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showInkAnnotation="0" codeName="ThisWorkbook" autoCompressPictures="0"/>
  <mc:AlternateContent xmlns:mc="http://schemas.openxmlformats.org/markup-compatibility/2006">
    <mc:Choice Requires="x15">
      <x15ac:absPath xmlns:x15ac="http://schemas.microsoft.com/office/spreadsheetml/2010/11/ac" url="C:\Users\akam1\Downloads\"/>
    </mc:Choice>
  </mc:AlternateContent>
  <xr:revisionPtr revIDLastSave="0" documentId="8_{73386605-770A-4A05-AFB5-6820ED36C845}" xr6:coauthVersionLast="47" xr6:coauthVersionMax="47" xr10:uidLastSave="{00000000-0000-0000-0000-000000000000}"/>
  <bookViews>
    <workbookView xWindow="2600" yWindow="940" windowWidth="14400" windowHeight="7370" firstSheet="2" activeTab="4" xr2:uid="{00000000-000D-0000-FFFF-FFFF00000000}"/>
  </bookViews>
  <sheets>
    <sheet name="VOORBLAD" sheetId="25" r:id="rId1"/>
    <sheet name="Toelichting Tabbladen" sheetId="7" r:id="rId2"/>
    <sheet name="NIP totaal 2020" sheetId="12" r:id="rId3"/>
    <sheet name="Eenheden per ZVZ 2020" sheetId="21" r:id="rId4"/>
    <sheet name="Inkoopwaarde (NAAM ZVZ) 2020" sheetId="2" r:id="rId5"/>
    <sheet name="Margebepaling 2020" sheetId="3" r:id="rId6"/>
    <sheet name="NIP totaal 2021" sheetId="8" r:id="rId7"/>
    <sheet name="Eenheden per ZVZ 2021" sheetId="22" r:id="rId8"/>
    <sheet name="Inkoopwaarde (NAAM ZVZ) 2021" sheetId="13" r:id="rId9"/>
    <sheet name="Margebepaling 2021" sheetId="14" r:id="rId10"/>
    <sheet name="Verzekerdenmutatie DGM 2021" sheetId="10" r:id="rId11"/>
    <sheet name="Plafondontwik DGM 2021" sheetId="11" r:id="rId12"/>
    <sheet name="Marge per financ. afspraak 2021" sheetId="15" r:id="rId13"/>
    <sheet name="Eindafrekening 2021" sheetId="9" r:id="rId14"/>
    <sheet name="Controleobject volume per ZVZ" sheetId="23" r:id="rId15"/>
    <sheet name="Toelichting afrekenformules ZVZ" sheetId="24" r:id="rId16"/>
    <sheet name="Evidence afw. format" sheetId="16" r:id="rId17"/>
    <sheet name="Stappenplan VZM" sheetId="17" r:id="rId18"/>
    <sheet name="Bijlage 1 ELD + Paramedie" sheetId="19" r:id="rId19"/>
    <sheet name="Bijlage 2 DNPZ" sheetId="20" r:id="rId20"/>
    <sheet name="Koppel" sheetId="26" r:id="rId21"/>
  </sheets>
  <definedNames>
    <definedName name="_xlnm._FilterDatabase" localSheetId="4" hidden="1">'Inkoopwaarde (NAAM ZVZ) 2020'!$A$2:$M$1943</definedName>
    <definedName name="_xlnm._FilterDatabase" localSheetId="8" hidden="1">'Inkoopwaarde (NAAM ZVZ) 2021'!$A$2:$M$2114</definedName>
    <definedName name="AGB">VOORBLAD!$B$7</definedName>
    <definedName name="Ziekenhuis">VOORBLAD!$B$8</definedName>
    <definedName name="ZVZ">VOORBLAD!$D$7</definedName>
  </definedNames>
  <calcPr calcId="191028"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5" i="15" l="1"/>
  <c r="B6" i="15"/>
  <c r="B7" i="15"/>
  <c r="B8" i="15"/>
  <c r="B9" i="15"/>
  <c r="B10" i="15"/>
  <c r="B11" i="15"/>
  <c r="B12" i="15"/>
  <c r="B13" i="15"/>
  <c r="B14" i="15"/>
  <c r="B15" i="15"/>
  <c r="B16" i="15"/>
  <c r="B17" i="15"/>
  <c r="B18" i="15"/>
  <c r="B19" i="15"/>
  <c r="B20" i="15"/>
  <c r="B21" i="15"/>
  <c r="B4" i="15"/>
  <c r="F5" i="15"/>
  <c r="H5" i="15"/>
  <c r="F6" i="15"/>
  <c r="H6" i="15"/>
  <c r="F7" i="15"/>
  <c r="H7" i="15"/>
  <c r="F8" i="15"/>
  <c r="H8" i="15"/>
  <c r="F9" i="15"/>
  <c r="H9" i="15"/>
  <c r="F10" i="15"/>
  <c r="H10" i="15"/>
  <c r="F11" i="15"/>
  <c r="H11" i="15"/>
  <c r="F12" i="15"/>
  <c r="H12" i="15"/>
  <c r="F13" i="15"/>
  <c r="H13" i="15"/>
  <c r="F14" i="15"/>
  <c r="H14" i="15"/>
  <c r="F15" i="15"/>
  <c r="H15" i="15"/>
  <c r="F16" i="15"/>
  <c r="H16" i="15"/>
  <c r="F17" i="15"/>
  <c r="H17" i="15"/>
  <c r="F18" i="15"/>
  <c r="H18" i="15"/>
  <c r="F19" i="15"/>
  <c r="H19" i="15"/>
  <c r="F20" i="15"/>
  <c r="H20" i="15"/>
  <c r="F21" i="15"/>
  <c r="H21" i="15"/>
  <c r="F4" i="15"/>
  <c r="H4" i="15"/>
  <c r="C5" i="15"/>
  <c r="D5" i="15"/>
  <c r="E5" i="15"/>
  <c r="G5" i="15"/>
  <c r="I5" i="15"/>
  <c r="C6" i="15"/>
  <c r="D6" i="15"/>
  <c r="E6" i="15"/>
  <c r="G6" i="15"/>
  <c r="I6" i="15"/>
  <c r="C7" i="15"/>
  <c r="D7" i="15"/>
  <c r="E7" i="15"/>
  <c r="G7" i="15"/>
  <c r="I7" i="15"/>
  <c r="C8" i="15"/>
  <c r="D8" i="15"/>
  <c r="E8" i="15"/>
  <c r="G8" i="15"/>
  <c r="I8" i="15"/>
  <c r="C9" i="15"/>
  <c r="D9" i="15"/>
  <c r="E9" i="15"/>
  <c r="G9" i="15"/>
  <c r="I9" i="15"/>
  <c r="C10" i="15"/>
  <c r="D10" i="15"/>
  <c r="E10" i="15"/>
  <c r="G10" i="15"/>
  <c r="I10" i="15"/>
  <c r="C11" i="15"/>
  <c r="D11" i="15"/>
  <c r="E11" i="15"/>
  <c r="G11" i="15"/>
  <c r="I11" i="15"/>
  <c r="C12" i="15"/>
  <c r="D12" i="15"/>
  <c r="E12" i="15"/>
  <c r="G12" i="15"/>
  <c r="I12" i="15"/>
  <c r="C13" i="15"/>
  <c r="D13" i="15"/>
  <c r="E13" i="15"/>
  <c r="G13" i="15"/>
  <c r="I13" i="15"/>
  <c r="C14" i="15"/>
  <c r="D14" i="15"/>
  <c r="E14" i="15"/>
  <c r="G14" i="15"/>
  <c r="I14" i="15"/>
  <c r="C15" i="15"/>
  <c r="D15" i="15"/>
  <c r="E15" i="15"/>
  <c r="G15" i="15"/>
  <c r="I15" i="15"/>
  <c r="C16" i="15"/>
  <c r="D16" i="15"/>
  <c r="E16" i="15"/>
  <c r="G16" i="15"/>
  <c r="I16" i="15"/>
  <c r="C17" i="15"/>
  <c r="D17" i="15"/>
  <c r="E17" i="15"/>
  <c r="G17" i="15"/>
  <c r="I17" i="15"/>
  <c r="C18" i="15"/>
  <c r="D18" i="15"/>
  <c r="E18" i="15"/>
  <c r="G18" i="15"/>
  <c r="I18" i="15"/>
  <c r="C19" i="15"/>
  <c r="D19" i="15"/>
  <c r="E19" i="15"/>
  <c r="G19" i="15"/>
  <c r="I19" i="15"/>
  <c r="C20" i="15"/>
  <c r="D20" i="15"/>
  <c r="E20" i="15"/>
  <c r="G20" i="15"/>
  <c r="I20" i="15"/>
  <c r="C21" i="15"/>
  <c r="D21" i="15"/>
  <c r="E21" i="15"/>
  <c r="G21" i="15"/>
  <c r="I21" i="15"/>
  <c r="G4" i="15"/>
  <c r="E4" i="15"/>
  <c r="D4" i="15"/>
  <c r="C4" i="15"/>
  <c r="L4" i="15"/>
  <c r="L5" i="15"/>
  <c r="L6" i="15"/>
  <c r="L7" i="15"/>
  <c r="L8" i="15"/>
  <c r="L9" i="15"/>
  <c r="L10" i="15"/>
  <c r="L11" i="15"/>
  <c r="L12" i="15"/>
  <c r="L13" i="15"/>
  <c r="L14" i="15"/>
  <c r="L15" i="15"/>
  <c r="L16" i="15"/>
  <c r="L17" i="15"/>
  <c r="L18" i="15"/>
  <c r="L19" i="15"/>
  <c r="L20" i="15"/>
  <c r="L21" i="15"/>
  <c r="I4" i="15"/>
  <c r="B12" i="9"/>
  <c r="K5" i="15"/>
  <c r="K6" i="15"/>
  <c r="K7" i="15"/>
  <c r="K8" i="15"/>
  <c r="K9" i="15"/>
  <c r="K10" i="15"/>
  <c r="K11" i="15"/>
  <c r="K12" i="15"/>
  <c r="K13" i="15"/>
  <c r="K14" i="15"/>
  <c r="K15" i="15"/>
  <c r="K16" i="15"/>
  <c r="K17" i="15"/>
  <c r="K18" i="15"/>
  <c r="K19" i="15"/>
  <c r="K20" i="15"/>
  <c r="K21" i="15"/>
  <c r="Q5" i="14"/>
  <c r="Q6" i="14"/>
  <c r="Q7" i="14"/>
  <c r="Q8" i="14"/>
  <c r="Q9" i="14"/>
  <c r="Q10" i="14"/>
  <c r="Q11" i="14"/>
  <c r="Q4" i="14"/>
  <c r="Q5" i="3"/>
  <c r="Q6" i="3"/>
  <c r="Q7" i="3"/>
  <c r="Q8" i="3"/>
  <c r="Q9" i="3"/>
  <c r="Q10" i="3"/>
  <c r="Q11" i="3"/>
  <c r="Q4" i="3"/>
  <c r="H14" i="8"/>
  <c r="I14" i="8"/>
  <c r="H15" i="8"/>
  <c r="I15" i="8"/>
  <c r="H16" i="8"/>
  <c r="I16" i="8"/>
  <c r="H17" i="8"/>
  <c r="I17" i="8"/>
  <c r="H18" i="8"/>
  <c r="I18" i="8"/>
  <c r="H19" i="8"/>
  <c r="I19" i="8"/>
  <c r="H20" i="8"/>
  <c r="I20" i="8"/>
  <c r="H21" i="8"/>
  <c r="I21" i="8"/>
  <c r="H22" i="8"/>
  <c r="I22" i="8"/>
  <c r="H23" i="8"/>
  <c r="I23" i="8"/>
  <c r="H24" i="8"/>
  <c r="I24" i="8"/>
  <c r="H25" i="8"/>
  <c r="I25" i="8"/>
  <c r="H26" i="8"/>
  <c r="I26" i="8"/>
  <c r="H27" i="8"/>
  <c r="I27" i="8"/>
  <c r="H28" i="8"/>
  <c r="I28" i="8"/>
  <c r="H29" i="8"/>
  <c r="I29" i="8"/>
  <c r="H30" i="8"/>
  <c r="I30" i="8"/>
  <c r="H31" i="8"/>
  <c r="I31" i="8"/>
  <c r="H32" i="8"/>
  <c r="I32" i="8"/>
  <c r="H33" i="8"/>
  <c r="I33" i="8"/>
  <c r="H34" i="8"/>
  <c r="I34" i="8"/>
  <c r="H35" i="8"/>
  <c r="I35" i="8"/>
  <c r="H36" i="8"/>
  <c r="I36" i="8"/>
  <c r="H37" i="8"/>
  <c r="I37" i="8"/>
  <c r="H38" i="8"/>
  <c r="I38" i="8"/>
  <c r="H39" i="8"/>
  <c r="I39" i="8"/>
  <c r="H40" i="8"/>
  <c r="I40" i="8"/>
  <c r="H41" i="8"/>
  <c r="I41" i="8"/>
  <c r="H42" i="8"/>
  <c r="I42" i="8"/>
  <c r="H43" i="8"/>
  <c r="I43" i="8"/>
  <c r="H44" i="8"/>
  <c r="I44" i="8"/>
  <c r="H45" i="8"/>
  <c r="I45" i="8"/>
  <c r="H46" i="8"/>
  <c r="I46" i="8"/>
  <c r="H47" i="8"/>
  <c r="I47" i="8"/>
  <c r="H48" i="8"/>
  <c r="I48" i="8"/>
  <c r="H49" i="8"/>
  <c r="I49" i="8"/>
  <c r="H50" i="8"/>
  <c r="I50" i="8"/>
  <c r="H51" i="8"/>
  <c r="I51" i="8"/>
  <c r="H52" i="8"/>
  <c r="I52" i="8"/>
  <c r="H53" i="8"/>
  <c r="I53" i="8"/>
  <c r="H54" i="8"/>
  <c r="I54" i="8"/>
  <c r="H55" i="8"/>
  <c r="I55" i="8"/>
  <c r="H56" i="8"/>
  <c r="I56" i="8"/>
  <c r="H57" i="8"/>
  <c r="I57" i="8"/>
  <c r="H58" i="8"/>
  <c r="I58" i="8"/>
  <c r="H59" i="8"/>
  <c r="I59" i="8"/>
  <c r="H60" i="8"/>
  <c r="I60" i="8"/>
  <c r="H61" i="8"/>
  <c r="I61" i="8"/>
  <c r="H62" i="8"/>
  <c r="I62" i="8"/>
  <c r="H63" i="8"/>
  <c r="I63" i="8"/>
  <c r="H64" i="8"/>
  <c r="I64" i="8"/>
  <c r="H65" i="8"/>
  <c r="I65" i="8"/>
  <c r="H66" i="8"/>
  <c r="I66" i="8"/>
  <c r="H67" i="8"/>
  <c r="I67" i="8"/>
  <c r="H68" i="8"/>
  <c r="I68" i="8"/>
  <c r="H69" i="8"/>
  <c r="I69" i="8"/>
  <c r="H70" i="8"/>
  <c r="I70" i="8"/>
  <c r="H71" i="8"/>
  <c r="I71" i="8"/>
  <c r="H72" i="8"/>
  <c r="I72" i="8"/>
  <c r="H73" i="8"/>
  <c r="I73" i="8"/>
  <c r="H74" i="8"/>
  <c r="I74" i="8"/>
  <c r="H75" i="8"/>
  <c r="I75" i="8"/>
  <c r="H76" i="8"/>
  <c r="I76" i="8"/>
  <c r="H77" i="8"/>
  <c r="I77" i="8"/>
  <c r="H78" i="8"/>
  <c r="I78" i="8"/>
  <c r="H79" i="8"/>
  <c r="I79" i="8"/>
  <c r="H80" i="8"/>
  <c r="I80" i="8"/>
  <c r="H81" i="8"/>
  <c r="I81" i="8"/>
  <c r="H82" i="8"/>
  <c r="I82" i="8"/>
  <c r="H83" i="8"/>
  <c r="I83" i="8"/>
  <c r="H84" i="8"/>
  <c r="I84" i="8"/>
  <c r="H85" i="8"/>
  <c r="I85" i="8"/>
  <c r="H86" i="8"/>
  <c r="I86" i="8"/>
  <c r="H87" i="8"/>
  <c r="I87" i="8"/>
  <c r="H88" i="8"/>
  <c r="I88" i="8"/>
  <c r="H89" i="8"/>
  <c r="I89" i="8"/>
  <c r="H90" i="8"/>
  <c r="I90" i="8"/>
  <c r="H91" i="8"/>
  <c r="I91" i="8"/>
  <c r="H92" i="8"/>
  <c r="I92" i="8"/>
  <c r="H93" i="8"/>
  <c r="I93" i="8"/>
  <c r="H94" i="8"/>
  <c r="I94" i="8"/>
  <c r="H95" i="8"/>
  <c r="I95" i="8"/>
  <c r="H96" i="8"/>
  <c r="I96" i="8"/>
  <c r="H97" i="8"/>
  <c r="I97" i="8"/>
  <c r="H98" i="8"/>
  <c r="I98" i="8"/>
  <c r="H99" i="8"/>
  <c r="I99" i="8"/>
  <c r="H100" i="8"/>
  <c r="I100" i="8"/>
  <c r="H101" i="8"/>
  <c r="I101" i="8"/>
  <c r="H102" i="8"/>
  <c r="I102" i="8"/>
  <c r="H103" i="8"/>
  <c r="I103" i="8"/>
  <c r="H104" i="8"/>
  <c r="I104" i="8"/>
  <c r="H105" i="8"/>
  <c r="I105" i="8"/>
  <c r="H106" i="8"/>
  <c r="I106" i="8"/>
  <c r="H107" i="8"/>
  <c r="I107" i="8"/>
  <c r="H108" i="8"/>
  <c r="I108" i="8"/>
  <c r="H109" i="8"/>
  <c r="I109" i="8"/>
  <c r="H110" i="8"/>
  <c r="I110" i="8"/>
  <c r="H111" i="8"/>
  <c r="I111" i="8"/>
  <c r="H112" i="8"/>
  <c r="I112" i="8"/>
  <c r="H113" i="8"/>
  <c r="I113" i="8"/>
  <c r="H114" i="8"/>
  <c r="I114" i="8"/>
  <c r="H115" i="8"/>
  <c r="I115" i="8"/>
  <c r="H116" i="8"/>
  <c r="I116" i="8"/>
  <c r="H117" i="8"/>
  <c r="I117" i="8"/>
  <c r="H118" i="8"/>
  <c r="I118" i="8"/>
  <c r="H119" i="8"/>
  <c r="I119" i="8"/>
  <c r="H120" i="8"/>
  <c r="I120" i="8"/>
  <c r="H121" i="8"/>
  <c r="I121" i="8"/>
  <c r="H122" i="8"/>
  <c r="I122" i="8"/>
  <c r="H123" i="8"/>
  <c r="I123" i="8"/>
  <c r="H124" i="8"/>
  <c r="I124" i="8"/>
  <c r="H125" i="8"/>
  <c r="I125" i="8"/>
  <c r="H126" i="8"/>
  <c r="I126" i="8"/>
  <c r="H127" i="8"/>
  <c r="I127" i="8"/>
  <c r="H128" i="8"/>
  <c r="I128" i="8"/>
  <c r="H129" i="8"/>
  <c r="I129" i="8"/>
  <c r="H130" i="8"/>
  <c r="I130" i="8"/>
  <c r="H131" i="8"/>
  <c r="I131" i="8"/>
  <c r="H132" i="8"/>
  <c r="I132" i="8"/>
  <c r="H133" i="8"/>
  <c r="I133" i="8"/>
  <c r="H134" i="8"/>
  <c r="I134" i="8"/>
  <c r="H135" i="8"/>
  <c r="I135" i="8"/>
  <c r="H136" i="8"/>
  <c r="I136" i="8"/>
  <c r="H137" i="8"/>
  <c r="I137" i="8"/>
  <c r="H138" i="8"/>
  <c r="I138" i="8"/>
  <c r="H139" i="8"/>
  <c r="I139" i="8"/>
  <c r="H140" i="8"/>
  <c r="I140" i="8"/>
  <c r="H141" i="8"/>
  <c r="I141" i="8"/>
  <c r="H142" i="8"/>
  <c r="I142" i="8"/>
  <c r="H143" i="8"/>
  <c r="I143" i="8"/>
  <c r="H144" i="8"/>
  <c r="I144" i="8"/>
  <c r="H145" i="8"/>
  <c r="I145" i="8"/>
  <c r="H146" i="8"/>
  <c r="I146" i="8"/>
  <c r="H147" i="8"/>
  <c r="I147" i="8"/>
  <c r="H148" i="8"/>
  <c r="I148" i="8"/>
  <c r="H149" i="8"/>
  <c r="I149" i="8"/>
  <c r="H150" i="8"/>
  <c r="I150" i="8"/>
  <c r="H151" i="8"/>
  <c r="I151" i="8"/>
  <c r="H152" i="8"/>
  <c r="I152" i="8"/>
  <c r="H153" i="8"/>
  <c r="I153" i="8"/>
  <c r="H154" i="8"/>
  <c r="I154" i="8"/>
  <c r="H155" i="8"/>
  <c r="I155" i="8"/>
  <c r="H156" i="8"/>
  <c r="I156" i="8"/>
  <c r="H157" i="8"/>
  <c r="I157" i="8"/>
  <c r="H158" i="8"/>
  <c r="I158" i="8"/>
  <c r="H159" i="8"/>
  <c r="I159" i="8"/>
  <c r="H160" i="8"/>
  <c r="I160" i="8"/>
  <c r="H161" i="8"/>
  <c r="I161" i="8"/>
  <c r="H162" i="8"/>
  <c r="I162" i="8"/>
  <c r="H163" i="8"/>
  <c r="I163" i="8"/>
  <c r="H164" i="8"/>
  <c r="I164" i="8"/>
  <c r="H165" i="8"/>
  <c r="I165" i="8"/>
  <c r="H166" i="8"/>
  <c r="I166" i="8"/>
  <c r="H167" i="8"/>
  <c r="I167" i="8"/>
  <c r="H168" i="8"/>
  <c r="I168" i="8"/>
  <c r="H169" i="8"/>
  <c r="I169" i="8"/>
  <c r="H170" i="8"/>
  <c r="I170" i="8"/>
  <c r="H171" i="8"/>
  <c r="I171" i="8"/>
  <c r="H172" i="8"/>
  <c r="I172" i="8"/>
  <c r="H173" i="8"/>
  <c r="I173" i="8"/>
  <c r="H174" i="8"/>
  <c r="I174" i="8"/>
  <c r="H175" i="8"/>
  <c r="I175" i="8"/>
  <c r="H176" i="8"/>
  <c r="I176" i="8"/>
  <c r="H177" i="8"/>
  <c r="I177" i="8"/>
  <c r="H178" i="8"/>
  <c r="I178" i="8"/>
  <c r="H179" i="8"/>
  <c r="I179" i="8"/>
  <c r="H180" i="8"/>
  <c r="I180" i="8"/>
  <c r="H181" i="8"/>
  <c r="I181" i="8"/>
  <c r="H182" i="8"/>
  <c r="I182" i="8"/>
  <c r="H183" i="8"/>
  <c r="I183" i="8"/>
  <c r="H184" i="8"/>
  <c r="I184" i="8"/>
  <c r="H185" i="8"/>
  <c r="I185" i="8"/>
  <c r="H186" i="8"/>
  <c r="I186" i="8"/>
  <c r="H187" i="8"/>
  <c r="I187" i="8"/>
  <c r="H188" i="8"/>
  <c r="I188" i="8"/>
  <c r="H189" i="8"/>
  <c r="I189" i="8"/>
  <c r="H190" i="8"/>
  <c r="I190" i="8"/>
  <c r="H191" i="8"/>
  <c r="I191" i="8"/>
  <c r="H192" i="8"/>
  <c r="I192" i="8"/>
  <c r="H193" i="8"/>
  <c r="I193" i="8"/>
  <c r="H194" i="8"/>
  <c r="I194" i="8"/>
  <c r="H195" i="8"/>
  <c r="I195" i="8"/>
  <c r="H196" i="8"/>
  <c r="I196" i="8"/>
  <c r="H197" i="8"/>
  <c r="I197" i="8"/>
  <c r="H198" i="8"/>
  <c r="I198" i="8"/>
  <c r="H199" i="8"/>
  <c r="I199" i="8"/>
  <c r="H200" i="8"/>
  <c r="I200" i="8"/>
  <c r="H201" i="8"/>
  <c r="I201" i="8"/>
  <c r="H202" i="8"/>
  <c r="I202" i="8"/>
  <c r="H203" i="8"/>
  <c r="I203" i="8"/>
  <c r="H204" i="8"/>
  <c r="I204" i="8"/>
  <c r="H205" i="8"/>
  <c r="I205" i="8"/>
  <c r="H206" i="8"/>
  <c r="I206" i="8"/>
  <c r="H207" i="8"/>
  <c r="I207" i="8"/>
  <c r="H208" i="8"/>
  <c r="I208" i="8"/>
  <c r="H209" i="8"/>
  <c r="I209" i="8"/>
  <c r="H210" i="8"/>
  <c r="I210" i="8"/>
  <c r="H211" i="8"/>
  <c r="I211" i="8"/>
  <c r="H212" i="8"/>
  <c r="I212" i="8"/>
  <c r="H213" i="8"/>
  <c r="I213" i="8"/>
  <c r="H214" i="8"/>
  <c r="I214" i="8"/>
  <c r="H215" i="8"/>
  <c r="I215" i="8"/>
  <c r="H216" i="8"/>
  <c r="I216" i="8"/>
  <c r="H217" i="8"/>
  <c r="I217" i="8"/>
  <c r="H218" i="8"/>
  <c r="I218" i="8"/>
  <c r="H219" i="8"/>
  <c r="I219" i="8"/>
  <c r="H220" i="8"/>
  <c r="I220" i="8"/>
  <c r="H221" i="8"/>
  <c r="I221" i="8"/>
  <c r="H222" i="8"/>
  <c r="I222" i="8"/>
  <c r="H223" i="8"/>
  <c r="I223" i="8"/>
  <c r="H224" i="8"/>
  <c r="I224" i="8"/>
  <c r="H225" i="8"/>
  <c r="I225" i="8"/>
  <c r="H226" i="8"/>
  <c r="I226" i="8"/>
  <c r="H227" i="8"/>
  <c r="I227" i="8"/>
  <c r="H228" i="8"/>
  <c r="I228" i="8"/>
  <c r="H229" i="8"/>
  <c r="I229" i="8"/>
  <c r="H230" i="8"/>
  <c r="I230" i="8"/>
  <c r="H231" i="8"/>
  <c r="I231" i="8"/>
  <c r="H232" i="8"/>
  <c r="I232" i="8"/>
  <c r="H233" i="8"/>
  <c r="I233" i="8"/>
  <c r="H234" i="8"/>
  <c r="I234" i="8"/>
  <c r="H235" i="8"/>
  <c r="I235" i="8"/>
  <c r="H236" i="8"/>
  <c r="I236" i="8"/>
  <c r="H237" i="8"/>
  <c r="I237" i="8"/>
  <c r="H238" i="8"/>
  <c r="I238" i="8"/>
  <c r="H239" i="8"/>
  <c r="I239" i="8"/>
  <c r="H240" i="8"/>
  <c r="I240" i="8"/>
  <c r="H241" i="8"/>
  <c r="I241" i="8"/>
  <c r="H242" i="8"/>
  <c r="I242" i="8"/>
  <c r="H243" i="8"/>
  <c r="I243" i="8"/>
  <c r="H244" i="8"/>
  <c r="I244" i="8"/>
  <c r="H245" i="8"/>
  <c r="I245" i="8"/>
  <c r="H246" i="8"/>
  <c r="I246" i="8"/>
  <c r="H247" i="8"/>
  <c r="I247" i="8"/>
  <c r="H248" i="8"/>
  <c r="I248" i="8"/>
  <c r="H249" i="8"/>
  <c r="I249" i="8"/>
  <c r="H250" i="8"/>
  <c r="I250" i="8"/>
  <c r="H251" i="8"/>
  <c r="I251" i="8"/>
  <c r="H252" i="8"/>
  <c r="I252" i="8"/>
  <c r="H253" i="8"/>
  <c r="I253" i="8"/>
  <c r="H254" i="8"/>
  <c r="I254" i="8"/>
  <c r="H255" i="8"/>
  <c r="I255" i="8"/>
  <c r="H256" i="8"/>
  <c r="I256" i="8"/>
  <c r="H257" i="8"/>
  <c r="I257" i="8"/>
  <c r="H258" i="8"/>
  <c r="I258" i="8"/>
  <c r="H259" i="8"/>
  <c r="I259" i="8"/>
  <c r="H260" i="8"/>
  <c r="I260" i="8"/>
  <c r="H261" i="8"/>
  <c r="I261" i="8"/>
  <c r="H262" i="8"/>
  <c r="I262" i="8"/>
  <c r="H263" i="8"/>
  <c r="I263" i="8"/>
  <c r="H264" i="8"/>
  <c r="I264" i="8"/>
  <c r="H265" i="8"/>
  <c r="I265" i="8"/>
  <c r="H266" i="8"/>
  <c r="I266" i="8"/>
  <c r="H267" i="8"/>
  <c r="I267" i="8"/>
  <c r="H268" i="8"/>
  <c r="I268" i="8"/>
  <c r="H269" i="8"/>
  <c r="I269" i="8"/>
  <c r="H270" i="8"/>
  <c r="I270" i="8"/>
  <c r="H271" i="8"/>
  <c r="I271" i="8"/>
  <c r="H272" i="8"/>
  <c r="I272" i="8"/>
  <c r="H273" i="8"/>
  <c r="I273" i="8"/>
  <c r="H274" i="8"/>
  <c r="I274" i="8"/>
  <c r="H275" i="8"/>
  <c r="I275" i="8"/>
  <c r="H276" i="8"/>
  <c r="I276" i="8"/>
  <c r="H277" i="8"/>
  <c r="I277" i="8"/>
  <c r="H278" i="8"/>
  <c r="I278" i="8"/>
  <c r="H279" i="8"/>
  <c r="I279" i="8"/>
  <c r="H280" i="8"/>
  <c r="I280" i="8"/>
  <c r="H281" i="8"/>
  <c r="I281" i="8"/>
  <c r="H282" i="8"/>
  <c r="I282" i="8"/>
  <c r="H283" i="8"/>
  <c r="I283" i="8"/>
  <c r="H284" i="8"/>
  <c r="I284" i="8"/>
  <c r="H285" i="8"/>
  <c r="I285" i="8"/>
  <c r="H286" i="8"/>
  <c r="I286" i="8"/>
  <c r="H287" i="8"/>
  <c r="I287" i="8"/>
  <c r="H288" i="8"/>
  <c r="I288" i="8"/>
  <c r="H289" i="8"/>
  <c r="I289" i="8"/>
  <c r="H290" i="8"/>
  <c r="I290" i="8"/>
  <c r="H291" i="8"/>
  <c r="I291" i="8"/>
  <c r="H292" i="8"/>
  <c r="I292" i="8"/>
  <c r="H293" i="8"/>
  <c r="I293" i="8"/>
  <c r="H294" i="8"/>
  <c r="I294" i="8"/>
  <c r="H295" i="8"/>
  <c r="I295" i="8"/>
  <c r="H296" i="8"/>
  <c r="I296" i="8"/>
  <c r="H297" i="8"/>
  <c r="I297" i="8"/>
  <c r="H298" i="8"/>
  <c r="I298" i="8"/>
  <c r="H299" i="8"/>
  <c r="I299" i="8"/>
  <c r="H300" i="8"/>
  <c r="I300" i="8"/>
  <c r="H301" i="8"/>
  <c r="I301" i="8"/>
  <c r="H302" i="8"/>
  <c r="I302" i="8"/>
  <c r="H303" i="8"/>
  <c r="I303" i="8"/>
  <c r="H304" i="8"/>
  <c r="I304" i="8"/>
  <c r="H305" i="8"/>
  <c r="I305" i="8"/>
  <c r="H306" i="8"/>
  <c r="I306" i="8"/>
  <c r="H307" i="8"/>
  <c r="I307" i="8"/>
  <c r="H308" i="8"/>
  <c r="I308" i="8"/>
  <c r="H309" i="8"/>
  <c r="I309" i="8"/>
  <c r="H310" i="8"/>
  <c r="I310" i="8"/>
  <c r="H311" i="8"/>
  <c r="I311" i="8"/>
  <c r="H312" i="8"/>
  <c r="I312" i="8"/>
  <c r="H313" i="8"/>
  <c r="I313" i="8"/>
  <c r="H314" i="8"/>
  <c r="I314" i="8"/>
  <c r="H315" i="8"/>
  <c r="I315" i="8"/>
  <c r="H316" i="8"/>
  <c r="I316" i="8"/>
  <c r="H317" i="8"/>
  <c r="I317" i="8"/>
  <c r="H318" i="8"/>
  <c r="I318" i="8"/>
  <c r="H319" i="8"/>
  <c r="I319" i="8"/>
  <c r="H320" i="8"/>
  <c r="I320" i="8"/>
  <c r="H321" i="8"/>
  <c r="I321" i="8"/>
  <c r="H322" i="8"/>
  <c r="I322" i="8"/>
  <c r="H323" i="8"/>
  <c r="I323" i="8"/>
  <c r="H324" i="8"/>
  <c r="I324" i="8"/>
  <c r="H325" i="8"/>
  <c r="I325" i="8"/>
  <c r="H326" i="8"/>
  <c r="I326" i="8"/>
  <c r="H327" i="8"/>
  <c r="I327" i="8"/>
  <c r="H328" i="8"/>
  <c r="I328" i="8"/>
  <c r="H329" i="8"/>
  <c r="I329" i="8"/>
  <c r="H330" i="8"/>
  <c r="I330" i="8"/>
  <c r="H331" i="8"/>
  <c r="I331" i="8"/>
  <c r="H332" i="8"/>
  <c r="I332" i="8"/>
  <c r="H333" i="8"/>
  <c r="I333" i="8"/>
  <c r="H334" i="8"/>
  <c r="I334" i="8"/>
  <c r="H335" i="8"/>
  <c r="I335" i="8"/>
  <c r="H336" i="8"/>
  <c r="I336" i="8"/>
  <c r="H337" i="8"/>
  <c r="I337" i="8"/>
  <c r="H338" i="8"/>
  <c r="I338" i="8"/>
  <c r="H339" i="8"/>
  <c r="I339" i="8"/>
  <c r="H340" i="8"/>
  <c r="I340" i="8"/>
  <c r="H341" i="8"/>
  <c r="I341" i="8"/>
  <c r="H342" i="8"/>
  <c r="I342" i="8"/>
  <c r="H343" i="8"/>
  <c r="I343" i="8"/>
  <c r="H344" i="8"/>
  <c r="I344" i="8"/>
  <c r="H345" i="8"/>
  <c r="I345" i="8"/>
  <c r="H346" i="8"/>
  <c r="I346" i="8"/>
  <c r="H347" i="8"/>
  <c r="I347" i="8"/>
  <c r="H348" i="8"/>
  <c r="I348" i="8"/>
  <c r="H349" i="8"/>
  <c r="I349" i="8"/>
  <c r="H350" i="8"/>
  <c r="I350" i="8"/>
  <c r="H351" i="8"/>
  <c r="I351" i="8"/>
  <c r="H352" i="8"/>
  <c r="I352" i="8"/>
  <c r="H353" i="8"/>
  <c r="I353" i="8"/>
  <c r="H354" i="8"/>
  <c r="I354" i="8"/>
  <c r="H355" i="8"/>
  <c r="I355" i="8"/>
  <c r="H356" i="8"/>
  <c r="I356" i="8"/>
  <c r="H357" i="8"/>
  <c r="I357" i="8"/>
  <c r="H358" i="8"/>
  <c r="I358" i="8"/>
  <c r="H359" i="8"/>
  <c r="I359" i="8"/>
  <c r="H360" i="8"/>
  <c r="I360" i="8"/>
  <c r="H361" i="8"/>
  <c r="I361" i="8"/>
  <c r="H362" i="8"/>
  <c r="I362" i="8"/>
  <c r="H363" i="8"/>
  <c r="I363" i="8"/>
  <c r="H364" i="8"/>
  <c r="I364" i="8"/>
  <c r="H365" i="8"/>
  <c r="I365" i="8"/>
  <c r="H366" i="8"/>
  <c r="I366" i="8"/>
  <c r="H367" i="8"/>
  <c r="I367" i="8"/>
  <c r="H368" i="8"/>
  <c r="I368" i="8"/>
  <c r="H369" i="8"/>
  <c r="I369" i="8"/>
  <c r="H370" i="8"/>
  <c r="I370" i="8"/>
  <c r="H371" i="8"/>
  <c r="I371" i="8"/>
  <c r="H372" i="8"/>
  <c r="I372" i="8"/>
  <c r="H373" i="8"/>
  <c r="I373" i="8"/>
  <c r="H374" i="8"/>
  <c r="I374" i="8"/>
  <c r="H375" i="8"/>
  <c r="I375" i="8"/>
  <c r="H376" i="8"/>
  <c r="I376" i="8"/>
  <c r="H377" i="8"/>
  <c r="I377" i="8"/>
  <c r="H378" i="8"/>
  <c r="I378" i="8"/>
  <c r="H379" i="8"/>
  <c r="I379" i="8"/>
  <c r="H380" i="8"/>
  <c r="I380" i="8"/>
  <c r="H381" i="8"/>
  <c r="I381" i="8"/>
  <c r="H382" i="8"/>
  <c r="I382" i="8"/>
  <c r="H383" i="8"/>
  <c r="I383" i="8"/>
  <c r="H384" i="8"/>
  <c r="I384" i="8"/>
  <c r="H385" i="8"/>
  <c r="I385" i="8"/>
  <c r="H386" i="8"/>
  <c r="I386" i="8"/>
  <c r="H387" i="8"/>
  <c r="I387" i="8"/>
  <c r="H388" i="8"/>
  <c r="I388" i="8"/>
  <c r="H389" i="8"/>
  <c r="I389" i="8"/>
  <c r="H390" i="8"/>
  <c r="I390" i="8"/>
  <c r="H391" i="8"/>
  <c r="I391" i="8"/>
  <c r="H392" i="8"/>
  <c r="I392" i="8"/>
  <c r="H393" i="8"/>
  <c r="I393" i="8"/>
  <c r="H394" i="8"/>
  <c r="I394" i="8"/>
  <c r="H395" i="8"/>
  <c r="I395" i="8"/>
  <c r="H396" i="8"/>
  <c r="I396" i="8"/>
  <c r="H397" i="8"/>
  <c r="I397" i="8"/>
  <c r="H398" i="8"/>
  <c r="I398" i="8"/>
  <c r="H399" i="8"/>
  <c r="I399" i="8"/>
  <c r="H400" i="8"/>
  <c r="I400" i="8"/>
  <c r="H401" i="8"/>
  <c r="I401" i="8"/>
  <c r="H402" i="8"/>
  <c r="I402" i="8"/>
  <c r="H403" i="8"/>
  <c r="I403" i="8"/>
  <c r="H404" i="8"/>
  <c r="I404" i="8"/>
  <c r="H405" i="8"/>
  <c r="I405" i="8"/>
  <c r="H406" i="8"/>
  <c r="I406" i="8"/>
  <c r="H407" i="8"/>
  <c r="I407" i="8"/>
  <c r="H408" i="8"/>
  <c r="I408" i="8"/>
  <c r="H409" i="8"/>
  <c r="I409" i="8"/>
  <c r="H410" i="8"/>
  <c r="I410" i="8"/>
  <c r="H411" i="8"/>
  <c r="I411" i="8"/>
  <c r="H412" i="8"/>
  <c r="I412" i="8"/>
  <c r="H413" i="8"/>
  <c r="I413" i="8"/>
  <c r="H414" i="8"/>
  <c r="I414" i="8"/>
  <c r="H415" i="8"/>
  <c r="I415" i="8"/>
  <c r="H416" i="8"/>
  <c r="I416" i="8"/>
  <c r="H417" i="8"/>
  <c r="I417" i="8"/>
  <c r="H418" i="8"/>
  <c r="I418" i="8"/>
  <c r="H419" i="8"/>
  <c r="I419" i="8"/>
  <c r="H420" i="8"/>
  <c r="I420" i="8"/>
  <c r="H421" i="8"/>
  <c r="I421" i="8"/>
  <c r="H422" i="8"/>
  <c r="I422" i="8"/>
  <c r="H423" i="8"/>
  <c r="I423" i="8"/>
  <c r="H424" i="8"/>
  <c r="I424" i="8"/>
  <c r="H425" i="8"/>
  <c r="I425" i="8"/>
  <c r="H426" i="8"/>
  <c r="I426" i="8"/>
  <c r="H427" i="8"/>
  <c r="I427" i="8"/>
  <c r="H428" i="8"/>
  <c r="I428" i="8"/>
  <c r="H429" i="8"/>
  <c r="I429" i="8"/>
  <c r="H430" i="8"/>
  <c r="I430" i="8"/>
  <c r="H431" i="8"/>
  <c r="I431" i="8"/>
  <c r="H432" i="8"/>
  <c r="I432" i="8"/>
  <c r="H433" i="8"/>
  <c r="I433" i="8"/>
  <c r="H434" i="8"/>
  <c r="I434" i="8"/>
  <c r="H435" i="8"/>
  <c r="I435" i="8"/>
  <c r="H436" i="8"/>
  <c r="I436" i="8"/>
  <c r="H437" i="8"/>
  <c r="I437" i="8"/>
  <c r="H438" i="8"/>
  <c r="I438" i="8"/>
  <c r="H439" i="8"/>
  <c r="I439" i="8"/>
  <c r="H440" i="8"/>
  <c r="I440" i="8"/>
  <c r="H441" i="8"/>
  <c r="I441" i="8"/>
  <c r="H442" i="8"/>
  <c r="I442" i="8"/>
  <c r="H443" i="8"/>
  <c r="I443" i="8"/>
  <c r="H444" i="8"/>
  <c r="I444" i="8"/>
  <c r="H445" i="8"/>
  <c r="I445" i="8"/>
  <c r="H446" i="8"/>
  <c r="I446" i="8"/>
  <c r="H447" i="8"/>
  <c r="I447" i="8"/>
  <c r="H448" i="8"/>
  <c r="I448" i="8"/>
  <c r="H449" i="8"/>
  <c r="I449" i="8"/>
  <c r="H450" i="8"/>
  <c r="I450" i="8"/>
  <c r="H451" i="8"/>
  <c r="I451" i="8"/>
  <c r="H452" i="8"/>
  <c r="I452" i="8"/>
  <c r="H453" i="8"/>
  <c r="I453" i="8"/>
  <c r="H454" i="8"/>
  <c r="I454" i="8"/>
  <c r="H455" i="8"/>
  <c r="I455" i="8"/>
  <c r="H456" i="8"/>
  <c r="I456" i="8"/>
  <c r="H457" i="8"/>
  <c r="I457" i="8"/>
  <c r="H458" i="8"/>
  <c r="I458" i="8"/>
  <c r="H459" i="8"/>
  <c r="I459" i="8"/>
  <c r="H460" i="8"/>
  <c r="I460" i="8"/>
  <c r="H461" i="8"/>
  <c r="I461" i="8"/>
  <c r="H462" i="8"/>
  <c r="I462" i="8"/>
  <c r="H463" i="8"/>
  <c r="I463" i="8"/>
  <c r="H464" i="8"/>
  <c r="I464" i="8"/>
  <c r="H465" i="8"/>
  <c r="I465" i="8"/>
  <c r="H466" i="8"/>
  <c r="I466" i="8"/>
  <c r="H467" i="8"/>
  <c r="I467" i="8"/>
  <c r="H468" i="8"/>
  <c r="I468" i="8"/>
  <c r="H469" i="8"/>
  <c r="I469" i="8"/>
  <c r="H470" i="8"/>
  <c r="I470" i="8"/>
  <c r="H471" i="8"/>
  <c r="I471" i="8"/>
  <c r="H472" i="8"/>
  <c r="I472" i="8"/>
  <c r="H473" i="8"/>
  <c r="I473" i="8"/>
  <c r="H474" i="8"/>
  <c r="I474" i="8"/>
  <c r="H475" i="8"/>
  <c r="I475" i="8"/>
  <c r="H476" i="8"/>
  <c r="I476" i="8"/>
  <c r="H477" i="8"/>
  <c r="I477" i="8"/>
  <c r="H478" i="8"/>
  <c r="I478" i="8"/>
  <c r="H479" i="8"/>
  <c r="I479" i="8"/>
  <c r="H480" i="8"/>
  <c r="I480" i="8"/>
  <c r="H481" i="8"/>
  <c r="I481" i="8"/>
  <c r="H482" i="8"/>
  <c r="I482" i="8"/>
  <c r="H483" i="8"/>
  <c r="I483" i="8"/>
  <c r="H484" i="8"/>
  <c r="I484" i="8"/>
  <c r="H485" i="8"/>
  <c r="I485" i="8"/>
  <c r="H486" i="8"/>
  <c r="I486" i="8"/>
  <c r="H487" i="8"/>
  <c r="I487" i="8"/>
  <c r="H488" i="8"/>
  <c r="I488" i="8"/>
  <c r="H489" i="8"/>
  <c r="I489" i="8"/>
  <c r="H490" i="8"/>
  <c r="I490" i="8"/>
  <c r="H491" i="8"/>
  <c r="I491" i="8"/>
  <c r="H492" i="8"/>
  <c r="I492" i="8"/>
  <c r="H493" i="8"/>
  <c r="I493" i="8"/>
  <c r="H494" i="8"/>
  <c r="I494" i="8"/>
  <c r="H495" i="8"/>
  <c r="I495" i="8"/>
  <c r="H496" i="8"/>
  <c r="I496" i="8"/>
  <c r="H497" i="8"/>
  <c r="I497" i="8"/>
  <c r="H498" i="8"/>
  <c r="I498" i="8"/>
  <c r="H499" i="8"/>
  <c r="I499" i="8"/>
  <c r="H500" i="8"/>
  <c r="I500" i="8"/>
  <c r="H501" i="8"/>
  <c r="I501" i="8"/>
  <c r="H502" i="8"/>
  <c r="I502" i="8"/>
  <c r="H503" i="8"/>
  <c r="I503" i="8"/>
  <c r="H504" i="8"/>
  <c r="I504" i="8"/>
  <c r="H505" i="8"/>
  <c r="I505" i="8"/>
  <c r="H506" i="8"/>
  <c r="I506" i="8"/>
  <c r="H507" i="8"/>
  <c r="I507" i="8"/>
  <c r="H508" i="8"/>
  <c r="I508" i="8"/>
  <c r="H509" i="8"/>
  <c r="I509" i="8"/>
  <c r="H510" i="8"/>
  <c r="I510" i="8"/>
  <c r="H511" i="8"/>
  <c r="I511" i="8"/>
  <c r="H512" i="8"/>
  <c r="I512" i="8"/>
  <c r="H513" i="8"/>
  <c r="I513" i="8"/>
  <c r="H514" i="8"/>
  <c r="I514" i="8"/>
  <c r="H515" i="8"/>
  <c r="I515" i="8"/>
  <c r="H516" i="8"/>
  <c r="I516" i="8"/>
  <c r="H517" i="8"/>
  <c r="I517" i="8"/>
  <c r="H518" i="8"/>
  <c r="I518" i="8"/>
  <c r="H519" i="8"/>
  <c r="I519" i="8"/>
  <c r="H520" i="8"/>
  <c r="I520" i="8"/>
  <c r="H521" i="8"/>
  <c r="I521" i="8"/>
  <c r="H522" i="8"/>
  <c r="I522" i="8"/>
  <c r="H523" i="8"/>
  <c r="I523" i="8"/>
  <c r="H524" i="8"/>
  <c r="I524" i="8"/>
  <c r="H525" i="8"/>
  <c r="I525" i="8"/>
  <c r="H526" i="8"/>
  <c r="I526" i="8"/>
  <c r="H527" i="8"/>
  <c r="I527" i="8"/>
  <c r="H528" i="8"/>
  <c r="I528" i="8"/>
  <c r="H529" i="8"/>
  <c r="I529" i="8"/>
  <c r="H530" i="8"/>
  <c r="I530" i="8"/>
  <c r="H531" i="8"/>
  <c r="I531" i="8"/>
  <c r="H532" i="8"/>
  <c r="I532" i="8"/>
  <c r="H533" i="8"/>
  <c r="I533" i="8"/>
  <c r="H534" i="8"/>
  <c r="I534" i="8"/>
  <c r="H535" i="8"/>
  <c r="I535" i="8"/>
  <c r="H536" i="8"/>
  <c r="I536" i="8"/>
  <c r="H537" i="8"/>
  <c r="I537" i="8"/>
  <c r="H538" i="8"/>
  <c r="I538" i="8"/>
  <c r="H539" i="8"/>
  <c r="I539" i="8"/>
  <c r="H540" i="8"/>
  <c r="I540" i="8"/>
  <c r="H541" i="8"/>
  <c r="I541" i="8"/>
  <c r="H542" i="8"/>
  <c r="I542" i="8"/>
  <c r="H543" i="8"/>
  <c r="I543" i="8"/>
  <c r="H544" i="8"/>
  <c r="I544" i="8"/>
  <c r="H545" i="8"/>
  <c r="I545" i="8"/>
  <c r="H546" i="8"/>
  <c r="I546" i="8"/>
  <c r="H547" i="8"/>
  <c r="I547" i="8"/>
  <c r="H548" i="8"/>
  <c r="I548" i="8"/>
  <c r="H549" i="8"/>
  <c r="I549" i="8"/>
  <c r="H550" i="8"/>
  <c r="I550" i="8"/>
  <c r="H551" i="8"/>
  <c r="I551" i="8"/>
  <c r="H552" i="8"/>
  <c r="I552" i="8"/>
  <c r="H553" i="8"/>
  <c r="I553" i="8"/>
  <c r="H554" i="8"/>
  <c r="I554" i="8"/>
  <c r="H555" i="8"/>
  <c r="I555" i="8"/>
  <c r="H556" i="8"/>
  <c r="I556" i="8"/>
  <c r="H557" i="8"/>
  <c r="I557" i="8"/>
  <c r="H558" i="8"/>
  <c r="I558" i="8"/>
  <c r="H559" i="8"/>
  <c r="I559" i="8"/>
  <c r="H560" i="8"/>
  <c r="I560" i="8"/>
  <c r="H561" i="8"/>
  <c r="I561" i="8"/>
  <c r="H562" i="8"/>
  <c r="I562" i="8"/>
  <c r="H563" i="8"/>
  <c r="I563" i="8"/>
  <c r="H564" i="8"/>
  <c r="I564" i="8"/>
  <c r="H565" i="8"/>
  <c r="I565" i="8"/>
  <c r="H566" i="8"/>
  <c r="I566" i="8"/>
  <c r="H567" i="8"/>
  <c r="I567" i="8"/>
  <c r="H568" i="8"/>
  <c r="I568" i="8"/>
  <c r="H569" i="8"/>
  <c r="I569" i="8"/>
  <c r="H570" i="8"/>
  <c r="I570" i="8"/>
  <c r="H571" i="8"/>
  <c r="I571" i="8"/>
  <c r="H572" i="8"/>
  <c r="I572" i="8"/>
  <c r="H573" i="8"/>
  <c r="I573" i="8"/>
  <c r="H574" i="8"/>
  <c r="I574" i="8"/>
  <c r="H575" i="8"/>
  <c r="I575" i="8"/>
  <c r="H576" i="8"/>
  <c r="I576" i="8"/>
  <c r="H577" i="8"/>
  <c r="I577" i="8"/>
  <c r="H578" i="8"/>
  <c r="I578" i="8"/>
  <c r="H579" i="8"/>
  <c r="I579" i="8"/>
  <c r="H580" i="8"/>
  <c r="I580" i="8"/>
  <c r="H581" i="8"/>
  <c r="I581" i="8"/>
  <c r="H582" i="8"/>
  <c r="I582" i="8"/>
  <c r="H583" i="8"/>
  <c r="I583" i="8"/>
  <c r="H584" i="8"/>
  <c r="I584" i="8"/>
  <c r="H585" i="8"/>
  <c r="I585" i="8"/>
  <c r="H586" i="8"/>
  <c r="I586" i="8"/>
  <c r="H587" i="8"/>
  <c r="I587" i="8"/>
  <c r="H588" i="8"/>
  <c r="I588" i="8"/>
  <c r="H589" i="8"/>
  <c r="I589" i="8"/>
  <c r="H590" i="8"/>
  <c r="I590" i="8"/>
  <c r="H591" i="8"/>
  <c r="I591" i="8"/>
  <c r="H592" i="8"/>
  <c r="I592" i="8"/>
  <c r="H593" i="8"/>
  <c r="I593" i="8"/>
  <c r="H594" i="8"/>
  <c r="I594" i="8"/>
  <c r="H595" i="8"/>
  <c r="I595" i="8"/>
  <c r="H596" i="8"/>
  <c r="I596" i="8"/>
  <c r="H597" i="8"/>
  <c r="I597" i="8"/>
  <c r="H598" i="8"/>
  <c r="I598" i="8"/>
  <c r="H599" i="8"/>
  <c r="I599" i="8"/>
  <c r="H600" i="8"/>
  <c r="I600" i="8"/>
  <c r="H601" i="8"/>
  <c r="I601" i="8"/>
  <c r="H602" i="8"/>
  <c r="I602" i="8"/>
  <c r="H603" i="8"/>
  <c r="I603" i="8"/>
  <c r="H604" i="8"/>
  <c r="I604" i="8"/>
  <c r="H605" i="8"/>
  <c r="I605" i="8"/>
  <c r="H606" i="8"/>
  <c r="I606" i="8"/>
  <c r="H607" i="8"/>
  <c r="I607" i="8"/>
  <c r="H608" i="8"/>
  <c r="I608" i="8"/>
  <c r="H609" i="8"/>
  <c r="I609" i="8"/>
  <c r="H610" i="8"/>
  <c r="I610" i="8"/>
  <c r="H611" i="8"/>
  <c r="I611" i="8"/>
  <c r="H612" i="8"/>
  <c r="I612" i="8"/>
  <c r="H613" i="8"/>
  <c r="I613" i="8"/>
  <c r="H614" i="8"/>
  <c r="I614" i="8"/>
  <c r="H615" i="8"/>
  <c r="I615" i="8"/>
  <c r="H616" i="8"/>
  <c r="I616" i="8"/>
  <c r="H617" i="8"/>
  <c r="I617" i="8"/>
  <c r="H618" i="8"/>
  <c r="I618" i="8"/>
  <c r="H619" i="8"/>
  <c r="I619" i="8"/>
  <c r="H620" i="8"/>
  <c r="I620" i="8"/>
  <c r="H621" i="8"/>
  <c r="I621" i="8"/>
  <c r="H622" i="8"/>
  <c r="I622" i="8"/>
  <c r="H623" i="8"/>
  <c r="I623" i="8"/>
  <c r="H624" i="8"/>
  <c r="I624" i="8"/>
  <c r="H625" i="8"/>
  <c r="I625" i="8"/>
  <c r="H626" i="8"/>
  <c r="I626" i="8"/>
  <c r="H627" i="8"/>
  <c r="I627" i="8"/>
  <c r="H628" i="8"/>
  <c r="I628" i="8"/>
  <c r="H629" i="8"/>
  <c r="I629" i="8"/>
  <c r="H630" i="8"/>
  <c r="I630" i="8"/>
  <c r="H631" i="8"/>
  <c r="I631" i="8"/>
  <c r="H632" i="8"/>
  <c r="I632" i="8"/>
  <c r="H633" i="8"/>
  <c r="I633" i="8"/>
  <c r="H634" i="8"/>
  <c r="I634" i="8"/>
  <c r="H635" i="8"/>
  <c r="I635" i="8"/>
  <c r="H636" i="8"/>
  <c r="I636" i="8"/>
  <c r="H637" i="8"/>
  <c r="I637" i="8"/>
  <c r="H638" i="8"/>
  <c r="I638" i="8"/>
  <c r="H639" i="8"/>
  <c r="I639" i="8"/>
  <c r="H640" i="8"/>
  <c r="I640" i="8"/>
  <c r="H641" i="8"/>
  <c r="I641" i="8"/>
  <c r="H642" i="8"/>
  <c r="I642" i="8"/>
  <c r="H643" i="8"/>
  <c r="I643" i="8"/>
  <c r="H644" i="8"/>
  <c r="I644" i="8"/>
  <c r="H645" i="8"/>
  <c r="I645" i="8"/>
  <c r="H646" i="8"/>
  <c r="I646" i="8"/>
  <c r="H647" i="8"/>
  <c r="I647" i="8"/>
  <c r="H648" i="8"/>
  <c r="I648" i="8"/>
  <c r="H649" i="8"/>
  <c r="I649" i="8"/>
  <c r="H650" i="8"/>
  <c r="I650" i="8"/>
  <c r="H651" i="8"/>
  <c r="I651" i="8"/>
  <c r="H652" i="8"/>
  <c r="I652" i="8"/>
  <c r="H653" i="8"/>
  <c r="I653" i="8"/>
  <c r="H654" i="8"/>
  <c r="I654" i="8"/>
  <c r="H655" i="8"/>
  <c r="I655" i="8"/>
  <c r="H656" i="8"/>
  <c r="I656" i="8"/>
  <c r="H657" i="8"/>
  <c r="I657" i="8"/>
  <c r="H658" i="8"/>
  <c r="I658" i="8"/>
  <c r="H659" i="8"/>
  <c r="I659" i="8"/>
  <c r="H660" i="8"/>
  <c r="I660" i="8"/>
  <c r="H661" i="8"/>
  <c r="I661" i="8"/>
  <c r="H662" i="8"/>
  <c r="I662" i="8"/>
  <c r="H663" i="8"/>
  <c r="I663" i="8"/>
  <c r="H664" i="8"/>
  <c r="I664" i="8"/>
  <c r="H665" i="8"/>
  <c r="I665" i="8"/>
  <c r="H666" i="8"/>
  <c r="I666" i="8"/>
  <c r="H667" i="8"/>
  <c r="I667" i="8"/>
  <c r="H668" i="8"/>
  <c r="I668" i="8"/>
  <c r="H669" i="8"/>
  <c r="I669" i="8"/>
  <c r="H670" i="8"/>
  <c r="I670" i="8"/>
  <c r="H671" i="8"/>
  <c r="I671" i="8"/>
  <c r="H672" i="8"/>
  <c r="I672" i="8"/>
  <c r="H673" i="8"/>
  <c r="I673" i="8"/>
  <c r="H674" i="8"/>
  <c r="I674" i="8"/>
  <c r="H675" i="8"/>
  <c r="I675" i="8"/>
  <c r="H676" i="8"/>
  <c r="I676" i="8"/>
  <c r="H677" i="8"/>
  <c r="I677" i="8"/>
  <c r="H678" i="8"/>
  <c r="I678" i="8"/>
  <c r="H679" i="8"/>
  <c r="I679" i="8"/>
  <c r="H680" i="8"/>
  <c r="I680" i="8"/>
  <c r="H681" i="8"/>
  <c r="I681" i="8"/>
  <c r="H682" i="8"/>
  <c r="I682" i="8"/>
  <c r="H683" i="8"/>
  <c r="I683" i="8"/>
  <c r="H684" i="8"/>
  <c r="I684" i="8"/>
  <c r="H685" i="8"/>
  <c r="I685" i="8"/>
  <c r="H686" i="8"/>
  <c r="I686" i="8"/>
  <c r="H687" i="8"/>
  <c r="I687" i="8"/>
  <c r="H688" i="8"/>
  <c r="I688" i="8"/>
  <c r="H689" i="8"/>
  <c r="I689" i="8"/>
  <c r="H690" i="8"/>
  <c r="I690" i="8"/>
  <c r="H691" i="8"/>
  <c r="I691" i="8"/>
  <c r="H692" i="8"/>
  <c r="I692" i="8"/>
  <c r="H693" i="8"/>
  <c r="I693" i="8"/>
  <c r="H694" i="8"/>
  <c r="I694" i="8"/>
  <c r="H695" i="8"/>
  <c r="I695" i="8"/>
  <c r="H696" i="8"/>
  <c r="I696" i="8"/>
  <c r="H697" i="8"/>
  <c r="I697" i="8"/>
  <c r="H698" i="8"/>
  <c r="I698" i="8"/>
  <c r="H699" i="8"/>
  <c r="I699" i="8"/>
  <c r="H700" i="8"/>
  <c r="I700" i="8"/>
  <c r="H701" i="8"/>
  <c r="I701" i="8"/>
  <c r="H702" i="8"/>
  <c r="I702" i="8"/>
  <c r="H703" i="8"/>
  <c r="I703" i="8"/>
  <c r="H704" i="8"/>
  <c r="I704" i="8"/>
  <c r="H705" i="8"/>
  <c r="I705" i="8"/>
  <c r="H706" i="8"/>
  <c r="I706" i="8"/>
  <c r="H707" i="8"/>
  <c r="I707" i="8"/>
  <c r="H708" i="8"/>
  <c r="I708" i="8"/>
  <c r="H709" i="8"/>
  <c r="I709" i="8"/>
  <c r="H710" i="8"/>
  <c r="I710" i="8"/>
  <c r="H711" i="8"/>
  <c r="I711" i="8"/>
  <c r="H712" i="8"/>
  <c r="I712" i="8"/>
  <c r="H713" i="8"/>
  <c r="I713" i="8"/>
  <c r="H714" i="8"/>
  <c r="I714" i="8"/>
  <c r="H715" i="8"/>
  <c r="I715" i="8"/>
  <c r="H716" i="8"/>
  <c r="I716" i="8"/>
  <c r="H717" i="8"/>
  <c r="I717" i="8"/>
  <c r="H718" i="8"/>
  <c r="I718" i="8"/>
  <c r="H719" i="8"/>
  <c r="I719" i="8"/>
  <c r="H720" i="8"/>
  <c r="I720" i="8"/>
  <c r="H721" i="8"/>
  <c r="I721" i="8"/>
  <c r="H722" i="8"/>
  <c r="I722" i="8"/>
  <c r="H723" i="8"/>
  <c r="I723" i="8"/>
  <c r="H724" i="8"/>
  <c r="I724" i="8"/>
  <c r="H725" i="8"/>
  <c r="I725" i="8"/>
  <c r="H726" i="8"/>
  <c r="I726" i="8"/>
  <c r="H727" i="8"/>
  <c r="I727" i="8"/>
  <c r="H728" i="8"/>
  <c r="I728" i="8"/>
  <c r="H729" i="8"/>
  <c r="I729" i="8"/>
  <c r="H730" i="8"/>
  <c r="I730" i="8"/>
  <c r="H731" i="8"/>
  <c r="I731" i="8"/>
  <c r="H732" i="8"/>
  <c r="I732" i="8"/>
  <c r="H733" i="8"/>
  <c r="I733" i="8"/>
  <c r="H734" i="8"/>
  <c r="I734" i="8"/>
  <c r="H735" i="8"/>
  <c r="I735" i="8"/>
  <c r="H736" i="8"/>
  <c r="I736" i="8"/>
  <c r="H737" i="8"/>
  <c r="I737" i="8"/>
  <c r="H738" i="8"/>
  <c r="I738" i="8"/>
  <c r="H739" i="8"/>
  <c r="I739" i="8"/>
  <c r="H740" i="8"/>
  <c r="I740" i="8"/>
  <c r="H741" i="8"/>
  <c r="I741" i="8"/>
  <c r="H742" i="8"/>
  <c r="I742" i="8"/>
  <c r="H743" i="8"/>
  <c r="I743" i="8"/>
  <c r="H744" i="8"/>
  <c r="I744" i="8"/>
  <c r="H745" i="8"/>
  <c r="I745" i="8"/>
  <c r="H746" i="8"/>
  <c r="I746" i="8"/>
  <c r="H747" i="8"/>
  <c r="I747" i="8"/>
  <c r="H748" i="8"/>
  <c r="I748" i="8"/>
  <c r="H749" i="8"/>
  <c r="I749" i="8"/>
  <c r="H750" i="8"/>
  <c r="I750" i="8"/>
  <c r="H751" i="8"/>
  <c r="I751" i="8"/>
  <c r="H752" i="8"/>
  <c r="I752" i="8"/>
  <c r="H753" i="8"/>
  <c r="I753" i="8"/>
  <c r="H754" i="8"/>
  <c r="I754" i="8"/>
  <c r="H755" i="8"/>
  <c r="I755" i="8"/>
  <c r="H756" i="8"/>
  <c r="I756" i="8"/>
  <c r="H757" i="8"/>
  <c r="I757" i="8"/>
  <c r="H758" i="8"/>
  <c r="I758" i="8"/>
  <c r="H759" i="8"/>
  <c r="I759" i="8"/>
  <c r="H760" i="8"/>
  <c r="I760" i="8"/>
  <c r="H761" i="8"/>
  <c r="I761" i="8"/>
  <c r="H762" i="8"/>
  <c r="I762" i="8"/>
  <c r="H763" i="8"/>
  <c r="I763" i="8"/>
  <c r="H764" i="8"/>
  <c r="I764" i="8"/>
  <c r="H765" i="8"/>
  <c r="I765" i="8"/>
  <c r="H766" i="8"/>
  <c r="I766" i="8"/>
  <c r="H767" i="8"/>
  <c r="I767" i="8"/>
  <c r="H768" i="8"/>
  <c r="I768" i="8"/>
  <c r="H769" i="8"/>
  <c r="I769" i="8"/>
  <c r="H770" i="8"/>
  <c r="I770" i="8"/>
  <c r="H771" i="8"/>
  <c r="I771" i="8"/>
  <c r="H772" i="8"/>
  <c r="I772" i="8"/>
  <c r="H773" i="8"/>
  <c r="I773" i="8"/>
  <c r="H774" i="8"/>
  <c r="I774" i="8"/>
  <c r="H775" i="8"/>
  <c r="I775" i="8"/>
  <c r="H776" i="8"/>
  <c r="I776" i="8"/>
  <c r="H777" i="8"/>
  <c r="I777" i="8"/>
  <c r="H778" i="8"/>
  <c r="I778" i="8"/>
  <c r="H779" i="8"/>
  <c r="I779" i="8"/>
  <c r="H780" i="8"/>
  <c r="I780" i="8"/>
  <c r="H781" i="8"/>
  <c r="I781" i="8"/>
  <c r="H782" i="8"/>
  <c r="I782" i="8"/>
  <c r="H783" i="8"/>
  <c r="I783" i="8"/>
  <c r="H784" i="8"/>
  <c r="I784" i="8"/>
  <c r="H785" i="8"/>
  <c r="I785" i="8"/>
  <c r="H786" i="8"/>
  <c r="I786" i="8"/>
  <c r="H787" i="8"/>
  <c r="I787" i="8"/>
  <c r="H788" i="8"/>
  <c r="I788" i="8"/>
  <c r="H789" i="8"/>
  <c r="I789" i="8"/>
  <c r="H790" i="8"/>
  <c r="I790" i="8"/>
  <c r="H791" i="8"/>
  <c r="I791" i="8"/>
  <c r="H792" i="8"/>
  <c r="I792" i="8"/>
  <c r="H793" i="8"/>
  <c r="I793" i="8"/>
  <c r="H794" i="8"/>
  <c r="I794" i="8"/>
  <c r="H795" i="8"/>
  <c r="I795" i="8"/>
  <c r="H796" i="8"/>
  <c r="I796" i="8"/>
  <c r="H797" i="8"/>
  <c r="I797" i="8"/>
  <c r="H798" i="8"/>
  <c r="I798" i="8"/>
  <c r="H799" i="8"/>
  <c r="I799" i="8"/>
  <c r="H800" i="8"/>
  <c r="I800" i="8"/>
  <c r="H801" i="8"/>
  <c r="I801" i="8"/>
  <c r="H802" i="8"/>
  <c r="I802" i="8"/>
  <c r="H803" i="8"/>
  <c r="I803" i="8"/>
  <c r="H804" i="8"/>
  <c r="I804" i="8"/>
  <c r="H805" i="8"/>
  <c r="I805" i="8"/>
  <c r="H806" i="8"/>
  <c r="I806" i="8"/>
  <c r="H807" i="8"/>
  <c r="I807" i="8"/>
  <c r="H808" i="8"/>
  <c r="I808" i="8"/>
  <c r="H809" i="8"/>
  <c r="I809" i="8"/>
  <c r="H810" i="8"/>
  <c r="I810" i="8"/>
  <c r="H811" i="8"/>
  <c r="I811" i="8"/>
  <c r="H812" i="8"/>
  <c r="I812" i="8"/>
  <c r="H813" i="8"/>
  <c r="I813" i="8"/>
  <c r="H814" i="8"/>
  <c r="I814" i="8"/>
  <c r="H815" i="8"/>
  <c r="I815" i="8"/>
  <c r="H816" i="8"/>
  <c r="I816" i="8"/>
  <c r="H817" i="8"/>
  <c r="I817" i="8"/>
  <c r="H818" i="8"/>
  <c r="I818" i="8"/>
  <c r="H819" i="8"/>
  <c r="I819" i="8"/>
  <c r="H820" i="8"/>
  <c r="I820" i="8"/>
  <c r="H821" i="8"/>
  <c r="I821" i="8"/>
  <c r="H822" i="8"/>
  <c r="I822" i="8"/>
  <c r="H823" i="8"/>
  <c r="I823" i="8"/>
  <c r="H824" i="8"/>
  <c r="I824" i="8"/>
  <c r="H825" i="8"/>
  <c r="I825" i="8"/>
  <c r="H826" i="8"/>
  <c r="I826" i="8"/>
  <c r="H827" i="8"/>
  <c r="I827" i="8"/>
  <c r="H828" i="8"/>
  <c r="I828" i="8"/>
  <c r="H829" i="8"/>
  <c r="I829" i="8"/>
  <c r="H830" i="8"/>
  <c r="I830" i="8"/>
  <c r="H831" i="8"/>
  <c r="I831" i="8"/>
  <c r="H832" i="8"/>
  <c r="I832" i="8"/>
  <c r="H833" i="8"/>
  <c r="I833" i="8"/>
  <c r="H834" i="8"/>
  <c r="I834" i="8"/>
  <c r="H835" i="8"/>
  <c r="I835" i="8"/>
  <c r="H836" i="8"/>
  <c r="I836" i="8"/>
  <c r="H837" i="8"/>
  <c r="I837" i="8"/>
  <c r="H838" i="8"/>
  <c r="I838" i="8"/>
  <c r="H839" i="8"/>
  <c r="I839" i="8"/>
  <c r="H840" i="8"/>
  <c r="I840" i="8"/>
  <c r="H841" i="8"/>
  <c r="I841" i="8"/>
  <c r="H842" i="8"/>
  <c r="I842" i="8"/>
  <c r="H843" i="8"/>
  <c r="I843" i="8"/>
  <c r="H844" i="8"/>
  <c r="I844" i="8"/>
  <c r="H845" i="8"/>
  <c r="I845" i="8"/>
  <c r="H846" i="8"/>
  <c r="I846" i="8"/>
  <c r="H847" i="8"/>
  <c r="I847" i="8"/>
  <c r="H848" i="8"/>
  <c r="I848" i="8"/>
  <c r="H849" i="8"/>
  <c r="I849" i="8"/>
  <c r="H850" i="8"/>
  <c r="I850" i="8"/>
  <c r="H851" i="8"/>
  <c r="I851" i="8"/>
  <c r="H852" i="8"/>
  <c r="I852" i="8"/>
  <c r="H853" i="8"/>
  <c r="I853" i="8"/>
  <c r="H854" i="8"/>
  <c r="I854" i="8"/>
  <c r="H855" i="8"/>
  <c r="I855" i="8"/>
  <c r="H856" i="8"/>
  <c r="I856" i="8"/>
  <c r="H857" i="8"/>
  <c r="I857" i="8"/>
  <c r="H858" i="8"/>
  <c r="I858" i="8"/>
  <c r="H859" i="8"/>
  <c r="I859" i="8"/>
  <c r="H860" i="8"/>
  <c r="I860" i="8"/>
  <c r="H861" i="8"/>
  <c r="I861" i="8"/>
  <c r="H862" i="8"/>
  <c r="I862" i="8"/>
  <c r="H863" i="8"/>
  <c r="I863" i="8"/>
  <c r="H864" i="8"/>
  <c r="I864" i="8"/>
  <c r="H865" i="8"/>
  <c r="I865" i="8"/>
  <c r="H866" i="8"/>
  <c r="I866" i="8"/>
  <c r="H867" i="8"/>
  <c r="I867" i="8"/>
  <c r="H868" i="8"/>
  <c r="I868" i="8"/>
  <c r="H869" i="8"/>
  <c r="I869" i="8"/>
  <c r="H870" i="8"/>
  <c r="I870" i="8"/>
  <c r="H871" i="8"/>
  <c r="I871" i="8"/>
  <c r="H872" i="8"/>
  <c r="I872" i="8"/>
  <c r="H873" i="8"/>
  <c r="I873" i="8"/>
  <c r="H874" i="8"/>
  <c r="I874" i="8"/>
  <c r="H875" i="8"/>
  <c r="I875" i="8"/>
  <c r="H876" i="8"/>
  <c r="I876" i="8"/>
  <c r="H877" i="8"/>
  <c r="I877" i="8"/>
  <c r="H878" i="8"/>
  <c r="I878" i="8"/>
  <c r="H879" i="8"/>
  <c r="I879" i="8"/>
  <c r="H880" i="8"/>
  <c r="I880" i="8"/>
  <c r="H881" i="8"/>
  <c r="I881" i="8"/>
  <c r="H882" i="8"/>
  <c r="I882" i="8"/>
  <c r="H883" i="8"/>
  <c r="I883" i="8"/>
  <c r="H884" i="8"/>
  <c r="I884" i="8"/>
  <c r="H885" i="8"/>
  <c r="I885" i="8"/>
  <c r="H886" i="8"/>
  <c r="I886" i="8"/>
  <c r="H887" i="8"/>
  <c r="I887" i="8"/>
  <c r="H888" i="8"/>
  <c r="I888" i="8"/>
  <c r="H889" i="8"/>
  <c r="I889" i="8"/>
  <c r="H890" i="8"/>
  <c r="I890" i="8"/>
  <c r="H891" i="8"/>
  <c r="I891" i="8"/>
  <c r="H892" i="8"/>
  <c r="I892" i="8"/>
  <c r="H893" i="8"/>
  <c r="I893" i="8"/>
  <c r="H894" i="8"/>
  <c r="I894" i="8"/>
  <c r="H895" i="8"/>
  <c r="I895" i="8"/>
  <c r="H896" i="8"/>
  <c r="I896" i="8"/>
  <c r="H897" i="8"/>
  <c r="I897" i="8"/>
  <c r="H898" i="8"/>
  <c r="I898" i="8"/>
  <c r="H899" i="8"/>
  <c r="I899" i="8"/>
  <c r="H900" i="8"/>
  <c r="I900" i="8"/>
  <c r="H901" i="8"/>
  <c r="I901" i="8"/>
  <c r="H902" i="8"/>
  <c r="I902" i="8"/>
  <c r="H903" i="8"/>
  <c r="I903" i="8"/>
  <c r="H904" i="8"/>
  <c r="I904" i="8"/>
  <c r="H905" i="8"/>
  <c r="I905" i="8"/>
  <c r="H906" i="8"/>
  <c r="I906" i="8"/>
  <c r="H907" i="8"/>
  <c r="I907" i="8"/>
  <c r="H908" i="8"/>
  <c r="I908" i="8"/>
  <c r="H909" i="8"/>
  <c r="I909" i="8"/>
  <c r="H910" i="8"/>
  <c r="I910" i="8"/>
  <c r="H911" i="8"/>
  <c r="I911" i="8"/>
  <c r="H912" i="8"/>
  <c r="I912" i="8"/>
  <c r="H913" i="8"/>
  <c r="I913" i="8"/>
  <c r="H914" i="8"/>
  <c r="I914" i="8"/>
  <c r="H915" i="8"/>
  <c r="I915" i="8"/>
  <c r="H916" i="8"/>
  <c r="I916" i="8"/>
  <c r="H917" i="8"/>
  <c r="I917" i="8"/>
  <c r="H918" i="8"/>
  <c r="I918" i="8"/>
  <c r="H919" i="8"/>
  <c r="I919" i="8"/>
  <c r="H920" i="8"/>
  <c r="I920" i="8"/>
  <c r="H921" i="8"/>
  <c r="I921" i="8"/>
  <c r="H922" i="8"/>
  <c r="I922" i="8"/>
  <c r="H923" i="8"/>
  <c r="I923" i="8"/>
  <c r="H924" i="8"/>
  <c r="I924" i="8"/>
  <c r="H925" i="8"/>
  <c r="I925" i="8"/>
  <c r="H926" i="8"/>
  <c r="I926" i="8"/>
  <c r="H927" i="8"/>
  <c r="I927" i="8"/>
  <c r="H928" i="8"/>
  <c r="I928" i="8"/>
  <c r="H929" i="8"/>
  <c r="I929" i="8"/>
  <c r="H930" i="8"/>
  <c r="I930" i="8"/>
  <c r="H931" i="8"/>
  <c r="I931" i="8"/>
  <c r="H932" i="8"/>
  <c r="I932" i="8"/>
  <c r="H933" i="8"/>
  <c r="I933" i="8"/>
  <c r="H934" i="8"/>
  <c r="I934" i="8"/>
  <c r="H935" i="8"/>
  <c r="I935" i="8"/>
  <c r="H936" i="8"/>
  <c r="I936" i="8"/>
  <c r="H937" i="8"/>
  <c r="I937" i="8"/>
  <c r="H938" i="8"/>
  <c r="I938" i="8"/>
  <c r="H939" i="8"/>
  <c r="I939" i="8"/>
  <c r="H940" i="8"/>
  <c r="I940" i="8"/>
  <c r="H941" i="8"/>
  <c r="I941" i="8"/>
  <c r="H942" i="8"/>
  <c r="I942" i="8"/>
  <c r="H943" i="8"/>
  <c r="I943" i="8"/>
  <c r="H944" i="8"/>
  <c r="I944" i="8"/>
  <c r="H945" i="8"/>
  <c r="I945" i="8"/>
  <c r="H946" i="8"/>
  <c r="I946" i="8"/>
  <c r="H947" i="8"/>
  <c r="I947" i="8"/>
  <c r="H948" i="8"/>
  <c r="I948" i="8"/>
  <c r="H949" i="8"/>
  <c r="I949" i="8"/>
  <c r="H950" i="8"/>
  <c r="I950" i="8"/>
  <c r="H951" i="8"/>
  <c r="I951" i="8"/>
  <c r="H952" i="8"/>
  <c r="I952" i="8"/>
  <c r="H953" i="8"/>
  <c r="I953" i="8"/>
  <c r="H954" i="8"/>
  <c r="I954" i="8"/>
  <c r="H955" i="8"/>
  <c r="I955" i="8"/>
  <c r="H956" i="8"/>
  <c r="I956" i="8"/>
  <c r="H957" i="8"/>
  <c r="I957" i="8"/>
  <c r="H958" i="8"/>
  <c r="I958" i="8"/>
  <c r="H959" i="8"/>
  <c r="I959" i="8"/>
  <c r="H960" i="8"/>
  <c r="I960" i="8"/>
  <c r="H961" i="8"/>
  <c r="I961" i="8"/>
  <c r="H962" i="8"/>
  <c r="I962" i="8"/>
  <c r="H963" i="8"/>
  <c r="I963" i="8"/>
  <c r="H964" i="8"/>
  <c r="I964" i="8"/>
  <c r="H965" i="8"/>
  <c r="I965" i="8"/>
  <c r="H966" i="8"/>
  <c r="I966" i="8"/>
  <c r="H967" i="8"/>
  <c r="I967" i="8"/>
  <c r="H968" i="8"/>
  <c r="I968" i="8"/>
  <c r="H969" i="8"/>
  <c r="I969" i="8"/>
  <c r="H970" i="8"/>
  <c r="I970" i="8"/>
  <c r="H971" i="8"/>
  <c r="I971" i="8"/>
  <c r="H972" i="8"/>
  <c r="I972" i="8"/>
  <c r="H973" i="8"/>
  <c r="I973" i="8"/>
  <c r="H974" i="8"/>
  <c r="I974" i="8"/>
  <c r="H975" i="8"/>
  <c r="I975" i="8"/>
  <c r="H976" i="8"/>
  <c r="I976" i="8"/>
  <c r="H977" i="8"/>
  <c r="I977" i="8"/>
  <c r="H978" i="8"/>
  <c r="I978" i="8"/>
  <c r="H979" i="8"/>
  <c r="I979" i="8"/>
  <c r="H980" i="8"/>
  <c r="I980" i="8"/>
  <c r="H981" i="8"/>
  <c r="I981" i="8"/>
  <c r="H982" i="8"/>
  <c r="I982" i="8"/>
  <c r="H983" i="8"/>
  <c r="I983" i="8"/>
  <c r="H984" i="8"/>
  <c r="I984" i="8"/>
  <c r="H985" i="8"/>
  <c r="I985" i="8"/>
  <c r="H986" i="8"/>
  <c r="I986" i="8"/>
  <c r="H987" i="8"/>
  <c r="I987" i="8"/>
  <c r="H988" i="8"/>
  <c r="I988" i="8"/>
  <c r="H989" i="8"/>
  <c r="I989" i="8"/>
  <c r="H990" i="8"/>
  <c r="I990" i="8"/>
  <c r="H991" i="8"/>
  <c r="I991" i="8"/>
  <c r="H992" i="8"/>
  <c r="I992" i="8"/>
  <c r="H993" i="8"/>
  <c r="I993" i="8"/>
  <c r="H994" i="8"/>
  <c r="I994" i="8"/>
  <c r="H995" i="8"/>
  <c r="I995" i="8"/>
  <c r="H996" i="8"/>
  <c r="I996" i="8"/>
  <c r="H997" i="8"/>
  <c r="I997" i="8"/>
  <c r="H998" i="8"/>
  <c r="I998" i="8"/>
  <c r="H999" i="8"/>
  <c r="I999" i="8"/>
  <c r="H1000" i="8"/>
  <c r="I1000" i="8"/>
  <c r="H1001" i="8"/>
  <c r="I1001" i="8"/>
  <c r="H1002" i="8"/>
  <c r="I1002" i="8"/>
  <c r="H1003" i="8"/>
  <c r="I1003" i="8"/>
  <c r="H1004" i="8"/>
  <c r="I1004" i="8"/>
  <c r="H1005" i="8"/>
  <c r="I1005" i="8"/>
  <c r="H1006" i="8"/>
  <c r="I1006" i="8"/>
  <c r="H1007" i="8"/>
  <c r="I1007" i="8"/>
  <c r="H1008" i="8"/>
  <c r="I1008" i="8"/>
  <c r="H1009" i="8"/>
  <c r="I1009" i="8"/>
  <c r="H1010" i="8"/>
  <c r="I1010" i="8"/>
  <c r="H1011" i="8"/>
  <c r="I1011" i="8"/>
  <c r="H1012" i="8"/>
  <c r="I1012" i="8"/>
  <c r="H1013" i="8"/>
  <c r="I1013" i="8"/>
  <c r="H1014" i="8"/>
  <c r="I1014" i="8"/>
  <c r="H1015" i="8"/>
  <c r="I1015" i="8"/>
  <c r="H1016" i="8"/>
  <c r="I1016" i="8"/>
  <c r="H1017" i="8"/>
  <c r="I1017" i="8"/>
  <c r="H1018" i="8"/>
  <c r="I1018" i="8"/>
  <c r="H1019" i="8"/>
  <c r="I1019" i="8"/>
  <c r="H1020" i="8"/>
  <c r="I1020" i="8"/>
  <c r="H1021" i="8"/>
  <c r="I1021" i="8"/>
  <c r="H1022" i="8"/>
  <c r="I1022" i="8"/>
  <c r="H1023" i="8"/>
  <c r="I1023" i="8"/>
  <c r="H1024" i="8"/>
  <c r="I1024" i="8"/>
  <c r="H1025" i="8"/>
  <c r="I1025" i="8"/>
  <c r="H1026" i="8"/>
  <c r="I1026" i="8"/>
  <c r="H1027" i="8"/>
  <c r="I1027" i="8"/>
  <c r="H1028" i="8"/>
  <c r="I1028" i="8"/>
  <c r="H1029" i="8"/>
  <c r="I1029" i="8"/>
  <c r="H1030" i="8"/>
  <c r="I1030" i="8"/>
  <c r="H1031" i="8"/>
  <c r="I1031" i="8"/>
  <c r="H1032" i="8"/>
  <c r="I1032" i="8"/>
  <c r="H1033" i="8"/>
  <c r="I1033" i="8"/>
  <c r="H1034" i="8"/>
  <c r="I1034" i="8"/>
  <c r="H1035" i="8"/>
  <c r="I1035" i="8"/>
  <c r="H1036" i="8"/>
  <c r="I1036" i="8"/>
  <c r="H1037" i="8"/>
  <c r="I1037" i="8"/>
  <c r="H1038" i="8"/>
  <c r="I1038" i="8"/>
  <c r="H1039" i="8"/>
  <c r="I1039" i="8"/>
  <c r="H1040" i="8"/>
  <c r="I1040" i="8"/>
  <c r="H1041" i="8"/>
  <c r="I1041" i="8"/>
  <c r="H1042" i="8"/>
  <c r="I1042" i="8"/>
  <c r="H1043" i="8"/>
  <c r="I1043" i="8"/>
  <c r="H1044" i="8"/>
  <c r="I1044" i="8"/>
  <c r="H1045" i="8"/>
  <c r="I1045" i="8"/>
  <c r="H1046" i="8"/>
  <c r="I1046" i="8"/>
  <c r="H1047" i="8"/>
  <c r="I1047" i="8"/>
  <c r="H1048" i="8"/>
  <c r="I1048" i="8"/>
  <c r="H1049" i="8"/>
  <c r="I1049" i="8"/>
  <c r="H1050" i="8"/>
  <c r="I1050" i="8"/>
  <c r="H1051" i="8"/>
  <c r="I1051" i="8"/>
  <c r="H1052" i="8"/>
  <c r="I1052" i="8"/>
  <c r="H1053" i="8"/>
  <c r="I1053" i="8"/>
  <c r="H1054" i="8"/>
  <c r="I1054" i="8"/>
  <c r="H1055" i="8"/>
  <c r="I1055" i="8"/>
  <c r="H1056" i="8"/>
  <c r="I1056" i="8"/>
  <c r="H1057" i="8"/>
  <c r="I1057" i="8"/>
  <c r="H1058" i="8"/>
  <c r="I1058" i="8"/>
  <c r="H1059" i="8"/>
  <c r="I1059" i="8"/>
  <c r="H1060" i="8"/>
  <c r="I1060" i="8"/>
  <c r="H1061" i="8"/>
  <c r="I1061" i="8"/>
  <c r="H1062" i="8"/>
  <c r="I1062" i="8"/>
  <c r="H1063" i="8"/>
  <c r="I1063" i="8"/>
  <c r="H1064" i="8"/>
  <c r="I1064" i="8"/>
  <c r="H1065" i="8"/>
  <c r="I1065" i="8"/>
  <c r="H1066" i="8"/>
  <c r="I1066" i="8"/>
  <c r="H1067" i="8"/>
  <c r="I1067" i="8"/>
  <c r="H1068" i="8"/>
  <c r="I1068" i="8"/>
  <c r="H1069" i="8"/>
  <c r="I1069" i="8"/>
  <c r="H1070" i="8"/>
  <c r="I1070" i="8"/>
  <c r="H1071" i="8"/>
  <c r="I1071" i="8"/>
  <c r="H1072" i="8"/>
  <c r="I1072" i="8"/>
  <c r="H1073" i="8"/>
  <c r="I1073" i="8"/>
  <c r="H1074" i="8"/>
  <c r="I1074" i="8"/>
  <c r="H1075" i="8"/>
  <c r="I1075" i="8"/>
  <c r="H1076" i="8"/>
  <c r="I1076" i="8"/>
  <c r="H1077" i="8"/>
  <c r="I1077" i="8"/>
  <c r="H1078" i="8"/>
  <c r="I1078" i="8"/>
  <c r="H1079" i="8"/>
  <c r="I1079" i="8"/>
  <c r="H1080" i="8"/>
  <c r="I1080" i="8"/>
  <c r="H1081" i="8"/>
  <c r="I1081" i="8"/>
  <c r="H1082" i="8"/>
  <c r="I1082" i="8"/>
  <c r="H1083" i="8"/>
  <c r="I1083" i="8"/>
  <c r="H1084" i="8"/>
  <c r="I1084" i="8"/>
  <c r="H1085" i="8"/>
  <c r="I1085" i="8"/>
  <c r="H1086" i="8"/>
  <c r="I1086" i="8"/>
  <c r="H1087" i="8"/>
  <c r="I1087" i="8"/>
  <c r="H1088" i="8"/>
  <c r="I1088" i="8"/>
  <c r="H1089" i="8"/>
  <c r="I1089" i="8"/>
  <c r="H1090" i="8"/>
  <c r="I1090" i="8"/>
  <c r="H1091" i="8"/>
  <c r="I1091" i="8"/>
  <c r="H1092" i="8"/>
  <c r="I1092" i="8"/>
  <c r="H1093" i="8"/>
  <c r="I1093" i="8"/>
  <c r="H1094" i="8"/>
  <c r="I1094" i="8"/>
  <c r="H1095" i="8"/>
  <c r="I1095" i="8"/>
  <c r="H1096" i="8"/>
  <c r="I1096" i="8"/>
  <c r="H1097" i="8"/>
  <c r="I1097" i="8"/>
  <c r="H1098" i="8"/>
  <c r="I1098" i="8"/>
  <c r="H1099" i="8"/>
  <c r="I1099" i="8"/>
  <c r="H1100" i="8"/>
  <c r="I1100" i="8"/>
  <c r="H1101" i="8"/>
  <c r="I1101" i="8"/>
  <c r="H1102" i="8"/>
  <c r="I1102" i="8"/>
  <c r="H1103" i="8"/>
  <c r="I1103" i="8"/>
  <c r="H1104" i="8"/>
  <c r="I1104" i="8"/>
  <c r="H1105" i="8"/>
  <c r="I1105" i="8"/>
  <c r="H1106" i="8"/>
  <c r="I1106" i="8"/>
  <c r="H1107" i="8"/>
  <c r="I1107" i="8"/>
  <c r="H1108" i="8"/>
  <c r="I1108" i="8"/>
  <c r="H1109" i="8"/>
  <c r="I1109" i="8"/>
  <c r="H1110" i="8"/>
  <c r="I1110" i="8"/>
  <c r="H1111" i="8"/>
  <c r="I1111" i="8"/>
  <c r="H1112" i="8"/>
  <c r="I1112" i="8"/>
  <c r="H1113" i="8"/>
  <c r="I1113" i="8"/>
  <c r="H1114" i="8"/>
  <c r="I1114" i="8"/>
  <c r="H1115" i="8"/>
  <c r="I1115" i="8"/>
  <c r="H1116" i="8"/>
  <c r="I1116" i="8"/>
  <c r="H1117" i="8"/>
  <c r="I1117" i="8"/>
  <c r="H1118" i="8"/>
  <c r="I1118" i="8"/>
  <c r="H1119" i="8"/>
  <c r="I1119" i="8"/>
  <c r="H1120" i="8"/>
  <c r="I1120" i="8"/>
  <c r="H1121" i="8"/>
  <c r="I1121" i="8"/>
  <c r="H1122" i="8"/>
  <c r="I1122" i="8"/>
  <c r="H1123" i="8"/>
  <c r="I1123" i="8"/>
  <c r="H1124" i="8"/>
  <c r="I1124" i="8"/>
  <c r="H1125" i="8"/>
  <c r="I1125" i="8"/>
  <c r="H1126" i="8"/>
  <c r="I1126" i="8"/>
  <c r="H1127" i="8"/>
  <c r="I1127" i="8"/>
  <c r="H1128" i="8"/>
  <c r="I1128" i="8"/>
  <c r="H1129" i="8"/>
  <c r="I1129" i="8"/>
  <c r="H1130" i="8"/>
  <c r="I1130" i="8"/>
  <c r="H1131" i="8"/>
  <c r="I1131" i="8"/>
  <c r="H1132" i="8"/>
  <c r="I1132" i="8"/>
  <c r="H1133" i="8"/>
  <c r="I1133" i="8"/>
  <c r="H1134" i="8"/>
  <c r="I1134" i="8"/>
  <c r="H1135" i="8"/>
  <c r="I1135" i="8"/>
  <c r="H1136" i="8"/>
  <c r="I1136" i="8"/>
  <c r="H1137" i="8"/>
  <c r="I1137" i="8"/>
  <c r="H1138" i="8"/>
  <c r="I1138" i="8"/>
  <c r="H1139" i="8"/>
  <c r="I1139" i="8"/>
  <c r="H1140" i="8"/>
  <c r="I1140" i="8"/>
  <c r="H1141" i="8"/>
  <c r="I1141" i="8"/>
  <c r="H1142" i="8"/>
  <c r="I1142" i="8"/>
  <c r="H1143" i="8"/>
  <c r="I1143" i="8"/>
  <c r="H1144" i="8"/>
  <c r="I1144" i="8"/>
  <c r="H1145" i="8"/>
  <c r="I1145" i="8"/>
  <c r="H1146" i="8"/>
  <c r="I1146" i="8"/>
  <c r="H1147" i="8"/>
  <c r="I1147" i="8"/>
  <c r="H1148" i="8"/>
  <c r="I1148" i="8"/>
  <c r="H1149" i="8"/>
  <c r="I1149" i="8"/>
  <c r="H1150" i="8"/>
  <c r="I1150" i="8"/>
  <c r="H1151" i="8"/>
  <c r="I1151" i="8"/>
  <c r="H1152" i="8"/>
  <c r="I1152" i="8"/>
  <c r="H1153" i="8"/>
  <c r="I1153" i="8"/>
  <c r="H1154" i="8"/>
  <c r="I1154" i="8"/>
  <c r="H1155" i="8"/>
  <c r="I1155" i="8"/>
  <c r="H1156" i="8"/>
  <c r="I1156" i="8"/>
  <c r="H1157" i="8"/>
  <c r="I1157" i="8"/>
  <c r="H1158" i="8"/>
  <c r="I1158" i="8"/>
  <c r="H1159" i="8"/>
  <c r="I1159" i="8"/>
  <c r="H1160" i="8"/>
  <c r="I1160" i="8"/>
  <c r="H1161" i="8"/>
  <c r="I1161" i="8"/>
  <c r="H1162" i="8"/>
  <c r="I1162" i="8"/>
  <c r="H1163" i="8"/>
  <c r="I1163" i="8"/>
  <c r="H1164" i="8"/>
  <c r="I1164" i="8"/>
  <c r="H1165" i="8"/>
  <c r="I1165" i="8"/>
  <c r="H1166" i="8"/>
  <c r="I1166" i="8"/>
  <c r="H1167" i="8"/>
  <c r="I1167" i="8"/>
  <c r="H1168" i="8"/>
  <c r="I1168" i="8"/>
  <c r="H1169" i="8"/>
  <c r="I1169" i="8"/>
  <c r="H1170" i="8"/>
  <c r="I1170" i="8"/>
  <c r="H1171" i="8"/>
  <c r="I1171" i="8"/>
  <c r="H1172" i="8"/>
  <c r="I1172" i="8"/>
  <c r="H1173" i="8"/>
  <c r="I1173" i="8"/>
  <c r="H1174" i="8"/>
  <c r="I1174" i="8"/>
  <c r="H1175" i="8"/>
  <c r="I1175" i="8"/>
  <c r="H1176" i="8"/>
  <c r="I1176" i="8"/>
  <c r="H1177" i="8"/>
  <c r="I1177" i="8"/>
  <c r="H1178" i="8"/>
  <c r="I1178" i="8"/>
  <c r="H1179" i="8"/>
  <c r="I1179" i="8"/>
  <c r="H1180" i="8"/>
  <c r="I1180" i="8"/>
  <c r="H1181" i="8"/>
  <c r="I1181" i="8"/>
  <c r="H1182" i="8"/>
  <c r="I1182" i="8"/>
  <c r="H1183" i="8"/>
  <c r="I1183" i="8"/>
  <c r="H1184" i="8"/>
  <c r="I1184" i="8"/>
  <c r="H1185" i="8"/>
  <c r="I1185" i="8"/>
  <c r="H1186" i="8"/>
  <c r="I1186" i="8"/>
  <c r="H1187" i="8"/>
  <c r="I1187" i="8"/>
  <c r="H1188" i="8"/>
  <c r="I1188" i="8"/>
  <c r="H1189" i="8"/>
  <c r="I1189" i="8"/>
  <c r="H1190" i="8"/>
  <c r="I1190" i="8"/>
  <c r="H1191" i="8"/>
  <c r="I1191" i="8"/>
  <c r="H1192" i="8"/>
  <c r="I1192" i="8"/>
  <c r="H1193" i="8"/>
  <c r="I1193" i="8"/>
  <c r="H1194" i="8"/>
  <c r="I1194" i="8"/>
  <c r="H1195" i="8"/>
  <c r="I1195" i="8"/>
  <c r="H1196" i="8"/>
  <c r="I1196" i="8"/>
  <c r="H1197" i="8"/>
  <c r="I1197" i="8"/>
  <c r="H1198" i="8"/>
  <c r="I1198" i="8"/>
  <c r="H1199" i="8"/>
  <c r="I1199" i="8"/>
  <c r="H1200" i="8"/>
  <c r="I1200" i="8"/>
  <c r="H1201" i="8"/>
  <c r="I1201" i="8"/>
  <c r="H1202" i="8"/>
  <c r="I1202" i="8"/>
  <c r="H1203" i="8"/>
  <c r="I1203" i="8"/>
  <c r="H1204" i="8"/>
  <c r="I1204" i="8"/>
  <c r="H1205" i="8"/>
  <c r="I1205" i="8"/>
  <c r="H1206" i="8"/>
  <c r="I1206" i="8"/>
  <c r="H1207" i="8"/>
  <c r="I1207" i="8"/>
  <c r="H1208" i="8"/>
  <c r="I1208" i="8"/>
  <c r="H1209" i="8"/>
  <c r="I1209" i="8"/>
  <c r="H1210" i="8"/>
  <c r="I1210" i="8"/>
  <c r="H1211" i="8"/>
  <c r="I1211" i="8"/>
  <c r="H1212" i="8"/>
  <c r="I1212" i="8"/>
  <c r="H1213" i="8"/>
  <c r="I1213" i="8"/>
  <c r="H1214" i="8"/>
  <c r="I1214" i="8"/>
  <c r="H1215" i="8"/>
  <c r="I1215" i="8"/>
  <c r="H1216" i="8"/>
  <c r="I1216" i="8"/>
  <c r="H1217" i="8"/>
  <c r="I1217" i="8"/>
  <c r="H1218" i="8"/>
  <c r="I1218" i="8"/>
  <c r="H1219" i="8"/>
  <c r="I1219" i="8"/>
  <c r="H1220" i="8"/>
  <c r="I1220" i="8"/>
  <c r="H1221" i="8"/>
  <c r="I1221" i="8"/>
  <c r="H1222" i="8"/>
  <c r="I1222" i="8"/>
  <c r="H1223" i="8"/>
  <c r="I1223" i="8"/>
  <c r="H1224" i="8"/>
  <c r="I1224" i="8"/>
  <c r="H1225" i="8"/>
  <c r="I1225" i="8"/>
  <c r="H1226" i="8"/>
  <c r="I1226" i="8"/>
  <c r="H1227" i="8"/>
  <c r="I1227" i="8"/>
  <c r="H1228" i="8"/>
  <c r="I1228" i="8"/>
  <c r="H1229" i="8"/>
  <c r="I1229" i="8"/>
  <c r="H1230" i="8"/>
  <c r="I1230" i="8"/>
  <c r="H1231" i="8"/>
  <c r="I1231" i="8"/>
  <c r="H1232" i="8"/>
  <c r="I1232" i="8"/>
  <c r="H1233" i="8"/>
  <c r="I1233" i="8"/>
  <c r="H1234" i="8"/>
  <c r="I1234" i="8"/>
  <c r="H1235" i="8"/>
  <c r="I1235" i="8"/>
  <c r="H1236" i="8"/>
  <c r="I1236" i="8"/>
  <c r="H1237" i="8"/>
  <c r="I1237" i="8"/>
  <c r="H1238" i="8"/>
  <c r="I1238" i="8"/>
  <c r="H1239" i="8"/>
  <c r="I1239" i="8"/>
  <c r="H1240" i="8"/>
  <c r="I1240" i="8"/>
  <c r="H1241" i="8"/>
  <c r="I1241" i="8"/>
  <c r="H1242" i="8"/>
  <c r="I1242" i="8"/>
  <c r="H1243" i="8"/>
  <c r="I1243" i="8"/>
  <c r="H1244" i="8"/>
  <c r="I1244" i="8"/>
  <c r="H1245" i="8"/>
  <c r="I1245" i="8"/>
  <c r="H1246" i="8"/>
  <c r="I1246" i="8"/>
  <c r="H1247" i="8"/>
  <c r="I1247" i="8"/>
  <c r="H1248" i="8"/>
  <c r="I1248" i="8"/>
  <c r="H1249" i="8"/>
  <c r="I1249" i="8"/>
  <c r="H1250" i="8"/>
  <c r="I1250" i="8"/>
  <c r="H1251" i="8"/>
  <c r="I1251" i="8"/>
  <c r="H1252" i="8"/>
  <c r="I1252" i="8"/>
  <c r="H1253" i="8"/>
  <c r="I1253" i="8"/>
  <c r="H1254" i="8"/>
  <c r="I1254" i="8"/>
  <c r="H1255" i="8"/>
  <c r="I1255" i="8"/>
  <c r="H1256" i="8"/>
  <c r="I1256" i="8"/>
  <c r="H1257" i="8"/>
  <c r="I1257" i="8"/>
  <c r="H1258" i="8"/>
  <c r="I1258" i="8"/>
  <c r="H1259" i="8"/>
  <c r="I1259" i="8"/>
  <c r="H1260" i="8"/>
  <c r="I1260" i="8"/>
  <c r="H1261" i="8"/>
  <c r="I1261" i="8"/>
  <c r="H1262" i="8"/>
  <c r="I1262" i="8"/>
  <c r="H1263" i="8"/>
  <c r="I1263" i="8"/>
  <c r="H1264" i="8"/>
  <c r="I1264" i="8"/>
  <c r="H1265" i="8"/>
  <c r="I1265" i="8"/>
  <c r="H1266" i="8"/>
  <c r="I1266" i="8"/>
  <c r="H1267" i="8"/>
  <c r="I1267" i="8"/>
  <c r="H1268" i="8"/>
  <c r="I1268" i="8"/>
  <c r="H1269" i="8"/>
  <c r="I1269" i="8"/>
  <c r="H1270" i="8"/>
  <c r="I1270" i="8"/>
  <c r="H1271" i="8"/>
  <c r="I1271" i="8"/>
  <c r="H1272" i="8"/>
  <c r="I1272" i="8"/>
  <c r="H1273" i="8"/>
  <c r="I1273" i="8"/>
  <c r="H1274" i="8"/>
  <c r="I1274" i="8"/>
  <c r="H1275" i="8"/>
  <c r="I1275" i="8"/>
  <c r="H1276" i="8"/>
  <c r="I1276" i="8"/>
  <c r="H1277" i="8"/>
  <c r="I1277" i="8"/>
  <c r="H1278" i="8"/>
  <c r="I1278" i="8"/>
  <c r="H1279" i="8"/>
  <c r="I1279" i="8"/>
  <c r="H1280" i="8"/>
  <c r="I1280" i="8"/>
  <c r="H1281" i="8"/>
  <c r="I1281" i="8"/>
  <c r="H1282" i="8"/>
  <c r="I1282" i="8"/>
  <c r="H1283" i="8"/>
  <c r="I1283" i="8"/>
  <c r="H1284" i="8"/>
  <c r="I1284" i="8"/>
  <c r="H1285" i="8"/>
  <c r="I1285" i="8"/>
  <c r="H1286" i="8"/>
  <c r="I1286" i="8"/>
  <c r="H1287" i="8"/>
  <c r="I1287" i="8"/>
  <c r="H1288" i="8"/>
  <c r="I1288" i="8"/>
  <c r="H1289" i="8"/>
  <c r="I1289" i="8"/>
  <c r="H1290" i="8"/>
  <c r="I1290" i="8"/>
  <c r="H1291" i="8"/>
  <c r="I1291" i="8"/>
  <c r="H1292" i="8"/>
  <c r="I1292" i="8"/>
  <c r="H1293" i="8"/>
  <c r="I1293" i="8"/>
  <c r="H1294" i="8"/>
  <c r="I1294" i="8"/>
  <c r="H1295" i="8"/>
  <c r="I1295" i="8"/>
  <c r="H1296" i="8"/>
  <c r="I1296" i="8"/>
  <c r="H1297" i="8"/>
  <c r="I1297" i="8"/>
  <c r="H1298" i="8"/>
  <c r="I1298" i="8"/>
  <c r="H1299" i="8"/>
  <c r="I1299" i="8"/>
  <c r="H1300" i="8"/>
  <c r="I1300" i="8"/>
  <c r="H1301" i="8"/>
  <c r="I1301" i="8"/>
  <c r="H1302" i="8"/>
  <c r="I1302" i="8"/>
  <c r="H1303" i="8"/>
  <c r="I1303" i="8"/>
  <c r="H1304" i="8"/>
  <c r="I1304" i="8"/>
  <c r="H1305" i="8"/>
  <c r="I1305" i="8"/>
  <c r="H1306" i="8"/>
  <c r="I1306" i="8"/>
  <c r="H1307" i="8"/>
  <c r="I1307" i="8"/>
  <c r="H1308" i="8"/>
  <c r="I1308" i="8"/>
  <c r="H1309" i="8"/>
  <c r="I1309" i="8"/>
  <c r="H1310" i="8"/>
  <c r="I1310" i="8"/>
  <c r="H1311" i="8"/>
  <c r="I1311" i="8"/>
  <c r="H1312" i="8"/>
  <c r="I1312" i="8"/>
  <c r="H1313" i="8"/>
  <c r="I1313" i="8"/>
  <c r="H1314" i="8"/>
  <c r="I1314" i="8"/>
  <c r="H1315" i="8"/>
  <c r="I1315" i="8"/>
  <c r="H1316" i="8"/>
  <c r="I1316" i="8"/>
  <c r="H1317" i="8"/>
  <c r="I1317" i="8"/>
  <c r="H1318" i="8"/>
  <c r="I1318" i="8"/>
  <c r="H1319" i="8"/>
  <c r="I1319" i="8"/>
  <c r="H1320" i="8"/>
  <c r="I1320" i="8"/>
  <c r="H1321" i="8"/>
  <c r="I1321" i="8"/>
  <c r="H1322" i="8"/>
  <c r="I1322" i="8"/>
  <c r="H1323" i="8"/>
  <c r="I1323" i="8"/>
  <c r="H1324" i="8"/>
  <c r="I1324" i="8"/>
  <c r="H1325" i="8"/>
  <c r="I1325" i="8"/>
  <c r="H1326" i="8"/>
  <c r="I1326" i="8"/>
  <c r="H1327" i="8"/>
  <c r="I1327" i="8"/>
  <c r="H1328" i="8"/>
  <c r="I1328" i="8"/>
  <c r="H1329" i="8"/>
  <c r="I1329" i="8"/>
  <c r="H1330" i="8"/>
  <c r="I1330" i="8"/>
  <c r="H1331" i="8"/>
  <c r="I1331" i="8"/>
  <c r="H1332" i="8"/>
  <c r="I1332" i="8"/>
  <c r="H1333" i="8"/>
  <c r="I1333" i="8"/>
  <c r="H1334" i="8"/>
  <c r="I1334" i="8"/>
  <c r="H1335" i="8"/>
  <c r="I1335" i="8"/>
  <c r="H1336" i="8"/>
  <c r="I1336" i="8"/>
  <c r="H1337" i="8"/>
  <c r="I1337" i="8"/>
  <c r="H1338" i="8"/>
  <c r="I1338" i="8"/>
  <c r="H1339" i="8"/>
  <c r="I1339" i="8"/>
  <c r="H1340" i="8"/>
  <c r="I1340" i="8"/>
  <c r="H1341" i="8"/>
  <c r="I1341" i="8"/>
  <c r="H1342" i="8"/>
  <c r="I1342" i="8"/>
  <c r="H1343" i="8"/>
  <c r="I1343" i="8"/>
  <c r="H1344" i="8"/>
  <c r="I1344" i="8"/>
  <c r="H1345" i="8"/>
  <c r="I1345" i="8"/>
  <c r="H1346" i="8"/>
  <c r="I1346" i="8"/>
  <c r="H1347" i="8"/>
  <c r="I1347" i="8"/>
  <c r="H1348" i="8"/>
  <c r="I1348" i="8"/>
  <c r="H1349" i="8"/>
  <c r="I1349" i="8"/>
  <c r="H1350" i="8"/>
  <c r="I1350" i="8"/>
  <c r="H1351" i="8"/>
  <c r="I1351" i="8"/>
  <c r="H1352" i="8"/>
  <c r="I1352" i="8"/>
  <c r="H1353" i="8"/>
  <c r="I1353" i="8"/>
  <c r="H1354" i="8"/>
  <c r="I1354" i="8"/>
  <c r="H1355" i="8"/>
  <c r="I1355" i="8"/>
  <c r="H1356" i="8"/>
  <c r="I1356" i="8"/>
  <c r="H1357" i="8"/>
  <c r="I1357" i="8"/>
  <c r="H1358" i="8"/>
  <c r="I1358" i="8"/>
  <c r="H1359" i="8"/>
  <c r="I1359" i="8"/>
  <c r="H1360" i="8"/>
  <c r="I1360" i="8"/>
  <c r="H1361" i="8"/>
  <c r="I1361" i="8"/>
  <c r="H1362" i="8"/>
  <c r="I1362" i="8"/>
  <c r="H1363" i="8"/>
  <c r="I1363" i="8"/>
  <c r="H1364" i="8"/>
  <c r="I1364" i="8"/>
  <c r="H1365" i="8"/>
  <c r="I1365" i="8"/>
  <c r="H1366" i="8"/>
  <c r="I1366" i="8"/>
  <c r="H1367" i="8"/>
  <c r="I1367" i="8"/>
  <c r="H1368" i="8"/>
  <c r="I1368" i="8"/>
  <c r="H1369" i="8"/>
  <c r="I1369" i="8"/>
  <c r="H1370" i="8"/>
  <c r="I1370" i="8"/>
  <c r="H1371" i="8"/>
  <c r="I1371" i="8"/>
  <c r="H1372" i="8"/>
  <c r="I1372" i="8"/>
  <c r="H1373" i="8"/>
  <c r="I1373" i="8"/>
  <c r="H1374" i="8"/>
  <c r="I1374" i="8"/>
  <c r="H1375" i="8"/>
  <c r="I1375" i="8"/>
  <c r="H1376" i="8"/>
  <c r="I1376" i="8"/>
  <c r="H1377" i="8"/>
  <c r="I1377" i="8"/>
  <c r="H1378" i="8"/>
  <c r="I1378" i="8"/>
  <c r="H1379" i="8"/>
  <c r="I1379" i="8"/>
  <c r="H1380" i="8"/>
  <c r="I1380" i="8"/>
  <c r="H1381" i="8"/>
  <c r="I1381" i="8"/>
  <c r="H1382" i="8"/>
  <c r="I1382" i="8"/>
  <c r="H1383" i="8"/>
  <c r="I1383" i="8"/>
  <c r="H1384" i="8"/>
  <c r="I1384" i="8"/>
  <c r="H1385" i="8"/>
  <c r="I1385" i="8"/>
  <c r="H1386" i="8"/>
  <c r="I1386" i="8"/>
  <c r="H1387" i="8"/>
  <c r="I1387" i="8"/>
  <c r="H1388" i="8"/>
  <c r="I1388" i="8"/>
  <c r="H1389" i="8"/>
  <c r="I1389" i="8"/>
  <c r="H1390" i="8"/>
  <c r="I1390" i="8"/>
  <c r="H1391" i="8"/>
  <c r="I1391" i="8"/>
  <c r="H1392" i="8"/>
  <c r="I1392" i="8"/>
  <c r="H1393" i="8"/>
  <c r="I1393" i="8"/>
  <c r="H1394" i="8"/>
  <c r="I1394" i="8"/>
  <c r="H1395" i="8"/>
  <c r="I1395" i="8"/>
  <c r="H1396" i="8"/>
  <c r="I1396" i="8"/>
  <c r="H1397" i="8"/>
  <c r="I1397" i="8"/>
  <c r="H1398" i="8"/>
  <c r="I1398" i="8"/>
  <c r="H1399" i="8"/>
  <c r="I1399" i="8"/>
  <c r="H1400" i="8"/>
  <c r="I1400" i="8"/>
  <c r="H1401" i="8"/>
  <c r="I1401" i="8"/>
  <c r="H1402" i="8"/>
  <c r="I1402" i="8"/>
  <c r="H1403" i="8"/>
  <c r="I1403" i="8"/>
  <c r="H1404" i="8"/>
  <c r="I1404" i="8"/>
  <c r="H1405" i="8"/>
  <c r="I1405" i="8"/>
  <c r="H1406" i="8"/>
  <c r="I1406" i="8"/>
  <c r="H1407" i="8"/>
  <c r="I1407" i="8"/>
  <c r="H1408" i="8"/>
  <c r="I1408" i="8"/>
  <c r="H1409" i="8"/>
  <c r="I1409" i="8"/>
  <c r="H1410" i="8"/>
  <c r="I1410" i="8"/>
  <c r="H1411" i="8"/>
  <c r="I1411" i="8"/>
  <c r="H1412" i="8"/>
  <c r="I1412" i="8"/>
  <c r="H1413" i="8"/>
  <c r="I1413" i="8"/>
  <c r="H1414" i="8"/>
  <c r="I1414" i="8"/>
  <c r="H1415" i="8"/>
  <c r="I1415" i="8"/>
  <c r="H1416" i="8"/>
  <c r="I1416" i="8"/>
  <c r="H1417" i="8"/>
  <c r="I1417" i="8"/>
  <c r="H1418" i="8"/>
  <c r="I1418" i="8"/>
  <c r="H1419" i="8"/>
  <c r="I1419" i="8"/>
  <c r="H1420" i="8"/>
  <c r="I1420" i="8"/>
  <c r="H1421" i="8"/>
  <c r="I1421" i="8"/>
  <c r="H1422" i="8"/>
  <c r="I1422" i="8"/>
  <c r="H1423" i="8"/>
  <c r="I1423" i="8"/>
  <c r="H1424" i="8"/>
  <c r="I1424" i="8"/>
  <c r="H1425" i="8"/>
  <c r="I1425" i="8"/>
  <c r="H1426" i="8"/>
  <c r="I1426" i="8"/>
  <c r="H1427" i="8"/>
  <c r="I1427" i="8"/>
  <c r="H1428" i="8"/>
  <c r="I1428" i="8"/>
  <c r="H1429" i="8"/>
  <c r="I1429" i="8"/>
  <c r="H1430" i="8"/>
  <c r="I1430" i="8"/>
  <c r="H1431" i="8"/>
  <c r="I1431" i="8"/>
  <c r="H1432" i="8"/>
  <c r="I1432" i="8"/>
  <c r="H1433" i="8"/>
  <c r="I1433" i="8"/>
  <c r="H1434" i="8"/>
  <c r="I1434" i="8"/>
  <c r="H1435" i="8"/>
  <c r="I1435" i="8"/>
  <c r="H1436" i="8"/>
  <c r="I1436" i="8"/>
  <c r="H1437" i="8"/>
  <c r="I1437" i="8"/>
  <c r="H1438" i="8"/>
  <c r="I1438" i="8"/>
  <c r="H1439" i="8"/>
  <c r="I1439" i="8"/>
  <c r="H1440" i="8"/>
  <c r="I1440" i="8"/>
  <c r="H1441" i="8"/>
  <c r="I1441" i="8"/>
  <c r="H1442" i="8"/>
  <c r="I1442" i="8"/>
  <c r="H1443" i="8"/>
  <c r="I1443" i="8"/>
  <c r="H1444" i="8"/>
  <c r="I1444" i="8"/>
  <c r="H1445" i="8"/>
  <c r="I1445" i="8"/>
  <c r="H1446" i="8"/>
  <c r="I1446" i="8"/>
  <c r="H1447" i="8"/>
  <c r="I1447" i="8"/>
  <c r="H1448" i="8"/>
  <c r="I1448" i="8"/>
  <c r="H1449" i="8"/>
  <c r="I1449" i="8"/>
  <c r="H1450" i="8"/>
  <c r="I1450" i="8"/>
  <c r="H1451" i="8"/>
  <c r="I1451" i="8"/>
  <c r="H1452" i="8"/>
  <c r="I1452" i="8"/>
  <c r="H1453" i="8"/>
  <c r="I1453" i="8"/>
  <c r="H1454" i="8"/>
  <c r="I1454" i="8"/>
  <c r="H1455" i="8"/>
  <c r="I1455" i="8"/>
  <c r="H1456" i="8"/>
  <c r="I1456" i="8"/>
  <c r="H1457" i="8"/>
  <c r="I1457" i="8"/>
  <c r="H1458" i="8"/>
  <c r="I1458" i="8"/>
  <c r="H1459" i="8"/>
  <c r="I1459" i="8"/>
  <c r="H1460" i="8"/>
  <c r="I1460" i="8"/>
  <c r="H1461" i="8"/>
  <c r="I1461" i="8"/>
  <c r="H1462" i="8"/>
  <c r="I1462" i="8"/>
  <c r="H1463" i="8"/>
  <c r="I1463" i="8"/>
  <c r="H1464" i="8"/>
  <c r="I1464" i="8"/>
  <c r="H1465" i="8"/>
  <c r="I1465" i="8"/>
  <c r="H1466" i="8"/>
  <c r="I1466" i="8"/>
  <c r="H1467" i="8"/>
  <c r="I1467" i="8"/>
  <c r="H1468" i="8"/>
  <c r="I1468" i="8"/>
  <c r="H1469" i="8"/>
  <c r="I1469" i="8"/>
  <c r="H1470" i="8"/>
  <c r="I1470" i="8"/>
  <c r="H1471" i="8"/>
  <c r="I1471" i="8"/>
  <c r="H1472" i="8"/>
  <c r="I1472" i="8"/>
  <c r="H1473" i="8"/>
  <c r="I1473" i="8"/>
  <c r="H1474" i="8"/>
  <c r="I1474" i="8"/>
  <c r="H1475" i="8"/>
  <c r="I1475" i="8"/>
  <c r="H1476" i="8"/>
  <c r="I1476" i="8"/>
  <c r="H1477" i="8"/>
  <c r="I1477" i="8"/>
  <c r="H1478" i="8"/>
  <c r="I1478" i="8"/>
  <c r="H1479" i="8"/>
  <c r="I1479" i="8"/>
  <c r="H1480" i="8"/>
  <c r="I1480" i="8"/>
  <c r="H1481" i="8"/>
  <c r="I1481" i="8"/>
  <c r="H1482" i="8"/>
  <c r="I1482" i="8"/>
  <c r="H1483" i="8"/>
  <c r="I1483" i="8"/>
  <c r="H1484" i="8"/>
  <c r="I1484" i="8"/>
  <c r="H1485" i="8"/>
  <c r="I1485" i="8"/>
  <c r="H1486" i="8"/>
  <c r="I1486" i="8"/>
  <c r="H1487" i="8"/>
  <c r="I1487" i="8"/>
  <c r="H1488" i="8"/>
  <c r="I1488" i="8"/>
  <c r="H1489" i="8"/>
  <c r="I1489" i="8"/>
  <c r="H1490" i="8"/>
  <c r="I1490" i="8"/>
  <c r="H1491" i="8"/>
  <c r="I1491" i="8"/>
  <c r="H1492" i="8"/>
  <c r="I1492" i="8"/>
  <c r="H1493" i="8"/>
  <c r="I1493" i="8"/>
  <c r="H1494" i="8"/>
  <c r="I1494" i="8"/>
  <c r="H1495" i="8"/>
  <c r="I1495" i="8"/>
  <c r="H1496" i="8"/>
  <c r="I1496" i="8"/>
  <c r="H1497" i="8"/>
  <c r="I1497" i="8"/>
  <c r="H1498" i="8"/>
  <c r="I1498" i="8"/>
  <c r="H1499" i="8"/>
  <c r="I1499" i="8"/>
  <c r="H1500" i="8"/>
  <c r="I1500" i="8"/>
  <c r="H1501" i="8"/>
  <c r="I1501" i="8"/>
  <c r="H1502" i="8"/>
  <c r="I1502" i="8"/>
  <c r="H1503" i="8"/>
  <c r="I1503" i="8"/>
  <c r="H1504" i="8"/>
  <c r="I1504" i="8"/>
  <c r="H1505" i="8"/>
  <c r="I1505" i="8"/>
  <c r="H1506" i="8"/>
  <c r="I1506" i="8"/>
  <c r="H1507" i="8"/>
  <c r="I1507" i="8"/>
  <c r="H1508" i="8"/>
  <c r="I1508" i="8"/>
  <c r="H1509" i="8"/>
  <c r="I1509" i="8"/>
  <c r="H1510" i="8"/>
  <c r="I1510" i="8"/>
  <c r="H1511" i="8"/>
  <c r="I1511" i="8"/>
  <c r="H1512" i="8"/>
  <c r="I1512" i="8"/>
  <c r="H1513" i="8"/>
  <c r="I1513" i="8"/>
  <c r="H1514" i="8"/>
  <c r="I1514" i="8"/>
  <c r="H1515" i="8"/>
  <c r="I1515" i="8"/>
  <c r="H1516" i="8"/>
  <c r="I1516" i="8"/>
  <c r="H1517" i="8"/>
  <c r="I1517" i="8"/>
  <c r="H1518" i="8"/>
  <c r="I1518" i="8"/>
  <c r="H1519" i="8"/>
  <c r="I1519" i="8"/>
  <c r="H1520" i="8"/>
  <c r="I1520" i="8"/>
  <c r="H1521" i="8"/>
  <c r="I1521" i="8"/>
  <c r="H1522" i="8"/>
  <c r="I1522" i="8"/>
  <c r="H1523" i="8"/>
  <c r="I1523" i="8"/>
  <c r="H1524" i="8"/>
  <c r="I1524" i="8"/>
  <c r="H1525" i="8"/>
  <c r="I1525" i="8"/>
  <c r="H1526" i="8"/>
  <c r="I1526" i="8"/>
  <c r="H1527" i="8"/>
  <c r="I1527" i="8"/>
  <c r="H1528" i="8"/>
  <c r="I1528" i="8"/>
  <c r="H1529" i="8"/>
  <c r="I1529" i="8"/>
  <c r="H1530" i="8"/>
  <c r="I1530" i="8"/>
  <c r="H1531" i="8"/>
  <c r="I1531" i="8"/>
  <c r="H1532" i="8"/>
  <c r="I1532" i="8"/>
  <c r="H1533" i="8"/>
  <c r="I1533" i="8"/>
  <c r="H1534" i="8"/>
  <c r="I1534" i="8"/>
  <c r="H1535" i="8"/>
  <c r="I1535" i="8"/>
  <c r="H1536" i="8"/>
  <c r="I1536" i="8"/>
  <c r="H1537" i="8"/>
  <c r="I1537" i="8"/>
  <c r="H1538" i="8"/>
  <c r="I1538" i="8"/>
  <c r="H1539" i="8"/>
  <c r="I1539" i="8"/>
  <c r="H1540" i="8"/>
  <c r="I1540" i="8"/>
  <c r="H1541" i="8"/>
  <c r="I1541" i="8"/>
  <c r="H1542" i="8"/>
  <c r="I1542" i="8"/>
  <c r="H1543" i="8"/>
  <c r="I1543" i="8"/>
  <c r="H1544" i="8"/>
  <c r="I1544" i="8"/>
  <c r="H1545" i="8"/>
  <c r="I1545" i="8"/>
  <c r="H1546" i="8"/>
  <c r="I1546" i="8"/>
  <c r="H1547" i="8"/>
  <c r="I1547" i="8"/>
  <c r="H1548" i="8"/>
  <c r="I1548" i="8"/>
  <c r="H1549" i="8"/>
  <c r="I1549" i="8"/>
  <c r="H1550" i="8"/>
  <c r="I1550" i="8"/>
  <c r="H1551" i="8"/>
  <c r="I1551" i="8"/>
  <c r="H1552" i="8"/>
  <c r="I1552" i="8"/>
  <c r="H1553" i="8"/>
  <c r="I1553" i="8"/>
  <c r="H1554" i="8"/>
  <c r="I1554" i="8"/>
  <c r="H1555" i="8"/>
  <c r="I1555" i="8"/>
  <c r="H1556" i="8"/>
  <c r="I1556" i="8"/>
  <c r="H1557" i="8"/>
  <c r="I1557" i="8"/>
  <c r="H1558" i="8"/>
  <c r="I1558" i="8"/>
  <c r="H1559" i="8"/>
  <c r="I1559" i="8"/>
  <c r="H1560" i="8"/>
  <c r="I1560" i="8"/>
  <c r="H1561" i="8"/>
  <c r="I1561" i="8"/>
  <c r="H1562" i="8"/>
  <c r="I1562" i="8"/>
  <c r="H1563" i="8"/>
  <c r="I1563" i="8"/>
  <c r="H1564" i="8"/>
  <c r="I1564" i="8"/>
  <c r="H1565" i="8"/>
  <c r="I1565" i="8"/>
  <c r="H1566" i="8"/>
  <c r="I1566" i="8"/>
  <c r="H1567" i="8"/>
  <c r="I1567" i="8"/>
  <c r="H1568" i="8"/>
  <c r="I1568" i="8"/>
  <c r="H1569" i="8"/>
  <c r="I1569" i="8"/>
  <c r="H1570" i="8"/>
  <c r="I1570" i="8"/>
  <c r="H1571" i="8"/>
  <c r="I1571" i="8"/>
  <c r="H1572" i="8"/>
  <c r="I1572" i="8"/>
  <c r="H1573" i="8"/>
  <c r="I1573" i="8"/>
  <c r="H1574" i="8"/>
  <c r="I1574" i="8"/>
  <c r="H1575" i="8"/>
  <c r="I1575" i="8"/>
  <c r="H1576" i="8"/>
  <c r="I1576" i="8"/>
  <c r="H1577" i="8"/>
  <c r="I1577" i="8"/>
  <c r="H1578" i="8"/>
  <c r="I1578" i="8"/>
  <c r="H1579" i="8"/>
  <c r="I1579" i="8"/>
  <c r="H1580" i="8"/>
  <c r="I1580" i="8"/>
  <c r="H1581" i="8"/>
  <c r="I1581" i="8"/>
  <c r="H1582" i="8"/>
  <c r="I1582" i="8"/>
  <c r="H1583" i="8"/>
  <c r="I1583" i="8"/>
  <c r="H1584" i="8"/>
  <c r="I1584" i="8"/>
  <c r="H1585" i="8"/>
  <c r="I1585" i="8"/>
  <c r="H1586" i="8"/>
  <c r="I1586" i="8"/>
  <c r="H1587" i="8"/>
  <c r="I1587" i="8"/>
  <c r="H1588" i="8"/>
  <c r="I1588" i="8"/>
  <c r="H1589" i="8"/>
  <c r="I1589" i="8"/>
  <c r="H1590" i="8"/>
  <c r="I1590" i="8"/>
  <c r="H1591" i="8"/>
  <c r="I1591" i="8"/>
  <c r="H1592" i="8"/>
  <c r="I1592" i="8"/>
  <c r="H1593" i="8"/>
  <c r="I1593" i="8"/>
  <c r="H1594" i="8"/>
  <c r="I1594" i="8"/>
  <c r="H1595" i="8"/>
  <c r="I1595" i="8"/>
  <c r="H1596" i="8"/>
  <c r="I1596" i="8"/>
  <c r="H1597" i="8"/>
  <c r="I1597" i="8"/>
  <c r="H1598" i="8"/>
  <c r="I1598" i="8"/>
  <c r="H1599" i="8"/>
  <c r="I1599" i="8"/>
  <c r="H1600" i="8"/>
  <c r="I1600" i="8"/>
  <c r="H1601" i="8"/>
  <c r="I1601" i="8"/>
  <c r="H1602" i="8"/>
  <c r="I1602" i="8"/>
  <c r="H1603" i="8"/>
  <c r="I1603" i="8"/>
  <c r="H1604" i="8"/>
  <c r="I1604" i="8"/>
  <c r="H1605" i="8"/>
  <c r="I1605" i="8"/>
  <c r="H1606" i="8"/>
  <c r="I1606" i="8"/>
  <c r="H1607" i="8"/>
  <c r="I1607" i="8"/>
  <c r="H1608" i="8"/>
  <c r="I1608" i="8"/>
  <c r="H1609" i="8"/>
  <c r="I1609" i="8"/>
  <c r="H1610" i="8"/>
  <c r="I1610" i="8"/>
  <c r="H1611" i="8"/>
  <c r="I1611" i="8"/>
  <c r="H1612" i="8"/>
  <c r="I1612" i="8"/>
  <c r="H1613" i="8"/>
  <c r="I1613" i="8"/>
  <c r="H1614" i="8"/>
  <c r="I1614" i="8"/>
  <c r="H1615" i="8"/>
  <c r="I1615" i="8"/>
  <c r="H1616" i="8"/>
  <c r="I1616" i="8"/>
  <c r="H1617" i="8"/>
  <c r="I1617" i="8"/>
  <c r="H1618" i="8"/>
  <c r="I1618" i="8"/>
  <c r="H1619" i="8"/>
  <c r="I1619" i="8"/>
  <c r="H1620" i="8"/>
  <c r="I1620" i="8"/>
  <c r="H1621" i="8"/>
  <c r="I1621" i="8"/>
  <c r="H1622" i="8"/>
  <c r="I1622" i="8"/>
  <c r="H1623" i="8"/>
  <c r="I1623" i="8"/>
  <c r="H1624" i="8"/>
  <c r="I1624" i="8"/>
  <c r="H1625" i="8"/>
  <c r="I1625" i="8"/>
  <c r="H1626" i="8"/>
  <c r="I1626" i="8"/>
  <c r="H1627" i="8"/>
  <c r="I1627" i="8"/>
  <c r="H1628" i="8"/>
  <c r="I1628" i="8"/>
  <c r="H1629" i="8"/>
  <c r="I1629" i="8"/>
  <c r="H1630" i="8"/>
  <c r="I1630" i="8"/>
  <c r="H1631" i="8"/>
  <c r="I1631" i="8"/>
  <c r="H1632" i="8"/>
  <c r="I1632" i="8"/>
  <c r="H1633" i="8"/>
  <c r="I1633" i="8"/>
  <c r="H1634" i="8"/>
  <c r="I1634" i="8"/>
  <c r="H1635" i="8"/>
  <c r="I1635" i="8"/>
  <c r="H1636" i="8"/>
  <c r="I1636" i="8"/>
  <c r="H1637" i="8"/>
  <c r="I1637" i="8"/>
  <c r="H1638" i="8"/>
  <c r="I1638" i="8"/>
  <c r="H1639" i="8"/>
  <c r="I1639" i="8"/>
  <c r="H1640" i="8"/>
  <c r="I1640" i="8"/>
  <c r="H1641" i="8"/>
  <c r="I1641" i="8"/>
  <c r="H1642" i="8"/>
  <c r="I1642" i="8"/>
  <c r="H1643" i="8"/>
  <c r="I1643" i="8"/>
  <c r="H1644" i="8"/>
  <c r="I1644" i="8"/>
  <c r="H1645" i="8"/>
  <c r="I1645" i="8"/>
  <c r="H1646" i="8"/>
  <c r="I1646" i="8"/>
  <c r="H1647" i="8"/>
  <c r="I1647" i="8"/>
  <c r="H1648" i="8"/>
  <c r="I1648" i="8"/>
  <c r="H1649" i="8"/>
  <c r="I1649" i="8"/>
  <c r="H1650" i="8"/>
  <c r="I1650" i="8"/>
  <c r="H1651" i="8"/>
  <c r="I1651" i="8"/>
  <c r="H1652" i="8"/>
  <c r="I1652" i="8"/>
  <c r="H1653" i="8"/>
  <c r="I1653" i="8"/>
  <c r="H1654" i="8"/>
  <c r="I1654" i="8"/>
  <c r="H1655" i="8"/>
  <c r="I1655" i="8"/>
  <c r="H1656" i="8"/>
  <c r="I1656" i="8"/>
  <c r="H1657" i="8"/>
  <c r="I1657" i="8"/>
  <c r="H1658" i="8"/>
  <c r="I1658" i="8"/>
  <c r="H1659" i="8"/>
  <c r="I1659" i="8"/>
  <c r="H1660" i="8"/>
  <c r="I1660" i="8"/>
  <c r="H1661" i="8"/>
  <c r="I1661" i="8"/>
  <c r="H1662" i="8"/>
  <c r="I1662" i="8"/>
  <c r="H1663" i="8"/>
  <c r="I1663" i="8"/>
  <c r="H1664" i="8"/>
  <c r="I1664" i="8"/>
  <c r="H1665" i="8"/>
  <c r="I1665" i="8"/>
  <c r="H1666" i="8"/>
  <c r="I1666" i="8"/>
  <c r="H1667" i="8"/>
  <c r="I1667" i="8"/>
  <c r="H1668" i="8"/>
  <c r="I1668" i="8"/>
  <c r="H1669" i="8"/>
  <c r="I1669" i="8"/>
  <c r="H1670" i="8"/>
  <c r="I1670" i="8"/>
  <c r="H1671" i="8"/>
  <c r="I1671" i="8"/>
  <c r="H1672" i="8"/>
  <c r="I1672" i="8"/>
  <c r="H1673" i="8"/>
  <c r="I1673" i="8"/>
  <c r="H1674" i="8"/>
  <c r="I1674" i="8"/>
  <c r="H1675" i="8"/>
  <c r="I1675" i="8"/>
  <c r="H1676" i="8"/>
  <c r="I1676" i="8"/>
  <c r="H1677" i="8"/>
  <c r="I1677" i="8"/>
  <c r="H1678" i="8"/>
  <c r="I1678" i="8"/>
  <c r="H1679" i="8"/>
  <c r="I1679" i="8"/>
  <c r="H1680" i="8"/>
  <c r="I1680" i="8"/>
  <c r="H1681" i="8"/>
  <c r="I1681" i="8"/>
  <c r="H1682" i="8"/>
  <c r="I1682" i="8"/>
  <c r="H1683" i="8"/>
  <c r="I1683" i="8"/>
  <c r="H1684" i="8"/>
  <c r="I1684" i="8"/>
  <c r="H1685" i="8"/>
  <c r="I1685" i="8"/>
  <c r="H1686" i="8"/>
  <c r="I1686" i="8"/>
  <c r="H1687" i="8"/>
  <c r="I1687" i="8"/>
  <c r="H1688" i="8"/>
  <c r="I1688" i="8"/>
  <c r="H1689" i="8"/>
  <c r="I1689" i="8"/>
  <c r="H1690" i="8"/>
  <c r="I1690" i="8"/>
  <c r="H1691" i="8"/>
  <c r="I1691" i="8"/>
  <c r="H1692" i="8"/>
  <c r="I1692" i="8"/>
  <c r="H1693" i="8"/>
  <c r="I1693" i="8"/>
  <c r="H1694" i="8"/>
  <c r="I1694" i="8"/>
  <c r="H1695" i="8"/>
  <c r="I1695" i="8"/>
  <c r="H1696" i="8"/>
  <c r="I1696" i="8"/>
  <c r="H1697" i="8"/>
  <c r="I1697" i="8"/>
  <c r="H1698" i="8"/>
  <c r="I1698" i="8"/>
  <c r="H1699" i="8"/>
  <c r="I1699" i="8"/>
  <c r="H1700" i="8"/>
  <c r="I1700" i="8"/>
  <c r="H1701" i="8"/>
  <c r="I1701" i="8"/>
  <c r="H1702" i="8"/>
  <c r="I1702" i="8"/>
  <c r="H1703" i="8"/>
  <c r="I1703" i="8"/>
  <c r="H1704" i="8"/>
  <c r="I1704" i="8"/>
  <c r="H1705" i="8"/>
  <c r="I1705" i="8"/>
  <c r="H1706" i="8"/>
  <c r="I1706" i="8"/>
  <c r="H1707" i="8"/>
  <c r="I1707" i="8"/>
  <c r="H1708" i="8"/>
  <c r="I1708" i="8"/>
  <c r="H1709" i="8"/>
  <c r="I1709" i="8"/>
  <c r="H1710" i="8"/>
  <c r="I1710" i="8"/>
  <c r="H1711" i="8"/>
  <c r="I1711" i="8"/>
  <c r="H1712" i="8"/>
  <c r="I1712" i="8"/>
  <c r="H1713" i="8"/>
  <c r="I1713" i="8"/>
  <c r="H1714" i="8"/>
  <c r="I1714" i="8"/>
  <c r="H1715" i="8"/>
  <c r="I1715" i="8"/>
  <c r="H1716" i="8"/>
  <c r="I1716" i="8"/>
  <c r="H1717" i="8"/>
  <c r="I1717" i="8"/>
  <c r="H1718" i="8"/>
  <c r="I1718" i="8"/>
  <c r="H1719" i="8"/>
  <c r="I1719" i="8"/>
  <c r="H1720" i="8"/>
  <c r="I1720" i="8"/>
  <c r="H1721" i="8"/>
  <c r="I1721" i="8"/>
  <c r="H1722" i="8"/>
  <c r="I1722" i="8"/>
  <c r="H1723" i="8"/>
  <c r="I1723" i="8"/>
  <c r="H1724" i="8"/>
  <c r="I1724" i="8"/>
  <c r="H1725" i="8"/>
  <c r="I1725" i="8"/>
  <c r="H1726" i="8"/>
  <c r="I1726" i="8"/>
  <c r="H1727" i="8"/>
  <c r="I1727" i="8"/>
  <c r="H1728" i="8"/>
  <c r="I1728" i="8"/>
  <c r="H1729" i="8"/>
  <c r="I1729" i="8"/>
  <c r="H1730" i="8"/>
  <c r="I1730" i="8"/>
  <c r="H1731" i="8"/>
  <c r="I1731" i="8"/>
  <c r="H1732" i="8"/>
  <c r="I1732" i="8"/>
  <c r="H1733" i="8"/>
  <c r="I1733" i="8"/>
  <c r="H1734" i="8"/>
  <c r="I1734" i="8"/>
  <c r="H1735" i="8"/>
  <c r="I1735" i="8"/>
  <c r="H1736" i="8"/>
  <c r="I1736" i="8"/>
  <c r="H1737" i="8"/>
  <c r="I1737" i="8"/>
  <c r="H1738" i="8"/>
  <c r="I1738" i="8"/>
  <c r="H1739" i="8"/>
  <c r="I1739" i="8"/>
  <c r="H1740" i="8"/>
  <c r="I1740" i="8"/>
  <c r="H1741" i="8"/>
  <c r="I1741" i="8"/>
  <c r="H1742" i="8"/>
  <c r="I1742" i="8"/>
  <c r="H1743" i="8"/>
  <c r="I1743" i="8"/>
  <c r="H1744" i="8"/>
  <c r="I1744" i="8"/>
  <c r="H1745" i="8"/>
  <c r="I1745" i="8"/>
  <c r="H1746" i="8"/>
  <c r="I1746" i="8"/>
  <c r="H1747" i="8"/>
  <c r="I1747" i="8"/>
  <c r="H1748" i="8"/>
  <c r="I1748" i="8"/>
  <c r="H1749" i="8"/>
  <c r="I1749" i="8"/>
  <c r="H1750" i="8"/>
  <c r="I1750" i="8"/>
  <c r="H1751" i="8"/>
  <c r="I1751" i="8"/>
  <c r="H1752" i="8"/>
  <c r="I1752" i="8"/>
  <c r="H1753" i="8"/>
  <c r="I1753" i="8"/>
  <c r="H1754" i="8"/>
  <c r="I1754" i="8"/>
  <c r="H1755" i="8"/>
  <c r="I1755" i="8"/>
  <c r="H1756" i="8"/>
  <c r="I1756" i="8"/>
  <c r="H1757" i="8"/>
  <c r="I1757" i="8"/>
  <c r="H1758" i="8"/>
  <c r="I1758" i="8"/>
  <c r="H1759" i="8"/>
  <c r="I1759" i="8"/>
  <c r="H1760" i="8"/>
  <c r="I1760" i="8"/>
  <c r="H1761" i="8"/>
  <c r="I1761" i="8"/>
  <c r="H1762" i="8"/>
  <c r="I1762" i="8"/>
  <c r="H1763" i="8"/>
  <c r="I1763" i="8"/>
  <c r="H1764" i="8"/>
  <c r="I1764" i="8"/>
  <c r="H1765" i="8"/>
  <c r="I1765" i="8"/>
  <c r="H1766" i="8"/>
  <c r="I1766" i="8"/>
  <c r="H1767" i="8"/>
  <c r="I1767" i="8"/>
  <c r="H1768" i="8"/>
  <c r="I1768" i="8"/>
  <c r="H1769" i="8"/>
  <c r="I1769" i="8"/>
  <c r="H1770" i="8"/>
  <c r="I1770" i="8"/>
  <c r="H1771" i="8"/>
  <c r="I1771" i="8"/>
  <c r="H1772" i="8"/>
  <c r="I1772" i="8"/>
  <c r="H1773" i="8"/>
  <c r="I1773" i="8"/>
  <c r="H1774" i="8"/>
  <c r="I1774" i="8"/>
  <c r="H1775" i="8"/>
  <c r="I1775" i="8"/>
  <c r="H1776" i="8"/>
  <c r="I1776" i="8"/>
  <c r="H1777" i="8"/>
  <c r="I1777" i="8"/>
  <c r="H1778" i="8"/>
  <c r="I1778" i="8"/>
  <c r="H1779" i="8"/>
  <c r="I1779" i="8"/>
  <c r="H1780" i="8"/>
  <c r="I1780" i="8"/>
  <c r="H1781" i="8"/>
  <c r="I1781" i="8"/>
  <c r="H1782" i="8"/>
  <c r="I1782" i="8"/>
  <c r="H1783" i="8"/>
  <c r="I1783" i="8"/>
  <c r="H1784" i="8"/>
  <c r="I1784" i="8"/>
  <c r="H1785" i="8"/>
  <c r="I1785" i="8"/>
  <c r="H1786" i="8"/>
  <c r="I1786" i="8"/>
  <c r="H1787" i="8"/>
  <c r="I1787" i="8"/>
  <c r="H1788" i="8"/>
  <c r="I1788" i="8"/>
  <c r="H1789" i="8"/>
  <c r="I1789" i="8"/>
  <c r="H1790" i="8"/>
  <c r="I1790" i="8"/>
  <c r="H1791" i="8"/>
  <c r="I1791" i="8"/>
  <c r="H1792" i="8"/>
  <c r="I1792" i="8"/>
  <c r="H1793" i="8"/>
  <c r="I1793" i="8"/>
  <c r="H1794" i="8"/>
  <c r="I1794" i="8"/>
  <c r="H1795" i="8"/>
  <c r="I1795" i="8"/>
  <c r="H1796" i="8"/>
  <c r="I1796" i="8"/>
  <c r="H1797" i="8"/>
  <c r="I1797" i="8"/>
  <c r="H1798" i="8"/>
  <c r="I1798" i="8"/>
  <c r="H1799" i="8"/>
  <c r="I1799" i="8"/>
  <c r="H1800" i="8"/>
  <c r="I1800" i="8"/>
  <c r="H1801" i="8"/>
  <c r="I1801" i="8"/>
  <c r="H1802" i="8"/>
  <c r="I1802" i="8"/>
  <c r="H1803" i="8"/>
  <c r="I1803" i="8"/>
  <c r="H1804" i="8"/>
  <c r="I1804" i="8"/>
  <c r="H1805" i="8"/>
  <c r="I1805" i="8"/>
  <c r="H1806" i="8"/>
  <c r="I1806" i="8"/>
  <c r="H1807" i="8"/>
  <c r="I1807" i="8"/>
  <c r="H1808" i="8"/>
  <c r="I1808" i="8"/>
  <c r="H1809" i="8"/>
  <c r="I1809" i="8"/>
  <c r="H1810" i="8"/>
  <c r="I1810" i="8"/>
  <c r="H1811" i="8"/>
  <c r="I1811" i="8"/>
  <c r="H1812" i="8"/>
  <c r="I1812" i="8"/>
  <c r="H1813" i="8"/>
  <c r="I1813" i="8"/>
  <c r="H1814" i="8"/>
  <c r="I1814" i="8"/>
  <c r="H1815" i="8"/>
  <c r="I1815" i="8"/>
  <c r="H1816" i="8"/>
  <c r="I1816" i="8"/>
  <c r="H1817" i="8"/>
  <c r="I1817" i="8"/>
  <c r="H1818" i="8"/>
  <c r="I1818" i="8"/>
  <c r="H1819" i="8"/>
  <c r="I1819" i="8"/>
  <c r="H1820" i="8"/>
  <c r="I1820" i="8"/>
  <c r="H1821" i="8"/>
  <c r="I1821" i="8"/>
  <c r="H1822" i="8"/>
  <c r="I1822" i="8"/>
  <c r="H1823" i="8"/>
  <c r="I1823" i="8"/>
  <c r="H1824" i="8"/>
  <c r="I1824" i="8"/>
  <c r="H1825" i="8"/>
  <c r="I1825" i="8"/>
  <c r="H1826" i="8"/>
  <c r="I1826" i="8"/>
  <c r="H1827" i="8"/>
  <c r="I1827" i="8"/>
  <c r="H1828" i="8"/>
  <c r="I1828" i="8"/>
  <c r="H1829" i="8"/>
  <c r="I1829" i="8"/>
  <c r="H1830" i="8"/>
  <c r="I1830" i="8"/>
  <c r="H1831" i="8"/>
  <c r="I1831" i="8"/>
  <c r="H1832" i="8"/>
  <c r="I1832" i="8"/>
  <c r="H1833" i="8"/>
  <c r="I1833" i="8"/>
  <c r="H1834" i="8"/>
  <c r="I1834" i="8"/>
  <c r="H1835" i="8"/>
  <c r="I1835" i="8"/>
  <c r="H1836" i="8"/>
  <c r="I1836" i="8"/>
  <c r="H1837" i="8"/>
  <c r="I1837" i="8"/>
  <c r="H1838" i="8"/>
  <c r="I1838" i="8"/>
  <c r="H1839" i="8"/>
  <c r="I1839" i="8"/>
  <c r="H1840" i="8"/>
  <c r="I1840" i="8"/>
  <c r="H1841" i="8"/>
  <c r="I1841" i="8"/>
  <c r="H1842" i="8"/>
  <c r="I1842" i="8"/>
  <c r="H1843" i="8"/>
  <c r="I1843" i="8"/>
  <c r="H1844" i="8"/>
  <c r="I1844" i="8"/>
  <c r="H1845" i="8"/>
  <c r="I1845" i="8"/>
  <c r="H1846" i="8"/>
  <c r="I1846" i="8"/>
  <c r="H1847" i="8"/>
  <c r="I1847" i="8"/>
  <c r="H1848" i="8"/>
  <c r="I1848" i="8"/>
  <c r="H1849" i="8"/>
  <c r="I1849" i="8"/>
  <c r="H1850" i="8"/>
  <c r="I1850" i="8"/>
  <c r="H1851" i="8"/>
  <c r="I1851" i="8"/>
  <c r="H1852" i="8"/>
  <c r="I1852" i="8"/>
  <c r="H1853" i="8"/>
  <c r="I1853" i="8"/>
  <c r="H1854" i="8"/>
  <c r="I1854" i="8"/>
  <c r="H1855" i="8"/>
  <c r="I1855" i="8"/>
  <c r="H1856" i="8"/>
  <c r="I1856" i="8"/>
  <c r="H1857" i="8"/>
  <c r="I1857" i="8"/>
  <c r="H1858" i="8"/>
  <c r="I1858" i="8"/>
  <c r="H1859" i="8"/>
  <c r="I1859" i="8"/>
  <c r="H1860" i="8"/>
  <c r="I1860" i="8"/>
  <c r="H1861" i="8"/>
  <c r="I1861" i="8"/>
  <c r="H1862" i="8"/>
  <c r="I1862" i="8"/>
  <c r="H1863" i="8"/>
  <c r="I1863" i="8"/>
  <c r="H1864" i="8"/>
  <c r="I1864" i="8"/>
  <c r="H1865" i="8"/>
  <c r="I1865" i="8"/>
  <c r="H1866" i="8"/>
  <c r="I1866" i="8"/>
  <c r="H1867" i="8"/>
  <c r="I1867" i="8"/>
  <c r="H1868" i="8"/>
  <c r="I1868" i="8"/>
  <c r="H1869" i="8"/>
  <c r="I1869" i="8"/>
  <c r="H1870" i="8"/>
  <c r="I1870" i="8"/>
  <c r="H1871" i="8"/>
  <c r="I1871" i="8"/>
  <c r="H1872" i="8"/>
  <c r="I1872" i="8"/>
  <c r="H1873" i="8"/>
  <c r="I1873" i="8"/>
  <c r="H1874" i="8"/>
  <c r="I1874" i="8"/>
  <c r="H1875" i="8"/>
  <c r="I1875" i="8"/>
  <c r="H1876" i="8"/>
  <c r="I1876" i="8"/>
  <c r="H1877" i="8"/>
  <c r="I1877" i="8"/>
  <c r="H1878" i="8"/>
  <c r="I1878" i="8"/>
  <c r="H1879" i="8"/>
  <c r="I1879" i="8"/>
  <c r="H1880" i="8"/>
  <c r="I1880" i="8"/>
  <c r="H1881" i="8"/>
  <c r="I1881" i="8"/>
  <c r="H1882" i="8"/>
  <c r="I1882" i="8"/>
  <c r="H1883" i="8"/>
  <c r="I1883" i="8"/>
  <c r="H1884" i="8"/>
  <c r="I1884" i="8"/>
  <c r="H1885" i="8"/>
  <c r="I1885" i="8"/>
  <c r="H1886" i="8"/>
  <c r="I1886" i="8"/>
  <c r="H1887" i="8"/>
  <c r="I1887" i="8"/>
  <c r="H1888" i="8"/>
  <c r="I1888" i="8"/>
  <c r="H1889" i="8"/>
  <c r="I1889" i="8"/>
  <c r="H1890" i="8"/>
  <c r="I1890" i="8"/>
  <c r="H1891" i="8"/>
  <c r="I1891" i="8"/>
  <c r="H1892" i="8"/>
  <c r="I1892" i="8"/>
  <c r="H1893" i="8"/>
  <c r="I1893" i="8"/>
  <c r="H1894" i="8"/>
  <c r="I1894" i="8"/>
  <c r="H1895" i="8"/>
  <c r="I1895" i="8"/>
  <c r="H1896" i="8"/>
  <c r="I1896" i="8"/>
  <c r="H1897" i="8"/>
  <c r="I1897" i="8"/>
  <c r="H1898" i="8"/>
  <c r="I1898" i="8"/>
  <c r="H1899" i="8"/>
  <c r="I1899" i="8"/>
  <c r="H1900" i="8"/>
  <c r="I1900" i="8"/>
  <c r="H1901" i="8"/>
  <c r="I1901" i="8"/>
  <c r="H1902" i="8"/>
  <c r="I1902" i="8"/>
  <c r="H1903" i="8"/>
  <c r="I1903" i="8"/>
  <c r="H1904" i="8"/>
  <c r="I1904" i="8"/>
  <c r="H1905" i="8"/>
  <c r="I1905" i="8"/>
  <c r="H1906" i="8"/>
  <c r="I1906" i="8"/>
  <c r="H1907" i="8"/>
  <c r="I1907" i="8"/>
  <c r="H1908" i="8"/>
  <c r="I1908" i="8"/>
  <c r="H1909" i="8"/>
  <c r="I1909" i="8"/>
  <c r="H1910" i="8"/>
  <c r="I1910" i="8"/>
  <c r="H1911" i="8"/>
  <c r="I1911" i="8"/>
  <c r="H1912" i="8"/>
  <c r="I1912" i="8"/>
  <c r="H1913" i="8"/>
  <c r="I1913" i="8"/>
  <c r="H1914" i="8"/>
  <c r="I1914" i="8"/>
  <c r="H1915" i="8"/>
  <c r="I1915" i="8"/>
  <c r="H1916" i="8"/>
  <c r="I1916" i="8"/>
  <c r="H1917" i="8"/>
  <c r="I1917" i="8"/>
  <c r="H1918" i="8"/>
  <c r="I1918" i="8"/>
  <c r="H1919" i="8"/>
  <c r="I1919" i="8"/>
  <c r="H1920" i="8"/>
  <c r="I1920" i="8"/>
  <c r="H1921" i="8"/>
  <c r="I1921" i="8"/>
  <c r="H1922" i="8"/>
  <c r="I1922" i="8"/>
  <c r="H1923" i="8"/>
  <c r="I1923" i="8"/>
  <c r="H1924" i="8"/>
  <c r="I1924" i="8"/>
  <c r="H1925" i="8"/>
  <c r="I1925" i="8"/>
  <c r="H1926" i="8"/>
  <c r="I1926" i="8"/>
  <c r="H1927" i="8"/>
  <c r="I1927" i="8"/>
  <c r="H1928" i="8"/>
  <c r="I1928" i="8"/>
  <c r="H1929" i="8"/>
  <c r="I1929" i="8"/>
  <c r="H1930" i="8"/>
  <c r="I1930" i="8"/>
  <c r="H1931" i="8"/>
  <c r="I1931" i="8"/>
  <c r="H1932" i="8"/>
  <c r="I1932" i="8"/>
  <c r="H1933" i="8"/>
  <c r="I1933" i="8"/>
  <c r="H1934" i="8"/>
  <c r="I1934" i="8"/>
  <c r="H1935" i="8"/>
  <c r="I1935" i="8"/>
  <c r="H1936" i="8"/>
  <c r="I1936" i="8"/>
  <c r="H1937" i="8"/>
  <c r="I1937" i="8"/>
  <c r="H1938" i="8"/>
  <c r="I1938" i="8"/>
  <c r="H1939" i="8"/>
  <c r="I1939" i="8"/>
  <c r="H1940" i="8"/>
  <c r="I1940" i="8"/>
  <c r="H1941" i="8"/>
  <c r="I1941" i="8"/>
  <c r="H1942" i="8"/>
  <c r="I1942" i="8"/>
  <c r="H1943" i="8"/>
  <c r="I1943" i="8"/>
  <c r="H1944" i="8"/>
  <c r="I1944" i="8"/>
  <c r="H1945" i="8"/>
  <c r="I1945" i="8"/>
  <c r="H1946" i="8"/>
  <c r="I1946" i="8"/>
  <c r="H1947" i="8"/>
  <c r="I1947" i="8"/>
  <c r="H1948" i="8"/>
  <c r="I1948" i="8"/>
  <c r="H1949" i="8"/>
  <c r="I1949" i="8"/>
  <c r="H1950" i="8"/>
  <c r="I1950" i="8"/>
  <c r="H1951" i="8"/>
  <c r="I1951" i="8"/>
  <c r="H1952" i="8"/>
  <c r="I1952" i="8"/>
  <c r="H1953" i="8"/>
  <c r="I1953" i="8"/>
  <c r="H1954" i="8"/>
  <c r="I1954" i="8"/>
  <c r="H1955" i="8"/>
  <c r="I1955" i="8"/>
  <c r="H1956" i="8"/>
  <c r="I1956" i="8"/>
  <c r="H1957" i="8"/>
  <c r="I1957" i="8"/>
  <c r="H1958" i="8"/>
  <c r="I1958" i="8"/>
  <c r="H1959" i="8"/>
  <c r="I1959" i="8"/>
  <c r="H1960" i="8"/>
  <c r="I1960" i="8"/>
  <c r="H1961" i="8"/>
  <c r="I1961" i="8"/>
  <c r="H1962" i="8"/>
  <c r="I1962" i="8"/>
  <c r="H1963" i="8"/>
  <c r="I1963" i="8"/>
  <c r="H1964" i="8"/>
  <c r="I1964" i="8"/>
  <c r="H1965" i="8"/>
  <c r="I1965" i="8"/>
  <c r="H1966" i="8"/>
  <c r="I1966" i="8"/>
  <c r="H1967" i="8"/>
  <c r="I1967" i="8"/>
  <c r="H1968" i="8"/>
  <c r="I1968" i="8"/>
  <c r="H1969" i="8"/>
  <c r="I1969" i="8"/>
  <c r="H1970" i="8"/>
  <c r="I1970" i="8"/>
  <c r="H1971" i="8"/>
  <c r="I1971" i="8"/>
  <c r="H1972" i="8"/>
  <c r="I1972" i="8"/>
  <c r="H1973" i="8"/>
  <c r="I1973" i="8"/>
  <c r="H1974" i="8"/>
  <c r="I1974" i="8"/>
  <c r="H1975" i="8"/>
  <c r="I1975" i="8"/>
  <c r="H1976" i="8"/>
  <c r="I1976" i="8"/>
  <c r="H1977" i="8"/>
  <c r="I1977" i="8"/>
  <c r="H1978" i="8"/>
  <c r="I1978" i="8"/>
  <c r="H1979" i="8"/>
  <c r="I1979" i="8"/>
  <c r="H1980" i="8"/>
  <c r="I1980" i="8"/>
  <c r="H1981" i="8"/>
  <c r="I1981" i="8"/>
  <c r="H1982" i="8"/>
  <c r="I1982" i="8"/>
  <c r="H1983" i="8"/>
  <c r="I1983" i="8"/>
  <c r="H1984" i="8"/>
  <c r="I1984" i="8"/>
  <c r="H1985" i="8"/>
  <c r="I1985" i="8"/>
  <c r="H1986" i="8"/>
  <c r="I1986" i="8"/>
  <c r="H1987" i="8"/>
  <c r="I1987" i="8"/>
  <c r="H1988" i="8"/>
  <c r="I1988" i="8"/>
  <c r="H1989" i="8"/>
  <c r="I1989" i="8"/>
  <c r="H1990" i="8"/>
  <c r="I1990" i="8"/>
  <c r="H1991" i="8"/>
  <c r="I1991" i="8"/>
  <c r="H1992" i="8"/>
  <c r="I1992" i="8"/>
  <c r="H1993" i="8"/>
  <c r="I1993" i="8"/>
  <c r="H1994" i="8"/>
  <c r="I1994" i="8"/>
  <c r="H1995" i="8"/>
  <c r="I1995" i="8"/>
  <c r="H1996" i="8"/>
  <c r="I1996" i="8"/>
  <c r="H1997" i="8"/>
  <c r="I1997" i="8"/>
  <c r="H1998" i="8"/>
  <c r="I1998" i="8"/>
  <c r="H1999" i="8"/>
  <c r="I1999" i="8"/>
  <c r="H2000" i="8"/>
  <c r="I2000" i="8"/>
  <c r="H2001" i="8"/>
  <c r="I2001" i="8"/>
  <c r="H2002" i="8"/>
  <c r="I2002" i="8"/>
  <c r="H2003" i="8"/>
  <c r="I2003" i="8"/>
  <c r="H2004" i="8"/>
  <c r="I2004" i="8"/>
  <c r="H2005" i="8"/>
  <c r="I2005" i="8"/>
  <c r="H2006" i="8"/>
  <c r="I2006" i="8"/>
  <c r="H2007" i="8"/>
  <c r="I2007" i="8"/>
  <c r="H2008" i="8"/>
  <c r="I2008" i="8"/>
  <c r="H2009" i="8"/>
  <c r="I2009" i="8"/>
  <c r="H2010" i="8"/>
  <c r="I2010" i="8"/>
  <c r="H2011" i="8"/>
  <c r="I2011" i="8"/>
  <c r="H2012" i="8"/>
  <c r="I2012" i="8"/>
  <c r="H2013" i="8"/>
  <c r="I2013" i="8"/>
  <c r="H2014" i="8"/>
  <c r="I2014" i="8"/>
  <c r="H2015" i="8"/>
  <c r="I2015" i="8"/>
  <c r="H2016" i="8"/>
  <c r="I2016" i="8"/>
  <c r="H2017" i="8"/>
  <c r="I2017" i="8"/>
  <c r="H2018" i="8"/>
  <c r="I2018" i="8"/>
  <c r="H2019" i="8"/>
  <c r="I2019" i="8"/>
  <c r="H2020" i="8"/>
  <c r="I2020" i="8"/>
  <c r="H2021" i="8"/>
  <c r="I2021" i="8"/>
  <c r="H2022" i="8"/>
  <c r="I2022" i="8"/>
  <c r="H2023" i="8"/>
  <c r="I2023" i="8"/>
  <c r="H2024" i="8"/>
  <c r="I2024" i="8"/>
  <c r="H2025" i="8"/>
  <c r="I2025" i="8"/>
  <c r="H2026" i="8"/>
  <c r="I2026" i="8"/>
  <c r="H2027" i="8"/>
  <c r="I2027" i="8"/>
  <c r="H2028" i="8"/>
  <c r="I2028" i="8"/>
  <c r="H2029" i="8"/>
  <c r="I2029" i="8"/>
  <c r="H2030" i="8"/>
  <c r="I2030" i="8"/>
  <c r="H2031" i="8"/>
  <c r="I2031" i="8"/>
  <c r="H2032" i="8"/>
  <c r="I2032" i="8"/>
  <c r="H2033" i="8"/>
  <c r="I2033" i="8"/>
  <c r="H2034" i="8"/>
  <c r="I2034" i="8"/>
  <c r="H2035" i="8"/>
  <c r="I2035" i="8"/>
  <c r="H2036" i="8"/>
  <c r="I2036" i="8"/>
  <c r="H2037" i="8"/>
  <c r="I2037" i="8"/>
  <c r="H2038" i="8"/>
  <c r="I2038" i="8"/>
  <c r="H2039" i="8"/>
  <c r="I2039" i="8"/>
  <c r="H2040" i="8"/>
  <c r="I2040" i="8"/>
  <c r="H2041" i="8"/>
  <c r="I2041" i="8"/>
  <c r="H2042" i="8"/>
  <c r="I2042" i="8"/>
  <c r="H2043" i="8"/>
  <c r="I2043" i="8"/>
  <c r="H2044" i="8"/>
  <c r="I2044" i="8"/>
  <c r="H2045" i="8"/>
  <c r="I2045" i="8"/>
  <c r="H2046" i="8"/>
  <c r="I2046" i="8"/>
  <c r="H2047" i="8"/>
  <c r="I2047" i="8"/>
  <c r="H2048" i="8"/>
  <c r="I2048" i="8"/>
  <c r="H2049" i="8"/>
  <c r="I2049" i="8"/>
  <c r="H2050" i="8"/>
  <c r="I2050" i="8"/>
  <c r="H2051" i="8"/>
  <c r="I2051" i="8"/>
  <c r="H2052" i="8"/>
  <c r="I2052" i="8"/>
  <c r="H2053" i="8"/>
  <c r="I2053" i="8"/>
  <c r="H2054" i="8"/>
  <c r="I2054" i="8"/>
  <c r="H2055" i="8"/>
  <c r="I2055" i="8"/>
  <c r="H2056" i="8"/>
  <c r="I2056" i="8"/>
  <c r="H2057" i="8"/>
  <c r="I2057" i="8"/>
  <c r="H2058" i="8"/>
  <c r="I2058" i="8"/>
  <c r="H2059" i="8"/>
  <c r="I2059" i="8"/>
  <c r="H2060" i="8"/>
  <c r="I2060" i="8"/>
  <c r="H2061" i="8"/>
  <c r="I2061" i="8"/>
  <c r="H2062" i="8"/>
  <c r="I2062" i="8"/>
  <c r="H2063" i="8"/>
  <c r="I2063" i="8"/>
  <c r="H2064" i="8"/>
  <c r="I2064" i="8"/>
  <c r="H2065" i="8"/>
  <c r="I2065" i="8"/>
  <c r="H2066" i="8"/>
  <c r="I2066" i="8"/>
  <c r="H2067" i="8"/>
  <c r="I2067" i="8"/>
  <c r="H2068" i="8"/>
  <c r="I2068" i="8"/>
  <c r="H2069" i="8"/>
  <c r="I2069" i="8"/>
  <c r="H2070" i="8"/>
  <c r="I2070" i="8"/>
  <c r="H2071" i="8"/>
  <c r="I2071" i="8"/>
  <c r="H2072" i="8"/>
  <c r="I2072" i="8"/>
  <c r="H2073" i="8"/>
  <c r="I2073" i="8"/>
  <c r="H2074" i="8"/>
  <c r="I2074" i="8"/>
  <c r="H2075" i="8"/>
  <c r="I2075" i="8"/>
  <c r="H2076" i="8"/>
  <c r="I2076" i="8"/>
  <c r="H2077" i="8"/>
  <c r="I2077" i="8"/>
  <c r="H2078" i="8"/>
  <c r="I2078" i="8"/>
  <c r="H2079" i="8"/>
  <c r="I2079" i="8"/>
  <c r="H2080" i="8"/>
  <c r="I2080" i="8"/>
  <c r="H2081" i="8"/>
  <c r="I2081" i="8"/>
  <c r="H2082" i="8"/>
  <c r="I2082" i="8"/>
  <c r="H2083" i="8"/>
  <c r="I2083" i="8"/>
  <c r="H2084" i="8"/>
  <c r="I2084" i="8"/>
  <c r="H2085" i="8"/>
  <c r="I2085" i="8"/>
  <c r="H2086" i="8"/>
  <c r="I2086" i="8"/>
  <c r="H2087" i="8"/>
  <c r="I2087" i="8"/>
  <c r="H2088" i="8"/>
  <c r="I2088" i="8"/>
  <c r="H2089" i="8"/>
  <c r="I2089" i="8"/>
  <c r="H2090" i="8"/>
  <c r="I2090" i="8"/>
  <c r="H2091" i="8"/>
  <c r="I2091" i="8"/>
  <c r="H2092" i="8"/>
  <c r="I2092" i="8"/>
  <c r="H2093" i="8"/>
  <c r="I2093" i="8"/>
  <c r="H2094" i="8"/>
  <c r="I2094" i="8"/>
  <c r="H2095" i="8"/>
  <c r="I2095" i="8"/>
  <c r="H2096" i="8"/>
  <c r="I2096" i="8"/>
  <c r="H2097" i="8"/>
  <c r="I2097" i="8"/>
  <c r="H2098" i="8"/>
  <c r="I2098" i="8"/>
  <c r="H2099" i="8"/>
  <c r="I2099" i="8"/>
  <c r="H2100" i="8"/>
  <c r="I2100" i="8"/>
  <c r="H2101" i="8"/>
  <c r="I2101" i="8"/>
  <c r="H2102" i="8"/>
  <c r="I2102" i="8"/>
  <c r="H2103" i="8"/>
  <c r="I2103" i="8"/>
  <c r="H2104" i="8"/>
  <c r="I2104" i="8"/>
  <c r="H2105" i="8"/>
  <c r="I2105" i="8"/>
  <c r="H2106" i="8"/>
  <c r="I2106" i="8"/>
  <c r="H2107" i="8"/>
  <c r="I2107" i="8"/>
  <c r="H2108" i="8"/>
  <c r="I2108" i="8"/>
  <c r="H2109" i="8"/>
  <c r="I2109" i="8"/>
  <c r="H2110" i="8"/>
  <c r="I2110" i="8"/>
  <c r="H2111" i="8"/>
  <c r="I2111" i="8"/>
  <c r="H2112" i="8"/>
  <c r="I2112" i="8"/>
  <c r="H2113" i="8"/>
  <c r="I2113" i="8"/>
  <c r="H2114" i="8"/>
  <c r="I2114" i="8"/>
  <c r="H5" i="8"/>
  <c r="I5" i="8"/>
  <c r="H6" i="8"/>
  <c r="I6" i="8"/>
  <c r="H7" i="8"/>
  <c r="I7" i="8"/>
  <c r="H8" i="8"/>
  <c r="I8" i="8"/>
  <c r="H9" i="8"/>
  <c r="I9" i="8"/>
  <c r="H10" i="8"/>
  <c r="I10" i="8"/>
  <c r="H11" i="8"/>
  <c r="I11" i="8"/>
  <c r="H12" i="8"/>
  <c r="I12" i="8"/>
  <c r="H13" i="8"/>
  <c r="I13" i="8"/>
  <c r="H5" i="12"/>
  <c r="I5" i="12"/>
  <c r="H6" i="12"/>
  <c r="I6" i="12"/>
  <c r="H7" i="12"/>
  <c r="I7" i="12"/>
  <c r="H8" i="12"/>
  <c r="I8" i="12"/>
  <c r="H9" i="12"/>
  <c r="I9" i="12"/>
  <c r="H10" i="12"/>
  <c r="I10" i="12"/>
  <c r="H11" i="12"/>
  <c r="I11" i="12"/>
  <c r="H12" i="12"/>
  <c r="I12" i="12"/>
  <c r="H13" i="12"/>
  <c r="I13" i="12"/>
  <c r="H14" i="12"/>
  <c r="I14" i="12"/>
  <c r="H15" i="12"/>
  <c r="I15" i="12"/>
  <c r="H16" i="12"/>
  <c r="I16" i="12"/>
  <c r="H17" i="12"/>
  <c r="I17" i="12"/>
  <c r="H18" i="12"/>
  <c r="I18" i="12"/>
  <c r="H19" i="12"/>
  <c r="I19" i="12"/>
  <c r="H20" i="12"/>
  <c r="I20" i="12"/>
  <c r="H21" i="12"/>
  <c r="I21" i="12"/>
  <c r="H22" i="12"/>
  <c r="I22" i="12"/>
  <c r="H23" i="12"/>
  <c r="I23" i="12"/>
  <c r="H24" i="12"/>
  <c r="I24" i="12"/>
  <c r="H25" i="12"/>
  <c r="I25" i="12"/>
  <c r="H26" i="12"/>
  <c r="I26" i="12"/>
  <c r="H27" i="12"/>
  <c r="I27" i="12"/>
  <c r="H28" i="12"/>
  <c r="I28" i="12"/>
  <c r="H29" i="12"/>
  <c r="I29" i="12"/>
  <c r="H30" i="12"/>
  <c r="I30" i="12"/>
  <c r="H31" i="12"/>
  <c r="I31" i="12"/>
  <c r="H32" i="12"/>
  <c r="I32" i="12"/>
  <c r="H33" i="12"/>
  <c r="I33" i="12"/>
  <c r="H34" i="12"/>
  <c r="I34" i="12"/>
  <c r="H35" i="12"/>
  <c r="I35" i="12"/>
  <c r="H36" i="12"/>
  <c r="I36" i="12"/>
  <c r="H37" i="12"/>
  <c r="I37" i="12"/>
  <c r="H38" i="12"/>
  <c r="I38" i="12"/>
  <c r="H39" i="12"/>
  <c r="I39" i="12"/>
  <c r="H40" i="12"/>
  <c r="I40" i="12"/>
  <c r="H41" i="12"/>
  <c r="I41" i="12"/>
  <c r="H42" i="12"/>
  <c r="I42" i="12"/>
  <c r="H43" i="12"/>
  <c r="I43" i="12"/>
  <c r="H44" i="12"/>
  <c r="I44" i="12"/>
  <c r="H45" i="12"/>
  <c r="I45" i="12"/>
  <c r="H46" i="12"/>
  <c r="I46" i="12"/>
  <c r="H47" i="12"/>
  <c r="I47" i="12"/>
  <c r="H48" i="12"/>
  <c r="I48" i="12"/>
  <c r="H49" i="12"/>
  <c r="I49" i="12"/>
  <c r="H50" i="12"/>
  <c r="I50" i="12"/>
  <c r="H51" i="12"/>
  <c r="I51" i="12"/>
  <c r="H52" i="12"/>
  <c r="I52" i="12"/>
  <c r="H53" i="12"/>
  <c r="I53" i="12"/>
  <c r="H54" i="12"/>
  <c r="I54" i="12"/>
  <c r="H55" i="12"/>
  <c r="I55" i="12"/>
  <c r="H56" i="12"/>
  <c r="I56" i="12"/>
  <c r="H57" i="12"/>
  <c r="I57" i="12"/>
  <c r="H58" i="12"/>
  <c r="I58" i="12"/>
  <c r="H59" i="12"/>
  <c r="I59" i="12"/>
  <c r="H60" i="12"/>
  <c r="I60" i="12"/>
  <c r="H61" i="12"/>
  <c r="I61" i="12"/>
  <c r="H62" i="12"/>
  <c r="I62" i="12"/>
  <c r="H63" i="12"/>
  <c r="I63" i="12"/>
  <c r="H64" i="12"/>
  <c r="I64" i="12"/>
  <c r="H65" i="12"/>
  <c r="I65" i="12"/>
  <c r="H66" i="12"/>
  <c r="I66" i="12"/>
  <c r="H67" i="12"/>
  <c r="I67" i="12"/>
  <c r="H68" i="12"/>
  <c r="I68" i="12"/>
  <c r="H69" i="12"/>
  <c r="I69" i="12"/>
  <c r="H70" i="12"/>
  <c r="I70" i="12"/>
  <c r="H71" i="12"/>
  <c r="I71" i="12"/>
  <c r="H72" i="12"/>
  <c r="I72" i="12"/>
  <c r="H73" i="12"/>
  <c r="I73" i="12"/>
  <c r="H74" i="12"/>
  <c r="I74" i="12"/>
  <c r="H75" i="12"/>
  <c r="I75" i="12"/>
  <c r="H76" i="12"/>
  <c r="I76" i="12"/>
  <c r="H77" i="12"/>
  <c r="I77" i="12"/>
  <c r="H78" i="12"/>
  <c r="I78" i="12"/>
  <c r="H79" i="12"/>
  <c r="I79" i="12"/>
  <c r="H80" i="12"/>
  <c r="I80" i="12"/>
  <c r="H81" i="12"/>
  <c r="I81" i="12"/>
  <c r="H82" i="12"/>
  <c r="I82" i="12"/>
  <c r="H83" i="12"/>
  <c r="I83" i="12"/>
  <c r="H84" i="12"/>
  <c r="I84" i="12"/>
  <c r="H85" i="12"/>
  <c r="I85" i="12"/>
  <c r="H86" i="12"/>
  <c r="I86" i="12"/>
  <c r="H87" i="12"/>
  <c r="I87" i="12"/>
  <c r="H88" i="12"/>
  <c r="I88" i="12"/>
  <c r="H89" i="12"/>
  <c r="I89" i="12"/>
  <c r="H90" i="12"/>
  <c r="I90" i="12"/>
  <c r="H91" i="12"/>
  <c r="I91" i="12"/>
  <c r="H92" i="12"/>
  <c r="I92" i="12"/>
  <c r="H93" i="12"/>
  <c r="I93" i="12"/>
  <c r="H94" i="12"/>
  <c r="I94" i="12"/>
  <c r="H95" i="12"/>
  <c r="I95" i="12"/>
  <c r="H96" i="12"/>
  <c r="I96" i="12"/>
  <c r="H97" i="12"/>
  <c r="I97" i="12"/>
  <c r="H98" i="12"/>
  <c r="I98" i="12"/>
  <c r="H99" i="12"/>
  <c r="I99" i="12"/>
  <c r="H100" i="12"/>
  <c r="I100" i="12"/>
  <c r="H101" i="12"/>
  <c r="I101" i="12"/>
  <c r="H102" i="12"/>
  <c r="I102" i="12"/>
  <c r="H103" i="12"/>
  <c r="I103" i="12"/>
  <c r="H104" i="12"/>
  <c r="I104" i="12"/>
  <c r="H105" i="12"/>
  <c r="I105" i="12"/>
  <c r="H106" i="12"/>
  <c r="I106" i="12"/>
  <c r="H107" i="12"/>
  <c r="I107" i="12"/>
  <c r="H108" i="12"/>
  <c r="I108" i="12"/>
  <c r="H109" i="12"/>
  <c r="I109" i="12"/>
  <c r="H110" i="12"/>
  <c r="I110" i="12"/>
  <c r="H111" i="12"/>
  <c r="I111" i="12"/>
  <c r="H112" i="12"/>
  <c r="I112" i="12"/>
  <c r="H113" i="12"/>
  <c r="I113" i="12"/>
  <c r="H114" i="12"/>
  <c r="I114" i="12"/>
  <c r="H115" i="12"/>
  <c r="I115" i="12"/>
  <c r="H116" i="12"/>
  <c r="I116" i="12"/>
  <c r="H117" i="12"/>
  <c r="I117" i="12"/>
  <c r="H118" i="12"/>
  <c r="I118" i="12"/>
  <c r="H119" i="12"/>
  <c r="I119" i="12"/>
  <c r="H120" i="12"/>
  <c r="I120" i="12"/>
  <c r="H121" i="12"/>
  <c r="I121" i="12"/>
  <c r="H122" i="12"/>
  <c r="I122" i="12"/>
  <c r="H123" i="12"/>
  <c r="I123" i="12"/>
  <c r="H124" i="12"/>
  <c r="I124" i="12"/>
  <c r="H125" i="12"/>
  <c r="I125" i="12"/>
  <c r="H126" i="12"/>
  <c r="I126" i="12"/>
  <c r="H127" i="12"/>
  <c r="I127" i="12"/>
  <c r="H128" i="12"/>
  <c r="I128" i="12"/>
  <c r="H129" i="12"/>
  <c r="I129" i="12"/>
  <c r="H130" i="12"/>
  <c r="I130" i="12"/>
  <c r="H131" i="12"/>
  <c r="I131" i="12"/>
  <c r="H132" i="12"/>
  <c r="I132" i="12"/>
  <c r="H133" i="12"/>
  <c r="I133" i="12"/>
  <c r="H134" i="12"/>
  <c r="I134" i="12"/>
  <c r="H135" i="12"/>
  <c r="I135" i="12"/>
  <c r="H136" i="12"/>
  <c r="I136" i="12"/>
  <c r="H137" i="12"/>
  <c r="I137" i="12"/>
  <c r="H138" i="12"/>
  <c r="I138" i="12"/>
  <c r="H139" i="12"/>
  <c r="I139" i="12"/>
  <c r="H140" i="12"/>
  <c r="I140" i="12"/>
  <c r="H141" i="12"/>
  <c r="I141" i="12"/>
  <c r="H142" i="12"/>
  <c r="I142" i="12"/>
  <c r="H143" i="12"/>
  <c r="I143" i="12"/>
  <c r="H144" i="12"/>
  <c r="I144" i="12"/>
  <c r="H145" i="12"/>
  <c r="I145" i="12"/>
  <c r="H146" i="12"/>
  <c r="I146" i="12"/>
  <c r="H147" i="12"/>
  <c r="I147" i="12"/>
  <c r="H148" i="12"/>
  <c r="I148" i="12"/>
  <c r="H149" i="12"/>
  <c r="I149" i="12"/>
  <c r="H150" i="12"/>
  <c r="I150" i="12"/>
  <c r="H151" i="12"/>
  <c r="I151" i="12"/>
  <c r="H152" i="12"/>
  <c r="I152" i="12"/>
  <c r="H153" i="12"/>
  <c r="I153" i="12"/>
  <c r="H154" i="12"/>
  <c r="I154" i="12"/>
  <c r="H155" i="12"/>
  <c r="I155" i="12"/>
  <c r="H156" i="12"/>
  <c r="I156" i="12"/>
  <c r="H157" i="12"/>
  <c r="I157" i="12"/>
  <c r="H158" i="12"/>
  <c r="I158" i="12"/>
  <c r="H159" i="12"/>
  <c r="I159" i="12"/>
  <c r="H160" i="12"/>
  <c r="I160" i="12"/>
  <c r="H161" i="12"/>
  <c r="I161" i="12"/>
  <c r="H162" i="12"/>
  <c r="I162" i="12"/>
  <c r="H163" i="12"/>
  <c r="I163" i="12"/>
  <c r="H164" i="12"/>
  <c r="I164" i="12"/>
  <c r="H165" i="12"/>
  <c r="I165" i="12"/>
  <c r="H166" i="12"/>
  <c r="I166" i="12"/>
  <c r="H167" i="12"/>
  <c r="I167" i="12"/>
  <c r="H168" i="12"/>
  <c r="I168" i="12"/>
  <c r="H169" i="12"/>
  <c r="I169" i="12"/>
  <c r="H170" i="12"/>
  <c r="I170" i="12"/>
  <c r="H171" i="12"/>
  <c r="I171" i="12"/>
  <c r="H172" i="12"/>
  <c r="I172" i="12"/>
  <c r="H173" i="12"/>
  <c r="I173" i="12"/>
  <c r="H174" i="12"/>
  <c r="I174" i="12"/>
  <c r="H175" i="12"/>
  <c r="I175" i="12"/>
  <c r="H176" i="12"/>
  <c r="I176" i="12"/>
  <c r="H177" i="12"/>
  <c r="I177" i="12"/>
  <c r="H178" i="12"/>
  <c r="I178" i="12"/>
  <c r="H179" i="12"/>
  <c r="I179" i="12"/>
  <c r="H180" i="12"/>
  <c r="I180" i="12"/>
  <c r="H181" i="12"/>
  <c r="I181" i="12"/>
  <c r="H182" i="12"/>
  <c r="I182" i="12"/>
  <c r="H183" i="12"/>
  <c r="I183" i="12"/>
  <c r="H184" i="12"/>
  <c r="I184" i="12"/>
  <c r="H185" i="12"/>
  <c r="I185" i="12"/>
  <c r="H186" i="12"/>
  <c r="I186" i="12"/>
  <c r="H187" i="12"/>
  <c r="I187" i="12"/>
  <c r="H188" i="12"/>
  <c r="I188" i="12"/>
  <c r="H189" i="12"/>
  <c r="I189" i="12"/>
  <c r="H190" i="12"/>
  <c r="I190" i="12"/>
  <c r="H191" i="12"/>
  <c r="I191" i="12"/>
  <c r="H192" i="12"/>
  <c r="I192" i="12"/>
  <c r="H193" i="12"/>
  <c r="I193" i="12"/>
  <c r="H194" i="12"/>
  <c r="I194" i="12"/>
  <c r="H195" i="12"/>
  <c r="I195" i="12"/>
  <c r="H196" i="12"/>
  <c r="I196" i="12"/>
  <c r="H197" i="12"/>
  <c r="I197" i="12"/>
  <c r="H198" i="12"/>
  <c r="I198" i="12"/>
  <c r="H199" i="12"/>
  <c r="I199" i="12"/>
  <c r="H200" i="12"/>
  <c r="I200" i="12"/>
  <c r="H201" i="12"/>
  <c r="I201" i="12"/>
  <c r="H202" i="12"/>
  <c r="I202" i="12"/>
  <c r="H203" i="12"/>
  <c r="I203" i="12"/>
  <c r="H204" i="12"/>
  <c r="I204" i="12"/>
  <c r="H205" i="12"/>
  <c r="I205" i="12"/>
  <c r="H206" i="12"/>
  <c r="I206" i="12"/>
  <c r="H207" i="12"/>
  <c r="I207" i="12"/>
  <c r="H208" i="12"/>
  <c r="I208" i="12"/>
  <c r="H209" i="12"/>
  <c r="I209" i="12"/>
  <c r="H210" i="12"/>
  <c r="I210" i="12"/>
  <c r="H211" i="12"/>
  <c r="I211" i="12"/>
  <c r="H212" i="12"/>
  <c r="I212" i="12"/>
  <c r="H213" i="12"/>
  <c r="I213" i="12"/>
  <c r="H214" i="12"/>
  <c r="I214" i="12"/>
  <c r="H215" i="12"/>
  <c r="I215" i="12"/>
  <c r="H216" i="12"/>
  <c r="I216" i="12"/>
  <c r="H217" i="12"/>
  <c r="I217" i="12"/>
  <c r="H218" i="12"/>
  <c r="I218" i="12"/>
  <c r="H219" i="12"/>
  <c r="I219" i="12"/>
  <c r="H220" i="12"/>
  <c r="I220" i="12"/>
  <c r="H221" i="12"/>
  <c r="I221" i="12"/>
  <c r="H222" i="12"/>
  <c r="I222" i="12"/>
  <c r="H223" i="12"/>
  <c r="I223" i="12"/>
  <c r="H224" i="12"/>
  <c r="I224" i="12"/>
  <c r="H225" i="12"/>
  <c r="I225" i="12"/>
  <c r="H226" i="12"/>
  <c r="I226" i="12"/>
  <c r="H227" i="12"/>
  <c r="I227" i="12"/>
  <c r="H228" i="12"/>
  <c r="I228" i="12"/>
  <c r="H229" i="12"/>
  <c r="I229" i="12"/>
  <c r="H230" i="12"/>
  <c r="I230" i="12"/>
  <c r="H231" i="12"/>
  <c r="I231" i="12"/>
  <c r="H232" i="12"/>
  <c r="I232" i="12"/>
  <c r="H233" i="12"/>
  <c r="I233" i="12"/>
  <c r="H234" i="12"/>
  <c r="I234" i="12"/>
  <c r="H235" i="12"/>
  <c r="I235" i="12"/>
  <c r="H236" i="12"/>
  <c r="I236" i="12"/>
  <c r="H237" i="12"/>
  <c r="I237" i="12"/>
  <c r="H238" i="12"/>
  <c r="I238" i="12"/>
  <c r="H239" i="12"/>
  <c r="I239" i="12"/>
  <c r="H240" i="12"/>
  <c r="I240" i="12"/>
  <c r="H241" i="12"/>
  <c r="I241" i="12"/>
  <c r="H242" i="12"/>
  <c r="I242" i="12"/>
  <c r="H243" i="12"/>
  <c r="I243" i="12"/>
  <c r="H244" i="12"/>
  <c r="I244" i="12"/>
  <c r="H245" i="12"/>
  <c r="I245" i="12"/>
  <c r="H246" i="12"/>
  <c r="I246" i="12"/>
  <c r="H247" i="12"/>
  <c r="I247" i="12"/>
  <c r="H248" i="12"/>
  <c r="I248" i="12"/>
  <c r="H249" i="12"/>
  <c r="I249" i="12"/>
  <c r="H250" i="12"/>
  <c r="I250" i="12"/>
  <c r="H251" i="12"/>
  <c r="I251" i="12"/>
  <c r="H252" i="12"/>
  <c r="I252" i="12"/>
  <c r="H253" i="12"/>
  <c r="I253" i="12"/>
  <c r="H254" i="12"/>
  <c r="I254" i="12"/>
  <c r="H255" i="12"/>
  <c r="I255" i="12"/>
  <c r="H256" i="12"/>
  <c r="I256" i="12"/>
  <c r="H257" i="12"/>
  <c r="I257" i="12"/>
  <c r="H258" i="12"/>
  <c r="I258" i="12"/>
  <c r="H259" i="12"/>
  <c r="I259" i="12"/>
  <c r="H260" i="12"/>
  <c r="I260" i="12"/>
  <c r="H261" i="12"/>
  <c r="I261" i="12"/>
  <c r="H262" i="12"/>
  <c r="I262" i="12"/>
  <c r="H263" i="12"/>
  <c r="I263" i="12"/>
  <c r="H264" i="12"/>
  <c r="I264" i="12"/>
  <c r="H265" i="12"/>
  <c r="I265" i="12"/>
  <c r="H266" i="12"/>
  <c r="I266" i="12"/>
  <c r="H267" i="12"/>
  <c r="I267" i="12"/>
  <c r="H268" i="12"/>
  <c r="I268" i="12"/>
  <c r="H269" i="12"/>
  <c r="I269" i="12"/>
  <c r="H270" i="12"/>
  <c r="I270" i="12"/>
  <c r="H271" i="12"/>
  <c r="I271" i="12"/>
  <c r="H272" i="12"/>
  <c r="I272" i="12"/>
  <c r="H273" i="12"/>
  <c r="I273" i="12"/>
  <c r="H274" i="12"/>
  <c r="I274" i="12"/>
  <c r="H275" i="12"/>
  <c r="I275" i="12"/>
  <c r="H276" i="12"/>
  <c r="I276" i="12"/>
  <c r="H277" i="12"/>
  <c r="I277" i="12"/>
  <c r="H278" i="12"/>
  <c r="I278" i="12"/>
  <c r="H279" i="12"/>
  <c r="I279" i="12"/>
  <c r="H280" i="12"/>
  <c r="I280" i="12"/>
  <c r="H281" i="12"/>
  <c r="I281" i="12"/>
  <c r="H282" i="12"/>
  <c r="I282" i="12"/>
  <c r="H283" i="12"/>
  <c r="I283" i="12"/>
  <c r="H284" i="12"/>
  <c r="I284" i="12"/>
  <c r="H285" i="12"/>
  <c r="I285" i="12"/>
  <c r="H286" i="12"/>
  <c r="I286" i="12"/>
  <c r="H287" i="12"/>
  <c r="I287" i="12"/>
  <c r="H288" i="12"/>
  <c r="I288" i="12"/>
  <c r="H289" i="12"/>
  <c r="I289" i="12"/>
  <c r="H290" i="12"/>
  <c r="I290" i="12"/>
  <c r="H291" i="12"/>
  <c r="I291" i="12"/>
  <c r="H292" i="12"/>
  <c r="I292" i="12"/>
  <c r="H293" i="12"/>
  <c r="I293" i="12"/>
  <c r="H294" i="12"/>
  <c r="I294" i="12"/>
  <c r="H295" i="12"/>
  <c r="I295" i="12"/>
  <c r="H296" i="12"/>
  <c r="I296" i="12"/>
  <c r="H297" i="12"/>
  <c r="I297" i="12"/>
  <c r="H298" i="12"/>
  <c r="I298" i="12"/>
  <c r="H299" i="12"/>
  <c r="I299" i="12"/>
  <c r="H300" i="12"/>
  <c r="I300" i="12"/>
  <c r="H301" i="12"/>
  <c r="I301" i="12"/>
  <c r="H302" i="12"/>
  <c r="I302" i="12"/>
  <c r="H303" i="12"/>
  <c r="I303" i="12"/>
  <c r="H304" i="12"/>
  <c r="I304" i="12"/>
  <c r="H305" i="12"/>
  <c r="I305" i="12"/>
  <c r="H306" i="12"/>
  <c r="I306" i="12"/>
  <c r="H307" i="12"/>
  <c r="I307" i="12"/>
  <c r="H308" i="12"/>
  <c r="I308" i="12"/>
  <c r="H309" i="12"/>
  <c r="I309" i="12"/>
  <c r="H310" i="12"/>
  <c r="I310" i="12"/>
  <c r="H311" i="12"/>
  <c r="I311" i="12"/>
  <c r="H312" i="12"/>
  <c r="I312" i="12"/>
  <c r="H313" i="12"/>
  <c r="I313" i="12"/>
  <c r="H314" i="12"/>
  <c r="I314" i="12"/>
  <c r="H315" i="12"/>
  <c r="I315" i="12"/>
  <c r="H316" i="12"/>
  <c r="I316" i="12"/>
  <c r="H317" i="12"/>
  <c r="I317" i="12"/>
  <c r="H318" i="12"/>
  <c r="I318" i="12"/>
  <c r="H319" i="12"/>
  <c r="I319" i="12"/>
  <c r="H320" i="12"/>
  <c r="I320" i="12"/>
  <c r="H321" i="12"/>
  <c r="I321" i="12"/>
  <c r="H322" i="12"/>
  <c r="I322" i="12"/>
  <c r="H323" i="12"/>
  <c r="I323" i="12"/>
  <c r="H324" i="12"/>
  <c r="I324" i="12"/>
  <c r="H325" i="12"/>
  <c r="I325" i="12"/>
  <c r="H326" i="12"/>
  <c r="I326" i="12"/>
  <c r="H327" i="12"/>
  <c r="I327" i="12"/>
  <c r="H328" i="12"/>
  <c r="I328" i="12"/>
  <c r="H329" i="12"/>
  <c r="I329" i="12"/>
  <c r="H330" i="12"/>
  <c r="I330" i="12"/>
  <c r="H331" i="12"/>
  <c r="I331" i="12"/>
  <c r="H332" i="12"/>
  <c r="I332" i="12"/>
  <c r="H333" i="12"/>
  <c r="I333" i="12"/>
  <c r="H334" i="12"/>
  <c r="I334" i="12"/>
  <c r="H335" i="12"/>
  <c r="I335" i="12"/>
  <c r="H336" i="12"/>
  <c r="I336" i="12"/>
  <c r="H337" i="12"/>
  <c r="I337" i="12"/>
  <c r="H338" i="12"/>
  <c r="I338" i="12"/>
  <c r="H339" i="12"/>
  <c r="I339" i="12"/>
  <c r="H340" i="12"/>
  <c r="I340" i="12"/>
  <c r="H341" i="12"/>
  <c r="I341" i="12"/>
  <c r="H342" i="12"/>
  <c r="I342" i="12"/>
  <c r="H343" i="12"/>
  <c r="I343" i="12"/>
  <c r="H344" i="12"/>
  <c r="I344" i="12"/>
  <c r="H345" i="12"/>
  <c r="I345" i="12"/>
  <c r="H346" i="12"/>
  <c r="I346" i="12"/>
  <c r="H347" i="12"/>
  <c r="I347" i="12"/>
  <c r="H348" i="12"/>
  <c r="I348" i="12"/>
  <c r="H349" i="12"/>
  <c r="I349" i="12"/>
  <c r="H350" i="12"/>
  <c r="I350" i="12"/>
  <c r="H351" i="12"/>
  <c r="I351" i="12"/>
  <c r="H352" i="12"/>
  <c r="I352" i="12"/>
  <c r="H353" i="12"/>
  <c r="I353" i="12"/>
  <c r="H354" i="12"/>
  <c r="I354" i="12"/>
  <c r="H355" i="12"/>
  <c r="I355" i="12"/>
  <c r="H356" i="12"/>
  <c r="I356" i="12"/>
  <c r="H357" i="12"/>
  <c r="I357" i="12"/>
  <c r="H358" i="12"/>
  <c r="I358" i="12"/>
  <c r="H359" i="12"/>
  <c r="I359" i="12"/>
  <c r="H360" i="12"/>
  <c r="I360" i="12"/>
  <c r="H361" i="12"/>
  <c r="I361" i="12"/>
  <c r="H362" i="12"/>
  <c r="I362" i="12"/>
  <c r="H363" i="12"/>
  <c r="I363" i="12"/>
  <c r="H364" i="12"/>
  <c r="I364" i="12"/>
  <c r="H365" i="12"/>
  <c r="I365" i="12"/>
  <c r="H366" i="12"/>
  <c r="I366" i="12"/>
  <c r="H367" i="12"/>
  <c r="I367" i="12"/>
  <c r="H368" i="12"/>
  <c r="I368" i="12"/>
  <c r="H369" i="12"/>
  <c r="I369" i="12"/>
  <c r="H370" i="12"/>
  <c r="I370" i="12"/>
  <c r="H371" i="12"/>
  <c r="I371" i="12"/>
  <c r="H372" i="12"/>
  <c r="I372" i="12"/>
  <c r="H373" i="12"/>
  <c r="I373" i="12"/>
  <c r="H374" i="12"/>
  <c r="I374" i="12"/>
  <c r="H375" i="12"/>
  <c r="I375" i="12"/>
  <c r="H376" i="12"/>
  <c r="I376" i="12"/>
  <c r="H377" i="12"/>
  <c r="I377" i="12"/>
  <c r="H378" i="12"/>
  <c r="I378" i="12"/>
  <c r="H379" i="12"/>
  <c r="I379" i="12"/>
  <c r="H380" i="12"/>
  <c r="I380" i="12"/>
  <c r="H381" i="12"/>
  <c r="I381" i="12"/>
  <c r="H382" i="12"/>
  <c r="I382" i="12"/>
  <c r="H383" i="12"/>
  <c r="I383" i="12"/>
  <c r="H384" i="12"/>
  <c r="I384" i="12"/>
  <c r="H385" i="12"/>
  <c r="I385" i="12"/>
  <c r="H386" i="12"/>
  <c r="I386" i="12"/>
  <c r="H387" i="12"/>
  <c r="I387" i="12"/>
  <c r="H388" i="12"/>
  <c r="I388" i="12"/>
  <c r="H389" i="12"/>
  <c r="I389" i="12"/>
  <c r="H390" i="12"/>
  <c r="I390" i="12"/>
  <c r="H391" i="12"/>
  <c r="I391" i="12"/>
  <c r="H392" i="12"/>
  <c r="I392" i="12"/>
  <c r="H393" i="12"/>
  <c r="I393" i="12"/>
  <c r="H394" i="12"/>
  <c r="I394" i="12"/>
  <c r="H395" i="12"/>
  <c r="I395" i="12"/>
  <c r="H396" i="12"/>
  <c r="I396" i="12"/>
  <c r="H397" i="12"/>
  <c r="I397" i="12"/>
  <c r="H398" i="12"/>
  <c r="I398" i="12"/>
  <c r="H399" i="12"/>
  <c r="I399" i="12"/>
  <c r="H400" i="12"/>
  <c r="I400" i="12"/>
  <c r="H401" i="12"/>
  <c r="I401" i="12"/>
  <c r="H402" i="12"/>
  <c r="I402" i="12"/>
  <c r="H403" i="12"/>
  <c r="I403" i="12"/>
  <c r="H404" i="12"/>
  <c r="I404" i="12"/>
  <c r="H405" i="12"/>
  <c r="I405" i="12"/>
  <c r="H406" i="12"/>
  <c r="I406" i="12"/>
  <c r="H407" i="12"/>
  <c r="I407" i="12"/>
  <c r="H408" i="12"/>
  <c r="I408" i="12"/>
  <c r="H409" i="12"/>
  <c r="I409" i="12"/>
  <c r="H410" i="12"/>
  <c r="I410" i="12"/>
  <c r="H411" i="12"/>
  <c r="I411" i="12"/>
  <c r="H412" i="12"/>
  <c r="I412" i="12"/>
  <c r="H413" i="12"/>
  <c r="I413" i="12"/>
  <c r="H414" i="12"/>
  <c r="I414" i="12"/>
  <c r="H415" i="12"/>
  <c r="I415" i="12"/>
  <c r="H416" i="12"/>
  <c r="I416" i="12"/>
  <c r="H417" i="12"/>
  <c r="I417" i="12"/>
  <c r="H418" i="12"/>
  <c r="I418" i="12"/>
  <c r="H419" i="12"/>
  <c r="I419" i="12"/>
  <c r="H420" i="12"/>
  <c r="I420" i="12"/>
  <c r="H421" i="12"/>
  <c r="I421" i="12"/>
  <c r="H422" i="12"/>
  <c r="I422" i="12"/>
  <c r="H423" i="12"/>
  <c r="I423" i="12"/>
  <c r="H424" i="12"/>
  <c r="I424" i="12"/>
  <c r="H425" i="12"/>
  <c r="I425" i="12"/>
  <c r="H426" i="12"/>
  <c r="I426" i="12"/>
  <c r="H427" i="12"/>
  <c r="I427" i="12"/>
  <c r="H428" i="12"/>
  <c r="I428" i="12"/>
  <c r="H429" i="12"/>
  <c r="I429" i="12"/>
  <c r="H430" i="12"/>
  <c r="I430" i="12"/>
  <c r="H431" i="12"/>
  <c r="I431" i="12"/>
  <c r="H432" i="12"/>
  <c r="I432" i="12"/>
  <c r="H433" i="12"/>
  <c r="I433" i="12"/>
  <c r="H434" i="12"/>
  <c r="I434" i="12"/>
  <c r="H435" i="12"/>
  <c r="I435" i="12"/>
  <c r="H436" i="12"/>
  <c r="I436" i="12"/>
  <c r="H437" i="12"/>
  <c r="I437" i="12"/>
  <c r="H438" i="12"/>
  <c r="I438" i="12"/>
  <c r="H439" i="12"/>
  <c r="I439" i="12"/>
  <c r="H440" i="12"/>
  <c r="I440" i="12"/>
  <c r="H441" i="12"/>
  <c r="I441" i="12"/>
  <c r="H442" i="12"/>
  <c r="I442" i="12"/>
  <c r="H443" i="12"/>
  <c r="I443" i="12"/>
  <c r="H444" i="12"/>
  <c r="I444" i="12"/>
  <c r="H445" i="12"/>
  <c r="I445" i="12"/>
  <c r="H446" i="12"/>
  <c r="I446" i="12"/>
  <c r="H447" i="12"/>
  <c r="I447" i="12"/>
  <c r="H448" i="12"/>
  <c r="I448" i="12"/>
  <c r="H449" i="12"/>
  <c r="I449" i="12"/>
  <c r="H450" i="12"/>
  <c r="I450" i="12"/>
  <c r="H451" i="12"/>
  <c r="I451" i="12"/>
  <c r="H452" i="12"/>
  <c r="I452" i="12"/>
  <c r="H453" i="12"/>
  <c r="I453" i="12"/>
  <c r="H454" i="12"/>
  <c r="I454" i="12"/>
  <c r="H455" i="12"/>
  <c r="I455" i="12"/>
  <c r="H456" i="12"/>
  <c r="I456" i="12"/>
  <c r="H457" i="12"/>
  <c r="I457" i="12"/>
  <c r="H458" i="12"/>
  <c r="I458" i="12"/>
  <c r="H459" i="12"/>
  <c r="I459" i="12"/>
  <c r="H460" i="12"/>
  <c r="I460" i="12"/>
  <c r="H461" i="12"/>
  <c r="I461" i="12"/>
  <c r="H462" i="12"/>
  <c r="I462" i="12"/>
  <c r="H463" i="12"/>
  <c r="I463" i="12"/>
  <c r="H464" i="12"/>
  <c r="I464" i="12"/>
  <c r="H465" i="12"/>
  <c r="I465" i="12"/>
  <c r="H466" i="12"/>
  <c r="I466" i="12"/>
  <c r="H467" i="12"/>
  <c r="I467" i="12"/>
  <c r="H468" i="12"/>
  <c r="I468" i="12"/>
  <c r="H469" i="12"/>
  <c r="I469" i="12"/>
  <c r="H470" i="12"/>
  <c r="I470" i="12"/>
  <c r="H471" i="12"/>
  <c r="I471" i="12"/>
  <c r="H472" i="12"/>
  <c r="I472" i="12"/>
  <c r="H473" i="12"/>
  <c r="I473" i="12"/>
  <c r="H474" i="12"/>
  <c r="I474" i="12"/>
  <c r="H475" i="12"/>
  <c r="I475" i="12"/>
  <c r="H476" i="12"/>
  <c r="I476" i="12"/>
  <c r="H477" i="12"/>
  <c r="I477" i="12"/>
  <c r="H478" i="12"/>
  <c r="I478" i="12"/>
  <c r="H479" i="12"/>
  <c r="I479" i="12"/>
  <c r="H480" i="12"/>
  <c r="I480" i="12"/>
  <c r="H481" i="12"/>
  <c r="I481" i="12"/>
  <c r="H482" i="12"/>
  <c r="I482" i="12"/>
  <c r="H483" i="12"/>
  <c r="I483" i="12"/>
  <c r="H484" i="12"/>
  <c r="I484" i="12"/>
  <c r="H485" i="12"/>
  <c r="I485" i="12"/>
  <c r="H486" i="12"/>
  <c r="I486" i="12"/>
  <c r="H487" i="12"/>
  <c r="I487" i="12"/>
  <c r="H488" i="12"/>
  <c r="I488" i="12"/>
  <c r="H489" i="12"/>
  <c r="I489" i="12"/>
  <c r="H490" i="12"/>
  <c r="I490" i="12"/>
  <c r="H491" i="12"/>
  <c r="I491" i="12"/>
  <c r="H492" i="12"/>
  <c r="I492" i="12"/>
  <c r="H493" i="12"/>
  <c r="I493" i="12"/>
  <c r="H494" i="12"/>
  <c r="I494" i="12"/>
  <c r="H495" i="12"/>
  <c r="I495" i="12"/>
  <c r="H496" i="12"/>
  <c r="I496" i="12"/>
  <c r="H497" i="12"/>
  <c r="I497" i="12"/>
  <c r="H498" i="12"/>
  <c r="I498" i="12"/>
  <c r="H499" i="12"/>
  <c r="I499" i="12"/>
  <c r="H500" i="12"/>
  <c r="I500" i="12"/>
  <c r="H501" i="12"/>
  <c r="I501" i="12"/>
  <c r="H502" i="12"/>
  <c r="I502" i="12"/>
  <c r="H503" i="12"/>
  <c r="I503" i="12"/>
  <c r="H504" i="12"/>
  <c r="I504" i="12"/>
  <c r="H505" i="12"/>
  <c r="I505" i="12"/>
  <c r="H506" i="12"/>
  <c r="I506" i="12"/>
  <c r="H507" i="12"/>
  <c r="I507" i="12"/>
  <c r="H508" i="12"/>
  <c r="I508" i="12"/>
  <c r="H509" i="12"/>
  <c r="I509" i="12"/>
  <c r="H510" i="12"/>
  <c r="I510" i="12"/>
  <c r="H511" i="12"/>
  <c r="I511" i="12"/>
  <c r="H512" i="12"/>
  <c r="I512" i="12"/>
  <c r="H513" i="12"/>
  <c r="I513" i="12"/>
  <c r="H514" i="12"/>
  <c r="I514" i="12"/>
  <c r="H515" i="12"/>
  <c r="I515" i="12"/>
  <c r="H516" i="12"/>
  <c r="I516" i="12"/>
  <c r="H517" i="12"/>
  <c r="I517" i="12"/>
  <c r="H518" i="12"/>
  <c r="I518" i="12"/>
  <c r="H519" i="12"/>
  <c r="I519" i="12"/>
  <c r="H520" i="12"/>
  <c r="I520" i="12"/>
  <c r="H521" i="12"/>
  <c r="I521" i="12"/>
  <c r="H522" i="12"/>
  <c r="I522" i="12"/>
  <c r="H523" i="12"/>
  <c r="I523" i="12"/>
  <c r="H524" i="12"/>
  <c r="I524" i="12"/>
  <c r="H525" i="12"/>
  <c r="I525" i="12"/>
  <c r="H526" i="12"/>
  <c r="I526" i="12"/>
  <c r="H527" i="12"/>
  <c r="I527" i="12"/>
  <c r="H528" i="12"/>
  <c r="I528" i="12"/>
  <c r="H529" i="12"/>
  <c r="I529" i="12"/>
  <c r="H530" i="12"/>
  <c r="I530" i="12"/>
  <c r="H531" i="12"/>
  <c r="I531" i="12"/>
  <c r="H532" i="12"/>
  <c r="I532" i="12"/>
  <c r="H533" i="12"/>
  <c r="I533" i="12"/>
  <c r="H534" i="12"/>
  <c r="I534" i="12"/>
  <c r="H535" i="12"/>
  <c r="I535" i="12"/>
  <c r="H536" i="12"/>
  <c r="I536" i="12"/>
  <c r="H537" i="12"/>
  <c r="I537" i="12"/>
  <c r="H538" i="12"/>
  <c r="I538" i="12"/>
  <c r="H539" i="12"/>
  <c r="I539" i="12"/>
  <c r="H540" i="12"/>
  <c r="I540" i="12"/>
  <c r="H541" i="12"/>
  <c r="I541" i="12"/>
  <c r="H542" i="12"/>
  <c r="I542" i="12"/>
  <c r="H543" i="12"/>
  <c r="I543" i="12"/>
  <c r="H544" i="12"/>
  <c r="I544" i="12"/>
  <c r="H545" i="12"/>
  <c r="I545" i="12"/>
  <c r="H546" i="12"/>
  <c r="I546" i="12"/>
  <c r="H547" i="12"/>
  <c r="I547" i="12"/>
  <c r="H548" i="12"/>
  <c r="I548" i="12"/>
  <c r="H549" i="12"/>
  <c r="I549" i="12"/>
  <c r="H550" i="12"/>
  <c r="I550" i="12"/>
  <c r="H551" i="12"/>
  <c r="I551" i="12"/>
  <c r="H552" i="12"/>
  <c r="I552" i="12"/>
  <c r="H553" i="12"/>
  <c r="I553" i="12"/>
  <c r="H554" i="12"/>
  <c r="I554" i="12"/>
  <c r="H555" i="12"/>
  <c r="I555" i="12"/>
  <c r="H556" i="12"/>
  <c r="I556" i="12"/>
  <c r="H557" i="12"/>
  <c r="I557" i="12"/>
  <c r="H558" i="12"/>
  <c r="I558" i="12"/>
  <c r="H559" i="12"/>
  <c r="I559" i="12"/>
  <c r="H560" i="12"/>
  <c r="I560" i="12"/>
  <c r="H561" i="12"/>
  <c r="I561" i="12"/>
  <c r="H562" i="12"/>
  <c r="I562" i="12"/>
  <c r="H563" i="12"/>
  <c r="I563" i="12"/>
  <c r="H564" i="12"/>
  <c r="I564" i="12"/>
  <c r="H565" i="12"/>
  <c r="I565" i="12"/>
  <c r="H566" i="12"/>
  <c r="I566" i="12"/>
  <c r="H567" i="12"/>
  <c r="I567" i="12"/>
  <c r="H568" i="12"/>
  <c r="I568" i="12"/>
  <c r="H569" i="12"/>
  <c r="I569" i="12"/>
  <c r="H570" i="12"/>
  <c r="I570" i="12"/>
  <c r="H571" i="12"/>
  <c r="I571" i="12"/>
  <c r="H572" i="12"/>
  <c r="I572" i="12"/>
  <c r="H573" i="12"/>
  <c r="I573" i="12"/>
  <c r="H574" i="12"/>
  <c r="I574" i="12"/>
  <c r="H575" i="12"/>
  <c r="I575" i="12"/>
  <c r="H576" i="12"/>
  <c r="I576" i="12"/>
  <c r="H577" i="12"/>
  <c r="I577" i="12"/>
  <c r="H578" i="12"/>
  <c r="I578" i="12"/>
  <c r="H579" i="12"/>
  <c r="I579" i="12"/>
  <c r="H580" i="12"/>
  <c r="I580" i="12"/>
  <c r="H581" i="12"/>
  <c r="I581" i="12"/>
  <c r="H582" i="12"/>
  <c r="I582" i="12"/>
  <c r="H583" i="12"/>
  <c r="I583" i="12"/>
  <c r="H584" i="12"/>
  <c r="I584" i="12"/>
  <c r="H585" i="12"/>
  <c r="I585" i="12"/>
  <c r="H586" i="12"/>
  <c r="I586" i="12"/>
  <c r="H587" i="12"/>
  <c r="I587" i="12"/>
  <c r="H588" i="12"/>
  <c r="I588" i="12"/>
  <c r="H589" i="12"/>
  <c r="I589" i="12"/>
  <c r="H590" i="12"/>
  <c r="I590" i="12"/>
  <c r="H591" i="12"/>
  <c r="I591" i="12"/>
  <c r="H592" i="12"/>
  <c r="I592" i="12"/>
  <c r="H593" i="12"/>
  <c r="I593" i="12"/>
  <c r="H594" i="12"/>
  <c r="I594" i="12"/>
  <c r="H595" i="12"/>
  <c r="I595" i="12"/>
  <c r="H596" i="12"/>
  <c r="I596" i="12"/>
  <c r="H597" i="12"/>
  <c r="I597" i="12"/>
  <c r="H598" i="12"/>
  <c r="I598" i="12"/>
  <c r="H599" i="12"/>
  <c r="I599" i="12"/>
  <c r="H600" i="12"/>
  <c r="I600" i="12"/>
  <c r="H601" i="12"/>
  <c r="I601" i="12"/>
  <c r="H602" i="12"/>
  <c r="I602" i="12"/>
  <c r="H603" i="12"/>
  <c r="I603" i="12"/>
  <c r="H604" i="12"/>
  <c r="I604" i="12"/>
  <c r="H605" i="12"/>
  <c r="I605" i="12"/>
  <c r="H606" i="12"/>
  <c r="I606" i="12"/>
  <c r="H607" i="12"/>
  <c r="I607" i="12"/>
  <c r="H608" i="12"/>
  <c r="I608" i="12"/>
  <c r="H609" i="12"/>
  <c r="I609" i="12"/>
  <c r="H610" i="12"/>
  <c r="I610" i="12"/>
  <c r="H611" i="12"/>
  <c r="I611" i="12"/>
  <c r="H612" i="12"/>
  <c r="I612" i="12"/>
  <c r="H613" i="12"/>
  <c r="I613" i="12"/>
  <c r="H614" i="12"/>
  <c r="I614" i="12"/>
  <c r="H615" i="12"/>
  <c r="I615" i="12"/>
  <c r="H616" i="12"/>
  <c r="I616" i="12"/>
  <c r="H617" i="12"/>
  <c r="I617" i="12"/>
  <c r="H618" i="12"/>
  <c r="I618" i="12"/>
  <c r="H619" i="12"/>
  <c r="I619" i="12"/>
  <c r="H620" i="12"/>
  <c r="I620" i="12"/>
  <c r="H621" i="12"/>
  <c r="I621" i="12"/>
  <c r="H622" i="12"/>
  <c r="I622" i="12"/>
  <c r="H623" i="12"/>
  <c r="I623" i="12"/>
  <c r="H624" i="12"/>
  <c r="I624" i="12"/>
  <c r="H625" i="12"/>
  <c r="I625" i="12"/>
  <c r="H626" i="12"/>
  <c r="I626" i="12"/>
  <c r="H627" i="12"/>
  <c r="I627" i="12"/>
  <c r="H628" i="12"/>
  <c r="I628" i="12"/>
  <c r="H629" i="12"/>
  <c r="I629" i="12"/>
  <c r="H630" i="12"/>
  <c r="I630" i="12"/>
  <c r="H631" i="12"/>
  <c r="I631" i="12"/>
  <c r="H632" i="12"/>
  <c r="I632" i="12"/>
  <c r="H633" i="12"/>
  <c r="I633" i="12"/>
  <c r="H634" i="12"/>
  <c r="I634" i="12"/>
  <c r="H635" i="12"/>
  <c r="I635" i="12"/>
  <c r="H636" i="12"/>
  <c r="I636" i="12"/>
  <c r="H637" i="12"/>
  <c r="I637" i="12"/>
  <c r="H638" i="12"/>
  <c r="I638" i="12"/>
  <c r="H639" i="12"/>
  <c r="I639" i="12"/>
  <c r="H640" i="12"/>
  <c r="I640" i="12"/>
  <c r="H641" i="12"/>
  <c r="I641" i="12"/>
  <c r="H642" i="12"/>
  <c r="I642" i="12"/>
  <c r="H643" i="12"/>
  <c r="I643" i="12"/>
  <c r="H644" i="12"/>
  <c r="I644" i="12"/>
  <c r="H645" i="12"/>
  <c r="I645" i="12"/>
  <c r="H646" i="12"/>
  <c r="I646" i="12"/>
  <c r="H647" i="12"/>
  <c r="I647" i="12"/>
  <c r="H648" i="12"/>
  <c r="I648" i="12"/>
  <c r="H649" i="12"/>
  <c r="I649" i="12"/>
  <c r="H650" i="12"/>
  <c r="I650" i="12"/>
  <c r="H651" i="12"/>
  <c r="I651" i="12"/>
  <c r="H652" i="12"/>
  <c r="I652" i="12"/>
  <c r="H653" i="12"/>
  <c r="I653" i="12"/>
  <c r="H654" i="12"/>
  <c r="I654" i="12"/>
  <c r="H655" i="12"/>
  <c r="I655" i="12"/>
  <c r="H656" i="12"/>
  <c r="I656" i="12"/>
  <c r="H657" i="12"/>
  <c r="I657" i="12"/>
  <c r="H658" i="12"/>
  <c r="I658" i="12"/>
  <c r="H659" i="12"/>
  <c r="I659" i="12"/>
  <c r="H660" i="12"/>
  <c r="I660" i="12"/>
  <c r="H661" i="12"/>
  <c r="I661" i="12"/>
  <c r="H662" i="12"/>
  <c r="I662" i="12"/>
  <c r="H663" i="12"/>
  <c r="I663" i="12"/>
  <c r="H664" i="12"/>
  <c r="I664" i="12"/>
  <c r="H665" i="12"/>
  <c r="I665" i="12"/>
  <c r="H666" i="12"/>
  <c r="I666" i="12"/>
  <c r="H667" i="12"/>
  <c r="I667" i="12"/>
  <c r="H668" i="12"/>
  <c r="I668" i="12"/>
  <c r="H669" i="12"/>
  <c r="I669" i="12"/>
  <c r="H670" i="12"/>
  <c r="I670" i="12"/>
  <c r="H671" i="12"/>
  <c r="I671" i="12"/>
  <c r="H672" i="12"/>
  <c r="I672" i="12"/>
  <c r="H673" i="12"/>
  <c r="I673" i="12"/>
  <c r="H674" i="12"/>
  <c r="I674" i="12"/>
  <c r="H675" i="12"/>
  <c r="I675" i="12"/>
  <c r="H676" i="12"/>
  <c r="I676" i="12"/>
  <c r="H677" i="12"/>
  <c r="I677" i="12"/>
  <c r="H678" i="12"/>
  <c r="I678" i="12"/>
  <c r="H679" i="12"/>
  <c r="I679" i="12"/>
  <c r="H680" i="12"/>
  <c r="I680" i="12"/>
  <c r="H681" i="12"/>
  <c r="I681" i="12"/>
  <c r="H682" i="12"/>
  <c r="I682" i="12"/>
  <c r="H683" i="12"/>
  <c r="I683" i="12"/>
  <c r="H684" i="12"/>
  <c r="I684" i="12"/>
  <c r="H685" i="12"/>
  <c r="I685" i="12"/>
  <c r="H686" i="12"/>
  <c r="I686" i="12"/>
  <c r="H687" i="12"/>
  <c r="I687" i="12"/>
  <c r="H688" i="12"/>
  <c r="I688" i="12"/>
  <c r="H689" i="12"/>
  <c r="I689" i="12"/>
  <c r="H690" i="12"/>
  <c r="I690" i="12"/>
  <c r="H691" i="12"/>
  <c r="I691" i="12"/>
  <c r="H692" i="12"/>
  <c r="I692" i="12"/>
  <c r="H693" i="12"/>
  <c r="I693" i="12"/>
  <c r="H694" i="12"/>
  <c r="I694" i="12"/>
  <c r="H695" i="12"/>
  <c r="I695" i="12"/>
  <c r="H696" i="12"/>
  <c r="I696" i="12"/>
  <c r="H697" i="12"/>
  <c r="I697" i="12"/>
  <c r="H698" i="12"/>
  <c r="I698" i="12"/>
  <c r="H699" i="12"/>
  <c r="I699" i="12"/>
  <c r="H700" i="12"/>
  <c r="I700" i="12"/>
  <c r="H701" i="12"/>
  <c r="I701" i="12"/>
  <c r="H702" i="12"/>
  <c r="I702" i="12"/>
  <c r="H703" i="12"/>
  <c r="I703" i="12"/>
  <c r="H704" i="12"/>
  <c r="I704" i="12"/>
  <c r="H705" i="12"/>
  <c r="I705" i="12"/>
  <c r="H706" i="12"/>
  <c r="I706" i="12"/>
  <c r="H707" i="12"/>
  <c r="I707" i="12"/>
  <c r="H708" i="12"/>
  <c r="I708" i="12"/>
  <c r="H709" i="12"/>
  <c r="I709" i="12"/>
  <c r="H710" i="12"/>
  <c r="I710" i="12"/>
  <c r="H711" i="12"/>
  <c r="I711" i="12"/>
  <c r="H712" i="12"/>
  <c r="I712" i="12"/>
  <c r="H713" i="12"/>
  <c r="I713" i="12"/>
  <c r="H714" i="12"/>
  <c r="I714" i="12"/>
  <c r="H715" i="12"/>
  <c r="I715" i="12"/>
  <c r="H716" i="12"/>
  <c r="I716" i="12"/>
  <c r="H717" i="12"/>
  <c r="I717" i="12"/>
  <c r="H718" i="12"/>
  <c r="I718" i="12"/>
  <c r="H719" i="12"/>
  <c r="I719" i="12"/>
  <c r="H720" i="12"/>
  <c r="I720" i="12"/>
  <c r="H721" i="12"/>
  <c r="I721" i="12"/>
  <c r="H722" i="12"/>
  <c r="I722" i="12"/>
  <c r="H723" i="12"/>
  <c r="I723" i="12"/>
  <c r="H724" i="12"/>
  <c r="I724" i="12"/>
  <c r="H725" i="12"/>
  <c r="I725" i="12"/>
  <c r="H726" i="12"/>
  <c r="I726" i="12"/>
  <c r="H727" i="12"/>
  <c r="I727" i="12"/>
  <c r="H728" i="12"/>
  <c r="I728" i="12"/>
  <c r="H729" i="12"/>
  <c r="I729" i="12"/>
  <c r="H730" i="12"/>
  <c r="I730" i="12"/>
  <c r="H731" i="12"/>
  <c r="I731" i="12"/>
  <c r="H732" i="12"/>
  <c r="I732" i="12"/>
  <c r="H733" i="12"/>
  <c r="I733" i="12"/>
  <c r="H734" i="12"/>
  <c r="I734" i="12"/>
  <c r="H735" i="12"/>
  <c r="I735" i="12"/>
  <c r="H736" i="12"/>
  <c r="I736" i="12"/>
  <c r="H737" i="12"/>
  <c r="I737" i="12"/>
  <c r="H738" i="12"/>
  <c r="I738" i="12"/>
  <c r="H739" i="12"/>
  <c r="I739" i="12"/>
  <c r="H740" i="12"/>
  <c r="I740" i="12"/>
  <c r="H741" i="12"/>
  <c r="I741" i="12"/>
  <c r="H742" i="12"/>
  <c r="I742" i="12"/>
  <c r="H743" i="12"/>
  <c r="I743" i="12"/>
  <c r="H744" i="12"/>
  <c r="I744" i="12"/>
  <c r="H745" i="12"/>
  <c r="I745" i="12"/>
  <c r="H746" i="12"/>
  <c r="I746" i="12"/>
  <c r="H747" i="12"/>
  <c r="I747" i="12"/>
  <c r="H748" i="12"/>
  <c r="I748" i="12"/>
  <c r="H749" i="12"/>
  <c r="I749" i="12"/>
  <c r="H750" i="12"/>
  <c r="I750" i="12"/>
  <c r="H751" i="12"/>
  <c r="I751" i="12"/>
  <c r="H752" i="12"/>
  <c r="I752" i="12"/>
  <c r="H753" i="12"/>
  <c r="I753" i="12"/>
  <c r="H754" i="12"/>
  <c r="I754" i="12"/>
  <c r="H755" i="12"/>
  <c r="I755" i="12"/>
  <c r="H756" i="12"/>
  <c r="I756" i="12"/>
  <c r="H757" i="12"/>
  <c r="I757" i="12"/>
  <c r="H758" i="12"/>
  <c r="I758" i="12"/>
  <c r="H759" i="12"/>
  <c r="I759" i="12"/>
  <c r="H760" i="12"/>
  <c r="I760" i="12"/>
  <c r="H761" i="12"/>
  <c r="I761" i="12"/>
  <c r="H762" i="12"/>
  <c r="I762" i="12"/>
  <c r="H763" i="12"/>
  <c r="I763" i="12"/>
  <c r="H764" i="12"/>
  <c r="I764" i="12"/>
  <c r="H765" i="12"/>
  <c r="I765" i="12"/>
  <c r="H766" i="12"/>
  <c r="I766" i="12"/>
  <c r="H767" i="12"/>
  <c r="I767" i="12"/>
  <c r="H768" i="12"/>
  <c r="I768" i="12"/>
  <c r="H769" i="12"/>
  <c r="I769" i="12"/>
  <c r="H770" i="12"/>
  <c r="I770" i="12"/>
  <c r="H771" i="12"/>
  <c r="I771" i="12"/>
  <c r="H772" i="12"/>
  <c r="I772" i="12"/>
  <c r="H773" i="12"/>
  <c r="I773" i="12"/>
  <c r="H774" i="12"/>
  <c r="I774" i="12"/>
  <c r="H775" i="12"/>
  <c r="I775" i="12"/>
  <c r="H776" i="12"/>
  <c r="I776" i="12"/>
  <c r="H777" i="12"/>
  <c r="I777" i="12"/>
  <c r="H778" i="12"/>
  <c r="I778" i="12"/>
  <c r="H779" i="12"/>
  <c r="I779" i="12"/>
  <c r="H780" i="12"/>
  <c r="I780" i="12"/>
  <c r="H781" i="12"/>
  <c r="I781" i="12"/>
  <c r="H782" i="12"/>
  <c r="I782" i="12"/>
  <c r="H783" i="12"/>
  <c r="I783" i="12"/>
  <c r="H784" i="12"/>
  <c r="I784" i="12"/>
  <c r="H785" i="12"/>
  <c r="I785" i="12"/>
  <c r="H786" i="12"/>
  <c r="I786" i="12"/>
  <c r="H787" i="12"/>
  <c r="I787" i="12"/>
  <c r="H788" i="12"/>
  <c r="I788" i="12"/>
  <c r="H789" i="12"/>
  <c r="I789" i="12"/>
  <c r="H790" i="12"/>
  <c r="I790" i="12"/>
  <c r="H791" i="12"/>
  <c r="I791" i="12"/>
  <c r="H792" i="12"/>
  <c r="I792" i="12"/>
  <c r="H793" i="12"/>
  <c r="I793" i="12"/>
  <c r="H794" i="12"/>
  <c r="I794" i="12"/>
  <c r="H795" i="12"/>
  <c r="I795" i="12"/>
  <c r="H796" i="12"/>
  <c r="I796" i="12"/>
  <c r="H797" i="12"/>
  <c r="I797" i="12"/>
  <c r="H798" i="12"/>
  <c r="I798" i="12"/>
  <c r="H799" i="12"/>
  <c r="I799" i="12"/>
  <c r="H800" i="12"/>
  <c r="I800" i="12"/>
  <c r="H801" i="12"/>
  <c r="I801" i="12"/>
  <c r="H802" i="12"/>
  <c r="I802" i="12"/>
  <c r="H803" i="12"/>
  <c r="I803" i="12"/>
  <c r="H804" i="12"/>
  <c r="I804" i="12"/>
  <c r="H805" i="12"/>
  <c r="I805" i="12"/>
  <c r="H806" i="12"/>
  <c r="I806" i="12"/>
  <c r="H807" i="12"/>
  <c r="I807" i="12"/>
  <c r="H808" i="12"/>
  <c r="I808" i="12"/>
  <c r="H809" i="12"/>
  <c r="I809" i="12"/>
  <c r="H810" i="12"/>
  <c r="I810" i="12"/>
  <c r="H811" i="12"/>
  <c r="I811" i="12"/>
  <c r="H812" i="12"/>
  <c r="I812" i="12"/>
  <c r="H813" i="12"/>
  <c r="I813" i="12"/>
  <c r="H814" i="12"/>
  <c r="I814" i="12"/>
  <c r="H815" i="12"/>
  <c r="I815" i="12"/>
  <c r="H816" i="12"/>
  <c r="I816" i="12"/>
  <c r="H817" i="12"/>
  <c r="I817" i="12"/>
  <c r="H818" i="12"/>
  <c r="I818" i="12"/>
  <c r="H819" i="12"/>
  <c r="I819" i="12"/>
  <c r="H820" i="12"/>
  <c r="I820" i="12"/>
  <c r="H821" i="12"/>
  <c r="I821" i="12"/>
  <c r="H822" i="12"/>
  <c r="I822" i="12"/>
  <c r="H823" i="12"/>
  <c r="I823" i="12"/>
  <c r="H824" i="12"/>
  <c r="I824" i="12"/>
  <c r="H825" i="12"/>
  <c r="I825" i="12"/>
  <c r="H826" i="12"/>
  <c r="I826" i="12"/>
  <c r="H827" i="12"/>
  <c r="I827" i="12"/>
  <c r="H828" i="12"/>
  <c r="I828" i="12"/>
  <c r="H829" i="12"/>
  <c r="I829" i="12"/>
  <c r="H830" i="12"/>
  <c r="I830" i="12"/>
  <c r="H831" i="12"/>
  <c r="I831" i="12"/>
  <c r="H832" i="12"/>
  <c r="I832" i="12"/>
  <c r="H833" i="12"/>
  <c r="I833" i="12"/>
  <c r="H834" i="12"/>
  <c r="I834" i="12"/>
  <c r="H835" i="12"/>
  <c r="I835" i="12"/>
  <c r="H836" i="12"/>
  <c r="I836" i="12"/>
  <c r="H837" i="12"/>
  <c r="I837" i="12"/>
  <c r="H838" i="12"/>
  <c r="I838" i="12"/>
  <c r="H839" i="12"/>
  <c r="I839" i="12"/>
  <c r="H840" i="12"/>
  <c r="I840" i="12"/>
  <c r="H841" i="12"/>
  <c r="I841" i="12"/>
  <c r="H842" i="12"/>
  <c r="I842" i="12"/>
  <c r="H843" i="12"/>
  <c r="I843" i="12"/>
  <c r="H844" i="12"/>
  <c r="I844" i="12"/>
  <c r="H845" i="12"/>
  <c r="I845" i="12"/>
  <c r="H846" i="12"/>
  <c r="I846" i="12"/>
  <c r="H847" i="12"/>
  <c r="I847" i="12"/>
  <c r="H848" i="12"/>
  <c r="I848" i="12"/>
  <c r="H849" i="12"/>
  <c r="I849" i="12"/>
  <c r="H850" i="12"/>
  <c r="I850" i="12"/>
  <c r="H851" i="12"/>
  <c r="I851" i="12"/>
  <c r="H852" i="12"/>
  <c r="I852" i="12"/>
  <c r="H853" i="12"/>
  <c r="I853" i="12"/>
  <c r="H854" i="12"/>
  <c r="I854" i="12"/>
  <c r="H855" i="12"/>
  <c r="I855" i="12"/>
  <c r="H856" i="12"/>
  <c r="I856" i="12"/>
  <c r="H857" i="12"/>
  <c r="I857" i="12"/>
  <c r="H858" i="12"/>
  <c r="I858" i="12"/>
  <c r="H859" i="12"/>
  <c r="I859" i="12"/>
  <c r="H860" i="12"/>
  <c r="I860" i="12"/>
  <c r="H861" i="12"/>
  <c r="I861" i="12"/>
  <c r="H862" i="12"/>
  <c r="I862" i="12"/>
  <c r="H863" i="12"/>
  <c r="I863" i="12"/>
  <c r="H864" i="12"/>
  <c r="I864" i="12"/>
  <c r="H865" i="12"/>
  <c r="I865" i="12"/>
  <c r="H866" i="12"/>
  <c r="I866" i="12"/>
  <c r="H867" i="12"/>
  <c r="I867" i="12"/>
  <c r="H868" i="12"/>
  <c r="I868" i="12"/>
  <c r="H869" i="12"/>
  <c r="I869" i="12"/>
  <c r="H870" i="12"/>
  <c r="I870" i="12"/>
  <c r="H871" i="12"/>
  <c r="I871" i="12"/>
  <c r="H872" i="12"/>
  <c r="I872" i="12"/>
  <c r="H873" i="12"/>
  <c r="I873" i="12"/>
  <c r="H874" i="12"/>
  <c r="I874" i="12"/>
  <c r="H875" i="12"/>
  <c r="I875" i="12"/>
  <c r="H876" i="12"/>
  <c r="I876" i="12"/>
  <c r="H877" i="12"/>
  <c r="I877" i="12"/>
  <c r="H878" i="12"/>
  <c r="I878" i="12"/>
  <c r="H879" i="12"/>
  <c r="I879" i="12"/>
  <c r="H880" i="12"/>
  <c r="I880" i="12"/>
  <c r="H881" i="12"/>
  <c r="I881" i="12"/>
  <c r="H882" i="12"/>
  <c r="I882" i="12"/>
  <c r="H883" i="12"/>
  <c r="I883" i="12"/>
  <c r="H884" i="12"/>
  <c r="I884" i="12"/>
  <c r="H885" i="12"/>
  <c r="I885" i="12"/>
  <c r="H886" i="12"/>
  <c r="I886" i="12"/>
  <c r="H887" i="12"/>
  <c r="I887" i="12"/>
  <c r="H888" i="12"/>
  <c r="I888" i="12"/>
  <c r="H889" i="12"/>
  <c r="I889" i="12"/>
  <c r="H890" i="12"/>
  <c r="I890" i="12"/>
  <c r="H891" i="12"/>
  <c r="I891" i="12"/>
  <c r="H892" i="12"/>
  <c r="I892" i="12"/>
  <c r="H893" i="12"/>
  <c r="I893" i="12"/>
  <c r="H894" i="12"/>
  <c r="I894" i="12"/>
  <c r="H895" i="12"/>
  <c r="I895" i="12"/>
  <c r="H896" i="12"/>
  <c r="I896" i="12"/>
  <c r="H897" i="12"/>
  <c r="I897" i="12"/>
  <c r="H898" i="12"/>
  <c r="I898" i="12"/>
  <c r="H899" i="12"/>
  <c r="I899" i="12"/>
  <c r="H900" i="12"/>
  <c r="I900" i="12"/>
  <c r="H901" i="12"/>
  <c r="I901" i="12"/>
  <c r="H902" i="12"/>
  <c r="I902" i="12"/>
  <c r="H903" i="12"/>
  <c r="I903" i="12"/>
  <c r="H904" i="12"/>
  <c r="I904" i="12"/>
  <c r="H905" i="12"/>
  <c r="I905" i="12"/>
  <c r="H906" i="12"/>
  <c r="I906" i="12"/>
  <c r="H907" i="12"/>
  <c r="I907" i="12"/>
  <c r="H908" i="12"/>
  <c r="I908" i="12"/>
  <c r="H909" i="12"/>
  <c r="I909" i="12"/>
  <c r="H910" i="12"/>
  <c r="I910" i="12"/>
  <c r="H911" i="12"/>
  <c r="I911" i="12"/>
  <c r="H912" i="12"/>
  <c r="I912" i="12"/>
  <c r="H913" i="12"/>
  <c r="I913" i="12"/>
  <c r="H914" i="12"/>
  <c r="I914" i="12"/>
  <c r="H915" i="12"/>
  <c r="I915" i="12"/>
  <c r="H916" i="12"/>
  <c r="I916" i="12"/>
  <c r="H917" i="12"/>
  <c r="I917" i="12"/>
  <c r="H918" i="12"/>
  <c r="I918" i="12"/>
  <c r="H919" i="12"/>
  <c r="I919" i="12"/>
  <c r="H920" i="12"/>
  <c r="I920" i="12"/>
  <c r="H921" i="12"/>
  <c r="I921" i="12"/>
  <c r="H922" i="12"/>
  <c r="I922" i="12"/>
  <c r="H923" i="12"/>
  <c r="I923" i="12"/>
  <c r="H924" i="12"/>
  <c r="I924" i="12"/>
  <c r="H925" i="12"/>
  <c r="I925" i="12"/>
  <c r="H926" i="12"/>
  <c r="I926" i="12"/>
  <c r="H927" i="12"/>
  <c r="I927" i="12"/>
  <c r="H928" i="12"/>
  <c r="I928" i="12"/>
  <c r="H929" i="12"/>
  <c r="I929" i="12"/>
  <c r="H930" i="12"/>
  <c r="I930" i="12"/>
  <c r="H931" i="12"/>
  <c r="I931" i="12"/>
  <c r="H932" i="12"/>
  <c r="I932" i="12"/>
  <c r="H933" i="12"/>
  <c r="I933" i="12"/>
  <c r="H934" i="12"/>
  <c r="I934" i="12"/>
  <c r="H935" i="12"/>
  <c r="I935" i="12"/>
  <c r="H936" i="12"/>
  <c r="I936" i="12"/>
  <c r="H937" i="12"/>
  <c r="I937" i="12"/>
  <c r="H938" i="12"/>
  <c r="I938" i="12"/>
  <c r="H939" i="12"/>
  <c r="I939" i="12"/>
  <c r="H940" i="12"/>
  <c r="I940" i="12"/>
  <c r="H941" i="12"/>
  <c r="I941" i="12"/>
  <c r="H942" i="12"/>
  <c r="I942" i="12"/>
  <c r="H943" i="12"/>
  <c r="I943" i="12"/>
  <c r="H944" i="12"/>
  <c r="I944" i="12"/>
  <c r="H945" i="12"/>
  <c r="I945" i="12"/>
  <c r="H946" i="12"/>
  <c r="I946" i="12"/>
  <c r="H947" i="12"/>
  <c r="I947" i="12"/>
  <c r="H948" i="12"/>
  <c r="I948" i="12"/>
  <c r="H949" i="12"/>
  <c r="I949" i="12"/>
  <c r="H950" i="12"/>
  <c r="I950" i="12"/>
  <c r="H951" i="12"/>
  <c r="I951" i="12"/>
  <c r="H952" i="12"/>
  <c r="I952" i="12"/>
  <c r="H953" i="12"/>
  <c r="I953" i="12"/>
  <c r="H954" i="12"/>
  <c r="I954" i="12"/>
  <c r="H955" i="12"/>
  <c r="I955" i="12"/>
  <c r="H956" i="12"/>
  <c r="I956" i="12"/>
  <c r="H957" i="12"/>
  <c r="I957" i="12"/>
  <c r="H958" i="12"/>
  <c r="I958" i="12"/>
  <c r="H959" i="12"/>
  <c r="I959" i="12"/>
  <c r="H960" i="12"/>
  <c r="I960" i="12"/>
  <c r="H961" i="12"/>
  <c r="I961" i="12"/>
  <c r="H962" i="12"/>
  <c r="I962" i="12"/>
  <c r="H963" i="12"/>
  <c r="I963" i="12"/>
  <c r="H964" i="12"/>
  <c r="I964" i="12"/>
  <c r="H965" i="12"/>
  <c r="I965" i="12"/>
  <c r="H966" i="12"/>
  <c r="I966" i="12"/>
  <c r="H967" i="12"/>
  <c r="I967" i="12"/>
  <c r="H968" i="12"/>
  <c r="I968" i="12"/>
  <c r="H969" i="12"/>
  <c r="I969" i="12"/>
  <c r="H970" i="12"/>
  <c r="I970" i="12"/>
  <c r="H971" i="12"/>
  <c r="I971" i="12"/>
  <c r="H972" i="12"/>
  <c r="I972" i="12"/>
  <c r="H973" i="12"/>
  <c r="I973" i="12"/>
  <c r="H974" i="12"/>
  <c r="I974" i="12"/>
  <c r="H975" i="12"/>
  <c r="I975" i="12"/>
  <c r="H976" i="12"/>
  <c r="I976" i="12"/>
  <c r="H977" i="12"/>
  <c r="I977" i="12"/>
  <c r="H978" i="12"/>
  <c r="I978" i="12"/>
  <c r="H979" i="12"/>
  <c r="I979" i="12"/>
  <c r="H980" i="12"/>
  <c r="I980" i="12"/>
  <c r="H981" i="12"/>
  <c r="I981" i="12"/>
  <c r="H982" i="12"/>
  <c r="I982" i="12"/>
  <c r="H983" i="12"/>
  <c r="I983" i="12"/>
  <c r="H984" i="12"/>
  <c r="I984" i="12"/>
  <c r="H985" i="12"/>
  <c r="I985" i="12"/>
  <c r="H986" i="12"/>
  <c r="I986" i="12"/>
  <c r="H987" i="12"/>
  <c r="I987" i="12"/>
  <c r="H988" i="12"/>
  <c r="I988" i="12"/>
  <c r="H989" i="12"/>
  <c r="I989" i="12"/>
  <c r="H990" i="12"/>
  <c r="I990" i="12"/>
  <c r="H991" i="12"/>
  <c r="I991" i="12"/>
  <c r="H992" i="12"/>
  <c r="I992" i="12"/>
  <c r="H993" i="12"/>
  <c r="I993" i="12"/>
  <c r="H994" i="12"/>
  <c r="I994" i="12"/>
  <c r="H995" i="12"/>
  <c r="I995" i="12"/>
  <c r="H996" i="12"/>
  <c r="I996" i="12"/>
  <c r="H997" i="12"/>
  <c r="I997" i="12"/>
  <c r="H998" i="12"/>
  <c r="I998" i="12"/>
  <c r="H999" i="12"/>
  <c r="I999" i="12"/>
  <c r="H1000" i="12"/>
  <c r="I1000" i="12"/>
  <c r="H1001" i="12"/>
  <c r="I1001" i="12"/>
  <c r="H1002" i="12"/>
  <c r="I1002" i="12"/>
  <c r="H1003" i="12"/>
  <c r="I1003" i="12"/>
  <c r="H1004" i="12"/>
  <c r="I1004" i="12"/>
  <c r="H1005" i="12"/>
  <c r="I1005" i="12"/>
  <c r="H1006" i="12"/>
  <c r="I1006" i="12"/>
  <c r="H1007" i="12"/>
  <c r="I1007" i="12"/>
  <c r="H1008" i="12"/>
  <c r="I1008" i="12"/>
  <c r="H1009" i="12"/>
  <c r="I1009" i="12"/>
  <c r="H1010" i="12"/>
  <c r="I1010" i="12"/>
  <c r="H1011" i="12"/>
  <c r="I1011" i="12"/>
  <c r="H1012" i="12"/>
  <c r="I1012" i="12"/>
  <c r="H1013" i="12"/>
  <c r="I1013" i="12"/>
  <c r="H1014" i="12"/>
  <c r="I1014" i="12"/>
  <c r="H1015" i="12"/>
  <c r="I1015" i="12"/>
  <c r="H1016" i="12"/>
  <c r="I1016" i="12"/>
  <c r="H1017" i="12"/>
  <c r="I1017" i="12"/>
  <c r="H1018" i="12"/>
  <c r="I1018" i="12"/>
  <c r="H1019" i="12"/>
  <c r="I1019" i="12"/>
  <c r="H1020" i="12"/>
  <c r="I1020" i="12"/>
  <c r="H1021" i="12"/>
  <c r="I1021" i="12"/>
  <c r="H1022" i="12"/>
  <c r="I1022" i="12"/>
  <c r="H1023" i="12"/>
  <c r="I1023" i="12"/>
  <c r="H1024" i="12"/>
  <c r="I1024" i="12"/>
  <c r="H1025" i="12"/>
  <c r="I1025" i="12"/>
  <c r="H1026" i="12"/>
  <c r="I1026" i="12"/>
  <c r="H1027" i="12"/>
  <c r="I1027" i="12"/>
  <c r="H1028" i="12"/>
  <c r="I1028" i="12"/>
  <c r="H1029" i="12"/>
  <c r="I1029" i="12"/>
  <c r="H1030" i="12"/>
  <c r="I1030" i="12"/>
  <c r="H1031" i="12"/>
  <c r="I1031" i="12"/>
  <c r="H1032" i="12"/>
  <c r="I1032" i="12"/>
  <c r="H1033" i="12"/>
  <c r="I1033" i="12"/>
  <c r="H1034" i="12"/>
  <c r="I1034" i="12"/>
  <c r="H1035" i="12"/>
  <c r="I1035" i="12"/>
  <c r="H1036" i="12"/>
  <c r="I1036" i="12"/>
  <c r="H1037" i="12"/>
  <c r="I1037" i="12"/>
  <c r="H1038" i="12"/>
  <c r="I1038" i="12"/>
  <c r="H1039" i="12"/>
  <c r="I1039" i="12"/>
  <c r="H1040" i="12"/>
  <c r="I1040" i="12"/>
  <c r="H1041" i="12"/>
  <c r="I1041" i="12"/>
  <c r="H1042" i="12"/>
  <c r="I1042" i="12"/>
  <c r="H1043" i="12"/>
  <c r="I1043" i="12"/>
  <c r="H1044" i="12"/>
  <c r="I1044" i="12"/>
  <c r="H1045" i="12"/>
  <c r="I1045" i="12"/>
  <c r="H1046" i="12"/>
  <c r="I1046" i="12"/>
  <c r="H1047" i="12"/>
  <c r="I1047" i="12"/>
  <c r="H1048" i="12"/>
  <c r="I1048" i="12"/>
  <c r="H1049" i="12"/>
  <c r="I1049" i="12"/>
  <c r="H1050" i="12"/>
  <c r="I1050" i="12"/>
  <c r="H1051" i="12"/>
  <c r="I1051" i="12"/>
  <c r="H1052" i="12"/>
  <c r="I1052" i="12"/>
  <c r="H1053" i="12"/>
  <c r="I1053" i="12"/>
  <c r="H1054" i="12"/>
  <c r="I1054" i="12"/>
  <c r="H1055" i="12"/>
  <c r="I1055" i="12"/>
  <c r="H1056" i="12"/>
  <c r="I1056" i="12"/>
  <c r="H1057" i="12"/>
  <c r="I1057" i="12"/>
  <c r="H1058" i="12"/>
  <c r="I1058" i="12"/>
  <c r="H1059" i="12"/>
  <c r="I1059" i="12"/>
  <c r="H1060" i="12"/>
  <c r="I1060" i="12"/>
  <c r="H1061" i="12"/>
  <c r="I1061" i="12"/>
  <c r="H1062" i="12"/>
  <c r="I1062" i="12"/>
  <c r="H1063" i="12"/>
  <c r="I1063" i="12"/>
  <c r="H1064" i="12"/>
  <c r="I1064" i="12"/>
  <c r="H1065" i="12"/>
  <c r="I1065" i="12"/>
  <c r="H1066" i="12"/>
  <c r="I1066" i="12"/>
  <c r="H1067" i="12"/>
  <c r="I1067" i="12"/>
  <c r="H1068" i="12"/>
  <c r="I1068" i="12"/>
  <c r="H1069" i="12"/>
  <c r="I1069" i="12"/>
  <c r="H1070" i="12"/>
  <c r="I1070" i="12"/>
  <c r="H1071" i="12"/>
  <c r="I1071" i="12"/>
  <c r="H1072" i="12"/>
  <c r="I1072" i="12"/>
  <c r="H1073" i="12"/>
  <c r="I1073" i="12"/>
  <c r="H1074" i="12"/>
  <c r="I1074" i="12"/>
  <c r="H1075" i="12"/>
  <c r="I1075" i="12"/>
  <c r="H1076" i="12"/>
  <c r="I1076" i="12"/>
  <c r="H1077" i="12"/>
  <c r="I1077" i="12"/>
  <c r="H1078" i="12"/>
  <c r="I1078" i="12"/>
  <c r="H1079" i="12"/>
  <c r="I1079" i="12"/>
  <c r="H1080" i="12"/>
  <c r="I1080" i="12"/>
  <c r="H1081" i="12"/>
  <c r="I1081" i="12"/>
  <c r="H1082" i="12"/>
  <c r="I1082" i="12"/>
  <c r="H1083" i="12"/>
  <c r="I1083" i="12"/>
  <c r="H1084" i="12"/>
  <c r="I1084" i="12"/>
  <c r="H1085" i="12"/>
  <c r="I1085" i="12"/>
  <c r="H1086" i="12"/>
  <c r="I1086" i="12"/>
  <c r="H1087" i="12"/>
  <c r="I1087" i="12"/>
  <c r="H1088" i="12"/>
  <c r="I1088" i="12"/>
  <c r="H1089" i="12"/>
  <c r="I1089" i="12"/>
  <c r="H1090" i="12"/>
  <c r="I1090" i="12"/>
  <c r="H1091" i="12"/>
  <c r="I1091" i="12"/>
  <c r="H1092" i="12"/>
  <c r="I1092" i="12"/>
  <c r="H1093" i="12"/>
  <c r="I1093" i="12"/>
  <c r="H1094" i="12"/>
  <c r="I1094" i="12"/>
  <c r="H1095" i="12"/>
  <c r="I1095" i="12"/>
  <c r="H1096" i="12"/>
  <c r="I1096" i="12"/>
  <c r="H1097" i="12"/>
  <c r="I1097" i="12"/>
  <c r="H1098" i="12"/>
  <c r="I1098" i="12"/>
  <c r="H1099" i="12"/>
  <c r="I1099" i="12"/>
  <c r="H1100" i="12"/>
  <c r="I1100" i="12"/>
  <c r="H1101" i="12"/>
  <c r="I1101" i="12"/>
  <c r="H1102" i="12"/>
  <c r="I1102" i="12"/>
  <c r="H1103" i="12"/>
  <c r="I1103" i="12"/>
  <c r="H1104" i="12"/>
  <c r="I1104" i="12"/>
  <c r="H1105" i="12"/>
  <c r="I1105" i="12"/>
  <c r="H1106" i="12"/>
  <c r="I1106" i="12"/>
  <c r="H1107" i="12"/>
  <c r="I1107" i="12"/>
  <c r="H1108" i="12"/>
  <c r="I1108" i="12"/>
  <c r="H1109" i="12"/>
  <c r="I1109" i="12"/>
  <c r="H1110" i="12"/>
  <c r="I1110" i="12"/>
  <c r="H1111" i="12"/>
  <c r="I1111" i="12"/>
  <c r="H1112" i="12"/>
  <c r="I1112" i="12"/>
  <c r="H1113" i="12"/>
  <c r="I1113" i="12"/>
  <c r="H1114" i="12"/>
  <c r="I1114" i="12"/>
  <c r="H1115" i="12"/>
  <c r="I1115" i="12"/>
  <c r="H1116" i="12"/>
  <c r="I1116" i="12"/>
  <c r="H1117" i="12"/>
  <c r="I1117" i="12"/>
  <c r="H1118" i="12"/>
  <c r="I1118" i="12"/>
  <c r="H1119" i="12"/>
  <c r="I1119" i="12"/>
  <c r="H1120" i="12"/>
  <c r="I1120" i="12"/>
  <c r="H1121" i="12"/>
  <c r="I1121" i="12"/>
  <c r="H1122" i="12"/>
  <c r="I1122" i="12"/>
  <c r="H1123" i="12"/>
  <c r="I1123" i="12"/>
  <c r="H1124" i="12"/>
  <c r="I1124" i="12"/>
  <c r="H1125" i="12"/>
  <c r="I1125" i="12"/>
  <c r="H1126" i="12"/>
  <c r="I1126" i="12"/>
  <c r="H1127" i="12"/>
  <c r="I1127" i="12"/>
  <c r="H1128" i="12"/>
  <c r="I1128" i="12"/>
  <c r="H1129" i="12"/>
  <c r="I1129" i="12"/>
  <c r="H1130" i="12"/>
  <c r="I1130" i="12"/>
  <c r="H1131" i="12"/>
  <c r="I1131" i="12"/>
  <c r="H1132" i="12"/>
  <c r="I1132" i="12"/>
  <c r="H1133" i="12"/>
  <c r="I1133" i="12"/>
  <c r="H1134" i="12"/>
  <c r="I1134" i="12"/>
  <c r="H1135" i="12"/>
  <c r="I1135" i="12"/>
  <c r="H1136" i="12"/>
  <c r="I1136" i="12"/>
  <c r="H1137" i="12"/>
  <c r="I1137" i="12"/>
  <c r="H1138" i="12"/>
  <c r="I1138" i="12"/>
  <c r="H1139" i="12"/>
  <c r="I1139" i="12"/>
  <c r="H1140" i="12"/>
  <c r="I1140" i="12"/>
  <c r="H1141" i="12"/>
  <c r="I1141" i="12"/>
  <c r="H1142" i="12"/>
  <c r="I1142" i="12"/>
  <c r="H1143" i="12"/>
  <c r="I1143" i="12"/>
  <c r="H1144" i="12"/>
  <c r="I1144" i="12"/>
  <c r="H1145" i="12"/>
  <c r="I1145" i="12"/>
  <c r="H1146" i="12"/>
  <c r="I1146" i="12"/>
  <c r="H1147" i="12"/>
  <c r="I1147" i="12"/>
  <c r="H1148" i="12"/>
  <c r="I1148" i="12"/>
  <c r="H1149" i="12"/>
  <c r="I1149" i="12"/>
  <c r="H1150" i="12"/>
  <c r="I1150" i="12"/>
  <c r="H1151" i="12"/>
  <c r="I1151" i="12"/>
  <c r="H1152" i="12"/>
  <c r="I1152" i="12"/>
  <c r="H1153" i="12"/>
  <c r="I1153" i="12"/>
  <c r="H1154" i="12"/>
  <c r="I1154" i="12"/>
  <c r="H1155" i="12"/>
  <c r="I1155" i="12"/>
  <c r="H1156" i="12"/>
  <c r="I1156" i="12"/>
  <c r="H1157" i="12"/>
  <c r="I1157" i="12"/>
  <c r="H1158" i="12"/>
  <c r="I1158" i="12"/>
  <c r="H1159" i="12"/>
  <c r="I1159" i="12"/>
  <c r="H1160" i="12"/>
  <c r="I1160" i="12"/>
  <c r="H1161" i="12"/>
  <c r="I1161" i="12"/>
  <c r="H1162" i="12"/>
  <c r="I1162" i="12"/>
  <c r="H1163" i="12"/>
  <c r="I1163" i="12"/>
  <c r="H1164" i="12"/>
  <c r="I1164" i="12"/>
  <c r="H1165" i="12"/>
  <c r="I1165" i="12"/>
  <c r="H1166" i="12"/>
  <c r="I1166" i="12"/>
  <c r="H1167" i="12"/>
  <c r="I1167" i="12"/>
  <c r="H1168" i="12"/>
  <c r="I1168" i="12"/>
  <c r="H1169" i="12"/>
  <c r="I1169" i="12"/>
  <c r="H1170" i="12"/>
  <c r="I1170" i="12"/>
  <c r="H1171" i="12"/>
  <c r="I1171" i="12"/>
  <c r="H1172" i="12"/>
  <c r="I1172" i="12"/>
  <c r="H1173" i="12"/>
  <c r="I1173" i="12"/>
  <c r="H1174" i="12"/>
  <c r="I1174" i="12"/>
  <c r="H1175" i="12"/>
  <c r="I1175" i="12"/>
  <c r="H1176" i="12"/>
  <c r="I1176" i="12"/>
  <c r="H1177" i="12"/>
  <c r="I1177" i="12"/>
  <c r="H1178" i="12"/>
  <c r="I1178" i="12"/>
  <c r="H1179" i="12"/>
  <c r="I1179" i="12"/>
  <c r="H1180" i="12"/>
  <c r="I1180" i="12"/>
  <c r="H1181" i="12"/>
  <c r="I1181" i="12"/>
  <c r="H1182" i="12"/>
  <c r="I1182" i="12"/>
  <c r="H1183" i="12"/>
  <c r="I1183" i="12"/>
  <c r="H1184" i="12"/>
  <c r="I1184" i="12"/>
  <c r="H1185" i="12"/>
  <c r="I1185" i="12"/>
  <c r="H1186" i="12"/>
  <c r="I1186" i="12"/>
  <c r="H1187" i="12"/>
  <c r="I1187" i="12"/>
  <c r="H1188" i="12"/>
  <c r="I1188" i="12"/>
  <c r="H1189" i="12"/>
  <c r="I1189" i="12"/>
  <c r="H1190" i="12"/>
  <c r="I1190" i="12"/>
  <c r="H1191" i="12"/>
  <c r="I1191" i="12"/>
  <c r="H1192" i="12"/>
  <c r="I1192" i="12"/>
  <c r="H1193" i="12"/>
  <c r="I1193" i="12"/>
  <c r="H1194" i="12"/>
  <c r="I1194" i="12"/>
  <c r="H1195" i="12"/>
  <c r="I1195" i="12"/>
  <c r="H1196" i="12"/>
  <c r="I1196" i="12"/>
  <c r="H1197" i="12"/>
  <c r="I1197" i="12"/>
  <c r="H1198" i="12"/>
  <c r="I1198" i="12"/>
  <c r="H1199" i="12"/>
  <c r="I1199" i="12"/>
  <c r="H1200" i="12"/>
  <c r="I1200" i="12"/>
  <c r="H1201" i="12"/>
  <c r="I1201" i="12"/>
  <c r="H1202" i="12"/>
  <c r="I1202" i="12"/>
  <c r="H1203" i="12"/>
  <c r="I1203" i="12"/>
  <c r="H1204" i="12"/>
  <c r="I1204" i="12"/>
  <c r="H1205" i="12"/>
  <c r="I1205" i="12"/>
  <c r="H1206" i="12"/>
  <c r="I1206" i="12"/>
  <c r="H1207" i="12"/>
  <c r="I1207" i="12"/>
  <c r="H1208" i="12"/>
  <c r="I1208" i="12"/>
  <c r="H1209" i="12"/>
  <c r="I1209" i="12"/>
  <c r="H1210" i="12"/>
  <c r="I1210" i="12"/>
  <c r="H1211" i="12"/>
  <c r="I1211" i="12"/>
  <c r="H1212" i="12"/>
  <c r="I1212" i="12"/>
  <c r="H1213" i="12"/>
  <c r="I1213" i="12"/>
  <c r="H1214" i="12"/>
  <c r="I1214" i="12"/>
  <c r="H1215" i="12"/>
  <c r="I1215" i="12"/>
  <c r="H1216" i="12"/>
  <c r="I1216" i="12"/>
  <c r="H1217" i="12"/>
  <c r="I1217" i="12"/>
  <c r="H1218" i="12"/>
  <c r="I1218" i="12"/>
  <c r="H1219" i="12"/>
  <c r="I1219" i="12"/>
  <c r="H1220" i="12"/>
  <c r="I1220" i="12"/>
  <c r="H1221" i="12"/>
  <c r="I1221" i="12"/>
  <c r="H1222" i="12"/>
  <c r="I1222" i="12"/>
  <c r="H1223" i="12"/>
  <c r="I1223" i="12"/>
  <c r="H1224" i="12"/>
  <c r="I1224" i="12"/>
  <c r="H1225" i="12"/>
  <c r="I1225" i="12"/>
  <c r="H1226" i="12"/>
  <c r="I1226" i="12"/>
  <c r="H1227" i="12"/>
  <c r="I1227" i="12"/>
  <c r="H1228" i="12"/>
  <c r="I1228" i="12"/>
  <c r="H1229" i="12"/>
  <c r="I1229" i="12"/>
  <c r="H1230" i="12"/>
  <c r="I1230" i="12"/>
  <c r="H1231" i="12"/>
  <c r="I1231" i="12"/>
  <c r="H1232" i="12"/>
  <c r="I1232" i="12"/>
  <c r="H1233" i="12"/>
  <c r="I1233" i="12"/>
  <c r="H1234" i="12"/>
  <c r="I1234" i="12"/>
  <c r="H1235" i="12"/>
  <c r="I1235" i="12"/>
  <c r="H1236" i="12"/>
  <c r="I1236" i="12"/>
  <c r="H1237" i="12"/>
  <c r="I1237" i="12"/>
  <c r="H1238" i="12"/>
  <c r="I1238" i="12"/>
  <c r="H1239" i="12"/>
  <c r="I1239" i="12"/>
  <c r="H1240" i="12"/>
  <c r="I1240" i="12"/>
  <c r="H1241" i="12"/>
  <c r="I1241" i="12"/>
  <c r="H1242" i="12"/>
  <c r="I1242" i="12"/>
  <c r="H1243" i="12"/>
  <c r="I1243" i="12"/>
  <c r="H1244" i="12"/>
  <c r="I1244" i="12"/>
  <c r="H1245" i="12"/>
  <c r="I1245" i="12"/>
  <c r="H1246" i="12"/>
  <c r="I1246" i="12"/>
  <c r="H1247" i="12"/>
  <c r="I1247" i="12"/>
  <c r="H1248" i="12"/>
  <c r="I1248" i="12"/>
  <c r="H1249" i="12"/>
  <c r="I1249" i="12"/>
  <c r="H1250" i="12"/>
  <c r="I1250" i="12"/>
  <c r="H1251" i="12"/>
  <c r="I1251" i="12"/>
  <c r="H1252" i="12"/>
  <c r="I1252" i="12"/>
  <c r="H1253" i="12"/>
  <c r="I1253" i="12"/>
  <c r="H1254" i="12"/>
  <c r="I1254" i="12"/>
  <c r="H1255" i="12"/>
  <c r="I1255" i="12"/>
  <c r="H1256" i="12"/>
  <c r="I1256" i="12"/>
  <c r="H1257" i="12"/>
  <c r="I1257" i="12"/>
  <c r="H1258" i="12"/>
  <c r="I1258" i="12"/>
  <c r="H1259" i="12"/>
  <c r="I1259" i="12"/>
  <c r="H1260" i="12"/>
  <c r="I1260" i="12"/>
  <c r="H1261" i="12"/>
  <c r="I1261" i="12"/>
  <c r="H1262" i="12"/>
  <c r="I1262" i="12"/>
  <c r="H1263" i="12"/>
  <c r="I1263" i="12"/>
  <c r="H1264" i="12"/>
  <c r="I1264" i="12"/>
  <c r="H1265" i="12"/>
  <c r="I1265" i="12"/>
  <c r="H1266" i="12"/>
  <c r="I1266" i="12"/>
  <c r="H1267" i="12"/>
  <c r="I1267" i="12"/>
  <c r="H1268" i="12"/>
  <c r="I1268" i="12"/>
  <c r="H1269" i="12"/>
  <c r="I1269" i="12"/>
  <c r="H1270" i="12"/>
  <c r="I1270" i="12"/>
  <c r="H1271" i="12"/>
  <c r="I1271" i="12"/>
  <c r="H1272" i="12"/>
  <c r="I1272" i="12"/>
  <c r="H1273" i="12"/>
  <c r="I1273" i="12"/>
  <c r="H1274" i="12"/>
  <c r="I1274" i="12"/>
  <c r="H1275" i="12"/>
  <c r="I1275" i="12"/>
  <c r="H1276" i="12"/>
  <c r="I1276" i="12"/>
  <c r="H1277" i="12"/>
  <c r="I1277" i="12"/>
  <c r="H1278" i="12"/>
  <c r="I1278" i="12"/>
  <c r="H1279" i="12"/>
  <c r="I1279" i="12"/>
  <c r="H1280" i="12"/>
  <c r="I1280" i="12"/>
  <c r="H1281" i="12"/>
  <c r="I1281" i="12"/>
  <c r="H1282" i="12"/>
  <c r="I1282" i="12"/>
  <c r="H1283" i="12"/>
  <c r="I1283" i="12"/>
  <c r="H1284" i="12"/>
  <c r="I1284" i="12"/>
  <c r="H1285" i="12"/>
  <c r="I1285" i="12"/>
  <c r="H1286" i="12"/>
  <c r="I1286" i="12"/>
  <c r="H1287" i="12"/>
  <c r="I1287" i="12"/>
  <c r="H1288" i="12"/>
  <c r="I1288" i="12"/>
  <c r="H1289" i="12"/>
  <c r="I1289" i="12"/>
  <c r="H1290" i="12"/>
  <c r="I1290" i="12"/>
  <c r="H1291" i="12"/>
  <c r="I1291" i="12"/>
  <c r="H1292" i="12"/>
  <c r="I1292" i="12"/>
  <c r="H1293" i="12"/>
  <c r="I1293" i="12"/>
  <c r="H1294" i="12"/>
  <c r="I1294" i="12"/>
  <c r="H1295" i="12"/>
  <c r="I1295" i="12"/>
  <c r="H1296" i="12"/>
  <c r="I1296" i="12"/>
  <c r="H1297" i="12"/>
  <c r="I1297" i="12"/>
  <c r="H1298" i="12"/>
  <c r="I1298" i="12"/>
  <c r="H1299" i="12"/>
  <c r="I1299" i="12"/>
  <c r="H1300" i="12"/>
  <c r="I1300" i="12"/>
  <c r="H1301" i="12"/>
  <c r="I1301" i="12"/>
  <c r="H1302" i="12"/>
  <c r="I1302" i="12"/>
  <c r="H1303" i="12"/>
  <c r="I1303" i="12"/>
  <c r="H1304" i="12"/>
  <c r="I1304" i="12"/>
  <c r="H1305" i="12"/>
  <c r="I1305" i="12"/>
  <c r="H1306" i="12"/>
  <c r="I1306" i="12"/>
  <c r="H1307" i="12"/>
  <c r="I1307" i="12"/>
  <c r="H1308" i="12"/>
  <c r="I1308" i="12"/>
  <c r="H1309" i="12"/>
  <c r="I1309" i="12"/>
  <c r="H1310" i="12"/>
  <c r="I1310" i="12"/>
  <c r="H1311" i="12"/>
  <c r="I1311" i="12"/>
  <c r="H1312" i="12"/>
  <c r="I1312" i="12"/>
  <c r="H1313" i="12"/>
  <c r="I1313" i="12"/>
  <c r="H1314" i="12"/>
  <c r="I1314" i="12"/>
  <c r="H1315" i="12"/>
  <c r="I1315" i="12"/>
  <c r="H1316" i="12"/>
  <c r="I1316" i="12"/>
  <c r="H1317" i="12"/>
  <c r="I1317" i="12"/>
  <c r="H1318" i="12"/>
  <c r="I1318" i="12"/>
  <c r="H1319" i="12"/>
  <c r="I1319" i="12"/>
  <c r="H1320" i="12"/>
  <c r="I1320" i="12"/>
  <c r="H1321" i="12"/>
  <c r="I1321" i="12"/>
  <c r="H1322" i="12"/>
  <c r="I1322" i="12"/>
  <c r="H1323" i="12"/>
  <c r="I1323" i="12"/>
  <c r="H1324" i="12"/>
  <c r="I1324" i="12"/>
  <c r="H1325" i="12"/>
  <c r="I1325" i="12"/>
  <c r="H1326" i="12"/>
  <c r="I1326" i="12"/>
  <c r="H1327" i="12"/>
  <c r="I1327" i="12"/>
  <c r="H1328" i="12"/>
  <c r="I1328" i="12"/>
  <c r="H1329" i="12"/>
  <c r="I1329" i="12"/>
  <c r="H1330" i="12"/>
  <c r="I1330" i="12"/>
  <c r="H1331" i="12"/>
  <c r="I1331" i="12"/>
  <c r="H1332" i="12"/>
  <c r="I1332" i="12"/>
  <c r="H1333" i="12"/>
  <c r="I1333" i="12"/>
  <c r="H1334" i="12"/>
  <c r="I1334" i="12"/>
  <c r="H1335" i="12"/>
  <c r="I1335" i="12"/>
  <c r="H1336" i="12"/>
  <c r="I1336" i="12"/>
  <c r="H1337" i="12"/>
  <c r="I1337" i="12"/>
  <c r="H1338" i="12"/>
  <c r="I1338" i="12"/>
  <c r="H1339" i="12"/>
  <c r="I1339" i="12"/>
  <c r="H1340" i="12"/>
  <c r="I1340" i="12"/>
  <c r="H1341" i="12"/>
  <c r="I1341" i="12"/>
  <c r="H1342" i="12"/>
  <c r="I1342" i="12"/>
  <c r="H1343" i="12"/>
  <c r="I1343" i="12"/>
  <c r="H1344" i="12"/>
  <c r="I1344" i="12"/>
  <c r="H1345" i="12"/>
  <c r="I1345" i="12"/>
  <c r="H1346" i="12"/>
  <c r="I1346" i="12"/>
  <c r="H1347" i="12"/>
  <c r="I1347" i="12"/>
  <c r="H1348" i="12"/>
  <c r="I1348" i="12"/>
  <c r="H1349" i="12"/>
  <c r="I1349" i="12"/>
  <c r="H1350" i="12"/>
  <c r="I1350" i="12"/>
  <c r="H1351" i="12"/>
  <c r="I1351" i="12"/>
  <c r="H1352" i="12"/>
  <c r="I1352" i="12"/>
  <c r="H1353" i="12"/>
  <c r="I1353" i="12"/>
  <c r="H1354" i="12"/>
  <c r="I1354" i="12"/>
  <c r="H1355" i="12"/>
  <c r="I1355" i="12"/>
  <c r="H1356" i="12"/>
  <c r="I1356" i="12"/>
  <c r="H1357" i="12"/>
  <c r="I1357" i="12"/>
  <c r="H1358" i="12"/>
  <c r="I1358" i="12"/>
  <c r="H1359" i="12"/>
  <c r="I1359" i="12"/>
  <c r="H1360" i="12"/>
  <c r="I1360" i="12"/>
  <c r="H1361" i="12"/>
  <c r="I1361" i="12"/>
  <c r="H1362" i="12"/>
  <c r="I1362" i="12"/>
  <c r="H1363" i="12"/>
  <c r="I1363" i="12"/>
  <c r="H1364" i="12"/>
  <c r="I1364" i="12"/>
  <c r="H1365" i="12"/>
  <c r="I1365" i="12"/>
  <c r="H1366" i="12"/>
  <c r="I1366" i="12"/>
  <c r="H1367" i="12"/>
  <c r="I1367" i="12"/>
  <c r="H1368" i="12"/>
  <c r="I1368" i="12"/>
  <c r="H1369" i="12"/>
  <c r="I1369" i="12"/>
  <c r="H1370" i="12"/>
  <c r="I1370" i="12"/>
  <c r="H1371" i="12"/>
  <c r="I1371" i="12"/>
  <c r="H1372" i="12"/>
  <c r="I1372" i="12"/>
  <c r="H1373" i="12"/>
  <c r="I1373" i="12"/>
  <c r="H1374" i="12"/>
  <c r="I1374" i="12"/>
  <c r="H1375" i="12"/>
  <c r="I1375" i="12"/>
  <c r="H1376" i="12"/>
  <c r="I1376" i="12"/>
  <c r="H1377" i="12"/>
  <c r="I1377" i="12"/>
  <c r="H1378" i="12"/>
  <c r="I1378" i="12"/>
  <c r="H1379" i="12"/>
  <c r="I1379" i="12"/>
  <c r="H1380" i="12"/>
  <c r="I1380" i="12"/>
  <c r="H1381" i="12"/>
  <c r="I1381" i="12"/>
  <c r="H1382" i="12"/>
  <c r="I1382" i="12"/>
  <c r="H1383" i="12"/>
  <c r="I1383" i="12"/>
  <c r="H1384" i="12"/>
  <c r="I1384" i="12"/>
  <c r="H1385" i="12"/>
  <c r="I1385" i="12"/>
  <c r="H1386" i="12"/>
  <c r="I1386" i="12"/>
  <c r="H1387" i="12"/>
  <c r="I1387" i="12"/>
  <c r="H1388" i="12"/>
  <c r="I1388" i="12"/>
  <c r="H1389" i="12"/>
  <c r="I1389" i="12"/>
  <c r="H1390" i="12"/>
  <c r="I1390" i="12"/>
  <c r="H1391" i="12"/>
  <c r="I1391" i="12"/>
  <c r="H1392" i="12"/>
  <c r="I1392" i="12"/>
  <c r="H1393" i="12"/>
  <c r="I1393" i="12"/>
  <c r="H1394" i="12"/>
  <c r="I1394" i="12"/>
  <c r="H1395" i="12"/>
  <c r="I1395" i="12"/>
  <c r="H1396" i="12"/>
  <c r="I1396" i="12"/>
  <c r="H1397" i="12"/>
  <c r="I1397" i="12"/>
  <c r="H1398" i="12"/>
  <c r="I1398" i="12"/>
  <c r="H1399" i="12"/>
  <c r="I1399" i="12"/>
  <c r="H1400" i="12"/>
  <c r="I1400" i="12"/>
  <c r="H1401" i="12"/>
  <c r="I1401" i="12"/>
  <c r="H1402" i="12"/>
  <c r="I1402" i="12"/>
  <c r="H1403" i="12"/>
  <c r="I1403" i="12"/>
  <c r="H1404" i="12"/>
  <c r="I1404" i="12"/>
  <c r="H1405" i="12"/>
  <c r="I1405" i="12"/>
  <c r="H1406" i="12"/>
  <c r="I1406" i="12"/>
  <c r="H1407" i="12"/>
  <c r="I1407" i="12"/>
  <c r="H1408" i="12"/>
  <c r="I1408" i="12"/>
  <c r="H1409" i="12"/>
  <c r="I1409" i="12"/>
  <c r="H1410" i="12"/>
  <c r="I1410" i="12"/>
  <c r="H1411" i="12"/>
  <c r="I1411" i="12"/>
  <c r="H1412" i="12"/>
  <c r="I1412" i="12"/>
  <c r="H1413" i="12"/>
  <c r="I1413" i="12"/>
  <c r="H1414" i="12"/>
  <c r="I1414" i="12"/>
  <c r="H1415" i="12"/>
  <c r="I1415" i="12"/>
  <c r="H1416" i="12"/>
  <c r="I1416" i="12"/>
  <c r="H1417" i="12"/>
  <c r="I1417" i="12"/>
  <c r="H1418" i="12"/>
  <c r="I1418" i="12"/>
  <c r="H1419" i="12"/>
  <c r="I1419" i="12"/>
  <c r="H1420" i="12"/>
  <c r="I1420" i="12"/>
  <c r="H1421" i="12"/>
  <c r="I1421" i="12"/>
  <c r="H1422" i="12"/>
  <c r="I1422" i="12"/>
  <c r="H1423" i="12"/>
  <c r="I1423" i="12"/>
  <c r="H1424" i="12"/>
  <c r="I1424" i="12"/>
  <c r="H1425" i="12"/>
  <c r="I1425" i="12"/>
  <c r="H1426" i="12"/>
  <c r="I1426" i="12"/>
  <c r="H1427" i="12"/>
  <c r="I1427" i="12"/>
  <c r="H1428" i="12"/>
  <c r="I1428" i="12"/>
  <c r="H1429" i="12"/>
  <c r="I1429" i="12"/>
  <c r="H1430" i="12"/>
  <c r="I1430" i="12"/>
  <c r="H1431" i="12"/>
  <c r="I1431" i="12"/>
  <c r="H1432" i="12"/>
  <c r="I1432" i="12"/>
  <c r="H1433" i="12"/>
  <c r="I1433" i="12"/>
  <c r="H1434" i="12"/>
  <c r="I1434" i="12"/>
  <c r="H1435" i="12"/>
  <c r="I1435" i="12"/>
  <c r="H1436" i="12"/>
  <c r="I1436" i="12"/>
  <c r="H1437" i="12"/>
  <c r="I1437" i="12"/>
  <c r="H1438" i="12"/>
  <c r="I1438" i="12"/>
  <c r="H1439" i="12"/>
  <c r="I1439" i="12"/>
  <c r="H1440" i="12"/>
  <c r="I1440" i="12"/>
  <c r="H1441" i="12"/>
  <c r="I1441" i="12"/>
  <c r="H1442" i="12"/>
  <c r="I1442" i="12"/>
  <c r="H1443" i="12"/>
  <c r="I1443" i="12"/>
  <c r="H1444" i="12"/>
  <c r="I1444" i="12"/>
  <c r="H1445" i="12"/>
  <c r="I1445" i="12"/>
  <c r="H1446" i="12"/>
  <c r="I1446" i="12"/>
  <c r="H1447" i="12"/>
  <c r="I1447" i="12"/>
  <c r="H1448" i="12"/>
  <c r="I1448" i="12"/>
  <c r="H1449" i="12"/>
  <c r="I1449" i="12"/>
  <c r="H1450" i="12"/>
  <c r="I1450" i="12"/>
  <c r="H1451" i="12"/>
  <c r="I1451" i="12"/>
  <c r="H1452" i="12"/>
  <c r="I1452" i="12"/>
  <c r="H1453" i="12"/>
  <c r="I1453" i="12"/>
  <c r="H1454" i="12"/>
  <c r="I1454" i="12"/>
  <c r="H1455" i="12"/>
  <c r="I1455" i="12"/>
  <c r="H1456" i="12"/>
  <c r="I1456" i="12"/>
  <c r="H1457" i="12"/>
  <c r="I1457" i="12"/>
  <c r="H1458" i="12"/>
  <c r="I1458" i="12"/>
  <c r="H1459" i="12"/>
  <c r="I1459" i="12"/>
  <c r="H1460" i="12"/>
  <c r="I1460" i="12"/>
  <c r="H1461" i="12"/>
  <c r="I1461" i="12"/>
  <c r="H1462" i="12"/>
  <c r="I1462" i="12"/>
  <c r="H1463" i="12"/>
  <c r="I1463" i="12"/>
  <c r="H1464" i="12"/>
  <c r="I1464" i="12"/>
  <c r="H1465" i="12"/>
  <c r="I1465" i="12"/>
  <c r="H1466" i="12"/>
  <c r="I1466" i="12"/>
  <c r="H1467" i="12"/>
  <c r="I1467" i="12"/>
  <c r="H1468" i="12"/>
  <c r="I1468" i="12"/>
  <c r="H1469" i="12"/>
  <c r="I1469" i="12"/>
  <c r="H1470" i="12"/>
  <c r="I1470" i="12"/>
  <c r="H1471" i="12"/>
  <c r="I1471" i="12"/>
  <c r="H1472" i="12"/>
  <c r="I1472" i="12"/>
  <c r="H1473" i="12"/>
  <c r="I1473" i="12"/>
  <c r="H1474" i="12"/>
  <c r="I1474" i="12"/>
  <c r="H1475" i="12"/>
  <c r="I1475" i="12"/>
  <c r="H1476" i="12"/>
  <c r="I1476" i="12"/>
  <c r="H1477" i="12"/>
  <c r="I1477" i="12"/>
  <c r="H1478" i="12"/>
  <c r="I1478" i="12"/>
  <c r="H1479" i="12"/>
  <c r="I1479" i="12"/>
  <c r="H1480" i="12"/>
  <c r="I1480" i="12"/>
  <c r="H1481" i="12"/>
  <c r="I1481" i="12"/>
  <c r="H1482" i="12"/>
  <c r="I1482" i="12"/>
  <c r="H1483" i="12"/>
  <c r="I1483" i="12"/>
  <c r="H1484" i="12"/>
  <c r="I1484" i="12"/>
  <c r="H1485" i="12"/>
  <c r="I1485" i="12"/>
  <c r="H1486" i="12"/>
  <c r="I1486" i="12"/>
  <c r="H1487" i="12"/>
  <c r="I1487" i="12"/>
  <c r="H1488" i="12"/>
  <c r="I1488" i="12"/>
  <c r="H1489" i="12"/>
  <c r="I1489" i="12"/>
  <c r="H1490" i="12"/>
  <c r="I1490" i="12"/>
  <c r="H1491" i="12"/>
  <c r="I1491" i="12"/>
  <c r="H1492" i="12"/>
  <c r="I1492" i="12"/>
  <c r="H1493" i="12"/>
  <c r="I1493" i="12"/>
  <c r="H1494" i="12"/>
  <c r="I1494" i="12"/>
  <c r="H1495" i="12"/>
  <c r="I1495" i="12"/>
  <c r="H1496" i="12"/>
  <c r="I1496" i="12"/>
  <c r="H1497" i="12"/>
  <c r="I1497" i="12"/>
  <c r="H1498" i="12"/>
  <c r="I1498" i="12"/>
  <c r="H1499" i="12"/>
  <c r="I1499" i="12"/>
  <c r="H1500" i="12"/>
  <c r="I1500" i="12"/>
  <c r="H1501" i="12"/>
  <c r="I1501" i="12"/>
  <c r="H1502" i="12"/>
  <c r="I1502" i="12"/>
  <c r="H1503" i="12"/>
  <c r="I1503" i="12"/>
  <c r="H1504" i="12"/>
  <c r="I1504" i="12"/>
  <c r="H1505" i="12"/>
  <c r="I1505" i="12"/>
  <c r="H1506" i="12"/>
  <c r="I1506" i="12"/>
  <c r="H1507" i="12"/>
  <c r="I1507" i="12"/>
  <c r="H1508" i="12"/>
  <c r="I1508" i="12"/>
  <c r="H1509" i="12"/>
  <c r="I1509" i="12"/>
  <c r="H1510" i="12"/>
  <c r="I1510" i="12"/>
  <c r="H1511" i="12"/>
  <c r="I1511" i="12"/>
  <c r="H1512" i="12"/>
  <c r="I1512" i="12"/>
  <c r="H1513" i="12"/>
  <c r="I1513" i="12"/>
  <c r="H1514" i="12"/>
  <c r="I1514" i="12"/>
  <c r="H1515" i="12"/>
  <c r="I1515" i="12"/>
  <c r="H1516" i="12"/>
  <c r="I1516" i="12"/>
  <c r="H1517" i="12"/>
  <c r="I1517" i="12"/>
  <c r="H1518" i="12"/>
  <c r="I1518" i="12"/>
  <c r="H1519" i="12"/>
  <c r="I1519" i="12"/>
  <c r="H1520" i="12"/>
  <c r="I1520" i="12"/>
  <c r="H1521" i="12"/>
  <c r="I1521" i="12"/>
  <c r="H1522" i="12"/>
  <c r="I1522" i="12"/>
  <c r="H1523" i="12"/>
  <c r="I1523" i="12"/>
  <c r="H1524" i="12"/>
  <c r="I1524" i="12"/>
  <c r="H1525" i="12"/>
  <c r="I1525" i="12"/>
  <c r="H1526" i="12"/>
  <c r="I1526" i="12"/>
  <c r="H1527" i="12"/>
  <c r="I1527" i="12"/>
  <c r="H1528" i="12"/>
  <c r="I1528" i="12"/>
  <c r="H1529" i="12"/>
  <c r="I1529" i="12"/>
  <c r="H1530" i="12"/>
  <c r="I1530" i="12"/>
  <c r="H1531" i="12"/>
  <c r="I1531" i="12"/>
  <c r="H1532" i="12"/>
  <c r="I1532" i="12"/>
  <c r="H1533" i="12"/>
  <c r="I1533" i="12"/>
  <c r="H1534" i="12"/>
  <c r="I1534" i="12"/>
  <c r="H1535" i="12"/>
  <c r="I1535" i="12"/>
  <c r="H1536" i="12"/>
  <c r="I1536" i="12"/>
  <c r="H1537" i="12"/>
  <c r="I1537" i="12"/>
  <c r="H1538" i="12"/>
  <c r="I1538" i="12"/>
  <c r="H1539" i="12"/>
  <c r="I1539" i="12"/>
  <c r="H1540" i="12"/>
  <c r="I1540" i="12"/>
  <c r="H1541" i="12"/>
  <c r="I1541" i="12"/>
  <c r="H1542" i="12"/>
  <c r="I1542" i="12"/>
  <c r="H1543" i="12"/>
  <c r="I1543" i="12"/>
  <c r="H1544" i="12"/>
  <c r="I1544" i="12"/>
  <c r="H1545" i="12"/>
  <c r="I1545" i="12"/>
  <c r="H1546" i="12"/>
  <c r="I1546" i="12"/>
  <c r="H1547" i="12"/>
  <c r="I1547" i="12"/>
  <c r="H1548" i="12"/>
  <c r="I1548" i="12"/>
  <c r="H1549" i="12"/>
  <c r="I1549" i="12"/>
  <c r="H1550" i="12"/>
  <c r="I1550" i="12"/>
  <c r="H1551" i="12"/>
  <c r="I1551" i="12"/>
  <c r="H1552" i="12"/>
  <c r="I1552" i="12"/>
  <c r="H1553" i="12"/>
  <c r="I1553" i="12"/>
  <c r="H1554" i="12"/>
  <c r="I1554" i="12"/>
  <c r="H1555" i="12"/>
  <c r="I1555" i="12"/>
  <c r="H1556" i="12"/>
  <c r="I1556" i="12"/>
  <c r="H1557" i="12"/>
  <c r="I1557" i="12"/>
  <c r="H1558" i="12"/>
  <c r="I1558" i="12"/>
  <c r="H1559" i="12"/>
  <c r="I1559" i="12"/>
  <c r="H1560" i="12"/>
  <c r="I1560" i="12"/>
  <c r="H1561" i="12"/>
  <c r="I1561" i="12"/>
  <c r="H1562" i="12"/>
  <c r="I1562" i="12"/>
  <c r="H1563" i="12"/>
  <c r="I1563" i="12"/>
  <c r="H1564" i="12"/>
  <c r="I1564" i="12"/>
  <c r="H1565" i="12"/>
  <c r="I1565" i="12"/>
  <c r="H1566" i="12"/>
  <c r="I1566" i="12"/>
  <c r="H1567" i="12"/>
  <c r="I1567" i="12"/>
  <c r="H1568" i="12"/>
  <c r="I1568" i="12"/>
  <c r="H1569" i="12"/>
  <c r="I1569" i="12"/>
  <c r="H1570" i="12"/>
  <c r="I1570" i="12"/>
  <c r="H1571" i="12"/>
  <c r="I1571" i="12"/>
  <c r="H1572" i="12"/>
  <c r="I1572" i="12"/>
  <c r="H1573" i="12"/>
  <c r="I1573" i="12"/>
  <c r="H1574" i="12"/>
  <c r="I1574" i="12"/>
  <c r="H1575" i="12"/>
  <c r="I1575" i="12"/>
  <c r="H1576" i="12"/>
  <c r="I1576" i="12"/>
  <c r="H1577" i="12"/>
  <c r="I1577" i="12"/>
  <c r="H1578" i="12"/>
  <c r="I1578" i="12"/>
  <c r="H1579" i="12"/>
  <c r="I1579" i="12"/>
  <c r="H1580" i="12"/>
  <c r="I1580" i="12"/>
  <c r="H1581" i="12"/>
  <c r="I1581" i="12"/>
  <c r="H1582" i="12"/>
  <c r="I1582" i="12"/>
  <c r="H1583" i="12"/>
  <c r="I1583" i="12"/>
  <c r="H1584" i="12"/>
  <c r="I1584" i="12"/>
  <c r="H1585" i="12"/>
  <c r="I1585" i="12"/>
  <c r="H1586" i="12"/>
  <c r="I1586" i="12"/>
  <c r="H1587" i="12"/>
  <c r="I1587" i="12"/>
  <c r="H1588" i="12"/>
  <c r="I1588" i="12"/>
  <c r="H1589" i="12"/>
  <c r="I1589" i="12"/>
  <c r="H1590" i="12"/>
  <c r="I1590" i="12"/>
  <c r="H1591" i="12"/>
  <c r="I1591" i="12"/>
  <c r="H1592" i="12"/>
  <c r="I1592" i="12"/>
  <c r="H1593" i="12"/>
  <c r="I1593" i="12"/>
  <c r="H1594" i="12"/>
  <c r="I1594" i="12"/>
  <c r="H1595" i="12"/>
  <c r="I1595" i="12"/>
  <c r="H1596" i="12"/>
  <c r="I1596" i="12"/>
  <c r="H1597" i="12"/>
  <c r="I1597" i="12"/>
  <c r="H1598" i="12"/>
  <c r="I1598" i="12"/>
  <c r="H1599" i="12"/>
  <c r="I1599" i="12"/>
  <c r="H1600" i="12"/>
  <c r="I1600" i="12"/>
  <c r="H1601" i="12"/>
  <c r="I1601" i="12"/>
  <c r="H1602" i="12"/>
  <c r="I1602" i="12"/>
  <c r="H1603" i="12"/>
  <c r="I1603" i="12"/>
  <c r="H1604" i="12"/>
  <c r="I1604" i="12"/>
  <c r="H1605" i="12"/>
  <c r="I1605" i="12"/>
  <c r="H1606" i="12"/>
  <c r="I1606" i="12"/>
  <c r="H1607" i="12"/>
  <c r="I1607" i="12"/>
  <c r="H1608" i="12"/>
  <c r="I1608" i="12"/>
  <c r="H1609" i="12"/>
  <c r="I1609" i="12"/>
  <c r="H1610" i="12"/>
  <c r="I1610" i="12"/>
  <c r="H1611" i="12"/>
  <c r="I1611" i="12"/>
  <c r="H1612" i="12"/>
  <c r="I1612" i="12"/>
  <c r="H1613" i="12"/>
  <c r="I1613" i="12"/>
  <c r="H1614" i="12"/>
  <c r="I1614" i="12"/>
  <c r="H1615" i="12"/>
  <c r="I1615" i="12"/>
  <c r="H1616" i="12"/>
  <c r="I1616" i="12"/>
  <c r="H1617" i="12"/>
  <c r="I1617" i="12"/>
  <c r="H1618" i="12"/>
  <c r="I1618" i="12"/>
  <c r="H1619" i="12"/>
  <c r="I1619" i="12"/>
  <c r="H1620" i="12"/>
  <c r="I1620" i="12"/>
  <c r="H1621" i="12"/>
  <c r="I1621" i="12"/>
  <c r="H1622" i="12"/>
  <c r="I1622" i="12"/>
  <c r="H1623" i="12"/>
  <c r="I1623" i="12"/>
  <c r="H1624" i="12"/>
  <c r="I1624" i="12"/>
  <c r="H1625" i="12"/>
  <c r="I1625" i="12"/>
  <c r="H1626" i="12"/>
  <c r="I1626" i="12"/>
  <c r="H1627" i="12"/>
  <c r="I1627" i="12"/>
  <c r="H1628" i="12"/>
  <c r="I1628" i="12"/>
  <c r="H1629" i="12"/>
  <c r="I1629" i="12"/>
  <c r="H1630" i="12"/>
  <c r="I1630" i="12"/>
  <c r="H1631" i="12"/>
  <c r="I1631" i="12"/>
  <c r="H1632" i="12"/>
  <c r="I1632" i="12"/>
  <c r="H1633" i="12"/>
  <c r="I1633" i="12"/>
  <c r="H1634" i="12"/>
  <c r="I1634" i="12"/>
  <c r="H1635" i="12"/>
  <c r="I1635" i="12"/>
  <c r="H1636" i="12"/>
  <c r="I1636" i="12"/>
  <c r="H1637" i="12"/>
  <c r="I1637" i="12"/>
  <c r="H1638" i="12"/>
  <c r="I1638" i="12"/>
  <c r="H1639" i="12"/>
  <c r="I1639" i="12"/>
  <c r="H1640" i="12"/>
  <c r="I1640" i="12"/>
  <c r="H1641" i="12"/>
  <c r="I1641" i="12"/>
  <c r="H1642" i="12"/>
  <c r="I1642" i="12"/>
  <c r="H1643" i="12"/>
  <c r="I1643" i="12"/>
  <c r="H1644" i="12"/>
  <c r="I1644" i="12"/>
  <c r="H1645" i="12"/>
  <c r="I1645" i="12"/>
  <c r="H1646" i="12"/>
  <c r="I1646" i="12"/>
  <c r="H1647" i="12"/>
  <c r="I1647" i="12"/>
  <c r="H1648" i="12"/>
  <c r="I1648" i="12"/>
  <c r="H1649" i="12"/>
  <c r="I1649" i="12"/>
  <c r="H1650" i="12"/>
  <c r="I1650" i="12"/>
  <c r="H1651" i="12"/>
  <c r="I1651" i="12"/>
  <c r="H1652" i="12"/>
  <c r="I1652" i="12"/>
  <c r="H1653" i="12"/>
  <c r="I1653" i="12"/>
  <c r="H1654" i="12"/>
  <c r="I1654" i="12"/>
  <c r="H1655" i="12"/>
  <c r="I1655" i="12"/>
  <c r="H1656" i="12"/>
  <c r="I1656" i="12"/>
  <c r="H1657" i="12"/>
  <c r="I1657" i="12"/>
  <c r="H1658" i="12"/>
  <c r="I1658" i="12"/>
  <c r="H1659" i="12"/>
  <c r="I1659" i="12"/>
  <c r="H1660" i="12"/>
  <c r="I1660" i="12"/>
  <c r="H1661" i="12"/>
  <c r="I1661" i="12"/>
  <c r="H1662" i="12"/>
  <c r="I1662" i="12"/>
  <c r="H1663" i="12"/>
  <c r="I1663" i="12"/>
  <c r="H1664" i="12"/>
  <c r="I1664" i="12"/>
  <c r="H1665" i="12"/>
  <c r="I1665" i="12"/>
  <c r="H1666" i="12"/>
  <c r="I1666" i="12"/>
  <c r="H1667" i="12"/>
  <c r="I1667" i="12"/>
  <c r="H1668" i="12"/>
  <c r="I1668" i="12"/>
  <c r="H1669" i="12"/>
  <c r="I1669" i="12"/>
  <c r="H1670" i="12"/>
  <c r="I1670" i="12"/>
  <c r="H1671" i="12"/>
  <c r="I1671" i="12"/>
  <c r="H1672" i="12"/>
  <c r="I1672" i="12"/>
  <c r="H1673" i="12"/>
  <c r="I1673" i="12"/>
  <c r="H1674" i="12"/>
  <c r="I1674" i="12"/>
  <c r="H1675" i="12"/>
  <c r="I1675" i="12"/>
  <c r="H1676" i="12"/>
  <c r="I1676" i="12"/>
  <c r="H1677" i="12"/>
  <c r="I1677" i="12"/>
  <c r="H1678" i="12"/>
  <c r="I1678" i="12"/>
  <c r="H1679" i="12"/>
  <c r="I1679" i="12"/>
  <c r="H1680" i="12"/>
  <c r="I1680" i="12"/>
  <c r="H1681" i="12"/>
  <c r="I1681" i="12"/>
  <c r="H1682" i="12"/>
  <c r="I1682" i="12"/>
  <c r="H1683" i="12"/>
  <c r="I1683" i="12"/>
  <c r="H1684" i="12"/>
  <c r="I1684" i="12"/>
  <c r="H1685" i="12"/>
  <c r="I1685" i="12"/>
  <c r="H1686" i="12"/>
  <c r="I1686" i="12"/>
  <c r="H1687" i="12"/>
  <c r="I1687" i="12"/>
  <c r="H1688" i="12"/>
  <c r="I1688" i="12"/>
  <c r="H1689" i="12"/>
  <c r="I1689" i="12"/>
  <c r="H1690" i="12"/>
  <c r="I1690" i="12"/>
  <c r="H1691" i="12"/>
  <c r="I1691" i="12"/>
  <c r="H1692" i="12"/>
  <c r="I1692" i="12"/>
  <c r="H1693" i="12"/>
  <c r="I1693" i="12"/>
  <c r="H1694" i="12"/>
  <c r="I1694" i="12"/>
  <c r="H1695" i="12"/>
  <c r="I1695" i="12"/>
  <c r="H1696" i="12"/>
  <c r="I1696" i="12"/>
  <c r="H1697" i="12"/>
  <c r="I1697" i="12"/>
  <c r="H1698" i="12"/>
  <c r="I1698" i="12"/>
  <c r="H1699" i="12"/>
  <c r="I1699" i="12"/>
  <c r="H1700" i="12"/>
  <c r="I1700" i="12"/>
  <c r="H1701" i="12"/>
  <c r="I1701" i="12"/>
  <c r="H1702" i="12"/>
  <c r="I1702" i="12"/>
  <c r="H1703" i="12"/>
  <c r="I1703" i="12"/>
  <c r="H1704" i="12"/>
  <c r="I1704" i="12"/>
  <c r="H1705" i="12"/>
  <c r="I1705" i="12"/>
  <c r="H1706" i="12"/>
  <c r="I1706" i="12"/>
  <c r="H1707" i="12"/>
  <c r="I1707" i="12"/>
  <c r="H1708" i="12"/>
  <c r="I1708" i="12"/>
  <c r="H1709" i="12"/>
  <c r="I1709" i="12"/>
  <c r="H1710" i="12"/>
  <c r="I1710" i="12"/>
  <c r="H1711" i="12"/>
  <c r="I1711" i="12"/>
  <c r="H1712" i="12"/>
  <c r="I1712" i="12"/>
  <c r="H1713" i="12"/>
  <c r="I1713" i="12"/>
  <c r="H1714" i="12"/>
  <c r="I1714" i="12"/>
  <c r="H1715" i="12"/>
  <c r="I1715" i="12"/>
  <c r="H1716" i="12"/>
  <c r="I1716" i="12"/>
  <c r="H1717" i="12"/>
  <c r="I1717" i="12"/>
  <c r="H1718" i="12"/>
  <c r="I1718" i="12"/>
  <c r="H1719" i="12"/>
  <c r="I1719" i="12"/>
  <c r="H1720" i="12"/>
  <c r="I1720" i="12"/>
  <c r="H1721" i="12"/>
  <c r="I1721" i="12"/>
  <c r="H1722" i="12"/>
  <c r="I1722" i="12"/>
  <c r="H1723" i="12"/>
  <c r="I1723" i="12"/>
  <c r="H1724" i="12"/>
  <c r="I1724" i="12"/>
  <c r="H1725" i="12"/>
  <c r="I1725" i="12"/>
  <c r="H1726" i="12"/>
  <c r="I1726" i="12"/>
  <c r="H1727" i="12"/>
  <c r="I1727" i="12"/>
  <c r="H1728" i="12"/>
  <c r="I1728" i="12"/>
  <c r="H1729" i="12"/>
  <c r="I1729" i="12"/>
  <c r="H1730" i="12"/>
  <c r="I1730" i="12"/>
  <c r="H1731" i="12"/>
  <c r="I1731" i="12"/>
  <c r="H1732" i="12"/>
  <c r="I1732" i="12"/>
  <c r="H1733" i="12"/>
  <c r="I1733" i="12"/>
  <c r="H1734" i="12"/>
  <c r="I1734" i="12"/>
  <c r="H1735" i="12"/>
  <c r="I1735" i="12"/>
  <c r="H1736" i="12"/>
  <c r="I1736" i="12"/>
  <c r="H1737" i="12"/>
  <c r="I1737" i="12"/>
  <c r="H1738" i="12"/>
  <c r="I1738" i="12"/>
  <c r="H1739" i="12"/>
  <c r="I1739" i="12"/>
  <c r="H1740" i="12"/>
  <c r="I1740" i="12"/>
  <c r="H1741" i="12"/>
  <c r="I1741" i="12"/>
  <c r="H1742" i="12"/>
  <c r="I1742" i="12"/>
  <c r="H1743" i="12"/>
  <c r="I1743" i="12"/>
  <c r="H1744" i="12"/>
  <c r="I1744" i="12"/>
  <c r="H1745" i="12"/>
  <c r="I1745" i="12"/>
  <c r="H1746" i="12"/>
  <c r="I1746" i="12"/>
  <c r="H1747" i="12"/>
  <c r="I1747" i="12"/>
  <c r="H1748" i="12"/>
  <c r="I1748" i="12"/>
  <c r="H1749" i="12"/>
  <c r="I1749" i="12"/>
  <c r="H1750" i="12"/>
  <c r="I1750" i="12"/>
  <c r="H1751" i="12"/>
  <c r="I1751" i="12"/>
  <c r="H1752" i="12"/>
  <c r="I1752" i="12"/>
  <c r="H1753" i="12"/>
  <c r="I1753" i="12"/>
  <c r="H1754" i="12"/>
  <c r="I1754" i="12"/>
  <c r="H1755" i="12"/>
  <c r="I1755" i="12"/>
  <c r="H1756" i="12"/>
  <c r="I1756" i="12"/>
  <c r="H1757" i="12"/>
  <c r="I1757" i="12"/>
  <c r="H1758" i="12"/>
  <c r="I1758" i="12"/>
  <c r="H1759" i="12"/>
  <c r="I1759" i="12"/>
  <c r="H1760" i="12"/>
  <c r="I1760" i="12"/>
  <c r="H1761" i="12"/>
  <c r="I1761" i="12"/>
  <c r="H1762" i="12"/>
  <c r="I1762" i="12"/>
  <c r="H1763" i="12"/>
  <c r="I1763" i="12"/>
  <c r="H1764" i="12"/>
  <c r="I1764" i="12"/>
  <c r="H1765" i="12"/>
  <c r="I1765" i="12"/>
  <c r="H1766" i="12"/>
  <c r="I1766" i="12"/>
  <c r="H1767" i="12"/>
  <c r="I1767" i="12"/>
  <c r="H1768" i="12"/>
  <c r="I1768" i="12"/>
  <c r="H1769" i="12"/>
  <c r="I1769" i="12"/>
  <c r="H1770" i="12"/>
  <c r="I1770" i="12"/>
  <c r="H1771" i="12"/>
  <c r="I1771" i="12"/>
  <c r="H1772" i="12"/>
  <c r="I1772" i="12"/>
  <c r="H1773" i="12"/>
  <c r="I1773" i="12"/>
  <c r="H1774" i="12"/>
  <c r="I1774" i="12"/>
  <c r="H1775" i="12"/>
  <c r="I1775" i="12"/>
  <c r="H1776" i="12"/>
  <c r="I1776" i="12"/>
  <c r="H1777" i="12"/>
  <c r="I1777" i="12"/>
  <c r="H1778" i="12"/>
  <c r="I1778" i="12"/>
  <c r="H1779" i="12"/>
  <c r="I1779" i="12"/>
  <c r="H1780" i="12"/>
  <c r="I1780" i="12"/>
  <c r="H1781" i="12"/>
  <c r="I1781" i="12"/>
  <c r="H1782" i="12"/>
  <c r="I1782" i="12"/>
  <c r="H1783" i="12"/>
  <c r="I1783" i="12"/>
  <c r="H1784" i="12"/>
  <c r="I1784" i="12"/>
  <c r="H1785" i="12"/>
  <c r="I1785" i="12"/>
  <c r="H1786" i="12"/>
  <c r="I1786" i="12"/>
  <c r="H1787" i="12"/>
  <c r="I1787" i="12"/>
  <c r="H1788" i="12"/>
  <c r="I1788" i="12"/>
  <c r="H1789" i="12"/>
  <c r="I1789" i="12"/>
  <c r="H1790" i="12"/>
  <c r="I1790" i="12"/>
  <c r="H1791" i="12"/>
  <c r="I1791" i="12"/>
  <c r="H1792" i="12"/>
  <c r="I1792" i="12"/>
  <c r="H1793" i="12"/>
  <c r="I1793" i="12"/>
  <c r="H1794" i="12"/>
  <c r="I1794" i="12"/>
  <c r="H1795" i="12"/>
  <c r="I1795" i="12"/>
  <c r="H1796" i="12"/>
  <c r="I1796" i="12"/>
  <c r="H1797" i="12"/>
  <c r="I1797" i="12"/>
  <c r="H1798" i="12"/>
  <c r="I1798" i="12"/>
  <c r="H1799" i="12"/>
  <c r="I1799" i="12"/>
  <c r="H1800" i="12"/>
  <c r="I1800" i="12"/>
  <c r="H1801" i="12"/>
  <c r="I1801" i="12"/>
  <c r="H1802" i="12"/>
  <c r="I1802" i="12"/>
  <c r="H1803" i="12"/>
  <c r="I1803" i="12"/>
  <c r="H1804" i="12"/>
  <c r="I1804" i="12"/>
  <c r="H1805" i="12"/>
  <c r="I1805" i="12"/>
  <c r="H1806" i="12"/>
  <c r="I1806" i="12"/>
  <c r="H1807" i="12"/>
  <c r="I1807" i="12"/>
  <c r="H1808" i="12"/>
  <c r="I1808" i="12"/>
  <c r="H1809" i="12"/>
  <c r="I1809" i="12"/>
  <c r="H1810" i="12"/>
  <c r="I1810" i="12"/>
  <c r="H1811" i="12"/>
  <c r="I1811" i="12"/>
  <c r="H1812" i="12"/>
  <c r="I1812" i="12"/>
  <c r="H1813" i="12"/>
  <c r="I1813" i="12"/>
  <c r="H1814" i="12"/>
  <c r="I1814" i="12"/>
  <c r="H1815" i="12"/>
  <c r="I1815" i="12"/>
  <c r="H1816" i="12"/>
  <c r="I1816" i="12"/>
  <c r="H1817" i="12"/>
  <c r="I1817" i="12"/>
  <c r="H1818" i="12"/>
  <c r="I1818" i="12"/>
  <c r="H1819" i="12"/>
  <c r="I1819" i="12"/>
  <c r="H1820" i="12"/>
  <c r="I1820" i="12"/>
  <c r="H1821" i="12"/>
  <c r="I1821" i="12"/>
  <c r="H1822" i="12"/>
  <c r="I1822" i="12"/>
  <c r="H1823" i="12"/>
  <c r="I1823" i="12"/>
  <c r="H1824" i="12"/>
  <c r="I1824" i="12"/>
  <c r="H1825" i="12"/>
  <c r="I1825" i="12"/>
  <c r="H1826" i="12"/>
  <c r="I1826" i="12"/>
  <c r="H1827" i="12"/>
  <c r="I1827" i="12"/>
  <c r="H1828" i="12"/>
  <c r="I1828" i="12"/>
  <c r="H1829" i="12"/>
  <c r="I1829" i="12"/>
  <c r="H1830" i="12"/>
  <c r="I1830" i="12"/>
  <c r="H1831" i="12"/>
  <c r="I1831" i="12"/>
  <c r="H1832" i="12"/>
  <c r="I1832" i="12"/>
  <c r="H1833" i="12"/>
  <c r="I1833" i="12"/>
  <c r="H1834" i="12"/>
  <c r="I1834" i="12"/>
  <c r="H1835" i="12"/>
  <c r="I1835" i="12"/>
  <c r="H1836" i="12"/>
  <c r="I1836" i="12"/>
  <c r="H1837" i="12"/>
  <c r="I1837" i="12"/>
  <c r="H1838" i="12"/>
  <c r="I1838" i="12"/>
  <c r="H1839" i="12"/>
  <c r="I1839" i="12"/>
  <c r="H1840" i="12"/>
  <c r="I1840" i="12"/>
  <c r="H1841" i="12"/>
  <c r="I1841" i="12"/>
  <c r="H1842" i="12"/>
  <c r="I1842" i="12"/>
  <c r="H1843" i="12"/>
  <c r="I1843" i="12"/>
  <c r="H1844" i="12"/>
  <c r="I1844" i="12"/>
  <c r="H1845" i="12"/>
  <c r="I1845" i="12"/>
  <c r="H1846" i="12"/>
  <c r="I1846" i="12"/>
  <c r="H1847" i="12"/>
  <c r="I1847" i="12"/>
  <c r="H1848" i="12"/>
  <c r="I1848" i="12"/>
  <c r="H1849" i="12"/>
  <c r="I1849" i="12"/>
  <c r="H1850" i="12"/>
  <c r="I1850" i="12"/>
  <c r="H1851" i="12"/>
  <c r="I1851" i="12"/>
  <c r="H1852" i="12"/>
  <c r="I1852" i="12"/>
  <c r="H1853" i="12"/>
  <c r="I1853" i="12"/>
  <c r="H1854" i="12"/>
  <c r="I1854" i="12"/>
  <c r="H1855" i="12"/>
  <c r="I1855" i="12"/>
  <c r="H1856" i="12"/>
  <c r="I1856" i="12"/>
  <c r="H1857" i="12"/>
  <c r="I1857" i="12"/>
  <c r="H1858" i="12"/>
  <c r="I1858" i="12"/>
  <c r="H1859" i="12"/>
  <c r="I1859" i="12"/>
  <c r="H1860" i="12"/>
  <c r="I1860" i="12"/>
  <c r="H1861" i="12"/>
  <c r="I1861" i="12"/>
  <c r="H1862" i="12"/>
  <c r="I1862" i="12"/>
  <c r="H1863" i="12"/>
  <c r="I1863" i="12"/>
  <c r="H1864" i="12"/>
  <c r="I1864" i="12"/>
  <c r="H1865" i="12"/>
  <c r="I1865" i="12"/>
  <c r="H1866" i="12"/>
  <c r="I1866" i="12"/>
  <c r="H1867" i="12"/>
  <c r="I1867" i="12"/>
  <c r="H1868" i="12"/>
  <c r="I1868" i="12"/>
  <c r="H1869" i="12"/>
  <c r="I1869" i="12"/>
  <c r="H1870" i="12"/>
  <c r="I1870" i="12"/>
  <c r="H1871" i="12"/>
  <c r="I1871" i="12"/>
  <c r="H1872" i="12"/>
  <c r="I1872" i="12"/>
  <c r="H1873" i="12"/>
  <c r="I1873" i="12"/>
  <c r="H1874" i="12"/>
  <c r="I1874" i="12"/>
  <c r="H1875" i="12"/>
  <c r="I1875" i="12"/>
  <c r="H1876" i="12"/>
  <c r="I1876" i="12"/>
  <c r="H1877" i="12"/>
  <c r="I1877" i="12"/>
  <c r="H1878" i="12"/>
  <c r="I1878" i="12"/>
  <c r="H1879" i="12"/>
  <c r="I1879" i="12"/>
  <c r="H1880" i="12"/>
  <c r="I1880" i="12"/>
  <c r="H1881" i="12"/>
  <c r="I1881" i="12"/>
  <c r="H1882" i="12"/>
  <c r="I1882" i="12"/>
  <c r="H1883" i="12"/>
  <c r="I1883" i="12"/>
  <c r="H1884" i="12"/>
  <c r="I1884" i="12"/>
  <c r="H1885" i="12"/>
  <c r="I1885" i="12"/>
  <c r="H1886" i="12"/>
  <c r="I1886" i="12"/>
  <c r="H1887" i="12"/>
  <c r="I1887" i="12"/>
  <c r="H1888" i="12"/>
  <c r="I1888" i="12"/>
  <c r="H1889" i="12"/>
  <c r="I1889" i="12"/>
  <c r="H1890" i="12"/>
  <c r="I1890" i="12"/>
  <c r="H1891" i="12"/>
  <c r="I1891" i="12"/>
  <c r="H1892" i="12"/>
  <c r="I1892" i="12"/>
  <c r="H1893" i="12"/>
  <c r="I1893" i="12"/>
  <c r="H1894" i="12"/>
  <c r="I1894" i="12"/>
  <c r="H1895" i="12"/>
  <c r="I1895" i="12"/>
  <c r="H1896" i="12"/>
  <c r="I1896" i="12"/>
  <c r="H1897" i="12"/>
  <c r="I1897" i="12"/>
  <c r="H1898" i="12"/>
  <c r="I1898" i="12"/>
  <c r="H1899" i="12"/>
  <c r="I1899" i="12"/>
  <c r="H1900" i="12"/>
  <c r="I1900" i="12"/>
  <c r="H1901" i="12"/>
  <c r="I1901" i="12"/>
  <c r="H1902" i="12"/>
  <c r="I1902" i="12"/>
  <c r="H1903" i="12"/>
  <c r="I1903" i="12"/>
  <c r="H1904" i="12"/>
  <c r="I1904" i="12"/>
  <c r="H1905" i="12"/>
  <c r="I1905" i="12"/>
  <c r="H1906" i="12"/>
  <c r="I1906" i="12"/>
  <c r="H1907" i="12"/>
  <c r="I1907" i="12"/>
  <c r="H1908" i="12"/>
  <c r="I1908" i="12"/>
  <c r="H1909" i="12"/>
  <c r="I1909" i="12"/>
  <c r="H1910" i="12"/>
  <c r="I1910" i="12"/>
  <c r="H1911" i="12"/>
  <c r="I1911" i="12"/>
  <c r="H1912" i="12"/>
  <c r="I1912" i="12"/>
  <c r="H1913" i="12"/>
  <c r="I1913" i="12"/>
  <c r="H1914" i="12"/>
  <c r="I1914" i="12"/>
  <c r="H1915" i="12"/>
  <c r="I1915" i="12"/>
  <c r="H1916" i="12"/>
  <c r="I1916" i="12"/>
  <c r="H1917" i="12"/>
  <c r="I1917" i="12"/>
  <c r="H1918" i="12"/>
  <c r="I1918" i="12"/>
  <c r="H1919" i="12"/>
  <c r="I1919" i="12"/>
  <c r="H1920" i="12"/>
  <c r="I1920" i="12"/>
  <c r="H1921" i="12"/>
  <c r="I1921" i="12"/>
  <c r="H1922" i="12"/>
  <c r="I1922" i="12"/>
  <c r="H1923" i="12"/>
  <c r="I1923" i="12"/>
  <c r="H1924" i="12"/>
  <c r="I1924" i="12"/>
  <c r="H1925" i="12"/>
  <c r="I1925" i="12"/>
  <c r="H1926" i="12"/>
  <c r="I1926" i="12"/>
  <c r="H1927" i="12"/>
  <c r="I1927" i="12"/>
  <c r="H1928" i="12"/>
  <c r="I1928" i="12"/>
  <c r="H1929" i="12"/>
  <c r="I1929" i="12"/>
  <c r="H1930" i="12"/>
  <c r="I1930" i="12"/>
  <c r="H1931" i="12"/>
  <c r="I1931" i="12"/>
  <c r="H1932" i="12"/>
  <c r="I1932" i="12"/>
  <c r="H1933" i="12"/>
  <c r="I1933" i="12"/>
  <c r="H1934" i="12"/>
  <c r="I1934" i="12"/>
  <c r="H1935" i="12"/>
  <c r="I1935" i="12"/>
  <c r="H1936" i="12"/>
  <c r="I1936" i="12"/>
  <c r="H1937" i="12"/>
  <c r="I1937" i="12"/>
  <c r="H1938" i="12"/>
  <c r="I1938" i="12"/>
  <c r="H1939" i="12"/>
  <c r="I1939" i="12"/>
  <c r="H1940" i="12"/>
  <c r="I1940" i="12"/>
  <c r="H1941" i="12"/>
  <c r="I1941" i="12"/>
  <c r="H1942" i="12"/>
  <c r="I1942" i="12"/>
  <c r="H1943" i="12"/>
  <c r="I1943" i="12"/>
  <c r="P7" i="22"/>
  <c r="O7" i="22"/>
  <c r="B8" i="25"/>
  <c r="A4" i="23"/>
  <c r="H6" i="2"/>
  <c r="J6" i="2"/>
  <c r="M6" i="2"/>
  <c r="H7" i="2"/>
  <c r="J7" i="2"/>
  <c r="M7" i="2"/>
  <c r="H8" i="2"/>
  <c r="J8" i="2"/>
  <c r="M8" i="2"/>
  <c r="H9" i="2"/>
  <c r="J9" i="2"/>
  <c r="M9" i="2"/>
  <c r="H4" i="2"/>
  <c r="J4" i="2"/>
  <c r="M4" i="2"/>
  <c r="H5" i="2"/>
  <c r="J5" i="2"/>
  <c r="M5" i="2"/>
  <c r="H10" i="2"/>
  <c r="J10" i="2"/>
  <c r="M10" i="2"/>
  <c r="H11" i="2"/>
  <c r="J11" i="2"/>
  <c r="M11" i="2"/>
  <c r="H12" i="2"/>
  <c r="J12" i="2"/>
  <c r="M12" i="2"/>
  <c r="H13" i="2"/>
  <c r="J13" i="2"/>
  <c r="M13" i="2"/>
  <c r="H14" i="2"/>
  <c r="J14" i="2"/>
  <c r="M14" i="2"/>
  <c r="H15" i="2"/>
  <c r="J15" i="2"/>
  <c r="M15" i="2"/>
  <c r="H16" i="2"/>
  <c r="J16" i="2"/>
  <c r="M16" i="2"/>
  <c r="H17" i="2"/>
  <c r="J17" i="2"/>
  <c r="M17" i="2"/>
  <c r="H18" i="2"/>
  <c r="J18" i="2"/>
  <c r="M18" i="2"/>
  <c r="H19" i="2"/>
  <c r="J19" i="2"/>
  <c r="M19" i="2"/>
  <c r="H20" i="2"/>
  <c r="J20" i="2"/>
  <c r="M20" i="2"/>
  <c r="H21" i="2"/>
  <c r="J21" i="2"/>
  <c r="M21" i="2"/>
  <c r="H22" i="2"/>
  <c r="J22" i="2"/>
  <c r="M22" i="2"/>
  <c r="H23" i="2"/>
  <c r="J23" i="2"/>
  <c r="M23" i="2"/>
  <c r="H24" i="2"/>
  <c r="J24" i="2"/>
  <c r="M24" i="2"/>
  <c r="H25" i="2"/>
  <c r="J25" i="2"/>
  <c r="M25" i="2"/>
  <c r="H26" i="2"/>
  <c r="J26" i="2"/>
  <c r="M26" i="2"/>
  <c r="H27" i="2"/>
  <c r="J27" i="2"/>
  <c r="M27" i="2"/>
  <c r="H28" i="2"/>
  <c r="J28" i="2"/>
  <c r="M28" i="2"/>
  <c r="H29" i="2"/>
  <c r="J29" i="2"/>
  <c r="M29" i="2"/>
  <c r="H30" i="2"/>
  <c r="J30" i="2"/>
  <c r="M30" i="2"/>
  <c r="H31" i="2"/>
  <c r="J31" i="2"/>
  <c r="M31" i="2"/>
  <c r="H32" i="2"/>
  <c r="J32" i="2"/>
  <c r="M32" i="2"/>
  <c r="H33" i="2"/>
  <c r="J33" i="2"/>
  <c r="M33" i="2"/>
  <c r="H34" i="2"/>
  <c r="J34" i="2"/>
  <c r="M34" i="2"/>
  <c r="H35" i="2"/>
  <c r="J35" i="2"/>
  <c r="M35" i="2"/>
  <c r="H36" i="2"/>
  <c r="J36" i="2"/>
  <c r="M36" i="2"/>
  <c r="H37" i="2"/>
  <c r="J37" i="2"/>
  <c r="M37" i="2"/>
  <c r="H38" i="2"/>
  <c r="J38" i="2"/>
  <c r="M38" i="2"/>
  <c r="H39" i="2"/>
  <c r="J39" i="2"/>
  <c r="M39" i="2"/>
  <c r="H40" i="2"/>
  <c r="J40" i="2"/>
  <c r="M40" i="2"/>
  <c r="H41" i="2"/>
  <c r="J41" i="2"/>
  <c r="M41" i="2"/>
  <c r="H42" i="2"/>
  <c r="J42" i="2"/>
  <c r="M42" i="2"/>
  <c r="H43" i="2"/>
  <c r="J43" i="2"/>
  <c r="M43" i="2"/>
  <c r="H44" i="2"/>
  <c r="J44" i="2"/>
  <c r="M44" i="2"/>
  <c r="H45" i="2"/>
  <c r="J45" i="2"/>
  <c r="M45" i="2"/>
  <c r="H46" i="2"/>
  <c r="J46" i="2"/>
  <c r="M46" i="2"/>
  <c r="H47" i="2"/>
  <c r="J47" i="2"/>
  <c r="M47" i="2"/>
  <c r="H48" i="2"/>
  <c r="J48" i="2"/>
  <c r="M48" i="2"/>
  <c r="H49" i="2"/>
  <c r="J49" i="2"/>
  <c r="M49" i="2"/>
  <c r="H50" i="2"/>
  <c r="J50" i="2"/>
  <c r="M50" i="2"/>
  <c r="H51" i="2"/>
  <c r="J51" i="2"/>
  <c r="M51" i="2"/>
  <c r="H52" i="2"/>
  <c r="J52" i="2"/>
  <c r="M52" i="2"/>
  <c r="H53" i="2"/>
  <c r="J53" i="2"/>
  <c r="M53" i="2"/>
  <c r="H54" i="2"/>
  <c r="J54" i="2"/>
  <c r="M54" i="2"/>
  <c r="H55" i="2"/>
  <c r="J55" i="2"/>
  <c r="M55" i="2"/>
  <c r="H56" i="2"/>
  <c r="J56" i="2"/>
  <c r="M56" i="2"/>
  <c r="H57" i="2"/>
  <c r="J57" i="2"/>
  <c r="M57" i="2"/>
  <c r="H58" i="2"/>
  <c r="J58" i="2"/>
  <c r="M58" i="2"/>
  <c r="H59" i="2"/>
  <c r="J59" i="2"/>
  <c r="M59" i="2"/>
  <c r="H60" i="2"/>
  <c r="J60" i="2"/>
  <c r="M60" i="2"/>
  <c r="H61" i="2"/>
  <c r="J61" i="2"/>
  <c r="M61" i="2"/>
  <c r="H62" i="2"/>
  <c r="J62" i="2"/>
  <c r="M62" i="2"/>
  <c r="H63" i="2"/>
  <c r="J63" i="2"/>
  <c r="M63" i="2"/>
  <c r="H64" i="2"/>
  <c r="J64" i="2"/>
  <c r="M64" i="2"/>
  <c r="H65" i="2"/>
  <c r="J65" i="2"/>
  <c r="M65" i="2"/>
  <c r="H66" i="2"/>
  <c r="J66" i="2"/>
  <c r="M66" i="2"/>
  <c r="H67" i="2"/>
  <c r="J67" i="2"/>
  <c r="M67" i="2"/>
  <c r="H68" i="2"/>
  <c r="J68" i="2"/>
  <c r="M68" i="2"/>
  <c r="H69" i="2"/>
  <c r="J69" i="2"/>
  <c r="M69" i="2"/>
  <c r="H70" i="2"/>
  <c r="J70" i="2"/>
  <c r="M70" i="2"/>
  <c r="H71" i="2"/>
  <c r="J71" i="2"/>
  <c r="M71" i="2"/>
  <c r="H72" i="2"/>
  <c r="J72" i="2"/>
  <c r="M72" i="2"/>
  <c r="H73" i="2"/>
  <c r="J73" i="2"/>
  <c r="M73" i="2"/>
  <c r="H74" i="2"/>
  <c r="J74" i="2"/>
  <c r="M74" i="2"/>
  <c r="H75" i="2"/>
  <c r="J75" i="2"/>
  <c r="M75" i="2"/>
  <c r="H76" i="2"/>
  <c r="J76" i="2"/>
  <c r="M76" i="2"/>
  <c r="H77" i="2"/>
  <c r="J77" i="2"/>
  <c r="M77" i="2"/>
  <c r="H78" i="2"/>
  <c r="J78" i="2"/>
  <c r="M78" i="2"/>
  <c r="H79" i="2"/>
  <c r="J79" i="2"/>
  <c r="M79" i="2"/>
  <c r="H80" i="2"/>
  <c r="J80" i="2"/>
  <c r="M80" i="2"/>
  <c r="H81" i="2"/>
  <c r="J81" i="2"/>
  <c r="M81" i="2"/>
  <c r="H82" i="2"/>
  <c r="J82" i="2"/>
  <c r="M82" i="2"/>
  <c r="H83" i="2"/>
  <c r="J83" i="2"/>
  <c r="M83" i="2"/>
  <c r="H84" i="2"/>
  <c r="J84" i="2"/>
  <c r="M84" i="2"/>
  <c r="H85" i="2"/>
  <c r="J85" i="2"/>
  <c r="M85" i="2"/>
  <c r="H86" i="2"/>
  <c r="J86" i="2"/>
  <c r="M86" i="2"/>
  <c r="H87" i="2"/>
  <c r="J87" i="2"/>
  <c r="M87" i="2"/>
  <c r="H88" i="2"/>
  <c r="J88" i="2"/>
  <c r="M88" i="2"/>
  <c r="H89" i="2"/>
  <c r="J89" i="2"/>
  <c r="M89" i="2"/>
  <c r="H90" i="2"/>
  <c r="J90" i="2"/>
  <c r="M90" i="2"/>
  <c r="H91" i="2"/>
  <c r="J91" i="2"/>
  <c r="M91" i="2"/>
  <c r="H92" i="2"/>
  <c r="J92" i="2"/>
  <c r="M92" i="2"/>
  <c r="H93" i="2"/>
  <c r="J93" i="2"/>
  <c r="M93" i="2"/>
  <c r="H94" i="2"/>
  <c r="J94" i="2"/>
  <c r="M94" i="2"/>
  <c r="H95" i="2"/>
  <c r="J95" i="2"/>
  <c r="M95" i="2"/>
  <c r="H96" i="2"/>
  <c r="J96" i="2"/>
  <c r="M96" i="2"/>
  <c r="H97" i="2"/>
  <c r="J97" i="2"/>
  <c r="M97" i="2"/>
  <c r="H98" i="2"/>
  <c r="J98" i="2"/>
  <c r="M98" i="2"/>
  <c r="H99" i="2"/>
  <c r="J99" i="2"/>
  <c r="M99" i="2"/>
  <c r="H100" i="2"/>
  <c r="J100" i="2"/>
  <c r="M100" i="2"/>
  <c r="H101" i="2"/>
  <c r="J101" i="2"/>
  <c r="M101" i="2"/>
  <c r="H102" i="2"/>
  <c r="J102" i="2"/>
  <c r="M102" i="2"/>
  <c r="H103" i="2"/>
  <c r="J103" i="2"/>
  <c r="M103" i="2"/>
  <c r="H104" i="2"/>
  <c r="J104" i="2"/>
  <c r="M104" i="2"/>
  <c r="H105" i="2"/>
  <c r="J105" i="2"/>
  <c r="M105" i="2"/>
  <c r="H106" i="2"/>
  <c r="J106" i="2"/>
  <c r="M106" i="2"/>
  <c r="H107" i="2"/>
  <c r="J107" i="2"/>
  <c r="M107" i="2"/>
  <c r="H108" i="2"/>
  <c r="J108" i="2"/>
  <c r="M108" i="2"/>
  <c r="H109" i="2"/>
  <c r="J109" i="2"/>
  <c r="M109" i="2"/>
  <c r="H110" i="2"/>
  <c r="J110" i="2"/>
  <c r="M110" i="2"/>
  <c r="H111" i="2"/>
  <c r="J111" i="2"/>
  <c r="M111" i="2"/>
  <c r="H112" i="2"/>
  <c r="J112" i="2"/>
  <c r="M112" i="2"/>
  <c r="H113" i="2"/>
  <c r="J113" i="2"/>
  <c r="M113" i="2"/>
  <c r="H114" i="2"/>
  <c r="J114" i="2"/>
  <c r="M114" i="2"/>
  <c r="H115" i="2"/>
  <c r="J115" i="2"/>
  <c r="M115" i="2"/>
  <c r="H116" i="2"/>
  <c r="J116" i="2"/>
  <c r="M116" i="2"/>
  <c r="H117" i="2"/>
  <c r="J117" i="2"/>
  <c r="M117" i="2"/>
  <c r="H118" i="2"/>
  <c r="J118" i="2"/>
  <c r="M118" i="2"/>
  <c r="H119" i="2"/>
  <c r="J119" i="2"/>
  <c r="M119" i="2"/>
  <c r="H120" i="2"/>
  <c r="J120" i="2"/>
  <c r="M120" i="2"/>
  <c r="H121" i="2"/>
  <c r="J121" i="2"/>
  <c r="M121" i="2"/>
  <c r="H122" i="2"/>
  <c r="J122" i="2"/>
  <c r="M122" i="2"/>
  <c r="H123" i="2"/>
  <c r="J123" i="2"/>
  <c r="M123" i="2"/>
  <c r="H124" i="2"/>
  <c r="J124" i="2"/>
  <c r="M124" i="2"/>
  <c r="H125" i="2"/>
  <c r="J125" i="2"/>
  <c r="M125" i="2"/>
  <c r="H126" i="2"/>
  <c r="J126" i="2"/>
  <c r="M126" i="2"/>
  <c r="H127" i="2"/>
  <c r="J127" i="2"/>
  <c r="M127" i="2"/>
  <c r="H128" i="2"/>
  <c r="J128" i="2"/>
  <c r="M128" i="2"/>
  <c r="H129" i="2"/>
  <c r="J129" i="2"/>
  <c r="M129" i="2"/>
  <c r="H130" i="2"/>
  <c r="J130" i="2"/>
  <c r="M130" i="2"/>
  <c r="H131" i="2"/>
  <c r="J131" i="2"/>
  <c r="M131" i="2"/>
  <c r="H132" i="2"/>
  <c r="J132" i="2"/>
  <c r="M132" i="2"/>
  <c r="H133" i="2"/>
  <c r="J133" i="2"/>
  <c r="M133" i="2"/>
  <c r="H134" i="2"/>
  <c r="J134" i="2"/>
  <c r="M134" i="2"/>
  <c r="H135" i="2"/>
  <c r="J135" i="2"/>
  <c r="M135" i="2"/>
  <c r="H136" i="2"/>
  <c r="J136" i="2"/>
  <c r="M136" i="2"/>
  <c r="H137" i="2"/>
  <c r="J137" i="2"/>
  <c r="M137" i="2"/>
  <c r="H138" i="2"/>
  <c r="J138" i="2"/>
  <c r="M138" i="2"/>
  <c r="H139" i="2"/>
  <c r="J139" i="2"/>
  <c r="M139" i="2"/>
  <c r="H140" i="2"/>
  <c r="J140" i="2"/>
  <c r="M140" i="2"/>
  <c r="H141" i="2"/>
  <c r="J141" i="2"/>
  <c r="M141" i="2"/>
  <c r="H142" i="2"/>
  <c r="J142" i="2"/>
  <c r="M142" i="2"/>
  <c r="H143" i="2"/>
  <c r="J143" i="2"/>
  <c r="M143" i="2"/>
  <c r="H144" i="2"/>
  <c r="J144" i="2"/>
  <c r="M144" i="2"/>
  <c r="H145" i="2"/>
  <c r="J145" i="2"/>
  <c r="M145" i="2"/>
  <c r="H146" i="2"/>
  <c r="J146" i="2"/>
  <c r="M146" i="2"/>
  <c r="H147" i="2"/>
  <c r="J147" i="2"/>
  <c r="M147" i="2"/>
  <c r="H148" i="2"/>
  <c r="J148" i="2"/>
  <c r="M148" i="2"/>
  <c r="H149" i="2"/>
  <c r="J149" i="2"/>
  <c r="M149" i="2"/>
  <c r="H150" i="2"/>
  <c r="J150" i="2"/>
  <c r="M150" i="2"/>
  <c r="H151" i="2"/>
  <c r="J151" i="2"/>
  <c r="M151" i="2"/>
  <c r="H152" i="2"/>
  <c r="J152" i="2"/>
  <c r="M152" i="2"/>
  <c r="H153" i="2"/>
  <c r="J153" i="2"/>
  <c r="M153" i="2"/>
  <c r="H154" i="2"/>
  <c r="J154" i="2"/>
  <c r="M154" i="2"/>
  <c r="H155" i="2"/>
  <c r="J155" i="2"/>
  <c r="M155" i="2"/>
  <c r="H156" i="2"/>
  <c r="J156" i="2"/>
  <c r="M156" i="2"/>
  <c r="H157" i="2"/>
  <c r="J157" i="2"/>
  <c r="M157" i="2"/>
  <c r="H158" i="2"/>
  <c r="J158" i="2"/>
  <c r="M158" i="2"/>
  <c r="H159" i="2"/>
  <c r="J159" i="2"/>
  <c r="M159" i="2"/>
  <c r="H160" i="2"/>
  <c r="J160" i="2"/>
  <c r="M160" i="2"/>
  <c r="H161" i="2"/>
  <c r="J161" i="2"/>
  <c r="M161" i="2"/>
  <c r="H162" i="2"/>
  <c r="J162" i="2"/>
  <c r="M162" i="2"/>
  <c r="H163" i="2"/>
  <c r="J163" i="2"/>
  <c r="M163" i="2"/>
  <c r="H164" i="2"/>
  <c r="J164" i="2"/>
  <c r="M164" i="2"/>
  <c r="H165" i="2"/>
  <c r="J165" i="2"/>
  <c r="M165" i="2"/>
  <c r="H166" i="2"/>
  <c r="J166" i="2"/>
  <c r="M166" i="2"/>
  <c r="H167" i="2"/>
  <c r="J167" i="2"/>
  <c r="M167" i="2"/>
  <c r="H168" i="2"/>
  <c r="J168" i="2"/>
  <c r="M168" i="2"/>
  <c r="H169" i="2"/>
  <c r="J169" i="2"/>
  <c r="M169" i="2"/>
  <c r="H170" i="2"/>
  <c r="J170" i="2"/>
  <c r="M170" i="2"/>
  <c r="H171" i="2"/>
  <c r="J171" i="2"/>
  <c r="M171" i="2"/>
  <c r="H172" i="2"/>
  <c r="J172" i="2"/>
  <c r="M172" i="2"/>
  <c r="H173" i="2"/>
  <c r="J173" i="2"/>
  <c r="M173" i="2"/>
  <c r="H174" i="2"/>
  <c r="J174" i="2"/>
  <c r="M174" i="2"/>
  <c r="H175" i="2"/>
  <c r="J175" i="2"/>
  <c r="M175" i="2"/>
  <c r="H176" i="2"/>
  <c r="J176" i="2"/>
  <c r="M176" i="2"/>
  <c r="H177" i="2"/>
  <c r="J177" i="2"/>
  <c r="M177" i="2"/>
  <c r="H178" i="2"/>
  <c r="J178" i="2"/>
  <c r="M178" i="2"/>
  <c r="H179" i="2"/>
  <c r="J179" i="2"/>
  <c r="M179" i="2"/>
  <c r="H180" i="2"/>
  <c r="J180" i="2"/>
  <c r="M180" i="2"/>
  <c r="H181" i="2"/>
  <c r="J181" i="2"/>
  <c r="M181" i="2"/>
  <c r="H182" i="2"/>
  <c r="J182" i="2"/>
  <c r="M182" i="2"/>
  <c r="H183" i="2"/>
  <c r="J183" i="2"/>
  <c r="M183" i="2"/>
  <c r="H184" i="2"/>
  <c r="J184" i="2"/>
  <c r="M184" i="2"/>
  <c r="H185" i="2"/>
  <c r="J185" i="2"/>
  <c r="M185" i="2"/>
  <c r="H186" i="2"/>
  <c r="J186" i="2"/>
  <c r="M186" i="2"/>
  <c r="H187" i="2"/>
  <c r="J187" i="2"/>
  <c r="M187" i="2"/>
  <c r="H188" i="2"/>
  <c r="J188" i="2"/>
  <c r="M188" i="2"/>
  <c r="H189" i="2"/>
  <c r="J189" i="2"/>
  <c r="M189" i="2"/>
  <c r="H190" i="2"/>
  <c r="J190" i="2"/>
  <c r="M190" i="2"/>
  <c r="H191" i="2"/>
  <c r="J191" i="2"/>
  <c r="M191" i="2"/>
  <c r="H192" i="2"/>
  <c r="J192" i="2"/>
  <c r="M192" i="2"/>
  <c r="H193" i="2"/>
  <c r="J193" i="2"/>
  <c r="M193" i="2"/>
  <c r="H194" i="2"/>
  <c r="J194" i="2"/>
  <c r="M194" i="2"/>
  <c r="H195" i="2"/>
  <c r="J195" i="2"/>
  <c r="M195" i="2"/>
  <c r="H196" i="2"/>
  <c r="J196" i="2"/>
  <c r="M196" i="2"/>
  <c r="H197" i="2"/>
  <c r="J197" i="2"/>
  <c r="M197" i="2"/>
  <c r="H198" i="2"/>
  <c r="J198" i="2"/>
  <c r="M198" i="2"/>
  <c r="H199" i="2"/>
  <c r="J199" i="2"/>
  <c r="M199" i="2"/>
  <c r="H200" i="2"/>
  <c r="J200" i="2"/>
  <c r="M200" i="2"/>
  <c r="H201" i="2"/>
  <c r="J201" i="2"/>
  <c r="M201" i="2"/>
  <c r="H202" i="2"/>
  <c r="J202" i="2"/>
  <c r="M202" i="2"/>
  <c r="H203" i="2"/>
  <c r="J203" i="2"/>
  <c r="M203" i="2"/>
  <c r="H204" i="2"/>
  <c r="J204" i="2"/>
  <c r="M204" i="2"/>
  <c r="H205" i="2"/>
  <c r="J205" i="2"/>
  <c r="M205" i="2"/>
  <c r="H206" i="2"/>
  <c r="J206" i="2"/>
  <c r="M206" i="2"/>
  <c r="H207" i="2"/>
  <c r="J207" i="2"/>
  <c r="M207" i="2"/>
  <c r="H208" i="2"/>
  <c r="J208" i="2"/>
  <c r="M208" i="2"/>
  <c r="H209" i="2"/>
  <c r="J209" i="2"/>
  <c r="M209" i="2"/>
  <c r="H210" i="2"/>
  <c r="J210" i="2"/>
  <c r="M210" i="2"/>
  <c r="H211" i="2"/>
  <c r="J211" i="2"/>
  <c r="M211" i="2"/>
  <c r="H212" i="2"/>
  <c r="J212" i="2"/>
  <c r="M212" i="2"/>
  <c r="H213" i="2"/>
  <c r="J213" i="2"/>
  <c r="M213" i="2"/>
  <c r="H214" i="2"/>
  <c r="J214" i="2"/>
  <c r="M214" i="2"/>
  <c r="H215" i="2"/>
  <c r="J215" i="2"/>
  <c r="M215" i="2"/>
  <c r="H216" i="2"/>
  <c r="J216" i="2"/>
  <c r="M216" i="2"/>
  <c r="H217" i="2"/>
  <c r="J217" i="2"/>
  <c r="M217" i="2"/>
  <c r="H218" i="2"/>
  <c r="J218" i="2"/>
  <c r="M218" i="2"/>
  <c r="H219" i="2"/>
  <c r="J219" i="2"/>
  <c r="M219" i="2"/>
  <c r="H220" i="2"/>
  <c r="J220" i="2"/>
  <c r="M220" i="2"/>
  <c r="H221" i="2"/>
  <c r="J221" i="2"/>
  <c r="M221" i="2"/>
  <c r="H222" i="2"/>
  <c r="J222" i="2"/>
  <c r="M222" i="2"/>
  <c r="H223" i="2"/>
  <c r="J223" i="2"/>
  <c r="M223" i="2"/>
  <c r="H224" i="2"/>
  <c r="J224" i="2"/>
  <c r="M224" i="2"/>
  <c r="H225" i="2"/>
  <c r="J225" i="2"/>
  <c r="M225" i="2"/>
  <c r="H226" i="2"/>
  <c r="J226" i="2"/>
  <c r="M226" i="2"/>
  <c r="H227" i="2"/>
  <c r="J227" i="2"/>
  <c r="M227" i="2"/>
  <c r="H228" i="2"/>
  <c r="J228" i="2"/>
  <c r="M228" i="2"/>
  <c r="H229" i="2"/>
  <c r="J229" i="2"/>
  <c r="M229" i="2"/>
  <c r="H230" i="2"/>
  <c r="J230" i="2"/>
  <c r="M230" i="2"/>
  <c r="H231" i="2"/>
  <c r="J231" i="2"/>
  <c r="M231" i="2"/>
  <c r="H232" i="2"/>
  <c r="J232" i="2"/>
  <c r="M232" i="2"/>
  <c r="H233" i="2"/>
  <c r="J233" i="2"/>
  <c r="M233" i="2"/>
  <c r="H234" i="2"/>
  <c r="J234" i="2"/>
  <c r="M234" i="2"/>
  <c r="H235" i="2"/>
  <c r="J235" i="2"/>
  <c r="M235" i="2"/>
  <c r="H236" i="2"/>
  <c r="J236" i="2"/>
  <c r="M236" i="2"/>
  <c r="H237" i="2"/>
  <c r="J237" i="2"/>
  <c r="M237" i="2"/>
  <c r="H238" i="2"/>
  <c r="J238" i="2"/>
  <c r="M238" i="2"/>
  <c r="H239" i="2"/>
  <c r="J239" i="2"/>
  <c r="M239" i="2"/>
  <c r="H240" i="2"/>
  <c r="J240" i="2"/>
  <c r="M240" i="2"/>
  <c r="H241" i="2"/>
  <c r="J241" i="2"/>
  <c r="M241" i="2"/>
  <c r="H242" i="2"/>
  <c r="J242" i="2"/>
  <c r="M242" i="2"/>
  <c r="H243" i="2"/>
  <c r="J243" i="2"/>
  <c r="M243" i="2"/>
  <c r="H244" i="2"/>
  <c r="J244" i="2"/>
  <c r="M244" i="2"/>
  <c r="H245" i="2"/>
  <c r="J245" i="2"/>
  <c r="M245" i="2"/>
  <c r="H246" i="2"/>
  <c r="J246" i="2"/>
  <c r="M246" i="2"/>
  <c r="H247" i="2"/>
  <c r="J247" i="2"/>
  <c r="M247" i="2"/>
  <c r="H248" i="2"/>
  <c r="J248" i="2"/>
  <c r="M248" i="2"/>
  <c r="H249" i="2"/>
  <c r="J249" i="2"/>
  <c r="M249" i="2"/>
  <c r="H250" i="2"/>
  <c r="J250" i="2"/>
  <c r="M250" i="2"/>
  <c r="H251" i="2"/>
  <c r="J251" i="2"/>
  <c r="M251" i="2"/>
  <c r="H252" i="2"/>
  <c r="J252" i="2"/>
  <c r="M252" i="2"/>
  <c r="H253" i="2"/>
  <c r="J253" i="2"/>
  <c r="M253" i="2"/>
  <c r="H254" i="2"/>
  <c r="J254" i="2"/>
  <c r="M254" i="2"/>
  <c r="H255" i="2"/>
  <c r="J255" i="2"/>
  <c r="M255" i="2"/>
  <c r="H256" i="2"/>
  <c r="J256" i="2"/>
  <c r="M256" i="2"/>
  <c r="H257" i="2"/>
  <c r="J257" i="2"/>
  <c r="M257" i="2"/>
  <c r="H258" i="2"/>
  <c r="J258" i="2"/>
  <c r="M258" i="2"/>
  <c r="H259" i="2"/>
  <c r="J259" i="2"/>
  <c r="M259" i="2"/>
  <c r="H260" i="2"/>
  <c r="J260" i="2"/>
  <c r="M260" i="2"/>
  <c r="H261" i="2"/>
  <c r="J261" i="2"/>
  <c r="M261" i="2"/>
  <c r="H262" i="2"/>
  <c r="J262" i="2"/>
  <c r="M262" i="2"/>
  <c r="H263" i="2"/>
  <c r="J263" i="2"/>
  <c r="M263" i="2"/>
  <c r="H264" i="2"/>
  <c r="J264" i="2"/>
  <c r="M264" i="2"/>
  <c r="H265" i="2"/>
  <c r="J265" i="2"/>
  <c r="M265" i="2"/>
  <c r="H266" i="2"/>
  <c r="J266" i="2"/>
  <c r="M266" i="2"/>
  <c r="H267" i="2"/>
  <c r="J267" i="2"/>
  <c r="M267" i="2"/>
  <c r="H268" i="2"/>
  <c r="J268" i="2"/>
  <c r="M268" i="2"/>
  <c r="H269" i="2"/>
  <c r="J269" i="2"/>
  <c r="M269" i="2"/>
  <c r="H270" i="2"/>
  <c r="J270" i="2"/>
  <c r="M270" i="2"/>
  <c r="H271" i="2"/>
  <c r="J271" i="2"/>
  <c r="M271" i="2"/>
  <c r="H272" i="2"/>
  <c r="J272" i="2"/>
  <c r="M272" i="2"/>
  <c r="H273" i="2"/>
  <c r="J273" i="2"/>
  <c r="M273" i="2"/>
  <c r="H274" i="2"/>
  <c r="J274" i="2"/>
  <c r="M274" i="2"/>
  <c r="H275" i="2"/>
  <c r="J275" i="2"/>
  <c r="M275" i="2"/>
  <c r="H276" i="2"/>
  <c r="J276" i="2"/>
  <c r="M276" i="2"/>
  <c r="H277" i="2"/>
  <c r="J277" i="2"/>
  <c r="M277" i="2"/>
  <c r="H278" i="2"/>
  <c r="J278" i="2"/>
  <c r="M278" i="2"/>
  <c r="H279" i="2"/>
  <c r="J279" i="2"/>
  <c r="M279" i="2"/>
  <c r="H280" i="2"/>
  <c r="J280" i="2"/>
  <c r="M280" i="2"/>
  <c r="H281" i="2"/>
  <c r="J281" i="2"/>
  <c r="M281" i="2"/>
  <c r="H282" i="2"/>
  <c r="J282" i="2"/>
  <c r="M282" i="2"/>
  <c r="H283" i="2"/>
  <c r="J283" i="2"/>
  <c r="M283" i="2"/>
  <c r="H284" i="2"/>
  <c r="J284" i="2"/>
  <c r="M284" i="2"/>
  <c r="H285" i="2"/>
  <c r="J285" i="2"/>
  <c r="M285" i="2"/>
  <c r="H286" i="2"/>
  <c r="J286" i="2"/>
  <c r="M286" i="2"/>
  <c r="H287" i="2"/>
  <c r="J287" i="2"/>
  <c r="M287" i="2"/>
  <c r="H288" i="2"/>
  <c r="J288" i="2"/>
  <c r="M288" i="2"/>
  <c r="H289" i="2"/>
  <c r="J289" i="2"/>
  <c r="M289" i="2"/>
  <c r="H290" i="2"/>
  <c r="J290" i="2"/>
  <c r="M290" i="2"/>
  <c r="H291" i="2"/>
  <c r="J291" i="2"/>
  <c r="M291" i="2"/>
  <c r="H292" i="2"/>
  <c r="J292" i="2"/>
  <c r="M292" i="2"/>
  <c r="H293" i="2"/>
  <c r="J293" i="2"/>
  <c r="M293" i="2"/>
  <c r="H294" i="2"/>
  <c r="J294" i="2"/>
  <c r="M294" i="2"/>
  <c r="H295" i="2"/>
  <c r="J295" i="2"/>
  <c r="M295" i="2"/>
  <c r="H296" i="2"/>
  <c r="J296" i="2"/>
  <c r="M296" i="2"/>
  <c r="H297" i="2"/>
  <c r="J297" i="2"/>
  <c r="M297" i="2"/>
  <c r="H298" i="2"/>
  <c r="J298" i="2"/>
  <c r="M298" i="2"/>
  <c r="H299" i="2"/>
  <c r="J299" i="2"/>
  <c r="M299" i="2"/>
  <c r="H300" i="2"/>
  <c r="J300" i="2"/>
  <c r="M300" i="2"/>
  <c r="H301" i="2"/>
  <c r="J301" i="2"/>
  <c r="M301" i="2"/>
  <c r="H302" i="2"/>
  <c r="J302" i="2"/>
  <c r="M302" i="2"/>
  <c r="H303" i="2"/>
  <c r="J303" i="2"/>
  <c r="M303" i="2"/>
  <c r="H304" i="2"/>
  <c r="J304" i="2"/>
  <c r="M304" i="2"/>
  <c r="H305" i="2"/>
  <c r="J305" i="2"/>
  <c r="M305" i="2"/>
  <c r="H306" i="2"/>
  <c r="J306" i="2"/>
  <c r="M306" i="2"/>
  <c r="H307" i="2"/>
  <c r="J307" i="2"/>
  <c r="M307" i="2"/>
  <c r="H308" i="2"/>
  <c r="J308" i="2"/>
  <c r="M308" i="2"/>
  <c r="H309" i="2"/>
  <c r="J309" i="2"/>
  <c r="M309" i="2"/>
  <c r="H310" i="2"/>
  <c r="J310" i="2"/>
  <c r="M310" i="2"/>
  <c r="H311" i="2"/>
  <c r="J311" i="2"/>
  <c r="M311" i="2"/>
  <c r="H312" i="2"/>
  <c r="J312" i="2"/>
  <c r="M312" i="2"/>
  <c r="H313" i="2"/>
  <c r="J313" i="2"/>
  <c r="M313" i="2"/>
  <c r="H314" i="2"/>
  <c r="J314" i="2"/>
  <c r="M314" i="2"/>
  <c r="H315" i="2"/>
  <c r="J315" i="2"/>
  <c r="M315" i="2"/>
  <c r="H316" i="2"/>
  <c r="J316" i="2"/>
  <c r="M316" i="2"/>
  <c r="H317" i="2"/>
  <c r="J317" i="2"/>
  <c r="M317" i="2"/>
  <c r="H318" i="2"/>
  <c r="J318" i="2"/>
  <c r="M318" i="2"/>
  <c r="H319" i="2"/>
  <c r="J319" i="2"/>
  <c r="M319" i="2"/>
  <c r="H320" i="2"/>
  <c r="J320" i="2"/>
  <c r="M320" i="2"/>
  <c r="H321" i="2"/>
  <c r="J321" i="2"/>
  <c r="M321" i="2"/>
  <c r="H322" i="2"/>
  <c r="J322" i="2"/>
  <c r="M322" i="2"/>
  <c r="H323" i="2"/>
  <c r="J323" i="2"/>
  <c r="M323" i="2"/>
  <c r="H324" i="2"/>
  <c r="J324" i="2"/>
  <c r="M324" i="2"/>
  <c r="H325" i="2"/>
  <c r="J325" i="2"/>
  <c r="M325" i="2"/>
  <c r="H326" i="2"/>
  <c r="J326" i="2"/>
  <c r="M326" i="2"/>
  <c r="H327" i="2"/>
  <c r="J327" i="2"/>
  <c r="M327" i="2"/>
  <c r="H328" i="2"/>
  <c r="J328" i="2"/>
  <c r="M328" i="2"/>
  <c r="H329" i="2"/>
  <c r="J329" i="2"/>
  <c r="M329" i="2"/>
  <c r="H330" i="2"/>
  <c r="J330" i="2"/>
  <c r="M330" i="2"/>
  <c r="H331" i="2"/>
  <c r="J331" i="2"/>
  <c r="M331" i="2"/>
  <c r="H332" i="2"/>
  <c r="J332" i="2"/>
  <c r="M332" i="2"/>
  <c r="H333" i="2"/>
  <c r="J333" i="2"/>
  <c r="M333" i="2"/>
  <c r="H334" i="2"/>
  <c r="J334" i="2"/>
  <c r="M334" i="2"/>
  <c r="H335" i="2"/>
  <c r="J335" i="2"/>
  <c r="M335" i="2"/>
  <c r="H336" i="2"/>
  <c r="J336" i="2"/>
  <c r="M336" i="2"/>
  <c r="H337" i="2"/>
  <c r="J337" i="2"/>
  <c r="M337" i="2"/>
  <c r="H338" i="2"/>
  <c r="J338" i="2"/>
  <c r="M338" i="2"/>
  <c r="H339" i="2"/>
  <c r="J339" i="2"/>
  <c r="M339" i="2"/>
  <c r="H340" i="2"/>
  <c r="J340" i="2"/>
  <c r="M340" i="2"/>
  <c r="H341" i="2"/>
  <c r="J341" i="2"/>
  <c r="M341" i="2"/>
  <c r="H342" i="2"/>
  <c r="J342" i="2"/>
  <c r="M342" i="2"/>
  <c r="H343" i="2"/>
  <c r="J343" i="2"/>
  <c r="M343" i="2"/>
  <c r="H344" i="2"/>
  <c r="J344" i="2"/>
  <c r="M344" i="2"/>
  <c r="H345" i="2"/>
  <c r="J345" i="2"/>
  <c r="M345" i="2"/>
  <c r="H346" i="2"/>
  <c r="J346" i="2"/>
  <c r="M346" i="2"/>
  <c r="H347" i="2"/>
  <c r="J347" i="2"/>
  <c r="M347" i="2"/>
  <c r="H348" i="2"/>
  <c r="J348" i="2"/>
  <c r="M348" i="2"/>
  <c r="H349" i="2"/>
  <c r="J349" i="2"/>
  <c r="M349" i="2"/>
  <c r="H350" i="2"/>
  <c r="J350" i="2"/>
  <c r="M350" i="2"/>
  <c r="H351" i="2"/>
  <c r="J351" i="2"/>
  <c r="M351" i="2"/>
  <c r="H352" i="2"/>
  <c r="J352" i="2"/>
  <c r="M352" i="2"/>
  <c r="H353" i="2"/>
  <c r="J353" i="2"/>
  <c r="M353" i="2"/>
  <c r="H354" i="2"/>
  <c r="J354" i="2"/>
  <c r="M354" i="2"/>
  <c r="H355" i="2"/>
  <c r="J355" i="2"/>
  <c r="M355" i="2"/>
  <c r="H356" i="2"/>
  <c r="J356" i="2"/>
  <c r="M356" i="2"/>
  <c r="H357" i="2"/>
  <c r="J357" i="2"/>
  <c r="M357" i="2"/>
  <c r="H358" i="2"/>
  <c r="J358" i="2"/>
  <c r="M358" i="2"/>
  <c r="H359" i="2"/>
  <c r="J359" i="2"/>
  <c r="M359" i="2"/>
  <c r="H360" i="2"/>
  <c r="J360" i="2"/>
  <c r="M360" i="2"/>
  <c r="H361" i="2"/>
  <c r="J361" i="2"/>
  <c r="M361" i="2"/>
  <c r="H362" i="2"/>
  <c r="J362" i="2"/>
  <c r="M362" i="2"/>
  <c r="H363" i="2"/>
  <c r="J363" i="2"/>
  <c r="M363" i="2"/>
  <c r="H364" i="2"/>
  <c r="J364" i="2"/>
  <c r="M364" i="2"/>
  <c r="H365" i="2"/>
  <c r="J365" i="2"/>
  <c r="M365" i="2"/>
  <c r="H366" i="2"/>
  <c r="J366" i="2"/>
  <c r="M366" i="2"/>
  <c r="H367" i="2"/>
  <c r="J367" i="2"/>
  <c r="M367" i="2"/>
  <c r="H368" i="2"/>
  <c r="J368" i="2"/>
  <c r="M368" i="2"/>
  <c r="H369" i="2"/>
  <c r="J369" i="2"/>
  <c r="M369" i="2"/>
  <c r="H370" i="2"/>
  <c r="J370" i="2"/>
  <c r="M370" i="2"/>
  <c r="H371" i="2"/>
  <c r="J371" i="2"/>
  <c r="M371" i="2"/>
  <c r="H372" i="2"/>
  <c r="J372" i="2"/>
  <c r="M372" i="2"/>
  <c r="H373" i="2"/>
  <c r="J373" i="2"/>
  <c r="M373" i="2"/>
  <c r="H374" i="2"/>
  <c r="J374" i="2"/>
  <c r="M374" i="2"/>
  <c r="H375" i="2"/>
  <c r="J375" i="2"/>
  <c r="M375" i="2"/>
  <c r="H376" i="2"/>
  <c r="J376" i="2"/>
  <c r="M376" i="2"/>
  <c r="H377" i="2"/>
  <c r="J377" i="2"/>
  <c r="M377" i="2"/>
  <c r="H378" i="2"/>
  <c r="J378" i="2"/>
  <c r="M378" i="2"/>
  <c r="H379" i="2"/>
  <c r="J379" i="2"/>
  <c r="M379" i="2"/>
  <c r="H380" i="2"/>
  <c r="J380" i="2"/>
  <c r="M380" i="2"/>
  <c r="H381" i="2"/>
  <c r="J381" i="2"/>
  <c r="M381" i="2"/>
  <c r="H382" i="2"/>
  <c r="J382" i="2"/>
  <c r="M382" i="2"/>
  <c r="H383" i="2"/>
  <c r="J383" i="2"/>
  <c r="M383" i="2"/>
  <c r="H384" i="2"/>
  <c r="J384" i="2"/>
  <c r="M384" i="2"/>
  <c r="H385" i="2"/>
  <c r="J385" i="2"/>
  <c r="M385" i="2"/>
  <c r="H386" i="2"/>
  <c r="J386" i="2"/>
  <c r="M386" i="2"/>
  <c r="H387" i="2"/>
  <c r="J387" i="2"/>
  <c r="M387" i="2"/>
  <c r="H388" i="2"/>
  <c r="J388" i="2"/>
  <c r="M388" i="2"/>
  <c r="H389" i="2"/>
  <c r="J389" i="2"/>
  <c r="M389" i="2"/>
  <c r="H390" i="2"/>
  <c r="J390" i="2"/>
  <c r="M390" i="2"/>
  <c r="H391" i="2"/>
  <c r="J391" i="2"/>
  <c r="M391" i="2"/>
  <c r="H392" i="2"/>
  <c r="J392" i="2"/>
  <c r="M392" i="2"/>
  <c r="H393" i="2"/>
  <c r="J393" i="2"/>
  <c r="M393" i="2"/>
  <c r="H394" i="2"/>
  <c r="J394" i="2"/>
  <c r="M394" i="2"/>
  <c r="H395" i="2"/>
  <c r="J395" i="2"/>
  <c r="M395" i="2"/>
  <c r="H396" i="2"/>
  <c r="J396" i="2"/>
  <c r="M396" i="2"/>
  <c r="H397" i="2"/>
  <c r="J397" i="2"/>
  <c r="M397" i="2"/>
  <c r="H398" i="2"/>
  <c r="J398" i="2"/>
  <c r="M398" i="2"/>
  <c r="H399" i="2"/>
  <c r="J399" i="2"/>
  <c r="M399" i="2"/>
  <c r="H400" i="2"/>
  <c r="J400" i="2"/>
  <c r="M400" i="2"/>
  <c r="H401" i="2"/>
  <c r="J401" i="2"/>
  <c r="M401" i="2"/>
  <c r="H402" i="2"/>
  <c r="J402" i="2"/>
  <c r="M402" i="2"/>
  <c r="H403" i="2"/>
  <c r="J403" i="2"/>
  <c r="M403" i="2"/>
  <c r="H404" i="2"/>
  <c r="J404" i="2"/>
  <c r="M404" i="2"/>
  <c r="H405" i="2"/>
  <c r="J405" i="2"/>
  <c r="M405" i="2"/>
  <c r="H406" i="2"/>
  <c r="J406" i="2"/>
  <c r="M406" i="2"/>
  <c r="H407" i="2"/>
  <c r="J407" i="2"/>
  <c r="M407" i="2"/>
  <c r="H408" i="2"/>
  <c r="J408" i="2"/>
  <c r="M408" i="2"/>
  <c r="H409" i="2"/>
  <c r="J409" i="2"/>
  <c r="M409" i="2"/>
  <c r="H410" i="2"/>
  <c r="J410" i="2"/>
  <c r="M410" i="2"/>
  <c r="H411" i="2"/>
  <c r="J411" i="2"/>
  <c r="M411" i="2"/>
  <c r="H412" i="2"/>
  <c r="J412" i="2"/>
  <c r="M412" i="2"/>
  <c r="H413" i="2"/>
  <c r="J413" i="2"/>
  <c r="M413" i="2"/>
  <c r="H414" i="2"/>
  <c r="J414" i="2"/>
  <c r="M414" i="2"/>
  <c r="H415" i="2"/>
  <c r="J415" i="2"/>
  <c r="M415" i="2"/>
  <c r="H416" i="2"/>
  <c r="J416" i="2"/>
  <c r="M416" i="2"/>
  <c r="H417" i="2"/>
  <c r="J417" i="2"/>
  <c r="M417" i="2"/>
  <c r="H418" i="2"/>
  <c r="J418" i="2"/>
  <c r="M418" i="2"/>
  <c r="H419" i="2"/>
  <c r="J419" i="2"/>
  <c r="M419" i="2"/>
  <c r="H420" i="2"/>
  <c r="J420" i="2"/>
  <c r="M420" i="2"/>
  <c r="H421" i="2"/>
  <c r="J421" i="2"/>
  <c r="M421" i="2"/>
  <c r="H422" i="2"/>
  <c r="J422" i="2"/>
  <c r="M422" i="2"/>
  <c r="H423" i="2"/>
  <c r="J423" i="2"/>
  <c r="M423" i="2"/>
  <c r="H424" i="2"/>
  <c r="J424" i="2"/>
  <c r="M424" i="2"/>
  <c r="H425" i="2"/>
  <c r="J425" i="2"/>
  <c r="M425" i="2"/>
  <c r="H426" i="2"/>
  <c r="J426" i="2"/>
  <c r="M426" i="2"/>
  <c r="H427" i="2"/>
  <c r="J427" i="2"/>
  <c r="M427" i="2"/>
  <c r="H428" i="2"/>
  <c r="J428" i="2"/>
  <c r="M428" i="2"/>
  <c r="H429" i="2"/>
  <c r="J429" i="2"/>
  <c r="M429" i="2"/>
  <c r="H430" i="2"/>
  <c r="J430" i="2"/>
  <c r="M430" i="2"/>
  <c r="H431" i="2"/>
  <c r="J431" i="2"/>
  <c r="M431" i="2"/>
  <c r="H432" i="2"/>
  <c r="J432" i="2"/>
  <c r="M432" i="2"/>
  <c r="H433" i="2"/>
  <c r="J433" i="2"/>
  <c r="M433" i="2"/>
  <c r="H434" i="2"/>
  <c r="J434" i="2"/>
  <c r="M434" i="2"/>
  <c r="H435" i="2"/>
  <c r="J435" i="2"/>
  <c r="M435" i="2"/>
  <c r="H436" i="2"/>
  <c r="J436" i="2"/>
  <c r="M436" i="2"/>
  <c r="H437" i="2"/>
  <c r="J437" i="2"/>
  <c r="M437" i="2"/>
  <c r="H438" i="2"/>
  <c r="J438" i="2"/>
  <c r="M438" i="2"/>
  <c r="H439" i="2"/>
  <c r="J439" i="2"/>
  <c r="M439" i="2"/>
  <c r="H440" i="2"/>
  <c r="J440" i="2"/>
  <c r="M440" i="2"/>
  <c r="H441" i="2"/>
  <c r="J441" i="2"/>
  <c r="M441" i="2"/>
  <c r="H442" i="2"/>
  <c r="J442" i="2"/>
  <c r="M442" i="2"/>
  <c r="H443" i="2"/>
  <c r="J443" i="2"/>
  <c r="M443" i="2"/>
  <c r="H444" i="2"/>
  <c r="J444" i="2"/>
  <c r="M444" i="2"/>
  <c r="H445" i="2"/>
  <c r="J445" i="2"/>
  <c r="M445" i="2"/>
  <c r="H446" i="2"/>
  <c r="J446" i="2"/>
  <c r="M446" i="2"/>
  <c r="H447" i="2"/>
  <c r="J447" i="2"/>
  <c r="M447" i="2"/>
  <c r="H448" i="2"/>
  <c r="J448" i="2"/>
  <c r="M448" i="2"/>
  <c r="H449" i="2"/>
  <c r="J449" i="2"/>
  <c r="M449" i="2"/>
  <c r="H450" i="2"/>
  <c r="J450" i="2"/>
  <c r="M450" i="2"/>
  <c r="H451" i="2"/>
  <c r="J451" i="2"/>
  <c r="M451" i="2"/>
  <c r="H452" i="2"/>
  <c r="J452" i="2"/>
  <c r="M452" i="2"/>
  <c r="H453" i="2"/>
  <c r="J453" i="2"/>
  <c r="M453" i="2"/>
  <c r="H454" i="2"/>
  <c r="J454" i="2"/>
  <c r="M454" i="2"/>
  <c r="H455" i="2"/>
  <c r="J455" i="2"/>
  <c r="M455" i="2"/>
  <c r="H456" i="2"/>
  <c r="J456" i="2"/>
  <c r="M456" i="2"/>
  <c r="H457" i="2"/>
  <c r="J457" i="2"/>
  <c r="M457" i="2"/>
  <c r="H458" i="2"/>
  <c r="J458" i="2"/>
  <c r="M458" i="2"/>
  <c r="H459" i="2"/>
  <c r="J459" i="2"/>
  <c r="M459" i="2"/>
  <c r="H460" i="2"/>
  <c r="J460" i="2"/>
  <c r="M460" i="2"/>
  <c r="H461" i="2"/>
  <c r="J461" i="2"/>
  <c r="M461" i="2"/>
  <c r="H462" i="2"/>
  <c r="J462" i="2"/>
  <c r="M462" i="2"/>
  <c r="H463" i="2"/>
  <c r="J463" i="2"/>
  <c r="M463" i="2"/>
  <c r="H464" i="2"/>
  <c r="J464" i="2"/>
  <c r="M464" i="2"/>
  <c r="H465" i="2"/>
  <c r="J465" i="2"/>
  <c r="M465" i="2"/>
  <c r="H466" i="2"/>
  <c r="J466" i="2"/>
  <c r="M466" i="2"/>
  <c r="H467" i="2"/>
  <c r="J467" i="2"/>
  <c r="M467" i="2"/>
  <c r="H468" i="2"/>
  <c r="J468" i="2"/>
  <c r="M468" i="2"/>
  <c r="H469" i="2"/>
  <c r="J469" i="2"/>
  <c r="M469" i="2"/>
  <c r="H470" i="2"/>
  <c r="J470" i="2"/>
  <c r="M470" i="2"/>
  <c r="H471" i="2"/>
  <c r="J471" i="2"/>
  <c r="M471" i="2"/>
  <c r="H472" i="2"/>
  <c r="J472" i="2"/>
  <c r="M472" i="2"/>
  <c r="H473" i="2"/>
  <c r="J473" i="2"/>
  <c r="M473" i="2"/>
  <c r="H474" i="2"/>
  <c r="J474" i="2"/>
  <c r="M474" i="2"/>
  <c r="H475" i="2"/>
  <c r="J475" i="2"/>
  <c r="M475" i="2"/>
  <c r="H476" i="2"/>
  <c r="J476" i="2"/>
  <c r="M476" i="2"/>
  <c r="H477" i="2"/>
  <c r="J477" i="2"/>
  <c r="M477" i="2"/>
  <c r="H478" i="2"/>
  <c r="J478" i="2"/>
  <c r="M478" i="2"/>
  <c r="H479" i="2"/>
  <c r="J479" i="2"/>
  <c r="M479" i="2"/>
  <c r="H480" i="2"/>
  <c r="J480" i="2"/>
  <c r="M480" i="2"/>
  <c r="H481" i="2"/>
  <c r="J481" i="2"/>
  <c r="M481" i="2"/>
  <c r="H482" i="2"/>
  <c r="J482" i="2"/>
  <c r="M482" i="2"/>
  <c r="H483" i="2"/>
  <c r="J483" i="2"/>
  <c r="M483" i="2"/>
  <c r="H484" i="2"/>
  <c r="J484" i="2"/>
  <c r="M484" i="2"/>
  <c r="H485" i="2"/>
  <c r="J485" i="2"/>
  <c r="M485" i="2"/>
  <c r="H486" i="2"/>
  <c r="J486" i="2"/>
  <c r="M486" i="2"/>
  <c r="H487" i="2"/>
  <c r="J487" i="2"/>
  <c r="M487" i="2"/>
  <c r="H488" i="2"/>
  <c r="J488" i="2"/>
  <c r="M488" i="2"/>
  <c r="H489" i="2"/>
  <c r="J489" i="2"/>
  <c r="M489" i="2"/>
  <c r="H490" i="2"/>
  <c r="J490" i="2"/>
  <c r="M490" i="2"/>
  <c r="H491" i="2"/>
  <c r="J491" i="2"/>
  <c r="M491" i="2"/>
  <c r="H492" i="2"/>
  <c r="J492" i="2"/>
  <c r="M492" i="2"/>
  <c r="H493" i="2"/>
  <c r="J493" i="2"/>
  <c r="M493" i="2"/>
  <c r="H494" i="2"/>
  <c r="J494" i="2"/>
  <c r="M494" i="2"/>
  <c r="H495" i="2"/>
  <c r="J495" i="2"/>
  <c r="M495" i="2"/>
  <c r="H496" i="2"/>
  <c r="J496" i="2"/>
  <c r="M496" i="2"/>
  <c r="H497" i="2"/>
  <c r="J497" i="2"/>
  <c r="M497" i="2"/>
  <c r="H498" i="2"/>
  <c r="J498" i="2"/>
  <c r="M498" i="2"/>
  <c r="H499" i="2"/>
  <c r="J499" i="2"/>
  <c r="M499" i="2"/>
  <c r="H500" i="2"/>
  <c r="J500" i="2"/>
  <c r="M500" i="2"/>
  <c r="H501" i="2"/>
  <c r="J501" i="2"/>
  <c r="M501" i="2"/>
  <c r="H502" i="2"/>
  <c r="J502" i="2"/>
  <c r="M502" i="2"/>
  <c r="H503" i="2"/>
  <c r="J503" i="2"/>
  <c r="M503" i="2"/>
  <c r="H504" i="2"/>
  <c r="J504" i="2"/>
  <c r="M504" i="2"/>
  <c r="H505" i="2"/>
  <c r="J505" i="2"/>
  <c r="M505" i="2"/>
  <c r="H506" i="2"/>
  <c r="J506" i="2"/>
  <c r="M506" i="2"/>
  <c r="H507" i="2"/>
  <c r="J507" i="2"/>
  <c r="M507" i="2"/>
  <c r="H508" i="2"/>
  <c r="J508" i="2"/>
  <c r="M508" i="2"/>
  <c r="H509" i="2"/>
  <c r="J509" i="2"/>
  <c r="M509" i="2"/>
  <c r="H510" i="2"/>
  <c r="J510" i="2"/>
  <c r="M510" i="2"/>
  <c r="H511" i="2"/>
  <c r="J511" i="2"/>
  <c r="M511" i="2"/>
  <c r="H512" i="2"/>
  <c r="J512" i="2"/>
  <c r="M512" i="2"/>
  <c r="H513" i="2"/>
  <c r="J513" i="2"/>
  <c r="M513" i="2"/>
  <c r="H514" i="2"/>
  <c r="J514" i="2"/>
  <c r="M514" i="2"/>
  <c r="H515" i="2"/>
  <c r="J515" i="2"/>
  <c r="M515" i="2"/>
  <c r="H516" i="2"/>
  <c r="J516" i="2"/>
  <c r="M516" i="2"/>
  <c r="H517" i="2"/>
  <c r="J517" i="2"/>
  <c r="M517" i="2"/>
  <c r="H518" i="2"/>
  <c r="J518" i="2"/>
  <c r="M518" i="2"/>
  <c r="H519" i="2"/>
  <c r="J519" i="2"/>
  <c r="M519" i="2"/>
  <c r="H520" i="2"/>
  <c r="J520" i="2"/>
  <c r="M520" i="2"/>
  <c r="H521" i="2"/>
  <c r="J521" i="2"/>
  <c r="M521" i="2"/>
  <c r="H522" i="2"/>
  <c r="J522" i="2"/>
  <c r="M522" i="2"/>
  <c r="H523" i="2"/>
  <c r="J523" i="2"/>
  <c r="M523" i="2"/>
  <c r="H524" i="2"/>
  <c r="J524" i="2"/>
  <c r="M524" i="2"/>
  <c r="H525" i="2"/>
  <c r="J525" i="2"/>
  <c r="M525" i="2"/>
  <c r="H526" i="2"/>
  <c r="J526" i="2"/>
  <c r="M526" i="2"/>
  <c r="H527" i="2"/>
  <c r="J527" i="2"/>
  <c r="M527" i="2"/>
  <c r="H528" i="2"/>
  <c r="J528" i="2"/>
  <c r="M528" i="2"/>
  <c r="H529" i="2"/>
  <c r="J529" i="2"/>
  <c r="M529" i="2"/>
  <c r="H530" i="2"/>
  <c r="J530" i="2"/>
  <c r="M530" i="2"/>
  <c r="H531" i="2"/>
  <c r="J531" i="2"/>
  <c r="M531" i="2"/>
  <c r="H532" i="2"/>
  <c r="J532" i="2"/>
  <c r="M532" i="2"/>
  <c r="H533" i="2"/>
  <c r="J533" i="2"/>
  <c r="M533" i="2"/>
  <c r="H534" i="2"/>
  <c r="J534" i="2"/>
  <c r="M534" i="2"/>
  <c r="H535" i="2"/>
  <c r="J535" i="2"/>
  <c r="M535" i="2"/>
  <c r="H536" i="2"/>
  <c r="J536" i="2"/>
  <c r="M536" i="2"/>
  <c r="H537" i="2"/>
  <c r="J537" i="2"/>
  <c r="M537" i="2"/>
  <c r="H538" i="2"/>
  <c r="J538" i="2"/>
  <c r="M538" i="2"/>
  <c r="H539" i="2"/>
  <c r="J539" i="2"/>
  <c r="M539" i="2"/>
  <c r="H540" i="2"/>
  <c r="J540" i="2"/>
  <c r="M540" i="2"/>
  <c r="H541" i="2"/>
  <c r="J541" i="2"/>
  <c r="M541" i="2"/>
  <c r="H542" i="2"/>
  <c r="J542" i="2"/>
  <c r="M542" i="2"/>
  <c r="H543" i="2"/>
  <c r="J543" i="2"/>
  <c r="M543" i="2"/>
  <c r="H544" i="2"/>
  <c r="J544" i="2"/>
  <c r="M544" i="2"/>
  <c r="H545" i="2"/>
  <c r="J545" i="2"/>
  <c r="M545" i="2"/>
  <c r="H546" i="2"/>
  <c r="J546" i="2"/>
  <c r="M546" i="2"/>
  <c r="H547" i="2"/>
  <c r="J547" i="2"/>
  <c r="M547" i="2"/>
  <c r="H548" i="2"/>
  <c r="J548" i="2"/>
  <c r="M548" i="2"/>
  <c r="H549" i="2"/>
  <c r="J549" i="2"/>
  <c r="M549" i="2"/>
  <c r="H550" i="2"/>
  <c r="J550" i="2"/>
  <c r="M550" i="2"/>
  <c r="H551" i="2"/>
  <c r="J551" i="2"/>
  <c r="M551" i="2"/>
  <c r="H552" i="2"/>
  <c r="J552" i="2"/>
  <c r="M552" i="2"/>
  <c r="H553" i="2"/>
  <c r="J553" i="2"/>
  <c r="M553" i="2"/>
  <c r="H554" i="2"/>
  <c r="J554" i="2"/>
  <c r="M554" i="2"/>
  <c r="H555" i="2"/>
  <c r="J555" i="2"/>
  <c r="M555" i="2"/>
  <c r="H556" i="2"/>
  <c r="J556" i="2"/>
  <c r="M556" i="2"/>
  <c r="H557" i="2"/>
  <c r="J557" i="2"/>
  <c r="M557" i="2"/>
  <c r="H558" i="2"/>
  <c r="J558" i="2"/>
  <c r="M558" i="2"/>
  <c r="H559" i="2"/>
  <c r="J559" i="2"/>
  <c r="M559" i="2"/>
  <c r="H560" i="2"/>
  <c r="J560" i="2"/>
  <c r="M560" i="2"/>
  <c r="H561" i="2"/>
  <c r="J561" i="2"/>
  <c r="M561" i="2"/>
  <c r="H562" i="2"/>
  <c r="J562" i="2"/>
  <c r="M562" i="2"/>
  <c r="H563" i="2"/>
  <c r="J563" i="2"/>
  <c r="M563" i="2"/>
  <c r="H564" i="2"/>
  <c r="J564" i="2"/>
  <c r="M564" i="2"/>
  <c r="H565" i="2"/>
  <c r="J565" i="2"/>
  <c r="M565" i="2"/>
  <c r="H566" i="2"/>
  <c r="J566" i="2"/>
  <c r="M566" i="2"/>
  <c r="H567" i="2"/>
  <c r="J567" i="2"/>
  <c r="M567" i="2"/>
  <c r="H568" i="2"/>
  <c r="J568" i="2"/>
  <c r="M568" i="2"/>
  <c r="H569" i="2"/>
  <c r="J569" i="2"/>
  <c r="M569" i="2"/>
  <c r="H570" i="2"/>
  <c r="J570" i="2"/>
  <c r="M570" i="2"/>
  <c r="H571" i="2"/>
  <c r="J571" i="2"/>
  <c r="M571" i="2"/>
  <c r="H572" i="2"/>
  <c r="J572" i="2"/>
  <c r="M572" i="2"/>
  <c r="H573" i="2"/>
  <c r="J573" i="2"/>
  <c r="M573" i="2"/>
  <c r="H574" i="2"/>
  <c r="J574" i="2"/>
  <c r="M574" i="2"/>
  <c r="H575" i="2"/>
  <c r="J575" i="2"/>
  <c r="M575" i="2"/>
  <c r="H576" i="2"/>
  <c r="J576" i="2"/>
  <c r="M576" i="2"/>
  <c r="H577" i="2"/>
  <c r="J577" i="2"/>
  <c r="M577" i="2"/>
  <c r="H578" i="2"/>
  <c r="J578" i="2"/>
  <c r="M578" i="2"/>
  <c r="H579" i="2"/>
  <c r="J579" i="2"/>
  <c r="M579" i="2"/>
  <c r="H580" i="2"/>
  <c r="J580" i="2"/>
  <c r="M580" i="2"/>
  <c r="H581" i="2"/>
  <c r="J581" i="2"/>
  <c r="M581" i="2"/>
  <c r="H582" i="2"/>
  <c r="J582" i="2"/>
  <c r="M582" i="2"/>
  <c r="H583" i="2"/>
  <c r="J583" i="2"/>
  <c r="M583" i="2"/>
  <c r="H584" i="2"/>
  <c r="J584" i="2"/>
  <c r="M584" i="2"/>
  <c r="H585" i="2"/>
  <c r="J585" i="2"/>
  <c r="M585" i="2"/>
  <c r="H586" i="2"/>
  <c r="J586" i="2"/>
  <c r="M586" i="2"/>
  <c r="H587" i="2"/>
  <c r="J587" i="2"/>
  <c r="M587" i="2"/>
  <c r="H588" i="2"/>
  <c r="J588" i="2"/>
  <c r="M588" i="2"/>
  <c r="H589" i="2"/>
  <c r="J589" i="2"/>
  <c r="M589" i="2"/>
  <c r="H590" i="2"/>
  <c r="J590" i="2"/>
  <c r="M590" i="2"/>
  <c r="H591" i="2"/>
  <c r="J591" i="2"/>
  <c r="M591" i="2"/>
  <c r="H592" i="2"/>
  <c r="J592" i="2"/>
  <c r="M592" i="2"/>
  <c r="H593" i="2"/>
  <c r="J593" i="2"/>
  <c r="M593" i="2"/>
  <c r="H594" i="2"/>
  <c r="J594" i="2"/>
  <c r="M594" i="2"/>
  <c r="H595" i="2"/>
  <c r="J595" i="2"/>
  <c r="M595" i="2"/>
  <c r="H596" i="2"/>
  <c r="J596" i="2"/>
  <c r="M596" i="2"/>
  <c r="H597" i="2"/>
  <c r="J597" i="2"/>
  <c r="M597" i="2"/>
  <c r="H598" i="2"/>
  <c r="J598" i="2"/>
  <c r="M598" i="2"/>
  <c r="H599" i="2"/>
  <c r="J599" i="2"/>
  <c r="M599" i="2"/>
  <c r="H600" i="2"/>
  <c r="J600" i="2"/>
  <c r="M600" i="2"/>
  <c r="H601" i="2"/>
  <c r="J601" i="2"/>
  <c r="M601" i="2"/>
  <c r="H602" i="2"/>
  <c r="J602" i="2"/>
  <c r="M602" i="2"/>
  <c r="H603" i="2"/>
  <c r="J603" i="2"/>
  <c r="M603" i="2"/>
  <c r="H604" i="2"/>
  <c r="J604" i="2"/>
  <c r="M604" i="2"/>
  <c r="H605" i="2"/>
  <c r="J605" i="2"/>
  <c r="M605" i="2"/>
  <c r="H606" i="2"/>
  <c r="J606" i="2"/>
  <c r="M606" i="2"/>
  <c r="H607" i="2"/>
  <c r="J607" i="2"/>
  <c r="M607" i="2"/>
  <c r="H608" i="2"/>
  <c r="J608" i="2"/>
  <c r="M608" i="2"/>
  <c r="H609" i="2"/>
  <c r="J609" i="2"/>
  <c r="M609" i="2"/>
  <c r="H610" i="2"/>
  <c r="J610" i="2"/>
  <c r="M610" i="2"/>
  <c r="H611" i="2"/>
  <c r="J611" i="2"/>
  <c r="M611" i="2"/>
  <c r="H612" i="2"/>
  <c r="J612" i="2"/>
  <c r="M612" i="2"/>
  <c r="H613" i="2"/>
  <c r="J613" i="2"/>
  <c r="M613" i="2"/>
  <c r="H614" i="2"/>
  <c r="J614" i="2"/>
  <c r="M614" i="2"/>
  <c r="H615" i="2"/>
  <c r="J615" i="2"/>
  <c r="M615" i="2"/>
  <c r="H616" i="2"/>
  <c r="J616" i="2"/>
  <c r="M616" i="2"/>
  <c r="H617" i="2"/>
  <c r="J617" i="2"/>
  <c r="M617" i="2"/>
  <c r="H618" i="2"/>
  <c r="J618" i="2"/>
  <c r="M618" i="2"/>
  <c r="H619" i="2"/>
  <c r="J619" i="2"/>
  <c r="M619" i="2"/>
  <c r="H620" i="2"/>
  <c r="J620" i="2"/>
  <c r="M620" i="2"/>
  <c r="H621" i="2"/>
  <c r="J621" i="2"/>
  <c r="M621" i="2"/>
  <c r="H622" i="2"/>
  <c r="J622" i="2"/>
  <c r="M622" i="2"/>
  <c r="H623" i="2"/>
  <c r="J623" i="2"/>
  <c r="M623" i="2"/>
  <c r="H624" i="2"/>
  <c r="J624" i="2"/>
  <c r="M624" i="2"/>
  <c r="H625" i="2"/>
  <c r="J625" i="2"/>
  <c r="M625" i="2"/>
  <c r="H626" i="2"/>
  <c r="J626" i="2"/>
  <c r="M626" i="2"/>
  <c r="H627" i="2"/>
  <c r="J627" i="2"/>
  <c r="M627" i="2"/>
  <c r="H628" i="2"/>
  <c r="J628" i="2"/>
  <c r="M628" i="2"/>
  <c r="H629" i="2"/>
  <c r="J629" i="2"/>
  <c r="M629" i="2"/>
  <c r="H630" i="2"/>
  <c r="J630" i="2"/>
  <c r="M630" i="2"/>
  <c r="H631" i="2"/>
  <c r="J631" i="2"/>
  <c r="M631" i="2"/>
  <c r="H632" i="2"/>
  <c r="J632" i="2"/>
  <c r="M632" i="2"/>
  <c r="H633" i="2"/>
  <c r="J633" i="2"/>
  <c r="M633" i="2"/>
  <c r="H634" i="2"/>
  <c r="J634" i="2"/>
  <c r="M634" i="2"/>
  <c r="H635" i="2"/>
  <c r="J635" i="2"/>
  <c r="M635" i="2"/>
  <c r="H636" i="2"/>
  <c r="J636" i="2"/>
  <c r="M636" i="2"/>
  <c r="H637" i="2"/>
  <c r="J637" i="2"/>
  <c r="M637" i="2"/>
  <c r="H638" i="2"/>
  <c r="J638" i="2"/>
  <c r="M638" i="2"/>
  <c r="H639" i="2"/>
  <c r="J639" i="2"/>
  <c r="M639" i="2"/>
  <c r="H640" i="2"/>
  <c r="J640" i="2"/>
  <c r="M640" i="2"/>
  <c r="H641" i="2"/>
  <c r="J641" i="2"/>
  <c r="M641" i="2"/>
  <c r="H642" i="2"/>
  <c r="J642" i="2"/>
  <c r="M642" i="2"/>
  <c r="H643" i="2"/>
  <c r="J643" i="2"/>
  <c r="M643" i="2"/>
  <c r="H644" i="2"/>
  <c r="J644" i="2"/>
  <c r="M644" i="2"/>
  <c r="H645" i="2"/>
  <c r="J645" i="2"/>
  <c r="M645" i="2"/>
  <c r="H646" i="2"/>
  <c r="J646" i="2"/>
  <c r="M646" i="2"/>
  <c r="H647" i="2"/>
  <c r="J647" i="2"/>
  <c r="M647" i="2"/>
  <c r="H648" i="2"/>
  <c r="J648" i="2"/>
  <c r="M648" i="2"/>
  <c r="H649" i="2"/>
  <c r="J649" i="2"/>
  <c r="M649" i="2"/>
  <c r="H650" i="2"/>
  <c r="J650" i="2"/>
  <c r="M650" i="2"/>
  <c r="H651" i="2"/>
  <c r="J651" i="2"/>
  <c r="M651" i="2"/>
  <c r="H652" i="2"/>
  <c r="J652" i="2"/>
  <c r="M652" i="2"/>
  <c r="H653" i="2"/>
  <c r="J653" i="2"/>
  <c r="M653" i="2"/>
  <c r="H654" i="2"/>
  <c r="J654" i="2"/>
  <c r="M654" i="2"/>
  <c r="H655" i="2"/>
  <c r="J655" i="2"/>
  <c r="M655" i="2"/>
  <c r="H656" i="2"/>
  <c r="J656" i="2"/>
  <c r="M656" i="2"/>
  <c r="H657" i="2"/>
  <c r="J657" i="2"/>
  <c r="M657" i="2"/>
  <c r="H658" i="2"/>
  <c r="J658" i="2"/>
  <c r="M658" i="2"/>
  <c r="H659" i="2"/>
  <c r="J659" i="2"/>
  <c r="M659" i="2"/>
  <c r="H660" i="2"/>
  <c r="J660" i="2"/>
  <c r="M660" i="2"/>
  <c r="H661" i="2"/>
  <c r="J661" i="2"/>
  <c r="M661" i="2"/>
  <c r="H662" i="2"/>
  <c r="J662" i="2"/>
  <c r="M662" i="2"/>
  <c r="H663" i="2"/>
  <c r="J663" i="2"/>
  <c r="M663" i="2"/>
  <c r="H664" i="2"/>
  <c r="J664" i="2"/>
  <c r="M664" i="2"/>
  <c r="H665" i="2"/>
  <c r="J665" i="2"/>
  <c r="M665" i="2"/>
  <c r="H666" i="2"/>
  <c r="J666" i="2"/>
  <c r="M666" i="2"/>
  <c r="H667" i="2"/>
  <c r="J667" i="2"/>
  <c r="M667" i="2"/>
  <c r="H668" i="2"/>
  <c r="J668" i="2"/>
  <c r="M668" i="2"/>
  <c r="H669" i="2"/>
  <c r="J669" i="2"/>
  <c r="M669" i="2"/>
  <c r="H670" i="2"/>
  <c r="J670" i="2"/>
  <c r="M670" i="2"/>
  <c r="H671" i="2"/>
  <c r="J671" i="2"/>
  <c r="M671" i="2"/>
  <c r="H672" i="2"/>
  <c r="J672" i="2"/>
  <c r="M672" i="2"/>
  <c r="H673" i="2"/>
  <c r="J673" i="2"/>
  <c r="M673" i="2"/>
  <c r="H674" i="2"/>
  <c r="J674" i="2"/>
  <c r="M674" i="2"/>
  <c r="H675" i="2"/>
  <c r="J675" i="2"/>
  <c r="M675" i="2"/>
  <c r="H676" i="2"/>
  <c r="J676" i="2"/>
  <c r="M676" i="2"/>
  <c r="H677" i="2"/>
  <c r="J677" i="2"/>
  <c r="M677" i="2"/>
  <c r="H678" i="2"/>
  <c r="J678" i="2"/>
  <c r="M678" i="2"/>
  <c r="H679" i="2"/>
  <c r="J679" i="2"/>
  <c r="M679" i="2"/>
  <c r="H680" i="2"/>
  <c r="J680" i="2"/>
  <c r="M680" i="2"/>
  <c r="H681" i="2"/>
  <c r="J681" i="2"/>
  <c r="M681" i="2"/>
  <c r="H682" i="2"/>
  <c r="J682" i="2"/>
  <c r="M682" i="2"/>
  <c r="H683" i="2"/>
  <c r="J683" i="2"/>
  <c r="M683" i="2"/>
  <c r="H684" i="2"/>
  <c r="J684" i="2"/>
  <c r="M684" i="2"/>
  <c r="H685" i="2"/>
  <c r="J685" i="2"/>
  <c r="M685" i="2"/>
  <c r="H686" i="2"/>
  <c r="J686" i="2"/>
  <c r="M686" i="2"/>
  <c r="H687" i="2"/>
  <c r="J687" i="2"/>
  <c r="M687" i="2"/>
  <c r="H688" i="2"/>
  <c r="J688" i="2"/>
  <c r="M688" i="2"/>
  <c r="H689" i="2"/>
  <c r="J689" i="2"/>
  <c r="M689" i="2"/>
  <c r="H690" i="2"/>
  <c r="J690" i="2"/>
  <c r="M690" i="2"/>
  <c r="H691" i="2"/>
  <c r="J691" i="2"/>
  <c r="M691" i="2"/>
  <c r="H692" i="2"/>
  <c r="J692" i="2"/>
  <c r="M692" i="2"/>
  <c r="H693" i="2"/>
  <c r="J693" i="2"/>
  <c r="M693" i="2"/>
  <c r="H694" i="2"/>
  <c r="J694" i="2"/>
  <c r="M694" i="2"/>
  <c r="H695" i="2"/>
  <c r="J695" i="2"/>
  <c r="M695" i="2"/>
  <c r="H696" i="2"/>
  <c r="J696" i="2"/>
  <c r="M696" i="2"/>
  <c r="H697" i="2"/>
  <c r="J697" i="2"/>
  <c r="M697" i="2"/>
  <c r="H698" i="2"/>
  <c r="J698" i="2"/>
  <c r="M698" i="2"/>
  <c r="H699" i="2"/>
  <c r="J699" i="2"/>
  <c r="M699" i="2"/>
  <c r="H700" i="2"/>
  <c r="J700" i="2"/>
  <c r="M700" i="2"/>
  <c r="H701" i="2"/>
  <c r="J701" i="2"/>
  <c r="M701" i="2"/>
  <c r="H702" i="2"/>
  <c r="J702" i="2"/>
  <c r="M702" i="2"/>
  <c r="H703" i="2"/>
  <c r="J703" i="2"/>
  <c r="M703" i="2"/>
  <c r="H704" i="2"/>
  <c r="J704" i="2"/>
  <c r="M704" i="2"/>
  <c r="H705" i="2"/>
  <c r="J705" i="2"/>
  <c r="M705" i="2"/>
  <c r="H706" i="2"/>
  <c r="J706" i="2"/>
  <c r="M706" i="2"/>
  <c r="H707" i="2"/>
  <c r="J707" i="2"/>
  <c r="M707" i="2"/>
  <c r="H708" i="2"/>
  <c r="J708" i="2"/>
  <c r="M708" i="2"/>
  <c r="H709" i="2"/>
  <c r="J709" i="2"/>
  <c r="M709" i="2"/>
  <c r="H710" i="2"/>
  <c r="J710" i="2"/>
  <c r="M710" i="2"/>
  <c r="H711" i="2"/>
  <c r="J711" i="2"/>
  <c r="M711" i="2"/>
  <c r="H712" i="2"/>
  <c r="J712" i="2"/>
  <c r="M712" i="2"/>
  <c r="H713" i="2"/>
  <c r="J713" i="2"/>
  <c r="M713" i="2"/>
  <c r="H714" i="2"/>
  <c r="J714" i="2"/>
  <c r="M714" i="2"/>
  <c r="H715" i="2"/>
  <c r="J715" i="2"/>
  <c r="M715" i="2"/>
  <c r="H716" i="2"/>
  <c r="J716" i="2"/>
  <c r="M716" i="2"/>
  <c r="H717" i="2"/>
  <c r="J717" i="2"/>
  <c r="M717" i="2"/>
  <c r="H718" i="2"/>
  <c r="J718" i="2"/>
  <c r="M718" i="2"/>
  <c r="H719" i="2"/>
  <c r="J719" i="2"/>
  <c r="M719" i="2"/>
  <c r="H720" i="2"/>
  <c r="J720" i="2"/>
  <c r="M720" i="2"/>
  <c r="H721" i="2"/>
  <c r="J721" i="2"/>
  <c r="M721" i="2"/>
  <c r="H722" i="2"/>
  <c r="J722" i="2"/>
  <c r="M722" i="2"/>
  <c r="H723" i="2"/>
  <c r="J723" i="2"/>
  <c r="M723" i="2"/>
  <c r="H724" i="2"/>
  <c r="J724" i="2"/>
  <c r="M724" i="2"/>
  <c r="H725" i="2"/>
  <c r="J725" i="2"/>
  <c r="M725" i="2"/>
  <c r="H726" i="2"/>
  <c r="J726" i="2"/>
  <c r="M726" i="2"/>
  <c r="H727" i="2"/>
  <c r="J727" i="2"/>
  <c r="M727" i="2"/>
  <c r="H728" i="2"/>
  <c r="J728" i="2"/>
  <c r="M728" i="2"/>
  <c r="H729" i="2"/>
  <c r="J729" i="2"/>
  <c r="M729" i="2"/>
  <c r="H730" i="2"/>
  <c r="J730" i="2"/>
  <c r="M730" i="2"/>
  <c r="H731" i="2"/>
  <c r="J731" i="2"/>
  <c r="M731" i="2"/>
  <c r="H732" i="2"/>
  <c r="J732" i="2"/>
  <c r="M732" i="2"/>
  <c r="H733" i="2"/>
  <c r="J733" i="2"/>
  <c r="M733" i="2"/>
  <c r="H734" i="2"/>
  <c r="J734" i="2"/>
  <c r="M734" i="2"/>
  <c r="H735" i="2"/>
  <c r="J735" i="2"/>
  <c r="M735" i="2"/>
  <c r="H736" i="2"/>
  <c r="J736" i="2"/>
  <c r="M736" i="2"/>
  <c r="H737" i="2"/>
  <c r="J737" i="2"/>
  <c r="M737" i="2"/>
  <c r="H738" i="2"/>
  <c r="J738" i="2"/>
  <c r="M738" i="2"/>
  <c r="H739" i="2"/>
  <c r="J739" i="2"/>
  <c r="M739" i="2"/>
  <c r="H740" i="2"/>
  <c r="J740" i="2"/>
  <c r="M740" i="2"/>
  <c r="H741" i="2"/>
  <c r="J741" i="2"/>
  <c r="M741" i="2"/>
  <c r="H742" i="2"/>
  <c r="J742" i="2"/>
  <c r="M742" i="2"/>
  <c r="H743" i="2"/>
  <c r="J743" i="2"/>
  <c r="M743" i="2"/>
  <c r="H744" i="2"/>
  <c r="J744" i="2"/>
  <c r="M744" i="2"/>
  <c r="H745" i="2"/>
  <c r="J745" i="2"/>
  <c r="M745" i="2"/>
  <c r="H746" i="2"/>
  <c r="J746" i="2"/>
  <c r="M746" i="2"/>
  <c r="H747" i="2"/>
  <c r="J747" i="2"/>
  <c r="M747" i="2"/>
  <c r="H748" i="2"/>
  <c r="J748" i="2"/>
  <c r="M748" i="2"/>
  <c r="H749" i="2"/>
  <c r="J749" i="2"/>
  <c r="M749" i="2"/>
  <c r="H750" i="2"/>
  <c r="J750" i="2"/>
  <c r="M750" i="2"/>
  <c r="H751" i="2"/>
  <c r="J751" i="2"/>
  <c r="M751" i="2"/>
  <c r="H752" i="2"/>
  <c r="J752" i="2"/>
  <c r="M752" i="2"/>
  <c r="H753" i="2"/>
  <c r="J753" i="2"/>
  <c r="M753" i="2"/>
  <c r="H754" i="2"/>
  <c r="J754" i="2"/>
  <c r="M754" i="2"/>
  <c r="H755" i="2"/>
  <c r="J755" i="2"/>
  <c r="M755" i="2"/>
  <c r="H756" i="2"/>
  <c r="J756" i="2"/>
  <c r="M756" i="2"/>
  <c r="H757" i="2"/>
  <c r="J757" i="2"/>
  <c r="M757" i="2"/>
  <c r="H758" i="2"/>
  <c r="J758" i="2"/>
  <c r="M758" i="2"/>
  <c r="H759" i="2"/>
  <c r="J759" i="2"/>
  <c r="M759" i="2"/>
  <c r="H760" i="2"/>
  <c r="J760" i="2"/>
  <c r="M760" i="2"/>
  <c r="H761" i="2"/>
  <c r="J761" i="2"/>
  <c r="M761" i="2"/>
  <c r="H762" i="2"/>
  <c r="J762" i="2"/>
  <c r="M762" i="2"/>
  <c r="H763" i="2"/>
  <c r="J763" i="2"/>
  <c r="M763" i="2"/>
  <c r="H764" i="2"/>
  <c r="J764" i="2"/>
  <c r="M764" i="2"/>
  <c r="H765" i="2"/>
  <c r="J765" i="2"/>
  <c r="M765" i="2"/>
  <c r="H766" i="2"/>
  <c r="J766" i="2"/>
  <c r="M766" i="2"/>
  <c r="H767" i="2"/>
  <c r="J767" i="2"/>
  <c r="M767" i="2"/>
  <c r="H768" i="2"/>
  <c r="J768" i="2"/>
  <c r="M768" i="2"/>
  <c r="H769" i="2"/>
  <c r="J769" i="2"/>
  <c r="M769" i="2"/>
  <c r="H770" i="2"/>
  <c r="J770" i="2"/>
  <c r="M770" i="2"/>
  <c r="H771" i="2"/>
  <c r="J771" i="2"/>
  <c r="M771" i="2"/>
  <c r="H772" i="2"/>
  <c r="J772" i="2"/>
  <c r="M772" i="2"/>
  <c r="H773" i="2"/>
  <c r="J773" i="2"/>
  <c r="M773" i="2"/>
  <c r="H774" i="2"/>
  <c r="J774" i="2"/>
  <c r="M774" i="2"/>
  <c r="H775" i="2"/>
  <c r="J775" i="2"/>
  <c r="M775" i="2"/>
  <c r="H776" i="2"/>
  <c r="J776" i="2"/>
  <c r="M776" i="2"/>
  <c r="H777" i="2"/>
  <c r="J777" i="2"/>
  <c r="M777" i="2"/>
  <c r="H778" i="2"/>
  <c r="J778" i="2"/>
  <c r="M778" i="2"/>
  <c r="H779" i="2"/>
  <c r="J779" i="2"/>
  <c r="M779" i="2"/>
  <c r="H780" i="2"/>
  <c r="J780" i="2"/>
  <c r="M780" i="2"/>
  <c r="H781" i="2"/>
  <c r="J781" i="2"/>
  <c r="M781" i="2"/>
  <c r="H782" i="2"/>
  <c r="J782" i="2"/>
  <c r="M782" i="2"/>
  <c r="H783" i="2"/>
  <c r="J783" i="2"/>
  <c r="M783" i="2"/>
  <c r="H784" i="2"/>
  <c r="J784" i="2"/>
  <c r="M784" i="2"/>
  <c r="H785" i="2"/>
  <c r="J785" i="2"/>
  <c r="M785" i="2"/>
  <c r="H786" i="2"/>
  <c r="J786" i="2"/>
  <c r="M786" i="2"/>
  <c r="H787" i="2"/>
  <c r="J787" i="2"/>
  <c r="M787" i="2"/>
  <c r="H788" i="2"/>
  <c r="J788" i="2"/>
  <c r="M788" i="2"/>
  <c r="H789" i="2"/>
  <c r="J789" i="2"/>
  <c r="M789" i="2"/>
  <c r="H790" i="2"/>
  <c r="J790" i="2"/>
  <c r="M790" i="2"/>
  <c r="H791" i="2"/>
  <c r="J791" i="2"/>
  <c r="M791" i="2"/>
  <c r="H792" i="2"/>
  <c r="J792" i="2"/>
  <c r="M792" i="2"/>
  <c r="H793" i="2"/>
  <c r="J793" i="2"/>
  <c r="M793" i="2"/>
  <c r="H794" i="2"/>
  <c r="J794" i="2"/>
  <c r="M794" i="2"/>
  <c r="H795" i="2"/>
  <c r="J795" i="2"/>
  <c r="M795" i="2"/>
  <c r="H796" i="2"/>
  <c r="J796" i="2"/>
  <c r="M796" i="2"/>
  <c r="H797" i="2"/>
  <c r="J797" i="2"/>
  <c r="M797" i="2"/>
  <c r="H798" i="2"/>
  <c r="J798" i="2"/>
  <c r="M798" i="2"/>
  <c r="H799" i="2"/>
  <c r="J799" i="2"/>
  <c r="M799" i="2"/>
  <c r="H800" i="2"/>
  <c r="J800" i="2"/>
  <c r="M800" i="2"/>
  <c r="H801" i="2"/>
  <c r="J801" i="2"/>
  <c r="M801" i="2"/>
  <c r="H802" i="2"/>
  <c r="J802" i="2"/>
  <c r="M802" i="2"/>
  <c r="H803" i="2"/>
  <c r="J803" i="2"/>
  <c r="M803" i="2"/>
  <c r="H804" i="2"/>
  <c r="J804" i="2"/>
  <c r="M804" i="2"/>
  <c r="H805" i="2"/>
  <c r="J805" i="2"/>
  <c r="M805" i="2"/>
  <c r="H806" i="2"/>
  <c r="J806" i="2"/>
  <c r="M806" i="2"/>
  <c r="H807" i="2"/>
  <c r="J807" i="2"/>
  <c r="M807" i="2"/>
  <c r="H808" i="2"/>
  <c r="J808" i="2"/>
  <c r="M808" i="2"/>
  <c r="H809" i="2"/>
  <c r="J809" i="2"/>
  <c r="M809" i="2"/>
  <c r="H810" i="2"/>
  <c r="J810" i="2"/>
  <c r="M810" i="2"/>
  <c r="H811" i="2"/>
  <c r="J811" i="2"/>
  <c r="M811" i="2"/>
  <c r="H812" i="2"/>
  <c r="J812" i="2"/>
  <c r="M812" i="2"/>
  <c r="H813" i="2"/>
  <c r="J813" i="2"/>
  <c r="M813" i="2"/>
  <c r="H814" i="2"/>
  <c r="J814" i="2"/>
  <c r="M814" i="2"/>
  <c r="H815" i="2"/>
  <c r="J815" i="2"/>
  <c r="M815" i="2"/>
  <c r="H816" i="2"/>
  <c r="J816" i="2"/>
  <c r="M816" i="2"/>
  <c r="H817" i="2"/>
  <c r="J817" i="2"/>
  <c r="M817" i="2"/>
  <c r="H818" i="2"/>
  <c r="J818" i="2"/>
  <c r="M818" i="2"/>
  <c r="H819" i="2"/>
  <c r="J819" i="2"/>
  <c r="M819" i="2"/>
  <c r="H820" i="2"/>
  <c r="J820" i="2"/>
  <c r="M820" i="2"/>
  <c r="H821" i="2"/>
  <c r="J821" i="2"/>
  <c r="M821" i="2"/>
  <c r="H822" i="2"/>
  <c r="J822" i="2"/>
  <c r="M822" i="2"/>
  <c r="H823" i="2"/>
  <c r="J823" i="2"/>
  <c r="M823" i="2"/>
  <c r="H824" i="2"/>
  <c r="J824" i="2"/>
  <c r="M824" i="2"/>
  <c r="H825" i="2"/>
  <c r="J825" i="2"/>
  <c r="M825" i="2"/>
  <c r="H826" i="2"/>
  <c r="J826" i="2"/>
  <c r="M826" i="2"/>
  <c r="H827" i="2"/>
  <c r="J827" i="2"/>
  <c r="M827" i="2"/>
  <c r="H828" i="2"/>
  <c r="J828" i="2"/>
  <c r="M828" i="2"/>
  <c r="H829" i="2"/>
  <c r="J829" i="2"/>
  <c r="M829" i="2"/>
  <c r="H830" i="2"/>
  <c r="J830" i="2"/>
  <c r="M830" i="2"/>
  <c r="H831" i="2"/>
  <c r="J831" i="2"/>
  <c r="M831" i="2"/>
  <c r="H832" i="2"/>
  <c r="J832" i="2"/>
  <c r="M832" i="2"/>
  <c r="H833" i="2"/>
  <c r="J833" i="2"/>
  <c r="M833" i="2"/>
  <c r="H834" i="2"/>
  <c r="J834" i="2"/>
  <c r="M834" i="2"/>
  <c r="H835" i="2"/>
  <c r="J835" i="2"/>
  <c r="M835" i="2"/>
  <c r="H836" i="2"/>
  <c r="J836" i="2"/>
  <c r="M836" i="2"/>
  <c r="H837" i="2"/>
  <c r="J837" i="2"/>
  <c r="M837" i="2"/>
  <c r="H838" i="2"/>
  <c r="J838" i="2"/>
  <c r="M838" i="2"/>
  <c r="H839" i="2"/>
  <c r="J839" i="2"/>
  <c r="M839" i="2"/>
  <c r="H840" i="2"/>
  <c r="J840" i="2"/>
  <c r="M840" i="2"/>
  <c r="H841" i="2"/>
  <c r="J841" i="2"/>
  <c r="M841" i="2"/>
  <c r="H842" i="2"/>
  <c r="J842" i="2"/>
  <c r="M842" i="2"/>
  <c r="H843" i="2"/>
  <c r="J843" i="2"/>
  <c r="M843" i="2"/>
  <c r="H844" i="2"/>
  <c r="J844" i="2"/>
  <c r="M844" i="2"/>
  <c r="H845" i="2"/>
  <c r="J845" i="2"/>
  <c r="M845" i="2"/>
  <c r="H846" i="2"/>
  <c r="J846" i="2"/>
  <c r="M846" i="2"/>
  <c r="H847" i="2"/>
  <c r="J847" i="2"/>
  <c r="M847" i="2"/>
  <c r="H848" i="2"/>
  <c r="J848" i="2"/>
  <c r="M848" i="2"/>
  <c r="H849" i="2"/>
  <c r="J849" i="2"/>
  <c r="M849" i="2"/>
  <c r="H850" i="2"/>
  <c r="J850" i="2"/>
  <c r="M850" i="2"/>
  <c r="H851" i="2"/>
  <c r="J851" i="2"/>
  <c r="M851" i="2"/>
  <c r="H852" i="2"/>
  <c r="J852" i="2"/>
  <c r="M852" i="2"/>
  <c r="H853" i="2"/>
  <c r="J853" i="2"/>
  <c r="M853" i="2"/>
  <c r="H854" i="2"/>
  <c r="J854" i="2"/>
  <c r="M854" i="2"/>
  <c r="H855" i="2"/>
  <c r="J855" i="2"/>
  <c r="M855" i="2"/>
  <c r="H856" i="2"/>
  <c r="J856" i="2"/>
  <c r="M856" i="2"/>
  <c r="H857" i="2"/>
  <c r="J857" i="2"/>
  <c r="M857" i="2"/>
  <c r="H858" i="2"/>
  <c r="J858" i="2"/>
  <c r="M858" i="2"/>
  <c r="H859" i="2"/>
  <c r="J859" i="2"/>
  <c r="M859" i="2"/>
  <c r="H860" i="2"/>
  <c r="J860" i="2"/>
  <c r="M860" i="2"/>
  <c r="H861" i="2"/>
  <c r="J861" i="2"/>
  <c r="M861" i="2"/>
  <c r="H862" i="2"/>
  <c r="J862" i="2"/>
  <c r="M862" i="2"/>
  <c r="H863" i="2"/>
  <c r="J863" i="2"/>
  <c r="M863" i="2"/>
  <c r="H864" i="2"/>
  <c r="J864" i="2"/>
  <c r="M864" i="2"/>
  <c r="H865" i="2"/>
  <c r="J865" i="2"/>
  <c r="M865" i="2"/>
  <c r="H866" i="2"/>
  <c r="J866" i="2"/>
  <c r="M866" i="2"/>
  <c r="H867" i="2"/>
  <c r="J867" i="2"/>
  <c r="M867" i="2"/>
  <c r="H868" i="2"/>
  <c r="J868" i="2"/>
  <c r="M868" i="2"/>
  <c r="H869" i="2"/>
  <c r="J869" i="2"/>
  <c r="M869" i="2"/>
  <c r="H870" i="2"/>
  <c r="J870" i="2"/>
  <c r="M870" i="2"/>
  <c r="H871" i="2"/>
  <c r="J871" i="2"/>
  <c r="M871" i="2"/>
  <c r="H872" i="2"/>
  <c r="J872" i="2"/>
  <c r="M872" i="2"/>
  <c r="H873" i="2"/>
  <c r="J873" i="2"/>
  <c r="M873" i="2"/>
  <c r="H874" i="2"/>
  <c r="J874" i="2"/>
  <c r="M874" i="2"/>
  <c r="H875" i="2"/>
  <c r="J875" i="2"/>
  <c r="M875" i="2"/>
  <c r="H876" i="2"/>
  <c r="J876" i="2"/>
  <c r="M876" i="2"/>
  <c r="H877" i="2"/>
  <c r="J877" i="2"/>
  <c r="M877" i="2"/>
  <c r="H878" i="2"/>
  <c r="J878" i="2"/>
  <c r="M878" i="2"/>
  <c r="H879" i="2"/>
  <c r="J879" i="2"/>
  <c r="M879" i="2"/>
  <c r="H880" i="2"/>
  <c r="J880" i="2"/>
  <c r="M880" i="2"/>
  <c r="H881" i="2"/>
  <c r="J881" i="2"/>
  <c r="M881" i="2"/>
  <c r="H882" i="2"/>
  <c r="J882" i="2"/>
  <c r="M882" i="2"/>
  <c r="H883" i="2"/>
  <c r="J883" i="2"/>
  <c r="M883" i="2"/>
  <c r="H884" i="2"/>
  <c r="J884" i="2"/>
  <c r="M884" i="2"/>
  <c r="H885" i="2"/>
  <c r="J885" i="2"/>
  <c r="M885" i="2"/>
  <c r="H886" i="2"/>
  <c r="J886" i="2"/>
  <c r="M886" i="2"/>
  <c r="H887" i="2"/>
  <c r="J887" i="2"/>
  <c r="M887" i="2"/>
  <c r="H888" i="2"/>
  <c r="J888" i="2"/>
  <c r="M888" i="2"/>
  <c r="H889" i="2"/>
  <c r="J889" i="2"/>
  <c r="M889" i="2"/>
  <c r="H890" i="2"/>
  <c r="J890" i="2"/>
  <c r="M890" i="2"/>
  <c r="H891" i="2"/>
  <c r="J891" i="2"/>
  <c r="M891" i="2"/>
  <c r="H892" i="2"/>
  <c r="J892" i="2"/>
  <c r="M892" i="2"/>
  <c r="H893" i="2"/>
  <c r="J893" i="2"/>
  <c r="M893" i="2"/>
  <c r="H894" i="2"/>
  <c r="J894" i="2"/>
  <c r="M894" i="2"/>
  <c r="H895" i="2"/>
  <c r="J895" i="2"/>
  <c r="M895" i="2"/>
  <c r="H896" i="2"/>
  <c r="J896" i="2"/>
  <c r="M896" i="2"/>
  <c r="H897" i="2"/>
  <c r="J897" i="2"/>
  <c r="M897" i="2"/>
  <c r="H898" i="2"/>
  <c r="J898" i="2"/>
  <c r="M898" i="2"/>
  <c r="H899" i="2"/>
  <c r="J899" i="2"/>
  <c r="M899" i="2"/>
  <c r="H900" i="2"/>
  <c r="J900" i="2"/>
  <c r="M900" i="2"/>
  <c r="H901" i="2"/>
  <c r="J901" i="2"/>
  <c r="M901" i="2"/>
  <c r="H902" i="2"/>
  <c r="J902" i="2"/>
  <c r="M902" i="2"/>
  <c r="H903" i="2"/>
  <c r="J903" i="2"/>
  <c r="M903" i="2"/>
  <c r="H904" i="2"/>
  <c r="J904" i="2"/>
  <c r="M904" i="2"/>
  <c r="H905" i="2"/>
  <c r="J905" i="2"/>
  <c r="M905" i="2"/>
  <c r="H906" i="2"/>
  <c r="J906" i="2"/>
  <c r="M906" i="2"/>
  <c r="H907" i="2"/>
  <c r="J907" i="2"/>
  <c r="M907" i="2"/>
  <c r="H908" i="2"/>
  <c r="J908" i="2"/>
  <c r="M908" i="2"/>
  <c r="H909" i="2"/>
  <c r="J909" i="2"/>
  <c r="M909" i="2"/>
  <c r="H910" i="2"/>
  <c r="J910" i="2"/>
  <c r="M910" i="2"/>
  <c r="H911" i="2"/>
  <c r="J911" i="2"/>
  <c r="M911" i="2"/>
  <c r="H912" i="2"/>
  <c r="J912" i="2"/>
  <c r="M912" i="2"/>
  <c r="H913" i="2"/>
  <c r="J913" i="2"/>
  <c r="M913" i="2"/>
  <c r="H914" i="2"/>
  <c r="J914" i="2"/>
  <c r="M914" i="2"/>
  <c r="H915" i="2"/>
  <c r="J915" i="2"/>
  <c r="M915" i="2"/>
  <c r="H916" i="2"/>
  <c r="J916" i="2"/>
  <c r="M916" i="2"/>
  <c r="H917" i="2"/>
  <c r="J917" i="2"/>
  <c r="M917" i="2"/>
  <c r="H918" i="2"/>
  <c r="J918" i="2"/>
  <c r="M918" i="2"/>
  <c r="H919" i="2"/>
  <c r="J919" i="2"/>
  <c r="M919" i="2"/>
  <c r="H920" i="2"/>
  <c r="J920" i="2"/>
  <c r="M920" i="2"/>
  <c r="H921" i="2"/>
  <c r="J921" i="2"/>
  <c r="M921" i="2"/>
  <c r="H922" i="2"/>
  <c r="J922" i="2"/>
  <c r="M922" i="2"/>
  <c r="H923" i="2"/>
  <c r="J923" i="2"/>
  <c r="M923" i="2"/>
  <c r="H924" i="2"/>
  <c r="J924" i="2"/>
  <c r="M924" i="2"/>
  <c r="H925" i="2"/>
  <c r="J925" i="2"/>
  <c r="M925" i="2"/>
  <c r="H926" i="2"/>
  <c r="J926" i="2"/>
  <c r="M926" i="2"/>
  <c r="H927" i="2"/>
  <c r="J927" i="2"/>
  <c r="M927" i="2"/>
  <c r="H928" i="2"/>
  <c r="J928" i="2"/>
  <c r="M928" i="2"/>
  <c r="H929" i="2"/>
  <c r="J929" i="2"/>
  <c r="M929" i="2"/>
  <c r="H930" i="2"/>
  <c r="J930" i="2"/>
  <c r="M930" i="2"/>
  <c r="H931" i="2"/>
  <c r="J931" i="2"/>
  <c r="M931" i="2"/>
  <c r="H932" i="2"/>
  <c r="J932" i="2"/>
  <c r="M932" i="2"/>
  <c r="H933" i="2"/>
  <c r="J933" i="2"/>
  <c r="M933" i="2"/>
  <c r="H934" i="2"/>
  <c r="J934" i="2"/>
  <c r="M934" i="2"/>
  <c r="H935" i="2"/>
  <c r="J935" i="2"/>
  <c r="M935" i="2"/>
  <c r="H936" i="2"/>
  <c r="J936" i="2"/>
  <c r="M936" i="2"/>
  <c r="H937" i="2"/>
  <c r="J937" i="2"/>
  <c r="M937" i="2"/>
  <c r="H938" i="2"/>
  <c r="J938" i="2"/>
  <c r="M938" i="2"/>
  <c r="H939" i="2"/>
  <c r="J939" i="2"/>
  <c r="M939" i="2"/>
  <c r="H940" i="2"/>
  <c r="J940" i="2"/>
  <c r="M940" i="2"/>
  <c r="H941" i="2"/>
  <c r="J941" i="2"/>
  <c r="M941" i="2"/>
  <c r="H942" i="2"/>
  <c r="J942" i="2"/>
  <c r="M942" i="2"/>
  <c r="H943" i="2"/>
  <c r="J943" i="2"/>
  <c r="M943" i="2"/>
  <c r="H944" i="2"/>
  <c r="J944" i="2"/>
  <c r="M944" i="2"/>
  <c r="H945" i="2"/>
  <c r="J945" i="2"/>
  <c r="M945" i="2"/>
  <c r="H946" i="2"/>
  <c r="J946" i="2"/>
  <c r="M946" i="2"/>
  <c r="H947" i="2"/>
  <c r="J947" i="2"/>
  <c r="M947" i="2"/>
  <c r="H948" i="2"/>
  <c r="J948" i="2"/>
  <c r="M948" i="2"/>
  <c r="H949" i="2"/>
  <c r="J949" i="2"/>
  <c r="M949" i="2"/>
  <c r="H950" i="2"/>
  <c r="J950" i="2"/>
  <c r="M950" i="2"/>
  <c r="H951" i="2"/>
  <c r="J951" i="2"/>
  <c r="M951" i="2"/>
  <c r="H952" i="2"/>
  <c r="J952" i="2"/>
  <c r="M952" i="2"/>
  <c r="H953" i="2"/>
  <c r="J953" i="2"/>
  <c r="M953" i="2"/>
  <c r="H954" i="2"/>
  <c r="J954" i="2"/>
  <c r="M954" i="2"/>
  <c r="H955" i="2"/>
  <c r="J955" i="2"/>
  <c r="M955" i="2"/>
  <c r="H956" i="2"/>
  <c r="J956" i="2"/>
  <c r="M956" i="2"/>
  <c r="H957" i="2"/>
  <c r="J957" i="2"/>
  <c r="M957" i="2"/>
  <c r="H958" i="2"/>
  <c r="J958" i="2"/>
  <c r="M958" i="2"/>
  <c r="H959" i="2"/>
  <c r="J959" i="2"/>
  <c r="M959" i="2"/>
  <c r="H960" i="2"/>
  <c r="J960" i="2"/>
  <c r="M960" i="2"/>
  <c r="H961" i="2"/>
  <c r="J961" i="2"/>
  <c r="M961" i="2"/>
  <c r="H962" i="2"/>
  <c r="J962" i="2"/>
  <c r="M962" i="2"/>
  <c r="H963" i="2"/>
  <c r="J963" i="2"/>
  <c r="M963" i="2"/>
  <c r="H964" i="2"/>
  <c r="J964" i="2"/>
  <c r="M964" i="2"/>
  <c r="H965" i="2"/>
  <c r="J965" i="2"/>
  <c r="M965" i="2"/>
  <c r="H966" i="2"/>
  <c r="J966" i="2"/>
  <c r="M966" i="2"/>
  <c r="H967" i="2"/>
  <c r="J967" i="2"/>
  <c r="M967" i="2"/>
  <c r="H968" i="2"/>
  <c r="J968" i="2"/>
  <c r="M968" i="2"/>
  <c r="H969" i="2"/>
  <c r="J969" i="2"/>
  <c r="M969" i="2"/>
  <c r="H970" i="2"/>
  <c r="J970" i="2"/>
  <c r="M970" i="2"/>
  <c r="H971" i="2"/>
  <c r="J971" i="2"/>
  <c r="M971" i="2"/>
  <c r="H972" i="2"/>
  <c r="J972" i="2"/>
  <c r="M972" i="2"/>
  <c r="H973" i="2"/>
  <c r="J973" i="2"/>
  <c r="M973" i="2"/>
  <c r="H974" i="2"/>
  <c r="J974" i="2"/>
  <c r="M974" i="2"/>
  <c r="H975" i="2"/>
  <c r="J975" i="2"/>
  <c r="M975" i="2"/>
  <c r="H976" i="2"/>
  <c r="J976" i="2"/>
  <c r="M976" i="2"/>
  <c r="H977" i="2"/>
  <c r="J977" i="2"/>
  <c r="M977" i="2"/>
  <c r="H978" i="2"/>
  <c r="J978" i="2"/>
  <c r="M978" i="2"/>
  <c r="H979" i="2"/>
  <c r="J979" i="2"/>
  <c r="M979" i="2"/>
  <c r="H980" i="2"/>
  <c r="J980" i="2"/>
  <c r="M980" i="2"/>
  <c r="H981" i="2"/>
  <c r="J981" i="2"/>
  <c r="M981" i="2"/>
  <c r="H982" i="2"/>
  <c r="J982" i="2"/>
  <c r="M982" i="2"/>
  <c r="H983" i="2"/>
  <c r="J983" i="2"/>
  <c r="M983" i="2"/>
  <c r="H984" i="2"/>
  <c r="J984" i="2"/>
  <c r="M984" i="2"/>
  <c r="H985" i="2"/>
  <c r="J985" i="2"/>
  <c r="M985" i="2"/>
  <c r="H986" i="2"/>
  <c r="J986" i="2"/>
  <c r="M986" i="2"/>
  <c r="H987" i="2"/>
  <c r="J987" i="2"/>
  <c r="M987" i="2"/>
  <c r="H988" i="2"/>
  <c r="J988" i="2"/>
  <c r="M988" i="2"/>
  <c r="H989" i="2"/>
  <c r="J989" i="2"/>
  <c r="M989" i="2"/>
  <c r="H990" i="2"/>
  <c r="J990" i="2"/>
  <c r="M990" i="2"/>
  <c r="H991" i="2"/>
  <c r="J991" i="2"/>
  <c r="M991" i="2"/>
  <c r="H992" i="2"/>
  <c r="J992" i="2"/>
  <c r="M992" i="2"/>
  <c r="H993" i="2"/>
  <c r="J993" i="2"/>
  <c r="M993" i="2"/>
  <c r="H994" i="2"/>
  <c r="J994" i="2"/>
  <c r="M994" i="2"/>
  <c r="H995" i="2"/>
  <c r="J995" i="2"/>
  <c r="M995" i="2"/>
  <c r="H996" i="2"/>
  <c r="J996" i="2"/>
  <c r="M996" i="2"/>
  <c r="H997" i="2"/>
  <c r="J997" i="2"/>
  <c r="M997" i="2"/>
  <c r="H998" i="2"/>
  <c r="J998" i="2"/>
  <c r="M998" i="2"/>
  <c r="H999" i="2"/>
  <c r="J999" i="2"/>
  <c r="M999" i="2"/>
  <c r="H1000" i="2"/>
  <c r="J1000" i="2"/>
  <c r="M1000" i="2"/>
  <c r="H1001" i="2"/>
  <c r="J1001" i="2"/>
  <c r="M1001" i="2"/>
  <c r="H1002" i="2"/>
  <c r="J1002" i="2"/>
  <c r="M1002" i="2"/>
  <c r="H1003" i="2"/>
  <c r="J1003" i="2"/>
  <c r="M1003" i="2"/>
  <c r="H1004" i="2"/>
  <c r="J1004" i="2"/>
  <c r="M1004" i="2"/>
  <c r="H1005" i="2"/>
  <c r="J1005" i="2"/>
  <c r="M1005" i="2"/>
  <c r="H1006" i="2"/>
  <c r="J1006" i="2"/>
  <c r="M1006" i="2"/>
  <c r="H1007" i="2"/>
  <c r="J1007" i="2"/>
  <c r="M1007" i="2"/>
  <c r="H1008" i="2"/>
  <c r="J1008" i="2"/>
  <c r="M1008" i="2"/>
  <c r="H1009" i="2"/>
  <c r="J1009" i="2"/>
  <c r="M1009" i="2"/>
  <c r="H1010" i="2"/>
  <c r="J1010" i="2"/>
  <c r="M1010" i="2"/>
  <c r="H1011" i="2"/>
  <c r="J1011" i="2"/>
  <c r="M1011" i="2"/>
  <c r="H1012" i="2"/>
  <c r="J1012" i="2"/>
  <c r="M1012" i="2"/>
  <c r="H1013" i="2"/>
  <c r="J1013" i="2"/>
  <c r="M1013" i="2"/>
  <c r="H1014" i="2"/>
  <c r="J1014" i="2"/>
  <c r="M1014" i="2"/>
  <c r="H1015" i="2"/>
  <c r="J1015" i="2"/>
  <c r="M1015" i="2"/>
  <c r="H1016" i="2"/>
  <c r="J1016" i="2"/>
  <c r="M1016" i="2"/>
  <c r="H1017" i="2"/>
  <c r="J1017" i="2"/>
  <c r="M1017" i="2"/>
  <c r="H1018" i="2"/>
  <c r="J1018" i="2"/>
  <c r="M1018" i="2"/>
  <c r="H1019" i="2"/>
  <c r="J1019" i="2"/>
  <c r="M1019" i="2"/>
  <c r="H1020" i="2"/>
  <c r="J1020" i="2"/>
  <c r="M1020" i="2"/>
  <c r="H1021" i="2"/>
  <c r="J1021" i="2"/>
  <c r="M1021" i="2"/>
  <c r="H1022" i="2"/>
  <c r="J1022" i="2"/>
  <c r="M1022" i="2"/>
  <c r="H1023" i="2"/>
  <c r="J1023" i="2"/>
  <c r="M1023" i="2"/>
  <c r="H1024" i="2"/>
  <c r="J1024" i="2"/>
  <c r="M1024" i="2"/>
  <c r="H1025" i="2"/>
  <c r="J1025" i="2"/>
  <c r="M1025" i="2"/>
  <c r="H1026" i="2"/>
  <c r="J1026" i="2"/>
  <c r="M1026" i="2"/>
  <c r="H1027" i="2"/>
  <c r="J1027" i="2"/>
  <c r="M1027" i="2"/>
  <c r="H1028" i="2"/>
  <c r="J1028" i="2"/>
  <c r="M1028" i="2"/>
  <c r="H1029" i="2"/>
  <c r="J1029" i="2"/>
  <c r="M1029" i="2"/>
  <c r="H1030" i="2"/>
  <c r="J1030" i="2"/>
  <c r="M1030" i="2"/>
  <c r="H1031" i="2"/>
  <c r="J1031" i="2"/>
  <c r="M1031" i="2"/>
  <c r="H1032" i="2"/>
  <c r="J1032" i="2"/>
  <c r="M1032" i="2"/>
  <c r="H1033" i="2"/>
  <c r="J1033" i="2"/>
  <c r="M1033" i="2"/>
  <c r="H1034" i="2"/>
  <c r="J1034" i="2"/>
  <c r="M1034" i="2"/>
  <c r="H1035" i="2"/>
  <c r="J1035" i="2"/>
  <c r="M1035" i="2"/>
  <c r="H1036" i="2"/>
  <c r="J1036" i="2"/>
  <c r="M1036" i="2"/>
  <c r="H1037" i="2"/>
  <c r="J1037" i="2"/>
  <c r="M1037" i="2"/>
  <c r="H1038" i="2"/>
  <c r="J1038" i="2"/>
  <c r="M1038" i="2"/>
  <c r="H1039" i="2"/>
  <c r="J1039" i="2"/>
  <c r="M1039" i="2"/>
  <c r="H1040" i="2"/>
  <c r="J1040" i="2"/>
  <c r="M1040" i="2"/>
  <c r="H1041" i="2"/>
  <c r="J1041" i="2"/>
  <c r="M1041" i="2"/>
  <c r="H1042" i="2"/>
  <c r="J1042" i="2"/>
  <c r="M1042" i="2"/>
  <c r="H1043" i="2"/>
  <c r="J1043" i="2"/>
  <c r="M1043" i="2"/>
  <c r="H1044" i="2"/>
  <c r="J1044" i="2"/>
  <c r="M1044" i="2"/>
  <c r="H1045" i="2"/>
  <c r="J1045" i="2"/>
  <c r="M1045" i="2"/>
  <c r="H1046" i="2"/>
  <c r="J1046" i="2"/>
  <c r="M1046" i="2"/>
  <c r="H1047" i="2"/>
  <c r="J1047" i="2"/>
  <c r="M1047" i="2"/>
  <c r="H1048" i="2"/>
  <c r="J1048" i="2"/>
  <c r="M1048" i="2"/>
  <c r="H1049" i="2"/>
  <c r="J1049" i="2"/>
  <c r="M1049" i="2"/>
  <c r="H1050" i="2"/>
  <c r="J1050" i="2"/>
  <c r="M1050" i="2"/>
  <c r="H1051" i="2"/>
  <c r="J1051" i="2"/>
  <c r="M1051" i="2"/>
  <c r="H1052" i="2"/>
  <c r="J1052" i="2"/>
  <c r="M1052" i="2"/>
  <c r="H1053" i="2"/>
  <c r="J1053" i="2"/>
  <c r="M1053" i="2"/>
  <c r="H1054" i="2"/>
  <c r="J1054" i="2"/>
  <c r="M1054" i="2"/>
  <c r="H1055" i="2"/>
  <c r="J1055" i="2"/>
  <c r="M1055" i="2"/>
  <c r="H1056" i="2"/>
  <c r="J1056" i="2"/>
  <c r="M1056" i="2"/>
  <c r="H1057" i="2"/>
  <c r="J1057" i="2"/>
  <c r="M1057" i="2"/>
  <c r="H1058" i="2"/>
  <c r="J1058" i="2"/>
  <c r="M1058" i="2"/>
  <c r="H1059" i="2"/>
  <c r="J1059" i="2"/>
  <c r="M1059" i="2"/>
  <c r="H1060" i="2"/>
  <c r="J1060" i="2"/>
  <c r="M1060" i="2"/>
  <c r="H1061" i="2"/>
  <c r="J1061" i="2"/>
  <c r="M1061" i="2"/>
  <c r="H1062" i="2"/>
  <c r="J1062" i="2"/>
  <c r="M1062" i="2"/>
  <c r="H1063" i="2"/>
  <c r="J1063" i="2"/>
  <c r="M1063" i="2"/>
  <c r="H1064" i="2"/>
  <c r="J1064" i="2"/>
  <c r="M1064" i="2"/>
  <c r="H1065" i="2"/>
  <c r="J1065" i="2"/>
  <c r="M1065" i="2"/>
  <c r="H1066" i="2"/>
  <c r="J1066" i="2"/>
  <c r="M1066" i="2"/>
  <c r="H1067" i="2"/>
  <c r="J1067" i="2"/>
  <c r="M1067" i="2"/>
  <c r="H1068" i="2"/>
  <c r="J1068" i="2"/>
  <c r="M1068" i="2"/>
  <c r="H1069" i="2"/>
  <c r="J1069" i="2"/>
  <c r="M1069" i="2"/>
  <c r="H1070" i="2"/>
  <c r="J1070" i="2"/>
  <c r="M1070" i="2"/>
  <c r="H1071" i="2"/>
  <c r="J1071" i="2"/>
  <c r="M1071" i="2"/>
  <c r="H1072" i="2"/>
  <c r="J1072" i="2"/>
  <c r="M1072" i="2"/>
  <c r="H1073" i="2"/>
  <c r="J1073" i="2"/>
  <c r="M1073" i="2"/>
  <c r="H1074" i="2"/>
  <c r="J1074" i="2"/>
  <c r="M1074" i="2"/>
  <c r="H1075" i="2"/>
  <c r="J1075" i="2"/>
  <c r="M1075" i="2"/>
  <c r="H1076" i="2"/>
  <c r="J1076" i="2"/>
  <c r="M1076" i="2"/>
  <c r="H1077" i="2"/>
  <c r="J1077" i="2"/>
  <c r="M1077" i="2"/>
  <c r="H1078" i="2"/>
  <c r="J1078" i="2"/>
  <c r="M1078" i="2"/>
  <c r="H1079" i="2"/>
  <c r="J1079" i="2"/>
  <c r="M1079" i="2"/>
  <c r="H1080" i="2"/>
  <c r="J1080" i="2"/>
  <c r="M1080" i="2"/>
  <c r="H1081" i="2"/>
  <c r="J1081" i="2"/>
  <c r="M1081" i="2"/>
  <c r="H1082" i="2"/>
  <c r="J1082" i="2"/>
  <c r="M1082" i="2"/>
  <c r="H1083" i="2"/>
  <c r="J1083" i="2"/>
  <c r="M1083" i="2"/>
  <c r="H1084" i="2"/>
  <c r="J1084" i="2"/>
  <c r="M1084" i="2"/>
  <c r="H1085" i="2"/>
  <c r="J1085" i="2"/>
  <c r="M1085" i="2"/>
  <c r="H1086" i="2"/>
  <c r="J1086" i="2"/>
  <c r="M1086" i="2"/>
  <c r="H1087" i="2"/>
  <c r="J1087" i="2"/>
  <c r="M1087" i="2"/>
  <c r="H1088" i="2"/>
  <c r="J1088" i="2"/>
  <c r="M1088" i="2"/>
  <c r="H1089" i="2"/>
  <c r="J1089" i="2"/>
  <c r="M1089" i="2"/>
  <c r="H1090" i="2"/>
  <c r="J1090" i="2"/>
  <c r="M1090" i="2"/>
  <c r="H1091" i="2"/>
  <c r="J1091" i="2"/>
  <c r="M1091" i="2"/>
  <c r="H1092" i="2"/>
  <c r="J1092" i="2"/>
  <c r="M1092" i="2"/>
  <c r="H1093" i="2"/>
  <c r="J1093" i="2"/>
  <c r="M1093" i="2"/>
  <c r="H1094" i="2"/>
  <c r="J1094" i="2"/>
  <c r="M1094" i="2"/>
  <c r="H1095" i="2"/>
  <c r="J1095" i="2"/>
  <c r="M1095" i="2"/>
  <c r="H1096" i="2"/>
  <c r="J1096" i="2"/>
  <c r="M1096" i="2"/>
  <c r="H1097" i="2"/>
  <c r="J1097" i="2"/>
  <c r="M1097" i="2"/>
  <c r="H1098" i="2"/>
  <c r="J1098" i="2"/>
  <c r="M1098" i="2"/>
  <c r="H1099" i="2"/>
  <c r="J1099" i="2"/>
  <c r="M1099" i="2"/>
  <c r="H1100" i="2"/>
  <c r="J1100" i="2"/>
  <c r="M1100" i="2"/>
  <c r="H1101" i="2"/>
  <c r="J1101" i="2"/>
  <c r="M1101" i="2"/>
  <c r="H1102" i="2"/>
  <c r="J1102" i="2"/>
  <c r="M1102" i="2"/>
  <c r="H1103" i="2"/>
  <c r="J1103" i="2"/>
  <c r="M1103" i="2"/>
  <c r="H1104" i="2"/>
  <c r="J1104" i="2"/>
  <c r="M1104" i="2"/>
  <c r="H1105" i="2"/>
  <c r="J1105" i="2"/>
  <c r="M1105" i="2"/>
  <c r="H1106" i="2"/>
  <c r="J1106" i="2"/>
  <c r="M1106" i="2"/>
  <c r="H1107" i="2"/>
  <c r="J1107" i="2"/>
  <c r="M1107" i="2"/>
  <c r="H1108" i="2"/>
  <c r="J1108" i="2"/>
  <c r="M1108" i="2"/>
  <c r="H1109" i="2"/>
  <c r="J1109" i="2"/>
  <c r="M1109" i="2"/>
  <c r="H1110" i="2"/>
  <c r="J1110" i="2"/>
  <c r="M1110" i="2"/>
  <c r="H1111" i="2"/>
  <c r="J1111" i="2"/>
  <c r="M1111" i="2"/>
  <c r="H1112" i="2"/>
  <c r="J1112" i="2"/>
  <c r="M1112" i="2"/>
  <c r="H1113" i="2"/>
  <c r="J1113" i="2"/>
  <c r="M1113" i="2"/>
  <c r="H1114" i="2"/>
  <c r="J1114" i="2"/>
  <c r="M1114" i="2"/>
  <c r="H1115" i="2"/>
  <c r="J1115" i="2"/>
  <c r="M1115" i="2"/>
  <c r="H1116" i="2"/>
  <c r="J1116" i="2"/>
  <c r="M1116" i="2"/>
  <c r="H1117" i="2"/>
  <c r="J1117" i="2"/>
  <c r="M1117" i="2"/>
  <c r="H1118" i="2"/>
  <c r="J1118" i="2"/>
  <c r="M1118" i="2"/>
  <c r="H1119" i="2"/>
  <c r="J1119" i="2"/>
  <c r="M1119" i="2"/>
  <c r="H1120" i="2"/>
  <c r="J1120" i="2"/>
  <c r="M1120" i="2"/>
  <c r="H1121" i="2"/>
  <c r="J1121" i="2"/>
  <c r="M1121" i="2"/>
  <c r="H1122" i="2"/>
  <c r="J1122" i="2"/>
  <c r="M1122" i="2"/>
  <c r="H1123" i="2"/>
  <c r="J1123" i="2"/>
  <c r="M1123" i="2"/>
  <c r="H1124" i="2"/>
  <c r="J1124" i="2"/>
  <c r="M1124" i="2"/>
  <c r="H1125" i="2"/>
  <c r="J1125" i="2"/>
  <c r="M1125" i="2"/>
  <c r="H1126" i="2"/>
  <c r="J1126" i="2"/>
  <c r="M1126" i="2"/>
  <c r="H1127" i="2"/>
  <c r="J1127" i="2"/>
  <c r="M1127" i="2"/>
  <c r="H1128" i="2"/>
  <c r="J1128" i="2"/>
  <c r="M1128" i="2"/>
  <c r="H1129" i="2"/>
  <c r="J1129" i="2"/>
  <c r="M1129" i="2"/>
  <c r="H1130" i="2"/>
  <c r="J1130" i="2"/>
  <c r="M1130" i="2"/>
  <c r="H1131" i="2"/>
  <c r="J1131" i="2"/>
  <c r="M1131" i="2"/>
  <c r="H1132" i="2"/>
  <c r="J1132" i="2"/>
  <c r="M1132" i="2"/>
  <c r="H1133" i="2"/>
  <c r="J1133" i="2"/>
  <c r="M1133" i="2"/>
  <c r="H1134" i="2"/>
  <c r="J1134" i="2"/>
  <c r="M1134" i="2"/>
  <c r="H1135" i="2"/>
  <c r="J1135" i="2"/>
  <c r="M1135" i="2"/>
  <c r="H1136" i="2"/>
  <c r="J1136" i="2"/>
  <c r="M1136" i="2"/>
  <c r="H1137" i="2"/>
  <c r="J1137" i="2"/>
  <c r="M1137" i="2"/>
  <c r="H1138" i="2"/>
  <c r="J1138" i="2"/>
  <c r="M1138" i="2"/>
  <c r="H1139" i="2"/>
  <c r="J1139" i="2"/>
  <c r="M1139" i="2"/>
  <c r="H1140" i="2"/>
  <c r="J1140" i="2"/>
  <c r="M1140" i="2"/>
  <c r="H1141" i="2"/>
  <c r="J1141" i="2"/>
  <c r="M1141" i="2"/>
  <c r="H1142" i="2"/>
  <c r="J1142" i="2"/>
  <c r="M1142" i="2"/>
  <c r="H1143" i="2"/>
  <c r="J1143" i="2"/>
  <c r="M1143" i="2"/>
  <c r="H1144" i="2"/>
  <c r="J1144" i="2"/>
  <c r="M1144" i="2"/>
  <c r="H1145" i="2"/>
  <c r="J1145" i="2"/>
  <c r="M1145" i="2"/>
  <c r="H1146" i="2"/>
  <c r="J1146" i="2"/>
  <c r="M1146" i="2"/>
  <c r="H1147" i="2"/>
  <c r="J1147" i="2"/>
  <c r="M1147" i="2"/>
  <c r="H1148" i="2"/>
  <c r="J1148" i="2"/>
  <c r="M1148" i="2"/>
  <c r="H1149" i="2"/>
  <c r="J1149" i="2"/>
  <c r="M1149" i="2"/>
  <c r="H1150" i="2"/>
  <c r="J1150" i="2"/>
  <c r="M1150" i="2"/>
  <c r="H1151" i="2"/>
  <c r="J1151" i="2"/>
  <c r="M1151" i="2"/>
  <c r="H1152" i="2"/>
  <c r="J1152" i="2"/>
  <c r="M1152" i="2"/>
  <c r="H1153" i="2"/>
  <c r="J1153" i="2"/>
  <c r="M1153" i="2"/>
  <c r="H1154" i="2"/>
  <c r="J1154" i="2"/>
  <c r="M1154" i="2"/>
  <c r="H1155" i="2"/>
  <c r="J1155" i="2"/>
  <c r="M1155" i="2"/>
  <c r="H1156" i="2"/>
  <c r="J1156" i="2"/>
  <c r="M1156" i="2"/>
  <c r="H1157" i="2"/>
  <c r="J1157" i="2"/>
  <c r="M1157" i="2"/>
  <c r="H1158" i="2"/>
  <c r="J1158" i="2"/>
  <c r="M1158" i="2"/>
  <c r="H1159" i="2"/>
  <c r="J1159" i="2"/>
  <c r="M1159" i="2"/>
  <c r="H1160" i="2"/>
  <c r="J1160" i="2"/>
  <c r="M1160" i="2"/>
  <c r="H1161" i="2"/>
  <c r="J1161" i="2"/>
  <c r="M1161" i="2"/>
  <c r="H1162" i="2"/>
  <c r="J1162" i="2"/>
  <c r="M1162" i="2"/>
  <c r="H1163" i="2"/>
  <c r="J1163" i="2"/>
  <c r="M1163" i="2"/>
  <c r="H1164" i="2"/>
  <c r="J1164" i="2"/>
  <c r="M1164" i="2"/>
  <c r="H1165" i="2"/>
  <c r="J1165" i="2"/>
  <c r="M1165" i="2"/>
  <c r="H1166" i="2"/>
  <c r="J1166" i="2"/>
  <c r="M1166" i="2"/>
  <c r="H1167" i="2"/>
  <c r="J1167" i="2"/>
  <c r="M1167" i="2"/>
  <c r="H1168" i="2"/>
  <c r="J1168" i="2"/>
  <c r="M1168" i="2"/>
  <c r="H1169" i="2"/>
  <c r="J1169" i="2"/>
  <c r="M1169" i="2"/>
  <c r="H1170" i="2"/>
  <c r="J1170" i="2"/>
  <c r="M1170" i="2"/>
  <c r="H1171" i="2"/>
  <c r="J1171" i="2"/>
  <c r="M1171" i="2"/>
  <c r="H1172" i="2"/>
  <c r="J1172" i="2"/>
  <c r="M1172" i="2"/>
  <c r="H1173" i="2"/>
  <c r="J1173" i="2"/>
  <c r="M1173" i="2"/>
  <c r="H1174" i="2"/>
  <c r="J1174" i="2"/>
  <c r="M1174" i="2"/>
  <c r="H1175" i="2"/>
  <c r="J1175" i="2"/>
  <c r="M1175" i="2"/>
  <c r="H1176" i="2"/>
  <c r="J1176" i="2"/>
  <c r="M1176" i="2"/>
  <c r="H1177" i="2"/>
  <c r="J1177" i="2"/>
  <c r="M1177" i="2"/>
  <c r="H1178" i="2"/>
  <c r="J1178" i="2"/>
  <c r="M1178" i="2"/>
  <c r="H1179" i="2"/>
  <c r="J1179" i="2"/>
  <c r="M1179" i="2"/>
  <c r="H1180" i="2"/>
  <c r="J1180" i="2"/>
  <c r="M1180" i="2"/>
  <c r="H1181" i="2"/>
  <c r="J1181" i="2"/>
  <c r="M1181" i="2"/>
  <c r="H1182" i="2"/>
  <c r="J1182" i="2"/>
  <c r="M1182" i="2"/>
  <c r="H1183" i="2"/>
  <c r="J1183" i="2"/>
  <c r="M1183" i="2"/>
  <c r="H1184" i="2"/>
  <c r="J1184" i="2"/>
  <c r="M1184" i="2"/>
  <c r="H1185" i="2"/>
  <c r="J1185" i="2"/>
  <c r="M1185" i="2"/>
  <c r="H1186" i="2"/>
  <c r="J1186" i="2"/>
  <c r="M1186" i="2"/>
  <c r="H1187" i="2"/>
  <c r="J1187" i="2"/>
  <c r="M1187" i="2"/>
  <c r="H1188" i="2"/>
  <c r="J1188" i="2"/>
  <c r="M1188" i="2"/>
  <c r="H1189" i="2"/>
  <c r="J1189" i="2"/>
  <c r="M1189" i="2"/>
  <c r="H1190" i="2"/>
  <c r="J1190" i="2"/>
  <c r="M1190" i="2"/>
  <c r="H1191" i="2"/>
  <c r="J1191" i="2"/>
  <c r="M1191" i="2"/>
  <c r="H1192" i="2"/>
  <c r="J1192" i="2"/>
  <c r="M1192" i="2"/>
  <c r="H1193" i="2"/>
  <c r="J1193" i="2"/>
  <c r="M1193" i="2"/>
  <c r="H1194" i="2"/>
  <c r="J1194" i="2"/>
  <c r="M1194" i="2"/>
  <c r="H1195" i="2"/>
  <c r="J1195" i="2"/>
  <c r="M1195" i="2"/>
  <c r="H1196" i="2"/>
  <c r="J1196" i="2"/>
  <c r="M1196" i="2"/>
  <c r="H1197" i="2"/>
  <c r="J1197" i="2"/>
  <c r="M1197" i="2"/>
  <c r="H1198" i="2"/>
  <c r="J1198" i="2"/>
  <c r="M1198" i="2"/>
  <c r="H1199" i="2"/>
  <c r="J1199" i="2"/>
  <c r="M1199" i="2"/>
  <c r="H1200" i="2"/>
  <c r="J1200" i="2"/>
  <c r="M1200" i="2"/>
  <c r="H1201" i="2"/>
  <c r="J1201" i="2"/>
  <c r="M1201" i="2"/>
  <c r="H1202" i="2"/>
  <c r="J1202" i="2"/>
  <c r="M1202" i="2"/>
  <c r="H1203" i="2"/>
  <c r="J1203" i="2"/>
  <c r="M1203" i="2"/>
  <c r="H1204" i="2"/>
  <c r="J1204" i="2"/>
  <c r="M1204" i="2"/>
  <c r="H1205" i="2"/>
  <c r="J1205" i="2"/>
  <c r="M1205" i="2"/>
  <c r="H1206" i="2"/>
  <c r="J1206" i="2"/>
  <c r="M1206" i="2"/>
  <c r="H1207" i="2"/>
  <c r="J1207" i="2"/>
  <c r="M1207" i="2"/>
  <c r="H1208" i="2"/>
  <c r="J1208" i="2"/>
  <c r="M1208" i="2"/>
  <c r="H1209" i="2"/>
  <c r="J1209" i="2"/>
  <c r="M1209" i="2"/>
  <c r="H1210" i="2"/>
  <c r="J1210" i="2"/>
  <c r="M1210" i="2"/>
  <c r="H1211" i="2"/>
  <c r="J1211" i="2"/>
  <c r="M1211" i="2"/>
  <c r="H1212" i="2"/>
  <c r="J1212" i="2"/>
  <c r="M1212" i="2"/>
  <c r="H1213" i="2"/>
  <c r="J1213" i="2"/>
  <c r="M1213" i="2"/>
  <c r="H1214" i="2"/>
  <c r="J1214" i="2"/>
  <c r="M1214" i="2"/>
  <c r="H1215" i="2"/>
  <c r="J1215" i="2"/>
  <c r="M1215" i="2"/>
  <c r="H1216" i="2"/>
  <c r="J1216" i="2"/>
  <c r="M1216" i="2"/>
  <c r="H1217" i="2"/>
  <c r="J1217" i="2"/>
  <c r="M1217" i="2"/>
  <c r="H1218" i="2"/>
  <c r="J1218" i="2"/>
  <c r="M1218" i="2"/>
  <c r="H1219" i="2"/>
  <c r="J1219" i="2"/>
  <c r="M1219" i="2"/>
  <c r="H1220" i="2"/>
  <c r="J1220" i="2"/>
  <c r="M1220" i="2"/>
  <c r="H1221" i="2"/>
  <c r="J1221" i="2"/>
  <c r="M1221" i="2"/>
  <c r="H1222" i="2"/>
  <c r="J1222" i="2"/>
  <c r="M1222" i="2"/>
  <c r="H1223" i="2"/>
  <c r="J1223" i="2"/>
  <c r="M1223" i="2"/>
  <c r="H1224" i="2"/>
  <c r="J1224" i="2"/>
  <c r="M1224" i="2"/>
  <c r="H1225" i="2"/>
  <c r="J1225" i="2"/>
  <c r="M1225" i="2"/>
  <c r="H1226" i="2"/>
  <c r="J1226" i="2"/>
  <c r="M1226" i="2"/>
  <c r="H1227" i="2"/>
  <c r="J1227" i="2"/>
  <c r="M1227" i="2"/>
  <c r="H1228" i="2"/>
  <c r="J1228" i="2"/>
  <c r="M1228" i="2"/>
  <c r="H1229" i="2"/>
  <c r="J1229" i="2"/>
  <c r="M1229" i="2"/>
  <c r="H1230" i="2"/>
  <c r="J1230" i="2"/>
  <c r="M1230" i="2"/>
  <c r="H1231" i="2"/>
  <c r="J1231" i="2"/>
  <c r="M1231" i="2"/>
  <c r="H1232" i="2"/>
  <c r="J1232" i="2"/>
  <c r="M1232" i="2"/>
  <c r="H1233" i="2"/>
  <c r="J1233" i="2"/>
  <c r="M1233" i="2"/>
  <c r="H1234" i="2"/>
  <c r="J1234" i="2"/>
  <c r="M1234" i="2"/>
  <c r="H1235" i="2"/>
  <c r="J1235" i="2"/>
  <c r="M1235" i="2"/>
  <c r="H1236" i="2"/>
  <c r="J1236" i="2"/>
  <c r="M1236" i="2"/>
  <c r="H1237" i="2"/>
  <c r="J1237" i="2"/>
  <c r="M1237" i="2"/>
  <c r="H1238" i="2"/>
  <c r="J1238" i="2"/>
  <c r="M1238" i="2"/>
  <c r="H1239" i="2"/>
  <c r="J1239" i="2"/>
  <c r="M1239" i="2"/>
  <c r="H1240" i="2"/>
  <c r="J1240" i="2"/>
  <c r="M1240" i="2"/>
  <c r="H1241" i="2"/>
  <c r="J1241" i="2"/>
  <c r="M1241" i="2"/>
  <c r="H1242" i="2"/>
  <c r="J1242" i="2"/>
  <c r="M1242" i="2"/>
  <c r="H1243" i="2"/>
  <c r="J1243" i="2"/>
  <c r="M1243" i="2"/>
  <c r="H1244" i="2"/>
  <c r="J1244" i="2"/>
  <c r="M1244" i="2"/>
  <c r="H1245" i="2"/>
  <c r="J1245" i="2"/>
  <c r="M1245" i="2"/>
  <c r="H1246" i="2"/>
  <c r="J1246" i="2"/>
  <c r="M1246" i="2"/>
  <c r="H1247" i="2"/>
  <c r="J1247" i="2"/>
  <c r="M1247" i="2"/>
  <c r="H1248" i="2"/>
  <c r="J1248" i="2"/>
  <c r="M1248" i="2"/>
  <c r="H1249" i="2"/>
  <c r="J1249" i="2"/>
  <c r="M1249" i="2"/>
  <c r="H1250" i="2"/>
  <c r="J1250" i="2"/>
  <c r="M1250" i="2"/>
  <c r="H1251" i="2"/>
  <c r="J1251" i="2"/>
  <c r="M1251" i="2"/>
  <c r="H1252" i="2"/>
  <c r="J1252" i="2"/>
  <c r="M1252" i="2"/>
  <c r="H1253" i="2"/>
  <c r="J1253" i="2"/>
  <c r="M1253" i="2"/>
  <c r="H1254" i="2"/>
  <c r="J1254" i="2"/>
  <c r="M1254" i="2"/>
  <c r="H1255" i="2"/>
  <c r="J1255" i="2"/>
  <c r="M1255" i="2"/>
  <c r="H1256" i="2"/>
  <c r="J1256" i="2"/>
  <c r="M1256" i="2"/>
  <c r="H1257" i="2"/>
  <c r="J1257" i="2"/>
  <c r="M1257" i="2"/>
  <c r="H1258" i="2"/>
  <c r="J1258" i="2"/>
  <c r="M1258" i="2"/>
  <c r="H1259" i="2"/>
  <c r="J1259" i="2"/>
  <c r="M1259" i="2"/>
  <c r="H1260" i="2"/>
  <c r="J1260" i="2"/>
  <c r="M1260" i="2"/>
  <c r="H1261" i="2"/>
  <c r="J1261" i="2"/>
  <c r="M1261" i="2"/>
  <c r="H1262" i="2"/>
  <c r="J1262" i="2"/>
  <c r="M1262" i="2"/>
  <c r="H1263" i="2"/>
  <c r="J1263" i="2"/>
  <c r="M1263" i="2"/>
  <c r="H1264" i="2"/>
  <c r="J1264" i="2"/>
  <c r="M1264" i="2"/>
  <c r="H1265" i="2"/>
  <c r="J1265" i="2"/>
  <c r="M1265" i="2"/>
  <c r="H1266" i="2"/>
  <c r="J1266" i="2"/>
  <c r="M1266" i="2"/>
  <c r="H1267" i="2"/>
  <c r="J1267" i="2"/>
  <c r="M1267" i="2"/>
  <c r="H1268" i="2"/>
  <c r="J1268" i="2"/>
  <c r="M1268" i="2"/>
  <c r="H1269" i="2"/>
  <c r="J1269" i="2"/>
  <c r="M1269" i="2"/>
  <c r="H1270" i="2"/>
  <c r="J1270" i="2"/>
  <c r="M1270" i="2"/>
  <c r="H1271" i="2"/>
  <c r="J1271" i="2"/>
  <c r="M1271" i="2"/>
  <c r="H1272" i="2"/>
  <c r="J1272" i="2"/>
  <c r="M1272" i="2"/>
  <c r="H1273" i="2"/>
  <c r="J1273" i="2"/>
  <c r="M1273" i="2"/>
  <c r="H1274" i="2"/>
  <c r="J1274" i="2"/>
  <c r="M1274" i="2"/>
  <c r="H1275" i="2"/>
  <c r="J1275" i="2"/>
  <c r="M1275" i="2"/>
  <c r="H1276" i="2"/>
  <c r="J1276" i="2"/>
  <c r="M1276" i="2"/>
  <c r="H1277" i="2"/>
  <c r="J1277" i="2"/>
  <c r="M1277" i="2"/>
  <c r="H1278" i="2"/>
  <c r="J1278" i="2"/>
  <c r="M1278" i="2"/>
  <c r="H1279" i="2"/>
  <c r="J1279" i="2"/>
  <c r="M1279" i="2"/>
  <c r="H1280" i="2"/>
  <c r="J1280" i="2"/>
  <c r="M1280" i="2"/>
  <c r="H1281" i="2"/>
  <c r="J1281" i="2"/>
  <c r="M1281" i="2"/>
  <c r="H1282" i="2"/>
  <c r="J1282" i="2"/>
  <c r="M1282" i="2"/>
  <c r="H1283" i="2"/>
  <c r="J1283" i="2"/>
  <c r="M1283" i="2"/>
  <c r="H1284" i="2"/>
  <c r="J1284" i="2"/>
  <c r="M1284" i="2"/>
  <c r="H1285" i="2"/>
  <c r="J1285" i="2"/>
  <c r="M1285" i="2"/>
  <c r="H1286" i="2"/>
  <c r="J1286" i="2"/>
  <c r="M1286" i="2"/>
  <c r="H1287" i="2"/>
  <c r="J1287" i="2"/>
  <c r="M1287" i="2"/>
  <c r="H1288" i="2"/>
  <c r="J1288" i="2"/>
  <c r="M1288" i="2"/>
  <c r="H1289" i="2"/>
  <c r="J1289" i="2"/>
  <c r="M1289" i="2"/>
  <c r="H1290" i="2"/>
  <c r="J1290" i="2"/>
  <c r="M1290" i="2"/>
  <c r="H1291" i="2"/>
  <c r="J1291" i="2"/>
  <c r="M1291" i="2"/>
  <c r="H1292" i="2"/>
  <c r="J1292" i="2"/>
  <c r="M1292" i="2"/>
  <c r="H1293" i="2"/>
  <c r="J1293" i="2"/>
  <c r="M1293" i="2"/>
  <c r="H1294" i="2"/>
  <c r="J1294" i="2"/>
  <c r="M1294" i="2"/>
  <c r="H1295" i="2"/>
  <c r="J1295" i="2"/>
  <c r="M1295" i="2"/>
  <c r="H1296" i="2"/>
  <c r="J1296" i="2"/>
  <c r="M1296" i="2"/>
  <c r="H1297" i="2"/>
  <c r="J1297" i="2"/>
  <c r="M1297" i="2"/>
  <c r="H1298" i="2"/>
  <c r="J1298" i="2"/>
  <c r="M1298" i="2"/>
  <c r="H1299" i="2"/>
  <c r="J1299" i="2"/>
  <c r="M1299" i="2"/>
  <c r="H1300" i="2"/>
  <c r="J1300" i="2"/>
  <c r="M1300" i="2"/>
  <c r="H1301" i="2"/>
  <c r="J1301" i="2"/>
  <c r="M1301" i="2"/>
  <c r="H1302" i="2"/>
  <c r="J1302" i="2"/>
  <c r="M1302" i="2"/>
  <c r="H1303" i="2"/>
  <c r="J1303" i="2"/>
  <c r="M1303" i="2"/>
  <c r="H1304" i="2"/>
  <c r="J1304" i="2"/>
  <c r="M1304" i="2"/>
  <c r="H1305" i="2"/>
  <c r="J1305" i="2"/>
  <c r="M1305" i="2"/>
  <c r="H1306" i="2"/>
  <c r="J1306" i="2"/>
  <c r="M1306" i="2"/>
  <c r="H1307" i="2"/>
  <c r="J1307" i="2"/>
  <c r="M1307" i="2"/>
  <c r="H1308" i="2"/>
  <c r="J1308" i="2"/>
  <c r="M1308" i="2"/>
  <c r="H1309" i="2"/>
  <c r="J1309" i="2"/>
  <c r="M1309" i="2"/>
  <c r="H1310" i="2"/>
  <c r="J1310" i="2"/>
  <c r="M1310" i="2"/>
  <c r="H1311" i="2"/>
  <c r="J1311" i="2"/>
  <c r="M1311" i="2"/>
  <c r="H1312" i="2"/>
  <c r="J1312" i="2"/>
  <c r="M1312" i="2"/>
  <c r="H1313" i="2"/>
  <c r="J1313" i="2"/>
  <c r="M1313" i="2"/>
  <c r="H1314" i="2"/>
  <c r="J1314" i="2"/>
  <c r="M1314" i="2"/>
  <c r="H1315" i="2"/>
  <c r="J1315" i="2"/>
  <c r="M1315" i="2"/>
  <c r="H1316" i="2"/>
  <c r="J1316" i="2"/>
  <c r="M1316" i="2"/>
  <c r="H1317" i="2"/>
  <c r="J1317" i="2"/>
  <c r="M1317" i="2"/>
  <c r="H1318" i="2"/>
  <c r="J1318" i="2"/>
  <c r="M1318" i="2"/>
  <c r="H1319" i="2"/>
  <c r="J1319" i="2"/>
  <c r="M1319" i="2"/>
  <c r="H1320" i="2"/>
  <c r="J1320" i="2"/>
  <c r="M1320" i="2"/>
  <c r="H1321" i="2"/>
  <c r="J1321" i="2"/>
  <c r="M1321" i="2"/>
  <c r="H1322" i="2"/>
  <c r="J1322" i="2"/>
  <c r="M1322" i="2"/>
  <c r="H1323" i="2"/>
  <c r="J1323" i="2"/>
  <c r="M1323" i="2"/>
  <c r="H1324" i="2"/>
  <c r="J1324" i="2"/>
  <c r="M1324" i="2"/>
  <c r="H1325" i="2"/>
  <c r="J1325" i="2"/>
  <c r="M1325" i="2"/>
  <c r="H1326" i="2"/>
  <c r="J1326" i="2"/>
  <c r="M1326" i="2"/>
  <c r="H1327" i="2"/>
  <c r="J1327" i="2"/>
  <c r="M1327" i="2"/>
  <c r="H1328" i="2"/>
  <c r="J1328" i="2"/>
  <c r="M1328" i="2"/>
  <c r="H1329" i="2"/>
  <c r="J1329" i="2"/>
  <c r="M1329" i="2"/>
  <c r="H1330" i="2"/>
  <c r="J1330" i="2"/>
  <c r="M1330" i="2"/>
  <c r="H1331" i="2"/>
  <c r="J1331" i="2"/>
  <c r="M1331" i="2"/>
  <c r="H1332" i="2"/>
  <c r="J1332" i="2"/>
  <c r="M1332" i="2"/>
  <c r="H1333" i="2"/>
  <c r="J1333" i="2"/>
  <c r="M1333" i="2"/>
  <c r="H1334" i="2"/>
  <c r="J1334" i="2"/>
  <c r="M1334" i="2"/>
  <c r="H1335" i="2"/>
  <c r="J1335" i="2"/>
  <c r="M1335" i="2"/>
  <c r="H1336" i="2"/>
  <c r="J1336" i="2"/>
  <c r="M1336" i="2"/>
  <c r="H1337" i="2"/>
  <c r="J1337" i="2"/>
  <c r="M1337" i="2"/>
  <c r="H1338" i="2"/>
  <c r="J1338" i="2"/>
  <c r="M1338" i="2"/>
  <c r="H1339" i="2"/>
  <c r="J1339" i="2"/>
  <c r="M1339" i="2"/>
  <c r="H1340" i="2"/>
  <c r="J1340" i="2"/>
  <c r="M1340" i="2"/>
  <c r="H1341" i="2"/>
  <c r="J1341" i="2"/>
  <c r="M1341" i="2"/>
  <c r="H1342" i="2"/>
  <c r="J1342" i="2"/>
  <c r="M1342" i="2"/>
  <c r="H1343" i="2"/>
  <c r="J1343" i="2"/>
  <c r="M1343" i="2"/>
  <c r="H1344" i="2"/>
  <c r="J1344" i="2"/>
  <c r="M1344" i="2"/>
  <c r="H1345" i="2"/>
  <c r="J1345" i="2"/>
  <c r="M1345" i="2"/>
  <c r="H1346" i="2"/>
  <c r="J1346" i="2"/>
  <c r="M1346" i="2"/>
  <c r="H1347" i="2"/>
  <c r="J1347" i="2"/>
  <c r="M1347" i="2"/>
  <c r="H1348" i="2"/>
  <c r="J1348" i="2"/>
  <c r="M1348" i="2"/>
  <c r="H1349" i="2"/>
  <c r="J1349" i="2"/>
  <c r="M1349" i="2"/>
  <c r="H1350" i="2"/>
  <c r="J1350" i="2"/>
  <c r="M1350" i="2"/>
  <c r="H1351" i="2"/>
  <c r="J1351" i="2"/>
  <c r="M1351" i="2"/>
  <c r="H1352" i="2"/>
  <c r="J1352" i="2"/>
  <c r="M1352" i="2"/>
  <c r="H1353" i="2"/>
  <c r="J1353" i="2"/>
  <c r="M1353" i="2"/>
  <c r="H1354" i="2"/>
  <c r="J1354" i="2"/>
  <c r="M1354" i="2"/>
  <c r="H1355" i="2"/>
  <c r="J1355" i="2"/>
  <c r="M1355" i="2"/>
  <c r="H1356" i="2"/>
  <c r="J1356" i="2"/>
  <c r="M1356" i="2"/>
  <c r="H1357" i="2"/>
  <c r="J1357" i="2"/>
  <c r="M1357" i="2"/>
  <c r="H1358" i="2"/>
  <c r="J1358" i="2"/>
  <c r="M1358" i="2"/>
  <c r="H1359" i="2"/>
  <c r="J1359" i="2"/>
  <c r="M1359" i="2"/>
  <c r="H1360" i="2"/>
  <c r="J1360" i="2"/>
  <c r="M1360" i="2"/>
  <c r="H1361" i="2"/>
  <c r="J1361" i="2"/>
  <c r="M1361" i="2"/>
  <c r="H1362" i="2"/>
  <c r="J1362" i="2"/>
  <c r="M1362" i="2"/>
  <c r="H1363" i="2"/>
  <c r="J1363" i="2"/>
  <c r="M1363" i="2"/>
  <c r="H1364" i="2"/>
  <c r="J1364" i="2"/>
  <c r="M1364" i="2"/>
  <c r="H1365" i="2"/>
  <c r="J1365" i="2"/>
  <c r="M1365" i="2"/>
  <c r="H1366" i="2"/>
  <c r="J1366" i="2"/>
  <c r="M1366" i="2"/>
  <c r="H1367" i="2"/>
  <c r="J1367" i="2"/>
  <c r="M1367" i="2"/>
  <c r="H1368" i="2"/>
  <c r="J1368" i="2"/>
  <c r="M1368" i="2"/>
  <c r="H1369" i="2"/>
  <c r="J1369" i="2"/>
  <c r="M1369" i="2"/>
  <c r="H1370" i="2"/>
  <c r="J1370" i="2"/>
  <c r="M1370" i="2"/>
  <c r="H1371" i="2"/>
  <c r="J1371" i="2"/>
  <c r="M1371" i="2"/>
  <c r="H1372" i="2"/>
  <c r="J1372" i="2"/>
  <c r="M1372" i="2"/>
  <c r="H1373" i="2"/>
  <c r="J1373" i="2"/>
  <c r="M1373" i="2"/>
  <c r="H1374" i="2"/>
  <c r="J1374" i="2"/>
  <c r="M1374" i="2"/>
  <c r="H1375" i="2"/>
  <c r="J1375" i="2"/>
  <c r="M1375" i="2"/>
  <c r="H1376" i="2"/>
  <c r="J1376" i="2"/>
  <c r="M1376" i="2"/>
  <c r="H1377" i="2"/>
  <c r="J1377" i="2"/>
  <c r="M1377" i="2"/>
  <c r="H1378" i="2"/>
  <c r="J1378" i="2"/>
  <c r="M1378" i="2"/>
  <c r="H1379" i="2"/>
  <c r="J1379" i="2"/>
  <c r="M1379" i="2"/>
  <c r="H1380" i="2"/>
  <c r="J1380" i="2"/>
  <c r="M1380" i="2"/>
  <c r="H1381" i="2"/>
  <c r="J1381" i="2"/>
  <c r="M1381" i="2"/>
  <c r="H1382" i="2"/>
  <c r="J1382" i="2"/>
  <c r="M1382" i="2"/>
  <c r="H1383" i="2"/>
  <c r="J1383" i="2"/>
  <c r="M1383" i="2"/>
  <c r="H1384" i="2"/>
  <c r="J1384" i="2"/>
  <c r="M1384" i="2"/>
  <c r="H1385" i="2"/>
  <c r="J1385" i="2"/>
  <c r="M1385" i="2"/>
  <c r="H1386" i="2"/>
  <c r="J1386" i="2"/>
  <c r="M1386" i="2"/>
  <c r="H1387" i="2"/>
  <c r="J1387" i="2"/>
  <c r="M1387" i="2"/>
  <c r="H1388" i="2"/>
  <c r="J1388" i="2"/>
  <c r="M1388" i="2"/>
  <c r="H1389" i="2"/>
  <c r="J1389" i="2"/>
  <c r="M1389" i="2"/>
  <c r="H1390" i="2"/>
  <c r="J1390" i="2"/>
  <c r="M1390" i="2"/>
  <c r="H1391" i="2"/>
  <c r="J1391" i="2"/>
  <c r="M1391" i="2"/>
  <c r="H1392" i="2"/>
  <c r="J1392" i="2"/>
  <c r="M1392" i="2"/>
  <c r="H1393" i="2"/>
  <c r="J1393" i="2"/>
  <c r="M1393" i="2"/>
  <c r="H1394" i="2"/>
  <c r="J1394" i="2"/>
  <c r="M1394" i="2"/>
  <c r="H1395" i="2"/>
  <c r="J1395" i="2"/>
  <c r="M1395" i="2"/>
  <c r="H1396" i="2"/>
  <c r="J1396" i="2"/>
  <c r="M1396" i="2"/>
  <c r="H1397" i="2"/>
  <c r="J1397" i="2"/>
  <c r="M1397" i="2"/>
  <c r="H1398" i="2"/>
  <c r="J1398" i="2"/>
  <c r="M1398" i="2"/>
  <c r="H1399" i="2"/>
  <c r="J1399" i="2"/>
  <c r="M1399" i="2"/>
  <c r="H1400" i="2"/>
  <c r="J1400" i="2"/>
  <c r="M1400" i="2"/>
  <c r="H1401" i="2"/>
  <c r="J1401" i="2"/>
  <c r="M1401" i="2"/>
  <c r="H1402" i="2"/>
  <c r="J1402" i="2"/>
  <c r="M1402" i="2"/>
  <c r="H1403" i="2"/>
  <c r="J1403" i="2"/>
  <c r="M1403" i="2"/>
  <c r="H1404" i="2"/>
  <c r="J1404" i="2"/>
  <c r="M1404" i="2"/>
  <c r="H1405" i="2"/>
  <c r="J1405" i="2"/>
  <c r="M1405" i="2"/>
  <c r="H1406" i="2"/>
  <c r="J1406" i="2"/>
  <c r="M1406" i="2"/>
  <c r="H1407" i="2"/>
  <c r="J1407" i="2"/>
  <c r="M1407" i="2"/>
  <c r="H1408" i="2"/>
  <c r="J1408" i="2"/>
  <c r="M1408" i="2"/>
  <c r="H1409" i="2"/>
  <c r="J1409" i="2"/>
  <c r="M1409" i="2"/>
  <c r="H1410" i="2"/>
  <c r="J1410" i="2"/>
  <c r="M1410" i="2"/>
  <c r="H1411" i="2"/>
  <c r="J1411" i="2"/>
  <c r="M1411" i="2"/>
  <c r="H1412" i="2"/>
  <c r="J1412" i="2"/>
  <c r="M1412" i="2"/>
  <c r="H1413" i="2"/>
  <c r="J1413" i="2"/>
  <c r="M1413" i="2"/>
  <c r="H1414" i="2"/>
  <c r="J1414" i="2"/>
  <c r="M1414" i="2"/>
  <c r="H1415" i="2"/>
  <c r="J1415" i="2"/>
  <c r="M1415" i="2"/>
  <c r="H1416" i="2"/>
  <c r="J1416" i="2"/>
  <c r="M1416" i="2"/>
  <c r="H1417" i="2"/>
  <c r="J1417" i="2"/>
  <c r="M1417" i="2"/>
  <c r="H1418" i="2"/>
  <c r="J1418" i="2"/>
  <c r="M1418" i="2"/>
  <c r="H1419" i="2"/>
  <c r="J1419" i="2"/>
  <c r="M1419" i="2"/>
  <c r="H1420" i="2"/>
  <c r="J1420" i="2"/>
  <c r="M1420" i="2"/>
  <c r="H1421" i="2"/>
  <c r="J1421" i="2"/>
  <c r="M1421" i="2"/>
  <c r="H1422" i="2"/>
  <c r="J1422" i="2"/>
  <c r="M1422" i="2"/>
  <c r="H1423" i="2"/>
  <c r="J1423" i="2"/>
  <c r="M1423" i="2"/>
  <c r="H1424" i="2"/>
  <c r="J1424" i="2"/>
  <c r="M1424" i="2"/>
  <c r="H1425" i="2"/>
  <c r="J1425" i="2"/>
  <c r="M1425" i="2"/>
  <c r="H1426" i="2"/>
  <c r="J1426" i="2"/>
  <c r="M1426" i="2"/>
  <c r="H1427" i="2"/>
  <c r="J1427" i="2"/>
  <c r="M1427" i="2"/>
  <c r="H1428" i="2"/>
  <c r="J1428" i="2"/>
  <c r="M1428" i="2"/>
  <c r="H1429" i="2"/>
  <c r="J1429" i="2"/>
  <c r="M1429" i="2"/>
  <c r="H1430" i="2"/>
  <c r="J1430" i="2"/>
  <c r="M1430" i="2"/>
  <c r="H1431" i="2"/>
  <c r="J1431" i="2"/>
  <c r="M1431" i="2"/>
  <c r="H1432" i="2"/>
  <c r="J1432" i="2"/>
  <c r="M1432" i="2"/>
  <c r="H1433" i="2"/>
  <c r="J1433" i="2"/>
  <c r="M1433" i="2"/>
  <c r="H1434" i="2"/>
  <c r="J1434" i="2"/>
  <c r="M1434" i="2"/>
  <c r="H1435" i="2"/>
  <c r="J1435" i="2"/>
  <c r="M1435" i="2"/>
  <c r="H1436" i="2"/>
  <c r="J1436" i="2"/>
  <c r="M1436" i="2"/>
  <c r="H1437" i="2"/>
  <c r="J1437" i="2"/>
  <c r="M1437" i="2"/>
  <c r="H1438" i="2"/>
  <c r="J1438" i="2"/>
  <c r="M1438" i="2"/>
  <c r="H1439" i="2"/>
  <c r="J1439" i="2"/>
  <c r="M1439" i="2"/>
  <c r="H1440" i="2"/>
  <c r="J1440" i="2"/>
  <c r="M1440" i="2"/>
  <c r="H1441" i="2"/>
  <c r="J1441" i="2"/>
  <c r="M1441" i="2"/>
  <c r="H1442" i="2"/>
  <c r="J1442" i="2"/>
  <c r="M1442" i="2"/>
  <c r="H1443" i="2"/>
  <c r="J1443" i="2"/>
  <c r="M1443" i="2"/>
  <c r="H1444" i="2"/>
  <c r="J1444" i="2"/>
  <c r="M1444" i="2"/>
  <c r="H1445" i="2"/>
  <c r="J1445" i="2"/>
  <c r="M1445" i="2"/>
  <c r="H1446" i="2"/>
  <c r="J1446" i="2"/>
  <c r="M1446" i="2"/>
  <c r="H1447" i="2"/>
  <c r="J1447" i="2"/>
  <c r="M1447" i="2"/>
  <c r="H1448" i="2"/>
  <c r="J1448" i="2"/>
  <c r="M1448" i="2"/>
  <c r="H1449" i="2"/>
  <c r="J1449" i="2"/>
  <c r="M1449" i="2"/>
  <c r="H1450" i="2"/>
  <c r="J1450" i="2"/>
  <c r="M1450" i="2"/>
  <c r="H1451" i="2"/>
  <c r="J1451" i="2"/>
  <c r="M1451" i="2"/>
  <c r="H1452" i="2"/>
  <c r="J1452" i="2"/>
  <c r="M1452" i="2"/>
  <c r="H1453" i="2"/>
  <c r="J1453" i="2"/>
  <c r="M1453" i="2"/>
  <c r="H1454" i="2"/>
  <c r="J1454" i="2"/>
  <c r="M1454" i="2"/>
  <c r="H1455" i="2"/>
  <c r="J1455" i="2"/>
  <c r="M1455" i="2"/>
  <c r="H1456" i="2"/>
  <c r="J1456" i="2"/>
  <c r="M1456" i="2"/>
  <c r="H1457" i="2"/>
  <c r="J1457" i="2"/>
  <c r="M1457" i="2"/>
  <c r="H1458" i="2"/>
  <c r="J1458" i="2"/>
  <c r="M1458" i="2"/>
  <c r="H1459" i="2"/>
  <c r="J1459" i="2"/>
  <c r="M1459" i="2"/>
  <c r="H1460" i="2"/>
  <c r="J1460" i="2"/>
  <c r="M1460" i="2"/>
  <c r="H1461" i="2"/>
  <c r="J1461" i="2"/>
  <c r="M1461" i="2"/>
  <c r="H1462" i="2"/>
  <c r="J1462" i="2"/>
  <c r="M1462" i="2"/>
  <c r="H1463" i="2"/>
  <c r="J1463" i="2"/>
  <c r="M1463" i="2"/>
  <c r="H1464" i="2"/>
  <c r="J1464" i="2"/>
  <c r="M1464" i="2"/>
  <c r="H1465" i="2"/>
  <c r="J1465" i="2"/>
  <c r="M1465" i="2"/>
  <c r="H1466" i="2"/>
  <c r="J1466" i="2"/>
  <c r="M1466" i="2"/>
  <c r="H1467" i="2"/>
  <c r="J1467" i="2"/>
  <c r="M1467" i="2"/>
  <c r="H1468" i="2"/>
  <c r="J1468" i="2"/>
  <c r="M1468" i="2"/>
  <c r="H1469" i="2"/>
  <c r="J1469" i="2"/>
  <c r="M1469" i="2"/>
  <c r="H1470" i="2"/>
  <c r="J1470" i="2"/>
  <c r="M1470" i="2"/>
  <c r="H1471" i="2"/>
  <c r="J1471" i="2"/>
  <c r="M1471" i="2"/>
  <c r="H1472" i="2"/>
  <c r="J1472" i="2"/>
  <c r="M1472" i="2"/>
  <c r="H1473" i="2"/>
  <c r="J1473" i="2"/>
  <c r="M1473" i="2"/>
  <c r="H1474" i="2"/>
  <c r="J1474" i="2"/>
  <c r="M1474" i="2"/>
  <c r="H1475" i="2"/>
  <c r="J1475" i="2"/>
  <c r="M1475" i="2"/>
  <c r="H1476" i="2"/>
  <c r="J1476" i="2"/>
  <c r="M1476" i="2"/>
  <c r="H1477" i="2"/>
  <c r="J1477" i="2"/>
  <c r="M1477" i="2"/>
  <c r="H1478" i="2"/>
  <c r="J1478" i="2"/>
  <c r="M1478" i="2"/>
  <c r="H1479" i="2"/>
  <c r="J1479" i="2"/>
  <c r="M1479" i="2"/>
  <c r="H1480" i="2"/>
  <c r="J1480" i="2"/>
  <c r="M1480" i="2"/>
  <c r="H1481" i="2"/>
  <c r="J1481" i="2"/>
  <c r="M1481" i="2"/>
  <c r="H1482" i="2"/>
  <c r="J1482" i="2"/>
  <c r="M1482" i="2"/>
  <c r="H1483" i="2"/>
  <c r="J1483" i="2"/>
  <c r="M1483" i="2"/>
  <c r="H1484" i="2"/>
  <c r="J1484" i="2"/>
  <c r="M1484" i="2"/>
  <c r="H1485" i="2"/>
  <c r="J1485" i="2"/>
  <c r="M1485" i="2"/>
  <c r="H1486" i="2"/>
  <c r="J1486" i="2"/>
  <c r="M1486" i="2"/>
  <c r="H1487" i="2"/>
  <c r="J1487" i="2"/>
  <c r="M1487" i="2"/>
  <c r="H1488" i="2"/>
  <c r="J1488" i="2"/>
  <c r="M1488" i="2"/>
  <c r="H1489" i="2"/>
  <c r="J1489" i="2"/>
  <c r="M1489" i="2"/>
  <c r="H1490" i="2"/>
  <c r="J1490" i="2"/>
  <c r="M1490" i="2"/>
  <c r="H1491" i="2"/>
  <c r="J1491" i="2"/>
  <c r="M1491" i="2"/>
  <c r="H1492" i="2"/>
  <c r="J1492" i="2"/>
  <c r="M1492" i="2"/>
  <c r="H1493" i="2"/>
  <c r="J1493" i="2"/>
  <c r="M1493" i="2"/>
  <c r="H1494" i="2"/>
  <c r="J1494" i="2"/>
  <c r="M1494" i="2"/>
  <c r="H1495" i="2"/>
  <c r="J1495" i="2"/>
  <c r="M1495" i="2"/>
  <c r="H1496" i="2"/>
  <c r="J1496" i="2"/>
  <c r="M1496" i="2"/>
  <c r="H1497" i="2"/>
  <c r="J1497" i="2"/>
  <c r="M1497" i="2"/>
  <c r="H1498" i="2"/>
  <c r="J1498" i="2"/>
  <c r="M1498" i="2"/>
  <c r="H1499" i="2"/>
  <c r="J1499" i="2"/>
  <c r="M1499" i="2"/>
  <c r="H1500" i="2"/>
  <c r="J1500" i="2"/>
  <c r="M1500" i="2"/>
  <c r="H1501" i="2"/>
  <c r="J1501" i="2"/>
  <c r="M1501" i="2"/>
  <c r="H1502" i="2"/>
  <c r="J1502" i="2"/>
  <c r="M1502" i="2"/>
  <c r="H1503" i="2"/>
  <c r="J1503" i="2"/>
  <c r="M1503" i="2"/>
  <c r="H1504" i="2"/>
  <c r="J1504" i="2"/>
  <c r="M1504" i="2"/>
  <c r="H1505" i="2"/>
  <c r="J1505" i="2"/>
  <c r="M1505" i="2"/>
  <c r="H1506" i="2"/>
  <c r="J1506" i="2"/>
  <c r="M1506" i="2"/>
  <c r="H1507" i="2"/>
  <c r="J1507" i="2"/>
  <c r="M1507" i="2"/>
  <c r="H1508" i="2"/>
  <c r="J1508" i="2"/>
  <c r="M1508" i="2"/>
  <c r="H1509" i="2"/>
  <c r="J1509" i="2"/>
  <c r="M1509" i="2"/>
  <c r="H1510" i="2"/>
  <c r="J1510" i="2"/>
  <c r="M1510" i="2"/>
  <c r="H1511" i="2"/>
  <c r="J1511" i="2"/>
  <c r="M1511" i="2"/>
  <c r="H1512" i="2"/>
  <c r="J1512" i="2"/>
  <c r="M1512" i="2"/>
  <c r="H1513" i="2"/>
  <c r="J1513" i="2"/>
  <c r="M1513" i="2"/>
  <c r="H1514" i="2"/>
  <c r="J1514" i="2"/>
  <c r="M1514" i="2"/>
  <c r="H1515" i="2"/>
  <c r="J1515" i="2"/>
  <c r="M1515" i="2"/>
  <c r="H1516" i="2"/>
  <c r="J1516" i="2"/>
  <c r="M1516" i="2"/>
  <c r="H1517" i="2"/>
  <c r="J1517" i="2"/>
  <c r="M1517" i="2"/>
  <c r="H1518" i="2"/>
  <c r="J1518" i="2"/>
  <c r="M1518" i="2"/>
  <c r="H1519" i="2"/>
  <c r="J1519" i="2"/>
  <c r="M1519" i="2"/>
  <c r="H1520" i="2"/>
  <c r="J1520" i="2"/>
  <c r="M1520" i="2"/>
  <c r="H1521" i="2"/>
  <c r="J1521" i="2"/>
  <c r="M1521" i="2"/>
  <c r="H1522" i="2"/>
  <c r="J1522" i="2"/>
  <c r="M1522" i="2"/>
  <c r="H1523" i="2"/>
  <c r="J1523" i="2"/>
  <c r="M1523" i="2"/>
  <c r="H1524" i="2"/>
  <c r="J1524" i="2"/>
  <c r="M1524" i="2"/>
  <c r="H1525" i="2"/>
  <c r="J1525" i="2"/>
  <c r="M1525" i="2"/>
  <c r="H1526" i="2"/>
  <c r="J1526" i="2"/>
  <c r="M1526" i="2"/>
  <c r="H1527" i="2"/>
  <c r="J1527" i="2"/>
  <c r="M1527" i="2"/>
  <c r="H1528" i="2"/>
  <c r="J1528" i="2"/>
  <c r="M1528" i="2"/>
  <c r="H1529" i="2"/>
  <c r="J1529" i="2"/>
  <c r="M1529" i="2"/>
  <c r="H1530" i="2"/>
  <c r="J1530" i="2"/>
  <c r="M1530" i="2"/>
  <c r="H1531" i="2"/>
  <c r="J1531" i="2"/>
  <c r="M1531" i="2"/>
  <c r="H1532" i="2"/>
  <c r="J1532" i="2"/>
  <c r="M1532" i="2"/>
  <c r="H1533" i="2"/>
  <c r="J1533" i="2"/>
  <c r="M1533" i="2"/>
  <c r="H1534" i="2"/>
  <c r="J1534" i="2"/>
  <c r="M1534" i="2"/>
  <c r="H1535" i="2"/>
  <c r="J1535" i="2"/>
  <c r="M1535" i="2"/>
  <c r="H1536" i="2"/>
  <c r="J1536" i="2"/>
  <c r="M1536" i="2"/>
  <c r="H1537" i="2"/>
  <c r="J1537" i="2"/>
  <c r="M1537" i="2"/>
  <c r="H1538" i="2"/>
  <c r="J1538" i="2"/>
  <c r="M1538" i="2"/>
  <c r="H1539" i="2"/>
  <c r="J1539" i="2"/>
  <c r="M1539" i="2"/>
  <c r="H1540" i="2"/>
  <c r="J1540" i="2"/>
  <c r="M1540" i="2"/>
  <c r="H1541" i="2"/>
  <c r="J1541" i="2"/>
  <c r="M1541" i="2"/>
  <c r="H1542" i="2"/>
  <c r="J1542" i="2"/>
  <c r="M1542" i="2"/>
  <c r="H1543" i="2"/>
  <c r="J1543" i="2"/>
  <c r="M1543" i="2"/>
  <c r="H1544" i="2"/>
  <c r="J1544" i="2"/>
  <c r="M1544" i="2"/>
  <c r="H1545" i="2"/>
  <c r="J1545" i="2"/>
  <c r="M1545" i="2"/>
  <c r="H1546" i="2"/>
  <c r="J1546" i="2"/>
  <c r="M1546" i="2"/>
  <c r="H1547" i="2"/>
  <c r="J1547" i="2"/>
  <c r="M1547" i="2"/>
  <c r="H1548" i="2"/>
  <c r="J1548" i="2"/>
  <c r="M1548" i="2"/>
  <c r="H1549" i="2"/>
  <c r="J1549" i="2"/>
  <c r="M1549" i="2"/>
  <c r="H1550" i="2"/>
  <c r="J1550" i="2"/>
  <c r="M1550" i="2"/>
  <c r="H1551" i="2"/>
  <c r="J1551" i="2"/>
  <c r="M1551" i="2"/>
  <c r="H1552" i="2"/>
  <c r="J1552" i="2"/>
  <c r="M1552" i="2"/>
  <c r="H1553" i="2"/>
  <c r="J1553" i="2"/>
  <c r="M1553" i="2"/>
  <c r="H1554" i="2"/>
  <c r="J1554" i="2"/>
  <c r="M1554" i="2"/>
  <c r="H1555" i="2"/>
  <c r="J1555" i="2"/>
  <c r="M1555" i="2"/>
  <c r="H1556" i="2"/>
  <c r="J1556" i="2"/>
  <c r="M1556" i="2"/>
  <c r="H1557" i="2"/>
  <c r="J1557" i="2"/>
  <c r="M1557" i="2"/>
  <c r="H1558" i="2"/>
  <c r="J1558" i="2"/>
  <c r="M1558" i="2"/>
  <c r="H1559" i="2"/>
  <c r="J1559" i="2"/>
  <c r="M1559" i="2"/>
  <c r="H1560" i="2"/>
  <c r="J1560" i="2"/>
  <c r="M1560" i="2"/>
  <c r="H1561" i="2"/>
  <c r="J1561" i="2"/>
  <c r="M1561" i="2"/>
  <c r="H1562" i="2"/>
  <c r="J1562" i="2"/>
  <c r="M1562" i="2"/>
  <c r="H1563" i="2"/>
  <c r="J1563" i="2"/>
  <c r="M1563" i="2"/>
  <c r="H1564" i="2"/>
  <c r="J1564" i="2"/>
  <c r="M1564" i="2"/>
  <c r="H1565" i="2"/>
  <c r="J1565" i="2"/>
  <c r="M1565" i="2"/>
  <c r="H1566" i="2"/>
  <c r="J1566" i="2"/>
  <c r="M1566" i="2"/>
  <c r="H1567" i="2"/>
  <c r="J1567" i="2"/>
  <c r="M1567" i="2"/>
  <c r="H1568" i="2"/>
  <c r="J1568" i="2"/>
  <c r="M1568" i="2"/>
  <c r="H1569" i="2"/>
  <c r="J1569" i="2"/>
  <c r="M1569" i="2"/>
  <c r="H1570" i="2"/>
  <c r="J1570" i="2"/>
  <c r="M1570" i="2"/>
  <c r="H1571" i="2"/>
  <c r="J1571" i="2"/>
  <c r="M1571" i="2"/>
  <c r="H1572" i="2"/>
  <c r="J1572" i="2"/>
  <c r="M1572" i="2"/>
  <c r="H1573" i="2"/>
  <c r="J1573" i="2"/>
  <c r="M1573" i="2"/>
  <c r="H1574" i="2"/>
  <c r="J1574" i="2"/>
  <c r="M1574" i="2"/>
  <c r="H1575" i="2"/>
  <c r="J1575" i="2"/>
  <c r="M1575" i="2"/>
  <c r="H1576" i="2"/>
  <c r="J1576" i="2"/>
  <c r="M1576" i="2"/>
  <c r="H1577" i="2"/>
  <c r="J1577" i="2"/>
  <c r="M1577" i="2"/>
  <c r="H1578" i="2"/>
  <c r="J1578" i="2"/>
  <c r="M1578" i="2"/>
  <c r="H1579" i="2"/>
  <c r="J1579" i="2"/>
  <c r="M1579" i="2"/>
  <c r="H1580" i="2"/>
  <c r="J1580" i="2"/>
  <c r="M1580" i="2"/>
  <c r="H1581" i="2"/>
  <c r="J1581" i="2"/>
  <c r="M1581" i="2"/>
  <c r="H1582" i="2"/>
  <c r="J1582" i="2"/>
  <c r="M1582" i="2"/>
  <c r="H1583" i="2"/>
  <c r="J1583" i="2"/>
  <c r="M1583" i="2"/>
  <c r="H1584" i="2"/>
  <c r="J1584" i="2"/>
  <c r="M1584" i="2"/>
  <c r="H1585" i="2"/>
  <c r="J1585" i="2"/>
  <c r="M1585" i="2"/>
  <c r="H1586" i="2"/>
  <c r="J1586" i="2"/>
  <c r="M1586" i="2"/>
  <c r="H1587" i="2"/>
  <c r="J1587" i="2"/>
  <c r="M1587" i="2"/>
  <c r="H1588" i="2"/>
  <c r="J1588" i="2"/>
  <c r="M1588" i="2"/>
  <c r="H1589" i="2"/>
  <c r="J1589" i="2"/>
  <c r="M1589" i="2"/>
  <c r="H1590" i="2"/>
  <c r="J1590" i="2"/>
  <c r="M1590" i="2"/>
  <c r="H1591" i="2"/>
  <c r="J1591" i="2"/>
  <c r="M1591" i="2"/>
  <c r="H1592" i="2"/>
  <c r="J1592" i="2"/>
  <c r="M1592" i="2"/>
  <c r="H1593" i="2"/>
  <c r="J1593" i="2"/>
  <c r="M1593" i="2"/>
  <c r="H1594" i="2"/>
  <c r="J1594" i="2"/>
  <c r="M1594" i="2"/>
  <c r="H1595" i="2"/>
  <c r="J1595" i="2"/>
  <c r="M1595" i="2"/>
  <c r="H1596" i="2"/>
  <c r="J1596" i="2"/>
  <c r="M1596" i="2"/>
  <c r="H1597" i="2"/>
  <c r="J1597" i="2"/>
  <c r="M1597" i="2"/>
  <c r="H1598" i="2"/>
  <c r="J1598" i="2"/>
  <c r="M1598" i="2"/>
  <c r="H1599" i="2"/>
  <c r="J1599" i="2"/>
  <c r="M1599" i="2"/>
  <c r="H1600" i="2"/>
  <c r="J1600" i="2"/>
  <c r="M1600" i="2"/>
  <c r="H1601" i="2"/>
  <c r="J1601" i="2"/>
  <c r="M1601" i="2"/>
  <c r="H1602" i="2"/>
  <c r="J1602" i="2"/>
  <c r="M1602" i="2"/>
  <c r="H1603" i="2"/>
  <c r="J1603" i="2"/>
  <c r="M1603" i="2"/>
  <c r="H1604" i="2"/>
  <c r="J1604" i="2"/>
  <c r="M1604" i="2"/>
  <c r="H1605" i="2"/>
  <c r="J1605" i="2"/>
  <c r="M1605" i="2"/>
  <c r="H1606" i="2"/>
  <c r="J1606" i="2"/>
  <c r="M1606" i="2"/>
  <c r="H1607" i="2"/>
  <c r="J1607" i="2"/>
  <c r="M1607" i="2"/>
  <c r="H1608" i="2"/>
  <c r="J1608" i="2"/>
  <c r="M1608" i="2"/>
  <c r="H1609" i="2"/>
  <c r="J1609" i="2"/>
  <c r="M1609" i="2"/>
  <c r="H1610" i="2"/>
  <c r="J1610" i="2"/>
  <c r="M1610" i="2"/>
  <c r="H1611" i="2"/>
  <c r="J1611" i="2"/>
  <c r="M1611" i="2"/>
  <c r="H1612" i="2"/>
  <c r="J1612" i="2"/>
  <c r="M1612" i="2"/>
  <c r="H1613" i="2"/>
  <c r="J1613" i="2"/>
  <c r="M1613" i="2"/>
  <c r="H1614" i="2"/>
  <c r="J1614" i="2"/>
  <c r="M1614" i="2"/>
  <c r="H1615" i="2"/>
  <c r="J1615" i="2"/>
  <c r="M1615" i="2"/>
  <c r="H1616" i="2"/>
  <c r="J1616" i="2"/>
  <c r="M1616" i="2"/>
  <c r="H1617" i="2"/>
  <c r="J1617" i="2"/>
  <c r="M1617" i="2"/>
  <c r="H1618" i="2"/>
  <c r="J1618" i="2"/>
  <c r="M1618" i="2"/>
  <c r="H1619" i="2"/>
  <c r="J1619" i="2"/>
  <c r="M1619" i="2"/>
  <c r="H1620" i="2"/>
  <c r="J1620" i="2"/>
  <c r="M1620" i="2"/>
  <c r="H1621" i="2"/>
  <c r="J1621" i="2"/>
  <c r="M1621" i="2"/>
  <c r="H1622" i="2"/>
  <c r="J1622" i="2"/>
  <c r="M1622" i="2"/>
  <c r="H1623" i="2"/>
  <c r="J1623" i="2"/>
  <c r="M1623" i="2"/>
  <c r="H1624" i="2"/>
  <c r="J1624" i="2"/>
  <c r="M1624" i="2"/>
  <c r="H1625" i="2"/>
  <c r="J1625" i="2"/>
  <c r="M1625" i="2"/>
  <c r="H1626" i="2"/>
  <c r="J1626" i="2"/>
  <c r="M1626" i="2"/>
  <c r="H1627" i="2"/>
  <c r="J1627" i="2"/>
  <c r="M1627" i="2"/>
  <c r="H1628" i="2"/>
  <c r="J1628" i="2"/>
  <c r="M1628" i="2"/>
  <c r="H1629" i="2"/>
  <c r="J1629" i="2"/>
  <c r="M1629" i="2"/>
  <c r="H1630" i="2"/>
  <c r="J1630" i="2"/>
  <c r="M1630" i="2"/>
  <c r="H1631" i="2"/>
  <c r="J1631" i="2"/>
  <c r="M1631" i="2"/>
  <c r="H1632" i="2"/>
  <c r="J1632" i="2"/>
  <c r="M1632" i="2"/>
  <c r="H1633" i="2"/>
  <c r="J1633" i="2"/>
  <c r="M1633" i="2"/>
  <c r="H1634" i="2"/>
  <c r="J1634" i="2"/>
  <c r="M1634" i="2"/>
  <c r="H1635" i="2"/>
  <c r="J1635" i="2"/>
  <c r="M1635" i="2"/>
  <c r="H1636" i="2"/>
  <c r="J1636" i="2"/>
  <c r="M1636" i="2"/>
  <c r="H1637" i="2"/>
  <c r="J1637" i="2"/>
  <c r="M1637" i="2"/>
  <c r="H1638" i="2"/>
  <c r="J1638" i="2"/>
  <c r="M1638" i="2"/>
  <c r="H1639" i="2"/>
  <c r="J1639" i="2"/>
  <c r="M1639" i="2"/>
  <c r="H1640" i="2"/>
  <c r="J1640" i="2"/>
  <c r="M1640" i="2"/>
  <c r="H1641" i="2"/>
  <c r="J1641" i="2"/>
  <c r="M1641" i="2"/>
  <c r="H1642" i="2"/>
  <c r="J1642" i="2"/>
  <c r="M1642" i="2"/>
  <c r="H1643" i="2"/>
  <c r="J1643" i="2"/>
  <c r="M1643" i="2"/>
  <c r="H1644" i="2"/>
  <c r="J1644" i="2"/>
  <c r="M1644" i="2"/>
  <c r="H1645" i="2"/>
  <c r="J1645" i="2"/>
  <c r="M1645" i="2"/>
  <c r="H1646" i="2"/>
  <c r="J1646" i="2"/>
  <c r="M1646" i="2"/>
  <c r="H1647" i="2"/>
  <c r="J1647" i="2"/>
  <c r="M1647" i="2"/>
  <c r="H1648" i="2"/>
  <c r="J1648" i="2"/>
  <c r="M1648" i="2"/>
  <c r="H1649" i="2"/>
  <c r="J1649" i="2"/>
  <c r="M1649" i="2"/>
  <c r="H1650" i="2"/>
  <c r="J1650" i="2"/>
  <c r="M1650" i="2"/>
  <c r="H1651" i="2"/>
  <c r="J1651" i="2"/>
  <c r="M1651" i="2"/>
  <c r="H1652" i="2"/>
  <c r="J1652" i="2"/>
  <c r="M1652" i="2"/>
  <c r="H1653" i="2"/>
  <c r="J1653" i="2"/>
  <c r="M1653" i="2"/>
  <c r="H1654" i="2"/>
  <c r="J1654" i="2"/>
  <c r="M1654" i="2"/>
  <c r="H1655" i="2"/>
  <c r="J1655" i="2"/>
  <c r="M1655" i="2"/>
  <c r="H1656" i="2"/>
  <c r="J1656" i="2"/>
  <c r="M1656" i="2"/>
  <c r="H1657" i="2"/>
  <c r="J1657" i="2"/>
  <c r="M1657" i="2"/>
  <c r="H1658" i="2"/>
  <c r="J1658" i="2"/>
  <c r="M1658" i="2"/>
  <c r="H1659" i="2"/>
  <c r="J1659" i="2"/>
  <c r="M1659" i="2"/>
  <c r="H1660" i="2"/>
  <c r="J1660" i="2"/>
  <c r="M1660" i="2"/>
  <c r="H1661" i="2"/>
  <c r="J1661" i="2"/>
  <c r="M1661" i="2"/>
  <c r="H1662" i="2"/>
  <c r="J1662" i="2"/>
  <c r="M1662" i="2"/>
  <c r="H1663" i="2"/>
  <c r="J1663" i="2"/>
  <c r="M1663" i="2"/>
  <c r="H1664" i="2"/>
  <c r="J1664" i="2"/>
  <c r="M1664" i="2"/>
  <c r="H1665" i="2"/>
  <c r="J1665" i="2"/>
  <c r="M1665" i="2"/>
  <c r="H1666" i="2"/>
  <c r="J1666" i="2"/>
  <c r="M1666" i="2"/>
  <c r="H1667" i="2"/>
  <c r="J1667" i="2"/>
  <c r="M1667" i="2"/>
  <c r="H1668" i="2"/>
  <c r="J1668" i="2"/>
  <c r="M1668" i="2"/>
  <c r="H1669" i="2"/>
  <c r="J1669" i="2"/>
  <c r="M1669" i="2"/>
  <c r="H1670" i="2"/>
  <c r="J1670" i="2"/>
  <c r="M1670" i="2"/>
  <c r="H1671" i="2"/>
  <c r="J1671" i="2"/>
  <c r="M1671" i="2"/>
  <c r="H1672" i="2"/>
  <c r="J1672" i="2"/>
  <c r="M1672" i="2"/>
  <c r="H1673" i="2"/>
  <c r="J1673" i="2"/>
  <c r="M1673" i="2"/>
  <c r="H1674" i="2"/>
  <c r="J1674" i="2"/>
  <c r="M1674" i="2"/>
  <c r="H1675" i="2"/>
  <c r="J1675" i="2"/>
  <c r="M1675" i="2"/>
  <c r="H1676" i="2"/>
  <c r="J1676" i="2"/>
  <c r="M1676" i="2"/>
  <c r="H1677" i="2"/>
  <c r="J1677" i="2"/>
  <c r="M1677" i="2"/>
  <c r="H1678" i="2"/>
  <c r="J1678" i="2"/>
  <c r="M1678" i="2"/>
  <c r="H1679" i="2"/>
  <c r="J1679" i="2"/>
  <c r="M1679" i="2"/>
  <c r="H1680" i="2"/>
  <c r="J1680" i="2"/>
  <c r="M1680" i="2"/>
  <c r="H1681" i="2"/>
  <c r="J1681" i="2"/>
  <c r="M1681" i="2"/>
  <c r="H1682" i="2"/>
  <c r="J1682" i="2"/>
  <c r="M1682" i="2"/>
  <c r="H1683" i="2"/>
  <c r="J1683" i="2"/>
  <c r="M1683" i="2"/>
  <c r="H1684" i="2"/>
  <c r="J1684" i="2"/>
  <c r="M1684" i="2"/>
  <c r="H1685" i="2"/>
  <c r="J1685" i="2"/>
  <c r="M1685" i="2"/>
  <c r="H1686" i="2"/>
  <c r="J1686" i="2"/>
  <c r="M1686" i="2"/>
  <c r="H1687" i="2"/>
  <c r="J1687" i="2"/>
  <c r="M1687" i="2"/>
  <c r="H1688" i="2"/>
  <c r="J1688" i="2"/>
  <c r="M1688" i="2"/>
  <c r="H1689" i="2"/>
  <c r="J1689" i="2"/>
  <c r="M1689" i="2"/>
  <c r="H1690" i="2"/>
  <c r="J1690" i="2"/>
  <c r="M1690" i="2"/>
  <c r="H1691" i="2"/>
  <c r="J1691" i="2"/>
  <c r="M1691" i="2"/>
  <c r="H1692" i="2"/>
  <c r="J1692" i="2"/>
  <c r="M1692" i="2"/>
  <c r="H1693" i="2"/>
  <c r="J1693" i="2"/>
  <c r="M1693" i="2"/>
  <c r="H1694" i="2"/>
  <c r="J1694" i="2"/>
  <c r="M1694" i="2"/>
  <c r="H1695" i="2"/>
  <c r="J1695" i="2"/>
  <c r="M1695" i="2"/>
  <c r="H1696" i="2"/>
  <c r="J1696" i="2"/>
  <c r="M1696" i="2"/>
  <c r="H1697" i="2"/>
  <c r="J1697" i="2"/>
  <c r="M1697" i="2"/>
  <c r="H1698" i="2"/>
  <c r="J1698" i="2"/>
  <c r="M1698" i="2"/>
  <c r="H1699" i="2"/>
  <c r="J1699" i="2"/>
  <c r="M1699" i="2"/>
  <c r="H1700" i="2"/>
  <c r="J1700" i="2"/>
  <c r="M1700" i="2"/>
  <c r="H1701" i="2"/>
  <c r="J1701" i="2"/>
  <c r="M1701" i="2"/>
  <c r="H1702" i="2"/>
  <c r="J1702" i="2"/>
  <c r="M1702" i="2"/>
  <c r="H1703" i="2"/>
  <c r="J1703" i="2"/>
  <c r="M1703" i="2"/>
  <c r="H1704" i="2"/>
  <c r="J1704" i="2"/>
  <c r="M1704" i="2"/>
  <c r="H1705" i="2"/>
  <c r="J1705" i="2"/>
  <c r="M1705" i="2"/>
  <c r="H1706" i="2"/>
  <c r="J1706" i="2"/>
  <c r="M1706" i="2"/>
  <c r="H1707" i="2"/>
  <c r="J1707" i="2"/>
  <c r="M1707" i="2"/>
  <c r="H1708" i="2"/>
  <c r="J1708" i="2"/>
  <c r="M1708" i="2"/>
  <c r="H1709" i="2"/>
  <c r="J1709" i="2"/>
  <c r="M1709" i="2"/>
  <c r="H1710" i="2"/>
  <c r="J1710" i="2"/>
  <c r="M1710" i="2"/>
  <c r="H1711" i="2"/>
  <c r="J1711" i="2"/>
  <c r="M1711" i="2"/>
  <c r="H1712" i="2"/>
  <c r="J1712" i="2"/>
  <c r="M1712" i="2"/>
  <c r="H1713" i="2"/>
  <c r="J1713" i="2"/>
  <c r="M1713" i="2"/>
  <c r="H1714" i="2"/>
  <c r="J1714" i="2"/>
  <c r="M1714" i="2"/>
  <c r="H1715" i="2"/>
  <c r="J1715" i="2"/>
  <c r="M1715" i="2"/>
  <c r="H1716" i="2"/>
  <c r="J1716" i="2"/>
  <c r="M1716" i="2"/>
  <c r="H1717" i="2"/>
  <c r="J1717" i="2"/>
  <c r="M1717" i="2"/>
  <c r="H1718" i="2"/>
  <c r="J1718" i="2"/>
  <c r="M1718" i="2"/>
  <c r="H1719" i="2"/>
  <c r="J1719" i="2"/>
  <c r="M1719" i="2"/>
  <c r="H1720" i="2"/>
  <c r="J1720" i="2"/>
  <c r="M1720" i="2"/>
  <c r="H1721" i="2"/>
  <c r="J1721" i="2"/>
  <c r="M1721" i="2"/>
  <c r="H1722" i="2"/>
  <c r="J1722" i="2"/>
  <c r="M1722" i="2"/>
  <c r="H1723" i="2"/>
  <c r="J1723" i="2"/>
  <c r="M1723" i="2"/>
  <c r="H1724" i="2"/>
  <c r="J1724" i="2"/>
  <c r="M1724" i="2"/>
  <c r="H1725" i="2"/>
  <c r="J1725" i="2"/>
  <c r="M1725" i="2"/>
  <c r="H1726" i="2"/>
  <c r="J1726" i="2"/>
  <c r="M1726" i="2"/>
  <c r="H1727" i="2"/>
  <c r="J1727" i="2"/>
  <c r="M1727" i="2"/>
  <c r="H1728" i="2"/>
  <c r="J1728" i="2"/>
  <c r="M1728" i="2"/>
  <c r="H1729" i="2"/>
  <c r="J1729" i="2"/>
  <c r="M1729" i="2"/>
  <c r="H1730" i="2"/>
  <c r="J1730" i="2"/>
  <c r="M1730" i="2"/>
  <c r="H1731" i="2"/>
  <c r="J1731" i="2"/>
  <c r="M1731" i="2"/>
  <c r="H1732" i="2"/>
  <c r="J1732" i="2"/>
  <c r="M1732" i="2"/>
  <c r="H1733" i="2"/>
  <c r="J1733" i="2"/>
  <c r="M1733" i="2"/>
  <c r="H1734" i="2"/>
  <c r="J1734" i="2"/>
  <c r="M1734" i="2"/>
  <c r="H1735" i="2"/>
  <c r="J1735" i="2"/>
  <c r="M1735" i="2"/>
  <c r="H1736" i="2"/>
  <c r="J1736" i="2"/>
  <c r="M1736" i="2"/>
  <c r="H1737" i="2"/>
  <c r="J1737" i="2"/>
  <c r="M1737" i="2"/>
  <c r="H1738" i="2"/>
  <c r="J1738" i="2"/>
  <c r="M1738" i="2"/>
  <c r="H1739" i="2"/>
  <c r="J1739" i="2"/>
  <c r="M1739" i="2"/>
  <c r="H1740" i="2"/>
  <c r="J1740" i="2"/>
  <c r="M1740" i="2"/>
  <c r="H1741" i="2"/>
  <c r="J1741" i="2"/>
  <c r="M1741" i="2"/>
  <c r="H1742" i="2"/>
  <c r="J1742" i="2"/>
  <c r="M1742" i="2"/>
  <c r="H1743" i="2"/>
  <c r="J1743" i="2"/>
  <c r="M1743" i="2"/>
  <c r="H1744" i="2"/>
  <c r="J1744" i="2"/>
  <c r="M1744" i="2"/>
  <c r="H1745" i="2"/>
  <c r="J1745" i="2"/>
  <c r="M1745" i="2"/>
  <c r="H1746" i="2"/>
  <c r="J1746" i="2"/>
  <c r="M1746" i="2"/>
  <c r="H1747" i="2"/>
  <c r="J1747" i="2"/>
  <c r="M1747" i="2"/>
  <c r="H1748" i="2"/>
  <c r="J1748" i="2"/>
  <c r="M1748" i="2"/>
  <c r="H1749" i="2"/>
  <c r="J1749" i="2"/>
  <c r="M1749" i="2"/>
  <c r="H1750" i="2"/>
  <c r="J1750" i="2"/>
  <c r="M1750" i="2"/>
  <c r="H1751" i="2"/>
  <c r="J1751" i="2"/>
  <c r="M1751" i="2"/>
  <c r="H1752" i="2"/>
  <c r="J1752" i="2"/>
  <c r="M1752" i="2"/>
  <c r="H1753" i="2"/>
  <c r="J1753" i="2"/>
  <c r="M1753" i="2"/>
  <c r="H1754" i="2"/>
  <c r="J1754" i="2"/>
  <c r="M1754" i="2"/>
  <c r="H1755" i="2"/>
  <c r="J1755" i="2"/>
  <c r="M1755" i="2"/>
  <c r="H1756" i="2"/>
  <c r="J1756" i="2"/>
  <c r="M1756" i="2"/>
  <c r="H1757" i="2"/>
  <c r="J1757" i="2"/>
  <c r="M1757" i="2"/>
  <c r="H1758" i="2"/>
  <c r="J1758" i="2"/>
  <c r="M1758" i="2"/>
  <c r="H1759" i="2"/>
  <c r="J1759" i="2"/>
  <c r="M1759" i="2"/>
  <c r="H1760" i="2"/>
  <c r="J1760" i="2"/>
  <c r="M1760" i="2"/>
  <c r="H1761" i="2"/>
  <c r="J1761" i="2"/>
  <c r="M1761" i="2"/>
  <c r="H1762" i="2"/>
  <c r="J1762" i="2"/>
  <c r="M1762" i="2"/>
  <c r="H1763" i="2"/>
  <c r="J1763" i="2"/>
  <c r="M1763" i="2"/>
  <c r="H1764" i="2"/>
  <c r="J1764" i="2"/>
  <c r="M1764" i="2"/>
  <c r="H1765" i="2"/>
  <c r="J1765" i="2"/>
  <c r="M1765" i="2"/>
  <c r="H1766" i="2"/>
  <c r="J1766" i="2"/>
  <c r="M1766" i="2"/>
  <c r="H1767" i="2"/>
  <c r="J1767" i="2"/>
  <c r="M1767" i="2"/>
  <c r="H1768" i="2"/>
  <c r="J1768" i="2"/>
  <c r="M1768" i="2"/>
  <c r="H1769" i="2"/>
  <c r="J1769" i="2"/>
  <c r="M1769" i="2"/>
  <c r="H1770" i="2"/>
  <c r="J1770" i="2"/>
  <c r="M1770" i="2"/>
  <c r="H1771" i="2"/>
  <c r="J1771" i="2"/>
  <c r="M1771" i="2"/>
  <c r="H1772" i="2"/>
  <c r="J1772" i="2"/>
  <c r="M1772" i="2"/>
  <c r="H1773" i="2"/>
  <c r="J1773" i="2"/>
  <c r="M1773" i="2"/>
  <c r="H1774" i="2"/>
  <c r="J1774" i="2"/>
  <c r="M1774" i="2"/>
  <c r="H1775" i="2"/>
  <c r="J1775" i="2"/>
  <c r="M1775" i="2"/>
  <c r="H1776" i="2"/>
  <c r="J1776" i="2"/>
  <c r="M1776" i="2"/>
  <c r="H1777" i="2"/>
  <c r="J1777" i="2"/>
  <c r="M1777" i="2"/>
  <c r="H1778" i="2"/>
  <c r="J1778" i="2"/>
  <c r="M1778" i="2"/>
  <c r="H1779" i="2"/>
  <c r="J1779" i="2"/>
  <c r="M1779" i="2"/>
  <c r="H1780" i="2"/>
  <c r="J1780" i="2"/>
  <c r="M1780" i="2"/>
  <c r="H1781" i="2"/>
  <c r="J1781" i="2"/>
  <c r="M1781" i="2"/>
  <c r="H1782" i="2"/>
  <c r="J1782" i="2"/>
  <c r="M1782" i="2"/>
  <c r="H1783" i="2"/>
  <c r="J1783" i="2"/>
  <c r="M1783" i="2"/>
  <c r="H1784" i="2"/>
  <c r="J1784" i="2"/>
  <c r="M1784" i="2"/>
  <c r="H1785" i="2"/>
  <c r="J1785" i="2"/>
  <c r="M1785" i="2"/>
  <c r="H1786" i="2"/>
  <c r="J1786" i="2"/>
  <c r="M1786" i="2"/>
  <c r="H1787" i="2"/>
  <c r="J1787" i="2"/>
  <c r="M1787" i="2"/>
  <c r="H1788" i="2"/>
  <c r="J1788" i="2"/>
  <c r="M1788" i="2"/>
  <c r="H1789" i="2"/>
  <c r="J1789" i="2"/>
  <c r="M1789" i="2"/>
  <c r="H1790" i="2"/>
  <c r="J1790" i="2"/>
  <c r="M1790" i="2"/>
  <c r="H1791" i="2"/>
  <c r="J1791" i="2"/>
  <c r="M1791" i="2"/>
  <c r="H1792" i="2"/>
  <c r="J1792" i="2"/>
  <c r="M1792" i="2"/>
  <c r="H1793" i="2"/>
  <c r="J1793" i="2"/>
  <c r="M1793" i="2"/>
  <c r="H1794" i="2"/>
  <c r="J1794" i="2"/>
  <c r="M1794" i="2"/>
  <c r="H1795" i="2"/>
  <c r="J1795" i="2"/>
  <c r="M1795" i="2"/>
  <c r="H1796" i="2"/>
  <c r="J1796" i="2"/>
  <c r="M1796" i="2"/>
  <c r="H1797" i="2"/>
  <c r="J1797" i="2"/>
  <c r="M1797" i="2"/>
  <c r="H1798" i="2"/>
  <c r="J1798" i="2"/>
  <c r="M1798" i="2"/>
  <c r="H1799" i="2"/>
  <c r="J1799" i="2"/>
  <c r="M1799" i="2"/>
  <c r="H1800" i="2"/>
  <c r="J1800" i="2"/>
  <c r="M1800" i="2"/>
  <c r="H1801" i="2"/>
  <c r="J1801" i="2"/>
  <c r="M1801" i="2"/>
  <c r="H1802" i="2"/>
  <c r="J1802" i="2"/>
  <c r="M1802" i="2"/>
  <c r="H1803" i="2"/>
  <c r="J1803" i="2"/>
  <c r="M1803" i="2"/>
  <c r="H1804" i="2"/>
  <c r="J1804" i="2"/>
  <c r="M1804" i="2"/>
  <c r="H1805" i="2"/>
  <c r="J1805" i="2"/>
  <c r="M1805" i="2"/>
  <c r="H1806" i="2"/>
  <c r="J1806" i="2"/>
  <c r="M1806" i="2"/>
  <c r="H1807" i="2"/>
  <c r="J1807" i="2"/>
  <c r="M1807" i="2"/>
  <c r="H1808" i="2"/>
  <c r="J1808" i="2"/>
  <c r="M1808" i="2"/>
  <c r="H1809" i="2"/>
  <c r="J1809" i="2"/>
  <c r="M1809" i="2"/>
  <c r="H1810" i="2"/>
  <c r="J1810" i="2"/>
  <c r="M1810" i="2"/>
  <c r="H1811" i="2"/>
  <c r="J1811" i="2"/>
  <c r="M1811" i="2"/>
  <c r="H1812" i="2"/>
  <c r="J1812" i="2"/>
  <c r="M1812" i="2"/>
  <c r="H1813" i="2"/>
  <c r="J1813" i="2"/>
  <c r="M1813" i="2"/>
  <c r="H1814" i="2"/>
  <c r="J1814" i="2"/>
  <c r="M1814" i="2"/>
  <c r="H1815" i="2"/>
  <c r="J1815" i="2"/>
  <c r="M1815" i="2"/>
  <c r="H1816" i="2"/>
  <c r="J1816" i="2"/>
  <c r="M1816" i="2"/>
  <c r="H1817" i="2"/>
  <c r="J1817" i="2"/>
  <c r="M1817" i="2"/>
  <c r="H1818" i="2"/>
  <c r="J1818" i="2"/>
  <c r="M1818" i="2"/>
  <c r="H1819" i="2"/>
  <c r="J1819" i="2"/>
  <c r="M1819" i="2"/>
  <c r="H1820" i="2"/>
  <c r="J1820" i="2"/>
  <c r="M1820" i="2"/>
  <c r="H1821" i="2"/>
  <c r="J1821" i="2"/>
  <c r="M1821" i="2"/>
  <c r="H1822" i="2"/>
  <c r="J1822" i="2"/>
  <c r="M1822" i="2"/>
  <c r="H1823" i="2"/>
  <c r="J1823" i="2"/>
  <c r="M1823" i="2"/>
  <c r="H1824" i="2"/>
  <c r="J1824" i="2"/>
  <c r="M1824" i="2"/>
  <c r="H1825" i="2"/>
  <c r="J1825" i="2"/>
  <c r="M1825" i="2"/>
  <c r="H1826" i="2"/>
  <c r="J1826" i="2"/>
  <c r="M1826" i="2"/>
  <c r="H1827" i="2"/>
  <c r="J1827" i="2"/>
  <c r="M1827" i="2"/>
  <c r="H1828" i="2"/>
  <c r="J1828" i="2"/>
  <c r="M1828" i="2"/>
  <c r="H1829" i="2"/>
  <c r="J1829" i="2"/>
  <c r="M1829" i="2"/>
  <c r="H1830" i="2"/>
  <c r="J1830" i="2"/>
  <c r="M1830" i="2"/>
  <c r="H1831" i="2"/>
  <c r="J1831" i="2"/>
  <c r="M1831" i="2"/>
  <c r="H1832" i="2"/>
  <c r="J1832" i="2"/>
  <c r="M1832" i="2"/>
  <c r="H1833" i="2"/>
  <c r="J1833" i="2"/>
  <c r="M1833" i="2"/>
  <c r="H1834" i="2"/>
  <c r="J1834" i="2"/>
  <c r="M1834" i="2"/>
  <c r="H1835" i="2"/>
  <c r="J1835" i="2"/>
  <c r="M1835" i="2"/>
  <c r="H1836" i="2"/>
  <c r="J1836" i="2"/>
  <c r="M1836" i="2"/>
  <c r="H1837" i="2"/>
  <c r="J1837" i="2"/>
  <c r="M1837" i="2"/>
  <c r="H1838" i="2"/>
  <c r="J1838" i="2"/>
  <c r="M1838" i="2"/>
  <c r="H1839" i="2"/>
  <c r="J1839" i="2"/>
  <c r="M1839" i="2"/>
  <c r="H1840" i="2"/>
  <c r="J1840" i="2"/>
  <c r="M1840" i="2"/>
  <c r="H1841" i="2"/>
  <c r="J1841" i="2"/>
  <c r="M1841" i="2"/>
  <c r="H1842" i="2"/>
  <c r="J1842" i="2"/>
  <c r="M1842" i="2"/>
  <c r="H1843" i="2"/>
  <c r="J1843" i="2"/>
  <c r="M1843" i="2"/>
  <c r="H1844" i="2"/>
  <c r="J1844" i="2"/>
  <c r="M1844" i="2"/>
  <c r="H1845" i="2"/>
  <c r="J1845" i="2"/>
  <c r="M1845" i="2"/>
  <c r="H1846" i="2"/>
  <c r="J1846" i="2"/>
  <c r="M1846" i="2"/>
  <c r="H1847" i="2"/>
  <c r="J1847" i="2"/>
  <c r="M1847" i="2"/>
  <c r="H1848" i="2"/>
  <c r="J1848" i="2"/>
  <c r="M1848" i="2"/>
  <c r="H1849" i="2"/>
  <c r="J1849" i="2"/>
  <c r="M1849" i="2"/>
  <c r="H1850" i="2"/>
  <c r="J1850" i="2"/>
  <c r="M1850" i="2"/>
  <c r="H1851" i="2"/>
  <c r="J1851" i="2"/>
  <c r="M1851" i="2"/>
  <c r="H1852" i="2"/>
  <c r="J1852" i="2"/>
  <c r="M1852" i="2"/>
  <c r="H1853" i="2"/>
  <c r="J1853" i="2"/>
  <c r="M1853" i="2"/>
  <c r="H1854" i="2"/>
  <c r="J1854" i="2"/>
  <c r="M1854" i="2"/>
  <c r="H1855" i="2"/>
  <c r="J1855" i="2"/>
  <c r="M1855" i="2"/>
  <c r="H1856" i="2"/>
  <c r="J1856" i="2"/>
  <c r="M1856" i="2"/>
  <c r="H1857" i="2"/>
  <c r="J1857" i="2"/>
  <c r="M1857" i="2"/>
  <c r="H1858" i="2"/>
  <c r="J1858" i="2"/>
  <c r="M1858" i="2"/>
  <c r="H1859" i="2"/>
  <c r="J1859" i="2"/>
  <c r="M1859" i="2"/>
  <c r="H1860" i="2"/>
  <c r="J1860" i="2"/>
  <c r="M1860" i="2"/>
  <c r="H1861" i="2"/>
  <c r="J1861" i="2"/>
  <c r="M1861" i="2"/>
  <c r="H1862" i="2"/>
  <c r="J1862" i="2"/>
  <c r="M1862" i="2"/>
  <c r="H1863" i="2"/>
  <c r="J1863" i="2"/>
  <c r="M1863" i="2"/>
  <c r="H1864" i="2"/>
  <c r="J1864" i="2"/>
  <c r="M1864" i="2"/>
  <c r="H1865" i="2"/>
  <c r="J1865" i="2"/>
  <c r="M1865" i="2"/>
  <c r="H1866" i="2"/>
  <c r="J1866" i="2"/>
  <c r="M1866" i="2"/>
  <c r="H1867" i="2"/>
  <c r="J1867" i="2"/>
  <c r="M1867" i="2"/>
  <c r="H1868" i="2"/>
  <c r="J1868" i="2"/>
  <c r="M1868" i="2"/>
  <c r="H1869" i="2"/>
  <c r="J1869" i="2"/>
  <c r="M1869" i="2"/>
  <c r="H1870" i="2"/>
  <c r="J1870" i="2"/>
  <c r="M1870" i="2"/>
  <c r="H1871" i="2"/>
  <c r="J1871" i="2"/>
  <c r="M1871" i="2"/>
  <c r="H1872" i="2"/>
  <c r="J1872" i="2"/>
  <c r="M1872" i="2"/>
  <c r="H1873" i="2"/>
  <c r="J1873" i="2"/>
  <c r="M1873" i="2"/>
  <c r="H1874" i="2"/>
  <c r="J1874" i="2"/>
  <c r="M1874" i="2"/>
  <c r="H1875" i="2"/>
  <c r="J1875" i="2"/>
  <c r="M1875" i="2"/>
  <c r="H1876" i="2"/>
  <c r="J1876" i="2"/>
  <c r="M1876" i="2"/>
  <c r="H1877" i="2"/>
  <c r="J1877" i="2"/>
  <c r="M1877" i="2"/>
  <c r="H1878" i="2"/>
  <c r="J1878" i="2"/>
  <c r="M1878" i="2"/>
  <c r="H1879" i="2"/>
  <c r="J1879" i="2"/>
  <c r="M1879" i="2"/>
  <c r="H1880" i="2"/>
  <c r="J1880" i="2"/>
  <c r="M1880" i="2"/>
  <c r="H1881" i="2"/>
  <c r="J1881" i="2"/>
  <c r="M1881" i="2"/>
  <c r="H1882" i="2"/>
  <c r="J1882" i="2"/>
  <c r="M1882" i="2"/>
  <c r="H1883" i="2"/>
  <c r="J1883" i="2"/>
  <c r="M1883" i="2"/>
  <c r="H1884" i="2"/>
  <c r="J1884" i="2"/>
  <c r="M1884" i="2"/>
  <c r="H1885" i="2"/>
  <c r="J1885" i="2"/>
  <c r="M1885" i="2"/>
  <c r="H1886" i="2"/>
  <c r="J1886" i="2"/>
  <c r="M1886" i="2"/>
  <c r="H1887" i="2"/>
  <c r="J1887" i="2"/>
  <c r="M1887" i="2"/>
  <c r="H1888" i="2"/>
  <c r="J1888" i="2"/>
  <c r="M1888" i="2"/>
  <c r="H1889" i="2"/>
  <c r="J1889" i="2"/>
  <c r="M1889" i="2"/>
  <c r="H1890" i="2"/>
  <c r="J1890" i="2"/>
  <c r="M1890" i="2"/>
  <c r="H1891" i="2"/>
  <c r="J1891" i="2"/>
  <c r="M1891" i="2"/>
  <c r="H1892" i="2"/>
  <c r="J1892" i="2"/>
  <c r="M1892" i="2"/>
  <c r="H1893" i="2"/>
  <c r="J1893" i="2"/>
  <c r="M1893" i="2"/>
  <c r="H1894" i="2"/>
  <c r="J1894" i="2"/>
  <c r="M1894" i="2"/>
  <c r="H1895" i="2"/>
  <c r="J1895" i="2"/>
  <c r="M1895" i="2"/>
  <c r="H1896" i="2"/>
  <c r="J1896" i="2"/>
  <c r="M1896" i="2"/>
  <c r="H1897" i="2"/>
  <c r="J1897" i="2"/>
  <c r="M1897" i="2"/>
  <c r="H1898" i="2"/>
  <c r="J1898" i="2"/>
  <c r="M1898" i="2"/>
  <c r="H1899" i="2"/>
  <c r="J1899" i="2"/>
  <c r="M1899" i="2"/>
  <c r="H1900" i="2"/>
  <c r="J1900" i="2"/>
  <c r="M1900" i="2"/>
  <c r="H1901" i="2"/>
  <c r="J1901" i="2"/>
  <c r="M1901" i="2"/>
  <c r="H1902" i="2"/>
  <c r="J1902" i="2"/>
  <c r="M1902" i="2"/>
  <c r="H1903" i="2"/>
  <c r="J1903" i="2"/>
  <c r="M1903" i="2"/>
  <c r="H1904" i="2"/>
  <c r="J1904" i="2"/>
  <c r="M1904" i="2"/>
  <c r="H1905" i="2"/>
  <c r="J1905" i="2"/>
  <c r="M1905" i="2"/>
  <c r="H1906" i="2"/>
  <c r="J1906" i="2"/>
  <c r="M1906" i="2"/>
  <c r="H1907" i="2"/>
  <c r="J1907" i="2"/>
  <c r="M1907" i="2"/>
  <c r="H1908" i="2"/>
  <c r="J1908" i="2"/>
  <c r="M1908" i="2"/>
  <c r="H1909" i="2"/>
  <c r="J1909" i="2"/>
  <c r="M1909" i="2"/>
  <c r="H1910" i="2"/>
  <c r="J1910" i="2"/>
  <c r="M1910" i="2"/>
  <c r="H1911" i="2"/>
  <c r="J1911" i="2"/>
  <c r="M1911" i="2"/>
  <c r="H1912" i="2"/>
  <c r="J1912" i="2"/>
  <c r="M1912" i="2"/>
  <c r="H1913" i="2"/>
  <c r="J1913" i="2"/>
  <c r="M1913" i="2"/>
  <c r="H1914" i="2"/>
  <c r="J1914" i="2"/>
  <c r="M1914" i="2"/>
  <c r="H1915" i="2"/>
  <c r="J1915" i="2"/>
  <c r="M1915" i="2"/>
  <c r="H1916" i="2"/>
  <c r="J1916" i="2"/>
  <c r="M1916" i="2"/>
  <c r="H1917" i="2"/>
  <c r="J1917" i="2"/>
  <c r="M1917" i="2"/>
  <c r="H1918" i="2"/>
  <c r="J1918" i="2"/>
  <c r="M1918" i="2"/>
  <c r="H1919" i="2"/>
  <c r="J1919" i="2"/>
  <c r="M1919" i="2"/>
  <c r="H1920" i="2"/>
  <c r="J1920" i="2"/>
  <c r="M1920" i="2"/>
  <c r="H1921" i="2"/>
  <c r="J1921" i="2"/>
  <c r="M1921" i="2"/>
  <c r="H1922" i="2"/>
  <c r="J1922" i="2"/>
  <c r="M1922" i="2"/>
  <c r="H1923" i="2"/>
  <c r="J1923" i="2"/>
  <c r="M1923" i="2"/>
  <c r="H1924" i="2"/>
  <c r="J1924" i="2"/>
  <c r="M1924" i="2"/>
  <c r="H1925" i="2"/>
  <c r="J1925" i="2"/>
  <c r="M1925" i="2"/>
  <c r="H1926" i="2"/>
  <c r="J1926" i="2"/>
  <c r="M1926" i="2"/>
  <c r="H1927" i="2"/>
  <c r="J1927" i="2"/>
  <c r="M1927" i="2"/>
  <c r="H1928" i="2"/>
  <c r="J1928" i="2"/>
  <c r="M1928" i="2"/>
  <c r="H1929" i="2"/>
  <c r="J1929" i="2"/>
  <c r="M1929" i="2"/>
  <c r="H1930" i="2"/>
  <c r="J1930" i="2"/>
  <c r="M1930" i="2"/>
  <c r="H1931" i="2"/>
  <c r="J1931" i="2"/>
  <c r="M1931" i="2"/>
  <c r="H1932" i="2"/>
  <c r="J1932" i="2"/>
  <c r="M1932" i="2"/>
  <c r="H1933" i="2"/>
  <c r="J1933" i="2"/>
  <c r="M1933" i="2"/>
  <c r="H1934" i="2"/>
  <c r="J1934" i="2"/>
  <c r="M1934" i="2"/>
  <c r="H1935" i="2"/>
  <c r="J1935" i="2"/>
  <c r="M1935" i="2"/>
  <c r="H1936" i="2"/>
  <c r="J1936" i="2"/>
  <c r="M1936" i="2"/>
  <c r="H1937" i="2"/>
  <c r="J1937" i="2"/>
  <c r="M1937" i="2"/>
  <c r="H1938" i="2"/>
  <c r="J1938" i="2"/>
  <c r="M1938" i="2"/>
  <c r="H1939" i="2"/>
  <c r="J1939" i="2"/>
  <c r="M1939" i="2"/>
  <c r="H1940" i="2"/>
  <c r="J1940" i="2"/>
  <c r="M1940" i="2"/>
  <c r="H1941" i="2"/>
  <c r="J1941" i="2"/>
  <c r="M1941" i="2"/>
  <c r="H1942" i="2"/>
  <c r="J1942" i="2"/>
  <c r="M1942" i="2"/>
  <c r="H1943" i="2"/>
  <c r="J1943" i="2"/>
  <c r="M1943" i="2"/>
  <c r="L10" i="3"/>
  <c r="M10" i="3"/>
  <c r="N10" i="3"/>
  <c r="O10" i="3"/>
  <c r="H6" i="13"/>
  <c r="J6" i="13"/>
  <c r="M6" i="13"/>
  <c r="H7" i="13"/>
  <c r="J7" i="13"/>
  <c r="M7" i="13"/>
  <c r="H8" i="13"/>
  <c r="J8" i="13"/>
  <c r="M8" i="13"/>
  <c r="H9" i="13"/>
  <c r="J9" i="13"/>
  <c r="M9" i="13"/>
  <c r="H4" i="13"/>
  <c r="J4" i="13"/>
  <c r="M4" i="13"/>
  <c r="H5" i="13"/>
  <c r="J5" i="13"/>
  <c r="M5" i="13"/>
  <c r="H10" i="13"/>
  <c r="J10" i="13"/>
  <c r="M10" i="13"/>
  <c r="H11" i="13"/>
  <c r="J11" i="13"/>
  <c r="M11" i="13"/>
  <c r="H12" i="13"/>
  <c r="J12" i="13"/>
  <c r="M12" i="13"/>
  <c r="H13" i="13"/>
  <c r="J13" i="13"/>
  <c r="M13" i="13"/>
  <c r="H14" i="13"/>
  <c r="J14" i="13"/>
  <c r="M14" i="13"/>
  <c r="H15" i="13"/>
  <c r="J15" i="13"/>
  <c r="M15" i="13"/>
  <c r="H16" i="13"/>
  <c r="J16" i="13"/>
  <c r="M16" i="13"/>
  <c r="H17" i="13"/>
  <c r="J17" i="13"/>
  <c r="M17" i="13"/>
  <c r="H18" i="13"/>
  <c r="J18" i="13"/>
  <c r="M18" i="13"/>
  <c r="H19" i="13"/>
  <c r="J19" i="13"/>
  <c r="M19" i="13"/>
  <c r="H20" i="13"/>
  <c r="J20" i="13"/>
  <c r="M20" i="13"/>
  <c r="H21" i="13"/>
  <c r="J21" i="13"/>
  <c r="M21" i="13"/>
  <c r="H22" i="13"/>
  <c r="J22" i="13"/>
  <c r="M22" i="13"/>
  <c r="H23" i="13"/>
  <c r="J23" i="13"/>
  <c r="M23" i="13"/>
  <c r="H24" i="13"/>
  <c r="J24" i="13"/>
  <c r="M24" i="13"/>
  <c r="H25" i="13"/>
  <c r="J25" i="13"/>
  <c r="M25" i="13"/>
  <c r="H26" i="13"/>
  <c r="J26" i="13"/>
  <c r="M26" i="13"/>
  <c r="H27" i="13"/>
  <c r="J27" i="13"/>
  <c r="M27" i="13"/>
  <c r="H28" i="13"/>
  <c r="J28" i="13"/>
  <c r="M28" i="13"/>
  <c r="H29" i="13"/>
  <c r="J29" i="13"/>
  <c r="M29" i="13"/>
  <c r="H30" i="13"/>
  <c r="J30" i="13"/>
  <c r="M30" i="13"/>
  <c r="H31" i="13"/>
  <c r="J31" i="13"/>
  <c r="M31" i="13"/>
  <c r="H32" i="13"/>
  <c r="J32" i="13"/>
  <c r="M32" i="13"/>
  <c r="H33" i="13"/>
  <c r="J33" i="13"/>
  <c r="M33" i="13"/>
  <c r="H34" i="13"/>
  <c r="J34" i="13"/>
  <c r="M34" i="13"/>
  <c r="H35" i="13"/>
  <c r="J35" i="13"/>
  <c r="M35" i="13"/>
  <c r="H36" i="13"/>
  <c r="J36" i="13"/>
  <c r="M36" i="13"/>
  <c r="H37" i="13"/>
  <c r="J37" i="13"/>
  <c r="M37" i="13"/>
  <c r="H38" i="13"/>
  <c r="J38" i="13"/>
  <c r="M38" i="13"/>
  <c r="H39" i="13"/>
  <c r="J39" i="13"/>
  <c r="M39" i="13"/>
  <c r="H40" i="13"/>
  <c r="J40" i="13"/>
  <c r="M40" i="13"/>
  <c r="H41" i="13"/>
  <c r="J41" i="13"/>
  <c r="M41" i="13"/>
  <c r="H42" i="13"/>
  <c r="J42" i="13"/>
  <c r="M42" i="13"/>
  <c r="H43" i="13"/>
  <c r="J43" i="13"/>
  <c r="M43" i="13"/>
  <c r="H44" i="13"/>
  <c r="J44" i="13"/>
  <c r="M44" i="13"/>
  <c r="H45" i="13"/>
  <c r="J45" i="13"/>
  <c r="M45" i="13"/>
  <c r="H46" i="13"/>
  <c r="J46" i="13"/>
  <c r="M46" i="13"/>
  <c r="H47" i="13"/>
  <c r="J47" i="13"/>
  <c r="M47" i="13"/>
  <c r="H48" i="13"/>
  <c r="J48" i="13"/>
  <c r="M48" i="13"/>
  <c r="H49" i="13"/>
  <c r="J49" i="13"/>
  <c r="M49" i="13"/>
  <c r="H50" i="13"/>
  <c r="J50" i="13"/>
  <c r="M50" i="13"/>
  <c r="H51" i="13"/>
  <c r="J51" i="13"/>
  <c r="M51" i="13"/>
  <c r="H52" i="13"/>
  <c r="J52" i="13"/>
  <c r="M52" i="13"/>
  <c r="H53" i="13"/>
  <c r="J53" i="13"/>
  <c r="M53" i="13"/>
  <c r="H54" i="13"/>
  <c r="J54" i="13"/>
  <c r="M54" i="13"/>
  <c r="H55" i="13"/>
  <c r="J55" i="13"/>
  <c r="M55" i="13"/>
  <c r="H56" i="13"/>
  <c r="J56" i="13"/>
  <c r="M56" i="13"/>
  <c r="H57" i="13"/>
  <c r="J57" i="13"/>
  <c r="M57" i="13"/>
  <c r="H58" i="13"/>
  <c r="J58" i="13"/>
  <c r="M58" i="13"/>
  <c r="H59" i="13"/>
  <c r="J59" i="13"/>
  <c r="M59" i="13"/>
  <c r="H60" i="13"/>
  <c r="J60" i="13"/>
  <c r="M60" i="13"/>
  <c r="H61" i="13"/>
  <c r="J61" i="13"/>
  <c r="M61" i="13"/>
  <c r="H62" i="13"/>
  <c r="J62" i="13"/>
  <c r="M62" i="13"/>
  <c r="H63" i="13"/>
  <c r="J63" i="13"/>
  <c r="M63" i="13"/>
  <c r="H64" i="13"/>
  <c r="J64" i="13"/>
  <c r="M64" i="13"/>
  <c r="H65" i="13"/>
  <c r="J65" i="13"/>
  <c r="M65" i="13"/>
  <c r="H66" i="13"/>
  <c r="J66" i="13"/>
  <c r="M66" i="13"/>
  <c r="H67" i="13"/>
  <c r="J67" i="13"/>
  <c r="M67" i="13"/>
  <c r="H68" i="13"/>
  <c r="J68" i="13"/>
  <c r="M68" i="13"/>
  <c r="H69" i="13"/>
  <c r="J69" i="13"/>
  <c r="M69" i="13"/>
  <c r="H70" i="13"/>
  <c r="J70" i="13"/>
  <c r="M70" i="13"/>
  <c r="H71" i="13"/>
  <c r="J71" i="13"/>
  <c r="M71" i="13"/>
  <c r="H72" i="13"/>
  <c r="J72" i="13"/>
  <c r="M72" i="13"/>
  <c r="H73" i="13"/>
  <c r="J73" i="13"/>
  <c r="M73" i="13"/>
  <c r="H74" i="13"/>
  <c r="J74" i="13"/>
  <c r="M74" i="13"/>
  <c r="H75" i="13"/>
  <c r="J75" i="13"/>
  <c r="M75" i="13"/>
  <c r="H76" i="13"/>
  <c r="J76" i="13"/>
  <c r="M76" i="13"/>
  <c r="H77" i="13"/>
  <c r="J77" i="13"/>
  <c r="M77" i="13"/>
  <c r="H78" i="13"/>
  <c r="J78" i="13"/>
  <c r="M78" i="13"/>
  <c r="H79" i="13"/>
  <c r="J79" i="13"/>
  <c r="M79" i="13"/>
  <c r="H80" i="13"/>
  <c r="J80" i="13"/>
  <c r="M80" i="13"/>
  <c r="H81" i="13"/>
  <c r="J81" i="13"/>
  <c r="M81" i="13"/>
  <c r="H82" i="13"/>
  <c r="J82" i="13"/>
  <c r="M82" i="13"/>
  <c r="H83" i="13"/>
  <c r="J83" i="13"/>
  <c r="M83" i="13"/>
  <c r="H84" i="13"/>
  <c r="J84" i="13"/>
  <c r="M84" i="13"/>
  <c r="H85" i="13"/>
  <c r="J85" i="13"/>
  <c r="M85" i="13"/>
  <c r="H86" i="13"/>
  <c r="J86" i="13"/>
  <c r="M86" i="13"/>
  <c r="H87" i="13"/>
  <c r="J87" i="13"/>
  <c r="M87" i="13"/>
  <c r="H88" i="13"/>
  <c r="J88" i="13"/>
  <c r="M88" i="13"/>
  <c r="H89" i="13"/>
  <c r="J89" i="13"/>
  <c r="M89" i="13"/>
  <c r="H90" i="13"/>
  <c r="J90" i="13"/>
  <c r="M90" i="13"/>
  <c r="H91" i="13"/>
  <c r="J91" i="13"/>
  <c r="M91" i="13"/>
  <c r="H92" i="13"/>
  <c r="J92" i="13"/>
  <c r="M92" i="13"/>
  <c r="H93" i="13"/>
  <c r="J93" i="13"/>
  <c r="M93" i="13"/>
  <c r="H94" i="13"/>
  <c r="J94" i="13"/>
  <c r="M94" i="13"/>
  <c r="H95" i="13"/>
  <c r="J95" i="13"/>
  <c r="M95" i="13"/>
  <c r="H96" i="13"/>
  <c r="J96" i="13"/>
  <c r="M96" i="13"/>
  <c r="H97" i="13"/>
  <c r="J97" i="13"/>
  <c r="M97" i="13"/>
  <c r="H98" i="13"/>
  <c r="J98" i="13"/>
  <c r="M98" i="13"/>
  <c r="H99" i="13"/>
  <c r="J99" i="13"/>
  <c r="M99" i="13"/>
  <c r="H100" i="13"/>
  <c r="J100" i="13"/>
  <c r="M100" i="13"/>
  <c r="H101" i="13"/>
  <c r="J101" i="13"/>
  <c r="M101" i="13"/>
  <c r="H102" i="13"/>
  <c r="J102" i="13"/>
  <c r="M102" i="13"/>
  <c r="H103" i="13"/>
  <c r="J103" i="13"/>
  <c r="M103" i="13"/>
  <c r="H104" i="13"/>
  <c r="J104" i="13"/>
  <c r="M104" i="13"/>
  <c r="H105" i="13"/>
  <c r="J105" i="13"/>
  <c r="M105" i="13"/>
  <c r="H106" i="13"/>
  <c r="J106" i="13"/>
  <c r="M106" i="13"/>
  <c r="H107" i="13"/>
  <c r="J107" i="13"/>
  <c r="M107" i="13"/>
  <c r="H108" i="13"/>
  <c r="J108" i="13"/>
  <c r="M108" i="13"/>
  <c r="H109" i="13"/>
  <c r="J109" i="13"/>
  <c r="M109" i="13"/>
  <c r="H110" i="13"/>
  <c r="J110" i="13"/>
  <c r="M110" i="13"/>
  <c r="H111" i="13"/>
  <c r="J111" i="13"/>
  <c r="M111" i="13"/>
  <c r="H112" i="13"/>
  <c r="J112" i="13"/>
  <c r="M112" i="13"/>
  <c r="H113" i="13"/>
  <c r="J113" i="13"/>
  <c r="M113" i="13"/>
  <c r="H114" i="13"/>
  <c r="J114" i="13"/>
  <c r="M114" i="13"/>
  <c r="H115" i="13"/>
  <c r="J115" i="13"/>
  <c r="M115" i="13"/>
  <c r="H116" i="13"/>
  <c r="J116" i="13"/>
  <c r="M116" i="13"/>
  <c r="H117" i="13"/>
  <c r="J117" i="13"/>
  <c r="M117" i="13"/>
  <c r="H118" i="13"/>
  <c r="J118" i="13"/>
  <c r="M118" i="13"/>
  <c r="H119" i="13"/>
  <c r="J119" i="13"/>
  <c r="M119" i="13"/>
  <c r="H120" i="13"/>
  <c r="J120" i="13"/>
  <c r="M120" i="13"/>
  <c r="H121" i="13"/>
  <c r="J121" i="13"/>
  <c r="M121" i="13"/>
  <c r="H122" i="13"/>
  <c r="J122" i="13"/>
  <c r="M122" i="13"/>
  <c r="H123" i="13"/>
  <c r="J123" i="13"/>
  <c r="M123" i="13"/>
  <c r="H124" i="13"/>
  <c r="J124" i="13"/>
  <c r="M124" i="13"/>
  <c r="H125" i="13"/>
  <c r="J125" i="13"/>
  <c r="M125" i="13"/>
  <c r="H126" i="13"/>
  <c r="J126" i="13"/>
  <c r="M126" i="13"/>
  <c r="H127" i="13"/>
  <c r="J127" i="13"/>
  <c r="M127" i="13"/>
  <c r="H128" i="13"/>
  <c r="J128" i="13"/>
  <c r="M128" i="13"/>
  <c r="H129" i="13"/>
  <c r="J129" i="13"/>
  <c r="M129" i="13"/>
  <c r="H130" i="13"/>
  <c r="J130" i="13"/>
  <c r="M130" i="13"/>
  <c r="H131" i="13"/>
  <c r="J131" i="13"/>
  <c r="M131" i="13"/>
  <c r="H132" i="13"/>
  <c r="J132" i="13"/>
  <c r="M132" i="13"/>
  <c r="H133" i="13"/>
  <c r="J133" i="13"/>
  <c r="M133" i="13"/>
  <c r="H134" i="13"/>
  <c r="J134" i="13"/>
  <c r="M134" i="13"/>
  <c r="H135" i="13"/>
  <c r="J135" i="13"/>
  <c r="M135" i="13"/>
  <c r="H136" i="13"/>
  <c r="J136" i="13"/>
  <c r="M136" i="13"/>
  <c r="H137" i="13"/>
  <c r="J137" i="13"/>
  <c r="M137" i="13"/>
  <c r="H138" i="13"/>
  <c r="J138" i="13"/>
  <c r="M138" i="13"/>
  <c r="H139" i="13"/>
  <c r="J139" i="13"/>
  <c r="M139" i="13"/>
  <c r="H140" i="13"/>
  <c r="J140" i="13"/>
  <c r="M140" i="13"/>
  <c r="H141" i="13"/>
  <c r="J141" i="13"/>
  <c r="M141" i="13"/>
  <c r="H142" i="13"/>
  <c r="J142" i="13"/>
  <c r="M142" i="13"/>
  <c r="H143" i="13"/>
  <c r="J143" i="13"/>
  <c r="M143" i="13"/>
  <c r="H144" i="13"/>
  <c r="J144" i="13"/>
  <c r="M144" i="13"/>
  <c r="H145" i="13"/>
  <c r="J145" i="13"/>
  <c r="M145" i="13"/>
  <c r="H146" i="13"/>
  <c r="J146" i="13"/>
  <c r="M146" i="13"/>
  <c r="H147" i="13"/>
  <c r="J147" i="13"/>
  <c r="M147" i="13"/>
  <c r="H148" i="13"/>
  <c r="J148" i="13"/>
  <c r="M148" i="13"/>
  <c r="H149" i="13"/>
  <c r="J149" i="13"/>
  <c r="M149" i="13"/>
  <c r="H150" i="13"/>
  <c r="J150" i="13"/>
  <c r="M150" i="13"/>
  <c r="H151" i="13"/>
  <c r="J151" i="13"/>
  <c r="M151" i="13"/>
  <c r="H152" i="13"/>
  <c r="J152" i="13"/>
  <c r="M152" i="13"/>
  <c r="H153" i="13"/>
  <c r="J153" i="13"/>
  <c r="M153" i="13"/>
  <c r="H154" i="13"/>
  <c r="J154" i="13"/>
  <c r="M154" i="13"/>
  <c r="H155" i="13"/>
  <c r="J155" i="13"/>
  <c r="M155" i="13"/>
  <c r="H156" i="13"/>
  <c r="J156" i="13"/>
  <c r="M156" i="13"/>
  <c r="H157" i="13"/>
  <c r="J157" i="13"/>
  <c r="M157" i="13"/>
  <c r="H158" i="13"/>
  <c r="J158" i="13"/>
  <c r="M158" i="13"/>
  <c r="H159" i="13"/>
  <c r="J159" i="13"/>
  <c r="M159" i="13"/>
  <c r="H160" i="13"/>
  <c r="J160" i="13"/>
  <c r="M160" i="13"/>
  <c r="H161" i="13"/>
  <c r="J161" i="13"/>
  <c r="M161" i="13"/>
  <c r="H162" i="13"/>
  <c r="J162" i="13"/>
  <c r="M162" i="13"/>
  <c r="H163" i="13"/>
  <c r="J163" i="13"/>
  <c r="M163" i="13"/>
  <c r="H164" i="13"/>
  <c r="J164" i="13"/>
  <c r="M164" i="13"/>
  <c r="H165" i="13"/>
  <c r="J165" i="13"/>
  <c r="M165" i="13"/>
  <c r="H166" i="13"/>
  <c r="J166" i="13"/>
  <c r="M166" i="13"/>
  <c r="H167" i="13"/>
  <c r="J167" i="13"/>
  <c r="M167" i="13"/>
  <c r="H168" i="13"/>
  <c r="J168" i="13"/>
  <c r="M168" i="13"/>
  <c r="H169" i="13"/>
  <c r="J169" i="13"/>
  <c r="M169" i="13"/>
  <c r="H170" i="13"/>
  <c r="J170" i="13"/>
  <c r="M170" i="13"/>
  <c r="H171" i="13"/>
  <c r="J171" i="13"/>
  <c r="M171" i="13"/>
  <c r="H172" i="13"/>
  <c r="J172" i="13"/>
  <c r="M172" i="13"/>
  <c r="H173" i="13"/>
  <c r="J173" i="13"/>
  <c r="M173" i="13"/>
  <c r="H174" i="13"/>
  <c r="J174" i="13"/>
  <c r="M174" i="13"/>
  <c r="H175" i="13"/>
  <c r="J175" i="13"/>
  <c r="M175" i="13"/>
  <c r="H176" i="13"/>
  <c r="J176" i="13"/>
  <c r="M176" i="13"/>
  <c r="H177" i="13"/>
  <c r="J177" i="13"/>
  <c r="M177" i="13"/>
  <c r="H178" i="13"/>
  <c r="J178" i="13"/>
  <c r="M178" i="13"/>
  <c r="H179" i="13"/>
  <c r="J179" i="13"/>
  <c r="M179" i="13"/>
  <c r="H180" i="13"/>
  <c r="J180" i="13"/>
  <c r="M180" i="13"/>
  <c r="H181" i="13"/>
  <c r="J181" i="13"/>
  <c r="M181" i="13"/>
  <c r="H182" i="13"/>
  <c r="J182" i="13"/>
  <c r="M182" i="13"/>
  <c r="H183" i="13"/>
  <c r="J183" i="13"/>
  <c r="M183" i="13"/>
  <c r="H184" i="13"/>
  <c r="J184" i="13"/>
  <c r="M184" i="13"/>
  <c r="H185" i="13"/>
  <c r="J185" i="13"/>
  <c r="M185" i="13"/>
  <c r="H186" i="13"/>
  <c r="J186" i="13"/>
  <c r="M186" i="13"/>
  <c r="H187" i="13"/>
  <c r="J187" i="13"/>
  <c r="M187" i="13"/>
  <c r="H188" i="13"/>
  <c r="J188" i="13"/>
  <c r="M188" i="13"/>
  <c r="H189" i="13"/>
  <c r="J189" i="13"/>
  <c r="M189" i="13"/>
  <c r="H190" i="13"/>
  <c r="J190" i="13"/>
  <c r="M190" i="13"/>
  <c r="H191" i="13"/>
  <c r="J191" i="13"/>
  <c r="M191" i="13"/>
  <c r="H192" i="13"/>
  <c r="J192" i="13"/>
  <c r="M192" i="13"/>
  <c r="H193" i="13"/>
  <c r="J193" i="13"/>
  <c r="M193" i="13"/>
  <c r="H194" i="13"/>
  <c r="J194" i="13"/>
  <c r="M194" i="13"/>
  <c r="H195" i="13"/>
  <c r="J195" i="13"/>
  <c r="M195" i="13"/>
  <c r="H196" i="13"/>
  <c r="J196" i="13"/>
  <c r="M196" i="13"/>
  <c r="H197" i="13"/>
  <c r="J197" i="13"/>
  <c r="M197" i="13"/>
  <c r="H198" i="13"/>
  <c r="J198" i="13"/>
  <c r="M198" i="13"/>
  <c r="H199" i="13"/>
  <c r="J199" i="13"/>
  <c r="M199" i="13"/>
  <c r="H200" i="13"/>
  <c r="J200" i="13"/>
  <c r="M200" i="13"/>
  <c r="H201" i="13"/>
  <c r="J201" i="13"/>
  <c r="M201" i="13"/>
  <c r="H202" i="13"/>
  <c r="J202" i="13"/>
  <c r="M202" i="13"/>
  <c r="H203" i="13"/>
  <c r="J203" i="13"/>
  <c r="M203" i="13"/>
  <c r="H204" i="13"/>
  <c r="J204" i="13"/>
  <c r="M204" i="13"/>
  <c r="H205" i="13"/>
  <c r="J205" i="13"/>
  <c r="M205" i="13"/>
  <c r="H206" i="13"/>
  <c r="J206" i="13"/>
  <c r="M206" i="13"/>
  <c r="H207" i="13"/>
  <c r="J207" i="13"/>
  <c r="M207" i="13"/>
  <c r="H208" i="13"/>
  <c r="J208" i="13"/>
  <c r="M208" i="13"/>
  <c r="H209" i="13"/>
  <c r="J209" i="13"/>
  <c r="M209" i="13"/>
  <c r="H210" i="13"/>
  <c r="J210" i="13"/>
  <c r="M210" i="13"/>
  <c r="H211" i="13"/>
  <c r="J211" i="13"/>
  <c r="M211" i="13"/>
  <c r="H212" i="13"/>
  <c r="J212" i="13"/>
  <c r="M212" i="13"/>
  <c r="H213" i="13"/>
  <c r="J213" i="13"/>
  <c r="M213" i="13"/>
  <c r="H214" i="13"/>
  <c r="J214" i="13"/>
  <c r="M214" i="13"/>
  <c r="H215" i="13"/>
  <c r="J215" i="13"/>
  <c r="M215" i="13"/>
  <c r="H216" i="13"/>
  <c r="J216" i="13"/>
  <c r="M216" i="13"/>
  <c r="H217" i="13"/>
  <c r="J217" i="13"/>
  <c r="M217" i="13"/>
  <c r="H218" i="13"/>
  <c r="J218" i="13"/>
  <c r="M218" i="13"/>
  <c r="H219" i="13"/>
  <c r="J219" i="13"/>
  <c r="M219" i="13"/>
  <c r="H220" i="13"/>
  <c r="J220" i="13"/>
  <c r="M220" i="13"/>
  <c r="H221" i="13"/>
  <c r="J221" i="13"/>
  <c r="M221" i="13"/>
  <c r="H222" i="13"/>
  <c r="J222" i="13"/>
  <c r="M222" i="13"/>
  <c r="H223" i="13"/>
  <c r="J223" i="13"/>
  <c r="M223" i="13"/>
  <c r="H224" i="13"/>
  <c r="J224" i="13"/>
  <c r="M224" i="13"/>
  <c r="H225" i="13"/>
  <c r="J225" i="13"/>
  <c r="M225" i="13"/>
  <c r="H226" i="13"/>
  <c r="J226" i="13"/>
  <c r="M226" i="13"/>
  <c r="H227" i="13"/>
  <c r="J227" i="13"/>
  <c r="M227" i="13"/>
  <c r="H228" i="13"/>
  <c r="J228" i="13"/>
  <c r="M228" i="13"/>
  <c r="H229" i="13"/>
  <c r="J229" i="13"/>
  <c r="M229" i="13"/>
  <c r="H230" i="13"/>
  <c r="J230" i="13"/>
  <c r="M230" i="13"/>
  <c r="H231" i="13"/>
  <c r="J231" i="13"/>
  <c r="M231" i="13"/>
  <c r="H232" i="13"/>
  <c r="J232" i="13"/>
  <c r="M232" i="13"/>
  <c r="H233" i="13"/>
  <c r="J233" i="13"/>
  <c r="M233" i="13"/>
  <c r="H234" i="13"/>
  <c r="J234" i="13"/>
  <c r="M234" i="13"/>
  <c r="H235" i="13"/>
  <c r="J235" i="13"/>
  <c r="M235" i="13"/>
  <c r="H236" i="13"/>
  <c r="J236" i="13"/>
  <c r="M236" i="13"/>
  <c r="H237" i="13"/>
  <c r="J237" i="13"/>
  <c r="M237" i="13"/>
  <c r="H238" i="13"/>
  <c r="J238" i="13"/>
  <c r="M238" i="13"/>
  <c r="H239" i="13"/>
  <c r="J239" i="13"/>
  <c r="M239" i="13"/>
  <c r="H240" i="13"/>
  <c r="J240" i="13"/>
  <c r="M240" i="13"/>
  <c r="H241" i="13"/>
  <c r="J241" i="13"/>
  <c r="M241" i="13"/>
  <c r="H242" i="13"/>
  <c r="J242" i="13"/>
  <c r="M242" i="13"/>
  <c r="H243" i="13"/>
  <c r="J243" i="13"/>
  <c r="M243" i="13"/>
  <c r="H244" i="13"/>
  <c r="J244" i="13"/>
  <c r="M244" i="13"/>
  <c r="H245" i="13"/>
  <c r="J245" i="13"/>
  <c r="M245" i="13"/>
  <c r="H246" i="13"/>
  <c r="J246" i="13"/>
  <c r="M246" i="13"/>
  <c r="H247" i="13"/>
  <c r="J247" i="13"/>
  <c r="M247" i="13"/>
  <c r="H248" i="13"/>
  <c r="J248" i="13"/>
  <c r="M248" i="13"/>
  <c r="H249" i="13"/>
  <c r="J249" i="13"/>
  <c r="M249" i="13"/>
  <c r="H250" i="13"/>
  <c r="J250" i="13"/>
  <c r="M250" i="13"/>
  <c r="H251" i="13"/>
  <c r="J251" i="13"/>
  <c r="M251" i="13"/>
  <c r="H252" i="13"/>
  <c r="J252" i="13"/>
  <c r="M252" i="13"/>
  <c r="H253" i="13"/>
  <c r="J253" i="13"/>
  <c r="M253" i="13"/>
  <c r="H254" i="13"/>
  <c r="J254" i="13"/>
  <c r="M254" i="13"/>
  <c r="H255" i="13"/>
  <c r="J255" i="13"/>
  <c r="M255" i="13"/>
  <c r="H256" i="13"/>
  <c r="J256" i="13"/>
  <c r="M256" i="13"/>
  <c r="H257" i="13"/>
  <c r="J257" i="13"/>
  <c r="M257" i="13"/>
  <c r="H258" i="13"/>
  <c r="J258" i="13"/>
  <c r="M258" i="13"/>
  <c r="H259" i="13"/>
  <c r="J259" i="13"/>
  <c r="M259" i="13"/>
  <c r="H260" i="13"/>
  <c r="J260" i="13"/>
  <c r="M260" i="13"/>
  <c r="H261" i="13"/>
  <c r="J261" i="13"/>
  <c r="M261" i="13"/>
  <c r="H262" i="13"/>
  <c r="J262" i="13"/>
  <c r="M262" i="13"/>
  <c r="H263" i="13"/>
  <c r="J263" i="13"/>
  <c r="M263" i="13"/>
  <c r="H264" i="13"/>
  <c r="J264" i="13"/>
  <c r="M264" i="13"/>
  <c r="H265" i="13"/>
  <c r="J265" i="13"/>
  <c r="M265" i="13"/>
  <c r="H266" i="13"/>
  <c r="J266" i="13"/>
  <c r="M266" i="13"/>
  <c r="H267" i="13"/>
  <c r="J267" i="13"/>
  <c r="M267" i="13"/>
  <c r="H268" i="13"/>
  <c r="J268" i="13"/>
  <c r="M268" i="13"/>
  <c r="H269" i="13"/>
  <c r="J269" i="13"/>
  <c r="M269" i="13"/>
  <c r="H270" i="13"/>
  <c r="J270" i="13"/>
  <c r="M270" i="13"/>
  <c r="H271" i="13"/>
  <c r="J271" i="13"/>
  <c r="M271" i="13"/>
  <c r="H272" i="13"/>
  <c r="J272" i="13"/>
  <c r="M272" i="13"/>
  <c r="H273" i="13"/>
  <c r="J273" i="13"/>
  <c r="M273" i="13"/>
  <c r="H274" i="13"/>
  <c r="J274" i="13"/>
  <c r="M274" i="13"/>
  <c r="H275" i="13"/>
  <c r="J275" i="13"/>
  <c r="M275" i="13"/>
  <c r="H276" i="13"/>
  <c r="J276" i="13"/>
  <c r="M276" i="13"/>
  <c r="H277" i="13"/>
  <c r="J277" i="13"/>
  <c r="M277" i="13"/>
  <c r="H278" i="13"/>
  <c r="J278" i="13"/>
  <c r="M278" i="13"/>
  <c r="H279" i="13"/>
  <c r="J279" i="13"/>
  <c r="M279" i="13"/>
  <c r="H280" i="13"/>
  <c r="J280" i="13"/>
  <c r="M280" i="13"/>
  <c r="H281" i="13"/>
  <c r="J281" i="13"/>
  <c r="M281" i="13"/>
  <c r="H282" i="13"/>
  <c r="J282" i="13"/>
  <c r="M282" i="13"/>
  <c r="H283" i="13"/>
  <c r="J283" i="13"/>
  <c r="M283" i="13"/>
  <c r="H284" i="13"/>
  <c r="J284" i="13"/>
  <c r="M284" i="13"/>
  <c r="H285" i="13"/>
  <c r="J285" i="13"/>
  <c r="M285" i="13"/>
  <c r="H286" i="13"/>
  <c r="J286" i="13"/>
  <c r="M286" i="13"/>
  <c r="H287" i="13"/>
  <c r="J287" i="13"/>
  <c r="M287" i="13"/>
  <c r="H288" i="13"/>
  <c r="J288" i="13"/>
  <c r="M288" i="13"/>
  <c r="H289" i="13"/>
  <c r="J289" i="13"/>
  <c r="M289" i="13"/>
  <c r="H290" i="13"/>
  <c r="J290" i="13"/>
  <c r="M290" i="13"/>
  <c r="H291" i="13"/>
  <c r="J291" i="13"/>
  <c r="M291" i="13"/>
  <c r="H292" i="13"/>
  <c r="J292" i="13"/>
  <c r="M292" i="13"/>
  <c r="H293" i="13"/>
  <c r="J293" i="13"/>
  <c r="M293" i="13"/>
  <c r="H294" i="13"/>
  <c r="J294" i="13"/>
  <c r="M294" i="13"/>
  <c r="H295" i="13"/>
  <c r="J295" i="13"/>
  <c r="M295" i="13"/>
  <c r="H296" i="13"/>
  <c r="J296" i="13"/>
  <c r="M296" i="13"/>
  <c r="H297" i="13"/>
  <c r="J297" i="13"/>
  <c r="M297" i="13"/>
  <c r="H298" i="13"/>
  <c r="J298" i="13"/>
  <c r="M298" i="13"/>
  <c r="H299" i="13"/>
  <c r="J299" i="13"/>
  <c r="M299" i="13"/>
  <c r="H300" i="13"/>
  <c r="J300" i="13"/>
  <c r="M300" i="13"/>
  <c r="H301" i="13"/>
  <c r="J301" i="13"/>
  <c r="M301" i="13"/>
  <c r="H302" i="13"/>
  <c r="J302" i="13"/>
  <c r="M302" i="13"/>
  <c r="H303" i="13"/>
  <c r="J303" i="13"/>
  <c r="M303" i="13"/>
  <c r="H304" i="13"/>
  <c r="J304" i="13"/>
  <c r="M304" i="13"/>
  <c r="H305" i="13"/>
  <c r="J305" i="13"/>
  <c r="M305" i="13"/>
  <c r="H306" i="13"/>
  <c r="J306" i="13"/>
  <c r="M306" i="13"/>
  <c r="H307" i="13"/>
  <c r="J307" i="13"/>
  <c r="M307" i="13"/>
  <c r="H308" i="13"/>
  <c r="J308" i="13"/>
  <c r="M308" i="13"/>
  <c r="H309" i="13"/>
  <c r="J309" i="13"/>
  <c r="M309" i="13"/>
  <c r="H310" i="13"/>
  <c r="J310" i="13"/>
  <c r="M310" i="13"/>
  <c r="H311" i="13"/>
  <c r="J311" i="13"/>
  <c r="M311" i="13"/>
  <c r="H312" i="13"/>
  <c r="J312" i="13"/>
  <c r="M312" i="13"/>
  <c r="H313" i="13"/>
  <c r="J313" i="13"/>
  <c r="M313" i="13"/>
  <c r="H314" i="13"/>
  <c r="J314" i="13"/>
  <c r="M314" i="13"/>
  <c r="H315" i="13"/>
  <c r="J315" i="13"/>
  <c r="M315" i="13"/>
  <c r="H316" i="13"/>
  <c r="J316" i="13"/>
  <c r="M316" i="13"/>
  <c r="H317" i="13"/>
  <c r="J317" i="13"/>
  <c r="M317" i="13"/>
  <c r="H318" i="13"/>
  <c r="J318" i="13"/>
  <c r="M318" i="13"/>
  <c r="H319" i="13"/>
  <c r="J319" i="13"/>
  <c r="M319" i="13"/>
  <c r="H320" i="13"/>
  <c r="J320" i="13"/>
  <c r="M320" i="13"/>
  <c r="H321" i="13"/>
  <c r="J321" i="13"/>
  <c r="M321" i="13"/>
  <c r="H322" i="13"/>
  <c r="J322" i="13"/>
  <c r="M322" i="13"/>
  <c r="H323" i="13"/>
  <c r="J323" i="13"/>
  <c r="M323" i="13"/>
  <c r="H324" i="13"/>
  <c r="J324" i="13"/>
  <c r="M324" i="13"/>
  <c r="H325" i="13"/>
  <c r="J325" i="13"/>
  <c r="M325" i="13"/>
  <c r="H326" i="13"/>
  <c r="J326" i="13"/>
  <c r="M326" i="13"/>
  <c r="H327" i="13"/>
  <c r="J327" i="13"/>
  <c r="M327" i="13"/>
  <c r="H328" i="13"/>
  <c r="J328" i="13"/>
  <c r="M328" i="13"/>
  <c r="H329" i="13"/>
  <c r="J329" i="13"/>
  <c r="M329" i="13"/>
  <c r="H330" i="13"/>
  <c r="J330" i="13"/>
  <c r="M330" i="13"/>
  <c r="H331" i="13"/>
  <c r="J331" i="13"/>
  <c r="M331" i="13"/>
  <c r="H332" i="13"/>
  <c r="J332" i="13"/>
  <c r="M332" i="13"/>
  <c r="H333" i="13"/>
  <c r="J333" i="13"/>
  <c r="M333" i="13"/>
  <c r="H334" i="13"/>
  <c r="J334" i="13"/>
  <c r="M334" i="13"/>
  <c r="H335" i="13"/>
  <c r="J335" i="13"/>
  <c r="M335" i="13"/>
  <c r="H336" i="13"/>
  <c r="J336" i="13"/>
  <c r="M336" i="13"/>
  <c r="H337" i="13"/>
  <c r="J337" i="13"/>
  <c r="M337" i="13"/>
  <c r="H338" i="13"/>
  <c r="J338" i="13"/>
  <c r="M338" i="13"/>
  <c r="H339" i="13"/>
  <c r="J339" i="13"/>
  <c r="M339" i="13"/>
  <c r="H340" i="13"/>
  <c r="J340" i="13"/>
  <c r="M340" i="13"/>
  <c r="H341" i="13"/>
  <c r="J341" i="13"/>
  <c r="M341" i="13"/>
  <c r="H342" i="13"/>
  <c r="J342" i="13"/>
  <c r="M342" i="13"/>
  <c r="H343" i="13"/>
  <c r="J343" i="13"/>
  <c r="M343" i="13"/>
  <c r="H344" i="13"/>
  <c r="J344" i="13"/>
  <c r="M344" i="13"/>
  <c r="H345" i="13"/>
  <c r="J345" i="13"/>
  <c r="M345" i="13"/>
  <c r="H346" i="13"/>
  <c r="J346" i="13"/>
  <c r="M346" i="13"/>
  <c r="H347" i="13"/>
  <c r="J347" i="13"/>
  <c r="M347" i="13"/>
  <c r="H348" i="13"/>
  <c r="J348" i="13"/>
  <c r="M348" i="13"/>
  <c r="H349" i="13"/>
  <c r="J349" i="13"/>
  <c r="M349" i="13"/>
  <c r="H350" i="13"/>
  <c r="J350" i="13"/>
  <c r="M350" i="13"/>
  <c r="H351" i="13"/>
  <c r="J351" i="13"/>
  <c r="M351" i="13"/>
  <c r="H352" i="13"/>
  <c r="J352" i="13"/>
  <c r="M352" i="13"/>
  <c r="H353" i="13"/>
  <c r="J353" i="13"/>
  <c r="M353" i="13"/>
  <c r="H354" i="13"/>
  <c r="J354" i="13"/>
  <c r="M354" i="13"/>
  <c r="H355" i="13"/>
  <c r="J355" i="13"/>
  <c r="M355" i="13"/>
  <c r="H356" i="13"/>
  <c r="J356" i="13"/>
  <c r="M356" i="13"/>
  <c r="H357" i="13"/>
  <c r="J357" i="13"/>
  <c r="M357" i="13"/>
  <c r="H358" i="13"/>
  <c r="J358" i="13"/>
  <c r="M358" i="13"/>
  <c r="H359" i="13"/>
  <c r="J359" i="13"/>
  <c r="M359" i="13"/>
  <c r="H360" i="13"/>
  <c r="J360" i="13"/>
  <c r="M360" i="13"/>
  <c r="H361" i="13"/>
  <c r="J361" i="13"/>
  <c r="M361" i="13"/>
  <c r="H362" i="13"/>
  <c r="J362" i="13"/>
  <c r="M362" i="13"/>
  <c r="H363" i="13"/>
  <c r="J363" i="13"/>
  <c r="M363" i="13"/>
  <c r="H364" i="13"/>
  <c r="J364" i="13"/>
  <c r="M364" i="13"/>
  <c r="H365" i="13"/>
  <c r="J365" i="13"/>
  <c r="M365" i="13"/>
  <c r="H366" i="13"/>
  <c r="J366" i="13"/>
  <c r="M366" i="13"/>
  <c r="H367" i="13"/>
  <c r="J367" i="13"/>
  <c r="M367" i="13"/>
  <c r="H368" i="13"/>
  <c r="J368" i="13"/>
  <c r="M368" i="13"/>
  <c r="H369" i="13"/>
  <c r="J369" i="13"/>
  <c r="M369" i="13"/>
  <c r="H370" i="13"/>
  <c r="J370" i="13"/>
  <c r="M370" i="13"/>
  <c r="H371" i="13"/>
  <c r="J371" i="13"/>
  <c r="M371" i="13"/>
  <c r="H372" i="13"/>
  <c r="J372" i="13"/>
  <c r="M372" i="13"/>
  <c r="H373" i="13"/>
  <c r="J373" i="13"/>
  <c r="M373" i="13"/>
  <c r="H374" i="13"/>
  <c r="J374" i="13"/>
  <c r="M374" i="13"/>
  <c r="H375" i="13"/>
  <c r="J375" i="13"/>
  <c r="M375" i="13"/>
  <c r="H376" i="13"/>
  <c r="J376" i="13"/>
  <c r="M376" i="13"/>
  <c r="H377" i="13"/>
  <c r="J377" i="13"/>
  <c r="M377" i="13"/>
  <c r="H378" i="13"/>
  <c r="J378" i="13"/>
  <c r="M378" i="13"/>
  <c r="H379" i="13"/>
  <c r="J379" i="13"/>
  <c r="M379" i="13"/>
  <c r="H380" i="13"/>
  <c r="J380" i="13"/>
  <c r="M380" i="13"/>
  <c r="H381" i="13"/>
  <c r="J381" i="13"/>
  <c r="M381" i="13"/>
  <c r="H382" i="13"/>
  <c r="J382" i="13"/>
  <c r="M382" i="13"/>
  <c r="H383" i="13"/>
  <c r="J383" i="13"/>
  <c r="M383" i="13"/>
  <c r="H384" i="13"/>
  <c r="J384" i="13"/>
  <c r="M384" i="13"/>
  <c r="H385" i="13"/>
  <c r="J385" i="13"/>
  <c r="M385" i="13"/>
  <c r="H386" i="13"/>
  <c r="J386" i="13"/>
  <c r="M386" i="13"/>
  <c r="H387" i="13"/>
  <c r="J387" i="13"/>
  <c r="M387" i="13"/>
  <c r="H388" i="13"/>
  <c r="J388" i="13"/>
  <c r="M388" i="13"/>
  <c r="H389" i="13"/>
  <c r="J389" i="13"/>
  <c r="M389" i="13"/>
  <c r="H390" i="13"/>
  <c r="J390" i="13"/>
  <c r="M390" i="13"/>
  <c r="H391" i="13"/>
  <c r="J391" i="13"/>
  <c r="M391" i="13"/>
  <c r="H392" i="13"/>
  <c r="J392" i="13"/>
  <c r="M392" i="13"/>
  <c r="H393" i="13"/>
  <c r="J393" i="13"/>
  <c r="M393" i="13"/>
  <c r="H394" i="13"/>
  <c r="J394" i="13"/>
  <c r="M394" i="13"/>
  <c r="H395" i="13"/>
  <c r="J395" i="13"/>
  <c r="M395" i="13"/>
  <c r="H396" i="13"/>
  <c r="J396" i="13"/>
  <c r="M396" i="13"/>
  <c r="H397" i="13"/>
  <c r="J397" i="13"/>
  <c r="M397" i="13"/>
  <c r="H398" i="13"/>
  <c r="J398" i="13"/>
  <c r="M398" i="13"/>
  <c r="H399" i="13"/>
  <c r="J399" i="13"/>
  <c r="M399" i="13"/>
  <c r="H400" i="13"/>
  <c r="J400" i="13"/>
  <c r="M400" i="13"/>
  <c r="H401" i="13"/>
  <c r="J401" i="13"/>
  <c r="M401" i="13"/>
  <c r="H402" i="13"/>
  <c r="J402" i="13"/>
  <c r="M402" i="13"/>
  <c r="H403" i="13"/>
  <c r="J403" i="13"/>
  <c r="M403" i="13"/>
  <c r="H404" i="13"/>
  <c r="J404" i="13"/>
  <c r="M404" i="13"/>
  <c r="H405" i="13"/>
  <c r="J405" i="13"/>
  <c r="M405" i="13"/>
  <c r="H406" i="13"/>
  <c r="J406" i="13"/>
  <c r="M406" i="13"/>
  <c r="H407" i="13"/>
  <c r="J407" i="13"/>
  <c r="M407" i="13"/>
  <c r="H408" i="13"/>
  <c r="J408" i="13"/>
  <c r="M408" i="13"/>
  <c r="H409" i="13"/>
  <c r="J409" i="13"/>
  <c r="M409" i="13"/>
  <c r="H410" i="13"/>
  <c r="J410" i="13"/>
  <c r="M410" i="13"/>
  <c r="H411" i="13"/>
  <c r="J411" i="13"/>
  <c r="M411" i="13"/>
  <c r="H412" i="13"/>
  <c r="J412" i="13"/>
  <c r="M412" i="13"/>
  <c r="H413" i="13"/>
  <c r="J413" i="13"/>
  <c r="M413" i="13"/>
  <c r="H414" i="13"/>
  <c r="J414" i="13"/>
  <c r="M414" i="13"/>
  <c r="H415" i="13"/>
  <c r="J415" i="13"/>
  <c r="M415" i="13"/>
  <c r="H416" i="13"/>
  <c r="J416" i="13"/>
  <c r="M416" i="13"/>
  <c r="H417" i="13"/>
  <c r="J417" i="13"/>
  <c r="M417" i="13"/>
  <c r="H418" i="13"/>
  <c r="J418" i="13"/>
  <c r="M418" i="13"/>
  <c r="H419" i="13"/>
  <c r="J419" i="13"/>
  <c r="M419" i="13"/>
  <c r="H420" i="13"/>
  <c r="J420" i="13"/>
  <c r="M420" i="13"/>
  <c r="H421" i="13"/>
  <c r="J421" i="13"/>
  <c r="M421" i="13"/>
  <c r="H422" i="13"/>
  <c r="J422" i="13"/>
  <c r="M422" i="13"/>
  <c r="H423" i="13"/>
  <c r="J423" i="13"/>
  <c r="M423" i="13"/>
  <c r="H424" i="13"/>
  <c r="J424" i="13"/>
  <c r="M424" i="13"/>
  <c r="H425" i="13"/>
  <c r="J425" i="13"/>
  <c r="M425" i="13"/>
  <c r="H426" i="13"/>
  <c r="J426" i="13"/>
  <c r="M426" i="13"/>
  <c r="H427" i="13"/>
  <c r="J427" i="13"/>
  <c r="M427" i="13"/>
  <c r="H428" i="13"/>
  <c r="J428" i="13"/>
  <c r="M428" i="13"/>
  <c r="H429" i="13"/>
  <c r="J429" i="13"/>
  <c r="M429" i="13"/>
  <c r="H430" i="13"/>
  <c r="J430" i="13"/>
  <c r="M430" i="13"/>
  <c r="H431" i="13"/>
  <c r="J431" i="13"/>
  <c r="M431" i="13"/>
  <c r="H432" i="13"/>
  <c r="J432" i="13"/>
  <c r="M432" i="13"/>
  <c r="H433" i="13"/>
  <c r="J433" i="13"/>
  <c r="M433" i="13"/>
  <c r="H434" i="13"/>
  <c r="J434" i="13"/>
  <c r="M434" i="13"/>
  <c r="H435" i="13"/>
  <c r="J435" i="13"/>
  <c r="M435" i="13"/>
  <c r="H436" i="13"/>
  <c r="J436" i="13"/>
  <c r="M436" i="13"/>
  <c r="H437" i="13"/>
  <c r="J437" i="13"/>
  <c r="M437" i="13"/>
  <c r="H438" i="13"/>
  <c r="J438" i="13"/>
  <c r="M438" i="13"/>
  <c r="H439" i="13"/>
  <c r="J439" i="13"/>
  <c r="M439" i="13"/>
  <c r="H440" i="13"/>
  <c r="J440" i="13"/>
  <c r="M440" i="13"/>
  <c r="H441" i="13"/>
  <c r="J441" i="13"/>
  <c r="M441" i="13"/>
  <c r="H442" i="13"/>
  <c r="J442" i="13"/>
  <c r="M442" i="13"/>
  <c r="H443" i="13"/>
  <c r="J443" i="13"/>
  <c r="M443" i="13"/>
  <c r="H444" i="13"/>
  <c r="J444" i="13"/>
  <c r="M444" i="13"/>
  <c r="H445" i="13"/>
  <c r="J445" i="13"/>
  <c r="M445" i="13"/>
  <c r="H446" i="13"/>
  <c r="J446" i="13"/>
  <c r="M446" i="13"/>
  <c r="H447" i="13"/>
  <c r="J447" i="13"/>
  <c r="M447" i="13"/>
  <c r="H448" i="13"/>
  <c r="J448" i="13"/>
  <c r="M448" i="13"/>
  <c r="H449" i="13"/>
  <c r="J449" i="13"/>
  <c r="M449" i="13"/>
  <c r="H450" i="13"/>
  <c r="J450" i="13"/>
  <c r="M450" i="13"/>
  <c r="H451" i="13"/>
  <c r="J451" i="13"/>
  <c r="M451" i="13"/>
  <c r="H452" i="13"/>
  <c r="J452" i="13"/>
  <c r="M452" i="13"/>
  <c r="H453" i="13"/>
  <c r="J453" i="13"/>
  <c r="M453" i="13"/>
  <c r="H454" i="13"/>
  <c r="J454" i="13"/>
  <c r="M454" i="13"/>
  <c r="H455" i="13"/>
  <c r="J455" i="13"/>
  <c r="M455" i="13"/>
  <c r="H456" i="13"/>
  <c r="J456" i="13"/>
  <c r="M456" i="13"/>
  <c r="H457" i="13"/>
  <c r="J457" i="13"/>
  <c r="M457" i="13"/>
  <c r="H458" i="13"/>
  <c r="J458" i="13"/>
  <c r="M458" i="13"/>
  <c r="H459" i="13"/>
  <c r="J459" i="13"/>
  <c r="M459" i="13"/>
  <c r="H460" i="13"/>
  <c r="J460" i="13"/>
  <c r="M460" i="13"/>
  <c r="H461" i="13"/>
  <c r="J461" i="13"/>
  <c r="M461" i="13"/>
  <c r="H462" i="13"/>
  <c r="J462" i="13"/>
  <c r="M462" i="13"/>
  <c r="H463" i="13"/>
  <c r="J463" i="13"/>
  <c r="M463" i="13"/>
  <c r="H464" i="13"/>
  <c r="J464" i="13"/>
  <c r="M464" i="13"/>
  <c r="H465" i="13"/>
  <c r="J465" i="13"/>
  <c r="M465" i="13"/>
  <c r="H466" i="13"/>
  <c r="J466" i="13"/>
  <c r="M466" i="13"/>
  <c r="H467" i="13"/>
  <c r="J467" i="13"/>
  <c r="M467" i="13"/>
  <c r="H468" i="13"/>
  <c r="J468" i="13"/>
  <c r="M468" i="13"/>
  <c r="H469" i="13"/>
  <c r="J469" i="13"/>
  <c r="M469" i="13"/>
  <c r="H470" i="13"/>
  <c r="J470" i="13"/>
  <c r="M470" i="13"/>
  <c r="H471" i="13"/>
  <c r="J471" i="13"/>
  <c r="M471" i="13"/>
  <c r="H472" i="13"/>
  <c r="J472" i="13"/>
  <c r="M472" i="13"/>
  <c r="H473" i="13"/>
  <c r="J473" i="13"/>
  <c r="M473" i="13"/>
  <c r="H474" i="13"/>
  <c r="J474" i="13"/>
  <c r="M474" i="13"/>
  <c r="H475" i="13"/>
  <c r="J475" i="13"/>
  <c r="M475" i="13"/>
  <c r="H476" i="13"/>
  <c r="J476" i="13"/>
  <c r="M476" i="13"/>
  <c r="H477" i="13"/>
  <c r="J477" i="13"/>
  <c r="M477" i="13"/>
  <c r="H478" i="13"/>
  <c r="J478" i="13"/>
  <c r="M478" i="13"/>
  <c r="H479" i="13"/>
  <c r="J479" i="13"/>
  <c r="M479" i="13"/>
  <c r="H480" i="13"/>
  <c r="J480" i="13"/>
  <c r="M480" i="13"/>
  <c r="H481" i="13"/>
  <c r="J481" i="13"/>
  <c r="M481" i="13"/>
  <c r="H482" i="13"/>
  <c r="J482" i="13"/>
  <c r="M482" i="13"/>
  <c r="H483" i="13"/>
  <c r="J483" i="13"/>
  <c r="M483" i="13"/>
  <c r="H484" i="13"/>
  <c r="J484" i="13"/>
  <c r="M484" i="13"/>
  <c r="H485" i="13"/>
  <c r="J485" i="13"/>
  <c r="M485" i="13"/>
  <c r="H486" i="13"/>
  <c r="J486" i="13"/>
  <c r="M486" i="13"/>
  <c r="H487" i="13"/>
  <c r="J487" i="13"/>
  <c r="M487" i="13"/>
  <c r="H488" i="13"/>
  <c r="J488" i="13"/>
  <c r="M488" i="13"/>
  <c r="H489" i="13"/>
  <c r="J489" i="13"/>
  <c r="M489" i="13"/>
  <c r="H490" i="13"/>
  <c r="J490" i="13"/>
  <c r="M490" i="13"/>
  <c r="H491" i="13"/>
  <c r="J491" i="13"/>
  <c r="M491" i="13"/>
  <c r="H492" i="13"/>
  <c r="J492" i="13"/>
  <c r="M492" i="13"/>
  <c r="H493" i="13"/>
  <c r="J493" i="13"/>
  <c r="M493" i="13"/>
  <c r="H494" i="13"/>
  <c r="J494" i="13"/>
  <c r="M494" i="13"/>
  <c r="H495" i="13"/>
  <c r="J495" i="13"/>
  <c r="M495" i="13"/>
  <c r="H496" i="13"/>
  <c r="J496" i="13"/>
  <c r="M496" i="13"/>
  <c r="H497" i="13"/>
  <c r="J497" i="13"/>
  <c r="M497" i="13"/>
  <c r="H498" i="13"/>
  <c r="J498" i="13"/>
  <c r="M498" i="13"/>
  <c r="H499" i="13"/>
  <c r="J499" i="13"/>
  <c r="M499" i="13"/>
  <c r="H500" i="13"/>
  <c r="J500" i="13"/>
  <c r="M500" i="13"/>
  <c r="H501" i="13"/>
  <c r="J501" i="13"/>
  <c r="M501" i="13"/>
  <c r="H502" i="13"/>
  <c r="J502" i="13"/>
  <c r="M502" i="13"/>
  <c r="H503" i="13"/>
  <c r="J503" i="13"/>
  <c r="M503" i="13"/>
  <c r="H504" i="13"/>
  <c r="J504" i="13"/>
  <c r="M504" i="13"/>
  <c r="H505" i="13"/>
  <c r="J505" i="13"/>
  <c r="M505" i="13"/>
  <c r="H506" i="13"/>
  <c r="J506" i="13"/>
  <c r="M506" i="13"/>
  <c r="H507" i="13"/>
  <c r="J507" i="13"/>
  <c r="M507" i="13"/>
  <c r="H508" i="13"/>
  <c r="J508" i="13"/>
  <c r="M508" i="13"/>
  <c r="H509" i="13"/>
  <c r="J509" i="13"/>
  <c r="M509" i="13"/>
  <c r="H510" i="13"/>
  <c r="J510" i="13"/>
  <c r="M510" i="13"/>
  <c r="H511" i="13"/>
  <c r="J511" i="13"/>
  <c r="M511" i="13"/>
  <c r="H512" i="13"/>
  <c r="J512" i="13"/>
  <c r="M512" i="13"/>
  <c r="H513" i="13"/>
  <c r="J513" i="13"/>
  <c r="M513" i="13"/>
  <c r="H514" i="13"/>
  <c r="J514" i="13"/>
  <c r="M514" i="13"/>
  <c r="H515" i="13"/>
  <c r="J515" i="13"/>
  <c r="M515" i="13"/>
  <c r="H516" i="13"/>
  <c r="J516" i="13"/>
  <c r="M516" i="13"/>
  <c r="H517" i="13"/>
  <c r="J517" i="13"/>
  <c r="M517" i="13"/>
  <c r="H518" i="13"/>
  <c r="J518" i="13"/>
  <c r="M518" i="13"/>
  <c r="H519" i="13"/>
  <c r="J519" i="13"/>
  <c r="M519" i="13"/>
  <c r="H520" i="13"/>
  <c r="J520" i="13"/>
  <c r="M520" i="13"/>
  <c r="H521" i="13"/>
  <c r="J521" i="13"/>
  <c r="M521" i="13"/>
  <c r="H522" i="13"/>
  <c r="J522" i="13"/>
  <c r="M522" i="13"/>
  <c r="H523" i="13"/>
  <c r="J523" i="13"/>
  <c r="M523" i="13"/>
  <c r="H524" i="13"/>
  <c r="J524" i="13"/>
  <c r="M524" i="13"/>
  <c r="H525" i="13"/>
  <c r="J525" i="13"/>
  <c r="M525" i="13"/>
  <c r="H526" i="13"/>
  <c r="J526" i="13"/>
  <c r="M526" i="13"/>
  <c r="H527" i="13"/>
  <c r="J527" i="13"/>
  <c r="M527" i="13"/>
  <c r="H528" i="13"/>
  <c r="J528" i="13"/>
  <c r="M528" i="13"/>
  <c r="H529" i="13"/>
  <c r="J529" i="13"/>
  <c r="M529" i="13"/>
  <c r="H530" i="13"/>
  <c r="J530" i="13"/>
  <c r="M530" i="13"/>
  <c r="H531" i="13"/>
  <c r="J531" i="13"/>
  <c r="M531" i="13"/>
  <c r="H532" i="13"/>
  <c r="J532" i="13"/>
  <c r="M532" i="13"/>
  <c r="H533" i="13"/>
  <c r="J533" i="13"/>
  <c r="M533" i="13"/>
  <c r="H534" i="13"/>
  <c r="J534" i="13"/>
  <c r="M534" i="13"/>
  <c r="H535" i="13"/>
  <c r="J535" i="13"/>
  <c r="M535" i="13"/>
  <c r="H536" i="13"/>
  <c r="J536" i="13"/>
  <c r="M536" i="13"/>
  <c r="H537" i="13"/>
  <c r="J537" i="13"/>
  <c r="M537" i="13"/>
  <c r="H538" i="13"/>
  <c r="J538" i="13"/>
  <c r="M538" i="13"/>
  <c r="H539" i="13"/>
  <c r="J539" i="13"/>
  <c r="M539" i="13"/>
  <c r="H540" i="13"/>
  <c r="J540" i="13"/>
  <c r="M540" i="13"/>
  <c r="H541" i="13"/>
  <c r="J541" i="13"/>
  <c r="M541" i="13"/>
  <c r="H542" i="13"/>
  <c r="J542" i="13"/>
  <c r="M542" i="13"/>
  <c r="H543" i="13"/>
  <c r="J543" i="13"/>
  <c r="M543" i="13"/>
  <c r="H544" i="13"/>
  <c r="J544" i="13"/>
  <c r="M544" i="13"/>
  <c r="H545" i="13"/>
  <c r="J545" i="13"/>
  <c r="M545" i="13"/>
  <c r="H546" i="13"/>
  <c r="J546" i="13"/>
  <c r="M546" i="13"/>
  <c r="H547" i="13"/>
  <c r="J547" i="13"/>
  <c r="M547" i="13"/>
  <c r="H548" i="13"/>
  <c r="J548" i="13"/>
  <c r="M548" i="13"/>
  <c r="H549" i="13"/>
  <c r="J549" i="13"/>
  <c r="M549" i="13"/>
  <c r="H550" i="13"/>
  <c r="J550" i="13"/>
  <c r="M550" i="13"/>
  <c r="H551" i="13"/>
  <c r="J551" i="13"/>
  <c r="M551" i="13"/>
  <c r="H552" i="13"/>
  <c r="J552" i="13"/>
  <c r="M552" i="13"/>
  <c r="H553" i="13"/>
  <c r="J553" i="13"/>
  <c r="M553" i="13"/>
  <c r="H554" i="13"/>
  <c r="J554" i="13"/>
  <c r="M554" i="13"/>
  <c r="H555" i="13"/>
  <c r="J555" i="13"/>
  <c r="M555" i="13"/>
  <c r="H556" i="13"/>
  <c r="J556" i="13"/>
  <c r="M556" i="13"/>
  <c r="H557" i="13"/>
  <c r="J557" i="13"/>
  <c r="M557" i="13"/>
  <c r="H558" i="13"/>
  <c r="J558" i="13"/>
  <c r="M558" i="13"/>
  <c r="H559" i="13"/>
  <c r="J559" i="13"/>
  <c r="M559" i="13"/>
  <c r="H560" i="13"/>
  <c r="J560" i="13"/>
  <c r="M560" i="13"/>
  <c r="H561" i="13"/>
  <c r="J561" i="13"/>
  <c r="M561" i="13"/>
  <c r="H562" i="13"/>
  <c r="J562" i="13"/>
  <c r="M562" i="13"/>
  <c r="H563" i="13"/>
  <c r="J563" i="13"/>
  <c r="M563" i="13"/>
  <c r="H564" i="13"/>
  <c r="J564" i="13"/>
  <c r="M564" i="13"/>
  <c r="H565" i="13"/>
  <c r="J565" i="13"/>
  <c r="M565" i="13"/>
  <c r="H566" i="13"/>
  <c r="J566" i="13"/>
  <c r="M566" i="13"/>
  <c r="H567" i="13"/>
  <c r="J567" i="13"/>
  <c r="M567" i="13"/>
  <c r="H568" i="13"/>
  <c r="J568" i="13"/>
  <c r="M568" i="13"/>
  <c r="H569" i="13"/>
  <c r="J569" i="13"/>
  <c r="M569" i="13"/>
  <c r="H570" i="13"/>
  <c r="J570" i="13"/>
  <c r="M570" i="13"/>
  <c r="H571" i="13"/>
  <c r="J571" i="13"/>
  <c r="M571" i="13"/>
  <c r="H572" i="13"/>
  <c r="J572" i="13"/>
  <c r="M572" i="13"/>
  <c r="H573" i="13"/>
  <c r="J573" i="13"/>
  <c r="M573" i="13"/>
  <c r="H574" i="13"/>
  <c r="J574" i="13"/>
  <c r="M574" i="13"/>
  <c r="H575" i="13"/>
  <c r="J575" i="13"/>
  <c r="M575" i="13"/>
  <c r="H576" i="13"/>
  <c r="J576" i="13"/>
  <c r="M576" i="13"/>
  <c r="H577" i="13"/>
  <c r="J577" i="13"/>
  <c r="M577" i="13"/>
  <c r="H578" i="13"/>
  <c r="J578" i="13"/>
  <c r="M578" i="13"/>
  <c r="H579" i="13"/>
  <c r="J579" i="13"/>
  <c r="M579" i="13"/>
  <c r="H580" i="13"/>
  <c r="J580" i="13"/>
  <c r="M580" i="13"/>
  <c r="H581" i="13"/>
  <c r="J581" i="13"/>
  <c r="M581" i="13"/>
  <c r="H582" i="13"/>
  <c r="J582" i="13"/>
  <c r="M582" i="13"/>
  <c r="H583" i="13"/>
  <c r="J583" i="13"/>
  <c r="M583" i="13"/>
  <c r="H584" i="13"/>
  <c r="J584" i="13"/>
  <c r="M584" i="13"/>
  <c r="H585" i="13"/>
  <c r="J585" i="13"/>
  <c r="M585" i="13"/>
  <c r="H586" i="13"/>
  <c r="J586" i="13"/>
  <c r="M586" i="13"/>
  <c r="H587" i="13"/>
  <c r="J587" i="13"/>
  <c r="M587" i="13"/>
  <c r="H588" i="13"/>
  <c r="J588" i="13"/>
  <c r="M588" i="13"/>
  <c r="H589" i="13"/>
  <c r="J589" i="13"/>
  <c r="M589" i="13"/>
  <c r="H590" i="13"/>
  <c r="J590" i="13"/>
  <c r="M590" i="13"/>
  <c r="H591" i="13"/>
  <c r="J591" i="13"/>
  <c r="M591" i="13"/>
  <c r="H592" i="13"/>
  <c r="J592" i="13"/>
  <c r="M592" i="13"/>
  <c r="H593" i="13"/>
  <c r="J593" i="13"/>
  <c r="M593" i="13"/>
  <c r="H594" i="13"/>
  <c r="J594" i="13"/>
  <c r="M594" i="13"/>
  <c r="H595" i="13"/>
  <c r="J595" i="13"/>
  <c r="M595" i="13"/>
  <c r="H596" i="13"/>
  <c r="J596" i="13"/>
  <c r="M596" i="13"/>
  <c r="H597" i="13"/>
  <c r="J597" i="13"/>
  <c r="M597" i="13"/>
  <c r="H598" i="13"/>
  <c r="J598" i="13"/>
  <c r="M598" i="13"/>
  <c r="H599" i="13"/>
  <c r="J599" i="13"/>
  <c r="M599" i="13"/>
  <c r="H600" i="13"/>
  <c r="J600" i="13"/>
  <c r="M600" i="13"/>
  <c r="H601" i="13"/>
  <c r="J601" i="13"/>
  <c r="M601" i="13"/>
  <c r="H602" i="13"/>
  <c r="J602" i="13"/>
  <c r="M602" i="13"/>
  <c r="H603" i="13"/>
  <c r="J603" i="13"/>
  <c r="M603" i="13"/>
  <c r="H604" i="13"/>
  <c r="J604" i="13"/>
  <c r="M604" i="13"/>
  <c r="H605" i="13"/>
  <c r="J605" i="13"/>
  <c r="M605" i="13"/>
  <c r="H606" i="13"/>
  <c r="J606" i="13"/>
  <c r="M606" i="13"/>
  <c r="H607" i="13"/>
  <c r="J607" i="13"/>
  <c r="M607" i="13"/>
  <c r="H608" i="13"/>
  <c r="J608" i="13"/>
  <c r="M608" i="13"/>
  <c r="H609" i="13"/>
  <c r="J609" i="13"/>
  <c r="M609" i="13"/>
  <c r="H610" i="13"/>
  <c r="J610" i="13"/>
  <c r="M610" i="13"/>
  <c r="H611" i="13"/>
  <c r="J611" i="13"/>
  <c r="M611" i="13"/>
  <c r="H612" i="13"/>
  <c r="J612" i="13"/>
  <c r="M612" i="13"/>
  <c r="H613" i="13"/>
  <c r="J613" i="13"/>
  <c r="M613" i="13"/>
  <c r="H614" i="13"/>
  <c r="J614" i="13"/>
  <c r="M614" i="13"/>
  <c r="H615" i="13"/>
  <c r="J615" i="13"/>
  <c r="M615" i="13"/>
  <c r="H616" i="13"/>
  <c r="J616" i="13"/>
  <c r="M616" i="13"/>
  <c r="H617" i="13"/>
  <c r="J617" i="13"/>
  <c r="M617" i="13"/>
  <c r="H618" i="13"/>
  <c r="J618" i="13"/>
  <c r="M618" i="13"/>
  <c r="H619" i="13"/>
  <c r="J619" i="13"/>
  <c r="M619" i="13"/>
  <c r="H620" i="13"/>
  <c r="J620" i="13"/>
  <c r="M620" i="13"/>
  <c r="H621" i="13"/>
  <c r="J621" i="13"/>
  <c r="M621" i="13"/>
  <c r="H622" i="13"/>
  <c r="J622" i="13"/>
  <c r="M622" i="13"/>
  <c r="H623" i="13"/>
  <c r="J623" i="13"/>
  <c r="M623" i="13"/>
  <c r="H624" i="13"/>
  <c r="J624" i="13"/>
  <c r="M624" i="13"/>
  <c r="H625" i="13"/>
  <c r="J625" i="13"/>
  <c r="M625" i="13"/>
  <c r="H626" i="13"/>
  <c r="J626" i="13"/>
  <c r="M626" i="13"/>
  <c r="H627" i="13"/>
  <c r="J627" i="13"/>
  <c r="M627" i="13"/>
  <c r="H628" i="13"/>
  <c r="J628" i="13"/>
  <c r="M628" i="13"/>
  <c r="H629" i="13"/>
  <c r="J629" i="13"/>
  <c r="M629" i="13"/>
  <c r="H630" i="13"/>
  <c r="J630" i="13"/>
  <c r="M630" i="13"/>
  <c r="H631" i="13"/>
  <c r="J631" i="13"/>
  <c r="M631" i="13"/>
  <c r="H632" i="13"/>
  <c r="J632" i="13"/>
  <c r="M632" i="13"/>
  <c r="H633" i="13"/>
  <c r="J633" i="13"/>
  <c r="M633" i="13"/>
  <c r="H634" i="13"/>
  <c r="J634" i="13"/>
  <c r="M634" i="13"/>
  <c r="H635" i="13"/>
  <c r="J635" i="13"/>
  <c r="M635" i="13"/>
  <c r="H636" i="13"/>
  <c r="J636" i="13"/>
  <c r="M636" i="13"/>
  <c r="H637" i="13"/>
  <c r="J637" i="13"/>
  <c r="M637" i="13"/>
  <c r="H638" i="13"/>
  <c r="J638" i="13"/>
  <c r="M638" i="13"/>
  <c r="H639" i="13"/>
  <c r="J639" i="13"/>
  <c r="M639" i="13"/>
  <c r="H640" i="13"/>
  <c r="J640" i="13"/>
  <c r="M640" i="13"/>
  <c r="H641" i="13"/>
  <c r="J641" i="13"/>
  <c r="M641" i="13"/>
  <c r="H642" i="13"/>
  <c r="J642" i="13"/>
  <c r="M642" i="13"/>
  <c r="H643" i="13"/>
  <c r="J643" i="13"/>
  <c r="M643" i="13"/>
  <c r="H644" i="13"/>
  <c r="J644" i="13"/>
  <c r="M644" i="13"/>
  <c r="H645" i="13"/>
  <c r="J645" i="13"/>
  <c r="M645" i="13"/>
  <c r="H646" i="13"/>
  <c r="J646" i="13"/>
  <c r="M646" i="13"/>
  <c r="H647" i="13"/>
  <c r="J647" i="13"/>
  <c r="M647" i="13"/>
  <c r="H648" i="13"/>
  <c r="J648" i="13"/>
  <c r="M648" i="13"/>
  <c r="H649" i="13"/>
  <c r="J649" i="13"/>
  <c r="M649" i="13"/>
  <c r="H650" i="13"/>
  <c r="J650" i="13"/>
  <c r="M650" i="13"/>
  <c r="H651" i="13"/>
  <c r="J651" i="13"/>
  <c r="M651" i="13"/>
  <c r="H652" i="13"/>
  <c r="J652" i="13"/>
  <c r="M652" i="13"/>
  <c r="H653" i="13"/>
  <c r="J653" i="13"/>
  <c r="M653" i="13"/>
  <c r="H654" i="13"/>
  <c r="J654" i="13"/>
  <c r="M654" i="13"/>
  <c r="H655" i="13"/>
  <c r="J655" i="13"/>
  <c r="M655" i="13"/>
  <c r="H656" i="13"/>
  <c r="J656" i="13"/>
  <c r="M656" i="13"/>
  <c r="H657" i="13"/>
  <c r="J657" i="13"/>
  <c r="M657" i="13"/>
  <c r="H658" i="13"/>
  <c r="J658" i="13"/>
  <c r="M658" i="13"/>
  <c r="H659" i="13"/>
  <c r="J659" i="13"/>
  <c r="M659" i="13"/>
  <c r="H660" i="13"/>
  <c r="J660" i="13"/>
  <c r="M660" i="13"/>
  <c r="H661" i="13"/>
  <c r="J661" i="13"/>
  <c r="M661" i="13"/>
  <c r="H662" i="13"/>
  <c r="J662" i="13"/>
  <c r="M662" i="13"/>
  <c r="H663" i="13"/>
  <c r="J663" i="13"/>
  <c r="M663" i="13"/>
  <c r="H664" i="13"/>
  <c r="J664" i="13"/>
  <c r="M664" i="13"/>
  <c r="H665" i="13"/>
  <c r="J665" i="13"/>
  <c r="M665" i="13"/>
  <c r="H666" i="13"/>
  <c r="J666" i="13"/>
  <c r="M666" i="13"/>
  <c r="H667" i="13"/>
  <c r="J667" i="13"/>
  <c r="M667" i="13"/>
  <c r="H668" i="13"/>
  <c r="J668" i="13"/>
  <c r="M668" i="13"/>
  <c r="H669" i="13"/>
  <c r="J669" i="13"/>
  <c r="M669" i="13"/>
  <c r="H670" i="13"/>
  <c r="J670" i="13"/>
  <c r="M670" i="13"/>
  <c r="H671" i="13"/>
  <c r="J671" i="13"/>
  <c r="M671" i="13"/>
  <c r="H672" i="13"/>
  <c r="J672" i="13"/>
  <c r="M672" i="13"/>
  <c r="H673" i="13"/>
  <c r="J673" i="13"/>
  <c r="M673" i="13"/>
  <c r="H674" i="13"/>
  <c r="J674" i="13"/>
  <c r="M674" i="13"/>
  <c r="H675" i="13"/>
  <c r="J675" i="13"/>
  <c r="M675" i="13"/>
  <c r="H676" i="13"/>
  <c r="J676" i="13"/>
  <c r="M676" i="13"/>
  <c r="H677" i="13"/>
  <c r="J677" i="13"/>
  <c r="M677" i="13"/>
  <c r="H678" i="13"/>
  <c r="J678" i="13"/>
  <c r="M678" i="13"/>
  <c r="H679" i="13"/>
  <c r="J679" i="13"/>
  <c r="M679" i="13"/>
  <c r="H680" i="13"/>
  <c r="J680" i="13"/>
  <c r="M680" i="13"/>
  <c r="H681" i="13"/>
  <c r="J681" i="13"/>
  <c r="M681" i="13"/>
  <c r="H682" i="13"/>
  <c r="J682" i="13"/>
  <c r="M682" i="13"/>
  <c r="H683" i="13"/>
  <c r="J683" i="13"/>
  <c r="M683" i="13"/>
  <c r="H684" i="13"/>
  <c r="J684" i="13"/>
  <c r="M684" i="13"/>
  <c r="H685" i="13"/>
  <c r="J685" i="13"/>
  <c r="M685" i="13"/>
  <c r="H686" i="13"/>
  <c r="J686" i="13"/>
  <c r="M686" i="13"/>
  <c r="H687" i="13"/>
  <c r="J687" i="13"/>
  <c r="M687" i="13"/>
  <c r="H688" i="13"/>
  <c r="J688" i="13"/>
  <c r="M688" i="13"/>
  <c r="H689" i="13"/>
  <c r="J689" i="13"/>
  <c r="M689" i="13"/>
  <c r="H690" i="13"/>
  <c r="J690" i="13"/>
  <c r="M690" i="13"/>
  <c r="H691" i="13"/>
  <c r="J691" i="13"/>
  <c r="M691" i="13"/>
  <c r="H692" i="13"/>
  <c r="J692" i="13"/>
  <c r="M692" i="13"/>
  <c r="H693" i="13"/>
  <c r="J693" i="13"/>
  <c r="M693" i="13"/>
  <c r="H694" i="13"/>
  <c r="J694" i="13"/>
  <c r="M694" i="13"/>
  <c r="H695" i="13"/>
  <c r="J695" i="13"/>
  <c r="M695" i="13"/>
  <c r="H696" i="13"/>
  <c r="J696" i="13"/>
  <c r="M696" i="13"/>
  <c r="H697" i="13"/>
  <c r="J697" i="13"/>
  <c r="M697" i="13"/>
  <c r="H698" i="13"/>
  <c r="J698" i="13"/>
  <c r="M698" i="13"/>
  <c r="H699" i="13"/>
  <c r="J699" i="13"/>
  <c r="M699" i="13"/>
  <c r="H700" i="13"/>
  <c r="J700" i="13"/>
  <c r="M700" i="13"/>
  <c r="H701" i="13"/>
  <c r="J701" i="13"/>
  <c r="M701" i="13"/>
  <c r="H702" i="13"/>
  <c r="J702" i="13"/>
  <c r="M702" i="13"/>
  <c r="H703" i="13"/>
  <c r="J703" i="13"/>
  <c r="M703" i="13"/>
  <c r="H704" i="13"/>
  <c r="J704" i="13"/>
  <c r="M704" i="13"/>
  <c r="H705" i="13"/>
  <c r="J705" i="13"/>
  <c r="M705" i="13"/>
  <c r="H706" i="13"/>
  <c r="J706" i="13"/>
  <c r="M706" i="13"/>
  <c r="H707" i="13"/>
  <c r="J707" i="13"/>
  <c r="M707" i="13"/>
  <c r="H708" i="13"/>
  <c r="J708" i="13"/>
  <c r="M708" i="13"/>
  <c r="H709" i="13"/>
  <c r="J709" i="13"/>
  <c r="M709" i="13"/>
  <c r="H710" i="13"/>
  <c r="J710" i="13"/>
  <c r="M710" i="13"/>
  <c r="H711" i="13"/>
  <c r="J711" i="13"/>
  <c r="M711" i="13"/>
  <c r="H712" i="13"/>
  <c r="J712" i="13"/>
  <c r="M712" i="13"/>
  <c r="H713" i="13"/>
  <c r="J713" i="13"/>
  <c r="M713" i="13"/>
  <c r="H714" i="13"/>
  <c r="J714" i="13"/>
  <c r="M714" i="13"/>
  <c r="H715" i="13"/>
  <c r="J715" i="13"/>
  <c r="M715" i="13"/>
  <c r="H716" i="13"/>
  <c r="J716" i="13"/>
  <c r="M716" i="13"/>
  <c r="H717" i="13"/>
  <c r="J717" i="13"/>
  <c r="M717" i="13"/>
  <c r="H718" i="13"/>
  <c r="J718" i="13"/>
  <c r="M718" i="13"/>
  <c r="H719" i="13"/>
  <c r="J719" i="13"/>
  <c r="M719" i="13"/>
  <c r="H720" i="13"/>
  <c r="J720" i="13"/>
  <c r="M720" i="13"/>
  <c r="H721" i="13"/>
  <c r="J721" i="13"/>
  <c r="M721" i="13"/>
  <c r="H722" i="13"/>
  <c r="J722" i="13"/>
  <c r="M722" i="13"/>
  <c r="H723" i="13"/>
  <c r="J723" i="13"/>
  <c r="M723" i="13"/>
  <c r="H724" i="13"/>
  <c r="J724" i="13"/>
  <c r="M724" i="13"/>
  <c r="H725" i="13"/>
  <c r="J725" i="13"/>
  <c r="M725" i="13"/>
  <c r="H726" i="13"/>
  <c r="J726" i="13"/>
  <c r="M726" i="13"/>
  <c r="H727" i="13"/>
  <c r="J727" i="13"/>
  <c r="M727" i="13"/>
  <c r="H728" i="13"/>
  <c r="J728" i="13"/>
  <c r="M728" i="13"/>
  <c r="H729" i="13"/>
  <c r="J729" i="13"/>
  <c r="M729" i="13"/>
  <c r="H730" i="13"/>
  <c r="J730" i="13"/>
  <c r="M730" i="13"/>
  <c r="H731" i="13"/>
  <c r="J731" i="13"/>
  <c r="M731" i="13"/>
  <c r="H732" i="13"/>
  <c r="J732" i="13"/>
  <c r="M732" i="13"/>
  <c r="H733" i="13"/>
  <c r="J733" i="13"/>
  <c r="M733" i="13"/>
  <c r="H734" i="13"/>
  <c r="J734" i="13"/>
  <c r="M734" i="13"/>
  <c r="H735" i="13"/>
  <c r="J735" i="13"/>
  <c r="M735" i="13"/>
  <c r="H736" i="13"/>
  <c r="J736" i="13"/>
  <c r="M736" i="13"/>
  <c r="H737" i="13"/>
  <c r="J737" i="13"/>
  <c r="M737" i="13"/>
  <c r="H738" i="13"/>
  <c r="J738" i="13"/>
  <c r="M738" i="13"/>
  <c r="H739" i="13"/>
  <c r="J739" i="13"/>
  <c r="M739" i="13"/>
  <c r="H740" i="13"/>
  <c r="J740" i="13"/>
  <c r="M740" i="13"/>
  <c r="H741" i="13"/>
  <c r="J741" i="13"/>
  <c r="M741" i="13"/>
  <c r="H742" i="13"/>
  <c r="J742" i="13"/>
  <c r="M742" i="13"/>
  <c r="H743" i="13"/>
  <c r="J743" i="13"/>
  <c r="M743" i="13"/>
  <c r="H744" i="13"/>
  <c r="J744" i="13"/>
  <c r="M744" i="13"/>
  <c r="H745" i="13"/>
  <c r="J745" i="13"/>
  <c r="M745" i="13"/>
  <c r="H746" i="13"/>
  <c r="J746" i="13"/>
  <c r="M746" i="13"/>
  <c r="H747" i="13"/>
  <c r="J747" i="13"/>
  <c r="M747" i="13"/>
  <c r="H748" i="13"/>
  <c r="J748" i="13"/>
  <c r="M748" i="13"/>
  <c r="H749" i="13"/>
  <c r="J749" i="13"/>
  <c r="M749" i="13"/>
  <c r="H750" i="13"/>
  <c r="J750" i="13"/>
  <c r="M750" i="13"/>
  <c r="H751" i="13"/>
  <c r="J751" i="13"/>
  <c r="M751" i="13"/>
  <c r="H752" i="13"/>
  <c r="J752" i="13"/>
  <c r="M752" i="13"/>
  <c r="H753" i="13"/>
  <c r="J753" i="13"/>
  <c r="M753" i="13"/>
  <c r="H754" i="13"/>
  <c r="J754" i="13"/>
  <c r="M754" i="13"/>
  <c r="H755" i="13"/>
  <c r="J755" i="13"/>
  <c r="M755" i="13"/>
  <c r="H756" i="13"/>
  <c r="J756" i="13"/>
  <c r="M756" i="13"/>
  <c r="H757" i="13"/>
  <c r="J757" i="13"/>
  <c r="M757" i="13"/>
  <c r="H758" i="13"/>
  <c r="J758" i="13"/>
  <c r="M758" i="13"/>
  <c r="H759" i="13"/>
  <c r="J759" i="13"/>
  <c r="M759" i="13"/>
  <c r="H760" i="13"/>
  <c r="J760" i="13"/>
  <c r="M760" i="13"/>
  <c r="H761" i="13"/>
  <c r="J761" i="13"/>
  <c r="M761" i="13"/>
  <c r="H762" i="13"/>
  <c r="J762" i="13"/>
  <c r="M762" i="13"/>
  <c r="H763" i="13"/>
  <c r="J763" i="13"/>
  <c r="M763" i="13"/>
  <c r="H764" i="13"/>
  <c r="J764" i="13"/>
  <c r="M764" i="13"/>
  <c r="H765" i="13"/>
  <c r="J765" i="13"/>
  <c r="M765" i="13"/>
  <c r="H766" i="13"/>
  <c r="J766" i="13"/>
  <c r="M766" i="13"/>
  <c r="H767" i="13"/>
  <c r="J767" i="13"/>
  <c r="M767" i="13"/>
  <c r="H768" i="13"/>
  <c r="J768" i="13"/>
  <c r="M768" i="13"/>
  <c r="H769" i="13"/>
  <c r="J769" i="13"/>
  <c r="M769" i="13"/>
  <c r="H770" i="13"/>
  <c r="J770" i="13"/>
  <c r="M770" i="13"/>
  <c r="H771" i="13"/>
  <c r="J771" i="13"/>
  <c r="M771" i="13"/>
  <c r="H772" i="13"/>
  <c r="J772" i="13"/>
  <c r="M772" i="13"/>
  <c r="H773" i="13"/>
  <c r="J773" i="13"/>
  <c r="M773" i="13"/>
  <c r="H774" i="13"/>
  <c r="J774" i="13"/>
  <c r="M774" i="13"/>
  <c r="H775" i="13"/>
  <c r="J775" i="13"/>
  <c r="M775" i="13"/>
  <c r="H776" i="13"/>
  <c r="J776" i="13"/>
  <c r="M776" i="13"/>
  <c r="H777" i="13"/>
  <c r="J777" i="13"/>
  <c r="M777" i="13"/>
  <c r="H778" i="13"/>
  <c r="J778" i="13"/>
  <c r="M778" i="13"/>
  <c r="H779" i="13"/>
  <c r="J779" i="13"/>
  <c r="M779" i="13"/>
  <c r="H780" i="13"/>
  <c r="J780" i="13"/>
  <c r="M780" i="13"/>
  <c r="H781" i="13"/>
  <c r="J781" i="13"/>
  <c r="M781" i="13"/>
  <c r="H782" i="13"/>
  <c r="J782" i="13"/>
  <c r="M782" i="13"/>
  <c r="H783" i="13"/>
  <c r="J783" i="13"/>
  <c r="M783" i="13"/>
  <c r="H784" i="13"/>
  <c r="J784" i="13"/>
  <c r="M784" i="13"/>
  <c r="H785" i="13"/>
  <c r="J785" i="13"/>
  <c r="M785" i="13"/>
  <c r="H786" i="13"/>
  <c r="J786" i="13"/>
  <c r="M786" i="13"/>
  <c r="H787" i="13"/>
  <c r="J787" i="13"/>
  <c r="M787" i="13"/>
  <c r="H788" i="13"/>
  <c r="J788" i="13"/>
  <c r="M788" i="13"/>
  <c r="H789" i="13"/>
  <c r="J789" i="13"/>
  <c r="M789" i="13"/>
  <c r="H790" i="13"/>
  <c r="J790" i="13"/>
  <c r="M790" i="13"/>
  <c r="H791" i="13"/>
  <c r="J791" i="13"/>
  <c r="M791" i="13"/>
  <c r="H792" i="13"/>
  <c r="J792" i="13"/>
  <c r="M792" i="13"/>
  <c r="H793" i="13"/>
  <c r="J793" i="13"/>
  <c r="M793" i="13"/>
  <c r="H794" i="13"/>
  <c r="J794" i="13"/>
  <c r="M794" i="13"/>
  <c r="H795" i="13"/>
  <c r="J795" i="13"/>
  <c r="M795" i="13"/>
  <c r="H796" i="13"/>
  <c r="J796" i="13"/>
  <c r="M796" i="13"/>
  <c r="H797" i="13"/>
  <c r="J797" i="13"/>
  <c r="M797" i="13"/>
  <c r="H798" i="13"/>
  <c r="J798" i="13"/>
  <c r="M798" i="13"/>
  <c r="H799" i="13"/>
  <c r="J799" i="13"/>
  <c r="M799" i="13"/>
  <c r="H800" i="13"/>
  <c r="J800" i="13"/>
  <c r="M800" i="13"/>
  <c r="H801" i="13"/>
  <c r="J801" i="13"/>
  <c r="M801" i="13"/>
  <c r="H802" i="13"/>
  <c r="J802" i="13"/>
  <c r="M802" i="13"/>
  <c r="H803" i="13"/>
  <c r="J803" i="13"/>
  <c r="M803" i="13"/>
  <c r="H804" i="13"/>
  <c r="J804" i="13"/>
  <c r="M804" i="13"/>
  <c r="H805" i="13"/>
  <c r="J805" i="13"/>
  <c r="M805" i="13"/>
  <c r="H806" i="13"/>
  <c r="J806" i="13"/>
  <c r="M806" i="13"/>
  <c r="H807" i="13"/>
  <c r="J807" i="13"/>
  <c r="M807" i="13"/>
  <c r="H808" i="13"/>
  <c r="J808" i="13"/>
  <c r="M808" i="13"/>
  <c r="H809" i="13"/>
  <c r="J809" i="13"/>
  <c r="M809" i="13"/>
  <c r="H810" i="13"/>
  <c r="J810" i="13"/>
  <c r="M810" i="13"/>
  <c r="H811" i="13"/>
  <c r="J811" i="13"/>
  <c r="M811" i="13"/>
  <c r="H812" i="13"/>
  <c r="J812" i="13"/>
  <c r="M812" i="13"/>
  <c r="H813" i="13"/>
  <c r="J813" i="13"/>
  <c r="M813" i="13"/>
  <c r="H814" i="13"/>
  <c r="J814" i="13"/>
  <c r="M814" i="13"/>
  <c r="H815" i="13"/>
  <c r="J815" i="13"/>
  <c r="M815" i="13"/>
  <c r="H816" i="13"/>
  <c r="J816" i="13"/>
  <c r="M816" i="13"/>
  <c r="H817" i="13"/>
  <c r="J817" i="13"/>
  <c r="M817" i="13"/>
  <c r="H818" i="13"/>
  <c r="J818" i="13"/>
  <c r="M818" i="13"/>
  <c r="H819" i="13"/>
  <c r="J819" i="13"/>
  <c r="M819" i="13"/>
  <c r="H820" i="13"/>
  <c r="J820" i="13"/>
  <c r="M820" i="13"/>
  <c r="H821" i="13"/>
  <c r="J821" i="13"/>
  <c r="M821" i="13"/>
  <c r="H822" i="13"/>
  <c r="J822" i="13"/>
  <c r="M822" i="13"/>
  <c r="H823" i="13"/>
  <c r="J823" i="13"/>
  <c r="M823" i="13"/>
  <c r="H824" i="13"/>
  <c r="J824" i="13"/>
  <c r="M824" i="13"/>
  <c r="H825" i="13"/>
  <c r="J825" i="13"/>
  <c r="M825" i="13"/>
  <c r="H826" i="13"/>
  <c r="J826" i="13"/>
  <c r="M826" i="13"/>
  <c r="H827" i="13"/>
  <c r="J827" i="13"/>
  <c r="M827" i="13"/>
  <c r="H828" i="13"/>
  <c r="J828" i="13"/>
  <c r="M828" i="13"/>
  <c r="H829" i="13"/>
  <c r="J829" i="13"/>
  <c r="M829" i="13"/>
  <c r="H830" i="13"/>
  <c r="J830" i="13"/>
  <c r="M830" i="13"/>
  <c r="H831" i="13"/>
  <c r="J831" i="13"/>
  <c r="M831" i="13"/>
  <c r="H832" i="13"/>
  <c r="J832" i="13"/>
  <c r="M832" i="13"/>
  <c r="H833" i="13"/>
  <c r="J833" i="13"/>
  <c r="M833" i="13"/>
  <c r="H834" i="13"/>
  <c r="J834" i="13"/>
  <c r="M834" i="13"/>
  <c r="H835" i="13"/>
  <c r="J835" i="13"/>
  <c r="M835" i="13"/>
  <c r="H836" i="13"/>
  <c r="J836" i="13"/>
  <c r="M836" i="13"/>
  <c r="H837" i="13"/>
  <c r="J837" i="13"/>
  <c r="M837" i="13"/>
  <c r="H838" i="13"/>
  <c r="J838" i="13"/>
  <c r="M838" i="13"/>
  <c r="H839" i="13"/>
  <c r="J839" i="13"/>
  <c r="M839" i="13"/>
  <c r="H840" i="13"/>
  <c r="J840" i="13"/>
  <c r="M840" i="13"/>
  <c r="H841" i="13"/>
  <c r="J841" i="13"/>
  <c r="M841" i="13"/>
  <c r="H842" i="13"/>
  <c r="J842" i="13"/>
  <c r="M842" i="13"/>
  <c r="H843" i="13"/>
  <c r="J843" i="13"/>
  <c r="M843" i="13"/>
  <c r="H844" i="13"/>
  <c r="J844" i="13"/>
  <c r="M844" i="13"/>
  <c r="H845" i="13"/>
  <c r="J845" i="13"/>
  <c r="M845" i="13"/>
  <c r="H846" i="13"/>
  <c r="J846" i="13"/>
  <c r="M846" i="13"/>
  <c r="H847" i="13"/>
  <c r="J847" i="13"/>
  <c r="M847" i="13"/>
  <c r="H848" i="13"/>
  <c r="J848" i="13"/>
  <c r="M848" i="13"/>
  <c r="H849" i="13"/>
  <c r="J849" i="13"/>
  <c r="M849" i="13"/>
  <c r="H850" i="13"/>
  <c r="J850" i="13"/>
  <c r="M850" i="13"/>
  <c r="H851" i="13"/>
  <c r="J851" i="13"/>
  <c r="M851" i="13"/>
  <c r="H852" i="13"/>
  <c r="J852" i="13"/>
  <c r="M852" i="13"/>
  <c r="H853" i="13"/>
  <c r="J853" i="13"/>
  <c r="M853" i="13"/>
  <c r="H854" i="13"/>
  <c r="J854" i="13"/>
  <c r="M854" i="13"/>
  <c r="H855" i="13"/>
  <c r="J855" i="13"/>
  <c r="M855" i="13"/>
  <c r="H856" i="13"/>
  <c r="J856" i="13"/>
  <c r="M856" i="13"/>
  <c r="H857" i="13"/>
  <c r="J857" i="13"/>
  <c r="M857" i="13"/>
  <c r="H858" i="13"/>
  <c r="J858" i="13"/>
  <c r="M858" i="13"/>
  <c r="H859" i="13"/>
  <c r="J859" i="13"/>
  <c r="M859" i="13"/>
  <c r="H860" i="13"/>
  <c r="J860" i="13"/>
  <c r="M860" i="13"/>
  <c r="H861" i="13"/>
  <c r="J861" i="13"/>
  <c r="M861" i="13"/>
  <c r="H862" i="13"/>
  <c r="J862" i="13"/>
  <c r="M862" i="13"/>
  <c r="H863" i="13"/>
  <c r="J863" i="13"/>
  <c r="M863" i="13"/>
  <c r="H864" i="13"/>
  <c r="J864" i="13"/>
  <c r="M864" i="13"/>
  <c r="H865" i="13"/>
  <c r="J865" i="13"/>
  <c r="M865" i="13"/>
  <c r="H866" i="13"/>
  <c r="J866" i="13"/>
  <c r="M866" i="13"/>
  <c r="H867" i="13"/>
  <c r="J867" i="13"/>
  <c r="M867" i="13"/>
  <c r="H868" i="13"/>
  <c r="J868" i="13"/>
  <c r="M868" i="13"/>
  <c r="H869" i="13"/>
  <c r="J869" i="13"/>
  <c r="M869" i="13"/>
  <c r="H870" i="13"/>
  <c r="J870" i="13"/>
  <c r="M870" i="13"/>
  <c r="H871" i="13"/>
  <c r="J871" i="13"/>
  <c r="M871" i="13"/>
  <c r="H872" i="13"/>
  <c r="J872" i="13"/>
  <c r="M872" i="13"/>
  <c r="H873" i="13"/>
  <c r="J873" i="13"/>
  <c r="M873" i="13"/>
  <c r="H874" i="13"/>
  <c r="J874" i="13"/>
  <c r="M874" i="13"/>
  <c r="H875" i="13"/>
  <c r="J875" i="13"/>
  <c r="M875" i="13"/>
  <c r="H876" i="13"/>
  <c r="J876" i="13"/>
  <c r="M876" i="13"/>
  <c r="H877" i="13"/>
  <c r="J877" i="13"/>
  <c r="M877" i="13"/>
  <c r="H878" i="13"/>
  <c r="J878" i="13"/>
  <c r="M878" i="13"/>
  <c r="H879" i="13"/>
  <c r="J879" i="13"/>
  <c r="M879" i="13"/>
  <c r="H880" i="13"/>
  <c r="J880" i="13"/>
  <c r="M880" i="13"/>
  <c r="H881" i="13"/>
  <c r="J881" i="13"/>
  <c r="M881" i="13"/>
  <c r="H882" i="13"/>
  <c r="J882" i="13"/>
  <c r="M882" i="13"/>
  <c r="H883" i="13"/>
  <c r="J883" i="13"/>
  <c r="M883" i="13"/>
  <c r="H884" i="13"/>
  <c r="J884" i="13"/>
  <c r="M884" i="13"/>
  <c r="H885" i="13"/>
  <c r="J885" i="13"/>
  <c r="M885" i="13"/>
  <c r="H886" i="13"/>
  <c r="J886" i="13"/>
  <c r="M886" i="13"/>
  <c r="H887" i="13"/>
  <c r="J887" i="13"/>
  <c r="M887" i="13"/>
  <c r="H888" i="13"/>
  <c r="J888" i="13"/>
  <c r="M888" i="13"/>
  <c r="H889" i="13"/>
  <c r="J889" i="13"/>
  <c r="M889" i="13"/>
  <c r="H890" i="13"/>
  <c r="J890" i="13"/>
  <c r="M890" i="13"/>
  <c r="H891" i="13"/>
  <c r="J891" i="13"/>
  <c r="M891" i="13"/>
  <c r="H892" i="13"/>
  <c r="J892" i="13"/>
  <c r="M892" i="13"/>
  <c r="H893" i="13"/>
  <c r="J893" i="13"/>
  <c r="M893" i="13"/>
  <c r="H894" i="13"/>
  <c r="J894" i="13"/>
  <c r="M894" i="13"/>
  <c r="H895" i="13"/>
  <c r="J895" i="13"/>
  <c r="M895" i="13"/>
  <c r="H896" i="13"/>
  <c r="J896" i="13"/>
  <c r="M896" i="13"/>
  <c r="H897" i="13"/>
  <c r="J897" i="13"/>
  <c r="M897" i="13"/>
  <c r="H898" i="13"/>
  <c r="J898" i="13"/>
  <c r="M898" i="13"/>
  <c r="H899" i="13"/>
  <c r="J899" i="13"/>
  <c r="M899" i="13"/>
  <c r="H900" i="13"/>
  <c r="J900" i="13"/>
  <c r="M900" i="13"/>
  <c r="H901" i="13"/>
  <c r="J901" i="13"/>
  <c r="M901" i="13"/>
  <c r="H902" i="13"/>
  <c r="J902" i="13"/>
  <c r="M902" i="13"/>
  <c r="H903" i="13"/>
  <c r="J903" i="13"/>
  <c r="M903" i="13"/>
  <c r="H904" i="13"/>
  <c r="J904" i="13"/>
  <c r="M904" i="13"/>
  <c r="H905" i="13"/>
  <c r="J905" i="13"/>
  <c r="M905" i="13"/>
  <c r="H906" i="13"/>
  <c r="J906" i="13"/>
  <c r="M906" i="13"/>
  <c r="H907" i="13"/>
  <c r="J907" i="13"/>
  <c r="M907" i="13"/>
  <c r="H908" i="13"/>
  <c r="J908" i="13"/>
  <c r="M908" i="13"/>
  <c r="H909" i="13"/>
  <c r="J909" i="13"/>
  <c r="M909" i="13"/>
  <c r="H910" i="13"/>
  <c r="J910" i="13"/>
  <c r="M910" i="13"/>
  <c r="H911" i="13"/>
  <c r="J911" i="13"/>
  <c r="M911" i="13"/>
  <c r="H912" i="13"/>
  <c r="J912" i="13"/>
  <c r="M912" i="13"/>
  <c r="H913" i="13"/>
  <c r="J913" i="13"/>
  <c r="M913" i="13"/>
  <c r="H914" i="13"/>
  <c r="J914" i="13"/>
  <c r="M914" i="13"/>
  <c r="H915" i="13"/>
  <c r="J915" i="13"/>
  <c r="M915" i="13"/>
  <c r="H916" i="13"/>
  <c r="J916" i="13"/>
  <c r="M916" i="13"/>
  <c r="H917" i="13"/>
  <c r="J917" i="13"/>
  <c r="M917" i="13"/>
  <c r="H918" i="13"/>
  <c r="J918" i="13"/>
  <c r="M918" i="13"/>
  <c r="H919" i="13"/>
  <c r="J919" i="13"/>
  <c r="M919" i="13"/>
  <c r="H920" i="13"/>
  <c r="J920" i="13"/>
  <c r="M920" i="13"/>
  <c r="H921" i="13"/>
  <c r="J921" i="13"/>
  <c r="M921" i="13"/>
  <c r="H922" i="13"/>
  <c r="J922" i="13"/>
  <c r="M922" i="13"/>
  <c r="H923" i="13"/>
  <c r="J923" i="13"/>
  <c r="M923" i="13"/>
  <c r="H924" i="13"/>
  <c r="J924" i="13"/>
  <c r="M924" i="13"/>
  <c r="H925" i="13"/>
  <c r="J925" i="13"/>
  <c r="M925" i="13"/>
  <c r="H926" i="13"/>
  <c r="J926" i="13"/>
  <c r="M926" i="13"/>
  <c r="H927" i="13"/>
  <c r="J927" i="13"/>
  <c r="M927" i="13"/>
  <c r="H928" i="13"/>
  <c r="J928" i="13"/>
  <c r="M928" i="13"/>
  <c r="H929" i="13"/>
  <c r="J929" i="13"/>
  <c r="M929" i="13"/>
  <c r="H930" i="13"/>
  <c r="J930" i="13"/>
  <c r="M930" i="13"/>
  <c r="H931" i="13"/>
  <c r="J931" i="13"/>
  <c r="M931" i="13"/>
  <c r="H932" i="13"/>
  <c r="J932" i="13"/>
  <c r="M932" i="13"/>
  <c r="H933" i="13"/>
  <c r="J933" i="13"/>
  <c r="M933" i="13"/>
  <c r="H934" i="13"/>
  <c r="J934" i="13"/>
  <c r="M934" i="13"/>
  <c r="H935" i="13"/>
  <c r="J935" i="13"/>
  <c r="M935" i="13"/>
  <c r="H936" i="13"/>
  <c r="J936" i="13"/>
  <c r="M936" i="13"/>
  <c r="H937" i="13"/>
  <c r="J937" i="13"/>
  <c r="M937" i="13"/>
  <c r="H938" i="13"/>
  <c r="J938" i="13"/>
  <c r="M938" i="13"/>
  <c r="H939" i="13"/>
  <c r="J939" i="13"/>
  <c r="M939" i="13"/>
  <c r="H940" i="13"/>
  <c r="J940" i="13"/>
  <c r="M940" i="13"/>
  <c r="H941" i="13"/>
  <c r="J941" i="13"/>
  <c r="M941" i="13"/>
  <c r="H942" i="13"/>
  <c r="J942" i="13"/>
  <c r="M942" i="13"/>
  <c r="H943" i="13"/>
  <c r="J943" i="13"/>
  <c r="M943" i="13"/>
  <c r="H944" i="13"/>
  <c r="J944" i="13"/>
  <c r="M944" i="13"/>
  <c r="H945" i="13"/>
  <c r="J945" i="13"/>
  <c r="M945" i="13"/>
  <c r="H946" i="13"/>
  <c r="J946" i="13"/>
  <c r="M946" i="13"/>
  <c r="H947" i="13"/>
  <c r="J947" i="13"/>
  <c r="M947" i="13"/>
  <c r="H948" i="13"/>
  <c r="J948" i="13"/>
  <c r="M948" i="13"/>
  <c r="H949" i="13"/>
  <c r="J949" i="13"/>
  <c r="M949" i="13"/>
  <c r="H950" i="13"/>
  <c r="J950" i="13"/>
  <c r="M950" i="13"/>
  <c r="H951" i="13"/>
  <c r="J951" i="13"/>
  <c r="M951" i="13"/>
  <c r="H952" i="13"/>
  <c r="J952" i="13"/>
  <c r="M952" i="13"/>
  <c r="H953" i="13"/>
  <c r="J953" i="13"/>
  <c r="M953" i="13"/>
  <c r="H954" i="13"/>
  <c r="J954" i="13"/>
  <c r="M954" i="13"/>
  <c r="H955" i="13"/>
  <c r="J955" i="13"/>
  <c r="M955" i="13"/>
  <c r="H956" i="13"/>
  <c r="J956" i="13"/>
  <c r="M956" i="13"/>
  <c r="H957" i="13"/>
  <c r="J957" i="13"/>
  <c r="M957" i="13"/>
  <c r="H958" i="13"/>
  <c r="J958" i="13"/>
  <c r="M958" i="13"/>
  <c r="H959" i="13"/>
  <c r="J959" i="13"/>
  <c r="M959" i="13"/>
  <c r="H960" i="13"/>
  <c r="J960" i="13"/>
  <c r="M960" i="13"/>
  <c r="H961" i="13"/>
  <c r="J961" i="13"/>
  <c r="M961" i="13"/>
  <c r="H962" i="13"/>
  <c r="J962" i="13"/>
  <c r="M962" i="13"/>
  <c r="H963" i="13"/>
  <c r="J963" i="13"/>
  <c r="M963" i="13"/>
  <c r="H964" i="13"/>
  <c r="J964" i="13"/>
  <c r="M964" i="13"/>
  <c r="H965" i="13"/>
  <c r="J965" i="13"/>
  <c r="M965" i="13"/>
  <c r="H966" i="13"/>
  <c r="J966" i="13"/>
  <c r="M966" i="13"/>
  <c r="H967" i="13"/>
  <c r="J967" i="13"/>
  <c r="M967" i="13"/>
  <c r="H968" i="13"/>
  <c r="J968" i="13"/>
  <c r="M968" i="13"/>
  <c r="H969" i="13"/>
  <c r="J969" i="13"/>
  <c r="M969" i="13"/>
  <c r="H970" i="13"/>
  <c r="J970" i="13"/>
  <c r="M970" i="13"/>
  <c r="H971" i="13"/>
  <c r="J971" i="13"/>
  <c r="M971" i="13"/>
  <c r="H972" i="13"/>
  <c r="J972" i="13"/>
  <c r="M972" i="13"/>
  <c r="H973" i="13"/>
  <c r="J973" i="13"/>
  <c r="M973" i="13"/>
  <c r="H974" i="13"/>
  <c r="J974" i="13"/>
  <c r="M974" i="13"/>
  <c r="H975" i="13"/>
  <c r="J975" i="13"/>
  <c r="M975" i="13"/>
  <c r="H976" i="13"/>
  <c r="J976" i="13"/>
  <c r="M976" i="13"/>
  <c r="H977" i="13"/>
  <c r="J977" i="13"/>
  <c r="M977" i="13"/>
  <c r="H978" i="13"/>
  <c r="J978" i="13"/>
  <c r="M978" i="13"/>
  <c r="H979" i="13"/>
  <c r="J979" i="13"/>
  <c r="M979" i="13"/>
  <c r="H980" i="13"/>
  <c r="J980" i="13"/>
  <c r="M980" i="13"/>
  <c r="H981" i="13"/>
  <c r="J981" i="13"/>
  <c r="M981" i="13"/>
  <c r="H982" i="13"/>
  <c r="J982" i="13"/>
  <c r="M982" i="13"/>
  <c r="H983" i="13"/>
  <c r="J983" i="13"/>
  <c r="M983" i="13"/>
  <c r="H984" i="13"/>
  <c r="J984" i="13"/>
  <c r="M984" i="13"/>
  <c r="H985" i="13"/>
  <c r="J985" i="13"/>
  <c r="M985" i="13"/>
  <c r="H986" i="13"/>
  <c r="J986" i="13"/>
  <c r="M986" i="13"/>
  <c r="H987" i="13"/>
  <c r="J987" i="13"/>
  <c r="M987" i="13"/>
  <c r="H988" i="13"/>
  <c r="J988" i="13"/>
  <c r="M988" i="13"/>
  <c r="H989" i="13"/>
  <c r="J989" i="13"/>
  <c r="M989" i="13"/>
  <c r="H990" i="13"/>
  <c r="J990" i="13"/>
  <c r="M990" i="13"/>
  <c r="H991" i="13"/>
  <c r="J991" i="13"/>
  <c r="M991" i="13"/>
  <c r="H992" i="13"/>
  <c r="J992" i="13"/>
  <c r="M992" i="13"/>
  <c r="H993" i="13"/>
  <c r="J993" i="13"/>
  <c r="M993" i="13"/>
  <c r="H994" i="13"/>
  <c r="J994" i="13"/>
  <c r="M994" i="13"/>
  <c r="H995" i="13"/>
  <c r="J995" i="13"/>
  <c r="M995" i="13"/>
  <c r="H996" i="13"/>
  <c r="J996" i="13"/>
  <c r="M996" i="13"/>
  <c r="H997" i="13"/>
  <c r="J997" i="13"/>
  <c r="M997" i="13"/>
  <c r="H998" i="13"/>
  <c r="J998" i="13"/>
  <c r="M998" i="13"/>
  <c r="H999" i="13"/>
  <c r="J999" i="13"/>
  <c r="M999" i="13"/>
  <c r="H1000" i="13"/>
  <c r="J1000" i="13"/>
  <c r="M1000" i="13"/>
  <c r="H1001" i="13"/>
  <c r="J1001" i="13"/>
  <c r="M1001" i="13"/>
  <c r="H1002" i="13"/>
  <c r="J1002" i="13"/>
  <c r="M1002" i="13"/>
  <c r="H1003" i="13"/>
  <c r="J1003" i="13"/>
  <c r="M1003" i="13"/>
  <c r="H1004" i="13"/>
  <c r="J1004" i="13"/>
  <c r="M1004" i="13"/>
  <c r="H1005" i="13"/>
  <c r="J1005" i="13"/>
  <c r="M1005" i="13"/>
  <c r="H1006" i="13"/>
  <c r="J1006" i="13"/>
  <c r="M1006" i="13"/>
  <c r="H1007" i="13"/>
  <c r="J1007" i="13"/>
  <c r="M1007" i="13"/>
  <c r="H1008" i="13"/>
  <c r="J1008" i="13"/>
  <c r="M1008" i="13"/>
  <c r="H1009" i="13"/>
  <c r="J1009" i="13"/>
  <c r="M1009" i="13"/>
  <c r="H1010" i="13"/>
  <c r="J1010" i="13"/>
  <c r="M1010" i="13"/>
  <c r="H1011" i="13"/>
  <c r="J1011" i="13"/>
  <c r="M1011" i="13"/>
  <c r="H1012" i="13"/>
  <c r="J1012" i="13"/>
  <c r="M1012" i="13"/>
  <c r="H1013" i="13"/>
  <c r="J1013" i="13"/>
  <c r="M1013" i="13"/>
  <c r="H1014" i="13"/>
  <c r="J1014" i="13"/>
  <c r="M1014" i="13"/>
  <c r="H1015" i="13"/>
  <c r="J1015" i="13"/>
  <c r="M1015" i="13"/>
  <c r="H1016" i="13"/>
  <c r="J1016" i="13"/>
  <c r="M1016" i="13"/>
  <c r="H1017" i="13"/>
  <c r="J1017" i="13"/>
  <c r="M1017" i="13"/>
  <c r="H1018" i="13"/>
  <c r="J1018" i="13"/>
  <c r="M1018" i="13"/>
  <c r="H1019" i="13"/>
  <c r="J1019" i="13"/>
  <c r="M1019" i="13"/>
  <c r="H1020" i="13"/>
  <c r="J1020" i="13"/>
  <c r="M1020" i="13"/>
  <c r="H1021" i="13"/>
  <c r="J1021" i="13"/>
  <c r="M1021" i="13"/>
  <c r="H1022" i="13"/>
  <c r="J1022" i="13"/>
  <c r="M1022" i="13"/>
  <c r="H1023" i="13"/>
  <c r="J1023" i="13"/>
  <c r="M1023" i="13"/>
  <c r="H1024" i="13"/>
  <c r="J1024" i="13"/>
  <c r="M1024" i="13"/>
  <c r="H1025" i="13"/>
  <c r="J1025" i="13"/>
  <c r="M1025" i="13"/>
  <c r="H1026" i="13"/>
  <c r="J1026" i="13"/>
  <c r="M1026" i="13"/>
  <c r="H1027" i="13"/>
  <c r="J1027" i="13"/>
  <c r="M1027" i="13"/>
  <c r="H1028" i="13"/>
  <c r="J1028" i="13"/>
  <c r="M1028" i="13"/>
  <c r="H1029" i="13"/>
  <c r="J1029" i="13"/>
  <c r="M1029" i="13"/>
  <c r="H1030" i="13"/>
  <c r="J1030" i="13"/>
  <c r="M1030" i="13"/>
  <c r="H1031" i="13"/>
  <c r="J1031" i="13"/>
  <c r="M1031" i="13"/>
  <c r="H1032" i="13"/>
  <c r="J1032" i="13"/>
  <c r="M1032" i="13"/>
  <c r="H1033" i="13"/>
  <c r="J1033" i="13"/>
  <c r="M1033" i="13"/>
  <c r="H1034" i="13"/>
  <c r="J1034" i="13"/>
  <c r="M1034" i="13"/>
  <c r="H1035" i="13"/>
  <c r="J1035" i="13"/>
  <c r="M1035" i="13"/>
  <c r="H1036" i="13"/>
  <c r="J1036" i="13"/>
  <c r="M1036" i="13"/>
  <c r="H1037" i="13"/>
  <c r="J1037" i="13"/>
  <c r="M1037" i="13"/>
  <c r="H1038" i="13"/>
  <c r="J1038" i="13"/>
  <c r="M1038" i="13"/>
  <c r="H1039" i="13"/>
  <c r="J1039" i="13"/>
  <c r="M1039" i="13"/>
  <c r="H1040" i="13"/>
  <c r="J1040" i="13"/>
  <c r="M1040" i="13"/>
  <c r="H1041" i="13"/>
  <c r="J1041" i="13"/>
  <c r="M1041" i="13"/>
  <c r="H1042" i="13"/>
  <c r="J1042" i="13"/>
  <c r="M1042" i="13"/>
  <c r="H1043" i="13"/>
  <c r="J1043" i="13"/>
  <c r="M1043" i="13"/>
  <c r="H1044" i="13"/>
  <c r="J1044" i="13"/>
  <c r="M1044" i="13"/>
  <c r="H1045" i="13"/>
  <c r="J1045" i="13"/>
  <c r="M1045" i="13"/>
  <c r="H1046" i="13"/>
  <c r="J1046" i="13"/>
  <c r="M1046" i="13"/>
  <c r="H1047" i="13"/>
  <c r="J1047" i="13"/>
  <c r="M1047" i="13"/>
  <c r="H1048" i="13"/>
  <c r="J1048" i="13"/>
  <c r="M1048" i="13"/>
  <c r="H1049" i="13"/>
  <c r="J1049" i="13"/>
  <c r="M1049" i="13"/>
  <c r="H1050" i="13"/>
  <c r="J1050" i="13"/>
  <c r="M1050" i="13"/>
  <c r="H1051" i="13"/>
  <c r="J1051" i="13"/>
  <c r="M1051" i="13"/>
  <c r="H1052" i="13"/>
  <c r="J1052" i="13"/>
  <c r="M1052" i="13"/>
  <c r="H1053" i="13"/>
  <c r="J1053" i="13"/>
  <c r="M1053" i="13"/>
  <c r="H1054" i="13"/>
  <c r="J1054" i="13"/>
  <c r="M1054" i="13"/>
  <c r="H1055" i="13"/>
  <c r="J1055" i="13"/>
  <c r="M1055" i="13"/>
  <c r="H1056" i="13"/>
  <c r="J1056" i="13"/>
  <c r="M1056" i="13"/>
  <c r="H1057" i="13"/>
  <c r="J1057" i="13"/>
  <c r="M1057" i="13"/>
  <c r="H1058" i="13"/>
  <c r="J1058" i="13"/>
  <c r="M1058" i="13"/>
  <c r="H1059" i="13"/>
  <c r="J1059" i="13"/>
  <c r="M1059" i="13"/>
  <c r="H1060" i="13"/>
  <c r="J1060" i="13"/>
  <c r="M1060" i="13"/>
  <c r="H1061" i="13"/>
  <c r="J1061" i="13"/>
  <c r="M1061" i="13"/>
  <c r="H1062" i="13"/>
  <c r="J1062" i="13"/>
  <c r="M1062" i="13"/>
  <c r="H1063" i="13"/>
  <c r="J1063" i="13"/>
  <c r="M1063" i="13"/>
  <c r="H1064" i="13"/>
  <c r="J1064" i="13"/>
  <c r="M1064" i="13"/>
  <c r="H1065" i="13"/>
  <c r="J1065" i="13"/>
  <c r="M1065" i="13"/>
  <c r="H1066" i="13"/>
  <c r="J1066" i="13"/>
  <c r="M1066" i="13"/>
  <c r="H1067" i="13"/>
  <c r="J1067" i="13"/>
  <c r="M1067" i="13"/>
  <c r="H1068" i="13"/>
  <c r="J1068" i="13"/>
  <c r="M1068" i="13"/>
  <c r="H1069" i="13"/>
  <c r="J1069" i="13"/>
  <c r="M1069" i="13"/>
  <c r="H1070" i="13"/>
  <c r="J1070" i="13"/>
  <c r="M1070" i="13"/>
  <c r="H1071" i="13"/>
  <c r="J1071" i="13"/>
  <c r="M1071" i="13"/>
  <c r="H1072" i="13"/>
  <c r="J1072" i="13"/>
  <c r="M1072" i="13"/>
  <c r="H1073" i="13"/>
  <c r="J1073" i="13"/>
  <c r="M1073" i="13"/>
  <c r="H1074" i="13"/>
  <c r="J1074" i="13"/>
  <c r="M1074" i="13"/>
  <c r="H1075" i="13"/>
  <c r="J1075" i="13"/>
  <c r="M1075" i="13"/>
  <c r="H1076" i="13"/>
  <c r="J1076" i="13"/>
  <c r="M1076" i="13"/>
  <c r="H1077" i="13"/>
  <c r="J1077" i="13"/>
  <c r="M1077" i="13"/>
  <c r="H1078" i="13"/>
  <c r="J1078" i="13"/>
  <c r="M1078" i="13"/>
  <c r="H1079" i="13"/>
  <c r="J1079" i="13"/>
  <c r="M1079" i="13"/>
  <c r="H1080" i="13"/>
  <c r="J1080" i="13"/>
  <c r="M1080" i="13"/>
  <c r="H1081" i="13"/>
  <c r="J1081" i="13"/>
  <c r="M1081" i="13"/>
  <c r="H1082" i="13"/>
  <c r="J1082" i="13"/>
  <c r="M1082" i="13"/>
  <c r="H1083" i="13"/>
  <c r="J1083" i="13"/>
  <c r="M1083" i="13"/>
  <c r="H1084" i="13"/>
  <c r="J1084" i="13"/>
  <c r="M1084" i="13"/>
  <c r="H1085" i="13"/>
  <c r="J1085" i="13"/>
  <c r="M1085" i="13"/>
  <c r="H1086" i="13"/>
  <c r="J1086" i="13"/>
  <c r="M1086" i="13"/>
  <c r="H1087" i="13"/>
  <c r="J1087" i="13"/>
  <c r="M1087" i="13"/>
  <c r="H1088" i="13"/>
  <c r="J1088" i="13"/>
  <c r="M1088" i="13"/>
  <c r="H1089" i="13"/>
  <c r="J1089" i="13"/>
  <c r="M1089" i="13"/>
  <c r="H1090" i="13"/>
  <c r="J1090" i="13"/>
  <c r="M1090" i="13"/>
  <c r="H1091" i="13"/>
  <c r="J1091" i="13"/>
  <c r="M1091" i="13"/>
  <c r="H1092" i="13"/>
  <c r="J1092" i="13"/>
  <c r="M1092" i="13"/>
  <c r="H1093" i="13"/>
  <c r="J1093" i="13"/>
  <c r="M1093" i="13"/>
  <c r="H1094" i="13"/>
  <c r="J1094" i="13"/>
  <c r="M1094" i="13"/>
  <c r="H1095" i="13"/>
  <c r="J1095" i="13"/>
  <c r="M1095" i="13"/>
  <c r="H1096" i="13"/>
  <c r="J1096" i="13"/>
  <c r="M1096" i="13"/>
  <c r="H1097" i="13"/>
  <c r="J1097" i="13"/>
  <c r="M1097" i="13"/>
  <c r="H1098" i="13"/>
  <c r="J1098" i="13"/>
  <c r="M1098" i="13"/>
  <c r="H1099" i="13"/>
  <c r="J1099" i="13"/>
  <c r="M1099" i="13"/>
  <c r="H1100" i="13"/>
  <c r="J1100" i="13"/>
  <c r="M1100" i="13"/>
  <c r="H1101" i="13"/>
  <c r="J1101" i="13"/>
  <c r="M1101" i="13"/>
  <c r="H1102" i="13"/>
  <c r="J1102" i="13"/>
  <c r="M1102" i="13"/>
  <c r="H1103" i="13"/>
  <c r="J1103" i="13"/>
  <c r="M1103" i="13"/>
  <c r="H1104" i="13"/>
  <c r="J1104" i="13"/>
  <c r="M1104" i="13"/>
  <c r="H1105" i="13"/>
  <c r="J1105" i="13"/>
  <c r="M1105" i="13"/>
  <c r="H1106" i="13"/>
  <c r="J1106" i="13"/>
  <c r="M1106" i="13"/>
  <c r="H1107" i="13"/>
  <c r="J1107" i="13"/>
  <c r="M1107" i="13"/>
  <c r="H1108" i="13"/>
  <c r="J1108" i="13"/>
  <c r="M1108" i="13"/>
  <c r="H1109" i="13"/>
  <c r="J1109" i="13"/>
  <c r="M1109" i="13"/>
  <c r="H1110" i="13"/>
  <c r="J1110" i="13"/>
  <c r="M1110" i="13"/>
  <c r="H1111" i="13"/>
  <c r="J1111" i="13"/>
  <c r="M1111" i="13"/>
  <c r="H1112" i="13"/>
  <c r="J1112" i="13"/>
  <c r="M1112" i="13"/>
  <c r="H1113" i="13"/>
  <c r="J1113" i="13"/>
  <c r="M1113" i="13"/>
  <c r="H1114" i="13"/>
  <c r="J1114" i="13"/>
  <c r="M1114" i="13"/>
  <c r="H1115" i="13"/>
  <c r="J1115" i="13"/>
  <c r="M1115" i="13"/>
  <c r="H1116" i="13"/>
  <c r="J1116" i="13"/>
  <c r="M1116" i="13"/>
  <c r="H1117" i="13"/>
  <c r="J1117" i="13"/>
  <c r="M1117" i="13"/>
  <c r="H1118" i="13"/>
  <c r="J1118" i="13"/>
  <c r="M1118" i="13"/>
  <c r="H1119" i="13"/>
  <c r="J1119" i="13"/>
  <c r="M1119" i="13"/>
  <c r="H1120" i="13"/>
  <c r="J1120" i="13"/>
  <c r="M1120" i="13"/>
  <c r="H1121" i="13"/>
  <c r="J1121" i="13"/>
  <c r="M1121" i="13"/>
  <c r="H1122" i="13"/>
  <c r="J1122" i="13"/>
  <c r="M1122" i="13"/>
  <c r="H1123" i="13"/>
  <c r="J1123" i="13"/>
  <c r="M1123" i="13"/>
  <c r="H1124" i="13"/>
  <c r="J1124" i="13"/>
  <c r="M1124" i="13"/>
  <c r="H1125" i="13"/>
  <c r="J1125" i="13"/>
  <c r="M1125" i="13"/>
  <c r="H1126" i="13"/>
  <c r="J1126" i="13"/>
  <c r="M1126" i="13"/>
  <c r="H1127" i="13"/>
  <c r="J1127" i="13"/>
  <c r="M1127" i="13"/>
  <c r="H1128" i="13"/>
  <c r="J1128" i="13"/>
  <c r="M1128" i="13"/>
  <c r="H1129" i="13"/>
  <c r="J1129" i="13"/>
  <c r="M1129" i="13"/>
  <c r="H1130" i="13"/>
  <c r="J1130" i="13"/>
  <c r="M1130" i="13"/>
  <c r="H1131" i="13"/>
  <c r="J1131" i="13"/>
  <c r="M1131" i="13"/>
  <c r="H1132" i="13"/>
  <c r="J1132" i="13"/>
  <c r="M1132" i="13"/>
  <c r="H1133" i="13"/>
  <c r="J1133" i="13"/>
  <c r="M1133" i="13"/>
  <c r="H1134" i="13"/>
  <c r="J1134" i="13"/>
  <c r="M1134" i="13"/>
  <c r="H1135" i="13"/>
  <c r="J1135" i="13"/>
  <c r="M1135" i="13"/>
  <c r="H1136" i="13"/>
  <c r="J1136" i="13"/>
  <c r="M1136" i="13"/>
  <c r="H1137" i="13"/>
  <c r="J1137" i="13"/>
  <c r="M1137" i="13"/>
  <c r="H1138" i="13"/>
  <c r="J1138" i="13"/>
  <c r="M1138" i="13"/>
  <c r="H1139" i="13"/>
  <c r="J1139" i="13"/>
  <c r="M1139" i="13"/>
  <c r="H1140" i="13"/>
  <c r="J1140" i="13"/>
  <c r="M1140" i="13"/>
  <c r="H1141" i="13"/>
  <c r="J1141" i="13"/>
  <c r="M1141" i="13"/>
  <c r="H1142" i="13"/>
  <c r="J1142" i="13"/>
  <c r="M1142" i="13"/>
  <c r="H1143" i="13"/>
  <c r="J1143" i="13"/>
  <c r="M1143" i="13"/>
  <c r="H1144" i="13"/>
  <c r="J1144" i="13"/>
  <c r="M1144" i="13"/>
  <c r="H1145" i="13"/>
  <c r="J1145" i="13"/>
  <c r="M1145" i="13"/>
  <c r="H1146" i="13"/>
  <c r="J1146" i="13"/>
  <c r="M1146" i="13"/>
  <c r="H1147" i="13"/>
  <c r="J1147" i="13"/>
  <c r="M1147" i="13"/>
  <c r="H1148" i="13"/>
  <c r="J1148" i="13"/>
  <c r="M1148" i="13"/>
  <c r="H1149" i="13"/>
  <c r="J1149" i="13"/>
  <c r="M1149" i="13"/>
  <c r="H1150" i="13"/>
  <c r="J1150" i="13"/>
  <c r="M1150" i="13"/>
  <c r="H1151" i="13"/>
  <c r="J1151" i="13"/>
  <c r="M1151" i="13"/>
  <c r="H1152" i="13"/>
  <c r="J1152" i="13"/>
  <c r="M1152" i="13"/>
  <c r="H1153" i="13"/>
  <c r="J1153" i="13"/>
  <c r="M1153" i="13"/>
  <c r="H1154" i="13"/>
  <c r="J1154" i="13"/>
  <c r="M1154" i="13"/>
  <c r="H1155" i="13"/>
  <c r="J1155" i="13"/>
  <c r="M1155" i="13"/>
  <c r="H1156" i="13"/>
  <c r="J1156" i="13"/>
  <c r="M1156" i="13"/>
  <c r="H1157" i="13"/>
  <c r="J1157" i="13"/>
  <c r="M1157" i="13"/>
  <c r="H1158" i="13"/>
  <c r="J1158" i="13"/>
  <c r="M1158" i="13"/>
  <c r="H1159" i="13"/>
  <c r="J1159" i="13"/>
  <c r="M1159" i="13"/>
  <c r="H1160" i="13"/>
  <c r="J1160" i="13"/>
  <c r="M1160" i="13"/>
  <c r="H1161" i="13"/>
  <c r="J1161" i="13"/>
  <c r="M1161" i="13"/>
  <c r="H1162" i="13"/>
  <c r="J1162" i="13"/>
  <c r="M1162" i="13"/>
  <c r="H1163" i="13"/>
  <c r="J1163" i="13"/>
  <c r="M1163" i="13"/>
  <c r="H1164" i="13"/>
  <c r="J1164" i="13"/>
  <c r="M1164" i="13"/>
  <c r="H1165" i="13"/>
  <c r="J1165" i="13"/>
  <c r="M1165" i="13"/>
  <c r="H1166" i="13"/>
  <c r="J1166" i="13"/>
  <c r="M1166" i="13"/>
  <c r="H1167" i="13"/>
  <c r="J1167" i="13"/>
  <c r="M1167" i="13"/>
  <c r="H1168" i="13"/>
  <c r="J1168" i="13"/>
  <c r="M1168" i="13"/>
  <c r="H1169" i="13"/>
  <c r="J1169" i="13"/>
  <c r="M1169" i="13"/>
  <c r="H1170" i="13"/>
  <c r="J1170" i="13"/>
  <c r="M1170" i="13"/>
  <c r="H1171" i="13"/>
  <c r="J1171" i="13"/>
  <c r="M1171" i="13"/>
  <c r="H1172" i="13"/>
  <c r="J1172" i="13"/>
  <c r="M1172" i="13"/>
  <c r="H1173" i="13"/>
  <c r="J1173" i="13"/>
  <c r="M1173" i="13"/>
  <c r="H1174" i="13"/>
  <c r="J1174" i="13"/>
  <c r="M1174" i="13"/>
  <c r="H1175" i="13"/>
  <c r="J1175" i="13"/>
  <c r="M1175" i="13"/>
  <c r="H1176" i="13"/>
  <c r="J1176" i="13"/>
  <c r="M1176" i="13"/>
  <c r="H1177" i="13"/>
  <c r="J1177" i="13"/>
  <c r="M1177" i="13"/>
  <c r="H1178" i="13"/>
  <c r="J1178" i="13"/>
  <c r="M1178" i="13"/>
  <c r="H1179" i="13"/>
  <c r="J1179" i="13"/>
  <c r="M1179" i="13"/>
  <c r="H1180" i="13"/>
  <c r="J1180" i="13"/>
  <c r="M1180" i="13"/>
  <c r="H1181" i="13"/>
  <c r="J1181" i="13"/>
  <c r="M1181" i="13"/>
  <c r="H1182" i="13"/>
  <c r="J1182" i="13"/>
  <c r="M1182" i="13"/>
  <c r="H1183" i="13"/>
  <c r="J1183" i="13"/>
  <c r="M1183" i="13"/>
  <c r="H1184" i="13"/>
  <c r="J1184" i="13"/>
  <c r="M1184" i="13"/>
  <c r="H1185" i="13"/>
  <c r="J1185" i="13"/>
  <c r="M1185" i="13"/>
  <c r="H1186" i="13"/>
  <c r="J1186" i="13"/>
  <c r="M1186" i="13"/>
  <c r="H1187" i="13"/>
  <c r="J1187" i="13"/>
  <c r="M1187" i="13"/>
  <c r="H1188" i="13"/>
  <c r="J1188" i="13"/>
  <c r="M1188" i="13"/>
  <c r="H1189" i="13"/>
  <c r="J1189" i="13"/>
  <c r="M1189" i="13"/>
  <c r="H1190" i="13"/>
  <c r="J1190" i="13"/>
  <c r="M1190" i="13"/>
  <c r="H1191" i="13"/>
  <c r="J1191" i="13"/>
  <c r="M1191" i="13"/>
  <c r="H1192" i="13"/>
  <c r="J1192" i="13"/>
  <c r="M1192" i="13"/>
  <c r="H1193" i="13"/>
  <c r="J1193" i="13"/>
  <c r="M1193" i="13"/>
  <c r="H1194" i="13"/>
  <c r="J1194" i="13"/>
  <c r="M1194" i="13"/>
  <c r="H1195" i="13"/>
  <c r="J1195" i="13"/>
  <c r="M1195" i="13"/>
  <c r="H1196" i="13"/>
  <c r="J1196" i="13"/>
  <c r="M1196" i="13"/>
  <c r="H1197" i="13"/>
  <c r="J1197" i="13"/>
  <c r="M1197" i="13"/>
  <c r="H1198" i="13"/>
  <c r="J1198" i="13"/>
  <c r="M1198" i="13"/>
  <c r="H1199" i="13"/>
  <c r="J1199" i="13"/>
  <c r="M1199" i="13"/>
  <c r="H1200" i="13"/>
  <c r="J1200" i="13"/>
  <c r="M1200" i="13"/>
  <c r="H1201" i="13"/>
  <c r="J1201" i="13"/>
  <c r="M1201" i="13"/>
  <c r="H1202" i="13"/>
  <c r="J1202" i="13"/>
  <c r="M1202" i="13"/>
  <c r="H1203" i="13"/>
  <c r="J1203" i="13"/>
  <c r="M1203" i="13"/>
  <c r="H1204" i="13"/>
  <c r="J1204" i="13"/>
  <c r="M1204" i="13"/>
  <c r="H1205" i="13"/>
  <c r="J1205" i="13"/>
  <c r="M1205" i="13"/>
  <c r="H1206" i="13"/>
  <c r="J1206" i="13"/>
  <c r="M1206" i="13"/>
  <c r="H1207" i="13"/>
  <c r="J1207" i="13"/>
  <c r="M1207" i="13"/>
  <c r="H1208" i="13"/>
  <c r="J1208" i="13"/>
  <c r="M1208" i="13"/>
  <c r="H1209" i="13"/>
  <c r="J1209" i="13"/>
  <c r="M1209" i="13"/>
  <c r="H1210" i="13"/>
  <c r="J1210" i="13"/>
  <c r="M1210" i="13"/>
  <c r="H1211" i="13"/>
  <c r="J1211" i="13"/>
  <c r="M1211" i="13"/>
  <c r="H1212" i="13"/>
  <c r="J1212" i="13"/>
  <c r="M1212" i="13"/>
  <c r="H1213" i="13"/>
  <c r="J1213" i="13"/>
  <c r="M1213" i="13"/>
  <c r="H1214" i="13"/>
  <c r="J1214" i="13"/>
  <c r="M1214" i="13"/>
  <c r="H1215" i="13"/>
  <c r="J1215" i="13"/>
  <c r="M1215" i="13"/>
  <c r="H1216" i="13"/>
  <c r="J1216" i="13"/>
  <c r="M1216" i="13"/>
  <c r="H1217" i="13"/>
  <c r="J1217" i="13"/>
  <c r="M1217" i="13"/>
  <c r="H1218" i="13"/>
  <c r="J1218" i="13"/>
  <c r="M1218" i="13"/>
  <c r="H1219" i="13"/>
  <c r="J1219" i="13"/>
  <c r="M1219" i="13"/>
  <c r="H1220" i="13"/>
  <c r="J1220" i="13"/>
  <c r="M1220" i="13"/>
  <c r="H1221" i="13"/>
  <c r="J1221" i="13"/>
  <c r="M1221" i="13"/>
  <c r="H1222" i="13"/>
  <c r="J1222" i="13"/>
  <c r="M1222" i="13"/>
  <c r="H1223" i="13"/>
  <c r="J1223" i="13"/>
  <c r="M1223" i="13"/>
  <c r="H1224" i="13"/>
  <c r="J1224" i="13"/>
  <c r="M1224" i="13"/>
  <c r="H1225" i="13"/>
  <c r="J1225" i="13"/>
  <c r="M1225" i="13"/>
  <c r="H1226" i="13"/>
  <c r="J1226" i="13"/>
  <c r="M1226" i="13"/>
  <c r="H1227" i="13"/>
  <c r="J1227" i="13"/>
  <c r="M1227" i="13"/>
  <c r="H1228" i="13"/>
  <c r="J1228" i="13"/>
  <c r="M1228" i="13"/>
  <c r="H1229" i="13"/>
  <c r="J1229" i="13"/>
  <c r="M1229" i="13"/>
  <c r="H1230" i="13"/>
  <c r="J1230" i="13"/>
  <c r="M1230" i="13"/>
  <c r="H1231" i="13"/>
  <c r="J1231" i="13"/>
  <c r="M1231" i="13"/>
  <c r="H1232" i="13"/>
  <c r="J1232" i="13"/>
  <c r="M1232" i="13"/>
  <c r="H1233" i="13"/>
  <c r="J1233" i="13"/>
  <c r="M1233" i="13"/>
  <c r="H1234" i="13"/>
  <c r="J1234" i="13"/>
  <c r="M1234" i="13"/>
  <c r="H1235" i="13"/>
  <c r="J1235" i="13"/>
  <c r="M1235" i="13"/>
  <c r="H1236" i="13"/>
  <c r="J1236" i="13"/>
  <c r="M1236" i="13"/>
  <c r="H1237" i="13"/>
  <c r="J1237" i="13"/>
  <c r="M1237" i="13"/>
  <c r="H1238" i="13"/>
  <c r="J1238" i="13"/>
  <c r="M1238" i="13"/>
  <c r="H1239" i="13"/>
  <c r="J1239" i="13"/>
  <c r="M1239" i="13"/>
  <c r="H1240" i="13"/>
  <c r="J1240" i="13"/>
  <c r="M1240" i="13"/>
  <c r="H1241" i="13"/>
  <c r="J1241" i="13"/>
  <c r="M1241" i="13"/>
  <c r="H1242" i="13"/>
  <c r="J1242" i="13"/>
  <c r="M1242" i="13"/>
  <c r="H1243" i="13"/>
  <c r="J1243" i="13"/>
  <c r="M1243" i="13"/>
  <c r="H1244" i="13"/>
  <c r="J1244" i="13"/>
  <c r="M1244" i="13"/>
  <c r="H1245" i="13"/>
  <c r="J1245" i="13"/>
  <c r="M1245" i="13"/>
  <c r="H1246" i="13"/>
  <c r="J1246" i="13"/>
  <c r="M1246" i="13"/>
  <c r="H1247" i="13"/>
  <c r="J1247" i="13"/>
  <c r="M1247" i="13"/>
  <c r="H1248" i="13"/>
  <c r="J1248" i="13"/>
  <c r="M1248" i="13"/>
  <c r="H1249" i="13"/>
  <c r="J1249" i="13"/>
  <c r="M1249" i="13"/>
  <c r="H1250" i="13"/>
  <c r="J1250" i="13"/>
  <c r="M1250" i="13"/>
  <c r="H1251" i="13"/>
  <c r="J1251" i="13"/>
  <c r="M1251" i="13"/>
  <c r="H1252" i="13"/>
  <c r="J1252" i="13"/>
  <c r="M1252" i="13"/>
  <c r="H1253" i="13"/>
  <c r="J1253" i="13"/>
  <c r="M1253" i="13"/>
  <c r="H1254" i="13"/>
  <c r="J1254" i="13"/>
  <c r="M1254" i="13"/>
  <c r="H1255" i="13"/>
  <c r="J1255" i="13"/>
  <c r="M1255" i="13"/>
  <c r="H1256" i="13"/>
  <c r="J1256" i="13"/>
  <c r="M1256" i="13"/>
  <c r="H1257" i="13"/>
  <c r="J1257" i="13"/>
  <c r="M1257" i="13"/>
  <c r="H1258" i="13"/>
  <c r="J1258" i="13"/>
  <c r="M1258" i="13"/>
  <c r="H1259" i="13"/>
  <c r="J1259" i="13"/>
  <c r="M1259" i="13"/>
  <c r="H1260" i="13"/>
  <c r="J1260" i="13"/>
  <c r="M1260" i="13"/>
  <c r="H1261" i="13"/>
  <c r="J1261" i="13"/>
  <c r="M1261" i="13"/>
  <c r="H1262" i="13"/>
  <c r="J1262" i="13"/>
  <c r="M1262" i="13"/>
  <c r="H1263" i="13"/>
  <c r="J1263" i="13"/>
  <c r="M1263" i="13"/>
  <c r="H1264" i="13"/>
  <c r="J1264" i="13"/>
  <c r="M1264" i="13"/>
  <c r="H1265" i="13"/>
  <c r="J1265" i="13"/>
  <c r="M1265" i="13"/>
  <c r="H1266" i="13"/>
  <c r="J1266" i="13"/>
  <c r="M1266" i="13"/>
  <c r="H1267" i="13"/>
  <c r="J1267" i="13"/>
  <c r="M1267" i="13"/>
  <c r="H1268" i="13"/>
  <c r="J1268" i="13"/>
  <c r="M1268" i="13"/>
  <c r="H1269" i="13"/>
  <c r="J1269" i="13"/>
  <c r="M1269" i="13"/>
  <c r="H1270" i="13"/>
  <c r="J1270" i="13"/>
  <c r="M1270" i="13"/>
  <c r="H1271" i="13"/>
  <c r="J1271" i="13"/>
  <c r="M1271" i="13"/>
  <c r="H1272" i="13"/>
  <c r="J1272" i="13"/>
  <c r="M1272" i="13"/>
  <c r="H1273" i="13"/>
  <c r="J1273" i="13"/>
  <c r="M1273" i="13"/>
  <c r="H1274" i="13"/>
  <c r="J1274" i="13"/>
  <c r="M1274" i="13"/>
  <c r="H1275" i="13"/>
  <c r="J1275" i="13"/>
  <c r="M1275" i="13"/>
  <c r="H1276" i="13"/>
  <c r="J1276" i="13"/>
  <c r="M1276" i="13"/>
  <c r="H1277" i="13"/>
  <c r="J1277" i="13"/>
  <c r="M1277" i="13"/>
  <c r="H1278" i="13"/>
  <c r="J1278" i="13"/>
  <c r="M1278" i="13"/>
  <c r="H1279" i="13"/>
  <c r="J1279" i="13"/>
  <c r="M1279" i="13"/>
  <c r="H1280" i="13"/>
  <c r="J1280" i="13"/>
  <c r="M1280" i="13"/>
  <c r="H1281" i="13"/>
  <c r="J1281" i="13"/>
  <c r="M1281" i="13"/>
  <c r="H1282" i="13"/>
  <c r="J1282" i="13"/>
  <c r="M1282" i="13"/>
  <c r="H1283" i="13"/>
  <c r="J1283" i="13"/>
  <c r="M1283" i="13"/>
  <c r="H1284" i="13"/>
  <c r="J1284" i="13"/>
  <c r="M1284" i="13"/>
  <c r="H1285" i="13"/>
  <c r="J1285" i="13"/>
  <c r="M1285" i="13"/>
  <c r="H1286" i="13"/>
  <c r="J1286" i="13"/>
  <c r="M1286" i="13"/>
  <c r="H1287" i="13"/>
  <c r="J1287" i="13"/>
  <c r="M1287" i="13"/>
  <c r="H1288" i="13"/>
  <c r="J1288" i="13"/>
  <c r="M1288" i="13"/>
  <c r="H1289" i="13"/>
  <c r="J1289" i="13"/>
  <c r="M1289" i="13"/>
  <c r="H1290" i="13"/>
  <c r="J1290" i="13"/>
  <c r="M1290" i="13"/>
  <c r="H1291" i="13"/>
  <c r="J1291" i="13"/>
  <c r="M1291" i="13"/>
  <c r="H1292" i="13"/>
  <c r="J1292" i="13"/>
  <c r="M1292" i="13"/>
  <c r="H1293" i="13"/>
  <c r="J1293" i="13"/>
  <c r="M1293" i="13"/>
  <c r="H1294" i="13"/>
  <c r="J1294" i="13"/>
  <c r="M1294" i="13"/>
  <c r="H1295" i="13"/>
  <c r="J1295" i="13"/>
  <c r="M1295" i="13"/>
  <c r="H1296" i="13"/>
  <c r="J1296" i="13"/>
  <c r="M1296" i="13"/>
  <c r="H1297" i="13"/>
  <c r="J1297" i="13"/>
  <c r="M1297" i="13"/>
  <c r="H1298" i="13"/>
  <c r="J1298" i="13"/>
  <c r="M1298" i="13"/>
  <c r="H1299" i="13"/>
  <c r="J1299" i="13"/>
  <c r="M1299" i="13"/>
  <c r="H1300" i="13"/>
  <c r="J1300" i="13"/>
  <c r="M1300" i="13"/>
  <c r="H1301" i="13"/>
  <c r="J1301" i="13"/>
  <c r="M1301" i="13"/>
  <c r="H1302" i="13"/>
  <c r="J1302" i="13"/>
  <c r="M1302" i="13"/>
  <c r="H1303" i="13"/>
  <c r="J1303" i="13"/>
  <c r="M1303" i="13"/>
  <c r="H1304" i="13"/>
  <c r="J1304" i="13"/>
  <c r="M1304" i="13"/>
  <c r="H1305" i="13"/>
  <c r="J1305" i="13"/>
  <c r="M1305" i="13"/>
  <c r="H1306" i="13"/>
  <c r="J1306" i="13"/>
  <c r="M1306" i="13"/>
  <c r="H1307" i="13"/>
  <c r="J1307" i="13"/>
  <c r="M1307" i="13"/>
  <c r="H1308" i="13"/>
  <c r="J1308" i="13"/>
  <c r="M1308" i="13"/>
  <c r="H1309" i="13"/>
  <c r="J1309" i="13"/>
  <c r="M1309" i="13"/>
  <c r="H1310" i="13"/>
  <c r="J1310" i="13"/>
  <c r="M1310" i="13"/>
  <c r="H1311" i="13"/>
  <c r="J1311" i="13"/>
  <c r="M1311" i="13"/>
  <c r="H1312" i="13"/>
  <c r="J1312" i="13"/>
  <c r="M1312" i="13"/>
  <c r="H1313" i="13"/>
  <c r="J1313" i="13"/>
  <c r="M1313" i="13"/>
  <c r="H1314" i="13"/>
  <c r="J1314" i="13"/>
  <c r="M1314" i="13"/>
  <c r="H1315" i="13"/>
  <c r="J1315" i="13"/>
  <c r="M1315" i="13"/>
  <c r="H1316" i="13"/>
  <c r="J1316" i="13"/>
  <c r="M1316" i="13"/>
  <c r="H1317" i="13"/>
  <c r="J1317" i="13"/>
  <c r="M1317" i="13"/>
  <c r="H1318" i="13"/>
  <c r="J1318" i="13"/>
  <c r="M1318" i="13"/>
  <c r="H1319" i="13"/>
  <c r="J1319" i="13"/>
  <c r="M1319" i="13"/>
  <c r="H1320" i="13"/>
  <c r="J1320" i="13"/>
  <c r="M1320" i="13"/>
  <c r="H1321" i="13"/>
  <c r="J1321" i="13"/>
  <c r="M1321" i="13"/>
  <c r="H1322" i="13"/>
  <c r="J1322" i="13"/>
  <c r="M1322" i="13"/>
  <c r="H1323" i="13"/>
  <c r="J1323" i="13"/>
  <c r="M1323" i="13"/>
  <c r="H1324" i="13"/>
  <c r="J1324" i="13"/>
  <c r="M1324" i="13"/>
  <c r="H1325" i="13"/>
  <c r="J1325" i="13"/>
  <c r="M1325" i="13"/>
  <c r="H1326" i="13"/>
  <c r="J1326" i="13"/>
  <c r="M1326" i="13"/>
  <c r="H1327" i="13"/>
  <c r="J1327" i="13"/>
  <c r="M1327" i="13"/>
  <c r="H1328" i="13"/>
  <c r="J1328" i="13"/>
  <c r="M1328" i="13"/>
  <c r="H1329" i="13"/>
  <c r="J1329" i="13"/>
  <c r="M1329" i="13"/>
  <c r="H1330" i="13"/>
  <c r="J1330" i="13"/>
  <c r="M1330" i="13"/>
  <c r="H1331" i="13"/>
  <c r="J1331" i="13"/>
  <c r="M1331" i="13"/>
  <c r="H1332" i="13"/>
  <c r="J1332" i="13"/>
  <c r="M1332" i="13"/>
  <c r="H1333" i="13"/>
  <c r="J1333" i="13"/>
  <c r="M1333" i="13"/>
  <c r="H1334" i="13"/>
  <c r="J1334" i="13"/>
  <c r="M1334" i="13"/>
  <c r="H1335" i="13"/>
  <c r="J1335" i="13"/>
  <c r="M1335" i="13"/>
  <c r="H1336" i="13"/>
  <c r="J1336" i="13"/>
  <c r="M1336" i="13"/>
  <c r="H1337" i="13"/>
  <c r="J1337" i="13"/>
  <c r="M1337" i="13"/>
  <c r="H1338" i="13"/>
  <c r="J1338" i="13"/>
  <c r="M1338" i="13"/>
  <c r="H1339" i="13"/>
  <c r="J1339" i="13"/>
  <c r="M1339" i="13"/>
  <c r="H1340" i="13"/>
  <c r="J1340" i="13"/>
  <c r="M1340" i="13"/>
  <c r="H1341" i="13"/>
  <c r="J1341" i="13"/>
  <c r="M1341" i="13"/>
  <c r="H1342" i="13"/>
  <c r="J1342" i="13"/>
  <c r="M1342" i="13"/>
  <c r="H1343" i="13"/>
  <c r="J1343" i="13"/>
  <c r="M1343" i="13"/>
  <c r="H1344" i="13"/>
  <c r="J1344" i="13"/>
  <c r="M1344" i="13"/>
  <c r="H1345" i="13"/>
  <c r="J1345" i="13"/>
  <c r="M1345" i="13"/>
  <c r="H1346" i="13"/>
  <c r="J1346" i="13"/>
  <c r="M1346" i="13"/>
  <c r="H1347" i="13"/>
  <c r="J1347" i="13"/>
  <c r="M1347" i="13"/>
  <c r="H1348" i="13"/>
  <c r="J1348" i="13"/>
  <c r="M1348" i="13"/>
  <c r="H1349" i="13"/>
  <c r="J1349" i="13"/>
  <c r="M1349" i="13"/>
  <c r="H1350" i="13"/>
  <c r="J1350" i="13"/>
  <c r="M1350" i="13"/>
  <c r="H1351" i="13"/>
  <c r="J1351" i="13"/>
  <c r="M1351" i="13"/>
  <c r="H1352" i="13"/>
  <c r="J1352" i="13"/>
  <c r="M1352" i="13"/>
  <c r="H1353" i="13"/>
  <c r="J1353" i="13"/>
  <c r="M1353" i="13"/>
  <c r="H1354" i="13"/>
  <c r="J1354" i="13"/>
  <c r="M1354" i="13"/>
  <c r="H1355" i="13"/>
  <c r="J1355" i="13"/>
  <c r="M1355" i="13"/>
  <c r="H1356" i="13"/>
  <c r="J1356" i="13"/>
  <c r="M1356" i="13"/>
  <c r="H1357" i="13"/>
  <c r="J1357" i="13"/>
  <c r="M1357" i="13"/>
  <c r="H1358" i="13"/>
  <c r="J1358" i="13"/>
  <c r="M1358" i="13"/>
  <c r="H1359" i="13"/>
  <c r="J1359" i="13"/>
  <c r="M1359" i="13"/>
  <c r="H1360" i="13"/>
  <c r="J1360" i="13"/>
  <c r="M1360" i="13"/>
  <c r="H1361" i="13"/>
  <c r="J1361" i="13"/>
  <c r="M1361" i="13"/>
  <c r="H1362" i="13"/>
  <c r="J1362" i="13"/>
  <c r="M1362" i="13"/>
  <c r="H1363" i="13"/>
  <c r="J1363" i="13"/>
  <c r="M1363" i="13"/>
  <c r="H1364" i="13"/>
  <c r="J1364" i="13"/>
  <c r="M1364" i="13"/>
  <c r="H1365" i="13"/>
  <c r="J1365" i="13"/>
  <c r="M1365" i="13"/>
  <c r="H1366" i="13"/>
  <c r="J1366" i="13"/>
  <c r="M1366" i="13"/>
  <c r="H1367" i="13"/>
  <c r="J1367" i="13"/>
  <c r="M1367" i="13"/>
  <c r="H1368" i="13"/>
  <c r="J1368" i="13"/>
  <c r="M1368" i="13"/>
  <c r="H1369" i="13"/>
  <c r="J1369" i="13"/>
  <c r="M1369" i="13"/>
  <c r="H1370" i="13"/>
  <c r="J1370" i="13"/>
  <c r="M1370" i="13"/>
  <c r="H1371" i="13"/>
  <c r="J1371" i="13"/>
  <c r="M1371" i="13"/>
  <c r="H1372" i="13"/>
  <c r="J1372" i="13"/>
  <c r="M1372" i="13"/>
  <c r="H1373" i="13"/>
  <c r="J1373" i="13"/>
  <c r="M1373" i="13"/>
  <c r="H1374" i="13"/>
  <c r="J1374" i="13"/>
  <c r="M1374" i="13"/>
  <c r="H1375" i="13"/>
  <c r="J1375" i="13"/>
  <c r="M1375" i="13"/>
  <c r="H1376" i="13"/>
  <c r="J1376" i="13"/>
  <c r="M1376" i="13"/>
  <c r="H1377" i="13"/>
  <c r="J1377" i="13"/>
  <c r="M1377" i="13"/>
  <c r="H1378" i="13"/>
  <c r="J1378" i="13"/>
  <c r="M1378" i="13"/>
  <c r="H1379" i="13"/>
  <c r="J1379" i="13"/>
  <c r="M1379" i="13"/>
  <c r="H1380" i="13"/>
  <c r="J1380" i="13"/>
  <c r="M1380" i="13"/>
  <c r="H1381" i="13"/>
  <c r="J1381" i="13"/>
  <c r="M1381" i="13"/>
  <c r="H1382" i="13"/>
  <c r="J1382" i="13"/>
  <c r="M1382" i="13"/>
  <c r="H1383" i="13"/>
  <c r="J1383" i="13"/>
  <c r="M1383" i="13"/>
  <c r="H1384" i="13"/>
  <c r="J1384" i="13"/>
  <c r="M1384" i="13"/>
  <c r="H1385" i="13"/>
  <c r="J1385" i="13"/>
  <c r="M1385" i="13"/>
  <c r="H1386" i="13"/>
  <c r="J1386" i="13"/>
  <c r="M1386" i="13"/>
  <c r="H1387" i="13"/>
  <c r="J1387" i="13"/>
  <c r="M1387" i="13"/>
  <c r="H1388" i="13"/>
  <c r="J1388" i="13"/>
  <c r="M1388" i="13"/>
  <c r="H1389" i="13"/>
  <c r="J1389" i="13"/>
  <c r="M1389" i="13"/>
  <c r="H1390" i="13"/>
  <c r="J1390" i="13"/>
  <c r="M1390" i="13"/>
  <c r="H1391" i="13"/>
  <c r="J1391" i="13"/>
  <c r="M1391" i="13"/>
  <c r="H1392" i="13"/>
  <c r="J1392" i="13"/>
  <c r="M1392" i="13"/>
  <c r="H1393" i="13"/>
  <c r="J1393" i="13"/>
  <c r="M1393" i="13"/>
  <c r="H1394" i="13"/>
  <c r="J1394" i="13"/>
  <c r="M1394" i="13"/>
  <c r="H1395" i="13"/>
  <c r="J1395" i="13"/>
  <c r="M1395" i="13"/>
  <c r="H1396" i="13"/>
  <c r="J1396" i="13"/>
  <c r="M1396" i="13"/>
  <c r="H1397" i="13"/>
  <c r="J1397" i="13"/>
  <c r="M1397" i="13"/>
  <c r="H1398" i="13"/>
  <c r="J1398" i="13"/>
  <c r="M1398" i="13"/>
  <c r="H1399" i="13"/>
  <c r="J1399" i="13"/>
  <c r="M1399" i="13"/>
  <c r="H1400" i="13"/>
  <c r="J1400" i="13"/>
  <c r="M1400" i="13"/>
  <c r="H1401" i="13"/>
  <c r="J1401" i="13"/>
  <c r="M1401" i="13"/>
  <c r="H1402" i="13"/>
  <c r="J1402" i="13"/>
  <c r="M1402" i="13"/>
  <c r="H1403" i="13"/>
  <c r="J1403" i="13"/>
  <c r="M1403" i="13"/>
  <c r="H1404" i="13"/>
  <c r="J1404" i="13"/>
  <c r="M1404" i="13"/>
  <c r="H1405" i="13"/>
  <c r="J1405" i="13"/>
  <c r="M1405" i="13"/>
  <c r="H1406" i="13"/>
  <c r="J1406" i="13"/>
  <c r="M1406" i="13"/>
  <c r="H1407" i="13"/>
  <c r="J1407" i="13"/>
  <c r="M1407" i="13"/>
  <c r="H1408" i="13"/>
  <c r="J1408" i="13"/>
  <c r="M1408" i="13"/>
  <c r="H1409" i="13"/>
  <c r="J1409" i="13"/>
  <c r="M1409" i="13"/>
  <c r="H1410" i="13"/>
  <c r="J1410" i="13"/>
  <c r="M1410" i="13"/>
  <c r="H1411" i="13"/>
  <c r="J1411" i="13"/>
  <c r="M1411" i="13"/>
  <c r="H1412" i="13"/>
  <c r="J1412" i="13"/>
  <c r="M1412" i="13"/>
  <c r="H1413" i="13"/>
  <c r="J1413" i="13"/>
  <c r="M1413" i="13"/>
  <c r="H1414" i="13"/>
  <c r="J1414" i="13"/>
  <c r="M1414" i="13"/>
  <c r="H1415" i="13"/>
  <c r="J1415" i="13"/>
  <c r="M1415" i="13"/>
  <c r="H1416" i="13"/>
  <c r="J1416" i="13"/>
  <c r="M1416" i="13"/>
  <c r="H1417" i="13"/>
  <c r="J1417" i="13"/>
  <c r="M1417" i="13"/>
  <c r="H1418" i="13"/>
  <c r="J1418" i="13"/>
  <c r="M1418" i="13"/>
  <c r="H1419" i="13"/>
  <c r="J1419" i="13"/>
  <c r="M1419" i="13"/>
  <c r="H1420" i="13"/>
  <c r="J1420" i="13"/>
  <c r="M1420" i="13"/>
  <c r="H1421" i="13"/>
  <c r="J1421" i="13"/>
  <c r="M1421" i="13"/>
  <c r="H1422" i="13"/>
  <c r="J1422" i="13"/>
  <c r="M1422" i="13"/>
  <c r="H1423" i="13"/>
  <c r="J1423" i="13"/>
  <c r="M1423" i="13"/>
  <c r="H1424" i="13"/>
  <c r="J1424" i="13"/>
  <c r="M1424" i="13"/>
  <c r="H1425" i="13"/>
  <c r="J1425" i="13"/>
  <c r="M1425" i="13"/>
  <c r="H1426" i="13"/>
  <c r="J1426" i="13"/>
  <c r="M1426" i="13"/>
  <c r="H1427" i="13"/>
  <c r="J1427" i="13"/>
  <c r="M1427" i="13"/>
  <c r="H1428" i="13"/>
  <c r="J1428" i="13"/>
  <c r="M1428" i="13"/>
  <c r="H1429" i="13"/>
  <c r="J1429" i="13"/>
  <c r="M1429" i="13"/>
  <c r="H1430" i="13"/>
  <c r="J1430" i="13"/>
  <c r="M1430" i="13"/>
  <c r="H1431" i="13"/>
  <c r="J1431" i="13"/>
  <c r="M1431" i="13"/>
  <c r="H1432" i="13"/>
  <c r="J1432" i="13"/>
  <c r="M1432" i="13"/>
  <c r="H1433" i="13"/>
  <c r="J1433" i="13"/>
  <c r="M1433" i="13"/>
  <c r="H1434" i="13"/>
  <c r="J1434" i="13"/>
  <c r="M1434" i="13"/>
  <c r="H1435" i="13"/>
  <c r="J1435" i="13"/>
  <c r="M1435" i="13"/>
  <c r="H1436" i="13"/>
  <c r="J1436" i="13"/>
  <c r="M1436" i="13"/>
  <c r="H1437" i="13"/>
  <c r="J1437" i="13"/>
  <c r="M1437" i="13"/>
  <c r="H1438" i="13"/>
  <c r="J1438" i="13"/>
  <c r="M1438" i="13"/>
  <c r="H1439" i="13"/>
  <c r="J1439" i="13"/>
  <c r="M1439" i="13"/>
  <c r="H1440" i="13"/>
  <c r="J1440" i="13"/>
  <c r="M1440" i="13"/>
  <c r="H1441" i="13"/>
  <c r="J1441" i="13"/>
  <c r="M1441" i="13"/>
  <c r="H1442" i="13"/>
  <c r="J1442" i="13"/>
  <c r="M1442" i="13"/>
  <c r="H1443" i="13"/>
  <c r="J1443" i="13"/>
  <c r="M1443" i="13"/>
  <c r="H1444" i="13"/>
  <c r="J1444" i="13"/>
  <c r="M1444" i="13"/>
  <c r="H1445" i="13"/>
  <c r="J1445" i="13"/>
  <c r="M1445" i="13"/>
  <c r="H1446" i="13"/>
  <c r="J1446" i="13"/>
  <c r="M1446" i="13"/>
  <c r="H1447" i="13"/>
  <c r="J1447" i="13"/>
  <c r="M1447" i="13"/>
  <c r="H1448" i="13"/>
  <c r="J1448" i="13"/>
  <c r="M1448" i="13"/>
  <c r="H1449" i="13"/>
  <c r="J1449" i="13"/>
  <c r="M1449" i="13"/>
  <c r="H1450" i="13"/>
  <c r="J1450" i="13"/>
  <c r="M1450" i="13"/>
  <c r="H1451" i="13"/>
  <c r="J1451" i="13"/>
  <c r="M1451" i="13"/>
  <c r="H1452" i="13"/>
  <c r="J1452" i="13"/>
  <c r="M1452" i="13"/>
  <c r="H1453" i="13"/>
  <c r="J1453" i="13"/>
  <c r="M1453" i="13"/>
  <c r="H1454" i="13"/>
  <c r="J1454" i="13"/>
  <c r="M1454" i="13"/>
  <c r="H1455" i="13"/>
  <c r="J1455" i="13"/>
  <c r="M1455" i="13"/>
  <c r="H1456" i="13"/>
  <c r="J1456" i="13"/>
  <c r="M1456" i="13"/>
  <c r="H1457" i="13"/>
  <c r="J1457" i="13"/>
  <c r="M1457" i="13"/>
  <c r="H1458" i="13"/>
  <c r="J1458" i="13"/>
  <c r="M1458" i="13"/>
  <c r="H1459" i="13"/>
  <c r="J1459" i="13"/>
  <c r="M1459" i="13"/>
  <c r="H1460" i="13"/>
  <c r="J1460" i="13"/>
  <c r="M1460" i="13"/>
  <c r="H1461" i="13"/>
  <c r="J1461" i="13"/>
  <c r="M1461" i="13"/>
  <c r="H1462" i="13"/>
  <c r="J1462" i="13"/>
  <c r="M1462" i="13"/>
  <c r="H1463" i="13"/>
  <c r="J1463" i="13"/>
  <c r="M1463" i="13"/>
  <c r="H1464" i="13"/>
  <c r="J1464" i="13"/>
  <c r="M1464" i="13"/>
  <c r="H1465" i="13"/>
  <c r="J1465" i="13"/>
  <c r="M1465" i="13"/>
  <c r="H1466" i="13"/>
  <c r="J1466" i="13"/>
  <c r="M1466" i="13"/>
  <c r="H1467" i="13"/>
  <c r="J1467" i="13"/>
  <c r="M1467" i="13"/>
  <c r="H1468" i="13"/>
  <c r="J1468" i="13"/>
  <c r="M1468" i="13"/>
  <c r="H1469" i="13"/>
  <c r="J1469" i="13"/>
  <c r="M1469" i="13"/>
  <c r="H1470" i="13"/>
  <c r="J1470" i="13"/>
  <c r="M1470" i="13"/>
  <c r="H1471" i="13"/>
  <c r="J1471" i="13"/>
  <c r="M1471" i="13"/>
  <c r="H1472" i="13"/>
  <c r="J1472" i="13"/>
  <c r="M1472" i="13"/>
  <c r="H1473" i="13"/>
  <c r="J1473" i="13"/>
  <c r="M1473" i="13"/>
  <c r="H1474" i="13"/>
  <c r="J1474" i="13"/>
  <c r="M1474" i="13"/>
  <c r="H1475" i="13"/>
  <c r="J1475" i="13"/>
  <c r="M1475" i="13"/>
  <c r="H1476" i="13"/>
  <c r="J1476" i="13"/>
  <c r="M1476" i="13"/>
  <c r="H1477" i="13"/>
  <c r="J1477" i="13"/>
  <c r="M1477" i="13"/>
  <c r="H1478" i="13"/>
  <c r="J1478" i="13"/>
  <c r="M1478" i="13"/>
  <c r="H1479" i="13"/>
  <c r="J1479" i="13"/>
  <c r="M1479" i="13"/>
  <c r="H1480" i="13"/>
  <c r="J1480" i="13"/>
  <c r="M1480" i="13"/>
  <c r="H1481" i="13"/>
  <c r="J1481" i="13"/>
  <c r="M1481" i="13"/>
  <c r="H1482" i="13"/>
  <c r="J1482" i="13"/>
  <c r="M1482" i="13"/>
  <c r="H1483" i="13"/>
  <c r="J1483" i="13"/>
  <c r="M1483" i="13"/>
  <c r="H1484" i="13"/>
  <c r="J1484" i="13"/>
  <c r="M1484" i="13"/>
  <c r="H1485" i="13"/>
  <c r="J1485" i="13"/>
  <c r="M1485" i="13"/>
  <c r="H1486" i="13"/>
  <c r="J1486" i="13"/>
  <c r="M1486" i="13"/>
  <c r="H1487" i="13"/>
  <c r="J1487" i="13"/>
  <c r="M1487" i="13"/>
  <c r="H1488" i="13"/>
  <c r="J1488" i="13"/>
  <c r="M1488" i="13"/>
  <c r="H1489" i="13"/>
  <c r="J1489" i="13"/>
  <c r="M1489" i="13"/>
  <c r="H1490" i="13"/>
  <c r="J1490" i="13"/>
  <c r="M1490" i="13"/>
  <c r="H1491" i="13"/>
  <c r="J1491" i="13"/>
  <c r="M1491" i="13"/>
  <c r="H1492" i="13"/>
  <c r="J1492" i="13"/>
  <c r="M1492" i="13"/>
  <c r="H1493" i="13"/>
  <c r="J1493" i="13"/>
  <c r="M1493" i="13"/>
  <c r="H1494" i="13"/>
  <c r="J1494" i="13"/>
  <c r="M1494" i="13"/>
  <c r="H1495" i="13"/>
  <c r="J1495" i="13"/>
  <c r="M1495" i="13"/>
  <c r="H1496" i="13"/>
  <c r="J1496" i="13"/>
  <c r="M1496" i="13"/>
  <c r="H1497" i="13"/>
  <c r="J1497" i="13"/>
  <c r="M1497" i="13"/>
  <c r="H1498" i="13"/>
  <c r="J1498" i="13"/>
  <c r="M1498" i="13"/>
  <c r="H1499" i="13"/>
  <c r="J1499" i="13"/>
  <c r="M1499" i="13"/>
  <c r="H1500" i="13"/>
  <c r="J1500" i="13"/>
  <c r="M1500" i="13"/>
  <c r="H1501" i="13"/>
  <c r="J1501" i="13"/>
  <c r="M1501" i="13"/>
  <c r="H1502" i="13"/>
  <c r="J1502" i="13"/>
  <c r="M1502" i="13"/>
  <c r="H1503" i="13"/>
  <c r="J1503" i="13"/>
  <c r="M1503" i="13"/>
  <c r="H1504" i="13"/>
  <c r="J1504" i="13"/>
  <c r="M1504" i="13"/>
  <c r="H1505" i="13"/>
  <c r="J1505" i="13"/>
  <c r="M1505" i="13"/>
  <c r="H1506" i="13"/>
  <c r="J1506" i="13"/>
  <c r="M1506" i="13"/>
  <c r="H1507" i="13"/>
  <c r="J1507" i="13"/>
  <c r="M1507" i="13"/>
  <c r="H1508" i="13"/>
  <c r="J1508" i="13"/>
  <c r="M1508" i="13"/>
  <c r="H1509" i="13"/>
  <c r="J1509" i="13"/>
  <c r="M1509" i="13"/>
  <c r="H1510" i="13"/>
  <c r="J1510" i="13"/>
  <c r="M1510" i="13"/>
  <c r="H1511" i="13"/>
  <c r="J1511" i="13"/>
  <c r="M1511" i="13"/>
  <c r="H1512" i="13"/>
  <c r="J1512" i="13"/>
  <c r="M1512" i="13"/>
  <c r="H1513" i="13"/>
  <c r="J1513" i="13"/>
  <c r="M1513" i="13"/>
  <c r="H1514" i="13"/>
  <c r="J1514" i="13"/>
  <c r="M1514" i="13"/>
  <c r="H1515" i="13"/>
  <c r="J1515" i="13"/>
  <c r="M1515" i="13"/>
  <c r="H1516" i="13"/>
  <c r="J1516" i="13"/>
  <c r="M1516" i="13"/>
  <c r="H1517" i="13"/>
  <c r="J1517" i="13"/>
  <c r="M1517" i="13"/>
  <c r="H1518" i="13"/>
  <c r="J1518" i="13"/>
  <c r="M1518" i="13"/>
  <c r="H1519" i="13"/>
  <c r="J1519" i="13"/>
  <c r="M1519" i="13"/>
  <c r="H1520" i="13"/>
  <c r="J1520" i="13"/>
  <c r="M1520" i="13"/>
  <c r="H1521" i="13"/>
  <c r="J1521" i="13"/>
  <c r="M1521" i="13"/>
  <c r="H1522" i="13"/>
  <c r="J1522" i="13"/>
  <c r="M1522" i="13"/>
  <c r="H1523" i="13"/>
  <c r="J1523" i="13"/>
  <c r="M1523" i="13"/>
  <c r="H1524" i="13"/>
  <c r="J1524" i="13"/>
  <c r="M1524" i="13"/>
  <c r="H1525" i="13"/>
  <c r="J1525" i="13"/>
  <c r="M1525" i="13"/>
  <c r="H1526" i="13"/>
  <c r="J1526" i="13"/>
  <c r="M1526" i="13"/>
  <c r="H1527" i="13"/>
  <c r="J1527" i="13"/>
  <c r="M1527" i="13"/>
  <c r="H1528" i="13"/>
  <c r="J1528" i="13"/>
  <c r="M1528" i="13"/>
  <c r="H1529" i="13"/>
  <c r="J1529" i="13"/>
  <c r="M1529" i="13"/>
  <c r="H1530" i="13"/>
  <c r="J1530" i="13"/>
  <c r="M1530" i="13"/>
  <c r="H1531" i="13"/>
  <c r="J1531" i="13"/>
  <c r="M1531" i="13"/>
  <c r="H1532" i="13"/>
  <c r="J1532" i="13"/>
  <c r="M1532" i="13"/>
  <c r="H1533" i="13"/>
  <c r="J1533" i="13"/>
  <c r="M1533" i="13"/>
  <c r="H1534" i="13"/>
  <c r="J1534" i="13"/>
  <c r="M1534" i="13"/>
  <c r="H1535" i="13"/>
  <c r="J1535" i="13"/>
  <c r="M1535" i="13"/>
  <c r="H1536" i="13"/>
  <c r="J1536" i="13"/>
  <c r="M1536" i="13"/>
  <c r="H1537" i="13"/>
  <c r="J1537" i="13"/>
  <c r="M1537" i="13"/>
  <c r="H1538" i="13"/>
  <c r="J1538" i="13"/>
  <c r="M1538" i="13"/>
  <c r="H1539" i="13"/>
  <c r="J1539" i="13"/>
  <c r="M1539" i="13"/>
  <c r="H1540" i="13"/>
  <c r="J1540" i="13"/>
  <c r="M1540" i="13"/>
  <c r="H1541" i="13"/>
  <c r="J1541" i="13"/>
  <c r="M1541" i="13"/>
  <c r="H1542" i="13"/>
  <c r="J1542" i="13"/>
  <c r="M1542" i="13"/>
  <c r="H1543" i="13"/>
  <c r="J1543" i="13"/>
  <c r="M1543" i="13"/>
  <c r="H1544" i="13"/>
  <c r="J1544" i="13"/>
  <c r="M1544" i="13"/>
  <c r="H1545" i="13"/>
  <c r="J1545" i="13"/>
  <c r="M1545" i="13"/>
  <c r="H1546" i="13"/>
  <c r="J1546" i="13"/>
  <c r="M1546" i="13"/>
  <c r="H1547" i="13"/>
  <c r="J1547" i="13"/>
  <c r="M1547" i="13"/>
  <c r="H1548" i="13"/>
  <c r="J1548" i="13"/>
  <c r="M1548" i="13"/>
  <c r="H1549" i="13"/>
  <c r="J1549" i="13"/>
  <c r="M1549" i="13"/>
  <c r="H1550" i="13"/>
  <c r="J1550" i="13"/>
  <c r="M1550" i="13"/>
  <c r="H1551" i="13"/>
  <c r="J1551" i="13"/>
  <c r="M1551" i="13"/>
  <c r="H1552" i="13"/>
  <c r="J1552" i="13"/>
  <c r="M1552" i="13"/>
  <c r="H1553" i="13"/>
  <c r="J1553" i="13"/>
  <c r="M1553" i="13"/>
  <c r="H1554" i="13"/>
  <c r="J1554" i="13"/>
  <c r="M1554" i="13"/>
  <c r="H1555" i="13"/>
  <c r="J1555" i="13"/>
  <c r="M1555" i="13"/>
  <c r="H1556" i="13"/>
  <c r="J1556" i="13"/>
  <c r="M1556" i="13"/>
  <c r="H1557" i="13"/>
  <c r="J1557" i="13"/>
  <c r="M1557" i="13"/>
  <c r="H1558" i="13"/>
  <c r="J1558" i="13"/>
  <c r="M1558" i="13"/>
  <c r="H1559" i="13"/>
  <c r="J1559" i="13"/>
  <c r="M1559" i="13"/>
  <c r="H1560" i="13"/>
  <c r="J1560" i="13"/>
  <c r="M1560" i="13"/>
  <c r="H1561" i="13"/>
  <c r="J1561" i="13"/>
  <c r="M1561" i="13"/>
  <c r="H1562" i="13"/>
  <c r="J1562" i="13"/>
  <c r="M1562" i="13"/>
  <c r="H1563" i="13"/>
  <c r="J1563" i="13"/>
  <c r="M1563" i="13"/>
  <c r="H1564" i="13"/>
  <c r="J1564" i="13"/>
  <c r="M1564" i="13"/>
  <c r="H1565" i="13"/>
  <c r="J1565" i="13"/>
  <c r="M1565" i="13"/>
  <c r="H1566" i="13"/>
  <c r="J1566" i="13"/>
  <c r="M1566" i="13"/>
  <c r="H1567" i="13"/>
  <c r="J1567" i="13"/>
  <c r="M1567" i="13"/>
  <c r="H1568" i="13"/>
  <c r="J1568" i="13"/>
  <c r="M1568" i="13"/>
  <c r="H1569" i="13"/>
  <c r="J1569" i="13"/>
  <c r="M1569" i="13"/>
  <c r="H1570" i="13"/>
  <c r="J1570" i="13"/>
  <c r="M1570" i="13"/>
  <c r="H1571" i="13"/>
  <c r="J1571" i="13"/>
  <c r="M1571" i="13"/>
  <c r="H1572" i="13"/>
  <c r="J1572" i="13"/>
  <c r="M1572" i="13"/>
  <c r="H1573" i="13"/>
  <c r="J1573" i="13"/>
  <c r="M1573" i="13"/>
  <c r="H1574" i="13"/>
  <c r="J1574" i="13"/>
  <c r="M1574" i="13"/>
  <c r="H1575" i="13"/>
  <c r="J1575" i="13"/>
  <c r="M1575" i="13"/>
  <c r="H1576" i="13"/>
  <c r="J1576" i="13"/>
  <c r="M1576" i="13"/>
  <c r="H1577" i="13"/>
  <c r="J1577" i="13"/>
  <c r="M1577" i="13"/>
  <c r="H1578" i="13"/>
  <c r="J1578" i="13"/>
  <c r="M1578" i="13"/>
  <c r="H1579" i="13"/>
  <c r="J1579" i="13"/>
  <c r="M1579" i="13"/>
  <c r="H1580" i="13"/>
  <c r="J1580" i="13"/>
  <c r="M1580" i="13"/>
  <c r="H1581" i="13"/>
  <c r="J1581" i="13"/>
  <c r="M1581" i="13"/>
  <c r="H1582" i="13"/>
  <c r="J1582" i="13"/>
  <c r="M1582" i="13"/>
  <c r="H1583" i="13"/>
  <c r="J1583" i="13"/>
  <c r="M1583" i="13"/>
  <c r="H1584" i="13"/>
  <c r="J1584" i="13"/>
  <c r="M1584" i="13"/>
  <c r="H1585" i="13"/>
  <c r="J1585" i="13"/>
  <c r="M1585" i="13"/>
  <c r="H1586" i="13"/>
  <c r="J1586" i="13"/>
  <c r="M1586" i="13"/>
  <c r="H1587" i="13"/>
  <c r="J1587" i="13"/>
  <c r="M1587" i="13"/>
  <c r="H1588" i="13"/>
  <c r="J1588" i="13"/>
  <c r="M1588" i="13"/>
  <c r="H1589" i="13"/>
  <c r="J1589" i="13"/>
  <c r="M1589" i="13"/>
  <c r="H1590" i="13"/>
  <c r="J1590" i="13"/>
  <c r="M1590" i="13"/>
  <c r="H1591" i="13"/>
  <c r="J1591" i="13"/>
  <c r="M1591" i="13"/>
  <c r="H1592" i="13"/>
  <c r="J1592" i="13"/>
  <c r="M1592" i="13"/>
  <c r="H1593" i="13"/>
  <c r="J1593" i="13"/>
  <c r="M1593" i="13"/>
  <c r="H1594" i="13"/>
  <c r="J1594" i="13"/>
  <c r="M1594" i="13"/>
  <c r="H1595" i="13"/>
  <c r="J1595" i="13"/>
  <c r="M1595" i="13"/>
  <c r="H1596" i="13"/>
  <c r="J1596" i="13"/>
  <c r="M1596" i="13"/>
  <c r="H1597" i="13"/>
  <c r="J1597" i="13"/>
  <c r="M1597" i="13"/>
  <c r="H1598" i="13"/>
  <c r="J1598" i="13"/>
  <c r="M1598" i="13"/>
  <c r="H1599" i="13"/>
  <c r="J1599" i="13"/>
  <c r="M1599" i="13"/>
  <c r="H1600" i="13"/>
  <c r="J1600" i="13"/>
  <c r="M1600" i="13"/>
  <c r="H1601" i="13"/>
  <c r="J1601" i="13"/>
  <c r="M1601" i="13"/>
  <c r="H1602" i="13"/>
  <c r="J1602" i="13"/>
  <c r="M1602" i="13"/>
  <c r="H1603" i="13"/>
  <c r="J1603" i="13"/>
  <c r="M1603" i="13"/>
  <c r="H1604" i="13"/>
  <c r="J1604" i="13"/>
  <c r="M1604" i="13"/>
  <c r="H1605" i="13"/>
  <c r="J1605" i="13"/>
  <c r="M1605" i="13"/>
  <c r="H1606" i="13"/>
  <c r="J1606" i="13"/>
  <c r="M1606" i="13"/>
  <c r="H1607" i="13"/>
  <c r="J1607" i="13"/>
  <c r="M1607" i="13"/>
  <c r="H1608" i="13"/>
  <c r="J1608" i="13"/>
  <c r="M1608" i="13"/>
  <c r="H1609" i="13"/>
  <c r="J1609" i="13"/>
  <c r="M1609" i="13"/>
  <c r="H1610" i="13"/>
  <c r="J1610" i="13"/>
  <c r="M1610" i="13"/>
  <c r="H1611" i="13"/>
  <c r="J1611" i="13"/>
  <c r="M1611" i="13"/>
  <c r="H1612" i="13"/>
  <c r="J1612" i="13"/>
  <c r="M1612" i="13"/>
  <c r="H1613" i="13"/>
  <c r="J1613" i="13"/>
  <c r="M1613" i="13"/>
  <c r="H1614" i="13"/>
  <c r="J1614" i="13"/>
  <c r="M1614" i="13"/>
  <c r="H1615" i="13"/>
  <c r="J1615" i="13"/>
  <c r="M1615" i="13"/>
  <c r="H1616" i="13"/>
  <c r="J1616" i="13"/>
  <c r="M1616" i="13"/>
  <c r="H1617" i="13"/>
  <c r="J1617" i="13"/>
  <c r="M1617" i="13"/>
  <c r="H1618" i="13"/>
  <c r="J1618" i="13"/>
  <c r="M1618" i="13"/>
  <c r="H1619" i="13"/>
  <c r="J1619" i="13"/>
  <c r="M1619" i="13"/>
  <c r="H1620" i="13"/>
  <c r="J1620" i="13"/>
  <c r="M1620" i="13"/>
  <c r="H1621" i="13"/>
  <c r="J1621" i="13"/>
  <c r="M1621" i="13"/>
  <c r="H1622" i="13"/>
  <c r="J1622" i="13"/>
  <c r="M1622" i="13"/>
  <c r="H1623" i="13"/>
  <c r="J1623" i="13"/>
  <c r="M1623" i="13"/>
  <c r="H1624" i="13"/>
  <c r="J1624" i="13"/>
  <c r="M1624" i="13"/>
  <c r="H1625" i="13"/>
  <c r="J1625" i="13"/>
  <c r="M1625" i="13"/>
  <c r="H1626" i="13"/>
  <c r="J1626" i="13"/>
  <c r="M1626" i="13"/>
  <c r="H1627" i="13"/>
  <c r="J1627" i="13"/>
  <c r="M1627" i="13"/>
  <c r="H1628" i="13"/>
  <c r="J1628" i="13"/>
  <c r="M1628" i="13"/>
  <c r="H1629" i="13"/>
  <c r="J1629" i="13"/>
  <c r="M1629" i="13"/>
  <c r="H1630" i="13"/>
  <c r="J1630" i="13"/>
  <c r="M1630" i="13"/>
  <c r="H1631" i="13"/>
  <c r="J1631" i="13"/>
  <c r="M1631" i="13"/>
  <c r="H1632" i="13"/>
  <c r="J1632" i="13"/>
  <c r="M1632" i="13"/>
  <c r="H1633" i="13"/>
  <c r="J1633" i="13"/>
  <c r="M1633" i="13"/>
  <c r="H1634" i="13"/>
  <c r="J1634" i="13"/>
  <c r="M1634" i="13"/>
  <c r="H1635" i="13"/>
  <c r="J1635" i="13"/>
  <c r="M1635" i="13"/>
  <c r="H1636" i="13"/>
  <c r="J1636" i="13"/>
  <c r="M1636" i="13"/>
  <c r="H1637" i="13"/>
  <c r="J1637" i="13"/>
  <c r="M1637" i="13"/>
  <c r="H1638" i="13"/>
  <c r="J1638" i="13"/>
  <c r="M1638" i="13"/>
  <c r="H1639" i="13"/>
  <c r="J1639" i="13"/>
  <c r="M1639" i="13"/>
  <c r="H1640" i="13"/>
  <c r="J1640" i="13"/>
  <c r="M1640" i="13"/>
  <c r="H1641" i="13"/>
  <c r="J1641" i="13"/>
  <c r="M1641" i="13"/>
  <c r="H1642" i="13"/>
  <c r="J1642" i="13"/>
  <c r="M1642" i="13"/>
  <c r="H1643" i="13"/>
  <c r="J1643" i="13"/>
  <c r="M1643" i="13"/>
  <c r="H1644" i="13"/>
  <c r="J1644" i="13"/>
  <c r="M1644" i="13"/>
  <c r="H1645" i="13"/>
  <c r="J1645" i="13"/>
  <c r="M1645" i="13"/>
  <c r="H1646" i="13"/>
  <c r="J1646" i="13"/>
  <c r="M1646" i="13"/>
  <c r="H1647" i="13"/>
  <c r="J1647" i="13"/>
  <c r="M1647" i="13"/>
  <c r="H1648" i="13"/>
  <c r="J1648" i="13"/>
  <c r="M1648" i="13"/>
  <c r="H1649" i="13"/>
  <c r="J1649" i="13"/>
  <c r="M1649" i="13"/>
  <c r="H1650" i="13"/>
  <c r="J1650" i="13"/>
  <c r="M1650" i="13"/>
  <c r="H1651" i="13"/>
  <c r="J1651" i="13"/>
  <c r="M1651" i="13"/>
  <c r="H1652" i="13"/>
  <c r="J1652" i="13"/>
  <c r="M1652" i="13"/>
  <c r="H1653" i="13"/>
  <c r="J1653" i="13"/>
  <c r="M1653" i="13"/>
  <c r="H1654" i="13"/>
  <c r="J1654" i="13"/>
  <c r="M1654" i="13"/>
  <c r="H1655" i="13"/>
  <c r="J1655" i="13"/>
  <c r="M1655" i="13"/>
  <c r="H1656" i="13"/>
  <c r="J1656" i="13"/>
  <c r="M1656" i="13"/>
  <c r="H1657" i="13"/>
  <c r="J1657" i="13"/>
  <c r="M1657" i="13"/>
  <c r="H1658" i="13"/>
  <c r="J1658" i="13"/>
  <c r="M1658" i="13"/>
  <c r="H1659" i="13"/>
  <c r="J1659" i="13"/>
  <c r="M1659" i="13"/>
  <c r="H1660" i="13"/>
  <c r="J1660" i="13"/>
  <c r="M1660" i="13"/>
  <c r="H1661" i="13"/>
  <c r="J1661" i="13"/>
  <c r="M1661" i="13"/>
  <c r="H1662" i="13"/>
  <c r="J1662" i="13"/>
  <c r="M1662" i="13"/>
  <c r="H1663" i="13"/>
  <c r="J1663" i="13"/>
  <c r="M1663" i="13"/>
  <c r="H1664" i="13"/>
  <c r="J1664" i="13"/>
  <c r="M1664" i="13"/>
  <c r="H1665" i="13"/>
  <c r="J1665" i="13"/>
  <c r="M1665" i="13"/>
  <c r="H1666" i="13"/>
  <c r="J1666" i="13"/>
  <c r="M1666" i="13"/>
  <c r="H1667" i="13"/>
  <c r="J1667" i="13"/>
  <c r="M1667" i="13"/>
  <c r="H1668" i="13"/>
  <c r="J1668" i="13"/>
  <c r="M1668" i="13"/>
  <c r="H1669" i="13"/>
  <c r="J1669" i="13"/>
  <c r="M1669" i="13"/>
  <c r="H1670" i="13"/>
  <c r="J1670" i="13"/>
  <c r="M1670" i="13"/>
  <c r="H1671" i="13"/>
  <c r="J1671" i="13"/>
  <c r="M1671" i="13"/>
  <c r="H1672" i="13"/>
  <c r="J1672" i="13"/>
  <c r="M1672" i="13"/>
  <c r="H1673" i="13"/>
  <c r="J1673" i="13"/>
  <c r="M1673" i="13"/>
  <c r="H1674" i="13"/>
  <c r="J1674" i="13"/>
  <c r="M1674" i="13"/>
  <c r="H1675" i="13"/>
  <c r="J1675" i="13"/>
  <c r="M1675" i="13"/>
  <c r="H1676" i="13"/>
  <c r="J1676" i="13"/>
  <c r="M1676" i="13"/>
  <c r="H1677" i="13"/>
  <c r="J1677" i="13"/>
  <c r="M1677" i="13"/>
  <c r="H1678" i="13"/>
  <c r="J1678" i="13"/>
  <c r="M1678" i="13"/>
  <c r="H1679" i="13"/>
  <c r="J1679" i="13"/>
  <c r="M1679" i="13"/>
  <c r="H1680" i="13"/>
  <c r="J1680" i="13"/>
  <c r="M1680" i="13"/>
  <c r="H1681" i="13"/>
  <c r="J1681" i="13"/>
  <c r="M1681" i="13"/>
  <c r="H1682" i="13"/>
  <c r="J1682" i="13"/>
  <c r="M1682" i="13"/>
  <c r="H1683" i="13"/>
  <c r="J1683" i="13"/>
  <c r="M1683" i="13"/>
  <c r="H1684" i="13"/>
  <c r="J1684" i="13"/>
  <c r="M1684" i="13"/>
  <c r="H1685" i="13"/>
  <c r="J1685" i="13"/>
  <c r="M1685" i="13"/>
  <c r="H1686" i="13"/>
  <c r="J1686" i="13"/>
  <c r="M1686" i="13"/>
  <c r="H1687" i="13"/>
  <c r="J1687" i="13"/>
  <c r="M1687" i="13"/>
  <c r="H1688" i="13"/>
  <c r="J1688" i="13"/>
  <c r="M1688" i="13"/>
  <c r="H1689" i="13"/>
  <c r="J1689" i="13"/>
  <c r="M1689" i="13"/>
  <c r="H1690" i="13"/>
  <c r="J1690" i="13"/>
  <c r="M1690" i="13"/>
  <c r="H1691" i="13"/>
  <c r="J1691" i="13"/>
  <c r="M1691" i="13"/>
  <c r="H1692" i="13"/>
  <c r="J1692" i="13"/>
  <c r="M1692" i="13"/>
  <c r="H1693" i="13"/>
  <c r="J1693" i="13"/>
  <c r="M1693" i="13"/>
  <c r="H1694" i="13"/>
  <c r="J1694" i="13"/>
  <c r="M1694" i="13"/>
  <c r="H1695" i="13"/>
  <c r="J1695" i="13"/>
  <c r="M1695" i="13"/>
  <c r="H1696" i="13"/>
  <c r="J1696" i="13"/>
  <c r="M1696" i="13"/>
  <c r="H1697" i="13"/>
  <c r="J1697" i="13"/>
  <c r="M1697" i="13"/>
  <c r="H1698" i="13"/>
  <c r="J1698" i="13"/>
  <c r="M1698" i="13"/>
  <c r="H1699" i="13"/>
  <c r="J1699" i="13"/>
  <c r="M1699" i="13"/>
  <c r="H1700" i="13"/>
  <c r="J1700" i="13"/>
  <c r="M1700" i="13"/>
  <c r="H1701" i="13"/>
  <c r="J1701" i="13"/>
  <c r="M1701" i="13"/>
  <c r="H1702" i="13"/>
  <c r="J1702" i="13"/>
  <c r="M1702" i="13"/>
  <c r="H1703" i="13"/>
  <c r="J1703" i="13"/>
  <c r="M1703" i="13"/>
  <c r="H1704" i="13"/>
  <c r="J1704" i="13"/>
  <c r="M1704" i="13"/>
  <c r="H1705" i="13"/>
  <c r="J1705" i="13"/>
  <c r="M1705" i="13"/>
  <c r="H1706" i="13"/>
  <c r="J1706" i="13"/>
  <c r="M1706" i="13"/>
  <c r="H1707" i="13"/>
  <c r="J1707" i="13"/>
  <c r="M1707" i="13"/>
  <c r="H1708" i="13"/>
  <c r="J1708" i="13"/>
  <c r="M1708" i="13"/>
  <c r="H1709" i="13"/>
  <c r="J1709" i="13"/>
  <c r="M1709" i="13"/>
  <c r="H1710" i="13"/>
  <c r="J1710" i="13"/>
  <c r="M1710" i="13"/>
  <c r="H1711" i="13"/>
  <c r="J1711" i="13"/>
  <c r="M1711" i="13"/>
  <c r="H1712" i="13"/>
  <c r="J1712" i="13"/>
  <c r="M1712" i="13"/>
  <c r="H1713" i="13"/>
  <c r="J1713" i="13"/>
  <c r="M1713" i="13"/>
  <c r="H1714" i="13"/>
  <c r="J1714" i="13"/>
  <c r="M1714" i="13"/>
  <c r="H1715" i="13"/>
  <c r="J1715" i="13"/>
  <c r="M1715" i="13"/>
  <c r="H1716" i="13"/>
  <c r="J1716" i="13"/>
  <c r="M1716" i="13"/>
  <c r="H1717" i="13"/>
  <c r="J1717" i="13"/>
  <c r="M1717" i="13"/>
  <c r="H1718" i="13"/>
  <c r="J1718" i="13"/>
  <c r="M1718" i="13"/>
  <c r="H1719" i="13"/>
  <c r="J1719" i="13"/>
  <c r="M1719" i="13"/>
  <c r="H1720" i="13"/>
  <c r="J1720" i="13"/>
  <c r="M1720" i="13"/>
  <c r="H1721" i="13"/>
  <c r="J1721" i="13"/>
  <c r="M1721" i="13"/>
  <c r="H1722" i="13"/>
  <c r="J1722" i="13"/>
  <c r="M1722" i="13"/>
  <c r="H1723" i="13"/>
  <c r="J1723" i="13"/>
  <c r="M1723" i="13"/>
  <c r="H1724" i="13"/>
  <c r="J1724" i="13"/>
  <c r="M1724" i="13"/>
  <c r="H1725" i="13"/>
  <c r="J1725" i="13"/>
  <c r="M1725" i="13"/>
  <c r="H1726" i="13"/>
  <c r="J1726" i="13"/>
  <c r="M1726" i="13"/>
  <c r="H1727" i="13"/>
  <c r="J1727" i="13"/>
  <c r="M1727" i="13"/>
  <c r="H1728" i="13"/>
  <c r="J1728" i="13"/>
  <c r="M1728" i="13"/>
  <c r="H1729" i="13"/>
  <c r="J1729" i="13"/>
  <c r="M1729" i="13"/>
  <c r="H1730" i="13"/>
  <c r="J1730" i="13"/>
  <c r="M1730" i="13"/>
  <c r="H1731" i="13"/>
  <c r="J1731" i="13"/>
  <c r="M1731" i="13"/>
  <c r="H1732" i="13"/>
  <c r="J1732" i="13"/>
  <c r="M1732" i="13"/>
  <c r="H1733" i="13"/>
  <c r="J1733" i="13"/>
  <c r="M1733" i="13"/>
  <c r="H1734" i="13"/>
  <c r="J1734" i="13"/>
  <c r="M1734" i="13"/>
  <c r="H1735" i="13"/>
  <c r="J1735" i="13"/>
  <c r="M1735" i="13"/>
  <c r="H1736" i="13"/>
  <c r="J1736" i="13"/>
  <c r="M1736" i="13"/>
  <c r="H1737" i="13"/>
  <c r="J1737" i="13"/>
  <c r="M1737" i="13"/>
  <c r="H1738" i="13"/>
  <c r="J1738" i="13"/>
  <c r="M1738" i="13"/>
  <c r="H1739" i="13"/>
  <c r="J1739" i="13"/>
  <c r="M1739" i="13"/>
  <c r="H1740" i="13"/>
  <c r="J1740" i="13"/>
  <c r="M1740" i="13"/>
  <c r="H1741" i="13"/>
  <c r="J1741" i="13"/>
  <c r="M1741" i="13"/>
  <c r="H1742" i="13"/>
  <c r="J1742" i="13"/>
  <c r="M1742" i="13"/>
  <c r="H1743" i="13"/>
  <c r="J1743" i="13"/>
  <c r="M1743" i="13"/>
  <c r="H1744" i="13"/>
  <c r="J1744" i="13"/>
  <c r="M1744" i="13"/>
  <c r="H1745" i="13"/>
  <c r="J1745" i="13"/>
  <c r="M1745" i="13"/>
  <c r="H1746" i="13"/>
  <c r="J1746" i="13"/>
  <c r="M1746" i="13"/>
  <c r="H1747" i="13"/>
  <c r="J1747" i="13"/>
  <c r="M1747" i="13"/>
  <c r="H1748" i="13"/>
  <c r="J1748" i="13"/>
  <c r="M1748" i="13"/>
  <c r="H1749" i="13"/>
  <c r="J1749" i="13"/>
  <c r="M1749" i="13"/>
  <c r="H1750" i="13"/>
  <c r="J1750" i="13"/>
  <c r="M1750" i="13"/>
  <c r="H1751" i="13"/>
  <c r="J1751" i="13"/>
  <c r="M1751" i="13"/>
  <c r="H1752" i="13"/>
  <c r="J1752" i="13"/>
  <c r="M1752" i="13"/>
  <c r="H1753" i="13"/>
  <c r="J1753" i="13"/>
  <c r="M1753" i="13"/>
  <c r="H1754" i="13"/>
  <c r="J1754" i="13"/>
  <c r="M1754" i="13"/>
  <c r="H1755" i="13"/>
  <c r="J1755" i="13"/>
  <c r="M1755" i="13"/>
  <c r="H1756" i="13"/>
  <c r="J1756" i="13"/>
  <c r="M1756" i="13"/>
  <c r="H1757" i="13"/>
  <c r="J1757" i="13"/>
  <c r="M1757" i="13"/>
  <c r="H1758" i="13"/>
  <c r="J1758" i="13"/>
  <c r="M1758" i="13"/>
  <c r="H1759" i="13"/>
  <c r="J1759" i="13"/>
  <c r="M1759" i="13"/>
  <c r="H1760" i="13"/>
  <c r="J1760" i="13"/>
  <c r="M1760" i="13"/>
  <c r="H1761" i="13"/>
  <c r="J1761" i="13"/>
  <c r="M1761" i="13"/>
  <c r="H1762" i="13"/>
  <c r="J1762" i="13"/>
  <c r="M1762" i="13"/>
  <c r="H1763" i="13"/>
  <c r="J1763" i="13"/>
  <c r="M1763" i="13"/>
  <c r="H1764" i="13"/>
  <c r="J1764" i="13"/>
  <c r="M1764" i="13"/>
  <c r="H1765" i="13"/>
  <c r="J1765" i="13"/>
  <c r="M1765" i="13"/>
  <c r="H1766" i="13"/>
  <c r="J1766" i="13"/>
  <c r="M1766" i="13"/>
  <c r="H1767" i="13"/>
  <c r="J1767" i="13"/>
  <c r="M1767" i="13"/>
  <c r="H1768" i="13"/>
  <c r="J1768" i="13"/>
  <c r="M1768" i="13"/>
  <c r="H1769" i="13"/>
  <c r="J1769" i="13"/>
  <c r="M1769" i="13"/>
  <c r="H1770" i="13"/>
  <c r="J1770" i="13"/>
  <c r="M1770" i="13"/>
  <c r="H1771" i="13"/>
  <c r="J1771" i="13"/>
  <c r="M1771" i="13"/>
  <c r="H1772" i="13"/>
  <c r="J1772" i="13"/>
  <c r="M1772" i="13"/>
  <c r="H1773" i="13"/>
  <c r="J1773" i="13"/>
  <c r="M1773" i="13"/>
  <c r="H1774" i="13"/>
  <c r="J1774" i="13"/>
  <c r="M1774" i="13"/>
  <c r="H1775" i="13"/>
  <c r="J1775" i="13"/>
  <c r="M1775" i="13"/>
  <c r="H1776" i="13"/>
  <c r="J1776" i="13"/>
  <c r="M1776" i="13"/>
  <c r="H1777" i="13"/>
  <c r="J1777" i="13"/>
  <c r="M1777" i="13"/>
  <c r="H1778" i="13"/>
  <c r="J1778" i="13"/>
  <c r="M1778" i="13"/>
  <c r="H1779" i="13"/>
  <c r="J1779" i="13"/>
  <c r="M1779" i="13"/>
  <c r="H1780" i="13"/>
  <c r="J1780" i="13"/>
  <c r="M1780" i="13"/>
  <c r="H1781" i="13"/>
  <c r="J1781" i="13"/>
  <c r="M1781" i="13"/>
  <c r="H1782" i="13"/>
  <c r="J1782" i="13"/>
  <c r="M1782" i="13"/>
  <c r="H1783" i="13"/>
  <c r="J1783" i="13"/>
  <c r="M1783" i="13"/>
  <c r="H1784" i="13"/>
  <c r="J1784" i="13"/>
  <c r="M1784" i="13"/>
  <c r="H1785" i="13"/>
  <c r="J1785" i="13"/>
  <c r="M1785" i="13"/>
  <c r="H1786" i="13"/>
  <c r="J1786" i="13"/>
  <c r="M1786" i="13"/>
  <c r="H1787" i="13"/>
  <c r="J1787" i="13"/>
  <c r="M1787" i="13"/>
  <c r="H1788" i="13"/>
  <c r="J1788" i="13"/>
  <c r="M1788" i="13"/>
  <c r="H1789" i="13"/>
  <c r="J1789" i="13"/>
  <c r="M1789" i="13"/>
  <c r="H1790" i="13"/>
  <c r="J1790" i="13"/>
  <c r="M1790" i="13"/>
  <c r="H1791" i="13"/>
  <c r="J1791" i="13"/>
  <c r="M1791" i="13"/>
  <c r="H1792" i="13"/>
  <c r="J1792" i="13"/>
  <c r="M1792" i="13"/>
  <c r="H1793" i="13"/>
  <c r="J1793" i="13"/>
  <c r="M1793" i="13"/>
  <c r="H1794" i="13"/>
  <c r="J1794" i="13"/>
  <c r="M1794" i="13"/>
  <c r="H1795" i="13"/>
  <c r="J1795" i="13"/>
  <c r="M1795" i="13"/>
  <c r="H1796" i="13"/>
  <c r="J1796" i="13"/>
  <c r="M1796" i="13"/>
  <c r="H1797" i="13"/>
  <c r="J1797" i="13"/>
  <c r="M1797" i="13"/>
  <c r="H1798" i="13"/>
  <c r="J1798" i="13"/>
  <c r="M1798" i="13"/>
  <c r="H1799" i="13"/>
  <c r="J1799" i="13"/>
  <c r="M1799" i="13"/>
  <c r="H1800" i="13"/>
  <c r="J1800" i="13"/>
  <c r="M1800" i="13"/>
  <c r="H1801" i="13"/>
  <c r="J1801" i="13"/>
  <c r="M1801" i="13"/>
  <c r="H1802" i="13"/>
  <c r="J1802" i="13"/>
  <c r="M1802" i="13"/>
  <c r="H1803" i="13"/>
  <c r="J1803" i="13"/>
  <c r="M1803" i="13"/>
  <c r="H1804" i="13"/>
  <c r="J1804" i="13"/>
  <c r="M1804" i="13"/>
  <c r="H1805" i="13"/>
  <c r="J1805" i="13"/>
  <c r="M1805" i="13"/>
  <c r="H1806" i="13"/>
  <c r="J1806" i="13"/>
  <c r="M1806" i="13"/>
  <c r="H1807" i="13"/>
  <c r="J1807" i="13"/>
  <c r="M1807" i="13"/>
  <c r="H1808" i="13"/>
  <c r="J1808" i="13"/>
  <c r="M1808" i="13"/>
  <c r="H1809" i="13"/>
  <c r="J1809" i="13"/>
  <c r="M1809" i="13"/>
  <c r="H1810" i="13"/>
  <c r="J1810" i="13"/>
  <c r="M1810" i="13"/>
  <c r="H1811" i="13"/>
  <c r="J1811" i="13"/>
  <c r="M1811" i="13"/>
  <c r="H1812" i="13"/>
  <c r="J1812" i="13"/>
  <c r="M1812" i="13"/>
  <c r="H1813" i="13"/>
  <c r="J1813" i="13"/>
  <c r="M1813" i="13"/>
  <c r="H1814" i="13"/>
  <c r="J1814" i="13"/>
  <c r="M1814" i="13"/>
  <c r="H1815" i="13"/>
  <c r="J1815" i="13"/>
  <c r="M1815" i="13"/>
  <c r="H1816" i="13"/>
  <c r="J1816" i="13"/>
  <c r="M1816" i="13"/>
  <c r="H1817" i="13"/>
  <c r="J1817" i="13"/>
  <c r="M1817" i="13"/>
  <c r="H1818" i="13"/>
  <c r="J1818" i="13"/>
  <c r="M1818" i="13"/>
  <c r="H1819" i="13"/>
  <c r="J1819" i="13"/>
  <c r="M1819" i="13"/>
  <c r="H1820" i="13"/>
  <c r="J1820" i="13"/>
  <c r="M1820" i="13"/>
  <c r="H1821" i="13"/>
  <c r="J1821" i="13"/>
  <c r="M1821" i="13"/>
  <c r="H1822" i="13"/>
  <c r="J1822" i="13"/>
  <c r="M1822" i="13"/>
  <c r="H1823" i="13"/>
  <c r="J1823" i="13"/>
  <c r="M1823" i="13"/>
  <c r="H1824" i="13"/>
  <c r="J1824" i="13"/>
  <c r="M1824" i="13"/>
  <c r="H1825" i="13"/>
  <c r="J1825" i="13"/>
  <c r="M1825" i="13"/>
  <c r="H1826" i="13"/>
  <c r="J1826" i="13"/>
  <c r="M1826" i="13"/>
  <c r="H1827" i="13"/>
  <c r="J1827" i="13"/>
  <c r="M1827" i="13"/>
  <c r="H1828" i="13"/>
  <c r="J1828" i="13"/>
  <c r="M1828" i="13"/>
  <c r="H1829" i="13"/>
  <c r="J1829" i="13"/>
  <c r="M1829" i="13"/>
  <c r="H1830" i="13"/>
  <c r="J1830" i="13"/>
  <c r="M1830" i="13"/>
  <c r="H1831" i="13"/>
  <c r="J1831" i="13"/>
  <c r="M1831" i="13"/>
  <c r="H1832" i="13"/>
  <c r="J1832" i="13"/>
  <c r="M1832" i="13"/>
  <c r="H1833" i="13"/>
  <c r="J1833" i="13"/>
  <c r="M1833" i="13"/>
  <c r="H1834" i="13"/>
  <c r="J1834" i="13"/>
  <c r="M1834" i="13"/>
  <c r="H1835" i="13"/>
  <c r="J1835" i="13"/>
  <c r="M1835" i="13"/>
  <c r="H1836" i="13"/>
  <c r="J1836" i="13"/>
  <c r="M1836" i="13"/>
  <c r="H1837" i="13"/>
  <c r="J1837" i="13"/>
  <c r="M1837" i="13"/>
  <c r="H1838" i="13"/>
  <c r="J1838" i="13"/>
  <c r="M1838" i="13"/>
  <c r="H1839" i="13"/>
  <c r="J1839" i="13"/>
  <c r="M1839" i="13"/>
  <c r="H1840" i="13"/>
  <c r="J1840" i="13"/>
  <c r="M1840" i="13"/>
  <c r="H1841" i="13"/>
  <c r="J1841" i="13"/>
  <c r="M1841" i="13"/>
  <c r="H1842" i="13"/>
  <c r="J1842" i="13"/>
  <c r="M1842" i="13"/>
  <c r="H1843" i="13"/>
  <c r="J1843" i="13"/>
  <c r="M1843" i="13"/>
  <c r="H1844" i="13"/>
  <c r="J1844" i="13"/>
  <c r="M1844" i="13"/>
  <c r="H1845" i="13"/>
  <c r="J1845" i="13"/>
  <c r="M1845" i="13"/>
  <c r="H1846" i="13"/>
  <c r="J1846" i="13"/>
  <c r="M1846" i="13"/>
  <c r="H1847" i="13"/>
  <c r="J1847" i="13"/>
  <c r="M1847" i="13"/>
  <c r="H1848" i="13"/>
  <c r="J1848" i="13"/>
  <c r="M1848" i="13"/>
  <c r="H1849" i="13"/>
  <c r="J1849" i="13"/>
  <c r="M1849" i="13"/>
  <c r="H1850" i="13"/>
  <c r="J1850" i="13"/>
  <c r="M1850" i="13"/>
  <c r="H1851" i="13"/>
  <c r="J1851" i="13"/>
  <c r="M1851" i="13"/>
  <c r="H1852" i="13"/>
  <c r="J1852" i="13"/>
  <c r="M1852" i="13"/>
  <c r="H1853" i="13"/>
  <c r="J1853" i="13"/>
  <c r="M1853" i="13"/>
  <c r="H1854" i="13"/>
  <c r="J1854" i="13"/>
  <c r="M1854" i="13"/>
  <c r="H1855" i="13"/>
  <c r="J1855" i="13"/>
  <c r="M1855" i="13"/>
  <c r="H1856" i="13"/>
  <c r="J1856" i="13"/>
  <c r="M1856" i="13"/>
  <c r="H1857" i="13"/>
  <c r="J1857" i="13"/>
  <c r="M1857" i="13"/>
  <c r="H1858" i="13"/>
  <c r="J1858" i="13"/>
  <c r="M1858" i="13"/>
  <c r="H1859" i="13"/>
  <c r="J1859" i="13"/>
  <c r="M1859" i="13"/>
  <c r="H1860" i="13"/>
  <c r="J1860" i="13"/>
  <c r="M1860" i="13"/>
  <c r="H1861" i="13"/>
  <c r="J1861" i="13"/>
  <c r="M1861" i="13"/>
  <c r="H1862" i="13"/>
  <c r="J1862" i="13"/>
  <c r="M1862" i="13"/>
  <c r="H1863" i="13"/>
  <c r="J1863" i="13"/>
  <c r="M1863" i="13"/>
  <c r="H1864" i="13"/>
  <c r="J1864" i="13"/>
  <c r="M1864" i="13"/>
  <c r="H1865" i="13"/>
  <c r="J1865" i="13"/>
  <c r="M1865" i="13"/>
  <c r="H1866" i="13"/>
  <c r="J1866" i="13"/>
  <c r="M1866" i="13"/>
  <c r="H1867" i="13"/>
  <c r="J1867" i="13"/>
  <c r="M1867" i="13"/>
  <c r="H1868" i="13"/>
  <c r="J1868" i="13"/>
  <c r="M1868" i="13"/>
  <c r="H1869" i="13"/>
  <c r="J1869" i="13"/>
  <c r="M1869" i="13"/>
  <c r="H1870" i="13"/>
  <c r="J1870" i="13"/>
  <c r="M1870" i="13"/>
  <c r="H1871" i="13"/>
  <c r="J1871" i="13"/>
  <c r="M1871" i="13"/>
  <c r="H1872" i="13"/>
  <c r="J1872" i="13"/>
  <c r="M1872" i="13"/>
  <c r="H1873" i="13"/>
  <c r="J1873" i="13"/>
  <c r="M1873" i="13"/>
  <c r="H1874" i="13"/>
  <c r="J1874" i="13"/>
  <c r="M1874" i="13"/>
  <c r="H1875" i="13"/>
  <c r="J1875" i="13"/>
  <c r="M1875" i="13"/>
  <c r="H1876" i="13"/>
  <c r="J1876" i="13"/>
  <c r="M1876" i="13"/>
  <c r="H1877" i="13"/>
  <c r="J1877" i="13"/>
  <c r="M1877" i="13"/>
  <c r="H1878" i="13"/>
  <c r="J1878" i="13"/>
  <c r="M1878" i="13"/>
  <c r="H1879" i="13"/>
  <c r="J1879" i="13"/>
  <c r="M1879" i="13"/>
  <c r="H1880" i="13"/>
  <c r="J1880" i="13"/>
  <c r="M1880" i="13"/>
  <c r="H1881" i="13"/>
  <c r="J1881" i="13"/>
  <c r="M1881" i="13"/>
  <c r="H1882" i="13"/>
  <c r="J1882" i="13"/>
  <c r="M1882" i="13"/>
  <c r="H1883" i="13"/>
  <c r="J1883" i="13"/>
  <c r="M1883" i="13"/>
  <c r="H1884" i="13"/>
  <c r="J1884" i="13"/>
  <c r="M1884" i="13"/>
  <c r="H1885" i="13"/>
  <c r="J1885" i="13"/>
  <c r="M1885" i="13"/>
  <c r="H1886" i="13"/>
  <c r="J1886" i="13"/>
  <c r="M1886" i="13"/>
  <c r="H1887" i="13"/>
  <c r="J1887" i="13"/>
  <c r="M1887" i="13"/>
  <c r="H1888" i="13"/>
  <c r="J1888" i="13"/>
  <c r="M1888" i="13"/>
  <c r="H1889" i="13"/>
  <c r="J1889" i="13"/>
  <c r="M1889" i="13"/>
  <c r="H1890" i="13"/>
  <c r="J1890" i="13"/>
  <c r="M1890" i="13"/>
  <c r="H1891" i="13"/>
  <c r="J1891" i="13"/>
  <c r="M1891" i="13"/>
  <c r="H1892" i="13"/>
  <c r="J1892" i="13"/>
  <c r="M1892" i="13"/>
  <c r="H1893" i="13"/>
  <c r="J1893" i="13"/>
  <c r="M1893" i="13"/>
  <c r="H1894" i="13"/>
  <c r="J1894" i="13"/>
  <c r="M1894" i="13"/>
  <c r="H1895" i="13"/>
  <c r="J1895" i="13"/>
  <c r="M1895" i="13"/>
  <c r="H1896" i="13"/>
  <c r="J1896" i="13"/>
  <c r="M1896" i="13"/>
  <c r="H1897" i="13"/>
  <c r="J1897" i="13"/>
  <c r="M1897" i="13"/>
  <c r="H1898" i="13"/>
  <c r="J1898" i="13"/>
  <c r="M1898" i="13"/>
  <c r="H1899" i="13"/>
  <c r="J1899" i="13"/>
  <c r="M1899" i="13"/>
  <c r="H1900" i="13"/>
  <c r="J1900" i="13"/>
  <c r="M1900" i="13"/>
  <c r="H1901" i="13"/>
  <c r="J1901" i="13"/>
  <c r="M1901" i="13"/>
  <c r="H1902" i="13"/>
  <c r="J1902" i="13"/>
  <c r="M1902" i="13"/>
  <c r="H1903" i="13"/>
  <c r="J1903" i="13"/>
  <c r="M1903" i="13"/>
  <c r="H1904" i="13"/>
  <c r="J1904" i="13"/>
  <c r="M1904" i="13"/>
  <c r="H1905" i="13"/>
  <c r="J1905" i="13"/>
  <c r="M1905" i="13"/>
  <c r="H1906" i="13"/>
  <c r="J1906" i="13"/>
  <c r="M1906" i="13"/>
  <c r="H1907" i="13"/>
  <c r="J1907" i="13"/>
  <c r="M1907" i="13"/>
  <c r="H1908" i="13"/>
  <c r="J1908" i="13"/>
  <c r="M1908" i="13"/>
  <c r="H1909" i="13"/>
  <c r="J1909" i="13"/>
  <c r="M1909" i="13"/>
  <c r="H1910" i="13"/>
  <c r="J1910" i="13"/>
  <c r="M1910" i="13"/>
  <c r="H1911" i="13"/>
  <c r="J1911" i="13"/>
  <c r="M1911" i="13"/>
  <c r="H1912" i="13"/>
  <c r="J1912" i="13"/>
  <c r="M1912" i="13"/>
  <c r="H1913" i="13"/>
  <c r="J1913" i="13"/>
  <c r="M1913" i="13"/>
  <c r="H1914" i="13"/>
  <c r="J1914" i="13"/>
  <c r="M1914" i="13"/>
  <c r="H1915" i="13"/>
  <c r="J1915" i="13"/>
  <c r="M1915" i="13"/>
  <c r="H1916" i="13"/>
  <c r="J1916" i="13"/>
  <c r="M1916" i="13"/>
  <c r="H1917" i="13"/>
  <c r="J1917" i="13"/>
  <c r="M1917" i="13"/>
  <c r="H1918" i="13"/>
  <c r="J1918" i="13"/>
  <c r="M1918" i="13"/>
  <c r="H1919" i="13"/>
  <c r="J1919" i="13"/>
  <c r="M1919" i="13"/>
  <c r="H1920" i="13"/>
  <c r="J1920" i="13"/>
  <c r="M1920" i="13"/>
  <c r="H1921" i="13"/>
  <c r="J1921" i="13"/>
  <c r="M1921" i="13"/>
  <c r="H1922" i="13"/>
  <c r="J1922" i="13"/>
  <c r="M1922" i="13"/>
  <c r="H1923" i="13"/>
  <c r="J1923" i="13"/>
  <c r="M1923" i="13"/>
  <c r="H1924" i="13"/>
  <c r="J1924" i="13"/>
  <c r="M1924" i="13"/>
  <c r="H1925" i="13"/>
  <c r="J1925" i="13"/>
  <c r="M1925" i="13"/>
  <c r="H1926" i="13"/>
  <c r="J1926" i="13"/>
  <c r="M1926" i="13"/>
  <c r="H1927" i="13"/>
  <c r="J1927" i="13"/>
  <c r="M1927" i="13"/>
  <c r="H1928" i="13"/>
  <c r="J1928" i="13"/>
  <c r="M1928" i="13"/>
  <c r="H1929" i="13"/>
  <c r="J1929" i="13"/>
  <c r="M1929" i="13"/>
  <c r="H1930" i="13"/>
  <c r="J1930" i="13"/>
  <c r="M1930" i="13"/>
  <c r="H1931" i="13"/>
  <c r="J1931" i="13"/>
  <c r="M1931" i="13"/>
  <c r="H1932" i="13"/>
  <c r="J1932" i="13"/>
  <c r="M1932" i="13"/>
  <c r="H1933" i="13"/>
  <c r="J1933" i="13"/>
  <c r="M1933" i="13"/>
  <c r="H1934" i="13"/>
  <c r="J1934" i="13"/>
  <c r="M1934" i="13"/>
  <c r="H1935" i="13"/>
  <c r="J1935" i="13"/>
  <c r="M1935" i="13"/>
  <c r="H1936" i="13"/>
  <c r="J1936" i="13"/>
  <c r="M1936" i="13"/>
  <c r="H1937" i="13"/>
  <c r="J1937" i="13"/>
  <c r="M1937" i="13"/>
  <c r="H1938" i="13"/>
  <c r="J1938" i="13"/>
  <c r="M1938" i="13"/>
  <c r="H1939" i="13"/>
  <c r="J1939" i="13"/>
  <c r="M1939" i="13"/>
  <c r="H1940" i="13"/>
  <c r="J1940" i="13"/>
  <c r="M1940" i="13"/>
  <c r="H1941" i="13"/>
  <c r="J1941" i="13"/>
  <c r="M1941" i="13"/>
  <c r="H1942" i="13"/>
  <c r="J1942" i="13"/>
  <c r="M1942" i="13"/>
  <c r="H1943" i="13"/>
  <c r="J1943" i="13"/>
  <c r="M1943" i="13"/>
  <c r="H1944" i="13"/>
  <c r="J1944" i="13"/>
  <c r="M1944" i="13"/>
  <c r="H1945" i="13"/>
  <c r="J1945" i="13"/>
  <c r="M1945" i="13"/>
  <c r="H1946" i="13"/>
  <c r="J1946" i="13"/>
  <c r="M1946" i="13"/>
  <c r="H1947" i="13"/>
  <c r="J1947" i="13"/>
  <c r="M1947" i="13"/>
  <c r="H1948" i="13"/>
  <c r="J1948" i="13"/>
  <c r="M1948" i="13"/>
  <c r="H1949" i="13"/>
  <c r="J1949" i="13"/>
  <c r="M1949" i="13"/>
  <c r="H1950" i="13"/>
  <c r="J1950" i="13"/>
  <c r="M1950" i="13"/>
  <c r="H1951" i="13"/>
  <c r="J1951" i="13"/>
  <c r="M1951" i="13"/>
  <c r="H1952" i="13"/>
  <c r="J1952" i="13"/>
  <c r="M1952" i="13"/>
  <c r="H1953" i="13"/>
  <c r="J1953" i="13"/>
  <c r="M1953" i="13"/>
  <c r="H1954" i="13"/>
  <c r="J1954" i="13"/>
  <c r="M1954" i="13"/>
  <c r="H1955" i="13"/>
  <c r="J1955" i="13"/>
  <c r="M1955" i="13"/>
  <c r="H1956" i="13"/>
  <c r="J1956" i="13"/>
  <c r="M1956" i="13"/>
  <c r="H1957" i="13"/>
  <c r="J1957" i="13"/>
  <c r="M1957" i="13"/>
  <c r="H1958" i="13"/>
  <c r="J1958" i="13"/>
  <c r="M1958" i="13"/>
  <c r="H1959" i="13"/>
  <c r="J1959" i="13"/>
  <c r="M1959" i="13"/>
  <c r="H1960" i="13"/>
  <c r="J1960" i="13"/>
  <c r="M1960" i="13"/>
  <c r="H1961" i="13"/>
  <c r="J1961" i="13"/>
  <c r="M1961" i="13"/>
  <c r="H1962" i="13"/>
  <c r="J1962" i="13"/>
  <c r="M1962" i="13"/>
  <c r="H1963" i="13"/>
  <c r="J1963" i="13"/>
  <c r="M1963" i="13"/>
  <c r="H1964" i="13"/>
  <c r="J1964" i="13"/>
  <c r="M1964" i="13"/>
  <c r="H1965" i="13"/>
  <c r="J1965" i="13"/>
  <c r="M1965" i="13"/>
  <c r="H1966" i="13"/>
  <c r="J1966" i="13"/>
  <c r="M1966" i="13"/>
  <c r="H1967" i="13"/>
  <c r="J1967" i="13"/>
  <c r="M1967" i="13"/>
  <c r="H1968" i="13"/>
  <c r="J1968" i="13"/>
  <c r="M1968" i="13"/>
  <c r="H1969" i="13"/>
  <c r="J1969" i="13"/>
  <c r="M1969" i="13"/>
  <c r="H1970" i="13"/>
  <c r="J1970" i="13"/>
  <c r="M1970" i="13"/>
  <c r="H1971" i="13"/>
  <c r="J1971" i="13"/>
  <c r="M1971" i="13"/>
  <c r="H1972" i="13"/>
  <c r="J1972" i="13"/>
  <c r="M1972" i="13"/>
  <c r="H1973" i="13"/>
  <c r="J1973" i="13"/>
  <c r="M1973" i="13"/>
  <c r="H1974" i="13"/>
  <c r="J1974" i="13"/>
  <c r="M1974" i="13"/>
  <c r="H1975" i="13"/>
  <c r="J1975" i="13"/>
  <c r="M1975" i="13"/>
  <c r="H1976" i="13"/>
  <c r="J1976" i="13"/>
  <c r="M1976" i="13"/>
  <c r="H1977" i="13"/>
  <c r="J1977" i="13"/>
  <c r="M1977" i="13"/>
  <c r="H1978" i="13"/>
  <c r="J1978" i="13"/>
  <c r="M1978" i="13"/>
  <c r="H1979" i="13"/>
  <c r="J1979" i="13"/>
  <c r="M1979" i="13"/>
  <c r="H1980" i="13"/>
  <c r="J1980" i="13"/>
  <c r="M1980" i="13"/>
  <c r="H1981" i="13"/>
  <c r="J1981" i="13"/>
  <c r="M1981" i="13"/>
  <c r="H1982" i="13"/>
  <c r="J1982" i="13"/>
  <c r="M1982" i="13"/>
  <c r="H1983" i="13"/>
  <c r="J1983" i="13"/>
  <c r="M1983" i="13"/>
  <c r="H1984" i="13"/>
  <c r="J1984" i="13"/>
  <c r="M1984" i="13"/>
  <c r="H1985" i="13"/>
  <c r="J1985" i="13"/>
  <c r="M1985" i="13"/>
  <c r="H1986" i="13"/>
  <c r="J1986" i="13"/>
  <c r="M1986" i="13"/>
  <c r="H1987" i="13"/>
  <c r="J1987" i="13"/>
  <c r="M1987" i="13"/>
  <c r="H1988" i="13"/>
  <c r="J1988" i="13"/>
  <c r="M1988" i="13"/>
  <c r="H1989" i="13"/>
  <c r="J1989" i="13"/>
  <c r="M1989" i="13"/>
  <c r="H1990" i="13"/>
  <c r="J1990" i="13"/>
  <c r="M1990" i="13"/>
  <c r="H1991" i="13"/>
  <c r="J1991" i="13"/>
  <c r="M1991" i="13"/>
  <c r="H1992" i="13"/>
  <c r="J1992" i="13"/>
  <c r="M1992" i="13"/>
  <c r="H1993" i="13"/>
  <c r="J1993" i="13"/>
  <c r="M1993" i="13"/>
  <c r="H1994" i="13"/>
  <c r="J1994" i="13"/>
  <c r="M1994" i="13"/>
  <c r="H1995" i="13"/>
  <c r="J1995" i="13"/>
  <c r="M1995" i="13"/>
  <c r="H1996" i="13"/>
  <c r="J1996" i="13"/>
  <c r="M1996" i="13"/>
  <c r="H1997" i="13"/>
  <c r="J1997" i="13"/>
  <c r="M1997" i="13"/>
  <c r="H1998" i="13"/>
  <c r="J1998" i="13"/>
  <c r="M1998" i="13"/>
  <c r="H1999" i="13"/>
  <c r="J1999" i="13"/>
  <c r="M1999" i="13"/>
  <c r="H2000" i="13"/>
  <c r="J2000" i="13"/>
  <c r="M2000" i="13"/>
  <c r="H2001" i="13"/>
  <c r="J2001" i="13"/>
  <c r="M2001" i="13"/>
  <c r="H2002" i="13"/>
  <c r="J2002" i="13"/>
  <c r="M2002" i="13"/>
  <c r="H2003" i="13"/>
  <c r="J2003" i="13"/>
  <c r="M2003" i="13"/>
  <c r="H2004" i="13"/>
  <c r="J2004" i="13"/>
  <c r="M2004" i="13"/>
  <c r="H2005" i="13"/>
  <c r="J2005" i="13"/>
  <c r="M2005" i="13"/>
  <c r="H2006" i="13"/>
  <c r="J2006" i="13"/>
  <c r="M2006" i="13"/>
  <c r="H2007" i="13"/>
  <c r="J2007" i="13"/>
  <c r="M2007" i="13"/>
  <c r="H2008" i="13"/>
  <c r="J2008" i="13"/>
  <c r="M2008" i="13"/>
  <c r="H2009" i="13"/>
  <c r="J2009" i="13"/>
  <c r="M2009" i="13"/>
  <c r="H2010" i="13"/>
  <c r="J2010" i="13"/>
  <c r="M2010" i="13"/>
  <c r="H2011" i="13"/>
  <c r="J2011" i="13"/>
  <c r="M2011" i="13"/>
  <c r="H2012" i="13"/>
  <c r="J2012" i="13"/>
  <c r="M2012" i="13"/>
  <c r="H2013" i="13"/>
  <c r="J2013" i="13"/>
  <c r="M2013" i="13"/>
  <c r="H2014" i="13"/>
  <c r="J2014" i="13"/>
  <c r="M2014" i="13"/>
  <c r="H2015" i="13"/>
  <c r="J2015" i="13"/>
  <c r="M2015" i="13"/>
  <c r="H2016" i="13"/>
  <c r="J2016" i="13"/>
  <c r="M2016" i="13"/>
  <c r="H2017" i="13"/>
  <c r="J2017" i="13"/>
  <c r="M2017" i="13"/>
  <c r="H2018" i="13"/>
  <c r="J2018" i="13"/>
  <c r="M2018" i="13"/>
  <c r="H2019" i="13"/>
  <c r="J2019" i="13"/>
  <c r="M2019" i="13"/>
  <c r="H2020" i="13"/>
  <c r="J2020" i="13"/>
  <c r="M2020" i="13"/>
  <c r="H2021" i="13"/>
  <c r="J2021" i="13"/>
  <c r="M2021" i="13"/>
  <c r="H2022" i="13"/>
  <c r="J2022" i="13"/>
  <c r="M2022" i="13"/>
  <c r="H2023" i="13"/>
  <c r="J2023" i="13"/>
  <c r="M2023" i="13"/>
  <c r="H2024" i="13"/>
  <c r="J2024" i="13"/>
  <c r="M2024" i="13"/>
  <c r="H2025" i="13"/>
  <c r="J2025" i="13"/>
  <c r="M2025" i="13"/>
  <c r="H2026" i="13"/>
  <c r="J2026" i="13"/>
  <c r="M2026" i="13"/>
  <c r="H2027" i="13"/>
  <c r="J2027" i="13"/>
  <c r="M2027" i="13"/>
  <c r="H2028" i="13"/>
  <c r="J2028" i="13"/>
  <c r="M2028" i="13"/>
  <c r="H2029" i="13"/>
  <c r="J2029" i="13"/>
  <c r="M2029" i="13"/>
  <c r="H2030" i="13"/>
  <c r="J2030" i="13"/>
  <c r="M2030" i="13"/>
  <c r="H2031" i="13"/>
  <c r="J2031" i="13"/>
  <c r="M2031" i="13"/>
  <c r="H2032" i="13"/>
  <c r="J2032" i="13"/>
  <c r="M2032" i="13"/>
  <c r="H2033" i="13"/>
  <c r="J2033" i="13"/>
  <c r="M2033" i="13"/>
  <c r="H2034" i="13"/>
  <c r="J2034" i="13"/>
  <c r="M2034" i="13"/>
  <c r="H2035" i="13"/>
  <c r="J2035" i="13"/>
  <c r="M2035" i="13"/>
  <c r="H2036" i="13"/>
  <c r="J2036" i="13"/>
  <c r="M2036" i="13"/>
  <c r="H2037" i="13"/>
  <c r="J2037" i="13"/>
  <c r="M2037" i="13"/>
  <c r="H2038" i="13"/>
  <c r="J2038" i="13"/>
  <c r="M2038" i="13"/>
  <c r="H2039" i="13"/>
  <c r="J2039" i="13"/>
  <c r="M2039" i="13"/>
  <c r="H2040" i="13"/>
  <c r="J2040" i="13"/>
  <c r="M2040" i="13"/>
  <c r="H2041" i="13"/>
  <c r="J2041" i="13"/>
  <c r="M2041" i="13"/>
  <c r="H2042" i="13"/>
  <c r="J2042" i="13"/>
  <c r="M2042" i="13"/>
  <c r="H2043" i="13"/>
  <c r="J2043" i="13"/>
  <c r="M2043" i="13"/>
  <c r="H2044" i="13"/>
  <c r="J2044" i="13"/>
  <c r="M2044" i="13"/>
  <c r="H2045" i="13"/>
  <c r="J2045" i="13"/>
  <c r="M2045" i="13"/>
  <c r="H2046" i="13"/>
  <c r="J2046" i="13"/>
  <c r="M2046" i="13"/>
  <c r="H2047" i="13"/>
  <c r="J2047" i="13"/>
  <c r="M2047" i="13"/>
  <c r="H2048" i="13"/>
  <c r="J2048" i="13"/>
  <c r="M2048" i="13"/>
  <c r="H2049" i="13"/>
  <c r="J2049" i="13"/>
  <c r="M2049" i="13"/>
  <c r="H2050" i="13"/>
  <c r="J2050" i="13"/>
  <c r="M2050" i="13"/>
  <c r="H2051" i="13"/>
  <c r="J2051" i="13"/>
  <c r="M2051" i="13"/>
  <c r="H2052" i="13"/>
  <c r="J2052" i="13"/>
  <c r="M2052" i="13"/>
  <c r="H2053" i="13"/>
  <c r="J2053" i="13"/>
  <c r="M2053" i="13"/>
  <c r="H2054" i="13"/>
  <c r="J2054" i="13"/>
  <c r="M2054" i="13"/>
  <c r="H2055" i="13"/>
  <c r="J2055" i="13"/>
  <c r="M2055" i="13"/>
  <c r="H2056" i="13"/>
  <c r="J2056" i="13"/>
  <c r="M2056" i="13"/>
  <c r="H2057" i="13"/>
  <c r="J2057" i="13"/>
  <c r="M2057" i="13"/>
  <c r="H2058" i="13"/>
  <c r="J2058" i="13"/>
  <c r="M2058" i="13"/>
  <c r="H2059" i="13"/>
  <c r="J2059" i="13"/>
  <c r="M2059" i="13"/>
  <c r="H2060" i="13"/>
  <c r="J2060" i="13"/>
  <c r="M2060" i="13"/>
  <c r="H2061" i="13"/>
  <c r="J2061" i="13"/>
  <c r="M2061" i="13"/>
  <c r="H2062" i="13"/>
  <c r="J2062" i="13"/>
  <c r="M2062" i="13"/>
  <c r="H2063" i="13"/>
  <c r="J2063" i="13"/>
  <c r="M2063" i="13"/>
  <c r="H2064" i="13"/>
  <c r="J2064" i="13"/>
  <c r="M2064" i="13"/>
  <c r="H2065" i="13"/>
  <c r="J2065" i="13"/>
  <c r="M2065" i="13"/>
  <c r="H2066" i="13"/>
  <c r="J2066" i="13"/>
  <c r="M2066" i="13"/>
  <c r="H2067" i="13"/>
  <c r="J2067" i="13"/>
  <c r="M2067" i="13"/>
  <c r="H2068" i="13"/>
  <c r="J2068" i="13"/>
  <c r="M2068" i="13"/>
  <c r="H2069" i="13"/>
  <c r="J2069" i="13"/>
  <c r="M2069" i="13"/>
  <c r="H2070" i="13"/>
  <c r="J2070" i="13"/>
  <c r="M2070" i="13"/>
  <c r="H2071" i="13"/>
  <c r="J2071" i="13"/>
  <c r="M2071" i="13"/>
  <c r="H2072" i="13"/>
  <c r="J2072" i="13"/>
  <c r="M2072" i="13"/>
  <c r="H2073" i="13"/>
  <c r="J2073" i="13"/>
  <c r="M2073" i="13"/>
  <c r="H2074" i="13"/>
  <c r="J2074" i="13"/>
  <c r="M2074" i="13"/>
  <c r="H2075" i="13"/>
  <c r="J2075" i="13"/>
  <c r="M2075" i="13"/>
  <c r="H2076" i="13"/>
  <c r="J2076" i="13"/>
  <c r="M2076" i="13"/>
  <c r="H2077" i="13"/>
  <c r="J2077" i="13"/>
  <c r="M2077" i="13"/>
  <c r="H2078" i="13"/>
  <c r="J2078" i="13"/>
  <c r="M2078" i="13"/>
  <c r="H2079" i="13"/>
  <c r="J2079" i="13"/>
  <c r="M2079" i="13"/>
  <c r="H2080" i="13"/>
  <c r="J2080" i="13"/>
  <c r="M2080" i="13"/>
  <c r="H2081" i="13"/>
  <c r="J2081" i="13"/>
  <c r="M2081" i="13"/>
  <c r="H2082" i="13"/>
  <c r="J2082" i="13"/>
  <c r="M2082" i="13"/>
  <c r="H2083" i="13"/>
  <c r="J2083" i="13"/>
  <c r="M2083" i="13"/>
  <c r="H2084" i="13"/>
  <c r="J2084" i="13"/>
  <c r="M2084" i="13"/>
  <c r="H2085" i="13"/>
  <c r="J2085" i="13"/>
  <c r="M2085" i="13"/>
  <c r="H2086" i="13"/>
  <c r="J2086" i="13"/>
  <c r="M2086" i="13"/>
  <c r="H2087" i="13"/>
  <c r="J2087" i="13"/>
  <c r="M2087" i="13"/>
  <c r="H2088" i="13"/>
  <c r="J2088" i="13"/>
  <c r="M2088" i="13"/>
  <c r="H2089" i="13"/>
  <c r="J2089" i="13"/>
  <c r="M2089" i="13"/>
  <c r="H2090" i="13"/>
  <c r="J2090" i="13"/>
  <c r="M2090" i="13"/>
  <c r="H2091" i="13"/>
  <c r="J2091" i="13"/>
  <c r="M2091" i="13"/>
  <c r="H2092" i="13"/>
  <c r="J2092" i="13"/>
  <c r="M2092" i="13"/>
  <c r="H2093" i="13"/>
  <c r="J2093" i="13"/>
  <c r="M2093" i="13"/>
  <c r="H2094" i="13"/>
  <c r="J2094" i="13"/>
  <c r="M2094" i="13"/>
  <c r="H2095" i="13"/>
  <c r="J2095" i="13"/>
  <c r="M2095" i="13"/>
  <c r="H2096" i="13"/>
  <c r="J2096" i="13"/>
  <c r="M2096" i="13"/>
  <c r="H2097" i="13"/>
  <c r="J2097" i="13"/>
  <c r="M2097" i="13"/>
  <c r="H2098" i="13"/>
  <c r="J2098" i="13"/>
  <c r="M2098" i="13"/>
  <c r="H2099" i="13"/>
  <c r="J2099" i="13"/>
  <c r="M2099" i="13"/>
  <c r="H2100" i="13"/>
  <c r="J2100" i="13"/>
  <c r="M2100" i="13"/>
  <c r="H2101" i="13"/>
  <c r="J2101" i="13"/>
  <c r="M2101" i="13"/>
  <c r="H2102" i="13"/>
  <c r="J2102" i="13"/>
  <c r="M2102" i="13"/>
  <c r="H2103" i="13"/>
  <c r="J2103" i="13"/>
  <c r="M2103" i="13"/>
  <c r="H2104" i="13"/>
  <c r="J2104" i="13"/>
  <c r="M2104" i="13"/>
  <c r="H2105" i="13"/>
  <c r="J2105" i="13"/>
  <c r="M2105" i="13"/>
  <c r="H2106" i="13"/>
  <c r="J2106" i="13"/>
  <c r="M2106" i="13"/>
  <c r="H2107" i="13"/>
  <c r="J2107" i="13"/>
  <c r="M2107" i="13"/>
  <c r="H2108" i="13"/>
  <c r="J2108" i="13"/>
  <c r="M2108" i="13"/>
  <c r="H2109" i="13"/>
  <c r="J2109" i="13"/>
  <c r="M2109" i="13"/>
  <c r="H2110" i="13"/>
  <c r="J2110" i="13"/>
  <c r="M2110" i="13"/>
  <c r="H2111" i="13"/>
  <c r="J2111" i="13"/>
  <c r="M2111" i="13"/>
  <c r="H2112" i="13"/>
  <c r="J2112" i="13"/>
  <c r="M2112" i="13"/>
  <c r="H2113" i="13"/>
  <c r="J2113" i="13"/>
  <c r="M2113" i="13"/>
  <c r="H2114" i="13"/>
  <c r="J2114" i="13"/>
  <c r="M2114" i="13"/>
  <c r="L11" i="14"/>
  <c r="L5" i="3"/>
  <c r="M5" i="3"/>
  <c r="N5" i="3"/>
  <c r="O5" i="3"/>
  <c r="K4" i="15"/>
  <c r="B3" i="9"/>
  <c r="B6" i="9"/>
  <c r="B10" i="9"/>
  <c r="B8" i="9"/>
  <c r="B11" i="3"/>
  <c r="A11" i="3"/>
  <c r="B10" i="3"/>
  <c r="A10" i="3"/>
  <c r="B9" i="3"/>
  <c r="A9" i="3"/>
  <c r="B8" i="3"/>
  <c r="A8" i="3"/>
  <c r="B7" i="3"/>
  <c r="A7" i="3"/>
  <c r="B6" i="3"/>
  <c r="A6" i="3"/>
  <c r="B5" i="3"/>
  <c r="A5" i="3"/>
  <c r="B4" i="3"/>
  <c r="A4" i="3"/>
  <c r="A5" i="14"/>
  <c r="A6" i="14"/>
  <c r="A7" i="14"/>
  <c r="A8" i="14"/>
  <c r="A9" i="14"/>
  <c r="A10" i="14"/>
  <c r="A11" i="14"/>
  <c r="A4" i="14"/>
  <c r="B5" i="14"/>
  <c r="B6" i="14"/>
  <c r="B7" i="14"/>
  <c r="B8" i="14"/>
  <c r="B9" i="14"/>
  <c r="B10" i="14"/>
  <c r="B11" i="14"/>
  <c r="B4" i="14"/>
  <c r="O2115" i="22"/>
  <c r="O4" i="22"/>
  <c r="O5" i="22"/>
  <c r="O6" i="22"/>
  <c r="O8" i="22"/>
  <c r="O9" i="22"/>
  <c r="O10" i="22"/>
  <c r="O11" i="22"/>
  <c r="O12" i="22"/>
  <c r="O13" i="22"/>
  <c r="O14" i="22"/>
  <c r="O15" i="22"/>
  <c r="O16" i="22"/>
  <c r="O17" i="22"/>
  <c r="O18" i="22"/>
  <c r="O19" i="22"/>
  <c r="O20" i="22"/>
  <c r="O21" i="22"/>
  <c r="O22" i="22"/>
  <c r="O23" i="22"/>
  <c r="O24" i="22"/>
  <c r="O25" i="22"/>
  <c r="O26" i="22"/>
  <c r="O27" i="22"/>
  <c r="O28" i="22"/>
  <c r="O29" i="22"/>
  <c r="O30" i="22"/>
  <c r="O31" i="22"/>
  <c r="O32" i="22"/>
  <c r="O33" i="22"/>
  <c r="O34" i="22"/>
  <c r="O35" i="22"/>
  <c r="O36" i="22"/>
  <c r="O37" i="22"/>
  <c r="O38" i="22"/>
  <c r="O39" i="22"/>
  <c r="O40" i="22"/>
  <c r="O41" i="22"/>
  <c r="O42" i="22"/>
  <c r="O43" i="22"/>
  <c r="O44" i="22"/>
  <c r="O45" i="22"/>
  <c r="O46" i="22"/>
  <c r="O47" i="22"/>
  <c r="O48" i="22"/>
  <c r="O49" i="22"/>
  <c r="O50" i="22"/>
  <c r="O51" i="22"/>
  <c r="O52" i="22"/>
  <c r="O53" i="22"/>
  <c r="O54" i="22"/>
  <c r="O55" i="22"/>
  <c r="O56" i="22"/>
  <c r="O57" i="22"/>
  <c r="O58" i="22"/>
  <c r="O59" i="22"/>
  <c r="O60" i="22"/>
  <c r="O61" i="22"/>
  <c r="O62" i="22"/>
  <c r="O63" i="22"/>
  <c r="O64" i="22"/>
  <c r="O65" i="22"/>
  <c r="O66" i="22"/>
  <c r="O67" i="22"/>
  <c r="O68" i="22"/>
  <c r="O69" i="22"/>
  <c r="O70" i="22"/>
  <c r="O71" i="22"/>
  <c r="O72" i="22"/>
  <c r="O73" i="22"/>
  <c r="O74" i="22"/>
  <c r="O75" i="22"/>
  <c r="O76" i="22"/>
  <c r="O77" i="22"/>
  <c r="O78" i="22"/>
  <c r="O79" i="22"/>
  <c r="O80" i="22"/>
  <c r="O81" i="22"/>
  <c r="O82" i="22"/>
  <c r="O83" i="22"/>
  <c r="O84" i="22"/>
  <c r="O85" i="22"/>
  <c r="O86" i="22"/>
  <c r="O87" i="22"/>
  <c r="O88" i="22"/>
  <c r="O89" i="22"/>
  <c r="O90" i="22"/>
  <c r="O91" i="22"/>
  <c r="O92" i="22"/>
  <c r="O93" i="22"/>
  <c r="O94" i="22"/>
  <c r="O95" i="22"/>
  <c r="O96" i="22"/>
  <c r="O97" i="22"/>
  <c r="O98" i="22"/>
  <c r="O99" i="22"/>
  <c r="O100" i="22"/>
  <c r="O101" i="22"/>
  <c r="O102" i="22"/>
  <c r="O103" i="22"/>
  <c r="O104" i="22"/>
  <c r="O105" i="22"/>
  <c r="O106" i="22"/>
  <c r="O107" i="22"/>
  <c r="O108" i="22"/>
  <c r="O109" i="22"/>
  <c r="O110" i="22"/>
  <c r="O111" i="22"/>
  <c r="O112" i="22"/>
  <c r="O113" i="22"/>
  <c r="O114" i="22"/>
  <c r="O115" i="22"/>
  <c r="O116" i="22"/>
  <c r="O117" i="22"/>
  <c r="O118" i="22"/>
  <c r="O119" i="22"/>
  <c r="O120" i="22"/>
  <c r="O121" i="22"/>
  <c r="O122" i="22"/>
  <c r="O123" i="22"/>
  <c r="O124" i="22"/>
  <c r="O125" i="22"/>
  <c r="O126" i="22"/>
  <c r="O127" i="22"/>
  <c r="O128" i="22"/>
  <c r="O129" i="22"/>
  <c r="O130" i="22"/>
  <c r="O131" i="22"/>
  <c r="O132" i="22"/>
  <c r="O133" i="22"/>
  <c r="O134" i="22"/>
  <c r="O135" i="22"/>
  <c r="O136" i="22"/>
  <c r="O137" i="22"/>
  <c r="O138" i="22"/>
  <c r="O139" i="22"/>
  <c r="O140" i="22"/>
  <c r="O141" i="22"/>
  <c r="O142" i="22"/>
  <c r="O143" i="22"/>
  <c r="O144" i="22"/>
  <c r="O145" i="22"/>
  <c r="O146" i="22"/>
  <c r="O147" i="22"/>
  <c r="O148" i="22"/>
  <c r="O149" i="22"/>
  <c r="O150" i="22"/>
  <c r="O151" i="22"/>
  <c r="O152" i="22"/>
  <c r="O153" i="22"/>
  <c r="O154" i="22"/>
  <c r="O155" i="22"/>
  <c r="O156" i="22"/>
  <c r="O157" i="22"/>
  <c r="O158" i="22"/>
  <c r="O159" i="22"/>
  <c r="O160" i="22"/>
  <c r="O161" i="22"/>
  <c r="O162" i="22"/>
  <c r="O163" i="22"/>
  <c r="O164" i="22"/>
  <c r="O165" i="22"/>
  <c r="O166" i="22"/>
  <c r="O167" i="22"/>
  <c r="O168" i="22"/>
  <c r="O169" i="22"/>
  <c r="O170" i="22"/>
  <c r="O171" i="22"/>
  <c r="O172" i="22"/>
  <c r="O173" i="22"/>
  <c r="O174" i="22"/>
  <c r="O175" i="22"/>
  <c r="O176" i="22"/>
  <c r="O177" i="22"/>
  <c r="O178" i="22"/>
  <c r="O179" i="22"/>
  <c r="O180" i="22"/>
  <c r="O181" i="22"/>
  <c r="O182" i="22"/>
  <c r="O183" i="22"/>
  <c r="O184" i="22"/>
  <c r="O185" i="22"/>
  <c r="O186" i="22"/>
  <c r="O187" i="22"/>
  <c r="O188" i="22"/>
  <c r="O189" i="22"/>
  <c r="O190" i="22"/>
  <c r="O191" i="22"/>
  <c r="O192" i="22"/>
  <c r="O193" i="22"/>
  <c r="O194" i="22"/>
  <c r="O195" i="22"/>
  <c r="O196" i="22"/>
  <c r="O197" i="22"/>
  <c r="O198" i="22"/>
  <c r="O199" i="22"/>
  <c r="O200" i="22"/>
  <c r="O201" i="22"/>
  <c r="O202" i="22"/>
  <c r="O203" i="22"/>
  <c r="O204" i="22"/>
  <c r="O205" i="22"/>
  <c r="O206" i="22"/>
  <c r="O207" i="22"/>
  <c r="O208" i="22"/>
  <c r="O209" i="22"/>
  <c r="O210" i="22"/>
  <c r="O211" i="22"/>
  <c r="O212" i="22"/>
  <c r="O213" i="22"/>
  <c r="O214" i="22"/>
  <c r="O215" i="22"/>
  <c r="O216" i="22"/>
  <c r="O217" i="22"/>
  <c r="O218" i="22"/>
  <c r="O219" i="22"/>
  <c r="O220" i="22"/>
  <c r="O221" i="22"/>
  <c r="O222" i="22"/>
  <c r="O223" i="22"/>
  <c r="O224" i="22"/>
  <c r="O225" i="22"/>
  <c r="O226" i="22"/>
  <c r="O227" i="22"/>
  <c r="O228" i="22"/>
  <c r="O229" i="22"/>
  <c r="O230" i="22"/>
  <c r="O231" i="22"/>
  <c r="O232" i="22"/>
  <c r="O233" i="22"/>
  <c r="O234" i="22"/>
  <c r="O235" i="22"/>
  <c r="O236" i="22"/>
  <c r="O237" i="22"/>
  <c r="O238" i="22"/>
  <c r="O239" i="22"/>
  <c r="O240" i="22"/>
  <c r="O241" i="22"/>
  <c r="O242" i="22"/>
  <c r="O243" i="22"/>
  <c r="O244" i="22"/>
  <c r="O245" i="22"/>
  <c r="O246" i="22"/>
  <c r="O247" i="22"/>
  <c r="O248" i="22"/>
  <c r="O249" i="22"/>
  <c r="O250" i="22"/>
  <c r="O251" i="22"/>
  <c r="O252" i="22"/>
  <c r="O253" i="22"/>
  <c r="O254" i="22"/>
  <c r="O255" i="22"/>
  <c r="O256" i="22"/>
  <c r="O257" i="22"/>
  <c r="O258" i="22"/>
  <c r="O259" i="22"/>
  <c r="O260" i="22"/>
  <c r="O261" i="22"/>
  <c r="O262" i="22"/>
  <c r="O263" i="22"/>
  <c r="O264" i="22"/>
  <c r="O265" i="22"/>
  <c r="O266" i="22"/>
  <c r="O267" i="22"/>
  <c r="O268" i="22"/>
  <c r="O269" i="22"/>
  <c r="O270" i="22"/>
  <c r="O271" i="22"/>
  <c r="O272" i="22"/>
  <c r="O273" i="22"/>
  <c r="O274" i="22"/>
  <c r="O275" i="22"/>
  <c r="O276" i="22"/>
  <c r="O277" i="22"/>
  <c r="O278" i="22"/>
  <c r="O279" i="22"/>
  <c r="O280" i="22"/>
  <c r="O281" i="22"/>
  <c r="O282" i="22"/>
  <c r="O283" i="22"/>
  <c r="O284" i="22"/>
  <c r="O285" i="22"/>
  <c r="O286" i="22"/>
  <c r="O287" i="22"/>
  <c r="O288" i="22"/>
  <c r="O289" i="22"/>
  <c r="O290" i="22"/>
  <c r="O291" i="22"/>
  <c r="O292" i="22"/>
  <c r="O293" i="22"/>
  <c r="O294" i="22"/>
  <c r="O295" i="22"/>
  <c r="O296" i="22"/>
  <c r="O297" i="22"/>
  <c r="O298" i="22"/>
  <c r="O299" i="22"/>
  <c r="O300" i="22"/>
  <c r="O301" i="22"/>
  <c r="O302" i="22"/>
  <c r="O303" i="22"/>
  <c r="O304" i="22"/>
  <c r="O305" i="22"/>
  <c r="O306" i="22"/>
  <c r="O307" i="22"/>
  <c r="O308" i="22"/>
  <c r="O309" i="22"/>
  <c r="O310" i="22"/>
  <c r="O311" i="22"/>
  <c r="O312" i="22"/>
  <c r="O313" i="22"/>
  <c r="O314" i="22"/>
  <c r="O315" i="22"/>
  <c r="O316" i="22"/>
  <c r="O317" i="22"/>
  <c r="O318" i="22"/>
  <c r="O319" i="22"/>
  <c r="O320" i="22"/>
  <c r="O321" i="22"/>
  <c r="O322" i="22"/>
  <c r="O323" i="22"/>
  <c r="O324" i="22"/>
  <c r="O325" i="22"/>
  <c r="O326" i="22"/>
  <c r="O327" i="22"/>
  <c r="O328" i="22"/>
  <c r="O329" i="22"/>
  <c r="O330" i="22"/>
  <c r="O331" i="22"/>
  <c r="O332" i="22"/>
  <c r="O333" i="22"/>
  <c r="O334" i="22"/>
  <c r="O335" i="22"/>
  <c r="O336" i="22"/>
  <c r="O337" i="22"/>
  <c r="O338" i="22"/>
  <c r="O339" i="22"/>
  <c r="O340" i="22"/>
  <c r="O341" i="22"/>
  <c r="O342" i="22"/>
  <c r="O343" i="22"/>
  <c r="O344" i="22"/>
  <c r="O345" i="22"/>
  <c r="O346" i="22"/>
  <c r="O347" i="22"/>
  <c r="O348" i="22"/>
  <c r="O349" i="22"/>
  <c r="O350" i="22"/>
  <c r="O351" i="22"/>
  <c r="O352" i="22"/>
  <c r="O353" i="22"/>
  <c r="O354" i="22"/>
  <c r="O355" i="22"/>
  <c r="O356" i="22"/>
  <c r="O357" i="22"/>
  <c r="O358" i="22"/>
  <c r="O359" i="22"/>
  <c r="O360" i="22"/>
  <c r="O361" i="22"/>
  <c r="O362" i="22"/>
  <c r="O363" i="22"/>
  <c r="O364" i="22"/>
  <c r="O365" i="22"/>
  <c r="O366" i="22"/>
  <c r="O367" i="22"/>
  <c r="O368" i="22"/>
  <c r="O369" i="22"/>
  <c r="O370" i="22"/>
  <c r="O371" i="22"/>
  <c r="O372" i="22"/>
  <c r="O373" i="22"/>
  <c r="O374" i="22"/>
  <c r="O375" i="22"/>
  <c r="O376" i="22"/>
  <c r="O377" i="22"/>
  <c r="O378" i="22"/>
  <c r="O379" i="22"/>
  <c r="O380" i="22"/>
  <c r="O381" i="22"/>
  <c r="O382" i="22"/>
  <c r="O383" i="22"/>
  <c r="O384" i="22"/>
  <c r="O385" i="22"/>
  <c r="O386" i="22"/>
  <c r="O387" i="22"/>
  <c r="O388" i="22"/>
  <c r="O389" i="22"/>
  <c r="O390" i="22"/>
  <c r="O391" i="22"/>
  <c r="O392" i="22"/>
  <c r="O393" i="22"/>
  <c r="O394" i="22"/>
  <c r="O395" i="22"/>
  <c r="O396" i="22"/>
  <c r="O397" i="22"/>
  <c r="O398" i="22"/>
  <c r="O399" i="22"/>
  <c r="O400" i="22"/>
  <c r="O401" i="22"/>
  <c r="O402" i="22"/>
  <c r="O403" i="22"/>
  <c r="O404" i="22"/>
  <c r="O405" i="22"/>
  <c r="O406" i="22"/>
  <c r="O407" i="22"/>
  <c r="O408" i="22"/>
  <c r="O409" i="22"/>
  <c r="O410" i="22"/>
  <c r="O411" i="22"/>
  <c r="O412" i="22"/>
  <c r="O413" i="22"/>
  <c r="O414" i="22"/>
  <c r="O415" i="22"/>
  <c r="O416" i="22"/>
  <c r="O417" i="22"/>
  <c r="O418" i="22"/>
  <c r="O419" i="22"/>
  <c r="O420" i="22"/>
  <c r="O421" i="22"/>
  <c r="O422" i="22"/>
  <c r="O423" i="22"/>
  <c r="O424" i="22"/>
  <c r="O425" i="22"/>
  <c r="O426" i="22"/>
  <c r="O427" i="22"/>
  <c r="O428" i="22"/>
  <c r="O429" i="22"/>
  <c r="O430" i="22"/>
  <c r="O431" i="22"/>
  <c r="O432" i="22"/>
  <c r="O433" i="22"/>
  <c r="O434" i="22"/>
  <c r="O435" i="22"/>
  <c r="O436" i="22"/>
  <c r="O437" i="22"/>
  <c r="O438" i="22"/>
  <c r="O439" i="22"/>
  <c r="O440" i="22"/>
  <c r="O441" i="22"/>
  <c r="O442" i="22"/>
  <c r="O443" i="22"/>
  <c r="O444" i="22"/>
  <c r="O445" i="22"/>
  <c r="O446" i="22"/>
  <c r="O447" i="22"/>
  <c r="O448" i="22"/>
  <c r="O449" i="22"/>
  <c r="O450" i="22"/>
  <c r="O451" i="22"/>
  <c r="O452" i="22"/>
  <c r="O453" i="22"/>
  <c r="O454" i="22"/>
  <c r="O455" i="22"/>
  <c r="O456" i="22"/>
  <c r="O457" i="22"/>
  <c r="O458" i="22"/>
  <c r="O459" i="22"/>
  <c r="O460" i="22"/>
  <c r="O461" i="22"/>
  <c r="O462" i="22"/>
  <c r="O463" i="22"/>
  <c r="O464" i="22"/>
  <c r="O465" i="22"/>
  <c r="O466" i="22"/>
  <c r="O467" i="22"/>
  <c r="O468" i="22"/>
  <c r="O469" i="22"/>
  <c r="O470" i="22"/>
  <c r="O471" i="22"/>
  <c r="O472" i="22"/>
  <c r="O473" i="22"/>
  <c r="O474" i="22"/>
  <c r="O475" i="22"/>
  <c r="O476" i="22"/>
  <c r="O477" i="22"/>
  <c r="O478" i="22"/>
  <c r="O479" i="22"/>
  <c r="O480" i="22"/>
  <c r="O481" i="22"/>
  <c r="O482" i="22"/>
  <c r="O483" i="22"/>
  <c r="O484" i="22"/>
  <c r="O485" i="22"/>
  <c r="O486" i="22"/>
  <c r="O487" i="22"/>
  <c r="O488" i="22"/>
  <c r="O489" i="22"/>
  <c r="O490" i="22"/>
  <c r="O491" i="22"/>
  <c r="O492" i="22"/>
  <c r="O493" i="22"/>
  <c r="O494" i="22"/>
  <c r="O495" i="22"/>
  <c r="O496" i="22"/>
  <c r="O497" i="22"/>
  <c r="O498" i="22"/>
  <c r="O499" i="22"/>
  <c r="O500" i="22"/>
  <c r="O501" i="22"/>
  <c r="O502" i="22"/>
  <c r="O503" i="22"/>
  <c r="O504" i="22"/>
  <c r="O505" i="22"/>
  <c r="O506" i="22"/>
  <c r="O507" i="22"/>
  <c r="O508" i="22"/>
  <c r="O509" i="22"/>
  <c r="O510" i="22"/>
  <c r="O511" i="22"/>
  <c r="O512" i="22"/>
  <c r="O513" i="22"/>
  <c r="O514" i="22"/>
  <c r="O515" i="22"/>
  <c r="O516" i="22"/>
  <c r="O517" i="22"/>
  <c r="O518" i="22"/>
  <c r="O519" i="22"/>
  <c r="O520" i="22"/>
  <c r="O521" i="22"/>
  <c r="O522" i="22"/>
  <c r="O523" i="22"/>
  <c r="O524" i="22"/>
  <c r="O525" i="22"/>
  <c r="O526" i="22"/>
  <c r="O527" i="22"/>
  <c r="O528" i="22"/>
  <c r="O529" i="22"/>
  <c r="O530" i="22"/>
  <c r="O531" i="22"/>
  <c r="O532" i="22"/>
  <c r="O533" i="22"/>
  <c r="O534" i="22"/>
  <c r="O535" i="22"/>
  <c r="O536" i="22"/>
  <c r="O537" i="22"/>
  <c r="O538" i="22"/>
  <c r="O539" i="22"/>
  <c r="O540" i="22"/>
  <c r="O541" i="22"/>
  <c r="O542" i="22"/>
  <c r="O543" i="22"/>
  <c r="O544" i="22"/>
  <c r="O545" i="22"/>
  <c r="O546" i="22"/>
  <c r="O547" i="22"/>
  <c r="O548" i="22"/>
  <c r="O549" i="22"/>
  <c r="O550" i="22"/>
  <c r="O551" i="22"/>
  <c r="O552" i="22"/>
  <c r="O553" i="22"/>
  <c r="O554" i="22"/>
  <c r="O555" i="22"/>
  <c r="O556" i="22"/>
  <c r="O557" i="22"/>
  <c r="O558" i="22"/>
  <c r="O559" i="22"/>
  <c r="O560" i="22"/>
  <c r="O561" i="22"/>
  <c r="O562" i="22"/>
  <c r="O563" i="22"/>
  <c r="O564" i="22"/>
  <c r="O565" i="22"/>
  <c r="O566" i="22"/>
  <c r="O567" i="22"/>
  <c r="O568" i="22"/>
  <c r="O569" i="22"/>
  <c r="O570" i="22"/>
  <c r="O571" i="22"/>
  <c r="O572" i="22"/>
  <c r="O573" i="22"/>
  <c r="O574" i="22"/>
  <c r="O575" i="22"/>
  <c r="O576" i="22"/>
  <c r="O577" i="22"/>
  <c r="O578" i="22"/>
  <c r="O579" i="22"/>
  <c r="O580" i="22"/>
  <c r="O581" i="22"/>
  <c r="O582" i="22"/>
  <c r="O583" i="22"/>
  <c r="O584" i="22"/>
  <c r="O585" i="22"/>
  <c r="O586" i="22"/>
  <c r="O587" i="22"/>
  <c r="O588" i="22"/>
  <c r="O589" i="22"/>
  <c r="O590" i="22"/>
  <c r="O591" i="22"/>
  <c r="O592" i="22"/>
  <c r="O593" i="22"/>
  <c r="O594" i="22"/>
  <c r="O595" i="22"/>
  <c r="O596" i="22"/>
  <c r="O597" i="22"/>
  <c r="O598" i="22"/>
  <c r="O599" i="22"/>
  <c r="O600" i="22"/>
  <c r="O601" i="22"/>
  <c r="O602" i="22"/>
  <c r="O603" i="22"/>
  <c r="O604" i="22"/>
  <c r="O605" i="22"/>
  <c r="O606" i="22"/>
  <c r="O607" i="22"/>
  <c r="O608" i="22"/>
  <c r="O609" i="22"/>
  <c r="O610" i="22"/>
  <c r="O611" i="22"/>
  <c r="O612" i="22"/>
  <c r="O613" i="22"/>
  <c r="O614" i="22"/>
  <c r="O615" i="22"/>
  <c r="O616" i="22"/>
  <c r="O617" i="22"/>
  <c r="O618" i="22"/>
  <c r="O619" i="22"/>
  <c r="O620" i="22"/>
  <c r="O621" i="22"/>
  <c r="O622" i="22"/>
  <c r="O623" i="22"/>
  <c r="O624" i="22"/>
  <c r="O625" i="22"/>
  <c r="O626" i="22"/>
  <c r="O627" i="22"/>
  <c r="O628" i="22"/>
  <c r="O629" i="22"/>
  <c r="O630" i="22"/>
  <c r="O631" i="22"/>
  <c r="O632" i="22"/>
  <c r="O633" i="22"/>
  <c r="O634" i="22"/>
  <c r="O635" i="22"/>
  <c r="O636" i="22"/>
  <c r="O637" i="22"/>
  <c r="O638" i="22"/>
  <c r="O639" i="22"/>
  <c r="O640" i="22"/>
  <c r="O641" i="22"/>
  <c r="O642" i="22"/>
  <c r="O643" i="22"/>
  <c r="O644" i="22"/>
  <c r="O645" i="22"/>
  <c r="O646" i="22"/>
  <c r="O647" i="22"/>
  <c r="O648" i="22"/>
  <c r="O649" i="22"/>
  <c r="O650" i="22"/>
  <c r="O651" i="22"/>
  <c r="O652" i="22"/>
  <c r="O653" i="22"/>
  <c r="O654" i="22"/>
  <c r="O655" i="22"/>
  <c r="O656" i="22"/>
  <c r="O657" i="22"/>
  <c r="O658" i="22"/>
  <c r="O659" i="22"/>
  <c r="O660" i="22"/>
  <c r="O661" i="22"/>
  <c r="O662" i="22"/>
  <c r="O663" i="22"/>
  <c r="O664" i="22"/>
  <c r="O665" i="22"/>
  <c r="O666" i="22"/>
  <c r="O667" i="22"/>
  <c r="O668" i="22"/>
  <c r="O669" i="22"/>
  <c r="O670" i="22"/>
  <c r="O671" i="22"/>
  <c r="O672" i="22"/>
  <c r="O673" i="22"/>
  <c r="O674" i="22"/>
  <c r="O675" i="22"/>
  <c r="O676" i="22"/>
  <c r="O677" i="22"/>
  <c r="O678" i="22"/>
  <c r="O679" i="22"/>
  <c r="O680" i="22"/>
  <c r="O681" i="22"/>
  <c r="O682" i="22"/>
  <c r="O683" i="22"/>
  <c r="O684" i="22"/>
  <c r="O685" i="22"/>
  <c r="O686" i="22"/>
  <c r="O687" i="22"/>
  <c r="O688" i="22"/>
  <c r="O689" i="22"/>
  <c r="O690" i="22"/>
  <c r="O691" i="22"/>
  <c r="O692" i="22"/>
  <c r="O693" i="22"/>
  <c r="O694" i="22"/>
  <c r="O695" i="22"/>
  <c r="O696" i="22"/>
  <c r="O697" i="22"/>
  <c r="O698" i="22"/>
  <c r="O699" i="22"/>
  <c r="O700" i="22"/>
  <c r="O701" i="22"/>
  <c r="O702" i="22"/>
  <c r="O703" i="22"/>
  <c r="O704" i="22"/>
  <c r="O705" i="22"/>
  <c r="O706" i="22"/>
  <c r="O707" i="22"/>
  <c r="O708" i="22"/>
  <c r="O709" i="22"/>
  <c r="O710" i="22"/>
  <c r="O711" i="22"/>
  <c r="O712" i="22"/>
  <c r="O713" i="22"/>
  <c r="O714" i="22"/>
  <c r="O715" i="22"/>
  <c r="O716" i="22"/>
  <c r="O717" i="22"/>
  <c r="O718" i="22"/>
  <c r="O719" i="22"/>
  <c r="O720" i="22"/>
  <c r="O721" i="22"/>
  <c r="O722" i="22"/>
  <c r="O723" i="22"/>
  <c r="O724" i="22"/>
  <c r="O725" i="22"/>
  <c r="O726" i="22"/>
  <c r="O727" i="22"/>
  <c r="O728" i="22"/>
  <c r="O729" i="22"/>
  <c r="O730" i="22"/>
  <c r="O731" i="22"/>
  <c r="O732" i="22"/>
  <c r="O733" i="22"/>
  <c r="O734" i="22"/>
  <c r="O735" i="22"/>
  <c r="O736" i="22"/>
  <c r="O737" i="22"/>
  <c r="O738" i="22"/>
  <c r="O739" i="22"/>
  <c r="O740" i="22"/>
  <c r="O741" i="22"/>
  <c r="O742" i="22"/>
  <c r="O743" i="22"/>
  <c r="O744" i="22"/>
  <c r="O745" i="22"/>
  <c r="O746" i="22"/>
  <c r="O747" i="22"/>
  <c r="O748" i="22"/>
  <c r="O749" i="22"/>
  <c r="O750" i="22"/>
  <c r="O751" i="22"/>
  <c r="O752" i="22"/>
  <c r="O753" i="22"/>
  <c r="O754" i="22"/>
  <c r="O755" i="22"/>
  <c r="O756" i="22"/>
  <c r="O757" i="22"/>
  <c r="O758" i="22"/>
  <c r="O759" i="22"/>
  <c r="O760" i="22"/>
  <c r="O761" i="22"/>
  <c r="O762" i="22"/>
  <c r="O763" i="22"/>
  <c r="O764" i="22"/>
  <c r="O765" i="22"/>
  <c r="O766" i="22"/>
  <c r="O767" i="22"/>
  <c r="O768" i="22"/>
  <c r="O769" i="22"/>
  <c r="O770" i="22"/>
  <c r="O771" i="22"/>
  <c r="O772" i="22"/>
  <c r="O773" i="22"/>
  <c r="O774" i="22"/>
  <c r="O775" i="22"/>
  <c r="O776" i="22"/>
  <c r="O777" i="22"/>
  <c r="O778" i="22"/>
  <c r="O779" i="22"/>
  <c r="O780" i="22"/>
  <c r="O781" i="22"/>
  <c r="O782" i="22"/>
  <c r="O783" i="22"/>
  <c r="O784" i="22"/>
  <c r="O785" i="22"/>
  <c r="O786" i="22"/>
  <c r="O787" i="22"/>
  <c r="O788" i="22"/>
  <c r="O789" i="22"/>
  <c r="O790" i="22"/>
  <c r="O791" i="22"/>
  <c r="O792" i="22"/>
  <c r="O793" i="22"/>
  <c r="O794" i="22"/>
  <c r="O795" i="22"/>
  <c r="O796" i="22"/>
  <c r="O797" i="22"/>
  <c r="O798" i="22"/>
  <c r="O799" i="22"/>
  <c r="O800" i="22"/>
  <c r="O801" i="22"/>
  <c r="O802" i="22"/>
  <c r="O803" i="22"/>
  <c r="O804" i="22"/>
  <c r="O805" i="22"/>
  <c r="O806" i="22"/>
  <c r="O807" i="22"/>
  <c r="O808" i="22"/>
  <c r="O809" i="22"/>
  <c r="O810" i="22"/>
  <c r="O811" i="22"/>
  <c r="O812" i="22"/>
  <c r="O813" i="22"/>
  <c r="O814" i="22"/>
  <c r="O815" i="22"/>
  <c r="O816" i="22"/>
  <c r="O817" i="22"/>
  <c r="O818" i="22"/>
  <c r="O819" i="22"/>
  <c r="O820" i="22"/>
  <c r="O821" i="22"/>
  <c r="O822" i="22"/>
  <c r="O823" i="22"/>
  <c r="O824" i="22"/>
  <c r="O825" i="22"/>
  <c r="O826" i="22"/>
  <c r="O827" i="22"/>
  <c r="O828" i="22"/>
  <c r="O829" i="22"/>
  <c r="O830" i="22"/>
  <c r="O831" i="22"/>
  <c r="O832" i="22"/>
  <c r="O833" i="22"/>
  <c r="O834" i="22"/>
  <c r="O835" i="22"/>
  <c r="O836" i="22"/>
  <c r="O837" i="22"/>
  <c r="O838" i="22"/>
  <c r="O839" i="22"/>
  <c r="O840" i="22"/>
  <c r="O841" i="22"/>
  <c r="O842" i="22"/>
  <c r="O843" i="22"/>
  <c r="O844" i="22"/>
  <c r="O845" i="22"/>
  <c r="O846" i="22"/>
  <c r="O847" i="22"/>
  <c r="O848" i="22"/>
  <c r="O849" i="22"/>
  <c r="O850" i="22"/>
  <c r="O851" i="22"/>
  <c r="O852" i="22"/>
  <c r="O853" i="22"/>
  <c r="O854" i="22"/>
  <c r="O855" i="22"/>
  <c r="O856" i="22"/>
  <c r="O857" i="22"/>
  <c r="O858" i="22"/>
  <c r="O859" i="22"/>
  <c r="O860" i="22"/>
  <c r="O861" i="22"/>
  <c r="O862" i="22"/>
  <c r="O863" i="22"/>
  <c r="O864" i="22"/>
  <c r="O865" i="22"/>
  <c r="O866" i="22"/>
  <c r="O867" i="22"/>
  <c r="O868" i="22"/>
  <c r="O869" i="22"/>
  <c r="O870" i="22"/>
  <c r="O871" i="22"/>
  <c r="O872" i="22"/>
  <c r="O873" i="22"/>
  <c r="O874" i="22"/>
  <c r="O875" i="22"/>
  <c r="O876" i="22"/>
  <c r="O877" i="22"/>
  <c r="O878" i="22"/>
  <c r="O879" i="22"/>
  <c r="O880" i="22"/>
  <c r="O881" i="22"/>
  <c r="O882" i="22"/>
  <c r="O883" i="22"/>
  <c r="O884" i="22"/>
  <c r="O885" i="22"/>
  <c r="O886" i="22"/>
  <c r="O887" i="22"/>
  <c r="O888" i="22"/>
  <c r="O889" i="22"/>
  <c r="O890" i="22"/>
  <c r="O891" i="22"/>
  <c r="O892" i="22"/>
  <c r="O893" i="22"/>
  <c r="O894" i="22"/>
  <c r="O895" i="22"/>
  <c r="O896" i="22"/>
  <c r="O897" i="22"/>
  <c r="O898" i="22"/>
  <c r="O899" i="22"/>
  <c r="O900" i="22"/>
  <c r="O901" i="22"/>
  <c r="O902" i="22"/>
  <c r="O903" i="22"/>
  <c r="O904" i="22"/>
  <c r="O905" i="22"/>
  <c r="O906" i="22"/>
  <c r="O907" i="22"/>
  <c r="O908" i="22"/>
  <c r="O909" i="22"/>
  <c r="O910" i="22"/>
  <c r="O911" i="22"/>
  <c r="O912" i="22"/>
  <c r="O913" i="22"/>
  <c r="O914" i="22"/>
  <c r="O915" i="22"/>
  <c r="O916" i="22"/>
  <c r="O917" i="22"/>
  <c r="O918" i="22"/>
  <c r="O919" i="22"/>
  <c r="O920" i="22"/>
  <c r="O921" i="22"/>
  <c r="O922" i="22"/>
  <c r="O923" i="22"/>
  <c r="O924" i="22"/>
  <c r="O925" i="22"/>
  <c r="O926" i="22"/>
  <c r="O927" i="22"/>
  <c r="O928" i="22"/>
  <c r="O929" i="22"/>
  <c r="O930" i="22"/>
  <c r="O931" i="22"/>
  <c r="O932" i="22"/>
  <c r="O933" i="22"/>
  <c r="O934" i="22"/>
  <c r="O935" i="22"/>
  <c r="O936" i="22"/>
  <c r="O937" i="22"/>
  <c r="O938" i="22"/>
  <c r="O939" i="22"/>
  <c r="O940" i="22"/>
  <c r="O941" i="22"/>
  <c r="O942" i="22"/>
  <c r="O943" i="22"/>
  <c r="O944" i="22"/>
  <c r="O945" i="22"/>
  <c r="O946" i="22"/>
  <c r="O947" i="22"/>
  <c r="O948" i="22"/>
  <c r="O949" i="22"/>
  <c r="O950" i="22"/>
  <c r="O951" i="22"/>
  <c r="O952" i="22"/>
  <c r="O953" i="22"/>
  <c r="O954" i="22"/>
  <c r="O955" i="22"/>
  <c r="O956" i="22"/>
  <c r="O957" i="22"/>
  <c r="O958" i="22"/>
  <c r="O959" i="22"/>
  <c r="O960" i="22"/>
  <c r="O961" i="22"/>
  <c r="O962" i="22"/>
  <c r="O963" i="22"/>
  <c r="O964" i="22"/>
  <c r="O965" i="22"/>
  <c r="O966" i="22"/>
  <c r="O967" i="22"/>
  <c r="O968" i="22"/>
  <c r="O969" i="22"/>
  <c r="O970" i="22"/>
  <c r="O971" i="22"/>
  <c r="O972" i="22"/>
  <c r="O973" i="22"/>
  <c r="O974" i="22"/>
  <c r="O975" i="22"/>
  <c r="O976" i="22"/>
  <c r="O977" i="22"/>
  <c r="O978" i="22"/>
  <c r="O979" i="22"/>
  <c r="O980" i="22"/>
  <c r="O981" i="22"/>
  <c r="O982" i="22"/>
  <c r="O983" i="22"/>
  <c r="O984" i="22"/>
  <c r="O985" i="22"/>
  <c r="O986" i="22"/>
  <c r="O987" i="22"/>
  <c r="O988" i="22"/>
  <c r="O989" i="22"/>
  <c r="O990" i="22"/>
  <c r="O991" i="22"/>
  <c r="O992" i="22"/>
  <c r="O993" i="22"/>
  <c r="O994" i="22"/>
  <c r="O995" i="22"/>
  <c r="O996" i="22"/>
  <c r="O997" i="22"/>
  <c r="O998" i="22"/>
  <c r="O999" i="22"/>
  <c r="O1000" i="22"/>
  <c r="O1001" i="22"/>
  <c r="O1002" i="22"/>
  <c r="O1003" i="22"/>
  <c r="O1004" i="22"/>
  <c r="O1005" i="22"/>
  <c r="O1006" i="22"/>
  <c r="O1007" i="22"/>
  <c r="O1008" i="22"/>
  <c r="O1009" i="22"/>
  <c r="O1010" i="22"/>
  <c r="O1011" i="22"/>
  <c r="O1012" i="22"/>
  <c r="O1013" i="22"/>
  <c r="O1014" i="22"/>
  <c r="O1015" i="22"/>
  <c r="O1016" i="22"/>
  <c r="O1017" i="22"/>
  <c r="O1018" i="22"/>
  <c r="O1019" i="22"/>
  <c r="O1020" i="22"/>
  <c r="O1021" i="22"/>
  <c r="O1022" i="22"/>
  <c r="O1023" i="22"/>
  <c r="O1024" i="22"/>
  <c r="O1025" i="22"/>
  <c r="O1026" i="22"/>
  <c r="O1027" i="22"/>
  <c r="O1028" i="22"/>
  <c r="O1029" i="22"/>
  <c r="O1030" i="22"/>
  <c r="O1031" i="22"/>
  <c r="O1032" i="22"/>
  <c r="O1033" i="22"/>
  <c r="O1034" i="22"/>
  <c r="O1035" i="22"/>
  <c r="O1036" i="22"/>
  <c r="O1037" i="22"/>
  <c r="O1038" i="22"/>
  <c r="O1039" i="22"/>
  <c r="O1040" i="22"/>
  <c r="O1041" i="22"/>
  <c r="O1042" i="22"/>
  <c r="O1043" i="22"/>
  <c r="O1044" i="22"/>
  <c r="O1045" i="22"/>
  <c r="O1046" i="22"/>
  <c r="O1047" i="22"/>
  <c r="O1048" i="22"/>
  <c r="O1049" i="22"/>
  <c r="O1050" i="22"/>
  <c r="O1051" i="22"/>
  <c r="O1052" i="22"/>
  <c r="O1053" i="22"/>
  <c r="O1054" i="22"/>
  <c r="O1055" i="22"/>
  <c r="O1056" i="22"/>
  <c r="O1057" i="22"/>
  <c r="O1058" i="22"/>
  <c r="O1059" i="22"/>
  <c r="O1060" i="22"/>
  <c r="O1061" i="22"/>
  <c r="O1062" i="22"/>
  <c r="O1063" i="22"/>
  <c r="O1064" i="22"/>
  <c r="O1065" i="22"/>
  <c r="O1066" i="22"/>
  <c r="O1067" i="22"/>
  <c r="O1068" i="22"/>
  <c r="O1069" i="22"/>
  <c r="O1070" i="22"/>
  <c r="O1071" i="22"/>
  <c r="O1072" i="22"/>
  <c r="O1073" i="22"/>
  <c r="O1074" i="22"/>
  <c r="O1075" i="22"/>
  <c r="O1076" i="22"/>
  <c r="O1077" i="22"/>
  <c r="O1078" i="22"/>
  <c r="O1079" i="22"/>
  <c r="O1080" i="22"/>
  <c r="O1081" i="22"/>
  <c r="O1082" i="22"/>
  <c r="O1083" i="22"/>
  <c r="O1084" i="22"/>
  <c r="O1085" i="22"/>
  <c r="O1086" i="22"/>
  <c r="O1087" i="22"/>
  <c r="O1088" i="22"/>
  <c r="O1089" i="22"/>
  <c r="O1090" i="22"/>
  <c r="O1091" i="22"/>
  <c r="O1092" i="22"/>
  <c r="O1093" i="22"/>
  <c r="O1094" i="22"/>
  <c r="O1095" i="22"/>
  <c r="O1096" i="22"/>
  <c r="O1097" i="22"/>
  <c r="O1098" i="22"/>
  <c r="O1099" i="22"/>
  <c r="O1100" i="22"/>
  <c r="O1101" i="22"/>
  <c r="O1102" i="22"/>
  <c r="O1103" i="22"/>
  <c r="O1104" i="22"/>
  <c r="O1105" i="22"/>
  <c r="O1106" i="22"/>
  <c r="O1107" i="22"/>
  <c r="O1108" i="22"/>
  <c r="O1109" i="22"/>
  <c r="O1110" i="22"/>
  <c r="O1111" i="22"/>
  <c r="O1112" i="22"/>
  <c r="O1113" i="22"/>
  <c r="O1114" i="22"/>
  <c r="O1115" i="22"/>
  <c r="O1116" i="22"/>
  <c r="O1117" i="22"/>
  <c r="O1118" i="22"/>
  <c r="O1119" i="22"/>
  <c r="O1120" i="22"/>
  <c r="O1121" i="22"/>
  <c r="O1122" i="22"/>
  <c r="O1123" i="22"/>
  <c r="O1124" i="22"/>
  <c r="O1125" i="22"/>
  <c r="O1126" i="22"/>
  <c r="O1127" i="22"/>
  <c r="O1128" i="22"/>
  <c r="O1129" i="22"/>
  <c r="O1130" i="22"/>
  <c r="O1131" i="22"/>
  <c r="O1132" i="22"/>
  <c r="O1133" i="22"/>
  <c r="O1134" i="22"/>
  <c r="O1135" i="22"/>
  <c r="O1136" i="22"/>
  <c r="O1137" i="22"/>
  <c r="O1138" i="22"/>
  <c r="O1139" i="22"/>
  <c r="O1140" i="22"/>
  <c r="O1141" i="22"/>
  <c r="O1142" i="22"/>
  <c r="O1143" i="22"/>
  <c r="O1144" i="22"/>
  <c r="O1145" i="22"/>
  <c r="O1146" i="22"/>
  <c r="O1147" i="22"/>
  <c r="O1148" i="22"/>
  <c r="O1149" i="22"/>
  <c r="O1150" i="22"/>
  <c r="O1151" i="22"/>
  <c r="O1152" i="22"/>
  <c r="O1153" i="22"/>
  <c r="O1154" i="22"/>
  <c r="O1155" i="22"/>
  <c r="O1156" i="22"/>
  <c r="O1157" i="22"/>
  <c r="O1158" i="22"/>
  <c r="O1159" i="22"/>
  <c r="O1160" i="22"/>
  <c r="O1161" i="22"/>
  <c r="O1162" i="22"/>
  <c r="O1163" i="22"/>
  <c r="O1164" i="22"/>
  <c r="O1165" i="22"/>
  <c r="O1166" i="22"/>
  <c r="O1167" i="22"/>
  <c r="O1168" i="22"/>
  <c r="O1169" i="22"/>
  <c r="O1170" i="22"/>
  <c r="O1171" i="22"/>
  <c r="O1172" i="22"/>
  <c r="O1173" i="22"/>
  <c r="O1174" i="22"/>
  <c r="O1175" i="22"/>
  <c r="O1176" i="22"/>
  <c r="O1177" i="22"/>
  <c r="O1178" i="22"/>
  <c r="O1179" i="22"/>
  <c r="O1180" i="22"/>
  <c r="O1181" i="22"/>
  <c r="O1182" i="22"/>
  <c r="O1183" i="22"/>
  <c r="O1184" i="22"/>
  <c r="O1185" i="22"/>
  <c r="O1186" i="22"/>
  <c r="O1187" i="22"/>
  <c r="O1188" i="22"/>
  <c r="O1189" i="22"/>
  <c r="O1190" i="22"/>
  <c r="O1191" i="22"/>
  <c r="O1192" i="22"/>
  <c r="O1193" i="22"/>
  <c r="O1194" i="22"/>
  <c r="O1195" i="22"/>
  <c r="O1196" i="22"/>
  <c r="O1197" i="22"/>
  <c r="O1198" i="22"/>
  <c r="O1199" i="22"/>
  <c r="O1200" i="22"/>
  <c r="O1201" i="22"/>
  <c r="O1202" i="22"/>
  <c r="O1203" i="22"/>
  <c r="O1204" i="22"/>
  <c r="O1205" i="22"/>
  <c r="O1206" i="22"/>
  <c r="O1207" i="22"/>
  <c r="O1208" i="22"/>
  <c r="O1209" i="22"/>
  <c r="O1210" i="22"/>
  <c r="O1211" i="22"/>
  <c r="O1212" i="22"/>
  <c r="O1213" i="22"/>
  <c r="O1214" i="22"/>
  <c r="O1215" i="22"/>
  <c r="O1216" i="22"/>
  <c r="O1217" i="22"/>
  <c r="O1218" i="22"/>
  <c r="O1219" i="22"/>
  <c r="O1220" i="22"/>
  <c r="O1221" i="22"/>
  <c r="O1222" i="22"/>
  <c r="O1223" i="22"/>
  <c r="O1224" i="22"/>
  <c r="O1225" i="22"/>
  <c r="O1226" i="22"/>
  <c r="O1227" i="22"/>
  <c r="O1228" i="22"/>
  <c r="O1229" i="22"/>
  <c r="O1230" i="22"/>
  <c r="O1231" i="22"/>
  <c r="O1232" i="22"/>
  <c r="O1233" i="22"/>
  <c r="O1234" i="22"/>
  <c r="O1235" i="22"/>
  <c r="O1236" i="22"/>
  <c r="O1237" i="22"/>
  <c r="O1238" i="22"/>
  <c r="O1239" i="22"/>
  <c r="O1240" i="22"/>
  <c r="O1241" i="22"/>
  <c r="O1242" i="22"/>
  <c r="O1243" i="22"/>
  <c r="O1244" i="22"/>
  <c r="O1245" i="22"/>
  <c r="O1246" i="22"/>
  <c r="O1247" i="22"/>
  <c r="O1248" i="22"/>
  <c r="O1249" i="22"/>
  <c r="O1250" i="22"/>
  <c r="O1251" i="22"/>
  <c r="O1252" i="22"/>
  <c r="O1253" i="22"/>
  <c r="O1254" i="22"/>
  <c r="O1255" i="22"/>
  <c r="O1256" i="22"/>
  <c r="O1257" i="22"/>
  <c r="O1258" i="22"/>
  <c r="O1259" i="22"/>
  <c r="O1260" i="22"/>
  <c r="O1261" i="22"/>
  <c r="O1262" i="22"/>
  <c r="O1263" i="22"/>
  <c r="O1264" i="22"/>
  <c r="O1265" i="22"/>
  <c r="O1266" i="22"/>
  <c r="O1267" i="22"/>
  <c r="O1268" i="22"/>
  <c r="O1269" i="22"/>
  <c r="O1270" i="22"/>
  <c r="O1271" i="22"/>
  <c r="O1272" i="22"/>
  <c r="O1273" i="22"/>
  <c r="O1274" i="22"/>
  <c r="O1275" i="22"/>
  <c r="O1276" i="22"/>
  <c r="O1277" i="22"/>
  <c r="O1278" i="22"/>
  <c r="O1279" i="22"/>
  <c r="O1280" i="22"/>
  <c r="O1281" i="22"/>
  <c r="O1282" i="22"/>
  <c r="O1283" i="22"/>
  <c r="O1284" i="22"/>
  <c r="O1285" i="22"/>
  <c r="O1286" i="22"/>
  <c r="O1287" i="22"/>
  <c r="O1288" i="22"/>
  <c r="O1289" i="22"/>
  <c r="O1290" i="22"/>
  <c r="O1291" i="22"/>
  <c r="O1292" i="22"/>
  <c r="O1293" i="22"/>
  <c r="O1294" i="22"/>
  <c r="O1295" i="22"/>
  <c r="O1296" i="22"/>
  <c r="O1297" i="22"/>
  <c r="O1298" i="22"/>
  <c r="O1299" i="22"/>
  <c r="O1300" i="22"/>
  <c r="O1301" i="22"/>
  <c r="O1302" i="22"/>
  <c r="O1303" i="22"/>
  <c r="O1304" i="22"/>
  <c r="O1305" i="22"/>
  <c r="O1306" i="22"/>
  <c r="O1307" i="22"/>
  <c r="O1308" i="22"/>
  <c r="O1309" i="22"/>
  <c r="O1310" i="22"/>
  <c r="O1311" i="22"/>
  <c r="O1312" i="22"/>
  <c r="O1313" i="22"/>
  <c r="O1314" i="22"/>
  <c r="O1315" i="22"/>
  <c r="O1316" i="22"/>
  <c r="O1317" i="22"/>
  <c r="O1318" i="22"/>
  <c r="O1319" i="22"/>
  <c r="O1320" i="22"/>
  <c r="O1321" i="22"/>
  <c r="O1322" i="22"/>
  <c r="O1323" i="22"/>
  <c r="O1324" i="22"/>
  <c r="O1325" i="22"/>
  <c r="O1326" i="22"/>
  <c r="O1327" i="22"/>
  <c r="O1328" i="22"/>
  <c r="O1329" i="22"/>
  <c r="O1330" i="22"/>
  <c r="O1331" i="22"/>
  <c r="O1332" i="22"/>
  <c r="O1333" i="22"/>
  <c r="O1334" i="22"/>
  <c r="O1335" i="22"/>
  <c r="O1336" i="22"/>
  <c r="O1337" i="22"/>
  <c r="O1338" i="22"/>
  <c r="O1339" i="22"/>
  <c r="O1340" i="22"/>
  <c r="O1341" i="22"/>
  <c r="O1342" i="22"/>
  <c r="O1343" i="22"/>
  <c r="O1344" i="22"/>
  <c r="O1345" i="22"/>
  <c r="O1346" i="22"/>
  <c r="O1347" i="22"/>
  <c r="O1348" i="22"/>
  <c r="O1349" i="22"/>
  <c r="O1350" i="22"/>
  <c r="O1351" i="22"/>
  <c r="O1352" i="22"/>
  <c r="O1353" i="22"/>
  <c r="O1354" i="22"/>
  <c r="O1355" i="22"/>
  <c r="O1356" i="22"/>
  <c r="O1357" i="22"/>
  <c r="O1358" i="22"/>
  <c r="O1359" i="22"/>
  <c r="O1360" i="22"/>
  <c r="O1361" i="22"/>
  <c r="O1362" i="22"/>
  <c r="O1363" i="22"/>
  <c r="O1364" i="22"/>
  <c r="O1365" i="22"/>
  <c r="O1366" i="22"/>
  <c r="O1367" i="22"/>
  <c r="O1368" i="22"/>
  <c r="O1369" i="22"/>
  <c r="O1370" i="22"/>
  <c r="O1371" i="22"/>
  <c r="O1372" i="22"/>
  <c r="O1373" i="22"/>
  <c r="O1374" i="22"/>
  <c r="O1375" i="22"/>
  <c r="O1376" i="22"/>
  <c r="O1377" i="22"/>
  <c r="O1378" i="22"/>
  <c r="O1379" i="22"/>
  <c r="O1380" i="22"/>
  <c r="O1381" i="22"/>
  <c r="O1382" i="22"/>
  <c r="O1383" i="22"/>
  <c r="O1384" i="22"/>
  <c r="O1385" i="22"/>
  <c r="O1386" i="22"/>
  <c r="O1387" i="22"/>
  <c r="O1388" i="22"/>
  <c r="O1389" i="22"/>
  <c r="O1390" i="22"/>
  <c r="O1391" i="22"/>
  <c r="O1392" i="22"/>
  <c r="O1393" i="22"/>
  <c r="O1394" i="22"/>
  <c r="O1395" i="22"/>
  <c r="O1396" i="22"/>
  <c r="O1397" i="22"/>
  <c r="O1398" i="22"/>
  <c r="O1399" i="22"/>
  <c r="O1400" i="22"/>
  <c r="O1401" i="22"/>
  <c r="O1402" i="22"/>
  <c r="O1403" i="22"/>
  <c r="O1404" i="22"/>
  <c r="O1405" i="22"/>
  <c r="O1406" i="22"/>
  <c r="O1407" i="22"/>
  <c r="O1408" i="22"/>
  <c r="O1409" i="22"/>
  <c r="O1410" i="22"/>
  <c r="O1411" i="22"/>
  <c r="O1412" i="22"/>
  <c r="O1413" i="22"/>
  <c r="O1414" i="22"/>
  <c r="O1415" i="22"/>
  <c r="O1416" i="22"/>
  <c r="O1417" i="22"/>
  <c r="O1418" i="22"/>
  <c r="O1419" i="22"/>
  <c r="O1420" i="22"/>
  <c r="O1421" i="22"/>
  <c r="O1422" i="22"/>
  <c r="O1423" i="22"/>
  <c r="O1424" i="22"/>
  <c r="O1425" i="22"/>
  <c r="O1426" i="22"/>
  <c r="O1427" i="22"/>
  <c r="O1428" i="22"/>
  <c r="O1429" i="22"/>
  <c r="O1430" i="22"/>
  <c r="O1431" i="22"/>
  <c r="O1432" i="22"/>
  <c r="O1433" i="22"/>
  <c r="O1434" i="22"/>
  <c r="O1435" i="22"/>
  <c r="O1436" i="22"/>
  <c r="O1437" i="22"/>
  <c r="O1438" i="22"/>
  <c r="O1439" i="22"/>
  <c r="O1440" i="22"/>
  <c r="O1441" i="22"/>
  <c r="O1442" i="22"/>
  <c r="O1443" i="22"/>
  <c r="O1444" i="22"/>
  <c r="O1445" i="22"/>
  <c r="O1446" i="22"/>
  <c r="O1447" i="22"/>
  <c r="O1448" i="22"/>
  <c r="O1449" i="22"/>
  <c r="O1450" i="22"/>
  <c r="O1451" i="22"/>
  <c r="O1452" i="22"/>
  <c r="O1453" i="22"/>
  <c r="O1454" i="22"/>
  <c r="O1455" i="22"/>
  <c r="O1456" i="22"/>
  <c r="O1457" i="22"/>
  <c r="O1458" i="22"/>
  <c r="O1459" i="22"/>
  <c r="O1460" i="22"/>
  <c r="O1461" i="22"/>
  <c r="O1462" i="22"/>
  <c r="O1463" i="22"/>
  <c r="O1464" i="22"/>
  <c r="O1465" i="22"/>
  <c r="O1466" i="22"/>
  <c r="O1467" i="22"/>
  <c r="O1468" i="22"/>
  <c r="O1469" i="22"/>
  <c r="O1470" i="22"/>
  <c r="O1471" i="22"/>
  <c r="O1472" i="22"/>
  <c r="O1473" i="22"/>
  <c r="O1474" i="22"/>
  <c r="O1475" i="22"/>
  <c r="O1476" i="22"/>
  <c r="O1477" i="22"/>
  <c r="O1478" i="22"/>
  <c r="O1479" i="22"/>
  <c r="O1480" i="22"/>
  <c r="O1481" i="22"/>
  <c r="O1482" i="22"/>
  <c r="O1483" i="22"/>
  <c r="O1484" i="22"/>
  <c r="O1485" i="22"/>
  <c r="O1486" i="22"/>
  <c r="O1487" i="22"/>
  <c r="O1488" i="22"/>
  <c r="O1489" i="22"/>
  <c r="O1490" i="22"/>
  <c r="O1491" i="22"/>
  <c r="O1492" i="22"/>
  <c r="O1493" i="22"/>
  <c r="O1494" i="22"/>
  <c r="O1495" i="22"/>
  <c r="O1496" i="22"/>
  <c r="O1497" i="22"/>
  <c r="O1498" i="22"/>
  <c r="O1499" i="22"/>
  <c r="O1500" i="22"/>
  <c r="O1501" i="22"/>
  <c r="O1502" i="22"/>
  <c r="O1503" i="22"/>
  <c r="O1504" i="22"/>
  <c r="O1505" i="22"/>
  <c r="O1506" i="22"/>
  <c r="O1507" i="22"/>
  <c r="O1508" i="22"/>
  <c r="O1509" i="22"/>
  <c r="O1510" i="22"/>
  <c r="O1511" i="22"/>
  <c r="O1512" i="22"/>
  <c r="O1513" i="22"/>
  <c r="O1514" i="22"/>
  <c r="O1515" i="22"/>
  <c r="O1516" i="22"/>
  <c r="O1517" i="22"/>
  <c r="O1518" i="22"/>
  <c r="O1519" i="22"/>
  <c r="O1520" i="22"/>
  <c r="O1521" i="22"/>
  <c r="O1522" i="22"/>
  <c r="O1523" i="22"/>
  <c r="O1524" i="22"/>
  <c r="O1525" i="22"/>
  <c r="O1526" i="22"/>
  <c r="O1527" i="22"/>
  <c r="O1528" i="22"/>
  <c r="O1529" i="22"/>
  <c r="O1530" i="22"/>
  <c r="O1531" i="22"/>
  <c r="O1532" i="22"/>
  <c r="O1533" i="22"/>
  <c r="O1534" i="22"/>
  <c r="O1535" i="22"/>
  <c r="O1536" i="22"/>
  <c r="O1537" i="22"/>
  <c r="O1538" i="22"/>
  <c r="O1539" i="22"/>
  <c r="O1540" i="22"/>
  <c r="O1541" i="22"/>
  <c r="O1542" i="22"/>
  <c r="O1543" i="22"/>
  <c r="O1544" i="22"/>
  <c r="O1545" i="22"/>
  <c r="O1546" i="22"/>
  <c r="O1547" i="22"/>
  <c r="O1548" i="22"/>
  <c r="O1549" i="22"/>
  <c r="O1550" i="22"/>
  <c r="O1551" i="22"/>
  <c r="O1552" i="22"/>
  <c r="O1553" i="22"/>
  <c r="O1554" i="22"/>
  <c r="O1555" i="22"/>
  <c r="O1556" i="22"/>
  <c r="O1557" i="22"/>
  <c r="O1558" i="22"/>
  <c r="O1559" i="22"/>
  <c r="O1560" i="22"/>
  <c r="O1561" i="22"/>
  <c r="O1562" i="22"/>
  <c r="O1563" i="22"/>
  <c r="O1564" i="22"/>
  <c r="O1565" i="22"/>
  <c r="O1566" i="22"/>
  <c r="O1567" i="22"/>
  <c r="O1568" i="22"/>
  <c r="O1569" i="22"/>
  <c r="O1570" i="22"/>
  <c r="O1571" i="22"/>
  <c r="O1572" i="22"/>
  <c r="O1573" i="22"/>
  <c r="O1574" i="22"/>
  <c r="O1575" i="22"/>
  <c r="O1576" i="22"/>
  <c r="O1577" i="22"/>
  <c r="O1578" i="22"/>
  <c r="O1579" i="22"/>
  <c r="O1580" i="22"/>
  <c r="O1581" i="22"/>
  <c r="O1582" i="22"/>
  <c r="O1583" i="22"/>
  <c r="O1584" i="22"/>
  <c r="O1585" i="22"/>
  <c r="O1586" i="22"/>
  <c r="O1587" i="22"/>
  <c r="O1588" i="22"/>
  <c r="O1589" i="22"/>
  <c r="O1590" i="22"/>
  <c r="O1591" i="22"/>
  <c r="O1592" i="22"/>
  <c r="O1593" i="22"/>
  <c r="O1594" i="22"/>
  <c r="O1595" i="22"/>
  <c r="O1596" i="22"/>
  <c r="O1597" i="22"/>
  <c r="O1598" i="22"/>
  <c r="O1599" i="22"/>
  <c r="O1600" i="22"/>
  <c r="O1601" i="22"/>
  <c r="O1602" i="22"/>
  <c r="O1603" i="22"/>
  <c r="O1604" i="22"/>
  <c r="O1605" i="22"/>
  <c r="O1606" i="22"/>
  <c r="O1607" i="22"/>
  <c r="O1608" i="22"/>
  <c r="O1609" i="22"/>
  <c r="O1610" i="22"/>
  <c r="O1611" i="22"/>
  <c r="O1612" i="22"/>
  <c r="O1613" i="22"/>
  <c r="O1614" i="22"/>
  <c r="O1615" i="22"/>
  <c r="O1616" i="22"/>
  <c r="O1617" i="22"/>
  <c r="O1618" i="22"/>
  <c r="O1619" i="22"/>
  <c r="O1620" i="22"/>
  <c r="O1621" i="22"/>
  <c r="O1622" i="22"/>
  <c r="O1623" i="22"/>
  <c r="O1624" i="22"/>
  <c r="O1625" i="22"/>
  <c r="O1626" i="22"/>
  <c r="O1627" i="22"/>
  <c r="O1628" i="22"/>
  <c r="O1629" i="22"/>
  <c r="O1630" i="22"/>
  <c r="O1631" i="22"/>
  <c r="O1632" i="22"/>
  <c r="O1633" i="22"/>
  <c r="O1634" i="22"/>
  <c r="O1635" i="22"/>
  <c r="O1636" i="22"/>
  <c r="O1637" i="22"/>
  <c r="O1638" i="22"/>
  <c r="O1639" i="22"/>
  <c r="O1640" i="22"/>
  <c r="O1641" i="22"/>
  <c r="O1642" i="22"/>
  <c r="O1643" i="22"/>
  <c r="O1644" i="22"/>
  <c r="O1645" i="22"/>
  <c r="O1646" i="22"/>
  <c r="O1647" i="22"/>
  <c r="O1648" i="22"/>
  <c r="O1649" i="22"/>
  <c r="O1650" i="22"/>
  <c r="O1651" i="22"/>
  <c r="O1652" i="22"/>
  <c r="O1653" i="22"/>
  <c r="O1654" i="22"/>
  <c r="O1655" i="22"/>
  <c r="O1656" i="22"/>
  <c r="O1657" i="22"/>
  <c r="O1658" i="22"/>
  <c r="O1659" i="22"/>
  <c r="O1660" i="22"/>
  <c r="O1661" i="22"/>
  <c r="O1662" i="22"/>
  <c r="O1663" i="22"/>
  <c r="O1664" i="22"/>
  <c r="O1665" i="22"/>
  <c r="O1666" i="22"/>
  <c r="O1667" i="22"/>
  <c r="O1668" i="22"/>
  <c r="O1669" i="22"/>
  <c r="O1670" i="22"/>
  <c r="O1671" i="22"/>
  <c r="O1672" i="22"/>
  <c r="O1673" i="22"/>
  <c r="O1674" i="22"/>
  <c r="O1675" i="22"/>
  <c r="O1676" i="22"/>
  <c r="O1677" i="22"/>
  <c r="O1678" i="22"/>
  <c r="O1679" i="22"/>
  <c r="O1680" i="22"/>
  <c r="O1681" i="22"/>
  <c r="O1682" i="22"/>
  <c r="O1683" i="22"/>
  <c r="O1684" i="22"/>
  <c r="O1685" i="22"/>
  <c r="O1686" i="22"/>
  <c r="O1687" i="22"/>
  <c r="O1688" i="22"/>
  <c r="O1689" i="22"/>
  <c r="O1690" i="22"/>
  <c r="O1691" i="22"/>
  <c r="O1692" i="22"/>
  <c r="O1693" i="22"/>
  <c r="O1694" i="22"/>
  <c r="O1695" i="22"/>
  <c r="O1696" i="22"/>
  <c r="O1697" i="22"/>
  <c r="O1698" i="22"/>
  <c r="O1699" i="22"/>
  <c r="O1700" i="22"/>
  <c r="O1701" i="22"/>
  <c r="O1702" i="22"/>
  <c r="O1703" i="22"/>
  <c r="O1704" i="22"/>
  <c r="O1705" i="22"/>
  <c r="O1706" i="22"/>
  <c r="O1707" i="22"/>
  <c r="O1708" i="22"/>
  <c r="O1709" i="22"/>
  <c r="O1710" i="22"/>
  <c r="O1711" i="22"/>
  <c r="O1712" i="22"/>
  <c r="O1713" i="22"/>
  <c r="O1714" i="22"/>
  <c r="O1715" i="22"/>
  <c r="O1716" i="22"/>
  <c r="O1717" i="22"/>
  <c r="O1718" i="22"/>
  <c r="O1719" i="22"/>
  <c r="O1720" i="22"/>
  <c r="O1721" i="22"/>
  <c r="O1722" i="22"/>
  <c r="O1723" i="22"/>
  <c r="O1724" i="22"/>
  <c r="O1725" i="22"/>
  <c r="O1726" i="22"/>
  <c r="O1727" i="22"/>
  <c r="O1728" i="22"/>
  <c r="O1729" i="22"/>
  <c r="O1730" i="22"/>
  <c r="O1731" i="22"/>
  <c r="O1732" i="22"/>
  <c r="O1733" i="22"/>
  <c r="O1734" i="22"/>
  <c r="O1735" i="22"/>
  <c r="O1736" i="22"/>
  <c r="O1737" i="22"/>
  <c r="O1738" i="22"/>
  <c r="O1739" i="22"/>
  <c r="O1740" i="22"/>
  <c r="O1741" i="22"/>
  <c r="O1742" i="22"/>
  <c r="O1743" i="22"/>
  <c r="O1744" i="22"/>
  <c r="O1745" i="22"/>
  <c r="O1746" i="22"/>
  <c r="O1747" i="22"/>
  <c r="O1748" i="22"/>
  <c r="O1749" i="22"/>
  <c r="O1750" i="22"/>
  <c r="O1751" i="22"/>
  <c r="O1752" i="22"/>
  <c r="O1753" i="22"/>
  <c r="O1754" i="22"/>
  <c r="O1755" i="22"/>
  <c r="O1756" i="22"/>
  <c r="O1757" i="22"/>
  <c r="O1758" i="22"/>
  <c r="O1759" i="22"/>
  <c r="O1760" i="22"/>
  <c r="O1761" i="22"/>
  <c r="O1762" i="22"/>
  <c r="O1763" i="22"/>
  <c r="O1764" i="22"/>
  <c r="O1765" i="22"/>
  <c r="O1766" i="22"/>
  <c r="O1767" i="22"/>
  <c r="O1768" i="22"/>
  <c r="O1769" i="22"/>
  <c r="O1770" i="22"/>
  <c r="O1771" i="22"/>
  <c r="O1772" i="22"/>
  <c r="O1773" i="22"/>
  <c r="O1774" i="22"/>
  <c r="O1775" i="22"/>
  <c r="O1776" i="22"/>
  <c r="O1777" i="22"/>
  <c r="O1778" i="22"/>
  <c r="O1779" i="22"/>
  <c r="O1780" i="22"/>
  <c r="O1781" i="22"/>
  <c r="O1782" i="22"/>
  <c r="O1783" i="22"/>
  <c r="O1784" i="22"/>
  <c r="O1785" i="22"/>
  <c r="O1786" i="22"/>
  <c r="O1787" i="22"/>
  <c r="O1788" i="22"/>
  <c r="O1789" i="22"/>
  <c r="O1790" i="22"/>
  <c r="O1791" i="22"/>
  <c r="O1792" i="22"/>
  <c r="O1793" i="22"/>
  <c r="O1794" i="22"/>
  <c r="O1795" i="22"/>
  <c r="O1796" i="22"/>
  <c r="O1797" i="22"/>
  <c r="O1798" i="22"/>
  <c r="O1799" i="22"/>
  <c r="O1800" i="22"/>
  <c r="O1801" i="22"/>
  <c r="O1802" i="22"/>
  <c r="O1803" i="22"/>
  <c r="O1804" i="22"/>
  <c r="O1805" i="22"/>
  <c r="O1806" i="22"/>
  <c r="O1807" i="22"/>
  <c r="O1808" i="22"/>
  <c r="O1809" i="22"/>
  <c r="O1810" i="22"/>
  <c r="O1811" i="22"/>
  <c r="O1812" i="22"/>
  <c r="O1813" i="22"/>
  <c r="O1814" i="22"/>
  <c r="O1815" i="22"/>
  <c r="O1816" i="22"/>
  <c r="O1817" i="22"/>
  <c r="O1818" i="22"/>
  <c r="O1819" i="22"/>
  <c r="O1820" i="22"/>
  <c r="O1821" i="22"/>
  <c r="O1822" i="22"/>
  <c r="O1823" i="22"/>
  <c r="O1824" i="22"/>
  <c r="O1825" i="22"/>
  <c r="O1826" i="22"/>
  <c r="O1827" i="22"/>
  <c r="O1828" i="22"/>
  <c r="O1829" i="22"/>
  <c r="O1830" i="22"/>
  <c r="O1831" i="22"/>
  <c r="O1832" i="22"/>
  <c r="O1833" i="22"/>
  <c r="O1834" i="22"/>
  <c r="O1835" i="22"/>
  <c r="O1836" i="22"/>
  <c r="O1837" i="22"/>
  <c r="O1838" i="22"/>
  <c r="O1839" i="22"/>
  <c r="O1840" i="22"/>
  <c r="O1841" i="22"/>
  <c r="O1842" i="22"/>
  <c r="O1843" i="22"/>
  <c r="O1844" i="22"/>
  <c r="O1845" i="22"/>
  <c r="O1846" i="22"/>
  <c r="O1847" i="22"/>
  <c r="O1848" i="22"/>
  <c r="O1849" i="22"/>
  <c r="O1850" i="22"/>
  <c r="O1851" i="22"/>
  <c r="O1852" i="22"/>
  <c r="O1853" i="22"/>
  <c r="O1854" i="22"/>
  <c r="O1855" i="22"/>
  <c r="O1856" i="22"/>
  <c r="O1857" i="22"/>
  <c r="O1858" i="22"/>
  <c r="O1859" i="22"/>
  <c r="O1860" i="22"/>
  <c r="O1861" i="22"/>
  <c r="O1862" i="22"/>
  <c r="O1863" i="22"/>
  <c r="O1864" i="22"/>
  <c r="O1865" i="22"/>
  <c r="O1866" i="22"/>
  <c r="O1867" i="22"/>
  <c r="O1868" i="22"/>
  <c r="O1869" i="22"/>
  <c r="O1870" i="22"/>
  <c r="O1871" i="22"/>
  <c r="O1872" i="22"/>
  <c r="O1873" i="22"/>
  <c r="O1874" i="22"/>
  <c r="O1875" i="22"/>
  <c r="O1876" i="22"/>
  <c r="O1877" i="22"/>
  <c r="O1878" i="22"/>
  <c r="O1879" i="22"/>
  <c r="O1880" i="22"/>
  <c r="O1881" i="22"/>
  <c r="O1882" i="22"/>
  <c r="O1883" i="22"/>
  <c r="O1884" i="22"/>
  <c r="O1885" i="22"/>
  <c r="O1886" i="22"/>
  <c r="O1887" i="22"/>
  <c r="O1888" i="22"/>
  <c r="O1889" i="22"/>
  <c r="O1890" i="22"/>
  <c r="O1891" i="22"/>
  <c r="O1892" i="22"/>
  <c r="O1893" i="22"/>
  <c r="O1894" i="22"/>
  <c r="O1895" i="22"/>
  <c r="O1896" i="22"/>
  <c r="O1897" i="22"/>
  <c r="O1898" i="22"/>
  <c r="O1899" i="22"/>
  <c r="O1900" i="22"/>
  <c r="O1901" i="22"/>
  <c r="O1902" i="22"/>
  <c r="O1903" i="22"/>
  <c r="O1904" i="22"/>
  <c r="O1905" i="22"/>
  <c r="O1906" i="22"/>
  <c r="O1907" i="22"/>
  <c r="O1908" i="22"/>
  <c r="O1909" i="22"/>
  <c r="O1910" i="22"/>
  <c r="O1911" i="22"/>
  <c r="O1912" i="22"/>
  <c r="O1913" i="22"/>
  <c r="O1914" i="22"/>
  <c r="O1915" i="22"/>
  <c r="O1916" i="22"/>
  <c r="O1917" i="22"/>
  <c r="O1918" i="22"/>
  <c r="O1919" i="22"/>
  <c r="O1920" i="22"/>
  <c r="O1921" i="22"/>
  <c r="O1922" i="22"/>
  <c r="O1923" i="22"/>
  <c r="O1924" i="22"/>
  <c r="O1925" i="22"/>
  <c r="O1926" i="22"/>
  <c r="O1927" i="22"/>
  <c r="O1928" i="22"/>
  <c r="O1929" i="22"/>
  <c r="O1930" i="22"/>
  <c r="O1931" i="22"/>
  <c r="O1932" i="22"/>
  <c r="O1933" i="22"/>
  <c r="O1934" i="22"/>
  <c r="O1935" i="22"/>
  <c r="O1936" i="22"/>
  <c r="O1937" i="22"/>
  <c r="O1938" i="22"/>
  <c r="O1939" i="22"/>
  <c r="O1940" i="22"/>
  <c r="O1941" i="22"/>
  <c r="O1942" i="22"/>
  <c r="O1943" i="22"/>
  <c r="O1944" i="22"/>
  <c r="O1945" i="22"/>
  <c r="O1946" i="22"/>
  <c r="O1947" i="22"/>
  <c r="O1948" i="22"/>
  <c r="O1949" i="22"/>
  <c r="O1950" i="22"/>
  <c r="O1951" i="22"/>
  <c r="O1952" i="22"/>
  <c r="O1953" i="22"/>
  <c r="O1954" i="22"/>
  <c r="O1955" i="22"/>
  <c r="O1956" i="22"/>
  <c r="O1957" i="22"/>
  <c r="O1958" i="22"/>
  <c r="O1959" i="22"/>
  <c r="O1960" i="22"/>
  <c r="O1961" i="22"/>
  <c r="O1962" i="22"/>
  <c r="O1963" i="22"/>
  <c r="O1964" i="22"/>
  <c r="O1965" i="22"/>
  <c r="O1966" i="22"/>
  <c r="O1967" i="22"/>
  <c r="O1968" i="22"/>
  <c r="O1969" i="22"/>
  <c r="O1970" i="22"/>
  <c r="O1971" i="22"/>
  <c r="O1972" i="22"/>
  <c r="O1973" i="22"/>
  <c r="O1974" i="22"/>
  <c r="O1975" i="22"/>
  <c r="O1976" i="22"/>
  <c r="O1977" i="22"/>
  <c r="O1978" i="22"/>
  <c r="O1979" i="22"/>
  <c r="O1980" i="22"/>
  <c r="O1981" i="22"/>
  <c r="O1982" i="22"/>
  <c r="O1983" i="22"/>
  <c r="O1984" i="22"/>
  <c r="O1985" i="22"/>
  <c r="O1986" i="22"/>
  <c r="O1987" i="22"/>
  <c r="O1988" i="22"/>
  <c r="O1989" i="22"/>
  <c r="O1990" i="22"/>
  <c r="O1991" i="22"/>
  <c r="O1992" i="22"/>
  <c r="O1993" i="22"/>
  <c r="O1994" i="22"/>
  <c r="O1995" i="22"/>
  <c r="O1996" i="22"/>
  <c r="O1997" i="22"/>
  <c r="O1998" i="22"/>
  <c r="O1999" i="22"/>
  <c r="O2000" i="22"/>
  <c r="O2001" i="22"/>
  <c r="O2002" i="22"/>
  <c r="O2003" i="22"/>
  <c r="O2004" i="22"/>
  <c r="O2005" i="22"/>
  <c r="O2006" i="22"/>
  <c r="O2007" i="22"/>
  <c r="O2008" i="22"/>
  <c r="O2009" i="22"/>
  <c r="O2010" i="22"/>
  <c r="O2011" i="22"/>
  <c r="O2012" i="22"/>
  <c r="O2013" i="22"/>
  <c r="O2014" i="22"/>
  <c r="O2015" i="22"/>
  <c r="O2016" i="22"/>
  <c r="O2017" i="22"/>
  <c r="O2018" i="22"/>
  <c r="O2019" i="22"/>
  <c r="O2020" i="22"/>
  <c r="O2021" i="22"/>
  <c r="O2022" i="22"/>
  <c r="O2023" i="22"/>
  <c r="O2024" i="22"/>
  <c r="O2025" i="22"/>
  <c r="O2026" i="22"/>
  <c r="O2027" i="22"/>
  <c r="O2028" i="22"/>
  <c r="O2029" i="22"/>
  <c r="O2030" i="22"/>
  <c r="O2031" i="22"/>
  <c r="O2032" i="22"/>
  <c r="O2033" i="22"/>
  <c r="O2034" i="22"/>
  <c r="O2035" i="22"/>
  <c r="O2036" i="22"/>
  <c r="O2037" i="22"/>
  <c r="O2038" i="22"/>
  <c r="O2039" i="22"/>
  <c r="O2040" i="22"/>
  <c r="O2041" i="22"/>
  <c r="O2042" i="22"/>
  <c r="O2043" i="22"/>
  <c r="O2044" i="22"/>
  <c r="O2045" i="22"/>
  <c r="O2046" i="22"/>
  <c r="O2047" i="22"/>
  <c r="O2048" i="22"/>
  <c r="O2049" i="22"/>
  <c r="O2050" i="22"/>
  <c r="O2051" i="22"/>
  <c r="O2052" i="22"/>
  <c r="O2053" i="22"/>
  <c r="O2054" i="22"/>
  <c r="O2055" i="22"/>
  <c r="O2056" i="22"/>
  <c r="O2057" i="22"/>
  <c r="O2058" i="22"/>
  <c r="O2059" i="22"/>
  <c r="O2060" i="22"/>
  <c r="O2061" i="22"/>
  <c r="O2062" i="22"/>
  <c r="O2063" i="22"/>
  <c r="O2064" i="22"/>
  <c r="O2065" i="22"/>
  <c r="O2066" i="22"/>
  <c r="O2067" i="22"/>
  <c r="O2068" i="22"/>
  <c r="O2069" i="22"/>
  <c r="O2070" i="22"/>
  <c r="O2071" i="22"/>
  <c r="O2072" i="22"/>
  <c r="O2073" i="22"/>
  <c r="O2074" i="22"/>
  <c r="O2075" i="22"/>
  <c r="O2076" i="22"/>
  <c r="O2077" i="22"/>
  <c r="O2078" i="22"/>
  <c r="O2079" i="22"/>
  <c r="O2080" i="22"/>
  <c r="O2081" i="22"/>
  <c r="O2082" i="22"/>
  <c r="O2083" i="22"/>
  <c r="O2084" i="22"/>
  <c r="O2085" i="22"/>
  <c r="O2086" i="22"/>
  <c r="O2087" i="22"/>
  <c r="O2088" i="22"/>
  <c r="O2089" i="22"/>
  <c r="O2090" i="22"/>
  <c r="O2091" i="22"/>
  <c r="O2092" i="22"/>
  <c r="O2093" i="22"/>
  <c r="O2094" i="22"/>
  <c r="O2095" i="22"/>
  <c r="O2096" i="22"/>
  <c r="O2097" i="22"/>
  <c r="O2098" i="22"/>
  <c r="O2099" i="22"/>
  <c r="O2100" i="22"/>
  <c r="O2101" i="22"/>
  <c r="O2102" i="22"/>
  <c r="O2103" i="22"/>
  <c r="O2104" i="22"/>
  <c r="O2105" i="22"/>
  <c r="O2106" i="22"/>
  <c r="O2107" i="22"/>
  <c r="O2108" i="22"/>
  <c r="O2109" i="22"/>
  <c r="O2110" i="22"/>
  <c r="O2111" i="22"/>
  <c r="O2112" i="22"/>
  <c r="O2113" i="22"/>
  <c r="O2114" i="22"/>
  <c r="P4" i="22"/>
  <c r="P5" i="22"/>
  <c r="P6" i="22"/>
  <c r="P8" i="22"/>
  <c r="P9" i="22"/>
  <c r="P10" i="22"/>
  <c r="P11" i="22"/>
  <c r="P12" i="22"/>
  <c r="P13" i="22"/>
  <c r="P14" i="22"/>
  <c r="P15" i="22"/>
  <c r="P16" i="22"/>
  <c r="P17" i="22"/>
  <c r="P18" i="22"/>
  <c r="P19" i="22"/>
  <c r="P20" i="22"/>
  <c r="P21" i="22"/>
  <c r="P22" i="22"/>
  <c r="P23" i="22"/>
  <c r="P24" i="22"/>
  <c r="P25" i="22"/>
  <c r="P26" i="22"/>
  <c r="P27" i="22"/>
  <c r="P28" i="22"/>
  <c r="P29" i="22"/>
  <c r="P30" i="22"/>
  <c r="P31" i="22"/>
  <c r="P32" i="22"/>
  <c r="P33" i="22"/>
  <c r="P34" i="22"/>
  <c r="P35" i="22"/>
  <c r="P36" i="22"/>
  <c r="P37" i="22"/>
  <c r="P38" i="22"/>
  <c r="P39" i="22"/>
  <c r="P40" i="22"/>
  <c r="P41" i="22"/>
  <c r="P42" i="22"/>
  <c r="P43" i="22"/>
  <c r="P44" i="22"/>
  <c r="P45" i="22"/>
  <c r="P46" i="22"/>
  <c r="P47" i="22"/>
  <c r="P48" i="22"/>
  <c r="P49" i="22"/>
  <c r="P50" i="22"/>
  <c r="P51" i="22"/>
  <c r="P52" i="22"/>
  <c r="P53" i="22"/>
  <c r="P54" i="22"/>
  <c r="P55" i="22"/>
  <c r="P56" i="22"/>
  <c r="P57" i="22"/>
  <c r="P58" i="22"/>
  <c r="P59" i="22"/>
  <c r="P60" i="22"/>
  <c r="P61" i="22"/>
  <c r="P62" i="22"/>
  <c r="P63" i="22"/>
  <c r="P64" i="22"/>
  <c r="P65" i="22"/>
  <c r="P66" i="22"/>
  <c r="P67" i="22"/>
  <c r="P68" i="22"/>
  <c r="P69" i="22"/>
  <c r="P70" i="22"/>
  <c r="P71" i="22"/>
  <c r="P72" i="22"/>
  <c r="P73" i="22"/>
  <c r="P74" i="22"/>
  <c r="P75" i="22"/>
  <c r="P76" i="22"/>
  <c r="P77" i="22"/>
  <c r="P78" i="22"/>
  <c r="P79" i="22"/>
  <c r="P80" i="22"/>
  <c r="P81" i="22"/>
  <c r="P82" i="22"/>
  <c r="P83" i="22"/>
  <c r="P84" i="22"/>
  <c r="P85" i="22"/>
  <c r="P86" i="22"/>
  <c r="P87" i="22"/>
  <c r="P88" i="22"/>
  <c r="P89" i="22"/>
  <c r="P90" i="22"/>
  <c r="P91" i="22"/>
  <c r="P92" i="22"/>
  <c r="P93" i="22"/>
  <c r="P94" i="22"/>
  <c r="P95" i="22"/>
  <c r="P96" i="22"/>
  <c r="P97" i="22"/>
  <c r="P98" i="22"/>
  <c r="P99" i="22"/>
  <c r="P100" i="22"/>
  <c r="P101" i="22"/>
  <c r="P102" i="22"/>
  <c r="P103" i="22"/>
  <c r="P104" i="22"/>
  <c r="P105" i="22"/>
  <c r="P106" i="22"/>
  <c r="P107" i="22"/>
  <c r="P108" i="22"/>
  <c r="P109" i="22"/>
  <c r="P110" i="22"/>
  <c r="P111" i="22"/>
  <c r="P112" i="22"/>
  <c r="P113" i="22"/>
  <c r="P114" i="22"/>
  <c r="P115" i="22"/>
  <c r="P116" i="22"/>
  <c r="P117" i="22"/>
  <c r="P118" i="22"/>
  <c r="P119" i="22"/>
  <c r="P120" i="22"/>
  <c r="P121" i="22"/>
  <c r="P122" i="22"/>
  <c r="P123" i="22"/>
  <c r="P124" i="22"/>
  <c r="P125" i="22"/>
  <c r="P126" i="22"/>
  <c r="P127" i="22"/>
  <c r="P128" i="22"/>
  <c r="P129" i="22"/>
  <c r="P130" i="22"/>
  <c r="P131" i="22"/>
  <c r="P132" i="22"/>
  <c r="P133" i="22"/>
  <c r="P134" i="22"/>
  <c r="P135" i="22"/>
  <c r="P136" i="22"/>
  <c r="P137" i="22"/>
  <c r="P138" i="22"/>
  <c r="P139" i="22"/>
  <c r="P140" i="22"/>
  <c r="P141" i="22"/>
  <c r="P142" i="22"/>
  <c r="P143" i="22"/>
  <c r="P144" i="22"/>
  <c r="P145" i="22"/>
  <c r="P146" i="22"/>
  <c r="P147" i="22"/>
  <c r="P148" i="22"/>
  <c r="P149" i="22"/>
  <c r="P150" i="22"/>
  <c r="P151" i="22"/>
  <c r="P152" i="22"/>
  <c r="P153" i="22"/>
  <c r="P154" i="22"/>
  <c r="P155" i="22"/>
  <c r="P156" i="22"/>
  <c r="P157" i="22"/>
  <c r="P158" i="22"/>
  <c r="P159" i="22"/>
  <c r="P160" i="22"/>
  <c r="P161" i="22"/>
  <c r="P162" i="22"/>
  <c r="P163" i="22"/>
  <c r="P164" i="22"/>
  <c r="P165" i="22"/>
  <c r="P166" i="22"/>
  <c r="P167" i="22"/>
  <c r="P168" i="22"/>
  <c r="P169" i="22"/>
  <c r="P170" i="22"/>
  <c r="P171" i="22"/>
  <c r="P172" i="22"/>
  <c r="P173" i="22"/>
  <c r="P174" i="22"/>
  <c r="P175" i="22"/>
  <c r="P176" i="22"/>
  <c r="P177" i="22"/>
  <c r="P178" i="22"/>
  <c r="P179" i="22"/>
  <c r="P180" i="22"/>
  <c r="P181" i="22"/>
  <c r="P182" i="22"/>
  <c r="P183" i="22"/>
  <c r="P184" i="22"/>
  <c r="P185" i="22"/>
  <c r="P186" i="22"/>
  <c r="P187" i="22"/>
  <c r="P188" i="22"/>
  <c r="P189" i="22"/>
  <c r="P190" i="22"/>
  <c r="P191" i="22"/>
  <c r="P192" i="22"/>
  <c r="P193" i="22"/>
  <c r="P194" i="22"/>
  <c r="P195" i="22"/>
  <c r="P196" i="22"/>
  <c r="P197" i="22"/>
  <c r="P198" i="22"/>
  <c r="P199" i="22"/>
  <c r="P200" i="22"/>
  <c r="P201" i="22"/>
  <c r="P202" i="22"/>
  <c r="P203" i="22"/>
  <c r="P204" i="22"/>
  <c r="P205" i="22"/>
  <c r="P206" i="22"/>
  <c r="P207" i="22"/>
  <c r="P208" i="22"/>
  <c r="P209" i="22"/>
  <c r="P210" i="22"/>
  <c r="P211" i="22"/>
  <c r="P212" i="22"/>
  <c r="P213" i="22"/>
  <c r="P214" i="22"/>
  <c r="P215" i="22"/>
  <c r="P216" i="22"/>
  <c r="P217" i="22"/>
  <c r="P218" i="22"/>
  <c r="P219" i="22"/>
  <c r="P220" i="22"/>
  <c r="P221" i="22"/>
  <c r="P222" i="22"/>
  <c r="P223" i="22"/>
  <c r="P224" i="22"/>
  <c r="P225" i="22"/>
  <c r="P226" i="22"/>
  <c r="P227" i="22"/>
  <c r="P228" i="22"/>
  <c r="P229" i="22"/>
  <c r="P230" i="22"/>
  <c r="P231" i="22"/>
  <c r="P232" i="22"/>
  <c r="P233" i="22"/>
  <c r="P234" i="22"/>
  <c r="P235" i="22"/>
  <c r="P236" i="22"/>
  <c r="P237" i="22"/>
  <c r="P238" i="22"/>
  <c r="P239" i="22"/>
  <c r="P240" i="22"/>
  <c r="P241" i="22"/>
  <c r="P242" i="22"/>
  <c r="P243" i="22"/>
  <c r="P244" i="22"/>
  <c r="P245" i="22"/>
  <c r="P246" i="22"/>
  <c r="P247" i="22"/>
  <c r="P248" i="22"/>
  <c r="P249" i="22"/>
  <c r="P250" i="22"/>
  <c r="P251" i="22"/>
  <c r="P252" i="22"/>
  <c r="P253" i="22"/>
  <c r="P254" i="22"/>
  <c r="P255" i="22"/>
  <c r="P256" i="22"/>
  <c r="P257" i="22"/>
  <c r="P258" i="22"/>
  <c r="P259" i="22"/>
  <c r="P260" i="22"/>
  <c r="P261" i="22"/>
  <c r="P262" i="22"/>
  <c r="P263" i="22"/>
  <c r="P264" i="22"/>
  <c r="P265" i="22"/>
  <c r="P266" i="22"/>
  <c r="P267" i="22"/>
  <c r="P268" i="22"/>
  <c r="P269" i="22"/>
  <c r="P270" i="22"/>
  <c r="P271" i="22"/>
  <c r="P272" i="22"/>
  <c r="P273" i="22"/>
  <c r="P274" i="22"/>
  <c r="P275" i="22"/>
  <c r="P276" i="22"/>
  <c r="P277" i="22"/>
  <c r="P278" i="22"/>
  <c r="P279" i="22"/>
  <c r="P280" i="22"/>
  <c r="P281" i="22"/>
  <c r="P282" i="22"/>
  <c r="P283" i="22"/>
  <c r="P284" i="22"/>
  <c r="P285" i="22"/>
  <c r="P286" i="22"/>
  <c r="P287" i="22"/>
  <c r="P288" i="22"/>
  <c r="P289" i="22"/>
  <c r="P290" i="22"/>
  <c r="P291" i="22"/>
  <c r="P292" i="22"/>
  <c r="P293" i="22"/>
  <c r="P294" i="22"/>
  <c r="P295" i="22"/>
  <c r="P296" i="22"/>
  <c r="P297" i="22"/>
  <c r="P298" i="22"/>
  <c r="P299" i="22"/>
  <c r="P300" i="22"/>
  <c r="P301" i="22"/>
  <c r="P302" i="22"/>
  <c r="P303" i="22"/>
  <c r="P304" i="22"/>
  <c r="P305" i="22"/>
  <c r="P306" i="22"/>
  <c r="P307" i="22"/>
  <c r="P308" i="22"/>
  <c r="P309" i="22"/>
  <c r="P310" i="22"/>
  <c r="P311" i="22"/>
  <c r="P312" i="22"/>
  <c r="P313" i="22"/>
  <c r="P314" i="22"/>
  <c r="P315" i="22"/>
  <c r="P316" i="22"/>
  <c r="P317" i="22"/>
  <c r="P318" i="22"/>
  <c r="P319" i="22"/>
  <c r="P320" i="22"/>
  <c r="P321" i="22"/>
  <c r="P322" i="22"/>
  <c r="P323" i="22"/>
  <c r="P324" i="22"/>
  <c r="P325" i="22"/>
  <c r="P326" i="22"/>
  <c r="P327" i="22"/>
  <c r="P328" i="22"/>
  <c r="P329" i="22"/>
  <c r="P330" i="22"/>
  <c r="P331" i="22"/>
  <c r="P332" i="22"/>
  <c r="P333" i="22"/>
  <c r="P334" i="22"/>
  <c r="P335" i="22"/>
  <c r="P336" i="22"/>
  <c r="P337" i="22"/>
  <c r="P338" i="22"/>
  <c r="P339" i="22"/>
  <c r="P340" i="22"/>
  <c r="P341" i="22"/>
  <c r="P342" i="22"/>
  <c r="P343" i="22"/>
  <c r="P344" i="22"/>
  <c r="P345" i="22"/>
  <c r="P346" i="22"/>
  <c r="P347" i="22"/>
  <c r="P348" i="22"/>
  <c r="P349" i="22"/>
  <c r="P350" i="22"/>
  <c r="P351" i="22"/>
  <c r="P352" i="22"/>
  <c r="P353" i="22"/>
  <c r="P354" i="22"/>
  <c r="P355" i="22"/>
  <c r="P356" i="22"/>
  <c r="P357" i="22"/>
  <c r="P358" i="22"/>
  <c r="P359" i="22"/>
  <c r="P360" i="22"/>
  <c r="P361" i="22"/>
  <c r="P362" i="22"/>
  <c r="P363" i="22"/>
  <c r="P364" i="22"/>
  <c r="P365" i="22"/>
  <c r="P366" i="22"/>
  <c r="P367" i="22"/>
  <c r="P368" i="22"/>
  <c r="P369" i="22"/>
  <c r="P370" i="22"/>
  <c r="P371" i="22"/>
  <c r="P372" i="22"/>
  <c r="P373" i="22"/>
  <c r="P374" i="22"/>
  <c r="P375" i="22"/>
  <c r="P376" i="22"/>
  <c r="P377" i="22"/>
  <c r="P378" i="22"/>
  <c r="P379" i="22"/>
  <c r="P380" i="22"/>
  <c r="P381" i="22"/>
  <c r="P382" i="22"/>
  <c r="P383" i="22"/>
  <c r="P384" i="22"/>
  <c r="P385" i="22"/>
  <c r="P386" i="22"/>
  <c r="P387" i="22"/>
  <c r="P388" i="22"/>
  <c r="P389" i="22"/>
  <c r="P390" i="22"/>
  <c r="P391" i="22"/>
  <c r="P392" i="22"/>
  <c r="P393" i="22"/>
  <c r="P394" i="22"/>
  <c r="P395" i="22"/>
  <c r="P396" i="22"/>
  <c r="P397" i="22"/>
  <c r="P398" i="22"/>
  <c r="P399" i="22"/>
  <c r="P400" i="22"/>
  <c r="P401" i="22"/>
  <c r="P402" i="22"/>
  <c r="P403" i="22"/>
  <c r="P404" i="22"/>
  <c r="P405" i="22"/>
  <c r="P406" i="22"/>
  <c r="P407" i="22"/>
  <c r="P408" i="22"/>
  <c r="P409" i="22"/>
  <c r="P410" i="22"/>
  <c r="P411" i="22"/>
  <c r="P412" i="22"/>
  <c r="P413" i="22"/>
  <c r="P414" i="22"/>
  <c r="P415" i="22"/>
  <c r="P416" i="22"/>
  <c r="P417" i="22"/>
  <c r="P418" i="22"/>
  <c r="P419" i="22"/>
  <c r="P420" i="22"/>
  <c r="P421" i="22"/>
  <c r="P422" i="22"/>
  <c r="P423" i="22"/>
  <c r="P424" i="22"/>
  <c r="P425" i="22"/>
  <c r="P426" i="22"/>
  <c r="P427" i="22"/>
  <c r="P428" i="22"/>
  <c r="P429" i="22"/>
  <c r="P430" i="22"/>
  <c r="P431" i="22"/>
  <c r="P432" i="22"/>
  <c r="P433" i="22"/>
  <c r="P434" i="22"/>
  <c r="P435" i="22"/>
  <c r="P436" i="22"/>
  <c r="P437" i="22"/>
  <c r="P438" i="22"/>
  <c r="P439" i="22"/>
  <c r="P440" i="22"/>
  <c r="P441" i="22"/>
  <c r="P442" i="22"/>
  <c r="P443" i="22"/>
  <c r="P444" i="22"/>
  <c r="P445" i="22"/>
  <c r="P446" i="22"/>
  <c r="P447" i="22"/>
  <c r="P448" i="22"/>
  <c r="P449" i="22"/>
  <c r="P450" i="22"/>
  <c r="P451" i="22"/>
  <c r="P452" i="22"/>
  <c r="P453" i="22"/>
  <c r="P454" i="22"/>
  <c r="P455" i="22"/>
  <c r="P456" i="22"/>
  <c r="P457" i="22"/>
  <c r="P458" i="22"/>
  <c r="P459" i="22"/>
  <c r="P460" i="22"/>
  <c r="P461" i="22"/>
  <c r="P462" i="22"/>
  <c r="P463" i="22"/>
  <c r="P464" i="22"/>
  <c r="P465" i="22"/>
  <c r="P466" i="22"/>
  <c r="P467" i="22"/>
  <c r="P468" i="22"/>
  <c r="P469" i="22"/>
  <c r="P470" i="22"/>
  <c r="P471" i="22"/>
  <c r="P472" i="22"/>
  <c r="P473" i="22"/>
  <c r="P474" i="22"/>
  <c r="P475" i="22"/>
  <c r="P476" i="22"/>
  <c r="P477" i="22"/>
  <c r="P478" i="22"/>
  <c r="P479" i="22"/>
  <c r="P480" i="22"/>
  <c r="P481" i="22"/>
  <c r="P482" i="22"/>
  <c r="P483" i="22"/>
  <c r="P484" i="22"/>
  <c r="P485" i="22"/>
  <c r="P486" i="22"/>
  <c r="P487" i="22"/>
  <c r="P488" i="22"/>
  <c r="P489" i="22"/>
  <c r="P490" i="22"/>
  <c r="P491" i="22"/>
  <c r="P492" i="22"/>
  <c r="P493" i="22"/>
  <c r="P494" i="22"/>
  <c r="P495" i="22"/>
  <c r="P496" i="22"/>
  <c r="P497" i="22"/>
  <c r="P498" i="22"/>
  <c r="P499" i="22"/>
  <c r="P500" i="22"/>
  <c r="P501" i="22"/>
  <c r="P502" i="22"/>
  <c r="P503" i="22"/>
  <c r="P504" i="22"/>
  <c r="P505" i="22"/>
  <c r="P506" i="22"/>
  <c r="P507" i="22"/>
  <c r="P508" i="22"/>
  <c r="P509" i="22"/>
  <c r="P510" i="22"/>
  <c r="P511" i="22"/>
  <c r="P512" i="22"/>
  <c r="P513" i="22"/>
  <c r="P514" i="22"/>
  <c r="P515" i="22"/>
  <c r="P516" i="22"/>
  <c r="P517" i="22"/>
  <c r="P518" i="22"/>
  <c r="P519" i="22"/>
  <c r="P520" i="22"/>
  <c r="P521" i="22"/>
  <c r="P522" i="22"/>
  <c r="P523" i="22"/>
  <c r="P524" i="22"/>
  <c r="P525" i="22"/>
  <c r="P526" i="22"/>
  <c r="P527" i="22"/>
  <c r="P528" i="22"/>
  <c r="P529" i="22"/>
  <c r="P530" i="22"/>
  <c r="P531" i="22"/>
  <c r="P532" i="22"/>
  <c r="P533" i="22"/>
  <c r="P534" i="22"/>
  <c r="P535" i="22"/>
  <c r="P536" i="22"/>
  <c r="P537" i="22"/>
  <c r="P538" i="22"/>
  <c r="P539" i="22"/>
  <c r="P540" i="22"/>
  <c r="P541" i="22"/>
  <c r="P542" i="22"/>
  <c r="P543" i="22"/>
  <c r="P544" i="22"/>
  <c r="P545" i="22"/>
  <c r="P546" i="22"/>
  <c r="P547" i="22"/>
  <c r="P548" i="22"/>
  <c r="P549" i="22"/>
  <c r="P550" i="22"/>
  <c r="P551" i="22"/>
  <c r="P552" i="22"/>
  <c r="P553" i="22"/>
  <c r="P554" i="22"/>
  <c r="P555" i="22"/>
  <c r="P556" i="22"/>
  <c r="P557" i="22"/>
  <c r="P558" i="22"/>
  <c r="P559" i="22"/>
  <c r="P560" i="22"/>
  <c r="P561" i="22"/>
  <c r="P562" i="22"/>
  <c r="P563" i="22"/>
  <c r="P564" i="22"/>
  <c r="P565" i="22"/>
  <c r="P566" i="22"/>
  <c r="P567" i="22"/>
  <c r="P568" i="22"/>
  <c r="P569" i="22"/>
  <c r="P570" i="22"/>
  <c r="P571" i="22"/>
  <c r="P572" i="22"/>
  <c r="P573" i="22"/>
  <c r="P574" i="22"/>
  <c r="P575" i="22"/>
  <c r="P576" i="22"/>
  <c r="P577" i="22"/>
  <c r="P578" i="22"/>
  <c r="P579" i="22"/>
  <c r="P580" i="22"/>
  <c r="P581" i="22"/>
  <c r="P582" i="22"/>
  <c r="P583" i="22"/>
  <c r="P584" i="22"/>
  <c r="P585" i="22"/>
  <c r="P586" i="22"/>
  <c r="P587" i="22"/>
  <c r="P588" i="22"/>
  <c r="P589" i="22"/>
  <c r="P590" i="22"/>
  <c r="P591" i="22"/>
  <c r="P592" i="22"/>
  <c r="P593" i="22"/>
  <c r="P594" i="22"/>
  <c r="P595" i="22"/>
  <c r="P596" i="22"/>
  <c r="P597" i="22"/>
  <c r="P598" i="22"/>
  <c r="P599" i="22"/>
  <c r="P600" i="22"/>
  <c r="P601" i="22"/>
  <c r="P602" i="22"/>
  <c r="P603" i="22"/>
  <c r="P604" i="22"/>
  <c r="P605" i="22"/>
  <c r="P606" i="22"/>
  <c r="P607" i="22"/>
  <c r="P608" i="22"/>
  <c r="P609" i="22"/>
  <c r="P610" i="22"/>
  <c r="P611" i="22"/>
  <c r="P612" i="22"/>
  <c r="P613" i="22"/>
  <c r="P614" i="22"/>
  <c r="P615" i="22"/>
  <c r="P616" i="22"/>
  <c r="P617" i="22"/>
  <c r="P618" i="22"/>
  <c r="P619" i="22"/>
  <c r="P620" i="22"/>
  <c r="P621" i="22"/>
  <c r="P622" i="22"/>
  <c r="P623" i="22"/>
  <c r="P624" i="22"/>
  <c r="P625" i="22"/>
  <c r="P626" i="22"/>
  <c r="P627" i="22"/>
  <c r="P628" i="22"/>
  <c r="P629" i="22"/>
  <c r="P630" i="22"/>
  <c r="P631" i="22"/>
  <c r="P632" i="22"/>
  <c r="P633" i="22"/>
  <c r="P634" i="22"/>
  <c r="P635" i="22"/>
  <c r="P636" i="22"/>
  <c r="P637" i="22"/>
  <c r="P638" i="22"/>
  <c r="P639" i="22"/>
  <c r="P640" i="22"/>
  <c r="P641" i="22"/>
  <c r="P642" i="22"/>
  <c r="P643" i="22"/>
  <c r="P644" i="22"/>
  <c r="P645" i="22"/>
  <c r="P646" i="22"/>
  <c r="P647" i="22"/>
  <c r="P648" i="22"/>
  <c r="P649" i="22"/>
  <c r="P650" i="22"/>
  <c r="P651" i="22"/>
  <c r="P652" i="22"/>
  <c r="P653" i="22"/>
  <c r="P654" i="22"/>
  <c r="P655" i="22"/>
  <c r="P656" i="22"/>
  <c r="P657" i="22"/>
  <c r="P658" i="22"/>
  <c r="P659" i="22"/>
  <c r="P660" i="22"/>
  <c r="P661" i="22"/>
  <c r="P662" i="22"/>
  <c r="P663" i="22"/>
  <c r="P664" i="22"/>
  <c r="P665" i="22"/>
  <c r="P666" i="22"/>
  <c r="P667" i="22"/>
  <c r="P668" i="22"/>
  <c r="P669" i="22"/>
  <c r="P670" i="22"/>
  <c r="P671" i="22"/>
  <c r="P672" i="22"/>
  <c r="P673" i="22"/>
  <c r="P674" i="22"/>
  <c r="P675" i="22"/>
  <c r="P676" i="22"/>
  <c r="P677" i="22"/>
  <c r="P678" i="22"/>
  <c r="P679" i="22"/>
  <c r="P680" i="22"/>
  <c r="P681" i="22"/>
  <c r="P682" i="22"/>
  <c r="P683" i="22"/>
  <c r="P684" i="22"/>
  <c r="P685" i="22"/>
  <c r="P686" i="22"/>
  <c r="P687" i="22"/>
  <c r="P688" i="22"/>
  <c r="P689" i="22"/>
  <c r="P690" i="22"/>
  <c r="P691" i="22"/>
  <c r="P692" i="22"/>
  <c r="P693" i="22"/>
  <c r="P694" i="22"/>
  <c r="P695" i="22"/>
  <c r="P696" i="22"/>
  <c r="P697" i="22"/>
  <c r="P698" i="22"/>
  <c r="P699" i="22"/>
  <c r="P700" i="22"/>
  <c r="P701" i="22"/>
  <c r="P702" i="22"/>
  <c r="P703" i="22"/>
  <c r="P704" i="22"/>
  <c r="P705" i="22"/>
  <c r="P706" i="22"/>
  <c r="P707" i="22"/>
  <c r="P708" i="22"/>
  <c r="P709" i="22"/>
  <c r="P710" i="22"/>
  <c r="P711" i="22"/>
  <c r="P712" i="22"/>
  <c r="P713" i="22"/>
  <c r="P714" i="22"/>
  <c r="P715" i="22"/>
  <c r="P716" i="22"/>
  <c r="P717" i="22"/>
  <c r="P718" i="22"/>
  <c r="P719" i="22"/>
  <c r="P720" i="22"/>
  <c r="P721" i="22"/>
  <c r="P722" i="22"/>
  <c r="P723" i="22"/>
  <c r="P724" i="22"/>
  <c r="P725" i="22"/>
  <c r="P726" i="22"/>
  <c r="P727" i="22"/>
  <c r="P728" i="22"/>
  <c r="P729" i="22"/>
  <c r="P730" i="22"/>
  <c r="P731" i="22"/>
  <c r="P732" i="22"/>
  <c r="P733" i="22"/>
  <c r="P734" i="22"/>
  <c r="P735" i="22"/>
  <c r="P736" i="22"/>
  <c r="P737" i="22"/>
  <c r="P738" i="22"/>
  <c r="P739" i="22"/>
  <c r="P740" i="22"/>
  <c r="P741" i="22"/>
  <c r="P742" i="22"/>
  <c r="P743" i="22"/>
  <c r="P744" i="22"/>
  <c r="P745" i="22"/>
  <c r="P746" i="22"/>
  <c r="P747" i="22"/>
  <c r="P748" i="22"/>
  <c r="P749" i="22"/>
  <c r="P750" i="22"/>
  <c r="P751" i="22"/>
  <c r="P752" i="22"/>
  <c r="P753" i="22"/>
  <c r="P754" i="22"/>
  <c r="P755" i="22"/>
  <c r="P756" i="22"/>
  <c r="P757" i="22"/>
  <c r="P758" i="22"/>
  <c r="P759" i="22"/>
  <c r="P760" i="22"/>
  <c r="P761" i="22"/>
  <c r="P762" i="22"/>
  <c r="P763" i="22"/>
  <c r="P764" i="22"/>
  <c r="P765" i="22"/>
  <c r="P766" i="22"/>
  <c r="P767" i="22"/>
  <c r="P768" i="22"/>
  <c r="P769" i="22"/>
  <c r="P770" i="22"/>
  <c r="P771" i="22"/>
  <c r="P772" i="22"/>
  <c r="P773" i="22"/>
  <c r="P774" i="22"/>
  <c r="P775" i="22"/>
  <c r="P776" i="22"/>
  <c r="P777" i="22"/>
  <c r="P778" i="22"/>
  <c r="P779" i="22"/>
  <c r="P780" i="22"/>
  <c r="P781" i="22"/>
  <c r="P782" i="22"/>
  <c r="P783" i="22"/>
  <c r="P784" i="22"/>
  <c r="P785" i="22"/>
  <c r="P786" i="22"/>
  <c r="P787" i="22"/>
  <c r="P788" i="22"/>
  <c r="P789" i="22"/>
  <c r="P790" i="22"/>
  <c r="P791" i="22"/>
  <c r="P792" i="22"/>
  <c r="P793" i="22"/>
  <c r="P794" i="22"/>
  <c r="P795" i="22"/>
  <c r="P796" i="22"/>
  <c r="P797" i="22"/>
  <c r="P798" i="22"/>
  <c r="P799" i="22"/>
  <c r="P800" i="22"/>
  <c r="P801" i="22"/>
  <c r="P802" i="22"/>
  <c r="P803" i="22"/>
  <c r="P804" i="22"/>
  <c r="P805" i="22"/>
  <c r="P806" i="22"/>
  <c r="P807" i="22"/>
  <c r="P808" i="22"/>
  <c r="P809" i="22"/>
  <c r="P810" i="22"/>
  <c r="P811" i="22"/>
  <c r="P812" i="22"/>
  <c r="P813" i="22"/>
  <c r="P814" i="22"/>
  <c r="P815" i="22"/>
  <c r="P816" i="22"/>
  <c r="P817" i="22"/>
  <c r="P818" i="22"/>
  <c r="P819" i="22"/>
  <c r="P820" i="22"/>
  <c r="P821" i="22"/>
  <c r="P822" i="22"/>
  <c r="P823" i="22"/>
  <c r="P824" i="22"/>
  <c r="P825" i="22"/>
  <c r="P826" i="22"/>
  <c r="P827" i="22"/>
  <c r="P828" i="22"/>
  <c r="P829" i="22"/>
  <c r="P830" i="22"/>
  <c r="P831" i="22"/>
  <c r="P832" i="22"/>
  <c r="P833" i="22"/>
  <c r="P834" i="22"/>
  <c r="P835" i="22"/>
  <c r="P836" i="22"/>
  <c r="P837" i="22"/>
  <c r="P838" i="22"/>
  <c r="P839" i="22"/>
  <c r="P840" i="22"/>
  <c r="P841" i="22"/>
  <c r="P842" i="22"/>
  <c r="P843" i="22"/>
  <c r="P844" i="22"/>
  <c r="P845" i="22"/>
  <c r="P846" i="22"/>
  <c r="P847" i="22"/>
  <c r="P848" i="22"/>
  <c r="P849" i="22"/>
  <c r="P850" i="22"/>
  <c r="P851" i="22"/>
  <c r="P852" i="22"/>
  <c r="P853" i="22"/>
  <c r="P854" i="22"/>
  <c r="P855" i="22"/>
  <c r="P856" i="22"/>
  <c r="P857" i="22"/>
  <c r="P858" i="22"/>
  <c r="P859" i="22"/>
  <c r="P860" i="22"/>
  <c r="P861" i="22"/>
  <c r="P862" i="22"/>
  <c r="P863" i="22"/>
  <c r="P864" i="22"/>
  <c r="P865" i="22"/>
  <c r="P866" i="22"/>
  <c r="P867" i="22"/>
  <c r="P868" i="22"/>
  <c r="P869" i="22"/>
  <c r="P870" i="22"/>
  <c r="P871" i="22"/>
  <c r="P872" i="22"/>
  <c r="P873" i="22"/>
  <c r="P874" i="22"/>
  <c r="P875" i="22"/>
  <c r="P876" i="22"/>
  <c r="P877" i="22"/>
  <c r="P878" i="22"/>
  <c r="P879" i="22"/>
  <c r="P880" i="22"/>
  <c r="P881" i="22"/>
  <c r="P882" i="22"/>
  <c r="P883" i="22"/>
  <c r="P884" i="22"/>
  <c r="P885" i="22"/>
  <c r="P886" i="22"/>
  <c r="P887" i="22"/>
  <c r="P888" i="22"/>
  <c r="P889" i="22"/>
  <c r="P890" i="22"/>
  <c r="P891" i="22"/>
  <c r="P892" i="22"/>
  <c r="P893" i="22"/>
  <c r="P894" i="22"/>
  <c r="P895" i="22"/>
  <c r="P896" i="22"/>
  <c r="P897" i="22"/>
  <c r="P898" i="22"/>
  <c r="P899" i="22"/>
  <c r="P900" i="22"/>
  <c r="P901" i="22"/>
  <c r="P902" i="22"/>
  <c r="P903" i="22"/>
  <c r="P904" i="22"/>
  <c r="P905" i="22"/>
  <c r="P906" i="22"/>
  <c r="P907" i="22"/>
  <c r="P908" i="22"/>
  <c r="P909" i="22"/>
  <c r="P910" i="22"/>
  <c r="P911" i="22"/>
  <c r="P912" i="22"/>
  <c r="P913" i="22"/>
  <c r="P914" i="22"/>
  <c r="P915" i="22"/>
  <c r="P916" i="22"/>
  <c r="P917" i="22"/>
  <c r="P918" i="22"/>
  <c r="P919" i="22"/>
  <c r="P920" i="22"/>
  <c r="P921" i="22"/>
  <c r="P922" i="22"/>
  <c r="P923" i="22"/>
  <c r="P924" i="22"/>
  <c r="P925" i="22"/>
  <c r="P926" i="22"/>
  <c r="P927" i="22"/>
  <c r="P928" i="22"/>
  <c r="P929" i="22"/>
  <c r="P930" i="22"/>
  <c r="P931" i="22"/>
  <c r="P932" i="22"/>
  <c r="P933" i="22"/>
  <c r="P934" i="22"/>
  <c r="P935" i="22"/>
  <c r="P936" i="22"/>
  <c r="P937" i="22"/>
  <c r="P938" i="22"/>
  <c r="P939" i="22"/>
  <c r="P940" i="22"/>
  <c r="P941" i="22"/>
  <c r="P942" i="22"/>
  <c r="P943" i="22"/>
  <c r="P944" i="22"/>
  <c r="P945" i="22"/>
  <c r="P946" i="22"/>
  <c r="P947" i="22"/>
  <c r="P948" i="22"/>
  <c r="P949" i="22"/>
  <c r="P950" i="22"/>
  <c r="P951" i="22"/>
  <c r="P952" i="22"/>
  <c r="P953" i="22"/>
  <c r="P954" i="22"/>
  <c r="P955" i="22"/>
  <c r="P956" i="22"/>
  <c r="P957" i="22"/>
  <c r="P958" i="22"/>
  <c r="P959" i="22"/>
  <c r="P960" i="22"/>
  <c r="P961" i="22"/>
  <c r="P962" i="22"/>
  <c r="P963" i="22"/>
  <c r="P964" i="22"/>
  <c r="P965" i="22"/>
  <c r="P966" i="22"/>
  <c r="P967" i="22"/>
  <c r="P968" i="22"/>
  <c r="P969" i="22"/>
  <c r="P970" i="22"/>
  <c r="P971" i="22"/>
  <c r="P972" i="22"/>
  <c r="P973" i="22"/>
  <c r="P974" i="22"/>
  <c r="P975" i="22"/>
  <c r="P976" i="22"/>
  <c r="P977" i="22"/>
  <c r="P978" i="22"/>
  <c r="P979" i="22"/>
  <c r="P980" i="22"/>
  <c r="P981" i="22"/>
  <c r="P982" i="22"/>
  <c r="P983" i="22"/>
  <c r="P984" i="22"/>
  <c r="P985" i="22"/>
  <c r="P986" i="22"/>
  <c r="P987" i="22"/>
  <c r="P988" i="22"/>
  <c r="P989" i="22"/>
  <c r="P990" i="22"/>
  <c r="P991" i="22"/>
  <c r="P992" i="22"/>
  <c r="P993" i="22"/>
  <c r="P994" i="22"/>
  <c r="P995" i="22"/>
  <c r="P996" i="22"/>
  <c r="P997" i="22"/>
  <c r="P998" i="22"/>
  <c r="P999" i="22"/>
  <c r="P1000" i="22"/>
  <c r="P1001" i="22"/>
  <c r="P1002" i="22"/>
  <c r="P1003" i="22"/>
  <c r="P1004" i="22"/>
  <c r="P1005" i="22"/>
  <c r="P1006" i="22"/>
  <c r="P1007" i="22"/>
  <c r="P1008" i="22"/>
  <c r="P1009" i="22"/>
  <c r="P1010" i="22"/>
  <c r="P1011" i="22"/>
  <c r="P1012" i="22"/>
  <c r="P1013" i="22"/>
  <c r="P1014" i="22"/>
  <c r="P1015" i="22"/>
  <c r="P1016" i="22"/>
  <c r="P1017" i="22"/>
  <c r="P1018" i="22"/>
  <c r="P1019" i="22"/>
  <c r="P1020" i="22"/>
  <c r="P1021" i="22"/>
  <c r="P1022" i="22"/>
  <c r="P1023" i="22"/>
  <c r="P1024" i="22"/>
  <c r="P1025" i="22"/>
  <c r="P1026" i="22"/>
  <c r="P1027" i="22"/>
  <c r="P1028" i="22"/>
  <c r="P1029" i="22"/>
  <c r="P1030" i="22"/>
  <c r="P1031" i="22"/>
  <c r="P1032" i="22"/>
  <c r="P1033" i="22"/>
  <c r="P1034" i="22"/>
  <c r="P1035" i="22"/>
  <c r="P1036" i="22"/>
  <c r="P1037" i="22"/>
  <c r="P1038" i="22"/>
  <c r="P1039" i="22"/>
  <c r="P1040" i="22"/>
  <c r="P1041" i="22"/>
  <c r="P1042" i="22"/>
  <c r="P1043" i="22"/>
  <c r="P1044" i="22"/>
  <c r="P1045" i="22"/>
  <c r="P1046" i="22"/>
  <c r="P1047" i="22"/>
  <c r="P1048" i="22"/>
  <c r="P1049" i="22"/>
  <c r="P1050" i="22"/>
  <c r="P1051" i="22"/>
  <c r="P1052" i="22"/>
  <c r="P1053" i="22"/>
  <c r="P1054" i="22"/>
  <c r="P1055" i="22"/>
  <c r="P1056" i="22"/>
  <c r="P1057" i="22"/>
  <c r="P1058" i="22"/>
  <c r="P1059" i="22"/>
  <c r="P1060" i="22"/>
  <c r="P1061" i="22"/>
  <c r="P1062" i="22"/>
  <c r="P1063" i="22"/>
  <c r="P1064" i="22"/>
  <c r="P1065" i="22"/>
  <c r="P1066" i="22"/>
  <c r="P1067" i="22"/>
  <c r="P1068" i="22"/>
  <c r="P1069" i="22"/>
  <c r="P1070" i="22"/>
  <c r="P1071" i="22"/>
  <c r="P1072" i="22"/>
  <c r="P1073" i="22"/>
  <c r="P1074" i="22"/>
  <c r="P1075" i="22"/>
  <c r="P1076" i="22"/>
  <c r="P1077" i="22"/>
  <c r="P1078" i="22"/>
  <c r="P1079" i="22"/>
  <c r="P1080" i="22"/>
  <c r="P1081" i="22"/>
  <c r="P1082" i="22"/>
  <c r="P1083" i="22"/>
  <c r="P1084" i="22"/>
  <c r="P1085" i="22"/>
  <c r="P1086" i="22"/>
  <c r="P1087" i="22"/>
  <c r="P1088" i="22"/>
  <c r="P1089" i="22"/>
  <c r="P1090" i="22"/>
  <c r="P1091" i="22"/>
  <c r="P1092" i="22"/>
  <c r="P1093" i="22"/>
  <c r="P1094" i="22"/>
  <c r="P1095" i="22"/>
  <c r="P1096" i="22"/>
  <c r="P1097" i="22"/>
  <c r="P1098" i="22"/>
  <c r="P1099" i="22"/>
  <c r="P1100" i="22"/>
  <c r="P1101" i="22"/>
  <c r="P1102" i="22"/>
  <c r="P1103" i="22"/>
  <c r="P1104" i="22"/>
  <c r="P1105" i="22"/>
  <c r="P1106" i="22"/>
  <c r="P1107" i="22"/>
  <c r="P1108" i="22"/>
  <c r="P1109" i="22"/>
  <c r="P1110" i="22"/>
  <c r="P1111" i="22"/>
  <c r="P1112" i="22"/>
  <c r="P1113" i="22"/>
  <c r="P1114" i="22"/>
  <c r="P1115" i="22"/>
  <c r="P1116" i="22"/>
  <c r="P1117" i="22"/>
  <c r="P1118" i="22"/>
  <c r="P1119" i="22"/>
  <c r="P1120" i="22"/>
  <c r="P1121" i="22"/>
  <c r="P1122" i="22"/>
  <c r="P1123" i="22"/>
  <c r="P1124" i="22"/>
  <c r="P1125" i="22"/>
  <c r="P1126" i="22"/>
  <c r="P1127" i="22"/>
  <c r="P1128" i="22"/>
  <c r="P1129" i="22"/>
  <c r="P1130" i="22"/>
  <c r="P1131" i="22"/>
  <c r="P1132" i="22"/>
  <c r="P1133" i="22"/>
  <c r="P1134" i="22"/>
  <c r="P1135" i="22"/>
  <c r="P1136" i="22"/>
  <c r="P1137" i="22"/>
  <c r="P1138" i="22"/>
  <c r="P1139" i="22"/>
  <c r="P1140" i="22"/>
  <c r="P1141" i="22"/>
  <c r="P1142" i="22"/>
  <c r="P1143" i="22"/>
  <c r="P1144" i="22"/>
  <c r="P1145" i="22"/>
  <c r="P1146" i="22"/>
  <c r="P1147" i="22"/>
  <c r="P1148" i="22"/>
  <c r="P1149" i="22"/>
  <c r="P1150" i="22"/>
  <c r="P1151" i="22"/>
  <c r="P1152" i="22"/>
  <c r="P1153" i="22"/>
  <c r="P1154" i="22"/>
  <c r="P1155" i="22"/>
  <c r="P1156" i="22"/>
  <c r="P1157" i="22"/>
  <c r="P1158" i="22"/>
  <c r="P1159" i="22"/>
  <c r="P1160" i="22"/>
  <c r="P1161" i="22"/>
  <c r="P1162" i="22"/>
  <c r="P1163" i="22"/>
  <c r="P1164" i="22"/>
  <c r="P1165" i="22"/>
  <c r="P1166" i="22"/>
  <c r="P1167" i="22"/>
  <c r="P1168" i="22"/>
  <c r="P1169" i="22"/>
  <c r="P1170" i="22"/>
  <c r="P1171" i="22"/>
  <c r="P1172" i="22"/>
  <c r="P1173" i="22"/>
  <c r="P1174" i="22"/>
  <c r="P1175" i="22"/>
  <c r="P1176" i="22"/>
  <c r="P1177" i="22"/>
  <c r="P1178" i="22"/>
  <c r="P1179" i="22"/>
  <c r="P1180" i="22"/>
  <c r="P1181" i="22"/>
  <c r="P1182" i="22"/>
  <c r="P1183" i="22"/>
  <c r="P1184" i="22"/>
  <c r="P1185" i="22"/>
  <c r="P1186" i="22"/>
  <c r="P1187" i="22"/>
  <c r="P1188" i="22"/>
  <c r="P1189" i="22"/>
  <c r="P1190" i="22"/>
  <c r="P1191" i="22"/>
  <c r="P1192" i="22"/>
  <c r="P1193" i="22"/>
  <c r="P1194" i="22"/>
  <c r="P1195" i="22"/>
  <c r="P1196" i="22"/>
  <c r="P1197" i="22"/>
  <c r="P1198" i="22"/>
  <c r="P1199" i="22"/>
  <c r="P1200" i="22"/>
  <c r="P1201" i="22"/>
  <c r="P1202" i="22"/>
  <c r="P1203" i="22"/>
  <c r="P1204" i="22"/>
  <c r="P1205" i="22"/>
  <c r="P1206" i="22"/>
  <c r="P1207" i="22"/>
  <c r="P1208" i="22"/>
  <c r="P1209" i="22"/>
  <c r="P1210" i="22"/>
  <c r="P1211" i="22"/>
  <c r="P1212" i="22"/>
  <c r="P1213" i="22"/>
  <c r="P1214" i="22"/>
  <c r="P1215" i="22"/>
  <c r="P1216" i="22"/>
  <c r="P1217" i="22"/>
  <c r="P1218" i="22"/>
  <c r="P1219" i="22"/>
  <c r="P1220" i="22"/>
  <c r="P1221" i="22"/>
  <c r="P1222" i="22"/>
  <c r="P1223" i="22"/>
  <c r="P1224" i="22"/>
  <c r="P1225" i="22"/>
  <c r="P1226" i="22"/>
  <c r="P1227" i="22"/>
  <c r="P1228" i="22"/>
  <c r="P1229" i="22"/>
  <c r="P1230" i="22"/>
  <c r="P1231" i="22"/>
  <c r="P1232" i="22"/>
  <c r="P1233" i="22"/>
  <c r="P1234" i="22"/>
  <c r="P1235" i="22"/>
  <c r="P1236" i="22"/>
  <c r="P1237" i="22"/>
  <c r="P1238" i="22"/>
  <c r="P1239" i="22"/>
  <c r="P1240" i="22"/>
  <c r="P1241" i="22"/>
  <c r="P1242" i="22"/>
  <c r="P1243" i="22"/>
  <c r="P1244" i="22"/>
  <c r="P1245" i="22"/>
  <c r="P1246" i="22"/>
  <c r="P1247" i="22"/>
  <c r="P1248" i="22"/>
  <c r="P1249" i="22"/>
  <c r="P1250" i="22"/>
  <c r="P1251" i="22"/>
  <c r="P1252" i="22"/>
  <c r="P1253" i="22"/>
  <c r="P1254" i="22"/>
  <c r="P1255" i="22"/>
  <c r="P1256" i="22"/>
  <c r="P1257" i="22"/>
  <c r="P1258" i="22"/>
  <c r="P1259" i="22"/>
  <c r="P1260" i="22"/>
  <c r="P1261" i="22"/>
  <c r="P1262" i="22"/>
  <c r="P1263" i="22"/>
  <c r="P1264" i="22"/>
  <c r="P1265" i="22"/>
  <c r="P1266" i="22"/>
  <c r="P1267" i="22"/>
  <c r="P1268" i="22"/>
  <c r="P1269" i="22"/>
  <c r="P1270" i="22"/>
  <c r="P1271" i="22"/>
  <c r="P1272" i="22"/>
  <c r="P1273" i="22"/>
  <c r="P1274" i="22"/>
  <c r="P1275" i="22"/>
  <c r="P1276" i="22"/>
  <c r="P1277" i="22"/>
  <c r="P1278" i="22"/>
  <c r="P1279" i="22"/>
  <c r="P1280" i="22"/>
  <c r="P1281" i="22"/>
  <c r="P1282" i="22"/>
  <c r="P1283" i="22"/>
  <c r="P1284" i="22"/>
  <c r="P1285" i="22"/>
  <c r="P1286" i="22"/>
  <c r="P1287" i="22"/>
  <c r="P1288" i="22"/>
  <c r="P1289" i="22"/>
  <c r="P1290" i="22"/>
  <c r="P1291" i="22"/>
  <c r="P1292" i="22"/>
  <c r="P1293" i="22"/>
  <c r="P1294" i="22"/>
  <c r="P1295" i="22"/>
  <c r="P1296" i="22"/>
  <c r="P1297" i="22"/>
  <c r="P1298" i="22"/>
  <c r="P1299" i="22"/>
  <c r="P1300" i="22"/>
  <c r="P1301" i="22"/>
  <c r="P1302" i="22"/>
  <c r="P1303" i="22"/>
  <c r="P1304" i="22"/>
  <c r="P1305" i="22"/>
  <c r="P1306" i="22"/>
  <c r="P1307" i="22"/>
  <c r="P1308" i="22"/>
  <c r="P1309" i="22"/>
  <c r="P1310" i="22"/>
  <c r="P1311" i="22"/>
  <c r="P1312" i="22"/>
  <c r="P1313" i="22"/>
  <c r="P1314" i="22"/>
  <c r="P1315" i="22"/>
  <c r="P1316" i="22"/>
  <c r="P1317" i="22"/>
  <c r="P1318" i="22"/>
  <c r="P1319" i="22"/>
  <c r="P1320" i="22"/>
  <c r="P1321" i="22"/>
  <c r="P1322" i="22"/>
  <c r="P1323" i="22"/>
  <c r="P1324" i="22"/>
  <c r="P1325" i="22"/>
  <c r="P1326" i="22"/>
  <c r="P1327" i="22"/>
  <c r="P1328" i="22"/>
  <c r="P1329" i="22"/>
  <c r="P1330" i="22"/>
  <c r="P1331" i="22"/>
  <c r="P1332" i="22"/>
  <c r="P1333" i="22"/>
  <c r="P1334" i="22"/>
  <c r="P1335" i="22"/>
  <c r="P1336" i="22"/>
  <c r="P1337" i="22"/>
  <c r="P1338" i="22"/>
  <c r="P1339" i="22"/>
  <c r="P1340" i="22"/>
  <c r="P1341" i="22"/>
  <c r="P1342" i="22"/>
  <c r="P1343" i="22"/>
  <c r="P1344" i="22"/>
  <c r="P1345" i="22"/>
  <c r="P1346" i="22"/>
  <c r="P1347" i="22"/>
  <c r="P1348" i="22"/>
  <c r="P1349" i="22"/>
  <c r="P1350" i="22"/>
  <c r="P1351" i="22"/>
  <c r="P1352" i="22"/>
  <c r="P1353" i="22"/>
  <c r="P1354" i="22"/>
  <c r="P1355" i="22"/>
  <c r="P1356" i="22"/>
  <c r="P1357" i="22"/>
  <c r="P1358" i="22"/>
  <c r="P1359" i="22"/>
  <c r="P1360" i="22"/>
  <c r="P1361" i="22"/>
  <c r="P1362" i="22"/>
  <c r="P1363" i="22"/>
  <c r="P1364" i="22"/>
  <c r="P1365" i="22"/>
  <c r="P1366" i="22"/>
  <c r="P1367" i="22"/>
  <c r="P1368" i="22"/>
  <c r="P1369" i="22"/>
  <c r="P1370" i="22"/>
  <c r="P1371" i="22"/>
  <c r="P1372" i="22"/>
  <c r="P1373" i="22"/>
  <c r="P1374" i="22"/>
  <c r="P1375" i="22"/>
  <c r="P1376" i="22"/>
  <c r="P1377" i="22"/>
  <c r="P1378" i="22"/>
  <c r="P1379" i="22"/>
  <c r="P1380" i="22"/>
  <c r="P1381" i="22"/>
  <c r="P1382" i="22"/>
  <c r="P1383" i="22"/>
  <c r="P1384" i="22"/>
  <c r="P1385" i="22"/>
  <c r="P1386" i="22"/>
  <c r="P1387" i="22"/>
  <c r="P1388" i="22"/>
  <c r="P1389" i="22"/>
  <c r="P1390" i="22"/>
  <c r="P1391" i="22"/>
  <c r="P1392" i="22"/>
  <c r="P1393" i="22"/>
  <c r="P1394" i="22"/>
  <c r="P1395" i="22"/>
  <c r="P1396" i="22"/>
  <c r="P1397" i="22"/>
  <c r="P1398" i="22"/>
  <c r="P1399" i="22"/>
  <c r="P1400" i="22"/>
  <c r="P1401" i="22"/>
  <c r="P1402" i="22"/>
  <c r="P1403" i="22"/>
  <c r="P1404" i="22"/>
  <c r="P1405" i="22"/>
  <c r="P1406" i="22"/>
  <c r="P1407" i="22"/>
  <c r="P1408" i="22"/>
  <c r="P1409" i="22"/>
  <c r="P1410" i="22"/>
  <c r="P1411" i="22"/>
  <c r="P1412" i="22"/>
  <c r="P1413" i="22"/>
  <c r="P1414" i="22"/>
  <c r="P1415" i="22"/>
  <c r="P1416" i="22"/>
  <c r="P1417" i="22"/>
  <c r="P1418" i="22"/>
  <c r="P1419" i="22"/>
  <c r="P1420" i="22"/>
  <c r="P1421" i="22"/>
  <c r="P1422" i="22"/>
  <c r="P1423" i="22"/>
  <c r="P1424" i="22"/>
  <c r="P1425" i="22"/>
  <c r="P1426" i="22"/>
  <c r="P1427" i="22"/>
  <c r="P1428" i="22"/>
  <c r="P1429" i="22"/>
  <c r="P1430" i="22"/>
  <c r="P1431" i="22"/>
  <c r="P1432" i="22"/>
  <c r="P1433" i="22"/>
  <c r="P1434" i="22"/>
  <c r="P1435" i="22"/>
  <c r="P1436" i="22"/>
  <c r="P1437" i="22"/>
  <c r="P1438" i="22"/>
  <c r="P1439" i="22"/>
  <c r="P1440" i="22"/>
  <c r="P1441" i="22"/>
  <c r="P1442" i="22"/>
  <c r="P1443" i="22"/>
  <c r="P1444" i="22"/>
  <c r="P1445" i="22"/>
  <c r="P1446" i="22"/>
  <c r="P1447" i="22"/>
  <c r="P1448" i="22"/>
  <c r="P1449" i="22"/>
  <c r="P1450" i="22"/>
  <c r="P1451" i="22"/>
  <c r="P1452" i="22"/>
  <c r="P1453" i="22"/>
  <c r="P1454" i="22"/>
  <c r="P1455" i="22"/>
  <c r="P1456" i="22"/>
  <c r="P1457" i="22"/>
  <c r="P1458" i="22"/>
  <c r="P1459" i="22"/>
  <c r="P1460" i="22"/>
  <c r="P1461" i="22"/>
  <c r="P1462" i="22"/>
  <c r="P1463" i="22"/>
  <c r="P1464" i="22"/>
  <c r="P1465" i="22"/>
  <c r="P1466" i="22"/>
  <c r="P1467" i="22"/>
  <c r="P1468" i="22"/>
  <c r="P1469" i="22"/>
  <c r="P1470" i="22"/>
  <c r="P1471" i="22"/>
  <c r="P1472" i="22"/>
  <c r="P1473" i="22"/>
  <c r="P1474" i="22"/>
  <c r="P1475" i="22"/>
  <c r="P1476" i="22"/>
  <c r="P1477" i="22"/>
  <c r="P1478" i="22"/>
  <c r="P1479" i="22"/>
  <c r="P1480" i="22"/>
  <c r="P1481" i="22"/>
  <c r="P1482" i="22"/>
  <c r="P1483" i="22"/>
  <c r="P1484" i="22"/>
  <c r="P1485" i="22"/>
  <c r="P1486" i="22"/>
  <c r="P1487" i="22"/>
  <c r="P1488" i="22"/>
  <c r="P1489" i="22"/>
  <c r="P1490" i="22"/>
  <c r="P1491" i="22"/>
  <c r="P1492" i="22"/>
  <c r="P1493" i="22"/>
  <c r="P1494" i="22"/>
  <c r="P1495" i="22"/>
  <c r="P1496" i="22"/>
  <c r="P1497" i="22"/>
  <c r="P1498" i="22"/>
  <c r="P1499" i="22"/>
  <c r="P1500" i="22"/>
  <c r="P1501" i="22"/>
  <c r="P1502" i="22"/>
  <c r="P1503" i="22"/>
  <c r="P1504" i="22"/>
  <c r="P1505" i="22"/>
  <c r="P1506" i="22"/>
  <c r="P1507" i="22"/>
  <c r="P1508" i="22"/>
  <c r="P1509" i="22"/>
  <c r="P1510" i="22"/>
  <c r="P1511" i="22"/>
  <c r="P1512" i="22"/>
  <c r="P1513" i="22"/>
  <c r="P1514" i="22"/>
  <c r="P1515" i="22"/>
  <c r="P1516" i="22"/>
  <c r="P1517" i="22"/>
  <c r="P1518" i="22"/>
  <c r="P1519" i="22"/>
  <c r="P1520" i="22"/>
  <c r="P1521" i="22"/>
  <c r="P1522" i="22"/>
  <c r="P1523" i="22"/>
  <c r="P1524" i="22"/>
  <c r="P1525" i="22"/>
  <c r="P1526" i="22"/>
  <c r="P1527" i="22"/>
  <c r="P1528" i="22"/>
  <c r="P1529" i="22"/>
  <c r="P1530" i="22"/>
  <c r="P1531" i="22"/>
  <c r="P1532" i="22"/>
  <c r="P1533" i="22"/>
  <c r="P1534" i="22"/>
  <c r="P1535" i="22"/>
  <c r="P1536" i="22"/>
  <c r="P1537" i="22"/>
  <c r="P1538" i="22"/>
  <c r="P1539" i="22"/>
  <c r="P1540" i="22"/>
  <c r="P1541" i="22"/>
  <c r="P1542" i="22"/>
  <c r="P1543" i="22"/>
  <c r="P1544" i="22"/>
  <c r="P1545" i="22"/>
  <c r="P1546" i="22"/>
  <c r="P1547" i="22"/>
  <c r="P1548" i="22"/>
  <c r="P1549" i="22"/>
  <c r="P1550" i="22"/>
  <c r="P1551" i="22"/>
  <c r="P1552" i="22"/>
  <c r="P1553" i="22"/>
  <c r="P1554" i="22"/>
  <c r="P1555" i="22"/>
  <c r="P1556" i="22"/>
  <c r="P1557" i="22"/>
  <c r="P1558" i="22"/>
  <c r="P1559" i="22"/>
  <c r="P1560" i="22"/>
  <c r="P1561" i="22"/>
  <c r="P1562" i="22"/>
  <c r="P1563" i="22"/>
  <c r="P1564" i="22"/>
  <c r="P1565" i="22"/>
  <c r="P1566" i="22"/>
  <c r="P1567" i="22"/>
  <c r="P1568" i="22"/>
  <c r="P1569" i="22"/>
  <c r="P1570" i="22"/>
  <c r="P1571" i="22"/>
  <c r="P1572" i="22"/>
  <c r="P1573" i="22"/>
  <c r="P1574" i="22"/>
  <c r="P1575" i="22"/>
  <c r="P1576" i="22"/>
  <c r="P1577" i="22"/>
  <c r="P1578" i="22"/>
  <c r="P1579" i="22"/>
  <c r="P1580" i="22"/>
  <c r="P1581" i="22"/>
  <c r="P1582" i="22"/>
  <c r="P1583" i="22"/>
  <c r="P1584" i="22"/>
  <c r="P1585" i="22"/>
  <c r="P1586" i="22"/>
  <c r="P1587" i="22"/>
  <c r="P1588" i="22"/>
  <c r="P1589" i="22"/>
  <c r="P1590" i="22"/>
  <c r="P1591" i="22"/>
  <c r="P1592" i="22"/>
  <c r="P1593" i="22"/>
  <c r="P1594" i="22"/>
  <c r="P1595" i="22"/>
  <c r="P1596" i="22"/>
  <c r="P1597" i="22"/>
  <c r="P1598" i="22"/>
  <c r="P1599" i="22"/>
  <c r="P1600" i="22"/>
  <c r="P1601" i="22"/>
  <c r="P1602" i="22"/>
  <c r="P1603" i="22"/>
  <c r="P1604" i="22"/>
  <c r="P1605" i="22"/>
  <c r="P1606" i="22"/>
  <c r="P1607" i="22"/>
  <c r="P1608" i="22"/>
  <c r="P1609" i="22"/>
  <c r="P1610" i="22"/>
  <c r="P1611" i="22"/>
  <c r="P1612" i="22"/>
  <c r="P1613" i="22"/>
  <c r="P1614" i="22"/>
  <c r="P1615" i="22"/>
  <c r="P1616" i="22"/>
  <c r="P1617" i="22"/>
  <c r="P1618" i="22"/>
  <c r="P1619" i="22"/>
  <c r="P1620" i="22"/>
  <c r="P1621" i="22"/>
  <c r="P1622" i="22"/>
  <c r="P1623" i="22"/>
  <c r="P1624" i="22"/>
  <c r="P1625" i="22"/>
  <c r="P1626" i="22"/>
  <c r="P1627" i="22"/>
  <c r="P1628" i="22"/>
  <c r="P1629" i="22"/>
  <c r="P1630" i="22"/>
  <c r="P1631" i="22"/>
  <c r="P1632" i="22"/>
  <c r="P1633" i="22"/>
  <c r="P1634" i="22"/>
  <c r="P1635" i="22"/>
  <c r="P1636" i="22"/>
  <c r="P1637" i="22"/>
  <c r="P1638" i="22"/>
  <c r="P1639" i="22"/>
  <c r="P1640" i="22"/>
  <c r="P1641" i="22"/>
  <c r="P1642" i="22"/>
  <c r="P1643" i="22"/>
  <c r="P1644" i="22"/>
  <c r="P1645" i="22"/>
  <c r="P1646" i="22"/>
  <c r="P1647" i="22"/>
  <c r="P1648" i="22"/>
  <c r="P1649" i="22"/>
  <c r="P1650" i="22"/>
  <c r="P1651" i="22"/>
  <c r="P1652" i="22"/>
  <c r="P1653" i="22"/>
  <c r="P1654" i="22"/>
  <c r="P1655" i="22"/>
  <c r="P1656" i="22"/>
  <c r="P1657" i="22"/>
  <c r="P1658" i="22"/>
  <c r="P1659" i="22"/>
  <c r="P1660" i="22"/>
  <c r="P1661" i="22"/>
  <c r="P1662" i="22"/>
  <c r="P1663" i="22"/>
  <c r="P1664" i="22"/>
  <c r="P1665" i="22"/>
  <c r="P1666" i="22"/>
  <c r="P1667" i="22"/>
  <c r="P1668" i="22"/>
  <c r="P1669" i="22"/>
  <c r="P1670" i="22"/>
  <c r="P1671" i="22"/>
  <c r="P1672" i="22"/>
  <c r="P1673" i="22"/>
  <c r="P1674" i="22"/>
  <c r="P1675" i="22"/>
  <c r="P1676" i="22"/>
  <c r="P1677" i="22"/>
  <c r="P1678" i="22"/>
  <c r="P1679" i="22"/>
  <c r="P1680" i="22"/>
  <c r="P1681" i="22"/>
  <c r="P1682" i="22"/>
  <c r="P1683" i="22"/>
  <c r="P1684" i="22"/>
  <c r="P1685" i="22"/>
  <c r="P1686" i="22"/>
  <c r="P1687" i="22"/>
  <c r="P1688" i="22"/>
  <c r="P1689" i="22"/>
  <c r="P1690" i="22"/>
  <c r="P1691" i="22"/>
  <c r="P1692" i="22"/>
  <c r="P1693" i="22"/>
  <c r="P1694" i="22"/>
  <c r="P1695" i="22"/>
  <c r="P1696" i="22"/>
  <c r="P1697" i="22"/>
  <c r="P1698" i="22"/>
  <c r="P1699" i="22"/>
  <c r="P1700" i="22"/>
  <c r="P1701" i="22"/>
  <c r="P1702" i="22"/>
  <c r="P1703" i="22"/>
  <c r="P1704" i="22"/>
  <c r="P1705" i="22"/>
  <c r="P1706" i="22"/>
  <c r="P1707" i="22"/>
  <c r="P1708" i="22"/>
  <c r="P1709" i="22"/>
  <c r="P1710" i="22"/>
  <c r="P1711" i="22"/>
  <c r="P1712" i="22"/>
  <c r="P1713" i="22"/>
  <c r="P1714" i="22"/>
  <c r="P1715" i="22"/>
  <c r="P1716" i="22"/>
  <c r="P1717" i="22"/>
  <c r="P1718" i="22"/>
  <c r="P1719" i="22"/>
  <c r="P1720" i="22"/>
  <c r="P1721" i="22"/>
  <c r="P1722" i="22"/>
  <c r="P1723" i="22"/>
  <c r="P1724" i="22"/>
  <c r="P1725" i="22"/>
  <c r="P1726" i="22"/>
  <c r="P1727" i="22"/>
  <c r="P1728" i="22"/>
  <c r="P1729" i="22"/>
  <c r="P1730" i="22"/>
  <c r="P1731" i="22"/>
  <c r="P1732" i="22"/>
  <c r="P1733" i="22"/>
  <c r="P1734" i="22"/>
  <c r="P1735" i="22"/>
  <c r="P1736" i="22"/>
  <c r="P1737" i="22"/>
  <c r="P1738" i="22"/>
  <c r="P1739" i="22"/>
  <c r="P1740" i="22"/>
  <c r="P1741" i="22"/>
  <c r="P1742" i="22"/>
  <c r="P1743" i="22"/>
  <c r="P1744" i="22"/>
  <c r="P1745" i="22"/>
  <c r="P1746" i="22"/>
  <c r="P1747" i="22"/>
  <c r="P1748" i="22"/>
  <c r="P1749" i="22"/>
  <c r="P1750" i="22"/>
  <c r="P1751" i="22"/>
  <c r="P1752" i="22"/>
  <c r="P1753" i="22"/>
  <c r="P1754" i="22"/>
  <c r="P1755" i="22"/>
  <c r="P1756" i="22"/>
  <c r="P1757" i="22"/>
  <c r="P1758" i="22"/>
  <c r="P1759" i="22"/>
  <c r="P1760" i="22"/>
  <c r="P1761" i="22"/>
  <c r="P1762" i="22"/>
  <c r="P1763" i="22"/>
  <c r="P1764" i="22"/>
  <c r="P1765" i="22"/>
  <c r="P1766" i="22"/>
  <c r="P1767" i="22"/>
  <c r="P1768" i="22"/>
  <c r="P1769" i="22"/>
  <c r="P1770" i="22"/>
  <c r="P1771" i="22"/>
  <c r="P1772" i="22"/>
  <c r="P1773" i="22"/>
  <c r="P1774" i="22"/>
  <c r="P1775" i="22"/>
  <c r="P1776" i="22"/>
  <c r="P1777" i="22"/>
  <c r="P1778" i="22"/>
  <c r="P1779" i="22"/>
  <c r="P1780" i="22"/>
  <c r="P1781" i="22"/>
  <c r="P1782" i="22"/>
  <c r="P1783" i="22"/>
  <c r="P1784" i="22"/>
  <c r="P1785" i="22"/>
  <c r="P1786" i="22"/>
  <c r="P1787" i="22"/>
  <c r="P1788" i="22"/>
  <c r="P1789" i="22"/>
  <c r="P1790" i="22"/>
  <c r="P1791" i="22"/>
  <c r="P1792" i="22"/>
  <c r="P1793" i="22"/>
  <c r="P1794" i="22"/>
  <c r="P1795" i="22"/>
  <c r="P1796" i="22"/>
  <c r="P1797" i="22"/>
  <c r="P1798" i="22"/>
  <c r="P1799" i="22"/>
  <c r="P1800" i="22"/>
  <c r="P1801" i="22"/>
  <c r="P1802" i="22"/>
  <c r="P1803" i="22"/>
  <c r="P1804" i="22"/>
  <c r="P1805" i="22"/>
  <c r="P1806" i="22"/>
  <c r="P1807" i="22"/>
  <c r="P1808" i="22"/>
  <c r="P1809" i="22"/>
  <c r="P1810" i="22"/>
  <c r="P1811" i="22"/>
  <c r="P1812" i="22"/>
  <c r="P1813" i="22"/>
  <c r="P1814" i="22"/>
  <c r="P1815" i="22"/>
  <c r="P1816" i="22"/>
  <c r="P1817" i="22"/>
  <c r="P1818" i="22"/>
  <c r="P1819" i="22"/>
  <c r="P1820" i="22"/>
  <c r="P1821" i="22"/>
  <c r="P1822" i="22"/>
  <c r="P1823" i="22"/>
  <c r="P1824" i="22"/>
  <c r="P1825" i="22"/>
  <c r="P1826" i="22"/>
  <c r="P1827" i="22"/>
  <c r="P1828" i="22"/>
  <c r="P1829" i="22"/>
  <c r="P1830" i="22"/>
  <c r="P1831" i="22"/>
  <c r="P1832" i="22"/>
  <c r="P1833" i="22"/>
  <c r="P1834" i="22"/>
  <c r="P1835" i="22"/>
  <c r="P1836" i="22"/>
  <c r="P1837" i="22"/>
  <c r="P1838" i="22"/>
  <c r="P1839" i="22"/>
  <c r="P1840" i="22"/>
  <c r="P1841" i="22"/>
  <c r="P1842" i="22"/>
  <c r="P1843" i="22"/>
  <c r="P1844" i="22"/>
  <c r="P1845" i="22"/>
  <c r="P1846" i="22"/>
  <c r="P1847" i="22"/>
  <c r="P1848" i="22"/>
  <c r="P1849" i="22"/>
  <c r="P1850" i="22"/>
  <c r="P1851" i="22"/>
  <c r="P1852" i="22"/>
  <c r="P1853" i="22"/>
  <c r="P1854" i="22"/>
  <c r="P1855" i="22"/>
  <c r="P1856" i="22"/>
  <c r="P1857" i="22"/>
  <c r="P1858" i="22"/>
  <c r="P1859" i="22"/>
  <c r="P1860" i="22"/>
  <c r="P1861" i="22"/>
  <c r="P1862" i="22"/>
  <c r="P1863" i="22"/>
  <c r="P1864" i="22"/>
  <c r="P1865" i="22"/>
  <c r="P1866" i="22"/>
  <c r="P1867" i="22"/>
  <c r="P1868" i="22"/>
  <c r="P1869" i="22"/>
  <c r="P1870" i="22"/>
  <c r="P1871" i="22"/>
  <c r="P1872" i="22"/>
  <c r="P1873" i="22"/>
  <c r="P1874" i="22"/>
  <c r="P1875" i="22"/>
  <c r="P1876" i="22"/>
  <c r="P1877" i="22"/>
  <c r="P1878" i="22"/>
  <c r="P1879" i="22"/>
  <c r="P1880" i="22"/>
  <c r="P1881" i="22"/>
  <c r="P1882" i="22"/>
  <c r="P1883" i="22"/>
  <c r="P1884" i="22"/>
  <c r="P1885" i="22"/>
  <c r="P1886" i="22"/>
  <c r="P1887" i="22"/>
  <c r="P1888" i="22"/>
  <c r="P1889" i="22"/>
  <c r="P1890" i="22"/>
  <c r="P1891" i="22"/>
  <c r="P1892" i="22"/>
  <c r="P1893" i="22"/>
  <c r="P1894" i="22"/>
  <c r="P1895" i="22"/>
  <c r="P1896" i="22"/>
  <c r="P1897" i="22"/>
  <c r="P1898" i="22"/>
  <c r="P1899" i="22"/>
  <c r="P1900" i="22"/>
  <c r="P1901" i="22"/>
  <c r="P1902" i="22"/>
  <c r="P1903" i="22"/>
  <c r="P1904" i="22"/>
  <c r="P1905" i="22"/>
  <c r="P1906" i="22"/>
  <c r="P1907" i="22"/>
  <c r="P1908" i="22"/>
  <c r="P1909" i="22"/>
  <c r="P1910" i="22"/>
  <c r="P1911" i="22"/>
  <c r="P1912" i="22"/>
  <c r="P1913" i="22"/>
  <c r="P1914" i="22"/>
  <c r="P1915" i="22"/>
  <c r="P1916" i="22"/>
  <c r="P1917" i="22"/>
  <c r="P1918" i="22"/>
  <c r="P1919" i="22"/>
  <c r="P1920" i="22"/>
  <c r="P1921" i="22"/>
  <c r="P1922" i="22"/>
  <c r="P1923" i="22"/>
  <c r="P1924" i="22"/>
  <c r="P1925" i="22"/>
  <c r="P1926" i="22"/>
  <c r="P1927" i="22"/>
  <c r="P1928" i="22"/>
  <c r="P1929" i="22"/>
  <c r="P1930" i="22"/>
  <c r="P1931" i="22"/>
  <c r="P1932" i="22"/>
  <c r="P1933" i="22"/>
  <c r="P1934" i="22"/>
  <c r="P1935" i="22"/>
  <c r="P1936" i="22"/>
  <c r="P1937" i="22"/>
  <c r="P1938" i="22"/>
  <c r="P1939" i="22"/>
  <c r="P1940" i="22"/>
  <c r="P1941" i="22"/>
  <c r="P1942" i="22"/>
  <c r="P1943" i="22"/>
  <c r="P1944" i="22"/>
  <c r="P1945" i="22"/>
  <c r="P1946" i="22"/>
  <c r="P1947" i="22"/>
  <c r="P1948" i="22"/>
  <c r="P1949" i="22"/>
  <c r="P1950" i="22"/>
  <c r="P1951" i="22"/>
  <c r="P1952" i="22"/>
  <c r="P1953" i="22"/>
  <c r="P1954" i="22"/>
  <c r="P1955" i="22"/>
  <c r="P1956" i="22"/>
  <c r="P1957" i="22"/>
  <c r="P1958" i="22"/>
  <c r="P1959" i="22"/>
  <c r="P1960" i="22"/>
  <c r="P1961" i="22"/>
  <c r="P1962" i="22"/>
  <c r="P1963" i="22"/>
  <c r="P1964" i="22"/>
  <c r="P1965" i="22"/>
  <c r="P1966" i="22"/>
  <c r="P1967" i="22"/>
  <c r="P1968" i="22"/>
  <c r="P1969" i="22"/>
  <c r="P1970" i="22"/>
  <c r="P1971" i="22"/>
  <c r="P1972" i="22"/>
  <c r="P1973" i="22"/>
  <c r="P1974" i="22"/>
  <c r="P1975" i="22"/>
  <c r="P1976" i="22"/>
  <c r="P1977" i="22"/>
  <c r="P1978" i="22"/>
  <c r="P1979" i="22"/>
  <c r="P1980" i="22"/>
  <c r="P1981" i="22"/>
  <c r="P1982" i="22"/>
  <c r="P1983" i="22"/>
  <c r="P1984" i="22"/>
  <c r="P1985" i="22"/>
  <c r="P1986" i="22"/>
  <c r="P1987" i="22"/>
  <c r="P1988" i="22"/>
  <c r="P1989" i="22"/>
  <c r="P1990" i="22"/>
  <c r="P1991" i="22"/>
  <c r="P1992" i="22"/>
  <c r="P1993" i="22"/>
  <c r="P1994" i="22"/>
  <c r="P1995" i="22"/>
  <c r="P1996" i="22"/>
  <c r="P1997" i="22"/>
  <c r="P1998" i="22"/>
  <c r="P1999" i="22"/>
  <c r="P2000" i="22"/>
  <c r="P2001" i="22"/>
  <c r="P2002" i="22"/>
  <c r="P2003" i="22"/>
  <c r="P2004" i="22"/>
  <c r="P2005" i="22"/>
  <c r="P2006" i="22"/>
  <c r="P2007" i="22"/>
  <c r="P2008" i="22"/>
  <c r="P2009" i="22"/>
  <c r="P2010" i="22"/>
  <c r="P2011" i="22"/>
  <c r="P2012" i="22"/>
  <c r="P2013" i="22"/>
  <c r="P2014" i="22"/>
  <c r="P2015" i="22"/>
  <c r="P2016" i="22"/>
  <c r="P2017" i="22"/>
  <c r="P2018" i="22"/>
  <c r="P2019" i="22"/>
  <c r="P2020" i="22"/>
  <c r="P2021" i="22"/>
  <c r="P2022" i="22"/>
  <c r="P2023" i="22"/>
  <c r="P2024" i="22"/>
  <c r="P2025" i="22"/>
  <c r="P2026" i="22"/>
  <c r="P2027" i="22"/>
  <c r="P2028" i="22"/>
  <c r="P2029" i="22"/>
  <c r="P2030" i="22"/>
  <c r="P2031" i="22"/>
  <c r="P2032" i="22"/>
  <c r="P2033" i="22"/>
  <c r="P2034" i="22"/>
  <c r="P2035" i="22"/>
  <c r="P2036" i="22"/>
  <c r="P2037" i="22"/>
  <c r="P2038" i="22"/>
  <c r="P2039" i="22"/>
  <c r="P2040" i="22"/>
  <c r="P2041" i="22"/>
  <c r="P2042" i="22"/>
  <c r="P2043" i="22"/>
  <c r="P2044" i="22"/>
  <c r="P2045" i="22"/>
  <c r="P2046" i="22"/>
  <c r="P2047" i="22"/>
  <c r="P2048" i="22"/>
  <c r="P2049" i="22"/>
  <c r="P2050" i="22"/>
  <c r="P2051" i="22"/>
  <c r="P2052" i="22"/>
  <c r="P2053" i="22"/>
  <c r="P2054" i="22"/>
  <c r="P2055" i="22"/>
  <c r="P2056" i="22"/>
  <c r="P2057" i="22"/>
  <c r="P2058" i="22"/>
  <c r="P2059" i="22"/>
  <c r="P2060" i="22"/>
  <c r="P2061" i="22"/>
  <c r="P2062" i="22"/>
  <c r="P2063" i="22"/>
  <c r="P2064" i="22"/>
  <c r="P2065" i="22"/>
  <c r="P2066" i="22"/>
  <c r="P2067" i="22"/>
  <c r="P2068" i="22"/>
  <c r="P2069" i="22"/>
  <c r="P2070" i="22"/>
  <c r="P2071" i="22"/>
  <c r="P2072" i="22"/>
  <c r="P2073" i="22"/>
  <c r="P2074" i="22"/>
  <c r="P2075" i="22"/>
  <c r="P2076" i="22"/>
  <c r="P2077" i="22"/>
  <c r="P2078" i="22"/>
  <c r="P2079" i="22"/>
  <c r="P2080" i="22"/>
  <c r="P2081" i="22"/>
  <c r="P2082" i="22"/>
  <c r="P2083" i="22"/>
  <c r="P2084" i="22"/>
  <c r="P2085" i="22"/>
  <c r="P2086" i="22"/>
  <c r="P2087" i="22"/>
  <c r="P2088" i="22"/>
  <c r="P2089" i="22"/>
  <c r="P2090" i="22"/>
  <c r="P2091" i="22"/>
  <c r="P2092" i="22"/>
  <c r="P2093" i="22"/>
  <c r="P2094" i="22"/>
  <c r="P2095" i="22"/>
  <c r="P2096" i="22"/>
  <c r="P2097" i="22"/>
  <c r="P2098" i="22"/>
  <c r="P2099" i="22"/>
  <c r="P2100" i="22"/>
  <c r="P2101" i="22"/>
  <c r="P2102" i="22"/>
  <c r="P2103" i="22"/>
  <c r="P2104" i="22"/>
  <c r="P2105" i="22"/>
  <c r="P2106" i="22"/>
  <c r="P2107" i="22"/>
  <c r="P2108" i="22"/>
  <c r="P2109" i="22"/>
  <c r="P2110" i="22"/>
  <c r="P2111" i="22"/>
  <c r="P2112" i="22"/>
  <c r="P2113" i="22"/>
  <c r="P2114" i="22"/>
  <c r="P2115" i="22"/>
  <c r="L4" i="14"/>
  <c r="J4" i="14"/>
  <c r="M4" i="14"/>
  <c r="K4" i="14"/>
  <c r="N4" i="14"/>
  <c r="O4" i="14"/>
  <c r="I4" i="14"/>
  <c r="H4" i="8"/>
  <c r="I4" i="8"/>
  <c r="L4" i="3"/>
  <c r="J4" i="3"/>
  <c r="M4" i="3"/>
  <c r="K4" i="3"/>
  <c r="N4" i="3"/>
  <c r="O4" i="3"/>
  <c r="I4" i="3"/>
  <c r="I5" i="14"/>
  <c r="I6" i="14"/>
  <c r="I7" i="14"/>
  <c r="I8" i="14"/>
  <c r="I9" i="14"/>
  <c r="I10" i="14"/>
  <c r="I11" i="14"/>
  <c r="I5" i="3"/>
  <c r="I6" i="3"/>
  <c r="I7" i="3"/>
  <c r="I8" i="3"/>
  <c r="I9" i="3"/>
  <c r="I10" i="3"/>
  <c r="I11" i="3"/>
  <c r="K8" i="13"/>
  <c r="I8" i="13"/>
  <c r="L8" i="13"/>
  <c r="I9" i="13"/>
  <c r="L9" i="13"/>
  <c r="K10" i="13"/>
  <c r="I10" i="13"/>
  <c r="L10" i="13"/>
  <c r="I11" i="13"/>
  <c r="K11" i="13"/>
  <c r="L11" i="13"/>
  <c r="K12" i="13"/>
  <c r="I12" i="13"/>
  <c r="L12" i="13"/>
  <c r="I13" i="13"/>
  <c r="L13" i="13"/>
  <c r="K14" i="13"/>
  <c r="I14" i="13"/>
  <c r="L14" i="13"/>
  <c r="I15" i="13"/>
  <c r="K15" i="13"/>
  <c r="L15" i="13"/>
  <c r="K16" i="13"/>
  <c r="I16" i="13"/>
  <c r="L16" i="13"/>
  <c r="I17" i="13"/>
  <c r="K17" i="13"/>
  <c r="L17" i="13"/>
  <c r="K18" i="13"/>
  <c r="I18" i="13"/>
  <c r="L18" i="13"/>
  <c r="I19" i="13"/>
  <c r="K19" i="13"/>
  <c r="L19" i="13"/>
  <c r="K20" i="13"/>
  <c r="I20" i="13"/>
  <c r="L20" i="13"/>
  <c r="I21" i="13"/>
  <c r="L21" i="13"/>
  <c r="K22" i="13"/>
  <c r="I22" i="13"/>
  <c r="L22" i="13"/>
  <c r="I23" i="13"/>
  <c r="K23" i="13"/>
  <c r="L23" i="13"/>
  <c r="K24" i="13"/>
  <c r="I24" i="13"/>
  <c r="L24" i="13"/>
  <c r="I25" i="13"/>
  <c r="K25" i="13"/>
  <c r="L25" i="13"/>
  <c r="K26" i="13"/>
  <c r="I26" i="13"/>
  <c r="L26" i="13"/>
  <c r="K27" i="13"/>
  <c r="I27" i="13"/>
  <c r="L27" i="13"/>
  <c r="K28" i="13"/>
  <c r="I28" i="13"/>
  <c r="L28" i="13"/>
  <c r="I29" i="13"/>
  <c r="L29" i="13"/>
  <c r="K30" i="13"/>
  <c r="I30" i="13"/>
  <c r="L30" i="13"/>
  <c r="I31" i="13"/>
  <c r="K31" i="13"/>
  <c r="L31" i="13"/>
  <c r="K32" i="13"/>
  <c r="I32" i="13"/>
  <c r="L32" i="13"/>
  <c r="I33" i="13"/>
  <c r="K33" i="13"/>
  <c r="L33" i="13"/>
  <c r="K34" i="13"/>
  <c r="I34" i="13"/>
  <c r="L34" i="13"/>
  <c r="I35" i="13"/>
  <c r="L35" i="13"/>
  <c r="K36" i="13"/>
  <c r="I36" i="13"/>
  <c r="L36" i="13"/>
  <c r="I37" i="13"/>
  <c r="L37" i="13"/>
  <c r="K38" i="13"/>
  <c r="I38" i="13"/>
  <c r="L38" i="13"/>
  <c r="I39" i="13"/>
  <c r="K39" i="13"/>
  <c r="L39" i="13"/>
  <c r="K40" i="13"/>
  <c r="I40" i="13"/>
  <c r="L40" i="13"/>
  <c r="I41" i="13"/>
  <c r="L41" i="13"/>
  <c r="I42" i="13"/>
  <c r="L42" i="13"/>
  <c r="I43" i="13"/>
  <c r="L43" i="13"/>
  <c r="K44" i="13"/>
  <c r="I44" i="13"/>
  <c r="L44" i="13"/>
  <c r="I45" i="13"/>
  <c r="L45" i="13"/>
  <c r="K46" i="13"/>
  <c r="I46" i="13"/>
  <c r="L46" i="13"/>
  <c r="I47" i="13"/>
  <c r="K47" i="13"/>
  <c r="L47" i="13"/>
  <c r="K48" i="13"/>
  <c r="I48" i="13"/>
  <c r="L48" i="13"/>
  <c r="I49" i="13"/>
  <c r="K49" i="13"/>
  <c r="L49" i="13"/>
  <c r="I50" i="13"/>
  <c r="L50" i="13"/>
  <c r="I51" i="13"/>
  <c r="L51" i="13"/>
  <c r="K52" i="13"/>
  <c r="I52" i="13"/>
  <c r="L52" i="13"/>
  <c r="I53" i="13"/>
  <c r="L53" i="13"/>
  <c r="K54" i="13"/>
  <c r="I54" i="13"/>
  <c r="L54" i="13"/>
  <c r="K55" i="13"/>
  <c r="I55" i="13"/>
  <c r="L55" i="13"/>
  <c r="K56" i="13"/>
  <c r="I56" i="13"/>
  <c r="L56" i="13"/>
  <c r="I57" i="13"/>
  <c r="L57" i="13"/>
  <c r="I58" i="13"/>
  <c r="L58" i="13"/>
  <c r="I59" i="13"/>
  <c r="L59" i="13"/>
  <c r="K60" i="13"/>
  <c r="I60" i="13"/>
  <c r="L60" i="13"/>
  <c r="I61" i="13"/>
  <c r="L61" i="13"/>
  <c r="K62" i="13"/>
  <c r="I62" i="13"/>
  <c r="L62" i="13"/>
  <c r="K63" i="13"/>
  <c r="I63" i="13"/>
  <c r="L63" i="13"/>
  <c r="K64" i="13"/>
  <c r="I64" i="13"/>
  <c r="L64" i="13"/>
  <c r="I65" i="13"/>
  <c r="L65" i="13"/>
  <c r="I66" i="13"/>
  <c r="L66" i="13"/>
  <c r="I67" i="13"/>
  <c r="L67" i="13"/>
  <c r="K68" i="13"/>
  <c r="I68" i="13"/>
  <c r="L68" i="13"/>
  <c r="I69" i="13"/>
  <c r="L69" i="13"/>
  <c r="K70" i="13"/>
  <c r="I70" i="13"/>
  <c r="L70" i="13"/>
  <c r="I71" i="13"/>
  <c r="K71" i="13"/>
  <c r="L71" i="13"/>
  <c r="K72" i="13"/>
  <c r="I72" i="13"/>
  <c r="L72" i="13"/>
  <c r="I73" i="13"/>
  <c r="K73" i="13"/>
  <c r="L73" i="13"/>
  <c r="I74" i="13"/>
  <c r="L74" i="13"/>
  <c r="I75" i="13"/>
  <c r="L75" i="13"/>
  <c r="K76" i="13"/>
  <c r="I76" i="13"/>
  <c r="L76" i="13"/>
  <c r="K77" i="13"/>
  <c r="I77" i="13"/>
  <c r="L77" i="13"/>
  <c r="K78" i="13"/>
  <c r="I78" i="13"/>
  <c r="L78" i="13"/>
  <c r="I79" i="13"/>
  <c r="L79" i="13"/>
  <c r="K80" i="13"/>
  <c r="I80" i="13"/>
  <c r="L80" i="13"/>
  <c r="I81" i="13"/>
  <c r="K81" i="13"/>
  <c r="L81" i="13"/>
  <c r="K82" i="13"/>
  <c r="I82" i="13"/>
  <c r="L82" i="13"/>
  <c r="K83" i="13"/>
  <c r="I83" i="13"/>
  <c r="L83" i="13"/>
  <c r="K84" i="13"/>
  <c r="I84" i="13"/>
  <c r="L84" i="13"/>
  <c r="I85" i="13"/>
  <c r="L85" i="13"/>
  <c r="I86" i="13"/>
  <c r="L86" i="13"/>
  <c r="I87" i="13"/>
  <c r="L87" i="13"/>
  <c r="K88" i="13"/>
  <c r="I88" i="13"/>
  <c r="L88" i="13"/>
  <c r="K89" i="13"/>
  <c r="I89" i="13"/>
  <c r="L89" i="13"/>
  <c r="K90" i="13"/>
  <c r="I90" i="13"/>
  <c r="L90" i="13"/>
  <c r="I91" i="13"/>
  <c r="L91" i="13"/>
  <c r="K92" i="13"/>
  <c r="I92" i="13"/>
  <c r="L92" i="13"/>
  <c r="I93" i="13"/>
  <c r="L93" i="13"/>
  <c r="K94" i="13"/>
  <c r="I94" i="13"/>
  <c r="L94" i="13"/>
  <c r="I95" i="13"/>
  <c r="K95" i="13"/>
  <c r="L95" i="13"/>
  <c r="K96" i="13"/>
  <c r="I96" i="13"/>
  <c r="L96" i="13"/>
  <c r="K97" i="13"/>
  <c r="I97" i="13"/>
  <c r="L97" i="13"/>
  <c r="I98" i="13"/>
  <c r="L98" i="13"/>
  <c r="I99" i="13"/>
  <c r="L99" i="13"/>
  <c r="I100" i="13"/>
  <c r="L100" i="13"/>
  <c r="K101" i="13"/>
  <c r="I101" i="13"/>
  <c r="L101" i="13"/>
  <c r="K102" i="13"/>
  <c r="I102" i="13"/>
  <c r="L102" i="13"/>
  <c r="I103" i="13"/>
  <c r="L103" i="13"/>
  <c r="K104" i="13"/>
  <c r="I104" i="13"/>
  <c r="L104" i="13"/>
  <c r="K105" i="13"/>
  <c r="I105" i="13"/>
  <c r="L105" i="13"/>
  <c r="K106" i="13"/>
  <c r="I106" i="13"/>
  <c r="L106" i="13"/>
  <c r="I107" i="13"/>
  <c r="K107" i="13"/>
  <c r="L107" i="13"/>
  <c r="K108" i="13"/>
  <c r="I108" i="13"/>
  <c r="L108" i="13"/>
  <c r="K109" i="13"/>
  <c r="I109" i="13"/>
  <c r="L109" i="13"/>
  <c r="I110" i="13"/>
  <c r="L110" i="13"/>
  <c r="I111" i="13"/>
  <c r="L111" i="13"/>
  <c r="K112" i="13"/>
  <c r="I112" i="13"/>
  <c r="L112" i="13"/>
  <c r="K113" i="13"/>
  <c r="I113" i="13"/>
  <c r="L113" i="13"/>
  <c r="K114" i="13"/>
  <c r="I114" i="13"/>
  <c r="L114" i="13"/>
  <c r="I115" i="13"/>
  <c r="L115" i="13"/>
  <c r="K116" i="13"/>
  <c r="I116" i="13"/>
  <c r="L116" i="13"/>
  <c r="I117" i="13"/>
  <c r="L117" i="13"/>
  <c r="K118" i="13"/>
  <c r="I118" i="13"/>
  <c r="L118" i="13"/>
  <c r="K119" i="13"/>
  <c r="I119" i="13"/>
  <c r="L119" i="13"/>
  <c r="K120" i="13"/>
  <c r="I120" i="13"/>
  <c r="L120" i="13"/>
  <c r="K121" i="13"/>
  <c r="I121" i="13"/>
  <c r="L121" i="13"/>
  <c r="K122" i="13"/>
  <c r="I122" i="13"/>
  <c r="L122" i="13"/>
  <c r="K123" i="13"/>
  <c r="I123" i="13"/>
  <c r="L123" i="13"/>
  <c r="K124" i="13"/>
  <c r="I124" i="13"/>
  <c r="L124" i="13"/>
  <c r="I125" i="13"/>
  <c r="L125" i="13"/>
  <c r="K126" i="13"/>
  <c r="I126" i="13"/>
  <c r="L126" i="13"/>
  <c r="I127" i="13"/>
  <c r="L127" i="13"/>
  <c r="I128" i="13"/>
  <c r="L128" i="13"/>
  <c r="K129" i="13"/>
  <c r="I129" i="13"/>
  <c r="L129" i="13"/>
  <c r="I130" i="13"/>
  <c r="L130" i="13"/>
  <c r="I131" i="13"/>
  <c r="K131" i="13"/>
  <c r="L131" i="13"/>
  <c r="K132" i="13"/>
  <c r="I132" i="13"/>
  <c r="L132" i="13"/>
  <c r="I133" i="13"/>
  <c r="L133" i="13"/>
  <c r="K134" i="13"/>
  <c r="I134" i="13"/>
  <c r="L134" i="13"/>
  <c r="I135" i="13"/>
  <c r="L135" i="13"/>
  <c r="K136" i="13"/>
  <c r="I136" i="13"/>
  <c r="L136" i="13"/>
  <c r="K137" i="13"/>
  <c r="I137" i="13"/>
  <c r="L137" i="13"/>
  <c r="K138" i="13"/>
  <c r="I138" i="13"/>
  <c r="L138" i="13"/>
  <c r="I139" i="13"/>
  <c r="L139" i="13"/>
  <c r="K140" i="13"/>
  <c r="I140" i="13"/>
  <c r="L140" i="13"/>
  <c r="I141" i="13"/>
  <c r="L141" i="13"/>
  <c r="K142" i="13"/>
  <c r="I142" i="13"/>
  <c r="L142" i="13"/>
  <c r="K143" i="13"/>
  <c r="I143" i="13"/>
  <c r="L143" i="13"/>
  <c r="K144" i="13"/>
  <c r="I144" i="13"/>
  <c r="L144" i="13"/>
  <c r="I145" i="13"/>
  <c r="K145" i="13"/>
  <c r="L145" i="13"/>
  <c r="K146" i="13"/>
  <c r="I146" i="13"/>
  <c r="L146" i="13"/>
  <c r="K147" i="13"/>
  <c r="I147" i="13"/>
  <c r="L147" i="13"/>
  <c r="K148" i="13"/>
  <c r="I148" i="13"/>
  <c r="L148" i="13"/>
  <c r="K149" i="13"/>
  <c r="I149" i="13"/>
  <c r="L149" i="13"/>
  <c r="K150" i="13"/>
  <c r="I150" i="13"/>
  <c r="L150" i="13"/>
  <c r="I151" i="13"/>
  <c r="L151" i="13"/>
  <c r="I152" i="13"/>
  <c r="L152" i="13"/>
  <c r="K153" i="13"/>
  <c r="I153" i="13"/>
  <c r="L153" i="13"/>
  <c r="I154" i="13"/>
  <c r="L154" i="13"/>
  <c r="I155" i="13"/>
  <c r="K155" i="13"/>
  <c r="L155" i="13"/>
  <c r="K156" i="13"/>
  <c r="I156" i="13"/>
  <c r="L156" i="13"/>
  <c r="I157" i="13"/>
  <c r="L157" i="13"/>
  <c r="K158" i="13"/>
  <c r="I158" i="13"/>
  <c r="L158" i="13"/>
  <c r="I159" i="13"/>
  <c r="L159" i="13"/>
  <c r="K160" i="13"/>
  <c r="I160" i="13"/>
  <c r="L160" i="13"/>
  <c r="K161" i="13"/>
  <c r="I161" i="13"/>
  <c r="L161" i="13"/>
  <c r="K162" i="13"/>
  <c r="I162" i="13"/>
  <c r="L162" i="13"/>
  <c r="I163" i="13"/>
  <c r="K163" i="13"/>
  <c r="L163" i="13"/>
  <c r="K164" i="13"/>
  <c r="I164" i="13"/>
  <c r="L164" i="13"/>
  <c r="K165" i="13"/>
  <c r="I165" i="13"/>
  <c r="L165" i="13"/>
  <c r="K166" i="13"/>
  <c r="I166" i="13"/>
  <c r="L166" i="13"/>
  <c r="I167" i="13"/>
  <c r="K167" i="13"/>
  <c r="L167" i="13"/>
  <c r="K168" i="13"/>
  <c r="I168" i="13"/>
  <c r="L168" i="13"/>
  <c r="I169" i="13"/>
  <c r="L169" i="13"/>
  <c r="I170" i="13"/>
  <c r="L170" i="13"/>
  <c r="I171" i="13"/>
  <c r="L171" i="13"/>
  <c r="K172" i="13"/>
  <c r="I172" i="13"/>
  <c r="L172" i="13"/>
  <c r="K173" i="13"/>
  <c r="I173" i="13"/>
  <c r="L173" i="13"/>
  <c r="I174" i="13"/>
  <c r="L174" i="13"/>
  <c r="I175" i="13"/>
  <c r="K175" i="13"/>
  <c r="L175" i="13"/>
  <c r="I176" i="13"/>
  <c r="L176" i="13"/>
  <c r="K177" i="13"/>
  <c r="I177" i="13"/>
  <c r="L177" i="13"/>
  <c r="K178" i="13"/>
  <c r="I178" i="13"/>
  <c r="L178" i="13"/>
  <c r="K179" i="13"/>
  <c r="I179" i="13"/>
  <c r="L179" i="13"/>
  <c r="K180" i="13"/>
  <c r="I180" i="13"/>
  <c r="L180" i="13"/>
  <c r="K181" i="13"/>
  <c r="I181" i="13"/>
  <c r="L181" i="13"/>
  <c r="K182" i="13"/>
  <c r="I182" i="13"/>
  <c r="L182" i="13"/>
  <c r="K183" i="13"/>
  <c r="I183" i="13"/>
  <c r="L183" i="13"/>
  <c r="I184" i="13"/>
  <c r="L184" i="13"/>
  <c r="I185" i="13"/>
  <c r="L185" i="13"/>
  <c r="K186" i="13"/>
  <c r="I186" i="13"/>
  <c r="L186" i="13"/>
  <c r="K187" i="13"/>
  <c r="I187" i="13"/>
  <c r="L187" i="13"/>
  <c r="K188" i="13"/>
  <c r="I188" i="13"/>
  <c r="L188" i="13"/>
  <c r="K189" i="13"/>
  <c r="I189" i="13"/>
  <c r="L189" i="13"/>
  <c r="K190" i="13"/>
  <c r="I190" i="13"/>
  <c r="L190" i="13"/>
  <c r="K191" i="13"/>
  <c r="I191" i="13"/>
  <c r="L191" i="13"/>
  <c r="I192" i="13"/>
  <c r="L192" i="13"/>
  <c r="I193" i="13"/>
  <c r="L193" i="13"/>
  <c r="K194" i="13"/>
  <c r="I194" i="13"/>
  <c r="L194" i="13"/>
  <c r="K195" i="13"/>
  <c r="I195" i="13"/>
  <c r="L195" i="13"/>
  <c r="K196" i="13"/>
  <c r="I196" i="13"/>
  <c r="L196" i="13"/>
  <c r="K197" i="13"/>
  <c r="I197" i="13"/>
  <c r="L197" i="13"/>
  <c r="K198" i="13"/>
  <c r="I198" i="13"/>
  <c r="L198" i="13"/>
  <c r="K199" i="13"/>
  <c r="I199" i="13"/>
  <c r="L199" i="13"/>
  <c r="I200" i="13"/>
  <c r="L200" i="13"/>
  <c r="I201" i="13"/>
  <c r="L201" i="13"/>
  <c r="K202" i="13"/>
  <c r="I202" i="13"/>
  <c r="L202" i="13"/>
  <c r="K203" i="13"/>
  <c r="I203" i="13"/>
  <c r="L203" i="13"/>
  <c r="K204" i="13"/>
  <c r="I204" i="13"/>
  <c r="L204" i="13"/>
  <c r="K205" i="13"/>
  <c r="I205" i="13"/>
  <c r="L205" i="13"/>
  <c r="K206" i="13"/>
  <c r="I206" i="13"/>
  <c r="L206" i="13"/>
  <c r="K207" i="13"/>
  <c r="I207" i="13"/>
  <c r="L207" i="13"/>
  <c r="I208" i="13"/>
  <c r="L208" i="13"/>
  <c r="I209" i="13"/>
  <c r="L209" i="13"/>
  <c r="K210" i="13"/>
  <c r="I210" i="13"/>
  <c r="L210" i="13"/>
  <c r="K211" i="13"/>
  <c r="I211" i="13"/>
  <c r="L211" i="13"/>
  <c r="K212" i="13"/>
  <c r="I212" i="13"/>
  <c r="L212" i="13"/>
  <c r="K213" i="13"/>
  <c r="I213" i="13"/>
  <c r="L213" i="13"/>
  <c r="I214" i="13"/>
  <c r="L214" i="13"/>
  <c r="K215" i="13"/>
  <c r="I215" i="13"/>
  <c r="L215" i="13"/>
  <c r="I216" i="13"/>
  <c r="L216" i="13"/>
  <c r="I217" i="13"/>
  <c r="L217" i="13"/>
  <c r="K218" i="13"/>
  <c r="I218" i="13"/>
  <c r="L218" i="13"/>
  <c r="K219" i="13"/>
  <c r="I219" i="13"/>
  <c r="L219" i="13"/>
  <c r="K220" i="13"/>
  <c r="I220" i="13"/>
  <c r="L220" i="13"/>
  <c r="K221" i="13"/>
  <c r="I221" i="13"/>
  <c r="L221" i="13"/>
  <c r="K222" i="13"/>
  <c r="I222" i="13"/>
  <c r="L222" i="13"/>
  <c r="K223" i="13"/>
  <c r="I223" i="13"/>
  <c r="L223" i="13"/>
  <c r="I224" i="13"/>
  <c r="L224" i="13"/>
  <c r="I225" i="13"/>
  <c r="L225" i="13"/>
  <c r="K226" i="13"/>
  <c r="I226" i="13"/>
  <c r="L226" i="13"/>
  <c r="K227" i="13"/>
  <c r="I227" i="13"/>
  <c r="L227" i="13"/>
  <c r="K228" i="13"/>
  <c r="I228" i="13"/>
  <c r="L228" i="13"/>
  <c r="K229" i="13"/>
  <c r="I229" i="13"/>
  <c r="L229" i="13"/>
  <c r="K230" i="13"/>
  <c r="I230" i="13"/>
  <c r="L230" i="13"/>
  <c r="K231" i="13"/>
  <c r="I231" i="13"/>
  <c r="L231" i="13"/>
  <c r="I232" i="13"/>
  <c r="L232" i="13"/>
  <c r="I233" i="13"/>
  <c r="L233" i="13"/>
  <c r="K234" i="13"/>
  <c r="I234" i="13"/>
  <c r="L234" i="13"/>
  <c r="K235" i="13"/>
  <c r="I235" i="13"/>
  <c r="L235" i="13"/>
  <c r="K236" i="13"/>
  <c r="I236" i="13"/>
  <c r="L236" i="13"/>
  <c r="K237" i="13"/>
  <c r="I237" i="13"/>
  <c r="L237" i="13"/>
  <c r="K238" i="13"/>
  <c r="I238" i="13"/>
  <c r="L238" i="13"/>
  <c r="K239" i="13"/>
  <c r="I239" i="13"/>
  <c r="L239" i="13"/>
  <c r="I240" i="13"/>
  <c r="L240" i="13"/>
  <c r="I241" i="13"/>
  <c r="L241" i="13"/>
  <c r="K242" i="13"/>
  <c r="I242" i="13"/>
  <c r="L242" i="13"/>
  <c r="K243" i="13"/>
  <c r="I243" i="13"/>
  <c r="L243" i="13"/>
  <c r="K244" i="13"/>
  <c r="I244" i="13"/>
  <c r="L244" i="13"/>
  <c r="K245" i="13"/>
  <c r="I245" i="13"/>
  <c r="L245" i="13"/>
  <c r="K246" i="13"/>
  <c r="I246" i="13"/>
  <c r="L246" i="13"/>
  <c r="K247" i="13"/>
  <c r="I247" i="13"/>
  <c r="L247" i="13"/>
  <c r="I248" i="13"/>
  <c r="L248" i="13"/>
  <c r="I249" i="13"/>
  <c r="L249" i="13"/>
  <c r="I250" i="13"/>
  <c r="L250" i="13"/>
  <c r="I251" i="13"/>
  <c r="L251" i="13"/>
  <c r="I252" i="13"/>
  <c r="L252" i="13"/>
  <c r="K253" i="13"/>
  <c r="I253" i="13"/>
  <c r="L253" i="13"/>
  <c r="I254" i="13"/>
  <c r="L254" i="13"/>
  <c r="K255" i="13"/>
  <c r="I255" i="13"/>
  <c r="L255" i="13"/>
  <c r="I256" i="13"/>
  <c r="L256" i="13"/>
  <c r="I257" i="13"/>
  <c r="L257" i="13"/>
  <c r="I258" i="13"/>
  <c r="L258" i="13"/>
  <c r="K259" i="13"/>
  <c r="I259" i="13"/>
  <c r="L259" i="13"/>
  <c r="I260" i="13"/>
  <c r="L260" i="13"/>
  <c r="I261" i="13"/>
  <c r="L261" i="13"/>
  <c r="K262" i="13"/>
  <c r="I262" i="13"/>
  <c r="L262" i="13"/>
  <c r="K263" i="13"/>
  <c r="I263" i="13"/>
  <c r="L263" i="13"/>
  <c r="I264" i="13"/>
  <c r="L264" i="13"/>
  <c r="K265" i="13"/>
  <c r="I265" i="13"/>
  <c r="L265" i="13"/>
  <c r="K266" i="13"/>
  <c r="I266" i="13"/>
  <c r="L266" i="13"/>
  <c r="I267" i="13"/>
  <c r="L267" i="13"/>
  <c r="K268" i="13"/>
  <c r="I268" i="13"/>
  <c r="L268" i="13"/>
  <c r="I269" i="13"/>
  <c r="L269" i="13"/>
  <c r="I270" i="13"/>
  <c r="L270" i="13"/>
  <c r="K271" i="13"/>
  <c r="I271" i="13"/>
  <c r="L271" i="13"/>
  <c r="K272" i="13"/>
  <c r="I272" i="13"/>
  <c r="L272" i="13"/>
  <c r="I273" i="13"/>
  <c r="L273" i="13"/>
  <c r="K274" i="13"/>
  <c r="I274" i="13"/>
  <c r="L274" i="13"/>
  <c r="K275" i="13"/>
  <c r="I275" i="13"/>
  <c r="L275" i="13"/>
  <c r="I276" i="13"/>
  <c r="L276" i="13"/>
  <c r="K277" i="13"/>
  <c r="I277" i="13"/>
  <c r="L277" i="13"/>
  <c r="K278" i="13"/>
  <c r="I278" i="13"/>
  <c r="L278" i="13"/>
  <c r="I279" i="13"/>
  <c r="L279" i="13"/>
  <c r="K280" i="13"/>
  <c r="I280" i="13"/>
  <c r="L280" i="13"/>
  <c r="I281" i="13"/>
  <c r="L281" i="13"/>
  <c r="I282" i="13"/>
  <c r="L282" i="13"/>
  <c r="K283" i="13"/>
  <c r="I283" i="13"/>
  <c r="L283" i="13"/>
  <c r="I284" i="13"/>
  <c r="L284" i="13"/>
  <c r="I285" i="13"/>
  <c r="L285" i="13"/>
  <c r="K286" i="13"/>
  <c r="I286" i="13"/>
  <c r="L286" i="13"/>
  <c r="K287" i="13"/>
  <c r="I287" i="13"/>
  <c r="L287" i="13"/>
  <c r="I288" i="13"/>
  <c r="L288" i="13"/>
  <c r="I289" i="13"/>
  <c r="L289" i="13"/>
  <c r="I290" i="13"/>
  <c r="L290" i="13"/>
  <c r="K291" i="13"/>
  <c r="I291" i="13"/>
  <c r="L291" i="13"/>
  <c r="K292" i="13"/>
  <c r="I292" i="13"/>
  <c r="L292" i="13"/>
  <c r="K293" i="13"/>
  <c r="I293" i="13"/>
  <c r="L293" i="13"/>
  <c r="I294" i="13"/>
  <c r="L294" i="13"/>
  <c r="I295" i="13"/>
  <c r="L295" i="13"/>
  <c r="I296" i="13"/>
  <c r="K296" i="13"/>
  <c r="L296" i="13"/>
  <c r="I297" i="13"/>
  <c r="K297" i="13"/>
  <c r="L297" i="13"/>
  <c r="K298" i="13"/>
  <c r="I298" i="13"/>
  <c r="L298" i="13"/>
  <c r="I299" i="13"/>
  <c r="L299" i="13"/>
  <c r="I300" i="13"/>
  <c r="L300" i="13"/>
  <c r="I301" i="13"/>
  <c r="L301" i="13"/>
  <c r="K302" i="13"/>
  <c r="I302" i="13"/>
  <c r="L302" i="13"/>
  <c r="I303" i="13"/>
  <c r="K303" i="13"/>
  <c r="L303" i="13"/>
  <c r="K304" i="13"/>
  <c r="I304" i="13"/>
  <c r="L304" i="13"/>
  <c r="I305" i="13"/>
  <c r="K305" i="13"/>
  <c r="L305" i="13"/>
  <c r="I306" i="13"/>
  <c r="L306" i="13"/>
  <c r="I307" i="13"/>
  <c r="L307" i="13"/>
  <c r="I308" i="13"/>
  <c r="K308" i="13"/>
  <c r="L308" i="13"/>
  <c r="I309" i="13"/>
  <c r="K309" i="13"/>
  <c r="L309" i="13"/>
  <c r="K310" i="13"/>
  <c r="I310" i="13"/>
  <c r="L310" i="13"/>
  <c r="I311" i="13"/>
  <c r="K311" i="13"/>
  <c r="L311" i="13"/>
  <c r="I312" i="13"/>
  <c r="L312" i="13"/>
  <c r="I313" i="13"/>
  <c r="L313" i="13"/>
  <c r="K314" i="13"/>
  <c r="I314" i="13"/>
  <c r="L314" i="13"/>
  <c r="I315" i="13"/>
  <c r="L315" i="13"/>
  <c r="I316" i="13"/>
  <c r="K316" i="13"/>
  <c r="L316" i="13"/>
  <c r="I317" i="13"/>
  <c r="K317" i="13"/>
  <c r="L317" i="13"/>
  <c r="I318" i="13"/>
  <c r="L318" i="13"/>
  <c r="I319" i="13"/>
  <c r="L319" i="13"/>
  <c r="I320" i="13"/>
  <c r="L320" i="13"/>
  <c r="I321" i="13"/>
  <c r="L321" i="13"/>
  <c r="K322" i="13"/>
  <c r="I322" i="13"/>
  <c r="L322" i="13"/>
  <c r="I323" i="13"/>
  <c r="L323" i="13"/>
  <c r="I324" i="13"/>
  <c r="L324" i="13"/>
  <c r="I325" i="13"/>
  <c r="L325" i="13"/>
  <c r="K326" i="13"/>
  <c r="I326" i="13"/>
  <c r="L326" i="13"/>
  <c r="I327" i="13"/>
  <c r="K327" i="13"/>
  <c r="L327" i="13"/>
  <c r="I328" i="13"/>
  <c r="K328" i="13"/>
  <c r="L328" i="13"/>
  <c r="I329" i="13"/>
  <c r="L329" i="13"/>
  <c r="I330" i="13"/>
  <c r="L330" i="13"/>
  <c r="I331" i="13"/>
  <c r="L331" i="13"/>
  <c r="K332" i="13"/>
  <c r="I332" i="13"/>
  <c r="L332" i="13"/>
  <c r="I333" i="13"/>
  <c r="K333" i="13"/>
  <c r="L333" i="13"/>
  <c r="K334" i="13"/>
  <c r="I334" i="13"/>
  <c r="L334" i="13"/>
  <c r="I335" i="13"/>
  <c r="L335" i="13"/>
  <c r="I336" i="13"/>
  <c r="L336" i="13"/>
  <c r="I337" i="13"/>
  <c r="L337" i="13"/>
  <c r="K338" i="13"/>
  <c r="I338" i="13"/>
  <c r="L338" i="13"/>
  <c r="I339" i="13"/>
  <c r="K339" i="13"/>
  <c r="L339" i="13"/>
  <c r="K340" i="13"/>
  <c r="I340" i="13"/>
  <c r="L340" i="13"/>
  <c r="I341" i="13"/>
  <c r="K341" i="13"/>
  <c r="L341" i="13"/>
  <c r="I342" i="13"/>
  <c r="L342" i="13"/>
  <c r="I343" i="13"/>
  <c r="L343" i="13"/>
  <c r="I344" i="13"/>
  <c r="K344" i="13"/>
  <c r="L344" i="13"/>
  <c r="I345" i="13"/>
  <c r="L345" i="13"/>
  <c r="K346" i="13"/>
  <c r="I346" i="13"/>
  <c r="L346" i="13"/>
  <c r="I347" i="13"/>
  <c r="K347" i="13"/>
  <c r="L347" i="13"/>
  <c r="I348" i="13"/>
  <c r="L348" i="13"/>
  <c r="I349" i="13"/>
  <c r="L349" i="13"/>
  <c r="K350" i="13"/>
  <c r="I350" i="13"/>
  <c r="L350" i="13"/>
  <c r="I351" i="13"/>
  <c r="L351" i="13"/>
  <c r="K352" i="13"/>
  <c r="I352" i="13"/>
  <c r="L352" i="13"/>
  <c r="I353" i="13"/>
  <c r="L353" i="13"/>
  <c r="I354" i="13"/>
  <c r="L354" i="13"/>
  <c r="I355" i="13"/>
  <c r="L355" i="13"/>
  <c r="I356" i="13"/>
  <c r="L356" i="13"/>
  <c r="I357" i="13"/>
  <c r="K357" i="13"/>
  <c r="L357" i="13"/>
  <c r="K358" i="13"/>
  <c r="I358" i="13"/>
  <c r="L358" i="13"/>
  <c r="I359" i="13"/>
  <c r="K359" i="13"/>
  <c r="L359" i="13"/>
  <c r="I360" i="13"/>
  <c r="L360" i="13"/>
  <c r="I361" i="13"/>
  <c r="L361" i="13"/>
  <c r="I362" i="13"/>
  <c r="L362" i="13"/>
  <c r="I363" i="13"/>
  <c r="L363" i="13"/>
  <c r="K364" i="13"/>
  <c r="I364" i="13"/>
  <c r="L364" i="13"/>
  <c r="I365" i="13"/>
  <c r="L365" i="13"/>
  <c r="K366" i="13"/>
  <c r="I366" i="13"/>
  <c r="L366" i="13"/>
  <c r="I367" i="13"/>
  <c r="L367" i="13"/>
  <c r="I368" i="13"/>
  <c r="L368" i="13"/>
  <c r="I369" i="13"/>
  <c r="K369" i="13"/>
  <c r="L369" i="13"/>
  <c r="I370" i="13"/>
  <c r="L370" i="13"/>
  <c r="I371" i="13"/>
  <c r="L371" i="13"/>
  <c r="K372" i="13"/>
  <c r="I372" i="13"/>
  <c r="L372" i="13"/>
  <c r="I373" i="13"/>
  <c r="L373" i="13"/>
  <c r="I374" i="13"/>
  <c r="K374" i="13"/>
  <c r="L374" i="13"/>
  <c r="I375" i="13"/>
  <c r="L375" i="13"/>
  <c r="I376" i="13"/>
  <c r="K376" i="13"/>
  <c r="L376" i="13"/>
  <c r="I377" i="13"/>
  <c r="L377" i="13"/>
  <c r="K378" i="13"/>
  <c r="I378" i="13"/>
  <c r="L378" i="13"/>
  <c r="I379" i="13"/>
  <c r="L379" i="13"/>
  <c r="I380" i="13"/>
  <c r="K380" i="13"/>
  <c r="L380" i="13"/>
  <c r="I381" i="13"/>
  <c r="L381" i="13"/>
  <c r="K382" i="13"/>
  <c r="I382" i="13"/>
  <c r="L382" i="13"/>
  <c r="I383" i="13"/>
  <c r="L383" i="13"/>
  <c r="I384" i="13"/>
  <c r="L384" i="13"/>
  <c r="I385" i="13"/>
  <c r="K385" i="13"/>
  <c r="L385" i="13"/>
  <c r="I386" i="13"/>
  <c r="L386" i="13"/>
  <c r="I387" i="13"/>
  <c r="L387" i="13"/>
  <c r="I388" i="13"/>
  <c r="K388" i="13"/>
  <c r="L388" i="13"/>
  <c r="I389" i="13"/>
  <c r="L389" i="13"/>
  <c r="K390" i="13"/>
  <c r="I390" i="13"/>
  <c r="L390" i="13"/>
  <c r="I391" i="13"/>
  <c r="L391" i="13"/>
  <c r="I392" i="13"/>
  <c r="L392" i="13"/>
  <c r="I393" i="13"/>
  <c r="L393" i="13"/>
  <c r="K394" i="13"/>
  <c r="I394" i="13"/>
  <c r="L394" i="13"/>
  <c r="I395" i="13"/>
  <c r="L395" i="13"/>
  <c r="I396" i="13"/>
  <c r="L396" i="13"/>
  <c r="I397" i="13"/>
  <c r="L397" i="13"/>
  <c r="I398" i="13"/>
  <c r="L398" i="13"/>
  <c r="I399" i="13"/>
  <c r="L399" i="13"/>
  <c r="I400" i="13"/>
  <c r="K400" i="13"/>
  <c r="L400" i="13"/>
  <c r="I401" i="13"/>
  <c r="L401" i="13"/>
  <c r="K402" i="13"/>
  <c r="I402" i="13"/>
  <c r="L402" i="13"/>
  <c r="I403" i="13"/>
  <c r="K403" i="13"/>
  <c r="L403" i="13"/>
  <c r="I404" i="13"/>
  <c r="K404" i="13"/>
  <c r="L404" i="13"/>
  <c r="I405" i="13"/>
  <c r="L405" i="13"/>
  <c r="I406" i="13"/>
  <c r="L406" i="13"/>
  <c r="I407" i="13"/>
  <c r="L407" i="13"/>
  <c r="I408" i="13"/>
  <c r="K408" i="13"/>
  <c r="L408" i="13"/>
  <c r="I409" i="13"/>
  <c r="L409" i="13"/>
  <c r="I410" i="13"/>
  <c r="K410" i="13"/>
  <c r="L410" i="13"/>
  <c r="I411" i="13"/>
  <c r="L411" i="13"/>
  <c r="I412" i="13"/>
  <c r="L412" i="13"/>
  <c r="I413" i="13"/>
  <c r="L413" i="13"/>
  <c r="I414" i="13"/>
  <c r="L414" i="13"/>
  <c r="I415" i="13"/>
  <c r="L415" i="13"/>
  <c r="I416" i="13"/>
  <c r="L416" i="13"/>
  <c r="I417" i="13"/>
  <c r="L417" i="13"/>
  <c r="I418" i="13"/>
  <c r="L418" i="13"/>
  <c r="I419" i="13"/>
  <c r="L419" i="13"/>
  <c r="I420" i="13"/>
  <c r="L420" i="13"/>
  <c r="I421" i="13"/>
  <c r="K421" i="13"/>
  <c r="L421" i="13"/>
  <c r="I422" i="13"/>
  <c r="L422" i="13"/>
  <c r="I423" i="13"/>
  <c r="L423" i="13"/>
  <c r="I424" i="13"/>
  <c r="L424" i="13"/>
  <c r="I425" i="13"/>
  <c r="L425" i="13"/>
  <c r="I426" i="13"/>
  <c r="K426" i="13"/>
  <c r="L426" i="13"/>
  <c r="I427" i="13"/>
  <c r="L427" i="13"/>
  <c r="I428" i="13"/>
  <c r="L428" i="13"/>
  <c r="I429" i="13"/>
  <c r="K429" i="13"/>
  <c r="L429" i="13"/>
  <c r="I430" i="13"/>
  <c r="L430" i="13"/>
  <c r="I431" i="13"/>
  <c r="L431" i="13"/>
  <c r="I432" i="13"/>
  <c r="L432" i="13"/>
  <c r="I433" i="13"/>
  <c r="K433" i="13"/>
  <c r="L433" i="13"/>
  <c r="I434" i="13"/>
  <c r="K434" i="13"/>
  <c r="L434" i="13"/>
  <c r="I435" i="13"/>
  <c r="L435" i="13"/>
  <c r="I436" i="13"/>
  <c r="K436" i="13"/>
  <c r="L436" i="13"/>
  <c r="I437" i="13"/>
  <c r="L437" i="13"/>
  <c r="I438" i="13"/>
  <c r="K438" i="13"/>
  <c r="L438" i="13"/>
  <c r="I439" i="13"/>
  <c r="L439" i="13"/>
  <c r="I440" i="13"/>
  <c r="L440" i="13"/>
  <c r="I441" i="13"/>
  <c r="L441" i="13"/>
  <c r="I442" i="13"/>
  <c r="K442" i="13"/>
  <c r="L442" i="13"/>
  <c r="I443" i="13"/>
  <c r="L443" i="13"/>
  <c r="I444" i="13"/>
  <c r="L444" i="13"/>
  <c r="I445" i="13"/>
  <c r="L445" i="13"/>
  <c r="K446" i="13"/>
  <c r="I446" i="13"/>
  <c r="L446" i="13"/>
  <c r="I447" i="13"/>
  <c r="K447" i="13"/>
  <c r="L447" i="13"/>
  <c r="K448" i="13"/>
  <c r="I448" i="13"/>
  <c r="L448" i="13"/>
  <c r="I449" i="13"/>
  <c r="L449" i="13"/>
  <c r="I450" i="13"/>
  <c r="K450" i="13"/>
  <c r="L450" i="13"/>
  <c r="I451" i="13"/>
  <c r="L451" i="13"/>
  <c r="K452" i="13"/>
  <c r="I452" i="13"/>
  <c r="L452" i="13"/>
  <c r="I453" i="13"/>
  <c r="L453" i="13"/>
  <c r="I454" i="13"/>
  <c r="K454" i="13"/>
  <c r="L454" i="13"/>
  <c r="I455" i="13"/>
  <c r="L455" i="13"/>
  <c r="K456" i="13"/>
  <c r="I456" i="13"/>
  <c r="L456" i="13"/>
  <c r="I457" i="13"/>
  <c r="L457" i="13"/>
  <c r="K458" i="13"/>
  <c r="I458" i="13"/>
  <c r="L458" i="13"/>
  <c r="I459" i="13"/>
  <c r="L459" i="13"/>
  <c r="I460" i="13"/>
  <c r="L460" i="13"/>
  <c r="I461" i="13"/>
  <c r="L461" i="13"/>
  <c r="I462" i="13"/>
  <c r="L462" i="13"/>
  <c r="I463" i="13"/>
  <c r="K463" i="13"/>
  <c r="L463" i="13"/>
  <c r="K464" i="13"/>
  <c r="I464" i="13"/>
  <c r="L464" i="13"/>
  <c r="I465" i="13"/>
  <c r="K465" i="13"/>
  <c r="L465" i="13"/>
  <c r="I466" i="13"/>
  <c r="L466" i="13"/>
  <c r="I467" i="13"/>
  <c r="L467" i="13"/>
  <c r="I468" i="13"/>
  <c r="L468" i="13"/>
  <c r="I469" i="13"/>
  <c r="L469" i="13"/>
  <c r="I470" i="13"/>
  <c r="L470" i="13"/>
  <c r="I471" i="13"/>
  <c r="L471" i="13"/>
  <c r="K472" i="13"/>
  <c r="I472" i="13"/>
  <c r="L472" i="13"/>
  <c r="I473" i="13"/>
  <c r="L473" i="13"/>
  <c r="K474" i="13"/>
  <c r="I474" i="13"/>
  <c r="L474" i="13"/>
  <c r="I475" i="13"/>
  <c r="L475" i="13"/>
  <c r="I476" i="13"/>
  <c r="L476" i="13"/>
  <c r="I477" i="13"/>
  <c r="L477" i="13"/>
  <c r="I478" i="13"/>
  <c r="L478" i="13"/>
  <c r="I479" i="13"/>
  <c r="L479" i="13"/>
  <c r="K480" i="13"/>
  <c r="I480" i="13"/>
  <c r="L480" i="13"/>
  <c r="I481" i="13"/>
  <c r="L481" i="13"/>
  <c r="I482" i="13"/>
  <c r="K482" i="13"/>
  <c r="L482" i="13"/>
  <c r="I483" i="13"/>
  <c r="L483" i="13"/>
  <c r="I484" i="13"/>
  <c r="L484" i="13"/>
  <c r="I485" i="13"/>
  <c r="L485" i="13"/>
  <c r="I486" i="13"/>
  <c r="L486" i="13"/>
  <c r="I487" i="13"/>
  <c r="K487" i="13"/>
  <c r="L487" i="13"/>
  <c r="K488" i="13"/>
  <c r="I488" i="13"/>
  <c r="L488" i="13"/>
  <c r="I489" i="13"/>
  <c r="L489" i="13"/>
  <c r="I490" i="13"/>
  <c r="L490" i="13"/>
  <c r="I491" i="13"/>
  <c r="L491" i="13"/>
  <c r="I492" i="13"/>
  <c r="L492" i="13"/>
  <c r="I493" i="13"/>
  <c r="K493" i="13"/>
  <c r="L493" i="13"/>
  <c r="I494" i="13"/>
  <c r="L494" i="13"/>
  <c r="K495" i="13"/>
  <c r="I495" i="13"/>
  <c r="L495" i="13"/>
  <c r="I496" i="13"/>
  <c r="L496" i="13"/>
  <c r="I497" i="13"/>
  <c r="L497" i="13"/>
  <c r="I498" i="13"/>
  <c r="L498" i="13"/>
  <c r="K499" i="13"/>
  <c r="I499" i="13"/>
  <c r="L499" i="13"/>
  <c r="I500" i="13"/>
  <c r="L500" i="13"/>
  <c r="I501" i="13"/>
  <c r="L501" i="13"/>
  <c r="I502" i="13"/>
  <c r="L502" i="13"/>
  <c r="I503" i="13"/>
  <c r="L503" i="13"/>
  <c r="I504" i="13"/>
  <c r="L504" i="13"/>
  <c r="I505" i="13"/>
  <c r="K505" i="13"/>
  <c r="L505" i="13"/>
  <c r="I506" i="13"/>
  <c r="L506" i="13"/>
  <c r="I507" i="13"/>
  <c r="L507" i="13"/>
  <c r="I508" i="13"/>
  <c r="L508" i="13"/>
  <c r="I509" i="13"/>
  <c r="K509" i="13"/>
  <c r="L509" i="13"/>
  <c r="I510" i="13"/>
  <c r="L510" i="13"/>
  <c r="I511" i="13"/>
  <c r="L511" i="13"/>
  <c r="I512" i="13"/>
  <c r="L512" i="13"/>
  <c r="K513" i="13"/>
  <c r="I513" i="13"/>
  <c r="L513" i="13"/>
  <c r="I514" i="13"/>
  <c r="L514" i="13"/>
  <c r="I515" i="13"/>
  <c r="L515" i="13"/>
  <c r="K516" i="13"/>
  <c r="I516" i="13"/>
  <c r="L516" i="13"/>
  <c r="I517" i="13"/>
  <c r="L517" i="13"/>
  <c r="K518" i="13"/>
  <c r="I518" i="13"/>
  <c r="L518" i="13"/>
  <c r="K519" i="13"/>
  <c r="I519" i="13"/>
  <c r="L519" i="13"/>
  <c r="K520" i="13"/>
  <c r="I520" i="13"/>
  <c r="L520" i="13"/>
  <c r="I521" i="13"/>
  <c r="L521" i="13"/>
  <c r="K522" i="13"/>
  <c r="I522" i="13"/>
  <c r="L522" i="13"/>
  <c r="I523" i="13"/>
  <c r="L523" i="13"/>
  <c r="K524" i="13"/>
  <c r="I524" i="13"/>
  <c r="L524" i="13"/>
  <c r="K525" i="13"/>
  <c r="I525" i="13"/>
  <c r="L525" i="13"/>
  <c r="K526" i="13"/>
  <c r="I526" i="13"/>
  <c r="L526" i="13"/>
  <c r="I527" i="13"/>
  <c r="K527" i="13"/>
  <c r="L527" i="13"/>
  <c r="K528" i="13"/>
  <c r="I528" i="13"/>
  <c r="L528" i="13"/>
  <c r="I529" i="13"/>
  <c r="K529" i="13"/>
  <c r="L529" i="13"/>
  <c r="K530" i="13"/>
  <c r="I530" i="13"/>
  <c r="L530" i="13"/>
  <c r="I531" i="13"/>
  <c r="L531" i="13"/>
  <c r="K532" i="13"/>
  <c r="I532" i="13"/>
  <c r="L532" i="13"/>
  <c r="I533" i="13"/>
  <c r="K533" i="13"/>
  <c r="L533" i="13"/>
  <c r="K534" i="13"/>
  <c r="I534" i="13"/>
  <c r="L534" i="13"/>
  <c r="K535" i="13"/>
  <c r="I535" i="13"/>
  <c r="L535" i="13"/>
  <c r="K536" i="13"/>
  <c r="I536" i="13"/>
  <c r="L536" i="13"/>
  <c r="K537" i="13"/>
  <c r="I537" i="13"/>
  <c r="L537" i="13"/>
  <c r="K538" i="13"/>
  <c r="I538" i="13"/>
  <c r="L538" i="13"/>
  <c r="I539" i="13"/>
  <c r="L539" i="13"/>
  <c r="K540" i="13"/>
  <c r="I540" i="13"/>
  <c r="L540" i="13"/>
  <c r="I541" i="13"/>
  <c r="L541" i="13"/>
  <c r="K542" i="13"/>
  <c r="I542" i="13"/>
  <c r="L542" i="13"/>
  <c r="K543" i="13"/>
  <c r="I543" i="13"/>
  <c r="L543" i="13"/>
  <c r="K544" i="13"/>
  <c r="I544" i="13"/>
  <c r="L544" i="13"/>
  <c r="I545" i="13"/>
  <c r="L545" i="13"/>
  <c r="K546" i="13"/>
  <c r="I546" i="13"/>
  <c r="L546" i="13"/>
  <c r="I547" i="13"/>
  <c r="L547" i="13"/>
  <c r="K548" i="13"/>
  <c r="I548" i="13"/>
  <c r="L548" i="13"/>
  <c r="K549" i="13"/>
  <c r="I549" i="13"/>
  <c r="L549" i="13"/>
  <c r="K550" i="13"/>
  <c r="I550" i="13"/>
  <c r="L550" i="13"/>
  <c r="I551" i="13"/>
  <c r="K551" i="13"/>
  <c r="L551" i="13"/>
  <c r="K552" i="13"/>
  <c r="I552" i="13"/>
  <c r="L552" i="13"/>
  <c r="I553" i="13"/>
  <c r="L553" i="13"/>
  <c r="K554" i="13"/>
  <c r="I554" i="13"/>
  <c r="L554" i="13"/>
  <c r="I555" i="13"/>
  <c r="L555" i="13"/>
  <c r="K556" i="13"/>
  <c r="I556" i="13"/>
  <c r="L556" i="13"/>
  <c r="I557" i="13"/>
  <c r="K557" i="13"/>
  <c r="L557" i="13"/>
  <c r="K558" i="13"/>
  <c r="I558" i="13"/>
  <c r="L558" i="13"/>
  <c r="K559" i="13"/>
  <c r="I559" i="13"/>
  <c r="L559" i="13"/>
  <c r="K560" i="13"/>
  <c r="I560" i="13"/>
  <c r="L560" i="13"/>
  <c r="I561" i="13"/>
  <c r="L561" i="13"/>
  <c r="K562" i="13"/>
  <c r="I562" i="13"/>
  <c r="L562" i="13"/>
  <c r="I563" i="13"/>
  <c r="L563" i="13"/>
  <c r="K564" i="13"/>
  <c r="I564" i="13"/>
  <c r="L564" i="13"/>
  <c r="I565" i="13"/>
  <c r="L565" i="13"/>
  <c r="K566" i="13"/>
  <c r="I566" i="13"/>
  <c r="L566" i="13"/>
  <c r="K567" i="13"/>
  <c r="I567" i="13"/>
  <c r="L567" i="13"/>
  <c r="K568" i="13"/>
  <c r="I568" i="13"/>
  <c r="L568" i="13"/>
  <c r="I569" i="13"/>
  <c r="L569" i="13"/>
  <c r="K570" i="13"/>
  <c r="I570" i="13"/>
  <c r="L570" i="13"/>
  <c r="I571" i="13"/>
  <c r="L571" i="13"/>
  <c r="K572" i="13"/>
  <c r="I572" i="13"/>
  <c r="L572" i="13"/>
  <c r="I573" i="13"/>
  <c r="L573" i="13"/>
  <c r="K574" i="13"/>
  <c r="I574" i="13"/>
  <c r="L574" i="13"/>
  <c r="I575" i="13"/>
  <c r="K575" i="13"/>
  <c r="L575" i="13"/>
  <c r="K576" i="13"/>
  <c r="I576" i="13"/>
  <c r="L576" i="13"/>
  <c r="I577" i="13"/>
  <c r="K577" i="13"/>
  <c r="L577" i="13"/>
  <c r="K578" i="13"/>
  <c r="I578" i="13"/>
  <c r="L578" i="13"/>
  <c r="I579" i="13"/>
  <c r="L579" i="13"/>
  <c r="K580" i="13"/>
  <c r="I580" i="13"/>
  <c r="L580" i="13"/>
  <c r="I581" i="13"/>
  <c r="K581" i="13"/>
  <c r="L581" i="13"/>
  <c r="K582" i="13"/>
  <c r="I582" i="13"/>
  <c r="L582" i="13"/>
  <c r="K583" i="13"/>
  <c r="I583" i="13"/>
  <c r="L583" i="13"/>
  <c r="K584" i="13"/>
  <c r="I584" i="13"/>
  <c r="L584" i="13"/>
  <c r="K585" i="13"/>
  <c r="I585" i="13"/>
  <c r="L585" i="13"/>
  <c r="K586" i="13"/>
  <c r="I586" i="13"/>
  <c r="L586" i="13"/>
  <c r="I587" i="13"/>
  <c r="L587" i="13"/>
  <c r="K588" i="13"/>
  <c r="I588" i="13"/>
  <c r="L588" i="13"/>
  <c r="I589" i="13"/>
  <c r="L589" i="13"/>
  <c r="K590" i="13"/>
  <c r="I590" i="13"/>
  <c r="L590" i="13"/>
  <c r="K591" i="13"/>
  <c r="I591" i="13"/>
  <c r="L591" i="13"/>
  <c r="K592" i="13"/>
  <c r="I592" i="13"/>
  <c r="L592" i="13"/>
  <c r="I593" i="13"/>
  <c r="L593" i="13"/>
  <c r="K594" i="13"/>
  <c r="I594" i="13"/>
  <c r="L594" i="13"/>
  <c r="I595" i="13"/>
  <c r="L595" i="13"/>
  <c r="K596" i="13"/>
  <c r="I596" i="13"/>
  <c r="L596" i="13"/>
  <c r="K597" i="13"/>
  <c r="I597" i="13"/>
  <c r="L597" i="13"/>
  <c r="K598" i="13"/>
  <c r="I598" i="13"/>
  <c r="L598" i="13"/>
  <c r="I599" i="13"/>
  <c r="K599" i="13"/>
  <c r="L599" i="13"/>
  <c r="K600" i="13"/>
  <c r="I600" i="13"/>
  <c r="L600" i="13"/>
  <c r="I601" i="13"/>
  <c r="L601" i="13"/>
  <c r="K602" i="13"/>
  <c r="I602" i="13"/>
  <c r="L602" i="13"/>
  <c r="I603" i="13"/>
  <c r="L603" i="13"/>
  <c r="K604" i="13"/>
  <c r="I604" i="13"/>
  <c r="L604" i="13"/>
  <c r="I605" i="13"/>
  <c r="K605" i="13"/>
  <c r="L605" i="13"/>
  <c r="K606" i="13"/>
  <c r="I606" i="13"/>
  <c r="L606" i="13"/>
  <c r="K607" i="13"/>
  <c r="I607" i="13"/>
  <c r="L607" i="13"/>
  <c r="K608" i="13"/>
  <c r="I608" i="13"/>
  <c r="L608" i="13"/>
  <c r="K609" i="13"/>
  <c r="I609" i="13"/>
  <c r="L609" i="13"/>
  <c r="K610" i="13"/>
  <c r="I610" i="13"/>
  <c r="L610" i="13"/>
  <c r="I611" i="13"/>
  <c r="L611" i="13"/>
  <c r="K612" i="13"/>
  <c r="I612" i="13"/>
  <c r="L612" i="13"/>
  <c r="I613" i="13"/>
  <c r="L613" i="13"/>
  <c r="K614" i="13"/>
  <c r="I614" i="13"/>
  <c r="L614" i="13"/>
  <c r="I615" i="13"/>
  <c r="L615" i="13"/>
  <c r="K616" i="13"/>
  <c r="I616" i="13"/>
  <c r="L616" i="13"/>
  <c r="I617" i="13"/>
  <c r="L617" i="13"/>
  <c r="K618" i="13"/>
  <c r="I618" i="13"/>
  <c r="L618" i="13"/>
  <c r="I619" i="13"/>
  <c r="L619" i="13"/>
  <c r="K620" i="13"/>
  <c r="I620" i="13"/>
  <c r="L620" i="13"/>
  <c r="I621" i="13"/>
  <c r="L621" i="13"/>
  <c r="K622" i="13"/>
  <c r="I622" i="13"/>
  <c r="L622" i="13"/>
  <c r="I623" i="13"/>
  <c r="L623" i="13"/>
  <c r="K624" i="13"/>
  <c r="I624" i="13"/>
  <c r="L624" i="13"/>
  <c r="I625" i="13"/>
  <c r="L625" i="13"/>
  <c r="K626" i="13"/>
  <c r="I626" i="13"/>
  <c r="L626" i="13"/>
  <c r="I627" i="13"/>
  <c r="L627" i="13"/>
  <c r="K628" i="13"/>
  <c r="I628" i="13"/>
  <c r="L628" i="13"/>
  <c r="I629" i="13"/>
  <c r="L629" i="13"/>
  <c r="I630" i="13"/>
  <c r="K630" i="13"/>
  <c r="L630" i="13"/>
  <c r="I631" i="13"/>
  <c r="K631" i="13"/>
  <c r="L631" i="13"/>
  <c r="I632" i="13"/>
  <c r="K632" i="13"/>
  <c r="L632" i="13"/>
  <c r="I633" i="13"/>
  <c r="L633" i="13"/>
  <c r="I634" i="13"/>
  <c r="L634" i="13"/>
  <c r="I635" i="13"/>
  <c r="K635" i="13"/>
  <c r="L635" i="13"/>
  <c r="I636" i="13"/>
  <c r="L636" i="13"/>
  <c r="I637" i="13"/>
  <c r="L637" i="13"/>
  <c r="K638" i="13"/>
  <c r="I638" i="13"/>
  <c r="L638" i="13"/>
  <c r="I639" i="13"/>
  <c r="L639" i="13"/>
  <c r="I640" i="13"/>
  <c r="K640" i="13"/>
  <c r="L640" i="13"/>
  <c r="I641" i="13"/>
  <c r="L641" i="13"/>
  <c r="I642" i="13"/>
  <c r="K642" i="13"/>
  <c r="L642" i="13"/>
  <c r="I643" i="13"/>
  <c r="L643" i="13"/>
  <c r="I644" i="13"/>
  <c r="L644" i="13"/>
  <c r="I645" i="13"/>
  <c r="L645" i="13"/>
  <c r="K646" i="13"/>
  <c r="I646" i="13"/>
  <c r="L646" i="13"/>
  <c r="I647" i="13"/>
  <c r="L647" i="13"/>
  <c r="I648" i="13"/>
  <c r="K648" i="13"/>
  <c r="L648" i="13"/>
  <c r="I649" i="13"/>
  <c r="L649" i="13"/>
  <c r="I650" i="13"/>
  <c r="L650" i="13"/>
  <c r="I651" i="13"/>
  <c r="L651" i="13"/>
  <c r="I652" i="13"/>
  <c r="K652" i="13"/>
  <c r="L652" i="13"/>
  <c r="I653" i="13"/>
  <c r="L653" i="13"/>
  <c r="K654" i="13"/>
  <c r="I654" i="13"/>
  <c r="L654" i="13"/>
  <c r="I655" i="13"/>
  <c r="L655" i="13"/>
  <c r="I656" i="13"/>
  <c r="K656" i="13"/>
  <c r="L656" i="13"/>
  <c r="I657" i="13"/>
  <c r="L657" i="13"/>
  <c r="I658" i="13"/>
  <c r="L658" i="13"/>
  <c r="I659" i="13"/>
  <c r="L659" i="13"/>
  <c r="I660" i="13"/>
  <c r="K660" i="13"/>
  <c r="L660" i="13"/>
  <c r="I661" i="13"/>
  <c r="L661" i="13"/>
  <c r="K662" i="13"/>
  <c r="I662" i="13"/>
  <c r="L662" i="13"/>
  <c r="I663" i="13"/>
  <c r="L663" i="13"/>
  <c r="I664" i="13"/>
  <c r="K664" i="13"/>
  <c r="L664" i="13"/>
  <c r="I665" i="13"/>
  <c r="L665" i="13"/>
  <c r="I666" i="13"/>
  <c r="K666" i="13"/>
  <c r="L666" i="13"/>
  <c r="I667" i="13"/>
  <c r="L667" i="13"/>
  <c r="K668" i="13"/>
  <c r="I668" i="13"/>
  <c r="L668" i="13"/>
  <c r="I669" i="13"/>
  <c r="L669" i="13"/>
  <c r="I670" i="13"/>
  <c r="K670" i="13"/>
  <c r="L670" i="13"/>
  <c r="I671" i="13"/>
  <c r="L671" i="13"/>
  <c r="I672" i="13"/>
  <c r="K672" i="13"/>
  <c r="L672" i="13"/>
  <c r="I673" i="13"/>
  <c r="L673" i="13"/>
  <c r="K674" i="13"/>
  <c r="I674" i="13"/>
  <c r="L674" i="13"/>
  <c r="I675" i="13"/>
  <c r="L675" i="13"/>
  <c r="I676" i="13"/>
  <c r="K676" i="13"/>
  <c r="L676" i="13"/>
  <c r="I677" i="13"/>
  <c r="L677" i="13"/>
  <c r="I678" i="13"/>
  <c r="K678" i="13"/>
  <c r="L678" i="13"/>
  <c r="I679" i="13"/>
  <c r="L679" i="13"/>
  <c r="K680" i="13"/>
  <c r="I680" i="13"/>
  <c r="L680" i="13"/>
  <c r="I681" i="13"/>
  <c r="L681" i="13"/>
  <c r="I682" i="13"/>
  <c r="K682" i="13"/>
  <c r="L682" i="13"/>
  <c r="I683" i="13"/>
  <c r="L683" i="13"/>
  <c r="I684" i="13"/>
  <c r="K684" i="13"/>
  <c r="L684" i="13"/>
  <c r="I685" i="13"/>
  <c r="L685" i="13"/>
  <c r="K686" i="13"/>
  <c r="I686" i="13"/>
  <c r="L686" i="13"/>
  <c r="I687" i="13"/>
  <c r="L687" i="13"/>
  <c r="K688" i="13"/>
  <c r="I688" i="13"/>
  <c r="L688" i="13"/>
  <c r="I689" i="13"/>
  <c r="L689" i="13"/>
  <c r="I690" i="13"/>
  <c r="K690" i="13"/>
  <c r="L690" i="13"/>
  <c r="I691" i="13"/>
  <c r="L691" i="13"/>
  <c r="K692" i="13"/>
  <c r="I692" i="13"/>
  <c r="L692" i="13"/>
  <c r="I693" i="13"/>
  <c r="L693" i="13"/>
  <c r="K694" i="13"/>
  <c r="I694" i="13"/>
  <c r="L694" i="13"/>
  <c r="I695" i="13"/>
  <c r="L695" i="13"/>
  <c r="I696" i="13"/>
  <c r="K696" i="13"/>
  <c r="L696" i="13"/>
  <c r="I697" i="13"/>
  <c r="L697" i="13"/>
  <c r="I698" i="13"/>
  <c r="K698" i="13"/>
  <c r="L698" i="13"/>
  <c r="I699" i="13"/>
  <c r="L699" i="13"/>
  <c r="I700" i="13"/>
  <c r="L700" i="13"/>
  <c r="I701" i="13"/>
  <c r="L701" i="13"/>
  <c r="I702" i="13"/>
  <c r="L702" i="13"/>
  <c r="I703" i="13"/>
  <c r="L703" i="13"/>
  <c r="I704" i="13"/>
  <c r="L704" i="13"/>
  <c r="I705" i="13"/>
  <c r="L705" i="13"/>
  <c r="I706" i="13"/>
  <c r="L706" i="13"/>
  <c r="I707" i="13"/>
  <c r="L707" i="13"/>
  <c r="I708" i="13"/>
  <c r="K708" i="13"/>
  <c r="L708" i="13"/>
  <c r="I709" i="13"/>
  <c r="L709" i="13"/>
  <c r="I710" i="13"/>
  <c r="L710" i="13"/>
  <c r="I711" i="13"/>
  <c r="L711" i="13"/>
  <c r="I712" i="13"/>
  <c r="L712" i="13"/>
  <c r="I713" i="13"/>
  <c r="L713" i="13"/>
  <c r="I714" i="13"/>
  <c r="K714" i="13"/>
  <c r="L714" i="13"/>
  <c r="I715" i="13"/>
  <c r="L715" i="13"/>
  <c r="I716" i="13"/>
  <c r="L716" i="13"/>
  <c r="I717" i="13"/>
  <c r="L717" i="13"/>
  <c r="I718" i="13"/>
  <c r="L718" i="13"/>
  <c r="I719" i="13"/>
  <c r="L719" i="13"/>
  <c r="I720" i="13"/>
  <c r="K720" i="13"/>
  <c r="L720" i="13"/>
  <c r="I721" i="13"/>
  <c r="L721" i="13"/>
  <c r="I722" i="13"/>
  <c r="K722" i="13"/>
  <c r="L722" i="13"/>
  <c r="I723" i="13"/>
  <c r="L723" i="13"/>
  <c r="I724" i="13"/>
  <c r="L724" i="13"/>
  <c r="I725" i="13"/>
  <c r="L725" i="13"/>
  <c r="I726" i="13"/>
  <c r="L726" i="13"/>
  <c r="I727" i="13"/>
  <c r="L727" i="13"/>
  <c r="L1758" i="2"/>
  <c r="I1758" i="2"/>
  <c r="K1758" i="2"/>
  <c r="L1757" i="2"/>
  <c r="I1757" i="2"/>
  <c r="K1757" i="2"/>
  <c r="L1756" i="2"/>
  <c r="I1756" i="2"/>
  <c r="K1756" i="2"/>
  <c r="L1755" i="2"/>
  <c r="I1755" i="2"/>
  <c r="K1755" i="2"/>
  <c r="L1754" i="2"/>
  <c r="I1754" i="2"/>
  <c r="K1754" i="2"/>
  <c r="L1753" i="2"/>
  <c r="I1753" i="2"/>
  <c r="K1753" i="2"/>
  <c r="L1752" i="2"/>
  <c r="I1752" i="2"/>
  <c r="K1752" i="2"/>
  <c r="L1751" i="2"/>
  <c r="I1751" i="2"/>
  <c r="K1751" i="2"/>
  <c r="L1750" i="2"/>
  <c r="I1750" i="2"/>
  <c r="K1750" i="2"/>
  <c r="L1749" i="2"/>
  <c r="I1749" i="2"/>
  <c r="K1749" i="2"/>
  <c r="L1748" i="2"/>
  <c r="I1748" i="2"/>
  <c r="K1748" i="2"/>
  <c r="L1747" i="2"/>
  <c r="I1747" i="2"/>
  <c r="K1747" i="2"/>
  <c r="L1746" i="2"/>
  <c r="I1746" i="2"/>
  <c r="K1746" i="2"/>
  <c r="L1745" i="2"/>
  <c r="I1745" i="2"/>
  <c r="K1745" i="2"/>
  <c r="L1744" i="2"/>
  <c r="I1744" i="2"/>
  <c r="K1744" i="2"/>
  <c r="L1743" i="2"/>
  <c r="I1743" i="2"/>
  <c r="K1743" i="2"/>
  <c r="L1742" i="2"/>
  <c r="I1742" i="2"/>
  <c r="K1742" i="2"/>
  <c r="L1741" i="2"/>
  <c r="I1741" i="2"/>
  <c r="K1741" i="2"/>
  <c r="L1740" i="2"/>
  <c r="I1740" i="2"/>
  <c r="K1740" i="2"/>
  <c r="L1739" i="2"/>
  <c r="I1739" i="2"/>
  <c r="K1739" i="2"/>
  <c r="L1738" i="2"/>
  <c r="I1738" i="2"/>
  <c r="K1738" i="2"/>
  <c r="L1737" i="2"/>
  <c r="I1737" i="2"/>
  <c r="K1737" i="2"/>
  <c r="L1736" i="2"/>
  <c r="I1736" i="2"/>
  <c r="K1736" i="2"/>
  <c r="L1735" i="2"/>
  <c r="I1735" i="2"/>
  <c r="K1735" i="2"/>
  <c r="L1734" i="2"/>
  <c r="I1734" i="2"/>
  <c r="K1734" i="2"/>
  <c r="L1733" i="2"/>
  <c r="I1733" i="2"/>
  <c r="K1733" i="2"/>
  <c r="L1732" i="2"/>
  <c r="I1732" i="2"/>
  <c r="K1732" i="2"/>
  <c r="L1731" i="2"/>
  <c r="I1731" i="2"/>
  <c r="K1731" i="2"/>
  <c r="L1730" i="2"/>
  <c r="I1730" i="2"/>
  <c r="K1730" i="2"/>
  <c r="L1729" i="2"/>
  <c r="I1729" i="2"/>
  <c r="K1729" i="2"/>
  <c r="L1728" i="2"/>
  <c r="I1728" i="2"/>
  <c r="K1728" i="2"/>
  <c r="L1727" i="2"/>
  <c r="I1727" i="2"/>
  <c r="K1727" i="2"/>
  <c r="L1726" i="2"/>
  <c r="I1726" i="2"/>
  <c r="K1726" i="2"/>
  <c r="L1725" i="2"/>
  <c r="I1725" i="2"/>
  <c r="K1725" i="2"/>
  <c r="L1724" i="2"/>
  <c r="I1724" i="2"/>
  <c r="K1724" i="2"/>
  <c r="L1723" i="2"/>
  <c r="I1723" i="2"/>
  <c r="K1723" i="2"/>
  <c r="L1722" i="2"/>
  <c r="I1722" i="2"/>
  <c r="K1722" i="2"/>
  <c r="L1721" i="2"/>
  <c r="I1721" i="2"/>
  <c r="K1721" i="2"/>
  <c r="L1720" i="2"/>
  <c r="I1720" i="2"/>
  <c r="K1720" i="2"/>
  <c r="L1719" i="2"/>
  <c r="I1719" i="2"/>
  <c r="K1719" i="2"/>
  <c r="L1718" i="2"/>
  <c r="I1718" i="2"/>
  <c r="K1718" i="2"/>
  <c r="L1717" i="2"/>
  <c r="I1717" i="2"/>
  <c r="K1717" i="2"/>
  <c r="L1716" i="2"/>
  <c r="I1716" i="2"/>
  <c r="K1716" i="2"/>
  <c r="L1715" i="2"/>
  <c r="I1715" i="2"/>
  <c r="K1715" i="2"/>
  <c r="L1714" i="2"/>
  <c r="I1714" i="2"/>
  <c r="K1714" i="2"/>
  <c r="L1713" i="2"/>
  <c r="I1713" i="2"/>
  <c r="K1713" i="2"/>
  <c r="L1712" i="2"/>
  <c r="I1712" i="2"/>
  <c r="K1712" i="2"/>
  <c r="L1711" i="2"/>
  <c r="I1711" i="2"/>
  <c r="K1711" i="2"/>
  <c r="L1710" i="2"/>
  <c r="I1710" i="2"/>
  <c r="K1710" i="2"/>
  <c r="L1709" i="2"/>
  <c r="I1709" i="2"/>
  <c r="K1709" i="2"/>
  <c r="L1708" i="2"/>
  <c r="I1708" i="2"/>
  <c r="K1708" i="2"/>
  <c r="L1707" i="2"/>
  <c r="I1707" i="2"/>
  <c r="K1707" i="2"/>
  <c r="L1706" i="2"/>
  <c r="I1706" i="2"/>
  <c r="K1706" i="2"/>
  <c r="L1705" i="2"/>
  <c r="I1705" i="2"/>
  <c r="K1705" i="2"/>
  <c r="L1704" i="2"/>
  <c r="I1704" i="2"/>
  <c r="K1704" i="2"/>
  <c r="L1703" i="2"/>
  <c r="I1703" i="2"/>
  <c r="K1703" i="2"/>
  <c r="L1702" i="2"/>
  <c r="I1702" i="2"/>
  <c r="K1702" i="2"/>
  <c r="L1701" i="2"/>
  <c r="I1701" i="2"/>
  <c r="K1701" i="2"/>
  <c r="L1700" i="2"/>
  <c r="I1700" i="2"/>
  <c r="K1700" i="2"/>
  <c r="L1699" i="2"/>
  <c r="I1699" i="2"/>
  <c r="K1699" i="2"/>
  <c r="L1698" i="2"/>
  <c r="I1698" i="2"/>
  <c r="K1698" i="2"/>
  <c r="L1697" i="2"/>
  <c r="I1697" i="2"/>
  <c r="K1697" i="2"/>
  <c r="L1696" i="2"/>
  <c r="I1696" i="2"/>
  <c r="K1696" i="2"/>
  <c r="L1695" i="2"/>
  <c r="I1695" i="2"/>
  <c r="K1695" i="2"/>
  <c r="L1694" i="2"/>
  <c r="I1694" i="2"/>
  <c r="K1694" i="2"/>
  <c r="L1693" i="2"/>
  <c r="I1693" i="2"/>
  <c r="K1693" i="2"/>
  <c r="L1692" i="2"/>
  <c r="I1692" i="2"/>
  <c r="K1692" i="2"/>
  <c r="L1691" i="2"/>
  <c r="I1691" i="2"/>
  <c r="K1691" i="2"/>
  <c r="L1690" i="2"/>
  <c r="I1690" i="2"/>
  <c r="K1690" i="2"/>
  <c r="L1689" i="2"/>
  <c r="I1689" i="2"/>
  <c r="K1689" i="2"/>
  <c r="L1688" i="2"/>
  <c r="I1688" i="2"/>
  <c r="K1688" i="2"/>
  <c r="L1687" i="2"/>
  <c r="I1687" i="2"/>
  <c r="K1687" i="2"/>
  <c r="L1686" i="2"/>
  <c r="I1686" i="2"/>
  <c r="K1686" i="2"/>
  <c r="L1685" i="2"/>
  <c r="I1685" i="2"/>
  <c r="K1685" i="2"/>
  <c r="L1684" i="2"/>
  <c r="I1684" i="2"/>
  <c r="K1684" i="2"/>
  <c r="L1683" i="2"/>
  <c r="I1683" i="2"/>
  <c r="K1683" i="2"/>
  <c r="L1682" i="2"/>
  <c r="I1682" i="2"/>
  <c r="K1682" i="2"/>
  <c r="L1681" i="2"/>
  <c r="I1681" i="2"/>
  <c r="K1681" i="2"/>
  <c r="L1680" i="2"/>
  <c r="I1680" i="2"/>
  <c r="K1680" i="2"/>
  <c r="L1679" i="2"/>
  <c r="I1679" i="2"/>
  <c r="K1679" i="2"/>
  <c r="L1678" i="2"/>
  <c r="I1678" i="2"/>
  <c r="K1678" i="2"/>
  <c r="L1677" i="2"/>
  <c r="I1677" i="2"/>
  <c r="K1677" i="2"/>
  <c r="L1676" i="2"/>
  <c r="I1676" i="2"/>
  <c r="K1676" i="2"/>
  <c r="L1675" i="2"/>
  <c r="I1675" i="2"/>
  <c r="K1675" i="2"/>
  <c r="L1674" i="2"/>
  <c r="I1674" i="2"/>
  <c r="K1674" i="2"/>
  <c r="L1673" i="2"/>
  <c r="I1673" i="2"/>
  <c r="K1673" i="2"/>
  <c r="L1672" i="2"/>
  <c r="I1672" i="2"/>
  <c r="K1672" i="2"/>
  <c r="L1671" i="2"/>
  <c r="I1671" i="2"/>
  <c r="K1671" i="2"/>
  <c r="L1670" i="2"/>
  <c r="I1670" i="2"/>
  <c r="K1670" i="2"/>
  <c r="L1669" i="2"/>
  <c r="I1669" i="2"/>
  <c r="K1669" i="2"/>
  <c r="L1668" i="2"/>
  <c r="I1668" i="2"/>
  <c r="K1668" i="2"/>
  <c r="L1667" i="2"/>
  <c r="I1667" i="2"/>
  <c r="K1667" i="2"/>
  <c r="L1666" i="2"/>
  <c r="I1666" i="2"/>
  <c r="K1666" i="2"/>
  <c r="L1665" i="2"/>
  <c r="I1665" i="2"/>
  <c r="K1665" i="2"/>
  <c r="L1664" i="2"/>
  <c r="I1664" i="2"/>
  <c r="K1664" i="2"/>
  <c r="L1663" i="2"/>
  <c r="I1663" i="2"/>
  <c r="K1663" i="2"/>
  <c r="L1662" i="2"/>
  <c r="I1662" i="2"/>
  <c r="K1662" i="2"/>
  <c r="L1661" i="2"/>
  <c r="I1661" i="2"/>
  <c r="K1661" i="2"/>
  <c r="L1660" i="2"/>
  <c r="I1660" i="2"/>
  <c r="K1660" i="2"/>
  <c r="L1659" i="2"/>
  <c r="I1659" i="2"/>
  <c r="K1659" i="2"/>
  <c r="L1658" i="2"/>
  <c r="I1658" i="2"/>
  <c r="K1658" i="2"/>
  <c r="L1657" i="2"/>
  <c r="I1657" i="2"/>
  <c r="K1657" i="2"/>
  <c r="L1656" i="2"/>
  <c r="I1656" i="2"/>
  <c r="K1656" i="2"/>
  <c r="L1655" i="2"/>
  <c r="I1655" i="2"/>
  <c r="K1655" i="2"/>
  <c r="L1654" i="2"/>
  <c r="I1654" i="2"/>
  <c r="K1654" i="2"/>
  <c r="L1653" i="2"/>
  <c r="I1653" i="2"/>
  <c r="K1653" i="2"/>
  <c r="L1652" i="2"/>
  <c r="I1652" i="2"/>
  <c r="K1652" i="2"/>
  <c r="L1651" i="2"/>
  <c r="I1651" i="2"/>
  <c r="K1651" i="2"/>
  <c r="L1650" i="2"/>
  <c r="I1650" i="2"/>
  <c r="K1650" i="2"/>
  <c r="L1649" i="2"/>
  <c r="I1649" i="2"/>
  <c r="K1649" i="2"/>
  <c r="L1648" i="2"/>
  <c r="I1648" i="2"/>
  <c r="K1648" i="2"/>
  <c r="L1647" i="2"/>
  <c r="I1647" i="2"/>
  <c r="K1647" i="2"/>
  <c r="L1646" i="2"/>
  <c r="I1646" i="2"/>
  <c r="K1646" i="2"/>
  <c r="L1645" i="2"/>
  <c r="I1645" i="2"/>
  <c r="K1645" i="2"/>
  <c r="L1644" i="2"/>
  <c r="I1644" i="2"/>
  <c r="K1644" i="2"/>
  <c r="L1643" i="2"/>
  <c r="I1643" i="2"/>
  <c r="K1643" i="2"/>
  <c r="L1642" i="2"/>
  <c r="I1642" i="2"/>
  <c r="K1642" i="2"/>
  <c r="L1641" i="2"/>
  <c r="I1641" i="2"/>
  <c r="K1641" i="2"/>
  <c r="L1640" i="2"/>
  <c r="I1640" i="2"/>
  <c r="K1640" i="2"/>
  <c r="L1639" i="2"/>
  <c r="I1639" i="2"/>
  <c r="K1639" i="2"/>
  <c r="L1638" i="2"/>
  <c r="I1638" i="2"/>
  <c r="K1638" i="2"/>
  <c r="L1637" i="2"/>
  <c r="I1637" i="2"/>
  <c r="K1637" i="2"/>
  <c r="L1636" i="2"/>
  <c r="I1636" i="2"/>
  <c r="K1636" i="2"/>
  <c r="L1635" i="2"/>
  <c r="I1635" i="2"/>
  <c r="K1635" i="2"/>
  <c r="L1634" i="2"/>
  <c r="I1634" i="2"/>
  <c r="K1634" i="2"/>
  <c r="L1633" i="2"/>
  <c r="I1633" i="2"/>
  <c r="K1633" i="2"/>
  <c r="L1632" i="2"/>
  <c r="I1632" i="2"/>
  <c r="K1632" i="2"/>
  <c r="L1631" i="2"/>
  <c r="I1631" i="2"/>
  <c r="K1631" i="2"/>
  <c r="L1630" i="2"/>
  <c r="I1630" i="2"/>
  <c r="K1630" i="2"/>
  <c r="L1629" i="2"/>
  <c r="I1629" i="2"/>
  <c r="K1629" i="2"/>
  <c r="L1628" i="2"/>
  <c r="I1628" i="2"/>
  <c r="K1628" i="2"/>
  <c r="L1627" i="2"/>
  <c r="I1627" i="2"/>
  <c r="K1627" i="2"/>
  <c r="L1626" i="2"/>
  <c r="I1626" i="2"/>
  <c r="K1626" i="2"/>
  <c r="L1625" i="2"/>
  <c r="I1625" i="2"/>
  <c r="K1625" i="2"/>
  <c r="L1624" i="2"/>
  <c r="I1624" i="2"/>
  <c r="K1624" i="2"/>
  <c r="L1623" i="2"/>
  <c r="I1623" i="2"/>
  <c r="K1623" i="2"/>
  <c r="L1622" i="2"/>
  <c r="I1622" i="2"/>
  <c r="K1622" i="2"/>
  <c r="L1621" i="2"/>
  <c r="I1621" i="2"/>
  <c r="K1621" i="2"/>
  <c r="L1620" i="2"/>
  <c r="I1620" i="2"/>
  <c r="K1620" i="2"/>
  <c r="L1619" i="2"/>
  <c r="I1619" i="2"/>
  <c r="K1619" i="2"/>
  <c r="L1618" i="2"/>
  <c r="I1618" i="2"/>
  <c r="K1618" i="2"/>
  <c r="L1617" i="2"/>
  <c r="I1617" i="2"/>
  <c r="K1617" i="2"/>
  <c r="L1616" i="2"/>
  <c r="I1616" i="2"/>
  <c r="K1616" i="2"/>
  <c r="L1615" i="2"/>
  <c r="I1615" i="2"/>
  <c r="K1615" i="2"/>
  <c r="L1614" i="2"/>
  <c r="I1614" i="2"/>
  <c r="K1614" i="2"/>
  <c r="L1613" i="2"/>
  <c r="I1613" i="2"/>
  <c r="K1613" i="2"/>
  <c r="L1612" i="2"/>
  <c r="I1612" i="2"/>
  <c r="K1612" i="2"/>
  <c r="L1611" i="2"/>
  <c r="I1611" i="2"/>
  <c r="K1611" i="2"/>
  <c r="L1610" i="2"/>
  <c r="I1610" i="2"/>
  <c r="K1610" i="2"/>
  <c r="L1609" i="2"/>
  <c r="I1609" i="2"/>
  <c r="K1609" i="2"/>
  <c r="L1608" i="2"/>
  <c r="I1608" i="2"/>
  <c r="K1608" i="2"/>
  <c r="L1607" i="2"/>
  <c r="I1607" i="2"/>
  <c r="K1607" i="2"/>
  <c r="L1606" i="2"/>
  <c r="I1606" i="2"/>
  <c r="K1606" i="2"/>
  <c r="L1605" i="2"/>
  <c r="I1605" i="2"/>
  <c r="K1605" i="2"/>
  <c r="L1604" i="2"/>
  <c r="I1604" i="2"/>
  <c r="K1604" i="2"/>
  <c r="L1603" i="2"/>
  <c r="I1603" i="2"/>
  <c r="K1603" i="2"/>
  <c r="L1602" i="2"/>
  <c r="I1602" i="2"/>
  <c r="K1602" i="2"/>
  <c r="L1601" i="2"/>
  <c r="I1601" i="2"/>
  <c r="K1601" i="2"/>
  <c r="L1600" i="2"/>
  <c r="I1600" i="2"/>
  <c r="K1600" i="2"/>
  <c r="L1599" i="2"/>
  <c r="I1599" i="2"/>
  <c r="K1599" i="2"/>
  <c r="L1598" i="2"/>
  <c r="I1598" i="2"/>
  <c r="K1598" i="2"/>
  <c r="L1597" i="2"/>
  <c r="I1597" i="2"/>
  <c r="K1597" i="2"/>
  <c r="L1596" i="2"/>
  <c r="I1596" i="2"/>
  <c r="K1596" i="2"/>
  <c r="L1595" i="2"/>
  <c r="I1595" i="2"/>
  <c r="K1595" i="2"/>
  <c r="L1594" i="2"/>
  <c r="I1594" i="2"/>
  <c r="K1594" i="2"/>
  <c r="L1593" i="2"/>
  <c r="I1593" i="2"/>
  <c r="K1593" i="2"/>
  <c r="L1592" i="2"/>
  <c r="I1592" i="2"/>
  <c r="K1592" i="2"/>
  <c r="L1591" i="2"/>
  <c r="I1591" i="2"/>
  <c r="K1591" i="2"/>
  <c r="L1590" i="2"/>
  <c r="I1590" i="2"/>
  <c r="K1590" i="2"/>
  <c r="L1589" i="2"/>
  <c r="I1589" i="2"/>
  <c r="K1589" i="2"/>
  <c r="L1588" i="2"/>
  <c r="I1588" i="2"/>
  <c r="L1587" i="2"/>
  <c r="K1587" i="2"/>
  <c r="I1587" i="2"/>
  <c r="L1586" i="2"/>
  <c r="I1586" i="2"/>
  <c r="L1585" i="2"/>
  <c r="K1585" i="2"/>
  <c r="I1585" i="2"/>
  <c r="L1584" i="2"/>
  <c r="I1584" i="2"/>
  <c r="L1583" i="2"/>
  <c r="K1583" i="2"/>
  <c r="I1583" i="2"/>
  <c r="L1582" i="2"/>
  <c r="I1582" i="2"/>
  <c r="L1581" i="2"/>
  <c r="K1581" i="2"/>
  <c r="I1581" i="2"/>
  <c r="L1580" i="2"/>
  <c r="I1580" i="2"/>
  <c r="L1579" i="2"/>
  <c r="K1579" i="2"/>
  <c r="I1579" i="2"/>
  <c r="L1578" i="2"/>
  <c r="I1578" i="2"/>
  <c r="L1577" i="2"/>
  <c r="K1577" i="2"/>
  <c r="I1577" i="2"/>
  <c r="L1576" i="2"/>
  <c r="I1576" i="2"/>
  <c r="L1575" i="2"/>
  <c r="K1575" i="2"/>
  <c r="I1575" i="2"/>
  <c r="L1574" i="2"/>
  <c r="I1574" i="2"/>
  <c r="L1573" i="2"/>
  <c r="K1573" i="2"/>
  <c r="I1573" i="2"/>
  <c r="L1572" i="2"/>
  <c r="I1572" i="2"/>
  <c r="L1571" i="2"/>
  <c r="K1571" i="2"/>
  <c r="I1571" i="2"/>
  <c r="L1570" i="2"/>
  <c r="I1570" i="2"/>
  <c r="L1569" i="2"/>
  <c r="K1569" i="2"/>
  <c r="I1569" i="2"/>
  <c r="L1568" i="2"/>
  <c r="I1568" i="2"/>
  <c r="L1567" i="2"/>
  <c r="K1567" i="2"/>
  <c r="I1567" i="2"/>
  <c r="L1566" i="2"/>
  <c r="I1566" i="2"/>
  <c r="L1565" i="2"/>
  <c r="K1565" i="2"/>
  <c r="I1565" i="2"/>
  <c r="L1564" i="2"/>
  <c r="I1564" i="2"/>
  <c r="L1563" i="2"/>
  <c r="I1563" i="2"/>
  <c r="K1563" i="2"/>
  <c r="L1562" i="2"/>
  <c r="I1562" i="2"/>
  <c r="L1561" i="2"/>
  <c r="K1561" i="2"/>
  <c r="I1561" i="2"/>
  <c r="L1560" i="2"/>
  <c r="I1560" i="2"/>
  <c r="L1559" i="2"/>
  <c r="K1559" i="2"/>
  <c r="I1559" i="2"/>
  <c r="O1944" i="21"/>
  <c r="O1526" i="21"/>
  <c r="P1526" i="21"/>
  <c r="O1527" i="21"/>
  <c r="P1527" i="21"/>
  <c r="O1528" i="21"/>
  <c r="P1528" i="21"/>
  <c r="O1529" i="21"/>
  <c r="P1529" i="21"/>
  <c r="O1530" i="21"/>
  <c r="P1530" i="21"/>
  <c r="O1531" i="21"/>
  <c r="P1531" i="21"/>
  <c r="O1532" i="21"/>
  <c r="P1532" i="21"/>
  <c r="O1533" i="21"/>
  <c r="P1533" i="21"/>
  <c r="O1534" i="21"/>
  <c r="P1534" i="21"/>
  <c r="O1535" i="21"/>
  <c r="P1535" i="21"/>
  <c r="O1536" i="21"/>
  <c r="P1536" i="21"/>
  <c r="O1537" i="21"/>
  <c r="P1537" i="21"/>
  <c r="O1538" i="21"/>
  <c r="P1538" i="21"/>
  <c r="O1539" i="21"/>
  <c r="P1539" i="21"/>
  <c r="O1540" i="21"/>
  <c r="P1540" i="21"/>
  <c r="O1541" i="21"/>
  <c r="P1541" i="21"/>
  <c r="O1542" i="21"/>
  <c r="P1542" i="21"/>
  <c r="O1543" i="21"/>
  <c r="P1543" i="21"/>
  <c r="O1544" i="21"/>
  <c r="P1544" i="21"/>
  <c r="O1545" i="21"/>
  <c r="P1545" i="21"/>
  <c r="O1546" i="21"/>
  <c r="P1546" i="21"/>
  <c r="O1547" i="21"/>
  <c r="P1547" i="21"/>
  <c r="O1548" i="21"/>
  <c r="P1548" i="21"/>
  <c r="O1549" i="21"/>
  <c r="P1549" i="21"/>
  <c r="O1550" i="21"/>
  <c r="P1550" i="21"/>
  <c r="O1551" i="21"/>
  <c r="P1551" i="21"/>
  <c r="O1552" i="21"/>
  <c r="P1552" i="21"/>
  <c r="O1553" i="21"/>
  <c r="P1553" i="21"/>
  <c r="O1554" i="21"/>
  <c r="P1554" i="21"/>
  <c r="O1555" i="21"/>
  <c r="P1555" i="21"/>
  <c r="O1556" i="21"/>
  <c r="P1556" i="21"/>
  <c r="O1557" i="21"/>
  <c r="P1557" i="21"/>
  <c r="O1558" i="21"/>
  <c r="P1558" i="21"/>
  <c r="O1559" i="21"/>
  <c r="P1559" i="21"/>
  <c r="O1560" i="21"/>
  <c r="P1560" i="21"/>
  <c r="O1561" i="21"/>
  <c r="P1561" i="21"/>
  <c r="O1562" i="21"/>
  <c r="P1562" i="21"/>
  <c r="O1563" i="21"/>
  <c r="P1563" i="21"/>
  <c r="O1564" i="21"/>
  <c r="P1564" i="21"/>
  <c r="O1565" i="21"/>
  <c r="P1565" i="21"/>
  <c r="O1566" i="21"/>
  <c r="P1566" i="21"/>
  <c r="O1567" i="21"/>
  <c r="P1567" i="21"/>
  <c r="O1568" i="21"/>
  <c r="P1568" i="21"/>
  <c r="O1569" i="21"/>
  <c r="P1569" i="21"/>
  <c r="O1570" i="21"/>
  <c r="P1570" i="21"/>
  <c r="O1571" i="21"/>
  <c r="P1571" i="21"/>
  <c r="O1572" i="21"/>
  <c r="P1572" i="21"/>
  <c r="O1573" i="21"/>
  <c r="P1573" i="21"/>
  <c r="O1574" i="21"/>
  <c r="P1574" i="21"/>
  <c r="O1575" i="21"/>
  <c r="P1575" i="21"/>
  <c r="O1576" i="21"/>
  <c r="P1576" i="21"/>
  <c r="O1577" i="21"/>
  <c r="P1577" i="21"/>
  <c r="O1578" i="21"/>
  <c r="P1578" i="21"/>
  <c r="O1579" i="21"/>
  <c r="P1579" i="21"/>
  <c r="O1580" i="21"/>
  <c r="P1580" i="21"/>
  <c r="O1581" i="21"/>
  <c r="P1581" i="21"/>
  <c r="O1582" i="21"/>
  <c r="P1582" i="21"/>
  <c r="O1583" i="21"/>
  <c r="P1583" i="21"/>
  <c r="O1584" i="21"/>
  <c r="P1584" i="21"/>
  <c r="O1585" i="21"/>
  <c r="P1585" i="21"/>
  <c r="O1586" i="21"/>
  <c r="P1586" i="21"/>
  <c r="O1587" i="21"/>
  <c r="P1587" i="21"/>
  <c r="O1588" i="21"/>
  <c r="P1588" i="21"/>
  <c r="O1589" i="21"/>
  <c r="P1589" i="21"/>
  <c r="O1590" i="21"/>
  <c r="P1590" i="21"/>
  <c r="O1591" i="21"/>
  <c r="P1591" i="21"/>
  <c r="O1592" i="21"/>
  <c r="P1592" i="21"/>
  <c r="O1593" i="21"/>
  <c r="P1593" i="21"/>
  <c r="O1594" i="21"/>
  <c r="P1594" i="21"/>
  <c r="O1595" i="21"/>
  <c r="P1595" i="21"/>
  <c r="O1596" i="21"/>
  <c r="P1596" i="21"/>
  <c r="O1597" i="21"/>
  <c r="P1597" i="21"/>
  <c r="O1598" i="21"/>
  <c r="P1598" i="21"/>
  <c r="O1599" i="21"/>
  <c r="P1599" i="21"/>
  <c r="O1600" i="21"/>
  <c r="P1600" i="21"/>
  <c r="O1601" i="21"/>
  <c r="P1601" i="21"/>
  <c r="O1602" i="21"/>
  <c r="P1602" i="21"/>
  <c r="O1603" i="21"/>
  <c r="P1603" i="21"/>
  <c r="O1604" i="21"/>
  <c r="P1604" i="21"/>
  <c r="O1605" i="21"/>
  <c r="P1605" i="21"/>
  <c r="O1606" i="21"/>
  <c r="P1606" i="21"/>
  <c r="O1607" i="21"/>
  <c r="P1607" i="21"/>
  <c r="O1608" i="21"/>
  <c r="P1608" i="21"/>
  <c r="O1609" i="21"/>
  <c r="P1609" i="21"/>
  <c r="O1610" i="21"/>
  <c r="P1610" i="21"/>
  <c r="O1611" i="21"/>
  <c r="P1611" i="21"/>
  <c r="O1612" i="21"/>
  <c r="P1612" i="21"/>
  <c r="O1613" i="21"/>
  <c r="P1613" i="21"/>
  <c r="O1614" i="21"/>
  <c r="P1614" i="21"/>
  <c r="O1615" i="21"/>
  <c r="P1615" i="21"/>
  <c r="O1616" i="21"/>
  <c r="P1616" i="21"/>
  <c r="O1617" i="21"/>
  <c r="P1617" i="21"/>
  <c r="O1618" i="21"/>
  <c r="P1618" i="21"/>
  <c r="O1619" i="21"/>
  <c r="P1619" i="21"/>
  <c r="O1620" i="21"/>
  <c r="P1620" i="21"/>
  <c r="O1621" i="21"/>
  <c r="P1621" i="21"/>
  <c r="O1622" i="21"/>
  <c r="P1622" i="21"/>
  <c r="O1623" i="21"/>
  <c r="P1623" i="21"/>
  <c r="O1624" i="21"/>
  <c r="P1624" i="21"/>
  <c r="O1625" i="21"/>
  <c r="P1625" i="21"/>
  <c r="O1626" i="21"/>
  <c r="P1626" i="21"/>
  <c r="O1627" i="21"/>
  <c r="P1627" i="21"/>
  <c r="O1628" i="21"/>
  <c r="P1628" i="21"/>
  <c r="O1629" i="21"/>
  <c r="P1629" i="21"/>
  <c r="O1630" i="21"/>
  <c r="P1630" i="21"/>
  <c r="O1631" i="21"/>
  <c r="P1631" i="21"/>
  <c r="O1632" i="21"/>
  <c r="P1632" i="21"/>
  <c r="O1633" i="21"/>
  <c r="P1633" i="21"/>
  <c r="O1634" i="21"/>
  <c r="P1634" i="21"/>
  <c r="O1635" i="21"/>
  <c r="P1635" i="21"/>
  <c r="O1636" i="21"/>
  <c r="P1636" i="21"/>
  <c r="O1637" i="21"/>
  <c r="P1637" i="21"/>
  <c r="O1638" i="21"/>
  <c r="P1638" i="21"/>
  <c r="O1639" i="21"/>
  <c r="P1639" i="21"/>
  <c r="O1640" i="21"/>
  <c r="P1640" i="21"/>
  <c r="O1641" i="21"/>
  <c r="P1641" i="21"/>
  <c r="O1642" i="21"/>
  <c r="P1642" i="21"/>
  <c r="O1643" i="21"/>
  <c r="P1643" i="21"/>
  <c r="O1644" i="21"/>
  <c r="P1644" i="21"/>
  <c r="O1645" i="21"/>
  <c r="P1645" i="21"/>
  <c r="O1646" i="21"/>
  <c r="P1646" i="21"/>
  <c r="O1647" i="21"/>
  <c r="P1647" i="21"/>
  <c r="O1648" i="21"/>
  <c r="P1648" i="21"/>
  <c r="O1649" i="21"/>
  <c r="P1649" i="21"/>
  <c r="O1650" i="21"/>
  <c r="P1650" i="21"/>
  <c r="O1651" i="21"/>
  <c r="P1651" i="21"/>
  <c r="O1652" i="21"/>
  <c r="P1652" i="21"/>
  <c r="O1653" i="21"/>
  <c r="P1653" i="21"/>
  <c r="O1654" i="21"/>
  <c r="P1654" i="21"/>
  <c r="O1655" i="21"/>
  <c r="P1655" i="21"/>
  <c r="O1656" i="21"/>
  <c r="P1656" i="21"/>
  <c r="O1657" i="21"/>
  <c r="P1657" i="21"/>
  <c r="O1658" i="21"/>
  <c r="P1658" i="21"/>
  <c r="O1659" i="21"/>
  <c r="P1659" i="21"/>
  <c r="O1660" i="21"/>
  <c r="P1660" i="21"/>
  <c r="O1661" i="21"/>
  <c r="P1661" i="21"/>
  <c r="O1662" i="21"/>
  <c r="P1662" i="21"/>
  <c r="O1663" i="21"/>
  <c r="P1663" i="21"/>
  <c r="O1664" i="21"/>
  <c r="P1664" i="21"/>
  <c r="O1665" i="21"/>
  <c r="P1665" i="21"/>
  <c r="O1666" i="21"/>
  <c r="P1666" i="21"/>
  <c r="O1667" i="21"/>
  <c r="P1667" i="21"/>
  <c r="O1668" i="21"/>
  <c r="P1668" i="21"/>
  <c r="O1669" i="21"/>
  <c r="P1669" i="21"/>
  <c r="O1670" i="21"/>
  <c r="P1670" i="21"/>
  <c r="O1671" i="21"/>
  <c r="P1671" i="21"/>
  <c r="O1672" i="21"/>
  <c r="P1672" i="21"/>
  <c r="O1673" i="21"/>
  <c r="P1673" i="21"/>
  <c r="O1674" i="21"/>
  <c r="P1674" i="21"/>
  <c r="O1675" i="21"/>
  <c r="P1675" i="21"/>
  <c r="O1676" i="21"/>
  <c r="P1676" i="21"/>
  <c r="O1677" i="21"/>
  <c r="P1677" i="21"/>
  <c r="O1678" i="21"/>
  <c r="P1678" i="21"/>
  <c r="O1679" i="21"/>
  <c r="P1679" i="21"/>
  <c r="O1680" i="21"/>
  <c r="P1680" i="21"/>
  <c r="O1681" i="21"/>
  <c r="P1681" i="21"/>
  <c r="O1682" i="21"/>
  <c r="P1682" i="21"/>
  <c r="O1683" i="21"/>
  <c r="P1683" i="21"/>
  <c r="O1684" i="21"/>
  <c r="P1684" i="21"/>
  <c r="O1685" i="21"/>
  <c r="P1685" i="21"/>
  <c r="O1686" i="21"/>
  <c r="P1686" i="21"/>
  <c r="O1687" i="21"/>
  <c r="P1687" i="21"/>
  <c r="O1688" i="21"/>
  <c r="P1688" i="21"/>
  <c r="O1689" i="21"/>
  <c r="P1689" i="21"/>
  <c r="O1690" i="21"/>
  <c r="P1690" i="21"/>
  <c r="O1691" i="21"/>
  <c r="P1691" i="21"/>
  <c r="O1692" i="21"/>
  <c r="P1692" i="21"/>
  <c r="O1693" i="21"/>
  <c r="P1693" i="21"/>
  <c r="O1694" i="21"/>
  <c r="P1694" i="21"/>
  <c r="O1695" i="21"/>
  <c r="P1695" i="21"/>
  <c r="O1696" i="21"/>
  <c r="P1696" i="21"/>
  <c r="O1697" i="21"/>
  <c r="P1697" i="21"/>
  <c r="O1698" i="21"/>
  <c r="P1698" i="21"/>
  <c r="O1699" i="21"/>
  <c r="P1699" i="21"/>
  <c r="O1700" i="21"/>
  <c r="P1700" i="21"/>
  <c r="O1701" i="21"/>
  <c r="P1701" i="21"/>
  <c r="O1702" i="21"/>
  <c r="P1702" i="21"/>
  <c r="O1703" i="21"/>
  <c r="P1703" i="21"/>
  <c r="O1704" i="21"/>
  <c r="P1704" i="21"/>
  <c r="O1705" i="21"/>
  <c r="P1705" i="21"/>
  <c r="O1706" i="21"/>
  <c r="P1706" i="21"/>
  <c r="O1707" i="21"/>
  <c r="P1707" i="21"/>
  <c r="O1708" i="21"/>
  <c r="P1708" i="21"/>
  <c r="O1709" i="21"/>
  <c r="P1709" i="21"/>
  <c r="O1710" i="21"/>
  <c r="P1710" i="21"/>
  <c r="O1711" i="21"/>
  <c r="P1711" i="21"/>
  <c r="O1712" i="21"/>
  <c r="P1712" i="21"/>
  <c r="O1713" i="21"/>
  <c r="P1713" i="21"/>
  <c r="O1714" i="21"/>
  <c r="P1714" i="21"/>
  <c r="O1715" i="21"/>
  <c r="P1715" i="21"/>
  <c r="O1716" i="21"/>
  <c r="P1716" i="21"/>
  <c r="O1717" i="21"/>
  <c r="P1717" i="21"/>
  <c r="O1718" i="21"/>
  <c r="P1718" i="21"/>
  <c r="O1719" i="21"/>
  <c r="P1719" i="21"/>
  <c r="O1720" i="21"/>
  <c r="P1720" i="21"/>
  <c r="O1721" i="21"/>
  <c r="P1721" i="21"/>
  <c r="O1722" i="21"/>
  <c r="P1722" i="21"/>
  <c r="O1723" i="21"/>
  <c r="P1723" i="21"/>
  <c r="O1724" i="21"/>
  <c r="P1724" i="21"/>
  <c r="O1725" i="21"/>
  <c r="P1725" i="21"/>
  <c r="O1726" i="21"/>
  <c r="P1726" i="21"/>
  <c r="O1727" i="21"/>
  <c r="P1727" i="21"/>
  <c r="O1728" i="21"/>
  <c r="P1728" i="21"/>
  <c r="O1729" i="21"/>
  <c r="P1729" i="21"/>
  <c r="O1730" i="21"/>
  <c r="P1730" i="21"/>
  <c r="O1731" i="21"/>
  <c r="P1731" i="21"/>
  <c r="O1732" i="21"/>
  <c r="P1732" i="21"/>
  <c r="O1733" i="21"/>
  <c r="P1733" i="21"/>
  <c r="O1734" i="21"/>
  <c r="P1734" i="21"/>
  <c r="O1735" i="21"/>
  <c r="P1735" i="21"/>
  <c r="O1736" i="21"/>
  <c r="P1736" i="21"/>
  <c r="O1737" i="21"/>
  <c r="P1737" i="21"/>
  <c r="O1738" i="21"/>
  <c r="P1738" i="21"/>
  <c r="O1739" i="21"/>
  <c r="P1739" i="21"/>
  <c r="O1740" i="21"/>
  <c r="P1740" i="21"/>
  <c r="O1741" i="21"/>
  <c r="P1741" i="21"/>
  <c r="O1742" i="21"/>
  <c r="P1742" i="21"/>
  <c r="O1743" i="21"/>
  <c r="P1743" i="21"/>
  <c r="O1744" i="21"/>
  <c r="P1744" i="21"/>
  <c r="O1745" i="21"/>
  <c r="P1745" i="21"/>
  <c r="O1746" i="21"/>
  <c r="P1746" i="21"/>
  <c r="O1747" i="21"/>
  <c r="P1747" i="21"/>
  <c r="O1748" i="21"/>
  <c r="P1748" i="21"/>
  <c r="O1749" i="21"/>
  <c r="P1749" i="21"/>
  <c r="O1750" i="21"/>
  <c r="P1750" i="21"/>
  <c r="O1751" i="21"/>
  <c r="P1751" i="21"/>
  <c r="O1752" i="21"/>
  <c r="P1752" i="21"/>
  <c r="O1753" i="21"/>
  <c r="P1753" i="21"/>
  <c r="O1754" i="21"/>
  <c r="P1754" i="21"/>
  <c r="O1755" i="21"/>
  <c r="P1755" i="21"/>
  <c r="O1756" i="21"/>
  <c r="P1756" i="21"/>
  <c r="O1757" i="21"/>
  <c r="P1757" i="21"/>
  <c r="O1758" i="21"/>
  <c r="P1758" i="21"/>
  <c r="H4" i="12"/>
  <c r="I4" i="12"/>
  <c r="L9" i="3"/>
  <c r="M9" i="3"/>
  <c r="N9" i="3"/>
  <c r="L11" i="3"/>
  <c r="M11" i="3"/>
  <c r="N11" i="3"/>
  <c r="J5" i="14"/>
  <c r="K5" i="14"/>
  <c r="J6" i="14"/>
  <c r="K6" i="14"/>
  <c r="J7" i="14"/>
  <c r="K7" i="14"/>
  <c r="J8" i="14"/>
  <c r="K8" i="14"/>
  <c r="J9" i="14"/>
  <c r="K9" i="14"/>
  <c r="J10" i="14"/>
  <c r="K10" i="14"/>
  <c r="J11" i="14"/>
  <c r="O11" i="3"/>
  <c r="L10" i="14"/>
  <c r="O9" i="3"/>
  <c r="L9" i="14"/>
  <c r="E11" i="10"/>
  <c r="E7" i="10"/>
  <c r="B7" i="10"/>
  <c r="B11" i="10"/>
  <c r="K11" i="14"/>
  <c r="L8" i="14"/>
  <c r="L7" i="14"/>
  <c r="L6" i="14"/>
  <c r="L5" i="14"/>
  <c r="F2115" i="13"/>
  <c r="E4" i="23"/>
  <c r="L2114" i="13"/>
  <c r="I2114" i="13"/>
  <c r="L2113" i="13"/>
  <c r="I2113" i="13"/>
  <c r="L2112" i="13"/>
  <c r="I2112" i="13"/>
  <c r="L2111" i="13"/>
  <c r="I2111" i="13"/>
  <c r="L2110" i="13"/>
  <c r="I2110" i="13"/>
  <c r="L2109" i="13"/>
  <c r="I2109" i="13"/>
  <c r="L2108" i="13"/>
  <c r="I2108" i="13"/>
  <c r="L2107" i="13"/>
  <c r="I2107" i="13"/>
  <c r="L2106" i="13"/>
  <c r="I2106" i="13"/>
  <c r="L2105" i="13"/>
  <c r="I2105" i="13"/>
  <c r="L2104" i="13"/>
  <c r="I2104" i="13"/>
  <c r="L2103" i="13"/>
  <c r="I2103" i="13"/>
  <c r="L2102" i="13"/>
  <c r="I2102" i="13"/>
  <c r="L2101" i="13"/>
  <c r="I2101" i="13"/>
  <c r="L2100" i="13"/>
  <c r="I2100" i="13"/>
  <c r="L2099" i="13"/>
  <c r="I2099" i="13"/>
  <c r="L2098" i="13"/>
  <c r="I2098" i="13"/>
  <c r="L2097" i="13"/>
  <c r="I2097" i="13"/>
  <c r="L2096" i="13"/>
  <c r="I2096" i="13"/>
  <c r="L2095" i="13"/>
  <c r="I2095" i="13"/>
  <c r="L2094" i="13"/>
  <c r="I2094" i="13"/>
  <c r="L2093" i="13"/>
  <c r="I2093" i="13"/>
  <c r="L2092" i="13"/>
  <c r="I2092" i="13"/>
  <c r="L2091" i="13"/>
  <c r="I2091" i="13"/>
  <c r="L2090" i="13"/>
  <c r="I2090" i="13"/>
  <c r="L2089" i="13"/>
  <c r="I2089" i="13"/>
  <c r="L2088" i="13"/>
  <c r="I2088" i="13"/>
  <c r="L2087" i="13"/>
  <c r="I2087" i="13"/>
  <c r="L2086" i="13"/>
  <c r="I2086" i="13"/>
  <c r="L2085" i="13"/>
  <c r="I2085" i="13"/>
  <c r="L2084" i="13"/>
  <c r="I2084" i="13"/>
  <c r="L2083" i="13"/>
  <c r="I2083" i="13"/>
  <c r="L2082" i="13"/>
  <c r="I2082" i="13"/>
  <c r="L2081" i="13"/>
  <c r="I2081" i="13"/>
  <c r="L2080" i="13"/>
  <c r="I2080" i="13"/>
  <c r="L2079" i="13"/>
  <c r="I2079" i="13"/>
  <c r="L2078" i="13"/>
  <c r="I2078" i="13"/>
  <c r="L2077" i="13"/>
  <c r="I2077" i="13"/>
  <c r="L2076" i="13"/>
  <c r="I2076" i="13"/>
  <c r="L2075" i="13"/>
  <c r="I2075" i="13"/>
  <c r="L2074" i="13"/>
  <c r="I2074" i="13"/>
  <c r="L2073" i="13"/>
  <c r="I2073" i="13"/>
  <c r="L2072" i="13"/>
  <c r="I2072" i="13"/>
  <c r="L2071" i="13"/>
  <c r="I2071" i="13"/>
  <c r="L2070" i="13"/>
  <c r="I2070" i="13"/>
  <c r="L2069" i="13"/>
  <c r="I2069" i="13"/>
  <c r="L2068" i="13"/>
  <c r="I2068" i="13"/>
  <c r="L2067" i="13"/>
  <c r="I2067" i="13"/>
  <c r="L2066" i="13"/>
  <c r="I2066" i="13"/>
  <c r="L2065" i="13"/>
  <c r="I2065" i="13"/>
  <c r="L2064" i="13"/>
  <c r="I2064" i="13"/>
  <c r="L2063" i="13"/>
  <c r="I2063" i="13"/>
  <c r="L2062" i="13"/>
  <c r="I2062" i="13"/>
  <c r="L2061" i="13"/>
  <c r="I2061" i="13"/>
  <c r="L2060" i="13"/>
  <c r="I2060" i="13"/>
  <c r="L2059" i="13"/>
  <c r="I2059" i="13"/>
  <c r="L2058" i="13"/>
  <c r="I2058" i="13"/>
  <c r="L2057" i="13"/>
  <c r="I2057" i="13"/>
  <c r="L2056" i="13"/>
  <c r="I2056" i="13"/>
  <c r="L2055" i="13"/>
  <c r="I2055" i="13"/>
  <c r="L2054" i="13"/>
  <c r="I2054" i="13"/>
  <c r="L2053" i="13"/>
  <c r="I2053" i="13"/>
  <c r="L2052" i="13"/>
  <c r="I2052" i="13"/>
  <c r="L2051" i="13"/>
  <c r="I2051" i="13"/>
  <c r="L2050" i="13"/>
  <c r="I2050" i="13"/>
  <c r="L2049" i="13"/>
  <c r="I2049" i="13"/>
  <c r="L2048" i="13"/>
  <c r="I2048" i="13"/>
  <c r="L2047" i="13"/>
  <c r="I2047" i="13"/>
  <c r="L2046" i="13"/>
  <c r="I2046" i="13"/>
  <c r="L2045" i="13"/>
  <c r="I2045" i="13"/>
  <c r="L2044" i="13"/>
  <c r="I2044" i="13"/>
  <c r="L2043" i="13"/>
  <c r="I2043" i="13"/>
  <c r="L2042" i="13"/>
  <c r="I2042" i="13"/>
  <c r="L2041" i="13"/>
  <c r="I2041" i="13"/>
  <c r="L2040" i="13"/>
  <c r="I2040" i="13"/>
  <c r="L2039" i="13"/>
  <c r="I2039" i="13"/>
  <c r="L2038" i="13"/>
  <c r="I2038" i="13"/>
  <c r="L2037" i="13"/>
  <c r="I2037" i="13"/>
  <c r="L2036" i="13"/>
  <c r="I2036" i="13"/>
  <c r="L2035" i="13"/>
  <c r="I2035" i="13"/>
  <c r="L2034" i="13"/>
  <c r="I2034" i="13"/>
  <c r="L2033" i="13"/>
  <c r="I2033" i="13"/>
  <c r="L2032" i="13"/>
  <c r="I2032" i="13"/>
  <c r="L2031" i="13"/>
  <c r="I2031" i="13"/>
  <c r="L2030" i="13"/>
  <c r="I2030" i="13"/>
  <c r="L2029" i="13"/>
  <c r="I2029" i="13"/>
  <c r="L2028" i="13"/>
  <c r="I2028" i="13"/>
  <c r="L2027" i="13"/>
  <c r="I2027" i="13"/>
  <c r="L2026" i="13"/>
  <c r="I2026" i="13"/>
  <c r="L2025" i="13"/>
  <c r="I2025" i="13"/>
  <c r="L2024" i="13"/>
  <c r="I2024" i="13"/>
  <c r="L2023" i="13"/>
  <c r="I2023" i="13"/>
  <c r="L2022" i="13"/>
  <c r="I2022" i="13"/>
  <c r="L2021" i="13"/>
  <c r="I2021" i="13"/>
  <c r="L2020" i="13"/>
  <c r="I2020" i="13"/>
  <c r="L2019" i="13"/>
  <c r="I2019" i="13"/>
  <c r="L2018" i="13"/>
  <c r="I2018" i="13"/>
  <c r="L2017" i="13"/>
  <c r="I2017" i="13"/>
  <c r="L2016" i="13"/>
  <c r="I2016" i="13"/>
  <c r="L2015" i="13"/>
  <c r="I2015" i="13"/>
  <c r="L2014" i="13"/>
  <c r="I2014" i="13"/>
  <c r="L2013" i="13"/>
  <c r="I2013" i="13"/>
  <c r="L2012" i="13"/>
  <c r="I2012" i="13"/>
  <c r="L2011" i="13"/>
  <c r="I2011" i="13"/>
  <c r="L2010" i="13"/>
  <c r="I2010" i="13"/>
  <c r="L2009" i="13"/>
  <c r="I2009" i="13"/>
  <c r="L2008" i="13"/>
  <c r="I2008" i="13"/>
  <c r="L2007" i="13"/>
  <c r="I2007" i="13"/>
  <c r="L2006" i="13"/>
  <c r="I2006" i="13"/>
  <c r="L2005" i="13"/>
  <c r="I2005" i="13"/>
  <c r="L2004" i="13"/>
  <c r="I2004" i="13"/>
  <c r="L2003" i="13"/>
  <c r="I2003" i="13"/>
  <c r="L2002" i="13"/>
  <c r="I2002" i="13"/>
  <c r="L2001" i="13"/>
  <c r="I2001" i="13"/>
  <c r="L2000" i="13"/>
  <c r="I2000" i="13"/>
  <c r="L1999" i="13"/>
  <c r="I1999" i="13"/>
  <c r="L1998" i="13"/>
  <c r="I1998" i="13"/>
  <c r="L1997" i="13"/>
  <c r="I1997" i="13"/>
  <c r="L1996" i="13"/>
  <c r="I1996" i="13"/>
  <c r="L1995" i="13"/>
  <c r="I1995" i="13"/>
  <c r="L1994" i="13"/>
  <c r="I1994" i="13"/>
  <c r="L1993" i="13"/>
  <c r="I1993" i="13"/>
  <c r="L1992" i="13"/>
  <c r="I1992" i="13"/>
  <c r="L1991" i="13"/>
  <c r="I1991" i="13"/>
  <c r="L1990" i="13"/>
  <c r="I1990" i="13"/>
  <c r="L1989" i="13"/>
  <c r="I1989" i="13"/>
  <c r="L1988" i="13"/>
  <c r="I1988" i="13"/>
  <c r="L1987" i="13"/>
  <c r="I1987" i="13"/>
  <c r="L1986" i="13"/>
  <c r="I1986" i="13"/>
  <c r="L1985" i="13"/>
  <c r="I1985" i="13"/>
  <c r="L1984" i="13"/>
  <c r="I1984" i="13"/>
  <c r="L1983" i="13"/>
  <c r="I1983" i="13"/>
  <c r="L1982" i="13"/>
  <c r="I1982" i="13"/>
  <c r="L1981" i="13"/>
  <c r="I1981" i="13"/>
  <c r="L1980" i="13"/>
  <c r="I1980" i="13"/>
  <c r="L1979" i="13"/>
  <c r="I1979" i="13"/>
  <c r="L1978" i="13"/>
  <c r="I1978" i="13"/>
  <c r="L1977" i="13"/>
  <c r="I1977" i="13"/>
  <c r="L1976" i="13"/>
  <c r="I1976" i="13"/>
  <c r="L1975" i="13"/>
  <c r="I1975" i="13"/>
  <c r="L1974" i="13"/>
  <c r="I1974" i="13"/>
  <c r="L1973" i="13"/>
  <c r="I1973" i="13"/>
  <c r="L1972" i="13"/>
  <c r="I1972" i="13"/>
  <c r="L1971" i="13"/>
  <c r="I1971" i="13"/>
  <c r="L1970" i="13"/>
  <c r="I1970" i="13"/>
  <c r="L1969" i="13"/>
  <c r="I1969" i="13"/>
  <c r="L1968" i="13"/>
  <c r="I1968" i="13"/>
  <c r="L1967" i="13"/>
  <c r="I1967" i="13"/>
  <c r="L1966" i="13"/>
  <c r="I1966" i="13"/>
  <c r="L1965" i="13"/>
  <c r="I1965" i="13"/>
  <c r="L1964" i="13"/>
  <c r="I1964" i="13"/>
  <c r="L1963" i="13"/>
  <c r="I1963" i="13"/>
  <c r="L1962" i="13"/>
  <c r="I1962" i="13"/>
  <c r="L1961" i="13"/>
  <c r="I1961" i="13"/>
  <c r="L1960" i="13"/>
  <c r="I1960" i="13"/>
  <c r="L1959" i="13"/>
  <c r="I1959" i="13"/>
  <c r="L1958" i="13"/>
  <c r="I1958" i="13"/>
  <c r="L1957" i="13"/>
  <c r="I1957" i="13"/>
  <c r="L1956" i="13"/>
  <c r="I1956" i="13"/>
  <c r="L1955" i="13"/>
  <c r="I1955" i="13"/>
  <c r="L1954" i="13"/>
  <c r="I1954" i="13"/>
  <c r="L1953" i="13"/>
  <c r="I1953" i="13"/>
  <c r="L1952" i="13"/>
  <c r="I1952" i="13"/>
  <c r="L1951" i="13"/>
  <c r="I1951" i="13"/>
  <c r="L1950" i="13"/>
  <c r="I1950" i="13"/>
  <c r="L1949" i="13"/>
  <c r="I1949" i="13"/>
  <c r="L1948" i="13"/>
  <c r="I1948" i="13"/>
  <c r="L1947" i="13"/>
  <c r="I1947" i="13"/>
  <c r="L1946" i="13"/>
  <c r="I1946" i="13"/>
  <c r="L1945" i="13"/>
  <c r="I1945" i="13"/>
  <c r="L1944" i="13"/>
  <c r="I1944" i="13"/>
  <c r="L1943" i="13"/>
  <c r="I1943" i="13"/>
  <c r="L1942" i="13"/>
  <c r="I1942" i="13"/>
  <c r="L1941" i="13"/>
  <c r="I1941" i="13"/>
  <c r="L1940" i="13"/>
  <c r="I1940" i="13"/>
  <c r="L1939" i="13"/>
  <c r="I1939" i="13"/>
  <c r="L1938" i="13"/>
  <c r="I1938" i="13"/>
  <c r="L1937" i="13"/>
  <c r="I1937" i="13"/>
  <c r="L1936" i="13"/>
  <c r="I1936" i="13"/>
  <c r="L1935" i="13"/>
  <c r="I1935" i="13"/>
  <c r="L1934" i="13"/>
  <c r="I1934" i="13"/>
  <c r="L1933" i="13"/>
  <c r="I1933" i="13"/>
  <c r="L1932" i="13"/>
  <c r="I1932" i="13"/>
  <c r="L1931" i="13"/>
  <c r="I1931" i="13"/>
  <c r="L1930" i="13"/>
  <c r="I1930" i="13"/>
  <c r="L1929" i="13"/>
  <c r="I1929" i="13"/>
  <c r="L1928" i="13"/>
  <c r="I1928" i="13"/>
  <c r="L1927" i="13"/>
  <c r="I1927" i="13"/>
  <c r="L1926" i="13"/>
  <c r="I1926" i="13"/>
  <c r="L1925" i="13"/>
  <c r="I1925" i="13"/>
  <c r="L1924" i="13"/>
  <c r="I1924" i="13"/>
  <c r="L1923" i="13"/>
  <c r="I1923" i="13"/>
  <c r="L1922" i="13"/>
  <c r="I1922" i="13"/>
  <c r="L1921" i="13"/>
  <c r="I1921" i="13"/>
  <c r="L1920" i="13"/>
  <c r="I1920" i="13"/>
  <c r="L1919" i="13"/>
  <c r="I1919" i="13"/>
  <c r="L1918" i="13"/>
  <c r="I1918" i="13"/>
  <c r="L1917" i="13"/>
  <c r="I1917" i="13"/>
  <c r="L1916" i="13"/>
  <c r="I1916" i="13"/>
  <c r="L1915" i="13"/>
  <c r="I1915" i="13"/>
  <c r="L1914" i="13"/>
  <c r="I1914" i="13"/>
  <c r="L1913" i="13"/>
  <c r="I1913" i="13"/>
  <c r="L1912" i="13"/>
  <c r="I1912" i="13"/>
  <c r="L1911" i="13"/>
  <c r="I1911" i="13"/>
  <c r="L1910" i="13"/>
  <c r="I1910" i="13"/>
  <c r="L1909" i="13"/>
  <c r="I1909" i="13"/>
  <c r="L1908" i="13"/>
  <c r="I1908" i="13"/>
  <c r="L1907" i="13"/>
  <c r="I1907" i="13"/>
  <c r="L1906" i="13"/>
  <c r="I1906" i="13"/>
  <c r="L1905" i="13"/>
  <c r="I1905" i="13"/>
  <c r="L1904" i="13"/>
  <c r="I1904" i="13"/>
  <c r="L1903" i="13"/>
  <c r="I1903" i="13"/>
  <c r="L1902" i="13"/>
  <c r="I1902" i="13"/>
  <c r="L1901" i="13"/>
  <c r="I1901" i="13"/>
  <c r="L1900" i="13"/>
  <c r="I1900" i="13"/>
  <c r="L1899" i="13"/>
  <c r="I1899" i="13"/>
  <c r="L1898" i="13"/>
  <c r="I1898" i="13"/>
  <c r="L1897" i="13"/>
  <c r="I1897" i="13"/>
  <c r="L1896" i="13"/>
  <c r="I1896" i="13"/>
  <c r="L1895" i="13"/>
  <c r="I1895" i="13"/>
  <c r="L1894" i="13"/>
  <c r="I1894" i="13"/>
  <c r="L1893" i="13"/>
  <c r="I1893" i="13"/>
  <c r="L1892" i="13"/>
  <c r="I1892" i="13"/>
  <c r="L1891" i="13"/>
  <c r="I1891" i="13"/>
  <c r="L1890" i="13"/>
  <c r="I1890" i="13"/>
  <c r="L1889" i="13"/>
  <c r="I1889" i="13"/>
  <c r="L1888" i="13"/>
  <c r="I1888" i="13"/>
  <c r="L1887" i="13"/>
  <c r="I1887" i="13"/>
  <c r="L1886" i="13"/>
  <c r="I1886" i="13"/>
  <c r="L1885" i="13"/>
  <c r="I1885" i="13"/>
  <c r="L1884" i="13"/>
  <c r="I1884" i="13"/>
  <c r="L1883" i="13"/>
  <c r="I1883" i="13"/>
  <c r="L1882" i="13"/>
  <c r="I1882" i="13"/>
  <c r="L1881" i="13"/>
  <c r="I1881" i="13"/>
  <c r="L1880" i="13"/>
  <c r="I1880" i="13"/>
  <c r="L1879" i="13"/>
  <c r="I1879" i="13"/>
  <c r="L1878" i="13"/>
  <c r="I1878" i="13"/>
  <c r="L1877" i="13"/>
  <c r="I1877" i="13"/>
  <c r="L1876" i="13"/>
  <c r="I1876" i="13"/>
  <c r="L1875" i="13"/>
  <c r="I1875" i="13"/>
  <c r="L1874" i="13"/>
  <c r="I1874" i="13"/>
  <c r="L1873" i="13"/>
  <c r="I1873" i="13"/>
  <c r="L1872" i="13"/>
  <c r="I1872" i="13"/>
  <c r="L1871" i="13"/>
  <c r="I1871" i="13"/>
  <c r="L1870" i="13"/>
  <c r="I1870" i="13"/>
  <c r="L1869" i="13"/>
  <c r="I1869" i="13"/>
  <c r="L1868" i="13"/>
  <c r="I1868" i="13"/>
  <c r="L1867" i="13"/>
  <c r="I1867" i="13"/>
  <c r="L1866" i="13"/>
  <c r="I1866" i="13"/>
  <c r="L1865" i="13"/>
  <c r="I1865" i="13"/>
  <c r="L1864" i="13"/>
  <c r="I1864" i="13"/>
  <c r="L1863" i="13"/>
  <c r="I1863" i="13"/>
  <c r="L1862" i="13"/>
  <c r="I1862" i="13"/>
  <c r="L1861" i="13"/>
  <c r="I1861" i="13"/>
  <c r="L1860" i="13"/>
  <c r="I1860" i="13"/>
  <c r="L1859" i="13"/>
  <c r="I1859" i="13"/>
  <c r="L1858" i="13"/>
  <c r="I1858" i="13"/>
  <c r="L1857" i="13"/>
  <c r="I1857" i="13"/>
  <c r="L1856" i="13"/>
  <c r="I1856" i="13"/>
  <c r="L1855" i="13"/>
  <c r="I1855" i="13"/>
  <c r="L1854" i="13"/>
  <c r="I1854" i="13"/>
  <c r="L1853" i="13"/>
  <c r="I1853" i="13"/>
  <c r="L1852" i="13"/>
  <c r="I1852" i="13"/>
  <c r="L1851" i="13"/>
  <c r="I1851" i="13"/>
  <c r="L1850" i="13"/>
  <c r="I1850" i="13"/>
  <c r="L1849" i="13"/>
  <c r="I1849" i="13"/>
  <c r="L1848" i="13"/>
  <c r="I1848" i="13"/>
  <c r="L1847" i="13"/>
  <c r="I1847" i="13"/>
  <c r="L1846" i="13"/>
  <c r="I1846" i="13"/>
  <c r="L1845" i="13"/>
  <c r="I1845" i="13"/>
  <c r="L1844" i="13"/>
  <c r="I1844" i="13"/>
  <c r="L1843" i="13"/>
  <c r="I1843" i="13"/>
  <c r="L1842" i="13"/>
  <c r="I1842" i="13"/>
  <c r="L1841" i="13"/>
  <c r="I1841" i="13"/>
  <c r="L1840" i="13"/>
  <c r="I1840" i="13"/>
  <c r="L1839" i="13"/>
  <c r="I1839" i="13"/>
  <c r="L1838" i="13"/>
  <c r="I1838" i="13"/>
  <c r="L1837" i="13"/>
  <c r="I1837" i="13"/>
  <c r="L1836" i="13"/>
  <c r="I1836" i="13"/>
  <c r="L1835" i="13"/>
  <c r="I1835" i="13"/>
  <c r="L1834" i="13"/>
  <c r="I1834" i="13"/>
  <c r="L1833" i="13"/>
  <c r="I1833" i="13"/>
  <c r="L1832" i="13"/>
  <c r="I1832" i="13"/>
  <c r="L1831" i="13"/>
  <c r="I1831" i="13"/>
  <c r="L1830" i="13"/>
  <c r="I1830" i="13"/>
  <c r="L1829" i="13"/>
  <c r="I1829" i="13"/>
  <c r="L1828" i="13"/>
  <c r="I1828" i="13"/>
  <c r="L1827" i="13"/>
  <c r="I1827" i="13"/>
  <c r="L1826" i="13"/>
  <c r="I1826" i="13"/>
  <c r="L1825" i="13"/>
  <c r="I1825" i="13"/>
  <c r="L1824" i="13"/>
  <c r="I1824" i="13"/>
  <c r="L1823" i="13"/>
  <c r="I1823" i="13"/>
  <c r="L1822" i="13"/>
  <c r="I1822" i="13"/>
  <c r="L1821" i="13"/>
  <c r="I1821" i="13"/>
  <c r="L1820" i="13"/>
  <c r="I1820" i="13"/>
  <c r="L1819" i="13"/>
  <c r="I1819" i="13"/>
  <c r="L1818" i="13"/>
  <c r="I1818" i="13"/>
  <c r="L1817" i="13"/>
  <c r="I1817" i="13"/>
  <c r="L1816" i="13"/>
  <c r="I1816" i="13"/>
  <c r="L1815" i="13"/>
  <c r="I1815" i="13"/>
  <c r="L1814" i="13"/>
  <c r="I1814" i="13"/>
  <c r="L1813" i="13"/>
  <c r="I1813" i="13"/>
  <c r="L1812" i="13"/>
  <c r="I1812" i="13"/>
  <c r="L1811" i="13"/>
  <c r="I1811" i="13"/>
  <c r="L1810" i="13"/>
  <c r="I1810" i="13"/>
  <c r="L1809" i="13"/>
  <c r="I1809" i="13"/>
  <c r="L1808" i="13"/>
  <c r="I1808" i="13"/>
  <c r="L1807" i="13"/>
  <c r="I1807" i="13"/>
  <c r="L1806" i="13"/>
  <c r="I1806" i="13"/>
  <c r="L1805" i="13"/>
  <c r="I1805" i="13"/>
  <c r="L1804" i="13"/>
  <c r="I1804" i="13"/>
  <c r="L1803" i="13"/>
  <c r="I1803" i="13"/>
  <c r="L1802" i="13"/>
  <c r="I1802" i="13"/>
  <c r="L1801" i="13"/>
  <c r="I1801" i="13"/>
  <c r="L1800" i="13"/>
  <c r="I1800" i="13"/>
  <c r="L1799" i="13"/>
  <c r="I1799" i="13"/>
  <c r="L1798" i="13"/>
  <c r="I1798" i="13"/>
  <c r="L1797" i="13"/>
  <c r="I1797" i="13"/>
  <c r="L1796" i="13"/>
  <c r="I1796" i="13"/>
  <c r="L1795" i="13"/>
  <c r="I1795" i="13"/>
  <c r="L1794" i="13"/>
  <c r="I1794" i="13"/>
  <c r="L1793" i="13"/>
  <c r="I1793" i="13"/>
  <c r="L1792" i="13"/>
  <c r="I1792" i="13"/>
  <c r="L1791" i="13"/>
  <c r="I1791" i="13"/>
  <c r="L1790" i="13"/>
  <c r="I1790" i="13"/>
  <c r="L1789" i="13"/>
  <c r="I1789" i="13"/>
  <c r="L1788" i="13"/>
  <c r="I1788" i="13"/>
  <c r="L1787" i="13"/>
  <c r="I1787" i="13"/>
  <c r="L1786" i="13"/>
  <c r="I1786" i="13"/>
  <c r="L1785" i="13"/>
  <c r="I1785" i="13"/>
  <c r="L1784" i="13"/>
  <c r="I1784" i="13"/>
  <c r="L1783" i="13"/>
  <c r="I1783" i="13"/>
  <c r="L1782" i="13"/>
  <c r="I1782" i="13"/>
  <c r="L1781" i="13"/>
  <c r="I1781" i="13"/>
  <c r="L1780" i="13"/>
  <c r="I1780" i="13"/>
  <c r="L1779" i="13"/>
  <c r="I1779" i="13"/>
  <c r="L1778" i="13"/>
  <c r="I1778" i="13"/>
  <c r="L1777" i="13"/>
  <c r="I1777" i="13"/>
  <c r="L1776" i="13"/>
  <c r="I1776" i="13"/>
  <c r="L1775" i="13"/>
  <c r="I1775" i="13"/>
  <c r="L1774" i="13"/>
  <c r="I1774" i="13"/>
  <c r="L1773" i="13"/>
  <c r="I1773" i="13"/>
  <c r="L1772" i="13"/>
  <c r="I1772" i="13"/>
  <c r="L1771" i="13"/>
  <c r="I1771" i="13"/>
  <c r="L1770" i="13"/>
  <c r="I1770" i="13"/>
  <c r="L1769" i="13"/>
  <c r="I1769" i="13"/>
  <c r="L1768" i="13"/>
  <c r="I1768" i="13"/>
  <c r="L1767" i="13"/>
  <c r="I1767" i="13"/>
  <c r="L1766" i="13"/>
  <c r="I1766" i="13"/>
  <c r="L1765" i="13"/>
  <c r="I1765" i="13"/>
  <c r="L1764" i="13"/>
  <c r="I1764" i="13"/>
  <c r="L1763" i="13"/>
  <c r="I1763" i="13"/>
  <c r="L1762" i="13"/>
  <c r="I1762" i="13"/>
  <c r="L1761" i="13"/>
  <c r="I1761" i="13"/>
  <c r="L1760" i="13"/>
  <c r="I1760" i="13"/>
  <c r="L1759" i="13"/>
  <c r="I1759" i="13"/>
  <c r="L1758" i="13"/>
  <c r="I1758" i="13"/>
  <c r="L1757" i="13"/>
  <c r="I1757" i="13"/>
  <c r="L1756" i="13"/>
  <c r="I1756" i="13"/>
  <c r="L1755" i="13"/>
  <c r="I1755" i="13"/>
  <c r="L1754" i="13"/>
  <c r="I1754" i="13"/>
  <c r="L1753" i="13"/>
  <c r="I1753" i="13"/>
  <c r="L1752" i="13"/>
  <c r="I1752" i="13"/>
  <c r="L1751" i="13"/>
  <c r="I1751" i="13"/>
  <c r="L1750" i="13"/>
  <c r="I1750" i="13"/>
  <c r="L1749" i="13"/>
  <c r="I1749" i="13"/>
  <c r="L1748" i="13"/>
  <c r="I1748" i="13"/>
  <c r="L1747" i="13"/>
  <c r="I1747" i="13"/>
  <c r="L1746" i="13"/>
  <c r="I1746" i="13"/>
  <c r="L1745" i="13"/>
  <c r="I1745" i="13"/>
  <c r="L1744" i="13"/>
  <c r="I1744" i="13"/>
  <c r="L1743" i="13"/>
  <c r="I1743" i="13"/>
  <c r="L1742" i="13"/>
  <c r="I1742" i="13"/>
  <c r="L1741" i="13"/>
  <c r="I1741" i="13"/>
  <c r="L1740" i="13"/>
  <c r="I1740" i="13"/>
  <c r="L1739" i="13"/>
  <c r="I1739" i="13"/>
  <c r="L1738" i="13"/>
  <c r="I1738" i="13"/>
  <c r="L1737" i="13"/>
  <c r="I1737" i="13"/>
  <c r="L1736" i="13"/>
  <c r="I1736" i="13"/>
  <c r="L1735" i="13"/>
  <c r="I1735" i="13"/>
  <c r="L1734" i="13"/>
  <c r="I1734" i="13"/>
  <c r="L1733" i="13"/>
  <c r="I1733" i="13"/>
  <c r="L1732" i="13"/>
  <c r="I1732" i="13"/>
  <c r="L1731" i="13"/>
  <c r="I1731" i="13"/>
  <c r="L1730" i="13"/>
  <c r="I1730" i="13"/>
  <c r="L1729" i="13"/>
  <c r="I1729" i="13"/>
  <c r="L1728" i="13"/>
  <c r="I1728" i="13"/>
  <c r="L1727" i="13"/>
  <c r="I1727" i="13"/>
  <c r="L1726" i="13"/>
  <c r="I1726" i="13"/>
  <c r="L1725" i="13"/>
  <c r="I1725" i="13"/>
  <c r="L1724" i="13"/>
  <c r="I1724" i="13"/>
  <c r="L1723" i="13"/>
  <c r="I1723" i="13"/>
  <c r="L1722" i="13"/>
  <c r="I1722" i="13"/>
  <c r="L1721" i="13"/>
  <c r="I1721" i="13"/>
  <c r="L1720" i="13"/>
  <c r="I1720" i="13"/>
  <c r="L1719" i="13"/>
  <c r="I1719" i="13"/>
  <c r="L1718" i="13"/>
  <c r="I1718" i="13"/>
  <c r="L1717" i="13"/>
  <c r="I1717" i="13"/>
  <c r="L1716" i="13"/>
  <c r="I1716" i="13"/>
  <c r="L1715" i="13"/>
  <c r="I1715" i="13"/>
  <c r="L1714" i="13"/>
  <c r="I1714" i="13"/>
  <c r="L1713" i="13"/>
  <c r="I1713" i="13"/>
  <c r="L1712" i="13"/>
  <c r="I1712" i="13"/>
  <c r="L1711" i="13"/>
  <c r="I1711" i="13"/>
  <c r="L1710" i="13"/>
  <c r="I1710" i="13"/>
  <c r="L1709" i="13"/>
  <c r="I1709" i="13"/>
  <c r="L1708" i="13"/>
  <c r="I1708" i="13"/>
  <c r="L1707" i="13"/>
  <c r="I1707" i="13"/>
  <c r="L1706" i="13"/>
  <c r="I1706" i="13"/>
  <c r="L1705" i="13"/>
  <c r="I1705" i="13"/>
  <c r="L1704" i="13"/>
  <c r="I1704" i="13"/>
  <c r="L1703" i="13"/>
  <c r="I1703" i="13"/>
  <c r="L1702" i="13"/>
  <c r="I1702" i="13"/>
  <c r="L1701" i="13"/>
  <c r="I1701" i="13"/>
  <c r="L1700" i="13"/>
  <c r="I1700" i="13"/>
  <c r="L1699" i="13"/>
  <c r="I1699" i="13"/>
  <c r="L1698" i="13"/>
  <c r="I1698" i="13"/>
  <c r="L1697" i="13"/>
  <c r="I1697" i="13"/>
  <c r="L1696" i="13"/>
  <c r="I1696" i="13"/>
  <c r="L1695" i="13"/>
  <c r="I1695" i="13"/>
  <c r="L1694" i="13"/>
  <c r="I1694" i="13"/>
  <c r="L1693" i="13"/>
  <c r="I1693" i="13"/>
  <c r="L1692" i="13"/>
  <c r="I1692" i="13"/>
  <c r="L1691" i="13"/>
  <c r="I1691" i="13"/>
  <c r="L1690" i="13"/>
  <c r="I1690" i="13"/>
  <c r="L1689" i="13"/>
  <c r="I1689" i="13"/>
  <c r="L1688" i="13"/>
  <c r="I1688" i="13"/>
  <c r="L1687" i="13"/>
  <c r="I1687" i="13"/>
  <c r="L1686" i="13"/>
  <c r="I1686" i="13"/>
  <c r="L1685" i="13"/>
  <c r="I1685" i="13"/>
  <c r="L1684" i="13"/>
  <c r="I1684" i="13"/>
  <c r="L1683" i="13"/>
  <c r="I1683" i="13"/>
  <c r="L1682" i="13"/>
  <c r="I1682" i="13"/>
  <c r="L1681" i="13"/>
  <c r="I1681" i="13"/>
  <c r="L1680" i="13"/>
  <c r="I1680" i="13"/>
  <c r="L1679" i="13"/>
  <c r="I1679" i="13"/>
  <c r="L1678" i="13"/>
  <c r="I1678" i="13"/>
  <c r="L1677" i="13"/>
  <c r="I1677" i="13"/>
  <c r="L1676" i="13"/>
  <c r="I1676" i="13"/>
  <c r="L1675" i="13"/>
  <c r="I1675" i="13"/>
  <c r="L1674" i="13"/>
  <c r="I1674" i="13"/>
  <c r="L1673" i="13"/>
  <c r="I1673" i="13"/>
  <c r="L1672" i="13"/>
  <c r="I1672" i="13"/>
  <c r="L1671" i="13"/>
  <c r="I1671" i="13"/>
  <c r="L1670" i="13"/>
  <c r="I1670" i="13"/>
  <c r="L1669" i="13"/>
  <c r="I1669" i="13"/>
  <c r="L1668" i="13"/>
  <c r="I1668" i="13"/>
  <c r="L1667" i="13"/>
  <c r="I1667" i="13"/>
  <c r="L1666" i="13"/>
  <c r="I1666" i="13"/>
  <c r="L1665" i="13"/>
  <c r="I1665" i="13"/>
  <c r="L1664" i="13"/>
  <c r="I1664" i="13"/>
  <c r="L1663" i="13"/>
  <c r="I1663" i="13"/>
  <c r="L1662" i="13"/>
  <c r="I1662" i="13"/>
  <c r="L1661" i="13"/>
  <c r="I1661" i="13"/>
  <c r="L1660" i="13"/>
  <c r="I1660" i="13"/>
  <c r="L1659" i="13"/>
  <c r="I1659" i="13"/>
  <c r="L1658" i="13"/>
  <c r="I1658" i="13"/>
  <c r="L1657" i="13"/>
  <c r="I1657" i="13"/>
  <c r="L1656" i="13"/>
  <c r="I1656" i="13"/>
  <c r="L1655" i="13"/>
  <c r="I1655" i="13"/>
  <c r="L1654" i="13"/>
  <c r="I1654" i="13"/>
  <c r="L1653" i="13"/>
  <c r="I1653" i="13"/>
  <c r="L1652" i="13"/>
  <c r="I1652" i="13"/>
  <c r="L1651" i="13"/>
  <c r="I1651" i="13"/>
  <c r="L1650" i="13"/>
  <c r="I1650" i="13"/>
  <c r="L1649" i="13"/>
  <c r="I1649" i="13"/>
  <c r="L1648" i="13"/>
  <c r="I1648" i="13"/>
  <c r="L1647" i="13"/>
  <c r="I1647" i="13"/>
  <c r="L1646" i="13"/>
  <c r="I1646" i="13"/>
  <c r="L1645" i="13"/>
  <c r="I1645" i="13"/>
  <c r="L1644" i="13"/>
  <c r="I1644" i="13"/>
  <c r="L1643" i="13"/>
  <c r="I1643" i="13"/>
  <c r="L1642" i="13"/>
  <c r="I1642" i="13"/>
  <c r="L1641" i="13"/>
  <c r="I1641" i="13"/>
  <c r="L1640" i="13"/>
  <c r="I1640" i="13"/>
  <c r="L1639" i="13"/>
  <c r="I1639" i="13"/>
  <c r="L1638" i="13"/>
  <c r="I1638" i="13"/>
  <c r="L1637" i="13"/>
  <c r="I1637" i="13"/>
  <c r="L1636" i="13"/>
  <c r="I1636" i="13"/>
  <c r="L1635" i="13"/>
  <c r="I1635" i="13"/>
  <c r="L1634" i="13"/>
  <c r="I1634" i="13"/>
  <c r="L1633" i="13"/>
  <c r="I1633" i="13"/>
  <c r="L1632" i="13"/>
  <c r="I1632" i="13"/>
  <c r="L1631" i="13"/>
  <c r="I1631" i="13"/>
  <c r="L1630" i="13"/>
  <c r="I1630" i="13"/>
  <c r="L1629" i="13"/>
  <c r="I1629" i="13"/>
  <c r="L1628" i="13"/>
  <c r="I1628" i="13"/>
  <c r="L1627" i="13"/>
  <c r="I1627" i="13"/>
  <c r="L1626" i="13"/>
  <c r="I1626" i="13"/>
  <c r="L1625" i="13"/>
  <c r="I1625" i="13"/>
  <c r="L1624" i="13"/>
  <c r="I1624" i="13"/>
  <c r="L1623" i="13"/>
  <c r="I1623" i="13"/>
  <c r="L1622" i="13"/>
  <c r="I1622" i="13"/>
  <c r="L1621" i="13"/>
  <c r="I1621" i="13"/>
  <c r="L1620" i="13"/>
  <c r="I1620" i="13"/>
  <c r="L1619" i="13"/>
  <c r="I1619" i="13"/>
  <c r="L1618" i="13"/>
  <c r="I1618" i="13"/>
  <c r="L1617" i="13"/>
  <c r="I1617" i="13"/>
  <c r="L1616" i="13"/>
  <c r="I1616" i="13"/>
  <c r="L1615" i="13"/>
  <c r="I1615" i="13"/>
  <c r="L1614" i="13"/>
  <c r="I1614" i="13"/>
  <c r="L1613" i="13"/>
  <c r="I1613" i="13"/>
  <c r="L1612" i="13"/>
  <c r="I1612" i="13"/>
  <c r="L1611" i="13"/>
  <c r="I1611" i="13"/>
  <c r="L1610" i="13"/>
  <c r="I1610" i="13"/>
  <c r="L1609" i="13"/>
  <c r="I1609" i="13"/>
  <c r="L1608" i="13"/>
  <c r="I1608" i="13"/>
  <c r="L1607" i="13"/>
  <c r="I1607" i="13"/>
  <c r="L1606" i="13"/>
  <c r="I1606" i="13"/>
  <c r="L1605" i="13"/>
  <c r="I1605" i="13"/>
  <c r="L1604" i="13"/>
  <c r="I1604" i="13"/>
  <c r="L1603" i="13"/>
  <c r="I1603" i="13"/>
  <c r="L1602" i="13"/>
  <c r="I1602" i="13"/>
  <c r="L1601" i="13"/>
  <c r="I1601" i="13"/>
  <c r="L1600" i="13"/>
  <c r="I1600" i="13"/>
  <c r="L1599" i="13"/>
  <c r="I1599" i="13"/>
  <c r="L1598" i="13"/>
  <c r="I1598" i="13"/>
  <c r="L1597" i="13"/>
  <c r="I1597" i="13"/>
  <c r="L1596" i="13"/>
  <c r="I1596" i="13"/>
  <c r="L1595" i="13"/>
  <c r="I1595" i="13"/>
  <c r="L1594" i="13"/>
  <c r="I1594" i="13"/>
  <c r="L1593" i="13"/>
  <c r="I1593" i="13"/>
  <c r="L1592" i="13"/>
  <c r="I1592" i="13"/>
  <c r="L1591" i="13"/>
  <c r="I1591" i="13"/>
  <c r="L1590" i="13"/>
  <c r="I1590" i="13"/>
  <c r="L1589" i="13"/>
  <c r="I1589" i="13"/>
  <c r="L1588" i="13"/>
  <c r="I1588" i="13"/>
  <c r="L1587" i="13"/>
  <c r="I1587" i="13"/>
  <c r="L1586" i="13"/>
  <c r="I1586" i="13"/>
  <c r="L1585" i="13"/>
  <c r="I1585" i="13"/>
  <c r="L1584" i="13"/>
  <c r="I1584" i="13"/>
  <c r="L1583" i="13"/>
  <c r="I1583" i="13"/>
  <c r="L1582" i="13"/>
  <c r="I1582" i="13"/>
  <c r="L1581" i="13"/>
  <c r="I1581" i="13"/>
  <c r="L1580" i="13"/>
  <c r="I1580" i="13"/>
  <c r="L1579" i="13"/>
  <c r="I1579" i="13"/>
  <c r="L1578" i="13"/>
  <c r="I1578" i="13"/>
  <c r="L1577" i="13"/>
  <c r="I1577" i="13"/>
  <c r="L1576" i="13"/>
  <c r="I1576" i="13"/>
  <c r="L1575" i="13"/>
  <c r="I1575" i="13"/>
  <c r="L1574" i="13"/>
  <c r="I1574" i="13"/>
  <c r="L1573" i="13"/>
  <c r="I1573" i="13"/>
  <c r="L1572" i="13"/>
  <c r="I1572" i="13"/>
  <c r="L1571" i="13"/>
  <c r="I1571" i="13"/>
  <c r="L1570" i="13"/>
  <c r="I1570" i="13"/>
  <c r="L1569" i="13"/>
  <c r="I1569" i="13"/>
  <c r="L1568" i="13"/>
  <c r="I1568" i="13"/>
  <c r="L1567" i="13"/>
  <c r="I1567" i="13"/>
  <c r="L1566" i="13"/>
  <c r="I1566" i="13"/>
  <c r="L1565" i="13"/>
  <c r="I1565" i="13"/>
  <c r="L1564" i="13"/>
  <c r="I1564" i="13"/>
  <c r="L1563" i="13"/>
  <c r="I1563" i="13"/>
  <c r="L1562" i="13"/>
  <c r="I1562" i="13"/>
  <c r="L1561" i="13"/>
  <c r="I1561" i="13"/>
  <c r="L1560" i="13"/>
  <c r="I1560" i="13"/>
  <c r="L1559" i="13"/>
  <c r="I1559" i="13"/>
  <c r="L1558" i="13"/>
  <c r="I1558" i="13"/>
  <c r="L1557" i="13"/>
  <c r="I1557" i="13"/>
  <c r="L1556" i="13"/>
  <c r="I1556" i="13"/>
  <c r="L1555" i="13"/>
  <c r="I1555" i="13"/>
  <c r="L1554" i="13"/>
  <c r="I1554" i="13"/>
  <c r="L1553" i="13"/>
  <c r="I1553" i="13"/>
  <c r="L1552" i="13"/>
  <c r="I1552" i="13"/>
  <c r="L1551" i="13"/>
  <c r="I1551" i="13"/>
  <c r="L1550" i="13"/>
  <c r="I1550" i="13"/>
  <c r="L1549" i="13"/>
  <c r="I1549" i="13"/>
  <c r="L1548" i="13"/>
  <c r="I1548" i="13"/>
  <c r="L1547" i="13"/>
  <c r="I1547" i="13"/>
  <c r="L1546" i="13"/>
  <c r="I1546" i="13"/>
  <c r="L1545" i="13"/>
  <c r="I1545" i="13"/>
  <c r="L1544" i="13"/>
  <c r="I1544" i="13"/>
  <c r="L1543" i="13"/>
  <c r="I1543" i="13"/>
  <c r="L1542" i="13"/>
  <c r="I1542" i="13"/>
  <c r="L1541" i="13"/>
  <c r="I1541" i="13"/>
  <c r="L1540" i="13"/>
  <c r="I1540" i="13"/>
  <c r="L1539" i="13"/>
  <c r="I1539" i="13"/>
  <c r="L1538" i="13"/>
  <c r="I1538" i="13"/>
  <c r="L1537" i="13"/>
  <c r="I1537" i="13"/>
  <c r="L1536" i="13"/>
  <c r="I1536" i="13"/>
  <c r="L1535" i="13"/>
  <c r="I1535" i="13"/>
  <c r="L1534" i="13"/>
  <c r="I1534" i="13"/>
  <c r="L1533" i="13"/>
  <c r="I1533" i="13"/>
  <c r="L1532" i="13"/>
  <c r="I1532" i="13"/>
  <c r="L1531" i="13"/>
  <c r="I1531" i="13"/>
  <c r="L1530" i="13"/>
  <c r="I1530" i="13"/>
  <c r="L1529" i="13"/>
  <c r="I1529" i="13"/>
  <c r="L1528" i="13"/>
  <c r="I1528" i="13"/>
  <c r="L1527" i="13"/>
  <c r="I1527" i="13"/>
  <c r="L1526" i="13"/>
  <c r="I1526" i="13"/>
  <c r="L1525" i="13"/>
  <c r="I1525" i="13"/>
  <c r="L1524" i="13"/>
  <c r="I1524" i="13"/>
  <c r="L1523" i="13"/>
  <c r="I1523" i="13"/>
  <c r="L1522" i="13"/>
  <c r="I1522" i="13"/>
  <c r="L1521" i="13"/>
  <c r="I1521" i="13"/>
  <c r="L1520" i="13"/>
  <c r="I1520" i="13"/>
  <c r="L1519" i="13"/>
  <c r="I1519" i="13"/>
  <c r="L1518" i="13"/>
  <c r="I1518" i="13"/>
  <c r="L1517" i="13"/>
  <c r="I1517" i="13"/>
  <c r="L1516" i="13"/>
  <c r="I1516" i="13"/>
  <c r="L1515" i="13"/>
  <c r="I1515" i="13"/>
  <c r="L1514" i="13"/>
  <c r="I1514" i="13"/>
  <c r="L1513" i="13"/>
  <c r="I1513" i="13"/>
  <c r="L1512" i="13"/>
  <c r="I1512" i="13"/>
  <c r="L1511" i="13"/>
  <c r="I1511" i="13"/>
  <c r="L1510" i="13"/>
  <c r="I1510" i="13"/>
  <c r="L1509" i="13"/>
  <c r="I1509" i="13"/>
  <c r="L1508" i="13"/>
  <c r="I1508" i="13"/>
  <c r="L1507" i="13"/>
  <c r="I1507" i="13"/>
  <c r="L1506" i="13"/>
  <c r="I1506" i="13"/>
  <c r="L1505" i="13"/>
  <c r="I1505" i="13"/>
  <c r="L1504" i="13"/>
  <c r="I1504" i="13"/>
  <c r="L1503" i="13"/>
  <c r="I1503" i="13"/>
  <c r="L1502" i="13"/>
  <c r="I1502" i="13"/>
  <c r="L1501" i="13"/>
  <c r="I1501" i="13"/>
  <c r="L1500" i="13"/>
  <c r="I1500" i="13"/>
  <c r="L1499" i="13"/>
  <c r="I1499" i="13"/>
  <c r="L1498" i="13"/>
  <c r="I1498" i="13"/>
  <c r="L1497" i="13"/>
  <c r="I1497" i="13"/>
  <c r="L1496" i="13"/>
  <c r="I1496" i="13"/>
  <c r="L1495" i="13"/>
  <c r="I1495" i="13"/>
  <c r="L1494" i="13"/>
  <c r="I1494" i="13"/>
  <c r="L1493" i="13"/>
  <c r="I1493" i="13"/>
  <c r="L1492" i="13"/>
  <c r="I1492" i="13"/>
  <c r="L1491" i="13"/>
  <c r="I1491" i="13"/>
  <c r="L1490" i="13"/>
  <c r="I1490" i="13"/>
  <c r="L1489" i="13"/>
  <c r="I1489" i="13"/>
  <c r="L1488" i="13"/>
  <c r="I1488" i="13"/>
  <c r="L1487" i="13"/>
  <c r="I1487" i="13"/>
  <c r="L1486" i="13"/>
  <c r="I1486" i="13"/>
  <c r="L1485" i="13"/>
  <c r="I1485" i="13"/>
  <c r="L1484" i="13"/>
  <c r="I1484" i="13"/>
  <c r="L1483" i="13"/>
  <c r="I1483" i="13"/>
  <c r="L1482" i="13"/>
  <c r="I1482" i="13"/>
  <c r="L1481" i="13"/>
  <c r="I1481" i="13"/>
  <c r="L1480" i="13"/>
  <c r="I1480" i="13"/>
  <c r="L1479" i="13"/>
  <c r="I1479" i="13"/>
  <c r="L1478" i="13"/>
  <c r="I1478" i="13"/>
  <c r="L1477" i="13"/>
  <c r="I1477" i="13"/>
  <c r="L1476" i="13"/>
  <c r="I1476" i="13"/>
  <c r="L1475" i="13"/>
  <c r="I1475" i="13"/>
  <c r="L1474" i="13"/>
  <c r="I1474" i="13"/>
  <c r="L1473" i="13"/>
  <c r="I1473" i="13"/>
  <c r="L1472" i="13"/>
  <c r="I1472" i="13"/>
  <c r="L1471" i="13"/>
  <c r="I1471" i="13"/>
  <c r="L1470" i="13"/>
  <c r="I1470" i="13"/>
  <c r="L1469" i="13"/>
  <c r="I1469" i="13"/>
  <c r="L1468" i="13"/>
  <c r="I1468" i="13"/>
  <c r="L1467" i="13"/>
  <c r="I1467" i="13"/>
  <c r="L1466" i="13"/>
  <c r="I1466" i="13"/>
  <c r="L1465" i="13"/>
  <c r="I1465" i="13"/>
  <c r="L1464" i="13"/>
  <c r="I1464" i="13"/>
  <c r="L1463" i="13"/>
  <c r="I1463" i="13"/>
  <c r="L1462" i="13"/>
  <c r="I1462" i="13"/>
  <c r="L1461" i="13"/>
  <c r="I1461" i="13"/>
  <c r="L1460" i="13"/>
  <c r="I1460" i="13"/>
  <c r="L1459" i="13"/>
  <c r="I1459" i="13"/>
  <c r="L1458" i="13"/>
  <c r="I1458" i="13"/>
  <c r="L1457" i="13"/>
  <c r="I1457" i="13"/>
  <c r="L1456" i="13"/>
  <c r="I1456" i="13"/>
  <c r="L1455" i="13"/>
  <c r="I1455" i="13"/>
  <c r="L1454" i="13"/>
  <c r="I1454" i="13"/>
  <c r="L1453" i="13"/>
  <c r="I1453" i="13"/>
  <c r="L1452" i="13"/>
  <c r="I1452" i="13"/>
  <c r="L1451" i="13"/>
  <c r="I1451" i="13"/>
  <c r="L1450" i="13"/>
  <c r="I1450" i="13"/>
  <c r="L1449" i="13"/>
  <c r="I1449" i="13"/>
  <c r="L1448" i="13"/>
  <c r="I1448" i="13"/>
  <c r="L1447" i="13"/>
  <c r="I1447" i="13"/>
  <c r="L1446" i="13"/>
  <c r="I1446" i="13"/>
  <c r="L1445" i="13"/>
  <c r="I1445" i="13"/>
  <c r="L1444" i="13"/>
  <c r="I1444" i="13"/>
  <c r="L1443" i="13"/>
  <c r="I1443" i="13"/>
  <c r="L1442" i="13"/>
  <c r="I1442" i="13"/>
  <c r="L1441" i="13"/>
  <c r="I1441" i="13"/>
  <c r="L1440" i="13"/>
  <c r="I1440" i="13"/>
  <c r="L1439" i="13"/>
  <c r="I1439" i="13"/>
  <c r="L1438" i="13"/>
  <c r="I1438" i="13"/>
  <c r="L1437" i="13"/>
  <c r="I1437" i="13"/>
  <c r="L1436" i="13"/>
  <c r="I1436" i="13"/>
  <c r="L1435" i="13"/>
  <c r="I1435" i="13"/>
  <c r="L1434" i="13"/>
  <c r="I1434" i="13"/>
  <c r="L1433" i="13"/>
  <c r="I1433" i="13"/>
  <c r="L1432" i="13"/>
  <c r="I1432" i="13"/>
  <c r="L1431" i="13"/>
  <c r="I1431" i="13"/>
  <c r="L1430" i="13"/>
  <c r="I1430" i="13"/>
  <c r="L1429" i="13"/>
  <c r="I1429" i="13"/>
  <c r="L1428" i="13"/>
  <c r="I1428" i="13"/>
  <c r="L1427" i="13"/>
  <c r="I1427" i="13"/>
  <c r="L1426" i="13"/>
  <c r="I1426" i="13"/>
  <c r="L1425" i="13"/>
  <c r="I1425" i="13"/>
  <c r="L1424" i="13"/>
  <c r="I1424" i="13"/>
  <c r="L1423" i="13"/>
  <c r="I1423" i="13"/>
  <c r="L1422" i="13"/>
  <c r="I1422" i="13"/>
  <c r="L1421" i="13"/>
  <c r="I1421" i="13"/>
  <c r="L1420" i="13"/>
  <c r="I1420" i="13"/>
  <c r="L1419" i="13"/>
  <c r="I1419" i="13"/>
  <c r="L1418" i="13"/>
  <c r="I1418" i="13"/>
  <c r="L1417" i="13"/>
  <c r="I1417" i="13"/>
  <c r="L1416" i="13"/>
  <c r="I1416" i="13"/>
  <c r="L1415" i="13"/>
  <c r="I1415" i="13"/>
  <c r="L1414" i="13"/>
  <c r="I1414" i="13"/>
  <c r="L1413" i="13"/>
  <c r="I1413" i="13"/>
  <c r="L1412" i="13"/>
  <c r="I1412" i="13"/>
  <c r="L1411" i="13"/>
  <c r="I1411" i="13"/>
  <c r="L1410" i="13"/>
  <c r="I1410" i="13"/>
  <c r="L1409" i="13"/>
  <c r="I1409" i="13"/>
  <c r="L1408" i="13"/>
  <c r="I1408" i="13"/>
  <c r="L1407" i="13"/>
  <c r="I1407" i="13"/>
  <c r="L1406" i="13"/>
  <c r="I1406" i="13"/>
  <c r="L1405" i="13"/>
  <c r="I1405" i="13"/>
  <c r="L1404" i="13"/>
  <c r="I1404" i="13"/>
  <c r="L1403" i="13"/>
  <c r="I1403" i="13"/>
  <c r="L1402" i="13"/>
  <c r="I1402" i="13"/>
  <c r="L1401" i="13"/>
  <c r="I1401" i="13"/>
  <c r="L1400" i="13"/>
  <c r="I1400" i="13"/>
  <c r="L1399" i="13"/>
  <c r="I1399" i="13"/>
  <c r="L1398" i="13"/>
  <c r="I1398" i="13"/>
  <c r="L1397" i="13"/>
  <c r="I1397" i="13"/>
  <c r="L1396" i="13"/>
  <c r="I1396" i="13"/>
  <c r="L1395" i="13"/>
  <c r="I1395" i="13"/>
  <c r="L1394" i="13"/>
  <c r="I1394" i="13"/>
  <c r="L1393" i="13"/>
  <c r="I1393" i="13"/>
  <c r="L1392" i="13"/>
  <c r="I1392" i="13"/>
  <c r="L1391" i="13"/>
  <c r="I1391" i="13"/>
  <c r="L1390" i="13"/>
  <c r="I1390" i="13"/>
  <c r="L1389" i="13"/>
  <c r="I1389" i="13"/>
  <c r="L1388" i="13"/>
  <c r="I1388" i="13"/>
  <c r="L1387" i="13"/>
  <c r="I1387" i="13"/>
  <c r="L1386" i="13"/>
  <c r="I1386" i="13"/>
  <c r="L1385" i="13"/>
  <c r="I1385" i="13"/>
  <c r="L1384" i="13"/>
  <c r="I1384" i="13"/>
  <c r="L1383" i="13"/>
  <c r="I1383" i="13"/>
  <c r="L1382" i="13"/>
  <c r="I1382" i="13"/>
  <c r="L1381" i="13"/>
  <c r="I1381" i="13"/>
  <c r="L1380" i="13"/>
  <c r="I1380" i="13"/>
  <c r="L1379" i="13"/>
  <c r="I1379" i="13"/>
  <c r="L1378" i="13"/>
  <c r="I1378" i="13"/>
  <c r="L1377" i="13"/>
  <c r="I1377" i="13"/>
  <c r="L1376" i="13"/>
  <c r="I1376" i="13"/>
  <c r="L1375" i="13"/>
  <c r="I1375" i="13"/>
  <c r="L1374" i="13"/>
  <c r="I1374" i="13"/>
  <c r="L1373" i="13"/>
  <c r="I1373" i="13"/>
  <c r="L1372" i="13"/>
  <c r="I1372" i="13"/>
  <c r="L1371" i="13"/>
  <c r="I1371" i="13"/>
  <c r="L1370" i="13"/>
  <c r="I1370" i="13"/>
  <c r="L1369" i="13"/>
  <c r="I1369" i="13"/>
  <c r="L1368" i="13"/>
  <c r="I1368" i="13"/>
  <c r="L1367" i="13"/>
  <c r="I1367" i="13"/>
  <c r="L1366" i="13"/>
  <c r="I1366" i="13"/>
  <c r="L1365" i="13"/>
  <c r="I1365" i="13"/>
  <c r="L1364" i="13"/>
  <c r="I1364" i="13"/>
  <c r="L1363" i="13"/>
  <c r="I1363" i="13"/>
  <c r="L1362" i="13"/>
  <c r="I1362" i="13"/>
  <c r="L1361" i="13"/>
  <c r="I1361" i="13"/>
  <c r="L1360" i="13"/>
  <c r="I1360" i="13"/>
  <c r="L1359" i="13"/>
  <c r="I1359" i="13"/>
  <c r="L1358" i="13"/>
  <c r="I1358" i="13"/>
  <c r="L1357" i="13"/>
  <c r="I1357" i="13"/>
  <c r="L1356" i="13"/>
  <c r="I1356" i="13"/>
  <c r="L1355" i="13"/>
  <c r="I1355" i="13"/>
  <c r="L1354" i="13"/>
  <c r="I1354" i="13"/>
  <c r="L1353" i="13"/>
  <c r="I1353" i="13"/>
  <c r="L1352" i="13"/>
  <c r="I1352" i="13"/>
  <c r="L1351" i="13"/>
  <c r="I1351" i="13"/>
  <c r="L1350" i="13"/>
  <c r="I1350" i="13"/>
  <c r="L1349" i="13"/>
  <c r="I1349" i="13"/>
  <c r="L1348" i="13"/>
  <c r="I1348" i="13"/>
  <c r="L1347" i="13"/>
  <c r="I1347" i="13"/>
  <c r="L1346" i="13"/>
  <c r="I1346" i="13"/>
  <c r="L1345" i="13"/>
  <c r="I1345" i="13"/>
  <c r="L1344" i="13"/>
  <c r="I1344" i="13"/>
  <c r="L1343" i="13"/>
  <c r="I1343" i="13"/>
  <c r="L1342" i="13"/>
  <c r="I1342" i="13"/>
  <c r="L1341" i="13"/>
  <c r="I1341" i="13"/>
  <c r="L1340" i="13"/>
  <c r="I1340" i="13"/>
  <c r="L1339" i="13"/>
  <c r="I1339" i="13"/>
  <c r="L1338" i="13"/>
  <c r="I1338" i="13"/>
  <c r="L1337" i="13"/>
  <c r="I1337" i="13"/>
  <c r="L1336" i="13"/>
  <c r="I1336" i="13"/>
  <c r="L1335" i="13"/>
  <c r="I1335" i="13"/>
  <c r="L1334" i="13"/>
  <c r="I1334" i="13"/>
  <c r="L1333" i="13"/>
  <c r="I1333" i="13"/>
  <c r="L1332" i="13"/>
  <c r="I1332" i="13"/>
  <c r="L1331" i="13"/>
  <c r="I1331" i="13"/>
  <c r="L1330" i="13"/>
  <c r="I1330" i="13"/>
  <c r="L1329" i="13"/>
  <c r="I1329" i="13"/>
  <c r="L1328" i="13"/>
  <c r="I1328" i="13"/>
  <c r="L1327" i="13"/>
  <c r="I1327" i="13"/>
  <c r="L1326" i="13"/>
  <c r="I1326" i="13"/>
  <c r="L1325" i="13"/>
  <c r="I1325" i="13"/>
  <c r="L1324" i="13"/>
  <c r="I1324" i="13"/>
  <c r="L1323" i="13"/>
  <c r="I1323" i="13"/>
  <c r="L1322" i="13"/>
  <c r="I1322" i="13"/>
  <c r="L1321" i="13"/>
  <c r="I1321" i="13"/>
  <c r="L1320" i="13"/>
  <c r="I1320" i="13"/>
  <c r="L1319" i="13"/>
  <c r="I1319" i="13"/>
  <c r="L1318" i="13"/>
  <c r="I1318" i="13"/>
  <c r="L1317" i="13"/>
  <c r="I1317" i="13"/>
  <c r="L1316" i="13"/>
  <c r="I1316" i="13"/>
  <c r="L1315" i="13"/>
  <c r="I1315" i="13"/>
  <c r="L1314" i="13"/>
  <c r="I1314" i="13"/>
  <c r="L1313" i="13"/>
  <c r="I1313" i="13"/>
  <c r="L1312" i="13"/>
  <c r="I1312" i="13"/>
  <c r="L1311" i="13"/>
  <c r="I1311" i="13"/>
  <c r="L1310" i="13"/>
  <c r="I1310" i="13"/>
  <c r="L1309" i="13"/>
  <c r="I1309" i="13"/>
  <c r="L1308" i="13"/>
  <c r="I1308" i="13"/>
  <c r="L1307" i="13"/>
  <c r="I1307" i="13"/>
  <c r="L1306" i="13"/>
  <c r="I1306" i="13"/>
  <c r="L1305" i="13"/>
  <c r="I1305" i="13"/>
  <c r="L1304" i="13"/>
  <c r="I1304" i="13"/>
  <c r="L1303" i="13"/>
  <c r="I1303" i="13"/>
  <c r="L1302" i="13"/>
  <c r="I1302" i="13"/>
  <c r="L1301" i="13"/>
  <c r="I1301" i="13"/>
  <c r="L1300" i="13"/>
  <c r="I1300" i="13"/>
  <c r="L1299" i="13"/>
  <c r="I1299" i="13"/>
  <c r="L1298" i="13"/>
  <c r="I1298" i="13"/>
  <c r="L1297" i="13"/>
  <c r="I1297" i="13"/>
  <c r="L1296" i="13"/>
  <c r="I1296" i="13"/>
  <c r="L1295" i="13"/>
  <c r="I1295" i="13"/>
  <c r="L1294" i="13"/>
  <c r="I1294" i="13"/>
  <c r="L1293" i="13"/>
  <c r="I1293" i="13"/>
  <c r="L1292" i="13"/>
  <c r="I1292" i="13"/>
  <c r="L1291" i="13"/>
  <c r="I1291" i="13"/>
  <c r="L1290" i="13"/>
  <c r="I1290" i="13"/>
  <c r="L1289" i="13"/>
  <c r="I1289" i="13"/>
  <c r="L1288" i="13"/>
  <c r="I1288" i="13"/>
  <c r="L1287" i="13"/>
  <c r="I1287" i="13"/>
  <c r="L1286" i="13"/>
  <c r="I1286" i="13"/>
  <c r="L1285" i="13"/>
  <c r="I1285" i="13"/>
  <c r="L1284" i="13"/>
  <c r="I1284" i="13"/>
  <c r="L1283" i="13"/>
  <c r="I1283" i="13"/>
  <c r="L1282" i="13"/>
  <c r="I1282" i="13"/>
  <c r="L1281" i="13"/>
  <c r="I1281" i="13"/>
  <c r="L1280" i="13"/>
  <c r="I1280" i="13"/>
  <c r="L1279" i="13"/>
  <c r="I1279" i="13"/>
  <c r="L1278" i="13"/>
  <c r="I1278" i="13"/>
  <c r="L1277" i="13"/>
  <c r="I1277" i="13"/>
  <c r="L1276" i="13"/>
  <c r="I1276" i="13"/>
  <c r="L1275" i="13"/>
  <c r="I1275" i="13"/>
  <c r="L1274" i="13"/>
  <c r="I1274" i="13"/>
  <c r="L1273" i="13"/>
  <c r="I1273" i="13"/>
  <c r="L1272" i="13"/>
  <c r="I1272" i="13"/>
  <c r="L1271" i="13"/>
  <c r="I1271" i="13"/>
  <c r="L1270" i="13"/>
  <c r="I1270" i="13"/>
  <c r="L1269" i="13"/>
  <c r="I1269" i="13"/>
  <c r="L1268" i="13"/>
  <c r="I1268" i="13"/>
  <c r="L1267" i="13"/>
  <c r="I1267" i="13"/>
  <c r="L1266" i="13"/>
  <c r="I1266" i="13"/>
  <c r="L1265" i="13"/>
  <c r="I1265" i="13"/>
  <c r="L1264" i="13"/>
  <c r="I1264" i="13"/>
  <c r="L1263" i="13"/>
  <c r="I1263" i="13"/>
  <c r="L1262" i="13"/>
  <c r="I1262" i="13"/>
  <c r="L1261" i="13"/>
  <c r="I1261" i="13"/>
  <c r="L1260" i="13"/>
  <c r="I1260" i="13"/>
  <c r="L1259" i="13"/>
  <c r="I1259" i="13"/>
  <c r="L1258" i="13"/>
  <c r="I1258" i="13"/>
  <c r="L1257" i="13"/>
  <c r="I1257" i="13"/>
  <c r="L1256" i="13"/>
  <c r="I1256" i="13"/>
  <c r="L1255" i="13"/>
  <c r="I1255" i="13"/>
  <c r="L1254" i="13"/>
  <c r="I1254" i="13"/>
  <c r="L1253" i="13"/>
  <c r="I1253" i="13"/>
  <c r="L1252" i="13"/>
  <c r="I1252" i="13"/>
  <c r="L1251" i="13"/>
  <c r="I1251" i="13"/>
  <c r="L1250" i="13"/>
  <c r="I1250" i="13"/>
  <c r="L1249" i="13"/>
  <c r="I1249" i="13"/>
  <c r="L1248" i="13"/>
  <c r="I1248" i="13"/>
  <c r="L1247" i="13"/>
  <c r="I1247" i="13"/>
  <c r="L1246" i="13"/>
  <c r="I1246" i="13"/>
  <c r="L1245" i="13"/>
  <c r="I1245" i="13"/>
  <c r="L1244" i="13"/>
  <c r="I1244" i="13"/>
  <c r="L1243" i="13"/>
  <c r="I1243" i="13"/>
  <c r="L1242" i="13"/>
  <c r="I1242" i="13"/>
  <c r="L1241" i="13"/>
  <c r="I1241" i="13"/>
  <c r="L1240" i="13"/>
  <c r="I1240" i="13"/>
  <c r="L1239" i="13"/>
  <c r="I1239" i="13"/>
  <c r="L1238" i="13"/>
  <c r="I1238" i="13"/>
  <c r="L1237" i="13"/>
  <c r="I1237" i="13"/>
  <c r="L1236" i="13"/>
  <c r="I1236" i="13"/>
  <c r="L1235" i="13"/>
  <c r="I1235" i="13"/>
  <c r="L1234" i="13"/>
  <c r="I1234" i="13"/>
  <c r="L1233" i="13"/>
  <c r="I1233" i="13"/>
  <c r="L1232" i="13"/>
  <c r="I1232" i="13"/>
  <c r="L1231" i="13"/>
  <c r="I1231" i="13"/>
  <c r="L1230" i="13"/>
  <c r="I1230" i="13"/>
  <c r="L1229" i="13"/>
  <c r="I1229" i="13"/>
  <c r="L1228" i="13"/>
  <c r="I1228" i="13"/>
  <c r="L1227" i="13"/>
  <c r="I1227" i="13"/>
  <c r="L1226" i="13"/>
  <c r="I1226" i="13"/>
  <c r="L1225" i="13"/>
  <c r="I1225" i="13"/>
  <c r="L1224" i="13"/>
  <c r="I1224" i="13"/>
  <c r="L1223" i="13"/>
  <c r="I1223" i="13"/>
  <c r="L1222" i="13"/>
  <c r="I1222" i="13"/>
  <c r="L1221" i="13"/>
  <c r="I1221" i="13"/>
  <c r="L1220" i="13"/>
  <c r="I1220" i="13"/>
  <c r="L1219" i="13"/>
  <c r="I1219" i="13"/>
  <c r="L1218" i="13"/>
  <c r="I1218" i="13"/>
  <c r="L1217" i="13"/>
  <c r="I1217" i="13"/>
  <c r="L1216" i="13"/>
  <c r="I1216" i="13"/>
  <c r="L1215" i="13"/>
  <c r="I1215" i="13"/>
  <c r="L1214" i="13"/>
  <c r="I1214" i="13"/>
  <c r="L1213" i="13"/>
  <c r="I1213" i="13"/>
  <c r="L1212" i="13"/>
  <c r="I1212" i="13"/>
  <c r="L1211" i="13"/>
  <c r="I1211" i="13"/>
  <c r="L1210" i="13"/>
  <c r="I1210" i="13"/>
  <c r="L1209" i="13"/>
  <c r="I1209" i="13"/>
  <c r="L1208" i="13"/>
  <c r="I1208" i="13"/>
  <c r="L1207" i="13"/>
  <c r="I1207" i="13"/>
  <c r="L1206" i="13"/>
  <c r="I1206" i="13"/>
  <c r="L1205" i="13"/>
  <c r="I1205" i="13"/>
  <c r="L1204" i="13"/>
  <c r="I1204" i="13"/>
  <c r="L1203" i="13"/>
  <c r="I1203" i="13"/>
  <c r="L1202" i="13"/>
  <c r="I1202" i="13"/>
  <c r="L1201" i="13"/>
  <c r="I1201" i="13"/>
  <c r="L1200" i="13"/>
  <c r="I1200" i="13"/>
  <c r="L1199" i="13"/>
  <c r="I1199" i="13"/>
  <c r="L1198" i="13"/>
  <c r="I1198" i="13"/>
  <c r="L1197" i="13"/>
  <c r="I1197" i="13"/>
  <c r="L1196" i="13"/>
  <c r="I1196" i="13"/>
  <c r="L1195" i="13"/>
  <c r="I1195" i="13"/>
  <c r="L1194" i="13"/>
  <c r="I1194" i="13"/>
  <c r="L1193" i="13"/>
  <c r="I1193" i="13"/>
  <c r="L1192" i="13"/>
  <c r="I1192" i="13"/>
  <c r="L1191" i="13"/>
  <c r="I1191" i="13"/>
  <c r="L1190" i="13"/>
  <c r="I1190" i="13"/>
  <c r="L1189" i="13"/>
  <c r="I1189" i="13"/>
  <c r="L1188" i="13"/>
  <c r="I1188" i="13"/>
  <c r="L1187" i="13"/>
  <c r="I1187" i="13"/>
  <c r="L1186" i="13"/>
  <c r="I1186" i="13"/>
  <c r="L1185" i="13"/>
  <c r="I1185" i="13"/>
  <c r="L1184" i="13"/>
  <c r="I1184" i="13"/>
  <c r="L1183" i="13"/>
  <c r="I1183" i="13"/>
  <c r="L1182" i="13"/>
  <c r="I1182" i="13"/>
  <c r="L1181" i="13"/>
  <c r="I1181" i="13"/>
  <c r="L1180" i="13"/>
  <c r="I1180" i="13"/>
  <c r="L1179" i="13"/>
  <c r="I1179" i="13"/>
  <c r="L1178" i="13"/>
  <c r="I1178" i="13"/>
  <c r="L1177" i="13"/>
  <c r="I1177" i="13"/>
  <c r="L1176" i="13"/>
  <c r="I1176" i="13"/>
  <c r="L1175" i="13"/>
  <c r="I1175" i="13"/>
  <c r="L1174" i="13"/>
  <c r="I1174" i="13"/>
  <c r="L1173" i="13"/>
  <c r="I1173" i="13"/>
  <c r="L1172" i="13"/>
  <c r="I1172" i="13"/>
  <c r="L1171" i="13"/>
  <c r="I1171" i="13"/>
  <c r="L1170" i="13"/>
  <c r="I1170" i="13"/>
  <c r="L1169" i="13"/>
  <c r="I1169" i="13"/>
  <c r="L1168" i="13"/>
  <c r="I1168" i="13"/>
  <c r="L1167" i="13"/>
  <c r="I1167" i="13"/>
  <c r="L1166" i="13"/>
  <c r="I1166" i="13"/>
  <c r="L1165" i="13"/>
  <c r="I1165" i="13"/>
  <c r="L1164" i="13"/>
  <c r="I1164" i="13"/>
  <c r="L1163" i="13"/>
  <c r="I1163" i="13"/>
  <c r="L1162" i="13"/>
  <c r="I1162" i="13"/>
  <c r="L1161" i="13"/>
  <c r="I1161" i="13"/>
  <c r="L1160" i="13"/>
  <c r="I1160" i="13"/>
  <c r="L1159" i="13"/>
  <c r="I1159" i="13"/>
  <c r="L1158" i="13"/>
  <c r="I1158" i="13"/>
  <c r="L1157" i="13"/>
  <c r="I1157" i="13"/>
  <c r="L1156" i="13"/>
  <c r="I1156" i="13"/>
  <c r="L1155" i="13"/>
  <c r="I1155" i="13"/>
  <c r="L1154" i="13"/>
  <c r="I1154" i="13"/>
  <c r="L1153" i="13"/>
  <c r="I1153" i="13"/>
  <c r="L1152" i="13"/>
  <c r="I1152" i="13"/>
  <c r="L1151" i="13"/>
  <c r="I1151" i="13"/>
  <c r="L1150" i="13"/>
  <c r="I1150" i="13"/>
  <c r="L1149" i="13"/>
  <c r="I1149" i="13"/>
  <c r="L1148" i="13"/>
  <c r="I1148" i="13"/>
  <c r="L1147" i="13"/>
  <c r="I1147" i="13"/>
  <c r="L1146" i="13"/>
  <c r="I1146" i="13"/>
  <c r="L1145" i="13"/>
  <c r="I1145" i="13"/>
  <c r="L1144" i="13"/>
  <c r="I1144" i="13"/>
  <c r="L1143" i="13"/>
  <c r="I1143" i="13"/>
  <c r="L1142" i="13"/>
  <c r="I1142" i="13"/>
  <c r="L1141" i="13"/>
  <c r="I1141" i="13"/>
  <c r="L1140" i="13"/>
  <c r="I1140" i="13"/>
  <c r="L1139" i="13"/>
  <c r="I1139" i="13"/>
  <c r="L1138" i="13"/>
  <c r="I1138" i="13"/>
  <c r="L1137" i="13"/>
  <c r="I1137" i="13"/>
  <c r="L1136" i="13"/>
  <c r="I1136" i="13"/>
  <c r="L1135" i="13"/>
  <c r="I1135" i="13"/>
  <c r="L1134" i="13"/>
  <c r="I1134" i="13"/>
  <c r="L1133" i="13"/>
  <c r="I1133" i="13"/>
  <c r="L1132" i="13"/>
  <c r="I1132" i="13"/>
  <c r="L1131" i="13"/>
  <c r="I1131" i="13"/>
  <c r="L1130" i="13"/>
  <c r="I1130" i="13"/>
  <c r="L1129" i="13"/>
  <c r="I1129" i="13"/>
  <c r="L1128" i="13"/>
  <c r="I1128" i="13"/>
  <c r="L1127" i="13"/>
  <c r="I1127" i="13"/>
  <c r="L1126" i="13"/>
  <c r="I1126" i="13"/>
  <c r="L1125" i="13"/>
  <c r="I1125" i="13"/>
  <c r="L1124" i="13"/>
  <c r="I1124" i="13"/>
  <c r="L1123" i="13"/>
  <c r="I1123" i="13"/>
  <c r="L1122" i="13"/>
  <c r="I1122" i="13"/>
  <c r="L1121" i="13"/>
  <c r="I1121" i="13"/>
  <c r="L1120" i="13"/>
  <c r="I1120" i="13"/>
  <c r="L1119" i="13"/>
  <c r="I1119" i="13"/>
  <c r="L1118" i="13"/>
  <c r="I1118" i="13"/>
  <c r="L1117" i="13"/>
  <c r="I1117" i="13"/>
  <c r="L1116" i="13"/>
  <c r="I1116" i="13"/>
  <c r="L1115" i="13"/>
  <c r="I1115" i="13"/>
  <c r="L1114" i="13"/>
  <c r="I1114" i="13"/>
  <c r="L1113" i="13"/>
  <c r="I1113" i="13"/>
  <c r="L1112" i="13"/>
  <c r="I1112" i="13"/>
  <c r="L1111" i="13"/>
  <c r="I1111" i="13"/>
  <c r="L1110" i="13"/>
  <c r="I1110" i="13"/>
  <c r="L1109" i="13"/>
  <c r="I1109" i="13"/>
  <c r="L1108" i="13"/>
  <c r="I1108" i="13"/>
  <c r="L1107" i="13"/>
  <c r="I1107" i="13"/>
  <c r="L1106" i="13"/>
  <c r="I1106" i="13"/>
  <c r="L1105" i="13"/>
  <c r="I1105" i="13"/>
  <c r="L1104" i="13"/>
  <c r="I1104" i="13"/>
  <c r="L1103" i="13"/>
  <c r="I1103" i="13"/>
  <c r="L1102" i="13"/>
  <c r="I1102" i="13"/>
  <c r="L1101" i="13"/>
  <c r="I1101" i="13"/>
  <c r="L1100" i="13"/>
  <c r="I1100" i="13"/>
  <c r="L1099" i="13"/>
  <c r="I1099" i="13"/>
  <c r="L1098" i="13"/>
  <c r="I1098" i="13"/>
  <c r="L1097" i="13"/>
  <c r="I1097" i="13"/>
  <c r="L1096" i="13"/>
  <c r="I1096" i="13"/>
  <c r="L1095" i="13"/>
  <c r="I1095" i="13"/>
  <c r="L1094" i="13"/>
  <c r="I1094" i="13"/>
  <c r="L1093" i="13"/>
  <c r="I1093" i="13"/>
  <c r="L1092" i="13"/>
  <c r="I1092" i="13"/>
  <c r="L1091" i="13"/>
  <c r="I1091" i="13"/>
  <c r="L1090" i="13"/>
  <c r="I1090" i="13"/>
  <c r="L1089" i="13"/>
  <c r="I1089" i="13"/>
  <c r="L1088" i="13"/>
  <c r="I1088" i="13"/>
  <c r="L1087" i="13"/>
  <c r="I1087" i="13"/>
  <c r="L1086" i="13"/>
  <c r="I1086" i="13"/>
  <c r="L1085" i="13"/>
  <c r="I1085" i="13"/>
  <c r="L1084" i="13"/>
  <c r="I1084" i="13"/>
  <c r="L1083" i="13"/>
  <c r="I1083" i="13"/>
  <c r="L1082" i="13"/>
  <c r="I1082" i="13"/>
  <c r="L1081" i="13"/>
  <c r="I1081" i="13"/>
  <c r="L1080" i="13"/>
  <c r="I1080" i="13"/>
  <c r="L1079" i="13"/>
  <c r="I1079" i="13"/>
  <c r="L1078" i="13"/>
  <c r="I1078" i="13"/>
  <c r="L1077" i="13"/>
  <c r="I1077" i="13"/>
  <c r="L1076" i="13"/>
  <c r="I1076" i="13"/>
  <c r="L1075" i="13"/>
  <c r="I1075" i="13"/>
  <c r="L1074" i="13"/>
  <c r="I1074" i="13"/>
  <c r="L1073" i="13"/>
  <c r="I1073" i="13"/>
  <c r="L1072" i="13"/>
  <c r="I1072" i="13"/>
  <c r="L1071" i="13"/>
  <c r="I1071" i="13"/>
  <c r="L1070" i="13"/>
  <c r="I1070" i="13"/>
  <c r="L1069" i="13"/>
  <c r="I1069" i="13"/>
  <c r="L1068" i="13"/>
  <c r="I1068" i="13"/>
  <c r="L1067" i="13"/>
  <c r="I1067" i="13"/>
  <c r="L1066" i="13"/>
  <c r="I1066" i="13"/>
  <c r="L1065" i="13"/>
  <c r="I1065" i="13"/>
  <c r="L1064" i="13"/>
  <c r="I1064" i="13"/>
  <c r="L1063" i="13"/>
  <c r="I1063" i="13"/>
  <c r="L1062" i="13"/>
  <c r="I1062" i="13"/>
  <c r="L1061" i="13"/>
  <c r="I1061" i="13"/>
  <c r="L1060" i="13"/>
  <c r="I1060" i="13"/>
  <c r="L1059" i="13"/>
  <c r="I1059" i="13"/>
  <c r="L1058" i="13"/>
  <c r="I1058" i="13"/>
  <c r="L1057" i="13"/>
  <c r="I1057" i="13"/>
  <c r="L1056" i="13"/>
  <c r="I1056" i="13"/>
  <c r="L1055" i="13"/>
  <c r="I1055" i="13"/>
  <c r="L1054" i="13"/>
  <c r="I1054" i="13"/>
  <c r="L1053" i="13"/>
  <c r="I1053" i="13"/>
  <c r="L1052" i="13"/>
  <c r="I1052" i="13"/>
  <c r="L1051" i="13"/>
  <c r="I1051" i="13"/>
  <c r="L1050" i="13"/>
  <c r="I1050" i="13"/>
  <c r="L1049" i="13"/>
  <c r="I1049" i="13"/>
  <c r="L1048" i="13"/>
  <c r="I1048" i="13"/>
  <c r="L1047" i="13"/>
  <c r="I1047" i="13"/>
  <c r="L1046" i="13"/>
  <c r="I1046" i="13"/>
  <c r="L1045" i="13"/>
  <c r="I1045" i="13"/>
  <c r="L1044" i="13"/>
  <c r="I1044" i="13"/>
  <c r="L1043" i="13"/>
  <c r="I1043" i="13"/>
  <c r="L1042" i="13"/>
  <c r="I1042" i="13"/>
  <c r="L1041" i="13"/>
  <c r="I1041" i="13"/>
  <c r="L1040" i="13"/>
  <c r="I1040" i="13"/>
  <c r="L1039" i="13"/>
  <c r="I1039" i="13"/>
  <c r="L1038" i="13"/>
  <c r="I1038" i="13"/>
  <c r="L1037" i="13"/>
  <c r="I1037" i="13"/>
  <c r="L1036" i="13"/>
  <c r="I1036" i="13"/>
  <c r="L1035" i="13"/>
  <c r="I1035" i="13"/>
  <c r="L1034" i="13"/>
  <c r="I1034" i="13"/>
  <c r="L1033" i="13"/>
  <c r="I1033" i="13"/>
  <c r="L1032" i="13"/>
  <c r="I1032" i="13"/>
  <c r="L1031" i="13"/>
  <c r="I1031" i="13"/>
  <c r="L1030" i="13"/>
  <c r="I1030" i="13"/>
  <c r="L1029" i="13"/>
  <c r="I1029" i="13"/>
  <c r="L1028" i="13"/>
  <c r="I1028" i="13"/>
  <c r="L1027" i="13"/>
  <c r="I1027" i="13"/>
  <c r="L1026" i="13"/>
  <c r="I1026" i="13"/>
  <c r="L1025" i="13"/>
  <c r="I1025" i="13"/>
  <c r="L1024" i="13"/>
  <c r="I1024" i="13"/>
  <c r="L1023" i="13"/>
  <c r="I1023" i="13"/>
  <c r="L1022" i="13"/>
  <c r="I1022" i="13"/>
  <c r="L1021" i="13"/>
  <c r="I1021" i="13"/>
  <c r="L1020" i="13"/>
  <c r="I1020" i="13"/>
  <c r="L1019" i="13"/>
  <c r="I1019" i="13"/>
  <c r="L1018" i="13"/>
  <c r="I1018" i="13"/>
  <c r="L1017" i="13"/>
  <c r="I1017" i="13"/>
  <c r="L1016" i="13"/>
  <c r="I1016" i="13"/>
  <c r="L1015" i="13"/>
  <c r="I1015" i="13"/>
  <c r="L1014" i="13"/>
  <c r="I1014" i="13"/>
  <c r="L1013" i="13"/>
  <c r="I1013" i="13"/>
  <c r="L1012" i="13"/>
  <c r="I1012" i="13"/>
  <c r="L1011" i="13"/>
  <c r="I1011" i="13"/>
  <c r="L1010" i="13"/>
  <c r="I1010" i="13"/>
  <c r="L1009" i="13"/>
  <c r="I1009" i="13"/>
  <c r="L1008" i="13"/>
  <c r="I1008" i="13"/>
  <c r="L1007" i="13"/>
  <c r="I1007" i="13"/>
  <c r="L1006" i="13"/>
  <c r="I1006" i="13"/>
  <c r="L1005" i="13"/>
  <c r="I1005" i="13"/>
  <c r="L1004" i="13"/>
  <c r="I1004" i="13"/>
  <c r="L1003" i="13"/>
  <c r="I1003" i="13"/>
  <c r="L1002" i="13"/>
  <c r="I1002" i="13"/>
  <c r="L1001" i="13"/>
  <c r="I1001" i="13"/>
  <c r="L1000" i="13"/>
  <c r="I1000" i="13"/>
  <c r="L999" i="13"/>
  <c r="I999" i="13"/>
  <c r="L998" i="13"/>
  <c r="I998" i="13"/>
  <c r="L997" i="13"/>
  <c r="I997" i="13"/>
  <c r="L996" i="13"/>
  <c r="I996" i="13"/>
  <c r="L995" i="13"/>
  <c r="I995" i="13"/>
  <c r="L994" i="13"/>
  <c r="I994" i="13"/>
  <c r="L993" i="13"/>
  <c r="I993" i="13"/>
  <c r="L992" i="13"/>
  <c r="I992" i="13"/>
  <c r="L991" i="13"/>
  <c r="I991" i="13"/>
  <c r="L990" i="13"/>
  <c r="I990" i="13"/>
  <c r="L989" i="13"/>
  <c r="I989" i="13"/>
  <c r="L988" i="13"/>
  <c r="I988" i="13"/>
  <c r="L987" i="13"/>
  <c r="I987" i="13"/>
  <c r="L986" i="13"/>
  <c r="I986" i="13"/>
  <c r="L985" i="13"/>
  <c r="I985" i="13"/>
  <c r="L984" i="13"/>
  <c r="I984" i="13"/>
  <c r="L983" i="13"/>
  <c r="I983" i="13"/>
  <c r="L982" i="13"/>
  <c r="I982" i="13"/>
  <c r="L981" i="13"/>
  <c r="I981" i="13"/>
  <c r="L980" i="13"/>
  <c r="I980" i="13"/>
  <c r="L979" i="13"/>
  <c r="I979" i="13"/>
  <c r="L978" i="13"/>
  <c r="I978" i="13"/>
  <c r="L977" i="13"/>
  <c r="I977" i="13"/>
  <c r="L976" i="13"/>
  <c r="I976" i="13"/>
  <c r="L975" i="13"/>
  <c r="I975" i="13"/>
  <c r="L974" i="13"/>
  <c r="I974" i="13"/>
  <c r="L973" i="13"/>
  <c r="I973" i="13"/>
  <c r="L972" i="13"/>
  <c r="I972" i="13"/>
  <c r="L971" i="13"/>
  <c r="I971" i="13"/>
  <c r="L970" i="13"/>
  <c r="I970" i="13"/>
  <c r="L969" i="13"/>
  <c r="I969" i="13"/>
  <c r="L968" i="13"/>
  <c r="I968" i="13"/>
  <c r="L967" i="13"/>
  <c r="I967" i="13"/>
  <c r="L966" i="13"/>
  <c r="I966" i="13"/>
  <c r="L965" i="13"/>
  <c r="I965" i="13"/>
  <c r="L964" i="13"/>
  <c r="I964" i="13"/>
  <c r="L963" i="13"/>
  <c r="I963" i="13"/>
  <c r="L962" i="13"/>
  <c r="I962" i="13"/>
  <c r="L961" i="13"/>
  <c r="I961" i="13"/>
  <c r="L960" i="13"/>
  <c r="I960" i="13"/>
  <c r="L959" i="13"/>
  <c r="I959" i="13"/>
  <c r="L958" i="13"/>
  <c r="I958" i="13"/>
  <c r="L957" i="13"/>
  <c r="I957" i="13"/>
  <c r="L956" i="13"/>
  <c r="I956" i="13"/>
  <c r="L955" i="13"/>
  <c r="I955" i="13"/>
  <c r="L954" i="13"/>
  <c r="I954" i="13"/>
  <c r="L953" i="13"/>
  <c r="I953" i="13"/>
  <c r="L952" i="13"/>
  <c r="I952" i="13"/>
  <c r="L951" i="13"/>
  <c r="I951" i="13"/>
  <c r="L950" i="13"/>
  <c r="I950" i="13"/>
  <c r="L949" i="13"/>
  <c r="I949" i="13"/>
  <c r="L948" i="13"/>
  <c r="I948" i="13"/>
  <c r="L947" i="13"/>
  <c r="I947" i="13"/>
  <c r="L946" i="13"/>
  <c r="I946" i="13"/>
  <c r="L945" i="13"/>
  <c r="I945" i="13"/>
  <c r="L944" i="13"/>
  <c r="I944" i="13"/>
  <c r="L943" i="13"/>
  <c r="I943" i="13"/>
  <c r="L942" i="13"/>
  <c r="I942" i="13"/>
  <c r="L941" i="13"/>
  <c r="I941" i="13"/>
  <c r="L940" i="13"/>
  <c r="I940" i="13"/>
  <c r="L939" i="13"/>
  <c r="I939" i="13"/>
  <c r="L938" i="13"/>
  <c r="I938" i="13"/>
  <c r="L937" i="13"/>
  <c r="I937" i="13"/>
  <c r="L936" i="13"/>
  <c r="I936" i="13"/>
  <c r="L935" i="13"/>
  <c r="I935" i="13"/>
  <c r="L934" i="13"/>
  <c r="I934" i="13"/>
  <c r="L933" i="13"/>
  <c r="I933" i="13"/>
  <c r="L932" i="13"/>
  <c r="I932" i="13"/>
  <c r="L931" i="13"/>
  <c r="I931" i="13"/>
  <c r="L930" i="13"/>
  <c r="I930" i="13"/>
  <c r="L929" i="13"/>
  <c r="I929" i="13"/>
  <c r="L928" i="13"/>
  <c r="I928" i="13"/>
  <c r="L927" i="13"/>
  <c r="I927" i="13"/>
  <c r="L926" i="13"/>
  <c r="I926" i="13"/>
  <c r="L925" i="13"/>
  <c r="I925" i="13"/>
  <c r="L924" i="13"/>
  <c r="I924" i="13"/>
  <c r="L923" i="13"/>
  <c r="I923" i="13"/>
  <c r="L922" i="13"/>
  <c r="I922" i="13"/>
  <c r="L921" i="13"/>
  <c r="I921" i="13"/>
  <c r="L920" i="13"/>
  <c r="I920" i="13"/>
  <c r="L919" i="13"/>
  <c r="I919" i="13"/>
  <c r="L918" i="13"/>
  <c r="I918" i="13"/>
  <c r="L917" i="13"/>
  <c r="I917" i="13"/>
  <c r="L916" i="13"/>
  <c r="I916" i="13"/>
  <c r="L915" i="13"/>
  <c r="I915" i="13"/>
  <c r="L914" i="13"/>
  <c r="I914" i="13"/>
  <c r="L913" i="13"/>
  <c r="I913" i="13"/>
  <c r="L912" i="13"/>
  <c r="I912" i="13"/>
  <c r="L911" i="13"/>
  <c r="I911" i="13"/>
  <c r="L910" i="13"/>
  <c r="I910" i="13"/>
  <c r="L909" i="13"/>
  <c r="I909" i="13"/>
  <c r="L908" i="13"/>
  <c r="I908" i="13"/>
  <c r="L907" i="13"/>
  <c r="I907" i="13"/>
  <c r="L906" i="13"/>
  <c r="I906" i="13"/>
  <c r="L905" i="13"/>
  <c r="I905" i="13"/>
  <c r="L904" i="13"/>
  <c r="I904" i="13"/>
  <c r="L903" i="13"/>
  <c r="I903" i="13"/>
  <c r="L902" i="13"/>
  <c r="I902" i="13"/>
  <c r="L901" i="13"/>
  <c r="I901" i="13"/>
  <c r="L900" i="13"/>
  <c r="I900" i="13"/>
  <c r="L899" i="13"/>
  <c r="I899" i="13"/>
  <c r="L898" i="13"/>
  <c r="I898" i="13"/>
  <c r="L897" i="13"/>
  <c r="I897" i="13"/>
  <c r="L896" i="13"/>
  <c r="I896" i="13"/>
  <c r="L895" i="13"/>
  <c r="I895" i="13"/>
  <c r="L894" i="13"/>
  <c r="I894" i="13"/>
  <c r="L893" i="13"/>
  <c r="I893" i="13"/>
  <c r="L892" i="13"/>
  <c r="I892" i="13"/>
  <c r="L891" i="13"/>
  <c r="I891" i="13"/>
  <c r="L890" i="13"/>
  <c r="I890" i="13"/>
  <c r="L889" i="13"/>
  <c r="I889" i="13"/>
  <c r="L888" i="13"/>
  <c r="I888" i="13"/>
  <c r="L887" i="13"/>
  <c r="I887" i="13"/>
  <c r="L886" i="13"/>
  <c r="I886" i="13"/>
  <c r="L885" i="13"/>
  <c r="I885" i="13"/>
  <c r="L884" i="13"/>
  <c r="I884" i="13"/>
  <c r="L883" i="13"/>
  <c r="I883" i="13"/>
  <c r="L882" i="13"/>
  <c r="I882" i="13"/>
  <c r="L881" i="13"/>
  <c r="I881" i="13"/>
  <c r="L880" i="13"/>
  <c r="I880" i="13"/>
  <c r="L879" i="13"/>
  <c r="I879" i="13"/>
  <c r="L878" i="13"/>
  <c r="I878" i="13"/>
  <c r="L877" i="13"/>
  <c r="I877" i="13"/>
  <c r="L876" i="13"/>
  <c r="I876" i="13"/>
  <c r="L875" i="13"/>
  <c r="I875" i="13"/>
  <c r="L874" i="13"/>
  <c r="I874" i="13"/>
  <c r="L873" i="13"/>
  <c r="I873" i="13"/>
  <c r="L872" i="13"/>
  <c r="I872" i="13"/>
  <c r="L871" i="13"/>
  <c r="I871" i="13"/>
  <c r="L870" i="13"/>
  <c r="I870" i="13"/>
  <c r="L869" i="13"/>
  <c r="I869" i="13"/>
  <c r="L868" i="13"/>
  <c r="I868" i="13"/>
  <c r="L867" i="13"/>
  <c r="I867" i="13"/>
  <c r="L866" i="13"/>
  <c r="I866" i="13"/>
  <c r="L865" i="13"/>
  <c r="I865" i="13"/>
  <c r="L864" i="13"/>
  <c r="I864" i="13"/>
  <c r="L863" i="13"/>
  <c r="I863" i="13"/>
  <c r="L862" i="13"/>
  <c r="I862" i="13"/>
  <c r="L861" i="13"/>
  <c r="I861" i="13"/>
  <c r="L860" i="13"/>
  <c r="I860" i="13"/>
  <c r="L859" i="13"/>
  <c r="I859" i="13"/>
  <c r="L858" i="13"/>
  <c r="I858" i="13"/>
  <c r="L857" i="13"/>
  <c r="I857" i="13"/>
  <c r="L856" i="13"/>
  <c r="I856" i="13"/>
  <c r="L855" i="13"/>
  <c r="I855" i="13"/>
  <c r="L854" i="13"/>
  <c r="I854" i="13"/>
  <c r="L853" i="13"/>
  <c r="I853" i="13"/>
  <c r="L852" i="13"/>
  <c r="I852" i="13"/>
  <c r="L851" i="13"/>
  <c r="I851" i="13"/>
  <c r="L850" i="13"/>
  <c r="I850" i="13"/>
  <c r="L849" i="13"/>
  <c r="I849" i="13"/>
  <c r="L848" i="13"/>
  <c r="I848" i="13"/>
  <c r="L847" i="13"/>
  <c r="I847" i="13"/>
  <c r="L846" i="13"/>
  <c r="I846" i="13"/>
  <c r="L845" i="13"/>
  <c r="I845" i="13"/>
  <c r="L844" i="13"/>
  <c r="I844" i="13"/>
  <c r="L843" i="13"/>
  <c r="I843" i="13"/>
  <c r="L842" i="13"/>
  <c r="I842" i="13"/>
  <c r="L841" i="13"/>
  <c r="I841" i="13"/>
  <c r="L840" i="13"/>
  <c r="I840" i="13"/>
  <c r="L839" i="13"/>
  <c r="I839" i="13"/>
  <c r="L838" i="13"/>
  <c r="I838" i="13"/>
  <c r="L837" i="13"/>
  <c r="I837" i="13"/>
  <c r="L836" i="13"/>
  <c r="I836" i="13"/>
  <c r="L835" i="13"/>
  <c r="I835" i="13"/>
  <c r="L834" i="13"/>
  <c r="I834" i="13"/>
  <c r="L833" i="13"/>
  <c r="I833" i="13"/>
  <c r="L832" i="13"/>
  <c r="I832" i="13"/>
  <c r="L831" i="13"/>
  <c r="I831" i="13"/>
  <c r="L830" i="13"/>
  <c r="I830" i="13"/>
  <c r="L829" i="13"/>
  <c r="I829" i="13"/>
  <c r="L828" i="13"/>
  <c r="I828" i="13"/>
  <c r="L827" i="13"/>
  <c r="I827" i="13"/>
  <c r="L826" i="13"/>
  <c r="I826" i="13"/>
  <c r="L825" i="13"/>
  <c r="I825" i="13"/>
  <c r="L824" i="13"/>
  <c r="I824" i="13"/>
  <c r="L823" i="13"/>
  <c r="I823" i="13"/>
  <c r="L822" i="13"/>
  <c r="I822" i="13"/>
  <c r="L821" i="13"/>
  <c r="I821" i="13"/>
  <c r="L820" i="13"/>
  <c r="I820" i="13"/>
  <c r="L819" i="13"/>
  <c r="I819" i="13"/>
  <c r="L818" i="13"/>
  <c r="I818" i="13"/>
  <c r="L817" i="13"/>
  <c r="I817" i="13"/>
  <c r="L816" i="13"/>
  <c r="I816" i="13"/>
  <c r="L815" i="13"/>
  <c r="I815" i="13"/>
  <c r="L814" i="13"/>
  <c r="I814" i="13"/>
  <c r="L813" i="13"/>
  <c r="I813" i="13"/>
  <c r="L812" i="13"/>
  <c r="I812" i="13"/>
  <c r="L811" i="13"/>
  <c r="I811" i="13"/>
  <c r="L810" i="13"/>
  <c r="I810" i="13"/>
  <c r="L809" i="13"/>
  <c r="I809" i="13"/>
  <c r="L808" i="13"/>
  <c r="I808" i="13"/>
  <c r="L807" i="13"/>
  <c r="I807" i="13"/>
  <c r="L806" i="13"/>
  <c r="I806" i="13"/>
  <c r="L805" i="13"/>
  <c r="I805" i="13"/>
  <c r="L804" i="13"/>
  <c r="I804" i="13"/>
  <c r="L803" i="13"/>
  <c r="I803" i="13"/>
  <c r="L802" i="13"/>
  <c r="I802" i="13"/>
  <c r="L801" i="13"/>
  <c r="I801" i="13"/>
  <c r="L800" i="13"/>
  <c r="I800" i="13"/>
  <c r="L799" i="13"/>
  <c r="I799" i="13"/>
  <c r="L798" i="13"/>
  <c r="I798" i="13"/>
  <c r="L797" i="13"/>
  <c r="I797" i="13"/>
  <c r="L796" i="13"/>
  <c r="I796" i="13"/>
  <c r="L795" i="13"/>
  <c r="I795" i="13"/>
  <c r="L794" i="13"/>
  <c r="I794" i="13"/>
  <c r="L793" i="13"/>
  <c r="I793" i="13"/>
  <c r="L792" i="13"/>
  <c r="I792" i="13"/>
  <c r="L791" i="13"/>
  <c r="I791" i="13"/>
  <c r="L790" i="13"/>
  <c r="I790" i="13"/>
  <c r="L789" i="13"/>
  <c r="I789" i="13"/>
  <c r="L788" i="13"/>
  <c r="I788" i="13"/>
  <c r="L787" i="13"/>
  <c r="I787" i="13"/>
  <c r="L786" i="13"/>
  <c r="I786" i="13"/>
  <c r="L785" i="13"/>
  <c r="I785" i="13"/>
  <c r="L784" i="13"/>
  <c r="I784" i="13"/>
  <c r="L783" i="13"/>
  <c r="I783" i="13"/>
  <c r="L782" i="13"/>
  <c r="I782" i="13"/>
  <c r="L781" i="13"/>
  <c r="I781" i="13"/>
  <c r="L780" i="13"/>
  <c r="I780" i="13"/>
  <c r="L779" i="13"/>
  <c r="I779" i="13"/>
  <c r="L778" i="13"/>
  <c r="I778" i="13"/>
  <c r="L777" i="13"/>
  <c r="I777" i="13"/>
  <c r="L776" i="13"/>
  <c r="I776" i="13"/>
  <c r="L775" i="13"/>
  <c r="I775" i="13"/>
  <c r="L774" i="13"/>
  <c r="I774" i="13"/>
  <c r="L773" i="13"/>
  <c r="I773" i="13"/>
  <c r="L772" i="13"/>
  <c r="I772" i="13"/>
  <c r="L771" i="13"/>
  <c r="I771" i="13"/>
  <c r="L770" i="13"/>
  <c r="I770" i="13"/>
  <c r="L769" i="13"/>
  <c r="I769" i="13"/>
  <c r="L768" i="13"/>
  <c r="I768" i="13"/>
  <c r="L767" i="13"/>
  <c r="I767" i="13"/>
  <c r="L766" i="13"/>
  <c r="I766" i="13"/>
  <c r="L765" i="13"/>
  <c r="I765" i="13"/>
  <c r="L764" i="13"/>
  <c r="I764" i="13"/>
  <c r="L763" i="13"/>
  <c r="I763" i="13"/>
  <c r="L762" i="13"/>
  <c r="I762" i="13"/>
  <c r="L761" i="13"/>
  <c r="I761" i="13"/>
  <c r="L760" i="13"/>
  <c r="I760" i="13"/>
  <c r="L759" i="13"/>
  <c r="I759" i="13"/>
  <c r="L758" i="13"/>
  <c r="I758" i="13"/>
  <c r="L757" i="13"/>
  <c r="I757" i="13"/>
  <c r="L756" i="13"/>
  <c r="I756" i="13"/>
  <c r="L755" i="13"/>
  <c r="I755" i="13"/>
  <c r="L754" i="13"/>
  <c r="I754" i="13"/>
  <c r="L753" i="13"/>
  <c r="I753" i="13"/>
  <c r="L752" i="13"/>
  <c r="I752" i="13"/>
  <c r="L751" i="13"/>
  <c r="I751" i="13"/>
  <c r="L750" i="13"/>
  <c r="I750" i="13"/>
  <c r="L749" i="13"/>
  <c r="I749" i="13"/>
  <c r="L748" i="13"/>
  <c r="I748" i="13"/>
  <c r="L747" i="13"/>
  <c r="I747" i="13"/>
  <c r="L746" i="13"/>
  <c r="I746" i="13"/>
  <c r="L745" i="13"/>
  <c r="I745" i="13"/>
  <c r="L744" i="13"/>
  <c r="I744" i="13"/>
  <c r="L743" i="13"/>
  <c r="I743" i="13"/>
  <c r="L742" i="13"/>
  <c r="I742" i="13"/>
  <c r="L741" i="13"/>
  <c r="I741" i="13"/>
  <c r="L740" i="13"/>
  <c r="I740" i="13"/>
  <c r="L739" i="13"/>
  <c r="I739" i="13"/>
  <c r="L738" i="13"/>
  <c r="I738" i="13"/>
  <c r="L737" i="13"/>
  <c r="I737" i="13"/>
  <c r="L736" i="13"/>
  <c r="I736" i="13"/>
  <c r="L735" i="13"/>
  <c r="I735" i="13"/>
  <c r="L734" i="13"/>
  <c r="I734" i="13"/>
  <c r="L733" i="13"/>
  <c r="I733" i="13"/>
  <c r="L732" i="13"/>
  <c r="I732" i="13"/>
  <c r="L731" i="13"/>
  <c r="I731" i="13"/>
  <c r="L730" i="13"/>
  <c r="I730" i="13"/>
  <c r="L729" i="13"/>
  <c r="I729" i="13"/>
  <c r="L728" i="13"/>
  <c r="I728" i="13"/>
  <c r="L7" i="13"/>
  <c r="I7" i="13"/>
  <c r="L6" i="13"/>
  <c r="I6" i="13"/>
  <c r="L5" i="13"/>
  <c r="I5" i="13"/>
  <c r="L4" i="13"/>
  <c r="I4" i="13"/>
  <c r="K1997" i="13"/>
  <c r="K1252" i="13"/>
  <c r="K4" i="13"/>
  <c r="J11" i="3"/>
  <c r="K11" i="3"/>
  <c r="J10" i="3"/>
  <c r="K10" i="3"/>
  <c r="J9" i="3"/>
  <c r="K9" i="3"/>
  <c r="L8" i="3"/>
  <c r="J8" i="3"/>
  <c r="K8" i="3"/>
  <c r="L7" i="3"/>
  <c r="J7" i="3"/>
  <c r="K7" i="3"/>
  <c r="L6" i="3"/>
  <c r="J6" i="3"/>
  <c r="K6" i="3"/>
  <c r="J5" i="3"/>
  <c r="K5" i="3"/>
  <c r="F1944" i="2"/>
  <c r="C4" i="23"/>
  <c r="L1943" i="2"/>
  <c r="I1943" i="2"/>
  <c r="L1942" i="2"/>
  <c r="I1942" i="2"/>
  <c r="L1941" i="2"/>
  <c r="I1941" i="2"/>
  <c r="L1940" i="2"/>
  <c r="I1940" i="2"/>
  <c r="L1939" i="2"/>
  <c r="I1939" i="2"/>
  <c r="L1938" i="2"/>
  <c r="I1938" i="2"/>
  <c r="L1937" i="2"/>
  <c r="I1937" i="2"/>
  <c r="L1936" i="2"/>
  <c r="I1936" i="2"/>
  <c r="L1935" i="2"/>
  <c r="I1935" i="2"/>
  <c r="L1934" i="2"/>
  <c r="I1934" i="2"/>
  <c r="L1933" i="2"/>
  <c r="I1933" i="2"/>
  <c r="L1932" i="2"/>
  <c r="I1932" i="2"/>
  <c r="L1931" i="2"/>
  <c r="I1931" i="2"/>
  <c r="L1930" i="2"/>
  <c r="I1930" i="2"/>
  <c r="L1929" i="2"/>
  <c r="I1929" i="2"/>
  <c r="L1928" i="2"/>
  <c r="I1928" i="2"/>
  <c r="L1927" i="2"/>
  <c r="I1927" i="2"/>
  <c r="L1926" i="2"/>
  <c r="I1926" i="2"/>
  <c r="L1925" i="2"/>
  <c r="I1925" i="2"/>
  <c r="L1924" i="2"/>
  <c r="I1924" i="2"/>
  <c r="L1923" i="2"/>
  <c r="I1923" i="2"/>
  <c r="L1922" i="2"/>
  <c r="I1922" i="2"/>
  <c r="L1921" i="2"/>
  <c r="I1921" i="2"/>
  <c r="L1920" i="2"/>
  <c r="I1920" i="2"/>
  <c r="L1919" i="2"/>
  <c r="I1919" i="2"/>
  <c r="L1918" i="2"/>
  <c r="I1918" i="2"/>
  <c r="L1917" i="2"/>
  <c r="I1917" i="2"/>
  <c r="L1916" i="2"/>
  <c r="I1916" i="2"/>
  <c r="L1915" i="2"/>
  <c r="I1915" i="2"/>
  <c r="L1914" i="2"/>
  <c r="I1914" i="2"/>
  <c r="L1913" i="2"/>
  <c r="I1913" i="2"/>
  <c r="L1912" i="2"/>
  <c r="I1912" i="2"/>
  <c r="L1911" i="2"/>
  <c r="I1911" i="2"/>
  <c r="L1910" i="2"/>
  <c r="I1910" i="2"/>
  <c r="L1909" i="2"/>
  <c r="I1909" i="2"/>
  <c r="L1908" i="2"/>
  <c r="I1908" i="2"/>
  <c r="L1907" i="2"/>
  <c r="I1907" i="2"/>
  <c r="L1906" i="2"/>
  <c r="I1906" i="2"/>
  <c r="L1905" i="2"/>
  <c r="I1905" i="2"/>
  <c r="L1904" i="2"/>
  <c r="I1904" i="2"/>
  <c r="L1903" i="2"/>
  <c r="I1903" i="2"/>
  <c r="L1902" i="2"/>
  <c r="I1902" i="2"/>
  <c r="L1901" i="2"/>
  <c r="I1901" i="2"/>
  <c r="L1900" i="2"/>
  <c r="I1900" i="2"/>
  <c r="L1899" i="2"/>
  <c r="I1899" i="2"/>
  <c r="L1898" i="2"/>
  <c r="I1898" i="2"/>
  <c r="L1897" i="2"/>
  <c r="I1897" i="2"/>
  <c r="L1896" i="2"/>
  <c r="I1896" i="2"/>
  <c r="L1895" i="2"/>
  <c r="I1895" i="2"/>
  <c r="L1894" i="2"/>
  <c r="I1894" i="2"/>
  <c r="L1893" i="2"/>
  <c r="I1893" i="2"/>
  <c r="L1892" i="2"/>
  <c r="I1892" i="2"/>
  <c r="L1891" i="2"/>
  <c r="I1891" i="2"/>
  <c r="L1890" i="2"/>
  <c r="I1890" i="2"/>
  <c r="L1889" i="2"/>
  <c r="I1889" i="2"/>
  <c r="L1888" i="2"/>
  <c r="I1888" i="2"/>
  <c r="L1887" i="2"/>
  <c r="I1887" i="2"/>
  <c r="L1886" i="2"/>
  <c r="I1886" i="2"/>
  <c r="L1885" i="2"/>
  <c r="I1885" i="2"/>
  <c r="L1884" i="2"/>
  <c r="I1884" i="2"/>
  <c r="L1883" i="2"/>
  <c r="I1883" i="2"/>
  <c r="L1882" i="2"/>
  <c r="I1882" i="2"/>
  <c r="L1881" i="2"/>
  <c r="I1881" i="2"/>
  <c r="L1880" i="2"/>
  <c r="I1880" i="2"/>
  <c r="L1879" i="2"/>
  <c r="I1879" i="2"/>
  <c r="L1878" i="2"/>
  <c r="I1878" i="2"/>
  <c r="L1877" i="2"/>
  <c r="I1877" i="2"/>
  <c r="L1876" i="2"/>
  <c r="I1876" i="2"/>
  <c r="L1875" i="2"/>
  <c r="I1875" i="2"/>
  <c r="L1874" i="2"/>
  <c r="I1874" i="2"/>
  <c r="L1873" i="2"/>
  <c r="I1873" i="2"/>
  <c r="L1872" i="2"/>
  <c r="I1872" i="2"/>
  <c r="L1871" i="2"/>
  <c r="I1871" i="2"/>
  <c r="L1870" i="2"/>
  <c r="I1870" i="2"/>
  <c r="L1869" i="2"/>
  <c r="I1869" i="2"/>
  <c r="L1868" i="2"/>
  <c r="I1868" i="2"/>
  <c r="L1867" i="2"/>
  <c r="I1867" i="2"/>
  <c r="L1866" i="2"/>
  <c r="I1866" i="2"/>
  <c r="L1865" i="2"/>
  <c r="I1865" i="2"/>
  <c r="L1864" i="2"/>
  <c r="I1864" i="2"/>
  <c r="L1863" i="2"/>
  <c r="I1863" i="2"/>
  <c r="L1862" i="2"/>
  <c r="I1862" i="2"/>
  <c r="L1861" i="2"/>
  <c r="I1861" i="2"/>
  <c r="L1860" i="2"/>
  <c r="I1860" i="2"/>
  <c r="L1859" i="2"/>
  <c r="I1859" i="2"/>
  <c r="L1858" i="2"/>
  <c r="I1858" i="2"/>
  <c r="L1857" i="2"/>
  <c r="I1857" i="2"/>
  <c r="L1856" i="2"/>
  <c r="I1856" i="2"/>
  <c r="L1855" i="2"/>
  <c r="I1855" i="2"/>
  <c r="L1854" i="2"/>
  <c r="I1854" i="2"/>
  <c r="L1853" i="2"/>
  <c r="I1853" i="2"/>
  <c r="L1852" i="2"/>
  <c r="I1852" i="2"/>
  <c r="L1851" i="2"/>
  <c r="I1851" i="2"/>
  <c r="L1850" i="2"/>
  <c r="I1850" i="2"/>
  <c r="L1849" i="2"/>
  <c r="I1849" i="2"/>
  <c r="L1848" i="2"/>
  <c r="I1848" i="2"/>
  <c r="L1847" i="2"/>
  <c r="I1847" i="2"/>
  <c r="L1846" i="2"/>
  <c r="I1846" i="2"/>
  <c r="L1845" i="2"/>
  <c r="I1845" i="2"/>
  <c r="L1844" i="2"/>
  <c r="I1844" i="2"/>
  <c r="L1843" i="2"/>
  <c r="I1843" i="2"/>
  <c r="L1842" i="2"/>
  <c r="I1842" i="2"/>
  <c r="L1841" i="2"/>
  <c r="I1841" i="2"/>
  <c r="L1840" i="2"/>
  <c r="I1840" i="2"/>
  <c r="L1839" i="2"/>
  <c r="I1839" i="2"/>
  <c r="L1838" i="2"/>
  <c r="I1838" i="2"/>
  <c r="L1837" i="2"/>
  <c r="I1837" i="2"/>
  <c r="L1836" i="2"/>
  <c r="I1836" i="2"/>
  <c r="L1835" i="2"/>
  <c r="I1835" i="2"/>
  <c r="L1834" i="2"/>
  <c r="I1834" i="2"/>
  <c r="L1833" i="2"/>
  <c r="I1833" i="2"/>
  <c r="L1832" i="2"/>
  <c r="I1832" i="2"/>
  <c r="L1831" i="2"/>
  <c r="I1831" i="2"/>
  <c r="L1830" i="2"/>
  <c r="I1830" i="2"/>
  <c r="L1829" i="2"/>
  <c r="I1829" i="2"/>
  <c r="L1828" i="2"/>
  <c r="I1828" i="2"/>
  <c r="L1827" i="2"/>
  <c r="I1827" i="2"/>
  <c r="L1826" i="2"/>
  <c r="I1826" i="2"/>
  <c r="L1825" i="2"/>
  <c r="I1825" i="2"/>
  <c r="L1824" i="2"/>
  <c r="I1824" i="2"/>
  <c r="L1823" i="2"/>
  <c r="I1823" i="2"/>
  <c r="L1822" i="2"/>
  <c r="I1822" i="2"/>
  <c r="L1821" i="2"/>
  <c r="I1821" i="2"/>
  <c r="L1820" i="2"/>
  <c r="I1820" i="2"/>
  <c r="L1819" i="2"/>
  <c r="I1819" i="2"/>
  <c r="L1818" i="2"/>
  <c r="I1818" i="2"/>
  <c r="L1817" i="2"/>
  <c r="I1817" i="2"/>
  <c r="L1816" i="2"/>
  <c r="I1816" i="2"/>
  <c r="L1815" i="2"/>
  <c r="I1815" i="2"/>
  <c r="L1814" i="2"/>
  <c r="I1814" i="2"/>
  <c r="L1813" i="2"/>
  <c r="I1813" i="2"/>
  <c r="L1812" i="2"/>
  <c r="I1812" i="2"/>
  <c r="L1811" i="2"/>
  <c r="I1811" i="2"/>
  <c r="L1810" i="2"/>
  <c r="I1810" i="2"/>
  <c r="L1809" i="2"/>
  <c r="I1809" i="2"/>
  <c r="L1808" i="2"/>
  <c r="I1808" i="2"/>
  <c r="L1807" i="2"/>
  <c r="I1807" i="2"/>
  <c r="L1806" i="2"/>
  <c r="I1806" i="2"/>
  <c r="L1805" i="2"/>
  <c r="I1805" i="2"/>
  <c r="L1804" i="2"/>
  <c r="I1804" i="2"/>
  <c r="L1803" i="2"/>
  <c r="I1803" i="2"/>
  <c r="L1802" i="2"/>
  <c r="I1802" i="2"/>
  <c r="L1801" i="2"/>
  <c r="I1801" i="2"/>
  <c r="L1800" i="2"/>
  <c r="I1800" i="2"/>
  <c r="L1799" i="2"/>
  <c r="I1799" i="2"/>
  <c r="L1798" i="2"/>
  <c r="I1798" i="2"/>
  <c r="L1797" i="2"/>
  <c r="I1797" i="2"/>
  <c r="L1796" i="2"/>
  <c r="I1796" i="2"/>
  <c r="L1795" i="2"/>
  <c r="I1795" i="2"/>
  <c r="L1794" i="2"/>
  <c r="I1794" i="2"/>
  <c r="L1793" i="2"/>
  <c r="I1793" i="2"/>
  <c r="L1792" i="2"/>
  <c r="I1792" i="2"/>
  <c r="L1791" i="2"/>
  <c r="I1791" i="2"/>
  <c r="L1790" i="2"/>
  <c r="I1790" i="2"/>
  <c r="L1789" i="2"/>
  <c r="I1789" i="2"/>
  <c r="L1788" i="2"/>
  <c r="I1788" i="2"/>
  <c r="L1787" i="2"/>
  <c r="I1787" i="2"/>
  <c r="L1786" i="2"/>
  <c r="I1786" i="2"/>
  <c r="L1785" i="2"/>
  <c r="I1785" i="2"/>
  <c r="L1784" i="2"/>
  <c r="I1784" i="2"/>
  <c r="L1783" i="2"/>
  <c r="I1783" i="2"/>
  <c r="L1782" i="2"/>
  <c r="I1782" i="2"/>
  <c r="L1781" i="2"/>
  <c r="I1781" i="2"/>
  <c r="L1780" i="2"/>
  <c r="I1780" i="2"/>
  <c r="L1779" i="2"/>
  <c r="I1779" i="2"/>
  <c r="L1778" i="2"/>
  <c r="I1778" i="2"/>
  <c r="L1777" i="2"/>
  <c r="I1777" i="2"/>
  <c r="L1776" i="2"/>
  <c r="I1776" i="2"/>
  <c r="L1775" i="2"/>
  <c r="I1775" i="2"/>
  <c r="L1774" i="2"/>
  <c r="I1774" i="2"/>
  <c r="L1773" i="2"/>
  <c r="I1773" i="2"/>
  <c r="L1772" i="2"/>
  <c r="I1772" i="2"/>
  <c r="L1771" i="2"/>
  <c r="I1771" i="2"/>
  <c r="L1770" i="2"/>
  <c r="I1770" i="2"/>
  <c r="L1769" i="2"/>
  <c r="I1769" i="2"/>
  <c r="L1768" i="2"/>
  <c r="I1768" i="2"/>
  <c r="L1767" i="2"/>
  <c r="I1767" i="2"/>
  <c r="L1766" i="2"/>
  <c r="I1766" i="2"/>
  <c r="L1765" i="2"/>
  <c r="I1765" i="2"/>
  <c r="L1764" i="2"/>
  <c r="I1764" i="2"/>
  <c r="L1763" i="2"/>
  <c r="I1763" i="2"/>
  <c r="L1762" i="2"/>
  <c r="I1762" i="2"/>
  <c r="L1761" i="2"/>
  <c r="I1761" i="2"/>
  <c r="L1760" i="2"/>
  <c r="I1760" i="2"/>
  <c r="L1759" i="2"/>
  <c r="I1759" i="2"/>
  <c r="L1558" i="2"/>
  <c r="I1558" i="2"/>
  <c r="L1557" i="2"/>
  <c r="I1557" i="2"/>
  <c r="L1556" i="2"/>
  <c r="I1556" i="2"/>
  <c r="L1555" i="2"/>
  <c r="I1555" i="2"/>
  <c r="L1554" i="2"/>
  <c r="I1554" i="2"/>
  <c r="L1553" i="2"/>
  <c r="I1553" i="2"/>
  <c r="L1552" i="2"/>
  <c r="I1552" i="2"/>
  <c r="L1551" i="2"/>
  <c r="I1551" i="2"/>
  <c r="L1550" i="2"/>
  <c r="I1550" i="2"/>
  <c r="L1549" i="2"/>
  <c r="I1549" i="2"/>
  <c r="L1548" i="2"/>
  <c r="I1548" i="2"/>
  <c r="L1547" i="2"/>
  <c r="I1547" i="2"/>
  <c r="L1546" i="2"/>
  <c r="I1546" i="2"/>
  <c r="L1545" i="2"/>
  <c r="I1545" i="2"/>
  <c r="L1544" i="2"/>
  <c r="I1544" i="2"/>
  <c r="L1543" i="2"/>
  <c r="I1543" i="2"/>
  <c r="L1542" i="2"/>
  <c r="I1542" i="2"/>
  <c r="L1541" i="2"/>
  <c r="I1541" i="2"/>
  <c r="L1540" i="2"/>
  <c r="I1540" i="2"/>
  <c r="L1539" i="2"/>
  <c r="I1539" i="2"/>
  <c r="L1538" i="2"/>
  <c r="I1538" i="2"/>
  <c r="L1537" i="2"/>
  <c r="I1537" i="2"/>
  <c r="L1536" i="2"/>
  <c r="I1536" i="2"/>
  <c r="L1535" i="2"/>
  <c r="I1535" i="2"/>
  <c r="L1534" i="2"/>
  <c r="I1534" i="2"/>
  <c r="L1533" i="2"/>
  <c r="I1533" i="2"/>
  <c r="L1532" i="2"/>
  <c r="I1532" i="2"/>
  <c r="L1531" i="2"/>
  <c r="I1531" i="2"/>
  <c r="L1530" i="2"/>
  <c r="I1530" i="2"/>
  <c r="L1529" i="2"/>
  <c r="I1529" i="2"/>
  <c r="L1528" i="2"/>
  <c r="I1528" i="2"/>
  <c r="L1527" i="2"/>
  <c r="I1527" i="2"/>
  <c r="L1526" i="2"/>
  <c r="I1526" i="2"/>
  <c r="L1525" i="2"/>
  <c r="I1525" i="2"/>
  <c r="L1524" i="2"/>
  <c r="I1524" i="2"/>
  <c r="L1523" i="2"/>
  <c r="I1523" i="2"/>
  <c r="L1522" i="2"/>
  <c r="I1522" i="2"/>
  <c r="L1521" i="2"/>
  <c r="I1521" i="2"/>
  <c r="L1520" i="2"/>
  <c r="I1520" i="2"/>
  <c r="L1519" i="2"/>
  <c r="I1519" i="2"/>
  <c r="L1518" i="2"/>
  <c r="I1518" i="2"/>
  <c r="L1517" i="2"/>
  <c r="I1517" i="2"/>
  <c r="L1516" i="2"/>
  <c r="I1516" i="2"/>
  <c r="L1515" i="2"/>
  <c r="I1515" i="2"/>
  <c r="L1514" i="2"/>
  <c r="I1514" i="2"/>
  <c r="L1513" i="2"/>
  <c r="I1513" i="2"/>
  <c r="L1512" i="2"/>
  <c r="I1512" i="2"/>
  <c r="L1511" i="2"/>
  <c r="I1511" i="2"/>
  <c r="L1510" i="2"/>
  <c r="I1510" i="2"/>
  <c r="L1509" i="2"/>
  <c r="I1509" i="2"/>
  <c r="L1508" i="2"/>
  <c r="I1508" i="2"/>
  <c r="L1507" i="2"/>
  <c r="I1507" i="2"/>
  <c r="L1506" i="2"/>
  <c r="I1506" i="2"/>
  <c r="L1505" i="2"/>
  <c r="I1505" i="2"/>
  <c r="L1504" i="2"/>
  <c r="I1504" i="2"/>
  <c r="L1503" i="2"/>
  <c r="I1503" i="2"/>
  <c r="L1502" i="2"/>
  <c r="I1502" i="2"/>
  <c r="L1501" i="2"/>
  <c r="I1501" i="2"/>
  <c r="L1500" i="2"/>
  <c r="I1500" i="2"/>
  <c r="L1499" i="2"/>
  <c r="I1499" i="2"/>
  <c r="L1498" i="2"/>
  <c r="I1498" i="2"/>
  <c r="L1497" i="2"/>
  <c r="I1497" i="2"/>
  <c r="L1496" i="2"/>
  <c r="I1496" i="2"/>
  <c r="L1495" i="2"/>
  <c r="I1495" i="2"/>
  <c r="L1494" i="2"/>
  <c r="I1494" i="2"/>
  <c r="L1493" i="2"/>
  <c r="I1493" i="2"/>
  <c r="L1492" i="2"/>
  <c r="I1492" i="2"/>
  <c r="L1491" i="2"/>
  <c r="I1491" i="2"/>
  <c r="L1490" i="2"/>
  <c r="I1490" i="2"/>
  <c r="L1489" i="2"/>
  <c r="I1489" i="2"/>
  <c r="L1488" i="2"/>
  <c r="I1488" i="2"/>
  <c r="L1487" i="2"/>
  <c r="I1487" i="2"/>
  <c r="L1486" i="2"/>
  <c r="I1486" i="2"/>
  <c r="L1485" i="2"/>
  <c r="I1485" i="2"/>
  <c r="L1484" i="2"/>
  <c r="I1484" i="2"/>
  <c r="L1483" i="2"/>
  <c r="I1483" i="2"/>
  <c r="L1482" i="2"/>
  <c r="I1482" i="2"/>
  <c r="L1481" i="2"/>
  <c r="I1481" i="2"/>
  <c r="L1480" i="2"/>
  <c r="I1480" i="2"/>
  <c r="L1479" i="2"/>
  <c r="I1479" i="2"/>
  <c r="L1478" i="2"/>
  <c r="I1478" i="2"/>
  <c r="L1477" i="2"/>
  <c r="I1477" i="2"/>
  <c r="L1476" i="2"/>
  <c r="I1476" i="2"/>
  <c r="L1475" i="2"/>
  <c r="I1475" i="2"/>
  <c r="L1474" i="2"/>
  <c r="I1474" i="2"/>
  <c r="L1473" i="2"/>
  <c r="I1473" i="2"/>
  <c r="L1472" i="2"/>
  <c r="I1472" i="2"/>
  <c r="L1471" i="2"/>
  <c r="I1471" i="2"/>
  <c r="L1470" i="2"/>
  <c r="I1470" i="2"/>
  <c r="L1469" i="2"/>
  <c r="I1469" i="2"/>
  <c r="L1468" i="2"/>
  <c r="I1468" i="2"/>
  <c r="L1467" i="2"/>
  <c r="I1467" i="2"/>
  <c r="L1466" i="2"/>
  <c r="I1466" i="2"/>
  <c r="L1465" i="2"/>
  <c r="I1465" i="2"/>
  <c r="L1464" i="2"/>
  <c r="I1464" i="2"/>
  <c r="L1463" i="2"/>
  <c r="I1463" i="2"/>
  <c r="L1462" i="2"/>
  <c r="I1462" i="2"/>
  <c r="L1461" i="2"/>
  <c r="I1461" i="2"/>
  <c r="L1460" i="2"/>
  <c r="I1460" i="2"/>
  <c r="L1459" i="2"/>
  <c r="I1459" i="2"/>
  <c r="L1458" i="2"/>
  <c r="I1458" i="2"/>
  <c r="L1457" i="2"/>
  <c r="I1457" i="2"/>
  <c r="L1456" i="2"/>
  <c r="I1456" i="2"/>
  <c r="L1455" i="2"/>
  <c r="I1455" i="2"/>
  <c r="L1454" i="2"/>
  <c r="I1454" i="2"/>
  <c r="L1453" i="2"/>
  <c r="I1453" i="2"/>
  <c r="L1452" i="2"/>
  <c r="I1452" i="2"/>
  <c r="L1451" i="2"/>
  <c r="I1451" i="2"/>
  <c r="L1450" i="2"/>
  <c r="I1450" i="2"/>
  <c r="L1449" i="2"/>
  <c r="I1449" i="2"/>
  <c r="L1448" i="2"/>
  <c r="I1448" i="2"/>
  <c r="L1447" i="2"/>
  <c r="I1447" i="2"/>
  <c r="L1446" i="2"/>
  <c r="I1446" i="2"/>
  <c r="L1445" i="2"/>
  <c r="I1445" i="2"/>
  <c r="L1444" i="2"/>
  <c r="I1444" i="2"/>
  <c r="L1443" i="2"/>
  <c r="I1443" i="2"/>
  <c r="L1442" i="2"/>
  <c r="I1442" i="2"/>
  <c r="L1441" i="2"/>
  <c r="I1441" i="2"/>
  <c r="L1440" i="2"/>
  <c r="I1440" i="2"/>
  <c r="L1439" i="2"/>
  <c r="I1439" i="2"/>
  <c r="L1438" i="2"/>
  <c r="I1438" i="2"/>
  <c r="L1437" i="2"/>
  <c r="I1437" i="2"/>
  <c r="L1436" i="2"/>
  <c r="I1436" i="2"/>
  <c r="L1435" i="2"/>
  <c r="I1435" i="2"/>
  <c r="L1434" i="2"/>
  <c r="I1434" i="2"/>
  <c r="L1433" i="2"/>
  <c r="I1433" i="2"/>
  <c r="L1432" i="2"/>
  <c r="I1432" i="2"/>
  <c r="L1431" i="2"/>
  <c r="I1431" i="2"/>
  <c r="L1430" i="2"/>
  <c r="I1430" i="2"/>
  <c r="L1429" i="2"/>
  <c r="I1429" i="2"/>
  <c r="L1428" i="2"/>
  <c r="I1428" i="2"/>
  <c r="L1427" i="2"/>
  <c r="I1427" i="2"/>
  <c r="L1426" i="2"/>
  <c r="I1426" i="2"/>
  <c r="L1425" i="2"/>
  <c r="I1425" i="2"/>
  <c r="L1424" i="2"/>
  <c r="I1424" i="2"/>
  <c r="L1423" i="2"/>
  <c r="I1423" i="2"/>
  <c r="L1422" i="2"/>
  <c r="I1422" i="2"/>
  <c r="L1421" i="2"/>
  <c r="I1421" i="2"/>
  <c r="L1420" i="2"/>
  <c r="I1420" i="2"/>
  <c r="L1419" i="2"/>
  <c r="I1419" i="2"/>
  <c r="L1418" i="2"/>
  <c r="I1418" i="2"/>
  <c r="L1417" i="2"/>
  <c r="I1417" i="2"/>
  <c r="L1416" i="2"/>
  <c r="I1416" i="2"/>
  <c r="L1415" i="2"/>
  <c r="I1415" i="2"/>
  <c r="L1414" i="2"/>
  <c r="I1414" i="2"/>
  <c r="L1413" i="2"/>
  <c r="I1413" i="2"/>
  <c r="L1412" i="2"/>
  <c r="I1412" i="2"/>
  <c r="L1411" i="2"/>
  <c r="I1411" i="2"/>
  <c r="L1410" i="2"/>
  <c r="I1410" i="2"/>
  <c r="L1409" i="2"/>
  <c r="I1409" i="2"/>
  <c r="L1408" i="2"/>
  <c r="I1408" i="2"/>
  <c r="L1407" i="2"/>
  <c r="I1407" i="2"/>
  <c r="L1406" i="2"/>
  <c r="I1406" i="2"/>
  <c r="L1405" i="2"/>
  <c r="I1405" i="2"/>
  <c r="L1404" i="2"/>
  <c r="I1404" i="2"/>
  <c r="L1403" i="2"/>
  <c r="I1403" i="2"/>
  <c r="L1402" i="2"/>
  <c r="I1402" i="2"/>
  <c r="L1401" i="2"/>
  <c r="I1401" i="2"/>
  <c r="L1400" i="2"/>
  <c r="I1400" i="2"/>
  <c r="L1399" i="2"/>
  <c r="I1399" i="2"/>
  <c r="L1398" i="2"/>
  <c r="I1398" i="2"/>
  <c r="L1397" i="2"/>
  <c r="I1397" i="2"/>
  <c r="L1396" i="2"/>
  <c r="I1396" i="2"/>
  <c r="L1395" i="2"/>
  <c r="I1395" i="2"/>
  <c r="L1394" i="2"/>
  <c r="I1394" i="2"/>
  <c r="L1393" i="2"/>
  <c r="I1393" i="2"/>
  <c r="L1392" i="2"/>
  <c r="I1392" i="2"/>
  <c r="L1391" i="2"/>
  <c r="I1391" i="2"/>
  <c r="L1390" i="2"/>
  <c r="I1390" i="2"/>
  <c r="L1389" i="2"/>
  <c r="I1389" i="2"/>
  <c r="L1388" i="2"/>
  <c r="I1388" i="2"/>
  <c r="L1387" i="2"/>
  <c r="I1387" i="2"/>
  <c r="L1386" i="2"/>
  <c r="I1386" i="2"/>
  <c r="L1385" i="2"/>
  <c r="I1385" i="2"/>
  <c r="L1384" i="2"/>
  <c r="I1384" i="2"/>
  <c r="L1383" i="2"/>
  <c r="I1383" i="2"/>
  <c r="L1382" i="2"/>
  <c r="I1382" i="2"/>
  <c r="L1381" i="2"/>
  <c r="I1381" i="2"/>
  <c r="L1380" i="2"/>
  <c r="I1380" i="2"/>
  <c r="L1379" i="2"/>
  <c r="I1379" i="2"/>
  <c r="L1378" i="2"/>
  <c r="I1378" i="2"/>
  <c r="L1377" i="2"/>
  <c r="I1377" i="2"/>
  <c r="L1376" i="2"/>
  <c r="I1376" i="2"/>
  <c r="L1375" i="2"/>
  <c r="I1375" i="2"/>
  <c r="L1374" i="2"/>
  <c r="I1374" i="2"/>
  <c r="L1373" i="2"/>
  <c r="I1373" i="2"/>
  <c r="L1372" i="2"/>
  <c r="I1372" i="2"/>
  <c r="L1371" i="2"/>
  <c r="I1371" i="2"/>
  <c r="L1370" i="2"/>
  <c r="I1370" i="2"/>
  <c r="L1369" i="2"/>
  <c r="I1369" i="2"/>
  <c r="L1368" i="2"/>
  <c r="I1368" i="2"/>
  <c r="L1367" i="2"/>
  <c r="I1367" i="2"/>
  <c r="L1366" i="2"/>
  <c r="I1366" i="2"/>
  <c r="L1365" i="2"/>
  <c r="I1365" i="2"/>
  <c r="L1364" i="2"/>
  <c r="I1364" i="2"/>
  <c r="L1363" i="2"/>
  <c r="I1363" i="2"/>
  <c r="L1362" i="2"/>
  <c r="I1362" i="2"/>
  <c r="L1361" i="2"/>
  <c r="I1361" i="2"/>
  <c r="L1360" i="2"/>
  <c r="I1360" i="2"/>
  <c r="L1359" i="2"/>
  <c r="I1359" i="2"/>
  <c r="L1358" i="2"/>
  <c r="I1358" i="2"/>
  <c r="L1357" i="2"/>
  <c r="I1357" i="2"/>
  <c r="L1356" i="2"/>
  <c r="I1356" i="2"/>
  <c r="L1355" i="2"/>
  <c r="I1355" i="2"/>
  <c r="L1354" i="2"/>
  <c r="I1354" i="2"/>
  <c r="L1353" i="2"/>
  <c r="I1353" i="2"/>
  <c r="L1352" i="2"/>
  <c r="I1352" i="2"/>
  <c r="L1351" i="2"/>
  <c r="I1351" i="2"/>
  <c r="L1350" i="2"/>
  <c r="I1350" i="2"/>
  <c r="L1349" i="2"/>
  <c r="I1349" i="2"/>
  <c r="L1348" i="2"/>
  <c r="I1348" i="2"/>
  <c r="L1347" i="2"/>
  <c r="I1347" i="2"/>
  <c r="L1346" i="2"/>
  <c r="I1346" i="2"/>
  <c r="L1345" i="2"/>
  <c r="I1345" i="2"/>
  <c r="L1344" i="2"/>
  <c r="I1344" i="2"/>
  <c r="L1343" i="2"/>
  <c r="I1343" i="2"/>
  <c r="L1342" i="2"/>
  <c r="I1342" i="2"/>
  <c r="L1341" i="2"/>
  <c r="I1341" i="2"/>
  <c r="L1340" i="2"/>
  <c r="I1340" i="2"/>
  <c r="L1339" i="2"/>
  <c r="I1339" i="2"/>
  <c r="L1338" i="2"/>
  <c r="I1338" i="2"/>
  <c r="L1337" i="2"/>
  <c r="I1337" i="2"/>
  <c r="L1336" i="2"/>
  <c r="I1336" i="2"/>
  <c r="L1335" i="2"/>
  <c r="I1335" i="2"/>
  <c r="L1334" i="2"/>
  <c r="I1334" i="2"/>
  <c r="L1333" i="2"/>
  <c r="I1333" i="2"/>
  <c r="L1332" i="2"/>
  <c r="I1332" i="2"/>
  <c r="L1331" i="2"/>
  <c r="I1331" i="2"/>
  <c r="L1330" i="2"/>
  <c r="I1330" i="2"/>
  <c r="L1329" i="2"/>
  <c r="I1329" i="2"/>
  <c r="L1328" i="2"/>
  <c r="I1328" i="2"/>
  <c r="L1327" i="2"/>
  <c r="I1327" i="2"/>
  <c r="L1326" i="2"/>
  <c r="I1326" i="2"/>
  <c r="L1325" i="2"/>
  <c r="I1325" i="2"/>
  <c r="L1324" i="2"/>
  <c r="I1324" i="2"/>
  <c r="L1323" i="2"/>
  <c r="I1323" i="2"/>
  <c r="L1322" i="2"/>
  <c r="I1322" i="2"/>
  <c r="L1321" i="2"/>
  <c r="I1321" i="2"/>
  <c r="L1320" i="2"/>
  <c r="I1320" i="2"/>
  <c r="L1319" i="2"/>
  <c r="I1319" i="2"/>
  <c r="L1318" i="2"/>
  <c r="I1318" i="2"/>
  <c r="L1317" i="2"/>
  <c r="I1317" i="2"/>
  <c r="L1316" i="2"/>
  <c r="I1316" i="2"/>
  <c r="L1315" i="2"/>
  <c r="I1315" i="2"/>
  <c r="L1314" i="2"/>
  <c r="I1314" i="2"/>
  <c r="L1313" i="2"/>
  <c r="I1313" i="2"/>
  <c r="L1312" i="2"/>
  <c r="I1312" i="2"/>
  <c r="L1311" i="2"/>
  <c r="I1311" i="2"/>
  <c r="L1310" i="2"/>
  <c r="I1310" i="2"/>
  <c r="L1309" i="2"/>
  <c r="I1309" i="2"/>
  <c r="L1308" i="2"/>
  <c r="I1308" i="2"/>
  <c r="L1307" i="2"/>
  <c r="I1307" i="2"/>
  <c r="L1306" i="2"/>
  <c r="I1306" i="2"/>
  <c r="L1305" i="2"/>
  <c r="I1305" i="2"/>
  <c r="L1304" i="2"/>
  <c r="I1304" i="2"/>
  <c r="L1303" i="2"/>
  <c r="I1303" i="2"/>
  <c r="L1302" i="2"/>
  <c r="I1302" i="2"/>
  <c r="L1301" i="2"/>
  <c r="I1301" i="2"/>
  <c r="L1300" i="2"/>
  <c r="I1300" i="2"/>
  <c r="L1299" i="2"/>
  <c r="I1299" i="2"/>
  <c r="L1298" i="2"/>
  <c r="I1298" i="2"/>
  <c r="L1297" i="2"/>
  <c r="I1297" i="2"/>
  <c r="L1296" i="2"/>
  <c r="I1296" i="2"/>
  <c r="L1295" i="2"/>
  <c r="I1295" i="2"/>
  <c r="L1294" i="2"/>
  <c r="I1294" i="2"/>
  <c r="L1293" i="2"/>
  <c r="I1293" i="2"/>
  <c r="L1292" i="2"/>
  <c r="I1292" i="2"/>
  <c r="L1291" i="2"/>
  <c r="I1291" i="2"/>
  <c r="L1290" i="2"/>
  <c r="I1290" i="2"/>
  <c r="L1289" i="2"/>
  <c r="I1289" i="2"/>
  <c r="L1288" i="2"/>
  <c r="I1288" i="2"/>
  <c r="L1287" i="2"/>
  <c r="I1287" i="2"/>
  <c r="L1286" i="2"/>
  <c r="I1286" i="2"/>
  <c r="L1285" i="2"/>
  <c r="I1285" i="2"/>
  <c r="L1284" i="2"/>
  <c r="I1284" i="2"/>
  <c r="L1283" i="2"/>
  <c r="I1283" i="2"/>
  <c r="L1282" i="2"/>
  <c r="I1282" i="2"/>
  <c r="L1281" i="2"/>
  <c r="I1281" i="2"/>
  <c r="L1280" i="2"/>
  <c r="I1280" i="2"/>
  <c r="L1279" i="2"/>
  <c r="I1279" i="2"/>
  <c r="L1278" i="2"/>
  <c r="I1278" i="2"/>
  <c r="L1277" i="2"/>
  <c r="I1277" i="2"/>
  <c r="L1276" i="2"/>
  <c r="I1276" i="2"/>
  <c r="L1275" i="2"/>
  <c r="I1275" i="2"/>
  <c r="L1274" i="2"/>
  <c r="I1274" i="2"/>
  <c r="L1273" i="2"/>
  <c r="I1273" i="2"/>
  <c r="L1272" i="2"/>
  <c r="I1272" i="2"/>
  <c r="L1271" i="2"/>
  <c r="I1271" i="2"/>
  <c r="L1270" i="2"/>
  <c r="I1270" i="2"/>
  <c r="L1269" i="2"/>
  <c r="I1269" i="2"/>
  <c r="L1268" i="2"/>
  <c r="I1268" i="2"/>
  <c r="L1267" i="2"/>
  <c r="I1267" i="2"/>
  <c r="L1266" i="2"/>
  <c r="I1266" i="2"/>
  <c r="L1265" i="2"/>
  <c r="I1265" i="2"/>
  <c r="L1264" i="2"/>
  <c r="I1264" i="2"/>
  <c r="L1263" i="2"/>
  <c r="I1263" i="2"/>
  <c r="L1262" i="2"/>
  <c r="I1262" i="2"/>
  <c r="L1261" i="2"/>
  <c r="I1261" i="2"/>
  <c r="L1260" i="2"/>
  <c r="I1260" i="2"/>
  <c r="L1259" i="2"/>
  <c r="I1259" i="2"/>
  <c r="L1258" i="2"/>
  <c r="I1258" i="2"/>
  <c r="L1257" i="2"/>
  <c r="I1257" i="2"/>
  <c r="L1256" i="2"/>
  <c r="I1256" i="2"/>
  <c r="L1255" i="2"/>
  <c r="I1255" i="2"/>
  <c r="L1254" i="2"/>
  <c r="I1254" i="2"/>
  <c r="L1253" i="2"/>
  <c r="I1253" i="2"/>
  <c r="L1252" i="2"/>
  <c r="I1252" i="2"/>
  <c r="L1251" i="2"/>
  <c r="I1251" i="2"/>
  <c r="L1250" i="2"/>
  <c r="I1250" i="2"/>
  <c r="L1249" i="2"/>
  <c r="I1249" i="2"/>
  <c r="L1248" i="2"/>
  <c r="I1248" i="2"/>
  <c r="L1247" i="2"/>
  <c r="I1247" i="2"/>
  <c r="L1246" i="2"/>
  <c r="I1246" i="2"/>
  <c r="L1245" i="2"/>
  <c r="I1245" i="2"/>
  <c r="L1244" i="2"/>
  <c r="I1244" i="2"/>
  <c r="L1243" i="2"/>
  <c r="I1243" i="2"/>
  <c r="L1242" i="2"/>
  <c r="I1242" i="2"/>
  <c r="L1241" i="2"/>
  <c r="I1241" i="2"/>
  <c r="L1240" i="2"/>
  <c r="I1240" i="2"/>
  <c r="L1239" i="2"/>
  <c r="I1239" i="2"/>
  <c r="L1238" i="2"/>
  <c r="I1238" i="2"/>
  <c r="L1237" i="2"/>
  <c r="I1237" i="2"/>
  <c r="L1236" i="2"/>
  <c r="I1236" i="2"/>
  <c r="L1235" i="2"/>
  <c r="I1235" i="2"/>
  <c r="L1234" i="2"/>
  <c r="I1234" i="2"/>
  <c r="L1233" i="2"/>
  <c r="I1233" i="2"/>
  <c r="L1232" i="2"/>
  <c r="I1232" i="2"/>
  <c r="L1231" i="2"/>
  <c r="I1231" i="2"/>
  <c r="L1230" i="2"/>
  <c r="I1230" i="2"/>
  <c r="L1229" i="2"/>
  <c r="I1229" i="2"/>
  <c r="L1228" i="2"/>
  <c r="I1228" i="2"/>
  <c r="L1227" i="2"/>
  <c r="I1227" i="2"/>
  <c r="L1226" i="2"/>
  <c r="I1226" i="2"/>
  <c r="L1225" i="2"/>
  <c r="I1225" i="2"/>
  <c r="L1224" i="2"/>
  <c r="I1224" i="2"/>
  <c r="L1223" i="2"/>
  <c r="I1223" i="2"/>
  <c r="L1222" i="2"/>
  <c r="I1222" i="2"/>
  <c r="L1221" i="2"/>
  <c r="I1221" i="2"/>
  <c r="L1220" i="2"/>
  <c r="I1220" i="2"/>
  <c r="L1219" i="2"/>
  <c r="I1219" i="2"/>
  <c r="L1218" i="2"/>
  <c r="I1218" i="2"/>
  <c r="L1217" i="2"/>
  <c r="I1217" i="2"/>
  <c r="L1216" i="2"/>
  <c r="I1216" i="2"/>
  <c r="L1215" i="2"/>
  <c r="I1215" i="2"/>
  <c r="L1214" i="2"/>
  <c r="I1214" i="2"/>
  <c r="L1213" i="2"/>
  <c r="I1213" i="2"/>
  <c r="L1212" i="2"/>
  <c r="I1212" i="2"/>
  <c r="L1211" i="2"/>
  <c r="I1211" i="2"/>
  <c r="L1210" i="2"/>
  <c r="I1210" i="2"/>
  <c r="L1209" i="2"/>
  <c r="I1209" i="2"/>
  <c r="L1208" i="2"/>
  <c r="I1208" i="2"/>
  <c r="L1207" i="2"/>
  <c r="I1207" i="2"/>
  <c r="L1206" i="2"/>
  <c r="I1206" i="2"/>
  <c r="L1205" i="2"/>
  <c r="I1205" i="2"/>
  <c r="L1204" i="2"/>
  <c r="I1204" i="2"/>
  <c r="L1203" i="2"/>
  <c r="I1203" i="2"/>
  <c r="L1202" i="2"/>
  <c r="I1202" i="2"/>
  <c r="L1201" i="2"/>
  <c r="I1201" i="2"/>
  <c r="L1200" i="2"/>
  <c r="I1200" i="2"/>
  <c r="L1199" i="2"/>
  <c r="I1199" i="2"/>
  <c r="L1198" i="2"/>
  <c r="I1198" i="2"/>
  <c r="L1197" i="2"/>
  <c r="I1197" i="2"/>
  <c r="L1196" i="2"/>
  <c r="I1196" i="2"/>
  <c r="L1195" i="2"/>
  <c r="I1195" i="2"/>
  <c r="L1194" i="2"/>
  <c r="I1194" i="2"/>
  <c r="L1193" i="2"/>
  <c r="I1193" i="2"/>
  <c r="L1192" i="2"/>
  <c r="I1192" i="2"/>
  <c r="L1191" i="2"/>
  <c r="I1191" i="2"/>
  <c r="L1190" i="2"/>
  <c r="I1190" i="2"/>
  <c r="L1189" i="2"/>
  <c r="I1189" i="2"/>
  <c r="L1188" i="2"/>
  <c r="I1188" i="2"/>
  <c r="L1187" i="2"/>
  <c r="I1187" i="2"/>
  <c r="L1186" i="2"/>
  <c r="I1186" i="2"/>
  <c r="L1185" i="2"/>
  <c r="I1185" i="2"/>
  <c r="L1184" i="2"/>
  <c r="I1184" i="2"/>
  <c r="L1183" i="2"/>
  <c r="I1183" i="2"/>
  <c r="L1182" i="2"/>
  <c r="I1182" i="2"/>
  <c r="L1181" i="2"/>
  <c r="I1181" i="2"/>
  <c r="L1180" i="2"/>
  <c r="I1180" i="2"/>
  <c r="L1179" i="2"/>
  <c r="I1179" i="2"/>
  <c r="L1178" i="2"/>
  <c r="I1178" i="2"/>
  <c r="L1177" i="2"/>
  <c r="I1177" i="2"/>
  <c r="L1176" i="2"/>
  <c r="I1176" i="2"/>
  <c r="L1175" i="2"/>
  <c r="I1175" i="2"/>
  <c r="L1174" i="2"/>
  <c r="I1174" i="2"/>
  <c r="L1173" i="2"/>
  <c r="I1173" i="2"/>
  <c r="L1172" i="2"/>
  <c r="I1172" i="2"/>
  <c r="L1171" i="2"/>
  <c r="I1171" i="2"/>
  <c r="L1170" i="2"/>
  <c r="I1170" i="2"/>
  <c r="L1169" i="2"/>
  <c r="I1169" i="2"/>
  <c r="L1168" i="2"/>
  <c r="I1168" i="2"/>
  <c r="L1167" i="2"/>
  <c r="I1167" i="2"/>
  <c r="L1166" i="2"/>
  <c r="I1166" i="2"/>
  <c r="L1165" i="2"/>
  <c r="I1165" i="2"/>
  <c r="L1164" i="2"/>
  <c r="I1164" i="2"/>
  <c r="L1163" i="2"/>
  <c r="I1163" i="2"/>
  <c r="L1162" i="2"/>
  <c r="I1162" i="2"/>
  <c r="L1161" i="2"/>
  <c r="I1161" i="2"/>
  <c r="L1160" i="2"/>
  <c r="I1160" i="2"/>
  <c r="L1159" i="2"/>
  <c r="I1159" i="2"/>
  <c r="L1158" i="2"/>
  <c r="I1158" i="2"/>
  <c r="L1157" i="2"/>
  <c r="I1157" i="2"/>
  <c r="L1156" i="2"/>
  <c r="I1156" i="2"/>
  <c r="L1155" i="2"/>
  <c r="I1155" i="2"/>
  <c r="L1154" i="2"/>
  <c r="I1154" i="2"/>
  <c r="L1153" i="2"/>
  <c r="I1153" i="2"/>
  <c r="L1152" i="2"/>
  <c r="I1152" i="2"/>
  <c r="L1151" i="2"/>
  <c r="I1151" i="2"/>
  <c r="L1150" i="2"/>
  <c r="I1150" i="2"/>
  <c r="L1149" i="2"/>
  <c r="I1149" i="2"/>
  <c r="L1148" i="2"/>
  <c r="I1148" i="2"/>
  <c r="L1147" i="2"/>
  <c r="I1147" i="2"/>
  <c r="L1146" i="2"/>
  <c r="I1146" i="2"/>
  <c r="L1145" i="2"/>
  <c r="I1145" i="2"/>
  <c r="L1144" i="2"/>
  <c r="I1144" i="2"/>
  <c r="L1143" i="2"/>
  <c r="I1143" i="2"/>
  <c r="L1142" i="2"/>
  <c r="I1142" i="2"/>
  <c r="L1141" i="2"/>
  <c r="I1141" i="2"/>
  <c r="L1140" i="2"/>
  <c r="I1140" i="2"/>
  <c r="L1139" i="2"/>
  <c r="I1139" i="2"/>
  <c r="L1138" i="2"/>
  <c r="I1138" i="2"/>
  <c r="L1137" i="2"/>
  <c r="I1137" i="2"/>
  <c r="L1136" i="2"/>
  <c r="I1136" i="2"/>
  <c r="L1135" i="2"/>
  <c r="I1135" i="2"/>
  <c r="L1134" i="2"/>
  <c r="I1134" i="2"/>
  <c r="L1133" i="2"/>
  <c r="I1133" i="2"/>
  <c r="L1132" i="2"/>
  <c r="I1132" i="2"/>
  <c r="L1131" i="2"/>
  <c r="I1131" i="2"/>
  <c r="L1130" i="2"/>
  <c r="I1130" i="2"/>
  <c r="L1129" i="2"/>
  <c r="I1129" i="2"/>
  <c r="L1128" i="2"/>
  <c r="I1128" i="2"/>
  <c r="L1127" i="2"/>
  <c r="I1127" i="2"/>
  <c r="L1126" i="2"/>
  <c r="I1126" i="2"/>
  <c r="L1125" i="2"/>
  <c r="I1125" i="2"/>
  <c r="L1124" i="2"/>
  <c r="I1124" i="2"/>
  <c r="L1123" i="2"/>
  <c r="I1123" i="2"/>
  <c r="L1122" i="2"/>
  <c r="I1122" i="2"/>
  <c r="L1121" i="2"/>
  <c r="I1121" i="2"/>
  <c r="L1120" i="2"/>
  <c r="I1120" i="2"/>
  <c r="L1119" i="2"/>
  <c r="I1119" i="2"/>
  <c r="L1118" i="2"/>
  <c r="I1118" i="2"/>
  <c r="L1117" i="2"/>
  <c r="I1117" i="2"/>
  <c r="L1116" i="2"/>
  <c r="I1116" i="2"/>
  <c r="L1115" i="2"/>
  <c r="I1115" i="2"/>
  <c r="L1114" i="2"/>
  <c r="I1114" i="2"/>
  <c r="L1113" i="2"/>
  <c r="I1113" i="2"/>
  <c r="L1112" i="2"/>
  <c r="I1112" i="2"/>
  <c r="L1111" i="2"/>
  <c r="I1111" i="2"/>
  <c r="L1110" i="2"/>
  <c r="I1110" i="2"/>
  <c r="L1109" i="2"/>
  <c r="I1109" i="2"/>
  <c r="L1108" i="2"/>
  <c r="I1108" i="2"/>
  <c r="L1107" i="2"/>
  <c r="I1107" i="2"/>
  <c r="L1106" i="2"/>
  <c r="I1106" i="2"/>
  <c r="L1105" i="2"/>
  <c r="I1105" i="2"/>
  <c r="L1104" i="2"/>
  <c r="I1104" i="2"/>
  <c r="L1103" i="2"/>
  <c r="I1103" i="2"/>
  <c r="L1102" i="2"/>
  <c r="I1102" i="2"/>
  <c r="L1101" i="2"/>
  <c r="I1101" i="2"/>
  <c r="L1100" i="2"/>
  <c r="I1100" i="2"/>
  <c r="L1099" i="2"/>
  <c r="I1099" i="2"/>
  <c r="L1098" i="2"/>
  <c r="I1098" i="2"/>
  <c r="L1097" i="2"/>
  <c r="I1097" i="2"/>
  <c r="L1096" i="2"/>
  <c r="I1096" i="2"/>
  <c r="L1095" i="2"/>
  <c r="I1095" i="2"/>
  <c r="L1094" i="2"/>
  <c r="I1094" i="2"/>
  <c r="L1093" i="2"/>
  <c r="I1093" i="2"/>
  <c r="L1092" i="2"/>
  <c r="I1092" i="2"/>
  <c r="L1091" i="2"/>
  <c r="I1091" i="2"/>
  <c r="L1090" i="2"/>
  <c r="I1090" i="2"/>
  <c r="L1089" i="2"/>
  <c r="I1089" i="2"/>
  <c r="L1088" i="2"/>
  <c r="I1088" i="2"/>
  <c r="L1087" i="2"/>
  <c r="I1087" i="2"/>
  <c r="L1086" i="2"/>
  <c r="I1086" i="2"/>
  <c r="L1085" i="2"/>
  <c r="I1085" i="2"/>
  <c r="L1084" i="2"/>
  <c r="I1084" i="2"/>
  <c r="L1083" i="2"/>
  <c r="I1083" i="2"/>
  <c r="L1082" i="2"/>
  <c r="I1082" i="2"/>
  <c r="L1081" i="2"/>
  <c r="I1081" i="2"/>
  <c r="L1080" i="2"/>
  <c r="I1080" i="2"/>
  <c r="L1079" i="2"/>
  <c r="I1079" i="2"/>
  <c r="L1078" i="2"/>
  <c r="I1078" i="2"/>
  <c r="L1077" i="2"/>
  <c r="I1077" i="2"/>
  <c r="L1076" i="2"/>
  <c r="I1076" i="2"/>
  <c r="L1075" i="2"/>
  <c r="I1075" i="2"/>
  <c r="L1074" i="2"/>
  <c r="I1074" i="2"/>
  <c r="L1073" i="2"/>
  <c r="I1073" i="2"/>
  <c r="L1072" i="2"/>
  <c r="I1072" i="2"/>
  <c r="L1071" i="2"/>
  <c r="I1071" i="2"/>
  <c r="L1070" i="2"/>
  <c r="I1070" i="2"/>
  <c r="L1069" i="2"/>
  <c r="I1069" i="2"/>
  <c r="L1068" i="2"/>
  <c r="I1068" i="2"/>
  <c r="L1067" i="2"/>
  <c r="I1067" i="2"/>
  <c r="L1066" i="2"/>
  <c r="I1066" i="2"/>
  <c r="L1065" i="2"/>
  <c r="I1065" i="2"/>
  <c r="L1064" i="2"/>
  <c r="I1064" i="2"/>
  <c r="L1063" i="2"/>
  <c r="I1063" i="2"/>
  <c r="L1062" i="2"/>
  <c r="I1062" i="2"/>
  <c r="L1061" i="2"/>
  <c r="I1061" i="2"/>
  <c r="L1060" i="2"/>
  <c r="I1060" i="2"/>
  <c r="L1059" i="2"/>
  <c r="I1059" i="2"/>
  <c r="L1058" i="2"/>
  <c r="I1058" i="2"/>
  <c r="L1057" i="2"/>
  <c r="I1057" i="2"/>
  <c r="L1056" i="2"/>
  <c r="I1056" i="2"/>
  <c r="L1055" i="2"/>
  <c r="I1055" i="2"/>
  <c r="L1054" i="2"/>
  <c r="I1054" i="2"/>
  <c r="L1053" i="2"/>
  <c r="I1053" i="2"/>
  <c r="L1052" i="2"/>
  <c r="I1052" i="2"/>
  <c r="L1051" i="2"/>
  <c r="I1051" i="2"/>
  <c r="L1050" i="2"/>
  <c r="I1050" i="2"/>
  <c r="L1049" i="2"/>
  <c r="I1049" i="2"/>
  <c r="L1048" i="2"/>
  <c r="I1048" i="2"/>
  <c r="L1047" i="2"/>
  <c r="I1047" i="2"/>
  <c r="L1046" i="2"/>
  <c r="I1046" i="2"/>
  <c r="L1045" i="2"/>
  <c r="I1045" i="2"/>
  <c r="L1044" i="2"/>
  <c r="I1044" i="2"/>
  <c r="L1043" i="2"/>
  <c r="I1043" i="2"/>
  <c r="L1042" i="2"/>
  <c r="I1042" i="2"/>
  <c r="L1041" i="2"/>
  <c r="I1041" i="2"/>
  <c r="L1040" i="2"/>
  <c r="I1040" i="2"/>
  <c r="L1039" i="2"/>
  <c r="I1039" i="2"/>
  <c r="L1038" i="2"/>
  <c r="I1038" i="2"/>
  <c r="L1037" i="2"/>
  <c r="I1037" i="2"/>
  <c r="L1036" i="2"/>
  <c r="I1036" i="2"/>
  <c r="L1035" i="2"/>
  <c r="I1035" i="2"/>
  <c r="L1034" i="2"/>
  <c r="I1034" i="2"/>
  <c r="L1033" i="2"/>
  <c r="I1033" i="2"/>
  <c r="L1032" i="2"/>
  <c r="I1032" i="2"/>
  <c r="L1031" i="2"/>
  <c r="I1031" i="2"/>
  <c r="L1030" i="2"/>
  <c r="I1030" i="2"/>
  <c r="L1029" i="2"/>
  <c r="I1029" i="2"/>
  <c r="L1028" i="2"/>
  <c r="I1028" i="2"/>
  <c r="L1027" i="2"/>
  <c r="I1027" i="2"/>
  <c r="L1026" i="2"/>
  <c r="I1026" i="2"/>
  <c r="L1025" i="2"/>
  <c r="I1025" i="2"/>
  <c r="L1024" i="2"/>
  <c r="I1024" i="2"/>
  <c r="L1023" i="2"/>
  <c r="I1023" i="2"/>
  <c r="L1022" i="2"/>
  <c r="I1022" i="2"/>
  <c r="L1021" i="2"/>
  <c r="I1021" i="2"/>
  <c r="L1020" i="2"/>
  <c r="I1020" i="2"/>
  <c r="L1019" i="2"/>
  <c r="I1019" i="2"/>
  <c r="L1018" i="2"/>
  <c r="I1018" i="2"/>
  <c r="L1017" i="2"/>
  <c r="I1017" i="2"/>
  <c r="L1016" i="2"/>
  <c r="I1016" i="2"/>
  <c r="L1015" i="2"/>
  <c r="I1015" i="2"/>
  <c r="L1014" i="2"/>
  <c r="I1014" i="2"/>
  <c r="L1013" i="2"/>
  <c r="I1013" i="2"/>
  <c r="L1012" i="2"/>
  <c r="I1012" i="2"/>
  <c r="L1011" i="2"/>
  <c r="I1011" i="2"/>
  <c r="L1010" i="2"/>
  <c r="I1010" i="2"/>
  <c r="L1009" i="2"/>
  <c r="I1009" i="2"/>
  <c r="L1008" i="2"/>
  <c r="I1008" i="2"/>
  <c r="L1007" i="2"/>
  <c r="I1007" i="2"/>
  <c r="L1006" i="2"/>
  <c r="I1006" i="2"/>
  <c r="L1005" i="2"/>
  <c r="I1005" i="2"/>
  <c r="L1004" i="2"/>
  <c r="I1004" i="2"/>
  <c r="L1003" i="2"/>
  <c r="I1003" i="2"/>
  <c r="L1002" i="2"/>
  <c r="I1002" i="2"/>
  <c r="L1001" i="2"/>
  <c r="I1001" i="2"/>
  <c r="L1000" i="2"/>
  <c r="I1000" i="2"/>
  <c r="L999" i="2"/>
  <c r="I999" i="2"/>
  <c r="L998" i="2"/>
  <c r="I998" i="2"/>
  <c r="L997" i="2"/>
  <c r="I997" i="2"/>
  <c r="L996" i="2"/>
  <c r="I996" i="2"/>
  <c r="L995" i="2"/>
  <c r="I995" i="2"/>
  <c r="L994" i="2"/>
  <c r="I994" i="2"/>
  <c r="L993" i="2"/>
  <c r="I993" i="2"/>
  <c r="L992" i="2"/>
  <c r="I992" i="2"/>
  <c r="L991" i="2"/>
  <c r="I991" i="2"/>
  <c r="L990" i="2"/>
  <c r="I990" i="2"/>
  <c r="L989" i="2"/>
  <c r="I989" i="2"/>
  <c r="L988" i="2"/>
  <c r="I988" i="2"/>
  <c r="L987" i="2"/>
  <c r="I987" i="2"/>
  <c r="L986" i="2"/>
  <c r="I986" i="2"/>
  <c r="L985" i="2"/>
  <c r="I985" i="2"/>
  <c r="L984" i="2"/>
  <c r="I984" i="2"/>
  <c r="L983" i="2"/>
  <c r="I983" i="2"/>
  <c r="L982" i="2"/>
  <c r="I982" i="2"/>
  <c r="L981" i="2"/>
  <c r="I981" i="2"/>
  <c r="L980" i="2"/>
  <c r="I980" i="2"/>
  <c r="L979" i="2"/>
  <c r="I979" i="2"/>
  <c r="L978" i="2"/>
  <c r="I978" i="2"/>
  <c r="L977" i="2"/>
  <c r="I977" i="2"/>
  <c r="L976" i="2"/>
  <c r="I976" i="2"/>
  <c r="L975" i="2"/>
  <c r="I975" i="2"/>
  <c r="L974" i="2"/>
  <c r="I974" i="2"/>
  <c r="L973" i="2"/>
  <c r="I973" i="2"/>
  <c r="L972" i="2"/>
  <c r="I972" i="2"/>
  <c r="L971" i="2"/>
  <c r="I971" i="2"/>
  <c r="L970" i="2"/>
  <c r="I970" i="2"/>
  <c r="L969" i="2"/>
  <c r="I969" i="2"/>
  <c r="L968" i="2"/>
  <c r="I968" i="2"/>
  <c r="L967" i="2"/>
  <c r="I967" i="2"/>
  <c r="L966" i="2"/>
  <c r="I966" i="2"/>
  <c r="L965" i="2"/>
  <c r="I965" i="2"/>
  <c r="L964" i="2"/>
  <c r="I964" i="2"/>
  <c r="L963" i="2"/>
  <c r="I963" i="2"/>
  <c r="L962" i="2"/>
  <c r="I962" i="2"/>
  <c r="L961" i="2"/>
  <c r="I961" i="2"/>
  <c r="L960" i="2"/>
  <c r="I960" i="2"/>
  <c r="L959" i="2"/>
  <c r="I959" i="2"/>
  <c r="L958" i="2"/>
  <c r="I958" i="2"/>
  <c r="L957" i="2"/>
  <c r="I957" i="2"/>
  <c r="L956" i="2"/>
  <c r="I956" i="2"/>
  <c r="L955" i="2"/>
  <c r="I955" i="2"/>
  <c r="L954" i="2"/>
  <c r="I954" i="2"/>
  <c r="L953" i="2"/>
  <c r="I953" i="2"/>
  <c r="L952" i="2"/>
  <c r="I952" i="2"/>
  <c r="L951" i="2"/>
  <c r="I951" i="2"/>
  <c r="L950" i="2"/>
  <c r="I950" i="2"/>
  <c r="L949" i="2"/>
  <c r="I949" i="2"/>
  <c r="L948" i="2"/>
  <c r="I948" i="2"/>
  <c r="L947" i="2"/>
  <c r="I947" i="2"/>
  <c r="L946" i="2"/>
  <c r="I946" i="2"/>
  <c r="L945" i="2"/>
  <c r="I945" i="2"/>
  <c r="L944" i="2"/>
  <c r="I944" i="2"/>
  <c r="L943" i="2"/>
  <c r="I943" i="2"/>
  <c r="L942" i="2"/>
  <c r="I942" i="2"/>
  <c r="L941" i="2"/>
  <c r="I941" i="2"/>
  <c r="L940" i="2"/>
  <c r="I940" i="2"/>
  <c r="L939" i="2"/>
  <c r="I939" i="2"/>
  <c r="L938" i="2"/>
  <c r="I938" i="2"/>
  <c r="L937" i="2"/>
  <c r="I937" i="2"/>
  <c r="L936" i="2"/>
  <c r="I936" i="2"/>
  <c r="L935" i="2"/>
  <c r="I935" i="2"/>
  <c r="L934" i="2"/>
  <c r="I934" i="2"/>
  <c r="L933" i="2"/>
  <c r="I933" i="2"/>
  <c r="L932" i="2"/>
  <c r="I932" i="2"/>
  <c r="L931" i="2"/>
  <c r="I931" i="2"/>
  <c r="L930" i="2"/>
  <c r="I930" i="2"/>
  <c r="L929" i="2"/>
  <c r="I929" i="2"/>
  <c r="L928" i="2"/>
  <c r="I928" i="2"/>
  <c r="L927" i="2"/>
  <c r="I927" i="2"/>
  <c r="L926" i="2"/>
  <c r="I926" i="2"/>
  <c r="L925" i="2"/>
  <c r="I925" i="2"/>
  <c r="L924" i="2"/>
  <c r="I924" i="2"/>
  <c r="L923" i="2"/>
  <c r="I923" i="2"/>
  <c r="L922" i="2"/>
  <c r="I922" i="2"/>
  <c r="L921" i="2"/>
  <c r="I921" i="2"/>
  <c r="L920" i="2"/>
  <c r="I920" i="2"/>
  <c r="L919" i="2"/>
  <c r="I919" i="2"/>
  <c r="L918" i="2"/>
  <c r="I918" i="2"/>
  <c r="L917" i="2"/>
  <c r="I917" i="2"/>
  <c r="L916" i="2"/>
  <c r="I916" i="2"/>
  <c r="L915" i="2"/>
  <c r="I915" i="2"/>
  <c r="L914" i="2"/>
  <c r="I914" i="2"/>
  <c r="L913" i="2"/>
  <c r="I913" i="2"/>
  <c r="L912" i="2"/>
  <c r="I912" i="2"/>
  <c r="L911" i="2"/>
  <c r="I911" i="2"/>
  <c r="L910" i="2"/>
  <c r="I910" i="2"/>
  <c r="L909" i="2"/>
  <c r="I909" i="2"/>
  <c r="L908" i="2"/>
  <c r="I908" i="2"/>
  <c r="L907" i="2"/>
  <c r="I907" i="2"/>
  <c r="L906" i="2"/>
  <c r="I906" i="2"/>
  <c r="L905" i="2"/>
  <c r="I905" i="2"/>
  <c r="L904" i="2"/>
  <c r="I904" i="2"/>
  <c r="L903" i="2"/>
  <c r="I903" i="2"/>
  <c r="L902" i="2"/>
  <c r="I902" i="2"/>
  <c r="L901" i="2"/>
  <c r="I901" i="2"/>
  <c r="L900" i="2"/>
  <c r="I900" i="2"/>
  <c r="L899" i="2"/>
  <c r="I899" i="2"/>
  <c r="L898" i="2"/>
  <c r="I898" i="2"/>
  <c r="L897" i="2"/>
  <c r="I897" i="2"/>
  <c r="L896" i="2"/>
  <c r="I896" i="2"/>
  <c r="L895" i="2"/>
  <c r="I895" i="2"/>
  <c r="L894" i="2"/>
  <c r="I894" i="2"/>
  <c r="L893" i="2"/>
  <c r="I893" i="2"/>
  <c r="L892" i="2"/>
  <c r="I892" i="2"/>
  <c r="L891" i="2"/>
  <c r="I891" i="2"/>
  <c r="L890" i="2"/>
  <c r="I890" i="2"/>
  <c r="L889" i="2"/>
  <c r="I889" i="2"/>
  <c r="L888" i="2"/>
  <c r="I888" i="2"/>
  <c r="L887" i="2"/>
  <c r="I887" i="2"/>
  <c r="L886" i="2"/>
  <c r="I886" i="2"/>
  <c r="L885" i="2"/>
  <c r="I885" i="2"/>
  <c r="L884" i="2"/>
  <c r="I884" i="2"/>
  <c r="L883" i="2"/>
  <c r="I883" i="2"/>
  <c r="L882" i="2"/>
  <c r="I882" i="2"/>
  <c r="L881" i="2"/>
  <c r="I881" i="2"/>
  <c r="L880" i="2"/>
  <c r="I880" i="2"/>
  <c r="L879" i="2"/>
  <c r="I879" i="2"/>
  <c r="L878" i="2"/>
  <c r="I878" i="2"/>
  <c r="L877" i="2"/>
  <c r="I877" i="2"/>
  <c r="L876" i="2"/>
  <c r="I876" i="2"/>
  <c r="L875" i="2"/>
  <c r="I875" i="2"/>
  <c r="L874" i="2"/>
  <c r="I874" i="2"/>
  <c r="L873" i="2"/>
  <c r="I873" i="2"/>
  <c r="L872" i="2"/>
  <c r="I872" i="2"/>
  <c r="L871" i="2"/>
  <c r="I871" i="2"/>
  <c r="L870" i="2"/>
  <c r="I870" i="2"/>
  <c r="L869" i="2"/>
  <c r="I869" i="2"/>
  <c r="L868" i="2"/>
  <c r="I868" i="2"/>
  <c r="L867" i="2"/>
  <c r="I867" i="2"/>
  <c r="L866" i="2"/>
  <c r="I866" i="2"/>
  <c r="L865" i="2"/>
  <c r="I865" i="2"/>
  <c r="L864" i="2"/>
  <c r="I864" i="2"/>
  <c r="L863" i="2"/>
  <c r="I863" i="2"/>
  <c r="L862" i="2"/>
  <c r="I862" i="2"/>
  <c r="L861" i="2"/>
  <c r="I861" i="2"/>
  <c r="L860" i="2"/>
  <c r="I860" i="2"/>
  <c r="L859" i="2"/>
  <c r="I859" i="2"/>
  <c r="L858" i="2"/>
  <c r="I858" i="2"/>
  <c r="L857" i="2"/>
  <c r="I857" i="2"/>
  <c r="L856" i="2"/>
  <c r="I856" i="2"/>
  <c r="L855" i="2"/>
  <c r="I855" i="2"/>
  <c r="L854" i="2"/>
  <c r="I854" i="2"/>
  <c r="L853" i="2"/>
  <c r="I853" i="2"/>
  <c r="L852" i="2"/>
  <c r="I852" i="2"/>
  <c r="L851" i="2"/>
  <c r="I851" i="2"/>
  <c r="L850" i="2"/>
  <c r="I850" i="2"/>
  <c r="L849" i="2"/>
  <c r="I849" i="2"/>
  <c r="L848" i="2"/>
  <c r="I848" i="2"/>
  <c r="L847" i="2"/>
  <c r="I847" i="2"/>
  <c r="L846" i="2"/>
  <c r="I846" i="2"/>
  <c r="L845" i="2"/>
  <c r="I845" i="2"/>
  <c r="L844" i="2"/>
  <c r="I844" i="2"/>
  <c r="L843" i="2"/>
  <c r="I843" i="2"/>
  <c r="L842" i="2"/>
  <c r="I842" i="2"/>
  <c r="L841" i="2"/>
  <c r="I841" i="2"/>
  <c r="L840" i="2"/>
  <c r="I840" i="2"/>
  <c r="L839" i="2"/>
  <c r="I839" i="2"/>
  <c r="L838" i="2"/>
  <c r="I838" i="2"/>
  <c r="L837" i="2"/>
  <c r="I837" i="2"/>
  <c r="L836" i="2"/>
  <c r="I836" i="2"/>
  <c r="L835" i="2"/>
  <c r="I835" i="2"/>
  <c r="L834" i="2"/>
  <c r="I834" i="2"/>
  <c r="L833" i="2"/>
  <c r="I833" i="2"/>
  <c r="L832" i="2"/>
  <c r="I832" i="2"/>
  <c r="L831" i="2"/>
  <c r="I831" i="2"/>
  <c r="L830" i="2"/>
  <c r="I830" i="2"/>
  <c r="L829" i="2"/>
  <c r="I829" i="2"/>
  <c r="L828" i="2"/>
  <c r="I828" i="2"/>
  <c r="L827" i="2"/>
  <c r="I827" i="2"/>
  <c r="L826" i="2"/>
  <c r="I826" i="2"/>
  <c r="L825" i="2"/>
  <c r="I825" i="2"/>
  <c r="L824" i="2"/>
  <c r="I824" i="2"/>
  <c r="L823" i="2"/>
  <c r="I823" i="2"/>
  <c r="L822" i="2"/>
  <c r="I822" i="2"/>
  <c r="L821" i="2"/>
  <c r="I821" i="2"/>
  <c r="L820" i="2"/>
  <c r="I820" i="2"/>
  <c r="L819" i="2"/>
  <c r="I819" i="2"/>
  <c r="L818" i="2"/>
  <c r="I818" i="2"/>
  <c r="L817" i="2"/>
  <c r="I817" i="2"/>
  <c r="L816" i="2"/>
  <c r="I816" i="2"/>
  <c r="L815" i="2"/>
  <c r="I815" i="2"/>
  <c r="L814" i="2"/>
  <c r="I814" i="2"/>
  <c r="L813" i="2"/>
  <c r="I813" i="2"/>
  <c r="L812" i="2"/>
  <c r="I812" i="2"/>
  <c r="L811" i="2"/>
  <c r="I811" i="2"/>
  <c r="L810" i="2"/>
  <c r="I810" i="2"/>
  <c r="L809" i="2"/>
  <c r="I809" i="2"/>
  <c r="L808" i="2"/>
  <c r="I808" i="2"/>
  <c r="L807" i="2"/>
  <c r="I807" i="2"/>
  <c r="L806" i="2"/>
  <c r="I806" i="2"/>
  <c r="L805" i="2"/>
  <c r="I805" i="2"/>
  <c r="L804" i="2"/>
  <c r="I804" i="2"/>
  <c r="L803" i="2"/>
  <c r="I803" i="2"/>
  <c r="L802" i="2"/>
  <c r="I802" i="2"/>
  <c r="L801" i="2"/>
  <c r="I801" i="2"/>
  <c r="L800" i="2"/>
  <c r="I800" i="2"/>
  <c r="L799" i="2"/>
  <c r="I799" i="2"/>
  <c r="L798" i="2"/>
  <c r="I798" i="2"/>
  <c r="L797" i="2"/>
  <c r="I797" i="2"/>
  <c r="L796" i="2"/>
  <c r="I796" i="2"/>
  <c r="L795" i="2"/>
  <c r="I795" i="2"/>
  <c r="L794" i="2"/>
  <c r="I794" i="2"/>
  <c r="L793" i="2"/>
  <c r="I793" i="2"/>
  <c r="L792" i="2"/>
  <c r="I792" i="2"/>
  <c r="L791" i="2"/>
  <c r="I791" i="2"/>
  <c r="L790" i="2"/>
  <c r="I790" i="2"/>
  <c r="L789" i="2"/>
  <c r="I789" i="2"/>
  <c r="L788" i="2"/>
  <c r="I788" i="2"/>
  <c r="L787" i="2"/>
  <c r="I787" i="2"/>
  <c r="L786" i="2"/>
  <c r="I786" i="2"/>
  <c r="L785" i="2"/>
  <c r="I785" i="2"/>
  <c r="L784" i="2"/>
  <c r="I784" i="2"/>
  <c r="L783" i="2"/>
  <c r="I783" i="2"/>
  <c r="L782" i="2"/>
  <c r="I782" i="2"/>
  <c r="L781" i="2"/>
  <c r="I781" i="2"/>
  <c r="L780" i="2"/>
  <c r="I780" i="2"/>
  <c r="L779" i="2"/>
  <c r="I779" i="2"/>
  <c r="L778" i="2"/>
  <c r="I778" i="2"/>
  <c r="L777" i="2"/>
  <c r="I777" i="2"/>
  <c r="L776" i="2"/>
  <c r="I776" i="2"/>
  <c r="L775" i="2"/>
  <c r="I775" i="2"/>
  <c r="L774" i="2"/>
  <c r="I774" i="2"/>
  <c r="L773" i="2"/>
  <c r="I773" i="2"/>
  <c r="L772" i="2"/>
  <c r="I772" i="2"/>
  <c r="L771" i="2"/>
  <c r="I771" i="2"/>
  <c r="L770" i="2"/>
  <c r="I770" i="2"/>
  <c r="L769" i="2"/>
  <c r="I769" i="2"/>
  <c r="L768" i="2"/>
  <c r="I768" i="2"/>
  <c r="L767" i="2"/>
  <c r="I767" i="2"/>
  <c r="L766" i="2"/>
  <c r="I766" i="2"/>
  <c r="L765" i="2"/>
  <c r="I765" i="2"/>
  <c r="L764" i="2"/>
  <c r="I764" i="2"/>
  <c r="L763" i="2"/>
  <c r="I763" i="2"/>
  <c r="L762" i="2"/>
  <c r="I762" i="2"/>
  <c r="L761" i="2"/>
  <c r="I761" i="2"/>
  <c r="L760" i="2"/>
  <c r="I760" i="2"/>
  <c r="L759" i="2"/>
  <c r="I759" i="2"/>
  <c r="L758" i="2"/>
  <c r="I758" i="2"/>
  <c r="L757" i="2"/>
  <c r="I757" i="2"/>
  <c r="L756" i="2"/>
  <c r="I756" i="2"/>
  <c r="L755" i="2"/>
  <c r="I755" i="2"/>
  <c r="L754" i="2"/>
  <c r="I754" i="2"/>
  <c r="L753" i="2"/>
  <c r="I753" i="2"/>
  <c r="L752" i="2"/>
  <c r="I752" i="2"/>
  <c r="L751" i="2"/>
  <c r="I751" i="2"/>
  <c r="L750" i="2"/>
  <c r="I750" i="2"/>
  <c r="L749" i="2"/>
  <c r="I749" i="2"/>
  <c r="L748" i="2"/>
  <c r="I748" i="2"/>
  <c r="L747" i="2"/>
  <c r="I747" i="2"/>
  <c r="L746" i="2"/>
  <c r="I746" i="2"/>
  <c r="L745" i="2"/>
  <c r="I745" i="2"/>
  <c r="L744" i="2"/>
  <c r="I744" i="2"/>
  <c r="L743" i="2"/>
  <c r="I743" i="2"/>
  <c r="L742" i="2"/>
  <c r="I742" i="2"/>
  <c r="L741" i="2"/>
  <c r="I741" i="2"/>
  <c r="L740" i="2"/>
  <c r="I740" i="2"/>
  <c r="L739" i="2"/>
  <c r="I739" i="2"/>
  <c r="L738" i="2"/>
  <c r="I738" i="2"/>
  <c r="L737" i="2"/>
  <c r="I737" i="2"/>
  <c r="L736" i="2"/>
  <c r="I736" i="2"/>
  <c r="L735" i="2"/>
  <c r="I735" i="2"/>
  <c r="L734" i="2"/>
  <c r="I734" i="2"/>
  <c r="L733" i="2"/>
  <c r="I733" i="2"/>
  <c r="L732" i="2"/>
  <c r="I732" i="2"/>
  <c r="L731" i="2"/>
  <c r="I731" i="2"/>
  <c r="L730" i="2"/>
  <c r="I730" i="2"/>
  <c r="L729" i="2"/>
  <c r="I729" i="2"/>
  <c r="L728" i="2"/>
  <c r="I728" i="2"/>
  <c r="L727" i="2"/>
  <c r="I727" i="2"/>
  <c r="L726" i="2"/>
  <c r="I726" i="2"/>
  <c r="L725" i="2"/>
  <c r="I725" i="2"/>
  <c r="L724" i="2"/>
  <c r="I724" i="2"/>
  <c r="L723" i="2"/>
  <c r="I723" i="2"/>
  <c r="L722" i="2"/>
  <c r="I722" i="2"/>
  <c r="L721" i="2"/>
  <c r="I721" i="2"/>
  <c r="L720" i="2"/>
  <c r="I720" i="2"/>
  <c r="L719" i="2"/>
  <c r="I719" i="2"/>
  <c r="L718" i="2"/>
  <c r="I718" i="2"/>
  <c r="L717" i="2"/>
  <c r="I717" i="2"/>
  <c r="L716" i="2"/>
  <c r="I716" i="2"/>
  <c r="L715" i="2"/>
  <c r="I715" i="2"/>
  <c r="L714" i="2"/>
  <c r="I714" i="2"/>
  <c r="L713" i="2"/>
  <c r="I713" i="2"/>
  <c r="L712" i="2"/>
  <c r="I712" i="2"/>
  <c r="L711" i="2"/>
  <c r="I711" i="2"/>
  <c r="L710" i="2"/>
  <c r="I710" i="2"/>
  <c r="L709" i="2"/>
  <c r="I709" i="2"/>
  <c r="L708" i="2"/>
  <c r="I708" i="2"/>
  <c r="L707" i="2"/>
  <c r="I707" i="2"/>
  <c r="L706" i="2"/>
  <c r="I706" i="2"/>
  <c r="L705" i="2"/>
  <c r="I705" i="2"/>
  <c r="L704" i="2"/>
  <c r="I704" i="2"/>
  <c r="L703" i="2"/>
  <c r="I703" i="2"/>
  <c r="L702" i="2"/>
  <c r="I702" i="2"/>
  <c r="L701" i="2"/>
  <c r="I701" i="2"/>
  <c r="L700" i="2"/>
  <c r="I700" i="2"/>
  <c r="L699" i="2"/>
  <c r="I699" i="2"/>
  <c r="L698" i="2"/>
  <c r="I698" i="2"/>
  <c r="L697" i="2"/>
  <c r="I697" i="2"/>
  <c r="L696" i="2"/>
  <c r="I696" i="2"/>
  <c r="L695" i="2"/>
  <c r="I695" i="2"/>
  <c r="L694" i="2"/>
  <c r="I694" i="2"/>
  <c r="L693" i="2"/>
  <c r="I693" i="2"/>
  <c r="L692" i="2"/>
  <c r="I692" i="2"/>
  <c r="L691" i="2"/>
  <c r="I691" i="2"/>
  <c r="L690" i="2"/>
  <c r="I690" i="2"/>
  <c r="L689" i="2"/>
  <c r="I689" i="2"/>
  <c r="L688" i="2"/>
  <c r="I688" i="2"/>
  <c r="L687" i="2"/>
  <c r="I687" i="2"/>
  <c r="L686" i="2"/>
  <c r="I686" i="2"/>
  <c r="L685" i="2"/>
  <c r="I685" i="2"/>
  <c r="L684" i="2"/>
  <c r="I684" i="2"/>
  <c r="L683" i="2"/>
  <c r="I683" i="2"/>
  <c r="L682" i="2"/>
  <c r="I682" i="2"/>
  <c r="L681" i="2"/>
  <c r="I681" i="2"/>
  <c r="L680" i="2"/>
  <c r="I680" i="2"/>
  <c r="L679" i="2"/>
  <c r="I679" i="2"/>
  <c r="L678" i="2"/>
  <c r="I678" i="2"/>
  <c r="L677" i="2"/>
  <c r="I677" i="2"/>
  <c r="L676" i="2"/>
  <c r="I676" i="2"/>
  <c r="L675" i="2"/>
  <c r="I675" i="2"/>
  <c r="L674" i="2"/>
  <c r="I674" i="2"/>
  <c r="L673" i="2"/>
  <c r="I673" i="2"/>
  <c r="L672" i="2"/>
  <c r="I672" i="2"/>
  <c r="L671" i="2"/>
  <c r="I671" i="2"/>
  <c r="L670" i="2"/>
  <c r="I670" i="2"/>
  <c r="L669" i="2"/>
  <c r="I669" i="2"/>
  <c r="L668" i="2"/>
  <c r="I668" i="2"/>
  <c r="L667" i="2"/>
  <c r="I667" i="2"/>
  <c r="L666" i="2"/>
  <c r="I666" i="2"/>
  <c r="L665" i="2"/>
  <c r="I665" i="2"/>
  <c r="L664" i="2"/>
  <c r="I664" i="2"/>
  <c r="L663" i="2"/>
  <c r="I663" i="2"/>
  <c r="L662" i="2"/>
  <c r="I662" i="2"/>
  <c r="L661" i="2"/>
  <c r="I661" i="2"/>
  <c r="L660" i="2"/>
  <c r="I660" i="2"/>
  <c r="L659" i="2"/>
  <c r="I659" i="2"/>
  <c r="L658" i="2"/>
  <c r="I658" i="2"/>
  <c r="L657" i="2"/>
  <c r="I657" i="2"/>
  <c r="L656" i="2"/>
  <c r="I656" i="2"/>
  <c r="L655" i="2"/>
  <c r="I655" i="2"/>
  <c r="L654" i="2"/>
  <c r="I654" i="2"/>
  <c r="L653" i="2"/>
  <c r="I653" i="2"/>
  <c r="L652" i="2"/>
  <c r="I652" i="2"/>
  <c r="L651" i="2"/>
  <c r="I651" i="2"/>
  <c r="L650" i="2"/>
  <c r="I650" i="2"/>
  <c r="L649" i="2"/>
  <c r="I649" i="2"/>
  <c r="L648" i="2"/>
  <c r="I648" i="2"/>
  <c r="L647" i="2"/>
  <c r="I647" i="2"/>
  <c r="L646" i="2"/>
  <c r="I646" i="2"/>
  <c r="L645" i="2"/>
  <c r="I645" i="2"/>
  <c r="L644" i="2"/>
  <c r="I644" i="2"/>
  <c r="L643" i="2"/>
  <c r="I643" i="2"/>
  <c r="L642" i="2"/>
  <c r="I642" i="2"/>
  <c r="L641" i="2"/>
  <c r="I641" i="2"/>
  <c r="L640" i="2"/>
  <c r="I640" i="2"/>
  <c r="L639" i="2"/>
  <c r="I639" i="2"/>
  <c r="L638" i="2"/>
  <c r="I638" i="2"/>
  <c r="L637" i="2"/>
  <c r="I637" i="2"/>
  <c r="L636" i="2"/>
  <c r="I636" i="2"/>
  <c r="L635" i="2"/>
  <c r="I635" i="2"/>
  <c r="L634" i="2"/>
  <c r="I634" i="2"/>
  <c r="L633" i="2"/>
  <c r="I633" i="2"/>
  <c r="L632" i="2"/>
  <c r="I632" i="2"/>
  <c r="L631" i="2"/>
  <c r="I631" i="2"/>
  <c r="L630" i="2"/>
  <c r="I630" i="2"/>
  <c r="L629" i="2"/>
  <c r="I629" i="2"/>
  <c r="L628" i="2"/>
  <c r="I628" i="2"/>
  <c r="L627" i="2"/>
  <c r="I627" i="2"/>
  <c r="L626" i="2"/>
  <c r="I626" i="2"/>
  <c r="L625" i="2"/>
  <c r="I625" i="2"/>
  <c r="L624" i="2"/>
  <c r="I624" i="2"/>
  <c r="L623" i="2"/>
  <c r="I623" i="2"/>
  <c r="L622" i="2"/>
  <c r="I622" i="2"/>
  <c r="L621" i="2"/>
  <c r="I621" i="2"/>
  <c r="L620" i="2"/>
  <c r="I620" i="2"/>
  <c r="L619" i="2"/>
  <c r="I619" i="2"/>
  <c r="L618" i="2"/>
  <c r="I618" i="2"/>
  <c r="L617" i="2"/>
  <c r="I617" i="2"/>
  <c r="L616" i="2"/>
  <c r="I616" i="2"/>
  <c r="L615" i="2"/>
  <c r="I615" i="2"/>
  <c r="L614" i="2"/>
  <c r="I614" i="2"/>
  <c r="L613" i="2"/>
  <c r="I613" i="2"/>
  <c r="L612" i="2"/>
  <c r="I612" i="2"/>
  <c r="L611" i="2"/>
  <c r="I611" i="2"/>
  <c r="L610" i="2"/>
  <c r="I610" i="2"/>
  <c r="L609" i="2"/>
  <c r="I609" i="2"/>
  <c r="L608" i="2"/>
  <c r="I608" i="2"/>
  <c r="L607" i="2"/>
  <c r="I607" i="2"/>
  <c r="L606" i="2"/>
  <c r="I606" i="2"/>
  <c r="L605" i="2"/>
  <c r="I605" i="2"/>
  <c r="L604" i="2"/>
  <c r="I604" i="2"/>
  <c r="L603" i="2"/>
  <c r="I603" i="2"/>
  <c r="L602" i="2"/>
  <c r="I602" i="2"/>
  <c r="L601" i="2"/>
  <c r="I601" i="2"/>
  <c r="L600" i="2"/>
  <c r="I600" i="2"/>
  <c r="L599" i="2"/>
  <c r="I599" i="2"/>
  <c r="L598" i="2"/>
  <c r="I598" i="2"/>
  <c r="L597" i="2"/>
  <c r="I597" i="2"/>
  <c r="L596" i="2"/>
  <c r="I596" i="2"/>
  <c r="L595" i="2"/>
  <c r="I595" i="2"/>
  <c r="L594" i="2"/>
  <c r="I594" i="2"/>
  <c r="L593" i="2"/>
  <c r="I593" i="2"/>
  <c r="L592" i="2"/>
  <c r="I592" i="2"/>
  <c r="L591" i="2"/>
  <c r="I591" i="2"/>
  <c r="L590" i="2"/>
  <c r="I590" i="2"/>
  <c r="L589" i="2"/>
  <c r="I589" i="2"/>
  <c r="L588" i="2"/>
  <c r="I588" i="2"/>
  <c r="L587" i="2"/>
  <c r="I587" i="2"/>
  <c r="L586" i="2"/>
  <c r="I586" i="2"/>
  <c r="L585" i="2"/>
  <c r="I585" i="2"/>
  <c r="L584" i="2"/>
  <c r="I584" i="2"/>
  <c r="L583" i="2"/>
  <c r="I583" i="2"/>
  <c r="L582" i="2"/>
  <c r="I582" i="2"/>
  <c r="L581" i="2"/>
  <c r="I581" i="2"/>
  <c r="L580" i="2"/>
  <c r="I580" i="2"/>
  <c r="L579" i="2"/>
  <c r="I579" i="2"/>
  <c r="L578" i="2"/>
  <c r="I578" i="2"/>
  <c r="L577" i="2"/>
  <c r="I577" i="2"/>
  <c r="L576" i="2"/>
  <c r="I576" i="2"/>
  <c r="L575" i="2"/>
  <c r="I575" i="2"/>
  <c r="L574" i="2"/>
  <c r="I574" i="2"/>
  <c r="L573" i="2"/>
  <c r="I573" i="2"/>
  <c r="L572" i="2"/>
  <c r="I572" i="2"/>
  <c r="L571" i="2"/>
  <c r="I571" i="2"/>
  <c r="L570" i="2"/>
  <c r="I570" i="2"/>
  <c r="L569" i="2"/>
  <c r="I569" i="2"/>
  <c r="L568" i="2"/>
  <c r="I568" i="2"/>
  <c r="L567" i="2"/>
  <c r="I567" i="2"/>
  <c r="L566" i="2"/>
  <c r="I566" i="2"/>
  <c r="L565" i="2"/>
  <c r="I565" i="2"/>
  <c r="L564" i="2"/>
  <c r="I564" i="2"/>
  <c r="L563" i="2"/>
  <c r="I563" i="2"/>
  <c r="L562" i="2"/>
  <c r="I562" i="2"/>
  <c r="L561" i="2"/>
  <c r="I561" i="2"/>
  <c r="L560" i="2"/>
  <c r="I560" i="2"/>
  <c r="L559" i="2"/>
  <c r="I559" i="2"/>
  <c r="L558" i="2"/>
  <c r="I558" i="2"/>
  <c r="L557" i="2"/>
  <c r="I557" i="2"/>
  <c r="L556" i="2"/>
  <c r="I556" i="2"/>
  <c r="L555" i="2"/>
  <c r="I555" i="2"/>
  <c r="L554" i="2"/>
  <c r="I554" i="2"/>
  <c r="L553" i="2"/>
  <c r="I553" i="2"/>
  <c r="L552" i="2"/>
  <c r="I552" i="2"/>
  <c r="L551" i="2"/>
  <c r="I551" i="2"/>
  <c r="L550" i="2"/>
  <c r="I550" i="2"/>
  <c r="L549" i="2"/>
  <c r="I549" i="2"/>
  <c r="L548" i="2"/>
  <c r="I548" i="2"/>
  <c r="L547" i="2"/>
  <c r="I547" i="2"/>
  <c r="L546" i="2"/>
  <c r="I546" i="2"/>
  <c r="L545" i="2"/>
  <c r="I545" i="2"/>
  <c r="L544" i="2"/>
  <c r="I544" i="2"/>
  <c r="L543" i="2"/>
  <c r="I543" i="2"/>
  <c r="L542" i="2"/>
  <c r="I542" i="2"/>
  <c r="L541" i="2"/>
  <c r="I541" i="2"/>
  <c r="L540" i="2"/>
  <c r="I540" i="2"/>
  <c r="L539" i="2"/>
  <c r="I539" i="2"/>
  <c r="L538" i="2"/>
  <c r="I538" i="2"/>
  <c r="L537" i="2"/>
  <c r="I537" i="2"/>
  <c r="L536" i="2"/>
  <c r="I536" i="2"/>
  <c r="L535" i="2"/>
  <c r="I535" i="2"/>
  <c r="L534" i="2"/>
  <c r="I534" i="2"/>
  <c r="L533" i="2"/>
  <c r="I533" i="2"/>
  <c r="L532" i="2"/>
  <c r="I532" i="2"/>
  <c r="L531" i="2"/>
  <c r="I531" i="2"/>
  <c r="L530" i="2"/>
  <c r="I530" i="2"/>
  <c r="L529" i="2"/>
  <c r="I529" i="2"/>
  <c r="L528" i="2"/>
  <c r="I528" i="2"/>
  <c r="L527" i="2"/>
  <c r="I527" i="2"/>
  <c r="L526" i="2"/>
  <c r="I526" i="2"/>
  <c r="L525" i="2"/>
  <c r="I525" i="2"/>
  <c r="L524" i="2"/>
  <c r="I524" i="2"/>
  <c r="L523" i="2"/>
  <c r="I523" i="2"/>
  <c r="L522" i="2"/>
  <c r="I522" i="2"/>
  <c r="L521" i="2"/>
  <c r="I521" i="2"/>
  <c r="L520" i="2"/>
  <c r="I520" i="2"/>
  <c r="L519" i="2"/>
  <c r="I519" i="2"/>
  <c r="L518" i="2"/>
  <c r="I518" i="2"/>
  <c r="L517" i="2"/>
  <c r="I517" i="2"/>
  <c r="L516" i="2"/>
  <c r="I516" i="2"/>
  <c r="L515" i="2"/>
  <c r="I515" i="2"/>
  <c r="L514" i="2"/>
  <c r="I514" i="2"/>
  <c r="L513" i="2"/>
  <c r="I513" i="2"/>
  <c r="L512" i="2"/>
  <c r="I512" i="2"/>
  <c r="L511" i="2"/>
  <c r="I511" i="2"/>
  <c r="L510" i="2"/>
  <c r="I510" i="2"/>
  <c r="L509" i="2"/>
  <c r="I509" i="2"/>
  <c r="L508" i="2"/>
  <c r="I508" i="2"/>
  <c r="L507" i="2"/>
  <c r="I507" i="2"/>
  <c r="L506" i="2"/>
  <c r="I506" i="2"/>
  <c r="L505" i="2"/>
  <c r="I505" i="2"/>
  <c r="L504" i="2"/>
  <c r="I504" i="2"/>
  <c r="L503" i="2"/>
  <c r="I503" i="2"/>
  <c r="L502" i="2"/>
  <c r="I502" i="2"/>
  <c r="L501" i="2"/>
  <c r="I501" i="2"/>
  <c r="L500" i="2"/>
  <c r="I500" i="2"/>
  <c r="L499" i="2"/>
  <c r="I499" i="2"/>
  <c r="L498" i="2"/>
  <c r="I498" i="2"/>
  <c r="L497" i="2"/>
  <c r="I497" i="2"/>
  <c r="L496" i="2"/>
  <c r="I496" i="2"/>
  <c r="L495" i="2"/>
  <c r="I495" i="2"/>
  <c r="L494" i="2"/>
  <c r="I494" i="2"/>
  <c r="L493" i="2"/>
  <c r="I493" i="2"/>
  <c r="L492" i="2"/>
  <c r="I492" i="2"/>
  <c r="L491" i="2"/>
  <c r="I491" i="2"/>
  <c r="L490" i="2"/>
  <c r="I490" i="2"/>
  <c r="L489" i="2"/>
  <c r="I489" i="2"/>
  <c r="L488" i="2"/>
  <c r="I488" i="2"/>
  <c r="L487" i="2"/>
  <c r="I487" i="2"/>
  <c r="L486" i="2"/>
  <c r="I486" i="2"/>
  <c r="L485" i="2"/>
  <c r="I485" i="2"/>
  <c r="L484" i="2"/>
  <c r="I484" i="2"/>
  <c r="L483" i="2"/>
  <c r="I483" i="2"/>
  <c r="L482" i="2"/>
  <c r="I482" i="2"/>
  <c r="L481" i="2"/>
  <c r="I481" i="2"/>
  <c r="L480" i="2"/>
  <c r="I480" i="2"/>
  <c r="L479" i="2"/>
  <c r="I479" i="2"/>
  <c r="L478" i="2"/>
  <c r="I478" i="2"/>
  <c r="L477" i="2"/>
  <c r="I477" i="2"/>
  <c r="L476" i="2"/>
  <c r="I476" i="2"/>
  <c r="L475" i="2"/>
  <c r="I475" i="2"/>
  <c r="L474" i="2"/>
  <c r="I474" i="2"/>
  <c r="L473" i="2"/>
  <c r="I473" i="2"/>
  <c r="L472" i="2"/>
  <c r="I472" i="2"/>
  <c r="L471" i="2"/>
  <c r="I471" i="2"/>
  <c r="L470" i="2"/>
  <c r="I470" i="2"/>
  <c r="L469" i="2"/>
  <c r="I469" i="2"/>
  <c r="L468" i="2"/>
  <c r="I468" i="2"/>
  <c r="L467" i="2"/>
  <c r="I467" i="2"/>
  <c r="L466" i="2"/>
  <c r="I466" i="2"/>
  <c r="L465" i="2"/>
  <c r="I465" i="2"/>
  <c r="L464" i="2"/>
  <c r="I464" i="2"/>
  <c r="L463" i="2"/>
  <c r="I463" i="2"/>
  <c r="L462" i="2"/>
  <c r="I462" i="2"/>
  <c r="L461" i="2"/>
  <c r="I461" i="2"/>
  <c r="L460" i="2"/>
  <c r="I460" i="2"/>
  <c r="L459" i="2"/>
  <c r="I459" i="2"/>
  <c r="L458" i="2"/>
  <c r="I458" i="2"/>
  <c r="L457" i="2"/>
  <c r="I457" i="2"/>
  <c r="L456" i="2"/>
  <c r="I456" i="2"/>
  <c r="L455" i="2"/>
  <c r="I455" i="2"/>
  <c r="L454" i="2"/>
  <c r="I454" i="2"/>
  <c r="L453" i="2"/>
  <c r="I453" i="2"/>
  <c r="L452" i="2"/>
  <c r="I452" i="2"/>
  <c r="L451" i="2"/>
  <c r="I451" i="2"/>
  <c r="L450" i="2"/>
  <c r="I450" i="2"/>
  <c r="L449" i="2"/>
  <c r="I449" i="2"/>
  <c r="L448" i="2"/>
  <c r="I448" i="2"/>
  <c r="L447" i="2"/>
  <c r="I447" i="2"/>
  <c r="L446" i="2"/>
  <c r="I446" i="2"/>
  <c r="L445" i="2"/>
  <c r="I445" i="2"/>
  <c r="L444" i="2"/>
  <c r="I444" i="2"/>
  <c r="L443" i="2"/>
  <c r="I443" i="2"/>
  <c r="L442" i="2"/>
  <c r="I442" i="2"/>
  <c r="L441" i="2"/>
  <c r="I441" i="2"/>
  <c r="L440" i="2"/>
  <c r="I440" i="2"/>
  <c r="L439" i="2"/>
  <c r="I439" i="2"/>
  <c r="L438" i="2"/>
  <c r="I438" i="2"/>
  <c r="L437" i="2"/>
  <c r="I437" i="2"/>
  <c r="L436" i="2"/>
  <c r="I436" i="2"/>
  <c r="L435" i="2"/>
  <c r="I435" i="2"/>
  <c r="L434" i="2"/>
  <c r="I434" i="2"/>
  <c r="L433" i="2"/>
  <c r="I433" i="2"/>
  <c r="L432" i="2"/>
  <c r="I432" i="2"/>
  <c r="L431" i="2"/>
  <c r="I431" i="2"/>
  <c r="L430" i="2"/>
  <c r="I430" i="2"/>
  <c r="L429" i="2"/>
  <c r="I429" i="2"/>
  <c r="L428" i="2"/>
  <c r="I428" i="2"/>
  <c r="L427" i="2"/>
  <c r="I427" i="2"/>
  <c r="L426" i="2"/>
  <c r="I426" i="2"/>
  <c r="L425" i="2"/>
  <c r="I425" i="2"/>
  <c r="L424" i="2"/>
  <c r="I424" i="2"/>
  <c r="L423" i="2"/>
  <c r="I423" i="2"/>
  <c r="L422" i="2"/>
  <c r="I422" i="2"/>
  <c r="L421" i="2"/>
  <c r="I421" i="2"/>
  <c r="L420" i="2"/>
  <c r="I420" i="2"/>
  <c r="L419" i="2"/>
  <c r="I419" i="2"/>
  <c r="L418" i="2"/>
  <c r="I418" i="2"/>
  <c r="L417" i="2"/>
  <c r="I417" i="2"/>
  <c r="L416" i="2"/>
  <c r="I416" i="2"/>
  <c r="L415" i="2"/>
  <c r="I415" i="2"/>
  <c r="L414" i="2"/>
  <c r="I414" i="2"/>
  <c r="L413" i="2"/>
  <c r="I413" i="2"/>
  <c r="L412" i="2"/>
  <c r="I412" i="2"/>
  <c r="L411" i="2"/>
  <c r="I411" i="2"/>
  <c r="L410" i="2"/>
  <c r="I410" i="2"/>
  <c r="L409" i="2"/>
  <c r="I409" i="2"/>
  <c r="L408" i="2"/>
  <c r="I408" i="2"/>
  <c r="L407" i="2"/>
  <c r="I407" i="2"/>
  <c r="L406" i="2"/>
  <c r="I406" i="2"/>
  <c r="L405" i="2"/>
  <c r="I405" i="2"/>
  <c r="L404" i="2"/>
  <c r="I404" i="2"/>
  <c r="L403" i="2"/>
  <c r="I403" i="2"/>
  <c r="L402" i="2"/>
  <c r="I402" i="2"/>
  <c r="L401" i="2"/>
  <c r="I401" i="2"/>
  <c r="L400" i="2"/>
  <c r="I400" i="2"/>
  <c r="L399" i="2"/>
  <c r="I399" i="2"/>
  <c r="L398" i="2"/>
  <c r="I398" i="2"/>
  <c r="L397" i="2"/>
  <c r="I397" i="2"/>
  <c r="L396" i="2"/>
  <c r="I396" i="2"/>
  <c r="L395" i="2"/>
  <c r="I395" i="2"/>
  <c r="L394" i="2"/>
  <c r="I394" i="2"/>
  <c r="L393" i="2"/>
  <c r="I393" i="2"/>
  <c r="L392" i="2"/>
  <c r="I392" i="2"/>
  <c r="L391" i="2"/>
  <c r="I391" i="2"/>
  <c r="L390" i="2"/>
  <c r="I390" i="2"/>
  <c r="L389" i="2"/>
  <c r="I389" i="2"/>
  <c r="L388" i="2"/>
  <c r="I388" i="2"/>
  <c r="L387" i="2"/>
  <c r="I387" i="2"/>
  <c r="L386" i="2"/>
  <c r="I386" i="2"/>
  <c r="L385" i="2"/>
  <c r="I385" i="2"/>
  <c r="L384" i="2"/>
  <c r="I384" i="2"/>
  <c r="L383" i="2"/>
  <c r="I383" i="2"/>
  <c r="L382" i="2"/>
  <c r="I382" i="2"/>
  <c r="L381" i="2"/>
  <c r="I381" i="2"/>
  <c r="L380" i="2"/>
  <c r="I380" i="2"/>
  <c r="L379" i="2"/>
  <c r="I379" i="2"/>
  <c r="L378" i="2"/>
  <c r="I378" i="2"/>
  <c r="L377" i="2"/>
  <c r="I377" i="2"/>
  <c r="L376" i="2"/>
  <c r="I376" i="2"/>
  <c r="L375" i="2"/>
  <c r="I375" i="2"/>
  <c r="L374" i="2"/>
  <c r="I374" i="2"/>
  <c r="L373" i="2"/>
  <c r="I373" i="2"/>
  <c r="L372" i="2"/>
  <c r="I372" i="2"/>
  <c r="L371" i="2"/>
  <c r="I371" i="2"/>
  <c r="L370" i="2"/>
  <c r="I370" i="2"/>
  <c r="L369" i="2"/>
  <c r="I369" i="2"/>
  <c r="L368" i="2"/>
  <c r="I368" i="2"/>
  <c r="L367" i="2"/>
  <c r="I367" i="2"/>
  <c r="L366" i="2"/>
  <c r="I366" i="2"/>
  <c r="L365" i="2"/>
  <c r="I365" i="2"/>
  <c r="L364" i="2"/>
  <c r="I364" i="2"/>
  <c r="L363" i="2"/>
  <c r="I363" i="2"/>
  <c r="L362" i="2"/>
  <c r="I362" i="2"/>
  <c r="L361" i="2"/>
  <c r="I361" i="2"/>
  <c r="L360" i="2"/>
  <c r="I360" i="2"/>
  <c r="L359" i="2"/>
  <c r="I359" i="2"/>
  <c r="L358" i="2"/>
  <c r="I358" i="2"/>
  <c r="L357" i="2"/>
  <c r="I357" i="2"/>
  <c r="L356" i="2"/>
  <c r="I356" i="2"/>
  <c r="L355" i="2"/>
  <c r="I355" i="2"/>
  <c r="L354" i="2"/>
  <c r="I354" i="2"/>
  <c r="L353" i="2"/>
  <c r="I353" i="2"/>
  <c r="L352" i="2"/>
  <c r="I352" i="2"/>
  <c r="L351" i="2"/>
  <c r="I351" i="2"/>
  <c r="L350" i="2"/>
  <c r="I350" i="2"/>
  <c r="L349" i="2"/>
  <c r="I349" i="2"/>
  <c r="L348" i="2"/>
  <c r="I348" i="2"/>
  <c r="L347" i="2"/>
  <c r="I347" i="2"/>
  <c r="L346" i="2"/>
  <c r="I346" i="2"/>
  <c r="L345" i="2"/>
  <c r="I345" i="2"/>
  <c r="L344" i="2"/>
  <c r="I344" i="2"/>
  <c r="L343" i="2"/>
  <c r="I343" i="2"/>
  <c r="L342" i="2"/>
  <c r="I342" i="2"/>
  <c r="L341" i="2"/>
  <c r="I341" i="2"/>
  <c r="L340" i="2"/>
  <c r="I340" i="2"/>
  <c r="L339" i="2"/>
  <c r="I339" i="2"/>
  <c r="L338" i="2"/>
  <c r="I338" i="2"/>
  <c r="L337" i="2"/>
  <c r="I337" i="2"/>
  <c r="L336" i="2"/>
  <c r="I336" i="2"/>
  <c r="L335" i="2"/>
  <c r="I335" i="2"/>
  <c r="L334" i="2"/>
  <c r="I334" i="2"/>
  <c r="L333" i="2"/>
  <c r="I333" i="2"/>
  <c r="L332" i="2"/>
  <c r="I332" i="2"/>
  <c r="L331" i="2"/>
  <c r="I331" i="2"/>
  <c r="L330" i="2"/>
  <c r="I330" i="2"/>
  <c r="L329" i="2"/>
  <c r="I329" i="2"/>
  <c r="L328" i="2"/>
  <c r="I328" i="2"/>
  <c r="L327" i="2"/>
  <c r="I327" i="2"/>
  <c r="L326" i="2"/>
  <c r="I326" i="2"/>
  <c r="L325" i="2"/>
  <c r="I325" i="2"/>
  <c r="L324" i="2"/>
  <c r="I324" i="2"/>
  <c r="L323" i="2"/>
  <c r="I323" i="2"/>
  <c r="L322" i="2"/>
  <c r="I322" i="2"/>
  <c r="L321" i="2"/>
  <c r="I321" i="2"/>
  <c r="L320" i="2"/>
  <c r="I320" i="2"/>
  <c r="L319" i="2"/>
  <c r="I319" i="2"/>
  <c r="L318" i="2"/>
  <c r="I318" i="2"/>
  <c r="L317" i="2"/>
  <c r="I317" i="2"/>
  <c r="L316" i="2"/>
  <c r="I316" i="2"/>
  <c r="L315" i="2"/>
  <c r="I315" i="2"/>
  <c r="L314" i="2"/>
  <c r="I314" i="2"/>
  <c r="L313" i="2"/>
  <c r="I313" i="2"/>
  <c r="L312" i="2"/>
  <c r="I312" i="2"/>
  <c r="L311" i="2"/>
  <c r="I311" i="2"/>
  <c r="L310" i="2"/>
  <c r="I310" i="2"/>
  <c r="L309" i="2"/>
  <c r="I309" i="2"/>
  <c r="L308" i="2"/>
  <c r="I308" i="2"/>
  <c r="L307" i="2"/>
  <c r="I307" i="2"/>
  <c r="L306" i="2"/>
  <c r="I306" i="2"/>
  <c r="L305" i="2"/>
  <c r="I305" i="2"/>
  <c r="L304" i="2"/>
  <c r="I304" i="2"/>
  <c r="L303" i="2"/>
  <c r="I303" i="2"/>
  <c r="L302" i="2"/>
  <c r="I302" i="2"/>
  <c r="L301" i="2"/>
  <c r="I301" i="2"/>
  <c r="L300" i="2"/>
  <c r="I300" i="2"/>
  <c r="L299" i="2"/>
  <c r="I299" i="2"/>
  <c r="L298" i="2"/>
  <c r="I298" i="2"/>
  <c r="L297" i="2"/>
  <c r="I297" i="2"/>
  <c r="L296" i="2"/>
  <c r="I296" i="2"/>
  <c r="L295" i="2"/>
  <c r="I295" i="2"/>
  <c r="L294" i="2"/>
  <c r="I294" i="2"/>
  <c r="L293" i="2"/>
  <c r="I293" i="2"/>
  <c r="L292" i="2"/>
  <c r="I292" i="2"/>
  <c r="L291" i="2"/>
  <c r="I291" i="2"/>
  <c r="L290" i="2"/>
  <c r="I290" i="2"/>
  <c r="L289" i="2"/>
  <c r="I289" i="2"/>
  <c r="L288" i="2"/>
  <c r="I288" i="2"/>
  <c r="L287" i="2"/>
  <c r="I287" i="2"/>
  <c r="L286" i="2"/>
  <c r="I286" i="2"/>
  <c r="L285" i="2"/>
  <c r="I285" i="2"/>
  <c r="L284" i="2"/>
  <c r="I284" i="2"/>
  <c r="L283" i="2"/>
  <c r="I283" i="2"/>
  <c r="L282" i="2"/>
  <c r="I282" i="2"/>
  <c r="L281" i="2"/>
  <c r="I281" i="2"/>
  <c r="L280" i="2"/>
  <c r="I280" i="2"/>
  <c r="L279" i="2"/>
  <c r="I279" i="2"/>
  <c r="L278" i="2"/>
  <c r="I278" i="2"/>
  <c r="L277" i="2"/>
  <c r="I277" i="2"/>
  <c r="L276" i="2"/>
  <c r="I276" i="2"/>
  <c r="L275" i="2"/>
  <c r="I275" i="2"/>
  <c r="L274" i="2"/>
  <c r="I274" i="2"/>
  <c r="L273" i="2"/>
  <c r="I273" i="2"/>
  <c r="L272" i="2"/>
  <c r="I272" i="2"/>
  <c r="L271" i="2"/>
  <c r="I271" i="2"/>
  <c r="L270" i="2"/>
  <c r="I270" i="2"/>
  <c r="L269" i="2"/>
  <c r="I269" i="2"/>
  <c r="L268" i="2"/>
  <c r="I268" i="2"/>
  <c r="L267" i="2"/>
  <c r="I267" i="2"/>
  <c r="L266" i="2"/>
  <c r="I266" i="2"/>
  <c r="L265" i="2"/>
  <c r="I265" i="2"/>
  <c r="L264" i="2"/>
  <c r="I264" i="2"/>
  <c r="L263" i="2"/>
  <c r="I263" i="2"/>
  <c r="L262" i="2"/>
  <c r="I262" i="2"/>
  <c r="L261" i="2"/>
  <c r="I261" i="2"/>
  <c r="L260" i="2"/>
  <c r="I260" i="2"/>
  <c r="L259" i="2"/>
  <c r="I259" i="2"/>
  <c r="L258" i="2"/>
  <c r="I258" i="2"/>
  <c r="L257" i="2"/>
  <c r="I257" i="2"/>
  <c r="L256" i="2"/>
  <c r="I256" i="2"/>
  <c r="L255" i="2"/>
  <c r="I255" i="2"/>
  <c r="L254" i="2"/>
  <c r="I254" i="2"/>
  <c r="L253" i="2"/>
  <c r="I253" i="2"/>
  <c r="L252" i="2"/>
  <c r="I252" i="2"/>
  <c r="L251" i="2"/>
  <c r="I251" i="2"/>
  <c r="L250" i="2"/>
  <c r="I250" i="2"/>
  <c r="L249" i="2"/>
  <c r="I249" i="2"/>
  <c r="L248" i="2"/>
  <c r="I248" i="2"/>
  <c r="L247" i="2"/>
  <c r="I247" i="2"/>
  <c r="L246" i="2"/>
  <c r="I246" i="2"/>
  <c r="L245" i="2"/>
  <c r="I245" i="2"/>
  <c r="L244" i="2"/>
  <c r="I244" i="2"/>
  <c r="L243" i="2"/>
  <c r="I243" i="2"/>
  <c r="L242" i="2"/>
  <c r="I242" i="2"/>
  <c r="L241" i="2"/>
  <c r="I241" i="2"/>
  <c r="L240" i="2"/>
  <c r="I240" i="2"/>
  <c r="L239" i="2"/>
  <c r="I239" i="2"/>
  <c r="L238" i="2"/>
  <c r="I238" i="2"/>
  <c r="L237" i="2"/>
  <c r="I237" i="2"/>
  <c r="L236" i="2"/>
  <c r="I236" i="2"/>
  <c r="L235" i="2"/>
  <c r="I235" i="2"/>
  <c r="L234" i="2"/>
  <c r="I234" i="2"/>
  <c r="L233" i="2"/>
  <c r="I233" i="2"/>
  <c r="L232" i="2"/>
  <c r="I232" i="2"/>
  <c r="L231" i="2"/>
  <c r="I231" i="2"/>
  <c r="L230" i="2"/>
  <c r="I230" i="2"/>
  <c r="L229" i="2"/>
  <c r="I229" i="2"/>
  <c r="L228" i="2"/>
  <c r="I228" i="2"/>
  <c r="L227" i="2"/>
  <c r="I227" i="2"/>
  <c r="L226" i="2"/>
  <c r="I226" i="2"/>
  <c r="L225" i="2"/>
  <c r="I225" i="2"/>
  <c r="L224" i="2"/>
  <c r="I224" i="2"/>
  <c r="L223" i="2"/>
  <c r="I223" i="2"/>
  <c r="L222" i="2"/>
  <c r="I222" i="2"/>
  <c r="L221" i="2"/>
  <c r="I221" i="2"/>
  <c r="L220" i="2"/>
  <c r="I220" i="2"/>
  <c r="L219" i="2"/>
  <c r="I219" i="2"/>
  <c r="L218" i="2"/>
  <c r="I218" i="2"/>
  <c r="L217" i="2"/>
  <c r="I217" i="2"/>
  <c r="L216" i="2"/>
  <c r="I216" i="2"/>
  <c r="L215" i="2"/>
  <c r="I215" i="2"/>
  <c r="L214" i="2"/>
  <c r="I214" i="2"/>
  <c r="L213" i="2"/>
  <c r="I213" i="2"/>
  <c r="L212" i="2"/>
  <c r="I212" i="2"/>
  <c r="L211" i="2"/>
  <c r="I211" i="2"/>
  <c r="L210" i="2"/>
  <c r="I210" i="2"/>
  <c r="L209" i="2"/>
  <c r="I209" i="2"/>
  <c r="L208" i="2"/>
  <c r="I208" i="2"/>
  <c r="L207" i="2"/>
  <c r="I207" i="2"/>
  <c r="L206" i="2"/>
  <c r="I206" i="2"/>
  <c r="L205" i="2"/>
  <c r="I205" i="2"/>
  <c r="L204" i="2"/>
  <c r="I204" i="2"/>
  <c r="L203" i="2"/>
  <c r="I203" i="2"/>
  <c r="L202" i="2"/>
  <c r="I202" i="2"/>
  <c r="L201" i="2"/>
  <c r="I201" i="2"/>
  <c r="L200" i="2"/>
  <c r="I200" i="2"/>
  <c r="L199" i="2"/>
  <c r="I199" i="2"/>
  <c r="L198" i="2"/>
  <c r="I198" i="2"/>
  <c r="L197" i="2"/>
  <c r="I197" i="2"/>
  <c r="L196" i="2"/>
  <c r="I196" i="2"/>
  <c r="L195" i="2"/>
  <c r="I195" i="2"/>
  <c r="L194" i="2"/>
  <c r="I194" i="2"/>
  <c r="L193" i="2"/>
  <c r="I193" i="2"/>
  <c r="L192" i="2"/>
  <c r="I192" i="2"/>
  <c r="L191" i="2"/>
  <c r="I191" i="2"/>
  <c r="L190" i="2"/>
  <c r="I190" i="2"/>
  <c r="L189" i="2"/>
  <c r="I189" i="2"/>
  <c r="L188" i="2"/>
  <c r="I188" i="2"/>
  <c r="L187" i="2"/>
  <c r="I187" i="2"/>
  <c r="L186" i="2"/>
  <c r="I186" i="2"/>
  <c r="L185" i="2"/>
  <c r="I185" i="2"/>
  <c r="L184" i="2"/>
  <c r="I184" i="2"/>
  <c r="L183" i="2"/>
  <c r="I183" i="2"/>
  <c r="L182" i="2"/>
  <c r="I182" i="2"/>
  <c r="L181" i="2"/>
  <c r="I181" i="2"/>
  <c r="L180" i="2"/>
  <c r="I180" i="2"/>
  <c r="L179" i="2"/>
  <c r="I179" i="2"/>
  <c r="L178" i="2"/>
  <c r="I178" i="2"/>
  <c r="L177" i="2"/>
  <c r="I177" i="2"/>
  <c r="L176" i="2"/>
  <c r="I176" i="2"/>
  <c r="L175" i="2"/>
  <c r="I175" i="2"/>
  <c r="L174" i="2"/>
  <c r="I174" i="2"/>
  <c r="L173" i="2"/>
  <c r="I173" i="2"/>
  <c r="L172" i="2"/>
  <c r="I172" i="2"/>
  <c r="L171" i="2"/>
  <c r="I171" i="2"/>
  <c r="L170" i="2"/>
  <c r="I170" i="2"/>
  <c r="L169" i="2"/>
  <c r="I169" i="2"/>
  <c r="L168" i="2"/>
  <c r="I168" i="2"/>
  <c r="L167" i="2"/>
  <c r="I167" i="2"/>
  <c r="L166" i="2"/>
  <c r="I166" i="2"/>
  <c r="L165" i="2"/>
  <c r="I165" i="2"/>
  <c r="L164" i="2"/>
  <c r="I164" i="2"/>
  <c r="L163" i="2"/>
  <c r="I163" i="2"/>
  <c r="L162" i="2"/>
  <c r="I162" i="2"/>
  <c r="L161" i="2"/>
  <c r="I161" i="2"/>
  <c r="L160" i="2"/>
  <c r="I160" i="2"/>
  <c r="L159" i="2"/>
  <c r="I159" i="2"/>
  <c r="L158" i="2"/>
  <c r="I158" i="2"/>
  <c r="L157" i="2"/>
  <c r="I157" i="2"/>
  <c r="L156" i="2"/>
  <c r="I156" i="2"/>
  <c r="L155" i="2"/>
  <c r="I155" i="2"/>
  <c r="L154" i="2"/>
  <c r="I154" i="2"/>
  <c r="L153" i="2"/>
  <c r="I153" i="2"/>
  <c r="L152" i="2"/>
  <c r="I152" i="2"/>
  <c r="L151" i="2"/>
  <c r="I151" i="2"/>
  <c r="L150" i="2"/>
  <c r="I150" i="2"/>
  <c r="L149" i="2"/>
  <c r="I149" i="2"/>
  <c r="L148" i="2"/>
  <c r="I148" i="2"/>
  <c r="L147" i="2"/>
  <c r="I147" i="2"/>
  <c r="L146" i="2"/>
  <c r="I146" i="2"/>
  <c r="L145" i="2"/>
  <c r="I145" i="2"/>
  <c r="L144" i="2"/>
  <c r="I144" i="2"/>
  <c r="L143" i="2"/>
  <c r="I143" i="2"/>
  <c r="L142" i="2"/>
  <c r="I142" i="2"/>
  <c r="L141" i="2"/>
  <c r="I141" i="2"/>
  <c r="L140" i="2"/>
  <c r="I140" i="2"/>
  <c r="L139" i="2"/>
  <c r="I139" i="2"/>
  <c r="L138" i="2"/>
  <c r="I138" i="2"/>
  <c r="L137" i="2"/>
  <c r="I137" i="2"/>
  <c r="L136" i="2"/>
  <c r="I136" i="2"/>
  <c r="L135" i="2"/>
  <c r="I135" i="2"/>
  <c r="L134" i="2"/>
  <c r="I134" i="2"/>
  <c r="L133" i="2"/>
  <c r="I133" i="2"/>
  <c r="L132" i="2"/>
  <c r="I132" i="2"/>
  <c r="L131" i="2"/>
  <c r="I131" i="2"/>
  <c r="L130" i="2"/>
  <c r="I130" i="2"/>
  <c r="L129" i="2"/>
  <c r="I129" i="2"/>
  <c r="L128" i="2"/>
  <c r="I128" i="2"/>
  <c r="L127" i="2"/>
  <c r="I127" i="2"/>
  <c r="L126" i="2"/>
  <c r="I126" i="2"/>
  <c r="L125" i="2"/>
  <c r="I125" i="2"/>
  <c r="L124" i="2"/>
  <c r="I124" i="2"/>
  <c r="L123" i="2"/>
  <c r="I123" i="2"/>
  <c r="L122" i="2"/>
  <c r="I122" i="2"/>
  <c r="L121" i="2"/>
  <c r="I121" i="2"/>
  <c r="L120" i="2"/>
  <c r="I120" i="2"/>
  <c r="L119" i="2"/>
  <c r="I119" i="2"/>
  <c r="L118" i="2"/>
  <c r="I118" i="2"/>
  <c r="L117" i="2"/>
  <c r="I117" i="2"/>
  <c r="L116" i="2"/>
  <c r="I116" i="2"/>
  <c r="L115" i="2"/>
  <c r="I115" i="2"/>
  <c r="L114" i="2"/>
  <c r="I114" i="2"/>
  <c r="L113" i="2"/>
  <c r="I113" i="2"/>
  <c r="L112" i="2"/>
  <c r="I112" i="2"/>
  <c r="L111" i="2"/>
  <c r="I111" i="2"/>
  <c r="L110" i="2"/>
  <c r="I110" i="2"/>
  <c r="L109" i="2"/>
  <c r="I109" i="2"/>
  <c r="L108" i="2"/>
  <c r="I108" i="2"/>
  <c r="L107" i="2"/>
  <c r="I107" i="2"/>
  <c r="L106" i="2"/>
  <c r="I106" i="2"/>
  <c r="L105" i="2"/>
  <c r="I105" i="2"/>
  <c r="L104" i="2"/>
  <c r="I104" i="2"/>
  <c r="L103" i="2"/>
  <c r="I103" i="2"/>
  <c r="L102" i="2"/>
  <c r="I102" i="2"/>
  <c r="L101" i="2"/>
  <c r="I101" i="2"/>
  <c r="L100" i="2"/>
  <c r="I100" i="2"/>
  <c r="L99" i="2"/>
  <c r="I99" i="2"/>
  <c r="L98" i="2"/>
  <c r="I98" i="2"/>
  <c r="L97" i="2"/>
  <c r="I97" i="2"/>
  <c r="L96" i="2"/>
  <c r="I96" i="2"/>
  <c r="L95" i="2"/>
  <c r="I95" i="2"/>
  <c r="L94" i="2"/>
  <c r="I94" i="2"/>
  <c r="L93" i="2"/>
  <c r="I93" i="2"/>
  <c r="L92" i="2"/>
  <c r="I92" i="2"/>
  <c r="L91" i="2"/>
  <c r="I91" i="2"/>
  <c r="L90" i="2"/>
  <c r="I90" i="2"/>
  <c r="L89" i="2"/>
  <c r="I89" i="2"/>
  <c r="L88" i="2"/>
  <c r="I88" i="2"/>
  <c r="L87" i="2"/>
  <c r="I87" i="2"/>
  <c r="L86" i="2"/>
  <c r="I86" i="2"/>
  <c r="L85" i="2"/>
  <c r="I85" i="2"/>
  <c r="L84" i="2"/>
  <c r="I84" i="2"/>
  <c r="L83" i="2"/>
  <c r="I83" i="2"/>
  <c r="L82" i="2"/>
  <c r="I82" i="2"/>
  <c r="L81" i="2"/>
  <c r="I81" i="2"/>
  <c r="L80" i="2"/>
  <c r="I80" i="2"/>
  <c r="L79" i="2"/>
  <c r="I79" i="2"/>
  <c r="L78" i="2"/>
  <c r="I78" i="2"/>
  <c r="L77" i="2"/>
  <c r="I77" i="2"/>
  <c r="L76" i="2"/>
  <c r="I76" i="2"/>
  <c r="L75" i="2"/>
  <c r="I75" i="2"/>
  <c r="L74" i="2"/>
  <c r="I74" i="2"/>
  <c r="L73" i="2"/>
  <c r="I73" i="2"/>
  <c r="L72" i="2"/>
  <c r="I72" i="2"/>
  <c r="L71" i="2"/>
  <c r="I71" i="2"/>
  <c r="L70" i="2"/>
  <c r="I70" i="2"/>
  <c r="L69" i="2"/>
  <c r="I69" i="2"/>
  <c r="L68" i="2"/>
  <c r="I68" i="2"/>
  <c r="L67" i="2"/>
  <c r="I67" i="2"/>
  <c r="L66" i="2"/>
  <c r="I66" i="2"/>
  <c r="L65" i="2"/>
  <c r="I65" i="2"/>
  <c r="L64" i="2"/>
  <c r="I64" i="2"/>
  <c r="L63" i="2"/>
  <c r="I63" i="2"/>
  <c r="L62" i="2"/>
  <c r="I62" i="2"/>
  <c r="L61" i="2"/>
  <c r="I61" i="2"/>
  <c r="L60" i="2"/>
  <c r="I60" i="2"/>
  <c r="L59" i="2"/>
  <c r="I59" i="2"/>
  <c r="L58" i="2"/>
  <c r="I58" i="2"/>
  <c r="L57" i="2"/>
  <c r="I57" i="2"/>
  <c r="L56" i="2"/>
  <c r="I56" i="2"/>
  <c r="L55" i="2"/>
  <c r="I55" i="2"/>
  <c r="L54" i="2"/>
  <c r="I54" i="2"/>
  <c r="L53" i="2"/>
  <c r="I53" i="2"/>
  <c r="L52" i="2"/>
  <c r="I52" i="2"/>
  <c r="L51" i="2"/>
  <c r="I51" i="2"/>
  <c r="L50" i="2"/>
  <c r="I50" i="2"/>
  <c r="L49" i="2"/>
  <c r="I49" i="2"/>
  <c r="L48" i="2"/>
  <c r="I48" i="2"/>
  <c r="L47" i="2"/>
  <c r="I47" i="2"/>
  <c r="L46" i="2"/>
  <c r="I46" i="2"/>
  <c r="L45" i="2"/>
  <c r="I45" i="2"/>
  <c r="L44" i="2"/>
  <c r="I44" i="2"/>
  <c r="L43" i="2"/>
  <c r="I43" i="2"/>
  <c r="L42" i="2"/>
  <c r="I42" i="2"/>
  <c r="L41" i="2"/>
  <c r="I41" i="2"/>
  <c r="L40" i="2"/>
  <c r="I40" i="2"/>
  <c r="L39" i="2"/>
  <c r="I39" i="2"/>
  <c r="L38" i="2"/>
  <c r="I38" i="2"/>
  <c r="L37" i="2"/>
  <c r="I37" i="2"/>
  <c r="L36" i="2"/>
  <c r="I36" i="2"/>
  <c r="L35" i="2"/>
  <c r="I35" i="2"/>
  <c r="L34" i="2"/>
  <c r="I34" i="2"/>
  <c r="L33" i="2"/>
  <c r="I33" i="2"/>
  <c r="L32" i="2"/>
  <c r="I32" i="2"/>
  <c r="L31" i="2"/>
  <c r="I31" i="2"/>
  <c r="L30" i="2"/>
  <c r="I30" i="2"/>
  <c r="L29" i="2"/>
  <c r="I29" i="2"/>
  <c r="L28" i="2"/>
  <c r="I28" i="2"/>
  <c r="L27" i="2"/>
  <c r="I27" i="2"/>
  <c r="L26" i="2"/>
  <c r="I26" i="2"/>
  <c r="L25" i="2"/>
  <c r="I25" i="2"/>
  <c r="L24" i="2"/>
  <c r="I24" i="2"/>
  <c r="L23" i="2"/>
  <c r="I23" i="2"/>
  <c r="L22" i="2"/>
  <c r="I22" i="2"/>
  <c r="L21" i="2"/>
  <c r="I21" i="2"/>
  <c r="L20" i="2"/>
  <c r="I20" i="2"/>
  <c r="L19" i="2"/>
  <c r="I19" i="2"/>
  <c r="L18" i="2"/>
  <c r="I18" i="2"/>
  <c r="L17" i="2"/>
  <c r="I17" i="2"/>
  <c r="L16" i="2"/>
  <c r="I16" i="2"/>
  <c r="L15" i="2"/>
  <c r="I15" i="2"/>
  <c r="L14" i="2"/>
  <c r="I14" i="2"/>
  <c r="L13" i="2"/>
  <c r="I13" i="2"/>
  <c r="L12" i="2"/>
  <c r="I12" i="2"/>
  <c r="L11" i="2"/>
  <c r="I11" i="2"/>
  <c r="L10" i="2"/>
  <c r="I10" i="2"/>
  <c r="L9" i="2"/>
  <c r="I9" i="2"/>
  <c r="L8" i="2"/>
  <c r="I8" i="2"/>
  <c r="L7" i="2"/>
  <c r="I7" i="2"/>
  <c r="L6" i="2"/>
  <c r="I6" i="2"/>
  <c r="L5" i="2"/>
  <c r="I5" i="2"/>
  <c r="L4" i="2"/>
  <c r="I4" i="2"/>
  <c r="O1943" i="21"/>
  <c r="P1943" i="21"/>
  <c r="O1942" i="21"/>
  <c r="P1942" i="21"/>
  <c r="O1941" i="21"/>
  <c r="P1941" i="21"/>
  <c r="O1940" i="21"/>
  <c r="P1940" i="21"/>
  <c r="O1939" i="21"/>
  <c r="P1939" i="21"/>
  <c r="O1938" i="21"/>
  <c r="P1938" i="21"/>
  <c r="O1937" i="21"/>
  <c r="P1937" i="21"/>
  <c r="O1936" i="21"/>
  <c r="P1936" i="21"/>
  <c r="O1935" i="21"/>
  <c r="P1935" i="21"/>
  <c r="O1934" i="21"/>
  <c r="P1934" i="21"/>
  <c r="O1933" i="21"/>
  <c r="P1933" i="21"/>
  <c r="O1932" i="21"/>
  <c r="P1932" i="21"/>
  <c r="O1931" i="21"/>
  <c r="P1931" i="21"/>
  <c r="O1930" i="21"/>
  <c r="P1930" i="21"/>
  <c r="O1929" i="21"/>
  <c r="P1929" i="21"/>
  <c r="O1928" i="21"/>
  <c r="P1928" i="21"/>
  <c r="O1927" i="21"/>
  <c r="P1927" i="21"/>
  <c r="O1926" i="21"/>
  <c r="P1926" i="21"/>
  <c r="O1925" i="21"/>
  <c r="P1925" i="21"/>
  <c r="O1924" i="21"/>
  <c r="P1924" i="21"/>
  <c r="O1923" i="21"/>
  <c r="P1923" i="21"/>
  <c r="O1922" i="21"/>
  <c r="P1922" i="21"/>
  <c r="O1921" i="21"/>
  <c r="P1921" i="21"/>
  <c r="P1920" i="21"/>
  <c r="O1920" i="21"/>
  <c r="O1919" i="21"/>
  <c r="P1919" i="21"/>
  <c r="O1918" i="21"/>
  <c r="P1918" i="21"/>
  <c r="O1917" i="21"/>
  <c r="P1917" i="21"/>
  <c r="O1916" i="21"/>
  <c r="P1916" i="21"/>
  <c r="O1915" i="21"/>
  <c r="P1915" i="21"/>
  <c r="O1914" i="21"/>
  <c r="P1914" i="21"/>
  <c r="O1913" i="21"/>
  <c r="P1913" i="21"/>
  <c r="O1912" i="21"/>
  <c r="P1912" i="21"/>
  <c r="O1911" i="21"/>
  <c r="P1911" i="21"/>
  <c r="O1910" i="21"/>
  <c r="P1910" i="21"/>
  <c r="O1909" i="21"/>
  <c r="P1909" i="21"/>
  <c r="O1908" i="21"/>
  <c r="P1908" i="21"/>
  <c r="O1907" i="21"/>
  <c r="P1907" i="21"/>
  <c r="O1906" i="21"/>
  <c r="P1906" i="21"/>
  <c r="O1905" i="21"/>
  <c r="P1905" i="21"/>
  <c r="O1904" i="21"/>
  <c r="P1904" i="21"/>
  <c r="O1903" i="21"/>
  <c r="P1903" i="21"/>
  <c r="O1902" i="21"/>
  <c r="P1902" i="21"/>
  <c r="O1901" i="21"/>
  <c r="P1901" i="21"/>
  <c r="O1900" i="21"/>
  <c r="P1900" i="21"/>
  <c r="O1899" i="21"/>
  <c r="P1899" i="21"/>
  <c r="O1898" i="21"/>
  <c r="P1898" i="21"/>
  <c r="O1897" i="21"/>
  <c r="P1897" i="21"/>
  <c r="O1896" i="21"/>
  <c r="P1896" i="21"/>
  <c r="O1895" i="21"/>
  <c r="P1895" i="21"/>
  <c r="O1894" i="21"/>
  <c r="P1894" i="21"/>
  <c r="O1893" i="21"/>
  <c r="P1893" i="21"/>
  <c r="O1892" i="21"/>
  <c r="P1892" i="21"/>
  <c r="O1891" i="21"/>
  <c r="P1891" i="21"/>
  <c r="O1890" i="21"/>
  <c r="P1890" i="21"/>
  <c r="O1889" i="21"/>
  <c r="P1889" i="21"/>
  <c r="O1888" i="21"/>
  <c r="P1888" i="21"/>
  <c r="O1887" i="21"/>
  <c r="P1887" i="21"/>
  <c r="O1886" i="21"/>
  <c r="P1886" i="21"/>
  <c r="O1885" i="21"/>
  <c r="P1885" i="21"/>
  <c r="O1884" i="21"/>
  <c r="P1884" i="21"/>
  <c r="O1883" i="21"/>
  <c r="P1883" i="21"/>
  <c r="O1882" i="21"/>
  <c r="P1882" i="21"/>
  <c r="O1881" i="21"/>
  <c r="P1881" i="21"/>
  <c r="O1880" i="21"/>
  <c r="P1880" i="21"/>
  <c r="O1879" i="21"/>
  <c r="P1879" i="21"/>
  <c r="O1878" i="21"/>
  <c r="P1878" i="21"/>
  <c r="O1877" i="21"/>
  <c r="P1877" i="21"/>
  <c r="O1876" i="21"/>
  <c r="P1876" i="21"/>
  <c r="O1875" i="21"/>
  <c r="P1875" i="21"/>
  <c r="O1874" i="21"/>
  <c r="P1874" i="21"/>
  <c r="O1873" i="21"/>
  <c r="P1873" i="21"/>
  <c r="O1872" i="21"/>
  <c r="P1872" i="21"/>
  <c r="O1871" i="21"/>
  <c r="P1871" i="21"/>
  <c r="O1870" i="21"/>
  <c r="P1870" i="21"/>
  <c r="O1869" i="21"/>
  <c r="P1869" i="21"/>
  <c r="O1868" i="21"/>
  <c r="P1868" i="21"/>
  <c r="O1867" i="21"/>
  <c r="P1867" i="21"/>
  <c r="O1866" i="21"/>
  <c r="P1866" i="21"/>
  <c r="O1865" i="21"/>
  <c r="P1865" i="21"/>
  <c r="O1864" i="21"/>
  <c r="P1864" i="21"/>
  <c r="O1863" i="21"/>
  <c r="P1863" i="21"/>
  <c r="O1862" i="21"/>
  <c r="P1862" i="21"/>
  <c r="O1861" i="21"/>
  <c r="P1861" i="21"/>
  <c r="O1860" i="21"/>
  <c r="P1860" i="21"/>
  <c r="O1859" i="21"/>
  <c r="P1859" i="21"/>
  <c r="O1858" i="21"/>
  <c r="P1858" i="21"/>
  <c r="O1857" i="21"/>
  <c r="P1857" i="21"/>
  <c r="O1856" i="21"/>
  <c r="P1856" i="21"/>
  <c r="O1855" i="21"/>
  <c r="P1855" i="21"/>
  <c r="O1854" i="21"/>
  <c r="P1854" i="21"/>
  <c r="O1853" i="21"/>
  <c r="P1853" i="21"/>
  <c r="O1852" i="21"/>
  <c r="P1852" i="21"/>
  <c r="O1851" i="21"/>
  <c r="P1851" i="21"/>
  <c r="O1850" i="21"/>
  <c r="P1850" i="21"/>
  <c r="O1849" i="21"/>
  <c r="P1849" i="21"/>
  <c r="O1848" i="21"/>
  <c r="P1848" i="21"/>
  <c r="O1847" i="21"/>
  <c r="P1847" i="21"/>
  <c r="O1846" i="21"/>
  <c r="P1846" i="21"/>
  <c r="O1845" i="21"/>
  <c r="P1845" i="21"/>
  <c r="O1844" i="21"/>
  <c r="P1844" i="21"/>
  <c r="O1843" i="21"/>
  <c r="P1843" i="21"/>
  <c r="P1842" i="21"/>
  <c r="O1842" i="21"/>
  <c r="O1841" i="21"/>
  <c r="P1841" i="21"/>
  <c r="O1840" i="21"/>
  <c r="P1840" i="21"/>
  <c r="O1839" i="21"/>
  <c r="P1839" i="21"/>
  <c r="O1838" i="21"/>
  <c r="P1838" i="21"/>
  <c r="O1837" i="21"/>
  <c r="P1837" i="21"/>
  <c r="O1836" i="21"/>
  <c r="P1836" i="21"/>
  <c r="O1835" i="21"/>
  <c r="P1835" i="21"/>
  <c r="O1834" i="21"/>
  <c r="P1834" i="21"/>
  <c r="O1833" i="21"/>
  <c r="P1833" i="21"/>
  <c r="O1832" i="21"/>
  <c r="P1832" i="21"/>
  <c r="O1831" i="21"/>
  <c r="P1831" i="21"/>
  <c r="O1830" i="21"/>
  <c r="P1830" i="21"/>
  <c r="O1829" i="21"/>
  <c r="P1829" i="21"/>
  <c r="O1828" i="21"/>
  <c r="P1828" i="21"/>
  <c r="O1827" i="21"/>
  <c r="P1827" i="21"/>
  <c r="O1826" i="21"/>
  <c r="P1826" i="21"/>
  <c r="O1825" i="21"/>
  <c r="P1825" i="21"/>
  <c r="O1824" i="21"/>
  <c r="P1824" i="21"/>
  <c r="O1823" i="21"/>
  <c r="P1823" i="21"/>
  <c r="O1822" i="21"/>
  <c r="P1822" i="21"/>
  <c r="O1821" i="21"/>
  <c r="P1821" i="21"/>
  <c r="O1820" i="21"/>
  <c r="P1820" i="21"/>
  <c r="O1819" i="21"/>
  <c r="P1819" i="21"/>
  <c r="O1818" i="21"/>
  <c r="P1818" i="21"/>
  <c r="O1817" i="21"/>
  <c r="P1817" i="21"/>
  <c r="O1816" i="21"/>
  <c r="P1816" i="21"/>
  <c r="O1815" i="21"/>
  <c r="P1815" i="21"/>
  <c r="O1814" i="21"/>
  <c r="P1814" i="21"/>
  <c r="O1813" i="21"/>
  <c r="P1813" i="21"/>
  <c r="O1812" i="21"/>
  <c r="P1812" i="21"/>
  <c r="O1811" i="21"/>
  <c r="P1811" i="21"/>
  <c r="O1810" i="21"/>
  <c r="P1810" i="21"/>
  <c r="O1809" i="21"/>
  <c r="P1809" i="21"/>
  <c r="O1808" i="21"/>
  <c r="P1808" i="21"/>
  <c r="O1807" i="21"/>
  <c r="P1807" i="21"/>
  <c r="O1806" i="21"/>
  <c r="P1806" i="21"/>
  <c r="O1805" i="21"/>
  <c r="P1805" i="21"/>
  <c r="O1804" i="21"/>
  <c r="P1804" i="21"/>
  <c r="O1803" i="21"/>
  <c r="P1803" i="21"/>
  <c r="O1802" i="21"/>
  <c r="P1802" i="21"/>
  <c r="O1801" i="21"/>
  <c r="P1801" i="21"/>
  <c r="O1800" i="21"/>
  <c r="P1800" i="21"/>
  <c r="O1799" i="21"/>
  <c r="P1799" i="21"/>
  <c r="O1798" i="21"/>
  <c r="P1798" i="21"/>
  <c r="O1797" i="21"/>
  <c r="P1797" i="21"/>
  <c r="O1796" i="21"/>
  <c r="P1796" i="21"/>
  <c r="O1795" i="21"/>
  <c r="P1795" i="21"/>
  <c r="O1794" i="21"/>
  <c r="P1794" i="21"/>
  <c r="O1793" i="21"/>
  <c r="P1793" i="21"/>
  <c r="O1792" i="21"/>
  <c r="P1792" i="21"/>
  <c r="O1791" i="21"/>
  <c r="P1791" i="21"/>
  <c r="O1790" i="21"/>
  <c r="P1790" i="21"/>
  <c r="O1789" i="21"/>
  <c r="P1789" i="21"/>
  <c r="O1788" i="21"/>
  <c r="P1788" i="21"/>
  <c r="O1787" i="21"/>
  <c r="P1787" i="21"/>
  <c r="O1786" i="21"/>
  <c r="P1786" i="21"/>
  <c r="O1785" i="21"/>
  <c r="P1785" i="21"/>
  <c r="O1784" i="21"/>
  <c r="P1784" i="21"/>
  <c r="O1783" i="21"/>
  <c r="P1783" i="21"/>
  <c r="O1782" i="21"/>
  <c r="P1782" i="21"/>
  <c r="O1781" i="21"/>
  <c r="P1781" i="21"/>
  <c r="O1780" i="21"/>
  <c r="P1780" i="21"/>
  <c r="O1779" i="21"/>
  <c r="P1779" i="21"/>
  <c r="O1778" i="21"/>
  <c r="P1778" i="21"/>
  <c r="O1777" i="21"/>
  <c r="P1777" i="21"/>
  <c r="O1776" i="21"/>
  <c r="P1776" i="21"/>
  <c r="O1775" i="21"/>
  <c r="P1775" i="21"/>
  <c r="O1774" i="21"/>
  <c r="P1774" i="21"/>
  <c r="O1773" i="21"/>
  <c r="P1773" i="21"/>
  <c r="O1772" i="21"/>
  <c r="P1772" i="21"/>
  <c r="O1771" i="21"/>
  <c r="P1771" i="21"/>
  <c r="O1770" i="21"/>
  <c r="P1770" i="21"/>
  <c r="O1769" i="21"/>
  <c r="P1769" i="21"/>
  <c r="O1768" i="21"/>
  <c r="P1768" i="21"/>
  <c r="O1767" i="21"/>
  <c r="P1767" i="21"/>
  <c r="O1766" i="21"/>
  <c r="P1766" i="21"/>
  <c r="O1765" i="21"/>
  <c r="P1765" i="21"/>
  <c r="O1764" i="21"/>
  <c r="P1764" i="21"/>
  <c r="O1763" i="21"/>
  <c r="P1763" i="21"/>
  <c r="O1762" i="21"/>
  <c r="P1762" i="21"/>
  <c r="O1761" i="21"/>
  <c r="P1761" i="21"/>
  <c r="O1760" i="21"/>
  <c r="P1760" i="21"/>
  <c r="O1759" i="21"/>
  <c r="P1759" i="21"/>
  <c r="O1525" i="21"/>
  <c r="P1525" i="21"/>
  <c r="O1524" i="21"/>
  <c r="P1524" i="21"/>
  <c r="O1523" i="21"/>
  <c r="P1523" i="21"/>
  <c r="O1522" i="21"/>
  <c r="P1522" i="21"/>
  <c r="O1521" i="21"/>
  <c r="P1521" i="21"/>
  <c r="O1520" i="21"/>
  <c r="P1520" i="21"/>
  <c r="O1519" i="21"/>
  <c r="P1519" i="21"/>
  <c r="O1518" i="21"/>
  <c r="P1518" i="21"/>
  <c r="O1517" i="21"/>
  <c r="P1517" i="21"/>
  <c r="O1516" i="21"/>
  <c r="P1516" i="21"/>
  <c r="O1515" i="21"/>
  <c r="P1515" i="21"/>
  <c r="O1514" i="21"/>
  <c r="P1514" i="21"/>
  <c r="O1513" i="21"/>
  <c r="P1513" i="21"/>
  <c r="O1512" i="21"/>
  <c r="P1512" i="21"/>
  <c r="O1511" i="21"/>
  <c r="P1511" i="21"/>
  <c r="O1510" i="21"/>
  <c r="P1510" i="21"/>
  <c r="O1509" i="21"/>
  <c r="P1509" i="21"/>
  <c r="O1508" i="21"/>
  <c r="P1508" i="21"/>
  <c r="O1507" i="21"/>
  <c r="P1507" i="21"/>
  <c r="O1506" i="21"/>
  <c r="P1506" i="21"/>
  <c r="O1505" i="21"/>
  <c r="P1505" i="21"/>
  <c r="O1504" i="21"/>
  <c r="P1504" i="21"/>
  <c r="O1503" i="21"/>
  <c r="P1503" i="21"/>
  <c r="O1502" i="21"/>
  <c r="P1502" i="21"/>
  <c r="O1501" i="21"/>
  <c r="P1501" i="21"/>
  <c r="O1500" i="21"/>
  <c r="P1500" i="21"/>
  <c r="O1499" i="21"/>
  <c r="P1499" i="21"/>
  <c r="O1498" i="21"/>
  <c r="P1498" i="21"/>
  <c r="O1497" i="21"/>
  <c r="P1497" i="21"/>
  <c r="O1496" i="21"/>
  <c r="P1496" i="21"/>
  <c r="O1495" i="21"/>
  <c r="P1495" i="21"/>
  <c r="O1494" i="21"/>
  <c r="P1494" i="21"/>
  <c r="O1493" i="21"/>
  <c r="P1493" i="21"/>
  <c r="O1492" i="21"/>
  <c r="P1492" i="21"/>
  <c r="O1491" i="21"/>
  <c r="P1491" i="21"/>
  <c r="O1490" i="21"/>
  <c r="P1490" i="21"/>
  <c r="O1489" i="21"/>
  <c r="P1489" i="21"/>
  <c r="O1488" i="21"/>
  <c r="P1488" i="21"/>
  <c r="O1487" i="21"/>
  <c r="P1487" i="21"/>
  <c r="O1486" i="21"/>
  <c r="P1486" i="21"/>
  <c r="O1485" i="21"/>
  <c r="P1485" i="21"/>
  <c r="O1484" i="21"/>
  <c r="P1484" i="21"/>
  <c r="O1483" i="21"/>
  <c r="P1483" i="21"/>
  <c r="O1482" i="21"/>
  <c r="P1482" i="21"/>
  <c r="O1481" i="21"/>
  <c r="P1481" i="21"/>
  <c r="O1480" i="21"/>
  <c r="P1480" i="21"/>
  <c r="O1479" i="21"/>
  <c r="P1479" i="21"/>
  <c r="O1478" i="21"/>
  <c r="P1478" i="21"/>
  <c r="O1477" i="21"/>
  <c r="P1477" i="21"/>
  <c r="O1476" i="21"/>
  <c r="P1476" i="21"/>
  <c r="O1475" i="21"/>
  <c r="P1475" i="21"/>
  <c r="O1474" i="21"/>
  <c r="P1474" i="21"/>
  <c r="O1473" i="21"/>
  <c r="P1473" i="21"/>
  <c r="O1472" i="21"/>
  <c r="P1472" i="21"/>
  <c r="O1471" i="21"/>
  <c r="P1471" i="21"/>
  <c r="O1470" i="21"/>
  <c r="P1470" i="21"/>
  <c r="O1469" i="21"/>
  <c r="P1469" i="21"/>
  <c r="O1468" i="21"/>
  <c r="P1468" i="21"/>
  <c r="O1467" i="21"/>
  <c r="P1467" i="21"/>
  <c r="O1466" i="21"/>
  <c r="P1466" i="21"/>
  <c r="O1465" i="21"/>
  <c r="P1465" i="21"/>
  <c r="O1464" i="21"/>
  <c r="P1464" i="21"/>
  <c r="O1463" i="21"/>
  <c r="P1463" i="21"/>
  <c r="O1462" i="21"/>
  <c r="P1462" i="21"/>
  <c r="O1461" i="21"/>
  <c r="P1461" i="21"/>
  <c r="O1460" i="21"/>
  <c r="P1460" i="21"/>
  <c r="O1459" i="21"/>
  <c r="P1459" i="21"/>
  <c r="O1458" i="21"/>
  <c r="P1458" i="21"/>
  <c r="O1457" i="21"/>
  <c r="P1457" i="21"/>
  <c r="O1456" i="21"/>
  <c r="P1456" i="21"/>
  <c r="O1455" i="21"/>
  <c r="P1455" i="21"/>
  <c r="O1454" i="21"/>
  <c r="P1454" i="21"/>
  <c r="O1453" i="21"/>
  <c r="P1453" i="21"/>
  <c r="O1452" i="21"/>
  <c r="P1452" i="21"/>
  <c r="O1451" i="21"/>
  <c r="P1451" i="21"/>
  <c r="O1450" i="21"/>
  <c r="P1450" i="21"/>
  <c r="O1449" i="21"/>
  <c r="P1449" i="21"/>
  <c r="O1448" i="21"/>
  <c r="P1448" i="21"/>
  <c r="O1447" i="21"/>
  <c r="P1447" i="21"/>
  <c r="O1446" i="21"/>
  <c r="P1446" i="21"/>
  <c r="O1445" i="21"/>
  <c r="P1445" i="21"/>
  <c r="O1444" i="21"/>
  <c r="P1444" i="21"/>
  <c r="O1443" i="21"/>
  <c r="P1443" i="21"/>
  <c r="O1442" i="21"/>
  <c r="P1442" i="21"/>
  <c r="O1441" i="21"/>
  <c r="P1441" i="21"/>
  <c r="O1440" i="21"/>
  <c r="P1440" i="21"/>
  <c r="O1439" i="21"/>
  <c r="P1439" i="21"/>
  <c r="O1438" i="21"/>
  <c r="P1438" i="21"/>
  <c r="O1437" i="21"/>
  <c r="P1437" i="21"/>
  <c r="O1436" i="21"/>
  <c r="P1436" i="21"/>
  <c r="O1435" i="21"/>
  <c r="P1435" i="21"/>
  <c r="O1434" i="21"/>
  <c r="P1434" i="21"/>
  <c r="O1433" i="21"/>
  <c r="P1433" i="21"/>
  <c r="O1432" i="21"/>
  <c r="P1432" i="21"/>
  <c r="O1431" i="21"/>
  <c r="P1431" i="21"/>
  <c r="O1430" i="21"/>
  <c r="P1430" i="21"/>
  <c r="O1429" i="21"/>
  <c r="P1429" i="21"/>
  <c r="O1428" i="21"/>
  <c r="P1428" i="21"/>
  <c r="O1427" i="21"/>
  <c r="P1427" i="21"/>
  <c r="O1426" i="21"/>
  <c r="P1426" i="21"/>
  <c r="O1425" i="21"/>
  <c r="P1425" i="21"/>
  <c r="O1424" i="21"/>
  <c r="P1424" i="21"/>
  <c r="P1423" i="21"/>
  <c r="O1423" i="21"/>
  <c r="O1422" i="21"/>
  <c r="P1422" i="21"/>
  <c r="O1421" i="21"/>
  <c r="P1421" i="21"/>
  <c r="O1420" i="21"/>
  <c r="P1420" i="21"/>
  <c r="O1419" i="21"/>
  <c r="P1419" i="21"/>
  <c r="O1418" i="21"/>
  <c r="P1418" i="21"/>
  <c r="O1417" i="21"/>
  <c r="P1417" i="21"/>
  <c r="O1416" i="21"/>
  <c r="P1416" i="21"/>
  <c r="O1415" i="21"/>
  <c r="P1415" i="21"/>
  <c r="O1414" i="21"/>
  <c r="P1414" i="21"/>
  <c r="O1413" i="21"/>
  <c r="P1413" i="21"/>
  <c r="O1412" i="21"/>
  <c r="P1412" i="21"/>
  <c r="O1411" i="21"/>
  <c r="P1411" i="21"/>
  <c r="O1410" i="21"/>
  <c r="P1410" i="21"/>
  <c r="O1409" i="21"/>
  <c r="P1409" i="21"/>
  <c r="O1408" i="21"/>
  <c r="P1408" i="21"/>
  <c r="O1407" i="21"/>
  <c r="P1407" i="21"/>
  <c r="O1406" i="21"/>
  <c r="P1406" i="21"/>
  <c r="O1405" i="21"/>
  <c r="P1405" i="21"/>
  <c r="O1404" i="21"/>
  <c r="P1404" i="21"/>
  <c r="O1403" i="21"/>
  <c r="P1403" i="21"/>
  <c r="O1402" i="21"/>
  <c r="P1402" i="21"/>
  <c r="O1401" i="21"/>
  <c r="P1401" i="21"/>
  <c r="O1400" i="21"/>
  <c r="P1400" i="21"/>
  <c r="O1399" i="21"/>
  <c r="P1399" i="21"/>
  <c r="O1398" i="21"/>
  <c r="P1398" i="21"/>
  <c r="O1397" i="21"/>
  <c r="P1397" i="21"/>
  <c r="O1396" i="21"/>
  <c r="P1396" i="21"/>
  <c r="O1395" i="21"/>
  <c r="P1395" i="21"/>
  <c r="O1394" i="21"/>
  <c r="P1394" i="21"/>
  <c r="O1393" i="21"/>
  <c r="P1393" i="21"/>
  <c r="O1392" i="21"/>
  <c r="P1392" i="21"/>
  <c r="O1391" i="21"/>
  <c r="P1391" i="21"/>
  <c r="O1390" i="21"/>
  <c r="P1390" i="21"/>
  <c r="O1389" i="21"/>
  <c r="P1389" i="21"/>
  <c r="O1388" i="21"/>
  <c r="P1388" i="21"/>
  <c r="O1387" i="21"/>
  <c r="P1387" i="21"/>
  <c r="O1386" i="21"/>
  <c r="P1386" i="21"/>
  <c r="O1385" i="21"/>
  <c r="P1385" i="21"/>
  <c r="O1384" i="21"/>
  <c r="P1384" i="21"/>
  <c r="O1383" i="21"/>
  <c r="P1383" i="21"/>
  <c r="O1382" i="21"/>
  <c r="P1382" i="21"/>
  <c r="O1381" i="21"/>
  <c r="P1381" i="21"/>
  <c r="O1380" i="21"/>
  <c r="P1380" i="21"/>
  <c r="O1379" i="21"/>
  <c r="P1379" i="21"/>
  <c r="O1378" i="21"/>
  <c r="P1378" i="21"/>
  <c r="O1377" i="21"/>
  <c r="P1377" i="21"/>
  <c r="O1376" i="21"/>
  <c r="P1376" i="21"/>
  <c r="O1375" i="21"/>
  <c r="P1375" i="21"/>
  <c r="O1374" i="21"/>
  <c r="P1374" i="21"/>
  <c r="P1373" i="21"/>
  <c r="O1373" i="21"/>
  <c r="O1372" i="21"/>
  <c r="P1372" i="21"/>
  <c r="O1371" i="21"/>
  <c r="P1371" i="21"/>
  <c r="O1370" i="21"/>
  <c r="P1370" i="21"/>
  <c r="O1369" i="21"/>
  <c r="P1369" i="21"/>
  <c r="O1368" i="21"/>
  <c r="P1368" i="21"/>
  <c r="O1367" i="21"/>
  <c r="P1367" i="21"/>
  <c r="O1366" i="21"/>
  <c r="P1366" i="21"/>
  <c r="O1365" i="21"/>
  <c r="P1365" i="21"/>
  <c r="O1364" i="21"/>
  <c r="P1364" i="21"/>
  <c r="O1363" i="21"/>
  <c r="P1363" i="21"/>
  <c r="O1362" i="21"/>
  <c r="P1362" i="21"/>
  <c r="O1361" i="21"/>
  <c r="P1361" i="21"/>
  <c r="O1360" i="21"/>
  <c r="P1360" i="21"/>
  <c r="O1359" i="21"/>
  <c r="P1359" i="21"/>
  <c r="O1358" i="21"/>
  <c r="P1358" i="21"/>
  <c r="O1357" i="21"/>
  <c r="P1357" i="21"/>
  <c r="O1356" i="21"/>
  <c r="P1356" i="21"/>
  <c r="O1355" i="21"/>
  <c r="P1355" i="21"/>
  <c r="O1354" i="21"/>
  <c r="P1354" i="21"/>
  <c r="O1353" i="21"/>
  <c r="P1353" i="21"/>
  <c r="O1352" i="21"/>
  <c r="P1352" i="21"/>
  <c r="O1351" i="21"/>
  <c r="P1351" i="21"/>
  <c r="O1350" i="21"/>
  <c r="P1350" i="21"/>
  <c r="O1349" i="21"/>
  <c r="P1349" i="21"/>
  <c r="O1348" i="21"/>
  <c r="P1348" i="21"/>
  <c r="O1347" i="21"/>
  <c r="P1347" i="21"/>
  <c r="O1346" i="21"/>
  <c r="P1346" i="21"/>
  <c r="O1345" i="21"/>
  <c r="P1345" i="21"/>
  <c r="O1344" i="21"/>
  <c r="P1344" i="21"/>
  <c r="O1343" i="21"/>
  <c r="P1343" i="21"/>
  <c r="O1342" i="21"/>
  <c r="P1342" i="21"/>
  <c r="O1341" i="21"/>
  <c r="P1341" i="21"/>
  <c r="O1340" i="21"/>
  <c r="P1340" i="21"/>
  <c r="O1339" i="21"/>
  <c r="P1339" i="21"/>
  <c r="O1338" i="21"/>
  <c r="P1338" i="21"/>
  <c r="O1337" i="21"/>
  <c r="P1337" i="21"/>
  <c r="O1336" i="21"/>
  <c r="P1336" i="21"/>
  <c r="O1335" i="21"/>
  <c r="P1335" i="21"/>
  <c r="O1334" i="21"/>
  <c r="P1334" i="21"/>
  <c r="O1333" i="21"/>
  <c r="P1333" i="21"/>
  <c r="O1332" i="21"/>
  <c r="P1332" i="21"/>
  <c r="O1331" i="21"/>
  <c r="P1331" i="21"/>
  <c r="O1330" i="21"/>
  <c r="P1330" i="21"/>
  <c r="O1329" i="21"/>
  <c r="P1329" i="21"/>
  <c r="O1328" i="21"/>
  <c r="P1328" i="21"/>
  <c r="O1327" i="21"/>
  <c r="P1327" i="21"/>
  <c r="O1326" i="21"/>
  <c r="P1326" i="21"/>
  <c r="P1325" i="21"/>
  <c r="O1325" i="21"/>
  <c r="O1324" i="21"/>
  <c r="P1324" i="21"/>
  <c r="O1323" i="21"/>
  <c r="P1323" i="21"/>
  <c r="O1322" i="21"/>
  <c r="P1322" i="21"/>
  <c r="O1321" i="21"/>
  <c r="P1321" i="21"/>
  <c r="O1320" i="21"/>
  <c r="P1320" i="21"/>
  <c r="P1319" i="21"/>
  <c r="O1319" i="21"/>
  <c r="O1318" i="21"/>
  <c r="P1318" i="21"/>
  <c r="O1317" i="21"/>
  <c r="P1317" i="21"/>
  <c r="O1316" i="21"/>
  <c r="P1316" i="21"/>
  <c r="O1315" i="21"/>
  <c r="P1315" i="21"/>
  <c r="O1314" i="21"/>
  <c r="P1314" i="21"/>
  <c r="O1313" i="21"/>
  <c r="P1313" i="21"/>
  <c r="O1312" i="21"/>
  <c r="P1312" i="21"/>
  <c r="O1311" i="21"/>
  <c r="P1311" i="21"/>
  <c r="O1310" i="21"/>
  <c r="P1310" i="21"/>
  <c r="O1309" i="21"/>
  <c r="P1309" i="21"/>
  <c r="O1308" i="21"/>
  <c r="P1308" i="21"/>
  <c r="O1307" i="21"/>
  <c r="P1307" i="21"/>
  <c r="O1306" i="21"/>
  <c r="P1306" i="21"/>
  <c r="O1305" i="21"/>
  <c r="P1305" i="21"/>
  <c r="O1304" i="21"/>
  <c r="P1304" i="21"/>
  <c r="O1303" i="21"/>
  <c r="P1303" i="21"/>
  <c r="O1302" i="21"/>
  <c r="P1302" i="21"/>
  <c r="O1301" i="21"/>
  <c r="P1301" i="21"/>
  <c r="O1300" i="21"/>
  <c r="P1300" i="21"/>
  <c r="O1299" i="21"/>
  <c r="P1299" i="21"/>
  <c r="O1298" i="21"/>
  <c r="P1298" i="21"/>
  <c r="O1297" i="21"/>
  <c r="P1297" i="21"/>
  <c r="O1296" i="21"/>
  <c r="P1296" i="21"/>
  <c r="O1295" i="21"/>
  <c r="P1295" i="21"/>
  <c r="O1294" i="21"/>
  <c r="P1294" i="21"/>
  <c r="O1293" i="21"/>
  <c r="P1293" i="21"/>
  <c r="O1292" i="21"/>
  <c r="P1292" i="21"/>
  <c r="O1291" i="21"/>
  <c r="P1291" i="21"/>
  <c r="O1290" i="21"/>
  <c r="P1290" i="21"/>
  <c r="O1289" i="21"/>
  <c r="P1289" i="21"/>
  <c r="O1288" i="21"/>
  <c r="P1288" i="21"/>
  <c r="O1287" i="21"/>
  <c r="P1287" i="21"/>
  <c r="O1286" i="21"/>
  <c r="P1286" i="21"/>
  <c r="O1285" i="21"/>
  <c r="P1285" i="21"/>
  <c r="O1284" i="21"/>
  <c r="P1284" i="21"/>
  <c r="P1283" i="21"/>
  <c r="O1283" i="21"/>
  <c r="O1282" i="21"/>
  <c r="P1282" i="21"/>
  <c r="O1281" i="21"/>
  <c r="P1281" i="21"/>
  <c r="O1280" i="21"/>
  <c r="P1280" i="21"/>
  <c r="O1279" i="21"/>
  <c r="P1279" i="21"/>
  <c r="O1278" i="21"/>
  <c r="P1278" i="21"/>
  <c r="O1277" i="21"/>
  <c r="P1277" i="21"/>
  <c r="O1276" i="21"/>
  <c r="P1276" i="21"/>
  <c r="O1275" i="21"/>
  <c r="P1275" i="21"/>
  <c r="O1274" i="21"/>
  <c r="P1274" i="21"/>
  <c r="O1273" i="21"/>
  <c r="P1273" i="21"/>
  <c r="O1272" i="21"/>
  <c r="P1272" i="21"/>
  <c r="O1271" i="21"/>
  <c r="P1271" i="21"/>
  <c r="O1270" i="21"/>
  <c r="P1270" i="21"/>
  <c r="O1269" i="21"/>
  <c r="P1269" i="21"/>
  <c r="O1268" i="21"/>
  <c r="P1268" i="21"/>
  <c r="O1267" i="21"/>
  <c r="P1267" i="21"/>
  <c r="O1266" i="21"/>
  <c r="P1266" i="21"/>
  <c r="O1265" i="21"/>
  <c r="P1265" i="21"/>
  <c r="O1264" i="21"/>
  <c r="P1264" i="21"/>
  <c r="O1263" i="21"/>
  <c r="P1263" i="21"/>
  <c r="O1262" i="21"/>
  <c r="P1262" i="21"/>
  <c r="O1261" i="21"/>
  <c r="P1261" i="21"/>
  <c r="O1260" i="21"/>
  <c r="P1260" i="21"/>
  <c r="O1259" i="21"/>
  <c r="P1259" i="21"/>
  <c r="O1258" i="21"/>
  <c r="P1258" i="21"/>
  <c r="O1257" i="21"/>
  <c r="P1257" i="21"/>
  <c r="O1256" i="21"/>
  <c r="P1256" i="21"/>
  <c r="O1255" i="21"/>
  <c r="P1255" i="21"/>
  <c r="O1254" i="21"/>
  <c r="P1254" i="21"/>
  <c r="O1253" i="21"/>
  <c r="P1253" i="21"/>
  <c r="O1252" i="21"/>
  <c r="P1252" i="21"/>
  <c r="O1251" i="21"/>
  <c r="P1251" i="21"/>
  <c r="O1250" i="21"/>
  <c r="P1250" i="21"/>
  <c r="O1249" i="21"/>
  <c r="P1249" i="21"/>
  <c r="O1248" i="21"/>
  <c r="P1248" i="21"/>
  <c r="O1247" i="21"/>
  <c r="P1247" i="21"/>
  <c r="O1246" i="21"/>
  <c r="P1246" i="21"/>
  <c r="O1245" i="21"/>
  <c r="P1245" i="21"/>
  <c r="O1244" i="21"/>
  <c r="P1244" i="21"/>
  <c r="O1243" i="21"/>
  <c r="P1243" i="21"/>
  <c r="O1242" i="21"/>
  <c r="P1242" i="21"/>
  <c r="O1241" i="21"/>
  <c r="P1241" i="21"/>
  <c r="O1240" i="21"/>
  <c r="P1240" i="21"/>
  <c r="O1239" i="21"/>
  <c r="P1239" i="21"/>
  <c r="O1238" i="21"/>
  <c r="P1238" i="21"/>
  <c r="P1237" i="21"/>
  <c r="O1237" i="21"/>
  <c r="O1236" i="21"/>
  <c r="P1236" i="21"/>
  <c r="O1235" i="21"/>
  <c r="P1235" i="21"/>
  <c r="O1234" i="21"/>
  <c r="P1234" i="21"/>
  <c r="O1233" i="21"/>
  <c r="P1233" i="21"/>
  <c r="O1232" i="21"/>
  <c r="P1232" i="21"/>
  <c r="O1231" i="21"/>
  <c r="P1231" i="21"/>
  <c r="O1230" i="21"/>
  <c r="P1230" i="21"/>
  <c r="O1229" i="21"/>
  <c r="P1229" i="21"/>
  <c r="O1228" i="21"/>
  <c r="P1228" i="21"/>
  <c r="O1227" i="21"/>
  <c r="P1227" i="21"/>
  <c r="O1226" i="21"/>
  <c r="P1226" i="21"/>
  <c r="O1225" i="21"/>
  <c r="P1225" i="21"/>
  <c r="O1224" i="21"/>
  <c r="P1224" i="21"/>
  <c r="O1223" i="21"/>
  <c r="P1223" i="21"/>
  <c r="O1222" i="21"/>
  <c r="P1222" i="21"/>
  <c r="O1221" i="21"/>
  <c r="P1221" i="21"/>
  <c r="O1220" i="21"/>
  <c r="P1220" i="21"/>
  <c r="P1219" i="21"/>
  <c r="O1219" i="21"/>
  <c r="O1218" i="21"/>
  <c r="P1218" i="21"/>
  <c r="P1217" i="21"/>
  <c r="O1217" i="21"/>
  <c r="O1216" i="21"/>
  <c r="P1216" i="21"/>
  <c r="O1215" i="21"/>
  <c r="P1215" i="21"/>
  <c r="O1214" i="21"/>
  <c r="P1214" i="21"/>
  <c r="O1213" i="21"/>
  <c r="P1213" i="21"/>
  <c r="O1212" i="21"/>
  <c r="P1212" i="21"/>
  <c r="O1211" i="21"/>
  <c r="P1211" i="21"/>
  <c r="O1210" i="21"/>
  <c r="P1210" i="21"/>
  <c r="O1209" i="21"/>
  <c r="P1209" i="21"/>
  <c r="O1208" i="21"/>
  <c r="P1208" i="21"/>
  <c r="O1207" i="21"/>
  <c r="P1207" i="21"/>
  <c r="P1206" i="21"/>
  <c r="O1206" i="21"/>
  <c r="P1205" i="21"/>
  <c r="O1205" i="21"/>
  <c r="O1204" i="21"/>
  <c r="P1204" i="21"/>
  <c r="O1203" i="21"/>
  <c r="P1203" i="21"/>
  <c r="O1202" i="21"/>
  <c r="P1202" i="21"/>
  <c r="O1201" i="21"/>
  <c r="P1201" i="21"/>
  <c r="O1200" i="21"/>
  <c r="P1200" i="21"/>
  <c r="O1199" i="21"/>
  <c r="P1199" i="21"/>
  <c r="O1198" i="21"/>
  <c r="P1198" i="21"/>
  <c r="O1197" i="21"/>
  <c r="P1197" i="21"/>
  <c r="O1196" i="21"/>
  <c r="P1196" i="21"/>
  <c r="O1195" i="21"/>
  <c r="P1195" i="21"/>
  <c r="O1194" i="21"/>
  <c r="P1194" i="21"/>
  <c r="O1193" i="21"/>
  <c r="P1193" i="21"/>
  <c r="O1192" i="21"/>
  <c r="P1192" i="21"/>
  <c r="O1191" i="21"/>
  <c r="P1191" i="21"/>
  <c r="O1190" i="21"/>
  <c r="P1190" i="21"/>
  <c r="O1189" i="21"/>
  <c r="P1189" i="21"/>
  <c r="O1188" i="21"/>
  <c r="P1188" i="21"/>
  <c r="P1187" i="21"/>
  <c r="O1187" i="21"/>
  <c r="O1186" i="21"/>
  <c r="P1186" i="21"/>
  <c r="O1185" i="21"/>
  <c r="P1185" i="21"/>
  <c r="O1184" i="21"/>
  <c r="P1184" i="21"/>
  <c r="O1183" i="21"/>
  <c r="P1183" i="21"/>
  <c r="O1182" i="21"/>
  <c r="P1182" i="21"/>
  <c r="P1181" i="21"/>
  <c r="O1181" i="21"/>
  <c r="O1180" i="21"/>
  <c r="P1180" i="21"/>
  <c r="O1179" i="21"/>
  <c r="P1179" i="21"/>
  <c r="O1178" i="21"/>
  <c r="P1178" i="21"/>
  <c r="O1177" i="21"/>
  <c r="P1177" i="21"/>
  <c r="O1176" i="21"/>
  <c r="P1176" i="21"/>
  <c r="O1175" i="21"/>
  <c r="P1175" i="21"/>
  <c r="O1174" i="21"/>
  <c r="P1174" i="21"/>
  <c r="O1173" i="21"/>
  <c r="P1173" i="21"/>
  <c r="O1172" i="21"/>
  <c r="P1172" i="21"/>
  <c r="O1171" i="21"/>
  <c r="P1171" i="21"/>
  <c r="O1170" i="21"/>
  <c r="P1170" i="21"/>
  <c r="O1169" i="21"/>
  <c r="P1169" i="21"/>
  <c r="O1168" i="21"/>
  <c r="P1168" i="21"/>
  <c r="O1167" i="21"/>
  <c r="P1167" i="21"/>
  <c r="O1166" i="21"/>
  <c r="P1166" i="21"/>
  <c r="O1165" i="21"/>
  <c r="P1165" i="21"/>
  <c r="O1164" i="21"/>
  <c r="P1164" i="21"/>
  <c r="P1163" i="21"/>
  <c r="O1163" i="21"/>
  <c r="O1162" i="21"/>
  <c r="P1162" i="21"/>
  <c r="O1161" i="21"/>
  <c r="P1161" i="21"/>
  <c r="O1160" i="21"/>
  <c r="P1160" i="21"/>
  <c r="O1159" i="21"/>
  <c r="P1159" i="21"/>
  <c r="O1158" i="21"/>
  <c r="P1158" i="21"/>
  <c r="P1157" i="21"/>
  <c r="O1157" i="21"/>
  <c r="O1156" i="21"/>
  <c r="P1156" i="21"/>
  <c r="O1155" i="21"/>
  <c r="P1155" i="21"/>
  <c r="O1154" i="21"/>
  <c r="P1154" i="21"/>
  <c r="O1153" i="21"/>
  <c r="P1153" i="21"/>
  <c r="O1152" i="21"/>
  <c r="P1152" i="21"/>
  <c r="O1151" i="21"/>
  <c r="P1151" i="21"/>
  <c r="O1150" i="21"/>
  <c r="P1150" i="21"/>
  <c r="O1149" i="21"/>
  <c r="P1149" i="21"/>
  <c r="O1148" i="21"/>
  <c r="P1148" i="21"/>
  <c r="O1147" i="21"/>
  <c r="P1147" i="21"/>
  <c r="P1146" i="21"/>
  <c r="O1146" i="21"/>
  <c r="O1145" i="21"/>
  <c r="P1145" i="21"/>
  <c r="O1144" i="21"/>
  <c r="P1144" i="21"/>
  <c r="O1143" i="21"/>
  <c r="P1143" i="21"/>
  <c r="O1142" i="21"/>
  <c r="P1142" i="21"/>
  <c r="O1141" i="21"/>
  <c r="P1141" i="21"/>
  <c r="O1140" i="21"/>
  <c r="P1140" i="21"/>
  <c r="O1139" i="21"/>
  <c r="P1139" i="21"/>
  <c r="O1138" i="21"/>
  <c r="P1138" i="21"/>
  <c r="O1137" i="21"/>
  <c r="P1137" i="21"/>
  <c r="O1136" i="21"/>
  <c r="P1136" i="21"/>
  <c r="O1135" i="21"/>
  <c r="P1135" i="21"/>
  <c r="O1134" i="21"/>
  <c r="P1134" i="21"/>
  <c r="P1133" i="21"/>
  <c r="O1133" i="21"/>
  <c r="O1132" i="21"/>
  <c r="P1132" i="21"/>
  <c r="O1131" i="21"/>
  <c r="P1131" i="21"/>
  <c r="O1130" i="21"/>
  <c r="P1130" i="21"/>
  <c r="O1129" i="21"/>
  <c r="P1129" i="21"/>
  <c r="O1128" i="21"/>
  <c r="P1128" i="21"/>
  <c r="P1127" i="21"/>
  <c r="O1127" i="21"/>
  <c r="O1126" i="21"/>
  <c r="P1126" i="21"/>
  <c r="O1125" i="21"/>
  <c r="P1125" i="21"/>
  <c r="O1124" i="21"/>
  <c r="P1124" i="21"/>
  <c r="O1123" i="21"/>
  <c r="P1123" i="21"/>
  <c r="O1122" i="21"/>
  <c r="P1122" i="21"/>
  <c r="O1121" i="21"/>
  <c r="P1121" i="21"/>
  <c r="O1120" i="21"/>
  <c r="P1120" i="21"/>
  <c r="O1119" i="21"/>
  <c r="P1119" i="21"/>
  <c r="O1118" i="21"/>
  <c r="P1118" i="21"/>
  <c r="O1117" i="21"/>
  <c r="P1117" i="21"/>
  <c r="O1116" i="21"/>
  <c r="P1116" i="21"/>
  <c r="O1115" i="21"/>
  <c r="P1115" i="21"/>
  <c r="O1114" i="21"/>
  <c r="P1114" i="21"/>
  <c r="O1113" i="21"/>
  <c r="P1113" i="21"/>
  <c r="O1112" i="21"/>
  <c r="P1112" i="21"/>
  <c r="O1111" i="21"/>
  <c r="P1111" i="21"/>
  <c r="O1110" i="21"/>
  <c r="P1110" i="21"/>
  <c r="O1109" i="21"/>
  <c r="P1109" i="21"/>
  <c r="O1108" i="21"/>
  <c r="P1108" i="21"/>
  <c r="O1107" i="21"/>
  <c r="P1107" i="21"/>
  <c r="O1106" i="21"/>
  <c r="P1106" i="21"/>
  <c r="O1105" i="21"/>
  <c r="P1105" i="21"/>
  <c r="O1104" i="21"/>
  <c r="P1104" i="21"/>
  <c r="O1103" i="21"/>
  <c r="P1103" i="21"/>
  <c r="O1102" i="21"/>
  <c r="P1102" i="21"/>
  <c r="O1101" i="21"/>
  <c r="P1101" i="21"/>
  <c r="O1100" i="21"/>
  <c r="P1100" i="21"/>
  <c r="O1099" i="21"/>
  <c r="P1099" i="21"/>
  <c r="O1098" i="21"/>
  <c r="P1098" i="21"/>
  <c r="O1097" i="21"/>
  <c r="P1097" i="21"/>
  <c r="O1096" i="21"/>
  <c r="P1096" i="21"/>
  <c r="O1095" i="21"/>
  <c r="P1095" i="21"/>
  <c r="O1094" i="21"/>
  <c r="P1094" i="21"/>
  <c r="O1093" i="21"/>
  <c r="P1093" i="21"/>
  <c r="O1092" i="21"/>
  <c r="P1092" i="21"/>
  <c r="O1091" i="21"/>
  <c r="P1091" i="21"/>
  <c r="O1090" i="21"/>
  <c r="P1090" i="21"/>
  <c r="O1089" i="21"/>
  <c r="P1089" i="21"/>
  <c r="O1088" i="21"/>
  <c r="P1088" i="21"/>
  <c r="O1087" i="21"/>
  <c r="P1087" i="21"/>
  <c r="O1086" i="21"/>
  <c r="P1086" i="21"/>
  <c r="P1085" i="21"/>
  <c r="O1085" i="21"/>
  <c r="O1084" i="21"/>
  <c r="P1084" i="21"/>
  <c r="O1083" i="21"/>
  <c r="P1083" i="21"/>
  <c r="O1082" i="21"/>
  <c r="P1082" i="21"/>
  <c r="O1081" i="21"/>
  <c r="P1081" i="21"/>
  <c r="O1080" i="21"/>
  <c r="P1080" i="21"/>
  <c r="O1079" i="21"/>
  <c r="P1079" i="21"/>
  <c r="O1078" i="21"/>
  <c r="P1078" i="21"/>
  <c r="O1077" i="21"/>
  <c r="P1077" i="21"/>
  <c r="O1076" i="21"/>
  <c r="P1076" i="21"/>
  <c r="O1075" i="21"/>
  <c r="P1075" i="21"/>
  <c r="O1074" i="21"/>
  <c r="P1074" i="21"/>
  <c r="O1073" i="21"/>
  <c r="P1073" i="21"/>
  <c r="O1072" i="21"/>
  <c r="P1072" i="21"/>
  <c r="O1071" i="21"/>
  <c r="P1071" i="21"/>
  <c r="O1070" i="21"/>
  <c r="P1070" i="21"/>
  <c r="O1069" i="21"/>
  <c r="P1069" i="21"/>
  <c r="O1068" i="21"/>
  <c r="P1068" i="21"/>
  <c r="O1067" i="21"/>
  <c r="P1067" i="21"/>
  <c r="O1066" i="21"/>
  <c r="P1066" i="21"/>
  <c r="O1065" i="21"/>
  <c r="P1065" i="21"/>
  <c r="O1064" i="21"/>
  <c r="P1064" i="21"/>
  <c r="O1063" i="21"/>
  <c r="P1063" i="21"/>
  <c r="O1062" i="21"/>
  <c r="P1062" i="21"/>
  <c r="P1061" i="21"/>
  <c r="O1061" i="21"/>
  <c r="O1060" i="21"/>
  <c r="P1060" i="21"/>
  <c r="O1059" i="21"/>
  <c r="P1059" i="21"/>
  <c r="O1058" i="21"/>
  <c r="P1058" i="21"/>
  <c r="O1057" i="21"/>
  <c r="P1057" i="21"/>
  <c r="O1056" i="21"/>
  <c r="P1056" i="21"/>
  <c r="P1055" i="21"/>
  <c r="O1055" i="21"/>
  <c r="O1054" i="21"/>
  <c r="P1054" i="21"/>
  <c r="O1053" i="21"/>
  <c r="P1053" i="21"/>
  <c r="O1052" i="21"/>
  <c r="P1052" i="21"/>
  <c r="O1051" i="21"/>
  <c r="P1051" i="21"/>
  <c r="O1050" i="21"/>
  <c r="P1050" i="21"/>
  <c r="O1049" i="21"/>
  <c r="P1049" i="21"/>
  <c r="O1048" i="21"/>
  <c r="P1048" i="21"/>
  <c r="O1047" i="21"/>
  <c r="P1047" i="21"/>
  <c r="O1046" i="21"/>
  <c r="P1046" i="21"/>
  <c r="O1045" i="21"/>
  <c r="P1045" i="21"/>
  <c r="O1044" i="21"/>
  <c r="P1044" i="21"/>
  <c r="O1043" i="21"/>
  <c r="P1043" i="21"/>
  <c r="O1042" i="21"/>
  <c r="P1042" i="21"/>
  <c r="O1041" i="21"/>
  <c r="P1041" i="21"/>
  <c r="O1040" i="21"/>
  <c r="P1040" i="21"/>
  <c r="O1039" i="21"/>
  <c r="P1039" i="21"/>
  <c r="P1038" i="21"/>
  <c r="O1038" i="21"/>
  <c r="O1037" i="21"/>
  <c r="P1037" i="21"/>
  <c r="O1036" i="21"/>
  <c r="P1036" i="21"/>
  <c r="O1035" i="21"/>
  <c r="P1035" i="21"/>
  <c r="O1034" i="21"/>
  <c r="P1034" i="21"/>
  <c r="O1033" i="21"/>
  <c r="P1033" i="21"/>
  <c r="O1032" i="21"/>
  <c r="P1032" i="21"/>
  <c r="P1031" i="21"/>
  <c r="O1031" i="21"/>
  <c r="O1030" i="21"/>
  <c r="P1030" i="21"/>
  <c r="O1029" i="21"/>
  <c r="P1029" i="21"/>
  <c r="O1028" i="21"/>
  <c r="P1028" i="21"/>
  <c r="O1027" i="21"/>
  <c r="P1027" i="21"/>
  <c r="O1026" i="21"/>
  <c r="P1026" i="21"/>
  <c r="P1025" i="21"/>
  <c r="O1025" i="21"/>
  <c r="O1024" i="21"/>
  <c r="P1024" i="21"/>
  <c r="O1023" i="21"/>
  <c r="P1023" i="21"/>
  <c r="O1022" i="21"/>
  <c r="P1022" i="21"/>
  <c r="O1021" i="21"/>
  <c r="P1021" i="21"/>
  <c r="O1020" i="21"/>
  <c r="P1020" i="21"/>
  <c r="O1019" i="21"/>
  <c r="P1019" i="21"/>
  <c r="O1018" i="21"/>
  <c r="P1018" i="21"/>
  <c r="O1017" i="21"/>
  <c r="P1017" i="21"/>
  <c r="O1016" i="21"/>
  <c r="P1016" i="21"/>
  <c r="O1015" i="21"/>
  <c r="P1015" i="21"/>
  <c r="O1014" i="21"/>
  <c r="P1014" i="21"/>
  <c r="O1013" i="21"/>
  <c r="P1013" i="21"/>
  <c r="O1012" i="21"/>
  <c r="P1012" i="21"/>
  <c r="O1011" i="21"/>
  <c r="P1011" i="21"/>
  <c r="O1010" i="21"/>
  <c r="P1010" i="21"/>
  <c r="O1009" i="21"/>
  <c r="P1009" i="21"/>
  <c r="O1008" i="21"/>
  <c r="P1008" i="21"/>
  <c r="O1007" i="21"/>
  <c r="P1007" i="21"/>
  <c r="O1006" i="21"/>
  <c r="P1006" i="21"/>
  <c r="O1005" i="21"/>
  <c r="P1005" i="21"/>
  <c r="O1004" i="21"/>
  <c r="P1004" i="21"/>
  <c r="O1003" i="21"/>
  <c r="P1003" i="21"/>
  <c r="O1002" i="21"/>
  <c r="P1002" i="21"/>
  <c r="O1001" i="21"/>
  <c r="P1001" i="21"/>
  <c r="O1000" i="21"/>
  <c r="P1000" i="21"/>
  <c r="O999" i="21"/>
  <c r="P999" i="21"/>
  <c r="O998" i="21"/>
  <c r="P998" i="21"/>
  <c r="O997" i="21"/>
  <c r="P997" i="21"/>
  <c r="O996" i="21"/>
  <c r="P996" i="21"/>
  <c r="O995" i="21"/>
  <c r="P995" i="21"/>
  <c r="O994" i="21"/>
  <c r="P994" i="21"/>
  <c r="O993" i="21"/>
  <c r="P993" i="21"/>
  <c r="O992" i="21"/>
  <c r="P992" i="21"/>
  <c r="O991" i="21"/>
  <c r="P991" i="21"/>
  <c r="O990" i="21"/>
  <c r="P990" i="21"/>
  <c r="O989" i="21"/>
  <c r="P989" i="21"/>
  <c r="O988" i="21"/>
  <c r="P988" i="21"/>
  <c r="O987" i="21"/>
  <c r="P987" i="21"/>
  <c r="O986" i="21"/>
  <c r="P986" i="21"/>
  <c r="O985" i="21"/>
  <c r="P985" i="21"/>
  <c r="O984" i="21"/>
  <c r="P984" i="21"/>
  <c r="P983" i="21"/>
  <c r="O983" i="21"/>
  <c r="O982" i="21"/>
  <c r="P982" i="21"/>
  <c r="O981" i="21"/>
  <c r="P981" i="21"/>
  <c r="O980" i="21"/>
  <c r="P980" i="21"/>
  <c r="O979" i="21"/>
  <c r="P979" i="21"/>
  <c r="O978" i="21"/>
  <c r="P978" i="21"/>
  <c r="P977" i="21"/>
  <c r="O977" i="21"/>
  <c r="O976" i="21"/>
  <c r="P976" i="21"/>
  <c r="O975" i="21"/>
  <c r="P975" i="21"/>
  <c r="O974" i="21"/>
  <c r="P974" i="21"/>
  <c r="P973" i="21"/>
  <c r="O973" i="21"/>
  <c r="O972" i="21"/>
  <c r="P972" i="21"/>
  <c r="O971" i="21"/>
  <c r="P971" i="21"/>
  <c r="O970" i="21"/>
  <c r="P970" i="21"/>
  <c r="O969" i="21"/>
  <c r="P969" i="21"/>
  <c r="O968" i="21"/>
  <c r="P968" i="21"/>
  <c r="P967" i="21"/>
  <c r="O967" i="21"/>
  <c r="O966" i="21"/>
  <c r="P966" i="21"/>
  <c r="O965" i="21"/>
  <c r="P965" i="21"/>
  <c r="O964" i="21"/>
  <c r="P964" i="21"/>
  <c r="O963" i="21"/>
  <c r="P963" i="21"/>
  <c r="O962" i="21"/>
  <c r="P962" i="21"/>
  <c r="O961" i="21"/>
  <c r="P961" i="21"/>
  <c r="O960" i="21"/>
  <c r="P960" i="21"/>
  <c r="O959" i="21"/>
  <c r="P959" i="21"/>
  <c r="O958" i="21"/>
  <c r="P958" i="21"/>
  <c r="O957" i="21"/>
  <c r="P957" i="21"/>
  <c r="O956" i="21"/>
  <c r="P956" i="21"/>
  <c r="O955" i="21"/>
  <c r="P955" i="21"/>
  <c r="P954" i="21"/>
  <c r="O954" i="21"/>
  <c r="P953" i="21"/>
  <c r="O953" i="21"/>
  <c r="O952" i="21"/>
  <c r="P952" i="21"/>
  <c r="O951" i="21"/>
  <c r="P951" i="21"/>
  <c r="O950" i="21"/>
  <c r="P950" i="21"/>
  <c r="O949" i="21"/>
  <c r="P949" i="21"/>
  <c r="O948" i="21"/>
  <c r="P948" i="21"/>
  <c r="P947" i="21"/>
  <c r="O947" i="21"/>
  <c r="O946" i="21"/>
  <c r="P946" i="21"/>
  <c r="P945" i="21"/>
  <c r="O945" i="21"/>
  <c r="O944" i="21"/>
  <c r="P944" i="21"/>
  <c r="O943" i="21"/>
  <c r="P943" i="21"/>
  <c r="O942" i="21"/>
  <c r="P942" i="21"/>
  <c r="O941" i="21"/>
  <c r="P941" i="21"/>
  <c r="O940" i="21"/>
  <c r="P940" i="21"/>
  <c r="O939" i="21"/>
  <c r="P939" i="21"/>
  <c r="O938" i="21"/>
  <c r="P938" i="21"/>
  <c r="P937" i="21"/>
  <c r="O937" i="21"/>
  <c r="O936" i="21"/>
  <c r="P936" i="21"/>
  <c r="O935" i="21"/>
  <c r="P935" i="21"/>
  <c r="O934" i="21"/>
  <c r="P934" i="21"/>
  <c r="O933" i="21"/>
  <c r="P933" i="21"/>
  <c r="O932" i="21"/>
  <c r="P932" i="21"/>
  <c r="O931" i="21"/>
  <c r="P931" i="21"/>
  <c r="O930" i="21"/>
  <c r="P930" i="21"/>
  <c r="O929" i="21"/>
  <c r="P929" i="21"/>
  <c r="O928" i="21"/>
  <c r="P928" i="21"/>
  <c r="O927" i="21"/>
  <c r="P927" i="21"/>
  <c r="O926" i="21"/>
  <c r="P926" i="21"/>
  <c r="P925" i="21"/>
  <c r="O925" i="21"/>
  <c r="O924" i="21"/>
  <c r="P924" i="21"/>
  <c r="P923" i="21"/>
  <c r="O923" i="21"/>
  <c r="O922" i="21"/>
  <c r="P922" i="21"/>
  <c r="O921" i="21"/>
  <c r="P921" i="21"/>
  <c r="O920" i="21"/>
  <c r="P920" i="21"/>
  <c r="O919" i="21"/>
  <c r="P919" i="21"/>
  <c r="O918" i="21"/>
  <c r="P918" i="21"/>
  <c r="O917" i="21"/>
  <c r="P917" i="21"/>
  <c r="O916" i="21"/>
  <c r="P916" i="21"/>
  <c r="P915" i="21"/>
  <c r="O915" i="21"/>
  <c r="O914" i="21"/>
  <c r="P914" i="21"/>
  <c r="O913" i="21"/>
  <c r="P913" i="21"/>
  <c r="O912" i="21"/>
  <c r="P912" i="21"/>
  <c r="O911" i="21"/>
  <c r="P911" i="21"/>
  <c r="O910" i="21"/>
  <c r="P910" i="21"/>
  <c r="O909" i="21"/>
  <c r="P909" i="21"/>
  <c r="O908" i="21"/>
  <c r="P908" i="21"/>
  <c r="O907" i="21"/>
  <c r="P907" i="21"/>
  <c r="O906" i="21"/>
  <c r="P906" i="21"/>
  <c r="O905" i="21"/>
  <c r="P905" i="21"/>
  <c r="O904" i="21"/>
  <c r="P904" i="21"/>
  <c r="P903" i="21"/>
  <c r="O903" i="21"/>
  <c r="P902" i="21"/>
  <c r="O902" i="21"/>
  <c r="O901" i="21"/>
  <c r="P901" i="21"/>
  <c r="O900" i="21"/>
  <c r="P900" i="21"/>
  <c r="O899" i="21"/>
  <c r="P899" i="21"/>
  <c r="O898" i="21"/>
  <c r="P898" i="21"/>
  <c r="O897" i="21"/>
  <c r="P897" i="21"/>
  <c r="P896" i="21"/>
  <c r="O896" i="21"/>
  <c r="O895" i="21"/>
  <c r="P895" i="21"/>
  <c r="P894" i="21"/>
  <c r="O894" i="21"/>
  <c r="O893" i="21"/>
  <c r="P893" i="21"/>
  <c r="O892" i="21"/>
  <c r="P892" i="21"/>
  <c r="O891" i="21"/>
  <c r="P891" i="21"/>
  <c r="O890" i="21"/>
  <c r="P890" i="21"/>
  <c r="P889" i="21"/>
  <c r="O889" i="21"/>
  <c r="O888" i="21"/>
  <c r="P888" i="21"/>
  <c r="O887" i="21"/>
  <c r="P887" i="21"/>
  <c r="O886" i="21"/>
  <c r="P886" i="21"/>
  <c r="P885" i="21"/>
  <c r="O885" i="21"/>
  <c r="O884" i="21"/>
  <c r="P884" i="21"/>
  <c r="P883" i="21"/>
  <c r="O883" i="21"/>
  <c r="O882" i="21"/>
  <c r="P882" i="21"/>
  <c r="P881" i="21"/>
  <c r="O881" i="21"/>
  <c r="O880" i="21"/>
  <c r="P880" i="21"/>
  <c r="O879" i="21"/>
  <c r="P879" i="21"/>
  <c r="O878" i="21"/>
  <c r="P878" i="21"/>
  <c r="O877" i="21"/>
  <c r="P877" i="21"/>
  <c r="O876" i="21"/>
  <c r="P876" i="21"/>
  <c r="O875" i="21"/>
  <c r="P875" i="21"/>
  <c r="O874" i="21"/>
  <c r="P874" i="21"/>
  <c r="O873" i="21"/>
  <c r="P873" i="21"/>
  <c r="O872" i="21"/>
  <c r="P872" i="21"/>
  <c r="O871" i="21"/>
  <c r="P871" i="21"/>
  <c r="P870" i="21"/>
  <c r="O870" i="21"/>
  <c r="O869" i="21"/>
  <c r="P869" i="21"/>
  <c r="O868" i="21"/>
  <c r="P868" i="21"/>
  <c r="O867" i="21"/>
  <c r="P867" i="21"/>
  <c r="O866" i="21"/>
  <c r="P866" i="21"/>
  <c r="O865" i="21"/>
  <c r="P865" i="21"/>
  <c r="P864" i="21"/>
  <c r="O864" i="21"/>
  <c r="P863" i="21"/>
  <c r="O863" i="21"/>
  <c r="O862" i="21"/>
  <c r="P862" i="21"/>
  <c r="P861" i="21"/>
  <c r="O861" i="21"/>
  <c r="O860" i="21"/>
  <c r="P860" i="21"/>
  <c r="O859" i="21"/>
  <c r="P859" i="21"/>
  <c r="O858" i="21"/>
  <c r="P858" i="21"/>
  <c r="O857" i="21"/>
  <c r="P857" i="21"/>
  <c r="O856" i="21"/>
  <c r="P856" i="21"/>
  <c r="O855" i="21"/>
  <c r="P855" i="21"/>
  <c r="O854" i="21"/>
  <c r="P854" i="21"/>
  <c r="O853" i="21"/>
  <c r="P853" i="21"/>
  <c r="O852" i="21"/>
  <c r="P852" i="21"/>
  <c r="O851" i="21"/>
  <c r="P851" i="21"/>
  <c r="O850" i="21"/>
  <c r="P850" i="21"/>
  <c r="O849" i="21"/>
  <c r="P849" i="21"/>
  <c r="O848" i="21"/>
  <c r="P848" i="21"/>
  <c r="O847" i="21"/>
  <c r="P847" i="21"/>
  <c r="O846" i="21"/>
  <c r="P846" i="21"/>
  <c r="O845" i="21"/>
  <c r="P845" i="21"/>
  <c r="O844" i="21"/>
  <c r="P844" i="21"/>
  <c r="P843" i="21"/>
  <c r="O843" i="21"/>
  <c r="O842" i="21"/>
  <c r="P842" i="21"/>
  <c r="O841" i="21"/>
  <c r="P841" i="21"/>
  <c r="P840" i="21"/>
  <c r="O840" i="21"/>
  <c r="O839" i="21"/>
  <c r="P839" i="21"/>
  <c r="O838" i="21"/>
  <c r="P838" i="21"/>
  <c r="O837" i="21"/>
  <c r="P837" i="21"/>
  <c r="O836" i="21"/>
  <c r="P836" i="21"/>
  <c r="P835" i="21"/>
  <c r="O835" i="21"/>
  <c r="O834" i="21"/>
  <c r="P834" i="21"/>
  <c r="O833" i="21"/>
  <c r="P833" i="21"/>
  <c r="O832" i="21"/>
  <c r="P832" i="21"/>
  <c r="O831" i="21"/>
  <c r="P831" i="21"/>
  <c r="P830" i="21"/>
  <c r="O830" i="21"/>
  <c r="O829" i="21"/>
  <c r="P829" i="21"/>
  <c r="O828" i="21"/>
  <c r="P828" i="21"/>
  <c r="O827" i="21"/>
  <c r="P827" i="21"/>
  <c r="O826" i="21"/>
  <c r="P826" i="21"/>
  <c r="O825" i="21"/>
  <c r="P825" i="21"/>
  <c r="O824" i="21"/>
  <c r="P824" i="21"/>
  <c r="O823" i="21"/>
  <c r="P823" i="21"/>
  <c r="O822" i="21"/>
  <c r="P822" i="21"/>
  <c r="O821" i="21"/>
  <c r="P821" i="21"/>
  <c r="O820" i="21"/>
  <c r="P820" i="21"/>
  <c r="O819" i="21"/>
  <c r="P819" i="21"/>
  <c r="O818" i="21"/>
  <c r="P818" i="21"/>
  <c r="P817" i="21"/>
  <c r="O817" i="21"/>
  <c r="O816" i="21"/>
  <c r="P816" i="21"/>
  <c r="O815" i="21"/>
  <c r="P815" i="21"/>
  <c r="O814" i="21"/>
  <c r="P814" i="21"/>
  <c r="O813" i="21"/>
  <c r="P813" i="21"/>
  <c r="O812" i="21"/>
  <c r="P812" i="21"/>
  <c r="O811" i="21"/>
  <c r="P811" i="21"/>
  <c r="O810" i="21"/>
  <c r="P810" i="21"/>
  <c r="P809" i="21"/>
  <c r="O809" i="21"/>
  <c r="O808" i="21"/>
  <c r="P808" i="21"/>
  <c r="O807" i="21"/>
  <c r="P807" i="21"/>
  <c r="P806" i="21"/>
  <c r="O806" i="21"/>
  <c r="O805" i="21"/>
  <c r="P805" i="21"/>
  <c r="O804" i="21"/>
  <c r="P804" i="21"/>
  <c r="P803" i="21"/>
  <c r="O803" i="21"/>
  <c r="O802" i="21"/>
  <c r="P802" i="21"/>
  <c r="P801" i="21"/>
  <c r="O801" i="21"/>
  <c r="O800" i="21"/>
  <c r="P800" i="21"/>
  <c r="O799" i="21"/>
  <c r="P799" i="21"/>
  <c r="O798" i="21"/>
  <c r="P798" i="21"/>
  <c r="O797" i="21"/>
  <c r="P797" i="21"/>
  <c r="O796" i="21"/>
  <c r="P796" i="21"/>
  <c r="P795" i="21"/>
  <c r="O795" i="21"/>
  <c r="P794" i="21"/>
  <c r="O794" i="21"/>
  <c r="P793" i="21"/>
  <c r="O793" i="21"/>
  <c r="O792" i="21"/>
  <c r="P792" i="21"/>
  <c r="P791" i="21"/>
  <c r="O791" i="21"/>
  <c r="O790" i="21"/>
  <c r="P790" i="21"/>
  <c r="P789" i="21"/>
  <c r="O789" i="21"/>
  <c r="O788" i="21"/>
  <c r="P788" i="21"/>
  <c r="O787" i="21"/>
  <c r="P787" i="21"/>
  <c r="O786" i="21"/>
  <c r="P786" i="21"/>
  <c r="P785" i="21"/>
  <c r="O785" i="21"/>
  <c r="O784" i="21"/>
  <c r="P784" i="21"/>
  <c r="O783" i="21"/>
  <c r="P783" i="21"/>
  <c r="O782" i="21"/>
  <c r="P782" i="21"/>
  <c r="O781" i="21"/>
  <c r="P781" i="21"/>
  <c r="O780" i="21"/>
  <c r="P780" i="21"/>
  <c r="P779" i="21"/>
  <c r="O779" i="21"/>
  <c r="O778" i="21"/>
  <c r="P778" i="21"/>
  <c r="P777" i="21"/>
  <c r="O777" i="21"/>
  <c r="O776" i="21"/>
  <c r="P776" i="21"/>
  <c r="O775" i="21"/>
  <c r="P775" i="21"/>
  <c r="O774" i="21"/>
  <c r="P774" i="21"/>
  <c r="O773" i="21"/>
  <c r="P773" i="21"/>
  <c r="O772" i="21"/>
  <c r="P772" i="21"/>
  <c r="P771" i="21"/>
  <c r="O771" i="21"/>
  <c r="P770" i="21"/>
  <c r="O770" i="21"/>
  <c r="O769" i="21"/>
  <c r="P769" i="21"/>
  <c r="O768" i="21"/>
  <c r="P768" i="21"/>
  <c r="O767" i="21"/>
  <c r="P767" i="21"/>
  <c r="O766" i="21"/>
  <c r="P766" i="21"/>
  <c r="O765" i="21"/>
  <c r="P765" i="21"/>
  <c r="O764" i="21"/>
  <c r="P764" i="21"/>
  <c r="O763" i="21"/>
  <c r="P763" i="21"/>
  <c r="O762" i="21"/>
  <c r="P762" i="21"/>
  <c r="P761" i="21"/>
  <c r="O761" i="21"/>
  <c r="O760" i="21"/>
  <c r="P760" i="21"/>
  <c r="O759" i="21"/>
  <c r="P759" i="21"/>
  <c r="P758" i="21"/>
  <c r="O758" i="21"/>
  <c r="O757" i="21"/>
  <c r="P757" i="21"/>
  <c r="O756" i="21"/>
  <c r="P756" i="21"/>
  <c r="O755" i="21"/>
  <c r="P755" i="21"/>
  <c r="O754" i="21"/>
  <c r="P754" i="21"/>
  <c r="P753" i="21"/>
  <c r="O753" i="21"/>
  <c r="P752" i="21"/>
  <c r="O752" i="21"/>
  <c r="O751" i="21"/>
  <c r="P751" i="21"/>
  <c r="O750" i="21"/>
  <c r="P750" i="21"/>
  <c r="O749" i="21"/>
  <c r="P749" i="21"/>
  <c r="O748" i="21"/>
  <c r="P748" i="21"/>
  <c r="O747" i="21"/>
  <c r="P747" i="21"/>
  <c r="O746" i="21"/>
  <c r="P746" i="21"/>
  <c r="O745" i="21"/>
  <c r="P745" i="21"/>
  <c r="O744" i="21"/>
  <c r="P744" i="21"/>
  <c r="O743" i="21"/>
  <c r="P743" i="21"/>
  <c r="O742" i="21"/>
  <c r="P742" i="21"/>
  <c r="O741" i="21"/>
  <c r="P741" i="21"/>
  <c r="O740" i="21"/>
  <c r="P740" i="21"/>
  <c r="O739" i="21"/>
  <c r="P739" i="21"/>
  <c r="O738" i="21"/>
  <c r="P738" i="21"/>
  <c r="O737" i="21"/>
  <c r="P737" i="21"/>
  <c r="O736" i="21"/>
  <c r="P736" i="21"/>
  <c r="P735" i="21"/>
  <c r="O735" i="21"/>
  <c r="O734" i="21"/>
  <c r="P734" i="21"/>
  <c r="O733" i="21"/>
  <c r="P733" i="21"/>
  <c r="O732" i="21"/>
  <c r="P732" i="21"/>
  <c r="P731" i="21"/>
  <c r="O731" i="21"/>
  <c r="O730" i="21"/>
  <c r="P730" i="21"/>
  <c r="O729" i="21"/>
  <c r="P729" i="21"/>
  <c r="P728" i="21"/>
  <c r="O728" i="21"/>
  <c r="O727" i="21"/>
  <c r="P727" i="21"/>
  <c r="O726" i="21"/>
  <c r="P726" i="21"/>
  <c r="P725" i="21"/>
  <c r="O725" i="21"/>
  <c r="O724" i="21"/>
  <c r="P724" i="21"/>
  <c r="P723" i="21"/>
  <c r="O723" i="21"/>
  <c r="P722" i="21"/>
  <c r="O722" i="21"/>
  <c r="O721" i="21"/>
  <c r="P721" i="21"/>
  <c r="O720" i="21"/>
  <c r="P720" i="21"/>
  <c r="P719" i="21"/>
  <c r="O719" i="21"/>
  <c r="O718" i="21"/>
  <c r="P718" i="21"/>
  <c r="O717" i="21"/>
  <c r="P717" i="21"/>
  <c r="O716" i="21"/>
  <c r="P716" i="21"/>
  <c r="O715" i="21"/>
  <c r="P715" i="21"/>
  <c r="O714" i="21"/>
  <c r="P714" i="21"/>
  <c r="O713" i="21"/>
  <c r="P713" i="21"/>
  <c r="O712" i="21"/>
  <c r="P712" i="21"/>
  <c r="O711" i="21"/>
  <c r="P711" i="21"/>
  <c r="P710" i="21"/>
  <c r="O710" i="21"/>
  <c r="O709" i="21"/>
  <c r="P709" i="21"/>
  <c r="O708" i="21"/>
  <c r="P708" i="21"/>
  <c r="P707" i="21"/>
  <c r="O707" i="21"/>
  <c r="O706" i="21"/>
  <c r="P706" i="21"/>
  <c r="O705" i="21"/>
  <c r="P705" i="21"/>
  <c r="O704" i="21"/>
  <c r="P704" i="21"/>
  <c r="O703" i="21"/>
  <c r="P703" i="21"/>
  <c r="O702" i="21"/>
  <c r="P702" i="21"/>
  <c r="P701" i="21"/>
  <c r="O701" i="21"/>
  <c r="O700" i="21"/>
  <c r="P700" i="21"/>
  <c r="O699" i="21"/>
  <c r="P699" i="21"/>
  <c r="P698" i="21"/>
  <c r="O698" i="21"/>
  <c r="O697" i="21"/>
  <c r="P697" i="21"/>
  <c r="O696" i="21"/>
  <c r="P696" i="21"/>
  <c r="O695" i="21"/>
  <c r="P695" i="21"/>
  <c r="O694" i="21"/>
  <c r="P694" i="21"/>
  <c r="O693" i="21"/>
  <c r="P693" i="21"/>
  <c r="O692" i="21"/>
  <c r="P692" i="21"/>
  <c r="O691" i="21"/>
  <c r="P691" i="21"/>
  <c r="O690" i="21"/>
  <c r="P690" i="21"/>
  <c r="O689" i="21"/>
  <c r="P689" i="21"/>
  <c r="O688" i="21"/>
  <c r="P688" i="21"/>
  <c r="O687" i="21"/>
  <c r="P687" i="21"/>
  <c r="P686" i="21"/>
  <c r="O686" i="21"/>
  <c r="O685" i="21"/>
  <c r="P685" i="21"/>
  <c r="O684" i="21"/>
  <c r="P684" i="21"/>
  <c r="P683" i="21"/>
  <c r="O683" i="21"/>
  <c r="O682" i="21"/>
  <c r="P682" i="21"/>
  <c r="O681" i="21"/>
  <c r="P681" i="21"/>
  <c r="O680" i="21"/>
  <c r="P680" i="21"/>
  <c r="O679" i="21"/>
  <c r="P679" i="21"/>
  <c r="O678" i="21"/>
  <c r="P678" i="21"/>
  <c r="P677" i="21"/>
  <c r="O677" i="21"/>
  <c r="O676" i="21"/>
  <c r="P676" i="21"/>
  <c r="O675" i="21"/>
  <c r="P675" i="21"/>
  <c r="P674" i="21"/>
  <c r="O674" i="21"/>
  <c r="O673" i="21"/>
  <c r="P673" i="21"/>
  <c r="O672" i="21"/>
  <c r="P672" i="21"/>
  <c r="O671" i="21"/>
  <c r="P671" i="21"/>
  <c r="O670" i="21"/>
  <c r="P670" i="21"/>
  <c r="O669" i="21"/>
  <c r="P669" i="21"/>
  <c r="O668" i="21"/>
  <c r="P668" i="21"/>
  <c r="O667" i="21"/>
  <c r="P667" i="21"/>
  <c r="O666" i="21"/>
  <c r="P666" i="21"/>
  <c r="O665" i="21"/>
  <c r="P665" i="21"/>
  <c r="O664" i="21"/>
  <c r="P664" i="21"/>
  <c r="O663" i="21"/>
  <c r="P663" i="21"/>
  <c r="P662" i="21"/>
  <c r="O662" i="21"/>
  <c r="O661" i="21"/>
  <c r="P661" i="21"/>
  <c r="O660" i="21"/>
  <c r="P660" i="21"/>
  <c r="O659" i="21"/>
  <c r="P659" i="21"/>
  <c r="O658" i="21"/>
  <c r="P658" i="21"/>
  <c r="O657" i="21"/>
  <c r="P657" i="21"/>
  <c r="P656" i="21"/>
  <c r="O656" i="21"/>
  <c r="O655" i="21"/>
  <c r="P655" i="21"/>
  <c r="O654" i="21"/>
  <c r="P654" i="21"/>
  <c r="O653" i="21"/>
  <c r="P653" i="21"/>
  <c r="O652" i="21"/>
  <c r="P652" i="21"/>
  <c r="O651" i="21"/>
  <c r="P651" i="21"/>
  <c r="O650" i="21"/>
  <c r="P650" i="21"/>
  <c r="O649" i="21"/>
  <c r="P649" i="21"/>
  <c r="O648" i="21"/>
  <c r="P648" i="21"/>
  <c r="O647" i="21"/>
  <c r="P647" i="21"/>
  <c r="O646" i="21"/>
  <c r="P646" i="21"/>
  <c r="O645" i="21"/>
  <c r="P645" i="21"/>
  <c r="O644" i="21"/>
  <c r="P644" i="21"/>
  <c r="O643" i="21"/>
  <c r="P643" i="21"/>
  <c r="O642" i="21"/>
  <c r="P642" i="21"/>
  <c r="O641" i="21"/>
  <c r="P641" i="21"/>
  <c r="O640" i="21"/>
  <c r="P640" i="21"/>
  <c r="O639" i="21"/>
  <c r="P639" i="21"/>
  <c r="O638" i="21"/>
  <c r="P638" i="21"/>
  <c r="O637" i="21"/>
  <c r="P637" i="21"/>
  <c r="O636" i="21"/>
  <c r="P636" i="21"/>
  <c r="O635" i="21"/>
  <c r="P635" i="21"/>
  <c r="O634" i="21"/>
  <c r="P634" i="21"/>
  <c r="O633" i="21"/>
  <c r="P633" i="21"/>
  <c r="O632" i="21"/>
  <c r="P632" i="21"/>
  <c r="O631" i="21"/>
  <c r="P631" i="21"/>
  <c r="O630" i="21"/>
  <c r="P630" i="21"/>
  <c r="O629" i="21"/>
  <c r="P629" i="21"/>
  <c r="O628" i="21"/>
  <c r="P628" i="21"/>
  <c r="O627" i="21"/>
  <c r="P627" i="21"/>
  <c r="O626" i="21"/>
  <c r="P626" i="21"/>
  <c r="O625" i="21"/>
  <c r="P625" i="21"/>
  <c r="O624" i="21"/>
  <c r="P624" i="21"/>
  <c r="O623" i="21"/>
  <c r="P623" i="21"/>
  <c r="O622" i="21"/>
  <c r="P622" i="21"/>
  <c r="O621" i="21"/>
  <c r="P621" i="21"/>
  <c r="O620" i="21"/>
  <c r="P620" i="21"/>
  <c r="O619" i="21"/>
  <c r="P619" i="21"/>
  <c r="O618" i="21"/>
  <c r="P618" i="21"/>
  <c r="O617" i="21"/>
  <c r="P617" i="21"/>
  <c r="O616" i="21"/>
  <c r="P616" i="21"/>
  <c r="O615" i="21"/>
  <c r="P615" i="21"/>
  <c r="O614" i="21"/>
  <c r="P614" i="21"/>
  <c r="O613" i="21"/>
  <c r="P613" i="21"/>
  <c r="O612" i="21"/>
  <c r="P612" i="21"/>
  <c r="O611" i="21"/>
  <c r="P611" i="21"/>
  <c r="O610" i="21"/>
  <c r="P610" i="21"/>
  <c r="O609" i="21"/>
  <c r="P609" i="21"/>
  <c r="O608" i="21"/>
  <c r="P608" i="21"/>
  <c r="O607" i="21"/>
  <c r="P607" i="21"/>
  <c r="O606" i="21"/>
  <c r="P606" i="21"/>
  <c r="O605" i="21"/>
  <c r="P605" i="21"/>
  <c r="O604" i="21"/>
  <c r="P604" i="21"/>
  <c r="O603" i="21"/>
  <c r="P603" i="21"/>
  <c r="O602" i="21"/>
  <c r="P602" i="21"/>
  <c r="O601" i="21"/>
  <c r="P601" i="21"/>
  <c r="O600" i="21"/>
  <c r="P600" i="21"/>
  <c r="O599" i="21"/>
  <c r="P599" i="21"/>
  <c r="O598" i="21"/>
  <c r="P598" i="21"/>
  <c r="O597" i="21"/>
  <c r="P597" i="21"/>
  <c r="O596" i="21"/>
  <c r="P596" i="21"/>
  <c r="O595" i="21"/>
  <c r="P595" i="21"/>
  <c r="O594" i="21"/>
  <c r="P594" i="21"/>
  <c r="O593" i="21"/>
  <c r="P593" i="21"/>
  <c r="O592" i="21"/>
  <c r="P592" i="21"/>
  <c r="O591" i="21"/>
  <c r="P591" i="21"/>
  <c r="P590" i="21"/>
  <c r="O590" i="21"/>
  <c r="O589" i="21"/>
  <c r="P589" i="21"/>
  <c r="O588" i="21"/>
  <c r="P588" i="21"/>
  <c r="O587" i="21"/>
  <c r="P587" i="21"/>
  <c r="O586" i="21"/>
  <c r="P586" i="21"/>
  <c r="O585" i="21"/>
  <c r="P585" i="21"/>
  <c r="P584" i="21"/>
  <c r="O584" i="21"/>
  <c r="O583" i="21"/>
  <c r="P583" i="21"/>
  <c r="O582" i="21"/>
  <c r="P582" i="21"/>
  <c r="O581" i="21"/>
  <c r="P581" i="21"/>
  <c r="O580" i="21"/>
  <c r="P580" i="21"/>
  <c r="O579" i="21"/>
  <c r="P579" i="21"/>
  <c r="P578" i="21"/>
  <c r="O578" i="21"/>
  <c r="O577" i="21"/>
  <c r="P577" i="21"/>
  <c r="O576" i="21"/>
  <c r="P576" i="21"/>
  <c r="O575" i="21"/>
  <c r="P575" i="21"/>
  <c r="O574" i="21"/>
  <c r="P574" i="21"/>
  <c r="O573" i="21"/>
  <c r="P573" i="21"/>
  <c r="O572" i="21"/>
  <c r="P572" i="21"/>
  <c r="O571" i="21"/>
  <c r="P571" i="21"/>
  <c r="O570" i="21"/>
  <c r="P570" i="21"/>
  <c r="O569" i="21"/>
  <c r="P569" i="21"/>
  <c r="O568" i="21"/>
  <c r="P568" i="21"/>
  <c r="O567" i="21"/>
  <c r="P567" i="21"/>
  <c r="P566" i="21"/>
  <c r="O566" i="21"/>
  <c r="O565" i="21"/>
  <c r="P565" i="21"/>
  <c r="O564" i="21"/>
  <c r="P564" i="21"/>
  <c r="O563" i="21"/>
  <c r="P563" i="21"/>
  <c r="O562" i="21"/>
  <c r="P562" i="21"/>
  <c r="O561" i="21"/>
  <c r="P561" i="21"/>
  <c r="P560" i="21"/>
  <c r="O560" i="21"/>
  <c r="O559" i="21"/>
  <c r="P559" i="21"/>
  <c r="O558" i="21"/>
  <c r="P558" i="21"/>
  <c r="O557" i="21"/>
  <c r="P557" i="21"/>
  <c r="O556" i="21"/>
  <c r="P556" i="21"/>
  <c r="O555" i="21"/>
  <c r="P555" i="21"/>
  <c r="O554" i="21"/>
  <c r="P554" i="21"/>
  <c r="O553" i="21"/>
  <c r="P553" i="21"/>
  <c r="O552" i="21"/>
  <c r="P552" i="21"/>
  <c r="O551" i="21"/>
  <c r="P551" i="21"/>
  <c r="O550" i="21"/>
  <c r="P550" i="21"/>
  <c r="O549" i="21"/>
  <c r="P549" i="21"/>
  <c r="O548" i="21"/>
  <c r="P548" i="21"/>
  <c r="O547" i="21"/>
  <c r="P547" i="21"/>
  <c r="O546" i="21"/>
  <c r="P546" i="21"/>
  <c r="O545" i="21"/>
  <c r="P545" i="21"/>
  <c r="O544" i="21"/>
  <c r="P544" i="21"/>
  <c r="O543" i="21"/>
  <c r="P543" i="21"/>
  <c r="O542" i="21"/>
  <c r="P542" i="21"/>
  <c r="O541" i="21"/>
  <c r="P541" i="21"/>
  <c r="O540" i="21"/>
  <c r="P540" i="21"/>
  <c r="O539" i="21"/>
  <c r="P539" i="21"/>
  <c r="O538" i="21"/>
  <c r="P538" i="21"/>
  <c r="O537" i="21"/>
  <c r="P537" i="21"/>
  <c r="O536" i="21"/>
  <c r="P536" i="21"/>
  <c r="O535" i="21"/>
  <c r="P535" i="21"/>
  <c r="O534" i="21"/>
  <c r="P534" i="21"/>
  <c r="O533" i="21"/>
  <c r="P533" i="21"/>
  <c r="O532" i="21"/>
  <c r="P532" i="21"/>
  <c r="O531" i="21"/>
  <c r="P531" i="21"/>
  <c r="O530" i="21"/>
  <c r="P530" i="21"/>
  <c r="O529" i="21"/>
  <c r="P529" i="21"/>
  <c r="O528" i="21"/>
  <c r="P528" i="21"/>
  <c r="O527" i="21"/>
  <c r="P527" i="21"/>
  <c r="O526" i="21"/>
  <c r="P526" i="21"/>
  <c r="O525" i="21"/>
  <c r="P525" i="21"/>
  <c r="O524" i="21"/>
  <c r="P524" i="21"/>
  <c r="O523" i="21"/>
  <c r="P523" i="21"/>
  <c r="O522" i="21"/>
  <c r="P522" i="21"/>
  <c r="O521" i="21"/>
  <c r="P521" i="21"/>
  <c r="O520" i="21"/>
  <c r="P520" i="21"/>
  <c r="O519" i="21"/>
  <c r="P519" i="21"/>
  <c r="O518" i="21"/>
  <c r="P518" i="21"/>
  <c r="O517" i="21"/>
  <c r="P517" i="21"/>
  <c r="O516" i="21"/>
  <c r="P516" i="21"/>
  <c r="O515" i="21"/>
  <c r="P515" i="21"/>
  <c r="O514" i="21"/>
  <c r="P514" i="21"/>
  <c r="O513" i="21"/>
  <c r="P513" i="21"/>
  <c r="P512" i="21"/>
  <c r="O512" i="21"/>
  <c r="O511" i="21"/>
  <c r="P511" i="21"/>
  <c r="O510" i="21"/>
  <c r="P510" i="21"/>
  <c r="O509" i="21"/>
  <c r="P509" i="21"/>
  <c r="O508" i="21"/>
  <c r="P508" i="21"/>
  <c r="O507" i="21"/>
  <c r="P507" i="21"/>
  <c r="O506" i="21"/>
  <c r="P506" i="21"/>
  <c r="O505" i="21"/>
  <c r="P505" i="21"/>
  <c r="O504" i="21"/>
  <c r="P504" i="21"/>
  <c r="O503" i="21"/>
  <c r="P503" i="21"/>
  <c r="O502" i="21"/>
  <c r="P502" i="21"/>
  <c r="O501" i="21"/>
  <c r="P501" i="21"/>
  <c r="O500" i="21"/>
  <c r="P500" i="21"/>
  <c r="O499" i="21"/>
  <c r="P499" i="21"/>
  <c r="O498" i="21"/>
  <c r="P498" i="21"/>
  <c r="O497" i="21"/>
  <c r="P497" i="21"/>
  <c r="O496" i="21"/>
  <c r="P496" i="21"/>
  <c r="O495" i="21"/>
  <c r="P495" i="21"/>
  <c r="O494" i="21"/>
  <c r="P494" i="21"/>
  <c r="O493" i="21"/>
  <c r="P493" i="21"/>
  <c r="O492" i="21"/>
  <c r="P492" i="21"/>
  <c r="O491" i="21"/>
  <c r="P491" i="21"/>
  <c r="O490" i="21"/>
  <c r="P490" i="21"/>
  <c r="O489" i="21"/>
  <c r="P489" i="21"/>
  <c r="O488" i="21"/>
  <c r="P488" i="21"/>
  <c r="O487" i="21"/>
  <c r="P487" i="21"/>
  <c r="O486" i="21"/>
  <c r="P486" i="21"/>
  <c r="O485" i="21"/>
  <c r="P485" i="21"/>
  <c r="O484" i="21"/>
  <c r="P484" i="21"/>
  <c r="O483" i="21"/>
  <c r="P483" i="21"/>
  <c r="P482" i="21"/>
  <c r="O482" i="21"/>
  <c r="O481" i="21"/>
  <c r="P481" i="21"/>
  <c r="O480" i="21"/>
  <c r="P480" i="21"/>
  <c r="O479" i="21"/>
  <c r="P479" i="21"/>
  <c r="O478" i="21"/>
  <c r="P478" i="21"/>
  <c r="O477" i="21"/>
  <c r="P477" i="21"/>
  <c r="O476" i="21"/>
  <c r="P476" i="21"/>
  <c r="O475" i="21"/>
  <c r="P475" i="21"/>
  <c r="O474" i="21"/>
  <c r="P474" i="21"/>
  <c r="O473" i="21"/>
  <c r="P473" i="21"/>
  <c r="O472" i="21"/>
  <c r="P472" i="21"/>
  <c r="O471" i="21"/>
  <c r="P471" i="21"/>
  <c r="O470" i="21"/>
  <c r="P470" i="21"/>
  <c r="O469" i="21"/>
  <c r="P469" i="21"/>
  <c r="O468" i="21"/>
  <c r="P468" i="21"/>
  <c r="O467" i="21"/>
  <c r="P467" i="21"/>
  <c r="P466" i="21"/>
  <c r="O466" i="21"/>
  <c r="P465" i="21"/>
  <c r="O465" i="21"/>
  <c r="O464" i="21"/>
  <c r="P464" i="21"/>
  <c r="O463" i="21"/>
  <c r="P463" i="21"/>
  <c r="O462" i="21"/>
  <c r="P462" i="21"/>
  <c r="O461" i="21"/>
  <c r="P461" i="21"/>
  <c r="O460" i="21"/>
  <c r="P460" i="21"/>
  <c r="O459" i="21"/>
  <c r="P459" i="21"/>
  <c r="O458" i="21"/>
  <c r="P458" i="21"/>
  <c r="O457" i="21"/>
  <c r="P457" i="21"/>
  <c r="O456" i="21"/>
  <c r="P456" i="21"/>
  <c r="O455" i="21"/>
  <c r="P455" i="21"/>
  <c r="O454" i="21"/>
  <c r="P454" i="21"/>
  <c r="O453" i="21"/>
  <c r="P453" i="21"/>
  <c r="O452" i="21"/>
  <c r="P452" i="21"/>
  <c r="O451" i="21"/>
  <c r="P451" i="21"/>
  <c r="O450" i="21"/>
  <c r="P450" i="21"/>
  <c r="O449" i="21"/>
  <c r="P449" i="21"/>
  <c r="O448" i="21"/>
  <c r="P448" i="21"/>
  <c r="O447" i="21"/>
  <c r="P447" i="21"/>
  <c r="P446" i="21"/>
  <c r="O446" i="21"/>
  <c r="O445" i="21"/>
  <c r="P445" i="21"/>
  <c r="O444" i="21"/>
  <c r="P444" i="21"/>
  <c r="O443" i="21"/>
  <c r="P443" i="21"/>
  <c r="O442" i="21"/>
  <c r="P442" i="21"/>
  <c r="O441" i="21"/>
  <c r="P441" i="21"/>
  <c r="O440" i="21"/>
  <c r="P440" i="21"/>
  <c r="O439" i="21"/>
  <c r="P439" i="21"/>
  <c r="O438" i="21"/>
  <c r="P438" i="21"/>
  <c r="O437" i="21"/>
  <c r="P437" i="21"/>
  <c r="O436" i="21"/>
  <c r="P436" i="21"/>
  <c r="O435" i="21"/>
  <c r="P435" i="21"/>
  <c r="O434" i="21"/>
  <c r="P434" i="21"/>
  <c r="O433" i="21"/>
  <c r="P433" i="21"/>
  <c r="O432" i="21"/>
  <c r="P432" i="21"/>
  <c r="O431" i="21"/>
  <c r="P431" i="21"/>
  <c r="O430" i="21"/>
  <c r="P430" i="21"/>
  <c r="O429" i="21"/>
  <c r="P429" i="21"/>
  <c r="P428" i="21"/>
  <c r="O428" i="21"/>
  <c r="O427" i="21"/>
  <c r="P427" i="21"/>
  <c r="O426" i="21"/>
  <c r="P426" i="21"/>
  <c r="O425" i="21"/>
  <c r="P425" i="21"/>
  <c r="O424" i="21"/>
  <c r="P424" i="21"/>
  <c r="O423" i="21"/>
  <c r="P423" i="21"/>
  <c r="O422" i="21"/>
  <c r="P422" i="21"/>
  <c r="O421" i="21"/>
  <c r="P421" i="21"/>
  <c r="O420" i="21"/>
  <c r="P420" i="21"/>
  <c r="P419" i="21"/>
  <c r="O419" i="21"/>
  <c r="O418" i="21"/>
  <c r="P418" i="21"/>
  <c r="O417" i="21"/>
  <c r="P417" i="21"/>
  <c r="O416" i="21"/>
  <c r="P416" i="21"/>
  <c r="O415" i="21"/>
  <c r="P415" i="21"/>
  <c r="O414" i="21"/>
  <c r="P414" i="21"/>
  <c r="O413" i="21"/>
  <c r="P413" i="21"/>
  <c r="O412" i="21"/>
  <c r="P412" i="21"/>
  <c r="O411" i="21"/>
  <c r="P411" i="21"/>
  <c r="P410" i="21"/>
  <c r="O410" i="21"/>
  <c r="O409" i="21"/>
  <c r="P409" i="21"/>
  <c r="O408" i="21"/>
  <c r="P408" i="21"/>
  <c r="O407" i="21"/>
  <c r="P407" i="21"/>
  <c r="O406" i="21"/>
  <c r="P406" i="21"/>
  <c r="O405" i="21"/>
  <c r="P405" i="21"/>
  <c r="O404" i="21"/>
  <c r="P404" i="21"/>
  <c r="O403" i="21"/>
  <c r="P403" i="21"/>
  <c r="O402" i="21"/>
  <c r="P402" i="21"/>
  <c r="O401" i="21"/>
  <c r="P401" i="21"/>
  <c r="O400" i="21"/>
  <c r="P400" i="21"/>
  <c r="O399" i="21"/>
  <c r="P399" i="21"/>
  <c r="O398" i="21"/>
  <c r="P398" i="21"/>
  <c r="O397" i="21"/>
  <c r="P397" i="21"/>
  <c r="O396" i="21"/>
  <c r="P396" i="21"/>
  <c r="O395" i="21"/>
  <c r="P395" i="21"/>
  <c r="O394" i="21"/>
  <c r="P394" i="21"/>
  <c r="O393" i="21"/>
  <c r="P393" i="21"/>
  <c r="P392" i="21"/>
  <c r="O392" i="21"/>
  <c r="O391" i="21"/>
  <c r="P391" i="21"/>
  <c r="O390" i="21"/>
  <c r="P390" i="21"/>
  <c r="O389" i="21"/>
  <c r="P389" i="21"/>
  <c r="O388" i="21"/>
  <c r="P388" i="21"/>
  <c r="O387" i="21"/>
  <c r="P387" i="21"/>
  <c r="O386" i="21"/>
  <c r="P386" i="21"/>
  <c r="O385" i="21"/>
  <c r="P385" i="21"/>
  <c r="O384" i="21"/>
  <c r="P384" i="21"/>
  <c r="O383" i="21"/>
  <c r="P383" i="21"/>
  <c r="O382" i="21"/>
  <c r="P382" i="21"/>
  <c r="O381" i="21"/>
  <c r="P381" i="21"/>
  <c r="O380" i="21"/>
  <c r="P380" i="21"/>
  <c r="O379" i="21"/>
  <c r="P379" i="21"/>
  <c r="O378" i="21"/>
  <c r="P378" i="21"/>
  <c r="O377" i="21"/>
  <c r="P377" i="21"/>
  <c r="O376" i="21"/>
  <c r="P376" i="21"/>
  <c r="O375" i="21"/>
  <c r="P375" i="21"/>
  <c r="P374" i="21"/>
  <c r="O374" i="21"/>
  <c r="O373" i="21"/>
  <c r="P373" i="21"/>
  <c r="O372" i="21"/>
  <c r="P372" i="21"/>
  <c r="O371" i="21"/>
  <c r="P371" i="21"/>
  <c r="O370" i="21"/>
  <c r="P370" i="21"/>
  <c r="O369" i="21"/>
  <c r="P369" i="21"/>
  <c r="O368" i="21"/>
  <c r="P368" i="21"/>
  <c r="O367" i="21"/>
  <c r="P367" i="21"/>
  <c r="O366" i="21"/>
  <c r="P366" i="21"/>
  <c r="O365" i="21"/>
  <c r="P365" i="21"/>
  <c r="O364" i="21"/>
  <c r="P364" i="21"/>
  <c r="O363" i="21"/>
  <c r="P363" i="21"/>
  <c r="O362" i="21"/>
  <c r="P362" i="21"/>
  <c r="O361" i="21"/>
  <c r="P361" i="21"/>
  <c r="O360" i="21"/>
  <c r="P360" i="21"/>
  <c r="O359" i="21"/>
  <c r="P359" i="21"/>
  <c r="O358" i="21"/>
  <c r="P358" i="21"/>
  <c r="O357" i="21"/>
  <c r="P357" i="21"/>
  <c r="P356" i="21"/>
  <c r="O356" i="21"/>
  <c r="O355" i="21"/>
  <c r="P355" i="21"/>
  <c r="O354" i="21"/>
  <c r="P354" i="21"/>
  <c r="O353" i="21"/>
  <c r="P353" i="21"/>
  <c r="O352" i="21"/>
  <c r="P352" i="21"/>
  <c r="O351" i="21"/>
  <c r="P351" i="21"/>
  <c r="O350" i="21"/>
  <c r="P350" i="21"/>
  <c r="O349" i="21"/>
  <c r="P349" i="21"/>
  <c r="O348" i="21"/>
  <c r="P348" i="21"/>
  <c r="P347" i="21"/>
  <c r="O347" i="21"/>
  <c r="O346" i="21"/>
  <c r="P346" i="21"/>
  <c r="O345" i="21"/>
  <c r="P345" i="21"/>
  <c r="O344" i="21"/>
  <c r="P344" i="21"/>
  <c r="O343" i="21"/>
  <c r="P343" i="21"/>
  <c r="O342" i="21"/>
  <c r="P342" i="21"/>
  <c r="O341" i="21"/>
  <c r="P341" i="21"/>
  <c r="O340" i="21"/>
  <c r="P340" i="21"/>
  <c r="O339" i="21"/>
  <c r="P339" i="21"/>
  <c r="P338" i="21"/>
  <c r="O338" i="21"/>
  <c r="O337" i="21"/>
  <c r="P337" i="21"/>
  <c r="O336" i="21"/>
  <c r="P336" i="21"/>
  <c r="O335" i="21"/>
  <c r="P335" i="21"/>
  <c r="O334" i="21"/>
  <c r="P334" i="21"/>
  <c r="O333" i="21"/>
  <c r="P333" i="21"/>
  <c r="O332" i="21"/>
  <c r="P332" i="21"/>
  <c r="O331" i="21"/>
  <c r="P331" i="21"/>
  <c r="O330" i="21"/>
  <c r="P330" i="21"/>
  <c r="O329" i="21"/>
  <c r="P329" i="21"/>
  <c r="O328" i="21"/>
  <c r="P328" i="21"/>
  <c r="O327" i="21"/>
  <c r="P327" i="21"/>
  <c r="O326" i="21"/>
  <c r="P326" i="21"/>
  <c r="O325" i="21"/>
  <c r="P325" i="21"/>
  <c r="O324" i="21"/>
  <c r="P324" i="21"/>
  <c r="O323" i="21"/>
  <c r="P323" i="21"/>
  <c r="O322" i="21"/>
  <c r="P322" i="21"/>
  <c r="O321" i="21"/>
  <c r="P321" i="21"/>
  <c r="P320" i="21"/>
  <c r="O320" i="21"/>
  <c r="O319" i="21"/>
  <c r="P319" i="21"/>
  <c r="O318" i="21"/>
  <c r="P318" i="21"/>
  <c r="O317" i="21"/>
  <c r="P317" i="21"/>
  <c r="O316" i="21"/>
  <c r="P316" i="21"/>
  <c r="O315" i="21"/>
  <c r="P315" i="21"/>
  <c r="P314" i="21"/>
  <c r="O314" i="21"/>
  <c r="O313" i="21"/>
  <c r="P313" i="21"/>
  <c r="O312" i="21"/>
  <c r="P312" i="21"/>
  <c r="O311" i="21"/>
  <c r="P311" i="21"/>
  <c r="P310" i="21"/>
  <c r="O310" i="21"/>
  <c r="O309" i="21"/>
  <c r="P309" i="21"/>
  <c r="P308" i="21"/>
  <c r="O308" i="21"/>
  <c r="O307" i="21"/>
  <c r="P307" i="21"/>
  <c r="O306" i="21"/>
  <c r="P306" i="21"/>
  <c r="O305" i="21"/>
  <c r="P305" i="21"/>
  <c r="O304" i="21"/>
  <c r="P304" i="21"/>
  <c r="O303" i="21"/>
  <c r="P303" i="21"/>
  <c r="P302" i="21"/>
  <c r="O302" i="21"/>
  <c r="O301" i="21"/>
  <c r="P301" i="21"/>
  <c r="O300" i="21"/>
  <c r="P300" i="21"/>
  <c r="O299" i="21"/>
  <c r="P299" i="21"/>
  <c r="O298" i="21"/>
  <c r="P298" i="21"/>
  <c r="O297" i="21"/>
  <c r="P297" i="21"/>
  <c r="O296" i="21"/>
  <c r="P296" i="21"/>
  <c r="O295" i="21"/>
  <c r="P295" i="21"/>
  <c r="O294" i="21"/>
  <c r="P294" i="21"/>
  <c r="O293" i="21"/>
  <c r="P293" i="21"/>
  <c r="P292" i="21"/>
  <c r="O292" i="21"/>
  <c r="O291" i="21"/>
  <c r="P291" i="21"/>
  <c r="P290" i="21"/>
  <c r="O290" i="21"/>
  <c r="O289" i="21"/>
  <c r="P289" i="21"/>
  <c r="O288" i="21"/>
  <c r="P288" i="21"/>
  <c r="O287" i="21"/>
  <c r="P287" i="21"/>
  <c r="P286" i="21"/>
  <c r="O286" i="21"/>
  <c r="O285" i="21"/>
  <c r="P285" i="21"/>
  <c r="P284" i="21"/>
  <c r="O284" i="21"/>
  <c r="O283" i="21"/>
  <c r="P283" i="21"/>
  <c r="O282" i="21"/>
  <c r="P282" i="21"/>
  <c r="O281" i="21"/>
  <c r="P281" i="21"/>
  <c r="P280" i="21"/>
  <c r="O280" i="21"/>
  <c r="O279" i="21"/>
  <c r="P279" i="21"/>
  <c r="O278" i="21"/>
  <c r="P278" i="21"/>
  <c r="O277" i="21"/>
  <c r="P277" i="21"/>
  <c r="O276" i="21"/>
  <c r="P276" i="21"/>
  <c r="O275" i="21"/>
  <c r="P275" i="21"/>
  <c r="O274" i="21"/>
  <c r="P274" i="21"/>
  <c r="O273" i="21"/>
  <c r="P273" i="21"/>
  <c r="O272" i="21"/>
  <c r="P272" i="21"/>
  <c r="O271" i="21"/>
  <c r="P271" i="21"/>
  <c r="O270" i="21"/>
  <c r="P270" i="21"/>
  <c r="O269" i="21"/>
  <c r="P269" i="21"/>
  <c r="O268" i="21"/>
  <c r="P268" i="21"/>
  <c r="O267" i="21"/>
  <c r="P267" i="21"/>
  <c r="O266" i="21"/>
  <c r="P266" i="21"/>
  <c r="O265" i="21"/>
  <c r="P265" i="21"/>
  <c r="O264" i="21"/>
  <c r="P264" i="21"/>
  <c r="O263" i="21"/>
  <c r="P263" i="21"/>
  <c r="O262" i="21"/>
  <c r="P262" i="21"/>
  <c r="O261" i="21"/>
  <c r="P261" i="21"/>
  <c r="O260" i="21"/>
  <c r="P260" i="21"/>
  <c r="O259" i="21"/>
  <c r="P259" i="21"/>
  <c r="O258" i="21"/>
  <c r="P258" i="21"/>
  <c r="O257" i="21"/>
  <c r="P257" i="21"/>
  <c r="O256" i="21"/>
  <c r="P256" i="21"/>
  <c r="O255" i="21"/>
  <c r="P255" i="21"/>
  <c r="P254" i="21"/>
  <c r="O254" i="21"/>
  <c r="O253" i="21"/>
  <c r="P253" i="21"/>
  <c r="O252" i="21"/>
  <c r="P252" i="21"/>
  <c r="O251" i="21"/>
  <c r="P251" i="21"/>
  <c r="O250" i="21"/>
  <c r="P250" i="21"/>
  <c r="O249" i="21"/>
  <c r="P249" i="21"/>
  <c r="P248" i="21"/>
  <c r="O248" i="21"/>
  <c r="O247" i="21"/>
  <c r="P247" i="21"/>
  <c r="O246" i="21"/>
  <c r="P246" i="21"/>
  <c r="O245" i="21"/>
  <c r="P245" i="21"/>
  <c r="P244" i="21"/>
  <c r="O244" i="21"/>
  <c r="O243" i="21"/>
  <c r="P243" i="21"/>
  <c r="O242" i="21"/>
  <c r="P242" i="21"/>
  <c r="O241" i="21"/>
  <c r="P241" i="21"/>
  <c r="O240" i="21"/>
  <c r="P240" i="21"/>
  <c r="O239" i="21"/>
  <c r="P239" i="21"/>
  <c r="P238" i="21"/>
  <c r="O238" i="21"/>
  <c r="O237" i="21"/>
  <c r="P237" i="21"/>
  <c r="P236" i="21"/>
  <c r="O236" i="21"/>
  <c r="O235" i="21"/>
  <c r="P235" i="21"/>
  <c r="O234" i="21"/>
  <c r="P234" i="21"/>
  <c r="O233" i="21"/>
  <c r="P233" i="21"/>
  <c r="P232" i="21"/>
  <c r="O232" i="21"/>
  <c r="O231" i="21"/>
  <c r="P231" i="21"/>
  <c r="O230" i="21"/>
  <c r="P230" i="21"/>
  <c r="O229" i="21"/>
  <c r="P229" i="21"/>
  <c r="O228" i="21"/>
  <c r="P228" i="21"/>
  <c r="O227" i="21"/>
  <c r="P227" i="21"/>
  <c r="O226" i="21"/>
  <c r="P226" i="21"/>
  <c r="O225" i="21"/>
  <c r="P225" i="21"/>
  <c r="O224" i="21"/>
  <c r="P224" i="21"/>
  <c r="O223" i="21"/>
  <c r="P223" i="21"/>
  <c r="O222" i="21"/>
  <c r="P222" i="21"/>
  <c r="O221" i="21"/>
  <c r="P221" i="21"/>
  <c r="O220" i="21"/>
  <c r="P220" i="21"/>
  <c r="O219" i="21"/>
  <c r="P219" i="21"/>
  <c r="O218" i="21"/>
  <c r="P218" i="21"/>
  <c r="O217" i="21"/>
  <c r="P217" i="21"/>
  <c r="O216" i="21"/>
  <c r="P216" i="21"/>
  <c r="O215" i="21"/>
  <c r="P215" i="21"/>
  <c r="O214" i="21"/>
  <c r="P214" i="21"/>
  <c r="O213" i="21"/>
  <c r="P213" i="21"/>
  <c r="O212" i="21"/>
  <c r="P212" i="21"/>
  <c r="O211" i="21"/>
  <c r="P211" i="21"/>
  <c r="O210" i="21"/>
  <c r="P210" i="21"/>
  <c r="O209" i="21"/>
  <c r="P209" i="21"/>
  <c r="O208" i="21"/>
  <c r="P208" i="21"/>
  <c r="O207" i="21"/>
  <c r="P207" i="21"/>
  <c r="P206" i="21"/>
  <c r="O206" i="21"/>
  <c r="O205" i="21"/>
  <c r="P205" i="21"/>
  <c r="O204" i="21"/>
  <c r="P204" i="21"/>
  <c r="O203" i="21"/>
  <c r="P203" i="21"/>
  <c r="O202" i="21"/>
  <c r="P202" i="21"/>
  <c r="O201" i="21"/>
  <c r="P201" i="21"/>
  <c r="P200" i="21"/>
  <c r="O200" i="21"/>
  <c r="O199" i="21"/>
  <c r="P199" i="21"/>
  <c r="O198" i="21"/>
  <c r="P198" i="21"/>
  <c r="O197" i="21"/>
  <c r="P197" i="21"/>
  <c r="P196" i="21"/>
  <c r="O196" i="21"/>
  <c r="O195" i="21"/>
  <c r="P195" i="21"/>
  <c r="O194" i="21"/>
  <c r="P194" i="21"/>
  <c r="O193" i="21"/>
  <c r="P193" i="21"/>
  <c r="O192" i="21"/>
  <c r="P192" i="21"/>
  <c r="O191" i="21"/>
  <c r="P191" i="21"/>
  <c r="P190" i="21"/>
  <c r="O190" i="21"/>
  <c r="O189" i="21"/>
  <c r="P189" i="21"/>
  <c r="P188" i="21"/>
  <c r="O188" i="21"/>
  <c r="O187" i="21"/>
  <c r="P187" i="21"/>
  <c r="O186" i="21"/>
  <c r="P186" i="21"/>
  <c r="O185" i="21"/>
  <c r="P185" i="21"/>
  <c r="P184" i="21"/>
  <c r="O184" i="21"/>
  <c r="O183" i="21"/>
  <c r="P183" i="21"/>
  <c r="O182" i="21"/>
  <c r="P182" i="21"/>
  <c r="O181" i="21"/>
  <c r="P181" i="21"/>
  <c r="O180" i="21"/>
  <c r="P180" i="21"/>
  <c r="P179" i="21"/>
  <c r="O179" i="21"/>
  <c r="O178" i="21"/>
  <c r="P178" i="21"/>
  <c r="O177" i="21"/>
  <c r="P177" i="21"/>
  <c r="O176" i="21"/>
  <c r="P176" i="21"/>
  <c r="O175" i="21"/>
  <c r="P175" i="21"/>
  <c r="O174" i="21"/>
  <c r="P174" i="21"/>
  <c r="P173" i="21"/>
  <c r="O173" i="21"/>
  <c r="O172" i="21"/>
  <c r="P172" i="21"/>
  <c r="O171" i="21"/>
  <c r="P171" i="21"/>
  <c r="O170" i="21"/>
  <c r="P170" i="21"/>
  <c r="O169" i="21"/>
  <c r="P169" i="21"/>
  <c r="O168" i="21"/>
  <c r="P168" i="21"/>
  <c r="O167" i="21"/>
  <c r="P167" i="21"/>
  <c r="O166" i="21"/>
  <c r="P166" i="21"/>
  <c r="O165" i="21"/>
  <c r="P165" i="21"/>
  <c r="O164" i="21"/>
  <c r="P164" i="21"/>
  <c r="O163" i="21"/>
  <c r="P163" i="21"/>
  <c r="O162" i="21"/>
  <c r="P162" i="21"/>
  <c r="O161" i="21"/>
  <c r="P161" i="21"/>
  <c r="O160" i="21"/>
  <c r="P160" i="21"/>
  <c r="O159" i="21"/>
  <c r="P159" i="21"/>
  <c r="O158" i="21"/>
  <c r="P158" i="21"/>
  <c r="O157" i="21"/>
  <c r="P157" i="21"/>
  <c r="O156" i="21"/>
  <c r="P156" i="21"/>
  <c r="O155" i="21"/>
  <c r="P155" i="21"/>
  <c r="O154" i="21"/>
  <c r="P154" i="21"/>
  <c r="O153" i="21"/>
  <c r="P153" i="21"/>
  <c r="O152" i="21"/>
  <c r="P152" i="21"/>
  <c r="O151" i="21"/>
  <c r="P151" i="21"/>
  <c r="O150" i="21"/>
  <c r="P150" i="21"/>
  <c r="O149" i="21"/>
  <c r="P149" i="21"/>
  <c r="P148" i="21"/>
  <c r="O148" i="21"/>
  <c r="O147" i="21"/>
  <c r="P147" i="21"/>
  <c r="O146" i="21"/>
  <c r="P146" i="21"/>
  <c r="P145" i="21"/>
  <c r="O145" i="21"/>
  <c r="O144" i="21"/>
  <c r="P144" i="21"/>
  <c r="P143" i="21"/>
  <c r="O143" i="21"/>
  <c r="O142" i="21"/>
  <c r="P142" i="21"/>
  <c r="O141" i="21"/>
  <c r="P141" i="21"/>
  <c r="O140" i="21"/>
  <c r="P140" i="21"/>
  <c r="P139" i="21"/>
  <c r="O139" i="21"/>
  <c r="O138" i="21"/>
  <c r="P138" i="21"/>
  <c r="O137" i="21"/>
  <c r="P137" i="21"/>
  <c r="P136" i="21"/>
  <c r="O136" i="21"/>
  <c r="O135" i="21"/>
  <c r="P135" i="21"/>
  <c r="P134" i="21"/>
  <c r="O134" i="21"/>
  <c r="O133" i="21"/>
  <c r="P133" i="21"/>
  <c r="O132" i="21"/>
  <c r="P132" i="21"/>
  <c r="O131" i="21"/>
  <c r="P131" i="21"/>
  <c r="O130" i="21"/>
  <c r="P130" i="21"/>
  <c r="O129" i="21"/>
  <c r="P129" i="21"/>
  <c r="O128" i="21"/>
  <c r="P128" i="21"/>
  <c r="O127" i="21"/>
  <c r="P127" i="21"/>
  <c r="O126" i="21"/>
  <c r="P126" i="21"/>
  <c r="O125" i="21"/>
  <c r="P125" i="21"/>
  <c r="O124" i="21"/>
  <c r="P124" i="21"/>
  <c r="O123" i="21"/>
  <c r="P123" i="21"/>
  <c r="O122" i="21"/>
  <c r="P122" i="21"/>
  <c r="O121" i="21"/>
  <c r="P121" i="21"/>
  <c r="O120" i="21"/>
  <c r="P120" i="21"/>
  <c r="P119" i="21"/>
  <c r="O119" i="21"/>
  <c r="O118" i="21"/>
  <c r="P118" i="21"/>
  <c r="O117" i="21"/>
  <c r="P117" i="21"/>
  <c r="P116" i="21"/>
  <c r="O116" i="21"/>
  <c r="O115" i="21"/>
  <c r="P115" i="21"/>
  <c r="O114" i="21"/>
  <c r="P114" i="21"/>
  <c r="O113" i="21"/>
  <c r="P113" i="21"/>
  <c r="O112" i="21"/>
  <c r="P112" i="21"/>
  <c r="O111" i="21"/>
  <c r="P111" i="21"/>
  <c r="P110" i="21"/>
  <c r="O110" i="21"/>
  <c r="O109" i="21"/>
  <c r="P109" i="21"/>
  <c r="O108" i="21"/>
  <c r="P108" i="21"/>
  <c r="O107" i="21"/>
  <c r="P107" i="21"/>
  <c r="O106" i="21"/>
  <c r="P106" i="21"/>
  <c r="P105" i="21"/>
  <c r="O105" i="21"/>
  <c r="O104" i="21"/>
  <c r="P104" i="21"/>
  <c r="O103" i="21"/>
  <c r="P103" i="21"/>
  <c r="O102" i="21"/>
  <c r="P102" i="21"/>
  <c r="O101" i="21"/>
  <c r="P101" i="21"/>
  <c r="O100" i="21"/>
  <c r="P100" i="21"/>
  <c r="O99" i="21"/>
  <c r="P99" i="21"/>
  <c r="O98" i="21"/>
  <c r="P98" i="21"/>
  <c r="O97" i="21"/>
  <c r="P97" i="21"/>
  <c r="O96" i="21"/>
  <c r="P96" i="21"/>
  <c r="O95" i="21"/>
  <c r="P95" i="21"/>
  <c r="P94" i="21"/>
  <c r="O94" i="21"/>
  <c r="O93" i="21"/>
  <c r="P93" i="21"/>
  <c r="O92" i="21"/>
  <c r="P92" i="21"/>
  <c r="O91" i="21"/>
  <c r="P91" i="21"/>
  <c r="O90" i="21"/>
  <c r="P90" i="21"/>
  <c r="O89" i="21"/>
  <c r="P89" i="21"/>
  <c r="P88" i="21"/>
  <c r="O88" i="21"/>
  <c r="O87" i="21"/>
  <c r="P87" i="21"/>
  <c r="O86" i="21"/>
  <c r="P86" i="21"/>
  <c r="O85" i="21"/>
  <c r="P85" i="21"/>
  <c r="O84" i="21"/>
  <c r="P84" i="21"/>
  <c r="O83" i="21"/>
  <c r="P83" i="21"/>
  <c r="O82" i="21"/>
  <c r="P82" i="21"/>
  <c r="O81" i="21"/>
  <c r="P81" i="21"/>
  <c r="O80" i="21"/>
  <c r="P80" i="21"/>
  <c r="O79" i="21"/>
  <c r="P79" i="21"/>
  <c r="O78" i="21"/>
  <c r="P78" i="21"/>
  <c r="O77" i="21"/>
  <c r="P77" i="21"/>
  <c r="O76" i="21"/>
  <c r="P76" i="21"/>
  <c r="O75" i="21"/>
  <c r="P75" i="21"/>
  <c r="O74" i="21"/>
  <c r="P74" i="21"/>
  <c r="O73" i="21"/>
  <c r="P73" i="21"/>
  <c r="O72" i="21"/>
  <c r="P72" i="21"/>
  <c r="O71" i="21"/>
  <c r="P71" i="21"/>
  <c r="O70" i="21"/>
  <c r="P70" i="21"/>
  <c r="O69" i="21"/>
  <c r="P69" i="21"/>
  <c r="P68" i="21"/>
  <c r="O68" i="21"/>
  <c r="O67" i="21"/>
  <c r="P67" i="21"/>
  <c r="O66" i="21"/>
  <c r="P66" i="21"/>
  <c r="O65" i="21"/>
  <c r="P65" i="21"/>
  <c r="O64" i="21"/>
  <c r="P64" i="21"/>
  <c r="O63" i="21"/>
  <c r="P63" i="21"/>
  <c r="O62" i="21"/>
  <c r="P62" i="21"/>
  <c r="O61" i="21"/>
  <c r="P61" i="21"/>
  <c r="O60" i="21"/>
  <c r="P60" i="21"/>
  <c r="O59" i="21"/>
  <c r="P59" i="21"/>
  <c r="O58" i="21"/>
  <c r="P58" i="21"/>
  <c r="O57" i="21"/>
  <c r="P57" i="21"/>
  <c r="O56" i="21"/>
  <c r="P56" i="21"/>
  <c r="O55" i="21"/>
  <c r="P55" i="21"/>
  <c r="O54" i="21"/>
  <c r="P54" i="21"/>
  <c r="O53" i="21"/>
  <c r="P53" i="21"/>
  <c r="O52" i="21"/>
  <c r="P52" i="21"/>
  <c r="O51" i="21"/>
  <c r="P51" i="21"/>
  <c r="O50" i="21"/>
  <c r="P50" i="21"/>
  <c r="O49" i="21"/>
  <c r="P49" i="21"/>
  <c r="O48" i="21"/>
  <c r="P48" i="21"/>
  <c r="O47" i="21"/>
  <c r="P47" i="21"/>
  <c r="O46" i="21"/>
  <c r="P46" i="21"/>
  <c r="O45" i="21"/>
  <c r="P45" i="21"/>
  <c r="P44" i="21"/>
  <c r="O44" i="21"/>
  <c r="O43" i="21"/>
  <c r="P43" i="21"/>
  <c r="O42" i="21"/>
  <c r="P42" i="21"/>
  <c r="O41" i="21"/>
  <c r="P41" i="21"/>
  <c r="O40" i="21"/>
  <c r="P40" i="21"/>
  <c r="O39" i="21"/>
  <c r="P39" i="21"/>
  <c r="P38" i="21"/>
  <c r="O38" i="21"/>
  <c r="O37" i="21"/>
  <c r="P37" i="21"/>
  <c r="O36" i="21"/>
  <c r="P36" i="21"/>
  <c r="O35" i="21"/>
  <c r="P35" i="21"/>
  <c r="O34" i="21"/>
  <c r="P34" i="21"/>
  <c r="O33" i="21"/>
  <c r="P33" i="21"/>
  <c r="O32" i="21"/>
  <c r="P32" i="21"/>
  <c r="O31" i="21"/>
  <c r="P31" i="21"/>
  <c r="O30" i="21"/>
  <c r="P30" i="21"/>
  <c r="O29" i="21"/>
  <c r="P29" i="21"/>
  <c r="O28" i="21"/>
  <c r="P28" i="21"/>
  <c r="O27" i="21"/>
  <c r="P27" i="21"/>
  <c r="O26" i="21"/>
  <c r="P26" i="21"/>
  <c r="O25" i="21"/>
  <c r="P25" i="21"/>
  <c r="O24" i="21"/>
  <c r="P24" i="21"/>
  <c r="O23" i="21"/>
  <c r="P23" i="21"/>
  <c r="O22" i="21"/>
  <c r="P22" i="21"/>
  <c r="O21" i="21"/>
  <c r="P21" i="21"/>
  <c r="P20" i="21"/>
  <c r="O20" i="21"/>
  <c r="O19" i="21"/>
  <c r="P19" i="21"/>
  <c r="O18" i="21"/>
  <c r="P18" i="21"/>
  <c r="O17" i="21"/>
  <c r="P17" i="21"/>
  <c r="O16" i="21"/>
  <c r="P16" i="21"/>
  <c r="O15" i="21"/>
  <c r="P15" i="21"/>
  <c r="P14" i="21"/>
  <c r="O14" i="21"/>
  <c r="O13" i="21"/>
  <c r="P13" i="21"/>
  <c r="O12" i="21"/>
  <c r="P12" i="21"/>
  <c r="O11" i="21"/>
  <c r="P11" i="21"/>
  <c r="O10" i="21"/>
  <c r="P10" i="21"/>
  <c r="O9" i="21"/>
  <c r="P9" i="21"/>
  <c r="O8" i="21"/>
  <c r="P8" i="21"/>
  <c r="O7" i="21"/>
  <c r="P7" i="21"/>
  <c r="O6" i="21"/>
  <c r="P6" i="21"/>
  <c r="O5" i="21"/>
  <c r="P5" i="21"/>
  <c r="O4" i="21"/>
  <c r="B4" i="11"/>
  <c r="B6" i="11"/>
  <c r="K712" i="13"/>
  <c r="K351" i="13"/>
  <c r="K65" i="13"/>
  <c r="K41" i="13"/>
  <c r="K476" i="13"/>
  <c r="K718" i="13"/>
  <c r="K497" i="13"/>
  <c r="K460" i="13"/>
  <c r="K704" i="13"/>
  <c r="K466" i="13"/>
  <c r="K445" i="13"/>
  <c r="K405" i="13"/>
  <c r="K363" i="13"/>
  <c r="K353" i="13"/>
  <c r="K125" i="13"/>
  <c r="K57" i="13"/>
  <c r="K9" i="13"/>
  <c r="K658" i="13"/>
  <c r="K650" i="13"/>
  <c r="K565" i="13"/>
  <c r="K356" i="13"/>
  <c r="K93" i="13"/>
  <c r="K724" i="13"/>
  <c r="K700" i="13"/>
  <c r="K634" i="13"/>
  <c r="K627" i="13"/>
  <c r="K625" i="13"/>
  <c r="K623" i="13"/>
  <c r="K621" i="13"/>
  <c r="K619" i="13"/>
  <c r="K617" i="13"/>
  <c r="K615" i="13"/>
  <c r="K613" i="13"/>
  <c r="K601" i="13"/>
  <c r="K589" i="13"/>
  <c r="K553" i="13"/>
  <c r="K541" i="13"/>
  <c r="K484" i="13"/>
  <c r="K478" i="13"/>
  <c r="K469" i="13"/>
  <c r="K441" i="13"/>
  <c r="K412" i="13"/>
  <c r="K396" i="13"/>
  <c r="K393" i="13"/>
  <c r="K384" i="13"/>
  <c r="K321" i="13"/>
  <c r="K315" i="13"/>
  <c r="K710" i="13"/>
  <c r="K629" i="13"/>
  <c r="K490" i="13"/>
  <c r="K453" i="13"/>
  <c r="K418" i="13"/>
  <c r="K299" i="13"/>
  <c r="K151" i="13"/>
  <c r="K127" i="13"/>
  <c r="K644" i="13"/>
  <c r="K636" i="13"/>
  <c r="K706" i="13"/>
  <c r="K716" i="13"/>
  <c r="K573" i="13"/>
  <c r="K561" i="13"/>
  <c r="K501" i="13"/>
  <c r="K477" i="13"/>
  <c r="K471" i="13"/>
  <c r="K424" i="13"/>
  <c r="K414" i="13"/>
  <c r="K406" i="13"/>
  <c r="K398" i="13"/>
  <c r="K377" i="13"/>
  <c r="K345" i="13"/>
  <c r="K323" i="13"/>
  <c r="K320" i="13"/>
  <c r="K290" i="13"/>
  <c r="K171" i="13"/>
  <c r="K29" i="13"/>
  <c r="K21" i="13"/>
  <c r="K13" i="13"/>
  <c r="K726" i="13"/>
  <c r="K702" i="13"/>
  <c r="K633" i="13"/>
  <c r="K489" i="13"/>
  <c r="K430" i="13"/>
  <c r="K417" i="13"/>
  <c r="K401" i="13"/>
  <c r="K367" i="13"/>
  <c r="K335" i="13"/>
  <c r="K329" i="13"/>
  <c r="K159" i="13"/>
  <c r="K135" i="13"/>
  <c r="K457" i="13"/>
  <c r="K370" i="13"/>
  <c r="K514" i="13"/>
  <c r="K492" i="13"/>
  <c r="K603" i="13"/>
  <c r="K579" i="13"/>
  <c r="K555" i="13"/>
  <c r="K531" i="13"/>
  <c r="K511" i="13"/>
  <c r="K432" i="13"/>
  <c r="K422" i="13"/>
  <c r="K502" i="13"/>
  <c r="K504" i="13"/>
  <c r="K468" i="13"/>
  <c r="K241" i="13"/>
  <c r="K485" i="13"/>
  <c r="K375" i="13"/>
  <c r="K506" i="13"/>
  <c r="K494" i="13"/>
  <c r="K491" i="13"/>
  <c r="K444" i="13"/>
  <c r="K399" i="13"/>
  <c r="K312" i="13"/>
  <c r="K306" i="13"/>
  <c r="K294" i="13"/>
  <c r="K611" i="13"/>
  <c r="K587" i="13"/>
  <c r="K563" i="13"/>
  <c r="K539" i="13"/>
  <c r="K515" i="13"/>
  <c r="K503" i="13"/>
  <c r="K461" i="13"/>
  <c r="K281" i="13"/>
  <c r="K483" i="13"/>
  <c r="K727" i="13"/>
  <c r="K725" i="13"/>
  <c r="K723" i="13"/>
  <c r="K721" i="13"/>
  <c r="K719" i="13"/>
  <c r="K717" i="13"/>
  <c r="K715" i="13"/>
  <c r="K713" i="13"/>
  <c r="K711" i="13"/>
  <c r="K709" i="13"/>
  <c r="K707" i="13"/>
  <c r="K705" i="13"/>
  <c r="K703" i="13"/>
  <c r="K701" i="13"/>
  <c r="K699" i="13"/>
  <c r="K697" i="13"/>
  <c r="K695" i="13"/>
  <c r="K693" i="13"/>
  <c r="K691" i="13"/>
  <c r="K689" i="13"/>
  <c r="K687" i="13"/>
  <c r="K685" i="13"/>
  <c r="K683" i="13"/>
  <c r="K681" i="13"/>
  <c r="K679" i="13"/>
  <c r="K677" i="13"/>
  <c r="K675" i="13"/>
  <c r="K673" i="13"/>
  <c r="K671" i="13"/>
  <c r="K669" i="13"/>
  <c r="K667" i="13"/>
  <c r="K665" i="13"/>
  <c r="K663" i="13"/>
  <c r="K661" i="13"/>
  <c r="K659" i="13"/>
  <c r="K657" i="13"/>
  <c r="K655" i="13"/>
  <c r="K653" i="13"/>
  <c r="K651" i="13"/>
  <c r="K649" i="13"/>
  <c r="K647" i="13"/>
  <c r="K645" i="13"/>
  <c r="K643" i="13"/>
  <c r="K641" i="13"/>
  <c r="K639" i="13"/>
  <c r="K637" i="13"/>
  <c r="K517" i="13"/>
  <c r="K508" i="13"/>
  <c r="K496" i="13"/>
  <c r="K470" i="13"/>
  <c r="K383" i="13"/>
  <c r="K362" i="13"/>
  <c r="K336" i="13"/>
  <c r="K330" i="13"/>
  <c r="K224" i="13"/>
  <c r="K593" i="13"/>
  <c r="K569" i="13"/>
  <c r="K545" i="13"/>
  <c r="K521" i="13"/>
  <c r="K510" i="13"/>
  <c r="K498" i="13"/>
  <c r="K386" i="13"/>
  <c r="K595" i="13"/>
  <c r="K571" i="13"/>
  <c r="K547" i="13"/>
  <c r="K523" i="13"/>
  <c r="K507" i="13"/>
  <c r="K481" i="13"/>
  <c r="K512" i="13"/>
  <c r="K500" i="13"/>
  <c r="K420" i="13"/>
  <c r="K459" i="13"/>
  <c r="K439" i="13"/>
  <c r="K427" i="13"/>
  <c r="K415" i="13"/>
  <c r="K391" i="13"/>
  <c r="K337" i="13"/>
  <c r="K331" i="13"/>
  <c r="K300" i="13"/>
  <c r="K260" i="13"/>
  <c r="K214" i="13"/>
  <c r="K79" i="13"/>
  <c r="K69" i="13"/>
  <c r="K45" i="13"/>
  <c r="K349" i="13"/>
  <c r="K343" i="13"/>
  <c r="K324" i="13"/>
  <c r="K318" i="13"/>
  <c r="K288" i="13"/>
  <c r="K269" i="13"/>
  <c r="K252" i="13"/>
  <c r="K467" i="13"/>
  <c r="K443" i="13"/>
  <c r="K431" i="13"/>
  <c r="K419" i="13"/>
  <c r="K361" i="13"/>
  <c r="K355" i="13"/>
  <c r="K284" i="13"/>
  <c r="K348" i="13"/>
  <c r="K342" i="13"/>
  <c r="K251" i="13"/>
  <c r="K100" i="13"/>
  <c r="K407" i="13"/>
  <c r="K395" i="13"/>
  <c r="K209" i="13"/>
  <c r="K103" i="13"/>
  <c r="K486" i="13"/>
  <c r="K473" i="13"/>
  <c r="K462" i="13"/>
  <c r="K449" i="13"/>
  <c r="K440" i="13"/>
  <c r="K428" i="13"/>
  <c r="K416" i="13"/>
  <c r="K409" i="13"/>
  <c r="K392" i="13"/>
  <c r="K387" i="13"/>
  <c r="K379" i="13"/>
  <c r="K360" i="13"/>
  <c r="K354" i="13"/>
  <c r="K169" i="13"/>
  <c r="K475" i="13"/>
  <c r="K451" i="13"/>
  <c r="K435" i="13"/>
  <c r="K423" i="13"/>
  <c r="K411" i="13"/>
  <c r="K368" i="13"/>
  <c r="K254" i="13"/>
  <c r="K371" i="13"/>
  <c r="K301" i="13"/>
  <c r="K232" i="13"/>
  <c r="K479" i="13"/>
  <c r="K455" i="13"/>
  <c r="K437" i="13"/>
  <c r="K425" i="13"/>
  <c r="K413" i="13"/>
  <c r="K381" i="13"/>
  <c r="K313" i="13"/>
  <c r="K307" i="13"/>
  <c r="K295" i="13"/>
  <c r="K264" i="13"/>
  <c r="K201" i="13"/>
  <c r="K325" i="13"/>
  <c r="K319" i="13"/>
  <c r="K276" i="13"/>
  <c r="K257" i="13"/>
  <c r="K249" i="13"/>
  <c r="K285" i="13"/>
  <c r="K261" i="13"/>
  <c r="K192" i="13"/>
  <c r="K141" i="13"/>
  <c r="K282" i="13"/>
  <c r="K258" i="13"/>
  <c r="K225" i="13"/>
  <c r="K58" i="13"/>
  <c r="K279" i="13"/>
  <c r="K248" i="13"/>
  <c r="K208" i="13"/>
  <c r="K185" i="13"/>
  <c r="K91" i="13"/>
  <c r="K184" i="13"/>
  <c r="K389" i="13"/>
  <c r="K365" i="13"/>
  <c r="K289" i="13"/>
  <c r="K273" i="13"/>
  <c r="K217" i="13"/>
  <c r="K157" i="13"/>
  <c r="K115" i="13"/>
  <c r="K270" i="13"/>
  <c r="K250" i="13"/>
  <c r="K240" i="13"/>
  <c r="K200" i="13"/>
  <c r="K267" i="13"/>
  <c r="K256" i="13"/>
  <c r="K233" i="13"/>
  <c r="K174" i="13"/>
  <c r="K216" i="13"/>
  <c r="K193" i="13"/>
  <c r="K397" i="13"/>
  <c r="K373" i="13"/>
  <c r="K152" i="13"/>
  <c r="K176" i="13"/>
  <c r="K61" i="13"/>
  <c r="K37" i="13"/>
  <c r="K117" i="13"/>
  <c r="K74" i="13"/>
  <c r="K50" i="13"/>
  <c r="K154" i="13"/>
  <c r="K128" i="13"/>
  <c r="K170" i="13"/>
  <c r="K110" i="13"/>
  <c r="K98" i="13"/>
  <c r="K86" i="13"/>
  <c r="K53" i="13"/>
  <c r="K139" i="13"/>
  <c r="K66" i="13"/>
  <c r="K42" i="13"/>
  <c r="K130" i="13"/>
  <c r="K85" i="13"/>
  <c r="K133" i="13"/>
  <c r="K111" i="13"/>
  <c r="K99" i="13"/>
  <c r="K87" i="13"/>
  <c r="K75" i="13"/>
  <c r="K67" i="13"/>
  <c r="K59" i="13"/>
  <c r="K51" i="13"/>
  <c r="K43" i="13"/>
  <c r="K35" i="13"/>
  <c r="K1939" i="13"/>
  <c r="K1113" i="13"/>
  <c r="K1520" i="13"/>
  <c r="K1208" i="13"/>
  <c r="K1863" i="13"/>
  <c r="K1048" i="13"/>
  <c r="K2095" i="13"/>
  <c r="K817" i="13"/>
  <c r="K1182" i="13"/>
  <c r="K1735" i="13"/>
  <c r="K836" i="13"/>
  <c r="K899" i="13"/>
  <c r="K995" i="13"/>
  <c r="K1616" i="13"/>
  <c r="K1815" i="13"/>
  <c r="K2011" i="13"/>
  <c r="K2012" i="13"/>
  <c r="K1568" i="13"/>
  <c r="K1779" i="13"/>
  <c r="K1963" i="13"/>
  <c r="K1767" i="13"/>
  <c r="K1400" i="13"/>
  <c r="K1436" i="13"/>
  <c r="K1899" i="13"/>
  <c r="K1112" i="13"/>
  <c r="K1147" i="13"/>
  <c r="K1555" i="13"/>
  <c r="K1887" i="13"/>
  <c r="K2036" i="13"/>
  <c r="K1875" i="13"/>
  <c r="K1220" i="13"/>
  <c r="K1951" i="13"/>
  <c r="K1663" i="13"/>
  <c r="K990" i="13"/>
  <c r="K1314" i="13"/>
  <c r="K1695" i="13"/>
  <c r="K738" i="13"/>
  <c r="K1163" i="13"/>
  <c r="K1316" i="13"/>
  <c r="K1471" i="13"/>
  <c r="K1795" i="13"/>
  <c r="K844" i="13"/>
  <c r="K1302" i="13"/>
  <c r="K1556" i="13"/>
  <c r="K1627" i="13"/>
  <c r="K880" i="13"/>
  <c r="K797" i="13"/>
  <c r="K917" i="13"/>
  <c r="K1036" i="13"/>
  <c r="K1495" i="13"/>
  <c r="K782" i="13"/>
  <c r="K1326" i="13"/>
  <c r="K1988" i="13"/>
  <c r="K2108" i="13"/>
  <c r="K1256" i="13"/>
  <c r="K1039" i="13"/>
  <c r="K1547" i="13"/>
  <c r="K801" i="13"/>
  <c r="K887" i="13"/>
  <c r="K1024" i="13"/>
  <c r="K740" i="13"/>
  <c r="K1268" i="13"/>
  <c r="K1349" i="13"/>
  <c r="K1409" i="13"/>
  <c r="K1519" i="13"/>
  <c r="K1580" i="13"/>
  <c r="K1736" i="13"/>
  <c r="K1907" i="13"/>
  <c r="K2033" i="13"/>
  <c r="K1539" i="13"/>
  <c r="K1107" i="13"/>
  <c r="K819" i="13"/>
  <c r="K803" i="13"/>
  <c r="K944" i="13"/>
  <c r="K1005" i="13"/>
  <c r="K1070" i="13"/>
  <c r="K1224" i="13"/>
  <c r="K1317" i="13"/>
  <c r="K2096" i="13"/>
  <c r="K1959" i="13"/>
  <c r="K1671" i="13"/>
  <c r="K1527" i="13"/>
  <c r="K1095" i="13"/>
  <c r="K760" i="13"/>
  <c r="K775" i="13"/>
  <c r="K820" i="13"/>
  <c r="K1100" i="13"/>
  <c r="K1303" i="13"/>
  <c r="K1396" i="13"/>
  <c r="K1459" i="13"/>
  <c r="K1507" i="13"/>
  <c r="K1552" i="13"/>
  <c r="K1676" i="13"/>
  <c r="K1723" i="13"/>
  <c r="K1927" i="13"/>
  <c r="K1987" i="13"/>
  <c r="K1947" i="13"/>
  <c r="K1515" i="13"/>
  <c r="K1371" i="13"/>
  <c r="K1119" i="13"/>
  <c r="K1040" i="13"/>
  <c r="K1460" i="13"/>
  <c r="K1631" i="13"/>
  <c r="K2079" i="13"/>
  <c r="K1935" i="13"/>
  <c r="K1647" i="13"/>
  <c r="K1503" i="13"/>
  <c r="K1071" i="13"/>
  <c r="K783" i="13"/>
  <c r="K777" i="13"/>
  <c r="K1026" i="13"/>
  <c r="K1134" i="13"/>
  <c r="K1197" i="13"/>
  <c r="K1290" i="13"/>
  <c r="K1322" i="13"/>
  <c r="K1617" i="13"/>
  <c r="K1989" i="13"/>
  <c r="K1923" i="13"/>
  <c r="K1203" i="13"/>
  <c r="K1059" i="13"/>
  <c r="K979" i="13"/>
  <c r="K1089" i="13"/>
  <c r="K1244" i="13"/>
  <c r="K1339" i="13"/>
  <c r="K1447" i="13"/>
  <c r="K1711" i="13"/>
  <c r="K1975" i="13"/>
  <c r="K2008" i="13"/>
  <c r="K2071" i="13"/>
  <c r="K1479" i="13"/>
  <c r="K1047" i="13"/>
  <c r="K903" i="13"/>
  <c r="K759" i="13"/>
  <c r="K1267" i="13"/>
  <c r="K839" i="13"/>
  <c r="K950" i="13"/>
  <c r="K1028" i="13"/>
  <c r="K1259" i="13"/>
  <c r="K1448" i="13"/>
  <c r="K1496" i="13"/>
  <c r="K1652" i="13"/>
  <c r="K1697" i="13"/>
  <c r="K1807" i="13"/>
  <c r="K1931" i="13"/>
  <c r="K1948" i="13"/>
  <c r="K2072" i="13"/>
  <c r="K1755" i="13"/>
  <c r="K1467" i="13"/>
  <c r="K1323" i="13"/>
  <c r="K1179" i="13"/>
  <c r="K891" i="13"/>
  <c r="K2047" i="13"/>
  <c r="K842" i="13"/>
  <c r="K1122" i="13"/>
  <c r="K1170" i="13"/>
  <c r="K1232" i="13"/>
  <c r="K1434" i="13"/>
  <c r="K1512" i="13"/>
  <c r="K1023" i="13"/>
  <c r="K735" i="13"/>
  <c r="K812" i="13"/>
  <c r="K1015" i="13"/>
  <c r="K1279" i="13"/>
  <c r="K1435" i="13"/>
  <c r="K1964" i="13"/>
  <c r="K2059" i="13"/>
  <c r="K2019" i="13"/>
  <c r="K1587" i="13"/>
  <c r="K1299" i="13"/>
  <c r="K1165" i="13"/>
  <c r="K937" i="13"/>
  <c r="K853" i="13"/>
  <c r="K769" i="13"/>
  <c r="K1564" i="13"/>
  <c r="K752" i="13"/>
  <c r="K827" i="13"/>
  <c r="K845" i="13"/>
  <c r="K875" i="13"/>
  <c r="K1094" i="13"/>
  <c r="K1172" i="13"/>
  <c r="K1295" i="13"/>
  <c r="K1375" i="13"/>
  <c r="K1484" i="13"/>
  <c r="K1592" i="13"/>
  <c r="K1748" i="13"/>
  <c r="K2060" i="13"/>
  <c r="K2092" i="13"/>
  <c r="K2007" i="13"/>
  <c r="K1719" i="13"/>
  <c r="K1287" i="13"/>
  <c r="K999" i="13"/>
  <c r="K855" i="13"/>
  <c r="K2040" i="13"/>
  <c r="K2028" i="13"/>
  <c r="K1584" i="13"/>
  <c r="K1500" i="13"/>
  <c r="K1416" i="13"/>
  <c r="K1404" i="13"/>
  <c r="K1308" i="13"/>
  <c r="K1188" i="13"/>
  <c r="K1104" i="13"/>
  <c r="K1056" i="13"/>
  <c r="K1044" i="13"/>
  <c r="K1008" i="13"/>
  <c r="K900" i="13"/>
  <c r="K864" i="13"/>
  <c r="K852" i="13"/>
  <c r="K816" i="13"/>
  <c r="K768" i="13"/>
  <c r="K969" i="13"/>
  <c r="K986" i="13"/>
  <c r="K1050" i="13"/>
  <c r="K1221" i="13"/>
  <c r="K1235" i="13"/>
  <c r="K1376" i="13"/>
  <c r="K1593" i="13"/>
  <c r="K1707" i="13"/>
  <c r="K1563" i="13"/>
  <c r="K1419" i="13"/>
  <c r="K1275" i="13"/>
  <c r="K1131" i="13"/>
  <c r="K1560" i="2"/>
  <c r="K1562" i="2"/>
  <c r="K1564" i="2"/>
  <c r="K1566" i="2"/>
  <c r="K1568" i="2"/>
  <c r="K1570" i="2"/>
  <c r="K1572" i="2"/>
  <c r="K1574" i="2"/>
  <c r="K1576" i="2"/>
  <c r="K1578" i="2"/>
  <c r="K1580" i="2"/>
  <c r="K1582" i="2"/>
  <c r="K1584" i="2"/>
  <c r="K1586" i="2"/>
  <c r="K1588" i="2"/>
  <c r="K761" i="13"/>
  <c r="K732" i="13"/>
  <c r="K758" i="13"/>
  <c r="K785" i="13"/>
  <c r="K798" i="13"/>
  <c r="K811" i="13"/>
  <c r="K824" i="13"/>
  <c r="K863" i="13"/>
  <c r="K876" i="13"/>
  <c r="K916" i="13"/>
  <c r="K929" i="13"/>
  <c r="K981" i="13"/>
  <c r="K1060" i="13"/>
  <c r="K1086" i="13"/>
  <c r="K1125" i="13"/>
  <c r="K1819" i="13"/>
  <c r="K1832" i="13"/>
  <c r="K762" i="13"/>
  <c r="K788" i="13"/>
  <c r="K893" i="13"/>
  <c r="K1115" i="13"/>
  <c r="K1207" i="13"/>
  <c r="K1783" i="13"/>
  <c r="K1796" i="13"/>
  <c r="K737" i="13"/>
  <c r="K750" i="13"/>
  <c r="K815" i="13"/>
  <c r="K841" i="13"/>
  <c r="K854" i="13"/>
  <c r="K881" i="13"/>
  <c r="K920" i="13"/>
  <c r="K972" i="13"/>
  <c r="K985" i="13"/>
  <c r="K1195" i="13"/>
  <c r="K1483" i="13"/>
  <c r="K800" i="13"/>
  <c r="K764" i="13"/>
  <c r="K921" i="13"/>
  <c r="K973" i="13"/>
  <c r="K1065" i="13"/>
  <c r="K1327" i="13"/>
  <c r="K1615" i="13"/>
  <c r="K1628" i="13"/>
  <c r="K1772" i="13"/>
  <c r="K1903" i="13"/>
  <c r="K734" i="13"/>
  <c r="K1127" i="13"/>
  <c r="K791" i="13"/>
  <c r="K883" i="13"/>
  <c r="K935" i="13"/>
  <c r="K974" i="13"/>
  <c r="K1001" i="13"/>
  <c r="K1027" i="13"/>
  <c r="K1092" i="13"/>
  <c r="K1171" i="13"/>
  <c r="K1315" i="13"/>
  <c r="K1891" i="13"/>
  <c r="K1101" i="13"/>
  <c r="K753" i="13"/>
  <c r="K779" i="13"/>
  <c r="K792" i="13"/>
  <c r="K805" i="13"/>
  <c r="K818" i="13"/>
  <c r="K858" i="13"/>
  <c r="K949" i="13"/>
  <c r="K976" i="13"/>
  <c r="K989" i="13"/>
  <c r="K1002" i="13"/>
  <c r="K1159" i="13"/>
  <c r="K1591" i="13"/>
  <c r="K1879" i="13"/>
  <c r="K780" i="13"/>
  <c r="K833" i="13"/>
  <c r="K846" i="13"/>
  <c r="K859" i="13"/>
  <c r="K885" i="13"/>
  <c r="K964" i="13"/>
  <c r="K1003" i="13"/>
  <c r="K1029" i="13"/>
  <c r="K1068" i="13"/>
  <c r="K1160" i="13"/>
  <c r="K1304" i="13"/>
  <c r="K1867" i="13"/>
  <c r="K808" i="13"/>
  <c r="K847" i="13"/>
  <c r="K938" i="13"/>
  <c r="K978" i="13"/>
  <c r="K1004" i="13"/>
  <c r="K1069" i="13"/>
  <c r="K1148" i="13"/>
  <c r="K1292" i="13"/>
  <c r="K1855" i="13"/>
  <c r="K1347" i="13"/>
  <c r="K822" i="13"/>
  <c r="K835" i="13"/>
  <c r="K913" i="13"/>
  <c r="K926" i="13"/>
  <c r="K992" i="13"/>
  <c r="K1110" i="13"/>
  <c r="K757" i="13"/>
  <c r="K770" i="13"/>
  <c r="K901" i="13"/>
  <c r="K1045" i="13"/>
  <c r="K1124" i="13"/>
  <c r="K1844" i="13"/>
  <c r="K1218" i="13"/>
  <c r="K1254" i="13"/>
  <c r="K1350" i="13"/>
  <c r="K1374" i="13"/>
  <c r="K1398" i="13"/>
  <c r="K1410" i="13"/>
  <c r="K1422" i="13"/>
  <c r="K1446" i="13"/>
  <c r="K1458" i="13"/>
  <c r="K1470" i="13"/>
  <c r="K1506" i="13"/>
  <c r="K1530" i="13"/>
  <c r="K1554" i="13"/>
  <c r="K1590" i="13"/>
  <c r="K1602" i="13"/>
  <c r="K1614" i="13"/>
  <c r="K1626" i="13"/>
  <c r="K1638" i="13"/>
  <c r="K1662" i="13"/>
  <c r="K1674" i="13"/>
  <c r="K1710" i="13"/>
  <c r="K1722" i="13"/>
  <c r="K1734" i="13"/>
  <c r="K1746" i="13"/>
  <c r="K1794" i="13"/>
  <c r="K1818" i="13"/>
  <c r="K1866" i="13"/>
  <c r="K1878" i="13"/>
  <c r="K1890" i="13"/>
  <c r="K1902" i="13"/>
  <c r="K1914" i="13"/>
  <c r="K1926" i="13"/>
  <c r="K1950" i="13"/>
  <c r="K1962" i="13"/>
  <c r="K2010" i="13"/>
  <c r="K2034" i="13"/>
  <c r="K2046" i="13"/>
  <c r="K2058" i="13"/>
  <c r="K2106" i="13"/>
  <c r="K1173" i="13"/>
  <c r="K1185" i="13"/>
  <c r="K1233" i="13"/>
  <c r="K1257" i="13"/>
  <c r="K1293" i="13"/>
  <c r="K1305" i="13"/>
  <c r="K1329" i="13"/>
  <c r="K1341" i="13"/>
  <c r="K1377" i="13"/>
  <c r="K1389" i="13"/>
  <c r="K1425" i="13"/>
  <c r="K1461" i="13"/>
  <c r="K1509" i="13"/>
  <c r="K1521" i="13"/>
  <c r="K1533" i="13"/>
  <c r="K1545" i="13"/>
  <c r="K1581" i="13"/>
  <c r="K1629" i="13"/>
  <c r="K1641" i="13"/>
  <c r="K1665" i="13"/>
  <c r="K1677" i="13"/>
  <c r="K1701" i="13"/>
  <c r="K1713" i="13"/>
  <c r="K1761" i="13"/>
  <c r="K1797" i="13"/>
  <c r="K1821" i="13"/>
  <c r="K1857" i="13"/>
  <c r="K1881" i="13"/>
  <c r="K1893" i="13"/>
  <c r="K1929" i="13"/>
  <c r="K1941" i="13"/>
  <c r="K1953" i="13"/>
  <c r="K1965" i="13"/>
  <c r="K2013" i="13"/>
  <c r="K2025" i="13"/>
  <c r="K2037" i="13"/>
  <c r="K2049" i="13"/>
  <c r="K742" i="13"/>
  <c r="K754" i="13"/>
  <c r="K766" i="13"/>
  <c r="K790" i="13"/>
  <c r="K814" i="13"/>
  <c r="K826" i="13"/>
  <c r="K850" i="13"/>
  <c r="K862" i="13"/>
  <c r="K874" i="13"/>
  <c r="K946" i="13"/>
  <c r="K970" i="13"/>
  <c r="K982" i="13"/>
  <c r="K994" i="13"/>
  <c r="K1018" i="13"/>
  <c r="K1042" i="13"/>
  <c r="K1054" i="13"/>
  <c r="K1066" i="13"/>
  <c r="K1078" i="13"/>
  <c r="K1138" i="13"/>
  <c r="K1174" i="13"/>
  <c r="K1186" i="13"/>
  <c r="K1198" i="13"/>
  <c r="K1210" i="13"/>
  <c r="K1307" i="13"/>
  <c r="K1331" i="13"/>
  <c r="K1367" i="13"/>
  <c r="K1379" i="13"/>
  <c r="K1391" i="13"/>
  <c r="K1403" i="13"/>
  <c r="K1415" i="13"/>
  <c r="K1439" i="13"/>
  <c r="K1451" i="13"/>
  <c r="K1463" i="13"/>
  <c r="K1487" i="13"/>
  <c r="K1499" i="13"/>
  <c r="K1511" i="13"/>
  <c r="K1523" i="13"/>
  <c r="K1571" i="13"/>
  <c r="K1595" i="13"/>
  <c r="K1643" i="13"/>
  <c r="K1655" i="13"/>
  <c r="K1667" i="13"/>
  <c r="K1679" i="13"/>
  <c r="K1691" i="13"/>
  <c r="K1703" i="13"/>
  <c r="K1727" i="13"/>
  <c r="K1751" i="13"/>
  <c r="K1763" i="13"/>
  <c r="K1787" i="13"/>
  <c r="K1811" i="13"/>
  <c r="K1835" i="13"/>
  <c r="K1847" i="13"/>
  <c r="K1859" i="13"/>
  <c r="K1871" i="13"/>
  <c r="K1883" i="13"/>
  <c r="K1895" i="13"/>
  <c r="K1991" i="13"/>
  <c r="K2003" i="13"/>
  <c r="K2027" i="13"/>
  <c r="K2039" i="13"/>
  <c r="K2051" i="13"/>
  <c r="K2075" i="13"/>
  <c r="K2099" i="13"/>
  <c r="K2111" i="13"/>
  <c r="K1176" i="13"/>
  <c r="K1200" i="13"/>
  <c r="K1272" i="13"/>
  <c r="K1284" i="13"/>
  <c r="K1296" i="13"/>
  <c r="K1320" i="13"/>
  <c r="K1368" i="13"/>
  <c r="K1380" i="13"/>
  <c r="K1428" i="13"/>
  <c r="K1452" i="13"/>
  <c r="K1548" i="13"/>
  <c r="K1560" i="13"/>
  <c r="K1620" i="13"/>
  <c r="K1668" i="13"/>
  <c r="K1740" i="13"/>
  <c r="K1752" i="13"/>
  <c r="K1764" i="13"/>
  <c r="K1776" i="13"/>
  <c r="K1800" i="13"/>
  <c r="K1824" i="13"/>
  <c r="K1836" i="13"/>
  <c r="K1848" i="13"/>
  <c r="K1884" i="13"/>
  <c r="K1908" i="13"/>
  <c r="K1920" i="13"/>
  <c r="K1932" i="13"/>
  <c r="K1956" i="13"/>
  <c r="K1992" i="13"/>
  <c r="K2004" i="13"/>
  <c r="K2052" i="13"/>
  <c r="K2076" i="13"/>
  <c r="K2100" i="13"/>
  <c r="K2112" i="13"/>
  <c r="K1129" i="13"/>
  <c r="K1141" i="13"/>
  <c r="K1153" i="13"/>
  <c r="K1213" i="13"/>
  <c r="K1249" i="13"/>
  <c r="K1273" i="13"/>
  <c r="K1285" i="13"/>
  <c r="K1309" i="13"/>
  <c r="K1321" i="13"/>
  <c r="K1333" i="13"/>
  <c r="K1369" i="13"/>
  <c r="K1381" i="13"/>
  <c r="K1393" i="13"/>
  <c r="K1417" i="13"/>
  <c r="K1429" i="13"/>
  <c r="K1441" i="13"/>
  <c r="K1489" i="13"/>
  <c r="K1513" i="13"/>
  <c r="K1525" i="13"/>
  <c r="K1549" i="13"/>
  <c r="K1561" i="13"/>
  <c r="K1585" i="13"/>
  <c r="K1597" i="13"/>
  <c r="K1609" i="13"/>
  <c r="K1621" i="13"/>
  <c r="K1633" i="13"/>
  <c r="K1717" i="13"/>
  <c r="K1753" i="13"/>
  <c r="K1777" i="13"/>
  <c r="K1789" i="13"/>
  <c r="K1801" i="13"/>
  <c r="K1813" i="13"/>
  <c r="K1825" i="13"/>
  <c r="K1837" i="13"/>
  <c r="K1849" i="13"/>
  <c r="K1885" i="13"/>
  <c r="K1921" i="13"/>
  <c r="K1933" i="13"/>
  <c r="K1957" i="13"/>
  <c r="K1969" i="13"/>
  <c r="K1993" i="13"/>
  <c r="K2005" i="13"/>
  <c r="K2017" i="13"/>
  <c r="K2029" i="13"/>
  <c r="K2041" i="13"/>
  <c r="K2065" i="13"/>
  <c r="K2077" i="13"/>
  <c r="K2101" i="13"/>
  <c r="K2113" i="13"/>
  <c r="K1106" i="13"/>
  <c r="K1118" i="13"/>
  <c r="K1142" i="13"/>
  <c r="K1166" i="13"/>
  <c r="K1178" i="13"/>
  <c r="K1334" i="13"/>
  <c r="K1346" i="13"/>
  <c r="K1370" i="13"/>
  <c r="K1406" i="13"/>
  <c r="K1418" i="13"/>
  <c r="K1454" i="13"/>
  <c r="K1466" i="13"/>
  <c r="K1490" i="13"/>
  <c r="K1502" i="13"/>
  <c r="K1550" i="13"/>
  <c r="K1574" i="13"/>
  <c r="K1610" i="13"/>
  <c r="K1646" i="13"/>
  <c r="K1694" i="13"/>
  <c r="K1706" i="13"/>
  <c r="K1730" i="13"/>
  <c r="K1742" i="13"/>
  <c r="K1778" i="13"/>
  <c r="K1874" i="13"/>
  <c r="K1910" i="13"/>
  <c r="K1946" i="13"/>
  <c r="K1958" i="13"/>
  <c r="K1970" i="13"/>
  <c r="K1982" i="13"/>
  <c r="K2018" i="13"/>
  <c r="K2030" i="13"/>
  <c r="K2054" i="13"/>
  <c r="K2078" i="13"/>
  <c r="K2090" i="13"/>
  <c r="K2114" i="13"/>
  <c r="K1144" i="13"/>
  <c r="K1156" i="13"/>
  <c r="K1168" i="13"/>
  <c r="K1180" i="13"/>
  <c r="K1204" i="13"/>
  <c r="K1216" i="13"/>
  <c r="K1276" i="13"/>
  <c r="K1288" i="13"/>
  <c r="K1300" i="13"/>
  <c r="K1312" i="13"/>
  <c r="K1336" i="13"/>
  <c r="K1360" i="13"/>
  <c r="K1420" i="13"/>
  <c r="K1432" i="13"/>
  <c r="K1444" i="13"/>
  <c r="K1468" i="13"/>
  <c r="K1480" i="13"/>
  <c r="K1504" i="13"/>
  <c r="K1516" i="13"/>
  <c r="K1588" i="13"/>
  <c r="K1600" i="13"/>
  <c r="K1660" i="13"/>
  <c r="K1684" i="13"/>
  <c r="K1708" i="13"/>
  <c r="K1720" i="13"/>
  <c r="K1732" i="13"/>
  <c r="K1756" i="13"/>
  <c r="K1768" i="13"/>
  <c r="K1792" i="13"/>
  <c r="K1804" i="13"/>
  <c r="K1840" i="13"/>
  <c r="K1852" i="13"/>
  <c r="K1888" i="13"/>
  <c r="K1936" i="13"/>
  <c r="K2020" i="13"/>
  <c r="K2032" i="13"/>
  <c r="K2044" i="13"/>
  <c r="K2068" i="13"/>
  <c r="K1073" i="13"/>
  <c r="K1085" i="13"/>
  <c r="K1109" i="13"/>
  <c r="K1133" i="13"/>
  <c r="K1145" i="13"/>
  <c r="K1181" i="13"/>
  <c r="K1229" i="13"/>
  <c r="K1241" i="13"/>
  <c r="K1265" i="13"/>
  <c r="K1277" i="13"/>
  <c r="K1301" i="13"/>
  <c r="K1313" i="13"/>
  <c r="K1337" i="13"/>
  <c r="K1361" i="13"/>
  <c r="K1433" i="13"/>
  <c r="K1457" i="13"/>
  <c r="K1493" i="13"/>
  <c r="K1517" i="13"/>
  <c r="K1541" i="13"/>
  <c r="K1553" i="13"/>
  <c r="K1577" i="13"/>
  <c r="K1589" i="13"/>
  <c r="K1625" i="13"/>
  <c r="K1649" i="13"/>
  <c r="K1661" i="13"/>
  <c r="K1709" i="13"/>
  <c r="K1721" i="13"/>
  <c r="K1745" i="13"/>
  <c r="K1757" i="13"/>
  <c r="K1781" i="13"/>
  <c r="K1805" i="13"/>
  <c r="K1817" i="13"/>
  <c r="K1829" i="13"/>
  <c r="K1853" i="13"/>
  <c r="K1877" i="13"/>
  <c r="K1913" i="13"/>
  <c r="K1925" i="13"/>
  <c r="K1949" i="13"/>
  <c r="K1961" i="13"/>
  <c r="K2057" i="13"/>
  <c r="K2069" i="13"/>
  <c r="K1246" i="13"/>
  <c r="K1258" i="13"/>
  <c r="K1270" i="13"/>
  <c r="K1330" i="13"/>
  <c r="K1366" i="13"/>
  <c r="K1378" i="13"/>
  <c r="K1390" i="13"/>
  <c r="K1414" i="13"/>
  <c r="K1426" i="13"/>
  <c r="K1438" i="13"/>
  <c r="K1450" i="13"/>
  <c r="K1462" i="13"/>
  <c r="K1474" i="13"/>
  <c r="K1522" i="13"/>
  <c r="K1534" i="13"/>
  <c r="K1546" i="13"/>
  <c r="K1558" i="13"/>
  <c r="K1582" i="13"/>
  <c r="K1606" i="13"/>
  <c r="K1678" i="13"/>
  <c r="K1690" i="13"/>
  <c r="K1726" i="13"/>
  <c r="K1738" i="13"/>
  <c r="K1774" i="13"/>
  <c r="K1786" i="13"/>
  <c r="K1846" i="13"/>
  <c r="K1870" i="13"/>
  <c r="K1894" i="13"/>
  <c r="K1906" i="13"/>
  <c r="K1918" i="13"/>
  <c r="K1930" i="13"/>
  <c r="K1942" i="13"/>
  <c r="K1966" i="13"/>
  <c r="K1978" i="13"/>
  <c r="K2026" i="13"/>
  <c r="K2038" i="13"/>
  <c r="K2062" i="13"/>
  <c r="K2074" i="13"/>
  <c r="K2110" i="13"/>
  <c r="K984" i="13"/>
  <c r="K772" i="13"/>
  <c r="K898" i="13"/>
  <c r="K832" i="13"/>
  <c r="K892" i="13"/>
  <c r="K910" i="13"/>
  <c r="K958" i="13"/>
  <c r="K952" i="13"/>
  <c r="K730" i="13"/>
  <c r="K796" i="13"/>
  <c r="K868" i="13"/>
  <c r="K934" i="13"/>
  <c r="K1006" i="13"/>
  <c r="K784" i="13"/>
  <c r="K1000" i="13"/>
  <c r="K778" i="13"/>
  <c r="K1136" i="13"/>
  <c r="K1019" i="13"/>
  <c r="K1189" i="13"/>
  <c r="K1510" i="13"/>
  <c r="K1791" i="13"/>
  <c r="K1098" i="13"/>
  <c r="K1209" i="13"/>
  <c r="K1386" i="13"/>
  <c r="K729" i="13"/>
  <c r="K747" i="13"/>
  <c r="K765" i="13"/>
  <c r="K771" i="13"/>
  <c r="K795" i="13"/>
  <c r="K825" i="13"/>
  <c r="K861" i="13"/>
  <c r="K867" i="13"/>
  <c r="K897" i="13"/>
  <c r="K909" i="13"/>
  <c r="K951" i="13"/>
  <c r="K957" i="13"/>
  <c r="K963" i="13"/>
  <c r="K987" i="13"/>
  <c r="K1011" i="13"/>
  <c r="K1031" i="13"/>
  <c r="K1057" i="13"/>
  <c r="K1083" i="13"/>
  <c r="K1090" i="13"/>
  <c r="K1103" i="13"/>
  <c r="K1116" i="13"/>
  <c r="K1155" i="13"/>
  <c r="K1201" i="13"/>
  <c r="K1227" i="13"/>
  <c r="K1306" i="13"/>
  <c r="K1358" i="13"/>
  <c r="K1430" i="13"/>
  <c r="K1443" i="13"/>
  <c r="K1535" i="13"/>
  <c r="K1607" i="13"/>
  <c r="K1666" i="13"/>
  <c r="K1803" i="13"/>
  <c r="K2023" i="13"/>
  <c r="K1097" i="13"/>
  <c r="K1169" i="13"/>
  <c r="K1052" i="13"/>
  <c r="K1183" i="13"/>
  <c r="K1576" i="13"/>
  <c r="K1687" i="13"/>
  <c r="K1830" i="13"/>
  <c r="K5" i="13"/>
  <c r="K731" i="13"/>
  <c r="K749" i="13"/>
  <c r="K767" i="13"/>
  <c r="K773" i="13"/>
  <c r="K809" i="13"/>
  <c r="K821" i="13"/>
  <c r="K851" i="13"/>
  <c r="K869" i="13"/>
  <c r="K905" i="13"/>
  <c r="K941" i="13"/>
  <c r="K947" i="13"/>
  <c r="K959" i="13"/>
  <c r="K965" i="13"/>
  <c r="K977" i="13"/>
  <c r="K983" i="13"/>
  <c r="K1007" i="13"/>
  <c r="K1079" i="13"/>
  <c r="K1164" i="13"/>
  <c r="K1190" i="13"/>
  <c r="K1236" i="13"/>
  <c r="K1262" i="13"/>
  <c r="K1282" i="13"/>
  <c r="K1354" i="13"/>
  <c r="K1537" i="13"/>
  <c r="K1051" i="13"/>
  <c r="K1529" i="13"/>
  <c r="K1699" i="13"/>
  <c r="K1758" i="13"/>
  <c r="K1202" i="13"/>
  <c r="K1536" i="13"/>
  <c r="K1979" i="13"/>
  <c r="K1497" i="13"/>
  <c r="K1543" i="13"/>
  <c r="K1569" i="13"/>
  <c r="K1759" i="13"/>
  <c r="K1839" i="13"/>
  <c r="K1873" i="13"/>
  <c r="K1995" i="13"/>
  <c r="K1014" i="13"/>
  <c r="K1053" i="13"/>
  <c r="K1184" i="13"/>
  <c r="K1217" i="13"/>
  <c r="K1230" i="13"/>
  <c r="K1269" i="13"/>
  <c r="K1328" i="13"/>
  <c r="K1387" i="13"/>
  <c r="K1413" i="13"/>
  <c r="K1472" i="13"/>
  <c r="K1485" i="13"/>
  <c r="K1544" i="13"/>
  <c r="K1603" i="13"/>
  <c r="K1675" i="13"/>
  <c r="K1688" i="13"/>
  <c r="K1760" i="13"/>
  <c r="K2087" i="13"/>
  <c r="K1084" i="13"/>
  <c r="K1091" i="13"/>
  <c r="K1261" i="13"/>
  <c r="K1242" i="13"/>
  <c r="K6" i="13"/>
  <c r="K756" i="13"/>
  <c r="K774" i="13"/>
  <c r="K786" i="13"/>
  <c r="K804" i="13"/>
  <c r="K810" i="13"/>
  <c r="K834" i="13"/>
  <c r="K870" i="13"/>
  <c r="K882" i="13"/>
  <c r="K888" i="13"/>
  <c r="K894" i="13"/>
  <c r="K906" i="13"/>
  <c r="K924" i="13"/>
  <c r="K936" i="13"/>
  <c r="K942" i="13"/>
  <c r="K948" i="13"/>
  <c r="K954" i="13"/>
  <c r="K960" i="13"/>
  <c r="K996" i="13"/>
  <c r="K1080" i="13"/>
  <c r="K1126" i="13"/>
  <c r="K1139" i="13"/>
  <c r="K1191" i="13"/>
  <c r="K1237" i="13"/>
  <c r="K1250" i="13"/>
  <c r="K1263" i="13"/>
  <c r="K1283" i="13"/>
  <c r="K1342" i="13"/>
  <c r="K1355" i="13"/>
  <c r="K1427" i="13"/>
  <c r="K1440" i="13"/>
  <c r="K1538" i="13"/>
  <c r="K1551" i="13"/>
  <c r="K1623" i="13"/>
  <c r="K1656" i="13"/>
  <c r="K1682" i="13"/>
  <c r="K1754" i="13"/>
  <c r="K2103" i="13"/>
  <c r="K1064" i="13"/>
  <c r="K1228" i="13"/>
  <c r="K1385" i="13"/>
  <c r="K1640" i="13"/>
  <c r="K1712" i="13"/>
  <c r="K2001" i="13"/>
  <c r="K1248" i="13"/>
  <c r="K1074" i="13"/>
  <c r="K1087" i="13"/>
  <c r="K1120" i="13"/>
  <c r="K1146" i="13"/>
  <c r="K1264" i="13"/>
  <c r="K1401" i="13"/>
  <c r="K1565" i="13"/>
  <c r="K1650" i="13"/>
  <c r="K1689" i="13"/>
  <c r="K1833" i="13"/>
  <c r="K2081" i="13"/>
  <c r="K1215" i="13"/>
  <c r="K1359" i="13"/>
  <c r="K1013" i="13"/>
  <c r="K1072" i="13"/>
  <c r="K1157" i="13"/>
  <c r="K1196" i="13"/>
  <c r="K1255" i="13"/>
  <c r="K1353" i="13"/>
  <c r="K7" i="13"/>
  <c r="K733" i="13"/>
  <c r="K745" i="13"/>
  <c r="K763" i="13"/>
  <c r="K787" i="13"/>
  <c r="K799" i="13"/>
  <c r="K865" i="13"/>
  <c r="K871" i="13"/>
  <c r="K877" i="13"/>
  <c r="K889" i="13"/>
  <c r="K895" i="13"/>
  <c r="K907" i="13"/>
  <c r="K943" i="13"/>
  <c r="K955" i="13"/>
  <c r="K961" i="13"/>
  <c r="K967" i="13"/>
  <c r="K991" i="13"/>
  <c r="K997" i="13"/>
  <c r="K1009" i="13"/>
  <c r="K1035" i="13"/>
  <c r="K1055" i="13"/>
  <c r="K1081" i="13"/>
  <c r="K1114" i="13"/>
  <c r="K1140" i="13"/>
  <c r="K1199" i="13"/>
  <c r="K1238" i="13"/>
  <c r="K1251" i="13"/>
  <c r="K1271" i="13"/>
  <c r="K1297" i="13"/>
  <c r="K1310" i="13"/>
  <c r="K1343" i="13"/>
  <c r="K1382" i="13"/>
  <c r="K1395" i="13"/>
  <c r="K1402" i="13"/>
  <c r="K1559" i="13"/>
  <c r="K1598" i="13"/>
  <c r="K1618" i="13"/>
  <c r="K1729" i="13"/>
  <c r="K1775" i="13"/>
  <c r="K1851" i="13"/>
  <c r="K1943" i="13"/>
  <c r="K1967" i="13"/>
  <c r="K843" i="13"/>
  <c r="K1280" i="13"/>
  <c r="K1437" i="13"/>
  <c r="K1062" i="13"/>
  <c r="K1075" i="13"/>
  <c r="K1088" i="13"/>
  <c r="K1108" i="13"/>
  <c r="K1121" i="13"/>
  <c r="K1291" i="13"/>
  <c r="K1494" i="13"/>
  <c r="K1566" i="13"/>
  <c r="K1579" i="13"/>
  <c r="K1651" i="13"/>
  <c r="K1664" i="13"/>
  <c r="K1809" i="13"/>
  <c r="K2067" i="13"/>
  <c r="K1038" i="13"/>
  <c r="K1424" i="13"/>
  <c r="K1954" i="13"/>
  <c r="K2009" i="13"/>
  <c r="K1032" i="13"/>
  <c r="K1405" i="13"/>
  <c r="K1477" i="13"/>
  <c r="K728" i="13"/>
  <c r="K746" i="13"/>
  <c r="K776" i="13"/>
  <c r="K794" i="13"/>
  <c r="K806" i="13"/>
  <c r="K848" i="13"/>
  <c r="K860" i="13"/>
  <c r="K878" i="13"/>
  <c r="K890" i="13"/>
  <c r="K896" i="13"/>
  <c r="K902" i="13"/>
  <c r="K908" i="13"/>
  <c r="K914" i="13"/>
  <c r="K932" i="13"/>
  <c r="K956" i="13"/>
  <c r="K962" i="13"/>
  <c r="K968" i="13"/>
  <c r="K980" i="13"/>
  <c r="K998" i="13"/>
  <c r="K1010" i="13"/>
  <c r="K1082" i="13"/>
  <c r="K1154" i="13"/>
  <c r="K1167" i="13"/>
  <c r="K1239" i="13"/>
  <c r="K1311" i="13"/>
  <c r="K1383" i="13"/>
  <c r="K1455" i="13"/>
  <c r="K1573" i="13"/>
  <c r="K1586" i="13"/>
  <c r="K1599" i="13"/>
  <c r="K1619" i="13"/>
  <c r="K1632" i="13"/>
  <c r="K1827" i="13"/>
  <c r="K1012" i="13"/>
  <c r="K1077" i="13"/>
  <c r="K1352" i="13"/>
  <c r="K1686" i="13"/>
  <c r="K1905" i="13"/>
  <c r="K1898" i="13"/>
  <c r="K1986" i="13"/>
  <c r="K1281" i="13"/>
  <c r="K1017" i="13"/>
  <c r="K1063" i="13"/>
  <c r="K1076" i="13"/>
  <c r="K1135" i="13"/>
  <c r="K1240" i="13"/>
  <c r="K1253" i="13"/>
  <c r="K1266" i="13"/>
  <c r="K1325" i="13"/>
  <c r="K1351" i="13"/>
  <c r="K1384" i="13"/>
  <c r="K1397" i="13"/>
  <c r="K1482" i="13"/>
  <c r="K1567" i="13"/>
  <c r="K1685" i="13"/>
  <c r="K1698" i="13"/>
  <c r="K1810" i="13"/>
  <c r="K1937" i="13"/>
  <c r="K1945" i="13"/>
  <c r="K2022" i="13"/>
  <c r="K2088" i="13"/>
  <c r="K1968" i="13"/>
  <c r="K2089" i="13"/>
  <c r="K2082" i="13"/>
  <c r="K1976" i="13"/>
  <c r="K2083" i="13"/>
  <c r="K1983" i="13"/>
  <c r="K1990" i="13"/>
  <c r="K1944" i="13"/>
  <c r="K1938" i="13"/>
  <c r="K1971" i="13"/>
  <c r="K1998" i="13"/>
  <c r="K2042" i="13"/>
  <c r="K1999" i="13"/>
  <c r="K2035" i="13"/>
  <c r="K1985" i="13"/>
  <c r="K2000" i="13"/>
  <c r="K2043" i="13"/>
  <c r="K2064" i="13"/>
  <c r="K2086" i="13"/>
  <c r="P4" i="21"/>
  <c r="P1944" i="21"/>
  <c r="K1889" i="2"/>
  <c r="K1536" i="2"/>
  <c r="K1921" i="2"/>
  <c r="K416" i="2"/>
  <c r="K872" i="2"/>
  <c r="K928" i="2"/>
  <c r="K958" i="2"/>
  <c r="K1018" i="2"/>
  <c r="K856" i="2"/>
  <c r="K242" i="2"/>
  <c r="K982" i="2"/>
  <c r="K1045" i="2"/>
  <c r="K1098" i="2"/>
  <c r="K1161" i="2"/>
  <c r="K544" i="2"/>
  <c r="K480" i="2"/>
  <c r="K510" i="2"/>
  <c r="K1078" i="2"/>
  <c r="K682" i="2"/>
  <c r="K840" i="2"/>
  <c r="K896" i="2"/>
  <c r="K944" i="2"/>
  <c r="K985" i="2"/>
  <c r="K1038" i="2"/>
  <c r="K1101" i="2"/>
  <c r="K512" i="2"/>
  <c r="K545" i="2"/>
  <c r="K910" i="2"/>
  <c r="K968" i="2"/>
  <c r="K1050" i="2"/>
  <c r="K1113" i="2"/>
  <c r="K1317" i="2"/>
  <c r="K765" i="2"/>
  <c r="K1073" i="2"/>
  <c r="K1126" i="2"/>
  <c r="K1394" i="2"/>
  <c r="K1321" i="2"/>
  <c r="K1526" i="2"/>
  <c r="K261" i="2"/>
  <c r="K297" i="2"/>
  <c r="K486" i="2"/>
  <c r="K516" i="2"/>
  <c r="K113" i="2"/>
  <c r="K324" i="2"/>
  <c r="K353" i="2"/>
  <c r="K378" i="2"/>
  <c r="K401" i="2"/>
  <c r="K427" i="2"/>
  <c r="K430" i="2"/>
  <c r="K458" i="2"/>
  <c r="K462" i="2"/>
  <c r="K491" i="2"/>
  <c r="K494" i="2"/>
  <c r="K558" i="2"/>
  <c r="K570" i="2"/>
  <c r="K609" i="2"/>
  <c r="K622" i="2"/>
  <c r="K698" i="2"/>
  <c r="K926" i="2"/>
  <c r="K1044" i="2"/>
  <c r="K1107" i="2"/>
  <c r="K1062" i="2"/>
  <c r="K1125" i="2"/>
  <c r="K1145" i="2"/>
  <c r="K1208" i="2"/>
  <c r="K1814" i="2"/>
  <c r="K108" i="2"/>
  <c r="K277" i="2"/>
  <c r="K295" i="2"/>
  <c r="K392" i="2"/>
  <c r="K421" i="2"/>
  <c r="K448" i="2"/>
  <c r="K432" i="2"/>
  <c r="K460" i="2"/>
  <c r="K464" i="2"/>
  <c r="K496" i="2"/>
  <c r="K526" i="2"/>
  <c r="K528" i="2"/>
  <c r="K560" i="2"/>
  <c r="K598" i="2"/>
  <c r="K656" i="2"/>
  <c r="K995" i="2"/>
  <c r="K966" i="2"/>
  <c r="K974" i="2"/>
  <c r="K1220" i="2"/>
  <c r="K8" i="2"/>
  <c r="K305" i="2"/>
  <c r="K463" i="2"/>
  <c r="K492" i="2"/>
  <c r="K384" i="2"/>
  <c r="K412" i="2"/>
  <c r="K551" i="2"/>
  <c r="K604" i="2"/>
  <c r="K773" i="2"/>
  <c r="K824" i="2"/>
  <c r="K942" i="2"/>
  <c r="K1002" i="2"/>
  <c r="K1000" i="2"/>
  <c r="K1063" i="2"/>
  <c r="K1241" i="2"/>
  <c r="K1517" i="2"/>
  <c r="K30" i="2"/>
  <c r="K32" i="2"/>
  <c r="K145" i="2"/>
  <c r="K152" i="2"/>
  <c r="K289" i="2"/>
  <c r="K308" i="2"/>
  <c r="K337" i="2"/>
  <c r="K385" i="2"/>
  <c r="K413" i="2"/>
  <c r="K440" i="2"/>
  <c r="K667" i="2"/>
  <c r="K950" i="2"/>
  <c r="K1010" i="2"/>
  <c r="K984" i="2"/>
  <c r="K1047" i="2"/>
  <c r="K993" i="2"/>
  <c r="K1066" i="2"/>
  <c r="K1129" i="2"/>
  <c r="K1138" i="2"/>
  <c r="K105" i="2"/>
  <c r="K109" i="2"/>
  <c r="K107" i="2"/>
  <c r="K111" i="2"/>
  <c r="K424" i="2"/>
  <c r="K452" i="2"/>
  <c r="K446" i="2"/>
  <c r="K456" i="2"/>
  <c r="K478" i="2"/>
  <c r="K508" i="2"/>
  <c r="K488" i="2"/>
  <c r="K518" i="2"/>
  <c r="K540" i="2"/>
  <c r="K520" i="2"/>
  <c r="K542" i="2"/>
  <c r="K552" i="2"/>
  <c r="K590" i="2"/>
  <c r="K574" i="2"/>
  <c r="K606" i="2"/>
  <c r="K649" i="2"/>
  <c r="K848" i="2"/>
  <c r="K904" i="2"/>
  <c r="K1028" i="2"/>
  <c r="K977" i="2"/>
  <c r="K1030" i="2"/>
  <c r="K1048" i="2"/>
  <c r="K1111" i="2"/>
  <c r="K1118" i="2"/>
  <c r="K1181" i="2"/>
  <c r="K1768" i="2"/>
  <c r="K990" i="2"/>
  <c r="K153" i="2"/>
  <c r="K160" i="2"/>
  <c r="K336" i="2"/>
  <c r="K355" i="2"/>
  <c r="K550" i="2"/>
  <c r="K646" i="2"/>
  <c r="K690" i="2"/>
  <c r="K666" i="2"/>
  <c r="K710" i="2"/>
  <c r="K1106" i="2"/>
  <c r="K1169" i="2"/>
  <c r="K1322" i="2"/>
  <c r="K1398" i="2"/>
  <c r="K88" i="2"/>
  <c r="K92" i="2"/>
  <c r="K141" i="2"/>
  <c r="K275" i="2"/>
  <c r="K376" i="2"/>
  <c r="K402" i="2"/>
  <c r="K405" i="2"/>
  <c r="K425" i="2"/>
  <c r="K479" i="2"/>
  <c r="K509" i="2"/>
  <c r="K511" i="2"/>
  <c r="K639" i="2"/>
  <c r="K683" i="2"/>
  <c r="K783" i="2"/>
  <c r="K834" i="2"/>
  <c r="K960" i="2"/>
  <c r="K1022" i="2"/>
  <c r="K1085" i="2"/>
  <c r="K1040" i="2"/>
  <c r="K1088" i="2"/>
  <c r="K1151" i="2"/>
  <c r="K1150" i="2"/>
  <c r="K1213" i="2"/>
  <c r="K1233" i="2"/>
  <c r="K1302" i="2"/>
  <c r="K970" i="2"/>
  <c r="K934" i="2"/>
  <c r="K1094" i="2"/>
  <c r="K1157" i="2"/>
  <c r="K128" i="2"/>
  <c r="K137" i="2"/>
  <c r="K142" i="2"/>
  <c r="K281" i="2"/>
  <c r="K300" i="2"/>
  <c r="K368" i="2"/>
  <c r="K393" i="2"/>
  <c r="K397" i="2"/>
  <c r="K603" i="2"/>
  <c r="K597" i="2"/>
  <c r="K618" i="2"/>
  <c r="K661" i="2"/>
  <c r="K678" i="2"/>
  <c r="K686" i="2"/>
  <c r="K860" i="2"/>
  <c r="K864" i="2"/>
  <c r="K920" i="2"/>
  <c r="K952" i="2"/>
  <c r="K1012" i="2"/>
  <c r="K1130" i="2"/>
  <c r="K1193" i="2"/>
  <c r="K1286" i="2"/>
  <c r="K1357" i="2"/>
  <c r="K1325" i="2"/>
  <c r="K1401" i="2"/>
  <c r="K1832" i="2"/>
  <c r="K1864" i="2"/>
  <c r="K259" i="2"/>
  <c r="K1008" i="2"/>
  <c r="K1054" i="2"/>
  <c r="K1117" i="2"/>
  <c r="K1270" i="2"/>
  <c r="K1341" i="2"/>
  <c r="K873" i="2"/>
  <c r="K1046" i="2"/>
  <c r="K1109" i="2"/>
  <c r="K1200" i="2"/>
  <c r="K1377" i="2"/>
  <c r="K22" i="2"/>
  <c r="K80" i="2"/>
  <c r="K84" i="2"/>
  <c r="K253" i="2"/>
  <c r="K267" i="2"/>
  <c r="K14" i="2"/>
  <c r="K129" i="2"/>
  <c r="K134" i="2"/>
  <c r="K273" i="2"/>
  <c r="K288" i="2"/>
  <c r="K438" i="2"/>
  <c r="K466" i="2"/>
  <c r="K470" i="2"/>
  <c r="K499" i="2"/>
  <c r="K521" i="2"/>
  <c r="K502" i="2"/>
  <c r="K571" i="2"/>
  <c r="K555" i="2"/>
  <c r="K593" i="2"/>
  <c r="K670" i="2"/>
  <c r="K714" i="2"/>
  <c r="K1014" i="2"/>
  <c r="K1032" i="2"/>
  <c r="K1095" i="2"/>
  <c r="K1080" i="2"/>
  <c r="K1143" i="2"/>
  <c r="K1152" i="2"/>
  <c r="K1215" i="2"/>
  <c r="K1162" i="2"/>
  <c r="K1225" i="2"/>
  <c r="K1361" i="2"/>
  <c r="K1438" i="2"/>
  <c r="K269" i="2"/>
  <c r="K139" i="2"/>
  <c r="K144" i="2"/>
  <c r="K165" i="2"/>
  <c r="K268" i="2"/>
  <c r="K417" i="2"/>
  <c r="K444" i="2"/>
  <c r="K467" i="2"/>
  <c r="K880" i="2"/>
  <c r="K936" i="2"/>
  <c r="K1024" i="2"/>
  <c r="K1070" i="2"/>
  <c r="K1142" i="2"/>
  <c r="K1205" i="2"/>
  <c r="K1277" i="2"/>
  <c r="K1309" i="2"/>
  <c r="K1393" i="2"/>
  <c r="K1529" i="2"/>
  <c r="K18" i="2"/>
  <c r="K757" i="2"/>
  <c r="K1074" i="2"/>
  <c r="K96" i="2"/>
  <c r="K100" i="2"/>
  <c r="K832" i="2"/>
  <c r="K888" i="2"/>
  <c r="K167" i="2"/>
  <c r="K321" i="2"/>
  <c r="K72" i="2"/>
  <c r="K76" i="2"/>
  <c r="K120" i="2"/>
  <c r="K125" i="2"/>
  <c r="K168" i="2"/>
  <c r="K207" i="2"/>
  <c r="K245" i="2"/>
  <c r="K257" i="2"/>
  <c r="K293" i="2"/>
  <c r="K312" i="2"/>
  <c r="K341" i="2"/>
  <c r="K365" i="2"/>
  <c r="K389" i="2"/>
  <c r="K408" i="2"/>
  <c r="K434" i="2"/>
  <c r="K472" i="2"/>
  <c r="K501" i="2"/>
  <c r="K504" i="2"/>
  <c r="K534" i="2"/>
  <c r="K536" i="2"/>
  <c r="K573" i="2"/>
  <c r="K662" i="2"/>
  <c r="K706" i="2"/>
  <c r="K1102" i="2"/>
  <c r="K1165" i="2"/>
  <c r="K1184" i="2"/>
  <c r="K1345" i="2"/>
  <c r="K1422" i="2"/>
  <c r="K1524" i="2"/>
  <c r="K1509" i="2"/>
  <c r="K1541" i="2"/>
  <c r="K1819" i="2"/>
  <c r="K1793" i="2"/>
  <c r="K495" i="2"/>
  <c r="K10" i="2"/>
  <c r="K151" i="2"/>
  <c r="K192" i="2"/>
  <c r="K454" i="2"/>
  <c r="K483" i="2"/>
  <c r="K104" i="2"/>
  <c r="K112" i="2"/>
  <c r="K121" i="2"/>
  <c r="K126" i="2"/>
  <c r="K131" i="2"/>
  <c r="K208" i="2"/>
  <c r="K237" i="2"/>
  <c r="K249" i="2"/>
  <c r="K265" i="2"/>
  <c r="K285" i="2"/>
  <c r="K304" i="2"/>
  <c r="K361" i="2"/>
  <c r="K381" i="2"/>
  <c r="K400" i="2"/>
  <c r="K409" i="2"/>
  <c r="K513" i="2"/>
  <c r="K547" i="2"/>
  <c r="K584" i="2"/>
  <c r="K611" i="2"/>
  <c r="K654" i="2"/>
  <c r="K749" i="2"/>
  <c r="K918" i="2"/>
  <c r="K976" i="2"/>
  <c r="K1016" i="2"/>
  <c r="K1079" i="2"/>
  <c r="K1034" i="2"/>
  <c r="K1097" i="2"/>
  <c r="K1072" i="2"/>
  <c r="K1135" i="2"/>
  <c r="K1228" i="2"/>
  <c r="K1337" i="2"/>
  <c r="K1493" i="2"/>
  <c r="K1773" i="2"/>
  <c r="K1854" i="2"/>
  <c r="K1825" i="2"/>
  <c r="K1908" i="2"/>
  <c r="K1177" i="2"/>
  <c r="K1164" i="2"/>
  <c r="K1110" i="2"/>
  <c r="K1173" i="2"/>
  <c r="K1158" i="2"/>
  <c r="K1197" i="2"/>
  <c r="K1254" i="2"/>
  <c r="K1293" i="2"/>
  <c r="K1320" i="2"/>
  <c r="K1761" i="2"/>
  <c r="K1800" i="2"/>
  <c r="K1857" i="2"/>
  <c r="K1896" i="2"/>
  <c r="K1064" i="2"/>
  <c r="K1131" i="2"/>
  <c r="K1194" i="2"/>
  <c r="K1141" i="2"/>
  <c r="K1160" i="2"/>
  <c r="K1223" i="2"/>
  <c r="K1940" i="2"/>
  <c r="K1221" i="2"/>
  <c r="K1056" i="2"/>
  <c r="K1119" i="2"/>
  <c r="K1224" i="2"/>
  <c r="K1378" i="2"/>
  <c r="K1105" i="2"/>
  <c r="K1206" i="2"/>
  <c r="K1153" i="2"/>
  <c r="K1201" i="2"/>
  <c r="K1249" i="2"/>
  <c r="K1318" i="2"/>
  <c r="K1383" i="2"/>
  <c r="K1364" i="2"/>
  <c r="K1086" i="2"/>
  <c r="K1149" i="2"/>
  <c r="K1188" i="2"/>
  <c r="K1144" i="2"/>
  <c r="K1163" i="2"/>
  <c r="K1192" i="2"/>
  <c r="K1316" i="2"/>
  <c r="K1460" i="2"/>
  <c r="K1240" i="2"/>
  <c r="K1216" i="2"/>
  <c r="K2085" i="13"/>
  <c r="K2045" i="13"/>
  <c r="K1909" i="13"/>
  <c r="K1260" i="2"/>
  <c r="K12" i="2"/>
  <c r="K236" i="2"/>
  <c r="K332" i="2"/>
  <c r="K396" i="2"/>
  <c r="K428" i="2"/>
  <c r="K674" i="2"/>
  <c r="K844" i="2"/>
  <c r="K868" i="2"/>
  <c r="K908" i="2"/>
  <c r="K1052" i="2"/>
  <c r="K1076" i="2"/>
  <c r="K1082" i="2"/>
  <c r="K1114" i="2"/>
  <c r="K1140" i="2"/>
  <c r="K1146" i="2"/>
  <c r="K1268" i="2"/>
  <c r="K1300" i="2"/>
  <c r="K1323" i="2"/>
  <c r="K1380" i="2"/>
  <c r="K1804" i="2"/>
  <c r="K1868" i="2"/>
  <c r="K916" i="2"/>
  <c r="K1068" i="2"/>
  <c r="K1196" i="2"/>
  <c r="K292" i="2"/>
  <c r="K388" i="2"/>
  <c r="K1139" i="2"/>
  <c r="K26" i="2"/>
  <c r="K115" i="2"/>
  <c r="K147" i="2"/>
  <c r="K515" i="2"/>
  <c r="K572" i="2"/>
  <c r="K579" i="2"/>
  <c r="K586" i="2"/>
  <c r="K643" i="2"/>
  <c r="K650" i="2"/>
  <c r="K675" i="2"/>
  <c r="K1058" i="2"/>
  <c r="K1147" i="2"/>
  <c r="K1324" i="2"/>
  <c r="K740" i="2"/>
  <c r="K852" i="2"/>
  <c r="K507" i="2"/>
  <c r="K627" i="2"/>
  <c r="K828" i="2"/>
  <c r="K892" i="2"/>
  <c r="K250" i="2"/>
  <c r="K523" i="2"/>
  <c r="K602" i="2"/>
  <c r="K651" i="2"/>
  <c r="K820" i="2"/>
  <c r="K884" i="2"/>
  <c r="K1020" i="2"/>
  <c r="K1042" i="2"/>
  <c r="K1084" i="2"/>
  <c r="K1090" i="2"/>
  <c r="K1122" i="2"/>
  <c r="K1148" i="2"/>
  <c r="K1154" i="2"/>
  <c r="K1180" i="2"/>
  <c r="K1276" i="2"/>
  <c r="K1308" i="2"/>
  <c r="K1548" i="2"/>
  <c r="K1780" i="2"/>
  <c r="K1292" i="2"/>
  <c r="K228" i="2"/>
  <c r="K260" i="2"/>
  <c r="K420" i="2"/>
  <c r="K563" i="2"/>
  <c r="K635" i="2"/>
  <c r="K123" i="2"/>
  <c r="K155" i="2"/>
  <c r="K244" i="2"/>
  <c r="K276" i="2"/>
  <c r="K372" i="2"/>
  <c r="K404" i="2"/>
  <c r="K475" i="2"/>
  <c r="K531" i="2"/>
  <c r="K539" i="2"/>
  <c r="K595" i="2"/>
  <c r="K658" i="2"/>
  <c r="K1004" i="2"/>
  <c r="K1026" i="2"/>
  <c r="K1155" i="2"/>
  <c r="K156" i="2"/>
  <c r="K220" i="2"/>
  <c r="K252" i="2"/>
  <c r="K380" i="2"/>
  <c r="K659" i="2"/>
  <c r="K836" i="2"/>
  <c r="K876" i="2"/>
  <c r="K900" i="2"/>
  <c r="K1060" i="2"/>
  <c r="K1092" i="2"/>
  <c r="K1156" i="2"/>
  <c r="K1284" i="2"/>
  <c r="K1900" i="2"/>
  <c r="K4" i="2"/>
  <c r="M10" i="14"/>
  <c r="N10" i="14"/>
  <c r="O10" i="14"/>
  <c r="B4" i="9"/>
  <c r="M7" i="14"/>
  <c r="N7" i="14"/>
  <c r="O7" i="14"/>
  <c r="M9" i="14"/>
  <c r="N9" i="14"/>
  <c r="O9" i="14"/>
  <c r="M11" i="14"/>
  <c r="N11" i="14"/>
  <c r="O11" i="14"/>
  <c r="M7" i="3"/>
  <c r="N7" i="3"/>
  <c r="M8" i="3"/>
  <c r="N8" i="3"/>
  <c r="M6" i="3"/>
  <c r="N6" i="3"/>
  <c r="K1996" i="13"/>
  <c r="K1828" i="13"/>
  <c r="K1716" i="13"/>
  <c r="K1644" i="13"/>
  <c r="K1540" i="13"/>
  <c r="K1508" i="13"/>
  <c r="K1980" i="13"/>
  <c r="K1532" i="13"/>
  <c r="K1492" i="13"/>
  <c r="K1636" i="13"/>
  <c r="K1476" i="13"/>
  <c r="K1924" i="13"/>
  <c r="K1860" i="13"/>
  <c r="K1780" i="13"/>
  <c r="K1412" i="13"/>
  <c r="K2084" i="13"/>
  <c r="K1940" i="13"/>
  <c r="K1604" i="13"/>
  <c r="K1388" i="13"/>
  <c r="M6" i="14"/>
  <c r="N6" i="14"/>
  <c r="O6" i="14"/>
  <c r="M8" i="14"/>
  <c r="N8" i="14"/>
  <c r="O8" i="14"/>
  <c r="M5" i="14"/>
  <c r="N5" i="14"/>
  <c r="O5" i="14"/>
  <c r="K655" i="2"/>
  <c r="K1279" i="2"/>
  <c r="K1159" i="2"/>
  <c r="K1367" i="2"/>
  <c r="K1925" i="2"/>
  <c r="K663" i="2"/>
  <c r="K735" i="2"/>
  <c r="K743" i="2"/>
  <c r="K1263" i="2"/>
  <c r="K1295" i="2"/>
  <c r="K1319" i="2"/>
  <c r="K1335" i="2"/>
  <c r="K1351" i="2"/>
  <c r="K631" i="2"/>
  <c r="K671" i="2"/>
  <c r="K184" i="2"/>
  <c r="K248" i="2"/>
  <c r="K344" i="2"/>
  <c r="K436" i="2"/>
  <c r="K500" i="2"/>
  <c r="K564" i="2"/>
  <c r="K592" i="2"/>
  <c r="K628" i="2"/>
  <c r="K224" i="2"/>
  <c r="K256" i="2"/>
  <c r="K320" i="2"/>
  <c r="K874" i="2"/>
  <c r="K140" i="2"/>
  <c r="K216" i="2"/>
  <c r="K280" i="2"/>
  <c r="K90" i="2"/>
  <c r="K122" i="2"/>
  <c r="K154" i="2"/>
  <c r="K186" i="2"/>
  <c r="K218" i="2"/>
  <c r="K282" i="2"/>
  <c r="K314" i="2"/>
  <c r="K346" i="2"/>
  <c r="K648" i="2"/>
  <c r="K124" i="2"/>
  <c r="K264" i="2"/>
  <c r="K296" i="2"/>
  <c r="K328" i="2"/>
  <c r="K348" i="2"/>
  <c r="K468" i="2"/>
  <c r="K532" i="2"/>
  <c r="K596" i="2"/>
  <c r="K624" i="2"/>
  <c r="K632" i="2"/>
  <c r="K705" i="2"/>
  <c r="K778" i="2"/>
  <c r="K200" i="2"/>
  <c r="K232" i="2"/>
  <c r="K176" i="2"/>
  <c r="K240" i="2"/>
  <c r="K272" i="2"/>
  <c r="K842" i="2"/>
  <c r="K906" i="2"/>
  <c r="K74" i="2"/>
  <c r="K106" i="2"/>
  <c r="K138" i="2"/>
  <c r="K202" i="2"/>
  <c r="K266" i="2"/>
  <c r="K298" i="2"/>
  <c r="K330" i="2"/>
  <c r="K362" i="2"/>
  <c r="K394" i="2"/>
  <c r="K673" i="2"/>
  <c r="K159" i="2"/>
  <c r="K351" i="2"/>
  <c r="K399" i="2"/>
  <c r="K455" i="2"/>
  <c r="K474" i="2"/>
  <c r="K576" i="2"/>
  <c r="K608" i="2"/>
  <c r="K688" i="2"/>
  <c r="K762" i="2"/>
  <c r="K830" i="2"/>
  <c r="K878" i="2"/>
  <c r="K69" i="2"/>
  <c r="K85" i="2"/>
  <c r="K101" i="2"/>
  <c r="K133" i="2"/>
  <c r="K149" i="2"/>
  <c r="K309" i="2"/>
  <c r="K325" i="2"/>
  <c r="K357" i="2"/>
  <c r="K443" i="2"/>
  <c r="K641" i="2"/>
  <c r="K660" i="2"/>
  <c r="K729" i="2"/>
  <c r="K734" i="2"/>
  <c r="K744" i="2"/>
  <c r="K758" i="2"/>
  <c r="K787" i="2"/>
  <c r="K792" i="2"/>
  <c r="K807" i="2"/>
  <c r="K816" i="2"/>
  <c r="K898" i="2"/>
  <c r="K957" i="2"/>
  <c r="K973" i="2"/>
  <c r="K1007" i="2"/>
  <c r="K1013" i="2"/>
  <c r="K1035" i="2"/>
  <c r="K127" i="2"/>
  <c r="K164" i="2"/>
  <c r="K223" i="2"/>
  <c r="K383" i="2"/>
  <c r="K429" i="2"/>
  <c r="K506" i="2"/>
  <c r="K677" i="2"/>
  <c r="K709" i="2"/>
  <c r="K738" i="2"/>
  <c r="K825" i="2"/>
  <c r="K854" i="2"/>
  <c r="K75" i="2"/>
  <c r="K91" i="2"/>
  <c r="K171" i="2"/>
  <c r="K187" i="2"/>
  <c r="K235" i="2"/>
  <c r="K251" i="2"/>
  <c r="K283" i="2"/>
  <c r="K299" i="2"/>
  <c r="K315" i="2"/>
  <c r="K331" i="2"/>
  <c r="K363" i="2"/>
  <c r="K379" i="2"/>
  <c r="K395" i="2"/>
  <c r="K437" i="2"/>
  <c r="K450" i="2"/>
  <c r="K469" i="2"/>
  <c r="K482" i="2"/>
  <c r="K514" i="2"/>
  <c r="K527" i="2"/>
  <c r="K533" i="2"/>
  <c r="K546" i="2"/>
  <c r="K559" i="2"/>
  <c r="K578" i="2"/>
  <c r="K610" i="2"/>
  <c r="K679" i="2"/>
  <c r="K684" i="2"/>
  <c r="K689" i="2"/>
  <c r="K700" i="2"/>
  <c r="K720" i="2"/>
  <c r="K802" i="2"/>
  <c r="K826" i="2"/>
  <c r="K865" i="2"/>
  <c r="K870" i="2"/>
  <c r="K889" i="2"/>
  <c r="K894" i="2"/>
  <c r="K947" i="2"/>
  <c r="K991" i="2"/>
  <c r="K70" i="2"/>
  <c r="K278" i="2"/>
  <c r="K326" i="2"/>
  <c r="K374" i="2"/>
  <c r="K566" i="2"/>
  <c r="K585" i="2"/>
  <c r="K617" i="2"/>
  <c r="K636" i="2"/>
  <c r="K668" i="2"/>
  <c r="K685" i="2"/>
  <c r="K696" i="2"/>
  <c r="K701" i="2"/>
  <c r="K730" i="2"/>
  <c r="K764" i="2"/>
  <c r="K774" i="2"/>
  <c r="K808" i="2"/>
  <c r="K822" i="2"/>
  <c r="K846" i="2"/>
  <c r="K851" i="2"/>
  <c r="K933" i="2"/>
  <c r="K938" i="2"/>
  <c r="K963" i="2"/>
  <c r="K79" i="2"/>
  <c r="K95" i="2"/>
  <c r="K461" i="2"/>
  <c r="K493" i="2"/>
  <c r="K583" i="2"/>
  <c r="K615" i="2"/>
  <c r="K653" i="2"/>
  <c r="K883" i="2"/>
  <c r="K81" i="2"/>
  <c r="K102" i="2"/>
  <c r="K182" i="2"/>
  <c r="K358" i="2"/>
  <c r="K476" i="2"/>
  <c r="K71" i="2"/>
  <c r="K87" i="2"/>
  <c r="K103" i="2"/>
  <c r="K119" i="2"/>
  <c r="K135" i="2"/>
  <c r="K183" i="2"/>
  <c r="K199" i="2"/>
  <c r="K215" i="2"/>
  <c r="K343" i="2"/>
  <c r="K359" i="2"/>
  <c r="K375" i="2"/>
  <c r="K391" i="2"/>
  <c r="K407" i="2"/>
  <c r="K445" i="2"/>
  <c r="K471" i="2"/>
  <c r="K477" i="2"/>
  <c r="K490" i="2"/>
  <c r="K503" i="2"/>
  <c r="K522" i="2"/>
  <c r="K535" i="2"/>
  <c r="K554" i="2"/>
  <c r="K567" i="2"/>
  <c r="K599" i="2"/>
  <c r="K605" i="2"/>
  <c r="K637" i="2"/>
  <c r="K669" i="2"/>
  <c r="K680" i="2"/>
  <c r="K702" i="2"/>
  <c r="K712" i="2"/>
  <c r="K721" i="2"/>
  <c r="K726" i="2"/>
  <c r="K750" i="2"/>
  <c r="K755" i="2"/>
  <c r="K760" i="2"/>
  <c r="K775" i="2"/>
  <c r="K784" i="2"/>
  <c r="K799" i="2"/>
  <c r="K837" i="2"/>
  <c r="K866" i="2"/>
  <c r="K924" i="2"/>
  <c r="K929" i="2"/>
  <c r="K148" i="2"/>
  <c r="K191" i="2"/>
  <c r="K538" i="2"/>
  <c r="K86" i="2"/>
  <c r="K342" i="2"/>
  <c r="K390" i="2"/>
  <c r="K77" i="2"/>
  <c r="K93" i="2"/>
  <c r="K258" i="2"/>
  <c r="K274" i="2"/>
  <c r="K290" i="2"/>
  <c r="K301" i="2"/>
  <c r="K306" i="2"/>
  <c r="K317" i="2"/>
  <c r="K322" i="2"/>
  <c r="K333" i="2"/>
  <c r="K338" i="2"/>
  <c r="K349" i="2"/>
  <c r="K354" i="2"/>
  <c r="K370" i="2"/>
  <c r="K386" i="2"/>
  <c r="K414" i="2"/>
  <c r="K484" i="2"/>
  <c r="K548" i="2"/>
  <c r="K580" i="2"/>
  <c r="K587" i="2"/>
  <c r="K612" i="2"/>
  <c r="K619" i="2"/>
  <c r="K644" i="2"/>
  <c r="K657" i="2"/>
  <c r="K691" i="2"/>
  <c r="K697" i="2"/>
  <c r="K703" i="2"/>
  <c r="K741" i="2"/>
  <c r="K746" i="2"/>
  <c r="K751" i="2"/>
  <c r="K770" i="2"/>
  <c r="K794" i="2"/>
  <c r="K833" i="2"/>
  <c r="K838" i="2"/>
  <c r="K857" i="2"/>
  <c r="K862" i="2"/>
  <c r="K886" i="2"/>
  <c r="K915" i="2"/>
  <c r="K132" i="2"/>
  <c r="K175" i="2"/>
  <c r="K367" i="2"/>
  <c r="K410" i="2"/>
  <c r="K487" i="2"/>
  <c r="K519" i="2"/>
  <c r="K557" i="2"/>
  <c r="K589" i="2"/>
  <c r="K621" i="2"/>
  <c r="K640" i="2"/>
  <c r="K694" i="2"/>
  <c r="K719" i="2"/>
  <c r="K796" i="2"/>
  <c r="K97" i="2"/>
  <c r="K118" i="2"/>
  <c r="K150" i="2"/>
  <c r="K166" i="2"/>
  <c r="K406" i="2"/>
  <c r="K451" i="2"/>
  <c r="K82" i="2"/>
  <c r="K98" i="2"/>
  <c r="K114" i="2"/>
  <c r="K130" i="2"/>
  <c r="K146" i="2"/>
  <c r="K162" i="2"/>
  <c r="K83" i="2"/>
  <c r="K99" i="2"/>
  <c r="K163" i="2"/>
  <c r="K179" i="2"/>
  <c r="K195" i="2"/>
  <c r="K211" i="2"/>
  <c r="K227" i="2"/>
  <c r="K291" i="2"/>
  <c r="K307" i="2"/>
  <c r="K323" i="2"/>
  <c r="K339" i="2"/>
  <c r="K371" i="2"/>
  <c r="K387" i="2"/>
  <c r="K403" i="2"/>
  <c r="K447" i="2"/>
  <c r="K453" i="2"/>
  <c r="K498" i="2"/>
  <c r="K517" i="2"/>
  <c r="K530" i="2"/>
  <c r="K543" i="2"/>
  <c r="K549" i="2"/>
  <c r="K562" i="2"/>
  <c r="K594" i="2"/>
  <c r="K626" i="2"/>
  <c r="K645" i="2"/>
  <c r="K664" i="2"/>
  <c r="K676" i="2"/>
  <c r="K687" i="2"/>
  <c r="K692" i="2"/>
  <c r="K732" i="2"/>
  <c r="K737" i="2"/>
  <c r="K742" i="2"/>
  <c r="K766" i="2"/>
  <c r="K776" i="2"/>
  <c r="K790" i="2"/>
  <c r="K814" i="2"/>
  <c r="K819" i="2"/>
  <c r="K901" i="2"/>
  <c r="K930" i="2"/>
  <c r="K143" i="2"/>
  <c r="K442" i="2"/>
  <c r="K525" i="2"/>
  <c r="K73" i="2"/>
  <c r="K78" i="2"/>
  <c r="K89" i="2"/>
  <c r="K94" i="2"/>
  <c r="K110" i="2"/>
  <c r="K190" i="2"/>
  <c r="K206" i="2"/>
  <c r="K222" i="2"/>
  <c r="K318" i="2"/>
  <c r="K329" i="2"/>
  <c r="K334" i="2"/>
  <c r="K350" i="2"/>
  <c r="K366" i="2"/>
  <c r="K382" i="2"/>
  <c r="K398" i="2"/>
  <c r="K422" i="2"/>
  <c r="K524" i="2"/>
  <c r="K556" i="2"/>
  <c r="K569" i="2"/>
  <c r="K582" i="2"/>
  <c r="K601" i="2"/>
  <c r="K614" i="2"/>
  <c r="K633" i="2"/>
  <c r="K652" i="2"/>
  <c r="K693" i="2"/>
  <c r="K718" i="2"/>
  <c r="K728" i="2"/>
  <c r="K752" i="2"/>
  <c r="K767" i="2"/>
  <c r="K810" i="2"/>
  <c r="K815" i="2"/>
  <c r="K897" i="2"/>
  <c r="K902" i="2"/>
  <c r="K921" i="2"/>
  <c r="K1039" i="2"/>
  <c r="K1081" i="2"/>
  <c r="K1087" i="2"/>
  <c r="K1100" i="2"/>
  <c r="K1132" i="2"/>
  <c r="K1170" i="2"/>
  <c r="K1202" i="2"/>
  <c r="K1234" i="2"/>
  <c r="K1247" i="2"/>
  <c r="K1266" i="2"/>
  <c r="K1273" i="2"/>
  <c r="K1305" i="2"/>
  <c r="K1311" i="2"/>
  <c r="K1327" i="2"/>
  <c r="K707" i="2"/>
  <c r="K716" i="2"/>
  <c r="K725" i="2"/>
  <c r="K739" i="2"/>
  <c r="K748" i="2"/>
  <c r="K771" i="2"/>
  <c r="K780" i="2"/>
  <c r="K803" i="2"/>
  <c r="K812" i="2"/>
  <c r="K821" i="2"/>
  <c r="K835" i="2"/>
  <c r="K853" i="2"/>
  <c r="K867" i="2"/>
  <c r="K885" i="2"/>
  <c r="K899" i="2"/>
  <c r="K917" i="2"/>
  <c r="K931" i="2"/>
  <c r="K940" i="2"/>
  <c r="K964" i="2"/>
  <c r="K997" i="2"/>
  <c r="K1019" i="2"/>
  <c r="K1083" i="2"/>
  <c r="K1096" i="2"/>
  <c r="K1115" i="2"/>
  <c r="K849" i="2"/>
  <c r="K858" i="2"/>
  <c r="K881" i="2"/>
  <c r="K890" i="2"/>
  <c r="K913" i="2"/>
  <c r="K922" i="2"/>
  <c r="K945" i="2"/>
  <c r="K954" i="2"/>
  <c r="K965" i="2"/>
  <c r="K981" i="2"/>
  <c r="K986" i="2"/>
  <c r="K1003" i="2"/>
  <c r="K1037" i="2"/>
  <c r="K699" i="2"/>
  <c r="K708" i="2"/>
  <c r="K717" i="2"/>
  <c r="K763" i="2"/>
  <c r="K772" i="2"/>
  <c r="K795" i="2"/>
  <c r="K804" i="2"/>
  <c r="K827" i="2"/>
  <c r="K845" i="2"/>
  <c r="K859" i="2"/>
  <c r="K877" i="2"/>
  <c r="K891" i="2"/>
  <c r="K909" i="2"/>
  <c r="K923" i="2"/>
  <c r="K932" i="2"/>
  <c r="K941" i="2"/>
  <c r="K955" i="2"/>
  <c r="K987" i="2"/>
  <c r="K1021" i="2"/>
  <c r="K1031" i="2"/>
  <c r="K681" i="2"/>
  <c r="K695" i="2"/>
  <c r="K704" i="2"/>
  <c r="K713" i="2"/>
  <c r="K722" i="2"/>
  <c r="K736" i="2"/>
  <c r="K745" i="2"/>
  <c r="K754" i="2"/>
  <c r="K759" i="2"/>
  <c r="K768" i="2"/>
  <c r="K786" i="2"/>
  <c r="K791" i="2"/>
  <c r="K800" i="2"/>
  <c r="K818" i="2"/>
  <c r="K841" i="2"/>
  <c r="K850" i="2"/>
  <c r="K882" i="2"/>
  <c r="K905" i="2"/>
  <c r="K914" i="2"/>
  <c r="K937" i="2"/>
  <c r="K946" i="2"/>
  <c r="K961" i="2"/>
  <c r="K972" i="2"/>
  <c r="K1005" i="2"/>
  <c r="K1015" i="2"/>
  <c r="K989" i="2"/>
  <c r="K999" i="2"/>
  <c r="K1055" i="2"/>
  <c r="K1061" i="2"/>
  <c r="K1067" i="2"/>
  <c r="K1099" i="2"/>
  <c r="K1112" i="2"/>
  <c r="K1176" i="2"/>
  <c r="K1182" i="2"/>
  <c r="K1214" i="2"/>
  <c r="K1227" i="2"/>
  <c r="K1246" i="2"/>
  <c r="K1259" i="2"/>
  <c r="K1272" i="2"/>
  <c r="K1291" i="2"/>
  <c r="K1304" i="2"/>
  <c r="K1359" i="2"/>
  <c r="K1372" i="2"/>
  <c r="K1391" i="2"/>
  <c r="K1397" i="2"/>
  <c r="K1404" i="2"/>
  <c r="K1410" i="2"/>
  <c r="K1423" i="2"/>
  <c r="K1429" i="2"/>
  <c r="K1436" i="2"/>
  <c r="K1442" i="2"/>
  <c r="K1461" i="2"/>
  <c r="K1474" i="2"/>
  <c r="K1506" i="2"/>
  <c r="K1519" i="2"/>
  <c r="K1538" i="2"/>
  <c r="K1551" i="2"/>
  <c r="K1770" i="2"/>
  <c r="K1783" i="2"/>
  <c r="K1802" i="2"/>
  <c r="K1834" i="2"/>
  <c r="K1866" i="2"/>
  <c r="K1898" i="2"/>
  <c r="K1930" i="2"/>
  <c r="K1943" i="2"/>
  <c r="K715" i="2"/>
  <c r="K724" i="2"/>
  <c r="K733" i="2"/>
  <c r="K747" i="2"/>
  <c r="K756" i="2"/>
  <c r="K779" i="2"/>
  <c r="K788" i="2"/>
  <c r="K811" i="2"/>
  <c r="K829" i="2"/>
  <c r="K843" i="2"/>
  <c r="K861" i="2"/>
  <c r="K875" i="2"/>
  <c r="K893" i="2"/>
  <c r="K907" i="2"/>
  <c r="K925" i="2"/>
  <c r="K939" i="2"/>
  <c r="K948" i="2"/>
  <c r="K969" i="2"/>
  <c r="K979" i="2"/>
  <c r="K1023" i="2"/>
  <c r="K1029" i="2"/>
  <c r="K1051" i="2"/>
  <c r="K978" i="2"/>
  <c r="K1009" i="2"/>
  <c r="K1025" i="2"/>
  <c r="K1041" i="2"/>
  <c r="K1057" i="2"/>
  <c r="K1069" i="2"/>
  <c r="K1075" i="2"/>
  <c r="K1120" i="2"/>
  <c r="K1190" i="2"/>
  <c r="K1222" i="2"/>
  <c r="K1235" i="2"/>
  <c r="K1248" i="2"/>
  <c r="K1267" i="2"/>
  <c r="K1280" i="2"/>
  <c r="K1299" i="2"/>
  <c r="K1312" i="2"/>
  <c r="K956" i="2"/>
  <c r="K988" i="2"/>
  <c r="K1089" i="2"/>
  <c r="K1108" i="2"/>
  <c r="K1121" i="2"/>
  <c r="K1127" i="2"/>
  <c r="K1178" i="2"/>
  <c r="K1185" i="2"/>
  <c r="K1204" i="2"/>
  <c r="K1210" i="2"/>
  <c r="K1236" i="2"/>
  <c r="K1242" i="2"/>
  <c r="K1274" i="2"/>
  <c r="K1281" i="2"/>
  <c r="K1313" i="2"/>
  <c r="K1128" i="2"/>
  <c r="K1134" i="2"/>
  <c r="K1166" i="2"/>
  <c r="K1198" i="2"/>
  <c r="K1230" i="2"/>
  <c r="K1243" i="2"/>
  <c r="K1275" i="2"/>
  <c r="K1288" i="2"/>
  <c r="K1307" i="2"/>
  <c r="K980" i="2"/>
  <c r="K1065" i="2"/>
  <c r="K1116" i="2"/>
  <c r="K1186" i="2"/>
  <c r="K1218" i="2"/>
  <c r="K1231" i="2"/>
  <c r="K1244" i="2"/>
  <c r="K1250" i="2"/>
  <c r="K1257" i="2"/>
  <c r="K1282" i="2"/>
  <c r="K1289" i="2"/>
  <c r="K949" i="2"/>
  <c r="K953" i="2"/>
  <c r="K962" i="2"/>
  <c r="K971" i="2"/>
  <c r="K1001" i="2"/>
  <c r="K1011" i="2"/>
  <c r="K1017" i="2"/>
  <c r="K1027" i="2"/>
  <c r="K1033" i="2"/>
  <c r="K1043" i="2"/>
  <c r="K1049" i="2"/>
  <c r="K1059" i="2"/>
  <c r="K1091" i="2"/>
  <c r="K1104" i="2"/>
  <c r="K1123" i="2"/>
  <c r="K1136" i="2"/>
  <c r="K1168" i="2"/>
  <c r="K1174" i="2"/>
  <c r="K1232" i="2"/>
  <c r="K1238" i="2"/>
  <c r="K1251" i="2"/>
  <c r="K1264" i="2"/>
  <c r="K1283" i="2"/>
  <c r="K1296" i="2"/>
  <c r="K1124" i="2"/>
  <c r="K1239" i="2"/>
  <c r="K1252" i="2"/>
  <c r="K1258" i="2"/>
  <c r="K1265" i="2"/>
  <c r="K1297" i="2"/>
  <c r="K1331" i="2"/>
  <c r="K1347" i="2"/>
  <c r="K1370" i="2"/>
  <c r="K1389" i="2"/>
  <c r="K1396" i="2"/>
  <c r="K1402" i="2"/>
  <c r="K1415" i="2"/>
  <c r="K1421" i="2"/>
  <c r="K1428" i="2"/>
  <c r="K1434" i="2"/>
  <c r="K1453" i="2"/>
  <c r="K1466" i="2"/>
  <c r="K1485" i="2"/>
  <c r="K1328" i="2"/>
  <c r="K1338" i="2"/>
  <c r="K1344" i="2"/>
  <c r="K1354" i="2"/>
  <c r="K1360" i="2"/>
  <c r="K1366" i="2"/>
  <c r="K1379" i="2"/>
  <c r="K1385" i="2"/>
  <c r="K1392" i="2"/>
  <c r="K1417" i="2"/>
  <c r="K1430" i="2"/>
  <c r="K1443" i="2"/>
  <c r="K1456" i="2"/>
  <c r="K1462" i="2"/>
  <c r="K1481" i="2"/>
  <c r="K1488" i="2"/>
  <c r="K1494" i="2"/>
  <c r="K1513" i="2"/>
  <c r="K1520" i="2"/>
  <c r="K1539" i="2"/>
  <c r="K1545" i="2"/>
  <c r="K1552" i="2"/>
  <c r="K1558" i="2"/>
  <c r="K1777" i="2"/>
  <c r="K1784" i="2"/>
  <c r="K1790" i="2"/>
  <c r="K1803" i="2"/>
  <c r="K1809" i="2"/>
  <c r="K1816" i="2"/>
  <c r="K1822" i="2"/>
  <c r="K1835" i="2"/>
  <c r="K1841" i="2"/>
  <c r="K1848" i="2"/>
  <c r="K1867" i="2"/>
  <c r="K1873" i="2"/>
  <c r="K1880" i="2"/>
  <c r="K1886" i="2"/>
  <c r="K1899" i="2"/>
  <c r="K1905" i="2"/>
  <c r="K1912" i="2"/>
  <c r="K1918" i="2"/>
  <c r="K1931" i="2"/>
  <c r="K1937" i="2"/>
  <c r="K1373" i="2"/>
  <c r="K1386" i="2"/>
  <c r="K1399" i="2"/>
  <c r="K1405" i="2"/>
  <c r="K1412" i="2"/>
  <c r="K1418" i="2"/>
  <c r="K1431" i="2"/>
  <c r="K1437" i="2"/>
  <c r="K1444" i="2"/>
  <c r="K1450" i="2"/>
  <c r="K1463" i="2"/>
  <c r="K1469" i="2"/>
  <c r="K1476" i="2"/>
  <c r="K1482" i="2"/>
  <c r="K1508" i="2"/>
  <c r="K1514" i="2"/>
  <c r="K1527" i="2"/>
  <c r="K1540" i="2"/>
  <c r="K1546" i="2"/>
  <c r="K1765" i="2"/>
  <c r="K1772" i="2"/>
  <c r="K1778" i="2"/>
  <c r="K1797" i="2"/>
  <c r="K1810" i="2"/>
  <c r="K1823" i="2"/>
  <c r="K1836" i="2"/>
  <c r="K1842" i="2"/>
  <c r="K1861" i="2"/>
  <c r="K1874" i="2"/>
  <c r="K1893" i="2"/>
  <c r="K1906" i="2"/>
  <c r="K1932" i="2"/>
  <c r="K1938" i="2"/>
  <c r="K1290" i="2"/>
  <c r="K1298" i="2"/>
  <c r="K1306" i="2"/>
  <c r="K1314" i="2"/>
  <c r="K1329" i="2"/>
  <c r="K1334" i="2"/>
  <c r="K1340" i="2"/>
  <c r="K1350" i="2"/>
  <c r="K1374" i="2"/>
  <c r="K1400" i="2"/>
  <c r="K1406" i="2"/>
  <c r="K1419" i="2"/>
  <c r="K1425" i="2"/>
  <c r="K1451" i="2"/>
  <c r="K1457" i="2"/>
  <c r="K1464" i="2"/>
  <c r="K1470" i="2"/>
  <c r="K1483" i="2"/>
  <c r="K1489" i="2"/>
  <c r="K1496" i="2"/>
  <c r="K1502" i="2"/>
  <c r="K1515" i="2"/>
  <c r="K1521" i="2"/>
  <c r="K1528" i="2"/>
  <c r="K1534" i="2"/>
  <c r="K1553" i="2"/>
  <c r="K1760" i="2"/>
  <c r="K1766" i="2"/>
  <c r="K1785" i="2"/>
  <c r="K1792" i="2"/>
  <c r="K1798" i="2"/>
  <c r="K1817" i="2"/>
  <c r="K1824" i="2"/>
  <c r="K1830" i="2"/>
  <c r="K1849" i="2"/>
  <c r="K1856" i="2"/>
  <c r="K1862" i="2"/>
  <c r="K1881" i="2"/>
  <c r="K1888" i="2"/>
  <c r="K1894" i="2"/>
  <c r="K1907" i="2"/>
  <c r="K1913" i="2"/>
  <c r="K1920" i="2"/>
  <c r="K1926" i="2"/>
  <c r="K1939" i="2"/>
  <c r="K1315" i="2"/>
  <c r="K1362" i="2"/>
  <c r="K1375" i="2"/>
  <c r="K1388" i="2"/>
  <c r="K1413" i="2"/>
  <c r="K1420" i="2"/>
  <c r="K1426" i="2"/>
  <c r="K1439" i="2"/>
  <c r="K1445" i="2"/>
  <c r="K1452" i="2"/>
  <c r="K1458" i="2"/>
  <c r="K1471" i="2"/>
  <c r="K1484" i="2"/>
  <c r="K1490" i="2"/>
  <c r="K1503" i="2"/>
  <c r="K1516" i="2"/>
  <c r="K1522" i="2"/>
  <c r="K1535" i="2"/>
  <c r="K1554" i="2"/>
  <c r="K1767" i="2"/>
  <c r="K1786" i="2"/>
  <c r="K1799" i="2"/>
  <c r="K1805" i="2"/>
  <c r="K1812" i="2"/>
  <c r="K1818" i="2"/>
  <c r="K1831" i="2"/>
  <c r="K1850" i="2"/>
  <c r="K1863" i="2"/>
  <c r="K1869" i="2"/>
  <c r="K1876" i="2"/>
  <c r="K1895" i="2"/>
  <c r="K1901" i="2"/>
  <c r="K1914" i="2"/>
  <c r="K1927" i="2"/>
  <c r="K1933" i="2"/>
  <c r="K1330" i="2"/>
  <c r="K1346" i="2"/>
  <c r="K1363" i="2"/>
  <c r="K1369" i="2"/>
  <c r="K1376" i="2"/>
  <c r="K1382" i="2"/>
  <c r="K1395" i="2"/>
  <c r="K1414" i="2"/>
  <c r="K1427" i="2"/>
  <c r="K1433" i="2"/>
  <c r="K1446" i="2"/>
  <c r="K1465" i="2"/>
  <c r="K1472" i="2"/>
  <c r="K1478" i="2"/>
  <c r="K1497" i="2"/>
  <c r="K1504" i="2"/>
  <c r="K1510" i="2"/>
  <c r="K1542" i="2"/>
  <c r="K1774" i="2"/>
  <c r="K1806" i="2"/>
  <c r="K1838" i="2"/>
  <c r="K1870" i="2"/>
  <c r="K1902" i="2"/>
  <c r="K1928" i="2"/>
  <c r="K1934" i="2"/>
  <c r="K1492" i="2"/>
  <c r="K1498" i="2"/>
  <c r="K1530" i="2"/>
  <c r="K1549" i="2"/>
  <c r="K1556" i="2"/>
  <c r="K1762" i="2"/>
  <c r="K1781" i="2"/>
  <c r="K1788" i="2"/>
  <c r="K1794" i="2"/>
  <c r="K1813" i="2"/>
  <c r="K1820" i="2"/>
  <c r="K1826" i="2"/>
  <c r="K1845" i="2"/>
  <c r="K1852" i="2"/>
  <c r="K1858" i="2"/>
  <c r="K1877" i="2"/>
  <c r="K1884" i="2"/>
  <c r="K1890" i="2"/>
  <c r="K1909" i="2"/>
  <c r="K1916" i="2"/>
  <c r="K1922" i="2"/>
  <c r="K1941" i="2"/>
  <c r="K1326" i="2"/>
  <c r="K1342" i="2"/>
  <c r="K1353" i="2"/>
  <c r="K1390" i="2"/>
  <c r="K1403" i="2"/>
  <c r="K1409" i="2"/>
  <c r="K1435" i="2"/>
  <c r="K1441" i="2"/>
  <c r="K1467" i="2"/>
  <c r="K1473" i="2"/>
  <c r="K1480" i="2"/>
  <c r="K1486" i="2"/>
  <c r="K1499" i="2"/>
  <c r="K1518" i="2"/>
  <c r="K1531" i="2"/>
  <c r="K1550" i="2"/>
  <c r="K1763" i="2"/>
  <c r="K1782" i="2"/>
  <c r="K1795" i="2"/>
  <c r="K1801" i="2"/>
  <c r="K1808" i="2"/>
  <c r="K1827" i="2"/>
  <c r="K1846" i="2"/>
  <c r="K1859" i="2"/>
  <c r="K1878" i="2"/>
  <c r="K1891" i="2"/>
  <c r="K1897" i="2"/>
  <c r="K1904" i="2"/>
  <c r="K1910" i="2"/>
  <c r="K1923" i="2"/>
  <c r="K1929" i="2"/>
  <c r="K1936" i="2"/>
  <c r="K1942" i="2"/>
  <c r="K1358" i="2"/>
  <c r="K68" i="2"/>
  <c r="K20" i="2"/>
  <c r="K56" i="2"/>
  <c r="K16" i="2"/>
  <c r="K28" i="2"/>
  <c r="K36" i="2"/>
  <c r="K40" i="2"/>
  <c r="K52" i="2"/>
  <c r="K60" i="2"/>
  <c r="K9" i="2"/>
  <c r="K25" i="2"/>
  <c r="K41" i="2"/>
  <c r="K53" i="2"/>
  <c r="K57" i="2"/>
  <c r="K65" i="2"/>
  <c r="K48" i="2"/>
  <c r="K13" i="2"/>
  <c r="K29" i="2"/>
  <c r="K45" i="2"/>
  <c r="K49" i="2"/>
  <c r="K61" i="2"/>
  <c r="K21" i="2"/>
  <c r="K33" i="2"/>
  <c r="K34" i="2"/>
  <c r="K42" i="2"/>
  <c r="K50" i="2"/>
  <c r="K54" i="2"/>
  <c r="K66" i="2"/>
  <c r="K44" i="2"/>
  <c r="K64" i="2"/>
  <c r="K5" i="2"/>
  <c r="K17" i="2"/>
  <c r="K37" i="2"/>
  <c r="K38" i="2"/>
  <c r="K46" i="2"/>
  <c r="K58" i="2"/>
  <c r="K62" i="2"/>
  <c r="K24" i="2"/>
  <c r="K7" i="2"/>
  <c r="K11" i="2"/>
  <c r="K27" i="2"/>
  <c r="K31" i="2"/>
  <c r="K35" i="2"/>
  <c r="K39" i="2"/>
  <c r="K43" i="2"/>
  <c r="K47" i="2"/>
  <c r="K51" i="2"/>
  <c r="K55" i="2"/>
  <c r="K59" i="2"/>
  <c r="K63" i="2"/>
  <c r="K67" i="2"/>
  <c r="K172" i="2"/>
  <c r="K201" i="2"/>
  <c r="K205" i="2"/>
  <c r="K229" i="2"/>
  <c r="K238" i="2"/>
  <c r="K327" i="2"/>
  <c r="K197" i="2"/>
  <c r="K263" i="2"/>
  <c r="K157" i="2"/>
  <c r="K170" i="2"/>
  <c r="K174" i="2"/>
  <c r="K180" i="2"/>
  <c r="K213" i="2"/>
  <c r="K225" i="2"/>
  <c r="K231" i="2"/>
  <c r="K247" i="2"/>
  <c r="K233" i="2"/>
  <c r="K345" i="2"/>
  <c r="K161" i="2"/>
  <c r="K188" i="2"/>
  <c r="K217" i="2"/>
  <c r="K221" i="2"/>
  <c r="K234" i="2"/>
  <c r="K335" i="2"/>
  <c r="K193" i="2"/>
  <c r="K196" i="2"/>
  <c r="K241" i="2"/>
  <c r="K255" i="2"/>
  <c r="K169" i="2"/>
  <c r="K173" i="2"/>
  <c r="K194" i="2"/>
  <c r="K198" i="2"/>
  <c r="K204" i="2"/>
  <c r="K226" i="2"/>
  <c r="K246" i="2"/>
  <c r="K287" i="2"/>
  <c r="K311" i="2"/>
  <c r="K340" i="2"/>
  <c r="K481" i="2"/>
  <c r="K181" i="2"/>
  <c r="K212" i="2"/>
  <c r="K230" i="2"/>
  <c r="K239" i="2"/>
  <c r="K158" i="2"/>
  <c r="K185" i="2"/>
  <c r="K189" i="2"/>
  <c r="K210" i="2"/>
  <c r="K214" i="2"/>
  <c r="K303" i="2"/>
  <c r="K319" i="2"/>
  <c r="K441" i="2"/>
  <c r="K254" i="2"/>
  <c r="K262" i="2"/>
  <c r="K270" i="2"/>
  <c r="K286" i="2"/>
  <c r="K294" i="2"/>
  <c r="K302" i="2"/>
  <c r="K310" i="2"/>
  <c r="K373" i="2"/>
  <c r="K449" i="2"/>
  <c r="K489" i="2"/>
  <c r="K553" i="2"/>
  <c r="K568" i="2"/>
  <c r="K577" i="2"/>
  <c r="K364" i="2"/>
  <c r="K377" i="2"/>
  <c r="K575" i="2"/>
  <c r="K352" i="2"/>
  <c r="K433" i="2"/>
  <c r="K591" i="2"/>
  <c r="K473" i="2"/>
  <c r="K505" i="2"/>
  <c r="K537" i="2"/>
  <c r="K600" i="2"/>
  <c r="K347" i="2"/>
  <c r="K607" i="2"/>
  <c r="K465" i="2"/>
  <c r="K497" i="2"/>
  <c r="K529" i="2"/>
  <c r="K561" i="2"/>
  <c r="K616" i="2"/>
  <c r="K625" i="2"/>
  <c r="K360" i="2"/>
  <c r="K369" i="2"/>
  <c r="K457" i="2"/>
  <c r="K623" i="2"/>
  <c r="K782" i="2"/>
  <c r="K634" i="2"/>
  <c r="K638" i="2"/>
  <c r="K642" i="2"/>
  <c r="K753" i="2"/>
  <c r="K761" i="2"/>
  <c r="K647" i="2"/>
  <c r="K769" i="2"/>
  <c r="K777" i="2"/>
  <c r="K629" i="2"/>
  <c r="K789" i="2"/>
  <c r="K781" i="2"/>
  <c r="K793" i="2"/>
  <c r="K785" i="2"/>
  <c r="K797" i="2"/>
  <c r="K801" i="2"/>
  <c r="K805" i="2"/>
  <c r="K809" i="2"/>
  <c r="K813" i="2"/>
  <c r="K817" i="2"/>
  <c r="K823" i="2"/>
  <c r="K831" i="2"/>
  <c r="K839" i="2"/>
  <c r="K847" i="2"/>
  <c r="K855" i="2"/>
  <c r="K863" i="2"/>
  <c r="K871" i="2"/>
  <c r="K879" i="2"/>
  <c r="K887" i="2"/>
  <c r="K895" i="2"/>
  <c r="K903" i="2"/>
  <c r="K911" i="2"/>
  <c r="K919" i="2"/>
  <c r="K927" i="2"/>
  <c r="K935" i="2"/>
  <c r="K943" i="2"/>
  <c r="K951" i="2"/>
  <c r="K959" i="2"/>
  <c r="K967" i="2"/>
  <c r="K975" i="2"/>
  <c r="K983" i="2"/>
  <c r="K992" i="2"/>
  <c r="K996" i="2"/>
  <c r="K998" i="2"/>
  <c r="K1006" i="2"/>
  <c r="K1195" i="2"/>
  <c r="K1253" i="2"/>
  <c r="K1269" i="2"/>
  <c r="K1285" i="2"/>
  <c r="K1301" i="2"/>
  <c r="K1191" i="2"/>
  <c r="K1187" i="2"/>
  <c r="K1217" i="2"/>
  <c r="K1219" i="2"/>
  <c r="K1368" i="2"/>
  <c r="K1183" i="2"/>
  <c r="K1179" i="2"/>
  <c r="K1209" i="2"/>
  <c r="K1211" i="2"/>
  <c r="K1229" i="2"/>
  <c r="K1349" i="2"/>
  <c r="K1356" i="2"/>
  <c r="K1175" i="2"/>
  <c r="K1207" i="2"/>
  <c r="K1171" i="2"/>
  <c r="K1203" i="2"/>
  <c r="K1237" i="2"/>
  <c r="K1255" i="2"/>
  <c r="K1271" i="2"/>
  <c r="K1287" i="2"/>
  <c r="K1303" i="2"/>
  <c r="K1343" i="2"/>
  <c r="K1167" i="2"/>
  <c r="K1199" i="2"/>
  <c r="K1245" i="2"/>
  <c r="K1262" i="2"/>
  <c r="K1278" i="2"/>
  <c r="K1294" i="2"/>
  <c r="K1333" i="2"/>
  <c r="K1352" i="2"/>
  <c r="K1381" i="2"/>
  <c r="K1408" i="2"/>
  <c r="K1865" i="2"/>
  <c r="K1371" i="2"/>
  <c r="K1837" i="2"/>
  <c r="K1336" i="2"/>
  <c r="K1384" i="2"/>
  <c r="K1448" i="2"/>
  <c r="K1355" i="2"/>
  <c r="K1365" i="2"/>
  <c r="K1411" i="2"/>
  <c r="K1339" i="2"/>
  <c r="K1387" i="2"/>
  <c r="K1495" i="2"/>
  <c r="K1449" i="2"/>
  <c r="K1475" i="2"/>
  <c r="K1533" i="2"/>
  <c r="K1796" i="2"/>
  <c r="K1892" i="2"/>
  <c r="K1468" i="2"/>
  <c r="K1829" i="2"/>
  <c r="K1919" i="2"/>
  <c r="K1501" i="2"/>
  <c r="K1769" i="2"/>
  <c r="K1775" i="2"/>
  <c r="K1887" i="2"/>
  <c r="K1455" i="2"/>
  <c r="K1505" i="2"/>
  <c r="K1416" i="2"/>
  <c r="K1424" i="2"/>
  <c r="K1432" i="2"/>
  <c r="K1440" i="2"/>
  <c r="K1523" i="2"/>
  <c r="K1525" i="2"/>
  <c r="K1844" i="2"/>
  <c r="K1924" i="2"/>
  <c r="K1407" i="2"/>
  <c r="K1477" i="2"/>
  <c r="K1872" i="2"/>
  <c r="K1555" i="2"/>
  <c r="K1557" i="2"/>
  <c r="K1776" i="2"/>
  <c r="K1791" i="2"/>
  <c r="K1839" i="2"/>
  <c r="K1847" i="2"/>
  <c r="K1491" i="2"/>
  <c r="K1764" i="2"/>
  <c r="K1807" i="2"/>
  <c r="K1883" i="2"/>
  <c r="K1885" i="2"/>
  <c r="K1917" i="2"/>
  <c r="K1459" i="2"/>
  <c r="K1500" i="2"/>
  <c r="K1512" i="2"/>
  <c r="K1532" i="2"/>
  <c r="K1537" i="2"/>
  <c r="K1544" i="2"/>
  <c r="K1759" i="2"/>
  <c r="K1851" i="2"/>
  <c r="K1853" i="2"/>
  <c r="K1479" i="2"/>
  <c r="K1821" i="2"/>
  <c r="K1860" i="2"/>
  <c r="K1903" i="2"/>
  <c r="K1511" i="2"/>
  <c r="K1543" i="2"/>
  <c r="K1789" i="2"/>
  <c r="K1935" i="2"/>
  <c r="K1447" i="2"/>
  <c r="K1487" i="2"/>
  <c r="K1828" i="2"/>
  <c r="K1833" i="2"/>
  <c r="K1840" i="2"/>
  <c r="K1855" i="2"/>
  <c r="K1871" i="2"/>
  <c r="K1879" i="2"/>
  <c r="K1911" i="2"/>
  <c r="K1547" i="2"/>
  <c r="K1779" i="2"/>
  <c r="K1811" i="2"/>
  <c r="K1843" i="2"/>
  <c r="K1875" i="2"/>
  <c r="K1507" i="2"/>
  <c r="K1771" i="2"/>
  <c r="K1612" i="13"/>
  <c r="K1399" i="13"/>
  <c r="K856" i="13"/>
  <c r="K1901" i="13"/>
  <c r="K1021" i="13"/>
  <c r="K2024" i="13"/>
  <c r="K1542" i="13"/>
  <c r="K866" i="13"/>
  <c r="K1911" i="13"/>
  <c r="K2070" i="13"/>
  <c r="K1784" i="13"/>
  <c r="K1137" i="13"/>
  <c r="K1030" i="13"/>
  <c r="K1788" i="13"/>
  <c r="K1143" i="13"/>
  <c r="K1596" i="13"/>
  <c r="K1747" i="13"/>
  <c r="K1531" i="13"/>
  <c r="K971" i="13"/>
  <c r="K988" i="13"/>
  <c r="K1960" i="13"/>
  <c r="K1219" i="13"/>
  <c r="K1231" i="13"/>
  <c r="K2091" i="13"/>
  <c r="K1919" i="13"/>
  <c r="K2073" i="13"/>
  <c r="K927" i="13"/>
  <c r="K915" i="13"/>
  <c r="K755" i="13"/>
  <c r="K930" i="13"/>
  <c r="K1149" i="13"/>
  <c r="K1344" i="13"/>
  <c r="K781" i="13"/>
  <c r="K829" i="13"/>
  <c r="K1175" i="13"/>
  <c r="K823" i="13"/>
  <c r="K1952" i="13"/>
  <c r="K1318" i="13"/>
  <c r="K872" i="13"/>
  <c r="K1670" i="13"/>
  <c r="K1916" i="13"/>
  <c r="K2048" i="13"/>
  <c r="K1335" i="13"/>
  <c r="K1514" i="13"/>
  <c r="K1205" i="13"/>
  <c r="K879" i="13"/>
  <c r="K2050" i="13"/>
  <c r="K1900" i="13"/>
  <c r="K2093" i="13"/>
  <c r="K1245" i="13"/>
  <c r="K1486" i="13"/>
  <c r="K1505" i="13"/>
  <c r="K1583" i="13"/>
  <c r="K953" i="13"/>
  <c r="K1562" i="13"/>
  <c r="K945" i="13"/>
  <c r="K1225" i="13"/>
  <c r="K918" i="13"/>
  <c r="K1364" i="13"/>
  <c r="K1680" i="13"/>
  <c r="K1806" i="13"/>
  <c r="K1731" i="13"/>
  <c r="K2016" i="13"/>
  <c r="K1892" i="13"/>
  <c r="K1392" i="13"/>
  <c r="K1705" i="13"/>
  <c r="K1421" i="13"/>
  <c r="K1642" i="13"/>
  <c r="K1408" i="13"/>
  <c r="K2098" i="13"/>
  <c r="K922" i="13"/>
  <c r="K1692" i="13"/>
  <c r="K2107" i="13"/>
  <c r="K1955" i="13"/>
  <c r="K1025" i="13"/>
  <c r="K1473" i="13"/>
  <c r="K807" i="13"/>
  <c r="K1861" i="13"/>
  <c r="K1423" i="13"/>
  <c r="K1841" i="13"/>
  <c r="K1912" i="13"/>
  <c r="K884" i="13"/>
  <c r="K1605" i="13"/>
  <c r="K1704" i="13"/>
  <c r="K1274" i="13"/>
  <c r="K1856" i="13"/>
  <c r="K1223" i="13"/>
  <c r="K1020" i="13"/>
  <c r="K1896" i="13"/>
  <c r="K1162" i="13"/>
  <c r="K1672" i="13"/>
  <c r="K1934" i="13"/>
  <c r="K1984" i="13"/>
  <c r="K1034" i="13"/>
  <c r="K1915" i="13"/>
  <c r="K2055" i="13"/>
  <c r="K928" i="13"/>
  <c r="K1869" i="13"/>
  <c r="K1634" i="13"/>
  <c r="K1725" i="13"/>
  <c r="K828" i="13"/>
  <c r="K1491" i="13"/>
  <c r="K1105" i="13"/>
  <c r="K2002" i="13"/>
  <c r="K1889" i="13"/>
  <c r="K2015" i="13"/>
  <c r="K1575" i="13"/>
  <c r="K1373" i="13"/>
  <c r="K1411" i="13"/>
  <c r="K2031" i="13"/>
  <c r="K1771" i="13"/>
  <c r="K925" i="13"/>
  <c r="K1790" i="13"/>
  <c r="K1765" i="13"/>
  <c r="K1816" i="13"/>
  <c r="K1702" i="13"/>
  <c r="K1102" i="13"/>
  <c r="K1886" i="13"/>
  <c r="K1624" i="13"/>
  <c r="K1673" i="13"/>
  <c r="K1498" i="13"/>
  <c r="K1977" i="13"/>
  <c r="K1363" i="13"/>
  <c r="K1798" i="13"/>
  <c r="K1161" i="13"/>
  <c r="K1152" i="13"/>
  <c r="K2105" i="13"/>
  <c r="K1654" i="13"/>
  <c r="K993" i="13"/>
  <c r="K939" i="13"/>
  <c r="K1724" i="13"/>
  <c r="K1206" i="13"/>
  <c r="K1212" i="13"/>
  <c r="K1637" i="13"/>
  <c r="K1357" i="13"/>
  <c r="K933" i="13"/>
  <c r="K1659" i="13"/>
  <c r="K904" i="13"/>
  <c r="K1880" i="13"/>
  <c r="K1974" i="13"/>
  <c r="K1611" i="13"/>
  <c r="K831" i="13"/>
  <c r="K1130" i="13"/>
  <c r="K1850" i="13"/>
  <c r="K1683" i="13"/>
  <c r="K1449" i="13"/>
  <c r="K2021" i="13"/>
  <c r="K840" i="13"/>
  <c r="K1820" i="13"/>
  <c r="K919" i="13"/>
  <c r="K1693" i="13"/>
  <c r="K975" i="13"/>
  <c r="K1407" i="13"/>
  <c r="K789" i="13"/>
  <c r="K1648" i="13"/>
  <c r="K1214" i="13"/>
  <c r="K873" i="13"/>
  <c r="K2104" i="13"/>
  <c r="K1872" i="13"/>
  <c r="K1128" i="13"/>
  <c r="K1442" i="13"/>
  <c r="K1123" i="13"/>
  <c r="K830" i="13"/>
  <c r="K1700" i="13"/>
  <c r="K1808" i="13"/>
  <c r="K1194" i="13"/>
  <c r="K1743" i="13"/>
  <c r="K1362" i="13"/>
  <c r="K1033" i="13"/>
  <c r="K1843" i="13"/>
  <c r="K1093" i="13"/>
  <c r="K1431" i="13"/>
  <c r="K923" i="13"/>
  <c r="K1247" i="13"/>
  <c r="K1823" i="13"/>
  <c r="K1117" i="13"/>
  <c r="K1518" i="13"/>
  <c r="K1733" i="13"/>
  <c r="K741" i="13"/>
  <c r="K802" i="13"/>
  <c r="K748" i="13"/>
  <c r="K1150" i="13"/>
  <c r="K1132" i="13"/>
  <c r="K1714" i="13"/>
  <c r="K1882" i="13"/>
  <c r="K1226" i="13"/>
  <c r="K931" i="13"/>
  <c r="K793" i="13"/>
  <c r="K1524" i="13"/>
  <c r="K1338" i="13"/>
  <c r="K1037" i="13"/>
  <c r="K966" i="13"/>
  <c r="K857" i="13"/>
  <c r="K813" i="13"/>
  <c r="K1478" i="13"/>
  <c r="K1972" i="13"/>
  <c r="K2014" i="13"/>
  <c r="K1464" i="13"/>
  <c r="K743" i="13"/>
  <c r="K1799" i="13"/>
  <c r="K1456" i="13"/>
  <c r="K912" i="13"/>
  <c r="K1922" i="13"/>
  <c r="K1868" i="13"/>
  <c r="K2053" i="13"/>
  <c r="K1488" i="13"/>
  <c r="K1022" i="13"/>
  <c r="K1669" i="13"/>
  <c r="K1822" i="13"/>
  <c r="K1904" i="13"/>
  <c r="K1802" i="13"/>
  <c r="K1187" i="13"/>
  <c r="K1016" i="13"/>
  <c r="K1845" i="13"/>
  <c r="K1286" i="13"/>
  <c r="K1475" i="13"/>
  <c r="K1858" i="13"/>
  <c r="K1741" i="13"/>
  <c r="K1243" i="13"/>
  <c r="K1766" i="13"/>
  <c r="K1635" i="13"/>
  <c r="K1193" i="13"/>
  <c r="K1211" i="13"/>
  <c r="K1854" i="13"/>
  <c r="K1737" i="13"/>
  <c r="K1639" i="13"/>
  <c r="K1842" i="13"/>
  <c r="K1728" i="13"/>
  <c r="K1865" i="13"/>
  <c r="K1622" i="13"/>
  <c r="K1046" i="13"/>
  <c r="K1340" i="13"/>
  <c r="K1278" i="13"/>
  <c r="K1897" i="13"/>
  <c r="K2066" i="13"/>
  <c r="K1834" i="13"/>
  <c r="K1453" i="13"/>
  <c r="K1111" i="13"/>
  <c r="K1260" i="13"/>
  <c r="K838" i="13"/>
  <c r="K1319" i="13"/>
  <c r="K1928" i="13"/>
  <c r="K1572" i="13"/>
  <c r="K1601" i="13"/>
  <c r="K1814" i="13"/>
  <c r="K1658" i="13"/>
  <c r="K1058" i="13"/>
  <c r="K2094" i="13"/>
  <c r="K1324" i="13"/>
  <c r="K2061" i="13"/>
  <c r="K1298" i="13"/>
  <c r="K1749" i="13"/>
  <c r="K1041" i="13"/>
  <c r="K744" i="13"/>
  <c r="K1570" i="13"/>
  <c r="K1465" i="13"/>
  <c r="K1445" i="13"/>
  <c r="K1365" i="13"/>
  <c r="K2102" i="13"/>
  <c r="K1831" i="13"/>
  <c r="K1234" i="13"/>
  <c r="K1696" i="13"/>
  <c r="K1557" i="13"/>
  <c r="K1769" i="13"/>
  <c r="K1061" i="13"/>
  <c r="K1876" i="13"/>
  <c r="K1812" i="13"/>
  <c r="K1332" i="13"/>
  <c r="K1608" i="13"/>
  <c r="K1528" i="13"/>
  <c r="K1645" i="13"/>
  <c r="K1782" i="13"/>
  <c r="K1657" i="13"/>
  <c r="K1785" i="13"/>
  <c r="K1994" i="13"/>
  <c r="K1917" i="13"/>
  <c r="K1613" i="13"/>
  <c r="K1222" i="13"/>
  <c r="K751" i="13"/>
  <c r="K1099" i="13"/>
  <c r="K1762" i="13"/>
  <c r="K1826" i="13"/>
  <c r="K1578" i="13"/>
  <c r="K1481" i="13"/>
  <c r="K1356" i="13"/>
  <c r="K2109" i="13"/>
  <c r="K1526" i="13"/>
  <c r="K1158" i="13"/>
  <c r="K2056" i="13"/>
  <c r="K1067" i="13"/>
  <c r="K1770" i="13"/>
  <c r="K837" i="13"/>
  <c r="K1348" i="13"/>
  <c r="K1739" i="13"/>
  <c r="K1192" i="13"/>
  <c r="K1394" i="13"/>
  <c r="K1773" i="13"/>
  <c r="K1681" i="13"/>
  <c r="K1177" i="13"/>
  <c r="K911" i="13"/>
  <c r="K1594" i="13"/>
  <c r="K1345" i="13"/>
  <c r="K849" i="13"/>
  <c r="K940" i="13"/>
  <c r="K886" i="13"/>
  <c r="K1096" i="13"/>
  <c r="K1501" i="13"/>
  <c r="K1049" i="13"/>
  <c r="K1151" i="13"/>
  <c r="K1715" i="13"/>
  <c r="K1372" i="13"/>
  <c r="K1744" i="13"/>
  <c r="K739" i="13"/>
  <c r="K2080" i="13"/>
  <c r="K1630" i="13"/>
  <c r="K1981" i="13"/>
  <c r="K1289" i="13"/>
  <c r="K1718" i="13"/>
  <c r="K736" i="13"/>
  <c r="K2097" i="13"/>
  <c r="K1862" i="13"/>
  <c r="K1469" i="13"/>
  <c r="K1838" i="13"/>
  <c r="K1043" i="13"/>
  <c r="K1864" i="13"/>
  <c r="K1973" i="13"/>
  <c r="K1793" i="13"/>
  <c r="K1294" i="13"/>
  <c r="K2063" i="13"/>
  <c r="K2006" i="13"/>
  <c r="K1750" i="13"/>
  <c r="K1653" i="13"/>
  <c r="K711" i="2"/>
  <c r="K565" i="2"/>
  <c r="K313" i="2"/>
  <c r="K415" i="2"/>
  <c r="K116" i="2"/>
  <c r="K1212" i="2"/>
  <c r="K798" i="2"/>
  <c r="K630" i="2"/>
  <c r="K1036" i="2"/>
  <c r="K1133" i="2"/>
  <c r="K1093" i="2"/>
  <c r="K1189" i="2"/>
  <c r="K727" i="2"/>
  <c r="K1077" i="2"/>
  <c r="K1172" i="2"/>
  <c r="K356" i="2"/>
  <c r="K1787" i="2"/>
  <c r="K279" i="2"/>
  <c r="K665" i="2"/>
  <c r="K1226" i="2"/>
  <c r="K136" i="2"/>
  <c r="K994" i="2"/>
  <c r="K284" i="2"/>
  <c r="K459" i="2"/>
  <c r="K541" i="2"/>
  <c r="K117" i="2"/>
  <c r="K723" i="2"/>
  <c r="K243" i="2"/>
  <c r="K177" i="2"/>
  <c r="K1071" i="2"/>
  <c r="K485" i="2"/>
  <c r="K19" i="2"/>
  <c r="K1454" i="2"/>
  <c r="K219" i="2"/>
  <c r="K15" i="2"/>
  <c r="K1261" i="2"/>
  <c r="K672" i="2"/>
  <c r="K316" i="2"/>
  <c r="K431" i="2"/>
  <c r="K1053" i="2"/>
  <c r="K869" i="2"/>
  <c r="K23" i="2"/>
  <c r="K423" i="2"/>
  <c r="K435" i="2"/>
  <c r="K1332" i="2"/>
  <c r="K912" i="2"/>
  <c r="K731" i="2"/>
  <c r="K806" i="2"/>
  <c r="K1256" i="2"/>
  <c r="K1915" i="2"/>
  <c r="K178" i="2"/>
  <c r="K418" i="2"/>
  <c r="K271" i="2"/>
  <c r="K209" i="2"/>
  <c r="K588" i="2"/>
  <c r="K1348" i="2"/>
  <c r="K439" i="2"/>
  <c r="K613" i="2"/>
  <c r="K581" i="2"/>
  <c r="K203" i="2"/>
  <c r="K6" i="2"/>
  <c r="K1137" i="2"/>
  <c r="K1815" i="2"/>
  <c r="K411" i="2"/>
  <c r="K1882" i="2"/>
  <c r="K426" i="2"/>
  <c r="K419" i="2"/>
  <c r="K620" i="2"/>
  <c r="K1310" i="2"/>
  <c r="K1103" i="2"/>
  <c r="O7" i="3"/>
  <c r="O8" i="3"/>
  <c r="O6" i="3"/>
  <c r="C10" i="9"/>
</calcChain>
</file>

<file path=xl/sharedStrings.xml><?xml version="1.0" encoding="utf-8"?>
<sst xmlns="http://schemas.openxmlformats.org/spreadsheetml/2006/main" count="32969" uniqueCount="3020">
  <si>
    <t>Toelichting Uniform Format Margebepaling 2020/2021</t>
  </si>
  <si>
    <t>Zorgverzekeraars</t>
  </si>
  <si>
    <t>Tabblad</t>
  </si>
  <si>
    <t>Kolom</t>
  </si>
  <si>
    <t>Omschrijving kolom</t>
  </si>
  <si>
    <t>Toelichting</t>
  </si>
  <si>
    <t>A</t>
  </si>
  <si>
    <t>ZI-nummer</t>
  </si>
  <si>
    <t>Zorgverzekeraar leest hier de volledige en meest recent geldende lijst voor het betreffende jaar aan ZI-nummers van add-ongeneesmiddelen in.</t>
  </si>
  <si>
    <t>B</t>
  </si>
  <si>
    <t>ATC-code</t>
  </si>
  <si>
    <t>Zorgverzekeraar koppelt per ZI-nummer de correcte ATC-code.</t>
  </si>
  <si>
    <t>C</t>
  </si>
  <si>
    <t>Zorgverzekeraar koppelt per ZI-nummer de correcte werkzame stof.</t>
  </si>
  <si>
    <t>D</t>
  </si>
  <si>
    <t>Inkoophoeveelheid G-standaard</t>
  </si>
  <si>
    <t>Zorgverzekeraar koppelt hier per ZI-nummer de correcte inkoophoeveelheid uit de G-standaard aan.</t>
  </si>
  <si>
    <t>Cluster</t>
  </si>
  <si>
    <t>Zorgverzekeraar leest hier de voor zorgverzekeraar geldende clusterverdeling in. Alleen van toepassing als zorgverzekeraar de clusterindeling contractueel is overeengekomen die wordt gehanteerd ten behoeve van transparantie en/of Eindafrekening. Indien geen clusterverdeling wordt gehanteerd wordt hier 'Totaal' ingevuld.</t>
  </si>
  <si>
    <t>E</t>
  </si>
  <si>
    <t>H</t>
  </si>
  <si>
    <t>K</t>
  </si>
  <si>
    <t>NZa-max tarief</t>
  </si>
  <si>
    <r>
      <t xml:space="preserve">Zorgverzekeraar leest hier de gewogen gemiddelde NZa-max per ZI-nummer in aan de hand van de realisatie gedurende het jaar van het betreffende ziekenhuis. </t>
    </r>
    <r>
      <rPr>
        <b/>
        <i/>
        <sz val="9.5"/>
        <color rgb="FF000000"/>
        <rFont val="Arial"/>
        <family val="2"/>
      </rPr>
      <t>NB EVENTUEEL HIER NOG EEN VOORBEELD UITWERKEN</t>
    </r>
  </si>
  <si>
    <t>AGB-code</t>
  </si>
  <si>
    <t>Zorgverzekeraar vult hier per ziekenhuis de juiste AGB-code.</t>
  </si>
  <si>
    <t>Naam Instelling</t>
  </si>
  <si>
    <t>Zorgverzekeraar koppelt hier de juiste naam instelling aan de AGB-code.</t>
  </si>
  <si>
    <t>Totale Declaratiewaarde</t>
  </si>
  <si>
    <t>Zorgverzekeraar vult hier de totale vergoede declaratiewaarde van het betreffende ziekenhuis voor het betreffende cluster. Indien zorgverzekeraar geen clusterverdeling hanteert dan wordt hier de totale vergoede declaratiewaarde DGM weergegeven.</t>
  </si>
  <si>
    <t>F</t>
  </si>
  <si>
    <t>J</t>
  </si>
  <si>
    <t>M</t>
  </si>
  <si>
    <t>Financiële Deelafspraak</t>
  </si>
  <si>
    <t>N</t>
  </si>
  <si>
    <t>Type afspraak</t>
  </si>
  <si>
    <t>O</t>
  </si>
  <si>
    <r>
      <rPr>
        <b/>
        <u/>
        <sz val="9.5"/>
        <color rgb="FF000000"/>
        <rFont val="Arial"/>
        <family val="2"/>
      </rPr>
      <t xml:space="preserve">Optioneel indien contractafspraak effect heeft op margebepaling: </t>
    </r>
    <r>
      <rPr>
        <sz val="9.5"/>
        <color rgb="FF000000"/>
        <rFont val="Arial"/>
        <family val="2"/>
      </rPr>
      <t>Zorgverzekeraar vult hier of de betreffende afspraak wel of niet een effect heeft op de margebepaling.</t>
    </r>
  </si>
  <si>
    <t>P</t>
  </si>
  <si>
    <t>Effect op marge (absoluut)</t>
  </si>
  <si>
    <t>Ziekenhuizen</t>
  </si>
  <si>
    <t>Omschrijving Kolom</t>
  </si>
  <si>
    <t>Totaal gedeclareerde eenheden</t>
  </si>
  <si>
    <t>Totale inkoopkosten (excl. inkoopkortingen)</t>
  </si>
  <si>
    <t>G</t>
  </si>
  <si>
    <t>Totale inkoopkosten (incl. inkoopkortingen)</t>
  </si>
  <si>
    <t>Automatische doorberekening</t>
  </si>
  <si>
    <t>Hier wordt per ZI-nummer de totaal hoeveelheid gedeclareerde eenheden omgerekend naar de totaal hoeveelheid verstrekte verpakkingen. Dit gebeurt via de formule totaal verstrekte eenheden (kolom E) / inkoophoeveelheid G-standaard (kolom D).</t>
  </si>
  <si>
    <t>I</t>
  </si>
  <si>
    <t>Gewogen gemiddelde netto-inkoopprijs per ZI-nummer</t>
  </si>
  <si>
    <t>Hier wordt per ZI-nummer de gewogen gemiddelde netto-inkoopprijs per ZI-nummer berekend. Dit gebeurt via de formule totale inkoopkosten incl. inkoopkortingen (kolom G) / totaal verstrekte verpakkingen (kolom H).</t>
  </si>
  <si>
    <t>Totaal gedeclareerde verpakkingen</t>
  </si>
  <si>
    <t>Inkoopwaarde</t>
  </si>
  <si>
    <t>L</t>
  </si>
  <si>
    <t>Inkoopwaarde bij NZa-max</t>
  </si>
  <si>
    <t>Hier wordt per ZI-nummer de inkoopwaarde tegen het gewogen NZa-max tarief berekend. Dit gebeurt via de formule NZa-max tarief (kolom K) * totaal gedeclareerde verpakkingen (kolom I).</t>
  </si>
  <si>
    <t>Inkoopwaarde voor berekening</t>
  </si>
  <si>
    <t>Totale inkoopwaarde</t>
  </si>
  <si>
    <t>Hier wordt op totaal of clusterniveau de totaal gedeclareerde eenheden voor de betreffende zorgverzekeraar opgeteld. Dit gebeurt via een SOM.ALS formule die alle eenheden van de kolom totaal gedeclareerde eenheden (kolom G) van het tabblad format bij elkaar optelt op totaal of op clusterniveau.</t>
  </si>
  <si>
    <t>Gemiddelde inkoopprijs per gedeclareerde eenheid</t>
  </si>
  <si>
    <t>Procentuele Marge</t>
  </si>
  <si>
    <t>Hier wordt de procentuele marge doorberekent. Dit gebeurd via de formule '1 - (gemiddelde inkoopprijs per gedeclareerde eenheid (kolom I) / gemiddelde vergoede prijs (kolom F)).</t>
  </si>
  <si>
    <t>Absolute Marge</t>
  </si>
  <si>
    <t>Hier wordt de absolute marge doorberekent. Dit gebeurt door de formule 'Procentuele Marge (kolom K) * Absolute Marge (kolom L).</t>
  </si>
  <si>
    <t>Inkoop ziekenhuis 2020</t>
  </si>
  <si>
    <t>ATC</t>
  </si>
  <si>
    <t>Stofnaam</t>
  </si>
  <si>
    <t>Volledige en meest recent geldende lijst voor het betreffende jaar aan ZI-nummers van add-ongeneesmiddelen</t>
  </si>
  <si>
    <t>ATC-code per ZI-nummer</t>
  </si>
  <si>
    <t>Stofnaam per ZI-nummer</t>
  </si>
  <si>
    <t>Inkoophoeveelheid per ZI-nummer volgens de G-standaard</t>
  </si>
  <si>
    <t>automatische doorrekening</t>
  </si>
  <si>
    <t>L04AB02</t>
  </si>
  <si>
    <t>Infliximab</t>
  </si>
  <si>
    <t>L04AB01</t>
  </si>
  <si>
    <t>Etanercept</t>
  </si>
  <si>
    <t>L04AC03</t>
  </si>
  <si>
    <t>Anakinra</t>
  </si>
  <si>
    <t>L04AA24</t>
  </si>
  <si>
    <t>Abatacept</t>
  </si>
  <si>
    <t>L04AC05</t>
  </si>
  <si>
    <t>Ustekinumab</t>
  </si>
  <si>
    <t>L04AC07</t>
  </si>
  <si>
    <t>Tocilizumab</t>
  </si>
  <si>
    <t>L04AB05</t>
  </si>
  <si>
    <t>Certolizumab Pegol</t>
  </si>
  <si>
    <t>L04AB04</t>
  </si>
  <si>
    <t>Adalimumab</t>
  </si>
  <si>
    <t>L04AB06</t>
  </si>
  <si>
    <t>Golimumab</t>
  </si>
  <si>
    <t>L04AA33</t>
  </si>
  <si>
    <t>Vedolizumab</t>
  </si>
  <si>
    <t>L04AC10</t>
  </si>
  <si>
    <t>Secukinumab</t>
  </si>
  <si>
    <t>L04AA32</t>
  </si>
  <si>
    <t>Apremilast</t>
  </si>
  <si>
    <t>L04AC13</t>
  </si>
  <si>
    <t>Ixekizumab</t>
  </si>
  <si>
    <t>L04AA37</t>
  </si>
  <si>
    <t>Baricitinib</t>
  </si>
  <si>
    <t>L04AA29</t>
  </si>
  <si>
    <t>Tofacitinib</t>
  </si>
  <si>
    <t>L04AC14</t>
  </si>
  <si>
    <t>Sarilumab</t>
  </si>
  <si>
    <t>L04AC12</t>
  </si>
  <si>
    <t>Brodalumab</t>
  </si>
  <si>
    <t>L04AC16</t>
  </si>
  <si>
    <t>Guselkumab</t>
  </si>
  <si>
    <t>D11AH05</t>
  </si>
  <si>
    <t>Dupilumab</t>
  </si>
  <si>
    <t>L04AC</t>
  </si>
  <si>
    <t>Risankizumab</t>
  </si>
  <si>
    <t>L04AC17</t>
  </si>
  <si>
    <t>Tildrakizumab</t>
  </si>
  <si>
    <t>L01AA01</t>
  </si>
  <si>
    <t>Cyclofosfamide</t>
  </si>
  <si>
    <t>L01CB01</t>
  </si>
  <si>
    <t>Etoposide</t>
  </si>
  <si>
    <t>L01DC03</t>
  </si>
  <si>
    <t>Mitomycine</t>
  </si>
  <si>
    <t>L01DB06</t>
  </si>
  <si>
    <t>Idarubicine</t>
  </si>
  <si>
    <t>L01XX17</t>
  </si>
  <si>
    <t>Topotecan</t>
  </si>
  <si>
    <t>L01DB01</t>
  </si>
  <si>
    <t>Doxorubicine</t>
  </si>
  <si>
    <t>L01XB01</t>
  </si>
  <si>
    <t>Procarbazine</t>
  </si>
  <si>
    <t>L01XC03</t>
  </si>
  <si>
    <t>Trastuzumab</t>
  </si>
  <si>
    <t>L01CA04</t>
  </si>
  <si>
    <t>Vinorelbine</t>
  </si>
  <si>
    <t>L01XX27</t>
  </si>
  <si>
    <t>Arseentrioxide</t>
  </si>
  <si>
    <t>L01BC01</t>
  </si>
  <si>
    <t>Cytarabine</t>
  </si>
  <si>
    <t>L01CD02</t>
  </si>
  <si>
    <t>Docetaxel</t>
  </si>
  <si>
    <t>L01XE01</t>
  </si>
  <si>
    <t>Imatinib</t>
  </si>
  <si>
    <t>L04AA18</t>
  </si>
  <si>
    <t>Everolimus</t>
  </si>
  <si>
    <t>L01XX32</t>
  </si>
  <si>
    <t>Bortezomib</t>
  </si>
  <si>
    <t>L01CD01</t>
  </si>
  <si>
    <t>Paclitaxel</t>
  </si>
  <si>
    <t>L01BA04</t>
  </si>
  <si>
    <t>Pemetrexed</t>
  </si>
  <si>
    <t>L01AX03</t>
  </si>
  <si>
    <t>Temozolomide</t>
  </si>
  <si>
    <t>L01XC07</t>
  </si>
  <si>
    <t>Bevacizumab</t>
  </si>
  <si>
    <t>L01XX35</t>
  </si>
  <si>
    <t>Anagrelide</t>
  </si>
  <si>
    <t>L01XE03</t>
  </si>
  <si>
    <t>Erlotinib</t>
  </si>
  <si>
    <t>L01AD02</t>
  </si>
  <si>
    <t>Lomustine</t>
  </si>
  <si>
    <t>L01XE05</t>
  </si>
  <si>
    <t>Sorafenib</t>
  </si>
  <si>
    <t>L01XX23</t>
  </si>
  <si>
    <t>Mitotaan</t>
  </si>
  <si>
    <t>L01XX11</t>
  </si>
  <si>
    <t>Estramustine</t>
  </si>
  <si>
    <t>L01XC06</t>
  </si>
  <si>
    <t>Cetuximab</t>
  </si>
  <si>
    <t>L01XA03</t>
  </si>
  <si>
    <t>Oxaliplatine</t>
  </si>
  <si>
    <t>L01BB07</t>
  </si>
  <si>
    <t>Nelarabine</t>
  </si>
  <si>
    <t>L04AX04</t>
  </si>
  <si>
    <t>Lenalidomide</t>
  </si>
  <si>
    <t>L01BB05</t>
  </si>
  <si>
    <t>Fludarabine</t>
  </si>
  <si>
    <t>L01BC06</t>
  </si>
  <si>
    <t>Capecitabine</t>
  </si>
  <si>
    <t>L01XE04</t>
  </si>
  <si>
    <t>Sunitinib</t>
  </si>
  <si>
    <t>L01XE09</t>
  </si>
  <si>
    <t>Temsirolimus</t>
  </si>
  <si>
    <t>L01XC08</t>
  </si>
  <si>
    <t>Panitumumab</t>
  </si>
  <si>
    <t>L01XX14</t>
  </si>
  <si>
    <t>Tretinoine</t>
  </si>
  <si>
    <t>L01DB03</t>
  </si>
  <si>
    <t>Epirubicine</t>
  </si>
  <si>
    <t>L01XA01</t>
  </si>
  <si>
    <t>Cisplatine</t>
  </si>
  <si>
    <t>L01DB07</t>
  </si>
  <si>
    <t>Mitoxantron</t>
  </si>
  <si>
    <t>L01BC07</t>
  </si>
  <si>
    <t>Azacitidine</t>
  </si>
  <si>
    <t>L01CA02</t>
  </si>
  <si>
    <t>Vincristine</t>
  </si>
  <si>
    <t>L01XX19</t>
  </si>
  <si>
    <t>Irinotecan</t>
  </si>
  <si>
    <t>L01XX05</t>
  </si>
  <si>
    <t>Hydroxycarbamide</t>
  </si>
  <si>
    <t>L01XE02</t>
  </si>
  <si>
    <t>Gefitinib</t>
  </si>
  <si>
    <t>L01CA01</t>
  </si>
  <si>
    <t>Vinblastine</t>
  </si>
  <si>
    <t>L01BC05</t>
  </si>
  <si>
    <t>Gemcitabine</t>
  </si>
  <si>
    <t>L01DC01</t>
  </si>
  <si>
    <t>Bleomycine</t>
  </si>
  <si>
    <t>L01XE10</t>
  </si>
  <si>
    <t>L01XX02</t>
  </si>
  <si>
    <t>Asparaginase</t>
  </si>
  <si>
    <t>L01XE11</t>
  </si>
  <si>
    <t>Pazopanib</t>
  </si>
  <si>
    <t>L01XE06</t>
  </si>
  <si>
    <t>Dasatinib</t>
  </si>
  <si>
    <t>L01AC01</t>
  </si>
  <si>
    <t>Thiotepa</t>
  </si>
  <si>
    <t>L01XE07</t>
  </si>
  <si>
    <t>Lapatinib</t>
  </si>
  <si>
    <t>L01XE08</t>
  </si>
  <si>
    <t>Nilotinib</t>
  </si>
  <si>
    <t>L01XC11</t>
  </si>
  <si>
    <t>Ipilimumab</t>
  </si>
  <si>
    <t>L01CD04</t>
  </si>
  <si>
    <t>Cabazitaxel</t>
  </si>
  <si>
    <t>L01AA09</t>
  </si>
  <si>
    <t>Bendamustine</t>
  </si>
  <si>
    <t>L01XX41</t>
  </si>
  <si>
    <t>Eribuline</t>
  </si>
  <si>
    <t>L01AA03</t>
  </si>
  <si>
    <t>Melfalan</t>
  </si>
  <si>
    <t>L01AB01</t>
  </si>
  <si>
    <t>Busulfan</t>
  </si>
  <si>
    <t>L01AA02</t>
  </si>
  <si>
    <t>Chloorambucil</t>
  </si>
  <si>
    <t>L01XE12</t>
  </si>
  <si>
    <t>Vandetanib</t>
  </si>
  <si>
    <t>L01XE15</t>
  </si>
  <si>
    <t>Vemurafenib</t>
  </si>
  <si>
    <t>L01BC08</t>
  </si>
  <si>
    <t>Decitabine</t>
  </si>
  <si>
    <t>L01XE17</t>
  </si>
  <si>
    <t>Axitinib</t>
  </si>
  <si>
    <t>L01BC53</t>
  </si>
  <si>
    <t>L01DB11</t>
  </si>
  <si>
    <t>Pixantron</t>
  </si>
  <si>
    <t>L01XC12</t>
  </si>
  <si>
    <t>L01XE16</t>
  </si>
  <si>
    <t>Crizotinib</t>
  </si>
  <si>
    <t>L01XC13</t>
  </si>
  <si>
    <t>Pertuzumab</t>
  </si>
  <si>
    <t>L01XE14</t>
  </si>
  <si>
    <t>Bosutinib</t>
  </si>
  <si>
    <t>L01XE18</t>
  </si>
  <si>
    <t>Ruxolitinib</t>
  </si>
  <si>
    <t>L02BB04</t>
  </si>
  <si>
    <t>Enzalutamide</t>
  </si>
  <si>
    <t>L01XE23</t>
  </si>
  <si>
    <t>Dabrafenib</t>
  </si>
  <si>
    <t>L01XX43</t>
  </si>
  <si>
    <t>Vismodegib</t>
  </si>
  <si>
    <t>L01XE21</t>
  </si>
  <si>
    <t>Regorafenib</t>
  </si>
  <si>
    <t>L04AX06</t>
  </si>
  <si>
    <t>Pomalidomide</t>
  </si>
  <si>
    <t>L01XE13</t>
  </si>
  <si>
    <t>Afatinib</t>
  </si>
  <si>
    <t>L01XC14</t>
  </si>
  <si>
    <t>Trastuzumab Emtansine</t>
  </si>
  <si>
    <t>B01AX01</t>
  </si>
  <si>
    <t>Defibrotide</t>
  </si>
  <si>
    <t>L01XE27</t>
  </si>
  <si>
    <t>Ibrutinib</t>
  </si>
  <si>
    <t>L01XC15</t>
  </si>
  <si>
    <t>Obinutuzumab</t>
  </si>
  <si>
    <t>L01XX47</t>
  </si>
  <si>
    <t>Idelalisib</t>
  </si>
  <si>
    <t>L01XC21</t>
  </si>
  <si>
    <t>Ramucirumab</t>
  </si>
  <si>
    <t>L01XE31</t>
  </si>
  <si>
    <t>Nintedanib</t>
  </si>
  <si>
    <t>L01XX25</t>
  </si>
  <si>
    <t>Bexaroteen</t>
  </si>
  <si>
    <t>L01XC17</t>
  </si>
  <si>
    <t>Nivolumab</t>
  </si>
  <si>
    <t>L01XE28</t>
  </si>
  <si>
    <t>Ceritinib</t>
  </si>
  <si>
    <t>L01XC18</t>
  </si>
  <si>
    <t>Pembrolizumab</t>
  </si>
  <si>
    <t>L02BX03</t>
  </si>
  <si>
    <t>Abirateron</t>
  </si>
  <si>
    <t>L01XE25</t>
  </si>
  <si>
    <t>Trametinib</t>
  </si>
  <si>
    <t>L01XX45</t>
  </si>
  <si>
    <t>Carfilzomib</t>
  </si>
  <si>
    <t>L01XX42</t>
  </si>
  <si>
    <t>Panobinostat</t>
  </si>
  <si>
    <t>L01XE35</t>
  </si>
  <si>
    <t>Osimertinib</t>
  </si>
  <si>
    <t>L01XC19</t>
  </si>
  <si>
    <t>Blinatumomab</t>
  </si>
  <si>
    <t>L01XE38</t>
  </si>
  <si>
    <t>Cobimetinib</t>
  </si>
  <si>
    <t>L01XX51</t>
  </si>
  <si>
    <t>Talimogeen Laherparepvec</t>
  </si>
  <si>
    <t>V10XX03</t>
  </si>
  <si>
    <t>L01XC23</t>
  </si>
  <si>
    <t>Elotuzumab</t>
  </si>
  <si>
    <t>L03AX16</t>
  </si>
  <si>
    <t>Plerixafor</t>
  </si>
  <si>
    <t>L01BB06</t>
  </si>
  <si>
    <t>Clofarabine</t>
  </si>
  <si>
    <t>L01XC24</t>
  </si>
  <si>
    <t>Daratumumab</t>
  </si>
  <si>
    <t>L01XX24</t>
  </si>
  <si>
    <t>Pegaspargase</t>
  </si>
  <si>
    <t>L01XE29</t>
  </si>
  <si>
    <t>Lenvatinib</t>
  </si>
  <si>
    <t>L01XX52</t>
  </si>
  <si>
    <t>Venetoclax</t>
  </si>
  <si>
    <t>L01XE26</t>
  </si>
  <si>
    <t>Cabozantinib</t>
  </si>
  <si>
    <t>L01XX01</t>
  </si>
  <si>
    <t>Amsacrine</t>
  </si>
  <si>
    <t>L01BC59</t>
  </si>
  <si>
    <t>L01XE33</t>
  </si>
  <si>
    <t>Palbociclib</t>
  </si>
  <si>
    <t>L01XE36</t>
  </si>
  <si>
    <t>Alectinib</t>
  </si>
  <si>
    <t>L01XD05</t>
  </si>
  <si>
    <t>Temoporfine</t>
  </si>
  <si>
    <t>L01XX50</t>
  </si>
  <si>
    <t>Ixazomib</t>
  </si>
  <si>
    <t>L01XC26</t>
  </si>
  <si>
    <t>Inotuzumab Ozogamicine</t>
  </si>
  <si>
    <t>L01XC16</t>
  </si>
  <si>
    <t>Dinutuximab Beta</t>
  </si>
  <si>
    <t>L01XC32</t>
  </si>
  <si>
    <t>Atezolizumab</t>
  </si>
  <si>
    <t>L01XC31</t>
  </si>
  <si>
    <t>Avelumab</t>
  </si>
  <si>
    <t>L01XE42</t>
  </si>
  <si>
    <t>Ribociclib</t>
  </si>
  <si>
    <t>L01AA05</t>
  </si>
  <si>
    <t>Chloormethine</t>
  </si>
  <si>
    <t>L01XE39</t>
  </si>
  <si>
    <t>Midostaurine</t>
  </si>
  <si>
    <t>L01XC05</t>
  </si>
  <si>
    <t>Gemtuzumab Ozogamicine</t>
  </si>
  <si>
    <t>L01XX54</t>
  </si>
  <si>
    <t>Niraparib</t>
  </si>
  <si>
    <t>Encorafenib</t>
  </si>
  <si>
    <t>L01XE41</t>
  </si>
  <si>
    <t>Binimetinib</t>
  </si>
  <si>
    <t>H01CA01</t>
  </si>
  <si>
    <t>Gonadoreline</t>
  </si>
  <si>
    <t>G03GA06</t>
  </si>
  <si>
    <t>G03GA05</t>
  </si>
  <si>
    <t>G03GA04</t>
  </si>
  <si>
    <t>Urofollitropine</t>
  </si>
  <si>
    <t>G03GA30</t>
  </si>
  <si>
    <t>G03GA09</t>
  </si>
  <si>
    <t>Corifollitropine Alfa</t>
  </si>
  <si>
    <t>G03GA02</t>
  </si>
  <si>
    <t>Menopauzegonadotrofine</t>
  </si>
  <si>
    <t>G03GA10</t>
  </si>
  <si>
    <t>H01AC01</t>
  </si>
  <si>
    <t>Somatropine</t>
  </si>
  <si>
    <t>H01AC03</t>
  </si>
  <si>
    <t>Mecasermine</t>
  </si>
  <si>
    <t>B02BD02</t>
  </si>
  <si>
    <t>Factor Viii</t>
  </si>
  <si>
    <t>B02BD05</t>
  </si>
  <si>
    <t>Factor Vii</t>
  </si>
  <si>
    <t>B02BD01</t>
  </si>
  <si>
    <t>Protrombinecomplex</t>
  </si>
  <si>
    <t>B02BD04</t>
  </si>
  <si>
    <t>Factor Ix</t>
  </si>
  <si>
    <t>B02BD06</t>
  </si>
  <si>
    <t>B02BD10</t>
  </si>
  <si>
    <t>Von Willebrandfactor</t>
  </si>
  <si>
    <t>B02BD08</t>
  </si>
  <si>
    <t>B02BD07</t>
  </si>
  <si>
    <t>Factor Xiii</t>
  </si>
  <si>
    <t>B02BB01</t>
  </si>
  <si>
    <t>Fibrinogeen</t>
  </si>
  <si>
    <t>B02BD03</t>
  </si>
  <si>
    <t>B01AB02</t>
  </si>
  <si>
    <t>Antitrombine Iii</t>
  </si>
  <si>
    <t>B01AD12</t>
  </si>
  <si>
    <t>Proteine C</t>
  </si>
  <si>
    <t>B02BD14</t>
  </si>
  <si>
    <t>Susoctocog Alfa</t>
  </si>
  <si>
    <t>B02BD</t>
  </si>
  <si>
    <t>Factor Xi</t>
  </si>
  <si>
    <t>B02BX06</t>
  </si>
  <si>
    <t>Emicizumab</t>
  </si>
  <si>
    <t>A16AB04</t>
  </si>
  <si>
    <t>Agalsidase Beta</t>
  </si>
  <si>
    <t>A16AB05</t>
  </si>
  <si>
    <t>Laronidase</t>
  </si>
  <si>
    <t>A16AB07</t>
  </si>
  <si>
    <t>Alglucosidase Alfa</t>
  </si>
  <si>
    <t>L04AC08</t>
  </si>
  <si>
    <t>Canakinumab</t>
  </si>
  <si>
    <t>L01XE24</t>
  </si>
  <si>
    <t>Ponatinib</t>
  </si>
  <si>
    <t>L01CX01</t>
  </si>
  <si>
    <t>Trabectedine</t>
  </si>
  <si>
    <t>J04AK05</t>
  </si>
  <si>
    <t>Bedaquiline</t>
  </si>
  <si>
    <t>L04AC11</t>
  </si>
  <si>
    <t>Siltuximab</t>
  </si>
  <si>
    <t>A16AB08</t>
  </si>
  <si>
    <t>Galsulfase</t>
  </si>
  <si>
    <t>L01XX46</t>
  </si>
  <si>
    <t>Olaparib</t>
  </si>
  <si>
    <t>R07AX02</t>
  </si>
  <si>
    <t>Ivacaftor</t>
  </si>
  <si>
    <t>B02AB02</t>
  </si>
  <si>
    <t>Alfa-1-Proteinaseremmer</t>
  </si>
  <si>
    <t>A16AB09</t>
  </si>
  <si>
    <t>Idursulfase</t>
  </si>
  <si>
    <t>A16AB03</t>
  </si>
  <si>
    <t>Agalsidase Alfa</t>
  </si>
  <si>
    <t>D02BB02</t>
  </si>
  <si>
    <t>Afamelanotide</t>
  </si>
  <si>
    <t>L04AA25</t>
  </si>
  <si>
    <t>Eculizumab</t>
  </si>
  <si>
    <t>A16AB14</t>
  </si>
  <si>
    <t>Sebelipase Alfa</t>
  </si>
  <si>
    <t>A16AB17</t>
  </si>
  <si>
    <t>Cerliponase Alfa</t>
  </si>
  <si>
    <t>M09AX07</t>
  </si>
  <si>
    <t>Nusinersen</t>
  </si>
  <si>
    <t>M05BX05</t>
  </si>
  <si>
    <t>Burosumab</t>
  </si>
  <si>
    <t>J06BA02</t>
  </si>
  <si>
    <t>L01XC02</t>
  </si>
  <si>
    <t>Rituximab</t>
  </si>
  <si>
    <t>M03AX01</t>
  </si>
  <si>
    <t>S01LA01</t>
  </si>
  <si>
    <t>Verteporfine</t>
  </si>
  <si>
    <t>J02AX04</t>
  </si>
  <si>
    <t>Caspofungine</t>
  </si>
  <si>
    <t>J02AC03</t>
  </si>
  <si>
    <t>Voriconazol</t>
  </si>
  <si>
    <t>J02AA01</t>
  </si>
  <si>
    <t>Amfotericine B</t>
  </si>
  <si>
    <t>N04BA02</t>
  </si>
  <si>
    <t>L04AA23</t>
  </si>
  <si>
    <t>Natalizumab</t>
  </si>
  <si>
    <t>V03AF02</t>
  </si>
  <si>
    <t>Dexrazoxaan</t>
  </si>
  <si>
    <t>L01XD03</t>
  </si>
  <si>
    <t>Methylaminolevulinaat</t>
  </si>
  <si>
    <t>R03DX05</t>
  </si>
  <si>
    <t>Omalizumab</t>
  </si>
  <si>
    <t>J02AX06</t>
  </si>
  <si>
    <t>Anidulafungine</t>
  </si>
  <si>
    <t>J02AX05</t>
  </si>
  <si>
    <t>Micafungine</t>
  </si>
  <si>
    <t>S01BA01</t>
  </si>
  <si>
    <t>Dexamethason</t>
  </si>
  <si>
    <t>L04AA28</t>
  </si>
  <si>
    <t>Belatacept</t>
  </si>
  <si>
    <t>L04AA26</t>
  </si>
  <si>
    <t>Belimumab</t>
  </si>
  <si>
    <t>S01LA04</t>
  </si>
  <si>
    <t>Ranibizumab</t>
  </si>
  <si>
    <t>S01LA05</t>
  </si>
  <si>
    <t>Aflibercept</t>
  </si>
  <si>
    <t>M09AB02</t>
  </si>
  <si>
    <t>L04AA34</t>
  </si>
  <si>
    <t>Alemtuzumab</t>
  </si>
  <si>
    <t>L01XX44</t>
  </si>
  <si>
    <t>J02AC04</t>
  </si>
  <si>
    <t>Posaconazol</t>
  </si>
  <si>
    <t>R03DX09</t>
  </si>
  <si>
    <t>Mepolizumab</t>
  </si>
  <si>
    <t>V03AB37</t>
  </si>
  <si>
    <t>Idarucizumab</t>
  </si>
  <si>
    <t>A10AB01</t>
  </si>
  <si>
    <t>R03DX08</t>
  </si>
  <si>
    <t>Reslizumab</t>
  </si>
  <si>
    <t>J02AC05</t>
  </si>
  <si>
    <t>Isavuconazol</t>
  </si>
  <si>
    <t>H05BX04</t>
  </si>
  <si>
    <t>Etelcalcetide</t>
  </si>
  <si>
    <t>V09IA09</t>
  </si>
  <si>
    <t>Tilmanocept</t>
  </si>
  <si>
    <t>J06BB21</t>
  </si>
  <si>
    <t>Bezlotoxumab</t>
  </si>
  <si>
    <t>L01XD04</t>
  </si>
  <si>
    <t>Aminolevulinezuur</t>
  </si>
  <si>
    <t>S01XA19</t>
  </si>
  <si>
    <t>J01DD52</t>
  </si>
  <si>
    <t>Ceftazidim/Avibactam</t>
  </si>
  <si>
    <t>L04AA36</t>
  </si>
  <si>
    <t>Ocrelizumab</t>
  </si>
  <si>
    <t>R03DX10</t>
  </si>
  <si>
    <t>Benralizumab</t>
  </si>
  <si>
    <t>Darvadstrocel</t>
  </si>
  <si>
    <t>L01XE50</t>
  </si>
  <si>
    <t>Abemaciclib</t>
  </si>
  <si>
    <t>M09AX02</t>
  </si>
  <si>
    <t>L01XY01</t>
  </si>
  <si>
    <t>J05AX18</t>
  </si>
  <si>
    <t>Letermovir</t>
  </si>
  <si>
    <t>L01XE43</t>
  </si>
  <si>
    <t>Brigatinib</t>
  </si>
  <si>
    <t>L01XC28</t>
  </si>
  <si>
    <t>Durvalumab</t>
  </si>
  <si>
    <t>L01X</t>
  </si>
  <si>
    <t>Tisagenlecleucel</t>
  </si>
  <si>
    <t>N07XX12</t>
  </si>
  <si>
    <t>Patisiran</t>
  </si>
  <si>
    <t>B01AX07</t>
  </si>
  <si>
    <t>Caplacizumab</t>
  </si>
  <si>
    <t>L01XE44</t>
  </si>
  <si>
    <t>Lorlatinib</t>
  </si>
  <si>
    <t>V03AB38</t>
  </si>
  <si>
    <t>Andexanet Alfa</t>
  </si>
  <si>
    <t>Inkoopwaarde voor zorgverzekeraar</t>
  </si>
  <si>
    <t>Inkoophoeveelheid 
G-standaard</t>
  </si>
  <si>
    <t>Aantal
gedeclareerde
eenheden</t>
  </si>
  <si>
    <t xml:space="preserve">Netto-Inkoopprijs
</t>
  </si>
  <si>
    <t>Totaal gedeclareerde hoeveelheid verpakkingen</t>
  </si>
  <si>
    <t>Cluster volgens afgesproken clusterindeling</t>
  </si>
  <si>
    <t>Totaal aantal gedeclareerde eenheden per jaar(let op: dus geen verpakkingen)</t>
  </si>
  <si>
    <t>Gewogen gemiddelde NZa-max tarief behorende bij ZI-nummer over 2020 gewogen op basis van aantal verstrekkingen per maand</t>
  </si>
  <si>
    <t>Automatische doorberekening vanuit 'NIP totaal 2020'</t>
  </si>
  <si>
    <t>Automatische doorrekening</t>
  </si>
  <si>
    <t>Type Afspraak</t>
  </si>
  <si>
    <t>Totale declaratiewaarde</t>
  </si>
  <si>
    <t>Overschrijding</t>
  </si>
  <si>
    <t>Totaal aantal gedeclareerde eenheden (ZVZ)</t>
  </si>
  <si>
    <t>Gemiddelde vergoedingsprijs per gedeclareerde eenheid</t>
  </si>
  <si>
    <t>Gemiddelde inkoopprijs per
gedeclareerde eenheid</t>
  </si>
  <si>
    <t>Procentuele marge</t>
  </si>
  <si>
    <t>Absolute marge</t>
  </si>
  <si>
    <t>Marge voor berekening</t>
  </si>
  <si>
    <t>Inkoop ziekenhuis 2021</t>
  </si>
  <si>
    <t>Gewogen gemiddelde NZa-max tarief behorende bij ZI-nummer over 2021 gewogen op basis van aantal verstrekkingen per maand</t>
  </si>
  <si>
    <t>Automatische doorberekening vanuit 'NIP totaal 2021'</t>
  </si>
  <si>
    <t>Type 1: p *q</t>
  </si>
  <si>
    <t>Berekening verzekerdenmutatie DGM 2021</t>
  </si>
  <si>
    <t>Eerstelijns diagnostiek (ELD) en paramedische behandeling o.b.v. feitelijk gerealiseerd volume 2019 * tarieven 2020</t>
  </si>
  <si>
    <t>Dure niet planbare zorg (DNPZ) o.b.v. feitelijk gerealiseerd volume 2019 * tarieven 2020 (enkel UMC's)</t>
  </si>
  <si>
    <t>Verzekerdenmutatie MSZ 2021 (excl. DGM) (aangeleverd door Vektis)</t>
  </si>
  <si>
    <t>Verzekerdenmutatie DGM 2021*</t>
  </si>
  <si>
    <t>Ontwikkeling plafonds in 2021</t>
  </si>
  <si>
    <t>Groei DGM*</t>
  </si>
  <si>
    <t>vast percentage zoals vastgesteld in regeling</t>
  </si>
  <si>
    <t>Verzekerdenmutatie DGM 2021</t>
  </si>
  <si>
    <t xml:space="preserve">percentage zoals berekend op tabblad ' verzekerdenmutatie DGM 2021' </t>
  </si>
  <si>
    <t>Totale groei/krimp van plafonds**</t>
  </si>
  <si>
    <t>* niet van toepassing op p*q afspraken of raming met nacalculatie afspraken</t>
  </si>
  <si>
    <t>** dit percentage is door verzekeraars al reeds toegepast op de vastgestelde plafonds</t>
  </si>
  <si>
    <t>Berekening te ontvangen bedrag in eindafrekening 2021</t>
  </si>
  <si>
    <t>formule nog in te vullen</t>
  </si>
  <si>
    <t>NZa-max tarieven 2021</t>
  </si>
  <si>
    <t>Totaal te verrekenen bedrag</t>
  </si>
  <si>
    <t>let op: totaalbedrag is gemaximeerd op NZa-max tarief</t>
  </si>
  <si>
    <t>Bedrag reeds ontvangen door zorgaanbieder</t>
  </si>
  <si>
    <t>Nog te verrekenen bedrag</t>
  </si>
  <si>
    <t>Marge per financiele afspraak 2021</t>
  </si>
  <si>
    <t>Financiele (deel)afspraak</t>
  </si>
  <si>
    <t>Plafond</t>
  </si>
  <si>
    <t>Totale declaratiewaarde 2021</t>
  </si>
  <si>
    <t>Totale inkoopwaarde 2021</t>
  </si>
  <si>
    <t>Absolute marge 2020</t>
  </si>
  <si>
    <t>Procentuele marge 2020</t>
  </si>
  <si>
    <t>automatisch berekende vergoeding 2021</t>
  </si>
  <si>
    <t>bilaterale afspraak 2021</t>
  </si>
  <si>
    <t>vergoeding 2021</t>
  </si>
  <si>
    <t>aanduiding financiele (deel)afspraak</t>
  </si>
  <si>
    <t>automatische koppeling van tabblad "Margebepaling 2021"</t>
  </si>
  <si>
    <t>automatische doorrekening van tabblad "Margebepaling 2021"</t>
  </si>
  <si>
    <t>automatische doorrekening van tabblad "Margebepaling 2020"</t>
  </si>
  <si>
    <t>automatische doorrekening van tabblad "Margebepaling 2020" en "Verzekerdenmutatie DGM 2021"</t>
  </si>
  <si>
    <t>automatische doorrekening op basis van netto-inkoopprijs en marge</t>
  </si>
  <si>
    <t>automatische doorrekening op basis van kolom I en H</t>
  </si>
  <si>
    <r>
      <rPr>
        <b/>
        <i/>
        <u/>
        <sz val="9"/>
        <color theme="1"/>
        <rFont val="Calibri"/>
        <family val="2"/>
      </rPr>
      <t>optioneel:</t>
    </r>
    <r>
      <rPr>
        <i/>
        <sz val="9"/>
        <color theme="1"/>
        <rFont val="Calibri"/>
        <family val="2"/>
      </rPr>
      <t xml:space="preserve"> te vergoeden bedrag op basis van bilaterale afspraken</t>
    </r>
  </si>
  <si>
    <t>Margebepaling 2021</t>
  </si>
  <si>
    <t>Margebepaling 2020</t>
  </si>
  <si>
    <t>Automatische doorrrekening</t>
  </si>
  <si>
    <t>Naam Instelling zoals gekoppeld aan AGB-code</t>
  </si>
  <si>
    <t>AGB-code van betreffende instelling</t>
  </si>
  <si>
    <t xml:space="preserve">Totale realisatie 2021 </t>
  </si>
  <si>
    <t>Automatische doorrekening vanuit 'Inkoopwaarde (NAAM ZVZ) 2020</t>
  </si>
  <si>
    <t>Inkoopwaarde (NAAM ZVZ) 2020 / Inkoopwaarde (NAAM ZVZ) 2021</t>
  </si>
  <si>
    <t>Margebepaling 2020 / Margebepaling 2021</t>
  </si>
  <si>
    <r>
      <rPr>
        <b/>
        <u/>
        <sz val="9.5"/>
        <color rgb="FF000000"/>
        <rFont val="Arial"/>
        <family val="2"/>
      </rPr>
      <t>Optioneel indien contractafspraak effect heeft op margebepaling door het hanteren van een (deel)plafond:</t>
    </r>
    <r>
      <rPr>
        <sz val="9.5"/>
        <color rgb="FF000000"/>
        <rFont val="Arial"/>
        <family val="2"/>
      </rPr>
      <t xml:space="preserve"> Zorgverzekeraar vult hier de absolute waarde van de financiële deelafspraak per cluster of op totaalniveau indien verzekeraar geen clusterverdeling hanteert.</t>
    </r>
  </si>
  <si>
    <t>NIP Totaal 2020 / NIP Totaal 2021</t>
  </si>
  <si>
    <t>Ziekenhuis leest hier de volledige en meest recent geldende lijst voor het betreffende jaar aan ZI-nummers van add-ongeneesmiddelen in.</t>
  </si>
  <si>
    <t>Ziekenhuis koppelt per ZI-nummer de correcte ATC-code.</t>
  </si>
  <si>
    <t>Ziekenhuis koppelt per ZI-nummer de correcte werkzame stof.</t>
  </si>
  <si>
    <t xml:space="preserve">K </t>
  </si>
  <si>
    <t>Netto-inkoopprijs</t>
  </si>
  <si>
    <t>Hier wordt per ZI-nummer via de verticaal zoeken formule gewogen gemiddelde netto-inkoopprijs ingelezen die wordt berekend in kolom I van respectievelijk 'NIP totaal 2020' en 'NIP totaal 2021'.</t>
  </si>
  <si>
    <t>Q</t>
  </si>
  <si>
    <t>Effect op Marge</t>
  </si>
  <si>
    <t>Hier wordt de marge weergegeven die moet worden gehanteerd in de berekening marge 2020 = marge 2021. Dit wordt gedaan door de formule 'als (F4=WAAR;O4-P4;O4)'.</t>
  </si>
  <si>
    <t>* dit percentage is al reeds toegepast door de zorgverzekeraar op de overeengekomen plafonds</t>
  </si>
  <si>
    <t>Verzekerdemutatie DGM 2021</t>
  </si>
  <si>
    <t>n.v.t.</t>
  </si>
  <si>
    <t>Plafondontwik DGM 2021</t>
  </si>
  <si>
    <t>Marge per financ. Afspraak 2021</t>
  </si>
  <si>
    <t>Bilaterale afspraak</t>
  </si>
  <si>
    <r>
      <t xml:space="preserve">Optioneel: </t>
    </r>
    <r>
      <rPr>
        <sz val="9.5"/>
        <color rgb="FF000000"/>
        <rFont val="Arial"/>
        <family val="2"/>
      </rPr>
      <t>Alleen van toepassing wanneer de bilaterale afspraak voor dit cluster prevaleert boven de landelijke deal. Hier wordt door de zorgverzekeraar het overeengekomen te vergoeden bedrag gevuld conform de bilaterale afspraak.</t>
    </r>
  </si>
  <si>
    <t>Absolute marge 2020 gecorrigeerd voor verzekerdenmutatie 2020-2021</t>
  </si>
  <si>
    <t>Originele formule</t>
  </si>
  <si>
    <t>Gewijzigde formule</t>
  </si>
  <si>
    <t>Evidence goedkeuring ZVZ</t>
  </si>
  <si>
    <t>Tabblad waar wijziging heeft plaats gevonden</t>
  </si>
  <si>
    <t>Kolom op betreffende tabblad die is aangepast</t>
  </si>
  <si>
    <t>De originele formule die uiteindelijk is aangepast door zorgaanbieder</t>
  </si>
  <si>
    <t>De formule na wijziging door zorgaanbieder</t>
  </si>
  <si>
    <t>Printscreen van de goedkeuring van de ZVZ.</t>
  </si>
  <si>
    <t xml:space="preserve">I </t>
  </si>
  <si>
    <t>Het type afspraak (p*q, plafond etc.) wordt hier door zorgverzekeraar gevuld.</t>
  </si>
  <si>
    <t>Via een index formule wordt hier het type afspraak gekoppeld aan het door zorgverzekeraar ingevulde cluster in kolom A.</t>
  </si>
  <si>
    <t>Absolute marge gecorrigeerd voor verzekerdemutatie 2021</t>
  </si>
  <si>
    <t>Berekening van de marge 2020 na correctie verzekerdemutatie 2021. (kolom F *(1+'Verzekerdenmutatie DGM 2021'!B11)</t>
  </si>
  <si>
    <t>Automatische berekening vergoeding 2021</t>
  </si>
  <si>
    <t>Berekening van de vergoeding per cluster. Hier wordt de berekening gedaan conform het effect die hoort bij de bilatere contractafspraak. Dit komt neer op inkoopkosten 2021 + marge 2020 gecorrigeerd na verzekerdemutatie.</t>
  </si>
  <si>
    <t>Automatische doorberekening op basis van kolom I en J.</t>
  </si>
  <si>
    <t>Eindafrekening 2021</t>
  </si>
  <si>
    <t xml:space="preserve">Hier wordt het nog te betalen of ontvangen bedrag voor de zorgaanbieder weergegeven. Per cel wordt er aangegeven welke data wordt ingelezen. </t>
  </si>
  <si>
    <t>Hieronder geven wij de kolommen weer waar een automatische doorberekening wordt gehanteerd. Hierbij geven wij ook aan welke formule</t>
  </si>
  <si>
    <t>wordt gehanteerd.</t>
  </si>
  <si>
    <t xml:space="preserve">Alle ziekenhuizen ontvangen 2x per zorgverzekeraar dit format. Een keer op basis van realisatie 2020 en een keer op basis  van realisatie 2021. </t>
  </si>
  <si>
    <t xml:space="preserve">dan per zorgverzekeraar en schadejaar doorgerekend op basis van deze input. </t>
  </si>
  <si>
    <t xml:space="preserve">Het tabblad NIP Totaal 2020 / NIP Totaal 2021 kan een keer per schadejaar in een separaat excel worden ingevuld.  Het ingevulde tabblad per </t>
  </si>
  <si>
    <t xml:space="preserve">schadejaar kan dan in de respectievelijke formats per verzekeraar worden ingevoerd op de betreffende tabbladen. De rest van het format wordt </t>
  </si>
  <si>
    <t>Voor de uniforme controle controleert de accountant de juistheid van de prijzen en de berekening per ZI-nummer in het separate excelbestand.</t>
  </si>
  <si>
    <t>per zorgverzekeraar per schadejaar.</t>
  </si>
  <si>
    <t xml:space="preserve">Vervolgens controleert de accountant in de zorgverzekeraar specifieke controle of de juiste input is gebruikt voor de vulling van het format </t>
  </si>
  <si>
    <t>de zorgverzekeraar en op welke manier.</t>
  </si>
  <si>
    <t xml:space="preserve">Alle verzekeraars draaien dit formatvolledig uit per ziekenhuis. Hieronder staat per tabblad welke kolommen gevuld moeten worden door </t>
  </si>
  <si>
    <t xml:space="preserve">Dit is het uniforme format dat is opgesteld door vertegenwoordigers van de NFU, NVZ en ZN tijdens de technische uitwerking van de CB-deal </t>
  </si>
  <si>
    <t xml:space="preserve">Dure Geneesmiddelen 2021. Dit format dient te worden gebruikt door de zorgaanbieders om per zorgverzekeraar de margebepaling 2020 en 2021 </t>
  </si>
  <si>
    <t xml:space="preserve">vast te te stellen. Door het gebruik van dit uniforme format voor het bepalen van de marges in 2020 en 2021 kunnen de zorgverzekeraars en </t>
  </si>
  <si>
    <t>zorgaanbieders de overeengekomen margegarantie (margebedrag 2020 = margebedrag 2021) tot uitvoer brengen.</t>
  </si>
  <si>
    <r>
      <t xml:space="preserve">Hieronder geven wij weer welke kolommen op welke tabbladen door de </t>
    </r>
    <r>
      <rPr>
        <b/>
        <u/>
        <sz val="9.5"/>
        <color theme="9" tint="0.39997558519241921"/>
        <rFont val="Arial"/>
        <family val="2"/>
      </rPr>
      <t>verzekeraar</t>
    </r>
    <r>
      <rPr>
        <sz val="9.5"/>
        <color theme="9"/>
        <rFont val="Arial"/>
        <family val="2"/>
      </rPr>
      <t xml:space="preserve"> </t>
    </r>
    <r>
      <rPr>
        <sz val="9.5"/>
        <color rgb="FF000000"/>
        <rFont val="Arial"/>
        <family val="2"/>
      </rPr>
      <t xml:space="preserve">(oranje) of </t>
    </r>
    <r>
      <rPr>
        <b/>
        <u/>
        <sz val="9.5"/>
        <color theme="6" tint="0.59999389629810485"/>
        <rFont val="Arial"/>
        <family val="2"/>
      </rPr>
      <t xml:space="preserve">zorgaanbieder </t>
    </r>
    <r>
      <rPr>
        <sz val="9.5"/>
        <color rgb="FF000000"/>
        <rFont val="Arial"/>
        <family val="2"/>
      </rPr>
      <t>(groen) moeten worden gevuld.</t>
    </r>
  </si>
  <si>
    <t>Tevens wordt hierbij uitgelegd hoe dit moet worden gedaan per kolom. Ook wordt weergegeven welke kolommen middels automatische</t>
  </si>
  <si>
    <r>
      <rPr>
        <b/>
        <u/>
        <sz val="9.5"/>
        <color theme="5" tint="0.59999389629810485"/>
        <rFont val="Arial"/>
        <family val="2"/>
      </rPr>
      <t>doorberekening</t>
    </r>
    <r>
      <rPr>
        <sz val="9.5"/>
        <color rgb="FF000000"/>
        <rFont val="Arial"/>
        <family val="2"/>
      </rPr>
      <t xml:space="preserve"> (rood) worden gevuld. Deze kolommen dienen NIET te worden aangepast door de zorgaanbieders of zorgverzekeraars.</t>
    </r>
  </si>
  <si>
    <r>
      <t xml:space="preserve">Hoogte Financiële Deelafspraak </t>
    </r>
    <r>
      <rPr>
        <b/>
        <i/>
        <sz val="9"/>
        <color rgb="FF000000"/>
        <rFont val="Calibri"/>
        <family val="2"/>
      </rPr>
      <t>(alleen van toepassing wanneer er een (deel) plafond is afgesproken.</t>
    </r>
    <r>
      <rPr>
        <i/>
        <sz val="9"/>
        <color rgb="FF000000"/>
        <rFont val="Calibri"/>
        <family val="2"/>
      </rPr>
      <t>)</t>
    </r>
  </si>
  <si>
    <t>Indicatie cijfer indien meerdere clusters onder een financiële deelafspraak valt.</t>
  </si>
  <si>
    <t>Aanduiding Financiële Deelafspraak</t>
  </si>
  <si>
    <t>Stappenplan om verzekerdenmutatie DGM te berekenen</t>
  </si>
  <si>
    <t>nr</t>
  </si>
  <si>
    <t>actie</t>
  </si>
  <si>
    <t>tijdslijn</t>
  </si>
  <si>
    <t>aanvullende toelichting</t>
  </si>
  <si>
    <t xml:space="preserve">De Zorgaanbieder levert de CB aanneemsom 2020 aan bij de Zorgverzekeraar op basis van de Fase 3 aanlevering. </t>
  </si>
  <si>
    <t>Eind Q2 2021</t>
  </si>
  <si>
    <t xml:space="preserve">Vektis levert de verzekerdenmutatie MSZ 2021 (excl. DGM) aan bij de Zorgaanbieder en Zorgverzekeraar. </t>
  </si>
  <si>
    <t>Q2 2021</t>
  </si>
  <si>
    <t>De Zorgverzekeraar berekent voor alle Zorgaanbieders het schoningsbedrag voor eerstelijnsdiagnostiek (ELD) en paramedische behandeling en onderzoek op basis van feitelijk gerealiseerd volume 2019 met peildatum 31 maart 2021 * tarieven 2020 (cf. CB aanneemsom 2020) (zie bijlage 1 voor de te schonen OVP's)</t>
  </si>
  <si>
    <t xml:space="preserve"> begin Q3 2021</t>
  </si>
  <si>
    <t xml:space="preserve">De schoning van ELD en paramedische behandeling en onderzoek is enkel noodzakelijk voor zover deze deel uitmaken van de CB aanneemsom 2020. </t>
  </si>
  <si>
    <t>De Zorgverzekeraar berekent voor alle Academische Ziekenhuizen het schoningsbedrag voor dure niet planbare zorg (DNPZ) op basis van feitelijk gerealiseerd volume 2019 peildatum 31 maart 2021 * tarieven 2020 (cf. CB aanneemsom 2020) (zie bijlage 2 voor de te schonen DBC's/OVP's)</t>
  </si>
  <si>
    <t xml:space="preserve">De schoning van DNPZ is bij UMC's noodzakelijk voor zover deze zorg deel uitmaakt van de CB aanneemsom 2020. </t>
  </si>
  <si>
    <t xml:space="preserve">Er vindt gezamenlijke afstemming plaats tussen Zorgverzekeraar en Zorgaanbieder over de schoningsbedragen ELD, paramedische behandeling en onderzoek en DNPZ (voor zover deze zorg is meegenomen in de CB aanneemsom 2020). </t>
  </si>
  <si>
    <t>begin Q3 2021</t>
  </si>
  <si>
    <t>De Zorgverzekeraar berekent per Zorgaanbieder het percentage verzekerdenmutatie DGM 2021 middels bijgevoegd format 'Format verzekerdenmutatie DGM21'</t>
  </si>
  <si>
    <t xml:space="preserve">De Zorgverzekeraar verwerkt de verzekerdenmutatie DGM 2021 bij het vaststellen van de plafondhoogte DGM 2021 en de margebepaling DGM (indien van toepassing). </t>
  </si>
  <si>
    <t>halverwege Q3  2021</t>
  </si>
  <si>
    <t xml:space="preserve">Vanaf dit punt dient er aansluiting gezocht te worden met andere bouwblokken waarop de verzekerdenmutatie DGM 2021 effect heeft. </t>
  </si>
  <si>
    <t>Er vindt gezamenlijke afstemming plaats tussen Zorgverzekeraar en Zorgaanbieder over het effect van de verzekerdenmutatie DGM 2021 bij het vaststellen van de plafondhoogte DGM 2021 en de margebepaling DGM (indien van toepassing)</t>
  </si>
  <si>
    <t xml:space="preserve">OZP code </t>
  </si>
  <si>
    <t>OZP omschrijving</t>
  </si>
  <si>
    <t>Begindatum</t>
  </si>
  <si>
    <t>Einddatum</t>
  </si>
  <si>
    <t>Declaratietype</t>
  </si>
  <si>
    <t>Categorie omschrijving</t>
  </si>
  <si>
    <t>000001</t>
  </si>
  <si>
    <t>Eerste aanslag</t>
  </si>
  <si>
    <t>20</t>
  </si>
  <si>
    <t>OZP Eerstelijns diagnostiek</t>
  </si>
  <si>
    <t>032280</t>
  </si>
  <si>
    <t>Diagnostische Indirecte Laryngoscopie, Inclusief Eventuele Proefexcisie(S).</t>
  </si>
  <si>
    <t>11</t>
  </si>
  <si>
    <t>OZP Eerstelijns Diagnostiek - Med. specialist. behand. en diagn.</t>
  </si>
  <si>
    <t>032281</t>
  </si>
  <si>
    <t>Diagnostische Directe Laryngoscopie, Inclusief Eventuele Proefexcisie(S).</t>
  </si>
  <si>
    <t>032480</t>
  </si>
  <si>
    <t>Diagnostische Bronchoscopie, Inclusief Een Of Meerdere Proefexcisies, Curettage En/Of Afzuigen Van Materiaal Voor Cytologisch En/Of Pathologisch Onderzoek.</t>
  </si>
  <si>
    <t>032684</t>
  </si>
  <si>
    <t>Diagnostische Pleurapunctie.</t>
  </si>
  <si>
    <t>033285</t>
  </si>
  <si>
    <t>Poliklinische Controle Op De Werking Van De Pacemaker, Inclusief Het Eventueel Gebruik Van De Cardioverter.</t>
  </si>
  <si>
    <t>033311</t>
  </si>
  <si>
    <t>Controle Op De Werking Van Cardiale Implanteerbare Elektronische Devices (Cied'S) Of Uitwendige Cardioversie-Defibrillator (Lifevest), Inclusief Het Eventueel Gebruik Van De Cardioverter.</t>
  </si>
  <si>
    <t>034386</t>
  </si>
  <si>
    <t>Echo-Oesofagoscopie, Inclusief Eventuele Biopten.</t>
  </si>
  <si>
    <t>034387</t>
  </si>
  <si>
    <t>Echo-Bronchoscopie (Ebus), Inclusief Eventuele Biopten.</t>
  </si>
  <si>
    <t>034388</t>
  </si>
  <si>
    <t>Endo-Echografie Ter Beoordeling Bovenbuikorganen, Inclusief Eventuele Biopten.</t>
  </si>
  <si>
    <t>034389</t>
  </si>
  <si>
    <t>Endo-Echografie Ter Beoordeling Van Tumoren In Het Distale Colon, Inclusief Eventuele Biopten.</t>
  </si>
  <si>
    <t>034391</t>
  </si>
  <si>
    <t>Oesofagusfunctieonderzoek, Inclusief Eventuele 24-Uurs Metingen (Manometrie, Impedantiemetrie En/Of Ph-Meting).</t>
  </si>
  <si>
    <t>034394</t>
  </si>
  <si>
    <t>Therapeutische Endoscopie Van Oesofagus, Maag Of Duodenum.</t>
  </si>
  <si>
    <t>034476</t>
  </si>
  <si>
    <t>13c Ureum Ademtest (Helicobacter Pylori).</t>
  </si>
  <si>
    <t>034477</t>
  </si>
  <si>
    <t>Waterstofademtest (Glucose, Fructose Of Lactose).</t>
  </si>
  <si>
    <t>034501</t>
  </si>
  <si>
    <t>Gastrostomie, Open Procedure (Zie 034503 Voor Endoscopisch).</t>
  </si>
  <si>
    <t>034503</t>
  </si>
  <si>
    <t>Endoscopische Gastrostomie (Zie 034501 Voor Open Procedure).</t>
  </si>
  <si>
    <t>034620</t>
  </si>
  <si>
    <t>Diagnostische Endoscopie Van Oesofagus, Maag En/Of Duodenum Met Behulp Van Flexibele Endoscoop, Eventueel Inclusief Biopten Of Antroduodenale Manometrie.</t>
  </si>
  <si>
    <t>034686</t>
  </si>
  <si>
    <t>Diagnostische Endoscopie Van Het Colon Met Behulp Van Flexibele Endoscoop, Eventueel Inclusief Biopten, Poliepectomie Of Colonmanometrie.</t>
  </si>
  <si>
    <t>034688</t>
  </si>
  <si>
    <t>Capsule Endoscopie.</t>
  </si>
  <si>
    <t>034690</t>
  </si>
  <si>
    <t>Diagnostische Endoscopie Alleen Van Het Sigmoïd Met Behulp Van Een Flexibele Endoscoop, Inclusief Eventuele Biopten En Poliepectomie.</t>
  </si>
  <si>
    <t>034693</t>
  </si>
  <si>
    <t>Rectoscopie Of Proctoscopie.</t>
  </si>
  <si>
    <t>034694</t>
  </si>
  <si>
    <t>Endoscopische Retrograde Cholangiopancreaticografie (Ercp) (Zie 034698 Voor Ercp Met Cholangioscopie).</t>
  </si>
  <si>
    <t>034696</t>
  </si>
  <si>
    <t>Endoscopisch Plaatsen Stent In Tractus Digestivus (Proximaal Of Distaal).</t>
  </si>
  <si>
    <t>034697</t>
  </si>
  <si>
    <t>Interventie-Coloscopie (Behandeling Bloeding, Dilatatie) Niet Zijnde Stentplaatsing (Zie 034696).</t>
  </si>
  <si>
    <t>035135</t>
  </si>
  <si>
    <t>Niet Operatieve Ambulante Behandeling Van Haemorrhoïden Door Middel Van Scleroseren, Bandligatie, Infraroodcoagulatie Of Cryochirurgie. De Eerste Behandeling.</t>
  </si>
  <si>
    <t>035136</t>
  </si>
  <si>
    <t>Niet Operatieve Ambulante Behandeling Van Haemorrhoïden Door Middel Van Scleroseren, Bandligatie, Infraroodcoagulatie Of Cryochirurgie. Iedere Volgende Behandeling Binnen Een Jaar.</t>
  </si>
  <si>
    <t>038914</t>
  </si>
  <si>
    <t>De dermatoloog geëigende chirurgisch-technische ingrepen,  zoals het operatief verwijderen of het met de hyfrecator  behandelen van tumoren of naevi, het frezen en dergelijke.</t>
  </si>
  <si>
    <t>039090</t>
  </si>
  <si>
    <t>Algehele Anesthesie Bij Specialistisch Onderzoek En Bij Verrichtingen, Waarvoor Geen Anesthesie Staat Vermeld.</t>
  </si>
  <si>
    <t>039114</t>
  </si>
  <si>
    <t>Cytologische En/Of Bacteriologische Punctie.</t>
  </si>
  <si>
    <t>039485</t>
  </si>
  <si>
    <t>Echografie À-Vue In Verband Met Zwangerschap.</t>
  </si>
  <si>
    <t>039492</t>
  </si>
  <si>
    <t>Echografie Van De Buikorganen.</t>
  </si>
  <si>
    <t>039494</t>
  </si>
  <si>
    <t>Echografie Van Het Hart.</t>
  </si>
  <si>
    <t>039496</t>
  </si>
  <si>
    <t>Begeleiding En Interpretatie Door Cardioloog Bij Multislice Ct-Hart Inclusief Voor- En Nabespreking Met Radioloog.</t>
  </si>
  <si>
    <t>039497</t>
  </si>
  <si>
    <t>Begeleiding En Interpretatie Door Cardioloog Bij Multislice Ct-Hart Voor Ca2+-Meting Inclusief Voor- En Nabespreking Met Radioloog.</t>
  </si>
  <si>
    <t>039506</t>
  </si>
  <si>
    <t>Begeleiding En Interpretatie Mri-Hart Door Cardioloog Inclusief Voor- En Nabespreking Met Radioloog.</t>
  </si>
  <si>
    <t>039507</t>
  </si>
  <si>
    <t>Begeleiding En Interpretatie Dobutamine Stress-Test Door Cardioloog Bij Mri-Hart Inclusief Voor- En Nabespreking Met Radioloog.</t>
  </si>
  <si>
    <t>039601</t>
  </si>
  <si>
    <t>Onderzoek Gevoeligheid Allergenen Dmv Huidtest(S), Met Huidpriktests Of Intracutane Injecties, Per Zitting.</t>
  </si>
  <si>
    <t>039665</t>
  </si>
  <si>
    <t>Standaard Intra-Operatieve Neuromonitoring.</t>
  </si>
  <si>
    <t>039666</t>
  </si>
  <si>
    <t>Langdurige Intra-Operatieve Neuromonitoring.</t>
  </si>
  <si>
    <t>039667</t>
  </si>
  <si>
    <t>Zeer Langdurige Intra-Operatieve Neuromonitoring.</t>
  </si>
  <si>
    <t>039688</t>
  </si>
  <si>
    <t>Uitgebreide Kwantitatieve Analyse Electromyografisch (Emg).</t>
  </si>
  <si>
    <t>039702</t>
  </si>
  <si>
    <t>Standaard Electro-Encephalografie (Eeg), Registratie Tot 1 Uur.</t>
  </si>
  <si>
    <t>039705</t>
  </si>
  <si>
    <t>Langdurige Electro-Encephalografie (Eeg), Registratie Vanaf 6 Tot 24 Uur.</t>
  </si>
  <si>
    <t>039708</t>
  </si>
  <si>
    <t>Ambulante 24-Uurs Electro-Encephalografie (Eeg)-Registratie.</t>
  </si>
  <si>
    <t>039715</t>
  </si>
  <si>
    <t>Aanvullende Eenvoudige Kwantitatieve Analyse Electro-Encephalografie (Eeg).</t>
  </si>
  <si>
    <t>039716</t>
  </si>
  <si>
    <t>Aanvullende Uitgebreide Kwantitatieve Analyse Electro-Encephalografie (Eeg).</t>
  </si>
  <si>
    <t>039717</t>
  </si>
  <si>
    <t>Aanvullende Videoregistratie (Tijdens Eeg Tot 1 Uur).</t>
  </si>
  <si>
    <t>039718</t>
  </si>
  <si>
    <t>Aanvullende Videoregistratie Tijdens Eeg-Registratie 1-2 Uur, 2-6 Uur Of 6-24 Uur.</t>
  </si>
  <si>
    <t>039729</t>
  </si>
  <si>
    <t>Slaap-Apneu Registratie (Screening).</t>
  </si>
  <si>
    <t>039733</t>
  </si>
  <si>
    <t>Neurologische Behandeling En Begeleiding Ms-Patiënten, Waarbij Een Intensief Arts-/Seh-Arts Knmg/Anesthesist Als Pijnbestrijder/ Verpl. Specialist/Physician Assistant - Patiëntencontact Plaatsvindt.</t>
  </si>
  <si>
    <t>039734</t>
  </si>
  <si>
    <t>Multiple Slaap Latentie Test (Mslt).</t>
  </si>
  <si>
    <t>039735</t>
  </si>
  <si>
    <t>Polysomnografie (Psg)</t>
  </si>
  <si>
    <t>039737</t>
  </si>
  <si>
    <t>Onderzoek Arteriële Obstructies Extremiteiten Dmv Bloeddrukmeting Armen En/Of Benen Of Penis Met Cw Doppler Of Plethysmografie Incl Pvr Curven Of Doppler Stroomsnelheid Curven Incl Een Belastingproef.</t>
  </si>
  <si>
    <t>039738</t>
  </si>
  <si>
    <t>Onderzoek Veneuze Afwijkingen Extremiteiten Dmv Registreren Veneuze Cw Dopplersignalen Incl. Proximale En Distale Compressietests En/Of Vasalva Manoeuvres En/Of Outflow- Of Fotoplethysmografie.</t>
  </si>
  <si>
    <t>039743</t>
  </si>
  <si>
    <t>Standaard Electromyografisch Onderzoek (Emg) (&lt; 45 Min.).</t>
  </si>
  <si>
    <t>039744</t>
  </si>
  <si>
    <t>Uitgebreid Electromyografisch Onderzoek (Emg) (&gt; 45 Min.).</t>
  </si>
  <si>
    <t>039752</t>
  </si>
  <si>
    <t>Brainstem Auditory Evoked Potentials (Baep/Ber) Zonder Auto-Akoestische Emissie.</t>
  </si>
  <si>
    <t>039755</t>
  </si>
  <si>
    <t>Analyse Van Een 24-Uurs Electrocardiografie Registratie.</t>
  </si>
  <si>
    <t>039757</t>
  </si>
  <si>
    <t>Beoordeling Ecg, Holter, Inspanningsonderzoek E.D.</t>
  </si>
  <si>
    <t>039760</t>
  </si>
  <si>
    <t>Brainstem Auditory Evoked Potentials (Baep/Ber) Met Auto-Akoestische Emissie.</t>
  </si>
  <si>
    <t>039764</t>
  </si>
  <si>
    <t>Somato Sensible Evoked Potentials (Ssep/Ser) Niet In Kader Van Een Bronlokalisatie Analyse.</t>
  </si>
  <si>
    <t>039765</t>
  </si>
  <si>
    <t>Somato Sensible Evoked Potentials (Ssep/Ser) In Kader Van Een Bronlokalisatie Analyse.</t>
  </si>
  <si>
    <t>039766</t>
  </si>
  <si>
    <t>Visually Evoked Potentials (Vep), Exclusief Objectieve Visusbepaling.</t>
  </si>
  <si>
    <t>039767</t>
  </si>
  <si>
    <t>Visually Evoked Potentials (Vep), Inclusief Objectieve Visusbepaling.</t>
  </si>
  <si>
    <t>039769</t>
  </si>
  <si>
    <t>Motor Evoked Potential (B.V. Tes, Tms) Beperkt.</t>
  </si>
  <si>
    <t>039771</t>
  </si>
  <si>
    <t>Standaard Trans Cranieel Doppler-Onderzoek (Tcd).</t>
  </si>
  <si>
    <t>039773</t>
  </si>
  <si>
    <t>Trans Craniële (Tc) Duplex.</t>
  </si>
  <si>
    <t>039774</t>
  </si>
  <si>
    <t>Duplex Extracraniële Halsvaten.</t>
  </si>
  <si>
    <t>039775</t>
  </si>
  <si>
    <t>Duplex Bloedvaten In Extremiteiten.</t>
  </si>
  <si>
    <t>039778</t>
  </si>
  <si>
    <t>Uitbreiding Trans Cranieel Doppler-Onderzoek (Tcd)/Duplex Met 1 Aanvullende Test.</t>
  </si>
  <si>
    <t>039781</t>
  </si>
  <si>
    <t>Electronystagmografie (Eng)-Registratie Zonder Calorisch Onderzoek.</t>
  </si>
  <si>
    <t>039782</t>
  </si>
  <si>
    <t>Electronystagmografie (Eng)-Registratie Met Calorisch Onderzoek.</t>
  </si>
  <si>
    <t>039784</t>
  </si>
  <si>
    <t>Oogbewegingsonderzoek.</t>
  </si>
  <si>
    <t>039788</t>
  </si>
  <si>
    <t>Eenvoudige Electro-Retinografie (Erg).</t>
  </si>
  <si>
    <t>039793</t>
  </si>
  <si>
    <t>Autonoom Functieonderzoek Met Ewing-Batterij.</t>
  </si>
  <si>
    <t>039794</t>
  </si>
  <si>
    <t>Eenvoudige Toon-Audiometrie.</t>
  </si>
  <si>
    <t>039795</t>
  </si>
  <si>
    <t>Spraakaudiometrie, Niet In Combinatie Met Het Aanpassen Van Een Hoortoestel.</t>
  </si>
  <si>
    <t>039796</t>
  </si>
  <si>
    <t>Autonoom Functieonderzoek Met Kantelproef.</t>
  </si>
  <si>
    <t>039798</t>
  </si>
  <si>
    <t>Polymyografie (Pmg) / Tremorregistratie.</t>
  </si>
  <si>
    <t>039799</t>
  </si>
  <si>
    <t>Kwantitatieve Spierkrachtmeting.</t>
  </si>
  <si>
    <t>039813</t>
  </si>
  <si>
    <t>Eerste Orthoptisch Onderzoek.</t>
  </si>
  <si>
    <t>25</t>
  </si>
  <si>
    <t>OZP Paramedische behandeling en onderzoek</t>
  </si>
  <si>
    <t>039814</t>
  </si>
  <si>
    <t>Voortgezette Standaard Orthoptische Behandeling, Per Bezoek.</t>
  </si>
  <si>
    <t>039820</t>
  </si>
  <si>
    <t>Fundusfotografie.</t>
  </si>
  <si>
    <t>039832</t>
  </si>
  <si>
    <t>Bepaling Van De Alveolaire Ventilatie En Analyse Van De Ongelijkmatigheid Van De Ventilatie. Katapherometrie En Capnografie Vallen Onder Deze Code.</t>
  </si>
  <si>
    <t>039833</t>
  </si>
  <si>
    <t>Bepaling Van De Weerstand Van De Luchtwegen En Longparenchym Afzonderlijk + Bepaling Van De Volledige Elasticiteitskarakteristiek Van De Longen.</t>
  </si>
  <si>
    <t>039836</t>
  </si>
  <si>
    <t>Overzichtsbepaling Van De Mechanische Ventilatieverhouding Door Middel Van Direct Geregistreerde Drukvolumediagrammen Of Luchtweerstandbepaling.</t>
  </si>
  <si>
    <t>039837</t>
  </si>
  <si>
    <t>Residubepaling Longen.</t>
  </si>
  <si>
    <t>039839</t>
  </si>
  <si>
    <t>Spirografische Longfunctiebepaling.</t>
  </si>
  <si>
    <t>039844</t>
  </si>
  <si>
    <t>Eenvoudige (Fiets)Ergometrie Met Opklimmende Belasting Met Ecg-Apparatuur En Oscilloscoop Tijdens Een Afzonderlijke Afspraak.</t>
  </si>
  <si>
    <t>039845</t>
  </si>
  <si>
    <t>Uitgebreide (Fiets)Ergometrie Met Opklimmende Belasting Met Ecg-Apparatuur En Oscilloscoop (Incl. Ventilatiemeting En O2 Saturatie).</t>
  </si>
  <si>
    <t>039846</t>
  </si>
  <si>
    <t>Beoordeling Longfunctieonderzoek Voor Derden.</t>
  </si>
  <si>
    <t>039847</t>
  </si>
  <si>
    <t>Beoordeling X-Thorax Voor Derden.</t>
  </si>
  <si>
    <t>039848</t>
  </si>
  <si>
    <t>24-Uurs Bloeddrukmeting.</t>
  </si>
  <si>
    <t>039863</t>
  </si>
  <si>
    <t>Electro-Encephalografie (Eeg), Registratie Vanaf 1 Tot 2 Uur.</t>
  </si>
  <si>
    <t>039870</t>
  </si>
  <si>
    <t>Urodynamisch Onderzoek Met Meerdere Kanalen.</t>
  </si>
  <si>
    <t>039876</t>
  </si>
  <si>
    <t>Analyse Bij Incontinentie Of Obstipatie Met Behulp Van Een Van De Volgende Onderzoeken: Proctoscopie, Anale Manometrie, Defaecografie En Colonpassage Tijd.</t>
  </si>
  <si>
    <t>039877</t>
  </si>
  <si>
    <t>Analyse Incontinentie Of Obstipatie: Minimaal 2 Van De Onderzoeken: Capaciteit- En Compliancemeting, Singlefiber Electromyografie, Readtest, Ballonevacuatietest, Rectale Motiliteit Indexbepaling.</t>
  </si>
  <si>
    <t>039878</t>
  </si>
  <si>
    <t>Hematotachografie( Htg).</t>
  </si>
  <si>
    <t>039879</t>
  </si>
  <si>
    <t>Echografie Zenuwen En Spieren.</t>
  </si>
  <si>
    <t>039917</t>
  </si>
  <si>
    <t>Fundusfotografie In Het Kader Van Screening Op Diabetische Retinopathie (Overige Aandoeningen Van Het Netvlies, Zie 039918).</t>
  </si>
  <si>
    <t>039929</t>
  </si>
  <si>
    <t>Teledermatologie: Beoordeling Van Digitale Foto'S Door Dermatoloog Zonder Face-To-Face Contact Op Verzoek Van De 1e Lijn.</t>
  </si>
  <si>
    <t>039932</t>
  </si>
  <si>
    <t>Spirografisch Onderzoek Naar De Invloed Van Bronchusverwijdende Geneesmiddelen Per Injectie Of Per Inhalatie.</t>
  </si>
  <si>
    <t>039933</t>
  </si>
  <si>
    <t>Histamine (Acethylcholine) Provocatietest. Spirografisch Onderzoek Ter Bepaling Van De Prikkelbaarheidsdrempel Van De Luchtwegen Door Middel Van Inhalatie-Provocatietest(S).</t>
  </si>
  <si>
    <t>039938</t>
  </si>
  <si>
    <t>Spirometrie, Voor En Na Inspanning.</t>
  </si>
  <si>
    <t>050505</t>
  </si>
  <si>
    <t>Electronenmicroscopisch Onderzoek.</t>
  </si>
  <si>
    <t>050506</t>
  </si>
  <si>
    <t>Verrichtingen Van Een Punctie Ten Behoeve Van Cytologisch Onderzoek.</t>
  </si>
  <si>
    <t>050508</t>
  </si>
  <si>
    <t>Obductie Ten Behoeve Van Verzekeringsmaatschappijen Uitgezonderd Ziektekostenverzekeringsmaatschappijen.</t>
  </si>
  <si>
    <t>050509</t>
  </si>
  <si>
    <t>Cytodiagnostisch Onderzoek Cervix-Preparaat Ivm Bevolkingsonderzoek (Preventief Planmatig Georganiseerd Cytodiagnostisch Onderzoek, Waarbij Het Cervix-Preparaat Wordt Afgenomen Door De Huisarts).</t>
  </si>
  <si>
    <t>050510</t>
  </si>
  <si>
    <t>Flow-Cytometrie.</t>
  </si>
  <si>
    <t>050512</t>
  </si>
  <si>
    <t>Complexe Moleculaire Diagnostiek - Bepalingen Op Geïsoleerd Dna, Rna Of Eiwit Anders Dan Freq.Aangevr.Bepalingen Op Micro-Organismen (Excl.Mammaprint 050530, Oncotype Dx 050531 Of Brca1-Like 050532).</t>
  </si>
  <si>
    <t>050513</t>
  </si>
  <si>
    <t>Eenvoudige Moleculaire Diagnostiek - Bepalingen Op Coupes Met Weefsel En/Of Cellen I.V.M. Frequent Aangevraagde Bepalingen Op De Aanwezigheid Van Hpv.</t>
  </si>
  <si>
    <t>050514</t>
  </si>
  <si>
    <t>Eenvoudige Moleculaire Diagnostiek - Bepalingen Op Coupes Weefsel En/Of Cellen (Oa Cish, Ish, Fish) En Frequent Aangevr.Bepalingen Op Aanw.Andere Micro-Organismen Dan Hpv (O.A.Tbc,Ebv,Hsv,Bartonella).</t>
  </si>
  <si>
    <t>050516</t>
  </si>
  <si>
    <t>Pathologisch Onderzoek Van Eenvoudig Biopt, Eenvoudige Cytologie (Excl. Bepalingen Op De Aanwezigheid Van Micro-Organismen (Zie 050513 Of 050514).</t>
  </si>
  <si>
    <t>050517</t>
  </si>
  <si>
    <t>Pathologisch Onderzoek Van Een Biopt, Matig Complexe Cytologie.</t>
  </si>
  <si>
    <t>050518</t>
  </si>
  <si>
    <t>Pathologisch Onderzoek Van Een Naaldbiopt Of Een Complexe Cytologische Punctie.</t>
  </si>
  <si>
    <t>050519</t>
  </si>
  <si>
    <t>Pathologisch Onderzoek Van Een Eenvoudige Grote Resectie, Matig Complex Biopt Of Bijzonder Cytologisch Preparaat.</t>
  </si>
  <si>
    <t>050520</t>
  </si>
  <si>
    <t>Pathologisch Onderzoek Van Een Complex Biopt Of Matig Complexe Resectie.</t>
  </si>
  <si>
    <t>050521</t>
  </si>
  <si>
    <t>Pathologisch Onderzoek Van Een Complexe Resectie.</t>
  </si>
  <si>
    <t>050523</t>
  </si>
  <si>
    <t>Vriescoupe.</t>
  </si>
  <si>
    <t>050541</t>
  </si>
  <si>
    <t>Pathologisch Onderzoek - Eenvoudige Moleculaire Diagnostiek Op Weefsels En/Of Cellen Op Een Beperkt Aantal Genen En/Of Micro-Organismen (Excl. Hpv, Zie 050513).</t>
  </si>
  <si>
    <t>050542</t>
  </si>
  <si>
    <t>Pathologisch Onderzoek - Eenvoudige Moleculaire Diagnostiek Op Weefsels En/Of Cellen Op Meerdere Genen En/Of Micro-Organismen.</t>
  </si>
  <si>
    <t>050543</t>
  </si>
  <si>
    <t>Pathologisch Onderzoek - Complexe Moleculaire Diagnostiek Op Weefsels En/Of Cellen Op Een Beperkt Aantal Genen.</t>
  </si>
  <si>
    <t>050544</t>
  </si>
  <si>
    <t>Pathologisch Onderzoek - Complexe Moleculaire Diagnostiek Op Weefsels En/Of Cellen Op Meerdere Genen.</t>
  </si>
  <si>
    <t>050545</t>
  </si>
  <si>
    <t>Pathologisch Onderzoek - Complexe Moleculaire Diagnostiek Op Weefsels En/Of Cellen Op Zeer Veel Genen.</t>
  </si>
  <si>
    <t>069996</t>
  </si>
  <si>
    <t>Thuishemodialyse THD (max. 3 per week); per week</t>
  </si>
  <si>
    <t>069997</t>
  </si>
  <si>
    <t>Nachtelijke Thuishemodialyse NTHD (meer dan 3 per week); per week</t>
  </si>
  <si>
    <t>069998</t>
  </si>
  <si>
    <t>CAPD; per week</t>
  </si>
  <si>
    <t>069999</t>
  </si>
  <si>
    <t>CCPD; per week</t>
  </si>
  <si>
    <t>070001</t>
  </si>
  <si>
    <t>Hybridisatie, Geautomatiseerd.</t>
  </si>
  <si>
    <t>070002</t>
  </si>
  <si>
    <t>Hybridisatie, Handmatig.</t>
  </si>
  <si>
    <t>070003</t>
  </si>
  <si>
    <t>Dna-Amplificatie, Kwalitatief, Geautomatiseerd.</t>
  </si>
  <si>
    <t>070004</t>
  </si>
  <si>
    <t>Dna-Amplificatie, Kwalitatief, Handmatig.</t>
  </si>
  <si>
    <t>070005</t>
  </si>
  <si>
    <t>Rna-Amplificatie, Kwalitatief.</t>
  </si>
  <si>
    <t>070006</t>
  </si>
  <si>
    <t>Dna/Rna-Amplificatie, Kwantitatief.</t>
  </si>
  <si>
    <t>070007</t>
  </si>
  <si>
    <t>Dna/Rna-Analyse (Bv. Sequentie-Bepaling Of Sub-Typering).</t>
  </si>
  <si>
    <t>070100</t>
  </si>
  <si>
    <t>Urine Screening Kwalitatief Zonder Sediment Aceton Bilirubine Eiwit, Kwalitatief Glucose, Kwalitatief Reactie Soortelijk Gewicht.</t>
  </si>
  <si>
    <t>070108</t>
  </si>
  <si>
    <t>Diaceetzuur.</t>
  </si>
  <si>
    <t>070110</t>
  </si>
  <si>
    <t>Indican.</t>
  </si>
  <si>
    <t>070114</t>
  </si>
  <si>
    <t>Aminolevulinezuur, Delta-, Kwantitatief.</t>
  </si>
  <si>
    <t>070115</t>
  </si>
  <si>
    <t>Concentratie- En Verdunningsproef, Elk.</t>
  </si>
  <si>
    <t>070116</t>
  </si>
  <si>
    <t>Ureum.</t>
  </si>
  <si>
    <t>070119</t>
  </si>
  <si>
    <t>Chloride.</t>
  </si>
  <si>
    <t>070120</t>
  </si>
  <si>
    <t>Galactoseproef.</t>
  </si>
  <si>
    <t>070122</t>
  </si>
  <si>
    <t>Hippuurzuurproef.</t>
  </si>
  <si>
    <t>070123</t>
  </si>
  <si>
    <t>Homocysteine.</t>
  </si>
  <si>
    <t>070124</t>
  </si>
  <si>
    <t>Ketosteroiden, 17-, Totaal.</t>
  </si>
  <si>
    <t>070125</t>
  </si>
  <si>
    <t>Ketosteroiden, 17-, Gefractioneerd.</t>
  </si>
  <si>
    <t>070126</t>
  </si>
  <si>
    <t>Porfyrines, Uro-, Copro-, Proto-Kwantitatief, Elk.</t>
  </si>
  <si>
    <t>070128</t>
  </si>
  <si>
    <t>Kreatine.</t>
  </si>
  <si>
    <t>070130</t>
  </si>
  <si>
    <t>Urinezuur.</t>
  </si>
  <si>
    <t>070147</t>
  </si>
  <si>
    <t>Hydroxy-Indolazijnzuur, 5-, Kwalitatief.</t>
  </si>
  <si>
    <t>070151</t>
  </si>
  <si>
    <t>Vitamine B2.</t>
  </si>
  <si>
    <t>070159</t>
  </si>
  <si>
    <t>Pregnaandiol.</t>
  </si>
  <si>
    <t>070174</t>
  </si>
  <si>
    <t>Oestriol.</t>
  </si>
  <si>
    <t>070175</t>
  </si>
  <si>
    <t>Ketogene-Steroiden, 17.</t>
  </si>
  <si>
    <t>070183</t>
  </si>
  <si>
    <t>Ketosteroiden, 20-, 17, 21-Dihydroxy.</t>
  </si>
  <si>
    <t>070184</t>
  </si>
  <si>
    <t>Immuno-Electroforese, Na Concentratie.</t>
  </si>
  <si>
    <t>070185</t>
  </si>
  <si>
    <t>Antistoffen Tegen Elk Micro-Organisme M.B.V. Immunoblot.</t>
  </si>
  <si>
    <t>070189</t>
  </si>
  <si>
    <t>Oestrogenen.</t>
  </si>
  <si>
    <t>070197</t>
  </si>
  <si>
    <t>Metanefrinen, Normetanefrinen.</t>
  </si>
  <si>
    <t>070201</t>
  </si>
  <si>
    <t>Bloed (Occult), Kwalitatief.</t>
  </si>
  <si>
    <t>070202</t>
  </si>
  <si>
    <t>Bilirubine, Kwalitatief.</t>
  </si>
  <si>
    <t>070204</t>
  </si>
  <si>
    <t>Gistproef.</t>
  </si>
  <si>
    <t>070206</t>
  </si>
  <si>
    <t>Vertering, Kwalitatief.</t>
  </si>
  <si>
    <t>070208</t>
  </si>
  <si>
    <t>Amylasebepaling - Fecaal Materiaal (Amylasebepaling Op Andere Materialen, Zie 070307).</t>
  </si>
  <si>
    <t>070209</t>
  </si>
  <si>
    <t>Lipasebepaling - Fecaal Materiaal (Lipasebepaling Op Andere Materialen, Zie 074151).</t>
  </si>
  <si>
    <t>070211</t>
  </si>
  <si>
    <t>Eiwitbepaling - Fecaal Materiaal (Eiwitbepaling Op Andere Materialen, Zie 074801).</t>
  </si>
  <si>
    <t>070212</t>
  </si>
  <si>
    <t>Calcium In Faeces.</t>
  </si>
  <si>
    <t>070213</t>
  </si>
  <si>
    <t>Vet (Vetten, Vetzuren, Droge Stof), Kwantitatief.</t>
  </si>
  <si>
    <t>070215</t>
  </si>
  <si>
    <t>Melkzuur, Kwantitatief.</t>
  </si>
  <si>
    <t>070216</t>
  </si>
  <si>
    <t>Onderzoek Naar Calprotectine In Feces.</t>
  </si>
  <si>
    <t>070217</t>
  </si>
  <si>
    <t>Onderzoek Naar Elastase In Feces.</t>
  </si>
  <si>
    <t>070219</t>
  </si>
  <si>
    <t>Leucocyten In Faeces.</t>
  </si>
  <si>
    <t>070220</t>
  </si>
  <si>
    <t>Osmolariteit In Faeces.</t>
  </si>
  <si>
    <t>070221</t>
  </si>
  <si>
    <t>Chymotrypsine In Faeces.</t>
  </si>
  <si>
    <t>070222</t>
  </si>
  <si>
    <t>Galzure Zouten In Faeces.</t>
  </si>
  <si>
    <t>070223</t>
  </si>
  <si>
    <t>Alfa-I-Antitrypsine In Faeces.</t>
  </si>
  <si>
    <t>070292</t>
  </si>
  <si>
    <t>Porfyrines, Kwantitatief.</t>
  </si>
  <si>
    <t>070293</t>
  </si>
  <si>
    <t>Porfyrines Uro-, Copro-, Proto- In Faeces.</t>
  </si>
  <si>
    <t>070303</t>
  </si>
  <si>
    <t>Sediment.</t>
  </si>
  <si>
    <t>070304</t>
  </si>
  <si>
    <t>Ademanalyse.</t>
  </si>
  <si>
    <t>070307</t>
  </si>
  <si>
    <t>Amylasebepaling - Op Alle Materialen, Exclusief Fecaal Materiaal (Zie 070208).</t>
  </si>
  <si>
    <t>070310</t>
  </si>
  <si>
    <t>Morfologisch Onderzoek Van Sputum, Algemeen.</t>
  </si>
  <si>
    <t>070312</t>
  </si>
  <si>
    <t>Bloed (Occult) In Diverse Materialen.</t>
  </si>
  <si>
    <t>070402</t>
  </si>
  <si>
    <t>Glucose Galactose-Tolerantietest (I.V. Belasting) Lactose-Tolerantietest Maltose-Tolerantietest Saccharose Tolerantietest Tolbutamide Tolerantietest.</t>
  </si>
  <si>
    <t>070404</t>
  </si>
  <si>
    <t>Kreatinine Klaring (Of Andere Klaring).</t>
  </si>
  <si>
    <t>070407</t>
  </si>
  <si>
    <t>Methemoglobine, Sulfhemoglobine, Elk.</t>
  </si>
  <si>
    <t>070417</t>
  </si>
  <si>
    <t>Vitamine C.</t>
  </si>
  <si>
    <t>070419</t>
  </si>
  <si>
    <t>Kreatinine.</t>
  </si>
  <si>
    <t>070421</t>
  </si>
  <si>
    <t>Fosfaat.</t>
  </si>
  <si>
    <t>070424</t>
  </si>
  <si>
    <t>Alkali Reserve.</t>
  </si>
  <si>
    <t>070425</t>
  </si>
  <si>
    <t>Cholesterol, Totaal.</t>
  </si>
  <si>
    <t>070426</t>
  </si>
  <si>
    <t>Calcium, Kwantitatief In Ander Materiaal Dan Faeces.</t>
  </si>
  <si>
    <t>070428</t>
  </si>
  <si>
    <t>Angiotensine Converting Enzym.</t>
  </si>
  <si>
    <t>070431</t>
  </si>
  <si>
    <t>Vitamine A.</t>
  </si>
  <si>
    <t>070437</t>
  </si>
  <si>
    <t>Ijzer.</t>
  </si>
  <si>
    <t>070438</t>
  </si>
  <si>
    <t>Vitamine E.</t>
  </si>
  <si>
    <t>070439</t>
  </si>
  <si>
    <t>Lipoiden, Totaal.</t>
  </si>
  <si>
    <t>070440</t>
  </si>
  <si>
    <t>Vitamine D (Dihydroxycholecalciferol).</t>
  </si>
  <si>
    <t>070442</t>
  </si>
  <si>
    <t>Natrium.</t>
  </si>
  <si>
    <t>070443</t>
  </si>
  <si>
    <t>Kalium.</t>
  </si>
  <si>
    <t>070445</t>
  </si>
  <si>
    <t>Ijzerbindingscapaciteit.</t>
  </si>
  <si>
    <t>070446</t>
  </si>
  <si>
    <t>Aminozurenchromatogram.</t>
  </si>
  <si>
    <t>070449</t>
  </si>
  <si>
    <t>Transferrine.</t>
  </si>
  <si>
    <t>070450</t>
  </si>
  <si>
    <t>Koolhydraat Deficïent Transferrine (Cdt).</t>
  </si>
  <si>
    <t>070455</t>
  </si>
  <si>
    <t>Cholinesterase.</t>
  </si>
  <si>
    <t>070456</t>
  </si>
  <si>
    <t>Pyrodruivenzuur.</t>
  </si>
  <si>
    <t>070460</t>
  </si>
  <si>
    <t>Triglyceriden.</t>
  </si>
  <si>
    <t>070468</t>
  </si>
  <si>
    <t>Melkzuur.</t>
  </si>
  <si>
    <t>070469</t>
  </si>
  <si>
    <t>Magnesium.</t>
  </si>
  <si>
    <t>070475</t>
  </si>
  <si>
    <t>Vetzuren, Vrij (Ffa, Nefa).</t>
  </si>
  <si>
    <t>070476</t>
  </si>
  <si>
    <t>Immunoglobuline, Elk.</t>
  </si>
  <si>
    <t>070478</t>
  </si>
  <si>
    <t>Fenylalanine.</t>
  </si>
  <si>
    <t>070481</t>
  </si>
  <si>
    <t>Cellen Tellen In Liquor.</t>
  </si>
  <si>
    <t>070483</t>
  </si>
  <si>
    <t>Ammoniak.</t>
  </si>
  <si>
    <t>070487</t>
  </si>
  <si>
    <t>Fibrinogeen.</t>
  </si>
  <si>
    <t>070489</t>
  </si>
  <si>
    <t>Asat, Sgot, Transaminase.</t>
  </si>
  <si>
    <t>070494</t>
  </si>
  <si>
    <t>Cryoglobuline, Kwalitatief.</t>
  </si>
  <si>
    <t>070496</t>
  </si>
  <si>
    <t>Osmolariteit.</t>
  </si>
  <si>
    <t>070501</t>
  </si>
  <si>
    <t>Microscopisch Onderzoek (Ongekleurd Of Gekleurd), Elk.</t>
  </si>
  <si>
    <t>070502</t>
  </si>
  <si>
    <t>Microscopisch Onderzoek (Spirocheten In Donker Veld).</t>
  </si>
  <si>
    <t>070503</t>
  </si>
  <si>
    <t>Kweekproef Op Tuberculose.</t>
  </si>
  <si>
    <t>070505</t>
  </si>
  <si>
    <t>Resistentiebepaling Kwalitatief M.B.V. Diffusie-Methode, Bacteriologisch.</t>
  </si>
  <si>
    <t>070507</t>
  </si>
  <si>
    <t>Resistentiebepaling Kwantitatief M.B.V. Mrc/Etest Per Antibioticum, Bacteriologisch.</t>
  </si>
  <si>
    <t>070509</t>
  </si>
  <si>
    <t>Resistentiebepaling Tbc Kwantitatief M.B.V. Mrc Per Antibioticum, Bacteriologisch.</t>
  </si>
  <si>
    <t>070513</t>
  </si>
  <si>
    <t>Mrc + Mbc-Bepaling Per Antibioticum.</t>
  </si>
  <si>
    <t>070514</t>
  </si>
  <si>
    <t>Interactie Mrc Van Twee Antibiotica.</t>
  </si>
  <si>
    <t>070517</t>
  </si>
  <si>
    <t>Beta Lactamase Test.</t>
  </si>
  <si>
    <t>070524</t>
  </si>
  <si>
    <t>Microscopisch Onderzoek (Gekleurd Of Ongekleurd), Elk, Mycologisch.</t>
  </si>
  <si>
    <t>070526</t>
  </si>
  <si>
    <t>Resistentiebepaling Kwantitatief D.M.V. Mrc/Etest Per Antibioticum, Mycologisch.</t>
  </si>
  <si>
    <t>070588</t>
  </si>
  <si>
    <t>Microscopisch Onderzoek Op Tuberculose (Ziehl-Neelsen Of Gelijkwaardige Methode).</t>
  </si>
  <si>
    <t>070601</t>
  </si>
  <si>
    <t>Agglutinatiereactie Volgens Widal, Voor Elk Micro-Organisme.</t>
  </si>
  <si>
    <t>070604</t>
  </si>
  <si>
    <t>Bloedgroep Abo + Rhesusfactor Rhesusfactor (D+ Of D-) Buisjestest, Rhesusfactor (D+ Of D-) Slide Test Of Bromeline Objectglas Methode (Excl. Bij Lab. Bep. Screening Orgaantranspl. 192121 T/M 192127).</t>
  </si>
  <si>
    <t>070608</t>
  </si>
  <si>
    <t>Paul En Bunnell, Reactie Van.</t>
  </si>
  <si>
    <t>070610</t>
  </si>
  <si>
    <t>Antistoffen, Gebonden, Tegen Erytrocyten Met Behulp Van Poly-Specifiek Antiglobulineserum (Directe Coombstest).</t>
  </si>
  <si>
    <t>070611</t>
  </si>
  <si>
    <t>Antistoffen, Vrije, Tegen Erytrocyten Met Behulp Van Poly-Specifiek Antiglobulineserum (Indirecte Coombstest).</t>
  </si>
  <si>
    <t>070614</t>
  </si>
  <si>
    <t>Cde Fenotypering (Rhesusfactor, Subtypering).</t>
  </si>
  <si>
    <t>070616</t>
  </si>
  <si>
    <t>Agglutinatie, Koude.</t>
  </si>
  <si>
    <t>070618</t>
  </si>
  <si>
    <t>Anti-Sterptolysine Titer / Anti-Dnase B Titer Of Stapholysine Titer, Elk.</t>
  </si>
  <si>
    <t>070619</t>
  </si>
  <si>
    <t>Rose-Test.</t>
  </si>
  <si>
    <t>070620</t>
  </si>
  <si>
    <t>L-Agglutinatie.</t>
  </si>
  <si>
    <t>070621</t>
  </si>
  <si>
    <t>Ra-Test (Latex-Agglutinatie).</t>
  </si>
  <si>
    <t>070626</t>
  </si>
  <si>
    <t>Treponema Pallidum Haemagglutinatietest (Tpha).</t>
  </si>
  <si>
    <t>070627</t>
  </si>
  <si>
    <t>Fluorescerende Treponemale Anti-Stoffenreactie (Met Toepassing Van Absorptie) Fta-Abs-Reactie.</t>
  </si>
  <si>
    <t>070628</t>
  </si>
  <si>
    <t>Vdrl-Reactie (Kwantitatief).</t>
  </si>
  <si>
    <t>070642</t>
  </si>
  <si>
    <t>Precipitatie Reactie.</t>
  </si>
  <si>
    <t>070643</t>
  </si>
  <si>
    <t>Immunodiffusie Reactie.</t>
  </si>
  <si>
    <t>070655</t>
  </si>
  <si>
    <t>Immunochemolytische Bepaling Van Complement Gehalte (Ch 50).</t>
  </si>
  <si>
    <t>070656</t>
  </si>
  <si>
    <t>Complement Component (Kwantitatieve Bepaling).</t>
  </si>
  <si>
    <t>070659</t>
  </si>
  <si>
    <t>Membraan Immunofluorescentie (Ter Bepaling Van Het B-Lymfocyten).</t>
  </si>
  <si>
    <t>070686</t>
  </si>
  <si>
    <t>Kwantitatieve Bepaling Van Pro-Calcitonine In Bloed.</t>
  </si>
  <si>
    <t>070689</t>
  </si>
  <si>
    <t>C-Reactive Proteinen (Crp).</t>
  </si>
  <si>
    <t>070693</t>
  </si>
  <si>
    <t>Anti-Nucleaire Factor (Anf).</t>
  </si>
  <si>
    <t>070695</t>
  </si>
  <si>
    <t>Anti-Perinucleaire Factor (Pnf).</t>
  </si>
  <si>
    <t>070697</t>
  </si>
  <si>
    <t>Cellulaire Immuniteit Door Middel Van Lymfocyten Transformatie, Bepaling Van.</t>
  </si>
  <si>
    <t>070702</t>
  </si>
  <si>
    <t>Hemoglobine (Incl. (Eventueel) Hematocriet En Celindices (Mcv, Mch En Mchc En Erytrocyt)).</t>
  </si>
  <si>
    <t>070703</t>
  </si>
  <si>
    <t>Bezinkingssnelheid.</t>
  </si>
  <si>
    <t>070704</t>
  </si>
  <si>
    <t>Bloedingstijd.</t>
  </si>
  <si>
    <t>070706</t>
  </si>
  <si>
    <t>Protrombinetijd Bij Orale Antistolling.</t>
  </si>
  <si>
    <t>070707</t>
  </si>
  <si>
    <t>Protrombinetijd.</t>
  </si>
  <si>
    <t>070708</t>
  </si>
  <si>
    <t>Erytrocyten, Resistentie.</t>
  </si>
  <si>
    <t>070709</t>
  </si>
  <si>
    <t>Plasmacellen Tellen.</t>
  </si>
  <si>
    <t>070710</t>
  </si>
  <si>
    <t>Microscopie Van Sternumpunctaat, Standaardkleuring En Beoordeling.</t>
  </si>
  <si>
    <t>070714</t>
  </si>
  <si>
    <t>Eosinofielen Tellen.</t>
  </si>
  <si>
    <t>070715</t>
  </si>
  <si>
    <t>Trombocyten Tellen.</t>
  </si>
  <si>
    <t>070716</t>
  </si>
  <si>
    <t>Reticulocyten Tellen.</t>
  </si>
  <si>
    <t>070717</t>
  </si>
  <si>
    <t>Differentiele Telling (Hand).</t>
  </si>
  <si>
    <t>070718</t>
  </si>
  <si>
    <t>Differentiele Telling (Machinaal).</t>
  </si>
  <si>
    <t>070720</t>
  </si>
  <si>
    <t>Le-Cellen.</t>
  </si>
  <si>
    <t>070723</t>
  </si>
  <si>
    <t>Heparine-Tolerantie Test.</t>
  </si>
  <si>
    <t>070726</t>
  </si>
  <si>
    <t>Hemoglobine (Foetaal) Kwalitatief.</t>
  </si>
  <si>
    <t>070727</t>
  </si>
  <si>
    <t>Hemoglobine Foetaal (Hbf), Kwantitatief.</t>
  </si>
  <si>
    <t>070728</t>
  </si>
  <si>
    <t>Hemoglobine Scheiding Kwantitatief.</t>
  </si>
  <si>
    <t>070731</t>
  </si>
  <si>
    <t>Bloedstollingsfactor Ii.</t>
  </si>
  <si>
    <t>070732</t>
  </si>
  <si>
    <t>Bloedstollingsfactor V.</t>
  </si>
  <si>
    <t>070733</t>
  </si>
  <si>
    <t>Bloedstollingsfactor Vii.</t>
  </si>
  <si>
    <t>070734</t>
  </si>
  <si>
    <t>Bloedstollingsfactor Viii.</t>
  </si>
  <si>
    <t>070735</t>
  </si>
  <si>
    <t>Bloedstollingsfactor Ix.</t>
  </si>
  <si>
    <t>070736</t>
  </si>
  <si>
    <t>Bloedstollingsfactor X.</t>
  </si>
  <si>
    <t>070737</t>
  </si>
  <si>
    <t>Tromboplastinetijd, Partieel.</t>
  </si>
  <si>
    <t>070738</t>
  </si>
  <si>
    <t>Trombinetijd.</t>
  </si>
  <si>
    <t>070743</t>
  </si>
  <si>
    <t>Trombocyten Aggregatie, Per Aggregerende Substantie.</t>
  </si>
  <si>
    <t>070744</t>
  </si>
  <si>
    <t>Alkalische Fosfatase, Kwantitatief, In Leucocyten.</t>
  </si>
  <si>
    <t>070746</t>
  </si>
  <si>
    <t>Plasminogeen Activteit.</t>
  </si>
  <si>
    <t>070750</t>
  </si>
  <si>
    <t>Glucose-6-Fosfaat-Dehydrogenase (G 6 Pd) In Erytrocyten.</t>
  </si>
  <si>
    <t>070751</t>
  </si>
  <si>
    <t>Transketolase - In Erytrocyten.</t>
  </si>
  <si>
    <t>070755</t>
  </si>
  <si>
    <t>Circulerend Anticoagulans (Lupus Anticoagulans, Antitromboplastine, Antifosfolipiden), Per Anticoagulans.</t>
  </si>
  <si>
    <t>070760</t>
  </si>
  <si>
    <t>Antiplasmine Activeit, Alfa-2.</t>
  </si>
  <si>
    <t>070801</t>
  </si>
  <si>
    <t>Sperma-Analyse, Eenvoudig.</t>
  </si>
  <si>
    <t>070802</t>
  </si>
  <si>
    <t>Concrementen (Zoals Stenen), Instrumentele Methode.</t>
  </si>
  <si>
    <t>070806</t>
  </si>
  <si>
    <t>Chromatografische Analyse (Kwalitatief, 2-Dimensionaal).</t>
  </si>
  <si>
    <t>070814</t>
  </si>
  <si>
    <t>Zuurstof- En Koolzuurgehalte Van Uitademingslucht, Kwantitatief.</t>
  </si>
  <si>
    <t>070815</t>
  </si>
  <si>
    <t>Natrium En Chloride In Zweet (Kwantitatief).</t>
  </si>
  <si>
    <t>070820</t>
  </si>
  <si>
    <t>Bnp/Nt-Probnp.</t>
  </si>
  <si>
    <t>070821</t>
  </si>
  <si>
    <t>Levensduur Erytrocyten, 51-Chromium.</t>
  </si>
  <si>
    <t>070827</t>
  </si>
  <si>
    <t>Zink.</t>
  </si>
  <si>
    <t>070901</t>
  </si>
  <si>
    <t>Microscopisch Onderzoek Op Parasieten (Uitstrijkje, Dikke Druppel, Eosine, Jodium, Elk).</t>
  </si>
  <si>
    <t>070913</t>
  </si>
  <si>
    <t>Wormeieren (Concentratie).</t>
  </si>
  <si>
    <t>070914</t>
  </si>
  <si>
    <t>Protozoaire Cysten (Concentratie).</t>
  </si>
  <si>
    <t>070916</t>
  </si>
  <si>
    <t>Entamoeba Histolytica (Zinksulfaat Concentratie).</t>
  </si>
  <si>
    <t>070917</t>
  </si>
  <si>
    <t>Schistosoma (Zoutzuur-Ether Concentratie).</t>
  </si>
  <si>
    <t>070918</t>
  </si>
  <si>
    <t>Strongyloides (Baemann Concentratie).</t>
  </si>
  <si>
    <t>070919</t>
  </si>
  <si>
    <t>Malaria Sneltest.</t>
  </si>
  <si>
    <t>070930</t>
  </si>
  <si>
    <t>Schistosoma (Na Concentratie D.M.V. Centrifugeren).</t>
  </si>
  <si>
    <t>071011</t>
  </si>
  <si>
    <t>Virologisch Onderzoek Door Middel Van Celkweek &lt; 2 Media.</t>
  </si>
  <si>
    <t>071012</t>
  </si>
  <si>
    <t>Virologisch Onderzoek Door Middel Van Celkweek 2 - 3 Media.</t>
  </si>
  <si>
    <t>071013</t>
  </si>
  <si>
    <t>Virologisch Onderzoek Door Middel Van Celkweek &gt; 3 Media.</t>
  </si>
  <si>
    <t>071102</t>
  </si>
  <si>
    <t>Typering Van Geisoleerd Virusstam.</t>
  </si>
  <si>
    <t>071105</t>
  </si>
  <si>
    <t>Hbs Antigeen.</t>
  </si>
  <si>
    <t>071111</t>
  </si>
  <si>
    <t>Virusdetectie In Kweek Met Specifieke Antisera.</t>
  </si>
  <si>
    <t>071118</t>
  </si>
  <si>
    <t>Antistoffen, Igt, Igg Of Iga Tegen Elk Micro-Organisme M.B.V. Immunoassay.</t>
  </si>
  <si>
    <t>071120</t>
  </si>
  <si>
    <t>Antistoffen Tegen Elk Micro-Organisme M.B.V. Cbr Of Har Per Bepaling.</t>
  </si>
  <si>
    <t>071122</t>
  </si>
  <si>
    <t>Antistoftiterstijging Met Behulp Van Neutralisatie (2 Bepalingen).</t>
  </si>
  <si>
    <t>071124</t>
  </si>
  <si>
    <t>Antistoffen, Igm Tegen Elk Micro-Organisme M.B.V. If.</t>
  </si>
  <si>
    <t>071125</t>
  </si>
  <si>
    <t>Antistoffen, Igt, Igg Of Iga Tegen Elk Micro-Organisme M.B.V. If.</t>
  </si>
  <si>
    <t>071126</t>
  </si>
  <si>
    <t>Antistoffen, Igm Tegen Elk Micro-Organisme M.B.V. Immunoassay.</t>
  </si>
  <si>
    <t>071137</t>
  </si>
  <si>
    <t>Microbieel Antigeen Of Toxine Direct In Patiëntenmateriaal M.B.V. Bijvoorbeeld Immunoassay, Bacteriologisch.</t>
  </si>
  <si>
    <t>071141</t>
  </si>
  <si>
    <t>Microbieel Antigeen Of Toxine Direct In Patiëntenmateriaal M.B.V. Bijvoorbeeld Immunoassay, Virologisch.</t>
  </si>
  <si>
    <t>071142</t>
  </si>
  <si>
    <t>Microbieel Antigeen Of Toxine Direct In Patiëntenmateriaal M.B.V. Bijvoorbeeld Immunoassay, Mycologisch.</t>
  </si>
  <si>
    <t>071143</t>
  </si>
  <si>
    <t>Microbieel Antigeen Of Toxine Direct In Patiëntenmateriaal M.B.V. Bijvoorbeeld Immunoassay, Parasitologisch.</t>
  </si>
  <si>
    <t>071144</t>
  </si>
  <si>
    <t>Microbieel Antigeen Of Toxine Direct In Patiëntenmateriaal M.B.V. Bijvoorbeeld Immunoassay (M.U.V. Hbs Ag), Infectieserologisch.</t>
  </si>
  <si>
    <t>071471</t>
  </si>
  <si>
    <t>Hydroxy-Indolazijnzuur, 5-, Kwantitatief.</t>
  </si>
  <si>
    <t>071472</t>
  </si>
  <si>
    <t>Hydroxytryptamine, 5-, (5-Ht) (Serotonine).</t>
  </si>
  <si>
    <t>071511</t>
  </si>
  <si>
    <t>Vitamine B1, Thiamine.</t>
  </si>
  <si>
    <t>071512</t>
  </si>
  <si>
    <t>Vitamine B6, Pyridoxine.</t>
  </si>
  <si>
    <t>071513</t>
  </si>
  <si>
    <t>Vitamine H, Biotine.</t>
  </si>
  <si>
    <t>071601</t>
  </si>
  <si>
    <t>Porfobilinogeen, Kwalitatief.</t>
  </si>
  <si>
    <t>071602</t>
  </si>
  <si>
    <t>Porfobilinogeen, Kwantitatief.</t>
  </si>
  <si>
    <t>071732</t>
  </si>
  <si>
    <t>Electroforetisch Diagram, Na Concentratie, In Diverse Media, Eventueel Met Speciale Kleuringen, Met (Relatief) Kwantitatieve Bepaling Der Fracties, Eventueel Inclusief Totaal Eiwitbepaling.</t>
  </si>
  <si>
    <t>071739</t>
  </si>
  <si>
    <t>Micro-Albumine In Urine.</t>
  </si>
  <si>
    <t>071971</t>
  </si>
  <si>
    <t>Vanillyl-Amandelzuur (Vma).</t>
  </si>
  <si>
    <t>071972</t>
  </si>
  <si>
    <t>Homovanilline (Hva).</t>
  </si>
  <si>
    <t>072102</t>
  </si>
  <si>
    <t>Aminozurenchromatogram Via Kolomchromatografie.</t>
  </si>
  <si>
    <t>072104</t>
  </si>
  <si>
    <t>Fenylpyrodruivenzuur, Kwalitatief.</t>
  </si>
  <si>
    <t>072106</t>
  </si>
  <si>
    <t>Bloed, Kwalitatief (Tablet Test).</t>
  </si>
  <si>
    <t>072108</t>
  </si>
  <si>
    <t>Pregnaandiol + Pregnaantriol In Cyclusurine.</t>
  </si>
  <si>
    <t>072109</t>
  </si>
  <si>
    <t>Hydroxyproline.</t>
  </si>
  <si>
    <t>072112</t>
  </si>
  <si>
    <t>Oxaalzuur.</t>
  </si>
  <si>
    <t>072410</t>
  </si>
  <si>
    <t>O2-Verzadiging Van Het Arteriele Bloed.</t>
  </si>
  <si>
    <t>072414</t>
  </si>
  <si>
    <t>Bloedgassen: Ph, Pco2, Po2 En/Of Standaardbicarbonaat Van Het Arteriele Bloed.</t>
  </si>
  <si>
    <t>072417</t>
  </si>
  <si>
    <t>Gamma-Glutamyl-Transpeptidase.</t>
  </si>
  <si>
    <t>072420</t>
  </si>
  <si>
    <t>Igg Subklassen.</t>
  </si>
  <si>
    <t>072422</t>
  </si>
  <si>
    <t>Viscositeit.</t>
  </si>
  <si>
    <t>072423</t>
  </si>
  <si>
    <t>Precipitinen.</t>
  </si>
  <si>
    <t>072424</t>
  </si>
  <si>
    <t>Apolipoproteine A, B, C, E.</t>
  </si>
  <si>
    <t>072501</t>
  </si>
  <si>
    <t>Cortisol.</t>
  </si>
  <si>
    <t>072502</t>
  </si>
  <si>
    <t>Cortisol, Vrij.</t>
  </si>
  <si>
    <t>072508</t>
  </si>
  <si>
    <t>Aldosteron.</t>
  </si>
  <si>
    <t>072509</t>
  </si>
  <si>
    <t>Hydroxyprogesteron, 17.</t>
  </si>
  <si>
    <t>072510</t>
  </si>
  <si>
    <t>Progesteron.</t>
  </si>
  <si>
    <t>072511</t>
  </si>
  <si>
    <t>Testosteron.</t>
  </si>
  <si>
    <t>072512</t>
  </si>
  <si>
    <t>Testosteron, Vrij.</t>
  </si>
  <si>
    <t>072513</t>
  </si>
  <si>
    <t>Androstanolon (Dihydrotestosteron).</t>
  </si>
  <si>
    <t>072514</t>
  </si>
  <si>
    <t>Androsteendion.</t>
  </si>
  <si>
    <t>072515</t>
  </si>
  <si>
    <t>Dehydro-Epi-Androsteron (Dhea).</t>
  </si>
  <si>
    <t>072516</t>
  </si>
  <si>
    <t>Dehydro-Epi-Androsteronsulfaat (Dhea-S).</t>
  </si>
  <si>
    <t>072519</t>
  </si>
  <si>
    <t>Sex Hormone Binding Globulin (Shbg).</t>
  </si>
  <si>
    <t>072520</t>
  </si>
  <si>
    <t>Somatomedine.</t>
  </si>
  <si>
    <t>072528</t>
  </si>
  <si>
    <t>Pregnenolon.</t>
  </si>
  <si>
    <t>072530</t>
  </si>
  <si>
    <t>Oestriol Bij Gravidae.</t>
  </si>
  <si>
    <t>072531</t>
  </si>
  <si>
    <t>Oestron, Oestradiol, Elk.</t>
  </si>
  <si>
    <t>072540</t>
  </si>
  <si>
    <t>Glucagon.</t>
  </si>
  <si>
    <t>072541</t>
  </si>
  <si>
    <t>Insuline.</t>
  </si>
  <si>
    <t>072542</t>
  </si>
  <si>
    <t>Insuline-Antistoffen.</t>
  </si>
  <si>
    <t>072543</t>
  </si>
  <si>
    <t>C-Peptide.</t>
  </si>
  <si>
    <t>072550</t>
  </si>
  <si>
    <t>Acth, Corticotrofine.</t>
  </si>
  <si>
    <t>072551</t>
  </si>
  <si>
    <t>Luteiniserend Hormoon (Lh).</t>
  </si>
  <si>
    <t>072552</t>
  </si>
  <si>
    <t>Follikelstimulerend Hormoon (Fsh).</t>
  </si>
  <si>
    <t>072554</t>
  </si>
  <si>
    <t>Thyrotrofine (Tsh) Binding Inhibitor.</t>
  </si>
  <si>
    <t>072555</t>
  </si>
  <si>
    <t>Thyrotrofine (Tsh) Stimulating Immuunglobuline.</t>
  </si>
  <si>
    <t>072557</t>
  </si>
  <si>
    <t>Hcg, Humaan Choriongonadotrofine, Intact Molecuul.</t>
  </si>
  <si>
    <t>072558</t>
  </si>
  <si>
    <t>Hcg, Beta-Humaan Choriongonadotrofine.</t>
  </si>
  <si>
    <t>072559</t>
  </si>
  <si>
    <t>Hcg, Betavrij-Humaan Choriongonadotrofine.</t>
  </si>
  <si>
    <t>072560</t>
  </si>
  <si>
    <t>Hcs, Hpl, Humaan Chorionsomatotrofine.</t>
  </si>
  <si>
    <t>072561</t>
  </si>
  <si>
    <t>Groeihormoon, Hgh, Somatropine.</t>
  </si>
  <si>
    <t>072564</t>
  </si>
  <si>
    <t>Vasopressine (Antidiuretisch Hormoon, Adh).</t>
  </si>
  <si>
    <t>072565</t>
  </si>
  <si>
    <t>Prolactine (Prl).</t>
  </si>
  <si>
    <t>072566</t>
  </si>
  <si>
    <t>Anti Mulleriaans Hormoon (Amh).</t>
  </si>
  <si>
    <t>072570</t>
  </si>
  <si>
    <t>Thyroxine (Vrij T4).</t>
  </si>
  <si>
    <t>072571</t>
  </si>
  <si>
    <t>Trijoodthyronine (Vrij T3).</t>
  </si>
  <si>
    <t>072573</t>
  </si>
  <si>
    <t>Thyrotrofine (Tsh).</t>
  </si>
  <si>
    <t>072574</t>
  </si>
  <si>
    <t>Thyroxinebindend Globuline (Tbg).</t>
  </si>
  <si>
    <t>072575</t>
  </si>
  <si>
    <t>Thyroxine (T4).</t>
  </si>
  <si>
    <t>072576</t>
  </si>
  <si>
    <t>Trijoodthyronine (T3).</t>
  </si>
  <si>
    <t>072582</t>
  </si>
  <si>
    <t>Foliumzuur.</t>
  </si>
  <si>
    <t>072583</t>
  </si>
  <si>
    <t>Vitamine B12, Cyanocobalamine.</t>
  </si>
  <si>
    <t>072596</t>
  </si>
  <si>
    <t>Osteocalcine.</t>
  </si>
  <si>
    <t>072599</t>
  </si>
  <si>
    <t>Transcortine (Corticosteroidbindend Globuline, Cbg).</t>
  </si>
  <si>
    <t>072601</t>
  </si>
  <si>
    <t>Antistoffen Tegen Specifiek Humaan Weefsel (Excl. Bij Laboratoriumbepalingen Screening Orgaantransplantatie 192121 T/M 192127).</t>
  </si>
  <si>
    <t>072602</t>
  </si>
  <si>
    <t>Allergenen, (Specifiek Ige Antistof Tegen, Rast).</t>
  </si>
  <si>
    <t>072603</t>
  </si>
  <si>
    <t>Allergenen, Screening Op Inhalatie-Allergie.</t>
  </si>
  <si>
    <t>072604</t>
  </si>
  <si>
    <t>Bloedgroep Bepalingen Niet Vallende Onder Abo, Rhesus (Duffy, Kell, Etc.) Per Bloedgroep.</t>
  </si>
  <si>
    <t>072620</t>
  </si>
  <si>
    <t>Prostaat Zure Fosfatase (Antigeen).</t>
  </si>
  <si>
    <t>072621</t>
  </si>
  <si>
    <t>Prostaatspecifiek Antigeen (Psa).</t>
  </si>
  <si>
    <t>072622</t>
  </si>
  <si>
    <t>Neuronspecifiek Enolase (Nse).</t>
  </si>
  <si>
    <t>072623</t>
  </si>
  <si>
    <t>Carcinoom Antigeen (Ca), Elk.</t>
  </si>
  <si>
    <t>072629</t>
  </si>
  <si>
    <t>Thyreoglobuline.</t>
  </si>
  <si>
    <t>072630</t>
  </si>
  <si>
    <t>Carcino-Embryonaal Antigeen (Cea).</t>
  </si>
  <si>
    <t>072631</t>
  </si>
  <si>
    <t>Alfa-Foetoproteine (Afp).</t>
  </si>
  <si>
    <t>072632</t>
  </si>
  <si>
    <t>Pregnancy Associated Plasma Protein A (Papp-A).</t>
  </si>
  <si>
    <t>072640</t>
  </si>
  <si>
    <t>Beta-2-Microglobuline.</t>
  </si>
  <si>
    <t>072641</t>
  </si>
  <si>
    <t>Calcitonine.</t>
  </si>
  <si>
    <t>072642</t>
  </si>
  <si>
    <t>Gastrine.</t>
  </si>
  <si>
    <t>072643</t>
  </si>
  <si>
    <t>Inhibine.</t>
  </si>
  <si>
    <t>072646</t>
  </si>
  <si>
    <t>Parathormoon (Pth).</t>
  </si>
  <si>
    <t>072647</t>
  </si>
  <si>
    <t>Renine.</t>
  </si>
  <si>
    <t>072648</t>
  </si>
  <si>
    <t>Dna-Antistoffen (Kwantitatief).</t>
  </si>
  <si>
    <t>072649</t>
  </si>
  <si>
    <t>Ferritine.</t>
  </si>
  <si>
    <t>072803</t>
  </si>
  <si>
    <t>Slaapmiddelen, Identificatie En/Of Kwantificatie.</t>
  </si>
  <si>
    <t>072805</t>
  </si>
  <si>
    <t>Benzodiazepinen, Identificatie En/Of Kwantificatie.</t>
  </si>
  <si>
    <t>072809</t>
  </si>
  <si>
    <t>Antidepressiva, Identificatie En/Of Kwantificatie.</t>
  </si>
  <si>
    <t>072811</t>
  </si>
  <si>
    <t>Opiumwet, Identificatie Middel Vallende Onder De Opiumwet, Chromatografisch, Per Component.</t>
  </si>
  <si>
    <t>072812</t>
  </si>
  <si>
    <t>Opiumwet, Screening Middel Vallende Onder De Opiumwet M.B.V. Immunoassay, Per Component Tot Max. 3 Componenten Per Dag (Zie Ook 072813).</t>
  </si>
  <si>
    <t>072813</t>
  </si>
  <si>
    <t>Opiumwet, Screening Op Middelen Vallende Onder De Opiumwet M.B.V. Immunoassay, Per Pakket Bestaande Uit 4-8 Componenten.</t>
  </si>
  <si>
    <t>072814</t>
  </si>
  <si>
    <t>Opiumwet, Kwantificatie Middel Vallende Onder De Opiumwet, Chromatografisch.</t>
  </si>
  <si>
    <t>072816</t>
  </si>
  <si>
    <t>Diuretica, Screening.</t>
  </si>
  <si>
    <t>072820</t>
  </si>
  <si>
    <t>Alcohol, Kwantitatief Met Identificatie.</t>
  </si>
  <si>
    <t>072826</t>
  </si>
  <si>
    <t>Koolmonoxide, Kwantitatief Met Identificatie In Bloed.</t>
  </si>
  <si>
    <t>072834</t>
  </si>
  <si>
    <t>Metalen (Zwaar) Kwalitatief En/Of Kwantitatief Per Element (Uitgezonderd Lood) Met Vlamloze Aas.</t>
  </si>
  <si>
    <t>072835</t>
  </si>
  <si>
    <t>Metalen (Zwaar) Kwalitatief En/Of Kwantitatief Per Element, Met Aas Vlam, Maximaal Per Keer.</t>
  </si>
  <si>
    <t>072840</t>
  </si>
  <si>
    <t>Anti-Epileptica, M.B.V Immunoassay, Elk.</t>
  </si>
  <si>
    <t>072841</t>
  </si>
  <si>
    <t>Anti-Epileptica, M.B.V. Chromatografie, Elk.</t>
  </si>
  <si>
    <t>072842</t>
  </si>
  <si>
    <t>Aluminium.</t>
  </si>
  <si>
    <t>072845</t>
  </si>
  <si>
    <t>Analgetica/Antirheumatica, M.B.V. Immunoassay.</t>
  </si>
  <si>
    <t>072846</t>
  </si>
  <si>
    <t>Analgetica/Antirheumatica, Chromatografisch.</t>
  </si>
  <si>
    <t>072849</t>
  </si>
  <si>
    <t>Nicotine/Cotinine M.B.V. Immunoassay.</t>
  </si>
  <si>
    <t>072850</t>
  </si>
  <si>
    <t>Nicotine/Cotinine, Chromatografisch.</t>
  </si>
  <si>
    <t>072857</t>
  </si>
  <si>
    <t>Lood, Kwantitatief M.B.V. Aas In Bloed.</t>
  </si>
  <si>
    <t>072865</t>
  </si>
  <si>
    <t>Immunomodulantia / Immunosuppressiva M.B.V. Immunoassay.</t>
  </si>
  <si>
    <t>072866</t>
  </si>
  <si>
    <t>Immunomodulantia / Immunosuppressiva M.B.V. Chromatografie.</t>
  </si>
  <si>
    <t>072868</t>
  </si>
  <si>
    <t>Betablokker, Identificatie En/Of Kwantificatie, M.B.V Chromatografie.</t>
  </si>
  <si>
    <t>072877</t>
  </si>
  <si>
    <t>Theofylline, Kwantitatief, Chromatografisch.</t>
  </si>
  <si>
    <t>072884</t>
  </si>
  <si>
    <t>Antipsychotica (Neuroleptica), Identificatie En/Of Kwantificatie.</t>
  </si>
  <si>
    <t>072886</t>
  </si>
  <si>
    <t>Cardiaca, Identificatie En/Of Kwantificatie, M.B.V. Chromatografie.</t>
  </si>
  <si>
    <t>072887</t>
  </si>
  <si>
    <t>Cardiaca, Identificatie En/Of Kwantificatie, M.B.V. Immunoassay.</t>
  </si>
  <si>
    <t>072888</t>
  </si>
  <si>
    <t>Methotrexaat Met Immunoassay, Inclusief Eventuele Herbepalingen.</t>
  </si>
  <si>
    <t>072892</t>
  </si>
  <si>
    <t>Antimicrobiele Middelen, Mengsel, Microbiologische Bepaling.</t>
  </si>
  <si>
    <t>072893</t>
  </si>
  <si>
    <t>Antimicrobiele Middelen, M.B.V. Immunoassay.</t>
  </si>
  <si>
    <t>072894</t>
  </si>
  <si>
    <t>Antimicrobiele Middelen, M.B.V. Chromatografie.</t>
  </si>
  <si>
    <t>072895</t>
  </si>
  <si>
    <t>Anticoagulantia, M.B.V. Chromatografie.</t>
  </si>
  <si>
    <t>072896</t>
  </si>
  <si>
    <t>Lithium.</t>
  </si>
  <si>
    <t>072897</t>
  </si>
  <si>
    <t>Theofylline, M.B.V. Immunoassay.</t>
  </si>
  <si>
    <t>072898</t>
  </si>
  <si>
    <t>Geneesmiddel, Eiwitvrije Fractie (Naast Een Ander Nummer In Dit Tarief) Per Monster.</t>
  </si>
  <si>
    <t>072899</t>
  </si>
  <si>
    <t>Geneesmiddel (Functietest Met) Waarvan Kwantitatieve Bepaling Elders In Het Tarief Wordt Aangegeven.</t>
  </si>
  <si>
    <t>072900</t>
  </si>
  <si>
    <t>Toxicologisch Onderzoek (Algemeen) Ter Vaststelling Of Uitsluiting Van Intoxicatie, Voorproeven (Kleurproeven, Immunoassays Waaronder Paracetamol).</t>
  </si>
  <si>
    <t>072901</t>
  </si>
  <si>
    <t>Toxicologisch Onderzoek (Algemeen) Ter Vaststelling Of Uitsluiting Van Intoxicatie, Alcoholen Met Glc.</t>
  </si>
  <si>
    <t>072903</t>
  </si>
  <si>
    <t>Toxicologisch Onderzoek (Algemeen) Ter Vaststelling Of Uitsluiting Van Intoxicatie, M.B.V. Een Chromatografische Techniek.</t>
  </si>
  <si>
    <t>072905</t>
  </si>
  <si>
    <t>Toxicologisch Onderzoek (Algemeen) Ter Vaststelling Of Uitsluiting Van Intoxicatie, M.B.V. Een Chromatografische Techniek En Hierbij De Kwantificatie Van De Hoofdcomponent.</t>
  </si>
  <si>
    <t>072906</t>
  </si>
  <si>
    <t>Landbouwgiften, Chromatografisch.</t>
  </si>
  <si>
    <t>072908</t>
  </si>
  <si>
    <t>Organische Oplosmiddelen, Chromatografisch.</t>
  </si>
  <si>
    <t>074058</t>
  </si>
  <si>
    <t>Fructosamine.</t>
  </si>
  <si>
    <t>074064</t>
  </si>
  <si>
    <t>Geglyceerde Hemoglobine.</t>
  </si>
  <si>
    <t>074065</t>
  </si>
  <si>
    <t>Hbalc.</t>
  </si>
  <si>
    <t>074072</t>
  </si>
  <si>
    <t>Sikkelcel Test.</t>
  </si>
  <si>
    <t>074110</t>
  </si>
  <si>
    <t>Bilirubine, Kwantitatief Totaal Of Direct, Elk.</t>
  </si>
  <si>
    <t>074151</t>
  </si>
  <si>
    <t>Lipasebepaling - Op Alle Materialen, Exclusief Fecaal Materiaal (Zie 070209).</t>
  </si>
  <si>
    <t>074251</t>
  </si>
  <si>
    <t>Cholesterol, Hdl.</t>
  </si>
  <si>
    <t>074330</t>
  </si>
  <si>
    <t>Antitrypsine Typering, Alfa-I.</t>
  </si>
  <si>
    <t>074335</t>
  </si>
  <si>
    <t>Electroforetisch Diagram In Diverse Media, Eventueel Met Speciale Kleuringen, Met (Relatief) Kwantitatieve Bepaling Der Fracties, Eventueel Inclusief Totaal Eiwitbepaling.</t>
  </si>
  <si>
    <t>074336</t>
  </si>
  <si>
    <t>Immuno-Electroforese Met Antiserum, Inclusief Eventuele Determinatie.</t>
  </si>
  <si>
    <t>074510</t>
  </si>
  <si>
    <t>Glucose-Insuline Tolerantietest (Inclusief Urine Porties).</t>
  </si>
  <si>
    <t>074721</t>
  </si>
  <si>
    <t>Koper.</t>
  </si>
  <si>
    <t>074758</t>
  </si>
  <si>
    <t>Bence Jones Eiwit.</t>
  </si>
  <si>
    <t>074759</t>
  </si>
  <si>
    <t>Albumine-Igg Ratio (In Serum En Liquor Cerebrospinalis).</t>
  </si>
  <si>
    <t>074763</t>
  </si>
  <si>
    <t>Kwantitatieve Bepaling Van Een Immunoglobuline, Nefelometrisch.</t>
  </si>
  <si>
    <t>074764</t>
  </si>
  <si>
    <t>Prealbumine.</t>
  </si>
  <si>
    <t>074765</t>
  </si>
  <si>
    <t>Albumine In Liquor Cerebrospinalis.</t>
  </si>
  <si>
    <t>074767</t>
  </si>
  <si>
    <t>Kappa Ketens, Vrij Of Gebonden, Elk.</t>
  </si>
  <si>
    <t>074769</t>
  </si>
  <si>
    <t>Lambda Ketens, Vrij Of Gebonden, Elk.</t>
  </si>
  <si>
    <t>074796</t>
  </si>
  <si>
    <t>Immuno-Electroforese Van Liquor, Na Concentratie.</t>
  </si>
  <si>
    <t>074801</t>
  </si>
  <si>
    <t>Eiwitbepaling - Op Alle Materialen, Exclusief Fecaal Materiaal (Zie 070211).</t>
  </si>
  <si>
    <t>074802</t>
  </si>
  <si>
    <t>Albumine.</t>
  </si>
  <si>
    <t>074803</t>
  </si>
  <si>
    <t>Myoglobine.</t>
  </si>
  <si>
    <t>074804</t>
  </si>
  <si>
    <t>Glycoproteine, Alfa-I-Zure.</t>
  </si>
  <si>
    <t>074805</t>
  </si>
  <si>
    <t>Antitrypsine, Alfa-I.</t>
  </si>
  <si>
    <t>074891</t>
  </si>
  <si>
    <t>Alat, Sgpt, Transaminase.</t>
  </si>
  <si>
    <t>074892</t>
  </si>
  <si>
    <t>Melkzuur Dehydrogenase (Ldh).</t>
  </si>
  <si>
    <t>074894</t>
  </si>
  <si>
    <t>Bepaling Lysozyme In Bloed.</t>
  </si>
  <si>
    <t>074895</t>
  </si>
  <si>
    <t>Kreatine-Fosfokinase.</t>
  </si>
  <si>
    <t>074896</t>
  </si>
  <si>
    <t>Alkalische Fosfatase.</t>
  </si>
  <si>
    <t>074897</t>
  </si>
  <si>
    <t>Ck-Mb, Kreatine-Fosfokinase Iso-Enzym.</t>
  </si>
  <si>
    <t>074899</t>
  </si>
  <si>
    <t>Troponine, Cardiale Isovorm.</t>
  </si>
  <si>
    <t>074901</t>
  </si>
  <si>
    <t>Ceruloplasmine.</t>
  </si>
  <si>
    <t>074942</t>
  </si>
  <si>
    <t>Cryoglobuline, Kwantitatief.</t>
  </si>
  <si>
    <t>074962</t>
  </si>
  <si>
    <t>Colloid Osmolaliteit (Colloid Osmotische Druk).</t>
  </si>
  <si>
    <t>075041</t>
  </si>
  <si>
    <t>Kweekproef &lt; 2 Media, Bacteriologisch.</t>
  </si>
  <si>
    <t>075042</t>
  </si>
  <si>
    <t>Kweekproef 2 - 3 Media, Bacteriologisch.</t>
  </si>
  <si>
    <t>075043</t>
  </si>
  <si>
    <t>Kweekproef &gt; 3 Media, Bacteriologisch.</t>
  </si>
  <si>
    <t>075044</t>
  </si>
  <si>
    <t>Bloedkweek (Aeroob + Anaeroob).</t>
  </si>
  <si>
    <t>075045</t>
  </si>
  <si>
    <t>Determinatie Micro-Organismen, Bacteriologisch.</t>
  </si>
  <si>
    <t>075051</t>
  </si>
  <si>
    <t>Kweekproef &lt; 2 Media, Mycologisch.</t>
  </si>
  <si>
    <t>075052</t>
  </si>
  <si>
    <t>Kweekproef 2 - 3 Media, Mycologisch.</t>
  </si>
  <si>
    <t>075053</t>
  </si>
  <si>
    <t>Kweekproef &gt; 3 Media, Mycologisch.</t>
  </si>
  <si>
    <t>075054</t>
  </si>
  <si>
    <t>Determinatie Micro-Organismen, Mycologisch.</t>
  </si>
  <si>
    <t>076871</t>
  </si>
  <si>
    <t>Kruisproef In Zout-Albumine-Milieu.</t>
  </si>
  <si>
    <t>076875</t>
  </si>
  <si>
    <t>Kruisproef, Volledig (3 Methoden) (Excl. Bij Laboratoriumbepalingen Screening Orgaantransplantatie 192121 T/M 192127).</t>
  </si>
  <si>
    <t>077091</t>
  </si>
  <si>
    <t>Lymfocyten Subpopulatie, Eerste Antistof.</t>
  </si>
  <si>
    <t>077092</t>
  </si>
  <si>
    <t>Lymfocyten Subpopulatie, Tweede En Elke Volgende Antistof.</t>
  </si>
  <si>
    <t>077093</t>
  </si>
  <si>
    <t>Hla-A, B, C, Typering (Excl. Bij Laboratoriumbepalingen Screening Orgaantransplantatie 192121 T/M 192127).</t>
  </si>
  <si>
    <t>077094</t>
  </si>
  <si>
    <t>Hla-B27.</t>
  </si>
  <si>
    <t>077101</t>
  </si>
  <si>
    <t>Microscopie Van Punctaten (Anders Dan Sternumpunctaat), Standaard Kleuring En Beoordeling.</t>
  </si>
  <si>
    <t>077102</t>
  </si>
  <si>
    <t>Microscopie Van Punctaten, Aanvullende Specifieke Kleuring: Esterase, Zure Fosfatase, Tartraat Geremde Zure Fosfatase, Sudan Black, Etc. Inclusief Beoordeling.</t>
  </si>
  <si>
    <t>077121</t>
  </si>
  <si>
    <t>Leucocyten, Enkelvoudige Bepaling.</t>
  </si>
  <si>
    <t>077241</t>
  </si>
  <si>
    <t>Trombelastogram, Eerste Onderzoek.</t>
  </si>
  <si>
    <t>077242</t>
  </si>
  <si>
    <t>Trombelastogram, Herhalingen.</t>
  </si>
  <si>
    <t>077291</t>
  </si>
  <si>
    <t>Haptoglobine.</t>
  </si>
  <si>
    <t>077341</t>
  </si>
  <si>
    <t>Bloedstollingsfactor Viii Stol Activiteit.</t>
  </si>
  <si>
    <t>077342</t>
  </si>
  <si>
    <t>Bloedstollingsfactor Viii,Von Willebrand Factor, Ristocetinefactor.</t>
  </si>
  <si>
    <t>077343</t>
  </si>
  <si>
    <t>Bloedstollingsfactor Viii Related Antigeen.</t>
  </si>
  <si>
    <t>077362</t>
  </si>
  <si>
    <t>Bloedstollingsfactor Xi.</t>
  </si>
  <si>
    <t>077363</t>
  </si>
  <si>
    <t>Bloedstollingsfactor Xii.</t>
  </si>
  <si>
    <t>077371</t>
  </si>
  <si>
    <t>Aptt, Geactiveerde Partiele Tromboplastinetijd.</t>
  </si>
  <si>
    <t>077432</t>
  </si>
  <si>
    <t>Fibrinogeen Splitsingsprodukten, Kwantitatief.</t>
  </si>
  <si>
    <t>077433</t>
  </si>
  <si>
    <t>Fibrine/Fibrinogeen Degradatie Produkten (Fdp) D-Dimeertest, Semikwantitatief.</t>
  </si>
  <si>
    <t>077434</t>
  </si>
  <si>
    <t>Fibrine/Fibrinogeen Degradatie Produkten, Kwantitatief.</t>
  </si>
  <si>
    <t>077451</t>
  </si>
  <si>
    <t>Antitrombine Iii Activiteit.</t>
  </si>
  <si>
    <t>077551</t>
  </si>
  <si>
    <t>Porfyrines Uro-, Copro-, Proto-, In Erytrocyten, Kwantitatief.</t>
  </si>
  <si>
    <t>077571</t>
  </si>
  <si>
    <t>Proteine C Activiteit.</t>
  </si>
  <si>
    <t>077572</t>
  </si>
  <si>
    <t>Proteine C Antigeen.</t>
  </si>
  <si>
    <t>077581</t>
  </si>
  <si>
    <t>Proteine S Totaal Antigeen.</t>
  </si>
  <si>
    <t>077582</t>
  </si>
  <si>
    <t>Proteine S Vrij Antigeen.</t>
  </si>
  <si>
    <t>078013</t>
  </si>
  <si>
    <t>Opwerken Van Sperma Ten Behoeve Van Fertilisatie.</t>
  </si>
  <si>
    <t>078041</t>
  </si>
  <si>
    <t>Zwangerschapsreactie Uit Serum.</t>
  </si>
  <si>
    <t>078081</t>
  </si>
  <si>
    <t>Hcg Kwantitatief Uit Serum.</t>
  </si>
  <si>
    <t>078102</t>
  </si>
  <si>
    <t>Baarmoederslijmonderzoek Op: Aspect, Ph, Varentest En Aanwezigheid Van Epitheel, Erytrocyten, Leucocyten, Bacteriën.</t>
  </si>
  <si>
    <t>078110</t>
  </si>
  <si>
    <t>Sperma Onderzoek (Uitgebreid), Tenminste Omvattende Bepaling Van Volume, Viscositeit, Dichtheid Van Spermatozoën, Ph, Motiliteit, Aantal En Aard Rondcellen.</t>
  </si>
  <si>
    <t>078252</t>
  </si>
  <si>
    <t>Acetylglucoseaminidase, N.</t>
  </si>
  <si>
    <t>079000</t>
  </si>
  <si>
    <t>Kinkhoest-Serologie (Igm + Igg).</t>
  </si>
  <si>
    <t>079001</t>
  </si>
  <si>
    <t>Allergie-Onderzoeken, Bijzonder (Clb-B/Clb-C).</t>
  </si>
  <si>
    <t>079003</t>
  </si>
  <si>
    <t>Antistoffen Tegen Weefselantigenen, Bijzonder (Clb-B).</t>
  </si>
  <si>
    <t>079004</t>
  </si>
  <si>
    <t>Reumafactoren (Elisa) (Clb-B).</t>
  </si>
  <si>
    <t>079005</t>
  </si>
  <si>
    <t>Auto-Immuunziekten, Overige, Bijzonder (Clb-C).</t>
  </si>
  <si>
    <t>079006</t>
  </si>
  <si>
    <t>Bloedcelchemie, Rood, Bijzonder (Clb-B).</t>
  </si>
  <si>
    <t>079007</t>
  </si>
  <si>
    <t>Bloedcelchemie, Rood, Bijzonder (Clb-C).</t>
  </si>
  <si>
    <t>079008</t>
  </si>
  <si>
    <t>Bloedcelchemie, Wit, Bijzonder (Clb-C).</t>
  </si>
  <si>
    <t>079009</t>
  </si>
  <si>
    <t>Bloedstollingsfactoren, Bijzonder (Clb-C).</t>
  </si>
  <si>
    <t>079010</t>
  </si>
  <si>
    <t>Bloedgroep Erytrocytenserologie, Bijzonder (Clb-B).</t>
  </si>
  <si>
    <t>079011</t>
  </si>
  <si>
    <t>Bloedgroep Erytrocytenserologie, Bijzonder (Clb-C).</t>
  </si>
  <si>
    <t>079012</t>
  </si>
  <si>
    <t>Hla-B27 Bevestiging (Clb-B).</t>
  </si>
  <si>
    <t>079013</t>
  </si>
  <si>
    <t>Hla-Overige Bijzondere Onderzoeken (Clb-C) (Excl. Bij Laboratoriumbepalingen Screening Orgaantransplantatie 192121 T/M 192127).</t>
  </si>
  <si>
    <t>079014</t>
  </si>
  <si>
    <t>Complementfactoren-Immunochemie, Bijzonder (Clb-C).</t>
  </si>
  <si>
    <t>079015</t>
  </si>
  <si>
    <t>Immunochemische Onderzoeken, Bijzonder (Clb-B).</t>
  </si>
  <si>
    <t>079016</t>
  </si>
  <si>
    <t>Immunochemische Onderzoeken, Bijzonder (Clb-C).</t>
  </si>
  <si>
    <t>079017</t>
  </si>
  <si>
    <t>Immunocytologie Onderzoeken, Bijzonder (Clb-B).</t>
  </si>
  <si>
    <t>079018</t>
  </si>
  <si>
    <t>Immunocytologie Onderzoeken, Bijzonder (Clb-C).</t>
  </si>
  <si>
    <t>079019</t>
  </si>
  <si>
    <t>Klinische Viro Immunologie, Bijzonder (Clb-B).</t>
  </si>
  <si>
    <t>079020</t>
  </si>
  <si>
    <t>Klinische Viro Immunologie, Bijzonder (Clb-C).</t>
  </si>
  <si>
    <t>079022</t>
  </si>
  <si>
    <t>Immunogenetica, Bijzonder (Clb-B).</t>
  </si>
  <si>
    <t>079024</t>
  </si>
  <si>
    <t>Leucocyten-/Trombocytenserologie, Bijzonder (Clb-C).</t>
  </si>
  <si>
    <t>079970</t>
  </si>
  <si>
    <t>Laboratoriumonderzoeken Voor Nazorg Aan Altruïstische Of Familiaire Donor.</t>
  </si>
  <si>
    <t>079986</t>
  </si>
  <si>
    <t>Periodiek Huisbezoek T.B.V. Klinisch-Chemische En/Of Microbiologische Laboratoriumonderzoeken Waarbij De Personalia Van De Patiënt Min. 2 Werkdagen Voor Huisbezoek Bij De Zorgaanbieder Bekend Zijn.</t>
  </si>
  <si>
    <t>079987</t>
  </si>
  <si>
    <t>Incidenteel Huisbezoek T.B.V. Klinisch-Chemische En/Of Microbiologische Laboratoriumonderzoeken Waarbij De Personalia Vd Patiënt Minder Dan 2 Werkdagen Voor Huisbezoek Bij Zorgaanbieder Bekend Zijn.</t>
  </si>
  <si>
    <t>079988</t>
  </si>
  <si>
    <t>Registratietarief (Inclusief Oproep) In Het Kader Van Multidisciplinaire Zorgverlening Bij Chronische Aandoeningen.</t>
  </si>
  <si>
    <t>079989</t>
  </si>
  <si>
    <t>Ordertarief Klinisch-Chemische En Microbiologische Laboratorium Bloedonderzoeken, Exclusief Bloedafname.</t>
  </si>
  <si>
    <t>079990</t>
  </si>
  <si>
    <t>Toeslag Op Ordertarief Bij Decentrale Afname Van Patiëntmateriaal.</t>
  </si>
  <si>
    <t>079991</t>
  </si>
  <si>
    <t>Ordertarief Klinisch-Chemische En Microbiologische Laboratoriumonderzoeken, Inclusief Bloedafname.</t>
  </si>
  <si>
    <t>079992</t>
  </si>
  <si>
    <t>Huisbezoektarief Klinisch-Chemische En Microbiologische Laboratoriumonderzoeken.</t>
  </si>
  <si>
    <t>079993</t>
  </si>
  <si>
    <t>Clb-Referentietarief.</t>
  </si>
  <si>
    <t>079995</t>
  </si>
  <si>
    <t>Inr-Bepaling (Incl. Ordertarief).</t>
  </si>
  <si>
    <t>080001</t>
  </si>
  <si>
    <t>Alleen Doorlichten Tijdens Repositie Fracturen Of Localisatie Corpus Alienum (Waaronder Röntgencontrole Bij Inbrengen Pen In Enkel, Elleboog E.D., Doorlichting Op Ok, Bewusteloze Ongevalspatiënten).</t>
  </si>
  <si>
    <t>080002</t>
  </si>
  <si>
    <t>Ordertarief Beeldvormende Diagnostiek Röntgen.</t>
  </si>
  <si>
    <t>080003</t>
  </si>
  <si>
    <t>Ordertarief Beeldvormende Diagnostiek Mri.</t>
  </si>
  <si>
    <t>080021</t>
  </si>
  <si>
    <t>Directe Percutane Arteriële Punctie.</t>
  </si>
  <si>
    <t>080023</t>
  </si>
  <si>
    <t>Al Dan Niet Selectief Onderzoek Via Percutane Arteriële Katheterisatie.</t>
  </si>
  <si>
    <t>080025</t>
  </si>
  <si>
    <t>Al Dan Niet Selectief Onderzoek Via Percutane Veneuze Katheterisatie - Alleen Een Venapunctie Is Inbegrepen In Het Desbetreffende Codenummer Zoals B.V. 088012 En 084025.</t>
  </si>
  <si>
    <t>080032</t>
  </si>
  <si>
    <t>Lokale Injectie Medicatie Onder Echo- Of Röntgengeleide.</t>
  </si>
  <si>
    <t>080047</t>
  </si>
  <si>
    <t>Diagnostische Punctie Of Biopsie Van Niet Palpabele Afwijkingen Of Organen, Onder Ct-Controle.</t>
  </si>
  <si>
    <t>080054</t>
  </si>
  <si>
    <t>Verwijderen Corpus Alienum Onder Röntgengeleide.</t>
  </si>
  <si>
    <t>080057</t>
  </si>
  <si>
    <t>Diagnostische Punctie Of Biopsie Van Niet Palpabele Afwijkingen Of Organen, Onder Röntgencontrole.</t>
  </si>
  <si>
    <t>080077</t>
  </si>
  <si>
    <t>Diagnostische Punctie Of Biopsie Van Niet Palpabele Afwijkingen Of Organen, Onder Echografische Controle.</t>
  </si>
  <si>
    <t>080080</t>
  </si>
  <si>
    <t>Volledig Botdensitometrisch Onderzoek Met Dexa-Apparatuur, Ongeacht Het Aantal Onderzochte Anatomische Gebieden En Ongeacht Het Aantal Zittingen.</t>
  </si>
  <si>
    <t>080097</t>
  </si>
  <si>
    <t>Diagnostische Punctie Of Biopsie Van Niet Palpabele Afwijkingen Of Organen, Onder Mri-Controle.</t>
  </si>
  <si>
    <t>081002</t>
  </si>
  <si>
    <t>Radiologisch Onderzoek Hersenschedel Of Deel Ervan Inclusief Neusbeen.</t>
  </si>
  <si>
    <t>081089</t>
  </si>
  <si>
    <t>Mri Hersenen Bij Epilepsie - Uitgebreid.</t>
  </si>
  <si>
    <t>081092</t>
  </si>
  <si>
    <t>Mri Hersenen - Met Contrast.</t>
  </si>
  <si>
    <t>081093</t>
  </si>
  <si>
    <t>Mri Hersenen - Standaard.</t>
  </si>
  <si>
    <t>081342</t>
  </si>
  <si>
    <t>Ct Onderzoek Van De Hersenen En/Of Schedel Met Of Zonder Intraveneus Contrastmiddel.</t>
  </si>
  <si>
    <t>081370</t>
  </si>
  <si>
    <t>Echografie Van De Schedel (Niet Bedoeld Wordt De Mid-Line Echo).</t>
  </si>
  <si>
    <t>081670</t>
  </si>
  <si>
    <t>Echografie Carotide, Al Dan Niet Inclusief Haematotachografisch Onderzoek Van De Cerebropetale Vaten.</t>
  </si>
  <si>
    <t>082002</t>
  </si>
  <si>
    <t>Radiologisch Onderzoek Aangezichtsschedel Of Deel Ervan - Neusbijholten Inclusief Sphenoid Respectievelijk Adenoid.</t>
  </si>
  <si>
    <t>082042</t>
  </si>
  <si>
    <t>Ct Onderzoek Van De Aangezichtsschedel, Met Of Zonder Intraveneus Contrast.</t>
  </si>
  <si>
    <t>082070</t>
  </si>
  <si>
    <t>Echografie Van Het Aangezicht En/Of Neusbijholten.</t>
  </si>
  <si>
    <t>082202</t>
  </si>
  <si>
    <t>Skeletvrije Opname Oogbol En/Of Localisatie Corpus Alienum In Oog(Kas).</t>
  </si>
  <si>
    <t>082211</t>
  </si>
  <si>
    <t>Radiologisch Onderzoek Ductus Naso-Lacrimalis.</t>
  </si>
  <si>
    <t>082270</t>
  </si>
  <si>
    <t>Echografie Orbita Inclusief Oogbol.</t>
  </si>
  <si>
    <t>082402</t>
  </si>
  <si>
    <t>Radiologisch Onderzoek Petrosum, Mastoïd Of Deel Ervan, Een Of Meerdere Projecties.</t>
  </si>
  <si>
    <t>082445</t>
  </si>
  <si>
    <t>Ct Onderzoek Van Het Petrosum, Multidirectioneel Onderzoek Met Reconstructies Tbv Afbeelden Binnen- Of Middenoorpathologie. Dit Codenummer Is Niet Bedoeld Voor De Analyse Van Brughoektumoren.</t>
  </si>
  <si>
    <t>082490</t>
  </si>
  <si>
    <t>Mri Achterste Schedelgroeve.</t>
  </si>
  <si>
    <t>082502</t>
  </si>
  <si>
    <t>Partiele Gebitsstatus.</t>
  </si>
  <si>
    <t>082505</t>
  </si>
  <si>
    <t>Volledige Gebitsstatus Of Panoramixopname.</t>
  </si>
  <si>
    <t>082602</t>
  </si>
  <si>
    <t>Radiologisch Onderzoek Mandibula, Kaakgewricht(En) Of Deel Ervan - Localisatie Speekselsteen.</t>
  </si>
  <si>
    <t>082711</t>
  </si>
  <si>
    <t>Sialografie.</t>
  </si>
  <si>
    <t>082970</t>
  </si>
  <si>
    <t>Echografie Van De Schildklier En/Of Hals.</t>
  </si>
  <si>
    <t>083002</t>
  </si>
  <si>
    <t>Radiologisch Onderzoek Gehele Wervelkolom Inclusief Sacrum En Os Coccigis En Overzichtsopname Sacroiliacale Gewrichten.</t>
  </si>
  <si>
    <t>083042</t>
  </si>
  <si>
    <t>Ct Onderzoek Van De Wervelkolom.</t>
  </si>
  <si>
    <t>083043</t>
  </si>
  <si>
    <t>Ct Onderzoek Van De Hals, Inclusief Cta Van De Hals.</t>
  </si>
  <si>
    <t>083102</t>
  </si>
  <si>
    <t>Radiologisch Onderzoek Cervicale Wervelkolom Of Deel Ervan.</t>
  </si>
  <si>
    <t>083190</t>
  </si>
  <si>
    <t>Mri Cervicale Wervelkolom En/Of Hals Inclusief Craniovertebrale Overgang.</t>
  </si>
  <si>
    <t>083191</t>
  </si>
  <si>
    <t>Mri Hals, Inclusief Mra Hals (Excl. Mri Cervicale Wervelkolom 083192).</t>
  </si>
  <si>
    <t>083192</t>
  </si>
  <si>
    <t>Mri Cervicale Wervelkolom Inclusief Craniovertebrale Overgang (Excl. Mri Hals 083191).</t>
  </si>
  <si>
    <t>083202</t>
  </si>
  <si>
    <t>Radiologisch Onderzoek Thoracale Wervelkolom Of Deel Ervan.</t>
  </si>
  <si>
    <t>083290</t>
  </si>
  <si>
    <t>Mri Thoracale Wervelkolom.</t>
  </si>
  <si>
    <t>083302</t>
  </si>
  <si>
    <t>Radiologisch Onderzoek Lumbosacrale Wervelkolom Inclusief Overzichtsopname Sacroiliacale Gewrichten.</t>
  </si>
  <si>
    <t>083390</t>
  </si>
  <si>
    <t>Mri Lumbosacrale Wervelkolom.</t>
  </si>
  <si>
    <t>083402</t>
  </si>
  <si>
    <t>Speciaal Gericht Radiologisch Onderzoek Sacroiliacale Gewrichten En/Of Os Coccygis.</t>
  </si>
  <si>
    <t>083615</t>
  </si>
  <si>
    <t>Inbrengen Van Intrathecaal Of Intra-Articulair Contrast Door De Radioloog, T.B.V. Mri Of Ct.</t>
  </si>
  <si>
    <t>084002</t>
  </si>
  <si>
    <t>Radiologisch Onderzoek Gehele Schouder, Arm En Hand.</t>
  </si>
  <si>
    <t>084020</t>
  </si>
  <si>
    <t>Radiologish Onderzoek Arteria Brachialis.</t>
  </si>
  <si>
    <t>084025</t>
  </si>
  <si>
    <t>Flebografie Van Een Arm Inclusief De Benodigde Venapunctie.</t>
  </si>
  <si>
    <t>084042</t>
  </si>
  <si>
    <t>Ct Onderzoek Van De Bovenste Extremiteit(En), Met Of Zonder Intraveneus Contrast.</t>
  </si>
  <si>
    <t>084070</t>
  </si>
  <si>
    <t>Echografie Van De Bovenste Extremiteit(En).</t>
  </si>
  <si>
    <t>084090</t>
  </si>
  <si>
    <t>Mri Schouder(S)/Bovenste Extremiteit(En).</t>
  </si>
  <si>
    <t>084202</t>
  </si>
  <si>
    <t>Radiologisch Onderzoek Scapula En/Of Clavicula En/Of Schoudergewricht En/Of Bovenarm.</t>
  </si>
  <si>
    <t>084213</t>
  </si>
  <si>
    <t>Arthrografie Schoudergewricht.</t>
  </si>
  <si>
    <t>084257</t>
  </si>
  <si>
    <t>Barbotage Schouder (Needle Aspiration Of Calcific Deposits, Nacd), Onder Röntgencontrole.</t>
  </si>
  <si>
    <t>084277</t>
  </si>
  <si>
    <t>Barbotage Schouder (Needle Aspiration Of Calcific Deposits, Nacd), Onder Echocontrole.</t>
  </si>
  <si>
    <t>084402</t>
  </si>
  <si>
    <t>Radiologisch Onderzoek Elleboog En/Of Onderarm.</t>
  </si>
  <si>
    <t>084602</t>
  </si>
  <si>
    <t>Radiologisch Onderzoek Pols En/Of Hand En/Of Vingers.</t>
  </si>
  <si>
    <t>084613</t>
  </si>
  <si>
    <t>Arhthrografie Polsgewricht.</t>
  </si>
  <si>
    <t>084730</t>
  </si>
  <si>
    <t>Lengteprognose Op Handwortelskelet En/Of Skeletleeftijdbepaling.</t>
  </si>
  <si>
    <t>085000</t>
  </si>
  <si>
    <t>Radiologisch Onderzoek Thorax, Doorlichting Zonder Opname.</t>
  </si>
  <si>
    <t>085002</t>
  </si>
  <si>
    <t>Radiologisch Onderzoek Thorax, Een Of Meerdere Richtingen, Inclusief Doorlichting.</t>
  </si>
  <si>
    <t>085042</t>
  </si>
  <si>
    <t>Ct Onderzoek Van De Thorax, Het Hart En Grote Vaten Inclusief Inbrengen Contrastmiddel.</t>
  </si>
  <si>
    <t>085070</t>
  </si>
  <si>
    <t>Echografie Van Het Hart En/Of De Thorax.</t>
  </si>
  <si>
    <t>085091</t>
  </si>
  <si>
    <t>Mr Mammografie.</t>
  </si>
  <si>
    <t>085093</t>
  </si>
  <si>
    <t>Mri Thorax(Wand) En Mediastinum (Excl. Mamma, Zie 085091).</t>
  </si>
  <si>
    <t>085140</t>
  </si>
  <si>
    <t>Multislice Ct-Hart Inclusief Voor- En Nabespreking Met Cardioloog.</t>
  </si>
  <si>
    <t>085141</t>
  </si>
  <si>
    <t>Multislice Ct-Hart Tbv Ca2+-Bepaling Inclusief Voor- En Nabespreking Met Cardioloog.</t>
  </si>
  <si>
    <t>085190</t>
  </si>
  <si>
    <t>Mri-Hart.</t>
  </si>
  <si>
    <t>085191</t>
  </si>
  <si>
    <t>Mri-Hart Met Dobutamine Stress-Test.</t>
  </si>
  <si>
    <t>085320</t>
  </si>
  <si>
    <t>Radiologisch Onderzoek Aorta Thoracalis, Aortaboog, Inclusief Bij Dit Onderzoek In Beeld Komende Zijtakken.</t>
  </si>
  <si>
    <t>085420</t>
  </si>
  <si>
    <t>Radiologisch Onderzoek Arteria Pulmonalis, Rechtszijdig Angiocardiogram.</t>
  </si>
  <si>
    <t>085720</t>
  </si>
  <si>
    <t>Radiologisch Onderzoek Arteriae Coronariae.</t>
  </si>
  <si>
    <t>086011</t>
  </si>
  <si>
    <t>Laryngo- En/Of Bronchografie.</t>
  </si>
  <si>
    <t>086042</t>
  </si>
  <si>
    <t>Ct Onderzoek Van De Luchtwegen, Met Of Zonder Intraveneus Contrastmiddel.</t>
  </si>
  <si>
    <t>086202</t>
  </si>
  <si>
    <t>Radiologisch Onderzoek Larynx En Trachea Inclusief Struma-Onderzoek Al Of Niet Met Oesofaguscontrast.</t>
  </si>
  <si>
    <t>086802</t>
  </si>
  <si>
    <t>Radiologisch Onderzoek Ribben En/Of Sternum.</t>
  </si>
  <si>
    <t>086902</t>
  </si>
  <si>
    <t>Mammografie, Al Of Niet Met Contrast In Melkgangen (Excl. Mammografie - 3d, Zie 086941).</t>
  </si>
  <si>
    <t>086909</t>
  </si>
  <si>
    <t>Beoordeling Specimina, Mammatumor Per Operatieve Zitting.</t>
  </si>
  <si>
    <t>086910</t>
  </si>
  <si>
    <t>Consult Radioloog Na Beeldvormend Onderzoek Na Bi-Rads 0 (B0) Uitslag, Niet Gevolgd Door Aanvullend Onderzoek Of Behandeling.</t>
  </si>
  <si>
    <t>086941</t>
  </si>
  <si>
    <t>Mammografie - 3d (Digitale Borst Tomosynthese, Dbt).</t>
  </si>
  <si>
    <t>086957</t>
  </si>
  <si>
    <t>Localisatie Mammatumor.</t>
  </si>
  <si>
    <t>086970</t>
  </si>
  <si>
    <t>Echografie Van Mamma.</t>
  </si>
  <si>
    <t>086978</t>
  </si>
  <si>
    <t>Drainage Mamma Onder Echogeleide.</t>
  </si>
  <si>
    <t>087002</t>
  </si>
  <si>
    <t>Radiologisch Buikoverzichtsonderzoek, Liggend En/Of Staand, Een Of Meerdere Richtingen.</t>
  </si>
  <si>
    <t>087042</t>
  </si>
  <si>
    <t>Ct Onderzoek Van Het Abdomen, Retroperitoneum, Inclusief Inbegrepen Orale En/Of Rectale Contraststof, Met Of Onder Toediening Van Een Intraveneus Contrastmiddel.</t>
  </si>
  <si>
    <t>087043</t>
  </si>
  <si>
    <t>Ct Virtuele Colonoscopie.</t>
  </si>
  <si>
    <t>087070</t>
  </si>
  <si>
    <t>087078</t>
  </si>
  <si>
    <t>Abcesdrainage Met Echografie.</t>
  </si>
  <si>
    <t>087091</t>
  </si>
  <si>
    <t>Mri Lever.</t>
  </si>
  <si>
    <t>087092</t>
  </si>
  <si>
    <t>Mri Prostaat.</t>
  </si>
  <si>
    <t>087096</t>
  </si>
  <si>
    <t>Mri Rectum.</t>
  </si>
  <si>
    <t>087097</t>
  </si>
  <si>
    <t>Mri Abdomen (Excl. Rectum, Zie 087096).</t>
  </si>
  <si>
    <t>087098</t>
  </si>
  <si>
    <t>Drainwissel Na Abcesdrainage.</t>
  </si>
  <si>
    <t>087111</t>
  </si>
  <si>
    <t>Radiologisch Onderzoek Slokdarm.</t>
  </si>
  <si>
    <t>087211</t>
  </si>
  <si>
    <t>Radiologisch Onderzoek Maag En Duodenum Inclusief Doorlichten Van De Slokdarm En Inclusief Dunne Darm Passage.</t>
  </si>
  <si>
    <t>087258</t>
  </si>
  <si>
    <t>Inbrengen Maag- Of Duodenumsonde.</t>
  </si>
  <si>
    <t>087278</t>
  </si>
  <si>
    <t>Percutane Gastro- Of Jejunostomie, De Verrichting Omvat De Punctie, Katheterisatie En Inbrengen Van De Katheter.</t>
  </si>
  <si>
    <t>087411</t>
  </si>
  <si>
    <t>Radiologisch Onderzoek Dunne Darm Als Zelfstandig Onderzoek Inclusief Contrastvloeistof.</t>
  </si>
  <si>
    <t>087511</t>
  </si>
  <si>
    <t>Radiologisch Onderzoek Dikke Darm.</t>
  </si>
  <si>
    <t>087658</t>
  </si>
  <si>
    <t>Drainageprocedure Galblaas Of Galwegen, Met Röntgen.</t>
  </si>
  <si>
    <t>087678</t>
  </si>
  <si>
    <t>Drainageprocedure Galblaas Of Galwegen, Met Echografie.</t>
  </si>
  <si>
    <t>087698</t>
  </si>
  <si>
    <t>Drainwissel Na Galblaas- Of Galwegdrainage.</t>
  </si>
  <si>
    <t>087811</t>
  </si>
  <si>
    <t>Doorlichting Bij Ercp, Assistentie Scopist, Het Maken En Het Beoordelen Van De Foto’s.</t>
  </si>
  <si>
    <t>087913</t>
  </si>
  <si>
    <t>Herniografie, Met Behulp Van Intraperitoneaal Ingebrachte Contrastvloeistof.</t>
  </si>
  <si>
    <t>088090</t>
  </si>
  <si>
    <t>Mri Bekken.</t>
  </si>
  <si>
    <t>088118</t>
  </si>
  <si>
    <t>Antegrade Pyleografie.</t>
  </si>
  <si>
    <t>088158</t>
  </si>
  <si>
    <t>Nefrostomie Bij Afvloedbelemmering, Met Röntgen.</t>
  </si>
  <si>
    <t>088178</t>
  </si>
  <si>
    <t>Nefrostomie Bij Afvloedbelemmering, Met Echografie.</t>
  </si>
  <si>
    <t>088198</t>
  </si>
  <si>
    <t>Drainwissel Na Nefrostomie.</t>
  </si>
  <si>
    <t>088311</t>
  </si>
  <si>
    <t>Retrograde Cysto-En/Of Urethrografie, Inclusief Eventueel Mictie- En Incontinentieonderzoek.</t>
  </si>
  <si>
    <t>088425</t>
  </si>
  <si>
    <t>Flebografie Van Spermatica.</t>
  </si>
  <si>
    <t>088470</t>
  </si>
  <si>
    <t>Echografie Van Het Scrotum.</t>
  </si>
  <si>
    <t>088511</t>
  </si>
  <si>
    <t>Hystero-Salpingografie.</t>
  </si>
  <si>
    <t>088770</t>
  </si>
  <si>
    <t>Echografie À Vue In Verband Met Zwangerschap Mits De Röntgenoloog Het Fluorescentiebeeld Persoonlijk Beoordeelt.</t>
  </si>
  <si>
    <t>088920</t>
  </si>
  <si>
    <t>Radiologisch Onderzoek Abdominale Aorta Inclusief Bij Dit Onderzoek Afgebeelde Zijtakken En Beenarteriën.</t>
  </si>
  <si>
    <t>089002</t>
  </si>
  <si>
    <t>Radiologisch Onderzoek Gehele Been En/Of Voet.</t>
  </si>
  <si>
    <t>089020</t>
  </si>
  <si>
    <t>Radiologisch Onderzoek Arteriën Van Het Been.</t>
  </si>
  <si>
    <t>089025</t>
  </si>
  <si>
    <t>Flebografie Van Een Been - Inclusief De Benodigde Venapunctie.</t>
  </si>
  <si>
    <t>089042</t>
  </si>
  <si>
    <t>Ct Van Het Bekken Inclusief Inbrengen Orale En/Of Rectale Contraststof. Met Of Zonder Toediening Van Een Intraveneus Contrastmiddel.</t>
  </si>
  <si>
    <t>089070</t>
  </si>
  <si>
    <t>Echografie Onderste Extremiteit(En).</t>
  </si>
  <si>
    <t>089090</t>
  </si>
  <si>
    <t>Mri Heup(En)/ Onderste Extremiteit(En).</t>
  </si>
  <si>
    <t>089142</t>
  </si>
  <si>
    <t>Ct Onderzoek Van De Onderste Extremiteiten, Met Of Zonder Intraveneus Contrast.</t>
  </si>
  <si>
    <t>089202</t>
  </si>
  <si>
    <t>Radiologisch Onderzoek Bekken, Respectievelijk Heupgewricht.</t>
  </si>
  <si>
    <t>089213</t>
  </si>
  <si>
    <t>Arthrografie Heupgewricht.</t>
  </si>
  <si>
    <t>089302</t>
  </si>
  <si>
    <t>Radiologisch Onderzoek Bovenbeen.</t>
  </si>
  <si>
    <t>089402</t>
  </si>
  <si>
    <t>Radiologisch Onderzoek Knie En/Of Onderbeen.</t>
  </si>
  <si>
    <t>089413</t>
  </si>
  <si>
    <t>Arthrografie Kniegewricht.</t>
  </si>
  <si>
    <t>089602</t>
  </si>
  <si>
    <t>Radiologisch Onderzoek Enkel En/Of Voet(Wortel) En/Of Tenen.</t>
  </si>
  <si>
    <t>089879</t>
  </si>
  <si>
    <t>Beoordeling Radiologisch Onderzoek Voor Derden.</t>
  </si>
  <si>
    <t>120010</t>
  </si>
  <si>
    <t>Speekselklieronderzoek (Al Of Niet Met Interventie).</t>
  </si>
  <si>
    <t>120012</t>
  </si>
  <si>
    <t>Schildklier Uptake-Meting.</t>
  </si>
  <si>
    <t>120013</t>
  </si>
  <si>
    <t>Schildklierscintigrafie.</t>
  </si>
  <si>
    <t>120030</t>
  </si>
  <si>
    <t>Statisch Skeletonderzoek.</t>
  </si>
  <si>
    <t>120031</t>
  </si>
  <si>
    <t>Meerfasen Skeletonderzoek.</t>
  </si>
  <si>
    <t>120032</t>
  </si>
  <si>
    <t>120033</t>
  </si>
  <si>
    <t>Skeletdensitometrie Gehele Lichaam. Hieronder Valt Niet Het Onderzoek Met Dexa-Apparatuur.</t>
  </si>
  <si>
    <t>120037</t>
  </si>
  <si>
    <t>Skeletdensitometrie Met Lateral Vertebral Assessment (Lva).</t>
  </si>
  <si>
    <t>120042</t>
  </si>
  <si>
    <t>Ejectiefractie L.V. En/Of R.V. Met Wandbewegingsanalyse.</t>
  </si>
  <si>
    <t>120048</t>
  </si>
  <si>
    <t>Multislice Ct-Hart Voor Ca2-Meting Inclusief Voor- En Nabespreking Met Cardioloog.</t>
  </si>
  <si>
    <t>120060</t>
  </si>
  <si>
    <t>Longperfusieonderzoek.</t>
  </si>
  <si>
    <t>120061</t>
  </si>
  <si>
    <t>Longventilatieonderzoek Met Edelgassen Of Aerosolen.</t>
  </si>
  <si>
    <t>120089</t>
  </si>
  <si>
    <t>Schildwachtklierprocedure.</t>
  </si>
  <si>
    <t>120090</t>
  </si>
  <si>
    <t>Lymfeklieronderzoek Met Afvloedmeting (092).</t>
  </si>
  <si>
    <t>120100</t>
  </si>
  <si>
    <t>Nieronderzoek Statisch (Dmsa).</t>
  </si>
  <si>
    <t>120109</t>
  </si>
  <si>
    <t>Functioneel Onderzoek Van De Nieren/Urinewegen Met Isotopen.</t>
  </si>
  <si>
    <t>120154</t>
  </si>
  <si>
    <t>Abces/Ontstekingslokalisatie Met Behulp Van Gelabelde Leuko´s.</t>
  </si>
  <si>
    <t>120156</t>
  </si>
  <si>
    <t>Orgaanperfusie (Voor Zover Niet Apart Vermeld) (155).</t>
  </si>
  <si>
    <t>120157</t>
  </si>
  <si>
    <t>Tumorlokalisatie Mbv Radioactieve Eiwitten Of Met Radioactieve Stoffen (O.A. Gallium, Thallium, 5-Dmsa, Tetrofosmin).</t>
  </si>
  <si>
    <t>120179</t>
  </si>
  <si>
    <t>C14-Ureumademtest.</t>
  </si>
  <si>
    <t>120207</t>
  </si>
  <si>
    <t>Spect Van De Hersenen.</t>
  </si>
  <si>
    <t>120230</t>
  </si>
  <si>
    <t>Spect Van Skelet Detail.</t>
  </si>
  <si>
    <t>120240</t>
  </si>
  <si>
    <t>Spect Van Myocard Rust.</t>
  </si>
  <si>
    <t>120241</t>
  </si>
  <si>
    <t>Spect Van Myocard Inspanning Met Stress-Test.</t>
  </si>
  <si>
    <t>120245</t>
  </si>
  <si>
    <t>Spect Van Hartkamers Ecg-Getriggerd, Rust Met Ef- Berekening (244).</t>
  </si>
  <si>
    <t>120246</t>
  </si>
  <si>
    <t>Spect Van Hartkamers Ecg-Getriggerd Met Ef-Berekening, Inspanning En Stress-Test (244).</t>
  </si>
  <si>
    <t>120280</t>
  </si>
  <si>
    <t>Spect Van Abdomen.</t>
  </si>
  <si>
    <t>120400</t>
  </si>
  <si>
    <t>Behandeling Hyperthyreoidie Met I-131.</t>
  </si>
  <si>
    <t>120402</t>
  </si>
  <si>
    <t>Behandeling Schildkliertumoren Met I-131 (401).</t>
  </si>
  <si>
    <t>120412</t>
  </si>
  <si>
    <t>Consult, Niet Gevolgd Door Een Nucleair Geneeskundige Behandeling.</t>
  </si>
  <si>
    <t>120500</t>
  </si>
  <si>
    <t>Pet Partieel (Neurologisch, Cardiologisch).</t>
  </si>
  <si>
    <t>120501</t>
  </si>
  <si>
    <t>Pet Wb (Whole Body), Oncologie.</t>
  </si>
  <si>
    <t>120502</t>
  </si>
  <si>
    <t>Pet-Ct Myocardperfusie In Rust Met Volume, Ejectiefractie (Ef) En Flowmetingen.</t>
  </si>
  <si>
    <t>120503</t>
  </si>
  <si>
    <t>Pet-Ct Myocardperfusie Stress Met Volume, Ejectiefractie (Ef) En Flowmetingen.</t>
  </si>
  <si>
    <t>120551</t>
  </si>
  <si>
    <t>Ct Onderzoek Van De Bovenste Extremiteiten, Met Of Zonder Intraveneus Contrast.</t>
  </si>
  <si>
    <t>120552</t>
  </si>
  <si>
    <t>190202</t>
  </si>
  <si>
    <t>Verpleegdag klasse 2a</t>
  </si>
  <si>
    <t>191150</t>
  </si>
  <si>
    <t>Diagnostiek</t>
  </si>
  <si>
    <t>191151</t>
  </si>
  <si>
    <t>Uitgebreide ziektetypering</t>
  </si>
  <si>
    <t>191152</t>
  </si>
  <si>
    <t>Controle beenmerg</t>
  </si>
  <si>
    <t>191153</t>
  </si>
  <si>
    <t>Uitgebreide controle</t>
  </si>
  <si>
    <t>191154</t>
  </si>
  <si>
    <t>MRD-PCR</t>
  </si>
  <si>
    <t>191155</t>
  </si>
  <si>
    <t>RQ-PCR</t>
  </si>
  <si>
    <t>192840</t>
  </si>
  <si>
    <t>Telefonische Zitting (Per Kwartier) (Diëtetiek).</t>
  </si>
  <si>
    <t>192841</t>
  </si>
  <si>
    <t>Individueel Dieetvoorschrift (Per Kwartier).</t>
  </si>
  <si>
    <t>192846</t>
  </si>
  <si>
    <t>Groepsbehandeling Bij Diëtetiek Als Onderdeel Van Gecoördineerde Multidisciplinaire Zorgverlening Aan Patiënten Met Dm, Copd En Vrm (Per Patiënt, Per Kwartier).</t>
  </si>
  <si>
    <t>192848</t>
  </si>
  <si>
    <t>Eerste Optometrisch Onderzoek (Binoculair).</t>
  </si>
  <si>
    <t>192849</t>
  </si>
  <si>
    <t>Voortgezette Optometrische Behandeling Per Bezoek (Binoculair).</t>
  </si>
  <si>
    <t>192850</t>
  </si>
  <si>
    <t>Intramurale Diëtetiek (Per Kwartier).</t>
  </si>
  <si>
    <t>192851</t>
  </si>
  <si>
    <t>Huisbezoek Intramurale Diëtetiek.</t>
  </si>
  <si>
    <t>192853</t>
  </si>
  <si>
    <t>Screening Bij Directe Toegang Intramurale Dietetiek.</t>
  </si>
  <si>
    <t>192854</t>
  </si>
  <si>
    <t>Preventieve Optometrische Screening.</t>
  </si>
  <si>
    <t>192855</t>
  </si>
  <si>
    <t>Screening (Intake) Orthoptie.</t>
  </si>
  <si>
    <t>192856</t>
  </si>
  <si>
    <t>Uitgebreid Vervolg Orthoptisch Onderzoek.</t>
  </si>
  <si>
    <t>192929</t>
  </si>
  <si>
    <t>Individuele Zitting Bekkenoefentherapie.</t>
  </si>
  <si>
    <t>192932</t>
  </si>
  <si>
    <t>Instructie/Overleg Ouders/Verzorgers Van De Patiënt (Logopedie).</t>
  </si>
  <si>
    <t>192934</t>
  </si>
  <si>
    <t>Toeslag Voor Eenmalige Behandeling Op De Werkplek (Ergotherapie).</t>
  </si>
  <si>
    <t>192935</t>
  </si>
  <si>
    <t>Instructie/Overleg Ouders/Verzorgers Van De Patiënt (Ergotherapie).</t>
  </si>
  <si>
    <t>192937</t>
  </si>
  <si>
    <t>Individuele Zitting Handergotherapie.</t>
  </si>
  <si>
    <t>192938</t>
  </si>
  <si>
    <t>Individuele Zitting Kinderergotherapie.</t>
  </si>
  <si>
    <t>192939</t>
  </si>
  <si>
    <t>Individuele Zitting Oedeemtherapie.</t>
  </si>
  <si>
    <t>192940</t>
  </si>
  <si>
    <t>Verslaglegging Aan Derden (Ergotherapie).</t>
  </si>
  <si>
    <t>192944</t>
  </si>
  <si>
    <t>Groepszitting Voor Behandeling Van Vier Personen (Ergotherapie).</t>
  </si>
  <si>
    <t>192945</t>
  </si>
  <si>
    <t>Groepszitting Voor Behandeling Van Drie Personen (Ergotherapie).</t>
  </si>
  <si>
    <t>192946</t>
  </si>
  <si>
    <t>Telefonische Zitting (Ergotherapie).</t>
  </si>
  <si>
    <t>192947</t>
  </si>
  <si>
    <t>Eenmalig Onderzoek (Ergotherapie).</t>
  </si>
  <si>
    <t>192948</t>
  </si>
  <si>
    <t>Intake En Onderzoek Na Verwijzing (Ergotherapie).</t>
  </si>
  <si>
    <t>192949</t>
  </si>
  <si>
    <t>Screening En Intake En Onderzoek (Ergotherapie).</t>
  </si>
  <si>
    <t>192950</t>
  </si>
  <si>
    <t>Intake En Onderzoek Na Screening (Ergotherapie).</t>
  </si>
  <si>
    <t>192951</t>
  </si>
  <si>
    <t>Individuele Zitting Reguliere Oefentherapie.</t>
  </si>
  <si>
    <t>192954</t>
  </si>
  <si>
    <t>Telefonische Zitting (Oefentherapie).</t>
  </si>
  <si>
    <t>192955</t>
  </si>
  <si>
    <t>Lange Zitting Voor Een Aantal Specifieke Aandoeningen (Oefentherapie).</t>
  </si>
  <si>
    <t>192956</t>
  </si>
  <si>
    <t>Intake En Onderzoek Na Verwijzing (Oefentherapie).</t>
  </si>
  <si>
    <t>192959</t>
  </si>
  <si>
    <t>Eenmalig Kinderoefentherapeutisch Rapport.</t>
  </si>
  <si>
    <t>192960</t>
  </si>
  <si>
    <t>Toeslag Voor Behandeling Aan Huis (Oefentherapie), Per Patiënt, Per Dag.</t>
  </si>
  <si>
    <t>192961</t>
  </si>
  <si>
    <t>Individuele Zitting Kinderoefentherapie.</t>
  </si>
  <si>
    <t>192962</t>
  </si>
  <si>
    <t>Instructie / Overleg Ouders/Verzorgers Van De Patiënt (Oefentherapie).</t>
  </si>
  <si>
    <t>192964</t>
  </si>
  <si>
    <t>Intake En Onderzoek Na Screening (Oefentherapie).</t>
  </si>
  <si>
    <t>192970</t>
  </si>
  <si>
    <t>Individuele Zitting Stotteren (Logopedie).</t>
  </si>
  <si>
    <t>192971</t>
  </si>
  <si>
    <t>Individuele Zitting Afasie (Logopedie).</t>
  </si>
  <si>
    <t>192974</t>
  </si>
  <si>
    <t>Overleg Met Derden Te Declareren Aan Derden (Logopedie).</t>
  </si>
  <si>
    <t>192975</t>
  </si>
  <si>
    <t>Verslaglegging Aan Derden Te Declareren Aan Derden (Logopedie).</t>
  </si>
  <si>
    <t>192976</t>
  </si>
  <si>
    <t>Toeslag Voor Behandeling Aan Huis (Logopedie), Per Patiënt, Per Dag.</t>
  </si>
  <si>
    <t>192977</t>
  </si>
  <si>
    <t>Screening (Logopedie).</t>
  </si>
  <si>
    <t>192978</t>
  </si>
  <si>
    <t>Anamnese En Onderzoek Na Screening (Logopedie).</t>
  </si>
  <si>
    <t>192979</t>
  </si>
  <si>
    <t>Anamnese En Onderzoek Na Verwijzing (Logopedie).</t>
  </si>
  <si>
    <t>192980</t>
  </si>
  <si>
    <t>Screening, Anamnese En Onderzoek (Logopedie).</t>
  </si>
  <si>
    <t>192984</t>
  </si>
  <si>
    <t>Screening En Intake En Onderzoek (Fysiotherapie).</t>
  </si>
  <si>
    <t>192985</t>
  </si>
  <si>
    <t>Verslaglegging Aan Derden (Fysiotherapie).</t>
  </si>
  <si>
    <t>192986</t>
  </si>
  <si>
    <t>Lange Zitting Voor Een Aantal Specifieke Aandoeningen (Logopedie).</t>
  </si>
  <si>
    <t>192987</t>
  </si>
  <si>
    <t>Intake En Onderzoek Na Screening (Per Kwartier) (Diëtetiek).</t>
  </si>
  <si>
    <t>192988</t>
  </si>
  <si>
    <t>Screening En Intake En Onderzoek (Per Kwartier) (Diëtetiek).</t>
  </si>
  <si>
    <t>192989</t>
  </si>
  <si>
    <t>Intake En Onderzoek Na Verwijzing (Per Kwartier) (Diëtetiek).</t>
  </si>
  <si>
    <t>192990</t>
  </si>
  <si>
    <t>Individuele Zitting Diëtetiek (Per Kwartier).</t>
  </si>
  <si>
    <t>192992</t>
  </si>
  <si>
    <t>Groepszitting Voor Behandeling Van Drie Personen (Diëtetiek).</t>
  </si>
  <si>
    <t>192993</t>
  </si>
  <si>
    <t>Groepszitting Voor Behandeling Van Vier Personen (Diëtetiek).</t>
  </si>
  <si>
    <t>192994</t>
  </si>
  <si>
    <t>Groepszitting Voor Behandeling Van Vijf Tot En Met Tien Personen (Diëtetiek).</t>
  </si>
  <si>
    <t>192995</t>
  </si>
  <si>
    <t>Groepszitting Voor Behandeling Van Meer Dan Tien Personen (Diëtetiek).</t>
  </si>
  <si>
    <t>192996</t>
  </si>
  <si>
    <t>Toeslag Voor Behandeling Aan Huis (Diëtetiek), Per Patiënt, Per Dag.</t>
  </si>
  <si>
    <t>192998</t>
  </si>
  <si>
    <t>Screening Bij Directe Toegang (Diëtetiek).</t>
  </si>
  <si>
    <t>192999</t>
  </si>
  <si>
    <t>Individuele Zitting Geriatrie Fysiotherapie.</t>
  </si>
  <si>
    <t>193000</t>
  </si>
  <si>
    <t>Individuele Zitting Psychosomatische Fysiotherapie.</t>
  </si>
  <si>
    <t>193001</t>
  </si>
  <si>
    <t>Individuele Zitting Reguliere Fysiotherapie.</t>
  </si>
  <si>
    <t>193003</t>
  </si>
  <si>
    <t>Individuele Zitting Kinderfysiotherapie.</t>
  </si>
  <si>
    <t>193004</t>
  </si>
  <si>
    <t>Groepszitting Voor Behandeling Van Vijf Tot En Met Tien Personen (Fysiotherapie).</t>
  </si>
  <si>
    <t>193005</t>
  </si>
  <si>
    <t>Individuele Zitting Manuele Fysiotherapie.</t>
  </si>
  <si>
    <t>193006</t>
  </si>
  <si>
    <t>Eenmalig Onderzoek (Fysiotherapie).</t>
  </si>
  <si>
    <t>193007</t>
  </si>
  <si>
    <t>Individuele Zitting Oedeemtherapie (Fysiotherapie).</t>
  </si>
  <si>
    <t>193008</t>
  </si>
  <si>
    <t>Groepszitting Voor Behandeling Van Twee Personen (Fysiotherapie).</t>
  </si>
  <si>
    <t>193009</t>
  </si>
  <si>
    <t>Groepszitting Voor Behandeling Van Drie Personen (Fysiotherapie).</t>
  </si>
  <si>
    <t>193010</t>
  </si>
  <si>
    <t>Groepszitting Voor Behandeling Van Vier Personen (Fysiotherapie).</t>
  </si>
  <si>
    <t>193012</t>
  </si>
  <si>
    <t>Individuele Zitting (Ergotherapie).</t>
  </si>
  <si>
    <t>193013</t>
  </si>
  <si>
    <t>Toeslag Voor Behandeling Aan Huis (Ergotherapie), Per Patiënt, Per Dag.</t>
  </si>
  <si>
    <t>193015</t>
  </si>
  <si>
    <t>Individuele Zitting Bekkenfysiotherapie.</t>
  </si>
  <si>
    <t>193017</t>
  </si>
  <si>
    <t>Instructie/Overleg Ouders/Verzorgers Van De Patiënt (Fysiotherapie).</t>
  </si>
  <si>
    <t>193021</t>
  </si>
  <si>
    <t>Individuele Zitting Reguliere Logopedie.</t>
  </si>
  <si>
    <t>193022</t>
  </si>
  <si>
    <t>Eenmalig Onderzoek (Logopedie).</t>
  </si>
  <si>
    <t>193024</t>
  </si>
  <si>
    <t>Individuele Zitting Preverbale Logopedie.</t>
  </si>
  <si>
    <t>193025</t>
  </si>
  <si>
    <t>Lange Zitting Voor Een Aantal Specifieke Aandoeningen (Fysiotherapie).</t>
  </si>
  <si>
    <t>193026</t>
  </si>
  <si>
    <t>Telefonische Zitting (Fysiotherapie).</t>
  </si>
  <si>
    <t>193027</t>
  </si>
  <si>
    <t>Screening (Fysiotherapie).</t>
  </si>
  <si>
    <t>193028</t>
  </si>
  <si>
    <t>Intake En Onderzoek Na Screening (Fysiotherapie)</t>
  </si>
  <si>
    <t>193029</t>
  </si>
  <si>
    <t>Intake En Onderzoek Na Verwijzing (Fysiotherapie)</t>
  </si>
  <si>
    <t>193030</t>
  </si>
  <si>
    <t>Eenmalig Kinderfysiotherapeutisch Rapport.</t>
  </si>
  <si>
    <t>193081</t>
  </si>
  <si>
    <t>Toeslag Voor Behandeling Aan Huis (Fysiotherapie), Per Patiënt, Per Dag.</t>
  </si>
  <si>
    <t>193084</t>
  </si>
  <si>
    <t>Screening (Ergotherapie).</t>
  </si>
  <si>
    <t>193085</t>
  </si>
  <si>
    <t>Telefonische Zitting (Logopedie).</t>
  </si>
  <si>
    <t>193086</t>
  </si>
  <si>
    <t>Individuele Zitting Reguliere Telelogopedie.</t>
  </si>
  <si>
    <t>193090</t>
  </si>
  <si>
    <t>Groepszitting Voor Behandeling Van Twee Personen (Logopedie).</t>
  </si>
  <si>
    <t>193091</t>
  </si>
  <si>
    <t>Groepszitting Voor Behandeling Van Drie Personen (Logopedie).</t>
  </si>
  <si>
    <t>193092</t>
  </si>
  <si>
    <t>Groepszitting Voor Behandeling Van Vier Personen (Logopedie).</t>
  </si>
  <si>
    <t>193093</t>
  </si>
  <si>
    <t>Groepszitting Voor Behandeling Van Vijf Tot En Met Tien Personen (Logopedie).</t>
  </si>
  <si>
    <t>198001</t>
  </si>
  <si>
    <t>Tarief per nieuw ingeschreven patient die voor het ontvangen van een donornier in aanmerking komt.</t>
  </si>
  <si>
    <t>198002</t>
  </si>
  <si>
    <t>Tarief per nieuw ingeschreven patient die voor het ontvangen van een donorhart in aanmerking komt.</t>
  </si>
  <si>
    <t>198003</t>
  </si>
  <si>
    <t>Tarief per nieuw ingeschreven patient die voor het ontvangen van een donorlever in aanmerking komt.</t>
  </si>
  <si>
    <t>198004</t>
  </si>
  <si>
    <t>Tarief per nieuw ingeschreven patient die voor het ontvangen van (een) donorlong(en) in aanmerking komt.</t>
  </si>
  <si>
    <t>198006</t>
  </si>
  <si>
    <t>Tarief per nieuw ingeshreven patient die voor het ontvangen van een donorpancreas in aanmerking komt.</t>
  </si>
  <si>
    <t>198007</t>
  </si>
  <si>
    <t>Tarief per nieuw ingeschreven patient die voor een relatietransplantatie in aanmerking komt.</t>
  </si>
  <si>
    <t>198008</t>
  </si>
  <si>
    <t>Voor de additionele typeringskosten bij een relatietransplantatie.</t>
  </si>
  <si>
    <t>198009</t>
  </si>
  <si>
    <t>Tarief per nieuw ingeschreven patient die voor het ontvangen van een "getypeerde" donorcornea in aanmerking komt.</t>
  </si>
  <si>
    <t>198010</t>
  </si>
  <si>
    <t>Tarief per nieuw ingeschreven patiënt die voor het ontvangen van een "random" donorcornea in aanmerking komt.</t>
  </si>
  <si>
    <t>198011</t>
  </si>
  <si>
    <t>Voor een nefrectomie van een postmortale donor gevolgd door een hyperthermische preservatie (methode "Collins").</t>
  </si>
  <si>
    <t>198012</t>
  </si>
  <si>
    <t>Voor een cardiectomie (hartuitname) van een postmortale donor.</t>
  </si>
  <si>
    <t>198013</t>
  </si>
  <si>
    <t>Voor een hepatectomie (leveruitname) van een postmortale donor.</t>
  </si>
  <si>
    <t>198014</t>
  </si>
  <si>
    <t>Voor een pneumectomie (longuitname) van een postmortale donor.</t>
  </si>
  <si>
    <t>198016</t>
  </si>
  <si>
    <t>Voor een pancreatectomie (pancreasuitname) van een postmortale donor.</t>
  </si>
  <si>
    <t>198017</t>
  </si>
  <si>
    <t>Voor enucleatio bulbi</t>
  </si>
  <si>
    <t>199803</t>
  </si>
  <si>
    <t>Toeslag Lachgassedatie Bij Poliklinische Bevalling Niet Door Een Gynaecoloog.</t>
  </si>
  <si>
    <t>290162</t>
  </si>
  <si>
    <t>Voedingsvoorlichting.</t>
  </si>
  <si>
    <t>290164</t>
  </si>
  <si>
    <t>Reguliere Behandeling Extramurale Diëtetiek (Per Kwartier).</t>
  </si>
  <si>
    <t>290165</t>
  </si>
  <si>
    <t>Toeslag Thuisbehandeling Extramurale Diëtetiek (Per Bezoek Maximaal 1x Per Dag).</t>
  </si>
  <si>
    <t>193034</t>
  </si>
  <si>
    <t>Groepszitting voor behandeling van twee personen (oefentherapie).</t>
  </si>
  <si>
    <t>ja</t>
  </si>
  <si>
    <t>193035</t>
  </si>
  <si>
    <t>Groepszitting voor behandeling van drie personen (oefentherapie).</t>
  </si>
  <si>
    <t>193036</t>
  </si>
  <si>
    <t>Groepszitting voor behandeling van vier personen (oefentherapie).</t>
  </si>
  <si>
    <t>193037</t>
  </si>
  <si>
    <t>Groepszitting voor behandeling van vijf tot en met tien personen (oefentherapie).</t>
  </si>
  <si>
    <t>Toeslag voor behandeling aan huis (fysiotherapie), per patiënt, per dag.</t>
  </si>
  <si>
    <t>Screening (ergotherapie).</t>
  </si>
  <si>
    <t>Telefonische zitting (logopedie).</t>
  </si>
  <si>
    <t>Individuele zitting reguliere telelogopedie.</t>
  </si>
  <si>
    <t>193087</t>
  </si>
  <si>
    <t>Toeslag voor behandeling in een instelling (fysiotherapie).</t>
  </si>
  <si>
    <t>Groepszitting voor behandeling van twee personen (logopedie).</t>
  </si>
  <si>
    <t>Groepszitting voor behandeling van drie personen (logopedie).</t>
  </si>
  <si>
    <t>Groepszitting voor behandeling van vier personen (logopedie).</t>
  </si>
  <si>
    <t>Groepszitting voor behandeling van vijf tot en met tien personen (logopedie).</t>
  </si>
  <si>
    <t>193094</t>
  </si>
  <si>
    <t>Behandeling volgens het Hanen-ouderprogramma MDW (Meer dan woorden) (logopedie).</t>
  </si>
  <si>
    <t>Toeslag lachgassedatie bij poliklinische bevalling niet door een gynaecoloog.</t>
  </si>
  <si>
    <t>Vektis heeft een lijst aangeleverd met uitgesloten overige zorgproducten. Deze overige zorgproducten hebben betrekking op eerstelijns diagnostiek en paramedische behandeling en onderzoek</t>
  </si>
  <si>
    <r>
      <t xml:space="preserve">
</t>
    </r>
    <r>
      <rPr>
        <b/>
        <sz val="11"/>
        <rFont val="Arial"/>
        <family val="2"/>
      </rPr>
      <t>Welke DPNZ dient geschoond te worden bij de UMC"s?</t>
    </r>
    <r>
      <rPr>
        <sz val="10"/>
        <rFont val="Arial"/>
        <family val="2"/>
      </rPr>
      <t xml:space="preserve">
Alle DPNZ is uitgesloten van het verzekerdenmutatiemodel. In de CB aanneemsom 2021 zijn verschillende DBC Zorgproducten geïncludeerd. De DBC Zorgproducten welke wél in de CB aanneemsom 2021 zijn geïncludeerd dienen voor de verzekerdenmutatie DGM geschoond te worden uit deze CB aanneemsom 2021</t>
    </r>
  </si>
  <si>
    <t>Subsegment</t>
  </si>
  <si>
    <t>Declaratiecode verzekerde zorg</t>
  </si>
  <si>
    <t>Declaratiecode onverzekerde zorg</t>
  </si>
  <si>
    <t>Zorgproduct</t>
  </si>
  <si>
    <t>Omschrijving</t>
  </si>
  <si>
    <t>Max tarief RZ20a</t>
  </si>
  <si>
    <t>Zorgproduct groep</t>
  </si>
  <si>
    <t>14D612</t>
  </si>
  <si>
    <t>979001132</t>
  </si>
  <si>
    <t>Hart-longtransplantatie bij een hartaandoening/ longaandoening</t>
  </si>
  <si>
    <t>979001 tx</t>
  </si>
  <si>
    <t>Hart- en/of longtransplantaties</t>
  </si>
  <si>
    <t>14D613</t>
  </si>
  <si>
    <t>979001133</t>
  </si>
  <si>
    <t>Longtransplantatie bij een hartaandoening/ longaandoening</t>
  </si>
  <si>
    <t>14D614</t>
  </si>
  <si>
    <t>979001134</t>
  </si>
  <si>
    <t>Harttransplantatie tijdens een ziekenhuisopname bij een hartaandoening/ longaandoening</t>
  </si>
  <si>
    <t>14D615</t>
  </si>
  <si>
    <t>979001135</t>
  </si>
  <si>
    <t>Donorprocedure hartlong- of longtransplantatie niet leidend tot transplantatie bij een hartaandoening/ longaandoening</t>
  </si>
  <si>
    <t>14D618</t>
  </si>
  <si>
    <t>979001139</t>
  </si>
  <si>
    <t>Onderzoek of patiënt in aanmerking komt voor hartlong- of longtransplantatie met 6 tot maximaal 28 verpleegdagen bij een hartaandoening/ longaandoening</t>
  </si>
  <si>
    <t>14D619</t>
  </si>
  <si>
    <t>979001140</t>
  </si>
  <si>
    <t>Onderzoek of patiënt in aanmerking komt voor hartlong- of longtransplantatie met meer dan 28 verpleegdagen bij een hartaandoening/ longaandoening</t>
  </si>
  <si>
    <t>14D622</t>
  </si>
  <si>
    <t>979001144</t>
  </si>
  <si>
    <t>Begeleiding in geval van hartlong- of longtransplantatie met maximaal 5 verpleegdagen bij een hartaandoening/ longaandoening</t>
  </si>
  <si>
    <t>14D623</t>
  </si>
  <si>
    <t>979001145</t>
  </si>
  <si>
    <t>Begeleiding in geval van hartlong- of longtransplantatie met 6 tot maximaal 28 verpleegdagen bij een hartaandoening/ longaandoening</t>
  </si>
  <si>
    <t>14D624</t>
  </si>
  <si>
    <t>979001146</t>
  </si>
  <si>
    <t>Begeleiding hartlong-/ longtransplantatie met meer dan 28 verpleegdagen bij een hartaandoening/ longaandoening</t>
  </si>
  <si>
    <t>14D625</t>
  </si>
  <si>
    <t>979001147</t>
  </si>
  <si>
    <t>Begeleiding in geval van hartlong- of longtransplantatie met behandeling of onderzoek en/of meer dan 2 polikliniekbezoeken/consultaties op afstand en/of dagbehandeling bij een hart- of longaandoening</t>
  </si>
  <si>
    <t>14D628</t>
  </si>
  <si>
    <t>979001151</t>
  </si>
  <si>
    <t>Nazorg na hartlong- of longtransplantatie met 6 tot maximaal 28 verpleegdagen</t>
  </si>
  <si>
    <t>14D629</t>
  </si>
  <si>
    <t>979001152</t>
  </si>
  <si>
    <t>Nazorg na hartlong- of longtransplantatie met meer dan 28 verpleegdagen</t>
  </si>
  <si>
    <t>14D633</t>
  </si>
  <si>
    <t>979001158</t>
  </si>
  <si>
    <t>Onderzoek of patiënt in aanmerking komt voor harttransplantatie met 6 tot maximaal 28 verpleegdagen bij een hartaandoening/ longaandoening</t>
  </si>
  <si>
    <t>14D634</t>
  </si>
  <si>
    <t>979001159</t>
  </si>
  <si>
    <t>Onderzoek of patiënt in aanmerking komt voor harttransplantatie met meer dan 28 verpleegdagen bij een hartaandoening/ longaandoening</t>
  </si>
  <si>
    <t>14D637</t>
  </si>
  <si>
    <t>979001163</t>
  </si>
  <si>
    <t>Begeleiding bij harttransplantatie met maximaal 5 verpleegdagen</t>
  </si>
  <si>
    <t>14D638</t>
  </si>
  <si>
    <t>979001164</t>
  </si>
  <si>
    <t>Begeleiding bij harttransplantatie met 6 tot maximaal 28 verpleegdagen</t>
  </si>
  <si>
    <t>14D639</t>
  </si>
  <si>
    <t>979001165</t>
  </si>
  <si>
    <t>Begeleiding bij harttransplantatie met meer dan 28 verpleegdagen</t>
  </si>
  <si>
    <t>14D643</t>
  </si>
  <si>
    <t>979001170</t>
  </si>
  <si>
    <t>Nazorg na harttransplantatie met 6 tot maximaal 28 verpleegdagen</t>
  </si>
  <si>
    <t>14D644</t>
  </si>
  <si>
    <t>979001171</t>
  </si>
  <si>
    <t>Nazorg na harttransplantatie met meer dan 28 verpleegdagen</t>
  </si>
  <si>
    <t>14D709</t>
  </si>
  <si>
    <t>979001257</t>
  </si>
  <si>
    <t>Harttransplantatie bij een hartaandoening/ longaandoening</t>
  </si>
  <si>
    <t>14E534</t>
  </si>
  <si>
    <t>16E534</t>
  </si>
  <si>
    <t>979002216</t>
  </si>
  <si>
    <t>Voorbereidend onderzoek en besluitvorming of patiënt in aanmerking komt voor orgaantransplantatie met meer dan 28 verpleegdagen bij ernstig falen van nier/ lever/ darm/ alvleesklier (bij kind)</t>
  </si>
  <si>
    <t>979002</t>
  </si>
  <si>
    <t>Nier/lever/darm/pancreastransplantatie</t>
  </si>
  <si>
    <t>14E535</t>
  </si>
  <si>
    <t>16E535</t>
  </si>
  <si>
    <t>979002217</t>
  </si>
  <si>
    <t>Voorbereidend onderzoek en besluitvorming of patiënt in aanmerking komt voor orgaantransplantatie met 6 tot maximaal 28 verpleegdagen bij ernstig falen van nier/lever/darm/alvleesklier (bij kind)</t>
  </si>
  <si>
    <t>14E538</t>
  </si>
  <si>
    <t>16E538</t>
  </si>
  <si>
    <t>979002221</t>
  </si>
  <si>
    <t>Voorbereidend onderzoek of patiënt in aanmerking komt voor orgaantransplantatie met meer dan 28 verpleegdagen bij ernstig falen van nier/ lever/ darm/ alvleesklier (bij kind)</t>
  </si>
  <si>
    <t>14E539</t>
  </si>
  <si>
    <t>16E539</t>
  </si>
  <si>
    <t>979002222</t>
  </si>
  <si>
    <t>Voorbereidend onderzoek of patiënt in aanmerking komt voor orgaantransplantatie met 6 tot maximaal 28 verpleegdagen bij ernstig falen van nier/ lever/ darm/ alvleesklier (bij kind)</t>
  </si>
  <si>
    <t>14E546</t>
  </si>
  <si>
    <t>16E546</t>
  </si>
  <si>
    <t>979002232</t>
  </si>
  <si>
    <t>Niertransplantatie met meer dan 28 verpleegdagen bij ernstig falen van nier (bij kind)</t>
  </si>
  <si>
    <t>14E547</t>
  </si>
  <si>
    <t>16E547</t>
  </si>
  <si>
    <t>979002233</t>
  </si>
  <si>
    <t>Niertransplantatie met maximaal 28 verpleegdagen bij ernstig falen van nier (bij kind)</t>
  </si>
  <si>
    <t>14E548</t>
  </si>
  <si>
    <t>16E548</t>
  </si>
  <si>
    <t>979002235</t>
  </si>
  <si>
    <t>Orgaantransplantatie met meer dan 28 verpleegdagen bij ernstig falen van nier/ lever/ darm/ alvleesklier (bij kind)</t>
  </si>
  <si>
    <t>14E549</t>
  </si>
  <si>
    <t>16E549</t>
  </si>
  <si>
    <t>979002236</t>
  </si>
  <si>
    <t>Orgaantransplantatie met maximaal 28 verpleegdagen bij ernstig falen van nier/ lever/ darm/ alvleesklier (bij kind)</t>
  </si>
  <si>
    <t>14E553</t>
  </si>
  <si>
    <t>16E553</t>
  </si>
  <si>
    <t>979002242</t>
  </si>
  <si>
    <t>Nazorg na orgaantransplantatie met specifieke onderzoeken met meer dan 5 verpleegdagen (bij kind)</t>
  </si>
  <si>
    <t>14E562</t>
  </si>
  <si>
    <t>16E562</t>
  </si>
  <si>
    <t>979002255</t>
  </si>
  <si>
    <t>Voorbereidend onderzoek en besluitvorming of patiënt in aanmerking komt voor levertransplantatie met meer dan 28 verpleegdagen bij ernstig falen van lever</t>
  </si>
  <si>
    <t>14E563</t>
  </si>
  <si>
    <t>16E563</t>
  </si>
  <si>
    <t>979002256</t>
  </si>
  <si>
    <t>Voorbereidend onderzoek en besluitvorming of patiënt in aanmerking komt voor levertransplantatie met 6 tot maximaal 28 verpleegdagen bij ernstig falen van lever</t>
  </si>
  <si>
    <t>14E566</t>
  </si>
  <si>
    <t>16E566</t>
  </si>
  <si>
    <t>979002260</t>
  </si>
  <si>
    <t>Voorbereidend onderzoek of patiënt in aanmerking komt voor levertransplantatie met meer dan 28 verpleegdagen bij ernstig falen van lever</t>
  </si>
  <si>
    <t>14E567</t>
  </si>
  <si>
    <t>16E567</t>
  </si>
  <si>
    <t>979002261</t>
  </si>
  <si>
    <t>Voorbereidend onderzoek of patiënt in aanmerking komt voor levertransplantatie met 6 tot maximaal 28 verpleegdagen bij ernstig falen van lever</t>
  </si>
  <si>
    <t>14E570</t>
  </si>
  <si>
    <t>16E570</t>
  </si>
  <si>
    <t>979002265</t>
  </si>
  <si>
    <t>Besluitvorming of patiënt in aanmerking komt voor levertransplantatie met ziekenhuisopname bij ernstig falen van lever</t>
  </si>
  <si>
    <t>14E572</t>
  </si>
  <si>
    <t>16E572</t>
  </si>
  <si>
    <t>979002268</t>
  </si>
  <si>
    <t>Vervolgonderzoek tijdens wachtlijstperiode voor levertransplantatie met ziekenhuisopname bij ernstig falen van lever</t>
  </si>
  <si>
    <t>14E588</t>
  </si>
  <si>
    <t>16E588</t>
  </si>
  <si>
    <t>979002290</t>
  </si>
  <si>
    <t>Darmtransplantatie bij ernstig falen van darm</t>
  </si>
  <si>
    <t>14E589</t>
  </si>
  <si>
    <t>16E589</t>
  </si>
  <si>
    <t>979002291</t>
  </si>
  <si>
    <t>Levertransplantatie mbv een overleden donor met meer dan 28 verpleegdagen bij ernstig falen van lever</t>
  </si>
  <si>
    <t>14E590</t>
  </si>
  <si>
    <t>16E590</t>
  </si>
  <si>
    <t>979002292</t>
  </si>
  <si>
    <t>Levertransplantatie mbv een overleden donor met maximaal 28 verpleegdagen bij ernstig falen van lever</t>
  </si>
  <si>
    <t>14E591</t>
  </si>
  <si>
    <t>16E591</t>
  </si>
  <si>
    <t>979002294</t>
  </si>
  <si>
    <t>Levertransplantatie mbv een levende donor met meer dan 28 verpleegdagen bij ernstig falen van lever</t>
  </si>
  <si>
    <t>14E592</t>
  </si>
  <si>
    <t>16E592</t>
  </si>
  <si>
    <t>979002295</t>
  </si>
  <si>
    <t>Levertransplantatie mbv een levende donor met maximaal 28 verpleegdagen bij ernstig falen van lever</t>
  </si>
  <si>
    <t>14E593</t>
  </si>
  <si>
    <t>16E593</t>
  </si>
  <si>
    <t>979002297</t>
  </si>
  <si>
    <t>Alvleeskliertransplantatie bij ernstig falen van alvleesklier</t>
  </si>
  <si>
    <t>14E595</t>
  </si>
  <si>
    <t>16E595</t>
  </si>
  <si>
    <t>979002299</t>
  </si>
  <si>
    <t>Niertransplantatie mbv een overleden donor met meer dan 28 verpleegdagen bij ernstig falen van nier</t>
  </si>
  <si>
    <t>14E596</t>
  </si>
  <si>
    <t>16E596</t>
  </si>
  <si>
    <t>979002300</t>
  </si>
  <si>
    <t>Niertransplantatie mbv een overleden donor met maximaal 28 verpleegdagen bij ernstig falen van nier</t>
  </si>
  <si>
    <t>14E597</t>
  </si>
  <si>
    <t>16E597</t>
  </si>
  <si>
    <t>979002302</t>
  </si>
  <si>
    <t>Niertransplantatie mbv een levende donor met meer dan 28 verpleegdagen bij ernstig falen van nier</t>
  </si>
  <si>
    <t>14E598</t>
  </si>
  <si>
    <t>16E598</t>
  </si>
  <si>
    <t>979002303</t>
  </si>
  <si>
    <t>Niertransplantatie mbv een levende donor met maximaal 28 verpleegdagen bij ernstig falen van nier</t>
  </si>
  <si>
    <t>14E599</t>
  </si>
  <si>
    <t>16E599</t>
  </si>
  <si>
    <t>979002305</t>
  </si>
  <si>
    <t>Gecombineerde orgaantransplantatie met meer dan 28 verpleegdagen bij ernstig falen van nier/ lever/ darm/ alvleesklier</t>
  </si>
  <si>
    <t>14E600</t>
  </si>
  <si>
    <t>16E600</t>
  </si>
  <si>
    <t>979002306</t>
  </si>
  <si>
    <t>Gecombineerde orgaantransplantatie met maximaal 28 verpleegdagen bij ernstig falen van nier/ lever/ darm/ alvleesklier</t>
  </si>
  <si>
    <t>14E604</t>
  </si>
  <si>
    <t>16E604</t>
  </si>
  <si>
    <t>979002312</t>
  </si>
  <si>
    <t>Nazorg na orgaantransplantatie met specifieke onderzoeken met meer dan 5 verpleegdagen</t>
  </si>
  <si>
    <t>14E617</t>
  </si>
  <si>
    <t>16E617</t>
  </si>
  <si>
    <t>979002333</t>
  </si>
  <si>
    <t>Verwijderen van een deel van de darm bij orgaandonor</t>
  </si>
  <si>
    <t>14E618</t>
  </si>
  <si>
    <t>979002334</t>
  </si>
  <si>
    <t>Verwijderen van deel van de lever met meer dan 5 verpleegdagen bij orgaandonor</t>
  </si>
  <si>
    <t>14E619</t>
  </si>
  <si>
    <t>979002335</t>
  </si>
  <si>
    <t>Verwijderen van deel van de lever met maximaal 5 verpleegdagen bij orgaandonor</t>
  </si>
  <si>
    <t>14E620</t>
  </si>
  <si>
    <t>979002337</t>
  </si>
  <si>
    <t>Verwijderen van een nier met meer dan 5 verpleegdagen bij orgaandonor</t>
  </si>
  <si>
    <t>14E621</t>
  </si>
  <si>
    <t>979002338</t>
  </si>
  <si>
    <t>Verwijderen van een nier met maximaal 5 verpleegdagen bij orgaandonor</t>
  </si>
  <si>
    <t>14E731</t>
  </si>
  <si>
    <t>16E731</t>
  </si>
  <si>
    <t>979002346</t>
  </si>
  <si>
    <t>Orgaantransplantatie bij ernstig falen van nier/ lever/ darm/ alvleesklier (bij kind)</t>
  </si>
  <si>
    <t>14E732</t>
  </si>
  <si>
    <t>16E732</t>
  </si>
  <si>
    <t>979002347</t>
  </si>
  <si>
    <t>Levertransplantatie mbv een overleden donor bij ernstig falen van lever</t>
  </si>
  <si>
    <t>14E733</t>
  </si>
  <si>
    <t>16E733</t>
  </si>
  <si>
    <t>979002348</t>
  </si>
  <si>
    <t>Levertransplantatie mbv een levende donor bij ernstig falen van lever</t>
  </si>
  <si>
    <t>14E734</t>
  </si>
  <si>
    <t>16E734</t>
  </si>
  <si>
    <t>979002349</t>
  </si>
  <si>
    <t>Gecombineerde orgaantransplantatie bij ernstig falen van nier/ lever/ darm/ alvleesklier</t>
  </si>
  <si>
    <t>Add-on</t>
  </si>
  <si>
    <t>039611</t>
  </si>
  <si>
    <t>OVPXXXXXX</t>
  </si>
  <si>
    <t>Extra Corporele Membraan Oxygenatie (ECMO) incl. toeslag bij behandeling op Neonatale IC of Pediatrische IC (zie 039610 voor ECMO bij behandeling van volwassenen).</t>
  </si>
  <si>
    <t>OZP</t>
  </si>
  <si>
    <t>039967</t>
  </si>
  <si>
    <t>ABOi, extracorporele immunoadsorptiebehandeling.</t>
  </si>
  <si>
    <t>039968</t>
  </si>
  <si>
    <t>HLAi, extracorporele immunoadsorptiebehandeling.</t>
  </si>
  <si>
    <t>VOORBEELD:</t>
  </si>
  <si>
    <t>Automatische doorrekening vanuit 'Inkoopwaarde (NAAM ZVZ) 2021</t>
  </si>
  <si>
    <r>
      <t xml:space="preserve">In dit tabblad wordt de Groei DGM berekend. Per cel wordt er in het tabblad aangegeven wat er door de zorgverzekeraar moet worden gevuld. In cel B4 wordt dan het percentage verzekerdemutatie weergegeven. </t>
    </r>
    <r>
      <rPr>
        <b/>
        <sz val="9.5"/>
        <color rgb="FF000000"/>
        <rFont val="Arial"/>
        <family val="2"/>
      </rPr>
      <t>LET OP:</t>
    </r>
    <r>
      <rPr>
        <sz val="9.5"/>
        <color rgb="FF000000"/>
        <rFont val="Arial"/>
        <family val="2"/>
      </rPr>
      <t xml:space="preserve"> dit is niet van toepassing op afspraken die uitgaan van 'p*q' of 'raming met nacalculatie'. In de andere gevallen moeten de verzekeraars dit percentage al hebben toegepast op de financiële deelafspraken / plafonds die gebruikt worden in dit format.</t>
    </r>
  </si>
  <si>
    <t>Zorgverzekeraar</t>
  </si>
  <si>
    <t>Volume 2020 aanlevering ZKH</t>
  </si>
  <si>
    <t>Volume 2020 aanlevering ZVZ</t>
  </si>
  <si>
    <t>Volume 2021 aanlevering ZKH</t>
  </si>
  <si>
    <t>Volume 2021 aanlevering ZVZ</t>
  </si>
  <si>
    <t>Naam zorgverzekeraar</t>
  </si>
  <si>
    <t>totaal gedeclareerde eenheden 2020 uit de ZKH systemen</t>
  </si>
  <si>
    <t>totaal gedeclareerde eenheden 2020 uit de ZVZ systemen</t>
  </si>
  <si>
    <t>totaal gedeclareerde eenheden 2021 uit de ZKH systemen</t>
  </si>
  <si>
    <t>totaal gedeclareerde eenheden 2021 uit de ZVZ systemen</t>
  </si>
  <si>
    <t>Totaal</t>
  </si>
  <si>
    <t>Aantal
gedeclareerde
eenheden ZVZ</t>
  </si>
  <si>
    <t>Totaal gedeclareerde eenheden bij Zilveren Kruis</t>
  </si>
  <si>
    <t>Totaal gedeclareerde eenheden bij Zilveren Kruis. UZOVI's: 3311, 3313, 3351, 3358 &amp; 8971</t>
  </si>
  <si>
    <t>Totaal gedeclareerde eenheden bij VGZ</t>
  </si>
  <si>
    <t>Totaal gedeclareerde eenheden bij CZ</t>
  </si>
  <si>
    <t>Totaal gedeclareerde eenheden bij Menzis</t>
  </si>
  <si>
    <t>Totaal gedeclareerde eenheden bij Menzis. UZOVI's: 3332 &amp; 3333</t>
  </si>
  <si>
    <t>Totaal gedeclareerde eenheden DSW</t>
  </si>
  <si>
    <t xml:space="preserve">Totaal gedeclareerde eenheden a.s.r. </t>
  </si>
  <si>
    <t>Totaal gedeclareerde eenheden Zorg &amp; Zekerheid</t>
  </si>
  <si>
    <t>Totaal gedeclareerde eenheden bij Zorg &amp; Zekerheid. UZOVI: 7085</t>
  </si>
  <si>
    <t>Totaal gedeclareerde eenheden ONVZ</t>
  </si>
  <si>
    <t>Totaal gedeclareerde eenheden ONVZ. UZOVI: 3343</t>
  </si>
  <si>
    <t>Totaal gedeclareerde eenheden ENO</t>
  </si>
  <si>
    <t>Totaal gedeclareerde eenheden ENO. UZOVI: 3347</t>
  </si>
  <si>
    <t>Totaal gedeclareerde eenheden bij DSW</t>
  </si>
  <si>
    <t xml:space="preserve">Totaal gedeclareerde eenheden bij a.s.r. </t>
  </si>
  <si>
    <t>Totaal gedeclareerde eenheden bij Zorg &amp; Zekerheid</t>
  </si>
  <si>
    <t>Totaal gedeclareerde eenheden bij ONVZ</t>
  </si>
  <si>
    <t>Totaal gedeclareerde eenheden bij ENO</t>
  </si>
  <si>
    <t>Gedeclareerde Eenheden per Zorgverzekeraar 2020</t>
  </si>
  <si>
    <t>Gedeclareerde Eenheden per Zorgverzekeraar 2021</t>
  </si>
  <si>
    <t>Totaal gedeclareerde eenheden bij alle ZVZ</t>
  </si>
  <si>
    <t xml:space="preserve">Totaal gedeclareerde eenheden bij alle zorgverzekeraars </t>
  </si>
  <si>
    <t>plaats formule die verwijst naar tabblad 'Eenheden per ZVZ 2020' cel 1759 van de corresponderende kolom van de betreffende verzekeraar.</t>
  </si>
  <si>
    <t>plaats formule die verwijst naar tabblad 'Eenheden per ZVZ 2021' cel 1759 van de corresponderende kolom van de betreffende verzekeraar.</t>
  </si>
  <si>
    <r>
      <t xml:space="preserve">Totaal gedeclareerde eenheden bij </t>
    </r>
    <r>
      <rPr>
        <i/>
        <u/>
        <sz val="9"/>
        <color theme="1"/>
        <rFont val="Calibri"/>
        <family val="2"/>
      </rPr>
      <t>alle</t>
    </r>
    <r>
      <rPr>
        <i/>
        <sz val="9"/>
        <color theme="1"/>
        <rFont val="Calibri"/>
        <family val="2"/>
      </rPr>
      <t xml:space="preserve"> zorgverzekeraars </t>
    </r>
  </si>
  <si>
    <t xml:space="preserve">Aantal gedeclareerde eenheden </t>
  </si>
  <si>
    <t>Zorgverzekeraar vult hier de totaal aantal gedeclareerde eenheden per ZI-nummer in zoals deze bekend zijn in het declaratiesysteem van de zorgverzekeraar.</t>
  </si>
  <si>
    <t>Alle zorgverzekeraars vullen hier per cluster een indicatiecijfer in. Indien 2 clusters onder een hetzelfde Financiële Deelafspraak valt dan krijgen ze alletwee hetzelfde indicatiecijfer. Indien elk cluster een eigen Financiële Deelafspraak heeft dan krijgen alle clusters een uniek indicatiecijfer.</t>
  </si>
  <si>
    <r>
      <t xml:space="preserve">In dit tabblad wordt de verzekerdemutatie berekend. Per cel wordt er in het tabblad aangegeven wat er door de zorgverzekeraar moet worden gevuld. In cel B11 wordt dan het percentage verzekerdemutatie berekend. </t>
    </r>
    <r>
      <rPr>
        <b/>
        <sz val="9.5"/>
        <color rgb="FF000000"/>
        <rFont val="Arial"/>
        <family val="2"/>
      </rPr>
      <t>LET OP:</t>
    </r>
    <r>
      <rPr>
        <sz val="9.5"/>
        <color rgb="FF000000"/>
        <rFont val="Arial"/>
        <family val="2"/>
      </rPr>
      <t xml:space="preserve"> dit percentage moet door de zorgverzekeraars al zijn toegepast op de financiële deelafspraken / plafonds die gebruikt worden in dit format. Dit geldt niet voor eventuele deelafspraken die zijn overeengekomen bij het type 'raming met nacalculatie'. </t>
    </r>
  </si>
  <si>
    <t>Eenheden per ZVZ 2020/ Eenheden per ZVZ 2021</t>
  </si>
  <si>
    <t>E - N</t>
  </si>
  <si>
    <t>Totaal gedeclareerde eenheden bij (NAAM Zorgverzekeraar)</t>
  </si>
  <si>
    <t>Ziekenhuis koppelt hier per ZI-nummer de correcte inkoophoeveelheid uit de G-standaard aan.</t>
  </si>
  <si>
    <t xml:space="preserve">Ziekenhuis vult per kolom de corresponderende gedeclareerde eenheden per ZI-nummer voor de betreffende zorgverzekeraar. </t>
  </si>
  <si>
    <t>Eenheden per ZVZ 2020/2021</t>
  </si>
  <si>
    <t>Totaal gedeclareerde eenheden bij alle ZVZ exclusief EU-care</t>
  </si>
  <si>
    <t>Hier wordt per ZI-nummer het totaal van alle gedeclareerde eenheden per ZVZ (kolom E - N) berekend.</t>
  </si>
  <si>
    <t xml:space="preserve">Hier wordt per ZI-nummer het totaal van alle gedeclareerde eenheden per ZVZ (kolom O) verminderd met het totaal gedeclareerde eenheden voor EU-care. </t>
  </si>
  <si>
    <t>Hier wordt per ZI-nummer de totaal hoeveelheid gedeclareerde eenheden voor de betreffende zorgverzekeraar omgerekend naar de totaal hoeveelheid gedeclareerde verpakkingen voor de betreffende zorgverzekeraar. Dit gebeurt via de formule totaal gedeclareerde eenheden (kolom F) / inkoophoeveelheid G-standaard (kolom E).</t>
  </si>
  <si>
    <t>Hier wordt per ZI-nummer de totale inkoopwaarde voor de betreffende zorgverzekeraar berekend. Dit gebeurt via de formule netto-inkoopprijs (kolom H) * totaal gedeclareerde verpakkingen (kolom I)</t>
  </si>
  <si>
    <t>Hier wordt de te hanteren inkoopwaarde vastgesteld. Dit gebeurt via een formule die de inkoopwaarde (kolom J) pakt als de inkoopprijs boven NZa-max (kolom L) ONWAAR is of die de inkoopwaarde bij NZa-max (kolom M) pakt als inkoopprijs boven NZa-max (kolom L) WAAR is.</t>
  </si>
  <si>
    <r>
      <t xml:space="preserve">LET OP: Zorgverzekeraar moet hier mogelijk een aanpassing maken op de formule die overeenkomt met de geldende contractsafspraken. </t>
    </r>
    <r>
      <rPr>
        <sz val="9.5"/>
        <color rgb="FF000000"/>
        <rFont val="Arial"/>
        <family val="2"/>
      </rPr>
      <t>Formule kijkt nu naar of er een Financiële Deelafspraak is of niet. Indien er geen Financiële Deelafspraak is dan wordt de overschrijding op 0 euro gezet. Is er wel een Financiële Deelafspraak dan berekent de formule het verschil tussen Financiële Deelafspraak en realisatie.</t>
    </r>
  </si>
  <si>
    <t>Totaal aantal gedeclareerde eenheden ZVZ</t>
  </si>
  <si>
    <t xml:space="preserve">Hier wordt de gemiddelde vergoedingsprijs per cluster berekend door de totale declaratiewaarde (kolom H) te delen door het totale gedeclareerde eenheden (kolom J). </t>
  </si>
  <si>
    <r>
      <t xml:space="preserve">OPTIONEEL: </t>
    </r>
    <r>
      <rPr>
        <sz val="9.5"/>
        <color rgb="FF000000"/>
        <rFont val="Arial"/>
        <family val="2"/>
      </rPr>
      <t>Hier wordt op totaal of clusterniveau de gemiddelde inkoopprijs per gedeclareerde eenheid berekent. Dit wordt berekent via de formule totale inkoopwaarde (kolom L) / totaal gedeclareerde eenheden (kolom J).</t>
    </r>
  </si>
  <si>
    <t>Hier wordt op totaal of clusterniveau de totale inkoopwaarde weer gegeven voor de betreffende zorgverzekeraar. Dit gebeurt via een SOM.ALS formule die alle inkoopkosten van de kolom inkoopwaarde voor berekening (kolom N) van het tabblad 'Inkoopwaarde (NAAM ZVZ) 2020 of 2021' bij elkaar optelt op totaal of op clusterniveau.</t>
  </si>
  <si>
    <t>Via verticaal zoeken formule wordt hier de financiële deelafspraak gevuld die vermeld staat per cluster in kolom E op tabblad Margebepaling 2021.</t>
  </si>
  <si>
    <t>Via verticaal zoeken formule wordt hier de totale declaratiewaarde gevuld die vermeld staat per cluster in kolom H op tabblad Margebepaling 2021.</t>
  </si>
  <si>
    <t>Via verticaal zoeken formule wordt hier de totale inkoopwaarde gevuld die vermeld staat per cluster in kolom L op tabblad Margebepaling 2021.</t>
  </si>
  <si>
    <t>Via verticaal zoeken formule wordt hier de absolute marge gevuld die vermeld staat per cluster in kolom P op tabblad Margebepaling 2020.</t>
  </si>
  <si>
    <t>Via verticaal zoeken formule wordt hier de procentuele marge gevuld die vermeld staat per cluster in kolom O op tabblad Margebepaling 2020.</t>
  </si>
  <si>
    <t>Evidence afw. Format</t>
  </si>
  <si>
    <t>Indien er wijzigingen in het format zijn doorgevoerd wordt hier door het ziekenhuis aangegeven in welk tabblad er een wijziging heeft plaatsgevonden.</t>
  </si>
  <si>
    <t>Indien er wijzigingen in het format zijn doorgevoerd wordt hier door het ziekenhuis aangegeven in welk kolom er een wijziging heeft plaatsgevonden.</t>
  </si>
  <si>
    <t>Hier wordt er weergegeven wat de originele formule was die in de kolom werd weergegeven.</t>
  </si>
  <si>
    <t>Hier wordt er weergegeven wat de nieuwe formule is.</t>
  </si>
  <si>
    <t>Hier wordt de evidence bijgesloten dat de betreffende zorgverzekeraar akkoord is met de wijziging.</t>
  </si>
  <si>
    <t>Stappenplan VZM</t>
  </si>
  <si>
    <t>Hier werd het stappenplan weergegeven van hoe de VZM is berekend.</t>
  </si>
  <si>
    <t>Bijlage 1 ELD + Paramedie</t>
  </si>
  <si>
    <t>Bijlage 2 DNPZ</t>
  </si>
  <si>
    <t>Hier wordt een overzicht weergegeven welke zorgactiviteiten onder DNPZ worden geschaard.</t>
  </si>
  <si>
    <t>Hier wordt een overzicht weergegeven welke zorgactiviteiten onder ELD en Paramedie worden geschaard.</t>
  </si>
  <si>
    <t>Controleobject volume per ZVZ</t>
  </si>
  <si>
    <t>Hier wordt door de zorgverzekeraar de naam van de zorgverzekeraar gevuld.</t>
  </si>
  <si>
    <t>Hier wordt het totaal gedeclareerde eenheden voor 2020 uit de zorgverzekeraars systemen berekend door het totaal van kolom F in tabblad 'Inkoopwaarde (NAAM ZVZ) 2020'.</t>
  </si>
  <si>
    <t>Hier wordt het totaal gedeclareerde eenheden voor 2020 uit de ziekenhuis systemen berekend voor de specifieke zorgverzekeraar door het totaal van kolom (E-N, afhankelijk van welke ZVZ het betreft) in tabblad 'Eenheden per ZVZ 2021'.</t>
  </si>
  <si>
    <t>Hier wordt het totaal gedeclareerde eenheden voor 2020 uit de ziekenhuis systemen berekend voor de specifieke zorgverzekeraar door het totaal van kolom (E-N, afhankelijk van welke ZVZ het betreft) in tabblad 'Eenheden per ZVZ 2020'.</t>
  </si>
  <si>
    <t>Hier wordt het totaal gedeclareerde eenheden voor 2020 uit de zorgverzekeraars systemen berekend door het totaal van kolom F in tabblad 'Inkoopwaarde (NAAM ZVZ) 2021'.</t>
  </si>
  <si>
    <t>Totaal gedeclareerde eenheden bij a.s.r. UZOVI's: 3336 &amp; 9018</t>
  </si>
  <si>
    <t>Totaal gedeclareerde eenheden bij DSW. UZOVI's: 3344, 7029 &amp; 7037</t>
  </si>
  <si>
    <t>Totale realisatie 2020</t>
  </si>
  <si>
    <r>
      <t xml:space="preserve">Indien kolom F in dit tabblad gevuld is met WAAR moet hier het effect worden berekend dat hoort bij dit specifieke type afspraak. </t>
    </r>
    <r>
      <rPr>
        <sz val="9.5"/>
        <color rgb="FF000000"/>
        <rFont val="Arial"/>
        <family val="2"/>
      </rPr>
      <t>LET OP: Zorgverzekeraar moet hier zelf de formule invullen die het effect berekend conform de gemaakte afspraak.</t>
    </r>
  </si>
  <si>
    <t>Toelichting afrekenformules ZVZ</t>
  </si>
  <si>
    <t>Formule</t>
  </si>
  <si>
    <t>Tabblad waar eigen formule is toegevoegd door ZVZ</t>
  </si>
  <si>
    <t>Toelichting totstandkoming formule a.d.h.v. bilaterale contractafspraak.</t>
  </si>
  <si>
    <t>De door ZVZ gehanteerde formule uitgeschreven.</t>
  </si>
  <si>
    <t>Kolom waar de eigen formule is toegevoegd door ZVZ.</t>
  </si>
  <si>
    <t>Hier geeft de zorgverzekeraar aan in welk tabblad de zorgverzekeraar de eigen formule heeft ingevoegd.</t>
  </si>
  <si>
    <t>Hier geeft de zorgverzekeraar aan in welke kolom de zorgverzekeraar de eigen formule heeft ingevoerd.</t>
  </si>
  <si>
    <t>Hier schrijft de zorgverzekeraar de betreffende formule uit.</t>
  </si>
  <si>
    <t>Hier licht de zorgverzekeraar toe hoe de formule tot stand is gekomen aan de hand van de bilaterale contractafspraken.</t>
  </si>
  <si>
    <t>Effect op marge? (Waar/Onwaar)</t>
  </si>
  <si>
    <t>Totale Netto-inkoopkosten 2021 + marge 2020</t>
  </si>
  <si>
    <t>Inkoopprijs onder NZa-max?</t>
  </si>
  <si>
    <t xml:space="preserve">Ziekenhuis vult hier per ZI-nummer de totale inkoopkosten die horen bij het totaal gedeclareerde eenheden bij alle zorgverzekeraars. Per deelperiode dat er een bepaalde inkoopprijs per declaratie-eenheid geldt, wordt het totaal aantal door het ziekenhuis in die deelperiode gedeclareerde eenheden vermenigvuldigd met de betreffende inkooprijs. De totale inkoopkosten worden vastgesteld door de uitkomsten van alle deelperiodes binnen het kalenderjaar bij elkaar op te tellen.  Andere kosten (zoals bijvoorbeeld bereidings- of leveringskosten en vermijdbare spillage) mogen hier niet in mee berekend worden. Deze inkoopkosten zijn exclusief ontvangen (achteraf) kortingen. Andere kosten (zoals bijvoorbeeld bereidings- of leveringskosten) mogen hier niet in mee berekend worden. Deze inkoopkosten zijn exclusief ontvangen (achteraf) kortingen. </t>
  </si>
  <si>
    <t>Ziekenhuis vult hier per ZI-nummer de totaal gedeclareerde eenheden voor het betreffende schadejaar. Dit wordt vastgesteld aan de hand van de realisatie van het ziekenhuis bij alle  zorgverzekeraars.</t>
  </si>
  <si>
    <t>Hier wordt getoetst of de netto-inkoopprijs per ZI-nummer onder de gewogen gemiddelde NZa-max prijs ligt. Dit wordt weer gegeven als WAAR of ONWAAR en wordt getoetst via de formule netto-inkoopprijs (kolom F) / NZa-max tarief (kolom K).</t>
  </si>
  <si>
    <t>Totale Inkoopkosten (excl. 'achteraf' inkoopkortingen)</t>
  </si>
  <si>
    <t>Totale Inkoopkosten (incl. 'achteraf' inkoopkortingen)</t>
  </si>
  <si>
    <t>Indien voor de geleverde ZI-nummers in het kalenderjaar geen inkopen zijn gedaan, wordt er gebruik gemaakt van de geldende contractprijs van het betreffende ZI-nummer op moment van levering. Indien deze ook niet aanwezig is omdat er op het moment van verstrekking geen lopend contract is met de leverancier, wordt er gebruik gemaakt van de laatst bekende contractuele inkoopprijs van het betreffende ZI-nummer.</t>
  </si>
  <si>
    <t>Gewogen gemiddelde inkoopprijs per ZI-nummer (deze wordt eerst berekend) per kalenderjaar. Deze wordt bepaald op basis van de in het kalenderjaar ingekochte aantallen volgens de inkoopadministratie van het ziekenhuis, rekening houdende met retouren en niet geleverde aantallen en evt. directe à factuur kortingen. De gewogen inkoopprijs wordt vermenigvuldigd met de totale aan de zorgverzekeraars gedeclareerde eenheden per ZI-nummer in het betreffende kalenderjaar. Dit leidt tot de totale inkoopkosten (exclusief 'achteraf' inkoopkortingen) per ZI-nummer.</t>
  </si>
  <si>
    <t>De totale inkoopkosten, zoals berekend in kolom F, met aftrek van alle van leveranciers ontvangen (achteraf- en/of staffel-) kortingen per ZI-nummer. De ontvangen (achteraf- en/of staffelkortingen) dienen te worden gerelateerd aan de ingekochte aantallen van het betreffende kalenderjaar. Dit leidt tot de totale netto inkoopkosten (inclusief 'achteraf' inkoopkortingen) per ZI-nummer.</t>
  </si>
  <si>
    <t>L04AC18</t>
  </si>
  <si>
    <t>Tegafur, Combinatiepreparaten</t>
  </si>
  <si>
    <t>Brentuximabvedotine</t>
  </si>
  <si>
    <t>Radium 223Ra Dichloride</t>
  </si>
  <si>
    <t>Trifluridine, Combinatiepreparaten</t>
  </si>
  <si>
    <t>L01AA05 </t>
  </si>
  <si>
    <t xml:space="preserve">L01XE34 </t>
  </si>
  <si>
    <t xml:space="preserve">Tivozanib                                                 </t>
  </si>
  <si>
    <t>L01XE46 </t>
  </si>
  <si>
    <t>Follitropine (Beta)</t>
  </si>
  <si>
    <t>Follitropine (Alfa)</t>
  </si>
  <si>
    <t>Combinatiepreparaten</t>
  </si>
  <si>
    <t>Follitropine Delta</t>
  </si>
  <si>
    <t>Von Willebrandfactor Met Factor Viii</t>
  </si>
  <si>
    <t>Factor Viia</t>
  </si>
  <si>
    <t>Factor Viii Inhibitor Bypassactiviteit (F.E.I.B.A.)</t>
  </si>
  <si>
    <t xml:space="preserve">B02BX06 </t>
  </si>
  <si>
    <t>Immunoglobuline, Normaal, Intravasculair</t>
  </si>
  <si>
    <t>Botuline Toxine</t>
  </si>
  <si>
    <t>Levodopa Met Decarboxylaseremmer</t>
  </si>
  <si>
    <t>Collagenase Clostridium Histolyticum</t>
  </si>
  <si>
    <t>Insuline (Humaan)</t>
  </si>
  <si>
    <t>Autologe Limbale Corneale Stamcellen</t>
  </si>
  <si>
    <t xml:space="preserve">A16AX   </t>
  </si>
  <si>
    <t>Kraakbeencellen, Autoloog</t>
  </si>
  <si>
    <t>Cytarabine En Daunorubicine</t>
  </si>
  <si>
    <t>L01XX65</t>
  </si>
  <si>
    <t>Alpelisib</t>
  </si>
  <si>
    <t>L02BB05</t>
  </si>
  <si>
    <t>Apalutamide</t>
  </si>
  <si>
    <t>A16AB13</t>
  </si>
  <si>
    <t>Asfotase Alfa</t>
  </si>
  <si>
    <t>L01XX</t>
  </si>
  <si>
    <t>Axicabtagene Ciloleucel</t>
  </si>
  <si>
    <t>S01LA06</t>
  </si>
  <si>
    <t>Brolucizumab</t>
  </si>
  <si>
    <t>J01DI54</t>
  </si>
  <si>
    <t>Ceftolozaan Met Betalactamaseremmer</t>
  </si>
  <si>
    <t>L01XC33</t>
  </si>
  <si>
    <t>Cemiplimab</t>
  </si>
  <si>
    <t>L01XE47</t>
  </si>
  <si>
    <t>Dacomitinib</t>
  </si>
  <si>
    <t>A16AB12</t>
  </si>
  <si>
    <t>Elosulfase Alfa</t>
  </si>
  <si>
    <t>S01BA15</t>
  </si>
  <si>
    <t>Fluocinolonacetonide</t>
  </si>
  <si>
    <t>A16AB02</t>
  </si>
  <si>
    <t>Imiglucerase</t>
  </si>
  <si>
    <t>V10XX04</t>
  </si>
  <si>
    <t>Lutetium</t>
  </si>
  <si>
    <t>L03AX15</t>
  </si>
  <si>
    <t>Mifamurtide</t>
  </si>
  <si>
    <t>L01XC</t>
  </si>
  <si>
    <t>Monoklonale Antilichamen</t>
  </si>
  <si>
    <t>L01XX55</t>
  </si>
  <si>
    <t>Rucaparib</t>
  </si>
  <si>
    <t>L04AA</t>
  </si>
  <si>
    <t>Selectieve Immunosuppressiva</t>
  </si>
  <si>
    <t>L01XX60</t>
  </si>
  <si>
    <t>Talazoparib</t>
  </si>
  <si>
    <t>L04AA44</t>
  </si>
  <si>
    <t>Upadactinib</t>
  </si>
  <si>
    <t>A16AB10</t>
  </si>
  <si>
    <t>Velaglucerase Alfa</t>
  </si>
  <si>
    <t>L01CE01</t>
  </si>
  <si>
    <t>L01EA01</t>
  </si>
  <si>
    <t>L01XG01</t>
  </si>
  <si>
    <t>L01EB02</t>
  </si>
  <si>
    <t>L01EX02</t>
  </si>
  <si>
    <t>L01EX01</t>
  </si>
  <si>
    <t>L01EG01</t>
  </si>
  <si>
    <t>L01CE02</t>
  </si>
  <si>
    <t>L01EB01</t>
  </si>
  <si>
    <t>L01EG02</t>
  </si>
  <si>
    <t>L01EX03</t>
  </si>
  <si>
    <t>L01EA02</t>
  </si>
  <si>
    <t>L01EH01</t>
  </si>
  <si>
    <t>L01EX04</t>
  </si>
  <si>
    <t>L01EC01</t>
  </si>
  <si>
    <t>L01EA03</t>
  </si>
  <si>
    <t>L01EK01</t>
  </si>
  <si>
    <t>L01ED01</t>
  </si>
  <si>
    <t>L01EA04</t>
  </si>
  <si>
    <t>L01EJ01</t>
  </si>
  <si>
    <t>L01EC02</t>
  </si>
  <si>
    <t>L01XJ01</t>
  </si>
  <si>
    <t>L01EX05</t>
  </si>
  <si>
    <t>L01EB03</t>
  </si>
  <si>
    <t>L01XF01</t>
  </si>
  <si>
    <t>L01EL01</t>
  </si>
  <si>
    <t>L01EM01</t>
  </si>
  <si>
    <t>L01EX09</t>
  </si>
  <si>
    <t>L01XF03</t>
  </si>
  <si>
    <t>L01ED02</t>
  </si>
  <si>
    <t>L01EE01</t>
  </si>
  <si>
    <t>L01XG02</t>
  </si>
  <si>
    <t>L01XH03</t>
  </si>
  <si>
    <t>L01EB04</t>
  </si>
  <si>
    <t>L01EE02</t>
  </si>
  <si>
    <t>L01EX08</t>
  </si>
  <si>
    <t>L01EX07</t>
  </si>
  <si>
    <t>L01EF01</t>
  </si>
  <si>
    <t>L01ED03</t>
  </si>
  <si>
    <t>L01XG03</t>
  </si>
  <si>
    <t>L01EF02</t>
  </si>
  <si>
    <t>L01EX10</t>
  </si>
  <si>
    <t>L01XK02</t>
  </si>
  <si>
    <t>L01EK03</t>
  </si>
  <si>
    <t>L01EC03</t>
  </si>
  <si>
    <t>L01EE03</t>
  </si>
  <si>
    <t>L01EA05</t>
  </si>
  <si>
    <t>L01XK01</t>
  </si>
  <si>
    <t>Ceftazidim Met Betalactamaseremmer</t>
  </si>
  <si>
    <t>L04AX08</t>
  </si>
  <si>
    <t>L01EF03</t>
  </si>
  <si>
    <t>L01ED04</t>
  </si>
  <si>
    <t>L01XX71</t>
  </si>
  <si>
    <t>L01ED05</t>
  </si>
  <si>
    <t>A16AX10</t>
  </si>
  <si>
    <t>Eliglustat</t>
  </si>
  <si>
    <t>Lutetium 177 Lu Oxodotreotide</t>
  </si>
  <si>
    <t>L01XX70</t>
  </si>
  <si>
    <t>Axicabtageen Ciloleucel</t>
  </si>
  <si>
    <t>L01XC25</t>
  </si>
  <si>
    <t>Mogamulizumab</t>
  </si>
  <si>
    <t>L01XK03</t>
  </si>
  <si>
    <t>L01EB07</t>
  </si>
  <si>
    <t>L01XK04</t>
  </si>
  <si>
    <t>S01XA27</t>
  </si>
  <si>
    <t>Voretigeen Neparvovec</t>
  </si>
  <si>
    <t>L01EX12</t>
  </si>
  <si>
    <t>Larotrectinib</t>
  </si>
  <si>
    <t>L01XC37</t>
  </si>
  <si>
    <t>Polatuzumab Vedotine</t>
  </si>
  <si>
    <t>L01EX13</t>
  </si>
  <si>
    <t>Gilteritinib</t>
  </si>
  <si>
    <t>L01EM03</t>
  </si>
  <si>
    <t>L01XC38</t>
  </si>
  <si>
    <t>Isatuximab</t>
  </si>
  <si>
    <t>B03XA06</t>
  </si>
  <si>
    <t>Luspatercept</t>
  </si>
  <si>
    <t>J05AB</t>
  </si>
  <si>
    <t>Nucleosiden En Nucleotiden (Excl. Reverse-Transcr-Remmers)</t>
  </si>
  <si>
    <t>L01EX14</t>
  </si>
  <si>
    <t>Entrectinib</t>
  </si>
  <si>
    <t>L04AA45</t>
  </si>
  <si>
    <t>Filgotinib</t>
  </si>
  <si>
    <t>L01EX18</t>
  </si>
  <si>
    <t>Avapritinib</t>
  </si>
  <si>
    <t>L04AA41</t>
  </si>
  <si>
    <t>Imlifidase</t>
  </si>
  <si>
    <t>J05AJ04</t>
  </si>
  <si>
    <t>Cabotegravir</t>
  </si>
  <si>
    <t>J05AG05</t>
  </si>
  <si>
    <t>Rilpivirine</t>
  </si>
  <si>
    <t>L01XY02</t>
  </si>
  <si>
    <t>Pertuzumab Met Trastuzumab</t>
  </si>
  <si>
    <t>L01EJ02</t>
  </si>
  <si>
    <t>Fedratinib</t>
  </si>
  <si>
    <t>L01EX</t>
  </si>
  <si>
    <t>Overige Proteinekinaseremmers</t>
  </si>
  <si>
    <t>L01XJ02</t>
  </si>
  <si>
    <t>Sonidegib</t>
  </si>
  <si>
    <t>V10XX</t>
  </si>
  <si>
    <t>Diverse Radiofarmaca Voor Therapie</t>
  </si>
  <si>
    <t>Upadacitinib</t>
  </si>
  <si>
    <t>Interleukineremmers</t>
  </si>
  <si>
    <t>D11AH07</t>
  </si>
  <si>
    <t>Tralokinumab</t>
  </si>
  <si>
    <t>L01EM04</t>
  </si>
  <si>
    <t>Duvelisib</t>
  </si>
  <si>
    <t>M09AX09</t>
  </si>
  <si>
    <t>Onasemnogeen Abeparvovec</t>
  </si>
  <si>
    <t>100% CB aanneemsom 2020 o.b.v. definitieve aanlevering fase 4</t>
  </si>
  <si>
    <t xml:space="preserve">alleen opnemen voor zover dit onderdeel is van 100%-CB-aanneemsom </t>
  </si>
  <si>
    <t>Geschoonde 100% CB aanneemsom 2020 o.b.v. definitieve aanlevering (geschoond voor ELD, paramedische behandeling en DNPZ)</t>
  </si>
  <si>
    <t>AGB</t>
  </si>
  <si>
    <t>Ziekenhuisnaam</t>
  </si>
  <si>
    <t>Academisch Medisch Centrum</t>
  </si>
  <si>
    <t>Admiraal De Ruyter Ziekenhuis</t>
  </si>
  <si>
    <t>Albert Schweitzer Ziekenhuis</t>
  </si>
  <si>
    <t>Alrijne Zorggroep</t>
  </si>
  <si>
    <t>Amphia Ziekenhuis</t>
  </si>
  <si>
    <t>Antonius Ziekenhuis</t>
  </si>
  <si>
    <t>Bernhoven</t>
  </si>
  <si>
    <t>Bovenij Ziekenhuis</t>
  </si>
  <si>
    <t>Bravis Ziekenhuis</t>
  </si>
  <si>
    <t>Canisius-Wilhelmina Ziekenhuis</t>
  </si>
  <si>
    <t>Catharina Ziekenhuis</t>
  </si>
  <si>
    <t>Deventer Ziekenhuis</t>
  </si>
  <si>
    <t>Diakonessenhuis</t>
  </si>
  <si>
    <t>Dijklander Ziekenhuis</t>
  </si>
  <si>
    <t>Elisabeth-Tweesteden Ziekenhuis</t>
  </si>
  <si>
    <t>Elkerliek Ziekenhuis</t>
  </si>
  <si>
    <t>Erasmus Medisch Centrum</t>
  </si>
  <si>
    <t>Flevoziekenhuis</t>
  </si>
  <si>
    <t>Franciscus Gasthuis (Vlietland Groep)</t>
  </si>
  <si>
    <t>Gelre Ziekenhuizen</t>
  </si>
  <si>
    <t>Groene Hart Ziekenhuis</t>
  </si>
  <si>
    <t>Haaglanden Medisch Centrum</t>
  </si>
  <si>
    <t>Hagaziekenhuis</t>
  </si>
  <si>
    <t>Het Van Weel-Bethesda Ziekenhuis</t>
  </si>
  <si>
    <t>IJsselland Ziekenhuis</t>
  </si>
  <si>
    <t>Ikazia Ziekenhuis</t>
  </si>
  <si>
    <t>Isalaklinieken</t>
  </si>
  <si>
    <t>Jeroen Bosch Ziekenhuis</t>
  </si>
  <si>
    <t>KGCN</t>
  </si>
  <si>
    <t>Langeland Ziekenhuis</t>
  </si>
  <si>
    <t>Laurentius Ziekenhuis</t>
  </si>
  <si>
    <t>Leids Universitair Medisch Centrum (LUMC)</t>
  </si>
  <si>
    <t>Maasstad Ziekenhuis</t>
  </si>
  <si>
    <t>Maastricht UMC+</t>
  </si>
  <si>
    <t>Maasziekenhuis Pantein</t>
  </si>
  <si>
    <t>Martini Ziekenhuis</t>
  </si>
  <si>
    <t>Maxima Medisch Centrum</t>
  </si>
  <si>
    <t>Meander Medisch Centrum</t>
  </si>
  <si>
    <t>Medisch Centrum Leeuwarden</t>
  </si>
  <si>
    <t>Medisch Spectrum Twente</t>
  </si>
  <si>
    <t>Noordwest Ziekenhuisgroep</t>
  </si>
  <si>
    <t>OLVG</t>
  </si>
  <si>
    <t>Ommelander Ziekenhuis Groningen</t>
  </si>
  <si>
    <t>Radboudumc</t>
  </si>
  <si>
    <t>Reinier De Graaf Groep</t>
  </si>
  <si>
    <t>Rivas Zorggroep- Beatrixziekenhuis</t>
  </si>
  <si>
    <t>Rode Kruis Ziekenhuis</t>
  </si>
  <si>
    <t>Röpcke-Zweers Ziekenhuis</t>
  </si>
  <si>
    <t>Sint Jans Gasthuis</t>
  </si>
  <si>
    <t>Sint Maartenskliniek</t>
  </si>
  <si>
    <t>Slingelandziekenhuis</t>
  </si>
  <si>
    <t>Spaarne Gasthuis</t>
  </si>
  <si>
    <t>Spijkenisse Medisch Centrum</t>
  </si>
  <si>
    <t>St. Anna Ziekenhuis</t>
  </si>
  <si>
    <t>St. Antonius Ziekenhuis</t>
  </si>
  <si>
    <t>Streekziekenhuis Koningin Beatrix</t>
  </si>
  <si>
    <t>Tergooi</t>
  </si>
  <si>
    <t>Treant Ziekenhuiszorg</t>
  </si>
  <si>
    <t>Universitair Medisch Centrum Groningen</t>
  </si>
  <si>
    <t>Universitair Medisch Centrum Utrecht</t>
  </si>
  <si>
    <t>VieCuri, Medisch Centrum Voor Noord-Limburg</t>
  </si>
  <si>
    <t>VUMC</t>
  </si>
  <si>
    <t>Wilhelmina Ziekenhuis</t>
  </si>
  <si>
    <t>Zaans Medisch Centrum</t>
  </si>
  <si>
    <t>Ziekenhuis Amstelland</t>
  </si>
  <si>
    <t>Ziekenhuis Gelderse Vallei</t>
  </si>
  <si>
    <t>Ziekenhuis Nij Smellinghe</t>
  </si>
  <si>
    <t>Ziekenhuis Rijnstate Velp</t>
  </si>
  <si>
    <t>Ziekenhuis Rivierenland</t>
  </si>
  <si>
    <t>Ziekenhuis St Jansdal</t>
  </si>
  <si>
    <t>Ziekenhuis Tjongerschans</t>
  </si>
  <si>
    <t>Ziekenhuisgroep Twente</t>
  </si>
  <si>
    <t>Zorgsaam Ziekenhuis</t>
  </si>
  <si>
    <t>Zuyderland Medisch Centrum</t>
  </si>
  <si>
    <t>Antoni Van Leeuwenhoek Zhs</t>
  </si>
  <si>
    <t>Het Oogziekenhuis</t>
  </si>
  <si>
    <t>Informatie ziekenhuis</t>
  </si>
  <si>
    <t xml:space="preserve">AGB code: </t>
  </si>
  <si>
    <t>Naam ziekenhuis:</t>
  </si>
  <si>
    <t>Voorblad aanlevering DGM-margegarantieregeling 2021</t>
  </si>
  <si>
    <t>Informatie verzekeraar (alleen in te vullen door verzekeraar)</t>
  </si>
  <si>
    <t>Selecteer AGB</t>
  </si>
  <si>
    <t>…</t>
  </si>
  <si>
    <t>Zorgverzekeraar (concern):</t>
  </si>
  <si>
    <t>Datum invullen ziekenhuis:</t>
  </si>
  <si>
    <t>Datum invullen zorgverzekeraar:</t>
  </si>
  <si>
    <t>E-mail:</t>
  </si>
  <si>
    <t>Contactpersoon ziekenhuis:</t>
  </si>
  <si>
    <t>Telefoonnummer:</t>
  </si>
  <si>
    <t>Contactpersoon verzekeraar:</t>
  </si>
  <si>
    <t>ZVZ_onco</t>
  </si>
  <si>
    <t>ZVZ_TNF</t>
  </si>
  <si>
    <t>ZVZ_</t>
  </si>
  <si>
    <t>Overzicht instellingen DGM-margegarantieregeling</t>
  </si>
  <si>
    <t>Type 3: Plafondafspraak</t>
  </si>
  <si>
    <t>Type 2: Netto Inkoopprijs + % opslag</t>
  </si>
  <si>
    <r>
      <t>Type afspraak zoals vastgelegd in Landelijke deal (</t>
    </r>
    <r>
      <rPr>
        <b/>
        <i/>
        <sz val="9"/>
        <color rgb="FF000000"/>
        <rFont val="Calibri"/>
        <family val="2"/>
      </rPr>
      <t>Begin met "Type 1:", "Type 2:", "Type 3:" of bij overige afspraken "Type 4:", "Type 5" etc.</t>
    </r>
    <r>
      <rPr>
        <i/>
        <sz val="9"/>
        <color rgb="FF000000"/>
        <rFont val="Calibri"/>
        <family val="2"/>
      </rPr>
      <t>)</t>
    </r>
  </si>
  <si>
    <r>
      <t xml:space="preserve">Type afspraak zoals vastgelegd in Landelijke deal </t>
    </r>
    <r>
      <rPr>
        <b/>
        <i/>
        <sz val="9"/>
        <color rgb="FF000000"/>
        <rFont val="Calibri"/>
        <family val="2"/>
      </rPr>
      <t>(Begin met "Type 1:", "Type 2:", "Type 3:" of bij overige afspraken "Type 4:", "Type 5" etc.)</t>
    </r>
  </si>
  <si>
    <r>
      <t xml:space="preserve">Totaal gedeclareerde eenheden bij </t>
    </r>
    <r>
      <rPr>
        <i/>
        <u/>
        <sz val="9"/>
        <color theme="1"/>
        <rFont val="Calibri"/>
        <family val="2"/>
      </rPr>
      <t xml:space="preserve">alle </t>
    </r>
    <r>
      <rPr>
        <i/>
        <sz val="9"/>
        <color theme="1"/>
        <rFont val="Calibri"/>
        <family val="2"/>
      </rPr>
      <t xml:space="preserve">zorgverzekeraars </t>
    </r>
  </si>
  <si>
    <t>Totaal gedeclareerde eenheden bij niet aan regeling deelnemende UZOVI's</t>
  </si>
  <si>
    <t xml:space="preserve">Totaal gedeclareerde eenheden bij bijv. EU-care (UZOVI: 3359 en 3360), IptiQ(3353 en 3362), RMA asielzoekers (3355), etc. </t>
  </si>
  <si>
    <t xml:space="preserve">Totaal gedeclareerde eenheden bij bijv. EU-care (UZOVI: 3359 en 3360), RMA asielzoekers (3355), etc. </t>
  </si>
  <si>
    <t>Totaal gedeclareerde eenheden alle ZVZ exclusief niet deelnemende UZOVI's.</t>
  </si>
  <si>
    <t xml:space="preserve">Totaal gedeclareerde eenheden bij alle zorgverzekeraars exclusief niet deelnemende UZOVI's </t>
  </si>
  <si>
    <t>Verzekeraars</t>
  </si>
  <si>
    <t>ASR</t>
  </si>
  <si>
    <t>CZ</t>
  </si>
  <si>
    <t>DSW</t>
  </si>
  <si>
    <t>Menzis</t>
  </si>
  <si>
    <t>VGZ</t>
  </si>
  <si>
    <t>ONVZ</t>
  </si>
  <si>
    <t>ZZ</t>
  </si>
  <si>
    <t>ZK</t>
  </si>
  <si>
    <t>Eno</t>
  </si>
  <si>
    <t>Totaal gedeclareerde eenheden bij CZ. UZOVI's: 0104, 0201, 7119, 9991 &amp; 9664</t>
  </si>
  <si>
    <t>Totaal gedeclareerde eenheden bij VGZ. UZOVI's: 0101, 0699, 0736, 3334, 3361, 7095 &amp; 8965</t>
  </si>
  <si>
    <t xml:space="preserve">Eventueel effect op marge van specifieke type afspraak. "1" als waar. </t>
  </si>
  <si>
    <t>Plafondoverschrijding (NIP, excl. marge)</t>
  </si>
  <si>
    <t>Plafondoverschrijding bij Type 3 afspraak (Q21*NIP21 excl. marge)</t>
  </si>
  <si>
    <t>Deze overschrijfiding dient dus waar mogelijk verrekend te worden binnen plafondruimte voor reguliere zorg.</t>
  </si>
  <si>
    <t>Versie 7 augustus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</si>
</sst>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Color1]\€###,###,###,##0.00;;;"/>
    <numFmt numFmtId="165" formatCode="###########0"/>
    <numFmt numFmtId="166" formatCode="[Color1]#,###"/>
    <numFmt numFmtId="167" formatCode="\€###,###,###,##0.00;"/>
    <numFmt numFmtId="168" formatCode="&quot;€&quot;\ #,##0.00"/>
    <numFmt numFmtId="169" formatCode="0.0%"/>
    <numFmt numFmtId="170" formatCode="0.000%"/>
    <numFmt numFmtId="171" formatCode="_ &quot;€&quot;\ * #,##0_ ;_ &quot;€&quot;\ * \-#,##0_ ;_ &quot;€&quot;\ * &quot;-&quot;??_ ;_ @_ "/>
  </numFmts>
  <fonts count="66" x14ac:knownFonts="1">
    <font>
      <sz val="9.5"/>
      <color rgb="FF000000"/>
      <name val="Arial"/>
    </font>
    <font>
      <sz val="11"/>
      <color theme="1"/>
      <name val="Courier New"/>
      <family val="2"/>
      <scheme val="minor"/>
    </font>
    <font>
      <sz val="11"/>
      <color theme="1"/>
      <name val="Courier New"/>
      <family val="2"/>
      <scheme val="minor"/>
    </font>
    <font>
      <sz val="11"/>
      <color theme="1"/>
      <name val="Courier New"/>
      <family val="3"/>
      <scheme val="minor"/>
    </font>
    <font>
      <sz val="11"/>
      <color theme="1"/>
      <name val="Courier New"/>
      <family val="2"/>
      <scheme val="minor"/>
    </font>
    <font>
      <sz val="11"/>
      <color rgb="FFFA7D00"/>
      <name val="Courier New"/>
      <family val="2"/>
      <scheme val="minor"/>
    </font>
    <font>
      <b/>
      <sz val="11"/>
      <color theme="0"/>
      <name val="Courier New"/>
      <family val="2"/>
      <scheme val="minor"/>
    </font>
    <font>
      <sz val="11"/>
      <color theme="1"/>
      <name val="Calibri"/>
      <family val="2"/>
    </font>
    <font>
      <b/>
      <sz val="15"/>
      <color theme="3"/>
      <name val="Lato"/>
      <family val="2"/>
    </font>
    <font>
      <b/>
      <sz val="13"/>
      <color theme="3"/>
      <name val="Lato"/>
      <family val="2"/>
    </font>
    <font>
      <b/>
      <sz val="11"/>
      <color theme="3"/>
      <name val="Lato"/>
      <family val="2"/>
    </font>
    <font>
      <sz val="18"/>
      <color theme="3"/>
      <name val="Lato Light"/>
      <family val="2"/>
    </font>
    <font>
      <b/>
      <sz val="11"/>
      <color theme="1"/>
      <name val="Lato"/>
      <family val="2"/>
    </font>
    <font>
      <sz val="9.5"/>
      <color rgb="FF000000"/>
      <name val="Arial"/>
      <family val="2"/>
    </font>
    <font>
      <b/>
      <sz val="16"/>
      <color theme="3"/>
      <name val="Lato"/>
      <family val="2"/>
    </font>
    <font>
      <b/>
      <u/>
      <sz val="9.5"/>
      <color rgb="FF000000"/>
      <name val="Arial"/>
      <family val="2"/>
    </font>
    <font>
      <b/>
      <i/>
      <sz val="9.5"/>
      <color rgb="FF000000"/>
      <name val="Arial"/>
      <family val="2"/>
    </font>
    <font>
      <sz val="9.5"/>
      <color theme="9"/>
      <name val="Arial"/>
      <family val="2"/>
    </font>
    <font>
      <b/>
      <u/>
      <sz val="9.5"/>
      <color theme="6" tint="0.59999389629810485"/>
      <name val="Arial"/>
      <family val="2"/>
    </font>
    <font>
      <b/>
      <u/>
      <sz val="9.5"/>
      <color theme="9" tint="0.39997558519241921"/>
      <name val="Arial"/>
      <family val="2"/>
    </font>
    <font>
      <b/>
      <u/>
      <sz val="9.5"/>
      <color theme="5" tint="0.59999389629810485"/>
      <name val="Arial"/>
      <family val="2"/>
    </font>
    <font>
      <b/>
      <sz val="9.5"/>
      <color rgb="FF000000"/>
      <name val="Arial"/>
      <family val="2"/>
    </font>
    <font>
      <sz val="9.5"/>
      <color rgb="FF000000"/>
      <name val="Arial"/>
      <family val="2"/>
    </font>
    <font>
      <b/>
      <sz val="11"/>
      <color rgb="FF3F3F3F"/>
      <name val="Courier New"/>
      <family val="2"/>
      <scheme val="minor"/>
    </font>
    <font>
      <b/>
      <sz val="11"/>
      <color rgb="FFFA7D00"/>
      <name val="Courier New"/>
      <family val="2"/>
      <scheme val="minor"/>
    </font>
    <font>
      <i/>
      <sz val="9.5"/>
      <color rgb="FF000000"/>
      <name val="Arial"/>
      <family val="2"/>
    </font>
    <font>
      <i/>
      <sz val="9.5"/>
      <color theme="0" tint="-0.499984740745262"/>
      <name val="Arial"/>
      <family val="2"/>
    </font>
    <font>
      <b/>
      <i/>
      <sz val="9.5"/>
      <color rgb="FF000000"/>
      <name val="Arial"/>
      <family val="2"/>
    </font>
    <font>
      <sz val="11"/>
      <color theme="0"/>
      <name val="Courier New"/>
      <family val="3"/>
      <scheme val="minor"/>
    </font>
    <font>
      <b/>
      <sz val="15"/>
      <color theme="3"/>
      <name val="Calibri"/>
      <family val="2"/>
    </font>
    <font>
      <sz val="11"/>
      <color theme="0"/>
      <name val="Calibri"/>
      <family val="2"/>
    </font>
    <font>
      <i/>
      <sz val="9"/>
      <color theme="1"/>
      <name val="Calibri"/>
      <family val="2"/>
    </font>
    <font>
      <b/>
      <i/>
      <sz val="9"/>
      <color theme="1"/>
      <name val="Calibri"/>
      <family val="2"/>
    </font>
    <font>
      <sz val="10"/>
      <color theme="1"/>
      <name val="Calibri"/>
      <family val="2"/>
    </font>
    <font>
      <b/>
      <sz val="10"/>
      <color rgb="FF3F3F3F"/>
      <name val="Calibri"/>
      <family val="2"/>
    </font>
    <font>
      <sz val="10"/>
      <color rgb="FF3F3F76"/>
      <name val="Calibri"/>
      <family val="2"/>
    </font>
    <font>
      <sz val="9.5"/>
      <color rgb="FF000000"/>
      <name val="Calibri"/>
      <family val="2"/>
    </font>
    <font>
      <b/>
      <sz val="15"/>
      <color rgb="FF1F497D"/>
      <name val="Calibri"/>
      <family val="2"/>
    </font>
    <font>
      <i/>
      <sz val="9"/>
      <color rgb="FF000000"/>
      <name val="Calibri"/>
      <family val="2"/>
    </font>
    <font>
      <b/>
      <i/>
      <sz val="9"/>
      <color rgb="FF000000"/>
      <name val="Calibri"/>
      <family val="2"/>
    </font>
    <font>
      <b/>
      <sz val="9.5"/>
      <color theme="0"/>
      <name val="Arial"/>
      <family val="2"/>
    </font>
    <font>
      <b/>
      <i/>
      <sz val="10"/>
      <color theme="3"/>
      <name val="Calibri"/>
      <family val="2"/>
    </font>
    <font>
      <i/>
      <u/>
      <sz val="9"/>
      <color theme="1"/>
      <name val="Calibri"/>
      <family val="2"/>
    </font>
    <font>
      <b/>
      <i/>
      <u/>
      <sz val="9"/>
      <color theme="1"/>
      <name val="Calibri"/>
      <family val="2"/>
    </font>
    <font>
      <b/>
      <sz val="10"/>
      <color theme="1"/>
      <name val="Calibri"/>
      <family val="2"/>
    </font>
    <font>
      <b/>
      <sz val="11"/>
      <color theme="1"/>
      <name val="Arial"/>
      <family val="2"/>
    </font>
    <font>
      <sz val="11"/>
      <color theme="1"/>
      <name val="Arial"/>
      <family val="2"/>
    </font>
    <font>
      <b/>
      <sz val="10"/>
      <color theme="1"/>
      <name val="Arial"/>
      <family val="2"/>
    </font>
    <font>
      <sz val="10"/>
      <color theme="1"/>
      <name val="Arial"/>
      <family val="2"/>
    </font>
    <font>
      <sz val="10"/>
      <color rgb="FFFF0000"/>
      <name val="Arial"/>
      <family val="2"/>
    </font>
    <font>
      <sz val="10"/>
      <name val="Arial"/>
      <family val="2"/>
    </font>
    <font>
      <b/>
      <sz val="11"/>
      <name val="Arial"/>
      <family val="2"/>
    </font>
    <font>
      <i/>
      <sz val="10"/>
      <color rgb="FFFF0000"/>
      <name val="Arial"/>
      <family val="2"/>
    </font>
    <font>
      <i/>
      <sz val="10"/>
      <color theme="1"/>
      <name val="Arial"/>
      <family val="2"/>
    </font>
    <font>
      <i/>
      <sz val="10"/>
      <name val="Arial"/>
      <family val="2"/>
    </font>
    <font>
      <sz val="10"/>
      <color theme="1"/>
      <name val="Century Gothic"/>
      <family val="2"/>
    </font>
    <font>
      <b/>
      <sz val="10"/>
      <name val="Arial"/>
      <family val="2"/>
    </font>
    <font>
      <b/>
      <i/>
      <sz val="11"/>
      <color rgb="FFFA7D00"/>
      <name val="Courier New"/>
      <family val="2"/>
      <scheme val="minor"/>
    </font>
    <font>
      <b/>
      <i/>
      <sz val="11"/>
      <color rgb="FF3F3F3F"/>
      <name val="Courier New"/>
      <family val="2"/>
      <scheme val="minor"/>
    </font>
    <font>
      <b/>
      <sz val="11"/>
      <color theme="0"/>
      <name val="Calibri"/>
      <family val="2"/>
    </font>
    <font>
      <sz val="9.5"/>
      <color rgb="FF000000"/>
      <name val="Arial"/>
      <family val="2"/>
    </font>
    <font>
      <sz val="9.5"/>
      <color rgb="FF000000"/>
      <name val="Arial"/>
      <family val="2"/>
    </font>
    <font>
      <b/>
      <sz val="15"/>
      <color theme="3"/>
      <name val="Courier New"/>
      <family val="2"/>
      <scheme val="minor"/>
    </font>
    <font>
      <b/>
      <sz val="11"/>
      <color theme="3"/>
      <name val="Courier New"/>
      <family val="2"/>
      <scheme val="minor"/>
    </font>
    <font>
      <sz val="11"/>
      <color rgb="FF3F3F76"/>
      <name val="Courier New"/>
      <family val="2"/>
      <scheme val="minor"/>
    </font>
    <font>
      <i/>
      <sz val="11"/>
      <color rgb="FF7F7F7F"/>
      <name val="Courier New"/>
      <family val="2"/>
      <scheme val="minor"/>
    </font>
  </fonts>
  <fills count="26">
    <fill>
      <patternFill patternType="none"/>
    </fill>
    <fill>
      <patternFill patternType="gray125"/>
    </fill>
    <fill>
      <patternFill patternType="solid">
        <fgColor rgb="FFFAFBFE"/>
        <bgColor indexed="64"/>
      </patternFill>
    </fill>
    <fill>
      <patternFill patternType="solid">
        <fgColor rgb="FFA5A5A5"/>
      </patternFill>
    </fill>
    <fill>
      <patternFill patternType="solid">
        <fgColor rgb="FFFFFFCC"/>
      </patternFill>
    </fill>
    <fill>
      <patternFill patternType="solid">
        <fgColor theme="9" tint="0.39997558519241921"/>
        <bgColor indexed="64"/>
      </patternFill>
    </fill>
    <fill>
      <patternFill patternType="solid">
        <fgColor theme="6" tint="0.59999389629810485"/>
        <bgColor indexed="64"/>
      </patternFill>
    </fill>
    <fill>
      <patternFill patternType="solid">
        <fgColor theme="5" tint="0.59999389629810485"/>
        <bgColor indexed="64"/>
      </patternFill>
    </fill>
    <fill>
      <patternFill patternType="solid">
        <fgColor rgb="FFF2F2F2"/>
      </patternFill>
    </fill>
    <fill>
      <patternFill patternType="solid">
        <fgColor theme="8" tint="0.79998168889431442"/>
        <bgColor indexed="65"/>
      </patternFill>
    </fill>
    <fill>
      <patternFill patternType="solid">
        <fgColor theme="0"/>
        <bgColor indexed="64"/>
      </patternFill>
    </fill>
    <fill>
      <patternFill patternType="solid">
        <fgColor rgb="FFFFFF00"/>
        <bgColor indexed="64"/>
      </patternFill>
    </fill>
    <fill>
      <patternFill patternType="solid">
        <fgColor rgb="FFE6B8B7"/>
        <bgColor indexed="64"/>
      </patternFill>
    </fill>
    <fill>
      <patternFill patternType="solid">
        <fgColor theme="4"/>
      </patternFill>
    </fill>
    <fill>
      <patternFill patternType="solid">
        <fgColor rgb="FFFFCC99"/>
      </patternFill>
    </fill>
    <fill>
      <patternFill patternType="solid">
        <fgColor theme="4" tint="0.59999389629810485"/>
        <bgColor indexed="65"/>
      </patternFill>
    </fill>
    <fill>
      <patternFill patternType="solid">
        <fgColor rgb="FFFAFBFE"/>
        <bgColor rgb="FF000000"/>
      </patternFill>
    </fill>
    <fill>
      <patternFill patternType="solid">
        <fgColor rgb="FFB8CCE4"/>
        <bgColor rgb="FF000000"/>
      </patternFill>
    </fill>
    <fill>
      <patternFill patternType="solid">
        <fgColor theme="3" tint="-0.249977111117893"/>
        <bgColor indexed="64"/>
      </patternFill>
    </fill>
    <fill>
      <patternFill patternType="solid">
        <fgColor rgb="FF203764"/>
        <bgColor indexed="64"/>
      </patternFill>
    </fill>
    <fill>
      <patternFill patternType="solid">
        <fgColor theme="5"/>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6" tint="0.39997558519241921"/>
        <bgColor indexed="64"/>
      </patternFill>
    </fill>
    <fill>
      <gradientFill degree="45">
        <stop position="0">
          <color theme="9" tint="0.40000610370189521"/>
        </stop>
        <stop position="1">
          <color theme="5" tint="0.40000610370189521"/>
        </stop>
      </gradientFill>
    </fill>
    <fill>
      <gradientFill degree="135">
        <stop position="0">
          <color rgb="FFE6B8B7"/>
        </stop>
        <stop position="1">
          <color theme="9" tint="0.59999389629810485"/>
        </stop>
      </gradientFill>
    </fill>
  </fills>
  <borders count="23">
    <border>
      <left/>
      <right/>
      <top/>
      <bottom/>
      <diagonal/>
    </border>
    <border>
      <left style="thin">
        <color rgb="FFB0B7BB"/>
      </left>
      <right style="thin">
        <color rgb="FFB0B7BB"/>
      </right>
      <top style="thin">
        <color rgb="FFB0B7BB"/>
      </top>
      <bottom style="thin">
        <color rgb="FFB0B7BB"/>
      </bottom>
      <diagonal/>
    </border>
    <border>
      <left style="thin">
        <color rgb="FFC1C1C1"/>
      </left>
      <right style="thin">
        <color rgb="FFC1C1C1"/>
      </right>
      <top style="thin">
        <color rgb="FFC1C1C1"/>
      </top>
      <bottom style="thin">
        <color rgb="FFC1C1C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FF8001"/>
      </left>
      <right style="thin">
        <color rgb="FFFF8001"/>
      </right>
      <top style="thin">
        <color rgb="FFFF8001"/>
      </top>
      <bottom style="thin">
        <color rgb="FFFF8001"/>
      </bottom>
      <diagonal/>
    </border>
    <border>
      <left/>
      <right/>
      <top/>
      <bottom style="thick">
        <color theme="3"/>
      </bottom>
      <diagonal/>
    </border>
    <border>
      <left/>
      <right/>
      <top/>
      <bottom style="medium">
        <color theme="3"/>
      </bottom>
      <diagonal/>
    </border>
    <border>
      <left/>
      <right/>
      <top style="thin">
        <color theme="3"/>
      </top>
      <bottom style="double">
        <color theme="3"/>
      </bottom>
      <diagonal/>
    </border>
    <border>
      <left/>
      <right style="thin">
        <color theme="0"/>
      </right>
      <top/>
      <bottom/>
      <diagonal/>
    </border>
    <border>
      <left style="thin">
        <color theme="0"/>
      </left>
      <right style="thin">
        <color theme="0"/>
      </right>
      <top style="thin">
        <color theme="0"/>
      </top>
      <bottom style="thin">
        <color theme="0"/>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thick">
        <color rgb="FF1F497D"/>
      </bottom>
      <diagonal/>
    </border>
    <border>
      <left/>
      <right/>
      <top/>
      <bottom style="thin">
        <color indexed="64"/>
      </bottom>
      <diagonal/>
    </border>
    <border>
      <left/>
      <right/>
      <top/>
      <bottom style="thick">
        <color theme="4"/>
      </bottom>
      <diagonal/>
    </border>
    <border>
      <left/>
      <right/>
      <top/>
      <bottom style="medium">
        <color theme="4" tint="0.39997558519241921"/>
      </bottom>
      <diagonal/>
    </border>
    <border>
      <left style="thin">
        <color rgb="FFB2B2B2"/>
      </left>
      <right style="thin">
        <color rgb="FFB2B2B2"/>
      </right>
      <top style="thin">
        <color theme="4" tint="0.39997558519241921"/>
      </top>
      <bottom style="thin">
        <color theme="4" tint="0.39997558519241921"/>
      </bottom>
      <diagonal/>
    </border>
    <border>
      <left style="thin">
        <color rgb="FFB2B2B2"/>
      </left>
      <right style="thin">
        <color rgb="FFB2B2B2"/>
      </right>
      <top style="thin">
        <color rgb="FFB2B2B2"/>
      </top>
      <bottom style="thin">
        <color theme="4" tint="0.39997558519241921"/>
      </bottom>
      <diagonal/>
    </border>
    <border>
      <left style="thin">
        <color theme="4" tint="0.39997558519241921"/>
      </left>
      <right/>
      <top/>
      <bottom style="medium">
        <color theme="4" tint="0.39997558519241921"/>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diagonal/>
    </border>
    <border>
      <left style="thin">
        <color rgb="FF7F7F7F"/>
      </left>
      <right style="thin">
        <color rgb="FF7F7F7F"/>
      </right>
      <top/>
      <bottom style="thin">
        <color rgb="FF7F7F7F"/>
      </bottom>
      <diagonal/>
    </border>
  </borders>
  <cellStyleXfs count="31">
    <xf numFmtId="0" fontId="0" fillId="0" borderId="0"/>
    <xf numFmtId="0" fontId="7" fillId="0" borderId="0"/>
    <xf numFmtId="0" fontId="11" fillId="0" borderId="0" applyNumberFormat="0" applyFill="0" applyBorder="0" applyAlignment="0" applyProtection="0"/>
    <xf numFmtId="0" fontId="8" fillId="0" borderId="6" applyNumberFormat="0" applyFill="0" applyAlignment="0" applyProtection="0"/>
    <xf numFmtId="0" fontId="9" fillId="0" borderId="6" applyNumberFormat="0" applyFill="0" applyAlignment="0" applyProtection="0"/>
    <xf numFmtId="0" fontId="10" fillId="0" borderId="7" applyNumberFormat="0" applyFill="0" applyAlignment="0" applyProtection="0"/>
    <xf numFmtId="0" fontId="10" fillId="0" borderId="0" applyNumberFormat="0" applyFill="0" applyBorder="0" applyAlignment="0" applyProtection="0"/>
    <xf numFmtId="0" fontId="5" fillId="0" borderId="5" applyNumberFormat="0" applyAlignment="0" applyProtection="0"/>
    <xf numFmtId="0" fontId="6" fillId="3" borderId="3" applyNumberFormat="0" applyAlignment="0" applyProtection="0"/>
    <xf numFmtId="0" fontId="12" fillId="0" borderId="8" applyNumberFormat="0" applyFill="0" applyAlignment="0" applyProtection="0"/>
    <xf numFmtId="44" fontId="7" fillId="0" borderId="0" applyFont="0" applyFill="0" applyBorder="0" applyAlignment="0" applyProtection="0"/>
    <xf numFmtId="9" fontId="7" fillId="0" borderId="0" applyFont="0" applyFill="0" applyBorder="0" applyAlignment="0" applyProtection="0"/>
    <xf numFmtId="0" fontId="7" fillId="4" borderId="4" applyNumberFormat="0" applyFont="0" applyAlignment="0" applyProtection="0"/>
    <xf numFmtId="44" fontId="22" fillId="0" borderId="0" applyFont="0" applyFill="0" applyBorder="0" applyAlignment="0" applyProtection="0"/>
    <xf numFmtId="9" fontId="22" fillId="0" borderId="0" applyFont="0" applyFill="0" applyBorder="0" applyAlignment="0" applyProtection="0"/>
    <xf numFmtId="0" fontId="23" fillId="8" borderId="3" applyNumberFormat="0" applyAlignment="0" applyProtection="0"/>
    <xf numFmtId="0" fontId="24" fillId="8" borderId="11" applyNumberFormat="0" applyAlignment="0" applyProtection="0"/>
    <xf numFmtId="0" fontId="4" fillId="9" borderId="0" applyNumberFormat="0" applyBorder="0" applyAlignment="0" applyProtection="0"/>
    <xf numFmtId="0" fontId="28" fillId="13" borderId="0" applyNumberFormat="0" applyBorder="0" applyAlignment="0" applyProtection="0"/>
    <xf numFmtId="0" fontId="3" fillId="15" borderId="0" applyNumberFormat="0" applyBorder="0" applyAlignment="0" applyProtection="0"/>
    <xf numFmtId="0" fontId="2" fillId="0" borderId="0"/>
    <xf numFmtId="9" fontId="2" fillId="0" borderId="0" applyFont="0" applyFill="0" applyBorder="0" applyAlignment="0" applyProtection="0"/>
    <xf numFmtId="0" fontId="55" fillId="0" borderId="0"/>
    <xf numFmtId="2" fontId="60" fillId="24" borderId="2">
      <alignment horizontal="right" wrapText="1"/>
    </xf>
    <xf numFmtId="2" fontId="60" fillId="25" borderId="2">
      <alignment horizontal="right" wrapText="1"/>
    </xf>
    <xf numFmtId="0" fontId="48" fillId="0" borderId="0"/>
    <xf numFmtId="0" fontId="62" fillId="0" borderId="15" applyNumberFormat="0" applyFill="0" applyAlignment="0" applyProtection="0"/>
    <xf numFmtId="0" fontId="64" fillId="14" borderId="11" applyNumberFormat="0" applyAlignment="0" applyProtection="0"/>
    <xf numFmtId="0" fontId="61" fillId="4" borderId="4" applyNumberFormat="0" applyFont="0" applyAlignment="0" applyProtection="0"/>
    <xf numFmtId="0" fontId="65" fillId="0" borderId="0" applyNumberFormat="0" applyFill="0" applyBorder="0" applyAlignment="0" applyProtection="0"/>
    <xf numFmtId="0" fontId="63" fillId="0" borderId="16" applyNumberFormat="0" applyFill="0" applyAlignment="0" applyProtection="0"/>
  </cellStyleXfs>
  <cellXfs count="171">
    <xf numFmtId="0" fontId="0" fillId="2" borderId="0" xfId="0" applyFill="1" applyAlignment="1">
      <alignment horizontal="left"/>
    </xf>
    <xf numFmtId="44" fontId="0" fillId="2" borderId="0" xfId="0" applyNumberFormat="1" applyFill="1" applyAlignment="1">
      <alignment horizontal="left"/>
    </xf>
    <xf numFmtId="168" fontId="0" fillId="2" borderId="0" xfId="0" applyNumberFormat="1" applyFill="1" applyAlignment="1">
      <alignment horizontal="left"/>
    </xf>
    <xf numFmtId="44" fontId="0" fillId="5" borderId="2" xfId="0" applyNumberFormat="1" applyFill="1" applyBorder="1" applyAlignment="1">
      <alignment horizontal="right"/>
    </xf>
    <xf numFmtId="0" fontId="0" fillId="5" borderId="2" xfId="0" applyFill="1" applyBorder="1" applyAlignment="1">
      <alignment horizontal="left"/>
    </xf>
    <xf numFmtId="166" fontId="0" fillId="5" borderId="2" xfId="0" applyNumberFormat="1" applyFill="1" applyBorder="1" applyAlignment="1">
      <alignment horizontal="right"/>
    </xf>
    <xf numFmtId="165" fontId="0" fillId="5" borderId="2" xfId="0" applyNumberFormat="1" applyFill="1" applyBorder="1" applyAlignment="1">
      <alignment horizontal="right"/>
    </xf>
    <xf numFmtId="168" fontId="0" fillId="5" borderId="2" xfId="0" applyNumberFormat="1" applyFill="1" applyBorder="1" applyAlignment="1">
      <alignment horizontal="right"/>
    </xf>
    <xf numFmtId="0" fontId="13" fillId="2" borderId="0" xfId="0" applyFont="1" applyFill="1" applyAlignment="1">
      <alignment horizontal="left"/>
    </xf>
    <xf numFmtId="164" fontId="0" fillId="6" borderId="2" xfId="0" applyNumberFormat="1" applyFill="1" applyBorder="1" applyAlignment="1">
      <alignment horizontal="right"/>
    </xf>
    <xf numFmtId="165" fontId="0" fillId="6" borderId="2" xfId="0" applyNumberFormat="1" applyFill="1" applyBorder="1" applyAlignment="1">
      <alignment horizontal="right"/>
    </xf>
    <xf numFmtId="164" fontId="0" fillId="7" borderId="2" xfId="0" applyNumberFormat="1" applyFill="1" applyBorder="1" applyAlignment="1">
      <alignment horizontal="right"/>
    </xf>
    <xf numFmtId="0" fontId="0" fillId="2" borderId="9" xfId="0" applyFill="1" applyBorder="1" applyAlignment="1">
      <alignment horizontal="left"/>
    </xf>
    <xf numFmtId="0" fontId="0" fillId="2" borderId="10" xfId="0" applyFill="1" applyBorder="1" applyAlignment="1">
      <alignment horizontal="left"/>
    </xf>
    <xf numFmtId="0" fontId="10" fillId="0" borderId="0" xfId="5" applyBorder="1"/>
    <xf numFmtId="0" fontId="0" fillId="5" borderId="10" xfId="0" applyFill="1" applyBorder="1" applyAlignment="1">
      <alignment horizontal="left" vertical="center"/>
    </xf>
    <xf numFmtId="0" fontId="0" fillId="5" borderId="10" xfId="0" applyFill="1" applyBorder="1" applyAlignment="1">
      <alignment horizontal="left" vertical="center" wrapText="1"/>
    </xf>
    <xf numFmtId="0" fontId="0" fillId="5" borderId="10" xfId="0" applyFill="1" applyBorder="1" applyAlignment="1">
      <alignment horizontal="left" wrapText="1"/>
    </xf>
    <xf numFmtId="0" fontId="0" fillId="5" borderId="10" xfId="0" applyFill="1" applyBorder="1" applyAlignment="1">
      <alignment horizontal="left"/>
    </xf>
    <xf numFmtId="0" fontId="13" fillId="5" borderId="10" xfId="0" applyFont="1" applyFill="1" applyBorder="1" applyAlignment="1">
      <alignment horizontal="left" vertical="center" wrapText="1"/>
    </xf>
    <xf numFmtId="0" fontId="13" fillId="5" borderId="10" xfId="0" applyFont="1" applyFill="1" applyBorder="1" applyAlignment="1">
      <alignment horizontal="left" vertical="center"/>
    </xf>
    <xf numFmtId="0" fontId="0" fillId="6" borderId="10" xfId="0" applyFill="1" applyBorder="1" applyAlignment="1">
      <alignment horizontal="left" vertical="center"/>
    </xf>
    <xf numFmtId="0" fontId="0" fillId="6" borderId="10" xfId="0" applyFill="1" applyBorder="1" applyAlignment="1">
      <alignment horizontal="left" vertical="center" wrapText="1"/>
    </xf>
    <xf numFmtId="0" fontId="0" fillId="6" borderId="10" xfId="0" applyFill="1" applyBorder="1" applyAlignment="1">
      <alignment horizontal="left" wrapText="1"/>
    </xf>
    <xf numFmtId="0" fontId="0" fillId="6" borderId="10" xfId="0" applyFill="1" applyBorder="1" applyAlignment="1">
      <alignment horizontal="left"/>
    </xf>
    <xf numFmtId="0" fontId="13" fillId="6" borderId="10" xfId="0" applyFont="1" applyFill="1" applyBorder="1" applyAlignment="1">
      <alignment horizontal="left" vertical="center"/>
    </xf>
    <xf numFmtId="0" fontId="0" fillId="7" borderId="2" xfId="0" applyFill="1" applyBorder="1" applyAlignment="1">
      <alignment horizontal="right"/>
    </xf>
    <xf numFmtId="167" fontId="0" fillId="7" borderId="2" xfId="0" applyNumberFormat="1" applyFill="1" applyBorder="1" applyAlignment="1">
      <alignment horizontal="right"/>
    </xf>
    <xf numFmtId="168" fontId="0" fillId="7" borderId="2" xfId="0" applyNumberFormat="1" applyFill="1" applyBorder="1" applyAlignment="1">
      <alignment horizontal="right"/>
    </xf>
    <xf numFmtId="44" fontId="0" fillId="7" borderId="2" xfId="0" applyNumberFormat="1" applyFill="1" applyBorder="1" applyAlignment="1">
      <alignment horizontal="right"/>
    </xf>
    <xf numFmtId="10" fontId="0" fillId="7" borderId="2" xfId="0" applyNumberFormat="1" applyFill="1" applyBorder="1" applyAlignment="1">
      <alignment horizontal="right"/>
    </xf>
    <xf numFmtId="44" fontId="0" fillId="7" borderId="2" xfId="0" applyNumberFormat="1" applyFill="1" applyBorder="1" applyAlignment="1">
      <alignment horizontal="left"/>
    </xf>
    <xf numFmtId="0" fontId="0" fillId="7" borderId="2" xfId="0" applyFill="1" applyBorder="1" applyAlignment="1">
      <alignment horizontal="right" wrapText="1"/>
    </xf>
    <xf numFmtId="0" fontId="0" fillId="7" borderId="10" xfId="0" applyFill="1" applyBorder="1" applyAlignment="1">
      <alignment horizontal="left" vertical="center"/>
    </xf>
    <xf numFmtId="0" fontId="0" fillId="7" borderId="10" xfId="0" applyFill="1" applyBorder="1" applyAlignment="1">
      <alignment horizontal="left" vertical="center" wrapText="1"/>
    </xf>
    <xf numFmtId="0" fontId="0" fillId="7" borderId="10" xfId="0" applyFill="1" applyBorder="1" applyAlignment="1">
      <alignment horizontal="left"/>
    </xf>
    <xf numFmtId="0" fontId="13" fillId="7" borderId="10" xfId="0" applyFont="1" applyFill="1" applyBorder="1" applyAlignment="1">
      <alignment horizontal="left" vertical="center" wrapText="1"/>
    </xf>
    <xf numFmtId="0" fontId="13" fillId="7" borderId="10" xfId="0" applyFont="1" applyFill="1" applyBorder="1" applyAlignment="1">
      <alignment horizontal="left" vertical="center"/>
    </xf>
    <xf numFmtId="0" fontId="13" fillId="7" borderId="10" xfId="0" applyFont="1" applyFill="1" applyBorder="1" applyAlignment="1">
      <alignment horizontal="left" wrapText="1"/>
    </xf>
    <xf numFmtId="0" fontId="21" fillId="7" borderId="10" xfId="0" applyFont="1" applyFill="1" applyBorder="1" applyAlignment="1">
      <alignment horizontal="left" vertical="center" wrapText="1"/>
    </xf>
    <xf numFmtId="0" fontId="0" fillId="0" borderId="0" xfId="0"/>
    <xf numFmtId="0" fontId="0" fillId="10" borderId="0" xfId="0" applyFill="1"/>
    <xf numFmtId="0" fontId="21" fillId="0" borderId="0" xfId="0" applyFont="1"/>
    <xf numFmtId="0" fontId="8" fillId="2" borderId="6" xfId="3" applyFill="1" applyAlignment="1">
      <alignment horizontal="left"/>
    </xf>
    <xf numFmtId="0" fontId="21" fillId="2" borderId="0" xfId="0" applyFont="1" applyFill="1" applyAlignment="1">
      <alignment horizontal="left"/>
    </xf>
    <xf numFmtId="0" fontId="25" fillId="2" borderId="0" xfId="0" applyFont="1" applyFill="1" applyAlignment="1">
      <alignment horizontal="left"/>
    </xf>
    <xf numFmtId="44" fontId="24" fillId="8" borderId="11" xfId="13" applyFont="1" applyFill="1" applyBorder="1" applyAlignment="1">
      <alignment horizontal="left"/>
    </xf>
    <xf numFmtId="44" fontId="24" fillId="8" borderId="11" xfId="16" applyNumberFormat="1" applyAlignment="1">
      <alignment horizontal="left"/>
    </xf>
    <xf numFmtId="44" fontId="23" fillId="8" borderId="3" xfId="15" applyNumberFormat="1" applyAlignment="1">
      <alignment horizontal="left"/>
    </xf>
    <xf numFmtId="0" fontId="26" fillId="2" borderId="0" xfId="0" applyFont="1" applyFill="1" applyAlignment="1">
      <alignment horizontal="left"/>
    </xf>
    <xf numFmtId="0" fontId="13" fillId="11" borderId="0" xfId="0" applyFont="1" applyFill="1" applyAlignment="1">
      <alignment horizontal="left"/>
    </xf>
    <xf numFmtId="44" fontId="0" fillId="5" borderId="2" xfId="13" applyFont="1" applyFill="1" applyBorder="1" applyAlignment="1">
      <alignment horizontal="right"/>
    </xf>
    <xf numFmtId="44" fontId="24" fillId="8" borderId="11" xfId="16" applyNumberFormat="1"/>
    <xf numFmtId="169" fontId="4" fillId="9" borderId="3" xfId="17" applyNumberFormat="1" applyBorder="1" applyAlignment="1"/>
    <xf numFmtId="169" fontId="5" fillId="0" borderId="12" xfId="14" applyNumberFormat="1" applyFont="1" applyBorder="1" applyAlignment="1"/>
    <xf numFmtId="169" fontId="23" fillId="8" borderId="3" xfId="15" applyNumberFormat="1" applyAlignment="1">
      <alignment horizontal="right"/>
    </xf>
    <xf numFmtId="169" fontId="23" fillId="8" borderId="3" xfId="14" applyNumberFormat="1" applyFont="1" applyFill="1" applyBorder="1" applyAlignment="1">
      <alignment horizontal="right"/>
    </xf>
    <xf numFmtId="44" fontId="0" fillId="5" borderId="2" xfId="0" applyNumberFormat="1" applyFill="1" applyBorder="1" applyAlignment="1">
      <alignment horizontal="left"/>
    </xf>
    <xf numFmtId="0" fontId="27" fillId="2" borderId="0" xfId="0" applyFont="1" applyFill="1" applyAlignment="1">
      <alignment horizontal="left"/>
    </xf>
    <xf numFmtId="0" fontId="13" fillId="12" borderId="10" xfId="0" applyFont="1" applyFill="1" applyBorder="1" applyAlignment="1">
      <alignment horizontal="left" vertical="center" wrapText="1"/>
    </xf>
    <xf numFmtId="164" fontId="0" fillId="12" borderId="2" xfId="0" applyNumberFormat="1" applyFill="1" applyBorder="1" applyAlignment="1">
      <alignment horizontal="right"/>
    </xf>
    <xf numFmtId="0" fontId="29" fillId="2" borderId="6" xfId="3" applyFont="1" applyFill="1" applyAlignment="1">
      <alignment horizontal="left"/>
    </xf>
    <xf numFmtId="0" fontId="31" fillId="15" borderId="0" xfId="19" applyFont="1" applyBorder="1" applyAlignment="1">
      <alignment vertical="top" wrapText="1"/>
    </xf>
    <xf numFmtId="0" fontId="32" fillId="15" borderId="0" xfId="19" applyFont="1" applyBorder="1" applyAlignment="1">
      <alignment vertical="top" wrapText="1"/>
    </xf>
    <xf numFmtId="44" fontId="35" fillId="14" borderId="11" xfId="13" applyFont="1" applyFill="1" applyBorder="1"/>
    <xf numFmtId="0" fontId="36" fillId="2" borderId="0" xfId="0" applyFont="1" applyFill="1" applyAlignment="1">
      <alignment horizontal="left"/>
    </xf>
    <xf numFmtId="0" fontId="37" fillId="16" borderId="13" xfId="0" applyFont="1" applyFill="1" applyBorder="1" applyAlignment="1">
      <alignment horizontal="left"/>
    </xf>
    <xf numFmtId="0" fontId="38" fillId="17" borderId="0" xfId="0" applyFont="1" applyFill="1" applyAlignment="1">
      <alignment vertical="top" wrapText="1"/>
    </xf>
    <xf numFmtId="0" fontId="39" fillId="17" borderId="0" xfId="0" applyFont="1" applyFill="1" applyAlignment="1">
      <alignment vertical="top" wrapText="1"/>
    </xf>
    <xf numFmtId="0" fontId="40" fillId="18" borderId="1" xfId="0" applyFont="1" applyFill="1" applyBorder="1" applyAlignment="1">
      <alignment horizontal="center"/>
    </xf>
    <xf numFmtId="0" fontId="40" fillId="18" borderId="1" xfId="0" applyFont="1" applyFill="1" applyBorder="1" applyAlignment="1">
      <alignment horizontal="center" wrapText="1"/>
    </xf>
    <xf numFmtId="0" fontId="41" fillId="2" borderId="6" xfId="3" applyFont="1" applyFill="1" applyAlignment="1">
      <alignment horizontal="left"/>
    </xf>
    <xf numFmtId="0" fontId="30" fillId="19" borderId="1" xfId="18" applyFont="1" applyFill="1" applyBorder="1" applyAlignment="1">
      <alignment horizontal="center" wrapText="1"/>
    </xf>
    <xf numFmtId="0" fontId="16" fillId="2" borderId="0" xfId="0" applyFont="1" applyFill="1" applyAlignment="1">
      <alignment horizontal="left"/>
    </xf>
    <xf numFmtId="0" fontId="21" fillId="5" borderId="10" xfId="0" applyFont="1" applyFill="1" applyBorder="1" applyAlignment="1">
      <alignment horizontal="left" vertical="center" wrapText="1"/>
    </xf>
    <xf numFmtId="44" fontId="44" fillId="12" borderId="11" xfId="16" applyNumberFormat="1" applyFont="1" applyFill="1" applyAlignment="1">
      <alignment horizontal="right"/>
    </xf>
    <xf numFmtId="44" fontId="44" fillId="12" borderId="3" xfId="13" applyFont="1" applyFill="1" applyBorder="1" applyAlignment="1">
      <alignment horizontal="left"/>
    </xf>
    <xf numFmtId="44" fontId="34" fillId="12" borderId="3" xfId="13" applyFont="1" applyFill="1" applyBorder="1"/>
    <xf numFmtId="0" fontId="33" fillId="12" borderId="11" xfId="16" applyNumberFormat="1" applyFont="1" applyFill="1" applyAlignment="1">
      <alignment horizontal="left"/>
    </xf>
    <xf numFmtId="0" fontId="33" fillId="5" borderId="11" xfId="16" applyNumberFormat="1" applyFont="1" applyFill="1" applyAlignment="1">
      <alignment horizontal="left"/>
    </xf>
    <xf numFmtId="0" fontId="0" fillId="7" borderId="2" xfId="0" applyFill="1" applyBorder="1" applyAlignment="1">
      <alignment horizontal="center"/>
    </xf>
    <xf numFmtId="168" fontId="0" fillId="7" borderId="2" xfId="0" applyNumberFormat="1" applyFill="1" applyBorder="1" applyAlignment="1">
      <alignment horizontal="center"/>
    </xf>
    <xf numFmtId="44" fontId="0" fillId="12" borderId="2" xfId="0" applyNumberFormat="1" applyFill="1" applyBorder="1" applyAlignment="1">
      <alignment horizontal="left"/>
    </xf>
    <xf numFmtId="166" fontId="0" fillId="12" borderId="2" xfId="0" applyNumberFormat="1" applyFill="1" applyBorder="1" applyAlignment="1">
      <alignment horizontal="right"/>
    </xf>
    <xf numFmtId="49" fontId="48" fillId="0" borderId="0" xfId="22" applyNumberFormat="1" applyFont="1"/>
    <xf numFmtId="0" fontId="47" fillId="22" borderId="0" xfId="22" applyFont="1" applyFill="1"/>
    <xf numFmtId="14" fontId="48" fillId="0" borderId="0" xfId="22" applyNumberFormat="1" applyFont="1"/>
    <xf numFmtId="0" fontId="45" fillId="21" borderId="0" xfId="0" applyFont="1" applyFill="1" applyAlignment="1">
      <alignment horizontal="center"/>
    </xf>
    <xf numFmtId="0" fontId="48" fillId="0" borderId="0" xfId="0" applyFont="1"/>
    <xf numFmtId="0" fontId="48" fillId="0" borderId="0" xfId="0" applyFont="1" applyAlignment="1">
      <alignment wrapText="1"/>
    </xf>
    <xf numFmtId="15" fontId="50" fillId="0" borderId="0" xfId="0" applyNumberFormat="1" applyFont="1" applyAlignment="1">
      <alignment horizontal="right"/>
    </xf>
    <xf numFmtId="0" fontId="54" fillId="0" borderId="0" xfId="0" applyFont="1" applyAlignment="1">
      <alignment wrapText="1"/>
    </xf>
    <xf numFmtId="0" fontId="50" fillId="0" borderId="0" xfId="0" applyFont="1" applyAlignment="1">
      <alignment horizontal="right"/>
    </xf>
    <xf numFmtId="0" fontId="46" fillId="0" borderId="0" xfId="0" applyFont="1"/>
    <xf numFmtId="0" fontId="53" fillId="0" borderId="0" xfId="0" applyFont="1" applyAlignment="1">
      <alignment wrapText="1"/>
    </xf>
    <xf numFmtId="0" fontId="49" fillId="0" borderId="0" xfId="0" applyFont="1" applyAlignment="1">
      <alignment wrapText="1"/>
    </xf>
    <xf numFmtId="0" fontId="52" fillId="0" borderId="0" xfId="0" applyFont="1" applyAlignment="1">
      <alignment wrapText="1"/>
    </xf>
    <xf numFmtId="14" fontId="48" fillId="0" borderId="0" xfId="0" applyNumberFormat="1" applyFont="1"/>
    <xf numFmtId="0" fontId="47" fillId="21" borderId="0" xfId="0" applyFont="1" applyFill="1" applyAlignment="1">
      <alignment vertical="top" wrapText="1"/>
    </xf>
    <xf numFmtId="44" fontId="48" fillId="0" borderId="0" xfId="0" applyNumberFormat="1" applyFont="1"/>
    <xf numFmtId="0" fontId="48" fillId="0" borderId="0" xfId="0" quotePrefix="1" applyFont="1"/>
    <xf numFmtId="11" fontId="48" fillId="0" borderId="0" xfId="0" applyNumberFormat="1" applyFont="1"/>
    <xf numFmtId="0" fontId="21" fillId="10" borderId="0" xfId="0" applyFont="1" applyFill="1"/>
    <xf numFmtId="44" fontId="25" fillId="5" borderId="2" xfId="13" applyFont="1" applyFill="1" applyBorder="1" applyAlignment="1">
      <alignment horizontal="right"/>
    </xf>
    <xf numFmtId="0" fontId="25" fillId="0" borderId="0" xfId="0" applyFont="1"/>
    <xf numFmtId="44" fontId="57" fillId="8" borderId="11" xfId="16" applyNumberFormat="1" applyFont="1"/>
    <xf numFmtId="169" fontId="58" fillId="8" borderId="3" xfId="15" applyNumberFormat="1" applyFont="1" applyAlignment="1">
      <alignment horizontal="right"/>
    </xf>
    <xf numFmtId="0" fontId="40" fillId="18" borderId="1" xfId="0" applyFont="1" applyFill="1" applyBorder="1" applyAlignment="1">
      <alignment horizontal="center" vertical="center" wrapText="1"/>
    </xf>
    <xf numFmtId="2" fontId="0" fillId="12" borderId="2" xfId="0" applyNumberFormat="1" applyFill="1" applyBorder="1" applyAlignment="1">
      <alignment horizontal="right"/>
    </xf>
    <xf numFmtId="165" fontId="40" fillId="18" borderId="1" xfId="0" applyNumberFormat="1" applyFont="1" applyFill="1" applyBorder="1" applyAlignment="1">
      <alignment horizontal="center"/>
    </xf>
    <xf numFmtId="165" fontId="0" fillId="12" borderId="2" xfId="0" applyNumberFormat="1" applyFill="1" applyBorder="1" applyAlignment="1">
      <alignment horizontal="right"/>
    </xf>
    <xf numFmtId="165" fontId="0" fillId="2" borderId="0" xfId="0" applyNumberFormat="1" applyFill="1" applyAlignment="1">
      <alignment horizontal="left"/>
    </xf>
    <xf numFmtId="2" fontId="30" fillId="19" borderId="1" xfId="18" applyNumberFormat="1" applyFont="1" applyFill="1" applyBorder="1" applyAlignment="1">
      <alignment horizontal="right" wrapText="1"/>
    </xf>
    <xf numFmtId="0" fontId="59" fillId="19" borderId="1" xfId="18" applyFont="1" applyFill="1" applyBorder="1" applyAlignment="1">
      <alignment horizontal="left" wrapText="1"/>
    </xf>
    <xf numFmtId="0" fontId="21" fillId="7" borderId="10" xfId="0" applyFont="1" applyFill="1" applyBorder="1" applyAlignment="1">
      <alignment horizontal="left" wrapText="1"/>
    </xf>
    <xf numFmtId="2" fontId="60" fillId="25" borderId="2" xfId="24">
      <alignment horizontal="right" wrapText="1"/>
    </xf>
    <xf numFmtId="2" fontId="60" fillId="25" borderId="2" xfId="24" applyAlignment="1">
      <alignment horizontal="left" vertical="center" wrapText="1"/>
    </xf>
    <xf numFmtId="0" fontId="13" fillId="5" borderId="2" xfId="0" applyFont="1" applyFill="1" applyBorder="1" applyAlignment="1">
      <alignment horizontal="left"/>
    </xf>
    <xf numFmtId="0" fontId="0" fillId="5" borderId="2" xfId="0" applyFill="1" applyBorder="1" applyAlignment="1">
      <alignment horizontal="left" wrapText="1"/>
    </xf>
    <xf numFmtId="165" fontId="13" fillId="5" borderId="2" xfId="0" applyNumberFormat="1" applyFont="1" applyFill="1" applyBorder="1" applyAlignment="1">
      <alignment horizontal="right"/>
    </xf>
    <xf numFmtId="170" fontId="44" fillId="12" borderId="11" xfId="14" applyNumberFormat="1" applyFont="1" applyFill="1" applyBorder="1" applyAlignment="1">
      <alignment horizontal="right"/>
    </xf>
    <xf numFmtId="0" fontId="13" fillId="6" borderId="10" xfId="0" applyFont="1" applyFill="1" applyBorder="1" applyAlignment="1">
      <alignment horizontal="left" wrapText="1"/>
    </xf>
    <xf numFmtId="168" fontId="0" fillId="7" borderId="2" xfId="0" applyNumberFormat="1" applyFill="1" applyBorder="1" applyAlignment="1">
      <alignment horizontal="right" wrapText="1"/>
    </xf>
    <xf numFmtId="0" fontId="37" fillId="16" borderId="13" xfId="0" applyFont="1" applyFill="1" applyBorder="1"/>
    <xf numFmtId="165" fontId="0" fillId="5" borderId="2" xfId="0" applyNumberFormat="1" applyFill="1" applyBorder="1"/>
    <xf numFmtId="0" fontId="0" fillId="2" borderId="0" xfId="0" applyFill="1"/>
    <xf numFmtId="0" fontId="40" fillId="18" borderId="1" xfId="0" applyFont="1" applyFill="1" applyBorder="1" applyAlignment="1">
      <alignment horizontal="left"/>
    </xf>
    <xf numFmtId="0" fontId="38" fillId="17" borderId="0" xfId="0" applyFont="1" applyFill="1" applyAlignment="1">
      <alignment horizontal="left" vertical="top" wrapText="1"/>
    </xf>
    <xf numFmtId="165" fontId="13" fillId="5" borderId="2" xfId="0" applyNumberFormat="1" applyFont="1" applyFill="1" applyBorder="1" applyAlignment="1">
      <alignment horizontal="left"/>
    </xf>
    <xf numFmtId="165" fontId="0" fillId="5" borderId="2" xfId="0" applyNumberFormat="1" applyFill="1" applyBorder="1" applyAlignment="1">
      <alignment horizontal="left"/>
    </xf>
    <xf numFmtId="0" fontId="30" fillId="19" borderId="1" xfId="18" applyFont="1" applyFill="1" applyBorder="1" applyAlignment="1">
      <alignment horizontal="left" wrapText="1"/>
    </xf>
    <xf numFmtId="0" fontId="31" fillId="15" borderId="0" xfId="19" applyFont="1" applyBorder="1" applyAlignment="1">
      <alignment horizontal="left" vertical="top" wrapText="1"/>
    </xf>
    <xf numFmtId="165" fontId="0" fillId="6" borderId="2" xfId="0" applyNumberFormat="1" applyFill="1" applyBorder="1" applyAlignment="1">
      <alignment horizontal="left"/>
    </xf>
    <xf numFmtId="0" fontId="29" fillId="2" borderId="6" xfId="3" applyFont="1" applyFill="1" applyAlignment="1"/>
    <xf numFmtId="0" fontId="30" fillId="19" borderId="1" xfId="18" applyFont="1" applyFill="1" applyBorder="1" applyAlignment="1">
      <alignment wrapText="1"/>
    </xf>
    <xf numFmtId="165" fontId="0" fillId="6" borderId="2" xfId="0" applyNumberFormat="1" applyFill="1" applyBorder="1"/>
    <xf numFmtId="0" fontId="40" fillId="18" borderId="1" xfId="0" applyFont="1" applyFill="1" applyBorder="1" applyAlignment="1">
      <alignment wrapText="1"/>
    </xf>
    <xf numFmtId="165" fontId="40" fillId="18" borderId="1" xfId="0" applyNumberFormat="1" applyFont="1" applyFill="1" applyBorder="1"/>
    <xf numFmtId="0" fontId="25" fillId="2" borderId="0" xfId="0" applyFont="1" applyFill="1" applyAlignment="1">
      <alignment horizontal="left" wrapText="1"/>
    </xf>
    <xf numFmtId="0" fontId="40" fillId="18" borderId="1" xfId="0" applyFont="1" applyFill="1" applyBorder="1" applyAlignment="1">
      <alignment horizontal="left" wrapText="1"/>
    </xf>
    <xf numFmtId="165" fontId="40" fillId="18" borderId="1" xfId="0" applyNumberFormat="1" applyFont="1" applyFill="1" applyBorder="1" applyAlignment="1">
      <alignment horizontal="left"/>
    </xf>
    <xf numFmtId="0" fontId="64" fillId="4" borderId="4" xfId="28" applyNumberFormat="1" applyFont="1"/>
    <xf numFmtId="0" fontId="64" fillId="4" borderId="4" xfId="28" applyFont="1"/>
    <xf numFmtId="0" fontId="64" fillId="4" borderId="17" xfId="28" applyFont="1" applyBorder="1"/>
    <xf numFmtId="0" fontId="64" fillId="4" borderId="18" xfId="28" applyNumberFormat="1" applyFont="1" applyBorder="1"/>
    <xf numFmtId="0" fontId="64" fillId="4" borderId="18" xfId="28" applyFont="1" applyBorder="1"/>
    <xf numFmtId="0" fontId="6" fillId="13" borderId="19" xfId="18" applyFont="1" applyBorder="1"/>
    <xf numFmtId="0" fontId="6" fillId="13" borderId="16" xfId="18" applyFont="1" applyBorder="1"/>
    <xf numFmtId="0" fontId="62" fillId="10" borderId="15" xfId="26" applyFill="1"/>
    <xf numFmtId="0" fontId="65" fillId="10" borderId="0" xfId="29" applyFill="1"/>
    <xf numFmtId="0" fontId="63" fillId="10" borderId="16" xfId="30" applyFill="1"/>
    <xf numFmtId="0" fontId="0" fillId="10" borderId="0" xfId="0" applyFill="1" applyAlignment="1">
      <alignment horizontal="right"/>
    </xf>
    <xf numFmtId="0" fontId="64" fillId="14" borderId="11" xfId="27" applyAlignment="1">
      <alignment horizontal="left"/>
    </xf>
    <xf numFmtId="15" fontId="64" fillId="14" borderId="11" xfId="27" applyNumberFormat="1" applyAlignment="1">
      <alignment horizontal="left"/>
    </xf>
    <xf numFmtId="0" fontId="1" fillId="10" borderId="0" xfId="25" applyFont="1" applyFill="1" applyAlignment="1">
      <alignment horizontal="right"/>
    </xf>
    <xf numFmtId="49" fontId="64" fillId="14" borderId="11" xfId="14" applyNumberFormat="1" applyFont="1" applyFill="1" applyBorder="1"/>
    <xf numFmtId="0" fontId="62" fillId="8" borderId="15" xfId="26" applyFill="1" applyAlignment="1">
      <alignment horizontal="left"/>
    </xf>
    <xf numFmtId="1" fontId="0" fillId="12" borderId="2" xfId="0" applyNumberFormat="1" applyFill="1" applyBorder="1" applyAlignment="1">
      <alignment horizontal="right"/>
    </xf>
    <xf numFmtId="0" fontId="64" fillId="14" borderId="21" xfId="27" applyBorder="1" applyAlignment="1">
      <alignment horizontal="left"/>
    </xf>
    <xf numFmtId="15" fontId="64" fillId="14" borderId="22" xfId="27" applyNumberFormat="1" applyBorder="1" applyAlignment="1">
      <alignment horizontal="left"/>
    </xf>
    <xf numFmtId="0" fontId="0" fillId="7" borderId="20" xfId="0" applyFill="1" applyBorder="1" applyAlignment="1">
      <alignment horizontal="left" wrapText="1"/>
    </xf>
    <xf numFmtId="0" fontId="13" fillId="5" borderId="2" xfId="0" applyFont="1" applyFill="1" applyBorder="1" applyAlignment="1">
      <alignment horizontal="right"/>
    </xf>
    <xf numFmtId="0" fontId="13" fillId="5" borderId="2" xfId="0" applyFont="1" applyFill="1" applyBorder="1" applyAlignment="1">
      <alignment horizontal="left" wrapText="1"/>
    </xf>
    <xf numFmtId="171" fontId="40" fillId="18" borderId="1" xfId="13" applyNumberFormat="1" applyFont="1" applyFill="1" applyBorder="1" applyAlignment="1">
      <alignment horizontal="center" wrapText="1"/>
    </xf>
    <xf numFmtId="171" fontId="32" fillId="15" borderId="0" xfId="13" applyNumberFormat="1" applyFont="1" applyFill="1" applyBorder="1" applyAlignment="1">
      <alignment vertical="top" wrapText="1"/>
    </xf>
    <xf numFmtId="171" fontId="44" fillId="12" borderId="3" xfId="13" applyNumberFormat="1" applyFont="1" applyFill="1" applyBorder="1" applyAlignment="1">
      <alignment horizontal="left"/>
    </xf>
    <xf numFmtId="0" fontId="21" fillId="2" borderId="0" xfId="25" applyFont="1" applyFill="1" applyAlignment="1">
      <alignment horizontal="left"/>
    </xf>
    <xf numFmtId="0" fontId="14" fillId="0" borderId="7" xfId="5" applyFont="1" applyAlignment="1">
      <alignment horizontal="center"/>
    </xf>
    <xf numFmtId="0" fontId="45" fillId="20" borderId="0" xfId="0" applyFont="1" applyFill="1" applyAlignment="1">
      <alignment horizontal="center"/>
    </xf>
    <xf numFmtId="0" fontId="56" fillId="23" borderId="14" xfId="0" applyFont="1" applyFill="1" applyBorder="1" applyAlignment="1">
      <alignment horizontal="center" vertical="center" wrapText="1"/>
    </xf>
    <xf numFmtId="0" fontId="50" fillId="23" borderId="0" xfId="0" applyFont="1" applyFill="1" applyAlignment="1">
      <alignment horizontal="center" wrapText="1"/>
    </xf>
  </cellXfs>
  <cellStyles count="31">
    <cellStyle name="20% - Accent5" xfId="17" builtinId="46"/>
    <cellStyle name="40% - Accent1" xfId="19" builtinId="31"/>
    <cellStyle name="Accent1" xfId="18" builtinId="29"/>
    <cellStyle name="Berekening" xfId="16" builtinId="22"/>
    <cellStyle name="Controlecel 2" xfId="8" xr:uid="{8B3030CF-302A-4C19-B061-3A52B87A274E}"/>
    <cellStyle name="doorreken en ZVZ" xfId="24" xr:uid="{9BC17071-8072-45D0-A010-EF4EFD36F51D}"/>
    <cellStyle name="Gekoppelde cel 2" xfId="7" xr:uid="{E210BE46-C535-4020-9B97-7CFD7595172F}"/>
    <cellStyle name="Heading 3 2" xfId="30" xr:uid="{883345E6-D330-4B99-94A3-77123D911D21}"/>
    <cellStyle name="Invoer" xfId="27" builtinId="20"/>
    <cellStyle name="Kop 1" xfId="26" builtinId="16"/>
    <cellStyle name="Kop 1 2" xfId="3" xr:uid="{42691299-69AD-4DCE-813E-0642D8669C22}"/>
    <cellStyle name="Kop 2 2" xfId="4" xr:uid="{E5E52324-E4D3-4DB9-BAF2-8C4D68AA14F8}"/>
    <cellStyle name="Kop 3 2" xfId="5" xr:uid="{319824C6-C816-4D39-93DB-0D2EBEDAE6DF}"/>
    <cellStyle name="Kop 4 2" xfId="6" xr:uid="{EF55729A-E745-4F96-9DBA-F0B48F572514}"/>
    <cellStyle name="Normal 2" xfId="25" xr:uid="{95F668E0-48F1-42D1-B1A1-1106F1631698}"/>
    <cellStyle name="Notitie" xfId="28" builtinId="10"/>
    <cellStyle name="Notitie 2" xfId="12" xr:uid="{EA29FA6D-3D52-493C-BAD9-B224751E70E6}"/>
    <cellStyle name="Procent" xfId="14" builtinId="5"/>
    <cellStyle name="Procent 2" xfId="11" xr:uid="{E2A9346C-AE70-49D9-B8AC-51EE0ABC3FA2}"/>
    <cellStyle name="Procent 3" xfId="21" xr:uid="{B3703F23-0BF8-4ADC-8C1F-99EC1114F2E9}"/>
    <cellStyle name="Standaard" xfId="0" builtinId="0"/>
    <cellStyle name="Standaard 2" xfId="1" xr:uid="{4C04CF94-2078-4C60-85BF-766D7B2EB5B0}"/>
    <cellStyle name="Standaard 2 2" xfId="22" xr:uid="{E41D7DF3-36E8-4E70-AF3B-9C502140FB18}"/>
    <cellStyle name="Standaard 3" xfId="20" xr:uid="{274DFCA4-A81C-49F7-8643-3D9F1D097CEB}"/>
    <cellStyle name="Stijl 1" xfId="23" xr:uid="{EE07FC81-C660-4605-94FB-D86A93FA33B9}"/>
    <cellStyle name="Titel 2" xfId="2" xr:uid="{3F5CF8FB-F9F7-4587-9936-97D86C07F132}"/>
    <cellStyle name="Totaal 2" xfId="9" xr:uid="{A6D44777-BAB1-4E30-96C6-6CA3B573469D}"/>
    <cellStyle name="Uitvoer" xfId="15" builtinId="21"/>
    <cellStyle name="Valuta" xfId="13" builtinId="4"/>
    <cellStyle name="Valuta 2" xfId="10" xr:uid="{479B059F-8B12-4192-B4FF-044911942230}"/>
    <cellStyle name="Verklarende tekst" xfId="29" builtinId="53"/>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9.5"/>
        <color rgb="FF000000"/>
        <name val="Arial"/>
        <family val="2"/>
        <scheme val="none"/>
      </font>
      <fill>
        <patternFill patternType="solid">
          <fgColor indexed="64"/>
          <bgColor rgb="FFFAFBFE"/>
        </patternFill>
      </fill>
      <alignment horizontal="left" vertical="bottom" textRotation="0" wrapText="0" indent="0" justifyLastLine="0" shrinkToFit="0" readingOrder="0"/>
    </dxf>
    <dxf>
      <font>
        <b val="0"/>
        <i val="0"/>
        <strike val="0"/>
        <condense val="0"/>
        <extend val="0"/>
        <outline val="0"/>
        <shadow val="0"/>
        <u val="none"/>
        <vertAlign val="baseline"/>
        <sz val="9.5"/>
        <color rgb="FF000000"/>
        <name val="Arial"/>
        <family val="2"/>
        <scheme val="none"/>
      </font>
      <fill>
        <patternFill patternType="solid">
          <fgColor indexed="64"/>
          <bgColor rgb="FFFAFBFE"/>
        </patternFill>
      </fill>
      <alignment horizontal="left" vertical="bottom" textRotation="0" wrapText="0" indent="0" justifyLastLine="0" shrinkToFit="0" readingOrder="0"/>
    </dxf>
    <dxf>
      <font>
        <b val="0"/>
        <i val="0"/>
        <strike val="0"/>
        <condense val="0"/>
        <extend val="0"/>
        <outline val="0"/>
        <shadow val="0"/>
        <u val="none"/>
        <vertAlign val="baseline"/>
        <sz val="9.5"/>
        <color rgb="FF000000"/>
        <name val="Arial"/>
        <family val="2"/>
        <scheme val="none"/>
      </font>
      <fill>
        <patternFill patternType="solid">
          <fgColor indexed="64"/>
          <bgColor rgb="FFFAFBFE"/>
        </patternFill>
      </fill>
      <alignment horizontal="left" vertical="bottom" textRotation="0" wrapText="0" indent="0" justifyLastLine="0" shrinkToFit="0" readingOrder="0"/>
    </dxf>
    <dxf>
      <font>
        <b val="0"/>
        <i val="0"/>
        <strike val="0"/>
        <condense val="0"/>
        <extend val="0"/>
        <outline val="0"/>
        <shadow val="0"/>
        <u val="none"/>
        <vertAlign val="baseline"/>
        <sz val="11"/>
        <color rgb="FF3F3F76"/>
        <name val="Courier New"/>
        <family val="2"/>
        <scheme val="minor"/>
      </font>
      <border diagonalUp="0" diagonalDown="0">
        <left style="thin">
          <color rgb="FFB2B2B2"/>
        </left>
        <right style="thin">
          <color rgb="FFB2B2B2"/>
        </right>
        <top style="thin">
          <color theme="4" tint="0.39997558519241921"/>
        </top>
        <bottom style="thin">
          <color theme="4" tint="0.39997558519241921"/>
        </bottom>
        <vertical/>
        <horizontal/>
      </border>
    </dxf>
    <dxf>
      <font>
        <b val="0"/>
        <i val="0"/>
        <strike val="0"/>
        <condense val="0"/>
        <extend val="0"/>
        <outline val="0"/>
        <shadow val="0"/>
        <u val="none"/>
        <vertAlign val="baseline"/>
        <sz val="11"/>
        <color rgb="FF3F3F76"/>
        <name val="Courier New"/>
        <family val="2"/>
        <scheme val="minor"/>
      </font>
      <numFmt numFmtId="0" formatCode="General"/>
    </dxf>
    <dxf>
      <border outline="0">
        <top style="thin">
          <color theme="4" tint="0.39997558519241921"/>
        </top>
      </border>
    </dxf>
    <dxf>
      <border outline="0">
        <bottom style="medium">
          <color theme="4" tint="0.39997558519241921"/>
        </bottom>
      </border>
    </dxf>
    <dxf>
      <font>
        <b/>
        <i val="0"/>
        <strike val="0"/>
        <condense val="0"/>
        <extend val="0"/>
        <outline val="0"/>
        <shadow val="0"/>
        <u val="none"/>
        <vertAlign val="baseline"/>
        <sz val="11"/>
        <color theme="0"/>
        <name val="Courier New"/>
        <family val="2"/>
        <scheme val="minor"/>
      </font>
    </dxf>
  </dxfs>
  <tableStyles count="0" defaultTableStyle="TableStyleMedium9" defaultPivotStyle="PivotStyleMedium4"/>
  <colors>
    <mruColors>
      <color rgb="FFE6B8B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16</xdr:col>
      <xdr:colOff>469900</xdr:colOff>
      <xdr:row>3</xdr:row>
      <xdr:rowOff>76200</xdr:rowOff>
    </xdr:from>
    <xdr:to>
      <xdr:col>25</xdr:col>
      <xdr:colOff>469900</xdr:colOff>
      <xdr:row>29</xdr:row>
      <xdr:rowOff>57150</xdr:rowOff>
    </xdr:to>
    <xdr:sp macro="" textlink="">
      <xdr:nvSpPr>
        <xdr:cNvPr id="2" name="TextBox 1">
          <a:extLst>
            <a:ext uri="{FF2B5EF4-FFF2-40B4-BE49-F238E27FC236}">
              <a16:creationId xmlns:a16="http://schemas.microsoft.com/office/drawing/2014/main" id="{169E4C84-593D-39C6-401D-1CEA80DBBADB}"/>
            </a:ext>
          </a:extLst>
        </xdr:cNvPr>
        <xdr:cNvSpPr txBox="1"/>
      </xdr:nvSpPr>
      <xdr:spPr>
        <a:xfrm>
          <a:off x="10223500" y="679450"/>
          <a:ext cx="5486400" cy="4864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a:t>Kiezen ZVZ en AGB</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82D5610-1736-4CC4-9A94-DF5B4D3087FE}" name="I_AGB" displayName="I_AGB" ref="B3:C80" totalsRowShown="0" headerRowDxfId="11" headerRowBorderDxfId="10" tableBorderDxfId="9" headerRowCellStyle="Accent1">
  <autoFilter ref="B3:C80" xr:uid="{882D5610-1736-4CC4-9A94-DF5B4D3087FE}"/>
  <tableColumns count="2">
    <tableColumn id="1" xr3:uid="{A2E847EA-E5EA-45C4-BD05-0A5E3CFC1B99}" name="AGB" dataDxfId="8"/>
    <tableColumn id="2" xr3:uid="{9D87A5BF-FA14-4578-A16A-8A80557EE59C}" name="Ziekenhuisnaam" dataDxfId="7"/>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2624CCF-C3D8-472C-8788-755F60308296}" name="K_verzekeraars" displayName="K_verzekeraars" ref="E3:E12" totalsRowShown="0" headerRowDxfId="6" dataDxfId="5">
  <autoFilter ref="E3:E12" xr:uid="{D2624CCF-C3D8-472C-8788-755F60308296}"/>
  <tableColumns count="1">
    <tableColumn id="1" xr3:uid="{4B181B73-4098-4281-9A60-911D0C144A32}" name="Verzekeraars" dataDxfId="4"/>
  </tableColumns>
  <tableStyleInfo name="TableStyleLight1" showFirstColumn="0" showLastColumn="0" showRowStripes="1" showColumnStripes="0"/>
</table>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F06CCD-8810-4AFF-AC91-12B9388DC18D}">
  <sheetPr codeName="Sheet1">
    <tabColor rgb="FF00B0F0"/>
  </sheetPr>
  <dimension ref="A1:D14"/>
  <sheetViews>
    <sheetView workbookViewId="0">
      <selection activeCell="C10" sqref="C10"/>
    </sheetView>
  </sheetViews>
  <sheetFormatPr defaultColWidth="0" defaultRowHeight="12" zeroHeight="1" x14ac:dyDescent="0.25"/>
  <cols>
    <col min="1" max="1" width="32.90625" customWidth="1"/>
    <col min="2" max="2" width="27.453125" customWidth="1"/>
    <col min="3" max="3" width="36.7265625" customWidth="1"/>
    <col min="4" max="4" width="35.36328125" customWidth="1"/>
    <col min="5" max="5" width="1.26953125" customWidth="1"/>
  </cols>
  <sheetData>
    <row r="1" spans="1:4" ht="20.5" thickBot="1" x14ac:dyDescent="0.55000000000000004">
      <c r="A1" s="148" t="s">
        <v>2978</v>
      </c>
      <c r="B1" s="148"/>
      <c r="C1" s="148"/>
      <c r="D1" s="148"/>
    </row>
    <row r="2" spans="1:4" ht="15" thickTop="1" x14ac:dyDescent="0.35">
      <c r="A2" s="149" t="s">
        <v>3019</v>
      </c>
      <c r="B2" s="41"/>
      <c r="C2" s="41"/>
      <c r="D2" s="41"/>
    </row>
    <row r="3" spans="1:4" x14ac:dyDescent="0.25">
      <c r="A3" s="41"/>
      <c r="B3" s="41"/>
      <c r="C3" s="41"/>
      <c r="D3" s="41"/>
    </row>
    <row r="4" spans="1:4" ht="15.5" thickBot="1" x14ac:dyDescent="0.45">
      <c r="A4" s="150" t="s">
        <v>2975</v>
      </c>
      <c r="B4" s="150"/>
      <c r="C4" s="150" t="s">
        <v>2979</v>
      </c>
      <c r="D4" s="150"/>
    </row>
    <row r="5" spans="1:4" x14ac:dyDescent="0.25">
      <c r="A5" s="41"/>
      <c r="B5" s="41"/>
      <c r="C5" s="41"/>
      <c r="D5" s="41"/>
    </row>
    <row r="6" spans="1:4" x14ac:dyDescent="0.25">
      <c r="A6" s="41"/>
      <c r="B6" s="41"/>
      <c r="C6" s="41"/>
      <c r="D6" s="41"/>
    </row>
    <row r="7" spans="1:4" ht="14.5" x14ac:dyDescent="0.35">
      <c r="A7" s="151" t="s">
        <v>2976</v>
      </c>
      <c r="B7" s="158" t="s">
        <v>2980</v>
      </c>
      <c r="C7" s="151" t="s">
        <v>2982</v>
      </c>
      <c r="D7" s="152" t="s">
        <v>2981</v>
      </c>
    </row>
    <row r="8" spans="1:4" ht="14.5" x14ac:dyDescent="0.35">
      <c r="A8" s="151" t="s">
        <v>2977</v>
      </c>
      <c r="B8" s="160" t="str">
        <f>INDEX(I_AGB[Ziekenhuisnaam],MATCH($B$7,I_AGB[AGB],0))</f>
        <v>…</v>
      </c>
      <c r="C8" s="151" t="s">
        <v>2984</v>
      </c>
      <c r="D8" s="153">
        <v>45091</v>
      </c>
    </row>
    <row r="9" spans="1:4" ht="14.5" x14ac:dyDescent="0.35">
      <c r="A9" s="151" t="s">
        <v>2983</v>
      </c>
      <c r="B9" s="159">
        <v>45105</v>
      </c>
      <c r="C9" s="41"/>
      <c r="D9" s="41"/>
    </row>
    <row r="10" spans="1:4" x14ac:dyDescent="0.25">
      <c r="A10" s="41"/>
      <c r="B10" s="41"/>
    </row>
    <row r="11" spans="1:4" ht="14.5" x14ac:dyDescent="0.35">
      <c r="A11" s="154" t="s">
        <v>2986</v>
      </c>
      <c r="B11" s="155"/>
      <c r="C11" s="154" t="s">
        <v>2988</v>
      </c>
      <c r="D11" s="155"/>
    </row>
    <row r="12" spans="1:4" ht="14.5" x14ac:dyDescent="0.35">
      <c r="A12" s="154" t="s">
        <v>2985</v>
      </c>
      <c r="B12" s="155"/>
      <c r="C12" s="154" t="s">
        <v>2985</v>
      </c>
      <c r="D12" s="155"/>
    </row>
    <row r="13" spans="1:4" ht="14.5" x14ac:dyDescent="0.35">
      <c r="A13" s="154" t="s">
        <v>2987</v>
      </c>
      <c r="B13" s="155"/>
      <c r="C13" s="154" t="s">
        <v>2987</v>
      </c>
      <c r="D13" s="155"/>
    </row>
    <row r="14" spans="1:4" ht="4" customHeight="1" x14ac:dyDescent="0.25">
      <c r="A14" s="41"/>
      <c r="B14" s="41"/>
    </row>
  </sheetData>
  <protectedRanges>
    <protectedRange sqref="B7:B13 D8" name="Range1"/>
  </protectedRanges>
  <pageMargins left="0.7" right="0.7" top="0.75" bottom="0.75" header="0.3" footer="0.3"/>
  <drawing r:id="rId1"/>
  <extLst>
    <ext xmlns:x14="http://schemas.microsoft.com/office/spreadsheetml/2009/9/main" uri="{CCE6A557-97BC-4b89-ADB6-D9C93CAAB3DF}">
      <x14:dataValidations xmlns:xm="http://schemas.microsoft.com/office/excel/2006/main" count="2">
        <x14:dataValidation type="list" allowBlank="1" showInputMessage="1" showErrorMessage="1" xr:uid="{23D3DE42-ADA3-41B7-B547-29F569550709}">
          <x14:formula1>
            <xm:f>Koppel!$B$4:$B$80</xm:f>
          </x14:formula1>
          <xm:sqref>B7</xm:sqref>
        </x14:dataValidation>
        <x14:dataValidation type="list" allowBlank="1" showInputMessage="1" showErrorMessage="1" xr:uid="{0E934E7B-C7BC-4E8D-A1CF-0B33CA14DD1F}">
          <x14:formula1>
            <xm:f>Koppel!$E$4:$E$12</xm:f>
          </x14:formula1>
          <xm:sqref>D7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9F8798-519A-4278-AB07-C2CA4CFE1FCB}">
  <sheetPr codeName="Sheet2">
    <tabColor rgb="FF00B0F0"/>
  </sheetPr>
  <dimension ref="A1:T1048576"/>
  <sheetViews>
    <sheetView topLeftCell="A27" zoomScale="90" zoomScaleNormal="90" workbookViewId="0">
      <selection activeCell="D27" sqref="D27"/>
    </sheetView>
  </sheetViews>
  <sheetFormatPr defaultColWidth="0" defaultRowHeight="12" zeroHeight="1" x14ac:dyDescent="0.25"/>
  <cols>
    <col min="1" max="1" width="28.453125" customWidth="1"/>
    <col min="2" max="2" width="9.1796875" customWidth="1"/>
    <col min="3" max="3" width="53" bestFit="1" customWidth="1"/>
    <col min="4" max="4" width="35.81640625" customWidth="1"/>
    <col min="5" max="5" width="9.1796875" customWidth="1"/>
    <col min="6" max="6" width="9.1796875" hidden="1" customWidth="1"/>
    <col min="7" max="7" width="20" hidden="1" customWidth="1"/>
    <col min="8" max="8" width="0" hidden="1" customWidth="1"/>
    <col min="9" max="16384" width="9.1796875" hidden="1"/>
  </cols>
  <sheetData>
    <row r="1" spans="1:4" ht="26" thickBot="1" x14ac:dyDescent="0.8">
      <c r="A1" s="167" t="s">
        <v>0</v>
      </c>
      <c r="B1" s="167"/>
      <c r="C1" s="167"/>
      <c r="D1" s="167"/>
    </row>
    <row r="2" spans="1:4" x14ac:dyDescent="0.25"/>
    <row r="3" spans="1:4" x14ac:dyDescent="0.25">
      <c r="A3" s="8" t="s">
        <v>639</v>
      </c>
    </row>
    <row r="4" spans="1:4" x14ac:dyDescent="0.25">
      <c r="A4" s="8" t="s">
        <v>640</v>
      </c>
    </row>
    <row r="5" spans="1:4" x14ac:dyDescent="0.25">
      <c r="A5" t="s">
        <v>641</v>
      </c>
    </row>
    <row r="6" spans="1:4" x14ac:dyDescent="0.25">
      <c r="A6" s="8" t="s">
        <v>642</v>
      </c>
    </row>
    <row r="7" spans="1:4" x14ac:dyDescent="0.25">
      <c r="A7" s="8"/>
    </row>
    <row r="8" spans="1:4" x14ac:dyDescent="0.25">
      <c r="A8" s="8" t="s">
        <v>643</v>
      </c>
    </row>
    <row r="9" spans="1:4" x14ac:dyDescent="0.25">
      <c r="A9" s="8" t="s">
        <v>644</v>
      </c>
    </row>
    <row r="10" spans="1:4" x14ac:dyDescent="0.25">
      <c r="A10" s="8" t="s">
        <v>645</v>
      </c>
    </row>
    <row r="11" spans="1:4" x14ac:dyDescent="0.25">
      <c r="A11" s="8"/>
    </row>
    <row r="12" spans="1:4" ht="26" thickBot="1" x14ac:dyDescent="0.8">
      <c r="A12" s="167" t="s">
        <v>1</v>
      </c>
      <c r="B12" s="167"/>
      <c r="C12" s="167"/>
      <c r="D12" s="167"/>
    </row>
    <row r="13" spans="1:4" x14ac:dyDescent="0.25"/>
    <row r="14" spans="1:4" x14ac:dyDescent="0.25">
      <c r="A14" s="8" t="s">
        <v>638</v>
      </c>
    </row>
    <row r="15" spans="1:4" x14ac:dyDescent="0.25">
      <c r="A15" s="8" t="s">
        <v>637</v>
      </c>
    </row>
    <row r="16" spans="1:4" x14ac:dyDescent="0.25"/>
    <row r="17" spans="1:8" ht="18" x14ac:dyDescent="0.55000000000000004">
      <c r="A17" s="14" t="s">
        <v>2</v>
      </c>
      <c r="B17" s="14" t="s">
        <v>3</v>
      </c>
      <c r="C17" s="14" t="s">
        <v>4</v>
      </c>
      <c r="D17" s="14" t="s">
        <v>5</v>
      </c>
    </row>
    <row r="18" spans="1:8" ht="48" x14ac:dyDescent="0.25">
      <c r="A18" s="19" t="s">
        <v>589</v>
      </c>
      <c r="B18" s="15" t="s">
        <v>6</v>
      </c>
      <c r="C18" s="15" t="s">
        <v>7</v>
      </c>
      <c r="D18" s="16" t="s">
        <v>8</v>
      </c>
    </row>
    <row r="19" spans="1:8" ht="24" x14ac:dyDescent="0.25">
      <c r="A19" s="15"/>
      <c r="B19" s="15" t="s">
        <v>9</v>
      </c>
      <c r="C19" s="15" t="s">
        <v>10</v>
      </c>
      <c r="D19" s="16" t="s">
        <v>11</v>
      </c>
      <c r="F19" s="12"/>
    </row>
    <row r="20" spans="1:8" ht="24" x14ac:dyDescent="0.25">
      <c r="A20" s="15"/>
      <c r="B20" s="15" t="s">
        <v>12</v>
      </c>
      <c r="C20" s="15" t="s">
        <v>66</v>
      </c>
      <c r="D20" s="17" t="s">
        <v>13</v>
      </c>
      <c r="F20" s="12"/>
    </row>
    <row r="21" spans="1:8" ht="96" x14ac:dyDescent="0.25">
      <c r="A21" s="15"/>
      <c r="B21" s="15" t="s">
        <v>14</v>
      </c>
      <c r="C21" s="15" t="s">
        <v>17</v>
      </c>
      <c r="D21" s="16" t="s">
        <v>18</v>
      </c>
    </row>
    <row r="22" spans="1:8" ht="36" x14ac:dyDescent="0.25">
      <c r="A22" s="15"/>
      <c r="B22" s="15" t="s">
        <v>19</v>
      </c>
      <c r="C22" s="15" t="s">
        <v>15</v>
      </c>
      <c r="D22" s="16" t="s">
        <v>16</v>
      </c>
    </row>
    <row r="23" spans="1:8" ht="48" x14ac:dyDescent="0.25">
      <c r="A23" s="15"/>
      <c r="B23" s="15" t="s">
        <v>30</v>
      </c>
      <c r="C23" s="15" t="s">
        <v>2652</v>
      </c>
      <c r="D23" s="19" t="s">
        <v>2653</v>
      </c>
    </row>
    <row r="24" spans="1:8" ht="73.5" x14ac:dyDescent="0.25">
      <c r="A24" s="15"/>
      <c r="B24" s="15" t="s">
        <v>44</v>
      </c>
      <c r="C24" s="15" t="s">
        <v>22</v>
      </c>
      <c r="D24" s="19" t="s">
        <v>23</v>
      </c>
    </row>
    <row r="25" spans="1:8" ht="24" x14ac:dyDescent="0.25">
      <c r="A25" s="16" t="s">
        <v>590</v>
      </c>
      <c r="B25" s="15" t="s">
        <v>6</v>
      </c>
      <c r="C25" s="15" t="s">
        <v>24</v>
      </c>
      <c r="D25" s="16" t="s">
        <v>25</v>
      </c>
    </row>
    <row r="26" spans="1:8" ht="24" x14ac:dyDescent="0.25">
      <c r="A26" s="15"/>
      <c r="B26" s="15" t="s">
        <v>9</v>
      </c>
      <c r="C26" s="15" t="s">
        <v>26</v>
      </c>
      <c r="D26" s="16" t="s">
        <v>27</v>
      </c>
      <c r="H26" s="13"/>
    </row>
    <row r="27" spans="1:8" ht="96" x14ac:dyDescent="0.25">
      <c r="A27" s="15"/>
      <c r="B27" s="15" t="s">
        <v>12</v>
      </c>
      <c r="C27" s="15" t="s">
        <v>17</v>
      </c>
      <c r="D27" s="16" t="s">
        <v>18</v>
      </c>
    </row>
    <row r="28" spans="1:8" ht="84" x14ac:dyDescent="0.25">
      <c r="A28" s="15"/>
      <c r="B28" s="15" t="s">
        <v>14</v>
      </c>
      <c r="C28" s="15" t="s">
        <v>648</v>
      </c>
      <c r="D28" s="16" t="s">
        <v>2654</v>
      </c>
    </row>
    <row r="29" spans="1:8" ht="84" x14ac:dyDescent="0.25">
      <c r="A29" s="15"/>
      <c r="B29" s="15" t="s">
        <v>19</v>
      </c>
      <c r="C29" s="20" t="s">
        <v>33</v>
      </c>
      <c r="D29" s="19" t="s">
        <v>591</v>
      </c>
    </row>
    <row r="30" spans="1:8" ht="24" x14ac:dyDescent="0.25">
      <c r="A30" s="15"/>
      <c r="B30" s="15" t="s">
        <v>30</v>
      </c>
      <c r="C30" s="20" t="s">
        <v>35</v>
      </c>
      <c r="D30" s="19" t="s">
        <v>619</v>
      </c>
    </row>
    <row r="31" spans="1:8" ht="48" x14ac:dyDescent="0.25">
      <c r="A31" s="15"/>
      <c r="B31" s="15" t="s">
        <v>44</v>
      </c>
      <c r="C31" s="20" t="s">
        <v>2710</v>
      </c>
      <c r="D31" s="19" t="s">
        <v>37</v>
      </c>
    </row>
    <row r="32" spans="1:8" ht="84" x14ac:dyDescent="0.25">
      <c r="A32" s="18"/>
      <c r="B32" s="15" t="s">
        <v>20</v>
      </c>
      <c r="C32" s="15" t="s">
        <v>28</v>
      </c>
      <c r="D32" s="19" t="s">
        <v>29</v>
      </c>
    </row>
    <row r="33" spans="1:4" ht="144" x14ac:dyDescent="0.25">
      <c r="A33" s="20" t="s">
        <v>603</v>
      </c>
      <c r="B33" s="20" t="s">
        <v>9</v>
      </c>
      <c r="C33" s="20" t="s">
        <v>604</v>
      </c>
      <c r="D33" s="19" t="s">
        <v>2655</v>
      </c>
    </row>
    <row r="34" spans="1:4" ht="144" x14ac:dyDescent="0.25">
      <c r="A34" s="20" t="s">
        <v>605</v>
      </c>
      <c r="B34" s="20" t="s">
        <v>9</v>
      </c>
      <c r="C34" s="20" t="s">
        <v>604</v>
      </c>
      <c r="D34" s="19" t="s">
        <v>2613</v>
      </c>
    </row>
    <row r="35" spans="1:4" ht="96" x14ac:dyDescent="0.25">
      <c r="A35" s="20" t="s">
        <v>606</v>
      </c>
      <c r="B35" s="20" t="s">
        <v>6</v>
      </c>
      <c r="C35" s="15" t="s">
        <v>17</v>
      </c>
      <c r="D35" s="16" t="s">
        <v>18</v>
      </c>
    </row>
    <row r="36" spans="1:4" ht="72" x14ac:dyDescent="0.25">
      <c r="A36" s="20"/>
      <c r="B36" s="20" t="s">
        <v>31</v>
      </c>
      <c r="C36" s="20" t="s">
        <v>607</v>
      </c>
      <c r="D36" s="74" t="s">
        <v>608</v>
      </c>
    </row>
    <row r="37" spans="1:4" ht="24" x14ac:dyDescent="0.25">
      <c r="A37" s="20" t="s">
        <v>2690</v>
      </c>
      <c r="B37" s="20" t="s">
        <v>6</v>
      </c>
      <c r="C37" s="20" t="s">
        <v>2614</v>
      </c>
      <c r="D37" s="19" t="s">
        <v>2691</v>
      </c>
    </row>
    <row r="38" spans="1:4" ht="36" x14ac:dyDescent="0.25">
      <c r="A38" s="20" t="s">
        <v>2700</v>
      </c>
      <c r="B38" s="20" t="s">
        <v>6</v>
      </c>
      <c r="C38" s="20" t="s">
        <v>2</v>
      </c>
      <c r="D38" s="19" t="s">
        <v>2706</v>
      </c>
    </row>
    <row r="39" spans="1:4" ht="36" x14ac:dyDescent="0.25">
      <c r="A39" s="20"/>
      <c r="B39" s="20" t="s">
        <v>9</v>
      </c>
      <c r="C39" s="20" t="s">
        <v>3</v>
      </c>
      <c r="D39" s="19" t="s">
        <v>2707</v>
      </c>
    </row>
    <row r="40" spans="1:4" ht="24" x14ac:dyDescent="0.25">
      <c r="A40" s="20"/>
      <c r="B40" s="20" t="s">
        <v>12</v>
      </c>
      <c r="C40" s="20" t="s">
        <v>2701</v>
      </c>
      <c r="D40" s="19" t="s">
        <v>2708</v>
      </c>
    </row>
    <row r="41" spans="1:4" ht="36" x14ac:dyDescent="0.25">
      <c r="A41" s="20"/>
      <c r="B41" s="20" t="s">
        <v>14</v>
      </c>
      <c r="C41" s="20" t="s">
        <v>5</v>
      </c>
      <c r="D41" s="19" t="s">
        <v>2709</v>
      </c>
    </row>
    <row r="42" spans="1:4" x14ac:dyDescent="0.25"/>
    <row r="43" spans="1:4" ht="26" thickBot="1" x14ac:dyDescent="0.8">
      <c r="A43" s="167" t="s">
        <v>40</v>
      </c>
      <c r="B43" s="167"/>
      <c r="C43" s="167"/>
      <c r="D43" s="167"/>
    </row>
    <row r="44" spans="1:4" x14ac:dyDescent="0.25"/>
    <row r="45" spans="1:4" x14ac:dyDescent="0.25">
      <c r="A45" s="8" t="s">
        <v>630</v>
      </c>
    </row>
    <row r="46" spans="1:4" x14ac:dyDescent="0.25">
      <c r="A46" s="8"/>
    </row>
    <row r="47" spans="1:4" x14ac:dyDescent="0.25"/>
    <row r="48" spans="1:4" x14ac:dyDescent="0.25">
      <c r="A48" t="s">
        <v>632</v>
      </c>
    </row>
    <row r="49" spans="1:4" x14ac:dyDescent="0.25">
      <c r="A49" t="s">
        <v>633</v>
      </c>
    </row>
    <row r="50" spans="1:4" x14ac:dyDescent="0.25">
      <c r="A50" t="s">
        <v>631</v>
      </c>
    </row>
    <row r="51" spans="1:4" x14ac:dyDescent="0.25"/>
    <row r="52" spans="1:4" x14ac:dyDescent="0.25">
      <c r="A52" t="s">
        <v>634</v>
      </c>
    </row>
    <row r="53" spans="1:4" x14ac:dyDescent="0.25">
      <c r="A53" t="s">
        <v>636</v>
      </c>
    </row>
    <row r="54" spans="1:4" x14ac:dyDescent="0.25">
      <c r="A54" t="s">
        <v>635</v>
      </c>
    </row>
    <row r="55" spans="1:4" x14ac:dyDescent="0.25"/>
    <row r="56" spans="1:4" ht="18" x14ac:dyDescent="0.55000000000000004">
      <c r="A56" s="14" t="s">
        <v>2</v>
      </c>
      <c r="B56" s="14" t="s">
        <v>3</v>
      </c>
      <c r="C56" s="14" t="s">
        <v>41</v>
      </c>
      <c r="D56" s="14" t="s">
        <v>5</v>
      </c>
    </row>
    <row r="57" spans="1:4" ht="48" x14ac:dyDescent="0.25">
      <c r="A57" s="22" t="s">
        <v>592</v>
      </c>
      <c r="B57" s="21" t="s">
        <v>6</v>
      </c>
      <c r="C57" s="21" t="s">
        <v>7</v>
      </c>
      <c r="D57" s="22" t="s">
        <v>593</v>
      </c>
    </row>
    <row r="58" spans="1:4" ht="24" x14ac:dyDescent="0.25">
      <c r="A58" s="21"/>
      <c r="B58" s="21" t="s">
        <v>9</v>
      </c>
      <c r="C58" s="21" t="s">
        <v>10</v>
      </c>
      <c r="D58" s="23" t="s">
        <v>594</v>
      </c>
    </row>
    <row r="59" spans="1:4" ht="24" x14ac:dyDescent="0.25">
      <c r="A59" s="24"/>
      <c r="B59" s="21" t="s">
        <v>12</v>
      </c>
      <c r="C59" s="21" t="s">
        <v>66</v>
      </c>
      <c r="D59" s="22" t="s">
        <v>595</v>
      </c>
    </row>
    <row r="60" spans="1:4" ht="36" x14ac:dyDescent="0.25">
      <c r="A60" s="21"/>
      <c r="B60" s="21" t="s">
        <v>14</v>
      </c>
      <c r="C60" s="25" t="s">
        <v>15</v>
      </c>
      <c r="D60" s="22" t="s">
        <v>2659</v>
      </c>
    </row>
    <row r="61" spans="1:4" ht="60" x14ac:dyDescent="0.25">
      <c r="A61" s="24"/>
      <c r="B61" s="21" t="s">
        <v>19</v>
      </c>
      <c r="C61" s="21" t="s">
        <v>42</v>
      </c>
      <c r="D61" s="22" t="s">
        <v>2714</v>
      </c>
    </row>
    <row r="62" spans="1:4" ht="250.5" customHeight="1" x14ac:dyDescent="0.25">
      <c r="A62" s="24"/>
      <c r="B62" s="21" t="s">
        <v>30</v>
      </c>
      <c r="C62" s="21" t="s">
        <v>43</v>
      </c>
      <c r="D62" s="121" t="s">
        <v>2713</v>
      </c>
    </row>
    <row r="63" spans="1:4" ht="108" x14ac:dyDescent="0.25">
      <c r="A63" s="21"/>
      <c r="B63" s="21" t="s">
        <v>44</v>
      </c>
      <c r="C63" s="21" t="s">
        <v>45</v>
      </c>
      <c r="D63" s="22" t="s">
        <v>2720</v>
      </c>
    </row>
    <row r="64" spans="1:4" ht="48" x14ac:dyDescent="0.25">
      <c r="A64" s="22" t="s">
        <v>2656</v>
      </c>
      <c r="B64" s="21" t="s">
        <v>6</v>
      </c>
      <c r="C64" s="21" t="s">
        <v>7</v>
      </c>
      <c r="D64" s="22" t="s">
        <v>593</v>
      </c>
    </row>
    <row r="65" spans="1:4" ht="24" x14ac:dyDescent="0.25">
      <c r="A65" s="21"/>
      <c r="B65" s="21" t="s">
        <v>9</v>
      </c>
      <c r="C65" s="21" t="s">
        <v>10</v>
      </c>
      <c r="D65" s="23" t="s">
        <v>594</v>
      </c>
    </row>
    <row r="66" spans="1:4" ht="24" x14ac:dyDescent="0.25">
      <c r="A66" s="24"/>
      <c r="B66" s="21" t="s">
        <v>12</v>
      </c>
      <c r="C66" s="21" t="s">
        <v>66</v>
      </c>
      <c r="D66" s="22" t="s">
        <v>595</v>
      </c>
    </row>
    <row r="67" spans="1:4" ht="36" x14ac:dyDescent="0.25">
      <c r="A67" s="21"/>
      <c r="B67" s="21" t="s">
        <v>14</v>
      </c>
      <c r="C67" s="25" t="s">
        <v>15</v>
      </c>
      <c r="D67" s="22" t="s">
        <v>2659</v>
      </c>
    </row>
    <row r="68" spans="1:4" ht="48" x14ac:dyDescent="0.25">
      <c r="A68" s="21"/>
      <c r="B68" s="21" t="s">
        <v>2657</v>
      </c>
      <c r="C68" s="25" t="s">
        <v>2658</v>
      </c>
      <c r="D68" s="22" t="s">
        <v>2660</v>
      </c>
    </row>
    <row r="69" spans="1:4" ht="48" x14ac:dyDescent="0.25">
      <c r="A69" s="21" t="s">
        <v>2678</v>
      </c>
      <c r="B69" s="21" t="s">
        <v>6</v>
      </c>
      <c r="C69" s="25" t="s">
        <v>2</v>
      </c>
      <c r="D69" s="22" t="s">
        <v>2679</v>
      </c>
    </row>
    <row r="70" spans="1:4" ht="48" x14ac:dyDescent="0.25">
      <c r="A70" s="21"/>
      <c r="B70" s="21" t="s">
        <v>9</v>
      </c>
      <c r="C70" s="25" t="s">
        <v>3</v>
      </c>
      <c r="D70" s="22" t="s">
        <v>2680</v>
      </c>
    </row>
    <row r="71" spans="1:4" ht="36" x14ac:dyDescent="0.25">
      <c r="A71" s="21"/>
      <c r="B71" s="21" t="s">
        <v>12</v>
      </c>
      <c r="C71" s="25" t="s">
        <v>610</v>
      </c>
      <c r="D71" s="22" t="s">
        <v>2681</v>
      </c>
    </row>
    <row r="72" spans="1:4" ht="24" x14ac:dyDescent="0.25">
      <c r="A72" s="21"/>
      <c r="B72" s="21" t="s">
        <v>14</v>
      </c>
      <c r="C72" s="25" t="s">
        <v>611</v>
      </c>
      <c r="D72" s="22" t="s">
        <v>2682</v>
      </c>
    </row>
    <row r="73" spans="1:4" ht="36" x14ac:dyDescent="0.25">
      <c r="A73" s="21"/>
      <c r="B73" s="21" t="s">
        <v>19</v>
      </c>
      <c r="C73" s="25" t="s">
        <v>612</v>
      </c>
      <c r="D73" s="22" t="s">
        <v>2683</v>
      </c>
    </row>
    <row r="74" spans="1:4" ht="24" x14ac:dyDescent="0.25">
      <c r="A74" s="21" t="s">
        <v>2684</v>
      </c>
      <c r="B74" s="21" t="s">
        <v>604</v>
      </c>
      <c r="C74" s="25" t="s">
        <v>604</v>
      </c>
      <c r="D74" s="22" t="s">
        <v>2685</v>
      </c>
    </row>
    <row r="75" spans="1:4" ht="36" x14ac:dyDescent="0.25">
      <c r="A75" s="21" t="s">
        <v>2686</v>
      </c>
      <c r="B75" s="21" t="s">
        <v>604</v>
      </c>
      <c r="C75" s="25" t="s">
        <v>604</v>
      </c>
      <c r="D75" s="22" t="s">
        <v>2689</v>
      </c>
    </row>
    <row r="76" spans="1:4" ht="36" x14ac:dyDescent="0.25">
      <c r="A76" s="21" t="s">
        <v>2687</v>
      </c>
      <c r="B76" s="21" t="s">
        <v>604</v>
      </c>
      <c r="C76" s="25" t="s">
        <v>604</v>
      </c>
      <c r="D76" s="22" t="s">
        <v>2688</v>
      </c>
    </row>
    <row r="77" spans="1:4" x14ac:dyDescent="0.25"/>
    <row r="78" spans="1:4" x14ac:dyDescent="0.25"/>
    <row r="79" spans="1:4" ht="24.75" customHeight="1" thickBot="1" x14ac:dyDescent="0.3">
      <c r="A79" s="167" t="s">
        <v>46</v>
      </c>
      <c r="B79" s="167"/>
      <c r="C79" s="167"/>
      <c r="D79" s="167"/>
    </row>
    <row r="80" spans="1:4" ht="12.5" thickBot="1" x14ac:dyDescent="0.3">
      <c r="A80" s="167"/>
      <c r="B80" s="167"/>
      <c r="C80" s="167"/>
      <c r="D80" s="167"/>
    </row>
    <row r="81" spans="1:4" x14ac:dyDescent="0.25">
      <c r="A81" s="8" t="s">
        <v>628</v>
      </c>
    </row>
    <row r="82" spans="1:4" x14ac:dyDescent="0.25">
      <c r="A82" t="s">
        <v>629</v>
      </c>
    </row>
    <row r="83" spans="1:4" x14ac:dyDescent="0.25"/>
    <row r="84" spans="1:4" ht="18" x14ac:dyDescent="0.55000000000000004">
      <c r="A84" s="14" t="s">
        <v>2</v>
      </c>
      <c r="B84" s="14" t="s">
        <v>3</v>
      </c>
      <c r="C84" s="14" t="s">
        <v>41</v>
      </c>
      <c r="D84" s="14" t="s">
        <v>5</v>
      </c>
    </row>
    <row r="85" spans="1:4" ht="72" x14ac:dyDescent="0.25">
      <c r="A85" s="34" t="s">
        <v>592</v>
      </c>
      <c r="B85" s="37" t="s">
        <v>20</v>
      </c>
      <c r="C85" s="37" t="s">
        <v>51</v>
      </c>
      <c r="D85" s="36" t="s">
        <v>47</v>
      </c>
    </row>
    <row r="86" spans="1:4" ht="60" x14ac:dyDescent="0.25">
      <c r="A86" s="33"/>
      <c r="B86" s="37" t="s">
        <v>48</v>
      </c>
      <c r="C86" s="37" t="s">
        <v>49</v>
      </c>
      <c r="D86" s="38" t="s">
        <v>50</v>
      </c>
    </row>
    <row r="87" spans="1:4" ht="36" x14ac:dyDescent="0.25">
      <c r="A87" s="33" t="s">
        <v>2661</v>
      </c>
      <c r="B87" s="37" t="s">
        <v>36</v>
      </c>
      <c r="C87" s="37" t="s">
        <v>2647</v>
      </c>
      <c r="D87" s="38" t="s">
        <v>2663</v>
      </c>
    </row>
    <row r="88" spans="1:4" ht="48" x14ac:dyDescent="0.25">
      <c r="A88" s="33"/>
      <c r="B88" s="37" t="s">
        <v>38</v>
      </c>
      <c r="C88" s="37" t="s">
        <v>2662</v>
      </c>
      <c r="D88" s="38" t="s">
        <v>2664</v>
      </c>
    </row>
    <row r="89" spans="1:4" ht="60" x14ac:dyDescent="0.25">
      <c r="A89" s="36" t="s">
        <v>589</v>
      </c>
      <c r="B89" s="37" t="s">
        <v>20</v>
      </c>
      <c r="C89" s="37" t="s">
        <v>597</v>
      </c>
      <c r="D89" s="59" t="s">
        <v>598</v>
      </c>
    </row>
    <row r="90" spans="1:4" ht="96" x14ac:dyDescent="0.25">
      <c r="A90" s="33"/>
      <c r="B90" s="37" t="s">
        <v>48</v>
      </c>
      <c r="C90" s="37" t="s">
        <v>51</v>
      </c>
      <c r="D90" s="59" t="s">
        <v>2665</v>
      </c>
    </row>
    <row r="91" spans="1:4" ht="60" x14ac:dyDescent="0.25">
      <c r="A91" s="35"/>
      <c r="B91" s="37" t="s">
        <v>31</v>
      </c>
      <c r="C91" s="37" t="s">
        <v>52</v>
      </c>
      <c r="D91" s="36" t="s">
        <v>2666</v>
      </c>
    </row>
    <row r="92" spans="1:4" ht="84" x14ac:dyDescent="0.25">
      <c r="A92" s="33"/>
      <c r="B92" s="37" t="s">
        <v>596</v>
      </c>
      <c r="C92" s="37" t="s">
        <v>2712</v>
      </c>
      <c r="D92" s="36" t="s">
        <v>2715</v>
      </c>
    </row>
    <row r="93" spans="1:4" ht="60" x14ac:dyDescent="0.25">
      <c r="A93" s="33"/>
      <c r="B93" s="37" t="s">
        <v>53</v>
      </c>
      <c r="C93" s="37" t="s">
        <v>54</v>
      </c>
      <c r="D93" s="36" t="s">
        <v>55</v>
      </c>
    </row>
    <row r="94" spans="1:4" ht="84" x14ac:dyDescent="0.25">
      <c r="A94" s="33"/>
      <c r="B94" s="37" t="s">
        <v>32</v>
      </c>
      <c r="C94" s="37" t="s">
        <v>56</v>
      </c>
      <c r="D94" s="38" t="s">
        <v>2667</v>
      </c>
    </row>
    <row r="95" spans="1:4" ht="132" x14ac:dyDescent="0.25">
      <c r="A95" s="36" t="s">
        <v>590</v>
      </c>
      <c r="B95" s="37" t="s">
        <v>48</v>
      </c>
      <c r="C95" s="37" t="s">
        <v>533</v>
      </c>
      <c r="D95" s="114" t="s">
        <v>2668</v>
      </c>
    </row>
    <row r="96" spans="1:4" ht="96" x14ac:dyDescent="0.25">
      <c r="A96" s="33"/>
      <c r="B96" s="37" t="s">
        <v>31</v>
      </c>
      <c r="C96" s="37" t="s">
        <v>2669</v>
      </c>
      <c r="D96" s="34" t="s">
        <v>58</v>
      </c>
    </row>
    <row r="97" spans="1:4" ht="48" x14ac:dyDescent="0.25">
      <c r="A97" s="36"/>
      <c r="B97" s="37" t="s">
        <v>21</v>
      </c>
      <c r="C97" s="37" t="s">
        <v>535</v>
      </c>
      <c r="D97" s="36" t="s">
        <v>2670</v>
      </c>
    </row>
    <row r="98" spans="1:4" ht="96" x14ac:dyDescent="0.25">
      <c r="A98" s="33"/>
      <c r="B98" s="37" t="s">
        <v>53</v>
      </c>
      <c r="C98" s="33" t="s">
        <v>57</v>
      </c>
      <c r="D98" s="36" t="s">
        <v>2672</v>
      </c>
    </row>
    <row r="99" spans="1:4" ht="72" x14ac:dyDescent="0.25">
      <c r="A99" s="35"/>
      <c r="B99" s="37" t="s">
        <v>32</v>
      </c>
      <c r="C99" s="37" t="s">
        <v>59</v>
      </c>
      <c r="D99" s="39" t="s">
        <v>2671</v>
      </c>
    </row>
    <row r="100" spans="1:4" ht="60" x14ac:dyDescent="0.25">
      <c r="A100" s="33"/>
      <c r="B100" s="37" t="s">
        <v>34</v>
      </c>
      <c r="C100" s="37" t="s">
        <v>60</v>
      </c>
      <c r="D100" s="36" t="s">
        <v>61</v>
      </c>
    </row>
    <row r="101" spans="1:4" ht="36" x14ac:dyDescent="0.25">
      <c r="A101" s="35"/>
      <c r="B101" s="37" t="s">
        <v>36</v>
      </c>
      <c r="C101" s="37" t="s">
        <v>62</v>
      </c>
      <c r="D101" s="36" t="s">
        <v>63</v>
      </c>
    </row>
    <row r="102" spans="1:4" ht="72" x14ac:dyDescent="0.25">
      <c r="A102" s="116"/>
      <c r="B102" s="116" t="s">
        <v>38</v>
      </c>
      <c r="C102" s="116" t="s">
        <v>600</v>
      </c>
      <c r="D102" s="116" t="s">
        <v>2699</v>
      </c>
    </row>
    <row r="103" spans="1:4" ht="48" x14ac:dyDescent="0.25">
      <c r="A103" s="35"/>
      <c r="B103" s="37" t="s">
        <v>599</v>
      </c>
      <c r="C103" s="37" t="s">
        <v>539</v>
      </c>
      <c r="D103" s="36" t="s">
        <v>601</v>
      </c>
    </row>
    <row r="104" spans="1:4" ht="48" x14ac:dyDescent="0.25">
      <c r="A104" s="33" t="s">
        <v>606</v>
      </c>
      <c r="B104" s="37" t="s">
        <v>9</v>
      </c>
      <c r="C104" s="37" t="s">
        <v>35</v>
      </c>
      <c r="D104" s="36" t="s">
        <v>620</v>
      </c>
    </row>
    <row r="105" spans="1:4" ht="48" x14ac:dyDescent="0.25">
      <c r="A105" s="33"/>
      <c r="B105" s="37" t="s">
        <v>12</v>
      </c>
      <c r="C105" s="37" t="s">
        <v>566</v>
      </c>
      <c r="D105" s="36" t="s">
        <v>2673</v>
      </c>
    </row>
    <row r="106" spans="1:4" ht="48" x14ac:dyDescent="0.25">
      <c r="A106" s="33"/>
      <c r="B106" s="37" t="s">
        <v>14</v>
      </c>
      <c r="C106" s="37" t="s">
        <v>532</v>
      </c>
      <c r="D106" s="36" t="s">
        <v>2674</v>
      </c>
    </row>
    <row r="107" spans="1:4" ht="48" x14ac:dyDescent="0.25">
      <c r="A107" s="33"/>
      <c r="B107" s="37" t="s">
        <v>19</v>
      </c>
      <c r="C107" s="37" t="s">
        <v>57</v>
      </c>
      <c r="D107" s="36" t="s">
        <v>2675</v>
      </c>
    </row>
    <row r="108" spans="1:4" ht="48" x14ac:dyDescent="0.25">
      <c r="A108" s="33"/>
      <c r="B108" s="37" t="s">
        <v>30</v>
      </c>
      <c r="C108" s="37" t="s">
        <v>62</v>
      </c>
      <c r="D108" s="36" t="s">
        <v>2676</v>
      </c>
    </row>
    <row r="109" spans="1:4" ht="36" x14ac:dyDescent="0.25">
      <c r="A109" s="33"/>
      <c r="B109" s="37" t="s">
        <v>44</v>
      </c>
      <c r="C109" s="36" t="s">
        <v>621</v>
      </c>
      <c r="D109" s="36" t="s">
        <v>622</v>
      </c>
    </row>
    <row r="110" spans="1:4" ht="48" x14ac:dyDescent="0.25">
      <c r="A110" s="33"/>
      <c r="B110" s="37" t="s">
        <v>20</v>
      </c>
      <c r="C110" s="37" t="s">
        <v>60</v>
      </c>
      <c r="D110" s="36" t="s">
        <v>2677</v>
      </c>
    </row>
    <row r="111" spans="1:4" ht="72" x14ac:dyDescent="0.25">
      <c r="A111" s="33"/>
      <c r="B111" s="37" t="s">
        <v>618</v>
      </c>
      <c r="C111" s="37" t="s">
        <v>623</v>
      </c>
      <c r="D111" s="36" t="s">
        <v>624</v>
      </c>
    </row>
    <row r="112" spans="1:4" ht="24" x14ac:dyDescent="0.25">
      <c r="A112" s="33"/>
      <c r="B112" s="37" t="s">
        <v>21</v>
      </c>
      <c r="C112" s="37" t="s">
        <v>573</v>
      </c>
      <c r="D112" s="36" t="s">
        <v>625</v>
      </c>
    </row>
    <row r="113" spans="1:4" ht="48" x14ac:dyDescent="0.25">
      <c r="A113" s="33" t="s">
        <v>626</v>
      </c>
      <c r="B113" s="37" t="s">
        <v>9</v>
      </c>
      <c r="C113" s="37" t="s">
        <v>604</v>
      </c>
      <c r="D113" s="36" t="s">
        <v>627</v>
      </c>
    </row>
    <row r="114" spans="1:4" ht="72" x14ac:dyDescent="0.25">
      <c r="A114" s="33" t="s">
        <v>2690</v>
      </c>
      <c r="B114" s="37" t="s">
        <v>9</v>
      </c>
      <c r="C114" s="36" t="s">
        <v>2615</v>
      </c>
      <c r="D114" s="36" t="s">
        <v>2694</v>
      </c>
    </row>
    <row r="115" spans="1:4" ht="60" x14ac:dyDescent="0.25">
      <c r="A115" s="116"/>
      <c r="B115" s="116" t="s">
        <v>12</v>
      </c>
      <c r="C115" s="116" t="s">
        <v>2616</v>
      </c>
      <c r="D115" s="116" t="s">
        <v>2692</v>
      </c>
    </row>
    <row r="116" spans="1:4" ht="72" x14ac:dyDescent="0.25">
      <c r="A116" s="33"/>
      <c r="B116" s="37" t="s">
        <v>14</v>
      </c>
      <c r="C116" s="36" t="s">
        <v>2617</v>
      </c>
      <c r="D116" s="36" t="s">
        <v>2693</v>
      </c>
    </row>
    <row r="117" spans="1:4" ht="60" x14ac:dyDescent="0.25">
      <c r="A117" s="116"/>
      <c r="B117" s="116" t="s">
        <v>19</v>
      </c>
      <c r="C117" s="116" t="s">
        <v>2618</v>
      </c>
      <c r="D117" s="116" t="s">
        <v>2695</v>
      </c>
    </row>
    <row r="118" spans="1:4" x14ac:dyDescent="0.25"/>
    <row r="119" spans="1:4" x14ac:dyDescent="0.25"/>
    <row r="120" spans="1:4" x14ac:dyDescent="0.25"/>
    <row r="121" spans="1:4" x14ac:dyDescent="0.25"/>
    <row r="122" spans="1:4" x14ac:dyDescent="0.25"/>
    <row r="123" spans="1:4" x14ac:dyDescent="0.25"/>
    <row r="124" spans="1:4" x14ac:dyDescent="0.25"/>
    <row r="125" spans="1:4" x14ac:dyDescent="0.25"/>
    <row r="126" spans="1:4" x14ac:dyDescent="0.25"/>
    <row r="127" spans="1:4" x14ac:dyDescent="0.25"/>
    <row r="128" spans="1:4" x14ac:dyDescent="0.25"/>
    <row r="129" x14ac:dyDescent="0.25"/>
    <row r="130" x14ac:dyDescent="0.25"/>
    <row r="131" x14ac:dyDescent="0.25"/>
    <row r="132" x14ac:dyDescent="0.25"/>
    <row r="133" x14ac:dyDescent="0.25"/>
    <row r="134" x14ac:dyDescent="0.25"/>
    <row r="135" x14ac:dyDescent="0.25"/>
    <row r="136" x14ac:dyDescent="0.25"/>
    <row r="137" x14ac:dyDescent="0.25"/>
    <row r="138" x14ac:dyDescent="0.25"/>
    <row r="139" x14ac:dyDescent="0.25"/>
    <row r="140" x14ac:dyDescent="0.25"/>
    <row r="141" x14ac:dyDescent="0.25"/>
    <row r="142" x14ac:dyDescent="0.25"/>
    <row r="143" x14ac:dyDescent="0.25"/>
    <row r="144" x14ac:dyDescent="0.25"/>
    <row r="145" x14ac:dyDescent="0.25"/>
    <row r="146" x14ac:dyDescent="0.25"/>
    <row r="147" x14ac:dyDescent="0.25"/>
    <row r="148" x14ac:dyDescent="0.25"/>
    <row r="149" x14ac:dyDescent="0.25"/>
    <row r="150" x14ac:dyDescent="0.25"/>
    <row r="151" x14ac:dyDescent="0.25"/>
    <row r="152" x14ac:dyDescent="0.25"/>
    <row r="153" x14ac:dyDescent="0.25"/>
    <row r="154" x14ac:dyDescent="0.25"/>
    <row r="155" x14ac:dyDescent="0.25"/>
    <row r="156" x14ac:dyDescent="0.25"/>
    <row r="157" x14ac:dyDescent="0.25"/>
    <row r="158" x14ac:dyDescent="0.25"/>
    <row r="159" x14ac:dyDescent="0.25"/>
    <row r="160" x14ac:dyDescent="0.25"/>
    <row r="161" x14ac:dyDescent="0.25"/>
    <row r="162" x14ac:dyDescent="0.25"/>
    <row r="163" x14ac:dyDescent="0.25"/>
    <row r="164" x14ac:dyDescent="0.25"/>
    <row r="165" x14ac:dyDescent="0.25"/>
    <row r="166" x14ac:dyDescent="0.25"/>
    <row r="167" x14ac:dyDescent="0.25"/>
    <row r="168" x14ac:dyDescent="0.25"/>
    <row r="169" x14ac:dyDescent="0.25"/>
    <row r="170" x14ac:dyDescent="0.25"/>
    <row r="171" x14ac:dyDescent="0.25"/>
    <row r="172" x14ac:dyDescent="0.25"/>
    <row r="173" x14ac:dyDescent="0.25"/>
    <row r="174" x14ac:dyDescent="0.25"/>
    <row r="175" x14ac:dyDescent="0.25"/>
    <row r="176" x14ac:dyDescent="0.25"/>
    <row r="177" x14ac:dyDescent="0.25"/>
    <row r="178" x14ac:dyDescent="0.25"/>
    <row r="179" x14ac:dyDescent="0.25"/>
    <row r="180" x14ac:dyDescent="0.25"/>
    <row r="181" x14ac:dyDescent="0.25"/>
    <row r="182" x14ac:dyDescent="0.25"/>
    <row r="183" x14ac:dyDescent="0.25"/>
    <row r="184" x14ac:dyDescent="0.25"/>
    <row r="185" x14ac:dyDescent="0.25"/>
    <row r="186" x14ac:dyDescent="0.25"/>
    <row r="187" x14ac:dyDescent="0.25"/>
    <row r="188" x14ac:dyDescent="0.25"/>
    <row r="189" x14ac:dyDescent="0.25"/>
    <row r="190" x14ac:dyDescent="0.25"/>
    <row r="191" x14ac:dyDescent="0.25"/>
    <row r="192" x14ac:dyDescent="0.25"/>
    <row r="193" x14ac:dyDescent="0.25"/>
    <row r="194" x14ac:dyDescent="0.25"/>
    <row r="195" x14ac:dyDescent="0.25"/>
    <row r="196" x14ac:dyDescent="0.25"/>
    <row r="197" x14ac:dyDescent="0.25"/>
    <row r="198" x14ac:dyDescent="0.25"/>
    <row r="199" x14ac:dyDescent="0.25"/>
    <row r="200" x14ac:dyDescent="0.25"/>
    <row r="201" x14ac:dyDescent="0.25"/>
    <row r="202" x14ac:dyDescent="0.25"/>
    <row r="203" x14ac:dyDescent="0.25"/>
    <row r="204" x14ac:dyDescent="0.25"/>
    <row r="205" x14ac:dyDescent="0.25"/>
    <row r="206" x14ac:dyDescent="0.25"/>
    <row r="207" x14ac:dyDescent="0.25"/>
    <row r="208" x14ac:dyDescent="0.25"/>
    <row r="209" x14ac:dyDescent="0.25"/>
    <row r="210" x14ac:dyDescent="0.25"/>
    <row r="211" x14ac:dyDescent="0.25"/>
    <row r="212" x14ac:dyDescent="0.25"/>
    <row r="213" x14ac:dyDescent="0.25"/>
    <row r="214" x14ac:dyDescent="0.25"/>
    <row r="215" x14ac:dyDescent="0.25"/>
    <row r="216" x14ac:dyDescent="0.25"/>
    <row r="217" x14ac:dyDescent="0.25"/>
    <row r="218" x14ac:dyDescent="0.25"/>
    <row r="219" x14ac:dyDescent="0.25"/>
    <row r="220" x14ac:dyDescent="0.25"/>
    <row r="221" x14ac:dyDescent="0.25"/>
    <row r="222" x14ac:dyDescent="0.25"/>
    <row r="223" x14ac:dyDescent="0.25"/>
    <row r="224" x14ac:dyDescent="0.25"/>
    <row r="225" x14ac:dyDescent="0.25"/>
    <row r="226" x14ac:dyDescent="0.25"/>
    <row r="227" x14ac:dyDescent="0.25"/>
    <row r="228" x14ac:dyDescent="0.25"/>
    <row r="229" x14ac:dyDescent="0.25"/>
    <row r="230" x14ac:dyDescent="0.25"/>
    <row r="231" x14ac:dyDescent="0.25"/>
    <row r="232" x14ac:dyDescent="0.25"/>
    <row r="233" x14ac:dyDescent="0.25"/>
    <row r="234" x14ac:dyDescent="0.25"/>
    <row r="235" x14ac:dyDescent="0.25"/>
    <row r="236" x14ac:dyDescent="0.25"/>
    <row r="237" x14ac:dyDescent="0.25"/>
    <row r="238" x14ac:dyDescent="0.25"/>
    <row r="239" x14ac:dyDescent="0.25"/>
    <row r="240" x14ac:dyDescent="0.25"/>
    <row r="241" x14ac:dyDescent="0.25"/>
    <row r="242" x14ac:dyDescent="0.25"/>
    <row r="243" x14ac:dyDescent="0.25"/>
    <row r="244" x14ac:dyDescent="0.25"/>
    <row r="245" x14ac:dyDescent="0.25"/>
    <row r="246" x14ac:dyDescent="0.25"/>
    <row r="247" x14ac:dyDescent="0.25"/>
    <row r="248" x14ac:dyDescent="0.25"/>
    <row r="249" x14ac:dyDescent="0.25"/>
    <row r="250" x14ac:dyDescent="0.25"/>
    <row r="251" x14ac:dyDescent="0.25"/>
    <row r="252" x14ac:dyDescent="0.25"/>
    <row r="253" x14ac:dyDescent="0.25"/>
    <row r="254" x14ac:dyDescent="0.25"/>
    <row r="255" x14ac:dyDescent="0.25"/>
    <row r="256" x14ac:dyDescent="0.25"/>
    <row r="257" x14ac:dyDescent="0.25"/>
    <row r="258" x14ac:dyDescent="0.25"/>
    <row r="259" x14ac:dyDescent="0.25"/>
    <row r="260" x14ac:dyDescent="0.25"/>
    <row r="261" x14ac:dyDescent="0.25"/>
    <row r="262" x14ac:dyDescent="0.25"/>
    <row r="263" x14ac:dyDescent="0.25"/>
    <row r="264" x14ac:dyDescent="0.25"/>
    <row r="265" x14ac:dyDescent="0.25"/>
    <row r="266" x14ac:dyDescent="0.25"/>
    <row r="267" x14ac:dyDescent="0.25"/>
    <row r="268" x14ac:dyDescent="0.25"/>
    <row r="269" x14ac:dyDescent="0.25"/>
    <row r="270" x14ac:dyDescent="0.25"/>
    <row r="271" x14ac:dyDescent="0.25"/>
    <row r="272" x14ac:dyDescent="0.25"/>
    <row r="273" x14ac:dyDescent="0.25"/>
    <row r="274" x14ac:dyDescent="0.25"/>
    <row r="275" x14ac:dyDescent="0.25"/>
    <row r="276" x14ac:dyDescent="0.25"/>
    <row r="277" x14ac:dyDescent="0.25"/>
    <row r="278" x14ac:dyDescent="0.25"/>
    <row r="279" x14ac:dyDescent="0.25"/>
    <row r="280" x14ac:dyDescent="0.25"/>
    <row r="281" x14ac:dyDescent="0.25"/>
    <row r="282" x14ac:dyDescent="0.25"/>
    <row r="283" x14ac:dyDescent="0.25"/>
    <row r="284" x14ac:dyDescent="0.25"/>
    <row r="285" x14ac:dyDescent="0.25"/>
    <row r="286" x14ac:dyDescent="0.25"/>
    <row r="287" x14ac:dyDescent="0.25"/>
    <row r="288" x14ac:dyDescent="0.25"/>
    <row r="289" x14ac:dyDescent="0.25"/>
    <row r="290" x14ac:dyDescent="0.25"/>
    <row r="291" x14ac:dyDescent="0.25"/>
    <row r="292" x14ac:dyDescent="0.25"/>
    <row r="293" x14ac:dyDescent="0.25"/>
    <row r="294" x14ac:dyDescent="0.25"/>
    <row r="295" x14ac:dyDescent="0.25"/>
    <row r="296" x14ac:dyDescent="0.25"/>
    <row r="297" x14ac:dyDescent="0.25"/>
    <row r="298" x14ac:dyDescent="0.25"/>
    <row r="299" x14ac:dyDescent="0.25"/>
    <row r="300" x14ac:dyDescent="0.25"/>
    <row r="301" x14ac:dyDescent="0.25"/>
    <row r="302" x14ac:dyDescent="0.25"/>
    <row r="303" x14ac:dyDescent="0.25"/>
    <row r="304" x14ac:dyDescent="0.25"/>
    <row r="305" x14ac:dyDescent="0.25"/>
    <row r="306" x14ac:dyDescent="0.25"/>
    <row r="307" x14ac:dyDescent="0.25"/>
    <row r="308" x14ac:dyDescent="0.25"/>
    <row r="309" x14ac:dyDescent="0.25"/>
    <row r="310" x14ac:dyDescent="0.25"/>
    <row r="311" x14ac:dyDescent="0.25"/>
    <row r="312" x14ac:dyDescent="0.25"/>
    <row r="313" x14ac:dyDescent="0.25"/>
    <row r="314" x14ac:dyDescent="0.25"/>
    <row r="315" x14ac:dyDescent="0.25"/>
    <row r="316" x14ac:dyDescent="0.25"/>
    <row r="317" x14ac:dyDescent="0.25"/>
    <row r="318" x14ac:dyDescent="0.25"/>
    <row r="319" x14ac:dyDescent="0.25"/>
    <row r="320" x14ac:dyDescent="0.25"/>
    <row r="321" x14ac:dyDescent="0.25"/>
    <row r="322" x14ac:dyDescent="0.25"/>
    <row r="323" x14ac:dyDescent="0.25"/>
    <row r="324" x14ac:dyDescent="0.25"/>
    <row r="325" x14ac:dyDescent="0.25"/>
    <row r="326" x14ac:dyDescent="0.25"/>
    <row r="327" x14ac:dyDescent="0.25"/>
    <row r="328" x14ac:dyDescent="0.25"/>
    <row r="329" x14ac:dyDescent="0.25"/>
    <row r="330" x14ac:dyDescent="0.25"/>
    <row r="331" x14ac:dyDescent="0.25"/>
    <row r="332" x14ac:dyDescent="0.25"/>
    <row r="333" x14ac:dyDescent="0.25"/>
    <row r="334" x14ac:dyDescent="0.25"/>
    <row r="335" x14ac:dyDescent="0.25"/>
    <row r="336" x14ac:dyDescent="0.25"/>
    <row r="337" x14ac:dyDescent="0.25"/>
    <row r="338" x14ac:dyDescent="0.25"/>
    <row r="339" x14ac:dyDescent="0.25"/>
    <row r="340" x14ac:dyDescent="0.25"/>
    <row r="341" x14ac:dyDescent="0.25"/>
    <row r="342" x14ac:dyDescent="0.25"/>
    <row r="343" x14ac:dyDescent="0.25"/>
    <row r="344" x14ac:dyDescent="0.25"/>
    <row r="345" x14ac:dyDescent="0.25"/>
    <row r="346" x14ac:dyDescent="0.25"/>
    <row r="347" x14ac:dyDescent="0.25"/>
    <row r="348" x14ac:dyDescent="0.25"/>
    <row r="349" x14ac:dyDescent="0.25"/>
    <row r="350" x14ac:dyDescent="0.25"/>
    <row r="351" x14ac:dyDescent="0.25"/>
    <row r="352" x14ac:dyDescent="0.25"/>
    <row r="353" x14ac:dyDescent="0.25"/>
    <row r="354" x14ac:dyDescent="0.25"/>
    <row r="355" x14ac:dyDescent="0.25"/>
    <row r="356" x14ac:dyDescent="0.25"/>
    <row r="357" x14ac:dyDescent="0.25"/>
    <row r="358" x14ac:dyDescent="0.25"/>
    <row r="359" x14ac:dyDescent="0.25"/>
    <row r="360" x14ac:dyDescent="0.25"/>
    <row r="361" x14ac:dyDescent="0.25"/>
    <row r="362" x14ac:dyDescent="0.25"/>
    <row r="363" x14ac:dyDescent="0.25"/>
    <row r="364" x14ac:dyDescent="0.25"/>
    <row r="365" x14ac:dyDescent="0.25"/>
    <row r="366" x14ac:dyDescent="0.25"/>
    <row r="367" x14ac:dyDescent="0.25"/>
    <row r="368" x14ac:dyDescent="0.25"/>
    <row r="369" x14ac:dyDescent="0.25"/>
    <row r="370" x14ac:dyDescent="0.25"/>
    <row r="371" x14ac:dyDescent="0.25"/>
    <row r="372" x14ac:dyDescent="0.25"/>
    <row r="373" x14ac:dyDescent="0.25"/>
    <row r="374" x14ac:dyDescent="0.25"/>
    <row r="375" x14ac:dyDescent="0.25"/>
    <row r="376" x14ac:dyDescent="0.25"/>
    <row r="377" x14ac:dyDescent="0.25"/>
    <row r="378" x14ac:dyDescent="0.25"/>
    <row r="379" x14ac:dyDescent="0.25"/>
    <row r="380" x14ac:dyDescent="0.25"/>
    <row r="381" x14ac:dyDescent="0.25"/>
    <row r="382" x14ac:dyDescent="0.25"/>
    <row r="383" x14ac:dyDescent="0.25"/>
    <row r="384" x14ac:dyDescent="0.25"/>
    <row r="385" x14ac:dyDescent="0.25"/>
    <row r="386" x14ac:dyDescent="0.25"/>
    <row r="387" x14ac:dyDescent="0.25"/>
    <row r="388" x14ac:dyDescent="0.25"/>
    <row r="389" x14ac:dyDescent="0.25"/>
    <row r="390" x14ac:dyDescent="0.25"/>
    <row r="391" x14ac:dyDescent="0.25"/>
    <row r="392" x14ac:dyDescent="0.25"/>
    <row r="393" x14ac:dyDescent="0.25"/>
    <row r="394" x14ac:dyDescent="0.25"/>
    <row r="395" x14ac:dyDescent="0.25"/>
    <row r="396" x14ac:dyDescent="0.25"/>
    <row r="397" x14ac:dyDescent="0.25"/>
    <row r="398" x14ac:dyDescent="0.25"/>
    <row r="399" x14ac:dyDescent="0.25"/>
    <row r="400" x14ac:dyDescent="0.25"/>
    <row r="401" x14ac:dyDescent="0.25"/>
    <row r="402" x14ac:dyDescent="0.25"/>
    <row r="403" x14ac:dyDescent="0.25"/>
    <row r="404" x14ac:dyDescent="0.25"/>
    <row r="405" x14ac:dyDescent="0.25"/>
    <row r="406" x14ac:dyDescent="0.25"/>
    <row r="407" x14ac:dyDescent="0.25"/>
    <row r="408" x14ac:dyDescent="0.25"/>
    <row r="409" x14ac:dyDescent="0.25"/>
    <row r="410" x14ac:dyDescent="0.25"/>
    <row r="411" x14ac:dyDescent="0.25"/>
    <row r="412" x14ac:dyDescent="0.25"/>
    <row r="413" x14ac:dyDescent="0.25"/>
    <row r="414" x14ac:dyDescent="0.25"/>
    <row r="415" x14ac:dyDescent="0.25"/>
    <row r="416" x14ac:dyDescent="0.25"/>
    <row r="417" x14ac:dyDescent="0.25"/>
    <row r="418" x14ac:dyDescent="0.25"/>
    <row r="419" x14ac:dyDescent="0.25"/>
    <row r="420" x14ac:dyDescent="0.25"/>
    <row r="421" x14ac:dyDescent="0.25"/>
    <row r="422" x14ac:dyDescent="0.25"/>
    <row r="423" x14ac:dyDescent="0.25"/>
    <row r="424" x14ac:dyDescent="0.25"/>
    <row r="425" x14ac:dyDescent="0.25"/>
    <row r="426" x14ac:dyDescent="0.25"/>
    <row r="427" x14ac:dyDescent="0.25"/>
    <row r="428" x14ac:dyDescent="0.25"/>
    <row r="429" x14ac:dyDescent="0.25"/>
    <row r="430" x14ac:dyDescent="0.25"/>
    <row r="431" x14ac:dyDescent="0.25"/>
    <row r="432" x14ac:dyDescent="0.25"/>
    <row r="433" x14ac:dyDescent="0.25"/>
    <row r="434" x14ac:dyDescent="0.25"/>
    <row r="435" x14ac:dyDescent="0.25"/>
    <row r="436" x14ac:dyDescent="0.25"/>
    <row r="437" x14ac:dyDescent="0.25"/>
    <row r="438" x14ac:dyDescent="0.25"/>
    <row r="439" x14ac:dyDescent="0.25"/>
    <row r="440" x14ac:dyDescent="0.25"/>
    <row r="441" x14ac:dyDescent="0.25"/>
    <row r="442" x14ac:dyDescent="0.25"/>
    <row r="443" x14ac:dyDescent="0.25"/>
    <row r="444" x14ac:dyDescent="0.25"/>
    <row r="445" x14ac:dyDescent="0.25"/>
    <row r="446" x14ac:dyDescent="0.25"/>
    <row r="447" x14ac:dyDescent="0.25"/>
    <row r="448" x14ac:dyDescent="0.25"/>
    <row r="449" x14ac:dyDescent="0.25"/>
    <row r="450" x14ac:dyDescent="0.25"/>
    <row r="451" x14ac:dyDescent="0.25"/>
    <row r="452" x14ac:dyDescent="0.25"/>
    <row r="453" x14ac:dyDescent="0.25"/>
    <row r="454" x14ac:dyDescent="0.25"/>
    <row r="455" x14ac:dyDescent="0.25"/>
    <row r="456" x14ac:dyDescent="0.25"/>
    <row r="457" x14ac:dyDescent="0.25"/>
    <row r="458" x14ac:dyDescent="0.25"/>
    <row r="459" x14ac:dyDescent="0.25"/>
    <row r="460" x14ac:dyDescent="0.25"/>
    <row r="461" x14ac:dyDescent="0.25"/>
    <row r="462" x14ac:dyDescent="0.25"/>
    <row r="463" x14ac:dyDescent="0.25"/>
    <row r="464" x14ac:dyDescent="0.25"/>
    <row r="465" x14ac:dyDescent="0.25"/>
    <row r="466" x14ac:dyDescent="0.25"/>
    <row r="467" x14ac:dyDescent="0.25"/>
    <row r="468" x14ac:dyDescent="0.25"/>
    <row r="469" x14ac:dyDescent="0.25"/>
    <row r="470" x14ac:dyDescent="0.25"/>
    <row r="471" x14ac:dyDescent="0.25"/>
    <row r="472" x14ac:dyDescent="0.25"/>
    <row r="473" x14ac:dyDescent="0.25"/>
    <row r="474" x14ac:dyDescent="0.25"/>
    <row r="475" x14ac:dyDescent="0.25"/>
    <row r="476" x14ac:dyDescent="0.25"/>
    <row r="477" x14ac:dyDescent="0.25"/>
    <row r="478" x14ac:dyDescent="0.25"/>
    <row r="479" x14ac:dyDescent="0.25"/>
    <row r="480" x14ac:dyDescent="0.25"/>
    <row r="481" x14ac:dyDescent="0.25"/>
    <row r="482" x14ac:dyDescent="0.25"/>
    <row r="483" x14ac:dyDescent="0.25"/>
    <row r="484" x14ac:dyDescent="0.25"/>
    <row r="485" x14ac:dyDescent="0.25"/>
    <row r="486" x14ac:dyDescent="0.25"/>
    <row r="487" x14ac:dyDescent="0.25"/>
    <row r="488" x14ac:dyDescent="0.25"/>
    <row r="489" x14ac:dyDescent="0.25"/>
    <row r="490" x14ac:dyDescent="0.25"/>
    <row r="491" x14ac:dyDescent="0.25"/>
    <row r="492" x14ac:dyDescent="0.25"/>
    <row r="493" x14ac:dyDescent="0.25"/>
    <row r="494" x14ac:dyDescent="0.25"/>
    <row r="495" x14ac:dyDescent="0.25"/>
    <row r="496" x14ac:dyDescent="0.25"/>
    <row r="497" x14ac:dyDescent="0.25"/>
    <row r="498" x14ac:dyDescent="0.25"/>
    <row r="499" x14ac:dyDescent="0.25"/>
    <row r="500" x14ac:dyDescent="0.25"/>
    <row r="501" x14ac:dyDescent="0.25"/>
    <row r="502" x14ac:dyDescent="0.25"/>
    <row r="503" x14ac:dyDescent="0.25"/>
    <row r="504" x14ac:dyDescent="0.25"/>
    <row r="505" x14ac:dyDescent="0.25"/>
    <row r="506" x14ac:dyDescent="0.25"/>
    <row r="507" x14ac:dyDescent="0.25"/>
    <row r="508" x14ac:dyDescent="0.25"/>
    <row r="509" x14ac:dyDescent="0.25"/>
    <row r="510" x14ac:dyDescent="0.25"/>
    <row r="511" x14ac:dyDescent="0.25"/>
    <row r="512" x14ac:dyDescent="0.25"/>
    <row r="513" x14ac:dyDescent="0.25"/>
    <row r="514" x14ac:dyDescent="0.25"/>
    <row r="515" x14ac:dyDescent="0.25"/>
    <row r="516" x14ac:dyDescent="0.25"/>
    <row r="517" x14ac:dyDescent="0.25"/>
    <row r="518" x14ac:dyDescent="0.25"/>
    <row r="519" x14ac:dyDescent="0.25"/>
    <row r="520" x14ac:dyDescent="0.25"/>
    <row r="521" x14ac:dyDescent="0.25"/>
    <row r="522" x14ac:dyDescent="0.25"/>
    <row r="523" x14ac:dyDescent="0.25"/>
    <row r="524" x14ac:dyDescent="0.25"/>
    <row r="525" x14ac:dyDescent="0.25"/>
    <row r="526" x14ac:dyDescent="0.25"/>
    <row r="527" x14ac:dyDescent="0.25"/>
    <row r="528" x14ac:dyDescent="0.25"/>
    <row r="529" x14ac:dyDescent="0.25"/>
    <row r="530" x14ac:dyDescent="0.25"/>
    <row r="531" x14ac:dyDescent="0.25"/>
    <row r="532" x14ac:dyDescent="0.25"/>
    <row r="533" x14ac:dyDescent="0.25"/>
    <row r="534" x14ac:dyDescent="0.25"/>
    <row r="535" x14ac:dyDescent="0.25"/>
    <row r="536" x14ac:dyDescent="0.25"/>
    <row r="537" x14ac:dyDescent="0.25"/>
    <row r="538" x14ac:dyDescent="0.25"/>
    <row r="539" x14ac:dyDescent="0.25"/>
    <row r="540" x14ac:dyDescent="0.25"/>
    <row r="541" x14ac:dyDescent="0.25"/>
    <row r="542" x14ac:dyDescent="0.25"/>
    <row r="543" x14ac:dyDescent="0.25"/>
    <row r="544" x14ac:dyDescent="0.25"/>
    <row r="545" x14ac:dyDescent="0.25"/>
    <row r="546" x14ac:dyDescent="0.25"/>
    <row r="547" x14ac:dyDescent="0.25"/>
    <row r="548" x14ac:dyDescent="0.25"/>
    <row r="549" x14ac:dyDescent="0.25"/>
    <row r="550" x14ac:dyDescent="0.25"/>
    <row r="551" x14ac:dyDescent="0.25"/>
    <row r="552" x14ac:dyDescent="0.25"/>
    <row r="553" x14ac:dyDescent="0.25"/>
    <row r="554" x14ac:dyDescent="0.25"/>
    <row r="555" x14ac:dyDescent="0.25"/>
    <row r="556" x14ac:dyDescent="0.25"/>
    <row r="557" x14ac:dyDescent="0.25"/>
    <row r="558" x14ac:dyDescent="0.25"/>
    <row r="559" x14ac:dyDescent="0.25"/>
    <row r="560" x14ac:dyDescent="0.25"/>
    <row r="561" x14ac:dyDescent="0.25"/>
    <row r="562" x14ac:dyDescent="0.25"/>
    <row r="563" x14ac:dyDescent="0.25"/>
    <row r="564" x14ac:dyDescent="0.25"/>
    <row r="565" x14ac:dyDescent="0.25"/>
    <row r="566" x14ac:dyDescent="0.25"/>
    <row r="567" x14ac:dyDescent="0.25"/>
    <row r="568" x14ac:dyDescent="0.25"/>
    <row r="569" x14ac:dyDescent="0.25"/>
    <row r="570" x14ac:dyDescent="0.25"/>
    <row r="571" x14ac:dyDescent="0.25"/>
    <row r="572" x14ac:dyDescent="0.25"/>
    <row r="573" x14ac:dyDescent="0.25"/>
    <row r="574" x14ac:dyDescent="0.25"/>
    <row r="575" x14ac:dyDescent="0.25"/>
    <row r="576" x14ac:dyDescent="0.25"/>
    <row r="577" x14ac:dyDescent="0.25"/>
    <row r="578" x14ac:dyDescent="0.25"/>
    <row r="579" x14ac:dyDescent="0.25"/>
    <row r="580" x14ac:dyDescent="0.25"/>
    <row r="581" x14ac:dyDescent="0.25"/>
    <row r="582" x14ac:dyDescent="0.25"/>
    <row r="583" x14ac:dyDescent="0.25"/>
    <row r="584" x14ac:dyDescent="0.25"/>
    <row r="585" x14ac:dyDescent="0.25"/>
    <row r="586" x14ac:dyDescent="0.25"/>
    <row r="587" x14ac:dyDescent="0.25"/>
    <row r="588" x14ac:dyDescent="0.25"/>
    <row r="589" x14ac:dyDescent="0.25"/>
    <row r="590" x14ac:dyDescent="0.25"/>
    <row r="591" x14ac:dyDescent="0.25"/>
    <row r="592" x14ac:dyDescent="0.25"/>
    <row r="593" x14ac:dyDescent="0.25"/>
    <row r="594" x14ac:dyDescent="0.25"/>
    <row r="595" x14ac:dyDescent="0.25"/>
    <row r="596" x14ac:dyDescent="0.25"/>
    <row r="597" x14ac:dyDescent="0.25"/>
    <row r="598" x14ac:dyDescent="0.25"/>
    <row r="599" x14ac:dyDescent="0.25"/>
    <row r="600" x14ac:dyDescent="0.25"/>
    <row r="601" x14ac:dyDescent="0.25"/>
    <row r="602" x14ac:dyDescent="0.25"/>
    <row r="603" x14ac:dyDescent="0.25"/>
    <row r="604" x14ac:dyDescent="0.25"/>
    <row r="605" x14ac:dyDescent="0.25"/>
    <row r="606" x14ac:dyDescent="0.25"/>
    <row r="607" x14ac:dyDescent="0.25"/>
    <row r="608" x14ac:dyDescent="0.25"/>
    <row r="609" x14ac:dyDescent="0.25"/>
    <row r="610" x14ac:dyDescent="0.25"/>
    <row r="611" x14ac:dyDescent="0.25"/>
    <row r="612" x14ac:dyDescent="0.25"/>
    <row r="613" x14ac:dyDescent="0.25"/>
    <row r="614" x14ac:dyDescent="0.25"/>
    <row r="615" x14ac:dyDescent="0.25"/>
    <row r="616" x14ac:dyDescent="0.25"/>
    <row r="617" x14ac:dyDescent="0.25"/>
    <row r="618" x14ac:dyDescent="0.25"/>
    <row r="619" x14ac:dyDescent="0.25"/>
    <row r="620" x14ac:dyDescent="0.25"/>
    <row r="621" x14ac:dyDescent="0.25"/>
    <row r="622" x14ac:dyDescent="0.25"/>
    <row r="623" x14ac:dyDescent="0.25"/>
    <row r="624" x14ac:dyDescent="0.25"/>
    <row r="625" x14ac:dyDescent="0.25"/>
    <row r="626" x14ac:dyDescent="0.25"/>
    <row r="627" x14ac:dyDescent="0.25"/>
    <row r="628" x14ac:dyDescent="0.25"/>
    <row r="629" x14ac:dyDescent="0.25"/>
    <row r="630" x14ac:dyDescent="0.25"/>
    <row r="631" x14ac:dyDescent="0.25"/>
    <row r="632" x14ac:dyDescent="0.25"/>
    <row r="633" x14ac:dyDescent="0.25"/>
    <row r="634" x14ac:dyDescent="0.25"/>
    <row r="635" x14ac:dyDescent="0.25"/>
    <row r="636" x14ac:dyDescent="0.25"/>
    <row r="637" x14ac:dyDescent="0.25"/>
    <row r="638" x14ac:dyDescent="0.25"/>
    <row r="639" x14ac:dyDescent="0.25"/>
    <row r="640" x14ac:dyDescent="0.25"/>
    <row r="641" x14ac:dyDescent="0.25"/>
    <row r="642" x14ac:dyDescent="0.25"/>
    <row r="643" x14ac:dyDescent="0.25"/>
    <row r="644" x14ac:dyDescent="0.25"/>
    <row r="645" x14ac:dyDescent="0.25"/>
    <row r="646" x14ac:dyDescent="0.25"/>
    <row r="647" x14ac:dyDescent="0.25"/>
    <row r="648" x14ac:dyDescent="0.25"/>
    <row r="649" x14ac:dyDescent="0.25"/>
    <row r="650" x14ac:dyDescent="0.25"/>
    <row r="651" x14ac:dyDescent="0.25"/>
    <row r="652" x14ac:dyDescent="0.25"/>
    <row r="653" x14ac:dyDescent="0.25"/>
    <row r="654" x14ac:dyDescent="0.25"/>
    <row r="655" x14ac:dyDescent="0.25"/>
    <row r="656" x14ac:dyDescent="0.25"/>
    <row r="657" x14ac:dyDescent="0.25"/>
    <row r="658" x14ac:dyDescent="0.25"/>
    <row r="659" x14ac:dyDescent="0.25"/>
    <row r="660" x14ac:dyDescent="0.25"/>
    <row r="661" x14ac:dyDescent="0.25"/>
    <row r="662" x14ac:dyDescent="0.25"/>
    <row r="663" x14ac:dyDescent="0.25"/>
    <row r="664" x14ac:dyDescent="0.25"/>
    <row r="665" x14ac:dyDescent="0.25"/>
    <row r="666" x14ac:dyDescent="0.25"/>
    <row r="667" x14ac:dyDescent="0.25"/>
    <row r="668" x14ac:dyDescent="0.25"/>
    <row r="669" x14ac:dyDescent="0.25"/>
    <row r="670" x14ac:dyDescent="0.25"/>
    <row r="671" x14ac:dyDescent="0.25"/>
    <row r="672" x14ac:dyDescent="0.25"/>
    <row r="673" x14ac:dyDescent="0.25"/>
    <row r="674" x14ac:dyDescent="0.25"/>
    <row r="675" x14ac:dyDescent="0.25"/>
    <row r="676" x14ac:dyDescent="0.25"/>
    <row r="677" x14ac:dyDescent="0.25"/>
    <row r="678" x14ac:dyDescent="0.25"/>
    <row r="679" x14ac:dyDescent="0.25"/>
    <row r="680" x14ac:dyDescent="0.25"/>
    <row r="681" x14ac:dyDescent="0.25"/>
    <row r="682" x14ac:dyDescent="0.25"/>
    <row r="683" x14ac:dyDescent="0.25"/>
    <row r="684" x14ac:dyDescent="0.25"/>
    <row r="685" x14ac:dyDescent="0.25"/>
    <row r="686" x14ac:dyDescent="0.25"/>
    <row r="687" x14ac:dyDescent="0.25"/>
    <row r="688" x14ac:dyDescent="0.25"/>
    <row r="689" x14ac:dyDescent="0.25"/>
    <row r="690" x14ac:dyDescent="0.25"/>
    <row r="691" x14ac:dyDescent="0.25"/>
    <row r="692" x14ac:dyDescent="0.25"/>
    <row r="693" x14ac:dyDescent="0.25"/>
    <row r="694" x14ac:dyDescent="0.25"/>
    <row r="695" x14ac:dyDescent="0.25"/>
    <row r="696" x14ac:dyDescent="0.25"/>
    <row r="697" x14ac:dyDescent="0.25"/>
    <row r="698" x14ac:dyDescent="0.25"/>
    <row r="699" x14ac:dyDescent="0.25"/>
    <row r="700" x14ac:dyDescent="0.25"/>
    <row r="701" x14ac:dyDescent="0.25"/>
    <row r="702" x14ac:dyDescent="0.25"/>
    <row r="703" x14ac:dyDescent="0.25"/>
    <row r="704" x14ac:dyDescent="0.25"/>
    <row r="705" x14ac:dyDescent="0.25"/>
    <row r="706" x14ac:dyDescent="0.25"/>
    <row r="707" x14ac:dyDescent="0.25"/>
    <row r="708" x14ac:dyDescent="0.25"/>
    <row r="709" x14ac:dyDescent="0.25"/>
    <row r="710" x14ac:dyDescent="0.25"/>
    <row r="711" x14ac:dyDescent="0.25"/>
    <row r="712" x14ac:dyDescent="0.25"/>
    <row r="713" x14ac:dyDescent="0.25"/>
    <row r="714" x14ac:dyDescent="0.25"/>
    <row r="715" x14ac:dyDescent="0.25"/>
    <row r="716" x14ac:dyDescent="0.25"/>
    <row r="717" x14ac:dyDescent="0.25"/>
    <row r="718" x14ac:dyDescent="0.25"/>
    <row r="719" x14ac:dyDescent="0.25"/>
    <row r="720" x14ac:dyDescent="0.25"/>
    <row r="721" x14ac:dyDescent="0.25"/>
    <row r="722" x14ac:dyDescent="0.25"/>
    <row r="723" x14ac:dyDescent="0.25"/>
    <row r="724" x14ac:dyDescent="0.25"/>
    <row r="725" x14ac:dyDescent="0.25"/>
    <row r="726" x14ac:dyDescent="0.25"/>
    <row r="727" x14ac:dyDescent="0.25"/>
    <row r="728" x14ac:dyDescent="0.25"/>
    <row r="729" x14ac:dyDescent="0.25"/>
    <row r="730" x14ac:dyDescent="0.25"/>
    <row r="731" x14ac:dyDescent="0.25"/>
    <row r="732" x14ac:dyDescent="0.25"/>
    <row r="733" x14ac:dyDescent="0.25"/>
    <row r="734" x14ac:dyDescent="0.25"/>
    <row r="735" x14ac:dyDescent="0.25"/>
    <row r="736" x14ac:dyDescent="0.25"/>
    <row r="737" x14ac:dyDescent="0.25"/>
    <row r="738" x14ac:dyDescent="0.25"/>
    <row r="739" x14ac:dyDescent="0.25"/>
    <row r="740" x14ac:dyDescent="0.25"/>
    <row r="741" x14ac:dyDescent="0.25"/>
    <row r="742" x14ac:dyDescent="0.25"/>
    <row r="743" x14ac:dyDescent="0.25"/>
    <row r="744" x14ac:dyDescent="0.25"/>
    <row r="745" x14ac:dyDescent="0.25"/>
    <row r="746" x14ac:dyDescent="0.25"/>
    <row r="747" x14ac:dyDescent="0.25"/>
    <row r="748" x14ac:dyDescent="0.25"/>
    <row r="749" x14ac:dyDescent="0.25"/>
    <row r="750" x14ac:dyDescent="0.25"/>
    <row r="751" x14ac:dyDescent="0.25"/>
    <row r="752" x14ac:dyDescent="0.25"/>
    <row r="753" x14ac:dyDescent="0.25"/>
    <row r="754" x14ac:dyDescent="0.25"/>
    <row r="755" x14ac:dyDescent="0.25"/>
    <row r="756" x14ac:dyDescent="0.25"/>
    <row r="757" x14ac:dyDescent="0.25"/>
    <row r="758" x14ac:dyDescent="0.25"/>
    <row r="759" x14ac:dyDescent="0.25"/>
    <row r="760" x14ac:dyDescent="0.25"/>
    <row r="761" x14ac:dyDescent="0.25"/>
    <row r="762" x14ac:dyDescent="0.25"/>
    <row r="763" x14ac:dyDescent="0.25"/>
    <row r="764" x14ac:dyDescent="0.25"/>
    <row r="765" x14ac:dyDescent="0.25"/>
    <row r="766" x14ac:dyDescent="0.25"/>
    <row r="767" x14ac:dyDescent="0.25"/>
    <row r="768" x14ac:dyDescent="0.25"/>
    <row r="769" x14ac:dyDescent="0.25"/>
    <row r="770" x14ac:dyDescent="0.25"/>
    <row r="771" x14ac:dyDescent="0.25"/>
    <row r="772" x14ac:dyDescent="0.25"/>
    <row r="773" x14ac:dyDescent="0.25"/>
    <row r="774" x14ac:dyDescent="0.25"/>
    <row r="775" x14ac:dyDescent="0.25"/>
    <row r="776" x14ac:dyDescent="0.25"/>
    <row r="777" x14ac:dyDescent="0.25"/>
    <row r="778" x14ac:dyDescent="0.25"/>
    <row r="779" x14ac:dyDescent="0.25"/>
    <row r="780" x14ac:dyDescent="0.25"/>
    <row r="781" x14ac:dyDescent="0.25"/>
    <row r="782" x14ac:dyDescent="0.25"/>
    <row r="783" x14ac:dyDescent="0.25"/>
    <row r="784" x14ac:dyDescent="0.25"/>
    <row r="785" x14ac:dyDescent="0.25"/>
    <row r="786" x14ac:dyDescent="0.25"/>
    <row r="787" x14ac:dyDescent="0.25"/>
    <row r="788" x14ac:dyDescent="0.25"/>
    <row r="789" x14ac:dyDescent="0.25"/>
    <row r="790" x14ac:dyDescent="0.25"/>
    <row r="791" x14ac:dyDescent="0.25"/>
    <row r="792" x14ac:dyDescent="0.25"/>
    <row r="793" x14ac:dyDescent="0.25"/>
    <row r="794" x14ac:dyDescent="0.25"/>
    <row r="795" x14ac:dyDescent="0.25"/>
    <row r="796" x14ac:dyDescent="0.25"/>
    <row r="797" x14ac:dyDescent="0.25"/>
    <row r="798" x14ac:dyDescent="0.25"/>
    <row r="799" x14ac:dyDescent="0.25"/>
    <row r="800" x14ac:dyDescent="0.25"/>
    <row r="801" x14ac:dyDescent="0.25"/>
    <row r="802" x14ac:dyDescent="0.25"/>
    <row r="803" x14ac:dyDescent="0.25"/>
    <row r="804" x14ac:dyDescent="0.25"/>
    <row r="805" x14ac:dyDescent="0.25"/>
    <row r="806" x14ac:dyDescent="0.25"/>
    <row r="807" x14ac:dyDescent="0.25"/>
    <row r="808" x14ac:dyDescent="0.25"/>
    <row r="809" x14ac:dyDescent="0.25"/>
    <row r="810" x14ac:dyDescent="0.25"/>
    <row r="811" x14ac:dyDescent="0.25"/>
    <row r="812" x14ac:dyDescent="0.25"/>
    <row r="813" x14ac:dyDescent="0.25"/>
    <row r="814" x14ac:dyDescent="0.25"/>
    <row r="815" x14ac:dyDescent="0.25"/>
    <row r="816" x14ac:dyDescent="0.25"/>
    <row r="817" x14ac:dyDescent="0.25"/>
    <row r="818" x14ac:dyDescent="0.25"/>
    <row r="819" x14ac:dyDescent="0.25"/>
    <row r="820" x14ac:dyDescent="0.25"/>
    <row r="821" x14ac:dyDescent="0.25"/>
    <row r="822" x14ac:dyDescent="0.25"/>
    <row r="823" x14ac:dyDescent="0.25"/>
    <row r="824" x14ac:dyDescent="0.25"/>
    <row r="825" x14ac:dyDescent="0.25"/>
    <row r="826" x14ac:dyDescent="0.25"/>
    <row r="827" x14ac:dyDescent="0.25"/>
    <row r="828" x14ac:dyDescent="0.25"/>
    <row r="829" x14ac:dyDescent="0.25"/>
    <row r="830" x14ac:dyDescent="0.25"/>
    <row r="831" x14ac:dyDescent="0.25"/>
    <row r="832" x14ac:dyDescent="0.25"/>
    <row r="833" x14ac:dyDescent="0.25"/>
    <row r="834" x14ac:dyDescent="0.25"/>
    <row r="835" x14ac:dyDescent="0.25"/>
    <row r="836" x14ac:dyDescent="0.25"/>
    <row r="837" x14ac:dyDescent="0.25"/>
    <row r="838" x14ac:dyDescent="0.25"/>
    <row r="839" x14ac:dyDescent="0.25"/>
    <row r="840" x14ac:dyDescent="0.25"/>
    <row r="841" x14ac:dyDescent="0.25"/>
    <row r="842" x14ac:dyDescent="0.25"/>
    <row r="843" x14ac:dyDescent="0.25"/>
    <row r="844" x14ac:dyDescent="0.25"/>
    <row r="845" x14ac:dyDescent="0.25"/>
    <row r="846" x14ac:dyDescent="0.25"/>
    <row r="847" x14ac:dyDescent="0.25"/>
    <row r="848" x14ac:dyDescent="0.25"/>
    <row r="849" x14ac:dyDescent="0.25"/>
    <row r="850" x14ac:dyDescent="0.25"/>
    <row r="851" x14ac:dyDescent="0.25"/>
    <row r="852" x14ac:dyDescent="0.25"/>
    <row r="853" x14ac:dyDescent="0.25"/>
    <row r="854" x14ac:dyDescent="0.25"/>
    <row r="855" x14ac:dyDescent="0.25"/>
    <row r="856" x14ac:dyDescent="0.25"/>
    <row r="857" x14ac:dyDescent="0.25"/>
    <row r="858" x14ac:dyDescent="0.25"/>
    <row r="859" x14ac:dyDescent="0.25"/>
    <row r="860" x14ac:dyDescent="0.25"/>
    <row r="861" x14ac:dyDescent="0.25"/>
    <row r="862" x14ac:dyDescent="0.25"/>
    <row r="863" x14ac:dyDescent="0.25"/>
    <row r="864" x14ac:dyDescent="0.25"/>
    <row r="865" x14ac:dyDescent="0.25"/>
    <row r="866" x14ac:dyDescent="0.25"/>
    <row r="867" x14ac:dyDescent="0.25"/>
    <row r="868" x14ac:dyDescent="0.25"/>
    <row r="869" x14ac:dyDescent="0.25"/>
    <row r="870" x14ac:dyDescent="0.25"/>
    <row r="871" x14ac:dyDescent="0.25"/>
    <row r="872" x14ac:dyDescent="0.25"/>
    <row r="873" x14ac:dyDescent="0.25"/>
    <row r="874" x14ac:dyDescent="0.25"/>
    <row r="875" x14ac:dyDescent="0.25"/>
    <row r="876" x14ac:dyDescent="0.25"/>
    <row r="877" x14ac:dyDescent="0.25"/>
    <row r="878" x14ac:dyDescent="0.25"/>
    <row r="879" x14ac:dyDescent="0.25"/>
    <row r="880" x14ac:dyDescent="0.25"/>
    <row r="881" x14ac:dyDescent="0.25"/>
    <row r="882" x14ac:dyDescent="0.25"/>
    <row r="883" x14ac:dyDescent="0.25"/>
    <row r="884" x14ac:dyDescent="0.25"/>
    <row r="885" x14ac:dyDescent="0.25"/>
    <row r="886" x14ac:dyDescent="0.25"/>
    <row r="887" x14ac:dyDescent="0.25"/>
    <row r="888" x14ac:dyDescent="0.25"/>
    <row r="889" x14ac:dyDescent="0.25"/>
    <row r="890" x14ac:dyDescent="0.25"/>
    <row r="891" x14ac:dyDescent="0.25"/>
    <row r="892" x14ac:dyDescent="0.25"/>
    <row r="893" x14ac:dyDescent="0.25"/>
    <row r="894" x14ac:dyDescent="0.25"/>
    <row r="895" x14ac:dyDescent="0.25"/>
    <row r="896" x14ac:dyDescent="0.25"/>
    <row r="897" x14ac:dyDescent="0.25"/>
    <row r="898" x14ac:dyDescent="0.25"/>
    <row r="899" x14ac:dyDescent="0.25"/>
    <row r="900" x14ac:dyDescent="0.25"/>
    <row r="901" x14ac:dyDescent="0.25"/>
    <row r="902" x14ac:dyDescent="0.25"/>
    <row r="903" x14ac:dyDescent="0.25"/>
    <row r="904" x14ac:dyDescent="0.25"/>
    <row r="905" x14ac:dyDescent="0.25"/>
    <row r="906" x14ac:dyDescent="0.25"/>
    <row r="907" x14ac:dyDescent="0.25"/>
    <row r="908" x14ac:dyDescent="0.25"/>
    <row r="909" x14ac:dyDescent="0.25"/>
    <row r="910" x14ac:dyDescent="0.25"/>
    <row r="911" x14ac:dyDescent="0.25"/>
    <row r="912" x14ac:dyDescent="0.25"/>
    <row r="913" x14ac:dyDescent="0.25"/>
    <row r="914" x14ac:dyDescent="0.25"/>
    <row r="915" x14ac:dyDescent="0.25"/>
    <row r="916" x14ac:dyDescent="0.25"/>
    <row r="917" x14ac:dyDescent="0.25"/>
    <row r="918" x14ac:dyDescent="0.25"/>
    <row r="919" x14ac:dyDescent="0.25"/>
    <row r="920" x14ac:dyDescent="0.25"/>
    <row r="921" x14ac:dyDescent="0.25"/>
    <row r="922" x14ac:dyDescent="0.25"/>
    <row r="923" x14ac:dyDescent="0.25"/>
    <row r="924" x14ac:dyDescent="0.25"/>
    <row r="925" x14ac:dyDescent="0.25"/>
    <row r="926" x14ac:dyDescent="0.25"/>
    <row r="927" x14ac:dyDescent="0.25"/>
    <row r="928" x14ac:dyDescent="0.25"/>
    <row r="929" x14ac:dyDescent="0.25"/>
    <row r="930" x14ac:dyDescent="0.25"/>
    <row r="931" x14ac:dyDescent="0.25"/>
    <row r="932" x14ac:dyDescent="0.25"/>
    <row r="933" x14ac:dyDescent="0.25"/>
    <row r="934" x14ac:dyDescent="0.25"/>
    <row r="935" x14ac:dyDescent="0.25"/>
    <row r="936" x14ac:dyDescent="0.25"/>
    <row r="937" x14ac:dyDescent="0.25"/>
    <row r="938" x14ac:dyDescent="0.25"/>
    <row r="939" x14ac:dyDescent="0.25"/>
    <row r="940" x14ac:dyDescent="0.25"/>
    <row r="941" x14ac:dyDescent="0.25"/>
    <row r="942" x14ac:dyDescent="0.25"/>
    <row r="943" x14ac:dyDescent="0.25"/>
    <row r="944" x14ac:dyDescent="0.25"/>
    <row r="945" x14ac:dyDescent="0.25"/>
    <row r="946" x14ac:dyDescent="0.25"/>
    <row r="947" x14ac:dyDescent="0.25"/>
    <row r="948" x14ac:dyDescent="0.25"/>
    <row r="949" x14ac:dyDescent="0.25"/>
    <row r="950" x14ac:dyDescent="0.25"/>
    <row r="951" x14ac:dyDescent="0.25"/>
    <row r="952" x14ac:dyDescent="0.25"/>
    <row r="953" x14ac:dyDescent="0.25"/>
    <row r="954" x14ac:dyDescent="0.25"/>
    <row r="955" x14ac:dyDescent="0.25"/>
    <row r="956" x14ac:dyDescent="0.25"/>
    <row r="957" x14ac:dyDescent="0.25"/>
    <row r="958" x14ac:dyDescent="0.25"/>
    <row r="959" x14ac:dyDescent="0.25"/>
    <row r="960" x14ac:dyDescent="0.25"/>
    <row r="961" x14ac:dyDescent="0.25"/>
    <row r="962" x14ac:dyDescent="0.25"/>
    <row r="963" x14ac:dyDescent="0.25"/>
    <row r="964" x14ac:dyDescent="0.25"/>
    <row r="965" x14ac:dyDescent="0.25"/>
    <row r="966" x14ac:dyDescent="0.25"/>
    <row r="967" x14ac:dyDescent="0.25"/>
    <row r="968" x14ac:dyDescent="0.25"/>
    <row r="969" x14ac:dyDescent="0.25"/>
    <row r="970" x14ac:dyDescent="0.25"/>
    <row r="971" x14ac:dyDescent="0.25"/>
    <row r="972" x14ac:dyDescent="0.25"/>
    <row r="973" x14ac:dyDescent="0.25"/>
    <row r="974" x14ac:dyDescent="0.25"/>
    <row r="975" x14ac:dyDescent="0.25"/>
    <row r="976" x14ac:dyDescent="0.25"/>
    <row r="977" x14ac:dyDescent="0.25"/>
    <row r="978" x14ac:dyDescent="0.25"/>
    <row r="979" x14ac:dyDescent="0.25"/>
    <row r="980" x14ac:dyDescent="0.25"/>
    <row r="981" x14ac:dyDescent="0.25"/>
    <row r="982" x14ac:dyDescent="0.25"/>
    <row r="983" x14ac:dyDescent="0.25"/>
    <row r="984" x14ac:dyDescent="0.25"/>
    <row r="985" x14ac:dyDescent="0.25"/>
    <row r="986" x14ac:dyDescent="0.25"/>
    <row r="987" x14ac:dyDescent="0.25"/>
    <row r="988" x14ac:dyDescent="0.25"/>
    <row r="989" x14ac:dyDescent="0.25"/>
    <row r="990" x14ac:dyDescent="0.25"/>
    <row r="991" x14ac:dyDescent="0.25"/>
    <row r="992" x14ac:dyDescent="0.25"/>
    <row r="993" x14ac:dyDescent="0.25"/>
    <row r="994" x14ac:dyDescent="0.25"/>
    <row r="995" x14ac:dyDescent="0.25"/>
    <row r="996" x14ac:dyDescent="0.25"/>
    <row r="997" x14ac:dyDescent="0.25"/>
    <row r="998" x14ac:dyDescent="0.25"/>
    <row r="999" x14ac:dyDescent="0.25"/>
    <row r="1000" x14ac:dyDescent="0.25"/>
    <row r="1001" x14ac:dyDescent="0.25"/>
    <row r="1002" x14ac:dyDescent="0.25"/>
    <row r="1003" x14ac:dyDescent="0.25"/>
    <row r="1004" x14ac:dyDescent="0.25"/>
    <row r="1005" x14ac:dyDescent="0.25"/>
    <row r="1006" x14ac:dyDescent="0.25"/>
    <row r="1007" x14ac:dyDescent="0.25"/>
    <row r="1008" x14ac:dyDescent="0.25"/>
    <row r="1009" x14ac:dyDescent="0.25"/>
    <row r="1010" x14ac:dyDescent="0.25"/>
    <row r="1011" x14ac:dyDescent="0.25"/>
    <row r="1012" x14ac:dyDescent="0.25"/>
    <row r="1013" x14ac:dyDescent="0.25"/>
    <row r="1014" x14ac:dyDescent="0.25"/>
    <row r="1015" x14ac:dyDescent="0.25"/>
    <row r="1016" x14ac:dyDescent="0.25"/>
    <row r="1017" x14ac:dyDescent="0.25"/>
    <row r="1018" x14ac:dyDescent="0.25"/>
    <row r="1019" x14ac:dyDescent="0.25"/>
    <row r="1020" x14ac:dyDescent="0.25"/>
    <row r="1021" x14ac:dyDescent="0.25"/>
    <row r="1022" x14ac:dyDescent="0.25"/>
    <row r="1023" x14ac:dyDescent="0.25"/>
    <row r="1024" x14ac:dyDescent="0.25"/>
    <row r="1025" x14ac:dyDescent="0.25"/>
    <row r="1026" x14ac:dyDescent="0.25"/>
    <row r="1027" x14ac:dyDescent="0.25"/>
    <row r="1028" x14ac:dyDescent="0.25"/>
    <row r="1029" x14ac:dyDescent="0.25"/>
    <row r="1030" x14ac:dyDescent="0.25"/>
    <row r="1031" x14ac:dyDescent="0.25"/>
    <row r="1032" x14ac:dyDescent="0.25"/>
    <row r="1033" x14ac:dyDescent="0.25"/>
    <row r="1034" x14ac:dyDescent="0.25"/>
    <row r="1035" x14ac:dyDescent="0.25"/>
    <row r="1036" x14ac:dyDescent="0.25"/>
    <row r="1037" x14ac:dyDescent="0.25"/>
    <row r="1038" x14ac:dyDescent="0.25"/>
    <row r="1039" x14ac:dyDescent="0.25"/>
    <row r="1040" x14ac:dyDescent="0.25"/>
    <row r="1041" x14ac:dyDescent="0.25"/>
    <row r="1042" x14ac:dyDescent="0.25"/>
    <row r="1043" x14ac:dyDescent="0.25"/>
    <row r="1044" x14ac:dyDescent="0.25"/>
    <row r="1045" x14ac:dyDescent="0.25"/>
    <row r="1046" x14ac:dyDescent="0.25"/>
    <row r="1047" x14ac:dyDescent="0.25"/>
    <row r="1048" x14ac:dyDescent="0.25"/>
    <row r="1049" x14ac:dyDescent="0.25"/>
    <row r="1050" x14ac:dyDescent="0.25"/>
    <row r="1051" x14ac:dyDescent="0.25"/>
    <row r="1052" x14ac:dyDescent="0.25"/>
    <row r="1053" x14ac:dyDescent="0.25"/>
    <row r="1054" x14ac:dyDescent="0.25"/>
    <row r="1055" x14ac:dyDescent="0.25"/>
    <row r="1056" x14ac:dyDescent="0.25"/>
    <row r="1057" x14ac:dyDescent="0.25"/>
    <row r="1058" x14ac:dyDescent="0.25"/>
    <row r="1059" x14ac:dyDescent="0.25"/>
    <row r="1060" x14ac:dyDescent="0.25"/>
    <row r="1061" x14ac:dyDescent="0.25"/>
    <row r="1062" x14ac:dyDescent="0.25"/>
    <row r="1063" x14ac:dyDescent="0.25"/>
    <row r="1064" x14ac:dyDescent="0.25"/>
    <row r="1065" x14ac:dyDescent="0.25"/>
    <row r="1066" x14ac:dyDescent="0.25"/>
    <row r="1067" x14ac:dyDescent="0.25"/>
    <row r="1068" x14ac:dyDescent="0.25"/>
    <row r="1069" x14ac:dyDescent="0.25"/>
    <row r="1070" x14ac:dyDescent="0.25"/>
    <row r="1071" x14ac:dyDescent="0.25"/>
    <row r="1072" x14ac:dyDescent="0.25"/>
    <row r="1073" x14ac:dyDescent="0.25"/>
    <row r="1074" x14ac:dyDescent="0.25"/>
    <row r="1075" x14ac:dyDescent="0.25"/>
    <row r="1076" x14ac:dyDescent="0.25"/>
    <row r="1077" x14ac:dyDescent="0.25"/>
    <row r="1078" x14ac:dyDescent="0.25"/>
    <row r="1079" x14ac:dyDescent="0.25"/>
    <row r="1080" x14ac:dyDescent="0.25"/>
    <row r="1081" x14ac:dyDescent="0.25"/>
    <row r="1082" x14ac:dyDescent="0.25"/>
    <row r="1083" x14ac:dyDescent="0.25"/>
    <row r="1084" x14ac:dyDescent="0.25"/>
    <row r="1085" x14ac:dyDescent="0.25"/>
    <row r="1086" x14ac:dyDescent="0.25"/>
    <row r="1087" x14ac:dyDescent="0.25"/>
    <row r="1088" x14ac:dyDescent="0.25"/>
    <row r="1089" x14ac:dyDescent="0.25"/>
    <row r="1090" x14ac:dyDescent="0.25"/>
    <row r="1091" x14ac:dyDescent="0.25"/>
    <row r="1092" x14ac:dyDescent="0.25"/>
    <row r="1093" x14ac:dyDescent="0.25"/>
    <row r="1094" x14ac:dyDescent="0.25"/>
    <row r="1095" x14ac:dyDescent="0.25"/>
    <row r="1096" x14ac:dyDescent="0.25"/>
    <row r="1097" x14ac:dyDescent="0.25"/>
    <row r="1098" x14ac:dyDescent="0.25"/>
    <row r="1099" x14ac:dyDescent="0.25"/>
    <row r="1100" x14ac:dyDescent="0.25"/>
    <row r="1101" x14ac:dyDescent="0.25"/>
    <row r="1102" x14ac:dyDescent="0.25"/>
    <row r="1103" x14ac:dyDescent="0.25"/>
    <row r="1104" x14ac:dyDescent="0.25"/>
    <row r="1105" x14ac:dyDescent="0.25"/>
    <row r="1106" x14ac:dyDescent="0.25"/>
    <row r="1107" x14ac:dyDescent="0.25"/>
    <row r="1108" x14ac:dyDescent="0.25"/>
    <row r="1109" x14ac:dyDescent="0.25"/>
    <row r="1110" x14ac:dyDescent="0.25"/>
    <row r="1111" x14ac:dyDescent="0.25"/>
    <row r="1112" x14ac:dyDescent="0.25"/>
    <row r="1113" x14ac:dyDescent="0.25"/>
    <row r="1114" x14ac:dyDescent="0.25"/>
    <row r="1115" x14ac:dyDescent="0.25"/>
    <row r="1116" x14ac:dyDescent="0.25"/>
    <row r="1117" x14ac:dyDescent="0.25"/>
    <row r="1118" x14ac:dyDescent="0.25"/>
    <row r="1119" x14ac:dyDescent="0.25"/>
    <row r="1120" x14ac:dyDescent="0.25"/>
    <row r="1121" x14ac:dyDescent="0.25"/>
    <row r="1122" x14ac:dyDescent="0.25"/>
    <row r="1123" x14ac:dyDescent="0.25"/>
    <row r="1124" x14ac:dyDescent="0.25"/>
    <row r="1125" x14ac:dyDescent="0.25"/>
    <row r="1126" x14ac:dyDescent="0.25"/>
    <row r="1127" x14ac:dyDescent="0.25"/>
    <row r="1128" x14ac:dyDescent="0.25"/>
    <row r="1129" x14ac:dyDescent="0.25"/>
    <row r="1130" x14ac:dyDescent="0.25"/>
    <row r="1131" x14ac:dyDescent="0.25"/>
    <row r="1132" x14ac:dyDescent="0.25"/>
    <row r="1133" x14ac:dyDescent="0.25"/>
    <row r="1134" x14ac:dyDescent="0.25"/>
    <row r="1135" x14ac:dyDescent="0.25"/>
    <row r="1136" x14ac:dyDescent="0.25"/>
    <row r="1137" x14ac:dyDescent="0.25"/>
    <row r="1138" x14ac:dyDescent="0.25"/>
    <row r="1139" x14ac:dyDescent="0.25"/>
    <row r="1140" x14ac:dyDescent="0.25"/>
    <row r="1141" x14ac:dyDescent="0.25"/>
    <row r="1142" x14ac:dyDescent="0.25"/>
    <row r="1143" x14ac:dyDescent="0.25"/>
    <row r="1144" x14ac:dyDescent="0.25"/>
    <row r="1145" x14ac:dyDescent="0.25"/>
    <row r="1146" x14ac:dyDescent="0.25"/>
    <row r="1147" x14ac:dyDescent="0.25"/>
    <row r="1148" x14ac:dyDescent="0.25"/>
    <row r="1149" x14ac:dyDescent="0.25"/>
    <row r="1150" x14ac:dyDescent="0.25"/>
    <row r="1151" x14ac:dyDescent="0.25"/>
    <row r="1152" x14ac:dyDescent="0.25"/>
    <row r="1153" x14ac:dyDescent="0.25"/>
    <row r="1154" x14ac:dyDescent="0.25"/>
    <row r="1155" x14ac:dyDescent="0.25"/>
    <row r="1156" x14ac:dyDescent="0.25"/>
    <row r="1157" x14ac:dyDescent="0.25"/>
    <row r="1158" x14ac:dyDescent="0.25"/>
    <row r="1159" x14ac:dyDescent="0.25"/>
    <row r="1160" x14ac:dyDescent="0.25"/>
    <row r="1161" x14ac:dyDescent="0.25"/>
    <row r="1162" x14ac:dyDescent="0.25"/>
    <row r="1163" x14ac:dyDescent="0.25"/>
    <row r="1164" x14ac:dyDescent="0.25"/>
    <row r="1165" x14ac:dyDescent="0.25"/>
    <row r="1166" x14ac:dyDescent="0.25"/>
    <row r="1167" x14ac:dyDescent="0.25"/>
    <row r="1168" x14ac:dyDescent="0.25"/>
    <row r="1169" x14ac:dyDescent="0.25"/>
    <row r="1170" x14ac:dyDescent="0.25"/>
    <row r="1171" x14ac:dyDescent="0.25"/>
    <row r="1172" x14ac:dyDescent="0.25"/>
    <row r="1173" x14ac:dyDescent="0.25"/>
    <row r="1174" x14ac:dyDescent="0.25"/>
    <row r="1175" x14ac:dyDescent="0.25"/>
    <row r="1176" x14ac:dyDescent="0.25"/>
    <row r="1177" x14ac:dyDescent="0.25"/>
    <row r="1178" x14ac:dyDescent="0.25"/>
    <row r="1179" x14ac:dyDescent="0.25"/>
    <row r="1180" x14ac:dyDescent="0.25"/>
    <row r="1181" x14ac:dyDescent="0.25"/>
    <row r="1182" x14ac:dyDescent="0.25"/>
    <row r="1183" x14ac:dyDescent="0.25"/>
    <row r="1184" x14ac:dyDescent="0.25"/>
    <row r="1185" x14ac:dyDescent="0.25"/>
    <row r="1186" x14ac:dyDescent="0.25"/>
    <row r="1187" x14ac:dyDescent="0.25"/>
    <row r="1188" x14ac:dyDescent="0.25"/>
    <row r="1189" x14ac:dyDescent="0.25"/>
    <row r="1190" x14ac:dyDescent="0.25"/>
    <row r="1191" x14ac:dyDescent="0.25"/>
    <row r="1192" x14ac:dyDescent="0.25"/>
    <row r="1193" x14ac:dyDescent="0.25"/>
    <row r="1194" x14ac:dyDescent="0.25"/>
    <row r="1195" x14ac:dyDescent="0.25"/>
    <row r="1196" x14ac:dyDescent="0.25"/>
    <row r="1197" x14ac:dyDescent="0.25"/>
    <row r="1198" x14ac:dyDescent="0.25"/>
    <row r="1199" x14ac:dyDescent="0.25"/>
    <row r="1200" x14ac:dyDescent="0.25"/>
    <row r="1201" x14ac:dyDescent="0.25"/>
    <row r="1202" x14ac:dyDescent="0.25"/>
    <row r="1203" x14ac:dyDescent="0.25"/>
    <row r="1204" x14ac:dyDescent="0.25"/>
    <row r="1205" x14ac:dyDescent="0.25"/>
    <row r="1206" x14ac:dyDescent="0.25"/>
    <row r="1207" x14ac:dyDescent="0.25"/>
    <row r="1208" x14ac:dyDescent="0.25"/>
    <row r="1209" x14ac:dyDescent="0.25"/>
    <row r="1210" x14ac:dyDescent="0.25"/>
    <row r="1211" x14ac:dyDescent="0.25"/>
    <row r="1212" x14ac:dyDescent="0.25"/>
    <row r="1213" x14ac:dyDescent="0.25"/>
    <row r="1214" x14ac:dyDescent="0.25"/>
    <row r="1215" x14ac:dyDescent="0.25"/>
    <row r="1216" x14ac:dyDescent="0.25"/>
    <row r="1217" x14ac:dyDescent="0.25"/>
    <row r="1218" x14ac:dyDescent="0.25"/>
    <row r="1219" x14ac:dyDescent="0.25"/>
    <row r="1220" x14ac:dyDescent="0.25"/>
    <row r="1221" x14ac:dyDescent="0.25"/>
    <row r="1222" x14ac:dyDescent="0.25"/>
    <row r="1223" x14ac:dyDescent="0.25"/>
    <row r="1224" x14ac:dyDescent="0.25"/>
    <row r="1225" x14ac:dyDescent="0.25"/>
    <row r="1226" x14ac:dyDescent="0.25"/>
    <row r="1227" x14ac:dyDescent="0.25"/>
    <row r="1228" x14ac:dyDescent="0.25"/>
    <row r="1229" x14ac:dyDescent="0.25"/>
    <row r="1230" x14ac:dyDescent="0.25"/>
    <row r="1231" x14ac:dyDescent="0.25"/>
    <row r="1232" x14ac:dyDescent="0.25"/>
    <row r="1233" x14ac:dyDescent="0.25"/>
    <row r="1234" x14ac:dyDescent="0.25"/>
    <row r="1235" x14ac:dyDescent="0.25"/>
    <row r="1236" x14ac:dyDescent="0.25"/>
    <row r="1237" x14ac:dyDescent="0.25"/>
    <row r="1238" x14ac:dyDescent="0.25"/>
    <row r="1239" x14ac:dyDescent="0.25"/>
    <row r="1240" x14ac:dyDescent="0.25"/>
    <row r="1241" x14ac:dyDescent="0.25"/>
    <row r="1242" x14ac:dyDescent="0.25"/>
    <row r="1243" x14ac:dyDescent="0.25"/>
    <row r="1244" x14ac:dyDescent="0.25"/>
    <row r="1245" x14ac:dyDescent="0.25"/>
    <row r="1246" x14ac:dyDescent="0.25"/>
    <row r="1247" x14ac:dyDescent="0.25"/>
    <row r="1248" x14ac:dyDescent="0.25"/>
    <row r="1249" x14ac:dyDescent="0.25"/>
    <row r="1250" x14ac:dyDescent="0.25"/>
    <row r="1251" x14ac:dyDescent="0.25"/>
    <row r="1252" x14ac:dyDescent="0.25"/>
    <row r="1253" x14ac:dyDescent="0.25"/>
    <row r="1254" x14ac:dyDescent="0.25"/>
    <row r="1255" x14ac:dyDescent="0.25"/>
    <row r="1256" x14ac:dyDescent="0.25"/>
    <row r="1257" x14ac:dyDescent="0.25"/>
    <row r="1258" x14ac:dyDescent="0.25"/>
    <row r="1259" x14ac:dyDescent="0.25"/>
    <row r="1260" x14ac:dyDescent="0.25"/>
    <row r="1261" x14ac:dyDescent="0.25"/>
    <row r="1262" x14ac:dyDescent="0.25"/>
    <row r="1263" x14ac:dyDescent="0.25"/>
    <row r="1264" x14ac:dyDescent="0.25"/>
    <row r="1265" x14ac:dyDescent="0.25"/>
    <row r="1266" x14ac:dyDescent="0.25"/>
    <row r="1267" x14ac:dyDescent="0.25"/>
    <row r="1268" x14ac:dyDescent="0.25"/>
    <row r="1269" x14ac:dyDescent="0.25"/>
    <row r="1270" x14ac:dyDescent="0.25"/>
    <row r="1271" x14ac:dyDescent="0.25"/>
    <row r="1272" x14ac:dyDescent="0.25"/>
    <row r="1273" x14ac:dyDescent="0.25"/>
    <row r="1274" x14ac:dyDescent="0.25"/>
    <row r="1275" x14ac:dyDescent="0.25"/>
    <row r="1276" x14ac:dyDescent="0.25"/>
    <row r="1277" x14ac:dyDescent="0.25"/>
    <row r="1278" x14ac:dyDescent="0.25"/>
    <row r="1279" x14ac:dyDescent="0.25"/>
    <row r="1280" x14ac:dyDescent="0.25"/>
    <row r="1281" x14ac:dyDescent="0.25"/>
    <row r="1282" x14ac:dyDescent="0.25"/>
    <row r="1283" x14ac:dyDescent="0.25"/>
    <row r="1284" x14ac:dyDescent="0.25"/>
    <row r="1285" x14ac:dyDescent="0.25"/>
    <row r="1286" x14ac:dyDescent="0.25"/>
    <row r="1287" x14ac:dyDescent="0.25"/>
    <row r="1288" x14ac:dyDescent="0.25"/>
    <row r="1289" x14ac:dyDescent="0.25"/>
    <row r="1290" x14ac:dyDescent="0.25"/>
    <row r="1291" x14ac:dyDescent="0.25"/>
    <row r="1292" x14ac:dyDescent="0.25"/>
    <row r="1293" x14ac:dyDescent="0.25"/>
    <row r="1294" x14ac:dyDescent="0.25"/>
    <row r="1295" x14ac:dyDescent="0.25"/>
    <row r="1296" x14ac:dyDescent="0.25"/>
    <row r="1297" x14ac:dyDescent="0.25"/>
    <row r="1298" x14ac:dyDescent="0.25"/>
    <row r="1299" x14ac:dyDescent="0.25"/>
    <row r="1300" x14ac:dyDescent="0.25"/>
    <row r="1301" x14ac:dyDescent="0.25"/>
    <row r="1302" x14ac:dyDescent="0.25"/>
    <row r="1303" x14ac:dyDescent="0.25"/>
    <row r="1304" x14ac:dyDescent="0.25"/>
    <row r="1305" x14ac:dyDescent="0.25"/>
    <row r="1306" x14ac:dyDescent="0.25"/>
    <row r="1307" x14ac:dyDescent="0.25"/>
    <row r="1308" x14ac:dyDescent="0.25"/>
    <row r="1309" x14ac:dyDescent="0.25"/>
    <row r="1310" x14ac:dyDescent="0.25"/>
    <row r="1311" x14ac:dyDescent="0.25"/>
    <row r="1312" x14ac:dyDescent="0.25"/>
    <row r="1313" x14ac:dyDescent="0.25"/>
    <row r="1314" x14ac:dyDescent="0.25"/>
    <row r="1315" x14ac:dyDescent="0.25"/>
    <row r="1316" x14ac:dyDescent="0.25"/>
    <row r="1317" x14ac:dyDescent="0.25"/>
    <row r="1318" x14ac:dyDescent="0.25"/>
    <row r="1319" x14ac:dyDescent="0.25"/>
    <row r="1320" x14ac:dyDescent="0.25"/>
    <row r="1321" x14ac:dyDescent="0.25"/>
    <row r="1322" x14ac:dyDescent="0.25"/>
    <row r="1323" x14ac:dyDescent="0.25"/>
    <row r="1324" x14ac:dyDescent="0.25"/>
    <row r="1325" x14ac:dyDescent="0.25"/>
    <row r="1326" x14ac:dyDescent="0.25"/>
    <row r="1327" x14ac:dyDescent="0.25"/>
    <row r="1328" x14ac:dyDescent="0.25"/>
    <row r="1329" x14ac:dyDescent="0.25"/>
    <row r="1330" x14ac:dyDescent="0.25"/>
    <row r="1331" x14ac:dyDescent="0.25"/>
    <row r="1332" x14ac:dyDescent="0.25"/>
    <row r="1333" x14ac:dyDescent="0.25"/>
    <row r="1334" x14ac:dyDescent="0.25"/>
    <row r="1335" x14ac:dyDescent="0.25"/>
    <row r="1336" x14ac:dyDescent="0.25"/>
    <row r="1337" x14ac:dyDescent="0.25"/>
    <row r="1338" x14ac:dyDescent="0.25"/>
    <row r="1339" x14ac:dyDescent="0.25"/>
    <row r="1340" x14ac:dyDescent="0.25"/>
    <row r="1341" x14ac:dyDescent="0.25"/>
    <row r="1342" x14ac:dyDescent="0.25"/>
    <row r="1343" x14ac:dyDescent="0.25"/>
    <row r="1344" x14ac:dyDescent="0.25"/>
    <row r="1345" x14ac:dyDescent="0.25"/>
    <row r="1346" x14ac:dyDescent="0.25"/>
    <row r="1347" x14ac:dyDescent="0.25"/>
    <row r="1348" x14ac:dyDescent="0.25"/>
    <row r="1349" x14ac:dyDescent="0.25"/>
    <row r="1350" x14ac:dyDescent="0.25"/>
    <row r="1351" x14ac:dyDescent="0.25"/>
    <row r="1352" x14ac:dyDescent="0.25"/>
    <row r="1353" x14ac:dyDescent="0.25"/>
    <row r="1354" x14ac:dyDescent="0.25"/>
    <row r="1355" x14ac:dyDescent="0.25"/>
    <row r="1356" x14ac:dyDescent="0.25"/>
    <row r="1357" x14ac:dyDescent="0.25"/>
    <row r="1358" x14ac:dyDescent="0.25"/>
    <row r="1359" x14ac:dyDescent="0.25"/>
    <row r="1360" x14ac:dyDescent="0.25"/>
    <row r="1361" x14ac:dyDescent="0.25"/>
    <row r="1362" x14ac:dyDescent="0.25"/>
    <row r="1363" x14ac:dyDescent="0.25"/>
    <row r="1364" x14ac:dyDescent="0.25"/>
    <row r="1365" x14ac:dyDescent="0.25"/>
    <row r="1366" x14ac:dyDescent="0.25"/>
    <row r="1367" x14ac:dyDescent="0.25"/>
    <row r="1368" x14ac:dyDescent="0.25"/>
    <row r="1369" x14ac:dyDescent="0.25"/>
    <row r="1370" x14ac:dyDescent="0.25"/>
    <row r="1371" x14ac:dyDescent="0.25"/>
    <row r="1372" x14ac:dyDescent="0.25"/>
    <row r="1373" x14ac:dyDescent="0.25"/>
    <row r="1374" x14ac:dyDescent="0.25"/>
    <row r="1375" x14ac:dyDescent="0.25"/>
    <row r="1376" x14ac:dyDescent="0.25"/>
    <row r="1377" x14ac:dyDescent="0.25"/>
    <row r="1378" x14ac:dyDescent="0.25"/>
    <row r="1379" x14ac:dyDescent="0.25"/>
    <row r="1380" x14ac:dyDescent="0.25"/>
    <row r="1381" x14ac:dyDescent="0.25"/>
    <row r="1382" x14ac:dyDescent="0.25"/>
    <row r="1383" x14ac:dyDescent="0.25"/>
    <row r="1384" x14ac:dyDescent="0.25"/>
    <row r="1385" x14ac:dyDescent="0.25"/>
    <row r="1386" x14ac:dyDescent="0.25"/>
    <row r="1387" x14ac:dyDescent="0.25"/>
    <row r="1388" x14ac:dyDescent="0.25"/>
    <row r="1389" x14ac:dyDescent="0.25"/>
    <row r="1390" x14ac:dyDescent="0.25"/>
    <row r="1391" x14ac:dyDescent="0.25"/>
    <row r="1392" x14ac:dyDescent="0.25"/>
    <row r="1393" x14ac:dyDescent="0.25"/>
    <row r="1394" x14ac:dyDescent="0.25"/>
    <row r="1395" x14ac:dyDescent="0.25"/>
    <row r="1396" x14ac:dyDescent="0.25"/>
    <row r="1397" x14ac:dyDescent="0.25"/>
    <row r="1398" x14ac:dyDescent="0.25"/>
    <row r="1399" x14ac:dyDescent="0.25"/>
    <row r="1400" x14ac:dyDescent="0.25"/>
    <row r="1401" x14ac:dyDescent="0.25"/>
    <row r="1402" x14ac:dyDescent="0.25"/>
    <row r="1403" x14ac:dyDescent="0.25"/>
    <row r="1404" x14ac:dyDescent="0.25"/>
    <row r="1405" x14ac:dyDescent="0.25"/>
    <row r="1406" x14ac:dyDescent="0.25"/>
    <row r="1407" x14ac:dyDescent="0.25"/>
    <row r="1408" x14ac:dyDescent="0.25"/>
    <row r="1409" x14ac:dyDescent="0.25"/>
    <row r="1410" x14ac:dyDescent="0.25"/>
    <row r="1411" x14ac:dyDescent="0.25"/>
    <row r="1412" x14ac:dyDescent="0.25"/>
    <row r="1413" x14ac:dyDescent="0.25"/>
    <row r="1414" x14ac:dyDescent="0.25"/>
    <row r="1415" x14ac:dyDescent="0.25"/>
    <row r="1416" x14ac:dyDescent="0.25"/>
    <row r="1417" x14ac:dyDescent="0.25"/>
    <row r="1418" x14ac:dyDescent="0.25"/>
    <row r="1419" x14ac:dyDescent="0.25"/>
    <row r="1420" x14ac:dyDescent="0.25"/>
    <row r="1421" x14ac:dyDescent="0.25"/>
    <row r="1422" x14ac:dyDescent="0.25"/>
    <row r="1423" x14ac:dyDescent="0.25"/>
    <row r="1424" x14ac:dyDescent="0.25"/>
    <row r="1425" x14ac:dyDescent="0.25"/>
    <row r="1426" x14ac:dyDescent="0.25"/>
    <row r="1427" x14ac:dyDescent="0.25"/>
    <row r="1428" x14ac:dyDescent="0.25"/>
    <row r="1429" x14ac:dyDescent="0.25"/>
    <row r="1430" x14ac:dyDescent="0.25"/>
    <row r="1431" x14ac:dyDescent="0.25"/>
    <row r="1432" x14ac:dyDescent="0.25"/>
    <row r="1433" x14ac:dyDescent="0.25"/>
    <row r="1434" x14ac:dyDescent="0.25"/>
    <row r="1435" x14ac:dyDescent="0.25"/>
    <row r="1436" x14ac:dyDescent="0.25"/>
    <row r="1437" x14ac:dyDescent="0.25"/>
    <row r="1438" x14ac:dyDescent="0.25"/>
    <row r="1439" x14ac:dyDescent="0.25"/>
    <row r="1440" x14ac:dyDescent="0.25"/>
    <row r="1441" x14ac:dyDescent="0.25"/>
    <row r="1442" x14ac:dyDescent="0.25"/>
    <row r="1443" x14ac:dyDescent="0.25"/>
    <row r="1444" x14ac:dyDescent="0.25"/>
    <row r="1445" x14ac:dyDescent="0.25"/>
    <row r="1446" x14ac:dyDescent="0.25"/>
    <row r="1447" x14ac:dyDescent="0.25"/>
    <row r="1448" x14ac:dyDescent="0.25"/>
    <row r="1449" x14ac:dyDescent="0.25"/>
    <row r="1450" x14ac:dyDescent="0.25"/>
    <row r="1451" x14ac:dyDescent="0.25"/>
    <row r="1452" x14ac:dyDescent="0.25"/>
    <row r="1453" x14ac:dyDescent="0.25"/>
    <row r="1454" x14ac:dyDescent="0.25"/>
    <row r="1455" x14ac:dyDescent="0.25"/>
    <row r="1456" x14ac:dyDescent="0.25"/>
    <row r="1457" x14ac:dyDescent="0.25"/>
    <row r="1458" x14ac:dyDescent="0.25"/>
    <row r="1459" x14ac:dyDescent="0.25"/>
    <row r="1460" x14ac:dyDescent="0.25"/>
    <row r="1461" x14ac:dyDescent="0.25"/>
    <row r="1462" x14ac:dyDescent="0.25"/>
    <row r="1463" x14ac:dyDescent="0.25"/>
    <row r="1464" x14ac:dyDescent="0.25"/>
    <row r="1465" x14ac:dyDescent="0.25"/>
    <row r="1466" x14ac:dyDescent="0.25"/>
    <row r="1467" x14ac:dyDescent="0.25"/>
    <row r="1468" x14ac:dyDescent="0.25"/>
    <row r="1469" x14ac:dyDescent="0.25"/>
    <row r="1470" x14ac:dyDescent="0.25"/>
    <row r="1471" x14ac:dyDescent="0.25"/>
    <row r="1472" x14ac:dyDescent="0.25"/>
    <row r="1473" x14ac:dyDescent="0.25"/>
    <row r="1474" x14ac:dyDescent="0.25"/>
    <row r="1475" x14ac:dyDescent="0.25"/>
    <row r="1476" x14ac:dyDescent="0.25"/>
    <row r="1477" x14ac:dyDescent="0.25"/>
    <row r="1478" x14ac:dyDescent="0.25"/>
    <row r="1479" x14ac:dyDescent="0.25"/>
    <row r="1480" x14ac:dyDescent="0.25"/>
    <row r="1481" x14ac:dyDescent="0.25"/>
    <row r="1482" x14ac:dyDescent="0.25"/>
    <row r="1483" x14ac:dyDescent="0.25"/>
    <row r="1484" x14ac:dyDescent="0.25"/>
    <row r="1485" x14ac:dyDescent="0.25"/>
    <row r="1486" x14ac:dyDescent="0.25"/>
    <row r="1487" x14ac:dyDescent="0.25"/>
    <row r="1488" x14ac:dyDescent="0.25"/>
    <row r="1489" x14ac:dyDescent="0.25"/>
    <row r="1490" x14ac:dyDescent="0.25"/>
    <row r="1491" x14ac:dyDescent="0.25"/>
    <row r="1492" x14ac:dyDescent="0.25"/>
    <row r="1493" x14ac:dyDescent="0.25"/>
    <row r="1494" x14ac:dyDescent="0.25"/>
    <row r="1495" x14ac:dyDescent="0.25"/>
    <row r="1496" x14ac:dyDescent="0.25"/>
    <row r="1497" x14ac:dyDescent="0.25"/>
    <row r="1498" x14ac:dyDescent="0.25"/>
    <row r="1499" x14ac:dyDescent="0.25"/>
    <row r="1500" x14ac:dyDescent="0.25"/>
    <row r="1501" x14ac:dyDescent="0.25"/>
    <row r="1502" x14ac:dyDescent="0.25"/>
    <row r="1503" x14ac:dyDescent="0.25"/>
    <row r="1504" x14ac:dyDescent="0.25"/>
    <row r="1505" x14ac:dyDescent="0.25"/>
    <row r="1506" x14ac:dyDescent="0.25"/>
    <row r="1507" x14ac:dyDescent="0.25"/>
    <row r="1508" x14ac:dyDescent="0.25"/>
    <row r="1509" x14ac:dyDescent="0.25"/>
    <row r="1510" x14ac:dyDescent="0.25"/>
    <row r="1511" x14ac:dyDescent="0.25"/>
    <row r="1512" x14ac:dyDescent="0.25"/>
    <row r="1513" x14ac:dyDescent="0.25"/>
    <row r="1514" x14ac:dyDescent="0.25"/>
    <row r="1515" x14ac:dyDescent="0.25"/>
    <row r="1516" x14ac:dyDescent="0.25"/>
    <row r="1517" x14ac:dyDescent="0.25"/>
    <row r="1518" x14ac:dyDescent="0.25"/>
    <row r="1519" x14ac:dyDescent="0.25"/>
    <row r="1520" x14ac:dyDescent="0.25"/>
    <row r="1521" x14ac:dyDescent="0.25"/>
    <row r="1522" x14ac:dyDescent="0.25"/>
    <row r="1523" x14ac:dyDescent="0.25"/>
    <row r="1524" x14ac:dyDescent="0.25"/>
    <row r="1525" x14ac:dyDescent="0.25"/>
    <row r="1526" x14ac:dyDescent="0.25"/>
    <row r="1527" x14ac:dyDescent="0.25"/>
    <row r="1528" x14ac:dyDescent="0.25"/>
    <row r="1529" x14ac:dyDescent="0.25"/>
    <row r="1530" x14ac:dyDescent="0.25"/>
    <row r="1531" x14ac:dyDescent="0.25"/>
    <row r="1532" x14ac:dyDescent="0.25"/>
    <row r="1533" x14ac:dyDescent="0.25"/>
    <row r="1534" x14ac:dyDescent="0.25"/>
    <row r="1535" x14ac:dyDescent="0.25"/>
    <row r="1536" x14ac:dyDescent="0.25"/>
    <row r="1537" x14ac:dyDescent="0.25"/>
    <row r="1538" x14ac:dyDescent="0.25"/>
    <row r="1539" x14ac:dyDescent="0.25"/>
    <row r="1540" x14ac:dyDescent="0.25"/>
    <row r="1541" x14ac:dyDescent="0.25"/>
    <row r="1542" x14ac:dyDescent="0.25"/>
    <row r="1543" x14ac:dyDescent="0.25"/>
    <row r="1544" x14ac:dyDescent="0.25"/>
    <row r="1545" x14ac:dyDescent="0.25"/>
    <row r="1546" x14ac:dyDescent="0.25"/>
    <row r="1547" x14ac:dyDescent="0.25"/>
    <row r="1548" x14ac:dyDescent="0.25"/>
    <row r="1549" x14ac:dyDescent="0.25"/>
    <row r="1550" x14ac:dyDescent="0.25"/>
    <row r="1551" x14ac:dyDescent="0.25"/>
    <row r="1552" x14ac:dyDescent="0.25"/>
    <row r="1553" x14ac:dyDescent="0.25"/>
    <row r="1554" x14ac:dyDescent="0.25"/>
    <row r="1555" x14ac:dyDescent="0.25"/>
    <row r="1556" x14ac:dyDescent="0.25"/>
    <row r="1557" x14ac:dyDescent="0.25"/>
    <row r="1558" x14ac:dyDescent="0.25"/>
    <row r="1559" x14ac:dyDescent="0.25"/>
    <row r="1560" x14ac:dyDescent="0.25"/>
    <row r="1561" x14ac:dyDescent="0.25"/>
    <row r="1562" x14ac:dyDescent="0.25"/>
    <row r="1563" x14ac:dyDescent="0.25"/>
    <row r="1564" x14ac:dyDescent="0.25"/>
    <row r="1565" x14ac:dyDescent="0.25"/>
    <row r="1566" x14ac:dyDescent="0.25"/>
    <row r="1567" x14ac:dyDescent="0.25"/>
    <row r="1568" x14ac:dyDescent="0.25"/>
    <row r="1569" x14ac:dyDescent="0.25"/>
    <row r="1570" x14ac:dyDescent="0.25"/>
    <row r="1571" x14ac:dyDescent="0.25"/>
    <row r="1572" x14ac:dyDescent="0.25"/>
    <row r="1573" x14ac:dyDescent="0.25"/>
    <row r="1574" x14ac:dyDescent="0.25"/>
    <row r="1575" x14ac:dyDescent="0.25"/>
    <row r="1576" x14ac:dyDescent="0.25"/>
    <row r="1577" x14ac:dyDescent="0.25"/>
    <row r="1578" x14ac:dyDescent="0.25"/>
    <row r="1579" x14ac:dyDescent="0.25"/>
    <row r="1580" x14ac:dyDescent="0.25"/>
    <row r="1581" x14ac:dyDescent="0.25"/>
    <row r="1582" x14ac:dyDescent="0.25"/>
    <row r="1583" x14ac:dyDescent="0.25"/>
    <row r="1584" x14ac:dyDescent="0.25"/>
    <row r="1585" x14ac:dyDescent="0.25"/>
    <row r="1586" x14ac:dyDescent="0.25"/>
    <row r="1587" x14ac:dyDescent="0.25"/>
    <row r="1588" x14ac:dyDescent="0.25"/>
    <row r="1589" x14ac:dyDescent="0.25"/>
    <row r="1590" x14ac:dyDescent="0.25"/>
    <row r="1591" x14ac:dyDescent="0.25"/>
    <row r="1592" x14ac:dyDescent="0.25"/>
    <row r="1593" x14ac:dyDescent="0.25"/>
    <row r="1594" x14ac:dyDescent="0.25"/>
    <row r="1595" x14ac:dyDescent="0.25"/>
    <row r="1596" x14ac:dyDescent="0.25"/>
    <row r="1597" x14ac:dyDescent="0.25"/>
    <row r="1598" x14ac:dyDescent="0.25"/>
    <row r="1599" x14ac:dyDescent="0.25"/>
    <row r="1600" x14ac:dyDescent="0.25"/>
    <row r="1601" x14ac:dyDescent="0.25"/>
    <row r="1602" x14ac:dyDescent="0.25"/>
    <row r="1603" x14ac:dyDescent="0.25"/>
    <row r="1604" x14ac:dyDescent="0.25"/>
    <row r="1605" x14ac:dyDescent="0.25"/>
    <row r="1606" x14ac:dyDescent="0.25"/>
    <row r="1607" x14ac:dyDescent="0.25"/>
    <row r="1608" x14ac:dyDescent="0.25"/>
    <row r="1609" x14ac:dyDescent="0.25"/>
    <row r="1610" x14ac:dyDescent="0.25"/>
    <row r="1611" x14ac:dyDescent="0.25"/>
    <row r="1612" x14ac:dyDescent="0.25"/>
    <row r="1613" x14ac:dyDescent="0.25"/>
    <row r="1614" x14ac:dyDescent="0.25"/>
    <row r="1615" x14ac:dyDescent="0.25"/>
    <row r="1616" x14ac:dyDescent="0.25"/>
    <row r="1617" x14ac:dyDescent="0.25"/>
    <row r="1618" x14ac:dyDescent="0.25"/>
    <row r="1619" x14ac:dyDescent="0.25"/>
    <row r="1620" x14ac:dyDescent="0.25"/>
    <row r="1621" x14ac:dyDescent="0.25"/>
    <row r="1622" x14ac:dyDescent="0.25"/>
    <row r="1623" x14ac:dyDescent="0.25"/>
    <row r="1624" x14ac:dyDescent="0.25"/>
    <row r="1625" x14ac:dyDescent="0.25"/>
    <row r="1626" x14ac:dyDescent="0.25"/>
    <row r="1627" x14ac:dyDescent="0.25"/>
    <row r="1628" x14ac:dyDescent="0.25"/>
    <row r="1629" x14ac:dyDescent="0.25"/>
    <row r="1630" x14ac:dyDescent="0.25"/>
    <row r="1631" x14ac:dyDescent="0.25"/>
    <row r="1632" x14ac:dyDescent="0.25"/>
    <row r="1633" x14ac:dyDescent="0.25"/>
    <row r="1634" x14ac:dyDescent="0.25"/>
    <row r="1635" x14ac:dyDescent="0.25"/>
    <row r="1636" x14ac:dyDescent="0.25"/>
    <row r="1637" x14ac:dyDescent="0.25"/>
    <row r="1638" x14ac:dyDescent="0.25"/>
    <row r="1639" x14ac:dyDescent="0.25"/>
    <row r="1640" x14ac:dyDescent="0.25"/>
    <row r="1641" x14ac:dyDescent="0.25"/>
    <row r="1642" x14ac:dyDescent="0.25"/>
    <row r="1643" x14ac:dyDescent="0.25"/>
    <row r="1644" x14ac:dyDescent="0.25"/>
    <row r="1645" x14ac:dyDescent="0.25"/>
    <row r="1646" x14ac:dyDescent="0.25"/>
    <row r="1647" x14ac:dyDescent="0.25"/>
    <row r="1648" x14ac:dyDescent="0.25"/>
    <row r="1649" x14ac:dyDescent="0.25"/>
    <row r="1650" x14ac:dyDescent="0.25"/>
    <row r="1651" x14ac:dyDescent="0.25"/>
    <row r="1652" x14ac:dyDescent="0.25"/>
    <row r="1653" x14ac:dyDescent="0.25"/>
    <row r="1654" x14ac:dyDescent="0.25"/>
    <row r="1655" x14ac:dyDescent="0.25"/>
    <row r="1656" x14ac:dyDescent="0.25"/>
    <row r="1657" x14ac:dyDescent="0.25"/>
    <row r="1658" x14ac:dyDescent="0.25"/>
    <row r="1659" x14ac:dyDescent="0.25"/>
    <row r="1660" x14ac:dyDescent="0.25"/>
    <row r="1661" x14ac:dyDescent="0.25"/>
    <row r="1662" x14ac:dyDescent="0.25"/>
    <row r="1663" x14ac:dyDescent="0.25"/>
    <row r="1664" x14ac:dyDescent="0.25"/>
    <row r="1665" x14ac:dyDescent="0.25"/>
    <row r="1666" x14ac:dyDescent="0.25"/>
    <row r="1667" x14ac:dyDescent="0.25"/>
    <row r="1668" x14ac:dyDescent="0.25"/>
    <row r="1669" x14ac:dyDescent="0.25"/>
    <row r="1670" x14ac:dyDescent="0.25"/>
    <row r="1671" x14ac:dyDescent="0.25"/>
    <row r="1672" x14ac:dyDescent="0.25"/>
    <row r="1673" x14ac:dyDescent="0.25"/>
    <row r="1674" x14ac:dyDescent="0.25"/>
    <row r="1675" x14ac:dyDescent="0.25"/>
    <row r="1676" x14ac:dyDescent="0.25"/>
    <row r="1677" x14ac:dyDescent="0.25"/>
    <row r="1678" x14ac:dyDescent="0.25"/>
    <row r="1679" x14ac:dyDescent="0.25"/>
    <row r="1680" x14ac:dyDescent="0.25"/>
    <row r="1681" x14ac:dyDescent="0.25"/>
    <row r="1682" x14ac:dyDescent="0.25"/>
    <row r="1683" x14ac:dyDescent="0.25"/>
    <row r="1684" x14ac:dyDescent="0.25"/>
    <row r="1685" x14ac:dyDescent="0.25"/>
    <row r="1686" x14ac:dyDescent="0.25"/>
    <row r="1687" x14ac:dyDescent="0.25"/>
    <row r="1688" x14ac:dyDescent="0.25"/>
    <row r="1689" x14ac:dyDescent="0.25"/>
    <row r="1690" x14ac:dyDescent="0.25"/>
    <row r="1691" x14ac:dyDescent="0.25"/>
    <row r="1692" x14ac:dyDescent="0.25"/>
    <row r="1693" x14ac:dyDescent="0.25"/>
    <row r="1694" x14ac:dyDescent="0.25"/>
    <row r="1695" x14ac:dyDescent="0.25"/>
    <row r="1696" x14ac:dyDescent="0.25"/>
    <row r="1697" x14ac:dyDescent="0.25"/>
    <row r="1698" x14ac:dyDescent="0.25"/>
    <row r="1699" x14ac:dyDescent="0.25"/>
    <row r="1700" x14ac:dyDescent="0.25"/>
    <row r="1701" x14ac:dyDescent="0.25"/>
    <row r="1702" x14ac:dyDescent="0.25"/>
    <row r="1703" x14ac:dyDescent="0.25"/>
    <row r="1704" x14ac:dyDescent="0.25"/>
    <row r="1705" x14ac:dyDescent="0.25"/>
    <row r="1706" x14ac:dyDescent="0.25"/>
    <row r="1707" x14ac:dyDescent="0.25"/>
    <row r="1708" x14ac:dyDescent="0.25"/>
    <row r="1709" x14ac:dyDescent="0.25"/>
    <row r="1710" x14ac:dyDescent="0.25"/>
    <row r="1711" x14ac:dyDescent="0.25"/>
    <row r="1712" x14ac:dyDescent="0.25"/>
    <row r="1713" x14ac:dyDescent="0.25"/>
    <row r="1714" x14ac:dyDescent="0.25"/>
    <row r="1715" x14ac:dyDescent="0.25"/>
    <row r="1716" x14ac:dyDescent="0.25"/>
    <row r="1717" x14ac:dyDescent="0.25"/>
    <row r="1718" x14ac:dyDescent="0.25"/>
    <row r="1719" x14ac:dyDescent="0.25"/>
    <row r="1720" x14ac:dyDescent="0.25"/>
    <row r="1721" x14ac:dyDescent="0.25"/>
    <row r="1722" x14ac:dyDescent="0.25"/>
    <row r="1723" x14ac:dyDescent="0.25"/>
    <row r="1724" x14ac:dyDescent="0.25"/>
    <row r="1725" x14ac:dyDescent="0.25"/>
    <row r="1726" x14ac:dyDescent="0.25"/>
    <row r="1727" x14ac:dyDescent="0.25"/>
    <row r="1728" x14ac:dyDescent="0.25"/>
    <row r="1729" x14ac:dyDescent="0.25"/>
    <row r="1730" x14ac:dyDescent="0.25"/>
    <row r="1731" x14ac:dyDescent="0.25"/>
    <row r="1732" x14ac:dyDescent="0.25"/>
    <row r="1733" x14ac:dyDescent="0.25"/>
    <row r="1734" x14ac:dyDescent="0.25"/>
    <row r="1735" x14ac:dyDescent="0.25"/>
    <row r="1736" x14ac:dyDescent="0.25"/>
    <row r="1737" x14ac:dyDescent="0.25"/>
    <row r="1738" x14ac:dyDescent="0.25"/>
    <row r="1739" x14ac:dyDescent="0.25"/>
    <row r="1740" x14ac:dyDescent="0.25"/>
    <row r="1741" x14ac:dyDescent="0.25"/>
    <row r="1742" x14ac:dyDescent="0.25"/>
    <row r="1743" x14ac:dyDescent="0.25"/>
    <row r="1744" x14ac:dyDescent="0.25"/>
    <row r="1745" x14ac:dyDescent="0.25"/>
    <row r="1746" x14ac:dyDescent="0.25"/>
    <row r="1747" x14ac:dyDescent="0.25"/>
    <row r="1748" x14ac:dyDescent="0.25"/>
    <row r="1749" x14ac:dyDescent="0.25"/>
    <row r="1750" x14ac:dyDescent="0.25"/>
    <row r="1751" x14ac:dyDescent="0.25"/>
    <row r="1752" x14ac:dyDescent="0.25"/>
    <row r="1753" x14ac:dyDescent="0.25"/>
    <row r="1754" x14ac:dyDescent="0.25"/>
    <row r="1755" x14ac:dyDescent="0.25"/>
    <row r="1756" x14ac:dyDescent="0.25"/>
    <row r="1757" x14ac:dyDescent="0.25"/>
    <row r="1758" x14ac:dyDescent="0.25"/>
    <row r="1759" x14ac:dyDescent="0.25"/>
    <row r="1760" x14ac:dyDescent="0.25"/>
    <row r="1761" x14ac:dyDescent="0.25"/>
    <row r="1762" x14ac:dyDescent="0.25"/>
    <row r="1763" x14ac:dyDescent="0.25"/>
    <row r="1764" x14ac:dyDescent="0.25"/>
    <row r="1765" x14ac:dyDescent="0.25"/>
    <row r="1766" x14ac:dyDescent="0.25"/>
    <row r="1767" x14ac:dyDescent="0.25"/>
    <row r="1768" x14ac:dyDescent="0.25"/>
    <row r="1769" x14ac:dyDescent="0.25"/>
    <row r="1770" x14ac:dyDescent="0.25"/>
    <row r="1771" x14ac:dyDescent="0.25"/>
    <row r="1772" x14ac:dyDescent="0.25"/>
    <row r="1773" x14ac:dyDescent="0.25"/>
    <row r="1774" x14ac:dyDescent="0.25"/>
    <row r="1775" x14ac:dyDescent="0.25"/>
    <row r="1776" x14ac:dyDescent="0.25"/>
    <row r="1777" x14ac:dyDescent="0.25"/>
    <row r="1778" x14ac:dyDescent="0.25"/>
    <row r="1779" x14ac:dyDescent="0.25"/>
    <row r="1780" x14ac:dyDescent="0.25"/>
    <row r="1781" x14ac:dyDescent="0.25"/>
    <row r="1782" x14ac:dyDescent="0.25"/>
    <row r="1783" x14ac:dyDescent="0.25"/>
    <row r="1784" x14ac:dyDescent="0.25"/>
    <row r="1785" x14ac:dyDescent="0.25"/>
    <row r="1786" x14ac:dyDescent="0.25"/>
    <row r="1787" x14ac:dyDescent="0.25"/>
    <row r="1788" x14ac:dyDescent="0.25"/>
    <row r="1789" x14ac:dyDescent="0.25"/>
    <row r="1790" x14ac:dyDescent="0.25"/>
    <row r="1791" x14ac:dyDescent="0.25"/>
    <row r="1792" x14ac:dyDescent="0.25"/>
    <row r="1793" x14ac:dyDescent="0.25"/>
    <row r="1794" x14ac:dyDescent="0.25"/>
    <row r="1795" x14ac:dyDescent="0.25"/>
    <row r="1796" x14ac:dyDescent="0.25"/>
    <row r="1797" x14ac:dyDescent="0.25"/>
    <row r="1798" x14ac:dyDescent="0.25"/>
    <row r="1799" x14ac:dyDescent="0.25"/>
    <row r="1800" x14ac:dyDescent="0.25"/>
    <row r="1801" x14ac:dyDescent="0.25"/>
    <row r="1802" x14ac:dyDescent="0.25"/>
    <row r="1803" x14ac:dyDescent="0.25"/>
    <row r="1804" x14ac:dyDescent="0.25"/>
    <row r="1805" x14ac:dyDescent="0.25"/>
    <row r="1806" x14ac:dyDescent="0.25"/>
    <row r="1807" x14ac:dyDescent="0.25"/>
    <row r="1808" x14ac:dyDescent="0.25"/>
    <row r="1809" x14ac:dyDescent="0.25"/>
    <row r="1810" x14ac:dyDescent="0.25"/>
    <row r="1811" x14ac:dyDescent="0.25"/>
    <row r="1812" x14ac:dyDescent="0.25"/>
    <row r="1813" x14ac:dyDescent="0.25"/>
    <row r="1814" x14ac:dyDescent="0.25"/>
    <row r="1815" x14ac:dyDescent="0.25"/>
    <row r="1816" x14ac:dyDescent="0.25"/>
    <row r="1817" x14ac:dyDescent="0.25"/>
    <row r="1818" x14ac:dyDescent="0.25"/>
    <row r="1819" x14ac:dyDescent="0.25"/>
    <row r="1820" x14ac:dyDescent="0.25"/>
    <row r="1821" x14ac:dyDescent="0.25"/>
    <row r="1822" x14ac:dyDescent="0.25"/>
    <row r="1823" x14ac:dyDescent="0.25"/>
    <row r="1824" x14ac:dyDescent="0.25"/>
    <row r="1825" x14ac:dyDescent="0.25"/>
    <row r="1826" x14ac:dyDescent="0.25"/>
    <row r="1827" x14ac:dyDescent="0.25"/>
    <row r="1828" x14ac:dyDescent="0.25"/>
    <row r="1829" x14ac:dyDescent="0.25"/>
    <row r="1830" x14ac:dyDescent="0.25"/>
    <row r="1831" x14ac:dyDescent="0.25"/>
    <row r="1832" x14ac:dyDescent="0.25"/>
    <row r="1833" x14ac:dyDescent="0.25"/>
    <row r="1834" x14ac:dyDescent="0.25"/>
    <row r="1835" x14ac:dyDescent="0.25"/>
    <row r="1836" x14ac:dyDescent="0.25"/>
    <row r="1837" x14ac:dyDescent="0.25"/>
    <row r="1838" x14ac:dyDescent="0.25"/>
    <row r="1839" x14ac:dyDescent="0.25"/>
    <row r="1840" x14ac:dyDescent="0.25"/>
    <row r="1841" x14ac:dyDescent="0.25"/>
    <row r="1842" x14ac:dyDescent="0.25"/>
    <row r="1843" x14ac:dyDescent="0.25"/>
    <row r="1844" x14ac:dyDescent="0.25"/>
    <row r="1845" x14ac:dyDescent="0.25"/>
    <row r="1846" x14ac:dyDescent="0.25"/>
    <row r="1847" x14ac:dyDescent="0.25"/>
    <row r="1848" x14ac:dyDescent="0.25"/>
    <row r="1849" x14ac:dyDescent="0.25"/>
    <row r="1850" x14ac:dyDescent="0.25"/>
    <row r="1851" x14ac:dyDescent="0.25"/>
    <row r="1852" x14ac:dyDescent="0.25"/>
    <row r="1853" x14ac:dyDescent="0.25"/>
    <row r="1854" x14ac:dyDescent="0.25"/>
    <row r="1855" x14ac:dyDescent="0.25"/>
    <row r="1856" x14ac:dyDescent="0.25"/>
    <row r="1857" x14ac:dyDescent="0.25"/>
    <row r="1858" x14ac:dyDescent="0.25"/>
    <row r="1859" x14ac:dyDescent="0.25"/>
    <row r="1860" x14ac:dyDescent="0.25"/>
    <row r="1861" x14ac:dyDescent="0.25"/>
    <row r="1862" x14ac:dyDescent="0.25"/>
    <row r="1863" x14ac:dyDescent="0.25"/>
    <row r="1864" x14ac:dyDescent="0.25"/>
    <row r="1865" x14ac:dyDescent="0.25"/>
    <row r="1866" x14ac:dyDescent="0.25"/>
    <row r="1867" x14ac:dyDescent="0.25"/>
    <row r="1868" x14ac:dyDescent="0.25"/>
    <row r="1869" x14ac:dyDescent="0.25"/>
    <row r="1870" x14ac:dyDescent="0.25"/>
    <row r="1871" x14ac:dyDescent="0.25"/>
    <row r="1872" x14ac:dyDescent="0.25"/>
    <row r="1873" x14ac:dyDescent="0.25"/>
    <row r="1874" x14ac:dyDescent="0.25"/>
    <row r="1875" x14ac:dyDescent="0.25"/>
    <row r="1876" x14ac:dyDescent="0.25"/>
    <row r="1877" x14ac:dyDescent="0.25"/>
    <row r="1878" x14ac:dyDescent="0.25"/>
    <row r="1879" x14ac:dyDescent="0.25"/>
    <row r="1880" x14ac:dyDescent="0.25"/>
    <row r="1881" x14ac:dyDescent="0.25"/>
    <row r="1882" x14ac:dyDescent="0.25"/>
    <row r="1883" x14ac:dyDescent="0.25"/>
    <row r="1884" x14ac:dyDescent="0.25"/>
    <row r="1885" x14ac:dyDescent="0.25"/>
    <row r="1886" x14ac:dyDescent="0.25"/>
    <row r="1887" x14ac:dyDescent="0.25"/>
    <row r="1888" x14ac:dyDescent="0.25"/>
    <row r="1889" x14ac:dyDescent="0.25"/>
    <row r="1890" x14ac:dyDescent="0.25"/>
    <row r="1891" x14ac:dyDescent="0.25"/>
    <row r="1892" x14ac:dyDescent="0.25"/>
    <row r="1893" x14ac:dyDescent="0.25"/>
    <row r="1894" x14ac:dyDescent="0.25"/>
    <row r="1895" x14ac:dyDescent="0.25"/>
    <row r="1896" x14ac:dyDescent="0.25"/>
    <row r="1897" x14ac:dyDescent="0.25"/>
    <row r="1898" x14ac:dyDescent="0.25"/>
    <row r="1899" x14ac:dyDescent="0.25"/>
    <row r="1900" x14ac:dyDescent="0.25"/>
    <row r="1901" x14ac:dyDescent="0.25"/>
    <row r="1902" x14ac:dyDescent="0.25"/>
    <row r="1903" x14ac:dyDescent="0.25"/>
    <row r="1904" x14ac:dyDescent="0.25"/>
    <row r="1905" x14ac:dyDescent="0.25"/>
    <row r="1906" x14ac:dyDescent="0.25"/>
    <row r="1907" x14ac:dyDescent="0.25"/>
    <row r="1908" x14ac:dyDescent="0.25"/>
    <row r="1909" x14ac:dyDescent="0.25"/>
    <row r="1910" x14ac:dyDescent="0.25"/>
    <row r="1911" x14ac:dyDescent="0.25"/>
    <row r="1912" x14ac:dyDescent="0.25"/>
    <row r="1913" x14ac:dyDescent="0.25"/>
    <row r="1914" x14ac:dyDescent="0.25"/>
    <row r="1915" x14ac:dyDescent="0.25"/>
    <row r="1916" x14ac:dyDescent="0.25"/>
    <row r="1917" x14ac:dyDescent="0.25"/>
    <row r="1918" x14ac:dyDescent="0.25"/>
    <row r="1919" x14ac:dyDescent="0.25"/>
    <row r="1920" x14ac:dyDescent="0.25"/>
    <row r="1921" x14ac:dyDescent="0.25"/>
    <row r="1922" x14ac:dyDescent="0.25"/>
    <row r="1923" x14ac:dyDescent="0.25"/>
    <row r="1924" x14ac:dyDescent="0.25"/>
    <row r="1925" x14ac:dyDescent="0.25"/>
    <row r="1926" x14ac:dyDescent="0.25"/>
    <row r="1927" x14ac:dyDescent="0.25"/>
    <row r="1928" x14ac:dyDescent="0.25"/>
    <row r="1929" x14ac:dyDescent="0.25"/>
    <row r="1930" x14ac:dyDescent="0.25"/>
    <row r="1931" x14ac:dyDescent="0.25"/>
    <row r="1932" x14ac:dyDescent="0.25"/>
    <row r="1933" x14ac:dyDescent="0.25"/>
    <row r="1934" x14ac:dyDescent="0.25"/>
    <row r="1935" x14ac:dyDescent="0.25"/>
    <row r="1936" x14ac:dyDescent="0.25"/>
    <row r="1937" x14ac:dyDescent="0.25"/>
    <row r="1938" x14ac:dyDescent="0.25"/>
    <row r="1939" x14ac:dyDescent="0.25"/>
    <row r="1940" x14ac:dyDescent="0.25"/>
    <row r="1941" x14ac:dyDescent="0.25"/>
    <row r="1942" x14ac:dyDescent="0.25"/>
    <row r="1943" x14ac:dyDescent="0.25"/>
    <row r="1944" x14ac:dyDescent="0.25"/>
    <row r="1945" x14ac:dyDescent="0.25"/>
    <row r="1946" x14ac:dyDescent="0.25"/>
    <row r="1947" x14ac:dyDescent="0.25"/>
    <row r="1948" x14ac:dyDescent="0.25"/>
    <row r="1949" x14ac:dyDescent="0.25"/>
    <row r="1950" x14ac:dyDescent="0.25"/>
    <row r="1951" x14ac:dyDescent="0.25"/>
    <row r="1952" x14ac:dyDescent="0.25"/>
    <row r="1953" x14ac:dyDescent="0.25"/>
    <row r="1954" x14ac:dyDescent="0.25"/>
    <row r="1955" x14ac:dyDescent="0.25"/>
    <row r="1956" x14ac:dyDescent="0.25"/>
    <row r="1957" x14ac:dyDescent="0.25"/>
    <row r="1958" x14ac:dyDescent="0.25"/>
    <row r="1959" x14ac:dyDescent="0.25"/>
    <row r="1960" x14ac:dyDescent="0.25"/>
    <row r="1961" x14ac:dyDescent="0.25"/>
    <row r="1962" x14ac:dyDescent="0.25"/>
    <row r="1963" x14ac:dyDescent="0.25"/>
    <row r="1964" x14ac:dyDescent="0.25"/>
    <row r="1965" x14ac:dyDescent="0.25"/>
    <row r="1966" x14ac:dyDescent="0.25"/>
    <row r="1967" x14ac:dyDescent="0.25"/>
    <row r="1968" x14ac:dyDescent="0.25"/>
    <row r="1969" x14ac:dyDescent="0.25"/>
    <row r="1970" x14ac:dyDescent="0.25"/>
    <row r="1971" x14ac:dyDescent="0.25"/>
    <row r="1972" x14ac:dyDescent="0.25"/>
    <row r="1973" x14ac:dyDescent="0.25"/>
    <row r="1974" x14ac:dyDescent="0.25"/>
    <row r="1975" x14ac:dyDescent="0.25"/>
    <row r="1976" x14ac:dyDescent="0.25"/>
    <row r="1977" x14ac:dyDescent="0.25"/>
    <row r="1978" x14ac:dyDescent="0.25"/>
    <row r="1979" x14ac:dyDescent="0.25"/>
    <row r="1980" x14ac:dyDescent="0.25"/>
    <row r="1981" x14ac:dyDescent="0.25"/>
    <row r="1982" x14ac:dyDescent="0.25"/>
    <row r="1983" x14ac:dyDescent="0.25"/>
    <row r="1984" x14ac:dyDescent="0.25"/>
    <row r="1985" x14ac:dyDescent="0.25"/>
    <row r="1986" x14ac:dyDescent="0.25"/>
    <row r="1987" x14ac:dyDescent="0.25"/>
    <row r="1988" x14ac:dyDescent="0.25"/>
    <row r="1989" x14ac:dyDescent="0.25"/>
    <row r="1990" x14ac:dyDescent="0.25"/>
    <row r="1991" x14ac:dyDescent="0.25"/>
    <row r="1992" x14ac:dyDescent="0.25"/>
    <row r="1993" x14ac:dyDescent="0.25"/>
    <row r="1994" x14ac:dyDescent="0.25"/>
    <row r="1995" x14ac:dyDescent="0.25"/>
    <row r="1996" x14ac:dyDescent="0.25"/>
    <row r="1997" x14ac:dyDescent="0.25"/>
    <row r="1998" x14ac:dyDescent="0.25"/>
    <row r="1999" x14ac:dyDescent="0.25"/>
    <row r="2000" x14ac:dyDescent="0.25"/>
    <row r="2001" x14ac:dyDescent="0.25"/>
    <row r="2002" x14ac:dyDescent="0.25"/>
    <row r="2003" x14ac:dyDescent="0.25"/>
    <row r="2004" x14ac:dyDescent="0.25"/>
    <row r="2005" x14ac:dyDescent="0.25"/>
    <row r="2006" x14ac:dyDescent="0.25"/>
    <row r="2007" x14ac:dyDescent="0.25"/>
    <row r="2008" x14ac:dyDescent="0.25"/>
    <row r="2009" x14ac:dyDescent="0.25"/>
    <row r="2010" x14ac:dyDescent="0.25"/>
    <row r="2011" x14ac:dyDescent="0.25"/>
    <row r="2012" x14ac:dyDescent="0.25"/>
    <row r="2013" x14ac:dyDescent="0.25"/>
    <row r="2014" x14ac:dyDescent="0.25"/>
    <row r="2015" x14ac:dyDescent="0.25"/>
    <row r="2016" x14ac:dyDescent="0.25"/>
    <row r="2017" x14ac:dyDescent="0.25"/>
    <row r="2018" x14ac:dyDescent="0.25"/>
    <row r="2019" x14ac:dyDescent="0.25"/>
    <row r="2020" x14ac:dyDescent="0.25"/>
    <row r="2021" x14ac:dyDescent="0.25"/>
    <row r="2022" x14ac:dyDescent="0.25"/>
    <row r="2023" x14ac:dyDescent="0.25"/>
    <row r="2024" x14ac:dyDescent="0.25"/>
    <row r="2025" x14ac:dyDescent="0.25"/>
    <row r="2026" x14ac:dyDescent="0.25"/>
    <row r="2027" x14ac:dyDescent="0.25"/>
    <row r="2028" x14ac:dyDescent="0.25"/>
    <row r="2029" x14ac:dyDescent="0.25"/>
    <row r="2030" x14ac:dyDescent="0.25"/>
    <row r="2031" x14ac:dyDescent="0.25"/>
    <row r="2032" x14ac:dyDescent="0.25"/>
    <row r="2033" x14ac:dyDescent="0.25"/>
    <row r="2034" x14ac:dyDescent="0.25"/>
    <row r="2035" x14ac:dyDescent="0.25"/>
    <row r="2036" x14ac:dyDescent="0.25"/>
    <row r="2037" x14ac:dyDescent="0.25"/>
    <row r="2038" x14ac:dyDescent="0.25"/>
    <row r="2039" x14ac:dyDescent="0.25"/>
    <row r="2040" x14ac:dyDescent="0.25"/>
    <row r="2041" x14ac:dyDescent="0.25"/>
    <row r="2042" x14ac:dyDescent="0.25"/>
    <row r="2043" x14ac:dyDescent="0.25"/>
    <row r="2044" x14ac:dyDescent="0.25"/>
    <row r="2045" x14ac:dyDescent="0.25"/>
    <row r="2046" x14ac:dyDescent="0.25"/>
    <row r="2047" x14ac:dyDescent="0.25"/>
    <row r="2048" x14ac:dyDescent="0.25"/>
    <row r="2049" x14ac:dyDescent="0.25"/>
    <row r="2050" x14ac:dyDescent="0.25"/>
    <row r="2051" x14ac:dyDescent="0.25"/>
    <row r="2052" x14ac:dyDescent="0.25"/>
    <row r="2053" x14ac:dyDescent="0.25"/>
    <row r="2054" x14ac:dyDescent="0.25"/>
    <row r="2055" x14ac:dyDescent="0.25"/>
    <row r="2056" x14ac:dyDescent="0.25"/>
    <row r="2057" x14ac:dyDescent="0.25"/>
    <row r="2058" x14ac:dyDescent="0.25"/>
    <row r="2059" x14ac:dyDescent="0.25"/>
    <row r="2060" x14ac:dyDescent="0.25"/>
    <row r="2061" x14ac:dyDescent="0.25"/>
    <row r="2062" x14ac:dyDescent="0.25"/>
    <row r="2063" x14ac:dyDescent="0.25"/>
    <row r="2064" x14ac:dyDescent="0.25"/>
    <row r="2065" x14ac:dyDescent="0.25"/>
    <row r="2066" x14ac:dyDescent="0.25"/>
    <row r="2067" x14ac:dyDescent="0.25"/>
    <row r="2068" x14ac:dyDescent="0.25"/>
    <row r="2069" x14ac:dyDescent="0.25"/>
    <row r="2070" x14ac:dyDescent="0.25"/>
    <row r="2071" x14ac:dyDescent="0.25"/>
    <row r="2072" x14ac:dyDescent="0.25"/>
    <row r="2073" x14ac:dyDescent="0.25"/>
    <row r="2074" x14ac:dyDescent="0.25"/>
    <row r="2075" x14ac:dyDescent="0.25"/>
    <row r="2076" x14ac:dyDescent="0.25"/>
    <row r="2077" x14ac:dyDescent="0.25"/>
    <row r="2078" x14ac:dyDescent="0.25"/>
    <row r="2079" x14ac:dyDescent="0.25"/>
    <row r="2080" x14ac:dyDescent="0.25"/>
    <row r="2081" x14ac:dyDescent="0.25"/>
    <row r="2082" x14ac:dyDescent="0.25"/>
    <row r="2083" x14ac:dyDescent="0.25"/>
    <row r="2084" x14ac:dyDescent="0.25"/>
    <row r="2085" x14ac:dyDescent="0.25"/>
    <row r="2086" x14ac:dyDescent="0.25"/>
    <row r="2087" x14ac:dyDescent="0.25"/>
    <row r="2088" x14ac:dyDescent="0.25"/>
    <row r="2089" x14ac:dyDescent="0.25"/>
    <row r="2090" x14ac:dyDescent="0.25"/>
    <row r="2091" x14ac:dyDescent="0.25"/>
    <row r="2092" x14ac:dyDescent="0.25"/>
    <row r="2093" x14ac:dyDescent="0.25"/>
    <row r="2094" x14ac:dyDescent="0.25"/>
    <row r="2095" x14ac:dyDescent="0.25"/>
    <row r="2096" x14ac:dyDescent="0.25"/>
    <row r="2097" x14ac:dyDescent="0.25"/>
    <row r="2098" x14ac:dyDescent="0.25"/>
    <row r="2099" x14ac:dyDescent="0.25"/>
    <row r="2100" x14ac:dyDescent="0.25"/>
    <row r="2101" x14ac:dyDescent="0.25"/>
    <row r="2102" x14ac:dyDescent="0.25"/>
    <row r="2103" x14ac:dyDescent="0.25"/>
    <row r="2104" x14ac:dyDescent="0.25"/>
    <row r="2105" x14ac:dyDescent="0.25"/>
    <row r="2106" x14ac:dyDescent="0.25"/>
    <row r="2107" x14ac:dyDescent="0.25"/>
    <row r="2108" x14ac:dyDescent="0.25"/>
    <row r="2109" x14ac:dyDescent="0.25"/>
    <row r="2110" x14ac:dyDescent="0.25"/>
    <row r="2111" x14ac:dyDescent="0.25"/>
    <row r="2112" x14ac:dyDescent="0.25"/>
    <row r="2113" x14ac:dyDescent="0.25"/>
    <row r="2114" x14ac:dyDescent="0.25"/>
    <row r="2115" x14ac:dyDescent="0.25"/>
    <row r="2116" x14ac:dyDescent="0.25"/>
    <row r="2117" x14ac:dyDescent="0.25"/>
    <row r="2118" x14ac:dyDescent="0.25"/>
    <row r="2119" x14ac:dyDescent="0.25"/>
    <row r="2120" x14ac:dyDescent="0.25"/>
    <row r="2121" x14ac:dyDescent="0.25"/>
    <row r="2122" x14ac:dyDescent="0.25"/>
    <row r="2123" x14ac:dyDescent="0.25"/>
    <row r="2124" x14ac:dyDescent="0.25"/>
    <row r="2125" x14ac:dyDescent="0.25"/>
    <row r="2126" x14ac:dyDescent="0.25"/>
    <row r="2127" x14ac:dyDescent="0.25"/>
    <row r="2128" x14ac:dyDescent="0.25"/>
    <row r="2129" x14ac:dyDescent="0.25"/>
    <row r="2130" x14ac:dyDescent="0.25"/>
    <row r="2131" x14ac:dyDescent="0.25"/>
    <row r="2132" x14ac:dyDescent="0.25"/>
    <row r="2133" x14ac:dyDescent="0.25"/>
    <row r="2134" x14ac:dyDescent="0.25"/>
    <row r="2135" x14ac:dyDescent="0.25"/>
    <row r="2136" x14ac:dyDescent="0.25"/>
    <row r="2137" x14ac:dyDescent="0.25"/>
    <row r="2138" x14ac:dyDescent="0.25"/>
    <row r="2139" x14ac:dyDescent="0.25"/>
    <row r="2140" x14ac:dyDescent="0.25"/>
    <row r="2141" x14ac:dyDescent="0.25"/>
    <row r="2142" x14ac:dyDescent="0.25"/>
    <row r="2143" x14ac:dyDescent="0.25"/>
    <row r="2144" x14ac:dyDescent="0.25"/>
    <row r="2145" x14ac:dyDescent="0.25"/>
    <row r="2146" x14ac:dyDescent="0.25"/>
    <row r="2147" x14ac:dyDescent="0.25"/>
    <row r="2148" x14ac:dyDescent="0.25"/>
    <row r="2149" x14ac:dyDescent="0.25"/>
    <row r="2150" x14ac:dyDescent="0.25"/>
    <row r="2151" x14ac:dyDescent="0.25"/>
    <row r="2152" x14ac:dyDescent="0.25"/>
    <row r="2153" x14ac:dyDescent="0.25"/>
    <row r="2154" x14ac:dyDescent="0.25"/>
    <row r="2155" x14ac:dyDescent="0.25"/>
    <row r="2156" x14ac:dyDescent="0.25"/>
    <row r="2157" x14ac:dyDescent="0.25"/>
    <row r="2158" x14ac:dyDescent="0.25"/>
    <row r="2159" x14ac:dyDescent="0.25"/>
    <row r="2160" x14ac:dyDescent="0.25"/>
    <row r="2161" x14ac:dyDescent="0.25"/>
    <row r="2162" x14ac:dyDescent="0.25"/>
    <row r="2163" x14ac:dyDescent="0.25"/>
    <row r="2164" x14ac:dyDescent="0.25"/>
    <row r="2165" x14ac:dyDescent="0.25"/>
    <row r="2166" x14ac:dyDescent="0.25"/>
    <row r="2167" x14ac:dyDescent="0.25"/>
    <row r="2168" x14ac:dyDescent="0.25"/>
    <row r="2169" x14ac:dyDescent="0.25"/>
    <row r="2170" x14ac:dyDescent="0.25"/>
    <row r="2171" x14ac:dyDescent="0.25"/>
    <row r="2172" x14ac:dyDescent="0.25"/>
    <row r="2173" x14ac:dyDescent="0.25"/>
    <row r="2174" x14ac:dyDescent="0.25"/>
    <row r="2175" x14ac:dyDescent="0.25"/>
    <row r="2176" x14ac:dyDescent="0.25"/>
    <row r="2177" x14ac:dyDescent="0.25"/>
    <row r="2178" x14ac:dyDescent="0.25"/>
    <row r="2179" x14ac:dyDescent="0.25"/>
    <row r="2180" x14ac:dyDescent="0.25"/>
    <row r="2181" x14ac:dyDescent="0.25"/>
    <row r="2182" x14ac:dyDescent="0.25"/>
    <row r="2183" x14ac:dyDescent="0.25"/>
    <row r="2184" x14ac:dyDescent="0.25"/>
    <row r="2185" x14ac:dyDescent="0.25"/>
    <row r="2186" x14ac:dyDescent="0.25"/>
    <row r="2187" x14ac:dyDescent="0.25"/>
    <row r="2188" x14ac:dyDescent="0.25"/>
    <row r="2189" x14ac:dyDescent="0.25"/>
    <row r="2190" x14ac:dyDescent="0.25"/>
    <row r="2191" x14ac:dyDescent="0.25"/>
    <row r="2192" x14ac:dyDescent="0.25"/>
    <row r="2193" x14ac:dyDescent="0.25"/>
    <row r="2194" x14ac:dyDescent="0.25"/>
    <row r="2195" x14ac:dyDescent="0.25"/>
    <row r="2196" x14ac:dyDescent="0.25"/>
    <row r="2197" x14ac:dyDescent="0.25"/>
    <row r="2198" x14ac:dyDescent="0.25"/>
    <row r="2199" x14ac:dyDescent="0.25"/>
    <row r="2200" x14ac:dyDescent="0.25"/>
    <row r="2201" x14ac:dyDescent="0.25"/>
    <row r="2202" x14ac:dyDescent="0.25"/>
    <row r="2203" x14ac:dyDescent="0.25"/>
    <row r="2204" x14ac:dyDescent="0.25"/>
    <row r="2205" x14ac:dyDescent="0.25"/>
    <row r="2206" x14ac:dyDescent="0.25"/>
    <row r="2207" x14ac:dyDescent="0.25"/>
    <row r="2208" x14ac:dyDescent="0.25"/>
    <row r="2209" x14ac:dyDescent="0.25"/>
    <row r="2210" x14ac:dyDescent="0.25"/>
    <row r="2211" x14ac:dyDescent="0.25"/>
    <row r="2212" x14ac:dyDescent="0.25"/>
    <row r="2213" x14ac:dyDescent="0.25"/>
    <row r="2214" x14ac:dyDescent="0.25"/>
    <row r="2215" x14ac:dyDescent="0.25"/>
    <row r="2216" x14ac:dyDescent="0.25"/>
    <row r="2217" x14ac:dyDescent="0.25"/>
    <row r="2218" x14ac:dyDescent="0.25"/>
    <row r="2219" x14ac:dyDescent="0.25"/>
    <row r="2220" x14ac:dyDescent="0.25"/>
    <row r="2221" x14ac:dyDescent="0.25"/>
    <row r="2222" x14ac:dyDescent="0.25"/>
    <row r="2223" x14ac:dyDescent="0.25"/>
    <row r="2224" x14ac:dyDescent="0.25"/>
    <row r="2225" x14ac:dyDescent="0.25"/>
    <row r="2226" x14ac:dyDescent="0.25"/>
    <row r="2227" x14ac:dyDescent="0.25"/>
    <row r="2228" x14ac:dyDescent="0.25"/>
    <row r="2229" x14ac:dyDescent="0.25"/>
    <row r="2230" x14ac:dyDescent="0.25"/>
    <row r="2231" x14ac:dyDescent="0.25"/>
    <row r="2232" x14ac:dyDescent="0.25"/>
    <row r="2233" x14ac:dyDescent="0.25"/>
    <row r="2234" x14ac:dyDescent="0.25"/>
    <row r="2235" x14ac:dyDescent="0.25"/>
    <row r="2236" x14ac:dyDescent="0.25"/>
    <row r="2237" x14ac:dyDescent="0.25"/>
    <row r="2238" x14ac:dyDescent="0.25"/>
    <row r="2239" x14ac:dyDescent="0.25"/>
    <row r="2240" x14ac:dyDescent="0.25"/>
    <row r="2241" x14ac:dyDescent="0.25"/>
    <row r="2242" x14ac:dyDescent="0.25"/>
    <row r="2243" x14ac:dyDescent="0.25"/>
    <row r="2244" x14ac:dyDescent="0.25"/>
    <row r="2245" x14ac:dyDescent="0.25"/>
    <row r="2246" x14ac:dyDescent="0.25"/>
    <row r="2247" x14ac:dyDescent="0.25"/>
    <row r="2248" x14ac:dyDescent="0.25"/>
    <row r="2249" x14ac:dyDescent="0.25"/>
    <row r="2250" x14ac:dyDescent="0.25"/>
    <row r="2251" x14ac:dyDescent="0.25"/>
    <row r="2252" x14ac:dyDescent="0.25"/>
    <row r="2253" x14ac:dyDescent="0.25"/>
    <row r="2254" x14ac:dyDescent="0.25"/>
    <row r="2255" x14ac:dyDescent="0.25"/>
    <row r="2256" x14ac:dyDescent="0.25"/>
    <row r="2257" x14ac:dyDescent="0.25"/>
    <row r="2258" x14ac:dyDescent="0.25"/>
    <row r="2259" x14ac:dyDescent="0.25"/>
    <row r="2260" x14ac:dyDescent="0.25"/>
    <row r="2261" x14ac:dyDescent="0.25"/>
    <row r="2262" x14ac:dyDescent="0.25"/>
    <row r="2263" x14ac:dyDescent="0.25"/>
    <row r="2264" x14ac:dyDescent="0.25"/>
    <row r="2265" x14ac:dyDescent="0.25"/>
    <row r="2266" x14ac:dyDescent="0.25"/>
    <row r="2267" x14ac:dyDescent="0.25"/>
    <row r="2268" x14ac:dyDescent="0.25"/>
    <row r="2269" x14ac:dyDescent="0.25"/>
    <row r="2270" x14ac:dyDescent="0.25"/>
    <row r="2271" x14ac:dyDescent="0.25"/>
    <row r="2272" x14ac:dyDescent="0.25"/>
    <row r="2273" x14ac:dyDescent="0.25"/>
    <row r="2274" x14ac:dyDescent="0.25"/>
    <row r="2275" x14ac:dyDescent="0.25"/>
    <row r="2276" x14ac:dyDescent="0.25"/>
    <row r="2277" x14ac:dyDescent="0.25"/>
    <row r="2278" x14ac:dyDescent="0.25"/>
    <row r="2279" x14ac:dyDescent="0.25"/>
    <row r="2280" x14ac:dyDescent="0.25"/>
    <row r="2281" x14ac:dyDescent="0.25"/>
    <row r="2282" x14ac:dyDescent="0.25"/>
    <row r="2283" x14ac:dyDescent="0.25"/>
    <row r="2284" x14ac:dyDescent="0.25"/>
    <row r="2285" x14ac:dyDescent="0.25"/>
    <row r="2286" x14ac:dyDescent="0.25"/>
    <row r="2287" x14ac:dyDescent="0.25"/>
    <row r="2288" x14ac:dyDescent="0.25"/>
    <row r="2289" x14ac:dyDescent="0.25"/>
    <row r="2290" x14ac:dyDescent="0.25"/>
    <row r="2291" x14ac:dyDescent="0.25"/>
    <row r="2292" x14ac:dyDescent="0.25"/>
    <row r="2293" x14ac:dyDescent="0.25"/>
    <row r="2294" x14ac:dyDescent="0.25"/>
    <row r="2295" x14ac:dyDescent="0.25"/>
    <row r="2296" x14ac:dyDescent="0.25"/>
    <row r="2297" x14ac:dyDescent="0.25"/>
    <row r="2298" x14ac:dyDescent="0.25"/>
    <row r="2299" x14ac:dyDescent="0.25"/>
    <row r="2300" x14ac:dyDescent="0.25"/>
    <row r="2301" x14ac:dyDescent="0.25"/>
    <row r="2302" x14ac:dyDescent="0.25"/>
    <row r="2303" x14ac:dyDescent="0.25"/>
    <row r="2304" x14ac:dyDescent="0.25"/>
    <row r="2305" x14ac:dyDescent="0.25"/>
    <row r="2306" x14ac:dyDescent="0.25"/>
    <row r="2307" x14ac:dyDescent="0.25"/>
    <row r="2308" x14ac:dyDescent="0.25"/>
    <row r="2309" x14ac:dyDescent="0.25"/>
    <row r="2310" x14ac:dyDescent="0.25"/>
    <row r="2311" x14ac:dyDescent="0.25"/>
    <row r="2312" x14ac:dyDescent="0.25"/>
    <row r="2313" x14ac:dyDescent="0.25"/>
    <row r="2314" x14ac:dyDescent="0.25"/>
    <row r="2315" x14ac:dyDescent="0.25"/>
    <row r="2316" x14ac:dyDescent="0.25"/>
    <row r="2317" x14ac:dyDescent="0.25"/>
    <row r="2318" x14ac:dyDescent="0.25"/>
    <row r="2319" x14ac:dyDescent="0.25"/>
    <row r="2320" x14ac:dyDescent="0.25"/>
    <row r="2321" x14ac:dyDescent="0.25"/>
    <row r="2322" x14ac:dyDescent="0.25"/>
    <row r="2323" x14ac:dyDescent="0.25"/>
    <row r="2324" x14ac:dyDescent="0.25"/>
    <row r="2325" x14ac:dyDescent="0.25"/>
    <row r="2326" x14ac:dyDescent="0.25"/>
    <row r="2327" x14ac:dyDescent="0.25"/>
    <row r="2328" x14ac:dyDescent="0.25"/>
    <row r="2329" x14ac:dyDescent="0.25"/>
    <row r="2330" x14ac:dyDescent="0.25"/>
    <row r="2331" x14ac:dyDescent="0.25"/>
    <row r="2332" x14ac:dyDescent="0.25"/>
    <row r="2333" x14ac:dyDescent="0.25"/>
    <row r="2334" x14ac:dyDescent="0.25"/>
    <row r="2335" x14ac:dyDescent="0.25"/>
    <row r="2336" x14ac:dyDescent="0.25"/>
    <row r="2337" x14ac:dyDescent="0.25"/>
    <row r="2338" x14ac:dyDescent="0.25"/>
    <row r="2339" x14ac:dyDescent="0.25"/>
    <row r="2340" x14ac:dyDescent="0.25"/>
    <row r="2341" x14ac:dyDescent="0.25"/>
    <row r="2342" x14ac:dyDescent="0.25"/>
    <row r="2343" x14ac:dyDescent="0.25"/>
    <row r="2344" x14ac:dyDescent="0.25"/>
    <row r="2345" x14ac:dyDescent="0.25"/>
    <row r="2346" x14ac:dyDescent="0.25"/>
    <row r="2347" x14ac:dyDescent="0.25"/>
    <row r="2348" x14ac:dyDescent="0.25"/>
    <row r="2349" x14ac:dyDescent="0.25"/>
    <row r="2350" x14ac:dyDescent="0.25"/>
    <row r="2351" x14ac:dyDescent="0.25"/>
    <row r="2352" x14ac:dyDescent="0.25"/>
    <row r="2353" x14ac:dyDescent="0.25"/>
    <row r="2354" x14ac:dyDescent="0.25"/>
    <row r="2355" x14ac:dyDescent="0.25"/>
    <row r="2356" x14ac:dyDescent="0.25"/>
    <row r="2357" x14ac:dyDescent="0.25"/>
    <row r="2358" x14ac:dyDescent="0.25"/>
    <row r="2359" x14ac:dyDescent="0.25"/>
    <row r="2360" x14ac:dyDescent="0.25"/>
    <row r="2361" x14ac:dyDescent="0.25"/>
    <row r="2362" x14ac:dyDescent="0.25"/>
    <row r="2363" x14ac:dyDescent="0.25"/>
    <row r="2364" x14ac:dyDescent="0.25"/>
    <row r="2365" x14ac:dyDescent="0.25"/>
    <row r="2366" x14ac:dyDescent="0.25"/>
    <row r="2367" x14ac:dyDescent="0.25"/>
    <row r="2368" x14ac:dyDescent="0.25"/>
    <row r="2369" x14ac:dyDescent="0.25"/>
    <row r="2370" x14ac:dyDescent="0.25"/>
    <row r="2371" x14ac:dyDescent="0.25"/>
    <row r="2372" x14ac:dyDescent="0.25"/>
    <row r="2373" x14ac:dyDescent="0.25"/>
    <row r="2374" x14ac:dyDescent="0.25"/>
    <row r="2375" x14ac:dyDescent="0.25"/>
    <row r="2376" x14ac:dyDescent="0.25"/>
    <row r="2377" x14ac:dyDescent="0.25"/>
    <row r="2378" x14ac:dyDescent="0.25"/>
    <row r="2379" x14ac:dyDescent="0.25"/>
    <row r="2380" x14ac:dyDescent="0.25"/>
    <row r="2381" x14ac:dyDescent="0.25"/>
    <row r="2382" x14ac:dyDescent="0.25"/>
    <row r="2383" x14ac:dyDescent="0.25"/>
    <row r="2384" x14ac:dyDescent="0.25"/>
    <row r="2385" x14ac:dyDescent="0.25"/>
    <row r="2386" x14ac:dyDescent="0.25"/>
    <row r="2387" x14ac:dyDescent="0.25"/>
    <row r="2388" x14ac:dyDescent="0.25"/>
    <row r="2389" x14ac:dyDescent="0.25"/>
    <row r="2390" x14ac:dyDescent="0.25"/>
    <row r="2391" x14ac:dyDescent="0.25"/>
    <row r="2392" x14ac:dyDescent="0.25"/>
    <row r="2393" x14ac:dyDescent="0.25"/>
    <row r="2394" x14ac:dyDescent="0.25"/>
    <row r="2395" x14ac:dyDescent="0.25"/>
    <row r="2396" x14ac:dyDescent="0.25"/>
    <row r="2397" x14ac:dyDescent="0.25"/>
    <row r="2398" x14ac:dyDescent="0.25"/>
    <row r="2399" x14ac:dyDescent="0.25"/>
    <row r="2400" x14ac:dyDescent="0.25"/>
    <row r="2401" x14ac:dyDescent="0.25"/>
    <row r="2402" x14ac:dyDescent="0.25"/>
    <row r="2403" x14ac:dyDescent="0.25"/>
    <row r="2404" x14ac:dyDescent="0.25"/>
    <row r="2405" x14ac:dyDescent="0.25"/>
    <row r="2406" x14ac:dyDescent="0.25"/>
    <row r="2407" x14ac:dyDescent="0.25"/>
    <row r="2408" x14ac:dyDescent="0.25"/>
    <row r="2409" x14ac:dyDescent="0.25"/>
    <row r="2410" x14ac:dyDescent="0.25"/>
    <row r="2411" x14ac:dyDescent="0.25"/>
    <row r="2412" x14ac:dyDescent="0.25"/>
    <row r="2413" x14ac:dyDescent="0.25"/>
    <row r="2414" x14ac:dyDescent="0.25"/>
    <row r="2415" x14ac:dyDescent="0.25"/>
    <row r="2416" x14ac:dyDescent="0.25"/>
    <row r="2417" x14ac:dyDescent="0.25"/>
    <row r="2418" x14ac:dyDescent="0.25"/>
    <row r="2419" x14ac:dyDescent="0.25"/>
    <row r="2420" x14ac:dyDescent="0.25"/>
    <row r="2421" x14ac:dyDescent="0.25"/>
    <row r="2422" x14ac:dyDescent="0.25"/>
    <row r="2423" x14ac:dyDescent="0.25"/>
    <row r="2424" x14ac:dyDescent="0.25"/>
    <row r="2425" x14ac:dyDescent="0.25"/>
    <row r="2426" x14ac:dyDescent="0.25"/>
    <row r="2427" x14ac:dyDescent="0.25"/>
    <row r="2428" x14ac:dyDescent="0.25"/>
    <row r="2429" x14ac:dyDescent="0.25"/>
    <row r="2430" x14ac:dyDescent="0.25"/>
    <row r="2431" x14ac:dyDescent="0.25"/>
    <row r="2432" x14ac:dyDescent="0.25"/>
    <row r="2433" x14ac:dyDescent="0.25"/>
    <row r="2434" x14ac:dyDescent="0.25"/>
    <row r="2435" x14ac:dyDescent="0.25"/>
    <row r="2436" x14ac:dyDescent="0.25"/>
    <row r="2437" x14ac:dyDescent="0.25"/>
    <row r="2438" x14ac:dyDescent="0.25"/>
    <row r="2439" x14ac:dyDescent="0.25"/>
    <row r="2440" x14ac:dyDescent="0.25"/>
    <row r="2441" x14ac:dyDescent="0.25"/>
    <row r="2442" x14ac:dyDescent="0.25"/>
    <row r="2443" x14ac:dyDescent="0.25"/>
    <row r="2444" x14ac:dyDescent="0.25"/>
    <row r="2445" x14ac:dyDescent="0.25"/>
    <row r="2446" x14ac:dyDescent="0.25"/>
    <row r="2447" x14ac:dyDescent="0.25"/>
    <row r="2448" x14ac:dyDescent="0.25"/>
    <row r="2449" x14ac:dyDescent="0.25"/>
    <row r="2450" x14ac:dyDescent="0.25"/>
    <row r="2451" x14ac:dyDescent="0.25"/>
    <row r="2452" x14ac:dyDescent="0.25"/>
    <row r="2453" x14ac:dyDescent="0.25"/>
    <row r="2454" x14ac:dyDescent="0.25"/>
    <row r="2455" x14ac:dyDescent="0.25"/>
    <row r="2456" x14ac:dyDescent="0.25"/>
    <row r="2457" x14ac:dyDescent="0.25"/>
    <row r="2458" x14ac:dyDescent="0.25"/>
    <row r="2459" x14ac:dyDescent="0.25"/>
    <row r="2460" x14ac:dyDescent="0.25"/>
    <row r="2461" x14ac:dyDescent="0.25"/>
    <row r="2462" x14ac:dyDescent="0.25"/>
    <row r="2463" x14ac:dyDescent="0.25"/>
    <row r="2464" x14ac:dyDescent="0.25"/>
    <row r="2465" x14ac:dyDescent="0.25"/>
    <row r="2466" x14ac:dyDescent="0.25"/>
    <row r="2467" x14ac:dyDescent="0.25"/>
    <row r="2468" x14ac:dyDescent="0.25"/>
    <row r="2469" x14ac:dyDescent="0.25"/>
    <row r="2470" x14ac:dyDescent="0.25"/>
    <row r="2471" x14ac:dyDescent="0.25"/>
    <row r="2472" x14ac:dyDescent="0.25"/>
    <row r="2473" x14ac:dyDescent="0.25"/>
    <row r="2474" x14ac:dyDescent="0.25"/>
    <row r="2475" x14ac:dyDescent="0.25"/>
    <row r="2476" x14ac:dyDescent="0.25"/>
    <row r="2477" x14ac:dyDescent="0.25"/>
    <row r="2478" x14ac:dyDescent="0.25"/>
    <row r="2479" x14ac:dyDescent="0.25"/>
    <row r="2480" x14ac:dyDescent="0.25"/>
    <row r="2481" x14ac:dyDescent="0.25"/>
    <row r="2482" x14ac:dyDescent="0.25"/>
    <row r="2483" x14ac:dyDescent="0.25"/>
    <row r="2484" x14ac:dyDescent="0.25"/>
    <row r="2485" x14ac:dyDescent="0.25"/>
    <row r="2486" x14ac:dyDescent="0.25"/>
    <row r="2487" x14ac:dyDescent="0.25"/>
    <row r="2488" x14ac:dyDescent="0.25"/>
    <row r="2489" x14ac:dyDescent="0.25"/>
    <row r="2490" x14ac:dyDescent="0.25"/>
    <row r="2491" x14ac:dyDescent="0.25"/>
    <row r="2492" x14ac:dyDescent="0.25"/>
    <row r="2493" x14ac:dyDescent="0.25"/>
    <row r="2494" x14ac:dyDescent="0.25"/>
    <row r="2495" x14ac:dyDescent="0.25"/>
    <row r="2496" x14ac:dyDescent="0.25"/>
    <row r="2497" x14ac:dyDescent="0.25"/>
    <row r="2498" x14ac:dyDescent="0.25"/>
    <row r="2499" x14ac:dyDescent="0.25"/>
    <row r="2500" x14ac:dyDescent="0.25"/>
    <row r="2501" x14ac:dyDescent="0.25"/>
    <row r="2502" x14ac:dyDescent="0.25"/>
    <row r="2503" x14ac:dyDescent="0.25"/>
    <row r="2504" x14ac:dyDescent="0.25"/>
    <row r="2505" x14ac:dyDescent="0.25"/>
    <row r="2506" x14ac:dyDescent="0.25"/>
    <row r="2507" x14ac:dyDescent="0.25"/>
    <row r="2508" x14ac:dyDescent="0.25"/>
    <row r="2509" x14ac:dyDescent="0.25"/>
    <row r="2510" x14ac:dyDescent="0.25"/>
    <row r="2511" x14ac:dyDescent="0.25"/>
    <row r="2512" x14ac:dyDescent="0.25"/>
    <row r="2513" x14ac:dyDescent="0.25"/>
    <row r="2514" x14ac:dyDescent="0.25"/>
    <row r="2515" x14ac:dyDescent="0.25"/>
    <row r="2516" x14ac:dyDescent="0.25"/>
    <row r="2517" x14ac:dyDescent="0.25"/>
    <row r="2518" x14ac:dyDescent="0.25"/>
    <row r="2519" x14ac:dyDescent="0.25"/>
    <row r="2520" x14ac:dyDescent="0.25"/>
    <row r="2521" x14ac:dyDescent="0.25"/>
    <row r="2522" x14ac:dyDescent="0.25"/>
    <row r="2523" x14ac:dyDescent="0.25"/>
    <row r="2524" x14ac:dyDescent="0.25"/>
    <row r="2525" x14ac:dyDescent="0.25"/>
    <row r="2526" x14ac:dyDescent="0.25"/>
    <row r="2527" x14ac:dyDescent="0.25"/>
    <row r="2528" x14ac:dyDescent="0.25"/>
    <row r="2529" x14ac:dyDescent="0.25"/>
    <row r="2530" x14ac:dyDescent="0.25"/>
    <row r="2531" x14ac:dyDescent="0.25"/>
    <row r="2532" x14ac:dyDescent="0.25"/>
    <row r="2533" x14ac:dyDescent="0.25"/>
    <row r="2534" x14ac:dyDescent="0.25"/>
    <row r="2535" x14ac:dyDescent="0.25"/>
    <row r="2536" x14ac:dyDescent="0.25"/>
    <row r="2537" x14ac:dyDescent="0.25"/>
    <row r="2538" x14ac:dyDescent="0.25"/>
    <row r="2539" x14ac:dyDescent="0.25"/>
    <row r="2540" x14ac:dyDescent="0.25"/>
    <row r="2541" x14ac:dyDescent="0.25"/>
    <row r="2542" x14ac:dyDescent="0.25"/>
    <row r="2543" x14ac:dyDescent="0.25"/>
    <row r="2544" x14ac:dyDescent="0.25"/>
    <row r="2545" x14ac:dyDescent="0.25"/>
    <row r="2546" x14ac:dyDescent="0.25"/>
    <row r="2547" x14ac:dyDescent="0.25"/>
    <row r="2548" x14ac:dyDescent="0.25"/>
    <row r="2549" x14ac:dyDescent="0.25"/>
    <row r="2550" x14ac:dyDescent="0.25"/>
    <row r="2551" x14ac:dyDescent="0.25"/>
    <row r="2552" x14ac:dyDescent="0.25"/>
    <row r="2553" x14ac:dyDescent="0.25"/>
    <row r="2554" x14ac:dyDescent="0.25"/>
    <row r="2555" x14ac:dyDescent="0.25"/>
    <row r="2556" x14ac:dyDescent="0.25"/>
    <row r="2557" x14ac:dyDescent="0.25"/>
    <row r="2558" x14ac:dyDescent="0.25"/>
    <row r="2559" x14ac:dyDescent="0.25"/>
    <row r="2560" x14ac:dyDescent="0.25"/>
    <row r="2561" x14ac:dyDescent="0.25"/>
    <row r="2562" x14ac:dyDescent="0.25"/>
    <row r="2563" x14ac:dyDescent="0.25"/>
    <row r="2564" x14ac:dyDescent="0.25"/>
    <row r="2565" x14ac:dyDescent="0.25"/>
    <row r="2566" x14ac:dyDescent="0.25"/>
    <row r="2567" x14ac:dyDescent="0.25"/>
    <row r="2568" x14ac:dyDescent="0.25"/>
    <row r="2569" x14ac:dyDescent="0.25"/>
    <row r="2570" x14ac:dyDescent="0.25"/>
    <row r="2571" x14ac:dyDescent="0.25"/>
    <row r="2572" x14ac:dyDescent="0.25"/>
    <row r="2573" x14ac:dyDescent="0.25"/>
    <row r="2574" x14ac:dyDescent="0.25"/>
    <row r="2575" x14ac:dyDescent="0.25"/>
    <row r="2576" x14ac:dyDescent="0.25"/>
    <row r="2577" x14ac:dyDescent="0.25"/>
    <row r="2578" x14ac:dyDescent="0.25"/>
    <row r="2579" x14ac:dyDescent="0.25"/>
    <row r="2580" x14ac:dyDescent="0.25"/>
    <row r="2581" x14ac:dyDescent="0.25"/>
    <row r="2582" x14ac:dyDescent="0.25"/>
    <row r="2583" x14ac:dyDescent="0.25"/>
    <row r="2584" x14ac:dyDescent="0.25"/>
    <row r="2585" x14ac:dyDescent="0.25"/>
    <row r="2586" x14ac:dyDescent="0.25"/>
    <row r="2587" x14ac:dyDescent="0.25"/>
    <row r="2588" x14ac:dyDescent="0.25"/>
    <row r="2589" x14ac:dyDescent="0.25"/>
    <row r="2590" x14ac:dyDescent="0.25"/>
    <row r="2591" x14ac:dyDescent="0.25"/>
    <row r="2592" x14ac:dyDescent="0.25"/>
    <row r="2593" x14ac:dyDescent="0.25"/>
    <row r="2594" x14ac:dyDescent="0.25"/>
    <row r="2595" x14ac:dyDescent="0.25"/>
    <row r="2596" x14ac:dyDescent="0.25"/>
    <row r="2597" x14ac:dyDescent="0.25"/>
    <row r="2598" x14ac:dyDescent="0.25"/>
    <row r="2599" x14ac:dyDescent="0.25"/>
    <row r="2600" x14ac:dyDescent="0.25"/>
    <row r="2601" x14ac:dyDescent="0.25"/>
    <row r="2602" x14ac:dyDescent="0.25"/>
    <row r="2603" x14ac:dyDescent="0.25"/>
    <row r="2604" x14ac:dyDescent="0.25"/>
    <row r="2605" x14ac:dyDescent="0.25"/>
    <row r="2606" x14ac:dyDescent="0.25"/>
    <row r="2607" x14ac:dyDescent="0.25"/>
    <row r="2608" x14ac:dyDescent="0.25"/>
    <row r="2609" x14ac:dyDescent="0.25"/>
    <row r="2610" x14ac:dyDescent="0.25"/>
    <row r="2611" x14ac:dyDescent="0.25"/>
    <row r="2612" x14ac:dyDescent="0.25"/>
    <row r="2613" x14ac:dyDescent="0.25"/>
    <row r="2614" x14ac:dyDescent="0.25"/>
    <row r="2615" x14ac:dyDescent="0.25"/>
    <row r="2616" x14ac:dyDescent="0.25"/>
    <row r="2617" x14ac:dyDescent="0.25"/>
    <row r="2618" x14ac:dyDescent="0.25"/>
    <row r="2619" x14ac:dyDescent="0.25"/>
    <row r="2620" x14ac:dyDescent="0.25"/>
    <row r="2621" x14ac:dyDescent="0.25"/>
    <row r="2622" x14ac:dyDescent="0.25"/>
    <row r="2623" x14ac:dyDescent="0.25"/>
    <row r="2624" x14ac:dyDescent="0.25"/>
    <row r="2625" x14ac:dyDescent="0.25"/>
    <row r="2626" x14ac:dyDescent="0.25"/>
    <row r="2627" x14ac:dyDescent="0.25"/>
    <row r="2628" x14ac:dyDescent="0.25"/>
    <row r="2629" x14ac:dyDescent="0.25"/>
    <row r="2630" x14ac:dyDescent="0.25"/>
    <row r="2631" x14ac:dyDescent="0.25"/>
    <row r="2632" x14ac:dyDescent="0.25"/>
    <row r="2633" x14ac:dyDescent="0.25"/>
    <row r="2634" x14ac:dyDescent="0.25"/>
    <row r="2635" x14ac:dyDescent="0.25"/>
    <row r="2636" x14ac:dyDescent="0.25"/>
    <row r="2637" x14ac:dyDescent="0.25"/>
    <row r="2638" x14ac:dyDescent="0.25"/>
    <row r="2639" x14ac:dyDescent="0.25"/>
    <row r="2640" x14ac:dyDescent="0.25"/>
    <row r="2641" x14ac:dyDescent="0.25"/>
    <row r="2642" x14ac:dyDescent="0.25"/>
    <row r="2643" x14ac:dyDescent="0.25"/>
    <row r="2644" x14ac:dyDescent="0.25"/>
    <row r="2645" x14ac:dyDescent="0.25"/>
    <row r="2646" x14ac:dyDescent="0.25"/>
    <row r="2647" x14ac:dyDescent="0.25"/>
    <row r="2648" x14ac:dyDescent="0.25"/>
    <row r="2649" x14ac:dyDescent="0.25"/>
    <row r="2650" x14ac:dyDescent="0.25"/>
    <row r="2651" x14ac:dyDescent="0.25"/>
    <row r="2652" x14ac:dyDescent="0.25"/>
    <row r="2653" x14ac:dyDescent="0.25"/>
    <row r="2654" x14ac:dyDescent="0.25"/>
    <row r="2655" x14ac:dyDescent="0.25"/>
    <row r="2656" x14ac:dyDescent="0.25"/>
    <row r="2657" x14ac:dyDescent="0.25"/>
    <row r="2658" x14ac:dyDescent="0.25"/>
    <row r="2659" x14ac:dyDescent="0.25"/>
    <row r="2660" x14ac:dyDescent="0.25"/>
    <row r="2661" x14ac:dyDescent="0.25"/>
    <row r="2662" x14ac:dyDescent="0.25"/>
    <row r="2663" x14ac:dyDescent="0.25"/>
    <row r="2664" x14ac:dyDescent="0.25"/>
    <row r="2665" x14ac:dyDescent="0.25"/>
    <row r="2666" x14ac:dyDescent="0.25"/>
    <row r="2667" x14ac:dyDescent="0.25"/>
    <row r="2668" x14ac:dyDescent="0.25"/>
    <row r="2669" x14ac:dyDescent="0.25"/>
    <row r="2670" x14ac:dyDescent="0.25"/>
    <row r="2671" x14ac:dyDescent="0.25"/>
    <row r="2672" x14ac:dyDescent="0.25"/>
    <row r="2673" x14ac:dyDescent="0.25"/>
    <row r="2674" x14ac:dyDescent="0.25"/>
    <row r="2675" x14ac:dyDescent="0.25"/>
    <row r="2676" x14ac:dyDescent="0.25"/>
    <row r="2677" x14ac:dyDescent="0.25"/>
    <row r="2678" x14ac:dyDescent="0.25"/>
    <row r="2679" x14ac:dyDescent="0.25"/>
    <row r="2680" x14ac:dyDescent="0.25"/>
    <row r="2681" x14ac:dyDescent="0.25"/>
    <row r="2682" x14ac:dyDescent="0.25"/>
    <row r="2683" x14ac:dyDescent="0.25"/>
    <row r="2684" x14ac:dyDescent="0.25"/>
    <row r="2685" x14ac:dyDescent="0.25"/>
    <row r="2686" x14ac:dyDescent="0.25"/>
    <row r="2687" x14ac:dyDescent="0.25"/>
    <row r="2688" x14ac:dyDescent="0.25"/>
    <row r="2689" x14ac:dyDescent="0.25"/>
    <row r="2690" x14ac:dyDescent="0.25"/>
    <row r="2691" x14ac:dyDescent="0.25"/>
    <row r="2692" x14ac:dyDescent="0.25"/>
    <row r="2693" x14ac:dyDescent="0.25"/>
    <row r="2694" x14ac:dyDescent="0.25"/>
    <row r="2695" x14ac:dyDescent="0.25"/>
    <row r="2696" x14ac:dyDescent="0.25"/>
    <row r="2697" x14ac:dyDescent="0.25"/>
    <row r="2698" x14ac:dyDescent="0.25"/>
    <row r="2699" x14ac:dyDescent="0.25"/>
    <row r="2700" x14ac:dyDescent="0.25"/>
    <row r="2701" x14ac:dyDescent="0.25"/>
    <row r="2702" x14ac:dyDescent="0.25"/>
    <row r="2703" x14ac:dyDescent="0.25"/>
    <row r="2704" x14ac:dyDescent="0.25"/>
    <row r="2705" x14ac:dyDescent="0.25"/>
    <row r="2706" x14ac:dyDescent="0.25"/>
    <row r="2707" x14ac:dyDescent="0.25"/>
    <row r="2708" x14ac:dyDescent="0.25"/>
    <row r="2709" x14ac:dyDescent="0.25"/>
    <row r="2710" x14ac:dyDescent="0.25"/>
    <row r="2711" x14ac:dyDescent="0.25"/>
    <row r="2712" x14ac:dyDescent="0.25"/>
    <row r="2713" x14ac:dyDescent="0.25"/>
    <row r="2714" x14ac:dyDescent="0.25"/>
    <row r="2715" x14ac:dyDescent="0.25"/>
    <row r="2716" x14ac:dyDescent="0.25"/>
    <row r="2717" x14ac:dyDescent="0.25"/>
    <row r="2718" x14ac:dyDescent="0.25"/>
    <row r="2719" x14ac:dyDescent="0.25"/>
    <row r="2720" x14ac:dyDescent="0.25"/>
    <row r="2721" x14ac:dyDescent="0.25"/>
    <row r="2722" x14ac:dyDescent="0.25"/>
    <row r="2723" x14ac:dyDescent="0.25"/>
    <row r="2724" x14ac:dyDescent="0.25"/>
    <row r="2725" x14ac:dyDescent="0.25"/>
    <row r="2726" x14ac:dyDescent="0.25"/>
    <row r="2727" x14ac:dyDescent="0.25"/>
    <row r="2728" x14ac:dyDescent="0.25"/>
    <row r="2729" x14ac:dyDescent="0.25"/>
    <row r="2730" x14ac:dyDescent="0.25"/>
    <row r="2731" x14ac:dyDescent="0.25"/>
    <row r="2732" x14ac:dyDescent="0.25"/>
    <row r="2733" x14ac:dyDescent="0.25"/>
    <row r="2734" x14ac:dyDescent="0.25"/>
    <row r="2735" x14ac:dyDescent="0.25"/>
    <row r="2736" x14ac:dyDescent="0.25"/>
    <row r="2737" x14ac:dyDescent="0.25"/>
    <row r="2738" x14ac:dyDescent="0.25"/>
    <row r="2739" x14ac:dyDescent="0.25"/>
    <row r="2740" x14ac:dyDescent="0.25"/>
    <row r="2741" x14ac:dyDescent="0.25"/>
    <row r="2742" x14ac:dyDescent="0.25"/>
    <row r="2743" x14ac:dyDescent="0.25"/>
    <row r="2744" x14ac:dyDescent="0.25"/>
    <row r="2745" x14ac:dyDescent="0.25"/>
    <row r="2746" x14ac:dyDescent="0.25"/>
    <row r="2747" x14ac:dyDescent="0.25"/>
    <row r="2748" x14ac:dyDescent="0.25"/>
    <row r="2749" x14ac:dyDescent="0.25"/>
    <row r="2750" x14ac:dyDescent="0.25"/>
    <row r="2751" x14ac:dyDescent="0.25"/>
    <row r="2752" x14ac:dyDescent="0.25"/>
    <row r="2753" x14ac:dyDescent="0.25"/>
    <row r="2754" x14ac:dyDescent="0.25"/>
    <row r="2755" x14ac:dyDescent="0.25"/>
    <row r="2756" x14ac:dyDescent="0.25"/>
    <row r="2757" x14ac:dyDescent="0.25"/>
    <row r="2758" x14ac:dyDescent="0.25"/>
    <row r="2759" x14ac:dyDescent="0.25"/>
    <row r="2760" x14ac:dyDescent="0.25"/>
    <row r="2761" x14ac:dyDescent="0.25"/>
    <row r="2762" x14ac:dyDescent="0.25"/>
    <row r="2763" x14ac:dyDescent="0.25"/>
    <row r="2764" x14ac:dyDescent="0.25"/>
    <row r="2765" x14ac:dyDescent="0.25"/>
    <row r="2766" x14ac:dyDescent="0.25"/>
    <row r="2767" x14ac:dyDescent="0.25"/>
    <row r="2768" x14ac:dyDescent="0.25"/>
    <row r="2769" x14ac:dyDescent="0.25"/>
    <row r="2770" x14ac:dyDescent="0.25"/>
    <row r="2771" x14ac:dyDescent="0.25"/>
    <row r="2772" x14ac:dyDescent="0.25"/>
    <row r="2773" x14ac:dyDescent="0.25"/>
    <row r="2774" x14ac:dyDescent="0.25"/>
    <row r="2775" x14ac:dyDescent="0.25"/>
    <row r="2776" x14ac:dyDescent="0.25"/>
    <row r="2777" x14ac:dyDescent="0.25"/>
    <row r="2778" x14ac:dyDescent="0.25"/>
    <row r="2779" x14ac:dyDescent="0.25"/>
    <row r="2780" x14ac:dyDescent="0.25"/>
    <row r="2781" x14ac:dyDescent="0.25"/>
    <row r="2782" x14ac:dyDescent="0.25"/>
    <row r="2783" x14ac:dyDescent="0.25"/>
    <row r="2784" x14ac:dyDescent="0.25"/>
    <row r="2785" x14ac:dyDescent="0.25"/>
    <row r="2786" x14ac:dyDescent="0.25"/>
    <row r="2787" x14ac:dyDescent="0.25"/>
    <row r="2788" x14ac:dyDescent="0.25"/>
    <row r="2789" x14ac:dyDescent="0.25"/>
    <row r="2790" x14ac:dyDescent="0.25"/>
    <row r="2791" x14ac:dyDescent="0.25"/>
    <row r="2792" x14ac:dyDescent="0.25"/>
    <row r="2793" x14ac:dyDescent="0.25"/>
    <row r="2794" x14ac:dyDescent="0.25"/>
    <row r="2795" x14ac:dyDescent="0.25"/>
    <row r="2796" x14ac:dyDescent="0.25"/>
    <row r="2797" x14ac:dyDescent="0.25"/>
    <row r="2798" x14ac:dyDescent="0.25"/>
    <row r="2799" x14ac:dyDescent="0.25"/>
    <row r="2800" x14ac:dyDescent="0.25"/>
    <row r="2801" x14ac:dyDescent="0.25"/>
    <row r="2802" x14ac:dyDescent="0.25"/>
    <row r="2803" x14ac:dyDescent="0.25"/>
    <row r="2804" x14ac:dyDescent="0.25"/>
    <row r="2805" x14ac:dyDescent="0.25"/>
    <row r="2806" x14ac:dyDescent="0.25"/>
    <row r="2807" x14ac:dyDescent="0.25"/>
    <row r="2808" x14ac:dyDescent="0.25"/>
    <row r="2809" x14ac:dyDescent="0.25"/>
    <row r="2810" x14ac:dyDescent="0.25"/>
    <row r="2811" x14ac:dyDescent="0.25"/>
    <row r="2812" x14ac:dyDescent="0.25"/>
    <row r="2813" x14ac:dyDescent="0.25"/>
    <row r="2814" x14ac:dyDescent="0.25"/>
    <row r="2815" x14ac:dyDescent="0.25"/>
    <row r="2816" x14ac:dyDescent="0.25"/>
    <row r="2817" x14ac:dyDescent="0.25"/>
    <row r="2818" x14ac:dyDescent="0.25"/>
    <row r="2819" x14ac:dyDescent="0.25"/>
    <row r="2820" x14ac:dyDescent="0.25"/>
    <row r="2821" x14ac:dyDescent="0.25"/>
    <row r="2822" x14ac:dyDescent="0.25"/>
    <row r="2823" x14ac:dyDescent="0.25"/>
    <row r="2824" x14ac:dyDescent="0.25"/>
    <row r="2825" x14ac:dyDescent="0.25"/>
    <row r="2826" x14ac:dyDescent="0.25"/>
    <row r="2827" x14ac:dyDescent="0.25"/>
    <row r="2828" x14ac:dyDescent="0.25"/>
    <row r="2829" x14ac:dyDescent="0.25"/>
    <row r="2830" x14ac:dyDescent="0.25"/>
    <row r="2831" x14ac:dyDescent="0.25"/>
    <row r="2832" x14ac:dyDescent="0.25"/>
    <row r="2833" x14ac:dyDescent="0.25"/>
    <row r="2834" x14ac:dyDescent="0.25"/>
    <row r="2835" x14ac:dyDescent="0.25"/>
    <row r="2836" x14ac:dyDescent="0.25"/>
    <row r="2837" x14ac:dyDescent="0.25"/>
    <row r="2838" x14ac:dyDescent="0.25"/>
    <row r="2839" x14ac:dyDescent="0.25"/>
    <row r="2840" x14ac:dyDescent="0.25"/>
    <row r="2841" x14ac:dyDescent="0.25"/>
    <row r="2842" x14ac:dyDescent="0.25"/>
    <row r="2843" x14ac:dyDescent="0.25"/>
    <row r="2844" x14ac:dyDescent="0.25"/>
    <row r="2845" x14ac:dyDescent="0.25"/>
    <row r="2846" x14ac:dyDescent="0.25"/>
    <row r="2847" x14ac:dyDescent="0.25"/>
    <row r="2848" x14ac:dyDescent="0.25"/>
    <row r="2849" x14ac:dyDescent="0.25"/>
    <row r="2850" x14ac:dyDescent="0.25"/>
    <row r="2851" x14ac:dyDescent="0.25"/>
    <row r="2852" x14ac:dyDescent="0.25"/>
    <row r="2853" x14ac:dyDescent="0.25"/>
    <row r="2854" x14ac:dyDescent="0.25"/>
    <row r="2855" x14ac:dyDescent="0.25"/>
    <row r="2856" x14ac:dyDescent="0.25"/>
    <row r="2857" x14ac:dyDescent="0.25"/>
    <row r="2858" x14ac:dyDescent="0.25"/>
    <row r="2859" x14ac:dyDescent="0.25"/>
    <row r="2860" x14ac:dyDescent="0.25"/>
    <row r="2861" x14ac:dyDescent="0.25"/>
    <row r="2862" x14ac:dyDescent="0.25"/>
    <row r="2863" x14ac:dyDescent="0.25"/>
    <row r="2864" x14ac:dyDescent="0.25"/>
    <row r="2865" x14ac:dyDescent="0.25"/>
    <row r="2866" x14ac:dyDescent="0.25"/>
    <row r="2867" x14ac:dyDescent="0.25"/>
    <row r="2868" x14ac:dyDescent="0.25"/>
    <row r="2869" x14ac:dyDescent="0.25"/>
    <row r="2870" x14ac:dyDescent="0.25"/>
    <row r="2871" x14ac:dyDescent="0.25"/>
    <row r="2872" x14ac:dyDescent="0.25"/>
    <row r="2873" x14ac:dyDescent="0.25"/>
    <row r="2874" x14ac:dyDescent="0.25"/>
    <row r="2875" x14ac:dyDescent="0.25"/>
    <row r="2876" x14ac:dyDescent="0.25"/>
    <row r="2877" x14ac:dyDescent="0.25"/>
    <row r="2878" x14ac:dyDescent="0.25"/>
    <row r="2879" x14ac:dyDescent="0.25"/>
    <row r="2880" x14ac:dyDescent="0.25"/>
    <row r="2881" x14ac:dyDescent="0.25"/>
    <row r="2882" x14ac:dyDescent="0.25"/>
    <row r="2883" x14ac:dyDescent="0.25"/>
    <row r="2884" x14ac:dyDescent="0.25"/>
    <row r="2885" x14ac:dyDescent="0.25"/>
    <row r="2886" x14ac:dyDescent="0.25"/>
    <row r="2887" x14ac:dyDescent="0.25"/>
    <row r="2888" x14ac:dyDescent="0.25"/>
    <row r="2889" x14ac:dyDescent="0.25"/>
    <row r="2890" x14ac:dyDescent="0.25"/>
    <row r="2891" x14ac:dyDescent="0.25"/>
    <row r="2892" x14ac:dyDescent="0.25"/>
    <row r="2893" x14ac:dyDescent="0.25"/>
    <row r="2894" x14ac:dyDescent="0.25"/>
    <row r="2895" x14ac:dyDescent="0.25"/>
    <row r="2896" x14ac:dyDescent="0.25"/>
    <row r="2897" x14ac:dyDescent="0.25"/>
    <row r="2898" x14ac:dyDescent="0.25"/>
    <row r="2899" x14ac:dyDescent="0.25"/>
    <row r="2900" x14ac:dyDescent="0.25"/>
    <row r="2901" x14ac:dyDescent="0.25"/>
    <row r="2902" x14ac:dyDescent="0.25"/>
    <row r="2903" x14ac:dyDescent="0.25"/>
    <row r="2904" x14ac:dyDescent="0.25"/>
    <row r="2905" x14ac:dyDescent="0.25"/>
    <row r="2906" x14ac:dyDescent="0.25"/>
    <row r="2907" x14ac:dyDescent="0.25"/>
    <row r="2908" x14ac:dyDescent="0.25"/>
    <row r="2909" x14ac:dyDescent="0.25"/>
    <row r="2910" x14ac:dyDescent="0.25"/>
    <row r="2911" x14ac:dyDescent="0.25"/>
    <row r="2912" x14ac:dyDescent="0.25"/>
    <row r="2913" x14ac:dyDescent="0.25"/>
    <row r="2914" x14ac:dyDescent="0.25"/>
    <row r="2915" x14ac:dyDescent="0.25"/>
    <row r="2916" x14ac:dyDescent="0.25"/>
    <row r="2917" x14ac:dyDescent="0.25"/>
    <row r="2918" x14ac:dyDescent="0.25"/>
    <row r="2919" x14ac:dyDescent="0.25"/>
    <row r="2920" x14ac:dyDescent="0.25"/>
    <row r="2921" x14ac:dyDescent="0.25"/>
    <row r="2922" x14ac:dyDescent="0.25"/>
    <row r="2923" x14ac:dyDescent="0.25"/>
    <row r="2924" x14ac:dyDescent="0.25"/>
    <row r="2925" x14ac:dyDescent="0.25"/>
    <row r="2926" x14ac:dyDescent="0.25"/>
    <row r="2927" x14ac:dyDescent="0.25"/>
    <row r="2928" x14ac:dyDescent="0.25"/>
    <row r="2929" x14ac:dyDescent="0.25"/>
    <row r="2930" x14ac:dyDescent="0.25"/>
    <row r="2931" x14ac:dyDescent="0.25"/>
    <row r="2932" x14ac:dyDescent="0.25"/>
    <row r="2933" x14ac:dyDescent="0.25"/>
    <row r="2934" x14ac:dyDescent="0.25"/>
    <row r="2935" x14ac:dyDescent="0.25"/>
    <row r="2936" x14ac:dyDescent="0.25"/>
    <row r="2937" x14ac:dyDescent="0.25"/>
    <row r="2938" x14ac:dyDescent="0.25"/>
    <row r="2939" x14ac:dyDescent="0.25"/>
    <row r="2940" x14ac:dyDescent="0.25"/>
    <row r="2941" x14ac:dyDescent="0.25"/>
    <row r="2942" x14ac:dyDescent="0.25"/>
    <row r="2943" x14ac:dyDescent="0.25"/>
    <row r="2944" x14ac:dyDescent="0.25"/>
    <row r="2945" x14ac:dyDescent="0.25"/>
    <row r="2946" x14ac:dyDescent="0.25"/>
    <row r="2947" x14ac:dyDescent="0.25"/>
    <row r="2948" x14ac:dyDescent="0.25"/>
    <row r="2949" x14ac:dyDescent="0.25"/>
    <row r="2950" x14ac:dyDescent="0.25"/>
    <row r="2951" x14ac:dyDescent="0.25"/>
    <row r="2952" x14ac:dyDescent="0.25"/>
    <row r="2953" x14ac:dyDescent="0.25"/>
    <row r="2954" x14ac:dyDescent="0.25"/>
    <row r="2955" x14ac:dyDescent="0.25"/>
    <row r="2956" x14ac:dyDescent="0.25"/>
    <row r="2957" x14ac:dyDescent="0.25"/>
    <row r="2958" x14ac:dyDescent="0.25"/>
    <row r="2959" x14ac:dyDescent="0.25"/>
    <row r="2960" x14ac:dyDescent="0.25"/>
    <row r="2961" x14ac:dyDescent="0.25"/>
    <row r="2962" x14ac:dyDescent="0.25"/>
    <row r="2963" x14ac:dyDescent="0.25"/>
    <row r="2964" x14ac:dyDescent="0.25"/>
    <row r="2965" x14ac:dyDescent="0.25"/>
    <row r="2966" x14ac:dyDescent="0.25"/>
    <row r="2967" x14ac:dyDescent="0.25"/>
    <row r="2968" x14ac:dyDescent="0.25"/>
    <row r="2969" x14ac:dyDescent="0.25"/>
    <row r="2970" x14ac:dyDescent="0.25"/>
    <row r="2971" x14ac:dyDescent="0.25"/>
    <row r="2972" x14ac:dyDescent="0.25"/>
    <row r="2973" x14ac:dyDescent="0.25"/>
    <row r="2974" x14ac:dyDescent="0.25"/>
    <row r="2975" x14ac:dyDescent="0.25"/>
    <row r="2976" x14ac:dyDescent="0.25"/>
    <row r="2977" x14ac:dyDescent="0.25"/>
    <row r="2978" x14ac:dyDescent="0.25"/>
    <row r="2979" x14ac:dyDescent="0.25"/>
    <row r="2980" x14ac:dyDescent="0.25"/>
    <row r="2981" x14ac:dyDescent="0.25"/>
    <row r="2982" x14ac:dyDescent="0.25"/>
    <row r="2983" x14ac:dyDescent="0.25"/>
    <row r="2984" x14ac:dyDescent="0.25"/>
    <row r="2985" x14ac:dyDescent="0.25"/>
    <row r="2986" x14ac:dyDescent="0.25"/>
    <row r="2987" x14ac:dyDescent="0.25"/>
    <row r="2988" x14ac:dyDescent="0.25"/>
    <row r="2989" x14ac:dyDescent="0.25"/>
    <row r="2990" x14ac:dyDescent="0.25"/>
    <row r="2991" x14ac:dyDescent="0.25"/>
    <row r="2992" x14ac:dyDescent="0.25"/>
    <row r="2993" x14ac:dyDescent="0.25"/>
    <row r="2994" x14ac:dyDescent="0.25"/>
    <row r="2995" x14ac:dyDescent="0.25"/>
    <row r="2996" x14ac:dyDescent="0.25"/>
    <row r="2997" x14ac:dyDescent="0.25"/>
    <row r="2998" x14ac:dyDescent="0.25"/>
    <row r="2999" x14ac:dyDescent="0.25"/>
    <row r="3000" x14ac:dyDescent="0.25"/>
    <row r="3001" x14ac:dyDescent="0.25"/>
    <row r="3002" x14ac:dyDescent="0.25"/>
    <row r="3003" x14ac:dyDescent="0.25"/>
    <row r="3004" x14ac:dyDescent="0.25"/>
    <row r="3005" x14ac:dyDescent="0.25"/>
    <row r="3006" x14ac:dyDescent="0.25"/>
    <row r="3007" x14ac:dyDescent="0.25"/>
    <row r="3008" x14ac:dyDescent="0.25"/>
    <row r="3009" x14ac:dyDescent="0.25"/>
    <row r="3010" x14ac:dyDescent="0.25"/>
    <row r="3011" x14ac:dyDescent="0.25"/>
    <row r="3012" x14ac:dyDescent="0.25"/>
    <row r="3013" x14ac:dyDescent="0.25"/>
    <row r="3014" x14ac:dyDescent="0.25"/>
    <row r="3015" x14ac:dyDescent="0.25"/>
    <row r="3016" x14ac:dyDescent="0.25"/>
    <row r="3017" x14ac:dyDescent="0.25"/>
    <row r="3018" x14ac:dyDescent="0.25"/>
    <row r="3019" x14ac:dyDescent="0.25"/>
    <row r="3020" x14ac:dyDescent="0.25"/>
    <row r="3021" x14ac:dyDescent="0.25"/>
    <row r="3022" x14ac:dyDescent="0.25"/>
    <row r="3023" x14ac:dyDescent="0.25"/>
    <row r="3024" x14ac:dyDescent="0.25"/>
    <row r="3025" x14ac:dyDescent="0.25"/>
    <row r="3026" x14ac:dyDescent="0.25"/>
    <row r="3027" x14ac:dyDescent="0.25"/>
    <row r="3028" x14ac:dyDescent="0.25"/>
    <row r="3029" x14ac:dyDescent="0.25"/>
    <row r="3030" x14ac:dyDescent="0.25"/>
    <row r="3031" x14ac:dyDescent="0.25"/>
    <row r="3032" x14ac:dyDescent="0.25"/>
    <row r="3033" x14ac:dyDescent="0.25"/>
    <row r="3034" x14ac:dyDescent="0.25"/>
    <row r="3035" x14ac:dyDescent="0.25"/>
    <row r="3036" x14ac:dyDescent="0.25"/>
    <row r="3037" x14ac:dyDescent="0.25"/>
    <row r="3038" x14ac:dyDescent="0.25"/>
    <row r="3039" x14ac:dyDescent="0.25"/>
    <row r="3040" x14ac:dyDescent="0.25"/>
    <row r="3041" x14ac:dyDescent="0.25"/>
    <row r="3042" x14ac:dyDescent="0.25"/>
    <row r="3043" x14ac:dyDescent="0.25"/>
    <row r="3044" x14ac:dyDescent="0.25"/>
    <row r="3045" x14ac:dyDescent="0.25"/>
    <row r="3046" x14ac:dyDescent="0.25"/>
    <row r="3047" x14ac:dyDescent="0.25"/>
    <row r="3048" x14ac:dyDescent="0.25"/>
    <row r="3049" x14ac:dyDescent="0.25"/>
    <row r="3050" x14ac:dyDescent="0.25"/>
    <row r="3051" x14ac:dyDescent="0.25"/>
    <row r="3052" x14ac:dyDescent="0.25"/>
    <row r="3053" x14ac:dyDescent="0.25"/>
    <row r="3054" x14ac:dyDescent="0.25"/>
    <row r="3055" x14ac:dyDescent="0.25"/>
    <row r="3056" x14ac:dyDescent="0.25"/>
    <row r="3057" x14ac:dyDescent="0.25"/>
    <row r="3058" x14ac:dyDescent="0.25"/>
    <row r="3059" x14ac:dyDescent="0.25"/>
    <row r="3060" x14ac:dyDescent="0.25"/>
    <row r="3061" x14ac:dyDescent="0.25"/>
    <row r="3062" x14ac:dyDescent="0.25"/>
    <row r="3063" x14ac:dyDescent="0.25"/>
    <row r="3064" x14ac:dyDescent="0.25"/>
    <row r="3065" x14ac:dyDescent="0.25"/>
    <row r="3066" x14ac:dyDescent="0.25"/>
    <row r="3067" x14ac:dyDescent="0.25"/>
    <row r="3068" x14ac:dyDescent="0.25"/>
    <row r="3069" x14ac:dyDescent="0.25"/>
    <row r="3070" x14ac:dyDescent="0.25"/>
    <row r="3071" x14ac:dyDescent="0.25"/>
    <row r="3072" x14ac:dyDescent="0.25"/>
    <row r="3073" x14ac:dyDescent="0.25"/>
    <row r="3074" x14ac:dyDescent="0.25"/>
    <row r="3075" x14ac:dyDescent="0.25"/>
    <row r="3076" x14ac:dyDescent="0.25"/>
    <row r="3077" x14ac:dyDescent="0.25"/>
    <row r="3078" x14ac:dyDescent="0.25"/>
    <row r="3079" x14ac:dyDescent="0.25"/>
    <row r="3080" x14ac:dyDescent="0.25"/>
    <row r="3081" x14ac:dyDescent="0.25"/>
    <row r="3082" x14ac:dyDescent="0.25"/>
    <row r="3083" x14ac:dyDescent="0.25"/>
    <row r="3084" x14ac:dyDescent="0.25"/>
    <row r="3085" x14ac:dyDescent="0.25"/>
    <row r="3086" x14ac:dyDescent="0.25"/>
    <row r="3087" x14ac:dyDescent="0.25"/>
    <row r="3088" x14ac:dyDescent="0.25"/>
    <row r="3089" x14ac:dyDescent="0.25"/>
    <row r="3090" x14ac:dyDescent="0.25"/>
    <row r="3091" x14ac:dyDescent="0.25"/>
    <row r="3092" x14ac:dyDescent="0.25"/>
    <row r="3093" x14ac:dyDescent="0.25"/>
    <row r="3094" x14ac:dyDescent="0.25"/>
    <row r="3095" x14ac:dyDescent="0.25"/>
    <row r="3096" x14ac:dyDescent="0.25"/>
    <row r="3097" x14ac:dyDescent="0.25"/>
    <row r="3098" x14ac:dyDescent="0.25"/>
    <row r="3099" x14ac:dyDescent="0.25"/>
    <row r="3100" x14ac:dyDescent="0.25"/>
    <row r="3101" x14ac:dyDescent="0.25"/>
    <row r="3102" x14ac:dyDescent="0.25"/>
    <row r="3103" x14ac:dyDescent="0.25"/>
    <row r="3104" x14ac:dyDescent="0.25"/>
    <row r="3105" x14ac:dyDescent="0.25"/>
    <row r="3106" x14ac:dyDescent="0.25"/>
    <row r="3107" x14ac:dyDescent="0.25"/>
    <row r="3108" x14ac:dyDescent="0.25"/>
    <row r="3109" x14ac:dyDescent="0.25"/>
    <row r="3110" x14ac:dyDescent="0.25"/>
    <row r="3111" x14ac:dyDescent="0.25"/>
    <row r="3112" x14ac:dyDescent="0.25"/>
    <row r="3113" x14ac:dyDescent="0.25"/>
    <row r="3114" x14ac:dyDescent="0.25"/>
    <row r="3115" x14ac:dyDescent="0.25"/>
    <row r="3116" x14ac:dyDescent="0.25"/>
    <row r="3117" x14ac:dyDescent="0.25"/>
    <row r="3118" x14ac:dyDescent="0.25"/>
    <row r="3119" x14ac:dyDescent="0.25"/>
    <row r="3120" x14ac:dyDescent="0.25"/>
    <row r="3121" x14ac:dyDescent="0.25"/>
    <row r="3122" x14ac:dyDescent="0.25"/>
    <row r="3123" x14ac:dyDescent="0.25"/>
    <row r="3124" x14ac:dyDescent="0.25"/>
    <row r="3125" x14ac:dyDescent="0.25"/>
    <row r="3126" x14ac:dyDescent="0.25"/>
    <row r="3127" x14ac:dyDescent="0.25"/>
    <row r="3128" x14ac:dyDescent="0.25"/>
    <row r="3129" x14ac:dyDescent="0.25"/>
    <row r="3130" x14ac:dyDescent="0.25"/>
    <row r="3131" x14ac:dyDescent="0.25"/>
    <row r="3132" x14ac:dyDescent="0.25"/>
    <row r="3133" x14ac:dyDescent="0.25"/>
    <row r="3134" x14ac:dyDescent="0.25"/>
    <row r="3135" x14ac:dyDescent="0.25"/>
    <row r="3136" x14ac:dyDescent="0.25"/>
    <row r="3137" x14ac:dyDescent="0.25"/>
    <row r="3138" x14ac:dyDescent="0.25"/>
    <row r="3139" x14ac:dyDescent="0.25"/>
    <row r="3140" x14ac:dyDescent="0.25"/>
    <row r="3141" x14ac:dyDescent="0.25"/>
    <row r="3142" x14ac:dyDescent="0.25"/>
    <row r="3143" x14ac:dyDescent="0.25"/>
    <row r="3144" x14ac:dyDescent="0.25"/>
    <row r="3145" x14ac:dyDescent="0.25"/>
    <row r="3146" x14ac:dyDescent="0.25"/>
    <row r="3147" x14ac:dyDescent="0.25"/>
    <row r="3148" x14ac:dyDescent="0.25"/>
    <row r="3149" x14ac:dyDescent="0.25"/>
    <row r="3150" x14ac:dyDescent="0.25"/>
    <row r="3151" x14ac:dyDescent="0.25"/>
    <row r="3152" x14ac:dyDescent="0.25"/>
    <row r="3153" x14ac:dyDescent="0.25"/>
    <row r="3154" x14ac:dyDescent="0.25"/>
    <row r="3155" x14ac:dyDescent="0.25"/>
    <row r="3156" x14ac:dyDescent="0.25"/>
    <row r="3157" x14ac:dyDescent="0.25"/>
    <row r="3158" x14ac:dyDescent="0.25"/>
    <row r="3159" x14ac:dyDescent="0.25"/>
    <row r="3160" x14ac:dyDescent="0.25"/>
    <row r="3161" x14ac:dyDescent="0.25"/>
    <row r="3162" x14ac:dyDescent="0.25"/>
    <row r="3163" x14ac:dyDescent="0.25"/>
    <row r="3164" x14ac:dyDescent="0.25"/>
    <row r="3165" x14ac:dyDescent="0.25"/>
    <row r="3166" x14ac:dyDescent="0.25"/>
    <row r="3167" x14ac:dyDescent="0.25"/>
    <row r="3168" x14ac:dyDescent="0.25"/>
    <row r="3169" x14ac:dyDescent="0.25"/>
    <row r="3170" x14ac:dyDescent="0.25"/>
    <row r="3171" x14ac:dyDescent="0.25"/>
    <row r="3172" x14ac:dyDescent="0.25"/>
    <row r="3173" x14ac:dyDescent="0.25"/>
    <row r="3174" x14ac:dyDescent="0.25"/>
    <row r="3175" x14ac:dyDescent="0.25"/>
    <row r="3176" x14ac:dyDescent="0.25"/>
    <row r="3177" x14ac:dyDescent="0.25"/>
    <row r="3178" x14ac:dyDescent="0.25"/>
    <row r="3179" x14ac:dyDescent="0.25"/>
    <row r="3180" x14ac:dyDescent="0.25"/>
    <row r="3181" x14ac:dyDescent="0.25"/>
    <row r="3182" x14ac:dyDescent="0.25"/>
    <row r="3183" x14ac:dyDescent="0.25"/>
    <row r="3184" x14ac:dyDescent="0.25"/>
    <row r="3185" x14ac:dyDescent="0.25"/>
    <row r="3186" x14ac:dyDescent="0.25"/>
    <row r="3187" x14ac:dyDescent="0.25"/>
    <row r="3188" x14ac:dyDescent="0.25"/>
    <row r="3189" x14ac:dyDescent="0.25"/>
    <row r="3190" x14ac:dyDescent="0.25"/>
    <row r="3191" x14ac:dyDescent="0.25"/>
    <row r="3192" x14ac:dyDescent="0.25"/>
    <row r="3193" x14ac:dyDescent="0.25"/>
    <row r="3194" x14ac:dyDescent="0.25"/>
    <row r="3195" x14ac:dyDescent="0.25"/>
    <row r="3196" x14ac:dyDescent="0.25"/>
    <row r="3197" x14ac:dyDescent="0.25"/>
    <row r="3198" x14ac:dyDescent="0.25"/>
    <row r="3199" x14ac:dyDescent="0.25"/>
    <row r="3200" x14ac:dyDescent="0.25"/>
    <row r="3201" x14ac:dyDescent="0.25"/>
    <row r="3202" x14ac:dyDescent="0.25"/>
    <row r="3203" x14ac:dyDescent="0.25"/>
    <row r="3204" x14ac:dyDescent="0.25"/>
    <row r="3205" x14ac:dyDescent="0.25"/>
    <row r="3206" x14ac:dyDescent="0.25"/>
    <row r="3207" x14ac:dyDescent="0.25"/>
    <row r="3208" x14ac:dyDescent="0.25"/>
    <row r="3209" x14ac:dyDescent="0.25"/>
    <row r="3210" x14ac:dyDescent="0.25"/>
    <row r="3211" x14ac:dyDescent="0.25"/>
    <row r="3212" x14ac:dyDescent="0.25"/>
    <row r="3213" x14ac:dyDescent="0.25"/>
    <row r="3214" x14ac:dyDescent="0.25"/>
    <row r="3215" x14ac:dyDescent="0.25"/>
    <row r="3216" x14ac:dyDescent="0.25"/>
    <row r="3217" x14ac:dyDescent="0.25"/>
    <row r="3218" x14ac:dyDescent="0.25"/>
    <row r="3219" x14ac:dyDescent="0.25"/>
    <row r="3220" x14ac:dyDescent="0.25"/>
    <row r="3221" x14ac:dyDescent="0.25"/>
    <row r="3222" x14ac:dyDescent="0.25"/>
    <row r="3223" x14ac:dyDescent="0.25"/>
    <row r="3224" x14ac:dyDescent="0.25"/>
    <row r="3225" x14ac:dyDescent="0.25"/>
    <row r="3226" x14ac:dyDescent="0.25"/>
    <row r="3227" x14ac:dyDescent="0.25"/>
    <row r="3228" x14ac:dyDescent="0.25"/>
    <row r="3229" x14ac:dyDescent="0.25"/>
    <row r="3230" x14ac:dyDescent="0.25"/>
    <row r="3231" x14ac:dyDescent="0.25"/>
    <row r="3232" x14ac:dyDescent="0.25"/>
    <row r="3233" x14ac:dyDescent="0.25"/>
    <row r="3234" x14ac:dyDescent="0.25"/>
    <row r="3235" x14ac:dyDescent="0.25"/>
    <row r="3236" x14ac:dyDescent="0.25"/>
    <row r="3237" x14ac:dyDescent="0.25"/>
    <row r="3238" x14ac:dyDescent="0.25"/>
    <row r="3239" x14ac:dyDescent="0.25"/>
    <row r="3240" x14ac:dyDescent="0.25"/>
    <row r="3241" x14ac:dyDescent="0.25"/>
    <row r="3242" x14ac:dyDescent="0.25"/>
    <row r="3243" x14ac:dyDescent="0.25"/>
    <row r="3244" x14ac:dyDescent="0.25"/>
    <row r="3245" x14ac:dyDescent="0.25"/>
    <row r="3246" x14ac:dyDescent="0.25"/>
    <row r="3247" x14ac:dyDescent="0.25"/>
    <row r="3248" x14ac:dyDescent="0.25"/>
    <row r="3249" x14ac:dyDescent="0.25"/>
    <row r="3250" x14ac:dyDescent="0.25"/>
    <row r="3251" x14ac:dyDescent="0.25"/>
    <row r="3252" x14ac:dyDescent="0.25"/>
    <row r="3253" x14ac:dyDescent="0.25"/>
    <row r="3254" x14ac:dyDescent="0.25"/>
    <row r="3255" x14ac:dyDescent="0.25"/>
    <row r="3256" x14ac:dyDescent="0.25"/>
    <row r="3257" x14ac:dyDescent="0.25"/>
    <row r="3258" x14ac:dyDescent="0.25"/>
    <row r="3259" x14ac:dyDescent="0.25"/>
    <row r="3260" x14ac:dyDescent="0.25"/>
    <row r="3261" x14ac:dyDescent="0.25"/>
    <row r="3262" x14ac:dyDescent="0.25"/>
    <row r="3263" x14ac:dyDescent="0.25"/>
    <row r="3264" x14ac:dyDescent="0.25"/>
    <row r="3265" x14ac:dyDescent="0.25"/>
    <row r="3266" x14ac:dyDescent="0.25"/>
    <row r="3267" x14ac:dyDescent="0.25"/>
    <row r="3268" x14ac:dyDescent="0.25"/>
    <row r="3269" x14ac:dyDescent="0.25"/>
    <row r="3270" x14ac:dyDescent="0.25"/>
    <row r="3271" x14ac:dyDescent="0.25"/>
    <row r="3272" x14ac:dyDescent="0.25"/>
    <row r="3273" x14ac:dyDescent="0.25"/>
    <row r="3274" x14ac:dyDescent="0.25"/>
    <row r="3275" x14ac:dyDescent="0.25"/>
    <row r="3276" x14ac:dyDescent="0.25"/>
    <row r="3277" x14ac:dyDescent="0.25"/>
    <row r="3278" x14ac:dyDescent="0.25"/>
    <row r="3279" x14ac:dyDescent="0.25"/>
    <row r="3280" x14ac:dyDescent="0.25"/>
    <row r="3281" x14ac:dyDescent="0.25"/>
    <row r="3282" x14ac:dyDescent="0.25"/>
    <row r="3283" x14ac:dyDescent="0.25"/>
    <row r="3284" x14ac:dyDescent="0.25"/>
    <row r="3285" x14ac:dyDescent="0.25"/>
    <row r="3286" x14ac:dyDescent="0.25"/>
    <row r="3287" x14ac:dyDescent="0.25"/>
    <row r="3288" x14ac:dyDescent="0.25"/>
    <row r="3289" x14ac:dyDescent="0.25"/>
    <row r="3290" x14ac:dyDescent="0.25"/>
    <row r="3291" x14ac:dyDescent="0.25"/>
    <row r="3292" x14ac:dyDescent="0.25"/>
    <row r="3293" x14ac:dyDescent="0.25"/>
    <row r="3294" x14ac:dyDescent="0.25"/>
    <row r="3295" x14ac:dyDescent="0.25"/>
    <row r="3296" x14ac:dyDescent="0.25"/>
    <row r="3297" x14ac:dyDescent="0.25"/>
    <row r="3298" x14ac:dyDescent="0.25"/>
    <row r="3299" x14ac:dyDescent="0.25"/>
    <row r="3300" x14ac:dyDescent="0.25"/>
    <row r="3301" x14ac:dyDescent="0.25"/>
    <row r="3302" x14ac:dyDescent="0.25"/>
    <row r="3303" x14ac:dyDescent="0.25"/>
    <row r="3304" x14ac:dyDescent="0.25"/>
    <row r="3305" x14ac:dyDescent="0.25"/>
    <row r="3306" x14ac:dyDescent="0.25"/>
    <row r="3307" x14ac:dyDescent="0.25"/>
    <row r="3308" x14ac:dyDescent="0.25"/>
    <row r="3309" x14ac:dyDescent="0.25"/>
    <row r="3310" x14ac:dyDescent="0.25"/>
    <row r="3311" x14ac:dyDescent="0.25"/>
    <row r="3312" x14ac:dyDescent="0.25"/>
    <row r="3313" x14ac:dyDescent="0.25"/>
    <row r="3314" x14ac:dyDescent="0.25"/>
    <row r="3315" x14ac:dyDescent="0.25"/>
    <row r="3316" x14ac:dyDescent="0.25"/>
    <row r="3317" x14ac:dyDescent="0.25"/>
    <row r="3318" x14ac:dyDescent="0.25"/>
    <row r="3319" x14ac:dyDescent="0.25"/>
    <row r="3320" x14ac:dyDescent="0.25"/>
    <row r="3321" x14ac:dyDescent="0.25"/>
    <row r="3322" x14ac:dyDescent="0.25"/>
    <row r="3323" x14ac:dyDescent="0.25"/>
    <row r="3324" x14ac:dyDescent="0.25"/>
    <row r="3325" x14ac:dyDescent="0.25"/>
    <row r="3326" x14ac:dyDescent="0.25"/>
    <row r="3327" x14ac:dyDescent="0.25"/>
    <row r="3328" x14ac:dyDescent="0.25"/>
    <row r="3329" x14ac:dyDescent="0.25"/>
    <row r="3330" x14ac:dyDescent="0.25"/>
    <row r="3331" x14ac:dyDescent="0.25"/>
    <row r="3332" x14ac:dyDescent="0.25"/>
    <row r="3333" x14ac:dyDescent="0.25"/>
    <row r="3334" x14ac:dyDescent="0.25"/>
    <row r="3335" x14ac:dyDescent="0.25"/>
    <row r="3336" x14ac:dyDescent="0.25"/>
    <row r="3337" x14ac:dyDescent="0.25"/>
    <row r="3338" x14ac:dyDescent="0.25"/>
    <row r="3339" x14ac:dyDescent="0.25"/>
    <row r="3340" x14ac:dyDescent="0.25"/>
    <row r="3341" x14ac:dyDescent="0.25"/>
    <row r="3342" x14ac:dyDescent="0.25"/>
    <row r="3343" x14ac:dyDescent="0.25"/>
    <row r="3344" x14ac:dyDescent="0.25"/>
    <row r="3345" x14ac:dyDescent="0.25"/>
    <row r="3346" x14ac:dyDescent="0.25"/>
    <row r="3347" x14ac:dyDescent="0.25"/>
    <row r="3348" x14ac:dyDescent="0.25"/>
    <row r="3349" x14ac:dyDescent="0.25"/>
    <row r="3350" x14ac:dyDescent="0.25"/>
    <row r="3351" x14ac:dyDescent="0.25"/>
    <row r="3352" x14ac:dyDescent="0.25"/>
    <row r="3353" x14ac:dyDescent="0.25"/>
    <row r="3354" x14ac:dyDescent="0.25"/>
    <row r="3355" x14ac:dyDescent="0.25"/>
    <row r="3356" x14ac:dyDescent="0.25"/>
    <row r="3357" x14ac:dyDescent="0.25"/>
    <row r="3358" x14ac:dyDescent="0.25"/>
    <row r="3359" x14ac:dyDescent="0.25"/>
    <row r="3360" x14ac:dyDescent="0.25"/>
    <row r="3361" x14ac:dyDescent="0.25"/>
    <row r="3362" x14ac:dyDescent="0.25"/>
    <row r="3363" x14ac:dyDescent="0.25"/>
    <row r="3364" x14ac:dyDescent="0.25"/>
    <row r="3365" x14ac:dyDescent="0.25"/>
    <row r="3366" x14ac:dyDescent="0.25"/>
    <row r="3367" x14ac:dyDescent="0.25"/>
    <row r="3368" x14ac:dyDescent="0.25"/>
    <row r="3369" x14ac:dyDescent="0.25"/>
    <row r="3370" x14ac:dyDescent="0.25"/>
    <row r="3371" x14ac:dyDescent="0.25"/>
    <row r="3372" x14ac:dyDescent="0.25"/>
    <row r="3373" x14ac:dyDescent="0.25"/>
    <row r="3374" x14ac:dyDescent="0.25"/>
    <row r="3375" x14ac:dyDescent="0.25"/>
    <row r="3376" x14ac:dyDescent="0.25"/>
    <row r="3377" x14ac:dyDescent="0.25"/>
    <row r="3378" x14ac:dyDescent="0.25"/>
    <row r="3379" x14ac:dyDescent="0.25"/>
    <row r="3380" x14ac:dyDescent="0.25"/>
    <row r="3381" x14ac:dyDescent="0.25"/>
    <row r="3382" x14ac:dyDescent="0.25"/>
    <row r="3383" x14ac:dyDescent="0.25"/>
    <row r="3384" x14ac:dyDescent="0.25"/>
    <row r="3385" x14ac:dyDescent="0.25"/>
    <row r="3386" x14ac:dyDescent="0.25"/>
    <row r="3387" x14ac:dyDescent="0.25"/>
    <row r="3388" x14ac:dyDescent="0.25"/>
    <row r="3389" x14ac:dyDescent="0.25"/>
    <row r="3390" x14ac:dyDescent="0.25"/>
    <row r="3391" x14ac:dyDescent="0.25"/>
    <row r="3392" x14ac:dyDescent="0.25"/>
    <row r="3393" x14ac:dyDescent="0.25"/>
    <row r="3394" x14ac:dyDescent="0.25"/>
    <row r="3395" x14ac:dyDescent="0.25"/>
    <row r="3396" x14ac:dyDescent="0.25"/>
    <row r="3397" x14ac:dyDescent="0.25"/>
    <row r="3398" x14ac:dyDescent="0.25"/>
    <row r="3399" x14ac:dyDescent="0.25"/>
    <row r="3400" x14ac:dyDescent="0.25"/>
    <row r="3401" x14ac:dyDescent="0.25"/>
    <row r="3402" x14ac:dyDescent="0.25"/>
    <row r="3403" x14ac:dyDescent="0.25"/>
    <row r="3404" x14ac:dyDescent="0.25"/>
    <row r="3405" x14ac:dyDescent="0.25"/>
    <row r="3406" x14ac:dyDescent="0.25"/>
    <row r="3407" x14ac:dyDescent="0.25"/>
    <row r="3408" x14ac:dyDescent="0.25"/>
    <row r="3409" x14ac:dyDescent="0.25"/>
    <row r="3410" x14ac:dyDescent="0.25"/>
    <row r="3411" x14ac:dyDescent="0.25"/>
    <row r="3412" x14ac:dyDescent="0.25"/>
    <row r="3413" x14ac:dyDescent="0.25"/>
    <row r="3414" x14ac:dyDescent="0.25"/>
    <row r="3415" x14ac:dyDescent="0.25"/>
    <row r="3416" x14ac:dyDescent="0.25"/>
    <row r="3417" x14ac:dyDescent="0.25"/>
    <row r="3418" x14ac:dyDescent="0.25"/>
    <row r="3419" x14ac:dyDescent="0.25"/>
    <row r="3420" x14ac:dyDescent="0.25"/>
    <row r="3421" x14ac:dyDescent="0.25"/>
    <row r="3422" x14ac:dyDescent="0.25"/>
    <row r="3423" x14ac:dyDescent="0.25"/>
    <row r="3424" x14ac:dyDescent="0.25"/>
    <row r="3425" x14ac:dyDescent="0.25"/>
    <row r="3426" x14ac:dyDescent="0.25"/>
    <row r="3427" x14ac:dyDescent="0.25"/>
    <row r="3428" x14ac:dyDescent="0.25"/>
    <row r="3429" x14ac:dyDescent="0.25"/>
    <row r="3430" x14ac:dyDescent="0.25"/>
    <row r="3431" x14ac:dyDescent="0.25"/>
    <row r="3432" x14ac:dyDescent="0.25"/>
    <row r="3433" x14ac:dyDescent="0.25"/>
    <row r="3434" x14ac:dyDescent="0.25"/>
    <row r="3435" x14ac:dyDescent="0.25"/>
    <row r="3436" x14ac:dyDescent="0.25"/>
    <row r="3437" x14ac:dyDescent="0.25"/>
    <row r="3438" x14ac:dyDescent="0.25"/>
    <row r="3439" x14ac:dyDescent="0.25"/>
    <row r="3440" x14ac:dyDescent="0.25"/>
    <row r="3441" x14ac:dyDescent="0.25"/>
    <row r="3442" x14ac:dyDescent="0.25"/>
    <row r="3443" x14ac:dyDescent="0.25"/>
    <row r="3444" x14ac:dyDescent="0.25"/>
    <row r="3445" x14ac:dyDescent="0.25"/>
    <row r="3446" x14ac:dyDescent="0.25"/>
    <row r="3447" x14ac:dyDescent="0.25"/>
    <row r="3448" x14ac:dyDescent="0.25"/>
    <row r="3449" x14ac:dyDescent="0.25"/>
    <row r="3450" x14ac:dyDescent="0.25"/>
    <row r="3451" x14ac:dyDescent="0.25"/>
    <row r="3452" x14ac:dyDescent="0.25"/>
    <row r="3453" x14ac:dyDescent="0.25"/>
    <row r="3454" x14ac:dyDescent="0.25"/>
    <row r="3455" x14ac:dyDescent="0.25"/>
    <row r="3456" x14ac:dyDescent="0.25"/>
    <row r="3457" x14ac:dyDescent="0.25"/>
    <row r="3458" x14ac:dyDescent="0.25"/>
    <row r="3459" x14ac:dyDescent="0.25"/>
    <row r="3460" x14ac:dyDescent="0.25"/>
    <row r="3461" x14ac:dyDescent="0.25"/>
    <row r="3462" x14ac:dyDescent="0.25"/>
    <row r="3463" x14ac:dyDescent="0.25"/>
    <row r="3464" x14ac:dyDescent="0.25"/>
    <row r="3465" x14ac:dyDescent="0.25"/>
    <row r="3466" x14ac:dyDescent="0.25"/>
    <row r="3467" x14ac:dyDescent="0.25"/>
    <row r="3468" x14ac:dyDescent="0.25"/>
    <row r="3469" x14ac:dyDescent="0.25"/>
    <row r="3470" x14ac:dyDescent="0.25"/>
    <row r="3471" x14ac:dyDescent="0.25"/>
    <row r="3472" x14ac:dyDescent="0.25"/>
    <row r="3473" x14ac:dyDescent="0.25"/>
    <row r="3474" x14ac:dyDescent="0.25"/>
    <row r="3475" x14ac:dyDescent="0.25"/>
    <row r="3476" x14ac:dyDescent="0.25"/>
    <row r="3477" x14ac:dyDescent="0.25"/>
    <row r="3478" x14ac:dyDescent="0.25"/>
    <row r="3479" x14ac:dyDescent="0.25"/>
    <row r="3480" x14ac:dyDescent="0.25"/>
    <row r="3481" x14ac:dyDescent="0.25"/>
    <row r="3482" x14ac:dyDescent="0.25"/>
    <row r="3483" x14ac:dyDescent="0.25"/>
    <row r="3484" x14ac:dyDescent="0.25"/>
    <row r="3485" x14ac:dyDescent="0.25"/>
    <row r="3486" x14ac:dyDescent="0.25"/>
    <row r="3487" x14ac:dyDescent="0.25"/>
    <row r="3488" x14ac:dyDescent="0.25"/>
    <row r="3489" x14ac:dyDescent="0.25"/>
    <row r="3490" x14ac:dyDescent="0.25"/>
    <row r="3491" x14ac:dyDescent="0.25"/>
    <row r="3492" x14ac:dyDescent="0.25"/>
    <row r="3493" x14ac:dyDescent="0.25"/>
    <row r="3494" x14ac:dyDescent="0.25"/>
    <row r="3495" x14ac:dyDescent="0.25"/>
    <row r="3496" x14ac:dyDescent="0.25"/>
    <row r="3497" x14ac:dyDescent="0.25"/>
    <row r="3498" x14ac:dyDescent="0.25"/>
    <row r="3499" x14ac:dyDescent="0.25"/>
    <row r="3500" x14ac:dyDescent="0.25"/>
    <row r="3501" x14ac:dyDescent="0.25"/>
    <row r="3502" x14ac:dyDescent="0.25"/>
    <row r="3503" x14ac:dyDescent="0.25"/>
    <row r="3504" x14ac:dyDescent="0.25"/>
    <row r="3505" x14ac:dyDescent="0.25"/>
    <row r="3506" x14ac:dyDescent="0.25"/>
    <row r="3507" x14ac:dyDescent="0.25"/>
    <row r="3508" x14ac:dyDescent="0.25"/>
    <row r="3509" x14ac:dyDescent="0.25"/>
    <row r="3510" x14ac:dyDescent="0.25"/>
    <row r="3511" x14ac:dyDescent="0.25"/>
    <row r="3512" x14ac:dyDescent="0.25"/>
    <row r="3513" x14ac:dyDescent="0.25"/>
    <row r="3514" x14ac:dyDescent="0.25"/>
    <row r="3515" x14ac:dyDescent="0.25"/>
    <row r="3516" x14ac:dyDescent="0.25"/>
    <row r="3517" x14ac:dyDescent="0.25"/>
    <row r="3518" x14ac:dyDescent="0.25"/>
    <row r="3519" x14ac:dyDescent="0.25"/>
    <row r="3520" x14ac:dyDescent="0.25"/>
    <row r="3521" x14ac:dyDescent="0.25"/>
    <row r="3522" x14ac:dyDescent="0.25"/>
    <row r="3523" x14ac:dyDescent="0.25"/>
    <row r="3524" x14ac:dyDescent="0.25"/>
    <row r="3525" x14ac:dyDescent="0.25"/>
    <row r="3526" x14ac:dyDescent="0.25"/>
    <row r="3527" x14ac:dyDescent="0.25"/>
    <row r="3528" x14ac:dyDescent="0.25"/>
    <row r="3529" x14ac:dyDescent="0.25"/>
    <row r="3530" x14ac:dyDescent="0.25"/>
    <row r="3531" x14ac:dyDescent="0.25"/>
    <row r="3532" x14ac:dyDescent="0.25"/>
    <row r="3533" x14ac:dyDescent="0.25"/>
    <row r="3534" x14ac:dyDescent="0.25"/>
    <row r="3535" x14ac:dyDescent="0.25"/>
    <row r="3536" x14ac:dyDescent="0.25"/>
    <row r="3537" x14ac:dyDescent="0.25"/>
    <row r="3538" x14ac:dyDescent="0.25"/>
    <row r="3539" x14ac:dyDescent="0.25"/>
    <row r="3540" x14ac:dyDescent="0.25"/>
    <row r="3541" x14ac:dyDescent="0.25"/>
    <row r="3542" x14ac:dyDescent="0.25"/>
    <row r="3543" x14ac:dyDescent="0.25"/>
    <row r="3544" x14ac:dyDescent="0.25"/>
    <row r="3545" x14ac:dyDescent="0.25"/>
    <row r="3546" x14ac:dyDescent="0.25"/>
    <row r="3547" x14ac:dyDescent="0.25"/>
    <row r="3548" x14ac:dyDescent="0.25"/>
    <row r="3549" x14ac:dyDescent="0.25"/>
    <row r="3550" x14ac:dyDescent="0.25"/>
    <row r="3551" x14ac:dyDescent="0.25"/>
    <row r="3552" x14ac:dyDescent="0.25"/>
    <row r="3553" x14ac:dyDescent="0.25"/>
    <row r="3554" x14ac:dyDescent="0.25"/>
    <row r="3555" x14ac:dyDescent="0.25"/>
    <row r="3556" x14ac:dyDescent="0.25"/>
    <row r="3557" x14ac:dyDescent="0.25"/>
    <row r="3558" x14ac:dyDescent="0.25"/>
    <row r="3559" x14ac:dyDescent="0.25"/>
    <row r="3560" x14ac:dyDescent="0.25"/>
    <row r="3561" x14ac:dyDescent="0.25"/>
    <row r="3562" x14ac:dyDescent="0.25"/>
    <row r="3563" x14ac:dyDescent="0.25"/>
    <row r="3564" x14ac:dyDescent="0.25"/>
    <row r="3565" x14ac:dyDescent="0.25"/>
    <row r="3566" x14ac:dyDescent="0.25"/>
    <row r="3567" x14ac:dyDescent="0.25"/>
    <row r="3568" x14ac:dyDescent="0.25"/>
    <row r="3569" x14ac:dyDescent="0.25"/>
    <row r="3570" x14ac:dyDescent="0.25"/>
    <row r="3571" x14ac:dyDescent="0.25"/>
    <row r="3572" x14ac:dyDescent="0.25"/>
    <row r="3573" x14ac:dyDescent="0.25"/>
    <row r="3574" x14ac:dyDescent="0.25"/>
    <row r="3575" x14ac:dyDescent="0.25"/>
    <row r="3576" x14ac:dyDescent="0.25"/>
    <row r="3577" x14ac:dyDescent="0.25"/>
    <row r="3578" x14ac:dyDescent="0.25"/>
    <row r="3579" x14ac:dyDescent="0.25"/>
    <row r="3580" x14ac:dyDescent="0.25"/>
    <row r="3581" x14ac:dyDescent="0.25"/>
    <row r="3582" x14ac:dyDescent="0.25"/>
    <row r="3583" x14ac:dyDescent="0.25"/>
    <row r="3584" x14ac:dyDescent="0.25"/>
    <row r="3585" x14ac:dyDescent="0.25"/>
    <row r="3586" x14ac:dyDescent="0.25"/>
    <row r="3587" x14ac:dyDescent="0.25"/>
    <row r="3588" x14ac:dyDescent="0.25"/>
    <row r="3589" x14ac:dyDescent="0.25"/>
    <row r="3590" x14ac:dyDescent="0.25"/>
    <row r="3591" x14ac:dyDescent="0.25"/>
    <row r="3592" x14ac:dyDescent="0.25"/>
    <row r="3593" x14ac:dyDescent="0.25"/>
    <row r="3594" x14ac:dyDescent="0.25"/>
    <row r="3595" x14ac:dyDescent="0.25"/>
    <row r="3596" x14ac:dyDescent="0.25"/>
    <row r="3597" x14ac:dyDescent="0.25"/>
    <row r="3598" x14ac:dyDescent="0.25"/>
    <row r="3599" x14ac:dyDescent="0.25"/>
    <row r="3600" x14ac:dyDescent="0.25"/>
    <row r="3601" x14ac:dyDescent="0.25"/>
    <row r="3602" x14ac:dyDescent="0.25"/>
    <row r="3603" x14ac:dyDescent="0.25"/>
    <row r="3604" x14ac:dyDescent="0.25"/>
    <row r="3605" x14ac:dyDescent="0.25"/>
    <row r="3606" x14ac:dyDescent="0.25"/>
    <row r="3607" x14ac:dyDescent="0.25"/>
    <row r="3608" x14ac:dyDescent="0.25"/>
    <row r="3609" x14ac:dyDescent="0.25"/>
    <row r="3610" x14ac:dyDescent="0.25"/>
    <row r="3611" x14ac:dyDescent="0.25"/>
    <row r="3612" x14ac:dyDescent="0.25"/>
    <row r="3613" x14ac:dyDescent="0.25"/>
    <row r="3614" x14ac:dyDescent="0.25"/>
    <row r="3615" x14ac:dyDescent="0.25"/>
    <row r="3616" x14ac:dyDescent="0.25"/>
    <row r="3617" x14ac:dyDescent="0.25"/>
    <row r="3618" x14ac:dyDescent="0.25"/>
    <row r="3619" x14ac:dyDescent="0.25"/>
    <row r="3620" x14ac:dyDescent="0.25"/>
    <row r="3621" x14ac:dyDescent="0.25"/>
    <row r="3622" x14ac:dyDescent="0.25"/>
    <row r="3623" x14ac:dyDescent="0.25"/>
    <row r="3624" x14ac:dyDescent="0.25"/>
    <row r="3625" x14ac:dyDescent="0.25"/>
    <row r="3626" x14ac:dyDescent="0.25"/>
    <row r="3627" x14ac:dyDescent="0.25"/>
    <row r="3628" x14ac:dyDescent="0.25"/>
    <row r="3629" x14ac:dyDescent="0.25"/>
    <row r="3630" x14ac:dyDescent="0.25"/>
    <row r="3631" x14ac:dyDescent="0.25"/>
    <row r="3632" x14ac:dyDescent="0.25"/>
    <row r="3633" x14ac:dyDescent="0.25"/>
    <row r="3634" x14ac:dyDescent="0.25"/>
    <row r="3635" x14ac:dyDescent="0.25"/>
    <row r="3636" x14ac:dyDescent="0.25"/>
    <row r="3637" x14ac:dyDescent="0.25"/>
    <row r="3638" x14ac:dyDescent="0.25"/>
    <row r="3639" x14ac:dyDescent="0.25"/>
    <row r="3640" x14ac:dyDescent="0.25"/>
    <row r="3641" x14ac:dyDescent="0.25"/>
    <row r="3642" x14ac:dyDescent="0.25"/>
    <row r="3643" x14ac:dyDescent="0.25"/>
    <row r="3644" x14ac:dyDescent="0.25"/>
    <row r="3645" x14ac:dyDescent="0.25"/>
    <row r="3646" x14ac:dyDescent="0.25"/>
    <row r="3647" x14ac:dyDescent="0.25"/>
    <row r="3648" x14ac:dyDescent="0.25"/>
    <row r="3649" x14ac:dyDescent="0.25"/>
    <row r="3650" x14ac:dyDescent="0.25"/>
    <row r="3651" x14ac:dyDescent="0.25"/>
    <row r="3652" x14ac:dyDescent="0.25"/>
    <row r="3653" x14ac:dyDescent="0.25"/>
    <row r="3654" x14ac:dyDescent="0.25"/>
    <row r="3655" x14ac:dyDescent="0.25"/>
    <row r="3656" x14ac:dyDescent="0.25"/>
    <row r="3657" x14ac:dyDescent="0.25"/>
    <row r="3658" x14ac:dyDescent="0.25"/>
    <row r="3659" x14ac:dyDescent="0.25"/>
    <row r="3660" x14ac:dyDescent="0.25"/>
    <row r="3661" x14ac:dyDescent="0.25"/>
    <row r="3662" x14ac:dyDescent="0.25"/>
    <row r="3663" x14ac:dyDescent="0.25"/>
    <row r="3664" x14ac:dyDescent="0.25"/>
    <row r="3665" x14ac:dyDescent="0.25"/>
    <row r="3666" x14ac:dyDescent="0.25"/>
    <row r="3667" x14ac:dyDescent="0.25"/>
    <row r="3668" x14ac:dyDescent="0.25"/>
    <row r="3669" x14ac:dyDescent="0.25"/>
    <row r="3670" x14ac:dyDescent="0.25"/>
    <row r="3671" x14ac:dyDescent="0.25"/>
    <row r="3672" x14ac:dyDescent="0.25"/>
    <row r="3673" x14ac:dyDescent="0.25"/>
    <row r="3674" x14ac:dyDescent="0.25"/>
    <row r="3675" x14ac:dyDescent="0.25"/>
    <row r="3676" x14ac:dyDescent="0.25"/>
    <row r="3677" x14ac:dyDescent="0.25"/>
    <row r="3678" x14ac:dyDescent="0.25"/>
    <row r="3679" x14ac:dyDescent="0.25"/>
    <row r="3680" x14ac:dyDescent="0.25"/>
    <row r="3681" x14ac:dyDescent="0.25"/>
    <row r="3682" x14ac:dyDescent="0.25"/>
    <row r="3683" x14ac:dyDescent="0.25"/>
    <row r="3684" x14ac:dyDescent="0.25"/>
    <row r="3685" x14ac:dyDescent="0.25"/>
    <row r="3686" x14ac:dyDescent="0.25"/>
    <row r="3687" x14ac:dyDescent="0.25"/>
    <row r="3688" x14ac:dyDescent="0.25"/>
    <row r="3689" x14ac:dyDescent="0.25"/>
    <row r="3690" x14ac:dyDescent="0.25"/>
    <row r="3691" x14ac:dyDescent="0.25"/>
    <row r="3692" x14ac:dyDescent="0.25"/>
    <row r="3693" x14ac:dyDescent="0.25"/>
    <row r="3694" x14ac:dyDescent="0.25"/>
    <row r="3695" x14ac:dyDescent="0.25"/>
    <row r="3696" x14ac:dyDescent="0.25"/>
    <row r="3697" x14ac:dyDescent="0.25"/>
    <row r="3698" x14ac:dyDescent="0.25"/>
    <row r="3699" x14ac:dyDescent="0.25"/>
    <row r="3700" x14ac:dyDescent="0.25"/>
    <row r="3701" x14ac:dyDescent="0.25"/>
    <row r="3702" x14ac:dyDescent="0.25"/>
    <row r="3703" x14ac:dyDescent="0.25"/>
    <row r="3704" x14ac:dyDescent="0.25"/>
    <row r="3705" x14ac:dyDescent="0.25"/>
    <row r="3706" x14ac:dyDescent="0.25"/>
    <row r="3707" x14ac:dyDescent="0.25"/>
    <row r="3708" x14ac:dyDescent="0.25"/>
    <row r="3709" x14ac:dyDescent="0.25"/>
    <row r="3710" x14ac:dyDescent="0.25"/>
    <row r="3711" x14ac:dyDescent="0.25"/>
    <row r="3712" x14ac:dyDescent="0.25"/>
    <row r="3713" x14ac:dyDescent="0.25"/>
    <row r="3714" x14ac:dyDescent="0.25"/>
    <row r="3715" x14ac:dyDescent="0.25"/>
    <row r="3716" x14ac:dyDescent="0.25"/>
    <row r="3717" x14ac:dyDescent="0.25"/>
    <row r="3718" x14ac:dyDescent="0.25"/>
    <row r="3719" x14ac:dyDescent="0.25"/>
    <row r="3720" x14ac:dyDescent="0.25"/>
    <row r="3721" x14ac:dyDescent="0.25"/>
    <row r="3722" x14ac:dyDescent="0.25"/>
    <row r="3723" x14ac:dyDescent="0.25"/>
    <row r="3724" x14ac:dyDescent="0.25"/>
    <row r="3725" x14ac:dyDescent="0.25"/>
    <row r="3726" x14ac:dyDescent="0.25"/>
    <row r="3727" x14ac:dyDescent="0.25"/>
    <row r="3728" x14ac:dyDescent="0.25"/>
    <row r="3729" x14ac:dyDescent="0.25"/>
    <row r="3730" x14ac:dyDescent="0.25"/>
    <row r="3731" x14ac:dyDescent="0.25"/>
    <row r="3732" x14ac:dyDescent="0.25"/>
    <row r="3733" x14ac:dyDescent="0.25"/>
    <row r="3734" x14ac:dyDescent="0.25"/>
    <row r="3735" x14ac:dyDescent="0.25"/>
    <row r="3736" x14ac:dyDescent="0.25"/>
    <row r="3737" x14ac:dyDescent="0.25"/>
    <row r="3738" x14ac:dyDescent="0.25"/>
    <row r="3739" x14ac:dyDescent="0.25"/>
    <row r="3740" x14ac:dyDescent="0.25"/>
    <row r="3741" x14ac:dyDescent="0.25"/>
    <row r="3742" x14ac:dyDescent="0.25"/>
    <row r="3743" x14ac:dyDescent="0.25"/>
    <row r="3744" x14ac:dyDescent="0.25"/>
    <row r="3745" x14ac:dyDescent="0.25"/>
    <row r="3746" x14ac:dyDescent="0.25"/>
    <row r="3747" x14ac:dyDescent="0.25"/>
    <row r="3748" x14ac:dyDescent="0.25"/>
    <row r="3749" x14ac:dyDescent="0.25"/>
    <row r="3750" x14ac:dyDescent="0.25"/>
    <row r="3751" x14ac:dyDescent="0.25"/>
    <row r="3752" x14ac:dyDescent="0.25"/>
    <row r="3753" x14ac:dyDescent="0.25"/>
    <row r="3754" x14ac:dyDescent="0.25"/>
    <row r="3755" x14ac:dyDescent="0.25"/>
    <row r="3756" x14ac:dyDescent="0.25"/>
    <row r="3757" x14ac:dyDescent="0.25"/>
    <row r="3758" x14ac:dyDescent="0.25"/>
    <row r="3759" x14ac:dyDescent="0.25"/>
    <row r="3760" x14ac:dyDescent="0.25"/>
    <row r="3761" x14ac:dyDescent="0.25"/>
    <row r="3762" x14ac:dyDescent="0.25"/>
    <row r="3763" x14ac:dyDescent="0.25"/>
    <row r="3764" x14ac:dyDescent="0.25"/>
    <row r="3765" x14ac:dyDescent="0.25"/>
    <row r="3766" x14ac:dyDescent="0.25"/>
    <row r="3767" x14ac:dyDescent="0.25"/>
    <row r="3768" x14ac:dyDescent="0.25"/>
    <row r="3769" x14ac:dyDescent="0.25"/>
    <row r="3770" x14ac:dyDescent="0.25"/>
    <row r="3771" x14ac:dyDescent="0.25"/>
    <row r="3772" x14ac:dyDescent="0.25"/>
    <row r="3773" x14ac:dyDescent="0.25"/>
    <row r="3774" x14ac:dyDescent="0.25"/>
    <row r="3775" x14ac:dyDescent="0.25"/>
    <row r="3776" x14ac:dyDescent="0.25"/>
    <row r="3777" x14ac:dyDescent="0.25"/>
    <row r="3778" x14ac:dyDescent="0.25"/>
    <row r="3779" x14ac:dyDescent="0.25"/>
    <row r="3780" x14ac:dyDescent="0.25"/>
    <row r="3781" x14ac:dyDescent="0.25"/>
    <row r="3782" x14ac:dyDescent="0.25"/>
    <row r="3783" x14ac:dyDescent="0.25"/>
    <row r="3784" x14ac:dyDescent="0.25"/>
    <row r="3785" x14ac:dyDescent="0.25"/>
    <row r="3786" x14ac:dyDescent="0.25"/>
    <row r="3787" x14ac:dyDescent="0.25"/>
    <row r="3788" x14ac:dyDescent="0.25"/>
    <row r="3789" x14ac:dyDescent="0.25"/>
    <row r="3790" x14ac:dyDescent="0.25"/>
    <row r="3791" x14ac:dyDescent="0.25"/>
    <row r="3792" x14ac:dyDescent="0.25"/>
    <row r="3793" x14ac:dyDescent="0.25"/>
    <row r="3794" x14ac:dyDescent="0.25"/>
    <row r="3795" x14ac:dyDescent="0.25"/>
    <row r="3796" x14ac:dyDescent="0.25"/>
    <row r="3797" x14ac:dyDescent="0.25"/>
    <row r="3798" x14ac:dyDescent="0.25"/>
    <row r="3799" x14ac:dyDescent="0.25"/>
    <row r="3800" x14ac:dyDescent="0.25"/>
    <row r="3801" x14ac:dyDescent="0.25"/>
    <row r="3802" x14ac:dyDescent="0.25"/>
    <row r="3803" x14ac:dyDescent="0.25"/>
    <row r="3804" x14ac:dyDescent="0.25"/>
    <row r="3805" x14ac:dyDescent="0.25"/>
    <row r="3806" x14ac:dyDescent="0.25"/>
    <row r="3807" x14ac:dyDescent="0.25"/>
    <row r="3808" x14ac:dyDescent="0.25"/>
    <row r="3809" x14ac:dyDescent="0.25"/>
    <row r="3810" x14ac:dyDescent="0.25"/>
    <row r="3811" x14ac:dyDescent="0.25"/>
    <row r="3812" x14ac:dyDescent="0.25"/>
    <row r="3813" x14ac:dyDescent="0.25"/>
    <row r="3814" x14ac:dyDescent="0.25"/>
    <row r="3815" x14ac:dyDescent="0.25"/>
    <row r="3816" x14ac:dyDescent="0.25"/>
    <row r="3817" x14ac:dyDescent="0.25"/>
    <row r="3818" x14ac:dyDescent="0.25"/>
    <row r="3819" x14ac:dyDescent="0.25"/>
    <row r="3820" x14ac:dyDescent="0.25"/>
    <row r="3821" x14ac:dyDescent="0.25"/>
    <row r="3822" x14ac:dyDescent="0.25"/>
    <row r="3823" x14ac:dyDescent="0.25"/>
    <row r="3824" x14ac:dyDescent="0.25"/>
    <row r="3825" x14ac:dyDescent="0.25"/>
    <row r="3826" x14ac:dyDescent="0.25"/>
    <row r="3827" x14ac:dyDescent="0.25"/>
    <row r="3828" x14ac:dyDescent="0.25"/>
    <row r="3829" x14ac:dyDescent="0.25"/>
    <row r="3830" x14ac:dyDescent="0.25"/>
    <row r="3831" x14ac:dyDescent="0.25"/>
    <row r="3832" x14ac:dyDescent="0.25"/>
    <row r="3833" x14ac:dyDescent="0.25"/>
    <row r="3834" x14ac:dyDescent="0.25"/>
    <row r="3835" x14ac:dyDescent="0.25"/>
    <row r="3836" x14ac:dyDescent="0.25"/>
    <row r="3837" x14ac:dyDescent="0.25"/>
    <row r="3838" x14ac:dyDescent="0.25"/>
    <row r="3839" x14ac:dyDescent="0.25"/>
    <row r="3840" x14ac:dyDescent="0.25"/>
    <row r="3841" x14ac:dyDescent="0.25"/>
    <row r="3842" x14ac:dyDescent="0.25"/>
    <row r="3843" x14ac:dyDescent="0.25"/>
    <row r="3844" x14ac:dyDescent="0.25"/>
    <row r="3845" x14ac:dyDescent="0.25"/>
    <row r="3846" x14ac:dyDescent="0.25"/>
    <row r="3847" x14ac:dyDescent="0.25"/>
    <row r="3848" x14ac:dyDescent="0.25"/>
    <row r="3849" x14ac:dyDescent="0.25"/>
    <row r="3850" x14ac:dyDescent="0.25"/>
    <row r="3851" x14ac:dyDescent="0.25"/>
    <row r="3852" x14ac:dyDescent="0.25"/>
    <row r="3853" x14ac:dyDescent="0.25"/>
    <row r="3854" x14ac:dyDescent="0.25"/>
    <row r="3855" x14ac:dyDescent="0.25"/>
    <row r="3856" x14ac:dyDescent="0.25"/>
    <row r="3857" x14ac:dyDescent="0.25"/>
    <row r="3858" x14ac:dyDescent="0.25"/>
    <row r="3859" x14ac:dyDescent="0.25"/>
    <row r="3860" x14ac:dyDescent="0.25"/>
    <row r="3861" x14ac:dyDescent="0.25"/>
    <row r="3862" x14ac:dyDescent="0.25"/>
    <row r="3863" x14ac:dyDescent="0.25"/>
    <row r="3864" x14ac:dyDescent="0.25"/>
    <row r="3865" x14ac:dyDescent="0.25"/>
    <row r="3866" x14ac:dyDescent="0.25"/>
    <row r="3867" x14ac:dyDescent="0.25"/>
    <row r="3868" x14ac:dyDescent="0.25"/>
    <row r="3869" x14ac:dyDescent="0.25"/>
    <row r="3870" x14ac:dyDescent="0.25"/>
    <row r="3871" x14ac:dyDescent="0.25"/>
    <row r="3872" x14ac:dyDescent="0.25"/>
    <row r="3873" x14ac:dyDescent="0.25"/>
    <row r="3874" x14ac:dyDescent="0.25"/>
    <row r="3875" x14ac:dyDescent="0.25"/>
    <row r="3876" x14ac:dyDescent="0.25"/>
    <row r="3877" x14ac:dyDescent="0.25"/>
    <row r="3878" x14ac:dyDescent="0.25"/>
    <row r="3879" x14ac:dyDescent="0.25"/>
    <row r="3880" x14ac:dyDescent="0.25"/>
    <row r="3881" x14ac:dyDescent="0.25"/>
    <row r="3882" x14ac:dyDescent="0.25"/>
    <row r="3883" x14ac:dyDescent="0.25"/>
    <row r="3884" x14ac:dyDescent="0.25"/>
    <row r="3885" x14ac:dyDescent="0.25"/>
    <row r="3886" x14ac:dyDescent="0.25"/>
    <row r="3887" x14ac:dyDescent="0.25"/>
    <row r="3888" x14ac:dyDescent="0.25"/>
    <row r="3889" x14ac:dyDescent="0.25"/>
    <row r="3890" x14ac:dyDescent="0.25"/>
    <row r="3891" x14ac:dyDescent="0.25"/>
    <row r="3892" x14ac:dyDescent="0.25"/>
    <row r="3893" x14ac:dyDescent="0.25"/>
    <row r="3894" x14ac:dyDescent="0.25"/>
    <row r="3895" x14ac:dyDescent="0.25"/>
    <row r="3896" x14ac:dyDescent="0.25"/>
    <row r="3897" x14ac:dyDescent="0.25"/>
    <row r="3898" x14ac:dyDescent="0.25"/>
    <row r="3899" x14ac:dyDescent="0.25"/>
    <row r="3900" x14ac:dyDescent="0.25"/>
    <row r="3901" x14ac:dyDescent="0.25"/>
    <row r="3902" x14ac:dyDescent="0.25"/>
    <row r="3903" x14ac:dyDescent="0.25"/>
    <row r="3904" x14ac:dyDescent="0.25"/>
    <row r="3905" x14ac:dyDescent="0.25"/>
    <row r="3906" x14ac:dyDescent="0.25"/>
    <row r="3907" x14ac:dyDescent="0.25"/>
    <row r="3908" x14ac:dyDescent="0.25"/>
    <row r="3909" x14ac:dyDescent="0.25"/>
    <row r="3910" x14ac:dyDescent="0.25"/>
    <row r="3911" x14ac:dyDescent="0.25"/>
    <row r="3912" x14ac:dyDescent="0.25"/>
    <row r="3913" x14ac:dyDescent="0.25"/>
    <row r="3914" x14ac:dyDescent="0.25"/>
    <row r="3915" x14ac:dyDescent="0.25"/>
    <row r="3916" x14ac:dyDescent="0.25"/>
    <row r="3917" x14ac:dyDescent="0.25"/>
    <row r="3918" x14ac:dyDescent="0.25"/>
    <row r="3919" x14ac:dyDescent="0.25"/>
    <row r="3920" x14ac:dyDescent="0.25"/>
    <row r="3921" x14ac:dyDescent="0.25"/>
    <row r="3922" x14ac:dyDescent="0.25"/>
    <row r="3923" x14ac:dyDescent="0.25"/>
    <row r="3924" x14ac:dyDescent="0.25"/>
    <row r="3925" x14ac:dyDescent="0.25"/>
    <row r="3926" x14ac:dyDescent="0.25"/>
    <row r="3927" x14ac:dyDescent="0.25"/>
    <row r="3928" x14ac:dyDescent="0.25"/>
    <row r="3929" x14ac:dyDescent="0.25"/>
    <row r="3930" x14ac:dyDescent="0.25"/>
    <row r="3931" x14ac:dyDescent="0.25"/>
    <row r="3932" x14ac:dyDescent="0.25"/>
    <row r="3933" x14ac:dyDescent="0.25"/>
    <row r="3934" x14ac:dyDescent="0.25"/>
    <row r="3935" x14ac:dyDescent="0.25"/>
    <row r="3936" x14ac:dyDescent="0.25"/>
    <row r="3937" x14ac:dyDescent="0.25"/>
    <row r="3938" x14ac:dyDescent="0.25"/>
    <row r="3939" x14ac:dyDescent="0.25"/>
    <row r="3940" x14ac:dyDescent="0.25"/>
    <row r="3941" x14ac:dyDescent="0.25"/>
    <row r="3942" x14ac:dyDescent="0.25"/>
    <row r="3943" x14ac:dyDescent="0.25"/>
    <row r="3944" x14ac:dyDescent="0.25"/>
    <row r="3945" x14ac:dyDescent="0.25"/>
    <row r="3946" x14ac:dyDescent="0.25"/>
    <row r="3947" x14ac:dyDescent="0.25"/>
    <row r="3948" x14ac:dyDescent="0.25"/>
    <row r="3949" x14ac:dyDescent="0.25"/>
    <row r="3950" x14ac:dyDescent="0.25"/>
    <row r="3951" x14ac:dyDescent="0.25"/>
    <row r="3952" x14ac:dyDescent="0.25"/>
    <row r="3953" x14ac:dyDescent="0.25"/>
    <row r="3954" x14ac:dyDescent="0.25"/>
    <row r="3955" x14ac:dyDescent="0.25"/>
    <row r="3956" x14ac:dyDescent="0.25"/>
    <row r="3957" x14ac:dyDescent="0.25"/>
    <row r="3958" x14ac:dyDescent="0.25"/>
    <row r="3959" x14ac:dyDescent="0.25"/>
    <row r="3960" x14ac:dyDescent="0.25"/>
    <row r="3961" x14ac:dyDescent="0.25"/>
    <row r="3962" x14ac:dyDescent="0.25"/>
    <row r="3963" x14ac:dyDescent="0.25"/>
    <row r="3964" x14ac:dyDescent="0.25"/>
    <row r="3965" x14ac:dyDescent="0.25"/>
    <row r="3966" x14ac:dyDescent="0.25"/>
    <row r="3967" x14ac:dyDescent="0.25"/>
    <row r="3968" x14ac:dyDescent="0.25"/>
    <row r="3969" x14ac:dyDescent="0.25"/>
    <row r="3970" x14ac:dyDescent="0.25"/>
    <row r="3971" x14ac:dyDescent="0.25"/>
    <row r="3972" x14ac:dyDescent="0.25"/>
    <row r="3973" x14ac:dyDescent="0.25"/>
    <row r="3974" x14ac:dyDescent="0.25"/>
    <row r="3975" x14ac:dyDescent="0.25"/>
    <row r="3976" x14ac:dyDescent="0.25"/>
    <row r="3977" x14ac:dyDescent="0.25"/>
    <row r="3978" x14ac:dyDescent="0.25"/>
    <row r="3979" x14ac:dyDescent="0.25"/>
    <row r="3980" x14ac:dyDescent="0.25"/>
    <row r="3981" x14ac:dyDescent="0.25"/>
    <row r="3982" x14ac:dyDescent="0.25"/>
    <row r="3983" x14ac:dyDescent="0.25"/>
    <row r="3984" x14ac:dyDescent="0.25"/>
    <row r="3985" x14ac:dyDescent="0.25"/>
    <row r="3986" x14ac:dyDescent="0.25"/>
    <row r="3987" x14ac:dyDescent="0.25"/>
    <row r="3988" x14ac:dyDescent="0.25"/>
    <row r="3989" x14ac:dyDescent="0.25"/>
    <row r="3990" x14ac:dyDescent="0.25"/>
    <row r="3991" x14ac:dyDescent="0.25"/>
    <row r="3992" x14ac:dyDescent="0.25"/>
    <row r="3993" x14ac:dyDescent="0.25"/>
    <row r="3994" x14ac:dyDescent="0.25"/>
    <row r="3995" x14ac:dyDescent="0.25"/>
    <row r="3996" x14ac:dyDescent="0.25"/>
    <row r="3997" x14ac:dyDescent="0.25"/>
    <row r="3998" x14ac:dyDescent="0.25"/>
    <row r="3999" x14ac:dyDescent="0.25"/>
    <row r="4000" x14ac:dyDescent="0.25"/>
    <row r="4001" x14ac:dyDescent="0.25"/>
    <row r="4002" x14ac:dyDescent="0.25"/>
    <row r="4003" x14ac:dyDescent="0.25"/>
    <row r="4004" x14ac:dyDescent="0.25"/>
    <row r="4005" x14ac:dyDescent="0.25"/>
    <row r="4006" x14ac:dyDescent="0.25"/>
    <row r="4007" x14ac:dyDescent="0.25"/>
    <row r="4008" x14ac:dyDescent="0.25"/>
    <row r="4009" x14ac:dyDescent="0.25"/>
    <row r="4010" x14ac:dyDescent="0.25"/>
    <row r="4011" x14ac:dyDescent="0.25"/>
    <row r="4012" x14ac:dyDescent="0.25"/>
    <row r="4013" x14ac:dyDescent="0.25"/>
    <row r="4014" x14ac:dyDescent="0.25"/>
    <row r="4015" x14ac:dyDescent="0.25"/>
    <row r="4016" x14ac:dyDescent="0.25"/>
    <row r="4017" x14ac:dyDescent="0.25"/>
    <row r="4018" x14ac:dyDescent="0.25"/>
    <row r="4019" x14ac:dyDescent="0.25"/>
    <row r="4020" x14ac:dyDescent="0.25"/>
    <row r="4021" x14ac:dyDescent="0.25"/>
    <row r="4022" x14ac:dyDescent="0.25"/>
    <row r="4023" x14ac:dyDescent="0.25"/>
    <row r="4024" x14ac:dyDescent="0.25"/>
    <row r="4025" x14ac:dyDescent="0.25"/>
    <row r="4026" x14ac:dyDescent="0.25"/>
    <row r="4027" x14ac:dyDescent="0.25"/>
    <row r="4028" x14ac:dyDescent="0.25"/>
    <row r="4029" x14ac:dyDescent="0.25"/>
    <row r="4030" x14ac:dyDescent="0.25"/>
    <row r="4031" x14ac:dyDescent="0.25"/>
    <row r="4032" x14ac:dyDescent="0.25"/>
    <row r="4033" x14ac:dyDescent="0.25"/>
    <row r="4034" x14ac:dyDescent="0.25"/>
    <row r="4035" x14ac:dyDescent="0.25"/>
    <row r="4036" x14ac:dyDescent="0.25"/>
    <row r="4037" x14ac:dyDescent="0.25"/>
    <row r="4038" x14ac:dyDescent="0.25"/>
    <row r="4039" x14ac:dyDescent="0.25"/>
    <row r="4040" x14ac:dyDescent="0.25"/>
    <row r="4041" x14ac:dyDescent="0.25"/>
    <row r="4042" x14ac:dyDescent="0.25"/>
    <row r="4043" x14ac:dyDescent="0.25"/>
    <row r="4044" x14ac:dyDescent="0.25"/>
    <row r="4045" x14ac:dyDescent="0.25"/>
    <row r="4046" x14ac:dyDescent="0.25"/>
    <row r="4047" x14ac:dyDescent="0.25"/>
    <row r="4048" x14ac:dyDescent="0.25"/>
    <row r="4049" x14ac:dyDescent="0.25"/>
    <row r="4050" x14ac:dyDescent="0.25"/>
    <row r="4051" x14ac:dyDescent="0.25"/>
    <row r="4052" x14ac:dyDescent="0.25"/>
    <row r="4053" x14ac:dyDescent="0.25"/>
    <row r="4054" x14ac:dyDescent="0.25"/>
    <row r="4055" x14ac:dyDescent="0.25"/>
    <row r="4056" x14ac:dyDescent="0.25"/>
    <row r="4057" x14ac:dyDescent="0.25"/>
    <row r="4058" x14ac:dyDescent="0.25"/>
    <row r="4059" x14ac:dyDescent="0.25"/>
    <row r="4060" x14ac:dyDescent="0.25"/>
    <row r="4061" x14ac:dyDescent="0.25"/>
    <row r="4062" x14ac:dyDescent="0.25"/>
    <row r="4063" x14ac:dyDescent="0.25"/>
    <row r="4064" x14ac:dyDescent="0.25"/>
    <row r="4065" x14ac:dyDescent="0.25"/>
    <row r="4066" x14ac:dyDescent="0.25"/>
    <row r="4067" x14ac:dyDescent="0.25"/>
    <row r="4068" x14ac:dyDescent="0.25"/>
    <row r="4069" x14ac:dyDescent="0.25"/>
    <row r="4070" x14ac:dyDescent="0.25"/>
    <row r="4071" x14ac:dyDescent="0.25"/>
    <row r="4072" x14ac:dyDescent="0.25"/>
    <row r="4073" x14ac:dyDescent="0.25"/>
    <row r="4074" x14ac:dyDescent="0.25"/>
    <row r="4075" x14ac:dyDescent="0.25"/>
    <row r="4076" x14ac:dyDescent="0.25"/>
    <row r="4077" x14ac:dyDescent="0.25"/>
    <row r="4078" x14ac:dyDescent="0.25"/>
    <row r="4079" x14ac:dyDescent="0.25"/>
    <row r="4080" x14ac:dyDescent="0.25"/>
    <row r="4081" x14ac:dyDescent="0.25"/>
    <row r="4082" x14ac:dyDescent="0.25"/>
    <row r="4083" x14ac:dyDescent="0.25"/>
    <row r="4084" x14ac:dyDescent="0.25"/>
    <row r="4085" x14ac:dyDescent="0.25"/>
    <row r="4086" x14ac:dyDescent="0.25"/>
    <row r="4087" x14ac:dyDescent="0.25"/>
    <row r="4088" x14ac:dyDescent="0.25"/>
    <row r="4089" x14ac:dyDescent="0.25"/>
    <row r="4090" x14ac:dyDescent="0.25"/>
    <row r="4091" x14ac:dyDescent="0.25"/>
    <row r="4092" x14ac:dyDescent="0.25"/>
    <row r="4093" x14ac:dyDescent="0.25"/>
    <row r="4094" x14ac:dyDescent="0.25"/>
    <row r="4095" x14ac:dyDescent="0.25"/>
    <row r="4096" x14ac:dyDescent="0.25"/>
    <row r="4097" x14ac:dyDescent="0.25"/>
    <row r="4098" x14ac:dyDescent="0.25"/>
    <row r="4099" x14ac:dyDescent="0.25"/>
    <row r="4100" x14ac:dyDescent="0.25"/>
    <row r="4101" x14ac:dyDescent="0.25"/>
    <row r="4102" x14ac:dyDescent="0.25"/>
    <row r="4103" x14ac:dyDescent="0.25"/>
    <row r="4104" x14ac:dyDescent="0.25"/>
    <row r="4105" x14ac:dyDescent="0.25"/>
    <row r="4106" x14ac:dyDescent="0.25"/>
    <row r="4107" x14ac:dyDescent="0.25"/>
    <row r="4108" x14ac:dyDescent="0.25"/>
    <row r="4109" x14ac:dyDescent="0.25"/>
    <row r="4110" x14ac:dyDescent="0.25"/>
    <row r="4111" x14ac:dyDescent="0.25"/>
    <row r="4112" x14ac:dyDescent="0.25"/>
    <row r="4113" x14ac:dyDescent="0.25"/>
    <row r="4114" x14ac:dyDescent="0.25"/>
    <row r="4115" x14ac:dyDescent="0.25"/>
    <row r="4116" x14ac:dyDescent="0.25"/>
    <row r="4117" x14ac:dyDescent="0.25"/>
    <row r="4118" x14ac:dyDescent="0.25"/>
    <row r="4119" x14ac:dyDescent="0.25"/>
    <row r="4120" x14ac:dyDescent="0.25"/>
    <row r="4121" x14ac:dyDescent="0.25"/>
    <row r="4122" x14ac:dyDescent="0.25"/>
    <row r="4123" x14ac:dyDescent="0.25"/>
    <row r="4124" x14ac:dyDescent="0.25"/>
    <row r="4125" x14ac:dyDescent="0.25"/>
    <row r="4126" x14ac:dyDescent="0.25"/>
    <row r="4127" x14ac:dyDescent="0.25"/>
    <row r="4128" x14ac:dyDescent="0.25"/>
    <row r="4129" x14ac:dyDescent="0.25"/>
    <row r="4130" x14ac:dyDescent="0.25"/>
    <row r="4131" x14ac:dyDescent="0.25"/>
    <row r="4132" x14ac:dyDescent="0.25"/>
    <row r="4133" x14ac:dyDescent="0.25"/>
    <row r="4134" x14ac:dyDescent="0.25"/>
    <row r="4135" x14ac:dyDescent="0.25"/>
    <row r="4136" x14ac:dyDescent="0.25"/>
    <row r="4137" x14ac:dyDescent="0.25"/>
    <row r="4138" x14ac:dyDescent="0.25"/>
    <row r="4139" x14ac:dyDescent="0.25"/>
    <row r="4140" x14ac:dyDescent="0.25"/>
    <row r="4141" x14ac:dyDescent="0.25"/>
    <row r="4142" x14ac:dyDescent="0.25"/>
    <row r="4143" x14ac:dyDescent="0.25"/>
    <row r="4144" x14ac:dyDescent="0.25"/>
    <row r="4145" x14ac:dyDescent="0.25"/>
    <row r="4146" x14ac:dyDescent="0.25"/>
    <row r="4147" x14ac:dyDescent="0.25"/>
    <row r="4148" x14ac:dyDescent="0.25"/>
    <row r="4149" x14ac:dyDescent="0.25"/>
    <row r="4150" x14ac:dyDescent="0.25"/>
    <row r="4151" x14ac:dyDescent="0.25"/>
    <row r="4152" x14ac:dyDescent="0.25"/>
    <row r="4153" x14ac:dyDescent="0.25"/>
    <row r="4154" x14ac:dyDescent="0.25"/>
    <row r="4155" x14ac:dyDescent="0.25"/>
    <row r="4156" x14ac:dyDescent="0.25"/>
    <row r="4157" x14ac:dyDescent="0.25"/>
    <row r="4158" x14ac:dyDescent="0.25"/>
    <row r="4159" x14ac:dyDescent="0.25"/>
    <row r="4160" x14ac:dyDescent="0.25"/>
    <row r="4161" x14ac:dyDescent="0.25"/>
    <row r="4162" x14ac:dyDescent="0.25"/>
    <row r="4163" x14ac:dyDescent="0.25"/>
    <row r="4164" x14ac:dyDescent="0.25"/>
    <row r="4165" x14ac:dyDescent="0.25"/>
    <row r="4166" x14ac:dyDescent="0.25"/>
    <row r="4167" x14ac:dyDescent="0.25"/>
    <row r="4168" x14ac:dyDescent="0.25"/>
    <row r="4169" x14ac:dyDescent="0.25"/>
    <row r="4170" x14ac:dyDescent="0.25"/>
    <row r="4171" x14ac:dyDescent="0.25"/>
    <row r="4172" x14ac:dyDescent="0.25"/>
    <row r="4173" x14ac:dyDescent="0.25"/>
    <row r="4174" x14ac:dyDescent="0.25"/>
    <row r="4175" x14ac:dyDescent="0.25"/>
    <row r="4176" x14ac:dyDescent="0.25"/>
    <row r="4177" x14ac:dyDescent="0.25"/>
    <row r="4178" x14ac:dyDescent="0.25"/>
    <row r="4179" x14ac:dyDescent="0.25"/>
    <row r="4180" x14ac:dyDescent="0.25"/>
    <row r="4181" x14ac:dyDescent="0.25"/>
    <row r="4182" x14ac:dyDescent="0.25"/>
    <row r="4183" x14ac:dyDescent="0.25"/>
    <row r="4184" x14ac:dyDescent="0.25"/>
    <row r="4185" x14ac:dyDescent="0.25"/>
    <row r="4186" x14ac:dyDescent="0.25"/>
    <row r="4187" x14ac:dyDescent="0.25"/>
    <row r="4188" x14ac:dyDescent="0.25"/>
    <row r="4189" x14ac:dyDescent="0.25"/>
    <row r="4190" x14ac:dyDescent="0.25"/>
    <row r="4191" x14ac:dyDescent="0.25"/>
    <row r="4192" x14ac:dyDescent="0.25"/>
    <row r="4193" x14ac:dyDescent="0.25"/>
    <row r="4194" x14ac:dyDescent="0.25"/>
    <row r="4195" x14ac:dyDescent="0.25"/>
    <row r="4196" x14ac:dyDescent="0.25"/>
    <row r="4197" x14ac:dyDescent="0.25"/>
    <row r="4198" x14ac:dyDescent="0.25"/>
    <row r="4199" x14ac:dyDescent="0.25"/>
    <row r="4200" x14ac:dyDescent="0.25"/>
    <row r="4201" x14ac:dyDescent="0.25"/>
    <row r="4202" x14ac:dyDescent="0.25"/>
    <row r="4203" x14ac:dyDescent="0.25"/>
    <row r="4204" x14ac:dyDescent="0.25"/>
    <row r="4205" x14ac:dyDescent="0.25"/>
    <row r="4206" x14ac:dyDescent="0.25"/>
    <row r="4207" x14ac:dyDescent="0.25"/>
    <row r="4208" x14ac:dyDescent="0.25"/>
    <row r="4209" x14ac:dyDescent="0.25"/>
    <row r="4210" x14ac:dyDescent="0.25"/>
    <row r="4211" x14ac:dyDescent="0.25"/>
    <row r="4212" x14ac:dyDescent="0.25"/>
    <row r="4213" x14ac:dyDescent="0.25"/>
    <row r="4214" x14ac:dyDescent="0.25"/>
    <row r="4215" x14ac:dyDescent="0.25"/>
    <row r="4216" x14ac:dyDescent="0.25"/>
    <row r="4217" x14ac:dyDescent="0.25"/>
    <row r="4218" x14ac:dyDescent="0.25"/>
    <row r="4219" x14ac:dyDescent="0.25"/>
    <row r="4220" x14ac:dyDescent="0.25"/>
    <row r="4221" x14ac:dyDescent="0.25"/>
    <row r="4222" x14ac:dyDescent="0.25"/>
    <row r="4223" x14ac:dyDescent="0.25"/>
    <row r="4224" x14ac:dyDescent="0.25"/>
    <row r="4225" x14ac:dyDescent="0.25"/>
    <row r="4226" x14ac:dyDescent="0.25"/>
    <row r="4227" x14ac:dyDescent="0.25"/>
    <row r="4228" x14ac:dyDescent="0.25"/>
    <row r="4229" x14ac:dyDescent="0.25"/>
    <row r="4230" x14ac:dyDescent="0.25"/>
    <row r="4231" x14ac:dyDescent="0.25"/>
    <row r="4232" x14ac:dyDescent="0.25"/>
    <row r="4233" x14ac:dyDescent="0.25"/>
    <row r="4234" x14ac:dyDescent="0.25"/>
    <row r="4235" x14ac:dyDescent="0.25"/>
    <row r="4236" x14ac:dyDescent="0.25"/>
    <row r="4237" x14ac:dyDescent="0.25"/>
    <row r="4238" x14ac:dyDescent="0.25"/>
    <row r="4239" x14ac:dyDescent="0.25"/>
    <row r="4240" x14ac:dyDescent="0.25"/>
    <row r="4241" x14ac:dyDescent="0.25"/>
    <row r="4242" x14ac:dyDescent="0.25"/>
    <row r="4243" x14ac:dyDescent="0.25"/>
    <row r="4244" x14ac:dyDescent="0.25"/>
    <row r="4245" x14ac:dyDescent="0.25"/>
    <row r="4246" x14ac:dyDescent="0.25"/>
    <row r="4247" x14ac:dyDescent="0.25"/>
    <row r="4248" x14ac:dyDescent="0.25"/>
    <row r="4249" x14ac:dyDescent="0.25"/>
    <row r="4250" x14ac:dyDescent="0.25"/>
    <row r="4251" x14ac:dyDescent="0.25"/>
    <row r="4252" x14ac:dyDescent="0.25"/>
    <row r="4253" x14ac:dyDescent="0.25"/>
    <row r="4254" x14ac:dyDescent="0.25"/>
    <row r="4255" x14ac:dyDescent="0.25"/>
    <row r="4256" x14ac:dyDescent="0.25"/>
    <row r="4257" x14ac:dyDescent="0.25"/>
    <row r="4258" x14ac:dyDescent="0.25"/>
    <row r="4259" x14ac:dyDescent="0.25"/>
    <row r="4260" x14ac:dyDescent="0.25"/>
    <row r="4261" x14ac:dyDescent="0.25"/>
    <row r="4262" x14ac:dyDescent="0.25"/>
    <row r="4263" x14ac:dyDescent="0.25"/>
    <row r="4264" x14ac:dyDescent="0.25"/>
    <row r="4265" x14ac:dyDescent="0.25"/>
    <row r="4266" x14ac:dyDescent="0.25"/>
    <row r="4267" x14ac:dyDescent="0.25"/>
    <row r="4268" x14ac:dyDescent="0.25"/>
    <row r="4269" x14ac:dyDescent="0.25"/>
    <row r="4270" x14ac:dyDescent="0.25"/>
    <row r="4271" x14ac:dyDescent="0.25"/>
    <row r="4272" x14ac:dyDescent="0.25"/>
    <row r="4273" x14ac:dyDescent="0.25"/>
    <row r="4274" x14ac:dyDescent="0.25"/>
    <row r="4275" x14ac:dyDescent="0.25"/>
    <row r="4276" x14ac:dyDescent="0.25"/>
    <row r="4277" x14ac:dyDescent="0.25"/>
    <row r="4278" x14ac:dyDescent="0.25"/>
    <row r="4279" x14ac:dyDescent="0.25"/>
    <row r="4280" x14ac:dyDescent="0.25"/>
    <row r="4281" x14ac:dyDescent="0.25"/>
    <row r="4282" x14ac:dyDescent="0.25"/>
    <row r="4283" x14ac:dyDescent="0.25"/>
    <row r="4284" x14ac:dyDescent="0.25"/>
    <row r="4285" x14ac:dyDescent="0.25"/>
    <row r="4286" x14ac:dyDescent="0.25"/>
    <row r="4287" x14ac:dyDescent="0.25"/>
    <row r="4288" x14ac:dyDescent="0.25"/>
    <row r="4289" x14ac:dyDescent="0.25"/>
    <row r="4290" x14ac:dyDescent="0.25"/>
    <row r="4291" x14ac:dyDescent="0.25"/>
    <row r="4292" x14ac:dyDescent="0.25"/>
    <row r="4293" x14ac:dyDescent="0.25"/>
    <row r="4294" x14ac:dyDescent="0.25"/>
    <row r="4295" x14ac:dyDescent="0.25"/>
    <row r="4296" x14ac:dyDescent="0.25"/>
    <row r="4297" x14ac:dyDescent="0.25"/>
    <row r="4298" x14ac:dyDescent="0.25"/>
    <row r="4299" x14ac:dyDescent="0.25"/>
    <row r="4300" x14ac:dyDescent="0.25"/>
    <row r="4301" x14ac:dyDescent="0.25"/>
    <row r="4302" x14ac:dyDescent="0.25"/>
    <row r="4303" x14ac:dyDescent="0.25"/>
    <row r="4304" x14ac:dyDescent="0.25"/>
    <row r="4305" x14ac:dyDescent="0.25"/>
    <row r="4306" x14ac:dyDescent="0.25"/>
    <row r="4307" x14ac:dyDescent="0.25"/>
    <row r="4308" x14ac:dyDescent="0.25"/>
    <row r="4309" x14ac:dyDescent="0.25"/>
    <row r="4310" x14ac:dyDescent="0.25"/>
    <row r="4311" x14ac:dyDescent="0.25"/>
    <row r="4312" x14ac:dyDescent="0.25"/>
    <row r="4313" x14ac:dyDescent="0.25"/>
    <row r="4314" x14ac:dyDescent="0.25"/>
    <row r="4315" x14ac:dyDescent="0.25"/>
    <row r="4316" x14ac:dyDescent="0.25"/>
    <row r="4317" x14ac:dyDescent="0.25"/>
    <row r="4318" x14ac:dyDescent="0.25"/>
    <row r="4319" x14ac:dyDescent="0.25"/>
    <row r="4320" x14ac:dyDescent="0.25"/>
    <row r="4321" x14ac:dyDescent="0.25"/>
    <row r="4322" x14ac:dyDescent="0.25"/>
    <row r="4323" x14ac:dyDescent="0.25"/>
    <row r="4324" x14ac:dyDescent="0.25"/>
    <row r="4325" x14ac:dyDescent="0.25"/>
    <row r="4326" x14ac:dyDescent="0.25"/>
    <row r="4327" x14ac:dyDescent="0.25"/>
    <row r="4328" x14ac:dyDescent="0.25"/>
    <row r="4329" x14ac:dyDescent="0.25"/>
    <row r="4330" x14ac:dyDescent="0.25"/>
    <row r="4331" x14ac:dyDescent="0.25"/>
    <row r="4332" x14ac:dyDescent="0.25"/>
    <row r="4333" x14ac:dyDescent="0.25"/>
    <row r="4334" x14ac:dyDescent="0.25"/>
    <row r="4335" x14ac:dyDescent="0.25"/>
    <row r="4336" x14ac:dyDescent="0.25"/>
    <row r="4337" x14ac:dyDescent="0.25"/>
    <row r="4338" x14ac:dyDescent="0.25"/>
    <row r="4339" x14ac:dyDescent="0.25"/>
    <row r="4340" x14ac:dyDescent="0.25"/>
    <row r="4341" x14ac:dyDescent="0.25"/>
    <row r="4342" x14ac:dyDescent="0.25"/>
    <row r="4343" x14ac:dyDescent="0.25"/>
    <row r="4344" x14ac:dyDescent="0.25"/>
    <row r="4345" x14ac:dyDescent="0.25"/>
    <row r="4346" x14ac:dyDescent="0.25"/>
    <row r="4347" x14ac:dyDescent="0.25"/>
    <row r="4348" x14ac:dyDescent="0.25"/>
    <row r="4349" x14ac:dyDescent="0.25"/>
    <row r="4350" x14ac:dyDescent="0.25"/>
    <row r="4351" x14ac:dyDescent="0.25"/>
    <row r="4352" x14ac:dyDescent="0.25"/>
    <row r="4353" x14ac:dyDescent="0.25"/>
    <row r="4354" x14ac:dyDescent="0.25"/>
    <row r="4355" x14ac:dyDescent="0.25"/>
    <row r="4356" x14ac:dyDescent="0.25"/>
    <row r="4357" x14ac:dyDescent="0.25"/>
    <row r="4358" x14ac:dyDescent="0.25"/>
    <row r="4359" x14ac:dyDescent="0.25"/>
    <row r="4360" x14ac:dyDescent="0.25"/>
    <row r="4361" x14ac:dyDescent="0.25"/>
    <row r="4362" x14ac:dyDescent="0.25"/>
    <row r="4363" x14ac:dyDescent="0.25"/>
    <row r="4364" x14ac:dyDescent="0.25"/>
    <row r="4365" x14ac:dyDescent="0.25"/>
    <row r="4366" x14ac:dyDescent="0.25"/>
    <row r="4367" x14ac:dyDescent="0.25"/>
    <row r="4368" x14ac:dyDescent="0.25"/>
    <row r="4369" x14ac:dyDescent="0.25"/>
    <row r="4370" x14ac:dyDescent="0.25"/>
    <row r="4371" x14ac:dyDescent="0.25"/>
    <row r="4372" x14ac:dyDescent="0.25"/>
    <row r="4373" x14ac:dyDescent="0.25"/>
    <row r="4374" x14ac:dyDescent="0.25"/>
    <row r="4375" x14ac:dyDescent="0.25"/>
    <row r="4376" x14ac:dyDescent="0.25"/>
    <row r="4377" x14ac:dyDescent="0.25"/>
    <row r="4378" x14ac:dyDescent="0.25"/>
    <row r="4379" x14ac:dyDescent="0.25"/>
    <row r="4380" x14ac:dyDescent="0.25"/>
    <row r="4381" x14ac:dyDescent="0.25"/>
    <row r="4382" x14ac:dyDescent="0.25"/>
    <row r="4383" x14ac:dyDescent="0.25"/>
    <row r="4384" x14ac:dyDescent="0.25"/>
    <row r="4385" x14ac:dyDescent="0.25"/>
    <row r="4386" x14ac:dyDescent="0.25"/>
    <row r="4387" x14ac:dyDescent="0.25"/>
    <row r="4388" x14ac:dyDescent="0.25"/>
    <row r="4389" x14ac:dyDescent="0.25"/>
    <row r="4390" x14ac:dyDescent="0.25"/>
    <row r="4391" x14ac:dyDescent="0.25"/>
    <row r="4392" x14ac:dyDescent="0.25"/>
    <row r="4393" x14ac:dyDescent="0.25"/>
    <row r="4394" x14ac:dyDescent="0.25"/>
    <row r="4395" x14ac:dyDescent="0.25"/>
    <row r="4396" x14ac:dyDescent="0.25"/>
    <row r="4397" x14ac:dyDescent="0.25"/>
    <row r="4398" x14ac:dyDescent="0.25"/>
    <row r="4399" x14ac:dyDescent="0.25"/>
    <row r="4400" x14ac:dyDescent="0.25"/>
    <row r="4401" x14ac:dyDescent="0.25"/>
    <row r="4402" x14ac:dyDescent="0.25"/>
    <row r="4403" x14ac:dyDescent="0.25"/>
    <row r="4404" x14ac:dyDescent="0.25"/>
    <row r="4405" x14ac:dyDescent="0.25"/>
    <row r="4406" x14ac:dyDescent="0.25"/>
    <row r="4407" x14ac:dyDescent="0.25"/>
    <row r="4408" x14ac:dyDescent="0.25"/>
    <row r="4409" x14ac:dyDescent="0.25"/>
    <row r="4410" x14ac:dyDescent="0.25"/>
    <row r="4411" x14ac:dyDescent="0.25"/>
    <row r="4412" x14ac:dyDescent="0.25"/>
    <row r="4413" x14ac:dyDescent="0.25"/>
    <row r="4414" x14ac:dyDescent="0.25"/>
    <row r="4415" x14ac:dyDescent="0.25"/>
    <row r="4416" x14ac:dyDescent="0.25"/>
    <row r="4417" x14ac:dyDescent="0.25"/>
    <row r="4418" x14ac:dyDescent="0.25"/>
    <row r="4419" x14ac:dyDescent="0.25"/>
    <row r="4420" x14ac:dyDescent="0.25"/>
    <row r="4421" x14ac:dyDescent="0.25"/>
    <row r="4422" x14ac:dyDescent="0.25"/>
    <row r="4423" x14ac:dyDescent="0.25"/>
    <row r="4424" x14ac:dyDescent="0.25"/>
    <row r="4425" x14ac:dyDescent="0.25"/>
    <row r="4426" x14ac:dyDescent="0.25"/>
    <row r="4427" x14ac:dyDescent="0.25"/>
    <row r="4428" x14ac:dyDescent="0.25"/>
    <row r="4429" x14ac:dyDescent="0.25"/>
    <row r="4430" x14ac:dyDescent="0.25"/>
    <row r="4431" x14ac:dyDescent="0.25"/>
    <row r="4432" x14ac:dyDescent="0.25"/>
    <row r="4433" x14ac:dyDescent="0.25"/>
    <row r="4434" x14ac:dyDescent="0.25"/>
    <row r="4435" x14ac:dyDescent="0.25"/>
    <row r="4436" x14ac:dyDescent="0.25"/>
    <row r="4437" x14ac:dyDescent="0.25"/>
    <row r="4438" x14ac:dyDescent="0.25"/>
    <row r="4439" x14ac:dyDescent="0.25"/>
    <row r="4440" x14ac:dyDescent="0.25"/>
    <row r="4441" x14ac:dyDescent="0.25"/>
    <row r="4442" x14ac:dyDescent="0.25"/>
    <row r="4443" x14ac:dyDescent="0.25"/>
    <row r="4444" x14ac:dyDescent="0.25"/>
    <row r="4445" x14ac:dyDescent="0.25"/>
    <row r="4446" x14ac:dyDescent="0.25"/>
    <row r="4447" x14ac:dyDescent="0.25"/>
    <row r="4448" x14ac:dyDescent="0.25"/>
    <row r="4449" x14ac:dyDescent="0.25"/>
    <row r="4450" x14ac:dyDescent="0.25"/>
    <row r="4451" x14ac:dyDescent="0.25"/>
    <row r="4452" x14ac:dyDescent="0.25"/>
    <row r="4453" x14ac:dyDescent="0.25"/>
    <row r="4454" x14ac:dyDescent="0.25"/>
    <row r="4455" x14ac:dyDescent="0.25"/>
    <row r="4456" x14ac:dyDescent="0.25"/>
    <row r="4457" x14ac:dyDescent="0.25"/>
    <row r="4458" x14ac:dyDescent="0.25"/>
    <row r="4459" x14ac:dyDescent="0.25"/>
    <row r="4460" x14ac:dyDescent="0.25"/>
    <row r="4461" x14ac:dyDescent="0.25"/>
    <row r="4462" x14ac:dyDescent="0.25"/>
    <row r="4463" x14ac:dyDescent="0.25"/>
    <row r="4464" x14ac:dyDescent="0.25"/>
    <row r="4465" x14ac:dyDescent="0.25"/>
    <row r="4466" x14ac:dyDescent="0.25"/>
    <row r="4467" x14ac:dyDescent="0.25"/>
    <row r="4468" x14ac:dyDescent="0.25"/>
    <row r="4469" x14ac:dyDescent="0.25"/>
    <row r="4470" x14ac:dyDescent="0.25"/>
    <row r="4471" x14ac:dyDescent="0.25"/>
    <row r="4472" x14ac:dyDescent="0.25"/>
    <row r="4473" x14ac:dyDescent="0.25"/>
    <row r="4474" x14ac:dyDescent="0.25"/>
    <row r="4475" x14ac:dyDescent="0.25"/>
    <row r="4476" x14ac:dyDescent="0.25"/>
    <row r="4477" x14ac:dyDescent="0.25"/>
    <row r="4478" x14ac:dyDescent="0.25"/>
    <row r="4479" x14ac:dyDescent="0.25"/>
    <row r="4480" x14ac:dyDescent="0.25"/>
    <row r="4481" x14ac:dyDescent="0.25"/>
    <row r="4482" x14ac:dyDescent="0.25"/>
    <row r="4483" x14ac:dyDescent="0.25"/>
    <row r="4484" x14ac:dyDescent="0.25"/>
    <row r="4485" x14ac:dyDescent="0.25"/>
    <row r="4486" x14ac:dyDescent="0.25"/>
    <row r="4487" x14ac:dyDescent="0.25"/>
    <row r="4488" x14ac:dyDescent="0.25"/>
    <row r="4489" x14ac:dyDescent="0.25"/>
    <row r="4490" x14ac:dyDescent="0.25"/>
    <row r="4491" x14ac:dyDescent="0.25"/>
    <row r="4492" x14ac:dyDescent="0.25"/>
    <row r="4493" x14ac:dyDescent="0.25"/>
    <row r="4494" x14ac:dyDescent="0.25"/>
    <row r="4495" x14ac:dyDescent="0.25"/>
    <row r="4496" x14ac:dyDescent="0.25"/>
    <row r="4497" x14ac:dyDescent="0.25"/>
    <row r="4498" x14ac:dyDescent="0.25"/>
    <row r="4499" x14ac:dyDescent="0.25"/>
    <row r="4500" x14ac:dyDescent="0.25"/>
    <row r="4501" x14ac:dyDescent="0.25"/>
    <row r="4502" x14ac:dyDescent="0.25"/>
    <row r="4503" x14ac:dyDescent="0.25"/>
    <row r="4504" x14ac:dyDescent="0.25"/>
    <row r="4505" x14ac:dyDescent="0.25"/>
    <row r="4506" x14ac:dyDescent="0.25"/>
    <row r="4507" x14ac:dyDescent="0.25"/>
    <row r="4508" x14ac:dyDescent="0.25"/>
    <row r="4509" x14ac:dyDescent="0.25"/>
    <row r="4510" x14ac:dyDescent="0.25"/>
    <row r="4511" x14ac:dyDescent="0.25"/>
    <row r="4512" x14ac:dyDescent="0.25"/>
    <row r="4513" x14ac:dyDescent="0.25"/>
    <row r="4514" x14ac:dyDescent="0.25"/>
    <row r="4515" x14ac:dyDescent="0.25"/>
    <row r="4516" x14ac:dyDescent="0.25"/>
    <row r="4517" x14ac:dyDescent="0.25"/>
    <row r="4518" x14ac:dyDescent="0.25"/>
    <row r="4519" x14ac:dyDescent="0.25"/>
    <row r="4520" x14ac:dyDescent="0.25"/>
    <row r="4521" x14ac:dyDescent="0.25"/>
    <row r="4522" x14ac:dyDescent="0.25"/>
    <row r="4523" x14ac:dyDescent="0.25"/>
    <row r="4524" x14ac:dyDescent="0.25"/>
    <row r="4525" x14ac:dyDescent="0.25"/>
    <row r="4526" x14ac:dyDescent="0.25"/>
    <row r="4527" x14ac:dyDescent="0.25"/>
    <row r="4528" x14ac:dyDescent="0.25"/>
    <row r="4529" x14ac:dyDescent="0.25"/>
    <row r="4530" x14ac:dyDescent="0.25"/>
    <row r="4531" x14ac:dyDescent="0.25"/>
    <row r="4532" x14ac:dyDescent="0.25"/>
    <row r="4533" x14ac:dyDescent="0.25"/>
    <row r="4534" x14ac:dyDescent="0.25"/>
    <row r="4535" x14ac:dyDescent="0.25"/>
    <row r="4536" x14ac:dyDescent="0.25"/>
    <row r="4537" x14ac:dyDescent="0.25"/>
    <row r="4538" x14ac:dyDescent="0.25"/>
    <row r="4539" x14ac:dyDescent="0.25"/>
    <row r="4540" x14ac:dyDescent="0.25"/>
    <row r="4541" x14ac:dyDescent="0.25"/>
    <row r="4542" x14ac:dyDescent="0.25"/>
    <row r="4543" x14ac:dyDescent="0.25"/>
    <row r="4544" x14ac:dyDescent="0.25"/>
    <row r="4545" x14ac:dyDescent="0.25"/>
    <row r="4546" x14ac:dyDescent="0.25"/>
    <row r="4547" x14ac:dyDescent="0.25"/>
    <row r="4548" x14ac:dyDescent="0.25"/>
    <row r="4549" x14ac:dyDescent="0.25"/>
    <row r="4550" x14ac:dyDescent="0.25"/>
    <row r="4551" x14ac:dyDescent="0.25"/>
    <row r="4552" x14ac:dyDescent="0.25"/>
    <row r="4553" x14ac:dyDescent="0.25"/>
    <row r="4554" x14ac:dyDescent="0.25"/>
    <row r="4555" x14ac:dyDescent="0.25"/>
    <row r="4556" x14ac:dyDescent="0.25"/>
    <row r="4557" x14ac:dyDescent="0.25"/>
    <row r="4558" x14ac:dyDescent="0.25"/>
    <row r="4559" x14ac:dyDescent="0.25"/>
    <row r="4560" x14ac:dyDescent="0.25"/>
    <row r="4561" x14ac:dyDescent="0.25"/>
    <row r="4562" x14ac:dyDescent="0.25"/>
    <row r="4563" x14ac:dyDescent="0.25"/>
    <row r="4564" x14ac:dyDescent="0.25"/>
    <row r="4565" x14ac:dyDescent="0.25"/>
    <row r="4566" x14ac:dyDescent="0.25"/>
    <row r="4567" x14ac:dyDescent="0.25"/>
    <row r="4568" x14ac:dyDescent="0.25"/>
    <row r="4569" x14ac:dyDescent="0.25"/>
    <row r="4570" x14ac:dyDescent="0.25"/>
    <row r="4571" x14ac:dyDescent="0.25"/>
    <row r="4572" x14ac:dyDescent="0.25"/>
    <row r="4573" x14ac:dyDescent="0.25"/>
    <row r="4574" x14ac:dyDescent="0.25"/>
    <row r="4575" x14ac:dyDescent="0.25"/>
    <row r="4576" x14ac:dyDescent="0.25"/>
    <row r="4577" x14ac:dyDescent="0.25"/>
    <row r="4578" x14ac:dyDescent="0.25"/>
    <row r="4579" x14ac:dyDescent="0.25"/>
    <row r="4580" x14ac:dyDescent="0.25"/>
    <row r="4581" x14ac:dyDescent="0.25"/>
    <row r="4582" x14ac:dyDescent="0.25"/>
    <row r="4583" x14ac:dyDescent="0.25"/>
    <row r="4584" x14ac:dyDescent="0.25"/>
    <row r="4585" x14ac:dyDescent="0.25"/>
    <row r="4586" x14ac:dyDescent="0.25"/>
    <row r="4587" x14ac:dyDescent="0.25"/>
    <row r="4588" x14ac:dyDescent="0.25"/>
    <row r="4589" x14ac:dyDescent="0.25"/>
    <row r="4590" x14ac:dyDescent="0.25"/>
    <row r="4591" x14ac:dyDescent="0.25"/>
    <row r="4592" x14ac:dyDescent="0.25"/>
    <row r="4593" x14ac:dyDescent="0.25"/>
    <row r="4594" x14ac:dyDescent="0.25"/>
    <row r="4595" x14ac:dyDescent="0.25"/>
    <row r="4596" x14ac:dyDescent="0.25"/>
    <row r="4597" x14ac:dyDescent="0.25"/>
    <row r="4598" x14ac:dyDescent="0.25"/>
    <row r="4599" x14ac:dyDescent="0.25"/>
    <row r="4600" x14ac:dyDescent="0.25"/>
    <row r="4601" x14ac:dyDescent="0.25"/>
    <row r="4602" x14ac:dyDescent="0.25"/>
    <row r="4603" x14ac:dyDescent="0.25"/>
    <row r="4604" x14ac:dyDescent="0.25"/>
    <row r="4605" x14ac:dyDescent="0.25"/>
    <row r="4606" x14ac:dyDescent="0.25"/>
    <row r="4607" x14ac:dyDescent="0.25"/>
    <row r="4608" x14ac:dyDescent="0.25"/>
    <row r="4609" x14ac:dyDescent="0.25"/>
    <row r="4610" x14ac:dyDescent="0.25"/>
    <row r="4611" x14ac:dyDescent="0.25"/>
    <row r="4612" x14ac:dyDescent="0.25"/>
    <row r="4613" x14ac:dyDescent="0.25"/>
    <row r="4614" x14ac:dyDescent="0.25"/>
    <row r="4615" x14ac:dyDescent="0.25"/>
    <row r="4616" x14ac:dyDescent="0.25"/>
    <row r="4617" x14ac:dyDescent="0.25"/>
    <row r="4618" x14ac:dyDescent="0.25"/>
    <row r="4619" x14ac:dyDescent="0.25"/>
    <row r="4620" x14ac:dyDescent="0.25"/>
    <row r="4621" x14ac:dyDescent="0.25"/>
    <row r="4622" x14ac:dyDescent="0.25"/>
    <row r="4623" x14ac:dyDescent="0.25"/>
    <row r="4624" x14ac:dyDescent="0.25"/>
    <row r="4625" x14ac:dyDescent="0.25"/>
    <row r="4626" x14ac:dyDescent="0.25"/>
    <row r="4627" x14ac:dyDescent="0.25"/>
    <row r="4628" x14ac:dyDescent="0.25"/>
    <row r="4629" x14ac:dyDescent="0.25"/>
    <row r="4630" x14ac:dyDescent="0.25"/>
    <row r="4631" x14ac:dyDescent="0.25"/>
    <row r="4632" x14ac:dyDescent="0.25"/>
    <row r="4633" x14ac:dyDescent="0.25"/>
    <row r="4634" x14ac:dyDescent="0.25"/>
    <row r="4635" x14ac:dyDescent="0.25"/>
    <row r="4636" x14ac:dyDescent="0.25"/>
    <row r="4637" x14ac:dyDescent="0.25"/>
    <row r="4638" x14ac:dyDescent="0.25"/>
    <row r="4639" x14ac:dyDescent="0.25"/>
    <row r="4640" x14ac:dyDescent="0.25"/>
    <row r="4641" x14ac:dyDescent="0.25"/>
    <row r="4642" x14ac:dyDescent="0.25"/>
    <row r="4643" x14ac:dyDescent="0.25"/>
    <row r="4644" x14ac:dyDescent="0.25"/>
    <row r="4645" x14ac:dyDescent="0.25"/>
    <row r="4646" x14ac:dyDescent="0.25"/>
    <row r="4647" x14ac:dyDescent="0.25"/>
    <row r="4648" x14ac:dyDescent="0.25"/>
    <row r="4649" x14ac:dyDescent="0.25"/>
    <row r="4650" x14ac:dyDescent="0.25"/>
    <row r="4651" x14ac:dyDescent="0.25"/>
    <row r="4652" x14ac:dyDescent="0.25"/>
    <row r="4653" x14ac:dyDescent="0.25"/>
    <row r="4654" x14ac:dyDescent="0.25"/>
    <row r="4655" x14ac:dyDescent="0.25"/>
    <row r="4656" x14ac:dyDescent="0.25"/>
    <row r="4657" x14ac:dyDescent="0.25"/>
    <row r="4658" x14ac:dyDescent="0.25"/>
    <row r="4659" x14ac:dyDescent="0.25"/>
    <row r="4660" x14ac:dyDescent="0.25"/>
    <row r="4661" x14ac:dyDescent="0.25"/>
    <row r="4662" x14ac:dyDescent="0.25"/>
    <row r="4663" x14ac:dyDescent="0.25"/>
    <row r="4664" x14ac:dyDescent="0.25"/>
    <row r="4665" x14ac:dyDescent="0.25"/>
    <row r="4666" x14ac:dyDescent="0.25"/>
    <row r="4667" x14ac:dyDescent="0.25"/>
    <row r="4668" x14ac:dyDescent="0.25"/>
    <row r="4669" x14ac:dyDescent="0.25"/>
    <row r="4670" x14ac:dyDescent="0.25"/>
    <row r="4671" x14ac:dyDescent="0.25"/>
    <row r="4672" x14ac:dyDescent="0.25"/>
    <row r="4673" x14ac:dyDescent="0.25"/>
    <row r="4674" x14ac:dyDescent="0.25"/>
    <row r="4675" x14ac:dyDescent="0.25"/>
    <row r="4676" x14ac:dyDescent="0.25"/>
    <row r="4677" x14ac:dyDescent="0.25"/>
    <row r="4678" x14ac:dyDescent="0.25"/>
    <row r="4679" x14ac:dyDescent="0.25"/>
    <row r="4680" x14ac:dyDescent="0.25"/>
    <row r="4681" x14ac:dyDescent="0.25"/>
    <row r="4682" x14ac:dyDescent="0.25"/>
    <row r="4683" x14ac:dyDescent="0.25"/>
    <row r="4684" x14ac:dyDescent="0.25"/>
    <row r="4685" x14ac:dyDescent="0.25"/>
    <row r="4686" x14ac:dyDescent="0.25"/>
    <row r="4687" x14ac:dyDescent="0.25"/>
    <row r="4688" x14ac:dyDescent="0.25"/>
    <row r="4689" x14ac:dyDescent="0.25"/>
    <row r="4690" x14ac:dyDescent="0.25"/>
    <row r="4691" x14ac:dyDescent="0.25"/>
    <row r="4692" x14ac:dyDescent="0.25"/>
    <row r="4693" x14ac:dyDescent="0.25"/>
    <row r="4694" x14ac:dyDescent="0.25"/>
    <row r="4695" x14ac:dyDescent="0.25"/>
    <row r="4696" x14ac:dyDescent="0.25"/>
    <row r="4697" x14ac:dyDescent="0.25"/>
    <row r="4698" x14ac:dyDescent="0.25"/>
    <row r="4699" x14ac:dyDescent="0.25"/>
    <row r="4700" x14ac:dyDescent="0.25"/>
    <row r="4701" x14ac:dyDescent="0.25"/>
    <row r="4702" x14ac:dyDescent="0.25"/>
    <row r="4703" x14ac:dyDescent="0.25"/>
    <row r="4704" x14ac:dyDescent="0.25"/>
    <row r="4705" x14ac:dyDescent="0.25"/>
    <row r="4706" x14ac:dyDescent="0.25"/>
    <row r="4707" x14ac:dyDescent="0.25"/>
    <row r="4708" x14ac:dyDescent="0.25"/>
    <row r="4709" x14ac:dyDescent="0.25"/>
    <row r="4710" x14ac:dyDescent="0.25"/>
    <row r="4711" x14ac:dyDescent="0.25"/>
    <row r="4712" x14ac:dyDescent="0.25"/>
    <row r="4713" x14ac:dyDescent="0.25"/>
    <row r="4714" x14ac:dyDescent="0.25"/>
    <row r="4715" x14ac:dyDescent="0.25"/>
    <row r="4716" x14ac:dyDescent="0.25"/>
    <row r="4717" x14ac:dyDescent="0.25"/>
    <row r="4718" x14ac:dyDescent="0.25"/>
    <row r="4719" x14ac:dyDescent="0.25"/>
    <row r="4720" x14ac:dyDescent="0.25"/>
    <row r="4721" x14ac:dyDescent="0.25"/>
    <row r="4722" x14ac:dyDescent="0.25"/>
    <row r="4723" x14ac:dyDescent="0.25"/>
    <row r="4724" x14ac:dyDescent="0.25"/>
    <row r="4725" x14ac:dyDescent="0.25"/>
    <row r="4726" x14ac:dyDescent="0.25"/>
    <row r="4727" x14ac:dyDescent="0.25"/>
    <row r="4728" x14ac:dyDescent="0.25"/>
    <row r="4729" x14ac:dyDescent="0.25"/>
    <row r="4730" x14ac:dyDescent="0.25"/>
    <row r="4731" x14ac:dyDescent="0.25"/>
    <row r="4732" x14ac:dyDescent="0.25"/>
    <row r="4733" x14ac:dyDescent="0.25"/>
    <row r="4734" x14ac:dyDescent="0.25"/>
    <row r="4735" x14ac:dyDescent="0.25"/>
    <row r="4736" x14ac:dyDescent="0.25"/>
    <row r="4737" x14ac:dyDescent="0.25"/>
    <row r="4738" x14ac:dyDescent="0.25"/>
    <row r="4739" x14ac:dyDescent="0.25"/>
    <row r="4740" x14ac:dyDescent="0.25"/>
    <row r="4741" x14ac:dyDescent="0.25"/>
    <row r="4742" x14ac:dyDescent="0.25"/>
    <row r="4743" x14ac:dyDescent="0.25"/>
    <row r="4744" x14ac:dyDescent="0.25"/>
    <row r="4745" x14ac:dyDescent="0.25"/>
    <row r="4746" x14ac:dyDescent="0.25"/>
    <row r="4747" x14ac:dyDescent="0.25"/>
    <row r="4748" x14ac:dyDescent="0.25"/>
    <row r="4749" x14ac:dyDescent="0.25"/>
    <row r="4750" x14ac:dyDescent="0.25"/>
    <row r="4751" x14ac:dyDescent="0.25"/>
    <row r="4752" x14ac:dyDescent="0.25"/>
    <row r="4753" x14ac:dyDescent="0.25"/>
    <row r="4754" x14ac:dyDescent="0.25"/>
    <row r="4755" x14ac:dyDescent="0.25"/>
    <row r="4756" x14ac:dyDescent="0.25"/>
    <row r="4757" x14ac:dyDescent="0.25"/>
    <row r="4758" x14ac:dyDescent="0.25"/>
    <row r="4759" x14ac:dyDescent="0.25"/>
    <row r="4760" x14ac:dyDescent="0.25"/>
    <row r="4761" x14ac:dyDescent="0.25"/>
    <row r="4762" x14ac:dyDescent="0.25"/>
    <row r="4763" x14ac:dyDescent="0.25"/>
    <row r="4764" x14ac:dyDescent="0.25"/>
    <row r="4765" x14ac:dyDescent="0.25"/>
    <row r="4766" x14ac:dyDescent="0.25"/>
    <row r="4767" x14ac:dyDescent="0.25"/>
    <row r="4768" x14ac:dyDescent="0.25"/>
    <row r="4769" x14ac:dyDescent="0.25"/>
    <row r="4770" x14ac:dyDescent="0.25"/>
    <row r="4771" x14ac:dyDescent="0.25"/>
    <row r="4772" x14ac:dyDescent="0.25"/>
    <row r="4773" x14ac:dyDescent="0.25"/>
    <row r="4774" x14ac:dyDescent="0.25"/>
    <row r="4775" x14ac:dyDescent="0.25"/>
    <row r="4776" x14ac:dyDescent="0.25"/>
    <row r="4777" x14ac:dyDescent="0.25"/>
    <row r="4778" x14ac:dyDescent="0.25"/>
    <row r="4779" x14ac:dyDescent="0.25"/>
    <row r="4780" x14ac:dyDescent="0.25"/>
    <row r="4781" x14ac:dyDescent="0.25"/>
    <row r="4782" x14ac:dyDescent="0.25"/>
    <row r="4783" x14ac:dyDescent="0.25"/>
    <row r="4784" x14ac:dyDescent="0.25"/>
    <row r="4785" x14ac:dyDescent="0.25"/>
    <row r="4786" x14ac:dyDescent="0.25"/>
    <row r="4787" x14ac:dyDescent="0.25"/>
    <row r="4788" x14ac:dyDescent="0.25"/>
    <row r="4789" x14ac:dyDescent="0.25"/>
    <row r="4790" x14ac:dyDescent="0.25"/>
    <row r="4791" x14ac:dyDescent="0.25"/>
    <row r="4792" x14ac:dyDescent="0.25"/>
    <row r="4793" x14ac:dyDescent="0.25"/>
    <row r="4794" x14ac:dyDescent="0.25"/>
    <row r="4795" x14ac:dyDescent="0.25"/>
    <row r="4796" x14ac:dyDescent="0.25"/>
    <row r="4797" x14ac:dyDescent="0.25"/>
    <row r="4798" x14ac:dyDescent="0.25"/>
    <row r="4799" x14ac:dyDescent="0.25"/>
    <row r="4800" x14ac:dyDescent="0.25"/>
    <row r="4801" x14ac:dyDescent="0.25"/>
    <row r="4802" x14ac:dyDescent="0.25"/>
    <row r="4803" x14ac:dyDescent="0.25"/>
    <row r="4804" x14ac:dyDescent="0.25"/>
    <row r="4805" x14ac:dyDescent="0.25"/>
    <row r="4806" x14ac:dyDescent="0.25"/>
    <row r="4807" x14ac:dyDescent="0.25"/>
    <row r="4808" x14ac:dyDescent="0.25"/>
    <row r="4809" x14ac:dyDescent="0.25"/>
    <row r="4810" x14ac:dyDescent="0.25"/>
    <row r="4811" x14ac:dyDescent="0.25"/>
    <row r="4812" x14ac:dyDescent="0.25"/>
    <row r="4813" x14ac:dyDescent="0.25"/>
    <row r="4814" x14ac:dyDescent="0.25"/>
    <row r="4815" x14ac:dyDescent="0.25"/>
    <row r="4816" x14ac:dyDescent="0.25"/>
    <row r="4817" x14ac:dyDescent="0.25"/>
    <row r="4818" x14ac:dyDescent="0.25"/>
    <row r="4819" x14ac:dyDescent="0.25"/>
    <row r="4820" x14ac:dyDescent="0.25"/>
    <row r="4821" x14ac:dyDescent="0.25"/>
    <row r="4822" x14ac:dyDescent="0.25"/>
    <row r="4823" x14ac:dyDescent="0.25"/>
    <row r="4824" x14ac:dyDescent="0.25"/>
    <row r="4825" x14ac:dyDescent="0.25"/>
    <row r="4826" x14ac:dyDescent="0.25"/>
    <row r="4827" x14ac:dyDescent="0.25"/>
    <row r="4828" x14ac:dyDescent="0.25"/>
    <row r="4829" x14ac:dyDescent="0.25"/>
    <row r="4830" x14ac:dyDescent="0.25"/>
    <row r="4831" x14ac:dyDescent="0.25"/>
    <row r="4832" x14ac:dyDescent="0.25"/>
    <row r="4833" x14ac:dyDescent="0.25"/>
    <row r="4834" x14ac:dyDescent="0.25"/>
    <row r="4835" x14ac:dyDescent="0.25"/>
    <row r="4836" x14ac:dyDescent="0.25"/>
    <row r="4837" x14ac:dyDescent="0.25"/>
    <row r="4838" x14ac:dyDescent="0.25"/>
    <row r="4839" x14ac:dyDescent="0.25"/>
    <row r="4840" x14ac:dyDescent="0.25"/>
    <row r="4841" x14ac:dyDescent="0.25"/>
    <row r="4842" x14ac:dyDescent="0.25"/>
    <row r="4843" x14ac:dyDescent="0.25"/>
    <row r="4844" x14ac:dyDescent="0.25"/>
    <row r="4845" x14ac:dyDescent="0.25"/>
    <row r="4846" x14ac:dyDescent="0.25"/>
    <row r="4847" x14ac:dyDescent="0.25"/>
    <row r="4848" x14ac:dyDescent="0.25"/>
    <row r="4849" x14ac:dyDescent="0.25"/>
    <row r="4850" x14ac:dyDescent="0.25"/>
    <row r="4851" x14ac:dyDescent="0.25"/>
    <row r="4852" x14ac:dyDescent="0.25"/>
    <row r="4853" x14ac:dyDescent="0.25"/>
    <row r="4854" x14ac:dyDescent="0.25"/>
    <row r="4855" x14ac:dyDescent="0.25"/>
    <row r="4856" x14ac:dyDescent="0.25"/>
    <row r="4857" x14ac:dyDescent="0.25"/>
    <row r="4858" x14ac:dyDescent="0.25"/>
    <row r="4859" x14ac:dyDescent="0.25"/>
    <row r="4860" x14ac:dyDescent="0.25"/>
    <row r="4861" x14ac:dyDescent="0.25"/>
    <row r="4862" x14ac:dyDescent="0.25"/>
    <row r="4863" x14ac:dyDescent="0.25"/>
    <row r="4864" x14ac:dyDescent="0.25"/>
    <row r="4865" x14ac:dyDescent="0.25"/>
    <row r="4866" x14ac:dyDescent="0.25"/>
    <row r="4867" x14ac:dyDescent="0.25"/>
    <row r="4868" x14ac:dyDescent="0.25"/>
    <row r="4869" x14ac:dyDescent="0.25"/>
    <row r="4870" x14ac:dyDescent="0.25"/>
    <row r="4871" x14ac:dyDescent="0.25"/>
    <row r="4872" x14ac:dyDescent="0.25"/>
    <row r="4873" x14ac:dyDescent="0.25"/>
    <row r="4874" x14ac:dyDescent="0.25"/>
    <row r="4875" x14ac:dyDescent="0.25"/>
    <row r="4876" x14ac:dyDescent="0.25"/>
    <row r="4877" x14ac:dyDescent="0.25"/>
    <row r="4878" x14ac:dyDescent="0.25"/>
    <row r="4879" x14ac:dyDescent="0.25"/>
    <row r="4880" x14ac:dyDescent="0.25"/>
    <row r="4881" x14ac:dyDescent="0.25"/>
    <row r="4882" x14ac:dyDescent="0.25"/>
    <row r="4883" x14ac:dyDescent="0.25"/>
    <row r="4884" x14ac:dyDescent="0.25"/>
    <row r="4885" x14ac:dyDescent="0.25"/>
    <row r="4886" x14ac:dyDescent="0.25"/>
    <row r="4887" x14ac:dyDescent="0.25"/>
    <row r="4888" x14ac:dyDescent="0.25"/>
    <row r="4889" x14ac:dyDescent="0.25"/>
    <row r="4890" x14ac:dyDescent="0.25"/>
    <row r="4891" x14ac:dyDescent="0.25"/>
    <row r="4892" x14ac:dyDescent="0.25"/>
    <row r="4893" x14ac:dyDescent="0.25"/>
    <row r="4894" x14ac:dyDescent="0.25"/>
    <row r="4895" x14ac:dyDescent="0.25"/>
    <row r="4896" x14ac:dyDescent="0.25"/>
    <row r="4897" x14ac:dyDescent="0.25"/>
    <row r="4898" x14ac:dyDescent="0.25"/>
    <row r="4899" x14ac:dyDescent="0.25"/>
    <row r="4900" x14ac:dyDescent="0.25"/>
    <row r="4901" x14ac:dyDescent="0.25"/>
    <row r="4902" x14ac:dyDescent="0.25"/>
    <row r="4903" x14ac:dyDescent="0.25"/>
    <row r="4904" x14ac:dyDescent="0.25"/>
    <row r="4905" x14ac:dyDescent="0.25"/>
    <row r="4906" x14ac:dyDescent="0.25"/>
    <row r="4907" x14ac:dyDescent="0.25"/>
    <row r="4908" x14ac:dyDescent="0.25"/>
    <row r="4909" x14ac:dyDescent="0.25"/>
    <row r="4910" x14ac:dyDescent="0.25"/>
    <row r="4911" x14ac:dyDescent="0.25"/>
    <row r="4912" x14ac:dyDescent="0.25"/>
    <row r="4913" x14ac:dyDescent="0.25"/>
    <row r="4914" x14ac:dyDescent="0.25"/>
    <row r="4915" x14ac:dyDescent="0.25"/>
    <row r="4916" x14ac:dyDescent="0.25"/>
    <row r="4917" x14ac:dyDescent="0.25"/>
    <row r="4918" x14ac:dyDescent="0.25"/>
    <row r="4919" x14ac:dyDescent="0.25"/>
    <row r="4920" x14ac:dyDescent="0.25"/>
    <row r="4921" x14ac:dyDescent="0.25"/>
    <row r="4922" x14ac:dyDescent="0.25"/>
    <row r="4923" x14ac:dyDescent="0.25"/>
    <row r="4924" x14ac:dyDescent="0.25"/>
    <row r="4925" x14ac:dyDescent="0.25"/>
    <row r="4926" x14ac:dyDescent="0.25"/>
    <row r="4927" x14ac:dyDescent="0.25"/>
    <row r="4928" x14ac:dyDescent="0.25"/>
    <row r="4929" x14ac:dyDescent="0.25"/>
    <row r="4930" x14ac:dyDescent="0.25"/>
    <row r="4931" x14ac:dyDescent="0.25"/>
    <row r="4932" x14ac:dyDescent="0.25"/>
    <row r="4933" x14ac:dyDescent="0.25"/>
    <row r="4934" x14ac:dyDescent="0.25"/>
    <row r="4935" x14ac:dyDescent="0.25"/>
    <row r="4936" x14ac:dyDescent="0.25"/>
    <row r="4937" x14ac:dyDescent="0.25"/>
    <row r="4938" x14ac:dyDescent="0.25"/>
    <row r="4939" x14ac:dyDescent="0.25"/>
    <row r="4940" x14ac:dyDescent="0.25"/>
    <row r="4941" x14ac:dyDescent="0.25"/>
    <row r="4942" x14ac:dyDescent="0.25"/>
    <row r="4943" x14ac:dyDescent="0.25"/>
    <row r="4944" x14ac:dyDescent="0.25"/>
    <row r="4945" x14ac:dyDescent="0.25"/>
    <row r="4946" x14ac:dyDescent="0.25"/>
    <row r="4947" x14ac:dyDescent="0.25"/>
    <row r="4948" x14ac:dyDescent="0.25"/>
    <row r="4949" x14ac:dyDescent="0.25"/>
    <row r="4950" x14ac:dyDescent="0.25"/>
    <row r="4951" x14ac:dyDescent="0.25"/>
    <row r="4952" x14ac:dyDescent="0.25"/>
    <row r="4953" x14ac:dyDescent="0.25"/>
    <row r="4954" x14ac:dyDescent="0.25"/>
    <row r="4955" x14ac:dyDescent="0.25"/>
    <row r="4956" x14ac:dyDescent="0.25"/>
    <row r="4957" x14ac:dyDescent="0.25"/>
    <row r="4958" x14ac:dyDescent="0.25"/>
    <row r="4959" x14ac:dyDescent="0.25"/>
    <row r="4960" x14ac:dyDescent="0.25"/>
    <row r="4961" x14ac:dyDescent="0.25"/>
    <row r="4962" x14ac:dyDescent="0.25"/>
    <row r="4963" x14ac:dyDescent="0.25"/>
    <row r="4964" x14ac:dyDescent="0.25"/>
    <row r="4965" x14ac:dyDescent="0.25"/>
    <row r="4966" x14ac:dyDescent="0.25"/>
    <row r="4967" x14ac:dyDescent="0.25"/>
    <row r="4968" x14ac:dyDescent="0.25"/>
    <row r="4969" x14ac:dyDescent="0.25"/>
    <row r="4970" x14ac:dyDescent="0.25"/>
    <row r="4971" x14ac:dyDescent="0.25"/>
    <row r="4972" x14ac:dyDescent="0.25"/>
    <row r="4973" x14ac:dyDescent="0.25"/>
    <row r="4974" x14ac:dyDescent="0.25"/>
    <row r="4975" x14ac:dyDescent="0.25"/>
    <row r="4976" x14ac:dyDescent="0.25"/>
    <row r="4977" x14ac:dyDescent="0.25"/>
    <row r="4978" x14ac:dyDescent="0.25"/>
    <row r="4979" x14ac:dyDescent="0.25"/>
    <row r="4980" x14ac:dyDescent="0.25"/>
    <row r="4981" x14ac:dyDescent="0.25"/>
    <row r="4982" x14ac:dyDescent="0.25"/>
    <row r="4983" x14ac:dyDescent="0.25"/>
    <row r="4984" x14ac:dyDescent="0.25"/>
    <row r="4985" x14ac:dyDescent="0.25"/>
    <row r="4986" x14ac:dyDescent="0.25"/>
    <row r="4987" x14ac:dyDescent="0.25"/>
    <row r="4988" x14ac:dyDescent="0.25"/>
    <row r="4989" x14ac:dyDescent="0.25"/>
    <row r="4990" x14ac:dyDescent="0.25"/>
    <row r="4991" x14ac:dyDescent="0.25"/>
    <row r="4992" x14ac:dyDescent="0.25"/>
    <row r="4993" x14ac:dyDescent="0.25"/>
    <row r="4994" x14ac:dyDescent="0.25"/>
    <row r="4995" x14ac:dyDescent="0.25"/>
    <row r="4996" x14ac:dyDescent="0.25"/>
    <row r="4997" x14ac:dyDescent="0.25"/>
    <row r="4998" x14ac:dyDescent="0.25"/>
    <row r="4999" x14ac:dyDescent="0.25"/>
    <row r="5000" x14ac:dyDescent="0.25"/>
    <row r="5001" x14ac:dyDescent="0.25"/>
    <row r="5002" x14ac:dyDescent="0.25"/>
    <row r="5003" x14ac:dyDescent="0.25"/>
    <row r="5004" x14ac:dyDescent="0.25"/>
    <row r="5005" x14ac:dyDescent="0.25"/>
    <row r="5006" x14ac:dyDescent="0.25"/>
    <row r="5007" x14ac:dyDescent="0.25"/>
    <row r="5008" x14ac:dyDescent="0.25"/>
    <row r="5009" x14ac:dyDescent="0.25"/>
    <row r="5010" x14ac:dyDescent="0.25"/>
    <row r="5011" x14ac:dyDescent="0.25"/>
    <row r="5012" x14ac:dyDescent="0.25"/>
    <row r="5013" x14ac:dyDescent="0.25"/>
    <row r="5014" x14ac:dyDescent="0.25"/>
    <row r="5015" x14ac:dyDescent="0.25"/>
    <row r="5016" x14ac:dyDescent="0.25"/>
    <row r="5017" x14ac:dyDescent="0.25"/>
    <row r="5018" x14ac:dyDescent="0.25"/>
    <row r="5019" x14ac:dyDescent="0.25"/>
    <row r="5020" x14ac:dyDescent="0.25"/>
    <row r="5021" x14ac:dyDescent="0.25"/>
    <row r="5022" x14ac:dyDescent="0.25"/>
    <row r="5023" x14ac:dyDescent="0.25"/>
    <row r="5024" x14ac:dyDescent="0.25"/>
    <row r="5025" x14ac:dyDescent="0.25"/>
    <row r="5026" x14ac:dyDescent="0.25"/>
    <row r="5027" x14ac:dyDescent="0.25"/>
    <row r="5028" x14ac:dyDescent="0.25"/>
    <row r="5029" x14ac:dyDescent="0.25"/>
    <row r="5030" x14ac:dyDescent="0.25"/>
    <row r="5031" x14ac:dyDescent="0.25"/>
    <row r="5032" x14ac:dyDescent="0.25"/>
    <row r="5033" x14ac:dyDescent="0.25"/>
    <row r="5034" x14ac:dyDescent="0.25"/>
    <row r="5035" x14ac:dyDescent="0.25"/>
    <row r="5036" x14ac:dyDescent="0.25"/>
    <row r="5037" x14ac:dyDescent="0.25"/>
    <row r="5038" x14ac:dyDescent="0.25"/>
    <row r="5039" x14ac:dyDescent="0.25"/>
    <row r="5040" x14ac:dyDescent="0.25"/>
    <row r="5041" x14ac:dyDescent="0.25"/>
    <row r="5042" x14ac:dyDescent="0.25"/>
    <row r="5043" x14ac:dyDescent="0.25"/>
    <row r="5044" x14ac:dyDescent="0.25"/>
    <row r="5045" x14ac:dyDescent="0.25"/>
    <row r="5046" x14ac:dyDescent="0.25"/>
    <row r="5047" x14ac:dyDescent="0.25"/>
    <row r="5048" x14ac:dyDescent="0.25"/>
    <row r="5049" x14ac:dyDescent="0.25"/>
    <row r="5050" x14ac:dyDescent="0.25"/>
    <row r="5051" x14ac:dyDescent="0.25"/>
    <row r="5052" x14ac:dyDescent="0.25"/>
    <row r="5053" x14ac:dyDescent="0.25"/>
    <row r="5054" x14ac:dyDescent="0.25"/>
    <row r="5055" x14ac:dyDescent="0.25"/>
    <row r="5056" x14ac:dyDescent="0.25"/>
    <row r="5057" x14ac:dyDescent="0.25"/>
    <row r="5058" x14ac:dyDescent="0.25"/>
    <row r="5059" x14ac:dyDescent="0.25"/>
    <row r="5060" x14ac:dyDescent="0.25"/>
    <row r="5061" x14ac:dyDescent="0.25"/>
    <row r="5062" x14ac:dyDescent="0.25"/>
    <row r="5063" x14ac:dyDescent="0.25"/>
    <row r="5064" x14ac:dyDescent="0.25"/>
    <row r="5065" x14ac:dyDescent="0.25"/>
    <row r="5066" x14ac:dyDescent="0.25"/>
    <row r="5067" x14ac:dyDescent="0.25"/>
    <row r="5068" x14ac:dyDescent="0.25"/>
    <row r="5069" x14ac:dyDescent="0.25"/>
    <row r="5070" x14ac:dyDescent="0.25"/>
    <row r="5071" x14ac:dyDescent="0.25"/>
    <row r="5072" x14ac:dyDescent="0.25"/>
    <row r="5073" x14ac:dyDescent="0.25"/>
    <row r="5074" x14ac:dyDescent="0.25"/>
    <row r="5075" x14ac:dyDescent="0.25"/>
    <row r="5076" x14ac:dyDescent="0.25"/>
    <row r="5077" x14ac:dyDescent="0.25"/>
    <row r="5078" x14ac:dyDescent="0.25"/>
    <row r="5079" x14ac:dyDescent="0.25"/>
    <row r="5080" x14ac:dyDescent="0.25"/>
    <row r="5081" x14ac:dyDescent="0.25"/>
    <row r="5082" x14ac:dyDescent="0.25"/>
    <row r="5083" x14ac:dyDescent="0.25"/>
    <row r="5084" x14ac:dyDescent="0.25"/>
    <row r="5085" x14ac:dyDescent="0.25"/>
    <row r="5086" x14ac:dyDescent="0.25"/>
    <row r="5087" x14ac:dyDescent="0.25"/>
    <row r="5088" x14ac:dyDescent="0.25"/>
    <row r="5089" x14ac:dyDescent="0.25"/>
    <row r="5090" x14ac:dyDescent="0.25"/>
    <row r="5091" x14ac:dyDescent="0.25"/>
    <row r="5092" x14ac:dyDescent="0.25"/>
    <row r="5093" x14ac:dyDescent="0.25"/>
    <row r="5094" x14ac:dyDescent="0.25"/>
    <row r="5095" x14ac:dyDescent="0.25"/>
    <row r="5096" x14ac:dyDescent="0.25"/>
    <row r="5097" x14ac:dyDescent="0.25"/>
    <row r="5098" x14ac:dyDescent="0.25"/>
    <row r="5099" x14ac:dyDescent="0.25"/>
    <row r="5100" x14ac:dyDescent="0.25"/>
    <row r="5101" x14ac:dyDescent="0.25"/>
    <row r="5102" x14ac:dyDescent="0.25"/>
    <row r="5103" x14ac:dyDescent="0.25"/>
    <row r="5104" x14ac:dyDescent="0.25"/>
    <row r="5105" x14ac:dyDescent="0.25"/>
    <row r="5106" x14ac:dyDescent="0.25"/>
    <row r="5107" x14ac:dyDescent="0.25"/>
    <row r="5108" x14ac:dyDescent="0.25"/>
    <row r="5109" x14ac:dyDescent="0.25"/>
    <row r="5110" x14ac:dyDescent="0.25"/>
    <row r="5111" x14ac:dyDescent="0.25"/>
    <row r="5112" x14ac:dyDescent="0.25"/>
    <row r="5113" x14ac:dyDescent="0.25"/>
    <row r="5114" x14ac:dyDescent="0.25"/>
    <row r="5115" x14ac:dyDescent="0.25"/>
    <row r="5116" x14ac:dyDescent="0.25"/>
    <row r="5117" x14ac:dyDescent="0.25"/>
    <row r="5118" x14ac:dyDescent="0.25"/>
    <row r="5119" x14ac:dyDescent="0.25"/>
    <row r="5120" x14ac:dyDescent="0.25"/>
    <row r="5121" x14ac:dyDescent="0.25"/>
    <row r="5122" x14ac:dyDescent="0.25"/>
    <row r="5123" x14ac:dyDescent="0.25"/>
    <row r="5124" x14ac:dyDescent="0.25"/>
    <row r="5125" x14ac:dyDescent="0.25"/>
    <row r="5126" x14ac:dyDescent="0.25"/>
    <row r="5127" x14ac:dyDescent="0.25"/>
    <row r="5128" x14ac:dyDescent="0.25"/>
    <row r="5129" x14ac:dyDescent="0.25"/>
    <row r="5130" x14ac:dyDescent="0.25"/>
    <row r="5131" x14ac:dyDescent="0.25"/>
    <row r="5132" x14ac:dyDescent="0.25"/>
    <row r="5133" x14ac:dyDescent="0.25"/>
    <row r="5134" x14ac:dyDescent="0.25"/>
    <row r="5135" x14ac:dyDescent="0.25"/>
    <row r="5136" x14ac:dyDescent="0.25"/>
    <row r="5137" x14ac:dyDescent="0.25"/>
    <row r="5138" x14ac:dyDescent="0.25"/>
    <row r="5139" x14ac:dyDescent="0.25"/>
    <row r="5140" x14ac:dyDescent="0.25"/>
    <row r="5141" x14ac:dyDescent="0.25"/>
    <row r="5142" x14ac:dyDescent="0.25"/>
    <row r="5143" x14ac:dyDescent="0.25"/>
    <row r="5144" x14ac:dyDescent="0.25"/>
    <row r="5145" x14ac:dyDescent="0.25"/>
    <row r="5146" x14ac:dyDescent="0.25"/>
    <row r="5147" x14ac:dyDescent="0.25"/>
    <row r="5148" x14ac:dyDescent="0.25"/>
    <row r="5149" x14ac:dyDescent="0.25"/>
    <row r="5150" x14ac:dyDescent="0.25"/>
    <row r="5151" x14ac:dyDescent="0.25"/>
    <row r="5152" x14ac:dyDescent="0.25"/>
    <row r="5153" x14ac:dyDescent="0.25"/>
    <row r="5154" x14ac:dyDescent="0.25"/>
    <row r="5155" x14ac:dyDescent="0.25"/>
    <row r="5156" x14ac:dyDescent="0.25"/>
    <row r="5157" x14ac:dyDescent="0.25"/>
    <row r="5158" x14ac:dyDescent="0.25"/>
    <row r="5159" x14ac:dyDescent="0.25"/>
    <row r="5160" x14ac:dyDescent="0.25"/>
    <row r="5161" x14ac:dyDescent="0.25"/>
    <row r="5162" x14ac:dyDescent="0.25"/>
    <row r="5163" x14ac:dyDescent="0.25"/>
    <row r="5164" x14ac:dyDescent="0.25"/>
    <row r="5165" x14ac:dyDescent="0.25"/>
    <row r="5166" x14ac:dyDescent="0.25"/>
    <row r="5167" x14ac:dyDescent="0.25"/>
    <row r="5168" x14ac:dyDescent="0.25"/>
    <row r="5169" x14ac:dyDescent="0.25"/>
    <row r="5170" x14ac:dyDescent="0.25"/>
    <row r="5171" x14ac:dyDescent="0.25"/>
    <row r="5172" x14ac:dyDescent="0.25"/>
    <row r="5173" x14ac:dyDescent="0.25"/>
    <row r="5174" x14ac:dyDescent="0.25"/>
    <row r="5175" x14ac:dyDescent="0.25"/>
    <row r="5176" x14ac:dyDescent="0.25"/>
    <row r="5177" x14ac:dyDescent="0.25"/>
    <row r="5178" x14ac:dyDescent="0.25"/>
    <row r="5179" x14ac:dyDescent="0.25"/>
    <row r="5180" x14ac:dyDescent="0.25"/>
    <row r="5181" x14ac:dyDescent="0.25"/>
    <row r="5182" x14ac:dyDescent="0.25"/>
    <row r="5183" x14ac:dyDescent="0.25"/>
    <row r="5184" x14ac:dyDescent="0.25"/>
    <row r="5185" x14ac:dyDescent="0.25"/>
    <row r="5186" x14ac:dyDescent="0.25"/>
    <row r="5187" x14ac:dyDescent="0.25"/>
    <row r="5188" x14ac:dyDescent="0.25"/>
    <row r="5189" x14ac:dyDescent="0.25"/>
    <row r="5190" x14ac:dyDescent="0.25"/>
    <row r="5191" x14ac:dyDescent="0.25"/>
    <row r="5192" x14ac:dyDescent="0.25"/>
    <row r="5193" x14ac:dyDescent="0.25"/>
    <row r="5194" x14ac:dyDescent="0.25"/>
    <row r="5195" x14ac:dyDescent="0.25"/>
    <row r="5196" x14ac:dyDescent="0.25"/>
    <row r="5197" x14ac:dyDescent="0.25"/>
    <row r="5198" x14ac:dyDescent="0.25"/>
    <row r="5199" x14ac:dyDescent="0.25"/>
    <row r="5200" x14ac:dyDescent="0.25"/>
    <row r="5201" x14ac:dyDescent="0.25"/>
    <row r="5202" x14ac:dyDescent="0.25"/>
    <row r="5203" x14ac:dyDescent="0.25"/>
    <row r="5204" x14ac:dyDescent="0.25"/>
    <row r="5205" x14ac:dyDescent="0.25"/>
    <row r="5206" x14ac:dyDescent="0.25"/>
    <row r="5207" x14ac:dyDescent="0.25"/>
    <row r="5208" x14ac:dyDescent="0.25"/>
    <row r="5209" x14ac:dyDescent="0.25"/>
    <row r="5210" x14ac:dyDescent="0.25"/>
    <row r="5211" x14ac:dyDescent="0.25"/>
    <row r="5212" x14ac:dyDescent="0.25"/>
    <row r="5213" x14ac:dyDescent="0.25"/>
    <row r="5214" x14ac:dyDescent="0.25"/>
    <row r="5215" x14ac:dyDescent="0.25"/>
    <row r="5216" x14ac:dyDescent="0.25"/>
    <row r="5217" x14ac:dyDescent="0.25"/>
    <row r="5218" x14ac:dyDescent="0.25"/>
    <row r="5219" x14ac:dyDescent="0.25"/>
    <row r="5220" x14ac:dyDescent="0.25"/>
    <row r="5221" x14ac:dyDescent="0.25"/>
    <row r="5222" x14ac:dyDescent="0.25"/>
    <row r="5223" x14ac:dyDescent="0.25"/>
    <row r="5224" x14ac:dyDescent="0.25"/>
    <row r="5225" x14ac:dyDescent="0.25"/>
    <row r="5226" x14ac:dyDescent="0.25"/>
    <row r="5227" x14ac:dyDescent="0.25"/>
    <row r="5228" x14ac:dyDescent="0.25"/>
    <row r="5229" x14ac:dyDescent="0.25"/>
    <row r="5230" x14ac:dyDescent="0.25"/>
    <row r="5231" x14ac:dyDescent="0.25"/>
    <row r="5232" x14ac:dyDescent="0.25"/>
    <row r="5233" x14ac:dyDescent="0.25"/>
    <row r="5234" x14ac:dyDescent="0.25"/>
    <row r="5235" x14ac:dyDescent="0.25"/>
    <row r="5236" x14ac:dyDescent="0.25"/>
    <row r="5237" x14ac:dyDescent="0.25"/>
    <row r="5238" x14ac:dyDescent="0.25"/>
    <row r="5239" x14ac:dyDescent="0.25"/>
    <row r="5240" x14ac:dyDescent="0.25"/>
    <row r="5241" x14ac:dyDescent="0.25"/>
    <row r="5242" x14ac:dyDescent="0.25"/>
    <row r="5243" x14ac:dyDescent="0.25"/>
    <row r="5244" x14ac:dyDescent="0.25"/>
    <row r="5245" x14ac:dyDescent="0.25"/>
    <row r="5246" x14ac:dyDescent="0.25"/>
    <row r="5247" x14ac:dyDescent="0.25"/>
    <row r="5248" x14ac:dyDescent="0.25"/>
    <row r="5249" x14ac:dyDescent="0.25"/>
    <row r="5250" x14ac:dyDescent="0.25"/>
    <row r="5251" x14ac:dyDescent="0.25"/>
    <row r="5252" x14ac:dyDescent="0.25"/>
    <row r="5253" x14ac:dyDescent="0.25"/>
    <row r="5254" x14ac:dyDescent="0.25"/>
    <row r="5255" x14ac:dyDescent="0.25"/>
    <row r="5256" x14ac:dyDescent="0.25"/>
    <row r="5257" x14ac:dyDescent="0.25"/>
    <row r="5258" x14ac:dyDescent="0.25"/>
    <row r="5259" x14ac:dyDescent="0.25"/>
    <row r="5260" x14ac:dyDescent="0.25"/>
    <row r="5261" x14ac:dyDescent="0.25"/>
    <row r="5262" x14ac:dyDescent="0.25"/>
    <row r="5263" x14ac:dyDescent="0.25"/>
    <row r="5264" x14ac:dyDescent="0.25"/>
    <row r="5265" x14ac:dyDescent="0.25"/>
    <row r="5266" x14ac:dyDescent="0.25"/>
    <row r="5267" x14ac:dyDescent="0.25"/>
    <row r="5268" x14ac:dyDescent="0.25"/>
    <row r="5269" x14ac:dyDescent="0.25"/>
    <row r="5270" x14ac:dyDescent="0.25"/>
    <row r="5271" x14ac:dyDescent="0.25"/>
    <row r="5272" x14ac:dyDescent="0.25"/>
    <row r="5273" x14ac:dyDescent="0.25"/>
    <row r="5274" x14ac:dyDescent="0.25"/>
    <row r="5275" x14ac:dyDescent="0.25"/>
    <row r="5276" x14ac:dyDescent="0.25"/>
    <row r="5277" x14ac:dyDescent="0.25"/>
    <row r="5278" x14ac:dyDescent="0.25"/>
    <row r="5279" x14ac:dyDescent="0.25"/>
    <row r="5280" x14ac:dyDescent="0.25"/>
    <row r="5281" x14ac:dyDescent="0.25"/>
    <row r="5282" x14ac:dyDescent="0.25"/>
    <row r="5283" x14ac:dyDescent="0.25"/>
    <row r="5284" x14ac:dyDescent="0.25"/>
    <row r="5285" x14ac:dyDescent="0.25"/>
    <row r="5286" x14ac:dyDescent="0.25"/>
    <row r="5287" x14ac:dyDescent="0.25"/>
    <row r="5288" x14ac:dyDescent="0.25"/>
    <row r="5289" x14ac:dyDescent="0.25"/>
    <row r="5290" x14ac:dyDescent="0.25"/>
    <row r="5291" x14ac:dyDescent="0.25"/>
    <row r="5292" x14ac:dyDescent="0.25"/>
    <row r="5293" x14ac:dyDescent="0.25"/>
    <row r="5294" x14ac:dyDescent="0.25"/>
    <row r="5295" x14ac:dyDescent="0.25"/>
    <row r="5296" x14ac:dyDescent="0.25"/>
    <row r="5297" x14ac:dyDescent="0.25"/>
    <row r="5298" x14ac:dyDescent="0.25"/>
    <row r="5299" x14ac:dyDescent="0.25"/>
    <row r="5300" x14ac:dyDescent="0.25"/>
    <row r="5301" x14ac:dyDescent="0.25"/>
    <row r="5302" x14ac:dyDescent="0.25"/>
    <row r="5303" x14ac:dyDescent="0.25"/>
    <row r="5304" x14ac:dyDescent="0.25"/>
    <row r="5305" x14ac:dyDescent="0.25"/>
    <row r="5306" x14ac:dyDescent="0.25"/>
    <row r="5307" x14ac:dyDescent="0.25"/>
    <row r="5308" x14ac:dyDescent="0.25"/>
    <row r="5309" x14ac:dyDescent="0.25"/>
    <row r="5310" x14ac:dyDescent="0.25"/>
    <row r="5311" x14ac:dyDescent="0.25"/>
    <row r="5312" x14ac:dyDescent="0.25"/>
    <row r="5313" x14ac:dyDescent="0.25"/>
    <row r="5314" x14ac:dyDescent="0.25"/>
    <row r="5315" x14ac:dyDescent="0.25"/>
    <row r="5316" x14ac:dyDescent="0.25"/>
    <row r="5317" x14ac:dyDescent="0.25"/>
    <row r="5318" x14ac:dyDescent="0.25"/>
    <row r="5319" x14ac:dyDescent="0.25"/>
    <row r="5320" x14ac:dyDescent="0.25"/>
    <row r="5321" x14ac:dyDescent="0.25"/>
    <row r="5322" x14ac:dyDescent="0.25"/>
    <row r="5323" x14ac:dyDescent="0.25"/>
    <row r="5324" x14ac:dyDescent="0.25"/>
    <row r="5325" x14ac:dyDescent="0.25"/>
    <row r="5326" x14ac:dyDescent="0.25"/>
    <row r="5327" x14ac:dyDescent="0.25"/>
    <row r="5328" x14ac:dyDescent="0.25"/>
    <row r="5329" x14ac:dyDescent="0.25"/>
    <row r="5330" x14ac:dyDescent="0.25"/>
    <row r="5331" x14ac:dyDescent="0.25"/>
    <row r="5332" x14ac:dyDescent="0.25"/>
    <row r="5333" x14ac:dyDescent="0.25"/>
    <row r="5334" x14ac:dyDescent="0.25"/>
    <row r="5335" x14ac:dyDescent="0.25"/>
    <row r="5336" x14ac:dyDescent="0.25"/>
    <row r="5337" x14ac:dyDescent="0.25"/>
    <row r="5338" x14ac:dyDescent="0.25"/>
    <row r="5339" x14ac:dyDescent="0.25"/>
    <row r="5340" x14ac:dyDescent="0.25"/>
    <row r="5341" x14ac:dyDescent="0.25"/>
    <row r="5342" x14ac:dyDescent="0.25"/>
    <row r="5343" x14ac:dyDescent="0.25"/>
    <row r="5344" x14ac:dyDescent="0.25"/>
    <row r="5345" x14ac:dyDescent="0.25"/>
    <row r="5346" x14ac:dyDescent="0.25"/>
    <row r="5347" x14ac:dyDescent="0.25"/>
    <row r="5348" x14ac:dyDescent="0.25"/>
    <row r="5349" x14ac:dyDescent="0.25"/>
    <row r="5350" x14ac:dyDescent="0.25"/>
    <row r="5351" x14ac:dyDescent="0.25"/>
    <row r="5352" x14ac:dyDescent="0.25"/>
    <row r="5353" x14ac:dyDescent="0.25"/>
    <row r="5354" x14ac:dyDescent="0.25"/>
    <row r="5355" x14ac:dyDescent="0.25"/>
    <row r="5356" x14ac:dyDescent="0.25"/>
    <row r="5357" x14ac:dyDescent="0.25"/>
    <row r="5358" x14ac:dyDescent="0.25"/>
    <row r="5359" x14ac:dyDescent="0.25"/>
    <row r="5360" x14ac:dyDescent="0.25"/>
    <row r="5361" x14ac:dyDescent="0.25"/>
    <row r="5362" x14ac:dyDescent="0.25"/>
    <row r="5363" x14ac:dyDescent="0.25"/>
    <row r="5364" x14ac:dyDescent="0.25"/>
    <row r="5365" x14ac:dyDescent="0.25"/>
    <row r="5366" x14ac:dyDescent="0.25"/>
    <row r="5367" x14ac:dyDescent="0.25"/>
    <row r="5368" x14ac:dyDescent="0.25"/>
    <row r="5369" x14ac:dyDescent="0.25"/>
    <row r="5370" x14ac:dyDescent="0.25"/>
    <row r="5371" x14ac:dyDescent="0.25"/>
    <row r="5372" x14ac:dyDescent="0.25"/>
    <row r="5373" x14ac:dyDescent="0.25"/>
    <row r="5374" x14ac:dyDescent="0.25"/>
    <row r="5375" x14ac:dyDescent="0.25"/>
    <row r="5376" x14ac:dyDescent="0.25"/>
    <row r="5377" x14ac:dyDescent="0.25"/>
    <row r="5378" x14ac:dyDescent="0.25"/>
    <row r="5379" x14ac:dyDescent="0.25"/>
    <row r="5380" x14ac:dyDescent="0.25"/>
    <row r="5381" x14ac:dyDescent="0.25"/>
    <row r="5382" x14ac:dyDescent="0.25"/>
    <row r="5383" x14ac:dyDescent="0.25"/>
    <row r="5384" x14ac:dyDescent="0.25"/>
    <row r="5385" x14ac:dyDescent="0.25"/>
    <row r="5386" x14ac:dyDescent="0.25"/>
    <row r="5387" x14ac:dyDescent="0.25"/>
    <row r="5388" x14ac:dyDescent="0.25"/>
    <row r="5389" x14ac:dyDescent="0.25"/>
    <row r="5390" x14ac:dyDescent="0.25"/>
    <row r="5391" x14ac:dyDescent="0.25"/>
    <row r="5392" x14ac:dyDescent="0.25"/>
    <row r="5393" x14ac:dyDescent="0.25"/>
    <row r="5394" x14ac:dyDescent="0.25"/>
    <row r="5395" x14ac:dyDescent="0.25"/>
    <row r="5396" x14ac:dyDescent="0.25"/>
    <row r="5397" x14ac:dyDescent="0.25"/>
    <row r="5398" x14ac:dyDescent="0.25"/>
    <row r="5399" x14ac:dyDescent="0.25"/>
    <row r="5400" x14ac:dyDescent="0.25"/>
    <row r="5401" x14ac:dyDescent="0.25"/>
    <row r="5402" x14ac:dyDescent="0.25"/>
    <row r="5403" x14ac:dyDescent="0.25"/>
    <row r="5404" x14ac:dyDescent="0.25"/>
    <row r="5405" x14ac:dyDescent="0.25"/>
    <row r="5406" x14ac:dyDescent="0.25"/>
    <row r="5407" x14ac:dyDescent="0.25"/>
    <row r="5408" x14ac:dyDescent="0.25"/>
    <row r="5409" x14ac:dyDescent="0.25"/>
    <row r="5410" x14ac:dyDescent="0.25"/>
    <row r="5411" x14ac:dyDescent="0.25"/>
    <row r="5412" x14ac:dyDescent="0.25"/>
    <row r="5413" x14ac:dyDescent="0.25"/>
    <row r="5414" x14ac:dyDescent="0.25"/>
    <row r="5415" x14ac:dyDescent="0.25"/>
    <row r="5416" x14ac:dyDescent="0.25"/>
    <row r="5417" x14ac:dyDescent="0.25"/>
    <row r="5418" x14ac:dyDescent="0.25"/>
    <row r="5419" x14ac:dyDescent="0.25"/>
    <row r="5420" x14ac:dyDescent="0.25"/>
    <row r="5421" x14ac:dyDescent="0.25"/>
    <row r="5422" x14ac:dyDescent="0.25"/>
    <row r="5423" x14ac:dyDescent="0.25"/>
    <row r="5424" x14ac:dyDescent="0.25"/>
    <row r="5425" x14ac:dyDescent="0.25"/>
    <row r="5426" x14ac:dyDescent="0.25"/>
    <row r="5427" x14ac:dyDescent="0.25"/>
    <row r="5428" x14ac:dyDescent="0.25"/>
    <row r="5429" x14ac:dyDescent="0.25"/>
    <row r="5430" x14ac:dyDescent="0.25"/>
    <row r="5431" x14ac:dyDescent="0.25"/>
    <row r="5432" x14ac:dyDescent="0.25"/>
    <row r="5433" x14ac:dyDescent="0.25"/>
    <row r="5434" x14ac:dyDescent="0.25"/>
    <row r="5435" x14ac:dyDescent="0.25"/>
    <row r="5436" x14ac:dyDescent="0.25"/>
    <row r="5437" x14ac:dyDescent="0.25"/>
    <row r="5438" x14ac:dyDescent="0.25"/>
    <row r="5439" x14ac:dyDescent="0.25"/>
    <row r="5440" x14ac:dyDescent="0.25"/>
    <row r="5441" x14ac:dyDescent="0.25"/>
    <row r="5442" x14ac:dyDescent="0.25"/>
    <row r="5443" x14ac:dyDescent="0.25"/>
    <row r="5444" x14ac:dyDescent="0.25"/>
    <row r="5445" x14ac:dyDescent="0.25"/>
    <row r="5446" x14ac:dyDescent="0.25"/>
    <row r="5447" x14ac:dyDescent="0.25"/>
    <row r="5448" x14ac:dyDescent="0.25"/>
    <row r="5449" x14ac:dyDescent="0.25"/>
    <row r="5450" x14ac:dyDescent="0.25"/>
    <row r="5451" x14ac:dyDescent="0.25"/>
    <row r="5452" x14ac:dyDescent="0.25"/>
    <row r="5453" x14ac:dyDescent="0.25"/>
    <row r="5454" x14ac:dyDescent="0.25"/>
    <row r="5455" x14ac:dyDescent="0.25"/>
    <row r="5456" x14ac:dyDescent="0.25"/>
    <row r="5457" x14ac:dyDescent="0.25"/>
    <row r="5458" x14ac:dyDescent="0.25"/>
    <row r="5459" x14ac:dyDescent="0.25"/>
    <row r="5460" x14ac:dyDescent="0.25"/>
    <row r="5461" x14ac:dyDescent="0.25"/>
    <row r="5462" x14ac:dyDescent="0.25"/>
    <row r="5463" x14ac:dyDescent="0.25"/>
    <row r="5464" x14ac:dyDescent="0.25"/>
    <row r="5465" x14ac:dyDescent="0.25"/>
    <row r="5466" x14ac:dyDescent="0.25"/>
    <row r="5467" x14ac:dyDescent="0.25"/>
    <row r="5468" x14ac:dyDescent="0.25"/>
    <row r="5469" x14ac:dyDescent="0.25"/>
    <row r="5470" x14ac:dyDescent="0.25"/>
    <row r="5471" x14ac:dyDescent="0.25"/>
    <row r="5472" x14ac:dyDescent="0.25"/>
    <row r="5473" x14ac:dyDescent="0.25"/>
    <row r="5474" x14ac:dyDescent="0.25"/>
    <row r="5475" x14ac:dyDescent="0.25"/>
    <row r="5476" x14ac:dyDescent="0.25"/>
    <row r="5477" x14ac:dyDescent="0.25"/>
    <row r="5478" x14ac:dyDescent="0.25"/>
    <row r="5479" x14ac:dyDescent="0.25"/>
    <row r="5480" x14ac:dyDescent="0.25"/>
    <row r="5481" x14ac:dyDescent="0.25"/>
    <row r="5482" x14ac:dyDescent="0.25"/>
    <row r="5483" x14ac:dyDescent="0.25"/>
    <row r="5484" x14ac:dyDescent="0.25"/>
    <row r="5485" x14ac:dyDescent="0.25"/>
    <row r="5486" x14ac:dyDescent="0.25"/>
    <row r="5487" x14ac:dyDescent="0.25"/>
    <row r="5488" x14ac:dyDescent="0.25"/>
    <row r="5489" x14ac:dyDescent="0.25"/>
    <row r="5490" x14ac:dyDescent="0.25"/>
    <row r="5491" x14ac:dyDescent="0.25"/>
    <row r="5492" x14ac:dyDescent="0.25"/>
    <row r="5493" x14ac:dyDescent="0.25"/>
    <row r="5494" x14ac:dyDescent="0.25"/>
    <row r="5495" x14ac:dyDescent="0.25"/>
    <row r="5496" x14ac:dyDescent="0.25"/>
    <row r="5497" x14ac:dyDescent="0.25"/>
    <row r="5498" x14ac:dyDescent="0.25"/>
    <row r="5499" x14ac:dyDescent="0.25"/>
    <row r="5500" x14ac:dyDescent="0.25"/>
    <row r="5501" x14ac:dyDescent="0.25"/>
    <row r="5502" x14ac:dyDescent="0.25"/>
    <row r="5503" x14ac:dyDescent="0.25"/>
    <row r="5504" x14ac:dyDescent="0.25"/>
    <row r="5505" x14ac:dyDescent="0.25"/>
    <row r="5506" x14ac:dyDescent="0.25"/>
    <row r="5507" x14ac:dyDescent="0.25"/>
    <row r="5508" x14ac:dyDescent="0.25"/>
    <row r="5509" x14ac:dyDescent="0.25"/>
    <row r="5510" x14ac:dyDescent="0.25"/>
    <row r="5511" x14ac:dyDescent="0.25"/>
    <row r="5512" x14ac:dyDescent="0.25"/>
    <row r="5513" x14ac:dyDescent="0.25"/>
    <row r="5514" x14ac:dyDescent="0.25"/>
    <row r="5515" x14ac:dyDescent="0.25"/>
    <row r="5516" x14ac:dyDescent="0.25"/>
    <row r="5517" x14ac:dyDescent="0.25"/>
    <row r="5518" x14ac:dyDescent="0.25"/>
    <row r="5519" x14ac:dyDescent="0.25"/>
    <row r="5520" x14ac:dyDescent="0.25"/>
    <row r="5521" x14ac:dyDescent="0.25"/>
    <row r="5522" x14ac:dyDescent="0.25"/>
    <row r="5523" x14ac:dyDescent="0.25"/>
    <row r="5524" x14ac:dyDescent="0.25"/>
    <row r="5525" x14ac:dyDescent="0.25"/>
    <row r="5526" x14ac:dyDescent="0.25"/>
    <row r="5527" x14ac:dyDescent="0.25"/>
    <row r="5528" x14ac:dyDescent="0.25"/>
    <row r="5529" x14ac:dyDescent="0.25"/>
    <row r="5530" x14ac:dyDescent="0.25"/>
    <row r="5531" x14ac:dyDescent="0.25"/>
    <row r="5532" x14ac:dyDescent="0.25"/>
    <row r="5533" x14ac:dyDescent="0.25"/>
    <row r="5534" x14ac:dyDescent="0.25"/>
    <row r="5535" x14ac:dyDescent="0.25"/>
    <row r="5536" x14ac:dyDescent="0.25"/>
    <row r="5537" x14ac:dyDescent="0.25"/>
    <row r="5538" x14ac:dyDescent="0.25"/>
    <row r="5539" x14ac:dyDescent="0.25"/>
    <row r="5540" x14ac:dyDescent="0.25"/>
    <row r="5541" x14ac:dyDescent="0.25"/>
    <row r="5542" x14ac:dyDescent="0.25"/>
    <row r="5543" x14ac:dyDescent="0.25"/>
    <row r="5544" x14ac:dyDescent="0.25"/>
    <row r="5545" x14ac:dyDescent="0.25"/>
    <row r="5546" x14ac:dyDescent="0.25"/>
    <row r="5547" x14ac:dyDescent="0.25"/>
    <row r="5548" x14ac:dyDescent="0.25"/>
    <row r="5549" x14ac:dyDescent="0.25"/>
    <row r="5550" x14ac:dyDescent="0.25"/>
    <row r="5551" x14ac:dyDescent="0.25"/>
    <row r="5552" x14ac:dyDescent="0.25"/>
    <row r="5553" x14ac:dyDescent="0.25"/>
    <row r="5554" x14ac:dyDescent="0.25"/>
    <row r="5555" x14ac:dyDescent="0.25"/>
    <row r="5556" x14ac:dyDescent="0.25"/>
    <row r="5557" x14ac:dyDescent="0.25"/>
    <row r="5558" x14ac:dyDescent="0.25"/>
    <row r="5559" x14ac:dyDescent="0.25"/>
    <row r="5560" x14ac:dyDescent="0.25"/>
    <row r="5561" x14ac:dyDescent="0.25"/>
    <row r="5562" x14ac:dyDescent="0.25"/>
    <row r="5563" x14ac:dyDescent="0.25"/>
    <row r="5564" x14ac:dyDescent="0.25"/>
    <row r="5565" x14ac:dyDescent="0.25"/>
    <row r="5566" x14ac:dyDescent="0.25"/>
    <row r="5567" x14ac:dyDescent="0.25"/>
    <row r="5568" x14ac:dyDescent="0.25"/>
    <row r="5569" x14ac:dyDescent="0.25"/>
    <row r="5570" x14ac:dyDescent="0.25"/>
    <row r="5571" x14ac:dyDescent="0.25"/>
    <row r="5572" x14ac:dyDescent="0.25"/>
    <row r="5573" x14ac:dyDescent="0.25"/>
    <row r="5574" x14ac:dyDescent="0.25"/>
    <row r="5575" x14ac:dyDescent="0.25"/>
    <row r="5576" x14ac:dyDescent="0.25"/>
    <row r="5577" x14ac:dyDescent="0.25"/>
    <row r="5578" x14ac:dyDescent="0.25"/>
    <row r="5579" x14ac:dyDescent="0.25"/>
    <row r="5580" x14ac:dyDescent="0.25"/>
    <row r="5581" x14ac:dyDescent="0.25"/>
    <row r="5582" x14ac:dyDescent="0.25"/>
    <row r="5583" x14ac:dyDescent="0.25"/>
    <row r="5584" x14ac:dyDescent="0.25"/>
    <row r="5585" x14ac:dyDescent="0.25"/>
    <row r="5586" x14ac:dyDescent="0.25"/>
    <row r="5587" x14ac:dyDescent="0.25"/>
    <row r="5588" x14ac:dyDescent="0.25"/>
    <row r="5589" x14ac:dyDescent="0.25"/>
    <row r="5590" x14ac:dyDescent="0.25"/>
    <row r="5591" x14ac:dyDescent="0.25"/>
    <row r="5592" x14ac:dyDescent="0.25"/>
    <row r="5593" x14ac:dyDescent="0.25"/>
    <row r="5594" x14ac:dyDescent="0.25"/>
    <row r="5595" x14ac:dyDescent="0.25"/>
    <row r="5596" x14ac:dyDescent="0.25"/>
    <row r="5597" x14ac:dyDescent="0.25"/>
    <row r="5598" x14ac:dyDescent="0.25"/>
    <row r="5599" x14ac:dyDescent="0.25"/>
    <row r="5600" x14ac:dyDescent="0.25"/>
    <row r="5601" x14ac:dyDescent="0.25"/>
    <row r="5602" x14ac:dyDescent="0.25"/>
    <row r="5603" x14ac:dyDescent="0.25"/>
    <row r="5604" x14ac:dyDescent="0.25"/>
    <row r="5605" x14ac:dyDescent="0.25"/>
    <row r="5606" x14ac:dyDescent="0.25"/>
    <row r="5607" x14ac:dyDescent="0.25"/>
    <row r="5608" x14ac:dyDescent="0.25"/>
    <row r="5609" x14ac:dyDescent="0.25"/>
    <row r="5610" x14ac:dyDescent="0.25"/>
    <row r="5611" x14ac:dyDescent="0.25"/>
    <row r="5612" x14ac:dyDescent="0.25"/>
    <row r="5613" x14ac:dyDescent="0.25"/>
    <row r="5614" x14ac:dyDescent="0.25"/>
    <row r="5615" x14ac:dyDescent="0.25"/>
    <row r="5616" x14ac:dyDescent="0.25"/>
    <row r="5617" x14ac:dyDescent="0.25"/>
    <row r="5618" x14ac:dyDescent="0.25"/>
    <row r="5619" x14ac:dyDescent="0.25"/>
    <row r="5620" x14ac:dyDescent="0.25"/>
    <row r="5621" x14ac:dyDescent="0.25"/>
    <row r="5622" x14ac:dyDescent="0.25"/>
    <row r="5623" x14ac:dyDescent="0.25"/>
    <row r="5624" x14ac:dyDescent="0.25"/>
    <row r="5625" x14ac:dyDescent="0.25"/>
    <row r="5626" x14ac:dyDescent="0.25"/>
    <row r="5627" x14ac:dyDescent="0.25"/>
    <row r="5628" x14ac:dyDescent="0.25"/>
    <row r="5629" x14ac:dyDescent="0.25"/>
    <row r="5630" x14ac:dyDescent="0.25"/>
    <row r="5631" x14ac:dyDescent="0.25"/>
    <row r="5632" x14ac:dyDescent="0.25"/>
    <row r="5633" x14ac:dyDescent="0.25"/>
    <row r="5634" x14ac:dyDescent="0.25"/>
    <row r="5635" x14ac:dyDescent="0.25"/>
    <row r="5636" x14ac:dyDescent="0.25"/>
    <row r="5637" x14ac:dyDescent="0.25"/>
    <row r="5638" x14ac:dyDescent="0.25"/>
    <row r="5639" x14ac:dyDescent="0.25"/>
    <row r="5640" x14ac:dyDescent="0.25"/>
    <row r="5641" x14ac:dyDescent="0.25"/>
    <row r="5642" x14ac:dyDescent="0.25"/>
    <row r="5643" x14ac:dyDescent="0.25"/>
    <row r="5644" x14ac:dyDescent="0.25"/>
    <row r="5645" x14ac:dyDescent="0.25"/>
    <row r="5646" x14ac:dyDescent="0.25"/>
    <row r="5647" x14ac:dyDescent="0.25"/>
    <row r="5648" x14ac:dyDescent="0.25"/>
    <row r="5649" x14ac:dyDescent="0.25"/>
    <row r="5650" x14ac:dyDescent="0.25"/>
    <row r="5651" x14ac:dyDescent="0.25"/>
    <row r="5652" x14ac:dyDescent="0.25"/>
    <row r="5653" x14ac:dyDescent="0.25"/>
    <row r="5654" x14ac:dyDescent="0.25"/>
    <row r="5655" x14ac:dyDescent="0.25"/>
    <row r="5656" x14ac:dyDescent="0.25"/>
    <row r="5657" x14ac:dyDescent="0.25"/>
    <row r="5658" x14ac:dyDescent="0.25"/>
    <row r="5659" x14ac:dyDescent="0.25"/>
    <row r="5660" x14ac:dyDescent="0.25"/>
    <row r="5661" x14ac:dyDescent="0.25"/>
    <row r="5662" x14ac:dyDescent="0.25"/>
    <row r="5663" x14ac:dyDescent="0.25"/>
    <row r="5664" x14ac:dyDescent="0.25"/>
    <row r="5665" x14ac:dyDescent="0.25"/>
    <row r="5666" x14ac:dyDescent="0.25"/>
    <row r="5667" x14ac:dyDescent="0.25"/>
    <row r="5668" x14ac:dyDescent="0.25"/>
    <row r="5669" x14ac:dyDescent="0.25"/>
    <row r="5670" x14ac:dyDescent="0.25"/>
    <row r="5671" x14ac:dyDescent="0.25"/>
    <row r="5672" x14ac:dyDescent="0.25"/>
    <row r="5673" x14ac:dyDescent="0.25"/>
    <row r="5674" x14ac:dyDescent="0.25"/>
    <row r="5675" x14ac:dyDescent="0.25"/>
    <row r="5676" x14ac:dyDescent="0.25"/>
    <row r="5677" x14ac:dyDescent="0.25"/>
    <row r="5678" x14ac:dyDescent="0.25"/>
    <row r="5679" x14ac:dyDescent="0.25"/>
    <row r="5680" x14ac:dyDescent="0.25"/>
    <row r="5681" x14ac:dyDescent="0.25"/>
    <row r="5682" x14ac:dyDescent="0.25"/>
    <row r="5683" x14ac:dyDescent="0.25"/>
    <row r="5684" x14ac:dyDescent="0.25"/>
    <row r="5685" x14ac:dyDescent="0.25"/>
    <row r="5686" x14ac:dyDescent="0.25"/>
    <row r="5687" x14ac:dyDescent="0.25"/>
    <row r="5688" x14ac:dyDescent="0.25"/>
    <row r="5689" x14ac:dyDescent="0.25"/>
    <row r="5690" x14ac:dyDescent="0.25"/>
    <row r="5691" x14ac:dyDescent="0.25"/>
    <row r="5692" x14ac:dyDescent="0.25"/>
    <row r="5693" x14ac:dyDescent="0.25"/>
    <row r="5694" x14ac:dyDescent="0.25"/>
    <row r="5695" x14ac:dyDescent="0.25"/>
    <row r="5696" x14ac:dyDescent="0.25"/>
    <row r="5697" x14ac:dyDescent="0.25"/>
    <row r="5698" x14ac:dyDescent="0.25"/>
    <row r="5699" x14ac:dyDescent="0.25"/>
    <row r="5700" x14ac:dyDescent="0.25"/>
    <row r="5701" x14ac:dyDescent="0.25"/>
    <row r="5702" x14ac:dyDescent="0.25"/>
    <row r="5703" x14ac:dyDescent="0.25"/>
    <row r="5704" x14ac:dyDescent="0.25"/>
    <row r="5705" x14ac:dyDescent="0.25"/>
    <row r="5706" x14ac:dyDescent="0.25"/>
    <row r="5707" x14ac:dyDescent="0.25"/>
    <row r="5708" x14ac:dyDescent="0.25"/>
    <row r="5709" x14ac:dyDescent="0.25"/>
    <row r="5710" x14ac:dyDescent="0.25"/>
    <row r="5711" x14ac:dyDescent="0.25"/>
    <row r="5712" x14ac:dyDescent="0.25"/>
    <row r="5713" x14ac:dyDescent="0.25"/>
    <row r="5714" x14ac:dyDescent="0.25"/>
    <row r="5715" x14ac:dyDescent="0.25"/>
    <row r="5716" x14ac:dyDescent="0.25"/>
    <row r="5717" x14ac:dyDescent="0.25"/>
    <row r="5718" x14ac:dyDescent="0.25"/>
    <row r="5719" x14ac:dyDescent="0.25"/>
    <row r="5720" x14ac:dyDescent="0.25"/>
    <row r="5721" x14ac:dyDescent="0.25"/>
    <row r="5722" x14ac:dyDescent="0.25"/>
    <row r="5723" x14ac:dyDescent="0.25"/>
    <row r="5724" x14ac:dyDescent="0.25"/>
    <row r="5725" x14ac:dyDescent="0.25"/>
    <row r="5726" x14ac:dyDescent="0.25"/>
    <row r="5727" x14ac:dyDescent="0.25"/>
    <row r="5728" x14ac:dyDescent="0.25"/>
    <row r="5729" x14ac:dyDescent="0.25"/>
    <row r="5730" x14ac:dyDescent="0.25"/>
    <row r="5731" x14ac:dyDescent="0.25"/>
    <row r="5732" x14ac:dyDescent="0.25"/>
    <row r="5733" x14ac:dyDescent="0.25"/>
    <row r="5734" x14ac:dyDescent="0.25"/>
    <row r="5735" x14ac:dyDescent="0.25"/>
    <row r="5736" x14ac:dyDescent="0.25"/>
    <row r="5737" x14ac:dyDescent="0.25"/>
    <row r="5738" x14ac:dyDescent="0.25"/>
    <row r="5739" x14ac:dyDescent="0.25"/>
    <row r="5740" x14ac:dyDescent="0.25"/>
    <row r="5741" x14ac:dyDescent="0.25"/>
    <row r="5742" x14ac:dyDescent="0.25"/>
    <row r="5743" x14ac:dyDescent="0.25"/>
    <row r="5744" x14ac:dyDescent="0.25"/>
    <row r="5745" x14ac:dyDescent="0.25"/>
    <row r="5746" x14ac:dyDescent="0.25"/>
    <row r="5747" x14ac:dyDescent="0.25"/>
    <row r="5748" x14ac:dyDescent="0.25"/>
    <row r="5749" x14ac:dyDescent="0.25"/>
    <row r="5750" x14ac:dyDescent="0.25"/>
    <row r="5751" x14ac:dyDescent="0.25"/>
    <row r="5752" x14ac:dyDescent="0.25"/>
    <row r="5753" x14ac:dyDescent="0.25"/>
    <row r="5754" x14ac:dyDescent="0.25"/>
    <row r="5755" x14ac:dyDescent="0.25"/>
    <row r="5756" x14ac:dyDescent="0.25"/>
    <row r="5757" x14ac:dyDescent="0.25"/>
    <row r="5758" x14ac:dyDescent="0.25"/>
    <row r="5759" x14ac:dyDescent="0.25"/>
    <row r="5760" x14ac:dyDescent="0.25"/>
    <row r="5761" x14ac:dyDescent="0.25"/>
    <row r="5762" x14ac:dyDescent="0.25"/>
    <row r="5763" x14ac:dyDescent="0.25"/>
    <row r="5764" x14ac:dyDescent="0.25"/>
    <row r="5765" x14ac:dyDescent="0.25"/>
    <row r="5766" x14ac:dyDescent="0.25"/>
    <row r="5767" x14ac:dyDescent="0.25"/>
    <row r="5768" x14ac:dyDescent="0.25"/>
    <row r="5769" x14ac:dyDescent="0.25"/>
    <row r="5770" x14ac:dyDescent="0.25"/>
    <row r="5771" x14ac:dyDescent="0.25"/>
    <row r="5772" x14ac:dyDescent="0.25"/>
    <row r="5773" x14ac:dyDescent="0.25"/>
    <row r="5774" x14ac:dyDescent="0.25"/>
    <row r="5775" x14ac:dyDescent="0.25"/>
    <row r="5776" x14ac:dyDescent="0.25"/>
    <row r="5777" x14ac:dyDescent="0.25"/>
    <row r="5778" x14ac:dyDescent="0.25"/>
    <row r="5779" x14ac:dyDescent="0.25"/>
    <row r="5780" x14ac:dyDescent="0.25"/>
    <row r="5781" x14ac:dyDescent="0.25"/>
    <row r="5782" x14ac:dyDescent="0.25"/>
    <row r="5783" x14ac:dyDescent="0.25"/>
    <row r="5784" x14ac:dyDescent="0.25"/>
    <row r="5785" x14ac:dyDescent="0.25"/>
    <row r="5786" x14ac:dyDescent="0.25"/>
    <row r="5787" x14ac:dyDescent="0.25"/>
    <row r="5788" x14ac:dyDescent="0.25"/>
    <row r="5789" x14ac:dyDescent="0.25"/>
    <row r="5790" x14ac:dyDescent="0.25"/>
    <row r="5791" x14ac:dyDescent="0.25"/>
    <row r="5792" x14ac:dyDescent="0.25"/>
    <row r="5793" x14ac:dyDescent="0.25"/>
    <row r="5794" x14ac:dyDescent="0.25"/>
    <row r="5795" x14ac:dyDescent="0.25"/>
    <row r="5796" x14ac:dyDescent="0.25"/>
    <row r="5797" x14ac:dyDescent="0.25"/>
    <row r="5798" x14ac:dyDescent="0.25"/>
    <row r="5799" x14ac:dyDescent="0.25"/>
    <row r="5800" x14ac:dyDescent="0.25"/>
    <row r="5801" x14ac:dyDescent="0.25"/>
    <row r="5802" x14ac:dyDescent="0.25"/>
    <row r="5803" x14ac:dyDescent="0.25"/>
    <row r="5804" x14ac:dyDescent="0.25"/>
    <row r="5805" x14ac:dyDescent="0.25"/>
    <row r="5806" x14ac:dyDescent="0.25"/>
    <row r="5807" x14ac:dyDescent="0.25"/>
    <row r="5808" x14ac:dyDescent="0.25"/>
    <row r="5809" x14ac:dyDescent="0.25"/>
    <row r="5810" x14ac:dyDescent="0.25"/>
    <row r="5811" x14ac:dyDescent="0.25"/>
    <row r="5812" x14ac:dyDescent="0.25"/>
    <row r="5813" x14ac:dyDescent="0.25"/>
    <row r="5814" x14ac:dyDescent="0.25"/>
    <row r="5815" x14ac:dyDescent="0.25"/>
    <row r="5816" x14ac:dyDescent="0.25"/>
    <row r="5817" x14ac:dyDescent="0.25"/>
    <row r="5818" x14ac:dyDescent="0.25"/>
    <row r="5819" x14ac:dyDescent="0.25"/>
    <row r="5820" x14ac:dyDescent="0.25"/>
    <row r="5821" x14ac:dyDescent="0.25"/>
    <row r="5822" x14ac:dyDescent="0.25"/>
    <row r="5823" x14ac:dyDescent="0.25"/>
    <row r="5824" x14ac:dyDescent="0.25"/>
    <row r="5825" x14ac:dyDescent="0.25"/>
    <row r="5826" x14ac:dyDescent="0.25"/>
    <row r="5827" x14ac:dyDescent="0.25"/>
    <row r="5828" x14ac:dyDescent="0.25"/>
    <row r="5829" x14ac:dyDescent="0.25"/>
    <row r="5830" x14ac:dyDescent="0.25"/>
    <row r="5831" x14ac:dyDescent="0.25"/>
    <row r="5832" x14ac:dyDescent="0.25"/>
    <row r="5833" x14ac:dyDescent="0.25"/>
    <row r="5834" x14ac:dyDescent="0.25"/>
    <row r="5835" x14ac:dyDescent="0.25"/>
    <row r="5836" x14ac:dyDescent="0.25"/>
    <row r="5837" x14ac:dyDescent="0.25"/>
    <row r="5838" x14ac:dyDescent="0.25"/>
    <row r="5839" x14ac:dyDescent="0.25"/>
    <row r="5840" x14ac:dyDescent="0.25"/>
    <row r="5841" x14ac:dyDescent="0.25"/>
    <row r="5842" x14ac:dyDescent="0.25"/>
    <row r="5843" x14ac:dyDescent="0.25"/>
    <row r="5844" x14ac:dyDescent="0.25"/>
    <row r="5845" x14ac:dyDescent="0.25"/>
    <row r="5846" x14ac:dyDescent="0.25"/>
    <row r="5847" x14ac:dyDescent="0.25"/>
    <row r="5848" x14ac:dyDescent="0.25"/>
    <row r="5849" x14ac:dyDescent="0.25"/>
    <row r="5850" x14ac:dyDescent="0.25"/>
    <row r="5851" x14ac:dyDescent="0.25"/>
    <row r="5852" x14ac:dyDescent="0.25"/>
    <row r="5853" x14ac:dyDescent="0.25"/>
    <row r="5854" x14ac:dyDescent="0.25"/>
    <row r="5855" x14ac:dyDescent="0.25"/>
    <row r="5856" x14ac:dyDescent="0.25"/>
    <row r="5857" x14ac:dyDescent="0.25"/>
    <row r="5858" x14ac:dyDescent="0.25"/>
    <row r="5859" x14ac:dyDescent="0.25"/>
    <row r="5860" x14ac:dyDescent="0.25"/>
    <row r="5861" x14ac:dyDescent="0.25"/>
    <row r="5862" x14ac:dyDescent="0.25"/>
    <row r="5863" x14ac:dyDescent="0.25"/>
    <row r="5864" x14ac:dyDescent="0.25"/>
    <row r="5865" x14ac:dyDescent="0.25"/>
    <row r="5866" x14ac:dyDescent="0.25"/>
    <row r="5867" x14ac:dyDescent="0.25"/>
    <row r="5868" x14ac:dyDescent="0.25"/>
    <row r="5869" x14ac:dyDescent="0.25"/>
    <row r="5870" x14ac:dyDescent="0.25"/>
    <row r="5871" x14ac:dyDescent="0.25"/>
    <row r="5872" x14ac:dyDescent="0.25"/>
    <row r="5873" x14ac:dyDescent="0.25"/>
    <row r="5874" x14ac:dyDescent="0.25"/>
    <row r="5875" x14ac:dyDescent="0.25"/>
    <row r="5876" x14ac:dyDescent="0.25"/>
    <row r="5877" x14ac:dyDescent="0.25"/>
    <row r="5878" x14ac:dyDescent="0.25"/>
    <row r="5879" x14ac:dyDescent="0.25"/>
    <row r="5880" x14ac:dyDescent="0.25"/>
    <row r="5881" x14ac:dyDescent="0.25"/>
    <row r="5882" x14ac:dyDescent="0.25"/>
    <row r="5883" x14ac:dyDescent="0.25"/>
    <row r="5884" x14ac:dyDescent="0.25"/>
    <row r="5885" x14ac:dyDescent="0.25"/>
    <row r="5886" x14ac:dyDescent="0.25"/>
    <row r="5887" x14ac:dyDescent="0.25"/>
    <row r="5888" x14ac:dyDescent="0.25"/>
    <row r="5889" x14ac:dyDescent="0.25"/>
    <row r="5890" x14ac:dyDescent="0.25"/>
    <row r="5891" x14ac:dyDescent="0.25"/>
    <row r="5892" x14ac:dyDescent="0.25"/>
    <row r="5893" x14ac:dyDescent="0.25"/>
    <row r="5894" x14ac:dyDescent="0.25"/>
    <row r="5895" x14ac:dyDescent="0.25"/>
    <row r="5896" x14ac:dyDescent="0.25"/>
    <row r="5897" x14ac:dyDescent="0.25"/>
    <row r="5898" x14ac:dyDescent="0.25"/>
    <row r="5899" x14ac:dyDescent="0.25"/>
    <row r="5900" x14ac:dyDescent="0.25"/>
    <row r="5901" x14ac:dyDescent="0.25"/>
    <row r="5902" x14ac:dyDescent="0.25"/>
    <row r="5903" x14ac:dyDescent="0.25"/>
    <row r="5904" x14ac:dyDescent="0.25"/>
    <row r="5905" x14ac:dyDescent="0.25"/>
    <row r="5906" x14ac:dyDescent="0.25"/>
    <row r="5907" x14ac:dyDescent="0.25"/>
    <row r="5908" x14ac:dyDescent="0.25"/>
    <row r="5909" x14ac:dyDescent="0.25"/>
    <row r="5910" x14ac:dyDescent="0.25"/>
    <row r="5911" x14ac:dyDescent="0.25"/>
    <row r="5912" x14ac:dyDescent="0.25"/>
    <row r="5913" x14ac:dyDescent="0.25"/>
    <row r="5914" x14ac:dyDescent="0.25"/>
    <row r="5915" x14ac:dyDescent="0.25"/>
    <row r="5916" x14ac:dyDescent="0.25"/>
    <row r="5917" x14ac:dyDescent="0.25"/>
    <row r="5918" x14ac:dyDescent="0.25"/>
    <row r="5919" x14ac:dyDescent="0.25"/>
    <row r="5920" x14ac:dyDescent="0.25"/>
    <row r="5921" x14ac:dyDescent="0.25"/>
    <row r="5922" x14ac:dyDescent="0.25"/>
    <row r="5923" x14ac:dyDescent="0.25"/>
    <row r="5924" x14ac:dyDescent="0.25"/>
    <row r="5925" x14ac:dyDescent="0.25"/>
    <row r="5926" x14ac:dyDescent="0.25"/>
    <row r="5927" x14ac:dyDescent="0.25"/>
    <row r="5928" x14ac:dyDescent="0.25"/>
    <row r="5929" x14ac:dyDescent="0.25"/>
    <row r="5930" x14ac:dyDescent="0.25"/>
    <row r="5931" x14ac:dyDescent="0.25"/>
    <row r="5932" x14ac:dyDescent="0.25"/>
    <row r="5933" x14ac:dyDescent="0.25"/>
    <row r="5934" x14ac:dyDescent="0.25"/>
    <row r="5935" x14ac:dyDescent="0.25"/>
    <row r="5936" x14ac:dyDescent="0.25"/>
    <row r="5937" x14ac:dyDescent="0.25"/>
    <row r="5938" x14ac:dyDescent="0.25"/>
    <row r="5939" x14ac:dyDescent="0.25"/>
    <row r="5940" x14ac:dyDescent="0.25"/>
    <row r="5941" x14ac:dyDescent="0.25"/>
    <row r="5942" x14ac:dyDescent="0.25"/>
    <row r="5943" x14ac:dyDescent="0.25"/>
    <row r="5944" x14ac:dyDescent="0.25"/>
    <row r="5945" x14ac:dyDescent="0.25"/>
    <row r="5946" x14ac:dyDescent="0.25"/>
    <row r="5947" x14ac:dyDescent="0.25"/>
    <row r="5948" x14ac:dyDescent="0.25"/>
    <row r="5949" x14ac:dyDescent="0.25"/>
    <row r="5950" x14ac:dyDescent="0.25"/>
    <row r="5951" x14ac:dyDescent="0.25"/>
    <row r="5952" x14ac:dyDescent="0.25"/>
    <row r="5953" x14ac:dyDescent="0.25"/>
    <row r="5954" x14ac:dyDescent="0.25"/>
    <row r="5955" x14ac:dyDescent="0.25"/>
    <row r="5956" x14ac:dyDescent="0.25"/>
    <row r="5957" x14ac:dyDescent="0.25"/>
    <row r="5958" x14ac:dyDescent="0.25"/>
    <row r="5959" x14ac:dyDescent="0.25"/>
    <row r="5960" x14ac:dyDescent="0.25"/>
    <row r="5961" x14ac:dyDescent="0.25"/>
    <row r="5962" x14ac:dyDescent="0.25"/>
    <row r="5963" x14ac:dyDescent="0.25"/>
    <row r="5964" x14ac:dyDescent="0.25"/>
    <row r="5965" x14ac:dyDescent="0.25"/>
    <row r="5966" x14ac:dyDescent="0.25"/>
    <row r="5967" x14ac:dyDescent="0.25"/>
    <row r="5968" x14ac:dyDescent="0.25"/>
    <row r="5969" x14ac:dyDescent="0.25"/>
    <row r="5970" x14ac:dyDescent="0.25"/>
    <row r="5971" x14ac:dyDescent="0.25"/>
    <row r="5972" x14ac:dyDescent="0.25"/>
    <row r="5973" x14ac:dyDescent="0.25"/>
    <row r="5974" x14ac:dyDescent="0.25"/>
    <row r="5975" x14ac:dyDescent="0.25"/>
    <row r="5976" x14ac:dyDescent="0.25"/>
    <row r="5977" x14ac:dyDescent="0.25"/>
    <row r="5978" x14ac:dyDescent="0.25"/>
    <row r="5979" x14ac:dyDescent="0.25"/>
    <row r="5980" x14ac:dyDescent="0.25"/>
    <row r="5981" x14ac:dyDescent="0.25"/>
    <row r="5982" x14ac:dyDescent="0.25"/>
    <row r="5983" x14ac:dyDescent="0.25"/>
    <row r="5984" x14ac:dyDescent="0.25"/>
    <row r="5985" x14ac:dyDescent="0.25"/>
    <row r="5986" x14ac:dyDescent="0.25"/>
    <row r="5987" x14ac:dyDescent="0.25"/>
    <row r="5988" x14ac:dyDescent="0.25"/>
    <row r="5989" x14ac:dyDescent="0.25"/>
    <row r="5990" x14ac:dyDescent="0.25"/>
    <row r="5991" x14ac:dyDescent="0.25"/>
    <row r="5992" x14ac:dyDescent="0.25"/>
    <row r="5993" x14ac:dyDescent="0.25"/>
    <row r="5994" x14ac:dyDescent="0.25"/>
    <row r="5995" x14ac:dyDescent="0.25"/>
    <row r="5996" x14ac:dyDescent="0.25"/>
    <row r="5997" x14ac:dyDescent="0.25"/>
    <row r="5998" x14ac:dyDescent="0.25"/>
    <row r="5999" x14ac:dyDescent="0.25"/>
    <row r="6000" x14ac:dyDescent="0.25"/>
    <row r="6001" x14ac:dyDescent="0.25"/>
    <row r="6002" x14ac:dyDescent="0.25"/>
    <row r="6003" x14ac:dyDescent="0.25"/>
    <row r="6004" x14ac:dyDescent="0.25"/>
    <row r="6005" x14ac:dyDescent="0.25"/>
    <row r="6006" x14ac:dyDescent="0.25"/>
    <row r="6007" x14ac:dyDescent="0.25"/>
    <row r="6008" x14ac:dyDescent="0.25"/>
    <row r="6009" x14ac:dyDescent="0.25"/>
    <row r="6010" x14ac:dyDescent="0.25"/>
    <row r="6011" x14ac:dyDescent="0.25"/>
    <row r="6012" x14ac:dyDescent="0.25"/>
    <row r="6013" x14ac:dyDescent="0.25"/>
    <row r="6014" x14ac:dyDescent="0.25"/>
    <row r="6015" x14ac:dyDescent="0.25"/>
    <row r="6016" x14ac:dyDescent="0.25"/>
    <row r="6017" x14ac:dyDescent="0.25"/>
    <row r="6018" x14ac:dyDescent="0.25"/>
    <row r="6019" x14ac:dyDescent="0.25"/>
    <row r="6020" x14ac:dyDescent="0.25"/>
    <row r="6021" x14ac:dyDescent="0.25"/>
    <row r="6022" x14ac:dyDescent="0.25"/>
    <row r="6023" x14ac:dyDescent="0.25"/>
    <row r="6024" x14ac:dyDescent="0.25"/>
    <row r="6025" x14ac:dyDescent="0.25"/>
    <row r="6026" x14ac:dyDescent="0.25"/>
    <row r="6027" x14ac:dyDescent="0.25"/>
    <row r="6028" x14ac:dyDescent="0.25"/>
    <row r="6029" x14ac:dyDescent="0.25"/>
    <row r="6030" x14ac:dyDescent="0.25"/>
    <row r="6031" x14ac:dyDescent="0.25"/>
    <row r="6032" x14ac:dyDescent="0.25"/>
    <row r="6033" x14ac:dyDescent="0.25"/>
    <row r="6034" x14ac:dyDescent="0.25"/>
    <row r="6035" x14ac:dyDescent="0.25"/>
    <row r="6036" x14ac:dyDescent="0.25"/>
    <row r="6037" x14ac:dyDescent="0.25"/>
    <row r="6038" x14ac:dyDescent="0.25"/>
    <row r="6039" x14ac:dyDescent="0.25"/>
    <row r="6040" x14ac:dyDescent="0.25"/>
    <row r="6041" x14ac:dyDescent="0.25"/>
    <row r="6042" x14ac:dyDescent="0.25"/>
    <row r="6043" x14ac:dyDescent="0.25"/>
    <row r="6044" x14ac:dyDescent="0.25"/>
    <row r="6045" x14ac:dyDescent="0.25"/>
    <row r="6046" x14ac:dyDescent="0.25"/>
    <row r="6047" x14ac:dyDescent="0.25"/>
    <row r="6048" x14ac:dyDescent="0.25"/>
    <row r="6049" x14ac:dyDescent="0.25"/>
    <row r="6050" x14ac:dyDescent="0.25"/>
    <row r="6051" x14ac:dyDescent="0.25"/>
    <row r="6052" x14ac:dyDescent="0.25"/>
    <row r="6053" x14ac:dyDescent="0.25"/>
    <row r="6054" x14ac:dyDescent="0.25"/>
    <row r="6055" x14ac:dyDescent="0.25"/>
    <row r="6056" x14ac:dyDescent="0.25"/>
    <row r="6057" x14ac:dyDescent="0.25"/>
    <row r="6058" x14ac:dyDescent="0.25"/>
    <row r="6059" x14ac:dyDescent="0.25"/>
    <row r="6060" x14ac:dyDescent="0.25"/>
    <row r="6061" x14ac:dyDescent="0.25"/>
    <row r="6062" x14ac:dyDescent="0.25"/>
    <row r="6063" x14ac:dyDescent="0.25"/>
    <row r="6064" x14ac:dyDescent="0.25"/>
    <row r="6065" x14ac:dyDescent="0.25"/>
    <row r="6066" x14ac:dyDescent="0.25"/>
    <row r="6067" x14ac:dyDescent="0.25"/>
    <row r="6068" x14ac:dyDescent="0.25"/>
    <row r="6069" x14ac:dyDescent="0.25"/>
    <row r="6070" x14ac:dyDescent="0.25"/>
    <row r="6071" x14ac:dyDescent="0.25"/>
    <row r="6072" x14ac:dyDescent="0.25"/>
    <row r="6073" x14ac:dyDescent="0.25"/>
    <row r="6074" x14ac:dyDescent="0.25"/>
    <row r="6075" x14ac:dyDescent="0.25"/>
    <row r="6076" x14ac:dyDescent="0.25"/>
    <row r="6077" x14ac:dyDescent="0.25"/>
    <row r="6078" x14ac:dyDescent="0.25"/>
    <row r="6079" x14ac:dyDescent="0.25"/>
    <row r="6080" x14ac:dyDescent="0.25"/>
    <row r="6081" x14ac:dyDescent="0.25"/>
    <row r="6082" x14ac:dyDescent="0.25"/>
    <row r="6083" x14ac:dyDescent="0.25"/>
    <row r="6084" x14ac:dyDescent="0.25"/>
    <row r="6085" x14ac:dyDescent="0.25"/>
    <row r="6086" x14ac:dyDescent="0.25"/>
    <row r="6087" x14ac:dyDescent="0.25"/>
    <row r="6088" x14ac:dyDescent="0.25"/>
    <row r="6089" x14ac:dyDescent="0.25"/>
    <row r="6090" x14ac:dyDescent="0.25"/>
    <row r="6091" x14ac:dyDescent="0.25"/>
    <row r="6092" x14ac:dyDescent="0.25"/>
    <row r="6093" x14ac:dyDescent="0.25"/>
    <row r="6094" x14ac:dyDescent="0.25"/>
    <row r="6095" x14ac:dyDescent="0.25"/>
    <row r="6096" x14ac:dyDescent="0.25"/>
    <row r="6097" x14ac:dyDescent="0.25"/>
    <row r="6098" x14ac:dyDescent="0.25"/>
    <row r="6099" x14ac:dyDescent="0.25"/>
    <row r="6100" x14ac:dyDescent="0.25"/>
    <row r="6101" x14ac:dyDescent="0.25"/>
    <row r="6102" x14ac:dyDescent="0.25"/>
    <row r="6103" x14ac:dyDescent="0.25"/>
    <row r="6104" x14ac:dyDescent="0.25"/>
    <row r="6105" x14ac:dyDescent="0.25"/>
    <row r="6106" x14ac:dyDescent="0.25"/>
    <row r="6107" x14ac:dyDescent="0.25"/>
    <row r="6108" x14ac:dyDescent="0.25"/>
    <row r="6109" x14ac:dyDescent="0.25"/>
    <row r="6110" x14ac:dyDescent="0.25"/>
    <row r="6111" x14ac:dyDescent="0.25"/>
    <row r="6112" x14ac:dyDescent="0.25"/>
    <row r="6113" x14ac:dyDescent="0.25"/>
    <row r="6114" x14ac:dyDescent="0.25"/>
    <row r="6115" x14ac:dyDescent="0.25"/>
    <row r="6116" x14ac:dyDescent="0.25"/>
    <row r="6117" x14ac:dyDescent="0.25"/>
    <row r="6118" x14ac:dyDescent="0.25"/>
    <row r="6119" x14ac:dyDescent="0.25"/>
    <row r="6120" x14ac:dyDescent="0.25"/>
    <row r="6121" x14ac:dyDescent="0.25"/>
    <row r="6122" x14ac:dyDescent="0.25"/>
    <row r="6123" x14ac:dyDescent="0.25"/>
    <row r="6124" x14ac:dyDescent="0.25"/>
    <row r="6125" x14ac:dyDescent="0.25"/>
    <row r="6126" x14ac:dyDescent="0.25"/>
    <row r="6127" x14ac:dyDescent="0.25"/>
    <row r="6128" x14ac:dyDescent="0.25"/>
    <row r="6129" x14ac:dyDescent="0.25"/>
    <row r="6130" x14ac:dyDescent="0.25"/>
    <row r="6131" x14ac:dyDescent="0.25"/>
    <row r="6132" x14ac:dyDescent="0.25"/>
    <row r="6133" x14ac:dyDescent="0.25"/>
    <row r="6134" x14ac:dyDescent="0.25"/>
    <row r="6135" x14ac:dyDescent="0.25"/>
    <row r="6136" x14ac:dyDescent="0.25"/>
    <row r="6137" x14ac:dyDescent="0.25"/>
    <row r="6138" x14ac:dyDescent="0.25"/>
    <row r="6139" x14ac:dyDescent="0.25"/>
    <row r="6140" x14ac:dyDescent="0.25"/>
    <row r="6141" x14ac:dyDescent="0.25"/>
    <row r="6142" x14ac:dyDescent="0.25"/>
    <row r="6143" x14ac:dyDescent="0.25"/>
    <row r="6144" x14ac:dyDescent="0.25"/>
    <row r="6145" x14ac:dyDescent="0.25"/>
    <row r="6146" x14ac:dyDescent="0.25"/>
    <row r="6147" x14ac:dyDescent="0.25"/>
    <row r="6148" x14ac:dyDescent="0.25"/>
    <row r="6149" x14ac:dyDescent="0.25"/>
    <row r="6150" x14ac:dyDescent="0.25"/>
    <row r="6151" x14ac:dyDescent="0.25"/>
    <row r="6152" x14ac:dyDescent="0.25"/>
    <row r="6153" x14ac:dyDescent="0.25"/>
    <row r="6154" x14ac:dyDescent="0.25"/>
    <row r="6155" x14ac:dyDescent="0.25"/>
    <row r="6156" x14ac:dyDescent="0.25"/>
    <row r="6157" x14ac:dyDescent="0.25"/>
    <row r="6158" x14ac:dyDescent="0.25"/>
    <row r="6159" x14ac:dyDescent="0.25"/>
    <row r="6160" x14ac:dyDescent="0.25"/>
    <row r="6161" x14ac:dyDescent="0.25"/>
    <row r="6162" x14ac:dyDescent="0.25"/>
    <row r="6163" x14ac:dyDescent="0.25"/>
    <row r="6164" x14ac:dyDescent="0.25"/>
    <row r="6165" x14ac:dyDescent="0.25"/>
    <row r="6166" x14ac:dyDescent="0.25"/>
    <row r="6167" x14ac:dyDescent="0.25"/>
    <row r="6168" x14ac:dyDescent="0.25"/>
    <row r="6169" x14ac:dyDescent="0.25"/>
    <row r="6170" x14ac:dyDescent="0.25"/>
    <row r="6171" x14ac:dyDescent="0.25"/>
    <row r="6172" x14ac:dyDescent="0.25"/>
    <row r="6173" x14ac:dyDescent="0.25"/>
    <row r="6174" x14ac:dyDescent="0.25"/>
    <row r="6175" x14ac:dyDescent="0.25"/>
    <row r="6176" x14ac:dyDescent="0.25"/>
    <row r="6177" x14ac:dyDescent="0.25"/>
    <row r="6178" x14ac:dyDescent="0.25"/>
    <row r="6179" x14ac:dyDescent="0.25"/>
    <row r="6180" x14ac:dyDescent="0.25"/>
    <row r="6181" x14ac:dyDescent="0.25"/>
    <row r="6182" x14ac:dyDescent="0.25"/>
    <row r="6183" x14ac:dyDescent="0.25"/>
    <row r="6184" x14ac:dyDescent="0.25"/>
    <row r="6185" x14ac:dyDescent="0.25"/>
    <row r="6186" x14ac:dyDescent="0.25"/>
    <row r="6187" x14ac:dyDescent="0.25"/>
    <row r="6188" x14ac:dyDescent="0.25"/>
    <row r="6189" x14ac:dyDescent="0.25"/>
    <row r="6190" x14ac:dyDescent="0.25"/>
    <row r="6191" x14ac:dyDescent="0.25"/>
    <row r="6192" x14ac:dyDescent="0.25"/>
    <row r="6193" x14ac:dyDescent="0.25"/>
    <row r="6194" x14ac:dyDescent="0.25"/>
    <row r="6195" x14ac:dyDescent="0.25"/>
    <row r="6196" x14ac:dyDescent="0.25"/>
    <row r="6197" x14ac:dyDescent="0.25"/>
    <row r="6198" x14ac:dyDescent="0.25"/>
    <row r="6199" x14ac:dyDescent="0.25"/>
    <row r="6200" x14ac:dyDescent="0.25"/>
    <row r="6201" x14ac:dyDescent="0.25"/>
    <row r="6202" x14ac:dyDescent="0.25"/>
    <row r="6203" x14ac:dyDescent="0.25"/>
    <row r="6204" x14ac:dyDescent="0.25"/>
    <row r="6205" x14ac:dyDescent="0.25"/>
    <row r="6206" x14ac:dyDescent="0.25"/>
    <row r="6207" x14ac:dyDescent="0.25"/>
    <row r="6208" x14ac:dyDescent="0.25"/>
    <row r="6209" x14ac:dyDescent="0.25"/>
    <row r="6210" x14ac:dyDescent="0.25"/>
    <row r="6211" x14ac:dyDescent="0.25"/>
    <row r="6212" x14ac:dyDescent="0.25"/>
    <row r="6213" x14ac:dyDescent="0.25"/>
    <row r="6214" x14ac:dyDescent="0.25"/>
    <row r="6215" x14ac:dyDescent="0.25"/>
    <row r="6216" x14ac:dyDescent="0.25"/>
    <row r="6217" x14ac:dyDescent="0.25"/>
    <row r="6218" x14ac:dyDescent="0.25"/>
    <row r="6219" x14ac:dyDescent="0.25"/>
    <row r="6220" x14ac:dyDescent="0.25"/>
    <row r="6221" x14ac:dyDescent="0.25"/>
    <row r="6222" x14ac:dyDescent="0.25"/>
    <row r="6223" x14ac:dyDescent="0.25"/>
    <row r="6224" x14ac:dyDescent="0.25"/>
    <row r="6225" x14ac:dyDescent="0.25"/>
    <row r="6226" x14ac:dyDescent="0.25"/>
    <row r="6227" x14ac:dyDescent="0.25"/>
    <row r="6228" x14ac:dyDescent="0.25"/>
    <row r="6229" x14ac:dyDescent="0.25"/>
    <row r="6230" x14ac:dyDescent="0.25"/>
    <row r="6231" x14ac:dyDescent="0.25"/>
    <row r="6232" x14ac:dyDescent="0.25"/>
    <row r="6233" x14ac:dyDescent="0.25"/>
    <row r="6234" x14ac:dyDescent="0.25"/>
    <row r="6235" x14ac:dyDescent="0.25"/>
    <row r="6236" x14ac:dyDescent="0.25"/>
    <row r="6237" x14ac:dyDescent="0.25"/>
    <row r="6238" x14ac:dyDescent="0.25"/>
    <row r="6239" x14ac:dyDescent="0.25"/>
    <row r="6240" x14ac:dyDescent="0.25"/>
    <row r="6241" x14ac:dyDescent="0.25"/>
    <row r="6242" x14ac:dyDescent="0.25"/>
    <row r="6243" x14ac:dyDescent="0.25"/>
    <row r="6244" x14ac:dyDescent="0.25"/>
    <row r="6245" x14ac:dyDescent="0.25"/>
    <row r="6246" x14ac:dyDescent="0.25"/>
    <row r="6247" x14ac:dyDescent="0.25"/>
    <row r="6248" x14ac:dyDescent="0.25"/>
    <row r="6249" x14ac:dyDescent="0.25"/>
    <row r="6250" x14ac:dyDescent="0.25"/>
    <row r="6251" x14ac:dyDescent="0.25"/>
    <row r="6252" x14ac:dyDescent="0.25"/>
    <row r="6253" x14ac:dyDescent="0.25"/>
    <row r="6254" x14ac:dyDescent="0.25"/>
    <row r="6255" x14ac:dyDescent="0.25"/>
    <row r="6256" x14ac:dyDescent="0.25"/>
    <row r="6257" x14ac:dyDescent="0.25"/>
    <row r="6258" x14ac:dyDescent="0.25"/>
    <row r="6259" x14ac:dyDescent="0.25"/>
    <row r="6260" x14ac:dyDescent="0.25"/>
    <row r="6261" x14ac:dyDescent="0.25"/>
    <row r="6262" x14ac:dyDescent="0.25"/>
    <row r="6263" x14ac:dyDescent="0.25"/>
    <row r="6264" x14ac:dyDescent="0.25"/>
    <row r="6265" x14ac:dyDescent="0.25"/>
    <row r="6266" x14ac:dyDescent="0.25"/>
    <row r="6267" x14ac:dyDescent="0.25"/>
    <row r="6268" x14ac:dyDescent="0.25"/>
    <row r="6269" x14ac:dyDescent="0.25"/>
    <row r="6270" x14ac:dyDescent="0.25"/>
    <row r="6271" x14ac:dyDescent="0.25"/>
    <row r="6272" x14ac:dyDescent="0.25"/>
    <row r="6273" x14ac:dyDescent="0.25"/>
    <row r="6274" x14ac:dyDescent="0.25"/>
    <row r="6275" x14ac:dyDescent="0.25"/>
    <row r="6276" x14ac:dyDescent="0.25"/>
    <row r="6277" x14ac:dyDescent="0.25"/>
    <row r="6278" x14ac:dyDescent="0.25"/>
    <row r="6279" x14ac:dyDescent="0.25"/>
    <row r="6280" x14ac:dyDescent="0.25"/>
    <row r="6281" x14ac:dyDescent="0.25"/>
    <row r="6282" x14ac:dyDescent="0.25"/>
    <row r="6283" x14ac:dyDescent="0.25"/>
    <row r="6284" x14ac:dyDescent="0.25"/>
    <row r="6285" x14ac:dyDescent="0.25"/>
    <row r="6286" x14ac:dyDescent="0.25"/>
    <row r="6287" x14ac:dyDescent="0.25"/>
    <row r="6288" x14ac:dyDescent="0.25"/>
    <row r="6289" x14ac:dyDescent="0.25"/>
    <row r="6290" x14ac:dyDescent="0.25"/>
    <row r="6291" x14ac:dyDescent="0.25"/>
    <row r="6292" x14ac:dyDescent="0.25"/>
    <row r="6293" x14ac:dyDescent="0.25"/>
    <row r="6294" x14ac:dyDescent="0.25"/>
    <row r="6295" x14ac:dyDescent="0.25"/>
    <row r="6296" x14ac:dyDescent="0.25"/>
    <row r="6297" x14ac:dyDescent="0.25"/>
    <row r="6298" x14ac:dyDescent="0.25"/>
    <row r="6299" x14ac:dyDescent="0.25"/>
    <row r="6300" x14ac:dyDescent="0.25"/>
    <row r="6301" x14ac:dyDescent="0.25"/>
    <row r="6302" x14ac:dyDescent="0.25"/>
    <row r="6303" x14ac:dyDescent="0.25"/>
    <row r="6304" x14ac:dyDescent="0.25"/>
    <row r="6305" x14ac:dyDescent="0.25"/>
    <row r="6306" x14ac:dyDescent="0.25"/>
    <row r="6307" x14ac:dyDescent="0.25"/>
    <row r="6308" x14ac:dyDescent="0.25"/>
    <row r="6309" x14ac:dyDescent="0.25"/>
    <row r="6310" x14ac:dyDescent="0.25"/>
    <row r="6311" x14ac:dyDescent="0.25"/>
    <row r="6312" x14ac:dyDescent="0.25"/>
    <row r="6313" x14ac:dyDescent="0.25"/>
    <row r="6314" x14ac:dyDescent="0.25"/>
    <row r="6315" x14ac:dyDescent="0.25"/>
    <row r="6316" x14ac:dyDescent="0.25"/>
    <row r="6317" x14ac:dyDescent="0.25"/>
    <row r="6318" x14ac:dyDescent="0.25"/>
    <row r="6319" x14ac:dyDescent="0.25"/>
    <row r="6320" x14ac:dyDescent="0.25"/>
    <row r="6321" x14ac:dyDescent="0.25"/>
    <row r="6322" x14ac:dyDescent="0.25"/>
    <row r="6323" x14ac:dyDescent="0.25"/>
    <row r="6324" x14ac:dyDescent="0.25"/>
    <row r="6325" x14ac:dyDescent="0.25"/>
    <row r="6326" x14ac:dyDescent="0.25"/>
    <row r="6327" x14ac:dyDescent="0.25"/>
    <row r="6328" x14ac:dyDescent="0.25"/>
    <row r="6329" x14ac:dyDescent="0.25"/>
    <row r="6330" x14ac:dyDescent="0.25"/>
    <row r="6331" x14ac:dyDescent="0.25"/>
    <row r="6332" x14ac:dyDescent="0.25"/>
    <row r="6333" x14ac:dyDescent="0.25"/>
    <row r="6334" x14ac:dyDescent="0.25"/>
    <row r="6335" x14ac:dyDescent="0.25"/>
    <row r="6336" x14ac:dyDescent="0.25"/>
    <row r="6337" x14ac:dyDescent="0.25"/>
    <row r="6338" x14ac:dyDescent="0.25"/>
    <row r="6339" x14ac:dyDescent="0.25"/>
    <row r="6340" x14ac:dyDescent="0.25"/>
    <row r="6341" x14ac:dyDescent="0.25"/>
    <row r="6342" x14ac:dyDescent="0.25"/>
    <row r="6343" x14ac:dyDescent="0.25"/>
    <row r="6344" x14ac:dyDescent="0.25"/>
    <row r="6345" x14ac:dyDescent="0.25"/>
    <row r="6346" x14ac:dyDescent="0.25"/>
    <row r="6347" x14ac:dyDescent="0.25"/>
    <row r="6348" x14ac:dyDescent="0.25"/>
    <row r="6349" x14ac:dyDescent="0.25"/>
    <row r="6350" x14ac:dyDescent="0.25"/>
    <row r="6351" x14ac:dyDescent="0.25"/>
    <row r="6352" x14ac:dyDescent="0.25"/>
    <row r="6353" x14ac:dyDescent="0.25"/>
    <row r="6354" x14ac:dyDescent="0.25"/>
    <row r="6355" x14ac:dyDescent="0.25"/>
    <row r="6356" x14ac:dyDescent="0.25"/>
    <row r="6357" x14ac:dyDescent="0.25"/>
    <row r="6358" x14ac:dyDescent="0.25"/>
    <row r="6359" x14ac:dyDescent="0.25"/>
    <row r="6360" x14ac:dyDescent="0.25"/>
    <row r="6361" x14ac:dyDescent="0.25"/>
    <row r="6362" x14ac:dyDescent="0.25"/>
    <row r="6363" x14ac:dyDescent="0.25"/>
    <row r="6364" x14ac:dyDescent="0.25"/>
    <row r="6365" x14ac:dyDescent="0.25"/>
    <row r="6366" x14ac:dyDescent="0.25"/>
    <row r="6367" x14ac:dyDescent="0.25"/>
    <row r="6368" x14ac:dyDescent="0.25"/>
    <row r="6369" x14ac:dyDescent="0.25"/>
    <row r="6370" x14ac:dyDescent="0.25"/>
    <row r="6371" x14ac:dyDescent="0.25"/>
    <row r="6372" x14ac:dyDescent="0.25"/>
    <row r="6373" x14ac:dyDescent="0.25"/>
    <row r="6374" x14ac:dyDescent="0.25"/>
    <row r="6375" x14ac:dyDescent="0.25"/>
    <row r="6376" x14ac:dyDescent="0.25"/>
    <row r="6377" x14ac:dyDescent="0.25"/>
    <row r="6378" x14ac:dyDescent="0.25"/>
    <row r="6379" x14ac:dyDescent="0.25"/>
    <row r="6380" x14ac:dyDescent="0.25"/>
    <row r="6381" x14ac:dyDescent="0.25"/>
    <row r="6382" x14ac:dyDescent="0.25"/>
    <row r="6383" x14ac:dyDescent="0.25"/>
    <row r="6384" x14ac:dyDescent="0.25"/>
    <row r="6385" x14ac:dyDescent="0.25"/>
    <row r="6386" x14ac:dyDescent="0.25"/>
    <row r="6387" x14ac:dyDescent="0.25"/>
    <row r="6388" x14ac:dyDescent="0.25"/>
    <row r="6389" x14ac:dyDescent="0.25"/>
    <row r="6390" x14ac:dyDescent="0.25"/>
    <row r="6391" x14ac:dyDescent="0.25"/>
    <row r="6392" x14ac:dyDescent="0.25"/>
    <row r="6393" x14ac:dyDescent="0.25"/>
    <row r="6394" x14ac:dyDescent="0.25"/>
    <row r="6395" x14ac:dyDescent="0.25"/>
    <row r="6396" x14ac:dyDescent="0.25"/>
    <row r="6397" x14ac:dyDescent="0.25"/>
    <row r="6398" x14ac:dyDescent="0.25"/>
    <row r="6399" x14ac:dyDescent="0.25"/>
    <row r="6400" x14ac:dyDescent="0.25"/>
    <row r="6401" x14ac:dyDescent="0.25"/>
    <row r="6402" x14ac:dyDescent="0.25"/>
    <row r="6403" x14ac:dyDescent="0.25"/>
    <row r="6404" x14ac:dyDescent="0.25"/>
    <row r="6405" x14ac:dyDescent="0.25"/>
    <row r="6406" x14ac:dyDescent="0.25"/>
    <row r="6407" x14ac:dyDescent="0.25"/>
    <row r="6408" x14ac:dyDescent="0.25"/>
    <row r="6409" x14ac:dyDescent="0.25"/>
    <row r="6410" x14ac:dyDescent="0.25"/>
    <row r="6411" x14ac:dyDescent="0.25"/>
    <row r="6412" x14ac:dyDescent="0.25"/>
    <row r="6413" x14ac:dyDescent="0.25"/>
    <row r="6414" x14ac:dyDescent="0.25"/>
    <row r="6415" x14ac:dyDescent="0.25"/>
    <row r="6416" x14ac:dyDescent="0.25"/>
    <row r="6417" x14ac:dyDescent="0.25"/>
    <row r="6418" x14ac:dyDescent="0.25"/>
    <row r="6419" x14ac:dyDescent="0.25"/>
    <row r="6420" x14ac:dyDescent="0.25"/>
    <row r="6421" x14ac:dyDescent="0.25"/>
    <row r="6422" x14ac:dyDescent="0.25"/>
    <row r="6423" x14ac:dyDescent="0.25"/>
    <row r="6424" x14ac:dyDescent="0.25"/>
    <row r="6425" x14ac:dyDescent="0.25"/>
    <row r="6426" x14ac:dyDescent="0.25"/>
    <row r="6427" x14ac:dyDescent="0.25"/>
    <row r="6428" x14ac:dyDescent="0.25"/>
    <row r="6429" x14ac:dyDescent="0.25"/>
    <row r="6430" x14ac:dyDescent="0.25"/>
    <row r="6431" x14ac:dyDescent="0.25"/>
    <row r="6432" x14ac:dyDescent="0.25"/>
    <row r="6433" x14ac:dyDescent="0.25"/>
    <row r="6434" x14ac:dyDescent="0.25"/>
    <row r="6435" x14ac:dyDescent="0.25"/>
    <row r="6436" x14ac:dyDescent="0.25"/>
    <row r="6437" x14ac:dyDescent="0.25"/>
    <row r="6438" x14ac:dyDescent="0.25"/>
    <row r="6439" x14ac:dyDescent="0.25"/>
    <row r="6440" x14ac:dyDescent="0.25"/>
    <row r="6441" x14ac:dyDescent="0.25"/>
    <row r="6442" x14ac:dyDescent="0.25"/>
    <row r="6443" x14ac:dyDescent="0.25"/>
    <row r="6444" x14ac:dyDescent="0.25"/>
    <row r="6445" x14ac:dyDescent="0.25"/>
    <row r="6446" x14ac:dyDescent="0.25"/>
    <row r="6447" x14ac:dyDescent="0.25"/>
    <row r="6448" x14ac:dyDescent="0.25"/>
    <row r="6449" x14ac:dyDescent="0.25"/>
    <row r="6450" x14ac:dyDescent="0.25"/>
    <row r="6451" x14ac:dyDescent="0.25"/>
    <row r="6452" x14ac:dyDescent="0.25"/>
    <row r="6453" x14ac:dyDescent="0.25"/>
    <row r="6454" x14ac:dyDescent="0.25"/>
    <row r="6455" x14ac:dyDescent="0.25"/>
    <row r="6456" x14ac:dyDescent="0.25"/>
    <row r="6457" x14ac:dyDescent="0.25"/>
    <row r="6458" x14ac:dyDescent="0.25"/>
    <row r="6459" x14ac:dyDescent="0.25"/>
    <row r="6460" x14ac:dyDescent="0.25"/>
    <row r="6461" x14ac:dyDescent="0.25"/>
    <row r="6462" x14ac:dyDescent="0.25"/>
    <row r="6463" x14ac:dyDescent="0.25"/>
    <row r="6464" x14ac:dyDescent="0.25"/>
    <row r="6465" x14ac:dyDescent="0.25"/>
    <row r="6466" x14ac:dyDescent="0.25"/>
    <row r="6467" x14ac:dyDescent="0.25"/>
    <row r="6468" x14ac:dyDescent="0.25"/>
    <row r="6469" x14ac:dyDescent="0.25"/>
    <row r="6470" x14ac:dyDescent="0.25"/>
    <row r="6471" x14ac:dyDescent="0.25"/>
    <row r="6472" x14ac:dyDescent="0.25"/>
    <row r="6473" x14ac:dyDescent="0.25"/>
    <row r="6474" x14ac:dyDescent="0.25"/>
    <row r="6475" x14ac:dyDescent="0.25"/>
    <row r="6476" x14ac:dyDescent="0.25"/>
    <row r="6477" x14ac:dyDescent="0.25"/>
    <row r="6478" x14ac:dyDescent="0.25"/>
    <row r="6479" x14ac:dyDescent="0.25"/>
    <row r="6480" x14ac:dyDescent="0.25"/>
    <row r="6481" x14ac:dyDescent="0.25"/>
    <row r="6482" x14ac:dyDescent="0.25"/>
    <row r="6483" x14ac:dyDescent="0.25"/>
    <row r="6484" x14ac:dyDescent="0.25"/>
    <row r="6485" x14ac:dyDescent="0.25"/>
    <row r="6486" x14ac:dyDescent="0.25"/>
    <row r="6487" x14ac:dyDescent="0.25"/>
    <row r="6488" x14ac:dyDescent="0.25"/>
    <row r="6489" x14ac:dyDescent="0.25"/>
    <row r="6490" x14ac:dyDescent="0.25"/>
    <row r="6491" x14ac:dyDescent="0.25"/>
    <row r="6492" x14ac:dyDescent="0.25"/>
    <row r="6493" x14ac:dyDescent="0.25"/>
    <row r="6494" x14ac:dyDescent="0.25"/>
    <row r="6495" x14ac:dyDescent="0.25"/>
    <row r="6496" x14ac:dyDescent="0.25"/>
    <row r="6497" x14ac:dyDescent="0.25"/>
    <row r="6498" x14ac:dyDescent="0.25"/>
    <row r="6499" x14ac:dyDescent="0.25"/>
    <row r="6500" x14ac:dyDescent="0.25"/>
    <row r="6501" x14ac:dyDescent="0.25"/>
    <row r="6502" x14ac:dyDescent="0.25"/>
    <row r="6503" x14ac:dyDescent="0.25"/>
    <row r="6504" x14ac:dyDescent="0.25"/>
    <row r="6505" x14ac:dyDescent="0.25"/>
    <row r="6506" x14ac:dyDescent="0.25"/>
    <row r="6507" x14ac:dyDescent="0.25"/>
    <row r="6508" x14ac:dyDescent="0.25"/>
    <row r="6509" x14ac:dyDescent="0.25"/>
    <row r="6510" x14ac:dyDescent="0.25"/>
    <row r="6511" x14ac:dyDescent="0.25"/>
    <row r="6512" x14ac:dyDescent="0.25"/>
    <row r="6513" x14ac:dyDescent="0.25"/>
    <row r="6514" x14ac:dyDescent="0.25"/>
    <row r="6515" x14ac:dyDescent="0.25"/>
    <row r="6516" x14ac:dyDescent="0.25"/>
    <row r="6517" x14ac:dyDescent="0.25"/>
    <row r="6518" x14ac:dyDescent="0.25"/>
    <row r="6519" x14ac:dyDescent="0.25"/>
    <row r="6520" x14ac:dyDescent="0.25"/>
    <row r="6521" x14ac:dyDescent="0.25"/>
    <row r="6522" x14ac:dyDescent="0.25"/>
    <row r="6523" x14ac:dyDescent="0.25"/>
    <row r="6524" x14ac:dyDescent="0.25"/>
    <row r="6525" x14ac:dyDescent="0.25"/>
    <row r="6526" x14ac:dyDescent="0.25"/>
    <row r="6527" x14ac:dyDescent="0.25"/>
    <row r="6528" x14ac:dyDescent="0.25"/>
    <row r="6529" x14ac:dyDescent="0.25"/>
    <row r="6530" x14ac:dyDescent="0.25"/>
    <row r="6531" x14ac:dyDescent="0.25"/>
    <row r="6532" x14ac:dyDescent="0.25"/>
    <row r="6533" x14ac:dyDescent="0.25"/>
    <row r="6534" x14ac:dyDescent="0.25"/>
    <row r="6535" x14ac:dyDescent="0.25"/>
    <row r="6536" x14ac:dyDescent="0.25"/>
    <row r="6537" x14ac:dyDescent="0.25"/>
    <row r="6538" x14ac:dyDescent="0.25"/>
    <row r="6539" x14ac:dyDescent="0.25"/>
    <row r="6540" x14ac:dyDescent="0.25"/>
    <row r="6541" x14ac:dyDescent="0.25"/>
    <row r="6542" x14ac:dyDescent="0.25"/>
    <row r="6543" x14ac:dyDescent="0.25"/>
    <row r="6544" x14ac:dyDescent="0.25"/>
    <row r="6545" x14ac:dyDescent="0.25"/>
    <row r="6546" x14ac:dyDescent="0.25"/>
    <row r="6547" x14ac:dyDescent="0.25"/>
    <row r="6548" x14ac:dyDescent="0.25"/>
    <row r="6549" x14ac:dyDescent="0.25"/>
    <row r="6550" x14ac:dyDescent="0.25"/>
    <row r="6551" x14ac:dyDescent="0.25"/>
    <row r="6552" x14ac:dyDescent="0.25"/>
    <row r="6553" x14ac:dyDescent="0.25"/>
    <row r="6554" x14ac:dyDescent="0.25"/>
    <row r="6555" x14ac:dyDescent="0.25"/>
    <row r="6556" x14ac:dyDescent="0.25"/>
    <row r="6557" x14ac:dyDescent="0.25"/>
    <row r="6558" x14ac:dyDescent="0.25"/>
    <row r="6559" x14ac:dyDescent="0.25"/>
    <row r="6560" x14ac:dyDescent="0.25"/>
    <row r="6561" x14ac:dyDescent="0.25"/>
    <row r="6562" x14ac:dyDescent="0.25"/>
    <row r="6563" x14ac:dyDescent="0.25"/>
    <row r="6564" x14ac:dyDescent="0.25"/>
    <row r="6565" x14ac:dyDescent="0.25"/>
    <row r="6566" x14ac:dyDescent="0.25"/>
    <row r="6567" x14ac:dyDescent="0.25"/>
    <row r="6568" x14ac:dyDescent="0.25"/>
    <row r="6569" x14ac:dyDescent="0.25"/>
    <row r="6570" x14ac:dyDescent="0.25"/>
    <row r="6571" x14ac:dyDescent="0.25"/>
    <row r="6572" x14ac:dyDescent="0.25"/>
    <row r="6573" x14ac:dyDescent="0.25"/>
    <row r="6574" x14ac:dyDescent="0.25"/>
    <row r="6575" x14ac:dyDescent="0.25"/>
    <row r="6576" x14ac:dyDescent="0.25"/>
    <row r="6577" x14ac:dyDescent="0.25"/>
    <row r="6578" x14ac:dyDescent="0.25"/>
    <row r="6579" x14ac:dyDescent="0.25"/>
    <row r="6580" x14ac:dyDescent="0.25"/>
    <row r="6581" x14ac:dyDescent="0.25"/>
    <row r="6582" x14ac:dyDescent="0.25"/>
    <row r="6583" x14ac:dyDescent="0.25"/>
    <row r="6584" x14ac:dyDescent="0.25"/>
    <row r="6585" x14ac:dyDescent="0.25"/>
    <row r="6586" x14ac:dyDescent="0.25"/>
    <row r="6587" x14ac:dyDescent="0.25"/>
    <row r="6588" x14ac:dyDescent="0.25"/>
    <row r="6589" x14ac:dyDescent="0.25"/>
    <row r="6590" x14ac:dyDescent="0.25"/>
    <row r="6591" x14ac:dyDescent="0.25"/>
    <row r="6592" x14ac:dyDescent="0.25"/>
    <row r="6593" x14ac:dyDescent="0.25"/>
    <row r="6594" x14ac:dyDescent="0.25"/>
    <row r="6595" x14ac:dyDescent="0.25"/>
    <row r="6596" x14ac:dyDescent="0.25"/>
    <row r="6597" x14ac:dyDescent="0.25"/>
    <row r="6598" x14ac:dyDescent="0.25"/>
    <row r="6599" x14ac:dyDescent="0.25"/>
    <row r="6600" x14ac:dyDescent="0.25"/>
    <row r="6601" x14ac:dyDescent="0.25"/>
    <row r="6602" x14ac:dyDescent="0.25"/>
    <row r="6603" x14ac:dyDescent="0.25"/>
    <row r="6604" x14ac:dyDescent="0.25"/>
    <row r="6605" x14ac:dyDescent="0.25"/>
    <row r="6606" x14ac:dyDescent="0.25"/>
    <row r="6607" x14ac:dyDescent="0.25"/>
    <row r="6608" x14ac:dyDescent="0.25"/>
    <row r="6609" x14ac:dyDescent="0.25"/>
    <row r="6610" x14ac:dyDescent="0.25"/>
    <row r="6611" x14ac:dyDescent="0.25"/>
    <row r="6612" x14ac:dyDescent="0.25"/>
    <row r="6613" x14ac:dyDescent="0.25"/>
    <row r="6614" x14ac:dyDescent="0.25"/>
    <row r="6615" x14ac:dyDescent="0.25"/>
    <row r="6616" x14ac:dyDescent="0.25"/>
    <row r="6617" x14ac:dyDescent="0.25"/>
    <row r="6618" x14ac:dyDescent="0.25"/>
    <row r="6619" x14ac:dyDescent="0.25"/>
    <row r="6620" x14ac:dyDescent="0.25"/>
    <row r="6621" x14ac:dyDescent="0.25"/>
    <row r="6622" x14ac:dyDescent="0.25"/>
    <row r="6623" x14ac:dyDescent="0.25"/>
    <row r="6624" x14ac:dyDescent="0.25"/>
    <row r="6625" x14ac:dyDescent="0.25"/>
    <row r="6626" x14ac:dyDescent="0.25"/>
    <row r="6627" x14ac:dyDescent="0.25"/>
    <row r="6628" x14ac:dyDescent="0.25"/>
    <row r="6629" x14ac:dyDescent="0.25"/>
    <row r="6630" x14ac:dyDescent="0.25"/>
    <row r="6631" x14ac:dyDescent="0.25"/>
    <row r="6632" x14ac:dyDescent="0.25"/>
    <row r="6633" x14ac:dyDescent="0.25"/>
    <row r="6634" x14ac:dyDescent="0.25"/>
    <row r="6635" x14ac:dyDescent="0.25"/>
    <row r="6636" x14ac:dyDescent="0.25"/>
    <row r="6637" x14ac:dyDescent="0.25"/>
    <row r="6638" x14ac:dyDescent="0.25"/>
    <row r="6639" x14ac:dyDescent="0.25"/>
    <row r="6640" x14ac:dyDescent="0.25"/>
    <row r="6641" x14ac:dyDescent="0.25"/>
    <row r="6642" x14ac:dyDescent="0.25"/>
    <row r="6643" x14ac:dyDescent="0.25"/>
    <row r="6644" x14ac:dyDescent="0.25"/>
    <row r="6645" x14ac:dyDescent="0.25"/>
    <row r="6646" x14ac:dyDescent="0.25"/>
    <row r="6647" x14ac:dyDescent="0.25"/>
    <row r="6648" x14ac:dyDescent="0.25"/>
    <row r="6649" x14ac:dyDescent="0.25"/>
    <row r="6650" x14ac:dyDescent="0.25"/>
    <row r="6651" x14ac:dyDescent="0.25"/>
    <row r="6652" x14ac:dyDescent="0.25"/>
    <row r="6653" x14ac:dyDescent="0.25"/>
    <row r="6654" x14ac:dyDescent="0.25"/>
    <row r="6655" x14ac:dyDescent="0.25"/>
    <row r="6656" x14ac:dyDescent="0.25"/>
    <row r="6657" x14ac:dyDescent="0.25"/>
    <row r="6658" x14ac:dyDescent="0.25"/>
    <row r="6659" x14ac:dyDescent="0.25"/>
    <row r="6660" x14ac:dyDescent="0.25"/>
    <row r="6661" x14ac:dyDescent="0.25"/>
    <row r="6662" x14ac:dyDescent="0.25"/>
    <row r="6663" x14ac:dyDescent="0.25"/>
    <row r="6664" x14ac:dyDescent="0.25"/>
    <row r="6665" x14ac:dyDescent="0.25"/>
    <row r="6666" x14ac:dyDescent="0.25"/>
    <row r="6667" x14ac:dyDescent="0.25"/>
    <row r="6668" x14ac:dyDescent="0.25"/>
    <row r="6669" x14ac:dyDescent="0.25"/>
    <row r="6670" x14ac:dyDescent="0.25"/>
    <row r="6671" x14ac:dyDescent="0.25"/>
    <row r="6672" x14ac:dyDescent="0.25"/>
    <row r="6673" x14ac:dyDescent="0.25"/>
    <row r="6674" x14ac:dyDescent="0.25"/>
    <row r="6675" x14ac:dyDescent="0.25"/>
    <row r="6676" x14ac:dyDescent="0.25"/>
    <row r="6677" x14ac:dyDescent="0.25"/>
    <row r="6678" x14ac:dyDescent="0.25"/>
    <row r="6679" x14ac:dyDescent="0.25"/>
    <row r="6680" x14ac:dyDescent="0.25"/>
    <row r="6681" x14ac:dyDescent="0.25"/>
    <row r="6682" x14ac:dyDescent="0.25"/>
    <row r="6683" x14ac:dyDescent="0.25"/>
    <row r="6684" x14ac:dyDescent="0.25"/>
    <row r="6685" x14ac:dyDescent="0.25"/>
    <row r="6686" x14ac:dyDescent="0.25"/>
    <row r="6687" x14ac:dyDescent="0.25"/>
    <row r="6688" x14ac:dyDescent="0.25"/>
    <row r="6689" x14ac:dyDescent="0.25"/>
    <row r="6690" x14ac:dyDescent="0.25"/>
    <row r="6691" x14ac:dyDescent="0.25"/>
    <row r="6692" x14ac:dyDescent="0.25"/>
    <row r="6693" x14ac:dyDescent="0.25"/>
    <row r="6694" x14ac:dyDescent="0.25"/>
    <row r="6695" x14ac:dyDescent="0.25"/>
    <row r="6696" x14ac:dyDescent="0.25"/>
    <row r="6697" x14ac:dyDescent="0.25"/>
    <row r="6698" x14ac:dyDescent="0.25"/>
    <row r="6699" x14ac:dyDescent="0.25"/>
    <row r="6700" x14ac:dyDescent="0.25"/>
    <row r="6701" x14ac:dyDescent="0.25"/>
    <row r="6702" x14ac:dyDescent="0.25"/>
    <row r="6703" x14ac:dyDescent="0.25"/>
    <row r="6704" x14ac:dyDescent="0.25"/>
    <row r="6705" x14ac:dyDescent="0.25"/>
    <row r="6706" x14ac:dyDescent="0.25"/>
    <row r="6707" x14ac:dyDescent="0.25"/>
    <row r="6708" x14ac:dyDescent="0.25"/>
    <row r="6709" x14ac:dyDescent="0.25"/>
    <row r="6710" x14ac:dyDescent="0.25"/>
    <row r="6711" x14ac:dyDescent="0.25"/>
    <row r="6712" x14ac:dyDescent="0.25"/>
    <row r="6713" x14ac:dyDescent="0.25"/>
    <row r="6714" x14ac:dyDescent="0.25"/>
    <row r="6715" x14ac:dyDescent="0.25"/>
    <row r="6716" x14ac:dyDescent="0.25"/>
    <row r="6717" x14ac:dyDescent="0.25"/>
    <row r="6718" x14ac:dyDescent="0.25"/>
    <row r="6719" x14ac:dyDescent="0.25"/>
    <row r="6720" x14ac:dyDescent="0.25"/>
    <row r="6721" x14ac:dyDescent="0.25"/>
    <row r="6722" x14ac:dyDescent="0.25"/>
    <row r="6723" x14ac:dyDescent="0.25"/>
    <row r="6724" x14ac:dyDescent="0.25"/>
    <row r="6725" x14ac:dyDescent="0.25"/>
    <row r="6726" x14ac:dyDescent="0.25"/>
    <row r="6727" x14ac:dyDescent="0.25"/>
    <row r="6728" x14ac:dyDescent="0.25"/>
    <row r="6729" x14ac:dyDescent="0.25"/>
    <row r="6730" x14ac:dyDescent="0.25"/>
    <row r="6731" x14ac:dyDescent="0.25"/>
    <row r="6732" x14ac:dyDescent="0.25"/>
    <row r="6733" x14ac:dyDescent="0.25"/>
    <row r="6734" x14ac:dyDescent="0.25"/>
    <row r="6735" x14ac:dyDescent="0.25"/>
    <row r="6736" x14ac:dyDescent="0.25"/>
    <row r="6737" x14ac:dyDescent="0.25"/>
    <row r="6738" x14ac:dyDescent="0.25"/>
    <row r="6739" x14ac:dyDescent="0.25"/>
    <row r="6740" x14ac:dyDescent="0.25"/>
    <row r="6741" x14ac:dyDescent="0.25"/>
    <row r="6742" x14ac:dyDescent="0.25"/>
    <row r="6743" x14ac:dyDescent="0.25"/>
    <row r="6744" x14ac:dyDescent="0.25"/>
    <row r="6745" x14ac:dyDescent="0.25"/>
    <row r="6746" x14ac:dyDescent="0.25"/>
    <row r="6747" x14ac:dyDescent="0.25"/>
    <row r="6748" x14ac:dyDescent="0.25"/>
    <row r="6749" x14ac:dyDescent="0.25"/>
    <row r="6750" x14ac:dyDescent="0.25"/>
    <row r="6751" x14ac:dyDescent="0.25"/>
    <row r="6752" x14ac:dyDescent="0.25"/>
    <row r="6753" x14ac:dyDescent="0.25"/>
    <row r="6754" x14ac:dyDescent="0.25"/>
    <row r="6755" x14ac:dyDescent="0.25"/>
    <row r="6756" x14ac:dyDescent="0.25"/>
    <row r="6757" x14ac:dyDescent="0.25"/>
    <row r="6758" x14ac:dyDescent="0.25"/>
    <row r="6759" x14ac:dyDescent="0.25"/>
    <row r="6760" x14ac:dyDescent="0.25"/>
    <row r="6761" x14ac:dyDescent="0.25"/>
    <row r="6762" x14ac:dyDescent="0.25"/>
    <row r="6763" x14ac:dyDescent="0.25"/>
    <row r="6764" x14ac:dyDescent="0.25"/>
    <row r="6765" x14ac:dyDescent="0.25"/>
    <row r="6766" x14ac:dyDescent="0.25"/>
    <row r="6767" x14ac:dyDescent="0.25"/>
    <row r="6768" x14ac:dyDescent="0.25"/>
    <row r="6769" x14ac:dyDescent="0.25"/>
    <row r="6770" x14ac:dyDescent="0.25"/>
    <row r="6771" x14ac:dyDescent="0.25"/>
    <row r="6772" x14ac:dyDescent="0.25"/>
    <row r="6773" x14ac:dyDescent="0.25"/>
    <row r="6774" x14ac:dyDescent="0.25"/>
    <row r="6775" x14ac:dyDescent="0.25"/>
    <row r="6776" x14ac:dyDescent="0.25"/>
    <row r="6777" x14ac:dyDescent="0.25"/>
    <row r="6778" x14ac:dyDescent="0.25"/>
    <row r="6779" x14ac:dyDescent="0.25"/>
    <row r="6780" x14ac:dyDescent="0.25"/>
    <row r="6781" x14ac:dyDescent="0.25"/>
    <row r="6782" x14ac:dyDescent="0.25"/>
    <row r="6783" x14ac:dyDescent="0.25"/>
    <row r="6784" x14ac:dyDescent="0.25"/>
    <row r="6785" x14ac:dyDescent="0.25"/>
    <row r="6786" x14ac:dyDescent="0.25"/>
    <row r="6787" x14ac:dyDescent="0.25"/>
    <row r="6788" x14ac:dyDescent="0.25"/>
    <row r="6789" x14ac:dyDescent="0.25"/>
    <row r="6790" x14ac:dyDescent="0.25"/>
    <row r="6791" x14ac:dyDescent="0.25"/>
    <row r="6792" x14ac:dyDescent="0.25"/>
    <row r="6793" x14ac:dyDescent="0.25"/>
    <row r="6794" x14ac:dyDescent="0.25"/>
    <row r="6795" x14ac:dyDescent="0.25"/>
    <row r="6796" x14ac:dyDescent="0.25"/>
    <row r="6797" x14ac:dyDescent="0.25"/>
    <row r="6798" x14ac:dyDescent="0.25"/>
    <row r="6799" x14ac:dyDescent="0.25"/>
    <row r="6800" x14ac:dyDescent="0.25"/>
    <row r="6801" x14ac:dyDescent="0.25"/>
    <row r="6802" x14ac:dyDescent="0.25"/>
    <row r="6803" x14ac:dyDescent="0.25"/>
    <row r="6804" x14ac:dyDescent="0.25"/>
    <row r="6805" x14ac:dyDescent="0.25"/>
    <row r="6806" x14ac:dyDescent="0.25"/>
    <row r="6807" x14ac:dyDescent="0.25"/>
    <row r="6808" x14ac:dyDescent="0.25"/>
    <row r="6809" x14ac:dyDescent="0.25"/>
    <row r="6810" x14ac:dyDescent="0.25"/>
    <row r="6811" x14ac:dyDescent="0.25"/>
    <row r="6812" x14ac:dyDescent="0.25"/>
    <row r="6813" x14ac:dyDescent="0.25"/>
    <row r="6814" x14ac:dyDescent="0.25"/>
    <row r="6815" x14ac:dyDescent="0.25"/>
    <row r="6816" x14ac:dyDescent="0.25"/>
    <row r="6817" x14ac:dyDescent="0.25"/>
    <row r="6818" x14ac:dyDescent="0.25"/>
    <row r="6819" x14ac:dyDescent="0.25"/>
    <row r="6820" x14ac:dyDescent="0.25"/>
    <row r="6821" x14ac:dyDescent="0.25"/>
    <row r="6822" x14ac:dyDescent="0.25"/>
    <row r="6823" x14ac:dyDescent="0.25"/>
    <row r="6824" x14ac:dyDescent="0.25"/>
    <row r="6825" x14ac:dyDescent="0.25"/>
    <row r="6826" x14ac:dyDescent="0.25"/>
    <row r="6827" x14ac:dyDescent="0.25"/>
    <row r="6828" x14ac:dyDescent="0.25"/>
    <row r="6829" x14ac:dyDescent="0.25"/>
    <row r="6830" x14ac:dyDescent="0.25"/>
    <row r="6831" x14ac:dyDescent="0.25"/>
    <row r="6832" x14ac:dyDescent="0.25"/>
    <row r="6833" x14ac:dyDescent="0.25"/>
    <row r="6834" x14ac:dyDescent="0.25"/>
    <row r="6835" x14ac:dyDescent="0.25"/>
    <row r="6836" x14ac:dyDescent="0.25"/>
    <row r="6837" x14ac:dyDescent="0.25"/>
    <row r="6838" x14ac:dyDescent="0.25"/>
    <row r="6839" x14ac:dyDescent="0.25"/>
    <row r="6840" x14ac:dyDescent="0.25"/>
    <row r="6841" x14ac:dyDescent="0.25"/>
    <row r="6842" x14ac:dyDescent="0.25"/>
    <row r="6843" x14ac:dyDescent="0.25"/>
    <row r="6844" x14ac:dyDescent="0.25"/>
    <row r="6845" x14ac:dyDescent="0.25"/>
    <row r="6846" x14ac:dyDescent="0.25"/>
    <row r="6847" x14ac:dyDescent="0.25"/>
    <row r="6848" x14ac:dyDescent="0.25"/>
    <row r="6849" x14ac:dyDescent="0.25"/>
    <row r="6850" x14ac:dyDescent="0.25"/>
    <row r="6851" x14ac:dyDescent="0.25"/>
    <row r="6852" x14ac:dyDescent="0.25"/>
    <row r="6853" x14ac:dyDescent="0.25"/>
    <row r="6854" x14ac:dyDescent="0.25"/>
    <row r="6855" x14ac:dyDescent="0.25"/>
    <row r="6856" x14ac:dyDescent="0.25"/>
    <row r="6857" x14ac:dyDescent="0.25"/>
    <row r="6858" x14ac:dyDescent="0.25"/>
    <row r="6859" x14ac:dyDescent="0.25"/>
    <row r="6860" x14ac:dyDescent="0.25"/>
    <row r="6861" x14ac:dyDescent="0.25"/>
    <row r="6862" x14ac:dyDescent="0.25"/>
    <row r="6863" x14ac:dyDescent="0.25"/>
    <row r="6864" x14ac:dyDescent="0.25"/>
    <row r="6865" x14ac:dyDescent="0.25"/>
    <row r="6866" x14ac:dyDescent="0.25"/>
    <row r="6867" x14ac:dyDescent="0.25"/>
    <row r="6868" x14ac:dyDescent="0.25"/>
    <row r="6869" x14ac:dyDescent="0.25"/>
    <row r="6870" x14ac:dyDescent="0.25"/>
    <row r="6871" x14ac:dyDescent="0.25"/>
    <row r="6872" x14ac:dyDescent="0.25"/>
    <row r="6873" x14ac:dyDescent="0.25"/>
    <row r="6874" x14ac:dyDescent="0.25"/>
    <row r="6875" x14ac:dyDescent="0.25"/>
    <row r="6876" x14ac:dyDescent="0.25"/>
    <row r="6877" x14ac:dyDescent="0.25"/>
    <row r="6878" x14ac:dyDescent="0.25"/>
    <row r="6879" x14ac:dyDescent="0.25"/>
    <row r="6880" x14ac:dyDescent="0.25"/>
    <row r="6881" x14ac:dyDescent="0.25"/>
    <row r="6882" x14ac:dyDescent="0.25"/>
    <row r="6883" x14ac:dyDescent="0.25"/>
    <row r="6884" x14ac:dyDescent="0.25"/>
    <row r="6885" x14ac:dyDescent="0.25"/>
    <row r="6886" x14ac:dyDescent="0.25"/>
    <row r="6887" x14ac:dyDescent="0.25"/>
    <row r="6888" x14ac:dyDescent="0.25"/>
    <row r="6889" x14ac:dyDescent="0.25"/>
    <row r="6890" x14ac:dyDescent="0.25"/>
    <row r="6891" x14ac:dyDescent="0.25"/>
    <row r="6892" x14ac:dyDescent="0.25"/>
    <row r="6893" x14ac:dyDescent="0.25"/>
    <row r="6894" x14ac:dyDescent="0.25"/>
    <row r="6895" x14ac:dyDescent="0.25"/>
    <row r="6896" x14ac:dyDescent="0.25"/>
    <row r="6897" x14ac:dyDescent="0.25"/>
    <row r="6898" x14ac:dyDescent="0.25"/>
    <row r="6899" x14ac:dyDescent="0.25"/>
    <row r="6900" x14ac:dyDescent="0.25"/>
    <row r="6901" x14ac:dyDescent="0.25"/>
    <row r="6902" x14ac:dyDescent="0.25"/>
    <row r="6903" x14ac:dyDescent="0.25"/>
    <row r="6904" x14ac:dyDescent="0.25"/>
    <row r="6905" x14ac:dyDescent="0.25"/>
    <row r="6906" x14ac:dyDescent="0.25"/>
    <row r="6907" x14ac:dyDescent="0.25"/>
    <row r="6908" x14ac:dyDescent="0.25"/>
    <row r="6909" x14ac:dyDescent="0.25"/>
    <row r="6910" x14ac:dyDescent="0.25"/>
    <row r="6911" x14ac:dyDescent="0.25"/>
    <row r="6912" x14ac:dyDescent="0.25"/>
    <row r="6913" x14ac:dyDescent="0.25"/>
    <row r="6914" x14ac:dyDescent="0.25"/>
    <row r="6915" x14ac:dyDescent="0.25"/>
    <row r="6916" x14ac:dyDescent="0.25"/>
    <row r="6917" x14ac:dyDescent="0.25"/>
    <row r="6918" x14ac:dyDescent="0.25"/>
    <row r="6919" x14ac:dyDescent="0.25"/>
    <row r="6920" x14ac:dyDescent="0.25"/>
    <row r="6921" x14ac:dyDescent="0.25"/>
    <row r="6922" x14ac:dyDescent="0.25"/>
    <row r="6923" x14ac:dyDescent="0.25"/>
    <row r="6924" x14ac:dyDescent="0.25"/>
    <row r="6925" x14ac:dyDescent="0.25"/>
    <row r="6926" x14ac:dyDescent="0.25"/>
    <row r="6927" x14ac:dyDescent="0.25"/>
    <row r="6928" x14ac:dyDescent="0.25"/>
    <row r="6929" x14ac:dyDescent="0.25"/>
    <row r="6930" x14ac:dyDescent="0.25"/>
    <row r="6931" x14ac:dyDescent="0.25"/>
    <row r="6932" x14ac:dyDescent="0.25"/>
    <row r="6933" x14ac:dyDescent="0.25"/>
    <row r="6934" x14ac:dyDescent="0.25"/>
    <row r="6935" x14ac:dyDescent="0.25"/>
    <row r="6936" x14ac:dyDescent="0.25"/>
    <row r="6937" x14ac:dyDescent="0.25"/>
    <row r="6938" x14ac:dyDescent="0.25"/>
    <row r="6939" x14ac:dyDescent="0.25"/>
    <row r="6940" x14ac:dyDescent="0.25"/>
    <row r="6941" x14ac:dyDescent="0.25"/>
    <row r="6942" x14ac:dyDescent="0.25"/>
    <row r="6943" x14ac:dyDescent="0.25"/>
    <row r="6944" x14ac:dyDescent="0.25"/>
    <row r="6945" x14ac:dyDescent="0.25"/>
    <row r="6946" x14ac:dyDescent="0.25"/>
    <row r="6947" x14ac:dyDescent="0.25"/>
    <row r="6948" x14ac:dyDescent="0.25"/>
    <row r="6949" x14ac:dyDescent="0.25"/>
    <row r="6950" x14ac:dyDescent="0.25"/>
    <row r="6951" x14ac:dyDescent="0.25"/>
    <row r="6952" x14ac:dyDescent="0.25"/>
    <row r="6953" x14ac:dyDescent="0.25"/>
    <row r="6954" x14ac:dyDescent="0.25"/>
    <row r="6955" x14ac:dyDescent="0.25"/>
    <row r="6956" x14ac:dyDescent="0.25"/>
    <row r="6957" x14ac:dyDescent="0.25"/>
    <row r="6958" x14ac:dyDescent="0.25"/>
    <row r="6959" x14ac:dyDescent="0.25"/>
    <row r="6960" x14ac:dyDescent="0.25"/>
    <row r="6961" x14ac:dyDescent="0.25"/>
    <row r="6962" x14ac:dyDescent="0.25"/>
    <row r="6963" x14ac:dyDescent="0.25"/>
    <row r="6964" x14ac:dyDescent="0.25"/>
    <row r="6965" x14ac:dyDescent="0.25"/>
    <row r="6966" x14ac:dyDescent="0.25"/>
    <row r="6967" x14ac:dyDescent="0.25"/>
    <row r="6968" x14ac:dyDescent="0.25"/>
    <row r="6969" x14ac:dyDescent="0.25"/>
    <row r="6970" x14ac:dyDescent="0.25"/>
    <row r="6971" x14ac:dyDescent="0.25"/>
    <row r="6972" x14ac:dyDescent="0.25"/>
    <row r="6973" x14ac:dyDescent="0.25"/>
    <row r="6974" x14ac:dyDescent="0.25"/>
    <row r="6975" x14ac:dyDescent="0.25"/>
    <row r="6976" x14ac:dyDescent="0.25"/>
    <row r="6977" x14ac:dyDescent="0.25"/>
    <row r="6978" x14ac:dyDescent="0.25"/>
    <row r="6979" x14ac:dyDescent="0.25"/>
    <row r="6980" x14ac:dyDescent="0.25"/>
    <row r="6981" x14ac:dyDescent="0.25"/>
    <row r="6982" x14ac:dyDescent="0.25"/>
    <row r="6983" x14ac:dyDescent="0.25"/>
    <row r="6984" x14ac:dyDescent="0.25"/>
    <row r="6985" x14ac:dyDescent="0.25"/>
    <row r="6986" x14ac:dyDescent="0.25"/>
    <row r="6987" x14ac:dyDescent="0.25"/>
    <row r="6988" x14ac:dyDescent="0.25"/>
    <row r="6989" x14ac:dyDescent="0.25"/>
    <row r="6990" x14ac:dyDescent="0.25"/>
    <row r="6991" x14ac:dyDescent="0.25"/>
    <row r="6992" x14ac:dyDescent="0.25"/>
    <row r="6993" x14ac:dyDescent="0.25"/>
    <row r="6994" x14ac:dyDescent="0.25"/>
    <row r="6995" x14ac:dyDescent="0.25"/>
    <row r="6996" x14ac:dyDescent="0.25"/>
    <row r="6997" x14ac:dyDescent="0.25"/>
    <row r="6998" x14ac:dyDescent="0.25"/>
    <row r="6999" x14ac:dyDescent="0.25"/>
    <row r="7000" x14ac:dyDescent="0.25"/>
    <row r="7001" x14ac:dyDescent="0.25"/>
    <row r="7002" x14ac:dyDescent="0.25"/>
    <row r="7003" x14ac:dyDescent="0.25"/>
    <row r="7004" x14ac:dyDescent="0.25"/>
    <row r="7005" x14ac:dyDescent="0.25"/>
    <row r="7006" x14ac:dyDescent="0.25"/>
    <row r="7007" x14ac:dyDescent="0.25"/>
    <row r="7008" x14ac:dyDescent="0.25"/>
    <row r="7009" x14ac:dyDescent="0.25"/>
    <row r="7010" x14ac:dyDescent="0.25"/>
    <row r="7011" x14ac:dyDescent="0.25"/>
    <row r="7012" x14ac:dyDescent="0.25"/>
    <row r="7013" x14ac:dyDescent="0.25"/>
    <row r="7014" x14ac:dyDescent="0.25"/>
    <row r="7015" x14ac:dyDescent="0.25"/>
    <row r="7016" x14ac:dyDescent="0.25"/>
    <row r="7017" x14ac:dyDescent="0.25"/>
    <row r="7018" x14ac:dyDescent="0.25"/>
    <row r="7019" x14ac:dyDescent="0.25"/>
    <row r="7020" x14ac:dyDescent="0.25"/>
    <row r="7021" x14ac:dyDescent="0.25"/>
    <row r="7022" x14ac:dyDescent="0.25"/>
    <row r="7023" x14ac:dyDescent="0.25"/>
    <row r="7024" x14ac:dyDescent="0.25"/>
    <row r="7025" x14ac:dyDescent="0.25"/>
    <row r="7026" x14ac:dyDescent="0.25"/>
    <row r="7027" x14ac:dyDescent="0.25"/>
    <row r="7028" x14ac:dyDescent="0.25"/>
    <row r="7029" x14ac:dyDescent="0.25"/>
    <row r="7030" x14ac:dyDescent="0.25"/>
    <row r="7031" x14ac:dyDescent="0.25"/>
    <row r="7032" x14ac:dyDescent="0.25"/>
    <row r="7033" x14ac:dyDescent="0.25"/>
    <row r="7034" x14ac:dyDescent="0.25"/>
    <row r="7035" x14ac:dyDescent="0.25"/>
    <row r="7036" x14ac:dyDescent="0.25"/>
    <row r="7037" x14ac:dyDescent="0.25"/>
    <row r="7038" x14ac:dyDescent="0.25"/>
    <row r="7039" x14ac:dyDescent="0.25"/>
    <row r="7040" x14ac:dyDescent="0.25"/>
    <row r="7041" x14ac:dyDescent="0.25"/>
    <row r="7042" x14ac:dyDescent="0.25"/>
    <row r="7043" x14ac:dyDescent="0.25"/>
    <row r="7044" x14ac:dyDescent="0.25"/>
    <row r="7045" x14ac:dyDescent="0.25"/>
    <row r="7046" x14ac:dyDescent="0.25"/>
    <row r="7047" x14ac:dyDescent="0.25"/>
    <row r="7048" x14ac:dyDescent="0.25"/>
    <row r="7049" x14ac:dyDescent="0.25"/>
    <row r="7050" x14ac:dyDescent="0.25"/>
    <row r="7051" x14ac:dyDescent="0.25"/>
    <row r="7052" x14ac:dyDescent="0.25"/>
    <row r="7053" x14ac:dyDescent="0.25"/>
    <row r="7054" x14ac:dyDescent="0.25"/>
    <row r="7055" x14ac:dyDescent="0.25"/>
    <row r="7056" x14ac:dyDescent="0.25"/>
    <row r="7057" x14ac:dyDescent="0.25"/>
    <row r="7058" x14ac:dyDescent="0.25"/>
    <row r="7059" x14ac:dyDescent="0.25"/>
    <row r="7060" x14ac:dyDescent="0.25"/>
    <row r="7061" x14ac:dyDescent="0.25"/>
    <row r="7062" x14ac:dyDescent="0.25"/>
    <row r="7063" x14ac:dyDescent="0.25"/>
    <row r="7064" x14ac:dyDescent="0.25"/>
    <row r="7065" x14ac:dyDescent="0.25"/>
    <row r="7066" x14ac:dyDescent="0.25"/>
    <row r="7067" x14ac:dyDescent="0.25"/>
    <row r="7068" x14ac:dyDescent="0.25"/>
    <row r="7069" x14ac:dyDescent="0.25"/>
    <row r="7070" x14ac:dyDescent="0.25"/>
    <row r="7071" x14ac:dyDescent="0.25"/>
    <row r="7072" x14ac:dyDescent="0.25"/>
    <row r="7073" x14ac:dyDescent="0.25"/>
    <row r="7074" x14ac:dyDescent="0.25"/>
    <row r="7075" x14ac:dyDescent="0.25"/>
    <row r="7076" x14ac:dyDescent="0.25"/>
    <row r="7077" x14ac:dyDescent="0.25"/>
    <row r="7078" x14ac:dyDescent="0.25"/>
    <row r="7079" x14ac:dyDescent="0.25"/>
    <row r="7080" x14ac:dyDescent="0.25"/>
    <row r="7081" x14ac:dyDescent="0.25"/>
    <row r="7082" x14ac:dyDescent="0.25"/>
    <row r="7083" x14ac:dyDescent="0.25"/>
    <row r="7084" x14ac:dyDescent="0.25"/>
    <row r="7085" x14ac:dyDescent="0.25"/>
    <row r="7086" x14ac:dyDescent="0.25"/>
    <row r="7087" x14ac:dyDescent="0.25"/>
    <row r="7088" x14ac:dyDescent="0.25"/>
    <row r="7089" x14ac:dyDescent="0.25"/>
    <row r="7090" x14ac:dyDescent="0.25"/>
    <row r="7091" x14ac:dyDescent="0.25"/>
    <row r="7092" x14ac:dyDescent="0.25"/>
    <row r="7093" x14ac:dyDescent="0.25"/>
    <row r="7094" x14ac:dyDescent="0.25"/>
    <row r="7095" x14ac:dyDescent="0.25"/>
    <row r="7096" x14ac:dyDescent="0.25"/>
    <row r="7097" x14ac:dyDescent="0.25"/>
    <row r="7098" x14ac:dyDescent="0.25"/>
    <row r="7099" x14ac:dyDescent="0.25"/>
    <row r="7100" x14ac:dyDescent="0.25"/>
    <row r="7101" x14ac:dyDescent="0.25"/>
    <row r="7102" x14ac:dyDescent="0.25"/>
    <row r="7103" x14ac:dyDescent="0.25"/>
    <row r="7104" x14ac:dyDescent="0.25"/>
    <row r="7105" x14ac:dyDescent="0.25"/>
    <row r="7106" x14ac:dyDescent="0.25"/>
    <row r="7107" x14ac:dyDescent="0.25"/>
    <row r="7108" x14ac:dyDescent="0.25"/>
    <row r="7109" x14ac:dyDescent="0.25"/>
    <row r="7110" x14ac:dyDescent="0.25"/>
    <row r="7111" x14ac:dyDescent="0.25"/>
    <row r="7112" x14ac:dyDescent="0.25"/>
    <row r="7113" x14ac:dyDescent="0.25"/>
    <row r="7114" x14ac:dyDescent="0.25"/>
    <row r="7115" x14ac:dyDescent="0.25"/>
    <row r="7116" x14ac:dyDescent="0.25"/>
    <row r="7117" x14ac:dyDescent="0.25"/>
    <row r="7118" x14ac:dyDescent="0.25"/>
    <row r="7119" x14ac:dyDescent="0.25"/>
    <row r="7120" x14ac:dyDescent="0.25"/>
    <row r="7121" x14ac:dyDescent="0.25"/>
    <row r="7122" x14ac:dyDescent="0.25"/>
    <row r="7123" x14ac:dyDescent="0.25"/>
    <row r="7124" x14ac:dyDescent="0.25"/>
    <row r="7125" x14ac:dyDescent="0.25"/>
    <row r="7126" x14ac:dyDescent="0.25"/>
    <row r="7127" x14ac:dyDescent="0.25"/>
    <row r="7128" x14ac:dyDescent="0.25"/>
    <row r="7129" x14ac:dyDescent="0.25"/>
    <row r="7130" x14ac:dyDescent="0.25"/>
    <row r="7131" x14ac:dyDescent="0.25"/>
    <row r="7132" x14ac:dyDescent="0.25"/>
    <row r="7133" x14ac:dyDescent="0.25"/>
    <row r="7134" x14ac:dyDescent="0.25"/>
    <row r="7135" x14ac:dyDescent="0.25"/>
    <row r="7136" x14ac:dyDescent="0.25"/>
    <row r="7137" x14ac:dyDescent="0.25"/>
    <row r="7138" x14ac:dyDescent="0.25"/>
    <row r="7139" x14ac:dyDescent="0.25"/>
    <row r="7140" x14ac:dyDescent="0.25"/>
    <row r="7141" x14ac:dyDescent="0.25"/>
    <row r="7142" x14ac:dyDescent="0.25"/>
    <row r="7143" x14ac:dyDescent="0.25"/>
    <row r="7144" x14ac:dyDescent="0.25"/>
    <row r="7145" x14ac:dyDescent="0.25"/>
    <row r="7146" x14ac:dyDescent="0.25"/>
    <row r="7147" x14ac:dyDescent="0.25"/>
    <row r="7148" x14ac:dyDescent="0.25"/>
    <row r="7149" x14ac:dyDescent="0.25"/>
    <row r="7150" x14ac:dyDescent="0.25"/>
    <row r="7151" x14ac:dyDescent="0.25"/>
    <row r="7152" x14ac:dyDescent="0.25"/>
    <row r="7153" x14ac:dyDescent="0.25"/>
    <row r="7154" x14ac:dyDescent="0.25"/>
    <row r="7155" x14ac:dyDescent="0.25"/>
    <row r="7156" x14ac:dyDescent="0.25"/>
    <row r="7157" x14ac:dyDescent="0.25"/>
    <row r="7158" x14ac:dyDescent="0.25"/>
    <row r="7159" x14ac:dyDescent="0.25"/>
    <row r="7160" x14ac:dyDescent="0.25"/>
    <row r="7161" x14ac:dyDescent="0.25"/>
    <row r="7162" x14ac:dyDescent="0.25"/>
    <row r="7163" x14ac:dyDescent="0.25"/>
    <row r="7164" x14ac:dyDescent="0.25"/>
    <row r="7165" x14ac:dyDescent="0.25"/>
    <row r="7166" x14ac:dyDescent="0.25"/>
    <row r="7167" x14ac:dyDescent="0.25"/>
    <row r="7168" x14ac:dyDescent="0.25"/>
    <row r="7169" x14ac:dyDescent="0.25"/>
    <row r="7170" x14ac:dyDescent="0.25"/>
    <row r="7171" x14ac:dyDescent="0.25"/>
    <row r="7172" x14ac:dyDescent="0.25"/>
    <row r="7173" x14ac:dyDescent="0.25"/>
    <row r="7174" x14ac:dyDescent="0.25"/>
    <row r="7175" x14ac:dyDescent="0.25"/>
    <row r="7176" x14ac:dyDescent="0.25"/>
    <row r="7177" x14ac:dyDescent="0.25"/>
    <row r="7178" x14ac:dyDescent="0.25"/>
    <row r="7179" x14ac:dyDescent="0.25"/>
    <row r="7180" x14ac:dyDescent="0.25"/>
    <row r="7181" x14ac:dyDescent="0.25"/>
    <row r="7182" x14ac:dyDescent="0.25"/>
    <row r="7183" x14ac:dyDescent="0.25"/>
    <row r="7184" x14ac:dyDescent="0.25"/>
    <row r="7185" x14ac:dyDescent="0.25"/>
    <row r="7186" x14ac:dyDescent="0.25"/>
    <row r="7187" x14ac:dyDescent="0.25"/>
    <row r="7188" x14ac:dyDescent="0.25"/>
    <row r="7189" x14ac:dyDescent="0.25"/>
    <row r="7190" x14ac:dyDescent="0.25"/>
    <row r="7191" x14ac:dyDescent="0.25"/>
    <row r="7192" x14ac:dyDescent="0.25"/>
    <row r="7193" x14ac:dyDescent="0.25"/>
    <row r="7194" x14ac:dyDescent="0.25"/>
    <row r="7195" x14ac:dyDescent="0.25"/>
    <row r="7196" x14ac:dyDescent="0.25"/>
    <row r="7197" x14ac:dyDescent="0.25"/>
    <row r="7198" x14ac:dyDescent="0.25"/>
    <row r="7199" x14ac:dyDescent="0.25"/>
    <row r="7200" x14ac:dyDescent="0.25"/>
    <row r="7201" x14ac:dyDescent="0.25"/>
    <row r="7202" x14ac:dyDescent="0.25"/>
    <row r="7203" x14ac:dyDescent="0.25"/>
    <row r="7204" x14ac:dyDescent="0.25"/>
    <row r="7205" x14ac:dyDescent="0.25"/>
    <row r="7206" x14ac:dyDescent="0.25"/>
    <row r="7207" x14ac:dyDescent="0.25"/>
    <row r="7208" x14ac:dyDescent="0.25"/>
    <row r="7209" x14ac:dyDescent="0.25"/>
    <row r="7210" x14ac:dyDescent="0.25"/>
    <row r="7211" x14ac:dyDescent="0.25"/>
    <row r="7212" x14ac:dyDescent="0.25"/>
    <row r="7213" x14ac:dyDescent="0.25"/>
    <row r="7214" x14ac:dyDescent="0.25"/>
    <row r="7215" x14ac:dyDescent="0.25"/>
    <row r="7216" x14ac:dyDescent="0.25"/>
    <row r="7217" x14ac:dyDescent="0.25"/>
    <row r="7218" x14ac:dyDescent="0.25"/>
    <row r="7219" x14ac:dyDescent="0.25"/>
    <row r="7220" x14ac:dyDescent="0.25"/>
    <row r="7221" x14ac:dyDescent="0.25"/>
    <row r="7222" x14ac:dyDescent="0.25"/>
    <row r="7223" x14ac:dyDescent="0.25"/>
    <row r="7224" x14ac:dyDescent="0.25"/>
    <row r="7225" x14ac:dyDescent="0.25"/>
    <row r="7226" x14ac:dyDescent="0.25"/>
    <row r="7227" x14ac:dyDescent="0.25"/>
    <row r="7228" x14ac:dyDescent="0.25"/>
    <row r="7229" x14ac:dyDescent="0.25"/>
    <row r="7230" x14ac:dyDescent="0.25"/>
    <row r="7231" x14ac:dyDescent="0.25"/>
    <row r="7232" x14ac:dyDescent="0.25"/>
    <row r="7233" x14ac:dyDescent="0.25"/>
    <row r="7234" x14ac:dyDescent="0.25"/>
    <row r="7235" x14ac:dyDescent="0.25"/>
    <row r="7236" x14ac:dyDescent="0.25"/>
    <row r="7237" x14ac:dyDescent="0.25"/>
    <row r="7238" x14ac:dyDescent="0.25"/>
    <row r="7239" x14ac:dyDescent="0.25"/>
    <row r="7240" x14ac:dyDescent="0.25"/>
    <row r="7241" x14ac:dyDescent="0.25"/>
    <row r="7242" x14ac:dyDescent="0.25"/>
    <row r="7243" x14ac:dyDescent="0.25"/>
    <row r="7244" x14ac:dyDescent="0.25"/>
    <row r="7245" x14ac:dyDescent="0.25"/>
    <row r="7246" x14ac:dyDescent="0.25"/>
    <row r="7247" x14ac:dyDescent="0.25"/>
    <row r="7248" x14ac:dyDescent="0.25"/>
    <row r="7249" x14ac:dyDescent="0.25"/>
    <row r="7250" x14ac:dyDescent="0.25"/>
    <row r="7251" x14ac:dyDescent="0.25"/>
    <row r="7252" x14ac:dyDescent="0.25"/>
    <row r="7253" x14ac:dyDescent="0.25"/>
    <row r="7254" x14ac:dyDescent="0.25"/>
    <row r="7255" x14ac:dyDescent="0.25"/>
    <row r="7256" x14ac:dyDescent="0.25"/>
    <row r="7257" x14ac:dyDescent="0.25"/>
    <row r="7258" x14ac:dyDescent="0.25"/>
    <row r="7259" x14ac:dyDescent="0.25"/>
    <row r="7260" x14ac:dyDescent="0.25"/>
    <row r="7261" x14ac:dyDescent="0.25"/>
    <row r="7262" x14ac:dyDescent="0.25"/>
    <row r="7263" x14ac:dyDescent="0.25"/>
    <row r="7264" x14ac:dyDescent="0.25"/>
    <row r="7265" x14ac:dyDescent="0.25"/>
    <row r="7266" x14ac:dyDescent="0.25"/>
    <row r="7267" x14ac:dyDescent="0.25"/>
    <row r="7268" x14ac:dyDescent="0.25"/>
    <row r="7269" x14ac:dyDescent="0.25"/>
    <row r="7270" x14ac:dyDescent="0.25"/>
    <row r="7271" x14ac:dyDescent="0.25"/>
    <row r="7272" x14ac:dyDescent="0.25"/>
    <row r="7273" x14ac:dyDescent="0.25"/>
    <row r="7274" x14ac:dyDescent="0.25"/>
    <row r="7275" x14ac:dyDescent="0.25"/>
    <row r="7276" x14ac:dyDescent="0.25"/>
    <row r="7277" x14ac:dyDescent="0.25"/>
    <row r="7278" x14ac:dyDescent="0.25"/>
    <row r="7279" x14ac:dyDescent="0.25"/>
    <row r="7280" x14ac:dyDescent="0.25"/>
    <row r="7281" x14ac:dyDescent="0.25"/>
    <row r="7282" x14ac:dyDescent="0.25"/>
    <row r="7283" x14ac:dyDescent="0.25"/>
    <row r="7284" x14ac:dyDescent="0.25"/>
    <row r="7285" x14ac:dyDescent="0.25"/>
    <row r="7286" x14ac:dyDescent="0.25"/>
    <row r="7287" x14ac:dyDescent="0.25"/>
    <row r="7288" x14ac:dyDescent="0.25"/>
    <row r="7289" x14ac:dyDescent="0.25"/>
    <row r="7290" x14ac:dyDescent="0.25"/>
    <row r="7291" x14ac:dyDescent="0.25"/>
    <row r="7292" x14ac:dyDescent="0.25"/>
    <row r="7293" x14ac:dyDescent="0.25"/>
    <row r="7294" x14ac:dyDescent="0.25"/>
    <row r="7295" x14ac:dyDescent="0.25"/>
    <row r="7296" x14ac:dyDescent="0.25"/>
    <row r="7297" x14ac:dyDescent="0.25"/>
    <row r="7298" x14ac:dyDescent="0.25"/>
    <row r="7299" x14ac:dyDescent="0.25"/>
    <row r="7300" x14ac:dyDescent="0.25"/>
    <row r="7301" x14ac:dyDescent="0.25"/>
    <row r="7302" x14ac:dyDescent="0.25"/>
    <row r="7303" x14ac:dyDescent="0.25"/>
    <row r="7304" x14ac:dyDescent="0.25"/>
    <row r="7305" x14ac:dyDescent="0.25"/>
    <row r="7306" x14ac:dyDescent="0.25"/>
    <row r="7307" x14ac:dyDescent="0.25"/>
    <row r="7308" x14ac:dyDescent="0.25"/>
    <row r="7309" x14ac:dyDescent="0.25"/>
    <row r="7310" x14ac:dyDescent="0.25"/>
    <row r="7311" x14ac:dyDescent="0.25"/>
    <row r="7312" x14ac:dyDescent="0.25"/>
    <row r="7313" x14ac:dyDescent="0.25"/>
    <row r="7314" x14ac:dyDescent="0.25"/>
    <row r="7315" x14ac:dyDescent="0.25"/>
    <row r="7316" x14ac:dyDescent="0.25"/>
    <row r="7317" x14ac:dyDescent="0.25"/>
    <row r="7318" x14ac:dyDescent="0.25"/>
    <row r="7319" x14ac:dyDescent="0.25"/>
    <row r="7320" x14ac:dyDescent="0.25"/>
    <row r="7321" x14ac:dyDescent="0.25"/>
    <row r="7322" x14ac:dyDescent="0.25"/>
    <row r="7323" x14ac:dyDescent="0.25"/>
    <row r="7324" x14ac:dyDescent="0.25"/>
    <row r="7325" x14ac:dyDescent="0.25"/>
    <row r="7326" x14ac:dyDescent="0.25"/>
    <row r="7327" x14ac:dyDescent="0.25"/>
    <row r="7328" x14ac:dyDescent="0.25"/>
    <row r="7329" x14ac:dyDescent="0.25"/>
    <row r="7330" x14ac:dyDescent="0.25"/>
    <row r="7331" x14ac:dyDescent="0.25"/>
    <row r="7332" x14ac:dyDescent="0.25"/>
    <row r="7333" x14ac:dyDescent="0.25"/>
    <row r="7334" x14ac:dyDescent="0.25"/>
    <row r="7335" x14ac:dyDescent="0.25"/>
    <row r="7336" x14ac:dyDescent="0.25"/>
    <row r="7337" x14ac:dyDescent="0.25"/>
    <row r="7338" x14ac:dyDescent="0.25"/>
    <row r="7339" x14ac:dyDescent="0.25"/>
    <row r="7340" x14ac:dyDescent="0.25"/>
    <row r="7341" x14ac:dyDescent="0.25"/>
    <row r="7342" x14ac:dyDescent="0.25"/>
    <row r="7343" x14ac:dyDescent="0.25"/>
    <row r="7344" x14ac:dyDescent="0.25"/>
    <row r="7345" x14ac:dyDescent="0.25"/>
    <row r="7346" x14ac:dyDescent="0.25"/>
    <row r="7347" x14ac:dyDescent="0.25"/>
    <row r="7348" x14ac:dyDescent="0.25"/>
    <row r="7349" x14ac:dyDescent="0.25"/>
    <row r="7350" x14ac:dyDescent="0.25"/>
    <row r="7351" x14ac:dyDescent="0.25"/>
    <row r="7352" x14ac:dyDescent="0.25"/>
    <row r="7353" x14ac:dyDescent="0.25"/>
    <row r="7354" x14ac:dyDescent="0.25"/>
    <row r="7355" x14ac:dyDescent="0.25"/>
    <row r="7356" x14ac:dyDescent="0.25"/>
    <row r="7357" x14ac:dyDescent="0.25"/>
    <row r="7358" x14ac:dyDescent="0.25"/>
    <row r="7359" x14ac:dyDescent="0.25"/>
    <row r="7360" x14ac:dyDescent="0.25"/>
    <row r="7361" x14ac:dyDescent="0.25"/>
    <row r="7362" x14ac:dyDescent="0.25"/>
    <row r="7363" x14ac:dyDescent="0.25"/>
    <row r="7364" x14ac:dyDescent="0.25"/>
    <row r="7365" x14ac:dyDescent="0.25"/>
    <row r="7366" x14ac:dyDescent="0.25"/>
    <row r="7367" x14ac:dyDescent="0.25"/>
    <row r="7368" x14ac:dyDescent="0.25"/>
    <row r="7369" x14ac:dyDescent="0.25"/>
    <row r="7370" x14ac:dyDescent="0.25"/>
    <row r="7371" x14ac:dyDescent="0.25"/>
    <row r="7372" x14ac:dyDescent="0.25"/>
    <row r="7373" x14ac:dyDescent="0.25"/>
    <row r="7374" x14ac:dyDescent="0.25"/>
    <row r="7375" x14ac:dyDescent="0.25"/>
    <row r="7376" x14ac:dyDescent="0.25"/>
    <row r="7377" x14ac:dyDescent="0.25"/>
    <row r="7378" x14ac:dyDescent="0.25"/>
    <row r="7379" x14ac:dyDescent="0.25"/>
    <row r="7380" x14ac:dyDescent="0.25"/>
    <row r="7381" x14ac:dyDescent="0.25"/>
    <row r="7382" x14ac:dyDescent="0.25"/>
    <row r="7383" x14ac:dyDescent="0.25"/>
    <row r="7384" x14ac:dyDescent="0.25"/>
    <row r="7385" x14ac:dyDescent="0.25"/>
    <row r="7386" x14ac:dyDescent="0.25"/>
    <row r="7387" x14ac:dyDescent="0.25"/>
    <row r="7388" x14ac:dyDescent="0.25"/>
    <row r="7389" x14ac:dyDescent="0.25"/>
    <row r="7390" x14ac:dyDescent="0.25"/>
    <row r="7391" x14ac:dyDescent="0.25"/>
    <row r="7392" x14ac:dyDescent="0.25"/>
    <row r="7393" x14ac:dyDescent="0.25"/>
    <row r="7394" x14ac:dyDescent="0.25"/>
    <row r="7395" x14ac:dyDescent="0.25"/>
    <row r="7396" x14ac:dyDescent="0.25"/>
    <row r="7397" x14ac:dyDescent="0.25"/>
    <row r="7398" x14ac:dyDescent="0.25"/>
    <row r="7399" x14ac:dyDescent="0.25"/>
    <row r="7400" x14ac:dyDescent="0.25"/>
    <row r="7401" x14ac:dyDescent="0.25"/>
    <row r="7402" x14ac:dyDescent="0.25"/>
    <row r="7403" x14ac:dyDescent="0.25"/>
    <row r="7404" x14ac:dyDescent="0.25"/>
    <row r="7405" x14ac:dyDescent="0.25"/>
    <row r="7406" x14ac:dyDescent="0.25"/>
    <row r="7407" x14ac:dyDescent="0.25"/>
    <row r="7408" x14ac:dyDescent="0.25"/>
    <row r="7409" x14ac:dyDescent="0.25"/>
    <row r="7410" x14ac:dyDescent="0.25"/>
    <row r="7411" x14ac:dyDescent="0.25"/>
    <row r="7412" x14ac:dyDescent="0.25"/>
    <row r="7413" x14ac:dyDescent="0.25"/>
    <row r="7414" x14ac:dyDescent="0.25"/>
    <row r="7415" x14ac:dyDescent="0.25"/>
    <row r="7416" x14ac:dyDescent="0.25"/>
    <row r="7417" x14ac:dyDescent="0.25"/>
    <row r="7418" x14ac:dyDescent="0.25"/>
    <row r="7419" x14ac:dyDescent="0.25"/>
    <row r="7420" x14ac:dyDescent="0.25"/>
    <row r="7421" x14ac:dyDescent="0.25"/>
    <row r="7422" x14ac:dyDescent="0.25"/>
    <row r="7423" x14ac:dyDescent="0.25"/>
    <row r="7424" x14ac:dyDescent="0.25"/>
    <row r="7425" x14ac:dyDescent="0.25"/>
    <row r="7426" x14ac:dyDescent="0.25"/>
    <row r="7427" x14ac:dyDescent="0.25"/>
    <row r="7428" x14ac:dyDescent="0.25"/>
    <row r="7429" x14ac:dyDescent="0.25"/>
    <row r="7430" x14ac:dyDescent="0.25"/>
    <row r="7431" x14ac:dyDescent="0.25"/>
    <row r="7432" x14ac:dyDescent="0.25"/>
    <row r="7433" x14ac:dyDescent="0.25"/>
    <row r="7434" x14ac:dyDescent="0.25"/>
    <row r="7435" x14ac:dyDescent="0.25"/>
    <row r="7436" x14ac:dyDescent="0.25"/>
    <row r="7437" x14ac:dyDescent="0.25"/>
    <row r="7438" x14ac:dyDescent="0.25"/>
    <row r="7439" x14ac:dyDescent="0.25"/>
    <row r="7440" x14ac:dyDescent="0.25"/>
    <row r="7441" x14ac:dyDescent="0.25"/>
    <row r="7442" x14ac:dyDescent="0.25"/>
    <row r="7443" x14ac:dyDescent="0.25"/>
    <row r="7444" x14ac:dyDescent="0.25"/>
    <row r="7445" x14ac:dyDescent="0.25"/>
    <row r="7446" x14ac:dyDescent="0.25"/>
    <row r="7447" x14ac:dyDescent="0.25"/>
    <row r="7448" x14ac:dyDescent="0.25"/>
    <row r="7449" x14ac:dyDescent="0.25"/>
    <row r="7450" x14ac:dyDescent="0.25"/>
    <row r="7451" x14ac:dyDescent="0.25"/>
    <row r="7452" x14ac:dyDescent="0.25"/>
    <row r="7453" x14ac:dyDescent="0.25"/>
    <row r="7454" x14ac:dyDescent="0.25"/>
    <row r="7455" x14ac:dyDescent="0.25"/>
    <row r="7456" x14ac:dyDescent="0.25"/>
    <row r="7457" x14ac:dyDescent="0.25"/>
    <row r="7458" x14ac:dyDescent="0.25"/>
    <row r="7459" x14ac:dyDescent="0.25"/>
    <row r="7460" x14ac:dyDescent="0.25"/>
    <row r="7461" x14ac:dyDescent="0.25"/>
    <row r="7462" x14ac:dyDescent="0.25"/>
    <row r="7463" x14ac:dyDescent="0.25"/>
    <row r="7464" x14ac:dyDescent="0.25"/>
    <row r="7465" x14ac:dyDescent="0.25"/>
    <row r="7466" x14ac:dyDescent="0.25"/>
    <row r="7467" x14ac:dyDescent="0.25"/>
    <row r="7468" x14ac:dyDescent="0.25"/>
    <row r="7469" x14ac:dyDescent="0.25"/>
    <row r="7470" x14ac:dyDescent="0.25"/>
    <row r="7471" x14ac:dyDescent="0.25"/>
    <row r="7472" x14ac:dyDescent="0.25"/>
    <row r="7473" x14ac:dyDescent="0.25"/>
    <row r="7474" x14ac:dyDescent="0.25"/>
    <row r="7475" x14ac:dyDescent="0.25"/>
    <row r="7476" x14ac:dyDescent="0.25"/>
    <row r="7477" x14ac:dyDescent="0.25"/>
    <row r="7478" x14ac:dyDescent="0.25"/>
    <row r="7479" x14ac:dyDescent="0.25"/>
    <row r="7480" x14ac:dyDescent="0.25"/>
    <row r="7481" x14ac:dyDescent="0.25"/>
    <row r="7482" x14ac:dyDescent="0.25"/>
    <row r="7483" x14ac:dyDescent="0.25"/>
    <row r="7484" x14ac:dyDescent="0.25"/>
    <row r="7485" x14ac:dyDescent="0.25"/>
    <row r="7486" x14ac:dyDescent="0.25"/>
    <row r="7487" x14ac:dyDescent="0.25"/>
    <row r="7488" x14ac:dyDescent="0.25"/>
    <row r="7489" x14ac:dyDescent="0.25"/>
    <row r="7490" x14ac:dyDescent="0.25"/>
    <row r="7491" x14ac:dyDescent="0.25"/>
    <row r="7492" x14ac:dyDescent="0.25"/>
    <row r="7493" x14ac:dyDescent="0.25"/>
    <row r="7494" x14ac:dyDescent="0.25"/>
    <row r="7495" x14ac:dyDescent="0.25"/>
    <row r="7496" x14ac:dyDescent="0.25"/>
    <row r="7497" x14ac:dyDescent="0.25"/>
    <row r="7498" x14ac:dyDescent="0.25"/>
    <row r="7499" x14ac:dyDescent="0.25"/>
    <row r="7500" x14ac:dyDescent="0.25"/>
    <row r="7501" x14ac:dyDescent="0.25"/>
    <row r="7502" x14ac:dyDescent="0.25"/>
    <row r="7503" x14ac:dyDescent="0.25"/>
    <row r="7504" x14ac:dyDescent="0.25"/>
    <row r="7505" x14ac:dyDescent="0.25"/>
    <row r="7506" x14ac:dyDescent="0.25"/>
    <row r="7507" x14ac:dyDescent="0.25"/>
    <row r="7508" x14ac:dyDescent="0.25"/>
    <row r="7509" x14ac:dyDescent="0.25"/>
    <row r="7510" x14ac:dyDescent="0.25"/>
    <row r="7511" x14ac:dyDescent="0.25"/>
    <row r="7512" x14ac:dyDescent="0.25"/>
    <row r="7513" x14ac:dyDescent="0.25"/>
    <row r="7514" x14ac:dyDescent="0.25"/>
    <row r="7515" x14ac:dyDescent="0.25"/>
    <row r="7516" x14ac:dyDescent="0.25"/>
    <row r="7517" x14ac:dyDescent="0.25"/>
    <row r="7518" x14ac:dyDescent="0.25"/>
    <row r="7519" x14ac:dyDescent="0.25"/>
    <row r="7520" x14ac:dyDescent="0.25"/>
    <row r="7521" x14ac:dyDescent="0.25"/>
    <row r="7522" x14ac:dyDescent="0.25"/>
    <row r="7523" x14ac:dyDescent="0.25"/>
    <row r="7524" x14ac:dyDescent="0.25"/>
    <row r="7525" x14ac:dyDescent="0.25"/>
    <row r="7526" x14ac:dyDescent="0.25"/>
    <row r="7527" x14ac:dyDescent="0.25"/>
    <row r="7528" x14ac:dyDescent="0.25"/>
    <row r="7529" x14ac:dyDescent="0.25"/>
    <row r="7530" x14ac:dyDescent="0.25"/>
    <row r="7531" x14ac:dyDescent="0.25"/>
    <row r="7532" x14ac:dyDescent="0.25"/>
    <row r="7533" x14ac:dyDescent="0.25"/>
    <row r="7534" x14ac:dyDescent="0.25"/>
    <row r="7535" x14ac:dyDescent="0.25"/>
    <row r="7536" x14ac:dyDescent="0.25"/>
    <row r="7537" x14ac:dyDescent="0.25"/>
    <row r="7538" x14ac:dyDescent="0.25"/>
    <row r="7539" x14ac:dyDescent="0.25"/>
    <row r="7540" x14ac:dyDescent="0.25"/>
    <row r="7541" x14ac:dyDescent="0.25"/>
    <row r="7542" x14ac:dyDescent="0.25"/>
    <row r="7543" x14ac:dyDescent="0.25"/>
    <row r="7544" x14ac:dyDescent="0.25"/>
    <row r="7545" x14ac:dyDescent="0.25"/>
    <row r="7546" x14ac:dyDescent="0.25"/>
    <row r="7547" x14ac:dyDescent="0.25"/>
    <row r="7548" x14ac:dyDescent="0.25"/>
    <row r="7549" x14ac:dyDescent="0.25"/>
    <row r="7550" x14ac:dyDescent="0.25"/>
    <row r="7551" x14ac:dyDescent="0.25"/>
    <row r="7552" x14ac:dyDescent="0.25"/>
    <row r="7553" x14ac:dyDescent="0.25"/>
    <row r="7554" x14ac:dyDescent="0.25"/>
    <row r="7555" x14ac:dyDescent="0.25"/>
    <row r="7556" x14ac:dyDescent="0.25"/>
    <row r="7557" x14ac:dyDescent="0.25"/>
    <row r="7558" x14ac:dyDescent="0.25"/>
    <row r="7559" x14ac:dyDescent="0.25"/>
    <row r="7560" x14ac:dyDescent="0.25"/>
    <row r="7561" x14ac:dyDescent="0.25"/>
    <row r="7562" x14ac:dyDescent="0.25"/>
    <row r="7563" x14ac:dyDescent="0.25"/>
    <row r="7564" x14ac:dyDescent="0.25"/>
    <row r="7565" x14ac:dyDescent="0.25"/>
    <row r="7566" x14ac:dyDescent="0.25"/>
    <row r="7567" x14ac:dyDescent="0.25"/>
    <row r="7568" x14ac:dyDescent="0.25"/>
    <row r="7569" x14ac:dyDescent="0.25"/>
    <row r="7570" x14ac:dyDescent="0.25"/>
    <row r="7571" x14ac:dyDescent="0.25"/>
    <row r="7572" x14ac:dyDescent="0.25"/>
    <row r="7573" x14ac:dyDescent="0.25"/>
    <row r="7574" x14ac:dyDescent="0.25"/>
    <row r="7575" x14ac:dyDescent="0.25"/>
    <row r="7576" x14ac:dyDescent="0.25"/>
    <row r="7577" x14ac:dyDescent="0.25"/>
    <row r="7578" x14ac:dyDescent="0.25"/>
    <row r="7579" x14ac:dyDescent="0.25"/>
    <row r="7580" x14ac:dyDescent="0.25"/>
    <row r="7581" x14ac:dyDescent="0.25"/>
    <row r="7582" x14ac:dyDescent="0.25"/>
    <row r="7583" x14ac:dyDescent="0.25"/>
    <row r="7584" x14ac:dyDescent="0.25"/>
    <row r="7585" x14ac:dyDescent="0.25"/>
    <row r="7586" x14ac:dyDescent="0.25"/>
    <row r="7587" x14ac:dyDescent="0.25"/>
    <row r="7588" x14ac:dyDescent="0.25"/>
    <row r="7589" x14ac:dyDescent="0.25"/>
    <row r="7590" x14ac:dyDescent="0.25"/>
    <row r="7591" x14ac:dyDescent="0.25"/>
    <row r="7592" x14ac:dyDescent="0.25"/>
    <row r="7593" x14ac:dyDescent="0.25"/>
    <row r="7594" x14ac:dyDescent="0.25"/>
    <row r="7595" x14ac:dyDescent="0.25"/>
    <row r="7596" x14ac:dyDescent="0.25"/>
    <row r="7597" x14ac:dyDescent="0.25"/>
    <row r="7598" x14ac:dyDescent="0.25"/>
    <row r="7599" x14ac:dyDescent="0.25"/>
    <row r="7600" x14ac:dyDescent="0.25"/>
    <row r="7601" x14ac:dyDescent="0.25"/>
    <row r="7602" x14ac:dyDescent="0.25"/>
    <row r="7603" x14ac:dyDescent="0.25"/>
    <row r="7604" x14ac:dyDescent="0.25"/>
    <row r="7605" x14ac:dyDescent="0.25"/>
    <row r="7606" x14ac:dyDescent="0.25"/>
    <row r="7607" x14ac:dyDescent="0.25"/>
    <row r="7608" x14ac:dyDescent="0.25"/>
    <row r="7609" x14ac:dyDescent="0.25"/>
    <row r="7610" x14ac:dyDescent="0.25"/>
    <row r="7611" x14ac:dyDescent="0.25"/>
    <row r="7612" x14ac:dyDescent="0.25"/>
    <row r="7613" x14ac:dyDescent="0.25"/>
    <row r="7614" x14ac:dyDescent="0.25"/>
    <row r="7615" x14ac:dyDescent="0.25"/>
    <row r="7616" x14ac:dyDescent="0.25"/>
    <row r="7617" x14ac:dyDescent="0.25"/>
    <row r="7618" x14ac:dyDescent="0.25"/>
    <row r="7619" x14ac:dyDescent="0.25"/>
    <row r="7620" x14ac:dyDescent="0.25"/>
    <row r="7621" x14ac:dyDescent="0.25"/>
    <row r="7622" x14ac:dyDescent="0.25"/>
    <row r="7623" x14ac:dyDescent="0.25"/>
    <row r="7624" x14ac:dyDescent="0.25"/>
    <row r="7625" x14ac:dyDescent="0.25"/>
    <row r="7626" x14ac:dyDescent="0.25"/>
    <row r="7627" x14ac:dyDescent="0.25"/>
    <row r="7628" x14ac:dyDescent="0.25"/>
    <row r="7629" x14ac:dyDescent="0.25"/>
    <row r="7630" x14ac:dyDescent="0.25"/>
    <row r="7631" x14ac:dyDescent="0.25"/>
    <row r="7632" x14ac:dyDescent="0.25"/>
    <row r="7633" x14ac:dyDescent="0.25"/>
    <row r="7634" x14ac:dyDescent="0.25"/>
    <row r="7635" x14ac:dyDescent="0.25"/>
    <row r="7636" x14ac:dyDescent="0.25"/>
    <row r="7637" x14ac:dyDescent="0.25"/>
    <row r="7638" x14ac:dyDescent="0.25"/>
    <row r="7639" x14ac:dyDescent="0.25"/>
    <row r="7640" x14ac:dyDescent="0.25"/>
    <row r="7641" x14ac:dyDescent="0.25"/>
    <row r="7642" x14ac:dyDescent="0.25"/>
    <row r="7643" x14ac:dyDescent="0.25"/>
    <row r="7644" x14ac:dyDescent="0.25"/>
    <row r="7645" x14ac:dyDescent="0.25"/>
    <row r="7646" x14ac:dyDescent="0.25"/>
    <row r="7647" x14ac:dyDescent="0.25"/>
    <row r="7648" x14ac:dyDescent="0.25"/>
    <row r="7649" x14ac:dyDescent="0.25"/>
    <row r="7650" x14ac:dyDescent="0.25"/>
    <row r="7651" x14ac:dyDescent="0.25"/>
    <row r="7652" x14ac:dyDescent="0.25"/>
    <row r="7653" x14ac:dyDescent="0.25"/>
    <row r="7654" x14ac:dyDescent="0.25"/>
    <row r="7655" x14ac:dyDescent="0.25"/>
    <row r="7656" x14ac:dyDescent="0.25"/>
    <row r="7657" x14ac:dyDescent="0.25"/>
    <row r="7658" x14ac:dyDescent="0.25"/>
    <row r="7659" x14ac:dyDescent="0.25"/>
    <row r="7660" x14ac:dyDescent="0.25"/>
    <row r="7661" x14ac:dyDescent="0.25"/>
    <row r="7662" x14ac:dyDescent="0.25"/>
    <row r="7663" x14ac:dyDescent="0.25"/>
    <row r="7664" x14ac:dyDescent="0.25"/>
    <row r="7665" x14ac:dyDescent="0.25"/>
    <row r="7666" x14ac:dyDescent="0.25"/>
    <row r="7667" x14ac:dyDescent="0.25"/>
    <row r="7668" x14ac:dyDescent="0.25"/>
    <row r="7669" x14ac:dyDescent="0.25"/>
    <row r="7670" x14ac:dyDescent="0.25"/>
    <row r="7671" x14ac:dyDescent="0.25"/>
    <row r="7672" x14ac:dyDescent="0.25"/>
    <row r="7673" x14ac:dyDescent="0.25"/>
    <row r="7674" x14ac:dyDescent="0.25"/>
    <row r="7675" x14ac:dyDescent="0.25"/>
    <row r="7676" x14ac:dyDescent="0.25"/>
    <row r="7677" x14ac:dyDescent="0.25"/>
    <row r="7678" x14ac:dyDescent="0.25"/>
    <row r="7679" x14ac:dyDescent="0.25"/>
    <row r="7680" x14ac:dyDescent="0.25"/>
    <row r="7681" x14ac:dyDescent="0.25"/>
    <row r="7682" x14ac:dyDescent="0.25"/>
    <row r="7683" x14ac:dyDescent="0.25"/>
    <row r="7684" x14ac:dyDescent="0.25"/>
    <row r="7685" x14ac:dyDescent="0.25"/>
    <row r="7686" x14ac:dyDescent="0.25"/>
    <row r="7687" x14ac:dyDescent="0.25"/>
    <row r="7688" x14ac:dyDescent="0.25"/>
    <row r="7689" x14ac:dyDescent="0.25"/>
    <row r="7690" x14ac:dyDescent="0.25"/>
    <row r="7691" x14ac:dyDescent="0.25"/>
    <row r="7692" x14ac:dyDescent="0.25"/>
    <row r="7693" x14ac:dyDescent="0.25"/>
    <row r="7694" x14ac:dyDescent="0.25"/>
    <row r="7695" x14ac:dyDescent="0.25"/>
    <row r="7696" x14ac:dyDescent="0.25"/>
    <row r="7697" x14ac:dyDescent="0.25"/>
    <row r="7698" x14ac:dyDescent="0.25"/>
    <row r="7699" x14ac:dyDescent="0.25"/>
    <row r="7700" x14ac:dyDescent="0.25"/>
    <row r="7701" x14ac:dyDescent="0.25"/>
    <row r="7702" x14ac:dyDescent="0.25"/>
    <row r="7703" x14ac:dyDescent="0.25"/>
    <row r="7704" x14ac:dyDescent="0.25"/>
    <row r="7705" x14ac:dyDescent="0.25"/>
    <row r="7706" x14ac:dyDescent="0.25"/>
    <row r="7707" x14ac:dyDescent="0.25"/>
    <row r="7708" x14ac:dyDescent="0.25"/>
    <row r="7709" x14ac:dyDescent="0.25"/>
    <row r="7710" x14ac:dyDescent="0.25"/>
    <row r="7711" x14ac:dyDescent="0.25"/>
    <row r="7712" x14ac:dyDescent="0.25"/>
    <row r="7713" x14ac:dyDescent="0.25"/>
    <row r="7714" x14ac:dyDescent="0.25"/>
    <row r="7715" x14ac:dyDescent="0.25"/>
    <row r="7716" x14ac:dyDescent="0.25"/>
    <row r="7717" x14ac:dyDescent="0.25"/>
    <row r="7718" x14ac:dyDescent="0.25"/>
    <row r="7719" x14ac:dyDescent="0.25"/>
    <row r="7720" x14ac:dyDescent="0.25"/>
    <row r="7721" x14ac:dyDescent="0.25"/>
    <row r="7722" x14ac:dyDescent="0.25"/>
    <row r="7723" x14ac:dyDescent="0.25"/>
    <row r="7724" x14ac:dyDescent="0.25"/>
    <row r="7725" x14ac:dyDescent="0.25"/>
    <row r="7726" x14ac:dyDescent="0.25"/>
    <row r="7727" x14ac:dyDescent="0.25"/>
    <row r="7728" x14ac:dyDescent="0.25"/>
    <row r="7729" x14ac:dyDescent="0.25"/>
    <row r="7730" x14ac:dyDescent="0.25"/>
    <row r="7731" x14ac:dyDescent="0.25"/>
    <row r="7732" x14ac:dyDescent="0.25"/>
    <row r="7733" x14ac:dyDescent="0.25"/>
    <row r="7734" x14ac:dyDescent="0.25"/>
    <row r="7735" x14ac:dyDescent="0.25"/>
    <row r="7736" x14ac:dyDescent="0.25"/>
    <row r="7737" x14ac:dyDescent="0.25"/>
    <row r="7738" x14ac:dyDescent="0.25"/>
    <row r="7739" x14ac:dyDescent="0.25"/>
    <row r="7740" x14ac:dyDescent="0.25"/>
    <row r="7741" x14ac:dyDescent="0.25"/>
    <row r="7742" x14ac:dyDescent="0.25"/>
    <row r="7743" x14ac:dyDescent="0.25"/>
    <row r="7744" x14ac:dyDescent="0.25"/>
    <row r="7745" x14ac:dyDescent="0.25"/>
    <row r="7746" x14ac:dyDescent="0.25"/>
    <row r="7747" x14ac:dyDescent="0.25"/>
    <row r="7748" x14ac:dyDescent="0.25"/>
    <row r="7749" x14ac:dyDescent="0.25"/>
    <row r="7750" x14ac:dyDescent="0.25"/>
    <row r="7751" x14ac:dyDescent="0.25"/>
    <row r="7752" x14ac:dyDescent="0.25"/>
    <row r="7753" x14ac:dyDescent="0.25"/>
    <row r="7754" x14ac:dyDescent="0.25"/>
    <row r="7755" x14ac:dyDescent="0.25"/>
    <row r="7756" x14ac:dyDescent="0.25"/>
    <row r="7757" x14ac:dyDescent="0.25"/>
    <row r="7758" x14ac:dyDescent="0.25"/>
    <row r="7759" x14ac:dyDescent="0.25"/>
    <row r="7760" x14ac:dyDescent="0.25"/>
    <row r="7761" x14ac:dyDescent="0.25"/>
    <row r="7762" x14ac:dyDescent="0.25"/>
    <row r="7763" x14ac:dyDescent="0.25"/>
    <row r="7764" x14ac:dyDescent="0.25"/>
    <row r="7765" x14ac:dyDescent="0.25"/>
    <row r="7766" x14ac:dyDescent="0.25"/>
    <row r="7767" x14ac:dyDescent="0.25"/>
    <row r="7768" x14ac:dyDescent="0.25"/>
    <row r="7769" x14ac:dyDescent="0.25"/>
    <row r="7770" x14ac:dyDescent="0.25"/>
    <row r="7771" x14ac:dyDescent="0.25"/>
    <row r="7772" x14ac:dyDescent="0.25"/>
    <row r="7773" x14ac:dyDescent="0.25"/>
    <row r="7774" x14ac:dyDescent="0.25"/>
    <row r="7775" x14ac:dyDescent="0.25"/>
    <row r="7776" x14ac:dyDescent="0.25"/>
    <row r="7777" x14ac:dyDescent="0.25"/>
    <row r="7778" x14ac:dyDescent="0.25"/>
    <row r="7779" x14ac:dyDescent="0.25"/>
    <row r="7780" x14ac:dyDescent="0.25"/>
    <row r="7781" x14ac:dyDescent="0.25"/>
    <row r="7782" x14ac:dyDescent="0.25"/>
    <row r="7783" x14ac:dyDescent="0.25"/>
    <row r="7784" x14ac:dyDescent="0.25"/>
    <row r="7785" x14ac:dyDescent="0.25"/>
    <row r="7786" x14ac:dyDescent="0.25"/>
    <row r="7787" x14ac:dyDescent="0.25"/>
    <row r="7788" x14ac:dyDescent="0.25"/>
    <row r="7789" x14ac:dyDescent="0.25"/>
    <row r="7790" x14ac:dyDescent="0.25"/>
    <row r="7791" x14ac:dyDescent="0.25"/>
    <row r="7792" x14ac:dyDescent="0.25"/>
    <row r="7793" x14ac:dyDescent="0.25"/>
    <row r="7794" x14ac:dyDescent="0.25"/>
    <row r="7795" x14ac:dyDescent="0.25"/>
    <row r="7796" x14ac:dyDescent="0.25"/>
    <row r="7797" x14ac:dyDescent="0.25"/>
    <row r="7798" x14ac:dyDescent="0.25"/>
    <row r="7799" x14ac:dyDescent="0.25"/>
    <row r="7800" x14ac:dyDescent="0.25"/>
    <row r="7801" x14ac:dyDescent="0.25"/>
    <row r="7802" x14ac:dyDescent="0.25"/>
    <row r="7803" x14ac:dyDescent="0.25"/>
    <row r="7804" x14ac:dyDescent="0.25"/>
    <row r="7805" x14ac:dyDescent="0.25"/>
    <row r="7806" x14ac:dyDescent="0.25"/>
    <row r="7807" x14ac:dyDescent="0.25"/>
    <row r="7808" x14ac:dyDescent="0.25"/>
    <row r="7809" x14ac:dyDescent="0.25"/>
    <row r="7810" x14ac:dyDescent="0.25"/>
    <row r="7811" x14ac:dyDescent="0.25"/>
    <row r="7812" x14ac:dyDescent="0.25"/>
    <row r="7813" x14ac:dyDescent="0.25"/>
    <row r="7814" x14ac:dyDescent="0.25"/>
    <row r="7815" x14ac:dyDescent="0.25"/>
    <row r="7816" x14ac:dyDescent="0.25"/>
    <row r="7817" x14ac:dyDescent="0.25"/>
    <row r="7818" x14ac:dyDescent="0.25"/>
    <row r="7819" x14ac:dyDescent="0.25"/>
    <row r="7820" x14ac:dyDescent="0.25"/>
    <row r="7821" x14ac:dyDescent="0.25"/>
    <row r="7822" x14ac:dyDescent="0.25"/>
    <row r="7823" x14ac:dyDescent="0.25"/>
    <row r="7824" x14ac:dyDescent="0.25"/>
    <row r="7825" x14ac:dyDescent="0.25"/>
    <row r="7826" x14ac:dyDescent="0.25"/>
    <row r="7827" x14ac:dyDescent="0.25"/>
    <row r="7828" x14ac:dyDescent="0.25"/>
    <row r="7829" x14ac:dyDescent="0.25"/>
    <row r="7830" x14ac:dyDescent="0.25"/>
    <row r="7831" x14ac:dyDescent="0.25"/>
    <row r="7832" x14ac:dyDescent="0.25"/>
    <row r="7833" x14ac:dyDescent="0.25"/>
    <row r="7834" x14ac:dyDescent="0.25"/>
    <row r="7835" x14ac:dyDescent="0.25"/>
    <row r="7836" x14ac:dyDescent="0.25"/>
    <row r="7837" x14ac:dyDescent="0.25"/>
    <row r="7838" x14ac:dyDescent="0.25"/>
    <row r="7839" x14ac:dyDescent="0.25"/>
    <row r="7840" x14ac:dyDescent="0.25"/>
    <row r="7841" x14ac:dyDescent="0.25"/>
    <row r="7842" x14ac:dyDescent="0.25"/>
    <row r="7843" x14ac:dyDescent="0.25"/>
    <row r="7844" x14ac:dyDescent="0.25"/>
    <row r="7845" x14ac:dyDescent="0.25"/>
    <row r="7846" x14ac:dyDescent="0.25"/>
    <row r="7847" x14ac:dyDescent="0.25"/>
    <row r="7848" x14ac:dyDescent="0.25"/>
    <row r="7849" x14ac:dyDescent="0.25"/>
    <row r="7850" x14ac:dyDescent="0.25"/>
    <row r="7851" x14ac:dyDescent="0.25"/>
    <row r="7852" x14ac:dyDescent="0.25"/>
    <row r="7853" x14ac:dyDescent="0.25"/>
    <row r="7854" x14ac:dyDescent="0.25"/>
    <row r="7855" x14ac:dyDescent="0.25"/>
    <row r="7856" x14ac:dyDescent="0.25"/>
    <row r="7857" x14ac:dyDescent="0.25"/>
    <row r="7858" x14ac:dyDescent="0.25"/>
    <row r="7859" x14ac:dyDescent="0.25"/>
    <row r="7860" x14ac:dyDescent="0.25"/>
    <row r="7861" x14ac:dyDescent="0.25"/>
    <row r="7862" x14ac:dyDescent="0.25"/>
    <row r="7863" x14ac:dyDescent="0.25"/>
    <row r="7864" x14ac:dyDescent="0.25"/>
    <row r="7865" x14ac:dyDescent="0.25"/>
    <row r="7866" x14ac:dyDescent="0.25"/>
    <row r="7867" x14ac:dyDescent="0.25"/>
    <row r="7868" x14ac:dyDescent="0.25"/>
    <row r="7869" x14ac:dyDescent="0.25"/>
    <row r="7870" x14ac:dyDescent="0.25"/>
    <row r="7871" x14ac:dyDescent="0.25"/>
    <row r="7872" x14ac:dyDescent="0.25"/>
    <row r="7873" x14ac:dyDescent="0.25"/>
    <row r="7874" x14ac:dyDescent="0.25"/>
    <row r="7875" x14ac:dyDescent="0.25"/>
    <row r="7876" x14ac:dyDescent="0.25"/>
    <row r="7877" x14ac:dyDescent="0.25"/>
    <row r="7878" x14ac:dyDescent="0.25"/>
    <row r="7879" x14ac:dyDescent="0.25"/>
    <row r="7880" x14ac:dyDescent="0.25"/>
    <row r="7881" x14ac:dyDescent="0.25"/>
    <row r="7882" x14ac:dyDescent="0.25"/>
    <row r="7883" x14ac:dyDescent="0.25"/>
    <row r="7884" x14ac:dyDescent="0.25"/>
    <row r="7885" x14ac:dyDescent="0.25"/>
    <row r="7886" x14ac:dyDescent="0.25"/>
    <row r="7887" x14ac:dyDescent="0.25"/>
    <row r="7888" x14ac:dyDescent="0.25"/>
    <row r="7889" x14ac:dyDescent="0.25"/>
    <row r="7890" x14ac:dyDescent="0.25"/>
    <row r="7891" x14ac:dyDescent="0.25"/>
    <row r="7892" x14ac:dyDescent="0.25"/>
    <row r="7893" x14ac:dyDescent="0.25"/>
    <row r="7894" x14ac:dyDescent="0.25"/>
    <row r="7895" x14ac:dyDescent="0.25"/>
    <row r="7896" x14ac:dyDescent="0.25"/>
    <row r="7897" x14ac:dyDescent="0.25"/>
    <row r="7898" x14ac:dyDescent="0.25"/>
    <row r="7899" x14ac:dyDescent="0.25"/>
    <row r="7900" x14ac:dyDescent="0.25"/>
    <row r="7901" x14ac:dyDescent="0.25"/>
    <row r="7902" x14ac:dyDescent="0.25"/>
    <row r="7903" x14ac:dyDescent="0.25"/>
    <row r="7904" x14ac:dyDescent="0.25"/>
    <row r="7905" x14ac:dyDescent="0.25"/>
    <row r="7906" x14ac:dyDescent="0.25"/>
    <row r="7907" x14ac:dyDescent="0.25"/>
    <row r="7908" x14ac:dyDescent="0.25"/>
    <row r="7909" x14ac:dyDescent="0.25"/>
    <row r="7910" x14ac:dyDescent="0.25"/>
    <row r="7911" x14ac:dyDescent="0.25"/>
    <row r="7912" x14ac:dyDescent="0.25"/>
    <row r="7913" x14ac:dyDescent="0.25"/>
    <row r="7914" x14ac:dyDescent="0.25"/>
    <row r="7915" x14ac:dyDescent="0.25"/>
    <row r="7916" x14ac:dyDescent="0.25"/>
    <row r="7917" x14ac:dyDescent="0.25"/>
    <row r="7918" x14ac:dyDescent="0.25"/>
    <row r="7919" x14ac:dyDescent="0.25"/>
    <row r="7920" x14ac:dyDescent="0.25"/>
    <row r="7921" x14ac:dyDescent="0.25"/>
    <row r="7922" x14ac:dyDescent="0.25"/>
    <row r="7923" x14ac:dyDescent="0.25"/>
    <row r="7924" x14ac:dyDescent="0.25"/>
    <row r="7925" x14ac:dyDescent="0.25"/>
    <row r="7926" x14ac:dyDescent="0.25"/>
    <row r="7927" x14ac:dyDescent="0.25"/>
    <row r="7928" x14ac:dyDescent="0.25"/>
    <row r="7929" x14ac:dyDescent="0.25"/>
    <row r="7930" x14ac:dyDescent="0.25"/>
    <row r="7931" x14ac:dyDescent="0.25"/>
    <row r="7932" x14ac:dyDescent="0.25"/>
    <row r="7933" x14ac:dyDescent="0.25"/>
    <row r="7934" x14ac:dyDescent="0.25"/>
    <row r="7935" x14ac:dyDescent="0.25"/>
    <row r="7936" x14ac:dyDescent="0.25"/>
    <row r="7937" x14ac:dyDescent="0.25"/>
    <row r="7938" x14ac:dyDescent="0.25"/>
    <row r="7939" x14ac:dyDescent="0.25"/>
    <row r="7940" x14ac:dyDescent="0.25"/>
    <row r="7941" x14ac:dyDescent="0.25"/>
    <row r="7942" x14ac:dyDescent="0.25"/>
    <row r="7943" x14ac:dyDescent="0.25"/>
    <row r="7944" x14ac:dyDescent="0.25"/>
    <row r="7945" x14ac:dyDescent="0.25"/>
    <row r="7946" x14ac:dyDescent="0.25"/>
    <row r="7947" x14ac:dyDescent="0.25"/>
    <row r="7948" x14ac:dyDescent="0.25"/>
    <row r="7949" x14ac:dyDescent="0.25"/>
    <row r="7950" x14ac:dyDescent="0.25"/>
    <row r="7951" x14ac:dyDescent="0.25"/>
    <row r="7952" x14ac:dyDescent="0.25"/>
    <row r="7953" x14ac:dyDescent="0.25"/>
    <row r="7954" x14ac:dyDescent="0.25"/>
    <row r="7955" x14ac:dyDescent="0.25"/>
    <row r="7956" x14ac:dyDescent="0.25"/>
    <row r="7957" x14ac:dyDescent="0.25"/>
    <row r="7958" x14ac:dyDescent="0.25"/>
    <row r="7959" x14ac:dyDescent="0.25"/>
    <row r="7960" x14ac:dyDescent="0.25"/>
    <row r="7961" x14ac:dyDescent="0.25"/>
    <row r="7962" x14ac:dyDescent="0.25"/>
    <row r="7963" x14ac:dyDescent="0.25"/>
    <row r="7964" x14ac:dyDescent="0.25"/>
    <row r="7965" x14ac:dyDescent="0.25"/>
    <row r="7966" x14ac:dyDescent="0.25"/>
    <row r="7967" x14ac:dyDescent="0.25"/>
    <row r="7968" x14ac:dyDescent="0.25"/>
    <row r="7969" x14ac:dyDescent="0.25"/>
    <row r="7970" x14ac:dyDescent="0.25"/>
    <row r="7971" x14ac:dyDescent="0.25"/>
    <row r="7972" x14ac:dyDescent="0.25"/>
    <row r="7973" x14ac:dyDescent="0.25"/>
    <row r="7974" x14ac:dyDescent="0.25"/>
    <row r="7975" x14ac:dyDescent="0.25"/>
    <row r="7976" x14ac:dyDescent="0.25"/>
    <row r="7977" x14ac:dyDescent="0.25"/>
    <row r="7978" x14ac:dyDescent="0.25"/>
    <row r="7979" x14ac:dyDescent="0.25"/>
    <row r="7980" x14ac:dyDescent="0.25"/>
    <row r="7981" x14ac:dyDescent="0.25"/>
    <row r="7982" x14ac:dyDescent="0.25"/>
    <row r="7983" x14ac:dyDescent="0.25"/>
    <row r="7984" x14ac:dyDescent="0.25"/>
    <row r="7985" x14ac:dyDescent="0.25"/>
    <row r="7986" x14ac:dyDescent="0.25"/>
    <row r="7987" x14ac:dyDescent="0.25"/>
    <row r="7988" x14ac:dyDescent="0.25"/>
    <row r="7989" x14ac:dyDescent="0.25"/>
    <row r="7990" x14ac:dyDescent="0.25"/>
    <row r="7991" x14ac:dyDescent="0.25"/>
    <row r="7992" x14ac:dyDescent="0.25"/>
    <row r="7993" x14ac:dyDescent="0.25"/>
    <row r="7994" x14ac:dyDescent="0.25"/>
    <row r="7995" x14ac:dyDescent="0.25"/>
    <row r="7996" x14ac:dyDescent="0.25"/>
    <row r="7997" x14ac:dyDescent="0.25"/>
    <row r="7998" x14ac:dyDescent="0.25"/>
    <row r="7999" x14ac:dyDescent="0.25"/>
    <row r="8000" x14ac:dyDescent="0.25"/>
    <row r="8001" x14ac:dyDescent="0.25"/>
    <row r="8002" x14ac:dyDescent="0.25"/>
    <row r="8003" x14ac:dyDescent="0.25"/>
    <row r="8004" x14ac:dyDescent="0.25"/>
    <row r="8005" x14ac:dyDescent="0.25"/>
    <row r="8006" x14ac:dyDescent="0.25"/>
    <row r="8007" x14ac:dyDescent="0.25"/>
    <row r="8008" x14ac:dyDescent="0.25"/>
    <row r="8009" x14ac:dyDescent="0.25"/>
    <row r="8010" x14ac:dyDescent="0.25"/>
    <row r="8011" x14ac:dyDescent="0.25"/>
    <row r="8012" x14ac:dyDescent="0.25"/>
    <row r="8013" x14ac:dyDescent="0.25"/>
    <row r="8014" x14ac:dyDescent="0.25"/>
    <row r="8015" x14ac:dyDescent="0.25"/>
    <row r="8016" x14ac:dyDescent="0.25"/>
    <row r="8017" x14ac:dyDescent="0.25"/>
    <row r="8018" x14ac:dyDescent="0.25"/>
    <row r="8019" x14ac:dyDescent="0.25"/>
    <row r="8020" x14ac:dyDescent="0.25"/>
    <row r="8021" x14ac:dyDescent="0.25"/>
    <row r="8022" x14ac:dyDescent="0.25"/>
    <row r="8023" x14ac:dyDescent="0.25"/>
    <row r="8024" x14ac:dyDescent="0.25"/>
    <row r="8025" x14ac:dyDescent="0.25"/>
    <row r="8026" x14ac:dyDescent="0.25"/>
    <row r="8027" x14ac:dyDescent="0.25"/>
    <row r="8028" x14ac:dyDescent="0.25"/>
    <row r="8029" x14ac:dyDescent="0.25"/>
    <row r="8030" x14ac:dyDescent="0.25"/>
    <row r="8031" x14ac:dyDescent="0.25"/>
    <row r="8032" x14ac:dyDescent="0.25"/>
    <row r="8033" x14ac:dyDescent="0.25"/>
    <row r="8034" x14ac:dyDescent="0.25"/>
    <row r="8035" x14ac:dyDescent="0.25"/>
    <row r="8036" x14ac:dyDescent="0.25"/>
    <row r="8037" x14ac:dyDescent="0.25"/>
    <row r="8038" x14ac:dyDescent="0.25"/>
    <row r="8039" x14ac:dyDescent="0.25"/>
    <row r="8040" x14ac:dyDescent="0.25"/>
    <row r="8041" x14ac:dyDescent="0.25"/>
    <row r="8042" x14ac:dyDescent="0.25"/>
    <row r="8043" x14ac:dyDescent="0.25"/>
    <row r="8044" x14ac:dyDescent="0.25"/>
    <row r="8045" x14ac:dyDescent="0.25"/>
    <row r="8046" x14ac:dyDescent="0.25"/>
    <row r="8047" x14ac:dyDescent="0.25"/>
    <row r="8048" x14ac:dyDescent="0.25"/>
    <row r="8049" x14ac:dyDescent="0.25"/>
    <row r="8050" x14ac:dyDescent="0.25"/>
    <row r="8051" x14ac:dyDescent="0.25"/>
    <row r="8052" x14ac:dyDescent="0.25"/>
    <row r="8053" x14ac:dyDescent="0.25"/>
    <row r="8054" x14ac:dyDescent="0.25"/>
    <row r="8055" x14ac:dyDescent="0.25"/>
    <row r="8056" x14ac:dyDescent="0.25"/>
    <row r="8057" x14ac:dyDescent="0.25"/>
    <row r="8058" x14ac:dyDescent="0.25"/>
    <row r="8059" x14ac:dyDescent="0.25"/>
    <row r="8060" x14ac:dyDescent="0.25"/>
    <row r="8061" x14ac:dyDescent="0.25"/>
    <row r="8062" x14ac:dyDescent="0.25"/>
    <row r="8063" x14ac:dyDescent="0.25"/>
    <row r="8064" x14ac:dyDescent="0.25"/>
    <row r="8065" x14ac:dyDescent="0.25"/>
    <row r="8066" x14ac:dyDescent="0.25"/>
    <row r="8067" x14ac:dyDescent="0.25"/>
    <row r="8068" x14ac:dyDescent="0.25"/>
    <row r="8069" x14ac:dyDescent="0.25"/>
    <row r="8070" x14ac:dyDescent="0.25"/>
    <row r="8071" x14ac:dyDescent="0.25"/>
    <row r="8072" x14ac:dyDescent="0.25"/>
    <row r="8073" x14ac:dyDescent="0.25"/>
    <row r="8074" x14ac:dyDescent="0.25"/>
    <row r="8075" x14ac:dyDescent="0.25"/>
    <row r="8076" x14ac:dyDescent="0.25"/>
    <row r="8077" x14ac:dyDescent="0.25"/>
    <row r="8078" x14ac:dyDescent="0.25"/>
    <row r="8079" x14ac:dyDescent="0.25"/>
    <row r="8080" x14ac:dyDescent="0.25"/>
    <row r="8081" x14ac:dyDescent="0.25"/>
    <row r="8082" x14ac:dyDescent="0.25"/>
    <row r="8083" x14ac:dyDescent="0.25"/>
    <row r="8084" x14ac:dyDescent="0.25"/>
    <row r="8085" x14ac:dyDescent="0.25"/>
    <row r="8086" x14ac:dyDescent="0.25"/>
    <row r="8087" x14ac:dyDescent="0.25"/>
    <row r="8088" x14ac:dyDescent="0.25"/>
    <row r="8089" x14ac:dyDescent="0.25"/>
    <row r="8090" x14ac:dyDescent="0.25"/>
    <row r="8091" x14ac:dyDescent="0.25"/>
    <row r="8092" x14ac:dyDescent="0.25"/>
    <row r="8093" x14ac:dyDescent="0.25"/>
    <row r="8094" x14ac:dyDescent="0.25"/>
    <row r="8095" x14ac:dyDescent="0.25"/>
    <row r="8096" x14ac:dyDescent="0.25"/>
    <row r="8097" x14ac:dyDescent="0.25"/>
    <row r="8098" x14ac:dyDescent="0.25"/>
    <row r="8099" x14ac:dyDescent="0.25"/>
    <row r="8100" x14ac:dyDescent="0.25"/>
    <row r="8101" x14ac:dyDescent="0.25"/>
    <row r="8102" x14ac:dyDescent="0.25"/>
    <row r="8103" x14ac:dyDescent="0.25"/>
    <row r="8104" x14ac:dyDescent="0.25"/>
    <row r="8105" x14ac:dyDescent="0.25"/>
    <row r="8106" x14ac:dyDescent="0.25"/>
    <row r="8107" x14ac:dyDescent="0.25"/>
    <row r="8108" x14ac:dyDescent="0.25"/>
    <row r="8109" x14ac:dyDescent="0.25"/>
    <row r="8110" x14ac:dyDescent="0.25"/>
    <row r="8111" x14ac:dyDescent="0.25"/>
    <row r="8112" x14ac:dyDescent="0.25"/>
    <row r="8113" x14ac:dyDescent="0.25"/>
    <row r="8114" x14ac:dyDescent="0.25"/>
    <row r="8115" x14ac:dyDescent="0.25"/>
    <row r="8116" x14ac:dyDescent="0.25"/>
    <row r="8117" x14ac:dyDescent="0.25"/>
    <row r="8118" x14ac:dyDescent="0.25"/>
    <row r="8119" x14ac:dyDescent="0.25"/>
    <row r="8120" x14ac:dyDescent="0.25"/>
    <row r="8121" x14ac:dyDescent="0.25"/>
    <row r="8122" x14ac:dyDescent="0.25"/>
    <row r="8123" x14ac:dyDescent="0.25"/>
    <row r="8124" x14ac:dyDescent="0.25"/>
    <row r="8125" x14ac:dyDescent="0.25"/>
    <row r="8126" x14ac:dyDescent="0.25"/>
    <row r="8127" x14ac:dyDescent="0.25"/>
    <row r="8128" x14ac:dyDescent="0.25"/>
    <row r="8129" x14ac:dyDescent="0.25"/>
    <row r="8130" x14ac:dyDescent="0.25"/>
    <row r="8131" x14ac:dyDescent="0.25"/>
    <row r="8132" x14ac:dyDescent="0.25"/>
    <row r="8133" x14ac:dyDescent="0.25"/>
    <row r="8134" x14ac:dyDescent="0.25"/>
    <row r="8135" x14ac:dyDescent="0.25"/>
    <row r="8136" x14ac:dyDescent="0.25"/>
    <row r="8137" x14ac:dyDescent="0.25"/>
    <row r="8138" x14ac:dyDescent="0.25"/>
    <row r="8139" x14ac:dyDescent="0.25"/>
    <row r="8140" x14ac:dyDescent="0.25"/>
    <row r="8141" x14ac:dyDescent="0.25"/>
    <row r="8142" x14ac:dyDescent="0.25"/>
    <row r="8143" x14ac:dyDescent="0.25"/>
    <row r="8144" x14ac:dyDescent="0.25"/>
    <row r="8145" x14ac:dyDescent="0.25"/>
    <row r="8146" x14ac:dyDescent="0.25"/>
    <row r="8147" x14ac:dyDescent="0.25"/>
    <row r="8148" x14ac:dyDescent="0.25"/>
    <row r="8149" x14ac:dyDescent="0.25"/>
    <row r="8150" x14ac:dyDescent="0.25"/>
    <row r="8151" x14ac:dyDescent="0.25"/>
    <row r="8152" x14ac:dyDescent="0.25"/>
    <row r="8153" x14ac:dyDescent="0.25"/>
    <row r="8154" x14ac:dyDescent="0.25"/>
    <row r="8155" x14ac:dyDescent="0.25"/>
    <row r="8156" x14ac:dyDescent="0.25"/>
    <row r="8157" x14ac:dyDescent="0.25"/>
    <row r="8158" x14ac:dyDescent="0.25"/>
    <row r="8159" x14ac:dyDescent="0.25"/>
    <row r="8160" x14ac:dyDescent="0.25"/>
    <row r="8161" x14ac:dyDescent="0.25"/>
    <row r="8162" x14ac:dyDescent="0.25"/>
    <row r="8163" x14ac:dyDescent="0.25"/>
    <row r="8164" x14ac:dyDescent="0.25"/>
    <row r="8165" x14ac:dyDescent="0.25"/>
    <row r="8166" x14ac:dyDescent="0.25"/>
    <row r="8167" x14ac:dyDescent="0.25"/>
    <row r="8168" x14ac:dyDescent="0.25"/>
    <row r="8169" x14ac:dyDescent="0.25"/>
    <row r="8170" x14ac:dyDescent="0.25"/>
    <row r="8171" x14ac:dyDescent="0.25"/>
    <row r="8172" x14ac:dyDescent="0.25"/>
    <row r="8173" x14ac:dyDescent="0.25"/>
    <row r="8174" x14ac:dyDescent="0.25"/>
    <row r="8175" x14ac:dyDescent="0.25"/>
    <row r="8176" x14ac:dyDescent="0.25"/>
    <row r="8177" x14ac:dyDescent="0.25"/>
    <row r="8178" x14ac:dyDescent="0.25"/>
    <row r="8179" x14ac:dyDescent="0.25"/>
    <row r="8180" x14ac:dyDescent="0.25"/>
    <row r="8181" x14ac:dyDescent="0.25"/>
    <row r="8182" x14ac:dyDescent="0.25"/>
    <row r="8183" x14ac:dyDescent="0.25"/>
    <row r="8184" x14ac:dyDescent="0.25"/>
    <row r="8185" x14ac:dyDescent="0.25"/>
    <row r="8186" x14ac:dyDescent="0.25"/>
    <row r="8187" x14ac:dyDescent="0.25"/>
    <row r="8188" x14ac:dyDescent="0.25"/>
    <row r="8189" x14ac:dyDescent="0.25"/>
    <row r="8190" x14ac:dyDescent="0.25"/>
    <row r="8191" x14ac:dyDescent="0.25"/>
    <row r="8192" x14ac:dyDescent="0.25"/>
    <row r="8193" x14ac:dyDescent="0.25"/>
    <row r="8194" x14ac:dyDescent="0.25"/>
    <row r="8195" x14ac:dyDescent="0.25"/>
    <row r="8196" x14ac:dyDescent="0.25"/>
    <row r="8197" x14ac:dyDescent="0.25"/>
    <row r="8198" x14ac:dyDescent="0.25"/>
    <row r="8199" x14ac:dyDescent="0.25"/>
    <row r="8200" x14ac:dyDescent="0.25"/>
    <row r="8201" x14ac:dyDescent="0.25"/>
    <row r="8202" x14ac:dyDescent="0.25"/>
    <row r="8203" x14ac:dyDescent="0.25"/>
    <row r="8204" x14ac:dyDescent="0.25"/>
    <row r="8205" x14ac:dyDescent="0.25"/>
    <row r="8206" x14ac:dyDescent="0.25"/>
    <row r="8207" x14ac:dyDescent="0.25"/>
    <row r="8208" x14ac:dyDescent="0.25"/>
    <row r="8209" x14ac:dyDescent="0.25"/>
    <row r="8210" x14ac:dyDescent="0.25"/>
    <row r="8211" x14ac:dyDescent="0.25"/>
    <row r="8212" x14ac:dyDescent="0.25"/>
    <row r="8213" x14ac:dyDescent="0.25"/>
    <row r="8214" x14ac:dyDescent="0.25"/>
    <row r="8215" x14ac:dyDescent="0.25"/>
    <row r="8216" x14ac:dyDescent="0.25"/>
    <row r="8217" x14ac:dyDescent="0.25"/>
    <row r="8218" x14ac:dyDescent="0.25"/>
    <row r="8219" x14ac:dyDescent="0.25"/>
    <row r="8220" x14ac:dyDescent="0.25"/>
    <row r="8221" x14ac:dyDescent="0.25"/>
    <row r="8222" x14ac:dyDescent="0.25"/>
    <row r="8223" x14ac:dyDescent="0.25"/>
    <row r="8224" x14ac:dyDescent="0.25"/>
    <row r="8225" x14ac:dyDescent="0.25"/>
    <row r="8226" x14ac:dyDescent="0.25"/>
    <row r="8227" x14ac:dyDescent="0.25"/>
    <row r="8228" x14ac:dyDescent="0.25"/>
    <row r="8229" x14ac:dyDescent="0.25"/>
    <row r="8230" x14ac:dyDescent="0.25"/>
    <row r="8231" x14ac:dyDescent="0.25"/>
    <row r="8232" x14ac:dyDescent="0.25"/>
    <row r="8233" x14ac:dyDescent="0.25"/>
    <row r="8234" x14ac:dyDescent="0.25"/>
    <row r="8235" x14ac:dyDescent="0.25"/>
    <row r="8236" x14ac:dyDescent="0.25"/>
    <row r="8237" x14ac:dyDescent="0.25"/>
    <row r="8238" x14ac:dyDescent="0.25"/>
    <row r="8239" x14ac:dyDescent="0.25"/>
    <row r="8240" x14ac:dyDescent="0.25"/>
    <row r="8241" x14ac:dyDescent="0.25"/>
    <row r="8242" x14ac:dyDescent="0.25"/>
    <row r="8243" x14ac:dyDescent="0.25"/>
    <row r="8244" x14ac:dyDescent="0.25"/>
    <row r="8245" x14ac:dyDescent="0.25"/>
    <row r="8246" x14ac:dyDescent="0.25"/>
    <row r="8247" x14ac:dyDescent="0.25"/>
    <row r="8248" x14ac:dyDescent="0.25"/>
    <row r="8249" x14ac:dyDescent="0.25"/>
    <row r="8250" x14ac:dyDescent="0.25"/>
    <row r="8251" x14ac:dyDescent="0.25"/>
    <row r="8252" x14ac:dyDescent="0.25"/>
    <row r="8253" x14ac:dyDescent="0.25"/>
    <row r="8254" x14ac:dyDescent="0.25"/>
    <row r="8255" x14ac:dyDescent="0.25"/>
    <row r="8256" x14ac:dyDescent="0.25"/>
    <row r="8257" x14ac:dyDescent="0.25"/>
    <row r="8258" x14ac:dyDescent="0.25"/>
    <row r="8259" x14ac:dyDescent="0.25"/>
    <row r="8260" x14ac:dyDescent="0.25"/>
    <row r="8261" x14ac:dyDescent="0.25"/>
    <row r="8262" x14ac:dyDescent="0.25"/>
    <row r="8263" x14ac:dyDescent="0.25"/>
    <row r="8264" x14ac:dyDescent="0.25"/>
    <row r="8265" x14ac:dyDescent="0.25"/>
    <row r="8266" x14ac:dyDescent="0.25"/>
    <row r="8267" x14ac:dyDescent="0.25"/>
    <row r="8268" x14ac:dyDescent="0.25"/>
    <row r="8269" x14ac:dyDescent="0.25"/>
    <row r="8270" x14ac:dyDescent="0.25"/>
    <row r="8271" x14ac:dyDescent="0.25"/>
    <row r="8272" x14ac:dyDescent="0.25"/>
    <row r="8273" x14ac:dyDescent="0.25"/>
    <row r="8274" x14ac:dyDescent="0.25"/>
    <row r="8275" x14ac:dyDescent="0.25"/>
    <row r="8276" x14ac:dyDescent="0.25"/>
    <row r="8277" x14ac:dyDescent="0.25"/>
    <row r="8278" x14ac:dyDescent="0.25"/>
    <row r="8279" x14ac:dyDescent="0.25"/>
    <row r="8280" x14ac:dyDescent="0.25"/>
    <row r="8281" x14ac:dyDescent="0.25"/>
    <row r="8282" x14ac:dyDescent="0.25"/>
    <row r="8283" x14ac:dyDescent="0.25"/>
    <row r="8284" x14ac:dyDescent="0.25"/>
    <row r="8285" x14ac:dyDescent="0.25"/>
    <row r="8286" x14ac:dyDescent="0.25"/>
    <row r="8287" x14ac:dyDescent="0.25"/>
    <row r="8288" x14ac:dyDescent="0.25"/>
    <row r="8289" x14ac:dyDescent="0.25"/>
    <row r="8290" x14ac:dyDescent="0.25"/>
    <row r="8291" x14ac:dyDescent="0.25"/>
    <row r="8292" x14ac:dyDescent="0.25"/>
    <row r="8293" x14ac:dyDescent="0.25"/>
    <row r="8294" x14ac:dyDescent="0.25"/>
    <row r="8295" x14ac:dyDescent="0.25"/>
    <row r="8296" x14ac:dyDescent="0.25"/>
    <row r="8297" x14ac:dyDescent="0.25"/>
    <row r="8298" x14ac:dyDescent="0.25"/>
    <row r="8299" x14ac:dyDescent="0.25"/>
    <row r="8300" x14ac:dyDescent="0.25"/>
    <row r="8301" x14ac:dyDescent="0.25"/>
    <row r="8302" x14ac:dyDescent="0.25"/>
    <row r="8303" x14ac:dyDescent="0.25"/>
    <row r="8304" x14ac:dyDescent="0.25"/>
    <row r="8305" x14ac:dyDescent="0.25"/>
    <row r="8306" x14ac:dyDescent="0.25"/>
    <row r="8307" x14ac:dyDescent="0.25"/>
    <row r="8308" x14ac:dyDescent="0.25"/>
    <row r="8309" x14ac:dyDescent="0.25"/>
    <row r="8310" x14ac:dyDescent="0.25"/>
    <row r="8311" x14ac:dyDescent="0.25"/>
    <row r="8312" x14ac:dyDescent="0.25"/>
    <row r="8313" x14ac:dyDescent="0.25"/>
    <row r="8314" x14ac:dyDescent="0.25"/>
    <row r="8315" x14ac:dyDescent="0.25"/>
    <row r="8316" x14ac:dyDescent="0.25"/>
    <row r="8317" x14ac:dyDescent="0.25"/>
    <row r="8318" x14ac:dyDescent="0.25"/>
    <row r="8319" x14ac:dyDescent="0.25"/>
    <row r="8320" x14ac:dyDescent="0.25"/>
    <row r="8321" x14ac:dyDescent="0.25"/>
    <row r="8322" x14ac:dyDescent="0.25"/>
    <row r="8323" x14ac:dyDescent="0.25"/>
    <row r="8324" x14ac:dyDescent="0.25"/>
    <row r="8325" x14ac:dyDescent="0.25"/>
    <row r="8326" x14ac:dyDescent="0.25"/>
    <row r="8327" x14ac:dyDescent="0.25"/>
    <row r="8328" x14ac:dyDescent="0.25"/>
    <row r="8329" x14ac:dyDescent="0.25"/>
    <row r="8330" x14ac:dyDescent="0.25"/>
    <row r="8331" x14ac:dyDescent="0.25"/>
    <row r="8332" x14ac:dyDescent="0.25"/>
    <row r="8333" x14ac:dyDescent="0.25"/>
    <row r="8334" x14ac:dyDescent="0.25"/>
    <row r="8335" x14ac:dyDescent="0.25"/>
    <row r="8336" x14ac:dyDescent="0.25"/>
    <row r="8337" x14ac:dyDescent="0.25"/>
    <row r="8338" x14ac:dyDescent="0.25"/>
    <row r="8339" x14ac:dyDescent="0.25"/>
    <row r="8340" x14ac:dyDescent="0.25"/>
    <row r="8341" x14ac:dyDescent="0.25"/>
    <row r="8342" x14ac:dyDescent="0.25"/>
    <row r="8343" x14ac:dyDescent="0.25"/>
    <row r="8344" x14ac:dyDescent="0.25"/>
    <row r="8345" x14ac:dyDescent="0.25"/>
    <row r="8346" x14ac:dyDescent="0.25"/>
    <row r="8347" x14ac:dyDescent="0.25"/>
    <row r="8348" x14ac:dyDescent="0.25"/>
    <row r="8349" x14ac:dyDescent="0.25"/>
    <row r="8350" x14ac:dyDescent="0.25"/>
    <row r="8351" x14ac:dyDescent="0.25"/>
    <row r="8352" x14ac:dyDescent="0.25"/>
    <row r="8353" x14ac:dyDescent="0.25"/>
    <row r="8354" x14ac:dyDescent="0.25"/>
    <row r="8355" x14ac:dyDescent="0.25"/>
    <row r="8356" x14ac:dyDescent="0.25"/>
    <row r="8357" x14ac:dyDescent="0.25"/>
    <row r="8358" x14ac:dyDescent="0.25"/>
    <row r="8359" x14ac:dyDescent="0.25"/>
    <row r="8360" x14ac:dyDescent="0.25"/>
    <row r="8361" x14ac:dyDescent="0.25"/>
    <row r="8362" x14ac:dyDescent="0.25"/>
    <row r="8363" x14ac:dyDescent="0.25"/>
    <row r="8364" x14ac:dyDescent="0.25"/>
    <row r="8365" x14ac:dyDescent="0.25"/>
    <row r="8366" x14ac:dyDescent="0.25"/>
    <row r="8367" x14ac:dyDescent="0.25"/>
    <row r="8368" x14ac:dyDescent="0.25"/>
    <row r="8369" x14ac:dyDescent="0.25"/>
    <row r="8370" x14ac:dyDescent="0.25"/>
    <row r="8371" x14ac:dyDescent="0.25"/>
    <row r="8372" x14ac:dyDescent="0.25"/>
    <row r="8373" x14ac:dyDescent="0.25"/>
    <row r="8374" x14ac:dyDescent="0.25"/>
    <row r="8375" x14ac:dyDescent="0.25"/>
    <row r="8376" x14ac:dyDescent="0.25"/>
    <row r="8377" x14ac:dyDescent="0.25"/>
    <row r="8378" x14ac:dyDescent="0.25"/>
    <row r="8379" x14ac:dyDescent="0.25"/>
    <row r="8380" x14ac:dyDescent="0.25"/>
    <row r="8381" x14ac:dyDescent="0.25"/>
    <row r="8382" x14ac:dyDescent="0.25"/>
    <row r="8383" x14ac:dyDescent="0.25"/>
    <row r="8384" x14ac:dyDescent="0.25"/>
    <row r="8385" x14ac:dyDescent="0.25"/>
    <row r="8386" x14ac:dyDescent="0.25"/>
    <row r="8387" x14ac:dyDescent="0.25"/>
    <row r="8388" x14ac:dyDescent="0.25"/>
    <row r="8389" x14ac:dyDescent="0.25"/>
    <row r="8390" x14ac:dyDescent="0.25"/>
    <row r="8391" x14ac:dyDescent="0.25"/>
    <row r="8392" x14ac:dyDescent="0.25"/>
    <row r="8393" x14ac:dyDescent="0.25"/>
    <row r="8394" x14ac:dyDescent="0.25"/>
    <row r="8395" x14ac:dyDescent="0.25"/>
    <row r="8396" x14ac:dyDescent="0.25"/>
    <row r="8397" x14ac:dyDescent="0.25"/>
    <row r="8398" x14ac:dyDescent="0.25"/>
    <row r="8399" x14ac:dyDescent="0.25"/>
    <row r="8400" x14ac:dyDescent="0.25"/>
    <row r="8401" x14ac:dyDescent="0.25"/>
    <row r="8402" x14ac:dyDescent="0.25"/>
    <row r="8403" x14ac:dyDescent="0.25"/>
    <row r="8404" x14ac:dyDescent="0.25"/>
    <row r="8405" x14ac:dyDescent="0.25"/>
    <row r="8406" x14ac:dyDescent="0.25"/>
    <row r="8407" x14ac:dyDescent="0.25"/>
    <row r="8408" x14ac:dyDescent="0.25"/>
    <row r="8409" x14ac:dyDescent="0.25"/>
    <row r="8410" x14ac:dyDescent="0.25"/>
    <row r="8411" x14ac:dyDescent="0.25"/>
    <row r="8412" x14ac:dyDescent="0.25"/>
    <row r="8413" x14ac:dyDescent="0.25"/>
    <row r="8414" x14ac:dyDescent="0.25"/>
    <row r="8415" x14ac:dyDescent="0.25"/>
    <row r="8416" x14ac:dyDescent="0.25"/>
    <row r="8417" x14ac:dyDescent="0.25"/>
    <row r="8418" x14ac:dyDescent="0.25"/>
    <row r="8419" x14ac:dyDescent="0.25"/>
    <row r="8420" x14ac:dyDescent="0.25"/>
    <row r="8421" x14ac:dyDescent="0.25"/>
    <row r="8422" x14ac:dyDescent="0.25"/>
    <row r="8423" x14ac:dyDescent="0.25"/>
    <row r="8424" x14ac:dyDescent="0.25"/>
    <row r="8425" x14ac:dyDescent="0.25"/>
    <row r="8426" x14ac:dyDescent="0.25"/>
    <row r="8427" x14ac:dyDescent="0.25"/>
    <row r="8428" x14ac:dyDescent="0.25"/>
    <row r="8429" x14ac:dyDescent="0.25"/>
    <row r="8430" x14ac:dyDescent="0.25"/>
    <row r="8431" x14ac:dyDescent="0.25"/>
    <row r="8432" x14ac:dyDescent="0.25"/>
    <row r="8433" x14ac:dyDescent="0.25"/>
    <row r="8434" x14ac:dyDescent="0.25"/>
    <row r="8435" x14ac:dyDescent="0.25"/>
    <row r="8436" x14ac:dyDescent="0.25"/>
    <row r="8437" x14ac:dyDescent="0.25"/>
    <row r="8438" x14ac:dyDescent="0.25"/>
    <row r="8439" x14ac:dyDescent="0.25"/>
    <row r="8440" x14ac:dyDescent="0.25"/>
    <row r="8441" x14ac:dyDescent="0.25"/>
    <row r="8442" x14ac:dyDescent="0.25"/>
    <row r="8443" x14ac:dyDescent="0.25"/>
    <row r="8444" x14ac:dyDescent="0.25"/>
    <row r="8445" x14ac:dyDescent="0.25"/>
    <row r="8446" x14ac:dyDescent="0.25"/>
    <row r="8447" x14ac:dyDescent="0.25"/>
    <row r="8448" x14ac:dyDescent="0.25"/>
    <row r="8449" x14ac:dyDescent="0.25"/>
    <row r="8450" x14ac:dyDescent="0.25"/>
    <row r="8451" x14ac:dyDescent="0.25"/>
    <row r="8452" x14ac:dyDescent="0.25"/>
    <row r="8453" x14ac:dyDescent="0.25"/>
    <row r="8454" x14ac:dyDescent="0.25"/>
    <row r="8455" x14ac:dyDescent="0.25"/>
    <row r="8456" x14ac:dyDescent="0.25"/>
    <row r="8457" x14ac:dyDescent="0.25"/>
    <row r="8458" x14ac:dyDescent="0.25"/>
    <row r="8459" x14ac:dyDescent="0.25"/>
    <row r="8460" x14ac:dyDescent="0.25"/>
    <row r="8461" x14ac:dyDescent="0.25"/>
    <row r="8462" x14ac:dyDescent="0.25"/>
    <row r="8463" x14ac:dyDescent="0.25"/>
    <row r="8464" x14ac:dyDescent="0.25"/>
    <row r="8465" x14ac:dyDescent="0.25"/>
    <row r="8466" x14ac:dyDescent="0.25"/>
    <row r="8467" x14ac:dyDescent="0.25"/>
    <row r="8468" x14ac:dyDescent="0.25"/>
    <row r="8469" x14ac:dyDescent="0.25"/>
    <row r="8470" x14ac:dyDescent="0.25"/>
    <row r="8471" x14ac:dyDescent="0.25"/>
    <row r="8472" x14ac:dyDescent="0.25"/>
    <row r="8473" x14ac:dyDescent="0.25"/>
    <row r="8474" x14ac:dyDescent="0.25"/>
    <row r="8475" x14ac:dyDescent="0.25"/>
    <row r="8476" x14ac:dyDescent="0.25"/>
    <row r="8477" x14ac:dyDescent="0.25"/>
    <row r="8478" x14ac:dyDescent="0.25"/>
    <row r="8479" x14ac:dyDescent="0.25"/>
    <row r="8480" x14ac:dyDescent="0.25"/>
    <row r="8481" x14ac:dyDescent="0.25"/>
    <row r="8482" x14ac:dyDescent="0.25"/>
    <row r="8483" x14ac:dyDescent="0.25"/>
    <row r="8484" x14ac:dyDescent="0.25"/>
    <row r="8485" x14ac:dyDescent="0.25"/>
    <row r="8486" x14ac:dyDescent="0.25"/>
    <row r="8487" x14ac:dyDescent="0.25"/>
    <row r="8488" x14ac:dyDescent="0.25"/>
    <row r="8489" x14ac:dyDescent="0.25"/>
    <row r="8490" x14ac:dyDescent="0.25"/>
    <row r="8491" x14ac:dyDescent="0.25"/>
    <row r="8492" x14ac:dyDescent="0.25"/>
    <row r="8493" x14ac:dyDescent="0.25"/>
    <row r="8494" x14ac:dyDescent="0.25"/>
    <row r="8495" x14ac:dyDescent="0.25"/>
    <row r="8496" x14ac:dyDescent="0.25"/>
    <row r="8497" x14ac:dyDescent="0.25"/>
    <row r="8498" x14ac:dyDescent="0.25"/>
    <row r="8499" x14ac:dyDescent="0.25"/>
    <row r="8500" x14ac:dyDescent="0.25"/>
    <row r="8501" x14ac:dyDescent="0.25"/>
    <row r="8502" x14ac:dyDescent="0.25"/>
    <row r="8503" x14ac:dyDescent="0.25"/>
    <row r="8504" x14ac:dyDescent="0.25"/>
    <row r="8505" x14ac:dyDescent="0.25"/>
    <row r="8506" x14ac:dyDescent="0.25"/>
    <row r="8507" x14ac:dyDescent="0.25"/>
    <row r="8508" x14ac:dyDescent="0.25"/>
    <row r="8509" x14ac:dyDescent="0.25"/>
    <row r="8510" x14ac:dyDescent="0.25"/>
    <row r="8511" x14ac:dyDescent="0.25"/>
    <row r="8512" x14ac:dyDescent="0.25"/>
    <row r="8513" x14ac:dyDescent="0.25"/>
    <row r="8514" x14ac:dyDescent="0.25"/>
    <row r="8515" x14ac:dyDescent="0.25"/>
    <row r="8516" x14ac:dyDescent="0.25"/>
    <row r="8517" x14ac:dyDescent="0.25"/>
    <row r="8518" x14ac:dyDescent="0.25"/>
    <row r="8519" x14ac:dyDescent="0.25"/>
    <row r="8520" x14ac:dyDescent="0.25"/>
    <row r="8521" x14ac:dyDescent="0.25"/>
    <row r="8522" x14ac:dyDescent="0.25"/>
    <row r="8523" x14ac:dyDescent="0.25"/>
    <row r="8524" x14ac:dyDescent="0.25"/>
    <row r="8525" x14ac:dyDescent="0.25"/>
    <row r="8526" x14ac:dyDescent="0.25"/>
    <row r="8527" x14ac:dyDescent="0.25"/>
    <row r="8528" x14ac:dyDescent="0.25"/>
    <row r="8529" x14ac:dyDescent="0.25"/>
    <row r="8530" x14ac:dyDescent="0.25"/>
    <row r="8531" x14ac:dyDescent="0.25"/>
    <row r="8532" x14ac:dyDescent="0.25"/>
    <row r="8533" x14ac:dyDescent="0.25"/>
    <row r="8534" x14ac:dyDescent="0.25"/>
    <row r="8535" x14ac:dyDescent="0.25"/>
    <row r="8536" x14ac:dyDescent="0.25"/>
    <row r="8537" x14ac:dyDescent="0.25"/>
    <row r="8538" x14ac:dyDescent="0.25"/>
    <row r="8539" x14ac:dyDescent="0.25"/>
    <row r="8540" x14ac:dyDescent="0.25"/>
    <row r="8541" x14ac:dyDescent="0.25"/>
    <row r="8542" x14ac:dyDescent="0.25"/>
    <row r="8543" x14ac:dyDescent="0.25"/>
    <row r="8544" x14ac:dyDescent="0.25"/>
    <row r="8545" x14ac:dyDescent="0.25"/>
    <row r="8546" x14ac:dyDescent="0.25"/>
    <row r="8547" x14ac:dyDescent="0.25"/>
    <row r="8548" x14ac:dyDescent="0.25"/>
    <row r="8549" x14ac:dyDescent="0.25"/>
    <row r="8550" x14ac:dyDescent="0.25"/>
    <row r="8551" x14ac:dyDescent="0.25"/>
    <row r="8552" x14ac:dyDescent="0.25"/>
    <row r="8553" x14ac:dyDescent="0.25"/>
    <row r="8554" x14ac:dyDescent="0.25"/>
    <row r="8555" x14ac:dyDescent="0.25"/>
    <row r="8556" x14ac:dyDescent="0.25"/>
    <row r="8557" x14ac:dyDescent="0.25"/>
    <row r="8558" x14ac:dyDescent="0.25"/>
    <row r="8559" x14ac:dyDescent="0.25"/>
    <row r="8560" x14ac:dyDescent="0.25"/>
    <row r="8561" x14ac:dyDescent="0.25"/>
    <row r="8562" x14ac:dyDescent="0.25"/>
    <row r="8563" x14ac:dyDescent="0.25"/>
    <row r="8564" x14ac:dyDescent="0.25"/>
    <row r="8565" x14ac:dyDescent="0.25"/>
    <row r="8566" x14ac:dyDescent="0.25"/>
    <row r="8567" x14ac:dyDescent="0.25"/>
    <row r="8568" x14ac:dyDescent="0.25"/>
    <row r="8569" x14ac:dyDescent="0.25"/>
    <row r="8570" x14ac:dyDescent="0.25"/>
    <row r="8571" x14ac:dyDescent="0.25"/>
    <row r="8572" x14ac:dyDescent="0.25"/>
    <row r="8573" x14ac:dyDescent="0.25"/>
    <row r="8574" x14ac:dyDescent="0.25"/>
    <row r="8575" x14ac:dyDescent="0.25"/>
    <row r="8576" x14ac:dyDescent="0.25"/>
    <row r="8577" x14ac:dyDescent="0.25"/>
    <row r="8578" x14ac:dyDescent="0.25"/>
    <row r="8579" x14ac:dyDescent="0.25"/>
    <row r="8580" x14ac:dyDescent="0.25"/>
    <row r="8581" x14ac:dyDescent="0.25"/>
    <row r="8582" x14ac:dyDescent="0.25"/>
    <row r="8583" x14ac:dyDescent="0.25"/>
    <row r="8584" x14ac:dyDescent="0.25"/>
    <row r="8585" x14ac:dyDescent="0.25"/>
    <row r="8586" x14ac:dyDescent="0.25"/>
    <row r="8587" x14ac:dyDescent="0.25"/>
    <row r="8588" x14ac:dyDescent="0.25"/>
    <row r="8589" x14ac:dyDescent="0.25"/>
    <row r="8590" x14ac:dyDescent="0.25"/>
    <row r="8591" x14ac:dyDescent="0.25"/>
    <row r="8592" x14ac:dyDescent="0.25"/>
    <row r="8593" x14ac:dyDescent="0.25"/>
    <row r="8594" x14ac:dyDescent="0.25"/>
    <row r="8595" x14ac:dyDescent="0.25"/>
    <row r="8596" x14ac:dyDescent="0.25"/>
    <row r="8597" x14ac:dyDescent="0.25"/>
    <row r="8598" x14ac:dyDescent="0.25"/>
    <row r="8599" x14ac:dyDescent="0.25"/>
    <row r="8600" x14ac:dyDescent="0.25"/>
    <row r="8601" x14ac:dyDescent="0.25"/>
    <row r="8602" x14ac:dyDescent="0.25"/>
    <row r="8603" x14ac:dyDescent="0.25"/>
    <row r="8604" x14ac:dyDescent="0.25"/>
    <row r="8605" x14ac:dyDescent="0.25"/>
    <row r="8606" x14ac:dyDescent="0.25"/>
    <row r="8607" x14ac:dyDescent="0.25"/>
    <row r="8608" x14ac:dyDescent="0.25"/>
    <row r="8609" x14ac:dyDescent="0.25"/>
    <row r="8610" x14ac:dyDescent="0.25"/>
    <row r="8611" x14ac:dyDescent="0.25"/>
    <row r="8612" x14ac:dyDescent="0.25"/>
    <row r="8613" x14ac:dyDescent="0.25"/>
    <row r="8614" x14ac:dyDescent="0.25"/>
    <row r="8615" x14ac:dyDescent="0.25"/>
    <row r="8616" x14ac:dyDescent="0.25"/>
    <row r="8617" x14ac:dyDescent="0.25"/>
    <row r="8618" x14ac:dyDescent="0.25"/>
    <row r="8619" x14ac:dyDescent="0.25"/>
    <row r="8620" x14ac:dyDescent="0.25"/>
    <row r="8621" x14ac:dyDescent="0.25"/>
    <row r="8622" x14ac:dyDescent="0.25"/>
    <row r="8623" x14ac:dyDescent="0.25"/>
    <row r="8624" x14ac:dyDescent="0.25"/>
    <row r="8625" x14ac:dyDescent="0.25"/>
    <row r="8626" x14ac:dyDescent="0.25"/>
    <row r="8627" x14ac:dyDescent="0.25"/>
    <row r="8628" x14ac:dyDescent="0.25"/>
    <row r="8629" x14ac:dyDescent="0.25"/>
    <row r="8630" x14ac:dyDescent="0.25"/>
    <row r="8631" x14ac:dyDescent="0.25"/>
    <row r="8632" x14ac:dyDescent="0.25"/>
    <row r="8633" x14ac:dyDescent="0.25"/>
    <row r="8634" x14ac:dyDescent="0.25"/>
    <row r="8635" x14ac:dyDescent="0.25"/>
    <row r="8636" x14ac:dyDescent="0.25"/>
    <row r="8637" x14ac:dyDescent="0.25"/>
    <row r="8638" x14ac:dyDescent="0.25"/>
    <row r="8639" x14ac:dyDescent="0.25"/>
    <row r="8640" x14ac:dyDescent="0.25"/>
    <row r="8641" x14ac:dyDescent="0.25"/>
    <row r="8642" x14ac:dyDescent="0.25"/>
    <row r="8643" x14ac:dyDescent="0.25"/>
    <row r="8644" x14ac:dyDescent="0.25"/>
    <row r="8645" x14ac:dyDescent="0.25"/>
    <row r="8646" x14ac:dyDescent="0.25"/>
    <row r="8647" x14ac:dyDescent="0.25"/>
    <row r="8648" x14ac:dyDescent="0.25"/>
    <row r="8649" x14ac:dyDescent="0.25"/>
    <row r="8650" x14ac:dyDescent="0.25"/>
    <row r="8651" x14ac:dyDescent="0.25"/>
    <row r="8652" x14ac:dyDescent="0.25"/>
    <row r="8653" x14ac:dyDescent="0.25"/>
    <row r="8654" x14ac:dyDescent="0.25"/>
    <row r="8655" x14ac:dyDescent="0.25"/>
    <row r="8656" x14ac:dyDescent="0.25"/>
    <row r="8657" x14ac:dyDescent="0.25"/>
    <row r="8658" x14ac:dyDescent="0.25"/>
    <row r="8659" x14ac:dyDescent="0.25"/>
    <row r="8660" x14ac:dyDescent="0.25"/>
    <row r="8661" x14ac:dyDescent="0.25"/>
    <row r="8662" x14ac:dyDescent="0.25"/>
    <row r="8663" x14ac:dyDescent="0.25"/>
    <row r="8664" x14ac:dyDescent="0.25"/>
    <row r="8665" x14ac:dyDescent="0.25"/>
    <row r="8666" x14ac:dyDescent="0.25"/>
    <row r="8667" x14ac:dyDescent="0.25"/>
    <row r="8668" x14ac:dyDescent="0.25"/>
    <row r="8669" x14ac:dyDescent="0.25"/>
    <row r="8670" x14ac:dyDescent="0.25"/>
    <row r="8671" x14ac:dyDescent="0.25"/>
    <row r="8672" x14ac:dyDescent="0.25"/>
    <row r="8673" x14ac:dyDescent="0.25"/>
    <row r="8674" x14ac:dyDescent="0.25"/>
    <row r="8675" x14ac:dyDescent="0.25"/>
    <row r="8676" x14ac:dyDescent="0.25"/>
    <row r="8677" x14ac:dyDescent="0.25"/>
    <row r="8678" x14ac:dyDescent="0.25"/>
    <row r="8679" x14ac:dyDescent="0.25"/>
    <row r="8680" x14ac:dyDescent="0.25"/>
    <row r="8681" x14ac:dyDescent="0.25"/>
    <row r="8682" x14ac:dyDescent="0.25"/>
    <row r="8683" x14ac:dyDescent="0.25"/>
    <row r="8684" x14ac:dyDescent="0.25"/>
    <row r="8685" x14ac:dyDescent="0.25"/>
    <row r="8686" x14ac:dyDescent="0.25"/>
    <row r="8687" x14ac:dyDescent="0.25"/>
    <row r="8688" x14ac:dyDescent="0.25"/>
    <row r="8689" x14ac:dyDescent="0.25"/>
    <row r="8690" x14ac:dyDescent="0.25"/>
    <row r="8691" x14ac:dyDescent="0.25"/>
    <row r="8692" x14ac:dyDescent="0.25"/>
    <row r="8693" x14ac:dyDescent="0.25"/>
    <row r="8694" x14ac:dyDescent="0.25"/>
    <row r="8695" x14ac:dyDescent="0.25"/>
    <row r="8696" x14ac:dyDescent="0.25"/>
    <row r="8697" x14ac:dyDescent="0.25"/>
    <row r="8698" x14ac:dyDescent="0.25"/>
    <row r="8699" x14ac:dyDescent="0.25"/>
    <row r="8700" x14ac:dyDescent="0.25"/>
    <row r="8701" x14ac:dyDescent="0.25"/>
    <row r="8702" x14ac:dyDescent="0.25"/>
    <row r="8703" x14ac:dyDescent="0.25"/>
    <row r="8704" x14ac:dyDescent="0.25"/>
    <row r="8705" x14ac:dyDescent="0.25"/>
    <row r="8706" x14ac:dyDescent="0.25"/>
    <row r="8707" x14ac:dyDescent="0.25"/>
    <row r="8708" x14ac:dyDescent="0.25"/>
    <row r="8709" x14ac:dyDescent="0.25"/>
    <row r="8710" x14ac:dyDescent="0.25"/>
    <row r="8711" x14ac:dyDescent="0.25"/>
    <row r="8712" x14ac:dyDescent="0.25"/>
    <row r="8713" x14ac:dyDescent="0.25"/>
    <row r="8714" x14ac:dyDescent="0.25"/>
    <row r="8715" x14ac:dyDescent="0.25"/>
    <row r="8716" x14ac:dyDescent="0.25"/>
    <row r="8717" x14ac:dyDescent="0.25"/>
    <row r="8718" x14ac:dyDescent="0.25"/>
    <row r="8719" x14ac:dyDescent="0.25"/>
    <row r="8720" x14ac:dyDescent="0.25"/>
    <row r="8721" x14ac:dyDescent="0.25"/>
    <row r="8722" x14ac:dyDescent="0.25"/>
    <row r="8723" x14ac:dyDescent="0.25"/>
    <row r="8724" x14ac:dyDescent="0.25"/>
    <row r="8725" x14ac:dyDescent="0.25"/>
    <row r="8726" x14ac:dyDescent="0.25"/>
    <row r="8727" x14ac:dyDescent="0.25"/>
    <row r="8728" x14ac:dyDescent="0.25"/>
    <row r="8729" x14ac:dyDescent="0.25"/>
    <row r="8730" x14ac:dyDescent="0.25"/>
    <row r="8731" x14ac:dyDescent="0.25"/>
    <row r="8732" x14ac:dyDescent="0.25"/>
    <row r="8733" x14ac:dyDescent="0.25"/>
    <row r="8734" x14ac:dyDescent="0.25"/>
    <row r="8735" x14ac:dyDescent="0.25"/>
    <row r="8736" x14ac:dyDescent="0.25"/>
    <row r="8737" x14ac:dyDescent="0.25"/>
    <row r="8738" x14ac:dyDescent="0.25"/>
    <row r="8739" x14ac:dyDescent="0.25"/>
    <row r="8740" x14ac:dyDescent="0.25"/>
    <row r="8741" x14ac:dyDescent="0.25"/>
    <row r="8742" x14ac:dyDescent="0.25"/>
    <row r="8743" x14ac:dyDescent="0.25"/>
    <row r="8744" x14ac:dyDescent="0.25"/>
    <row r="8745" x14ac:dyDescent="0.25"/>
    <row r="8746" x14ac:dyDescent="0.25"/>
    <row r="8747" x14ac:dyDescent="0.25"/>
    <row r="8748" x14ac:dyDescent="0.25"/>
    <row r="8749" x14ac:dyDescent="0.25"/>
    <row r="8750" x14ac:dyDescent="0.25"/>
    <row r="8751" x14ac:dyDescent="0.25"/>
    <row r="8752" x14ac:dyDescent="0.25"/>
    <row r="8753" x14ac:dyDescent="0.25"/>
    <row r="8754" x14ac:dyDescent="0.25"/>
    <row r="8755" x14ac:dyDescent="0.25"/>
    <row r="8756" x14ac:dyDescent="0.25"/>
    <row r="8757" x14ac:dyDescent="0.25"/>
    <row r="8758" x14ac:dyDescent="0.25"/>
    <row r="8759" x14ac:dyDescent="0.25"/>
    <row r="8760" x14ac:dyDescent="0.25"/>
    <row r="8761" x14ac:dyDescent="0.25"/>
    <row r="8762" x14ac:dyDescent="0.25"/>
    <row r="8763" x14ac:dyDescent="0.25"/>
    <row r="8764" x14ac:dyDescent="0.25"/>
    <row r="8765" x14ac:dyDescent="0.25"/>
    <row r="8766" x14ac:dyDescent="0.25"/>
    <row r="8767" x14ac:dyDescent="0.25"/>
    <row r="8768" x14ac:dyDescent="0.25"/>
    <row r="8769" x14ac:dyDescent="0.25"/>
    <row r="8770" x14ac:dyDescent="0.25"/>
    <row r="8771" x14ac:dyDescent="0.25"/>
    <row r="8772" x14ac:dyDescent="0.25"/>
    <row r="8773" x14ac:dyDescent="0.25"/>
    <row r="8774" x14ac:dyDescent="0.25"/>
    <row r="8775" x14ac:dyDescent="0.25"/>
    <row r="8776" x14ac:dyDescent="0.25"/>
    <row r="8777" x14ac:dyDescent="0.25"/>
    <row r="8778" x14ac:dyDescent="0.25"/>
    <row r="8779" x14ac:dyDescent="0.25"/>
    <row r="8780" x14ac:dyDescent="0.25"/>
    <row r="8781" x14ac:dyDescent="0.25"/>
    <row r="8782" x14ac:dyDescent="0.25"/>
    <row r="8783" x14ac:dyDescent="0.25"/>
    <row r="8784" x14ac:dyDescent="0.25"/>
    <row r="8785" x14ac:dyDescent="0.25"/>
    <row r="8786" x14ac:dyDescent="0.25"/>
    <row r="8787" x14ac:dyDescent="0.25"/>
    <row r="8788" x14ac:dyDescent="0.25"/>
    <row r="8789" x14ac:dyDescent="0.25"/>
    <row r="8790" x14ac:dyDescent="0.25"/>
    <row r="8791" x14ac:dyDescent="0.25"/>
    <row r="8792" x14ac:dyDescent="0.25"/>
    <row r="8793" x14ac:dyDescent="0.25"/>
    <row r="8794" x14ac:dyDescent="0.25"/>
    <row r="8795" x14ac:dyDescent="0.25"/>
    <row r="8796" x14ac:dyDescent="0.25"/>
    <row r="8797" x14ac:dyDescent="0.25"/>
    <row r="8798" x14ac:dyDescent="0.25"/>
    <row r="8799" x14ac:dyDescent="0.25"/>
    <row r="8800" x14ac:dyDescent="0.25"/>
    <row r="8801" x14ac:dyDescent="0.25"/>
    <row r="8802" x14ac:dyDescent="0.25"/>
    <row r="8803" x14ac:dyDescent="0.25"/>
    <row r="8804" x14ac:dyDescent="0.25"/>
    <row r="8805" x14ac:dyDescent="0.25"/>
    <row r="8806" x14ac:dyDescent="0.25"/>
    <row r="8807" x14ac:dyDescent="0.25"/>
    <row r="8808" x14ac:dyDescent="0.25"/>
    <row r="8809" x14ac:dyDescent="0.25"/>
    <row r="8810" x14ac:dyDescent="0.25"/>
    <row r="8811" x14ac:dyDescent="0.25"/>
    <row r="8812" x14ac:dyDescent="0.25"/>
    <row r="8813" x14ac:dyDescent="0.25"/>
    <row r="8814" x14ac:dyDescent="0.25"/>
    <row r="8815" x14ac:dyDescent="0.25"/>
    <row r="8816" x14ac:dyDescent="0.25"/>
    <row r="8817" x14ac:dyDescent="0.25"/>
    <row r="8818" x14ac:dyDescent="0.25"/>
    <row r="8819" x14ac:dyDescent="0.25"/>
    <row r="8820" x14ac:dyDescent="0.25"/>
    <row r="8821" x14ac:dyDescent="0.25"/>
    <row r="8822" x14ac:dyDescent="0.25"/>
    <row r="8823" x14ac:dyDescent="0.25"/>
    <row r="8824" x14ac:dyDescent="0.25"/>
    <row r="8825" x14ac:dyDescent="0.25"/>
    <row r="8826" x14ac:dyDescent="0.25"/>
    <row r="8827" x14ac:dyDescent="0.25"/>
    <row r="8828" x14ac:dyDescent="0.25"/>
    <row r="8829" x14ac:dyDescent="0.25"/>
    <row r="8830" x14ac:dyDescent="0.25"/>
    <row r="8831" x14ac:dyDescent="0.25"/>
    <row r="8832" x14ac:dyDescent="0.25"/>
    <row r="8833" x14ac:dyDescent="0.25"/>
    <row r="8834" x14ac:dyDescent="0.25"/>
    <row r="8835" x14ac:dyDescent="0.25"/>
    <row r="8836" x14ac:dyDescent="0.25"/>
    <row r="8837" x14ac:dyDescent="0.25"/>
    <row r="8838" x14ac:dyDescent="0.25"/>
    <row r="8839" x14ac:dyDescent="0.25"/>
    <row r="8840" x14ac:dyDescent="0.25"/>
    <row r="8841" x14ac:dyDescent="0.25"/>
    <row r="8842" x14ac:dyDescent="0.25"/>
    <row r="8843" x14ac:dyDescent="0.25"/>
    <row r="8844" x14ac:dyDescent="0.25"/>
    <row r="8845" x14ac:dyDescent="0.25"/>
    <row r="8846" x14ac:dyDescent="0.25"/>
    <row r="8847" x14ac:dyDescent="0.25"/>
    <row r="8848" x14ac:dyDescent="0.25"/>
    <row r="8849" x14ac:dyDescent="0.25"/>
    <row r="8850" x14ac:dyDescent="0.25"/>
    <row r="8851" x14ac:dyDescent="0.25"/>
    <row r="8852" x14ac:dyDescent="0.25"/>
    <row r="8853" x14ac:dyDescent="0.25"/>
    <row r="8854" x14ac:dyDescent="0.25"/>
    <row r="8855" x14ac:dyDescent="0.25"/>
    <row r="8856" x14ac:dyDescent="0.25"/>
    <row r="8857" x14ac:dyDescent="0.25"/>
    <row r="8858" x14ac:dyDescent="0.25"/>
    <row r="8859" x14ac:dyDescent="0.25"/>
    <row r="8860" x14ac:dyDescent="0.25"/>
    <row r="8861" x14ac:dyDescent="0.25"/>
    <row r="8862" x14ac:dyDescent="0.25"/>
    <row r="8863" x14ac:dyDescent="0.25"/>
    <row r="8864" x14ac:dyDescent="0.25"/>
    <row r="8865" x14ac:dyDescent="0.25"/>
    <row r="8866" x14ac:dyDescent="0.25"/>
    <row r="8867" x14ac:dyDescent="0.25"/>
    <row r="8868" x14ac:dyDescent="0.25"/>
    <row r="8869" x14ac:dyDescent="0.25"/>
    <row r="8870" x14ac:dyDescent="0.25"/>
    <row r="8871" x14ac:dyDescent="0.25"/>
    <row r="8872" x14ac:dyDescent="0.25"/>
    <row r="8873" x14ac:dyDescent="0.25"/>
    <row r="8874" x14ac:dyDescent="0.25"/>
    <row r="8875" x14ac:dyDescent="0.25"/>
    <row r="8876" x14ac:dyDescent="0.25"/>
    <row r="8877" x14ac:dyDescent="0.25"/>
    <row r="8878" x14ac:dyDescent="0.25"/>
    <row r="8879" x14ac:dyDescent="0.25"/>
    <row r="8880" x14ac:dyDescent="0.25"/>
    <row r="8881" x14ac:dyDescent="0.25"/>
    <row r="8882" x14ac:dyDescent="0.25"/>
    <row r="8883" x14ac:dyDescent="0.25"/>
    <row r="8884" x14ac:dyDescent="0.25"/>
    <row r="8885" x14ac:dyDescent="0.25"/>
    <row r="8886" x14ac:dyDescent="0.25"/>
    <row r="8887" x14ac:dyDescent="0.25"/>
    <row r="8888" x14ac:dyDescent="0.25"/>
    <row r="8889" x14ac:dyDescent="0.25"/>
    <row r="8890" x14ac:dyDescent="0.25"/>
    <row r="8891" x14ac:dyDescent="0.25"/>
    <row r="8892" x14ac:dyDescent="0.25"/>
    <row r="8893" x14ac:dyDescent="0.25"/>
    <row r="8894" x14ac:dyDescent="0.25"/>
    <row r="8895" x14ac:dyDescent="0.25"/>
    <row r="8896" x14ac:dyDescent="0.25"/>
    <row r="8897" x14ac:dyDescent="0.25"/>
    <row r="8898" x14ac:dyDescent="0.25"/>
    <row r="8899" x14ac:dyDescent="0.25"/>
    <row r="8900" x14ac:dyDescent="0.25"/>
    <row r="8901" x14ac:dyDescent="0.25"/>
    <row r="8902" x14ac:dyDescent="0.25"/>
    <row r="8903" x14ac:dyDescent="0.25"/>
    <row r="8904" x14ac:dyDescent="0.25"/>
    <row r="8905" x14ac:dyDescent="0.25"/>
    <row r="8906" x14ac:dyDescent="0.25"/>
    <row r="8907" x14ac:dyDescent="0.25"/>
    <row r="8908" x14ac:dyDescent="0.25"/>
    <row r="8909" x14ac:dyDescent="0.25"/>
    <row r="8910" x14ac:dyDescent="0.25"/>
    <row r="8911" x14ac:dyDescent="0.25"/>
    <row r="8912" x14ac:dyDescent="0.25"/>
    <row r="8913" x14ac:dyDescent="0.25"/>
    <row r="8914" x14ac:dyDescent="0.25"/>
    <row r="8915" x14ac:dyDescent="0.25"/>
    <row r="8916" x14ac:dyDescent="0.25"/>
    <row r="8917" x14ac:dyDescent="0.25"/>
    <row r="8918" x14ac:dyDescent="0.25"/>
    <row r="8919" x14ac:dyDescent="0.25"/>
    <row r="8920" x14ac:dyDescent="0.25"/>
    <row r="8921" x14ac:dyDescent="0.25"/>
    <row r="8922" x14ac:dyDescent="0.25"/>
    <row r="8923" x14ac:dyDescent="0.25"/>
    <row r="8924" x14ac:dyDescent="0.25"/>
    <row r="8925" x14ac:dyDescent="0.25"/>
    <row r="8926" x14ac:dyDescent="0.25"/>
    <row r="8927" x14ac:dyDescent="0.25"/>
    <row r="8928" x14ac:dyDescent="0.25"/>
    <row r="8929" x14ac:dyDescent="0.25"/>
    <row r="8930" x14ac:dyDescent="0.25"/>
    <row r="8931" x14ac:dyDescent="0.25"/>
    <row r="8932" x14ac:dyDescent="0.25"/>
    <row r="8933" x14ac:dyDescent="0.25"/>
    <row r="8934" x14ac:dyDescent="0.25"/>
    <row r="8935" x14ac:dyDescent="0.25"/>
    <row r="8936" x14ac:dyDescent="0.25"/>
    <row r="8937" x14ac:dyDescent="0.25"/>
    <row r="8938" x14ac:dyDescent="0.25"/>
    <row r="8939" x14ac:dyDescent="0.25"/>
    <row r="8940" x14ac:dyDescent="0.25"/>
    <row r="8941" x14ac:dyDescent="0.25"/>
    <row r="8942" x14ac:dyDescent="0.25"/>
    <row r="8943" x14ac:dyDescent="0.25"/>
    <row r="8944" x14ac:dyDescent="0.25"/>
    <row r="8945" x14ac:dyDescent="0.25"/>
    <row r="8946" x14ac:dyDescent="0.25"/>
    <row r="8947" x14ac:dyDescent="0.25"/>
    <row r="8948" x14ac:dyDescent="0.25"/>
    <row r="8949" x14ac:dyDescent="0.25"/>
    <row r="8950" x14ac:dyDescent="0.25"/>
    <row r="8951" x14ac:dyDescent="0.25"/>
    <row r="8952" x14ac:dyDescent="0.25"/>
    <row r="8953" x14ac:dyDescent="0.25"/>
    <row r="8954" x14ac:dyDescent="0.25"/>
    <row r="8955" x14ac:dyDescent="0.25"/>
    <row r="8956" x14ac:dyDescent="0.25"/>
    <row r="8957" x14ac:dyDescent="0.25"/>
    <row r="8958" x14ac:dyDescent="0.25"/>
    <row r="8959" x14ac:dyDescent="0.25"/>
    <row r="8960" x14ac:dyDescent="0.25"/>
    <row r="8961" x14ac:dyDescent="0.25"/>
    <row r="8962" x14ac:dyDescent="0.25"/>
    <row r="8963" x14ac:dyDescent="0.25"/>
    <row r="8964" x14ac:dyDescent="0.25"/>
    <row r="8965" x14ac:dyDescent="0.25"/>
    <row r="8966" x14ac:dyDescent="0.25"/>
    <row r="8967" x14ac:dyDescent="0.25"/>
    <row r="8968" x14ac:dyDescent="0.25"/>
    <row r="8969" x14ac:dyDescent="0.25"/>
    <row r="8970" x14ac:dyDescent="0.25"/>
    <row r="8971" x14ac:dyDescent="0.25"/>
    <row r="8972" x14ac:dyDescent="0.25"/>
    <row r="8973" x14ac:dyDescent="0.25"/>
    <row r="8974" x14ac:dyDescent="0.25"/>
    <row r="8975" x14ac:dyDescent="0.25"/>
    <row r="8976" x14ac:dyDescent="0.25"/>
    <row r="8977" x14ac:dyDescent="0.25"/>
    <row r="8978" x14ac:dyDescent="0.25"/>
    <row r="8979" x14ac:dyDescent="0.25"/>
    <row r="8980" x14ac:dyDescent="0.25"/>
    <row r="8981" x14ac:dyDescent="0.25"/>
    <row r="8982" x14ac:dyDescent="0.25"/>
    <row r="8983" x14ac:dyDescent="0.25"/>
    <row r="8984" x14ac:dyDescent="0.25"/>
    <row r="8985" x14ac:dyDescent="0.25"/>
    <row r="8986" x14ac:dyDescent="0.25"/>
    <row r="8987" x14ac:dyDescent="0.25"/>
    <row r="8988" x14ac:dyDescent="0.25"/>
    <row r="8989" x14ac:dyDescent="0.25"/>
    <row r="8990" x14ac:dyDescent="0.25"/>
    <row r="8991" x14ac:dyDescent="0.25"/>
    <row r="8992" x14ac:dyDescent="0.25"/>
    <row r="8993" x14ac:dyDescent="0.25"/>
    <row r="8994" x14ac:dyDescent="0.25"/>
    <row r="8995" x14ac:dyDescent="0.25"/>
    <row r="8996" x14ac:dyDescent="0.25"/>
    <row r="8997" x14ac:dyDescent="0.25"/>
    <row r="8998" x14ac:dyDescent="0.25"/>
    <row r="8999" x14ac:dyDescent="0.25"/>
    <row r="9000" x14ac:dyDescent="0.25"/>
    <row r="9001" x14ac:dyDescent="0.25"/>
    <row r="9002" x14ac:dyDescent="0.25"/>
    <row r="9003" x14ac:dyDescent="0.25"/>
    <row r="9004" x14ac:dyDescent="0.25"/>
    <row r="9005" x14ac:dyDescent="0.25"/>
    <row r="9006" x14ac:dyDescent="0.25"/>
    <row r="9007" x14ac:dyDescent="0.25"/>
    <row r="9008" x14ac:dyDescent="0.25"/>
    <row r="9009" x14ac:dyDescent="0.25"/>
    <row r="9010" x14ac:dyDescent="0.25"/>
    <row r="9011" x14ac:dyDescent="0.25"/>
    <row r="9012" x14ac:dyDescent="0.25"/>
    <row r="9013" x14ac:dyDescent="0.25"/>
    <row r="9014" x14ac:dyDescent="0.25"/>
    <row r="9015" x14ac:dyDescent="0.25"/>
    <row r="9016" x14ac:dyDescent="0.25"/>
    <row r="9017" x14ac:dyDescent="0.25"/>
    <row r="9018" x14ac:dyDescent="0.25"/>
    <row r="9019" x14ac:dyDescent="0.25"/>
    <row r="9020" x14ac:dyDescent="0.25"/>
    <row r="9021" x14ac:dyDescent="0.25"/>
    <row r="9022" x14ac:dyDescent="0.25"/>
    <row r="9023" x14ac:dyDescent="0.25"/>
    <row r="9024" x14ac:dyDescent="0.25"/>
    <row r="9025" x14ac:dyDescent="0.25"/>
    <row r="9026" x14ac:dyDescent="0.25"/>
    <row r="9027" x14ac:dyDescent="0.25"/>
    <row r="9028" x14ac:dyDescent="0.25"/>
    <row r="9029" x14ac:dyDescent="0.25"/>
    <row r="9030" x14ac:dyDescent="0.25"/>
    <row r="9031" x14ac:dyDescent="0.25"/>
    <row r="9032" x14ac:dyDescent="0.25"/>
    <row r="9033" x14ac:dyDescent="0.25"/>
    <row r="9034" x14ac:dyDescent="0.25"/>
    <row r="9035" x14ac:dyDescent="0.25"/>
    <row r="9036" x14ac:dyDescent="0.25"/>
    <row r="9037" x14ac:dyDescent="0.25"/>
    <row r="9038" x14ac:dyDescent="0.25"/>
    <row r="9039" x14ac:dyDescent="0.25"/>
    <row r="9040" x14ac:dyDescent="0.25"/>
    <row r="9041" x14ac:dyDescent="0.25"/>
    <row r="9042" x14ac:dyDescent="0.25"/>
    <row r="9043" x14ac:dyDescent="0.25"/>
    <row r="9044" x14ac:dyDescent="0.25"/>
    <row r="9045" x14ac:dyDescent="0.25"/>
    <row r="9046" x14ac:dyDescent="0.25"/>
    <row r="9047" x14ac:dyDescent="0.25"/>
    <row r="9048" x14ac:dyDescent="0.25"/>
    <row r="9049" x14ac:dyDescent="0.25"/>
    <row r="9050" x14ac:dyDescent="0.25"/>
    <row r="9051" x14ac:dyDescent="0.25"/>
    <row r="9052" x14ac:dyDescent="0.25"/>
    <row r="9053" x14ac:dyDescent="0.25"/>
    <row r="9054" x14ac:dyDescent="0.25"/>
    <row r="9055" x14ac:dyDescent="0.25"/>
    <row r="9056" x14ac:dyDescent="0.25"/>
    <row r="9057" x14ac:dyDescent="0.25"/>
    <row r="9058" x14ac:dyDescent="0.25"/>
    <row r="9059" x14ac:dyDescent="0.25"/>
    <row r="9060" x14ac:dyDescent="0.25"/>
    <row r="9061" x14ac:dyDescent="0.25"/>
    <row r="9062" x14ac:dyDescent="0.25"/>
    <row r="9063" x14ac:dyDescent="0.25"/>
    <row r="9064" x14ac:dyDescent="0.25"/>
    <row r="9065" x14ac:dyDescent="0.25"/>
    <row r="9066" x14ac:dyDescent="0.25"/>
    <row r="9067" x14ac:dyDescent="0.25"/>
    <row r="9068" x14ac:dyDescent="0.25"/>
    <row r="9069" x14ac:dyDescent="0.25"/>
    <row r="9070" x14ac:dyDescent="0.25"/>
    <row r="9071" x14ac:dyDescent="0.25"/>
    <row r="9072" x14ac:dyDescent="0.25"/>
    <row r="9073" x14ac:dyDescent="0.25"/>
    <row r="9074" x14ac:dyDescent="0.25"/>
    <row r="9075" x14ac:dyDescent="0.25"/>
    <row r="9076" x14ac:dyDescent="0.25"/>
    <row r="9077" x14ac:dyDescent="0.25"/>
    <row r="9078" x14ac:dyDescent="0.25"/>
    <row r="9079" x14ac:dyDescent="0.25"/>
    <row r="9080" x14ac:dyDescent="0.25"/>
    <row r="9081" x14ac:dyDescent="0.25"/>
    <row r="9082" x14ac:dyDescent="0.25"/>
    <row r="9083" x14ac:dyDescent="0.25"/>
    <row r="9084" x14ac:dyDescent="0.25"/>
    <row r="9085" x14ac:dyDescent="0.25"/>
    <row r="9086" x14ac:dyDescent="0.25"/>
    <row r="9087" x14ac:dyDescent="0.25"/>
    <row r="9088" x14ac:dyDescent="0.25"/>
    <row r="9089" x14ac:dyDescent="0.25"/>
    <row r="9090" x14ac:dyDescent="0.25"/>
    <row r="9091" x14ac:dyDescent="0.25"/>
    <row r="9092" x14ac:dyDescent="0.25"/>
    <row r="9093" x14ac:dyDescent="0.25"/>
    <row r="9094" x14ac:dyDescent="0.25"/>
    <row r="9095" x14ac:dyDescent="0.25"/>
    <row r="9096" x14ac:dyDescent="0.25"/>
    <row r="9097" x14ac:dyDescent="0.25"/>
    <row r="9098" x14ac:dyDescent="0.25"/>
    <row r="9099" x14ac:dyDescent="0.25"/>
    <row r="9100" x14ac:dyDescent="0.25"/>
    <row r="9101" x14ac:dyDescent="0.25"/>
    <row r="9102" x14ac:dyDescent="0.25"/>
    <row r="9103" x14ac:dyDescent="0.25"/>
    <row r="9104" x14ac:dyDescent="0.25"/>
    <row r="9105" x14ac:dyDescent="0.25"/>
    <row r="9106" x14ac:dyDescent="0.25"/>
    <row r="9107" x14ac:dyDescent="0.25"/>
    <row r="9108" x14ac:dyDescent="0.25"/>
    <row r="9109" x14ac:dyDescent="0.25"/>
    <row r="9110" x14ac:dyDescent="0.25"/>
    <row r="9111" x14ac:dyDescent="0.25"/>
    <row r="9112" x14ac:dyDescent="0.25"/>
    <row r="9113" x14ac:dyDescent="0.25"/>
    <row r="9114" x14ac:dyDescent="0.25"/>
    <row r="9115" x14ac:dyDescent="0.25"/>
    <row r="9116" x14ac:dyDescent="0.25"/>
    <row r="9117" x14ac:dyDescent="0.25"/>
    <row r="9118" x14ac:dyDescent="0.25"/>
    <row r="9119" x14ac:dyDescent="0.25"/>
    <row r="9120" x14ac:dyDescent="0.25"/>
    <row r="9121" x14ac:dyDescent="0.25"/>
    <row r="9122" x14ac:dyDescent="0.25"/>
    <row r="9123" x14ac:dyDescent="0.25"/>
    <row r="9124" x14ac:dyDescent="0.25"/>
    <row r="9125" x14ac:dyDescent="0.25"/>
    <row r="9126" x14ac:dyDescent="0.25"/>
    <row r="9127" x14ac:dyDescent="0.25"/>
    <row r="9128" x14ac:dyDescent="0.25"/>
    <row r="9129" x14ac:dyDescent="0.25"/>
    <row r="9130" x14ac:dyDescent="0.25"/>
    <row r="9131" x14ac:dyDescent="0.25"/>
    <row r="9132" x14ac:dyDescent="0.25"/>
    <row r="9133" x14ac:dyDescent="0.25"/>
    <row r="9134" x14ac:dyDescent="0.25"/>
    <row r="9135" x14ac:dyDescent="0.25"/>
    <row r="9136" x14ac:dyDescent="0.25"/>
    <row r="9137" x14ac:dyDescent="0.25"/>
    <row r="9138" x14ac:dyDescent="0.25"/>
    <row r="9139" x14ac:dyDescent="0.25"/>
    <row r="9140" x14ac:dyDescent="0.25"/>
    <row r="9141" x14ac:dyDescent="0.25"/>
    <row r="9142" x14ac:dyDescent="0.25"/>
    <row r="9143" x14ac:dyDescent="0.25"/>
    <row r="9144" x14ac:dyDescent="0.25"/>
    <row r="9145" x14ac:dyDescent="0.25"/>
    <row r="9146" x14ac:dyDescent="0.25"/>
    <row r="9147" x14ac:dyDescent="0.25"/>
    <row r="9148" x14ac:dyDescent="0.25"/>
    <row r="9149" x14ac:dyDescent="0.25"/>
    <row r="9150" x14ac:dyDescent="0.25"/>
    <row r="9151" x14ac:dyDescent="0.25"/>
    <row r="9152" x14ac:dyDescent="0.25"/>
    <row r="9153" x14ac:dyDescent="0.25"/>
    <row r="9154" x14ac:dyDescent="0.25"/>
    <row r="9155" x14ac:dyDescent="0.25"/>
    <row r="9156" x14ac:dyDescent="0.25"/>
    <row r="9157" x14ac:dyDescent="0.25"/>
    <row r="9158" x14ac:dyDescent="0.25"/>
    <row r="9159" x14ac:dyDescent="0.25"/>
    <row r="9160" x14ac:dyDescent="0.25"/>
    <row r="9161" x14ac:dyDescent="0.25"/>
    <row r="9162" x14ac:dyDescent="0.25"/>
    <row r="9163" x14ac:dyDescent="0.25"/>
    <row r="9164" x14ac:dyDescent="0.25"/>
    <row r="9165" x14ac:dyDescent="0.25"/>
    <row r="9166" x14ac:dyDescent="0.25"/>
    <row r="9167" x14ac:dyDescent="0.25"/>
    <row r="9168" x14ac:dyDescent="0.25"/>
    <row r="9169" x14ac:dyDescent="0.25"/>
    <row r="9170" x14ac:dyDescent="0.25"/>
    <row r="9171" x14ac:dyDescent="0.25"/>
    <row r="9172" x14ac:dyDescent="0.25"/>
    <row r="9173" x14ac:dyDescent="0.25"/>
    <row r="9174" x14ac:dyDescent="0.25"/>
    <row r="9175" x14ac:dyDescent="0.25"/>
    <row r="9176" x14ac:dyDescent="0.25"/>
    <row r="9177" x14ac:dyDescent="0.25"/>
    <row r="9178" x14ac:dyDescent="0.25"/>
    <row r="9179" x14ac:dyDescent="0.25"/>
    <row r="9180" x14ac:dyDescent="0.25"/>
    <row r="9181" x14ac:dyDescent="0.25"/>
    <row r="9182" x14ac:dyDescent="0.25"/>
    <row r="9183" x14ac:dyDescent="0.25"/>
    <row r="9184" x14ac:dyDescent="0.25"/>
    <row r="9185" x14ac:dyDescent="0.25"/>
    <row r="9186" x14ac:dyDescent="0.25"/>
    <row r="9187" x14ac:dyDescent="0.25"/>
    <row r="9188" x14ac:dyDescent="0.25"/>
    <row r="9189" x14ac:dyDescent="0.25"/>
    <row r="9190" x14ac:dyDescent="0.25"/>
    <row r="9191" x14ac:dyDescent="0.25"/>
    <row r="9192" x14ac:dyDescent="0.25"/>
    <row r="9193" x14ac:dyDescent="0.25"/>
    <row r="9194" x14ac:dyDescent="0.25"/>
    <row r="9195" x14ac:dyDescent="0.25"/>
    <row r="9196" x14ac:dyDescent="0.25"/>
    <row r="9197" x14ac:dyDescent="0.25"/>
    <row r="9198" x14ac:dyDescent="0.25"/>
    <row r="9199" x14ac:dyDescent="0.25"/>
    <row r="9200" x14ac:dyDescent="0.25"/>
    <row r="9201" x14ac:dyDescent="0.25"/>
    <row r="9202" x14ac:dyDescent="0.25"/>
    <row r="9203" x14ac:dyDescent="0.25"/>
    <row r="9204" x14ac:dyDescent="0.25"/>
    <row r="9205" x14ac:dyDescent="0.25"/>
    <row r="9206" x14ac:dyDescent="0.25"/>
    <row r="9207" x14ac:dyDescent="0.25"/>
    <row r="9208" x14ac:dyDescent="0.25"/>
    <row r="9209" x14ac:dyDescent="0.25"/>
    <row r="9210" x14ac:dyDescent="0.25"/>
    <row r="9211" x14ac:dyDescent="0.25"/>
    <row r="9212" x14ac:dyDescent="0.25"/>
    <row r="9213" x14ac:dyDescent="0.25"/>
    <row r="9214" x14ac:dyDescent="0.25"/>
    <row r="9215" x14ac:dyDescent="0.25"/>
    <row r="9216" x14ac:dyDescent="0.25"/>
    <row r="9217" x14ac:dyDescent="0.25"/>
    <row r="9218" x14ac:dyDescent="0.25"/>
    <row r="9219" x14ac:dyDescent="0.25"/>
    <row r="9220" x14ac:dyDescent="0.25"/>
    <row r="9221" x14ac:dyDescent="0.25"/>
    <row r="9222" x14ac:dyDescent="0.25"/>
    <row r="9223" x14ac:dyDescent="0.25"/>
    <row r="9224" x14ac:dyDescent="0.25"/>
    <row r="9225" x14ac:dyDescent="0.25"/>
    <row r="9226" x14ac:dyDescent="0.25"/>
    <row r="9227" x14ac:dyDescent="0.25"/>
    <row r="9228" x14ac:dyDescent="0.25"/>
    <row r="9229" x14ac:dyDescent="0.25"/>
    <row r="9230" x14ac:dyDescent="0.25"/>
    <row r="9231" x14ac:dyDescent="0.25"/>
    <row r="9232" x14ac:dyDescent="0.25"/>
    <row r="9233" x14ac:dyDescent="0.25"/>
    <row r="9234" x14ac:dyDescent="0.25"/>
    <row r="9235" x14ac:dyDescent="0.25"/>
    <row r="9236" x14ac:dyDescent="0.25"/>
    <row r="9237" x14ac:dyDescent="0.25"/>
    <row r="9238" x14ac:dyDescent="0.25"/>
    <row r="9239" x14ac:dyDescent="0.25"/>
    <row r="9240" x14ac:dyDescent="0.25"/>
    <row r="9241" x14ac:dyDescent="0.25"/>
    <row r="9242" x14ac:dyDescent="0.25"/>
    <row r="9243" x14ac:dyDescent="0.25"/>
    <row r="9244" x14ac:dyDescent="0.25"/>
    <row r="9245" x14ac:dyDescent="0.25"/>
    <row r="9246" x14ac:dyDescent="0.25"/>
    <row r="9247" x14ac:dyDescent="0.25"/>
    <row r="9248" x14ac:dyDescent="0.25"/>
    <row r="9249" x14ac:dyDescent="0.25"/>
    <row r="9250" x14ac:dyDescent="0.25"/>
    <row r="9251" x14ac:dyDescent="0.25"/>
    <row r="9252" x14ac:dyDescent="0.25"/>
    <row r="9253" x14ac:dyDescent="0.25"/>
    <row r="9254" x14ac:dyDescent="0.25"/>
    <row r="9255" x14ac:dyDescent="0.25"/>
    <row r="9256" x14ac:dyDescent="0.25"/>
    <row r="9257" x14ac:dyDescent="0.25"/>
    <row r="9258" x14ac:dyDescent="0.25"/>
    <row r="9259" x14ac:dyDescent="0.25"/>
    <row r="9260" x14ac:dyDescent="0.25"/>
    <row r="9261" x14ac:dyDescent="0.25"/>
    <row r="9262" x14ac:dyDescent="0.25"/>
    <row r="9263" x14ac:dyDescent="0.25"/>
    <row r="9264" x14ac:dyDescent="0.25"/>
    <row r="9265" x14ac:dyDescent="0.25"/>
    <row r="9266" x14ac:dyDescent="0.25"/>
    <row r="9267" x14ac:dyDescent="0.25"/>
    <row r="9268" x14ac:dyDescent="0.25"/>
    <row r="9269" x14ac:dyDescent="0.25"/>
    <row r="9270" x14ac:dyDescent="0.25"/>
    <row r="9271" x14ac:dyDescent="0.25"/>
    <row r="9272" x14ac:dyDescent="0.25"/>
    <row r="9273" x14ac:dyDescent="0.25"/>
    <row r="9274" x14ac:dyDescent="0.25"/>
    <row r="9275" x14ac:dyDescent="0.25"/>
    <row r="9276" x14ac:dyDescent="0.25"/>
    <row r="9277" x14ac:dyDescent="0.25"/>
    <row r="9278" x14ac:dyDescent="0.25"/>
    <row r="9279" x14ac:dyDescent="0.25"/>
    <row r="9280" x14ac:dyDescent="0.25"/>
    <row r="9281" x14ac:dyDescent="0.25"/>
    <row r="9282" x14ac:dyDescent="0.25"/>
    <row r="9283" x14ac:dyDescent="0.25"/>
    <row r="9284" x14ac:dyDescent="0.25"/>
    <row r="9285" x14ac:dyDescent="0.25"/>
    <row r="9286" x14ac:dyDescent="0.25"/>
    <row r="9287" x14ac:dyDescent="0.25"/>
    <row r="9288" x14ac:dyDescent="0.25"/>
    <row r="9289" x14ac:dyDescent="0.25"/>
    <row r="9290" x14ac:dyDescent="0.25"/>
    <row r="9291" x14ac:dyDescent="0.25"/>
    <row r="9292" x14ac:dyDescent="0.25"/>
    <row r="9293" x14ac:dyDescent="0.25"/>
    <row r="9294" x14ac:dyDescent="0.25"/>
    <row r="9295" x14ac:dyDescent="0.25"/>
    <row r="9296" x14ac:dyDescent="0.25"/>
    <row r="9297" x14ac:dyDescent="0.25"/>
    <row r="9298" x14ac:dyDescent="0.25"/>
    <row r="9299" x14ac:dyDescent="0.25"/>
    <row r="9300" x14ac:dyDescent="0.25"/>
    <row r="9301" x14ac:dyDescent="0.25"/>
    <row r="9302" x14ac:dyDescent="0.25"/>
    <row r="9303" x14ac:dyDescent="0.25"/>
    <row r="9304" x14ac:dyDescent="0.25"/>
    <row r="9305" x14ac:dyDescent="0.25"/>
    <row r="9306" x14ac:dyDescent="0.25"/>
    <row r="9307" x14ac:dyDescent="0.25"/>
    <row r="9308" x14ac:dyDescent="0.25"/>
    <row r="9309" x14ac:dyDescent="0.25"/>
    <row r="9310" x14ac:dyDescent="0.25"/>
    <row r="9311" x14ac:dyDescent="0.25"/>
    <row r="9312" x14ac:dyDescent="0.25"/>
    <row r="9313" x14ac:dyDescent="0.25"/>
    <row r="9314" x14ac:dyDescent="0.25"/>
    <row r="9315" x14ac:dyDescent="0.25"/>
    <row r="9316" x14ac:dyDescent="0.25"/>
    <row r="9317" x14ac:dyDescent="0.25"/>
    <row r="9318" x14ac:dyDescent="0.25"/>
    <row r="9319" x14ac:dyDescent="0.25"/>
    <row r="9320" x14ac:dyDescent="0.25"/>
    <row r="9321" x14ac:dyDescent="0.25"/>
    <row r="9322" x14ac:dyDescent="0.25"/>
    <row r="9323" x14ac:dyDescent="0.25"/>
    <row r="9324" x14ac:dyDescent="0.25"/>
    <row r="9325" x14ac:dyDescent="0.25"/>
    <row r="9326" x14ac:dyDescent="0.25"/>
    <row r="9327" x14ac:dyDescent="0.25"/>
    <row r="9328" x14ac:dyDescent="0.25"/>
    <row r="9329" x14ac:dyDescent="0.25"/>
    <row r="9330" x14ac:dyDescent="0.25"/>
    <row r="9331" x14ac:dyDescent="0.25"/>
    <row r="9332" x14ac:dyDescent="0.25"/>
    <row r="9333" x14ac:dyDescent="0.25"/>
    <row r="9334" x14ac:dyDescent="0.25"/>
    <row r="9335" x14ac:dyDescent="0.25"/>
    <row r="9336" x14ac:dyDescent="0.25"/>
    <row r="9337" x14ac:dyDescent="0.25"/>
    <row r="9338" x14ac:dyDescent="0.25"/>
    <row r="9339" x14ac:dyDescent="0.25"/>
    <row r="9340" x14ac:dyDescent="0.25"/>
    <row r="9341" x14ac:dyDescent="0.25"/>
    <row r="9342" x14ac:dyDescent="0.25"/>
    <row r="9343" x14ac:dyDescent="0.25"/>
    <row r="9344" x14ac:dyDescent="0.25"/>
    <row r="9345" x14ac:dyDescent="0.25"/>
    <row r="9346" x14ac:dyDescent="0.25"/>
    <row r="9347" x14ac:dyDescent="0.25"/>
    <row r="9348" x14ac:dyDescent="0.25"/>
    <row r="9349" x14ac:dyDescent="0.25"/>
    <row r="9350" x14ac:dyDescent="0.25"/>
    <row r="9351" x14ac:dyDescent="0.25"/>
    <row r="9352" x14ac:dyDescent="0.25"/>
    <row r="9353" x14ac:dyDescent="0.25"/>
    <row r="9354" x14ac:dyDescent="0.25"/>
    <row r="9355" x14ac:dyDescent="0.25"/>
    <row r="9356" x14ac:dyDescent="0.25"/>
    <row r="9357" x14ac:dyDescent="0.25"/>
    <row r="9358" x14ac:dyDescent="0.25"/>
    <row r="9359" x14ac:dyDescent="0.25"/>
    <row r="9360" x14ac:dyDescent="0.25"/>
    <row r="9361" x14ac:dyDescent="0.25"/>
    <row r="9362" x14ac:dyDescent="0.25"/>
    <row r="9363" x14ac:dyDescent="0.25"/>
    <row r="9364" x14ac:dyDescent="0.25"/>
    <row r="9365" x14ac:dyDescent="0.25"/>
    <row r="9366" x14ac:dyDescent="0.25"/>
    <row r="9367" x14ac:dyDescent="0.25"/>
    <row r="9368" x14ac:dyDescent="0.25"/>
    <row r="9369" x14ac:dyDescent="0.25"/>
    <row r="9370" x14ac:dyDescent="0.25"/>
    <row r="9371" x14ac:dyDescent="0.25"/>
    <row r="9372" x14ac:dyDescent="0.25"/>
    <row r="9373" x14ac:dyDescent="0.25"/>
    <row r="9374" x14ac:dyDescent="0.25"/>
    <row r="9375" x14ac:dyDescent="0.25"/>
    <row r="9376" x14ac:dyDescent="0.25"/>
    <row r="9377" x14ac:dyDescent="0.25"/>
    <row r="9378" x14ac:dyDescent="0.25"/>
    <row r="9379" x14ac:dyDescent="0.25"/>
    <row r="9380" x14ac:dyDescent="0.25"/>
    <row r="9381" x14ac:dyDescent="0.25"/>
    <row r="9382" x14ac:dyDescent="0.25"/>
    <row r="9383" x14ac:dyDescent="0.25"/>
    <row r="9384" x14ac:dyDescent="0.25"/>
    <row r="9385" x14ac:dyDescent="0.25"/>
    <row r="9386" x14ac:dyDescent="0.25"/>
    <row r="9387" x14ac:dyDescent="0.25"/>
    <row r="9388" x14ac:dyDescent="0.25"/>
    <row r="9389" x14ac:dyDescent="0.25"/>
    <row r="9390" x14ac:dyDescent="0.25"/>
    <row r="9391" x14ac:dyDescent="0.25"/>
    <row r="9392" x14ac:dyDescent="0.25"/>
    <row r="9393" x14ac:dyDescent="0.25"/>
    <row r="9394" x14ac:dyDescent="0.25"/>
    <row r="9395" x14ac:dyDescent="0.25"/>
    <row r="9396" x14ac:dyDescent="0.25"/>
    <row r="9397" x14ac:dyDescent="0.25"/>
    <row r="9398" x14ac:dyDescent="0.25"/>
    <row r="9399" x14ac:dyDescent="0.25"/>
    <row r="9400" x14ac:dyDescent="0.25"/>
    <row r="9401" x14ac:dyDescent="0.25"/>
    <row r="9402" x14ac:dyDescent="0.25"/>
    <row r="9403" x14ac:dyDescent="0.25"/>
    <row r="9404" x14ac:dyDescent="0.25"/>
    <row r="9405" x14ac:dyDescent="0.25"/>
    <row r="9406" x14ac:dyDescent="0.25"/>
    <row r="9407" x14ac:dyDescent="0.25"/>
    <row r="9408" x14ac:dyDescent="0.25"/>
    <row r="9409" x14ac:dyDescent="0.25"/>
    <row r="9410" x14ac:dyDescent="0.25"/>
    <row r="9411" x14ac:dyDescent="0.25"/>
    <row r="9412" x14ac:dyDescent="0.25"/>
    <row r="9413" x14ac:dyDescent="0.25"/>
    <row r="9414" x14ac:dyDescent="0.25"/>
    <row r="9415" x14ac:dyDescent="0.25"/>
    <row r="9416" x14ac:dyDescent="0.25"/>
    <row r="9417" x14ac:dyDescent="0.25"/>
    <row r="9418" x14ac:dyDescent="0.25"/>
    <row r="9419" x14ac:dyDescent="0.25"/>
    <row r="9420" x14ac:dyDescent="0.25"/>
    <row r="9421" x14ac:dyDescent="0.25"/>
    <row r="9422" x14ac:dyDescent="0.25"/>
    <row r="9423" x14ac:dyDescent="0.25"/>
    <row r="9424" x14ac:dyDescent="0.25"/>
    <row r="9425" x14ac:dyDescent="0.25"/>
    <row r="9426" x14ac:dyDescent="0.25"/>
    <row r="9427" x14ac:dyDescent="0.25"/>
    <row r="9428" x14ac:dyDescent="0.25"/>
    <row r="9429" x14ac:dyDescent="0.25"/>
    <row r="9430" x14ac:dyDescent="0.25"/>
    <row r="9431" x14ac:dyDescent="0.25"/>
    <row r="9432" x14ac:dyDescent="0.25"/>
    <row r="9433" x14ac:dyDescent="0.25"/>
    <row r="9434" x14ac:dyDescent="0.25"/>
    <row r="9435" x14ac:dyDescent="0.25"/>
    <row r="9436" x14ac:dyDescent="0.25"/>
    <row r="9437" x14ac:dyDescent="0.25"/>
    <row r="9438" x14ac:dyDescent="0.25"/>
    <row r="9439" x14ac:dyDescent="0.25"/>
    <row r="9440" x14ac:dyDescent="0.25"/>
    <row r="9441" x14ac:dyDescent="0.25"/>
    <row r="9442" x14ac:dyDescent="0.25"/>
    <row r="9443" x14ac:dyDescent="0.25"/>
    <row r="9444" x14ac:dyDescent="0.25"/>
    <row r="9445" x14ac:dyDescent="0.25"/>
    <row r="9446" x14ac:dyDescent="0.25"/>
    <row r="9447" x14ac:dyDescent="0.25"/>
    <row r="9448" x14ac:dyDescent="0.25"/>
    <row r="9449" x14ac:dyDescent="0.25"/>
    <row r="9450" x14ac:dyDescent="0.25"/>
    <row r="9451" x14ac:dyDescent="0.25"/>
    <row r="9452" x14ac:dyDescent="0.25"/>
    <row r="9453" x14ac:dyDescent="0.25"/>
    <row r="9454" x14ac:dyDescent="0.25"/>
    <row r="9455" x14ac:dyDescent="0.25"/>
    <row r="9456" x14ac:dyDescent="0.25"/>
    <row r="9457" x14ac:dyDescent="0.25"/>
    <row r="9458" x14ac:dyDescent="0.25"/>
    <row r="9459" x14ac:dyDescent="0.25"/>
    <row r="9460" x14ac:dyDescent="0.25"/>
    <row r="9461" x14ac:dyDescent="0.25"/>
    <row r="9462" x14ac:dyDescent="0.25"/>
    <row r="9463" x14ac:dyDescent="0.25"/>
    <row r="9464" x14ac:dyDescent="0.25"/>
    <row r="9465" x14ac:dyDescent="0.25"/>
    <row r="9466" x14ac:dyDescent="0.25"/>
    <row r="9467" x14ac:dyDescent="0.25"/>
    <row r="9468" x14ac:dyDescent="0.25"/>
    <row r="9469" x14ac:dyDescent="0.25"/>
    <row r="9470" x14ac:dyDescent="0.25"/>
    <row r="9471" x14ac:dyDescent="0.25"/>
    <row r="9472" x14ac:dyDescent="0.25"/>
    <row r="9473" x14ac:dyDescent="0.25"/>
    <row r="9474" x14ac:dyDescent="0.25"/>
    <row r="9475" x14ac:dyDescent="0.25"/>
    <row r="9476" x14ac:dyDescent="0.25"/>
    <row r="9477" x14ac:dyDescent="0.25"/>
    <row r="9478" x14ac:dyDescent="0.25"/>
    <row r="9479" x14ac:dyDescent="0.25"/>
    <row r="9480" x14ac:dyDescent="0.25"/>
    <row r="9481" x14ac:dyDescent="0.25"/>
    <row r="9482" x14ac:dyDescent="0.25"/>
    <row r="9483" x14ac:dyDescent="0.25"/>
    <row r="9484" x14ac:dyDescent="0.25"/>
    <row r="9485" x14ac:dyDescent="0.25"/>
    <row r="9486" x14ac:dyDescent="0.25"/>
    <row r="9487" x14ac:dyDescent="0.25"/>
    <row r="9488" x14ac:dyDescent="0.25"/>
    <row r="9489" x14ac:dyDescent="0.25"/>
    <row r="9490" x14ac:dyDescent="0.25"/>
    <row r="9491" x14ac:dyDescent="0.25"/>
    <row r="9492" x14ac:dyDescent="0.25"/>
    <row r="9493" x14ac:dyDescent="0.25"/>
    <row r="9494" x14ac:dyDescent="0.25"/>
    <row r="9495" x14ac:dyDescent="0.25"/>
    <row r="9496" x14ac:dyDescent="0.25"/>
    <row r="9497" x14ac:dyDescent="0.25"/>
    <row r="9498" x14ac:dyDescent="0.25"/>
    <row r="9499" x14ac:dyDescent="0.25"/>
    <row r="9500" x14ac:dyDescent="0.25"/>
    <row r="9501" x14ac:dyDescent="0.25"/>
    <row r="9502" x14ac:dyDescent="0.25"/>
    <row r="9503" x14ac:dyDescent="0.25"/>
    <row r="9504" x14ac:dyDescent="0.25"/>
    <row r="9505" x14ac:dyDescent="0.25"/>
    <row r="9506" x14ac:dyDescent="0.25"/>
    <row r="9507" x14ac:dyDescent="0.25"/>
    <row r="9508" x14ac:dyDescent="0.25"/>
    <row r="9509" x14ac:dyDescent="0.25"/>
    <row r="9510" x14ac:dyDescent="0.25"/>
    <row r="9511" x14ac:dyDescent="0.25"/>
    <row r="9512" x14ac:dyDescent="0.25"/>
    <row r="9513" x14ac:dyDescent="0.25"/>
    <row r="9514" x14ac:dyDescent="0.25"/>
    <row r="9515" x14ac:dyDescent="0.25"/>
    <row r="9516" x14ac:dyDescent="0.25"/>
    <row r="9517" x14ac:dyDescent="0.25"/>
    <row r="9518" x14ac:dyDescent="0.25"/>
    <row r="9519" x14ac:dyDescent="0.25"/>
    <row r="9520" x14ac:dyDescent="0.25"/>
    <row r="9521" x14ac:dyDescent="0.25"/>
    <row r="9522" x14ac:dyDescent="0.25"/>
    <row r="9523" x14ac:dyDescent="0.25"/>
    <row r="9524" x14ac:dyDescent="0.25"/>
    <row r="9525" x14ac:dyDescent="0.25"/>
    <row r="9526" x14ac:dyDescent="0.25"/>
    <row r="9527" x14ac:dyDescent="0.25"/>
    <row r="9528" x14ac:dyDescent="0.25"/>
    <row r="9529" x14ac:dyDescent="0.25"/>
    <row r="9530" x14ac:dyDescent="0.25"/>
    <row r="9531" x14ac:dyDescent="0.25"/>
    <row r="9532" x14ac:dyDescent="0.25"/>
    <row r="9533" x14ac:dyDescent="0.25"/>
    <row r="9534" x14ac:dyDescent="0.25"/>
    <row r="9535" x14ac:dyDescent="0.25"/>
    <row r="9536" x14ac:dyDescent="0.25"/>
    <row r="9537" x14ac:dyDescent="0.25"/>
    <row r="9538" x14ac:dyDescent="0.25"/>
    <row r="9539" x14ac:dyDescent="0.25"/>
    <row r="9540" x14ac:dyDescent="0.25"/>
    <row r="9541" x14ac:dyDescent="0.25"/>
    <row r="9542" x14ac:dyDescent="0.25"/>
    <row r="9543" x14ac:dyDescent="0.25"/>
    <row r="9544" x14ac:dyDescent="0.25"/>
    <row r="9545" x14ac:dyDescent="0.25"/>
    <row r="9546" x14ac:dyDescent="0.25"/>
    <row r="9547" x14ac:dyDescent="0.25"/>
    <row r="9548" x14ac:dyDescent="0.25"/>
    <row r="9549" x14ac:dyDescent="0.25"/>
    <row r="9550" x14ac:dyDescent="0.25"/>
    <row r="9551" x14ac:dyDescent="0.25"/>
    <row r="9552" x14ac:dyDescent="0.25"/>
    <row r="9553" x14ac:dyDescent="0.25"/>
    <row r="9554" x14ac:dyDescent="0.25"/>
    <row r="9555" x14ac:dyDescent="0.25"/>
    <row r="9556" x14ac:dyDescent="0.25"/>
    <row r="9557" x14ac:dyDescent="0.25"/>
    <row r="9558" x14ac:dyDescent="0.25"/>
    <row r="9559" x14ac:dyDescent="0.25"/>
    <row r="9560" x14ac:dyDescent="0.25"/>
    <row r="9561" x14ac:dyDescent="0.25"/>
    <row r="9562" x14ac:dyDescent="0.25"/>
    <row r="9563" x14ac:dyDescent="0.25"/>
    <row r="9564" x14ac:dyDescent="0.25"/>
    <row r="9565" x14ac:dyDescent="0.25"/>
    <row r="9566" x14ac:dyDescent="0.25"/>
    <row r="9567" x14ac:dyDescent="0.25"/>
    <row r="9568" x14ac:dyDescent="0.25"/>
    <row r="9569" x14ac:dyDescent="0.25"/>
    <row r="9570" x14ac:dyDescent="0.25"/>
    <row r="9571" x14ac:dyDescent="0.25"/>
    <row r="9572" x14ac:dyDescent="0.25"/>
    <row r="9573" x14ac:dyDescent="0.25"/>
    <row r="9574" x14ac:dyDescent="0.25"/>
    <row r="9575" x14ac:dyDescent="0.25"/>
    <row r="9576" x14ac:dyDescent="0.25"/>
    <row r="9577" x14ac:dyDescent="0.25"/>
    <row r="9578" x14ac:dyDescent="0.25"/>
    <row r="9579" x14ac:dyDescent="0.25"/>
    <row r="9580" x14ac:dyDescent="0.25"/>
    <row r="9581" x14ac:dyDescent="0.25"/>
    <row r="9582" x14ac:dyDescent="0.25"/>
    <row r="9583" x14ac:dyDescent="0.25"/>
    <row r="9584" x14ac:dyDescent="0.25"/>
    <row r="9585" x14ac:dyDescent="0.25"/>
    <row r="9586" x14ac:dyDescent="0.25"/>
    <row r="9587" x14ac:dyDescent="0.25"/>
    <row r="9588" x14ac:dyDescent="0.25"/>
    <row r="9589" x14ac:dyDescent="0.25"/>
    <row r="9590" x14ac:dyDescent="0.25"/>
    <row r="9591" x14ac:dyDescent="0.25"/>
    <row r="9592" x14ac:dyDescent="0.25"/>
    <row r="9593" x14ac:dyDescent="0.25"/>
    <row r="9594" x14ac:dyDescent="0.25"/>
    <row r="9595" x14ac:dyDescent="0.25"/>
    <row r="9596" x14ac:dyDescent="0.25"/>
    <row r="9597" x14ac:dyDescent="0.25"/>
    <row r="9598" x14ac:dyDescent="0.25"/>
    <row r="9599" x14ac:dyDescent="0.25"/>
    <row r="9600" x14ac:dyDescent="0.25"/>
    <row r="9601" x14ac:dyDescent="0.25"/>
    <row r="9602" x14ac:dyDescent="0.25"/>
    <row r="9603" x14ac:dyDescent="0.25"/>
    <row r="9604" x14ac:dyDescent="0.25"/>
    <row r="9605" x14ac:dyDescent="0.25"/>
    <row r="9606" x14ac:dyDescent="0.25"/>
    <row r="9607" x14ac:dyDescent="0.25"/>
    <row r="9608" x14ac:dyDescent="0.25"/>
    <row r="9609" x14ac:dyDescent="0.25"/>
    <row r="9610" x14ac:dyDescent="0.25"/>
    <row r="9611" x14ac:dyDescent="0.25"/>
    <row r="9612" x14ac:dyDescent="0.25"/>
    <row r="9613" x14ac:dyDescent="0.25"/>
    <row r="9614" x14ac:dyDescent="0.25"/>
    <row r="9615" x14ac:dyDescent="0.25"/>
    <row r="9616" x14ac:dyDescent="0.25"/>
    <row r="9617" x14ac:dyDescent="0.25"/>
    <row r="9618" x14ac:dyDescent="0.25"/>
    <row r="9619" x14ac:dyDescent="0.25"/>
    <row r="9620" x14ac:dyDescent="0.25"/>
    <row r="9621" x14ac:dyDescent="0.25"/>
    <row r="9622" x14ac:dyDescent="0.25"/>
    <row r="9623" x14ac:dyDescent="0.25"/>
    <row r="9624" x14ac:dyDescent="0.25"/>
    <row r="9625" x14ac:dyDescent="0.25"/>
    <row r="9626" x14ac:dyDescent="0.25"/>
    <row r="9627" x14ac:dyDescent="0.25"/>
    <row r="9628" x14ac:dyDescent="0.25"/>
    <row r="9629" x14ac:dyDescent="0.25"/>
    <row r="9630" x14ac:dyDescent="0.25"/>
    <row r="9631" x14ac:dyDescent="0.25"/>
    <row r="9632" x14ac:dyDescent="0.25"/>
    <row r="9633" x14ac:dyDescent="0.25"/>
    <row r="9634" x14ac:dyDescent="0.25"/>
    <row r="9635" x14ac:dyDescent="0.25"/>
    <row r="9636" x14ac:dyDescent="0.25"/>
    <row r="9637" x14ac:dyDescent="0.25"/>
    <row r="9638" x14ac:dyDescent="0.25"/>
    <row r="9639" x14ac:dyDescent="0.25"/>
    <row r="9640" x14ac:dyDescent="0.25"/>
    <row r="9641" x14ac:dyDescent="0.25"/>
    <row r="9642" x14ac:dyDescent="0.25"/>
    <row r="9643" x14ac:dyDescent="0.25"/>
    <row r="9644" x14ac:dyDescent="0.25"/>
    <row r="9645" x14ac:dyDescent="0.25"/>
    <row r="9646" x14ac:dyDescent="0.25"/>
    <row r="9647" x14ac:dyDescent="0.25"/>
    <row r="9648" x14ac:dyDescent="0.25"/>
    <row r="9649" x14ac:dyDescent="0.25"/>
    <row r="9650" x14ac:dyDescent="0.25"/>
    <row r="9651" x14ac:dyDescent="0.25"/>
    <row r="9652" x14ac:dyDescent="0.25"/>
    <row r="9653" x14ac:dyDescent="0.25"/>
    <row r="9654" x14ac:dyDescent="0.25"/>
    <row r="9655" x14ac:dyDescent="0.25"/>
    <row r="9656" x14ac:dyDescent="0.25"/>
    <row r="9657" x14ac:dyDescent="0.25"/>
    <row r="9658" x14ac:dyDescent="0.25"/>
    <row r="9659" x14ac:dyDescent="0.25"/>
    <row r="9660" x14ac:dyDescent="0.25"/>
    <row r="9661" x14ac:dyDescent="0.25"/>
    <row r="9662" x14ac:dyDescent="0.25"/>
    <row r="9663" x14ac:dyDescent="0.25"/>
    <row r="9664" x14ac:dyDescent="0.25"/>
    <row r="9665" x14ac:dyDescent="0.25"/>
    <row r="9666" x14ac:dyDescent="0.25"/>
    <row r="9667" x14ac:dyDescent="0.25"/>
    <row r="9668" x14ac:dyDescent="0.25"/>
    <row r="9669" x14ac:dyDescent="0.25"/>
    <row r="9670" x14ac:dyDescent="0.25"/>
    <row r="9671" x14ac:dyDescent="0.25"/>
    <row r="9672" x14ac:dyDescent="0.25"/>
    <row r="9673" x14ac:dyDescent="0.25"/>
    <row r="9674" x14ac:dyDescent="0.25"/>
    <row r="9675" x14ac:dyDescent="0.25"/>
    <row r="9676" x14ac:dyDescent="0.25"/>
    <row r="9677" x14ac:dyDescent="0.25"/>
    <row r="9678" x14ac:dyDescent="0.25"/>
    <row r="9679" x14ac:dyDescent="0.25"/>
    <row r="9680" x14ac:dyDescent="0.25"/>
    <row r="9681" x14ac:dyDescent="0.25"/>
    <row r="9682" x14ac:dyDescent="0.25"/>
    <row r="9683" x14ac:dyDescent="0.25"/>
    <row r="9684" x14ac:dyDescent="0.25"/>
    <row r="9685" x14ac:dyDescent="0.25"/>
    <row r="9686" x14ac:dyDescent="0.25"/>
    <row r="9687" x14ac:dyDescent="0.25"/>
    <row r="9688" x14ac:dyDescent="0.25"/>
    <row r="9689" x14ac:dyDescent="0.25"/>
    <row r="9690" x14ac:dyDescent="0.25"/>
    <row r="9691" x14ac:dyDescent="0.25"/>
    <row r="9692" x14ac:dyDescent="0.25"/>
    <row r="9693" x14ac:dyDescent="0.25"/>
    <row r="9694" x14ac:dyDescent="0.25"/>
    <row r="9695" x14ac:dyDescent="0.25"/>
    <row r="9696" x14ac:dyDescent="0.25"/>
    <row r="9697" x14ac:dyDescent="0.25"/>
    <row r="9698" x14ac:dyDescent="0.25"/>
    <row r="9699" x14ac:dyDescent="0.25"/>
    <row r="9700" x14ac:dyDescent="0.25"/>
    <row r="9701" x14ac:dyDescent="0.25"/>
    <row r="9702" x14ac:dyDescent="0.25"/>
    <row r="9703" x14ac:dyDescent="0.25"/>
    <row r="9704" x14ac:dyDescent="0.25"/>
    <row r="9705" x14ac:dyDescent="0.25"/>
    <row r="9706" x14ac:dyDescent="0.25"/>
    <row r="9707" x14ac:dyDescent="0.25"/>
    <row r="9708" x14ac:dyDescent="0.25"/>
    <row r="9709" x14ac:dyDescent="0.25"/>
    <row r="9710" x14ac:dyDescent="0.25"/>
    <row r="9711" x14ac:dyDescent="0.25"/>
    <row r="9712" x14ac:dyDescent="0.25"/>
    <row r="9713" x14ac:dyDescent="0.25"/>
    <row r="9714" x14ac:dyDescent="0.25"/>
    <row r="9715" x14ac:dyDescent="0.25"/>
    <row r="9716" x14ac:dyDescent="0.25"/>
    <row r="9717" x14ac:dyDescent="0.25"/>
    <row r="9718" x14ac:dyDescent="0.25"/>
    <row r="9719" x14ac:dyDescent="0.25"/>
    <row r="9720" x14ac:dyDescent="0.25"/>
    <row r="9721" x14ac:dyDescent="0.25"/>
    <row r="9722" x14ac:dyDescent="0.25"/>
    <row r="9723" x14ac:dyDescent="0.25"/>
    <row r="9724" x14ac:dyDescent="0.25"/>
    <row r="9725" x14ac:dyDescent="0.25"/>
    <row r="9726" x14ac:dyDescent="0.25"/>
    <row r="9727" x14ac:dyDescent="0.25"/>
    <row r="9728" x14ac:dyDescent="0.25"/>
    <row r="9729" x14ac:dyDescent="0.25"/>
    <row r="9730" x14ac:dyDescent="0.25"/>
    <row r="9731" x14ac:dyDescent="0.25"/>
    <row r="9732" x14ac:dyDescent="0.25"/>
    <row r="9733" x14ac:dyDescent="0.25"/>
    <row r="9734" x14ac:dyDescent="0.25"/>
    <row r="9735" x14ac:dyDescent="0.25"/>
    <row r="9736" x14ac:dyDescent="0.25"/>
    <row r="9737" x14ac:dyDescent="0.25"/>
    <row r="9738" x14ac:dyDescent="0.25"/>
    <row r="9739" x14ac:dyDescent="0.25"/>
    <row r="9740" x14ac:dyDescent="0.25"/>
    <row r="9741" x14ac:dyDescent="0.25"/>
    <row r="9742" x14ac:dyDescent="0.25"/>
    <row r="9743" x14ac:dyDescent="0.25"/>
    <row r="9744" x14ac:dyDescent="0.25"/>
    <row r="9745" x14ac:dyDescent="0.25"/>
    <row r="9746" x14ac:dyDescent="0.25"/>
    <row r="9747" x14ac:dyDescent="0.25"/>
    <row r="9748" x14ac:dyDescent="0.25"/>
    <row r="9749" x14ac:dyDescent="0.25"/>
    <row r="9750" x14ac:dyDescent="0.25"/>
    <row r="9751" x14ac:dyDescent="0.25"/>
    <row r="9752" x14ac:dyDescent="0.25"/>
    <row r="9753" x14ac:dyDescent="0.25"/>
    <row r="9754" x14ac:dyDescent="0.25"/>
    <row r="9755" x14ac:dyDescent="0.25"/>
    <row r="9756" x14ac:dyDescent="0.25"/>
    <row r="9757" x14ac:dyDescent="0.25"/>
    <row r="9758" x14ac:dyDescent="0.25"/>
    <row r="9759" x14ac:dyDescent="0.25"/>
    <row r="9760" x14ac:dyDescent="0.25"/>
    <row r="9761" x14ac:dyDescent="0.25"/>
    <row r="9762" x14ac:dyDescent="0.25"/>
    <row r="9763" x14ac:dyDescent="0.25"/>
    <row r="9764" x14ac:dyDescent="0.25"/>
    <row r="9765" x14ac:dyDescent="0.25"/>
    <row r="9766" x14ac:dyDescent="0.25"/>
    <row r="9767" x14ac:dyDescent="0.25"/>
    <row r="9768" x14ac:dyDescent="0.25"/>
    <row r="9769" x14ac:dyDescent="0.25"/>
    <row r="9770" x14ac:dyDescent="0.25"/>
    <row r="9771" x14ac:dyDescent="0.25"/>
    <row r="9772" x14ac:dyDescent="0.25"/>
    <row r="9773" x14ac:dyDescent="0.25"/>
    <row r="9774" x14ac:dyDescent="0.25"/>
    <row r="9775" x14ac:dyDescent="0.25"/>
    <row r="9776" x14ac:dyDescent="0.25"/>
    <row r="9777" x14ac:dyDescent="0.25"/>
    <row r="9778" x14ac:dyDescent="0.25"/>
    <row r="9779" x14ac:dyDescent="0.25"/>
    <row r="9780" x14ac:dyDescent="0.25"/>
    <row r="9781" x14ac:dyDescent="0.25"/>
    <row r="9782" x14ac:dyDescent="0.25"/>
    <row r="9783" x14ac:dyDescent="0.25"/>
    <row r="9784" x14ac:dyDescent="0.25"/>
    <row r="9785" x14ac:dyDescent="0.25"/>
    <row r="9786" x14ac:dyDescent="0.25"/>
    <row r="9787" x14ac:dyDescent="0.25"/>
    <row r="9788" x14ac:dyDescent="0.25"/>
    <row r="9789" x14ac:dyDescent="0.25"/>
    <row r="9790" x14ac:dyDescent="0.25"/>
    <row r="9791" x14ac:dyDescent="0.25"/>
    <row r="9792" x14ac:dyDescent="0.25"/>
    <row r="9793" x14ac:dyDescent="0.25"/>
    <row r="9794" x14ac:dyDescent="0.25"/>
    <row r="9795" x14ac:dyDescent="0.25"/>
    <row r="9796" x14ac:dyDescent="0.25"/>
    <row r="9797" x14ac:dyDescent="0.25"/>
    <row r="9798" x14ac:dyDescent="0.25"/>
    <row r="9799" x14ac:dyDescent="0.25"/>
    <row r="9800" x14ac:dyDescent="0.25"/>
    <row r="9801" x14ac:dyDescent="0.25"/>
    <row r="9802" x14ac:dyDescent="0.25"/>
    <row r="9803" x14ac:dyDescent="0.25"/>
    <row r="9804" x14ac:dyDescent="0.25"/>
    <row r="9805" x14ac:dyDescent="0.25"/>
    <row r="9806" x14ac:dyDescent="0.25"/>
    <row r="9807" x14ac:dyDescent="0.25"/>
    <row r="9808" x14ac:dyDescent="0.25"/>
    <row r="9809" x14ac:dyDescent="0.25"/>
    <row r="9810" x14ac:dyDescent="0.25"/>
    <row r="9811" x14ac:dyDescent="0.25"/>
    <row r="9812" x14ac:dyDescent="0.25"/>
    <row r="9813" x14ac:dyDescent="0.25"/>
    <row r="9814" x14ac:dyDescent="0.25"/>
    <row r="9815" x14ac:dyDescent="0.25"/>
    <row r="9816" x14ac:dyDescent="0.25"/>
    <row r="9817" x14ac:dyDescent="0.25"/>
    <row r="9818" x14ac:dyDescent="0.25"/>
    <row r="9819" x14ac:dyDescent="0.25"/>
    <row r="9820" x14ac:dyDescent="0.25"/>
    <row r="9821" x14ac:dyDescent="0.25"/>
    <row r="9822" x14ac:dyDescent="0.25"/>
    <row r="9823" x14ac:dyDescent="0.25"/>
    <row r="9824" x14ac:dyDescent="0.25"/>
    <row r="9825" x14ac:dyDescent="0.25"/>
    <row r="9826" x14ac:dyDescent="0.25"/>
    <row r="9827" x14ac:dyDescent="0.25"/>
    <row r="9828" x14ac:dyDescent="0.25"/>
    <row r="9829" x14ac:dyDescent="0.25"/>
    <row r="9830" x14ac:dyDescent="0.25"/>
    <row r="9831" x14ac:dyDescent="0.25"/>
    <row r="9832" x14ac:dyDescent="0.25"/>
    <row r="9833" x14ac:dyDescent="0.25"/>
    <row r="9834" x14ac:dyDescent="0.25"/>
    <row r="9835" x14ac:dyDescent="0.25"/>
    <row r="9836" x14ac:dyDescent="0.25"/>
    <row r="9837" x14ac:dyDescent="0.25"/>
    <row r="9838" x14ac:dyDescent="0.25"/>
    <row r="9839" x14ac:dyDescent="0.25"/>
    <row r="9840" x14ac:dyDescent="0.25"/>
    <row r="9841" x14ac:dyDescent="0.25"/>
    <row r="9842" x14ac:dyDescent="0.25"/>
    <row r="9843" x14ac:dyDescent="0.25"/>
    <row r="9844" x14ac:dyDescent="0.25"/>
    <row r="9845" x14ac:dyDescent="0.25"/>
    <row r="9846" x14ac:dyDescent="0.25"/>
    <row r="9847" x14ac:dyDescent="0.25"/>
    <row r="9848" x14ac:dyDescent="0.25"/>
    <row r="9849" x14ac:dyDescent="0.25"/>
    <row r="9850" x14ac:dyDescent="0.25"/>
    <row r="9851" x14ac:dyDescent="0.25"/>
    <row r="9852" x14ac:dyDescent="0.25"/>
    <row r="9853" x14ac:dyDescent="0.25"/>
    <row r="9854" x14ac:dyDescent="0.25"/>
    <row r="9855" x14ac:dyDescent="0.25"/>
    <row r="9856" x14ac:dyDescent="0.25"/>
    <row r="9857" x14ac:dyDescent="0.25"/>
    <row r="9858" x14ac:dyDescent="0.25"/>
    <row r="9859" x14ac:dyDescent="0.25"/>
    <row r="9860" x14ac:dyDescent="0.25"/>
    <row r="9861" x14ac:dyDescent="0.25"/>
    <row r="9862" x14ac:dyDescent="0.25"/>
    <row r="9863" x14ac:dyDescent="0.25"/>
    <row r="9864" x14ac:dyDescent="0.25"/>
    <row r="9865" x14ac:dyDescent="0.25"/>
    <row r="9866" x14ac:dyDescent="0.25"/>
    <row r="9867" x14ac:dyDescent="0.25"/>
    <row r="9868" x14ac:dyDescent="0.25"/>
    <row r="9869" x14ac:dyDescent="0.25"/>
    <row r="9870" x14ac:dyDescent="0.25"/>
    <row r="9871" x14ac:dyDescent="0.25"/>
    <row r="9872" x14ac:dyDescent="0.25"/>
    <row r="9873" x14ac:dyDescent="0.25"/>
    <row r="9874" x14ac:dyDescent="0.25"/>
    <row r="9875" x14ac:dyDescent="0.25"/>
    <row r="9876" x14ac:dyDescent="0.25"/>
    <row r="9877" x14ac:dyDescent="0.25"/>
    <row r="9878" x14ac:dyDescent="0.25"/>
    <row r="9879" x14ac:dyDescent="0.25"/>
    <row r="9880" x14ac:dyDescent="0.25"/>
    <row r="9881" x14ac:dyDescent="0.25"/>
    <row r="9882" x14ac:dyDescent="0.25"/>
    <row r="9883" x14ac:dyDescent="0.25"/>
    <row r="9884" x14ac:dyDescent="0.25"/>
    <row r="9885" x14ac:dyDescent="0.25"/>
    <row r="9886" x14ac:dyDescent="0.25"/>
    <row r="9887" x14ac:dyDescent="0.25"/>
    <row r="9888" x14ac:dyDescent="0.25"/>
    <row r="9889" x14ac:dyDescent="0.25"/>
    <row r="9890" x14ac:dyDescent="0.25"/>
    <row r="9891" x14ac:dyDescent="0.25"/>
    <row r="9892" x14ac:dyDescent="0.25"/>
    <row r="9893" x14ac:dyDescent="0.25"/>
    <row r="9894" x14ac:dyDescent="0.25"/>
    <row r="9895" x14ac:dyDescent="0.25"/>
    <row r="9896" x14ac:dyDescent="0.25"/>
    <row r="9897" x14ac:dyDescent="0.25"/>
    <row r="9898" x14ac:dyDescent="0.25"/>
    <row r="9899" x14ac:dyDescent="0.25"/>
    <row r="9900" x14ac:dyDescent="0.25"/>
    <row r="9901" x14ac:dyDescent="0.25"/>
    <row r="9902" x14ac:dyDescent="0.25"/>
    <row r="9903" x14ac:dyDescent="0.25"/>
    <row r="9904" x14ac:dyDescent="0.25"/>
    <row r="9905" x14ac:dyDescent="0.25"/>
    <row r="9906" x14ac:dyDescent="0.25"/>
    <row r="9907" x14ac:dyDescent="0.25"/>
    <row r="9908" x14ac:dyDescent="0.25"/>
    <row r="9909" x14ac:dyDescent="0.25"/>
    <row r="9910" x14ac:dyDescent="0.25"/>
    <row r="9911" x14ac:dyDescent="0.25"/>
    <row r="9912" x14ac:dyDescent="0.25"/>
    <row r="9913" x14ac:dyDescent="0.25"/>
    <row r="9914" x14ac:dyDescent="0.25"/>
    <row r="9915" x14ac:dyDescent="0.25"/>
    <row r="9916" x14ac:dyDescent="0.25"/>
    <row r="9917" x14ac:dyDescent="0.25"/>
    <row r="9918" x14ac:dyDescent="0.25"/>
    <row r="9919" x14ac:dyDescent="0.25"/>
    <row r="9920" x14ac:dyDescent="0.25"/>
    <row r="9921" x14ac:dyDescent="0.25"/>
    <row r="9922" x14ac:dyDescent="0.25"/>
    <row r="9923" x14ac:dyDescent="0.25"/>
    <row r="9924" x14ac:dyDescent="0.25"/>
    <row r="9925" x14ac:dyDescent="0.25"/>
    <row r="9926" x14ac:dyDescent="0.25"/>
    <row r="9927" x14ac:dyDescent="0.25"/>
    <row r="9928" x14ac:dyDescent="0.25"/>
    <row r="9929" x14ac:dyDescent="0.25"/>
    <row r="9930" x14ac:dyDescent="0.25"/>
    <row r="9931" x14ac:dyDescent="0.25"/>
    <row r="9932" x14ac:dyDescent="0.25"/>
    <row r="9933" x14ac:dyDescent="0.25"/>
    <row r="9934" x14ac:dyDescent="0.25"/>
    <row r="9935" x14ac:dyDescent="0.25"/>
    <row r="9936" x14ac:dyDescent="0.25"/>
    <row r="9937" x14ac:dyDescent="0.25"/>
    <row r="9938" x14ac:dyDescent="0.25"/>
    <row r="9939" x14ac:dyDescent="0.25"/>
    <row r="9940" x14ac:dyDescent="0.25"/>
    <row r="9941" x14ac:dyDescent="0.25"/>
    <row r="9942" x14ac:dyDescent="0.25"/>
    <row r="9943" x14ac:dyDescent="0.25"/>
    <row r="9944" x14ac:dyDescent="0.25"/>
    <row r="9945" x14ac:dyDescent="0.25"/>
    <row r="9946" x14ac:dyDescent="0.25"/>
    <row r="9947" x14ac:dyDescent="0.25"/>
    <row r="9948" x14ac:dyDescent="0.25"/>
    <row r="9949" x14ac:dyDescent="0.25"/>
    <row r="9950" x14ac:dyDescent="0.25"/>
    <row r="9951" x14ac:dyDescent="0.25"/>
    <row r="9952" x14ac:dyDescent="0.25"/>
    <row r="9953" x14ac:dyDescent="0.25"/>
    <row r="9954" x14ac:dyDescent="0.25"/>
    <row r="9955" x14ac:dyDescent="0.25"/>
    <row r="9956" x14ac:dyDescent="0.25"/>
    <row r="9957" x14ac:dyDescent="0.25"/>
    <row r="9958" x14ac:dyDescent="0.25"/>
    <row r="9959" x14ac:dyDescent="0.25"/>
    <row r="9960" x14ac:dyDescent="0.25"/>
    <row r="9961" x14ac:dyDescent="0.25"/>
    <row r="9962" x14ac:dyDescent="0.25"/>
    <row r="9963" x14ac:dyDescent="0.25"/>
    <row r="9964" x14ac:dyDescent="0.25"/>
    <row r="9965" x14ac:dyDescent="0.25"/>
    <row r="9966" x14ac:dyDescent="0.25"/>
    <row r="9967" x14ac:dyDescent="0.25"/>
    <row r="9968" x14ac:dyDescent="0.25"/>
    <row r="9969" x14ac:dyDescent="0.25"/>
    <row r="9970" x14ac:dyDescent="0.25"/>
    <row r="9971" x14ac:dyDescent="0.25"/>
    <row r="9972" x14ac:dyDescent="0.25"/>
    <row r="9973" x14ac:dyDescent="0.25"/>
    <row r="9974" x14ac:dyDescent="0.25"/>
    <row r="9975" x14ac:dyDescent="0.25"/>
    <row r="9976" x14ac:dyDescent="0.25"/>
    <row r="9977" x14ac:dyDescent="0.25"/>
    <row r="9978" x14ac:dyDescent="0.25"/>
    <row r="9979" x14ac:dyDescent="0.25"/>
    <row r="9980" x14ac:dyDescent="0.25"/>
    <row r="9981" x14ac:dyDescent="0.25"/>
    <row r="9982" x14ac:dyDescent="0.25"/>
    <row r="9983" x14ac:dyDescent="0.25"/>
    <row r="9984" x14ac:dyDescent="0.25"/>
    <row r="9985" x14ac:dyDescent="0.25"/>
    <row r="9986" x14ac:dyDescent="0.25"/>
    <row r="9987" x14ac:dyDescent="0.25"/>
    <row r="9988" x14ac:dyDescent="0.25"/>
    <row r="9989" x14ac:dyDescent="0.25"/>
    <row r="9990" x14ac:dyDescent="0.25"/>
    <row r="9991" x14ac:dyDescent="0.25"/>
    <row r="9992" x14ac:dyDescent="0.25"/>
    <row r="9993" x14ac:dyDescent="0.25"/>
    <row r="9994" x14ac:dyDescent="0.25"/>
    <row r="9995" x14ac:dyDescent="0.25"/>
    <row r="9996" x14ac:dyDescent="0.25"/>
    <row r="9997" x14ac:dyDescent="0.25"/>
    <row r="9998" x14ac:dyDescent="0.25"/>
    <row r="9999" x14ac:dyDescent="0.25"/>
    <row r="10000" x14ac:dyDescent="0.25"/>
    <row r="10001" x14ac:dyDescent="0.25"/>
    <row r="10002" x14ac:dyDescent="0.25"/>
    <row r="10003" x14ac:dyDescent="0.25"/>
    <row r="10004" x14ac:dyDescent="0.25"/>
    <row r="10005" x14ac:dyDescent="0.25"/>
    <row r="10006" x14ac:dyDescent="0.25"/>
    <row r="10007" x14ac:dyDescent="0.25"/>
    <row r="10008" x14ac:dyDescent="0.25"/>
    <row r="10009" x14ac:dyDescent="0.25"/>
    <row r="10010" x14ac:dyDescent="0.25"/>
    <row r="10011" x14ac:dyDescent="0.25"/>
    <row r="10012" x14ac:dyDescent="0.25"/>
    <row r="10013" x14ac:dyDescent="0.25"/>
    <row r="10014" x14ac:dyDescent="0.25"/>
    <row r="10015" x14ac:dyDescent="0.25"/>
    <row r="10016" x14ac:dyDescent="0.25"/>
    <row r="10017" x14ac:dyDescent="0.25"/>
    <row r="10018" x14ac:dyDescent="0.25"/>
    <row r="10019" x14ac:dyDescent="0.25"/>
    <row r="10020" x14ac:dyDescent="0.25"/>
    <row r="10021" x14ac:dyDescent="0.25"/>
    <row r="10022" x14ac:dyDescent="0.25"/>
    <row r="10023" x14ac:dyDescent="0.25"/>
    <row r="10024" x14ac:dyDescent="0.25"/>
    <row r="10025" x14ac:dyDescent="0.25"/>
    <row r="10026" x14ac:dyDescent="0.25"/>
    <row r="10027" x14ac:dyDescent="0.25"/>
    <row r="10028" x14ac:dyDescent="0.25"/>
    <row r="10029" x14ac:dyDescent="0.25"/>
    <row r="10030" x14ac:dyDescent="0.25"/>
    <row r="10031" x14ac:dyDescent="0.25"/>
    <row r="10032" x14ac:dyDescent="0.25"/>
    <row r="10033" x14ac:dyDescent="0.25"/>
    <row r="10034" x14ac:dyDescent="0.25"/>
    <row r="10035" x14ac:dyDescent="0.25"/>
    <row r="10036" x14ac:dyDescent="0.25"/>
    <row r="10037" x14ac:dyDescent="0.25"/>
    <row r="10038" x14ac:dyDescent="0.25"/>
    <row r="10039" x14ac:dyDescent="0.25"/>
    <row r="10040" x14ac:dyDescent="0.25"/>
    <row r="10041" x14ac:dyDescent="0.25"/>
    <row r="10042" x14ac:dyDescent="0.25"/>
    <row r="10043" x14ac:dyDescent="0.25"/>
    <row r="10044" x14ac:dyDescent="0.25"/>
    <row r="10045" x14ac:dyDescent="0.25"/>
    <row r="10046" x14ac:dyDescent="0.25"/>
    <row r="10047" x14ac:dyDescent="0.25"/>
    <row r="10048" x14ac:dyDescent="0.25"/>
    <row r="10049" x14ac:dyDescent="0.25"/>
    <row r="10050" x14ac:dyDescent="0.25"/>
    <row r="10051" x14ac:dyDescent="0.25"/>
    <row r="10052" x14ac:dyDescent="0.25"/>
    <row r="10053" x14ac:dyDescent="0.25"/>
    <row r="10054" x14ac:dyDescent="0.25"/>
    <row r="10055" x14ac:dyDescent="0.25"/>
    <row r="10056" x14ac:dyDescent="0.25"/>
    <row r="10057" x14ac:dyDescent="0.25"/>
    <row r="10058" x14ac:dyDescent="0.25"/>
    <row r="10059" x14ac:dyDescent="0.25"/>
    <row r="10060" x14ac:dyDescent="0.25"/>
    <row r="10061" x14ac:dyDescent="0.25"/>
    <row r="10062" x14ac:dyDescent="0.25"/>
    <row r="10063" x14ac:dyDescent="0.25"/>
    <row r="10064" x14ac:dyDescent="0.25"/>
    <row r="10065" x14ac:dyDescent="0.25"/>
    <row r="10066" x14ac:dyDescent="0.25"/>
    <row r="10067" x14ac:dyDescent="0.25"/>
    <row r="10068" x14ac:dyDescent="0.25"/>
    <row r="10069" x14ac:dyDescent="0.25"/>
    <row r="10070" x14ac:dyDescent="0.25"/>
    <row r="10071" x14ac:dyDescent="0.25"/>
    <row r="10072" x14ac:dyDescent="0.25"/>
    <row r="10073" x14ac:dyDescent="0.25"/>
    <row r="10074" x14ac:dyDescent="0.25"/>
    <row r="10075" x14ac:dyDescent="0.25"/>
    <row r="10076" x14ac:dyDescent="0.25"/>
    <row r="10077" x14ac:dyDescent="0.25"/>
    <row r="10078" x14ac:dyDescent="0.25"/>
    <row r="10079" x14ac:dyDescent="0.25"/>
    <row r="10080" x14ac:dyDescent="0.25"/>
    <row r="10081" x14ac:dyDescent="0.25"/>
    <row r="10082" x14ac:dyDescent="0.25"/>
    <row r="10083" x14ac:dyDescent="0.25"/>
    <row r="10084" x14ac:dyDescent="0.25"/>
    <row r="10085" x14ac:dyDescent="0.25"/>
    <row r="10086" x14ac:dyDescent="0.25"/>
    <row r="10087" x14ac:dyDescent="0.25"/>
    <row r="10088" x14ac:dyDescent="0.25"/>
    <row r="10089" x14ac:dyDescent="0.25"/>
    <row r="10090" x14ac:dyDescent="0.25"/>
    <row r="10091" x14ac:dyDescent="0.25"/>
    <row r="10092" x14ac:dyDescent="0.25"/>
    <row r="10093" x14ac:dyDescent="0.25"/>
    <row r="10094" x14ac:dyDescent="0.25"/>
    <row r="10095" x14ac:dyDescent="0.25"/>
    <row r="10096" x14ac:dyDescent="0.25"/>
    <row r="10097" x14ac:dyDescent="0.25"/>
    <row r="10098" x14ac:dyDescent="0.25"/>
    <row r="10099" x14ac:dyDescent="0.25"/>
    <row r="10100" x14ac:dyDescent="0.25"/>
    <row r="10101" x14ac:dyDescent="0.25"/>
    <row r="10102" x14ac:dyDescent="0.25"/>
    <row r="10103" x14ac:dyDescent="0.25"/>
    <row r="10104" x14ac:dyDescent="0.25"/>
    <row r="10105" x14ac:dyDescent="0.25"/>
    <row r="10106" x14ac:dyDescent="0.25"/>
    <row r="10107" x14ac:dyDescent="0.25"/>
    <row r="10108" x14ac:dyDescent="0.25"/>
    <row r="10109" x14ac:dyDescent="0.25"/>
    <row r="10110" x14ac:dyDescent="0.25"/>
    <row r="10111" x14ac:dyDescent="0.25"/>
    <row r="10112" x14ac:dyDescent="0.25"/>
    <row r="10113" x14ac:dyDescent="0.25"/>
    <row r="10114" x14ac:dyDescent="0.25"/>
    <row r="10115" x14ac:dyDescent="0.25"/>
    <row r="10116" x14ac:dyDescent="0.25"/>
    <row r="10117" x14ac:dyDescent="0.25"/>
    <row r="10118" x14ac:dyDescent="0.25"/>
    <row r="10119" x14ac:dyDescent="0.25"/>
    <row r="10120" x14ac:dyDescent="0.25"/>
    <row r="10121" x14ac:dyDescent="0.25"/>
    <row r="10122" x14ac:dyDescent="0.25"/>
    <row r="10123" x14ac:dyDescent="0.25"/>
    <row r="10124" x14ac:dyDescent="0.25"/>
    <row r="10125" x14ac:dyDescent="0.25"/>
    <row r="10126" x14ac:dyDescent="0.25"/>
    <row r="10127" x14ac:dyDescent="0.25"/>
    <row r="10128" x14ac:dyDescent="0.25"/>
    <row r="10129" x14ac:dyDescent="0.25"/>
    <row r="10130" x14ac:dyDescent="0.25"/>
    <row r="10131" x14ac:dyDescent="0.25"/>
    <row r="10132" x14ac:dyDescent="0.25"/>
    <row r="10133" x14ac:dyDescent="0.25"/>
    <row r="10134" x14ac:dyDescent="0.25"/>
    <row r="10135" x14ac:dyDescent="0.25"/>
    <row r="10136" x14ac:dyDescent="0.25"/>
    <row r="10137" x14ac:dyDescent="0.25"/>
    <row r="10138" x14ac:dyDescent="0.25"/>
    <row r="10139" x14ac:dyDescent="0.25"/>
    <row r="10140" x14ac:dyDescent="0.25"/>
    <row r="10141" x14ac:dyDescent="0.25"/>
    <row r="10142" x14ac:dyDescent="0.25"/>
    <row r="10143" x14ac:dyDescent="0.25"/>
    <row r="10144" x14ac:dyDescent="0.25"/>
    <row r="10145" x14ac:dyDescent="0.25"/>
    <row r="10146" x14ac:dyDescent="0.25"/>
    <row r="10147" x14ac:dyDescent="0.25"/>
    <row r="10148" x14ac:dyDescent="0.25"/>
    <row r="10149" x14ac:dyDescent="0.25"/>
    <row r="10150" x14ac:dyDescent="0.25"/>
    <row r="10151" x14ac:dyDescent="0.25"/>
    <row r="10152" x14ac:dyDescent="0.25"/>
    <row r="10153" x14ac:dyDescent="0.25"/>
    <row r="10154" x14ac:dyDescent="0.25"/>
    <row r="10155" x14ac:dyDescent="0.25"/>
    <row r="10156" x14ac:dyDescent="0.25"/>
    <row r="10157" x14ac:dyDescent="0.25"/>
    <row r="10158" x14ac:dyDescent="0.25"/>
    <row r="10159" x14ac:dyDescent="0.25"/>
    <row r="10160" x14ac:dyDescent="0.25"/>
    <row r="10161" x14ac:dyDescent="0.25"/>
    <row r="10162" x14ac:dyDescent="0.25"/>
    <row r="10163" x14ac:dyDescent="0.25"/>
    <row r="10164" x14ac:dyDescent="0.25"/>
    <row r="10165" x14ac:dyDescent="0.25"/>
    <row r="10166" x14ac:dyDescent="0.25"/>
    <row r="10167" x14ac:dyDescent="0.25"/>
    <row r="10168" x14ac:dyDescent="0.25"/>
    <row r="10169" x14ac:dyDescent="0.25"/>
    <row r="10170" x14ac:dyDescent="0.25"/>
    <row r="10171" x14ac:dyDescent="0.25"/>
    <row r="10172" x14ac:dyDescent="0.25"/>
    <row r="10173" x14ac:dyDescent="0.25"/>
    <row r="10174" x14ac:dyDescent="0.25"/>
    <row r="10175" x14ac:dyDescent="0.25"/>
    <row r="10176" x14ac:dyDescent="0.25"/>
    <row r="10177" x14ac:dyDescent="0.25"/>
    <row r="10178" x14ac:dyDescent="0.25"/>
    <row r="10179" x14ac:dyDescent="0.25"/>
    <row r="10180" x14ac:dyDescent="0.25"/>
    <row r="10181" x14ac:dyDescent="0.25"/>
    <row r="10182" x14ac:dyDescent="0.25"/>
    <row r="10183" x14ac:dyDescent="0.25"/>
    <row r="10184" x14ac:dyDescent="0.25"/>
    <row r="10185" x14ac:dyDescent="0.25"/>
    <row r="10186" x14ac:dyDescent="0.25"/>
    <row r="10187" x14ac:dyDescent="0.25"/>
    <row r="10188" x14ac:dyDescent="0.25"/>
    <row r="10189" x14ac:dyDescent="0.25"/>
    <row r="10190" x14ac:dyDescent="0.25"/>
    <row r="10191" x14ac:dyDescent="0.25"/>
    <row r="10192" x14ac:dyDescent="0.25"/>
    <row r="10193" x14ac:dyDescent="0.25"/>
    <row r="10194" x14ac:dyDescent="0.25"/>
    <row r="10195" x14ac:dyDescent="0.25"/>
    <row r="10196" x14ac:dyDescent="0.25"/>
    <row r="10197" x14ac:dyDescent="0.25"/>
    <row r="10198" x14ac:dyDescent="0.25"/>
    <row r="10199" x14ac:dyDescent="0.25"/>
    <row r="10200" x14ac:dyDescent="0.25"/>
    <row r="10201" x14ac:dyDescent="0.25"/>
    <row r="10202" x14ac:dyDescent="0.25"/>
    <row r="10203" x14ac:dyDescent="0.25"/>
    <row r="10204" x14ac:dyDescent="0.25"/>
    <row r="10205" x14ac:dyDescent="0.25"/>
    <row r="10206" x14ac:dyDescent="0.25"/>
    <row r="10207" x14ac:dyDescent="0.25"/>
    <row r="10208" x14ac:dyDescent="0.25"/>
    <row r="10209" x14ac:dyDescent="0.25"/>
    <row r="10210" x14ac:dyDescent="0.25"/>
    <row r="10211" x14ac:dyDescent="0.25"/>
    <row r="10212" x14ac:dyDescent="0.25"/>
    <row r="10213" x14ac:dyDescent="0.25"/>
    <row r="10214" x14ac:dyDescent="0.25"/>
    <row r="10215" x14ac:dyDescent="0.25"/>
    <row r="10216" x14ac:dyDescent="0.25"/>
    <row r="10217" x14ac:dyDescent="0.25"/>
    <row r="10218" x14ac:dyDescent="0.25"/>
    <row r="10219" x14ac:dyDescent="0.25"/>
    <row r="10220" x14ac:dyDescent="0.25"/>
    <row r="10221" x14ac:dyDescent="0.25"/>
    <row r="10222" x14ac:dyDescent="0.25"/>
    <row r="10223" x14ac:dyDescent="0.25"/>
    <row r="10224" x14ac:dyDescent="0.25"/>
    <row r="10225" x14ac:dyDescent="0.25"/>
    <row r="10226" x14ac:dyDescent="0.25"/>
    <row r="10227" x14ac:dyDescent="0.25"/>
    <row r="10228" x14ac:dyDescent="0.25"/>
    <row r="10229" x14ac:dyDescent="0.25"/>
    <row r="10230" x14ac:dyDescent="0.25"/>
    <row r="10231" x14ac:dyDescent="0.25"/>
    <row r="10232" x14ac:dyDescent="0.25"/>
    <row r="10233" x14ac:dyDescent="0.25"/>
    <row r="10234" x14ac:dyDescent="0.25"/>
    <row r="10235" x14ac:dyDescent="0.25"/>
    <row r="10236" x14ac:dyDescent="0.25"/>
    <row r="10237" x14ac:dyDescent="0.25"/>
    <row r="10238" x14ac:dyDescent="0.25"/>
    <row r="10239" x14ac:dyDescent="0.25"/>
    <row r="10240" x14ac:dyDescent="0.25"/>
    <row r="10241" x14ac:dyDescent="0.25"/>
    <row r="10242" x14ac:dyDescent="0.25"/>
    <row r="10243" x14ac:dyDescent="0.25"/>
    <row r="10244" x14ac:dyDescent="0.25"/>
    <row r="10245" x14ac:dyDescent="0.25"/>
    <row r="10246" x14ac:dyDescent="0.25"/>
    <row r="10247" x14ac:dyDescent="0.25"/>
    <row r="10248" x14ac:dyDescent="0.25"/>
    <row r="10249" x14ac:dyDescent="0.25"/>
    <row r="10250" x14ac:dyDescent="0.25"/>
    <row r="10251" x14ac:dyDescent="0.25"/>
    <row r="10252" x14ac:dyDescent="0.25"/>
    <row r="10253" x14ac:dyDescent="0.25"/>
    <row r="10254" x14ac:dyDescent="0.25"/>
    <row r="10255" x14ac:dyDescent="0.25"/>
    <row r="10256" x14ac:dyDescent="0.25"/>
    <row r="10257" x14ac:dyDescent="0.25"/>
    <row r="10258" x14ac:dyDescent="0.25"/>
    <row r="10259" x14ac:dyDescent="0.25"/>
    <row r="10260" x14ac:dyDescent="0.25"/>
    <row r="10261" x14ac:dyDescent="0.25"/>
    <row r="10262" x14ac:dyDescent="0.25"/>
    <row r="10263" x14ac:dyDescent="0.25"/>
    <row r="10264" x14ac:dyDescent="0.25"/>
    <row r="10265" x14ac:dyDescent="0.25"/>
    <row r="10266" x14ac:dyDescent="0.25"/>
    <row r="10267" x14ac:dyDescent="0.25"/>
    <row r="10268" x14ac:dyDescent="0.25"/>
    <row r="10269" x14ac:dyDescent="0.25"/>
    <row r="10270" x14ac:dyDescent="0.25"/>
    <row r="10271" x14ac:dyDescent="0.25"/>
    <row r="10272" x14ac:dyDescent="0.25"/>
    <row r="10273" x14ac:dyDescent="0.25"/>
    <row r="10274" x14ac:dyDescent="0.25"/>
    <row r="10275" x14ac:dyDescent="0.25"/>
    <row r="10276" x14ac:dyDescent="0.25"/>
    <row r="10277" x14ac:dyDescent="0.25"/>
    <row r="10278" x14ac:dyDescent="0.25"/>
    <row r="10279" x14ac:dyDescent="0.25"/>
    <row r="10280" x14ac:dyDescent="0.25"/>
    <row r="10281" x14ac:dyDescent="0.25"/>
    <row r="10282" x14ac:dyDescent="0.25"/>
    <row r="10283" x14ac:dyDescent="0.25"/>
    <row r="10284" x14ac:dyDescent="0.25"/>
    <row r="10285" x14ac:dyDescent="0.25"/>
    <row r="10286" x14ac:dyDescent="0.25"/>
    <row r="10287" x14ac:dyDescent="0.25"/>
    <row r="10288" x14ac:dyDescent="0.25"/>
    <row r="10289" x14ac:dyDescent="0.25"/>
    <row r="10290" x14ac:dyDescent="0.25"/>
    <row r="10291" x14ac:dyDescent="0.25"/>
    <row r="10292" x14ac:dyDescent="0.25"/>
    <row r="10293" x14ac:dyDescent="0.25"/>
    <row r="10294" x14ac:dyDescent="0.25"/>
    <row r="10295" x14ac:dyDescent="0.25"/>
    <row r="10296" x14ac:dyDescent="0.25"/>
    <row r="10297" x14ac:dyDescent="0.25"/>
    <row r="10298" x14ac:dyDescent="0.25"/>
    <row r="10299" x14ac:dyDescent="0.25"/>
    <row r="10300" x14ac:dyDescent="0.25"/>
    <row r="10301" x14ac:dyDescent="0.25"/>
    <row r="10302" x14ac:dyDescent="0.25"/>
    <row r="10303" x14ac:dyDescent="0.25"/>
    <row r="10304" x14ac:dyDescent="0.25"/>
    <row r="10305" x14ac:dyDescent="0.25"/>
    <row r="10306" x14ac:dyDescent="0.25"/>
    <row r="10307" x14ac:dyDescent="0.25"/>
    <row r="10308" x14ac:dyDescent="0.25"/>
    <row r="10309" x14ac:dyDescent="0.25"/>
    <row r="10310" x14ac:dyDescent="0.25"/>
    <row r="10311" x14ac:dyDescent="0.25"/>
    <row r="10312" x14ac:dyDescent="0.25"/>
    <row r="10313" x14ac:dyDescent="0.25"/>
    <row r="10314" x14ac:dyDescent="0.25"/>
    <row r="10315" x14ac:dyDescent="0.25"/>
    <row r="10316" x14ac:dyDescent="0.25"/>
    <row r="10317" x14ac:dyDescent="0.25"/>
    <row r="10318" x14ac:dyDescent="0.25"/>
    <row r="10319" x14ac:dyDescent="0.25"/>
    <row r="10320" x14ac:dyDescent="0.25"/>
    <row r="10321" x14ac:dyDescent="0.25"/>
    <row r="10322" x14ac:dyDescent="0.25"/>
    <row r="10323" x14ac:dyDescent="0.25"/>
    <row r="10324" x14ac:dyDescent="0.25"/>
    <row r="10325" x14ac:dyDescent="0.25"/>
    <row r="10326" x14ac:dyDescent="0.25"/>
    <row r="10327" x14ac:dyDescent="0.25"/>
    <row r="10328" x14ac:dyDescent="0.25"/>
    <row r="10329" x14ac:dyDescent="0.25"/>
    <row r="10330" x14ac:dyDescent="0.25"/>
    <row r="10331" x14ac:dyDescent="0.25"/>
    <row r="10332" x14ac:dyDescent="0.25"/>
    <row r="10333" x14ac:dyDescent="0.25"/>
    <row r="10334" x14ac:dyDescent="0.25"/>
    <row r="10335" x14ac:dyDescent="0.25"/>
    <row r="10336" x14ac:dyDescent="0.25"/>
    <row r="10337" x14ac:dyDescent="0.25"/>
    <row r="10338" x14ac:dyDescent="0.25"/>
    <row r="10339" x14ac:dyDescent="0.25"/>
    <row r="10340" x14ac:dyDescent="0.25"/>
    <row r="10341" x14ac:dyDescent="0.25"/>
    <row r="10342" x14ac:dyDescent="0.25"/>
    <row r="10343" x14ac:dyDescent="0.25"/>
    <row r="10344" x14ac:dyDescent="0.25"/>
    <row r="10345" x14ac:dyDescent="0.25"/>
    <row r="10346" x14ac:dyDescent="0.25"/>
    <row r="10347" x14ac:dyDescent="0.25"/>
    <row r="10348" x14ac:dyDescent="0.25"/>
    <row r="10349" x14ac:dyDescent="0.25"/>
    <row r="10350" x14ac:dyDescent="0.25"/>
    <row r="10351" x14ac:dyDescent="0.25"/>
    <row r="10352" x14ac:dyDescent="0.25"/>
    <row r="10353" x14ac:dyDescent="0.25"/>
    <row r="10354" x14ac:dyDescent="0.25"/>
    <row r="10355" x14ac:dyDescent="0.25"/>
    <row r="10356" x14ac:dyDescent="0.25"/>
    <row r="10357" x14ac:dyDescent="0.25"/>
    <row r="10358" x14ac:dyDescent="0.25"/>
    <row r="10359" x14ac:dyDescent="0.25"/>
    <row r="10360" x14ac:dyDescent="0.25"/>
    <row r="10361" x14ac:dyDescent="0.25"/>
    <row r="10362" x14ac:dyDescent="0.25"/>
    <row r="10363" x14ac:dyDescent="0.25"/>
    <row r="10364" x14ac:dyDescent="0.25"/>
    <row r="10365" x14ac:dyDescent="0.25"/>
    <row r="10366" x14ac:dyDescent="0.25"/>
    <row r="10367" x14ac:dyDescent="0.25"/>
    <row r="10368" x14ac:dyDescent="0.25"/>
    <row r="10369" x14ac:dyDescent="0.25"/>
    <row r="10370" x14ac:dyDescent="0.25"/>
    <row r="10371" x14ac:dyDescent="0.25"/>
    <row r="10372" x14ac:dyDescent="0.25"/>
    <row r="10373" x14ac:dyDescent="0.25"/>
    <row r="10374" x14ac:dyDescent="0.25"/>
    <row r="10375" x14ac:dyDescent="0.25"/>
    <row r="10376" x14ac:dyDescent="0.25"/>
    <row r="10377" x14ac:dyDescent="0.25"/>
    <row r="10378" x14ac:dyDescent="0.25"/>
    <row r="10379" x14ac:dyDescent="0.25"/>
    <row r="10380" x14ac:dyDescent="0.25"/>
    <row r="10381" x14ac:dyDescent="0.25"/>
    <row r="10382" x14ac:dyDescent="0.25"/>
    <row r="10383" x14ac:dyDescent="0.25"/>
    <row r="10384" x14ac:dyDescent="0.25"/>
    <row r="10385" x14ac:dyDescent="0.25"/>
    <row r="10386" x14ac:dyDescent="0.25"/>
    <row r="10387" x14ac:dyDescent="0.25"/>
    <row r="10388" x14ac:dyDescent="0.25"/>
    <row r="10389" x14ac:dyDescent="0.25"/>
    <row r="10390" x14ac:dyDescent="0.25"/>
    <row r="10391" x14ac:dyDescent="0.25"/>
    <row r="10392" x14ac:dyDescent="0.25"/>
    <row r="10393" x14ac:dyDescent="0.25"/>
    <row r="10394" x14ac:dyDescent="0.25"/>
    <row r="10395" x14ac:dyDescent="0.25"/>
    <row r="10396" x14ac:dyDescent="0.25"/>
    <row r="10397" x14ac:dyDescent="0.25"/>
    <row r="10398" x14ac:dyDescent="0.25"/>
    <row r="10399" x14ac:dyDescent="0.25"/>
    <row r="10400" x14ac:dyDescent="0.25"/>
    <row r="10401" x14ac:dyDescent="0.25"/>
    <row r="10402" x14ac:dyDescent="0.25"/>
    <row r="10403" x14ac:dyDescent="0.25"/>
    <row r="10404" x14ac:dyDescent="0.25"/>
    <row r="10405" x14ac:dyDescent="0.25"/>
    <row r="10406" x14ac:dyDescent="0.25"/>
    <row r="10407" x14ac:dyDescent="0.25"/>
    <row r="10408" x14ac:dyDescent="0.25"/>
    <row r="10409" x14ac:dyDescent="0.25"/>
    <row r="10410" x14ac:dyDescent="0.25"/>
    <row r="10411" x14ac:dyDescent="0.25"/>
    <row r="10412" x14ac:dyDescent="0.25"/>
    <row r="10413" x14ac:dyDescent="0.25"/>
    <row r="10414" x14ac:dyDescent="0.25"/>
    <row r="10415" x14ac:dyDescent="0.25"/>
    <row r="10416" x14ac:dyDescent="0.25"/>
    <row r="10417" x14ac:dyDescent="0.25"/>
    <row r="10418" x14ac:dyDescent="0.25"/>
    <row r="10419" x14ac:dyDescent="0.25"/>
    <row r="10420" x14ac:dyDescent="0.25"/>
    <row r="10421" x14ac:dyDescent="0.25"/>
    <row r="10422" x14ac:dyDescent="0.25"/>
    <row r="10423" x14ac:dyDescent="0.25"/>
    <row r="10424" x14ac:dyDescent="0.25"/>
    <row r="10425" x14ac:dyDescent="0.25"/>
    <row r="10426" x14ac:dyDescent="0.25"/>
    <row r="10427" x14ac:dyDescent="0.25"/>
    <row r="10428" x14ac:dyDescent="0.25"/>
    <row r="10429" x14ac:dyDescent="0.25"/>
    <row r="10430" x14ac:dyDescent="0.25"/>
    <row r="10431" x14ac:dyDescent="0.25"/>
    <row r="10432" x14ac:dyDescent="0.25"/>
    <row r="10433" x14ac:dyDescent="0.25"/>
    <row r="10434" x14ac:dyDescent="0.25"/>
    <row r="10435" x14ac:dyDescent="0.25"/>
    <row r="10436" x14ac:dyDescent="0.25"/>
    <row r="10437" x14ac:dyDescent="0.25"/>
    <row r="10438" x14ac:dyDescent="0.25"/>
    <row r="10439" x14ac:dyDescent="0.25"/>
    <row r="10440" x14ac:dyDescent="0.25"/>
    <row r="10441" x14ac:dyDescent="0.25"/>
    <row r="10442" x14ac:dyDescent="0.25"/>
    <row r="10443" x14ac:dyDescent="0.25"/>
    <row r="10444" x14ac:dyDescent="0.25"/>
    <row r="10445" x14ac:dyDescent="0.25"/>
    <row r="10446" x14ac:dyDescent="0.25"/>
    <row r="10447" x14ac:dyDescent="0.25"/>
    <row r="10448" x14ac:dyDescent="0.25"/>
    <row r="10449" x14ac:dyDescent="0.25"/>
    <row r="10450" x14ac:dyDescent="0.25"/>
    <row r="10451" x14ac:dyDescent="0.25"/>
    <row r="10452" x14ac:dyDescent="0.25"/>
    <row r="10453" x14ac:dyDescent="0.25"/>
    <row r="10454" x14ac:dyDescent="0.25"/>
    <row r="10455" x14ac:dyDescent="0.25"/>
    <row r="10456" x14ac:dyDescent="0.25"/>
    <row r="10457" x14ac:dyDescent="0.25"/>
    <row r="10458" x14ac:dyDescent="0.25"/>
    <row r="10459" x14ac:dyDescent="0.25"/>
    <row r="10460" x14ac:dyDescent="0.25"/>
    <row r="10461" x14ac:dyDescent="0.25"/>
    <row r="10462" x14ac:dyDescent="0.25"/>
    <row r="10463" x14ac:dyDescent="0.25"/>
    <row r="10464" x14ac:dyDescent="0.25"/>
    <row r="10465" x14ac:dyDescent="0.25"/>
    <row r="10466" x14ac:dyDescent="0.25"/>
    <row r="10467" x14ac:dyDescent="0.25"/>
    <row r="10468" x14ac:dyDescent="0.25"/>
    <row r="10469" x14ac:dyDescent="0.25"/>
    <row r="10470" x14ac:dyDescent="0.25"/>
    <row r="10471" x14ac:dyDescent="0.25"/>
    <row r="10472" x14ac:dyDescent="0.25"/>
    <row r="10473" x14ac:dyDescent="0.25"/>
    <row r="10474" x14ac:dyDescent="0.25"/>
    <row r="10475" x14ac:dyDescent="0.25"/>
    <row r="10476" x14ac:dyDescent="0.25"/>
    <row r="10477" x14ac:dyDescent="0.25"/>
    <row r="10478" x14ac:dyDescent="0.25"/>
    <row r="10479" x14ac:dyDescent="0.25"/>
    <row r="10480" x14ac:dyDescent="0.25"/>
    <row r="10481" x14ac:dyDescent="0.25"/>
    <row r="10482" x14ac:dyDescent="0.25"/>
    <row r="10483" x14ac:dyDescent="0.25"/>
    <row r="10484" x14ac:dyDescent="0.25"/>
    <row r="10485" x14ac:dyDescent="0.25"/>
    <row r="10486" x14ac:dyDescent="0.25"/>
    <row r="10487" x14ac:dyDescent="0.25"/>
    <row r="10488" x14ac:dyDescent="0.25"/>
    <row r="10489" x14ac:dyDescent="0.25"/>
    <row r="10490" x14ac:dyDescent="0.25"/>
    <row r="10491" x14ac:dyDescent="0.25"/>
    <row r="10492" x14ac:dyDescent="0.25"/>
    <row r="10493" x14ac:dyDescent="0.25"/>
    <row r="10494" x14ac:dyDescent="0.25"/>
    <row r="10495" x14ac:dyDescent="0.25"/>
    <row r="10496" x14ac:dyDescent="0.25"/>
    <row r="10497" x14ac:dyDescent="0.25"/>
    <row r="10498" x14ac:dyDescent="0.25"/>
    <row r="10499" x14ac:dyDescent="0.25"/>
    <row r="10500" x14ac:dyDescent="0.25"/>
    <row r="10501" x14ac:dyDescent="0.25"/>
    <row r="10502" x14ac:dyDescent="0.25"/>
    <row r="10503" x14ac:dyDescent="0.25"/>
    <row r="10504" x14ac:dyDescent="0.25"/>
    <row r="10505" x14ac:dyDescent="0.25"/>
    <row r="10506" x14ac:dyDescent="0.25"/>
    <row r="10507" x14ac:dyDescent="0.25"/>
    <row r="10508" x14ac:dyDescent="0.25"/>
    <row r="10509" x14ac:dyDescent="0.25"/>
    <row r="10510" x14ac:dyDescent="0.25"/>
    <row r="10511" x14ac:dyDescent="0.25"/>
    <row r="10512" x14ac:dyDescent="0.25"/>
    <row r="10513" x14ac:dyDescent="0.25"/>
    <row r="10514" x14ac:dyDescent="0.25"/>
    <row r="10515" x14ac:dyDescent="0.25"/>
    <row r="10516" x14ac:dyDescent="0.25"/>
    <row r="10517" x14ac:dyDescent="0.25"/>
    <row r="10518" x14ac:dyDescent="0.25"/>
    <row r="10519" x14ac:dyDescent="0.25"/>
    <row r="10520" x14ac:dyDescent="0.25"/>
    <row r="10521" x14ac:dyDescent="0.25"/>
    <row r="10522" x14ac:dyDescent="0.25"/>
    <row r="10523" x14ac:dyDescent="0.25"/>
    <row r="10524" x14ac:dyDescent="0.25"/>
    <row r="10525" x14ac:dyDescent="0.25"/>
    <row r="10526" x14ac:dyDescent="0.25"/>
    <row r="10527" x14ac:dyDescent="0.25"/>
    <row r="10528" x14ac:dyDescent="0.25"/>
    <row r="10529" x14ac:dyDescent="0.25"/>
    <row r="10530" x14ac:dyDescent="0.25"/>
    <row r="10531" x14ac:dyDescent="0.25"/>
    <row r="10532" x14ac:dyDescent="0.25"/>
    <row r="10533" x14ac:dyDescent="0.25"/>
    <row r="10534" x14ac:dyDescent="0.25"/>
    <row r="10535" x14ac:dyDescent="0.25"/>
    <row r="10536" x14ac:dyDescent="0.25"/>
    <row r="10537" x14ac:dyDescent="0.25"/>
    <row r="10538" x14ac:dyDescent="0.25"/>
    <row r="10539" x14ac:dyDescent="0.25"/>
    <row r="10540" x14ac:dyDescent="0.25"/>
    <row r="10541" x14ac:dyDescent="0.25"/>
    <row r="10542" x14ac:dyDescent="0.25"/>
    <row r="10543" x14ac:dyDescent="0.25"/>
    <row r="10544" x14ac:dyDescent="0.25"/>
    <row r="10545" x14ac:dyDescent="0.25"/>
    <row r="10546" x14ac:dyDescent="0.25"/>
    <row r="10547" x14ac:dyDescent="0.25"/>
    <row r="10548" x14ac:dyDescent="0.25"/>
    <row r="10549" x14ac:dyDescent="0.25"/>
    <row r="10550" x14ac:dyDescent="0.25"/>
    <row r="10551" x14ac:dyDescent="0.25"/>
    <row r="10552" x14ac:dyDescent="0.25"/>
    <row r="10553" x14ac:dyDescent="0.25"/>
    <row r="10554" x14ac:dyDescent="0.25"/>
    <row r="10555" x14ac:dyDescent="0.25"/>
    <row r="10556" x14ac:dyDescent="0.25"/>
    <row r="10557" x14ac:dyDescent="0.25"/>
    <row r="10558" x14ac:dyDescent="0.25"/>
    <row r="10559" x14ac:dyDescent="0.25"/>
    <row r="10560" x14ac:dyDescent="0.25"/>
    <row r="10561" x14ac:dyDescent="0.25"/>
    <row r="10562" x14ac:dyDescent="0.25"/>
    <row r="10563" x14ac:dyDescent="0.25"/>
    <row r="10564" x14ac:dyDescent="0.25"/>
    <row r="10565" x14ac:dyDescent="0.25"/>
    <row r="10566" x14ac:dyDescent="0.25"/>
    <row r="10567" x14ac:dyDescent="0.25"/>
    <row r="10568" x14ac:dyDescent="0.25"/>
    <row r="10569" x14ac:dyDescent="0.25"/>
    <row r="10570" x14ac:dyDescent="0.25"/>
    <row r="10571" x14ac:dyDescent="0.25"/>
    <row r="10572" x14ac:dyDescent="0.25"/>
    <row r="10573" x14ac:dyDescent="0.25"/>
    <row r="10574" x14ac:dyDescent="0.25"/>
    <row r="10575" x14ac:dyDescent="0.25"/>
    <row r="10576" x14ac:dyDescent="0.25"/>
    <row r="10577" x14ac:dyDescent="0.25"/>
    <row r="10578" x14ac:dyDescent="0.25"/>
    <row r="10579" x14ac:dyDescent="0.25"/>
    <row r="10580" x14ac:dyDescent="0.25"/>
    <row r="10581" x14ac:dyDescent="0.25"/>
    <row r="10582" x14ac:dyDescent="0.25"/>
    <row r="10583" x14ac:dyDescent="0.25"/>
    <row r="10584" x14ac:dyDescent="0.25"/>
    <row r="10585" x14ac:dyDescent="0.25"/>
    <row r="10586" x14ac:dyDescent="0.25"/>
    <row r="10587" x14ac:dyDescent="0.25"/>
    <row r="10588" x14ac:dyDescent="0.25"/>
    <row r="10589" x14ac:dyDescent="0.25"/>
    <row r="10590" x14ac:dyDescent="0.25"/>
    <row r="10591" x14ac:dyDescent="0.25"/>
    <row r="10592" x14ac:dyDescent="0.25"/>
    <row r="10593" x14ac:dyDescent="0.25"/>
    <row r="10594" x14ac:dyDescent="0.25"/>
    <row r="10595" x14ac:dyDescent="0.25"/>
    <row r="10596" x14ac:dyDescent="0.25"/>
    <row r="10597" x14ac:dyDescent="0.25"/>
    <row r="10598" x14ac:dyDescent="0.25"/>
    <row r="10599" x14ac:dyDescent="0.25"/>
    <row r="10600" x14ac:dyDescent="0.25"/>
    <row r="10601" x14ac:dyDescent="0.25"/>
    <row r="10602" x14ac:dyDescent="0.25"/>
    <row r="10603" x14ac:dyDescent="0.25"/>
    <row r="10604" x14ac:dyDescent="0.25"/>
    <row r="10605" x14ac:dyDescent="0.25"/>
    <row r="10606" x14ac:dyDescent="0.25"/>
    <row r="10607" x14ac:dyDescent="0.25"/>
    <row r="10608" x14ac:dyDescent="0.25"/>
    <row r="10609" x14ac:dyDescent="0.25"/>
    <row r="10610" x14ac:dyDescent="0.25"/>
    <row r="10611" x14ac:dyDescent="0.25"/>
    <row r="10612" x14ac:dyDescent="0.25"/>
    <row r="10613" x14ac:dyDescent="0.25"/>
    <row r="10614" x14ac:dyDescent="0.25"/>
    <row r="10615" x14ac:dyDescent="0.25"/>
    <row r="10616" x14ac:dyDescent="0.25"/>
    <row r="10617" x14ac:dyDescent="0.25"/>
    <row r="10618" x14ac:dyDescent="0.25"/>
    <row r="10619" x14ac:dyDescent="0.25"/>
    <row r="10620" x14ac:dyDescent="0.25"/>
    <row r="10621" x14ac:dyDescent="0.25"/>
    <row r="10622" x14ac:dyDescent="0.25"/>
    <row r="10623" x14ac:dyDescent="0.25"/>
    <row r="10624" x14ac:dyDescent="0.25"/>
    <row r="10625" x14ac:dyDescent="0.25"/>
    <row r="10626" x14ac:dyDescent="0.25"/>
    <row r="10627" x14ac:dyDescent="0.25"/>
    <row r="10628" x14ac:dyDescent="0.25"/>
    <row r="10629" x14ac:dyDescent="0.25"/>
    <row r="10630" x14ac:dyDescent="0.25"/>
    <row r="10631" x14ac:dyDescent="0.25"/>
    <row r="10632" x14ac:dyDescent="0.25"/>
    <row r="10633" x14ac:dyDescent="0.25"/>
    <row r="10634" x14ac:dyDescent="0.25"/>
    <row r="10635" x14ac:dyDescent="0.25"/>
    <row r="10636" x14ac:dyDescent="0.25"/>
    <row r="10637" x14ac:dyDescent="0.25"/>
    <row r="10638" x14ac:dyDescent="0.25"/>
    <row r="10639" x14ac:dyDescent="0.25"/>
    <row r="10640" x14ac:dyDescent="0.25"/>
    <row r="10641" x14ac:dyDescent="0.25"/>
    <row r="10642" x14ac:dyDescent="0.25"/>
    <row r="10643" x14ac:dyDescent="0.25"/>
    <row r="10644" x14ac:dyDescent="0.25"/>
    <row r="10645" x14ac:dyDescent="0.25"/>
    <row r="10646" x14ac:dyDescent="0.25"/>
    <row r="10647" x14ac:dyDescent="0.25"/>
    <row r="10648" x14ac:dyDescent="0.25"/>
    <row r="10649" x14ac:dyDescent="0.25"/>
    <row r="10650" x14ac:dyDescent="0.25"/>
    <row r="10651" x14ac:dyDescent="0.25"/>
    <row r="10652" x14ac:dyDescent="0.25"/>
    <row r="10653" x14ac:dyDescent="0.25"/>
    <row r="10654" x14ac:dyDescent="0.25"/>
    <row r="10655" x14ac:dyDescent="0.25"/>
    <row r="10656" x14ac:dyDescent="0.25"/>
    <row r="10657" x14ac:dyDescent="0.25"/>
    <row r="10658" x14ac:dyDescent="0.25"/>
    <row r="10659" x14ac:dyDescent="0.25"/>
    <row r="10660" x14ac:dyDescent="0.25"/>
    <row r="10661" x14ac:dyDescent="0.25"/>
    <row r="10662" x14ac:dyDescent="0.25"/>
    <row r="10663" x14ac:dyDescent="0.25"/>
    <row r="10664" x14ac:dyDescent="0.25"/>
    <row r="10665" x14ac:dyDescent="0.25"/>
    <row r="10666" x14ac:dyDescent="0.25"/>
    <row r="10667" x14ac:dyDescent="0.25"/>
    <row r="10668" x14ac:dyDescent="0.25"/>
    <row r="10669" x14ac:dyDescent="0.25"/>
    <row r="10670" x14ac:dyDescent="0.25"/>
    <row r="10671" x14ac:dyDescent="0.25"/>
    <row r="10672" x14ac:dyDescent="0.25"/>
    <row r="10673" x14ac:dyDescent="0.25"/>
    <row r="10674" x14ac:dyDescent="0.25"/>
    <row r="10675" x14ac:dyDescent="0.25"/>
    <row r="10676" x14ac:dyDescent="0.25"/>
    <row r="10677" x14ac:dyDescent="0.25"/>
    <row r="10678" x14ac:dyDescent="0.25"/>
    <row r="10679" x14ac:dyDescent="0.25"/>
    <row r="10680" x14ac:dyDescent="0.25"/>
    <row r="10681" x14ac:dyDescent="0.25"/>
    <row r="10682" x14ac:dyDescent="0.25"/>
    <row r="10683" x14ac:dyDescent="0.25"/>
    <row r="10684" x14ac:dyDescent="0.25"/>
    <row r="10685" x14ac:dyDescent="0.25"/>
    <row r="10686" x14ac:dyDescent="0.25"/>
    <row r="10687" x14ac:dyDescent="0.25"/>
    <row r="10688" x14ac:dyDescent="0.25"/>
    <row r="10689" x14ac:dyDescent="0.25"/>
    <row r="10690" x14ac:dyDescent="0.25"/>
    <row r="10691" x14ac:dyDescent="0.25"/>
    <row r="10692" x14ac:dyDescent="0.25"/>
    <row r="10693" x14ac:dyDescent="0.25"/>
    <row r="10694" x14ac:dyDescent="0.25"/>
    <row r="10695" x14ac:dyDescent="0.25"/>
    <row r="10696" x14ac:dyDescent="0.25"/>
    <row r="10697" x14ac:dyDescent="0.25"/>
    <row r="10698" x14ac:dyDescent="0.25"/>
    <row r="10699" x14ac:dyDescent="0.25"/>
    <row r="10700" x14ac:dyDescent="0.25"/>
    <row r="10701" x14ac:dyDescent="0.25"/>
    <row r="10702" x14ac:dyDescent="0.25"/>
    <row r="10703" x14ac:dyDescent="0.25"/>
    <row r="10704" x14ac:dyDescent="0.25"/>
    <row r="10705" x14ac:dyDescent="0.25"/>
    <row r="10706" x14ac:dyDescent="0.25"/>
    <row r="10707" x14ac:dyDescent="0.25"/>
    <row r="10708" x14ac:dyDescent="0.25"/>
    <row r="10709" x14ac:dyDescent="0.25"/>
    <row r="10710" x14ac:dyDescent="0.25"/>
    <row r="10711" x14ac:dyDescent="0.25"/>
    <row r="10712" x14ac:dyDescent="0.25"/>
    <row r="10713" x14ac:dyDescent="0.25"/>
    <row r="10714" x14ac:dyDescent="0.25"/>
    <row r="10715" x14ac:dyDescent="0.25"/>
    <row r="10716" x14ac:dyDescent="0.25"/>
    <row r="10717" x14ac:dyDescent="0.25"/>
    <row r="10718" x14ac:dyDescent="0.25"/>
    <row r="10719" x14ac:dyDescent="0.25"/>
    <row r="10720" x14ac:dyDescent="0.25"/>
    <row r="10721" x14ac:dyDescent="0.25"/>
    <row r="10722" x14ac:dyDescent="0.25"/>
    <row r="10723" x14ac:dyDescent="0.25"/>
    <row r="10724" x14ac:dyDescent="0.25"/>
    <row r="10725" x14ac:dyDescent="0.25"/>
    <row r="10726" x14ac:dyDescent="0.25"/>
    <row r="10727" x14ac:dyDescent="0.25"/>
    <row r="10728" x14ac:dyDescent="0.25"/>
    <row r="10729" x14ac:dyDescent="0.25"/>
    <row r="10730" x14ac:dyDescent="0.25"/>
    <row r="10731" x14ac:dyDescent="0.25"/>
    <row r="10732" x14ac:dyDescent="0.25"/>
    <row r="10733" x14ac:dyDescent="0.25"/>
    <row r="10734" x14ac:dyDescent="0.25"/>
    <row r="10735" x14ac:dyDescent="0.25"/>
    <row r="10736" x14ac:dyDescent="0.25"/>
    <row r="10737" x14ac:dyDescent="0.25"/>
    <row r="10738" x14ac:dyDescent="0.25"/>
    <row r="10739" x14ac:dyDescent="0.25"/>
    <row r="10740" x14ac:dyDescent="0.25"/>
    <row r="10741" x14ac:dyDescent="0.25"/>
    <row r="10742" x14ac:dyDescent="0.25"/>
    <row r="10743" x14ac:dyDescent="0.25"/>
    <row r="10744" x14ac:dyDescent="0.25"/>
    <row r="10745" x14ac:dyDescent="0.25"/>
    <row r="10746" x14ac:dyDescent="0.25"/>
    <row r="10747" x14ac:dyDescent="0.25"/>
    <row r="10748" x14ac:dyDescent="0.25"/>
    <row r="10749" x14ac:dyDescent="0.25"/>
    <row r="10750" x14ac:dyDescent="0.25"/>
    <row r="10751" x14ac:dyDescent="0.25"/>
    <row r="10752" x14ac:dyDescent="0.25"/>
    <row r="10753" x14ac:dyDescent="0.25"/>
    <row r="10754" x14ac:dyDescent="0.25"/>
    <row r="10755" x14ac:dyDescent="0.25"/>
    <row r="10756" x14ac:dyDescent="0.25"/>
    <row r="10757" x14ac:dyDescent="0.25"/>
    <row r="10758" x14ac:dyDescent="0.25"/>
    <row r="10759" x14ac:dyDescent="0.25"/>
    <row r="10760" x14ac:dyDescent="0.25"/>
    <row r="10761" x14ac:dyDescent="0.25"/>
    <row r="10762" x14ac:dyDescent="0.25"/>
    <row r="10763" x14ac:dyDescent="0.25"/>
    <row r="10764" x14ac:dyDescent="0.25"/>
    <row r="10765" x14ac:dyDescent="0.25"/>
    <row r="10766" x14ac:dyDescent="0.25"/>
    <row r="10767" x14ac:dyDescent="0.25"/>
    <row r="10768" x14ac:dyDescent="0.25"/>
    <row r="10769" x14ac:dyDescent="0.25"/>
    <row r="10770" x14ac:dyDescent="0.25"/>
    <row r="10771" x14ac:dyDescent="0.25"/>
    <row r="10772" x14ac:dyDescent="0.25"/>
    <row r="10773" x14ac:dyDescent="0.25"/>
    <row r="10774" x14ac:dyDescent="0.25"/>
    <row r="10775" x14ac:dyDescent="0.25"/>
    <row r="10776" x14ac:dyDescent="0.25"/>
    <row r="10777" x14ac:dyDescent="0.25"/>
    <row r="10778" x14ac:dyDescent="0.25"/>
    <row r="10779" x14ac:dyDescent="0.25"/>
    <row r="10780" x14ac:dyDescent="0.25"/>
    <row r="10781" x14ac:dyDescent="0.25"/>
    <row r="10782" x14ac:dyDescent="0.25"/>
    <row r="10783" x14ac:dyDescent="0.25"/>
    <row r="10784" x14ac:dyDescent="0.25"/>
    <row r="10785" x14ac:dyDescent="0.25"/>
    <row r="10786" x14ac:dyDescent="0.25"/>
    <row r="10787" x14ac:dyDescent="0.25"/>
    <row r="10788" x14ac:dyDescent="0.25"/>
    <row r="10789" x14ac:dyDescent="0.25"/>
    <row r="10790" x14ac:dyDescent="0.25"/>
    <row r="10791" x14ac:dyDescent="0.25"/>
    <row r="10792" x14ac:dyDescent="0.25"/>
    <row r="10793" x14ac:dyDescent="0.25"/>
    <row r="10794" x14ac:dyDescent="0.25"/>
    <row r="10795" x14ac:dyDescent="0.25"/>
    <row r="10796" x14ac:dyDescent="0.25"/>
    <row r="10797" x14ac:dyDescent="0.25"/>
    <row r="10798" x14ac:dyDescent="0.25"/>
    <row r="10799" x14ac:dyDescent="0.25"/>
    <row r="10800" x14ac:dyDescent="0.25"/>
    <row r="10801" x14ac:dyDescent="0.25"/>
    <row r="10802" x14ac:dyDescent="0.25"/>
    <row r="10803" x14ac:dyDescent="0.25"/>
    <row r="10804" x14ac:dyDescent="0.25"/>
    <row r="10805" x14ac:dyDescent="0.25"/>
    <row r="10806" x14ac:dyDescent="0.25"/>
    <row r="10807" x14ac:dyDescent="0.25"/>
    <row r="10808" x14ac:dyDescent="0.25"/>
    <row r="10809" x14ac:dyDescent="0.25"/>
    <row r="10810" x14ac:dyDescent="0.25"/>
    <row r="10811" x14ac:dyDescent="0.25"/>
    <row r="10812" x14ac:dyDescent="0.25"/>
    <row r="10813" x14ac:dyDescent="0.25"/>
    <row r="10814" x14ac:dyDescent="0.25"/>
    <row r="10815" x14ac:dyDescent="0.25"/>
    <row r="10816" x14ac:dyDescent="0.25"/>
    <row r="10817" x14ac:dyDescent="0.25"/>
    <row r="10818" x14ac:dyDescent="0.25"/>
    <row r="10819" x14ac:dyDescent="0.25"/>
    <row r="10820" x14ac:dyDescent="0.25"/>
    <row r="10821" x14ac:dyDescent="0.25"/>
    <row r="10822" x14ac:dyDescent="0.25"/>
    <row r="10823" x14ac:dyDescent="0.25"/>
    <row r="10824" x14ac:dyDescent="0.25"/>
    <row r="10825" x14ac:dyDescent="0.25"/>
    <row r="10826" x14ac:dyDescent="0.25"/>
    <row r="10827" x14ac:dyDescent="0.25"/>
    <row r="10828" x14ac:dyDescent="0.25"/>
    <row r="10829" x14ac:dyDescent="0.25"/>
    <row r="10830" x14ac:dyDescent="0.25"/>
    <row r="10831" x14ac:dyDescent="0.25"/>
    <row r="10832" x14ac:dyDescent="0.25"/>
    <row r="10833" x14ac:dyDescent="0.25"/>
    <row r="10834" x14ac:dyDescent="0.25"/>
    <row r="10835" x14ac:dyDescent="0.25"/>
    <row r="10836" x14ac:dyDescent="0.25"/>
    <row r="10837" x14ac:dyDescent="0.25"/>
    <row r="10838" x14ac:dyDescent="0.25"/>
    <row r="10839" x14ac:dyDescent="0.25"/>
    <row r="10840" x14ac:dyDescent="0.25"/>
    <row r="10841" x14ac:dyDescent="0.25"/>
    <row r="10842" x14ac:dyDescent="0.25"/>
    <row r="10843" x14ac:dyDescent="0.25"/>
    <row r="10844" x14ac:dyDescent="0.25"/>
    <row r="10845" x14ac:dyDescent="0.25"/>
    <row r="10846" x14ac:dyDescent="0.25"/>
    <row r="10847" x14ac:dyDescent="0.25"/>
    <row r="10848" x14ac:dyDescent="0.25"/>
    <row r="10849" x14ac:dyDescent="0.25"/>
    <row r="10850" x14ac:dyDescent="0.25"/>
    <row r="10851" x14ac:dyDescent="0.25"/>
    <row r="10852" x14ac:dyDescent="0.25"/>
    <row r="10853" x14ac:dyDescent="0.25"/>
    <row r="10854" x14ac:dyDescent="0.25"/>
    <row r="10855" x14ac:dyDescent="0.25"/>
    <row r="10856" x14ac:dyDescent="0.25"/>
    <row r="10857" x14ac:dyDescent="0.25"/>
    <row r="10858" x14ac:dyDescent="0.25"/>
    <row r="10859" x14ac:dyDescent="0.25"/>
    <row r="10860" x14ac:dyDescent="0.25"/>
    <row r="10861" x14ac:dyDescent="0.25"/>
    <row r="10862" x14ac:dyDescent="0.25"/>
    <row r="10863" x14ac:dyDescent="0.25"/>
    <row r="10864" x14ac:dyDescent="0.25"/>
    <row r="10865" x14ac:dyDescent="0.25"/>
    <row r="10866" x14ac:dyDescent="0.25"/>
    <row r="10867" x14ac:dyDescent="0.25"/>
    <row r="10868" x14ac:dyDescent="0.25"/>
    <row r="10869" x14ac:dyDescent="0.25"/>
    <row r="10870" x14ac:dyDescent="0.25"/>
    <row r="10871" x14ac:dyDescent="0.25"/>
    <row r="10872" x14ac:dyDescent="0.25"/>
    <row r="10873" x14ac:dyDescent="0.25"/>
    <row r="10874" x14ac:dyDescent="0.25"/>
    <row r="10875" x14ac:dyDescent="0.25"/>
    <row r="10876" x14ac:dyDescent="0.25"/>
    <row r="10877" x14ac:dyDescent="0.25"/>
    <row r="10878" x14ac:dyDescent="0.25"/>
    <row r="10879" x14ac:dyDescent="0.25"/>
    <row r="10880" x14ac:dyDescent="0.25"/>
    <row r="10881" x14ac:dyDescent="0.25"/>
    <row r="10882" x14ac:dyDescent="0.25"/>
    <row r="10883" x14ac:dyDescent="0.25"/>
    <row r="10884" x14ac:dyDescent="0.25"/>
    <row r="10885" x14ac:dyDescent="0.25"/>
    <row r="10886" x14ac:dyDescent="0.25"/>
    <row r="10887" x14ac:dyDescent="0.25"/>
    <row r="10888" x14ac:dyDescent="0.25"/>
    <row r="10889" x14ac:dyDescent="0.25"/>
    <row r="10890" x14ac:dyDescent="0.25"/>
    <row r="10891" x14ac:dyDescent="0.25"/>
    <row r="10892" x14ac:dyDescent="0.25"/>
    <row r="10893" x14ac:dyDescent="0.25"/>
    <row r="10894" x14ac:dyDescent="0.25"/>
    <row r="10895" x14ac:dyDescent="0.25"/>
    <row r="10896" x14ac:dyDescent="0.25"/>
    <row r="10897" x14ac:dyDescent="0.25"/>
    <row r="10898" x14ac:dyDescent="0.25"/>
    <row r="10899" x14ac:dyDescent="0.25"/>
    <row r="10900" x14ac:dyDescent="0.25"/>
    <row r="10901" x14ac:dyDescent="0.25"/>
    <row r="10902" x14ac:dyDescent="0.25"/>
    <row r="10903" x14ac:dyDescent="0.25"/>
    <row r="10904" x14ac:dyDescent="0.25"/>
    <row r="10905" x14ac:dyDescent="0.25"/>
    <row r="10906" x14ac:dyDescent="0.25"/>
    <row r="10907" x14ac:dyDescent="0.25"/>
    <row r="10908" x14ac:dyDescent="0.25"/>
    <row r="10909" x14ac:dyDescent="0.25"/>
    <row r="10910" x14ac:dyDescent="0.25"/>
    <row r="10911" x14ac:dyDescent="0.25"/>
    <row r="10912" x14ac:dyDescent="0.25"/>
    <row r="10913" x14ac:dyDescent="0.25"/>
    <row r="10914" x14ac:dyDescent="0.25"/>
    <row r="10915" x14ac:dyDescent="0.25"/>
    <row r="10916" x14ac:dyDescent="0.25"/>
    <row r="10917" x14ac:dyDescent="0.25"/>
    <row r="10918" x14ac:dyDescent="0.25"/>
    <row r="10919" x14ac:dyDescent="0.25"/>
    <row r="10920" x14ac:dyDescent="0.25"/>
    <row r="10921" x14ac:dyDescent="0.25"/>
    <row r="10922" x14ac:dyDescent="0.25"/>
    <row r="10923" x14ac:dyDescent="0.25"/>
    <row r="10924" x14ac:dyDescent="0.25"/>
    <row r="10925" x14ac:dyDescent="0.25"/>
    <row r="10926" x14ac:dyDescent="0.25"/>
    <row r="10927" x14ac:dyDescent="0.25"/>
    <row r="10928" x14ac:dyDescent="0.25"/>
    <row r="10929" x14ac:dyDescent="0.25"/>
    <row r="10930" x14ac:dyDescent="0.25"/>
    <row r="10931" x14ac:dyDescent="0.25"/>
    <row r="10932" x14ac:dyDescent="0.25"/>
    <row r="10933" x14ac:dyDescent="0.25"/>
    <row r="10934" x14ac:dyDescent="0.25"/>
    <row r="10935" x14ac:dyDescent="0.25"/>
    <row r="10936" x14ac:dyDescent="0.25"/>
    <row r="10937" x14ac:dyDescent="0.25"/>
    <row r="10938" x14ac:dyDescent="0.25"/>
    <row r="10939" x14ac:dyDescent="0.25"/>
    <row r="10940" x14ac:dyDescent="0.25"/>
    <row r="10941" x14ac:dyDescent="0.25"/>
    <row r="10942" x14ac:dyDescent="0.25"/>
    <row r="10943" x14ac:dyDescent="0.25"/>
    <row r="10944" x14ac:dyDescent="0.25"/>
    <row r="10945" x14ac:dyDescent="0.25"/>
    <row r="10946" x14ac:dyDescent="0.25"/>
    <row r="10947" x14ac:dyDescent="0.25"/>
    <row r="10948" x14ac:dyDescent="0.25"/>
    <row r="10949" x14ac:dyDescent="0.25"/>
    <row r="10950" x14ac:dyDescent="0.25"/>
    <row r="10951" x14ac:dyDescent="0.25"/>
    <row r="10952" x14ac:dyDescent="0.25"/>
    <row r="10953" x14ac:dyDescent="0.25"/>
    <row r="10954" x14ac:dyDescent="0.25"/>
    <row r="10955" x14ac:dyDescent="0.25"/>
    <row r="10956" x14ac:dyDescent="0.25"/>
    <row r="10957" x14ac:dyDescent="0.25"/>
    <row r="10958" x14ac:dyDescent="0.25"/>
    <row r="10959" x14ac:dyDescent="0.25"/>
    <row r="10960" x14ac:dyDescent="0.25"/>
    <row r="10961" x14ac:dyDescent="0.25"/>
    <row r="10962" x14ac:dyDescent="0.25"/>
    <row r="10963" x14ac:dyDescent="0.25"/>
    <row r="10964" x14ac:dyDescent="0.25"/>
    <row r="10965" x14ac:dyDescent="0.25"/>
    <row r="10966" x14ac:dyDescent="0.25"/>
    <row r="10967" x14ac:dyDescent="0.25"/>
    <row r="10968" x14ac:dyDescent="0.25"/>
    <row r="10969" x14ac:dyDescent="0.25"/>
    <row r="10970" x14ac:dyDescent="0.25"/>
    <row r="10971" x14ac:dyDescent="0.25"/>
    <row r="10972" x14ac:dyDescent="0.25"/>
    <row r="10973" x14ac:dyDescent="0.25"/>
    <row r="10974" x14ac:dyDescent="0.25"/>
    <row r="10975" x14ac:dyDescent="0.25"/>
    <row r="10976" x14ac:dyDescent="0.25"/>
    <row r="10977" x14ac:dyDescent="0.25"/>
    <row r="10978" x14ac:dyDescent="0.25"/>
    <row r="10979" x14ac:dyDescent="0.25"/>
    <row r="10980" x14ac:dyDescent="0.25"/>
    <row r="10981" x14ac:dyDescent="0.25"/>
    <row r="10982" x14ac:dyDescent="0.25"/>
    <row r="10983" x14ac:dyDescent="0.25"/>
    <row r="10984" x14ac:dyDescent="0.25"/>
    <row r="10985" x14ac:dyDescent="0.25"/>
    <row r="10986" x14ac:dyDescent="0.25"/>
    <row r="10987" x14ac:dyDescent="0.25"/>
    <row r="10988" x14ac:dyDescent="0.25"/>
    <row r="10989" x14ac:dyDescent="0.25"/>
    <row r="10990" x14ac:dyDescent="0.25"/>
    <row r="10991" x14ac:dyDescent="0.25"/>
    <row r="10992" x14ac:dyDescent="0.25"/>
    <row r="10993" x14ac:dyDescent="0.25"/>
    <row r="10994" x14ac:dyDescent="0.25"/>
    <row r="10995" x14ac:dyDescent="0.25"/>
    <row r="10996" x14ac:dyDescent="0.25"/>
    <row r="10997" x14ac:dyDescent="0.25"/>
    <row r="10998" x14ac:dyDescent="0.25"/>
    <row r="10999" x14ac:dyDescent="0.25"/>
    <row r="11000" x14ac:dyDescent="0.25"/>
    <row r="11001" x14ac:dyDescent="0.25"/>
    <row r="11002" x14ac:dyDescent="0.25"/>
    <row r="11003" x14ac:dyDescent="0.25"/>
    <row r="11004" x14ac:dyDescent="0.25"/>
    <row r="11005" x14ac:dyDescent="0.25"/>
    <row r="11006" x14ac:dyDescent="0.25"/>
    <row r="11007" x14ac:dyDescent="0.25"/>
    <row r="11008" x14ac:dyDescent="0.25"/>
    <row r="11009" x14ac:dyDescent="0.25"/>
    <row r="11010" x14ac:dyDescent="0.25"/>
    <row r="11011" x14ac:dyDescent="0.25"/>
    <row r="11012" x14ac:dyDescent="0.25"/>
    <row r="11013" x14ac:dyDescent="0.25"/>
    <row r="11014" x14ac:dyDescent="0.25"/>
    <row r="11015" x14ac:dyDescent="0.25"/>
    <row r="11016" x14ac:dyDescent="0.25"/>
    <row r="11017" x14ac:dyDescent="0.25"/>
    <row r="11018" x14ac:dyDescent="0.25"/>
    <row r="11019" x14ac:dyDescent="0.25"/>
    <row r="11020" x14ac:dyDescent="0.25"/>
    <row r="11021" x14ac:dyDescent="0.25"/>
    <row r="11022" x14ac:dyDescent="0.25"/>
    <row r="11023" x14ac:dyDescent="0.25"/>
    <row r="11024" x14ac:dyDescent="0.25"/>
    <row r="11025" x14ac:dyDescent="0.25"/>
    <row r="11026" x14ac:dyDescent="0.25"/>
    <row r="11027" x14ac:dyDescent="0.25"/>
    <row r="11028" x14ac:dyDescent="0.25"/>
    <row r="11029" x14ac:dyDescent="0.25"/>
    <row r="11030" x14ac:dyDescent="0.25"/>
    <row r="11031" x14ac:dyDescent="0.25"/>
    <row r="11032" x14ac:dyDescent="0.25"/>
    <row r="11033" x14ac:dyDescent="0.25"/>
    <row r="11034" x14ac:dyDescent="0.25"/>
    <row r="11035" x14ac:dyDescent="0.25"/>
    <row r="11036" x14ac:dyDescent="0.25"/>
    <row r="11037" x14ac:dyDescent="0.25"/>
    <row r="11038" x14ac:dyDescent="0.25"/>
    <row r="11039" x14ac:dyDescent="0.25"/>
    <row r="11040" x14ac:dyDescent="0.25"/>
    <row r="11041" x14ac:dyDescent="0.25"/>
    <row r="11042" x14ac:dyDescent="0.25"/>
    <row r="11043" x14ac:dyDescent="0.25"/>
    <row r="11044" x14ac:dyDescent="0.25"/>
    <row r="11045" x14ac:dyDescent="0.25"/>
    <row r="11046" x14ac:dyDescent="0.25"/>
    <row r="11047" x14ac:dyDescent="0.25"/>
    <row r="11048" x14ac:dyDescent="0.25"/>
    <row r="11049" x14ac:dyDescent="0.25"/>
    <row r="11050" x14ac:dyDescent="0.25"/>
    <row r="11051" x14ac:dyDescent="0.25"/>
    <row r="11052" x14ac:dyDescent="0.25"/>
    <row r="11053" x14ac:dyDescent="0.25"/>
    <row r="11054" x14ac:dyDescent="0.25"/>
    <row r="11055" x14ac:dyDescent="0.25"/>
    <row r="11056" x14ac:dyDescent="0.25"/>
    <row r="11057" x14ac:dyDescent="0.25"/>
    <row r="11058" x14ac:dyDescent="0.25"/>
    <row r="11059" x14ac:dyDescent="0.25"/>
    <row r="11060" x14ac:dyDescent="0.25"/>
    <row r="11061" x14ac:dyDescent="0.25"/>
    <row r="11062" x14ac:dyDescent="0.25"/>
    <row r="11063" x14ac:dyDescent="0.25"/>
    <row r="11064" x14ac:dyDescent="0.25"/>
    <row r="11065" x14ac:dyDescent="0.25"/>
    <row r="11066" x14ac:dyDescent="0.25"/>
    <row r="11067" x14ac:dyDescent="0.25"/>
    <row r="11068" x14ac:dyDescent="0.25"/>
    <row r="11069" x14ac:dyDescent="0.25"/>
    <row r="11070" x14ac:dyDescent="0.25"/>
    <row r="11071" x14ac:dyDescent="0.25"/>
    <row r="11072" x14ac:dyDescent="0.25"/>
    <row r="11073" x14ac:dyDescent="0.25"/>
    <row r="11074" x14ac:dyDescent="0.25"/>
    <row r="11075" x14ac:dyDescent="0.25"/>
    <row r="11076" x14ac:dyDescent="0.25"/>
    <row r="11077" x14ac:dyDescent="0.25"/>
    <row r="11078" x14ac:dyDescent="0.25"/>
    <row r="11079" x14ac:dyDescent="0.25"/>
    <row r="11080" x14ac:dyDescent="0.25"/>
    <row r="11081" x14ac:dyDescent="0.25"/>
    <row r="11082" x14ac:dyDescent="0.25"/>
    <row r="11083" x14ac:dyDescent="0.25"/>
    <row r="11084" x14ac:dyDescent="0.25"/>
    <row r="11085" x14ac:dyDescent="0.25"/>
    <row r="11086" x14ac:dyDescent="0.25"/>
    <row r="11087" x14ac:dyDescent="0.25"/>
    <row r="11088" x14ac:dyDescent="0.25"/>
    <row r="11089" x14ac:dyDescent="0.25"/>
    <row r="11090" x14ac:dyDescent="0.25"/>
    <row r="11091" x14ac:dyDescent="0.25"/>
    <row r="11092" x14ac:dyDescent="0.25"/>
    <row r="11093" x14ac:dyDescent="0.25"/>
    <row r="11094" x14ac:dyDescent="0.25"/>
    <row r="11095" x14ac:dyDescent="0.25"/>
    <row r="11096" x14ac:dyDescent="0.25"/>
    <row r="11097" x14ac:dyDescent="0.25"/>
    <row r="11098" x14ac:dyDescent="0.25"/>
    <row r="11099" x14ac:dyDescent="0.25"/>
    <row r="11100" x14ac:dyDescent="0.25"/>
    <row r="11101" x14ac:dyDescent="0.25"/>
    <row r="11102" x14ac:dyDescent="0.25"/>
    <row r="11103" x14ac:dyDescent="0.25"/>
    <row r="11104" x14ac:dyDescent="0.25"/>
    <row r="11105" x14ac:dyDescent="0.25"/>
    <row r="11106" x14ac:dyDescent="0.25"/>
    <row r="11107" x14ac:dyDescent="0.25"/>
    <row r="11108" x14ac:dyDescent="0.25"/>
    <row r="11109" x14ac:dyDescent="0.25"/>
    <row r="11110" x14ac:dyDescent="0.25"/>
    <row r="11111" x14ac:dyDescent="0.25"/>
    <row r="11112" x14ac:dyDescent="0.25"/>
    <row r="11113" x14ac:dyDescent="0.25"/>
    <row r="11114" x14ac:dyDescent="0.25"/>
    <row r="11115" x14ac:dyDescent="0.25"/>
    <row r="11116" x14ac:dyDescent="0.25"/>
    <row r="11117" x14ac:dyDescent="0.25"/>
    <row r="11118" x14ac:dyDescent="0.25"/>
    <row r="11119" x14ac:dyDescent="0.25"/>
    <row r="11120" x14ac:dyDescent="0.25"/>
    <row r="11121" x14ac:dyDescent="0.25"/>
    <row r="11122" x14ac:dyDescent="0.25"/>
    <row r="11123" x14ac:dyDescent="0.25"/>
    <row r="11124" x14ac:dyDescent="0.25"/>
    <row r="11125" x14ac:dyDescent="0.25"/>
    <row r="11126" x14ac:dyDescent="0.25"/>
    <row r="11127" x14ac:dyDescent="0.25"/>
    <row r="11128" x14ac:dyDescent="0.25"/>
    <row r="11129" x14ac:dyDescent="0.25"/>
    <row r="11130" x14ac:dyDescent="0.25"/>
    <row r="11131" x14ac:dyDescent="0.25"/>
    <row r="11132" x14ac:dyDescent="0.25"/>
    <row r="11133" x14ac:dyDescent="0.25"/>
    <row r="11134" x14ac:dyDescent="0.25"/>
    <row r="11135" x14ac:dyDescent="0.25"/>
    <row r="11136" x14ac:dyDescent="0.25"/>
    <row r="11137" x14ac:dyDescent="0.25"/>
    <row r="11138" x14ac:dyDescent="0.25"/>
    <row r="11139" x14ac:dyDescent="0.25"/>
    <row r="11140" x14ac:dyDescent="0.25"/>
    <row r="11141" x14ac:dyDescent="0.25"/>
    <row r="11142" x14ac:dyDescent="0.25"/>
    <row r="11143" x14ac:dyDescent="0.25"/>
    <row r="11144" x14ac:dyDescent="0.25"/>
    <row r="11145" x14ac:dyDescent="0.25"/>
    <row r="11146" x14ac:dyDescent="0.25"/>
    <row r="11147" x14ac:dyDescent="0.25"/>
    <row r="11148" x14ac:dyDescent="0.25"/>
    <row r="11149" x14ac:dyDescent="0.25"/>
    <row r="11150" x14ac:dyDescent="0.25"/>
    <row r="11151" x14ac:dyDescent="0.25"/>
    <row r="11152" x14ac:dyDescent="0.25"/>
    <row r="11153" x14ac:dyDescent="0.25"/>
    <row r="11154" x14ac:dyDescent="0.25"/>
    <row r="11155" x14ac:dyDescent="0.25"/>
    <row r="11156" x14ac:dyDescent="0.25"/>
    <row r="11157" x14ac:dyDescent="0.25"/>
    <row r="11158" x14ac:dyDescent="0.25"/>
    <row r="11159" x14ac:dyDescent="0.25"/>
    <row r="11160" x14ac:dyDescent="0.25"/>
    <row r="11161" x14ac:dyDescent="0.25"/>
    <row r="11162" x14ac:dyDescent="0.25"/>
    <row r="11163" x14ac:dyDescent="0.25"/>
    <row r="11164" x14ac:dyDescent="0.25"/>
    <row r="11165" x14ac:dyDescent="0.25"/>
    <row r="11166" x14ac:dyDescent="0.25"/>
    <row r="11167" x14ac:dyDescent="0.25"/>
    <row r="11168" x14ac:dyDescent="0.25"/>
    <row r="11169" x14ac:dyDescent="0.25"/>
    <row r="11170" x14ac:dyDescent="0.25"/>
    <row r="11171" x14ac:dyDescent="0.25"/>
    <row r="11172" x14ac:dyDescent="0.25"/>
    <row r="11173" x14ac:dyDescent="0.25"/>
    <row r="11174" x14ac:dyDescent="0.25"/>
    <row r="11175" x14ac:dyDescent="0.25"/>
    <row r="11176" x14ac:dyDescent="0.25"/>
    <row r="11177" x14ac:dyDescent="0.25"/>
    <row r="11178" x14ac:dyDescent="0.25"/>
    <row r="11179" x14ac:dyDescent="0.25"/>
    <row r="11180" x14ac:dyDescent="0.25"/>
    <row r="11181" x14ac:dyDescent="0.25"/>
    <row r="11182" x14ac:dyDescent="0.25"/>
    <row r="11183" x14ac:dyDescent="0.25"/>
    <row r="11184" x14ac:dyDescent="0.25"/>
    <row r="11185" x14ac:dyDescent="0.25"/>
    <row r="11186" x14ac:dyDescent="0.25"/>
    <row r="11187" x14ac:dyDescent="0.25"/>
    <row r="11188" x14ac:dyDescent="0.25"/>
    <row r="11189" x14ac:dyDescent="0.25"/>
    <row r="11190" x14ac:dyDescent="0.25"/>
    <row r="11191" x14ac:dyDescent="0.25"/>
    <row r="11192" x14ac:dyDescent="0.25"/>
    <row r="11193" x14ac:dyDescent="0.25"/>
    <row r="11194" x14ac:dyDescent="0.25"/>
    <row r="11195" x14ac:dyDescent="0.25"/>
    <row r="11196" x14ac:dyDescent="0.25"/>
    <row r="11197" x14ac:dyDescent="0.25"/>
    <row r="11198" x14ac:dyDescent="0.25"/>
    <row r="11199" x14ac:dyDescent="0.25"/>
    <row r="11200" x14ac:dyDescent="0.25"/>
    <row r="11201" x14ac:dyDescent="0.25"/>
    <row r="11202" x14ac:dyDescent="0.25"/>
    <row r="11203" x14ac:dyDescent="0.25"/>
    <row r="11204" x14ac:dyDescent="0.25"/>
    <row r="11205" x14ac:dyDescent="0.25"/>
    <row r="11206" x14ac:dyDescent="0.25"/>
    <row r="11207" x14ac:dyDescent="0.25"/>
    <row r="11208" x14ac:dyDescent="0.25"/>
    <row r="11209" x14ac:dyDescent="0.25"/>
    <row r="11210" x14ac:dyDescent="0.25"/>
    <row r="11211" x14ac:dyDescent="0.25"/>
    <row r="11212" x14ac:dyDescent="0.25"/>
    <row r="11213" x14ac:dyDescent="0.25"/>
    <row r="11214" x14ac:dyDescent="0.25"/>
    <row r="11215" x14ac:dyDescent="0.25"/>
    <row r="11216" x14ac:dyDescent="0.25"/>
    <row r="11217" x14ac:dyDescent="0.25"/>
    <row r="11218" x14ac:dyDescent="0.25"/>
    <row r="11219" x14ac:dyDescent="0.25"/>
    <row r="11220" x14ac:dyDescent="0.25"/>
    <row r="11221" x14ac:dyDescent="0.25"/>
    <row r="11222" x14ac:dyDescent="0.25"/>
    <row r="11223" x14ac:dyDescent="0.25"/>
    <row r="11224" x14ac:dyDescent="0.25"/>
    <row r="11225" x14ac:dyDescent="0.25"/>
    <row r="11226" x14ac:dyDescent="0.25"/>
    <row r="11227" x14ac:dyDescent="0.25"/>
    <row r="11228" x14ac:dyDescent="0.25"/>
    <row r="11229" x14ac:dyDescent="0.25"/>
    <row r="11230" x14ac:dyDescent="0.25"/>
    <row r="11231" x14ac:dyDescent="0.25"/>
    <row r="11232" x14ac:dyDescent="0.25"/>
    <row r="11233" x14ac:dyDescent="0.25"/>
    <row r="11234" x14ac:dyDescent="0.25"/>
    <row r="11235" x14ac:dyDescent="0.25"/>
    <row r="11236" x14ac:dyDescent="0.25"/>
    <row r="11237" x14ac:dyDescent="0.25"/>
    <row r="11238" x14ac:dyDescent="0.25"/>
    <row r="11239" x14ac:dyDescent="0.25"/>
    <row r="11240" x14ac:dyDescent="0.25"/>
    <row r="11241" x14ac:dyDescent="0.25"/>
    <row r="11242" x14ac:dyDescent="0.25"/>
    <row r="11243" x14ac:dyDescent="0.25"/>
    <row r="11244" x14ac:dyDescent="0.25"/>
    <row r="11245" x14ac:dyDescent="0.25"/>
    <row r="11246" x14ac:dyDescent="0.25"/>
    <row r="11247" x14ac:dyDescent="0.25"/>
    <row r="11248" x14ac:dyDescent="0.25"/>
    <row r="11249" x14ac:dyDescent="0.25"/>
    <row r="11250" x14ac:dyDescent="0.25"/>
    <row r="11251" x14ac:dyDescent="0.25"/>
    <row r="11252" x14ac:dyDescent="0.25"/>
    <row r="11253" x14ac:dyDescent="0.25"/>
    <row r="11254" x14ac:dyDescent="0.25"/>
    <row r="11255" x14ac:dyDescent="0.25"/>
    <row r="11256" x14ac:dyDescent="0.25"/>
    <row r="11257" x14ac:dyDescent="0.25"/>
    <row r="11258" x14ac:dyDescent="0.25"/>
    <row r="11259" x14ac:dyDescent="0.25"/>
    <row r="11260" x14ac:dyDescent="0.25"/>
    <row r="11261" x14ac:dyDescent="0.25"/>
    <row r="11262" x14ac:dyDescent="0.25"/>
    <row r="11263" x14ac:dyDescent="0.25"/>
    <row r="11264" x14ac:dyDescent="0.25"/>
    <row r="11265" x14ac:dyDescent="0.25"/>
    <row r="11266" x14ac:dyDescent="0.25"/>
    <row r="11267" x14ac:dyDescent="0.25"/>
    <row r="11268" x14ac:dyDescent="0.25"/>
    <row r="11269" x14ac:dyDescent="0.25"/>
    <row r="11270" x14ac:dyDescent="0.25"/>
    <row r="11271" x14ac:dyDescent="0.25"/>
    <row r="11272" x14ac:dyDescent="0.25"/>
    <row r="11273" x14ac:dyDescent="0.25"/>
    <row r="11274" x14ac:dyDescent="0.25"/>
    <row r="11275" x14ac:dyDescent="0.25"/>
    <row r="11276" x14ac:dyDescent="0.25"/>
    <row r="11277" x14ac:dyDescent="0.25"/>
    <row r="11278" x14ac:dyDescent="0.25"/>
    <row r="11279" x14ac:dyDescent="0.25"/>
    <row r="11280" x14ac:dyDescent="0.25"/>
    <row r="11281" x14ac:dyDescent="0.25"/>
    <row r="11282" x14ac:dyDescent="0.25"/>
    <row r="11283" x14ac:dyDescent="0.25"/>
    <row r="11284" x14ac:dyDescent="0.25"/>
    <row r="11285" x14ac:dyDescent="0.25"/>
    <row r="11286" x14ac:dyDescent="0.25"/>
    <row r="11287" x14ac:dyDescent="0.25"/>
    <row r="11288" x14ac:dyDescent="0.25"/>
    <row r="11289" x14ac:dyDescent="0.25"/>
    <row r="11290" x14ac:dyDescent="0.25"/>
    <row r="11291" x14ac:dyDescent="0.25"/>
    <row r="11292" x14ac:dyDescent="0.25"/>
    <row r="11293" x14ac:dyDescent="0.25"/>
    <row r="11294" x14ac:dyDescent="0.25"/>
    <row r="11295" x14ac:dyDescent="0.25"/>
    <row r="11296" x14ac:dyDescent="0.25"/>
    <row r="11297" x14ac:dyDescent="0.25"/>
    <row r="11298" x14ac:dyDescent="0.25"/>
    <row r="11299" x14ac:dyDescent="0.25"/>
    <row r="11300" x14ac:dyDescent="0.25"/>
    <row r="11301" x14ac:dyDescent="0.25"/>
    <row r="11302" x14ac:dyDescent="0.25"/>
    <row r="11303" x14ac:dyDescent="0.25"/>
    <row r="11304" x14ac:dyDescent="0.25"/>
    <row r="11305" x14ac:dyDescent="0.25"/>
    <row r="11306" x14ac:dyDescent="0.25"/>
    <row r="11307" x14ac:dyDescent="0.25"/>
    <row r="11308" x14ac:dyDescent="0.25"/>
    <row r="11309" x14ac:dyDescent="0.25"/>
    <row r="11310" x14ac:dyDescent="0.25"/>
    <row r="11311" x14ac:dyDescent="0.25"/>
    <row r="11312" x14ac:dyDescent="0.25"/>
    <row r="11313" x14ac:dyDescent="0.25"/>
    <row r="11314" x14ac:dyDescent="0.25"/>
    <row r="11315" x14ac:dyDescent="0.25"/>
    <row r="11316" x14ac:dyDescent="0.25"/>
    <row r="11317" x14ac:dyDescent="0.25"/>
    <row r="11318" x14ac:dyDescent="0.25"/>
    <row r="11319" x14ac:dyDescent="0.25"/>
    <row r="11320" x14ac:dyDescent="0.25"/>
    <row r="11321" x14ac:dyDescent="0.25"/>
    <row r="11322" x14ac:dyDescent="0.25"/>
    <row r="11323" x14ac:dyDescent="0.25"/>
    <row r="11324" x14ac:dyDescent="0.25"/>
    <row r="11325" x14ac:dyDescent="0.25"/>
    <row r="11326" x14ac:dyDescent="0.25"/>
    <row r="11327" x14ac:dyDescent="0.25"/>
    <row r="11328" x14ac:dyDescent="0.25"/>
    <row r="11329" x14ac:dyDescent="0.25"/>
    <row r="11330" x14ac:dyDescent="0.25"/>
    <row r="11331" x14ac:dyDescent="0.25"/>
    <row r="11332" x14ac:dyDescent="0.25"/>
    <row r="11333" x14ac:dyDescent="0.25"/>
    <row r="11334" x14ac:dyDescent="0.25"/>
    <row r="11335" x14ac:dyDescent="0.25"/>
    <row r="11336" x14ac:dyDescent="0.25"/>
    <row r="11337" x14ac:dyDescent="0.25"/>
    <row r="11338" x14ac:dyDescent="0.25"/>
    <row r="11339" x14ac:dyDescent="0.25"/>
    <row r="11340" x14ac:dyDescent="0.25"/>
    <row r="11341" x14ac:dyDescent="0.25"/>
    <row r="11342" x14ac:dyDescent="0.25"/>
    <row r="11343" x14ac:dyDescent="0.25"/>
    <row r="11344" x14ac:dyDescent="0.25"/>
    <row r="11345" x14ac:dyDescent="0.25"/>
    <row r="11346" x14ac:dyDescent="0.25"/>
    <row r="11347" x14ac:dyDescent="0.25"/>
    <row r="11348" x14ac:dyDescent="0.25"/>
    <row r="11349" x14ac:dyDescent="0.25"/>
    <row r="11350" x14ac:dyDescent="0.25"/>
    <row r="11351" x14ac:dyDescent="0.25"/>
    <row r="11352" x14ac:dyDescent="0.25"/>
    <row r="11353" x14ac:dyDescent="0.25"/>
    <row r="11354" x14ac:dyDescent="0.25"/>
    <row r="11355" x14ac:dyDescent="0.25"/>
    <row r="11356" x14ac:dyDescent="0.25"/>
    <row r="11357" x14ac:dyDescent="0.25"/>
    <row r="11358" x14ac:dyDescent="0.25"/>
    <row r="11359" x14ac:dyDescent="0.25"/>
    <row r="11360" x14ac:dyDescent="0.25"/>
    <row r="11361" x14ac:dyDescent="0.25"/>
    <row r="11362" x14ac:dyDescent="0.25"/>
    <row r="11363" x14ac:dyDescent="0.25"/>
    <row r="11364" x14ac:dyDescent="0.25"/>
    <row r="11365" x14ac:dyDescent="0.25"/>
    <row r="11366" x14ac:dyDescent="0.25"/>
    <row r="11367" x14ac:dyDescent="0.25"/>
    <row r="11368" x14ac:dyDescent="0.25"/>
    <row r="11369" x14ac:dyDescent="0.25"/>
    <row r="11370" x14ac:dyDescent="0.25"/>
    <row r="11371" x14ac:dyDescent="0.25"/>
    <row r="11372" x14ac:dyDescent="0.25"/>
    <row r="11373" x14ac:dyDescent="0.25"/>
    <row r="11374" x14ac:dyDescent="0.25"/>
    <row r="11375" x14ac:dyDescent="0.25"/>
    <row r="11376" x14ac:dyDescent="0.25"/>
    <row r="11377" x14ac:dyDescent="0.25"/>
    <row r="11378" x14ac:dyDescent="0.25"/>
    <row r="11379" x14ac:dyDescent="0.25"/>
    <row r="11380" x14ac:dyDescent="0.25"/>
    <row r="11381" x14ac:dyDescent="0.25"/>
    <row r="11382" x14ac:dyDescent="0.25"/>
    <row r="11383" x14ac:dyDescent="0.25"/>
    <row r="11384" x14ac:dyDescent="0.25"/>
    <row r="11385" x14ac:dyDescent="0.25"/>
    <row r="11386" x14ac:dyDescent="0.25"/>
    <row r="11387" x14ac:dyDescent="0.25"/>
    <row r="11388" x14ac:dyDescent="0.25"/>
    <row r="11389" x14ac:dyDescent="0.25"/>
    <row r="11390" x14ac:dyDescent="0.25"/>
    <row r="11391" x14ac:dyDescent="0.25"/>
    <row r="11392" x14ac:dyDescent="0.25"/>
    <row r="11393" x14ac:dyDescent="0.25"/>
    <row r="11394" x14ac:dyDescent="0.25"/>
    <row r="11395" x14ac:dyDescent="0.25"/>
    <row r="11396" x14ac:dyDescent="0.25"/>
    <row r="11397" x14ac:dyDescent="0.25"/>
    <row r="11398" x14ac:dyDescent="0.25"/>
    <row r="11399" x14ac:dyDescent="0.25"/>
    <row r="11400" x14ac:dyDescent="0.25"/>
    <row r="11401" x14ac:dyDescent="0.25"/>
    <row r="11402" x14ac:dyDescent="0.25"/>
    <row r="11403" x14ac:dyDescent="0.25"/>
    <row r="11404" x14ac:dyDescent="0.25"/>
    <row r="11405" x14ac:dyDescent="0.25"/>
    <row r="11406" x14ac:dyDescent="0.25"/>
    <row r="11407" x14ac:dyDescent="0.25"/>
    <row r="11408" x14ac:dyDescent="0.25"/>
    <row r="11409" x14ac:dyDescent="0.25"/>
    <row r="11410" x14ac:dyDescent="0.25"/>
    <row r="11411" x14ac:dyDescent="0.25"/>
    <row r="11412" x14ac:dyDescent="0.25"/>
    <row r="11413" x14ac:dyDescent="0.25"/>
    <row r="11414" x14ac:dyDescent="0.25"/>
    <row r="11415" x14ac:dyDescent="0.25"/>
    <row r="11416" x14ac:dyDescent="0.25"/>
    <row r="11417" x14ac:dyDescent="0.25"/>
    <row r="11418" x14ac:dyDescent="0.25"/>
    <row r="11419" x14ac:dyDescent="0.25"/>
    <row r="11420" x14ac:dyDescent="0.25"/>
    <row r="11421" x14ac:dyDescent="0.25"/>
    <row r="11422" x14ac:dyDescent="0.25"/>
    <row r="11423" x14ac:dyDescent="0.25"/>
    <row r="11424" x14ac:dyDescent="0.25"/>
    <row r="11425" x14ac:dyDescent="0.25"/>
    <row r="11426" x14ac:dyDescent="0.25"/>
    <row r="11427" x14ac:dyDescent="0.25"/>
    <row r="11428" x14ac:dyDescent="0.25"/>
    <row r="11429" x14ac:dyDescent="0.25"/>
    <row r="11430" x14ac:dyDescent="0.25"/>
    <row r="11431" x14ac:dyDescent="0.25"/>
    <row r="11432" x14ac:dyDescent="0.25"/>
    <row r="11433" x14ac:dyDescent="0.25"/>
    <row r="11434" x14ac:dyDescent="0.25"/>
    <row r="11435" x14ac:dyDescent="0.25"/>
    <row r="11436" x14ac:dyDescent="0.25"/>
    <row r="11437" x14ac:dyDescent="0.25"/>
    <row r="11438" x14ac:dyDescent="0.25"/>
    <row r="11439" x14ac:dyDescent="0.25"/>
    <row r="11440" x14ac:dyDescent="0.25"/>
    <row r="11441" x14ac:dyDescent="0.25"/>
    <row r="11442" x14ac:dyDescent="0.25"/>
    <row r="11443" x14ac:dyDescent="0.25"/>
    <row r="11444" x14ac:dyDescent="0.25"/>
    <row r="11445" x14ac:dyDescent="0.25"/>
    <row r="11446" x14ac:dyDescent="0.25"/>
    <row r="11447" x14ac:dyDescent="0.25"/>
    <row r="11448" x14ac:dyDescent="0.25"/>
    <row r="11449" x14ac:dyDescent="0.25"/>
    <row r="11450" x14ac:dyDescent="0.25"/>
    <row r="11451" x14ac:dyDescent="0.25"/>
    <row r="11452" x14ac:dyDescent="0.25"/>
    <row r="11453" x14ac:dyDescent="0.25"/>
    <row r="11454" x14ac:dyDescent="0.25"/>
    <row r="11455" x14ac:dyDescent="0.25"/>
    <row r="11456" x14ac:dyDescent="0.25"/>
    <row r="11457" x14ac:dyDescent="0.25"/>
    <row r="11458" x14ac:dyDescent="0.25"/>
    <row r="11459" x14ac:dyDescent="0.25"/>
    <row r="11460" x14ac:dyDescent="0.25"/>
    <row r="11461" x14ac:dyDescent="0.25"/>
    <row r="11462" x14ac:dyDescent="0.25"/>
    <row r="11463" x14ac:dyDescent="0.25"/>
    <row r="11464" x14ac:dyDescent="0.25"/>
    <row r="11465" x14ac:dyDescent="0.25"/>
    <row r="11466" x14ac:dyDescent="0.25"/>
    <row r="11467" x14ac:dyDescent="0.25"/>
    <row r="11468" x14ac:dyDescent="0.25"/>
    <row r="11469" x14ac:dyDescent="0.25"/>
    <row r="11470" x14ac:dyDescent="0.25"/>
    <row r="11471" x14ac:dyDescent="0.25"/>
    <row r="11472" x14ac:dyDescent="0.25"/>
    <row r="11473" x14ac:dyDescent="0.25"/>
    <row r="11474" x14ac:dyDescent="0.25"/>
    <row r="11475" x14ac:dyDescent="0.25"/>
    <row r="11476" x14ac:dyDescent="0.25"/>
    <row r="11477" x14ac:dyDescent="0.25"/>
    <row r="11478" x14ac:dyDescent="0.25"/>
    <row r="11479" x14ac:dyDescent="0.25"/>
    <row r="11480" x14ac:dyDescent="0.25"/>
    <row r="11481" x14ac:dyDescent="0.25"/>
    <row r="11482" x14ac:dyDescent="0.25"/>
    <row r="11483" x14ac:dyDescent="0.25"/>
    <row r="11484" x14ac:dyDescent="0.25"/>
    <row r="11485" x14ac:dyDescent="0.25"/>
    <row r="11486" x14ac:dyDescent="0.25"/>
    <row r="11487" x14ac:dyDescent="0.25"/>
    <row r="11488" x14ac:dyDescent="0.25"/>
    <row r="11489" x14ac:dyDescent="0.25"/>
    <row r="11490" x14ac:dyDescent="0.25"/>
    <row r="11491" x14ac:dyDescent="0.25"/>
    <row r="11492" x14ac:dyDescent="0.25"/>
    <row r="11493" x14ac:dyDescent="0.25"/>
    <row r="11494" x14ac:dyDescent="0.25"/>
    <row r="11495" x14ac:dyDescent="0.25"/>
    <row r="11496" x14ac:dyDescent="0.25"/>
    <row r="11497" x14ac:dyDescent="0.25"/>
    <row r="11498" x14ac:dyDescent="0.25"/>
    <row r="11499" x14ac:dyDescent="0.25"/>
    <row r="11500" x14ac:dyDescent="0.25"/>
    <row r="11501" x14ac:dyDescent="0.25"/>
    <row r="11502" x14ac:dyDescent="0.25"/>
    <row r="11503" x14ac:dyDescent="0.25"/>
    <row r="11504" x14ac:dyDescent="0.25"/>
    <row r="11505" x14ac:dyDescent="0.25"/>
    <row r="11506" x14ac:dyDescent="0.25"/>
    <row r="11507" x14ac:dyDescent="0.25"/>
    <row r="11508" x14ac:dyDescent="0.25"/>
    <row r="11509" x14ac:dyDescent="0.25"/>
    <row r="11510" x14ac:dyDescent="0.25"/>
    <row r="11511" x14ac:dyDescent="0.25"/>
    <row r="11512" x14ac:dyDescent="0.25"/>
    <row r="11513" x14ac:dyDescent="0.25"/>
    <row r="11514" x14ac:dyDescent="0.25"/>
    <row r="11515" x14ac:dyDescent="0.25"/>
    <row r="11516" x14ac:dyDescent="0.25"/>
    <row r="11517" x14ac:dyDescent="0.25"/>
    <row r="11518" x14ac:dyDescent="0.25"/>
    <row r="11519" x14ac:dyDescent="0.25"/>
    <row r="11520" x14ac:dyDescent="0.25"/>
    <row r="11521" x14ac:dyDescent="0.25"/>
    <row r="11522" x14ac:dyDescent="0.25"/>
    <row r="11523" x14ac:dyDescent="0.25"/>
    <row r="11524" x14ac:dyDescent="0.25"/>
    <row r="11525" x14ac:dyDescent="0.25"/>
    <row r="11526" x14ac:dyDescent="0.25"/>
    <row r="11527" x14ac:dyDescent="0.25"/>
    <row r="11528" x14ac:dyDescent="0.25"/>
    <row r="11529" x14ac:dyDescent="0.25"/>
    <row r="11530" x14ac:dyDescent="0.25"/>
    <row r="11531" x14ac:dyDescent="0.25"/>
    <row r="11532" x14ac:dyDescent="0.25"/>
    <row r="11533" x14ac:dyDescent="0.25"/>
    <row r="11534" x14ac:dyDescent="0.25"/>
    <row r="11535" x14ac:dyDescent="0.25"/>
    <row r="11536" x14ac:dyDescent="0.25"/>
    <row r="11537" x14ac:dyDescent="0.25"/>
    <row r="11538" x14ac:dyDescent="0.25"/>
    <row r="11539" x14ac:dyDescent="0.25"/>
    <row r="11540" x14ac:dyDescent="0.25"/>
    <row r="11541" x14ac:dyDescent="0.25"/>
    <row r="11542" x14ac:dyDescent="0.25"/>
    <row r="11543" x14ac:dyDescent="0.25"/>
    <row r="11544" x14ac:dyDescent="0.25"/>
    <row r="11545" x14ac:dyDescent="0.25"/>
    <row r="11546" x14ac:dyDescent="0.25"/>
    <row r="11547" x14ac:dyDescent="0.25"/>
    <row r="11548" x14ac:dyDescent="0.25"/>
    <row r="11549" x14ac:dyDescent="0.25"/>
    <row r="11550" x14ac:dyDescent="0.25"/>
    <row r="11551" x14ac:dyDescent="0.25"/>
    <row r="11552" x14ac:dyDescent="0.25"/>
    <row r="11553" x14ac:dyDescent="0.25"/>
    <row r="11554" x14ac:dyDescent="0.25"/>
    <row r="11555" x14ac:dyDescent="0.25"/>
    <row r="11556" x14ac:dyDescent="0.25"/>
    <row r="11557" x14ac:dyDescent="0.25"/>
    <row r="11558" x14ac:dyDescent="0.25"/>
    <row r="11559" x14ac:dyDescent="0.25"/>
    <row r="11560" x14ac:dyDescent="0.25"/>
    <row r="11561" x14ac:dyDescent="0.25"/>
    <row r="11562" x14ac:dyDescent="0.25"/>
    <row r="11563" x14ac:dyDescent="0.25"/>
    <row r="11564" x14ac:dyDescent="0.25"/>
    <row r="11565" x14ac:dyDescent="0.25"/>
    <row r="11566" x14ac:dyDescent="0.25"/>
    <row r="11567" x14ac:dyDescent="0.25"/>
    <row r="11568" x14ac:dyDescent="0.25"/>
    <row r="11569" x14ac:dyDescent="0.25"/>
    <row r="11570" x14ac:dyDescent="0.25"/>
    <row r="11571" x14ac:dyDescent="0.25"/>
    <row r="11572" x14ac:dyDescent="0.25"/>
    <row r="11573" x14ac:dyDescent="0.25"/>
    <row r="11574" x14ac:dyDescent="0.25"/>
    <row r="11575" x14ac:dyDescent="0.25"/>
    <row r="11576" x14ac:dyDescent="0.25"/>
    <row r="11577" x14ac:dyDescent="0.25"/>
    <row r="11578" x14ac:dyDescent="0.25"/>
    <row r="11579" x14ac:dyDescent="0.25"/>
    <row r="11580" x14ac:dyDescent="0.25"/>
    <row r="11581" x14ac:dyDescent="0.25"/>
    <row r="11582" x14ac:dyDescent="0.25"/>
    <row r="11583" x14ac:dyDescent="0.25"/>
    <row r="11584" x14ac:dyDescent="0.25"/>
    <row r="11585" x14ac:dyDescent="0.25"/>
    <row r="11586" x14ac:dyDescent="0.25"/>
    <row r="11587" x14ac:dyDescent="0.25"/>
    <row r="11588" x14ac:dyDescent="0.25"/>
    <row r="11589" x14ac:dyDescent="0.25"/>
    <row r="11590" x14ac:dyDescent="0.25"/>
    <row r="11591" x14ac:dyDescent="0.25"/>
    <row r="11592" x14ac:dyDescent="0.25"/>
    <row r="11593" x14ac:dyDescent="0.25"/>
    <row r="11594" x14ac:dyDescent="0.25"/>
    <row r="11595" x14ac:dyDescent="0.25"/>
    <row r="11596" x14ac:dyDescent="0.25"/>
    <row r="11597" x14ac:dyDescent="0.25"/>
    <row r="11598" x14ac:dyDescent="0.25"/>
    <row r="11599" x14ac:dyDescent="0.25"/>
    <row r="11600" x14ac:dyDescent="0.25"/>
    <row r="11601" x14ac:dyDescent="0.25"/>
    <row r="11602" x14ac:dyDescent="0.25"/>
    <row r="11603" x14ac:dyDescent="0.25"/>
    <row r="11604" x14ac:dyDescent="0.25"/>
    <row r="11605" x14ac:dyDescent="0.25"/>
    <row r="11606" x14ac:dyDescent="0.25"/>
    <row r="11607" x14ac:dyDescent="0.25"/>
    <row r="11608" x14ac:dyDescent="0.25"/>
    <row r="11609" x14ac:dyDescent="0.25"/>
    <row r="11610" x14ac:dyDescent="0.25"/>
    <row r="11611" x14ac:dyDescent="0.25"/>
    <row r="11612" x14ac:dyDescent="0.25"/>
    <row r="11613" x14ac:dyDescent="0.25"/>
    <row r="11614" x14ac:dyDescent="0.25"/>
    <row r="11615" x14ac:dyDescent="0.25"/>
    <row r="11616" x14ac:dyDescent="0.25"/>
    <row r="11617" x14ac:dyDescent="0.25"/>
    <row r="11618" x14ac:dyDescent="0.25"/>
    <row r="11619" x14ac:dyDescent="0.25"/>
    <row r="11620" x14ac:dyDescent="0.25"/>
    <row r="11621" x14ac:dyDescent="0.25"/>
    <row r="11622" x14ac:dyDescent="0.25"/>
    <row r="11623" x14ac:dyDescent="0.25"/>
    <row r="11624" x14ac:dyDescent="0.25"/>
    <row r="11625" x14ac:dyDescent="0.25"/>
    <row r="11626" x14ac:dyDescent="0.25"/>
    <row r="11627" x14ac:dyDescent="0.25"/>
    <row r="11628" x14ac:dyDescent="0.25"/>
    <row r="11629" x14ac:dyDescent="0.25"/>
    <row r="11630" x14ac:dyDescent="0.25"/>
    <row r="11631" x14ac:dyDescent="0.25"/>
    <row r="11632" x14ac:dyDescent="0.25"/>
    <row r="11633" x14ac:dyDescent="0.25"/>
    <row r="11634" x14ac:dyDescent="0.25"/>
    <row r="11635" x14ac:dyDescent="0.25"/>
    <row r="11636" x14ac:dyDescent="0.25"/>
    <row r="11637" x14ac:dyDescent="0.25"/>
    <row r="11638" x14ac:dyDescent="0.25"/>
    <row r="11639" x14ac:dyDescent="0.25"/>
    <row r="11640" x14ac:dyDescent="0.25"/>
    <row r="11641" x14ac:dyDescent="0.25"/>
    <row r="11642" x14ac:dyDescent="0.25"/>
    <row r="11643" x14ac:dyDescent="0.25"/>
    <row r="11644" x14ac:dyDescent="0.25"/>
    <row r="11645" x14ac:dyDescent="0.25"/>
    <row r="11646" x14ac:dyDescent="0.25"/>
    <row r="11647" x14ac:dyDescent="0.25"/>
    <row r="11648" x14ac:dyDescent="0.25"/>
    <row r="11649" x14ac:dyDescent="0.25"/>
    <row r="11650" x14ac:dyDescent="0.25"/>
    <row r="11651" x14ac:dyDescent="0.25"/>
    <row r="11652" x14ac:dyDescent="0.25"/>
    <row r="11653" x14ac:dyDescent="0.25"/>
    <row r="11654" x14ac:dyDescent="0.25"/>
    <row r="11655" x14ac:dyDescent="0.25"/>
    <row r="11656" x14ac:dyDescent="0.25"/>
    <row r="11657" x14ac:dyDescent="0.25"/>
    <row r="11658" x14ac:dyDescent="0.25"/>
    <row r="11659" x14ac:dyDescent="0.25"/>
    <row r="11660" x14ac:dyDescent="0.25"/>
    <row r="11661" x14ac:dyDescent="0.25"/>
    <row r="11662" x14ac:dyDescent="0.25"/>
    <row r="11663" x14ac:dyDescent="0.25"/>
    <row r="11664" x14ac:dyDescent="0.25"/>
    <row r="11665" x14ac:dyDescent="0.25"/>
    <row r="11666" x14ac:dyDescent="0.25"/>
    <row r="11667" x14ac:dyDescent="0.25"/>
    <row r="11668" x14ac:dyDescent="0.25"/>
    <row r="11669" x14ac:dyDescent="0.25"/>
    <row r="11670" x14ac:dyDescent="0.25"/>
    <row r="11671" x14ac:dyDescent="0.25"/>
    <row r="11672" x14ac:dyDescent="0.25"/>
    <row r="11673" x14ac:dyDescent="0.25"/>
    <row r="11674" x14ac:dyDescent="0.25"/>
    <row r="11675" x14ac:dyDescent="0.25"/>
    <row r="11676" x14ac:dyDescent="0.25"/>
    <row r="11677" x14ac:dyDescent="0.25"/>
    <row r="11678" x14ac:dyDescent="0.25"/>
    <row r="11679" x14ac:dyDescent="0.25"/>
    <row r="11680" x14ac:dyDescent="0.25"/>
    <row r="11681" x14ac:dyDescent="0.25"/>
    <row r="11682" x14ac:dyDescent="0.25"/>
    <row r="11683" x14ac:dyDescent="0.25"/>
    <row r="11684" x14ac:dyDescent="0.25"/>
    <row r="11685" x14ac:dyDescent="0.25"/>
    <row r="11686" x14ac:dyDescent="0.25"/>
    <row r="11687" x14ac:dyDescent="0.25"/>
    <row r="11688" x14ac:dyDescent="0.25"/>
    <row r="11689" x14ac:dyDescent="0.25"/>
    <row r="11690" x14ac:dyDescent="0.25"/>
    <row r="11691" x14ac:dyDescent="0.25"/>
    <row r="11692" x14ac:dyDescent="0.25"/>
    <row r="11693" x14ac:dyDescent="0.25"/>
    <row r="11694" x14ac:dyDescent="0.25"/>
    <row r="11695" x14ac:dyDescent="0.25"/>
    <row r="11696" x14ac:dyDescent="0.25"/>
    <row r="11697" x14ac:dyDescent="0.25"/>
    <row r="11698" x14ac:dyDescent="0.25"/>
    <row r="11699" x14ac:dyDescent="0.25"/>
    <row r="11700" x14ac:dyDescent="0.25"/>
    <row r="11701" x14ac:dyDescent="0.25"/>
    <row r="11702" x14ac:dyDescent="0.25"/>
    <row r="11703" x14ac:dyDescent="0.25"/>
    <row r="11704" x14ac:dyDescent="0.25"/>
    <row r="11705" x14ac:dyDescent="0.25"/>
    <row r="11706" x14ac:dyDescent="0.25"/>
    <row r="11707" x14ac:dyDescent="0.25"/>
    <row r="11708" x14ac:dyDescent="0.25"/>
    <row r="11709" x14ac:dyDescent="0.25"/>
    <row r="11710" x14ac:dyDescent="0.25"/>
    <row r="11711" x14ac:dyDescent="0.25"/>
    <row r="11712" x14ac:dyDescent="0.25"/>
    <row r="11713" x14ac:dyDescent="0.25"/>
    <row r="11714" x14ac:dyDescent="0.25"/>
    <row r="11715" x14ac:dyDescent="0.25"/>
    <row r="11716" x14ac:dyDescent="0.25"/>
    <row r="11717" x14ac:dyDescent="0.25"/>
    <row r="11718" x14ac:dyDescent="0.25"/>
    <row r="11719" x14ac:dyDescent="0.25"/>
    <row r="11720" x14ac:dyDescent="0.25"/>
    <row r="11721" x14ac:dyDescent="0.25"/>
    <row r="11722" x14ac:dyDescent="0.25"/>
    <row r="11723" x14ac:dyDescent="0.25"/>
    <row r="11724" x14ac:dyDescent="0.25"/>
    <row r="11725" x14ac:dyDescent="0.25"/>
    <row r="11726" x14ac:dyDescent="0.25"/>
    <row r="11727" x14ac:dyDescent="0.25"/>
    <row r="11728" x14ac:dyDescent="0.25"/>
    <row r="11729" x14ac:dyDescent="0.25"/>
    <row r="11730" x14ac:dyDescent="0.25"/>
    <row r="11731" x14ac:dyDescent="0.25"/>
    <row r="11732" x14ac:dyDescent="0.25"/>
    <row r="11733" x14ac:dyDescent="0.25"/>
    <row r="11734" x14ac:dyDescent="0.25"/>
    <row r="11735" x14ac:dyDescent="0.25"/>
    <row r="11736" x14ac:dyDescent="0.25"/>
    <row r="11737" x14ac:dyDescent="0.25"/>
    <row r="11738" x14ac:dyDescent="0.25"/>
    <row r="11739" x14ac:dyDescent="0.25"/>
    <row r="11740" x14ac:dyDescent="0.25"/>
    <row r="11741" x14ac:dyDescent="0.25"/>
    <row r="11742" x14ac:dyDescent="0.25"/>
    <row r="11743" x14ac:dyDescent="0.25"/>
    <row r="11744" x14ac:dyDescent="0.25"/>
    <row r="11745" x14ac:dyDescent="0.25"/>
    <row r="11746" x14ac:dyDescent="0.25"/>
    <row r="11747" x14ac:dyDescent="0.25"/>
    <row r="11748" x14ac:dyDescent="0.25"/>
    <row r="11749" x14ac:dyDescent="0.25"/>
    <row r="11750" x14ac:dyDescent="0.25"/>
    <row r="11751" x14ac:dyDescent="0.25"/>
    <row r="11752" x14ac:dyDescent="0.25"/>
    <row r="11753" x14ac:dyDescent="0.25"/>
    <row r="11754" x14ac:dyDescent="0.25"/>
    <row r="11755" x14ac:dyDescent="0.25"/>
    <row r="11756" x14ac:dyDescent="0.25"/>
    <row r="11757" x14ac:dyDescent="0.25"/>
    <row r="11758" x14ac:dyDescent="0.25"/>
    <row r="11759" x14ac:dyDescent="0.25"/>
    <row r="11760" x14ac:dyDescent="0.25"/>
    <row r="11761" x14ac:dyDescent="0.25"/>
    <row r="11762" x14ac:dyDescent="0.25"/>
    <row r="11763" x14ac:dyDescent="0.25"/>
    <row r="11764" x14ac:dyDescent="0.25"/>
    <row r="11765" x14ac:dyDescent="0.25"/>
    <row r="11766" x14ac:dyDescent="0.25"/>
    <row r="11767" x14ac:dyDescent="0.25"/>
    <row r="11768" x14ac:dyDescent="0.25"/>
    <row r="11769" x14ac:dyDescent="0.25"/>
    <row r="11770" x14ac:dyDescent="0.25"/>
    <row r="11771" x14ac:dyDescent="0.25"/>
    <row r="11772" x14ac:dyDescent="0.25"/>
    <row r="11773" x14ac:dyDescent="0.25"/>
    <row r="11774" x14ac:dyDescent="0.25"/>
    <row r="11775" x14ac:dyDescent="0.25"/>
    <row r="11776" x14ac:dyDescent="0.25"/>
    <row r="11777" x14ac:dyDescent="0.25"/>
    <row r="11778" x14ac:dyDescent="0.25"/>
    <row r="11779" x14ac:dyDescent="0.25"/>
    <row r="11780" x14ac:dyDescent="0.25"/>
    <row r="11781" x14ac:dyDescent="0.25"/>
    <row r="11782" x14ac:dyDescent="0.25"/>
    <row r="11783" x14ac:dyDescent="0.25"/>
    <row r="11784" x14ac:dyDescent="0.25"/>
    <row r="11785" x14ac:dyDescent="0.25"/>
    <row r="11786" x14ac:dyDescent="0.25"/>
    <row r="11787" x14ac:dyDescent="0.25"/>
    <row r="11788" x14ac:dyDescent="0.25"/>
    <row r="11789" x14ac:dyDescent="0.25"/>
    <row r="11790" x14ac:dyDescent="0.25"/>
    <row r="11791" x14ac:dyDescent="0.25"/>
    <row r="11792" x14ac:dyDescent="0.25"/>
    <row r="11793" x14ac:dyDescent="0.25"/>
    <row r="11794" x14ac:dyDescent="0.25"/>
    <row r="11795" x14ac:dyDescent="0.25"/>
    <row r="11796" x14ac:dyDescent="0.25"/>
    <row r="11797" x14ac:dyDescent="0.25"/>
    <row r="11798" x14ac:dyDescent="0.25"/>
    <row r="11799" x14ac:dyDescent="0.25"/>
    <row r="11800" x14ac:dyDescent="0.25"/>
    <row r="11801" x14ac:dyDescent="0.25"/>
    <row r="11802" x14ac:dyDescent="0.25"/>
    <row r="11803" x14ac:dyDescent="0.25"/>
    <row r="11804" x14ac:dyDescent="0.25"/>
    <row r="11805" x14ac:dyDescent="0.25"/>
    <row r="11806" x14ac:dyDescent="0.25"/>
    <row r="11807" x14ac:dyDescent="0.25"/>
    <row r="11808" x14ac:dyDescent="0.25"/>
    <row r="11809" x14ac:dyDescent="0.25"/>
    <row r="11810" x14ac:dyDescent="0.25"/>
    <row r="11811" x14ac:dyDescent="0.25"/>
    <row r="11812" x14ac:dyDescent="0.25"/>
    <row r="11813" x14ac:dyDescent="0.25"/>
    <row r="11814" x14ac:dyDescent="0.25"/>
    <row r="11815" x14ac:dyDescent="0.25"/>
    <row r="11816" x14ac:dyDescent="0.25"/>
    <row r="11817" x14ac:dyDescent="0.25"/>
    <row r="11818" x14ac:dyDescent="0.25"/>
    <row r="11819" x14ac:dyDescent="0.25"/>
    <row r="11820" x14ac:dyDescent="0.25"/>
    <row r="11821" x14ac:dyDescent="0.25"/>
    <row r="11822" x14ac:dyDescent="0.25"/>
    <row r="11823" x14ac:dyDescent="0.25"/>
    <row r="11824" x14ac:dyDescent="0.25"/>
    <row r="11825" x14ac:dyDescent="0.25"/>
    <row r="11826" x14ac:dyDescent="0.25"/>
    <row r="11827" x14ac:dyDescent="0.25"/>
    <row r="11828" x14ac:dyDescent="0.25"/>
    <row r="11829" x14ac:dyDescent="0.25"/>
    <row r="11830" x14ac:dyDescent="0.25"/>
    <row r="11831" x14ac:dyDescent="0.25"/>
    <row r="11832" x14ac:dyDescent="0.25"/>
    <row r="11833" x14ac:dyDescent="0.25"/>
    <row r="11834" x14ac:dyDescent="0.25"/>
    <row r="11835" x14ac:dyDescent="0.25"/>
    <row r="11836" x14ac:dyDescent="0.25"/>
    <row r="11837" x14ac:dyDescent="0.25"/>
    <row r="11838" x14ac:dyDescent="0.25"/>
    <row r="11839" x14ac:dyDescent="0.25"/>
    <row r="11840" x14ac:dyDescent="0.25"/>
    <row r="11841" x14ac:dyDescent="0.25"/>
    <row r="11842" x14ac:dyDescent="0.25"/>
    <row r="11843" x14ac:dyDescent="0.25"/>
    <row r="11844" x14ac:dyDescent="0.25"/>
    <row r="11845" x14ac:dyDescent="0.25"/>
    <row r="11846" x14ac:dyDescent="0.25"/>
    <row r="11847" x14ac:dyDescent="0.25"/>
    <row r="11848" x14ac:dyDescent="0.25"/>
    <row r="11849" x14ac:dyDescent="0.25"/>
    <row r="11850" x14ac:dyDescent="0.25"/>
    <row r="11851" x14ac:dyDescent="0.25"/>
    <row r="11852" x14ac:dyDescent="0.25"/>
    <row r="11853" x14ac:dyDescent="0.25"/>
    <row r="11854" x14ac:dyDescent="0.25"/>
    <row r="11855" x14ac:dyDescent="0.25"/>
    <row r="11856" x14ac:dyDescent="0.25"/>
    <row r="11857" x14ac:dyDescent="0.25"/>
    <row r="11858" x14ac:dyDescent="0.25"/>
    <row r="11859" x14ac:dyDescent="0.25"/>
    <row r="11860" x14ac:dyDescent="0.25"/>
    <row r="11861" x14ac:dyDescent="0.25"/>
    <row r="11862" x14ac:dyDescent="0.25"/>
    <row r="11863" x14ac:dyDescent="0.25"/>
    <row r="11864" x14ac:dyDescent="0.25"/>
    <row r="11865" x14ac:dyDescent="0.25"/>
    <row r="11866" x14ac:dyDescent="0.25"/>
    <row r="11867" x14ac:dyDescent="0.25"/>
    <row r="11868" x14ac:dyDescent="0.25"/>
    <row r="11869" x14ac:dyDescent="0.25"/>
    <row r="11870" x14ac:dyDescent="0.25"/>
    <row r="11871" x14ac:dyDescent="0.25"/>
    <row r="11872" x14ac:dyDescent="0.25"/>
    <row r="11873" x14ac:dyDescent="0.25"/>
    <row r="11874" x14ac:dyDescent="0.25"/>
    <row r="11875" x14ac:dyDescent="0.25"/>
    <row r="11876" x14ac:dyDescent="0.25"/>
    <row r="11877" x14ac:dyDescent="0.25"/>
    <row r="11878" x14ac:dyDescent="0.25"/>
    <row r="11879" x14ac:dyDescent="0.25"/>
    <row r="11880" x14ac:dyDescent="0.25"/>
    <row r="11881" x14ac:dyDescent="0.25"/>
    <row r="11882" x14ac:dyDescent="0.25"/>
    <row r="11883" x14ac:dyDescent="0.25"/>
    <row r="11884" x14ac:dyDescent="0.25"/>
    <row r="11885" x14ac:dyDescent="0.25"/>
    <row r="11886" x14ac:dyDescent="0.25"/>
    <row r="11887" x14ac:dyDescent="0.25"/>
    <row r="11888" x14ac:dyDescent="0.25"/>
    <row r="11889" x14ac:dyDescent="0.25"/>
    <row r="11890" x14ac:dyDescent="0.25"/>
    <row r="11891" x14ac:dyDescent="0.25"/>
    <row r="11892" x14ac:dyDescent="0.25"/>
    <row r="11893" x14ac:dyDescent="0.25"/>
    <row r="11894" x14ac:dyDescent="0.25"/>
    <row r="11895" x14ac:dyDescent="0.25"/>
    <row r="11896" x14ac:dyDescent="0.25"/>
    <row r="11897" x14ac:dyDescent="0.25"/>
    <row r="11898" x14ac:dyDescent="0.25"/>
    <row r="11899" x14ac:dyDescent="0.25"/>
    <row r="11900" x14ac:dyDescent="0.25"/>
    <row r="11901" x14ac:dyDescent="0.25"/>
    <row r="11902" x14ac:dyDescent="0.25"/>
    <row r="11903" x14ac:dyDescent="0.25"/>
    <row r="11904" x14ac:dyDescent="0.25"/>
    <row r="11905" x14ac:dyDescent="0.25"/>
    <row r="11906" x14ac:dyDescent="0.25"/>
    <row r="11907" x14ac:dyDescent="0.25"/>
    <row r="11908" x14ac:dyDescent="0.25"/>
    <row r="11909" x14ac:dyDescent="0.25"/>
    <row r="11910" x14ac:dyDescent="0.25"/>
    <row r="11911" x14ac:dyDescent="0.25"/>
    <row r="11912" x14ac:dyDescent="0.25"/>
    <row r="11913" x14ac:dyDescent="0.25"/>
    <row r="11914" x14ac:dyDescent="0.25"/>
    <row r="11915" x14ac:dyDescent="0.25"/>
    <row r="11916" x14ac:dyDescent="0.25"/>
    <row r="11917" x14ac:dyDescent="0.25"/>
    <row r="11918" x14ac:dyDescent="0.25"/>
    <row r="11919" x14ac:dyDescent="0.25"/>
    <row r="11920" x14ac:dyDescent="0.25"/>
    <row r="11921" x14ac:dyDescent="0.25"/>
    <row r="11922" x14ac:dyDescent="0.25"/>
    <row r="11923" x14ac:dyDescent="0.25"/>
    <row r="11924" x14ac:dyDescent="0.25"/>
    <row r="11925" x14ac:dyDescent="0.25"/>
    <row r="11926" x14ac:dyDescent="0.25"/>
    <row r="11927" x14ac:dyDescent="0.25"/>
    <row r="11928" x14ac:dyDescent="0.25"/>
    <row r="11929" x14ac:dyDescent="0.25"/>
    <row r="11930" x14ac:dyDescent="0.25"/>
    <row r="11931" x14ac:dyDescent="0.25"/>
    <row r="11932" x14ac:dyDescent="0.25"/>
    <row r="11933" x14ac:dyDescent="0.25"/>
    <row r="11934" x14ac:dyDescent="0.25"/>
    <row r="11935" x14ac:dyDescent="0.25"/>
    <row r="11936" x14ac:dyDescent="0.25"/>
    <row r="11937" x14ac:dyDescent="0.25"/>
    <row r="11938" x14ac:dyDescent="0.25"/>
    <row r="11939" x14ac:dyDescent="0.25"/>
    <row r="11940" x14ac:dyDescent="0.25"/>
    <row r="11941" x14ac:dyDescent="0.25"/>
    <row r="11942" x14ac:dyDescent="0.25"/>
    <row r="11943" x14ac:dyDescent="0.25"/>
    <row r="11944" x14ac:dyDescent="0.25"/>
    <row r="11945" x14ac:dyDescent="0.25"/>
    <row r="11946" x14ac:dyDescent="0.25"/>
    <row r="11947" x14ac:dyDescent="0.25"/>
    <row r="11948" x14ac:dyDescent="0.25"/>
    <row r="11949" x14ac:dyDescent="0.25"/>
    <row r="11950" x14ac:dyDescent="0.25"/>
    <row r="11951" x14ac:dyDescent="0.25"/>
    <row r="11952" x14ac:dyDescent="0.25"/>
    <row r="11953" x14ac:dyDescent="0.25"/>
    <row r="11954" x14ac:dyDescent="0.25"/>
    <row r="11955" x14ac:dyDescent="0.25"/>
    <row r="11956" x14ac:dyDescent="0.25"/>
    <row r="11957" x14ac:dyDescent="0.25"/>
    <row r="11958" x14ac:dyDescent="0.25"/>
    <row r="11959" x14ac:dyDescent="0.25"/>
    <row r="11960" x14ac:dyDescent="0.25"/>
    <row r="11961" x14ac:dyDescent="0.25"/>
    <row r="11962" x14ac:dyDescent="0.25"/>
    <row r="11963" x14ac:dyDescent="0.25"/>
    <row r="11964" x14ac:dyDescent="0.25"/>
    <row r="11965" x14ac:dyDescent="0.25"/>
    <row r="11966" x14ac:dyDescent="0.25"/>
    <row r="11967" x14ac:dyDescent="0.25"/>
    <row r="11968" x14ac:dyDescent="0.25"/>
    <row r="11969" x14ac:dyDescent="0.25"/>
    <row r="11970" x14ac:dyDescent="0.25"/>
    <row r="11971" x14ac:dyDescent="0.25"/>
    <row r="11972" x14ac:dyDescent="0.25"/>
    <row r="11973" x14ac:dyDescent="0.25"/>
    <row r="11974" x14ac:dyDescent="0.25"/>
    <row r="11975" x14ac:dyDescent="0.25"/>
    <row r="11976" x14ac:dyDescent="0.25"/>
    <row r="11977" x14ac:dyDescent="0.25"/>
    <row r="11978" x14ac:dyDescent="0.25"/>
    <row r="11979" x14ac:dyDescent="0.25"/>
    <row r="11980" x14ac:dyDescent="0.25"/>
    <row r="11981" x14ac:dyDescent="0.25"/>
    <row r="11982" x14ac:dyDescent="0.25"/>
    <row r="11983" x14ac:dyDescent="0.25"/>
    <row r="11984" x14ac:dyDescent="0.25"/>
    <row r="11985" x14ac:dyDescent="0.25"/>
    <row r="11986" x14ac:dyDescent="0.25"/>
    <row r="11987" x14ac:dyDescent="0.25"/>
    <row r="11988" x14ac:dyDescent="0.25"/>
    <row r="11989" x14ac:dyDescent="0.25"/>
    <row r="11990" x14ac:dyDescent="0.25"/>
    <row r="11991" x14ac:dyDescent="0.25"/>
    <row r="11992" x14ac:dyDescent="0.25"/>
    <row r="11993" x14ac:dyDescent="0.25"/>
    <row r="11994" x14ac:dyDescent="0.25"/>
    <row r="11995" x14ac:dyDescent="0.25"/>
    <row r="11996" x14ac:dyDescent="0.25"/>
    <row r="11997" x14ac:dyDescent="0.25"/>
    <row r="11998" x14ac:dyDescent="0.25"/>
    <row r="11999" x14ac:dyDescent="0.25"/>
    <row r="12000" x14ac:dyDescent="0.25"/>
    <row r="12001" x14ac:dyDescent="0.25"/>
    <row r="12002" x14ac:dyDescent="0.25"/>
    <row r="12003" x14ac:dyDescent="0.25"/>
    <row r="12004" x14ac:dyDescent="0.25"/>
    <row r="12005" x14ac:dyDescent="0.25"/>
    <row r="12006" x14ac:dyDescent="0.25"/>
    <row r="12007" x14ac:dyDescent="0.25"/>
    <row r="12008" x14ac:dyDescent="0.25"/>
    <row r="12009" x14ac:dyDescent="0.25"/>
    <row r="12010" x14ac:dyDescent="0.25"/>
    <row r="12011" x14ac:dyDescent="0.25"/>
    <row r="12012" x14ac:dyDescent="0.25"/>
    <row r="12013" x14ac:dyDescent="0.25"/>
    <row r="12014" x14ac:dyDescent="0.25"/>
    <row r="12015" x14ac:dyDescent="0.25"/>
    <row r="12016" x14ac:dyDescent="0.25"/>
    <row r="12017" x14ac:dyDescent="0.25"/>
    <row r="12018" x14ac:dyDescent="0.25"/>
    <row r="12019" x14ac:dyDescent="0.25"/>
    <row r="12020" x14ac:dyDescent="0.25"/>
    <row r="12021" x14ac:dyDescent="0.25"/>
    <row r="12022" x14ac:dyDescent="0.25"/>
    <row r="12023" x14ac:dyDescent="0.25"/>
    <row r="12024" x14ac:dyDescent="0.25"/>
    <row r="12025" x14ac:dyDescent="0.25"/>
    <row r="12026" x14ac:dyDescent="0.25"/>
    <row r="12027" x14ac:dyDescent="0.25"/>
    <row r="12028" x14ac:dyDescent="0.25"/>
    <row r="12029" x14ac:dyDescent="0.25"/>
    <row r="12030" x14ac:dyDescent="0.25"/>
    <row r="12031" x14ac:dyDescent="0.25"/>
    <row r="12032" x14ac:dyDescent="0.25"/>
    <row r="12033" x14ac:dyDescent="0.25"/>
    <row r="12034" x14ac:dyDescent="0.25"/>
    <row r="12035" x14ac:dyDescent="0.25"/>
    <row r="12036" x14ac:dyDescent="0.25"/>
    <row r="12037" x14ac:dyDescent="0.25"/>
    <row r="12038" x14ac:dyDescent="0.25"/>
    <row r="12039" x14ac:dyDescent="0.25"/>
    <row r="12040" x14ac:dyDescent="0.25"/>
    <row r="12041" x14ac:dyDescent="0.25"/>
    <row r="12042" x14ac:dyDescent="0.25"/>
    <row r="12043" x14ac:dyDescent="0.25"/>
    <row r="12044" x14ac:dyDescent="0.25"/>
    <row r="12045" x14ac:dyDescent="0.25"/>
    <row r="12046" x14ac:dyDescent="0.25"/>
    <row r="12047" x14ac:dyDescent="0.25"/>
    <row r="12048" x14ac:dyDescent="0.25"/>
    <row r="12049" x14ac:dyDescent="0.25"/>
    <row r="12050" x14ac:dyDescent="0.25"/>
    <row r="12051" x14ac:dyDescent="0.25"/>
    <row r="12052" x14ac:dyDescent="0.25"/>
    <row r="12053" x14ac:dyDescent="0.25"/>
    <row r="12054" x14ac:dyDescent="0.25"/>
    <row r="12055" x14ac:dyDescent="0.25"/>
    <row r="12056" x14ac:dyDescent="0.25"/>
    <row r="12057" x14ac:dyDescent="0.25"/>
    <row r="12058" x14ac:dyDescent="0.25"/>
    <row r="12059" x14ac:dyDescent="0.25"/>
    <row r="12060" x14ac:dyDescent="0.25"/>
    <row r="12061" x14ac:dyDescent="0.25"/>
    <row r="12062" x14ac:dyDescent="0.25"/>
    <row r="12063" x14ac:dyDescent="0.25"/>
    <row r="12064" x14ac:dyDescent="0.25"/>
    <row r="12065" x14ac:dyDescent="0.25"/>
    <row r="12066" x14ac:dyDescent="0.25"/>
    <row r="12067" x14ac:dyDescent="0.25"/>
    <row r="12068" x14ac:dyDescent="0.25"/>
    <row r="12069" x14ac:dyDescent="0.25"/>
    <row r="12070" x14ac:dyDescent="0.25"/>
    <row r="12071" x14ac:dyDescent="0.25"/>
    <row r="12072" x14ac:dyDescent="0.25"/>
    <row r="12073" x14ac:dyDescent="0.25"/>
    <row r="12074" x14ac:dyDescent="0.25"/>
    <row r="12075" x14ac:dyDescent="0.25"/>
    <row r="12076" x14ac:dyDescent="0.25"/>
    <row r="12077" x14ac:dyDescent="0.25"/>
    <row r="12078" x14ac:dyDescent="0.25"/>
    <row r="12079" x14ac:dyDescent="0.25"/>
    <row r="12080" x14ac:dyDescent="0.25"/>
    <row r="12081" x14ac:dyDescent="0.25"/>
    <row r="12082" x14ac:dyDescent="0.25"/>
    <row r="12083" x14ac:dyDescent="0.25"/>
    <row r="12084" x14ac:dyDescent="0.25"/>
    <row r="12085" x14ac:dyDescent="0.25"/>
    <row r="12086" x14ac:dyDescent="0.25"/>
    <row r="12087" x14ac:dyDescent="0.25"/>
    <row r="12088" x14ac:dyDescent="0.25"/>
    <row r="12089" x14ac:dyDescent="0.25"/>
    <row r="12090" x14ac:dyDescent="0.25"/>
    <row r="12091" x14ac:dyDescent="0.25"/>
    <row r="12092" x14ac:dyDescent="0.25"/>
    <row r="12093" x14ac:dyDescent="0.25"/>
    <row r="12094" x14ac:dyDescent="0.25"/>
    <row r="12095" x14ac:dyDescent="0.25"/>
    <row r="12096" x14ac:dyDescent="0.25"/>
    <row r="12097" x14ac:dyDescent="0.25"/>
    <row r="12098" x14ac:dyDescent="0.25"/>
    <row r="12099" x14ac:dyDescent="0.25"/>
    <row r="12100" x14ac:dyDescent="0.25"/>
    <row r="12101" x14ac:dyDescent="0.25"/>
    <row r="12102" x14ac:dyDescent="0.25"/>
    <row r="12103" x14ac:dyDescent="0.25"/>
    <row r="12104" x14ac:dyDescent="0.25"/>
    <row r="12105" x14ac:dyDescent="0.25"/>
    <row r="12106" x14ac:dyDescent="0.25"/>
    <row r="12107" x14ac:dyDescent="0.25"/>
    <row r="12108" x14ac:dyDescent="0.25"/>
    <row r="12109" x14ac:dyDescent="0.25"/>
    <row r="12110" x14ac:dyDescent="0.25"/>
    <row r="12111" x14ac:dyDescent="0.25"/>
    <row r="12112" x14ac:dyDescent="0.25"/>
    <row r="12113" x14ac:dyDescent="0.25"/>
    <row r="12114" x14ac:dyDescent="0.25"/>
    <row r="12115" x14ac:dyDescent="0.25"/>
    <row r="12116" x14ac:dyDescent="0.25"/>
    <row r="12117" x14ac:dyDescent="0.25"/>
    <row r="12118" x14ac:dyDescent="0.25"/>
    <row r="12119" x14ac:dyDescent="0.25"/>
    <row r="12120" x14ac:dyDescent="0.25"/>
    <row r="12121" x14ac:dyDescent="0.25"/>
    <row r="12122" x14ac:dyDescent="0.25"/>
    <row r="12123" x14ac:dyDescent="0.25"/>
    <row r="12124" x14ac:dyDescent="0.25"/>
    <row r="12125" x14ac:dyDescent="0.25"/>
    <row r="12126" x14ac:dyDescent="0.25"/>
    <row r="12127" x14ac:dyDescent="0.25"/>
    <row r="12128" x14ac:dyDescent="0.25"/>
    <row r="12129" x14ac:dyDescent="0.25"/>
    <row r="12130" x14ac:dyDescent="0.25"/>
    <row r="12131" x14ac:dyDescent="0.25"/>
    <row r="12132" x14ac:dyDescent="0.25"/>
    <row r="12133" x14ac:dyDescent="0.25"/>
    <row r="12134" x14ac:dyDescent="0.25"/>
    <row r="12135" x14ac:dyDescent="0.25"/>
    <row r="12136" x14ac:dyDescent="0.25"/>
    <row r="12137" x14ac:dyDescent="0.25"/>
    <row r="12138" x14ac:dyDescent="0.25"/>
    <row r="12139" x14ac:dyDescent="0.25"/>
    <row r="12140" x14ac:dyDescent="0.25"/>
    <row r="12141" x14ac:dyDescent="0.25"/>
    <row r="12142" x14ac:dyDescent="0.25"/>
    <row r="12143" x14ac:dyDescent="0.25"/>
    <row r="12144" x14ac:dyDescent="0.25"/>
    <row r="12145" x14ac:dyDescent="0.25"/>
    <row r="12146" x14ac:dyDescent="0.25"/>
    <row r="12147" x14ac:dyDescent="0.25"/>
    <row r="12148" x14ac:dyDescent="0.25"/>
    <row r="12149" x14ac:dyDescent="0.25"/>
    <row r="12150" x14ac:dyDescent="0.25"/>
    <row r="12151" x14ac:dyDescent="0.25"/>
    <row r="12152" x14ac:dyDescent="0.25"/>
    <row r="12153" x14ac:dyDescent="0.25"/>
    <row r="12154" x14ac:dyDescent="0.25"/>
    <row r="12155" x14ac:dyDescent="0.25"/>
    <row r="12156" x14ac:dyDescent="0.25"/>
    <row r="12157" x14ac:dyDescent="0.25"/>
    <row r="12158" x14ac:dyDescent="0.25"/>
    <row r="12159" x14ac:dyDescent="0.25"/>
    <row r="12160" x14ac:dyDescent="0.25"/>
    <row r="12161" x14ac:dyDescent="0.25"/>
    <row r="12162" x14ac:dyDescent="0.25"/>
    <row r="12163" x14ac:dyDescent="0.25"/>
    <row r="12164" x14ac:dyDescent="0.25"/>
    <row r="12165" x14ac:dyDescent="0.25"/>
    <row r="12166" x14ac:dyDescent="0.25"/>
    <row r="12167" x14ac:dyDescent="0.25"/>
    <row r="12168" x14ac:dyDescent="0.25"/>
    <row r="12169" x14ac:dyDescent="0.25"/>
    <row r="12170" x14ac:dyDescent="0.25"/>
    <row r="12171" x14ac:dyDescent="0.25"/>
    <row r="12172" x14ac:dyDescent="0.25"/>
    <row r="12173" x14ac:dyDescent="0.25"/>
    <row r="12174" x14ac:dyDescent="0.25"/>
    <row r="12175" x14ac:dyDescent="0.25"/>
    <row r="12176" x14ac:dyDescent="0.25"/>
    <row r="12177" x14ac:dyDescent="0.25"/>
    <row r="12178" x14ac:dyDescent="0.25"/>
    <row r="12179" x14ac:dyDescent="0.25"/>
    <row r="12180" x14ac:dyDescent="0.25"/>
    <row r="12181" x14ac:dyDescent="0.25"/>
    <row r="12182" x14ac:dyDescent="0.25"/>
    <row r="12183" x14ac:dyDescent="0.25"/>
    <row r="12184" x14ac:dyDescent="0.25"/>
    <row r="12185" x14ac:dyDescent="0.25"/>
    <row r="12186" x14ac:dyDescent="0.25"/>
    <row r="12187" x14ac:dyDescent="0.25"/>
    <row r="12188" x14ac:dyDescent="0.25"/>
    <row r="12189" x14ac:dyDescent="0.25"/>
    <row r="12190" x14ac:dyDescent="0.25"/>
    <row r="12191" x14ac:dyDescent="0.25"/>
    <row r="12192" x14ac:dyDescent="0.25"/>
    <row r="12193" x14ac:dyDescent="0.25"/>
    <row r="12194" x14ac:dyDescent="0.25"/>
    <row r="12195" x14ac:dyDescent="0.25"/>
    <row r="12196" x14ac:dyDescent="0.25"/>
    <row r="12197" x14ac:dyDescent="0.25"/>
    <row r="12198" x14ac:dyDescent="0.25"/>
    <row r="12199" x14ac:dyDescent="0.25"/>
    <row r="12200" x14ac:dyDescent="0.25"/>
    <row r="12201" x14ac:dyDescent="0.25"/>
    <row r="12202" x14ac:dyDescent="0.25"/>
    <row r="12203" x14ac:dyDescent="0.25"/>
    <row r="12204" x14ac:dyDescent="0.25"/>
    <row r="12205" x14ac:dyDescent="0.25"/>
    <row r="12206" x14ac:dyDescent="0.25"/>
    <row r="12207" x14ac:dyDescent="0.25"/>
    <row r="12208" x14ac:dyDescent="0.25"/>
    <row r="12209" x14ac:dyDescent="0.25"/>
    <row r="12210" x14ac:dyDescent="0.25"/>
    <row r="12211" x14ac:dyDescent="0.25"/>
    <row r="12212" x14ac:dyDescent="0.25"/>
    <row r="12213" x14ac:dyDescent="0.25"/>
    <row r="12214" x14ac:dyDescent="0.25"/>
    <row r="12215" x14ac:dyDescent="0.25"/>
    <row r="12216" x14ac:dyDescent="0.25"/>
    <row r="12217" x14ac:dyDescent="0.25"/>
    <row r="12218" x14ac:dyDescent="0.25"/>
    <row r="12219" x14ac:dyDescent="0.25"/>
    <row r="12220" x14ac:dyDescent="0.25"/>
    <row r="12221" x14ac:dyDescent="0.25"/>
    <row r="12222" x14ac:dyDescent="0.25"/>
    <row r="12223" x14ac:dyDescent="0.25"/>
    <row r="12224" x14ac:dyDescent="0.25"/>
    <row r="12225" x14ac:dyDescent="0.25"/>
    <row r="12226" x14ac:dyDescent="0.25"/>
    <row r="12227" x14ac:dyDescent="0.25"/>
    <row r="12228" x14ac:dyDescent="0.25"/>
    <row r="12229" x14ac:dyDescent="0.25"/>
    <row r="12230" x14ac:dyDescent="0.25"/>
    <row r="12231" x14ac:dyDescent="0.25"/>
    <row r="12232" x14ac:dyDescent="0.25"/>
    <row r="12233" x14ac:dyDescent="0.25"/>
    <row r="12234" x14ac:dyDescent="0.25"/>
    <row r="12235" x14ac:dyDescent="0.25"/>
    <row r="12236" x14ac:dyDescent="0.25"/>
    <row r="12237" x14ac:dyDescent="0.25"/>
    <row r="12238" x14ac:dyDescent="0.25"/>
    <row r="12239" x14ac:dyDescent="0.25"/>
    <row r="12240" x14ac:dyDescent="0.25"/>
    <row r="12241" x14ac:dyDescent="0.25"/>
    <row r="12242" x14ac:dyDescent="0.25"/>
    <row r="12243" x14ac:dyDescent="0.25"/>
    <row r="12244" x14ac:dyDescent="0.25"/>
    <row r="12245" x14ac:dyDescent="0.25"/>
    <row r="12246" x14ac:dyDescent="0.25"/>
    <row r="12247" x14ac:dyDescent="0.25"/>
    <row r="12248" x14ac:dyDescent="0.25"/>
    <row r="12249" x14ac:dyDescent="0.25"/>
    <row r="12250" x14ac:dyDescent="0.25"/>
    <row r="12251" x14ac:dyDescent="0.25"/>
    <row r="12252" x14ac:dyDescent="0.25"/>
    <row r="12253" x14ac:dyDescent="0.25"/>
    <row r="12254" x14ac:dyDescent="0.25"/>
    <row r="12255" x14ac:dyDescent="0.25"/>
    <row r="12256" x14ac:dyDescent="0.25"/>
    <row r="12257" x14ac:dyDescent="0.25"/>
    <row r="12258" x14ac:dyDescent="0.25"/>
    <row r="12259" x14ac:dyDescent="0.25"/>
    <row r="12260" x14ac:dyDescent="0.25"/>
    <row r="12261" x14ac:dyDescent="0.25"/>
    <row r="12262" x14ac:dyDescent="0.25"/>
    <row r="12263" x14ac:dyDescent="0.25"/>
    <row r="12264" x14ac:dyDescent="0.25"/>
    <row r="12265" x14ac:dyDescent="0.25"/>
    <row r="12266" x14ac:dyDescent="0.25"/>
    <row r="12267" x14ac:dyDescent="0.25"/>
    <row r="12268" x14ac:dyDescent="0.25"/>
    <row r="12269" x14ac:dyDescent="0.25"/>
    <row r="12270" x14ac:dyDescent="0.25"/>
    <row r="12271" x14ac:dyDescent="0.25"/>
    <row r="12272" x14ac:dyDescent="0.25"/>
    <row r="12273" x14ac:dyDescent="0.25"/>
    <row r="12274" x14ac:dyDescent="0.25"/>
    <row r="12275" x14ac:dyDescent="0.25"/>
    <row r="12276" x14ac:dyDescent="0.25"/>
    <row r="12277" x14ac:dyDescent="0.25"/>
    <row r="12278" x14ac:dyDescent="0.25"/>
    <row r="12279" x14ac:dyDescent="0.25"/>
    <row r="12280" x14ac:dyDescent="0.25"/>
    <row r="12281" x14ac:dyDescent="0.25"/>
    <row r="12282" x14ac:dyDescent="0.25"/>
    <row r="12283" x14ac:dyDescent="0.25"/>
    <row r="12284" x14ac:dyDescent="0.25"/>
    <row r="12285" x14ac:dyDescent="0.25"/>
    <row r="12286" x14ac:dyDescent="0.25"/>
    <row r="12287" x14ac:dyDescent="0.25"/>
    <row r="12288" x14ac:dyDescent="0.25"/>
    <row r="12289" x14ac:dyDescent="0.25"/>
    <row r="12290" x14ac:dyDescent="0.25"/>
    <row r="12291" x14ac:dyDescent="0.25"/>
    <row r="12292" x14ac:dyDescent="0.25"/>
    <row r="12293" x14ac:dyDescent="0.25"/>
    <row r="12294" x14ac:dyDescent="0.25"/>
    <row r="12295" x14ac:dyDescent="0.25"/>
    <row r="12296" x14ac:dyDescent="0.25"/>
    <row r="12297" x14ac:dyDescent="0.25"/>
    <row r="12298" x14ac:dyDescent="0.25"/>
    <row r="12299" x14ac:dyDescent="0.25"/>
    <row r="12300" x14ac:dyDescent="0.25"/>
    <row r="12301" x14ac:dyDescent="0.25"/>
    <row r="12302" x14ac:dyDescent="0.25"/>
    <row r="12303" x14ac:dyDescent="0.25"/>
    <row r="12304" x14ac:dyDescent="0.25"/>
    <row r="12305" x14ac:dyDescent="0.25"/>
    <row r="12306" x14ac:dyDescent="0.25"/>
    <row r="12307" x14ac:dyDescent="0.25"/>
    <row r="12308" x14ac:dyDescent="0.25"/>
    <row r="12309" x14ac:dyDescent="0.25"/>
    <row r="12310" x14ac:dyDescent="0.25"/>
    <row r="12311" x14ac:dyDescent="0.25"/>
    <row r="12312" x14ac:dyDescent="0.25"/>
    <row r="12313" x14ac:dyDescent="0.25"/>
    <row r="12314" x14ac:dyDescent="0.25"/>
    <row r="12315" x14ac:dyDescent="0.25"/>
    <row r="12316" x14ac:dyDescent="0.25"/>
    <row r="12317" x14ac:dyDescent="0.25"/>
    <row r="12318" x14ac:dyDescent="0.25"/>
    <row r="12319" x14ac:dyDescent="0.25"/>
    <row r="12320" x14ac:dyDescent="0.25"/>
    <row r="12321" x14ac:dyDescent="0.25"/>
    <row r="12322" x14ac:dyDescent="0.25"/>
    <row r="12323" x14ac:dyDescent="0.25"/>
    <row r="12324" x14ac:dyDescent="0.25"/>
    <row r="12325" x14ac:dyDescent="0.25"/>
    <row r="12326" x14ac:dyDescent="0.25"/>
    <row r="12327" x14ac:dyDescent="0.25"/>
    <row r="12328" x14ac:dyDescent="0.25"/>
    <row r="12329" x14ac:dyDescent="0.25"/>
    <row r="12330" x14ac:dyDescent="0.25"/>
    <row r="12331" x14ac:dyDescent="0.25"/>
    <row r="12332" x14ac:dyDescent="0.25"/>
    <row r="12333" x14ac:dyDescent="0.25"/>
    <row r="12334" x14ac:dyDescent="0.25"/>
    <row r="12335" x14ac:dyDescent="0.25"/>
    <row r="12336" x14ac:dyDescent="0.25"/>
    <row r="12337" x14ac:dyDescent="0.25"/>
    <row r="12338" x14ac:dyDescent="0.25"/>
    <row r="12339" x14ac:dyDescent="0.25"/>
    <row r="12340" x14ac:dyDescent="0.25"/>
    <row r="12341" x14ac:dyDescent="0.25"/>
    <row r="12342" x14ac:dyDescent="0.25"/>
    <row r="12343" x14ac:dyDescent="0.25"/>
    <row r="12344" x14ac:dyDescent="0.25"/>
    <row r="12345" x14ac:dyDescent="0.25"/>
    <row r="12346" x14ac:dyDescent="0.25"/>
    <row r="12347" x14ac:dyDescent="0.25"/>
    <row r="12348" x14ac:dyDescent="0.25"/>
    <row r="12349" x14ac:dyDescent="0.25"/>
    <row r="12350" x14ac:dyDescent="0.25"/>
    <row r="12351" x14ac:dyDescent="0.25"/>
    <row r="12352" x14ac:dyDescent="0.25"/>
    <row r="12353" x14ac:dyDescent="0.25"/>
    <row r="12354" x14ac:dyDescent="0.25"/>
    <row r="12355" x14ac:dyDescent="0.25"/>
    <row r="12356" x14ac:dyDescent="0.25"/>
    <row r="12357" x14ac:dyDescent="0.25"/>
    <row r="12358" x14ac:dyDescent="0.25"/>
    <row r="12359" x14ac:dyDescent="0.25"/>
    <row r="12360" x14ac:dyDescent="0.25"/>
    <row r="12361" x14ac:dyDescent="0.25"/>
    <row r="12362" x14ac:dyDescent="0.25"/>
    <row r="12363" x14ac:dyDescent="0.25"/>
    <row r="12364" x14ac:dyDescent="0.25"/>
    <row r="12365" x14ac:dyDescent="0.25"/>
    <row r="12366" x14ac:dyDescent="0.25"/>
    <row r="12367" x14ac:dyDescent="0.25"/>
    <row r="12368" x14ac:dyDescent="0.25"/>
    <row r="12369" x14ac:dyDescent="0.25"/>
    <row r="12370" x14ac:dyDescent="0.25"/>
    <row r="12371" x14ac:dyDescent="0.25"/>
    <row r="12372" x14ac:dyDescent="0.25"/>
    <row r="12373" x14ac:dyDescent="0.25"/>
    <row r="12374" x14ac:dyDescent="0.25"/>
    <row r="12375" x14ac:dyDescent="0.25"/>
    <row r="12376" x14ac:dyDescent="0.25"/>
    <row r="12377" x14ac:dyDescent="0.25"/>
    <row r="12378" x14ac:dyDescent="0.25"/>
    <row r="12379" x14ac:dyDescent="0.25"/>
    <row r="12380" x14ac:dyDescent="0.25"/>
    <row r="12381" x14ac:dyDescent="0.25"/>
    <row r="12382" x14ac:dyDescent="0.25"/>
    <row r="12383" x14ac:dyDescent="0.25"/>
    <row r="12384" x14ac:dyDescent="0.25"/>
    <row r="12385" x14ac:dyDescent="0.25"/>
    <row r="12386" x14ac:dyDescent="0.25"/>
    <row r="12387" x14ac:dyDescent="0.25"/>
    <row r="12388" x14ac:dyDescent="0.25"/>
    <row r="12389" x14ac:dyDescent="0.25"/>
    <row r="12390" x14ac:dyDescent="0.25"/>
    <row r="12391" x14ac:dyDescent="0.25"/>
    <row r="12392" x14ac:dyDescent="0.25"/>
    <row r="12393" x14ac:dyDescent="0.25"/>
    <row r="12394" x14ac:dyDescent="0.25"/>
    <row r="12395" x14ac:dyDescent="0.25"/>
    <row r="12396" x14ac:dyDescent="0.25"/>
    <row r="12397" x14ac:dyDescent="0.25"/>
    <row r="12398" x14ac:dyDescent="0.25"/>
    <row r="12399" x14ac:dyDescent="0.25"/>
    <row r="12400" x14ac:dyDescent="0.25"/>
    <row r="12401" x14ac:dyDescent="0.25"/>
    <row r="12402" x14ac:dyDescent="0.25"/>
    <row r="12403" x14ac:dyDescent="0.25"/>
    <row r="12404" x14ac:dyDescent="0.25"/>
    <row r="12405" x14ac:dyDescent="0.25"/>
    <row r="12406" x14ac:dyDescent="0.25"/>
    <row r="12407" x14ac:dyDescent="0.25"/>
    <row r="12408" x14ac:dyDescent="0.25"/>
    <row r="12409" x14ac:dyDescent="0.25"/>
    <row r="12410" x14ac:dyDescent="0.25"/>
    <row r="12411" x14ac:dyDescent="0.25"/>
    <row r="12412" x14ac:dyDescent="0.25"/>
    <row r="12413" x14ac:dyDescent="0.25"/>
    <row r="12414" x14ac:dyDescent="0.25"/>
    <row r="12415" x14ac:dyDescent="0.25"/>
    <row r="12416" x14ac:dyDescent="0.25"/>
    <row r="12417" x14ac:dyDescent="0.25"/>
    <row r="12418" x14ac:dyDescent="0.25"/>
    <row r="12419" x14ac:dyDescent="0.25"/>
    <row r="12420" x14ac:dyDescent="0.25"/>
    <row r="12421" x14ac:dyDescent="0.25"/>
    <row r="12422" x14ac:dyDescent="0.25"/>
    <row r="12423" x14ac:dyDescent="0.25"/>
    <row r="12424" x14ac:dyDescent="0.25"/>
    <row r="12425" x14ac:dyDescent="0.25"/>
    <row r="12426" x14ac:dyDescent="0.25"/>
    <row r="12427" x14ac:dyDescent="0.25"/>
    <row r="12428" x14ac:dyDescent="0.25"/>
    <row r="12429" x14ac:dyDescent="0.25"/>
    <row r="12430" x14ac:dyDescent="0.25"/>
    <row r="12431" x14ac:dyDescent="0.25"/>
    <row r="12432" x14ac:dyDescent="0.25"/>
    <row r="12433" x14ac:dyDescent="0.25"/>
    <row r="12434" x14ac:dyDescent="0.25"/>
    <row r="12435" x14ac:dyDescent="0.25"/>
    <row r="12436" x14ac:dyDescent="0.25"/>
    <row r="12437" x14ac:dyDescent="0.25"/>
    <row r="12438" x14ac:dyDescent="0.25"/>
    <row r="12439" x14ac:dyDescent="0.25"/>
    <row r="12440" x14ac:dyDescent="0.25"/>
    <row r="12441" x14ac:dyDescent="0.25"/>
    <row r="12442" x14ac:dyDescent="0.25"/>
    <row r="12443" x14ac:dyDescent="0.25"/>
    <row r="12444" x14ac:dyDescent="0.25"/>
    <row r="12445" x14ac:dyDescent="0.25"/>
    <row r="12446" x14ac:dyDescent="0.25"/>
    <row r="12447" x14ac:dyDescent="0.25"/>
    <row r="12448" x14ac:dyDescent="0.25"/>
    <row r="12449" x14ac:dyDescent="0.25"/>
    <row r="12450" x14ac:dyDescent="0.25"/>
    <row r="12451" x14ac:dyDescent="0.25"/>
    <row r="12452" x14ac:dyDescent="0.25"/>
    <row r="12453" x14ac:dyDescent="0.25"/>
    <row r="12454" x14ac:dyDescent="0.25"/>
    <row r="12455" x14ac:dyDescent="0.25"/>
    <row r="12456" x14ac:dyDescent="0.25"/>
    <row r="12457" x14ac:dyDescent="0.25"/>
    <row r="12458" x14ac:dyDescent="0.25"/>
    <row r="12459" x14ac:dyDescent="0.25"/>
    <row r="12460" x14ac:dyDescent="0.25"/>
    <row r="12461" x14ac:dyDescent="0.25"/>
    <row r="12462" x14ac:dyDescent="0.25"/>
    <row r="12463" x14ac:dyDescent="0.25"/>
    <row r="12464" x14ac:dyDescent="0.25"/>
    <row r="12465" x14ac:dyDescent="0.25"/>
    <row r="12466" x14ac:dyDescent="0.25"/>
    <row r="12467" x14ac:dyDescent="0.25"/>
    <row r="12468" x14ac:dyDescent="0.25"/>
    <row r="12469" x14ac:dyDescent="0.25"/>
    <row r="12470" x14ac:dyDescent="0.25"/>
    <row r="12471" x14ac:dyDescent="0.25"/>
    <row r="12472" x14ac:dyDescent="0.25"/>
    <row r="12473" x14ac:dyDescent="0.25"/>
    <row r="12474" x14ac:dyDescent="0.25"/>
    <row r="12475" x14ac:dyDescent="0.25"/>
    <row r="12476" x14ac:dyDescent="0.25"/>
    <row r="12477" x14ac:dyDescent="0.25"/>
    <row r="12478" x14ac:dyDescent="0.25"/>
    <row r="12479" x14ac:dyDescent="0.25"/>
    <row r="12480" x14ac:dyDescent="0.25"/>
    <row r="12481" x14ac:dyDescent="0.25"/>
    <row r="12482" x14ac:dyDescent="0.25"/>
    <row r="12483" x14ac:dyDescent="0.25"/>
    <row r="12484" x14ac:dyDescent="0.25"/>
    <row r="12485" x14ac:dyDescent="0.25"/>
    <row r="12486" x14ac:dyDescent="0.25"/>
    <row r="12487" x14ac:dyDescent="0.25"/>
    <row r="12488" x14ac:dyDescent="0.25"/>
    <row r="12489" x14ac:dyDescent="0.25"/>
    <row r="12490" x14ac:dyDescent="0.25"/>
    <row r="12491" x14ac:dyDescent="0.25"/>
    <row r="12492" x14ac:dyDescent="0.25"/>
    <row r="12493" x14ac:dyDescent="0.25"/>
    <row r="12494" x14ac:dyDescent="0.25"/>
    <row r="12495" x14ac:dyDescent="0.25"/>
    <row r="12496" x14ac:dyDescent="0.25"/>
    <row r="12497" x14ac:dyDescent="0.25"/>
    <row r="12498" x14ac:dyDescent="0.25"/>
    <row r="12499" x14ac:dyDescent="0.25"/>
    <row r="12500" x14ac:dyDescent="0.25"/>
    <row r="12501" x14ac:dyDescent="0.25"/>
    <row r="12502" x14ac:dyDescent="0.25"/>
    <row r="12503" x14ac:dyDescent="0.25"/>
    <row r="12504" x14ac:dyDescent="0.25"/>
    <row r="12505" x14ac:dyDescent="0.25"/>
    <row r="12506" x14ac:dyDescent="0.25"/>
    <row r="12507" x14ac:dyDescent="0.25"/>
    <row r="12508" x14ac:dyDescent="0.25"/>
    <row r="12509" x14ac:dyDescent="0.25"/>
    <row r="12510" x14ac:dyDescent="0.25"/>
    <row r="12511" x14ac:dyDescent="0.25"/>
    <row r="12512" x14ac:dyDescent="0.25"/>
    <row r="12513" x14ac:dyDescent="0.25"/>
    <row r="12514" x14ac:dyDescent="0.25"/>
    <row r="12515" x14ac:dyDescent="0.25"/>
    <row r="12516" x14ac:dyDescent="0.25"/>
    <row r="12517" x14ac:dyDescent="0.25"/>
    <row r="12518" x14ac:dyDescent="0.25"/>
    <row r="12519" x14ac:dyDescent="0.25"/>
    <row r="12520" x14ac:dyDescent="0.25"/>
    <row r="12521" x14ac:dyDescent="0.25"/>
    <row r="12522" x14ac:dyDescent="0.25"/>
    <row r="12523" x14ac:dyDescent="0.25"/>
    <row r="12524" x14ac:dyDescent="0.25"/>
    <row r="12525" x14ac:dyDescent="0.25"/>
    <row r="12526" x14ac:dyDescent="0.25"/>
    <row r="12527" x14ac:dyDescent="0.25"/>
    <row r="12528" x14ac:dyDescent="0.25"/>
    <row r="12529" x14ac:dyDescent="0.25"/>
    <row r="12530" x14ac:dyDescent="0.25"/>
    <row r="12531" x14ac:dyDescent="0.25"/>
    <row r="12532" x14ac:dyDescent="0.25"/>
    <row r="12533" x14ac:dyDescent="0.25"/>
    <row r="12534" x14ac:dyDescent="0.25"/>
    <row r="12535" x14ac:dyDescent="0.25"/>
    <row r="12536" x14ac:dyDescent="0.25"/>
    <row r="12537" x14ac:dyDescent="0.25"/>
    <row r="12538" x14ac:dyDescent="0.25"/>
    <row r="12539" x14ac:dyDescent="0.25"/>
    <row r="12540" x14ac:dyDescent="0.25"/>
    <row r="12541" x14ac:dyDescent="0.25"/>
    <row r="12542" x14ac:dyDescent="0.25"/>
    <row r="12543" x14ac:dyDescent="0.25"/>
    <row r="12544" x14ac:dyDescent="0.25"/>
    <row r="12545" x14ac:dyDescent="0.25"/>
    <row r="12546" x14ac:dyDescent="0.25"/>
    <row r="12547" x14ac:dyDescent="0.25"/>
    <row r="12548" x14ac:dyDescent="0.25"/>
    <row r="12549" x14ac:dyDescent="0.25"/>
    <row r="12550" x14ac:dyDescent="0.25"/>
    <row r="12551" x14ac:dyDescent="0.25"/>
    <row r="12552" x14ac:dyDescent="0.25"/>
    <row r="12553" x14ac:dyDescent="0.25"/>
    <row r="12554" x14ac:dyDescent="0.25"/>
    <row r="12555" x14ac:dyDescent="0.25"/>
    <row r="12556" x14ac:dyDescent="0.25"/>
    <row r="12557" x14ac:dyDescent="0.25"/>
    <row r="12558" x14ac:dyDescent="0.25"/>
    <row r="12559" x14ac:dyDescent="0.25"/>
    <row r="12560" x14ac:dyDescent="0.25"/>
    <row r="12561" x14ac:dyDescent="0.25"/>
    <row r="12562" x14ac:dyDescent="0.25"/>
    <row r="12563" x14ac:dyDescent="0.25"/>
    <row r="12564" x14ac:dyDescent="0.25"/>
    <row r="12565" x14ac:dyDescent="0.25"/>
    <row r="12566" x14ac:dyDescent="0.25"/>
    <row r="12567" x14ac:dyDescent="0.25"/>
    <row r="12568" x14ac:dyDescent="0.25"/>
    <row r="12569" x14ac:dyDescent="0.25"/>
    <row r="12570" x14ac:dyDescent="0.25"/>
    <row r="12571" x14ac:dyDescent="0.25"/>
    <row r="12572" x14ac:dyDescent="0.25"/>
    <row r="12573" x14ac:dyDescent="0.25"/>
    <row r="12574" x14ac:dyDescent="0.25"/>
    <row r="12575" x14ac:dyDescent="0.25"/>
    <row r="12576" x14ac:dyDescent="0.25"/>
    <row r="12577" x14ac:dyDescent="0.25"/>
    <row r="12578" x14ac:dyDescent="0.25"/>
    <row r="12579" x14ac:dyDescent="0.25"/>
    <row r="12580" x14ac:dyDescent="0.25"/>
    <row r="12581" x14ac:dyDescent="0.25"/>
    <row r="12582" x14ac:dyDescent="0.25"/>
    <row r="12583" x14ac:dyDescent="0.25"/>
    <row r="12584" x14ac:dyDescent="0.25"/>
    <row r="12585" x14ac:dyDescent="0.25"/>
    <row r="12586" x14ac:dyDescent="0.25"/>
    <row r="12587" x14ac:dyDescent="0.25"/>
    <row r="12588" x14ac:dyDescent="0.25"/>
    <row r="12589" x14ac:dyDescent="0.25"/>
    <row r="12590" x14ac:dyDescent="0.25"/>
    <row r="12591" x14ac:dyDescent="0.25"/>
    <row r="12592" x14ac:dyDescent="0.25"/>
    <row r="12593" x14ac:dyDescent="0.25"/>
    <row r="12594" x14ac:dyDescent="0.25"/>
    <row r="12595" x14ac:dyDescent="0.25"/>
    <row r="12596" x14ac:dyDescent="0.25"/>
    <row r="12597" x14ac:dyDescent="0.25"/>
    <row r="12598" x14ac:dyDescent="0.25"/>
    <row r="12599" x14ac:dyDescent="0.25"/>
    <row r="12600" x14ac:dyDescent="0.25"/>
    <row r="12601" x14ac:dyDescent="0.25"/>
    <row r="12602" x14ac:dyDescent="0.25"/>
    <row r="12603" x14ac:dyDescent="0.25"/>
    <row r="12604" x14ac:dyDescent="0.25"/>
    <row r="12605" x14ac:dyDescent="0.25"/>
    <row r="12606" x14ac:dyDescent="0.25"/>
    <row r="12607" x14ac:dyDescent="0.25"/>
    <row r="12608" x14ac:dyDescent="0.25"/>
    <row r="12609" x14ac:dyDescent="0.25"/>
    <row r="12610" x14ac:dyDescent="0.25"/>
    <row r="12611" x14ac:dyDescent="0.25"/>
    <row r="12612" x14ac:dyDescent="0.25"/>
    <row r="12613" x14ac:dyDescent="0.25"/>
    <row r="12614" x14ac:dyDescent="0.25"/>
    <row r="12615" x14ac:dyDescent="0.25"/>
    <row r="12616" x14ac:dyDescent="0.25"/>
    <row r="12617" x14ac:dyDescent="0.25"/>
    <row r="12618" x14ac:dyDescent="0.25"/>
    <row r="12619" x14ac:dyDescent="0.25"/>
    <row r="12620" x14ac:dyDescent="0.25"/>
    <row r="12621" x14ac:dyDescent="0.25"/>
    <row r="12622" x14ac:dyDescent="0.25"/>
    <row r="12623" x14ac:dyDescent="0.25"/>
    <row r="12624" x14ac:dyDescent="0.25"/>
    <row r="12625" x14ac:dyDescent="0.25"/>
    <row r="12626" x14ac:dyDescent="0.25"/>
    <row r="12627" x14ac:dyDescent="0.25"/>
    <row r="12628" x14ac:dyDescent="0.25"/>
    <row r="12629" x14ac:dyDescent="0.25"/>
    <row r="12630" x14ac:dyDescent="0.25"/>
    <row r="12631" x14ac:dyDescent="0.25"/>
    <row r="12632" x14ac:dyDescent="0.25"/>
    <row r="12633" x14ac:dyDescent="0.25"/>
    <row r="12634" x14ac:dyDescent="0.25"/>
    <row r="12635" x14ac:dyDescent="0.25"/>
    <row r="12636" x14ac:dyDescent="0.25"/>
    <row r="12637" x14ac:dyDescent="0.25"/>
    <row r="12638" x14ac:dyDescent="0.25"/>
    <row r="12639" x14ac:dyDescent="0.25"/>
    <row r="12640" x14ac:dyDescent="0.25"/>
    <row r="12641" x14ac:dyDescent="0.25"/>
    <row r="12642" x14ac:dyDescent="0.25"/>
    <row r="12643" x14ac:dyDescent="0.25"/>
    <row r="12644" x14ac:dyDescent="0.25"/>
    <row r="12645" x14ac:dyDescent="0.25"/>
    <row r="12646" x14ac:dyDescent="0.25"/>
    <row r="12647" x14ac:dyDescent="0.25"/>
    <row r="12648" x14ac:dyDescent="0.25"/>
    <row r="12649" x14ac:dyDescent="0.25"/>
    <row r="12650" x14ac:dyDescent="0.25"/>
    <row r="12651" x14ac:dyDescent="0.25"/>
    <row r="12652" x14ac:dyDescent="0.25"/>
    <row r="12653" x14ac:dyDescent="0.25"/>
    <row r="12654" x14ac:dyDescent="0.25"/>
    <row r="12655" x14ac:dyDescent="0.25"/>
    <row r="12656" x14ac:dyDescent="0.25"/>
    <row r="12657" x14ac:dyDescent="0.25"/>
    <row r="12658" x14ac:dyDescent="0.25"/>
    <row r="12659" x14ac:dyDescent="0.25"/>
    <row r="12660" x14ac:dyDescent="0.25"/>
    <row r="12661" x14ac:dyDescent="0.25"/>
    <row r="12662" x14ac:dyDescent="0.25"/>
    <row r="12663" x14ac:dyDescent="0.25"/>
    <row r="12664" x14ac:dyDescent="0.25"/>
    <row r="12665" x14ac:dyDescent="0.25"/>
    <row r="12666" x14ac:dyDescent="0.25"/>
    <row r="12667" x14ac:dyDescent="0.25"/>
    <row r="12668" x14ac:dyDescent="0.25"/>
    <row r="12669" x14ac:dyDescent="0.25"/>
    <row r="12670" x14ac:dyDescent="0.25"/>
    <row r="12671" x14ac:dyDescent="0.25"/>
    <row r="12672" x14ac:dyDescent="0.25"/>
    <row r="12673" x14ac:dyDescent="0.25"/>
    <row r="12674" x14ac:dyDescent="0.25"/>
    <row r="12675" x14ac:dyDescent="0.25"/>
    <row r="12676" x14ac:dyDescent="0.25"/>
    <row r="12677" x14ac:dyDescent="0.25"/>
    <row r="12678" x14ac:dyDescent="0.25"/>
    <row r="12679" x14ac:dyDescent="0.25"/>
    <row r="12680" x14ac:dyDescent="0.25"/>
    <row r="12681" x14ac:dyDescent="0.25"/>
    <row r="12682" x14ac:dyDescent="0.25"/>
    <row r="12683" x14ac:dyDescent="0.25"/>
    <row r="12684" x14ac:dyDescent="0.25"/>
    <row r="12685" x14ac:dyDescent="0.25"/>
    <row r="12686" x14ac:dyDescent="0.25"/>
    <row r="12687" x14ac:dyDescent="0.25"/>
    <row r="12688" x14ac:dyDescent="0.25"/>
    <row r="12689" x14ac:dyDescent="0.25"/>
    <row r="12690" x14ac:dyDescent="0.25"/>
    <row r="12691" x14ac:dyDescent="0.25"/>
    <row r="12692" x14ac:dyDescent="0.25"/>
    <row r="12693" x14ac:dyDescent="0.25"/>
    <row r="12694" x14ac:dyDescent="0.25"/>
    <row r="12695" x14ac:dyDescent="0.25"/>
    <row r="12696" x14ac:dyDescent="0.25"/>
    <row r="12697" x14ac:dyDescent="0.25"/>
    <row r="12698" x14ac:dyDescent="0.25"/>
    <row r="12699" x14ac:dyDescent="0.25"/>
    <row r="12700" x14ac:dyDescent="0.25"/>
    <row r="12701" x14ac:dyDescent="0.25"/>
    <row r="12702" x14ac:dyDescent="0.25"/>
    <row r="12703" x14ac:dyDescent="0.25"/>
    <row r="12704" x14ac:dyDescent="0.25"/>
    <row r="12705" x14ac:dyDescent="0.25"/>
    <row r="12706" x14ac:dyDescent="0.25"/>
    <row r="12707" x14ac:dyDescent="0.25"/>
    <row r="12708" x14ac:dyDescent="0.25"/>
    <row r="12709" x14ac:dyDescent="0.25"/>
    <row r="12710" x14ac:dyDescent="0.25"/>
    <row r="12711" x14ac:dyDescent="0.25"/>
    <row r="12712" x14ac:dyDescent="0.25"/>
    <row r="12713" x14ac:dyDescent="0.25"/>
    <row r="12714" x14ac:dyDescent="0.25"/>
    <row r="12715" x14ac:dyDescent="0.25"/>
    <row r="12716" x14ac:dyDescent="0.25"/>
    <row r="12717" x14ac:dyDescent="0.25"/>
    <row r="12718" x14ac:dyDescent="0.25"/>
    <row r="12719" x14ac:dyDescent="0.25"/>
    <row r="12720" x14ac:dyDescent="0.25"/>
    <row r="12721" x14ac:dyDescent="0.25"/>
    <row r="12722" x14ac:dyDescent="0.25"/>
    <row r="12723" x14ac:dyDescent="0.25"/>
    <row r="12724" x14ac:dyDescent="0.25"/>
    <row r="12725" x14ac:dyDescent="0.25"/>
    <row r="12726" x14ac:dyDescent="0.25"/>
    <row r="12727" x14ac:dyDescent="0.25"/>
    <row r="12728" x14ac:dyDescent="0.25"/>
    <row r="12729" x14ac:dyDescent="0.25"/>
    <row r="12730" x14ac:dyDescent="0.25"/>
    <row r="12731" x14ac:dyDescent="0.25"/>
    <row r="12732" x14ac:dyDescent="0.25"/>
    <row r="12733" x14ac:dyDescent="0.25"/>
    <row r="12734" x14ac:dyDescent="0.25"/>
    <row r="12735" x14ac:dyDescent="0.25"/>
    <row r="12736" x14ac:dyDescent="0.25"/>
    <row r="12737" x14ac:dyDescent="0.25"/>
    <row r="12738" x14ac:dyDescent="0.25"/>
    <row r="12739" x14ac:dyDescent="0.25"/>
    <row r="12740" x14ac:dyDescent="0.25"/>
    <row r="12741" x14ac:dyDescent="0.25"/>
    <row r="12742" x14ac:dyDescent="0.25"/>
    <row r="12743" x14ac:dyDescent="0.25"/>
    <row r="12744" x14ac:dyDescent="0.25"/>
    <row r="12745" x14ac:dyDescent="0.25"/>
    <row r="12746" x14ac:dyDescent="0.25"/>
    <row r="12747" x14ac:dyDescent="0.25"/>
    <row r="12748" x14ac:dyDescent="0.25"/>
    <row r="12749" x14ac:dyDescent="0.25"/>
    <row r="12750" x14ac:dyDescent="0.25"/>
    <row r="12751" x14ac:dyDescent="0.25"/>
    <row r="12752" x14ac:dyDescent="0.25"/>
    <row r="12753" x14ac:dyDescent="0.25"/>
    <row r="12754" x14ac:dyDescent="0.25"/>
    <row r="12755" x14ac:dyDescent="0.25"/>
    <row r="12756" x14ac:dyDescent="0.25"/>
    <row r="12757" x14ac:dyDescent="0.25"/>
    <row r="12758" x14ac:dyDescent="0.25"/>
    <row r="12759" x14ac:dyDescent="0.25"/>
    <row r="12760" x14ac:dyDescent="0.25"/>
    <row r="12761" x14ac:dyDescent="0.25"/>
    <row r="12762" x14ac:dyDescent="0.25"/>
    <row r="12763" x14ac:dyDescent="0.25"/>
    <row r="12764" x14ac:dyDescent="0.25"/>
    <row r="12765" x14ac:dyDescent="0.25"/>
    <row r="12766" x14ac:dyDescent="0.25"/>
    <row r="12767" x14ac:dyDescent="0.25"/>
    <row r="12768" x14ac:dyDescent="0.25"/>
    <row r="12769" x14ac:dyDescent="0.25"/>
    <row r="12770" x14ac:dyDescent="0.25"/>
    <row r="12771" x14ac:dyDescent="0.25"/>
    <row r="12772" x14ac:dyDescent="0.25"/>
    <row r="12773" x14ac:dyDescent="0.25"/>
    <row r="12774" x14ac:dyDescent="0.25"/>
    <row r="12775" x14ac:dyDescent="0.25"/>
    <row r="12776" x14ac:dyDescent="0.25"/>
    <row r="12777" x14ac:dyDescent="0.25"/>
    <row r="12778" x14ac:dyDescent="0.25"/>
    <row r="12779" x14ac:dyDescent="0.25"/>
    <row r="12780" x14ac:dyDescent="0.25"/>
    <row r="12781" x14ac:dyDescent="0.25"/>
    <row r="12782" x14ac:dyDescent="0.25"/>
    <row r="12783" x14ac:dyDescent="0.25"/>
    <row r="12784" x14ac:dyDescent="0.25"/>
    <row r="12785" x14ac:dyDescent="0.25"/>
    <row r="12786" x14ac:dyDescent="0.25"/>
    <row r="12787" x14ac:dyDescent="0.25"/>
    <row r="12788" x14ac:dyDescent="0.25"/>
    <row r="12789" x14ac:dyDescent="0.25"/>
    <row r="12790" x14ac:dyDescent="0.25"/>
    <row r="12791" x14ac:dyDescent="0.25"/>
    <row r="12792" x14ac:dyDescent="0.25"/>
    <row r="12793" x14ac:dyDescent="0.25"/>
    <row r="12794" x14ac:dyDescent="0.25"/>
    <row r="12795" x14ac:dyDescent="0.25"/>
    <row r="12796" x14ac:dyDescent="0.25"/>
    <row r="12797" x14ac:dyDescent="0.25"/>
    <row r="12798" x14ac:dyDescent="0.25"/>
    <row r="12799" x14ac:dyDescent="0.25"/>
    <row r="12800" x14ac:dyDescent="0.25"/>
    <row r="12801" x14ac:dyDescent="0.25"/>
    <row r="12802" x14ac:dyDescent="0.25"/>
    <row r="12803" x14ac:dyDescent="0.25"/>
    <row r="12804" x14ac:dyDescent="0.25"/>
    <row r="12805" x14ac:dyDescent="0.25"/>
    <row r="12806" x14ac:dyDescent="0.25"/>
    <row r="12807" x14ac:dyDescent="0.25"/>
    <row r="12808" x14ac:dyDescent="0.25"/>
    <row r="12809" x14ac:dyDescent="0.25"/>
    <row r="12810" x14ac:dyDescent="0.25"/>
    <row r="12811" x14ac:dyDescent="0.25"/>
    <row r="12812" x14ac:dyDescent="0.25"/>
    <row r="12813" x14ac:dyDescent="0.25"/>
    <row r="12814" x14ac:dyDescent="0.25"/>
    <row r="12815" x14ac:dyDescent="0.25"/>
    <row r="12816" x14ac:dyDescent="0.25"/>
    <row r="12817" x14ac:dyDescent="0.25"/>
    <row r="12818" x14ac:dyDescent="0.25"/>
    <row r="12819" x14ac:dyDescent="0.25"/>
    <row r="12820" x14ac:dyDescent="0.25"/>
    <row r="12821" x14ac:dyDescent="0.25"/>
    <row r="12822" x14ac:dyDescent="0.25"/>
    <row r="12823" x14ac:dyDescent="0.25"/>
    <row r="12824" x14ac:dyDescent="0.25"/>
    <row r="12825" x14ac:dyDescent="0.25"/>
    <row r="12826" x14ac:dyDescent="0.25"/>
    <row r="12827" x14ac:dyDescent="0.25"/>
    <row r="12828" x14ac:dyDescent="0.25"/>
    <row r="12829" x14ac:dyDescent="0.25"/>
    <row r="12830" x14ac:dyDescent="0.25"/>
    <row r="12831" x14ac:dyDescent="0.25"/>
    <row r="12832" x14ac:dyDescent="0.25"/>
    <row r="12833" x14ac:dyDescent="0.25"/>
    <row r="12834" x14ac:dyDescent="0.25"/>
    <row r="12835" x14ac:dyDescent="0.25"/>
    <row r="12836" x14ac:dyDescent="0.25"/>
    <row r="12837" x14ac:dyDescent="0.25"/>
    <row r="12838" x14ac:dyDescent="0.25"/>
    <row r="12839" x14ac:dyDescent="0.25"/>
    <row r="12840" x14ac:dyDescent="0.25"/>
    <row r="12841" x14ac:dyDescent="0.25"/>
    <row r="12842" x14ac:dyDescent="0.25"/>
    <row r="12843" x14ac:dyDescent="0.25"/>
    <row r="12844" x14ac:dyDescent="0.25"/>
    <row r="12845" x14ac:dyDescent="0.25"/>
    <row r="12846" x14ac:dyDescent="0.25"/>
    <row r="12847" x14ac:dyDescent="0.25"/>
    <row r="12848" x14ac:dyDescent="0.25"/>
    <row r="12849" x14ac:dyDescent="0.25"/>
    <row r="12850" x14ac:dyDescent="0.25"/>
    <row r="12851" x14ac:dyDescent="0.25"/>
    <row r="12852" x14ac:dyDescent="0.25"/>
    <row r="12853" x14ac:dyDescent="0.25"/>
    <row r="12854" x14ac:dyDescent="0.25"/>
    <row r="12855" x14ac:dyDescent="0.25"/>
    <row r="12856" x14ac:dyDescent="0.25"/>
    <row r="12857" x14ac:dyDescent="0.25"/>
    <row r="12858" x14ac:dyDescent="0.25"/>
    <row r="12859" x14ac:dyDescent="0.25"/>
    <row r="12860" x14ac:dyDescent="0.25"/>
    <row r="12861" x14ac:dyDescent="0.25"/>
    <row r="12862" x14ac:dyDescent="0.25"/>
    <row r="12863" x14ac:dyDescent="0.25"/>
    <row r="12864" x14ac:dyDescent="0.25"/>
    <row r="12865" x14ac:dyDescent="0.25"/>
    <row r="12866" x14ac:dyDescent="0.25"/>
    <row r="12867" x14ac:dyDescent="0.25"/>
    <row r="12868" x14ac:dyDescent="0.25"/>
    <row r="12869" x14ac:dyDescent="0.25"/>
    <row r="12870" x14ac:dyDescent="0.25"/>
    <row r="12871" x14ac:dyDescent="0.25"/>
    <row r="12872" x14ac:dyDescent="0.25"/>
    <row r="12873" x14ac:dyDescent="0.25"/>
    <row r="12874" x14ac:dyDescent="0.25"/>
    <row r="12875" x14ac:dyDescent="0.25"/>
    <row r="12876" x14ac:dyDescent="0.25"/>
    <row r="12877" x14ac:dyDescent="0.25"/>
    <row r="12878" x14ac:dyDescent="0.25"/>
    <row r="12879" x14ac:dyDescent="0.25"/>
    <row r="12880" x14ac:dyDescent="0.25"/>
    <row r="12881" x14ac:dyDescent="0.25"/>
    <row r="12882" x14ac:dyDescent="0.25"/>
    <row r="12883" x14ac:dyDescent="0.25"/>
    <row r="12884" x14ac:dyDescent="0.25"/>
    <row r="12885" x14ac:dyDescent="0.25"/>
    <row r="12886" x14ac:dyDescent="0.25"/>
    <row r="12887" x14ac:dyDescent="0.25"/>
    <row r="12888" x14ac:dyDescent="0.25"/>
    <row r="12889" x14ac:dyDescent="0.25"/>
    <row r="12890" x14ac:dyDescent="0.25"/>
    <row r="12891" x14ac:dyDescent="0.25"/>
    <row r="12892" x14ac:dyDescent="0.25"/>
    <row r="12893" x14ac:dyDescent="0.25"/>
    <row r="12894" x14ac:dyDescent="0.25"/>
    <row r="12895" x14ac:dyDescent="0.25"/>
    <row r="12896" x14ac:dyDescent="0.25"/>
    <row r="12897" x14ac:dyDescent="0.25"/>
    <row r="12898" x14ac:dyDescent="0.25"/>
    <row r="12899" x14ac:dyDescent="0.25"/>
    <row r="12900" x14ac:dyDescent="0.25"/>
    <row r="12901" x14ac:dyDescent="0.25"/>
    <row r="12902" x14ac:dyDescent="0.25"/>
    <row r="12903" x14ac:dyDescent="0.25"/>
    <row r="12904" x14ac:dyDescent="0.25"/>
    <row r="12905" x14ac:dyDescent="0.25"/>
    <row r="12906" x14ac:dyDescent="0.25"/>
    <row r="12907" x14ac:dyDescent="0.25"/>
    <row r="12908" x14ac:dyDescent="0.25"/>
    <row r="12909" x14ac:dyDescent="0.25"/>
    <row r="12910" x14ac:dyDescent="0.25"/>
    <row r="12911" x14ac:dyDescent="0.25"/>
    <row r="12912" x14ac:dyDescent="0.25"/>
    <row r="12913" x14ac:dyDescent="0.25"/>
    <row r="12914" x14ac:dyDescent="0.25"/>
    <row r="12915" x14ac:dyDescent="0.25"/>
    <row r="12916" x14ac:dyDescent="0.25"/>
    <row r="12917" x14ac:dyDescent="0.25"/>
    <row r="12918" x14ac:dyDescent="0.25"/>
    <row r="12919" x14ac:dyDescent="0.25"/>
    <row r="12920" x14ac:dyDescent="0.25"/>
    <row r="12921" x14ac:dyDescent="0.25"/>
    <row r="12922" x14ac:dyDescent="0.25"/>
    <row r="12923" x14ac:dyDescent="0.25"/>
    <row r="12924" x14ac:dyDescent="0.25"/>
    <row r="12925" x14ac:dyDescent="0.25"/>
    <row r="12926" x14ac:dyDescent="0.25"/>
    <row r="12927" x14ac:dyDescent="0.25"/>
    <row r="12928" x14ac:dyDescent="0.25"/>
    <row r="12929" x14ac:dyDescent="0.25"/>
    <row r="12930" x14ac:dyDescent="0.25"/>
    <row r="12931" x14ac:dyDescent="0.25"/>
    <row r="12932" x14ac:dyDescent="0.25"/>
    <row r="12933" x14ac:dyDescent="0.25"/>
    <row r="12934" x14ac:dyDescent="0.25"/>
    <row r="12935" x14ac:dyDescent="0.25"/>
    <row r="12936" x14ac:dyDescent="0.25"/>
    <row r="12937" x14ac:dyDescent="0.25"/>
    <row r="12938" x14ac:dyDescent="0.25"/>
    <row r="12939" x14ac:dyDescent="0.25"/>
    <row r="12940" x14ac:dyDescent="0.25"/>
    <row r="12941" x14ac:dyDescent="0.25"/>
    <row r="12942" x14ac:dyDescent="0.25"/>
    <row r="12943" x14ac:dyDescent="0.25"/>
    <row r="12944" x14ac:dyDescent="0.25"/>
    <row r="12945" x14ac:dyDescent="0.25"/>
    <row r="12946" x14ac:dyDescent="0.25"/>
    <row r="12947" x14ac:dyDescent="0.25"/>
    <row r="12948" x14ac:dyDescent="0.25"/>
    <row r="12949" x14ac:dyDescent="0.25"/>
    <row r="12950" x14ac:dyDescent="0.25"/>
    <row r="12951" x14ac:dyDescent="0.25"/>
    <row r="12952" x14ac:dyDescent="0.25"/>
    <row r="12953" x14ac:dyDescent="0.25"/>
    <row r="12954" x14ac:dyDescent="0.25"/>
    <row r="12955" x14ac:dyDescent="0.25"/>
    <row r="12956" x14ac:dyDescent="0.25"/>
    <row r="12957" x14ac:dyDescent="0.25"/>
    <row r="12958" x14ac:dyDescent="0.25"/>
    <row r="12959" x14ac:dyDescent="0.25"/>
    <row r="12960" x14ac:dyDescent="0.25"/>
    <row r="12961" x14ac:dyDescent="0.25"/>
    <row r="12962" x14ac:dyDescent="0.25"/>
    <row r="12963" x14ac:dyDescent="0.25"/>
    <row r="12964" x14ac:dyDescent="0.25"/>
    <row r="12965" x14ac:dyDescent="0.25"/>
    <row r="12966" x14ac:dyDescent="0.25"/>
    <row r="12967" x14ac:dyDescent="0.25"/>
    <row r="12968" x14ac:dyDescent="0.25"/>
    <row r="12969" x14ac:dyDescent="0.25"/>
    <row r="12970" x14ac:dyDescent="0.25"/>
    <row r="12971" x14ac:dyDescent="0.25"/>
    <row r="12972" x14ac:dyDescent="0.25"/>
    <row r="12973" x14ac:dyDescent="0.25"/>
    <row r="12974" x14ac:dyDescent="0.25"/>
    <row r="12975" x14ac:dyDescent="0.25"/>
    <row r="12976" x14ac:dyDescent="0.25"/>
    <row r="12977" x14ac:dyDescent="0.25"/>
    <row r="12978" x14ac:dyDescent="0.25"/>
    <row r="12979" x14ac:dyDescent="0.25"/>
    <row r="12980" x14ac:dyDescent="0.25"/>
    <row r="12981" x14ac:dyDescent="0.25"/>
    <row r="12982" x14ac:dyDescent="0.25"/>
    <row r="12983" x14ac:dyDescent="0.25"/>
    <row r="12984" x14ac:dyDescent="0.25"/>
    <row r="12985" x14ac:dyDescent="0.25"/>
    <row r="12986" x14ac:dyDescent="0.25"/>
    <row r="12987" x14ac:dyDescent="0.25"/>
    <row r="12988" x14ac:dyDescent="0.25"/>
    <row r="12989" x14ac:dyDescent="0.25"/>
    <row r="12990" x14ac:dyDescent="0.25"/>
    <row r="12991" x14ac:dyDescent="0.25"/>
    <row r="12992" x14ac:dyDescent="0.25"/>
    <row r="12993" x14ac:dyDescent="0.25"/>
    <row r="12994" x14ac:dyDescent="0.25"/>
    <row r="12995" x14ac:dyDescent="0.25"/>
    <row r="12996" x14ac:dyDescent="0.25"/>
    <row r="12997" x14ac:dyDescent="0.25"/>
    <row r="12998" x14ac:dyDescent="0.25"/>
    <row r="12999" x14ac:dyDescent="0.25"/>
    <row r="13000" x14ac:dyDescent="0.25"/>
    <row r="13001" x14ac:dyDescent="0.25"/>
    <row r="13002" x14ac:dyDescent="0.25"/>
    <row r="13003" x14ac:dyDescent="0.25"/>
    <row r="13004" x14ac:dyDescent="0.25"/>
    <row r="13005" x14ac:dyDescent="0.25"/>
    <row r="13006" x14ac:dyDescent="0.25"/>
    <row r="13007" x14ac:dyDescent="0.25"/>
    <row r="13008" x14ac:dyDescent="0.25"/>
    <row r="13009" x14ac:dyDescent="0.25"/>
    <row r="13010" x14ac:dyDescent="0.25"/>
    <row r="13011" x14ac:dyDescent="0.25"/>
    <row r="13012" x14ac:dyDescent="0.25"/>
    <row r="13013" x14ac:dyDescent="0.25"/>
    <row r="13014" x14ac:dyDescent="0.25"/>
    <row r="13015" x14ac:dyDescent="0.25"/>
    <row r="13016" x14ac:dyDescent="0.25"/>
    <row r="13017" x14ac:dyDescent="0.25"/>
    <row r="13018" x14ac:dyDescent="0.25"/>
    <row r="13019" x14ac:dyDescent="0.25"/>
    <row r="13020" x14ac:dyDescent="0.25"/>
    <row r="13021" x14ac:dyDescent="0.25"/>
    <row r="13022" x14ac:dyDescent="0.25"/>
    <row r="13023" x14ac:dyDescent="0.25"/>
    <row r="13024" x14ac:dyDescent="0.25"/>
    <row r="13025" x14ac:dyDescent="0.25"/>
    <row r="13026" x14ac:dyDescent="0.25"/>
    <row r="13027" x14ac:dyDescent="0.25"/>
    <row r="13028" x14ac:dyDescent="0.25"/>
    <row r="13029" x14ac:dyDescent="0.25"/>
    <row r="13030" x14ac:dyDescent="0.25"/>
    <row r="13031" x14ac:dyDescent="0.25"/>
    <row r="13032" x14ac:dyDescent="0.25"/>
    <row r="13033" x14ac:dyDescent="0.25"/>
    <row r="13034" x14ac:dyDescent="0.25"/>
    <row r="13035" x14ac:dyDescent="0.25"/>
    <row r="13036" x14ac:dyDescent="0.25"/>
    <row r="13037" x14ac:dyDescent="0.25"/>
    <row r="13038" x14ac:dyDescent="0.25"/>
    <row r="13039" x14ac:dyDescent="0.25"/>
    <row r="13040" x14ac:dyDescent="0.25"/>
    <row r="13041" x14ac:dyDescent="0.25"/>
    <row r="13042" x14ac:dyDescent="0.25"/>
    <row r="13043" x14ac:dyDescent="0.25"/>
    <row r="13044" x14ac:dyDescent="0.25"/>
    <row r="13045" x14ac:dyDescent="0.25"/>
    <row r="13046" x14ac:dyDescent="0.25"/>
    <row r="13047" x14ac:dyDescent="0.25"/>
    <row r="13048" x14ac:dyDescent="0.25"/>
    <row r="13049" x14ac:dyDescent="0.25"/>
    <row r="13050" x14ac:dyDescent="0.25"/>
    <row r="13051" x14ac:dyDescent="0.25"/>
    <row r="13052" x14ac:dyDescent="0.25"/>
    <row r="13053" x14ac:dyDescent="0.25"/>
    <row r="13054" x14ac:dyDescent="0.25"/>
    <row r="13055" x14ac:dyDescent="0.25"/>
    <row r="13056" x14ac:dyDescent="0.25"/>
    <row r="13057" x14ac:dyDescent="0.25"/>
    <row r="13058" x14ac:dyDescent="0.25"/>
    <row r="13059" x14ac:dyDescent="0.25"/>
    <row r="13060" x14ac:dyDescent="0.25"/>
    <row r="13061" x14ac:dyDescent="0.25"/>
    <row r="13062" x14ac:dyDescent="0.25"/>
    <row r="13063" x14ac:dyDescent="0.25"/>
    <row r="13064" x14ac:dyDescent="0.25"/>
    <row r="13065" x14ac:dyDescent="0.25"/>
    <row r="13066" x14ac:dyDescent="0.25"/>
    <row r="13067" x14ac:dyDescent="0.25"/>
    <row r="13068" x14ac:dyDescent="0.25"/>
    <row r="13069" x14ac:dyDescent="0.25"/>
    <row r="13070" x14ac:dyDescent="0.25"/>
    <row r="13071" x14ac:dyDescent="0.25"/>
    <row r="13072" x14ac:dyDescent="0.25"/>
    <row r="13073" x14ac:dyDescent="0.25"/>
    <row r="13074" x14ac:dyDescent="0.25"/>
    <row r="13075" x14ac:dyDescent="0.25"/>
    <row r="13076" x14ac:dyDescent="0.25"/>
    <row r="13077" x14ac:dyDescent="0.25"/>
    <row r="13078" x14ac:dyDescent="0.25"/>
    <row r="13079" x14ac:dyDescent="0.25"/>
    <row r="13080" x14ac:dyDescent="0.25"/>
    <row r="13081" x14ac:dyDescent="0.25"/>
    <row r="13082" x14ac:dyDescent="0.25"/>
    <row r="13083" x14ac:dyDescent="0.25"/>
    <row r="13084" x14ac:dyDescent="0.25"/>
    <row r="13085" x14ac:dyDescent="0.25"/>
    <row r="13086" x14ac:dyDescent="0.25"/>
    <row r="13087" x14ac:dyDescent="0.25"/>
    <row r="13088" x14ac:dyDescent="0.25"/>
    <row r="13089" x14ac:dyDescent="0.25"/>
    <row r="13090" x14ac:dyDescent="0.25"/>
    <row r="13091" x14ac:dyDescent="0.25"/>
    <row r="13092" x14ac:dyDescent="0.25"/>
    <row r="13093" x14ac:dyDescent="0.25"/>
    <row r="13094" x14ac:dyDescent="0.25"/>
    <row r="13095" x14ac:dyDescent="0.25"/>
    <row r="13096" x14ac:dyDescent="0.25"/>
    <row r="13097" x14ac:dyDescent="0.25"/>
    <row r="13098" x14ac:dyDescent="0.25"/>
    <row r="13099" x14ac:dyDescent="0.25"/>
    <row r="13100" x14ac:dyDescent="0.25"/>
    <row r="13101" x14ac:dyDescent="0.25"/>
    <row r="13102" x14ac:dyDescent="0.25"/>
    <row r="13103" x14ac:dyDescent="0.25"/>
    <row r="13104" x14ac:dyDescent="0.25"/>
    <row r="13105" x14ac:dyDescent="0.25"/>
    <row r="13106" x14ac:dyDescent="0.25"/>
    <row r="13107" x14ac:dyDescent="0.25"/>
    <row r="13108" x14ac:dyDescent="0.25"/>
    <row r="13109" x14ac:dyDescent="0.25"/>
    <row r="13110" x14ac:dyDescent="0.25"/>
    <row r="13111" x14ac:dyDescent="0.25"/>
    <row r="13112" x14ac:dyDescent="0.25"/>
    <row r="13113" x14ac:dyDescent="0.25"/>
    <row r="13114" x14ac:dyDescent="0.25"/>
    <row r="13115" x14ac:dyDescent="0.25"/>
    <row r="13116" x14ac:dyDescent="0.25"/>
    <row r="13117" x14ac:dyDescent="0.25"/>
    <row r="13118" x14ac:dyDescent="0.25"/>
    <row r="13119" x14ac:dyDescent="0.25"/>
    <row r="13120" x14ac:dyDescent="0.25"/>
    <row r="13121" x14ac:dyDescent="0.25"/>
    <row r="13122" x14ac:dyDescent="0.25"/>
    <row r="13123" x14ac:dyDescent="0.25"/>
    <row r="13124" x14ac:dyDescent="0.25"/>
    <row r="13125" x14ac:dyDescent="0.25"/>
    <row r="13126" x14ac:dyDescent="0.25"/>
    <row r="13127" x14ac:dyDescent="0.25"/>
    <row r="13128" x14ac:dyDescent="0.25"/>
    <row r="13129" x14ac:dyDescent="0.25"/>
    <row r="13130" x14ac:dyDescent="0.25"/>
    <row r="13131" x14ac:dyDescent="0.25"/>
    <row r="13132" x14ac:dyDescent="0.25"/>
    <row r="13133" x14ac:dyDescent="0.25"/>
    <row r="13134" x14ac:dyDescent="0.25"/>
    <row r="13135" x14ac:dyDescent="0.25"/>
    <row r="13136" x14ac:dyDescent="0.25"/>
    <row r="13137" x14ac:dyDescent="0.25"/>
    <row r="13138" x14ac:dyDescent="0.25"/>
    <row r="13139" x14ac:dyDescent="0.25"/>
    <row r="13140" x14ac:dyDescent="0.25"/>
    <row r="13141" x14ac:dyDescent="0.25"/>
    <row r="13142" x14ac:dyDescent="0.25"/>
    <row r="13143" x14ac:dyDescent="0.25"/>
    <row r="13144" x14ac:dyDescent="0.25"/>
    <row r="13145" x14ac:dyDescent="0.25"/>
    <row r="13146" x14ac:dyDescent="0.25"/>
    <row r="13147" x14ac:dyDescent="0.25"/>
    <row r="13148" x14ac:dyDescent="0.25"/>
    <row r="13149" x14ac:dyDescent="0.25"/>
    <row r="13150" x14ac:dyDescent="0.25"/>
    <row r="13151" x14ac:dyDescent="0.25"/>
    <row r="13152" x14ac:dyDescent="0.25"/>
    <row r="13153" x14ac:dyDescent="0.25"/>
    <row r="13154" x14ac:dyDescent="0.25"/>
    <row r="13155" x14ac:dyDescent="0.25"/>
    <row r="13156" x14ac:dyDescent="0.25"/>
    <row r="13157" x14ac:dyDescent="0.25"/>
    <row r="13158" x14ac:dyDescent="0.25"/>
    <row r="13159" x14ac:dyDescent="0.25"/>
    <row r="13160" x14ac:dyDescent="0.25"/>
    <row r="13161" x14ac:dyDescent="0.25"/>
    <row r="13162" x14ac:dyDescent="0.25"/>
    <row r="13163" x14ac:dyDescent="0.25"/>
    <row r="13164" x14ac:dyDescent="0.25"/>
    <row r="13165" x14ac:dyDescent="0.25"/>
    <row r="13166" x14ac:dyDescent="0.25"/>
    <row r="13167" x14ac:dyDescent="0.25"/>
    <row r="13168" x14ac:dyDescent="0.25"/>
    <row r="13169" x14ac:dyDescent="0.25"/>
    <row r="13170" x14ac:dyDescent="0.25"/>
    <row r="13171" x14ac:dyDescent="0.25"/>
    <row r="13172" x14ac:dyDescent="0.25"/>
    <row r="13173" x14ac:dyDescent="0.25"/>
    <row r="13174" x14ac:dyDescent="0.25"/>
    <row r="13175" x14ac:dyDescent="0.25"/>
    <row r="13176" x14ac:dyDescent="0.25"/>
    <row r="13177" x14ac:dyDescent="0.25"/>
    <row r="13178" x14ac:dyDescent="0.25"/>
    <row r="13179" x14ac:dyDescent="0.25"/>
    <row r="13180" x14ac:dyDescent="0.25"/>
    <row r="13181" x14ac:dyDescent="0.25"/>
    <row r="13182" x14ac:dyDescent="0.25"/>
    <row r="13183" x14ac:dyDescent="0.25"/>
    <row r="13184" x14ac:dyDescent="0.25"/>
    <row r="13185" x14ac:dyDescent="0.25"/>
    <row r="13186" x14ac:dyDescent="0.25"/>
    <row r="13187" x14ac:dyDescent="0.25"/>
    <row r="13188" x14ac:dyDescent="0.25"/>
    <row r="13189" x14ac:dyDescent="0.25"/>
    <row r="13190" x14ac:dyDescent="0.25"/>
    <row r="13191" x14ac:dyDescent="0.25"/>
    <row r="13192" x14ac:dyDescent="0.25"/>
    <row r="13193" x14ac:dyDescent="0.25"/>
    <row r="13194" x14ac:dyDescent="0.25"/>
    <row r="13195" x14ac:dyDescent="0.25"/>
    <row r="13196" x14ac:dyDescent="0.25"/>
    <row r="13197" x14ac:dyDescent="0.25"/>
    <row r="13198" x14ac:dyDescent="0.25"/>
    <row r="13199" x14ac:dyDescent="0.25"/>
    <row r="13200" x14ac:dyDescent="0.25"/>
    <row r="13201" x14ac:dyDescent="0.25"/>
    <row r="13202" x14ac:dyDescent="0.25"/>
    <row r="13203" x14ac:dyDescent="0.25"/>
    <row r="13204" x14ac:dyDescent="0.25"/>
    <row r="13205" x14ac:dyDescent="0.25"/>
    <row r="13206" x14ac:dyDescent="0.25"/>
    <row r="13207" x14ac:dyDescent="0.25"/>
    <row r="13208" x14ac:dyDescent="0.25"/>
    <row r="13209" x14ac:dyDescent="0.25"/>
    <row r="13210" x14ac:dyDescent="0.25"/>
    <row r="13211" x14ac:dyDescent="0.25"/>
    <row r="13212" x14ac:dyDescent="0.25"/>
    <row r="13213" x14ac:dyDescent="0.25"/>
    <row r="13214" x14ac:dyDescent="0.25"/>
    <row r="13215" x14ac:dyDescent="0.25"/>
    <row r="13216" x14ac:dyDescent="0.25"/>
    <row r="13217" x14ac:dyDescent="0.25"/>
    <row r="13218" x14ac:dyDescent="0.25"/>
    <row r="13219" x14ac:dyDescent="0.25"/>
    <row r="13220" x14ac:dyDescent="0.25"/>
    <row r="13221" x14ac:dyDescent="0.25"/>
    <row r="13222" x14ac:dyDescent="0.25"/>
    <row r="13223" x14ac:dyDescent="0.25"/>
    <row r="13224" x14ac:dyDescent="0.25"/>
    <row r="13225" x14ac:dyDescent="0.25"/>
    <row r="13226" x14ac:dyDescent="0.25"/>
    <row r="13227" x14ac:dyDescent="0.25"/>
    <row r="13228" x14ac:dyDescent="0.25"/>
    <row r="13229" x14ac:dyDescent="0.25"/>
    <row r="13230" x14ac:dyDescent="0.25"/>
    <row r="13231" x14ac:dyDescent="0.25"/>
    <row r="13232" x14ac:dyDescent="0.25"/>
    <row r="13233" x14ac:dyDescent="0.25"/>
    <row r="13234" x14ac:dyDescent="0.25"/>
    <row r="13235" x14ac:dyDescent="0.25"/>
    <row r="13236" x14ac:dyDescent="0.25"/>
    <row r="13237" x14ac:dyDescent="0.25"/>
    <row r="13238" x14ac:dyDescent="0.25"/>
    <row r="13239" x14ac:dyDescent="0.25"/>
    <row r="13240" x14ac:dyDescent="0.25"/>
    <row r="13241" x14ac:dyDescent="0.25"/>
    <row r="13242" x14ac:dyDescent="0.25"/>
    <row r="13243" x14ac:dyDescent="0.25"/>
    <row r="13244" x14ac:dyDescent="0.25"/>
    <row r="13245" x14ac:dyDescent="0.25"/>
    <row r="13246" x14ac:dyDescent="0.25"/>
    <row r="13247" x14ac:dyDescent="0.25"/>
    <row r="13248" x14ac:dyDescent="0.25"/>
    <row r="13249" x14ac:dyDescent="0.25"/>
    <row r="13250" x14ac:dyDescent="0.25"/>
    <row r="13251" x14ac:dyDescent="0.25"/>
    <row r="13252" x14ac:dyDescent="0.25"/>
    <row r="13253" x14ac:dyDescent="0.25"/>
    <row r="13254" x14ac:dyDescent="0.25"/>
    <row r="13255" x14ac:dyDescent="0.25"/>
    <row r="13256" x14ac:dyDescent="0.25"/>
    <row r="13257" x14ac:dyDescent="0.25"/>
    <row r="13258" x14ac:dyDescent="0.25"/>
    <row r="13259" x14ac:dyDescent="0.25"/>
    <row r="13260" x14ac:dyDescent="0.25"/>
    <row r="13261" x14ac:dyDescent="0.25"/>
    <row r="13262" x14ac:dyDescent="0.25"/>
    <row r="13263" x14ac:dyDescent="0.25"/>
    <row r="13264" x14ac:dyDescent="0.25"/>
    <row r="13265" x14ac:dyDescent="0.25"/>
    <row r="13266" x14ac:dyDescent="0.25"/>
    <row r="13267" x14ac:dyDescent="0.25"/>
    <row r="13268" x14ac:dyDescent="0.25"/>
    <row r="13269" x14ac:dyDescent="0.25"/>
    <row r="13270" x14ac:dyDescent="0.25"/>
    <row r="13271" x14ac:dyDescent="0.25"/>
    <row r="13272" x14ac:dyDescent="0.25"/>
    <row r="13273" x14ac:dyDescent="0.25"/>
    <row r="13274" x14ac:dyDescent="0.25"/>
    <row r="13275" x14ac:dyDescent="0.25"/>
    <row r="13276" x14ac:dyDescent="0.25"/>
    <row r="13277" x14ac:dyDescent="0.25"/>
    <row r="13278" x14ac:dyDescent="0.25"/>
    <row r="13279" x14ac:dyDescent="0.25"/>
    <row r="13280" x14ac:dyDescent="0.25"/>
    <row r="13281" x14ac:dyDescent="0.25"/>
    <row r="13282" x14ac:dyDescent="0.25"/>
    <row r="13283" x14ac:dyDescent="0.25"/>
    <row r="13284" x14ac:dyDescent="0.25"/>
    <row r="13285" x14ac:dyDescent="0.25"/>
    <row r="13286" x14ac:dyDescent="0.25"/>
    <row r="13287" x14ac:dyDescent="0.25"/>
    <row r="13288" x14ac:dyDescent="0.25"/>
    <row r="13289" x14ac:dyDescent="0.25"/>
    <row r="13290" x14ac:dyDescent="0.25"/>
    <row r="13291" x14ac:dyDescent="0.25"/>
    <row r="13292" x14ac:dyDescent="0.25"/>
    <row r="13293" x14ac:dyDescent="0.25"/>
    <row r="13294" x14ac:dyDescent="0.25"/>
    <row r="13295" x14ac:dyDescent="0.25"/>
    <row r="13296" x14ac:dyDescent="0.25"/>
    <row r="13297" x14ac:dyDescent="0.25"/>
    <row r="13298" x14ac:dyDescent="0.25"/>
    <row r="13299" x14ac:dyDescent="0.25"/>
    <row r="13300" x14ac:dyDescent="0.25"/>
    <row r="13301" x14ac:dyDescent="0.25"/>
    <row r="13302" x14ac:dyDescent="0.25"/>
    <row r="13303" x14ac:dyDescent="0.25"/>
    <row r="13304" x14ac:dyDescent="0.25"/>
    <row r="13305" x14ac:dyDescent="0.25"/>
    <row r="13306" x14ac:dyDescent="0.25"/>
    <row r="13307" x14ac:dyDescent="0.25"/>
    <row r="13308" x14ac:dyDescent="0.25"/>
    <row r="13309" x14ac:dyDescent="0.25"/>
    <row r="13310" x14ac:dyDescent="0.25"/>
    <row r="13311" x14ac:dyDescent="0.25"/>
    <row r="13312" x14ac:dyDescent="0.25"/>
    <row r="13313" x14ac:dyDescent="0.25"/>
    <row r="13314" x14ac:dyDescent="0.25"/>
    <row r="13315" x14ac:dyDescent="0.25"/>
    <row r="13316" x14ac:dyDescent="0.25"/>
    <row r="13317" x14ac:dyDescent="0.25"/>
    <row r="13318" x14ac:dyDescent="0.25"/>
    <row r="13319" x14ac:dyDescent="0.25"/>
    <row r="13320" x14ac:dyDescent="0.25"/>
    <row r="13321" x14ac:dyDescent="0.25"/>
    <row r="13322" x14ac:dyDescent="0.25"/>
    <row r="13323" x14ac:dyDescent="0.25"/>
    <row r="13324" x14ac:dyDescent="0.25"/>
    <row r="13325" x14ac:dyDescent="0.25"/>
    <row r="13326" x14ac:dyDescent="0.25"/>
    <row r="13327" x14ac:dyDescent="0.25"/>
    <row r="13328" x14ac:dyDescent="0.25"/>
    <row r="13329" x14ac:dyDescent="0.25"/>
    <row r="13330" x14ac:dyDescent="0.25"/>
    <row r="13331" x14ac:dyDescent="0.25"/>
    <row r="13332" x14ac:dyDescent="0.25"/>
    <row r="13333" x14ac:dyDescent="0.25"/>
    <row r="13334" x14ac:dyDescent="0.25"/>
    <row r="13335" x14ac:dyDescent="0.25"/>
    <row r="13336" x14ac:dyDescent="0.25"/>
    <row r="13337" x14ac:dyDescent="0.25"/>
    <row r="13338" x14ac:dyDescent="0.25"/>
    <row r="13339" x14ac:dyDescent="0.25"/>
    <row r="13340" x14ac:dyDescent="0.25"/>
    <row r="13341" x14ac:dyDescent="0.25"/>
    <row r="13342" x14ac:dyDescent="0.25"/>
    <row r="13343" x14ac:dyDescent="0.25"/>
    <row r="13344" x14ac:dyDescent="0.25"/>
    <row r="13345" x14ac:dyDescent="0.25"/>
    <row r="13346" x14ac:dyDescent="0.25"/>
    <row r="13347" x14ac:dyDescent="0.25"/>
    <row r="13348" x14ac:dyDescent="0.25"/>
    <row r="13349" x14ac:dyDescent="0.25"/>
    <row r="13350" x14ac:dyDescent="0.25"/>
    <row r="13351" x14ac:dyDescent="0.25"/>
    <row r="13352" x14ac:dyDescent="0.25"/>
    <row r="13353" x14ac:dyDescent="0.25"/>
    <row r="13354" x14ac:dyDescent="0.25"/>
    <row r="13355" x14ac:dyDescent="0.25"/>
    <row r="13356" x14ac:dyDescent="0.25"/>
    <row r="13357" x14ac:dyDescent="0.25"/>
    <row r="13358" x14ac:dyDescent="0.25"/>
    <row r="13359" x14ac:dyDescent="0.25"/>
    <row r="13360" x14ac:dyDescent="0.25"/>
    <row r="13361" x14ac:dyDescent="0.25"/>
    <row r="13362" x14ac:dyDescent="0.25"/>
    <row r="13363" x14ac:dyDescent="0.25"/>
    <row r="13364" x14ac:dyDescent="0.25"/>
    <row r="13365" x14ac:dyDescent="0.25"/>
    <row r="13366" x14ac:dyDescent="0.25"/>
    <row r="13367" x14ac:dyDescent="0.25"/>
    <row r="13368" x14ac:dyDescent="0.25"/>
    <row r="13369" x14ac:dyDescent="0.25"/>
    <row r="13370" x14ac:dyDescent="0.25"/>
    <row r="13371" x14ac:dyDescent="0.25"/>
    <row r="13372" x14ac:dyDescent="0.25"/>
    <row r="13373" x14ac:dyDescent="0.25"/>
    <row r="13374" x14ac:dyDescent="0.25"/>
    <row r="13375" x14ac:dyDescent="0.25"/>
    <row r="13376" x14ac:dyDescent="0.25"/>
    <row r="13377" x14ac:dyDescent="0.25"/>
    <row r="13378" x14ac:dyDescent="0.25"/>
    <row r="13379" x14ac:dyDescent="0.25"/>
    <row r="13380" x14ac:dyDescent="0.25"/>
    <row r="13381" x14ac:dyDescent="0.25"/>
    <row r="13382" x14ac:dyDescent="0.25"/>
    <row r="13383" x14ac:dyDescent="0.25"/>
    <row r="13384" x14ac:dyDescent="0.25"/>
    <row r="13385" x14ac:dyDescent="0.25"/>
    <row r="13386" x14ac:dyDescent="0.25"/>
    <row r="13387" x14ac:dyDescent="0.25"/>
    <row r="13388" x14ac:dyDescent="0.25"/>
    <row r="13389" x14ac:dyDescent="0.25"/>
    <row r="13390" x14ac:dyDescent="0.25"/>
    <row r="13391" x14ac:dyDescent="0.25"/>
    <row r="13392" x14ac:dyDescent="0.25"/>
    <row r="13393" x14ac:dyDescent="0.25"/>
    <row r="13394" x14ac:dyDescent="0.25"/>
    <row r="13395" x14ac:dyDescent="0.25"/>
    <row r="13396" x14ac:dyDescent="0.25"/>
    <row r="13397" x14ac:dyDescent="0.25"/>
    <row r="13398" x14ac:dyDescent="0.25"/>
    <row r="13399" x14ac:dyDescent="0.25"/>
    <row r="13400" x14ac:dyDescent="0.25"/>
    <row r="13401" x14ac:dyDescent="0.25"/>
    <row r="13402" x14ac:dyDescent="0.25"/>
    <row r="13403" x14ac:dyDescent="0.25"/>
    <row r="13404" x14ac:dyDescent="0.25"/>
    <row r="13405" x14ac:dyDescent="0.25"/>
    <row r="13406" x14ac:dyDescent="0.25"/>
    <row r="13407" x14ac:dyDescent="0.25"/>
    <row r="13408" x14ac:dyDescent="0.25"/>
    <row r="13409" x14ac:dyDescent="0.25"/>
    <row r="13410" x14ac:dyDescent="0.25"/>
    <row r="13411" x14ac:dyDescent="0.25"/>
    <row r="13412" x14ac:dyDescent="0.25"/>
    <row r="13413" x14ac:dyDescent="0.25"/>
    <row r="13414" x14ac:dyDescent="0.25"/>
    <row r="13415" x14ac:dyDescent="0.25"/>
    <row r="13416" x14ac:dyDescent="0.25"/>
    <row r="13417" x14ac:dyDescent="0.25"/>
    <row r="13418" x14ac:dyDescent="0.25"/>
    <row r="13419" x14ac:dyDescent="0.25"/>
    <row r="13420" x14ac:dyDescent="0.25"/>
    <row r="13421" x14ac:dyDescent="0.25"/>
    <row r="13422" x14ac:dyDescent="0.25"/>
    <row r="13423" x14ac:dyDescent="0.25"/>
    <row r="13424" x14ac:dyDescent="0.25"/>
    <row r="13425" x14ac:dyDescent="0.25"/>
    <row r="13426" x14ac:dyDescent="0.25"/>
    <row r="13427" x14ac:dyDescent="0.25"/>
    <row r="13428" x14ac:dyDescent="0.25"/>
    <row r="13429" x14ac:dyDescent="0.25"/>
    <row r="13430" x14ac:dyDescent="0.25"/>
    <row r="13431" x14ac:dyDescent="0.25"/>
    <row r="13432" x14ac:dyDescent="0.25"/>
    <row r="13433" x14ac:dyDescent="0.25"/>
    <row r="13434" x14ac:dyDescent="0.25"/>
    <row r="13435" x14ac:dyDescent="0.25"/>
    <row r="13436" x14ac:dyDescent="0.25"/>
    <row r="13437" x14ac:dyDescent="0.25"/>
    <row r="13438" x14ac:dyDescent="0.25"/>
    <row r="13439" x14ac:dyDescent="0.25"/>
    <row r="13440" x14ac:dyDescent="0.25"/>
    <row r="13441" x14ac:dyDescent="0.25"/>
    <row r="13442" x14ac:dyDescent="0.25"/>
    <row r="13443" x14ac:dyDescent="0.25"/>
    <row r="13444" x14ac:dyDescent="0.25"/>
    <row r="13445" x14ac:dyDescent="0.25"/>
    <row r="13446" x14ac:dyDescent="0.25"/>
    <row r="13447" x14ac:dyDescent="0.25"/>
    <row r="13448" x14ac:dyDescent="0.25"/>
    <row r="13449" x14ac:dyDescent="0.25"/>
    <row r="13450" x14ac:dyDescent="0.25"/>
    <row r="13451" x14ac:dyDescent="0.25"/>
    <row r="13452" x14ac:dyDescent="0.25"/>
    <row r="13453" x14ac:dyDescent="0.25"/>
    <row r="13454" x14ac:dyDescent="0.25"/>
    <row r="13455" x14ac:dyDescent="0.25"/>
    <row r="13456" x14ac:dyDescent="0.25"/>
    <row r="13457" x14ac:dyDescent="0.25"/>
    <row r="13458" x14ac:dyDescent="0.25"/>
    <row r="13459" x14ac:dyDescent="0.25"/>
    <row r="13460" x14ac:dyDescent="0.25"/>
    <row r="13461" x14ac:dyDescent="0.25"/>
    <row r="13462" x14ac:dyDescent="0.25"/>
    <row r="13463" x14ac:dyDescent="0.25"/>
    <row r="13464" x14ac:dyDescent="0.25"/>
    <row r="13465" x14ac:dyDescent="0.25"/>
    <row r="13466" x14ac:dyDescent="0.25"/>
    <row r="13467" x14ac:dyDescent="0.25"/>
    <row r="13468" x14ac:dyDescent="0.25"/>
    <row r="13469" x14ac:dyDescent="0.25"/>
    <row r="13470" x14ac:dyDescent="0.25"/>
    <row r="13471" x14ac:dyDescent="0.25"/>
    <row r="13472" x14ac:dyDescent="0.25"/>
    <row r="13473" x14ac:dyDescent="0.25"/>
    <row r="13474" x14ac:dyDescent="0.25"/>
    <row r="13475" x14ac:dyDescent="0.25"/>
    <row r="13476" x14ac:dyDescent="0.25"/>
    <row r="13477" x14ac:dyDescent="0.25"/>
    <row r="13478" x14ac:dyDescent="0.25"/>
    <row r="13479" x14ac:dyDescent="0.25"/>
    <row r="13480" x14ac:dyDescent="0.25"/>
    <row r="13481" x14ac:dyDescent="0.25"/>
    <row r="13482" x14ac:dyDescent="0.25"/>
    <row r="13483" x14ac:dyDescent="0.25"/>
    <row r="13484" x14ac:dyDescent="0.25"/>
    <row r="13485" x14ac:dyDescent="0.25"/>
    <row r="13486" x14ac:dyDescent="0.25"/>
    <row r="13487" x14ac:dyDescent="0.25"/>
    <row r="13488" x14ac:dyDescent="0.25"/>
    <row r="13489" x14ac:dyDescent="0.25"/>
    <row r="13490" x14ac:dyDescent="0.25"/>
    <row r="13491" x14ac:dyDescent="0.25"/>
    <row r="13492" x14ac:dyDescent="0.25"/>
    <row r="13493" x14ac:dyDescent="0.25"/>
    <row r="13494" x14ac:dyDescent="0.25"/>
    <row r="13495" x14ac:dyDescent="0.25"/>
    <row r="13496" x14ac:dyDescent="0.25"/>
    <row r="13497" x14ac:dyDescent="0.25"/>
    <row r="13498" x14ac:dyDescent="0.25"/>
    <row r="13499" x14ac:dyDescent="0.25"/>
    <row r="13500" x14ac:dyDescent="0.25"/>
    <row r="13501" x14ac:dyDescent="0.25"/>
    <row r="13502" x14ac:dyDescent="0.25"/>
    <row r="13503" x14ac:dyDescent="0.25"/>
    <row r="13504" x14ac:dyDescent="0.25"/>
    <row r="13505" x14ac:dyDescent="0.25"/>
    <row r="13506" x14ac:dyDescent="0.25"/>
    <row r="13507" x14ac:dyDescent="0.25"/>
    <row r="13508" x14ac:dyDescent="0.25"/>
    <row r="13509" x14ac:dyDescent="0.25"/>
    <row r="13510" x14ac:dyDescent="0.25"/>
    <row r="13511" x14ac:dyDescent="0.25"/>
    <row r="13512" x14ac:dyDescent="0.25"/>
    <row r="13513" x14ac:dyDescent="0.25"/>
    <row r="13514" x14ac:dyDescent="0.25"/>
    <row r="13515" x14ac:dyDescent="0.25"/>
    <row r="13516" x14ac:dyDescent="0.25"/>
    <row r="13517" x14ac:dyDescent="0.25"/>
    <row r="13518" x14ac:dyDescent="0.25"/>
    <row r="13519" x14ac:dyDescent="0.25"/>
    <row r="13520" x14ac:dyDescent="0.25"/>
    <row r="13521" x14ac:dyDescent="0.25"/>
    <row r="13522" x14ac:dyDescent="0.25"/>
    <row r="13523" x14ac:dyDescent="0.25"/>
    <row r="13524" x14ac:dyDescent="0.25"/>
    <row r="13525" x14ac:dyDescent="0.25"/>
    <row r="13526" x14ac:dyDescent="0.25"/>
    <row r="13527" x14ac:dyDescent="0.25"/>
    <row r="13528" x14ac:dyDescent="0.25"/>
    <row r="13529" x14ac:dyDescent="0.25"/>
    <row r="13530" x14ac:dyDescent="0.25"/>
    <row r="13531" x14ac:dyDescent="0.25"/>
    <row r="13532" x14ac:dyDescent="0.25"/>
    <row r="13533" x14ac:dyDescent="0.25"/>
    <row r="13534" x14ac:dyDescent="0.25"/>
    <row r="13535" x14ac:dyDescent="0.25"/>
    <row r="13536" x14ac:dyDescent="0.25"/>
    <row r="13537" x14ac:dyDescent="0.25"/>
    <row r="13538" x14ac:dyDescent="0.25"/>
    <row r="13539" x14ac:dyDescent="0.25"/>
    <row r="13540" x14ac:dyDescent="0.25"/>
    <row r="13541" x14ac:dyDescent="0.25"/>
    <row r="13542" x14ac:dyDescent="0.25"/>
    <row r="13543" x14ac:dyDescent="0.25"/>
    <row r="13544" x14ac:dyDescent="0.25"/>
    <row r="13545" x14ac:dyDescent="0.25"/>
    <row r="13546" x14ac:dyDescent="0.25"/>
    <row r="13547" x14ac:dyDescent="0.25"/>
    <row r="13548" x14ac:dyDescent="0.25"/>
    <row r="13549" x14ac:dyDescent="0.25"/>
    <row r="13550" x14ac:dyDescent="0.25"/>
    <row r="13551" x14ac:dyDescent="0.25"/>
    <row r="13552" x14ac:dyDescent="0.25"/>
    <row r="13553" x14ac:dyDescent="0.25"/>
    <row r="13554" x14ac:dyDescent="0.25"/>
    <row r="13555" x14ac:dyDescent="0.25"/>
    <row r="13556" x14ac:dyDescent="0.25"/>
    <row r="13557" x14ac:dyDescent="0.25"/>
    <row r="13558" x14ac:dyDescent="0.25"/>
    <row r="13559" x14ac:dyDescent="0.25"/>
    <row r="13560" x14ac:dyDescent="0.25"/>
    <row r="13561" x14ac:dyDescent="0.25"/>
    <row r="13562" x14ac:dyDescent="0.25"/>
    <row r="13563" x14ac:dyDescent="0.25"/>
    <row r="13564" x14ac:dyDescent="0.25"/>
    <row r="13565" x14ac:dyDescent="0.25"/>
    <row r="13566" x14ac:dyDescent="0.25"/>
    <row r="13567" x14ac:dyDescent="0.25"/>
    <row r="13568" x14ac:dyDescent="0.25"/>
    <row r="13569" x14ac:dyDescent="0.25"/>
    <row r="13570" x14ac:dyDescent="0.25"/>
    <row r="13571" x14ac:dyDescent="0.25"/>
    <row r="13572" x14ac:dyDescent="0.25"/>
    <row r="13573" x14ac:dyDescent="0.25"/>
    <row r="13574" x14ac:dyDescent="0.25"/>
    <row r="13575" x14ac:dyDescent="0.25"/>
    <row r="13576" x14ac:dyDescent="0.25"/>
    <row r="13577" x14ac:dyDescent="0.25"/>
    <row r="13578" x14ac:dyDescent="0.25"/>
    <row r="13579" x14ac:dyDescent="0.25"/>
    <row r="13580" x14ac:dyDescent="0.25"/>
    <row r="13581" x14ac:dyDescent="0.25"/>
    <row r="13582" x14ac:dyDescent="0.25"/>
    <row r="13583" x14ac:dyDescent="0.25"/>
    <row r="13584" x14ac:dyDescent="0.25"/>
    <row r="13585" x14ac:dyDescent="0.25"/>
    <row r="13586" x14ac:dyDescent="0.25"/>
    <row r="13587" x14ac:dyDescent="0.25"/>
    <row r="13588" x14ac:dyDescent="0.25"/>
    <row r="13589" x14ac:dyDescent="0.25"/>
    <row r="13590" x14ac:dyDescent="0.25"/>
    <row r="13591" x14ac:dyDescent="0.25"/>
    <row r="13592" x14ac:dyDescent="0.25"/>
    <row r="13593" x14ac:dyDescent="0.25"/>
    <row r="13594" x14ac:dyDescent="0.25"/>
    <row r="13595" x14ac:dyDescent="0.25"/>
    <row r="13596" x14ac:dyDescent="0.25"/>
    <row r="13597" x14ac:dyDescent="0.25"/>
    <row r="13598" x14ac:dyDescent="0.25"/>
    <row r="13599" x14ac:dyDescent="0.25"/>
    <row r="13600" x14ac:dyDescent="0.25"/>
    <row r="13601" x14ac:dyDescent="0.25"/>
    <row r="13602" x14ac:dyDescent="0.25"/>
    <row r="13603" x14ac:dyDescent="0.25"/>
    <row r="13604" x14ac:dyDescent="0.25"/>
    <row r="13605" x14ac:dyDescent="0.25"/>
    <row r="13606" x14ac:dyDescent="0.25"/>
    <row r="13607" x14ac:dyDescent="0.25"/>
    <row r="13608" x14ac:dyDescent="0.25"/>
    <row r="13609" x14ac:dyDescent="0.25"/>
    <row r="13610" x14ac:dyDescent="0.25"/>
    <row r="13611" x14ac:dyDescent="0.25"/>
    <row r="13612" x14ac:dyDescent="0.25"/>
    <row r="13613" x14ac:dyDescent="0.25"/>
    <row r="13614" x14ac:dyDescent="0.25"/>
    <row r="13615" x14ac:dyDescent="0.25"/>
    <row r="13616" x14ac:dyDescent="0.25"/>
    <row r="13617" x14ac:dyDescent="0.25"/>
    <row r="13618" x14ac:dyDescent="0.25"/>
    <row r="13619" x14ac:dyDescent="0.25"/>
    <row r="13620" x14ac:dyDescent="0.25"/>
    <row r="13621" x14ac:dyDescent="0.25"/>
    <row r="13622" x14ac:dyDescent="0.25"/>
    <row r="13623" x14ac:dyDescent="0.25"/>
    <row r="13624" x14ac:dyDescent="0.25"/>
    <row r="13625" x14ac:dyDescent="0.25"/>
    <row r="13626" x14ac:dyDescent="0.25"/>
    <row r="13627" x14ac:dyDescent="0.25"/>
    <row r="13628" x14ac:dyDescent="0.25"/>
    <row r="13629" x14ac:dyDescent="0.25"/>
    <row r="13630" x14ac:dyDescent="0.25"/>
    <row r="13631" x14ac:dyDescent="0.25"/>
    <row r="13632" x14ac:dyDescent="0.25"/>
    <row r="13633" x14ac:dyDescent="0.25"/>
    <row r="13634" x14ac:dyDescent="0.25"/>
    <row r="13635" x14ac:dyDescent="0.25"/>
    <row r="13636" x14ac:dyDescent="0.25"/>
    <row r="13637" x14ac:dyDescent="0.25"/>
    <row r="13638" x14ac:dyDescent="0.25"/>
    <row r="13639" x14ac:dyDescent="0.25"/>
    <row r="13640" x14ac:dyDescent="0.25"/>
    <row r="13641" x14ac:dyDescent="0.25"/>
    <row r="13642" x14ac:dyDescent="0.25"/>
    <row r="13643" x14ac:dyDescent="0.25"/>
    <row r="13644" x14ac:dyDescent="0.25"/>
    <row r="13645" x14ac:dyDescent="0.25"/>
    <row r="13646" x14ac:dyDescent="0.25"/>
    <row r="13647" x14ac:dyDescent="0.25"/>
    <row r="13648" x14ac:dyDescent="0.25"/>
    <row r="13649" x14ac:dyDescent="0.25"/>
    <row r="13650" x14ac:dyDescent="0.25"/>
    <row r="13651" x14ac:dyDescent="0.25"/>
    <row r="13652" x14ac:dyDescent="0.25"/>
    <row r="13653" x14ac:dyDescent="0.25"/>
    <row r="13654" x14ac:dyDescent="0.25"/>
    <row r="13655" x14ac:dyDescent="0.25"/>
    <row r="13656" x14ac:dyDescent="0.25"/>
    <row r="13657" x14ac:dyDescent="0.25"/>
    <row r="13658" x14ac:dyDescent="0.25"/>
    <row r="13659" x14ac:dyDescent="0.25"/>
    <row r="13660" x14ac:dyDescent="0.25"/>
    <row r="13661" x14ac:dyDescent="0.25"/>
    <row r="13662" x14ac:dyDescent="0.25"/>
    <row r="13663" x14ac:dyDescent="0.25"/>
    <row r="13664" x14ac:dyDescent="0.25"/>
    <row r="13665" x14ac:dyDescent="0.25"/>
    <row r="13666" x14ac:dyDescent="0.25"/>
    <row r="13667" x14ac:dyDescent="0.25"/>
    <row r="13668" x14ac:dyDescent="0.25"/>
    <row r="13669" x14ac:dyDescent="0.25"/>
    <row r="13670" x14ac:dyDescent="0.25"/>
    <row r="13671" x14ac:dyDescent="0.25"/>
    <row r="13672" x14ac:dyDescent="0.25"/>
    <row r="13673" x14ac:dyDescent="0.25"/>
    <row r="13674" x14ac:dyDescent="0.25"/>
    <row r="13675" x14ac:dyDescent="0.25"/>
    <row r="13676" x14ac:dyDescent="0.25"/>
    <row r="13677" x14ac:dyDescent="0.25"/>
    <row r="13678" x14ac:dyDescent="0.25"/>
    <row r="13679" x14ac:dyDescent="0.25"/>
    <row r="13680" x14ac:dyDescent="0.25"/>
    <row r="13681" x14ac:dyDescent="0.25"/>
    <row r="13682" x14ac:dyDescent="0.25"/>
    <row r="13683" x14ac:dyDescent="0.25"/>
    <row r="13684" x14ac:dyDescent="0.25"/>
    <row r="13685" x14ac:dyDescent="0.25"/>
    <row r="13686" x14ac:dyDescent="0.25"/>
    <row r="13687" x14ac:dyDescent="0.25"/>
    <row r="13688" x14ac:dyDescent="0.25"/>
    <row r="13689" x14ac:dyDescent="0.25"/>
    <row r="13690" x14ac:dyDescent="0.25"/>
    <row r="13691" x14ac:dyDescent="0.25"/>
    <row r="13692" x14ac:dyDescent="0.25"/>
    <row r="13693" x14ac:dyDescent="0.25"/>
    <row r="13694" x14ac:dyDescent="0.25"/>
    <row r="13695" x14ac:dyDescent="0.25"/>
    <row r="13696" x14ac:dyDescent="0.25"/>
    <row r="13697" x14ac:dyDescent="0.25"/>
    <row r="13698" x14ac:dyDescent="0.25"/>
    <row r="13699" x14ac:dyDescent="0.25"/>
    <row r="13700" x14ac:dyDescent="0.25"/>
    <row r="13701" x14ac:dyDescent="0.25"/>
    <row r="13702" x14ac:dyDescent="0.25"/>
    <row r="13703" x14ac:dyDescent="0.25"/>
    <row r="13704" x14ac:dyDescent="0.25"/>
    <row r="13705" x14ac:dyDescent="0.25"/>
    <row r="13706" x14ac:dyDescent="0.25"/>
    <row r="13707" x14ac:dyDescent="0.25"/>
    <row r="13708" x14ac:dyDescent="0.25"/>
    <row r="13709" x14ac:dyDescent="0.25"/>
    <row r="13710" x14ac:dyDescent="0.25"/>
    <row r="13711" x14ac:dyDescent="0.25"/>
    <row r="13712" x14ac:dyDescent="0.25"/>
    <row r="13713" x14ac:dyDescent="0.25"/>
    <row r="13714" x14ac:dyDescent="0.25"/>
    <row r="13715" x14ac:dyDescent="0.25"/>
    <row r="13716" x14ac:dyDescent="0.25"/>
    <row r="13717" x14ac:dyDescent="0.25"/>
    <row r="13718" x14ac:dyDescent="0.25"/>
    <row r="13719" x14ac:dyDescent="0.25"/>
    <row r="13720" x14ac:dyDescent="0.25"/>
    <row r="13721" x14ac:dyDescent="0.25"/>
    <row r="13722" x14ac:dyDescent="0.25"/>
    <row r="13723" x14ac:dyDescent="0.25"/>
    <row r="13724" x14ac:dyDescent="0.25"/>
    <row r="13725" x14ac:dyDescent="0.25"/>
    <row r="13726" x14ac:dyDescent="0.25"/>
    <row r="13727" x14ac:dyDescent="0.25"/>
    <row r="13728" x14ac:dyDescent="0.25"/>
    <row r="13729" x14ac:dyDescent="0.25"/>
    <row r="13730" x14ac:dyDescent="0.25"/>
    <row r="13731" x14ac:dyDescent="0.25"/>
    <row r="13732" x14ac:dyDescent="0.25"/>
    <row r="13733" x14ac:dyDescent="0.25"/>
    <row r="13734" x14ac:dyDescent="0.25"/>
    <row r="13735" x14ac:dyDescent="0.25"/>
    <row r="13736" x14ac:dyDescent="0.25"/>
    <row r="13737" x14ac:dyDescent="0.25"/>
    <row r="13738" x14ac:dyDescent="0.25"/>
    <row r="13739" x14ac:dyDescent="0.25"/>
    <row r="13740" x14ac:dyDescent="0.25"/>
    <row r="13741" x14ac:dyDescent="0.25"/>
    <row r="13742" x14ac:dyDescent="0.25"/>
    <row r="13743" x14ac:dyDescent="0.25"/>
    <row r="13744" x14ac:dyDescent="0.25"/>
    <row r="13745" x14ac:dyDescent="0.25"/>
    <row r="13746" x14ac:dyDescent="0.25"/>
    <row r="13747" x14ac:dyDescent="0.25"/>
    <row r="13748" x14ac:dyDescent="0.25"/>
    <row r="13749" x14ac:dyDescent="0.25"/>
    <row r="13750" x14ac:dyDescent="0.25"/>
    <row r="13751" x14ac:dyDescent="0.25"/>
    <row r="13752" x14ac:dyDescent="0.25"/>
    <row r="13753" x14ac:dyDescent="0.25"/>
    <row r="13754" x14ac:dyDescent="0.25"/>
    <row r="13755" x14ac:dyDescent="0.25"/>
    <row r="13756" x14ac:dyDescent="0.25"/>
    <row r="13757" x14ac:dyDescent="0.25"/>
    <row r="13758" x14ac:dyDescent="0.25"/>
    <row r="13759" x14ac:dyDescent="0.25"/>
    <row r="13760" x14ac:dyDescent="0.25"/>
    <row r="13761" x14ac:dyDescent="0.25"/>
    <row r="13762" x14ac:dyDescent="0.25"/>
    <row r="13763" x14ac:dyDescent="0.25"/>
    <row r="13764" x14ac:dyDescent="0.25"/>
    <row r="13765" x14ac:dyDescent="0.25"/>
    <row r="13766" x14ac:dyDescent="0.25"/>
    <row r="13767" x14ac:dyDescent="0.25"/>
    <row r="13768" x14ac:dyDescent="0.25"/>
    <row r="13769" x14ac:dyDescent="0.25"/>
    <row r="13770" x14ac:dyDescent="0.25"/>
    <row r="13771" x14ac:dyDescent="0.25"/>
    <row r="13772" x14ac:dyDescent="0.25"/>
    <row r="13773" x14ac:dyDescent="0.25"/>
    <row r="13774" x14ac:dyDescent="0.25"/>
    <row r="13775" x14ac:dyDescent="0.25"/>
    <row r="13776" x14ac:dyDescent="0.25"/>
    <row r="13777" x14ac:dyDescent="0.25"/>
    <row r="13778" x14ac:dyDescent="0.25"/>
    <row r="13779" x14ac:dyDescent="0.25"/>
    <row r="13780" x14ac:dyDescent="0.25"/>
    <row r="13781" x14ac:dyDescent="0.25"/>
    <row r="13782" x14ac:dyDescent="0.25"/>
    <row r="13783" x14ac:dyDescent="0.25"/>
    <row r="13784" x14ac:dyDescent="0.25"/>
    <row r="13785" x14ac:dyDescent="0.25"/>
    <row r="13786" x14ac:dyDescent="0.25"/>
    <row r="13787" x14ac:dyDescent="0.25"/>
    <row r="13788" x14ac:dyDescent="0.25"/>
    <row r="13789" x14ac:dyDescent="0.25"/>
    <row r="13790" x14ac:dyDescent="0.25"/>
    <row r="13791" x14ac:dyDescent="0.25"/>
    <row r="13792" x14ac:dyDescent="0.25"/>
    <row r="13793" x14ac:dyDescent="0.25"/>
    <row r="13794" x14ac:dyDescent="0.25"/>
    <row r="13795" x14ac:dyDescent="0.25"/>
    <row r="13796" x14ac:dyDescent="0.25"/>
    <row r="13797" x14ac:dyDescent="0.25"/>
    <row r="13798" x14ac:dyDescent="0.25"/>
    <row r="13799" x14ac:dyDescent="0.25"/>
    <row r="13800" x14ac:dyDescent="0.25"/>
    <row r="13801" x14ac:dyDescent="0.25"/>
    <row r="13802" x14ac:dyDescent="0.25"/>
    <row r="13803" x14ac:dyDescent="0.25"/>
    <row r="13804" x14ac:dyDescent="0.25"/>
    <row r="13805" x14ac:dyDescent="0.25"/>
    <row r="13806" x14ac:dyDescent="0.25"/>
    <row r="13807" x14ac:dyDescent="0.25"/>
    <row r="13808" x14ac:dyDescent="0.25"/>
    <row r="13809" x14ac:dyDescent="0.25"/>
    <row r="13810" x14ac:dyDescent="0.25"/>
    <row r="13811" x14ac:dyDescent="0.25"/>
    <row r="13812" x14ac:dyDescent="0.25"/>
    <row r="13813" x14ac:dyDescent="0.25"/>
    <row r="13814" x14ac:dyDescent="0.25"/>
    <row r="13815" x14ac:dyDescent="0.25"/>
    <row r="13816" x14ac:dyDescent="0.25"/>
    <row r="13817" x14ac:dyDescent="0.25"/>
    <row r="13818" x14ac:dyDescent="0.25"/>
    <row r="13819" x14ac:dyDescent="0.25"/>
    <row r="13820" x14ac:dyDescent="0.25"/>
    <row r="13821" x14ac:dyDescent="0.25"/>
    <row r="13822" x14ac:dyDescent="0.25"/>
    <row r="13823" x14ac:dyDescent="0.25"/>
    <row r="13824" x14ac:dyDescent="0.25"/>
    <row r="13825" x14ac:dyDescent="0.25"/>
    <row r="13826" x14ac:dyDescent="0.25"/>
    <row r="13827" x14ac:dyDescent="0.25"/>
    <row r="13828" x14ac:dyDescent="0.25"/>
    <row r="13829" x14ac:dyDescent="0.25"/>
    <row r="13830" x14ac:dyDescent="0.25"/>
    <row r="13831" x14ac:dyDescent="0.25"/>
    <row r="13832" x14ac:dyDescent="0.25"/>
    <row r="13833" x14ac:dyDescent="0.25"/>
    <row r="13834" x14ac:dyDescent="0.25"/>
    <row r="13835" x14ac:dyDescent="0.25"/>
    <row r="13836" x14ac:dyDescent="0.25"/>
    <row r="13837" x14ac:dyDescent="0.25"/>
    <row r="13838" x14ac:dyDescent="0.25"/>
    <row r="13839" x14ac:dyDescent="0.25"/>
    <row r="13840" x14ac:dyDescent="0.25"/>
    <row r="13841" x14ac:dyDescent="0.25"/>
    <row r="13842" x14ac:dyDescent="0.25"/>
    <row r="13843" x14ac:dyDescent="0.25"/>
    <row r="13844" x14ac:dyDescent="0.25"/>
    <row r="13845" x14ac:dyDescent="0.25"/>
    <row r="13846" x14ac:dyDescent="0.25"/>
    <row r="13847" x14ac:dyDescent="0.25"/>
    <row r="13848" x14ac:dyDescent="0.25"/>
    <row r="13849" x14ac:dyDescent="0.25"/>
    <row r="13850" x14ac:dyDescent="0.25"/>
    <row r="13851" x14ac:dyDescent="0.25"/>
    <row r="13852" x14ac:dyDescent="0.25"/>
    <row r="13853" x14ac:dyDescent="0.25"/>
    <row r="13854" x14ac:dyDescent="0.25"/>
    <row r="13855" x14ac:dyDescent="0.25"/>
    <row r="13856" x14ac:dyDescent="0.25"/>
    <row r="13857" x14ac:dyDescent="0.25"/>
    <row r="13858" x14ac:dyDescent="0.25"/>
    <row r="13859" x14ac:dyDescent="0.25"/>
    <row r="13860" x14ac:dyDescent="0.25"/>
    <row r="13861" x14ac:dyDescent="0.25"/>
    <row r="13862" x14ac:dyDescent="0.25"/>
    <row r="13863" x14ac:dyDescent="0.25"/>
    <row r="13864" x14ac:dyDescent="0.25"/>
    <row r="13865" x14ac:dyDescent="0.25"/>
    <row r="13866" x14ac:dyDescent="0.25"/>
    <row r="13867" x14ac:dyDescent="0.25"/>
    <row r="13868" x14ac:dyDescent="0.25"/>
    <row r="13869" x14ac:dyDescent="0.25"/>
    <row r="13870" x14ac:dyDescent="0.25"/>
    <row r="13871" x14ac:dyDescent="0.25"/>
    <row r="13872" x14ac:dyDescent="0.25"/>
    <row r="13873" x14ac:dyDescent="0.25"/>
    <row r="13874" x14ac:dyDescent="0.25"/>
    <row r="13875" x14ac:dyDescent="0.25"/>
    <row r="13876" x14ac:dyDescent="0.25"/>
    <row r="13877" x14ac:dyDescent="0.25"/>
    <row r="13878" x14ac:dyDescent="0.25"/>
    <row r="13879" x14ac:dyDescent="0.25"/>
    <row r="13880" x14ac:dyDescent="0.25"/>
    <row r="13881" x14ac:dyDescent="0.25"/>
    <row r="13882" x14ac:dyDescent="0.25"/>
    <row r="13883" x14ac:dyDescent="0.25"/>
    <row r="13884" x14ac:dyDescent="0.25"/>
    <row r="13885" x14ac:dyDescent="0.25"/>
    <row r="13886" x14ac:dyDescent="0.25"/>
    <row r="13887" x14ac:dyDescent="0.25"/>
    <row r="13888" x14ac:dyDescent="0.25"/>
    <row r="13889" x14ac:dyDescent="0.25"/>
    <row r="13890" x14ac:dyDescent="0.25"/>
    <row r="13891" x14ac:dyDescent="0.25"/>
    <row r="13892" x14ac:dyDescent="0.25"/>
    <row r="13893" x14ac:dyDescent="0.25"/>
    <row r="13894" x14ac:dyDescent="0.25"/>
    <row r="13895" x14ac:dyDescent="0.25"/>
    <row r="13896" x14ac:dyDescent="0.25"/>
    <row r="13897" x14ac:dyDescent="0.25"/>
    <row r="13898" x14ac:dyDescent="0.25"/>
    <row r="13899" x14ac:dyDescent="0.25"/>
    <row r="13900" x14ac:dyDescent="0.25"/>
    <row r="13901" x14ac:dyDescent="0.25"/>
    <row r="13902" x14ac:dyDescent="0.25"/>
    <row r="13903" x14ac:dyDescent="0.25"/>
    <row r="13904" x14ac:dyDescent="0.25"/>
    <row r="13905" x14ac:dyDescent="0.25"/>
    <row r="13906" x14ac:dyDescent="0.25"/>
    <row r="13907" x14ac:dyDescent="0.25"/>
    <row r="13908" x14ac:dyDescent="0.25"/>
    <row r="13909" x14ac:dyDescent="0.25"/>
    <row r="13910" x14ac:dyDescent="0.25"/>
    <row r="13911" x14ac:dyDescent="0.25"/>
    <row r="13912" x14ac:dyDescent="0.25"/>
    <row r="13913" x14ac:dyDescent="0.25"/>
    <row r="13914" x14ac:dyDescent="0.25"/>
    <row r="13915" x14ac:dyDescent="0.25"/>
    <row r="13916" x14ac:dyDescent="0.25"/>
    <row r="13917" x14ac:dyDescent="0.25"/>
    <row r="13918" x14ac:dyDescent="0.25"/>
    <row r="13919" x14ac:dyDescent="0.25"/>
    <row r="13920" x14ac:dyDescent="0.25"/>
    <row r="13921" x14ac:dyDescent="0.25"/>
    <row r="13922" x14ac:dyDescent="0.25"/>
    <row r="13923" x14ac:dyDescent="0.25"/>
    <row r="13924" x14ac:dyDescent="0.25"/>
    <row r="13925" x14ac:dyDescent="0.25"/>
    <row r="13926" x14ac:dyDescent="0.25"/>
    <row r="13927" x14ac:dyDescent="0.25"/>
    <row r="13928" x14ac:dyDescent="0.25"/>
    <row r="13929" x14ac:dyDescent="0.25"/>
    <row r="13930" x14ac:dyDescent="0.25"/>
    <row r="13931" x14ac:dyDescent="0.25"/>
    <row r="13932" x14ac:dyDescent="0.25"/>
    <row r="13933" x14ac:dyDescent="0.25"/>
    <row r="13934" x14ac:dyDescent="0.25"/>
    <row r="13935" x14ac:dyDescent="0.25"/>
    <row r="13936" x14ac:dyDescent="0.25"/>
    <row r="13937" x14ac:dyDescent="0.25"/>
    <row r="13938" x14ac:dyDescent="0.25"/>
    <row r="13939" x14ac:dyDescent="0.25"/>
    <row r="13940" x14ac:dyDescent="0.25"/>
    <row r="13941" x14ac:dyDescent="0.25"/>
    <row r="13942" x14ac:dyDescent="0.25"/>
    <row r="13943" x14ac:dyDescent="0.25"/>
    <row r="13944" x14ac:dyDescent="0.25"/>
    <row r="13945" x14ac:dyDescent="0.25"/>
    <row r="13946" x14ac:dyDescent="0.25"/>
    <row r="13947" x14ac:dyDescent="0.25"/>
    <row r="13948" x14ac:dyDescent="0.25"/>
    <row r="13949" x14ac:dyDescent="0.25"/>
    <row r="13950" x14ac:dyDescent="0.25"/>
    <row r="13951" x14ac:dyDescent="0.25"/>
    <row r="13952" x14ac:dyDescent="0.25"/>
    <row r="13953" x14ac:dyDescent="0.25"/>
    <row r="13954" x14ac:dyDescent="0.25"/>
    <row r="13955" x14ac:dyDescent="0.25"/>
    <row r="13956" x14ac:dyDescent="0.25"/>
    <row r="13957" x14ac:dyDescent="0.25"/>
    <row r="13958" x14ac:dyDescent="0.25"/>
    <row r="13959" x14ac:dyDescent="0.25"/>
    <row r="13960" x14ac:dyDescent="0.25"/>
    <row r="13961" x14ac:dyDescent="0.25"/>
    <row r="13962" x14ac:dyDescent="0.25"/>
    <row r="13963" x14ac:dyDescent="0.25"/>
    <row r="13964" x14ac:dyDescent="0.25"/>
    <row r="13965" x14ac:dyDescent="0.25"/>
    <row r="13966" x14ac:dyDescent="0.25"/>
    <row r="13967" x14ac:dyDescent="0.25"/>
    <row r="13968" x14ac:dyDescent="0.25"/>
    <row r="13969" x14ac:dyDescent="0.25"/>
    <row r="13970" x14ac:dyDescent="0.25"/>
    <row r="13971" x14ac:dyDescent="0.25"/>
    <row r="13972" x14ac:dyDescent="0.25"/>
    <row r="13973" x14ac:dyDescent="0.25"/>
    <row r="13974" x14ac:dyDescent="0.25"/>
    <row r="13975" x14ac:dyDescent="0.25"/>
    <row r="13976" x14ac:dyDescent="0.25"/>
    <row r="13977" x14ac:dyDescent="0.25"/>
    <row r="13978" x14ac:dyDescent="0.25"/>
    <row r="13979" x14ac:dyDescent="0.25"/>
    <row r="13980" x14ac:dyDescent="0.25"/>
    <row r="13981" x14ac:dyDescent="0.25"/>
    <row r="13982" x14ac:dyDescent="0.25"/>
    <row r="13983" x14ac:dyDescent="0.25"/>
    <row r="13984" x14ac:dyDescent="0.25"/>
    <row r="13985" x14ac:dyDescent="0.25"/>
    <row r="13986" x14ac:dyDescent="0.25"/>
    <row r="13987" x14ac:dyDescent="0.25"/>
    <row r="13988" x14ac:dyDescent="0.25"/>
    <row r="13989" x14ac:dyDescent="0.25"/>
    <row r="13990" x14ac:dyDescent="0.25"/>
    <row r="13991" x14ac:dyDescent="0.25"/>
    <row r="13992" x14ac:dyDescent="0.25"/>
    <row r="13993" x14ac:dyDescent="0.25"/>
    <row r="13994" x14ac:dyDescent="0.25"/>
    <row r="13995" x14ac:dyDescent="0.25"/>
    <row r="13996" x14ac:dyDescent="0.25"/>
    <row r="13997" x14ac:dyDescent="0.25"/>
    <row r="13998" x14ac:dyDescent="0.25"/>
    <row r="13999" x14ac:dyDescent="0.25"/>
    <row r="14000" x14ac:dyDescent="0.25"/>
    <row r="14001" x14ac:dyDescent="0.25"/>
    <row r="14002" x14ac:dyDescent="0.25"/>
    <row r="14003" x14ac:dyDescent="0.25"/>
    <row r="14004" x14ac:dyDescent="0.25"/>
    <row r="14005" x14ac:dyDescent="0.25"/>
    <row r="14006" x14ac:dyDescent="0.25"/>
    <row r="14007" x14ac:dyDescent="0.25"/>
    <row r="14008" x14ac:dyDescent="0.25"/>
    <row r="14009" x14ac:dyDescent="0.25"/>
    <row r="14010" x14ac:dyDescent="0.25"/>
    <row r="14011" x14ac:dyDescent="0.25"/>
    <row r="14012" x14ac:dyDescent="0.25"/>
    <row r="14013" x14ac:dyDescent="0.25"/>
    <row r="14014" x14ac:dyDescent="0.25"/>
    <row r="14015" x14ac:dyDescent="0.25"/>
    <row r="14016" x14ac:dyDescent="0.25"/>
    <row r="14017" x14ac:dyDescent="0.25"/>
    <row r="14018" x14ac:dyDescent="0.25"/>
    <row r="14019" x14ac:dyDescent="0.25"/>
    <row r="14020" x14ac:dyDescent="0.25"/>
    <row r="14021" x14ac:dyDescent="0.25"/>
    <row r="14022" x14ac:dyDescent="0.25"/>
    <row r="14023" x14ac:dyDescent="0.25"/>
    <row r="14024" x14ac:dyDescent="0.25"/>
    <row r="14025" x14ac:dyDescent="0.25"/>
    <row r="14026" x14ac:dyDescent="0.25"/>
    <row r="14027" x14ac:dyDescent="0.25"/>
    <row r="14028" x14ac:dyDescent="0.25"/>
    <row r="14029" x14ac:dyDescent="0.25"/>
    <row r="14030" x14ac:dyDescent="0.25"/>
    <row r="14031" x14ac:dyDescent="0.25"/>
    <row r="14032" x14ac:dyDescent="0.25"/>
    <row r="14033" x14ac:dyDescent="0.25"/>
    <row r="14034" x14ac:dyDescent="0.25"/>
    <row r="14035" x14ac:dyDescent="0.25"/>
    <row r="14036" x14ac:dyDescent="0.25"/>
    <row r="14037" x14ac:dyDescent="0.25"/>
    <row r="14038" x14ac:dyDescent="0.25"/>
    <row r="14039" x14ac:dyDescent="0.25"/>
    <row r="14040" x14ac:dyDescent="0.25"/>
    <row r="14041" x14ac:dyDescent="0.25"/>
    <row r="14042" x14ac:dyDescent="0.25"/>
    <row r="14043" x14ac:dyDescent="0.25"/>
    <row r="14044" x14ac:dyDescent="0.25"/>
    <row r="14045" x14ac:dyDescent="0.25"/>
    <row r="14046" x14ac:dyDescent="0.25"/>
    <row r="14047" x14ac:dyDescent="0.25"/>
    <row r="14048" x14ac:dyDescent="0.25"/>
    <row r="14049" x14ac:dyDescent="0.25"/>
    <row r="14050" x14ac:dyDescent="0.25"/>
    <row r="14051" x14ac:dyDescent="0.25"/>
    <row r="14052" x14ac:dyDescent="0.25"/>
    <row r="14053" x14ac:dyDescent="0.25"/>
    <row r="14054" x14ac:dyDescent="0.25"/>
    <row r="14055" x14ac:dyDescent="0.25"/>
    <row r="14056" x14ac:dyDescent="0.25"/>
    <row r="14057" x14ac:dyDescent="0.25"/>
    <row r="14058" x14ac:dyDescent="0.25"/>
    <row r="14059" x14ac:dyDescent="0.25"/>
    <row r="14060" x14ac:dyDescent="0.25"/>
    <row r="14061" x14ac:dyDescent="0.25"/>
    <row r="14062" x14ac:dyDescent="0.25"/>
    <row r="14063" x14ac:dyDescent="0.25"/>
    <row r="14064" x14ac:dyDescent="0.25"/>
    <row r="14065" x14ac:dyDescent="0.25"/>
    <row r="14066" x14ac:dyDescent="0.25"/>
    <row r="14067" x14ac:dyDescent="0.25"/>
    <row r="14068" x14ac:dyDescent="0.25"/>
    <row r="14069" x14ac:dyDescent="0.25"/>
    <row r="14070" x14ac:dyDescent="0.25"/>
    <row r="14071" x14ac:dyDescent="0.25"/>
    <row r="14072" x14ac:dyDescent="0.25"/>
    <row r="14073" x14ac:dyDescent="0.25"/>
    <row r="14074" x14ac:dyDescent="0.25"/>
    <row r="14075" x14ac:dyDescent="0.25"/>
    <row r="14076" x14ac:dyDescent="0.25"/>
    <row r="14077" x14ac:dyDescent="0.25"/>
    <row r="14078" x14ac:dyDescent="0.25"/>
    <row r="14079" x14ac:dyDescent="0.25"/>
    <row r="14080" x14ac:dyDescent="0.25"/>
    <row r="14081" x14ac:dyDescent="0.25"/>
    <row r="14082" x14ac:dyDescent="0.25"/>
    <row r="14083" x14ac:dyDescent="0.25"/>
    <row r="14084" x14ac:dyDescent="0.25"/>
    <row r="14085" x14ac:dyDescent="0.25"/>
    <row r="14086" x14ac:dyDescent="0.25"/>
    <row r="14087" x14ac:dyDescent="0.25"/>
    <row r="14088" x14ac:dyDescent="0.25"/>
    <row r="14089" x14ac:dyDescent="0.25"/>
    <row r="14090" x14ac:dyDescent="0.25"/>
    <row r="14091" x14ac:dyDescent="0.25"/>
    <row r="14092" x14ac:dyDescent="0.25"/>
    <row r="14093" x14ac:dyDescent="0.25"/>
    <row r="14094" x14ac:dyDescent="0.25"/>
    <row r="14095" x14ac:dyDescent="0.25"/>
    <row r="14096" x14ac:dyDescent="0.25"/>
    <row r="14097" x14ac:dyDescent="0.25"/>
    <row r="14098" x14ac:dyDescent="0.25"/>
    <row r="14099" x14ac:dyDescent="0.25"/>
    <row r="14100" x14ac:dyDescent="0.25"/>
    <row r="14101" x14ac:dyDescent="0.25"/>
    <row r="14102" x14ac:dyDescent="0.25"/>
    <row r="14103" x14ac:dyDescent="0.25"/>
    <row r="14104" x14ac:dyDescent="0.25"/>
    <row r="14105" x14ac:dyDescent="0.25"/>
    <row r="14106" x14ac:dyDescent="0.25"/>
    <row r="14107" x14ac:dyDescent="0.25"/>
    <row r="14108" x14ac:dyDescent="0.25"/>
    <row r="14109" x14ac:dyDescent="0.25"/>
    <row r="14110" x14ac:dyDescent="0.25"/>
    <row r="14111" x14ac:dyDescent="0.25"/>
    <row r="14112" x14ac:dyDescent="0.25"/>
    <row r="14113" x14ac:dyDescent="0.25"/>
    <row r="14114" x14ac:dyDescent="0.25"/>
    <row r="14115" x14ac:dyDescent="0.25"/>
    <row r="14116" x14ac:dyDescent="0.25"/>
    <row r="14117" x14ac:dyDescent="0.25"/>
    <row r="14118" x14ac:dyDescent="0.25"/>
    <row r="14119" x14ac:dyDescent="0.25"/>
    <row r="14120" x14ac:dyDescent="0.25"/>
    <row r="14121" x14ac:dyDescent="0.25"/>
    <row r="14122" x14ac:dyDescent="0.25"/>
    <row r="14123" x14ac:dyDescent="0.25"/>
    <row r="14124" x14ac:dyDescent="0.25"/>
    <row r="14125" x14ac:dyDescent="0.25"/>
    <row r="14126" x14ac:dyDescent="0.25"/>
    <row r="14127" x14ac:dyDescent="0.25"/>
    <row r="14128" x14ac:dyDescent="0.25"/>
    <row r="14129" x14ac:dyDescent="0.25"/>
    <row r="14130" x14ac:dyDescent="0.25"/>
    <row r="14131" x14ac:dyDescent="0.25"/>
    <row r="14132" x14ac:dyDescent="0.25"/>
    <row r="14133" x14ac:dyDescent="0.25"/>
    <row r="14134" x14ac:dyDescent="0.25"/>
    <row r="14135" x14ac:dyDescent="0.25"/>
    <row r="14136" x14ac:dyDescent="0.25"/>
    <row r="14137" x14ac:dyDescent="0.25"/>
    <row r="14138" x14ac:dyDescent="0.25"/>
    <row r="14139" x14ac:dyDescent="0.25"/>
    <row r="14140" x14ac:dyDescent="0.25"/>
    <row r="14141" x14ac:dyDescent="0.25"/>
    <row r="14142" x14ac:dyDescent="0.25"/>
    <row r="14143" x14ac:dyDescent="0.25"/>
    <row r="14144" x14ac:dyDescent="0.25"/>
    <row r="14145" x14ac:dyDescent="0.25"/>
    <row r="14146" x14ac:dyDescent="0.25"/>
    <row r="14147" x14ac:dyDescent="0.25"/>
    <row r="14148" x14ac:dyDescent="0.25"/>
    <row r="14149" x14ac:dyDescent="0.25"/>
    <row r="14150" x14ac:dyDescent="0.25"/>
    <row r="14151" x14ac:dyDescent="0.25"/>
    <row r="14152" x14ac:dyDescent="0.25"/>
    <row r="14153" x14ac:dyDescent="0.25"/>
    <row r="14154" x14ac:dyDescent="0.25"/>
    <row r="14155" x14ac:dyDescent="0.25"/>
    <row r="14156" x14ac:dyDescent="0.25"/>
    <row r="14157" x14ac:dyDescent="0.25"/>
    <row r="14158" x14ac:dyDescent="0.25"/>
    <row r="14159" x14ac:dyDescent="0.25"/>
    <row r="14160" x14ac:dyDescent="0.25"/>
    <row r="14161" x14ac:dyDescent="0.25"/>
    <row r="14162" x14ac:dyDescent="0.25"/>
    <row r="14163" x14ac:dyDescent="0.25"/>
    <row r="14164" x14ac:dyDescent="0.25"/>
    <row r="14165" x14ac:dyDescent="0.25"/>
    <row r="14166" x14ac:dyDescent="0.25"/>
    <row r="14167" x14ac:dyDescent="0.25"/>
    <row r="14168" x14ac:dyDescent="0.25"/>
    <row r="14169" x14ac:dyDescent="0.25"/>
    <row r="14170" x14ac:dyDescent="0.25"/>
    <row r="14171" x14ac:dyDescent="0.25"/>
    <row r="14172" x14ac:dyDescent="0.25"/>
    <row r="14173" x14ac:dyDescent="0.25"/>
    <row r="14174" x14ac:dyDescent="0.25"/>
    <row r="14175" x14ac:dyDescent="0.25"/>
    <row r="14176" x14ac:dyDescent="0.25"/>
    <row r="14177" x14ac:dyDescent="0.25"/>
    <row r="14178" x14ac:dyDescent="0.25"/>
    <row r="14179" x14ac:dyDescent="0.25"/>
    <row r="14180" x14ac:dyDescent="0.25"/>
    <row r="14181" x14ac:dyDescent="0.25"/>
    <row r="14182" x14ac:dyDescent="0.25"/>
    <row r="14183" x14ac:dyDescent="0.25"/>
    <row r="14184" x14ac:dyDescent="0.25"/>
    <row r="14185" x14ac:dyDescent="0.25"/>
    <row r="14186" x14ac:dyDescent="0.25"/>
    <row r="14187" x14ac:dyDescent="0.25"/>
    <row r="14188" x14ac:dyDescent="0.25"/>
    <row r="14189" x14ac:dyDescent="0.25"/>
    <row r="14190" x14ac:dyDescent="0.25"/>
    <row r="14191" x14ac:dyDescent="0.25"/>
    <row r="14192" x14ac:dyDescent="0.25"/>
    <row r="14193" x14ac:dyDescent="0.25"/>
    <row r="14194" x14ac:dyDescent="0.25"/>
    <row r="14195" x14ac:dyDescent="0.25"/>
    <row r="14196" x14ac:dyDescent="0.25"/>
    <row r="14197" x14ac:dyDescent="0.25"/>
    <row r="14198" x14ac:dyDescent="0.25"/>
    <row r="14199" x14ac:dyDescent="0.25"/>
    <row r="14200" x14ac:dyDescent="0.25"/>
    <row r="14201" x14ac:dyDescent="0.25"/>
    <row r="14202" x14ac:dyDescent="0.25"/>
    <row r="14203" x14ac:dyDescent="0.25"/>
    <row r="14204" x14ac:dyDescent="0.25"/>
    <row r="14205" x14ac:dyDescent="0.25"/>
    <row r="14206" x14ac:dyDescent="0.25"/>
    <row r="14207" x14ac:dyDescent="0.25"/>
    <row r="14208" x14ac:dyDescent="0.25"/>
    <row r="14209" x14ac:dyDescent="0.25"/>
    <row r="14210" x14ac:dyDescent="0.25"/>
    <row r="14211" x14ac:dyDescent="0.25"/>
    <row r="14212" x14ac:dyDescent="0.25"/>
    <row r="14213" x14ac:dyDescent="0.25"/>
    <row r="14214" x14ac:dyDescent="0.25"/>
    <row r="14215" x14ac:dyDescent="0.25"/>
    <row r="14216" x14ac:dyDescent="0.25"/>
    <row r="14217" x14ac:dyDescent="0.25"/>
    <row r="14218" x14ac:dyDescent="0.25"/>
    <row r="14219" x14ac:dyDescent="0.25"/>
    <row r="14220" x14ac:dyDescent="0.25"/>
    <row r="14221" x14ac:dyDescent="0.25"/>
    <row r="14222" x14ac:dyDescent="0.25"/>
    <row r="14223" x14ac:dyDescent="0.25"/>
    <row r="14224" x14ac:dyDescent="0.25"/>
    <row r="14225" x14ac:dyDescent="0.25"/>
    <row r="14226" x14ac:dyDescent="0.25"/>
    <row r="14227" x14ac:dyDescent="0.25"/>
    <row r="14228" x14ac:dyDescent="0.25"/>
    <row r="14229" x14ac:dyDescent="0.25"/>
    <row r="14230" x14ac:dyDescent="0.25"/>
    <row r="14231" x14ac:dyDescent="0.25"/>
    <row r="14232" x14ac:dyDescent="0.25"/>
    <row r="14233" x14ac:dyDescent="0.25"/>
    <row r="14234" x14ac:dyDescent="0.25"/>
    <row r="14235" x14ac:dyDescent="0.25"/>
    <row r="14236" x14ac:dyDescent="0.25"/>
    <row r="14237" x14ac:dyDescent="0.25"/>
    <row r="14238" x14ac:dyDescent="0.25"/>
    <row r="14239" x14ac:dyDescent="0.25"/>
    <row r="14240" x14ac:dyDescent="0.25"/>
    <row r="14241" x14ac:dyDescent="0.25"/>
    <row r="14242" x14ac:dyDescent="0.25"/>
    <row r="14243" x14ac:dyDescent="0.25"/>
    <row r="14244" x14ac:dyDescent="0.25"/>
    <row r="14245" x14ac:dyDescent="0.25"/>
    <row r="14246" x14ac:dyDescent="0.25"/>
    <row r="14247" x14ac:dyDescent="0.25"/>
    <row r="14248" x14ac:dyDescent="0.25"/>
    <row r="14249" x14ac:dyDescent="0.25"/>
    <row r="14250" x14ac:dyDescent="0.25"/>
    <row r="14251" x14ac:dyDescent="0.25"/>
    <row r="14252" x14ac:dyDescent="0.25"/>
    <row r="14253" x14ac:dyDescent="0.25"/>
    <row r="14254" x14ac:dyDescent="0.25"/>
    <row r="14255" x14ac:dyDescent="0.25"/>
    <row r="14256" x14ac:dyDescent="0.25"/>
    <row r="14257" x14ac:dyDescent="0.25"/>
    <row r="14258" x14ac:dyDescent="0.25"/>
    <row r="14259" x14ac:dyDescent="0.25"/>
    <row r="14260" x14ac:dyDescent="0.25"/>
    <row r="14261" x14ac:dyDescent="0.25"/>
    <row r="14262" x14ac:dyDescent="0.25"/>
    <row r="14263" x14ac:dyDescent="0.25"/>
    <row r="14264" x14ac:dyDescent="0.25"/>
    <row r="14265" x14ac:dyDescent="0.25"/>
    <row r="14266" x14ac:dyDescent="0.25"/>
    <row r="14267" x14ac:dyDescent="0.25"/>
    <row r="14268" x14ac:dyDescent="0.25"/>
    <row r="14269" x14ac:dyDescent="0.25"/>
    <row r="14270" x14ac:dyDescent="0.25"/>
    <row r="14271" x14ac:dyDescent="0.25"/>
    <row r="14272" x14ac:dyDescent="0.25"/>
    <row r="14273" x14ac:dyDescent="0.25"/>
    <row r="14274" x14ac:dyDescent="0.25"/>
    <row r="14275" x14ac:dyDescent="0.25"/>
    <row r="14276" x14ac:dyDescent="0.25"/>
    <row r="14277" x14ac:dyDescent="0.25"/>
    <row r="14278" x14ac:dyDescent="0.25"/>
    <row r="14279" x14ac:dyDescent="0.25"/>
    <row r="14280" x14ac:dyDescent="0.25"/>
    <row r="14281" x14ac:dyDescent="0.25"/>
    <row r="14282" x14ac:dyDescent="0.25"/>
    <row r="14283" x14ac:dyDescent="0.25"/>
    <row r="14284" x14ac:dyDescent="0.25"/>
    <row r="14285" x14ac:dyDescent="0.25"/>
    <row r="14286" x14ac:dyDescent="0.25"/>
    <row r="14287" x14ac:dyDescent="0.25"/>
    <row r="14288" x14ac:dyDescent="0.25"/>
    <row r="14289" x14ac:dyDescent="0.25"/>
    <row r="14290" x14ac:dyDescent="0.25"/>
    <row r="14291" x14ac:dyDescent="0.25"/>
    <row r="14292" x14ac:dyDescent="0.25"/>
    <row r="14293" x14ac:dyDescent="0.25"/>
    <row r="14294" x14ac:dyDescent="0.25"/>
    <row r="14295" x14ac:dyDescent="0.25"/>
    <row r="14296" x14ac:dyDescent="0.25"/>
    <row r="14297" x14ac:dyDescent="0.25"/>
    <row r="14298" x14ac:dyDescent="0.25"/>
    <row r="14299" x14ac:dyDescent="0.25"/>
    <row r="14300" x14ac:dyDescent="0.25"/>
    <row r="14301" x14ac:dyDescent="0.25"/>
    <row r="14302" x14ac:dyDescent="0.25"/>
    <row r="14303" x14ac:dyDescent="0.25"/>
    <row r="14304" x14ac:dyDescent="0.25"/>
    <row r="14305" x14ac:dyDescent="0.25"/>
    <row r="14306" x14ac:dyDescent="0.25"/>
    <row r="14307" x14ac:dyDescent="0.25"/>
    <row r="14308" x14ac:dyDescent="0.25"/>
    <row r="14309" x14ac:dyDescent="0.25"/>
    <row r="14310" x14ac:dyDescent="0.25"/>
    <row r="14311" x14ac:dyDescent="0.25"/>
    <row r="14312" x14ac:dyDescent="0.25"/>
    <row r="14313" x14ac:dyDescent="0.25"/>
    <row r="14314" x14ac:dyDescent="0.25"/>
    <row r="14315" x14ac:dyDescent="0.25"/>
    <row r="14316" x14ac:dyDescent="0.25"/>
    <row r="14317" x14ac:dyDescent="0.25"/>
    <row r="14318" x14ac:dyDescent="0.25"/>
    <row r="14319" x14ac:dyDescent="0.25"/>
    <row r="14320" x14ac:dyDescent="0.25"/>
    <row r="14321" x14ac:dyDescent="0.25"/>
    <row r="14322" x14ac:dyDescent="0.25"/>
    <row r="14323" x14ac:dyDescent="0.25"/>
    <row r="14324" x14ac:dyDescent="0.25"/>
    <row r="14325" x14ac:dyDescent="0.25"/>
    <row r="14326" x14ac:dyDescent="0.25"/>
    <row r="14327" x14ac:dyDescent="0.25"/>
    <row r="14328" x14ac:dyDescent="0.25"/>
    <row r="14329" x14ac:dyDescent="0.25"/>
    <row r="14330" x14ac:dyDescent="0.25"/>
    <row r="14331" x14ac:dyDescent="0.25"/>
    <row r="14332" x14ac:dyDescent="0.25"/>
    <row r="14333" x14ac:dyDescent="0.25"/>
    <row r="14334" x14ac:dyDescent="0.25"/>
    <row r="14335" x14ac:dyDescent="0.25"/>
    <row r="14336" x14ac:dyDescent="0.25"/>
    <row r="14337" x14ac:dyDescent="0.25"/>
    <row r="14338" x14ac:dyDescent="0.25"/>
    <row r="14339" x14ac:dyDescent="0.25"/>
    <row r="14340" x14ac:dyDescent="0.25"/>
    <row r="14341" x14ac:dyDescent="0.25"/>
    <row r="14342" x14ac:dyDescent="0.25"/>
    <row r="14343" x14ac:dyDescent="0.25"/>
    <row r="14344" x14ac:dyDescent="0.25"/>
    <row r="14345" x14ac:dyDescent="0.25"/>
    <row r="14346" x14ac:dyDescent="0.25"/>
    <row r="14347" x14ac:dyDescent="0.25"/>
    <row r="14348" x14ac:dyDescent="0.25"/>
    <row r="14349" x14ac:dyDescent="0.25"/>
    <row r="14350" x14ac:dyDescent="0.25"/>
    <row r="14351" x14ac:dyDescent="0.25"/>
    <row r="14352" x14ac:dyDescent="0.25"/>
    <row r="14353" x14ac:dyDescent="0.25"/>
    <row r="14354" x14ac:dyDescent="0.25"/>
    <row r="14355" x14ac:dyDescent="0.25"/>
    <row r="14356" x14ac:dyDescent="0.25"/>
    <row r="14357" x14ac:dyDescent="0.25"/>
    <row r="14358" x14ac:dyDescent="0.25"/>
    <row r="14359" x14ac:dyDescent="0.25"/>
    <row r="14360" x14ac:dyDescent="0.25"/>
    <row r="14361" x14ac:dyDescent="0.25"/>
    <row r="14362" x14ac:dyDescent="0.25"/>
    <row r="14363" x14ac:dyDescent="0.25"/>
    <row r="14364" x14ac:dyDescent="0.25"/>
    <row r="14365" x14ac:dyDescent="0.25"/>
    <row r="14366" x14ac:dyDescent="0.25"/>
    <row r="14367" x14ac:dyDescent="0.25"/>
    <row r="14368" x14ac:dyDescent="0.25"/>
    <row r="14369" x14ac:dyDescent="0.25"/>
    <row r="14370" x14ac:dyDescent="0.25"/>
    <row r="14371" x14ac:dyDescent="0.25"/>
    <row r="14372" x14ac:dyDescent="0.25"/>
    <row r="14373" x14ac:dyDescent="0.25"/>
    <row r="14374" x14ac:dyDescent="0.25"/>
    <row r="14375" x14ac:dyDescent="0.25"/>
    <row r="14376" x14ac:dyDescent="0.25"/>
    <row r="14377" x14ac:dyDescent="0.25"/>
    <row r="14378" x14ac:dyDescent="0.25"/>
    <row r="14379" x14ac:dyDescent="0.25"/>
    <row r="14380" x14ac:dyDescent="0.25"/>
    <row r="14381" x14ac:dyDescent="0.25"/>
    <row r="14382" x14ac:dyDescent="0.25"/>
    <row r="14383" x14ac:dyDescent="0.25"/>
    <row r="14384" x14ac:dyDescent="0.25"/>
    <row r="14385" x14ac:dyDescent="0.25"/>
    <row r="14386" x14ac:dyDescent="0.25"/>
    <row r="14387" x14ac:dyDescent="0.25"/>
    <row r="14388" x14ac:dyDescent="0.25"/>
    <row r="14389" x14ac:dyDescent="0.25"/>
    <row r="14390" x14ac:dyDescent="0.25"/>
    <row r="14391" x14ac:dyDescent="0.25"/>
    <row r="14392" x14ac:dyDescent="0.25"/>
    <row r="14393" x14ac:dyDescent="0.25"/>
    <row r="14394" x14ac:dyDescent="0.25"/>
    <row r="14395" x14ac:dyDescent="0.25"/>
    <row r="14396" x14ac:dyDescent="0.25"/>
    <row r="14397" x14ac:dyDescent="0.25"/>
    <row r="14398" x14ac:dyDescent="0.25"/>
    <row r="14399" x14ac:dyDescent="0.25"/>
    <row r="14400" x14ac:dyDescent="0.25"/>
    <row r="14401" x14ac:dyDescent="0.25"/>
    <row r="14402" x14ac:dyDescent="0.25"/>
    <row r="14403" x14ac:dyDescent="0.25"/>
    <row r="14404" x14ac:dyDescent="0.25"/>
    <row r="14405" x14ac:dyDescent="0.25"/>
    <row r="14406" x14ac:dyDescent="0.25"/>
    <row r="14407" x14ac:dyDescent="0.25"/>
    <row r="14408" x14ac:dyDescent="0.25"/>
    <row r="14409" x14ac:dyDescent="0.25"/>
    <row r="14410" x14ac:dyDescent="0.25"/>
    <row r="14411" x14ac:dyDescent="0.25"/>
    <row r="14412" x14ac:dyDescent="0.25"/>
    <row r="14413" x14ac:dyDescent="0.25"/>
    <row r="14414" x14ac:dyDescent="0.25"/>
    <row r="14415" x14ac:dyDescent="0.25"/>
    <row r="14416" x14ac:dyDescent="0.25"/>
    <row r="14417" x14ac:dyDescent="0.25"/>
    <row r="14418" x14ac:dyDescent="0.25"/>
    <row r="14419" x14ac:dyDescent="0.25"/>
    <row r="14420" x14ac:dyDescent="0.25"/>
    <row r="14421" x14ac:dyDescent="0.25"/>
    <row r="14422" x14ac:dyDescent="0.25"/>
    <row r="14423" x14ac:dyDescent="0.25"/>
    <row r="14424" x14ac:dyDescent="0.25"/>
    <row r="14425" x14ac:dyDescent="0.25"/>
    <row r="14426" x14ac:dyDescent="0.25"/>
    <row r="14427" x14ac:dyDescent="0.25"/>
    <row r="14428" x14ac:dyDescent="0.25"/>
    <row r="14429" x14ac:dyDescent="0.25"/>
    <row r="14430" x14ac:dyDescent="0.25"/>
    <row r="14431" x14ac:dyDescent="0.25"/>
    <row r="14432" x14ac:dyDescent="0.25"/>
    <row r="14433" x14ac:dyDescent="0.25"/>
    <row r="14434" x14ac:dyDescent="0.25"/>
    <row r="14435" x14ac:dyDescent="0.25"/>
    <row r="14436" x14ac:dyDescent="0.25"/>
    <row r="14437" x14ac:dyDescent="0.25"/>
    <row r="14438" x14ac:dyDescent="0.25"/>
    <row r="14439" x14ac:dyDescent="0.25"/>
    <row r="14440" x14ac:dyDescent="0.25"/>
    <row r="14441" x14ac:dyDescent="0.25"/>
    <row r="14442" x14ac:dyDescent="0.25"/>
    <row r="14443" x14ac:dyDescent="0.25"/>
    <row r="14444" x14ac:dyDescent="0.25"/>
    <row r="14445" x14ac:dyDescent="0.25"/>
    <row r="14446" x14ac:dyDescent="0.25"/>
    <row r="14447" x14ac:dyDescent="0.25"/>
    <row r="14448" x14ac:dyDescent="0.25"/>
    <row r="14449" x14ac:dyDescent="0.25"/>
    <row r="14450" x14ac:dyDescent="0.25"/>
    <row r="14451" x14ac:dyDescent="0.25"/>
    <row r="14452" x14ac:dyDescent="0.25"/>
    <row r="14453" x14ac:dyDescent="0.25"/>
    <row r="14454" x14ac:dyDescent="0.25"/>
    <row r="14455" x14ac:dyDescent="0.25"/>
    <row r="14456" x14ac:dyDescent="0.25"/>
    <row r="14457" x14ac:dyDescent="0.25"/>
    <row r="14458" x14ac:dyDescent="0.25"/>
    <row r="14459" x14ac:dyDescent="0.25"/>
    <row r="14460" x14ac:dyDescent="0.25"/>
    <row r="14461" x14ac:dyDescent="0.25"/>
    <row r="14462" x14ac:dyDescent="0.25"/>
    <row r="14463" x14ac:dyDescent="0.25"/>
    <row r="14464" x14ac:dyDescent="0.25"/>
    <row r="14465" x14ac:dyDescent="0.25"/>
    <row r="14466" x14ac:dyDescent="0.25"/>
    <row r="14467" x14ac:dyDescent="0.25"/>
    <row r="14468" x14ac:dyDescent="0.25"/>
    <row r="14469" x14ac:dyDescent="0.25"/>
    <row r="14470" x14ac:dyDescent="0.25"/>
    <row r="14471" x14ac:dyDescent="0.25"/>
    <row r="14472" x14ac:dyDescent="0.25"/>
    <row r="14473" x14ac:dyDescent="0.25"/>
    <row r="14474" x14ac:dyDescent="0.25"/>
    <row r="14475" x14ac:dyDescent="0.25"/>
    <row r="14476" x14ac:dyDescent="0.25"/>
    <row r="14477" x14ac:dyDescent="0.25"/>
    <row r="14478" x14ac:dyDescent="0.25"/>
    <row r="14479" x14ac:dyDescent="0.25"/>
    <row r="14480" x14ac:dyDescent="0.25"/>
    <row r="14481" x14ac:dyDescent="0.25"/>
    <row r="14482" x14ac:dyDescent="0.25"/>
    <row r="14483" x14ac:dyDescent="0.25"/>
    <row r="14484" x14ac:dyDescent="0.25"/>
    <row r="14485" x14ac:dyDescent="0.25"/>
    <row r="14486" x14ac:dyDescent="0.25"/>
    <row r="14487" x14ac:dyDescent="0.25"/>
    <row r="14488" x14ac:dyDescent="0.25"/>
    <row r="14489" x14ac:dyDescent="0.25"/>
    <row r="14490" x14ac:dyDescent="0.25"/>
    <row r="14491" x14ac:dyDescent="0.25"/>
    <row r="14492" x14ac:dyDescent="0.25"/>
    <row r="14493" x14ac:dyDescent="0.25"/>
    <row r="14494" x14ac:dyDescent="0.25"/>
    <row r="14495" x14ac:dyDescent="0.25"/>
    <row r="14496" x14ac:dyDescent="0.25"/>
    <row r="14497" x14ac:dyDescent="0.25"/>
    <row r="14498" x14ac:dyDescent="0.25"/>
    <row r="14499" x14ac:dyDescent="0.25"/>
    <row r="14500" x14ac:dyDescent="0.25"/>
    <row r="14501" x14ac:dyDescent="0.25"/>
    <row r="14502" x14ac:dyDescent="0.25"/>
    <row r="14503" x14ac:dyDescent="0.25"/>
    <row r="14504" x14ac:dyDescent="0.25"/>
    <row r="14505" x14ac:dyDescent="0.25"/>
    <row r="14506" x14ac:dyDescent="0.25"/>
    <row r="14507" x14ac:dyDescent="0.25"/>
    <row r="14508" x14ac:dyDescent="0.25"/>
    <row r="14509" x14ac:dyDescent="0.25"/>
    <row r="14510" x14ac:dyDescent="0.25"/>
    <row r="14511" x14ac:dyDescent="0.25"/>
    <row r="14512" x14ac:dyDescent="0.25"/>
    <row r="14513" x14ac:dyDescent="0.25"/>
    <row r="14514" x14ac:dyDescent="0.25"/>
    <row r="14515" x14ac:dyDescent="0.25"/>
    <row r="14516" x14ac:dyDescent="0.25"/>
    <row r="14517" x14ac:dyDescent="0.25"/>
    <row r="14518" x14ac:dyDescent="0.25"/>
    <row r="14519" x14ac:dyDescent="0.25"/>
    <row r="14520" x14ac:dyDescent="0.25"/>
    <row r="14521" x14ac:dyDescent="0.25"/>
    <row r="14522" x14ac:dyDescent="0.25"/>
    <row r="14523" x14ac:dyDescent="0.25"/>
    <row r="14524" x14ac:dyDescent="0.25"/>
    <row r="14525" x14ac:dyDescent="0.25"/>
    <row r="14526" x14ac:dyDescent="0.25"/>
    <row r="14527" x14ac:dyDescent="0.25"/>
    <row r="14528" x14ac:dyDescent="0.25"/>
    <row r="14529" x14ac:dyDescent="0.25"/>
    <row r="14530" x14ac:dyDescent="0.25"/>
    <row r="14531" x14ac:dyDescent="0.25"/>
    <row r="14532" x14ac:dyDescent="0.25"/>
    <row r="14533" x14ac:dyDescent="0.25"/>
    <row r="14534" x14ac:dyDescent="0.25"/>
    <row r="14535" x14ac:dyDescent="0.25"/>
    <row r="14536" x14ac:dyDescent="0.25"/>
    <row r="14537" x14ac:dyDescent="0.25"/>
    <row r="14538" x14ac:dyDescent="0.25"/>
    <row r="14539" x14ac:dyDescent="0.25"/>
    <row r="14540" x14ac:dyDescent="0.25"/>
    <row r="14541" x14ac:dyDescent="0.25"/>
    <row r="14542" x14ac:dyDescent="0.25"/>
    <row r="14543" x14ac:dyDescent="0.25"/>
    <row r="14544" x14ac:dyDescent="0.25"/>
    <row r="14545" x14ac:dyDescent="0.25"/>
    <row r="14546" x14ac:dyDescent="0.25"/>
    <row r="14547" x14ac:dyDescent="0.25"/>
    <row r="14548" x14ac:dyDescent="0.25"/>
    <row r="14549" x14ac:dyDescent="0.25"/>
    <row r="14550" x14ac:dyDescent="0.25"/>
    <row r="14551" x14ac:dyDescent="0.25"/>
    <row r="14552" x14ac:dyDescent="0.25"/>
    <row r="14553" x14ac:dyDescent="0.25"/>
    <row r="14554" x14ac:dyDescent="0.25"/>
    <row r="14555" x14ac:dyDescent="0.25"/>
    <row r="14556" x14ac:dyDescent="0.25"/>
    <row r="14557" x14ac:dyDescent="0.25"/>
    <row r="14558" x14ac:dyDescent="0.25"/>
    <row r="14559" x14ac:dyDescent="0.25"/>
    <row r="14560" x14ac:dyDescent="0.25"/>
    <row r="14561" x14ac:dyDescent="0.25"/>
    <row r="14562" x14ac:dyDescent="0.25"/>
    <row r="14563" x14ac:dyDescent="0.25"/>
    <row r="14564" x14ac:dyDescent="0.25"/>
    <row r="14565" x14ac:dyDescent="0.25"/>
    <row r="14566" x14ac:dyDescent="0.25"/>
    <row r="14567" x14ac:dyDescent="0.25"/>
    <row r="14568" x14ac:dyDescent="0.25"/>
    <row r="14569" x14ac:dyDescent="0.25"/>
    <row r="14570" x14ac:dyDescent="0.25"/>
    <row r="14571" x14ac:dyDescent="0.25"/>
    <row r="14572" x14ac:dyDescent="0.25"/>
    <row r="14573" x14ac:dyDescent="0.25"/>
    <row r="14574" x14ac:dyDescent="0.25"/>
    <row r="14575" x14ac:dyDescent="0.25"/>
    <row r="14576" x14ac:dyDescent="0.25"/>
    <row r="14577" x14ac:dyDescent="0.25"/>
    <row r="14578" x14ac:dyDescent="0.25"/>
    <row r="14579" x14ac:dyDescent="0.25"/>
    <row r="14580" x14ac:dyDescent="0.25"/>
    <row r="14581" x14ac:dyDescent="0.25"/>
    <row r="14582" x14ac:dyDescent="0.25"/>
    <row r="14583" x14ac:dyDescent="0.25"/>
    <row r="14584" x14ac:dyDescent="0.25"/>
    <row r="14585" x14ac:dyDescent="0.25"/>
    <row r="14586" x14ac:dyDescent="0.25"/>
    <row r="14587" x14ac:dyDescent="0.25"/>
    <row r="14588" x14ac:dyDescent="0.25"/>
    <row r="14589" x14ac:dyDescent="0.25"/>
    <row r="14590" x14ac:dyDescent="0.25"/>
    <row r="14591" x14ac:dyDescent="0.25"/>
    <row r="14592" x14ac:dyDescent="0.25"/>
    <row r="14593" x14ac:dyDescent="0.25"/>
    <row r="14594" x14ac:dyDescent="0.25"/>
    <row r="14595" x14ac:dyDescent="0.25"/>
    <row r="14596" x14ac:dyDescent="0.25"/>
    <row r="14597" x14ac:dyDescent="0.25"/>
    <row r="14598" x14ac:dyDescent="0.25"/>
    <row r="14599" x14ac:dyDescent="0.25"/>
    <row r="14600" x14ac:dyDescent="0.25"/>
    <row r="14601" x14ac:dyDescent="0.25"/>
    <row r="14602" x14ac:dyDescent="0.25"/>
    <row r="14603" x14ac:dyDescent="0.25"/>
    <row r="14604" x14ac:dyDescent="0.25"/>
    <row r="14605" x14ac:dyDescent="0.25"/>
    <row r="14606" x14ac:dyDescent="0.25"/>
    <row r="14607" x14ac:dyDescent="0.25"/>
    <row r="14608" x14ac:dyDescent="0.25"/>
    <row r="14609" x14ac:dyDescent="0.25"/>
    <row r="14610" x14ac:dyDescent="0.25"/>
    <row r="14611" x14ac:dyDescent="0.25"/>
    <row r="14612" x14ac:dyDescent="0.25"/>
    <row r="14613" x14ac:dyDescent="0.25"/>
    <row r="14614" x14ac:dyDescent="0.25"/>
    <row r="14615" x14ac:dyDescent="0.25"/>
    <row r="14616" x14ac:dyDescent="0.25"/>
    <row r="14617" x14ac:dyDescent="0.25"/>
    <row r="14618" x14ac:dyDescent="0.25"/>
    <row r="14619" x14ac:dyDescent="0.25"/>
    <row r="14620" x14ac:dyDescent="0.25"/>
    <row r="14621" x14ac:dyDescent="0.25"/>
    <row r="14622" x14ac:dyDescent="0.25"/>
    <row r="14623" x14ac:dyDescent="0.25"/>
    <row r="14624" x14ac:dyDescent="0.25"/>
    <row r="14625" x14ac:dyDescent="0.25"/>
    <row r="14626" x14ac:dyDescent="0.25"/>
    <row r="14627" x14ac:dyDescent="0.25"/>
    <row r="14628" x14ac:dyDescent="0.25"/>
    <row r="14629" x14ac:dyDescent="0.25"/>
    <row r="14630" x14ac:dyDescent="0.25"/>
    <row r="14631" x14ac:dyDescent="0.25"/>
    <row r="14632" x14ac:dyDescent="0.25"/>
    <row r="14633" x14ac:dyDescent="0.25"/>
    <row r="14634" x14ac:dyDescent="0.25"/>
    <row r="14635" x14ac:dyDescent="0.25"/>
    <row r="14636" x14ac:dyDescent="0.25"/>
    <row r="14637" x14ac:dyDescent="0.25"/>
    <row r="14638" x14ac:dyDescent="0.25"/>
    <row r="14639" x14ac:dyDescent="0.25"/>
    <row r="14640" x14ac:dyDescent="0.25"/>
    <row r="14641" x14ac:dyDescent="0.25"/>
    <row r="14642" x14ac:dyDescent="0.25"/>
    <row r="14643" x14ac:dyDescent="0.25"/>
    <row r="14644" x14ac:dyDescent="0.25"/>
    <row r="14645" x14ac:dyDescent="0.25"/>
    <row r="14646" x14ac:dyDescent="0.25"/>
    <row r="14647" x14ac:dyDescent="0.25"/>
    <row r="14648" x14ac:dyDescent="0.25"/>
    <row r="14649" x14ac:dyDescent="0.25"/>
    <row r="14650" x14ac:dyDescent="0.25"/>
    <row r="14651" x14ac:dyDescent="0.25"/>
    <row r="14652" x14ac:dyDescent="0.25"/>
    <row r="14653" x14ac:dyDescent="0.25"/>
    <row r="14654" x14ac:dyDescent="0.25"/>
    <row r="14655" x14ac:dyDescent="0.25"/>
    <row r="14656" x14ac:dyDescent="0.25"/>
    <row r="14657" x14ac:dyDescent="0.25"/>
    <row r="14658" x14ac:dyDescent="0.25"/>
    <row r="14659" x14ac:dyDescent="0.25"/>
    <row r="14660" x14ac:dyDescent="0.25"/>
    <row r="14661" x14ac:dyDescent="0.25"/>
    <row r="14662" x14ac:dyDescent="0.25"/>
    <row r="14663" x14ac:dyDescent="0.25"/>
    <row r="14664" x14ac:dyDescent="0.25"/>
    <row r="14665" x14ac:dyDescent="0.25"/>
    <row r="14666" x14ac:dyDescent="0.25"/>
    <row r="14667" x14ac:dyDescent="0.25"/>
    <row r="14668" x14ac:dyDescent="0.25"/>
    <row r="14669" x14ac:dyDescent="0.25"/>
    <row r="14670" x14ac:dyDescent="0.25"/>
    <row r="14671" x14ac:dyDescent="0.25"/>
    <row r="14672" x14ac:dyDescent="0.25"/>
    <row r="14673" x14ac:dyDescent="0.25"/>
    <row r="14674" x14ac:dyDescent="0.25"/>
    <row r="14675" x14ac:dyDescent="0.25"/>
    <row r="14676" x14ac:dyDescent="0.25"/>
    <row r="14677" x14ac:dyDescent="0.25"/>
    <row r="14678" x14ac:dyDescent="0.25"/>
    <row r="14679" x14ac:dyDescent="0.25"/>
    <row r="14680" x14ac:dyDescent="0.25"/>
    <row r="14681" x14ac:dyDescent="0.25"/>
    <row r="14682" x14ac:dyDescent="0.25"/>
    <row r="14683" x14ac:dyDescent="0.25"/>
    <row r="14684" x14ac:dyDescent="0.25"/>
    <row r="14685" x14ac:dyDescent="0.25"/>
    <row r="14686" x14ac:dyDescent="0.25"/>
    <row r="14687" x14ac:dyDescent="0.25"/>
    <row r="14688" x14ac:dyDescent="0.25"/>
    <row r="14689" x14ac:dyDescent="0.25"/>
    <row r="14690" x14ac:dyDescent="0.25"/>
    <row r="14691" x14ac:dyDescent="0.25"/>
    <row r="14692" x14ac:dyDescent="0.25"/>
    <row r="14693" x14ac:dyDescent="0.25"/>
    <row r="14694" x14ac:dyDescent="0.25"/>
    <row r="14695" x14ac:dyDescent="0.25"/>
    <row r="14696" x14ac:dyDescent="0.25"/>
    <row r="14697" x14ac:dyDescent="0.25"/>
    <row r="14698" x14ac:dyDescent="0.25"/>
    <row r="14699" x14ac:dyDescent="0.25"/>
    <row r="14700" x14ac:dyDescent="0.25"/>
    <row r="14701" x14ac:dyDescent="0.25"/>
    <row r="14702" x14ac:dyDescent="0.25"/>
    <row r="14703" x14ac:dyDescent="0.25"/>
    <row r="14704" x14ac:dyDescent="0.25"/>
    <row r="14705" x14ac:dyDescent="0.25"/>
    <row r="14706" x14ac:dyDescent="0.25"/>
    <row r="14707" x14ac:dyDescent="0.25"/>
    <row r="14708" x14ac:dyDescent="0.25"/>
    <row r="14709" x14ac:dyDescent="0.25"/>
    <row r="14710" x14ac:dyDescent="0.25"/>
    <row r="14711" x14ac:dyDescent="0.25"/>
    <row r="14712" x14ac:dyDescent="0.25"/>
    <row r="14713" x14ac:dyDescent="0.25"/>
    <row r="14714" x14ac:dyDescent="0.25"/>
    <row r="14715" x14ac:dyDescent="0.25"/>
    <row r="14716" x14ac:dyDescent="0.25"/>
    <row r="14717" x14ac:dyDescent="0.25"/>
    <row r="14718" x14ac:dyDescent="0.25"/>
    <row r="14719" x14ac:dyDescent="0.25"/>
    <row r="14720" x14ac:dyDescent="0.25"/>
    <row r="14721" x14ac:dyDescent="0.25"/>
    <row r="14722" x14ac:dyDescent="0.25"/>
    <row r="14723" x14ac:dyDescent="0.25"/>
    <row r="14724" x14ac:dyDescent="0.25"/>
    <row r="14725" x14ac:dyDescent="0.25"/>
    <row r="14726" x14ac:dyDescent="0.25"/>
    <row r="14727" x14ac:dyDescent="0.25"/>
    <row r="14728" x14ac:dyDescent="0.25"/>
    <row r="14729" x14ac:dyDescent="0.25"/>
    <row r="14730" x14ac:dyDescent="0.25"/>
    <row r="14731" x14ac:dyDescent="0.25"/>
    <row r="14732" x14ac:dyDescent="0.25"/>
    <row r="14733" x14ac:dyDescent="0.25"/>
    <row r="14734" x14ac:dyDescent="0.25"/>
    <row r="14735" x14ac:dyDescent="0.25"/>
    <row r="14736" x14ac:dyDescent="0.25"/>
    <row r="14737" x14ac:dyDescent="0.25"/>
    <row r="14738" x14ac:dyDescent="0.25"/>
    <row r="14739" x14ac:dyDescent="0.25"/>
    <row r="14740" x14ac:dyDescent="0.25"/>
    <row r="14741" x14ac:dyDescent="0.25"/>
    <row r="14742" x14ac:dyDescent="0.25"/>
    <row r="14743" x14ac:dyDescent="0.25"/>
    <row r="14744" x14ac:dyDescent="0.25"/>
    <row r="14745" x14ac:dyDescent="0.25"/>
    <row r="14746" x14ac:dyDescent="0.25"/>
    <row r="14747" x14ac:dyDescent="0.25"/>
    <row r="14748" x14ac:dyDescent="0.25"/>
    <row r="14749" x14ac:dyDescent="0.25"/>
    <row r="14750" x14ac:dyDescent="0.25"/>
    <row r="14751" x14ac:dyDescent="0.25"/>
    <row r="14752" x14ac:dyDescent="0.25"/>
    <row r="14753" x14ac:dyDescent="0.25"/>
    <row r="14754" x14ac:dyDescent="0.25"/>
    <row r="14755" x14ac:dyDescent="0.25"/>
    <row r="14756" x14ac:dyDescent="0.25"/>
    <row r="14757" x14ac:dyDescent="0.25"/>
    <row r="14758" x14ac:dyDescent="0.25"/>
    <row r="14759" x14ac:dyDescent="0.25"/>
    <row r="14760" x14ac:dyDescent="0.25"/>
    <row r="14761" x14ac:dyDescent="0.25"/>
    <row r="14762" x14ac:dyDescent="0.25"/>
    <row r="14763" x14ac:dyDescent="0.25"/>
    <row r="14764" x14ac:dyDescent="0.25"/>
    <row r="14765" x14ac:dyDescent="0.25"/>
    <row r="14766" x14ac:dyDescent="0.25"/>
    <row r="14767" x14ac:dyDescent="0.25"/>
    <row r="14768" x14ac:dyDescent="0.25"/>
    <row r="14769" x14ac:dyDescent="0.25"/>
    <row r="14770" x14ac:dyDescent="0.25"/>
    <row r="14771" x14ac:dyDescent="0.25"/>
    <row r="14772" x14ac:dyDescent="0.25"/>
    <row r="14773" x14ac:dyDescent="0.25"/>
    <row r="14774" x14ac:dyDescent="0.25"/>
    <row r="14775" x14ac:dyDescent="0.25"/>
    <row r="14776" x14ac:dyDescent="0.25"/>
    <row r="14777" x14ac:dyDescent="0.25"/>
    <row r="14778" x14ac:dyDescent="0.25"/>
    <row r="14779" x14ac:dyDescent="0.25"/>
    <row r="14780" x14ac:dyDescent="0.25"/>
    <row r="14781" x14ac:dyDescent="0.25"/>
    <row r="14782" x14ac:dyDescent="0.25"/>
    <row r="14783" x14ac:dyDescent="0.25"/>
    <row r="14784" x14ac:dyDescent="0.25"/>
    <row r="14785" x14ac:dyDescent="0.25"/>
    <row r="14786" x14ac:dyDescent="0.25"/>
    <row r="14787" x14ac:dyDescent="0.25"/>
    <row r="14788" x14ac:dyDescent="0.25"/>
    <row r="14789" x14ac:dyDescent="0.25"/>
    <row r="14790" x14ac:dyDescent="0.25"/>
    <row r="14791" x14ac:dyDescent="0.25"/>
    <row r="14792" x14ac:dyDescent="0.25"/>
    <row r="14793" x14ac:dyDescent="0.25"/>
    <row r="14794" x14ac:dyDescent="0.25"/>
    <row r="14795" x14ac:dyDescent="0.25"/>
    <row r="14796" x14ac:dyDescent="0.25"/>
    <row r="14797" x14ac:dyDescent="0.25"/>
    <row r="14798" x14ac:dyDescent="0.25"/>
    <row r="14799" x14ac:dyDescent="0.25"/>
    <row r="14800" x14ac:dyDescent="0.25"/>
    <row r="14801" x14ac:dyDescent="0.25"/>
    <row r="14802" x14ac:dyDescent="0.25"/>
    <row r="14803" x14ac:dyDescent="0.25"/>
    <row r="14804" x14ac:dyDescent="0.25"/>
    <row r="14805" x14ac:dyDescent="0.25"/>
    <row r="14806" x14ac:dyDescent="0.25"/>
    <row r="14807" x14ac:dyDescent="0.25"/>
    <row r="14808" x14ac:dyDescent="0.25"/>
    <row r="14809" x14ac:dyDescent="0.25"/>
    <row r="14810" x14ac:dyDescent="0.25"/>
    <row r="14811" x14ac:dyDescent="0.25"/>
    <row r="14812" x14ac:dyDescent="0.25"/>
    <row r="14813" x14ac:dyDescent="0.25"/>
    <row r="14814" x14ac:dyDescent="0.25"/>
    <row r="14815" x14ac:dyDescent="0.25"/>
    <row r="14816" x14ac:dyDescent="0.25"/>
    <row r="14817" x14ac:dyDescent="0.25"/>
    <row r="14818" x14ac:dyDescent="0.25"/>
    <row r="14819" x14ac:dyDescent="0.25"/>
    <row r="14820" x14ac:dyDescent="0.25"/>
    <row r="14821" x14ac:dyDescent="0.25"/>
    <row r="14822" x14ac:dyDescent="0.25"/>
    <row r="14823" x14ac:dyDescent="0.25"/>
    <row r="14824" x14ac:dyDescent="0.25"/>
    <row r="14825" x14ac:dyDescent="0.25"/>
    <row r="14826" x14ac:dyDescent="0.25"/>
    <row r="14827" x14ac:dyDescent="0.25"/>
    <row r="14828" x14ac:dyDescent="0.25"/>
    <row r="14829" x14ac:dyDescent="0.25"/>
    <row r="14830" x14ac:dyDescent="0.25"/>
    <row r="14831" x14ac:dyDescent="0.25"/>
    <row r="14832" x14ac:dyDescent="0.25"/>
    <row r="14833" x14ac:dyDescent="0.25"/>
    <row r="14834" x14ac:dyDescent="0.25"/>
    <row r="14835" x14ac:dyDescent="0.25"/>
    <row r="14836" x14ac:dyDescent="0.25"/>
    <row r="14837" x14ac:dyDescent="0.25"/>
    <row r="14838" x14ac:dyDescent="0.25"/>
    <row r="14839" x14ac:dyDescent="0.25"/>
    <row r="14840" x14ac:dyDescent="0.25"/>
    <row r="14841" x14ac:dyDescent="0.25"/>
    <row r="14842" x14ac:dyDescent="0.25"/>
    <row r="14843" x14ac:dyDescent="0.25"/>
    <row r="14844" x14ac:dyDescent="0.25"/>
    <row r="14845" x14ac:dyDescent="0.25"/>
    <row r="14846" x14ac:dyDescent="0.25"/>
    <row r="14847" x14ac:dyDescent="0.25"/>
    <row r="14848" x14ac:dyDescent="0.25"/>
    <row r="14849" x14ac:dyDescent="0.25"/>
    <row r="14850" x14ac:dyDescent="0.25"/>
    <row r="14851" x14ac:dyDescent="0.25"/>
    <row r="14852" x14ac:dyDescent="0.25"/>
    <row r="14853" x14ac:dyDescent="0.25"/>
    <row r="14854" x14ac:dyDescent="0.25"/>
    <row r="14855" x14ac:dyDescent="0.25"/>
    <row r="14856" x14ac:dyDescent="0.25"/>
    <row r="14857" x14ac:dyDescent="0.25"/>
    <row r="14858" x14ac:dyDescent="0.25"/>
    <row r="14859" x14ac:dyDescent="0.25"/>
    <row r="14860" x14ac:dyDescent="0.25"/>
    <row r="14861" x14ac:dyDescent="0.25"/>
    <row r="14862" x14ac:dyDescent="0.25"/>
    <row r="14863" x14ac:dyDescent="0.25"/>
    <row r="14864" x14ac:dyDescent="0.25"/>
    <row r="14865" x14ac:dyDescent="0.25"/>
    <row r="14866" x14ac:dyDescent="0.25"/>
    <row r="14867" x14ac:dyDescent="0.25"/>
    <row r="14868" x14ac:dyDescent="0.25"/>
    <row r="14869" x14ac:dyDescent="0.25"/>
    <row r="14870" x14ac:dyDescent="0.25"/>
    <row r="14871" x14ac:dyDescent="0.25"/>
    <row r="14872" x14ac:dyDescent="0.25"/>
    <row r="14873" x14ac:dyDescent="0.25"/>
    <row r="14874" x14ac:dyDescent="0.25"/>
    <row r="14875" x14ac:dyDescent="0.25"/>
    <row r="14876" x14ac:dyDescent="0.25"/>
    <row r="14877" x14ac:dyDescent="0.25"/>
    <row r="14878" x14ac:dyDescent="0.25"/>
    <row r="14879" x14ac:dyDescent="0.25"/>
    <row r="14880" x14ac:dyDescent="0.25"/>
    <row r="14881" x14ac:dyDescent="0.25"/>
    <row r="14882" x14ac:dyDescent="0.25"/>
    <row r="14883" x14ac:dyDescent="0.25"/>
    <row r="14884" x14ac:dyDescent="0.25"/>
    <row r="14885" x14ac:dyDescent="0.25"/>
    <row r="14886" x14ac:dyDescent="0.25"/>
    <row r="14887" x14ac:dyDescent="0.25"/>
    <row r="14888" x14ac:dyDescent="0.25"/>
    <row r="14889" x14ac:dyDescent="0.25"/>
    <row r="14890" x14ac:dyDescent="0.25"/>
    <row r="14891" x14ac:dyDescent="0.25"/>
    <row r="14892" x14ac:dyDescent="0.25"/>
    <row r="14893" x14ac:dyDescent="0.25"/>
    <row r="14894" x14ac:dyDescent="0.25"/>
    <row r="14895" x14ac:dyDescent="0.25"/>
    <row r="14896" x14ac:dyDescent="0.25"/>
    <row r="14897" x14ac:dyDescent="0.25"/>
    <row r="14898" x14ac:dyDescent="0.25"/>
    <row r="14899" x14ac:dyDescent="0.25"/>
    <row r="14900" x14ac:dyDescent="0.25"/>
    <row r="14901" x14ac:dyDescent="0.25"/>
    <row r="14902" x14ac:dyDescent="0.25"/>
    <row r="14903" x14ac:dyDescent="0.25"/>
    <row r="14904" x14ac:dyDescent="0.25"/>
    <row r="14905" x14ac:dyDescent="0.25"/>
    <row r="14906" x14ac:dyDescent="0.25"/>
    <row r="14907" x14ac:dyDescent="0.25"/>
    <row r="14908" x14ac:dyDescent="0.25"/>
    <row r="14909" x14ac:dyDescent="0.25"/>
    <row r="14910" x14ac:dyDescent="0.25"/>
    <row r="14911" x14ac:dyDescent="0.25"/>
    <row r="14912" x14ac:dyDescent="0.25"/>
    <row r="14913" x14ac:dyDescent="0.25"/>
    <row r="14914" x14ac:dyDescent="0.25"/>
    <row r="14915" x14ac:dyDescent="0.25"/>
    <row r="14916" x14ac:dyDescent="0.25"/>
    <row r="14917" x14ac:dyDescent="0.25"/>
    <row r="14918" x14ac:dyDescent="0.25"/>
    <row r="14919" x14ac:dyDescent="0.25"/>
    <row r="14920" x14ac:dyDescent="0.25"/>
    <row r="14921" x14ac:dyDescent="0.25"/>
    <row r="14922" x14ac:dyDescent="0.25"/>
    <row r="14923" x14ac:dyDescent="0.25"/>
    <row r="14924" x14ac:dyDescent="0.25"/>
    <row r="14925" x14ac:dyDescent="0.25"/>
    <row r="14926" x14ac:dyDescent="0.25"/>
    <row r="14927" x14ac:dyDescent="0.25"/>
    <row r="14928" x14ac:dyDescent="0.25"/>
    <row r="14929" x14ac:dyDescent="0.25"/>
    <row r="14930" x14ac:dyDescent="0.25"/>
    <row r="14931" x14ac:dyDescent="0.25"/>
    <row r="14932" x14ac:dyDescent="0.25"/>
    <row r="14933" x14ac:dyDescent="0.25"/>
    <row r="14934" x14ac:dyDescent="0.25"/>
    <row r="14935" x14ac:dyDescent="0.25"/>
    <row r="14936" x14ac:dyDescent="0.25"/>
    <row r="14937" x14ac:dyDescent="0.25"/>
    <row r="14938" x14ac:dyDescent="0.25"/>
    <row r="14939" x14ac:dyDescent="0.25"/>
    <row r="14940" x14ac:dyDescent="0.25"/>
    <row r="14941" x14ac:dyDescent="0.25"/>
    <row r="14942" x14ac:dyDescent="0.25"/>
    <row r="14943" x14ac:dyDescent="0.25"/>
    <row r="14944" x14ac:dyDescent="0.25"/>
    <row r="14945" x14ac:dyDescent="0.25"/>
    <row r="14946" x14ac:dyDescent="0.25"/>
    <row r="14947" x14ac:dyDescent="0.25"/>
    <row r="14948" x14ac:dyDescent="0.25"/>
    <row r="14949" x14ac:dyDescent="0.25"/>
    <row r="14950" x14ac:dyDescent="0.25"/>
    <row r="14951" x14ac:dyDescent="0.25"/>
    <row r="14952" x14ac:dyDescent="0.25"/>
    <row r="14953" x14ac:dyDescent="0.25"/>
    <row r="14954" x14ac:dyDescent="0.25"/>
    <row r="14955" x14ac:dyDescent="0.25"/>
    <row r="14956" x14ac:dyDescent="0.25"/>
    <row r="14957" x14ac:dyDescent="0.25"/>
    <row r="14958" x14ac:dyDescent="0.25"/>
    <row r="14959" x14ac:dyDescent="0.25"/>
    <row r="14960" x14ac:dyDescent="0.25"/>
    <row r="14961" x14ac:dyDescent="0.25"/>
    <row r="14962" x14ac:dyDescent="0.25"/>
    <row r="14963" x14ac:dyDescent="0.25"/>
    <row r="14964" x14ac:dyDescent="0.25"/>
    <row r="14965" x14ac:dyDescent="0.25"/>
    <row r="14966" x14ac:dyDescent="0.25"/>
    <row r="14967" x14ac:dyDescent="0.25"/>
    <row r="14968" x14ac:dyDescent="0.25"/>
    <row r="14969" x14ac:dyDescent="0.25"/>
    <row r="14970" x14ac:dyDescent="0.25"/>
    <row r="14971" x14ac:dyDescent="0.25"/>
    <row r="14972" x14ac:dyDescent="0.25"/>
    <row r="14973" x14ac:dyDescent="0.25"/>
    <row r="14974" x14ac:dyDescent="0.25"/>
    <row r="14975" x14ac:dyDescent="0.25"/>
    <row r="14976" x14ac:dyDescent="0.25"/>
    <row r="14977" x14ac:dyDescent="0.25"/>
    <row r="14978" x14ac:dyDescent="0.25"/>
    <row r="14979" x14ac:dyDescent="0.25"/>
    <row r="14980" x14ac:dyDescent="0.25"/>
    <row r="14981" x14ac:dyDescent="0.25"/>
    <row r="14982" x14ac:dyDescent="0.25"/>
    <row r="14983" x14ac:dyDescent="0.25"/>
    <row r="14984" x14ac:dyDescent="0.25"/>
    <row r="14985" x14ac:dyDescent="0.25"/>
    <row r="14986" x14ac:dyDescent="0.25"/>
    <row r="14987" x14ac:dyDescent="0.25"/>
    <row r="14988" x14ac:dyDescent="0.25"/>
    <row r="14989" x14ac:dyDescent="0.25"/>
    <row r="14990" x14ac:dyDescent="0.25"/>
    <row r="14991" x14ac:dyDescent="0.25"/>
    <row r="14992" x14ac:dyDescent="0.25"/>
    <row r="14993" x14ac:dyDescent="0.25"/>
    <row r="14994" x14ac:dyDescent="0.25"/>
    <row r="14995" x14ac:dyDescent="0.25"/>
    <row r="14996" x14ac:dyDescent="0.25"/>
    <row r="14997" x14ac:dyDescent="0.25"/>
    <row r="14998" x14ac:dyDescent="0.25"/>
    <row r="14999" x14ac:dyDescent="0.25"/>
    <row r="15000" x14ac:dyDescent="0.25"/>
    <row r="15001" x14ac:dyDescent="0.25"/>
    <row r="15002" x14ac:dyDescent="0.25"/>
    <row r="15003" x14ac:dyDescent="0.25"/>
    <row r="15004" x14ac:dyDescent="0.25"/>
    <row r="15005" x14ac:dyDescent="0.25"/>
    <row r="15006" x14ac:dyDescent="0.25"/>
    <row r="15007" x14ac:dyDescent="0.25"/>
    <row r="15008" x14ac:dyDescent="0.25"/>
    <row r="15009" x14ac:dyDescent="0.25"/>
    <row r="15010" x14ac:dyDescent="0.25"/>
    <row r="15011" x14ac:dyDescent="0.25"/>
    <row r="15012" x14ac:dyDescent="0.25"/>
    <row r="15013" x14ac:dyDescent="0.25"/>
    <row r="15014" x14ac:dyDescent="0.25"/>
    <row r="15015" x14ac:dyDescent="0.25"/>
    <row r="15016" x14ac:dyDescent="0.25"/>
    <row r="15017" x14ac:dyDescent="0.25"/>
    <row r="15018" x14ac:dyDescent="0.25"/>
    <row r="15019" x14ac:dyDescent="0.25"/>
    <row r="15020" x14ac:dyDescent="0.25"/>
    <row r="15021" x14ac:dyDescent="0.25"/>
    <row r="15022" x14ac:dyDescent="0.25"/>
    <row r="15023" x14ac:dyDescent="0.25"/>
    <row r="15024" x14ac:dyDescent="0.25"/>
    <row r="15025" x14ac:dyDescent="0.25"/>
    <row r="15026" x14ac:dyDescent="0.25"/>
    <row r="15027" x14ac:dyDescent="0.25"/>
    <row r="15028" x14ac:dyDescent="0.25"/>
    <row r="15029" x14ac:dyDescent="0.25"/>
    <row r="15030" x14ac:dyDescent="0.25"/>
    <row r="15031" x14ac:dyDescent="0.25"/>
    <row r="15032" x14ac:dyDescent="0.25"/>
    <row r="15033" x14ac:dyDescent="0.25"/>
    <row r="15034" x14ac:dyDescent="0.25"/>
    <row r="15035" x14ac:dyDescent="0.25"/>
    <row r="15036" x14ac:dyDescent="0.25"/>
    <row r="15037" x14ac:dyDescent="0.25"/>
    <row r="15038" x14ac:dyDescent="0.25"/>
    <row r="15039" x14ac:dyDescent="0.25"/>
    <row r="15040" x14ac:dyDescent="0.25"/>
    <row r="15041" x14ac:dyDescent="0.25"/>
    <row r="15042" x14ac:dyDescent="0.25"/>
    <row r="15043" x14ac:dyDescent="0.25"/>
    <row r="15044" x14ac:dyDescent="0.25"/>
    <row r="15045" x14ac:dyDescent="0.25"/>
    <row r="15046" x14ac:dyDescent="0.25"/>
    <row r="15047" x14ac:dyDescent="0.25"/>
    <row r="15048" x14ac:dyDescent="0.25"/>
    <row r="15049" x14ac:dyDescent="0.25"/>
    <row r="15050" x14ac:dyDescent="0.25"/>
    <row r="15051" x14ac:dyDescent="0.25"/>
    <row r="15052" x14ac:dyDescent="0.25"/>
    <row r="15053" x14ac:dyDescent="0.25"/>
    <row r="15054" x14ac:dyDescent="0.25"/>
    <row r="15055" x14ac:dyDescent="0.25"/>
    <row r="15056" x14ac:dyDescent="0.25"/>
    <row r="15057" x14ac:dyDescent="0.25"/>
    <row r="15058" x14ac:dyDescent="0.25"/>
    <row r="15059" x14ac:dyDescent="0.25"/>
    <row r="15060" x14ac:dyDescent="0.25"/>
    <row r="15061" x14ac:dyDescent="0.25"/>
    <row r="15062" x14ac:dyDescent="0.25"/>
    <row r="15063" x14ac:dyDescent="0.25"/>
    <row r="15064" x14ac:dyDescent="0.25"/>
    <row r="15065" x14ac:dyDescent="0.25"/>
    <row r="15066" x14ac:dyDescent="0.25"/>
    <row r="15067" x14ac:dyDescent="0.25"/>
    <row r="15068" x14ac:dyDescent="0.25"/>
    <row r="15069" x14ac:dyDescent="0.25"/>
    <row r="15070" x14ac:dyDescent="0.25"/>
    <row r="15071" x14ac:dyDescent="0.25"/>
    <row r="15072" x14ac:dyDescent="0.25"/>
    <row r="15073" x14ac:dyDescent="0.25"/>
    <row r="15074" x14ac:dyDescent="0.25"/>
    <row r="15075" x14ac:dyDescent="0.25"/>
    <row r="15076" x14ac:dyDescent="0.25"/>
    <row r="15077" x14ac:dyDescent="0.25"/>
    <row r="15078" x14ac:dyDescent="0.25"/>
    <row r="15079" x14ac:dyDescent="0.25"/>
    <row r="15080" x14ac:dyDescent="0.25"/>
    <row r="15081" x14ac:dyDescent="0.25"/>
    <row r="15082" x14ac:dyDescent="0.25"/>
    <row r="15083" x14ac:dyDescent="0.25"/>
    <row r="15084" x14ac:dyDescent="0.25"/>
    <row r="15085" x14ac:dyDescent="0.25"/>
    <row r="15086" x14ac:dyDescent="0.25"/>
    <row r="15087" x14ac:dyDescent="0.25"/>
    <row r="15088" x14ac:dyDescent="0.25"/>
    <row r="15089" x14ac:dyDescent="0.25"/>
    <row r="15090" x14ac:dyDescent="0.25"/>
    <row r="15091" x14ac:dyDescent="0.25"/>
    <row r="15092" x14ac:dyDescent="0.25"/>
    <row r="15093" x14ac:dyDescent="0.25"/>
    <row r="15094" x14ac:dyDescent="0.25"/>
    <row r="15095" x14ac:dyDescent="0.25"/>
    <row r="15096" x14ac:dyDescent="0.25"/>
    <row r="15097" x14ac:dyDescent="0.25"/>
    <row r="15098" x14ac:dyDescent="0.25"/>
    <row r="15099" x14ac:dyDescent="0.25"/>
    <row r="15100" x14ac:dyDescent="0.25"/>
    <row r="15101" x14ac:dyDescent="0.25"/>
    <row r="15102" x14ac:dyDescent="0.25"/>
    <row r="15103" x14ac:dyDescent="0.25"/>
    <row r="15104" x14ac:dyDescent="0.25"/>
    <row r="15105" x14ac:dyDescent="0.25"/>
    <row r="15106" x14ac:dyDescent="0.25"/>
    <row r="15107" x14ac:dyDescent="0.25"/>
    <row r="15108" x14ac:dyDescent="0.25"/>
    <row r="15109" x14ac:dyDescent="0.25"/>
    <row r="15110" x14ac:dyDescent="0.25"/>
    <row r="15111" x14ac:dyDescent="0.25"/>
    <row r="15112" x14ac:dyDescent="0.25"/>
    <row r="15113" x14ac:dyDescent="0.25"/>
    <row r="15114" x14ac:dyDescent="0.25"/>
    <row r="15115" x14ac:dyDescent="0.25"/>
    <row r="15116" x14ac:dyDescent="0.25"/>
    <row r="15117" x14ac:dyDescent="0.25"/>
    <row r="15118" x14ac:dyDescent="0.25"/>
    <row r="15119" x14ac:dyDescent="0.25"/>
    <row r="15120" x14ac:dyDescent="0.25"/>
    <row r="15121" x14ac:dyDescent="0.25"/>
    <row r="15122" x14ac:dyDescent="0.25"/>
    <row r="15123" x14ac:dyDescent="0.25"/>
    <row r="15124" x14ac:dyDescent="0.25"/>
    <row r="15125" x14ac:dyDescent="0.25"/>
    <row r="15126" x14ac:dyDescent="0.25"/>
    <row r="15127" x14ac:dyDescent="0.25"/>
    <row r="15128" x14ac:dyDescent="0.25"/>
    <row r="15129" x14ac:dyDescent="0.25"/>
    <row r="15130" x14ac:dyDescent="0.25"/>
    <row r="15131" x14ac:dyDescent="0.25"/>
    <row r="15132" x14ac:dyDescent="0.25"/>
    <row r="15133" x14ac:dyDescent="0.25"/>
    <row r="15134" x14ac:dyDescent="0.25"/>
    <row r="15135" x14ac:dyDescent="0.25"/>
    <row r="15136" x14ac:dyDescent="0.25"/>
    <row r="15137" x14ac:dyDescent="0.25"/>
    <row r="15138" x14ac:dyDescent="0.25"/>
    <row r="15139" x14ac:dyDescent="0.25"/>
    <row r="15140" x14ac:dyDescent="0.25"/>
    <row r="15141" x14ac:dyDescent="0.25"/>
    <row r="15142" x14ac:dyDescent="0.25"/>
    <row r="15143" x14ac:dyDescent="0.25"/>
    <row r="15144" x14ac:dyDescent="0.25"/>
    <row r="15145" x14ac:dyDescent="0.25"/>
    <row r="15146" x14ac:dyDescent="0.25"/>
    <row r="15147" x14ac:dyDescent="0.25"/>
    <row r="15148" x14ac:dyDescent="0.25"/>
    <row r="15149" x14ac:dyDescent="0.25"/>
    <row r="15150" x14ac:dyDescent="0.25"/>
    <row r="15151" x14ac:dyDescent="0.25"/>
    <row r="15152" x14ac:dyDescent="0.25"/>
    <row r="15153" x14ac:dyDescent="0.25"/>
    <row r="15154" x14ac:dyDescent="0.25"/>
    <row r="15155" x14ac:dyDescent="0.25"/>
    <row r="15156" x14ac:dyDescent="0.25"/>
    <row r="15157" x14ac:dyDescent="0.25"/>
    <row r="15158" x14ac:dyDescent="0.25"/>
    <row r="15159" x14ac:dyDescent="0.25"/>
    <row r="15160" x14ac:dyDescent="0.25"/>
    <row r="15161" x14ac:dyDescent="0.25"/>
    <row r="15162" x14ac:dyDescent="0.25"/>
    <row r="15163" x14ac:dyDescent="0.25"/>
    <row r="15164" x14ac:dyDescent="0.25"/>
    <row r="15165" x14ac:dyDescent="0.25"/>
    <row r="15166" x14ac:dyDescent="0.25"/>
    <row r="15167" x14ac:dyDescent="0.25"/>
    <row r="15168" x14ac:dyDescent="0.25"/>
    <row r="15169" x14ac:dyDescent="0.25"/>
    <row r="15170" x14ac:dyDescent="0.25"/>
    <row r="15171" x14ac:dyDescent="0.25"/>
    <row r="15172" x14ac:dyDescent="0.25"/>
    <row r="15173" x14ac:dyDescent="0.25"/>
    <row r="15174" x14ac:dyDescent="0.25"/>
    <row r="15175" x14ac:dyDescent="0.25"/>
    <row r="15176" x14ac:dyDescent="0.25"/>
    <row r="15177" x14ac:dyDescent="0.25"/>
    <row r="15178" x14ac:dyDescent="0.25"/>
    <row r="15179" x14ac:dyDescent="0.25"/>
    <row r="15180" x14ac:dyDescent="0.25"/>
    <row r="15181" x14ac:dyDescent="0.25"/>
    <row r="15182" x14ac:dyDescent="0.25"/>
    <row r="15183" x14ac:dyDescent="0.25"/>
    <row r="15184" x14ac:dyDescent="0.25"/>
    <row r="15185" x14ac:dyDescent="0.25"/>
    <row r="15186" x14ac:dyDescent="0.25"/>
    <row r="15187" x14ac:dyDescent="0.25"/>
    <row r="15188" x14ac:dyDescent="0.25"/>
    <row r="15189" x14ac:dyDescent="0.25"/>
    <row r="15190" x14ac:dyDescent="0.25"/>
    <row r="15191" x14ac:dyDescent="0.25"/>
    <row r="15192" x14ac:dyDescent="0.25"/>
    <row r="15193" x14ac:dyDescent="0.25"/>
    <row r="15194" x14ac:dyDescent="0.25"/>
    <row r="15195" x14ac:dyDescent="0.25"/>
    <row r="15196" x14ac:dyDescent="0.25"/>
    <row r="15197" x14ac:dyDescent="0.25"/>
    <row r="15198" x14ac:dyDescent="0.25"/>
    <row r="15199" x14ac:dyDescent="0.25"/>
    <row r="15200" x14ac:dyDescent="0.25"/>
    <row r="15201" x14ac:dyDescent="0.25"/>
    <row r="15202" x14ac:dyDescent="0.25"/>
    <row r="15203" x14ac:dyDescent="0.25"/>
    <row r="15204" x14ac:dyDescent="0.25"/>
    <row r="15205" x14ac:dyDescent="0.25"/>
    <row r="15206" x14ac:dyDescent="0.25"/>
    <row r="15207" x14ac:dyDescent="0.25"/>
    <row r="15208" x14ac:dyDescent="0.25"/>
    <row r="15209" x14ac:dyDescent="0.25"/>
    <row r="15210" x14ac:dyDescent="0.25"/>
    <row r="15211" x14ac:dyDescent="0.25"/>
    <row r="15212" x14ac:dyDescent="0.25"/>
    <row r="15213" x14ac:dyDescent="0.25"/>
    <row r="15214" x14ac:dyDescent="0.25"/>
    <row r="15215" x14ac:dyDescent="0.25"/>
    <row r="15216" x14ac:dyDescent="0.25"/>
    <row r="15217" x14ac:dyDescent="0.25"/>
    <row r="15218" x14ac:dyDescent="0.25"/>
    <row r="15219" x14ac:dyDescent="0.25"/>
    <row r="15220" x14ac:dyDescent="0.25"/>
    <row r="15221" x14ac:dyDescent="0.25"/>
    <row r="15222" x14ac:dyDescent="0.25"/>
    <row r="15223" x14ac:dyDescent="0.25"/>
    <row r="15224" x14ac:dyDescent="0.25"/>
    <row r="15225" x14ac:dyDescent="0.25"/>
    <row r="15226" x14ac:dyDescent="0.25"/>
    <row r="15227" x14ac:dyDescent="0.25"/>
    <row r="15228" x14ac:dyDescent="0.25"/>
    <row r="15229" x14ac:dyDescent="0.25"/>
    <row r="15230" x14ac:dyDescent="0.25"/>
    <row r="15231" x14ac:dyDescent="0.25"/>
    <row r="15232" x14ac:dyDescent="0.25"/>
    <row r="15233" x14ac:dyDescent="0.25"/>
    <row r="15234" x14ac:dyDescent="0.25"/>
    <row r="15235" x14ac:dyDescent="0.25"/>
    <row r="15236" x14ac:dyDescent="0.25"/>
    <row r="15237" x14ac:dyDescent="0.25"/>
    <row r="15238" x14ac:dyDescent="0.25"/>
    <row r="15239" x14ac:dyDescent="0.25"/>
    <row r="15240" x14ac:dyDescent="0.25"/>
    <row r="15241" x14ac:dyDescent="0.25"/>
    <row r="15242" x14ac:dyDescent="0.25"/>
    <row r="15243" x14ac:dyDescent="0.25"/>
    <row r="15244" x14ac:dyDescent="0.25"/>
    <row r="15245" x14ac:dyDescent="0.25"/>
    <row r="15246" x14ac:dyDescent="0.25"/>
    <row r="15247" x14ac:dyDescent="0.25"/>
    <row r="15248" x14ac:dyDescent="0.25"/>
    <row r="15249" x14ac:dyDescent="0.25"/>
    <row r="15250" x14ac:dyDescent="0.25"/>
    <row r="15251" x14ac:dyDescent="0.25"/>
    <row r="15252" x14ac:dyDescent="0.25"/>
    <row r="15253" x14ac:dyDescent="0.25"/>
    <row r="15254" x14ac:dyDescent="0.25"/>
    <row r="15255" x14ac:dyDescent="0.25"/>
    <row r="15256" x14ac:dyDescent="0.25"/>
    <row r="15257" x14ac:dyDescent="0.25"/>
    <row r="15258" x14ac:dyDescent="0.25"/>
    <row r="15259" x14ac:dyDescent="0.25"/>
    <row r="15260" x14ac:dyDescent="0.25"/>
    <row r="15261" x14ac:dyDescent="0.25"/>
    <row r="15262" x14ac:dyDescent="0.25"/>
    <row r="15263" x14ac:dyDescent="0.25"/>
    <row r="15264" x14ac:dyDescent="0.25"/>
    <row r="15265" x14ac:dyDescent="0.25"/>
    <row r="15266" x14ac:dyDescent="0.25"/>
    <row r="15267" x14ac:dyDescent="0.25"/>
    <row r="15268" x14ac:dyDescent="0.25"/>
    <row r="15269" x14ac:dyDescent="0.25"/>
    <row r="15270" x14ac:dyDescent="0.25"/>
    <row r="15271" x14ac:dyDescent="0.25"/>
    <row r="15272" x14ac:dyDescent="0.25"/>
    <row r="15273" x14ac:dyDescent="0.25"/>
    <row r="15274" x14ac:dyDescent="0.25"/>
    <row r="15275" x14ac:dyDescent="0.25"/>
    <row r="15276" x14ac:dyDescent="0.25"/>
    <row r="15277" x14ac:dyDescent="0.25"/>
    <row r="15278" x14ac:dyDescent="0.25"/>
    <row r="15279" x14ac:dyDescent="0.25"/>
    <row r="15280" x14ac:dyDescent="0.25"/>
    <row r="15281" x14ac:dyDescent="0.25"/>
    <row r="15282" x14ac:dyDescent="0.25"/>
    <row r="15283" x14ac:dyDescent="0.25"/>
    <row r="15284" x14ac:dyDescent="0.25"/>
    <row r="15285" x14ac:dyDescent="0.25"/>
    <row r="15286" x14ac:dyDescent="0.25"/>
    <row r="15287" x14ac:dyDescent="0.25"/>
    <row r="15288" x14ac:dyDescent="0.25"/>
    <row r="15289" x14ac:dyDescent="0.25"/>
    <row r="15290" x14ac:dyDescent="0.25"/>
    <row r="15291" x14ac:dyDescent="0.25"/>
    <row r="15292" x14ac:dyDescent="0.25"/>
    <row r="15293" x14ac:dyDescent="0.25"/>
    <row r="15294" x14ac:dyDescent="0.25"/>
    <row r="15295" x14ac:dyDescent="0.25"/>
    <row r="15296" x14ac:dyDescent="0.25"/>
    <row r="15297" x14ac:dyDescent="0.25"/>
    <row r="15298" x14ac:dyDescent="0.25"/>
    <row r="15299" x14ac:dyDescent="0.25"/>
    <row r="15300" x14ac:dyDescent="0.25"/>
    <row r="15301" x14ac:dyDescent="0.25"/>
    <row r="15302" x14ac:dyDescent="0.25"/>
    <row r="15303" x14ac:dyDescent="0.25"/>
    <row r="15304" x14ac:dyDescent="0.25"/>
    <row r="15305" x14ac:dyDescent="0.25"/>
    <row r="15306" x14ac:dyDescent="0.25"/>
    <row r="15307" x14ac:dyDescent="0.25"/>
    <row r="15308" x14ac:dyDescent="0.25"/>
    <row r="15309" x14ac:dyDescent="0.25"/>
    <row r="15310" x14ac:dyDescent="0.25"/>
    <row r="15311" x14ac:dyDescent="0.25"/>
    <row r="15312" x14ac:dyDescent="0.25"/>
    <row r="15313" x14ac:dyDescent="0.25"/>
    <row r="15314" x14ac:dyDescent="0.25"/>
    <row r="15315" x14ac:dyDescent="0.25"/>
    <row r="15316" x14ac:dyDescent="0.25"/>
    <row r="15317" x14ac:dyDescent="0.25"/>
    <row r="15318" x14ac:dyDescent="0.25"/>
    <row r="15319" x14ac:dyDescent="0.25"/>
    <row r="15320" x14ac:dyDescent="0.25"/>
    <row r="15321" x14ac:dyDescent="0.25"/>
    <row r="15322" x14ac:dyDescent="0.25"/>
    <row r="15323" x14ac:dyDescent="0.25"/>
    <row r="15324" x14ac:dyDescent="0.25"/>
    <row r="15325" x14ac:dyDescent="0.25"/>
    <row r="15326" x14ac:dyDescent="0.25"/>
    <row r="15327" x14ac:dyDescent="0.25"/>
    <row r="15328" x14ac:dyDescent="0.25"/>
    <row r="15329" x14ac:dyDescent="0.25"/>
    <row r="15330" x14ac:dyDescent="0.25"/>
    <row r="15331" x14ac:dyDescent="0.25"/>
    <row r="15332" x14ac:dyDescent="0.25"/>
    <row r="15333" x14ac:dyDescent="0.25"/>
    <row r="15334" x14ac:dyDescent="0.25"/>
    <row r="15335" x14ac:dyDescent="0.25"/>
    <row r="15336" x14ac:dyDescent="0.25"/>
    <row r="15337" x14ac:dyDescent="0.25"/>
    <row r="15338" x14ac:dyDescent="0.25"/>
    <row r="15339" x14ac:dyDescent="0.25"/>
    <row r="15340" x14ac:dyDescent="0.25"/>
    <row r="15341" x14ac:dyDescent="0.25"/>
    <row r="15342" x14ac:dyDescent="0.25"/>
    <row r="15343" x14ac:dyDescent="0.25"/>
    <row r="15344" x14ac:dyDescent="0.25"/>
    <row r="15345" x14ac:dyDescent="0.25"/>
    <row r="15346" x14ac:dyDescent="0.25"/>
    <row r="15347" x14ac:dyDescent="0.25"/>
    <row r="15348" x14ac:dyDescent="0.25"/>
    <row r="15349" x14ac:dyDescent="0.25"/>
    <row r="15350" x14ac:dyDescent="0.25"/>
    <row r="15351" x14ac:dyDescent="0.25"/>
    <row r="15352" x14ac:dyDescent="0.25"/>
    <row r="15353" x14ac:dyDescent="0.25"/>
    <row r="15354" x14ac:dyDescent="0.25"/>
    <row r="15355" x14ac:dyDescent="0.25"/>
    <row r="15356" x14ac:dyDescent="0.25"/>
    <row r="15357" x14ac:dyDescent="0.25"/>
    <row r="15358" x14ac:dyDescent="0.25"/>
    <row r="15359" x14ac:dyDescent="0.25"/>
    <row r="15360" x14ac:dyDescent="0.25"/>
    <row r="15361" x14ac:dyDescent="0.25"/>
    <row r="15362" x14ac:dyDescent="0.25"/>
    <row r="15363" x14ac:dyDescent="0.25"/>
    <row r="15364" x14ac:dyDescent="0.25"/>
    <row r="15365" x14ac:dyDescent="0.25"/>
    <row r="15366" x14ac:dyDescent="0.25"/>
    <row r="15367" x14ac:dyDescent="0.25"/>
    <row r="15368" x14ac:dyDescent="0.25"/>
    <row r="15369" x14ac:dyDescent="0.25"/>
    <row r="15370" x14ac:dyDescent="0.25"/>
    <row r="15371" x14ac:dyDescent="0.25"/>
    <row r="15372" x14ac:dyDescent="0.25"/>
    <row r="15373" x14ac:dyDescent="0.25"/>
    <row r="15374" x14ac:dyDescent="0.25"/>
    <row r="15375" x14ac:dyDescent="0.25"/>
    <row r="15376" x14ac:dyDescent="0.25"/>
    <row r="15377" x14ac:dyDescent="0.25"/>
    <row r="15378" x14ac:dyDescent="0.25"/>
    <row r="15379" x14ac:dyDescent="0.25"/>
    <row r="15380" x14ac:dyDescent="0.25"/>
    <row r="15381" x14ac:dyDescent="0.25"/>
    <row r="15382" x14ac:dyDescent="0.25"/>
    <row r="15383" x14ac:dyDescent="0.25"/>
    <row r="15384" x14ac:dyDescent="0.25"/>
    <row r="15385" x14ac:dyDescent="0.25"/>
    <row r="15386" x14ac:dyDescent="0.25"/>
    <row r="15387" x14ac:dyDescent="0.25"/>
    <row r="15388" x14ac:dyDescent="0.25"/>
    <row r="15389" x14ac:dyDescent="0.25"/>
    <row r="15390" x14ac:dyDescent="0.25"/>
    <row r="15391" x14ac:dyDescent="0.25"/>
    <row r="15392" x14ac:dyDescent="0.25"/>
    <row r="15393" x14ac:dyDescent="0.25"/>
    <row r="15394" x14ac:dyDescent="0.25"/>
    <row r="15395" x14ac:dyDescent="0.25"/>
    <row r="15396" x14ac:dyDescent="0.25"/>
    <row r="15397" x14ac:dyDescent="0.25"/>
    <row r="15398" x14ac:dyDescent="0.25"/>
    <row r="15399" x14ac:dyDescent="0.25"/>
    <row r="15400" x14ac:dyDescent="0.25"/>
    <row r="15401" x14ac:dyDescent="0.25"/>
    <row r="15402" x14ac:dyDescent="0.25"/>
    <row r="15403" x14ac:dyDescent="0.25"/>
    <row r="15404" x14ac:dyDescent="0.25"/>
    <row r="15405" x14ac:dyDescent="0.25"/>
    <row r="15406" x14ac:dyDescent="0.25"/>
    <row r="15407" x14ac:dyDescent="0.25"/>
    <row r="15408" x14ac:dyDescent="0.25"/>
    <row r="15409" x14ac:dyDescent="0.25"/>
    <row r="15410" x14ac:dyDescent="0.25"/>
    <row r="15411" x14ac:dyDescent="0.25"/>
    <row r="15412" x14ac:dyDescent="0.25"/>
    <row r="15413" x14ac:dyDescent="0.25"/>
    <row r="15414" x14ac:dyDescent="0.25"/>
    <row r="15415" x14ac:dyDescent="0.25"/>
    <row r="15416" x14ac:dyDescent="0.25"/>
    <row r="15417" x14ac:dyDescent="0.25"/>
    <row r="15418" x14ac:dyDescent="0.25"/>
    <row r="15419" x14ac:dyDescent="0.25"/>
    <row r="15420" x14ac:dyDescent="0.25"/>
    <row r="15421" x14ac:dyDescent="0.25"/>
    <row r="15422" x14ac:dyDescent="0.25"/>
    <row r="15423" x14ac:dyDescent="0.25"/>
    <row r="15424" x14ac:dyDescent="0.25"/>
    <row r="15425" x14ac:dyDescent="0.25"/>
    <row r="15426" x14ac:dyDescent="0.25"/>
    <row r="15427" x14ac:dyDescent="0.25"/>
    <row r="15428" x14ac:dyDescent="0.25"/>
    <row r="15429" x14ac:dyDescent="0.25"/>
    <row r="15430" x14ac:dyDescent="0.25"/>
    <row r="15431" x14ac:dyDescent="0.25"/>
    <row r="15432" x14ac:dyDescent="0.25"/>
    <row r="15433" x14ac:dyDescent="0.25"/>
    <row r="15434" x14ac:dyDescent="0.25"/>
    <row r="15435" x14ac:dyDescent="0.25"/>
    <row r="15436" x14ac:dyDescent="0.25"/>
    <row r="15437" x14ac:dyDescent="0.25"/>
    <row r="15438" x14ac:dyDescent="0.25"/>
    <row r="15439" x14ac:dyDescent="0.25"/>
    <row r="15440" x14ac:dyDescent="0.25"/>
    <row r="15441" x14ac:dyDescent="0.25"/>
    <row r="15442" x14ac:dyDescent="0.25"/>
    <row r="15443" x14ac:dyDescent="0.25"/>
    <row r="15444" x14ac:dyDescent="0.25"/>
    <row r="15445" x14ac:dyDescent="0.25"/>
    <row r="15446" x14ac:dyDescent="0.25"/>
    <row r="15447" x14ac:dyDescent="0.25"/>
    <row r="15448" x14ac:dyDescent="0.25"/>
    <row r="15449" x14ac:dyDescent="0.25"/>
    <row r="15450" x14ac:dyDescent="0.25"/>
    <row r="15451" x14ac:dyDescent="0.25"/>
    <row r="15452" x14ac:dyDescent="0.25"/>
    <row r="15453" x14ac:dyDescent="0.25"/>
    <row r="15454" x14ac:dyDescent="0.25"/>
    <row r="15455" x14ac:dyDescent="0.25"/>
    <row r="15456" x14ac:dyDescent="0.25"/>
    <row r="15457" x14ac:dyDescent="0.25"/>
    <row r="15458" x14ac:dyDescent="0.25"/>
    <row r="15459" x14ac:dyDescent="0.25"/>
    <row r="15460" x14ac:dyDescent="0.25"/>
    <row r="15461" x14ac:dyDescent="0.25"/>
    <row r="15462" x14ac:dyDescent="0.25"/>
    <row r="15463" x14ac:dyDescent="0.25"/>
    <row r="15464" x14ac:dyDescent="0.25"/>
    <row r="15465" x14ac:dyDescent="0.25"/>
    <row r="15466" x14ac:dyDescent="0.25"/>
    <row r="15467" x14ac:dyDescent="0.25"/>
    <row r="15468" x14ac:dyDescent="0.25"/>
    <row r="15469" x14ac:dyDescent="0.25"/>
    <row r="15470" x14ac:dyDescent="0.25"/>
    <row r="15471" x14ac:dyDescent="0.25"/>
    <row r="15472" x14ac:dyDescent="0.25"/>
    <row r="15473" x14ac:dyDescent="0.25"/>
    <row r="15474" x14ac:dyDescent="0.25"/>
    <row r="15475" x14ac:dyDescent="0.25"/>
    <row r="15476" x14ac:dyDescent="0.25"/>
    <row r="15477" x14ac:dyDescent="0.25"/>
    <row r="15478" x14ac:dyDescent="0.25"/>
    <row r="15479" x14ac:dyDescent="0.25"/>
    <row r="15480" x14ac:dyDescent="0.25"/>
    <row r="15481" x14ac:dyDescent="0.25"/>
    <row r="15482" x14ac:dyDescent="0.25"/>
    <row r="15483" x14ac:dyDescent="0.25"/>
    <row r="15484" x14ac:dyDescent="0.25"/>
    <row r="15485" x14ac:dyDescent="0.25"/>
    <row r="15486" x14ac:dyDescent="0.25"/>
    <row r="15487" x14ac:dyDescent="0.25"/>
    <row r="15488" x14ac:dyDescent="0.25"/>
    <row r="15489" x14ac:dyDescent="0.25"/>
    <row r="15490" x14ac:dyDescent="0.25"/>
    <row r="15491" x14ac:dyDescent="0.25"/>
    <row r="15492" x14ac:dyDescent="0.25"/>
    <row r="15493" x14ac:dyDescent="0.25"/>
    <row r="15494" x14ac:dyDescent="0.25"/>
    <row r="15495" x14ac:dyDescent="0.25"/>
    <row r="15496" x14ac:dyDescent="0.25"/>
    <row r="15497" x14ac:dyDescent="0.25"/>
    <row r="15498" x14ac:dyDescent="0.25"/>
    <row r="15499" x14ac:dyDescent="0.25"/>
    <row r="15500" x14ac:dyDescent="0.25"/>
    <row r="15501" x14ac:dyDescent="0.25"/>
    <row r="15502" x14ac:dyDescent="0.25"/>
    <row r="15503" x14ac:dyDescent="0.25"/>
    <row r="15504" x14ac:dyDescent="0.25"/>
    <row r="15505" x14ac:dyDescent="0.25"/>
    <row r="15506" x14ac:dyDescent="0.25"/>
    <row r="15507" x14ac:dyDescent="0.25"/>
    <row r="15508" x14ac:dyDescent="0.25"/>
    <row r="15509" x14ac:dyDescent="0.25"/>
    <row r="15510" x14ac:dyDescent="0.25"/>
    <row r="15511" x14ac:dyDescent="0.25"/>
    <row r="15512" x14ac:dyDescent="0.25"/>
    <row r="15513" x14ac:dyDescent="0.25"/>
    <row r="15514" x14ac:dyDescent="0.25"/>
    <row r="15515" x14ac:dyDescent="0.25"/>
    <row r="15516" x14ac:dyDescent="0.25"/>
    <row r="15517" x14ac:dyDescent="0.25"/>
    <row r="15518" x14ac:dyDescent="0.25"/>
    <row r="15519" x14ac:dyDescent="0.25"/>
    <row r="15520" x14ac:dyDescent="0.25"/>
    <row r="15521" x14ac:dyDescent="0.25"/>
    <row r="15522" x14ac:dyDescent="0.25"/>
    <row r="15523" x14ac:dyDescent="0.25"/>
    <row r="15524" x14ac:dyDescent="0.25"/>
    <row r="15525" x14ac:dyDescent="0.25"/>
    <row r="15526" x14ac:dyDescent="0.25"/>
    <row r="15527" x14ac:dyDescent="0.25"/>
    <row r="15528" x14ac:dyDescent="0.25"/>
    <row r="15529" x14ac:dyDescent="0.25"/>
    <row r="15530" x14ac:dyDescent="0.25"/>
    <row r="15531" x14ac:dyDescent="0.25"/>
    <row r="15532" x14ac:dyDescent="0.25"/>
    <row r="15533" x14ac:dyDescent="0.25"/>
    <row r="15534" x14ac:dyDescent="0.25"/>
    <row r="15535" x14ac:dyDescent="0.25"/>
    <row r="15536" x14ac:dyDescent="0.25"/>
    <row r="15537" x14ac:dyDescent="0.25"/>
    <row r="15538" x14ac:dyDescent="0.25"/>
    <row r="15539" x14ac:dyDescent="0.25"/>
    <row r="15540" x14ac:dyDescent="0.25"/>
    <row r="15541" x14ac:dyDescent="0.25"/>
    <row r="15542" x14ac:dyDescent="0.25"/>
    <row r="15543" x14ac:dyDescent="0.25"/>
    <row r="15544" x14ac:dyDescent="0.25"/>
    <row r="15545" x14ac:dyDescent="0.25"/>
    <row r="15546" x14ac:dyDescent="0.25"/>
    <row r="15547" x14ac:dyDescent="0.25"/>
    <row r="15548" x14ac:dyDescent="0.25"/>
    <row r="15549" x14ac:dyDescent="0.25"/>
    <row r="15550" x14ac:dyDescent="0.25"/>
    <row r="15551" x14ac:dyDescent="0.25"/>
    <row r="15552" x14ac:dyDescent="0.25"/>
    <row r="15553" x14ac:dyDescent="0.25"/>
    <row r="15554" x14ac:dyDescent="0.25"/>
    <row r="15555" x14ac:dyDescent="0.25"/>
    <row r="15556" x14ac:dyDescent="0.25"/>
    <row r="15557" x14ac:dyDescent="0.25"/>
    <row r="15558" x14ac:dyDescent="0.25"/>
    <row r="15559" x14ac:dyDescent="0.25"/>
    <row r="15560" x14ac:dyDescent="0.25"/>
    <row r="15561" x14ac:dyDescent="0.25"/>
    <row r="15562" x14ac:dyDescent="0.25"/>
    <row r="15563" x14ac:dyDescent="0.25"/>
    <row r="15564" x14ac:dyDescent="0.25"/>
    <row r="15565" x14ac:dyDescent="0.25"/>
    <row r="15566" x14ac:dyDescent="0.25"/>
    <row r="15567" x14ac:dyDescent="0.25"/>
    <row r="15568" x14ac:dyDescent="0.25"/>
    <row r="15569" x14ac:dyDescent="0.25"/>
    <row r="15570" x14ac:dyDescent="0.25"/>
    <row r="15571" x14ac:dyDescent="0.25"/>
    <row r="15572" x14ac:dyDescent="0.25"/>
    <row r="15573" x14ac:dyDescent="0.25"/>
    <row r="15574" x14ac:dyDescent="0.25"/>
    <row r="15575" x14ac:dyDescent="0.25"/>
    <row r="15576" x14ac:dyDescent="0.25"/>
    <row r="15577" x14ac:dyDescent="0.25"/>
    <row r="15578" x14ac:dyDescent="0.25"/>
    <row r="15579" x14ac:dyDescent="0.25"/>
    <row r="15580" x14ac:dyDescent="0.25"/>
    <row r="15581" x14ac:dyDescent="0.25"/>
    <row r="15582" x14ac:dyDescent="0.25"/>
    <row r="15583" x14ac:dyDescent="0.25"/>
    <row r="15584" x14ac:dyDescent="0.25"/>
    <row r="15585" x14ac:dyDescent="0.25"/>
    <row r="15586" x14ac:dyDescent="0.25"/>
    <row r="15587" x14ac:dyDescent="0.25"/>
    <row r="15588" x14ac:dyDescent="0.25"/>
    <row r="15589" x14ac:dyDescent="0.25"/>
    <row r="15590" x14ac:dyDescent="0.25"/>
    <row r="15591" x14ac:dyDescent="0.25"/>
    <row r="15592" x14ac:dyDescent="0.25"/>
    <row r="15593" x14ac:dyDescent="0.25"/>
    <row r="15594" x14ac:dyDescent="0.25"/>
    <row r="15595" x14ac:dyDescent="0.25"/>
    <row r="15596" x14ac:dyDescent="0.25"/>
    <row r="15597" x14ac:dyDescent="0.25"/>
    <row r="15598" x14ac:dyDescent="0.25"/>
    <row r="15599" x14ac:dyDescent="0.25"/>
    <row r="15600" x14ac:dyDescent="0.25"/>
    <row r="15601" x14ac:dyDescent="0.25"/>
    <row r="15602" x14ac:dyDescent="0.25"/>
    <row r="15603" x14ac:dyDescent="0.25"/>
    <row r="15604" x14ac:dyDescent="0.25"/>
    <row r="15605" x14ac:dyDescent="0.25"/>
    <row r="15606" x14ac:dyDescent="0.25"/>
    <row r="15607" x14ac:dyDescent="0.25"/>
    <row r="15608" x14ac:dyDescent="0.25"/>
    <row r="15609" x14ac:dyDescent="0.25"/>
    <row r="15610" x14ac:dyDescent="0.25"/>
    <row r="15611" x14ac:dyDescent="0.25"/>
    <row r="15612" x14ac:dyDescent="0.25"/>
    <row r="15613" x14ac:dyDescent="0.25"/>
    <row r="15614" x14ac:dyDescent="0.25"/>
    <row r="15615" x14ac:dyDescent="0.25"/>
    <row r="15616" x14ac:dyDescent="0.25"/>
    <row r="15617" x14ac:dyDescent="0.25"/>
    <row r="15618" x14ac:dyDescent="0.25"/>
    <row r="15619" x14ac:dyDescent="0.25"/>
    <row r="15620" x14ac:dyDescent="0.25"/>
    <row r="15621" x14ac:dyDescent="0.25"/>
    <row r="15622" x14ac:dyDescent="0.25"/>
    <row r="15623" x14ac:dyDescent="0.25"/>
    <row r="15624" x14ac:dyDescent="0.25"/>
    <row r="15625" x14ac:dyDescent="0.25"/>
    <row r="15626" x14ac:dyDescent="0.25"/>
    <row r="15627" x14ac:dyDescent="0.25"/>
    <row r="15628" x14ac:dyDescent="0.25"/>
    <row r="15629" x14ac:dyDescent="0.25"/>
    <row r="15630" x14ac:dyDescent="0.25"/>
    <row r="15631" x14ac:dyDescent="0.25"/>
    <row r="15632" x14ac:dyDescent="0.25"/>
    <row r="15633" x14ac:dyDescent="0.25"/>
    <row r="15634" x14ac:dyDescent="0.25"/>
    <row r="15635" x14ac:dyDescent="0.25"/>
    <row r="15636" x14ac:dyDescent="0.25"/>
    <row r="15637" x14ac:dyDescent="0.25"/>
    <row r="15638" x14ac:dyDescent="0.25"/>
    <row r="15639" x14ac:dyDescent="0.25"/>
    <row r="15640" x14ac:dyDescent="0.25"/>
    <row r="15641" x14ac:dyDescent="0.25"/>
    <row r="15642" x14ac:dyDescent="0.25"/>
    <row r="15643" x14ac:dyDescent="0.25"/>
    <row r="15644" x14ac:dyDescent="0.25"/>
    <row r="15645" x14ac:dyDescent="0.25"/>
    <row r="15646" x14ac:dyDescent="0.25"/>
    <row r="15647" x14ac:dyDescent="0.25"/>
    <row r="15648" x14ac:dyDescent="0.25"/>
    <row r="15649" x14ac:dyDescent="0.25"/>
    <row r="15650" x14ac:dyDescent="0.25"/>
    <row r="15651" x14ac:dyDescent="0.25"/>
    <row r="15652" x14ac:dyDescent="0.25"/>
    <row r="15653" x14ac:dyDescent="0.25"/>
    <row r="15654" x14ac:dyDescent="0.25"/>
    <row r="15655" x14ac:dyDescent="0.25"/>
    <row r="15656" x14ac:dyDescent="0.25"/>
    <row r="15657" x14ac:dyDescent="0.25"/>
    <row r="15658" x14ac:dyDescent="0.25"/>
    <row r="15659" x14ac:dyDescent="0.25"/>
    <row r="15660" x14ac:dyDescent="0.25"/>
    <row r="15661" x14ac:dyDescent="0.25"/>
    <row r="15662" x14ac:dyDescent="0.25"/>
    <row r="15663" x14ac:dyDescent="0.25"/>
    <row r="15664" x14ac:dyDescent="0.25"/>
    <row r="15665" x14ac:dyDescent="0.25"/>
    <row r="15666" x14ac:dyDescent="0.25"/>
    <row r="15667" x14ac:dyDescent="0.25"/>
    <row r="15668" x14ac:dyDescent="0.25"/>
    <row r="15669" x14ac:dyDescent="0.25"/>
    <row r="15670" x14ac:dyDescent="0.25"/>
    <row r="15671" x14ac:dyDescent="0.25"/>
    <row r="15672" x14ac:dyDescent="0.25"/>
    <row r="15673" x14ac:dyDescent="0.25"/>
    <row r="15674" x14ac:dyDescent="0.25"/>
    <row r="15675" x14ac:dyDescent="0.25"/>
    <row r="15676" x14ac:dyDescent="0.25"/>
    <row r="15677" x14ac:dyDescent="0.25"/>
    <row r="15678" x14ac:dyDescent="0.25"/>
    <row r="15679" x14ac:dyDescent="0.25"/>
    <row r="15680" x14ac:dyDescent="0.25"/>
    <row r="15681" x14ac:dyDescent="0.25"/>
    <row r="15682" x14ac:dyDescent="0.25"/>
    <row r="15683" x14ac:dyDescent="0.25"/>
    <row r="15684" x14ac:dyDescent="0.25"/>
    <row r="15685" x14ac:dyDescent="0.25"/>
    <row r="15686" x14ac:dyDescent="0.25"/>
    <row r="15687" x14ac:dyDescent="0.25"/>
    <row r="15688" x14ac:dyDescent="0.25"/>
    <row r="15689" x14ac:dyDescent="0.25"/>
    <row r="15690" x14ac:dyDescent="0.25"/>
    <row r="15691" x14ac:dyDescent="0.25"/>
    <row r="15692" x14ac:dyDescent="0.25"/>
    <row r="15693" x14ac:dyDescent="0.25"/>
    <row r="15694" x14ac:dyDescent="0.25"/>
    <row r="15695" x14ac:dyDescent="0.25"/>
    <row r="15696" x14ac:dyDescent="0.25"/>
    <row r="15697" x14ac:dyDescent="0.25"/>
    <row r="15698" x14ac:dyDescent="0.25"/>
    <row r="15699" x14ac:dyDescent="0.25"/>
    <row r="15700" x14ac:dyDescent="0.25"/>
    <row r="15701" x14ac:dyDescent="0.25"/>
    <row r="15702" x14ac:dyDescent="0.25"/>
    <row r="15703" x14ac:dyDescent="0.25"/>
    <row r="15704" x14ac:dyDescent="0.25"/>
    <row r="15705" x14ac:dyDescent="0.25"/>
    <row r="15706" x14ac:dyDescent="0.25"/>
    <row r="15707" x14ac:dyDescent="0.25"/>
    <row r="15708" x14ac:dyDescent="0.25"/>
    <row r="15709" x14ac:dyDescent="0.25"/>
    <row r="15710" x14ac:dyDescent="0.25"/>
    <row r="15711" x14ac:dyDescent="0.25"/>
    <row r="15712" x14ac:dyDescent="0.25"/>
    <row r="15713" x14ac:dyDescent="0.25"/>
    <row r="15714" x14ac:dyDescent="0.25"/>
    <row r="15715" x14ac:dyDescent="0.25"/>
    <row r="15716" x14ac:dyDescent="0.25"/>
    <row r="15717" x14ac:dyDescent="0.25"/>
    <row r="15718" x14ac:dyDescent="0.25"/>
    <row r="15719" x14ac:dyDescent="0.25"/>
    <row r="15720" x14ac:dyDescent="0.25"/>
    <row r="15721" x14ac:dyDescent="0.25"/>
    <row r="15722" x14ac:dyDescent="0.25"/>
    <row r="15723" x14ac:dyDescent="0.25"/>
    <row r="15724" x14ac:dyDescent="0.25"/>
    <row r="15725" x14ac:dyDescent="0.25"/>
    <row r="15726" x14ac:dyDescent="0.25"/>
    <row r="15727" x14ac:dyDescent="0.25"/>
    <row r="15728" x14ac:dyDescent="0.25"/>
    <row r="15729" x14ac:dyDescent="0.25"/>
    <row r="15730" x14ac:dyDescent="0.25"/>
    <row r="15731" x14ac:dyDescent="0.25"/>
    <row r="15732" x14ac:dyDescent="0.25"/>
    <row r="15733" x14ac:dyDescent="0.25"/>
    <row r="15734" x14ac:dyDescent="0.25"/>
    <row r="15735" x14ac:dyDescent="0.25"/>
    <row r="15736" x14ac:dyDescent="0.25"/>
    <row r="15737" x14ac:dyDescent="0.25"/>
    <row r="15738" x14ac:dyDescent="0.25"/>
    <row r="15739" x14ac:dyDescent="0.25"/>
    <row r="15740" x14ac:dyDescent="0.25"/>
    <row r="15741" x14ac:dyDescent="0.25"/>
    <row r="15742" x14ac:dyDescent="0.25"/>
    <row r="15743" x14ac:dyDescent="0.25"/>
    <row r="15744" x14ac:dyDescent="0.25"/>
    <row r="15745" x14ac:dyDescent="0.25"/>
    <row r="15746" x14ac:dyDescent="0.25"/>
    <row r="15747" x14ac:dyDescent="0.25"/>
    <row r="15748" x14ac:dyDescent="0.25"/>
    <row r="15749" x14ac:dyDescent="0.25"/>
    <row r="15750" x14ac:dyDescent="0.25"/>
    <row r="15751" x14ac:dyDescent="0.25"/>
    <row r="15752" x14ac:dyDescent="0.25"/>
    <row r="15753" x14ac:dyDescent="0.25"/>
    <row r="15754" x14ac:dyDescent="0.25"/>
    <row r="15755" x14ac:dyDescent="0.25"/>
    <row r="15756" x14ac:dyDescent="0.25"/>
    <row r="15757" x14ac:dyDescent="0.25"/>
    <row r="15758" x14ac:dyDescent="0.25"/>
    <row r="15759" x14ac:dyDescent="0.25"/>
    <row r="15760" x14ac:dyDescent="0.25"/>
    <row r="15761" x14ac:dyDescent="0.25"/>
    <row r="15762" x14ac:dyDescent="0.25"/>
    <row r="15763" x14ac:dyDescent="0.25"/>
    <row r="15764" x14ac:dyDescent="0.25"/>
    <row r="15765" x14ac:dyDescent="0.25"/>
    <row r="15766" x14ac:dyDescent="0.25"/>
    <row r="15767" x14ac:dyDescent="0.25"/>
    <row r="15768" x14ac:dyDescent="0.25"/>
    <row r="15769" x14ac:dyDescent="0.25"/>
    <row r="15770" x14ac:dyDescent="0.25"/>
    <row r="15771" x14ac:dyDescent="0.25"/>
    <row r="15772" x14ac:dyDescent="0.25"/>
    <row r="15773" x14ac:dyDescent="0.25"/>
    <row r="15774" x14ac:dyDescent="0.25"/>
    <row r="15775" x14ac:dyDescent="0.25"/>
    <row r="15776" x14ac:dyDescent="0.25"/>
    <row r="15777" x14ac:dyDescent="0.25"/>
    <row r="15778" x14ac:dyDescent="0.25"/>
    <row r="15779" x14ac:dyDescent="0.25"/>
    <row r="15780" x14ac:dyDescent="0.25"/>
    <row r="15781" x14ac:dyDescent="0.25"/>
    <row r="15782" x14ac:dyDescent="0.25"/>
    <row r="15783" x14ac:dyDescent="0.25"/>
    <row r="15784" x14ac:dyDescent="0.25"/>
    <row r="15785" x14ac:dyDescent="0.25"/>
    <row r="15786" x14ac:dyDescent="0.25"/>
    <row r="15787" x14ac:dyDescent="0.25"/>
    <row r="15788" x14ac:dyDescent="0.25"/>
    <row r="15789" x14ac:dyDescent="0.25"/>
    <row r="15790" x14ac:dyDescent="0.25"/>
    <row r="15791" x14ac:dyDescent="0.25"/>
    <row r="15792" x14ac:dyDescent="0.25"/>
    <row r="15793" x14ac:dyDescent="0.25"/>
    <row r="15794" x14ac:dyDescent="0.25"/>
    <row r="15795" x14ac:dyDescent="0.25"/>
    <row r="15796" x14ac:dyDescent="0.25"/>
    <row r="15797" x14ac:dyDescent="0.25"/>
    <row r="15798" x14ac:dyDescent="0.25"/>
    <row r="15799" x14ac:dyDescent="0.25"/>
    <row r="15800" x14ac:dyDescent="0.25"/>
    <row r="15801" x14ac:dyDescent="0.25"/>
    <row r="15802" x14ac:dyDescent="0.25"/>
    <row r="15803" x14ac:dyDescent="0.25"/>
    <row r="15804" x14ac:dyDescent="0.25"/>
    <row r="15805" x14ac:dyDescent="0.25"/>
    <row r="15806" x14ac:dyDescent="0.25"/>
    <row r="15807" x14ac:dyDescent="0.25"/>
    <row r="15808" x14ac:dyDescent="0.25"/>
    <row r="15809" x14ac:dyDescent="0.25"/>
    <row r="15810" x14ac:dyDescent="0.25"/>
    <row r="15811" x14ac:dyDescent="0.25"/>
    <row r="15812" x14ac:dyDescent="0.25"/>
    <row r="15813" x14ac:dyDescent="0.25"/>
    <row r="15814" x14ac:dyDescent="0.25"/>
    <row r="15815" x14ac:dyDescent="0.25"/>
    <row r="15816" x14ac:dyDescent="0.25"/>
    <row r="15817" x14ac:dyDescent="0.25"/>
    <row r="15818" x14ac:dyDescent="0.25"/>
    <row r="15819" x14ac:dyDescent="0.25"/>
    <row r="15820" x14ac:dyDescent="0.25"/>
    <row r="15821" x14ac:dyDescent="0.25"/>
    <row r="15822" x14ac:dyDescent="0.25"/>
    <row r="15823" x14ac:dyDescent="0.25"/>
    <row r="15824" x14ac:dyDescent="0.25"/>
    <row r="15825" x14ac:dyDescent="0.25"/>
    <row r="15826" x14ac:dyDescent="0.25"/>
    <row r="15827" x14ac:dyDescent="0.25"/>
    <row r="15828" x14ac:dyDescent="0.25"/>
    <row r="15829" x14ac:dyDescent="0.25"/>
    <row r="15830" x14ac:dyDescent="0.25"/>
    <row r="15831" x14ac:dyDescent="0.25"/>
    <row r="15832" x14ac:dyDescent="0.25"/>
    <row r="15833" x14ac:dyDescent="0.25"/>
    <row r="15834" x14ac:dyDescent="0.25"/>
    <row r="15835" x14ac:dyDescent="0.25"/>
    <row r="15836" x14ac:dyDescent="0.25"/>
    <row r="15837" x14ac:dyDescent="0.25"/>
    <row r="15838" x14ac:dyDescent="0.25"/>
    <row r="15839" x14ac:dyDescent="0.25"/>
    <row r="15840" x14ac:dyDescent="0.25"/>
    <row r="15841" x14ac:dyDescent="0.25"/>
    <row r="15842" x14ac:dyDescent="0.25"/>
    <row r="15843" x14ac:dyDescent="0.25"/>
    <row r="15844" x14ac:dyDescent="0.25"/>
    <row r="15845" x14ac:dyDescent="0.25"/>
    <row r="15846" x14ac:dyDescent="0.25"/>
    <row r="15847" x14ac:dyDescent="0.25"/>
    <row r="15848" x14ac:dyDescent="0.25"/>
    <row r="15849" x14ac:dyDescent="0.25"/>
    <row r="15850" x14ac:dyDescent="0.25"/>
    <row r="15851" x14ac:dyDescent="0.25"/>
    <row r="15852" x14ac:dyDescent="0.25"/>
    <row r="15853" x14ac:dyDescent="0.25"/>
    <row r="15854" x14ac:dyDescent="0.25"/>
    <row r="15855" x14ac:dyDescent="0.25"/>
    <row r="15856" x14ac:dyDescent="0.25"/>
    <row r="15857" x14ac:dyDescent="0.25"/>
    <row r="15858" x14ac:dyDescent="0.25"/>
    <row r="15859" x14ac:dyDescent="0.25"/>
    <row r="15860" x14ac:dyDescent="0.25"/>
    <row r="15861" x14ac:dyDescent="0.25"/>
    <row r="15862" x14ac:dyDescent="0.25"/>
    <row r="15863" x14ac:dyDescent="0.25"/>
    <row r="15864" x14ac:dyDescent="0.25"/>
    <row r="15865" x14ac:dyDescent="0.25"/>
    <row r="15866" x14ac:dyDescent="0.25"/>
    <row r="15867" x14ac:dyDescent="0.25"/>
    <row r="15868" x14ac:dyDescent="0.25"/>
    <row r="15869" x14ac:dyDescent="0.25"/>
    <row r="15870" x14ac:dyDescent="0.25"/>
    <row r="15871" x14ac:dyDescent="0.25"/>
    <row r="15872" x14ac:dyDescent="0.25"/>
    <row r="15873" x14ac:dyDescent="0.25"/>
    <row r="15874" x14ac:dyDescent="0.25"/>
    <row r="15875" x14ac:dyDescent="0.25"/>
    <row r="15876" x14ac:dyDescent="0.25"/>
    <row r="15877" x14ac:dyDescent="0.25"/>
    <row r="15878" x14ac:dyDescent="0.25"/>
    <row r="15879" x14ac:dyDescent="0.25"/>
    <row r="15880" x14ac:dyDescent="0.25"/>
    <row r="15881" x14ac:dyDescent="0.25"/>
    <row r="15882" x14ac:dyDescent="0.25"/>
    <row r="15883" x14ac:dyDescent="0.25"/>
    <row r="15884" x14ac:dyDescent="0.25"/>
    <row r="15885" x14ac:dyDescent="0.25"/>
    <row r="15886" x14ac:dyDescent="0.25"/>
    <row r="15887" x14ac:dyDescent="0.25"/>
    <row r="15888" x14ac:dyDescent="0.25"/>
    <row r="15889" x14ac:dyDescent="0.25"/>
    <row r="15890" x14ac:dyDescent="0.25"/>
    <row r="15891" x14ac:dyDescent="0.25"/>
    <row r="15892" x14ac:dyDescent="0.25"/>
    <row r="15893" x14ac:dyDescent="0.25"/>
    <row r="15894" x14ac:dyDescent="0.25"/>
    <row r="15895" x14ac:dyDescent="0.25"/>
    <row r="15896" x14ac:dyDescent="0.25"/>
    <row r="15897" x14ac:dyDescent="0.25"/>
    <row r="15898" x14ac:dyDescent="0.25"/>
    <row r="15899" x14ac:dyDescent="0.25"/>
    <row r="15900" x14ac:dyDescent="0.25"/>
    <row r="15901" x14ac:dyDescent="0.25"/>
    <row r="15902" x14ac:dyDescent="0.25"/>
    <row r="15903" x14ac:dyDescent="0.25"/>
    <row r="15904" x14ac:dyDescent="0.25"/>
    <row r="15905" x14ac:dyDescent="0.25"/>
    <row r="15906" x14ac:dyDescent="0.25"/>
    <row r="15907" x14ac:dyDescent="0.25"/>
    <row r="15908" x14ac:dyDescent="0.25"/>
    <row r="15909" x14ac:dyDescent="0.25"/>
    <row r="15910" x14ac:dyDescent="0.25"/>
    <row r="15911" x14ac:dyDescent="0.25"/>
    <row r="15912" x14ac:dyDescent="0.25"/>
    <row r="15913" x14ac:dyDescent="0.25"/>
    <row r="15914" x14ac:dyDescent="0.25"/>
    <row r="15915" x14ac:dyDescent="0.25"/>
    <row r="15916" x14ac:dyDescent="0.25"/>
    <row r="15917" x14ac:dyDescent="0.25"/>
    <row r="15918" x14ac:dyDescent="0.25"/>
    <row r="15919" x14ac:dyDescent="0.25"/>
    <row r="15920" x14ac:dyDescent="0.25"/>
    <row r="15921" x14ac:dyDescent="0.25"/>
    <row r="15922" x14ac:dyDescent="0.25"/>
    <row r="15923" x14ac:dyDescent="0.25"/>
    <row r="15924" x14ac:dyDescent="0.25"/>
    <row r="15925" x14ac:dyDescent="0.25"/>
    <row r="15926" x14ac:dyDescent="0.25"/>
    <row r="15927" x14ac:dyDescent="0.25"/>
    <row r="15928" x14ac:dyDescent="0.25"/>
    <row r="15929" x14ac:dyDescent="0.25"/>
    <row r="15930" x14ac:dyDescent="0.25"/>
    <row r="15931" x14ac:dyDescent="0.25"/>
    <row r="15932" x14ac:dyDescent="0.25"/>
    <row r="15933" x14ac:dyDescent="0.25"/>
    <row r="15934" x14ac:dyDescent="0.25"/>
    <row r="15935" x14ac:dyDescent="0.25"/>
    <row r="15936" x14ac:dyDescent="0.25"/>
    <row r="15937" x14ac:dyDescent="0.25"/>
    <row r="15938" x14ac:dyDescent="0.25"/>
    <row r="15939" x14ac:dyDescent="0.25"/>
    <row r="15940" x14ac:dyDescent="0.25"/>
    <row r="15941" x14ac:dyDescent="0.25"/>
    <row r="15942" x14ac:dyDescent="0.25"/>
    <row r="15943" x14ac:dyDescent="0.25"/>
    <row r="15944" x14ac:dyDescent="0.25"/>
    <row r="15945" x14ac:dyDescent="0.25"/>
    <row r="15946" x14ac:dyDescent="0.25"/>
    <row r="15947" x14ac:dyDescent="0.25"/>
    <row r="15948" x14ac:dyDescent="0.25"/>
    <row r="15949" x14ac:dyDescent="0.25"/>
    <row r="15950" x14ac:dyDescent="0.25"/>
    <row r="15951" x14ac:dyDescent="0.25"/>
    <row r="15952" x14ac:dyDescent="0.25"/>
    <row r="15953" x14ac:dyDescent="0.25"/>
    <row r="15954" x14ac:dyDescent="0.25"/>
    <row r="15955" x14ac:dyDescent="0.25"/>
    <row r="15956" x14ac:dyDescent="0.25"/>
    <row r="15957" x14ac:dyDescent="0.25"/>
    <row r="15958" x14ac:dyDescent="0.25"/>
    <row r="15959" x14ac:dyDescent="0.25"/>
    <row r="15960" x14ac:dyDescent="0.25"/>
    <row r="15961" x14ac:dyDescent="0.25"/>
    <row r="15962" x14ac:dyDescent="0.25"/>
    <row r="15963" x14ac:dyDescent="0.25"/>
    <row r="15964" x14ac:dyDescent="0.25"/>
    <row r="15965" x14ac:dyDescent="0.25"/>
    <row r="15966" x14ac:dyDescent="0.25"/>
    <row r="15967" x14ac:dyDescent="0.25"/>
    <row r="15968" x14ac:dyDescent="0.25"/>
    <row r="15969" x14ac:dyDescent="0.25"/>
    <row r="15970" x14ac:dyDescent="0.25"/>
    <row r="15971" x14ac:dyDescent="0.25"/>
    <row r="15972" x14ac:dyDescent="0.25"/>
    <row r="15973" x14ac:dyDescent="0.25"/>
    <row r="15974" x14ac:dyDescent="0.25"/>
    <row r="15975" x14ac:dyDescent="0.25"/>
    <row r="15976" x14ac:dyDescent="0.25"/>
    <row r="15977" x14ac:dyDescent="0.25"/>
    <row r="15978" x14ac:dyDescent="0.25"/>
    <row r="15979" x14ac:dyDescent="0.25"/>
    <row r="15980" x14ac:dyDescent="0.25"/>
    <row r="15981" x14ac:dyDescent="0.25"/>
    <row r="15982" x14ac:dyDescent="0.25"/>
    <row r="15983" x14ac:dyDescent="0.25"/>
    <row r="15984" x14ac:dyDescent="0.25"/>
    <row r="15985" x14ac:dyDescent="0.25"/>
    <row r="15986" x14ac:dyDescent="0.25"/>
    <row r="15987" x14ac:dyDescent="0.25"/>
    <row r="15988" x14ac:dyDescent="0.25"/>
    <row r="15989" x14ac:dyDescent="0.25"/>
    <row r="15990" x14ac:dyDescent="0.25"/>
    <row r="15991" x14ac:dyDescent="0.25"/>
    <row r="15992" x14ac:dyDescent="0.25"/>
    <row r="15993" x14ac:dyDescent="0.25"/>
    <row r="15994" x14ac:dyDescent="0.25"/>
    <row r="15995" x14ac:dyDescent="0.25"/>
    <row r="15996" x14ac:dyDescent="0.25"/>
    <row r="15997" x14ac:dyDescent="0.25"/>
    <row r="15998" x14ac:dyDescent="0.25"/>
    <row r="15999" x14ac:dyDescent="0.25"/>
    <row r="16000" x14ac:dyDescent="0.25"/>
    <row r="16001" x14ac:dyDescent="0.25"/>
    <row r="16002" x14ac:dyDescent="0.25"/>
    <row r="16003" x14ac:dyDescent="0.25"/>
    <row r="16004" x14ac:dyDescent="0.25"/>
    <row r="16005" x14ac:dyDescent="0.25"/>
    <row r="16006" x14ac:dyDescent="0.25"/>
    <row r="16007" x14ac:dyDescent="0.25"/>
    <row r="16008" x14ac:dyDescent="0.25"/>
    <row r="16009" x14ac:dyDescent="0.25"/>
    <row r="16010" x14ac:dyDescent="0.25"/>
    <row r="16011" x14ac:dyDescent="0.25"/>
    <row r="16012" x14ac:dyDescent="0.25"/>
    <row r="16013" x14ac:dyDescent="0.25"/>
    <row r="16014" x14ac:dyDescent="0.25"/>
    <row r="16015" x14ac:dyDescent="0.25"/>
    <row r="16016" x14ac:dyDescent="0.25"/>
    <row r="16017" x14ac:dyDescent="0.25"/>
    <row r="16018" x14ac:dyDescent="0.25"/>
    <row r="16019" x14ac:dyDescent="0.25"/>
    <row r="16020" x14ac:dyDescent="0.25"/>
    <row r="16021" x14ac:dyDescent="0.25"/>
    <row r="16022" x14ac:dyDescent="0.25"/>
    <row r="16023" x14ac:dyDescent="0.25"/>
    <row r="16024" x14ac:dyDescent="0.25"/>
    <row r="16025" x14ac:dyDescent="0.25"/>
    <row r="16026" x14ac:dyDescent="0.25"/>
    <row r="16027" x14ac:dyDescent="0.25"/>
    <row r="16028" x14ac:dyDescent="0.25"/>
    <row r="16029" x14ac:dyDescent="0.25"/>
    <row r="16030" x14ac:dyDescent="0.25"/>
    <row r="16031" x14ac:dyDescent="0.25"/>
    <row r="16032" x14ac:dyDescent="0.25"/>
    <row r="16033" x14ac:dyDescent="0.25"/>
    <row r="16034" x14ac:dyDescent="0.25"/>
    <row r="16035" x14ac:dyDescent="0.25"/>
    <row r="16036" x14ac:dyDescent="0.25"/>
    <row r="16037" x14ac:dyDescent="0.25"/>
    <row r="16038" x14ac:dyDescent="0.25"/>
    <row r="16039" x14ac:dyDescent="0.25"/>
    <row r="16040" x14ac:dyDescent="0.25"/>
    <row r="16041" x14ac:dyDescent="0.25"/>
    <row r="16042" x14ac:dyDescent="0.25"/>
    <row r="16043" x14ac:dyDescent="0.25"/>
    <row r="16044" x14ac:dyDescent="0.25"/>
    <row r="16045" x14ac:dyDescent="0.25"/>
    <row r="16046" x14ac:dyDescent="0.25"/>
    <row r="16047" x14ac:dyDescent="0.25"/>
    <row r="16048" x14ac:dyDescent="0.25"/>
    <row r="16049" x14ac:dyDescent="0.25"/>
    <row r="16050" x14ac:dyDescent="0.25"/>
    <row r="16051" x14ac:dyDescent="0.25"/>
    <row r="16052" x14ac:dyDescent="0.25"/>
    <row r="16053" x14ac:dyDescent="0.25"/>
    <row r="16054" x14ac:dyDescent="0.25"/>
    <row r="16055" x14ac:dyDescent="0.25"/>
    <row r="16056" x14ac:dyDescent="0.25"/>
    <row r="16057" x14ac:dyDescent="0.25"/>
    <row r="16058" x14ac:dyDescent="0.25"/>
    <row r="16059" x14ac:dyDescent="0.25"/>
    <row r="16060" x14ac:dyDescent="0.25"/>
    <row r="16061" x14ac:dyDescent="0.25"/>
    <row r="16062" x14ac:dyDescent="0.25"/>
    <row r="16063" x14ac:dyDescent="0.25"/>
    <row r="16064" x14ac:dyDescent="0.25"/>
    <row r="16065" x14ac:dyDescent="0.25"/>
    <row r="16066" x14ac:dyDescent="0.25"/>
    <row r="16067" x14ac:dyDescent="0.25"/>
    <row r="16068" x14ac:dyDescent="0.25"/>
    <row r="16069" x14ac:dyDescent="0.25"/>
    <row r="16070" x14ac:dyDescent="0.25"/>
    <row r="16071" x14ac:dyDescent="0.25"/>
    <row r="16072" x14ac:dyDescent="0.25"/>
    <row r="16073" x14ac:dyDescent="0.25"/>
    <row r="16074" x14ac:dyDescent="0.25"/>
    <row r="16075" x14ac:dyDescent="0.25"/>
    <row r="16076" x14ac:dyDescent="0.25"/>
    <row r="16077" x14ac:dyDescent="0.25"/>
    <row r="16078" x14ac:dyDescent="0.25"/>
    <row r="16079" x14ac:dyDescent="0.25"/>
    <row r="16080" x14ac:dyDescent="0.25"/>
    <row r="16081" x14ac:dyDescent="0.25"/>
    <row r="16082" x14ac:dyDescent="0.25"/>
    <row r="16083" x14ac:dyDescent="0.25"/>
    <row r="16084" x14ac:dyDescent="0.25"/>
    <row r="16085" x14ac:dyDescent="0.25"/>
    <row r="16086" x14ac:dyDescent="0.25"/>
    <row r="16087" x14ac:dyDescent="0.25"/>
    <row r="16088" x14ac:dyDescent="0.25"/>
    <row r="16089" x14ac:dyDescent="0.25"/>
    <row r="16090" x14ac:dyDescent="0.25"/>
    <row r="16091" x14ac:dyDescent="0.25"/>
    <row r="16092" x14ac:dyDescent="0.25"/>
    <row r="16093" x14ac:dyDescent="0.25"/>
    <row r="16094" x14ac:dyDescent="0.25"/>
    <row r="16095" x14ac:dyDescent="0.25"/>
    <row r="16096" x14ac:dyDescent="0.25"/>
    <row r="16097" x14ac:dyDescent="0.25"/>
    <row r="16098" x14ac:dyDescent="0.25"/>
    <row r="16099" x14ac:dyDescent="0.25"/>
    <row r="16100" x14ac:dyDescent="0.25"/>
    <row r="16101" x14ac:dyDescent="0.25"/>
    <row r="16102" x14ac:dyDescent="0.25"/>
    <row r="16103" x14ac:dyDescent="0.25"/>
    <row r="16104" x14ac:dyDescent="0.25"/>
    <row r="16105" x14ac:dyDescent="0.25"/>
    <row r="16106" x14ac:dyDescent="0.25"/>
    <row r="16107" x14ac:dyDescent="0.25"/>
    <row r="16108" x14ac:dyDescent="0.25"/>
    <row r="16109" x14ac:dyDescent="0.25"/>
    <row r="16110" x14ac:dyDescent="0.25"/>
    <row r="16111" x14ac:dyDescent="0.25"/>
    <row r="16112" x14ac:dyDescent="0.25"/>
    <row r="16113" x14ac:dyDescent="0.25"/>
    <row r="16114" x14ac:dyDescent="0.25"/>
    <row r="16115" x14ac:dyDescent="0.25"/>
    <row r="16116" x14ac:dyDescent="0.25"/>
    <row r="16117" x14ac:dyDescent="0.25"/>
    <row r="16118" x14ac:dyDescent="0.25"/>
    <row r="16119" x14ac:dyDescent="0.25"/>
    <row r="16120" x14ac:dyDescent="0.25"/>
    <row r="16121" x14ac:dyDescent="0.25"/>
    <row r="16122" x14ac:dyDescent="0.25"/>
    <row r="16123" x14ac:dyDescent="0.25"/>
    <row r="16124" x14ac:dyDescent="0.25"/>
    <row r="16125" x14ac:dyDescent="0.25"/>
    <row r="16126" x14ac:dyDescent="0.25"/>
    <row r="16127" x14ac:dyDescent="0.25"/>
    <row r="16128" x14ac:dyDescent="0.25"/>
    <row r="16129" x14ac:dyDescent="0.25"/>
    <row r="16130" x14ac:dyDescent="0.25"/>
    <row r="16131" x14ac:dyDescent="0.25"/>
    <row r="16132" x14ac:dyDescent="0.25"/>
    <row r="16133" x14ac:dyDescent="0.25"/>
    <row r="16134" x14ac:dyDescent="0.25"/>
    <row r="16135" x14ac:dyDescent="0.25"/>
    <row r="16136" x14ac:dyDescent="0.25"/>
    <row r="16137" x14ac:dyDescent="0.25"/>
    <row r="16138" x14ac:dyDescent="0.25"/>
    <row r="16139" x14ac:dyDescent="0.25"/>
    <row r="16140" x14ac:dyDescent="0.25"/>
    <row r="16141" x14ac:dyDescent="0.25"/>
    <row r="16142" x14ac:dyDescent="0.25"/>
    <row r="16143" x14ac:dyDescent="0.25"/>
    <row r="16144" x14ac:dyDescent="0.25"/>
    <row r="16145" x14ac:dyDescent="0.25"/>
    <row r="16146" x14ac:dyDescent="0.25"/>
    <row r="16147" x14ac:dyDescent="0.25"/>
    <row r="16148" x14ac:dyDescent="0.25"/>
    <row r="16149" x14ac:dyDescent="0.25"/>
    <row r="16150" x14ac:dyDescent="0.25"/>
    <row r="16151" x14ac:dyDescent="0.25"/>
    <row r="16152" x14ac:dyDescent="0.25"/>
    <row r="16153" x14ac:dyDescent="0.25"/>
    <row r="16154" x14ac:dyDescent="0.25"/>
    <row r="16155" x14ac:dyDescent="0.25"/>
    <row r="16156" x14ac:dyDescent="0.25"/>
    <row r="16157" x14ac:dyDescent="0.25"/>
    <row r="16158" x14ac:dyDescent="0.25"/>
    <row r="16159" x14ac:dyDescent="0.25"/>
    <row r="16160" x14ac:dyDescent="0.25"/>
    <row r="16161" x14ac:dyDescent="0.25"/>
    <row r="16162" x14ac:dyDescent="0.25"/>
    <row r="16163" x14ac:dyDescent="0.25"/>
    <row r="16164" x14ac:dyDescent="0.25"/>
    <row r="16165" x14ac:dyDescent="0.25"/>
    <row r="16166" x14ac:dyDescent="0.25"/>
    <row r="16167" x14ac:dyDescent="0.25"/>
    <row r="16168" x14ac:dyDescent="0.25"/>
    <row r="16169" x14ac:dyDescent="0.25"/>
    <row r="16170" x14ac:dyDescent="0.25"/>
    <row r="16171" x14ac:dyDescent="0.25"/>
    <row r="16172" x14ac:dyDescent="0.25"/>
    <row r="16173" x14ac:dyDescent="0.25"/>
    <row r="16174" x14ac:dyDescent="0.25"/>
    <row r="16175" x14ac:dyDescent="0.25"/>
    <row r="16176" x14ac:dyDescent="0.25"/>
    <row r="16177" x14ac:dyDescent="0.25"/>
    <row r="16178" x14ac:dyDescent="0.25"/>
    <row r="16179" x14ac:dyDescent="0.25"/>
    <row r="16180" x14ac:dyDescent="0.25"/>
    <row r="16181" x14ac:dyDescent="0.25"/>
    <row r="16182" x14ac:dyDescent="0.25"/>
    <row r="16183" x14ac:dyDescent="0.25"/>
    <row r="16184" x14ac:dyDescent="0.25"/>
    <row r="16185" x14ac:dyDescent="0.25"/>
    <row r="16186" x14ac:dyDescent="0.25"/>
    <row r="16187" x14ac:dyDescent="0.25"/>
    <row r="16188" x14ac:dyDescent="0.25"/>
    <row r="16189" x14ac:dyDescent="0.25"/>
    <row r="16190" x14ac:dyDescent="0.25"/>
    <row r="16191" x14ac:dyDescent="0.25"/>
    <row r="16192" x14ac:dyDescent="0.25"/>
    <row r="16193" x14ac:dyDescent="0.25"/>
    <row r="16194" x14ac:dyDescent="0.25"/>
    <row r="16195" x14ac:dyDescent="0.25"/>
    <row r="16196" x14ac:dyDescent="0.25"/>
    <row r="16197" x14ac:dyDescent="0.25"/>
    <row r="16198" x14ac:dyDescent="0.25"/>
    <row r="16199" x14ac:dyDescent="0.25"/>
    <row r="16200" x14ac:dyDescent="0.25"/>
    <row r="16201" x14ac:dyDescent="0.25"/>
    <row r="16202" x14ac:dyDescent="0.25"/>
    <row r="16203" x14ac:dyDescent="0.25"/>
    <row r="16204" x14ac:dyDescent="0.25"/>
    <row r="16205" x14ac:dyDescent="0.25"/>
    <row r="16206" x14ac:dyDescent="0.25"/>
    <row r="16207" x14ac:dyDescent="0.25"/>
    <row r="16208" x14ac:dyDescent="0.25"/>
    <row r="16209" x14ac:dyDescent="0.25"/>
    <row r="16210" x14ac:dyDescent="0.25"/>
    <row r="16211" x14ac:dyDescent="0.25"/>
    <row r="16212" x14ac:dyDescent="0.25"/>
    <row r="16213" x14ac:dyDescent="0.25"/>
    <row r="16214" x14ac:dyDescent="0.25"/>
    <row r="16215" x14ac:dyDescent="0.25"/>
    <row r="16216" x14ac:dyDescent="0.25"/>
    <row r="16217" x14ac:dyDescent="0.25"/>
    <row r="16218" x14ac:dyDescent="0.25"/>
    <row r="16219" x14ac:dyDescent="0.25"/>
    <row r="16220" x14ac:dyDescent="0.25"/>
    <row r="16221" x14ac:dyDescent="0.25"/>
    <row r="16222" x14ac:dyDescent="0.25"/>
    <row r="16223" x14ac:dyDescent="0.25"/>
    <row r="16224" x14ac:dyDescent="0.25"/>
    <row r="16225" x14ac:dyDescent="0.25"/>
    <row r="16226" x14ac:dyDescent="0.25"/>
    <row r="16227" x14ac:dyDescent="0.25"/>
    <row r="16228" x14ac:dyDescent="0.25"/>
    <row r="16229" x14ac:dyDescent="0.25"/>
    <row r="16230" x14ac:dyDescent="0.25"/>
    <row r="16231" x14ac:dyDescent="0.25"/>
    <row r="16232" x14ac:dyDescent="0.25"/>
    <row r="16233" x14ac:dyDescent="0.25"/>
    <row r="16234" x14ac:dyDescent="0.25"/>
    <row r="16235" x14ac:dyDescent="0.25"/>
    <row r="16236" x14ac:dyDescent="0.25"/>
    <row r="16237" x14ac:dyDescent="0.25"/>
    <row r="16238" x14ac:dyDescent="0.25"/>
    <row r="16239" x14ac:dyDescent="0.25"/>
    <row r="16240" x14ac:dyDescent="0.25"/>
    <row r="16241" x14ac:dyDescent="0.25"/>
    <row r="16242" x14ac:dyDescent="0.25"/>
    <row r="16243" x14ac:dyDescent="0.25"/>
    <row r="16244" x14ac:dyDescent="0.25"/>
    <row r="16245" x14ac:dyDescent="0.25"/>
    <row r="16246" x14ac:dyDescent="0.25"/>
    <row r="16247" x14ac:dyDescent="0.25"/>
    <row r="16248" x14ac:dyDescent="0.25"/>
    <row r="16249" x14ac:dyDescent="0.25"/>
    <row r="16250" x14ac:dyDescent="0.25"/>
    <row r="16251" x14ac:dyDescent="0.25"/>
    <row r="16252" x14ac:dyDescent="0.25"/>
    <row r="16253" x14ac:dyDescent="0.25"/>
    <row r="16254" x14ac:dyDescent="0.25"/>
    <row r="16255" x14ac:dyDescent="0.25"/>
    <row r="16256" x14ac:dyDescent="0.25"/>
    <row r="16257" x14ac:dyDescent="0.25"/>
    <row r="16258" x14ac:dyDescent="0.25"/>
    <row r="16259" x14ac:dyDescent="0.25"/>
    <row r="16260" x14ac:dyDescent="0.25"/>
    <row r="16261" x14ac:dyDescent="0.25"/>
    <row r="16262" x14ac:dyDescent="0.25"/>
    <row r="16263" x14ac:dyDescent="0.25"/>
    <row r="16264" x14ac:dyDescent="0.25"/>
    <row r="16265" x14ac:dyDescent="0.25"/>
    <row r="16266" x14ac:dyDescent="0.25"/>
    <row r="16267" x14ac:dyDescent="0.25"/>
    <row r="16268" x14ac:dyDescent="0.25"/>
    <row r="16269" x14ac:dyDescent="0.25"/>
    <row r="16270" x14ac:dyDescent="0.25"/>
    <row r="16271" x14ac:dyDescent="0.25"/>
    <row r="16272" x14ac:dyDescent="0.25"/>
    <row r="16273" x14ac:dyDescent="0.25"/>
    <row r="16274" x14ac:dyDescent="0.25"/>
    <row r="16275" x14ac:dyDescent="0.25"/>
    <row r="16276" x14ac:dyDescent="0.25"/>
    <row r="16277" x14ac:dyDescent="0.25"/>
    <row r="16278" x14ac:dyDescent="0.25"/>
    <row r="16279" x14ac:dyDescent="0.25"/>
    <row r="16280" x14ac:dyDescent="0.25"/>
    <row r="16281" x14ac:dyDescent="0.25"/>
    <row r="16282" x14ac:dyDescent="0.25"/>
    <row r="16283" x14ac:dyDescent="0.25"/>
    <row r="16284" x14ac:dyDescent="0.25"/>
    <row r="16285" x14ac:dyDescent="0.25"/>
    <row r="16286" x14ac:dyDescent="0.25"/>
    <row r="16287" x14ac:dyDescent="0.25"/>
    <row r="16288" x14ac:dyDescent="0.25"/>
    <row r="16289" x14ac:dyDescent="0.25"/>
    <row r="16290" x14ac:dyDescent="0.25"/>
    <row r="16291" x14ac:dyDescent="0.25"/>
    <row r="16292" x14ac:dyDescent="0.25"/>
    <row r="16293" x14ac:dyDescent="0.25"/>
    <row r="16294" x14ac:dyDescent="0.25"/>
    <row r="16295" x14ac:dyDescent="0.25"/>
    <row r="16296" x14ac:dyDescent="0.25"/>
    <row r="16297" x14ac:dyDescent="0.25"/>
    <row r="16298" x14ac:dyDescent="0.25"/>
    <row r="16299" x14ac:dyDescent="0.25"/>
    <row r="16300" x14ac:dyDescent="0.25"/>
    <row r="16301" x14ac:dyDescent="0.25"/>
    <row r="16302" x14ac:dyDescent="0.25"/>
    <row r="16303" x14ac:dyDescent="0.25"/>
    <row r="16304" x14ac:dyDescent="0.25"/>
    <row r="16305" x14ac:dyDescent="0.25"/>
    <row r="16306" x14ac:dyDescent="0.25"/>
    <row r="16307" x14ac:dyDescent="0.25"/>
    <row r="16308" x14ac:dyDescent="0.25"/>
    <row r="16309" x14ac:dyDescent="0.25"/>
    <row r="16310" x14ac:dyDescent="0.25"/>
    <row r="16311" x14ac:dyDescent="0.25"/>
    <row r="16312" x14ac:dyDescent="0.25"/>
    <row r="16313" x14ac:dyDescent="0.25"/>
    <row r="16314" x14ac:dyDescent="0.25"/>
    <row r="16315" x14ac:dyDescent="0.25"/>
    <row r="16316" x14ac:dyDescent="0.25"/>
    <row r="16317" x14ac:dyDescent="0.25"/>
    <row r="16318" x14ac:dyDescent="0.25"/>
    <row r="16319" x14ac:dyDescent="0.25"/>
    <row r="16320" x14ac:dyDescent="0.25"/>
    <row r="16321" x14ac:dyDescent="0.25"/>
    <row r="16322" x14ac:dyDescent="0.25"/>
    <row r="16323" x14ac:dyDescent="0.25"/>
    <row r="16324" x14ac:dyDescent="0.25"/>
    <row r="16325" x14ac:dyDescent="0.25"/>
    <row r="16326" x14ac:dyDescent="0.25"/>
    <row r="16327" x14ac:dyDescent="0.25"/>
    <row r="16328" x14ac:dyDescent="0.25"/>
    <row r="16329" x14ac:dyDescent="0.25"/>
    <row r="16330" x14ac:dyDescent="0.25"/>
    <row r="16331" x14ac:dyDescent="0.25"/>
    <row r="16332" x14ac:dyDescent="0.25"/>
    <row r="16333" x14ac:dyDescent="0.25"/>
    <row r="16334" x14ac:dyDescent="0.25"/>
    <row r="16335" x14ac:dyDescent="0.25"/>
    <row r="16336" x14ac:dyDescent="0.25"/>
    <row r="16337" x14ac:dyDescent="0.25"/>
    <row r="16338" x14ac:dyDescent="0.25"/>
    <row r="16339" x14ac:dyDescent="0.25"/>
    <row r="16340" x14ac:dyDescent="0.25"/>
    <row r="16341" x14ac:dyDescent="0.25"/>
    <row r="16342" x14ac:dyDescent="0.25"/>
    <row r="16343" x14ac:dyDescent="0.25"/>
    <row r="16344" x14ac:dyDescent="0.25"/>
    <row r="16345" x14ac:dyDescent="0.25"/>
    <row r="16346" x14ac:dyDescent="0.25"/>
    <row r="16347" x14ac:dyDescent="0.25"/>
    <row r="16348" x14ac:dyDescent="0.25"/>
    <row r="16349" x14ac:dyDescent="0.25"/>
    <row r="16350" x14ac:dyDescent="0.25"/>
    <row r="16351" x14ac:dyDescent="0.25"/>
    <row r="16352" x14ac:dyDescent="0.25"/>
    <row r="16353" x14ac:dyDescent="0.25"/>
    <row r="16354" x14ac:dyDescent="0.25"/>
    <row r="16355" x14ac:dyDescent="0.25"/>
    <row r="16356" x14ac:dyDescent="0.25"/>
    <row r="16357" x14ac:dyDescent="0.25"/>
    <row r="16358" x14ac:dyDescent="0.25"/>
    <row r="16359" x14ac:dyDescent="0.25"/>
    <row r="16360" x14ac:dyDescent="0.25"/>
    <row r="16361" x14ac:dyDescent="0.25"/>
    <row r="16362" x14ac:dyDescent="0.25"/>
    <row r="16363" x14ac:dyDescent="0.25"/>
    <row r="16364" x14ac:dyDescent="0.25"/>
    <row r="16365" x14ac:dyDescent="0.25"/>
    <row r="16366" x14ac:dyDescent="0.25"/>
    <row r="16367" x14ac:dyDescent="0.25"/>
    <row r="16368" x14ac:dyDescent="0.25"/>
    <row r="16369" x14ac:dyDescent="0.25"/>
    <row r="16370" x14ac:dyDescent="0.25"/>
    <row r="16371" x14ac:dyDescent="0.25"/>
    <row r="16372" x14ac:dyDescent="0.25"/>
    <row r="16373" x14ac:dyDescent="0.25"/>
    <row r="16374" x14ac:dyDescent="0.25"/>
    <row r="16375" x14ac:dyDescent="0.25"/>
    <row r="16376" x14ac:dyDescent="0.25"/>
    <row r="16377" x14ac:dyDescent="0.25"/>
    <row r="16378" x14ac:dyDescent="0.25"/>
    <row r="16379" x14ac:dyDescent="0.25"/>
    <row r="16380" x14ac:dyDescent="0.25"/>
    <row r="16381" x14ac:dyDescent="0.25"/>
    <row r="16382" x14ac:dyDescent="0.25"/>
    <row r="16383" x14ac:dyDescent="0.25"/>
    <row r="16384" x14ac:dyDescent="0.25"/>
    <row r="16385" x14ac:dyDescent="0.25"/>
    <row r="16386" x14ac:dyDescent="0.25"/>
    <row r="16387" x14ac:dyDescent="0.25"/>
    <row r="16388" x14ac:dyDescent="0.25"/>
    <row r="16389" x14ac:dyDescent="0.25"/>
    <row r="16390" x14ac:dyDescent="0.25"/>
    <row r="16391" x14ac:dyDescent="0.25"/>
    <row r="16392" x14ac:dyDescent="0.25"/>
    <row r="16393" x14ac:dyDescent="0.25"/>
    <row r="16394" x14ac:dyDescent="0.25"/>
    <row r="16395" x14ac:dyDescent="0.25"/>
    <row r="16396" x14ac:dyDescent="0.25"/>
    <row r="16397" x14ac:dyDescent="0.25"/>
    <row r="16398" x14ac:dyDescent="0.25"/>
    <row r="16399" x14ac:dyDescent="0.25"/>
    <row r="16400" x14ac:dyDescent="0.25"/>
    <row r="16401" x14ac:dyDescent="0.25"/>
    <row r="16402" x14ac:dyDescent="0.25"/>
    <row r="16403" x14ac:dyDescent="0.25"/>
    <row r="16404" x14ac:dyDescent="0.25"/>
    <row r="16405" x14ac:dyDescent="0.25"/>
    <row r="16406" x14ac:dyDescent="0.25"/>
    <row r="16407" x14ac:dyDescent="0.25"/>
    <row r="16408" x14ac:dyDescent="0.25"/>
    <row r="16409" x14ac:dyDescent="0.25"/>
    <row r="16410" x14ac:dyDescent="0.25"/>
    <row r="16411" x14ac:dyDescent="0.25"/>
    <row r="16412" x14ac:dyDescent="0.25"/>
    <row r="16413" x14ac:dyDescent="0.25"/>
    <row r="16414" x14ac:dyDescent="0.25"/>
    <row r="16415" x14ac:dyDescent="0.25"/>
    <row r="16416" x14ac:dyDescent="0.25"/>
    <row r="16417" x14ac:dyDescent="0.25"/>
    <row r="16418" x14ac:dyDescent="0.25"/>
    <row r="16419" x14ac:dyDescent="0.25"/>
    <row r="16420" x14ac:dyDescent="0.25"/>
    <row r="16421" x14ac:dyDescent="0.25"/>
    <row r="16422" x14ac:dyDescent="0.25"/>
    <row r="16423" x14ac:dyDescent="0.25"/>
    <row r="16424" x14ac:dyDescent="0.25"/>
    <row r="16425" x14ac:dyDescent="0.25"/>
    <row r="16426" x14ac:dyDescent="0.25"/>
    <row r="16427" x14ac:dyDescent="0.25"/>
    <row r="16428" x14ac:dyDescent="0.25"/>
    <row r="16429" x14ac:dyDescent="0.25"/>
    <row r="16430" x14ac:dyDescent="0.25"/>
    <row r="16431" x14ac:dyDescent="0.25"/>
    <row r="16432" x14ac:dyDescent="0.25"/>
    <row r="16433" x14ac:dyDescent="0.25"/>
    <row r="16434" x14ac:dyDescent="0.25"/>
    <row r="16435" x14ac:dyDescent="0.25"/>
    <row r="16436" x14ac:dyDescent="0.25"/>
    <row r="16437" x14ac:dyDescent="0.25"/>
    <row r="16438" x14ac:dyDescent="0.25"/>
    <row r="16439" x14ac:dyDescent="0.25"/>
    <row r="16440" x14ac:dyDescent="0.25"/>
    <row r="16441" x14ac:dyDescent="0.25"/>
    <row r="16442" x14ac:dyDescent="0.25"/>
    <row r="16443" x14ac:dyDescent="0.25"/>
    <row r="16444" x14ac:dyDescent="0.25"/>
    <row r="16445" x14ac:dyDescent="0.25"/>
    <row r="16446" x14ac:dyDescent="0.25"/>
    <row r="16447" x14ac:dyDescent="0.25"/>
    <row r="16448" x14ac:dyDescent="0.25"/>
    <row r="16449" x14ac:dyDescent="0.25"/>
    <row r="16450" x14ac:dyDescent="0.25"/>
    <row r="16451" x14ac:dyDescent="0.25"/>
    <row r="16452" x14ac:dyDescent="0.25"/>
    <row r="16453" x14ac:dyDescent="0.25"/>
    <row r="16454" x14ac:dyDescent="0.25"/>
    <row r="16455" x14ac:dyDescent="0.25"/>
    <row r="16456" x14ac:dyDescent="0.25"/>
    <row r="16457" x14ac:dyDescent="0.25"/>
    <row r="16458" x14ac:dyDescent="0.25"/>
    <row r="16459" x14ac:dyDescent="0.25"/>
    <row r="16460" x14ac:dyDescent="0.25"/>
    <row r="16461" x14ac:dyDescent="0.25"/>
    <row r="16462" x14ac:dyDescent="0.25"/>
    <row r="16463" x14ac:dyDescent="0.25"/>
    <row r="16464" x14ac:dyDescent="0.25"/>
    <row r="16465" x14ac:dyDescent="0.25"/>
    <row r="16466" x14ac:dyDescent="0.25"/>
    <row r="16467" x14ac:dyDescent="0.25"/>
    <row r="16468" x14ac:dyDescent="0.25"/>
    <row r="16469" x14ac:dyDescent="0.25"/>
    <row r="16470" x14ac:dyDescent="0.25"/>
    <row r="16471" x14ac:dyDescent="0.25"/>
    <row r="16472" x14ac:dyDescent="0.25"/>
    <row r="16473" x14ac:dyDescent="0.25"/>
    <row r="16474" x14ac:dyDescent="0.25"/>
    <row r="16475" x14ac:dyDescent="0.25"/>
    <row r="16476" x14ac:dyDescent="0.25"/>
    <row r="16477" x14ac:dyDescent="0.25"/>
    <row r="16478" x14ac:dyDescent="0.25"/>
    <row r="16479" x14ac:dyDescent="0.25"/>
    <row r="16480" x14ac:dyDescent="0.25"/>
    <row r="16481" x14ac:dyDescent="0.25"/>
    <row r="16482" x14ac:dyDescent="0.25"/>
    <row r="16483" x14ac:dyDescent="0.25"/>
    <row r="16484" x14ac:dyDescent="0.25"/>
    <row r="16485" x14ac:dyDescent="0.25"/>
    <row r="16486" x14ac:dyDescent="0.25"/>
    <row r="16487" x14ac:dyDescent="0.25"/>
    <row r="16488" x14ac:dyDescent="0.25"/>
    <row r="16489" x14ac:dyDescent="0.25"/>
    <row r="16490" x14ac:dyDescent="0.25"/>
    <row r="16491" x14ac:dyDescent="0.25"/>
    <row r="16492" x14ac:dyDescent="0.25"/>
    <row r="16493" x14ac:dyDescent="0.25"/>
    <row r="16494" x14ac:dyDescent="0.25"/>
    <row r="16495" x14ac:dyDescent="0.25"/>
    <row r="16496" x14ac:dyDescent="0.25"/>
    <row r="16497" x14ac:dyDescent="0.25"/>
    <row r="16498" x14ac:dyDescent="0.25"/>
    <row r="16499" x14ac:dyDescent="0.25"/>
    <row r="16500" x14ac:dyDescent="0.25"/>
    <row r="16501" x14ac:dyDescent="0.25"/>
    <row r="16502" x14ac:dyDescent="0.25"/>
    <row r="16503" x14ac:dyDescent="0.25"/>
    <row r="16504" x14ac:dyDescent="0.25"/>
    <row r="16505" x14ac:dyDescent="0.25"/>
    <row r="16506" x14ac:dyDescent="0.25"/>
    <row r="16507" x14ac:dyDescent="0.25"/>
    <row r="16508" x14ac:dyDescent="0.25"/>
    <row r="16509" x14ac:dyDescent="0.25"/>
    <row r="16510" x14ac:dyDescent="0.25"/>
    <row r="16511" x14ac:dyDescent="0.25"/>
    <row r="16512" x14ac:dyDescent="0.25"/>
    <row r="16513" x14ac:dyDescent="0.25"/>
    <row r="16514" x14ac:dyDescent="0.25"/>
    <row r="16515" x14ac:dyDescent="0.25"/>
    <row r="16516" x14ac:dyDescent="0.25"/>
    <row r="16517" x14ac:dyDescent="0.25"/>
    <row r="16518" x14ac:dyDescent="0.25"/>
    <row r="16519" x14ac:dyDescent="0.25"/>
    <row r="16520" x14ac:dyDescent="0.25"/>
    <row r="16521" x14ac:dyDescent="0.25"/>
    <row r="16522" x14ac:dyDescent="0.25"/>
    <row r="16523" x14ac:dyDescent="0.25"/>
    <row r="16524" x14ac:dyDescent="0.25"/>
    <row r="16525" x14ac:dyDescent="0.25"/>
    <row r="16526" x14ac:dyDescent="0.25"/>
    <row r="16527" x14ac:dyDescent="0.25"/>
    <row r="16528" x14ac:dyDescent="0.25"/>
    <row r="16529" x14ac:dyDescent="0.25"/>
    <row r="16530" x14ac:dyDescent="0.25"/>
    <row r="16531" x14ac:dyDescent="0.25"/>
    <row r="16532" x14ac:dyDescent="0.25"/>
    <row r="16533" x14ac:dyDescent="0.25"/>
    <row r="16534" x14ac:dyDescent="0.25"/>
    <row r="16535" x14ac:dyDescent="0.25"/>
    <row r="16536" x14ac:dyDescent="0.25"/>
    <row r="16537" x14ac:dyDescent="0.25"/>
    <row r="16538" x14ac:dyDescent="0.25"/>
    <row r="16539" x14ac:dyDescent="0.25"/>
    <row r="16540" x14ac:dyDescent="0.25"/>
    <row r="16541" x14ac:dyDescent="0.25"/>
    <row r="16542" x14ac:dyDescent="0.25"/>
    <row r="16543" x14ac:dyDescent="0.25"/>
    <row r="16544" x14ac:dyDescent="0.25"/>
    <row r="16545" x14ac:dyDescent="0.25"/>
    <row r="16546" x14ac:dyDescent="0.25"/>
    <row r="16547" x14ac:dyDescent="0.25"/>
    <row r="16548" x14ac:dyDescent="0.25"/>
    <row r="16549" x14ac:dyDescent="0.25"/>
    <row r="16550" x14ac:dyDescent="0.25"/>
    <row r="16551" x14ac:dyDescent="0.25"/>
    <row r="16552" x14ac:dyDescent="0.25"/>
    <row r="16553" x14ac:dyDescent="0.25"/>
    <row r="16554" x14ac:dyDescent="0.25"/>
    <row r="16555" x14ac:dyDescent="0.25"/>
    <row r="16556" x14ac:dyDescent="0.25"/>
    <row r="16557" x14ac:dyDescent="0.25"/>
    <row r="16558" x14ac:dyDescent="0.25"/>
    <row r="16559" x14ac:dyDescent="0.25"/>
    <row r="16560" x14ac:dyDescent="0.25"/>
    <row r="16561" x14ac:dyDescent="0.25"/>
    <row r="16562" x14ac:dyDescent="0.25"/>
    <row r="16563" x14ac:dyDescent="0.25"/>
    <row r="16564" x14ac:dyDescent="0.25"/>
    <row r="16565" x14ac:dyDescent="0.25"/>
    <row r="16566" x14ac:dyDescent="0.25"/>
    <row r="16567" x14ac:dyDescent="0.25"/>
    <row r="16568" x14ac:dyDescent="0.25"/>
    <row r="16569" x14ac:dyDescent="0.25"/>
    <row r="16570" x14ac:dyDescent="0.25"/>
    <row r="16571" x14ac:dyDescent="0.25"/>
    <row r="16572" x14ac:dyDescent="0.25"/>
    <row r="16573" x14ac:dyDescent="0.25"/>
    <row r="16574" x14ac:dyDescent="0.25"/>
    <row r="16575" x14ac:dyDescent="0.25"/>
    <row r="16576" x14ac:dyDescent="0.25"/>
    <row r="16577" x14ac:dyDescent="0.25"/>
    <row r="16578" x14ac:dyDescent="0.25"/>
    <row r="16579" x14ac:dyDescent="0.25"/>
    <row r="16580" x14ac:dyDescent="0.25"/>
    <row r="16581" x14ac:dyDescent="0.25"/>
    <row r="16582" x14ac:dyDescent="0.25"/>
    <row r="16583" x14ac:dyDescent="0.25"/>
    <row r="16584" x14ac:dyDescent="0.25"/>
    <row r="16585" x14ac:dyDescent="0.25"/>
    <row r="16586" x14ac:dyDescent="0.25"/>
    <row r="16587" x14ac:dyDescent="0.25"/>
    <row r="16588" x14ac:dyDescent="0.25"/>
    <row r="16589" x14ac:dyDescent="0.25"/>
    <row r="16590" x14ac:dyDescent="0.25"/>
    <row r="16591" x14ac:dyDescent="0.25"/>
    <row r="16592" x14ac:dyDescent="0.25"/>
    <row r="16593" x14ac:dyDescent="0.25"/>
    <row r="16594" x14ac:dyDescent="0.25"/>
    <row r="16595" x14ac:dyDescent="0.25"/>
    <row r="16596" x14ac:dyDescent="0.25"/>
    <row r="16597" x14ac:dyDescent="0.25"/>
    <row r="16598" x14ac:dyDescent="0.25"/>
    <row r="16599" x14ac:dyDescent="0.25"/>
    <row r="16600" x14ac:dyDescent="0.25"/>
    <row r="16601" x14ac:dyDescent="0.25"/>
    <row r="16602" x14ac:dyDescent="0.25"/>
    <row r="16603" x14ac:dyDescent="0.25"/>
    <row r="16604" x14ac:dyDescent="0.25"/>
    <row r="16605" x14ac:dyDescent="0.25"/>
    <row r="16606" x14ac:dyDescent="0.25"/>
    <row r="16607" x14ac:dyDescent="0.25"/>
    <row r="16608" x14ac:dyDescent="0.25"/>
    <row r="16609" x14ac:dyDescent="0.25"/>
    <row r="16610" x14ac:dyDescent="0.25"/>
    <row r="16611" x14ac:dyDescent="0.25"/>
    <row r="16612" x14ac:dyDescent="0.25"/>
    <row r="16613" x14ac:dyDescent="0.25"/>
    <row r="16614" x14ac:dyDescent="0.25"/>
    <row r="16615" x14ac:dyDescent="0.25"/>
    <row r="16616" x14ac:dyDescent="0.25"/>
    <row r="16617" x14ac:dyDescent="0.25"/>
    <row r="16618" x14ac:dyDescent="0.25"/>
    <row r="16619" x14ac:dyDescent="0.25"/>
    <row r="16620" x14ac:dyDescent="0.25"/>
    <row r="16621" x14ac:dyDescent="0.25"/>
    <row r="16622" x14ac:dyDescent="0.25"/>
    <row r="16623" x14ac:dyDescent="0.25"/>
    <row r="16624" x14ac:dyDescent="0.25"/>
    <row r="16625" x14ac:dyDescent="0.25"/>
    <row r="16626" x14ac:dyDescent="0.25"/>
    <row r="16627" x14ac:dyDescent="0.25"/>
    <row r="16628" x14ac:dyDescent="0.25"/>
    <row r="16629" x14ac:dyDescent="0.25"/>
    <row r="16630" x14ac:dyDescent="0.25"/>
    <row r="16631" x14ac:dyDescent="0.25"/>
    <row r="16632" x14ac:dyDescent="0.25"/>
    <row r="16633" x14ac:dyDescent="0.25"/>
    <row r="16634" x14ac:dyDescent="0.25"/>
    <row r="16635" x14ac:dyDescent="0.25"/>
    <row r="16636" x14ac:dyDescent="0.25"/>
    <row r="16637" x14ac:dyDescent="0.25"/>
    <row r="16638" x14ac:dyDescent="0.25"/>
    <row r="16639" x14ac:dyDescent="0.25"/>
    <row r="16640" x14ac:dyDescent="0.25"/>
    <row r="16641" x14ac:dyDescent="0.25"/>
    <row r="16642" x14ac:dyDescent="0.25"/>
    <row r="16643" x14ac:dyDescent="0.25"/>
    <row r="16644" x14ac:dyDescent="0.25"/>
    <row r="16645" x14ac:dyDescent="0.25"/>
    <row r="16646" x14ac:dyDescent="0.25"/>
    <row r="16647" x14ac:dyDescent="0.25"/>
    <row r="16648" x14ac:dyDescent="0.25"/>
    <row r="16649" x14ac:dyDescent="0.25"/>
    <row r="16650" x14ac:dyDescent="0.25"/>
    <row r="16651" x14ac:dyDescent="0.25"/>
    <row r="16652" x14ac:dyDescent="0.25"/>
    <row r="16653" x14ac:dyDescent="0.25"/>
    <row r="16654" x14ac:dyDescent="0.25"/>
    <row r="16655" x14ac:dyDescent="0.25"/>
    <row r="16656" x14ac:dyDescent="0.25"/>
    <row r="16657" x14ac:dyDescent="0.25"/>
    <row r="16658" x14ac:dyDescent="0.25"/>
    <row r="16659" x14ac:dyDescent="0.25"/>
    <row r="16660" x14ac:dyDescent="0.25"/>
    <row r="16661" x14ac:dyDescent="0.25"/>
    <row r="16662" x14ac:dyDescent="0.25"/>
    <row r="16663" x14ac:dyDescent="0.25"/>
    <row r="16664" x14ac:dyDescent="0.25"/>
    <row r="16665" x14ac:dyDescent="0.25"/>
    <row r="16666" x14ac:dyDescent="0.25"/>
    <row r="16667" x14ac:dyDescent="0.25"/>
    <row r="16668" x14ac:dyDescent="0.25"/>
    <row r="16669" x14ac:dyDescent="0.25"/>
    <row r="16670" x14ac:dyDescent="0.25"/>
    <row r="16671" x14ac:dyDescent="0.25"/>
    <row r="16672" x14ac:dyDescent="0.25"/>
    <row r="16673" x14ac:dyDescent="0.25"/>
    <row r="16674" x14ac:dyDescent="0.25"/>
    <row r="16675" x14ac:dyDescent="0.25"/>
    <row r="16676" x14ac:dyDescent="0.25"/>
    <row r="16677" x14ac:dyDescent="0.25"/>
    <row r="16678" x14ac:dyDescent="0.25"/>
    <row r="16679" x14ac:dyDescent="0.25"/>
    <row r="16680" x14ac:dyDescent="0.25"/>
    <row r="16681" x14ac:dyDescent="0.25"/>
    <row r="16682" x14ac:dyDescent="0.25"/>
    <row r="16683" x14ac:dyDescent="0.25"/>
    <row r="16684" x14ac:dyDescent="0.25"/>
    <row r="16685" x14ac:dyDescent="0.25"/>
    <row r="16686" x14ac:dyDescent="0.25"/>
    <row r="16687" x14ac:dyDescent="0.25"/>
    <row r="16688" x14ac:dyDescent="0.25"/>
    <row r="16689" x14ac:dyDescent="0.25"/>
    <row r="16690" x14ac:dyDescent="0.25"/>
    <row r="16691" x14ac:dyDescent="0.25"/>
    <row r="16692" x14ac:dyDescent="0.25"/>
    <row r="16693" x14ac:dyDescent="0.25"/>
    <row r="16694" x14ac:dyDescent="0.25"/>
    <row r="16695" x14ac:dyDescent="0.25"/>
    <row r="16696" x14ac:dyDescent="0.25"/>
    <row r="16697" x14ac:dyDescent="0.25"/>
    <row r="16698" x14ac:dyDescent="0.25"/>
    <row r="16699" x14ac:dyDescent="0.25"/>
    <row r="16700" x14ac:dyDescent="0.25"/>
    <row r="16701" x14ac:dyDescent="0.25"/>
    <row r="16702" x14ac:dyDescent="0.25"/>
    <row r="16703" x14ac:dyDescent="0.25"/>
    <row r="16704" x14ac:dyDescent="0.25"/>
    <row r="16705" x14ac:dyDescent="0.25"/>
    <row r="16706" x14ac:dyDescent="0.25"/>
    <row r="16707" x14ac:dyDescent="0.25"/>
    <row r="16708" x14ac:dyDescent="0.25"/>
    <row r="16709" x14ac:dyDescent="0.25"/>
    <row r="16710" x14ac:dyDescent="0.25"/>
    <row r="16711" x14ac:dyDescent="0.25"/>
    <row r="16712" x14ac:dyDescent="0.25"/>
    <row r="16713" x14ac:dyDescent="0.25"/>
    <row r="16714" x14ac:dyDescent="0.25"/>
    <row r="16715" x14ac:dyDescent="0.25"/>
    <row r="16716" x14ac:dyDescent="0.25"/>
    <row r="16717" x14ac:dyDescent="0.25"/>
    <row r="16718" x14ac:dyDescent="0.25"/>
    <row r="16719" x14ac:dyDescent="0.25"/>
    <row r="16720" x14ac:dyDescent="0.25"/>
    <row r="16721" x14ac:dyDescent="0.25"/>
    <row r="16722" x14ac:dyDescent="0.25"/>
    <row r="16723" x14ac:dyDescent="0.25"/>
    <row r="16724" x14ac:dyDescent="0.25"/>
    <row r="16725" x14ac:dyDescent="0.25"/>
    <row r="16726" x14ac:dyDescent="0.25"/>
    <row r="16727" x14ac:dyDescent="0.25"/>
    <row r="16728" x14ac:dyDescent="0.25"/>
    <row r="16729" x14ac:dyDescent="0.25"/>
    <row r="16730" x14ac:dyDescent="0.25"/>
    <row r="16731" x14ac:dyDescent="0.25"/>
    <row r="16732" x14ac:dyDescent="0.25"/>
    <row r="16733" x14ac:dyDescent="0.25"/>
    <row r="16734" x14ac:dyDescent="0.25"/>
    <row r="16735" x14ac:dyDescent="0.25"/>
    <row r="16736" x14ac:dyDescent="0.25"/>
    <row r="16737" x14ac:dyDescent="0.25"/>
    <row r="16738" x14ac:dyDescent="0.25"/>
    <row r="16739" x14ac:dyDescent="0.25"/>
    <row r="16740" x14ac:dyDescent="0.25"/>
    <row r="16741" x14ac:dyDescent="0.25"/>
    <row r="16742" x14ac:dyDescent="0.25"/>
    <row r="16743" x14ac:dyDescent="0.25"/>
    <row r="16744" x14ac:dyDescent="0.25"/>
    <row r="16745" x14ac:dyDescent="0.25"/>
    <row r="16746" x14ac:dyDescent="0.25"/>
    <row r="16747" x14ac:dyDescent="0.25"/>
    <row r="16748" x14ac:dyDescent="0.25"/>
    <row r="16749" x14ac:dyDescent="0.25"/>
    <row r="16750" x14ac:dyDescent="0.25"/>
    <row r="16751" x14ac:dyDescent="0.25"/>
    <row r="16752" x14ac:dyDescent="0.25"/>
    <row r="16753" x14ac:dyDescent="0.25"/>
    <row r="16754" x14ac:dyDescent="0.25"/>
    <row r="16755" x14ac:dyDescent="0.25"/>
    <row r="16756" x14ac:dyDescent="0.25"/>
    <row r="16757" x14ac:dyDescent="0.25"/>
    <row r="16758" x14ac:dyDescent="0.25"/>
    <row r="16759" x14ac:dyDescent="0.25"/>
    <row r="16760" x14ac:dyDescent="0.25"/>
    <row r="16761" x14ac:dyDescent="0.25"/>
    <row r="16762" x14ac:dyDescent="0.25"/>
    <row r="16763" x14ac:dyDescent="0.25"/>
    <row r="16764" x14ac:dyDescent="0.25"/>
    <row r="16765" x14ac:dyDescent="0.25"/>
    <row r="16766" x14ac:dyDescent="0.25"/>
    <row r="16767" x14ac:dyDescent="0.25"/>
    <row r="16768" x14ac:dyDescent="0.25"/>
    <row r="16769" x14ac:dyDescent="0.25"/>
    <row r="16770" x14ac:dyDescent="0.25"/>
    <row r="16771" x14ac:dyDescent="0.25"/>
    <row r="16772" x14ac:dyDescent="0.25"/>
    <row r="16773" x14ac:dyDescent="0.25"/>
    <row r="16774" x14ac:dyDescent="0.25"/>
    <row r="16775" x14ac:dyDescent="0.25"/>
    <row r="16776" x14ac:dyDescent="0.25"/>
    <row r="16777" x14ac:dyDescent="0.25"/>
    <row r="16778" x14ac:dyDescent="0.25"/>
    <row r="16779" x14ac:dyDescent="0.25"/>
    <row r="16780" x14ac:dyDescent="0.25"/>
    <row r="16781" x14ac:dyDescent="0.25"/>
    <row r="16782" x14ac:dyDescent="0.25"/>
    <row r="16783" x14ac:dyDescent="0.25"/>
    <row r="16784" x14ac:dyDescent="0.25"/>
    <row r="16785" x14ac:dyDescent="0.25"/>
    <row r="16786" x14ac:dyDescent="0.25"/>
    <row r="16787" x14ac:dyDescent="0.25"/>
    <row r="16788" x14ac:dyDescent="0.25"/>
    <row r="16789" x14ac:dyDescent="0.25"/>
    <row r="16790" x14ac:dyDescent="0.25"/>
    <row r="16791" x14ac:dyDescent="0.25"/>
    <row r="16792" x14ac:dyDescent="0.25"/>
    <row r="16793" x14ac:dyDescent="0.25"/>
    <row r="16794" x14ac:dyDescent="0.25"/>
    <row r="16795" x14ac:dyDescent="0.25"/>
    <row r="16796" x14ac:dyDescent="0.25"/>
    <row r="16797" x14ac:dyDescent="0.25"/>
    <row r="16798" x14ac:dyDescent="0.25"/>
    <row r="16799" x14ac:dyDescent="0.25"/>
    <row r="16800" x14ac:dyDescent="0.25"/>
    <row r="16801" x14ac:dyDescent="0.25"/>
    <row r="16802" x14ac:dyDescent="0.25"/>
    <row r="16803" x14ac:dyDescent="0.25"/>
    <row r="16804" x14ac:dyDescent="0.25"/>
    <row r="16805" x14ac:dyDescent="0.25"/>
    <row r="16806" x14ac:dyDescent="0.25"/>
    <row r="16807" x14ac:dyDescent="0.25"/>
    <row r="16808" x14ac:dyDescent="0.25"/>
    <row r="16809" x14ac:dyDescent="0.25"/>
    <row r="16810" x14ac:dyDescent="0.25"/>
    <row r="16811" x14ac:dyDescent="0.25"/>
    <row r="16812" x14ac:dyDescent="0.25"/>
    <row r="16813" x14ac:dyDescent="0.25"/>
    <row r="16814" x14ac:dyDescent="0.25"/>
    <row r="16815" x14ac:dyDescent="0.25"/>
    <row r="16816" x14ac:dyDescent="0.25"/>
    <row r="16817" x14ac:dyDescent="0.25"/>
    <row r="16818" x14ac:dyDescent="0.25"/>
    <row r="16819" x14ac:dyDescent="0.25"/>
    <row r="16820" x14ac:dyDescent="0.25"/>
    <row r="16821" x14ac:dyDescent="0.25"/>
    <row r="16822" x14ac:dyDescent="0.25"/>
    <row r="16823" x14ac:dyDescent="0.25"/>
    <row r="16824" x14ac:dyDescent="0.25"/>
    <row r="16825" x14ac:dyDescent="0.25"/>
    <row r="16826" x14ac:dyDescent="0.25"/>
    <row r="16827" x14ac:dyDescent="0.25"/>
    <row r="16828" x14ac:dyDescent="0.25"/>
    <row r="16829" x14ac:dyDescent="0.25"/>
    <row r="16830" x14ac:dyDescent="0.25"/>
    <row r="16831" x14ac:dyDescent="0.25"/>
    <row r="16832" x14ac:dyDescent="0.25"/>
    <row r="16833" x14ac:dyDescent="0.25"/>
    <row r="16834" x14ac:dyDescent="0.25"/>
    <row r="16835" x14ac:dyDescent="0.25"/>
    <row r="16836" x14ac:dyDescent="0.25"/>
    <row r="16837" x14ac:dyDescent="0.25"/>
    <row r="16838" x14ac:dyDescent="0.25"/>
    <row r="16839" x14ac:dyDescent="0.25"/>
    <row r="16840" x14ac:dyDescent="0.25"/>
    <row r="16841" x14ac:dyDescent="0.25"/>
    <row r="16842" x14ac:dyDescent="0.25"/>
    <row r="16843" x14ac:dyDescent="0.25"/>
    <row r="16844" x14ac:dyDescent="0.25"/>
    <row r="16845" x14ac:dyDescent="0.25"/>
    <row r="16846" x14ac:dyDescent="0.25"/>
    <row r="16847" x14ac:dyDescent="0.25"/>
    <row r="16848" x14ac:dyDescent="0.25"/>
    <row r="16849" x14ac:dyDescent="0.25"/>
    <row r="16850" x14ac:dyDescent="0.25"/>
    <row r="16851" x14ac:dyDescent="0.25"/>
    <row r="16852" x14ac:dyDescent="0.25"/>
    <row r="16853" x14ac:dyDescent="0.25"/>
    <row r="16854" x14ac:dyDescent="0.25"/>
    <row r="16855" x14ac:dyDescent="0.25"/>
    <row r="16856" x14ac:dyDescent="0.25"/>
    <row r="16857" x14ac:dyDescent="0.25"/>
    <row r="16858" x14ac:dyDescent="0.25"/>
    <row r="16859" x14ac:dyDescent="0.25"/>
    <row r="16860" x14ac:dyDescent="0.25"/>
    <row r="16861" x14ac:dyDescent="0.25"/>
    <row r="16862" x14ac:dyDescent="0.25"/>
    <row r="16863" x14ac:dyDescent="0.25"/>
    <row r="16864" x14ac:dyDescent="0.25"/>
    <row r="16865" x14ac:dyDescent="0.25"/>
    <row r="16866" x14ac:dyDescent="0.25"/>
    <row r="16867" x14ac:dyDescent="0.25"/>
    <row r="16868" x14ac:dyDescent="0.25"/>
    <row r="16869" x14ac:dyDescent="0.25"/>
    <row r="16870" x14ac:dyDescent="0.25"/>
    <row r="16871" x14ac:dyDescent="0.25"/>
    <row r="16872" x14ac:dyDescent="0.25"/>
    <row r="16873" x14ac:dyDescent="0.25"/>
    <row r="16874" x14ac:dyDescent="0.25"/>
    <row r="16875" x14ac:dyDescent="0.25"/>
    <row r="16876" x14ac:dyDescent="0.25"/>
    <row r="16877" x14ac:dyDescent="0.25"/>
    <row r="16878" x14ac:dyDescent="0.25"/>
    <row r="16879" x14ac:dyDescent="0.25"/>
    <row r="16880" x14ac:dyDescent="0.25"/>
    <row r="16881" x14ac:dyDescent="0.25"/>
    <row r="16882" x14ac:dyDescent="0.25"/>
    <row r="16883" x14ac:dyDescent="0.25"/>
    <row r="16884" x14ac:dyDescent="0.25"/>
    <row r="16885" x14ac:dyDescent="0.25"/>
    <row r="16886" x14ac:dyDescent="0.25"/>
    <row r="16887" x14ac:dyDescent="0.25"/>
    <row r="16888" x14ac:dyDescent="0.25"/>
    <row r="16889" x14ac:dyDescent="0.25"/>
    <row r="16890" x14ac:dyDescent="0.25"/>
    <row r="16891" x14ac:dyDescent="0.25"/>
    <row r="16892" x14ac:dyDescent="0.25"/>
    <row r="16893" x14ac:dyDescent="0.25"/>
    <row r="16894" x14ac:dyDescent="0.25"/>
    <row r="16895" x14ac:dyDescent="0.25"/>
    <row r="16896" x14ac:dyDescent="0.25"/>
    <row r="16897" x14ac:dyDescent="0.25"/>
    <row r="16898" x14ac:dyDescent="0.25"/>
    <row r="16899" x14ac:dyDescent="0.25"/>
    <row r="16900" x14ac:dyDescent="0.25"/>
    <row r="16901" x14ac:dyDescent="0.25"/>
    <row r="16902" x14ac:dyDescent="0.25"/>
    <row r="16903" x14ac:dyDescent="0.25"/>
    <row r="16904" x14ac:dyDescent="0.25"/>
    <row r="16905" x14ac:dyDescent="0.25"/>
    <row r="16906" x14ac:dyDescent="0.25"/>
    <row r="16907" x14ac:dyDescent="0.25"/>
    <row r="16908" x14ac:dyDescent="0.25"/>
    <row r="16909" x14ac:dyDescent="0.25"/>
    <row r="16910" x14ac:dyDescent="0.25"/>
    <row r="16911" x14ac:dyDescent="0.25"/>
    <row r="16912" x14ac:dyDescent="0.25"/>
    <row r="16913" x14ac:dyDescent="0.25"/>
    <row r="16914" x14ac:dyDescent="0.25"/>
    <row r="16915" x14ac:dyDescent="0.25"/>
    <row r="16916" x14ac:dyDescent="0.25"/>
    <row r="16917" x14ac:dyDescent="0.25"/>
    <row r="16918" x14ac:dyDescent="0.25"/>
    <row r="16919" x14ac:dyDescent="0.25"/>
    <row r="16920" x14ac:dyDescent="0.25"/>
    <row r="16921" x14ac:dyDescent="0.25"/>
    <row r="16922" x14ac:dyDescent="0.25"/>
    <row r="16923" x14ac:dyDescent="0.25"/>
    <row r="16924" x14ac:dyDescent="0.25"/>
    <row r="16925" x14ac:dyDescent="0.25"/>
    <row r="16926" x14ac:dyDescent="0.25"/>
    <row r="16927" x14ac:dyDescent="0.25"/>
    <row r="16928" x14ac:dyDescent="0.25"/>
    <row r="16929" x14ac:dyDescent="0.25"/>
    <row r="16930" x14ac:dyDescent="0.25"/>
    <row r="16931" x14ac:dyDescent="0.25"/>
    <row r="16932" x14ac:dyDescent="0.25"/>
    <row r="16933" x14ac:dyDescent="0.25"/>
    <row r="16934" x14ac:dyDescent="0.25"/>
    <row r="16935" x14ac:dyDescent="0.25"/>
    <row r="16936" x14ac:dyDescent="0.25"/>
    <row r="16937" x14ac:dyDescent="0.25"/>
    <row r="16938" x14ac:dyDescent="0.25"/>
    <row r="16939" x14ac:dyDescent="0.25"/>
    <row r="16940" x14ac:dyDescent="0.25"/>
    <row r="16941" x14ac:dyDescent="0.25"/>
    <row r="16942" x14ac:dyDescent="0.25"/>
    <row r="16943" x14ac:dyDescent="0.25"/>
    <row r="16944" x14ac:dyDescent="0.25"/>
    <row r="16945" x14ac:dyDescent="0.25"/>
    <row r="16946" x14ac:dyDescent="0.25"/>
    <row r="16947" x14ac:dyDescent="0.25"/>
    <row r="16948" x14ac:dyDescent="0.25"/>
    <row r="16949" x14ac:dyDescent="0.25"/>
    <row r="16950" x14ac:dyDescent="0.25"/>
    <row r="16951" x14ac:dyDescent="0.25"/>
    <row r="16952" x14ac:dyDescent="0.25"/>
    <row r="16953" x14ac:dyDescent="0.25"/>
    <row r="16954" x14ac:dyDescent="0.25"/>
    <row r="16955" x14ac:dyDescent="0.25"/>
    <row r="16956" x14ac:dyDescent="0.25"/>
    <row r="16957" x14ac:dyDescent="0.25"/>
    <row r="16958" x14ac:dyDescent="0.25"/>
    <row r="16959" x14ac:dyDescent="0.25"/>
    <row r="16960" x14ac:dyDescent="0.25"/>
    <row r="16961" x14ac:dyDescent="0.25"/>
    <row r="16962" x14ac:dyDescent="0.25"/>
    <row r="16963" x14ac:dyDescent="0.25"/>
    <row r="16964" x14ac:dyDescent="0.25"/>
    <row r="16965" x14ac:dyDescent="0.25"/>
    <row r="16966" x14ac:dyDescent="0.25"/>
    <row r="16967" x14ac:dyDescent="0.25"/>
    <row r="16968" x14ac:dyDescent="0.25"/>
    <row r="16969" x14ac:dyDescent="0.25"/>
    <row r="16970" x14ac:dyDescent="0.25"/>
    <row r="16971" x14ac:dyDescent="0.25"/>
    <row r="16972" x14ac:dyDescent="0.25"/>
    <row r="16973" x14ac:dyDescent="0.25"/>
    <row r="16974" x14ac:dyDescent="0.25"/>
    <row r="16975" x14ac:dyDescent="0.25"/>
    <row r="16976" x14ac:dyDescent="0.25"/>
    <row r="16977" x14ac:dyDescent="0.25"/>
    <row r="16978" x14ac:dyDescent="0.25"/>
    <row r="16979" x14ac:dyDescent="0.25"/>
    <row r="16980" x14ac:dyDescent="0.25"/>
    <row r="16981" x14ac:dyDescent="0.25"/>
    <row r="16982" x14ac:dyDescent="0.25"/>
    <row r="16983" x14ac:dyDescent="0.25"/>
    <row r="16984" x14ac:dyDescent="0.25"/>
    <row r="16985" x14ac:dyDescent="0.25"/>
    <row r="16986" x14ac:dyDescent="0.25"/>
    <row r="16987" x14ac:dyDescent="0.25"/>
    <row r="16988" x14ac:dyDescent="0.25"/>
    <row r="16989" x14ac:dyDescent="0.25"/>
    <row r="16990" x14ac:dyDescent="0.25"/>
    <row r="16991" x14ac:dyDescent="0.25"/>
    <row r="16992" x14ac:dyDescent="0.25"/>
    <row r="16993" x14ac:dyDescent="0.25"/>
    <row r="16994" x14ac:dyDescent="0.25"/>
    <row r="16995" x14ac:dyDescent="0.25"/>
    <row r="16996" x14ac:dyDescent="0.25"/>
    <row r="16997" x14ac:dyDescent="0.25"/>
    <row r="16998" x14ac:dyDescent="0.25"/>
    <row r="16999" x14ac:dyDescent="0.25"/>
    <row r="17000" x14ac:dyDescent="0.25"/>
    <row r="17001" x14ac:dyDescent="0.25"/>
    <row r="17002" x14ac:dyDescent="0.25"/>
    <row r="17003" x14ac:dyDescent="0.25"/>
    <row r="17004" x14ac:dyDescent="0.25"/>
    <row r="17005" x14ac:dyDescent="0.25"/>
    <row r="17006" x14ac:dyDescent="0.25"/>
    <row r="17007" x14ac:dyDescent="0.25"/>
    <row r="17008" x14ac:dyDescent="0.25"/>
    <row r="17009" x14ac:dyDescent="0.25"/>
    <row r="17010" x14ac:dyDescent="0.25"/>
    <row r="17011" x14ac:dyDescent="0.25"/>
    <row r="17012" x14ac:dyDescent="0.25"/>
    <row r="17013" x14ac:dyDescent="0.25"/>
    <row r="17014" x14ac:dyDescent="0.25"/>
    <row r="17015" x14ac:dyDescent="0.25"/>
    <row r="17016" x14ac:dyDescent="0.25"/>
    <row r="17017" x14ac:dyDescent="0.25"/>
    <row r="17018" x14ac:dyDescent="0.25"/>
    <row r="17019" x14ac:dyDescent="0.25"/>
    <row r="17020" x14ac:dyDescent="0.25"/>
    <row r="17021" x14ac:dyDescent="0.25"/>
    <row r="17022" x14ac:dyDescent="0.25"/>
    <row r="17023" x14ac:dyDescent="0.25"/>
    <row r="17024" x14ac:dyDescent="0.25"/>
    <row r="17025" x14ac:dyDescent="0.25"/>
    <row r="17026" x14ac:dyDescent="0.25"/>
    <row r="17027" x14ac:dyDescent="0.25"/>
    <row r="17028" x14ac:dyDescent="0.25"/>
    <row r="17029" x14ac:dyDescent="0.25"/>
    <row r="17030" x14ac:dyDescent="0.25"/>
    <row r="17031" x14ac:dyDescent="0.25"/>
    <row r="17032" x14ac:dyDescent="0.25"/>
    <row r="17033" x14ac:dyDescent="0.25"/>
    <row r="17034" x14ac:dyDescent="0.25"/>
    <row r="17035" x14ac:dyDescent="0.25"/>
    <row r="17036" x14ac:dyDescent="0.25"/>
    <row r="17037" x14ac:dyDescent="0.25"/>
    <row r="17038" x14ac:dyDescent="0.25"/>
    <row r="17039" x14ac:dyDescent="0.25"/>
    <row r="17040" x14ac:dyDescent="0.25"/>
    <row r="17041" x14ac:dyDescent="0.25"/>
    <row r="17042" x14ac:dyDescent="0.25"/>
    <row r="17043" x14ac:dyDescent="0.25"/>
    <row r="17044" x14ac:dyDescent="0.25"/>
    <row r="17045" x14ac:dyDescent="0.25"/>
    <row r="17046" x14ac:dyDescent="0.25"/>
    <row r="17047" x14ac:dyDescent="0.25"/>
    <row r="17048" x14ac:dyDescent="0.25"/>
    <row r="17049" x14ac:dyDescent="0.25"/>
    <row r="17050" x14ac:dyDescent="0.25"/>
    <row r="17051" x14ac:dyDescent="0.25"/>
    <row r="17052" x14ac:dyDescent="0.25"/>
    <row r="17053" x14ac:dyDescent="0.25"/>
    <row r="17054" x14ac:dyDescent="0.25"/>
    <row r="17055" x14ac:dyDescent="0.25"/>
    <row r="17056" x14ac:dyDescent="0.25"/>
    <row r="17057" x14ac:dyDescent="0.25"/>
    <row r="17058" x14ac:dyDescent="0.25"/>
    <row r="17059" x14ac:dyDescent="0.25"/>
    <row r="17060" x14ac:dyDescent="0.25"/>
    <row r="17061" x14ac:dyDescent="0.25"/>
    <row r="17062" x14ac:dyDescent="0.25"/>
    <row r="17063" x14ac:dyDescent="0.25"/>
    <row r="17064" x14ac:dyDescent="0.25"/>
    <row r="17065" x14ac:dyDescent="0.25"/>
    <row r="17066" x14ac:dyDescent="0.25"/>
    <row r="17067" x14ac:dyDescent="0.25"/>
    <row r="17068" x14ac:dyDescent="0.25"/>
    <row r="17069" x14ac:dyDescent="0.25"/>
    <row r="17070" x14ac:dyDescent="0.25"/>
    <row r="17071" x14ac:dyDescent="0.25"/>
    <row r="17072" x14ac:dyDescent="0.25"/>
    <row r="17073" x14ac:dyDescent="0.25"/>
    <row r="17074" x14ac:dyDescent="0.25"/>
    <row r="17075" x14ac:dyDescent="0.25"/>
    <row r="17076" x14ac:dyDescent="0.25"/>
    <row r="17077" x14ac:dyDescent="0.25"/>
    <row r="17078" x14ac:dyDescent="0.25"/>
    <row r="17079" x14ac:dyDescent="0.25"/>
    <row r="17080" x14ac:dyDescent="0.25"/>
    <row r="17081" x14ac:dyDescent="0.25"/>
    <row r="17082" x14ac:dyDescent="0.25"/>
    <row r="17083" x14ac:dyDescent="0.25"/>
    <row r="17084" x14ac:dyDescent="0.25"/>
    <row r="17085" x14ac:dyDescent="0.25"/>
    <row r="17086" x14ac:dyDescent="0.25"/>
    <row r="17087" x14ac:dyDescent="0.25"/>
    <row r="17088" x14ac:dyDescent="0.25"/>
    <row r="17089" x14ac:dyDescent="0.25"/>
    <row r="17090" x14ac:dyDescent="0.25"/>
    <row r="17091" x14ac:dyDescent="0.25"/>
    <row r="17092" x14ac:dyDescent="0.25"/>
    <row r="17093" x14ac:dyDescent="0.25"/>
    <row r="17094" x14ac:dyDescent="0.25"/>
    <row r="17095" x14ac:dyDescent="0.25"/>
    <row r="17096" x14ac:dyDescent="0.25"/>
    <row r="17097" x14ac:dyDescent="0.25"/>
    <row r="17098" x14ac:dyDescent="0.25"/>
    <row r="17099" x14ac:dyDescent="0.25"/>
    <row r="17100" x14ac:dyDescent="0.25"/>
    <row r="17101" x14ac:dyDescent="0.25"/>
    <row r="17102" x14ac:dyDescent="0.25"/>
    <row r="17103" x14ac:dyDescent="0.25"/>
    <row r="17104" x14ac:dyDescent="0.25"/>
    <row r="17105" x14ac:dyDescent="0.25"/>
    <row r="17106" x14ac:dyDescent="0.25"/>
    <row r="17107" x14ac:dyDescent="0.25"/>
    <row r="17108" x14ac:dyDescent="0.25"/>
    <row r="17109" x14ac:dyDescent="0.25"/>
    <row r="17110" x14ac:dyDescent="0.25"/>
    <row r="17111" x14ac:dyDescent="0.25"/>
    <row r="17112" x14ac:dyDescent="0.25"/>
    <row r="17113" x14ac:dyDescent="0.25"/>
    <row r="17114" x14ac:dyDescent="0.25"/>
    <row r="17115" x14ac:dyDescent="0.25"/>
    <row r="17116" x14ac:dyDescent="0.25"/>
    <row r="17117" x14ac:dyDescent="0.25"/>
    <row r="17118" x14ac:dyDescent="0.25"/>
    <row r="17119" x14ac:dyDescent="0.25"/>
    <row r="17120" x14ac:dyDescent="0.25"/>
    <row r="17121" x14ac:dyDescent="0.25"/>
    <row r="17122" x14ac:dyDescent="0.25"/>
    <row r="17123" x14ac:dyDescent="0.25"/>
    <row r="17124" x14ac:dyDescent="0.25"/>
    <row r="17125" x14ac:dyDescent="0.25"/>
    <row r="17126" x14ac:dyDescent="0.25"/>
    <row r="17127" x14ac:dyDescent="0.25"/>
    <row r="17128" x14ac:dyDescent="0.25"/>
    <row r="17129" x14ac:dyDescent="0.25"/>
    <row r="17130" x14ac:dyDescent="0.25"/>
    <row r="17131" x14ac:dyDescent="0.25"/>
    <row r="17132" x14ac:dyDescent="0.25"/>
    <row r="17133" x14ac:dyDescent="0.25"/>
    <row r="17134" x14ac:dyDescent="0.25"/>
    <row r="17135" x14ac:dyDescent="0.25"/>
    <row r="17136" x14ac:dyDescent="0.25"/>
    <row r="17137" x14ac:dyDescent="0.25"/>
    <row r="17138" x14ac:dyDescent="0.25"/>
    <row r="17139" x14ac:dyDescent="0.25"/>
    <row r="17140" x14ac:dyDescent="0.25"/>
    <row r="17141" x14ac:dyDescent="0.25"/>
    <row r="17142" x14ac:dyDescent="0.25"/>
    <row r="17143" x14ac:dyDescent="0.25"/>
    <row r="17144" x14ac:dyDescent="0.25"/>
    <row r="17145" x14ac:dyDescent="0.25"/>
    <row r="17146" x14ac:dyDescent="0.25"/>
    <row r="17147" x14ac:dyDescent="0.25"/>
    <row r="17148" x14ac:dyDescent="0.25"/>
    <row r="17149" x14ac:dyDescent="0.25"/>
    <row r="17150" x14ac:dyDescent="0.25"/>
    <row r="17151" x14ac:dyDescent="0.25"/>
    <row r="17152" x14ac:dyDescent="0.25"/>
    <row r="17153" x14ac:dyDescent="0.25"/>
    <row r="17154" x14ac:dyDescent="0.25"/>
    <row r="17155" x14ac:dyDescent="0.25"/>
    <row r="17156" x14ac:dyDescent="0.25"/>
    <row r="17157" x14ac:dyDescent="0.25"/>
    <row r="17158" x14ac:dyDescent="0.25"/>
    <row r="17159" x14ac:dyDescent="0.25"/>
    <row r="17160" x14ac:dyDescent="0.25"/>
    <row r="17161" x14ac:dyDescent="0.25"/>
    <row r="17162" x14ac:dyDescent="0.25"/>
    <row r="17163" x14ac:dyDescent="0.25"/>
    <row r="17164" x14ac:dyDescent="0.25"/>
    <row r="17165" x14ac:dyDescent="0.25"/>
    <row r="17166" x14ac:dyDescent="0.25"/>
    <row r="17167" x14ac:dyDescent="0.25"/>
    <row r="17168" x14ac:dyDescent="0.25"/>
    <row r="17169" x14ac:dyDescent="0.25"/>
    <row r="17170" x14ac:dyDescent="0.25"/>
    <row r="17171" x14ac:dyDescent="0.25"/>
    <row r="17172" x14ac:dyDescent="0.25"/>
    <row r="17173" x14ac:dyDescent="0.25"/>
    <row r="17174" x14ac:dyDescent="0.25"/>
    <row r="17175" x14ac:dyDescent="0.25"/>
    <row r="17176" x14ac:dyDescent="0.25"/>
    <row r="17177" x14ac:dyDescent="0.25"/>
    <row r="17178" x14ac:dyDescent="0.25"/>
    <row r="17179" x14ac:dyDescent="0.25"/>
    <row r="17180" x14ac:dyDescent="0.25"/>
    <row r="17181" x14ac:dyDescent="0.25"/>
    <row r="17182" x14ac:dyDescent="0.25"/>
    <row r="17183" x14ac:dyDescent="0.25"/>
    <row r="17184" x14ac:dyDescent="0.25"/>
    <row r="17185" x14ac:dyDescent="0.25"/>
    <row r="17186" x14ac:dyDescent="0.25"/>
    <row r="17187" x14ac:dyDescent="0.25"/>
    <row r="17188" x14ac:dyDescent="0.25"/>
    <row r="17189" x14ac:dyDescent="0.25"/>
    <row r="17190" x14ac:dyDescent="0.25"/>
    <row r="17191" x14ac:dyDescent="0.25"/>
    <row r="17192" x14ac:dyDescent="0.25"/>
    <row r="17193" x14ac:dyDescent="0.25"/>
    <row r="17194" x14ac:dyDescent="0.25"/>
    <row r="17195" x14ac:dyDescent="0.25"/>
    <row r="17196" x14ac:dyDescent="0.25"/>
    <row r="17197" x14ac:dyDescent="0.25"/>
    <row r="17198" x14ac:dyDescent="0.25"/>
    <row r="17199" x14ac:dyDescent="0.25"/>
    <row r="17200" x14ac:dyDescent="0.25"/>
    <row r="17201" x14ac:dyDescent="0.25"/>
    <row r="17202" x14ac:dyDescent="0.25"/>
    <row r="17203" x14ac:dyDescent="0.25"/>
    <row r="17204" x14ac:dyDescent="0.25"/>
    <row r="17205" x14ac:dyDescent="0.25"/>
    <row r="17206" x14ac:dyDescent="0.25"/>
    <row r="17207" x14ac:dyDescent="0.25"/>
    <row r="17208" x14ac:dyDescent="0.25"/>
    <row r="17209" x14ac:dyDescent="0.25"/>
    <row r="17210" x14ac:dyDescent="0.25"/>
    <row r="17211" x14ac:dyDescent="0.25"/>
    <row r="17212" x14ac:dyDescent="0.25"/>
    <row r="17213" x14ac:dyDescent="0.25"/>
    <row r="17214" x14ac:dyDescent="0.25"/>
    <row r="17215" x14ac:dyDescent="0.25"/>
    <row r="17216" x14ac:dyDescent="0.25"/>
    <row r="17217" x14ac:dyDescent="0.25"/>
    <row r="17218" x14ac:dyDescent="0.25"/>
    <row r="17219" x14ac:dyDescent="0.25"/>
    <row r="17220" x14ac:dyDescent="0.25"/>
    <row r="17221" x14ac:dyDescent="0.25"/>
    <row r="17222" x14ac:dyDescent="0.25"/>
    <row r="17223" x14ac:dyDescent="0.25"/>
    <row r="17224" x14ac:dyDescent="0.25"/>
    <row r="17225" x14ac:dyDescent="0.25"/>
    <row r="17226" x14ac:dyDescent="0.25"/>
    <row r="17227" x14ac:dyDescent="0.25"/>
    <row r="17228" x14ac:dyDescent="0.25"/>
    <row r="17229" x14ac:dyDescent="0.25"/>
    <row r="17230" x14ac:dyDescent="0.25"/>
    <row r="17231" x14ac:dyDescent="0.25"/>
    <row r="17232" x14ac:dyDescent="0.25"/>
    <row r="17233" x14ac:dyDescent="0.25"/>
    <row r="17234" x14ac:dyDescent="0.25"/>
    <row r="17235" x14ac:dyDescent="0.25"/>
    <row r="17236" x14ac:dyDescent="0.25"/>
    <row r="17237" x14ac:dyDescent="0.25"/>
    <row r="17238" x14ac:dyDescent="0.25"/>
    <row r="17239" x14ac:dyDescent="0.25"/>
    <row r="17240" x14ac:dyDescent="0.25"/>
    <row r="17241" x14ac:dyDescent="0.25"/>
    <row r="17242" x14ac:dyDescent="0.25"/>
    <row r="17243" x14ac:dyDescent="0.25"/>
    <row r="17244" x14ac:dyDescent="0.25"/>
    <row r="17245" x14ac:dyDescent="0.25"/>
    <row r="17246" x14ac:dyDescent="0.25"/>
    <row r="17247" x14ac:dyDescent="0.25"/>
    <row r="17248" x14ac:dyDescent="0.25"/>
    <row r="17249" x14ac:dyDescent="0.25"/>
    <row r="17250" x14ac:dyDescent="0.25"/>
    <row r="17251" x14ac:dyDescent="0.25"/>
    <row r="17252" x14ac:dyDescent="0.25"/>
    <row r="17253" x14ac:dyDescent="0.25"/>
    <row r="17254" x14ac:dyDescent="0.25"/>
    <row r="17255" x14ac:dyDescent="0.25"/>
    <row r="17256" x14ac:dyDescent="0.25"/>
    <row r="17257" x14ac:dyDescent="0.25"/>
    <row r="17258" x14ac:dyDescent="0.25"/>
    <row r="17259" x14ac:dyDescent="0.25"/>
    <row r="17260" x14ac:dyDescent="0.25"/>
    <row r="17261" x14ac:dyDescent="0.25"/>
    <row r="17262" x14ac:dyDescent="0.25"/>
    <row r="17263" x14ac:dyDescent="0.25"/>
    <row r="17264" x14ac:dyDescent="0.25"/>
    <row r="17265" x14ac:dyDescent="0.25"/>
    <row r="17266" x14ac:dyDescent="0.25"/>
    <row r="17267" x14ac:dyDescent="0.25"/>
    <row r="17268" x14ac:dyDescent="0.25"/>
    <row r="17269" x14ac:dyDescent="0.25"/>
    <row r="17270" x14ac:dyDescent="0.25"/>
    <row r="17271" x14ac:dyDescent="0.25"/>
    <row r="17272" x14ac:dyDescent="0.25"/>
    <row r="17273" x14ac:dyDescent="0.25"/>
    <row r="17274" x14ac:dyDescent="0.25"/>
    <row r="17275" x14ac:dyDescent="0.25"/>
    <row r="17276" x14ac:dyDescent="0.25"/>
    <row r="17277" x14ac:dyDescent="0.25"/>
    <row r="17278" x14ac:dyDescent="0.25"/>
    <row r="17279" x14ac:dyDescent="0.25"/>
    <row r="17280" x14ac:dyDescent="0.25"/>
    <row r="17281" x14ac:dyDescent="0.25"/>
    <row r="17282" x14ac:dyDescent="0.25"/>
    <row r="17283" x14ac:dyDescent="0.25"/>
    <row r="17284" x14ac:dyDescent="0.25"/>
    <row r="17285" x14ac:dyDescent="0.25"/>
    <row r="17286" x14ac:dyDescent="0.25"/>
    <row r="17287" x14ac:dyDescent="0.25"/>
    <row r="17288" x14ac:dyDescent="0.25"/>
    <row r="17289" x14ac:dyDescent="0.25"/>
    <row r="17290" x14ac:dyDescent="0.25"/>
    <row r="17291" x14ac:dyDescent="0.25"/>
    <row r="17292" x14ac:dyDescent="0.25"/>
    <row r="17293" x14ac:dyDescent="0.25"/>
    <row r="17294" x14ac:dyDescent="0.25"/>
    <row r="17295" x14ac:dyDescent="0.25"/>
    <row r="17296" x14ac:dyDescent="0.25"/>
    <row r="17297" x14ac:dyDescent="0.25"/>
    <row r="17298" x14ac:dyDescent="0.25"/>
    <row r="17299" x14ac:dyDescent="0.25"/>
    <row r="17300" x14ac:dyDescent="0.25"/>
    <row r="17301" x14ac:dyDescent="0.25"/>
    <row r="17302" x14ac:dyDescent="0.25"/>
    <row r="17303" x14ac:dyDescent="0.25"/>
    <row r="17304" x14ac:dyDescent="0.25"/>
    <row r="17305" x14ac:dyDescent="0.25"/>
    <row r="17306" x14ac:dyDescent="0.25"/>
    <row r="17307" x14ac:dyDescent="0.25"/>
    <row r="17308" x14ac:dyDescent="0.25"/>
    <row r="17309" x14ac:dyDescent="0.25"/>
    <row r="17310" x14ac:dyDescent="0.25"/>
    <row r="17311" x14ac:dyDescent="0.25"/>
    <row r="17312" x14ac:dyDescent="0.25"/>
    <row r="17313" x14ac:dyDescent="0.25"/>
    <row r="17314" x14ac:dyDescent="0.25"/>
    <row r="17315" x14ac:dyDescent="0.25"/>
    <row r="17316" x14ac:dyDescent="0.25"/>
    <row r="17317" x14ac:dyDescent="0.25"/>
    <row r="17318" x14ac:dyDescent="0.25"/>
    <row r="17319" x14ac:dyDescent="0.25"/>
    <row r="17320" x14ac:dyDescent="0.25"/>
    <row r="17321" x14ac:dyDescent="0.25"/>
    <row r="17322" x14ac:dyDescent="0.25"/>
    <row r="17323" x14ac:dyDescent="0.25"/>
    <row r="17324" x14ac:dyDescent="0.25"/>
    <row r="17325" x14ac:dyDescent="0.25"/>
    <row r="17326" x14ac:dyDescent="0.25"/>
    <row r="17327" x14ac:dyDescent="0.25"/>
    <row r="17328" x14ac:dyDescent="0.25"/>
    <row r="17329" x14ac:dyDescent="0.25"/>
    <row r="17330" x14ac:dyDescent="0.25"/>
    <row r="17331" x14ac:dyDescent="0.25"/>
    <row r="17332" x14ac:dyDescent="0.25"/>
    <row r="17333" x14ac:dyDescent="0.25"/>
    <row r="17334" x14ac:dyDescent="0.25"/>
    <row r="17335" x14ac:dyDescent="0.25"/>
    <row r="17336" x14ac:dyDescent="0.25"/>
    <row r="17337" x14ac:dyDescent="0.25"/>
    <row r="17338" x14ac:dyDescent="0.25"/>
    <row r="17339" x14ac:dyDescent="0.25"/>
    <row r="17340" x14ac:dyDescent="0.25"/>
    <row r="17341" x14ac:dyDescent="0.25"/>
    <row r="17342" x14ac:dyDescent="0.25"/>
    <row r="17343" x14ac:dyDescent="0.25"/>
    <row r="17344" x14ac:dyDescent="0.25"/>
    <row r="17345" x14ac:dyDescent="0.25"/>
    <row r="17346" x14ac:dyDescent="0.25"/>
    <row r="17347" x14ac:dyDescent="0.25"/>
    <row r="17348" x14ac:dyDescent="0.25"/>
    <row r="17349" x14ac:dyDescent="0.25"/>
    <row r="17350" x14ac:dyDescent="0.25"/>
    <row r="17351" x14ac:dyDescent="0.25"/>
    <row r="17352" x14ac:dyDescent="0.25"/>
    <row r="17353" x14ac:dyDescent="0.25"/>
    <row r="17354" x14ac:dyDescent="0.25"/>
    <row r="17355" x14ac:dyDescent="0.25"/>
    <row r="17356" x14ac:dyDescent="0.25"/>
    <row r="17357" x14ac:dyDescent="0.25"/>
    <row r="17358" x14ac:dyDescent="0.25"/>
    <row r="17359" x14ac:dyDescent="0.25"/>
    <row r="17360" x14ac:dyDescent="0.25"/>
    <row r="17361" x14ac:dyDescent="0.25"/>
    <row r="17362" x14ac:dyDescent="0.25"/>
    <row r="17363" x14ac:dyDescent="0.25"/>
    <row r="17364" x14ac:dyDescent="0.25"/>
    <row r="17365" x14ac:dyDescent="0.25"/>
    <row r="17366" x14ac:dyDescent="0.25"/>
    <row r="17367" x14ac:dyDescent="0.25"/>
    <row r="17368" x14ac:dyDescent="0.25"/>
    <row r="17369" x14ac:dyDescent="0.25"/>
    <row r="17370" x14ac:dyDescent="0.25"/>
    <row r="17371" x14ac:dyDescent="0.25"/>
    <row r="17372" x14ac:dyDescent="0.25"/>
    <row r="17373" x14ac:dyDescent="0.25"/>
    <row r="17374" x14ac:dyDescent="0.25"/>
    <row r="17375" x14ac:dyDescent="0.25"/>
    <row r="17376" x14ac:dyDescent="0.25"/>
    <row r="17377" x14ac:dyDescent="0.25"/>
    <row r="17378" x14ac:dyDescent="0.25"/>
    <row r="17379" x14ac:dyDescent="0.25"/>
    <row r="17380" x14ac:dyDescent="0.25"/>
    <row r="17381" x14ac:dyDescent="0.25"/>
    <row r="17382" x14ac:dyDescent="0.25"/>
    <row r="17383" x14ac:dyDescent="0.25"/>
    <row r="17384" x14ac:dyDescent="0.25"/>
    <row r="17385" x14ac:dyDescent="0.25"/>
    <row r="17386" x14ac:dyDescent="0.25"/>
    <row r="17387" x14ac:dyDescent="0.25"/>
    <row r="17388" x14ac:dyDescent="0.25"/>
    <row r="17389" x14ac:dyDescent="0.25"/>
    <row r="17390" x14ac:dyDescent="0.25"/>
    <row r="17391" x14ac:dyDescent="0.25"/>
    <row r="17392" x14ac:dyDescent="0.25"/>
    <row r="17393" x14ac:dyDescent="0.25"/>
    <row r="17394" x14ac:dyDescent="0.25"/>
    <row r="17395" x14ac:dyDescent="0.25"/>
    <row r="17396" x14ac:dyDescent="0.25"/>
    <row r="17397" x14ac:dyDescent="0.25"/>
    <row r="17398" x14ac:dyDescent="0.25"/>
    <row r="17399" x14ac:dyDescent="0.25"/>
    <row r="17400" x14ac:dyDescent="0.25"/>
    <row r="17401" x14ac:dyDescent="0.25"/>
    <row r="17402" x14ac:dyDescent="0.25"/>
    <row r="17403" x14ac:dyDescent="0.25"/>
    <row r="17404" x14ac:dyDescent="0.25"/>
    <row r="17405" x14ac:dyDescent="0.25"/>
    <row r="17406" x14ac:dyDescent="0.25"/>
    <row r="17407" x14ac:dyDescent="0.25"/>
    <row r="17408" x14ac:dyDescent="0.25"/>
    <row r="17409" x14ac:dyDescent="0.25"/>
    <row r="17410" x14ac:dyDescent="0.25"/>
    <row r="17411" x14ac:dyDescent="0.25"/>
    <row r="17412" x14ac:dyDescent="0.25"/>
    <row r="17413" x14ac:dyDescent="0.25"/>
    <row r="17414" x14ac:dyDescent="0.25"/>
    <row r="17415" x14ac:dyDescent="0.25"/>
    <row r="17416" x14ac:dyDescent="0.25"/>
    <row r="17417" x14ac:dyDescent="0.25"/>
    <row r="17418" x14ac:dyDescent="0.25"/>
    <row r="17419" x14ac:dyDescent="0.25"/>
    <row r="17420" x14ac:dyDescent="0.25"/>
    <row r="17421" x14ac:dyDescent="0.25"/>
    <row r="17422" x14ac:dyDescent="0.25"/>
    <row r="17423" x14ac:dyDescent="0.25"/>
    <row r="17424" x14ac:dyDescent="0.25"/>
    <row r="17425" x14ac:dyDescent="0.25"/>
    <row r="17426" x14ac:dyDescent="0.25"/>
    <row r="17427" x14ac:dyDescent="0.25"/>
    <row r="17428" x14ac:dyDescent="0.25"/>
    <row r="17429" x14ac:dyDescent="0.25"/>
    <row r="17430" x14ac:dyDescent="0.25"/>
    <row r="17431" x14ac:dyDescent="0.25"/>
    <row r="17432" x14ac:dyDescent="0.25"/>
    <row r="17433" x14ac:dyDescent="0.25"/>
    <row r="17434" x14ac:dyDescent="0.25"/>
    <row r="17435" x14ac:dyDescent="0.25"/>
    <row r="17436" x14ac:dyDescent="0.25"/>
    <row r="17437" x14ac:dyDescent="0.25"/>
    <row r="17438" x14ac:dyDescent="0.25"/>
    <row r="17439" x14ac:dyDescent="0.25"/>
    <row r="17440" x14ac:dyDescent="0.25"/>
    <row r="17441" x14ac:dyDescent="0.25"/>
    <row r="17442" x14ac:dyDescent="0.25"/>
    <row r="17443" x14ac:dyDescent="0.25"/>
    <row r="17444" x14ac:dyDescent="0.25"/>
    <row r="17445" x14ac:dyDescent="0.25"/>
    <row r="17446" x14ac:dyDescent="0.25"/>
    <row r="17447" x14ac:dyDescent="0.25"/>
    <row r="17448" x14ac:dyDescent="0.25"/>
    <row r="17449" x14ac:dyDescent="0.25"/>
    <row r="17450" x14ac:dyDescent="0.25"/>
    <row r="17451" x14ac:dyDescent="0.25"/>
    <row r="17452" x14ac:dyDescent="0.25"/>
    <row r="17453" x14ac:dyDescent="0.25"/>
    <row r="17454" x14ac:dyDescent="0.25"/>
    <row r="17455" x14ac:dyDescent="0.25"/>
    <row r="17456" x14ac:dyDescent="0.25"/>
    <row r="17457" x14ac:dyDescent="0.25"/>
    <row r="17458" x14ac:dyDescent="0.25"/>
    <row r="17459" x14ac:dyDescent="0.25"/>
    <row r="17460" x14ac:dyDescent="0.25"/>
    <row r="17461" x14ac:dyDescent="0.25"/>
    <row r="17462" x14ac:dyDescent="0.25"/>
    <row r="17463" x14ac:dyDescent="0.25"/>
    <row r="17464" x14ac:dyDescent="0.25"/>
    <row r="17465" x14ac:dyDescent="0.25"/>
    <row r="17466" x14ac:dyDescent="0.25"/>
    <row r="17467" x14ac:dyDescent="0.25"/>
    <row r="17468" x14ac:dyDescent="0.25"/>
    <row r="17469" x14ac:dyDescent="0.25"/>
    <row r="17470" x14ac:dyDescent="0.25"/>
    <row r="17471" x14ac:dyDescent="0.25"/>
    <row r="17472" x14ac:dyDescent="0.25"/>
    <row r="17473" x14ac:dyDescent="0.25"/>
    <row r="17474" x14ac:dyDescent="0.25"/>
    <row r="17475" x14ac:dyDescent="0.25"/>
    <row r="17476" x14ac:dyDescent="0.25"/>
    <row r="17477" x14ac:dyDescent="0.25"/>
    <row r="17478" x14ac:dyDescent="0.25"/>
    <row r="17479" x14ac:dyDescent="0.25"/>
    <row r="17480" x14ac:dyDescent="0.25"/>
    <row r="17481" x14ac:dyDescent="0.25"/>
    <row r="17482" x14ac:dyDescent="0.25"/>
    <row r="17483" x14ac:dyDescent="0.25"/>
    <row r="17484" x14ac:dyDescent="0.25"/>
    <row r="17485" x14ac:dyDescent="0.25"/>
    <row r="17486" x14ac:dyDescent="0.25"/>
    <row r="17487" x14ac:dyDescent="0.25"/>
    <row r="17488" x14ac:dyDescent="0.25"/>
    <row r="17489" x14ac:dyDescent="0.25"/>
    <row r="17490" x14ac:dyDescent="0.25"/>
    <row r="17491" x14ac:dyDescent="0.25"/>
    <row r="17492" x14ac:dyDescent="0.25"/>
    <row r="17493" x14ac:dyDescent="0.25"/>
    <row r="17494" x14ac:dyDescent="0.25"/>
    <row r="17495" x14ac:dyDescent="0.25"/>
    <row r="17496" x14ac:dyDescent="0.25"/>
    <row r="17497" x14ac:dyDescent="0.25"/>
    <row r="17498" x14ac:dyDescent="0.25"/>
    <row r="17499" x14ac:dyDescent="0.25"/>
    <row r="17500" x14ac:dyDescent="0.25"/>
    <row r="17501" x14ac:dyDescent="0.25"/>
    <row r="17502" x14ac:dyDescent="0.25"/>
    <row r="17503" x14ac:dyDescent="0.25"/>
    <row r="17504" x14ac:dyDescent="0.25"/>
    <row r="17505" x14ac:dyDescent="0.25"/>
    <row r="17506" x14ac:dyDescent="0.25"/>
    <row r="17507" x14ac:dyDescent="0.25"/>
    <row r="17508" x14ac:dyDescent="0.25"/>
    <row r="17509" x14ac:dyDescent="0.25"/>
    <row r="17510" x14ac:dyDescent="0.25"/>
    <row r="17511" x14ac:dyDescent="0.25"/>
    <row r="17512" x14ac:dyDescent="0.25"/>
    <row r="17513" x14ac:dyDescent="0.25"/>
    <row r="17514" x14ac:dyDescent="0.25"/>
    <row r="17515" x14ac:dyDescent="0.25"/>
    <row r="17516" x14ac:dyDescent="0.25"/>
    <row r="17517" x14ac:dyDescent="0.25"/>
    <row r="17518" x14ac:dyDescent="0.25"/>
    <row r="17519" x14ac:dyDescent="0.25"/>
    <row r="17520" x14ac:dyDescent="0.25"/>
    <row r="17521" x14ac:dyDescent="0.25"/>
    <row r="17522" x14ac:dyDescent="0.25"/>
    <row r="17523" x14ac:dyDescent="0.25"/>
    <row r="17524" x14ac:dyDescent="0.25"/>
    <row r="17525" x14ac:dyDescent="0.25"/>
    <row r="17526" x14ac:dyDescent="0.25"/>
    <row r="17527" x14ac:dyDescent="0.25"/>
    <row r="17528" x14ac:dyDescent="0.25"/>
    <row r="17529" x14ac:dyDescent="0.25"/>
    <row r="17530" x14ac:dyDescent="0.25"/>
    <row r="17531" x14ac:dyDescent="0.25"/>
    <row r="17532" x14ac:dyDescent="0.25"/>
    <row r="17533" x14ac:dyDescent="0.25"/>
    <row r="17534" x14ac:dyDescent="0.25"/>
    <row r="17535" x14ac:dyDescent="0.25"/>
    <row r="17536" x14ac:dyDescent="0.25"/>
    <row r="17537" x14ac:dyDescent="0.25"/>
    <row r="17538" x14ac:dyDescent="0.25"/>
    <row r="17539" x14ac:dyDescent="0.25"/>
    <row r="17540" x14ac:dyDescent="0.25"/>
    <row r="17541" x14ac:dyDescent="0.25"/>
    <row r="17542" x14ac:dyDescent="0.25"/>
    <row r="17543" x14ac:dyDescent="0.25"/>
    <row r="17544" x14ac:dyDescent="0.25"/>
    <row r="17545" x14ac:dyDescent="0.25"/>
    <row r="17546" x14ac:dyDescent="0.25"/>
    <row r="17547" x14ac:dyDescent="0.25"/>
    <row r="17548" x14ac:dyDescent="0.25"/>
    <row r="17549" x14ac:dyDescent="0.25"/>
    <row r="17550" x14ac:dyDescent="0.25"/>
    <row r="17551" x14ac:dyDescent="0.25"/>
    <row r="17552" x14ac:dyDescent="0.25"/>
    <row r="17553" x14ac:dyDescent="0.25"/>
    <row r="17554" x14ac:dyDescent="0.25"/>
    <row r="17555" x14ac:dyDescent="0.25"/>
    <row r="17556" x14ac:dyDescent="0.25"/>
    <row r="17557" x14ac:dyDescent="0.25"/>
    <row r="17558" x14ac:dyDescent="0.25"/>
    <row r="17559" x14ac:dyDescent="0.25"/>
    <row r="17560" x14ac:dyDescent="0.25"/>
    <row r="17561" x14ac:dyDescent="0.25"/>
    <row r="17562" x14ac:dyDescent="0.25"/>
    <row r="17563" x14ac:dyDescent="0.25"/>
    <row r="17564" x14ac:dyDescent="0.25"/>
    <row r="17565" x14ac:dyDescent="0.25"/>
    <row r="17566" x14ac:dyDescent="0.25"/>
    <row r="17567" x14ac:dyDescent="0.25"/>
    <row r="17568" x14ac:dyDescent="0.25"/>
    <row r="17569" x14ac:dyDescent="0.25"/>
    <row r="17570" x14ac:dyDescent="0.25"/>
    <row r="17571" x14ac:dyDescent="0.25"/>
    <row r="17572" x14ac:dyDescent="0.25"/>
    <row r="17573" x14ac:dyDescent="0.25"/>
    <row r="17574" x14ac:dyDescent="0.25"/>
    <row r="17575" x14ac:dyDescent="0.25"/>
    <row r="17576" x14ac:dyDescent="0.25"/>
    <row r="17577" x14ac:dyDescent="0.25"/>
    <row r="17578" x14ac:dyDescent="0.25"/>
    <row r="17579" x14ac:dyDescent="0.25"/>
    <row r="17580" x14ac:dyDescent="0.25"/>
    <row r="17581" x14ac:dyDescent="0.25"/>
    <row r="17582" x14ac:dyDescent="0.25"/>
    <row r="17583" x14ac:dyDescent="0.25"/>
    <row r="17584" x14ac:dyDescent="0.25"/>
    <row r="17585" x14ac:dyDescent="0.25"/>
    <row r="17586" x14ac:dyDescent="0.25"/>
    <row r="17587" x14ac:dyDescent="0.25"/>
    <row r="17588" x14ac:dyDescent="0.25"/>
    <row r="17589" x14ac:dyDescent="0.25"/>
    <row r="17590" x14ac:dyDescent="0.25"/>
    <row r="17591" x14ac:dyDescent="0.25"/>
    <row r="17592" x14ac:dyDescent="0.25"/>
    <row r="17593" x14ac:dyDescent="0.25"/>
    <row r="17594" x14ac:dyDescent="0.25"/>
    <row r="17595" x14ac:dyDescent="0.25"/>
    <row r="17596" x14ac:dyDescent="0.25"/>
    <row r="17597" x14ac:dyDescent="0.25"/>
    <row r="17598" x14ac:dyDescent="0.25"/>
    <row r="17599" x14ac:dyDescent="0.25"/>
    <row r="17600" x14ac:dyDescent="0.25"/>
    <row r="17601" x14ac:dyDescent="0.25"/>
    <row r="17602" x14ac:dyDescent="0.25"/>
    <row r="17603" x14ac:dyDescent="0.25"/>
    <row r="17604" x14ac:dyDescent="0.25"/>
    <row r="17605" x14ac:dyDescent="0.25"/>
    <row r="17606" x14ac:dyDescent="0.25"/>
    <row r="17607" x14ac:dyDescent="0.25"/>
    <row r="17608" x14ac:dyDescent="0.25"/>
    <row r="17609" x14ac:dyDescent="0.25"/>
    <row r="17610" x14ac:dyDescent="0.25"/>
    <row r="17611" x14ac:dyDescent="0.25"/>
    <row r="17612" x14ac:dyDescent="0.25"/>
    <row r="17613" x14ac:dyDescent="0.25"/>
    <row r="17614" x14ac:dyDescent="0.25"/>
    <row r="17615" x14ac:dyDescent="0.25"/>
    <row r="17616" x14ac:dyDescent="0.25"/>
    <row r="17617" x14ac:dyDescent="0.25"/>
    <row r="17618" x14ac:dyDescent="0.25"/>
    <row r="17619" x14ac:dyDescent="0.25"/>
    <row r="17620" x14ac:dyDescent="0.25"/>
    <row r="17621" x14ac:dyDescent="0.25"/>
    <row r="17622" x14ac:dyDescent="0.25"/>
    <row r="17623" x14ac:dyDescent="0.25"/>
    <row r="17624" x14ac:dyDescent="0.25"/>
    <row r="17625" x14ac:dyDescent="0.25"/>
    <row r="17626" x14ac:dyDescent="0.25"/>
    <row r="17627" x14ac:dyDescent="0.25"/>
    <row r="17628" x14ac:dyDescent="0.25"/>
    <row r="17629" x14ac:dyDescent="0.25"/>
    <row r="17630" x14ac:dyDescent="0.25"/>
    <row r="17631" x14ac:dyDescent="0.25"/>
    <row r="17632" x14ac:dyDescent="0.25"/>
    <row r="17633" x14ac:dyDescent="0.25"/>
    <row r="17634" x14ac:dyDescent="0.25"/>
    <row r="17635" x14ac:dyDescent="0.25"/>
    <row r="17636" x14ac:dyDescent="0.25"/>
    <row r="17637" x14ac:dyDescent="0.25"/>
    <row r="17638" x14ac:dyDescent="0.25"/>
    <row r="17639" x14ac:dyDescent="0.25"/>
    <row r="17640" x14ac:dyDescent="0.25"/>
    <row r="17641" x14ac:dyDescent="0.25"/>
    <row r="17642" x14ac:dyDescent="0.25"/>
    <row r="17643" x14ac:dyDescent="0.25"/>
    <row r="17644" x14ac:dyDescent="0.25"/>
    <row r="17645" x14ac:dyDescent="0.25"/>
    <row r="17646" x14ac:dyDescent="0.25"/>
    <row r="17647" x14ac:dyDescent="0.25"/>
    <row r="17648" x14ac:dyDescent="0.25"/>
    <row r="17649" x14ac:dyDescent="0.25"/>
    <row r="17650" x14ac:dyDescent="0.25"/>
    <row r="17651" x14ac:dyDescent="0.25"/>
    <row r="17652" x14ac:dyDescent="0.25"/>
    <row r="17653" x14ac:dyDescent="0.25"/>
    <row r="17654" x14ac:dyDescent="0.25"/>
    <row r="17655" x14ac:dyDescent="0.25"/>
    <row r="17656" x14ac:dyDescent="0.25"/>
    <row r="17657" x14ac:dyDescent="0.25"/>
    <row r="17658" x14ac:dyDescent="0.25"/>
    <row r="17659" x14ac:dyDescent="0.25"/>
    <row r="17660" x14ac:dyDescent="0.25"/>
    <row r="17661" x14ac:dyDescent="0.25"/>
    <row r="17662" x14ac:dyDescent="0.25"/>
    <row r="17663" x14ac:dyDescent="0.25"/>
    <row r="17664" x14ac:dyDescent="0.25"/>
    <row r="17665" x14ac:dyDescent="0.25"/>
    <row r="17666" x14ac:dyDescent="0.25"/>
    <row r="17667" x14ac:dyDescent="0.25"/>
    <row r="17668" x14ac:dyDescent="0.25"/>
    <row r="17669" x14ac:dyDescent="0.25"/>
    <row r="17670" x14ac:dyDescent="0.25"/>
    <row r="17671" x14ac:dyDescent="0.25"/>
    <row r="17672" x14ac:dyDescent="0.25"/>
    <row r="17673" x14ac:dyDescent="0.25"/>
    <row r="17674" x14ac:dyDescent="0.25"/>
    <row r="17675" x14ac:dyDescent="0.25"/>
    <row r="17676" x14ac:dyDescent="0.25"/>
    <row r="17677" x14ac:dyDescent="0.25"/>
    <row r="17678" x14ac:dyDescent="0.25"/>
    <row r="17679" x14ac:dyDescent="0.25"/>
    <row r="17680" x14ac:dyDescent="0.25"/>
    <row r="17681" x14ac:dyDescent="0.25"/>
    <row r="17682" x14ac:dyDescent="0.25"/>
    <row r="17683" x14ac:dyDescent="0.25"/>
    <row r="17684" x14ac:dyDescent="0.25"/>
    <row r="17685" x14ac:dyDescent="0.25"/>
    <row r="17686" x14ac:dyDescent="0.25"/>
    <row r="17687" x14ac:dyDescent="0.25"/>
    <row r="17688" x14ac:dyDescent="0.25"/>
    <row r="17689" x14ac:dyDescent="0.25"/>
    <row r="17690" x14ac:dyDescent="0.25"/>
    <row r="17691" x14ac:dyDescent="0.25"/>
    <row r="17692" x14ac:dyDescent="0.25"/>
    <row r="17693" x14ac:dyDescent="0.25"/>
    <row r="17694" x14ac:dyDescent="0.25"/>
    <row r="17695" x14ac:dyDescent="0.25"/>
    <row r="17696" x14ac:dyDescent="0.25"/>
    <row r="17697" x14ac:dyDescent="0.25"/>
    <row r="17698" x14ac:dyDescent="0.25"/>
    <row r="17699" x14ac:dyDescent="0.25"/>
    <row r="17700" x14ac:dyDescent="0.25"/>
    <row r="17701" x14ac:dyDescent="0.25"/>
    <row r="17702" x14ac:dyDescent="0.25"/>
    <row r="17703" x14ac:dyDescent="0.25"/>
    <row r="17704" x14ac:dyDescent="0.25"/>
    <row r="17705" x14ac:dyDescent="0.25"/>
    <row r="17706" x14ac:dyDescent="0.25"/>
    <row r="17707" x14ac:dyDescent="0.25"/>
    <row r="17708" x14ac:dyDescent="0.25"/>
    <row r="17709" x14ac:dyDescent="0.25"/>
    <row r="17710" x14ac:dyDescent="0.25"/>
    <row r="17711" x14ac:dyDescent="0.25"/>
    <row r="17712" x14ac:dyDescent="0.25"/>
    <row r="17713" x14ac:dyDescent="0.25"/>
    <row r="17714" x14ac:dyDescent="0.25"/>
    <row r="17715" x14ac:dyDescent="0.25"/>
    <row r="17716" x14ac:dyDescent="0.25"/>
    <row r="17717" x14ac:dyDescent="0.25"/>
    <row r="17718" x14ac:dyDescent="0.25"/>
    <row r="17719" x14ac:dyDescent="0.25"/>
    <row r="17720" x14ac:dyDescent="0.25"/>
    <row r="17721" x14ac:dyDescent="0.25"/>
    <row r="17722" x14ac:dyDescent="0.25"/>
    <row r="17723" x14ac:dyDescent="0.25"/>
    <row r="17724" x14ac:dyDescent="0.25"/>
    <row r="17725" x14ac:dyDescent="0.25"/>
    <row r="17726" x14ac:dyDescent="0.25"/>
    <row r="17727" x14ac:dyDescent="0.25"/>
    <row r="17728" x14ac:dyDescent="0.25"/>
    <row r="17729" x14ac:dyDescent="0.25"/>
    <row r="17730" x14ac:dyDescent="0.25"/>
    <row r="17731" x14ac:dyDescent="0.25"/>
    <row r="17732" x14ac:dyDescent="0.25"/>
    <row r="17733" x14ac:dyDescent="0.25"/>
    <row r="17734" x14ac:dyDescent="0.25"/>
    <row r="17735" x14ac:dyDescent="0.25"/>
    <row r="17736" x14ac:dyDescent="0.25"/>
    <row r="17737" x14ac:dyDescent="0.25"/>
    <row r="17738" x14ac:dyDescent="0.25"/>
    <row r="17739" x14ac:dyDescent="0.25"/>
    <row r="17740" x14ac:dyDescent="0.25"/>
    <row r="17741" x14ac:dyDescent="0.25"/>
    <row r="17742" x14ac:dyDescent="0.25"/>
    <row r="17743" x14ac:dyDescent="0.25"/>
    <row r="17744" x14ac:dyDescent="0.25"/>
    <row r="17745" x14ac:dyDescent="0.25"/>
    <row r="17746" x14ac:dyDescent="0.25"/>
    <row r="17747" x14ac:dyDescent="0.25"/>
    <row r="17748" x14ac:dyDescent="0.25"/>
    <row r="17749" x14ac:dyDescent="0.25"/>
    <row r="17750" x14ac:dyDescent="0.25"/>
    <row r="17751" x14ac:dyDescent="0.25"/>
    <row r="17752" x14ac:dyDescent="0.25"/>
    <row r="17753" x14ac:dyDescent="0.25"/>
    <row r="17754" x14ac:dyDescent="0.25"/>
    <row r="17755" x14ac:dyDescent="0.25"/>
    <row r="17756" x14ac:dyDescent="0.25"/>
    <row r="17757" x14ac:dyDescent="0.25"/>
    <row r="17758" x14ac:dyDescent="0.25"/>
    <row r="17759" x14ac:dyDescent="0.25"/>
    <row r="17760" x14ac:dyDescent="0.25"/>
    <row r="17761" x14ac:dyDescent="0.25"/>
    <row r="17762" x14ac:dyDescent="0.25"/>
    <row r="17763" x14ac:dyDescent="0.25"/>
    <row r="17764" x14ac:dyDescent="0.25"/>
    <row r="17765" x14ac:dyDescent="0.25"/>
    <row r="17766" x14ac:dyDescent="0.25"/>
    <row r="17767" x14ac:dyDescent="0.25"/>
    <row r="17768" x14ac:dyDescent="0.25"/>
    <row r="17769" x14ac:dyDescent="0.25"/>
    <row r="17770" x14ac:dyDescent="0.25"/>
    <row r="17771" x14ac:dyDescent="0.25"/>
    <row r="17772" x14ac:dyDescent="0.25"/>
    <row r="17773" x14ac:dyDescent="0.25"/>
    <row r="17774" x14ac:dyDescent="0.25"/>
    <row r="17775" x14ac:dyDescent="0.25"/>
    <row r="17776" x14ac:dyDescent="0.25"/>
    <row r="17777" x14ac:dyDescent="0.25"/>
    <row r="17778" x14ac:dyDescent="0.25"/>
    <row r="17779" x14ac:dyDescent="0.25"/>
    <row r="17780" x14ac:dyDescent="0.25"/>
    <row r="17781" x14ac:dyDescent="0.25"/>
    <row r="17782" x14ac:dyDescent="0.25"/>
    <row r="17783" x14ac:dyDescent="0.25"/>
    <row r="17784" x14ac:dyDescent="0.25"/>
    <row r="17785" x14ac:dyDescent="0.25"/>
    <row r="17786" x14ac:dyDescent="0.25"/>
    <row r="17787" x14ac:dyDescent="0.25"/>
    <row r="17788" x14ac:dyDescent="0.25"/>
    <row r="17789" x14ac:dyDescent="0.25"/>
    <row r="17790" x14ac:dyDescent="0.25"/>
    <row r="17791" x14ac:dyDescent="0.25"/>
    <row r="17792" x14ac:dyDescent="0.25"/>
    <row r="17793" x14ac:dyDescent="0.25"/>
    <row r="17794" x14ac:dyDescent="0.25"/>
    <row r="17795" x14ac:dyDescent="0.25"/>
    <row r="17796" x14ac:dyDescent="0.25"/>
    <row r="17797" x14ac:dyDescent="0.25"/>
    <row r="17798" x14ac:dyDescent="0.25"/>
    <row r="17799" x14ac:dyDescent="0.25"/>
    <row r="17800" x14ac:dyDescent="0.25"/>
    <row r="17801" x14ac:dyDescent="0.25"/>
    <row r="17802" x14ac:dyDescent="0.25"/>
    <row r="17803" x14ac:dyDescent="0.25"/>
    <row r="17804" x14ac:dyDescent="0.25"/>
    <row r="17805" x14ac:dyDescent="0.25"/>
    <row r="17806" x14ac:dyDescent="0.25"/>
    <row r="17807" x14ac:dyDescent="0.25"/>
    <row r="17808" x14ac:dyDescent="0.25"/>
    <row r="17809" x14ac:dyDescent="0.25"/>
    <row r="17810" x14ac:dyDescent="0.25"/>
    <row r="17811" x14ac:dyDescent="0.25"/>
    <row r="17812" x14ac:dyDescent="0.25"/>
    <row r="17813" x14ac:dyDescent="0.25"/>
    <row r="17814" x14ac:dyDescent="0.25"/>
    <row r="17815" x14ac:dyDescent="0.25"/>
    <row r="17816" x14ac:dyDescent="0.25"/>
    <row r="17817" x14ac:dyDescent="0.25"/>
    <row r="17818" x14ac:dyDescent="0.25"/>
    <row r="17819" x14ac:dyDescent="0.25"/>
    <row r="17820" x14ac:dyDescent="0.25"/>
    <row r="17821" x14ac:dyDescent="0.25"/>
    <row r="17822" x14ac:dyDescent="0.25"/>
    <row r="17823" x14ac:dyDescent="0.25"/>
    <row r="17824" x14ac:dyDescent="0.25"/>
    <row r="17825" x14ac:dyDescent="0.25"/>
    <row r="17826" x14ac:dyDescent="0.25"/>
    <row r="17827" x14ac:dyDescent="0.25"/>
    <row r="17828" x14ac:dyDescent="0.25"/>
    <row r="17829" x14ac:dyDescent="0.25"/>
    <row r="17830" x14ac:dyDescent="0.25"/>
    <row r="17831" x14ac:dyDescent="0.25"/>
    <row r="17832" x14ac:dyDescent="0.25"/>
    <row r="17833" x14ac:dyDescent="0.25"/>
    <row r="17834" x14ac:dyDescent="0.25"/>
    <row r="17835" x14ac:dyDescent="0.25"/>
    <row r="17836" x14ac:dyDescent="0.25"/>
    <row r="17837" x14ac:dyDescent="0.25"/>
    <row r="17838" x14ac:dyDescent="0.25"/>
    <row r="17839" x14ac:dyDescent="0.25"/>
    <row r="17840" x14ac:dyDescent="0.25"/>
    <row r="17841" x14ac:dyDescent="0.25"/>
    <row r="17842" x14ac:dyDescent="0.25"/>
    <row r="17843" x14ac:dyDescent="0.25"/>
    <row r="17844" x14ac:dyDescent="0.25"/>
    <row r="17845" x14ac:dyDescent="0.25"/>
    <row r="17846" x14ac:dyDescent="0.25"/>
    <row r="17847" x14ac:dyDescent="0.25"/>
    <row r="17848" x14ac:dyDescent="0.25"/>
    <row r="17849" x14ac:dyDescent="0.25"/>
    <row r="17850" x14ac:dyDescent="0.25"/>
    <row r="17851" x14ac:dyDescent="0.25"/>
    <row r="17852" x14ac:dyDescent="0.25"/>
    <row r="17853" x14ac:dyDescent="0.25"/>
    <row r="17854" x14ac:dyDescent="0.25"/>
    <row r="17855" x14ac:dyDescent="0.25"/>
    <row r="17856" x14ac:dyDescent="0.25"/>
    <row r="17857" x14ac:dyDescent="0.25"/>
    <row r="17858" x14ac:dyDescent="0.25"/>
    <row r="17859" x14ac:dyDescent="0.25"/>
    <row r="17860" x14ac:dyDescent="0.25"/>
    <row r="17861" x14ac:dyDescent="0.25"/>
    <row r="17862" x14ac:dyDescent="0.25"/>
    <row r="17863" x14ac:dyDescent="0.25"/>
    <row r="17864" x14ac:dyDescent="0.25"/>
    <row r="17865" x14ac:dyDescent="0.25"/>
    <row r="17866" x14ac:dyDescent="0.25"/>
    <row r="17867" x14ac:dyDescent="0.25"/>
    <row r="17868" x14ac:dyDescent="0.25"/>
    <row r="17869" x14ac:dyDescent="0.25"/>
    <row r="17870" x14ac:dyDescent="0.25"/>
    <row r="17871" x14ac:dyDescent="0.25"/>
    <row r="17872" x14ac:dyDescent="0.25"/>
    <row r="17873" x14ac:dyDescent="0.25"/>
    <row r="17874" x14ac:dyDescent="0.25"/>
    <row r="17875" x14ac:dyDescent="0.25"/>
    <row r="17876" x14ac:dyDescent="0.25"/>
    <row r="17877" x14ac:dyDescent="0.25"/>
    <row r="17878" x14ac:dyDescent="0.25"/>
    <row r="17879" x14ac:dyDescent="0.25"/>
    <row r="17880" x14ac:dyDescent="0.25"/>
    <row r="17881" x14ac:dyDescent="0.25"/>
    <row r="17882" x14ac:dyDescent="0.25"/>
    <row r="17883" x14ac:dyDescent="0.25"/>
    <row r="17884" x14ac:dyDescent="0.25"/>
    <row r="17885" x14ac:dyDescent="0.25"/>
    <row r="17886" x14ac:dyDescent="0.25"/>
    <row r="17887" x14ac:dyDescent="0.25"/>
    <row r="17888" x14ac:dyDescent="0.25"/>
    <row r="17889" x14ac:dyDescent="0.25"/>
    <row r="17890" x14ac:dyDescent="0.25"/>
    <row r="17891" x14ac:dyDescent="0.25"/>
    <row r="17892" x14ac:dyDescent="0.25"/>
    <row r="17893" x14ac:dyDescent="0.25"/>
    <row r="17894" x14ac:dyDescent="0.25"/>
    <row r="17895" x14ac:dyDescent="0.25"/>
    <row r="17896" x14ac:dyDescent="0.25"/>
    <row r="17897" x14ac:dyDescent="0.25"/>
    <row r="17898" x14ac:dyDescent="0.25"/>
    <row r="17899" x14ac:dyDescent="0.25"/>
    <row r="17900" x14ac:dyDescent="0.25"/>
    <row r="17901" x14ac:dyDescent="0.25"/>
    <row r="17902" x14ac:dyDescent="0.25"/>
    <row r="17903" x14ac:dyDescent="0.25"/>
    <row r="17904" x14ac:dyDescent="0.25"/>
    <row r="17905" x14ac:dyDescent="0.25"/>
    <row r="17906" x14ac:dyDescent="0.25"/>
    <row r="17907" x14ac:dyDescent="0.25"/>
    <row r="17908" x14ac:dyDescent="0.25"/>
    <row r="17909" x14ac:dyDescent="0.25"/>
    <row r="17910" x14ac:dyDescent="0.25"/>
    <row r="17911" x14ac:dyDescent="0.25"/>
    <row r="17912" x14ac:dyDescent="0.25"/>
    <row r="17913" x14ac:dyDescent="0.25"/>
    <row r="17914" x14ac:dyDescent="0.25"/>
    <row r="17915" x14ac:dyDescent="0.25"/>
    <row r="17916" x14ac:dyDescent="0.25"/>
    <row r="17917" x14ac:dyDescent="0.25"/>
    <row r="17918" x14ac:dyDescent="0.25"/>
    <row r="17919" x14ac:dyDescent="0.25"/>
    <row r="17920" x14ac:dyDescent="0.25"/>
    <row r="17921" x14ac:dyDescent="0.25"/>
    <row r="17922" x14ac:dyDescent="0.25"/>
    <row r="17923" x14ac:dyDescent="0.25"/>
    <row r="17924" x14ac:dyDescent="0.25"/>
    <row r="17925" x14ac:dyDescent="0.25"/>
    <row r="17926" x14ac:dyDescent="0.25"/>
    <row r="17927" x14ac:dyDescent="0.25"/>
    <row r="17928" x14ac:dyDescent="0.25"/>
    <row r="17929" x14ac:dyDescent="0.25"/>
    <row r="17930" x14ac:dyDescent="0.25"/>
    <row r="17931" x14ac:dyDescent="0.25"/>
    <row r="17932" x14ac:dyDescent="0.25"/>
    <row r="17933" x14ac:dyDescent="0.25"/>
    <row r="17934" x14ac:dyDescent="0.25"/>
    <row r="17935" x14ac:dyDescent="0.25"/>
    <row r="17936" x14ac:dyDescent="0.25"/>
    <row r="17937" x14ac:dyDescent="0.25"/>
    <row r="17938" x14ac:dyDescent="0.25"/>
    <row r="17939" x14ac:dyDescent="0.25"/>
    <row r="17940" x14ac:dyDescent="0.25"/>
    <row r="17941" x14ac:dyDescent="0.25"/>
    <row r="17942" x14ac:dyDescent="0.25"/>
    <row r="17943" x14ac:dyDescent="0.25"/>
    <row r="17944" x14ac:dyDescent="0.25"/>
    <row r="17945" x14ac:dyDescent="0.25"/>
    <row r="17946" x14ac:dyDescent="0.25"/>
    <row r="17947" x14ac:dyDescent="0.25"/>
    <row r="17948" x14ac:dyDescent="0.25"/>
    <row r="17949" x14ac:dyDescent="0.25"/>
    <row r="17950" x14ac:dyDescent="0.25"/>
    <row r="17951" x14ac:dyDescent="0.25"/>
    <row r="17952" x14ac:dyDescent="0.25"/>
    <row r="17953" x14ac:dyDescent="0.25"/>
    <row r="17954" x14ac:dyDescent="0.25"/>
    <row r="17955" x14ac:dyDescent="0.25"/>
    <row r="17956" x14ac:dyDescent="0.25"/>
    <row r="17957" x14ac:dyDescent="0.25"/>
    <row r="17958" x14ac:dyDescent="0.25"/>
    <row r="17959" x14ac:dyDescent="0.25"/>
    <row r="17960" x14ac:dyDescent="0.25"/>
    <row r="17961" x14ac:dyDescent="0.25"/>
    <row r="17962" x14ac:dyDescent="0.25"/>
    <row r="17963" x14ac:dyDescent="0.25"/>
    <row r="17964" x14ac:dyDescent="0.25"/>
    <row r="17965" x14ac:dyDescent="0.25"/>
    <row r="17966" x14ac:dyDescent="0.25"/>
    <row r="17967" x14ac:dyDescent="0.25"/>
    <row r="17968" x14ac:dyDescent="0.25"/>
    <row r="17969" x14ac:dyDescent="0.25"/>
    <row r="17970" x14ac:dyDescent="0.25"/>
    <row r="17971" x14ac:dyDescent="0.25"/>
    <row r="17972" x14ac:dyDescent="0.25"/>
    <row r="17973" x14ac:dyDescent="0.25"/>
    <row r="17974" x14ac:dyDescent="0.25"/>
    <row r="17975" x14ac:dyDescent="0.25"/>
    <row r="17976" x14ac:dyDescent="0.25"/>
    <row r="17977" x14ac:dyDescent="0.25"/>
    <row r="17978" x14ac:dyDescent="0.25"/>
    <row r="17979" x14ac:dyDescent="0.25"/>
    <row r="17980" x14ac:dyDescent="0.25"/>
    <row r="17981" x14ac:dyDescent="0.25"/>
    <row r="17982" x14ac:dyDescent="0.25"/>
    <row r="17983" x14ac:dyDescent="0.25"/>
    <row r="17984" x14ac:dyDescent="0.25"/>
    <row r="17985" x14ac:dyDescent="0.25"/>
    <row r="17986" x14ac:dyDescent="0.25"/>
    <row r="17987" x14ac:dyDescent="0.25"/>
    <row r="17988" x14ac:dyDescent="0.25"/>
    <row r="17989" x14ac:dyDescent="0.25"/>
    <row r="17990" x14ac:dyDescent="0.25"/>
    <row r="17991" x14ac:dyDescent="0.25"/>
    <row r="17992" x14ac:dyDescent="0.25"/>
    <row r="17993" x14ac:dyDescent="0.25"/>
    <row r="17994" x14ac:dyDescent="0.25"/>
    <row r="17995" x14ac:dyDescent="0.25"/>
    <row r="17996" x14ac:dyDescent="0.25"/>
    <row r="17997" x14ac:dyDescent="0.25"/>
    <row r="17998" x14ac:dyDescent="0.25"/>
    <row r="17999" x14ac:dyDescent="0.25"/>
    <row r="18000" x14ac:dyDescent="0.25"/>
    <row r="18001" x14ac:dyDescent="0.25"/>
    <row r="18002" x14ac:dyDescent="0.25"/>
    <row r="18003" x14ac:dyDescent="0.25"/>
    <row r="18004" x14ac:dyDescent="0.25"/>
    <row r="18005" x14ac:dyDescent="0.25"/>
    <row r="18006" x14ac:dyDescent="0.25"/>
    <row r="18007" x14ac:dyDescent="0.25"/>
    <row r="18008" x14ac:dyDescent="0.25"/>
    <row r="18009" x14ac:dyDescent="0.25"/>
    <row r="18010" x14ac:dyDescent="0.25"/>
    <row r="18011" x14ac:dyDescent="0.25"/>
    <row r="18012" x14ac:dyDescent="0.25"/>
    <row r="18013" x14ac:dyDescent="0.25"/>
    <row r="18014" x14ac:dyDescent="0.25"/>
    <row r="18015" x14ac:dyDescent="0.25"/>
    <row r="18016" x14ac:dyDescent="0.25"/>
    <row r="18017" x14ac:dyDescent="0.25"/>
    <row r="18018" x14ac:dyDescent="0.25"/>
    <row r="18019" x14ac:dyDescent="0.25"/>
    <row r="18020" x14ac:dyDescent="0.25"/>
    <row r="18021" x14ac:dyDescent="0.25"/>
    <row r="18022" x14ac:dyDescent="0.25"/>
    <row r="18023" x14ac:dyDescent="0.25"/>
    <row r="18024" x14ac:dyDescent="0.25"/>
    <row r="18025" x14ac:dyDescent="0.25"/>
    <row r="18026" x14ac:dyDescent="0.25"/>
    <row r="18027" x14ac:dyDescent="0.25"/>
    <row r="18028" x14ac:dyDescent="0.25"/>
    <row r="18029" x14ac:dyDescent="0.25"/>
    <row r="18030" x14ac:dyDescent="0.25"/>
    <row r="18031" x14ac:dyDescent="0.25"/>
    <row r="18032" x14ac:dyDescent="0.25"/>
    <row r="18033" x14ac:dyDescent="0.25"/>
    <row r="18034" x14ac:dyDescent="0.25"/>
    <row r="18035" x14ac:dyDescent="0.25"/>
    <row r="18036" x14ac:dyDescent="0.25"/>
    <row r="18037" x14ac:dyDescent="0.25"/>
    <row r="18038" x14ac:dyDescent="0.25"/>
    <row r="18039" x14ac:dyDescent="0.25"/>
    <row r="18040" x14ac:dyDescent="0.25"/>
    <row r="18041" x14ac:dyDescent="0.25"/>
    <row r="18042" x14ac:dyDescent="0.25"/>
    <row r="18043" x14ac:dyDescent="0.25"/>
    <row r="18044" x14ac:dyDescent="0.25"/>
    <row r="18045" x14ac:dyDescent="0.25"/>
    <row r="18046" x14ac:dyDescent="0.25"/>
    <row r="18047" x14ac:dyDescent="0.25"/>
    <row r="18048" x14ac:dyDescent="0.25"/>
    <row r="18049" x14ac:dyDescent="0.25"/>
    <row r="18050" x14ac:dyDescent="0.25"/>
    <row r="18051" x14ac:dyDescent="0.25"/>
    <row r="18052" x14ac:dyDescent="0.25"/>
    <row r="18053" x14ac:dyDescent="0.25"/>
    <row r="18054" x14ac:dyDescent="0.25"/>
    <row r="18055" x14ac:dyDescent="0.25"/>
    <row r="18056" x14ac:dyDescent="0.25"/>
    <row r="18057" x14ac:dyDescent="0.25"/>
    <row r="18058" x14ac:dyDescent="0.25"/>
    <row r="18059" x14ac:dyDescent="0.25"/>
    <row r="18060" x14ac:dyDescent="0.25"/>
    <row r="18061" x14ac:dyDescent="0.25"/>
    <row r="18062" x14ac:dyDescent="0.25"/>
    <row r="18063" x14ac:dyDescent="0.25"/>
    <row r="18064" x14ac:dyDescent="0.25"/>
    <row r="18065" x14ac:dyDescent="0.25"/>
    <row r="18066" x14ac:dyDescent="0.25"/>
    <row r="18067" x14ac:dyDescent="0.25"/>
    <row r="18068" x14ac:dyDescent="0.25"/>
    <row r="18069" x14ac:dyDescent="0.25"/>
    <row r="18070" x14ac:dyDescent="0.25"/>
    <row r="18071" x14ac:dyDescent="0.25"/>
    <row r="18072" x14ac:dyDescent="0.25"/>
    <row r="18073" x14ac:dyDescent="0.25"/>
    <row r="18074" x14ac:dyDescent="0.25"/>
    <row r="18075" x14ac:dyDescent="0.25"/>
    <row r="18076" x14ac:dyDescent="0.25"/>
    <row r="18077" x14ac:dyDescent="0.25"/>
    <row r="18078" x14ac:dyDescent="0.25"/>
    <row r="18079" x14ac:dyDescent="0.25"/>
    <row r="18080" x14ac:dyDescent="0.25"/>
    <row r="18081" x14ac:dyDescent="0.25"/>
    <row r="18082" x14ac:dyDescent="0.25"/>
    <row r="18083" x14ac:dyDescent="0.25"/>
    <row r="18084" x14ac:dyDescent="0.25"/>
    <row r="18085" x14ac:dyDescent="0.25"/>
    <row r="18086" x14ac:dyDescent="0.25"/>
    <row r="18087" x14ac:dyDescent="0.25"/>
    <row r="18088" x14ac:dyDescent="0.25"/>
    <row r="18089" x14ac:dyDescent="0.25"/>
    <row r="18090" x14ac:dyDescent="0.25"/>
    <row r="18091" x14ac:dyDescent="0.25"/>
    <row r="18092" x14ac:dyDescent="0.25"/>
    <row r="18093" x14ac:dyDescent="0.25"/>
    <row r="18094" x14ac:dyDescent="0.25"/>
    <row r="18095" x14ac:dyDescent="0.25"/>
    <row r="18096" x14ac:dyDescent="0.25"/>
    <row r="18097" x14ac:dyDescent="0.25"/>
    <row r="18098" x14ac:dyDescent="0.25"/>
    <row r="18099" x14ac:dyDescent="0.25"/>
    <row r="18100" x14ac:dyDescent="0.25"/>
    <row r="18101" x14ac:dyDescent="0.25"/>
    <row r="18102" x14ac:dyDescent="0.25"/>
    <row r="18103" x14ac:dyDescent="0.25"/>
    <row r="18104" x14ac:dyDescent="0.25"/>
    <row r="18105" x14ac:dyDescent="0.25"/>
    <row r="18106" x14ac:dyDescent="0.25"/>
    <row r="18107" x14ac:dyDescent="0.25"/>
    <row r="18108" x14ac:dyDescent="0.25"/>
    <row r="18109" x14ac:dyDescent="0.25"/>
    <row r="18110" x14ac:dyDescent="0.25"/>
    <row r="18111" x14ac:dyDescent="0.25"/>
    <row r="18112" x14ac:dyDescent="0.25"/>
    <row r="18113" x14ac:dyDescent="0.25"/>
    <row r="18114" x14ac:dyDescent="0.25"/>
    <row r="18115" x14ac:dyDescent="0.25"/>
    <row r="18116" x14ac:dyDescent="0.25"/>
    <row r="18117" x14ac:dyDescent="0.25"/>
    <row r="18118" x14ac:dyDescent="0.25"/>
    <row r="18119" x14ac:dyDescent="0.25"/>
    <row r="18120" x14ac:dyDescent="0.25"/>
    <row r="18121" x14ac:dyDescent="0.25"/>
    <row r="18122" x14ac:dyDescent="0.25"/>
    <row r="18123" x14ac:dyDescent="0.25"/>
    <row r="18124" x14ac:dyDescent="0.25"/>
    <row r="18125" x14ac:dyDescent="0.25"/>
    <row r="18126" x14ac:dyDescent="0.25"/>
    <row r="18127" x14ac:dyDescent="0.25"/>
    <row r="18128" x14ac:dyDescent="0.25"/>
    <row r="18129" x14ac:dyDescent="0.25"/>
    <row r="18130" x14ac:dyDescent="0.25"/>
    <row r="18131" x14ac:dyDescent="0.25"/>
    <row r="18132" x14ac:dyDescent="0.25"/>
    <row r="18133" x14ac:dyDescent="0.25"/>
    <row r="18134" x14ac:dyDescent="0.25"/>
    <row r="18135" x14ac:dyDescent="0.25"/>
    <row r="18136" x14ac:dyDescent="0.25"/>
    <row r="18137" x14ac:dyDescent="0.25"/>
    <row r="18138" x14ac:dyDescent="0.25"/>
    <row r="18139" x14ac:dyDescent="0.25"/>
    <row r="18140" x14ac:dyDescent="0.25"/>
    <row r="18141" x14ac:dyDescent="0.25"/>
    <row r="18142" x14ac:dyDescent="0.25"/>
    <row r="18143" x14ac:dyDescent="0.25"/>
    <row r="18144" x14ac:dyDescent="0.25"/>
    <row r="18145" x14ac:dyDescent="0.25"/>
    <row r="18146" x14ac:dyDescent="0.25"/>
    <row r="18147" x14ac:dyDescent="0.25"/>
    <row r="18148" x14ac:dyDescent="0.25"/>
    <row r="18149" x14ac:dyDescent="0.25"/>
    <row r="18150" x14ac:dyDescent="0.25"/>
    <row r="18151" x14ac:dyDescent="0.25"/>
    <row r="18152" x14ac:dyDescent="0.25"/>
    <row r="18153" x14ac:dyDescent="0.25"/>
    <row r="18154" x14ac:dyDescent="0.25"/>
    <row r="18155" x14ac:dyDescent="0.25"/>
    <row r="18156" x14ac:dyDescent="0.25"/>
    <row r="18157" x14ac:dyDescent="0.25"/>
    <row r="18158" x14ac:dyDescent="0.25"/>
    <row r="18159" x14ac:dyDescent="0.25"/>
    <row r="18160" x14ac:dyDescent="0.25"/>
    <row r="18161" x14ac:dyDescent="0.25"/>
    <row r="18162" x14ac:dyDescent="0.25"/>
    <row r="18163" x14ac:dyDescent="0.25"/>
    <row r="18164" x14ac:dyDescent="0.25"/>
    <row r="18165" x14ac:dyDescent="0.25"/>
    <row r="18166" x14ac:dyDescent="0.25"/>
    <row r="18167" x14ac:dyDescent="0.25"/>
    <row r="18168" x14ac:dyDescent="0.25"/>
    <row r="18169" x14ac:dyDescent="0.25"/>
    <row r="18170" x14ac:dyDescent="0.25"/>
    <row r="18171" x14ac:dyDescent="0.25"/>
    <row r="18172" x14ac:dyDescent="0.25"/>
    <row r="18173" x14ac:dyDescent="0.25"/>
    <row r="18174" x14ac:dyDescent="0.25"/>
    <row r="18175" x14ac:dyDescent="0.25"/>
    <row r="18176" x14ac:dyDescent="0.25"/>
    <row r="18177" x14ac:dyDescent="0.25"/>
    <row r="18178" x14ac:dyDescent="0.25"/>
    <row r="18179" x14ac:dyDescent="0.25"/>
    <row r="18180" x14ac:dyDescent="0.25"/>
    <row r="18181" x14ac:dyDescent="0.25"/>
    <row r="18182" x14ac:dyDescent="0.25"/>
    <row r="18183" x14ac:dyDescent="0.25"/>
    <row r="18184" x14ac:dyDescent="0.25"/>
    <row r="18185" x14ac:dyDescent="0.25"/>
    <row r="18186" x14ac:dyDescent="0.25"/>
    <row r="18187" x14ac:dyDescent="0.25"/>
    <row r="18188" x14ac:dyDescent="0.25"/>
    <row r="18189" x14ac:dyDescent="0.25"/>
    <row r="18190" x14ac:dyDescent="0.25"/>
    <row r="18191" x14ac:dyDescent="0.25"/>
    <row r="18192" x14ac:dyDescent="0.25"/>
    <row r="18193" x14ac:dyDescent="0.25"/>
    <row r="18194" x14ac:dyDescent="0.25"/>
    <row r="18195" x14ac:dyDescent="0.25"/>
    <row r="18196" x14ac:dyDescent="0.25"/>
    <row r="18197" x14ac:dyDescent="0.25"/>
    <row r="18198" x14ac:dyDescent="0.25"/>
    <row r="18199" x14ac:dyDescent="0.25"/>
    <row r="18200" x14ac:dyDescent="0.25"/>
    <row r="18201" x14ac:dyDescent="0.25"/>
    <row r="18202" x14ac:dyDescent="0.25"/>
    <row r="18203" x14ac:dyDescent="0.25"/>
    <row r="18204" x14ac:dyDescent="0.25"/>
    <row r="18205" x14ac:dyDescent="0.25"/>
    <row r="18206" x14ac:dyDescent="0.25"/>
    <row r="18207" x14ac:dyDescent="0.25"/>
    <row r="18208" x14ac:dyDescent="0.25"/>
    <row r="18209" x14ac:dyDescent="0.25"/>
    <row r="18210" x14ac:dyDescent="0.25"/>
    <row r="18211" x14ac:dyDescent="0.25"/>
    <row r="18212" x14ac:dyDescent="0.25"/>
    <row r="18213" x14ac:dyDescent="0.25"/>
    <row r="18214" x14ac:dyDescent="0.25"/>
    <row r="18215" x14ac:dyDescent="0.25"/>
    <row r="18216" x14ac:dyDescent="0.25"/>
    <row r="18217" x14ac:dyDescent="0.25"/>
    <row r="18218" x14ac:dyDescent="0.25"/>
    <row r="18219" x14ac:dyDescent="0.25"/>
    <row r="18220" x14ac:dyDescent="0.25"/>
    <row r="18221" x14ac:dyDescent="0.25"/>
    <row r="18222" x14ac:dyDescent="0.25"/>
    <row r="18223" x14ac:dyDescent="0.25"/>
    <row r="18224" x14ac:dyDescent="0.25"/>
    <row r="18225" x14ac:dyDescent="0.25"/>
    <row r="18226" x14ac:dyDescent="0.25"/>
    <row r="18227" x14ac:dyDescent="0.25"/>
    <row r="18228" x14ac:dyDescent="0.25"/>
    <row r="18229" x14ac:dyDescent="0.25"/>
    <row r="18230" x14ac:dyDescent="0.25"/>
    <row r="18231" x14ac:dyDescent="0.25"/>
    <row r="18232" x14ac:dyDescent="0.25"/>
    <row r="18233" x14ac:dyDescent="0.25"/>
    <row r="18234" x14ac:dyDescent="0.25"/>
    <row r="18235" x14ac:dyDescent="0.25"/>
    <row r="18236" x14ac:dyDescent="0.25"/>
    <row r="18237" x14ac:dyDescent="0.25"/>
    <row r="18238" x14ac:dyDescent="0.25"/>
    <row r="18239" x14ac:dyDescent="0.25"/>
    <row r="18240" x14ac:dyDescent="0.25"/>
    <row r="18241" x14ac:dyDescent="0.25"/>
    <row r="18242" x14ac:dyDescent="0.25"/>
    <row r="18243" x14ac:dyDescent="0.25"/>
    <row r="18244" x14ac:dyDescent="0.25"/>
    <row r="18245" x14ac:dyDescent="0.25"/>
    <row r="18246" x14ac:dyDescent="0.25"/>
    <row r="18247" x14ac:dyDescent="0.25"/>
    <row r="18248" x14ac:dyDescent="0.25"/>
    <row r="18249" x14ac:dyDescent="0.25"/>
    <row r="18250" x14ac:dyDescent="0.25"/>
    <row r="18251" x14ac:dyDescent="0.25"/>
    <row r="18252" x14ac:dyDescent="0.25"/>
    <row r="18253" x14ac:dyDescent="0.25"/>
    <row r="18254" x14ac:dyDescent="0.25"/>
    <row r="18255" x14ac:dyDescent="0.25"/>
    <row r="18256" x14ac:dyDescent="0.25"/>
    <row r="18257" x14ac:dyDescent="0.25"/>
    <row r="18258" x14ac:dyDescent="0.25"/>
    <row r="18259" x14ac:dyDescent="0.25"/>
    <row r="18260" x14ac:dyDescent="0.25"/>
    <row r="18261" x14ac:dyDescent="0.25"/>
    <row r="18262" x14ac:dyDescent="0.25"/>
    <row r="18263" x14ac:dyDescent="0.25"/>
    <row r="18264" x14ac:dyDescent="0.25"/>
    <row r="18265" x14ac:dyDescent="0.25"/>
    <row r="18266" x14ac:dyDescent="0.25"/>
    <row r="18267" x14ac:dyDescent="0.25"/>
    <row r="18268" x14ac:dyDescent="0.25"/>
    <row r="18269" x14ac:dyDescent="0.25"/>
    <row r="18270" x14ac:dyDescent="0.25"/>
    <row r="18271" x14ac:dyDescent="0.25"/>
    <row r="18272" x14ac:dyDescent="0.25"/>
    <row r="18273" x14ac:dyDescent="0.25"/>
    <row r="18274" x14ac:dyDescent="0.25"/>
    <row r="18275" x14ac:dyDescent="0.25"/>
    <row r="18276" x14ac:dyDescent="0.25"/>
    <row r="18277" x14ac:dyDescent="0.25"/>
    <row r="18278" x14ac:dyDescent="0.25"/>
    <row r="18279" x14ac:dyDescent="0.25"/>
    <row r="18280" x14ac:dyDescent="0.25"/>
    <row r="18281" x14ac:dyDescent="0.25"/>
    <row r="18282" x14ac:dyDescent="0.25"/>
    <row r="18283" x14ac:dyDescent="0.25"/>
    <row r="18284" x14ac:dyDescent="0.25"/>
    <row r="18285" x14ac:dyDescent="0.25"/>
    <row r="18286" x14ac:dyDescent="0.25"/>
    <row r="18287" x14ac:dyDescent="0.25"/>
    <row r="18288" x14ac:dyDescent="0.25"/>
    <row r="18289" x14ac:dyDescent="0.25"/>
    <row r="18290" x14ac:dyDescent="0.25"/>
    <row r="18291" x14ac:dyDescent="0.25"/>
    <row r="18292" x14ac:dyDescent="0.25"/>
    <row r="18293" x14ac:dyDescent="0.25"/>
    <row r="18294" x14ac:dyDescent="0.25"/>
    <row r="18295" x14ac:dyDescent="0.25"/>
    <row r="18296" x14ac:dyDescent="0.25"/>
    <row r="18297" x14ac:dyDescent="0.25"/>
    <row r="18298" x14ac:dyDescent="0.25"/>
    <row r="18299" x14ac:dyDescent="0.25"/>
    <row r="18300" x14ac:dyDescent="0.25"/>
    <row r="18301" x14ac:dyDescent="0.25"/>
    <row r="18302" x14ac:dyDescent="0.25"/>
    <row r="18303" x14ac:dyDescent="0.25"/>
    <row r="18304" x14ac:dyDescent="0.25"/>
    <row r="18305" x14ac:dyDescent="0.25"/>
    <row r="18306" x14ac:dyDescent="0.25"/>
    <row r="18307" x14ac:dyDescent="0.25"/>
    <row r="18308" x14ac:dyDescent="0.25"/>
    <row r="18309" x14ac:dyDescent="0.25"/>
    <row r="18310" x14ac:dyDescent="0.25"/>
    <row r="18311" x14ac:dyDescent="0.25"/>
    <row r="18312" x14ac:dyDescent="0.25"/>
    <row r="18313" x14ac:dyDescent="0.25"/>
    <row r="18314" x14ac:dyDescent="0.25"/>
    <row r="18315" x14ac:dyDescent="0.25"/>
    <row r="18316" x14ac:dyDescent="0.25"/>
    <row r="18317" x14ac:dyDescent="0.25"/>
    <row r="18318" x14ac:dyDescent="0.25"/>
    <row r="18319" x14ac:dyDescent="0.25"/>
    <row r="18320" x14ac:dyDescent="0.25"/>
    <row r="18321" x14ac:dyDescent="0.25"/>
    <row r="18322" x14ac:dyDescent="0.25"/>
    <row r="18323" x14ac:dyDescent="0.25"/>
    <row r="18324" x14ac:dyDescent="0.25"/>
    <row r="18325" x14ac:dyDescent="0.25"/>
    <row r="18326" x14ac:dyDescent="0.25"/>
    <row r="18327" x14ac:dyDescent="0.25"/>
    <row r="18328" x14ac:dyDescent="0.25"/>
    <row r="18329" x14ac:dyDescent="0.25"/>
    <row r="18330" x14ac:dyDescent="0.25"/>
    <row r="18331" x14ac:dyDescent="0.25"/>
    <row r="18332" x14ac:dyDescent="0.25"/>
    <row r="18333" x14ac:dyDescent="0.25"/>
    <row r="18334" x14ac:dyDescent="0.25"/>
    <row r="18335" x14ac:dyDescent="0.25"/>
    <row r="18336" x14ac:dyDescent="0.25"/>
    <row r="18337" x14ac:dyDescent="0.25"/>
    <row r="18338" x14ac:dyDescent="0.25"/>
    <row r="18339" x14ac:dyDescent="0.25"/>
    <row r="18340" x14ac:dyDescent="0.25"/>
    <row r="18341" x14ac:dyDescent="0.25"/>
    <row r="18342" x14ac:dyDescent="0.25"/>
    <row r="18343" x14ac:dyDescent="0.25"/>
    <row r="18344" x14ac:dyDescent="0.25"/>
    <row r="18345" x14ac:dyDescent="0.25"/>
    <row r="18346" x14ac:dyDescent="0.25"/>
    <row r="18347" x14ac:dyDescent="0.25"/>
    <row r="18348" x14ac:dyDescent="0.25"/>
    <row r="18349" x14ac:dyDescent="0.25"/>
    <row r="18350" x14ac:dyDescent="0.25"/>
    <row r="18351" x14ac:dyDescent="0.25"/>
    <row r="18352" x14ac:dyDescent="0.25"/>
    <row r="18353" x14ac:dyDescent="0.25"/>
    <row r="18354" x14ac:dyDescent="0.25"/>
    <row r="18355" x14ac:dyDescent="0.25"/>
    <row r="18356" x14ac:dyDescent="0.25"/>
    <row r="18357" x14ac:dyDescent="0.25"/>
    <row r="18358" x14ac:dyDescent="0.25"/>
    <row r="18359" x14ac:dyDescent="0.25"/>
    <row r="18360" x14ac:dyDescent="0.25"/>
    <row r="18361" x14ac:dyDescent="0.25"/>
    <row r="18362" x14ac:dyDescent="0.25"/>
    <row r="18363" x14ac:dyDescent="0.25"/>
    <row r="18364" x14ac:dyDescent="0.25"/>
    <row r="18365" x14ac:dyDescent="0.25"/>
    <row r="18366" x14ac:dyDescent="0.25"/>
    <row r="18367" x14ac:dyDescent="0.25"/>
    <row r="18368" x14ac:dyDescent="0.25"/>
    <row r="18369" x14ac:dyDescent="0.25"/>
    <row r="18370" x14ac:dyDescent="0.25"/>
    <row r="18371" x14ac:dyDescent="0.25"/>
    <row r="18372" x14ac:dyDescent="0.25"/>
    <row r="18373" x14ac:dyDescent="0.25"/>
    <row r="18374" x14ac:dyDescent="0.25"/>
    <row r="18375" x14ac:dyDescent="0.25"/>
    <row r="18376" x14ac:dyDescent="0.25"/>
    <row r="18377" x14ac:dyDescent="0.25"/>
    <row r="18378" x14ac:dyDescent="0.25"/>
    <row r="18379" x14ac:dyDescent="0.25"/>
    <row r="18380" x14ac:dyDescent="0.25"/>
    <row r="18381" x14ac:dyDescent="0.25"/>
    <row r="18382" x14ac:dyDescent="0.25"/>
    <row r="18383" x14ac:dyDescent="0.25"/>
    <row r="18384" x14ac:dyDescent="0.25"/>
    <row r="18385" x14ac:dyDescent="0.25"/>
    <row r="18386" x14ac:dyDescent="0.25"/>
    <row r="18387" x14ac:dyDescent="0.25"/>
    <row r="18388" x14ac:dyDescent="0.25"/>
    <row r="18389" x14ac:dyDescent="0.25"/>
    <row r="18390" x14ac:dyDescent="0.25"/>
    <row r="18391" x14ac:dyDescent="0.25"/>
    <row r="18392" x14ac:dyDescent="0.25"/>
    <row r="18393" x14ac:dyDescent="0.25"/>
    <row r="18394" x14ac:dyDescent="0.25"/>
    <row r="18395" x14ac:dyDescent="0.25"/>
    <row r="18396" x14ac:dyDescent="0.25"/>
    <row r="18397" x14ac:dyDescent="0.25"/>
    <row r="18398" x14ac:dyDescent="0.25"/>
    <row r="18399" x14ac:dyDescent="0.25"/>
    <row r="18400" x14ac:dyDescent="0.25"/>
    <row r="18401" x14ac:dyDescent="0.25"/>
    <row r="18402" x14ac:dyDescent="0.25"/>
    <row r="18403" x14ac:dyDescent="0.25"/>
    <row r="18404" x14ac:dyDescent="0.25"/>
    <row r="18405" x14ac:dyDescent="0.25"/>
    <row r="18406" x14ac:dyDescent="0.25"/>
    <row r="18407" x14ac:dyDescent="0.25"/>
    <row r="18408" x14ac:dyDescent="0.25"/>
    <row r="18409" x14ac:dyDescent="0.25"/>
    <row r="18410" x14ac:dyDescent="0.25"/>
    <row r="18411" x14ac:dyDescent="0.25"/>
    <row r="18412" x14ac:dyDescent="0.25"/>
    <row r="18413" x14ac:dyDescent="0.25"/>
    <row r="18414" x14ac:dyDescent="0.25"/>
    <row r="18415" x14ac:dyDescent="0.25"/>
    <row r="18416" x14ac:dyDescent="0.25"/>
    <row r="18417" x14ac:dyDescent="0.25"/>
    <row r="18418" x14ac:dyDescent="0.25"/>
    <row r="18419" x14ac:dyDescent="0.25"/>
    <row r="18420" x14ac:dyDescent="0.25"/>
    <row r="18421" x14ac:dyDescent="0.25"/>
    <row r="18422" x14ac:dyDescent="0.25"/>
    <row r="18423" x14ac:dyDescent="0.25"/>
    <row r="18424" x14ac:dyDescent="0.25"/>
    <row r="18425" x14ac:dyDescent="0.25"/>
    <row r="18426" x14ac:dyDescent="0.25"/>
    <row r="18427" x14ac:dyDescent="0.25"/>
    <row r="18428" x14ac:dyDescent="0.25"/>
    <row r="18429" x14ac:dyDescent="0.25"/>
    <row r="18430" x14ac:dyDescent="0.25"/>
    <row r="18431" x14ac:dyDescent="0.25"/>
    <row r="18432" x14ac:dyDescent="0.25"/>
    <row r="18433" x14ac:dyDescent="0.25"/>
    <row r="18434" x14ac:dyDescent="0.25"/>
    <row r="18435" x14ac:dyDescent="0.25"/>
    <row r="18436" x14ac:dyDescent="0.25"/>
    <row r="18437" x14ac:dyDescent="0.25"/>
    <row r="18438" x14ac:dyDescent="0.25"/>
    <row r="18439" x14ac:dyDescent="0.25"/>
    <row r="18440" x14ac:dyDescent="0.25"/>
    <row r="18441" x14ac:dyDescent="0.25"/>
    <row r="18442" x14ac:dyDescent="0.25"/>
    <row r="18443" x14ac:dyDescent="0.25"/>
    <row r="18444" x14ac:dyDescent="0.25"/>
    <row r="18445" x14ac:dyDescent="0.25"/>
    <row r="18446" x14ac:dyDescent="0.25"/>
    <row r="18447" x14ac:dyDescent="0.25"/>
    <row r="18448" x14ac:dyDescent="0.25"/>
    <row r="18449" x14ac:dyDescent="0.25"/>
    <row r="18450" x14ac:dyDescent="0.25"/>
    <row r="18451" x14ac:dyDescent="0.25"/>
    <row r="18452" x14ac:dyDescent="0.25"/>
    <row r="18453" x14ac:dyDescent="0.25"/>
    <row r="18454" x14ac:dyDescent="0.25"/>
    <row r="18455" x14ac:dyDescent="0.25"/>
    <row r="18456" x14ac:dyDescent="0.25"/>
    <row r="18457" x14ac:dyDescent="0.25"/>
    <row r="18458" x14ac:dyDescent="0.25"/>
    <row r="18459" x14ac:dyDescent="0.25"/>
    <row r="18460" x14ac:dyDescent="0.25"/>
    <row r="18461" x14ac:dyDescent="0.25"/>
    <row r="18462" x14ac:dyDescent="0.25"/>
    <row r="18463" x14ac:dyDescent="0.25"/>
    <row r="18464" x14ac:dyDescent="0.25"/>
    <row r="18465" x14ac:dyDescent="0.25"/>
    <row r="18466" x14ac:dyDescent="0.25"/>
    <row r="18467" x14ac:dyDescent="0.25"/>
    <row r="18468" x14ac:dyDescent="0.25"/>
    <row r="18469" x14ac:dyDescent="0.25"/>
    <row r="18470" x14ac:dyDescent="0.25"/>
    <row r="18471" x14ac:dyDescent="0.25"/>
    <row r="18472" x14ac:dyDescent="0.25"/>
    <row r="18473" x14ac:dyDescent="0.25"/>
    <row r="18474" x14ac:dyDescent="0.25"/>
    <row r="18475" x14ac:dyDescent="0.25"/>
    <row r="18476" x14ac:dyDescent="0.25"/>
    <row r="18477" x14ac:dyDescent="0.25"/>
    <row r="18478" x14ac:dyDescent="0.25"/>
    <row r="18479" x14ac:dyDescent="0.25"/>
    <row r="18480" x14ac:dyDescent="0.25"/>
    <row r="18481" x14ac:dyDescent="0.25"/>
    <row r="18482" x14ac:dyDescent="0.25"/>
    <row r="18483" x14ac:dyDescent="0.25"/>
    <row r="18484" x14ac:dyDescent="0.25"/>
    <row r="18485" x14ac:dyDescent="0.25"/>
    <row r="18486" x14ac:dyDescent="0.25"/>
    <row r="18487" x14ac:dyDescent="0.25"/>
    <row r="18488" x14ac:dyDescent="0.25"/>
    <row r="18489" x14ac:dyDescent="0.25"/>
    <row r="18490" x14ac:dyDescent="0.25"/>
    <row r="18491" x14ac:dyDescent="0.25"/>
    <row r="18492" x14ac:dyDescent="0.25"/>
    <row r="18493" x14ac:dyDescent="0.25"/>
    <row r="18494" x14ac:dyDescent="0.25"/>
    <row r="18495" x14ac:dyDescent="0.25"/>
    <row r="18496" x14ac:dyDescent="0.25"/>
    <row r="18497" x14ac:dyDescent="0.25"/>
    <row r="18498" x14ac:dyDescent="0.25"/>
    <row r="18499" x14ac:dyDescent="0.25"/>
    <row r="18500" x14ac:dyDescent="0.25"/>
    <row r="18501" x14ac:dyDescent="0.25"/>
    <row r="18502" x14ac:dyDescent="0.25"/>
    <row r="18503" x14ac:dyDescent="0.25"/>
    <row r="18504" x14ac:dyDescent="0.25"/>
    <row r="18505" x14ac:dyDescent="0.25"/>
    <row r="18506" x14ac:dyDescent="0.25"/>
    <row r="18507" x14ac:dyDescent="0.25"/>
    <row r="18508" x14ac:dyDescent="0.25"/>
    <row r="18509" x14ac:dyDescent="0.25"/>
    <row r="18510" x14ac:dyDescent="0.25"/>
    <row r="18511" x14ac:dyDescent="0.25"/>
    <row r="18512" x14ac:dyDescent="0.25"/>
    <row r="18513" x14ac:dyDescent="0.25"/>
    <row r="18514" x14ac:dyDescent="0.25"/>
    <row r="18515" x14ac:dyDescent="0.25"/>
    <row r="18516" x14ac:dyDescent="0.25"/>
    <row r="18517" x14ac:dyDescent="0.25"/>
    <row r="18518" x14ac:dyDescent="0.25"/>
    <row r="18519" x14ac:dyDescent="0.25"/>
    <row r="18520" x14ac:dyDescent="0.25"/>
    <row r="18521" x14ac:dyDescent="0.25"/>
    <row r="18522" x14ac:dyDescent="0.25"/>
    <row r="18523" x14ac:dyDescent="0.25"/>
    <row r="18524" x14ac:dyDescent="0.25"/>
    <row r="18525" x14ac:dyDescent="0.25"/>
    <row r="18526" x14ac:dyDescent="0.25"/>
    <row r="18527" x14ac:dyDescent="0.25"/>
    <row r="18528" x14ac:dyDescent="0.25"/>
    <row r="18529" x14ac:dyDescent="0.25"/>
    <row r="18530" x14ac:dyDescent="0.25"/>
    <row r="18531" x14ac:dyDescent="0.25"/>
    <row r="18532" x14ac:dyDescent="0.25"/>
    <row r="18533" x14ac:dyDescent="0.25"/>
    <row r="18534" x14ac:dyDescent="0.25"/>
    <row r="18535" x14ac:dyDescent="0.25"/>
    <row r="18536" x14ac:dyDescent="0.25"/>
    <row r="18537" x14ac:dyDescent="0.25"/>
    <row r="18538" x14ac:dyDescent="0.25"/>
    <row r="18539" x14ac:dyDescent="0.25"/>
    <row r="18540" x14ac:dyDescent="0.25"/>
    <row r="18541" x14ac:dyDescent="0.25"/>
    <row r="18542" x14ac:dyDescent="0.25"/>
    <row r="18543" x14ac:dyDescent="0.25"/>
    <row r="18544" x14ac:dyDescent="0.25"/>
    <row r="18545" x14ac:dyDescent="0.25"/>
    <row r="18546" x14ac:dyDescent="0.25"/>
    <row r="18547" x14ac:dyDescent="0.25"/>
    <row r="18548" x14ac:dyDescent="0.25"/>
    <row r="18549" x14ac:dyDescent="0.25"/>
    <row r="18550" x14ac:dyDescent="0.25"/>
    <row r="18551" x14ac:dyDescent="0.25"/>
    <row r="18552" x14ac:dyDescent="0.25"/>
    <row r="18553" x14ac:dyDescent="0.25"/>
    <row r="18554" x14ac:dyDescent="0.25"/>
    <row r="18555" x14ac:dyDescent="0.25"/>
    <row r="18556" x14ac:dyDescent="0.25"/>
    <row r="18557" x14ac:dyDescent="0.25"/>
    <row r="18558" x14ac:dyDescent="0.25"/>
    <row r="18559" x14ac:dyDescent="0.25"/>
    <row r="18560" x14ac:dyDescent="0.25"/>
    <row r="18561" x14ac:dyDescent="0.25"/>
    <row r="18562" x14ac:dyDescent="0.25"/>
    <row r="18563" x14ac:dyDescent="0.25"/>
    <row r="18564" x14ac:dyDescent="0.25"/>
    <row r="18565" x14ac:dyDescent="0.25"/>
    <row r="18566" x14ac:dyDescent="0.25"/>
    <row r="18567" x14ac:dyDescent="0.25"/>
    <row r="18568" x14ac:dyDescent="0.25"/>
    <row r="18569" x14ac:dyDescent="0.25"/>
    <row r="18570" x14ac:dyDescent="0.25"/>
    <row r="18571" x14ac:dyDescent="0.25"/>
    <row r="18572" x14ac:dyDescent="0.25"/>
    <row r="18573" x14ac:dyDescent="0.25"/>
    <row r="18574" x14ac:dyDescent="0.25"/>
    <row r="18575" x14ac:dyDescent="0.25"/>
    <row r="18576" x14ac:dyDescent="0.25"/>
    <row r="18577" x14ac:dyDescent="0.25"/>
    <row r="18578" x14ac:dyDescent="0.25"/>
    <row r="18579" x14ac:dyDescent="0.25"/>
    <row r="18580" x14ac:dyDescent="0.25"/>
    <row r="18581" x14ac:dyDescent="0.25"/>
    <row r="18582" x14ac:dyDescent="0.25"/>
    <row r="18583" x14ac:dyDescent="0.25"/>
    <row r="18584" x14ac:dyDescent="0.25"/>
    <row r="18585" x14ac:dyDescent="0.25"/>
    <row r="18586" x14ac:dyDescent="0.25"/>
    <row r="18587" x14ac:dyDescent="0.25"/>
    <row r="18588" x14ac:dyDescent="0.25"/>
    <row r="18589" x14ac:dyDescent="0.25"/>
    <row r="18590" x14ac:dyDescent="0.25"/>
    <row r="18591" x14ac:dyDescent="0.25"/>
    <row r="18592" x14ac:dyDescent="0.25"/>
    <row r="18593" x14ac:dyDescent="0.25"/>
    <row r="18594" x14ac:dyDescent="0.25"/>
    <row r="18595" x14ac:dyDescent="0.25"/>
    <row r="18596" x14ac:dyDescent="0.25"/>
    <row r="18597" x14ac:dyDescent="0.25"/>
    <row r="18598" x14ac:dyDescent="0.25"/>
    <row r="18599" x14ac:dyDescent="0.25"/>
    <row r="18600" x14ac:dyDescent="0.25"/>
    <row r="18601" x14ac:dyDescent="0.25"/>
    <row r="18602" x14ac:dyDescent="0.25"/>
    <row r="18603" x14ac:dyDescent="0.25"/>
    <row r="18604" x14ac:dyDescent="0.25"/>
    <row r="18605" x14ac:dyDescent="0.25"/>
    <row r="18606" x14ac:dyDescent="0.25"/>
    <row r="18607" x14ac:dyDescent="0.25"/>
    <row r="18608" x14ac:dyDescent="0.25"/>
    <row r="18609" x14ac:dyDescent="0.25"/>
    <row r="18610" x14ac:dyDescent="0.25"/>
    <row r="18611" x14ac:dyDescent="0.25"/>
    <row r="18612" x14ac:dyDescent="0.25"/>
    <row r="18613" x14ac:dyDescent="0.25"/>
    <row r="18614" x14ac:dyDescent="0.25"/>
    <row r="18615" x14ac:dyDescent="0.25"/>
    <row r="18616" x14ac:dyDescent="0.25"/>
    <row r="18617" x14ac:dyDescent="0.25"/>
    <row r="18618" x14ac:dyDescent="0.25"/>
    <row r="18619" x14ac:dyDescent="0.25"/>
    <row r="18620" x14ac:dyDescent="0.25"/>
    <row r="18621" x14ac:dyDescent="0.25"/>
    <row r="18622" x14ac:dyDescent="0.25"/>
    <row r="18623" x14ac:dyDescent="0.25"/>
    <row r="18624" x14ac:dyDescent="0.25"/>
    <row r="18625" x14ac:dyDescent="0.25"/>
    <row r="18626" x14ac:dyDescent="0.25"/>
    <row r="18627" x14ac:dyDescent="0.25"/>
    <row r="18628" x14ac:dyDescent="0.25"/>
    <row r="18629" x14ac:dyDescent="0.25"/>
    <row r="18630" x14ac:dyDescent="0.25"/>
    <row r="18631" x14ac:dyDescent="0.25"/>
    <row r="18632" x14ac:dyDescent="0.25"/>
    <row r="18633" x14ac:dyDescent="0.25"/>
    <row r="18634" x14ac:dyDescent="0.25"/>
    <row r="18635" x14ac:dyDescent="0.25"/>
    <row r="18636" x14ac:dyDescent="0.25"/>
    <row r="18637" x14ac:dyDescent="0.25"/>
    <row r="18638" x14ac:dyDescent="0.25"/>
    <row r="18639" x14ac:dyDescent="0.25"/>
    <row r="18640" x14ac:dyDescent="0.25"/>
    <row r="18641" x14ac:dyDescent="0.25"/>
    <row r="18642" x14ac:dyDescent="0.25"/>
    <row r="18643" x14ac:dyDescent="0.25"/>
    <row r="18644" x14ac:dyDescent="0.25"/>
    <row r="18645" x14ac:dyDescent="0.25"/>
    <row r="18646" x14ac:dyDescent="0.25"/>
    <row r="18647" x14ac:dyDescent="0.25"/>
    <row r="18648" x14ac:dyDescent="0.25"/>
    <row r="18649" x14ac:dyDescent="0.25"/>
    <row r="18650" x14ac:dyDescent="0.25"/>
    <row r="18651" x14ac:dyDescent="0.25"/>
    <row r="18652" x14ac:dyDescent="0.25"/>
    <row r="18653" x14ac:dyDescent="0.25"/>
    <row r="18654" x14ac:dyDescent="0.25"/>
    <row r="18655" x14ac:dyDescent="0.25"/>
    <row r="18656" x14ac:dyDescent="0.25"/>
    <row r="18657" x14ac:dyDescent="0.25"/>
    <row r="18658" x14ac:dyDescent="0.25"/>
    <row r="18659" x14ac:dyDescent="0.25"/>
    <row r="18660" x14ac:dyDescent="0.25"/>
    <row r="18661" x14ac:dyDescent="0.25"/>
    <row r="18662" x14ac:dyDescent="0.25"/>
    <row r="18663" x14ac:dyDescent="0.25"/>
    <row r="18664" x14ac:dyDescent="0.25"/>
    <row r="18665" x14ac:dyDescent="0.25"/>
    <row r="18666" x14ac:dyDescent="0.25"/>
    <row r="18667" x14ac:dyDescent="0.25"/>
    <row r="18668" x14ac:dyDescent="0.25"/>
    <row r="18669" x14ac:dyDescent="0.25"/>
    <row r="18670" x14ac:dyDescent="0.25"/>
    <row r="18671" x14ac:dyDescent="0.25"/>
    <row r="18672" x14ac:dyDescent="0.25"/>
    <row r="18673" x14ac:dyDescent="0.25"/>
    <row r="18674" x14ac:dyDescent="0.25"/>
    <row r="18675" x14ac:dyDescent="0.25"/>
    <row r="18676" x14ac:dyDescent="0.25"/>
    <row r="18677" x14ac:dyDescent="0.25"/>
    <row r="18678" x14ac:dyDescent="0.25"/>
    <row r="18679" x14ac:dyDescent="0.25"/>
    <row r="18680" x14ac:dyDescent="0.25"/>
    <row r="18681" x14ac:dyDescent="0.25"/>
    <row r="18682" x14ac:dyDescent="0.25"/>
    <row r="18683" x14ac:dyDescent="0.25"/>
    <row r="18684" x14ac:dyDescent="0.25"/>
    <row r="18685" x14ac:dyDescent="0.25"/>
    <row r="18686" x14ac:dyDescent="0.25"/>
    <row r="18687" x14ac:dyDescent="0.25"/>
    <row r="18688" x14ac:dyDescent="0.25"/>
    <row r="18689" x14ac:dyDescent="0.25"/>
    <row r="18690" x14ac:dyDescent="0.25"/>
    <row r="18691" x14ac:dyDescent="0.25"/>
    <row r="18692" x14ac:dyDescent="0.25"/>
    <row r="18693" x14ac:dyDescent="0.25"/>
    <row r="18694" x14ac:dyDescent="0.25"/>
    <row r="18695" x14ac:dyDescent="0.25"/>
    <row r="18696" x14ac:dyDescent="0.25"/>
    <row r="18697" x14ac:dyDescent="0.25"/>
    <row r="18698" x14ac:dyDescent="0.25"/>
    <row r="18699" x14ac:dyDescent="0.25"/>
    <row r="18700" x14ac:dyDescent="0.25"/>
    <row r="18701" x14ac:dyDescent="0.25"/>
    <row r="18702" x14ac:dyDescent="0.25"/>
    <row r="18703" x14ac:dyDescent="0.25"/>
    <row r="18704" x14ac:dyDescent="0.25"/>
    <row r="18705" x14ac:dyDescent="0.25"/>
    <row r="18706" x14ac:dyDescent="0.25"/>
    <row r="18707" x14ac:dyDescent="0.25"/>
    <row r="18708" x14ac:dyDescent="0.25"/>
    <row r="18709" x14ac:dyDescent="0.25"/>
    <row r="18710" x14ac:dyDescent="0.25"/>
    <row r="18711" x14ac:dyDescent="0.25"/>
    <row r="18712" x14ac:dyDescent="0.25"/>
    <row r="18713" x14ac:dyDescent="0.25"/>
    <row r="18714" x14ac:dyDescent="0.25"/>
    <row r="18715" x14ac:dyDescent="0.25"/>
    <row r="18716" x14ac:dyDescent="0.25"/>
    <row r="18717" x14ac:dyDescent="0.25"/>
    <row r="18718" x14ac:dyDescent="0.25"/>
    <row r="18719" x14ac:dyDescent="0.25"/>
    <row r="18720" x14ac:dyDescent="0.25"/>
    <row r="18721" x14ac:dyDescent="0.25"/>
    <row r="18722" x14ac:dyDescent="0.25"/>
    <row r="18723" x14ac:dyDescent="0.25"/>
    <row r="18724" x14ac:dyDescent="0.25"/>
    <row r="18725" x14ac:dyDescent="0.25"/>
    <row r="18726" x14ac:dyDescent="0.25"/>
    <row r="18727" x14ac:dyDescent="0.25"/>
    <row r="18728" x14ac:dyDescent="0.25"/>
    <row r="18729" x14ac:dyDescent="0.25"/>
    <row r="18730" x14ac:dyDescent="0.25"/>
    <row r="18731" x14ac:dyDescent="0.25"/>
    <row r="18732" x14ac:dyDescent="0.25"/>
    <row r="18733" x14ac:dyDescent="0.25"/>
    <row r="18734" x14ac:dyDescent="0.25"/>
    <row r="18735" x14ac:dyDescent="0.25"/>
    <row r="18736" x14ac:dyDescent="0.25"/>
    <row r="18737" x14ac:dyDescent="0.25"/>
    <row r="18738" x14ac:dyDescent="0.25"/>
    <row r="18739" x14ac:dyDescent="0.25"/>
    <row r="18740" x14ac:dyDescent="0.25"/>
    <row r="18741" x14ac:dyDescent="0.25"/>
    <row r="18742" x14ac:dyDescent="0.25"/>
    <row r="18743" x14ac:dyDescent="0.25"/>
    <row r="18744" x14ac:dyDescent="0.25"/>
    <row r="18745" x14ac:dyDescent="0.25"/>
    <row r="18746" x14ac:dyDescent="0.25"/>
    <row r="18747" x14ac:dyDescent="0.25"/>
    <row r="18748" x14ac:dyDescent="0.25"/>
    <row r="18749" x14ac:dyDescent="0.25"/>
    <row r="18750" x14ac:dyDescent="0.25"/>
    <row r="18751" x14ac:dyDescent="0.25"/>
    <row r="18752" x14ac:dyDescent="0.25"/>
    <row r="18753" x14ac:dyDescent="0.25"/>
    <row r="18754" x14ac:dyDescent="0.25"/>
    <row r="18755" x14ac:dyDescent="0.25"/>
    <row r="18756" x14ac:dyDescent="0.25"/>
    <row r="18757" x14ac:dyDescent="0.25"/>
    <row r="18758" x14ac:dyDescent="0.25"/>
    <row r="18759" x14ac:dyDescent="0.25"/>
    <row r="18760" x14ac:dyDescent="0.25"/>
    <row r="18761" x14ac:dyDescent="0.25"/>
    <row r="18762" x14ac:dyDescent="0.25"/>
    <row r="18763" x14ac:dyDescent="0.25"/>
    <row r="18764" x14ac:dyDescent="0.25"/>
    <row r="18765" x14ac:dyDescent="0.25"/>
    <row r="18766" x14ac:dyDescent="0.25"/>
    <row r="18767" x14ac:dyDescent="0.25"/>
    <row r="18768" x14ac:dyDescent="0.25"/>
    <row r="18769" x14ac:dyDescent="0.25"/>
    <row r="18770" x14ac:dyDescent="0.25"/>
    <row r="18771" x14ac:dyDescent="0.25"/>
    <row r="18772" x14ac:dyDescent="0.25"/>
    <row r="18773" x14ac:dyDescent="0.25"/>
    <row r="18774" x14ac:dyDescent="0.25"/>
    <row r="18775" x14ac:dyDescent="0.25"/>
    <row r="18776" x14ac:dyDescent="0.25"/>
    <row r="18777" x14ac:dyDescent="0.25"/>
    <row r="18778" x14ac:dyDescent="0.25"/>
    <row r="18779" x14ac:dyDescent="0.25"/>
    <row r="18780" x14ac:dyDescent="0.25"/>
    <row r="18781" x14ac:dyDescent="0.25"/>
    <row r="18782" x14ac:dyDescent="0.25"/>
    <row r="18783" x14ac:dyDescent="0.25"/>
    <row r="18784" x14ac:dyDescent="0.25"/>
    <row r="18785" x14ac:dyDescent="0.25"/>
    <row r="18786" x14ac:dyDescent="0.25"/>
    <row r="18787" x14ac:dyDescent="0.25"/>
    <row r="18788" x14ac:dyDescent="0.25"/>
    <row r="18789" x14ac:dyDescent="0.25"/>
    <row r="18790" x14ac:dyDescent="0.25"/>
    <row r="18791" x14ac:dyDescent="0.25"/>
    <row r="18792" x14ac:dyDescent="0.25"/>
    <row r="18793" x14ac:dyDescent="0.25"/>
    <row r="18794" x14ac:dyDescent="0.25"/>
    <row r="18795" x14ac:dyDescent="0.25"/>
    <row r="18796" x14ac:dyDescent="0.25"/>
    <row r="18797" x14ac:dyDescent="0.25"/>
    <row r="18798" x14ac:dyDescent="0.25"/>
    <row r="18799" x14ac:dyDescent="0.25"/>
    <row r="18800" x14ac:dyDescent="0.25"/>
    <row r="18801" x14ac:dyDescent="0.25"/>
    <row r="18802" x14ac:dyDescent="0.25"/>
    <row r="18803" x14ac:dyDescent="0.25"/>
    <row r="18804" x14ac:dyDescent="0.25"/>
    <row r="18805" x14ac:dyDescent="0.25"/>
    <row r="18806" x14ac:dyDescent="0.25"/>
    <row r="18807" x14ac:dyDescent="0.25"/>
    <row r="18808" x14ac:dyDescent="0.25"/>
    <row r="18809" x14ac:dyDescent="0.25"/>
    <row r="18810" x14ac:dyDescent="0.25"/>
    <row r="18811" x14ac:dyDescent="0.25"/>
    <row r="18812" x14ac:dyDescent="0.25"/>
    <row r="18813" x14ac:dyDescent="0.25"/>
    <row r="18814" x14ac:dyDescent="0.25"/>
    <row r="18815" x14ac:dyDescent="0.25"/>
    <row r="18816" x14ac:dyDescent="0.25"/>
    <row r="18817" x14ac:dyDescent="0.25"/>
    <row r="18818" x14ac:dyDescent="0.25"/>
    <row r="18819" x14ac:dyDescent="0.25"/>
    <row r="18820" x14ac:dyDescent="0.25"/>
    <row r="18821" x14ac:dyDescent="0.25"/>
    <row r="18822" x14ac:dyDescent="0.25"/>
    <row r="18823" x14ac:dyDescent="0.25"/>
    <row r="18824" x14ac:dyDescent="0.25"/>
    <row r="18825" x14ac:dyDescent="0.25"/>
    <row r="18826" x14ac:dyDescent="0.25"/>
    <row r="18827" x14ac:dyDescent="0.25"/>
    <row r="18828" x14ac:dyDescent="0.25"/>
    <row r="18829" x14ac:dyDescent="0.25"/>
    <row r="18830" x14ac:dyDescent="0.25"/>
    <row r="18831" x14ac:dyDescent="0.25"/>
    <row r="18832" x14ac:dyDescent="0.25"/>
    <row r="18833" x14ac:dyDescent="0.25"/>
    <row r="18834" x14ac:dyDescent="0.25"/>
    <row r="18835" x14ac:dyDescent="0.25"/>
    <row r="18836" x14ac:dyDescent="0.25"/>
    <row r="18837" x14ac:dyDescent="0.25"/>
    <row r="18838" x14ac:dyDescent="0.25"/>
    <row r="18839" x14ac:dyDescent="0.25"/>
    <row r="18840" x14ac:dyDescent="0.25"/>
    <row r="18841" x14ac:dyDescent="0.25"/>
    <row r="18842" x14ac:dyDescent="0.25"/>
    <row r="18843" x14ac:dyDescent="0.25"/>
    <row r="18844" x14ac:dyDescent="0.25"/>
    <row r="18845" x14ac:dyDescent="0.25"/>
    <row r="18846" x14ac:dyDescent="0.25"/>
    <row r="18847" x14ac:dyDescent="0.25"/>
    <row r="18848" x14ac:dyDescent="0.25"/>
    <row r="18849" x14ac:dyDescent="0.25"/>
    <row r="18850" x14ac:dyDescent="0.25"/>
    <row r="18851" x14ac:dyDescent="0.25"/>
    <row r="18852" x14ac:dyDescent="0.25"/>
    <row r="18853" x14ac:dyDescent="0.25"/>
    <row r="18854" x14ac:dyDescent="0.25"/>
    <row r="18855" x14ac:dyDescent="0.25"/>
    <row r="18856" x14ac:dyDescent="0.25"/>
    <row r="18857" x14ac:dyDescent="0.25"/>
    <row r="18858" x14ac:dyDescent="0.25"/>
    <row r="18859" x14ac:dyDescent="0.25"/>
    <row r="18860" x14ac:dyDescent="0.25"/>
    <row r="18861" x14ac:dyDescent="0.25"/>
    <row r="18862" x14ac:dyDescent="0.25"/>
    <row r="18863" x14ac:dyDescent="0.25"/>
    <row r="18864" x14ac:dyDescent="0.25"/>
    <row r="18865" x14ac:dyDescent="0.25"/>
    <row r="18866" x14ac:dyDescent="0.25"/>
    <row r="18867" x14ac:dyDescent="0.25"/>
    <row r="18868" x14ac:dyDescent="0.25"/>
    <row r="18869" x14ac:dyDescent="0.25"/>
    <row r="18870" x14ac:dyDescent="0.25"/>
    <row r="18871" x14ac:dyDescent="0.25"/>
    <row r="18872" x14ac:dyDescent="0.25"/>
    <row r="18873" x14ac:dyDescent="0.25"/>
    <row r="18874" x14ac:dyDescent="0.25"/>
    <row r="18875" x14ac:dyDescent="0.25"/>
    <row r="18876" x14ac:dyDescent="0.25"/>
    <row r="18877" x14ac:dyDescent="0.25"/>
    <row r="18878" x14ac:dyDescent="0.25"/>
    <row r="18879" x14ac:dyDescent="0.25"/>
    <row r="18880" x14ac:dyDescent="0.25"/>
    <row r="18881" x14ac:dyDescent="0.25"/>
    <row r="18882" x14ac:dyDescent="0.25"/>
    <row r="18883" x14ac:dyDescent="0.25"/>
    <row r="18884" x14ac:dyDescent="0.25"/>
    <row r="18885" x14ac:dyDescent="0.25"/>
    <row r="18886" x14ac:dyDescent="0.25"/>
    <row r="18887" x14ac:dyDescent="0.25"/>
    <row r="18888" x14ac:dyDescent="0.25"/>
    <row r="18889" x14ac:dyDescent="0.25"/>
    <row r="18890" x14ac:dyDescent="0.25"/>
    <row r="18891" x14ac:dyDescent="0.25"/>
    <row r="18892" x14ac:dyDescent="0.25"/>
    <row r="18893" x14ac:dyDescent="0.25"/>
    <row r="18894" x14ac:dyDescent="0.25"/>
    <row r="18895" x14ac:dyDescent="0.25"/>
    <row r="18896" x14ac:dyDescent="0.25"/>
    <row r="18897" x14ac:dyDescent="0.25"/>
    <row r="18898" x14ac:dyDescent="0.25"/>
    <row r="18899" x14ac:dyDescent="0.25"/>
    <row r="18900" x14ac:dyDescent="0.25"/>
    <row r="18901" x14ac:dyDescent="0.25"/>
    <row r="18902" x14ac:dyDescent="0.25"/>
    <row r="18903" x14ac:dyDescent="0.25"/>
    <row r="18904" x14ac:dyDescent="0.25"/>
    <row r="18905" x14ac:dyDescent="0.25"/>
    <row r="18906" x14ac:dyDescent="0.25"/>
    <row r="18907" x14ac:dyDescent="0.25"/>
    <row r="18908" x14ac:dyDescent="0.25"/>
    <row r="18909" x14ac:dyDescent="0.25"/>
    <row r="18910" x14ac:dyDescent="0.25"/>
    <row r="18911" x14ac:dyDescent="0.25"/>
    <row r="18912" x14ac:dyDescent="0.25"/>
    <row r="18913" x14ac:dyDescent="0.25"/>
    <row r="18914" x14ac:dyDescent="0.25"/>
    <row r="18915" x14ac:dyDescent="0.25"/>
    <row r="18916" x14ac:dyDescent="0.25"/>
    <row r="18917" x14ac:dyDescent="0.25"/>
    <row r="18918" x14ac:dyDescent="0.25"/>
    <row r="18919" x14ac:dyDescent="0.25"/>
    <row r="18920" x14ac:dyDescent="0.25"/>
    <row r="18921" x14ac:dyDescent="0.25"/>
    <row r="18922" x14ac:dyDescent="0.25"/>
    <row r="18923" x14ac:dyDescent="0.25"/>
    <row r="18924" x14ac:dyDescent="0.25"/>
    <row r="18925" x14ac:dyDescent="0.25"/>
    <row r="18926" x14ac:dyDescent="0.25"/>
    <row r="18927" x14ac:dyDescent="0.25"/>
    <row r="18928" x14ac:dyDescent="0.25"/>
    <row r="18929" x14ac:dyDescent="0.25"/>
    <row r="18930" x14ac:dyDescent="0.25"/>
    <row r="18931" x14ac:dyDescent="0.25"/>
    <row r="18932" x14ac:dyDescent="0.25"/>
    <row r="18933" x14ac:dyDescent="0.25"/>
    <row r="18934" x14ac:dyDescent="0.25"/>
    <row r="18935" x14ac:dyDescent="0.25"/>
    <row r="18936" x14ac:dyDescent="0.25"/>
    <row r="18937" x14ac:dyDescent="0.25"/>
    <row r="18938" x14ac:dyDescent="0.25"/>
    <row r="18939" x14ac:dyDescent="0.25"/>
    <row r="18940" x14ac:dyDescent="0.25"/>
    <row r="18941" x14ac:dyDescent="0.25"/>
    <row r="18942" x14ac:dyDescent="0.25"/>
    <row r="18943" x14ac:dyDescent="0.25"/>
    <row r="18944" x14ac:dyDescent="0.25"/>
    <row r="18945" x14ac:dyDescent="0.25"/>
    <row r="18946" x14ac:dyDescent="0.25"/>
    <row r="18947" x14ac:dyDescent="0.25"/>
    <row r="18948" x14ac:dyDescent="0.25"/>
    <row r="18949" x14ac:dyDescent="0.25"/>
    <row r="18950" x14ac:dyDescent="0.25"/>
    <row r="18951" x14ac:dyDescent="0.25"/>
    <row r="18952" x14ac:dyDescent="0.25"/>
    <row r="18953" x14ac:dyDescent="0.25"/>
    <row r="18954" x14ac:dyDescent="0.25"/>
    <row r="18955" x14ac:dyDescent="0.25"/>
    <row r="18956" x14ac:dyDescent="0.25"/>
    <row r="18957" x14ac:dyDescent="0.25"/>
    <row r="18958" x14ac:dyDescent="0.25"/>
    <row r="18959" x14ac:dyDescent="0.25"/>
    <row r="18960" x14ac:dyDescent="0.25"/>
    <row r="18961" x14ac:dyDescent="0.25"/>
    <row r="18962" x14ac:dyDescent="0.25"/>
    <row r="18963" x14ac:dyDescent="0.25"/>
    <row r="18964" x14ac:dyDescent="0.25"/>
    <row r="18965" x14ac:dyDescent="0.25"/>
    <row r="18966" x14ac:dyDescent="0.25"/>
    <row r="18967" x14ac:dyDescent="0.25"/>
    <row r="18968" x14ac:dyDescent="0.25"/>
    <row r="18969" x14ac:dyDescent="0.25"/>
    <row r="18970" x14ac:dyDescent="0.25"/>
    <row r="18971" x14ac:dyDescent="0.25"/>
    <row r="18972" x14ac:dyDescent="0.25"/>
    <row r="18973" x14ac:dyDescent="0.25"/>
    <row r="18974" x14ac:dyDescent="0.25"/>
    <row r="18975" x14ac:dyDescent="0.25"/>
    <row r="18976" x14ac:dyDescent="0.25"/>
    <row r="18977" x14ac:dyDescent="0.25"/>
    <row r="18978" x14ac:dyDescent="0.25"/>
    <row r="18979" x14ac:dyDescent="0.25"/>
    <row r="18980" x14ac:dyDescent="0.25"/>
    <row r="18981" x14ac:dyDescent="0.25"/>
    <row r="18982" x14ac:dyDescent="0.25"/>
    <row r="18983" x14ac:dyDescent="0.25"/>
    <row r="18984" x14ac:dyDescent="0.25"/>
    <row r="18985" x14ac:dyDescent="0.25"/>
    <row r="18986" x14ac:dyDescent="0.25"/>
    <row r="18987" x14ac:dyDescent="0.25"/>
    <row r="18988" x14ac:dyDescent="0.25"/>
    <row r="18989" x14ac:dyDescent="0.25"/>
    <row r="18990" x14ac:dyDescent="0.25"/>
    <row r="18991" x14ac:dyDescent="0.25"/>
    <row r="18992" x14ac:dyDescent="0.25"/>
    <row r="18993" x14ac:dyDescent="0.25"/>
    <row r="18994" x14ac:dyDescent="0.25"/>
    <row r="18995" x14ac:dyDescent="0.25"/>
    <row r="18996" x14ac:dyDescent="0.25"/>
    <row r="18997" x14ac:dyDescent="0.25"/>
    <row r="18998" x14ac:dyDescent="0.25"/>
    <row r="18999" x14ac:dyDescent="0.25"/>
    <row r="19000" x14ac:dyDescent="0.25"/>
    <row r="19001" x14ac:dyDescent="0.25"/>
    <row r="19002" x14ac:dyDescent="0.25"/>
    <row r="19003" x14ac:dyDescent="0.25"/>
    <row r="19004" x14ac:dyDescent="0.25"/>
    <row r="19005" x14ac:dyDescent="0.25"/>
    <row r="19006" x14ac:dyDescent="0.25"/>
    <row r="19007" x14ac:dyDescent="0.25"/>
    <row r="19008" x14ac:dyDescent="0.25"/>
    <row r="19009" x14ac:dyDescent="0.25"/>
    <row r="19010" x14ac:dyDescent="0.25"/>
    <row r="19011" x14ac:dyDescent="0.25"/>
    <row r="19012" x14ac:dyDescent="0.25"/>
    <row r="19013" x14ac:dyDescent="0.25"/>
    <row r="19014" x14ac:dyDescent="0.25"/>
    <row r="19015" x14ac:dyDescent="0.25"/>
    <row r="19016" x14ac:dyDescent="0.25"/>
    <row r="19017" x14ac:dyDescent="0.25"/>
    <row r="19018" x14ac:dyDescent="0.25"/>
    <row r="19019" x14ac:dyDescent="0.25"/>
    <row r="19020" x14ac:dyDescent="0.25"/>
    <row r="19021" x14ac:dyDescent="0.25"/>
    <row r="19022" x14ac:dyDescent="0.25"/>
    <row r="19023" x14ac:dyDescent="0.25"/>
    <row r="19024" x14ac:dyDescent="0.25"/>
    <row r="19025" x14ac:dyDescent="0.25"/>
    <row r="19026" x14ac:dyDescent="0.25"/>
    <row r="19027" x14ac:dyDescent="0.25"/>
    <row r="19028" x14ac:dyDescent="0.25"/>
    <row r="19029" x14ac:dyDescent="0.25"/>
    <row r="19030" x14ac:dyDescent="0.25"/>
    <row r="19031" x14ac:dyDescent="0.25"/>
    <row r="19032" x14ac:dyDescent="0.25"/>
    <row r="19033" x14ac:dyDescent="0.25"/>
    <row r="19034" x14ac:dyDescent="0.25"/>
    <row r="19035" x14ac:dyDescent="0.25"/>
    <row r="19036" x14ac:dyDescent="0.25"/>
    <row r="19037" x14ac:dyDescent="0.25"/>
    <row r="19038" x14ac:dyDescent="0.25"/>
    <row r="19039" x14ac:dyDescent="0.25"/>
    <row r="19040" x14ac:dyDescent="0.25"/>
    <row r="19041" x14ac:dyDescent="0.25"/>
    <row r="19042" x14ac:dyDescent="0.25"/>
    <row r="19043" x14ac:dyDescent="0.25"/>
    <row r="19044" x14ac:dyDescent="0.25"/>
    <row r="19045" x14ac:dyDescent="0.25"/>
    <row r="19046" x14ac:dyDescent="0.25"/>
    <row r="19047" x14ac:dyDescent="0.25"/>
    <row r="19048" x14ac:dyDescent="0.25"/>
    <row r="19049" x14ac:dyDescent="0.25"/>
    <row r="19050" x14ac:dyDescent="0.25"/>
    <row r="19051" x14ac:dyDescent="0.25"/>
    <row r="19052" x14ac:dyDescent="0.25"/>
    <row r="19053" x14ac:dyDescent="0.25"/>
    <row r="19054" x14ac:dyDescent="0.25"/>
    <row r="19055" x14ac:dyDescent="0.25"/>
    <row r="19056" x14ac:dyDescent="0.25"/>
    <row r="19057" x14ac:dyDescent="0.25"/>
    <row r="19058" x14ac:dyDescent="0.25"/>
    <row r="19059" x14ac:dyDescent="0.25"/>
    <row r="19060" x14ac:dyDescent="0.25"/>
    <row r="19061" x14ac:dyDescent="0.25"/>
    <row r="19062" x14ac:dyDescent="0.25"/>
    <row r="19063" x14ac:dyDescent="0.25"/>
    <row r="19064" x14ac:dyDescent="0.25"/>
    <row r="19065" x14ac:dyDescent="0.25"/>
    <row r="19066" x14ac:dyDescent="0.25"/>
    <row r="19067" x14ac:dyDescent="0.25"/>
    <row r="19068" x14ac:dyDescent="0.25"/>
    <row r="19069" x14ac:dyDescent="0.25"/>
    <row r="19070" x14ac:dyDescent="0.25"/>
    <row r="19071" x14ac:dyDescent="0.25"/>
    <row r="19072" x14ac:dyDescent="0.25"/>
    <row r="19073" x14ac:dyDescent="0.25"/>
    <row r="19074" x14ac:dyDescent="0.25"/>
    <row r="19075" x14ac:dyDescent="0.25"/>
    <row r="19076" x14ac:dyDescent="0.25"/>
    <row r="19077" x14ac:dyDescent="0.25"/>
    <row r="19078" x14ac:dyDescent="0.25"/>
    <row r="19079" x14ac:dyDescent="0.25"/>
    <row r="19080" x14ac:dyDescent="0.25"/>
    <row r="19081" x14ac:dyDescent="0.25"/>
    <row r="19082" x14ac:dyDescent="0.25"/>
    <row r="19083" x14ac:dyDescent="0.25"/>
    <row r="19084" x14ac:dyDescent="0.25"/>
    <row r="19085" x14ac:dyDescent="0.25"/>
    <row r="19086" x14ac:dyDescent="0.25"/>
    <row r="19087" x14ac:dyDescent="0.25"/>
    <row r="19088" x14ac:dyDescent="0.25"/>
    <row r="19089" x14ac:dyDescent="0.25"/>
    <row r="19090" x14ac:dyDescent="0.25"/>
    <row r="19091" x14ac:dyDescent="0.25"/>
    <row r="19092" x14ac:dyDescent="0.25"/>
    <row r="19093" x14ac:dyDescent="0.25"/>
    <row r="19094" x14ac:dyDescent="0.25"/>
    <row r="19095" x14ac:dyDescent="0.25"/>
    <row r="19096" x14ac:dyDescent="0.25"/>
    <row r="19097" x14ac:dyDescent="0.25"/>
    <row r="19098" x14ac:dyDescent="0.25"/>
    <row r="19099" x14ac:dyDescent="0.25"/>
    <row r="19100" x14ac:dyDescent="0.25"/>
    <row r="19101" x14ac:dyDescent="0.25"/>
    <row r="19102" x14ac:dyDescent="0.25"/>
    <row r="19103" x14ac:dyDescent="0.25"/>
    <row r="19104" x14ac:dyDescent="0.25"/>
    <row r="19105" x14ac:dyDescent="0.25"/>
    <row r="19106" x14ac:dyDescent="0.25"/>
    <row r="19107" x14ac:dyDescent="0.25"/>
    <row r="19108" x14ac:dyDescent="0.25"/>
    <row r="19109" x14ac:dyDescent="0.25"/>
    <row r="19110" x14ac:dyDescent="0.25"/>
    <row r="19111" x14ac:dyDescent="0.25"/>
    <row r="19112" x14ac:dyDescent="0.25"/>
    <row r="19113" x14ac:dyDescent="0.25"/>
    <row r="19114" x14ac:dyDescent="0.25"/>
    <row r="19115" x14ac:dyDescent="0.25"/>
    <row r="19116" x14ac:dyDescent="0.25"/>
    <row r="19117" x14ac:dyDescent="0.25"/>
    <row r="19118" x14ac:dyDescent="0.25"/>
    <row r="19119" x14ac:dyDescent="0.25"/>
    <row r="19120" x14ac:dyDescent="0.25"/>
    <row r="19121" x14ac:dyDescent="0.25"/>
    <row r="19122" x14ac:dyDescent="0.25"/>
    <row r="19123" x14ac:dyDescent="0.25"/>
    <row r="19124" x14ac:dyDescent="0.25"/>
    <row r="19125" x14ac:dyDescent="0.25"/>
    <row r="19126" x14ac:dyDescent="0.25"/>
    <row r="19127" x14ac:dyDescent="0.25"/>
    <row r="19128" x14ac:dyDescent="0.25"/>
    <row r="19129" x14ac:dyDescent="0.25"/>
    <row r="19130" x14ac:dyDescent="0.25"/>
    <row r="19131" x14ac:dyDescent="0.25"/>
    <row r="19132" x14ac:dyDescent="0.25"/>
    <row r="19133" x14ac:dyDescent="0.25"/>
    <row r="19134" x14ac:dyDescent="0.25"/>
    <row r="19135" x14ac:dyDescent="0.25"/>
    <row r="19136" x14ac:dyDescent="0.25"/>
    <row r="19137" x14ac:dyDescent="0.25"/>
    <row r="19138" x14ac:dyDescent="0.25"/>
    <row r="19139" x14ac:dyDescent="0.25"/>
    <row r="19140" x14ac:dyDescent="0.25"/>
    <row r="19141" x14ac:dyDescent="0.25"/>
    <row r="19142" x14ac:dyDescent="0.25"/>
    <row r="19143" x14ac:dyDescent="0.25"/>
    <row r="19144" x14ac:dyDescent="0.25"/>
    <row r="19145" x14ac:dyDescent="0.25"/>
    <row r="19146" x14ac:dyDescent="0.25"/>
    <row r="19147" x14ac:dyDescent="0.25"/>
    <row r="19148" x14ac:dyDescent="0.25"/>
    <row r="19149" x14ac:dyDescent="0.25"/>
    <row r="19150" x14ac:dyDescent="0.25"/>
    <row r="19151" x14ac:dyDescent="0.25"/>
    <row r="19152" x14ac:dyDescent="0.25"/>
    <row r="19153" x14ac:dyDescent="0.25"/>
    <row r="19154" x14ac:dyDescent="0.25"/>
    <row r="19155" x14ac:dyDescent="0.25"/>
    <row r="19156" x14ac:dyDescent="0.25"/>
    <row r="19157" x14ac:dyDescent="0.25"/>
    <row r="19158" x14ac:dyDescent="0.25"/>
    <row r="19159" x14ac:dyDescent="0.25"/>
    <row r="19160" x14ac:dyDescent="0.25"/>
    <row r="19161" x14ac:dyDescent="0.25"/>
    <row r="19162" x14ac:dyDescent="0.25"/>
    <row r="19163" x14ac:dyDescent="0.25"/>
    <row r="19164" x14ac:dyDescent="0.25"/>
    <row r="19165" x14ac:dyDescent="0.25"/>
    <row r="19166" x14ac:dyDescent="0.25"/>
    <row r="19167" x14ac:dyDescent="0.25"/>
    <row r="19168" x14ac:dyDescent="0.25"/>
    <row r="19169" x14ac:dyDescent="0.25"/>
    <row r="19170" x14ac:dyDescent="0.25"/>
    <row r="19171" x14ac:dyDescent="0.25"/>
    <row r="19172" x14ac:dyDescent="0.25"/>
    <row r="19173" x14ac:dyDescent="0.25"/>
    <row r="19174" x14ac:dyDescent="0.25"/>
    <row r="19175" x14ac:dyDescent="0.25"/>
    <row r="19176" x14ac:dyDescent="0.25"/>
    <row r="19177" x14ac:dyDescent="0.25"/>
    <row r="19178" x14ac:dyDescent="0.25"/>
    <row r="19179" x14ac:dyDescent="0.25"/>
    <row r="19180" x14ac:dyDescent="0.25"/>
    <row r="19181" x14ac:dyDescent="0.25"/>
    <row r="19182" x14ac:dyDescent="0.25"/>
    <row r="19183" x14ac:dyDescent="0.25"/>
    <row r="19184" x14ac:dyDescent="0.25"/>
    <row r="19185" x14ac:dyDescent="0.25"/>
    <row r="19186" x14ac:dyDescent="0.25"/>
    <row r="19187" x14ac:dyDescent="0.25"/>
    <row r="19188" x14ac:dyDescent="0.25"/>
    <row r="19189" x14ac:dyDescent="0.25"/>
    <row r="19190" x14ac:dyDescent="0.25"/>
    <row r="19191" x14ac:dyDescent="0.25"/>
    <row r="19192" x14ac:dyDescent="0.25"/>
    <row r="19193" x14ac:dyDescent="0.25"/>
    <row r="19194" x14ac:dyDescent="0.25"/>
    <row r="19195" x14ac:dyDescent="0.25"/>
    <row r="19196" x14ac:dyDescent="0.25"/>
    <row r="19197" x14ac:dyDescent="0.25"/>
    <row r="19198" x14ac:dyDescent="0.25"/>
    <row r="19199" x14ac:dyDescent="0.25"/>
    <row r="19200" x14ac:dyDescent="0.25"/>
    <row r="19201" x14ac:dyDescent="0.25"/>
    <row r="19202" x14ac:dyDescent="0.25"/>
    <row r="19203" x14ac:dyDescent="0.25"/>
    <row r="19204" x14ac:dyDescent="0.25"/>
    <row r="19205" x14ac:dyDescent="0.25"/>
    <row r="19206" x14ac:dyDescent="0.25"/>
    <row r="19207" x14ac:dyDescent="0.25"/>
    <row r="19208" x14ac:dyDescent="0.25"/>
    <row r="19209" x14ac:dyDescent="0.25"/>
    <row r="19210" x14ac:dyDescent="0.25"/>
    <row r="19211" x14ac:dyDescent="0.25"/>
    <row r="19212" x14ac:dyDescent="0.25"/>
    <row r="19213" x14ac:dyDescent="0.25"/>
    <row r="19214" x14ac:dyDescent="0.25"/>
    <row r="19215" x14ac:dyDescent="0.25"/>
    <row r="19216" x14ac:dyDescent="0.25"/>
    <row r="19217" x14ac:dyDescent="0.25"/>
    <row r="19218" x14ac:dyDescent="0.25"/>
    <row r="19219" x14ac:dyDescent="0.25"/>
    <row r="19220" x14ac:dyDescent="0.25"/>
    <row r="19221" x14ac:dyDescent="0.25"/>
    <row r="19222" x14ac:dyDescent="0.25"/>
    <row r="19223" x14ac:dyDescent="0.25"/>
    <row r="19224" x14ac:dyDescent="0.25"/>
    <row r="19225" x14ac:dyDescent="0.25"/>
    <row r="19226" x14ac:dyDescent="0.25"/>
    <row r="19227" x14ac:dyDescent="0.25"/>
    <row r="19228" x14ac:dyDescent="0.25"/>
    <row r="19229" x14ac:dyDescent="0.25"/>
    <row r="19230" x14ac:dyDescent="0.25"/>
    <row r="19231" x14ac:dyDescent="0.25"/>
    <row r="19232" x14ac:dyDescent="0.25"/>
    <row r="19233" x14ac:dyDescent="0.25"/>
    <row r="19234" x14ac:dyDescent="0.25"/>
    <row r="19235" x14ac:dyDescent="0.25"/>
    <row r="19236" x14ac:dyDescent="0.25"/>
    <row r="19237" x14ac:dyDescent="0.25"/>
    <row r="19238" x14ac:dyDescent="0.25"/>
    <row r="19239" x14ac:dyDescent="0.25"/>
    <row r="19240" x14ac:dyDescent="0.25"/>
    <row r="19241" x14ac:dyDescent="0.25"/>
    <row r="19242" x14ac:dyDescent="0.25"/>
    <row r="19243" x14ac:dyDescent="0.25"/>
    <row r="19244" x14ac:dyDescent="0.25"/>
    <row r="19245" x14ac:dyDescent="0.25"/>
    <row r="19246" x14ac:dyDescent="0.25"/>
    <row r="19247" x14ac:dyDescent="0.25"/>
    <row r="19248" x14ac:dyDescent="0.25"/>
    <row r="19249" x14ac:dyDescent="0.25"/>
    <row r="19250" x14ac:dyDescent="0.25"/>
    <row r="19251" x14ac:dyDescent="0.25"/>
    <row r="19252" x14ac:dyDescent="0.25"/>
    <row r="19253" x14ac:dyDescent="0.25"/>
    <row r="19254" x14ac:dyDescent="0.25"/>
    <row r="19255" x14ac:dyDescent="0.25"/>
    <row r="19256" x14ac:dyDescent="0.25"/>
    <row r="19257" x14ac:dyDescent="0.25"/>
    <row r="19258" x14ac:dyDescent="0.25"/>
    <row r="19259" x14ac:dyDescent="0.25"/>
    <row r="19260" x14ac:dyDescent="0.25"/>
    <row r="19261" x14ac:dyDescent="0.25"/>
    <row r="19262" x14ac:dyDescent="0.25"/>
    <row r="19263" x14ac:dyDescent="0.25"/>
    <row r="19264" x14ac:dyDescent="0.25"/>
    <row r="19265" x14ac:dyDescent="0.25"/>
    <row r="19266" x14ac:dyDescent="0.25"/>
    <row r="19267" x14ac:dyDescent="0.25"/>
    <row r="19268" x14ac:dyDescent="0.25"/>
    <row r="19269" x14ac:dyDescent="0.25"/>
    <row r="19270" x14ac:dyDescent="0.25"/>
    <row r="19271" x14ac:dyDescent="0.25"/>
    <row r="19272" x14ac:dyDescent="0.25"/>
    <row r="19273" x14ac:dyDescent="0.25"/>
    <row r="19274" x14ac:dyDescent="0.25"/>
    <row r="19275" x14ac:dyDescent="0.25"/>
    <row r="19276" x14ac:dyDescent="0.25"/>
    <row r="19277" x14ac:dyDescent="0.25"/>
    <row r="19278" x14ac:dyDescent="0.25"/>
    <row r="19279" x14ac:dyDescent="0.25"/>
    <row r="19280" x14ac:dyDescent="0.25"/>
    <row r="19281" x14ac:dyDescent="0.25"/>
    <row r="19282" x14ac:dyDescent="0.25"/>
    <row r="19283" x14ac:dyDescent="0.25"/>
    <row r="19284" x14ac:dyDescent="0.25"/>
    <row r="19285" x14ac:dyDescent="0.25"/>
    <row r="19286" x14ac:dyDescent="0.25"/>
    <row r="19287" x14ac:dyDescent="0.25"/>
    <row r="19288" x14ac:dyDescent="0.25"/>
    <row r="19289" x14ac:dyDescent="0.25"/>
    <row r="19290" x14ac:dyDescent="0.25"/>
    <row r="19291" x14ac:dyDescent="0.25"/>
    <row r="19292" x14ac:dyDescent="0.25"/>
    <row r="19293" x14ac:dyDescent="0.25"/>
    <row r="19294" x14ac:dyDescent="0.25"/>
    <row r="19295" x14ac:dyDescent="0.25"/>
    <row r="19296" x14ac:dyDescent="0.25"/>
    <row r="19297" x14ac:dyDescent="0.25"/>
    <row r="19298" x14ac:dyDescent="0.25"/>
    <row r="19299" x14ac:dyDescent="0.25"/>
    <row r="19300" x14ac:dyDescent="0.25"/>
    <row r="19301" x14ac:dyDescent="0.25"/>
    <row r="19302" x14ac:dyDescent="0.25"/>
    <row r="19303" x14ac:dyDescent="0.25"/>
    <row r="19304" x14ac:dyDescent="0.25"/>
    <row r="19305" x14ac:dyDescent="0.25"/>
    <row r="19306" x14ac:dyDescent="0.25"/>
    <row r="19307" x14ac:dyDescent="0.25"/>
    <row r="19308" x14ac:dyDescent="0.25"/>
    <row r="19309" x14ac:dyDescent="0.25"/>
    <row r="19310" x14ac:dyDescent="0.25"/>
    <row r="19311" x14ac:dyDescent="0.25"/>
    <row r="19312" x14ac:dyDescent="0.25"/>
    <row r="19313" x14ac:dyDescent="0.25"/>
    <row r="19314" x14ac:dyDescent="0.25"/>
    <row r="19315" x14ac:dyDescent="0.25"/>
    <row r="19316" x14ac:dyDescent="0.25"/>
    <row r="19317" x14ac:dyDescent="0.25"/>
    <row r="19318" x14ac:dyDescent="0.25"/>
    <row r="19319" x14ac:dyDescent="0.25"/>
    <row r="19320" x14ac:dyDescent="0.25"/>
    <row r="19321" x14ac:dyDescent="0.25"/>
    <row r="19322" x14ac:dyDescent="0.25"/>
    <row r="19323" x14ac:dyDescent="0.25"/>
    <row r="19324" x14ac:dyDescent="0.25"/>
    <row r="19325" x14ac:dyDescent="0.25"/>
    <row r="19326" x14ac:dyDescent="0.25"/>
    <row r="19327" x14ac:dyDescent="0.25"/>
    <row r="19328" x14ac:dyDescent="0.25"/>
    <row r="19329" x14ac:dyDescent="0.25"/>
    <row r="19330" x14ac:dyDescent="0.25"/>
    <row r="19331" x14ac:dyDescent="0.25"/>
    <row r="19332" x14ac:dyDescent="0.25"/>
    <row r="19333" x14ac:dyDescent="0.25"/>
    <row r="19334" x14ac:dyDescent="0.25"/>
    <row r="19335" x14ac:dyDescent="0.25"/>
    <row r="19336" x14ac:dyDescent="0.25"/>
    <row r="19337" x14ac:dyDescent="0.25"/>
    <row r="19338" x14ac:dyDescent="0.25"/>
    <row r="19339" x14ac:dyDescent="0.25"/>
    <row r="19340" x14ac:dyDescent="0.25"/>
    <row r="19341" x14ac:dyDescent="0.25"/>
    <row r="19342" x14ac:dyDescent="0.25"/>
    <row r="19343" x14ac:dyDescent="0.25"/>
    <row r="19344" x14ac:dyDescent="0.25"/>
    <row r="19345" x14ac:dyDescent="0.25"/>
    <row r="19346" x14ac:dyDescent="0.25"/>
    <row r="19347" x14ac:dyDescent="0.25"/>
    <row r="19348" x14ac:dyDescent="0.25"/>
    <row r="19349" x14ac:dyDescent="0.25"/>
    <row r="19350" x14ac:dyDescent="0.25"/>
    <row r="19351" x14ac:dyDescent="0.25"/>
    <row r="19352" x14ac:dyDescent="0.25"/>
    <row r="19353" x14ac:dyDescent="0.25"/>
    <row r="19354" x14ac:dyDescent="0.25"/>
    <row r="19355" x14ac:dyDescent="0.25"/>
    <row r="19356" x14ac:dyDescent="0.25"/>
    <row r="19357" x14ac:dyDescent="0.25"/>
    <row r="19358" x14ac:dyDescent="0.25"/>
    <row r="19359" x14ac:dyDescent="0.25"/>
    <row r="19360" x14ac:dyDescent="0.25"/>
    <row r="19361" x14ac:dyDescent="0.25"/>
    <row r="19362" x14ac:dyDescent="0.25"/>
    <row r="19363" x14ac:dyDescent="0.25"/>
    <row r="19364" x14ac:dyDescent="0.25"/>
    <row r="19365" x14ac:dyDescent="0.25"/>
    <row r="19366" x14ac:dyDescent="0.25"/>
    <row r="19367" x14ac:dyDescent="0.25"/>
    <row r="19368" x14ac:dyDescent="0.25"/>
    <row r="19369" x14ac:dyDescent="0.25"/>
    <row r="19370" x14ac:dyDescent="0.25"/>
    <row r="19371" x14ac:dyDescent="0.25"/>
    <row r="19372" x14ac:dyDescent="0.25"/>
    <row r="19373" x14ac:dyDescent="0.25"/>
    <row r="19374" x14ac:dyDescent="0.25"/>
    <row r="19375" x14ac:dyDescent="0.25"/>
    <row r="19376" x14ac:dyDescent="0.25"/>
    <row r="19377" x14ac:dyDescent="0.25"/>
    <row r="19378" x14ac:dyDescent="0.25"/>
    <row r="19379" x14ac:dyDescent="0.25"/>
    <row r="19380" x14ac:dyDescent="0.25"/>
    <row r="19381" x14ac:dyDescent="0.25"/>
    <row r="19382" x14ac:dyDescent="0.25"/>
    <row r="19383" x14ac:dyDescent="0.25"/>
    <row r="19384" x14ac:dyDescent="0.25"/>
    <row r="19385" x14ac:dyDescent="0.25"/>
    <row r="19386" x14ac:dyDescent="0.25"/>
    <row r="19387" x14ac:dyDescent="0.25"/>
    <row r="19388" x14ac:dyDescent="0.25"/>
    <row r="19389" x14ac:dyDescent="0.25"/>
    <row r="19390" x14ac:dyDescent="0.25"/>
    <row r="19391" x14ac:dyDescent="0.25"/>
    <row r="19392" x14ac:dyDescent="0.25"/>
    <row r="19393" x14ac:dyDescent="0.25"/>
    <row r="19394" x14ac:dyDescent="0.25"/>
    <row r="19395" x14ac:dyDescent="0.25"/>
    <row r="19396" x14ac:dyDescent="0.25"/>
    <row r="19397" x14ac:dyDescent="0.25"/>
    <row r="19398" x14ac:dyDescent="0.25"/>
    <row r="19399" x14ac:dyDescent="0.25"/>
    <row r="19400" x14ac:dyDescent="0.25"/>
    <row r="19401" x14ac:dyDescent="0.25"/>
    <row r="19402" x14ac:dyDescent="0.25"/>
    <row r="19403" x14ac:dyDescent="0.25"/>
    <row r="19404" x14ac:dyDescent="0.25"/>
    <row r="19405" x14ac:dyDescent="0.25"/>
    <row r="19406" x14ac:dyDescent="0.25"/>
    <row r="19407" x14ac:dyDescent="0.25"/>
    <row r="19408" x14ac:dyDescent="0.25"/>
    <row r="19409" x14ac:dyDescent="0.25"/>
    <row r="19410" x14ac:dyDescent="0.25"/>
    <row r="19411" x14ac:dyDescent="0.25"/>
    <row r="19412" x14ac:dyDescent="0.25"/>
    <row r="19413" x14ac:dyDescent="0.25"/>
    <row r="19414" x14ac:dyDescent="0.25"/>
    <row r="19415" x14ac:dyDescent="0.25"/>
    <row r="19416" x14ac:dyDescent="0.25"/>
    <row r="19417" x14ac:dyDescent="0.25"/>
    <row r="19418" x14ac:dyDescent="0.25"/>
    <row r="19419" x14ac:dyDescent="0.25"/>
    <row r="19420" x14ac:dyDescent="0.25"/>
    <row r="19421" x14ac:dyDescent="0.25"/>
    <row r="19422" x14ac:dyDescent="0.25"/>
    <row r="19423" x14ac:dyDescent="0.25"/>
    <row r="19424" x14ac:dyDescent="0.25"/>
    <row r="19425" x14ac:dyDescent="0.25"/>
    <row r="19426" x14ac:dyDescent="0.25"/>
    <row r="19427" x14ac:dyDescent="0.25"/>
    <row r="19428" x14ac:dyDescent="0.25"/>
    <row r="19429" x14ac:dyDescent="0.25"/>
    <row r="19430" x14ac:dyDescent="0.25"/>
    <row r="19431" x14ac:dyDescent="0.25"/>
    <row r="19432" x14ac:dyDescent="0.25"/>
    <row r="19433" x14ac:dyDescent="0.25"/>
    <row r="19434" x14ac:dyDescent="0.25"/>
    <row r="19435" x14ac:dyDescent="0.25"/>
    <row r="19436" x14ac:dyDescent="0.25"/>
    <row r="19437" x14ac:dyDescent="0.25"/>
    <row r="19438" x14ac:dyDescent="0.25"/>
    <row r="19439" x14ac:dyDescent="0.25"/>
    <row r="19440" x14ac:dyDescent="0.25"/>
    <row r="19441" x14ac:dyDescent="0.25"/>
    <row r="19442" x14ac:dyDescent="0.25"/>
    <row r="19443" x14ac:dyDescent="0.25"/>
    <row r="19444" x14ac:dyDescent="0.25"/>
    <row r="19445" x14ac:dyDescent="0.25"/>
    <row r="19446" x14ac:dyDescent="0.25"/>
    <row r="19447" x14ac:dyDescent="0.25"/>
    <row r="19448" x14ac:dyDescent="0.25"/>
    <row r="19449" x14ac:dyDescent="0.25"/>
    <row r="19450" x14ac:dyDescent="0.25"/>
    <row r="19451" x14ac:dyDescent="0.25"/>
    <row r="19452" x14ac:dyDescent="0.25"/>
    <row r="19453" x14ac:dyDescent="0.25"/>
    <row r="19454" x14ac:dyDescent="0.25"/>
    <row r="19455" x14ac:dyDescent="0.25"/>
    <row r="19456" x14ac:dyDescent="0.25"/>
    <row r="19457" x14ac:dyDescent="0.25"/>
    <row r="19458" x14ac:dyDescent="0.25"/>
    <row r="19459" x14ac:dyDescent="0.25"/>
    <row r="19460" x14ac:dyDescent="0.25"/>
    <row r="19461" x14ac:dyDescent="0.25"/>
    <row r="19462" x14ac:dyDescent="0.25"/>
    <row r="19463" x14ac:dyDescent="0.25"/>
    <row r="19464" x14ac:dyDescent="0.25"/>
    <row r="19465" x14ac:dyDescent="0.25"/>
    <row r="19466" x14ac:dyDescent="0.25"/>
    <row r="19467" x14ac:dyDescent="0.25"/>
    <row r="19468" x14ac:dyDescent="0.25"/>
    <row r="19469" x14ac:dyDescent="0.25"/>
    <row r="19470" x14ac:dyDescent="0.25"/>
    <row r="19471" x14ac:dyDescent="0.25"/>
    <row r="19472" x14ac:dyDescent="0.25"/>
    <row r="19473" x14ac:dyDescent="0.25"/>
    <row r="19474" x14ac:dyDescent="0.25"/>
    <row r="19475" x14ac:dyDescent="0.25"/>
    <row r="19476" x14ac:dyDescent="0.25"/>
    <row r="19477" x14ac:dyDescent="0.25"/>
    <row r="19478" x14ac:dyDescent="0.25"/>
    <row r="19479" x14ac:dyDescent="0.25"/>
    <row r="19480" x14ac:dyDescent="0.25"/>
    <row r="19481" x14ac:dyDescent="0.25"/>
    <row r="19482" x14ac:dyDescent="0.25"/>
    <row r="19483" x14ac:dyDescent="0.25"/>
    <row r="19484" x14ac:dyDescent="0.25"/>
    <row r="19485" x14ac:dyDescent="0.25"/>
    <row r="19486" x14ac:dyDescent="0.25"/>
    <row r="19487" x14ac:dyDescent="0.25"/>
    <row r="19488" x14ac:dyDescent="0.25"/>
    <row r="19489" x14ac:dyDescent="0.25"/>
    <row r="19490" x14ac:dyDescent="0.25"/>
    <row r="19491" x14ac:dyDescent="0.25"/>
    <row r="19492" x14ac:dyDescent="0.25"/>
    <row r="19493" x14ac:dyDescent="0.25"/>
    <row r="19494" x14ac:dyDescent="0.25"/>
    <row r="19495" x14ac:dyDescent="0.25"/>
    <row r="19496" x14ac:dyDescent="0.25"/>
    <row r="19497" x14ac:dyDescent="0.25"/>
    <row r="19498" x14ac:dyDescent="0.25"/>
    <row r="19499" x14ac:dyDescent="0.25"/>
    <row r="19500" x14ac:dyDescent="0.25"/>
    <row r="19501" x14ac:dyDescent="0.25"/>
    <row r="19502" x14ac:dyDescent="0.25"/>
    <row r="19503" x14ac:dyDescent="0.25"/>
    <row r="19504" x14ac:dyDescent="0.25"/>
    <row r="19505" x14ac:dyDescent="0.25"/>
    <row r="19506" x14ac:dyDescent="0.25"/>
    <row r="19507" x14ac:dyDescent="0.25"/>
    <row r="19508" x14ac:dyDescent="0.25"/>
    <row r="19509" x14ac:dyDescent="0.25"/>
    <row r="19510" x14ac:dyDescent="0.25"/>
    <row r="19511" x14ac:dyDescent="0.25"/>
    <row r="19512" x14ac:dyDescent="0.25"/>
    <row r="19513" x14ac:dyDescent="0.25"/>
    <row r="19514" x14ac:dyDescent="0.25"/>
    <row r="19515" x14ac:dyDescent="0.25"/>
    <row r="19516" x14ac:dyDescent="0.25"/>
    <row r="19517" x14ac:dyDescent="0.25"/>
    <row r="19518" x14ac:dyDescent="0.25"/>
    <row r="19519" x14ac:dyDescent="0.25"/>
    <row r="19520" x14ac:dyDescent="0.25"/>
    <row r="19521" x14ac:dyDescent="0.25"/>
    <row r="19522" x14ac:dyDescent="0.25"/>
    <row r="19523" x14ac:dyDescent="0.25"/>
    <row r="19524" x14ac:dyDescent="0.25"/>
    <row r="19525" x14ac:dyDescent="0.25"/>
    <row r="19526" x14ac:dyDescent="0.25"/>
    <row r="19527" x14ac:dyDescent="0.25"/>
    <row r="19528" x14ac:dyDescent="0.25"/>
    <row r="19529" x14ac:dyDescent="0.25"/>
    <row r="19530" x14ac:dyDescent="0.25"/>
    <row r="19531" x14ac:dyDescent="0.25"/>
    <row r="19532" x14ac:dyDescent="0.25"/>
    <row r="19533" x14ac:dyDescent="0.25"/>
    <row r="19534" x14ac:dyDescent="0.25"/>
    <row r="19535" x14ac:dyDescent="0.25"/>
    <row r="19536" x14ac:dyDescent="0.25"/>
    <row r="19537" x14ac:dyDescent="0.25"/>
    <row r="19538" x14ac:dyDescent="0.25"/>
    <row r="19539" x14ac:dyDescent="0.25"/>
    <row r="19540" x14ac:dyDescent="0.25"/>
    <row r="19541" x14ac:dyDescent="0.25"/>
    <row r="19542" x14ac:dyDescent="0.25"/>
    <row r="19543" x14ac:dyDescent="0.25"/>
    <row r="19544" x14ac:dyDescent="0.25"/>
    <row r="19545" x14ac:dyDescent="0.25"/>
    <row r="19546" x14ac:dyDescent="0.25"/>
    <row r="19547" x14ac:dyDescent="0.25"/>
    <row r="19548" x14ac:dyDescent="0.25"/>
    <row r="19549" x14ac:dyDescent="0.25"/>
    <row r="19550" x14ac:dyDescent="0.25"/>
    <row r="19551" x14ac:dyDescent="0.25"/>
    <row r="19552" x14ac:dyDescent="0.25"/>
    <row r="19553" x14ac:dyDescent="0.25"/>
    <row r="19554" x14ac:dyDescent="0.25"/>
    <row r="19555" x14ac:dyDescent="0.25"/>
    <row r="19556" x14ac:dyDescent="0.25"/>
    <row r="19557" x14ac:dyDescent="0.25"/>
    <row r="19558" x14ac:dyDescent="0.25"/>
    <row r="19559" x14ac:dyDescent="0.25"/>
    <row r="19560" x14ac:dyDescent="0.25"/>
    <row r="19561" x14ac:dyDescent="0.25"/>
    <row r="19562" x14ac:dyDescent="0.25"/>
    <row r="19563" x14ac:dyDescent="0.25"/>
    <row r="19564" x14ac:dyDescent="0.25"/>
    <row r="19565" x14ac:dyDescent="0.25"/>
    <row r="19566" x14ac:dyDescent="0.25"/>
    <row r="19567" x14ac:dyDescent="0.25"/>
    <row r="19568" x14ac:dyDescent="0.25"/>
    <row r="19569" x14ac:dyDescent="0.25"/>
    <row r="19570" x14ac:dyDescent="0.25"/>
    <row r="19571" x14ac:dyDescent="0.25"/>
    <row r="19572" x14ac:dyDescent="0.25"/>
    <row r="19573" x14ac:dyDescent="0.25"/>
    <row r="19574" x14ac:dyDescent="0.25"/>
    <row r="19575" x14ac:dyDescent="0.25"/>
    <row r="19576" x14ac:dyDescent="0.25"/>
    <row r="19577" x14ac:dyDescent="0.25"/>
    <row r="19578" x14ac:dyDescent="0.25"/>
    <row r="19579" x14ac:dyDescent="0.25"/>
    <row r="19580" x14ac:dyDescent="0.25"/>
    <row r="19581" x14ac:dyDescent="0.25"/>
    <row r="19582" x14ac:dyDescent="0.25"/>
    <row r="19583" x14ac:dyDescent="0.25"/>
    <row r="19584" x14ac:dyDescent="0.25"/>
    <row r="19585" x14ac:dyDescent="0.25"/>
    <row r="19586" x14ac:dyDescent="0.25"/>
    <row r="19587" x14ac:dyDescent="0.25"/>
    <row r="19588" x14ac:dyDescent="0.25"/>
    <row r="19589" x14ac:dyDescent="0.25"/>
    <row r="19590" x14ac:dyDescent="0.25"/>
    <row r="19591" x14ac:dyDescent="0.25"/>
    <row r="19592" x14ac:dyDescent="0.25"/>
    <row r="19593" x14ac:dyDescent="0.25"/>
    <row r="19594" x14ac:dyDescent="0.25"/>
    <row r="19595" x14ac:dyDescent="0.25"/>
    <row r="19596" x14ac:dyDescent="0.25"/>
    <row r="19597" x14ac:dyDescent="0.25"/>
    <row r="19598" x14ac:dyDescent="0.25"/>
    <row r="19599" x14ac:dyDescent="0.25"/>
    <row r="19600" x14ac:dyDescent="0.25"/>
    <row r="19601" x14ac:dyDescent="0.25"/>
    <row r="19602" x14ac:dyDescent="0.25"/>
    <row r="19603" x14ac:dyDescent="0.25"/>
    <row r="19604" x14ac:dyDescent="0.25"/>
    <row r="19605" x14ac:dyDescent="0.25"/>
    <row r="19606" x14ac:dyDescent="0.25"/>
    <row r="19607" x14ac:dyDescent="0.25"/>
    <row r="19608" x14ac:dyDescent="0.25"/>
    <row r="19609" x14ac:dyDescent="0.25"/>
    <row r="19610" x14ac:dyDescent="0.25"/>
    <row r="19611" x14ac:dyDescent="0.25"/>
    <row r="19612" x14ac:dyDescent="0.25"/>
    <row r="19613" x14ac:dyDescent="0.25"/>
    <row r="19614" x14ac:dyDescent="0.25"/>
    <row r="19615" x14ac:dyDescent="0.25"/>
    <row r="19616" x14ac:dyDescent="0.25"/>
    <row r="19617" x14ac:dyDescent="0.25"/>
    <row r="19618" x14ac:dyDescent="0.25"/>
    <row r="19619" x14ac:dyDescent="0.25"/>
    <row r="19620" x14ac:dyDescent="0.25"/>
    <row r="19621" x14ac:dyDescent="0.25"/>
    <row r="19622" x14ac:dyDescent="0.25"/>
    <row r="19623" x14ac:dyDescent="0.25"/>
    <row r="19624" x14ac:dyDescent="0.25"/>
    <row r="19625" x14ac:dyDescent="0.25"/>
    <row r="19626" x14ac:dyDescent="0.25"/>
    <row r="19627" x14ac:dyDescent="0.25"/>
    <row r="19628" x14ac:dyDescent="0.25"/>
    <row r="19629" x14ac:dyDescent="0.25"/>
    <row r="19630" x14ac:dyDescent="0.25"/>
    <row r="19631" x14ac:dyDescent="0.25"/>
    <row r="19632" x14ac:dyDescent="0.25"/>
    <row r="19633" x14ac:dyDescent="0.25"/>
    <row r="19634" x14ac:dyDescent="0.25"/>
    <row r="19635" x14ac:dyDescent="0.25"/>
    <row r="19636" x14ac:dyDescent="0.25"/>
    <row r="19637" x14ac:dyDescent="0.25"/>
    <row r="19638" x14ac:dyDescent="0.25"/>
    <row r="19639" x14ac:dyDescent="0.25"/>
    <row r="19640" x14ac:dyDescent="0.25"/>
    <row r="19641" x14ac:dyDescent="0.25"/>
    <row r="19642" x14ac:dyDescent="0.25"/>
    <row r="19643" x14ac:dyDescent="0.25"/>
    <row r="19644" x14ac:dyDescent="0.25"/>
    <row r="19645" x14ac:dyDescent="0.25"/>
    <row r="19646" x14ac:dyDescent="0.25"/>
    <row r="19647" x14ac:dyDescent="0.25"/>
    <row r="19648" x14ac:dyDescent="0.25"/>
    <row r="19649" x14ac:dyDescent="0.25"/>
    <row r="19650" x14ac:dyDescent="0.25"/>
    <row r="19651" x14ac:dyDescent="0.25"/>
    <row r="19652" x14ac:dyDescent="0.25"/>
    <row r="19653" x14ac:dyDescent="0.25"/>
    <row r="19654" x14ac:dyDescent="0.25"/>
    <row r="19655" x14ac:dyDescent="0.25"/>
    <row r="19656" x14ac:dyDescent="0.25"/>
    <row r="19657" x14ac:dyDescent="0.25"/>
    <row r="19658" x14ac:dyDescent="0.25"/>
    <row r="19659" x14ac:dyDescent="0.25"/>
    <row r="19660" x14ac:dyDescent="0.25"/>
    <row r="19661" x14ac:dyDescent="0.25"/>
    <row r="19662" x14ac:dyDescent="0.25"/>
    <row r="19663" x14ac:dyDescent="0.25"/>
    <row r="19664" x14ac:dyDescent="0.25"/>
    <row r="19665" x14ac:dyDescent="0.25"/>
    <row r="19666" x14ac:dyDescent="0.25"/>
    <row r="19667" x14ac:dyDescent="0.25"/>
    <row r="19668" x14ac:dyDescent="0.25"/>
    <row r="19669" x14ac:dyDescent="0.25"/>
    <row r="19670" x14ac:dyDescent="0.25"/>
    <row r="19671" x14ac:dyDescent="0.25"/>
    <row r="19672" x14ac:dyDescent="0.25"/>
    <row r="19673" x14ac:dyDescent="0.25"/>
    <row r="19674" x14ac:dyDescent="0.25"/>
    <row r="19675" x14ac:dyDescent="0.25"/>
    <row r="19676" x14ac:dyDescent="0.25"/>
    <row r="19677" x14ac:dyDescent="0.25"/>
    <row r="19678" x14ac:dyDescent="0.25"/>
    <row r="19679" x14ac:dyDescent="0.25"/>
    <row r="19680" x14ac:dyDescent="0.25"/>
    <row r="19681" x14ac:dyDescent="0.25"/>
    <row r="19682" x14ac:dyDescent="0.25"/>
    <row r="19683" x14ac:dyDescent="0.25"/>
    <row r="19684" x14ac:dyDescent="0.25"/>
    <row r="19685" x14ac:dyDescent="0.25"/>
    <row r="19686" x14ac:dyDescent="0.25"/>
    <row r="19687" x14ac:dyDescent="0.25"/>
    <row r="19688" x14ac:dyDescent="0.25"/>
    <row r="19689" x14ac:dyDescent="0.25"/>
    <row r="19690" x14ac:dyDescent="0.25"/>
    <row r="19691" x14ac:dyDescent="0.25"/>
    <row r="19692" x14ac:dyDescent="0.25"/>
    <row r="19693" x14ac:dyDescent="0.25"/>
    <row r="19694" x14ac:dyDescent="0.25"/>
    <row r="19695" x14ac:dyDescent="0.25"/>
    <row r="19696" x14ac:dyDescent="0.25"/>
    <row r="19697" x14ac:dyDescent="0.25"/>
    <row r="19698" x14ac:dyDescent="0.25"/>
    <row r="19699" x14ac:dyDescent="0.25"/>
    <row r="19700" x14ac:dyDescent="0.25"/>
    <row r="19701" x14ac:dyDescent="0.25"/>
    <row r="19702" x14ac:dyDescent="0.25"/>
    <row r="19703" x14ac:dyDescent="0.25"/>
    <row r="19704" x14ac:dyDescent="0.25"/>
    <row r="19705" x14ac:dyDescent="0.25"/>
    <row r="19706" x14ac:dyDescent="0.25"/>
    <row r="19707" x14ac:dyDescent="0.25"/>
    <row r="19708" x14ac:dyDescent="0.25"/>
    <row r="19709" x14ac:dyDescent="0.25"/>
    <row r="19710" x14ac:dyDescent="0.25"/>
    <row r="19711" x14ac:dyDescent="0.25"/>
    <row r="19712" x14ac:dyDescent="0.25"/>
    <row r="19713" x14ac:dyDescent="0.25"/>
    <row r="19714" x14ac:dyDescent="0.25"/>
    <row r="19715" x14ac:dyDescent="0.25"/>
    <row r="19716" x14ac:dyDescent="0.25"/>
    <row r="19717" x14ac:dyDescent="0.25"/>
    <row r="19718" x14ac:dyDescent="0.25"/>
    <row r="19719" x14ac:dyDescent="0.25"/>
    <row r="19720" x14ac:dyDescent="0.25"/>
    <row r="19721" x14ac:dyDescent="0.25"/>
    <row r="19722" x14ac:dyDescent="0.25"/>
    <row r="19723" x14ac:dyDescent="0.25"/>
    <row r="19724" x14ac:dyDescent="0.25"/>
    <row r="19725" x14ac:dyDescent="0.25"/>
    <row r="19726" x14ac:dyDescent="0.25"/>
    <row r="19727" x14ac:dyDescent="0.25"/>
    <row r="19728" x14ac:dyDescent="0.25"/>
    <row r="19729" x14ac:dyDescent="0.25"/>
    <row r="19730" x14ac:dyDescent="0.25"/>
    <row r="19731" x14ac:dyDescent="0.25"/>
    <row r="19732" x14ac:dyDescent="0.25"/>
    <row r="19733" x14ac:dyDescent="0.25"/>
    <row r="19734" x14ac:dyDescent="0.25"/>
    <row r="19735" x14ac:dyDescent="0.25"/>
    <row r="19736" x14ac:dyDescent="0.25"/>
    <row r="19737" x14ac:dyDescent="0.25"/>
    <row r="19738" x14ac:dyDescent="0.25"/>
    <row r="19739" x14ac:dyDescent="0.25"/>
    <row r="19740" x14ac:dyDescent="0.25"/>
    <row r="19741" x14ac:dyDescent="0.25"/>
    <row r="19742" x14ac:dyDescent="0.25"/>
    <row r="19743" x14ac:dyDescent="0.25"/>
    <row r="19744" x14ac:dyDescent="0.25"/>
    <row r="19745" x14ac:dyDescent="0.25"/>
    <row r="19746" x14ac:dyDescent="0.25"/>
    <row r="19747" x14ac:dyDescent="0.25"/>
    <row r="19748" x14ac:dyDescent="0.25"/>
    <row r="19749" x14ac:dyDescent="0.25"/>
    <row r="19750" x14ac:dyDescent="0.25"/>
    <row r="19751" x14ac:dyDescent="0.25"/>
    <row r="19752" x14ac:dyDescent="0.25"/>
    <row r="19753" x14ac:dyDescent="0.25"/>
    <row r="19754" x14ac:dyDescent="0.25"/>
    <row r="19755" x14ac:dyDescent="0.25"/>
    <row r="19756" x14ac:dyDescent="0.25"/>
    <row r="19757" x14ac:dyDescent="0.25"/>
    <row r="19758" x14ac:dyDescent="0.25"/>
    <row r="19759" x14ac:dyDescent="0.25"/>
    <row r="19760" x14ac:dyDescent="0.25"/>
    <row r="19761" x14ac:dyDescent="0.25"/>
    <row r="19762" x14ac:dyDescent="0.25"/>
    <row r="19763" x14ac:dyDescent="0.25"/>
    <row r="19764" x14ac:dyDescent="0.25"/>
    <row r="19765" x14ac:dyDescent="0.25"/>
    <row r="19766" x14ac:dyDescent="0.25"/>
    <row r="19767" x14ac:dyDescent="0.25"/>
    <row r="19768" x14ac:dyDescent="0.25"/>
    <row r="19769" x14ac:dyDescent="0.25"/>
    <row r="19770" x14ac:dyDescent="0.25"/>
    <row r="19771" x14ac:dyDescent="0.25"/>
    <row r="19772" x14ac:dyDescent="0.25"/>
    <row r="19773" x14ac:dyDescent="0.25"/>
    <row r="19774" x14ac:dyDescent="0.25"/>
    <row r="19775" x14ac:dyDescent="0.25"/>
    <row r="19776" x14ac:dyDescent="0.25"/>
    <row r="19777" x14ac:dyDescent="0.25"/>
    <row r="19778" x14ac:dyDescent="0.25"/>
    <row r="19779" x14ac:dyDescent="0.25"/>
    <row r="19780" x14ac:dyDescent="0.25"/>
    <row r="19781" x14ac:dyDescent="0.25"/>
    <row r="19782" x14ac:dyDescent="0.25"/>
    <row r="19783" x14ac:dyDescent="0.25"/>
    <row r="19784" x14ac:dyDescent="0.25"/>
    <row r="19785" x14ac:dyDescent="0.25"/>
    <row r="19786" x14ac:dyDescent="0.25"/>
    <row r="19787" x14ac:dyDescent="0.25"/>
    <row r="19788" x14ac:dyDescent="0.25"/>
    <row r="19789" x14ac:dyDescent="0.25"/>
    <row r="19790" x14ac:dyDescent="0.25"/>
    <row r="19791" x14ac:dyDescent="0.25"/>
    <row r="19792" x14ac:dyDescent="0.25"/>
    <row r="19793" x14ac:dyDescent="0.25"/>
    <row r="19794" x14ac:dyDescent="0.25"/>
    <row r="19795" x14ac:dyDescent="0.25"/>
    <row r="19796" x14ac:dyDescent="0.25"/>
    <row r="19797" x14ac:dyDescent="0.25"/>
    <row r="19798" x14ac:dyDescent="0.25"/>
    <row r="19799" x14ac:dyDescent="0.25"/>
    <row r="19800" x14ac:dyDescent="0.25"/>
    <row r="19801" x14ac:dyDescent="0.25"/>
    <row r="19802" x14ac:dyDescent="0.25"/>
    <row r="19803" x14ac:dyDescent="0.25"/>
    <row r="19804" x14ac:dyDescent="0.25"/>
    <row r="19805" x14ac:dyDescent="0.25"/>
    <row r="19806" x14ac:dyDescent="0.25"/>
    <row r="19807" x14ac:dyDescent="0.25"/>
    <row r="19808" x14ac:dyDescent="0.25"/>
    <row r="19809" x14ac:dyDescent="0.25"/>
    <row r="19810" x14ac:dyDescent="0.25"/>
    <row r="19811" x14ac:dyDescent="0.25"/>
    <row r="19812" x14ac:dyDescent="0.25"/>
    <row r="19813" x14ac:dyDescent="0.25"/>
    <row r="19814" x14ac:dyDescent="0.25"/>
    <row r="19815" x14ac:dyDescent="0.25"/>
    <row r="19816" x14ac:dyDescent="0.25"/>
    <row r="19817" x14ac:dyDescent="0.25"/>
    <row r="19818" x14ac:dyDescent="0.25"/>
    <row r="19819" x14ac:dyDescent="0.25"/>
    <row r="19820" x14ac:dyDescent="0.25"/>
    <row r="19821" x14ac:dyDescent="0.25"/>
    <row r="19822" x14ac:dyDescent="0.25"/>
    <row r="19823" x14ac:dyDescent="0.25"/>
    <row r="19824" x14ac:dyDescent="0.25"/>
    <row r="19825" x14ac:dyDescent="0.25"/>
    <row r="19826" x14ac:dyDescent="0.25"/>
    <row r="19827" x14ac:dyDescent="0.25"/>
    <row r="19828" x14ac:dyDescent="0.25"/>
    <row r="19829" x14ac:dyDescent="0.25"/>
    <row r="19830" x14ac:dyDescent="0.25"/>
    <row r="19831" x14ac:dyDescent="0.25"/>
    <row r="19832" x14ac:dyDescent="0.25"/>
    <row r="19833" x14ac:dyDescent="0.25"/>
    <row r="19834" x14ac:dyDescent="0.25"/>
    <row r="19835" x14ac:dyDescent="0.25"/>
    <row r="19836" x14ac:dyDescent="0.25"/>
    <row r="19837" x14ac:dyDescent="0.25"/>
    <row r="19838" x14ac:dyDescent="0.25"/>
    <row r="19839" x14ac:dyDescent="0.25"/>
    <row r="19840" x14ac:dyDescent="0.25"/>
    <row r="19841" x14ac:dyDescent="0.25"/>
    <row r="19842" x14ac:dyDescent="0.25"/>
    <row r="19843" x14ac:dyDescent="0.25"/>
    <row r="19844" x14ac:dyDescent="0.25"/>
    <row r="19845" x14ac:dyDescent="0.25"/>
    <row r="19846" x14ac:dyDescent="0.25"/>
    <row r="19847" x14ac:dyDescent="0.25"/>
    <row r="19848" x14ac:dyDescent="0.25"/>
    <row r="19849" x14ac:dyDescent="0.25"/>
    <row r="19850" x14ac:dyDescent="0.25"/>
    <row r="19851" x14ac:dyDescent="0.25"/>
    <row r="19852" x14ac:dyDescent="0.25"/>
    <row r="19853" x14ac:dyDescent="0.25"/>
    <row r="19854" x14ac:dyDescent="0.25"/>
    <row r="19855" x14ac:dyDescent="0.25"/>
    <row r="19856" x14ac:dyDescent="0.25"/>
    <row r="19857" x14ac:dyDescent="0.25"/>
    <row r="19858" x14ac:dyDescent="0.25"/>
    <row r="19859" x14ac:dyDescent="0.25"/>
    <row r="19860" x14ac:dyDescent="0.25"/>
    <row r="19861" x14ac:dyDescent="0.25"/>
    <row r="19862" x14ac:dyDescent="0.25"/>
    <row r="19863" x14ac:dyDescent="0.25"/>
    <row r="19864" x14ac:dyDescent="0.25"/>
    <row r="19865" x14ac:dyDescent="0.25"/>
    <row r="19866" x14ac:dyDescent="0.25"/>
    <row r="19867" x14ac:dyDescent="0.25"/>
    <row r="19868" x14ac:dyDescent="0.25"/>
    <row r="19869" x14ac:dyDescent="0.25"/>
    <row r="19870" x14ac:dyDescent="0.25"/>
    <row r="19871" x14ac:dyDescent="0.25"/>
    <row r="19872" x14ac:dyDescent="0.25"/>
    <row r="19873" x14ac:dyDescent="0.25"/>
    <row r="19874" x14ac:dyDescent="0.25"/>
    <row r="19875" x14ac:dyDescent="0.25"/>
    <row r="19876" x14ac:dyDescent="0.25"/>
    <row r="19877" x14ac:dyDescent="0.25"/>
    <row r="19878" x14ac:dyDescent="0.25"/>
    <row r="19879" x14ac:dyDescent="0.25"/>
    <row r="19880" x14ac:dyDescent="0.25"/>
    <row r="19881" x14ac:dyDescent="0.25"/>
    <row r="19882" x14ac:dyDescent="0.25"/>
    <row r="19883" x14ac:dyDescent="0.25"/>
    <row r="19884" x14ac:dyDescent="0.25"/>
    <row r="19885" x14ac:dyDescent="0.25"/>
    <row r="19886" x14ac:dyDescent="0.25"/>
    <row r="19887" x14ac:dyDescent="0.25"/>
    <row r="19888" x14ac:dyDescent="0.25"/>
    <row r="19889" x14ac:dyDescent="0.25"/>
    <row r="19890" x14ac:dyDescent="0.25"/>
    <row r="19891" x14ac:dyDescent="0.25"/>
    <row r="19892" x14ac:dyDescent="0.25"/>
    <row r="19893" x14ac:dyDescent="0.25"/>
    <row r="19894" x14ac:dyDescent="0.25"/>
    <row r="19895" x14ac:dyDescent="0.25"/>
    <row r="19896" x14ac:dyDescent="0.25"/>
    <row r="19897" x14ac:dyDescent="0.25"/>
    <row r="19898" x14ac:dyDescent="0.25"/>
    <row r="19899" x14ac:dyDescent="0.25"/>
    <row r="19900" x14ac:dyDescent="0.25"/>
    <row r="19901" x14ac:dyDescent="0.25"/>
    <row r="19902" x14ac:dyDescent="0.25"/>
    <row r="19903" x14ac:dyDescent="0.25"/>
    <row r="19904" x14ac:dyDescent="0.25"/>
    <row r="19905" x14ac:dyDescent="0.25"/>
    <row r="19906" x14ac:dyDescent="0.25"/>
    <row r="19907" x14ac:dyDescent="0.25"/>
    <row r="19908" x14ac:dyDescent="0.25"/>
    <row r="19909" x14ac:dyDescent="0.25"/>
    <row r="19910" x14ac:dyDescent="0.25"/>
    <row r="19911" x14ac:dyDescent="0.25"/>
    <row r="19912" x14ac:dyDescent="0.25"/>
    <row r="19913" x14ac:dyDescent="0.25"/>
    <row r="19914" x14ac:dyDescent="0.25"/>
    <row r="19915" x14ac:dyDescent="0.25"/>
    <row r="19916" x14ac:dyDescent="0.25"/>
    <row r="19917" x14ac:dyDescent="0.25"/>
    <row r="19918" x14ac:dyDescent="0.25"/>
    <row r="19919" x14ac:dyDescent="0.25"/>
    <row r="19920" x14ac:dyDescent="0.25"/>
    <row r="19921" x14ac:dyDescent="0.25"/>
    <row r="19922" x14ac:dyDescent="0.25"/>
    <row r="19923" x14ac:dyDescent="0.25"/>
    <row r="19924" x14ac:dyDescent="0.25"/>
    <row r="19925" x14ac:dyDescent="0.25"/>
    <row r="19926" x14ac:dyDescent="0.25"/>
    <row r="19927" x14ac:dyDescent="0.25"/>
    <row r="19928" x14ac:dyDescent="0.25"/>
    <row r="19929" x14ac:dyDescent="0.25"/>
    <row r="19930" x14ac:dyDescent="0.25"/>
    <row r="19931" x14ac:dyDescent="0.25"/>
    <row r="19932" x14ac:dyDescent="0.25"/>
    <row r="19933" x14ac:dyDescent="0.25"/>
    <row r="19934" x14ac:dyDescent="0.25"/>
    <row r="19935" x14ac:dyDescent="0.25"/>
    <row r="19936" x14ac:dyDescent="0.25"/>
    <row r="19937" x14ac:dyDescent="0.25"/>
    <row r="19938" x14ac:dyDescent="0.25"/>
    <row r="19939" x14ac:dyDescent="0.25"/>
    <row r="19940" x14ac:dyDescent="0.25"/>
    <row r="19941" x14ac:dyDescent="0.25"/>
    <row r="19942" x14ac:dyDescent="0.25"/>
    <row r="19943" x14ac:dyDescent="0.25"/>
    <row r="19944" x14ac:dyDescent="0.25"/>
    <row r="19945" x14ac:dyDescent="0.25"/>
    <row r="19946" x14ac:dyDescent="0.25"/>
    <row r="19947" x14ac:dyDescent="0.25"/>
    <row r="19948" x14ac:dyDescent="0.25"/>
    <row r="19949" x14ac:dyDescent="0.25"/>
    <row r="19950" x14ac:dyDescent="0.25"/>
    <row r="19951" x14ac:dyDescent="0.25"/>
    <row r="19952" x14ac:dyDescent="0.25"/>
    <row r="19953" x14ac:dyDescent="0.25"/>
    <row r="19954" x14ac:dyDescent="0.25"/>
    <row r="19955" x14ac:dyDescent="0.25"/>
    <row r="19956" x14ac:dyDescent="0.25"/>
    <row r="19957" x14ac:dyDescent="0.25"/>
    <row r="19958" x14ac:dyDescent="0.25"/>
    <row r="19959" x14ac:dyDescent="0.25"/>
    <row r="19960" x14ac:dyDescent="0.25"/>
    <row r="19961" x14ac:dyDescent="0.25"/>
    <row r="19962" x14ac:dyDescent="0.25"/>
    <row r="19963" x14ac:dyDescent="0.25"/>
    <row r="19964" x14ac:dyDescent="0.25"/>
    <row r="19965" x14ac:dyDescent="0.25"/>
    <row r="19966" x14ac:dyDescent="0.25"/>
    <row r="19967" x14ac:dyDescent="0.25"/>
    <row r="19968" x14ac:dyDescent="0.25"/>
    <row r="19969" x14ac:dyDescent="0.25"/>
    <row r="19970" x14ac:dyDescent="0.25"/>
    <row r="19971" x14ac:dyDescent="0.25"/>
    <row r="19972" x14ac:dyDescent="0.25"/>
    <row r="19973" x14ac:dyDescent="0.25"/>
    <row r="19974" x14ac:dyDescent="0.25"/>
    <row r="19975" x14ac:dyDescent="0.25"/>
    <row r="19976" x14ac:dyDescent="0.25"/>
    <row r="19977" x14ac:dyDescent="0.25"/>
    <row r="19978" x14ac:dyDescent="0.25"/>
    <row r="19979" x14ac:dyDescent="0.25"/>
    <row r="19980" x14ac:dyDescent="0.25"/>
    <row r="19981" x14ac:dyDescent="0.25"/>
    <row r="19982" x14ac:dyDescent="0.25"/>
    <row r="19983" x14ac:dyDescent="0.25"/>
    <row r="19984" x14ac:dyDescent="0.25"/>
    <row r="19985" x14ac:dyDescent="0.25"/>
    <row r="19986" x14ac:dyDescent="0.25"/>
    <row r="19987" x14ac:dyDescent="0.25"/>
    <row r="19988" x14ac:dyDescent="0.25"/>
    <row r="19989" x14ac:dyDescent="0.25"/>
    <row r="19990" x14ac:dyDescent="0.25"/>
    <row r="19991" x14ac:dyDescent="0.25"/>
    <row r="19992" x14ac:dyDescent="0.25"/>
    <row r="19993" x14ac:dyDescent="0.25"/>
    <row r="19994" x14ac:dyDescent="0.25"/>
    <row r="19995" x14ac:dyDescent="0.25"/>
    <row r="19996" x14ac:dyDescent="0.25"/>
    <row r="19997" x14ac:dyDescent="0.25"/>
    <row r="19998" x14ac:dyDescent="0.25"/>
    <row r="19999" x14ac:dyDescent="0.25"/>
    <row r="20000" x14ac:dyDescent="0.25"/>
    <row r="20001" x14ac:dyDescent="0.25"/>
    <row r="20002" x14ac:dyDescent="0.25"/>
    <row r="20003" x14ac:dyDescent="0.25"/>
    <row r="20004" x14ac:dyDescent="0.25"/>
    <row r="20005" x14ac:dyDescent="0.25"/>
    <row r="20006" x14ac:dyDescent="0.25"/>
    <row r="20007" x14ac:dyDescent="0.25"/>
    <row r="20008" x14ac:dyDescent="0.25"/>
    <row r="20009" x14ac:dyDescent="0.25"/>
    <row r="20010" x14ac:dyDescent="0.25"/>
    <row r="20011" x14ac:dyDescent="0.25"/>
    <row r="20012" x14ac:dyDescent="0.25"/>
    <row r="20013" x14ac:dyDescent="0.25"/>
    <row r="20014" x14ac:dyDescent="0.25"/>
    <row r="20015" x14ac:dyDescent="0.25"/>
    <row r="20016" x14ac:dyDescent="0.25"/>
    <row r="20017" x14ac:dyDescent="0.25"/>
    <row r="20018" x14ac:dyDescent="0.25"/>
    <row r="20019" x14ac:dyDescent="0.25"/>
    <row r="20020" x14ac:dyDescent="0.25"/>
    <row r="20021" x14ac:dyDescent="0.25"/>
    <row r="20022" x14ac:dyDescent="0.25"/>
    <row r="20023" x14ac:dyDescent="0.25"/>
    <row r="20024" x14ac:dyDescent="0.25"/>
    <row r="20025" x14ac:dyDescent="0.25"/>
    <row r="20026" x14ac:dyDescent="0.25"/>
    <row r="20027" x14ac:dyDescent="0.25"/>
    <row r="20028" x14ac:dyDescent="0.25"/>
    <row r="20029" x14ac:dyDescent="0.25"/>
    <row r="20030" x14ac:dyDescent="0.25"/>
    <row r="20031" x14ac:dyDescent="0.25"/>
    <row r="20032" x14ac:dyDescent="0.25"/>
    <row r="20033" x14ac:dyDescent="0.25"/>
    <row r="20034" x14ac:dyDescent="0.25"/>
    <row r="20035" x14ac:dyDescent="0.25"/>
    <row r="20036" x14ac:dyDescent="0.25"/>
    <row r="20037" x14ac:dyDescent="0.25"/>
    <row r="20038" x14ac:dyDescent="0.25"/>
    <row r="20039" x14ac:dyDescent="0.25"/>
    <row r="20040" x14ac:dyDescent="0.25"/>
    <row r="20041" x14ac:dyDescent="0.25"/>
    <row r="20042" x14ac:dyDescent="0.25"/>
    <row r="20043" x14ac:dyDescent="0.25"/>
    <row r="20044" x14ac:dyDescent="0.25"/>
    <row r="20045" x14ac:dyDescent="0.25"/>
    <row r="20046" x14ac:dyDescent="0.25"/>
    <row r="20047" x14ac:dyDescent="0.25"/>
    <row r="20048" x14ac:dyDescent="0.25"/>
    <row r="20049" x14ac:dyDescent="0.25"/>
    <row r="20050" x14ac:dyDescent="0.25"/>
    <row r="20051" x14ac:dyDescent="0.25"/>
    <row r="20052" x14ac:dyDescent="0.25"/>
    <row r="20053" x14ac:dyDescent="0.25"/>
    <row r="20054" x14ac:dyDescent="0.25"/>
    <row r="20055" x14ac:dyDescent="0.25"/>
    <row r="20056" x14ac:dyDescent="0.25"/>
    <row r="20057" x14ac:dyDescent="0.25"/>
    <row r="20058" x14ac:dyDescent="0.25"/>
    <row r="20059" x14ac:dyDescent="0.25"/>
    <row r="20060" x14ac:dyDescent="0.25"/>
    <row r="20061" x14ac:dyDescent="0.25"/>
    <row r="20062" x14ac:dyDescent="0.25"/>
    <row r="20063" x14ac:dyDescent="0.25"/>
    <row r="20064" x14ac:dyDescent="0.25"/>
    <row r="20065" x14ac:dyDescent="0.25"/>
    <row r="20066" x14ac:dyDescent="0.25"/>
    <row r="20067" x14ac:dyDescent="0.25"/>
    <row r="20068" x14ac:dyDescent="0.25"/>
    <row r="20069" x14ac:dyDescent="0.25"/>
    <row r="20070" x14ac:dyDescent="0.25"/>
    <row r="20071" x14ac:dyDescent="0.25"/>
    <row r="20072" x14ac:dyDescent="0.25"/>
    <row r="20073" x14ac:dyDescent="0.25"/>
    <row r="20074" x14ac:dyDescent="0.25"/>
    <row r="20075" x14ac:dyDescent="0.25"/>
    <row r="20076" x14ac:dyDescent="0.25"/>
    <row r="20077" x14ac:dyDescent="0.25"/>
    <row r="20078" x14ac:dyDescent="0.25"/>
    <row r="20079" x14ac:dyDescent="0.25"/>
    <row r="20080" x14ac:dyDescent="0.25"/>
    <row r="20081" x14ac:dyDescent="0.25"/>
    <row r="20082" x14ac:dyDescent="0.25"/>
    <row r="20083" x14ac:dyDescent="0.25"/>
    <row r="20084" x14ac:dyDescent="0.25"/>
    <row r="20085" x14ac:dyDescent="0.25"/>
    <row r="20086" x14ac:dyDescent="0.25"/>
    <row r="20087" x14ac:dyDescent="0.25"/>
    <row r="20088" x14ac:dyDescent="0.25"/>
    <row r="20089" x14ac:dyDescent="0.25"/>
    <row r="20090" x14ac:dyDescent="0.25"/>
    <row r="20091" x14ac:dyDescent="0.25"/>
    <row r="20092" x14ac:dyDescent="0.25"/>
    <row r="20093" x14ac:dyDescent="0.25"/>
    <row r="20094" x14ac:dyDescent="0.25"/>
    <row r="20095" x14ac:dyDescent="0.25"/>
    <row r="20096" x14ac:dyDescent="0.25"/>
    <row r="20097" x14ac:dyDescent="0.25"/>
    <row r="20098" x14ac:dyDescent="0.25"/>
    <row r="20099" x14ac:dyDescent="0.25"/>
    <row r="20100" x14ac:dyDescent="0.25"/>
    <row r="20101" x14ac:dyDescent="0.25"/>
    <row r="20102" x14ac:dyDescent="0.25"/>
    <row r="20103" x14ac:dyDescent="0.25"/>
    <row r="20104" x14ac:dyDescent="0.25"/>
    <row r="20105" x14ac:dyDescent="0.25"/>
    <row r="20106" x14ac:dyDescent="0.25"/>
    <row r="20107" x14ac:dyDescent="0.25"/>
    <row r="20108" x14ac:dyDescent="0.25"/>
    <row r="20109" x14ac:dyDescent="0.25"/>
    <row r="20110" x14ac:dyDescent="0.25"/>
    <row r="20111" x14ac:dyDescent="0.25"/>
    <row r="20112" x14ac:dyDescent="0.25"/>
    <row r="20113" x14ac:dyDescent="0.25"/>
    <row r="20114" x14ac:dyDescent="0.25"/>
    <row r="20115" x14ac:dyDescent="0.25"/>
    <row r="20116" x14ac:dyDescent="0.25"/>
    <row r="20117" x14ac:dyDescent="0.25"/>
    <row r="20118" x14ac:dyDescent="0.25"/>
    <row r="20119" x14ac:dyDescent="0.25"/>
    <row r="20120" x14ac:dyDescent="0.25"/>
    <row r="20121" x14ac:dyDescent="0.25"/>
    <row r="20122" x14ac:dyDescent="0.25"/>
    <row r="20123" x14ac:dyDescent="0.25"/>
    <row r="20124" x14ac:dyDescent="0.25"/>
    <row r="20125" x14ac:dyDescent="0.25"/>
    <row r="20126" x14ac:dyDescent="0.25"/>
    <row r="20127" x14ac:dyDescent="0.25"/>
    <row r="20128" x14ac:dyDescent="0.25"/>
    <row r="20129" x14ac:dyDescent="0.25"/>
    <row r="20130" x14ac:dyDescent="0.25"/>
    <row r="20131" x14ac:dyDescent="0.25"/>
    <row r="20132" x14ac:dyDescent="0.25"/>
    <row r="20133" x14ac:dyDescent="0.25"/>
    <row r="20134" x14ac:dyDescent="0.25"/>
    <row r="20135" x14ac:dyDescent="0.25"/>
    <row r="20136" x14ac:dyDescent="0.25"/>
    <row r="20137" x14ac:dyDescent="0.25"/>
    <row r="20138" x14ac:dyDescent="0.25"/>
    <row r="20139" x14ac:dyDescent="0.25"/>
    <row r="20140" x14ac:dyDescent="0.25"/>
    <row r="20141" x14ac:dyDescent="0.25"/>
    <row r="20142" x14ac:dyDescent="0.25"/>
    <row r="20143" x14ac:dyDescent="0.25"/>
    <row r="20144" x14ac:dyDescent="0.25"/>
    <row r="20145" x14ac:dyDescent="0.25"/>
    <row r="20146" x14ac:dyDescent="0.25"/>
    <row r="20147" x14ac:dyDescent="0.25"/>
    <row r="20148" x14ac:dyDescent="0.25"/>
    <row r="20149" x14ac:dyDescent="0.25"/>
    <row r="20150" x14ac:dyDescent="0.25"/>
    <row r="20151" x14ac:dyDescent="0.25"/>
    <row r="20152" x14ac:dyDescent="0.25"/>
    <row r="20153" x14ac:dyDescent="0.25"/>
    <row r="20154" x14ac:dyDescent="0.25"/>
    <row r="20155" x14ac:dyDescent="0.25"/>
    <row r="20156" x14ac:dyDescent="0.25"/>
    <row r="20157" x14ac:dyDescent="0.25"/>
    <row r="20158" x14ac:dyDescent="0.25"/>
    <row r="20159" x14ac:dyDescent="0.25"/>
    <row r="20160" x14ac:dyDescent="0.25"/>
    <row r="20161" x14ac:dyDescent="0.25"/>
    <row r="20162" x14ac:dyDescent="0.25"/>
    <row r="20163" x14ac:dyDescent="0.25"/>
    <row r="20164" x14ac:dyDescent="0.25"/>
    <row r="20165" x14ac:dyDescent="0.25"/>
    <row r="20166" x14ac:dyDescent="0.25"/>
    <row r="20167" x14ac:dyDescent="0.25"/>
    <row r="20168" x14ac:dyDescent="0.25"/>
    <row r="20169" x14ac:dyDescent="0.25"/>
    <row r="20170" x14ac:dyDescent="0.25"/>
    <row r="20171" x14ac:dyDescent="0.25"/>
    <row r="20172" x14ac:dyDescent="0.25"/>
    <row r="20173" x14ac:dyDescent="0.25"/>
    <row r="20174" x14ac:dyDescent="0.25"/>
    <row r="20175" x14ac:dyDescent="0.25"/>
    <row r="20176" x14ac:dyDescent="0.25"/>
    <row r="20177" x14ac:dyDescent="0.25"/>
    <row r="20178" x14ac:dyDescent="0.25"/>
    <row r="20179" x14ac:dyDescent="0.25"/>
    <row r="20180" x14ac:dyDescent="0.25"/>
    <row r="20181" x14ac:dyDescent="0.25"/>
    <row r="20182" x14ac:dyDescent="0.25"/>
    <row r="20183" x14ac:dyDescent="0.25"/>
    <row r="20184" x14ac:dyDescent="0.25"/>
    <row r="20185" x14ac:dyDescent="0.25"/>
    <row r="20186" x14ac:dyDescent="0.25"/>
    <row r="20187" x14ac:dyDescent="0.25"/>
    <row r="20188" x14ac:dyDescent="0.25"/>
    <row r="20189" x14ac:dyDescent="0.25"/>
    <row r="20190" x14ac:dyDescent="0.25"/>
    <row r="20191" x14ac:dyDescent="0.25"/>
    <row r="20192" x14ac:dyDescent="0.25"/>
    <row r="20193" x14ac:dyDescent="0.25"/>
    <row r="20194" x14ac:dyDescent="0.25"/>
    <row r="20195" x14ac:dyDescent="0.25"/>
    <row r="20196" x14ac:dyDescent="0.25"/>
    <row r="20197" x14ac:dyDescent="0.25"/>
    <row r="20198" x14ac:dyDescent="0.25"/>
    <row r="20199" x14ac:dyDescent="0.25"/>
    <row r="20200" x14ac:dyDescent="0.25"/>
    <row r="20201" x14ac:dyDescent="0.25"/>
    <row r="20202" x14ac:dyDescent="0.25"/>
    <row r="20203" x14ac:dyDescent="0.25"/>
    <row r="20204" x14ac:dyDescent="0.25"/>
    <row r="20205" x14ac:dyDescent="0.25"/>
    <row r="20206" x14ac:dyDescent="0.25"/>
    <row r="20207" x14ac:dyDescent="0.25"/>
    <row r="20208" x14ac:dyDescent="0.25"/>
    <row r="20209" x14ac:dyDescent="0.25"/>
    <row r="20210" x14ac:dyDescent="0.25"/>
    <row r="20211" x14ac:dyDescent="0.25"/>
    <row r="20212" x14ac:dyDescent="0.25"/>
    <row r="20213" x14ac:dyDescent="0.25"/>
    <row r="20214" x14ac:dyDescent="0.25"/>
    <row r="20215" x14ac:dyDescent="0.25"/>
    <row r="20216" x14ac:dyDescent="0.25"/>
    <row r="20217" x14ac:dyDescent="0.25"/>
    <row r="20218" x14ac:dyDescent="0.25"/>
    <row r="20219" x14ac:dyDescent="0.25"/>
    <row r="20220" x14ac:dyDescent="0.25"/>
    <row r="20221" x14ac:dyDescent="0.25"/>
    <row r="20222" x14ac:dyDescent="0.25"/>
    <row r="20223" x14ac:dyDescent="0.25"/>
    <row r="20224" x14ac:dyDescent="0.25"/>
    <row r="20225" x14ac:dyDescent="0.25"/>
    <row r="20226" x14ac:dyDescent="0.25"/>
    <row r="20227" x14ac:dyDescent="0.25"/>
    <row r="20228" x14ac:dyDescent="0.25"/>
    <row r="20229" x14ac:dyDescent="0.25"/>
    <row r="20230" x14ac:dyDescent="0.25"/>
    <row r="20231" x14ac:dyDescent="0.25"/>
    <row r="20232" x14ac:dyDescent="0.25"/>
    <row r="20233" x14ac:dyDescent="0.25"/>
    <row r="20234" x14ac:dyDescent="0.25"/>
    <row r="20235" x14ac:dyDescent="0.25"/>
    <row r="20236" x14ac:dyDescent="0.25"/>
    <row r="20237" x14ac:dyDescent="0.25"/>
    <row r="20238" x14ac:dyDescent="0.25"/>
    <row r="20239" x14ac:dyDescent="0.25"/>
    <row r="20240" x14ac:dyDescent="0.25"/>
    <row r="20241" x14ac:dyDescent="0.25"/>
    <row r="20242" x14ac:dyDescent="0.25"/>
    <row r="20243" x14ac:dyDescent="0.25"/>
    <row r="20244" x14ac:dyDescent="0.25"/>
    <row r="20245" x14ac:dyDescent="0.25"/>
    <row r="20246" x14ac:dyDescent="0.25"/>
    <row r="20247" x14ac:dyDescent="0.25"/>
    <row r="20248" x14ac:dyDescent="0.25"/>
    <row r="20249" x14ac:dyDescent="0.25"/>
    <row r="20250" x14ac:dyDescent="0.25"/>
    <row r="20251" x14ac:dyDescent="0.25"/>
    <row r="20252" x14ac:dyDescent="0.25"/>
    <row r="20253" x14ac:dyDescent="0.25"/>
    <row r="20254" x14ac:dyDescent="0.25"/>
    <row r="20255" x14ac:dyDescent="0.25"/>
    <row r="20256" x14ac:dyDescent="0.25"/>
    <row r="20257" x14ac:dyDescent="0.25"/>
    <row r="20258" x14ac:dyDescent="0.25"/>
    <row r="20259" x14ac:dyDescent="0.25"/>
    <row r="20260" x14ac:dyDescent="0.25"/>
    <row r="20261" x14ac:dyDescent="0.25"/>
    <row r="20262" x14ac:dyDescent="0.25"/>
    <row r="20263" x14ac:dyDescent="0.25"/>
    <row r="20264" x14ac:dyDescent="0.25"/>
    <row r="20265" x14ac:dyDescent="0.25"/>
    <row r="20266" x14ac:dyDescent="0.25"/>
    <row r="20267" x14ac:dyDescent="0.25"/>
    <row r="20268" x14ac:dyDescent="0.25"/>
    <row r="20269" x14ac:dyDescent="0.25"/>
    <row r="20270" x14ac:dyDescent="0.25"/>
    <row r="20271" x14ac:dyDescent="0.25"/>
    <row r="20272" x14ac:dyDescent="0.25"/>
    <row r="20273" x14ac:dyDescent="0.25"/>
    <row r="20274" x14ac:dyDescent="0.25"/>
    <row r="20275" x14ac:dyDescent="0.25"/>
    <row r="20276" x14ac:dyDescent="0.25"/>
    <row r="20277" x14ac:dyDescent="0.25"/>
    <row r="20278" x14ac:dyDescent="0.25"/>
    <row r="20279" x14ac:dyDescent="0.25"/>
    <row r="20280" x14ac:dyDescent="0.25"/>
    <row r="20281" x14ac:dyDescent="0.25"/>
    <row r="20282" x14ac:dyDescent="0.25"/>
    <row r="20283" x14ac:dyDescent="0.25"/>
    <row r="20284" x14ac:dyDescent="0.25"/>
    <row r="20285" x14ac:dyDescent="0.25"/>
    <row r="20286" x14ac:dyDescent="0.25"/>
    <row r="20287" x14ac:dyDescent="0.25"/>
    <row r="20288" x14ac:dyDescent="0.25"/>
    <row r="20289" x14ac:dyDescent="0.25"/>
    <row r="20290" x14ac:dyDescent="0.25"/>
    <row r="20291" x14ac:dyDescent="0.25"/>
    <row r="20292" x14ac:dyDescent="0.25"/>
    <row r="20293" x14ac:dyDescent="0.25"/>
    <row r="20294" x14ac:dyDescent="0.25"/>
    <row r="20295" x14ac:dyDescent="0.25"/>
    <row r="20296" x14ac:dyDescent="0.25"/>
    <row r="20297" x14ac:dyDescent="0.25"/>
    <row r="20298" x14ac:dyDescent="0.25"/>
    <row r="20299" x14ac:dyDescent="0.25"/>
    <row r="20300" x14ac:dyDescent="0.25"/>
    <row r="20301" x14ac:dyDescent="0.25"/>
    <row r="20302" x14ac:dyDescent="0.25"/>
    <row r="20303" x14ac:dyDescent="0.25"/>
    <row r="20304" x14ac:dyDescent="0.25"/>
    <row r="20305" x14ac:dyDescent="0.25"/>
    <row r="20306" x14ac:dyDescent="0.25"/>
    <row r="20307" x14ac:dyDescent="0.25"/>
    <row r="20308" x14ac:dyDescent="0.25"/>
    <row r="20309" x14ac:dyDescent="0.25"/>
    <row r="20310" x14ac:dyDescent="0.25"/>
    <row r="20311" x14ac:dyDescent="0.25"/>
    <row r="20312" x14ac:dyDescent="0.25"/>
    <row r="20313" x14ac:dyDescent="0.25"/>
    <row r="20314" x14ac:dyDescent="0.25"/>
    <row r="20315" x14ac:dyDescent="0.25"/>
    <row r="20316" x14ac:dyDescent="0.25"/>
    <row r="20317" x14ac:dyDescent="0.25"/>
    <row r="20318" x14ac:dyDescent="0.25"/>
    <row r="20319" x14ac:dyDescent="0.25"/>
    <row r="20320" x14ac:dyDescent="0.25"/>
    <row r="20321" x14ac:dyDescent="0.25"/>
    <row r="20322" x14ac:dyDescent="0.25"/>
    <row r="20323" x14ac:dyDescent="0.25"/>
    <row r="20324" x14ac:dyDescent="0.25"/>
    <row r="20325" x14ac:dyDescent="0.25"/>
    <row r="20326" x14ac:dyDescent="0.25"/>
    <row r="20327" x14ac:dyDescent="0.25"/>
    <row r="20328" x14ac:dyDescent="0.25"/>
    <row r="20329" x14ac:dyDescent="0.25"/>
    <row r="20330" x14ac:dyDescent="0.25"/>
    <row r="20331" x14ac:dyDescent="0.25"/>
    <row r="20332" x14ac:dyDescent="0.25"/>
    <row r="20333" x14ac:dyDescent="0.25"/>
    <row r="20334" x14ac:dyDescent="0.25"/>
    <row r="20335" x14ac:dyDescent="0.25"/>
    <row r="20336" x14ac:dyDescent="0.25"/>
    <row r="20337" x14ac:dyDescent="0.25"/>
    <row r="20338" x14ac:dyDescent="0.25"/>
    <row r="20339" x14ac:dyDescent="0.25"/>
    <row r="20340" x14ac:dyDescent="0.25"/>
    <row r="20341" x14ac:dyDescent="0.25"/>
    <row r="20342" x14ac:dyDescent="0.25"/>
    <row r="20343" x14ac:dyDescent="0.25"/>
    <row r="20344" x14ac:dyDescent="0.25"/>
    <row r="20345" x14ac:dyDescent="0.25"/>
    <row r="20346" x14ac:dyDescent="0.25"/>
    <row r="20347" x14ac:dyDescent="0.25"/>
    <row r="20348" x14ac:dyDescent="0.25"/>
    <row r="20349" x14ac:dyDescent="0.25"/>
    <row r="20350" x14ac:dyDescent="0.25"/>
    <row r="20351" x14ac:dyDescent="0.25"/>
    <row r="20352" x14ac:dyDescent="0.25"/>
    <row r="20353" x14ac:dyDescent="0.25"/>
    <row r="20354" x14ac:dyDescent="0.25"/>
    <row r="20355" x14ac:dyDescent="0.25"/>
    <row r="20356" x14ac:dyDescent="0.25"/>
    <row r="20357" x14ac:dyDescent="0.25"/>
    <row r="20358" x14ac:dyDescent="0.25"/>
    <row r="20359" x14ac:dyDescent="0.25"/>
    <row r="20360" x14ac:dyDescent="0.25"/>
    <row r="20361" x14ac:dyDescent="0.25"/>
    <row r="20362" x14ac:dyDescent="0.25"/>
    <row r="20363" x14ac:dyDescent="0.25"/>
    <row r="20364" x14ac:dyDescent="0.25"/>
    <row r="20365" x14ac:dyDescent="0.25"/>
    <row r="20366" x14ac:dyDescent="0.25"/>
    <row r="20367" x14ac:dyDescent="0.25"/>
    <row r="20368" x14ac:dyDescent="0.25"/>
    <row r="20369" x14ac:dyDescent="0.25"/>
    <row r="20370" x14ac:dyDescent="0.25"/>
    <row r="20371" x14ac:dyDescent="0.25"/>
    <row r="20372" x14ac:dyDescent="0.25"/>
    <row r="20373" x14ac:dyDescent="0.25"/>
    <row r="20374" x14ac:dyDescent="0.25"/>
    <row r="20375" x14ac:dyDescent="0.25"/>
    <row r="20376" x14ac:dyDescent="0.25"/>
    <row r="20377" x14ac:dyDescent="0.25"/>
    <row r="20378" x14ac:dyDescent="0.25"/>
    <row r="20379" x14ac:dyDescent="0.25"/>
    <row r="20380" x14ac:dyDescent="0.25"/>
    <row r="20381" x14ac:dyDescent="0.25"/>
    <row r="20382" x14ac:dyDescent="0.25"/>
    <row r="20383" x14ac:dyDescent="0.25"/>
    <row r="20384" x14ac:dyDescent="0.25"/>
    <row r="20385" x14ac:dyDescent="0.25"/>
    <row r="20386" x14ac:dyDescent="0.25"/>
    <row r="20387" x14ac:dyDescent="0.25"/>
    <row r="20388" x14ac:dyDescent="0.25"/>
    <row r="20389" x14ac:dyDescent="0.25"/>
    <row r="20390" x14ac:dyDescent="0.25"/>
    <row r="20391" x14ac:dyDescent="0.25"/>
    <row r="20392" x14ac:dyDescent="0.25"/>
    <row r="20393" x14ac:dyDescent="0.25"/>
    <row r="20394" x14ac:dyDescent="0.25"/>
    <row r="20395" x14ac:dyDescent="0.25"/>
    <row r="20396" x14ac:dyDescent="0.25"/>
    <row r="20397" x14ac:dyDescent="0.25"/>
    <row r="20398" x14ac:dyDescent="0.25"/>
    <row r="20399" x14ac:dyDescent="0.25"/>
    <row r="20400" x14ac:dyDescent="0.25"/>
    <row r="20401" x14ac:dyDescent="0.25"/>
    <row r="20402" x14ac:dyDescent="0.25"/>
    <row r="20403" x14ac:dyDescent="0.25"/>
    <row r="20404" x14ac:dyDescent="0.25"/>
    <row r="20405" x14ac:dyDescent="0.25"/>
    <row r="20406" x14ac:dyDescent="0.25"/>
    <row r="20407" x14ac:dyDescent="0.25"/>
    <row r="20408" x14ac:dyDescent="0.25"/>
    <row r="20409" x14ac:dyDescent="0.25"/>
    <row r="20410" x14ac:dyDescent="0.25"/>
    <row r="20411" x14ac:dyDescent="0.25"/>
    <row r="20412" x14ac:dyDescent="0.25"/>
    <row r="20413" x14ac:dyDescent="0.25"/>
    <row r="20414" x14ac:dyDescent="0.25"/>
    <row r="20415" x14ac:dyDescent="0.25"/>
    <row r="20416" x14ac:dyDescent="0.25"/>
    <row r="20417" x14ac:dyDescent="0.25"/>
    <row r="20418" x14ac:dyDescent="0.25"/>
    <row r="20419" x14ac:dyDescent="0.25"/>
    <row r="20420" x14ac:dyDescent="0.25"/>
    <row r="20421" x14ac:dyDescent="0.25"/>
    <row r="20422" x14ac:dyDescent="0.25"/>
    <row r="20423" x14ac:dyDescent="0.25"/>
    <row r="20424" x14ac:dyDescent="0.25"/>
    <row r="20425" x14ac:dyDescent="0.25"/>
    <row r="20426" x14ac:dyDescent="0.25"/>
    <row r="20427" x14ac:dyDescent="0.25"/>
    <row r="20428" x14ac:dyDescent="0.25"/>
    <row r="20429" x14ac:dyDescent="0.25"/>
    <row r="20430" x14ac:dyDescent="0.25"/>
    <row r="20431" x14ac:dyDescent="0.25"/>
    <row r="20432" x14ac:dyDescent="0.25"/>
    <row r="20433" x14ac:dyDescent="0.25"/>
    <row r="20434" x14ac:dyDescent="0.25"/>
    <row r="20435" x14ac:dyDescent="0.25"/>
    <row r="20436" x14ac:dyDescent="0.25"/>
    <row r="20437" x14ac:dyDescent="0.25"/>
    <row r="20438" x14ac:dyDescent="0.25"/>
    <row r="20439" x14ac:dyDescent="0.25"/>
    <row r="20440" x14ac:dyDescent="0.25"/>
    <row r="20441" x14ac:dyDescent="0.25"/>
    <row r="20442" x14ac:dyDescent="0.25"/>
    <row r="20443" x14ac:dyDescent="0.25"/>
    <row r="20444" x14ac:dyDescent="0.25"/>
    <row r="20445" x14ac:dyDescent="0.25"/>
    <row r="20446" x14ac:dyDescent="0.25"/>
    <row r="20447" x14ac:dyDescent="0.25"/>
    <row r="20448" x14ac:dyDescent="0.25"/>
    <row r="20449" x14ac:dyDescent="0.25"/>
    <row r="20450" x14ac:dyDescent="0.25"/>
    <row r="20451" x14ac:dyDescent="0.25"/>
    <row r="20452" x14ac:dyDescent="0.25"/>
    <row r="20453" x14ac:dyDescent="0.25"/>
    <row r="20454" x14ac:dyDescent="0.25"/>
    <row r="20455" x14ac:dyDescent="0.25"/>
    <row r="20456" x14ac:dyDescent="0.25"/>
    <row r="20457" x14ac:dyDescent="0.25"/>
    <row r="20458" x14ac:dyDescent="0.25"/>
    <row r="20459" x14ac:dyDescent="0.25"/>
    <row r="20460" x14ac:dyDescent="0.25"/>
    <row r="20461" x14ac:dyDescent="0.25"/>
    <row r="20462" x14ac:dyDescent="0.25"/>
    <row r="20463" x14ac:dyDescent="0.25"/>
    <row r="20464" x14ac:dyDescent="0.25"/>
    <row r="20465" x14ac:dyDescent="0.25"/>
    <row r="20466" x14ac:dyDescent="0.25"/>
    <row r="20467" x14ac:dyDescent="0.25"/>
    <row r="20468" x14ac:dyDescent="0.25"/>
    <row r="20469" x14ac:dyDescent="0.25"/>
    <row r="20470" x14ac:dyDescent="0.25"/>
    <row r="20471" x14ac:dyDescent="0.25"/>
    <row r="20472" x14ac:dyDescent="0.25"/>
    <row r="20473" x14ac:dyDescent="0.25"/>
    <row r="20474" x14ac:dyDescent="0.25"/>
    <row r="20475" x14ac:dyDescent="0.25"/>
    <row r="20476" x14ac:dyDescent="0.25"/>
    <row r="20477" x14ac:dyDescent="0.25"/>
    <row r="20478" x14ac:dyDescent="0.25"/>
    <row r="20479" x14ac:dyDescent="0.25"/>
    <row r="20480" x14ac:dyDescent="0.25"/>
    <row r="20481" x14ac:dyDescent="0.25"/>
    <row r="20482" x14ac:dyDescent="0.25"/>
    <row r="20483" x14ac:dyDescent="0.25"/>
    <row r="20484" x14ac:dyDescent="0.25"/>
    <row r="20485" x14ac:dyDescent="0.25"/>
    <row r="20486" x14ac:dyDescent="0.25"/>
    <row r="20487" x14ac:dyDescent="0.25"/>
    <row r="20488" x14ac:dyDescent="0.25"/>
    <row r="20489" x14ac:dyDescent="0.25"/>
    <row r="20490" x14ac:dyDescent="0.25"/>
    <row r="20491" x14ac:dyDescent="0.25"/>
    <row r="20492" x14ac:dyDescent="0.25"/>
    <row r="20493" x14ac:dyDescent="0.25"/>
    <row r="20494" x14ac:dyDescent="0.25"/>
    <row r="20495" x14ac:dyDescent="0.25"/>
    <row r="20496" x14ac:dyDescent="0.25"/>
    <row r="20497" x14ac:dyDescent="0.25"/>
    <row r="20498" x14ac:dyDescent="0.25"/>
    <row r="20499" x14ac:dyDescent="0.25"/>
    <row r="20500" x14ac:dyDescent="0.25"/>
    <row r="20501" x14ac:dyDescent="0.25"/>
    <row r="20502" x14ac:dyDescent="0.25"/>
    <row r="20503" x14ac:dyDescent="0.25"/>
    <row r="20504" x14ac:dyDescent="0.25"/>
    <row r="20505" x14ac:dyDescent="0.25"/>
    <row r="20506" x14ac:dyDescent="0.25"/>
    <row r="20507" x14ac:dyDescent="0.25"/>
    <row r="20508" x14ac:dyDescent="0.25"/>
    <row r="20509" x14ac:dyDescent="0.25"/>
    <row r="20510" x14ac:dyDescent="0.25"/>
    <row r="20511" x14ac:dyDescent="0.25"/>
    <row r="20512" x14ac:dyDescent="0.25"/>
    <row r="20513" x14ac:dyDescent="0.25"/>
    <row r="20514" x14ac:dyDescent="0.25"/>
    <row r="20515" x14ac:dyDescent="0.25"/>
    <row r="20516" x14ac:dyDescent="0.25"/>
    <row r="20517" x14ac:dyDescent="0.25"/>
    <row r="20518" x14ac:dyDescent="0.25"/>
    <row r="20519" x14ac:dyDescent="0.25"/>
    <row r="20520" x14ac:dyDescent="0.25"/>
    <row r="20521" x14ac:dyDescent="0.25"/>
    <row r="20522" x14ac:dyDescent="0.25"/>
    <row r="20523" x14ac:dyDescent="0.25"/>
    <row r="20524" x14ac:dyDescent="0.25"/>
    <row r="20525" x14ac:dyDescent="0.25"/>
    <row r="20526" x14ac:dyDescent="0.25"/>
    <row r="20527" x14ac:dyDescent="0.25"/>
    <row r="20528" x14ac:dyDescent="0.25"/>
    <row r="20529" x14ac:dyDescent="0.25"/>
    <row r="20530" x14ac:dyDescent="0.25"/>
    <row r="20531" x14ac:dyDescent="0.25"/>
    <row r="20532" x14ac:dyDescent="0.25"/>
    <row r="20533" x14ac:dyDescent="0.25"/>
    <row r="20534" x14ac:dyDescent="0.25"/>
    <row r="20535" x14ac:dyDescent="0.25"/>
    <row r="20536" x14ac:dyDescent="0.25"/>
    <row r="20537" x14ac:dyDescent="0.25"/>
    <row r="20538" x14ac:dyDescent="0.25"/>
    <row r="20539" x14ac:dyDescent="0.25"/>
    <row r="20540" x14ac:dyDescent="0.25"/>
    <row r="20541" x14ac:dyDescent="0.25"/>
    <row r="20542" x14ac:dyDescent="0.25"/>
    <row r="20543" x14ac:dyDescent="0.25"/>
    <row r="20544" x14ac:dyDescent="0.25"/>
    <row r="20545" x14ac:dyDescent="0.25"/>
    <row r="20546" x14ac:dyDescent="0.25"/>
    <row r="20547" x14ac:dyDescent="0.25"/>
    <row r="20548" x14ac:dyDescent="0.25"/>
    <row r="20549" x14ac:dyDescent="0.25"/>
    <row r="20550" x14ac:dyDescent="0.25"/>
    <row r="20551" x14ac:dyDescent="0.25"/>
    <row r="20552" x14ac:dyDescent="0.25"/>
    <row r="20553" x14ac:dyDescent="0.25"/>
    <row r="20554" x14ac:dyDescent="0.25"/>
    <row r="20555" x14ac:dyDescent="0.25"/>
    <row r="20556" x14ac:dyDescent="0.25"/>
    <row r="20557" x14ac:dyDescent="0.25"/>
    <row r="20558" x14ac:dyDescent="0.25"/>
    <row r="20559" x14ac:dyDescent="0.25"/>
    <row r="20560" x14ac:dyDescent="0.25"/>
    <row r="20561" x14ac:dyDescent="0.25"/>
    <row r="20562" x14ac:dyDescent="0.25"/>
    <row r="20563" x14ac:dyDescent="0.25"/>
    <row r="20564" x14ac:dyDescent="0.25"/>
    <row r="20565" x14ac:dyDescent="0.25"/>
    <row r="20566" x14ac:dyDescent="0.25"/>
    <row r="20567" x14ac:dyDescent="0.25"/>
    <row r="20568" x14ac:dyDescent="0.25"/>
    <row r="20569" x14ac:dyDescent="0.25"/>
    <row r="20570" x14ac:dyDescent="0.25"/>
    <row r="20571" x14ac:dyDescent="0.25"/>
    <row r="20572" x14ac:dyDescent="0.25"/>
    <row r="20573" x14ac:dyDescent="0.25"/>
    <row r="20574" x14ac:dyDescent="0.25"/>
    <row r="20575" x14ac:dyDescent="0.25"/>
    <row r="20576" x14ac:dyDescent="0.25"/>
    <row r="20577" x14ac:dyDescent="0.25"/>
    <row r="20578" x14ac:dyDescent="0.25"/>
    <row r="20579" x14ac:dyDescent="0.25"/>
    <row r="20580" x14ac:dyDescent="0.25"/>
    <row r="20581" x14ac:dyDescent="0.25"/>
    <row r="20582" x14ac:dyDescent="0.25"/>
    <row r="20583" x14ac:dyDescent="0.25"/>
    <row r="20584" x14ac:dyDescent="0.25"/>
    <row r="20585" x14ac:dyDescent="0.25"/>
    <row r="20586" x14ac:dyDescent="0.25"/>
    <row r="20587" x14ac:dyDescent="0.25"/>
    <row r="20588" x14ac:dyDescent="0.25"/>
    <row r="20589" x14ac:dyDescent="0.25"/>
    <row r="20590" x14ac:dyDescent="0.25"/>
    <row r="20591" x14ac:dyDescent="0.25"/>
    <row r="20592" x14ac:dyDescent="0.25"/>
    <row r="20593" x14ac:dyDescent="0.25"/>
    <row r="20594" x14ac:dyDescent="0.25"/>
    <row r="20595" x14ac:dyDescent="0.25"/>
    <row r="20596" x14ac:dyDescent="0.25"/>
    <row r="20597" x14ac:dyDescent="0.25"/>
    <row r="20598" x14ac:dyDescent="0.25"/>
    <row r="20599" x14ac:dyDescent="0.25"/>
    <row r="20600" x14ac:dyDescent="0.25"/>
    <row r="20601" x14ac:dyDescent="0.25"/>
    <row r="20602" x14ac:dyDescent="0.25"/>
    <row r="20603" x14ac:dyDescent="0.25"/>
    <row r="20604" x14ac:dyDescent="0.25"/>
    <row r="20605" x14ac:dyDescent="0.25"/>
    <row r="20606" x14ac:dyDescent="0.25"/>
    <row r="20607" x14ac:dyDescent="0.25"/>
    <row r="20608" x14ac:dyDescent="0.25"/>
    <row r="20609" x14ac:dyDescent="0.25"/>
    <row r="20610" x14ac:dyDescent="0.25"/>
    <row r="20611" x14ac:dyDescent="0.25"/>
    <row r="20612" x14ac:dyDescent="0.25"/>
    <row r="20613" x14ac:dyDescent="0.25"/>
    <row r="20614" x14ac:dyDescent="0.25"/>
    <row r="20615" x14ac:dyDescent="0.25"/>
    <row r="20616" x14ac:dyDescent="0.25"/>
    <row r="20617" x14ac:dyDescent="0.25"/>
    <row r="20618" x14ac:dyDescent="0.25"/>
    <row r="20619" x14ac:dyDescent="0.25"/>
    <row r="20620" x14ac:dyDescent="0.25"/>
    <row r="20621" x14ac:dyDescent="0.25"/>
    <row r="20622" x14ac:dyDescent="0.25"/>
    <row r="20623" x14ac:dyDescent="0.25"/>
    <row r="20624" x14ac:dyDescent="0.25"/>
    <row r="20625" x14ac:dyDescent="0.25"/>
    <row r="20626" x14ac:dyDescent="0.25"/>
    <row r="20627" x14ac:dyDescent="0.25"/>
    <row r="20628" x14ac:dyDescent="0.25"/>
    <row r="20629" x14ac:dyDescent="0.25"/>
    <row r="20630" x14ac:dyDescent="0.25"/>
    <row r="20631" x14ac:dyDescent="0.25"/>
    <row r="20632" x14ac:dyDescent="0.25"/>
    <row r="20633" x14ac:dyDescent="0.25"/>
    <row r="20634" x14ac:dyDescent="0.25"/>
    <row r="20635" x14ac:dyDescent="0.25"/>
    <row r="20636" x14ac:dyDescent="0.25"/>
    <row r="20637" x14ac:dyDescent="0.25"/>
    <row r="20638" x14ac:dyDescent="0.25"/>
    <row r="20639" x14ac:dyDescent="0.25"/>
    <row r="20640" x14ac:dyDescent="0.25"/>
    <row r="20641" x14ac:dyDescent="0.25"/>
    <row r="20642" x14ac:dyDescent="0.25"/>
    <row r="20643" x14ac:dyDescent="0.25"/>
    <row r="20644" x14ac:dyDescent="0.25"/>
    <row r="20645" x14ac:dyDescent="0.25"/>
    <row r="20646" x14ac:dyDescent="0.25"/>
    <row r="20647" x14ac:dyDescent="0.25"/>
    <row r="20648" x14ac:dyDescent="0.25"/>
    <row r="20649" x14ac:dyDescent="0.25"/>
    <row r="20650" x14ac:dyDescent="0.25"/>
    <row r="20651" x14ac:dyDescent="0.25"/>
    <row r="20652" x14ac:dyDescent="0.25"/>
    <row r="20653" x14ac:dyDescent="0.25"/>
    <row r="20654" x14ac:dyDescent="0.25"/>
    <row r="20655" x14ac:dyDescent="0.25"/>
    <row r="20656" x14ac:dyDescent="0.25"/>
    <row r="20657" x14ac:dyDescent="0.25"/>
    <row r="20658" x14ac:dyDescent="0.25"/>
    <row r="20659" x14ac:dyDescent="0.25"/>
    <row r="20660" x14ac:dyDescent="0.25"/>
    <row r="20661" x14ac:dyDescent="0.25"/>
    <row r="20662" x14ac:dyDescent="0.25"/>
    <row r="20663" x14ac:dyDescent="0.25"/>
    <row r="20664" x14ac:dyDescent="0.25"/>
    <row r="20665" x14ac:dyDescent="0.25"/>
    <row r="20666" x14ac:dyDescent="0.25"/>
    <row r="20667" x14ac:dyDescent="0.25"/>
    <row r="20668" x14ac:dyDescent="0.25"/>
    <row r="20669" x14ac:dyDescent="0.25"/>
    <row r="20670" x14ac:dyDescent="0.25"/>
    <row r="20671" x14ac:dyDescent="0.25"/>
    <row r="20672" x14ac:dyDescent="0.25"/>
    <row r="20673" x14ac:dyDescent="0.25"/>
    <row r="20674" x14ac:dyDescent="0.25"/>
    <row r="20675" x14ac:dyDescent="0.25"/>
    <row r="20676" x14ac:dyDescent="0.25"/>
    <row r="20677" x14ac:dyDescent="0.25"/>
    <row r="20678" x14ac:dyDescent="0.25"/>
    <row r="20679" x14ac:dyDescent="0.25"/>
    <row r="20680" x14ac:dyDescent="0.25"/>
    <row r="20681" x14ac:dyDescent="0.25"/>
    <row r="20682" x14ac:dyDescent="0.25"/>
    <row r="20683" x14ac:dyDescent="0.25"/>
    <row r="20684" x14ac:dyDescent="0.25"/>
    <row r="20685" x14ac:dyDescent="0.25"/>
    <row r="20686" x14ac:dyDescent="0.25"/>
    <row r="20687" x14ac:dyDescent="0.25"/>
    <row r="20688" x14ac:dyDescent="0.25"/>
    <row r="20689" x14ac:dyDescent="0.25"/>
    <row r="20690" x14ac:dyDescent="0.25"/>
    <row r="20691" x14ac:dyDescent="0.25"/>
    <row r="20692" x14ac:dyDescent="0.25"/>
    <row r="20693" x14ac:dyDescent="0.25"/>
    <row r="20694" x14ac:dyDescent="0.25"/>
    <row r="20695" x14ac:dyDescent="0.25"/>
    <row r="20696" x14ac:dyDescent="0.25"/>
    <row r="20697" x14ac:dyDescent="0.25"/>
    <row r="20698" x14ac:dyDescent="0.25"/>
    <row r="20699" x14ac:dyDescent="0.25"/>
    <row r="20700" x14ac:dyDescent="0.25"/>
    <row r="20701" x14ac:dyDescent="0.25"/>
    <row r="20702" x14ac:dyDescent="0.25"/>
    <row r="20703" x14ac:dyDescent="0.25"/>
    <row r="20704" x14ac:dyDescent="0.25"/>
    <row r="20705" x14ac:dyDescent="0.25"/>
    <row r="20706" x14ac:dyDescent="0.25"/>
    <row r="20707" x14ac:dyDescent="0.25"/>
    <row r="20708" x14ac:dyDescent="0.25"/>
    <row r="20709" x14ac:dyDescent="0.25"/>
    <row r="20710" x14ac:dyDescent="0.25"/>
    <row r="20711" x14ac:dyDescent="0.25"/>
    <row r="20712" x14ac:dyDescent="0.25"/>
    <row r="20713" x14ac:dyDescent="0.25"/>
    <row r="20714" x14ac:dyDescent="0.25"/>
    <row r="20715" x14ac:dyDescent="0.25"/>
    <row r="20716" x14ac:dyDescent="0.25"/>
    <row r="20717" x14ac:dyDescent="0.25"/>
    <row r="20718" x14ac:dyDescent="0.25"/>
    <row r="20719" x14ac:dyDescent="0.25"/>
    <row r="20720" x14ac:dyDescent="0.25"/>
    <row r="20721" x14ac:dyDescent="0.25"/>
    <row r="20722" x14ac:dyDescent="0.25"/>
    <row r="20723" x14ac:dyDescent="0.25"/>
    <row r="20724" x14ac:dyDescent="0.25"/>
    <row r="20725" x14ac:dyDescent="0.25"/>
    <row r="20726" x14ac:dyDescent="0.25"/>
    <row r="20727" x14ac:dyDescent="0.25"/>
    <row r="20728" x14ac:dyDescent="0.25"/>
    <row r="20729" x14ac:dyDescent="0.25"/>
    <row r="20730" x14ac:dyDescent="0.25"/>
    <row r="20731" x14ac:dyDescent="0.25"/>
    <row r="20732" x14ac:dyDescent="0.25"/>
    <row r="20733" x14ac:dyDescent="0.25"/>
    <row r="20734" x14ac:dyDescent="0.25"/>
    <row r="20735" x14ac:dyDescent="0.25"/>
    <row r="20736" x14ac:dyDescent="0.25"/>
    <row r="20737" x14ac:dyDescent="0.25"/>
    <row r="20738" x14ac:dyDescent="0.25"/>
    <row r="20739" x14ac:dyDescent="0.25"/>
    <row r="20740" x14ac:dyDescent="0.25"/>
    <row r="20741" x14ac:dyDescent="0.25"/>
    <row r="20742" x14ac:dyDescent="0.25"/>
    <row r="20743" x14ac:dyDescent="0.25"/>
    <row r="20744" x14ac:dyDescent="0.25"/>
    <row r="20745" x14ac:dyDescent="0.25"/>
    <row r="20746" x14ac:dyDescent="0.25"/>
    <row r="20747" x14ac:dyDescent="0.25"/>
    <row r="20748" x14ac:dyDescent="0.25"/>
    <row r="20749" x14ac:dyDescent="0.25"/>
    <row r="20750" x14ac:dyDescent="0.25"/>
    <row r="20751" x14ac:dyDescent="0.25"/>
    <row r="20752" x14ac:dyDescent="0.25"/>
    <row r="20753" x14ac:dyDescent="0.25"/>
    <row r="20754" x14ac:dyDescent="0.25"/>
    <row r="20755" x14ac:dyDescent="0.25"/>
    <row r="20756" x14ac:dyDescent="0.25"/>
    <row r="20757" x14ac:dyDescent="0.25"/>
    <row r="20758" x14ac:dyDescent="0.25"/>
    <row r="20759" x14ac:dyDescent="0.25"/>
    <row r="20760" x14ac:dyDescent="0.25"/>
    <row r="20761" x14ac:dyDescent="0.25"/>
    <row r="20762" x14ac:dyDescent="0.25"/>
    <row r="20763" x14ac:dyDescent="0.25"/>
    <row r="20764" x14ac:dyDescent="0.25"/>
    <row r="20765" x14ac:dyDescent="0.25"/>
    <row r="20766" x14ac:dyDescent="0.25"/>
    <row r="20767" x14ac:dyDescent="0.25"/>
    <row r="20768" x14ac:dyDescent="0.25"/>
    <row r="20769" x14ac:dyDescent="0.25"/>
    <row r="20770" x14ac:dyDescent="0.25"/>
    <row r="20771" x14ac:dyDescent="0.25"/>
    <row r="20772" x14ac:dyDescent="0.25"/>
    <row r="20773" x14ac:dyDescent="0.25"/>
    <row r="20774" x14ac:dyDescent="0.25"/>
    <row r="20775" x14ac:dyDescent="0.25"/>
    <row r="20776" x14ac:dyDescent="0.25"/>
    <row r="20777" x14ac:dyDescent="0.25"/>
    <row r="20778" x14ac:dyDescent="0.25"/>
    <row r="20779" x14ac:dyDescent="0.25"/>
    <row r="20780" x14ac:dyDescent="0.25"/>
    <row r="20781" x14ac:dyDescent="0.25"/>
    <row r="20782" x14ac:dyDescent="0.25"/>
    <row r="20783" x14ac:dyDescent="0.25"/>
    <row r="20784" x14ac:dyDescent="0.25"/>
    <row r="20785" x14ac:dyDescent="0.25"/>
    <row r="20786" x14ac:dyDescent="0.25"/>
    <row r="20787" x14ac:dyDescent="0.25"/>
    <row r="20788" x14ac:dyDescent="0.25"/>
    <row r="20789" x14ac:dyDescent="0.25"/>
    <row r="20790" x14ac:dyDescent="0.25"/>
    <row r="20791" x14ac:dyDescent="0.25"/>
    <row r="20792" x14ac:dyDescent="0.25"/>
    <row r="20793" x14ac:dyDescent="0.25"/>
    <row r="20794" x14ac:dyDescent="0.25"/>
    <row r="20795" x14ac:dyDescent="0.25"/>
    <row r="20796" x14ac:dyDescent="0.25"/>
    <row r="20797" x14ac:dyDescent="0.25"/>
    <row r="20798" x14ac:dyDescent="0.25"/>
    <row r="20799" x14ac:dyDescent="0.25"/>
    <row r="20800" x14ac:dyDescent="0.25"/>
    <row r="20801" x14ac:dyDescent="0.25"/>
    <row r="20802" x14ac:dyDescent="0.25"/>
    <row r="20803" x14ac:dyDescent="0.25"/>
    <row r="20804" x14ac:dyDescent="0.25"/>
    <row r="20805" x14ac:dyDescent="0.25"/>
    <row r="20806" x14ac:dyDescent="0.25"/>
    <row r="20807" x14ac:dyDescent="0.25"/>
    <row r="20808" x14ac:dyDescent="0.25"/>
    <row r="20809" x14ac:dyDescent="0.25"/>
    <row r="20810" x14ac:dyDescent="0.25"/>
    <row r="20811" x14ac:dyDescent="0.25"/>
    <row r="20812" x14ac:dyDescent="0.25"/>
    <row r="20813" x14ac:dyDescent="0.25"/>
    <row r="20814" x14ac:dyDescent="0.25"/>
    <row r="20815" x14ac:dyDescent="0.25"/>
    <row r="20816" x14ac:dyDescent="0.25"/>
    <row r="20817" x14ac:dyDescent="0.25"/>
    <row r="20818" x14ac:dyDescent="0.25"/>
    <row r="20819" x14ac:dyDescent="0.25"/>
    <row r="20820" x14ac:dyDescent="0.25"/>
    <row r="20821" x14ac:dyDescent="0.25"/>
    <row r="20822" x14ac:dyDescent="0.25"/>
    <row r="20823" x14ac:dyDescent="0.25"/>
    <row r="20824" x14ac:dyDescent="0.25"/>
    <row r="20825" x14ac:dyDescent="0.25"/>
    <row r="20826" x14ac:dyDescent="0.25"/>
    <row r="20827" x14ac:dyDescent="0.25"/>
    <row r="20828" x14ac:dyDescent="0.25"/>
    <row r="20829" x14ac:dyDescent="0.25"/>
    <row r="20830" x14ac:dyDescent="0.25"/>
    <row r="20831" x14ac:dyDescent="0.25"/>
    <row r="20832" x14ac:dyDescent="0.25"/>
    <row r="20833" x14ac:dyDescent="0.25"/>
    <row r="20834" x14ac:dyDescent="0.25"/>
    <row r="20835" x14ac:dyDescent="0.25"/>
    <row r="20836" x14ac:dyDescent="0.25"/>
    <row r="20837" x14ac:dyDescent="0.25"/>
    <row r="20838" x14ac:dyDescent="0.25"/>
    <row r="20839" x14ac:dyDescent="0.25"/>
    <row r="20840" x14ac:dyDescent="0.25"/>
    <row r="20841" x14ac:dyDescent="0.25"/>
    <row r="20842" x14ac:dyDescent="0.25"/>
    <row r="20843" x14ac:dyDescent="0.25"/>
    <row r="20844" x14ac:dyDescent="0.25"/>
    <row r="20845" x14ac:dyDescent="0.25"/>
    <row r="20846" x14ac:dyDescent="0.25"/>
    <row r="20847" x14ac:dyDescent="0.25"/>
    <row r="20848" x14ac:dyDescent="0.25"/>
    <row r="20849" x14ac:dyDescent="0.25"/>
    <row r="20850" x14ac:dyDescent="0.25"/>
    <row r="20851" x14ac:dyDescent="0.25"/>
    <row r="20852" x14ac:dyDescent="0.25"/>
    <row r="20853" x14ac:dyDescent="0.25"/>
    <row r="20854" x14ac:dyDescent="0.25"/>
    <row r="20855" x14ac:dyDescent="0.25"/>
    <row r="20856" x14ac:dyDescent="0.25"/>
    <row r="20857" x14ac:dyDescent="0.25"/>
    <row r="20858" x14ac:dyDescent="0.25"/>
    <row r="20859" x14ac:dyDescent="0.25"/>
    <row r="20860" x14ac:dyDescent="0.25"/>
    <row r="20861" x14ac:dyDescent="0.25"/>
    <row r="20862" x14ac:dyDescent="0.25"/>
    <row r="20863" x14ac:dyDescent="0.25"/>
    <row r="20864" x14ac:dyDescent="0.25"/>
    <row r="20865" x14ac:dyDescent="0.25"/>
    <row r="20866" x14ac:dyDescent="0.25"/>
    <row r="20867" x14ac:dyDescent="0.25"/>
    <row r="20868" x14ac:dyDescent="0.25"/>
    <row r="20869" x14ac:dyDescent="0.25"/>
    <row r="20870" x14ac:dyDescent="0.25"/>
    <row r="20871" x14ac:dyDescent="0.25"/>
    <row r="20872" x14ac:dyDescent="0.25"/>
    <row r="20873" x14ac:dyDescent="0.25"/>
    <row r="20874" x14ac:dyDescent="0.25"/>
    <row r="20875" x14ac:dyDescent="0.25"/>
    <row r="20876" x14ac:dyDescent="0.25"/>
    <row r="20877" x14ac:dyDescent="0.25"/>
    <row r="20878" x14ac:dyDescent="0.25"/>
    <row r="20879" x14ac:dyDescent="0.25"/>
    <row r="20880" x14ac:dyDescent="0.25"/>
    <row r="20881" x14ac:dyDescent="0.25"/>
    <row r="20882" x14ac:dyDescent="0.25"/>
    <row r="20883" x14ac:dyDescent="0.25"/>
    <row r="20884" x14ac:dyDescent="0.25"/>
    <row r="20885" x14ac:dyDescent="0.25"/>
    <row r="20886" x14ac:dyDescent="0.25"/>
    <row r="20887" x14ac:dyDescent="0.25"/>
    <row r="20888" x14ac:dyDescent="0.25"/>
    <row r="20889" x14ac:dyDescent="0.25"/>
    <row r="20890" x14ac:dyDescent="0.25"/>
    <row r="20891" x14ac:dyDescent="0.25"/>
    <row r="20892" x14ac:dyDescent="0.25"/>
    <row r="20893" x14ac:dyDescent="0.25"/>
    <row r="20894" x14ac:dyDescent="0.25"/>
    <row r="20895" x14ac:dyDescent="0.25"/>
    <row r="20896" x14ac:dyDescent="0.25"/>
    <row r="20897" x14ac:dyDescent="0.25"/>
    <row r="20898" x14ac:dyDescent="0.25"/>
    <row r="20899" x14ac:dyDescent="0.25"/>
    <row r="20900" x14ac:dyDescent="0.25"/>
    <row r="20901" x14ac:dyDescent="0.25"/>
    <row r="20902" x14ac:dyDescent="0.25"/>
    <row r="20903" x14ac:dyDescent="0.25"/>
    <row r="20904" x14ac:dyDescent="0.25"/>
    <row r="20905" x14ac:dyDescent="0.25"/>
    <row r="20906" x14ac:dyDescent="0.25"/>
    <row r="20907" x14ac:dyDescent="0.25"/>
    <row r="20908" x14ac:dyDescent="0.25"/>
    <row r="20909" x14ac:dyDescent="0.25"/>
    <row r="20910" x14ac:dyDescent="0.25"/>
    <row r="20911" x14ac:dyDescent="0.25"/>
    <row r="20912" x14ac:dyDescent="0.25"/>
    <row r="20913" x14ac:dyDescent="0.25"/>
    <row r="20914" x14ac:dyDescent="0.25"/>
    <row r="20915" x14ac:dyDescent="0.25"/>
    <row r="20916" x14ac:dyDescent="0.25"/>
    <row r="20917" x14ac:dyDescent="0.25"/>
    <row r="20918" x14ac:dyDescent="0.25"/>
    <row r="20919" x14ac:dyDescent="0.25"/>
    <row r="20920" x14ac:dyDescent="0.25"/>
    <row r="20921" x14ac:dyDescent="0.25"/>
    <row r="20922" x14ac:dyDescent="0.25"/>
    <row r="20923" x14ac:dyDescent="0.25"/>
    <row r="20924" x14ac:dyDescent="0.25"/>
    <row r="20925" x14ac:dyDescent="0.25"/>
    <row r="20926" x14ac:dyDescent="0.25"/>
    <row r="20927" x14ac:dyDescent="0.25"/>
    <row r="20928" x14ac:dyDescent="0.25"/>
    <row r="20929" x14ac:dyDescent="0.25"/>
    <row r="20930" x14ac:dyDescent="0.25"/>
    <row r="20931" x14ac:dyDescent="0.25"/>
    <row r="20932" x14ac:dyDescent="0.25"/>
    <row r="20933" x14ac:dyDescent="0.25"/>
    <row r="20934" x14ac:dyDescent="0.25"/>
    <row r="20935" x14ac:dyDescent="0.25"/>
    <row r="20936" x14ac:dyDescent="0.25"/>
    <row r="20937" x14ac:dyDescent="0.25"/>
    <row r="20938" x14ac:dyDescent="0.25"/>
    <row r="20939" x14ac:dyDescent="0.25"/>
    <row r="20940" x14ac:dyDescent="0.25"/>
    <row r="20941" x14ac:dyDescent="0.25"/>
    <row r="20942" x14ac:dyDescent="0.25"/>
    <row r="20943" x14ac:dyDescent="0.25"/>
    <row r="20944" x14ac:dyDescent="0.25"/>
    <row r="20945" x14ac:dyDescent="0.25"/>
    <row r="20946" x14ac:dyDescent="0.25"/>
    <row r="20947" x14ac:dyDescent="0.25"/>
    <row r="20948" x14ac:dyDescent="0.25"/>
    <row r="20949" x14ac:dyDescent="0.25"/>
    <row r="20950" x14ac:dyDescent="0.25"/>
    <row r="20951" x14ac:dyDescent="0.25"/>
    <row r="20952" x14ac:dyDescent="0.25"/>
    <row r="20953" x14ac:dyDescent="0.25"/>
    <row r="20954" x14ac:dyDescent="0.25"/>
    <row r="20955" x14ac:dyDescent="0.25"/>
    <row r="20956" x14ac:dyDescent="0.25"/>
    <row r="20957" x14ac:dyDescent="0.25"/>
    <row r="20958" x14ac:dyDescent="0.25"/>
    <row r="20959" x14ac:dyDescent="0.25"/>
    <row r="20960" x14ac:dyDescent="0.25"/>
    <row r="20961" x14ac:dyDescent="0.25"/>
    <row r="20962" x14ac:dyDescent="0.25"/>
    <row r="20963" x14ac:dyDescent="0.25"/>
    <row r="20964" x14ac:dyDescent="0.25"/>
    <row r="20965" x14ac:dyDescent="0.25"/>
    <row r="20966" x14ac:dyDescent="0.25"/>
    <row r="20967" x14ac:dyDescent="0.25"/>
    <row r="20968" x14ac:dyDescent="0.25"/>
    <row r="20969" x14ac:dyDescent="0.25"/>
    <row r="20970" x14ac:dyDescent="0.25"/>
    <row r="20971" x14ac:dyDescent="0.25"/>
    <row r="20972" x14ac:dyDescent="0.25"/>
    <row r="20973" x14ac:dyDescent="0.25"/>
    <row r="20974" x14ac:dyDescent="0.25"/>
    <row r="20975" x14ac:dyDescent="0.25"/>
    <row r="20976" x14ac:dyDescent="0.25"/>
    <row r="20977" x14ac:dyDescent="0.25"/>
    <row r="20978" x14ac:dyDescent="0.25"/>
    <row r="20979" x14ac:dyDescent="0.25"/>
    <row r="20980" x14ac:dyDescent="0.25"/>
    <row r="20981" x14ac:dyDescent="0.25"/>
    <row r="20982" x14ac:dyDescent="0.25"/>
    <row r="20983" x14ac:dyDescent="0.25"/>
    <row r="20984" x14ac:dyDescent="0.25"/>
    <row r="20985" x14ac:dyDescent="0.25"/>
    <row r="20986" x14ac:dyDescent="0.25"/>
    <row r="20987" x14ac:dyDescent="0.25"/>
    <row r="20988" x14ac:dyDescent="0.25"/>
    <row r="20989" x14ac:dyDescent="0.25"/>
    <row r="20990" x14ac:dyDescent="0.25"/>
    <row r="20991" x14ac:dyDescent="0.25"/>
    <row r="20992" x14ac:dyDescent="0.25"/>
    <row r="20993" x14ac:dyDescent="0.25"/>
    <row r="20994" x14ac:dyDescent="0.25"/>
    <row r="20995" x14ac:dyDescent="0.25"/>
    <row r="20996" x14ac:dyDescent="0.25"/>
    <row r="20997" x14ac:dyDescent="0.25"/>
    <row r="20998" x14ac:dyDescent="0.25"/>
    <row r="20999" x14ac:dyDescent="0.25"/>
    <row r="21000" x14ac:dyDescent="0.25"/>
    <row r="21001" x14ac:dyDescent="0.25"/>
    <row r="21002" x14ac:dyDescent="0.25"/>
    <row r="21003" x14ac:dyDescent="0.25"/>
    <row r="21004" x14ac:dyDescent="0.25"/>
    <row r="21005" x14ac:dyDescent="0.25"/>
    <row r="21006" x14ac:dyDescent="0.25"/>
    <row r="21007" x14ac:dyDescent="0.25"/>
    <row r="21008" x14ac:dyDescent="0.25"/>
    <row r="21009" x14ac:dyDescent="0.25"/>
    <row r="21010" x14ac:dyDescent="0.25"/>
    <row r="21011" x14ac:dyDescent="0.25"/>
    <row r="21012" x14ac:dyDescent="0.25"/>
    <row r="21013" x14ac:dyDescent="0.25"/>
    <row r="21014" x14ac:dyDescent="0.25"/>
    <row r="21015" x14ac:dyDescent="0.25"/>
    <row r="21016" x14ac:dyDescent="0.25"/>
    <row r="21017" x14ac:dyDescent="0.25"/>
    <row r="21018" x14ac:dyDescent="0.25"/>
    <row r="21019" x14ac:dyDescent="0.25"/>
    <row r="21020" x14ac:dyDescent="0.25"/>
    <row r="21021" x14ac:dyDescent="0.25"/>
    <row r="21022" x14ac:dyDescent="0.25"/>
    <row r="21023" x14ac:dyDescent="0.25"/>
    <row r="21024" x14ac:dyDescent="0.25"/>
    <row r="21025" x14ac:dyDescent="0.25"/>
    <row r="21026" x14ac:dyDescent="0.25"/>
    <row r="21027" x14ac:dyDescent="0.25"/>
    <row r="21028" x14ac:dyDescent="0.25"/>
    <row r="21029" x14ac:dyDescent="0.25"/>
    <row r="21030" x14ac:dyDescent="0.25"/>
    <row r="21031" x14ac:dyDescent="0.25"/>
    <row r="21032" x14ac:dyDescent="0.25"/>
    <row r="21033" x14ac:dyDescent="0.25"/>
    <row r="21034" x14ac:dyDescent="0.25"/>
    <row r="21035" x14ac:dyDescent="0.25"/>
    <row r="21036" x14ac:dyDescent="0.25"/>
    <row r="21037" x14ac:dyDescent="0.25"/>
    <row r="21038" x14ac:dyDescent="0.25"/>
    <row r="21039" x14ac:dyDescent="0.25"/>
    <row r="21040" x14ac:dyDescent="0.25"/>
    <row r="21041" x14ac:dyDescent="0.25"/>
    <row r="21042" x14ac:dyDescent="0.25"/>
    <row r="21043" x14ac:dyDescent="0.25"/>
    <row r="21044" x14ac:dyDescent="0.25"/>
    <row r="21045" x14ac:dyDescent="0.25"/>
    <row r="21046" x14ac:dyDescent="0.25"/>
    <row r="21047" x14ac:dyDescent="0.25"/>
    <row r="21048" x14ac:dyDescent="0.25"/>
    <row r="21049" x14ac:dyDescent="0.25"/>
    <row r="21050" x14ac:dyDescent="0.25"/>
    <row r="21051" x14ac:dyDescent="0.25"/>
    <row r="21052" x14ac:dyDescent="0.25"/>
    <row r="21053" x14ac:dyDescent="0.25"/>
    <row r="21054" x14ac:dyDescent="0.25"/>
    <row r="21055" x14ac:dyDescent="0.25"/>
    <row r="21056" x14ac:dyDescent="0.25"/>
    <row r="21057" x14ac:dyDescent="0.25"/>
    <row r="21058" x14ac:dyDescent="0.25"/>
    <row r="21059" x14ac:dyDescent="0.25"/>
    <row r="21060" x14ac:dyDescent="0.25"/>
    <row r="21061" x14ac:dyDescent="0.25"/>
    <row r="21062" x14ac:dyDescent="0.25"/>
    <row r="21063" x14ac:dyDescent="0.25"/>
    <row r="21064" x14ac:dyDescent="0.25"/>
    <row r="21065" x14ac:dyDescent="0.25"/>
    <row r="21066" x14ac:dyDescent="0.25"/>
    <row r="21067" x14ac:dyDescent="0.25"/>
    <row r="21068" x14ac:dyDescent="0.25"/>
    <row r="21069" x14ac:dyDescent="0.25"/>
    <row r="21070" x14ac:dyDescent="0.25"/>
    <row r="21071" x14ac:dyDescent="0.25"/>
    <row r="21072" x14ac:dyDescent="0.25"/>
    <row r="21073" x14ac:dyDescent="0.25"/>
    <row r="21074" x14ac:dyDescent="0.25"/>
    <row r="21075" x14ac:dyDescent="0.25"/>
    <row r="21076" x14ac:dyDescent="0.25"/>
    <row r="21077" x14ac:dyDescent="0.25"/>
    <row r="21078" x14ac:dyDescent="0.25"/>
    <row r="21079" x14ac:dyDescent="0.25"/>
    <row r="21080" x14ac:dyDescent="0.25"/>
    <row r="21081" x14ac:dyDescent="0.25"/>
    <row r="21082" x14ac:dyDescent="0.25"/>
    <row r="21083" x14ac:dyDescent="0.25"/>
    <row r="21084" x14ac:dyDescent="0.25"/>
    <row r="21085" x14ac:dyDescent="0.25"/>
    <row r="21086" x14ac:dyDescent="0.25"/>
    <row r="21087" x14ac:dyDescent="0.25"/>
    <row r="21088" x14ac:dyDescent="0.25"/>
    <row r="21089" x14ac:dyDescent="0.25"/>
    <row r="21090" x14ac:dyDescent="0.25"/>
    <row r="21091" x14ac:dyDescent="0.25"/>
    <row r="21092" x14ac:dyDescent="0.25"/>
    <row r="21093" x14ac:dyDescent="0.25"/>
    <row r="21094" x14ac:dyDescent="0.25"/>
    <row r="21095" x14ac:dyDescent="0.25"/>
    <row r="21096" x14ac:dyDescent="0.25"/>
    <row r="21097" x14ac:dyDescent="0.25"/>
    <row r="21098" x14ac:dyDescent="0.25"/>
    <row r="21099" x14ac:dyDescent="0.25"/>
    <row r="21100" x14ac:dyDescent="0.25"/>
    <row r="21101" x14ac:dyDescent="0.25"/>
    <row r="21102" x14ac:dyDescent="0.25"/>
    <row r="21103" x14ac:dyDescent="0.25"/>
    <row r="21104" x14ac:dyDescent="0.25"/>
    <row r="21105" x14ac:dyDescent="0.25"/>
    <row r="21106" x14ac:dyDescent="0.25"/>
    <row r="21107" x14ac:dyDescent="0.25"/>
    <row r="21108" x14ac:dyDescent="0.25"/>
    <row r="21109" x14ac:dyDescent="0.25"/>
    <row r="21110" x14ac:dyDescent="0.25"/>
    <row r="21111" x14ac:dyDescent="0.25"/>
    <row r="21112" x14ac:dyDescent="0.25"/>
    <row r="21113" x14ac:dyDescent="0.25"/>
    <row r="21114" x14ac:dyDescent="0.25"/>
    <row r="21115" x14ac:dyDescent="0.25"/>
    <row r="21116" x14ac:dyDescent="0.25"/>
    <row r="21117" x14ac:dyDescent="0.25"/>
    <row r="21118" x14ac:dyDescent="0.25"/>
    <row r="21119" x14ac:dyDescent="0.25"/>
    <row r="21120" x14ac:dyDescent="0.25"/>
    <row r="21121" x14ac:dyDescent="0.25"/>
    <row r="21122" x14ac:dyDescent="0.25"/>
    <row r="21123" x14ac:dyDescent="0.25"/>
    <row r="21124" x14ac:dyDescent="0.25"/>
    <row r="21125" x14ac:dyDescent="0.25"/>
    <row r="21126" x14ac:dyDescent="0.25"/>
    <row r="21127" x14ac:dyDescent="0.25"/>
    <row r="21128" x14ac:dyDescent="0.25"/>
    <row r="21129" x14ac:dyDescent="0.25"/>
    <row r="21130" x14ac:dyDescent="0.25"/>
    <row r="21131" x14ac:dyDescent="0.25"/>
    <row r="21132" x14ac:dyDescent="0.25"/>
    <row r="21133" x14ac:dyDescent="0.25"/>
    <row r="21134" x14ac:dyDescent="0.25"/>
    <row r="21135" x14ac:dyDescent="0.25"/>
    <row r="21136" x14ac:dyDescent="0.25"/>
    <row r="21137" x14ac:dyDescent="0.25"/>
    <row r="21138" x14ac:dyDescent="0.25"/>
    <row r="21139" x14ac:dyDescent="0.25"/>
    <row r="21140" x14ac:dyDescent="0.25"/>
    <row r="21141" x14ac:dyDescent="0.25"/>
    <row r="21142" x14ac:dyDescent="0.25"/>
    <row r="21143" x14ac:dyDescent="0.25"/>
    <row r="21144" x14ac:dyDescent="0.25"/>
    <row r="21145" x14ac:dyDescent="0.25"/>
    <row r="21146" x14ac:dyDescent="0.25"/>
    <row r="21147" x14ac:dyDescent="0.25"/>
    <row r="21148" x14ac:dyDescent="0.25"/>
    <row r="21149" x14ac:dyDescent="0.25"/>
    <row r="21150" x14ac:dyDescent="0.25"/>
    <row r="21151" x14ac:dyDescent="0.25"/>
    <row r="21152" x14ac:dyDescent="0.25"/>
    <row r="21153" x14ac:dyDescent="0.25"/>
    <row r="21154" x14ac:dyDescent="0.25"/>
    <row r="21155" x14ac:dyDescent="0.25"/>
    <row r="21156" x14ac:dyDescent="0.25"/>
    <row r="21157" x14ac:dyDescent="0.25"/>
    <row r="21158" x14ac:dyDescent="0.25"/>
    <row r="21159" x14ac:dyDescent="0.25"/>
    <row r="21160" x14ac:dyDescent="0.25"/>
    <row r="21161" x14ac:dyDescent="0.25"/>
    <row r="21162" x14ac:dyDescent="0.25"/>
    <row r="21163" x14ac:dyDescent="0.25"/>
    <row r="21164" x14ac:dyDescent="0.25"/>
    <row r="21165" x14ac:dyDescent="0.25"/>
    <row r="21166" x14ac:dyDescent="0.25"/>
    <row r="21167" x14ac:dyDescent="0.25"/>
    <row r="21168" x14ac:dyDescent="0.25"/>
    <row r="21169" x14ac:dyDescent="0.25"/>
    <row r="21170" x14ac:dyDescent="0.25"/>
    <row r="21171" x14ac:dyDescent="0.25"/>
    <row r="21172" x14ac:dyDescent="0.25"/>
    <row r="21173" x14ac:dyDescent="0.25"/>
    <row r="21174" x14ac:dyDescent="0.25"/>
    <row r="21175" x14ac:dyDescent="0.25"/>
    <row r="21176" x14ac:dyDescent="0.25"/>
    <row r="21177" x14ac:dyDescent="0.25"/>
    <row r="21178" x14ac:dyDescent="0.25"/>
    <row r="21179" x14ac:dyDescent="0.25"/>
    <row r="21180" x14ac:dyDescent="0.25"/>
    <row r="21181" x14ac:dyDescent="0.25"/>
    <row r="21182" x14ac:dyDescent="0.25"/>
    <row r="21183" x14ac:dyDescent="0.25"/>
    <row r="21184" x14ac:dyDescent="0.25"/>
    <row r="21185" x14ac:dyDescent="0.25"/>
    <row r="21186" x14ac:dyDescent="0.25"/>
    <row r="21187" x14ac:dyDescent="0.25"/>
    <row r="21188" x14ac:dyDescent="0.25"/>
    <row r="21189" x14ac:dyDescent="0.25"/>
    <row r="21190" x14ac:dyDescent="0.25"/>
    <row r="21191" x14ac:dyDescent="0.25"/>
    <row r="21192" x14ac:dyDescent="0.25"/>
    <row r="21193" x14ac:dyDescent="0.25"/>
    <row r="21194" x14ac:dyDescent="0.25"/>
    <row r="21195" x14ac:dyDescent="0.25"/>
    <row r="21196" x14ac:dyDescent="0.25"/>
    <row r="21197" x14ac:dyDescent="0.25"/>
    <row r="21198" x14ac:dyDescent="0.25"/>
    <row r="21199" x14ac:dyDescent="0.25"/>
    <row r="21200" x14ac:dyDescent="0.25"/>
    <row r="21201" x14ac:dyDescent="0.25"/>
    <row r="21202" x14ac:dyDescent="0.25"/>
    <row r="21203" x14ac:dyDescent="0.25"/>
    <row r="21204" x14ac:dyDescent="0.25"/>
    <row r="21205" x14ac:dyDescent="0.25"/>
    <row r="21206" x14ac:dyDescent="0.25"/>
    <row r="21207" x14ac:dyDescent="0.25"/>
    <row r="21208" x14ac:dyDescent="0.25"/>
    <row r="21209" x14ac:dyDescent="0.25"/>
    <row r="21210" x14ac:dyDescent="0.25"/>
    <row r="21211" x14ac:dyDescent="0.25"/>
    <row r="21212" x14ac:dyDescent="0.25"/>
    <row r="21213" x14ac:dyDescent="0.25"/>
    <row r="21214" x14ac:dyDescent="0.25"/>
    <row r="21215" x14ac:dyDescent="0.25"/>
    <row r="21216" x14ac:dyDescent="0.25"/>
    <row r="21217" x14ac:dyDescent="0.25"/>
    <row r="21218" x14ac:dyDescent="0.25"/>
    <row r="21219" x14ac:dyDescent="0.25"/>
    <row r="21220" x14ac:dyDescent="0.25"/>
    <row r="21221" x14ac:dyDescent="0.25"/>
    <row r="21222" x14ac:dyDescent="0.25"/>
    <row r="21223" x14ac:dyDescent="0.25"/>
    <row r="21224" x14ac:dyDescent="0.25"/>
    <row r="21225" x14ac:dyDescent="0.25"/>
    <row r="21226" x14ac:dyDescent="0.25"/>
    <row r="21227" x14ac:dyDescent="0.25"/>
    <row r="21228" x14ac:dyDescent="0.25"/>
    <row r="21229" x14ac:dyDescent="0.25"/>
    <row r="21230" x14ac:dyDescent="0.25"/>
    <row r="21231" x14ac:dyDescent="0.25"/>
    <row r="21232" x14ac:dyDescent="0.25"/>
    <row r="21233" x14ac:dyDescent="0.25"/>
    <row r="21234" x14ac:dyDescent="0.25"/>
    <row r="21235" x14ac:dyDescent="0.25"/>
    <row r="21236" x14ac:dyDescent="0.25"/>
    <row r="21237" x14ac:dyDescent="0.25"/>
    <row r="21238" x14ac:dyDescent="0.25"/>
    <row r="21239" x14ac:dyDescent="0.25"/>
    <row r="21240" x14ac:dyDescent="0.25"/>
    <row r="21241" x14ac:dyDescent="0.25"/>
    <row r="21242" x14ac:dyDescent="0.25"/>
    <row r="21243" x14ac:dyDescent="0.25"/>
    <row r="21244" x14ac:dyDescent="0.25"/>
    <row r="21245" x14ac:dyDescent="0.25"/>
    <row r="21246" x14ac:dyDescent="0.25"/>
    <row r="21247" x14ac:dyDescent="0.25"/>
    <row r="21248" x14ac:dyDescent="0.25"/>
    <row r="21249" x14ac:dyDescent="0.25"/>
    <row r="21250" x14ac:dyDescent="0.25"/>
    <row r="21251" x14ac:dyDescent="0.25"/>
    <row r="21252" x14ac:dyDescent="0.25"/>
    <row r="21253" x14ac:dyDescent="0.25"/>
    <row r="21254" x14ac:dyDescent="0.25"/>
    <row r="21255" x14ac:dyDescent="0.25"/>
    <row r="21256" x14ac:dyDescent="0.25"/>
    <row r="21257" x14ac:dyDescent="0.25"/>
    <row r="21258" x14ac:dyDescent="0.25"/>
    <row r="21259" x14ac:dyDescent="0.25"/>
    <row r="21260" x14ac:dyDescent="0.25"/>
    <row r="21261" x14ac:dyDescent="0.25"/>
    <row r="21262" x14ac:dyDescent="0.25"/>
    <row r="21263" x14ac:dyDescent="0.25"/>
    <row r="21264" x14ac:dyDescent="0.25"/>
    <row r="21265" x14ac:dyDescent="0.25"/>
    <row r="21266" x14ac:dyDescent="0.25"/>
    <row r="21267" x14ac:dyDescent="0.25"/>
    <row r="21268" x14ac:dyDescent="0.25"/>
    <row r="21269" x14ac:dyDescent="0.25"/>
    <row r="21270" x14ac:dyDescent="0.25"/>
    <row r="21271" x14ac:dyDescent="0.25"/>
    <row r="21272" x14ac:dyDescent="0.25"/>
    <row r="21273" x14ac:dyDescent="0.25"/>
    <row r="21274" x14ac:dyDescent="0.25"/>
    <row r="21275" x14ac:dyDescent="0.25"/>
    <row r="21276" x14ac:dyDescent="0.25"/>
    <row r="21277" x14ac:dyDescent="0.25"/>
    <row r="21278" x14ac:dyDescent="0.25"/>
    <row r="21279" x14ac:dyDescent="0.25"/>
    <row r="21280" x14ac:dyDescent="0.25"/>
    <row r="21281" x14ac:dyDescent="0.25"/>
    <row r="21282" x14ac:dyDescent="0.25"/>
    <row r="21283" x14ac:dyDescent="0.25"/>
    <row r="21284" x14ac:dyDescent="0.25"/>
    <row r="21285" x14ac:dyDescent="0.25"/>
    <row r="21286" x14ac:dyDescent="0.25"/>
    <row r="21287" x14ac:dyDescent="0.25"/>
    <row r="21288" x14ac:dyDescent="0.25"/>
    <row r="21289" x14ac:dyDescent="0.25"/>
    <row r="21290" x14ac:dyDescent="0.25"/>
    <row r="21291" x14ac:dyDescent="0.25"/>
    <row r="21292" x14ac:dyDescent="0.25"/>
    <row r="21293" x14ac:dyDescent="0.25"/>
    <row r="21294" x14ac:dyDescent="0.25"/>
    <row r="21295" x14ac:dyDescent="0.25"/>
    <row r="21296" x14ac:dyDescent="0.25"/>
    <row r="21297" x14ac:dyDescent="0.25"/>
    <row r="21298" x14ac:dyDescent="0.25"/>
    <row r="21299" x14ac:dyDescent="0.25"/>
    <row r="21300" x14ac:dyDescent="0.25"/>
    <row r="21301" x14ac:dyDescent="0.25"/>
    <row r="21302" x14ac:dyDescent="0.25"/>
    <row r="21303" x14ac:dyDescent="0.25"/>
    <row r="21304" x14ac:dyDescent="0.25"/>
    <row r="21305" x14ac:dyDescent="0.25"/>
    <row r="21306" x14ac:dyDescent="0.25"/>
    <row r="21307" x14ac:dyDescent="0.25"/>
    <row r="21308" x14ac:dyDescent="0.25"/>
    <row r="21309" x14ac:dyDescent="0.25"/>
    <row r="21310" x14ac:dyDescent="0.25"/>
    <row r="21311" x14ac:dyDescent="0.25"/>
    <row r="21312" x14ac:dyDescent="0.25"/>
    <row r="21313" x14ac:dyDescent="0.25"/>
    <row r="21314" x14ac:dyDescent="0.25"/>
    <row r="21315" x14ac:dyDescent="0.25"/>
    <row r="21316" x14ac:dyDescent="0.25"/>
    <row r="21317" x14ac:dyDescent="0.25"/>
    <row r="21318" x14ac:dyDescent="0.25"/>
    <row r="21319" x14ac:dyDescent="0.25"/>
    <row r="21320" x14ac:dyDescent="0.25"/>
    <row r="21321" x14ac:dyDescent="0.25"/>
    <row r="21322" x14ac:dyDescent="0.25"/>
    <row r="21323" x14ac:dyDescent="0.25"/>
    <row r="21324" x14ac:dyDescent="0.25"/>
    <row r="21325" x14ac:dyDescent="0.25"/>
    <row r="21326" x14ac:dyDescent="0.25"/>
    <row r="21327" x14ac:dyDescent="0.25"/>
    <row r="21328" x14ac:dyDescent="0.25"/>
    <row r="21329" x14ac:dyDescent="0.25"/>
    <row r="21330" x14ac:dyDescent="0.25"/>
    <row r="21331" x14ac:dyDescent="0.25"/>
    <row r="21332" x14ac:dyDescent="0.25"/>
    <row r="21333" x14ac:dyDescent="0.25"/>
    <row r="21334" x14ac:dyDescent="0.25"/>
    <row r="21335" x14ac:dyDescent="0.25"/>
    <row r="21336" x14ac:dyDescent="0.25"/>
    <row r="21337" x14ac:dyDescent="0.25"/>
    <row r="21338" x14ac:dyDescent="0.25"/>
    <row r="21339" x14ac:dyDescent="0.25"/>
    <row r="21340" x14ac:dyDescent="0.25"/>
    <row r="21341" x14ac:dyDescent="0.25"/>
    <row r="21342" x14ac:dyDescent="0.25"/>
    <row r="21343" x14ac:dyDescent="0.25"/>
    <row r="21344" x14ac:dyDescent="0.25"/>
    <row r="21345" x14ac:dyDescent="0.25"/>
    <row r="21346" x14ac:dyDescent="0.25"/>
    <row r="21347" x14ac:dyDescent="0.25"/>
    <row r="21348" x14ac:dyDescent="0.25"/>
    <row r="21349" x14ac:dyDescent="0.25"/>
    <row r="21350" x14ac:dyDescent="0.25"/>
    <row r="21351" x14ac:dyDescent="0.25"/>
    <row r="21352" x14ac:dyDescent="0.25"/>
    <row r="21353" x14ac:dyDescent="0.25"/>
    <row r="21354" x14ac:dyDescent="0.25"/>
    <row r="21355" x14ac:dyDescent="0.25"/>
    <row r="21356" x14ac:dyDescent="0.25"/>
    <row r="21357" x14ac:dyDescent="0.25"/>
    <row r="21358" x14ac:dyDescent="0.25"/>
    <row r="21359" x14ac:dyDescent="0.25"/>
    <row r="21360" x14ac:dyDescent="0.25"/>
    <row r="21361" x14ac:dyDescent="0.25"/>
    <row r="21362" x14ac:dyDescent="0.25"/>
    <row r="21363" x14ac:dyDescent="0.25"/>
    <row r="21364" x14ac:dyDescent="0.25"/>
    <row r="21365" x14ac:dyDescent="0.25"/>
    <row r="21366" x14ac:dyDescent="0.25"/>
    <row r="21367" x14ac:dyDescent="0.25"/>
    <row r="21368" x14ac:dyDescent="0.25"/>
    <row r="21369" x14ac:dyDescent="0.25"/>
    <row r="21370" x14ac:dyDescent="0.25"/>
    <row r="21371" x14ac:dyDescent="0.25"/>
    <row r="21372" x14ac:dyDescent="0.25"/>
    <row r="21373" x14ac:dyDescent="0.25"/>
    <row r="21374" x14ac:dyDescent="0.25"/>
    <row r="21375" x14ac:dyDescent="0.25"/>
    <row r="21376" x14ac:dyDescent="0.25"/>
    <row r="21377" x14ac:dyDescent="0.25"/>
    <row r="21378" x14ac:dyDescent="0.25"/>
    <row r="21379" x14ac:dyDescent="0.25"/>
    <row r="21380" x14ac:dyDescent="0.25"/>
    <row r="21381" x14ac:dyDescent="0.25"/>
    <row r="21382" x14ac:dyDescent="0.25"/>
    <row r="21383" x14ac:dyDescent="0.25"/>
    <row r="21384" x14ac:dyDescent="0.25"/>
    <row r="21385" x14ac:dyDescent="0.25"/>
    <row r="21386" x14ac:dyDescent="0.25"/>
    <row r="21387" x14ac:dyDescent="0.25"/>
    <row r="21388" x14ac:dyDescent="0.25"/>
    <row r="21389" x14ac:dyDescent="0.25"/>
    <row r="21390" x14ac:dyDescent="0.25"/>
    <row r="21391" x14ac:dyDescent="0.25"/>
    <row r="21392" x14ac:dyDescent="0.25"/>
    <row r="21393" x14ac:dyDescent="0.25"/>
    <row r="21394" x14ac:dyDescent="0.25"/>
    <row r="21395" x14ac:dyDescent="0.25"/>
    <row r="21396" x14ac:dyDescent="0.25"/>
    <row r="21397" x14ac:dyDescent="0.25"/>
    <row r="21398" x14ac:dyDescent="0.25"/>
    <row r="21399" x14ac:dyDescent="0.25"/>
    <row r="21400" x14ac:dyDescent="0.25"/>
    <row r="21401" x14ac:dyDescent="0.25"/>
    <row r="21402" x14ac:dyDescent="0.25"/>
    <row r="21403" x14ac:dyDescent="0.25"/>
    <row r="21404" x14ac:dyDescent="0.25"/>
    <row r="21405" x14ac:dyDescent="0.25"/>
    <row r="21406" x14ac:dyDescent="0.25"/>
    <row r="21407" x14ac:dyDescent="0.25"/>
    <row r="21408" x14ac:dyDescent="0.25"/>
    <row r="21409" x14ac:dyDescent="0.25"/>
    <row r="21410" x14ac:dyDescent="0.25"/>
    <row r="21411" x14ac:dyDescent="0.25"/>
    <row r="21412" x14ac:dyDescent="0.25"/>
    <row r="21413" x14ac:dyDescent="0.25"/>
    <row r="21414" x14ac:dyDescent="0.25"/>
    <row r="21415" x14ac:dyDescent="0.25"/>
    <row r="21416" x14ac:dyDescent="0.25"/>
    <row r="21417" x14ac:dyDescent="0.25"/>
    <row r="21418" x14ac:dyDescent="0.25"/>
    <row r="21419" x14ac:dyDescent="0.25"/>
    <row r="21420" x14ac:dyDescent="0.25"/>
    <row r="21421" x14ac:dyDescent="0.25"/>
    <row r="21422" x14ac:dyDescent="0.25"/>
    <row r="21423" x14ac:dyDescent="0.25"/>
    <row r="21424" x14ac:dyDescent="0.25"/>
    <row r="21425" x14ac:dyDescent="0.25"/>
    <row r="21426" x14ac:dyDescent="0.25"/>
    <row r="21427" x14ac:dyDescent="0.25"/>
    <row r="21428" x14ac:dyDescent="0.25"/>
    <row r="21429" x14ac:dyDescent="0.25"/>
    <row r="21430" x14ac:dyDescent="0.25"/>
    <row r="21431" x14ac:dyDescent="0.25"/>
    <row r="21432" x14ac:dyDescent="0.25"/>
    <row r="21433" x14ac:dyDescent="0.25"/>
    <row r="21434" x14ac:dyDescent="0.25"/>
    <row r="21435" x14ac:dyDescent="0.25"/>
    <row r="21436" x14ac:dyDescent="0.25"/>
    <row r="21437" x14ac:dyDescent="0.25"/>
    <row r="21438" x14ac:dyDescent="0.25"/>
    <row r="21439" x14ac:dyDescent="0.25"/>
    <row r="21440" x14ac:dyDescent="0.25"/>
    <row r="21441" x14ac:dyDescent="0.25"/>
    <row r="21442" x14ac:dyDescent="0.25"/>
    <row r="21443" x14ac:dyDescent="0.25"/>
    <row r="21444" x14ac:dyDescent="0.25"/>
    <row r="21445" x14ac:dyDescent="0.25"/>
    <row r="21446" x14ac:dyDescent="0.25"/>
    <row r="21447" x14ac:dyDescent="0.25"/>
    <row r="21448" x14ac:dyDescent="0.25"/>
    <row r="21449" x14ac:dyDescent="0.25"/>
    <row r="21450" x14ac:dyDescent="0.25"/>
    <row r="21451" x14ac:dyDescent="0.25"/>
    <row r="21452" x14ac:dyDescent="0.25"/>
    <row r="21453" x14ac:dyDescent="0.25"/>
    <row r="21454" x14ac:dyDescent="0.25"/>
    <row r="21455" x14ac:dyDescent="0.25"/>
    <row r="21456" x14ac:dyDescent="0.25"/>
    <row r="21457" x14ac:dyDescent="0.25"/>
    <row r="21458" x14ac:dyDescent="0.25"/>
    <row r="21459" x14ac:dyDescent="0.25"/>
    <row r="21460" x14ac:dyDescent="0.25"/>
    <row r="21461" x14ac:dyDescent="0.25"/>
    <row r="21462" x14ac:dyDescent="0.25"/>
    <row r="21463" x14ac:dyDescent="0.25"/>
    <row r="21464" x14ac:dyDescent="0.25"/>
    <row r="21465" x14ac:dyDescent="0.25"/>
    <row r="21466" x14ac:dyDescent="0.25"/>
    <row r="21467" x14ac:dyDescent="0.25"/>
    <row r="21468" x14ac:dyDescent="0.25"/>
    <row r="21469" x14ac:dyDescent="0.25"/>
    <row r="21470" x14ac:dyDescent="0.25"/>
    <row r="21471" x14ac:dyDescent="0.25"/>
    <row r="21472" x14ac:dyDescent="0.25"/>
    <row r="21473" x14ac:dyDescent="0.25"/>
    <row r="21474" x14ac:dyDescent="0.25"/>
    <row r="21475" x14ac:dyDescent="0.25"/>
    <row r="21476" x14ac:dyDescent="0.25"/>
    <row r="21477" x14ac:dyDescent="0.25"/>
    <row r="21478" x14ac:dyDescent="0.25"/>
    <row r="21479" x14ac:dyDescent="0.25"/>
    <row r="21480" x14ac:dyDescent="0.25"/>
    <row r="21481" x14ac:dyDescent="0.25"/>
    <row r="21482" x14ac:dyDescent="0.25"/>
    <row r="21483" x14ac:dyDescent="0.25"/>
    <row r="21484" x14ac:dyDescent="0.25"/>
    <row r="21485" x14ac:dyDescent="0.25"/>
    <row r="21486" x14ac:dyDescent="0.25"/>
    <row r="21487" x14ac:dyDescent="0.25"/>
    <row r="21488" x14ac:dyDescent="0.25"/>
    <row r="21489" x14ac:dyDescent="0.25"/>
    <row r="21490" x14ac:dyDescent="0.25"/>
    <row r="21491" x14ac:dyDescent="0.25"/>
    <row r="21492" x14ac:dyDescent="0.25"/>
    <row r="21493" x14ac:dyDescent="0.25"/>
    <row r="21494" x14ac:dyDescent="0.25"/>
    <row r="21495" x14ac:dyDescent="0.25"/>
    <row r="21496" x14ac:dyDescent="0.25"/>
    <row r="21497" x14ac:dyDescent="0.25"/>
    <row r="21498" x14ac:dyDescent="0.25"/>
    <row r="21499" x14ac:dyDescent="0.25"/>
    <row r="21500" x14ac:dyDescent="0.25"/>
    <row r="21501" x14ac:dyDescent="0.25"/>
    <row r="21502" x14ac:dyDescent="0.25"/>
    <row r="21503" x14ac:dyDescent="0.25"/>
    <row r="21504" x14ac:dyDescent="0.25"/>
    <row r="21505" x14ac:dyDescent="0.25"/>
    <row r="21506" x14ac:dyDescent="0.25"/>
    <row r="21507" x14ac:dyDescent="0.25"/>
    <row r="21508" x14ac:dyDescent="0.25"/>
    <row r="21509" x14ac:dyDescent="0.25"/>
    <row r="21510" x14ac:dyDescent="0.25"/>
    <row r="21511" x14ac:dyDescent="0.25"/>
    <row r="21512" x14ac:dyDescent="0.25"/>
    <row r="21513" x14ac:dyDescent="0.25"/>
    <row r="21514" x14ac:dyDescent="0.25"/>
    <row r="21515" x14ac:dyDescent="0.25"/>
    <row r="21516" x14ac:dyDescent="0.25"/>
    <row r="21517" x14ac:dyDescent="0.25"/>
    <row r="21518" x14ac:dyDescent="0.25"/>
    <row r="21519" x14ac:dyDescent="0.25"/>
    <row r="21520" x14ac:dyDescent="0.25"/>
    <row r="21521" x14ac:dyDescent="0.25"/>
    <row r="21522" x14ac:dyDescent="0.25"/>
    <row r="21523" x14ac:dyDescent="0.25"/>
    <row r="21524" x14ac:dyDescent="0.25"/>
    <row r="21525" x14ac:dyDescent="0.25"/>
    <row r="21526" x14ac:dyDescent="0.25"/>
    <row r="21527" x14ac:dyDescent="0.25"/>
    <row r="21528" x14ac:dyDescent="0.25"/>
    <row r="21529" x14ac:dyDescent="0.25"/>
    <row r="21530" x14ac:dyDescent="0.25"/>
    <row r="21531" x14ac:dyDescent="0.25"/>
    <row r="21532" x14ac:dyDescent="0.25"/>
    <row r="21533" x14ac:dyDescent="0.25"/>
    <row r="21534" x14ac:dyDescent="0.25"/>
    <row r="21535" x14ac:dyDescent="0.25"/>
    <row r="21536" x14ac:dyDescent="0.25"/>
    <row r="21537" x14ac:dyDescent="0.25"/>
    <row r="21538" x14ac:dyDescent="0.25"/>
    <row r="21539" x14ac:dyDescent="0.25"/>
    <row r="21540" x14ac:dyDescent="0.25"/>
    <row r="21541" x14ac:dyDescent="0.25"/>
    <row r="21542" x14ac:dyDescent="0.25"/>
    <row r="21543" x14ac:dyDescent="0.25"/>
    <row r="21544" x14ac:dyDescent="0.25"/>
    <row r="21545" x14ac:dyDescent="0.25"/>
    <row r="21546" x14ac:dyDescent="0.25"/>
    <row r="21547" x14ac:dyDescent="0.25"/>
    <row r="21548" x14ac:dyDescent="0.25"/>
    <row r="21549" x14ac:dyDescent="0.25"/>
    <row r="21550" x14ac:dyDescent="0.25"/>
    <row r="21551" x14ac:dyDescent="0.25"/>
    <row r="21552" x14ac:dyDescent="0.25"/>
    <row r="21553" x14ac:dyDescent="0.25"/>
    <row r="21554" x14ac:dyDescent="0.25"/>
    <row r="21555" x14ac:dyDescent="0.25"/>
    <row r="21556" x14ac:dyDescent="0.25"/>
    <row r="21557" x14ac:dyDescent="0.25"/>
    <row r="21558" x14ac:dyDescent="0.25"/>
    <row r="21559" x14ac:dyDescent="0.25"/>
    <row r="21560" x14ac:dyDescent="0.25"/>
    <row r="21561" x14ac:dyDescent="0.25"/>
    <row r="21562" x14ac:dyDescent="0.25"/>
    <row r="21563" x14ac:dyDescent="0.25"/>
    <row r="21564" x14ac:dyDescent="0.25"/>
    <row r="21565" x14ac:dyDescent="0.25"/>
    <row r="21566" x14ac:dyDescent="0.25"/>
    <row r="21567" x14ac:dyDescent="0.25"/>
    <row r="21568" x14ac:dyDescent="0.25"/>
    <row r="21569" x14ac:dyDescent="0.25"/>
    <row r="21570" x14ac:dyDescent="0.25"/>
    <row r="21571" x14ac:dyDescent="0.25"/>
    <row r="21572" x14ac:dyDescent="0.25"/>
    <row r="21573" x14ac:dyDescent="0.25"/>
    <row r="21574" x14ac:dyDescent="0.25"/>
    <row r="21575" x14ac:dyDescent="0.25"/>
    <row r="21576" x14ac:dyDescent="0.25"/>
    <row r="21577" x14ac:dyDescent="0.25"/>
    <row r="21578" x14ac:dyDescent="0.25"/>
    <row r="21579" x14ac:dyDescent="0.25"/>
    <row r="21580" x14ac:dyDescent="0.25"/>
    <row r="21581" x14ac:dyDescent="0.25"/>
    <row r="21582" x14ac:dyDescent="0.25"/>
    <row r="21583" x14ac:dyDescent="0.25"/>
    <row r="21584" x14ac:dyDescent="0.25"/>
    <row r="21585" x14ac:dyDescent="0.25"/>
    <row r="21586" x14ac:dyDescent="0.25"/>
    <row r="21587" x14ac:dyDescent="0.25"/>
    <row r="21588" x14ac:dyDescent="0.25"/>
    <row r="21589" x14ac:dyDescent="0.25"/>
    <row r="21590" x14ac:dyDescent="0.25"/>
    <row r="21591" x14ac:dyDescent="0.25"/>
    <row r="21592" x14ac:dyDescent="0.25"/>
    <row r="21593" x14ac:dyDescent="0.25"/>
    <row r="21594" x14ac:dyDescent="0.25"/>
    <row r="21595" x14ac:dyDescent="0.25"/>
    <row r="21596" x14ac:dyDescent="0.25"/>
    <row r="21597" x14ac:dyDescent="0.25"/>
    <row r="21598" x14ac:dyDescent="0.25"/>
    <row r="21599" x14ac:dyDescent="0.25"/>
    <row r="21600" x14ac:dyDescent="0.25"/>
    <row r="21601" x14ac:dyDescent="0.25"/>
    <row r="21602" x14ac:dyDescent="0.25"/>
    <row r="21603" x14ac:dyDescent="0.25"/>
    <row r="21604" x14ac:dyDescent="0.25"/>
    <row r="21605" x14ac:dyDescent="0.25"/>
    <row r="21606" x14ac:dyDescent="0.25"/>
    <row r="21607" x14ac:dyDescent="0.25"/>
    <row r="21608" x14ac:dyDescent="0.25"/>
    <row r="21609" x14ac:dyDescent="0.25"/>
    <row r="21610" x14ac:dyDescent="0.25"/>
    <row r="21611" x14ac:dyDescent="0.25"/>
    <row r="21612" x14ac:dyDescent="0.25"/>
    <row r="21613" x14ac:dyDescent="0.25"/>
    <row r="21614" x14ac:dyDescent="0.25"/>
    <row r="21615" x14ac:dyDescent="0.25"/>
    <row r="21616" x14ac:dyDescent="0.25"/>
    <row r="21617" x14ac:dyDescent="0.25"/>
    <row r="21618" x14ac:dyDescent="0.25"/>
    <row r="21619" x14ac:dyDescent="0.25"/>
    <row r="21620" x14ac:dyDescent="0.25"/>
    <row r="21621" x14ac:dyDescent="0.25"/>
    <row r="21622" x14ac:dyDescent="0.25"/>
    <row r="21623" x14ac:dyDescent="0.25"/>
    <row r="21624" x14ac:dyDescent="0.25"/>
    <row r="21625" x14ac:dyDescent="0.25"/>
    <row r="21626" x14ac:dyDescent="0.25"/>
    <row r="21627" x14ac:dyDescent="0.25"/>
    <row r="21628" x14ac:dyDescent="0.25"/>
    <row r="21629" x14ac:dyDescent="0.25"/>
    <row r="21630" x14ac:dyDescent="0.25"/>
    <row r="21631" x14ac:dyDescent="0.25"/>
    <row r="21632" x14ac:dyDescent="0.25"/>
    <row r="21633" x14ac:dyDescent="0.25"/>
    <row r="21634" x14ac:dyDescent="0.25"/>
    <row r="21635" x14ac:dyDescent="0.25"/>
    <row r="21636" x14ac:dyDescent="0.25"/>
    <row r="21637" x14ac:dyDescent="0.25"/>
    <row r="21638" x14ac:dyDescent="0.25"/>
    <row r="21639" x14ac:dyDescent="0.25"/>
    <row r="21640" x14ac:dyDescent="0.25"/>
    <row r="21641" x14ac:dyDescent="0.25"/>
    <row r="21642" x14ac:dyDescent="0.25"/>
    <row r="21643" x14ac:dyDescent="0.25"/>
    <row r="21644" x14ac:dyDescent="0.25"/>
    <row r="21645" x14ac:dyDescent="0.25"/>
    <row r="21646" x14ac:dyDescent="0.25"/>
    <row r="21647" x14ac:dyDescent="0.25"/>
    <row r="21648" x14ac:dyDescent="0.25"/>
    <row r="21649" x14ac:dyDescent="0.25"/>
    <row r="21650" x14ac:dyDescent="0.25"/>
    <row r="21651" x14ac:dyDescent="0.25"/>
    <row r="21652" x14ac:dyDescent="0.25"/>
    <row r="21653" x14ac:dyDescent="0.25"/>
    <row r="21654" x14ac:dyDescent="0.25"/>
    <row r="21655" x14ac:dyDescent="0.25"/>
    <row r="21656" x14ac:dyDescent="0.25"/>
    <row r="21657" x14ac:dyDescent="0.25"/>
    <row r="21658" x14ac:dyDescent="0.25"/>
    <row r="21659" x14ac:dyDescent="0.25"/>
    <row r="21660" x14ac:dyDescent="0.25"/>
    <row r="21661" x14ac:dyDescent="0.25"/>
    <row r="21662" x14ac:dyDescent="0.25"/>
    <row r="21663" x14ac:dyDescent="0.25"/>
    <row r="21664" x14ac:dyDescent="0.25"/>
    <row r="21665" x14ac:dyDescent="0.25"/>
    <row r="21666" x14ac:dyDescent="0.25"/>
    <row r="21667" x14ac:dyDescent="0.25"/>
    <row r="21668" x14ac:dyDescent="0.25"/>
    <row r="21669" x14ac:dyDescent="0.25"/>
    <row r="21670" x14ac:dyDescent="0.25"/>
    <row r="21671" x14ac:dyDescent="0.25"/>
    <row r="21672" x14ac:dyDescent="0.25"/>
    <row r="21673" x14ac:dyDescent="0.25"/>
    <row r="21674" x14ac:dyDescent="0.25"/>
    <row r="21675" x14ac:dyDescent="0.25"/>
    <row r="21676" x14ac:dyDescent="0.25"/>
    <row r="21677" x14ac:dyDescent="0.25"/>
    <row r="21678" x14ac:dyDescent="0.25"/>
    <row r="21679" x14ac:dyDescent="0.25"/>
    <row r="21680" x14ac:dyDescent="0.25"/>
    <row r="21681" x14ac:dyDescent="0.25"/>
    <row r="21682" x14ac:dyDescent="0.25"/>
    <row r="21683" x14ac:dyDescent="0.25"/>
    <row r="21684" x14ac:dyDescent="0.25"/>
    <row r="21685" x14ac:dyDescent="0.25"/>
    <row r="21686" x14ac:dyDescent="0.25"/>
    <row r="21687" x14ac:dyDescent="0.25"/>
    <row r="21688" x14ac:dyDescent="0.25"/>
    <row r="21689" x14ac:dyDescent="0.25"/>
    <row r="21690" x14ac:dyDescent="0.25"/>
    <row r="21691" x14ac:dyDescent="0.25"/>
    <row r="21692" x14ac:dyDescent="0.25"/>
    <row r="21693" x14ac:dyDescent="0.25"/>
    <row r="21694" x14ac:dyDescent="0.25"/>
    <row r="21695" x14ac:dyDescent="0.25"/>
    <row r="21696" x14ac:dyDescent="0.25"/>
    <row r="21697" x14ac:dyDescent="0.25"/>
    <row r="21698" x14ac:dyDescent="0.25"/>
    <row r="21699" x14ac:dyDescent="0.25"/>
    <row r="21700" x14ac:dyDescent="0.25"/>
    <row r="21701" x14ac:dyDescent="0.25"/>
    <row r="21702" x14ac:dyDescent="0.25"/>
    <row r="21703" x14ac:dyDescent="0.25"/>
    <row r="21704" x14ac:dyDescent="0.25"/>
    <row r="21705" x14ac:dyDescent="0.25"/>
    <row r="21706" x14ac:dyDescent="0.25"/>
    <row r="21707" x14ac:dyDescent="0.25"/>
    <row r="21708" x14ac:dyDescent="0.25"/>
    <row r="21709" x14ac:dyDescent="0.25"/>
    <row r="21710" x14ac:dyDescent="0.25"/>
    <row r="21711" x14ac:dyDescent="0.25"/>
    <row r="21712" x14ac:dyDescent="0.25"/>
    <row r="21713" x14ac:dyDescent="0.25"/>
    <row r="21714" x14ac:dyDescent="0.25"/>
    <row r="21715" x14ac:dyDescent="0.25"/>
    <row r="21716" x14ac:dyDescent="0.25"/>
    <row r="21717" x14ac:dyDescent="0.25"/>
    <row r="21718" x14ac:dyDescent="0.25"/>
    <row r="21719" x14ac:dyDescent="0.25"/>
    <row r="21720" x14ac:dyDescent="0.25"/>
    <row r="21721" x14ac:dyDescent="0.25"/>
    <row r="21722" x14ac:dyDescent="0.25"/>
    <row r="21723" x14ac:dyDescent="0.25"/>
    <row r="21724" x14ac:dyDescent="0.25"/>
    <row r="21725" x14ac:dyDescent="0.25"/>
    <row r="21726" x14ac:dyDescent="0.25"/>
    <row r="21727" x14ac:dyDescent="0.25"/>
    <row r="21728" x14ac:dyDescent="0.25"/>
    <row r="21729" x14ac:dyDescent="0.25"/>
    <row r="21730" x14ac:dyDescent="0.25"/>
    <row r="21731" x14ac:dyDescent="0.25"/>
    <row r="21732" x14ac:dyDescent="0.25"/>
    <row r="21733" x14ac:dyDescent="0.25"/>
    <row r="21734" x14ac:dyDescent="0.25"/>
    <row r="21735" x14ac:dyDescent="0.25"/>
    <row r="21736" x14ac:dyDescent="0.25"/>
    <row r="21737" x14ac:dyDescent="0.25"/>
    <row r="21738" x14ac:dyDescent="0.25"/>
    <row r="21739" x14ac:dyDescent="0.25"/>
    <row r="21740" x14ac:dyDescent="0.25"/>
    <row r="21741" x14ac:dyDescent="0.25"/>
    <row r="21742" x14ac:dyDescent="0.25"/>
    <row r="21743" x14ac:dyDescent="0.25"/>
    <row r="21744" x14ac:dyDescent="0.25"/>
    <row r="21745" x14ac:dyDescent="0.25"/>
    <row r="21746" x14ac:dyDescent="0.25"/>
    <row r="21747" x14ac:dyDescent="0.25"/>
    <row r="21748" x14ac:dyDescent="0.25"/>
    <row r="21749" x14ac:dyDescent="0.25"/>
    <row r="21750" x14ac:dyDescent="0.25"/>
    <row r="21751" x14ac:dyDescent="0.25"/>
    <row r="21752" x14ac:dyDescent="0.25"/>
    <row r="21753" x14ac:dyDescent="0.25"/>
    <row r="21754" x14ac:dyDescent="0.25"/>
    <row r="21755" x14ac:dyDescent="0.25"/>
    <row r="21756" x14ac:dyDescent="0.25"/>
    <row r="21757" x14ac:dyDescent="0.25"/>
    <row r="21758" x14ac:dyDescent="0.25"/>
    <row r="21759" x14ac:dyDescent="0.25"/>
    <row r="21760" x14ac:dyDescent="0.25"/>
    <row r="21761" x14ac:dyDescent="0.25"/>
    <row r="21762" x14ac:dyDescent="0.25"/>
    <row r="21763" x14ac:dyDescent="0.25"/>
    <row r="21764" x14ac:dyDescent="0.25"/>
    <row r="21765" x14ac:dyDescent="0.25"/>
    <row r="21766" x14ac:dyDescent="0.25"/>
    <row r="21767" x14ac:dyDescent="0.25"/>
    <row r="21768" x14ac:dyDescent="0.25"/>
    <row r="21769" x14ac:dyDescent="0.25"/>
    <row r="21770" x14ac:dyDescent="0.25"/>
    <row r="21771" x14ac:dyDescent="0.25"/>
    <row r="21772" x14ac:dyDescent="0.25"/>
    <row r="21773" x14ac:dyDescent="0.25"/>
    <row r="21774" x14ac:dyDescent="0.25"/>
    <row r="21775" x14ac:dyDescent="0.25"/>
    <row r="21776" x14ac:dyDescent="0.25"/>
    <row r="21777" x14ac:dyDescent="0.25"/>
    <row r="21778" x14ac:dyDescent="0.25"/>
    <row r="21779" x14ac:dyDescent="0.25"/>
    <row r="21780" x14ac:dyDescent="0.25"/>
    <row r="21781" x14ac:dyDescent="0.25"/>
    <row r="21782" x14ac:dyDescent="0.25"/>
    <row r="21783" x14ac:dyDescent="0.25"/>
    <row r="21784" x14ac:dyDescent="0.25"/>
    <row r="21785" x14ac:dyDescent="0.25"/>
    <row r="21786" x14ac:dyDescent="0.25"/>
    <row r="21787" x14ac:dyDescent="0.25"/>
    <row r="21788" x14ac:dyDescent="0.25"/>
    <row r="21789" x14ac:dyDescent="0.25"/>
    <row r="21790" x14ac:dyDescent="0.25"/>
    <row r="21791" x14ac:dyDescent="0.25"/>
    <row r="21792" x14ac:dyDescent="0.25"/>
    <row r="21793" x14ac:dyDescent="0.25"/>
    <row r="21794" x14ac:dyDescent="0.25"/>
    <row r="21795" x14ac:dyDescent="0.25"/>
    <row r="21796" x14ac:dyDescent="0.25"/>
    <row r="21797" x14ac:dyDescent="0.25"/>
    <row r="21798" x14ac:dyDescent="0.25"/>
    <row r="21799" x14ac:dyDescent="0.25"/>
    <row r="21800" x14ac:dyDescent="0.25"/>
    <row r="21801" x14ac:dyDescent="0.25"/>
    <row r="21802" x14ac:dyDescent="0.25"/>
    <row r="21803" x14ac:dyDescent="0.25"/>
    <row r="21804" x14ac:dyDescent="0.25"/>
    <row r="21805" x14ac:dyDescent="0.25"/>
    <row r="21806" x14ac:dyDescent="0.25"/>
    <row r="21807" x14ac:dyDescent="0.25"/>
    <row r="21808" x14ac:dyDescent="0.25"/>
    <row r="21809" x14ac:dyDescent="0.25"/>
    <row r="21810" x14ac:dyDescent="0.25"/>
    <row r="21811" x14ac:dyDescent="0.25"/>
    <row r="21812" x14ac:dyDescent="0.25"/>
    <row r="21813" x14ac:dyDescent="0.25"/>
    <row r="21814" x14ac:dyDescent="0.25"/>
    <row r="21815" x14ac:dyDescent="0.25"/>
    <row r="21816" x14ac:dyDescent="0.25"/>
    <row r="21817" x14ac:dyDescent="0.25"/>
    <row r="21818" x14ac:dyDescent="0.25"/>
    <row r="21819" x14ac:dyDescent="0.25"/>
    <row r="21820" x14ac:dyDescent="0.25"/>
    <row r="21821" x14ac:dyDescent="0.25"/>
    <row r="21822" x14ac:dyDescent="0.25"/>
    <row r="21823" x14ac:dyDescent="0.25"/>
    <row r="21824" x14ac:dyDescent="0.25"/>
    <row r="21825" x14ac:dyDescent="0.25"/>
    <row r="21826" x14ac:dyDescent="0.25"/>
    <row r="21827" x14ac:dyDescent="0.25"/>
    <row r="21828" x14ac:dyDescent="0.25"/>
    <row r="21829" x14ac:dyDescent="0.25"/>
    <row r="21830" x14ac:dyDescent="0.25"/>
    <row r="21831" x14ac:dyDescent="0.25"/>
    <row r="21832" x14ac:dyDescent="0.25"/>
    <row r="21833" x14ac:dyDescent="0.25"/>
    <row r="21834" x14ac:dyDescent="0.25"/>
    <row r="21835" x14ac:dyDescent="0.25"/>
    <row r="21836" x14ac:dyDescent="0.25"/>
    <row r="21837" x14ac:dyDescent="0.25"/>
    <row r="21838" x14ac:dyDescent="0.25"/>
    <row r="21839" x14ac:dyDescent="0.25"/>
    <row r="21840" x14ac:dyDescent="0.25"/>
    <row r="21841" x14ac:dyDescent="0.25"/>
    <row r="21842" x14ac:dyDescent="0.25"/>
    <row r="21843" x14ac:dyDescent="0.25"/>
    <row r="21844" x14ac:dyDescent="0.25"/>
    <row r="21845" x14ac:dyDescent="0.25"/>
    <row r="21846" x14ac:dyDescent="0.25"/>
    <row r="21847" x14ac:dyDescent="0.25"/>
    <row r="21848" x14ac:dyDescent="0.25"/>
    <row r="21849" x14ac:dyDescent="0.25"/>
    <row r="21850" x14ac:dyDescent="0.25"/>
    <row r="21851" x14ac:dyDescent="0.25"/>
    <row r="21852" x14ac:dyDescent="0.25"/>
    <row r="21853" x14ac:dyDescent="0.25"/>
    <row r="21854" x14ac:dyDescent="0.25"/>
    <row r="21855" x14ac:dyDescent="0.25"/>
    <row r="21856" x14ac:dyDescent="0.25"/>
    <row r="21857" x14ac:dyDescent="0.25"/>
    <row r="21858" x14ac:dyDescent="0.25"/>
    <row r="21859" x14ac:dyDescent="0.25"/>
    <row r="21860" x14ac:dyDescent="0.25"/>
    <row r="21861" x14ac:dyDescent="0.25"/>
    <row r="21862" x14ac:dyDescent="0.25"/>
    <row r="21863" x14ac:dyDescent="0.25"/>
    <row r="21864" x14ac:dyDescent="0.25"/>
    <row r="21865" x14ac:dyDescent="0.25"/>
    <row r="21866" x14ac:dyDescent="0.25"/>
    <row r="21867" x14ac:dyDescent="0.25"/>
    <row r="21868" x14ac:dyDescent="0.25"/>
    <row r="21869" x14ac:dyDescent="0.25"/>
    <row r="21870" x14ac:dyDescent="0.25"/>
    <row r="21871" x14ac:dyDescent="0.25"/>
    <row r="21872" x14ac:dyDescent="0.25"/>
    <row r="21873" x14ac:dyDescent="0.25"/>
    <row r="21874" x14ac:dyDescent="0.25"/>
    <row r="21875" x14ac:dyDescent="0.25"/>
    <row r="21876" x14ac:dyDescent="0.25"/>
    <row r="21877" x14ac:dyDescent="0.25"/>
    <row r="21878" x14ac:dyDescent="0.25"/>
    <row r="21879" x14ac:dyDescent="0.25"/>
    <row r="21880" x14ac:dyDescent="0.25"/>
    <row r="21881" x14ac:dyDescent="0.25"/>
    <row r="21882" x14ac:dyDescent="0.25"/>
    <row r="21883" x14ac:dyDescent="0.25"/>
    <row r="21884" x14ac:dyDescent="0.25"/>
    <row r="21885" x14ac:dyDescent="0.25"/>
    <row r="21886" x14ac:dyDescent="0.25"/>
    <row r="21887" x14ac:dyDescent="0.25"/>
    <row r="21888" x14ac:dyDescent="0.25"/>
    <row r="21889" x14ac:dyDescent="0.25"/>
    <row r="21890" x14ac:dyDescent="0.25"/>
    <row r="21891" x14ac:dyDescent="0.25"/>
    <row r="21892" x14ac:dyDescent="0.25"/>
    <row r="21893" x14ac:dyDescent="0.25"/>
    <row r="21894" x14ac:dyDescent="0.25"/>
    <row r="21895" x14ac:dyDescent="0.25"/>
    <row r="21896" x14ac:dyDescent="0.25"/>
    <row r="21897" x14ac:dyDescent="0.25"/>
    <row r="21898" x14ac:dyDescent="0.25"/>
    <row r="21899" x14ac:dyDescent="0.25"/>
    <row r="21900" x14ac:dyDescent="0.25"/>
    <row r="21901" x14ac:dyDescent="0.25"/>
    <row r="21902" x14ac:dyDescent="0.25"/>
    <row r="21903" x14ac:dyDescent="0.25"/>
    <row r="21904" x14ac:dyDescent="0.25"/>
    <row r="21905" x14ac:dyDescent="0.25"/>
    <row r="21906" x14ac:dyDescent="0.25"/>
    <row r="21907" x14ac:dyDescent="0.25"/>
    <row r="21908" x14ac:dyDescent="0.25"/>
    <row r="21909" x14ac:dyDescent="0.25"/>
    <row r="21910" x14ac:dyDescent="0.25"/>
    <row r="21911" x14ac:dyDescent="0.25"/>
    <row r="21912" x14ac:dyDescent="0.25"/>
    <row r="21913" x14ac:dyDescent="0.25"/>
    <row r="21914" x14ac:dyDescent="0.25"/>
    <row r="21915" x14ac:dyDescent="0.25"/>
    <row r="21916" x14ac:dyDescent="0.25"/>
    <row r="21917" x14ac:dyDescent="0.25"/>
    <row r="21918" x14ac:dyDescent="0.25"/>
    <row r="21919" x14ac:dyDescent="0.25"/>
    <row r="21920" x14ac:dyDescent="0.25"/>
    <row r="21921" x14ac:dyDescent="0.25"/>
    <row r="21922" x14ac:dyDescent="0.25"/>
    <row r="21923" x14ac:dyDescent="0.25"/>
    <row r="21924" x14ac:dyDescent="0.25"/>
    <row r="21925" x14ac:dyDescent="0.25"/>
    <row r="21926" x14ac:dyDescent="0.25"/>
    <row r="21927" x14ac:dyDescent="0.25"/>
    <row r="21928" x14ac:dyDescent="0.25"/>
    <row r="21929" x14ac:dyDescent="0.25"/>
    <row r="21930" x14ac:dyDescent="0.25"/>
    <row r="21931" x14ac:dyDescent="0.25"/>
    <row r="21932" x14ac:dyDescent="0.25"/>
    <row r="21933" x14ac:dyDescent="0.25"/>
    <row r="21934" x14ac:dyDescent="0.25"/>
    <row r="21935" x14ac:dyDescent="0.25"/>
    <row r="21936" x14ac:dyDescent="0.25"/>
    <row r="21937" x14ac:dyDescent="0.25"/>
    <row r="21938" x14ac:dyDescent="0.25"/>
    <row r="21939" x14ac:dyDescent="0.25"/>
    <row r="21940" x14ac:dyDescent="0.25"/>
    <row r="21941" x14ac:dyDescent="0.25"/>
    <row r="21942" x14ac:dyDescent="0.25"/>
    <row r="21943" x14ac:dyDescent="0.25"/>
    <row r="21944" x14ac:dyDescent="0.25"/>
    <row r="21945" x14ac:dyDescent="0.25"/>
    <row r="21946" x14ac:dyDescent="0.25"/>
    <row r="21947" x14ac:dyDescent="0.25"/>
    <row r="21948" x14ac:dyDescent="0.25"/>
    <row r="21949" x14ac:dyDescent="0.25"/>
    <row r="21950" x14ac:dyDescent="0.25"/>
    <row r="21951" x14ac:dyDescent="0.25"/>
    <row r="21952" x14ac:dyDescent="0.25"/>
    <row r="21953" x14ac:dyDescent="0.25"/>
    <row r="21954" x14ac:dyDescent="0.25"/>
    <row r="21955" x14ac:dyDescent="0.25"/>
    <row r="21956" x14ac:dyDescent="0.25"/>
    <row r="21957" x14ac:dyDescent="0.25"/>
    <row r="21958" x14ac:dyDescent="0.25"/>
    <row r="21959" x14ac:dyDescent="0.25"/>
    <row r="21960" x14ac:dyDescent="0.25"/>
    <row r="21961" x14ac:dyDescent="0.25"/>
    <row r="21962" x14ac:dyDescent="0.25"/>
    <row r="21963" x14ac:dyDescent="0.25"/>
    <row r="21964" x14ac:dyDescent="0.25"/>
    <row r="21965" x14ac:dyDescent="0.25"/>
    <row r="21966" x14ac:dyDescent="0.25"/>
    <row r="21967" x14ac:dyDescent="0.25"/>
    <row r="21968" x14ac:dyDescent="0.25"/>
    <row r="21969" x14ac:dyDescent="0.25"/>
    <row r="21970" x14ac:dyDescent="0.25"/>
    <row r="21971" x14ac:dyDescent="0.25"/>
    <row r="21972" x14ac:dyDescent="0.25"/>
    <row r="21973" x14ac:dyDescent="0.25"/>
    <row r="21974" x14ac:dyDescent="0.25"/>
    <row r="21975" x14ac:dyDescent="0.25"/>
    <row r="21976" x14ac:dyDescent="0.25"/>
    <row r="21977" x14ac:dyDescent="0.25"/>
    <row r="21978" x14ac:dyDescent="0.25"/>
    <row r="21979" x14ac:dyDescent="0.25"/>
    <row r="21980" x14ac:dyDescent="0.25"/>
    <row r="21981" x14ac:dyDescent="0.25"/>
    <row r="21982" x14ac:dyDescent="0.25"/>
    <row r="21983" x14ac:dyDescent="0.25"/>
    <row r="21984" x14ac:dyDescent="0.25"/>
    <row r="21985" x14ac:dyDescent="0.25"/>
    <row r="21986" x14ac:dyDescent="0.25"/>
    <row r="21987" x14ac:dyDescent="0.25"/>
    <row r="21988" x14ac:dyDescent="0.25"/>
    <row r="21989" x14ac:dyDescent="0.25"/>
    <row r="21990" x14ac:dyDescent="0.25"/>
    <row r="21991" x14ac:dyDescent="0.25"/>
    <row r="21992" x14ac:dyDescent="0.25"/>
    <row r="21993" x14ac:dyDescent="0.25"/>
    <row r="21994" x14ac:dyDescent="0.25"/>
    <row r="21995" x14ac:dyDescent="0.25"/>
    <row r="21996" x14ac:dyDescent="0.25"/>
    <row r="21997" x14ac:dyDescent="0.25"/>
    <row r="21998" x14ac:dyDescent="0.25"/>
    <row r="21999" x14ac:dyDescent="0.25"/>
    <row r="22000" x14ac:dyDescent="0.25"/>
    <row r="22001" x14ac:dyDescent="0.25"/>
    <row r="22002" x14ac:dyDescent="0.25"/>
    <row r="22003" x14ac:dyDescent="0.25"/>
    <row r="22004" x14ac:dyDescent="0.25"/>
    <row r="22005" x14ac:dyDescent="0.25"/>
    <row r="22006" x14ac:dyDescent="0.25"/>
    <row r="22007" x14ac:dyDescent="0.25"/>
    <row r="22008" x14ac:dyDescent="0.25"/>
    <row r="22009" x14ac:dyDescent="0.25"/>
    <row r="22010" x14ac:dyDescent="0.25"/>
    <row r="22011" x14ac:dyDescent="0.25"/>
    <row r="22012" x14ac:dyDescent="0.25"/>
    <row r="22013" x14ac:dyDescent="0.25"/>
    <row r="22014" x14ac:dyDescent="0.25"/>
    <row r="22015" x14ac:dyDescent="0.25"/>
    <row r="22016" x14ac:dyDescent="0.25"/>
    <row r="22017" x14ac:dyDescent="0.25"/>
    <row r="22018" x14ac:dyDescent="0.25"/>
    <row r="22019" x14ac:dyDescent="0.25"/>
    <row r="22020" x14ac:dyDescent="0.25"/>
    <row r="22021" x14ac:dyDescent="0.25"/>
    <row r="22022" x14ac:dyDescent="0.25"/>
    <row r="22023" x14ac:dyDescent="0.25"/>
    <row r="22024" x14ac:dyDescent="0.25"/>
    <row r="22025" x14ac:dyDescent="0.25"/>
    <row r="22026" x14ac:dyDescent="0.25"/>
    <row r="22027" x14ac:dyDescent="0.25"/>
    <row r="22028" x14ac:dyDescent="0.25"/>
    <row r="22029" x14ac:dyDescent="0.25"/>
    <row r="22030" x14ac:dyDescent="0.25"/>
    <row r="22031" x14ac:dyDescent="0.25"/>
    <row r="22032" x14ac:dyDescent="0.25"/>
    <row r="22033" x14ac:dyDescent="0.25"/>
    <row r="22034" x14ac:dyDescent="0.25"/>
    <row r="22035" x14ac:dyDescent="0.25"/>
    <row r="22036" x14ac:dyDescent="0.25"/>
    <row r="22037" x14ac:dyDescent="0.25"/>
    <row r="22038" x14ac:dyDescent="0.25"/>
    <row r="22039" x14ac:dyDescent="0.25"/>
    <row r="22040" x14ac:dyDescent="0.25"/>
    <row r="22041" x14ac:dyDescent="0.25"/>
    <row r="22042" x14ac:dyDescent="0.25"/>
    <row r="22043" x14ac:dyDescent="0.25"/>
    <row r="22044" x14ac:dyDescent="0.25"/>
    <row r="22045" x14ac:dyDescent="0.25"/>
    <row r="22046" x14ac:dyDescent="0.25"/>
    <row r="22047" x14ac:dyDescent="0.25"/>
    <row r="22048" x14ac:dyDescent="0.25"/>
    <row r="22049" x14ac:dyDescent="0.25"/>
    <row r="22050" x14ac:dyDescent="0.25"/>
    <row r="22051" x14ac:dyDescent="0.25"/>
    <row r="22052" x14ac:dyDescent="0.25"/>
    <row r="22053" x14ac:dyDescent="0.25"/>
    <row r="22054" x14ac:dyDescent="0.25"/>
    <row r="22055" x14ac:dyDescent="0.25"/>
    <row r="22056" x14ac:dyDescent="0.25"/>
    <row r="22057" x14ac:dyDescent="0.25"/>
    <row r="22058" x14ac:dyDescent="0.25"/>
    <row r="22059" x14ac:dyDescent="0.25"/>
    <row r="22060" x14ac:dyDescent="0.25"/>
    <row r="22061" x14ac:dyDescent="0.25"/>
    <row r="22062" x14ac:dyDescent="0.25"/>
    <row r="22063" x14ac:dyDescent="0.25"/>
    <row r="22064" x14ac:dyDescent="0.25"/>
    <row r="22065" x14ac:dyDescent="0.25"/>
    <row r="22066" x14ac:dyDescent="0.25"/>
    <row r="22067" x14ac:dyDescent="0.25"/>
    <row r="22068" x14ac:dyDescent="0.25"/>
    <row r="22069" x14ac:dyDescent="0.25"/>
    <row r="22070" x14ac:dyDescent="0.25"/>
    <row r="22071" x14ac:dyDescent="0.25"/>
    <row r="22072" x14ac:dyDescent="0.25"/>
    <row r="22073" x14ac:dyDescent="0.25"/>
    <row r="22074" x14ac:dyDescent="0.25"/>
    <row r="22075" x14ac:dyDescent="0.25"/>
    <row r="22076" x14ac:dyDescent="0.25"/>
    <row r="22077" x14ac:dyDescent="0.25"/>
    <row r="22078" x14ac:dyDescent="0.25"/>
    <row r="22079" x14ac:dyDescent="0.25"/>
    <row r="22080" x14ac:dyDescent="0.25"/>
    <row r="22081" x14ac:dyDescent="0.25"/>
    <row r="22082" x14ac:dyDescent="0.25"/>
    <row r="22083" x14ac:dyDescent="0.25"/>
    <row r="22084" x14ac:dyDescent="0.25"/>
    <row r="22085" x14ac:dyDescent="0.25"/>
    <row r="22086" x14ac:dyDescent="0.25"/>
    <row r="22087" x14ac:dyDescent="0.25"/>
    <row r="22088" x14ac:dyDescent="0.25"/>
    <row r="22089" x14ac:dyDescent="0.25"/>
    <row r="22090" x14ac:dyDescent="0.25"/>
    <row r="22091" x14ac:dyDescent="0.25"/>
    <row r="22092" x14ac:dyDescent="0.25"/>
    <row r="22093" x14ac:dyDescent="0.25"/>
    <row r="22094" x14ac:dyDescent="0.25"/>
    <row r="22095" x14ac:dyDescent="0.25"/>
    <row r="22096" x14ac:dyDescent="0.25"/>
    <row r="22097" x14ac:dyDescent="0.25"/>
    <row r="22098" x14ac:dyDescent="0.25"/>
    <row r="22099" x14ac:dyDescent="0.25"/>
    <row r="22100" x14ac:dyDescent="0.25"/>
    <row r="22101" x14ac:dyDescent="0.25"/>
    <row r="22102" x14ac:dyDescent="0.25"/>
    <row r="22103" x14ac:dyDescent="0.25"/>
    <row r="22104" x14ac:dyDescent="0.25"/>
    <row r="22105" x14ac:dyDescent="0.25"/>
    <row r="22106" x14ac:dyDescent="0.25"/>
    <row r="22107" x14ac:dyDescent="0.25"/>
    <row r="22108" x14ac:dyDescent="0.25"/>
    <row r="22109" x14ac:dyDescent="0.25"/>
    <row r="22110" x14ac:dyDescent="0.25"/>
    <row r="22111" x14ac:dyDescent="0.25"/>
    <row r="22112" x14ac:dyDescent="0.25"/>
    <row r="22113" x14ac:dyDescent="0.25"/>
    <row r="22114" x14ac:dyDescent="0.25"/>
    <row r="22115" x14ac:dyDescent="0.25"/>
    <row r="22116" x14ac:dyDescent="0.25"/>
    <row r="22117" x14ac:dyDescent="0.25"/>
    <row r="22118" x14ac:dyDescent="0.25"/>
    <row r="22119" x14ac:dyDescent="0.25"/>
    <row r="22120" x14ac:dyDescent="0.25"/>
    <row r="22121" x14ac:dyDescent="0.25"/>
    <row r="22122" x14ac:dyDescent="0.25"/>
    <row r="22123" x14ac:dyDescent="0.25"/>
    <row r="22124" x14ac:dyDescent="0.25"/>
    <row r="22125" x14ac:dyDescent="0.25"/>
    <row r="22126" x14ac:dyDescent="0.25"/>
    <row r="22127" x14ac:dyDescent="0.25"/>
    <row r="22128" x14ac:dyDescent="0.25"/>
    <row r="22129" x14ac:dyDescent="0.25"/>
    <row r="22130" x14ac:dyDescent="0.25"/>
    <row r="22131" x14ac:dyDescent="0.25"/>
    <row r="22132" x14ac:dyDescent="0.25"/>
    <row r="22133" x14ac:dyDescent="0.25"/>
    <row r="22134" x14ac:dyDescent="0.25"/>
    <row r="22135" x14ac:dyDescent="0.25"/>
    <row r="22136" x14ac:dyDescent="0.25"/>
    <row r="22137" x14ac:dyDescent="0.25"/>
    <row r="22138" x14ac:dyDescent="0.25"/>
    <row r="22139" x14ac:dyDescent="0.25"/>
    <row r="22140" x14ac:dyDescent="0.25"/>
    <row r="22141" x14ac:dyDescent="0.25"/>
    <row r="22142" x14ac:dyDescent="0.25"/>
    <row r="22143" x14ac:dyDescent="0.25"/>
    <row r="22144" x14ac:dyDescent="0.25"/>
    <row r="22145" x14ac:dyDescent="0.25"/>
    <row r="22146" x14ac:dyDescent="0.25"/>
    <row r="22147" x14ac:dyDescent="0.25"/>
    <row r="22148" x14ac:dyDescent="0.25"/>
    <row r="22149" x14ac:dyDescent="0.25"/>
    <row r="22150" x14ac:dyDescent="0.25"/>
    <row r="22151" x14ac:dyDescent="0.25"/>
    <row r="22152" x14ac:dyDescent="0.25"/>
    <row r="22153" x14ac:dyDescent="0.25"/>
    <row r="22154" x14ac:dyDescent="0.25"/>
    <row r="22155" x14ac:dyDescent="0.25"/>
    <row r="22156" x14ac:dyDescent="0.25"/>
    <row r="22157" x14ac:dyDescent="0.25"/>
    <row r="22158" x14ac:dyDescent="0.25"/>
    <row r="22159" x14ac:dyDescent="0.25"/>
    <row r="22160" x14ac:dyDescent="0.25"/>
    <row r="22161" x14ac:dyDescent="0.25"/>
    <row r="22162" x14ac:dyDescent="0.25"/>
    <row r="22163" x14ac:dyDescent="0.25"/>
    <row r="22164" x14ac:dyDescent="0.25"/>
    <row r="22165" x14ac:dyDescent="0.25"/>
    <row r="22166" x14ac:dyDescent="0.25"/>
    <row r="22167" x14ac:dyDescent="0.25"/>
    <row r="22168" x14ac:dyDescent="0.25"/>
    <row r="22169" x14ac:dyDescent="0.25"/>
    <row r="22170" x14ac:dyDescent="0.25"/>
    <row r="22171" x14ac:dyDescent="0.25"/>
    <row r="22172" x14ac:dyDescent="0.25"/>
    <row r="22173" x14ac:dyDescent="0.25"/>
    <row r="22174" x14ac:dyDescent="0.25"/>
    <row r="22175" x14ac:dyDescent="0.25"/>
    <row r="22176" x14ac:dyDescent="0.25"/>
    <row r="22177" x14ac:dyDescent="0.25"/>
    <row r="22178" x14ac:dyDescent="0.25"/>
    <row r="22179" x14ac:dyDescent="0.25"/>
    <row r="22180" x14ac:dyDescent="0.25"/>
    <row r="22181" x14ac:dyDescent="0.25"/>
    <row r="22182" x14ac:dyDescent="0.25"/>
    <row r="22183" x14ac:dyDescent="0.25"/>
    <row r="22184" x14ac:dyDescent="0.25"/>
    <row r="22185" x14ac:dyDescent="0.25"/>
    <row r="22186" x14ac:dyDescent="0.25"/>
    <row r="22187" x14ac:dyDescent="0.25"/>
    <row r="22188" x14ac:dyDescent="0.25"/>
    <row r="22189" x14ac:dyDescent="0.25"/>
    <row r="22190" x14ac:dyDescent="0.25"/>
    <row r="22191" x14ac:dyDescent="0.25"/>
    <row r="22192" x14ac:dyDescent="0.25"/>
    <row r="22193" x14ac:dyDescent="0.25"/>
    <row r="22194" x14ac:dyDescent="0.25"/>
    <row r="22195" x14ac:dyDescent="0.25"/>
    <row r="22196" x14ac:dyDescent="0.25"/>
    <row r="22197" x14ac:dyDescent="0.25"/>
    <row r="22198" x14ac:dyDescent="0.25"/>
    <row r="22199" x14ac:dyDescent="0.25"/>
    <row r="22200" x14ac:dyDescent="0.25"/>
    <row r="22201" x14ac:dyDescent="0.25"/>
    <row r="22202" x14ac:dyDescent="0.25"/>
    <row r="22203" x14ac:dyDescent="0.25"/>
    <row r="22204" x14ac:dyDescent="0.25"/>
    <row r="22205" x14ac:dyDescent="0.25"/>
    <row r="22206" x14ac:dyDescent="0.25"/>
    <row r="22207" x14ac:dyDescent="0.25"/>
    <row r="22208" x14ac:dyDescent="0.25"/>
    <row r="22209" x14ac:dyDescent="0.25"/>
    <row r="22210" x14ac:dyDescent="0.25"/>
    <row r="22211" x14ac:dyDescent="0.25"/>
    <row r="22212" x14ac:dyDescent="0.25"/>
    <row r="22213" x14ac:dyDescent="0.25"/>
    <row r="22214" x14ac:dyDescent="0.25"/>
    <row r="22215" x14ac:dyDescent="0.25"/>
    <row r="22216" x14ac:dyDescent="0.25"/>
    <row r="22217" x14ac:dyDescent="0.25"/>
    <row r="22218" x14ac:dyDescent="0.25"/>
    <row r="22219" x14ac:dyDescent="0.25"/>
    <row r="22220" x14ac:dyDescent="0.25"/>
    <row r="22221" x14ac:dyDescent="0.25"/>
    <row r="22222" x14ac:dyDescent="0.25"/>
    <row r="22223" x14ac:dyDescent="0.25"/>
    <row r="22224" x14ac:dyDescent="0.25"/>
    <row r="22225" x14ac:dyDescent="0.25"/>
    <row r="22226" x14ac:dyDescent="0.25"/>
    <row r="22227" x14ac:dyDescent="0.25"/>
    <row r="22228" x14ac:dyDescent="0.25"/>
    <row r="22229" x14ac:dyDescent="0.25"/>
    <row r="22230" x14ac:dyDescent="0.25"/>
    <row r="22231" x14ac:dyDescent="0.25"/>
    <row r="22232" x14ac:dyDescent="0.25"/>
    <row r="22233" x14ac:dyDescent="0.25"/>
    <row r="22234" x14ac:dyDescent="0.25"/>
    <row r="22235" x14ac:dyDescent="0.25"/>
    <row r="22236" x14ac:dyDescent="0.25"/>
    <row r="22237" x14ac:dyDescent="0.25"/>
    <row r="22238" x14ac:dyDescent="0.25"/>
    <row r="22239" x14ac:dyDescent="0.25"/>
    <row r="22240" x14ac:dyDescent="0.25"/>
    <row r="22241" x14ac:dyDescent="0.25"/>
    <row r="22242" x14ac:dyDescent="0.25"/>
    <row r="22243" x14ac:dyDescent="0.25"/>
    <row r="22244" x14ac:dyDescent="0.25"/>
    <row r="22245" x14ac:dyDescent="0.25"/>
    <row r="22246" x14ac:dyDescent="0.25"/>
    <row r="22247" x14ac:dyDescent="0.25"/>
    <row r="22248" x14ac:dyDescent="0.25"/>
    <row r="22249" x14ac:dyDescent="0.25"/>
    <row r="22250" x14ac:dyDescent="0.25"/>
    <row r="22251" x14ac:dyDescent="0.25"/>
    <row r="22252" x14ac:dyDescent="0.25"/>
    <row r="22253" x14ac:dyDescent="0.25"/>
    <row r="22254" x14ac:dyDescent="0.25"/>
    <row r="22255" x14ac:dyDescent="0.25"/>
    <row r="22256" x14ac:dyDescent="0.25"/>
    <row r="22257" x14ac:dyDescent="0.25"/>
    <row r="22258" x14ac:dyDescent="0.25"/>
    <row r="22259" x14ac:dyDescent="0.25"/>
    <row r="22260" x14ac:dyDescent="0.25"/>
    <row r="22261" x14ac:dyDescent="0.25"/>
    <row r="22262" x14ac:dyDescent="0.25"/>
    <row r="22263" x14ac:dyDescent="0.25"/>
    <row r="22264" x14ac:dyDescent="0.25"/>
    <row r="22265" x14ac:dyDescent="0.25"/>
    <row r="22266" x14ac:dyDescent="0.25"/>
    <row r="22267" x14ac:dyDescent="0.25"/>
    <row r="22268" x14ac:dyDescent="0.25"/>
    <row r="22269" x14ac:dyDescent="0.25"/>
    <row r="22270" x14ac:dyDescent="0.25"/>
    <row r="22271" x14ac:dyDescent="0.25"/>
    <row r="22272" x14ac:dyDescent="0.25"/>
    <row r="22273" x14ac:dyDescent="0.25"/>
    <row r="22274" x14ac:dyDescent="0.25"/>
    <row r="22275" x14ac:dyDescent="0.25"/>
    <row r="22276" x14ac:dyDescent="0.25"/>
    <row r="22277" x14ac:dyDescent="0.25"/>
    <row r="22278" x14ac:dyDescent="0.25"/>
    <row r="22279" x14ac:dyDescent="0.25"/>
    <row r="22280" x14ac:dyDescent="0.25"/>
    <row r="22281" x14ac:dyDescent="0.25"/>
    <row r="22282" x14ac:dyDescent="0.25"/>
    <row r="22283" x14ac:dyDescent="0.25"/>
    <row r="22284" x14ac:dyDescent="0.25"/>
    <row r="22285" x14ac:dyDescent="0.25"/>
    <row r="22286" x14ac:dyDescent="0.25"/>
    <row r="22287" x14ac:dyDescent="0.25"/>
    <row r="22288" x14ac:dyDescent="0.25"/>
    <row r="22289" x14ac:dyDescent="0.25"/>
    <row r="22290" x14ac:dyDescent="0.25"/>
    <row r="22291" x14ac:dyDescent="0.25"/>
    <row r="22292" x14ac:dyDescent="0.25"/>
    <row r="22293" x14ac:dyDescent="0.25"/>
    <row r="22294" x14ac:dyDescent="0.25"/>
    <row r="22295" x14ac:dyDescent="0.25"/>
    <row r="22296" x14ac:dyDescent="0.25"/>
    <row r="22297" x14ac:dyDescent="0.25"/>
    <row r="22298" x14ac:dyDescent="0.25"/>
    <row r="22299" x14ac:dyDescent="0.25"/>
    <row r="22300" x14ac:dyDescent="0.25"/>
    <row r="22301" x14ac:dyDescent="0.25"/>
    <row r="22302" x14ac:dyDescent="0.25"/>
    <row r="22303" x14ac:dyDescent="0.25"/>
    <row r="22304" x14ac:dyDescent="0.25"/>
    <row r="22305" x14ac:dyDescent="0.25"/>
    <row r="22306" x14ac:dyDescent="0.25"/>
    <row r="22307" x14ac:dyDescent="0.25"/>
    <row r="22308" x14ac:dyDescent="0.25"/>
    <row r="22309" x14ac:dyDescent="0.25"/>
    <row r="22310" x14ac:dyDescent="0.25"/>
    <row r="22311" x14ac:dyDescent="0.25"/>
    <row r="22312" x14ac:dyDescent="0.25"/>
    <row r="22313" x14ac:dyDescent="0.25"/>
    <row r="22314" x14ac:dyDescent="0.25"/>
    <row r="22315" x14ac:dyDescent="0.25"/>
    <row r="22316" x14ac:dyDescent="0.25"/>
    <row r="22317" x14ac:dyDescent="0.25"/>
    <row r="22318" x14ac:dyDescent="0.25"/>
    <row r="22319" x14ac:dyDescent="0.25"/>
    <row r="22320" x14ac:dyDescent="0.25"/>
    <row r="22321" x14ac:dyDescent="0.25"/>
    <row r="22322" x14ac:dyDescent="0.25"/>
    <row r="22323" x14ac:dyDescent="0.25"/>
    <row r="22324" x14ac:dyDescent="0.25"/>
    <row r="22325" x14ac:dyDescent="0.25"/>
    <row r="22326" x14ac:dyDescent="0.25"/>
    <row r="22327" x14ac:dyDescent="0.25"/>
    <row r="22328" x14ac:dyDescent="0.25"/>
    <row r="22329" x14ac:dyDescent="0.25"/>
    <row r="22330" x14ac:dyDescent="0.25"/>
    <row r="22331" x14ac:dyDescent="0.25"/>
    <row r="22332" x14ac:dyDescent="0.25"/>
    <row r="22333" x14ac:dyDescent="0.25"/>
    <row r="22334" x14ac:dyDescent="0.25"/>
    <row r="22335" x14ac:dyDescent="0.25"/>
    <row r="22336" x14ac:dyDescent="0.25"/>
    <row r="22337" x14ac:dyDescent="0.25"/>
    <row r="22338" x14ac:dyDescent="0.25"/>
    <row r="22339" x14ac:dyDescent="0.25"/>
    <row r="22340" x14ac:dyDescent="0.25"/>
    <row r="22341" x14ac:dyDescent="0.25"/>
    <row r="22342" x14ac:dyDescent="0.25"/>
    <row r="22343" x14ac:dyDescent="0.25"/>
    <row r="22344" x14ac:dyDescent="0.25"/>
    <row r="22345" x14ac:dyDescent="0.25"/>
    <row r="22346" x14ac:dyDescent="0.25"/>
    <row r="22347" x14ac:dyDescent="0.25"/>
    <row r="22348" x14ac:dyDescent="0.25"/>
    <row r="22349" x14ac:dyDescent="0.25"/>
    <row r="22350" x14ac:dyDescent="0.25"/>
    <row r="22351" x14ac:dyDescent="0.25"/>
    <row r="22352" x14ac:dyDescent="0.25"/>
    <row r="22353" x14ac:dyDescent="0.25"/>
    <row r="22354" x14ac:dyDescent="0.25"/>
    <row r="22355" x14ac:dyDescent="0.25"/>
    <row r="22356" x14ac:dyDescent="0.25"/>
    <row r="22357" x14ac:dyDescent="0.25"/>
    <row r="22358" x14ac:dyDescent="0.25"/>
    <row r="22359" x14ac:dyDescent="0.25"/>
    <row r="22360" x14ac:dyDescent="0.25"/>
    <row r="22361" x14ac:dyDescent="0.25"/>
    <row r="22362" x14ac:dyDescent="0.25"/>
    <row r="22363" x14ac:dyDescent="0.25"/>
    <row r="22364" x14ac:dyDescent="0.25"/>
    <row r="22365" x14ac:dyDescent="0.25"/>
    <row r="22366" x14ac:dyDescent="0.25"/>
    <row r="22367" x14ac:dyDescent="0.25"/>
    <row r="22368" x14ac:dyDescent="0.25"/>
    <row r="22369" x14ac:dyDescent="0.25"/>
    <row r="22370" x14ac:dyDescent="0.25"/>
    <row r="22371" x14ac:dyDescent="0.25"/>
    <row r="22372" x14ac:dyDescent="0.25"/>
    <row r="22373" x14ac:dyDescent="0.25"/>
    <row r="22374" x14ac:dyDescent="0.25"/>
    <row r="22375" x14ac:dyDescent="0.25"/>
    <row r="22376" x14ac:dyDescent="0.25"/>
    <row r="22377" x14ac:dyDescent="0.25"/>
    <row r="22378" x14ac:dyDescent="0.25"/>
    <row r="22379" x14ac:dyDescent="0.25"/>
    <row r="22380" x14ac:dyDescent="0.25"/>
    <row r="22381" x14ac:dyDescent="0.25"/>
    <row r="22382" x14ac:dyDescent="0.25"/>
    <row r="22383" x14ac:dyDescent="0.25"/>
    <row r="22384" x14ac:dyDescent="0.25"/>
    <row r="22385" x14ac:dyDescent="0.25"/>
    <row r="22386" x14ac:dyDescent="0.25"/>
    <row r="22387" x14ac:dyDescent="0.25"/>
    <row r="22388" x14ac:dyDescent="0.25"/>
    <row r="22389" x14ac:dyDescent="0.25"/>
    <row r="22390" x14ac:dyDescent="0.25"/>
    <row r="22391" x14ac:dyDescent="0.25"/>
    <row r="22392" x14ac:dyDescent="0.25"/>
    <row r="22393" x14ac:dyDescent="0.25"/>
    <row r="22394" x14ac:dyDescent="0.25"/>
    <row r="22395" x14ac:dyDescent="0.25"/>
    <row r="22396" x14ac:dyDescent="0.25"/>
    <row r="22397" x14ac:dyDescent="0.25"/>
    <row r="22398" x14ac:dyDescent="0.25"/>
    <row r="22399" x14ac:dyDescent="0.25"/>
    <row r="22400" x14ac:dyDescent="0.25"/>
    <row r="22401" x14ac:dyDescent="0.25"/>
    <row r="22402" x14ac:dyDescent="0.25"/>
    <row r="22403" x14ac:dyDescent="0.25"/>
    <row r="22404" x14ac:dyDescent="0.25"/>
    <row r="22405" x14ac:dyDescent="0.25"/>
    <row r="22406" x14ac:dyDescent="0.25"/>
    <row r="22407" x14ac:dyDescent="0.25"/>
    <row r="22408" x14ac:dyDescent="0.25"/>
    <row r="22409" x14ac:dyDescent="0.25"/>
    <row r="22410" x14ac:dyDescent="0.25"/>
    <row r="22411" x14ac:dyDescent="0.25"/>
    <row r="22412" x14ac:dyDescent="0.25"/>
    <row r="22413" x14ac:dyDescent="0.25"/>
    <row r="22414" x14ac:dyDescent="0.25"/>
    <row r="22415" x14ac:dyDescent="0.25"/>
    <row r="22416" x14ac:dyDescent="0.25"/>
    <row r="22417" x14ac:dyDescent="0.25"/>
    <row r="22418" x14ac:dyDescent="0.25"/>
    <row r="22419" x14ac:dyDescent="0.25"/>
    <row r="22420" x14ac:dyDescent="0.25"/>
    <row r="22421" x14ac:dyDescent="0.25"/>
    <row r="22422" x14ac:dyDescent="0.25"/>
    <row r="22423" x14ac:dyDescent="0.25"/>
    <row r="22424" x14ac:dyDescent="0.25"/>
    <row r="22425" x14ac:dyDescent="0.25"/>
    <row r="22426" x14ac:dyDescent="0.25"/>
    <row r="22427" x14ac:dyDescent="0.25"/>
    <row r="22428" x14ac:dyDescent="0.25"/>
    <row r="22429" x14ac:dyDescent="0.25"/>
    <row r="22430" x14ac:dyDescent="0.25"/>
    <row r="22431" x14ac:dyDescent="0.25"/>
    <row r="22432" x14ac:dyDescent="0.25"/>
    <row r="22433" x14ac:dyDescent="0.25"/>
    <row r="22434" x14ac:dyDescent="0.25"/>
    <row r="22435" x14ac:dyDescent="0.25"/>
    <row r="22436" x14ac:dyDescent="0.25"/>
    <row r="22437" x14ac:dyDescent="0.25"/>
    <row r="22438" x14ac:dyDescent="0.25"/>
    <row r="22439" x14ac:dyDescent="0.25"/>
    <row r="22440" x14ac:dyDescent="0.25"/>
    <row r="22441" x14ac:dyDescent="0.25"/>
    <row r="22442" x14ac:dyDescent="0.25"/>
    <row r="22443" x14ac:dyDescent="0.25"/>
    <row r="22444" x14ac:dyDescent="0.25"/>
    <row r="22445" x14ac:dyDescent="0.25"/>
    <row r="22446" x14ac:dyDescent="0.25"/>
    <row r="22447" x14ac:dyDescent="0.25"/>
    <row r="22448" x14ac:dyDescent="0.25"/>
    <row r="22449" x14ac:dyDescent="0.25"/>
    <row r="22450" x14ac:dyDescent="0.25"/>
    <row r="22451" x14ac:dyDescent="0.25"/>
    <row r="22452" x14ac:dyDescent="0.25"/>
    <row r="22453" x14ac:dyDescent="0.25"/>
    <row r="22454" x14ac:dyDescent="0.25"/>
    <row r="22455" x14ac:dyDescent="0.25"/>
    <row r="22456" x14ac:dyDescent="0.25"/>
    <row r="22457" x14ac:dyDescent="0.25"/>
    <row r="22458" x14ac:dyDescent="0.25"/>
    <row r="22459" x14ac:dyDescent="0.25"/>
    <row r="22460" x14ac:dyDescent="0.25"/>
    <row r="22461" x14ac:dyDescent="0.25"/>
    <row r="22462" x14ac:dyDescent="0.25"/>
    <row r="22463" x14ac:dyDescent="0.25"/>
    <row r="22464" x14ac:dyDescent="0.25"/>
    <row r="22465" x14ac:dyDescent="0.25"/>
    <row r="22466" x14ac:dyDescent="0.25"/>
    <row r="22467" x14ac:dyDescent="0.25"/>
    <row r="22468" x14ac:dyDescent="0.25"/>
    <row r="22469" x14ac:dyDescent="0.25"/>
    <row r="22470" x14ac:dyDescent="0.25"/>
    <row r="22471" x14ac:dyDescent="0.25"/>
    <row r="22472" x14ac:dyDescent="0.25"/>
    <row r="22473" x14ac:dyDescent="0.25"/>
    <row r="22474" x14ac:dyDescent="0.25"/>
    <row r="22475" x14ac:dyDescent="0.25"/>
    <row r="22476" x14ac:dyDescent="0.25"/>
    <row r="22477" x14ac:dyDescent="0.25"/>
    <row r="22478" x14ac:dyDescent="0.25"/>
    <row r="22479" x14ac:dyDescent="0.25"/>
    <row r="22480" x14ac:dyDescent="0.25"/>
    <row r="22481" x14ac:dyDescent="0.25"/>
    <row r="22482" x14ac:dyDescent="0.25"/>
    <row r="22483" x14ac:dyDescent="0.25"/>
    <row r="22484" x14ac:dyDescent="0.25"/>
    <row r="22485" x14ac:dyDescent="0.25"/>
    <row r="22486" x14ac:dyDescent="0.25"/>
    <row r="22487" x14ac:dyDescent="0.25"/>
    <row r="22488" x14ac:dyDescent="0.25"/>
    <row r="22489" x14ac:dyDescent="0.25"/>
    <row r="22490" x14ac:dyDescent="0.25"/>
    <row r="22491" x14ac:dyDescent="0.25"/>
    <row r="22492" x14ac:dyDescent="0.25"/>
    <row r="22493" x14ac:dyDescent="0.25"/>
    <row r="22494" x14ac:dyDescent="0.25"/>
    <row r="22495" x14ac:dyDescent="0.25"/>
    <row r="22496" x14ac:dyDescent="0.25"/>
    <row r="22497" x14ac:dyDescent="0.25"/>
    <row r="22498" x14ac:dyDescent="0.25"/>
    <row r="22499" x14ac:dyDescent="0.25"/>
    <row r="22500" x14ac:dyDescent="0.25"/>
    <row r="22501" x14ac:dyDescent="0.25"/>
    <row r="22502" x14ac:dyDescent="0.25"/>
    <row r="22503" x14ac:dyDescent="0.25"/>
    <row r="22504" x14ac:dyDescent="0.25"/>
    <row r="22505" x14ac:dyDescent="0.25"/>
    <row r="22506" x14ac:dyDescent="0.25"/>
    <row r="22507" x14ac:dyDescent="0.25"/>
    <row r="22508" x14ac:dyDescent="0.25"/>
    <row r="22509" x14ac:dyDescent="0.25"/>
    <row r="22510" x14ac:dyDescent="0.25"/>
    <row r="22511" x14ac:dyDescent="0.25"/>
    <row r="22512" x14ac:dyDescent="0.25"/>
    <row r="22513" x14ac:dyDescent="0.25"/>
    <row r="22514" x14ac:dyDescent="0.25"/>
    <row r="22515" x14ac:dyDescent="0.25"/>
    <row r="22516" x14ac:dyDescent="0.25"/>
    <row r="22517" x14ac:dyDescent="0.25"/>
    <row r="22518" x14ac:dyDescent="0.25"/>
    <row r="22519" x14ac:dyDescent="0.25"/>
    <row r="22520" x14ac:dyDescent="0.25"/>
    <row r="22521" x14ac:dyDescent="0.25"/>
    <row r="22522" x14ac:dyDescent="0.25"/>
    <row r="22523" x14ac:dyDescent="0.25"/>
    <row r="22524" x14ac:dyDescent="0.25"/>
    <row r="22525" x14ac:dyDescent="0.25"/>
    <row r="22526" x14ac:dyDescent="0.25"/>
    <row r="22527" x14ac:dyDescent="0.25"/>
    <row r="22528" x14ac:dyDescent="0.25"/>
    <row r="22529" x14ac:dyDescent="0.25"/>
    <row r="22530" x14ac:dyDescent="0.25"/>
    <row r="22531" x14ac:dyDescent="0.25"/>
    <row r="22532" x14ac:dyDescent="0.25"/>
    <row r="22533" x14ac:dyDescent="0.25"/>
    <row r="22534" x14ac:dyDescent="0.25"/>
    <row r="22535" x14ac:dyDescent="0.25"/>
    <row r="22536" x14ac:dyDescent="0.25"/>
    <row r="22537" x14ac:dyDescent="0.25"/>
    <row r="22538" x14ac:dyDescent="0.25"/>
    <row r="22539" x14ac:dyDescent="0.25"/>
    <row r="22540" x14ac:dyDescent="0.25"/>
    <row r="22541" x14ac:dyDescent="0.25"/>
    <row r="22542" x14ac:dyDescent="0.25"/>
    <row r="22543" x14ac:dyDescent="0.25"/>
    <row r="22544" x14ac:dyDescent="0.25"/>
    <row r="22545" x14ac:dyDescent="0.25"/>
    <row r="22546" x14ac:dyDescent="0.25"/>
    <row r="22547" x14ac:dyDescent="0.25"/>
    <row r="22548" x14ac:dyDescent="0.25"/>
    <row r="22549" x14ac:dyDescent="0.25"/>
    <row r="22550" x14ac:dyDescent="0.25"/>
    <row r="22551" x14ac:dyDescent="0.25"/>
    <row r="22552" x14ac:dyDescent="0.25"/>
    <row r="22553" x14ac:dyDescent="0.25"/>
    <row r="22554" x14ac:dyDescent="0.25"/>
    <row r="22555" x14ac:dyDescent="0.25"/>
    <row r="22556" x14ac:dyDescent="0.25"/>
    <row r="22557" x14ac:dyDescent="0.25"/>
    <row r="22558" x14ac:dyDescent="0.25"/>
    <row r="22559" x14ac:dyDescent="0.25"/>
    <row r="22560" x14ac:dyDescent="0.25"/>
    <row r="22561" x14ac:dyDescent="0.25"/>
    <row r="22562" x14ac:dyDescent="0.25"/>
    <row r="22563" x14ac:dyDescent="0.25"/>
    <row r="22564" x14ac:dyDescent="0.25"/>
    <row r="22565" x14ac:dyDescent="0.25"/>
    <row r="22566" x14ac:dyDescent="0.25"/>
    <row r="22567" x14ac:dyDescent="0.25"/>
    <row r="22568" x14ac:dyDescent="0.25"/>
    <row r="22569" x14ac:dyDescent="0.25"/>
    <row r="22570" x14ac:dyDescent="0.25"/>
    <row r="22571" x14ac:dyDescent="0.25"/>
    <row r="22572" x14ac:dyDescent="0.25"/>
    <row r="22573" x14ac:dyDescent="0.25"/>
    <row r="22574" x14ac:dyDescent="0.25"/>
    <row r="22575" x14ac:dyDescent="0.25"/>
    <row r="22576" x14ac:dyDescent="0.25"/>
    <row r="22577" x14ac:dyDescent="0.25"/>
    <row r="22578" x14ac:dyDescent="0.25"/>
    <row r="22579" x14ac:dyDescent="0.25"/>
    <row r="22580" x14ac:dyDescent="0.25"/>
    <row r="22581" x14ac:dyDescent="0.25"/>
    <row r="22582" x14ac:dyDescent="0.25"/>
    <row r="22583" x14ac:dyDescent="0.25"/>
    <row r="22584" x14ac:dyDescent="0.25"/>
    <row r="22585" x14ac:dyDescent="0.25"/>
    <row r="22586" x14ac:dyDescent="0.25"/>
    <row r="22587" x14ac:dyDescent="0.25"/>
    <row r="22588" x14ac:dyDescent="0.25"/>
    <row r="22589" x14ac:dyDescent="0.25"/>
    <row r="22590" x14ac:dyDescent="0.25"/>
    <row r="22591" x14ac:dyDescent="0.25"/>
    <row r="22592" x14ac:dyDescent="0.25"/>
    <row r="22593" x14ac:dyDescent="0.25"/>
    <row r="22594" x14ac:dyDescent="0.25"/>
    <row r="22595" x14ac:dyDescent="0.25"/>
    <row r="22596" x14ac:dyDescent="0.25"/>
    <row r="22597" x14ac:dyDescent="0.25"/>
    <row r="22598" x14ac:dyDescent="0.25"/>
    <row r="22599" x14ac:dyDescent="0.25"/>
    <row r="22600" x14ac:dyDescent="0.25"/>
    <row r="22601" x14ac:dyDescent="0.25"/>
    <row r="22602" x14ac:dyDescent="0.25"/>
    <row r="22603" x14ac:dyDescent="0.25"/>
    <row r="22604" x14ac:dyDescent="0.25"/>
    <row r="22605" x14ac:dyDescent="0.25"/>
    <row r="22606" x14ac:dyDescent="0.25"/>
    <row r="22607" x14ac:dyDescent="0.25"/>
    <row r="22608" x14ac:dyDescent="0.25"/>
    <row r="22609" x14ac:dyDescent="0.25"/>
    <row r="22610" x14ac:dyDescent="0.25"/>
    <row r="22611" x14ac:dyDescent="0.25"/>
    <row r="22612" x14ac:dyDescent="0.25"/>
    <row r="22613" x14ac:dyDescent="0.25"/>
    <row r="22614" x14ac:dyDescent="0.25"/>
    <row r="22615" x14ac:dyDescent="0.25"/>
    <row r="22616" x14ac:dyDescent="0.25"/>
    <row r="22617" x14ac:dyDescent="0.25"/>
    <row r="22618" x14ac:dyDescent="0.25"/>
    <row r="22619" x14ac:dyDescent="0.25"/>
    <row r="22620" x14ac:dyDescent="0.25"/>
    <row r="22621" x14ac:dyDescent="0.25"/>
    <row r="22622" x14ac:dyDescent="0.25"/>
    <row r="22623" x14ac:dyDescent="0.25"/>
    <row r="22624" x14ac:dyDescent="0.25"/>
    <row r="22625" x14ac:dyDescent="0.25"/>
    <row r="22626" x14ac:dyDescent="0.25"/>
    <row r="22627" x14ac:dyDescent="0.25"/>
    <row r="22628" x14ac:dyDescent="0.25"/>
    <row r="22629" x14ac:dyDescent="0.25"/>
    <row r="22630" x14ac:dyDescent="0.25"/>
    <row r="22631" x14ac:dyDescent="0.25"/>
    <row r="22632" x14ac:dyDescent="0.25"/>
    <row r="22633" x14ac:dyDescent="0.25"/>
    <row r="22634" x14ac:dyDescent="0.25"/>
    <row r="22635" x14ac:dyDescent="0.25"/>
    <row r="22636" x14ac:dyDescent="0.25"/>
    <row r="22637" x14ac:dyDescent="0.25"/>
    <row r="22638" x14ac:dyDescent="0.25"/>
    <row r="22639" x14ac:dyDescent="0.25"/>
    <row r="22640" x14ac:dyDescent="0.25"/>
    <row r="22641" x14ac:dyDescent="0.25"/>
    <row r="22642" x14ac:dyDescent="0.25"/>
    <row r="22643" x14ac:dyDescent="0.25"/>
    <row r="22644" x14ac:dyDescent="0.25"/>
    <row r="22645" x14ac:dyDescent="0.25"/>
    <row r="22646" x14ac:dyDescent="0.25"/>
    <row r="22647" x14ac:dyDescent="0.25"/>
    <row r="22648" x14ac:dyDescent="0.25"/>
    <row r="22649" x14ac:dyDescent="0.25"/>
    <row r="22650" x14ac:dyDescent="0.25"/>
    <row r="22651" x14ac:dyDescent="0.25"/>
    <row r="22652" x14ac:dyDescent="0.25"/>
    <row r="22653" x14ac:dyDescent="0.25"/>
    <row r="22654" x14ac:dyDescent="0.25"/>
    <row r="22655" x14ac:dyDescent="0.25"/>
    <row r="22656" x14ac:dyDescent="0.25"/>
    <row r="22657" x14ac:dyDescent="0.25"/>
    <row r="22658" x14ac:dyDescent="0.25"/>
    <row r="22659" x14ac:dyDescent="0.25"/>
    <row r="22660" x14ac:dyDescent="0.25"/>
    <row r="22661" x14ac:dyDescent="0.25"/>
    <row r="22662" x14ac:dyDescent="0.25"/>
    <row r="22663" x14ac:dyDescent="0.25"/>
    <row r="22664" x14ac:dyDescent="0.25"/>
    <row r="22665" x14ac:dyDescent="0.25"/>
    <row r="22666" x14ac:dyDescent="0.25"/>
    <row r="22667" x14ac:dyDescent="0.25"/>
    <row r="22668" x14ac:dyDescent="0.25"/>
    <row r="22669" x14ac:dyDescent="0.25"/>
    <row r="22670" x14ac:dyDescent="0.25"/>
    <row r="22671" x14ac:dyDescent="0.25"/>
    <row r="22672" x14ac:dyDescent="0.25"/>
    <row r="22673" x14ac:dyDescent="0.25"/>
    <row r="22674" x14ac:dyDescent="0.25"/>
    <row r="22675" x14ac:dyDescent="0.25"/>
    <row r="22676" x14ac:dyDescent="0.25"/>
    <row r="22677" x14ac:dyDescent="0.25"/>
    <row r="22678" x14ac:dyDescent="0.25"/>
    <row r="22679" x14ac:dyDescent="0.25"/>
    <row r="22680" x14ac:dyDescent="0.25"/>
    <row r="22681" x14ac:dyDescent="0.25"/>
    <row r="22682" x14ac:dyDescent="0.25"/>
    <row r="22683" x14ac:dyDescent="0.25"/>
    <row r="22684" x14ac:dyDescent="0.25"/>
    <row r="22685" x14ac:dyDescent="0.25"/>
    <row r="22686" x14ac:dyDescent="0.25"/>
    <row r="22687" x14ac:dyDescent="0.25"/>
    <row r="22688" x14ac:dyDescent="0.25"/>
    <row r="22689" x14ac:dyDescent="0.25"/>
    <row r="22690" x14ac:dyDescent="0.25"/>
    <row r="22691" x14ac:dyDescent="0.25"/>
    <row r="22692" x14ac:dyDescent="0.25"/>
    <row r="22693" x14ac:dyDescent="0.25"/>
    <row r="22694" x14ac:dyDescent="0.25"/>
    <row r="22695" x14ac:dyDescent="0.25"/>
    <row r="22696" x14ac:dyDescent="0.25"/>
    <row r="22697" x14ac:dyDescent="0.25"/>
    <row r="22698" x14ac:dyDescent="0.25"/>
    <row r="22699" x14ac:dyDescent="0.25"/>
    <row r="22700" x14ac:dyDescent="0.25"/>
    <row r="22701" x14ac:dyDescent="0.25"/>
    <row r="22702" x14ac:dyDescent="0.25"/>
    <row r="22703" x14ac:dyDescent="0.25"/>
    <row r="22704" x14ac:dyDescent="0.25"/>
    <row r="22705" x14ac:dyDescent="0.25"/>
    <row r="22706" x14ac:dyDescent="0.25"/>
    <row r="22707" x14ac:dyDescent="0.25"/>
    <row r="22708" x14ac:dyDescent="0.25"/>
    <row r="22709" x14ac:dyDescent="0.25"/>
    <row r="22710" x14ac:dyDescent="0.25"/>
    <row r="22711" x14ac:dyDescent="0.25"/>
    <row r="22712" x14ac:dyDescent="0.25"/>
    <row r="22713" x14ac:dyDescent="0.25"/>
    <row r="22714" x14ac:dyDescent="0.25"/>
    <row r="22715" x14ac:dyDescent="0.25"/>
    <row r="22716" x14ac:dyDescent="0.25"/>
    <row r="22717" x14ac:dyDescent="0.25"/>
    <row r="22718" x14ac:dyDescent="0.25"/>
    <row r="22719" x14ac:dyDescent="0.25"/>
    <row r="22720" x14ac:dyDescent="0.25"/>
    <row r="22721" x14ac:dyDescent="0.25"/>
    <row r="22722" x14ac:dyDescent="0.25"/>
    <row r="22723" x14ac:dyDescent="0.25"/>
    <row r="22724" x14ac:dyDescent="0.25"/>
    <row r="22725" x14ac:dyDescent="0.25"/>
    <row r="22726" x14ac:dyDescent="0.25"/>
    <row r="22727" x14ac:dyDescent="0.25"/>
    <row r="22728" x14ac:dyDescent="0.25"/>
    <row r="22729" x14ac:dyDescent="0.25"/>
    <row r="22730" x14ac:dyDescent="0.25"/>
    <row r="22731" x14ac:dyDescent="0.25"/>
    <row r="22732" x14ac:dyDescent="0.25"/>
    <row r="22733" x14ac:dyDescent="0.25"/>
    <row r="22734" x14ac:dyDescent="0.25"/>
    <row r="22735" x14ac:dyDescent="0.25"/>
    <row r="22736" x14ac:dyDescent="0.25"/>
    <row r="22737" x14ac:dyDescent="0.25"/>
    <row r="22738" x14ac:dyDescent="0.25"/>
    <row r="22739" x14ac:dyDescent="0.25"/>
    <row r="22740" x14ac:dyDescent="0.25"/>
    <row r="22741" x14ac:dyDescent="0.25"/>
    <row r="22742" x14ac:dyDescent="0.25"/>
    <row r="22743" x14ac:dyDescent="0.25"/>
    <row r="22744" x14ac:dyDescent="0.25"/>
    <row r="22745" x14ac:dyDescent="0.25"/>
    <row r="22746" x14ac:dyDescent="0.25"/>
    <row r="22747" x14ac:dyDescent="0.25"/>
    <row r="22748" x14ac:dyDescent="0.25"/>
    <row r="22749" x14ac:dyDescent="0.25"/>
    <row r="22750" x14ac:dyDescent="0.25"/>
    <row r="22751" x14ac:dyDescent="0.25"/>
    <row r="22752" x14ac:dyDescent="0.25"/>
    <row r="22753" x14ac:dyDescent="0.25"/>
    <row r="22754" x14ac:dyDescent="0.25"/>
    <row r="22755" x14ac:dyDescent="0.25"/>
    <row r="22756" x14ac:dyDescent="0.25"/>
    <row r="22757" x14ac:dyDescent="0.25"/>
    <row r="22758" x14ac:dyDescent="0.25"/>
    <row r="22759" x14ac:dyDescent="0.25"/>
    <row r="22760" x14ac:dyDescent="0.25"/>
    <row r="22761" x14ac:dyDescent="0.25"/>
    <row r="22762" x14ac:dyDescent="0.25"/>
    <row r="22763" x14ac:dyDescent="0.25"/>
    <row r="22764" x14ac:dyDescent="0.25"/>
    <row r="22765" x14ac:dyDescent="0.25"/>
    <row r="22766" x14ac:dyDescent="0.25"/>
    <row r="22767" x14ac:dyDescent="0.25"/>
    <row r="22768" x14ac:dyDescent="0.25"/>
    <row r="22769" x14ac:dyDescent="0.25"/>
    <row r="22770" x14ac:dyDescent="0.25"/>
    <row r="22771" x14ac:dyDescent="0.25"/>
    <row r="22772" x14ac:dyDescent="0.25"/>
    <row r="22773" x14ac:dyDescent="0.25"/>
    <row r="22774" x14ac:dyDescent="0.25"/>
    <row r="22775" x14ac:dyDescent="0.25"/>
    <row r="22776" x14ac:dyDescent="0.25"/>
    <row r="22777" x14ac:dyDescent="0.25"/>
    <row r="22778" x14ac:dyDescent="0.25"/>
    <row r="22779" x14ac:dyDescent="0.25"/>
    <row r="22780" x14ac:dyDescent="0.25"/>
    <row r="22781" x14ac:dyDescent="0.25"/>
    <row r="22782" x14ac:dyDescent="0.25"/>
    <row r="22783" x14ac:dyDescent="0.25"/>
    <row r="22784" x14ac:dyDescent="0.25"/>
    <row r="22785" x14ac:dyDescent="0.25"/>
    <row r="22786" x14ac:dyDescent="0.25"/>
    <row r="22787" x14ac:dyDescent="0.25"/>
    <row r="22788" x14ac:dyDescent="0.25"/>
    <row r="22789" x14ac:dyDescent="0.25"/>
    <row r="22790" x14ac:dyDescent="0.25"/>
    <row r="22791" x14ac:dyDescent="0.25"/>
    <row r="22792" x14ac:dyDescent="0.25"/>
    <row r="22793" x14ac:dyDescent="0.25"/>
    <row r="22794" x14ac:dyDescent="0.25"/>
    <row r="22795" x14ac:dyDescent="0.25"/>
    <row r="22796" x14ac:dyDescent="0.25"/>
    <row r="22797" x14ac:dyDescent="0.25"/>
    <row r="22798" x14ac:dyDescent="0.25"/>
    <row r="22799" x14ac:dyDescent="0.25"/>
    <row r="22800" x14ac:dyDescent="0.25"/>
    <row r="22801" x14ac:dyDescent="0.25"/>
    <row r="22802" x14ac:dyDescent="0.25"/>
    <row r="22803" x14ac:dyDescent="0.25"/>
    <row r="22804" x14ac:dyDescent="0.25"/>
    <row r="22805" x14ac:dyDescent="0.25"/>
    <row r="22806" x14ac:dyDescent="0.25"/>
    <row r="22807" x14ac:dyDescent="0.25"/>
    <row r="22808" x14ac:dyDescent="0.25"/>
    <row r="22809" x14ac:dyDescent="0.25"/>
    <row r="22810" x14ac:dyDescent="0.25"/>
    <row r="22811" x14ac:dyDescent="0.25"/>
    <row r="22812" x14ac:dyDescent="0.25"/>
    <row r="22813" x14ac:dyDescent="0.25"/>
    <row r="22814" x14ac:dyDescent="0.25"/>
    <row r="22815" x14ac:dyDescent="0.25"/>
    <row r="22816" x14ac:dyDescent="0.25"/>
    <row r="22817" x14ac:dyDescent="0.25"/>
    <row r="22818" x14ac:dyDescent="0.25"/>
    <row r="22819" x14ac:dyDescent="0.25"/>
    <row r="22820" x14ac:dyDescent="0.25"/>
    <row r="22821" x14ac:dyDescent="0.25"/>
    <row r="22822" x14ac:dyDescent="0.25"/>
    <row r="22823" x14ac:dyDescent="0.25"/>
    <row r="22824" x14ac:dyDescent="0.25"/>
    <row r="22825" x14ac:dyDescent="0.25"/>
    <row r="22826" x14ac:dyDescent="0.25"/>
    <row r="22827" x14ac:dyDescent="0.25"/>
    <row r="22828" x14ac:dyDescent="0.25"/>
    <row r="22829" x14ac:dyDescent="0.25"/>
    <row r="22830" x14ac:dyDescent="0.25"/>
    <row r="22831" x14ac:dyDescent="0.25"/>
    <row r="22832" x14ac:dyDescent="0.25"/>
    <row r="22833" x14ac:dyDescent="0.25"/>
    <row r="22834" x14ac:dyDescent="0.25"/>
    <row r="22835" x14ac:dyDescent="0.25"/>
    <row r="22836" x14ac:dyDescent="0.25"/>
    <row r="22837" x14ac:dyDescent="0.25"/>
    <row r="22838" x14ac:dyDescent="0.25"/>
    <row r="22839" x14ac:dyDescent="0.25"/>
    <row r="22840" x14ac:dyDescent="0.25"/>
    <row r="22841" x14ac:dyDescent="0.25"/>
    <row r="22842" x14ac:dyDescent="0.25"/>
    <row r="22843" x14ac:dyDescent="0.25"/>
    <row r="22844" x14ac:dyDescent="0.25"/>
    <row r="22845" x14ac:dyDescent="0.25"/>
    <row r="22846" x14ac:dyDescent="0.25"/>
    <row r="22847" x14ac:dyDescent="0.25"/>
    <row r="22848" x14ac:dyDescent="0.25"/>
    <row r="22849" x14ac:dyDescent="0.25"/>
    <row r="22850" x14ac:dyDescent="0.25"/>
    <row r="22851" x14ac:dyDescent="0.25"/>
    <row r="22852" x14ac:dyDescent="0.25"/>
    <row r="22853" x14ac:dyDescent="0.25"/>
    <row r="22854" x14ac:dyDescent="0.25"/>
    <row r="22855" x14ac:dyDescent="0.25"/>
    <row r="22856" x14ac:dyDescent="0.25"/>
    <row r="22857" x14ac:dyDescent="0.25"/>
    <row r="22858" x14ac:dyDescent="0.25"/>
    <row r="22859" x14ac:dyDescent="0.25"/>
    <row r="22860" x14ac:dyDescent="0.25"/>
    <row r="22861" x14ac:dyDescent="0.25"/>
    <row r="22862" x14ac:dyDescent="0.25"/>
    <row r="22863" x14ac:dyDescent="0.25"/>
    <row r="22864" x14ac:dyDescent="0.25"/>
    <row r="22865" x14ac:dyDescent="0.25"/>
    <row r="22866" x14ac:dyDescent="0.25"/>
    <row r="22867" x14ac:dyDescent="0.25"/>
    <row r="22868" x14ac:dyDescent="0.25"/>
    <row r="22869" x14ac:dyDescent="0.25"/>
    <row r="22870" x14ac:dyDescent="0.25"/>
    <row r="22871" x14ac:dyDescent="0.25"/>
    <row r="22872" x14ac:dyDescent="0.25"/>
    <row r="22873" x14ac:dyDescent="0.25"/>
    <row r="22874" x14ac:dyDescent="0.25"/>
    <row r="22875" x14ac:dyDescent="0.25"/>
    <row r="22876" x14ac:dyDescent="0.25"/>
    <row r="22877" x14ac:dyDescent="0.25"/>
    <row r="22878" x14ac:dyDescent="0.25"/>
    <row r="22879" x14ac:dyDescent="0.25"/>
    <row r="22880" x14ac:dyDescent="0.25"/>
    <row r="22881" x14ac:dyDescent="0.25"/>
    <row r="22882" x14ac:dyDescent="0.25"/>
    <row r="22883" x14ac:dyDescent="0.25"/>
    <row r="22884" x14ac:dyDescent="0.25"/>
    <row r="22885" x14ac:dyDescent="0.25"/>
    <row r="22886" x14ac:dyDescent="0.25"/>
    <row r="22887" x14ac:dyDescent="0.25"/>
    <row r="22888" x14ac:dyDescent="0.25"/>
    <row r="22889" x14ac:dyDescent="0.25"/>
    <row r="22890" x14ac:dyDescent="0.25"/>
    <row r="22891" x14ac:dyDescent="0.25"/>
    <row r="22892" x14ac:dyDescent="0.25"/>
    <row r="22893" x14ac:dyDescent="0.25"/>
    <row r="22894" x14ac:dyDescent="0.25"/>
    <row r="22895" x14ac:dyDescent="0.25"/>
    <row r="22896" x14ac:dyDescent="0.25"/>
    <row r="22897" x14ac:dyDescent="0.25"/>
    <row r="22898" x14ac:dyDescent="0.25"/>
    <row r="22899" x14ac:dyDescent="0.25"/>
    <row r="22900" x14ac:dyDescent="0.25"/>
    <row r="22901" x14ac:dyDescent="0.25"/>
    <row r="22902" x14ac:dyDescent="0.25"/>
    <row r="22903" x14ac:dyDescent="0.25"/>
    <row r="22904" x14ac:dyDescent="0.25"/>
    <row r="22905" x14ac:dyDescent="0.25"/>
    <row r="22906" x14ac:dyDescent="0.25"/>
    <row r="22907" x14ac:dyDescent="0.25"/>
    <row r="22908" x14ac:dyDescent="0.25"/>
    <row r="22909" x14ac:dyDescent="0.25"/>
    <row r="22910" x14ac:dyDescent="0.25"/>
    <row r="22911" x14ac:dyDescent="0.25"/>
    <row r="22912" x14ac:dyDescent="0.25"/>
    <row r="22913" x14ac:dyDescent="0.25"/>
    <row r="22914" x14ac:dyDescent="0.25"/>
    <row r="22915" x14ac:dyDescent="0.25"/>
    <row r="22916" x14ac:dyDescent="0.25"/>
    <row r="22917" x14ac:dyDescent="0.25"/>
    <row r="22918" x14ac:dyDescent="0.25"/>
    <row r="22919" x14ac:dyDescent="0.25"/>
    <row r="22920" x14ac:dyDescent="0.25"/>
    <row r="22921" x14ac:dyDescent="0.25"/>
    <row r="22922" x14ac:dyDescent="0.25"/>
    <row r="22923" x14ac:dyDescent="0.25"/>
    <row r="22924" x14ac:dyDescent="0.25"/>
    <row r="22925" x14ac:dyDescent="0.25"/>
    <row r="22926" x14ac:dyDescent="0.25"/>
    <row r="22927" x14ac:dyDescent="0.25"/>
    <row r="22928" x14ac:dyDescent="0.25"/>
    <row r="22929" x14ac:dyDescent="0.25"/>
    <row r="22930" x14ac:dyDescent="0.25"/>
    <row r="22931" x14ac:dyDescent="0.25"/>
    <row r="22932" x14ac:dyDescent="0.25"/>
    <row r="22933" x14ac:dyDescent="0.25"/>
    <row r="22934" x14ac:dyDescent="0.25"/>
    <row r="22935" x14ac:dyDescent="0.25"/>
    <row r="22936" x14ac:dyDescent="0.25"/>
    <row r="22937" x14ac:dyDescent="0.25"/>
    <row r="22938" x14ac:dyDescent="0.25"/>
    <row r="22939" x14ac:dyDescent="0.25"/>
    <row r="22940" x14ac:dyDescent="0.25"/>
    <row r="22941" x14ac:dyDescent="0.25"/>
    <row r="22942" x14ac:dyDescent="0.25"/>
    <row r="22943" x14ac:dyDescent="0.25"/>
    <row r="22944" x14ac:dyDescent="0.25"/>
    <row r="22945" x14ac:dyDescent="0.25"/>
    <row r="22946" x14ac:dyDescent="0.25"/>
    <row r="22947" x14ac:dyDescent="0.25"/>
    <row r="22948" x14ac:dyDescent="0.25"/>
    <row r="22949" x14ac:dyDescent="0.25"/>
    <row r="22950" x14ac:dyDescent="0.25"/>
    <row r="22951" x14ac:dyDescent="0.25"/>
    <row r="22952" x14ac:dyDescent="0.25"/>
    <row r="22953" x14ac:dyDescent="0.25"/>
    <row r="22954" x14ac:dyDescent="0.25"/>
    <row r="22955" x14ac:dyDescent="0.25"/>
    <row r="22956" x14ac:dyDescent="0.25"/>
    <row r="22957" x14ac:dyDescent="0.25"/>
    <row r="22958" x14ac:dyDescent="0.25"/>
    <row r="22959" x14ac:dyDescent="0.25"/>
    <row r="22960" x14ac:dyDescent="0.25"/>
    <row r="22961" x14ac:dyDescent="0.25"/>
    <row r="22962" x14ac:dyDescent="0.25"/>
    <row r="22963" x14ac:dyDescent="0.25"/>
    <row r="22964" x14ac:dyDescent="0.25"/>
    <row r="22965" x14ac:dyDescent="0.25"/>
    <row r="22966" x14ac:dyDescent="0.25"/>
    <row r="22967" x14ac:dyDescent="0.25"/>
    <row r="22968" x14ac:dyDescent="0.25"/>
    <row r="22969" x14ac:dyDescent="0.25"/>
    <row r="22970" x14ac:dyDescent="0.25"/>
    <row r="22971" x14ac:dyDescent="0.25"/>
    <row r="22972" x14ac:dyDescent="0.25"/>
    <row r="22973" x14ac:dyDescent="0.25"/>
    <row r="22974" x14ac:dyDescent="0.25"/>
    <row r="22975" x14ac:dyDescent="0.25"/>
    <row r="22976" x14ac:dyDescent="0.25"/>
    <row r="22977" x14ac:dyDescent="0.25"/>
    <row r="22978" x14ac:dyDescent="0.25"/>
    <row r="22979" x14ac:dyDescent="0.25"/>
    <row r="22980" x14ac:dyDescent="0.25"/>
    <row r="22981" x14ac:dyDescent="0.25"/>
    <row r="22982" x14ac:dyDescent="0.25"/>
    <row r="22983" x14ac:dyDescent="0.25"/>
    <row r="22984" x14ac:dyDescent="0.25"/>
    <row r="22985" x14ac:dyDescent="0.25"/>
    <row r="22986" x14ac:dyDescent="0.25"/>
    <row r="22987" x14ac:dyDescent="0.25"/>
    <row r="22988" x14ac:dyDescent="0.25"/>
    <row r="22989" x14ac:dyDescent="0.25"/>
    <row r="22990" x14ac:dyDescent="0.25"/>
    <row r="22991" x14ac:dyDescent="0.25"/>
    <row r="22992" x14ac:dyDescent="0.25"/>
    <row r="22993" x14ac:dyDescent="0.25"/>
    <row r="22994" x14ac:dyDescent="0.25"/>
    <row r="22995" x14ac:dyDescent="0.25"/>
    <row r="22996" x14ac:dyDescent="0.25"/>
    <row r="22997" x14ac:dyDescent="0.25"/>
    <row r="22998" x14ac:dyDescent="0.25"/>
    <row r="22999" x14ac:dyDescent="0.25"/>
    <row r="23000" x14ac:dyDescent="0.25"/>
    <row r="23001" x14ac:dyDescent="0.25"/>
    <row r="23002" x14ac:dyDescent="0.25"/>
    <row r="23003" x14ac:dyDescent="0.25"/>
    <row r="23004" x14ac:dyDescent="0.25"/>
    <row r="23005" x14ac:dyDescent="0.25"/>
    <row r="23006" x14ac:dyDescent="0.25"/>
    <row r="23007" x14ac:dyDescent="0.25"/>
    <row r="23008" x14ac:dyDescent="0.25"/>
    <row r="23009" x14ac:dyDescent="0.25"/>
    <row r="23010" x14ac:dyDescent="0.25"/>
    <row r="23011" x14ac:dyDescent="0.25"/>
    <row r="23012" x14ac:dyDescent="0.25"/>
    <row r="23013" x14ac:dyDescent="0.25"/>
    <row r="23014" x14ac:dyDescent="0.25"/>
    <row r="23015" x14ac:dyDescent="0.25"/>
    <row r="23016" x14ac:dyDescent="0.25"/>
    <row r="23017" x14ac:dyDescent="0.25"/>
    <row r="23018" x14ac:dyDescent="0.25"/>
    <row r="23019" x14ac:dyDescent="0.25"/>
    <row r="23020" x14ac:dyDescent="0.25"/>
    <row r="23021" x14ac:dyDescent="0.25"/>
    <row r="23022" x14ac:dyDescent="0.25"/>
    <row r="23023" x14ac:dyDescent="0.25"/>
    <row r="23024" x14ac:dyDescent="0.25"/>
    <row r="23025" x14ac:dyDescent="0.25"/>
    <row r="23026" x14ac:dyDescent="0.25"/>
    <row r="23027" x14ac:dyDescent="0.25"/>
    <row r="23028" x14ac:dyDescent="0.25"/>
    <row r="23029" x14ac:dyDescent="0.25"/>
    <row r="23030" x14ac:dyDescent="0.25"/>
    <row r="23031" x14ac:dyDescent="0.25"/>
    <row r="23032" x14ac:dyDescent="0.25"/>
    <row r="23033" x14ac:dyDescent="0.25"/>
    <row r="23034" x14ac:dyDescent="0.25"/>
    <row r="23035" x14ac:dyDescent="0.25"/>
    <row r="23036" x14ac:dyDescent="0.25"/>
    <row r="23037" x14ac:dyDescent="0.25"/>
    <row r="23038" x14ac:dyDescent="0.25"/>
    <row r="23039" x14ac:dyDescent="0.25"/>
    <row r="23040" x14ac:dyDescent="0.25"/>
    <row r="23041" x14ac:dyDescent="0.25"/>
    <row r="23042" x14ac:dyDescent="0.25"/>
    <row r="23043" x14ac:dyDescent="0.25"/>
    <row r="23044" x14ac:dyDescent="0.25"/>
    <row r="23045" x14ac:dyDescent="0.25"/>
    <row r="23046" x14ac:dyDescent="0.25"/>
    <row r="23047" x14ac:dyDescent="0.25"/>
    <row r="23048" x14ac:dyDescent="0.25"/>
    <row r="23049" x14ac:dyDescent="0.25"/>
    <row r="23050" x14ac:dyDescent="0.25"/>
    <row r="23051" x14ac:dyDescent="0.25"/>
    <row r="23052" x14ac:dyDescent="0.25"/>
    <row r="23053" x14ac:dyDescent="0.25"/>
    <row r="23054" x14ac:dyDescent="0.25"/>
    <row r="23055" x14ac:dyDescent="0.25"/>
    <row r="23056" x14ac:dyDescent="0.25"/>
    <row r="23057" x14ac:dyDescent="0.25"/>
    <row r="23058" x14ac:dyDescent="0.25"/>
    <row r="23059" x14ac:dyDescent="0.25"/>
    <row r="23060" x14ac:dyDescent="0.25"/>
    <row r="23061" x14ac:dyDescent="0.25"/>
    <row r="23062" x14ac:dyDescent="0.25"/>
    <row r="23063" x14ac:dyDescent="0.25"/>
    <row r="23064" x14ac:dyDescent="0.25"/>
    <row r="23065" x14ac:dyDescent="0.25"/>
    <row r="23066" x14ac:dyDescent="0.25"/>
    <row r="23067" x14ac:dyDescent="0.25"/>
    <row r="23068" x14ac:dyDescent="0.25"/>
    <row r="23069" x14ac:dyDescent="0.25"/>
    <row r="23070" x14ac:dyDescent="0.25"/>
    <row r="23071" x14ac:dyDescent="0.25"/>
    <row r="23072" x14ac:dyDescent="0.25"/>
    <row r="23073" x14ac:dyDescent="0.25"/>
    <row r="23074" x14ac:dyDescent="0.25"/>
    <row r="23075" x14ac:dyDescent="0.25"/>
    <row r="23076" x14ac:dyDescent="0.25"/>
    <row r="23077" x14ac:dyDescent="0.25"/>
    <row r="23078" x14ac:dyDescent="0.25"/>
    <row r="23079" x14ac:dyDescent="0.25"/>
    <row r="23080" x14ac:dyDescent="0.25"/>
    <row r="23081" x14ac:dyDescent="0.25"/>
    <row r="23082" x14ac:dyDescent="0.25"/>
    <row r="23083" x14ac:dyDescent="0.25"/>
    <row r="23084" x14ac:dyDescent="0.25"/>
    <row r="23085" x14ac:dyDescent="0.25"/>
    <row r="23086" x14ac:dyDescent="0.25"/>
    <row r="23087" x14ac:dyDescent="0.25"/>
    <row r="23088" x14ac:dyDescent="0.25"/>
    <row r="23089" x14ac:dyDescent="0.25"/>
    <row r="23090" x14ac:dyDescent="0.25"/>
    <row r="23091" x14ac:dyDescent="0.25"/>
    <row r="23092" x14ac:dyDescent="0.25"/>
    <row r="23093" x14ac:dyDescent="0.25"/>
    <row r="23094" x14ac:dyDescent="0.25"/>
    <row r="23095" x14ac:dyDescent="0.25"/>
    <row r="23096" x14ac:dyDescent="0.25"/>
    <row r="23097" x14ac:dyDescent="0.25"/>
    <row r="23098" x14ac:dyDescent="0.25"/>
    <row r="23099" x14ac:dyDescent="0.25"/>
    <row r="23100" x14ac:dyDescent="0.25"/>
    <row r="23101" x14ac:dyDescent="0.25"/>
    <row r="23102" x14ac:dyDescent="0.25"/>
    <row r="23103" x14ac:dyDescent="0.25"/>
    <row r="23104" x14ac:dyDescent="0.25"/>
    <row r="23105" x14ac:dyDescent="0.25"/>
    <row r="23106" x14ac:dyDescent="0.25"/>
    <row r="23107" x14ac:dyDescent="0.25"/>
    <row r="23108" x14ac:dyDescent="0.25"/>
    <row r="23109" x14ac:dyDescent="0.25"/>
    <row r="23110" x14ac:dyDescent="0.25"/>
    <row r="23111" x14ac:dyDescent="0.25"/>
    <row r="23112" x14ac:dyDescent="0.25"/>
    <row r="23113" x14ac:dyDescent="0.25"/>
    <row r="23114" x14ac:dyDescent="0.25"/>
    <row r="23115" x14ac:dyDescent="0.25"/>
    <row r="23116" x14ac:dyDescent="0.25"/>
    <row r="23117" x14ac:dyDescent="0.25"/>
    <row r="23118" x14ac:dyDescent="0.25"/>
    <row r="23119" x14ac:dyDescent="0.25"/>
    <row r="23120" x14ac:dyDescent="0.25"/>
    <row r="23121" x14ac:dyDescent="0.25"/>
    <row r="23122" x14ac:dyDescent="0.25"/>
    <row r="23123" x14ac:dyDescent="0.25"/>
    <row r="23124" x14ac:dyDescent="0.25"/>
    <row r="23125" x14ac:dyDescent="0.25"/>
    <row r="23126" x14ac:dyDescent="0.25"/>
    <row r="23127" x14ac:dyDescent="0.25"/>
    <row r="23128" x14ac:dyDescent="0.25"/>
    <row r="23129" x14ac:dyDescent="0.25"/>
    <row r="23130" x14ac:dyDescent="0.25"/>
    <row r="23131" x14ac:dyDescent="0.25"/>
    <row r="23132" x14ac:dyDescent="0.25"/>
    <row r="23133" x14ac:dyDescent="0.25"/>
    <row r="23134" x14ac:dyDescent="0.25"/>
    <row r="23135" x14ac:dyDescent="0.25"/>
    <row r="23136" x14ac:dyDescent="0.25"/>
    <row r="23137" x14ac:dyDescent="0.25"/>
    <row r="23138" x14ac:dyDescent="0.25"/>
    <row r="23139" x14ac:dyDescent="0.25"/>
    <row r="23140" x14ac:dyDescent="0.25"/>
    <row r="23141" x14ac:dyDescent="0.25"/>
    <row r="23142" x14ac:dyDescent="0.25"/>
    <row r="23143" x14ac:dyDescent="0.25"/>
    <row r="23144" x14ac:dyDescent="0.25"/>
    <row r="23145" x14ac:dyDescent="0.25"/>
    <row r="23146" x14ac:dyDescent="0.25"/>
    <row r="23147" x14ac:dyDescent="0.25"/>
    <row r="23148" x14ac:dyDescent="0.25"/>
    <row r="23149" x14ac:dyDescent="0.25"/>
    <row r="23150" x14ac:dyDescent="0.25"/>
    <row r="23151" x14ac:dyDescent="0.25"/>
    <row r="23152" x14ac:dyDescent="0.25"/>
    <row r="23153" x14ac:dyDescent="0.25"/>
    <row r="23154" x14ac:dyDescent="0.25"/>
    <row r="23155" x14ac:dyDescent="0.25"/>
    <row r="23156" x14ac:dyDescent="0.25"/>
    <row r="23157" x14ac:dyDescent="0.25"/>
    <row r="23158" x14ac:dyDescent="0.25"/>
    <row r="23159" x14ac:dyDescent="0.25"/>
    <row r="23160" x14ac:dyDescent="0.25"/>
    <row r="23161" x14ac:dyDescent="0.25"/>
    <row r="23162" x14ac:dyDescent="0.25"/>
    <row r="23163" x14ac:dyDescent="0.25"/>
    <row r="23164" x14ac:dyDescent="0.25"/>
    <row r="23165" x14ac:dyDescent="0.25"/>
    <row r="23166" x14ac:dyDescent="0.25"/>
    <row r="23167" x14ac:dyDescent="0.25"/>
    <row r="23168" x14ac:dyDescent="0.25"/>
    <row r="23169" x14ac:dyDescent="0.25"/>
    <row r="23170" x14ac:dyDescent="0.25"/>
    <row r="23171" x14ac:dyDescent="0.25"/>
    <row r="23172" x14ac:dyDescent="0.25"/>
    <row r="23173" x14ac:dyDescent="0.25"/>
    <row r="23174" x14ac:dyDescent="0.25"/>
    <row r="23175" x14ac:dyDescent="0.25"/>
    <row r="23176" x14ac:dyDescent="0.25"/>
    <row r="23177" x14ac:dyDescent="0.25"/>
    <row r="23178" x14ac:dyDescent="0.25"/>
    <row r="23179" x14ac:dyDescent="0.25"/>
    <row r="23180" x14ac:dyDescent="0.25"/>
    <row r="23181" x14ac:dyDescent="0.25"/>
    <row r="23182" x14ac:dyDescent="0.25"/>
    <row r="23183" x14ac:dyDescent="0.25"/>
    <row r="23184" x14ac:dyDescent="0.25"/>
    <row r="23185" x14ac:dyDescent="0.25"/>
    <row r="23186" x14ac:dyDescent="0.25"/>
    <row r="23187" x14ac:dyDescent="0.25"/>
    <row r="23188" x14ac:dyDescent="0.25"/>
    <row r="23189" x14ac:dyDescent="0.25"/>
    <row r="23190" x14ac:dyDescent="0.25"/>
    <row r="23191" x14ac:dyDescent="0.25"/>
    <row r="23192" x14ac:dyDescent="0.25"/>
    <row r="23193" x14ac:dyDescent="0.25"/>
    <row r="23194" x14ac:dyDescent="0.25"/>
    <row r="23195" x14ac:dyDescent="0.25"/>
    <row r="23196" x14ac:dyDescent="0.25"/>
    <row r="23197" x14ac:dyDescent="0.25"/>
    <row r="23198" x14ac:dyDescent="0.25"/>
    <row r="23199" x14ac:dyDescent="0.25"/>
    <row r="23200" x14ac:dyDescent="0.25"/>
    <row r="23201" x14ac:dyDescent="0.25"/>
    <row r="23202" x14ac:dyDescent="0.25"/>
    <row r="23203" x14ac:dyDescent="0.25"/>
    <row r="23204" x14ac:dyDescent="0.25"/>
    <row r="23205" x14ac:dyDescent="0.25"/>
    <row r="23206" x14ac:dyDescent="0.25"/>
    <row r="23207" x14ac:dyDescent="0.25"/>
    <row r="23208" x14ac:dyDescent="0.25"/>
    <row r="23209" x14ac:dyDescent="0.25"/>
    <row r="23210" x14ac:dyDescent="0.25"/>
    <row r="23211" x14ac:dyDescent="0.25"/>
    <row r="23212" x14ac:dyDescent="0.25"/>
    <row r="23213" x14ac:dyDescent="0.25"/>
    <row r="23214" x14ac:dyDescent="0.25"/>
    <row r="23215" x14ac:dyDescent="0.25"/>
    <row r="23216" x14ac:dyDescent="0.25"/>
    <row r="23217" x14ac:dyDescent="0.25"/>
    <row r="23218" x14ac:dyDescent="0.25"/>
    <row r="23219" x14ac:dyDescent="0.25"/>
    <row r="23220" x14ac:dyDescent="0.25"/>
    <row r="23221" x14ac:dyDescent="0.25"/>
    <row r="23222" x14ac:dyDescent="0.25"/>
    <row r="23223" x14ac:dyDescent="0.25"/>
    <row r="23224" x14ac:dyDescent="0.25"/>
    <row r="23225" x14ac:dyDescent="0.25"/>
    <row r="23226" x14ac:dyDescent="0.25"/>
    <row r="23227" x14ac:dyDescent="0.25"/>
    <row r="23228" x14ac:dyDescent="0.25"/>
    <row r="23229" x14ac:dyDescent="0.25"/>
    <row r="23230" x14ac:dyDescent="0.25"/>
    <row r="23231" x14ac:dyDescent="0.25"/>
    <row r="23232" x14ac:dyDescent="0.25"/>
    <row r="23233" x14ac:dyDescent="0.25"/>
    <row r="23234" x14ac:dyDescent="0.25"/>
    <row r="23235" x14ac:dyDescent="0.25"/>
    <row r="23236" x14ac:dyDescent="0.25"/>
    <row r="23237" x14ac:dyDescent="0.25"/>
    <row r="23238" x14ac:dyDescent="0.25"/>
    <row r="23239" x14ac:dyDescent="0.25"/>
    <row r="23240" x14ac:dyDescent="0.25"/>
    <row r="23241" x14ac:dyDescent="0.25"/>
    <row r="23242" x14ac:dyDescent="0.25"/>
    <row r="23243" x14ac:dyDescent="0.25"/>
    <row r="23244" x14ac:dyDescent="0.25"/>
    <row r="23245" x14ac:dyDescent="0.25"/>
    <row r="23246" x14ac:dyDescent="0.25"/>
    <row r="23247" x14ac:dyDescent="0.25"/>
    <row r="23248" x14ac:dyDescent="0.25"/>
    <row r="23249" x14ac:dyDescent="0.25"/>
    <row r="23250" x14ac:dyDescent="0.25"/>
    <row r="23251" x14ac:dyDescent="0.25"/>
    <row r="23252" x14ac:dyDescent="0.25"/>
    <row r="23253" x14ac:dyDescent="0.25"/>
    <row r="23254" x14ac:dyDescent="0.25"/>
    <row r="23255" x14ac:dyDescent="0.25"/>
    <row r="23256" x14ac:dyDescent="0.25"/>
    <row r="23257" x14ac:dyDescent="0.25"/>
    <row r="23258" x14ac:dyDescent="0.25"/>
    <row r="23259" x14ac:dyDescent="0.25"/>
    <row r="23260" x14ac:dyDescent="0.25"/>
    <row r="23261" x14ac:dyDescent="0.25"/>
    <row r="23262" x14ac:dyDescent="0.25"/>
    <row r="23263" x14ac:dyDescent="0.25"/>
    <row r="23264" x14ac:dyDescent="0.25"/>
    <row r="23265" x14ac:dyDescent="0.25"/>
    <row r="23266" x14ac:dyDescent="0.25"/>
    <row r="23267" x14ac:dyDescent="0.25"/>
    <row r="23268" x14ac:dyDescent="0.25"/>
    <row r="23269" x14ac:dyDescent="0.25"/>
    <row r="23270" x14ac:dyDescent="0.25"/>
    <row r="23271" x14ac:dyDescent="0.25"/>
    <row r="23272" x14ac:dyDescent="0.25"/>
    <row r="23273" x14ac:dyDescent="0.25"/>
    <row r="23274" x14ac:dyDescent="0.25"/>
    <row r="23275" x14ac:dyDescent="0.25"/>
    <row r="23276" x14ac:dyDescent="0.25"/>
    <row r="23277" x14ac:dyDescent="0.25"/>
    <row r="23278" x14ac:dyDescent="0.25"/>
    <row r="23279" x14ac:dyDescent="0.25"/>
    <row r="23280" x14ac:dyDescent="0.25"/>
    <row r="23281" x14ac:dyDescent="0.25"/>
    <row r="23282" x14ac:dyDescent="0.25"/>
    <row r="23283" x14ac:dyDescent="0.25"/>
    <row r="23284" x14ac:dyDescent="0.25"/>
    <row r="23285" x14ac:dyDescent="0.25"/>
    <row r="23286" x14ac:dyDescent="0.25"/>
    <row r="23287" x14ac:dyDescent="0.25"/>
    <row r="23288" x14ac:dyDescent="0.25"/>
    <row r="23289" x14ac:dyDescent="0.25"/>
    <row r="23290" x14ac:dyDescent="0.25"/>
    <row r="23291" x14ac:dyDescent="0.25"/>
    <row r="23292" x14ac:dyDescent="0.25"/>
    <row r="23293" x14ac:dyDescent="0.25"/>
    <row r="23294" x14ac:dyDescent="0.25"/>
    <row r="23295" x14ac:dyDescent="0.25"/>
    <row r="23296" x14ac:dyDescent="0.25"/>
    <row r="23297" x14ac:dyDescent="0.25"/>
    <row r="23298" x14ac:dyDescent="0.25"/>
    <row r="23299" x14ac:dyDescent="0.25"/>
    <row r="23300" x14ac:dyDescent="0.25"/>
    <row r="23301" x14ac:dyDescent="0.25"/>
    <row r="23302" x14ac:dyDescent="0.25"/>
    <row r="23303" x14ac:dyDescent="0.25"/>
    <row r="23304" x14ac:dyDescent="0.25"/>
    <row r="23305" x14ac:dyDescent="0.25"/>
    <row r="23306" x14ac:dyDescent="0.25"/>
    <row r="23307" x14ac:dyDescent="0.25"/>
    <row r="23308" x14ac:dyDescent="0.25"/>
    <row r="23309" x14ac:dyDescent="0.25"/>
    <row r="23310" x14ac:dyDescent="0.25"/>
    <row r="23311" x14ac:dyDescent="0.25"/>
    <row r="23312" x14ac:dyDescent="0.25"/>
    <row r="23313" x14ac:dyDescent="0.25"/>
    <row r="23314" x14ac:dyDescent="0.25"/>
    <row r="23315" x14ac:dyDescent="0.25"/>
    <row r="23316" x14ac:dyDescent="0.25"/>
    <row r="23317" x14ac:dyDescent="0.25"/>
    <row r="23318" x14ac:dyDescent="0.25"/>
    <row r="23319" x14ac:dyDescent="0.25"/>
    <row r="23320" x14ac:dyDescent="0.25"/>
    <row r="23321" x14ac:dyDescent="0.25"/>
    <row r="23322" x14ac:dyDescent="0.25"/>
    <row r="23323" x14ac:dyDescent="0.25"/>
    <row r="23324" x14ac:dyDescent="0.25"/>
    <row r="23325" x14ac:dyDescent="0.25"/>
    <row r="23326" x14ac:dyDescent="0.25"/>
    <row r="23327" x14ac:dyDescent="0.25"/>
    <row r="23328" x14ac:dyDescent="0.25"/>
    <row r="23329" x14ac:dyDescent="0.25"/>
    <row r="23330" x14ac:dyDescent="0.25"/>
    <row r="23331" x14ac:dyDescent="0.25"/>
    <row r="23332" x14ac:dyDescent="0.25"/>
    <row r="23333" x14ac:dyDescent="0.25"/>
    <row r="23334" x14ac:dyDescent="0.25"/>
    <row r="23335" x14ac:dyDescent="0.25"/>
    <row r="23336" x14ac:dyDescent="0.25"/>
    <row r="23337" x14ac:dyDescent="0.25"/>
    <row r="23338" x14ac:dyDescent="0.25"/>
    <row r="23339" x14ac:dyDescent="0.25"/>
    <row r="23340" x14ac:dyDescent="0.25"/>
    <row r="23341" x14ac:dyDescent="0.25"/>
    <row r="23342" x14ac:dyDescent="0.25"/>
    <row r="23343" x14ac:dyDescent="0.25"/>
    <row r="23344" x14ac:dyDescent="0.25"/>
    <row r="23345" x14ac:dyDescent="0.25"/>
    <row r="23346" x14ac:dyDescent="0.25"/>
    <row r="23347" x14ac:dyDescent="0.25"/>
    <row r="23348" x14ac:dyDescent="0.25"/>
    <row r="23349" x14ac:dyDescent="0.25"/>
    <row r="23350" x14ac:dyDescent="0.25"/>
    <row r="23351" x14ac:dyDescent="0.25"/>
    <row r="23352" x14ac:dyDescent="0.25"/>
    <row r="23353" x14ac:dyDescent="0.25"/>
    <row r="23354" x14ac:dyDescent="0.25"/>
    <row r="23355" x14ac:dyDescent="0.25"/>
    <row r="23356" x14ac:dyDescent="0.25"/>
    <row r="23357" x14ac:dyDescent="0.25"/>
    <row r="23358" x14ac:dyDescent="0.25"/>
    <row r="23359" x14ac:dyDescent="0.25"/>
    <row r="23360" x14ac:dyDescent="0.25"/>
    <row r="23361" x14ac:dyDescent="0.25"/>
    <row r="23362" x14ac:dyDescent="0.25"/>
    <row r="23363" x14ac:dyDescent="0.25"/>
    <row r="23364" x14ac:dyDescent="0.25"/>
    <row r="23365" x14ac:dyDescent="0.25"/>
    <row r="23366" x14ac:dyDescent="0.25"/>
    <row r="23367" x14ac:dyDescent="0.25"/>
    <row r="23368" x14ac:dyDescent="0.25"/>
    <row r="23369" x14ac:dyDescent="0.25"/>
    <row r="23370" x14ac:dyDescent="0.25"/>
    <row r="23371" x14ac:dyDescent="0.25"/>
    <row r="23372" x14ac:dyDescent="0.25"/>
    <row r="23373" x14ac:dyDescent="0.25"/>
    <row r="23374" x14ac:dyDescent="0.25"/>
    <row r="23375" x14ac:dyDescent="0.25"/>
    <row r="23376" x14ac:dyDescent="0.25"/>
    <row r="23377" x14ac:dyDescent="0.25"/>
    <row r="23378" x14ac:dyDescent="0.25"/>
    <row r="23379" x14ac:dyDescent="0.25"/>
    <row r="23380" x14ac:dyDescent="0.25"/>
    <row r="23381" x14ac:dyDescent="0.25"/>
    <row r="23382" x14ac:dyDescent="0.25"/>
    <row r="23383" x14ac:dyDescent="0.25"/>
    <row r="23384" x14ac:dyDescent="0.25"/>
    <row r="23385" x14ac:dyDescent="0.25"/>
    <row r="23386" x14ac:dyDescent="0.25"/>
    <row r="23387" x14ac:dyDescent="0.25"/>
    <row r="23388" x14ac:dyDescent="0.25"/>
    <row r="23389" x14ac:dyDescent="0.25"/>
    <row r="23390" x14ac:dyDescent="0.25"/>
    <row r="23391" x14ac:dyDescent="0.25"/>
    <row r="23392" x14ac:dyDescent="0.25"/>
    <row r="23393" x14ac:dyDescent="0.25"/>
    <row r="23394" x14ac:dyDescent="0.25"/>
    <row r="23395" x14ac:dyDescent="0.25"/>
    <row r="23396" x14ac:dyDescent="0.25"/>
    <row r="23397" x14ac:dyDescent="0.25"/>
    <row r="23398" x14ac:dyDescent="0.25"/>
    <row r="23399" x14ac:dyDescent="0.25"/>
    <row r="23400" x14ac:dyDescent="0.25"/>
    <row r="23401" x14ac:dyDescent="0.25"/>
    <row r="23402" x14ac:dyDescent="0.25"/>
    <row r="23403" x14ac:dyDescent="0.25"/>
    <row r="23404" x14ac:dyDescent="0.25"/>
    <row r="23405" x14ac:dyDescent="0.25"/>
    <row r="23406" x14ac:dyDescent="0.25"/>
    <row r="23407" x14ac:dyDescent="0.25"/>
    <row r="23408" x14ac:dyDescent="0.25"/>
    <row r="23409" x14ac:dyDescent="0.25"/>
    <row r="23410" x14ac:dyDescent="0.25"/>
    <row r="23411" x14ac:dyDescent="0.25"/>
    <row r="23412" x14ac:dyDescent="0.25"/>
    <row r="23413" x14ac:dyDescent="0.25"/>
    <row r="23414" x14ac:dyDescent="0.25"/>
    <row r="23415" x14ac:dyDescent="0.25"/>
    <row r="23416" x14ac:dyDescent="0.25"/>
    <row r="23417" x14ac:dyDescent="0.25"/>
    <row r="23418" x14ac:dyDescent="0.25"/>
    <row r="23419" x14ac:dyDescent="0.25"/>
    <row r="23420" x14ac:dyDescent="0.25"/>
    <row r="23421" x14ac:dyDescent="0.25"/>
    <row r="23422" x14ac:dyDescent="0.25"/>
    <row r="23423" x14ac:dyDescent="0.25"/>
    <row r="23424" x14ac:dyDescent="0.25"/>
    <row r="23425" x14ac:dyDescent="0.25"/>
    <row r="23426" x14ac:dyDescent="0.25"/>
    <row r="23427" x14ac:dyDescent="0.25"/>
    <row r="23428" x14ac:dyDescent="0.25"/>
    <row r="23429" x14ac:dyDescent="0.25"/>
    <row r="23430" x14ac:dyDescent="0.25"/>
    <row r="23431" x14ac:dyDescent="0.25"/>
    <row r="23432" x14ac:dyDescent="0.25"/>
    <row r="23433" x14ac:dyDescent="0.25"/>
    <row r="23434" x14ac:dyDescent="0.25"/>
    <row r="23435" x14ac:dyDescent="0.25"/>
    <row r="23436" x14ac:dyDescent="0.25"/>
    <row r="23437" x14ac:dyDescent="0.25"/>
    <row r="23438" x14ac:dyDescent="0.25"/>
    <row r="23439" x14ac:dyDescent="0.25"/>
    <row r="23440" x14ac:dyDescent="0.25"/>
    <row r="23441" x14ac:dyDescent="0.25"/>
    <row r="23442" x14ac:dyDescent="0.25"/>
    <row r="23443" x14ac:dyDescent="0.25"/>
    <row r="23444" x14ac:dyDescent="0.25"/>
    <row r="23445" x14ac:dyDescent="0.25"/>
    <row r="23446" x14ac:dyDescent="0.25"/>
    <row r="23447" x14ac:dyDescent="0.25"/>
    <row r="23448" x14ac:dyDescent="0.25"/>
    <row r="23449" x14ac:dyDescent="0.25"/>
    <row r="23450" x14ac:dyDescent="0.25"/>
    <row r="23451" x14ac:dyDescent="0.25"/>
    <row r="23452" x14ac:dyDescent="0.25"/>
    <row r="23453" x14ac:dyDescent="0.25"/>
    <row r="23454" x14ac:dyDescent="0.25"/>
    <row r="23455" x14ac:dyDescent="0.25"/>
    <row r="23456" x14ac:dyDescent="0.25"/>
    <row r="23457" x14ac:dyDescent="0.25"/>
    <row r="23458" x14ac:dyDescent="0.25"/>
    <row r="23459" x14ac:dyDescent="0.25"/>
    <row r="23460" x14ac:dyDescent="0.25"/>
    <row r="23461" x14ac:dyDescent="0.25"/>
    <row r="23462" x14ac:dyDescent="0.25"/>
    <row r="23463" x14ac:dyDescent="0.25"/>
    <row r="23464" x14ac:dyDescent="0.25"/>
    <row r="23465" x14ac:dyDescent="0.25"/>
    <row r="23466" x14ac:dyDescent="0.25"/>
    <row r="23467" x14ac:dyDescent="0.25"/>
    <row r="23468" x14ac:dyDescent="0.25"/>
    <row r="23469" x14ac:dyDescent="0.25"/>
    <row r="23470" x14ac:dyDescent="0.25"/>
    <row r="23471" x14ac:dyDescent="0.25"/>
    <row r="23472" x14ac:dyDescent="0.25"/>
    <row r="23473" x14ac:dyDescent="0.25"/>
    <row r="23474" x14ac:dyDescent="0.25"/>
    <row r="23475" x14ac:dyDescent="0.25"/>
    <row r="23476" x14ac:dyDescent="0.25"/>
    <row r="23477" x14ac:dyDescent="0.25"/>
    <row r="23478" x14ac:dyDescent="0.25"/>
    <row r="23479" x14ac:dyDescent="0.25"/>
    <row r="23480" x14ac:dyDescent="0.25"/>
    <row r="23481" x14ac:dyDescent="0.25"/>
    <row r="23482" x14ac:dyDescent="0.25"/>
    <row r="23483" x14ac:dyDescent="0.25"/>
    <row r="23484" x14ac:dyDescent="0.25"/>
    <row r="23485" x14ac:dyDescent="0.25"/>
    <row r="23486" x14ac:dyDescent="0.25"/>
    <row r="23487" x14ac:dyDescent="0.25"/>
    <row r="23488" x14ac:dyDescent="0.25"/>
    <row r="23489" x14ac:dyDescent="0.25"/>
    <row r="23490" x14ac:dyDescent="0.25"/>
    <row r="23491" x14ac:dyDescent="0.25"/>
    <row r="23492" x14ac:dyDescent="0.25"/>
    <row r="23493" x14ac:dyDescent="0.25"/>
    <row r="23494" x14ac:dyDescent="0.25"/>
    <row r="23495" x14ac:dyDescent="0.25"/>
    <row r="23496" x14ac:dyDescent="0.25"/>
    <row r="23497" x14ac:dyDescent="0.25"/>
    <row r="23498" x14ac:dyDescent="0.25"/>
    <row r="23499" x14ac:dyDescent="0.25"/>
    <row r="23500" x14ac:dyDescent="0.25"/>
    <row r="23501" x14ac:dyDescent="0.25"/>
    <row r="23502" x14ac:dyDescent="0.25"/>
    <row r="23503" x14ac:dyDescent="0.25"/>
    <row r="23504" x14ac:dyDescent="0.25"/>
    <row r="23505" x14ac:dyDescent="0.25"/>
    <row r="23506" x14ac:dyDescent="0.25"/>
    <row r="23507" x14ac:dyDescent="0.25"/>
    <row r="23508" x14ac:dyDescent="0.25"/>
    <row r="23509" x14ac:dyDescent="0.25"/>
    <row r="23510" x14ac:dyDescent="0.25"/>
    <row r="23511" x14ac:dyDescent="0.25"/>
    <row r="23512" x14ac:dyDescent="0.25"/>
    <row r="23513" x14ac:dyDescent="0.25"/>
    <row r="23514" x14ac:dyDescent="0.25"/>
    <row r="23515" x14ac:dyDescent="0.25"/>
    <row r="23516" x14ac:dyDescent="0.25"/>
    <row r="23517" x14ac:dyDescent="0.25"/>
    <row r="23518" x14ac:dyDescent="0.25"/>
    <row r="23519" x14ac:dyDescent="0.25"/>
    <row r="23520" x14ac:dyDescent="0.25"/>
    <row r="23521" x14ac:dyDescent="0.25"/>
    <row r="23522" x14ac:dyDescent="0.25"/>
    <row r="23523" x14ac:dyDescent="0.25"/>
    <row r="23524" x14ac:dyDescent="0.25"/>
    <row r="23525" x14ac:dyDescent="0.25"/>
    <row r="23526" x14ac:dyDescent="0.25"/>
    <row r="23527" x14ac:dyDescent="0.25"/>
    <row r="23528" x14ac:dyDescent="0.25"/>
    <row r="23529" x14ac:dyDescent="0.25"/>
    <row r="23530" x14ac:dyDescent="0.25"/>
    <row r="23531" x14ac:dyDescent="0.25"/>
    <row r="23532" x14ac:dyDescent="0.25"/>
    <row r="23533" x14ac:dyDescent="0.25"/>
    <row r="23534" x14ac:dyDescent="0.25"/>
    <row r="23535" x14ac:dyDescent="0.25"/>
    <row r="23536" x14ac:dyDescent="0.25"/>
    <row r="23537" x14ac:dyDescent="0.25"/>
    <row r="23538" x14ac:dyDescent="0.25"/>
    <row r="23539" x14ac:dyDescent="0.25"/>
    <row r="23540" x14ac:dyDescent="0.25"/>
    <row r="23541" x14ac:dyDescent="0.25"/>
    <row r="23542" x14ac:dyDescent="0.25"/>
    <row r="23543" x14ac:dyDescent="0.25"/>
    <row r="23544" x14ac:dyDescent="0.25"/>
    <row r="23545" x14ac:dyDescent="0.25"/>
    <row r="23546" x14ac:dyDescent="0.25"/>
    <row r="23547" x14ac:dyDescent="0.25"/>
    <row r="23548" x14ac:dyDescent="0.25"/>
    <row r="23549" x14ac:dyDescent="0.25"/>
    <row r="23550" x14ac:dyDescent="0.25"/>
    <row r="23551" x14ac:dyDescent="0.25"/>
    <row r="23552" x14ac:dyDescent="0.25"/>
    <row r="23553" x14ac:dyDescent="0.25"/>
    <row r="23554" x14ac:dyDescent="0.25"/>
    <row r="23555" x14ac:dyDescent="0.25"/>
    <row r="23556" x14ac:dyDescent="0.25"/>
    <row r="23557" x14ac:dyDescent="0.25"/>
    <row r="23558" x14ac:dyDescent="0.25"/>
    <row r="23559" x14ac:dyDescent="0.25"/>
    <row r="23560" x14ac:dyDescent="0.25"/>
    <row r="23561" x14ac:dyDescent="0.25"/>
    <row r="23562" x14ac:dyDescent="0.25"/>
    <row r="23563" x14ac:dyDescent="0.25"/>
    <row r="23564" x14ac:dyDescent="0.25"/>
    <row r="23565" x14ac:dyDescent="0.25"/>
    <row r="23566" x14ac:dyDescent="0.25"/>
    <row r="23567" x14ac:dyDescent="0.25"/>
    <row r="23568" x14ac:dyDescent="0.25"/>
    <row r="23569" x14ac:dyDescent="0.25"/>
    <row r="23570" x14ac:dyDescent="0.25"/>
    <row r="23571" x14ac:dyDescent="0.25"/>
    <row r="23572" x14ac:dyDescent="0.25"/>
    <row r="23573" x14ac:dyDescent="0.25"/>
    <row r="23574" x14ac:dyDescent="0.25"/>
    <row r="23575" x14ac:dyDescent="0.25"/>
    <row r="23576" x14ac:dyDescent="0.25"/>
    <row r="23577" x14ac:dyDescent="0.25"/>
    <row r="23578" x14ac:dyDescent="0.25"/>
    <row r="23579" x14ac:dyDescent="0.25"/>
    <row r="23580" x14ac:dyDescent="0.25"/>
    <row r="23581" x14ac:dyDescent="0.25"/>
    <row r="23582" x14ac:dyDescent="0.25"/>
    <row r="23583" x14ac:dyDescent="0.25"/>
    <row r="23584" x14ac:dyDescent="0.25"/>
    <row r="23585" x14ac:dyDescent="0.25"/>
    <row r="23586" x14ac:dyDescent="0.25"/>
    <row r="23587" x14ac:dyDescent="0.25"/>
    <row r="23588" x14ac:dyDescent="0.25"/>
    <row r="23589" x14ac:dyDescent="0.25"/>
    <row r="23590" x14ac:dyDescent="0.25"/>
    <row r="23591" x14ac:dyDescent="0.25"/>
    <row r="23592" x14ac:dyDescent="0.25"/>
    <row r="23593" x14ac:dyDescent="0.25"/>
    <row r="23594" x14ac:dyDescent="0.25"/>
    <row r="23595" x14ac:dyDescent="0.25"/>
    <row r="23596" x14ac:dyDescent="0.25"/>
    <row r="23597" x14ac:dyDescent="0.25"/>
    <row r="23598" x14ac:dyDescent="0.25"/>
    <row r="23599" x14ac:dyDescent="0.25"/>
    <row r="23600" x14ac:dyDescent="0.25"/>
    <row r="23601" x14ac:dyDescent="0.25"/>
    <row r="23602" x14ac:dyDescent="0.25"/>
    <row r="23603" x14ac:dyDescent="0.25"/>
    <row r="23604" x14ac:dyDescent="0.25"/>
    <row r="23605" x14ac:dyDescent="0.25"/>
    <row r="23606" x14ac:dyDescent="0.25"/>
    <row r="23607" x14ac:dyDescent="0.25"/>
    <row r="23608" x14ac:dyDescent="0.25"/>
    <row r="23609" x14ac:dyDescent="0.25"/>
    <row r="23610" x14ac:dyDescent="0.25"/>
    <row r="23611" x14ac:dyDescent="0.25"/>
    <row r="23612" x14ac:dyDescent="0.25"/>
    <row r="23613" x14ac:dyDescent="0.25"/>
    <row r="23614" x14ac:dyDescent="0.25"/>
    <row r="23615" x14ac:dyDescent="0.25"/>
    <row r="23616" x14ac:dyDescent="0.25"/>
    <row r="23617" x14ac:dyDescent="0.25"/>
    <row r="23618" x14ac:dyDescent="0.25"/>
    <row r="23619" x14ac:dyDescent="0.25"/>
    <row r="23620" x14ac:dyDescent="0.25"/>
    <row r="23621" x14ac:dyDescent="0.25"/>
    <row r="23622" x14ac:dyDescent="0.25"/>
    <row r="23623" x14ac:dyDescent="0.25"/>
    <row r="23624" x14ac:dyDescent="0.25"/>
    <row r="23625" x14ac:dyDescent="0.25"/>
    <row r="23626" x14ac:dyDescent="0.25"/>
    <row r="23627" x14ac:dyDescent="0.25"/>
    <row r="23628" x14ac:dyDescent="0.25"/>
    <row r="23629" x14ac:dyDescent="0.25"/>
    <row r="23630" x14ac:dyDescent="0.25"/>
    <row r="23631" x14ac:dyDescent="0.25"/>
    <row r="23632" x14ac:dyDescent="0.25"/>
    <row r="23633" x14ac:dyDescent="0.25"/>
    <row r="23634" x14ac:dyDescent="0.25"/>
    <row r="23635" x14ac:dyDescent="0.25"/>
    <row r="23636" x14ac:dyDescent="0.25"/>
    <row r="23637" x14ac:dyDescent="0.25"/>
    <row r="23638" x14ac:dyDescent="0.25"/>
    <row r="23639" x14ac:dyDescent="0.25"/>
    <row r="23640" x14ac:dyDescent="0.25"/>
    <row r="23641" x14ac:dyDescent="0.25"/>
    <row r="23642" x14ac:dyDescent="0.25"/>
    <row r="23643" x14ac:dyDescent="0.25"/>
    <row r="23644" x14ac:dyDescent="0.25"/>
    <row r="23645" x14ac:dyDescent="0.25"/>
    <row r="23646" x14ac:dyDescent="0.25"/>
    <row r="23647" x14ac:dyDescent="0.25"/>
    <row r="23648" x14ac:dyDescent="0.25"/>
    <row r="23649" x14ac:dyDescent="0.25"/>
    <row r="23650" x14ac:dyDescent="0.25"/>
    <row r="23651" x14ac:dyDescent="0.25"/>
    <row r="23652" x14ac:dyDescent="0.25"/>
    <row r="23653" x14ac:dyDescent="0.25"/>
    <row r="23654" x14ac:dyDescent="0.25"/>
    <row r="23655" x14ac:dyDescent="0.25"/>
    <row r="23656" x14ac:dyDescent="0.25"/>
    <row r="23657" x14ac:dyDescent="0.25"/>
    <row r="23658" x14ac:dyDescent="0.25"/>
    <row r="23659" x14ac:dyDescent="0.25"/>
    <row r="23660" x14ac:dyDescent="0.25"/>
    <row r="23661" x14ac:dyDescent="0.25"/>
    <row r="23662" x14ac:dyDescent="0.25"/>
    <row r="23663" x14ac:dyDescent="0.25"/>
    <row r="23664" x14ac:dyDescent="0.25"/>
    <row r="23665" x14ac:dyDescent="0.25"/>
    <row r="23666" x14ac:dyDescent="0.25"/>
    <row r="23667" x14ac:dyDescent="0.25"/>
    <row r="23668" x14ac:dyDescent="0.25"/>
    <row r="23669" x14ac:dyDescent="0.25"/>
    <row r="23670" x14ac:dyDescent="0.25"/>
    <row r="23671" x14ac:dyDescent="0.25"/>
    <row r="23672" x14ac:dyDescent="0.25"/>
    <row r="23673" x14ac:dyDescent="0.25"/>
    <row r="23674" x14ac:dyDescent="0.25"/>
    <row r="23675" x14ac:dyDescent="0.25"/>
    <row r="23676" x14ac:dyDescent="0.25"/>
    <row r="23677" x14ac:dyDescent="0.25"/>
    <row r="23678" x14ac:dyDescent="0.25"/>
    <row r="23679" x14ac:dyDescent="0.25"/>
    <row r="23680" x14ac:dyDescent="0.25"/>
    <row r="23681" x14ac:dyDescent="0.25"/>
    <row r="23682" x14ac:dyDescent="0.25"/>
    <row r="23683" x14ac:dyDescent="0.25"/>
    <row r="23684" x14ac:dyDescent="0.25"/>
    <row r="23685" x14ac:dyDescent="0.25"/>
    <row r="23686" x14ac:dyDescent="0.25"/>
    <row r="23687" x14ac:dyDescent="0.25"/>
    <row r="23688" x14ac:dyDescent="0.25"/>
    <row r="23689" x14ac:dyDescent="0.25"/>
    <row r="23690" x14ac:dyDescent="0.25"/>
    <row r="23691" x14ac:dyDescent="0.25"/>
    <row r="23692" x14ac:dyDescent="0.25"/>
    <row r="23693" x14ac:dyDescent="0.25"/>
    <row r="23694" x14ac:dyDescent="0.25"/>
    <row r="23695" x14ac:dyDescent="0.25"/>
    <row r="23696" x14ac:dyDescent="0.25"/>
    <row r="23697" x14ac:dyDescent="0.25"/>
    <row r="23698" x14ac:dyDescent="0.25"/>
    <row r="23699" x14ac:dyDescent="0.25"/>
    <row r="23700" x14ac:dyDescent="0.25"/>
    <row r="23701" x14ac:dyDescent="0.25"/>
    <row r="23702" x14ac:dyDescent="0.25"/>
    <row r="23703" x14ac:dyDescent="0.25"/>
    <row r="23704" x14ac:dyDescent="0.25"/>
    <row r="23705" x14ac:dyDescent="0.25"/>
    <row r="23706" x14ac:dyDescent="0.25"/>
    <row r="23707" x14ac:dyDescent="0.25"/>
    <row r="23708" x14ac:dyDescent="0.25"/>
    <row r="23709" x14ac:dyDescent="0.25"/>
    <row r="23710" x14ac:dyDescent="0.25"/>
    <row r="23711" x14ac:dyDescent="0.25"/>
    <row r="23712" x14ac:dyDescent="0.25"/>
    <row r="23713" x14ac:dyDescent="0.25"/>
    <row r="23714" x14ac:dyDescent="0.25"/>
    <row r="23715" x14ac:dyDescent="0.25"/>
    <row r="23716" x14ac:dyDescent="0.25"/>
    <row r="23717" x14ac:dyDescent="0.25"/>
    <row r="23718" x14ac:dyDescent="0.25"/>
    <row r="23719" x14ac:dyDescent="0.25"/>
    <row r="23720" x14ac:dyDescent="0.25"/>
    <row r="23721" x14ac:dyDescent="0.25"/>
    <row r="23722" x14ac:dyDescent="0.25"/>
    <row r="23723" x14ac:dyDescent="0.25"/>
    <row r="23724" x14ac:dyDescent="0.25"/>
    <row r="23725" x14ac:dyDescent="0.25"/>
    <row r="23726" x14ac:dyDescent="0.25"/>
    <row r="23727" x14ac:dyDescent="0.25"/>
    <row r="23728" x14ac:dyDescent="0.25"/>
    <row r="23729" x14ac:dyDescent="0.25"/>
    <row r="23730" x14ac:dyDescent="0.25"/>
    <row r="23731" x14ac:dyDescent="0.25"/>
    <row r="23732" x14ac:dyDescent="0.25"/>
    <row r="23733" x14ac:dyDescent="0.25"/>
    <row r="23734" x14ac:dyDescent="0.25"/>
    <row r="23735" x14ac:dyDescent="0.25"/>
    <row r="23736" x14ac:dyDescent="0.25"/>
    <row r="23737" x14ac:dyDescent="0.25"/>
    <row r="23738" x14ac:dyDescent="0.25"/>
    <row r="23739" x14ac:dyDescent="0.25"/>
    <row r="23740" x14ac:dyDescent="0.25"/>
    <row r="23741" x14ac:dyDescent="0.25"/>
    <row r="23742" x14ac:dyDescent="0.25"/>
    <row r="23743" x14ac:dyDescent="0.25"/>
    <row r="23744" x14ac:dyDescent="0.25"/>
    <row r="23745" x14ac:dyDescent="0.25"/>
    <row r="23746" x14ac:dyDescent="0.25"/>
    <row r="23747" x14ac:dyDescent="0.25"/>
    <row r="23748" x14ac:dyDescent="0.25"/>
    <row r="23749" x14ac:dyDescent="0.25"/>
    <row r="23750" x14ac:dyDescent="0.25"/>
    <row r="23751" x14ac:dyDescent="0.25"/>
    <row r="23752" x14ac:dyDescent="0.25"/>
    <row r="23753" x14ac:dyDescent="0.25"/>
    <row r="23754" x14ac:dyDescent="0.25"/>
    <row r="23755" x14ac:dyDescent="0.25"/>
    <row r="23756" x14ac:dyDescent="0.25"/>
    <row r="23757" x14ac:dyDescent="0.25"/>
    <row r="23758" x14ac:dyDescent="0.25"/>
    <row r="23759" x14ac:dyDescent="0.25"/>
    <row r="23760" x14ac:dyDescent="0.25"/>
    <row r="23761" x14ac:dyDescent="0.25"/>
    <row r="23762" x14ac:dyDescent="0.25"/>
    <row r="23763" x14ac:dyDescent="0.25"/>
    <row r="23764" x14ac:dyDescent="0.25"/>
    <row r="23765" x14ac:dyDescent="0.25"/>
    <row r="23766" x14ac:dyDescent="0.25"/>
    <row r="23767" x14ac:dyDescent="0.25"/>
    <row r="23768" x14ac:dyDescent="0.25"/>
    <row r="23769" x14ac:dyDescent="0.25"/>
    <row r="23770" x14ac:dyDescent="0.25"/>
    <row r="23771" x14ac:dyDescent="0.25"/>
    <row r="23772" x14ac:dyDescent="0.25"/>
    <row r="23773" x14ac:dyDescent="0.25"/>
    <row r="23774" x14ac:dyDescent="0.25"/>
    <row r="23775" x14ac:dyDescent="0.25"/>
    <row r="23776" x14ac:dyDescent="0.25"/>
    <row r="23777" x14ac:dyDescent="0.25"/>
    <row r="23778" x14ac:dyDescent="0.25"/>
    <row r="23779" x14ac:dyDescent="0.25"/>
    <row r="23780" x14ac:dyDescent="0.25"/>
    <row r="23781" x14ac:dyDescent="0.25"/>
    <row r="23782" x14ac:dyDescent="0.25"/>
    <row r="23783" x14ac:dyDescent="0.25"/>
    <row r="23784" x14ac:dyDescent="0.25"/>
    <row r="23785" x14ac:dyDescent="0.25"/>
    <row r="23786" x14ac:dyDescent="0.25"/>
    <row r="23787" x14ac:dyDescent="0.25"/>
    <row r="23788" x14ac:dyDescent="0.25"/>
    <row r="23789" x14ac:dyDescent="0.25"/>
    <row r="23790" x14ac:dyDescent="0.25"/>
    <row r="23791" x14ac:dyDescent="0.25"/>
    <row r="23792" x14ac:dyDescent="0.25"/>
    <row r="23793" x14ac:dyDescent="0.25"/>
    <row r="23794" x14ac:dyDescent="0.25"/>
    <row r="23795" x14ac:dyDescent="0.25"/>
    <row r="23796" x14ac:dyDescent="0.25"/>
    <row r="23797" x14ac:dyDescent="0.25"/>
    <row r="23798" x14ac:dyDescent="0.25"/>
    <row r="23799" x14ac:dyDescent="0.25"/>
    <row r="23800" x14ac:dyDescent="0.25"/>
    <row r="23801" x14ac:dyDescent="0.25"/>
    <row r="23802" x14ac:dyDescent="0.25"/>
    <row r="23803" x14ac:dyDescent="0.25"/>
    <row r="23804" x14ac:dyDescent="0.25"/>
    <row r="23805" x14ac:dyDescent="0.25"/>
    <row r="23806" x14ac:dyDescent="0.25"/>
    <row r="23807" x14ac:dyDescent="0.25"/>
    <row r="23808" x14ac:dyDescent="0.25"/>
    <row r="23809" x14ac:dyDescent="0.25"/>
    <row r="23810" x14ac:dyDescent="0.25"/>
    <row r="23811" x14ac:dyDescent="0.25"/>
    <row r="23812" x14ac:dyDescent="0.25"/>
    <row r="23813" x14ac:dyDescent="0.25"/>
    <row r="23814" x14ac:dyDescent="0.25"/>
    <row r="23815" x14ac:dyDescent="0.25"/>
    <row r="23816" x14ac:dyDescent="0.25"/>
    <row r="23817" x14ac:dyDescent="0.25"/>
    <row r="23818" x14ac:dyDescent="0.25"/>
    <row r="23819" x14ac:dyDescent="0.25"/>
    <row r="23820" x14ac:dyDescent="0.25"/>
    <row r="23821" x14ac:dyDescent="0.25"/>
    <row r="23822" x14ac:dyDescent="0.25"/>
    <row r="23823" x14ac:dyDescent="0.25"/>
    <row r="23824" x14ac:dyDescent="0.25"/>
    <row r="23825" x14ac:dyDescent="0.25"/>
    <row r="23826" x14ac:dyDescent="0.25"/>
    <row r="23827" x14ac:dyDescent="0.25"/>
    <row r="23828" x14ac:dyDescent="0.25"/>
    <row r="23829" x14ac:dyDescent="0.25"/>
    <row r="23830" x14ac:dyDescent="0.25"/>
    <row r="23831" x14ac:dyDescent="0.25"/>
    <row r="23832" x14ac:dyDescent="0.25"/>
    <row r="23833" x14ac:dyDescent="0.25"/>
    <row r="23834" x14ac:dyDescent="0.25"/>
    <row r="23835" x14ac:dyDescent="0.25"/>
    <row r="23836" x14ac:dyDescent="0.25"/>
    <row r="23837" x14ac:dyDescent="0.25"/>
    <row r="23838" x14ac:dyDescent="0.25"/>
    <row r="23839" x14ac:dyDescent="0.25"/>
    <row r="23840" x14ac:dyDescent="0.25"/>
    <row r="23841" x14ac:dyDescent="0.25"/>
    <row r="23842" x14ac:dyDescent="0.25"/>
    <row r="23843" x14ac:dyDescent="0.25"/>
    <row r="23844" x14ac:dyDescent="0.25"/>
    <row r="23845" x14ac:dyDescent="0.25"/>
    <row r="23846" x14ac:dyDescent="0.25"/>
    <row r="23847" x14ac:dyDescent="0.25"/>
    <row r="23848" x14ac:dyDescent="0.25"/>
    <row r="23849" x14ac:dyDescent="0.25"/>
    <row r="23850" x14ac:dyDescent="0.25"/>
    <row r="23851" x14ac:dyDescent="0.25"/>
    <row r="23852" x14ac:dyDescent="0.25"/>
    <row r="23853" x14ac:dyDescent="0.25"/>
    <row r="23854" x14ac:dyDescent="0.25"/>
    <row r="23855" x14ac:dyDescent="0.25"/>
    <row r="23856" x14ac:dyDescent="0.25"/>
    <row r="23857" x14ac:dyDescent="0.25"/>
    <row r="23858" x14ac:dyDescent="0.25"/>
    <row r="23859" x14ac:dyDescent="0.25"/>
    <row r="23860" x14ac:dyDescent="0.25"/>
    <row r="23861" x14ac:dyDescent="0.25"/>
    <row r="23862" x14ac:dyDescent="0.25"/>
    <row r="23863" x14ac:dyDescent="0.25"/>
    <row r="23864" x14ac:dyDescent="0.25"/>
    <row r="23865" x14ac:dyDescent="0.25"/>
    <row r="23866" x14ac:dyDescent="0.25"/>
    <row r="23867" x14ac:dyDescent="0.25"/>
    <row r="23868" x14ac:dyDescent="0.25"/>
    <row r="23869" x14ac:dyDescent="0.25"/>
    <row r="23870" x14ac:dyDescent="0.25"/>
    <row r="23871" x14ac:dyDescent="0.25"/>
    <row r="23872" x14ac:dyDescent="0.25"/>
    <row r="23873" x14ac:dyDescent="0.25"/>
    <row r="23874" x14ac:dyDescent="0.25"/>
    <row r="23875" x14ac:dyDescent="0.25"/>
    <row r="23876" x14ac:dyDescent="0.25"/>
    <row r="23877" x14ac:dyDescent="0.25"/>
    <row r="23878" x14ac:dyDescent="0.25"/>
    <row r="23879" x14ac:dyDescent="0.25"/>
    <row r="23880" x14ac:dyDescent="0.25"/>
    <row r="23881" x14ac:dyDescent="0.25"/>
    <row r="23882" x14ac:dyDescent="0.25"/>
    <row r="23883" x14ac:dyDescent="0.25"/>
    <row r="23884" x14ac:dyDescent="0.25"/>
    <row r="23885" x14ac:dyDescent="0.25"/>
    <row r="23886" x14ac:dyDescent="0.25"/>
    <row r="23887" x14ac:dyDescent="0.25"/>
    <row r="23888" x14ac:dyDescent="0.25"/>
    <row r="23889" x14ac:dyDescent="0.25"/>
    <row r="23890" x14ac:dyDescent="0.25"/>
    <row r="23891" x14ac:dyDescent="0.25"/>
    <row r="23892" x14ac:dyDescent="0.25"/>
    <row r="23893" x14ac:dyDescent="0.25"/>
    <row r="23894" x14ac:dyDescent="0.25"/>
    <row r="23895" x14ac:dyDescent="0.25"/>
    <row r="23896" x14ac:dyDescent="0.25"/>
    <row r="23897" x14ac:dyDescent="0.25"/>
    <row r="23898" x14ac:dyDescent="0.25"/>
    <row r="23899" x14ac:dyDescent="0.25"/>
    <row r="23900" x14ac:dyDescent="0.25"/>
    <row r="23901" x14ac:dyDescent="0.25"/>
    <row r="23902" x14ac:dyDescent="0.25"/>
    <row r="23903" x14ac:dyDescent="0.25"/>
    <row r="23904" x14ac:dyDescent="0.25"/>
    <row r="23905" x14ac:dyDescent="0.25"/>
    <row r="23906" x14ac:dyDescent="0.25"/>
    <row r="23907" x14ac:dyDescent="0.25"/>
    <row r="23908" x14ac:dyDescent="0.25"/>
    <row r="23909" x14ac:dyDescent="0.25"/>
    <row r="23910" x14ac:dyDescent="0.25"/>
    <row r="23911" x14ac:dyDescent="0.25"/>
    <row r="23912" x14ac:dyDescent="0.25"/>
    <row r="23913" x14ac:dyDescent="0.25"/>
    <row r="23914" x14ac:dyDescent="0.25"/>
    <row r="23915" x14ac:dyDescent="0.25"/>
    <row r="23916" x14ac:dyDescent="0.25"/>
    <row r="23917" x14ac:dyDescent="0.25"/>
    <row r="23918" x14ac:dyDescent="0.25"/>
    <row r="23919" x14ac:dyDescent="0.25"/>
    <row r="23920" x14ac:dyDescent="0.25"/>
    <row r="23921" x14ac:dyDescent="0.25"/>
    <row r="23922" x14ac:dyDescent="0.25"/>
    <row r="23923" x14ac:dyDescent="0.25"/>
    <row r="23924" x14ac:dyDescent="0.25"/>
    <row r="23925" x14ac:dyDescent="0.25"/>
    <row r="23926" x14ac:dyDescent="0.25"/>
    <row r="23927" x14ac:dyDescent="0.25"/>
    <row r="23928" x14ac:dyDescent="0.25"/>
    <row r="23929" x14ac:dyDescent="0.25"/>
    <row r="23930" x14ac:dyDescent="0.25"/>
    <row r="23931" x14ac:dyDescent="0.25"/>
    <row r="23932" x14ac:dyDescent="0.25"/>
    <row r="23933" x14ac:dyDescent="0.25"/>
    <row r="23934" x14ac:dyDescent="0.25"/>
    <row r="23935" x14ac:dyDescent="0.25"/>
    <row r="23936" x14ac:dyDescent="0.25"/>
    <row r="23937" x14ac:dyDescent="0.25"/>
    <row r="23938" x14ac:dyDescent="0.25"/>
    <row r="23939" x14ac:dyDescent="0.25"/>
    <row r="23940" x14ac:dyDescent="0.25"/>
    <row r="23941" x14ac:dyDescent="0.25"/>
    <row r="23942" x14ac:dyDescent="0.25"/>
    <row r="23943" x14ac:dyDescent="0.25"/>
    <row r="23944" x14ac:dyDescent="0.25"/>
    <row r="23945" x14ac:dyDescent="0.25"/>
    <row r="23946" x14ac:dyDescent="0.25"/>
    <row r="23947" x14ac:dyDescent="0.25"/>
    <row r="23948" x14ac:dyDescent="0.25"/>
    <row r="23949" x14ac:dyDescent="0.25"/>
    <row r="23950" x14ac:dyDescent="0.25"/>
    <row r="23951" x14ac:dyDescent="0.25"/>
    <row r="23952" x14ac:dyDescent="0.25"/>
    <row r="23953" x14ac:dyDescent="0.25"/>
    <row r="23954" x14ac:dyDescent="0.25"/>
    <row r="23955" x14ac:dyDescent="0.25"/>
    <row r="23956" x14ac:dyDescent="0.25"/>
    <row r="23957" x14ac:dyDescent="0.25"/>
    <row r="23958" x14ac:dyDescent="0.25"/>
    <row r="23959" x14ac:dyDescent="0.25"/>
    <row r="23960" x14ac:dyDescent="0.25"/>
    <row r="23961" x14ac:dyDescent="0.25"/>
    <row r="23962" x14ac:dyDescent="0.25"/>
    <row r="23963" x14ac:dyDescent="0.25"/>
    <row r="23964" x14ac:dyDescent="0.25"/>
    <row r="23965" x14ac:dyDescent="0.25"/>
    <row r="23966" x14ac:dyDescent="0.25"/>
    <row r="23967" x14ac:dyDescent="0.25"/>
    <row r="23968" x14ac:dyDescent="0.25"/>
    <row r="23969" x14ac:dyDescent="0.25"/>
    <row r="23970" x14ac:dyDescent="0.25"/>
    <row r="23971" x14ac:dyDescent="0.25"/>
    <row r="23972" x14ac:dyDescent="0.25"/>
    <row r="23973" x14ac:dyDescent="0.25"/>
    <row r="23974" x14ac:dyDescent="0.25"/>
    <row r="23975" x14ac:dyDescent="0.25"/>
    <row r="23976" x14ac:dyDescent="0.25"/>
    <row r="23977" x14ac:dyDescent="0.25"/>
    <row r="23978" x14ac:dyDescent="0.25"/>
    <row r="23979" x14ac:dyDescent="0.25"/>
    <row r="23980" x14ac:dyDescent="0.25"/>
    <row r="23981" x14ac:dyDescent="0.25"/>
    <row r="23982" x14ac:dyDescent="0.25"/>
    <row r="23983" x14ac:dyDescent="0.25"/>
    <row r="23984" x14ac:dyDescent="0.25"/>
    <row r="23985" x14ac:dyDescent="0.25"/>
    <row r="23986" x14ac:dyDescent="0.25"/>
    <row r="23987" x14ac:dyDescent="0.25"/>
    <row r="23988" x14ac:dyDescent="0.25"/>
    <row r="23989" x14ac:dyDescent="0.25"/>
    <row r="23990" x14ac:dyDescent="0.25"/>
    <row r="23991" x14ac:dyDescent="0.25"/>
    <row r="23992" x14ac:dyDescent="0.25"/>
    <row r="23993" x14ac:dyDescent="0.25"/>
    <row r="23994" x14ac:dyDescent="0.25"/>
    <row r="23995" x14ac:dyDescent="0.25"/>
    <row r="23996" x14ac:dyDescent="0.25"/>
    <row r="23997" x14ac:dyDescent="0.25"/>
    <row r="23998" x14ac:dyDescent="0.25"/>
    <row r="23999" x14ac:dyDescent="0.25"/>
    <row r="24000" x14ac:dyDescent="0.25"/>
    <row r="24001" x14ac:dyDescent="0.25"/>
    <row r="24002" x14ac:dyDescent="0.25"/>
    <row r="24003" x14ac:dyDescent="0.25"/>
    <row r="24004" x14ac:dyDescent="0.25"/>
    <row r="24005" x14ac:dyDescent="0.25"/>
    <row r="24006" x14ac:dyDescent="0.25"/>
    <row r="24007" x14ac:dyDescent="0.25"/>
    <row r="24008" x14ac:dyDescent="0.25"/>
    <row r="24009" x14ac:dyDescent="0.25"/>
    <row r="24010" x14ac:dyDescent="0.25"/>
    <row r="24011" x14ac:dyDescent="0.25"/>
    <row r="24012" x14ac:dyDescent="0.25"/>
    <row r="24013" x14ac:dyDescent="0.25"/>
    <row r="24014" x14ac:dyDescent="0.25"/>
    <row r="24015" x14ac:dyDescent="0.25"/>
    <row r="24016" x14ac:dyDescent="0.25"/>
    <row r="24017" x14ac:dyDescent="0.25"/>
    <row r="24018" x14ac:dyDescent="0.25"/>
    <row r="24019" x14ac:dyDescent="0.25"/>
    <row r="24020" x14ac:dyDescent="0.25"/>
    <row r="24021" x14ac:dyDescent="0.25"/>
    <row r="24022" x14ac:dyDescent="0.25"/>
    <row r="24023" x14ac:dyDescent="0.25"/>
    <row r="24024" x14ac:dyDescent="0.25"/>
    <row r="24025" x14ac:dyDescent="0.25"/>
    <row r="24026" x14ac:dyDescent="0.25"/>
    <row r="24027" x14ac:dyDescent="0.25"/>
    <row r="24028" x14ac:dyDescent="0.25"/>
    <row r="24029" x14ac:dyDescent="0.25"/>
    <row r="24030" x14ac:dyDescent="0.25"/>
    <row r="24031" x14ac:dyDescent="0.25"/>
    <row r="24032" x14ac:dyDescent="0.25"/>
    <row r="24033" x14ac:dyDescent="0.25"/>
    <row r="24034" x14ac:dyDescent="0.25"/>
    <row r="24035" x14ac:dyDescent="0.25"/>
    <row r="24036" x14ac:dyDescent="0.25"/>
    <row r="24037" x14ac:dyDescent="0.25"/>
    <row r="24038" x14ac:dyDescent="0.25"/>
    <row r="24039" x14ac:dyDescent="0.25"/>
    <row r="24040" x14ac:dyDescent="0.25"/>
    <row r="24041" x14ac:dyDescent="0.25"/>
    <row r="24042" x14ac:dyDescent="0.25"/>
    <row r="24043" x14ac:dyDescent="0.25"/>
    <row r="24044" x14ac:dyDescent="0.25"/>
    <row r="24045" x14ac:dyDescent="0.25"/>
    <row r="24046" x14ac:dyDescent="0.25"/>
    <row r="24047" x14ac:dyDescent="0.25"/>
    <row r="24048" x14ac:dyDescent="0.25"/>
    <row r="24049" x14ac:dyDescent="0.25"/>
    <row r="24050" x14ac:dyDescent="0.25"/>
    <row r="24051" x14ac:dyDescent="0.25"/>
    <row r="24052" x14ac:dyDescent="0.25"/>
    <row r="24053" x14ac:dyDescent="0.25"/>
    <row r="24054" x14ac:dyDescent="0.25"/>
    <row r="24055" x14ac:dyDescent="0.25"/>
    <row r="24056" x14ac:dyDescent="0.25"/>
    <row r="24057" x14ac:dyDescent="0.25"/>
    <row r="24058" x14ac:dyDescent="0.25"/>
    <row r="24059" x14ac:dyDescent="0.25"/>
    <row r="24060" x14ac:dyDescent="0.25"/>
    <row r="24061" x14ac:dyDescent="0.25"/>
    <row r="24062" x14ac:dyDescent="0.25"/>
    <row r="24063" x14ac:dyDescent="0.25"/>
    <row r="24064" x14ac:dyDescent="0.25"/>
    <row r="24065" x14ac:dyDescent="0.25"/>
    <row r="24066" x14ac:dyDescent="0.25"/>
    <row r="24067" x14ac:dyDescent="0.25"/>
    <row r="24068" x14ac:dyDescent="0.25"/>
    <row r="24069" x14ac:dyDescent="0.25"/>
    <row r="24070" x14ac:dyDescent="0.25"/>
    <row r="24071" x14ac:dyDescent="0.25"/>
    <row r="24072" x14ac:dyDescent="0.25"/>
    <row r="24073" x14ac:dyDescent="0.25"/>
    <row r="24074" x14ac:dyDescent="0.25"/>
    <row r="24075" x14ac:dyDescent="0.25"/>
    <row r="24076" x14ac:dyDescent="0.25"/>
    <row r="24077" x14ac:dyDescent="0.25"/>
    <row r="24078" x14ac:dyDescent="0.25"/>
    <row r="24079" x14ac:dyDescent="0.25"/>
    <row r="24080" x14ac:dyDescent="0.25"/>
    <row r="24081" x14ac:dyDescent="0.25"/>
    <row r="24082" x14ac:dyDescent="0.25"/>
    <row r="24083" x14ac:dyDescent="0.25"/>
    <row r="24084" x14ac:dyDescent="0.25"/>
    <row r="24085" x14ac:dyDescent="0.25"/>
    <row r="24086" x14ac:dyDescent="0.25"/>
    <row r="24087" x14ac:dyDescent="0.25"/>
    <row r="24088" x14ac:dyDescent="0.25"/>
    <row r="24089" x14ac:dyDescent="0.25"/>
    <row r="24090" x14ac:dyDescent="0.25"/>
    <row r="24091" x14ac:dyDescent="0.25"/>
    <row r="24092" x14ac:dyDescent="0.25"/>
    <row r="24093" x14ac:dyDescent="0.25"/>
    <row r="24094" x14ac:dyDescent="0.25"/>
    <row r="24095" x14ac:dyDescent="0.25"/>
    <row r="24096" x14ac:dyDescent="0.25"/>
    <row r="24097" x14ac:dyDescent="0.25"/>
    <row r="24098" x14ac:dyDescent="0.25"/>
    <row r="24099" x14ac:dyDescent="0.25"/>
    <row r="24100" x14ac:dyDescent="0.25"/>
    <row r="24101" x14ac:dyDescent="0.25"/>
    <row r="24102" x14ac:dyDescent="0.25"/>
    <row r="24103" x14ac:dyDescent="0.25"/>
    <row r="24104" x14ac:dyDescent="0.25"/>
    <row r="24105" x14ac:dyDescent="0.25"/>
    <row r="24106" x14ac:dyDescent="0.25"/>
    <row r="24107" x14ac:dyDescent="0.25"/>
    <row r="24108" x14ac:dyDescent="0.25"/>
    <row r="24109" x14ac:dyDescent="0.25"/>
    <row r="24110" x14ac:dyDescent="0.25"/>
    <row r="24111" x14ac:dyDescent="0.25"/>
    <row r="24112" x14ac:dyDescent="0.25"/>
    <row r="24113" x14ac:dyDescent="0.25"/>
    <row r="24114" x14ac:dyDescent="0.25"/>
    <row r="24115" x14ac:dyDescent="0.25"/>
    <row r="24116" x14ac:dyDescent="0.25"/>
    <row r="24117" x14ac:dyDescent="0.25"/>
    <row r="24118" x14ac:dyDescent="0.25"/>
    <row r="24119" x14ac:dyDescent="0.25"/>
    <row r="24120" x14ac:dyDescent="0.25"/>
    <row r="24121" x14ac:dyDescent="0.25"/>
    <row r="24122" x14ac:dyDescent="0.25"/>
    <row r="24123" x14ac:dyDescent="0.25"/>
    <row r="24124" x14ac:dyDescent="0.25"/>
    <row r="24125" x14ac:dyDescent="0.25"/>
    <row r="24126" x14ac:dyDescent="0.25"/>
    <row r="24127" x14ac:dyDescent="0.25"/>
    <row r="24128" x14ac:dyDescent="0.25"/>
    <row r="24129" x14ac:dyDescent="0.25"/>
    <row r="24130" x14ac:dyDescent="0.25"/>
    <row r="24131" x14ac:dyDescent="0.25"/>
    <row r="24132" x14ac:dyDescent="0.25"/>
    <row r="24133" x14ac:dyDescent="0.25"/>
    <row r="24134" x14ac:dyDescent="0.25"/>
    <row r="24135" x14ac:dyDescent="0.25"/>
    <row r="24136" x14ac:dyDescent="0.25"/>
    <row r="24137" x14ac:dyDescent="0.25"/>
    <row r="24138" x14ac:dyDescent="0.25"/>
    <row r="24139" x14ac:dyDescent="0.25"/>
    <row r="24140" x14ac:dyDescent="0.25"/>
    <row r="24141" x14ac:dyDescent="0.25"/>
    <row r="24142" x14ac:dyDescent="0.25"/>
    <row r="24143" x14ac:dyDescent="0.25"/>
    <row r="24144" x14ac:dyDescent="0.25"/>
    <row r="24145" x14ac:dyDescent="0.25"/>
    <row r="24146" x14ac:dyDescent="0.25"/>
    <row r="24147" x14ac:dyDescent="0.25"/>
    <row r="24148" x14ac:dyDescent="0.25"/>
    <row r="24149" x14ac:dyDescent="0.25"/>
    <row r="24150" x14ac:dyDescent="0.25"/>
    <row r="24151" x14ac:dyDescent="0.25"/>
    <row r="24152" x14ac:dyDescent="0.25"/>
    <row r="24153" x14ac:dyDescent="0.25"/>
    <row r="24154" x14ac:dyDescent="0.25"/>
    <row r="24155" x14ac:dyDescent="0.25"/>
    <row r="24156" x14ac:dyDescent="0.25"/>
    <row r="24157" x14ac:dyDescent="0.25"/>
    <row r="24158" x14ac:dyDescent="0.25"/>
    <row r="24159" x14ac:dyDescent="0.25"/>
    <row r="24160" x14ac:dyDescent="0.25"/>
    <row r="24161" x14ac:dyDescent="0.25"/>
    <row r="24162" x14ac:dyDescent="0.25"/>
    <row r="24163" x14ac:dyDescent="0.25"/>
    <row r="24164" x14ac:dyDescent="0.25"/>
    <row r="24165" x14ac:dyDescent="0.25"/>
    <row r="24166" x14ac:dyDescent="0.25"/>
    <row r="24167" x14ac:dyDescent="0.25"/>
    <row r="24168" x14ac:dyDescent="0.25"/>
    <row r="24169" x14ac:dyDescent="0.25"/>
    <row r="24170" x14ac:dyDescent="0.25"/>
    <row r="24171" x14ac:dyDescent="0.25"/>
    <row r="24172" x14ac:dyDescent="0.25"/>
    <row r="24173" x14ac:dyDescent="0.25"/>
    <row r="24174" x14ac:dyDescent="0.25"/>
    <row r="24175" x14ac:dyDescent="0.25"/>
    <row r="24176" x14ac:dyDescent="0.25"/>
    <row r="24177" x14ac:dyDescent="0.25"/>
    <row r="24178" x14ac:dyDescent="0.25"/>
    <row r="24179" x14ac:dyDescent="0.25"/>
    <row r="24180" x14ac:dyDescent="0.25"/>
    <row r="24181" x14ac:dyDescent="0.25"/>
    <row r="24182" x14ac:dyDescent="0.25"/>
    <row r="24183" x14ac:dyDescent="0.25"/>
    <row r="24184" x14ac:dyDescent="0.25"/>
    <row r="24185" x14ac:dyDescent="0.25"/>
    <row r="24186" x14ac:dyDescent="0.25"/>
    <row r="24187" x14ac:dyDescent="0.25"/>
    <row r="24188" x14ac:dyDescent="0.25"/>
    <row r="24189" x14ac:dyDescent="0.25"/>
    <row r="24190" x14ac:dyDescent="0.25"/>
    <row r="24191" x14ac:dyDescent="0.25"/>
    <row r="24192" x14ac:dyDescent="0.25"/>
    <row r="24193" x14ac:dyDescent="0.25"/>
    <row r="24194" x14ac:dyDescent="0.25"/>
    <row r="24195" x14ac:dyDescent="0.25"/>
    <row r="24196" x14ac:dyDescent="0.25"/>
    <row r="24197" x14ac:dyDescent="0.25"/>
    <row r="24198" x14ac:dyDescent="0.25"/>
    <row r="24199" x14ac:dyDescent="0.25"/>
    <row r="24200" x14ac:dyDescent="0.25"/>
    <row r="24201" x14ac:dyDescent="0.25"/>
    <row r="24202" x14ac:dyDescent="0.25"/>
    <row r="24203" x14ac:dyDescent="0.25"/>
    <row r="24204" x14ac:dyDescent="0.25"/>
    <row r="24205" x14ac:dyDescent="0.25"/>
    <row r="24206" x14ac:dyDescent="0.25"/>
    <row r="24207" x14ac:dyDescent="0.25"/>
    <row r="24208" x14ac:dyDescent="0.25"/>
    <row r="24209" x14ac:dyDescent="0.25"/>
    <row r="24210" x14ac:dyDescent="0.25"/>
    <row r="24211" x14ac:dyDescent="0.25"/>
    <row r="24212" x14ac:dyDescent="0.25"/>
    <row r="24213" x14ac:dyDescent="0.25"/>
    <row r="24214" x14ac:dyDescent="0.25"/>
    <row r="24215" x14ac:dyDescent="0.25"/>
    <row r="24216" x14ac:dyDescent="0.25"/>
    <row r="24217" x14ac:dyDescent="0.25"/>
    <row r="24218" x14ac:dyDescent="0.25"/>
    <row r="24219" x14ac:dyDescent="0.25"/>
    <row r="24220" x14ac:dyDescent="0.25"/>
    <row r="24221" x14ac:dyDescent="0.25"/>
    <row r="24222" x14ac:dyDescent="0.25"/>
    <row r="24223" x14ac:dyDescent="0.25"/>
    <row r="24224" x14ac:dyDescent="0.25"/>
    <row r="24225" x14ac:dyDescent="0.25"/>
    <row r="24226" x14ac:dyDescent="0.25"/>
    <row r="24227" x14ac:dyDescent="0.25"/>
    <row r="24228" x14ac:dyDescent="0.25"/>
    <row r="24229" x14ac:dyDescent="0.25"/>
    <row r="24230" x14ac:dyDescent="0.25"/>
    <row r="24231" x14ac:dyDescent="0.25"/>
    <row r="24232" x14ac:dyDescent="0.25"/>
    <row r="24233" x14ac:dyDescent="0.25"/>
    <row r="24234" x14ac:dyDescent="0.25"/>
    <row r="24235" x14ac:dyDescent="0.25"/>
    <row r="24236" x14ac:dyDescent="0.25"/>
    <row r="24237" x14ac:dyDescent="0.25"/>
    <row r="24238" x14ac:dyDescent="0.25"/>
    <row r="24239" x14ac:dyDescent="0.25"/>
    <row r="24240" x14ac:dyDescent="0.25"/>
    <row r="24241" x14ac:dyDescent="0.25"/>
    <row r="24242" x14ac:dyDescent="0.25"/>
    <row r="24243" x14ac:dyDescent="0.25"/>
    <row r="24244" x14ac:dyDescent="0.25"/>
    <row r="24245" x14ac:dyDescent="0.25"/>
    <row r="24246" x14ac:dyDescent="0.25"/>
    <row r="24247" x14ac:dyDescent="0.25"/>
    <row r="24248" x14ac:dyDescent="0.25"/>
    <row r="24249" x14ac:dyDescent="0.25"/>
    <row r="24250" x14ac:dyDescent="0.25"/>
    <row r="24251" x14ac:dyDescent="0.25"/>
    <row r="24252" x14ac:dyDescent="0.25"/>
    <row r="24253" x14ac:dyDescent="0.25"/>
    <row r="24254" x14ac:dyDescent="0.25"/>
    <row r="24255" x14ac:dyDescent="0.25"/>
    <row r="24256" x14ac:dyDescent="0.25"/>
    <row r="24257" x14ac:dyDescent="0.25"/>
    <row r="24258" x14ac:dyDescent="0.25"/>
    <row r="24259" x14ac:dyDescent="0.25"/>
    <row r="24260" x14ac:dyDescent="0.25"/>
    <row r="24261" x14ac:dyDescent="0.25"/>
    <row r="24262" x14ac:dyDescent="0.25"/>
    <row r="24263" x14ac:dyDescent="0.25"/>
    <row r="24264" x14ac:dyDescent="0.25"/>
    <row r="24265" x14ac:dyDescent="0.25"/>
    <row r="24266" x14ac:dyDescent="0.25"/>
    <row r="24267" x14ac:dyDescent="0.25"/>
    <row r="24268" x14ac:dyDescent="0.25"/>
    <row r="24269" x14ac:dyDescent="0.25"/>
    <row r="24270" x14ac:dyDescent="0.25"/>
    <row r="24271" x14ac:dyDescent="0.25"/>
    <row r="24272" x14ac:dyDescent="0.25"/>
    <row r="24273" x14ac:dyDescent="0.25"/>
    <row r="24274" x14ac:dyDescent="0.25"/>
    <row r="24275" x14ac:dyDescent="0.25"/>
    <row r="24276" x14ac:dyDescent="0.25"/>
    <row r="24277" x14ac:dyDescent="0.25"/>
    <row r="24278" x14ac:dyDescent="0.25"/>
    <row r="24279" x14ac:dyDescent="0.25"/>
    <row r="24280" x14ac:dyDescent="0.25"/>
    <row r="24281" x14ac:dyDescent="0.25"/>
    <row r="24282" x14ac:dyDescent="0.25"/>
    <row r="24283" x14ac:dyDescent="0.25"/>
    <row r="24284" x14ac:dyDescent="0.25"/>
    <row r="24285" x14ac:dyDescent="0.25"/>
    <row r="24286" x14ac:dyDescent="0.25"/>
    <row r="24287" x14ac:dyDescent="0.25"/>
    <row r="24288" x14ac:dyDescent="0.25"/>
    <row r="24289" x14ac:dyDescent="0.25"/>
    <row r="24290" x14ac:dyDescent="0.25"/>
    <row r="24291" x14ac:dyDescent="0.25"/>
    <row r="24292" x14ac:dyDescent="0.25"/>
    <row r="24293" x14ac:dyDescent="0.25"/>
    <row r="24294" x14ac:dyDescent="0.25"/>
    <row r="24295" x14ac:dyDescent="0.25"/>
    <row r="24296" x14ac:dyDescent="0.25"/>
    <row r="24297" x14ac:dyDescent="0.25"/>
    <row r="24298" x14ac:dyDescent="0.25"/>
    <row r="24299" x14ac:dyDescent="0.25"/>
    <row r="24300" x14ac:dyDescent="0.25"/>
    <row r="24301" x14ac:dyDescent="0.25"/>
    <row r="24302" x14ac:dyDescent="0.25"/>
    <row r="24303" x14ac:dyDescent="0.25"/>
    <row r="24304" x14ac:dyDescent="0.25"/>
    <row r="24305" x14ac:dyDescent="0.25"/>
    <row r="24306" x14ac:dyDescent="0.25"/>
    <row r="24307" x14ac:dyDescent="0.25"/>
    <row r="24308" x14ac:dyDescent="0.25"/>
    <row r="24309" x14ac:dyDescent="0.25"/>
    <row r="24310" x14ac:dyDescent="0.25"/>
    <row r="24311" x14ac:dyDescent="0.25"/>
    <row r="24312" x14ac:dyDescent="0.25"/>
    <row r="24313" x14ac:dyDescent="0.25"/>
    <row r="24314" x14ac:dyDescent="0.25"/>
    <row r="24315" x14ac:dyDescent="0.25"/>
    <row r="24316" x14ac:dyDescent="0.25"/>
    <row r="24317" x14ac:dyDescent="0.25"/>
    <row r="24318" x14ac:dyDescent="0.25"/>
    <row r="24319" x14ac:dyDescent="0.25"/>
    <row r="24320" x14ac:dyDescent="0.25"/>
    <row r="24321" x14ac:dyDescent="0.25"/>
    <row r="24322" x14ac:dyDescent="0.25"/>
    <row r="24323" x14ac:dyDescent="0.25"/>
    <row r="24324" x14ac:dyDescent="0.25"/>
    <row r="24325" x14ac:dyDescent="0.25"/>
    <row r="24326" x14ac:dyDescent="0.25"/>
    <row r="24327" x14ac:dyDescent="0.25"/>
    <row r="24328" x14ac:dyDescent="0.25"/>
    <row r="24329" x14ac:dyDescent="0.25"/>
    <row r="24330" x14ac:dyDescent="0.25"/>
    <row r="24331" x14ac:dyDescent="0.25"/>
    <row r="24332" x14ac:dyDescent="0.25"/>
    <row r="24333" x14ac:dyDescent="0.25"/>
    <row r="24334" x14ac:dyDescent="0.25"/>
    <row r="24335" x14ac:dyDescent="0.25"/>
    <row r="24336" x14ac:dyDescent="0.25"/>
    <row r="24337" x14ac:dyDescent="0.25"/>
    <row r="24338" x14ac:dyDescent="0.25"/>
    <row r="24339" x14ac:dyDescent="0.25"/>
    <row r="24340" x14ac:dyDescent="0.25"/>
    <row r="24341" x14ac:dyDescent="0.25"/>
    <row r="24342" x14ac:dyDescent="0.25"/>
    <row r="24343" x14ac:dyDescent="0.25"/>
    <row r="24344" x14ac:dyDescent="0.25"/>
    <row r="24345" x14ac:dyDescent="0.25"/>
    <row r="24346" x14ac:dyDescent="0.25"/>
    <row r="24347" x14ac:dyDescent="0.25"/>
    <row r="24348" x14ac:dyDescent="0.25"/>
    <row r="24349" x14ac:dyDescent="0.25"/>
    <row r="24350" x14ac:dyDescent="0.25"/>
    <row r="24351" x14ac:dyDescent="0.25"/>
    <row r="24352" x14ac:dyDescent="0.25"/>
    <row r="24353" x14ac:dyDescent="0.25"/>
    <row r="24354" x14ac:dyDescent="0.25"/>
    <row r="24355" x14ac:dyDescent="0.25"/>
    <row r="24356" x14ac:dyDescent="0.25"/>
    <row r="24357" x14ac:dyDescent="0.25"/>
    <row r="24358" x14ac:dyDescent="0.25"/>
    <row r="24359" x14ac:dyDescent="0.25"/>
    <row r="24360" x14ac:dyDescent="0.25"/>
    <row r="24361" x14ac:dyDescent="0.25"/>
    <row r="24362" x14ac:dyDescent="0.25"/>
    <row r="24363" x14ac:dyDescent="0.25"/>
    <row r="24364" x14ac:dyDescent="0.25"/>
    <row r="24365" x14ac:dyDescent="0.25"/>
    <row r="24366" x14ac:dyDescent="0.25"/>
    <row r="24367" x14ac:dyDescent="0.25"/>
    <row r="24368" x14ac:dyDescent="0.25"/>
    <row r="24369" x14ac:dyDescent="0.25"/>
    <row r="24370" x14ac:dyDescent="0.25"/>
    <row r="24371" x14ac:dyDescent="0.25"/>
    <row r="24372" x14ac:dyDescent="0.25"/>
    <row r="24373" x14ac:dyDescent="0.25"/>
    <row r="24374" x14ac:dyDescent="0.25"/>
    <row r="24375" x14ac:dyDescent="0.25"/>
    <row r="24376" x14ac:dyDescent="0.25"/>
    <row r="24377" x14ac:dyDescent="0.25"/>
    <row r="24378" x14ac:dyDescent="0.25"/>
    <row r="24379" x14ac:dyDescent="0.25"/>
    <row r="24380" x14ac:dyDescent="0.25"/>
    <row r="24381" x14ac:dyDescent="0.25"/>
    <row r="24382" x14ac:dyDescent="0.25"/>
    <row r="24383" x14ac:dyDescent="0.25"/>
    <row r="24384" x14ac:dyDescent="0.25"/>
    <row r="24385" x14ac:dyDescent="0.25"/>
    <row r="24386" x14ac:dyDescent="0.25"/>
    <row r="24387" x14ac:dyDescent="0.25"/>
    <row r="24388" x14ac:dyDescent="0.25"/>
    <row r="24389" x14ac:dyDescent="0.25"/>
    <row r="24390" x14ac:dyDescent="0.25"/>
    <row r="24391" x14ac:dyDescent="0.25"/>
    <row r="24392" x14ac:dyDescent="0.25"/>
    <row r="24393" x14ac:dyDescent="0.25"/>
    <row r="24394" x14ac:dyDescent="0.25"/>
    <row r="24395" x14ac:dyDescent="0.25"/>
    <row r="24396" x14ac:dyDescent="0.25"/>
    <row r="24397" x14ac:dyDescent="0.25"/>
    <row r="24398" x14ac:dyDescent="0.25"/>
    <row r="24399" x14ac:dyDescent="0.25"/>
    <row r="24400" x14ac:dyDescent="0.25"/>
    <row r="24401" x14ac:dyDescent="0.25"/>
    <row r="24402" x14ac:dyDescent="0.25"/>
    <row r="24403" x14ac:dyDescent="0.25"/>
    <row r="24404" x14ac:dyDescent="0.25"/>
    <row r="24405" x14ac:dyDescent="0.25"/>
    <row r="24406" x14ac:dyDescent="0.25"/>
    <row r="24407" x14ac:dyDescent="0.25"/>
    <row r="24408" x14ac:dyDescent="0.25"/>
    <row r="24409" x14ac:dyDescent="0.25"/>
    <row r="24410" x14ac:dyDescent="0.25"/>
    <row r="24411" x14ac:dyDescent="0.25"/>
    <row r="24412" x14ac:dyDescent="0.25"/>
    <row r="24413" x14ac:dyDescent="0.25"/>
    <row r="24414" x14ac:dyDescent="0.25"/>
    <row r="24415" x14ac:dyDescent="0.25"/>
    <row r="24416" x14ac:dyDescent="0.25"/>
    <row r="24417" x14ac:dyDescent="0.25"/>
    <row r="24418" x14ac:dyDescent="0.25"/>
    <row r="24419" x14ac:dyDescent="0.25"/>
    <row r="24420" x14ac:dyDescent="0.25"/>
    <row r="24421" x14ac:dyDescent="0.25"/>
    <row r="24422" x14ac:dyDescent="0.25"/>
    <row r="24423" x14ac:dyDescent="0.25"/>
    <row r="24424" x14ac:dyDescent="0.25"/>
    <row r="24425" x14ac:dyDescent="0.25"/>
    <row r="24426" x14ac:dyDescent="0.25"/>
    <row r="24427" x14ac:dyDescent="0.25"/>
    <row r="24428" x14ac:dyDescent="0.25"/>
    <row r="24429" x14ac:dyDescent="0.25"/>
    <row r="24430" x14ac:dyDescent="0.25"/>
    <row r="24431" x14ac:dyDescent="0.25"/>
    <row r="24432" x14ac:dyDescent="0.25"/>
    <row r="24433" x14ac:dyDescent="0.25"/>
    <row r="24434" x14ac:dyDescent="0.25"/>
    <row r="24435" x14ac:dyDescent="0.25"/>
    <row r="24436" x14ac:dyDescent="0.25"/>
    <row r="24437" x14ac:dyDescent="0.25"/>
    <row r="24438" x14ac:dyDescent="0.25"/>
    <row r="24439" x14ac:dyDescent="0.25"/>
    <row r="24440" x14ac:dyDescent="0.25"/>
    <row r="24441" x14ac:dyDescent="0.25"/>
    <row r="24442" x14ac:dyDescent="0.25"/>
    <row r="24443" x14ac:dyDescent="0.25"/>
    <row r="24444" x14ac:dyDescent="0.25"/>
    <row r="24445" x14ac:dyDescent="0.25"/>
    <row r="24446" x14ac:dyDescent="0.25"/>
    <row r="24447" x14ac:dyDescent="0.25"/>
    <row r="24448" x14ac:dyDescent="0.25"/>
    <row r="24449" x14ac:dyDescent="0.25"/>
    <row r="24450" x14ac:dyDescent="0.25"/>
    <row r="24451" x14ac:dyDescent="0.25"/>
    <row r="24452" x14ac:dyDescent="0.25"/>
    <row r="24453" x14ac:dyDescent="0.25"/>
    <row r="24454" x14ac:dyDescent="0.25"/>
    <row r="24455" x14ac:dyDescent="0.25"/>
    <row r="24456" x14ac:dyDescent="0.25"/>
    <row r="24457" x14ac:dyDescent="0.25"/>
    <row r="24458" x14ac:dyDescent="0.25"/>
    <row r="24459" x14ac:dyDescent="0.25"/>
    <row r="24460" x14ac:dyDescent="0.25"/>
    <row r="24461" x14ac:dyDescent="0.25"/>
    <row r="24462" x14ac:dyDescent="0.25"/>
    <row r="24463" x14ac:dyDescent="0.25"/>
    <row r="24464" x14ac:dyDescent="0.25"/>
    <row r="24465" x14ac:dyDescent="0.25"/>
    <row r="24466" x14ac:dyDescent="0.25"/>
    <row r="24467" x14ac:dyDescent="0.25"/>
    <row r="24468" x14ac:dyDescent="0.25"/>
    <row r="24469" x14ac:dyDescent="0.25"/>
    <row r="24470" x14ac:dyDescent="0.25"/>
    <row r="24471" x14ac:dyDescent="0.25"/>
    <row r="24472" x14ac:dyDescent="0.25"/>
    <row r="24473" x14ac:dyDescent="0.25"/>
    <row r="24474" x14ac:dyDescent="0.25"/>
    <row r="24475" x14ac:dyDescent="0.25"/>
    <row r="24476" x14ac:dyDescent="0.25"/>
    <row r="24477" x14ac:dyDescent="0.25"/>
    <row r="24478" x14ac:dyDescent="0.25"/>
    <row r="24479" x14ac:dyDescent="0.25"/>
    <row r="24480" x14ac:dyDescent="0.25"/>
    <row r="24481" x14ac:dyDescent="0.25"/>
    <row r="24482" x14ac:dyDescent="0.25"/>
    <row r="24483" x14ac:dyDescent="0.25"/>
    <row r="24484" x14ac:dyDescent="0.25"/>
    <row r="24485" x14ac:dyDescent="0.25"/>
    <row r="24486" x14ac:dyDescent="0.25"/>
    <row r="24487" x14ac:dyDescent="0.25"/>
    <row r="24488" x14ac:dyDescent="0.25"/>
    <row r="24489" x14ac:dyDescent="0.25"/>
    <row r="24490" x14ac:dyDescent="0.25"/>
    <row r="24491" x14ac:dyDescent="0.25"/>
    <row r="24492" x14ac:dyDescent="0.25"/>
    <row r="24493" x14ac:dyDescent="0.25"/>
    <row r="24494" x14ac:dyDescent="0.25"/>
    <row r="24495" x14ac:dyDescent="0.25"/>
    <row r="24496" x14ac:dyDescent="0.25"/>
    <row r="24497" x14ac:dyDescent="0.25"/>
    <row r="24498" x14ac:dyDescent="0.25"/>
    <row r="24499" x14ac:dyDescent="0.25"/>
    <row r="24500" x14ac:dyDescent="0.25"/>
    <row r="24501" x14ac:dyDescent="0.25"/>
    <row r="24502" x14ac:dyDescent="0.25"/>
    <row r="24503" x14ac:dyDescent="0.25"/>
    <row r="24504" x14ac:dyDescent="0.25"/>
    <row r="24505" x14ac:dyDescent="0.25"/>
    <row r="24506" x14ac:dyDescent="0.25"/>
    <row r="24507" x14ac:dyDescent="0.25"/>
    <row r="24508" x14ac:dyDescent="0.25"/>
    <row r="24509" x14ac:dyDescent="0.25"/>
    <row r="24510" x14ac:dyDescent="0.25"/>
    <row r="24511" x14ac:dyDescent="0.25"/>
    <row r="24512" x14ac:dyDescent="0.25"/>
    <row r="24513" x14ac:dyDescent="0.25"/>
    <row r="24514" x14ac:dyDescent="0.25"/>
    <row r="24515" x14ac:dyDescent="0.25"/>
    <row r="24516" x14ac:dyDescent="0.25"/>
    <row r="24517" x14ac:dyDescent="0.25"/>
    <row r="24518" x14ac:dyDescent="0.25"/>
    <row r="24519" x14ac:dyDescent="0.25"/>
    <row r="24520" x14ac:dyDescent="0.25"/>
    <row r="24521" x14ac:dyDescent="0.25"/>
    <row r="24522" x14ac:dyDescent="0.25"/>
    <row r="24523" x14ac:dyDescent="0.25"/>
    <row r="24524" x14ac:dyDescent="0.25"/>
    <row r="24525" x14ac:dyDescent="0.25"/>
    <row r="24526" x14ac:dyDescent="0.25"/>
    <row r="24527" x14ac:dyDescent="0.25"/>
    <row r="24528" x14ac:dyDescent="0.25"/>
    <row r="24529" x14ac:dyDescent="0.25"/>
    <row r="24530" x14ac:dyDescent="0.25"/>
    <row r="24531" x14ac:dyDescent="0.25"/>
    <row r="24532" x14ac:dyDescent="0.25"/>
    <row r="24533" x14ac:dyDescent="0.25"/>
    <row r="24534" x14ac:dyDescent="0.25"/>
    <row r="24535" x14ac:dyDescent="0.25"/>
    <row r="24536" x14ac:dyDescent="0.25"/>
    <row r="24537" x14ac:dyDescent="0.25"/>
    <row r="24538" x14ac:dyDescent="0.25"/>
    <row r="24539" x14ac:dyDescent="0.25"/>
    <row r="24540" x14ac:dyDescent="0.25"/>
    <row r="24541" x14ac:dyDescent="0.25"/>
    <row r="24542" x14ac:dyDescent="0.25"/>
    <row r="24543" x14ac:dyDescent="0.25"/>
    <row r="24544" x14ac:dyDescent="0.25"/>
    <row r="24545" x14ac:dyDescent="0.25"/>
    <row r="24546" x14ac:dyDescent="0.25"/>
    <row r="24547" x14ac:dyDescent="0.25"/>
    <row r="24548" x14ac:dyDescent="0.25"/>
    <row r="24549" x14ac:dyDescent="0.25"/>
    <row r="24550" x14ac:dyDescent="0.25"/>
    <row r="24551" x14ac:dyDescent="0.25"/>
    <row r="24552" x14ac:dyDescent="0.25"/>
    <row r="24553" x14ac:dyDescent="0.25"/>
    <row r="24554" x14ac:dyDescent="0.25"/>
    <row r="24555" x14ac:dyDescent="0.25"/>
    <row r="24556" x14ac:dyDescent="0.25"/>
    <row r="24557" x14ac:dyDescent="0.25"/>
    <row r="24558" x14ac:dyDescent="0.25"/>
    <row r="24559" x14ac:dyDescent="0.25"/>
    <row r="24560" x14ac:dyDescent="0.25"/>
    <row r="24561" x14ac:dyDescent="0.25"/>
    <row r="24562" x14ac:dyDescent="0.25"/>
    <row r="24563" x14ac:dyDescent="0.25"/>
    <row r="24564" x14ac:dyDescent="0.25"/>
    <row r="24565" x14ac:dyDescent="0.25"/>
    <row r="24566" x14ac:dyDescent="0.25"/>
    <row r="24567" x14ac:dyDescent="0.25"/>
    <row r="24568" x14ac:dyDescent="0.25"/>
    <row r="24569" x14ac:dyDescent="0.25"/>
    <row r="24570" x14ac:dyDescent="0.25"/>
    <row r="24571" x14ac:dyDescent="0.25"/>
    <row r="24572" x14ac:dyDescent="0.25"/>
    <row r="24573" x14ac:dyDescent="0.25"/>
    <row r="24574" x14ac:dyDescent="0.25"/>
    <row r="24575" x14ac:dyDescent="0.25"/>
    <row r="24576" x14ac:dyDescent="0.25"/>
    <row r="24577" x14ac:dyDescent="0.25"/>
    <row r="24578" x14ac:dyDescent="0.25"/>
    <row r="24579" x14ac:dyDescent="0.25"/>
    <row r="24580" x14ac:dyDescent="0.25"/>
    <row r="24581" x14ac:dyDescent="0.25"/>
    <row r="24582" x14ac:dyDescent="0.25"/>
    <row r="24583" x14ac:dyDescent="0.25"/>
    <row r="24584" x14ac:dyDescent="0.25"/>
    <row r="24585" x14ac:dyDescent="0.25"/>
    <row r="24586" x14ac:dyDescent="0.25"/>
    <row r="24587" x14ac:dyDescent="0.25"/>
    <row r="24588" x14ac:dyDescent="0.25"/>
    <row r="24589" x14ac:dyDescent="0.25"/>
    <row r="24590" x14ac:dyDescent="0.25"/>
    <row r="24591" x14ac:dyDescent="0.25"/>
    <row r="24592" x14ac:dyDescent="0.25"/>
    <row r="24593" x14ac:dyDescent="0.25"/>
    <row r="24594" x14ac:dyDescent="0.25"/>
    <row r="24595" x14ac:dyDescent="0.25"/>
    <row r="24596" x14ac:dyDescent="0.25"/>
    <row r="24597" x14ac:dyDescent="0.25"/>
    <row r="24598" x14ac:dyDescent="0.25"/>
    <row r="24599" x14ac:dyDescent="0.25"/>
    <row r="24600" x14ac:dyDescent="0.25"/>
    <row r="24601" x14ac:dyDescent="0.25"/>
    <row r="24602" x14ac:dyDescent="0.25"/>
    <row r="24603" x14ac:dyDescent="0.25"/>
    <row r="24604" x14ac:dyDescent="0.25"/>
    <row r="24605" x14ac:dyDescent="0.25"/>
    <row r="24606" x14ac:dyDescent="0.25"/>
    <row r="24607" x14ac:dyDescent="0.25"/>
    <row r="24608" x14ac:dyDescent="0.25"/>
    <row r="24609" x14ac:dyDescent="0.25"/>
    <row r="24610" x14ac:dyDescent="0.25"/>
    <row r="24611" x14ac:dyDescent="0.25"/>
    <row r="24612" x14ac:dyDescent="0.25"/>
    <row r="24613" x14ac:dyDescent="0.25"/>
    <row r="24614" x14ac:dyDescent="0.25"/>
    <row r="24615" x14ac:dyDescent="0.25"/>
    <row r="24616" x14ac:dyDescent="0.25"/>
    <row r="24617" x14ac:dyDescent="0.25"/>
    <row r="24618" x14ac:dyDescent="0.25"/>
    <row r="24619" x14ac:dyDescent="0.25"/>
    <row r="24620" x14ac:dyDescent="0.25"/>
    <row r="24621" x14ac:dyDescent="0.25"/>
    <row r="24622" x14ac:dyDescent="0.25"/>
    <row r="24623" x14ac:dyDescent="0.25"/>
    <row r="24624" x14ac:dyDescent="0.25"/>
    <row r="24625" x14ac:dyDescent="0.25"/>
    <row r="24626" x14ac:dyDescent="0.25"/>
    <row r="24627" x14ac:dyDescent="0.25"/>
    <row r="24628" x14ac:dyDescent="0.25"/>
    <row r="24629" x14ac:dyDescent="0.25"/>
    <row r="24630" x14ac:dyDescent="0.25"/>
    <row r="24631" x14ac:dyDescent="0.25"/>
    <row r="24632" x14ac:dyDescent="0.25"/>
    <row r="24633" x14ac:dyDescent="0.25"/>
    <row r="24634" x14ac:dyDescent="0.25"/>
    <row r="24635" x14ac:dyDescent="0.25"/>
    <row r="24636" x14ac:dyDescent="0.25"/>
    <row r="24637" x14ac:dyDescent="0.25"/>
    <row r="24638" x14ac:dyDescent="0.25"/>
    <row r="24639" x14ac:dyDescent="0.25"/>
    <row r="24640" x14ac:dyDescent="0.25"/>
    <row r="24641" x14ac:dyDescent="0.25"/>
    <row r="24642" x14ac:dyDescent="0.25"/>
    <row r="24643" x14ac:dyDescent="0.25"/>
    <row r="24644" x14ac:dyDescent="0.25"/>
    <row r="24645" x14ac:dyDescent="0.25"/>
    <row r="24646" x14ac:dyDescent="0.25"/>
    <row r="24647" x14ac:dyDescent="0.25"/>
    <row r="24648" x14ac:dyDescent="0.25"/>
    <row r="24649" x14ac:dyDescent="0.25"/>
    <row r="24650" x14ac:dyDescent="0.25"/>
    <row r="24651" x14ac:dyDescent="0.25"/>
    <row r="24652" x14ac:dyDescent="0.25"/>
    <row r="24653" x14ac:dyDescent="0.25"/>
    <row r="24654" x14ac:dyDescent="0.25"/>
    <row r="24655" x14ac:dyDescent="0.25"/>
    <row r="24656" x14ac:dyDescent="0.25"/>
    <row r="24657" x14ac:dyDescent="0.25"/>
    <row r="24658" x14ac:dyDescent="0.25"/>
    <row r="24659" x14ac:dyDescent="0.25"/>
    <row r="24660" x14ac:dyDescent="0.25"/>
    <row r="24661" x14ac:dyDescent="0.25"/>
    <row r="24662" x14ac:dyDescent="0.25"/>
    <row r="24663" x14ac:dyDescent="0.25"/>
    <row r="24664" x14ac:dyDescent="0.25"/>
    <row r="24665" x14ac:dyDescent="0.25"/>
    <row r="24666" x14ac:dyDescent="0.25"/>
    <row r="24667" x14ac:dyDescent="0.25"/>
    <row r="24668" x14ac:dyDescent="0.25"/>
    <row r="24669" x14ac:dyDescent="0.25"/>
    <row r="24670" x14ac:dyDescent="0.25"/>
    <row r="24671" x14ac:dyDescent="0.25"/>
    <row r="24672" x14ac:dyDescent="0.25"/>
    <row r="24673" x14ac:dyDescent="0.25"/>
    <row r="24674" x14ac:dyDescent="0.25"/>
    <row r="24675" x14ac:dyDescent="0.25"/>
    <row r="24676" x14ac:dyDescent="0.25"/>
    <row r="24677" x14ac:dyDescent="0.25"/>
    <row r="24678" x14ac:dyDescent="0.25"/>
    <row r="24679" x14ac:dyDescent="0.25"/>
    <row r="24680" x14ac:dyDescent="0.25"/>
    <row r="24681" x14ac:dyDescent="0.25"/>
    <row r="24682" x14ac:dyDescent="0.25"/>
    <row r="24683" x14ac:dyDescent="0.25"/>
    <row r="24684" x14ac:dyDescent="0.25"/>
    <row r="24685" x14ac:dyDescent="0.25"/>
    <row r="24686" x14ac:dyDescent="0.25"/>
    <row r="24687" x14ac:dyDescent="0.25"/>
    <row r="24688" x14ac:dyDescent="0.25"/>
    <row r="24689" x14ac:dyDescent="0.25"/>
    <row r="24690" x14ac:dyDescent="0.25"/>
    <row r="24691" x14ac:dyDescent="0.25"/>
    <row r="24692" x14ac:dyDescent="0.25"/>
    <row r="24693" x14ac:dyDescent="0.25"/>
    <row r="24694" x14ac:dyDescent="0.25"/>
    <row r="24695" x14ac:dyDescent="0.25"/>
    <row r="24696" x14ac:dyDescent="0.25"/>
    <row r="24697" x14ac:dyDescent="0.25"/>
    <row r="24698" x14ac:dyDescent="0.25"/>
    <row r="24699" x14ac:dyDescent="0.25"/>
    <row r="24700" x14ac:dyDescent="0.25"/>
    <row r="24701" x14ac:dyDescent="0.25"/>
    <row r="24702" x14ac:dyDescent="0.25"/>
    <row r="24703" x14ac:dyDescent="0.25"/>
    <row r="24704" x14ac:dyDescent="0.25"/>
    <row r="24705" x14ac:dyDescent="0.25"/>
    <row r="24706" x14ac:dyDescent="0.25"/>
    <row r="24707" x14ac:dyDescent="0.25"/>
    <row r="24708" x14ac:dyDescent="0.25"/>
    <row r="24709" x14ac:dyDescent="0.25"/>
    <row r="24710" x14ac:dyDescent="0.25"/>
    <row r="24711" x14ac:dyDescent="0.25"/>
    <row r="24712" x14ac:dyDescent="0.25"/>
    <row r="24713" x14ac:dyDescent="0.25"/>
    <row r="24714" x14ac:dyDescent="0.25"/>
    <row r="24715" x14ac:dyDescent="0.25"/>
    <row r="24716" x14ac:dyDescent="0.25"/>
    <row r="24717" x14ac:dyDescent="0.25"/>
    <row r="24718" x14ac:dyDescent="0.25"/>
    <row r="24719" x14ac:dyDescent="0.25"/>
    <row r="24720" x14ac:dyDescent="0.25"/>
    <row r="24721" x14ac:dyDescent="0.25"/>
    <row r="24722" x14ac:dyDescent="0.25"/>
    <row r="24723" x14ac:dyDescent="0.25"/>
    <row r="24724" x14ac:dyDescent="0.25"/>
    <row r="24725" x14ac:dyDescent="0.25"/>
    <row r="24726" x14ac:dyDescent="0.25"/>
    <row r="24727" x14ac:dyDescent="0.25"/>
    <row r="24728" x14ac:dyDescent="0.25"/>
    <row r="24729" x14ac:dyDescent="0.25"/>
    <row r="24730" x14ac:dyDescent="0.25"/>
    <row r="24731" x14ac:dyDescent="0.25"/>
    <row r="24732" x14ac:dyDescent="0.25"/>
    <row r="24733" x14ac:dyDescent="0.25"/>
    <row r="24734" x14ac:dyDescent="0.25"/>
    <row r="24735" x14ac:dyDescent="0.25"/>
    <row r="24736" x14ac:dyDescent="0.25"/>
    <row r="24737" x14ac:dyDescent="0.25"/>
    <row r="24738" x14ac:dyDescent="0.25"/>
    <row r="24739" x14ac:dyDescent="0.25"/>
    <row r="24740" x14ac:dyDescent="0.25"/>
    <row r="24741" x14ac:dyDescent="0.25"/>
    <row r="24742" x14ac:dyDescent="0.25"/>
    <row r="24743" x14ac:dyDescent="0.25"/>
    <row r="24744" x14ac:dyDescent="0.25"/>
    <row r="24745" x14ac:dyDescent="0.25"/>
    <row r="24746" x14ac:dyDescent="0.25"/>
    <row r="24747" x14ac:dyDescent="0.25"/>
    <row r="24748" x14ac:dyDescent="0.25"/>
    <row r="24749" x14ac:dyDescent="0.25"/>
    <row r="24750" x14ac:dyDescent="0.25"/>
    <row r="24751" x14ac:dyDescent="0.25"/>
    <row r="24752" x14ac:dyDescent="0.25"/>
    <row r="24753" x14ac:dyDescent="0.25"/>
    <row r="24754" x14ac:dyDescent="0.25"/>
    <row r="24755" x14ac:dyDescent="0.25"/>
    <row r="24756" x14ac:dyDescent="0.25"/>
    <row r="24757" x14ac:dyDescent="0.25"/>
    <row r="24758" x14ac:dyDescent="0.25"/>
    <row r="24759" x14ac:dyDescent="0.25"/>
    <row r="24760" x14ac:dyDescent="0.25"/>
    <row r="24761" x14ac:dyDescent="0.25"/>
    <row r="24762" x14ac:dyDescent="0.25"/>
    <row r="24763" x14ac:dyDescent="0.25"/>
    <row r="24764" x14ac:dyDescent="0.25"/>
    <row r="24765" x14ac:dyDescent="0.25"/>
    <row r="24766" x14ac:dyDescent="0.25"/>
    <row r="24767" x14ac:dyDescent="0.25"/>
    <row r="24768" x14ac:dyDescent="0.25"/>
    <row r="24769" x14ac:dyDescent="0.25"/>
    <row r="24770" x14ac:dyDescent="0.25"/>
    <row r="24771" x14ac:dyDescent="0.25"/>
    <row r="24772" x14ac:dyDescent="0.25"/>
    <row r="24773" x14ac:dyDescent="0.25"/>
    <row r="24774" x14ac:dyDescent="0.25"/>
    <row r="24775" x14ac:dyDescent="0.25"/>
    <row r="24776" x14ac:dyDescent="0.25"/>
    <row r="24777" x14ac:dyDescent="0.25"/>
    <row r="24778" x14ac:dyDescent="0.25"/>
    <row r="24779" x14ac:dyDescent="0.25"/>
    <row r="24780" x14ac:dyDescent="0.25"/>
    <row r="24781" x14ac:dyDescent="0.25"/>
    <row r="24782" x14ac:dyDescent="0.25"/>
    <row r="24783" x14ac:dyDescent="0.25"/>
    <row r="24784" x14ac:dyDescent="0.25"/>
    <row r="24785" x14ac:dyDescent="0.25"/>
    <row r="24786" x14ac:dyDescent="0.25"/>
    <row r="24787" x14ac:dyDescent="0.25"/>
    <row r="24788" x14ac:dyDescent="0.25"/>
    <row r="24789" x14ac:dyDescent="0.25"/>
    <row r="24790" x14ac:dyDescent="0.25"/>
    <row r="24791" x14ac:dyDescent="0.25"/>
    <row r="24792" x14ac:dyDescent="0.25"/>
    <row r="24793" x14ac:dyDescent="0.25"/>
    <row r="24794" x14ac:dyDescent="0.25"/>
    <row r="24795" x14ac:dyDescent="0.25"/>
    <row r="24796" x14ac:dyDescent="0.25"/>
    <row r="24797" x14ac:dyDescent="0.25"/>
    <row r="24798" x14ac:dyDescent="0.25"/>
    <row r="24799" x14ac:dyDescent="0.25"/>
    <row r="24800" x14ac:dyDescent="0.25"/>
    <row r="24801" x14ac:dyDescent="0.25"/>
    <row r="24802" x14ac:dyDescent="0.25"/>
    <row r="24803" x14ac:dyDescent="0.25"/>
    <row r="24804" x14ac:dyDescent="0.25"/>
    <row r="24805" x14ac:dyDescent="0.25"/>
    <row r="24806" x14ac:dyDescent="0.25"/>
    <row r="24807" x14ac:dyDescent="0.25"/>
    <row r="24808" x14ac:dyDescent="0.25"/>
    <row r="24809" x14ac:dyDescent="0.25"/>
    <row r="24810" x14ac:dyDescent="0.25"/>
    <row r="24811" x14ac:dyDescent="0.25"/>
    <row r="24812" x14ac:dyDescent="0.25"/>
    <row r="24813" x14ac:dyDescent="0.25"/>
    <row r="24814" x14ac:dyDescent="0.25"/>
    <row r="24815" x14ac:dyDescent="0.25"/>
    <row r="24816" x14ac:dyDescent="0.25"/>
    <row r="24817" x14ac:dyDescent="0.25"/>
    <row r="24818" x14ac:dyDescent="0.25"/>
    <row r="24819" x14ac:dyDescent="0.25"/>
    <row r="24820" x14ac:dyDescent="0.25"/>
    <row r="24821" x14ac:dyDescent="0.25"/>
    <row r="24822" x14ac:dyDescent="0.25"/>
    <row r="24823" x14ac:dyDescent="0.25"/>
    <row r="24824" x14ac:dyDescent="0.25"/>
    <row r="24825" x14ac:dyDescent="0.25"/>
    <row r="24826" x14ac:dyDescent="0.25"/>
    <row r="24827" x14ac:dyDescent="0.25"/>
    <row r="24828" x14ac:dyDescent="0.25"/>
    <row r="24829" x14ac:dyDescent="0.25"/>
    <row r="24830" x14ac:dyDescent="0.25"/>
    <row r="24831" x14ac:dyDescent="0.25"/>
    <row r="24832" x14ac:dyDescent="0.25"/>
    <row r="24833" x14ac:dyDescent="0.25"/>
    <row r="24834" x14ac:dyDescent="0.25"/>
    <row r="24835" x14ac:dyDescent="0.25"/>
    <row r="24836" x14ac:dyDescent="0.25"/>
    <row r="24837" x14ac:dyDescent="0.25"/>
    <row r="24838" x14ac:dyDescent="0.25"/>
    <row r="24839" x14ac:dyDescent="0.25"/>
    <row r="24840" x14ac:dyDescent="0.25"/>
    <row r="24841" x14ac:dyDescent="0.25"/>
    <row r="24842" x14ac:dyDescent="0.25"/>
    <row r="24843" x14ac:dyDescent="0.25"/>
    <row r="24844" x14ac:dyDescent="0.25"/>
    <row r="24845" x14ac:dyDescent="0.25"/>
    <row r="24846" x14ac:dyDescent="0.25"/>
    <row r="24847" x14ac:dyDescent="0.25"/>
    <row r="24848" x14ac:dyDescent="0.25"/>
    <row r="24849" x14ac:dyDescent="0.25"/>
    <row r="24850" x14ac:dyDescent="0.25"/>
    <row r="24851" x14ac:dyDescent="0.25"/>
    <row r="24852" x14ac:dyDescent="0.25"/>
    <row r="24853" x14ac:dyDescent="0.25"/>
    <row r="24854" x14ac:dyDescent="0.25"/>
    <row r="24855" x14ac:dyDescent="0.25"/>
    <row r="24856" x14ac:dyDescent="0.25"/>
    <row r="24857" x14ac:dyDescent="0.25"/>
    <row r="24858" x14ac:dyDescent="0.25"/>
    <row r="24859" x14ac:dyDescent="0.25"/>
    <row r="24860" x14ac:dyDescent="0.25"/>
    <row r="24861" x14ac:dyDescent="0.25"/>
    <row r="24862" x14ac:dyDescent="0.25"/>
    <row r="24863" x14ac:dyDescent="0.25"/>
    <row r="24864" x14ac:dyDescent="0.25"/>
    <row r="24865" x14ac:dyDescent="0.25"/>
    <row r="24866" x14ac:dyDescent="0.25"/>
    <row r="24867" x14ac:dyDescent="0.25"/>
    <row r="24868" x14ac:dyDescent="0.25"/>
    <row r="24869" x14ac:dyDescent="0.25"/>
    <row r="24870" x14ac:dyDescent="0.25"/>
    <row r="24871" x14ac:dyDescent="0.25"/>
    <row r="24872" x14ac:dyDescent="0.25"/>
    <row r="24873" x14ac:dyDescent="0.25"/>
    <row r="24874" x14ac:dyDescent="0.25"/>
    <row r="24875" x14ac:dyDescent="0.25"/>
    <row r="24876" x14ac:dyDescent="0.25"/>
    <row r="24877" x14ac:dyDescent="0.25"/>
    <row r="24878" x14ac:dyDescent="0.25"/>
    <row r="24879" x14ac:dyDescent="0.25"/>
    <row r="24880" x14ac:dyDescent="0.25"/>
    <row r="24881" x14ac:dyDescent="0.25"/>
    <row r="24882" x14ac:dyDescent="0.25"/>
    <row r="24883" x14ac:dyDescent="0.25"/>
    <row r="24884" x14ac:dyDescent="0.25"/>
    <row r="24885" x14ac:dyDescent="0.25"/>
    <row r="24886" x14ac:dyDescent="0.25"/>
    <row r="24887" x14ac:dyDescent="0.25"/>
    <row r="24888" x14ac:dyDescent="0.25"/>
    <row r="24889" x14ac:dyDescent="0.25"/>
    <row r="24890" x14ac:dyDescent="0.25"/>
    <row r="24891" x14ac:dyDescent="0.25"/>
    <row r="24892" x14ac:dyDescent="0.25"/>
    <row r="24893" x14ac:dyDescent="0.25"/>
    <row r="24894" x14ac:dyDescent="0.25"/>
    <row r="24895" x14ac:dyDescent="0.25"/>
    <row r="24896" x14ac:dyDescent="0.25"/>
    <row r="24897" x14ac:dyDescent="0.25"/>
    <row r="24898" x14ac:dyDescent="0.25"/>
    <row r="24899" x14ac:dyDescent="0.25"/>
    <row r="24900" x14ac:dyDescent="0.25"/>
    <row r="24901" x14ac:dyDescent="0.25"/>
    <row r="24902" x14ac:dyDescent="0.25"/>
    <row r="24903" x14ac:dyDescent="0.25"/>
    <row r="24904" x14ac:dyDescent="0.25"/>
    <row r="24905" x14ac:dyDescent="0.25"/>
    <row r="24906" x14ac:dyDescent="0.25"/>
    <row r="24907" x14ac:dyDescent="0.25"/>
    <row r="24908" x14ac:dyDescent="0.25"/>
    <row r="24909" x14ac:dyDescent="0.25"/>
    <row r="24910" x14ac:dyDescent="0.25"/>
    <row r="24911" x14ac:dyDescent="0.25"/>
    <row r="24912" x14ac:dyDescent="0.25"/>
    <row r="24913" x14ac:dyDescent="0.25"/>
    <row r="24914" x14ac:dyDescent="0.25"/>
    <row r="24915" x14ac:dyDescent="0.25"/>
    <row r="24916" x14ac:dyDescent="0.25"/>
    <row r="24917" x14ac:dyDescent="0.25"/>
    <row r="24918" x14ac:dyDescent="0.25"/>
    <row r="24919" x14ac:dyDescent="0.25"/>
    <row r="24920" x14ac:dyDescent="0.25"/>
    <row r="24921" x14ac:dyDescent="0.25"/>
    <row r="24922" x14ac:dyDescent="0.25"/>
    <row r="24923" x14ac:dyDescent="0.25"/>
    <row r="24924" x14ac:dyDescent="0.25"/>
    <row r="24925" x14ac:dyDescent="0.25"/>
    <row r="24926" x14ac:dyDescent="0.25"/>
    <row r="24927" x14ac:dyDescent="0.25"/>
    <row r="24928" x14ac:dyDescent="0.25"/>
    <row r="24929" x14ac:dyDescent="0.25"/>
    <row r="24930" x14ac:dyDescent="0.25"/>
    <row r="24931" x14ac:dyDescent="0.25"/>
    <row r="24932" x14ac:dyDescent="0.25"/>
    <row r="24933" x14ac:dyDescent="0.25"/>
    <row r="24934" x14ac:dyDescent="0.25"/>
    <row r="24935" x14ac:dyDescent="0.25"/>
    <row r="24936" x14ac:dyDescent="0.25"/>
    <row r="24937" x14ac:dyDescent="0.25"/>
    <row r="24938" x14ac:dyDescent="0.25"/>
    <row r="24939" x14ac:dyDescent="0.25"/>
    <row r="24940" x14ac:dyDescent="0.25"/>
    <row r="24941" x14ac:dyDescent="0.25"/>
    <row r="24942" x14ac:dyDescent="0.25"/>
    <row r="24943" x14ac:dyDescent="0.25"/>
    <row r="24944" x14ac:dyDescent="0.25"/>
    <row r="24945" x14ac:dyDescent="0.25"/>
    <row r="24946" x14ac:dyDescent="0.25"/>
    <row r="24947" x14ac:dyDescent="0.25"/>
    <row r="24948" x14ac:dyDescent="0.25"/>
    <row r="24949" x14ac:dyDescent="0.25"/>
    <row r="24950" x14ac:dyDescent="0.25"/>
    <row r="24951" x14ac:dyDescent="0.25"/>
    <row r="24952" x14ac:dyDescent="0.25"/>
    <row r="24953" x14ac:dyDescent="0.25"/>
    <row r="24954" x14ac:dyDescent="0.25"/>
    <row r="24955" x14ac:dyDescent="0.25"/>
    <row r="24956" x14ac:dyDescent="0.25"/>
    <row r="24957" x14ac:dyDescent="0.25"/>
    <row r="24958" x14ac:dyDescent="0.25"/>
    <row r="24959" x14ac:dyDescent="0.25"/>
    <row r="24960" x14ac:dyDescent="0.25"/>
    <row r="24961" x14ac:dyDescent="0.25"/>
    <row r="24962" x14ac:dyDescent="0.25"/>
    <row r="24963" x14ac:dyDescent="0.25"/>
    <row r="24964" x14ac:dyDescent="0.25"/>
    <row r="24965" x14ac:dyDescent="0.25"/>
    <row r="24966" x14ac:dyDescent="0.25"/>
    <row r="24967" x14ac:dyDescent="0.25"/>
    <row r="24968" x14ac:dyDescent="0.25"/>
    <row r="24969" x14ac:dyDescent="0.25"/>
    <row r="24970" x14ac:dyDescent="0.25"/>
    <row r="24971" x14ac:dyDescent="0.25"/>
    <row r="24972" x14ac:dyDescent="0.25"/>
    <row r="24973" x14ac:dyDescent="0.25"/>
    <row r="24974" x14ac:dyDescent="0.25"/>
    <row r="24975" x14ac:dyDescent="0.25"/>
    <row r="24976" x14ac:dyDescent="0.25"/>
    <row r="24977" x14ac:dyDescent="0.25"/>
    <row r="24978" x14ac:dyDescent="0.25"/>
    <row r="24979" x14ac:dyDescent="0.25"/>
    <row r="24980" x14ac:dyDescent="0.25"/>
    <row r="24981" x14ac:dyDescent="0.25"/>
    <row r="24982" x14ac:dyDescent="0.25"/>
    <row r="24983" x14ac:dyDescent="0.25"/>
    <row r="24984" x14ac:dyDescent="0.25"/>
    <row r="24985" x14ac:dyDescent="0.25"/>
    <row r="24986" x14ac:dyDescent="0.25"/>
    <row r="24987" x14ac:dyDescent="0.25"/>
    <row r="24988" x14ac:dyDescent="0.25"/>
    <row r="24989" x14ac:dyDescent="0.25"/>
    <row r="24990" x14ac:dyDescent="0.25"/>
    <row r="24991" x14ac:dyDescent="0.25"/>
    <row r="24992" x14ac:dyDescent="0.25"/>
    <row r="24993" x14ac:dyDescent="0.25"/>
    <row r="24994" x14ac:dyDescent="0.25"/>
    <row r="24995" x14ac:dyDescent="0.25"/>
    <row r="24996" x14ac:dyDescent="0.25"/>
    <row r="24997" x14ac:dyDescent="0.25"/>
    <row r="24998" x14ac:dyDescent="0.25"/>
    <row r="24999" x14ac:dyDescent="0.25"/>
    <row r="25000" x14ac:dyDescent="0.25"/>
    <row r="25001" x14ac:dyDescent="0.25"/>
    <row r="25002" x14ac:dyDescent="0.25"/>
    <row r="25003" x14ac:dyDescent="0.25"/>
    <row r="25004" x14ac:dyDescent="0.25"/>
    <row r="25005" x14ac:dyDescent="0.25"/>
    <row r="25006" x14ac:dyDescent="0.25"/>
    <row r="25007" x14ac:dyDescent="0.25"/>
    <row r="25008" x14ac:dyDescent="0.25"/>
    <row r="25009" x14ac:dyDescent="0.25"/>
    <row r="25010" x14ac:dyDescent="0.25"/>
    <row r="25011" x14ac:dyDescent="0.25"/>
    <row r="25012" x14ac:dyDescent="0.25"/>
    <row r="25013" x14ac:dyDescent="0.25"/>
    <row r="25014" x14ac:dyDescent="0.25"/>
    <row r="25015" x14ac:dyDescent="0.25"/>
    <row r="25016" x14ac:dyDescent="0.25"/>
    <row r="25017" x14ac:dyDescent="0.25"/>
    <row r="25018" x14ac:dyDescent="0.25"/>
    <row r="25019" x14ac:dyDescent="0.25"/>
    <row r="25020" x14ac:dyDescent="0.25"/>
    <row r="25021" x14ac:dyDescent="0.25"/>
    <row r="25022" x14ac:dyDescent="0.25"/>
    <row r="25023" x14ac:dyDescent="0.25"/>
    <row r="25024" x14ac:dyDescent="0.25"/>
    <row r="25025" x14ac:dyDescent="0.25"/>
    <row r="25026" x14ac:dyDescent="0.25"/>
    <row r="25027" x14ac:dyDescent="0.25"/>
    <row r="25028" x14ac:dyDescent="0.25"/>
    <row r="25029" x14ac:dyDescent="0.25"/>
    <row r="25030" x14ac:dyDescent="0.25"/>
    <row r="25031" x14ac:dyDescent="0.25"/>
    <row r="25032" x14ac:dyDescent="0.25"/>
    <row r="25033" x14ac:dyDescent="0.25"/>
    <row r="25034" x14ac:dyDescent="0.25"/>
    <row r="25035" x14ac:dyDescent="0.25"/>
    <row r="25036" x14ac:dyDescent="0.25"/>
    <row r="25037" x14ac:dyDescent="0.25"/>
    <row r="25038" x14ac:dyDescent="0.25"/>
    <row r="25039" x14ac:dyDescent="0.25"/>
    <row r="25040" x14ac:dyDescent="0.25"/>
    <row r="25041" x14ac:dyDescent="0.25"/>
    <row r="25042" x14ac:dyDescent="0.25"/>
    <row r="25043" x14ac:dyDescent="0.25"/>
    <row r="25044" x14ac:dyDescent="0.25"/>
    <row r="25045" x14ac:dyDescent="0.25"/>
    <row r="25046" x14ac:dyDescent="0.25"/>
    <row r="25047" x14ac:dyDescent="0.25"/>
    <row r="25048" x14ac:dyDescent="0.25"/>
    <row r="25049" x14ac:dyDescent="0.25"/>
    <row r="25050" x14ac:dyDescent="0.25"/>
    <row r="25051" x14ac:dyDescent="0.25"/>
    <row r="25052" x14ac:dyDescent="0.25"/>
    <row r="25053" x14ac:dyDescent="0.25"/>
    <row r="25054" x14ac:dyDescent="0.25"/>
    <row r="25055" x14ac:dyDescent="0.25"/>
    <row r="25056" x14ac:dyDescent="0.25"/>
    <row r="25057" x14ac:dyDescent="0.25"/>
    <row r="25058" x14ac:dyDescent="0.25"/>
    <row r="25059" x14ac:dyDescent="0.25"/>
    <row r="25060" x14ac:dyDescent="0.25"/>
    <row r="25061" x14ac:dyDescent="0.25"/>
    <row r="25062" x14ac:dyDescent="0.25"/>
    <row r="25063" x14ac:dyDescent="0.25"/>
    <row r="25064" x14ac:dyDescent="0.25"/>
    <row r="25065" x14ac:dyDescent="0.25"/>
    <row r="25066" x14ac:dyDescent="0.25"/>
    <row r="25067" x14ac:dyDescent="0.25"/>
    <row r="25068" x14ac:dyDescent="0.25"/>
    <row r="25069" x14ac:dyDescent="0.25"/>
    <row r="25070" x14ac:dyDescent="0.25"/>
    <row r="25071" x14ac:dyDescent="0.25"/>
    <row r="25072" x14ac:dyDescent="0.25"/>
    <row r="25073" x14ac:dyDescent="0.25"/>
    <row r="25074" x14ac:dyDescent="0.25"/>
    <row r="25075" x14ac:dyDescent="0.25"/>
    <row r="25076" x14ac:dyDescent="0.25"/>
    <row r="25077" x14ac:dyDescent="0.25"/>
    <row r="25078" x14ac:dyDescent="0.25"/>
    <row r="25079" x14ac:dyDescent="0.25"/>
    <row r="25080" x14ac:dyDescent="0.25"/>
    <row r="25081" x14ac:dyDescent="0.25"/>
    <row r="25082" x14ac:dyDescent="0.25"/>
    <row r="25083" x14ac:dyDescent="0.25"/>
    <row r="25084" x14ac:dyDescent="0.25"/>
    <row r="25085" x14ac:dyDescent="0.25"/>
    <row r="25086" x14ac:dyDescent="0.25"/>
    <row r="25087" x14ac:dyDescent="0.25"/>
    <row r="25088" x14ac:dyDescent="0.25"/>
    <row r="25089" x14ac:dyDescent="0.25"/>
    <row r="25090" x14ac:dyDescent="0.25"/>
    <row r="25091" x14ac:dyDescent="0.25"/>
    <row r="25092" x14ac:dyDescent="0.25"/>
    <row r="25093" x14ac:dyDescent="0.25"/>
    <row r="25094" x14ac:dyDescent="0.25"/>
    <row r="25095" x14ac:dyDescent="0.25"/>
    <row r="25096" x14ac:dyDescent="0.25"/>
    <row r="25097" x14ac:dyDescent="0.25"/>
    <row r="25098" x14ac:dyDescent="0.25"/>
    <row r="25099" x14ac:dyDescent="0.25"/>
    <row r="25100" x14ac:dyDescent="0.25"/>
    <row r="25101" x14ac:dyDescent="0.25"/>
    <row r="25102" x14ac:dyDescent="0.25"/>
    <row r="25103" x14ac:dyDescent="0.25"/>
    <row r="25104" x14ac:dyDescent="0.25"/>
    <row r="25105" x14ac:dyDescent="0.25"/>
    <row r="25106" x14ac:dyDescent="0.25"/>
    <row r="25107" x14ac:dyDescent="0.25"/>
    <row r="25108" x14ac:dyDescent="0.25"/>
    <row r="25109" x14ac:dyDescent="0.25"/>
    <row r="25110" x14ac:dyDescent="0.25"/>
    <row r="25111" x14ac:dyDescent="0.25"/>
    <row r="25112" x14ac:dyDescent="0.25"/>
    <row r="25113" x14ac:dyDescent="0.25"/>
    <row r="25114" x14ac:dyDescent="0.25"/>
    <row r="25115" x14ac:dyDescent="0.25"/>
    <row r="25116" x14ac:dyDescent="0.25"/>
    <row r="25117" x14ac:dyDescent="0.25"/>
    <row r="25118" x14ac:dyDescent="0.25"/>
    <row r="25119" x14ac:dyDescent="0.25"/>
    <row r="25120" x14ac:dyDescent="0.25"/>
    <row r="25121" x14ac:dyDescent="0.25"/>
    <row r="25122" x14ac:dyDescent="0.25"/>
    <row r="25123" x14ac:dyDescent="0.25"/>
    <row r="25124" x14ac:dyDescent="0.25"/>
    <row r="25125" x14ac:dyDescent="0.25"/>
    <row r="25126" x14ac:dyDescent="0.25"/>
    <row r="25127" x14ac:dyDescent="0.25"/>
    <row r="25128" x14ac:dyDescent="0.25"/>
    <row r="25129" x14ac:dyDescent="0.25"/>
    <row r="25130" x14ac:dyDescent="0.25"/>
    <row r="25131" x14ac:dyDescent="0.25"/>
    <row r="25132" x14ac:dyDescent="0.25"/>
    <row r="25133" x14ac:dyDescent="0.25"/>
    <row r="25134" x14ac:dyDescent="0.25"/>
    <row r="25135" x14ac:dyDescent="0.25"/>
    <row r="25136" x14ac:dyDescent="0.25"/>
    <row r="25137" x14ac:dyDescent="0.25"/>
    <row r="25138" x14ac:dyDescent="0.25"/>
    <row r="25139" x14ac:dyDescent="0.25"/>
    <row r="25140" x14ac:dyDescent="0.25"/>
    <row r="25141" x14ac:dyDescent="0.25"/>
    <row r="25142" x14ac:dyDescent="0.25"/>
    <row r="25143" x14ac:dyDescent="0.25"/>
    <row r="25144" x14ac:dyDescent="0.25"/>
    <row r="25145" x14ac:dyDescent="0.25"/>
    <row r="25146" x14ac:dyDescent="0.25"/>
    <row r="25147" x14ac:dyDescent="0.25"/>
    <row r="25148" x14ac:dyDescent="0.25"/>
    <row r="25149" x14ac:dyDescent="0.25"/>
    <row r="25150" x14ac:dyDescent="0.25"/>
    <row r="25151" x14ac:dyDescent="0.25"/>
    <row r="25152" x14ac:dyDescent="0.25"/>
    <row r="25153" x14ac:dyDescent="0.25"/>
    <row r="25154" x14ac:dyDescent="0.25"/>
    <row r="25155" x14ac:dyDescent="0.25"/>
    <row r="25156" x14ac:dyDescent="0.25"/>
    <row r="25157" x14ac:dyDescent="0.25"/>
    <row r="25158" x14ac:dyDescent="0.25"/>
    <row r="25159" x14ac:dyDescent="0.25"/>
    <row r="25160" x14ac:dyDescent="0.25"/>
    <row r="25161" x14ac:dyDescent="0.25"/>
    <row r="25162" x14ac:dyDescent="0.25"/>
    <row r="25163" x14ac:dyDescent="0.25"/>
    <row r="25164" x14ac:dyDescent="0.25"/>
    <row r="25165" x14ac:dyDescent="0.25"/>
    <row r="25166" x14ac:dyDescent="0.25"/>
    <row r="25167" x14ac:dyDescent="0.25"/>
    <row r="25168" x14ac:dyDescent="0.25"/>
    <row r="25169" x14ac:dyDescent="0.25"/>
    <row r="25170" x14ac:dyDescent="0.25"/>
    <row r="25171" x14ac:dyDescent="0.25"/>
    <row r="25172" x14ac:dyDescent="0.25"/>
    <row r="25173" x14ac:dyDescent="0.25"/>
    <row r="25174" x14ac:dyDescent="0.25"/>
    <row r="25175" x14ac:dyDescent="0.25"/>
    <row r="25176" x14ac:dyDescent="0.25"/>
    <row r="25177" x14ac:dyDescent="0.25"/>
    <row r="25178" x14ac:dyDescent="0.25"/>
    <row r="25179" x14ac:dyDescent="0.25"/>
    <row r="25180" x14ac:dyDescent="0.25"/>
    <row r="25181" x14ac:dyDescent="0.25"/>
    <row r="25182" x14ac:dyDescent="0.25"/>
    <row r="25183" x14ac:dyDescent="0.25"/>
    <row r="25184" x14ac:dyDescent="0.25"/>
    <row r="25185" x14ac:dyDescent="0.25"/>
    <row r="25186" x14ac:dyDescent="0.25"/>
    <row r="25187" x14ac:dyDescent="0.25"/>
    <row r="25188" x14ac:dyDescent="0.25"/>
    <row r="25189" x14ac:dyDescent="0.25"/>
    <row r="25190" x14ac:dyDescent="0.25"/>
    <row r="25191" x14ac:dyDescent="0.25"/>
    <row r="25192" x14ac:dyDescent="0.25"/>
    <row r="25193" x14ac:dyDescent="0.25"/>
    <row r="25194" x14ac:dyDescent="0.25"/>
    <row r="25195" x14ac:dyDescent="0.25"/>
    <row r="25196" x14ac:dyDescent="0.25"/>
    <row r="25197" x14ac:dyDescent="0.25"/>
    <row r="25198" x14ac:dyDescent="0.25"/>
    <row r="25199" x14ac:dyDescent="0.25"/>
    <row r="25200" x14ac:dyDescent="0.25"/>
    <row r="25201" x14ac:dyDescent="0.25"/>
    <row r="25202" x14ac:dyDescent="0.25"/>
    <row r="25203" x14ac:dyDescent="0.25"/>
    <row r="25204" x14ac:dyDescent="0.25"/>
    <row r="25205" x14ac:dyDescent="0.25"/>
    <row r="25206" x14ac:dyDescent="0.25"/>
    <row r="25207" x14ac:dyDescent="0.25"/>
    <row r="25208" x14ac:dyDescent="0.25"/>
    <row r="25209" x14ac:dyDescent="0.25"/>
    <row r="25210" x14ac:dyDescent="0.25"/>
    <row r="25211" x14ac:dyDescent="0.25"/>
    <row r="25212" x14ac:dyDescent="0.25"/>
    <row r="25213" x14ac:dyDescent="0.25"/>
    <row r="25214" x14ac:dyDescent="0.25"/>
    <row r="25215" x14ac:dyDescent="0.25"/>
    <row r="25216" x14ac:dyDescent="0.25"/>
    <row r="25217" x14ac:dyDescent="0.25"/>
    <row r="25218" x14ac:dyDescent="0.25"/>
    <row r="25219" x14ac:dyDescent="0.25"/>
    <row r="25220" x14ac:dyDescent="0.25"/>
    <row r="25221" x14ac:dyDescent="0.25"/>
    <row r="25222" x14ac:dyDescent="0.25"/>
    <row r="25223" x14ac:dyDescent="0.25"/>
    <row r="25224" x14ac:dyDescent="0.25"/>
    <row r="25225" x14ac:dyDescent="0.25"/>
    <row r="25226" x14ac:dyDescent="0.25"/>
    <row r="25227" x14ac:dyDescent="0.25"/>
    <row r="25228" x14ac:dyDescent="0.25"/>
    <row r="25229" x14ac:dyDescent="0.25"/>
    <row r="25230" x14ac:dyDescent="0.25"/>
    <row r="25231" x14ac:dyDescent="0.25"/>
    <row r="25232" x14ac:dyDescent="0.25"/>
    <row r="25233" x14ac:dyDescent="0.25"/>
    <row r="25234" x14ac:dyDescent="0.25"/>
    <row r="25235" x14ac:dyDescent="0.25"/>
    <row r="25236" x14ac:dyDescent="0.25"/>
    <row r="25237" x14ac:dyDescent="0.25"/>
    <row r="25238" x14ac:dyDescent="0.25"/>
    <row r="25239" x14ac:dyDescent="0.25"/>
    <row r="25240" x14ac:dyDescent="0.25"/>
    <row r="25241" x14ac:dyDescent="0.25"/>
    <row r="25242" x14ac:dyDescent="0.25"/>
    <row r="25243" x14ac:dyDescent="0.25"/>
    <row r="25244" x14ac:dyDescent="0.25"/>
    <row r="25245" x14ac:dyDescent="0.25"/>
    <row r="25246" x14ac:dyDescent="0.25"/>
    <row r="25247" x14ac:dyDescent="0.25"/>
    <row r="25248" x14ac:dyDescent="0.25"/>
    <row r="25249" x14ac:dyDescent="0.25"/>
    <row r="25250" x14ac:dyDescent="0.25"/>
    <row r="25251" x14ac:dyDescent="0.25"/>
    <row r="25252" x14ac:dyDescent="0.25"/>
    <row r="25253" x14ac:dyDescent="0.25"/>
    <row r="25254" x14ac:dyDescent="0.25"/>
    <row r="25255" x14ac:dyDescent="0.25"/>
    <row r="25256" x14ac:dyDescent="0.25"/>
    <row r="25257" x14ac:dyDescent="0.25"/>
    <row r="25258" x14ac:dyDescent="0.25"/>
    <row r="25259" x14ac:dyDescent="0.25"/>
    <row r="25260" x14ac:dyDescent="0.25"/>
    <row r="25261" x14ac:dyDescent="0.25"/>
    <row r="25262" x14ac:dyDescent="0.25"/>
    <row r="25263" x14ac:dyDescent="0.25"/>
    <row r="25264" x14ac:dyDescent="0.25"/>
    <row r="25265" x14ac:dyDescent="0.25"/>
    <row r="25266" x14ac:dyDescent="0.25"/>
    <row r="25267" x14ac:dyDescent="0.25"/>
    <row r="25268" x14ac:dyDescent="0.25"/>
    <row r="25269" x14ac:dyDescent="0.25"/>
    <row r="25270" x14ac:dyDescent="0.25"/>
    <row r="25271" x14ac:dyDescent="0.25"/>
    <row r="25272" x14ac:dyDescent="0.25"/>
    <row r="25273" x14ac:dyDescent="0.25"/>
    <row r="25274" x14ac:dyDescent="0.25"/>
    <row r="25275" x14ac:dyDescent="0.25"/>
    <row r="25276" x14ac:dyDescent="0.25"/>
    <row r="25277" x14ac:dyDescent="0.25"/>
    <row r="25278" x14ac:dyDescent="0.25"/>
    <row r="25279" x14ac:dyDescent="0.25"/>
    <row r="25280" x14ac:dyDescent="0.25"/>
    <row r="25281" x14ac:dyDescent="0.25"/>
    <row r="25282" x14ac:dyDescent="0.25"/>
    <row r="25283" x14ac:dyDescent="0.25"/>
    <row r="25284" x14ac:dyDescent="0.25"/>
    <row r="25285" x14ac:dyDescent="0.25"/>
    <row r="25286" x14ac:dyDescent="0.25"/>
    <row r="25287" x14ac:dyDescent="0.25"/>
    <row r="25288" x14ac:dyDescent="0.25"/>
    <row r="25289" x14ac:dyDescent="0.25"/>
    <row r="25290" x14ac:dyDescent="0.25"/>
    <row r="25291" x14ac:dyDescent="0.25"/>
    <row r="25292" x14ac:dyDescent="0.25"/>
    <row r="25293" x14ac:dyDescent="0.25"/>
    <row r="25294" x14ac:dyDescent="0.25"/>
    <row r="25295" x14ac:dyDescent="0.25"/>
    <row r="25296" x14ac:dyDescent="0.25"/>
    <row r="25297" x14ac:dyDescent="0.25"/>
    <row r="25298" x14ac:dyDescent="0.25"/>
    <row r="25299" x14ac:dyDescent="0.25"/>
    <row r="25300" x14ac:dyDescent="0.25"/>
    <row r="25301" x14ac:dyDescent="0.25"/>
    <row r="25302" x14ac:dyDescent="0.25"/>
    <row r="25303" x14ac:dyDescent="0.25"/>
    <row r="25304" x14ac:dyDescent="0.25"/>
    <row r="25305" x14ac:dyDescent="0.25"/>
    <row r="25306" x14ac:dyDescent="0.25"/>
    <row r="25307" x14ac:dyDescent="0.25"/>
    <row r="25308" x14ac:dyDescent="0.25"/>
    <row r="25309" x14ac:dyDescent="0.25"/>
    <row r="25310" x14ac:dyDescent="0.25"/>
    <row r="25311" x14ac:dyDescent="0.25"/>
    <row r="25312" x14ac:dyDescent="0.25"/>
    <row r="25313" x14ac:dyDescent="0.25"/>
    <row r="25314" x14ac:dyDescent="0.25"/>
    <row r="25315" x14ac:dyDescent="0.25"/>
    <row r="25316" x14ac:dyDescent="0.25"/>
    <row r="25317" x14ac:dyDescent="0.25"/>
    <row r="25318" x14ac:dyDescent="0.25"/>
    <row r="25319" x14ac:dyDescent="0.25"/>
    <row r="25320" x14ac:dyDescent="0.25"/>
    <row r="25321" x14ac:dyDescent="0.25"/>
    <row r="25322" x14ac:dyDescent="0.25"/>
    <row r="25323" x14ac:dyDescent="0.25"/>
    <row r="25324" x14ac:dyDescent="0.25"/>
    <row r="25325" x14ac:dyDescent="0.25"/>
    <row r="25326" x14ac:dyDescent="0.25"/>
    <row r="25327" x14ac:dyDescent="0.25"/>
    <row r="25328" x14ac:dyDescent="0.25"/>
    <row r="25329" x14ac:dyDescent="0.25"/>
    <row r="25330" x14ac:dyDescent="0.25"/>
    <row r="25331" x14ac:dyDescent="0.25"/>
    <row r="25332" x14ac:dyDescent="0.25"/>
    <row r="25333" x14ac:dyDescent="0.25"/>
    <row r="25334" x14ac:dyDescent="0.25"/>
    <row r="25335" x14ac:dyDescent="0.25"/>
    <row r="25336" x14ac:dyDescent="0.25"/>
    <row r="25337" x14ac:dyDescent="0.25"/>
    <row r="25338" x14ac:dyDescent="0.25"/>
    <row r="25339" x14ac:dyDescent="0.25"/>
    <row r="25340" x14ac:dyDescent="0.25"/>
    <row r="25341" x14ac:dyDescent="0.25"/>
    <row r="25342" x14ac:dyDescent="0.25"/>
    <row r="25343" x14ac:dyDescent="0.25"/>
    <row r="25344" x14ac:dyDescent="0.25"/>
    <row r="25345" x14ac:dyDescent="0.25"/>
    <row r="25346" x14ac:dyDescent="0.25"/>
    <row r="25347" x14ac:dyDescent="0.25"/>
    <row r="25348" x14ac:dyDescent="0.25"/>
    <row r="25349" x14ac:dyDescent="0.25"/>
    <row r="25350" x14ac:dyDescent="0.25"/>
    <row r="25351" x14ac:dyDescent="0.25"/>
    <row r="25352" x14ac:dyDescent="0.25"/>
    <row r="25353" x14ac:dyDescent="0.25"/>
    <row r="25354" x14ac:dyDescent="0.25"/>
    <row r="25355" x14ac:dyDescent="0.25"/>
    <row r="25356" x14ac:dyDescent="0.25"/>
    <row r="25357" x14ac:dyDescent="0.25"/>
    <row r="25358" x14ac:dyDescent="0.25"/>
    <row r="25359" x14ac:dyDescent="0.25"/>
    <row r="25360" x14ac:dyDescent="0.25"/>
    <row r="25361" x14ac:dyDescent="0.25"/>
    <row r="25362" x14ac:dyDescent="0.25"/>
    <row r="25363" x14ac:dyDescent="0.25"/>
    <row r="25364" x14ac:dyDescent="0.25"/>
    <row r="25365" x14ac:dyDescent="0.25"/>
    <row r="25366" x14ac:dyDescent="0.25"/>
    <row r="25367" x14ac:dyDescent="0.25"/>
    <row r="25368" x14ac:dyDescent="0.25"/>
    <row r="25369" x14ac:dyDescent="0.25"/>
    <row r="25370" x14ac:dyDescent="0.25"/>
    <row r="25371" x14ac:dyDescent="0.25"/>
    <row r="25372" x14ac:dyDescent="0.25"/>
    <row r="25373" x14ac:dyDescent="0.25"/>
    <row r="25374" x14ac:dyDescent="0.25"/>
    <row r="25375" x14ac:dyDescent="0.25"/>
    <row r="25376" x14ac:dyDescent="0.25"/>
    <row r="25377" x14ac:dyDescent="0.25"/>
    <row r="25378" x14ac:dyDescent="0.25"/>
    <row r="25379" x14ac:dyDescent="0.25"/>
    <row r="25380" x14ac:dyDescent="0.25"/>
    <row r="25381" x14ac:dyDescent="0.25"/>
    <row r="25382" x14ac:dyDescent="0.25"/>
    <row r="25383" x14ac:dyDescent="0.25"/>
    <row r="25384" x14ac:dyDescent="0.25"/>
    <row r="25385" x14ac:dyDescent="0.25"/>
    <row r="25386" x14ac:dyDescent="0.25"/>
    <row r="25387" x14ac:dyDescent="0.25"/>
    <row r="25388" x14ac:dyDescent="0.25"/>
    <row r="25389" x14ac:dyDescent="0.25"/>
    <row r="25390" x14ac:dyDescent="0.25"/>
    <row r="25391" x14ac:dyDescent="0.25"/>
    <row r="25392" x14ac:dyDescent="0.25"/>
    <row r="25393" x14ac:dyDescent="0.25"/>
    <row r="25394" x14ac:dyDescent="0.25"/>
    <row r="25395" x14ac:dyDescent="0.25"/>
    <row r="25396" x14ac:dyDescent="0.25"/>
    <row r="25397" x14ac:dyDescent="0.25"/>
    <row r="25398" x14ac:dyDescent="0.25"/>
    <row r="25399" x14ac:dyDescent="0.25"/>
    <row r="25400" x14ac:dyDescent="0.25"/>
    <row r="25401" x14ac:dyDescent="0.25"/>
    <row r="25402" x14ac:dyDescent="0.25"/>
    <row r="25403" x14ac:dyDescent="0.25"/>
    <row r="25404" x14ac:dyDescent="0.25"/>
    <row r="25405" x14ac:dyDescent="0.25"/>
    <row r="25406" x14ac:dyDescent="0.25"/>
    <row r="25407" x14ac:dyDescent="0.25"/>
    <row r="25408" x14ac:dyDescent="0.25"/>
    <row r="25409" x14ac:dyDescent="0.25"/>
    <row r="25410" x14ac:dyDescent="0.25"/>
    <row r="25411" x14ac:dyDescent="0.25"/>
    <row r="25412" x14ac:dyDescent="0.25"/>
    <row r="25413" x14ac:dyDescent="0.25"/>
    <row r="25414" x14ac:dyDescent="0.25"/>
    <row r="25415" x14ac:dyDescent="0.25"/>
    <row r="25416" x14ac:dyDescent="0.25"/>
    <row r="25417" x14ac:dyDescent="0.25"/>
    <row r="25418" x14ac:dyDescent="0.25"/>
    <row r="25419" x14ac:dyDescent="0.25"/>
    <row r="25420" x14ac:dyDescent="0.25"/>
    <row r="25421" x14ac:dyDescent="0.25"/>
    <row r="25422" x14ac:dyDescent="0.25"/>
    <row r="25423" x14ac:dyDescent="0.25"/>
    <row r="25424" x14ac:dyDescent="0.25"/>
    <row r="25425" x14ac:dyDescent="0.25"/>
    <row r="25426" x14ac:dyDescent="0.25"/>
    <row r="25427" x14ac:dyDescent="0.25"/>
    <row r="25428" x14ac:dyDescent="0.25"/>
    <row r="25429" x14ac:dyDescent="0.25"/>
    <row r="25430" x14ac:dyDescent="0.25"/>
    <row r="25431" x14ac:dyDescent="0.25"/>
    <row r="25432" x14ac:dyDescent="0.25"/>
    <row r="25433" x14ac:dyDescent="0.25"/>
    <row r="25434" x14ac:dyDescent="0.25"/>
    <row r="25435" x14ac:dyDescent="0.25"/>
    <row r="25436" x14ac:dyDescent="0.25"/>
    <row r="25437" x14ac:dyDescent="0.25"/>
    <row r="25438" x14ac:dyDescent="0.25"/>
    <row r="25439" x14ac:dyDescent="0.25"/>
    <row r="25440" x14ac:dyDescent="0.25"/>
    <row r="25441" x14ac:dyDescent="0.25"/>
    <row r="25442" x14ac:dyDescent="0.25"/>
    <row r="25443" x14ac:dyDescent="0.25"/>
    <row r="25444" x14ac:dyDescent="0.25"/>
    <row r="25445" x14ac:dyDescent="0.25"/>
    <row r="25446" x14ac:dyDescent="0.25"/>
    <row r="25447" x14ac:dyDescent="0.25"/>
    <row r="25448" x14ac:dyDescent="0.25"/>
    <row r="25449" x14ac:dyDescent="0.25"/>
    <row r="25450" x14ac:dyDescent="0.25"/>
    <row r="25451" x14ac:dyDescent="0.25"/>
    <row r="25452" x14ac:dyDescent="0.25"/>
    <row r="25453" x14ac:dyDescent="0.25"/>
    <row r="25454" x14ac:dyDescent="0.25"/>
    <row r="25455" x14ac:dyDescent="0.25"/>
    <row r="25456" x14ac:dyDescent="0.25"/>
    <row r="25457" x14ac:dyDescent="0.25"/>
    <row r="25458" x14ac:dyDescent="0.25"/>
    <row r="25459" x14ac:dyDescent="0.25"/>
    <row r="25460" x14ac:dyDescent="0.25"/>
    <row r="25461" x14ac:dyDescent="0.25"/>
    <row r="25462" x14ac:dyDescent="0.25"/>
    <row r="25463" x14ac:dyDescent="0.25"/>
    <row r="25464" x14ac:dyDescent="0.25"/>
    <row r="25465" x14ac:dyDescent="0.25"/>
    <row r="25466" x14ac:dyDescent="0.25"/>
    <row r="25467" x14ac:dyDescent="0.25"/>
    <row r="25468" x14ac:dyDescent="0.25"/>
    <row r="25469" x14ac:dyDescent="0.25"/>
    <row r="25470" x14ac:dyDescent="0.25"/>
    <row r="25471" x14ac:dyDescent="0.25"/>
    <row r="25472" x14ac:dyDescent="0.25"/>
    <row r="25473" x14ac:dyDescent="0.25"/>
    <row r="25474" x14ac:dyDescent="0.25"/>
    <row r="25475" x14ac:dyDescent="0.25"/>
    <row r="25476" x14ac:dyDescent="0.25"/>
    <row r="25477" x14ac:dyDescent="0.25"/>
    <row r="25478" x14ac:dyDescent="0.25"/>
    <row r="25479" x14ac:dyDescent="0.25"/>
    <row r="25480" x14ac:dyDescent="0.25"/>
    <row r="25481" x14ac:dyDescent="0.25"/>
    <row r="25482" x14ac:dyDescent="0.25"/>
    <row r="25483" x14ac:dyDescent="0.25"/>
    <row r="25484" x14ac:dyDescent="0.25"/>
    <row r="25485" x14ac:dyDescent="0.25"/>
    <row r="25486" x14ac:dyDescent="0.25"/>
    <row r="25487" x14ac:dyDescent="0.25"/>
    <row r="25488" x14ac:dyDescent="0.25"/>
    <row r="25489" x14ac:dyDescent="0.25"/>
    <row r="25490" x14ac:dyDescent="0.25"/>
    <row r="25491" x14ac:dyDescent="0.25"/>
    <row r="25492" x14ac:dyDescent="0.25"/>
    <row r="25493" x14ac:dyDescent="0.25"/>
    <row r="25494" x14ac:dyDescent="0.25"/>
    <row r="25495" x14ac:dyDescent="0.25"/>
    <row r="25496" x14ac:dyDescent="0.25"/>
    <row r="25497" x14ac:dyDescent="0.25"/>
    <row r="25498" x14ac:dyDescent="0.25"/>
    <row r="25499" x14ac:dyDescent="0.25"/>
    <row r="25500" x14ac:dyDescent="0.25"/>
    <row r="25501" x14ac:dyDescent="0.25"/>
    <row r="25502" x14ac:dyDescent="0.25"/>
    <row r="25503" x14ac:dyDescent="0.25"/>
    <row r="25504" x14ac:dyDescent="0.25"/>
    <row r="25505" x14ac:dyDescent="0.25"/>
    <row r="25506" x14ac:dyDescent="0.25"/>
    <row r="25507" x14ac:dyDescent="0.25"/>
    <row r="25508" x14ac:dyDescent="0.25"/>
    <row r="25509" x14ac:dyDescent="0.25"/>
    <row r="25510" x14ac:dyDescent="0.25"/>
    <row r="25511" x14ac:dyDescent="0.25"/>
    <row r="25512" x14ac:dyDescent="0.25"/>
    <row r="25513" x14ac:dyDescent="0.25"/>
    <row r="25514" x14ac:dyDescent="0.25"/>
    <row r="25515" x14ac:dyDescent="0.25"/>
    <row r="25516" x14ac:dyDescent="0.25"/>
    <row r="25517" x14ac:dyDescent="0.25"/>
    <row r="25518" x14ac:dyDescent="0.25"/>
    <row r="25519" x14ac:dyDescent="0.25"/>
    <row r="25520" x14ac:dyDescent="0.25"/>
    <row r="25521" x14ac:dyDescent="0.25"/>
    <row r="25522" x14ac:dyDescent="0.25"/>
    <row r="25523" x14ac:dyDescent="0.25"/>
    <row r="25524" x14ac:dyDescent="0.25"/>
    <row r="25525" x14ac:dyDescent="0.25"/>
    <row r="25526" x14ac:dyDescent="0.25"/>
    <row r="25527" x14ac:dyDescent="0.25"/>
    <row r="25528" x14ac:dyDescent="0.25"/>
    <row r="25529" x14ac:dyDescent="0.25"/>
    <row r="25530" x14ac:dyDescent="0.25"/>
    <row r="25531" x14ac:dyDescent="0.25"/>
    <row r="25532" x14ac:dyDescent="0.25"/>
    <row r="25533" x14ac:dyDescent="0.25"/>
    <row r="25534" x14ac:dyDescent="0.25"/>
    <row r="25535" x14ac:dyDescent="0.25"/>
    <row r="25536" x14ac:dyDescent="0.25"/>
    <row r="25537" x14ac:dyDescent="0.25"/>
    <row r="25538" x14ac:dyDescent="0.25"/>
    <row r="25539" x14ac:dyDescent="0.25"/>
    <row r="25540" x14ac:dyDescent="0.25"/>
    <row r="25541" x14ac:dyDescent="0.25"/>
    <row r="25542" x14ac:dyDescent="0.25"/>
    <row r="25543" x14ac:dyDescent="0.25"/>
    <row r="25544" x14ac:dyDescent="0.25"/>
    <row r="25545" x14ac:dyDescent="0.25"/>
    <row r="25546" x14ac:dyDescent="0.25"/>
    <row r="25547" x14ac:dyDescent="0.25"/>
    <row r="25548" x14ac:dyDescent="0.25"/>
    <row r="25549" x14ac:dyDescent="0.25"/>
    <row r="25550" x14ac:dyDescent="0.25"/>
    <row r="25551" x14ac:dyDescent="0.25"/>
    <row r="25552" x14ac:dyDescent="0.25"/>
    <row r="25553" x14ac:dyDescent="0.25"/>
    <row r="25554" x14ac:dyDescent="0.25"/>
    <row r="25555" x14ac:dyDescent="0.25"/>
    <row r="25556" x14ac:dyDescent="0.25"/>
    <row r="25557" x14ac:dyDescent="0.25"/>
    <row r="25558" x14ac:dyDescent="0.25"/>
    <row r="25559" x14ac:dyDescent="0.25"/>
    <row r="25560" x14ac:dyDescent="0.25"/>
    <row r="25561" x14ac:dyDescent="0.25"/>
    <row r="25562" x14ac:dyDescent="0.25"/>
    <row r="25563" x14ac:dyDescent="0.25"/>
    <row r="25564" x14ac:dyDescent="0.25"/>
    <row r="25565" x14ac:dyDescent="0.25"/>
    <row r="25566" x14ac:dyDescent="0.25"/>
    <row r="25567" x14ac:dyDescent="0.25"/>
    <row r="25568" x14ac:dyDescent="0.25"/>
    <row r="25569" x14ac:dyDescent="0.25"/>
    <row r="25570" x14ac:dyDescent="0.25"/>
    <row r="25571" x14ac:dyDescent="0.25"/>
    <row r="25572" x14ac:dyDescent="0.25"/>
    <row r="25573" x14ac:dyDescent="0.25"/>
    <row r="25574" x14ac:dyDescent="0.25"/>
    <row r="25575" x14ac:dyDescent="0.25"/>
    <row r="25576" x14ac:dyDescent="0.25"/>
    <row r="25577" x14ac:dyDescent="0.25"/>
    <row r="25578" x14ac:dyDescent="0.25"/>
    <row r="25579" x14ac:dyDescent="0.25"/>
    <row r="25580" x14ac:dyDescent="0.25"/>
    <row r="25581" x14ac:dyDescent="0.25"/>
    <row r="25582" x14ac:dyDescent="0.25"/>
    <row r="25583" x14ac:dyDescent="0.25"/>
    <row r="25584" x14ac:dyDescent="0.25"/>
    <row r="25585" x14ac:dyDescent="0.25"/>
    <row r="25586" x14ac:dyDescent="0.25"/>
    <row r="25587" x14ac:dyDescent="0.25"/>
    <row r="25588" x14ac:dyDescent="0.25"/>
    <row r="25589" x14ac:dyDescent="0.25"/>
    <row r="25590" x14ac:dyDescent="0.25"/>
    <row r="25591" x14ac:dyDescent="0.25"/>
    <row r="25592" x14ac:dyDescent="0.25"/>
    <row r="25593" x14ac:dyDescent="0.25"/>
    <row r="25594" x14ac:dyDescent="0.25"/>
    <row r="25595" x14ac:dyDescent="0.25"/>
    <row r="25596" x14ac:dyDescent="0.25"/>
    <row r="25597" x14ac:dyDescent="0.25"/>
    <row r="25598" x14ac:dyDescent="0.25"/>
    <row r="25599" x14ac:dyDescent="0.25"/>
    <row r="25600" x14ac:dyDescent="0.25"/>
    <row r="25601" x14ac:dyDescent="0.25"/>
    <row r="25602" x14ac:dyDescent="0.25"/>
    <row r="25603" x14ac:dyDescent="0.25"/>
    <row r="25604" x14ac:dyDescent="0.25"/>
    <row r="25605" x14ac:dyDescent="0.25"/>
    <row r="25606" x14ac:dyDescent="0.25"/>
    <row r="25607" x14ac:dyDescent="0.25"/>
    <row r="25608" x14ac:dyDescent="0.25"/>
    <row r="25609" x14ac:dyDescent="0.25"/>
    <row r="25610" x14ac:dyDescent="0.25"/>
    <row r="25611" x14ac:dyDescent="0.25"/>
    <row r="25612" x14ac:dyDescent="0.25"/>
    <row r="25613" x14ac:dyDescent="0.25"/>
    <row r="25614" x14ac:dyDescent="0.25"/>
    <row r="25615" x14ac:dyDescent="0.25"/>
    <row r="25616" x14ac:dyDescent="0.25"/>
    <row r="25617" x14ac:dyDescent="0.25"/>
    <row r="25618" x14ac:dyDescent="0.25"/>
    <row r="25619" x14ac:dyDescent="0.25"/>
    <row r="25620" x14ac:dyDescent="0.25"/>
    <row r="25621" x14ac:dyDescent="0.25"/>
    <row r="25622" x14ac:dyDescent="0.25"/>
    <row r="25623" x14ac:dyDescent="0.25"/>
    <row r="25624" x14ac:dyDescent="0.25"/>
    <row r="25625" x14ac:dyDescent="0.25"/>
    <row r="25626" x14ac:dyDescent="0.25"/>
    <row r="25627" x14ac:dyDescent="0.25"/>
    <row r="25628" x14ac:dyDescent="0.25"/>
    <row r="25629" x14ac:dyDescent="0.25"/>
    <row r="25630" x14ac:dyDescent="0.25"/>
    <row r="25631" x14ac:dyDescent="0.25"/>
    <row r="25632" x14ac:dyDescent="0.25"/>
    <row r="25633" x14ac:dyDescent="0.25"/>
    <row r="25634" x14ac:dyDescent="0.25"/>
    <row r="25635" x14ac:dyDescent="0.25"/>
    <row r="25636" x14ac:dyDescent="0.25"/>
    <row r="25637" x14ac:dyDescent="0.25"/>
    <row r="25638" x14ac:dyDescent="0.25"/>
    <row r="25639" x14ac:dyDescent="0.25"/>
    <row r="25640" x14ac:dyDescent="0.25"/>
    <row r="25641" x14ac:dyDescent="0.25"/>
    <row r="25642" x14ac:dyDescent="0.25"/>
    <row r="25643" x14ac:dyDescent="0.25"/>
    <row r="25644" x14ac:dyDescent="0.25"/>
    <row r="25645" x14ac:dyDescent="0.25"/>
    <row r="25646" x14ac:dyDescent="0.25"/>
    <row r="25647" x14ac:dyDescent="0.25"/>
    <row r="25648" x14ac:dyDescent="0.25"/>
    <row r="25649" x14ac:dyDescent="0.25"/>
    <row r="25650" x14ac:dyDescent="0.25"/>
    <row r="25651" x14ac:dyDescent="0.25"/>
    <row r="25652" x14ac:dyDescent="0.25"/>
    <row r="25653" x14ac:dyDescent="0.25"/>
    <row r="25654" x14ac:dyDescent="0.25"/>
    <row r="25655" x14ac:dyDescent="0.25"/>
    <row r="25656" x14ac:dyDescent="0.25"/>
    <row r="25657" x14ac:dyDescent="0.25"/>
    <row r="25658" x14ac:dyDescent="0.25"/>
    <row r="25659" x14ac:dyDescent="0.25"/>
    <row r="25660" x14ac:dyDescent="0.25"/>
    <row r="25661" x14ac:dyDescent="0.25"/>
    <row r="25662" x14ac:dyDescent="0.25"/>
    <row r="25663" x14ac:dyDescent="0.25"/>
    <row r="25664" x14ac:dyDescent="0.25"/>
    <row r="25665" x14ac:dyDescent="0.25"/>
    <row r="25666" x14ac:dyDescent="0.25"/>
    <row r="25667" x14ac:dyDescent="0.25"/>
    <row r="25668" x14ac:dyDescent="0.25"/>
    <row r="25669" x14ac:dyDescent="0.25"/>
    <row r="25670" x14ac:dyDescent="0.25"/>
    <row r="25671" x14ac:dyDescent="0.25"/>
    <row r="25672" x14ac:dyDescent="0.25"/>
    <row r="25673" x14ac:dyDescent="0.25"/>
    <row r="25674" x14ac:dyDescent="0.25"/>
    <row r="25675" x14ac:dyDescent="0.25"/>
    <row r="25676" x14ac:dyDescent="0.25"/>
    <row r="25677" x14ac:dyDescent="0.25"/>
    <row r="25678" x14ac:dyDescent="0.25"/>
    <row r="25679" x14ac:dyDescent="0.25"/>
    <row r="25680" x14ac:dyDescent="0.25"/>
    <row r="25681" x14ac:dyDescent="0.25"/>
    <row r="25682" x14ac:dyDescent="0.25"/>
    <row r="25683" x14ac:dyDescent="0.25"/>
    <row r="25684" x14ac:dyDescent="0.25"/>
    <row r="25685" x14ac:dyDescent="0.25"/>
    <row r="25686" x14ac:dyDescent="0.25"/>
    <row r="25687" x14ac:dyDescent="0.25"/>
    <row r="25688" x14ac:dyDescent="0.25"/>
    <row r="25689" x14ac:dyDescent="0.25"/>
    <row r="25690" x14ac:dyDescent="0.25"/>
    <row r="25691" x14ac:dyDescent="0.25"/>
    <row r="25692" x14ac:dyDescent="0.25"/>
    <row r="25693" x14ac:dyDescent="0.25"/>
    <row r="25694" x14ac:dyDescent="0.25"/>
    <row r="25695" x14ac:dyDescent="0.25"/>
    <row r="25696" x14ac:dyDescent="0.25"/>
    <row r="25697" x14ac:dyDescent="0.25"/>
    <row r="25698" x14ac:dyDescent="0.25"/>
    <row r="25699" x14ac:dyDescent="0.25"/>
    <row r="25700" x14ac:dyDescent="0.25"/>
    <row r="25701" x14ac:dyDescent="0.25"/>
    <row r="25702" x14ac:dyDescent="0.25"/>
    <row r="25703" x14ac:dyDescent="0.25"/>
    <row r="25704" x14ac:dyDescent="0.25"/>
    <row r="25705" x14ac:dyDescent="0.25"/>
    <row r="25706" x14ac:dyDescent="0.25"/>
    <row r="25707" x14ac:dyDescent="0.25"/>
    <row r="25708" x14ac:dyDescent="0.25"/>
    <row r="25709" x14ac:dyDescent="0.25"/>
    <row r="25710" x14ac:dyDescent="0.25"/>
    <row r="25711" x14ac:dyDescent="0.25"/>
    <row r="25712" x14ac:dyDescent="0.25"/>
    <row r="25713" x14ac:dyDescent="0.25"/>
    <row r="25714" x14ac:dyDescent="0.25"/>
    <row r="25715" x14ac:dyDescent="0.25"/>
    <row r="25716" x14ac:dyDescent="0.25"/>
    <row r="25717" x14ac:dyDescent="0.25"/>
    <row r="25718" x14ac:dyDescent="0.25"/>
    <row r="25719" x14ac:dyDescent="0.25"/>
    <row r="25720" x14ac:dyDescent="0.25"/>
    <row r="25721" x14ac:dyDescent="0.25"/>
    <row r="25722" x14ac:dyDescent="0.25"/>
    <row r="25723" x14ac:dyDescent="0.25"/>
    <row r="25724" x14ac:dyDescent="0.25"/>
    <row r="25725" x14ac:dyDescent="0.25"/>
    <row r="25726" x14ac:dyDescent="0.25"/>
    <row r="25727" x14ac:dyDescent="0.25"/>
    <row r="25728" x14ac:dyDescent="0.25"/>
    <row r="25729" x14ac:dyDescent="0.25"/>
    <row r="25730" x14ac:dyDescent="0.25"/>
    <row r="25731" x14ac:dyDescent="0.25"/>
    <row r="25732" x14ac:dyDescent="0.25"/>
    <row r="25733" x14ac:dyDescent="0.25"/>
    <row r="25734" x14ac:dyDescent="0.25"/>
    <row r="25735" x14ac:dyDescent="0.25"/>
    <row r="25736" x14ac:dyDescent="0.25"/>
    <row r="25737" x14ac:dyDescent="0.25"/>
    <row r="25738" x14ac:dyDescent="0.25"/>
    <row r="25739" x14ac:dyDescent="0.25"/>
    <row r="25740" x14ac:dyDescent="0.25"/>
    <row r="25741" x14ac:dyDescent="0.25"/>
    <row r="25742" x14ac:dyDescent="0.25"/>
    <row r="25743" x14ac:dyDescent="0.25"/>
    <row r="25744" x14ac:dyDescent="0.25"/>
    <row r="25745" x14ac:dyDescent="0.25"/>
    <row r="25746" x14ac:dyDescent="0.25"/>
    <row r="25747" x14ac:dyDescent="0.25"/>
    <row r="25748" x14ac:dyDescent="0.25"/>
    <row r="25749" x14ac:dyDescent="0.25"/>
    <row r="25750" x14ac:dyDescent="0.25"/>
    <row r="25751" x14ac:dyDescent="0.25"/>
    <row r="25752" x14ac:dyDescent="0.25"/>
    <row r="25753" x14ac:dyDescent="0.25"/>
    <row r="25754" x14ac:dyDescent="0.25"/>
    <row r="25755" x14ac:dyDescent="0.25"/>
    <row r="25756" x14ac:dyDescent="0.25"/>
    <row r="25757" x14ac:dyDescent="0.25"/>
    <row r="25758" x14ac:dyDescent="0.25"/>
    <row r="25759" x14ac:dyDescent="0.25"/>
    <row r="25760" x14ac:dyDescent="0.25"/>
    <row r="25761" x14ac:dyDescent="0.25"/>
    <row r="25762" x14ac:dyDescent="0.25"/>
    <row r="25763" x14ac:dyDescent="0.25"/>
    <row r="25764" x14ac:dyDescent="0.25"/>
    <row r="25765" x14ac:dyDescent="0.25"/>
    <row r="25766" x14ac:dyDescent="0.25"/>
    <row r="25767" x14ac:dyDescent="0.25"/>
    <row r="25768" x14ac:dyDescent="0.25"/>
    <row r="25769" x14ac:dyDescent="0.25"/>
    <row r="25770" x14ac:dyDescent="0.25"/>
    <row r="25771" x14ac:dyDescent="0.25"/>
    <row r="25772" x14ac:dyDescent="0.25"/>
    <row r="25773" x14ac:dyDescent="0.25"/>
    <row r="25774" x14ac:dyDescent="0.25"/>
    <row r="25775" x14ac:dyDescent="0.25"/>
    <row r="25776" x14ac:dyDescent="0.25"/>
    <row r="25777" x14ac:dyDescent="0.25"/>
    <row r="25778" x14ac:dyDescent="0.25"/>
    <row r="25779" x14ac:dyDescent="0.25"/>
    <row r="25780" x14ac:dyDescent="0.25"/>
    <row r="25781" x14ac:dyDescent="0.25"/>
    <row r="25782" x14ac:dyDescent="0.25"/>
    <row r="25783" x14ac:dyDescent="0.25"/>
    <row r="25784" x14ac:dyDescent="0.25"/>
    <row r="25785" x14ac:dyDescent="0.25"/>
    <row r="25786" x14ac:dyDescent="0.25"/>
    <row r="25787" x14ac:dyDescent="0.25"/>
    <row r="25788" x14ac:dyDescent="0.25"/>
    <row r="25789" x14ac:dyDescent="0.25"/>
    <row r="25790" x14ac:dyDescent="0.25"/>
    <row r="25791" x14ac:dyDescent="0.25"/>
    <row r="25792" x14ac:dyDescent="0.25"/>
    <row r="25793" x14ac:dyDescent="0.25"/>
    <row r="25794" x14ac:dyDescent="0.25"/>
    <row r="25795" x14ac:dyDescent="0.25"/>
    <row r="25796" x14ac:dyDescent="0.25"/>
    <row r="25797" x14ac:dyDescent="0.25"/>
    <row r="25798" x14ac:dyDescent="0.25"/>
    <row r="25799" x14ac:dyDescent="0.25"/>
    <row r="25800" x14ac:dyDescent="0.25"/>
    <row r="25801" x14ac:dyDescent="0.25"/>
    <row r="25802" x14ac:dyDescent="0.25"/>
    <row r="25803" x14ac:dyDescent="0.25"/>
    <row r="25804" x14ac:dyDescent="0.25"/>
    <row r="25805" x14ac:dyDescent="0.25"/>
    <row r="25806" x14ac:dyDescent="0.25"/>
    <row r="25807" x14ac:dyDescent="0.25"/>
    <row r="25808" x14ac:dyDescent="0.25"/>
    <row r="25809" x14ac:dyDescent="0.25"/>
    <row r="25810" x14ac:dyDescent="0.25"/>
    <row r="25811" x14ac:dyDescent="0.25"/>
    <row r="25812" x14ac:dyDescent="0.25"/>
    <row r="25813" x14ac:dyDescent="0.25"/>
    <row r="25814" x14ac:dyDescent="0.25"/>
    <row r="25815" x14ac:dyDescent="0.25"/>
    <row r="25816" x14ac:dyDescent="0.25"/>
    <row r="25817" x14ac:dyDescent="0.25"/>
    <row r="25818" x14ac:dyDescent="0.25"/>
    <row r="25819" x14ac:dyDescent="0.25"/>
    <row r="25820" x14ac:dyDescent="0.25"/>
    <row r="25821" x14ac:dyDescent="0.25"/>
    <row r="25822" x14ac:dyDescent="0.25"/>
    <row r="25823" x14ac:dyDescent="0.25"/>
    <row r="25824" x14ac:dyDescent="0.25"/>
    <row r="25825" x14ac:dyDescent="0.25"/>
    <row r="25826" x14ac:dyDescent="0.25"/>
    <row r="25827" x14ac:dyDescent="0.25"/>
    <row r="25828" x14ac:dyDescent="0.25"/>
    <row r="25829" x14ac:dyDescent="0.25"/>
    <row r="25830" x14ac:dyDescent="0.25"/>
    <row r="25831" x14ac:dyDescent="0.25"/>
    <row r="25832" x14ac:dyDescent="0.25"/>
    <row r="25833" x14ac:dyDescent="0.25"/>
    <row r="25834" x14ac:dyDescent="0.25"/>
    <row r="25835" x14ac:dyDescent="0.25"/>
    <row r="25836" x14ac:dyDescent="0.25"/>
    <row r="25837" x14ac:dyDescent="0.25"/>
    <row r="25838" x14ac:dyDescent="0.25"/>
    <row r="25839" x14ac:dyDescent="0.25"/>
    <row r="25840" x14ac:dyDescent="0.25"/>
    <row r="25841" x14ac:dyDescent="0.25"/>
    <row r="25842" x14ac:dyDescent="0.25"/>
    <row r="25843" x14ac:dyDescent="0.25"/>
    <row r="25844" x14ac:dyDescent="0.25"/>
    <row r="25845" x14ac:dyDescent="0.25"/>
    <row r="25846" x14ac:dyDescent="0.25"/>
    <row r="25847" x14ac:dyDescent="0.25"/>
    <row r="25848" x14ac:dyDescent="0.25"/>
    <row r="25849" x14ac:dyDescent="0.25"/>
    <row r="25850" x14ac:dyDescent="0.25"/>
    <row r="25851" x14ac:dyDescent="0.25"/>
    <row r="25852" x14ac:dyDescent="0.25"/>
    <row r="25853" x14ac:dyDescent="0.25"/>
    <row r="25854" x14ac:dyDescent="0.25"/>
    <row r="25855" x14ac:dyDescent="0.25"/>
    <row r="25856" x14ac:dyDescent="0.25"/>
    <row r="25857" x14ac:dyDescent="0.25"/>
    <row r="25858" x14ac:dyDescent="0.25"/>
    <row r="25859" x14ac:dyDescent="0.25"/>
    <row r="25860" x14ac:dyDescent="0.25"/>
    <row r="25861" x14ac:dyDescent="0.25"/>
    <row r="25862" x14ac:dyDescent="0.25"/>
    <row r="25863" x14ac:dyDescent="0.25"/>
    <row r="25864" x14ac:dyDescent="0.25"/>
    <row r="25865" x14ac:dyDescent="0.25"/>
    <row r="25866" x14ac:dyDescent="0.25"/>
    <row r="25867" x14ac:dyDescent="0.25"/>
    <row r="25868" x14ac:dyDescent="0.25"/>
    <row r="25869" x14ac:dyDescent="0.25"/>
    <row r="25870" x14ac:dyDescent="0.25"/>
    <row r="25871" x14ac:dyDescent="0.25"/>
    <row r="25872" x14ac:dyDescent="0.25"/>
    <row r="25873" x14ac:dyDescent="0.25"/>
    <row r="25874" x14ac:dyDescent="0.25"/>
    <row r="25875" x14ac:dyDescent="0.25"/>
    <row r="25876" x14ac:dyDescent="0.25"/>
    <row r="25877" x14ac:dyDescent="0.25"/>
    <row r="25878" x14ac:dyDescent="0.25"/>
    <row r="25879" x14ac:dyDescent="0.25"/>
    <row r="25880" x14ac:dyDescent="0.25"/>
    <row r="25881" x14ac:dyDescent="0.25"/>
    <row r="25882" x14ac:dyDescent="0.25"/>
    <row r="25883" x14ac:dyDescent="0.25"/>
    <row r="25884" x14ac:dyDescent="0.25"/>
    <row r="25885" x14ac:dyDescent="0.25"/>
    <row r="25886" x14ac:dyDescent="0.25"/>
    <row r="25887" x14ac:dyDescent="0.25"/>
    <row r="25888" x14ac:dyDescent="0.25"/>
    <row r="25889" x14ac:dyDescent="0.25"/>
    <row r="25890" x14ac:dyDescent="0.25"/>
    <row r="25891" x14ac:dyDescent="0.25"/>
    <row r="25892" x14ac:dyDescent="0.25"/>
    <row r="25893" x14ac:dyDescent="0.25"/>
    <row r="25894" x14ac:dyDescent="0.25"/>
    <row r="25895" x14ac:dyDescent="0.25"/>
    <row r="25896" x14ac:dyDescent="0.25"/>
    <row r="25897" x14ac:dyDescent="0.25"/>
    <row r="25898" x14ac:dyDescent="0.25"/>
    <row r="25899" x14ac:dyDescent="0.25"/>
    <row r="25900" x14ac:dyDescent="0.25"/>
    <row r="25901" x14ac:dyDescent="0.25"/>
    <row r="25902" x14ac:dyDescent="0.25"/>
    <row r="25903" x14ac:dyDescent="0.25"/>
    <row r="25904" x14ac:dyDescent="0.25"/>
    <row r="25905" x14ac:dyDescent="0.25"/>
    <row r="25906" x14ac:dyDescent="0.25"/>
    <row r="25907" x14ac:dyDescent="0.25"/>
    <row r="25908" x14ac:dyDescent="0.25"/>
    <row r="25909" x14ac:dyDescent="0.25"/>
    <row r="25910" x14ac:dyDescent="0.25"/>
    <row r="25911" x14ac:dyDescent="0.25"/>
    <row r="25912" x14ac:dyDescent="0.25"/>
    <row r="25913" x14ac:dyDescent="0.25"/>
    <row r="25914" x14ac:dyDescent="0.25"/>
    <row r="25915" x14ac:dyDescent="0.25"/>
    <row r="25916" x14ac:dyDescent="0.25"/>
    <row r="25917" x14ac:dyDescent="0.25"/>
    <row r="25918" x14ac:dyDescent="0.25"/>
    <row r="25919" x14ac:dyDescent="0.25"/>
    <row r="25920" x14ac:dyDescent="0.25"/>
    <row r="25921" x14ac:dyDescent="0.25"/>
    <row r="25922" x14ac:dyDescent="0.25"/>
    <row r="25923" x14ac:dyDescent="0.25"/>
    <row r="25924" x14ac:dyDescent="0.25"/>
    <row r="25925" x14ac:dyDescent="0.25"/>
    <row r="25926" x14ac:dyDescent="0.25"/>
    <row r="25927" x14ac:dyDescent="0.25"/>
    <row r="25928" x14ac:dyDescent="0.25"/>
    <row r="25929" x14ac:dyDescent="0.25"/>
    <row r="25930" x14ac:dyDescent="0.25"/>
    <row r="25931" x14ac:dyDescent="0.25"/>
    <row r="25932" x14ac:dyDescent="0.25"/>
    <row r="25933" x14ac:dyDescent="0.25"/>
    <row r="25934" x14ac:dyDescent="0.25"/>
    <row r="25935" x14ac:dyDescent="0.25"/>
    <row r="25936" x14ac:dyDescent="0.25"/>
    <row r="25937" x14ac:dyDescent="0.25"/>
    <row r="25938" x14ac:dyDescent="0.25"/>
    <row r="25939" x14ac:dyDescent="0.25"/>
    <row r="25940" x14ac:dyDescent="0.25"/>
    <row r="25941" x14ac:dyDescent="0.25"/>
    <row r="25942" x14ac:dyDescent="0.25"/>
    <row r="25943" x14ac:dyDescent="0.25"/>
    <row r="25944" x14ac:dyDescent="0.25"/>
    <row r="25945" x14ac:dyDescent="0.25"/>
    <row r="25946" x14ac:dyDescent="0.25"/>
    <row r="25947" x14ac:dyDescent="0.25"/>
    <row r="25948" x14ac:dyDescent="0.25"/>
    <row r="25949" x14ac:dyDescent="0.25"/>
    <row r="25950" x14ac:dyDescent="0.25"/>
    <row r="25951" x14ac:dyDescent="0.25"/>
    <row r="25952" x14ac:dyDescent="0.25"/>
    <row r="25953" x14ac:dyDescent="0.25"/>
    <row r="25954" x14ac:dyDescent="0.25"/>
    <row r="25955" x14ac:dyDescent="0.25"/>
    <row r="25956" x14ac:dyDescent="0.25"/>
    <row r="25957" x14ac:dyDescent="0.25"/>
    <row r="25958" x14ac:dyDescent="0.25"/>
    <row r="25959" x14ac:dyDescent="0.25"/>
    <row r="25960" x14ac:dyDescent="0.25"/>
    <row r="25961" x14ac:dyDescent="0.25"/>
    <row r="25962" x14ac:dyDescent="0.25"/>
    <row r="25963" x14ac:dyDescent="0.25"/>
    <row r="25964" x14ac:dyDescent="0.25"/>
    <row r="25965" x14ac:dyDescent="0.25"/>
    <row r="25966" x14ac:dyDescent="0.25"/>
    <row r="25967" x14ac:dyDescent="0.25"/>
    <row r="25968" x14ac:dyDescent="0.25"/>
    <row r="25969" x14ac:dyDescent="0.25"/>
    <row r="25970" x14ac:dyDescent="0.25"/>
    <row r="25971" x14ac:dyDescent="0.25"/>
    <row r="25972" x14ac:dyDescent="0.25"/>
    <row r="25973" x14ac:dyDescent="0.25"/>
    <row r="25974" x14ac:dyDescent="0.25"/>
    <row r="25975" x14ac:dyDescent="0.25"/>
    <row r="25976" x14ac:dyDescent="0.25"/>
    <row r="25977" x14ac:dyDescent="0.25"/>
    <row r="25978" x14ac:dyDescent="0.25"/>
    <row r="25979" x14ac:dyDescent="0.25"/>
    <row r="25980" x14ac:dyDescent="0.25"/>
    <row r="25981" x14ac:dyDescent="0.25"/>
    <row r="25982" x14ac:dyDescent="0.25"/>
    <row r="25983" x14ac:dyDescent="0.25"/>
    <row r="25984" x14ac:dyDescent="0.25"/>
    <row r="25985" x14ac:dyDescent="0.25"/>
    <row r="25986" x14ac:dyDescent="0.25"/>
    <row r="25987" x14ac:dyDescent="0.25"/>
    <row r="25988" x14ac:dyDescent="0.25"/>
    <row r="25989" x14ac:dyDescent="0.25"/>
    <row r="25990" x14ac:dyDescent="0.25"/>
    <row r="25991" x14ac:dyDescent="0.25"/>
    <row r="25992" x14ac:dyDescent="0.25"/>
    <row r="25993" x14ac:dyDescent="0.25"/>
    <row r="25994" x14ac:dyDescent="0.25"/>
    <row r="25995" x14ac:dyDescent="0.25"/>
    <row r="25996" x14ac:dyDescent="0.25"/>
    <row r="25997" x14ac:dyDescent="0.25"/>
    <row r="25998" x14ac:dyDescent="0.25"/>
    <row r="25999" x14ac:dyDescent="0.25"/>
    <row r="26000" x14ac:dyDescent="0.25"/>
    <row r="26001" x14ac:dyDescent="0.25"/>
    <row r="26002" x14ac:dyDescent="0.25"/>
    <row r="26003" x14ac:dyDescent="0.25"/>
    <row r="26004" x14ac:dyDescent="0.25"/>
    <row r="26005" x14ac:dyDescent="0.25"/>
    <row r="26006" x14ac:dyDescent="0.25"/>
    <row r="26007" x14ac:dyDescent="0.25"/>
    <row r="26008" x14ac:dyDescent="0.25"/>
    <row r="26009" x14ac:dyDescent="0.25"/>
    <row r="26010" x14ac:dyDescent="0.25"/>
    <row r="26011" x14ac:dyDescent="0.25"/>
    <row r="26012" x14ac:dyDescent="0.25"/>
    <row r="26013" x14ac:dyDescent="0.25"/>
    <row r="26014" x14ac:dyDescent="0.25"/>
    <row r="26015" x14ac:dyDescent="0.25"/>
    <row r="26016" x14ac:dyDescent="0.25"/>
    <row r="26017" x14ac:dyDescent="0.25"/>
    <row r="26018" x14ac:dyDescent="0.25"/>
    <row r="26019" x14ac:dyDescent="0.25"/>
    <row r="26020" x14ac:dyDescent="0.25"/>
    <row r="26021" x14ac:dyDescent="0.25"/>
    <row r="26022" x14ac:dyDescent="0.25"/>
    <row r="26023" x14ac:dyDescent="0.25"/>
    <row r="26024" x14ac:dyDescent="0.25"/>
    <row r="26025" x14ac:dyDescent="0.25"/>
    <row r="26026" x14ac:dyDescent="0.25"/>
    <row r="26027" x14ac:dyDescent="0.25"/>
    <row r="26028" x14ac:dyDescent="0.25"/>
    <row r="26029" x14ac:dyDescent="0.25"/>
    <row r="26030" x14ac:dyDescent="0.25"/>
    <row r="26031" x14ac:dyDescent="0.25"/>
    <row r="26032" x14ac:dyDescent="0.25"/>
    <row r="26033" x14ac:dyDescent="0.25"/>
    <row r="26034" x14ac:dyDescent="0.25"/>
    <row r="26035" x14ac:dyDescent="0.25"/>
    <row r="26036" x14ac:dyDescent="0.25"/>
    <row r="26037" x14ac:dyDescent="0.25"/>
    <row r="26038" x14ac:dyDescent="0.25"/>
    <row r="26039" x14ac:dyDescent="0.25"/>
    <row r="26040" x14ac:dyDescent="0.25"/>
    <row r="26041" x14ac:dyDescent="0.25"/>
    <row r="26042" x14ac:dyDescent="0.25"/>
    <row r="26043" x14ac:dyDescent="0.25"/>
    <row r="26044" x14ac:dyDescent="0.25"/>
    <row r="26045" x14ac:dyDescent="0.25"/>
    <row r="26046" x14ac:dyDescent="0.25"/>
    <row r="26047" x14ac:dyDescent="0.25"/>
    <row r="26048" x14ac:dyDescent="0.25"/>
    <row r="26049" x14ac:dyDescent="0.25"/>
    <row r="26050" x14ac:dyDescent="0.25"/>
    <row r="26051" x14ac:dyDescent="0.25"/>
    <row r="26052" x14ac:dyDescent="0.25"/>
    <row r="26053" x14ac:dyDescent="0.25"/>
    <row r="26054" x14ac:dyDescent="0.25"/>
    <row r="26055" x14ac:dyDescent="0.25"/>
    <row r="26056" x14ac:dyDescent="0.25"/>
    <row r="26057" x14ac:dyDescent="0.25"/>
    <row r="26058" x14ac:dyDescent="0.25"/>
    <row r="26059" x14ac:dyDescent="0.25"/>
    <row r="26060" x14ac:dyDescent="0.25"/>
    <row r="26061" x14ac:dyDescent="0.25"/>
    <row r="26062" x14ac:dyDescent="0.25"/>
    <row r="26063" x14ac:dyDescent="0.25"/>
    <row r="26064" x14ac:dyDescent="0.25"/>
    <row r="26065" x14ac:dyDescent="0.25"/>
    <row r="26066" x14ac:dyDescent="0.25"/>
    <row r="26067" x14ac:dyDescent="0.25"/>
    <row r="26068" x14ac:dyDescent="0.25"/>
    <row r="26069" x14ac:dyDescent="0.25"/>
    <row r="26070" x14ac:dyDescent="0.25"/>
    <row r="26071" x14ac:dyDescent="0.25"/>
    <row r="26072" x14ac:dyDescent="0.25"/>
    <row r="26073" x14ac:dyDescent="0.25"/>
    <row r="26074" x14ac:dyDescent="0.25"/>
    <row r="26075" x14ac:dyDescent="0.25"/>
    <row r="26076" x14ac:dyDescent="0.25"/>
    <row r="26077" x14ac:dyDescent="0.25"/>
    <row r="26078" x14ac:dyDescent="0.25"/>
    <row r="26079" x14ac:dyDescent="0.25"/>
    <row r="26080" x14ac:dyDescent="0.25"/>
    <row r="26081" x14ac:dyDescent="0.25"/>
    <row r="26082" x14ac:dyDescent="0.25"/>
    <row r="26083" x14ac:dyDescent="0.25"/>
    <row r="26084" x14ac:dyDescent="0.25"/>
    <row r="26085" x14ac:dyDescent="0.25"/>
    <row r="26086" x14ac:dyDescent="0.25"/>
    <row r="26087" x14ac:dyDescent="0.25"/>
    <row r="26088" x14ac:dyDescent="0.25"/>
    <row r="26089" x14ac:dyDescent="0.25"/>
    <row r="26090" x14ac:dyDescent="0.25"/>
    <row r="26091" x14ac:dyDescent="0.25"/>
    <row r="26092" x14ac:dyDescent="0.25"/>
    <row r="26093" x14ac:dyDescent="0.25"/>
    <row r="26094" x14ac:dyDescent="0.25"/>
    <row r="26095" x14ac:dyDescent="0.25"/>
    <row r="26096" x14ac:dyDescent="0.25"/>
    <row r="26097" x14ac:dyDescent="0.25"/>
    <row r="26098" x14ac:dyDescent="0.25"/>
    <row r="26099" x14ac:dyDescent="0.25"/>
    <row r="26100" x14ac:dyDescent="0.25"/>
    <row r="26101" x14ac:dyDescent="0.25"/>
    <row r="26102" x14ac:dyDescent="0.25"/>
    <row r="26103" x14ac:dyDescent="0.25"/>
    <row r="26104" x14ac:dyDescent="0.25"/>
    <row r="26105" x14ac:dyDescent="0.25"/>
    <row r="26106" x14ac:dyDescent="0.25"/>
    <row r="26107" x14ac:dyDescent="0.25"/>
    <row r="26108" x14ac:dyDescent="0.25"/>
    <row r="26109" x14ac:dyDescent="0.25"/>
    <row r="26110" x14ac:dyDescent="0.25"/>
    <row r="26111" x14ac:dyDescent="0.25"/>
    <row r="26112" x14ac:dyDescent="0.25"/>
    <row r="26113" x14ac:dyDescent="0.25"/>
    <row r="26114" x14ac:dyDescent="0.25"/>
    <row r="26115" x14ac:dyDescent="0.25"/>
    <row r="26116" x14ac:dyDescent="0.25"/>
    <row r="26117" x14ac:dyDescent="0.25"/>
    <row r="26118" x14ac:dyDescent="0.25"/>
    <row r="26119" x14ac:dyDescent="0.25"/>
    <row r="26120" x14ac:dyDescent="0.25"/>
    <row r="26121" x14ac:dyDescent="0.25"/>
    <row r="26122" x14ac:dyDescent="0.25"/>
    <row r="26123" x14ac:dyDescent="0.25"/>
    <row r="26124" x14ac:dyDescent="0.25"/>
    <row r="26125" x14ac:dyDescent="0.25"/>
    <row r="26126" x14ac:dyDescent="0.25"/>
    <row r="26127" x14ac:dyDescent="0.25"/>
    <row r="26128" x14ac:dyDescent="0.25"/>
    <row r="26129" x14ac:dyDescent="0.25"/>
    <row r="26130" x14ac:dyDescent="0.25"/>
    <row r="26131" x14ac:dyDescent="0.25"/>
    <row r="26132" x14ac:dyDescent="0.25"/>
    <row r="26133" x14ac:dyDescent="0.25"/>
    <row r="26134" x14ac:dyDescent="0.25"/>
    <row r="26135" x14ac:dyDescent="0.25"/>
    <row r="26136" x14ac:dyDescent="0.25"/>
    <row r="26137" x14ac:dyDescent="0.25"/>
    <row r="26138" x14ac:dyDescent="0.25"/>
    <row r="26139" x14ac:dyDescent="0.25"/>
    <row r="26140" x14ac:dyDescent="0.25"/>
    <row r="26141" x14ac:dyDescent="0.25"/>
    <row r="26142" x14ac:dyDescent="0.25"/>
    <row r="26143" x14ac:dyDescent="0.25"/>
    <row r="26144" x14ac:dyDescent="0.25"/>
    <row r="26145" x14ac:dyDescent="0.25"/>
    <row r="26146" x14ac:dyDescent="0.25"/>
    <row r="26147" x14ac:dyDescent="0.25"/>
    <row r="26148" x14ac:dyDescent="0.25"/>
    <row r="26149" x14ac:dyDescent="0.25"/>
    <row r="26150" x14ac:dyDescent="0.25"/>
    <row r="26151" x14ac:dyDescent="0.25"/>
    <row r="26152" x14ac:dyDescent="0.25"/>
    <row r="26153" x14ac:dyDescent="0.25"/>
    <row r="26154" x14ac:dyDescent="0.25"/>
    <row r="26155" x14ac:dyDescent="0.25"/>
    <row r="26156" x14ac:dyDescent="0.25"/>
    <row r="26157" x14ac:dyDescent="0.25"/>
    <row r="26158" x14ac:dyDescent="0.25"/>
    <row r="26159" x14ac:dyDescent="0.25"/>
    <row r="26160" x14ac:dyDescent="0.25"/>
    <row r="26161" x14ac:dyDescent="0.25"/>
    <row r="26162" x14ac:dyDescent="0.25"/>
    <row r="26163" x14ac:dyDescent="0.25"/>
    <row r="26164" x14ac:dyDescent="0.25"/>
    <row r="26165" x14ac:dyDescent="0.25"/>
    <row r="26166" x14ac:dyDescent="0.25"/>
    <row r="26167" x14ac:dyDescent="0.25"/>
    <row r="26168" x14ac:dyDescent="0.25"/>
    <row r="26169" x14ac:dyDescent="0.25"/>
    <row r="26170" x14ac:dyDescent="0.25"/>
    <row r="26171" x14ac:dyDescent="0.25"/>
    <row r="26172" x14ac:dyDescent="0.25"/>
    <row r="26173" x14ac:dyDescent="0.25"/>
    <row r="26174" x14ac:dyDescent="0.25"/>
    <row r="26175" x14ac:dyDescent="0.25"/>
    <row r="26176" x14ac:dyDescent="0.25"/>
    <row r="26177" x14ac:dyDescent="0.25"/>
    <row r="26178" x14ac:dyDescent="0.25"/>
    <row r="26179" x14ac:dyDescent="0.25"/>
    <row r="26180" x14ac:dyDescent="0.25"/>
    <row r="26181" x14ac:dyDescent="0.25"/>
    <row r="26182" x14ac:dyDescent="0.25"/>
    <row r="26183" x14ac:dyDescent="0.25"/>
    <row r="26184" x14ac:dyDescent="0.25"/>
    <row r="26185" x14ac:dyDescent="0.25"/>
    <row r="26186" x14ac:dyDescent="0.25"/>
    <row r="26187" x14ac:dyDescent="0.25"/>
    <row r="26188" x14ac:dyDescent="0.25"/>
    <row r="26189" x14ac:dyDescent="0.25"/>
    <row r="26190" x14ac:dyDescent="0.25"/>
    <row r="26191" x14ac:dyDescent="0.25"/>
    <row r="26192" x14ac:dyDescent="0.25"/>
    <row r="26193" x14ac:dyDescent="0.25"/>
    <row r="26194" x14ac:dyDescent="0.25"/>
    <row r="26195" x14ac:dyDescent="0.25"/>
    <row r="26196" x14ac:dyDescent="0.25"/>
    <row r="26197" x14ac:dyDescent="0.25"/>
    <row r="26198" x14ac:dyDescent="0.25"/>
    <row r="26199" x14ac:dyDescent="0.25"/>
    <row r="26200" x14ac:dyDescent="0.25"/>
    <row r="26201" x14ac:dyDescent="0.25"/>
    <row r="26202" x14ac:dyDescent="0.25"/>
    <row r="26203" x14ac:dyDescent="0.25"/>
    <row r="26204" x14ac:dyDescent="0.25"/>
    <row r="26205" x14ac:dyDescent="0.25"/>
    <row r="26206" x14ac:dyDescent="0.25"/>
    <row r="26207" x14ac:dyDescent="0.25"/>
    <row r="26208" x14ac:dyDescent="0.25"/>
    <row r="26209" x14ac:dyDescent="0.25"/>
    <row r="26210" x14ac:dyDescent="0.25"/>
    <row r="26211" x14ac:dyDescent="0.25"/>
    <row r="26212" x14ac:dyDescent="0.25"/>
    <row r="26213" x14ac:dyDescent="0.25"/>
    <row r="26214" x14ac:dyDescent="0.25"/>
    <row r="26215" x14ac:dyDescent="0.25"/>
    <row r="26216" x14ac:dyDescent="0.25"/>
    <row r="26217" x14ac:dyDescent="0.25"/>
    <row r="26218" x14ac:dyDescent="0.25"/>
    <row r="26219" x14ac:dyDescent="0.25"/>
    <row r="26220" x14ac:dyDescent="0.25"/>
    <row r="26221" x14ac:dyDescent="0.25"/>
    <row r="26222" x14ac:dyDescent="0.25"/>
    <row r="26223" x14ac:dyDescent="0.25"/>
    <row r="26224" x14ac:dyDescent="0.25"/>
    <row r="26225" x14ac:dyDescent="0.25"/>
    <row r="26226" x14ac:dyDescent="0.25"/>
    <row r="26227" x14ac:dyDescent="0.25"/>
    <row r="26228" x14ac:dyDescent="0.25"/>
    <row r="26229" x14ac:dyDescent="0.25"/>
    <row r="26230" x14ac:dyDescent="0.25"/>
    <row r="26231" x14ac:dyDescent="0.25"/>
    <row r="26232" x14ac:dyDescent="0.25"/>
    <row r="26233" x14ac:dyDescent="0.25"/>
    <row r="26234" x14ac:dyDescent="0.25"/>
    <row r="26235" x14ac:dyDescent="0.25"/>
    <row r="26236" x14ac:dyDescent="0.25"/>
    <row r="26237" x14ac:dyDescent="0.25"/>
    <row r="26238" x14ac:dyDescent="0.25"/>
    <row r="26239" x14ac:dyDescent="0.25"/>
    <row r="26240" x14ac:dyDescent="0.25"/>
    <row r="26241" x14ac:dyDescent="0.25"/>
    <row r="26242" x14ac:dyDescent="0.25"/>
    <row r="26243" x14ac:dyDescent="0.25"/>
    <row r="26244" x14ac:dyDescent="0.25"/>
    <row r="26245" x14ac:dyDescent="0.25"/>
    <row r="26246" x14ac:dyDescent="0.25"/>
    <row r="26247" x14ac:dyDescent="0.25"/>
    <row r="26248" x14ac:dyDescent="0.25"/>
    <row r="26249" x14ac:dyDescent="0.25"/>
    <row r="26250" x14ac:dyDescent="0.25"/>
    <row r="26251" x14ac:dyDescent="0.25"/>
    <row r="26252" x14ac:dyDescent="0.25"/>
    <row r="26253" x14ac:dyDescent="0.25"/>
    <row r="26254" x14ac:dyDescent="0.25"/>
    <row r="26255" x14ac:dyDescent="0.25"/>
    <row r="26256" x14ac:dyDescent="0.25"/>
    <row r="26257" x14ac:dyDescent="0.25"/>
    <row r="26258" x14ac:dyDescent="0.25"/>
    <row r="26259" x14ac:dyDescent="0.25"/>
    <row r="26260" x14ac:dyDescent="0.25"/>
    <row r="26261" x14ac:dyDescent="0.25"/>
    <row r="26262" x14ac:dyDescent="0.25"/>
    <row r="26263" x14ac:dyDescent="0.25"/>
    <row r="26264" x14ac:dyDescent="0.25"/>
    <row r="26265" x14ac:dyDescent="0.25"/>
    <row r="26266" x14ac:dyDescent="0.25"/>
    <row r="26267" x14ac:dyDescent="0.25"/>
    <row r="26268" x14ac:dyDescent="0.25"/>
    <row r="26269" x14ac:dyDescent="0.25"/>
    <row r="26270" x14ac:dyDescent="0.25"/>
    <row r="26271" x14ac:dyDescent="0.25"/>
    <row r="26272" x14ac:dyDescent="0.25"/>
    <row r="26273" x14ac:dyDescent="0.25"/>
    <row r="26274" x14ac:dyDescent="0.25"/>
    <row r="26275" x14ac:dyDescent="0.25"/>
    <row r="26276" x14ac:dyDescent="0.25"/>
    <row r="26277" x14ac:dyDescent="0.25"/>
    <row r="26278" x14ac:dyDescent="0.25"/>
    <row r="26279" x14ac:dyDescent="0.25"/>
    <row r="26280" x14ac:dyDescent="0.25"/>
    <row r="26281" x14ac:dyDescent="0.25"/>
    <row r="26282" x14ac:dyDescent="0.25"/>
    <row r="26283" x14ac:dyDescent="0.25"/>
    <row r="26284" x14ac:dyDescent="0.25"/>
    <row r="26285" x14ac:dyDescent="0.25"/>
    <row r="26286" x14ac:dyDescent="0.25"/>
    <row r="26287" x14ac:dyDescent="0.25"/>
    <row r="26288" x14ac:dyDescent="0.25"/>
    <row r="26289" x14ac:dyDescent="0.25"/>
    <row r="26290" x14ac:dyDescent="0.25"/>
    <row r="26291" x14ac:dyDescent="0.25"/>
    <row r="26292" x14ac:dyDescent="0.25"/>
    <row r="26293" x14ac:dyDescent="0.25"/>
    <row r="26294" x14ac:dyDescent="0.25"/>
    <row r="26295" x14ac:dyDescent="0.25"/>
    <row r="26296" x14ac:dyDescent="0.25"/>
    <row r="26297" x14ac:dyDescent="0.25"/>
    <row r="26298" x14ac:dyDescent="0.25"/>
    <row r="26299" x14ac:dyDescent="0.25"/>
    <row r="26300" x14ac:dyDescent="0.25"/>
    <row r="26301" x14ac:dyDescent="0.25"/>
    <row r="26302" x14ac:dyDescent="0.25"/>
    <row r="26303" x14ac:dyDescent="0.25"/>
    <row r="26304" x14ac:dyDescent="0.25"/>
    <row r="26305" x14ac:dyDescent="0.25"/>
    <row r="26306" x14ac:dyDescent="0.25"/>
    <row r="26307" x14ac:dyDescent="0.25"/>
    <row r="26308" x14ac:dyDescent="0.25"/>
    <row r="26309" x14ac:dyDescent="0.25"/>
    <row r="26310" x14ac:dyDescent="0.25"/>
    <row r="26311" x14ac:dyDescent="0.25"/>
    <row r="26312" x14ac:dyDescent="0.25"/>
    <row r="26313" x14ac:dyDescent="0.25"/>
    <row r="26314" x14ac:dyDescent="0.25"/>
    <row r="26315" x14ac:dyDescent="0.25"/>
    <row r="26316" x14ac:dyDescent="0.25"/>
    <row r="26317" x14ac:dyDescent="0.25"/>
    <row r="26318" x14ac:dyDescent="0.25"/>
    <row r="26319" x14ac:dyDescent="0.25"/>
    <row r="26320" x14ac:dyDescent="0.25"/>
    <row r="26321" x14ac:dyDescent="0.25"/>
    <row r="26322" x14ac:dyDescent="0.25"/>
    <row r="26323" x14ac:dyDescent="0.25"/>
    <row r="26324" x14ac:dyDescent="0.25"/>
    <row r="26325" x14ac:dyDescent="0.25"/>
    <row r="26326" x14ac:dyDescent="0.25"/>
    <row r="26327" x14ac:dyDescent="0.25"/>
    <row r="26328" x14ac:dyDescent="0.25"/>
    <row r="26329" x14ac:dyDescent="0.25"/>
    <row r="26330" x14ac:dyDescent="0.25"/>
    <row r="26331" x14ac:dyDescent="0.25"/>
    <row r="26332" x14ac:dyDescent="0.25"/>
    <row r="26333" x14ac:dyDescent="0.25"/>
    <row r="26334" x14ac:dyDescent="0.25"/>
    <row r="26335" x14ac:dyDescent="0.25"/>
    <row r="26336" x14ac:dyDescent="0.25"/>
    <row r="26337" x14ac:dyDescent="0.25"/>
    <row r="26338" x14ac:dyDescent="0.25"/>
    <row r="26339" x14ac:dyDescent="0.25"/>
    <row r="26340" x14ac:dyDescent="0.25"/>
    <row r="26341" x14ac:dyDescent="0.25"/>
    <row r="26342" x14ac:dyDescent="0.25"/>
    <row r="26343" x14ac:dyDescent="0.25"/>
    <row r="26344" x14ac:dyDescent="0.25"/>
    <row r="26345" x14ac:dyDescent="0.25"/>
    <row r="26346" x14ac:dyDescent="0.25"/>
    <row r="26347" x14ac:dyDescent="0.25"/>
    <row r="26348" x14ac:dyDescent="0.25"/>
    <row r="26349" x14ac:dyDescent="0.25"/>
    <row r="26350" x14ac:dyDescent="0.25"/>
    <row r="26351" x14ac:dyDescent="0.25"/>
    <row r="26352" x14ac:dyDescent="0.25"/>
    <row r="26353" x14ac:dyDescent="0.25"/>
    <row r="26354" x14ac:dyDescent="0.25"/>
    <row r="26355" x14ac:dyDescent="0.25"/>
    <row r="26356" x14ac:dyDescent="0.25"/>
    <row r="26357" x14ac:dyDescent="0.25"/>
    <row r="26358" x14ac:dyDescent="0.25"/>
    <row r="26359" x14ac:dyDescent="0.25"/>
    <row r="26360" x14ac:dyDescent="0.25"/>
    <row r="26361" x14ac:dyDescent="0.25"/>
    <row r="26362" x14ac:dyDescent="0.25"/>
    <row r="26363" x14ac:dyDescent="0.25"/>
    <row r="26364" x14ac:dyDescent="0.25"/>
    <row r="26365" x14ac:dyDescent="0.25"/>
    <row r="26366" x14ac:dyDescent="0.25"/>
    <row r="26367" x14ac:dyDescent="0.25"/>
    <row r="26368" x14ac:dyDescent="0.25"/>
    <row r="26369" x14ac:dyDescent="0.25"/>
    <row r="26370" x14ac:dyDescent="0.25"/>
    <row r="26371" x14ac:dyDescent="0.25"/>
    <row r="26372" x14ac:dyDescent="0.25"/>
    <row r="26373" x14ac:dyDescent="0.25"/>
    <row r="26374" x14ac:dyDescent="0.25"/>
    <row r="26375" x14ac:dyDescent="0.25"/>
    <row r="26376" x14ac:dyDescent="0.25"/>
    <row r="26377" x14ac:dyDescent="0.25"/>
    <row r="26378" x14ac:dyDescent="0.25"/>
    <row r="26379" x14ac:dyDescent="0.25"/>
    <row r="26380" x14ac:dyDescent="0.25"/>
    <row r="26381" x14ac:dyDescent="0.25"/>
    <row r="26382" x14ac:dyDescent="0.25"/>
    <row r="26383" x14ac:dyDescent="0.25"/>
    <row r="26384" x14ac:dyDescent="0.25"/>
    <row r="26385" x14ac:dyDescent="0.25"/>
    <row r="26386" x14ac:dyDescent="0.25"/>
    <row r="26387" x14ac:dyDescent="0.25"/>
    <row r="26388" x14ac:dyDescent="0.25"/>
    <row r="26389" x14ac:dyDescent="0.25"/>
    <row r="26390" x14ac:dyDescent="0.25"/>
    <row r="26391" x14ac:dyDescent="0.25"/>
    <row r="26392" x14ac:dyDescent="0.25"/>
    <row r="26393" x14ac:dyDescent="0.25"/>
    <row r="26394" x14ac:dyDescent="0.25"/>
    <row r="26395" x14ac:dyDescent="0.25"/>
    <row r="26396" x14ac:dyDescent="0.25"/>
    <row r="26397" x14ac:dyDescent="0.25"/>
    <row r="26398" x14ac:dyDescent="0.25"/>
    <row r="26399" x14ac:dyDescent="0.25"/>
    <row r="26400" x14ac:dyDescent="0.25"/>
    <row r="26401" x14ac:dyDescent="0.25"/>
    <row r="26402" x14ac:dyDescent="0.25"/>
    <row r="26403" x14ac:dyDescent="0.25"/>
    <row r="26404" x14ac:dyDescent="0.25"/>
    <row r="26405" x14ac:dyDescent="0.25"/>
    <row r="26406" x14ac:dyDescent="0.25"/>
    <row r="26407" x14ac:dyDescent="0.25"/>
    <row r="26408" x14ac:dyDescent="0.25"/>
    <row r="26409" x14ac:dyDescent="0.25"/>
    <row r="26410" x14ac:dyDescent="0.25"/>
    <row r="26411" x14ac:dyDescent="0.25"/>
    <row r="26412" x14ac:dyDescent="0.25"/>
    <row r="26413" x14ac:dyDescent="0.25"/>
    <row r="26414" x14ac:dyDescent="0.25"/>
    <row r="26415" x14ac:dyDescent="0.25"/>
    <row r="26416" x14ac:dyDescent="0.25"/>
    <row r="26417" x14ac:dyDescent="0.25"/>
    <row r="26418" x14ac:dyDescent="0.25"/>
    <row r="26419" x14ac:dyDescent="0.25"/>
    <row r="26420" x14ac:dyDescent="0.25"/>
    <row r="26421" x14ac:dyDescent="0.25"/>
    <row r="26422" x14ac:dyDescent="0.25"/>
    <row r="26423" x14ac:dyDescent="0.25"/>
    <row r="26424" x14ac:dyDescent="0.25"/>
    <row r="26425" x14ac:dyDescent="0.25"/>
    <row r="26426" x14ac:dyDescent="0.25"/>
    <row r="26427" x14ac:dyDescent="0.25"/>
    <row r="26428" x14ac:dyDescent="0.25"/>
    <row r="26429" x14ac:dyDescent="0.25"/>
    <row r="26430" x14ac:dyDescent="0.25"/>
    <row r="26431" x14ac:dyDescent="0.25"/>
    <row r="26432" x14ac:dyDescent="0.25"/>
    <row r="26433" x14ac:dyDescent="0.25"/>
    <row r="26434" x14ac:dyDescent="0.25"/>
    <row r="26435" x14ac:dyDescent="0.25"/>
    <row r="26436" x14ac:dyDescent="0.25"/>
    <row r="26437" x14ac:dyDescent="0.25"/>
    <row r="26438" x14ac:dyDescent="0.25"/>
    <row r="26439" x14ac:dyDescent="0.25"/>
    <row r="26440" x14ac:dyDescent="0.25"/>
    <row r="26441" x14ac:dyDescent="0.25"/>
    <row r="26442" x14ac:dyDescent="0.25"/>
    <row r="26443" x14ac:dyDescent="0.25"/>
    <row r="26444" x14ac:dyDescent="0.25"/>
    <row r="26445" x14ac:dyDescent="0.25"/>
    <row r="26446" x14ac:dyDescent="0.25"/>
    <row r="26447" x14ac:dyDescent="0.25"/>
    <row r="26448" x14ac:dyDescent="0.25"/>
    <row r="26449" x14ac:dyDescent="0.25"/>
    <row r="26450" x14ac:dyDescent="0.25"/>
    <row r="26451" x14ac:dyDescent="0.25"/>
    <row r="26452" x14ac:dyDescent="0.25"/>
    <row r="26453" x14ac:dyDescent="0.25"/>
    <row r="26454" x14ac:dyDescent="0.25"/>
    <row r="26455" x14ac:dyDescent="0.25"/>
    <row r="26456" x14ac:dyDescent="0.25"/>
    <row r="26457" x14ac:dyDescent="0.25"/>
    <row r="26458" x14ac:dyDescent="0.25"/>
    <row r="26459" x14ac:dyDescent="0.25"/>
    <row r="26460" x14ac:dyDescent="0.25"/>
    <row r="26461" x14ac:dyDescent="0.25"/>
    <row r="26462" x14ac:dyDescent="0.25"/>
    <row r="26463" x14ac:dyDescent="0.25"/>
    <row r="26464" x14ac:dyDescent="0.25"/>
    <row r="26465" x14ac:dyDescent="0.25"/>
    <row r="26466" x14ac:dyDescent="0.25"/>
    <row r="26467" x14ac:dyDescent="0.25"/>
    <row r="26468" x14ac:dyDescent="0.25"/>
    <row r="26469" x14ac:dyDescent="0.25"/>
    <row r="26470" x14ac:dyDescent="0.25"/>
    <row r="26471" x14ac:dyDescent="0.25"/>
    <row r="26472" x14ac:dyDescent="0.25"/>
    <row r="26473" x14ac:dyDescent="0.25"/>
    <row r="26474" x14ac:dyDescent="0.25"/>
    <row r="26475" x14ac:dyDescent="0.25"/>
    <row r="26476" x14ac:dyDescent="0.25"/>
    <row r="26477" x14ac:dyDescent="0.25"/>
    <row r="26478" x14ac:dyDescent="0.25"/>
    <row r="26479" x14ac:dyDescent="0.25"/>
    <row r="26480" x14ac:dyDescent="0.25"/>
    <row r="26481" x14ac:dyDescent="0.25"/>
    <row r="26482" x14ac:dyDescent="0.25"/>
    <row r="26483" x14ac:dyDescent="0.25"/>
    <row r="26484" x14ac:dyDescent="0.25"/>
    <row r="26485" x14ac:dyDescent="0.25"/>
    <row r="26486" x14ac:dyDescent="0.25"/>
    <row r="26487" x14ac:dyDescent="0.25"/>
    <row r="26488" x14ac:dyDescent="0.25"/>
    <row r="26489" x14ac:dyDescent="0.25"/>
    <row r="26490" x14ac:dyDescent="0.25"/>
    <row r="26491" x14ac:dyDescent="0.25"/>
    <row r="26492" x14ac:dyDescent="0.25"/>
    <row r="26493" x14ac:dyDescent="0.25"/>
    <row r="26494" x14ac:dyDescent="0.25"/>
    <row r="26495" x14ac:dyDescent="0.25"/>
    <row r="26496" x14ac:dyDescent="0.25"/>
    <row r="26497" x14ac:dyDescent="0.25"/>
    <row r="26498" x14ac:dyDescent="0.25"/>
    <row r="26499" x14ac:dyDescent="0.25"/>
    <row r="26500" x14ac:dyDescent="0.25"/>
    <row r="26501" x14ac:dyDescent="0.25"/>
    <row r="26502" x14ac:dyDescent="0.25"/>
    <row r="26503" x14ac:dyDescent="0.25"/>
    <row r="26504" x14ac:dyDescent="0.25"/>
    <row r="26505" x14ac:dyDescent="0.25"/>
    <row r="26506" x14ac:dyDescent="0.25"/>
    <row r="26507" x14ac:dyDescent="0.25"/>
    <row r="26508" x14ac:dyDescent="0.25"/>
    <row r="26509" x14ac:dyDescent="0.25"/>
    <row r="26510" x14ac:dyDescent="0.25"/>
    <row r="26511" x14ac:dyDescent="0.25"/>
    <row r="26512" x14ac:dyDescent="0.25"/>
    <row r="26513" x14ac:dyDescent="0.25"/>
    <row r="26514" x14ac:dyDescent="0.25"/>
    <row r="26515" x14ac:dyDescent="0.25"/>
    <row r="26516" x14ac:dyDescent="0.25"/>
    <row r="26517" x14ac:dyDescent="0.25"/>
    <row r="26518" x14ac:dyDescent="0.25"/>
    <row r="26519" x14ac:dyDescent="0.25"/>
    <row r="26520" x14ac:dyDescent="0.25"/>
    <row r="26521" x14ac:dyDescent="0.25"/>
    <row r="26522" x14ac:dyDescent="0.25"/>
    <row r="26523" x14ac:dyDescent="0.25"/>
    <row r="26524" x14ac:dyDescent="0.25"/>
    <row r="26525" x14ac:dyDescent="0.25"/>
    <row r="26526" x14ac:dyDescent="0.25"/>
    <row r="26527" x14ac:dyDescent="0.25"/>
    <row r="26528" x14ac:dyDescent="0.25"/>
    <row r="26529" x14ac:dyDescent="0.25"/>
    <row r="26530" x14ac:dyDescent="0.25"/>
    <row r="26531" x14ac:dyDescent="0.25"/>
    <row r="26532" x14ac:dyDescent="0.25"/>
    <row r="26533" x14ac:dyDescent="0.25"/>
    <row r="26534" x14ac:dyDescent="0.25"/>
    <row r="26535" x14ac:dyDescent="0.25"/>
    <row r="26536" x14ac:dyDescent="0.25"/>
    <row r="26537" x14ac:dyDescent="0.25"/>
    <row r="26538" x14ac:dyDescent="0.25"/>
    <row r="26539" x14ac:dyDescent="0.25"/>
    <row r="26540" x14ac:dyDescent="0.25"/>
    <row r="26541" x14ac:dyDescent="0.25"/>
    <row r="26542" x14ac:dyDescent="0.25"/>
    <row r="26543" x14ac:dyDescent="0.25"/>
    <row r="26544" x14ac:dyDescent="0.25"/>
    <row r="26545" x14ac:dyDescent="0.25"/>
    <row r="26546" x14ac:dyDescent="0.25"/>
    <row r="26547" x14ac:dyDescent="0.25"/>
    <row r="26548" x14ac:dyDescent="0.25"/>
    <row r="26549" x14ac:dyDescent="0.25"/>
    <row r="26550" x14ac:dyDescent="0.25"/>
    <row r="26551" x14ac:dyDescent="0.25"/>
    <row r="26552" x14ac:dyDescent="0.25"/>
    <row r="26553" x14ac:dyDescent="0.25"/>
    <row r="26554" x14ac:dyDescent="0.25"/>
    <row r="26555" x14ac:dyDescent="0.25"/>
    <row r="26556" x14ac:dyDescent="0.25"/>
    <row r="26557" x14ac:dyDescent="0.25"/>
    <row r="26558" x14ac:dyDescent="0.25"/>
    <row r="26559" x14ac:dyDescent="0.25"/>
    <row r="26560" x14ac:dyDescent="0.25"/>
    <row r="26561" x14ac:dyDescent="0.25"/>
    <row r="26562" x14ac:dyDescent="0.25"/>
    <row r="26563" x14ac:dyDescent="0.25"/>
    <row r="26564" x14ac:dyDescent="0.25"/>
    <row r="26565" x14ac:dyDescent="0.25"/>
    <row r="26566" x14ac:dyDescent="0.25"/>
    <row r="26567" x14ac:dyDescent="0.25"/>
    <row r="26568" x14ac:dyDescent="0.25"/>
    <row r="26569" x14ac:dyDescent="0.25"/>
    <row r="26570" x14ac:dyDescent="0.25"/>
    <row r="26571" x14ac:dyDescent="0.25"/>
    <row r="26572" x14ac:dyDescent="0.25"/>
    <row r="26573" x14ac:dyDescent="0.25"/>
    <row r="26574" x14ac:dyDescent="0.25"/>
    <row r="26575" x14ac:dyDescent="0.25"/>
    <row r="26576" x14ac:dyDescent="0.25"/>
    <row r="26577" x14ac:dyDescent="0.25"/>
    <row r="26578" x14ac:dyDescent="0.25"/>
    <row r="26579" x14ac:dyDescent="0.25"/>
    <row r="26580" x14ac:dyDescent="0.25"/>
    <row r="26581" x14ac:dyDescent="0.25"/>
    <row r="26582" x14ac:dyDescent="0.25"/>
    <row r="26583" x14ac:dyDescent="0.25"/>
    <row r="26584" x14ac:dyDescent="0.25"/>
    <row r="26585" x14ac:dyDescent="0.25"/>
    <row r="26586" x14ac:dyDescent="0.25"/>
    <row r="26587" x14ac:dyDescent="0.25"/>
    <row r="26588" x14ac:dyDescent="0.25"/>
    <row r="26589" x14ac:dyDescent="0.25"/>
    <row r="26590" x14ac:dyDescent="0.25"/>
    <row r="26591" x14ac:dyDescent="0.25"/>
    <row r="26592" x14ac:dyDescent="0.25"/>
    <row r="26593" x14ac:dyDescent="0.25"/>
    <row r="26594" x14ac:dyDescent="0.25"/>
    <row r="26595" x14ac:dyDescent="0.25"/>
    <row r="26596" x14ac:dyDescent="0.25"/>
    <row r="26597" x14ac:dyDescent="0.25"/>
    <row r="26598" x14ac:dyDescent="0.25"/>
    <row r="26599" x14ac:dyDescent="0.25"/>
    <row r="26600" x14ac:dyDescent="0.25"/>
    <row r="26601" x14ac:dyDescent="0.25"/>
    <row r="26602" x14ac:dyDescent="0.25"/>
    <row r="26603" x14ac:dyDescent="0.25"/>
    <row r="26604" x14ac:dyDescent="0.25"/>
    <row r="26605" x14ac:dyDescent="0.25"/>
    <row r="26606" x14ac:dyDescent="0.25"/>
    <row r="26607" x14ac:dyDescent="0.25"/>
    <row r="26608" x14ac:dyDescent="0.25"/>
    <row r="26609" x14ac:dyDescent="0.25"/>
    <row r="26610" x14ac:dyDescent="0.25"/>
    <row r="26611" x14ac:dyDescent="0.25"/>
    <row r="26612" x14ac:dyDescent="0.25"/>
    <row r="26613" x14ac:dyDescent="0.25"/>
    <row r="26614" x14ac:dyDescent="0.25"/>
    <row r="26615" x14ac:dyDescent="0.25"/>
    <row r="26616" x14ac:dyDescent="0.25"/>
    <row r="26617" x14ac:dyDescent="0.25"/>
    <row r="26618" x14ac:dyDescent="0.25"/>
    <row r="26619" x14ac:dyDescent="0.25"/>
    <row r="26620" x14ac:dyDescent="0.25"/>
    <row r="26621" x14ac:dyDescent="0.25"/>
    <row r="26622" x14ac:dyDescent="0.25"/>
    <row r="26623" x14ac:dyDescent="0.25"/>
    <row r="26624" x14ac:dyDescent="0.25"/>
    <row r="26625" x14ac:dyDescent="0.25"/>
    <row r="26626" x14ac:dyDescent="0.25"/>
    <row r="26627" x14ac:dyDescent="0.25"/>
    <row r="26628" x14ac:dyDescent="0.25"/>
    <row r="26629" x14ac:dyDescent="0.25"/>
    <row r="26630" x14ac:dyDescent="0.25"/>
    <row r="26631" x14ac:dyDescent="0.25"/>
    <row r="26632" x14ac:dyDescent="0.25"/>
    <row r="26633" x14ac:dyDescent="0.25"/>
    <row r="26634" x14ac:dyDescent="0.25"/>
    <row r="26635" x14ac:dyDescent="0.25"/>
    <row r="26636" x14ac:dyDescent="0.25"/>
    <row r="26637" x14ac:dyDescent="0.25"/>
    <row r="26638" x14ac:dyDescent="0.25"/>
    <row r="26639" x14ac:dyDescent="0.25"/>
    <row r="26640" x14ac:dyDescent="0.25"/>
    <row r="26641" x14ac:dyDescent="0.25"/>
    <row r="26642" x14ac:dyDescent="0.25"/>
    <row r="26643" x14ac:dyDescent="0.25"/>
    <row r="26644" x14ac:dyDescent="0.25"/>
    <row r="26645" x14ac:dyDescent="0.25"/>
    <row r="26646" x14ac:dyDescent="0.25"/>
    <row r="26647" x14ac:dyDescent="0.25"/>
    <row r="26648" x14ac:dyDescent="0.25"/>
    <row r="26649" x14ac:dyDescent="0.25"/>
    <row r="26650" x14ac:dyDescent="0.25"/>
    <row r="26651" x14ac:dyDescent="0.25"/>
    <row r="26652" x14ac:dyDescent="0.25"/>
    <row r="26653" x14ac:dyDescent="0.25"/>
    <row r="26654" x14ac:dyDescent="0.25"/>
    <row r="26655" x14ac:dyDescent="0.25"/>
    <row r="26656" x14ac:dyDescent="0.25"/>
    <row r="26657" x14ac:dyDescent="0.25"/>
    <row r="26658" x14ac:dyDescent="0.25"/>
    <row r="26659" x14ac:dyDescent="0.25"/>
    <row r="26660" x14ac:dyDescent="0.25"/>
    <row r="26661" x14ac:dyDescent="0.25"/>
    <row r="26662" x14ac:dyDescent="0.25"/>
    <row r="26663" x14ac:dyDescent="0.25"/>
    <row r="26664" x14ac:dyDescent="0.25"/>
    <row r="26665" x14ac:dyDescent="0.25"/>
    <row r="26666" x14ac:dyDescent="0.25"/>
    <row r="26667" x14ac:dyDescent="0.25"/>
    <row r="26668" x14ac:dyDescent="0.25"/>
    <row r="26669" x14ac:dyDescent="0.25"/>
    <row r="26670" x14ac:dyDescent="0.25"/>
    <row r="26671" x14ac:dyDescent="0.25"/>
    <row r="26672" x14ac:dyDescent="0.25"/>
    <row r="26673" x14ac:dyDescent="0.25"/>
    <row r="26674" x14ac:dyDescent="0.25"/>
    <row r="26675" x14ac:dyDescent="0.25"/>
    <row r="26676" x14ac:dyDescent="0.25"/>
    <row r="26677" x14ac:dyDescent="0.25"/>
    <row r="26678" x14ac:dyDescent="0.25"/>
    <row r="26679" x14ac:dyDescent="0.25"/>
    <row r="26680" x14ac:dyDescent="0.25"/>
    <row r="26681" x14ac:dyDescent="0.25"/>
    <row r="26682" x14ac:dyDescent="0.25"/>
    <row r="26683" x14ac:dyDescent="0.25"/>
    <row r="26684" x14ac:dyDescent="0.25"/>
    <row r="26685" x14ac:dyDescent="0.25"/>
    <row r="26686" x14ac:dyDescent="0.25"/>
    <row r="26687" x14ac:dyDescent="0.25"/>
    <row r="26688" x14ac:dyDescent="0.25"/>
    <row r="26689" x14ac:dyDescent="0.25"/>
    <row r="26690" x14ac:dyDescent="0.25"/>
    <row r="26691" x14ac:dyDescent="0.25"/>
    <row r="26692" x14ac:dyDescent="0.25"/>
    <row r="26693" x14ac:dyDescent="0.25"/>
    <row r="26694" x14ac:dyDescent="0.25"/>
    <row r="26695" x14ac:dyDescent="0.25"/>
    <row r="26696" x14ac:dyDescent="0.25"/>
    <row r="26697" x14ac:dyDescent="0.25"/>
    <row r="26698" x14ac:dyDescent="0.25"/>
    <row r="26699" x14ac:dyDescent="0.25"/>
    <row r="26700" x14ac:dyDescent="0.25"/>
    <row r="26701" x14ac:dyDescent="0.25"/>
    <row r="26702" x14ac:dyDescent="0.25"/>
    <row r="26703" x14ac:dyDescent="0.25"/>
    <row r="26704" x14ac:dyDescent="0.25"/>
    <row r="26705" x14ac:dyDescent="0.25"/>
    <row r="26706" x14ac:dyDescent="0.25"/>
    <row r="26707" x14ac:dyDescent="0.25"/>
    <row r="26708" x14ac:dyDescent="0.25"/>
    <row r="26709" x14ac:dyDescent="0.25"/>
    <row r="26710" x14ac:dyDescent="0.25"/>
    <row r="26711" x14ac:dyDescent="0.25"/>
    <row r="26712" x14ac:dyDescent="0.25"/>
    <row r="26713" x14ac:dyDescent="0.25"/>
    <row r="26714" x14ac:dyDescent="0.25"/>
    <row r="26715" x14ac:dyDescent="0.25"/>
    <row r="26716" x14ac:dyDescent="0.25"/>
    <row r="26717" x14ac:dyDescent="0.25"/>
    <row r="26718" x14ac:dyDescent="0.25"/>
    <row r="26719" x14ac:dyDescent="0.25"/>
    <row r="26720" x14ac:dyDescent="0.25"/>
    <row r="26721" x14ac:dyDescent="0.25"/>
    <row r="26722" x14ac:dyDescent="0.25"/>
    <row r="26723" x14ac:dyDescent="0.25"/>
    <row r="26724" x14ac:dyDescent="0.25"/>
    <row r="26725" x14ac:dyDescent="0.25"/>
    <row r="26726" x14ac:dyDescent="0.25"/>
    <row r="26727" x14ac:dyDescent="0.25"/>
    <row r="26728" x14ac:dyDescent="0.25"/>
    <row r="26729" x14ac:dyDescent="0.25"/>
    <row r="26730" x14ac:dyDescent="0.25"/>
    <row r="26731" x14ac:dyDescent="0.25"/>
    <row r="26732" x14ac:dyDescent="0.25"/>
    <row r="26733" x14ac:dyDescent="0.25"/>
    <row r="26734" x14ac:dyDescent="0.25"/>
    <row r="26735" x14ac:dyDescent="0.25"/>
    <row r="26736" x14ac:dyDescent="0.25"/>
    <row r="26737" x14ac:dyDescent="0.25"/>
    <row r="26738" x14ac:dyDescent="0.25"/>
    <row r="26739" x14ac:dyDescent="0.25"/>
    <row r="26740" x14ac:dyDescent="0.25"/>
    <row r="26741" x14ac:dyDescent="0.25"/>
    <row r="26742" x14ac:dyDescent="0.25"/>
    <row r="26743" x14ac:dyDescent="0.25"/>
    <row r="26744" x14ac:dyDescent="0.25"/>
    <row r="26745" x14ac:dyDescent="0.25"/>
    <row r="26746" x14ac:dyDescent="0.25"/>
    <row r="26747" x14ac:dyDescent="0.25"/>
    <row r="26748" x14ac:dyDescent="0.25"/>
    <row r="26749" x14ac:dyDescent="0.25"/>
    <row r="26750" x14ac:dyDescent="0.25"/>
    <row r="26751" x14ac:dyDescent="0.25"/>
    <row r="26752" x14ac:dyDescent="0.25"/>
    <row r="26753" x14ac:dyDescent="0.25"/>
    <row r="26754" x14ac:dyDescent="0.25"/>
    <row r="26755" x14ac:dyDescent="0.25"/>
    <row r="26756" x14ac:dyDescent="0.25"/>
    <row r="26757" x14ac:dyDescent="0.25"/>
    <row r="26758" x14ac:dyDescent="0.25"/>
    <row r="26759" x14ac:dyDescent="0.25"/>
    <row r="26760" x14ac:dyDescent="0.25"/>
    <row r="26761" x14ac:dyDescent="0.25"/>
    <row r="26762" x14ac:dyDescent="0.25"/>
    <row r="26763" x14ac:dyDescent="0.25"/>
    <row r="26764" x14ac:dyDescent="0.25"/>
    <row r="26765" x14ac:dyDescent="0.25"/>
    <row r="26766" x14ac:dyDescent="0.25"/>
    <row r="26767" x14ac:dyDescent="0.25"/>
    <row r="26768" x14ac:dyDescent="0.25"/>
    <row r="26769" x14ac:dyDescent="0.25"/>
    <row r="26770" x14ac:dyDescent="0.25"/>
    <row r="26771" x14ac:dyDescent="0.25"/>
    <row r="26772" x14ac:dyDescent="0.25"/>
    <row r="26773" x14ac:dyDescent="0.25"/>
    <row r="26774" x14ac:dyDescent="0.25"/>
    <row r="26775" x14ac:dyDescent="0.25"/>
    <row r="26776" x14ac:dyDescent="0.25"/>
    <row r="26777" x14ac:dyDescent="0.25"/>
    <row r="26778" x14ac:dyDescent="0.25"/>
    <row r="26779" x14ac:dyDescent="0.25"/>
    <row r="26780" x14ac:dyDescent="0.25"/>
    <row r="26781" x14ac:dyDescent="0.25"/>
    <row r="26782" x14ac:dyDescent="0.25"/>
    <row r="26783" x14ac:dyDescent="0.25"/>
    <row r="26784" x14ac:dyDescent="0.25"/>
    <row r="26785" x14ac:dyDescent="0.25"/>
    <row r="26786" x14ac:dyDescent="0.25"/>
    <row r="26787" x14ac:dyDescent="0.25"/>
    <row r="26788" x14ac:dyDescent="0.25"/>
    <row r="26789" x14ac:dyDescent="0.25"/>
    <row r="26790" x14ac:dyDescent="0.25"/>
    <row r="26791" x14ac:dyDescent="0.25"/>
    <row r="26792" x14ac:dyDescent="0.25"/>
    <row r="26793" x14ac:dyDescent="0.25"/>
    <row r="26794" x14ac:dyDescent="0.25"/>
    <row r="26795" x14ac:dyDescent="0.25"/>
    <row r="26796" x14ac:dyDescent="0.25"/>
    <row r="26797" x14ac:dyDescent="0.25"/>
    <row r="26798" x14ac:dyDescent="0.25"/>
    <row r="26799" x14ac:dyDescent="0.25"/>
    <row r="26800" x14ac:dyDescent="0.25"/>
    <row r="26801" x14ac:dyDescent="0.25"/>
    <row r="26802" x14ac:dyDescent="0.25"/>
    <row r="26803" x14ac:dyDescent="0.25"/>
    <row r="26804" x14ac:dyDescent="0.25"/>
    <row r="26805" x14ac:dyDescent="0.25"/>
    <row r="26806" x14ac:dyDescent="0.25"/>
    <row r="26807" x14ac:dyDescent="0.25"/>
    <row r="26808" x14ac:dyDescent="0.25"/>
    <row r="26809" x14ac:dyDescent="0.25"/>
    <row r="26810" x14ac:dyDescent="0.25"/>
    <row r="26811" x14ac:dyDescent="0.25"/>
    <row r="26812" x14ac:dyDescent="0.25"/>
    <row r="26813" x14ac:dyDescent="0.25"/>
    <row r="26814" x14ac:dyDescent="0.25"/>
    <row r="26815" x14ac:dyDescent="0.25"/>
    <row r="26816" x14ac:dyDescent="0.25"/>
    <row r="26817" x14ac:dyDescent="0.25"/>
    <row r="26818" x14ac:dyDescent="0.25"/>
    <row r="26819" x14ac:dyDescent="0.25"/>
    <row r="26820" x14ac:dyDescent="0.25"/>
    <row r="26821" x14ac:dyDescent="0.25"/>
    <row r="26822" x14ac:dyDescent="0.25"/>
    <row r="26823" x14ac:dyDescent="0.25"/>
    <row r="26824" x14ac:dyDescent="0.25"/>
    <row r="26825" x14ac:dyDescent="0.25"/>
    <row r="26826" x14ac:dyDescent="0.25"/>
    <row r="26827" x14ac:dyDescent="0.25"/>
    <row r="26828" x14ac:dyDescent="0.25"/>
    <row r="26829" x14ac:dyDescent="0.25"/>
    <row r="26830" x14ac:dyDescent="0.25"/>
    <row r="26831" x14ac:dyDescent="0.25"/>
    <row r="26832" x14ac:dyDescent="0.25"/>
    <row r="26833" x14ac:dyDescent="0.25"/>
    <row r="26834" x14ac:dyDescent="0.25"/>
    <row r="26835" x14ac:dyDescent="0.25"/>
    <row r="26836" x14ac:dyDescent="0.25"/>
    <row r="26837" x14ac:dyDescent="0.25"/>
    <row r="26838" x14ac:dyDescent="0.25"/>
    <row r="26839" x14ac:dyDescent="0.25"/>
    <row r="26840" x14ac:dyDescent="0.25"/>
    <row r="26841" x14ac:dyDescent="0.25"/>
    <row r="26842" x14ac:dyDescent="0.25"/>
    <row r="26843" x14ac:dyDescent="0.25"/>
    <row r="26844" x14ac:dyDescent="0.25"/>
    <row r="26845" x14ac:dyDescent="0.25"/>
    <row r="26846" x14ac:dyDescent="0.25"/>
    <row r="26847" x14ac:dyDescent="0.25"/>
    <row r="26848" x14ac:dyDescent="0.25"/>
    <row r="26849" x14ac:dyDescent="0.25"/>
    <row r="26850" x14ac:dyDescent="0.25"/>
    <row r="26851" x14ac:dyDescent="0.25"/>
    <row r="26852" x14ac:dyDescent="0.25"/>
    <row r="26853" x14ac:dyDescent="0.25"/>
    <row r="26854" x14ac:dyDescent="0.25"/>
    <row r="26855" x14ac:dyDescent="0.25"/>
    <row r="26856" x14ac:dyDescent="0.25"/>
    <row r="26857" x14ac:dyDescent="0.25"/>
    <row r="26858" x14ac:dyDescent="0.25"/>
    <row r="26859" x14ac:dyDescent="0.25"/>
    <row r="26860" x14ac:dyDescent="0.25"/>
    <row r="26861" x14ac:dyDescent="0.25"/>
    <row r="26862" x14ac:dyDescent="0.25"/>
    <row r="26863" x14ac:dyDescent="0.25"/>
    <row r="26864" x14ac:dyDescent="0.25"/>
    <row r="26865" x14ac:dyDescent="0.25"/>
    <row r="26866" x14ac:dyDescent="0.25"/>
    <row r="26867" x14ac:dyDescent="0.25"/>
    <row r="26868" x14ac:dyDescent="0.25"/>
    <row r="26869" x14ac:dyDescent="0.25"/>
    <row r="26870" x14ac:dyDescent="0.25"/>
    <row r="26871" x14ac:dyDescent="0.25"/>
    <row r="26872" x14ac:dyDescent="0.25"/>
    <row r="26873" x14ac:dyDescent="0.25"/>
    <row r="26874" x14ac:dyDescent="0.25"/>
    <row r="26875" x14ac:dyDescent="0.25"/>
    <row r="26876" x14ac:dyDescent="0.25"/>
    <row r="26877" x14ac:dyDescent="0.25"/>
    <row r="26878" x14ac:dyDescent="0.25"/>
    <row r="26879" x14ac:dyDescent="0.25"/>
    <row r="26880" x14ac:dyDescent="0.25"/>
    <row r="26881" x14ac:dyDescent="0.25"/>
    <row r="26882" x14ac:dyDescent="0.25"/>
    <row r="26883" x14ac:dyDescent="0.25"/>
    <row r="26884" x14ac:dyDescent="0.25"/>
    <row r="26885" x14ac:dyDescent="0.25"/>
    <row r="26886" x14ac:dyDescent="0.25"/>
    <row r="26887" x14ac:dyDescent="0.25"/>
    <row r="26888" x14ac:dyDescent="0.25"/>
    <row r="26889" x14ac:dyDescent="0.25"/>
    <row r="26890" x14ac:dyDescent="0.25"/>
    <row r="26891" x14ac:dyDescent="0.25"/>
    <row r="26892" x14ac:dyDescent="0.25"/>
    <row r="26893" x14ac:dyDescent="0.25"/>
    <row r="26894" x14ac:dyDescent="0.25"/>
    <row r="26895" x14ac:dyDescent="0.25"/>
    <row r="26896" x14ac:dyDescent="0.25"/>
    <row r="26897" x14ac:dyDescent="0.25"/>
    <row r="26898" x14ac:dyDescent="0.25"/>
    <row r="26899" x14ac:dyDescent="0.25"/>
    <row r="26900" x14ac:dyDescent="0.25"/>
    <row r="26901" x14ac:dyDescent="0.25"/>
    <row r="26902" x14ac:dyDescent="0.25"/>
    <row r="26903" x14ac:dyDescent="0.25"/>
    <row r="26904" x14ac:dyDescent="0.25"/>
    <row r="26905" x14ac:dyDescent="0.25"/>
    <row r="26906" x14ac:dyDescent="0.25"/>
    <row r="26907" x14ac:dyDescent="0.25"/>
    <row r="26908" x14ac:dyDescent="0.25"/>
    <row r="26909" x14ac:dyDescent="0.25"/>
    <row r="26910" x14ac:dyDescent="0.25"/>
    <row r="26911" x14ac:dyDescent="0.25"/>
    <row r="26912" x14ac:dyDescent="0.25"/>
    <row r="26913" x14ac:dyDescent="0.25"/>
    <row r="26914" x14ac:dyDescent="0.25"/>
    <row r="26915" x14ac:dyDescent="0.25"/>
    <row r="26916" x14ac:dyDescent="0.25"/>
    <row r="26917" x14ac:dyDescent="0.25"/>
    <row r="26918" x14ac:dyDescent="0.25"/>
    <row r="26919" x14ac:dyDescent="0.25"/>
    <row r="26920" x14ac:dyDescent="0.25"/>
    <row r="26921" x14ac:dyDescent="0.25"/>
    <row r="26922" x14ac:dyDescent="0.25"/>
    <row r="26923" x14ac:dyDescent="0.25"/>
    <row r="26924" x14ac:dyDescent="0.25"/>
    <row r="26925" x14ac:dyDescent="0.25"/>
    <row r="26926" x14ac:dyDescent="0.25"/>
    <row r="26927" x14ac:dyDescent="0.25"/>
    <row r="26928" x14ac:dyDescent="0.25"/>
    <row r="26929" x14ac:dyDescent="0.25"/>
    <row r="26930" x14ac:dyDescent="0.25"/>
    <row r="26931" x14ac:dyDescent="0.25"/>
    <row r="26932" x14ac:dyDescent="0.25"/>
    <row r="26933" x14ac:dyDescent="0.25"/>
    <row r="26934" x14ac:dyDescent="0.25"/>
    <row r="26935" x14ac:dyDescent="0.25"/>
    <row r="26936" x14ac:dyDescent="0.25"/>
    <row r="26937" x14ac:dyDescent="0.25"/>
    <row r="26938" x14ac:dyDescent="0.25"/>
    <row r="26939" x14ac:dyDescent="0.25"/>
    <row r="26940" x14ac:dyDescent="0.25"/>
    <row r="26941" x14ac:dyDescent="0.25"/>
    <row r="26942" x14ac:dyDescent="0.25"/>
    <row r="26943" x14ac:dyDescent="0.25"/>
    <row r="26944" x14ac:dyDescent="0.25"/>
    <row r="26945" x14ac:dyDescent="0.25"/>
    <row r="26946" x14ac:dyDescent="0.25"/>
    <row r="26947" x14ac:dyDescent="0.25"/>
    <row r="26948" x14ac:dyDescent="0.25"/>
    <row r="26949" x14ac:dyDescent="0.25"/>
    <row r="26950" x14ac:dyDescent="0.25"/>
    <row r="26951" x14ac:dyDescent="0.25"/>
    <row r="26952" x14ac:dyDescent="0.25"/>
    <row r="26953" x14ac:dyDescent="0.25"/>
    <row r="26954" x14ac:dyDescent="0.25"/>
    <row r="26955" x14ac:dyDescent="0.25"/>
    <row r="26956" x14ac:dyDescent="0.25"/>
    <row r="26957" x14ac:dyDescent="0.25"/>
    <row r="26958" x14ac:dyDescent="0.25"/>
    <row r="26959" x14ac:dyDescent="0.25"/>
    <row r="26960" x14ac:dyDescent="0.25"/>
    <row r="26961" x14ac:dyDescent="0.25"/>
    <row r="26962" x14ac:dyDescent="0.25"/>
    <row r="26963" x14ac:dyDescent="0.25"/>
    <row r="26964" x14ac:dyDescent="0.25"/>
    <row r="26965" x14ac:dyDescent="0.25"/>
    <row r="26966" x14ac:dyDescent="0.25"/>
    <row r="26967" x14ac:dyDescent="0.25"/>
    <row r="26968" x14ac:dyDescent="0.25"/>
    <row r="26969" x14ac:dyDescent="0.25"/>
    <row r="26970" x14ac:dyDescent="0.25"/>
    <row r="26971" x14ac:dyDescent="0.25"/>
    <row r="26972" x14ac:dyDescent="0.25"/>
    <row r="26973" x14ac:dyDescent="0.25"/>
    <row r="26974" x14ac:dyDescent="0.25"/>
    <row r="26975" x14ac:dyDescent="0.25"/>
    <row r="26976" x14ac:dyDescent="0.25"/>
    <row r="26977" x14ac:dyDescent="0.25"/>
    <row r="26978" x14ac:dyDescent="0.25"/>
    <row r="26979" x14ac:dyDescent="0.25"/>
    <row r="26980" x14ac:dyDescent="0.25"/>
    <row r="26981" x14ac:dyDescent="0.25"/>
    <row r="26982" x14ac:dyDescent="0.25"/>
    <row r="26983" x14ac:dyDescent="0.25"/>
    <row r="26984" x14ac:dyDescent="0.25"/>
    <row r="26985" x14ac:dyDescent="0.25"/>
    <row r="26986" x14ac:dyDescent="0.25"/>
    <row r="26987" x14ac:dyDescent="0.25"/>
    <row r="26988" x14ac:dyDescent="0.25"/>
    <row r="26989" x14ac:dyDescent="0.25"/>
    <row r="26990" x14ac:dyDescent="0.25"/>
    <row r="26991" x14ac:dyDescent="0.25"/>
    <row r="26992" x14ac:dyDescent="0.25"/>
    <row r="26993" x14ac:dyDescent="0.25"/>
    <row r="26994" x14ac:dyDescent="0.25"/>
    <row r="26995" x14ac:dyDescent="0.25"/>
    <row r="26996" x14ac:dyDescent="0.25"/>
    <row r="26997" x14ac:dyDescent="0.25"/>
    <row r="26998" x14ac:dyDescent="0.25"/>
    <row r="26999" x14ac:dyDescent="0.25"/>
    <row r="27000" x14ac:dyDescent="0.25"/>
    <row r="27001" x14ac:dyDescent="0.25"/>
    <row r="27002" x14ac:dyDescent="0.25"/>
    <row r="27003" x14ac:dyDescent="0.25"/>
    <row r="27004" x14ac:dyDescent="0.25"/>
    <row r="27005" x14ac:dyDescent="0.25"/>
    <row r="27006" x14ac:dyDescent="0.25"/>
    <row r="27007" x14ac:dyDescent="0.25"/>
    <row r="27008" x14ac:dyDescent="0.25"/>
    <row r="27009" x14ac:dyDescent="0.25"/>
    <row r="27010" x14ac:dyDescent="0.25"/>
    <row r="27011" x14ac:dyDescent="0.25"/>
    <row r="27012" x14ac:dyDescent="0.25"/>
    <row r="27013" x14ac:dyDescent="0.25"/>
    <row r="27014" x14ac:dyDescent="0.25"/>
    <row r="27015" x14ac:dyDescent="0.25"/>
    <row r="27016" x14ac:dyDescent="0.25"/>
    <row r="27017" x14ac:dyDescent="0.25"/>
    <row r="27018" x14ac:dyDescent="0.25"/>
    <row r="27019" x14ac:dyDescent="0.25"/>
    <row r="27020" x14ac:dyDescent="0.25"/>
    <row r="27021" x14ac:dyDescent="0.25"/>
    <row r="27022" x14ac:dyDescent="0.25"/>
    <row r="27023" x14ac:dyDescent="0.25"/>
    <row r="27024" x14ac:dyDescent="0.25"/>
    <row r="27025" x14ac:dyDescent="0.25"/>
    <row r="27026" x14ac:dyDescent="0.25"/>
    <row r="27027" x14ac:dyDescent="0.25"/>
    <row r="27028" x14ac:dyDescent="0.25"/>
    <row r="27029" x14ac:dyDescent="0.25"/>
    <row r="27030" x14ac:dyDescent="0.25"/>
    <row r="27031" x14ac:dyDescent="0.25"/>
    <row r="27032" x14ac:dyDescent="0.25"/>
    <row r="27033" x14ac:dyDescent="0.25"/>
    <row r="27034" x14ac:dyDescent="0.25"/>
    <row r="27035" x14ac:dyDescent="0.25"/>
    <row r="27036" x14ac:dyDescent="0.25"/>
    <row r="27037" x14ac:dyDescent="0.25"/>
    <row r="27038" x14ac:dyDescent="0.25"/>
    <row r="27039" x14ac:dyDescent="0.25"/>
    <row r="27040" x14ac:dyDescent="0.25"/>
    <row r="27041" x14ac:dyDescent="0.25"/>
    <row r="27042" x14ac:dyDescent="0.25"/>
    <row r="27043" x14ac:dyDescent="0.25"/>
    <row r="27044" x14ac:dyDescent="0.25"/>
    <row r="27045" x14ac:dyDescent="0.25"/>
    <row r="27046" x14ac:dyDescent="0.25"/>
    <row r="27047" x14ac:dyDescent="0.25"/>
    <row r="27048" x14ac:dyDescent="0.25"/>
    <row r="27049" x14ac:dyDescent="0.25"/>
    <row r="27050" x14ac:dyDescent="0.25"/>
    <row r="27051" x14ac:dyDescent="0.25"/>
    <row r="27052" x14ac:dyDescent="0.25"/>
    <row r="27053" x14ac:dyDescent="0.25"/>
    <row r="27054" x14ac:dyDescent="0.25"/>
    <row r="27055" x14ac:dyDescent="0.25"/>
    <row r="27056" x14ac:dyDescent="0.25"/>
    <row r="27057" x14ac:dyDescent="0.25"/>
    <row r="27058" x14ac:dyDescent="0.25"/>
    <row r="27059" x14ac:dyDescent="0.25"/>
    <row r="27060" x14ac:dyDescent="0.25"/>
    <row r="27061" x14ac:dyDescent="0.25"/>
    <row r="27062" x14ac:dyDescent="0.25"/>
    <row r="27063" x14ac:dyDescent="0.25"/>
    <row r="27064" x14ac:dyDescent="0.25"/>
    <row r="27065" x14ac:dyDescent="0.25"/>
    <row r="27066" x14ac:dyDescent="0.25"/>
    <row r="27067" x14ac:dyDescent="0.25"/>
    <row r="27068" x14ac:dyDescent="0.25"/>
    <row r="27069" x14ac:dyDescent="0.25"/>
    <row r="27070" x14ac:dyDescent="0.25"/>
    <row r="27071" x14ac:dyDescent="0.25"/>
    <row r="27072" x14ac:dyDescent="0.25"/>
    <row r="27073" x14ac:dyDescent="0.25"/>
    <row r="27074" x14ac:dyDescent="0.25"/>
    <row r="27075" x14ac:dyDescent="0.25"/>
    <row r="27076" x14ac:dyDescent="0.25"/>
    <row r="27077" x14ac:dyDescent="0.25"/>
    <row r="27078" x14ac:dyDescent="0.25"/>
    <row r="27079" x14ac:dyDescent="0.25"/>
    <row r="27080" x14ac:dyDescent="0.25"/>
    <row r="27081" x14ac:dyDescent="0.25"/>
    <row r="27082" x14ac:dyDescent="0.25"/>
    <row r="27083" x14ac:dyDescent="0.25"/>
    <row r="27084" x14ac:dyDescent="0.25"/>
    <row r="27085" x14ac:dyDescent="0.25"/>
    <row r="27086" x14ac:dyDescent="0.25"/>
    <row r="27087" x14ac:dyDescent="0.25"/>
    <row r="27088" x14ac:dyDescent="0.25"/>
    <row r="27089" x14ac:dyDescent="0.25"/>
    <row r="27090" x14ac:dyDescent="0.25"/>
    <row r="27091" x14ac:dyDescent="0.25"/>
    <row r="27092" x14ac:dyDescent="0.25"/>
    <row r="27093" x14ac:dyDescent="0.25"/>
    <row r="27094" x14ac:dyDescent="0.25"/>
    <row r="27095" x14ac:dyDescent="0.25"/>
    <row r="27096" x14ac:dyDescent="0.25"/>
    <row r="27097" x14ac:dyDescent="0.25"/>
    <row r="27098" x14ac:dyDescent="0.25"/>
    <row r="27099" x14ac:dyDescent="0.25"/>
    <row r="27100" x14ac:dyDescent="0.25"/>
    <row r="27101" x14ac:dyDescent="0.25"/>
    <row r="27102" x14ac:dyDescent="0.25"/>
    <row r="27103" x14ac:dyDescent="0.25"/>
    <row r="27104" x14ac:dyDescent="0.25"/>
    <row r="27105" x14ac:dyDescent="0.25"/>
    <row r="27106" x14ac:dyDescent="0.25"/>
    <row r="27107" x14ac:dyDescent="0.25"/>
    <row r="27108" x14ac:dyDescent="0.25"/>
    <row r="27109" x14ac:dyDescent="0.25"/>
    <row r="27110" x14ac:dyDescent="0.25"/>
    <row r="27111" x14ac:dyDescent="0.25"/>
    <row r="27112" x14ac:dyDescent="0.25"/>
    <row r="27113" x14ac:dyDescent="0.25"/>
    <row r="27114" x14ac:dyDescent="0.25"/>
    <row r="27115" x14ac:dyDescent="0.25"/>
    <row r="27116" x14ac:dyDescent="0.25"/>
    <row r="27117" x14ac:dyDescent="0.25"/>
    <row r="27118" x14ac:dyDescent="0.25"/>
    <row r="27119" x14ac:dyDescent="0.25"/>
    <row r="27120" x14ac:dyDescent="0.25"/>
    <row r="27121" x14ac:dyDescent="0.25"/>
    <row r="27122" x14ac:dyDescent="0.25"/>
    <row r="27123" x14ac:dyDescent="0.25"/>
    <row r="27124" x14ac:dyDescent="0.25"/>
    <row r="27125" x14ac:dyDescent="0.25"/>
    <row r="27126" x14ac:dyDescent="0.25"/>
    <row r="27127" x14ac:dyDescent="0.25"/>
    <row r="27128" x14ac:dyDescent="0.25"/>
    <row r="27129" x14ac:dyDescent="0.25"/>
    <row r="27130" x14ac:dyDescent="0.25"/>
    <row r="27131" x14ac:dyDescent="0.25"/>
    <row r="27132" x14ac:dyDescent="0.25"/>
    <row r="27133" x14ac:dyDescent="0.25"/>
    <row r="27134" x14ac:dyDescent="0.25"/>
    <row r="27135" x14ac:dyDescent="0.25"/>
    <row r="27136" x14ac:dyDescent="0.25"/>
    <row r="27137" x14ac:dyDescent="0.25"/>
    <row r="27138" x14ac:dyDescent="0.25"/>
    <row r="27139" x14ac:dyDescent="0.25"/>
    <row r="27140" x14ac:dyDescent="0.25"/>
    <row r="27141" x14ac:dyDescent="0.25"/>
    <row r="27142" x14ac:dyDescent="0.25"/>
    <row r="27143" x14ac:dyDescent="0.25"/>
    <row r="27144" x14ac:dyDescent="0.25"/>
    <row r="27145" x14ac:dyDescent="0.25"/>
    <row r="27146" x14ac:dyDescent="0.25"/>
    <row r="27147" x14ac:dyDescent="0.25"/>
    <row r="27148" x14ac:dyDescent="0.25"/>
    <row r="27149" x14ac:dyDescent="0.25"/>
    <row r="27150" x14ac:dyDescent="0.25"/>
    <row r="27151" x14ac:dyDescent="0.25"/>
    <row r="27152" x14ac:dyDescent="0.25"/>
    <row r="27153" x14ac:dyDescent="0.25"/>
    <row r="27154" x14ac:dyDescent="0.25"/>
    <row r="27155" x14ac:dyDescent="0.25"/>
    <row r="27156" x14ac:dyDescent="0.25"/>
    <row r="27157" x14ac:dyDescent="0.25"/>
    <row r="27158" x14ac:dyDescent="0.25"/>
    <row r="27159" x14ac:dyDescent="0.25"/>
    <row r="27160" x14ac:dyDescent="0.25"/>
    <row r="27161" x14ac:dyDescent="0.25"/>
    <row r="27162" x14ac:dyDescent="0.25"/>
    <row r="27163" x14ac:dyDescent="0.25"/>
    <row r="27164" x14ac:dyDescent="0.25"/>
    <row r="27165" x14ac:dyDescent="0.25"/>
    <row r="27166" x14ac:dyDescent="0.25"/>
    <row r="27167" x14ac:dyDescent="0.25"/>
    <row r="27168" x14ac:dyDescent="0.25"/>
    <row r="27169" x14ac:dyDescent="0.25"/>
    <row r="27170" x14ac:dyDescent="0.25"/>
    <row r="27171" x14ac:dyDescent="0.25"/>
    <row r="27172" x14ac:dyDescent="0.25"/>
    <row r="27173" x14ac:dyDescent="0.25"/>
    <row r="27174" x14ac:dyDescent="0.25"/>
    <row r="27175" x14ac:dyDescent="0.25"/>
    <row r="27176" x14ac:dyDescent="0.25"/>
    <row r="27177" x14ac:dyDescent="0.25"/>
    <row r="27178" x14ac:dyDescent="0.25"/>
    <row r="27179" x14ac:dyDescent="0.25"/>
    <row r="27180" x14ac:dyDescent="0.25"/>
    <row r="27181" x14ac:dyDescent="0.25"/>
    <row r="27182" x14ac:dyDescent="0.25"/>
    <row r="27183" x14ac:dyDescent="0.25"/>
    <row r="27184" x14ac:dyDescent="0.25"/>
    <row r="27185" x14ac:dyDescent="0.25"/>
    <row r="27186" x14ac:dyDescent="0.25"/>
    <row r="27187" x14ac:dyDescent="0.25"/>
    <row r="27188" x14ac:dyDescent="0.25"/>
    <row r="27189" x14ac:dyDescent="0.25"/>
    <row r="27190" x14ac:dyDescent="0.25"/>
    <row r="27191" x14ac:dyDescent="0.25"/>
    <row r="27192" x14ac:dyDescent="0.25"/>
    <row r="27193" x14ac:dyDescent="0.25"/>
    <row r="27194" x14ac:dyDescent="0.25"/>
    <row r="27195" x14ac:dyDescent="0.25"/>
    <row r="27196" x14ac:dyDescent="0.25"/>
    <row r="27197" x14ac:dyDescent="0.25"/>
    <row r="27198" x14ac:dyDescent="0.25"/>
    <row r="27199" x14ac:dyDescent="0.25"/>
    <row r="27200" x14ac:dyDescent="0.25"/>
    <row r="27201" x14ac:dyDescent="0.25"/>
    <row r="27202" x14ac:dyDescent="0.25"/>
    <row r="27203" x14ac:dyDescent="0.25"/>
    <row r="27204" x14ac:dyDescent="0.25"/>
    <row r="27205" x14ac:dyDescent="0.25"/>
    <row r="27206" x14ac:dyDescent="0.25"/>
    <row r="27207" x14ac:dyDescent="0.25"/>
    <row r="27208" x14ac:dyDescent="0.25"/>
    <row r="27209" x14ac:dyDescent="0.25"/>
    <row r="27210" x14ac:dyDescent="0.25"/>
    <row r="27211" x14ac:dyDescent="0.25"/>
    <row r="27212" x14ac:dyDescent="0.25"/>
    <row r="27213" x14ac:dyDescent="0.25"/>
    <row r="27214" x14ac:dyDescent="0.25"/>
    <row r="27215" x14ac:dyDescent="0.25"/>
    <row r="27216" x14ac:dyDescent="0.25"/>
    <row r="27217" x14ac:dyDescent="0.25"/>
    <row r="27218" x14ac:dyDescent="0.25"/>
    <row r="27219" x14ac:dyDescent="0.25"/>
    <row r="27220" x14ac:dyDescent="0.25"/>
    <row r="27221" x14ac:dyDescent="0.25"/>
    <row r="27222" x14ac:dyDescent="0.25"/>
    <row r="27223" x14ac:dyDescent="0.25"/>
    <row r="27224" x14ac:dyDescent="0.25"/>
    <row r="27225" x14ac:dyDescent="0.25"/>
    <row r="27226" x14ac:dyDescent="0.25"/>
    <row r="27227" x14ac:dyDescent="0.25"/>
    <row r="27228" x14ac:dyDescent="0.25"/>
    <row r="27229" x14ac:dyDescent="0.25"/>
    <row r="27230" x14ac:dyDescent="0.25"/>
    <row r="27231" x14ac:dyDescent="0.25"/>
    <row r="27232" x14ac:dyDescent="0.25"/>
    <row r="27233" x14ac:dyDescent="0.25"/>
    <row r="27234" x14ac:dyDescent="0.25"/>
    <row r="27235" x14ac:dyDescent="0.25"/>
    <row r="27236" x14ac:dyDescent="0.25"/>
    <row r="27237" x14ac:dyDescent="0.25"/>
    <row r="27238" x14ac:dyDescent="0.25"/>
    <row r="27239" x14ac:dyDescent="0.25"/>
    <row r="27240" x14ac:dyDescent="0.25"/>
    <row r="27241" x14ac:dyDescent="0.25"/>
    <row r="27242" x14ac:dyDescent="0.25"/>
    <row r="27243" x14ac:dyDescent="0.25"/>
    <row r="27244" x14ac:dyDescent="0.25"/>
    <row r="27245" x14ac:dyDescent="0.25"/>
    <row r="27246" x14ac:dyDescent="0.25"/>
    <row r="27247" x14ac:dyDescent="0.25"/>
    <row r="27248" x14ac:dyDescent="0.25"/>
    <row r="27249" x14ac:dyDescent="0.25"/>
    <row r="27250" x14ac:dyDescent="0.25"/>
    <row r="27251" x14ac:dyDescent="0.25"/>
    <row r="27252" x14ac:dyDescent="0.25"/>
    <row r="27253" x14ac:dyDescent="0.25"/>
    <row r="27254" x14ac:dyDescent="0.25"/>
    <row r="27255" x14ac:dyDescent="0.25"/>
    <row r="27256" x14ac:dyDescent="0.25"/>
    <row r="27257" x14ac:dyDescent="0.25"/>
    <row r="27258" x14ac:dyDescent="0.25"/>
    <row r="27259" x14ac:dyDescent="0.25"/>
    <row r="27260" x14ac:dyDescent="0.25"/>
    <row r="27261" x14ac:dyDescent="0.25"/>
    <row r="27262" x14ac:dyDescent="0.25"/>
    <row r="27263" x14ac:dyDescent="0.25"/>
    <row r="27264" x14ac:dyDescent="0.25"/>
    <row r="27265" x14ac:dyDescent="0.25"/>
    <row r="27266" x14ac:dyDescent="0.25"/>
    <row r="27267" x14ac:dyDescent="0.25"/>
    <row r="27268" x14ac:dyDescent="0.25"/>
    <row r="27269" x14ac:dyDescent="0.25"/>
    <row r="27270" x14ac:dyDescent="0.25"/>
    <row r="27271" x14ac:dyDescent="0.25"/>
    <row r="27272" x14ac:dyDescent="0.25"/>
    <row r="27273" x14ac:dyDescent="0.25"/>
    <row r="27274" x14ac:dyDescent="0.25"/>
    <row r="27275" x14ac:dyDescent="0.25"/>
    <row r="27276" x14ac:dyDescent="0.25"/>
    <row r="27277" x14ac:dyDescent="0.25"/>
    <row r="27278" x14ac:dyDescent="0.25"/>
    <row r="27279" x14ac:dyDescent="0.25"/>
    <row r="27280" x14ac:dyDescent="0.25"/>
    <row r="27281" x14ac:dyDescent="0.25"/>
    <row r="27282" x14ac:dyDescent="0.25"/>
    <row r="27283" x14ac:dyDescent="0.25"/>
    <row r="27284" x14ac:dyDescent="0.25"/>
    <row r="27285" x14ac:dyDescent="0.25"/>
    <row r="27286" x14ac:dyDescent="0.25"/>
    <row r="27287" x14ac:dyDescent="0.25"/>
    <row r="27288" x14ac:dyDescent="0.25"/>
    <row r="27289" x14ac:dyDescent="0.25"/>
    <row r="27290" x14ac:dyDescent="0.25"/>
    <row r="27291" x14ac:dyDescent="0.25"/>
    <row r="27292" x14ac:dyDescent="0.25"/>
    <row r="27293" x14ac:dyDescent="0.25"/>
    <row r="27294" x14ac:dyDescent="0.25"/>
    <row r="27295" x14ac:dyDescent="0.25"/>
    <row r="27296" x14ac:dyDescent="0.25"/>
    <row r="27297" x14ac:dyDescent="0.25"/>
    <row r="27298" x14ac:dyDescent="0.25"/>
    <row r="27299" x14ac:dyDescent="0.25"/>
    <row r="27300" x14ac:dyDescent="0.25"/>
    <row r="27301" x14ac:dyDescent="0.25"/>
    <row r="27302" x14ac:dyDescent="0.25"/>
    <row r="27303" x14ac:dyDescent="0.25"/>
    <row r="27304" x14ac:dyDescent="0.25"/>
    <row r="27305" x14ac:dyDescent="0.25"/>
    <row r="27306" x14ac:dyDescent="0.25"/>
    <row r="27307" x14ac:dyDescent="0.25"/>
    <row r="27308" x14ac:dyDescent="0.25"/>
    <row r="27309" x14ac:dyDescent="0.25"/>
    <row r="27310" x14ac:dyDescent="0.25"/>
    <row r="27311" x14ac:dyDescent="0.25"/>
    <row r="27312" x14ac:dyDescent="0.25"/>
    <row r="27313" x14ac:dyDescent="0.25"/>
    <row r="27314" x14ac:dyDescent="0.25"/>
    <row r="27315" x14ac:dyDescent="0.25"/>
    <row r="27316" x14ac:dyDescent="0.25"/>
    <row r="27317" x14ac:dyDescent="0.25"/>
    <row r="27318" x14ac:dyDescent="0.25"/>
    <row r="27319" x14ac:dyDescent="0.25"/>
    <row r="27320" x14ac:dyDescent="0.25"/>
    <row r="27321" x14ac:dyDescent="0.25"/>
    <row r="27322" x14ac:dyDescent="0.25"/>
    <row r="27323" x14ac:dyDescent="0.25"/>
    <row r="27324" x14ac:dyDescent="0.25"/>
    <row r="27325" x14ac:dyDescent="0.25"/>
    <row r="27326" x14ac:dyDescent="0.25"/>
    <row r="27327" x14ac:dyDescent="0.25"/>
    <row r="27328" x14ac:dyDescent="0.25"/>
    <row r="27329" x14ac:dyDescent="0.25"/>
    <row r="27330" x14ac:dyDescent="0.25"/>
    <row r="27331" x14ac:dyDescent="0.25"/>
    <row r="27332" x14ac:dyDescent="0.25"/>
    <row r="27333" x14ac:dyDescent="0.25"/>
    <row r="27334" x14ac:dyDescent="0.25"/>
    <row r="27335" x14ac:dyDescent="0.25"/>
    <row r="27336" x14ac:dyDescent="0.25"/>
    <row r="27337" x14ac:dyDescent="0.25"/>
    <row r="27338" x14ac:dyDescent="0.25"/>
    <row r="27339" x14ac:dyDescent="0.25"/>
    <row r="27340" x14ac:dyDescent="0.25"/>
    <row r="27341" x14ac:dyDescent="0.25"/>
    <row r="27342" x14ac:dyDescent="0.25"/>
    <row r="27343" x14ac:dyDescent="0.25"/>
    <row r="27344" x14ac:dyDescent="0.25"/>
    <row r="27345" x14ac:dyDescent="0.25"/>
    <row r="27346" x14ac:dyDescent="0.25"/>
    <row r="27347" x14ac:dyDescent="0.25"/>
    <row r="27348" x14ac:dyDescent="0.25"/>
    <row r="27349" x14ac:dyDescent="0.25"/>
    <row r="27350" x14ac:dyDescent="0.25"/>
    <row r="27351" x14ac:dyDescent="0.25"/>
    <row r="27352" x14ac:dyDescent="0.25"/>
    <row r="27353" x14ac:dyDescent="0.25"/>
    <row r="27354" x14ac:dyDescent="0.25"/>
    <row r="27355" x14ac:dyDescent="0.25"/>
    <row r="27356" x14ac:dyDescent="0.25"/>
    <row r="27357" x14ac:dyDescent="0.25"/>
    <row r="27358" x14ac:dyDescent="0.25"/>
    <row r="27359" x14ac:dyDescent="0.25"/>
    <row r="27360" x14ac:dyDescent="0.25"/>
    <row r="27361" x14ac:dyDescent="0.25"/>
    <row r="27362" x14ac:dyDescent="0.25"/>
    <row r="27363" x14ac:dyDescent="0.25"/>
    <row r="27364" x14ac:dyDescent="0.25"/>
    <row r="27365" x14ac:dyDescent="0.25"/>
    <row r="27366" x14ac:dyDescent="0.25"/>
    <row r="27367" x14ac:dyDescent="0.25"/>
    <row r="27368" x14ac:dyDescent="0.25"/>
    <row r="27369" x14ac:dyDescent="0.25"/>
    <row r="27370" x14ac:dyDescent="0.25"/>
    <row r="27371" x14ac:dyDescent="0.25"/>
    <row r="27372" x14ac:dyDescent="0.25"/>
    <row r="27373" x14ac:dyDescent="0.25"/>
    <row r="27374" x14ac:dyDescent="0.25"/>
    <row r="27375" x14ac:dyDescent="0.25"/>
    <row r="27376" x14ac:dyDescent="0.25"/>
    <row r="27377" x14ac:dyDescent="0.25"/>
    <row r="27378" x14ac:dyDescent="0.25"/>
    <row r="27379" x14ac:dyDescent="0.25"/>
    <row r="27380" x14ac:dyDescent="0.25"/>
    <row r="27381" x14ac:dyDescent="0.25"/>
    <row r="27382" x14ac:dyDescent="0.25"/>
    <row r="27383" x14ac:dyDescent="0.25"/>
    <row r="27384" x14ac:dyDescent="0.25"/>
    <row r="27385" x14ac:dyDescent="0.25"/>
    <row r="27386" x14ac:dyDescent="0.25"/>
    <row r="27387" x14ac:dyDescent="0.25"/>
    <row r="27388" x14ac:dyDescent="0.25"/>
    <row r="27389" x14ac:dyDescent="0.25"/>
    <row r="27390" x14ac:dyDescent="0.25"/>
    <row r="27391" x14ac:dyDescent="0.25"/>
    <row r="27392" x14ac:dyDescent="0.25"/>
    <row r="27393" x14ac:dyDescent="0.25"/>
    <row r="27394" x14ac:dyDescent="0.25"/>
    <row r="27395" x14ac:dyDescent="0.25"/>
    <row r="27396" x14ac:dyDescent="0.25"/>
    <row r="27397" x14ac:dyDescent="0.25"/>
    <row r="27398" x14ac:dyDescent="0.25"/>
    <row r="27399" x14ac:dyDescent="0.25"/>
    <row r="27400" x14ac:dyDescent="0.25"/>
    <row r="27401" x14ac:dyDescent="0.25"/>
    <row r="27402" x14ac:dyDescent="0.25"/>
    <row r="27403" x14ac:dyDescent="0.25"/>
    <row r="27404" x14ac:dyDescent="0.25"/>
    <row r="27405" x14ac:dyDescent="0.25"/>
    <row r="27406" x14ac:dyDescent="0.25"/>
    <row r="27407" x14ac:dyDescent="0.25"/>
    <row r="27408" x14ac:dyDescent="0.25"/>
    <row r="27409" x14ac:dyDescent="0.25"/>
    <row r="27410" x14ac:dyDescent="0.25"/>
    <row r="27411" x14ac:dyDescent="0.25"/>
    <row r="27412" x14ac:dyDescent="0.25"/>
    <row r="27413" x14ac:dyDescent="0.25"/>
    <row r="27414" x14ac:dyDescent="0.25"/>
    <row r="27415" x14ac:dyDescent="0.25"/>
    <row r="27416" x14ac:dyDescent="0.25"/>
    <row r="27417" x14ac:dyDescent="0.25"/>
    <row r="27418" x14ac:dyDescent="0.25"/>
    <row r="27419" x14ac:dyDescent="0.25"/>
    <row r="27420" x14ac:dyDescent="0.25"/>
    <row r="27421" x14ac:dyDescent="0.25"/>
    <row r="27422" x14ac:dyDescent="0.25"/>
    <row r="27423" x14ac:dyDescent="0.25"/>
    <row r="27424" x14ac:dyDescent="0.25"/>
    <row r="27425" x14ac:dyDescent="0.25"/>
    <row r="27426" x14ac:dyDescent="0.25"/>
    <row r="27427" x14ac:dyDescent="0.25"/>
    <row r="27428" x14ac:dyDescent="0.25"/>
    <row r="27429" x14ac:dyDescent="0.25"/>
    <row r="27430" x14ac:dyDescent="0.25"/>
    <row r="27431" x14ac:dyDescent="0.25"/>
    <row r="27432" x14ac:dyDescent="0.25"/>
    <row r="27433" x14ac:dyDescent="0.25"/>
    <row r="27434" x14ac:dyDescent="0.25"/>
    <row r="27435" x14ac:dyDescent="0.25"/>
    <row r="27436" x14ac:dyDescent="0.25"/>
    <row r="27437" x14ac:dyDescent="0.25"/>
    <row r="27438" x14ac:dyDescent="0.25"/>
    <row r="27439" x14ac:dyDescent="0.25"/>
    <row r="27440" x14ac:dyDescent="0.25"/>
    <row r="27441" x14ac:dyDescent="0.25"/>
    <row r="27442" x14ac:dyDescent="0.25"/>
    <row r="27443" x14ac:dyDescent="0.25"/>
    <row r="27444" x14ac:dyDescent="0.25"/>
    <row r="27445" x14ac:dyDescent="0.25"/>
    <row r="27446" x14ac:dyDescent="0.25"/>
    <row r="27447" x14ac:dyDescent="0.25"/>
    <row r="27448" x14ac:dyDescent="0.25"/>
    <row r="27449" x14ac:dyDescent="0.25"/>
    <row r="27450" x14ac:dyDescent="0.25"/>
    <row r="27451" x14ac:dyDescent="0.25"/>
    <row r="27452" x14ac:dyDescent="0.25"/>
    <row r="27453" x14ac:dyDescent="0.25"/>
    <row r="27454" x14ac:dyDescent="0.25"/>
    <row r="27455" x14ac:dyDescent="0.25"/>
    <row r="27456" x14ac:dyDescent="0.25"/>
    <row r="27457" x14ac:dyDescent="0.25"/>
    <row r="27458" x14ac:dyDescent="0.25"/>
    <row r="27459" x14ac:dyDescent="0.25"/>
    <row r="27460" x14ac:dyDescent="0.25"/>
    <row r="27461" x14ac:dyDescent="0.25"/>
    <row r="27462" x14ac:dyDescent="0.25"/>
    <row r="27463" x14ac:dyDescent="0.25"/>
    <row r="27464" x14ac:dyDescent="0.25"/>
    <row r="27465" x14ac:dyDescent="0.25"/>
    <row r="27466" x14ac:dyDescent="0.25"/>
    <row r="27467" x14ac:dyDescent="0.25"/>
    <row r="27468" x14ac:dyDescent="0.25"/>
    <row r="27469" x14ac:dyDescent="0.25"/>
    <row r="27470" x14ac:dyDescent="0.25"/>
    <row r="27471" x14ac:dyDescent="0.25"/>
    <row r="27472" x14ac:dyDescent="0.25"/>
    <row r="27473" x14ac:dyDescent="0.25"/>
    <row r="27474" x14ac:dyDescent="0.25"/>
    <row r="27475" x14ac:dyDescent="0.25"/>
    <row r="27476" x14ac:dyDescent="0.25"/>
    <row r="27477" x14ac:dyDescent="0.25"/>
    <row r="27478" x14ac:dyDescent="0.25"/>
    <row r="27479" x14ac:dyDescent="0.25"/>
    <row r="27480" x14ac:dyDescent="0.25"/>
    <row r="27481" x14ac:dyDescent="0.25"/>
    <row r="27482" x14ac:dyDescent="0.25"/>
    <row r="27483" x14ac:dyDescent="0.25"/>
    <row r="27484" x14ac:dyDescent="0.25"/>
    <row r="27485" x14ac:dyDescent="0.25"/>
    <row r="27486" x14ac:dyDescent="0.25"/>
    <row r="27487" x14ac:dyDescent="0.25"/>
    <row r="27488" x14ac:dyDescent="0.25"/>
    <row r="27489" x14ac:dyDescent="0.25"/>
    <row r="27490" x14ac:dyDescent="0.25"/>
    <row r="27491" x14ac:dyDescent="0.25"/>
    <row r="27492" x14ac:dyDescent="0.25"/>
    <row r="27493" x14ac:dyDescent="0.25"/>
    <row r="27494" x14ac:dyDescent="0.25"/>
    <row r="27495" x14ac:dyDescent="0.25"/>
    <row r="27496" x14ac:dyDescent="0.25"/>
    <row r="27497" x14ac:dyDescent="0.25"/>
    <row r="27498" x14ac:dyDescent="0.25"/>
    <row r="27499" x14ac:dyDescent="0.25"/>
    <row r="27500" x14ac:dyDescent="0.25"/>
    <row r="27501" x14ac:dyDescent="0.25"/>
    <row r="27502" x14ac:dyDescent="0.25"/>
    <row r="27503" x14ac:dyDescent="0.25"/>
    <row r="27504" x14ac:dyDescent="0.25"/>
    <row r="27505" x14ac:dyDescent="0.25"/>
    <row r="27506" x14ac:dyDescent="0.25"/>
    <row r="27507" x14ac:dyDescent="0.25"/>
    <row r="27508" x14ac:dyDescent="0.25"/>
    <row r="27509" x14ac:dyDescent="0.25"/>
    <row r="27510" x14ac:dyDescent="0.25"/>
    <row r="27511" x14ac:dyDescent="0.25"/>
    <row r="27512" x14ac:dyDescent="0.25"/>
    <row r="27513" x14ac:dyDescent="0.25"/>
    <row r="27514" x14ac:dyDescent="0.25"/>
    <row r="27515" x14ac:dyDescent="0.25"/>
    <row r="27516" x14ac:dyDescent="0.25"/>
    <row r="27517" x14ac:dyDescent="0.25"/>
    <row r="27518" x14ac:dyDescent="0.25"/>
    <row r="27519" x14ac:dyDescent="0.25"/>
    <row r="27520" x14ac:dyDescent="0.25"/>
    <row r="27521" x14ac:dyDescent="0.25"/>
    <row r="27522" x14ac:dyDescent="0.25"/>
    <row r="27523" x14ac:dyDescent="0.25"/>
    <row r="27524" x14ac:dyDescent="0.25"/>
    <row r="27525" x14ac:dyDescent="0.25"/>
    <row r="27526" x14ac:dyDescent="0.25"/>
    <row r="27527" x14ac:dyDescent="0.25"/>
    <row r="27528" x14ac:dyDescent="0.25"/>
    <row r="27529" x14ac:dyDescent="0.25"/>
    <row r="27530" x14ac:dyDescent="0.25"/>
    <row r="27531" x14ac:dyDescent="0.25"/>
    <row r="27532" x14ac:dyDescent="0.25"/>
    <row r="27533" x14ac:dyDescent="0.25"/>
    <row r="27534" x14ac:dyDescent="0.25"/>
    <row r="27535" x14ac:dyDescent="0.25"/>
    <row r="27536" x14ac:dyDescent="0.25"/>
    <row r="27537" x14ac:dyDescent="0.25"/>
    <row r="27538" x14ac:dyDescent="0.25"/>
    <row r="27539" x14ac:dyDescent="0.25"/>
    <row r="27540" x14ac:dyDescent="0.25"/>
    <row r="27541" x14ac:dyDescent="0.25"/>
    <row r="27542" x14ac:dyDescent="0.25"/>
    <row r="27543" x14ac:dyDescent="0.25"/>
    <row r="27544" x14ac:dyDescent="0.25"/>
    <row r="27545" x14ac:dyDescent="0.25"/>
    <row r="27546" x14ac:dyDescent="0.25"/>
    <row r="27547" x14ac:dyDescent="0.25"/>
    <row r="27548" x14ac:dyDescent="0.25"/>
    <row r="27549" x14ac:dyDescent="0.25"/>
    <row r="27550" x14ac:dyDescent="0.25"/>
    <row r="27551" x14ac:dyDescent="0.25"/>
    <row r="27552" x14ac:dyDescent="0.25"/>
    <row r="27553" x14ac:dyDescent="0.25"/>
    <row r="27554" x14ac:dyDescent="0.25"/>
    <row r="27555" x14ac:dyDescent="0.25"/>
    <row r="27556" x14ac:dyDescent="0.25"/>
    <row r="27557" x14ac:dyDescent="0.25"/>
    <row r="27558" x14ac:dyDescent="0.25"/>
    <row r="27559" x14ac:dyDescent="0.25"/>
    <row r="27560" x14ac:dyDescent="0.25"/>
    <row r="27561" x14ac:dyDescent="0.25"/>
    <row r="27562" x14ac:dyDescent="0.25"/>
    <row r="27563" x14ac:dyDescent="0.25"/>
    <row r="27564" x14ac:dyDescent="0.25"/>
    <row r="27565" x14ac:dyDescent="0.25"/>
    <row r="27566" x14ac:dyDescent="0.25"/>
    <row r="27567" x14ac:dyDescent="0.25"/>
    <row r="27568" x14ac:dyDescent="0.25"/>
    <row r="27569" x14ac:dyDescent="0.25"/>
    <row r="27570" x14ac:dyDescent="0.25"/>
    <row r="27571" x14ac:dyDescent="0.25"/>
    <row r="27572" x14ac:dyDescent="0.25"/>
    <row r="27573" x14ac:dyDescent="0.25"/>
    <row r="27574" x14ac:dyDescent="0.25"/>
    <row r="27575" x14ac:dyDescent="0.25"/>
    <row r="27576" x14ac:dyDescent="0.25"/>
    <row r="27577" x14ac:dyDescent="0.25"/>
    <row r="27578" x14ac:dyDescent="0.25"/>
    <row r="27579" x14ac:dyDescent="0.25"/>
    <row r="27580" x14ac:dyDescent="0.25"/>
    <row r="27581" x14ac:dyDescent="0.25"/>
    <row r="27582" x14ac:dyDescent="0.25"/>
    <row r="27583" x14ac:dyDescent="0.25"/>
    <row r="27584" x14ac:dyDescent="0.25"/>
    <row r="27585" x14ac:dyDescent="0.25"/>
    <row r="27586" x14ac:dyDescent="0.25"/>
    <row r="27587" x14ac:dyDescent="0.25"/>
    <row r="27588" x14ac:dyDescent="0.25"/>
    <row r="27589" x14ac:dyDescent="0.25"/>
    <row r="27590" x14ac:dyDescent="0.25"/>
    <row r="27591" x14ac:dyDescent="0.25"/>
    <row r="27592" x14ac:dyDescent="0.25"/>
    <row r="27593" x14ac:dyDescent="0.25"/>
    <row r="27594" x14ac:dyDescent="0.25"/>
    <row r="27595" x14ac:dyDescent="0.25"/>
    <row r="27596" x14ac:dyDescent="0.25"/>
    <row r="27597" x14ac:dyDescent="0.25"/>
    <row r="27598" x14ac:dyDescent="0.25"/>
    <row r="27599" x14ac:dyDescent="0.25"/>
    <row r="27600" x14ac:dyDescent="0.25"/>
    <row r="27601" x14ac:dyDescent="0.25"/>
    <row r="27602" x14ac:dyDescent="0.25"/>
    <row r="27603" x14ac:dyDescent="0.25"/>
    <row r="27604" x14ac:dyDescent="0.25"/>
    <row r="27605" x14ac:dyDescent="0.25"/>
    <row r="27606" x14ac:dyDescent="0.25"/>
    <row r="27607" x14ac:dyDescent="0.25"/>
    <row r="27608" x14ac:dyDescent="0.25"/>
    <row r="27609" x14ac:dyDescent="0.25"/>
    <row r="27610" x14ac:dyDescent="0.25"/>
    <row r="27611" x14ac:dyDescent="0.25"/>
    <row r="27612" x14ac:dyDescent="0.25"/>
    <row r="27613" x14ac:dyDescent="0.25"/>
    <row r="27614" x14ac:dyDescent="0.25"/>
    <row r="27615" x14ac:dyDescent="0.25"/>
    <row r="27616" x14ac:dyDescent="0.25"/>
    <row r="27617" x14ac:dyDescent="0.25"/>
    <row r="27618" x14ac:dyDescent="0.25"/>
    <row r="27619" x14ac:dyDescent="0.25"/>
    <row r="27620" x14ac:dyDescent="0.25"/>
    <row r="27621" x14ac:dyDescent="0.25"/>
    <row r="27622" x14ac:dyDescent="0.25"/>
    <row r="27623" x14ac:dyDescent="0.25"/>
    <row r="27624" x14ac:dyDescent="0.25"/>
    <row r="27625" x14ac:dyDescent="0.25"/>
    <row r="27626" x14ac:dyDescent="0.25"/>
    <row r="27627" x14ac:dyDescent="0.25"/>
    <row r="27628" x14ac:dyDescent="0.25"/>
    <row r="27629" x14ac:dyDescent="0.25"/>
    <row r="27630" x14ac:dyDescent="0.25"/>
    <row r="27631" x14ac:dyDescent="0.25"/>
    <row r="27632" x14ac:dyDescent="0.25"/>
    <row r="27633" x14ac:dyDescent="0.25"/>
    <row r="27634" x14ac:dyDescent="0.25"/>
    <row r="27635" x14ac:dyDescent="0.25"/>
    <row r="27636" x14ac:dyDescent="0.25"/>
    <row r="27637" x14ac:dyDescent="0.25"/>
    <row r="27638" x14ac:dyDescent="0.25"/>
    <row r="27639" x14ac:dyDescent="0.25"/>
    <row r="27640" x14ac:dyDescent="0.25"/>
    <row r="27641" x14ac:dyDescent="0.25"/>
    <row r="27642" x14ac:dyDescent="0.25"/>
    <row r="27643" x14ac:dyDescent="0.25"/>
    <row r="27644" x14ac:dyDescent="0.25"/>
    <row r="27645" x14ac:dyDescent="0.25"/>
    <row r="27646" x14ac:dyDescent="0.25"/>
    <row r="27647" x14ac:dyDescent="0.25"/>
    <row r="27648" x14ac:dyDescent="0.25"/>
    <row r="27649" x14ac:dyDescent="0.25"/>
    <row r="27650" x14ac:dyDescent="0.25"/>
    <row r="27651" x14ac:dyDescent="0.25"/>
    <row r="27652" x14ac:dyDescent="0.25"/>
    <row r="27653" x14ac:dyDescent="0.25"/>
    <row r="27654" x14ac:dyDescent="0.25"/>
    <row r="27655" x14ac:dyDescent="0.25"/>
    <row r="27656" x14ac:dyDescent="0.25"/>
    <row r="27657" x14ac:dyDescent="0.25"/>
    <row r="27658" x14ac:dyDescent="0.25"/>
    <row r="27659" x14ac:dyDescent="0.25"/>
    <row r="27660" x14ac:dyDescent="0.25"/>
    <row r="27661" x14ac:dyDescent="0.25"/>
    <row r="27662" x14ac:dyDescent="0.25"/>
    <row r="27663" x14ac:dyDescent="0.25"/>
    <row r="27664" x14ac:dyDescent="0.25"/>
    <row r="27665" x14ac:dyDescent="0.25"/>
    <row r="27666" x14ac:dyDescent="0.25"/>
    <row r="27667" x14ac:dyDescent="0.25"/>
    <row r="27668" x14ac:dyDescent="0.25"/>
    <row r="27669" x14ac:dyDescent="0.25"/>
    <row r="27670" x14ac:dyDescent="0.25"/>
    <row r="27671" x14ac:dyDescent="0.25"/>
    <row r="27672" x14ac:dyDescent="0.25"/>
    <row r="27673" x14ac:dyDescent="0.25"/>
    <row r="27674" x14ac:dyDescent="0.25"/>
    <row r="27675" x14ac:dyDescent="0.25"/>
    <row r="27676" x14ac:dyDescent="0.25"/>
    <row r="27677" x14ac:dyDescent="0.25"/>
    <row r="27678" x14ac:dyDescent="0.25"/>
    <row r="27679" x14ac:dyDescent="0.25"/>
    <row r="27680" x14ac:dyDescent="0.25"/>
    <row r="27681" x14ac:dyDescent="0.25"/>
    <row r="27682" x14ac:dyDescent="0.25"/>
    <row r="27683" x14ac:dyDescent="0.25"/>
    <row r="27684" x14ac:dyDescent="0.25"/>
    <row r="27685" x14ac:dyDescent="0.25"/>
    <row r="27686" x14ac:dyDescent="0.25"/>
    <row r="27687" x14ac:dyDescent="0.25"/>
    <row r="27688" x14ac:dyDescent="0.25"/>
    <row r="27689" x14ac:dyDescent="0.25"/>
    <row r="27690" x14ac:dyDescent="0.25"/>
    <row r="27691" x14ac:dyDescent="0.25"/>
    <row r="27692" x14ac:dyDescent="0.25"/>
    <row r="27693" x14ac:dyDescent="0.25"/>
    <row r="27694" x14ac:dyDescent="0.25"/>
    <row r="27695" x14ac:dyDescent="0.25"/>
    <row r="27696" x14ac:dyDescent="0.25"/>
    <row r="27697" x14ac:dyDescent="0.25"/>
    <row r="27698" x14ac:dyDescent="0.25"/>
    <row r="27699" x14ac:dyDescent="0.25"/>
    <row r="27700" x14ac:dyDescent="0.25"/>
    <row r="27701" x14ac:dyDescent="0.25"/>
    <row r="27702" x14ac:dyDescent="0.25"/>
    <row r="27703" x14ac:dyDescent="0.25"/>
    <row r="27704" x14ac:dyDescent="0.25"/>
    <row r="27705" x14ac:dyDescent="0.25"/>
    <row r="27706" x14ac:dyDescent="0.25"/>
    <row r="27707" x14ac:dyDescent="0.25"/>
    <row r="27708" x14ac:dyDescent="0.25"/>
    <row r="27709" x14ac:dyDescent="0.25"/>
    <row r="27710" x14ac:dyDescent="0.25"/>
    <row r="27711" x14ac:dyDescent="0.25"/>
    <row r="27712" x14ac:dyDescent="0.25"/>
    <row r="27713" x14ac:dyDescent="0.25"/>
    <row r="27714" x14ac:dyDescent="0.25"/>
    <row r="27715" x14ac:dyDescent="0.25"/>
    <row r="27716" x14ac:dyDescent="0.25"/>
    <row r="27717" x14ac:dyDescent="0.25"/>
    <row r="27718" x14ac:dyDescent="0.25"/>
    <row r="27719" x14ac:dyDescent="0.25"/>
    <row r="27720" x14ac:dyDescent="0.25"/>
    <row r="27721" x14ac:dyDescent="0.25"/>
    <row r="27722" x14ac:dyDescent="0.25"/>
    <row r="27723" x14ac:dyDescent="0.25"/>
    <row r="27724" x14ac:dyDescent="0.25"/>
    <row r="27725" x14ac:dyDescent="0.25"/>
    <row r="27726" x14ac:dyDescent="0.25"/>
    <row r="27727" x14ac:dyDescent="0.25"/>
    <row r="27728" x14ac:dyDescent="0.25"/>
    <row r="27729" x14ac:dyDescent="0.25"/>
    <row r="27730" x14ac:dyDescent="0.25"/>
    <row r="27731" x14ac:dyDescent="0.25"/>
    <row r="27732" x14ac:dyDescent="0.25"/>
    <row r="27733" x14ac:dyDescent="0.25"/>
    <row r="27734" x14ac:dyDescent="0.25"/>
    <row r="27735" x14ac:dyDescent="0.25"/>
    <row r="27736" x14ac:dyDescent="0.25"/>
    <row r="27737" x14ac:dyDescent="0.25"/>
    <row r="27738" x14ac:dyDescent="0.25"/>
    <row r="27739" x14ac:dyDescent="0.25"/>
    <row r="27740" x14ac:dyDescent="0.25"/>
    <row r="27741" x14ac:dyDescent="0.25"/>
    <row r="27742" x14ac:dyDescent="0.25"/>
    <row r="27743" x14ac:dyDescent="0.25"/>
    <row r="27744" x14ac:dyDescent="0.25"/>
    <row r="27745" x14ac:dyDescent="0.25"/>
    <row r="27746" x14ac:dyDescent="0.25"/>
    <row r="27747" x14ac:dyDescent="0.25"/>
    <row r="27748" x14ac:dyDescent="0.25"/>
    <row r="27749" x14ac:dyDescent="0.25"/>
    <row r="27750" x14ac:dyDescent="0.25"/>
    <row r="27751" x14ac:dyDescent="0.25"/>
    <row r="27752" x14ac:dyDescent="0.25"/>
    <row r="27753" x14ac:dyDescent="0.25"/>
    <row r="27754" x14ac:dyDescent="0.25"/>
    <row r="27755" x14ac:dyDescent="0.25"/>
    <row r="27756" x14ac:dyDescent="0.25"/>
    <row r="27757" x14ac:dyDescent="0.25"/>
    <row r="27758" x14ac:dyDescent="0.25"/>
    <row r="27759" x14ac:dyDescent="0.25"/>
    <row r="27760" x14ac:dyDescent="0.25"/>
    <row r="27761" x14ac:dyDescent="0.25"/>
    <row r="27762" x14ac:dyDescent="0.25"/>
    <row r="27763" x14ac:dyDescent="0.25"/>
    <row r="27764" x14ac:dyDescent="0.25"/>
    <row r="27765" x14ac:dyDescent="0.25"/>
    <row r="27766" x14ac:dyDescent="0.25"/>
    <row r="27767" x14ac:dyDescent="0.25"/>
    <row r="27768" x14ac:dyDescent="0.25"/>
    <row r="27769" x14ac:dyDescent="0.25"/>
    <row r="27770" x14ac:dyDescent="0.25"/>
    <row r="27771" x14ac:dyDescent="0.25"/>
    <row r="27772" x14ac:dyDescent="0.25"/>
    <row r="27773" x14ac:dyDescent="0.25"/>
    <row r="27774" x14ac:dyDescent="0.25"/>
    <row r="27775" x14ac:dyDescent="0.25"/>
    <row r="27776" x14ac:dyDescent="0.25"/>
    <row r="27777" x14ac:dyDescent="0.25"/>
    <row r="27778" x14ac:dyDescent="0.25"/>
    <row r="27779" x14ac:dyDescent="0.25"/>
    <row r="27780" x14ac:dyDescent="0.25"/>
    <row r="27781" x14ac:dyDescent="0.25"/>
    <row r="27782" x14ac:dyDescent="0.25"/>
    <row r="27783" x14ac:dyDescent="0.25"/>
    <row r="27784" x14ac:dyDescent="0.25"/>
    <row r="27785" x14ac:dyDescent="0.25"/>
    <row r="27786" x14ac:dyDescent="0.25"/>
    <row r="27787" x14ac:dyDescent="0.25"/>
    <row r="27788" x14ac:dyDescent="0.25"/>
    <row r="27789" x14ac:dyDescent="0.25"/>
    <row r="27790" x14ac:dyDescent="0.25"/>
    <row r="27791" x14ac:dyDescent="0.25"/>
    <row r="27792" x14ac:dyDescent="0.25"/>
    <row r="27793" x14ac:dyDescent="0.25"/>
    <row r="27794" x14ac:dyDescent="0.25"/>
    <row r="27795" x14ac:dyDescent="0.25"/>
    <row r="27796" x14ac:dyDescent="0.25"/>
    <row r="27797" x14ac:dyDescent="0.25"/>
    <row r="27798" x14ac:dyDescent="0.25"/>
    <row r="27799" x14ac:dyDescent="0.25"/>
    <row r="27800" x14ac:dyDescent="0.25"/>
    <row r="27801" x14ac:dyDescent="0.25"/>
    <row r="27802" x14ac:dyDescent="0.25"/>
    <row r="27803" x14ac:dyDescent="0.25"/>
    <row r="27804" x14ac:dyDescent="0.25"/>
    <row r="27805" x14ac:dyDescent="0.25"/>
    <row r="27806" x14ac:dyDescent="0.25"/>
    <row r="27807" x14ac:dyDescent="0.25"/>
    <row r="27808" x14ac:dyDescent="0.25"/>
    <row r="27809" x14ac:dyDescent="0.25"/>
    <row r="27810" x14ac:dyDescent="0.25"/>
    <row r="27811" x14ac:dyDescent="0.25"/>
    <row r="27812" x14ac:dyDescent="0.25"/>
    <row r="27813" x14ac:dyDescent="0.25"/>
    <row r="27814" x14ac:dyDescent="0.25"/>
    <row r="27815" x14ac:dyDescent="0.25"/>
    <row r="27816" x14ac:dyDescent="0.25"/>
    <row r="27817" x14ac:dyDescent="0.25"/>
    <row r="27818" x14ac:dyDescent="0.25"/>
    <row r="27819" x14ac:dyDescent="0.25"/>
    <row r="27820" x14ac:dyDescent="0.25"/>
    <row r="27821" x14ac:dyDescent="0.25"/>
    <row r="27822" x14ac:dyDescent="0.25"/>
    <row r="27823" x14ac:dyDescent="0.25"/>
    <row r="27824" x14ac:dyDescent="0.25"/>
    <row r="27825" x14ac:dyDescent="0.25"/>
    <row r="27826" x14ac:dyDescent="0.25"/>
    <row r="27827" x14ac:dyDescent="0.25"/>
    <row r="27828" x14ac:dyDescent="0.25"/>
    <row r="27829" x14ac:dyDescent="0.25"/>
    <row r="27830" x14ac:dyDescent="0.25"/>
    <row r="27831" x14ac:dyDescent="0.25"/>
    <row r="27832" x14ac:dyDescent="0.25"/>
    <row r="27833" x14ac:dyDescent="0.25"/>
    <row r="27834" x14ac:dyDescent="0.25"/>
    <row r="27835" x14ac:dyDescent="0.25"/>
    <row r="27836" x14ac:dyDescent="0.25"/>
    <row r="27837" x14ac:dyDescent="0.25"/>
    <row r="27838" x14ac:dyDescent="0.25"/>
    <row r="27839" x14ac:dyDescent="0.25"/>
    <row r="27840" x14ac:dyDescent="0.25"/>
    <row r="27841" x14ac:dyDescent="0.25"/>
    <row r="27842" x14ac:dyDescent="0.25"/>
    <row r="27843" x14ac:dyDescent="0.25"/>
    <row r="27844" x14ac:dyDescent="0.25"/>
    <row r="27845" x14ac:dyDescent="0.25"/>
    <row r="27846" x14ac:dyDescent="0.25"/>
    <row r="27847" x14ac:dyDescent="0.25"/>
    <row r="27848" x14ac:dyDescent="0.25"/>
    <row r="27849" x14ac:dyDescent="0.25"/>
    <row r="27850" x14ac:dyDescent="0.25"/>
    <row r="27851" x14ac:dyDescent="0.25"/>
    <row r="27852" x14ac:dyDescent="0.25"/>
    <row r="27853" x14ac:dyDescent="0.25"/>
    <row r="27854" x14ac:dyDescent="0.25"/>
    <row r="27855" x14ac:dyDescent="0.25"/>
    <row r="27856" x14ac:dyDescent="0.25"/>
    <row r="27857" x14ac:dyDescent="0.25"/>
    <row r="27858" x14ac:dyDescent="0.25"/>
    <row r="27859" x14ac:dyDescent="0.25"/>
    <row r="27860" x14ac:dyDescent="0.25"/>
    <row r="27861" x14ac:dyDescent="0.25"/>
    <row r="27862" x14ac:dyDescent="0.25"/>
    <row r="27863" x14ac:dyDescent="0.25"/>
    <row r="27864" x14ac:dyDescent="0.25"/>
    <row r="27865" x14ac:dyDescent="0.25"/>
    <row r="27866" x14ac:dyDescent="0.25"/>
    <row r="27867" x14ac:dyDescent="0.25"/>
    <row r="27868" x14ac:dyDescent="0.25"/>
    <row r="27869" x14ac:dyDescent="0.25"/>
    <row r="27870" x14ac:dyDescent="0.25"/>
    <row r="27871" x14ac:dyDescent="0.25"/>
    <row r="27872" x14ac:dyDescent="0.25"/>
    <row r="27873" x14ac:dyDescent="0.25"/>
    <row r="27874" x14ac:dyDescent="0.25"/>
    <row r="27875" x14ac:dyDescent="0.25"/>
    <row r="27876" x14ac:dyDescent="0.25"/>
    <row r="27877" x14ac:dyDescent="0.25"/>
    <row r="27878" x14ac:dyDescent="0.25"/>
    <row r="27879" x14ac:dyDescent="0.25"/>
    <row r="27880" x14ac:dyDescent="0.25"/>
    <row r="27881" x14ac:dyDescent="0.25"/>
    <row r="27882" x14ac:dyDescent="0.25"/>
    <row r="27883" x14ac:dyDescent="0.25"/>
    <row r="27884" x14ac:dyDescent="0.25"/>
    <row r="27885" x14ac:dyDescent="0.25"/>
    <row r="27886" x14ac:dyDescent="0.25"/>
    <row r="27887" x14ac:dyDescent="0.25"/>
    <row r="27888" x14ac:dyDescent="0.25"/>
    <row r="27889" x14ac:dyDescent="0.25"/>
    <row r="27890" x14ac:dyDescent="0.25"/>
    <row r="27891" x14ac:dyDescent="0.25"/>
    <row r="27892" x14ac:dyDescent="0.25"/>
    <row r="27893" x14ac:dyDescent="0.25"/>
    <row r="27894" x14ac:dyDescent="0.25"/>
    <row r="27895" x14ac:dyDescent="0.25"/>
    <row r="27896" x14ac:dyDescent="0.25"/>
    <row r="27897" x14ac:dyDescent="0.25"/>
    <row r="27898" x14ac:dyDescent="0.25"/>
    <row r="27899" x14ac:dyDescent="0.25"/>
    <row r="27900" x14ac:dyDescent="0.25"/>
    <row r="27901" x14ac:dyDescent="0.25"/>
    <row r="27902" x14ac:dyDescent="0.25"/>
    <row r="27903" x14ac:dyDescent="0.25"/>
    <row r="27904" x14ac:dyDescent="0.25"/>
    <row r="27905" x14ac:dyDescent="0.25"/>
    <row r="27906" x14ac:dyDescent="0.25"/>
    <row r="27907" x14ac:dyDescent="0.25"/>
    <row r="27908" x14ac:dyDescent="0.25"/>
    <row r="27909" x14ac:dyDescent="0.25"/>
    <row r="27910" x14ac:dyDescent="0.25"/>
    <row r="27911" x14ac:dyDescent="0.25"/>
    <row r="27912" x14ac:dyDescent="0.25"/>
    <row r="27913" x14ac:dyDescent="0.25"/>
    <row r="27914" x14ac:dyDescent="0.25"/>
    <row r="27915" x14ac:dyDescent="0.25"/>
    <row r="27916" x14ac:dyDescent="0.25"/>
    <row r="27917" x14ac:dyDescent="0.25"/>
    <row r="27918" x14ac:dyDescent="0.25"/>
    <row r="27919" x14ac:dyDescent="0.25"/>
    <row r="27920" x14ac:dyDescent="0.25"/>
    <row r="27921" x14ac:dyDescent="0.25"/>
    <row r="27922" x14ac:dyDescent="0.25"/>
    <row r="27923" x14ac:dyDescent="0.25"/>
    <row r="27924" x14ac:dyDescent="0.25"/>
    <row r="27925" x14ac:dyDescent="0.25"/>
    <row r="27926" x14ac:dyDescent="0.25"/>
    <row r="27927" x14ac:dyDescent="0.25"/>
    <row r="27928" x14ac:dyDescent="0.25"/>
    <row r="27929" x14ac:dyDescent="0.25"/>
    <row r="27930" x14ac:dyDescent="0.25"/>
    <row r="27931" x14ac:dyDescent="0.25"/>
    <row r="27932" x14ac:dyDescent="0.25"/>
    <row r="27933" x14ac:dyDescent="0.25"/>
    <row r="27934" x14ac:dyDescent="0.25"/>
    <row r="27935" x14ac:dyDescent="0.25"/>
    <row r="27936" x14ac:dyDescent="0.25"/>
    <row r="27937" x14ac:dyDescent="0.25"/>
    <row r="27938" x14ac:dyDescent="0.25"/>
    <row r="27939" x14ac:dyDescent="0.25"/>
    <row r="27940" x14ac:dyDescent="0.25"/>
    <row r="27941" x14ac:dyDescent="0.25"/>
    <row r="27942" x14ac:dyDescent="0.25"/>
    <row r="27943" x14ac:dyDescent="0.25"/>
    <row r="27944" x14ac:dyDescent="0.25"/>
    <row r="27945" x14ac:dyDescent="0.25"/>
    <row r="27946" x14ac:dyDescent="0.25"/>
    <row r="27947" x14ac:dyDescent="0.25"/>
    <row r="27948" x14ac:dyDescent="0.25"/>
    <row r="27949" x14ac:dyDescent="0.25"/>
    <row r="27950" x14ac:dyDescent="0.25"/>
    <row r="27951" x14ac:dyDescent="0.25"/>
    <row r="27952" x14ac:dyDescent="0.25"/>
    <row r="27953" x14ac:dyDescent="0.25"/>
    <row r="27954" x14ac:dyDescent="0.25"/>
    <row r="27955" x14ac:dyDescent="0.25"/>
    <row r="27956" x14ac:dyDescent="0.25"/>
    <row r="27957" x14ac:dyDescent="0.25"/>
    <row r="27958" x14ac:dyDescent="0.25"/>
    <row r="27959" x14ac:dyDescent="0.25"/>
    <row r="27960" x14ac:dyDescent="0.25"/>
    <row r="27961" x14ac:dyDescent="0.25"/>
    <row r="27962" x14ac:dyDescent="0.25"/>
    <row r="27963" x14ac:dyDescent="0.25"/>
    <row r="27964" x14ac:dyDescent="0.25"/>
    <row r="27965" x14ac:dyDescent="0.25"/>
    <row r="27966" x14ac:dyDescent="0.25"/>
    <row r="27967" x14ac:dyDescent="0.25"/>
    <row r="27968" x14ac:dyDescent="0.25"/>
    <row r="27969" x14ac:dyDescent="0.25"/>
    <row r="27970" x14ac:dyDescent="0.25"/>
    <row r="27971" x14ac:dyDescent="0.25"/>
    <row r="27972" x14ac:dyDescent="0.25"/>
    <row r="27973" x14ac:dyDescent="0.25"/>
    <row r="27974" x14ac:dyDescent="0.25"/>
    <row r="27975" x14ac:dyDescent="0.25"/>
    <row r="27976" x14ac:dyDescent="0.25"/>
    <row r="27977" x14ac:dyDescent="0.25"/>
    <row r="27978" x14ac:dyDescent="0.25"/>
    <row r="27979" x14ac:dyDescent="0.25"/>
    <row r="27980" x14ac:dyDescent="0.25"/>
    <row r="27981" x14ac:dyDescent="0.25"/>
    <row r="27982" x14ac:dyDescent="0.25"/>
    <row r="27983" x14ac:dyDescent="0.25"/>
    <row r="27984" x14ac:dyDescent="0.25"/>
    <row r="27985" x14ac:dyDescent="0.25"/>
    <row r="27986" x14ac:dyDescent="0.25"/>
    <row r="27987" x14ac:dyDescent="0.25"/>
    <row r="27988" x14ac:dyDescent="0.25"/>
    <row r="27989" x14ac:dyDescent="0.25"/>
    <row r="27990" x14ac:dyDescent="0.25"/>
    <row r="27991" x14ac:dyDescent="0.25"/>
    <row r="27992" x14ac:dyDescent="0.25"/>
    <row r="27993" x14ac:dyDescent="0.25"/>
    <row r="27994" x14ac:dyDescent="0.25"/>
    <row r="27995" x14ac:dyDescent="0.25"/>
    <row r="27996" x14ac:dyDescent="0.25"/>
    <row r="27997" x14ac:dyDescent="0.25"/>
    <row r="27998" x14ac:dyDescent="0.25"/>
    <row r="27999" x14ac:dyDescent="0.25"/>
    <row r="28000" x14ac:dyDescent="0.25"/>
    <row r="28001" x14ac:dyDescent="0.25"/>
    <row r="28002" x14ac:dyDescent="0.25"/>
    <row r="28003" x14ac:dyDescent="0.25"/>
    <row r="28004" x14ac:dyDescent="0.25"/>
    <row r="28005" x14ac:dyDescent="0.25"/>
    <row r="28006" x14ac:dyDescent="0.25"/>
    <row r="28007" x14ac:dyDescent="0.25"/>
    <row r="28008" x14ac:dyDescent="0.25"/>
    <row r="28009" x14ac:dyDescent="0.25"/>
    <row r="28010" x14ac:dyDescent="0.25"/>
    <row r="28011" x14ac:dyDescent="0.25"/>
    <row r="28012" x14ac:dyDescent="0.25"/>
    <row r="28013" x14ac:dyDescent="0.25"/>
    <row r="28014" x14ac:dyDescent="0.25"/>
    <row r="28015" x14ac:dyDescent="0.25"/>
    <row r="28016" x14ac:dyDescent="0.25"/>
    <row r="28017" x14ac:dyDescent="0.25"/>
    <row r="28018" x14ac:dyDescent="0.25"/>
    <row r="28019" x14ac:dyDescent="0.25"/>
    <row r="28020" x14ac:dyDescent="0.25"/>
    <row r="28021" x14ac:dyDescent="0.25"/>
    <row r="28022" x14ac:dyDescent="0.25"/>
    <row r="28023" x14ac:dyDescent="0.25"/>
    <row r="28024" x14ac:dyDescent="0.25"/>
    <row r="28025" x14ac:dyDescent="0.25"/>
    <row r="28026" x14ac:dyDescent="0.25"/>
    <row r="28027" x14ac:dyDescent="0.25"/>
    <row r="28028" x14ac:dyDescent="0.25"/>
    <row r="28029" x14ac:dyDescent="0.25"/>
    <row r="28030" x14ac:dyDescent="0.25"/>
    <row r="28031" x14ac:dyDescent="0.25"/>
    <row r="28032" x14ac:dyDescent="0.25"/>
    <row r="28033" x14ac:dyDescent="0.25"/>
    <row r="28034" x14ac:dyDescent="0.25"/>
    <row r="28035" x14ac:dyDescent="0.25"/>
    <row r="28036" x14ac:dyDescent="0.25"/>
    <row r="28037" x14ac:dyDescent="0.25"/>
    <row r="28038" x14ac:dyDescent="0.25"/>
    <row r="28039" x14ac:dyDescent="0.25"/>
    <row r="28040" x14ac:dyDescent="0.25"/>
    <row r="28041" x14ac:dyDescent="0.25"/>
    <row r="28042" x14ac:dyDescent="0.25"/>
    <row r="28043" x14ac:dyDescent="0.25"/>
    <row r="28044" x14ac:dyDescent="0.25"/>
    <row r="28045" x14ac:dyDescent="0.25"/>
    <row r="28046" x14ac:dyDescent="0.25"/>
    <row r="28047" x14ac:dyDescent="0.25"/>
    <row r="28048" x14ac:dyDescent="0.25"/>
    <row r="28049" x14ac:dyDescent="0.25"/>
    <row r="28050" x14ac:dyDescent="0.25"/>
    <row r="28051" x14ac:dyDescent="0.25"/>
    <row r="28052" x14ac:dyDescent="0.25"/>
    <row r="28053" x14ac:dyDescent="0.25"/>
    <row r="28054" x14ac:dyDescent="0.25"/>
    <row r="28055" x14ac:dyDescent="0.25"/>
    <row r="28056" x14ac:dyDescent="0.25"/>
    <row r="28057" x14ac:dyDescent="0.25"/>
    <row r="28058" x14ac:dyDescent="0.25"/>
    <row r="28059" x14ac:dyDescent="0.25"/>
    <row r="28060" x14ac:dyDescent="0.25"/>
    <row r="28061" x14ac:dyDescent="0.25"/>
    <row r="28062" x14ac:dyDescent="0.25"/>
    <row r="28063" x14ac:dyDescent="0.25"/>
    <row r="28064" x14ac:dyDescent="0.25"/>
    <row r="28065" x14ac:dyDescent="0.25"/>
    <row r="28066" x14ac:dyDescent="0.25"/>
    <row r="28067" x14ac:dyDescent="0.25"/>
    <row r="28068" x14ac:dyDescent="0.25"/>
    <row r="28069" x14ac:dyDescent="0.25"/>
    <row r="28070" x14ac:dyDescent="0.25"/>
    <row r="28071" x14ac:dyDescent="0.25"/>
    <row r="28072" x14ac:dyDescent="0.25"/>
    <row r="28073" x14ac:dyDescent="0.25"/>
    <row r="28074" x14ac:dyDescent="0.25"/>
    <row r="28075" x14ac:dyDescent="0.25"/>
    <row r="28076" x14ac:dyDescent="0.25"/>
    <row r="28077" x14ac:dyDescent="0.25"/>
    <row r="28078" x14ac:dyDescent="0.25"/>
    <row r="28079" x14ac:dyDescent="0.25"/>
    <row r="28080" x14ac:dyDescent="0.25"/>
    <row r="28081" x14ac:dyDescent="0.25"/>
    <row r="28082" x14ac:dyDescent="0.25"/>
    <row r="28083" x14ac:dyDescent="0.25"/>
    <row r="28084" x14ac:dyDescent="0.25"/>
    <row r="28085" x14ac:dyDescent="0.25"/>
    <row r="28086" x14ac:dyDescent="0.25"/>
    <row r="28087" x14ac:dyDescent="0.25"/>
    <row r="28088" x14ac:dyDescent="0.25"/>
    <row r="28089" x14ac:dyDescent="0.25"/>
    <row r="28090" x14ac:dyDescent="0.25"/>
    <row r="28091" x14ac:dyDescent="0.25"/>
    <row r="28092" x14ac:dyDescent="0.25"/>
    <row r="28093" x14ac:dyDescent="0.25"/>
    <row r="28094" x14ac:dyDescent="0.25"/>
    <row r="28095" x14ac:dyDescent="0.25"/>
    <row r="28096" x14ac:dyDescent="0.25"/>
    <row r="28097" x14ac:dyDescent="0.25"/>
    <row r="28098" x14ac:dyDescent="0.25"/>
    <row r="28099" x14ac:dyDescent="0.25"/>
    <row r="28100" x14ac:dyDescent="0.25"/>
    <row r="28101" x14ac:dyDescent="0.25"/>
    <row r="28102" x14ac:dyDescent="0.25"/>
    <row r="28103" x14ac:dyDescent="0.25"/>
    <row r="28104" x14ac:dyDescent="0.25"/>
    <row r="28105" x14ac:dyDescent="0.25"/>
    <row r="28106" x14ac:dyDescent="0.25"/>
    <row r="28107" x14ac:dyDescent="0.25"/>
    <row r="28108" x14ac:dyDescent="0.25"/>
    <row r="28109" x14ac:dyDescent="0.25"/>
    <row r="28110" x14ac:dyDescent="0.25"/>
    <row r="28111" x14ac:dyDescent="0.25"/>
    <row r="28112" x14ac:dyDescent="0.25"/>
    <row r="28113" x14ac:dyDescent="0.25"/>
    <row r="28114" x14ac:dyDescent="0.25"/>
    <row r="28115" x14ac:dyDescent="0.25"/>
    <row r="28116" x14ac:dyDescent="0.25"/>
    <row r="28117" x14ac:dyDescent="0.25"/>
    <row r="28118" x14ac:dyDescent="0.25"/>
    <row r="28119" x14ac:dyDescent="0.25"/>
    <row r="28120" x14ac:dyDescent="0.25"/>
    <row r="28121" x14ac:dyDescent="0.25"/>
    <row r="28122" x14ac:dyDescent="0.25"/>
    <row r="28123" x14ac:dyDescent="0.25"/>
    <row r="28124" x14ac:dyDescent="0.25"/>
    <row r="28125" x14ac:dyDescent="0.25"/>
    <row r="28126" x14ac:dyDescent="0.25"/>
    <row r="28127" x14ac:dyDescent="0.25"/>
    <row r="28128" x14ac:dyDescent="0.25"/>
    <row r="28129" x14ac:dyDescent="0.25"/>
    <row r="28130" x14ac:dyDescent="0.25"/>
    <row r="28131" x14ac:dyDescent="0.25"/>
    <row r="28132" x14ac:dyDescent="0.25"/>
    <row r="28133" x14ac:dyDescent="0.25"/>
    <row r="28134" x14ac:dyDescent="0.25"/>
    <row r="28135" x14ac:dyDescent="0.25"/>
    <row r="28136" x14ac:dyDescent="0.25"/>
    <row r="28137" x14ac:dyDescent="0.25"/>
    <row r="28138" x14ac:dyDescent="0.25"/>
    <row r="28139" x14ac:dyDescent="0.25"/>
    <row r="28140" x14ac:dyDescent="0.25"/>
    <row r="28141" x14ac:dyDescent="0.25"/>
    <row r="28142" x14ac:dyDescent="0.25"/>
    <row r="28143" x14ac:dyDescent="0.25"/>
    <row r="28144" x14ac:dyDescent="0.25"/>
    <row r="28145" x14ac:dyDescent="0.25"/>
    <row r="28146" x14ac:dyDescent="0.25"/>
    <row r="28147" x14ac:dyDescent="0.25"/>
    <row r="28148" x14ac:dyDescent="0.25"/>
    <row r="28149" x14ac:dyDescent="0.25"/>
    <row r="28150" x14ac:dyDescent="0.25"/>
    <row r="28151" x14ac:dyDescent="0.25"/>
    <row r="28152" x14ac:dyDescent="0.25"/>
    <row r="28153" x14ac:dyDescent="0.25"/>
    <row r="28154" x14ac:dyDescent="0.25"/>
    <row r="28155" x14ac:dyDescent="0.25"/>
    <row r="28156" x14ac:dyDescent="0.25"/>
    <row r="28157" x14ac:dyDescent="0.25"/>
    <row r="28158" x14ac:dyDescent="0.25"/>
    <row r="28159" x14ac:dyDescent="0.25"/>
    <row r="28160" x14ac:dyDescent="0.25"/>
    <row r="28161" x14ac:dyDescent="0.25"/>
    <row r="28162" x14ac:dyDescent="0.25"/>
    <row r="28163" x14ac:dyDescent="0.25"/>
    <row r="28164" x14ac:dyDescent="0.25"/>
    <row r="28165" x14ac:dyDescent="0.25"/>
    <row r="28166" x14ac:dyDescent="0.25"/>
    <row r="28167" x14ac:dyDescent="0.25"/>
    <row r="28168" x14ac:dyDescent="0.25"/>
    <row r="28169" x14ac:dyDescent="0.25"/>
    <row r="28170" x14ac:dyDescent="0.25"/>
    <row r="28171" x14ac:dyDescent="0.25"/>
    <row r="28172" x14ac:dyDescent="0.25"/>
    <row r="28173" x14ac:dyDescent="0.25"/>
    <row r="28174" x14ac:dyDescent="0.25"/>
    <row r="28175" x14ac:dyDescent="0.25"/>
    <row r="28176" x14ac:dyDescent="0.25"/>
    <row r="28177" x14ac:dyDescent="0.25"/>
    <row r="28178" x14ac:dyDescent="0.25"/>
    <row r="28179" x14ac:dyDescent="0.25"/>
    <row r="28180" x14ac:dyDescent="0.25"/>
    <row r="28181" x14ac:dyDescent="0.25"/>
    <row r="28182" x14ac:dyDescent="0.25"/>
    <row r="28183" x14ac:dyDescent="0.25"/>
    <row r="28184" x14ac:dyDescent="0.25"/>
    <row r="28185" x14ac:dyDescent="0.25"/>
    <row r="28186" x14ac:dyDescent="0.25"/>
    <row r="28187" x14ac:dyDescent="0.25"/>
    <row r="28188" x14ac:dyDescent="0.25"/>
    <row r="28189" x14ac:dyDescent="0.25"/>
    <row r="28190" x14ac:dyDescent="0.25"/>
    <row r="28191" x14ac:dyDescent="0.25"/>
    <row r="28192" x14ac:dyDescent="0.25"/>
    <row r="28193" x14ac:dyDescent="0.25"/>
    <row r="28194" x14ac:dyDescent="0.25"/>
    <row r="28195" x14ac:dyDescent="0.25"/>
    <row r="28196" x14ac:dyDescent="0.25"/>
    <row r="28197" x14ac:dyDescent="0.25"/>
    <row r="28198" x14ac:dyDescent="0.25"/>
    <row r="28199" x14ac:dyDescent="0.25"/>
    <row r="28200" x14ac:dyDescent="0.25"/>
    <row r="28201" x14ac:dyDescent="0.25"/>
    <row r="28202" x14ac:dyDescent="0.25"/>
    <row r="28203" x14ac:dyDescent="0.25"/>
    <row r="28204" x14ac:dyDescent="0.25"/>
    <row r="28205" x14ac:dyDescent="0.25"/>
    <row r="28206" x14ac:dyDescent="0.25"/>
    <row r="28207" x14ac:dyDescent="0.25"/>
    <row r="28208" x14ac:dyDescent="0.25"/>
    <row r="28209" x14ac:dyDescent="0.25"/>
    <row r="28210" x14ac:dyDescent="0.25"/>
    <row r="28211" x14ac:dyDescent="0.25"/>
    <row r="28212" x14ac:dyDescent="0.25"/>
    <row r="28213" x14ac:dyDescent="0.25"/>
    <row r="28214" x14ac:dyDescent="0.25"/>
    <row r="28215" x14ac:dyDescent="0.25"/>
    <row r="28216" x14ac:dyDescent="0.25"/>
    <row r="28217" x14ac:dyDescent="0.25"/>
    <row r="28218" x14ac:dyDescent="0.25"/>
    <row r="28219" x14ac:dyDescent="0.25"/>
    <row r="28220" x14ac:dyDescent="0.25"/>
    <row r="28221" x14ac:dyDescent="0.25"/>
    <row r="28222" x14ac:dyDescent="0.25"/>
    <row r="28223" x14ac:dyDescent="0.25"/>
    <row r="28224" x14ac:dyDescent="0.25"/>
    <row r="28225" x14ac:dyDescent="0.25"/>
    <row r="28226" x14ac:dyDescent="0.25"/>
    <row r="28227" x14ac:dyDescent="0.25"/>
    <row r="28228" x14ac:dyDescent="0.25"/>
    <row r="28229" x14ac:dyDescent="0.25"/>
    <row r="28230" x14ac:dyDescent="0.25"/>
    <row r="28231" x14ac:dyDescent="0.25"/>
    <row r="28232" x14ac:dyDescent="0.25"/>
    <row r="28233" x14ac:dyDescent="0.25"/>
    <row r="28234" x14ac:dyDescent="0.25"/>
    <row r="28235" x14ac:dyDescent="0.25"/>
    <row r="28236" x14ac:dyDescent="0.25"/>
    <row r="28237" x14ac:dyDescent="0.25"/>
    <row r="28238" x14ac:dyDescent="0.25"/>
    <row r="28239" x14ac:dyDescent="0.25"/>
    <row r="28240" x14ac:dyDescent="0.25"/>
    <row r="28241" x14ac:dyDescent="0.25"/>
    <row r="28242" x14ac:dyDescent="0.25"/>
    <row r="28243" x14ac:dyDescent="0.25"/>
    <row r="28244" x14ac:dyDescent="0.25"/>
    <row r="28245" x14ac:dyDescent="0.25"/>
    <row r="28246" x14ac:dyDescent="0.25"/>
    <row r="28247" x14ac:dyDescent="0.25"/>
    <row r="28248" x14ac:dyDescent="0.25"/>
    <row r="28249" x14ac:dyDescent="0.25"/>
    <row r="28250" x14ac:dyDescent="0.25"/>
    <row r="28251" x14ac:dyDescent="0.25"/>
    <row r="28252" x14ac:dyDescent="0.25"/>
    <row r="28253" x14ac:dyDescent="0.25"/>
    <row r="28254" x14ac:dyDescent="0.25"/>
    <row r="28255" x14ac:dyDescent="0.25"/>
    <row r="28256" x14ac:dyDescent="0.25"/>
    <row r="28257" x14ac:dyDescent="0.25"/>
    <row r="28258" x14ac:dyDescent="0.25"/>
    <row r="28259" x14ac:dyDescent="0.25"/>
    <row r="28260" x14ac:dyDescent="0.25"/>
    <row r="28261" x14ac:dyDescent="0.25"/>
    <row r="28262" x14ac:dyDescent="0.25"/>
    <row r="28263" x14ac:dyDescent="0.25"/>
    <row r="28264" x14ac:dyDescent="0.25"/>
    <row r="28265" x14ac:dyDescent="0.25"/>
    <row r="28266" x14ac:dyDescent="0.25"/>
    <row r="28267" x14ac:dyDescent="0.25"/>
    <row r="28268" x14ac:dyDescent="0.25"/>
    <row r="28269" x14ac:dyDescent="0.25"/>
    <row r="28270" x14ac:dyDescent="0.25"/>
    <row r="28271" x14ac:dyDescent="0.25"/>
    <row r="28272" x14ac:dyDescent="0.25"/>
    <row r="28273" x14ac:dyDescent="0.25"/>
    <row r="28274" x14ac:dyDescent="0.25"/>
    <row r="28275" x14ac:dyDescent="0.25"/>
    <row r="28276" x14ac:dyDescent="0.25"/>
    <row r="28277" x14ac:dyDescent="0.25"/>
    <row r="28278" x14ac:dyDescent="0.25"/>
    <row r="28279" x14ac:dyDescent="0.25"/>
    <row r="28280" x14ac:dyDescent="0.25"/>
    <row r="28281" x14ac:dyDescent="0.25"/>
    <row r="28282" x14ac:dyDescent="0.25"/>
    <row r="28283" x14ac:dyDescent="0.25"/>
    <row r="28284" x14ac:dyDescent="0.25"/>
    <row r="28285" x14ac:dyDescent="0.25"/>
    <row r="28286" x14ac:dyDescent="0.25"/>
    <row r="28287" x14ac:dyDescent="0.25"/>
    <row r="28288" x14ac:dyDescent="0.25"/>
    <row r="28289" x14ac:dyDescent="0.25"/>
    <row r="28290" x14ac:dyDescent="0.25"/>
    <row r="28291" x14ac:dyDescent="0.25"/>
    <row r="28292" x14ac:dyDescent="0.25"/>
    <row r="28293" x14ac:dyDescent="0.25"/>
    <row r="28294" x14ac:dyDescent="0.25"/>
    <row r="28295" x14ac:dyDescent="0.25"/>
    <row r="28296" x14ac:dyDescent="0.25"/>
    <row r="28297" x14ac:dyDescent="0.25"/>
    <row r="28298" x14ac:dyDescent="0.25"/>
    <row r="28299" x14ac:dyDescent="0.25"/>
    <row r="28300" x14ac:dyDescent="0.25"/>
    <row r="28301" x14ac:dyDescent="0.25"/>
    <row r="28302" x14ac:dyDescent="0.25"/>
    <row r="28303" x14ac:dyDescent="0.25"/>
    <row r="28304" x14ac:dyDescent="0.25"/>
    <row r="28305" x14ac:dyDescent="0.25"/>
    <row r="28306" x14ac:dyDescent="0.25"/>
    <row r="28307" x14ac:dyDescent="0.25"/>
    <row r="28308" x14ac:dyDescent="0.25"/>
    <row r="28309" x14ac:dyDescent="0.25"/>
    <row r="28310" x14ac:dyDescent="0.25"/>
    <row r="28311" x14ac:dyDescent="0.25"/>
    <row r="28312" x14ac:dyDescent="0.25"/>
    <row r="28313" x14ac:dyDescent="0.25"/>
    <row r="28314" x14ac:dyDescent="0.25"/>
    <row r="28315" x14ac:dyDescent="0.25"/>
    <row r="28316" x14ac:dyDescent="0.25"/>
    <row r="28317" x14ac:dyDescent="0.25"/>
    <row r="28318" x14ac:dyDescent="0.25"/>
    <row r="28319" x14ac:dyDescent="0.25"/>
    <row r="28320" x14ac:dyDescent="0.25"/>
    <row r="28321" x14ac:dyDescent="0.25"/>
    <row r="28322" x14ac:dyDescent="0.25"/>
    <row r="28323" x14ac:dyDescent="0.25"/>
    <row r="28324" x14ac:dyDescent="0.25"/>
    <row r="28325" x14ac:dyDescent="0.25"/>
    <row r="28326" x14ac:dyDescent="0.25"/>
    <row r="28327" x14ac:dyDescent="0.25"/>
    <row r="28328" x14ac:dyDescent="0.25"/>
    <row r="28329" x14ac:dyDescent="0.25"/>
    <row r="28330" x14ac:dyDescent="0.25"/>
    <row r="28331" x14ac:dyDescent="0.25"/>
    <row r="28332" x14ac:dyDescent="0.25"/>
    <row r="28333" x14ac:dyDescent="0.25"/>
    <row r="28334" x14ac:dyDescent="0.25"/>
    <row r="28335" x14ac:dyDescent="0.25"/>
    <row r="28336" x14ac:dyDescent="0.25"/>
    <row r="28337" x14ac:dyDescent="0.25"/>
    <row r="28338" x14ac:dyDescent="0.25"/>
    <row r="28339" x14ac:dyDescent="0.25"/>
    <row r="28340" x14ac:dyDescent="0.25"/>
    <row r="28341" x14ac:dyDescent="0.25"/>
    <row r="28342" x14ac:dyDescent="0.25"/>
    <row r="28343" x14ac:dyDescent="0.25"/>
    <row r="28344" x14ac:dyDescent="0.25"/>
    <row r="28345" x14ac:dyDescent="0.25"/>
    <row r="28346" x14ac:dyDescent="0.25"/>
    <row r="28347" x14ac:dyDescent="0.25"/>
    <row r="28348" x14ac:dyDescent="0.25"/>
    <row r="28349" x14ac:dyDescent="0.25"/>
    <row r="28350" x14ac:dyDescent="0.25"/>
    <row r="28351" x14ac:dyDescent="0.25"/>
    <row r="28352" x14ac:dyDescent="0.25"/>
    <row r="28353" x14ac:dyDescent="0.25"/>
    <row r="28354" x14ac:dyDescent="0.25"/>
    <row r="28355" x14ac:dyDescent="0.25"/>
    <row r="28356" x14ac:dyDescent="0.25"/>
    <row r="28357" x14ac:dyDescent="0.25"/>
    <row r="28358" x14ac:dyDescent="0.25"/>
    <row r="28359" x14ac:dyDescent="0.25"/>
    <row r="28360" x14ac:dyDescent="0.25"/>
    <row r="28361" x14ac:dyDescent="0.25"/>
    <row r="28362" x14ac:dyDescent="0.25"/>
    <row r="28363" x14ac:dyDescent="0.25"/>
    <row r="28364" x14ac:dyDescent="0.25"/>
    <row r="28365" x14ac:dyDescent="0.25"/>
    <row r="28366" x14ac:dyDescent="0.25"/>
    <row r="28367" x14ac:dyDescent="0.25"/>
    <row r="28368" x14ac:dyDescent="0.25"/>
    <row r="28369" x14ac:dyDescent="0.25"/>
    <row r="28370" x14ac:dyDescent="0.25"/>
    <row r="28371" x14ac:dyDescent="0.25"/>
    <row r="28372" x14ac:dyDescent="0.25"/>
    <row r="28373" x14ac:dyDescent="0.25"/>
    <row r="28374" x14ac:dyDescent="0.25"/>
    <row r="28375" x14ac:dyDescent="0.25"/>
    <row r="28376" x14ac:dyDescent="0.25"/>
    <row r="28377" x14ac:dyDescent="0.25"/>
    <row r="28378" x14ac:dyDescent="0.25"/>
    <row r="28379" x14ac:dyDescent="0.25"/>
    <row r="28380" x14ac:dyDescent="0.25"/>
    <row r="28381" x14ac:dyDescent="0.25"/>
    <row r="28382" x14ac:dyDescent="0.25"/>
    <row r="28383" x14ac:dyDescent="0.25"/>
    <row r="28384" x14ac:dyDescent="0.25"/>
    <row r="28385" x14ac:dyDescent="0.25"/>
    <row r="28386" x14ac:dyDescent="0.25"/>
    <row r="28387" x14ac:dyDescent="0.25"/>
    <row r="28388" x14ac:dyDescent="0.25"/>
    <row r="28389" x14ac:dyDescent="0.25"/>
    <row r="28390" x14ac:dyDescent="0.25"/>
    <row r="28391" x14ac:dyDescent="0.25"/>
    <row r="28392" x14ac:dyDescent="0.25"/>
    <row r="28393" x14ac:dyDescent="0.25"/>
    <row r="28394" x14ac:dyDescent="0.25"/>
    <row r="28395" x14ac:dyDescent="0.25"/>
    <row r="28396" x14ac:dyDescent="0.25"/>
    <row r="28397" x14ac:dyDescent="0.25"/>
    <row r="28398" x14ac:dyDescent="0.25"/>
    <row r="28399" x14ac:dyDescent="0.25"/>
    <row r="28400" x14ac:dyDescent="0.25"/>
    <row r="28401" x14ac:dyDescent="0.25"/>
    <row r="28402" x14ac:dyDescent="0.25"/>
    <row r="28403" x14ac:dyDescent="0.25"/>
    <row r="28404" x14ac:dyDescent="0.25"/>
    <row r="28405" x14ac:dyDescent="0.25"/>
    <row r="28406" x14ac:dyDescent="0.25"/>
    <row r="28407" x14ac:dyDescent="0.25"/>
    <row r="28408" x14ac:dyDescent="0.25"/>
    <row r="28409" x14ac:dyDescent="0.25"/>
    <row r="28410" x14ac:dyDescent="0.25"/>
    <row r="28411" x14ac:dyDescent="0.25"/>
    <row r="28412" x14ac:dyDescent="0.25"/>
    <row r="28413" x14ac:dyDescent="0.25"/>
    <row r="28414" x14ac:dyDescent="0.25"/>
    <row r="28415" x14ac:dyDescent="0.25"/>
    <row r="28416" x14ac:dyDescent="0.25"/>
    <row r="28417" x14ac:dyDescent="0.25"/>
    <row r="28418" x14ac:dyDescent="0.25"/>
    <row r="28419" x14ac:dyDescent="0.25"/>
    <row r="28420" x14ac:dyDescent="0.25"/>
    <row r="28421" x14ac:dyDescent="0.25"/>
    <row r="28422" x14ac:dyDescent="0.25"/>
    <row r="28423" x14ac:dyDescent="0.25"/>
    <row r="28424" x14ac:dyDescent="0.25"/>
    <row r="28425" x14ac:dyDescent="0.25"/>
    <row r="28426" x14ac:dyDescent="0.25"/>
    <row r="28427" x14ac:dyDescent="0.25"/>
    <row r="28428" x14ac:dyDescent="0.25"/>
    <row r="28429" x14ac:dyDescent="0.25"/>
    <row r="28430" x14ac:dyDescent="0.25"/>
    <row r="28431" x14ac:dyDescent="0.25"/>
    <row r="28432" x14ac:dyDescent="0.25"/>
    <row r="28433" x14ac:dyDescent="0.25"/>
    <row r="28434" x14ac:dyDescent="0.25"/>
    <row r="28435" x14ac:dyDescent="0.25"/>
    <row r="28436" x14ac:dyDescent="0.25"/>
    <row r="28437" x14ac:dyDescent="0.25"/>
    <row r="28438" x14ac:dyDescent="0.25"/>
    <row r="28439" x14ac:dyDescent="0.25"/>
    <row r="28440" x14ac:dyDescent="0.25"/>
    <row r="28441" x14ac:dyDescent="0.25"/>
    <row r="28442" x14ac:dyDescent="0.25"/>
    <row r="28443" x14ac:dyDescent="0.25"/>
    <row r="28444" x14ac:dyDescent="0.25"/>
    <row r="28445" x14ac:dyDescent="0.25"/>
    <row r="28446" x14ac:dyDescent="0.25"/>
    <row r="28447" x14ac:dyDescent="0.25"/>
    <row r="28448" x14ac:dyDescent="0.25"/>
    <row r="28449" x14ac:dyDescent="0.25"/>
    <row r="28450" x14ac:dyDescent="0.25"/>
    <row r="28451" x14ac:dyDescent="0.25"/>
    <row r="28452" x14ac:dyDescent="0.25"/>
    <row r="28453" x14ac:dyDescent="0.25"/>
    <row r="28454" x14ac:dyDescent="0.25"/>
    <row r="28455" x14ac:dyDescent="0.25"/>
    <row r="28456" x14ac:dyDescent="0.25"/>
    <row r="28457" x14ac:dyDescent="0.25"/>
    <row r="28458" x14ac:dyDescent="0.25"/>
    <row r="28459" x14ac:dyDescent="0.25"/>
    <row r="28460" x14ac:dyDescent="0.25"/>
    <row r="28461" x14ac:dyDescent="0.25"/>
    <row r="28462" x14ac:dyDescent="0.25"/>
    <row r="28463" x14ac:dyDescent="0.25"/>
    <row r="28464" x14ac:dyDescent="0.25"/>
    <row r="28465" x14ac:dyDescent="0.25"/>
    <row r="28466" x14ac:dyDescent="0.25"/>
    <row r="28467" x14ac:dyDescent="0.25"/>
    <row r="28468" x14ac:dyDescent="0.25"/>
    <row r="28469" x14ac:dyDescent="0.25"/>
    <row r="28470" x14ac:dyDescent="0.25"/>
    <row r="28471" x14ac:dyDescent="0.25"/>
    <row r="28472" x14ac:dyDescent="0.25"/>
    <row r="28473" x14ac:dyDescent="0.25"/>
    <row r="28474" x14ac:dyDescent="0.25"/>
    <row r="28475" x14ac:dyDescent="0.25"/>
    <row r="28476" x14ac:dyDescent="0.25"/>
    <row r="28477" x14ac:dyDescent="0.25"/>
    <row r="28478" x14ac:dyDescent="0.25"/>
    <row r="28479" x14ac:dyDescent="0.25"/>
    <row r="28480" x14ac:dyDescent="0.25"/>
    <row r="28481" x14ac:dyDescent="0.25"/>
    <row r="28482" x14ac:dyDescent="0.25"/>
    <row r="28483" x14ac:dyDescent="0.25"/>
    <row r="28484" x14ac:dyDescent="0.25"/>
    <row r="28485" x14ac:dyDescent="0.25"/>
    <row r="28486" x14ac:dyDescent="0.25"/>
    <row r="28487" x14ac:dyDescent="0.25"/>
    <row r="28488" x14ac:dyDescent="0.25"/>
    <row r="28489" x14ac:dyDescent="0.25"/>
    <row r="28490" x14ac:dyDescent="0.25"/>
    <row r="28491" x14ac:dyDescent="0.25"/>
    <row r="28492" x14ac:dyDescent="0.25"/>
    <row r="28493" x14ac:dyDescent="0.25"/>
    <row r="28494" x14ac:dyDescent="0.25"/>
    <row r="28495" x14ac:dyDescent="0.25"/>
    <row r="28496" x14ac:dyDescent="0.25"/>
    <row r="28497" x14ac:dyDescent="0.25"/>
    <row r="28498" x14ac:dyDescent="0.25"/>
    <row r="28499" x14ac:dyDescent="0.25"/>
    <row r="28500" x14ac:dyDescent="0.25"/>
    <row r="28501" x14ac:dyDescent="0.25"/>
    <row r="28502" x14ac:dyDescent="0.25"/>
    <row r="28503" x14ac:dyDescent="0.25"/>
    <row r="28504" x14ac:dyDescent="0.25"/>
    <row r="28505" x14ac:dyDescent="0.25"/>
    <row r="28506" x14ac:dyDescent="0.25"/>
    <row r="28507" x14ac:dyDescent="0.25"/>
    <row r="28508" x14ac:dyDescent="0.25"/>
    <row r="28509" x14ac:dyDescent="0.25"/>
    <row r="28510" x14ac:dyDescent="0.25"/>
    <row r="28511" x14ac:dyDescent="0.25"/>
    <row r="28512" x14ac:dyDescent="0.25"/>
    <row r="28513" x14ac:dyDescent="0.25"/>
    <row r="28514" x14ac:dyDescent="0.25"/>
    <row r="28515" x14ac:dyDescent="0.25"/>
    <row r="28516" x14ac:dyDescent="0.25"/>
    <row r="28517" x14ac:dyDescent="0.25"/>
    <row r="28518" x14ac:dyDescent="0.25"/>
    <row r="28519" x14ac:dyDescent="0.25"/>
    <row r="28520" x14ac:dyDescent="0.25"/>
    <row r="28521" x14ac:dyDescent="0.25"/>
    <row r="28522" x14ac:dyDescent="0.25"/>
    <row r="28523" x14ac:dyDescent="0.25"/>
    <row r="28524" x14ac:dyDescent="0.25"/>
    <row r="28525" x14ac:dyDescent="0.25"/>
    <row r="28526" x14ac:dyDescent="0.25"/>
    <row r="28527" x14ac:dyDescent="0.25"/>
    <row r="28528" x14ac:dyDescent="0.25"/>
    <row r="28529" x14ac:dyDescent="0.25"/>
    <row r="28530" x14ac:dyDescent="0.25"/>
    <row r="28531" x14ac:dyDescent="0.25"/>
    <row r="28532" x14ac:dyDescent="0.25"/>
    <row r="28533" x14ac:dyDescent="0.25"/>
    <row r="28534" x14ac:dyDescent="0.25"/>
    <row r="28535" x14ac:dyDescent="0.25"/>
    <row r="28536" x14ac:dyDescent="0.25"/>
    <row r="28537" x14ac:dyDescent="0.25"/>
    <row r="28538" x14ac:dyDescent="0.25"/>
    <row r="28539" x14ac:dyDescent="0.25"/>
    <row r="28540" x14ac:dyDescent="0.25"/>
    <row r="28541" x14ac:dyDescent="0.25"/>
    <row r="28542" x14ac:dyDescent="0.25"/>
    <row r="28543" x14ac:dyDescent="0.25"/>
    <row r="28544" x14ac:dyDescent="0.25"/>
    <row r="28545" x14ac:dyDescent="0.25"/>
    <row r="28546" x14ac:dyDescent="0.25"/>
    <row r="28547" x14ac:dyDescent="0.25"/>
    <row r="28548" x14ac:dyDescent="0.25"/>
    <row r="28549" x14ac:dyDescent="0.25"/>
    <row r="28550" x14ac:dyDescent="0.25"/>
    <row r="28551" x14ac:dyDescent="0.25"/>
    <row r="28552" x14ac:dyDescent="0.25"/>
    <row r="28553" x14ac:dyDescent="0.25"/>
    <row r="28554" x14ac:dyDescent="0.25"/>
    <row r="28555" x14ac:dyDescent="0.25"/>
    <row r="28556" x14ac:dyDescent="0.25"/>
    <row r="28557" x14ac:dyDescent="0.25"/>
    <row r="28558" x14ac:dyDescent="0.25"/>
    <row r="28559" x14ac:dyDescent="0.25"/>
    <row r="28560" x14ac:dyDescent="0.25"/>
    <row r="28561" x14ac:dyDescent="0.25"/>
    <row r="28562" x14ac:dyDescent="0.25"/>
    <row r="28563" x14ac:dyDescent="0.25"/>
    <row r="28564" x14ac:dyDescent="0.25"/>
    <row r="28565" x14ac:dyDescent="0.25"/>
    <row r="28566" x14ac:dyDescent="0.25"/>
    <row r="28567" x14ac:dyDescent="0.25"/>
    <row r="28568" x14ac:dyDescent="0.25"/>
    <row r="28569" x14ac:dyDescent="0.25"/>
    <row r="28570" x14ac:dyDescent="0.25"/>
    <row r="28571" x14ac:dyDescent="0.25"/>
    <row r="28572" x14ac:dyDescent="0.25"/>
    <row r="28573" x14ac:dyDescent="0.25"/>
    <row r="28574" x14ac:dyDescent="0.25"/>
    <row r="28575" x14ac:dyDescent="0.25"/>
    <row r="28576" x14ac:dyDescent="0.25"/>
    <row r="28577" x14ac:dyDescent="0.25"/>
    <row r="28578" x14ac:dyDescent="0.25"/>
    <row r="28579" x14ac:dyDescent="0.25"/>
    <row r="28580" x14ac:dyDescent="0.25"/>
    <row r="28581" x14ac:dyDescent="0.25"/>
    <row r="28582" x14ac:dyDescent="0.25"/>
    <row r="28583" x14ac:dyDescent="0.25"/>
    <row r="28584" x14ac:dyDescent="0.25"/>
    <row r="28585" x14ac:dyDescent="0.25"/>
    <row r="28586" x14ac:dyDescent="0.25"/>
    <row r="28587" x14ac:dyDescent="0.25"/>
    <row r="28588" x14ac:dyDescent="0.25"/>
    <row r="28589" x14ac:dyDescent="0.25"/>
    <row r="28590" x14ac:dyDescent="0.25"/>
    <row r="28591" x14ac:dyDescent="0.25"/>
    <row r="28592" x14ac:dyDescent="0.25"/>
    <row r="28593" x14ac:dyDescent="0.25"/>
    <row r="28594" x14ac:dyDescent="0.25"/>
    <row r="28595" x14ac:dyDescent="0.25"/>
    <row r="28596" x14ac:dyDescent="0.25"/>
    <row r="28597" x14ac:dyDescent="0.25"/>
    <row r="28598" x14ac:dyDescent="0.25"/>
    <row r="28599" x14ac:dyDescent="0.25"/>
    <row r="28600" x14ac:dyDescent="0.25"/>
    <row r="28601" x14ac:dyDescent="0.25"/>
    <row r="28602" x14ac:dyDescent="0.25"/>
    <row r="28603" x14ac:dyDescent="0.25"/>
    <row r="28604" x14ac:dyDescent="0.25"/>
    <row r="28605" x14ac:dyDescent="0.25"/>
    <row r="28606" x14ac:dyDescent="0.25"/>
    <row r="28607" x14ac:dyDescent="0.25"/>
    <row r="28608" x14ac:dyDescent="0.25"/>
    <row r="28609" x14ac:dyDescent="0.25"/>
    <row r="28610" x14ac:dyDescent="0.25"/>
    <row r="28611" x14ac:dyDescent="0.25"/>
    <row r="28612" x14ac:dyDescent="0.25"/>
    <row r="28613" x14ac:dyDescent="0.25"/>
    <row r="28614" x14ac:dyDescent="0.25"/>
    <row r="28615" x14ac:dyDescent="0.25"/>
    <row r="28616" x14ac:dyDescent="0.25"/>
    <row r="28617" x14ac:dyDescent="0.25"/>
    <row r="28618" x14ac:dyDescent="0.25"/>
    <row r="28619" x14ac:dyDescent="0.25"/>
    <row r="28620" x14ac:dyDescent="0.25"/>
    <row r="28621" x14ac:dyDescent="0.25"/>
    <row r="28622" x14ac:dyDescent="0.25"/>
    <row r="28623" x14ac:dyDescent="0.25"/>
    <row r="28624" x14ac:dyDescent="0.25"/>
    <row r="28625" x14ac:dyDescent="0.25"/>
    <row r="28626" x14ac:dyDescent="0.25"/>
    <row r="28627" x14ac:dyDescent="0.25"/>
    <row r="28628" x14ac:dyDescent="0.25"/>
    <row r="28629" x14ac:dyDescent="0.25"/>
    <row r="28630" x14ac:dyDescent="0.25"/>
    <row r="28631" x14ac:dyDescent="0.25"/>
    <row r="28632" x14ac:dyDescent="0.25"/>
    <row r="28633" x14ac:dyDescent="0.25"/>
    <row r="28634" x14ac:dyDescent="0.25"/>
    <row r="28635" x14ac:dyDescent="0.25"/>
    <row r="28636" x14ac:dyDescent="0.25"/>
    <row r="28637" x14ac:dyDescent="0.25"/>
    <row r="28638" x14ac:dyDescent="0.25"/>
    <row r="28639" x14ac:dyDescent="0.25"/>
    <row r="28640" x14ac:dyDescent="0.25"/>
    <row r="28641" x14ac:dyDescent="0.25"/>
    <row r="28642" x14ac:dyDescent="0.25"/>
    <row r="28643" x14ac:dyDescent="0.25"/>
    <row r="28644" x14ac:dyDescent="0.25"/>
    <row r="28645" x14ac:dyDescent="0.25"/>
    <row r="28646" x14ac:dyDescent="0.25"/>
    <row r="28647" x14ac:dyDescent="0.25"/>
    <row r="28648" x14ac:dyDescent="0.25"/>
    <row r="28649" x14ac:dyDescent="0.25"/>
    <row r="28650" x14ac:dyDescent="0.25"/>
    <row r="28651" x14ac:dyDescent="0.25"/>
    <row r="28652" x14ac:dyDescent="0.25"/>
    <row r="28653" x14ac:dyDescent="0.25"/>
    <row r="28654" x14ac:dyDescent="0.25"/>
    <row r="28655" x14ac:dyDescent="0.25"/>
    <row r="28656" x14ac:dyDescent="0.25"/>
    <row r="28657" x14ac:dyDescent="0.25"/>
    <row r="28658" x14ac:dyDescent="0.25"/>
    <row r="28659" x14ac:dyDescent="0.25"/>
    <row r="28660" x14ac:dyDescent="0.25"/>
    <row r="28661" x14ac:dyDescent="0.25"/>
    <row r="28662" x14ac:dyDescent="0.25"/>
    <row r="28663" x14ac:dyDescent="0.25"/>
    <row r="28664" x14ac:dyDescent="0.25"/>
    <row r="28665" x14ac:dyDescent="0.25"/>
    <row r="28666" x14ac:dyDescent="0.25"/>
    <row r="28667" x14ac:dyDescent="0.25"/>
    <row r="28668" x14ac:dyDescent="0.25"/>
    <row r="28669" x14ac:dyDescent="0.25"/>
    <row r="28670" x14ac:dyDescent="0.25"/>
    <row r="28671" x14ac:dyDescent="0.25"/>
    <row r="28672" x14ac:dyDescent="0.25"/>
    <row r="28673" x14ac:dyDescent="0.25"/>
    <row r="28674" x14ac:dyDescent="0.25"/>
    <row r="28675" x14ac:dyDescent="0.25"/>
    <row r="28676" x14ac:dyDescent="0.25"/>
    <row r="28677" x14ac:dyDescent="0.25"/>
    <row r="28678" x14ac:dyDescent="0.25"/>
    <row r="28679" x14ac:dyDescent="0.25"/>
    <row r="28680" x14ac:dyDescent="0.25"/>
    <row r="28681" x14ac:dyDescent="0.25"/>
    <row r="28682" x14ac:dyDescent="0.25"/>
    <row r="28683" x14ac:dyDescent="0.25"/>
    <row r="28684" x14ac:dyDescent="0.25"/>
    <row r="28685" x14ac:dyDescent="0.25"/>
    <row r="28686" x14ac:dyDescent="0.25"/>
    <row r="28687" x14ac:dyDescent="0.25"/>
    <row r="28688" x14ac:dyDescent="0.25"/>
    <row r="28689" x14ac:dyDescent="0.25"/>
    <row r="28690" x14ac:dyDescent="0.25"/>
    <row r="28691" x14ac:dyDescent="0.25"/>
    <row r="28692" x14ac:dyDescent="0.25"/>
    <row r="28693" x14ac:dyDescent="0.25"/>
    <row r="28694" x14ac:dyDescent="0.25"/>
    <row r="28695" x14ac:dyDescent="0.25"/>
    <row r="28696" x14ac:dyDescent="0.25"/>
    <row r="28697" x14ac:dyDescent="0.25"/>
    <row r="28698" x14ac:dyDescent="0.25"/>
    <row r="28699" x14ac:dyDescent="0.25"/>
    <row r="28700" x14ac:dyDescent="0.25"/>
    <row r="28701" x14ac:dyDescent="0.25"/>
    <row r="28702" x14ac:dyDescent="0.25"/>
    <row r="28703" x14ac:dyDescent="0.25"/>
    <row r="28704" x14ac:dyDescent="0.25"/>
    <row r="28705" x14ac:dyDescent="0.25"/>
    <row r="28706" x14ac:dyDescent="0.25"/>
    <row r="28707" x14ac:dyDescent="0.25"/>
    <row r="28708" x14ac:dyDescent="0.25"/>
    <row r="28709" x14ac:dyDescent="0.25"/>
    <row r="28710" x14ac:dyDescent="0.25"/>
    <row r="28711" x14ac:dyDescent="0.25"/>
    <row r="28712" x14ac:dyDescent="0.25"/>
    <row r="28713" x14ac:dyDescent="0.25"/>
    <row r="28714" x14ac:dyDescent="0.25"/>
    <row r="28715" x14ac:dyDescent="0.25"/>
    <row r="28716" x14ac:dyDescent="0.25"/>
    <row r="28717" x14ac:dyDescent="0.25"/>
    <row r="28718" x14ac:dyDescent="0.25"/>
    <row r="28719" x14ac:dyDescent="0.25"/>
    <row r="28720" x14ac:dyDescent="0.25"/>
    <row r="28721" x14ac:dyDescent="0.25"/>
    <row r="28722" x14ac:dyDescent="0.25"/>
    <row r="28723" x14ac:dyDescent="0.25"/>
    <row r="28724" x14ac:dyDescent="0.25"/>
    <row r="28725" x14ac:dyDescent="0.25"/>
    <row r="28726" x14ac:dyDescent="0.25"/>
    <row r="28727" x14ac:dyDescent="0.25"/>
    <row r="28728" x14ac:dyDescent="0.25"/>
    <row r="28729" x14ac:dyDescent="0.25"/>
    <row r="28730" x14ac:dyDescent="0.25"/>
    <row r="28731" x14ac:dyDescent="0.25"/>
    <row r="28732" x14ac:dyDescent="0.25"/>
    <row r="28733" x14ac:dyDescent="0.25"/>
    <row r="28734" x14ac:dyDescent="0.25"/>
    <row r="28735" x14ac:dyDescent="0.25"/>
    <row r="28736" x14ac:dyDescent="0.25"/>
    <row r="28737" x14ac:dyDescent="0.25"/>
    <row r="28738" x14ac:dyDescent="0.25"/>
    <row r="28739" x14ac:dyDescent="0.25"/>
    <row r="28740" x14ac:dyDescent="0.25"/>
    <row r="28741" x14ac:dyDescent="0.25"/>
    <row r="28742" x14ac:dyDescent="0.25"/>
    <row r="28743" x14ac:dyDescent="0.25"/>
    <row r="28744" x14ac:dyDescent="0.25"/>
    <row r="28745" x14ac:dyDescent="0.25"/>
    <row r="28746" x14ac:dyDescent="0.25"/>
    <row r="28747" x14ac:dyDescent="0.25"/>
    <row r="28748" x14ac:dyDescent="0.25"/>
    <row r="28749" x14ac:dyDescent="0.25"/>
    <row r="28750" x14ac:dyDescent="0.25"/>
    <row r="28751" x14ac:dyDescent="0.25"/>
    <row r="28752" x14ac:dyDescent="0.25"/>
    <row r="28753" x14ac:dyDescent="0.25"/>
    <row r="28754" x14ac:dyDescent="0.25"/>
    <row r="28755" x14ac:dyDescent="0.25"/>
    <row r="28756" x14ac:dyDescent="0.25"/>
    <row r="28757" x14ac:dyDescent="0.25"/>
    <row r="28758" x14ac:dyDescent="0.25"/>
    <row r="28759" x14ac:dyDescent="0.25"/>
    <row r="28760" x14ac:dyDescent="0.25"/>
    <row r="28761" x14ac:dyDescent="0.25"/>
    <row r="28762" x14ac:dyDescent="0.25"/>
    <row r="28763" x14ac:dyDescent="0.25"/>
    <row r="28764" x14ac:dyDescent="0.25"/>
    <row r="28765" x14ac:dyDescent="0.25"/>
    <row r="28766" x14ac:dyDescent="0.25"/>
    <row r="28767" x14ac:dyDescent="0.25"/>
    <row r="28768" x14ac:dyDescent="0.25"/>
    <row r="28769" x14ac:dyDescent="0.25"/>
    <row r="28770" x14ac:dyDescent="0.25"/>
    <row r="28771" x14ac:dyDescent="0.25"/>
    <row r="28772" x14ac:dyDescent="0.25"/>
    <row r="28773" x14ac:dyDescent="0.25"/>
    <row r="28774" x14ac:dyDescent="0.25"/>
    <row r="28775" x14ac:dyDescent="0.25"/>
    <row r="28776" x14ac:dyDescent="0.25"/>
    <row r="28777" x14ac:dyDescent="0.25"/>
    <row r="28778" x14ac:dyDescent="0.25"/>
    <row r="28779" x14ac:dyDescent="0.25"/>
    <row r="28780" x14ac:dyDescent="0.25"/>
    <row r="28781" x14ac:dyDescent="0.25"/>
    <row r="28782" x14ac:dyDescent="0.25"/>
    <row r="28783" x14ac:dyDescent="0.25"/>
    <row r="28784" x14ac:dyDescent="0.25"/>
    <row r="28785" x14ac:dyDescent="0.25"/>
    <row r="28786" x14ac:dyDescent="0.25"/>
    <row r="28787" x14ac:dyDescent="0.25"/>
    <row r="28788" x14ac:dyDescent="0.25"/>
    <row r="28789" x14ac:dyDescent="0.25"/>
    <row r="28790" x14ac:dyDescent="0.25"/>
    <row r="28791" x14ac:dyDescent="0.25"/>
    <row r="28792" x14ac:dyDescent="0.25"/>
    <row r="28793" x14ac:dyDescent="0.25"/>
    <row r="28794" x14ac:dyDescent="0.25"/>
    <row r="28795" x14ac:dyDescent="0.25"/>
    <row r="28796" x14ac:dyDescent="0.25"/>
    <row r="28797" x14ac:dyDescent="0.25"/>
    <row r="28798" x14ac:dyDescent="0.25"/>
    <row r="28799" x14ac:dyDescent="0.25"/>
    <row r="28800" x14ac:dyDescent="0.25"/>
    <row r="28801" x14ac:dyDescent="0.25"/>
    <row r="28802" x14ac:dyDescent="0.25"/>
    <row r="28803" x14ac:dyDescent="0.25"/>
    <row r="28804" x14ac:dyDescent="0.25"/>
    <row r="28805" x14ac:dyDescent="0.25"/>
    <row r="28806" x14ac:dyDescent="0.25"/>
    <row r="28807" x14ac:dyDescent="0.25"/>
    <row r="28808" x14ac:dyDescent="0.25"/>
    <row r="28809" x14ac:dyDescent="0.25"/>
    <row r="28810" x14ac:dyDescent="0.25"/>
    <row r="28811" x14ac:dyDescent="0.25"/>
    <row r="28812" x14ac:dyDescent="0.25"/>
    <row r="28813" x14ac:dyDescent="0.25"/>
    <row r="28814" x14ac:dyDescent="0.25"/>
    <row r="28815" x14ac:dyDescent="0.25"/>
    <row r="28816" x14ac:dyDescent="0.25"/>
    <row r="28817" x14ac:dyDescent="0.25"/>
    <row r="28818" x14ac:dyDescent="0.25"/>
    <row r="28819" x14ac:dyDescent="0.25"/>
    <row r="28820" x14ac:dyDescent="0.25"/>
    <row r="28821" x14ac:dyDescent="0.25"/>
    <row r="28822" x14ac:dyDescent="0.25"/>
    <row r="28823" x14ac:dyDescent="0.25"/>
    <row r="28824" x14ac:dyDescent="0.25"/>
    <row r="28825" x14ac:dyDescent="0.25"/>
    <row r="28826" x14ac:dyDescent="0.25"/>
    <row r="28827" x14ac:dyDescent="0.25"/>
    <row r="28828" x14ac:dyDescent="0.25"/>
    <row r="28829" x14ac:dyDescent="0.25"/>
    <row r="28830" x14ac:dyDescent="0.25"/>
    <row r="28831" x14ac:dyDescent="0.25"/>
    <row r="28832" x14ac:dyDescent="0.25"/>
    <row r="28833" x14ac:dyDescent="0.25"/>
    <row r="28834" x14ac:dyDescent="0.25"/>
    <row r="28835" x14ac:dyDescent="0.25"/>
    <row r="28836" x14ac:dyDescent="0.25"/>
    <row r="28837" x14ac:dyDescent="0.25"/>
    <row r="28838" x14ac:dyDescent="0.25"/>
    <row r="28839" x14ac:dyDescent="0.25"/>
    <row r="28840" x14ac:dyDescent="0.25"/>
    <row r="28841" x14ac:dyDescent="0.25"/>
    <row r="28842" x14ac:dyDescent="0.25"/>
    <row r="28843" x14ac:dyDescent="0.25"/>
    <row r="28844" x14ac:dyDescent="0.25"/>
    <row r="28845" x14ac:dyDescent="0.25"/>
    <row r="28846" x14ac:dyDescent="0.25"/>
    <row r="28847" x14ac:dyDescent="0.25"/>
    <row r="28848" x14ac:dyDescent="0.25"/>
    <row r="28849" x14ac:dyDescent="0.25"/>
    <row r="28850" x14ac:dyDescent="0.25"/>
    <row r="28851" x14ac:dyDescent="0.25"/>
    <row r="28852" x14ac:dyDescent="0.25"/>
    <row r="28853" x14ac:dyDescent="0.25"/>
    <row r="28854" x14ac:dyDescent="0.25"/>
    <row r="28855" x14ac:dyDescent="0.25"/>
    <row r="28856" x14ac:dyDescent="0.25"/>
    <row r="28857" x14ac:dyDescent="0.25"/>
    <row r="28858" x14ac:dyDescent="0.25"/>
    <row r="28859" x14ac:dyDescent="0.25"/>
    <row r="28860" x14ac:dyDescent="0.25"/>
    <row r="28861" x14ac:dyDescent="0.25"/>
    <row r="28862" x14ac:dyDescent="0.25"/>
    <row r="28863" x14ac:dyDescent="0.25"/>
    <row r="28864" x14ac:dyDescent="0.25"/>
    <row r="28865" x14ac:dyDescent="0.25"/>
    <row r="28866" x14ac:dyDescent="0.25"/>
    <row r="28867" x14ac:dyDescent="0.25"/>
    <row r="28868" x14ac:dyDescent="0.25"/>
    <row r="28869" x14ac:dyDescent="0.25"/>
    <row r="28870" x14ac:dyDescent="0.25"/>
    <row r="28871" x14ac:dyDescent="0.25"/>
    <row r="28872" x14ac:dyDescent="0.25"/>
    <row r="28873" x14ac:dyDescent="0.25"/>
    <row r="28874" x14ac:dyDescent="0.25"/>
    <row r="28875" x14ac:dyDescent="0.25"/>
    <row r="28876" x14ac:dyDescent="0.25"/>
    <row r="28877" x14ac:dyDescent="0.25"/>
    <row r="28878" x14ac:dyDescent="0.25"/>
    <row r="28879" x14ac:dyDescent="0.25"/>
    <row r="28880" x14ac:dyDescent="0.25"/>
    <row r="28881" x14ac:dyDescent="0.25"/>
    <row r="28882" x14ac:dyDescent="0.25"/>
    <row r="28883" x14ac:dyDescent="0.25"/>
    <row r="28884" x14ac:dyDescent="0.25"/>
    <row r="28885" x14ac:dyDescent="0.25"/>
    <row r="28886" x14ac:dyDescent="0.25"/>
    <row r="28887" x14ac:dyDescent="0.25"/>
    <row r="28888" x14ac:dyDescent="0.25"/>
    <row r="28889" x14ac:dyDescent="0.25"/>
    <row r="28890" x14ac:dyDescent="0.25"/>
    <row r="28891" x14ac:dyDescent="0.25"/>
    <row r="28892" x14ac:dyDescent="0.25"/>
    <row r="28893" x14ac:dyDescent="0.25"/>
    <row r="28894" x14ac:dyDescent="0.25"/>
    <row r="28895" x14ac:dyDescent="0.25"/>
    <row r="28896" x14ac:dyDescent="0.25"/>
    <row r="28897" x14ac:dyDescent="0.25"/>
    <row r="28898" x14ac:dyDescent="0.25"/>
    <row r="28899" x14ac:dyDescent="0.25"/>
    <row r="28900" x14ac:dyDescent="0.25"/>
    <row r="28901" x14ac:dyDescent="0.25"/>
    <row r="28902" x14ac:dyDescent="0.25"/>
    <row r="28903" x14ac:dyDescent="0.25"/>
    <row r="28904" x14ac:dyDescent="0.25"/>
    <row r="28905" x14ac:dyDescent="0.25"/>
    <row r="28906" x14ac:dyDescent="0.25"/>
    <row r="28907" x14ac:dyDescent="0.25"/>
    <row r="28908" x14ac:dyDescent="0.25"/>
    <row r="28909" x14ac:dyDescent="0.25"/>
    <row r="28910" x14ac:dyDescent="0.25"/>
    <row r="28911" x14ac:dyDescent="0.25"/>
    <row r="28912" x14ac:dyDescent="0.25"/>
    <row r="28913" x14ac:dyDescent="0.25"/>
    <row r="28914" x14ac:dyDescent="0.25"/>
    <row r="28915" x14ac:dyDescent="0.25"/>
    <row r="28916" x14ac:dyDescent="0.25"/>
    <row r="28917" x14ac:dyDescent="0.25"/>
    <row r="28918" x14ac:dyDescent="0.25"/>
    <row r="28919" x14ac:dyDescent="0.25"/>
    <row r="28920" x14ac:dyDescent="0.25"/>
    <row r="28921" x14ac:dyDescent="0.25"/>
    <row r="28922" x14ac:dyDescent="0.25"/>
    <row r="28923" x14ac:dyDescent="0.25"/>
    <row r="28924" x14ac:dyDescent="0.25"/>
    <row r="28925" x14ac:dyDescent="0.25"/>
    <row r="28926" x14ac:dyDescent="0.25"/>
    <row r="28927" x14ac:dyDescent="0.25"/>
    <row r="28928" x14ac:dyDescent="0.25"/>
    <row r="28929" x14ac:dyDescent="0.25"/>
    <row r="28930" x14ac:dyDescent="0.25"/>
    <row r="28931" x14ac:dyDescent="0.25"/>
    <row r="28932" x14ac:dyDescent="0.25"/>
    <row r="28933" x14ac:dyDescent="0.25"/>
    <row r="28934" x14ac:dyDescent="0.25"/>
    <row r="28935" x14ac:dyDescent="0.25"/>
    <row r="28936" x14ac:dyDescent="0.25"/>
    <row r="28937" x14ac:dyDescent="0.25"/>
    <row r="28938" x14ac:dyDescent="0.25"/>
    <row r="28939" x14ac:dyDescent="0.25"/>
    <row r="28940" x14ac:dyDescent="0.25"/>
    <row r="28941" x14ac:dyDescent="0.25"/>
    <row r="28942" x14ac:dyDescent="0.25"/>
    <row r="28943" x14ac:dyDescent="0.25"/>
    <row r="28944" x14ac:dyDescent="0.25"/>
    <row r="28945" x14ac:dyDescent="0.25"/>
    <row r="28946" x14ac:dyDescent="0.25"/>
    <row r="28947" x14ac:dyDescent="0.25"/>
    <row r="28948" x14ac:dyDescent="0.25"/>
    <row r="28949" x14ac:dyDescent="0.25"/>
    <row r="28950" x14ac:dyDescent="0.25"/>
    <row r="28951" x14ac:dyDescent="0.25"/>
    <row r="28952" x14ac:dyDescent="0.25"/>
    <row r="28953" x14ac:dyDescent="0.25"/>
    <row r="28954" x14ac:dyDescent="0.25"/>
    <row r="28955" x14ac:dyDescent="0.25"/>
    <row r="28956" x14ac:dyDescent="0.25"/>
    <row r="28957" x14ac:dyDescent="0.25"/>
    <row r="28958" x14ac:dyDescent="0.25"/>
    <row r="28959" x14ac:dyDescent="0.25"/>
    <row r="28960" x14ac:dyDescent="0.25"/>
    <row r="28961" x14ac:dyDescent="0.25"/>
    <row r="28962" x14ac:dyDescent="0.25"/>
    <row r="28963" x14ac:dyDescent="0.25"/>
    <row r="28964" x14ac:dyDescent="0.25"/>
    <row r="28965" x14ac:dyDescent="0.25"/>
    <row r="28966" x14ac:dyDescent="0.25"/>
    <row r="28967" x14ac:dyDescent="0.25"/>
    <row r="28968" x14ac:dyDescent="0.25"/>
    <row r="28969" x14ac:dyDescent="0.25"/>
    <row r="28970" x14ac:dyDescent="0.25"/>
    <row r="28971" x14ac:dyDescent="0.25"/>
    <row r="28972" x14ac:dyDescent="0.25"/>
    <row r="28973" x14ac:dyDescent="0.25"/>
    <row r="28974" x14ac:dyDescent="0.25"/>
    <row r="28975" x14ac:dyDescent="0.25"/>
    <row r="28976" x14ac:dyDescent="0.25"/>
    <row r="28977" x14ac:dyDescent="0.25"/>
    <row r="28978" x14ac:dyDescent="0.25"/>
    <row r="28979" x14ac:dyDescent="0.25"/>
    <row r="28980" x14ac:dyDescent="0.25"/>
    <row r="28981" x14ac:dyDescent="0.25"/>
    <row r="28982" x14ac:dyDescent="0.25"/>
    <row r="28983" x14ac:dyDescent="0.25"/>
    <row r="28984" x14ac:dyDescent="0.25"/>
    <row r="28985" x14ac:dyDescent="0.25"/>
    <row r="28986" x14ac:dyDescent="0.25"/>
    <row r="28987" x14ac:dyDescent="0.25"/>
    <row r="28988" x14ac:dyDescent="0.25"/>
    <row r="28989" x14ac:dyDescent="0.25"/>
    <row r="28990" x14ac:dyDescent="0.25"/>
    <row r="28991" x14ac:dyDescent="0.25"/>
    <row r="28992" x14ac:dyDescent="0.25"/>
    <row r="28993" x14ac:dyDescent="0.25"/>
    <row r="28994" x14ac:dyDescent="0.25"/>
    <row r="28995" x14ac:dyDescent="0.25"/>
    <row r="28996" x14ac:dyDescent="0.25"/>
    <row r="28997" x14ac:dyDescent="0.25"/>
    <row r="28998" x14ac:dyDescent="0.25"/>
    <row r="28999" x14ac:dyDescent="0.25"/>
    <row r="29000" x14ac:dyDescent="0.25"/>
    <row r="29001" x14ac:dyDescent="0.25"/>
    <row r="29002" x14ac:dyDescent="0.25"/>
    <row r="29003" x14ac:dyDescent="0.25"/>
    <row r="29004" x14ac:dyDescent="0.25"/>
    <row r="29005" x14ac:dyDescent="0.25"/>
    <row r="29006" x14ac:dyDescent="0.25"/>
    <row r="29007" x14ac:dyDescent="0.25"/>
    <row r="29008" x14ac:dyDescent="0.25"/>
    <row r="29009" x14ac:dyDescent="0.25"/>
    <row r="29010" x14ac:dyDescent="0.25"/>
    <row r="29011" x14ac:dyDescent="0.25"/>
    <row r="29012" x14ac:dyDescent="0.25"/>
    <row r="29013" x14ac:dyDescent="0.25"/>
    <row r="29014" x14ac:dyDescent="0.25"/>
    <row r="29015" x14ac:dyDescent="0.25"/>
    <row r="29016" x14ac:dyDescent="0.25"/>
    <row r="29017" x14ac:dyDescent="0.25"/>
    <row r="29018" x14ac:dyDescent="0.25"/>
    <row r="29019" x14ac:dyDescent="0.25"/>
    <row r="29020" x14ac:dyDescent="0.25"/>
    <row r="29021" x14ac:dyDescent="0.25"/>
    <row r="29022" x14ac:dyDescent="0.25"/>
    <row r="29023" x14ac:dyDescent="0.25"/>
    <row r="29024" x14ac:dyDescent="0.25"/>
    <row r="29025" x14ac:dyDescent="0.25"/>
    <row r="29026" x14ac:dyDescent="0.25"/>
    <row r="29027" x14ac:dyDescent="0.25"/>
    <row r="29028" x14ac:dyDescent="0.25"/>
    <row r="29029" x14ac:dyDescent="0.25"/>
    <row r="29030" x14ac:dyDescent="0.25"/>
    <row r="29031" x14ac:dyDescent="0.25"/>
    <row r="29032" x14ac:dyDescent="0.25"/>
    <row r="29033" x14ac:dyDescent="0.25"/>
    <row r="29034" x14ac:dyDescent="0.25"/>
    <row r="29035" x14ac:dyDescent="0.25"/>
    <row r="29036" x14ac:dyDescent="0.25"/>
    <row r="29037" x14ac:dyDescent="0.25"/>
    <row r="29038" x14ac:dyDescent="0.25"/>
    <row r="29039" x14ac:dyDescent="0.25"/>
    <row r="29040" x14ac:dyDescent="0.25"/>
    <row r="29041" x14ac:dyDescent="0.25"/>
    <row r="29042" x14ac:dyDescent="0.25"/>
    <row r="29043" x14ac:dyDescent="0.25"/>
    <row r="29044" x14ac:dyDescent="0.25"/>
    <row r="29045" x14ac:dyDescent="0.25"/>
    <row r="29046" x14ac:dyDescent="0.25"/>
    <row r="29047" x14ac:dyDescent="0.25"/>
    <row r="29048" x14ac:dyDescent="0.25"/>
    <row r="29049" x14ac:dyDescent="0.25"/>
    <row r="29050" x14ac:dyDescent="0.25"/>
    <row r="29051" x14ac:dyDescent="0.25"/>
    <row r="29052" x14ac:dyDescent="0.25"/>
    <row r="29053" x14ac:dyDescent="0.25"/>
    <row r="29054" x14ac:dyDescent="0.25"/>
    <row r="29055" x14ac:dyDescent="0.25"/>
    <row r="29056" x14ac:dyDescent="0.25"/>
    <row r="29057" x14ac:dyDescent="0.25"/>
    <row r="29058" x14ac:dyDescent="0.25"/>
    <row r="29059" x14ac:dyDescent="0.25"/>
    <row r="29060" x14ac:dyDescent="0.25"/>
    <row r="29061" x14ac:dyDescent="0.25"/>
    <row r="29062" x14ac:dyDescent="0.25"/>
    <row r="29063" x14ac:dyDescent="0.25"/>
    <row r="29064" x14ac:dyDescent="0.25"/>
    <row r="29065" x14ac:dyDescent="0.25"/>
    <row r="29066" x14ac:dyDescent="0.25"/>
    <row r="29067" x14ac:dyDescent="0.25"/>
    <row r="29068" x14ac:dyDescent="0.25"/>
    <row r="29069" x14ac:dyDescent="0.25"/>
    <row r="29070" x14ac:dyDescent="0.25"/>
    <row r="29071" x14ac:dyDescent="0.25"/>
    <row r="29072" x14ac:dyDescent="0.25"/>
    <row r="29073" x14ac:dyDescent="0.25"/>
    <row r="29074" x14ac:dyDescent="0.25"/>
    <row r="29075" x14ac:dyDescent="0.25"/>
    <row r="29076" x14ac:dyDescent="0.25"/>
    <row r="29077" x14ac:dyDescent="0.25"/>
    <row r="29078" x14ac:dyDescent="0.25"/>
    <row r="29079" x14ac:dyDescent="0.25"/>
    <row r="29080" x14ac:dyDescent="0.25"/>
    <row r="29081" x14ac:dyDescent="0.25"/>
    <row r="29082" x14ac:dyDescent="0.25"/>
    <row r="29083" x14ac:dyDescent="0.25"/>
    <row r="29084" x14ac:dyDescent="0.25"/>
    <row r="29085" x14ac:dyDescent="0.25"/>
    <row r="29086" x14ac:dyDescent="0.25"/>
    <row r="29087" x14ac:dyDescent="0.25"/>
    <row r="29088" x14ac:dyDescent="0.25"/>
    <row r="29089" x14ac:dyDescent="0.25"/>
    <row r="29090" x14ac:dyDescent="0.25"/>
    <row r="29091" x14ac:dyDescent="0.25"/>
    <row r="29092" x14ac:dyDescent="0.25"/>
    <row r="29093" x14ac:dyDescent="0.25"/>
    <row r="29094" x14ac:dyDescent="0.25"/>
    <row r="29095" x14ac:dyDescent="0.25"/>
    <row r="29096" x14ac:dyDescent="0.25"/>
    <row r="29097" x14ac:dyDescent="0.25"/>
    <row r="29098" x14ac:dyDescent="0.25"/>
    <row r="29099" x14ac:dyDescent="0.25"/>
    <row r="29100" x14ac:dyDescent="0.25"/>
    <row r="29101" x14ac:dyDescent="0.25"/>
    <row r="29102" x14ac:dyDescent="0.25"/>
    <row r="29103" x14ac:dyDescent="0.25"/>
    <row r="29104" x14ac:dyDescent="0.25"/>
    <row r="29105" x14ac:dyDescent="0.25"/>
    <row r="29106" x14ac:dyDescent="0.25"/>
    <row r="29107" x14ac:dyDescent="0.25"/>
    <row r="29108" x14ac:dyDescent="0.25"/>
    <row r="29109" x14ac:dyDescent="0.25"/>
    <row r="29110" x14ac:dyDescent="0.25"/>
    <row r="29111" x14ac:dyDescent="0.25"/>
    <row r="29112" x14ac:dyDescent="0.25"/>
    <row r="29113" x14ac:dyDescent="0.25"/>
    <row r="29114" x14ac:dyDescent="0.25"/>
    <row r="29115" x14ac:dyDescent="0.25"/>
    <row r="29116" x14ac:dyDescent="0.25"/>
    <row r="29117" x14ac:dyDescent="0.25"/>
    <row r="29118" x14ac:dyDescent="0.25"/>
    <row r="29119" x14ac:dyDescent="0.25"/>
    <row r="29120" x14ac:dyDescent="0.25"/>
    <row r="29121" x14ac:dyDescent="0.25"/>
    <row r="29122" x14ac:dyDescent="0.25"/>
    <row r="29123" x14ac:dyDescent="0.25"/>
    <row r="29124" x14ac:dyDescent="0.25"/>
    <row r="29125" x14ac:dyDescent="0.25"/>
    <row r="29126" x14ac:dyDescent="0.25"/>
    <row r="29127" x14ac:dyDescent="0.25"/>
    <row r="29128" x14ac:dyDescent="0.25"/>
    <row r="29129" x14ac:dyDescent="0.25"/>
    <row r="29130" x14ac:dyDescent="0.25"/>
    <row r="29131" x14ac:dyDescent="0.25"/>
    <row r="29132" x14ac:dyDescent="0.25"/>
    <row r="29133" x14ac:dyDescent="0.25"/>
    <row r="29134" x14ac:dyDescent="0.25"/>
    <row r="29135" x14ac:dyDescent="0.25"/>
    <row r="29136" x14ac:dyDescent="0.25"/>
    <row r="29137" x14ac:dyDescent="0.25"/>
    <row r="29138" x14ac:dyDescent="0.25"/>
    <row r="29139" x14ac:dyDescent="0.25"/>
    <row r="29140" x14ac:dyDescent="0.25"/>
    <row r="29141" x14ac:dyDescent="0.25"/>
    <row r="29142" x14ac:dyDescent="0.25"/>
    <row r="29143" x14ac:dyDescent="0.25"/>
    <row r="29144" x14ac:dyDescent="0.25"/>
    <row r="29145" x14ac:dyDescent="0.25"/>
    <row r="29146" x14ac:dyDescent="0.25"/>
    <row r="29147" x14ac:dyDescent="0.25"/>
    <row r="29148" x14ac:dyDescent="0.25"/>
    <row r="29149" x14ac:dyDescent="0.25"/>
    <row r="29150" x14ac:dyDescent="0.25"/>
    <row r="29151" x14ac:dyDescent="0.25"/>
    <row r="29152" x14ac:dyDescent="0.25"/>
    <row r="29153" x14ac:dyDescent="0.25"/>
    <row r="29154" x14ac:dyDescent="0.25"/>
    <row r="29155" x14ac:dyDescent="0.25"/>
    <row r="29156" x14ac:dyDescent="0.25"/>
    <row r="29157" x14ac:dyDescent="0.25"/>
    <row r="29158" x14ac:dyDescent="0.25"/>
    <row r="29159" x14ac:dyDescent="0.25"/>
    <row r="29160" x14ac:dyDescent="0.25"/>
    <row r="29161" x14ac:dyDescent="0.25"/>
    <row r="29162" x14ac:dyDescent="0.25"/>
    <row r="29163" x14ac:dyDescent="0.25"/>
    <row r="29164" x14ac:dyDescent="0.25"/>
    <row r="29165" x14ac:dyDescent="0.25"/>
    <row r="29166" x14ac:dyDescent="0.25"/>
    <row r="29167" x14ac:dyDescent="0.25"/>
    <row r="29168" x14ac:dyDescent="0.25"/>
    <row r="29169" x14ac:dyDescent="0.25"/>
    <row r="29170" x14ac:dyDescent="0.25"/>
    <row r="29171" x14ac:dyDescent="0.25"/>
    <row r="29172" x14ac:dyDescent="0.25"/>
    <row r="29173" x14ac:dyDescent="0.25"/>
    <row r="29174" x14ac:dyDescent="0.25"/>
    <row r="29175" x14ac:dyDescent="0.25"/>
    <row r="29176" x14ac:dyDescent="0.25"/>
    <row r="29177" x14ac:dyDescent="0.25"/>
    <row r="29178" x14ac:dyDescent="0.25"/>
    <row r="29179" x14ac:dyDescent="0.25"/>
    <row r="29180" x14ac:dyDescent="0.25"/>
    <row r="29181" x14ac:dyDescent="0.25"/>
    <row r="29182" x14ac:dyDescent="0.25"/>
    <row r="29183" x14ac:dyDescent="0.25"/>
    <row r="29184" x14ac:dyDescent="0.25"/>
    <row r="29185" x14ac:dyDescent="0.25"/>
    <row r="29186" x14ac:dyDescent="0.25"/>
    <row r="29187" x14ac:dyDescent="0.25"/>
    <row r="29188" x14ac:dyDescent="0.25"/>
    <row r="29189" x14ac:dyDescent="0.25"/>
    <row r="29190" x14ac:dyDescent="0.25"/>
    <row r="29191" x14ac:dyDescent="0.25"/>
    <row r="29192" x14ac:dyDescent="0.25"/>
    <row r="29193" x14ac:dyDescent="0.25"/>
    <row r="29194" x14ac:dyDescent="0.25"/>
    <row r="29195" x14ac:dyDescent="0.25"/>
    <row r="29196" x14ac:dyDescent="0.25"/>
    <row r="29197" x14ac:dyDescent="0.25"/>
    <row r="29198" x14ac:dyDescent="0.25"/>
    <row r="29199" x14ac:dyDescent="0.25"/>
    <row r="29200" x14ac:dyDescent="0.25"/>
    <row r="29201" x14ac:dyDescent="0.25"/>
    <row r="29202" x14ac:dyDescent="0.25"/>
    <row r="29203" x14ac:dyDescent="0.25"/>
    <row r="29204" x14ac:dyDescent="0.25"/>
    <row r="29205" x14ac:dyDescent="0.25"/>
    <row r="29206" x14ac:dyDescent="0.25"/>
    <row r="29207" x14ac:dyDescent="0.25"/>
    <row r="29208" x14ac:dyDescent="0.25"/>
    <row r="29209" x14ac:dyDescent="0.25"/>
    <row r="29210" x14ac:dyDescent="0.25"/>
    <row r="29211" x14ac:dyDescent="0.25"/>
    <row r="29212" x14ac:dyDescent="0.25"/>
    <row r="29213" x14ac:dyDescent="0.25"/>
    <row r="29214" x14ac:dyDescent="0.25"/>
    <row r="29215" x14ac:dyDescent="0.25"/>
    <row r="29216" x14ac:dyDescent="0.25"/>
    <row r="29217" x14ac:dyDescent="0.25"/>
    <row r="29218" x14ac:dyDescent="0.25"/>
    <row r="29219" x14ac:dyDescent="0.25"/>
    <row r="29220" x14ac:dyDescent="0.25"/>
    <row r="29221" x14ac:dyDescent="0.25"/>
    <row r="29222" x14ac:dyDescent="0.25"/>
    <row r="29223" x14ac:dyDescent="0.25"/>
    <row r="29224" x14ac:dyDescent="0.25"/>
    <row r="29225" x14ac:dyDescent="0.25"/>
    <row r="29226" x14ac:dyDescent="0.25"/>
    <row r="29227" x14ac:dyDescent="0.25"/>
    <row r="29228" x14ac:dyDescent="0.25"/>
    <row r="29229" x14ac:dyDescent="0.25"/>
    <row r="29230" x14ac:dyDescent="0.25"/>
    <row r="29231" x14ac:dyDescent="0.25"/>
    <row r="29232" x14ac:dyDescent="0.25"/>
    <row r="29233" x14ac:dyDescent="0.25"/>
    <row r="29234" x14ac:dyDescent="0.25"/>
    <row r="29235" x14ac:dyDescent="0.25"/>
    <row r="29236" x14ac:dyDescent="0.25"/>
    <row r="29237" x14ac:dyDescent="0.25"/>
    <row r="29238" x14ac:dyDescent="0.25"/>
    <row r="29239" x14ac:dyDescent="0.25"/>
    <row r="29240" x14ac:dyDescent="0.25"/>
    <row r="29241" x14ac:dyDescent="0.25"/>
    <row r="29242" x14ac:dyDescent="0.25"/>
    <row r="29243" x14ac:dyDescent="0.25"/>
    <row r="29244" x14ac:dyDescent="0.25"/>
    <row r="29245" x14ac:dyDescent="0.25"/>
    <row r="29246" x14ac:dyDescent="0.25"/>
    <row r="29247" x14ac:dyDescent="0.25"/>
    <row r="29248" x14ac:dyDescent="0.25"/>
    <row r="29249" x14ac:dyDescent="0.25"/>
    <row r="29250" x14ac:dyDescent="0.25"/>
    <row r="29251" x14ac:dyDescent="0.25"/>
    <row r="29252" x14ac:dyDescent="0.25"/>
    <row r="29253" x14ac:dyDescent="0.25"/>
    <row r="29254" x14ac:dyDescent="0.25"/>
    <row r="29255" x14ac:dyDescent="0.25"/>
    <row r="29256" x14ac:dyDescent="0.25"/>
    <row r="29257" x14ac:dyDescent="0.25"/>
    <row r="29258" x14ac:dyDescent="0.25"/>
    <row r="29259" x14ac:dyDescent="0.25"/>
    <row r="29260" x14ac:dyDescent="0.25"/>
    <row r="29261" x14ac:dyDescent="0.25"/>
    <row r="29262" x14ac:dyDescent="0.25"/>
    <row r="29263" x14ac:dyDescent="0.25"/>
    <row r="29264" x14ac:dyDescent="0.25"/>
    <row r="29265" x14ac:dyDescent="0.25"/>
    <row r="29266" x14ac:dyDescent="0.25"/>
    <row r="29267" x14ac:dyDescent="0.25"/>
    <row r="29268" x14ac:dyDescent="0.25"/>
    <row r="29269" x14ac:dyDescent="0.25"/>
    <row r="29270" x14ac:dyDescent="0.25"/>
    <row r="29271" x14ac:dyDescent="0.25"/>
    <row r="29272" x14ac:dyDescent="0.25"/>
    <row r="29273" x14ac:dyDescent="0.25"/>
    <row r="29274" x14ac:dyDescent="0.25"/>
    <row r="29275" x14ac:dyDescent="0.25"/>
    <row r="29276" x14ac:dyDescent="0.25"/>
    <row r="29277" x14ac:dyDescent="0.25"/>
    <row r="29278" x14ac:dyDescent="0.25"/>
    <row r="29279" x14ac:dyDescent="0.25"/>
    <row r="29280" x14ac:dyDescent="0.25"/>
    <row r="29281" x14ac:dyDescent="0.25"/>
    <row r="29282" x14ac:dyDescent="0.25"/>
    <row r="29283" x14ac:dyDescent="0.25"/>
    <row r="29284" x14ac:dyDescent="0.25"/>
    <row r="29285" x14ac:dyDescent="0.25"/>
    <row r="29286" x14ac:dyDescent="0.25"/>
    <row r="29287" x14ac:dyDescent="0.25"/>
    <row r="29288" x14ac:dyDescent="0.25"/>
    <row r="29289" x14ac:dyDescent="0.25"/>
    <row r="29290" x14ac:dyDescent="0.25"/>
    <row r="29291" x14ac:dyDescent="0.25"/>
    <row r="29292" x14ac:dyDescent="0.25"/>
    <row r="29293" x14ac:dyDescent="0.25"/>
    <row r="29294" x14ac:dyDescent="0.25"/>
    <row r="29295" x14ac:dyDescent="0.25"/>
    <row r="29296" x14ac:dyDescent="0.25"/>
    <row r="29297" x14ac:dyDescent="0.25"/>
    <row r="29298" x14ac:dyDescent="0.25"/>
    <row r="29299" x14ac:dyDescent="0.25"/>
    <row r="29300" x14ac:dyDescent="0.25"/>
    <row r="29301" x14ac:dyDescent="0.25"/>
    <row r="29302" x14ac:dyDescent="0.25"/>
    <row r="29303" x14ac:dyDescent="0.25"/>
    <row r="29304" x14ac:dyDescent="0.25"/>
    <row r="29305" x14ac:dyDescent="0.25"/>
    <row r="29306" x14ac:dyDescent="0.25"/>
    <row r="29307" x14ac:dyDescent="0.25"/>
    <row r="29308" x14ac:dyDescent="0.25"/>
    <row r="29309" x14ac:dyDescent="0.25"/>
    <row r="29310" x14ac:dyDescent="0.25"/>
    <row r="29311" x14ac:dyDescent="0.25"/>
    <row r="29312" x14ac:dyDescent="0.25"/>
    <row r="29313" x14ac:dyDescent="0.25"/>
    <row r="29314" x14ac:dyDescent="0.25"/>
    <row r="29315" x14ac:dyDescent="0.25"/>
    <row r="29316" x14ac:dyDescent="0.25"/>
    <row r="29317" x14ac:dyDescent="0.25"/>
    <row r="29318" x14ac:dyDescent="0.25"/>
    <row r="29319" x14ac:dyDescent="0.25"/>
    <row r="29320" x14ac:dyDescent="0.25"/>
    <row r="29321" x14ac:dyDescent="0.25"/>
    <row r="29322" x14ac:dyDescent="0.25"/>
    <row r="29323" x14ac:dyDescent="0.25"/>
    <row r="29324" x14ac:dyDescent="0.25"/>
    <row r="29325" x14ac:dyDescent="0.25"/>
    <row r="29326" x14ac:dyDescent="0.25"/>
    <row r="29327" x14ac:dyDescent="0.25"/>
    <row r="29328" x14ac:dyDescent="0.25"/>
    <row r="29329" x14ac:dyDescent="0.25"/>
    <row r="29330" x14ac:dyDescent="0.25"/>
    <row r="29331" x14ac:dyDescent="0.25"/>
    <row r="29332" x14ac:dyDescent="0.25"/>
    <row r="29333" x14ac:dyDescent="0.25"/>
    <row r="29334" x14ac:dyDescent="0.25"/>
    <row r="29335" x14ac:dyDescent="0.25"/>
    <row r="29336" x14ac:dyDescent="0.25"/>
    <row r="29337" x14ac:dyDescent="0.25"/>
    <row r="29338" x14ac:dyDescent="0.25"/>
    <row r="29339" x14ac:dyDescent="0.25"/>
    <row r="29340" x14ac:dyDescent="0.25"/>
    <row r="29341" x14ac:dyDescent="0.25"/>
    <row r="29342" x14ac:dyDescent="0.25"/>
    <row r="29343" x14ac:dyDescent="0.25"/>
    <row r="29344" x14ac:dyDescent="0.25"/>
    <row r="29345" x14ac:dyDescent="0.25"/>
    <row r="29346" x14ac:dyDescent="0.25"/>
    <row r="29347" x14ac:dyDescent="0.25"/>
    <row r="29348" x14ac:dyDescent="0.25"/>
    <row r="29349" x14ac:dyDescent="0.25"/>
    <row r="29350" x14ac:dyDescent="0.25"/>
    <row r="29351" x14ac:dyDescent="0.25"/>
    <row r="29352" x14ac:dyDescent="0.25"/>
    <row r="29353" x14ac:dyDescent="0.25"/>
    <row r="29354" x14ac:dyDescent="0.25"/>
    <row r="29355" x14ac:dyDescent="0.25"/>
    <row r="29356" x14ac:dyDescent="0.25"/>
    <row r="29357" x14ac:dyDescent="0.25"/>
    <row r="29358" x14ac:dyDescent="0.25"/>
    <row r="29359" x14ac:dyDescent="0.25"/>
    <row r="29360" x14ac:dyDescent="0.25"/>
    <row r="29361" x14ac:dyDescent="0.25"/>
    <row r="29362" x14ac:dyDescent="0.25"/>
    <row r="29363" x14ac:dyDescent="0.25"/>
    <row r="29364" x14ac:dyDescent="0.25"/>
    <row r="29365" x14ac:dyDescent="0.25"/>
    <row r="29366" x14ac:dyDescent="0.25"/>
    <row r="29367" x14ac:dyDescent="0.25"/>
    <row r="29368" x14ac:dyDescent="0.25"/>
    <row r="29369" x14ac:dyDescent="0.25"/>
    <row r="29370" x14ac:dyDescent="0.25"/>
    <row r="29371" x14ac:dyDescent="0.25"/>
    <row r="29372" x14ac:dyDescent="0.25"/>
    <row r="29373" x14ac:dyDescent="0.25"/>
    <row r="29374" x14ac:dyDescent="0.25"/>
    <row r="29375" x14ac:dyDescent="0.25"/>
    <row r="29376" x14ac:dyDescent="0.25"/>
    <row r="29377" x14ac:dyDescent="0.25"/>
    <row r="29378" x14ac:dyDescent="0.25"/>
    <row r="29379" x14ac:dyDescent="0.25"/>
    <row r="29380" x14ac:dyDescent="0.25"/>
    <row r="29381" x14ac:dyDescent="0.25"/>
    <row r="29382" x14ac:dyDescent="0.25"/>
    <row r="29383" x14ac:dyDescent="0.25"/>
    <row r="29384" x14ac:dyDescent="0.25"/>
    <row r="29385" x14ac:dyDescent="0.25"/>
    <row r="29386" x14ac:dyDescent="0.25"/>
    <row r="29387" x14ac:dyDescent="0.25"/>
    <row r="29388" x14ac:dyDescent="0.25"/>
    <row r="29389" x14ac:dyDescent="0.25"/>
    <row r="29390" x14ac:dyDescent="0.25"/>
    <row r="29391" x14ac:dyDescent="0.25"/>
    <row r="29392" x14ac:dyDescent="0.25"/>
    <row r="29393" x14ac:dyDescent="0.25"/>
    <row r="29394" x14ac:dyDescent="0.25"/>
    <row r="29395" x14ac:dyDescent="0.25"/>
    <row r="29396" x14ac:dyDescent="0.25"/>
    <row r="29397" x14ac:dyDescent="0.25"/>
    <row r="29398" x14ac:dyDescent="0.25"/>
    <row r="29399" x14ac:dyDescent="0.25"/>
    <row r="29400" x14ac:dyDescent="0.25"/>
    <row r="29401" x14ac:dyDescent="0.25"/>
    <row r="29402" x14ac:dyDescent="0.25"/>
    <row r="29403" x14ac:dyDescent="0.25"/>
    <row r="29404" x14ac:dyDescent="0.25"/>
    <row r="29405" x14ac:dyDescent="0.25"/>
    <row r="29406" x14ac:dyDescent="0.25"/>
    <row r="29407" x14ac:dyDescent="0.25"/>
    <row r="29408" x14ac:dyDescent="0.25"/>
    <row r="29409" x14ac:dyDescent="0.25"/>
    <row r="29410" x14ac:dyDescent="0.25"/>
    <row r="29411" x14ac:dyDescent="0.25"/>
    <row r="29412" x14ac:dyDescent="0.25"/>
    <row r="29413" x14ac:dyDescent="0.25"/>
    <row r="29414" x14ac:dyDescent="0.25"/>
    <row r="29415" x14ac:dyDescent="0.25"/>
    <row r="29416" x14ac:dyDescent="0.25"/>
    <row r="29417" x14ac:dyDescent="0.25"/>
    <row r="29418" x14ac:dyDescent="0.25"/>
    <row r="29419" x14ac:dyDescent="0.25"/>
    <row r="29420" x14ac:dyDescent="0.25"/>
    <row r="29421" x14ac:dyDescent="0.25"/>
    <row r="29422" x14ac:dyDescent="0.25"/>
    <row r="29423" x14ac:dyDescent="0.25"/>
    <row r="29424" x14ac:dyDescent="0.25"/>
    <row r="29425" x14ac:dyDescent="0.25"/>
    <row r="29426" x14ac:dyDescent="0.25"/>
    <row r="29427" x14ac:dyDescent="0.25"/>
    <row r="29428" x14ac:dyDescent="0.25"/>
    <row r="29429" x14ac:dyDescent="0.25"/>
    <row r="29430" x14ac:dyDescent="0.25"/>
    <row r="29431" x14ac:dyDescent="0.25"/>
    <row r="29432" x14ac:dyDescent="0.25"/>
    <row r="29433" x14ac:dyDescent="0.25"/>
    <row r="29434" x14ac:dyDescent="0.25"/>
    <row r="29435" x14ac:dyDescent="0.25"/>
    <row r="29436" x14ac:dyDescent="0.25"/>
    <row r="29437" x14ac:dyDescent="0.25"/>
    <row r="29438" x14ac:dyDescent="0.25"/>
    <row r="29439" x14ac:dyDescent="0.25"/>
    <row r="29440" x14ac:dyDescent="0.25"/>
    <row r="29441" x14ac:dyDescent="0.25"/>
    <row r="29442" x14ac:dyDescent="0.25"/>
    <row r="29443" x14ac:dyDescent="0.25"/>
    <row r="29444" x14ac:dyDescent="0.25"/>
    <row r="29445" x14ac:dyDescent="0.25"/>
    <row r="29446" x14ac:dyDescent="0.25"/>
    <row r="29447" x14ac:dyDescent="0.25"/>
    <row r="29448" x14ac:dyDescent="0.25"/>
    <row r="29449" x14ac:dyDescent="0.25"/>
    <row r="29450" x14ac:dyDescent="0.25"/>
    <row r="29451" x14ac:dyDescent="0.25"/>
    <row r="29452" x14ac:dyDescent="0.25"/>
    <row r="29453" x14ac:dyDescent="0.25"/>
    <row r="29454" x14ac:dyDescent="0.25"/>
    <row r="29455" x14ac:dyDescent="0.25"/>
    <row r="29456" x14ac:dyDescent="0.25"/>
    <row r="29457" x14ac:dyDescent="0.25"/>
    <row r="29458" x14ac:dyDescent="0.25"/>
    <row r="29459" x14ac:dyDescent="0.25"/>
    <row r="29460" x14ac:dyDescent="0.25"/>
    <row r="29461" x14ac:dyDescent="0.25"/>
    <row r="29462" x14ac:dyDescent="0.25"/>
    <row r="29463" x14ac:dyDescent="0.25"/>
    <row r="29464" x14ac:dyDescent="0.25"/>
    <row r="29465" x14ac:dyDescent="0.25"/>
    <row r="29466" x14ac:dyDescent="0.25"/>
    <row r="29467" x14ac:dyDescent="0.25"/>
    <row r="29468" x14ac:dyDescent="0.25"/>
    <row r="29469" x14ac:dyDescent="0.25"/>
    <row r="29470" x14ac:dyDescent="0.25"/>
    <row r="29471" x14ac:dyDescent="0.25"/>
    <row r="29472" x14ac:dyDescent="0.25"/>
    <row r="29473" x14ac:dyDescent="0.25"/>
    <row r="29474" x14ac:dyDescent="0.25"/>
    <row r="29475" x14ac:dyDescent="0.25"/>
    <row r="29476" x14ac:dyDescent="0.25"/>
    <row r="29477" x14ac:dyDescent="0.25"/>
    <row r="29478" x14ac:dyDescent="0.25"/>
    <row r="29479" x14ac:dyDescent="0.25"/>
    <row r="29480" x14ac:dyDescent="0.25"/>
    <row r="29481" x14ac:dyDescent="0.25"/>
    <row r="29482" x14ac:dyDescent="0.25"/>
    <row r="29483" x14ac:dyDescent="0.25"/>
    <row r="29484" x14ac:dyDescent="0.25"/>
    <row r="29485" x14ac:dyDescent="0.25"/>
    <row r="29486" x14ac:dyDescent="0.25"/>
    <row r="29487" x14ac:dyDescent="0.25"/>
    <row r="29488" x14ac:dyDescent="0.25"/>
    <row r="29489" x14ac:dyDescent="0.25"/>
    <row r="29490" x14ac:dyDescent="0.25"/>
    <row r="29491" x14ac:dyDescent="0.25"/>
    <row r="29492" x14ac:dyDescent="0.25"/>
    <row r="29493" x14ac:dyDescent="0.25"/>
    <row r="29494" x14ac:dyDescent="0.25"/>
    <row r="29495" x14ac:dyDescent="0.25"/>
    <row r="29496" x14ac:dyDescent="0.25"/>
    <row r="29497" x14ac:dyDescent="0.25"/>
    <row r="29498" x14ac:dyDescent="0.25"/>
    <row r="29499" x14ac:dyDescent="0.25"/>
    <row r="29500" x14ac:dyDescent="0.25"/>
    <row r="29501" x14ac:dyDescent="0.25"/>
    <row r="29502" x14ac:dyDescent="0.25"/>
    <row r="29503" x14ac:dyDescent="0.25"/>
    <row r="29504" x14ac:dyDescent="0.25"/>
    <row r="29505" x14ac:dyDescent="0.25"/>
    <row r="29506" x14ac:dyDescent="0.25"/>
    <row r="29507" x14ac:dyDescent="0.25"/>
    <row r="29508" x14ac:dyDescent="0.25"/>
    <row r="29509" x14ac:dyDescent="0.25"/>
    <row r="29510" x14ac:dyDescent="0.25"/>
    <row r="29511" x14ac:dyDescent="0.25"/>
    <row r="29512" x14ac:dyDescent="0.25"/>
    <row r="29513" x14ac:dyDescent="0.25"/>
    <row r="29514" x14ac:dyDescent="0.25"/>
    <row r="29515" x14ac:dyDescent="0.25"/>
    <row r="29516" x14ac:dyDescent="0.25"/>
    <row r="29517" x14ac:dyDescent="0.25"/>
    <row r="29518" x14ac:dyDescent="0.25"/>
    <row r="29519" x14ac:dyDescent="0.25"/>
    <row r="29520" x14ac:dyDescent="0.25"/>
    <row r="29521" x14ac:dyDescent="0.25"/>
    <row r="29522" x14ac:dyDescent="0.25"/>
    <row r="29523" x14ac:dyDescent="0.25"/>
    <row r="29524" x14ac:dyDescent="0.25"/>
    <row r="29525" x14ac:dyDescent="0.25"/>
    <row r="29526" x14ac:dyDescent="0.25"/>
    <row r="29527" x14ac:dyDescent="0.25"/>
    <row r="29528" x14ac:dyDescent="0.25"/>
    <row r="29529" x14ac:dyDescent="0.25"/>
    <row r="29530" x14ac:dyDescent="0.25"/>
    <row r="29531" x14ac:dyDescent="0.25"/>
    <row r="29532" x14ac:dyDescent="0.25"/>
    <row r="29533" x14ac:dyDescent="0.25"/>
    <row r="29534" x14ac:dyDescent="0.25"/>
    <row r="29535" x14ac:dyDescent="0.25"/>
    <row r="29536" x14ac:dyDescent="0.25"/>
    <row r="29537" x14ac:dyDescent="0.25"/>
    <row r="29538" x14ac:dyDescent="0.25"/>
    <row r="29539" x14ac:dyDescent="0.25"/>
    <row r="29540" x14ac:dyDescent="0.25"/>
    <row r="29541" x14ac:dyDescent="0.25"/>
    <row r="29542" x14ac:dyDescent="0.25"/>
    <row r="29543" x14ac:dyDescent="0.25"/>
    <row r="29544" x14ac:dyDescent="0.25"/>
    <row r="29545" x14ac:dyDescent="0.25"/>
    <row r="29546" x14ac:dyDescent="0.25"/>
    <row r="29547" x14ac:dyDescent="0.25"/>
    <row r="29548" x14ac:dyDescent="0.25"/>
    <row r="29549" x14ac:dyDescent="0.25"/>
    <row r="29550" x14ac:dyDescent="0.25"/>
    <row r="29551" x14ac:dyDescent="0.25"/>
    <row r="29552" x14ac:dyDescent="0.25"/>
    <row r="29553" x14ac:dyDescent="0.25"/>
    <row r="29554" x14ac:dyDescent="0.25"/>
    <row r="29555" x14ac:dyDescent="0.25"/>
    <row r="29556" x14ac:dyDescent="0.25"/>
    <row r="29557" x14ac:dyDescent="0.25"/>
    <row r="29558" x14ac:dyDescent="0.25"/>
    <row r="29559" x14ac:dyDescent="0.25"/>
    <row r="29560" x14ac:dyDescent="0.25"/>
    <row r="29561" x14ac:dyDescent="0.25"/>
    <row r="29562" x14ac:dyDescent="0.25"/>
    <row r="29563" x14ac:dyDescent="0.25"/>
    <row r="29564" x14ac:dyDescent="0.25"/>
    <row r="29565" x14ac:dyDescent="0.25"/>
    <row r="29566" x14ac:dyDescent="0.25"/>
    <row r="29567" x14ac:dyDescent="0.25"/>
    <row r="29568" x14ac:dyDescent="0.25"/>
    <row r="29569" x14ac:dyDescent="0.25"/>
    <row r="29570" x14ac:dyDescent="0.25"/>
    <row r="29571" x14ac:dyDescent="0.25"/>
    <row r="29572" x14ac:dyDescent="0.25"/>
    <row r="29573" x14ac:dyDescent="0.25"/>
    <row r="29574" x14ac:dyDescent="0.25"/>
    <row r="29575" x14ac:dyDescent="0.25"/>
    <row r="29576" x14ac:dyDescent="0.25"/>
    <row r="29577" x14ac:dyDescent="0.25"/>
    <row r="29578" x14ac:dyDescent="0.25"/>
    <row r="29579" x14ac:dyDescent="0.25"/>
    <row r="29580" x14ac:dyDescent="0.25"/>
    <row r="29581" x14ac:dyDescent="0.25"/>
    <row r="29582" x14ac:dyDescent="0.25"/>
    <row r="29583" x14ac:dyDescent="0.25"/>
    <row r="29584" x14ac:dyDescent="0.25"/>
    <row r="29585" x14ac:dyDescent="0.25"/>
    <row r="29586" x14ac:dyDescent="0.25"/>
    <row r="29587" x14ac:dyDescent="0.25"/>
    <row r="29588" x14ac:dyDescent="0.25"/>
    <row r="29589" x14ac:dyDescent="0.25"/>
    <row r="29590" x14ac:dyDescent="0.25"/>
    <row r="29591" x14ac:dyDescent="0.25"/>
    <row r="29592" x14ac:dyDescent="0.25"/>
    <row r="29593" x14ac:dyDescent="0.25"/>
    <row r="29594" x14ac:dyDescent="0.25"/>
    <row r="29595" x14ac:dyDescent="0.25"/>
    <row r="29596" x14ac:dyDescent="0.25"/>
    <row r="29597" x14ac:dyDescent="0.25"/>
    <row r="29598" x14ac:dyDescent="0.25"/>
    <row r="29599" x14ac:dyDescent="0.25"/>
    <row r="29600" x14ac:dyDescent="0.25"/>
    <row r="29601" x14ac:dyDescent="0.25"/>
    <row r="29602" x14ac:dyDescent="0.25"/>
    <row r="29603" x14ac:dyDescent="0.25"/>
    <row r="29604" x14ac:dyDescent="0.25"/>
    <row r="29605" x14ac:dyDescent="0.25"/>
    <row r="29606" x14ac:dyDescent="0.25"/>
    <row r="29607" x14ac:dyDescent="0.25"/>
    <row r="29608" x14ac:dyDescent="0.25"/>
    <row r="29609" x14ac:dyDescent="0.25"/>
    <row r="29610" x14ac:dyDescent="0.25"/>
    <row r="29611" x14ac:dyDescent="0.25"/>
    <row r="29612" x14ac:dyDescent="0.25"/>
    <row r="29613" x14ac:dyDescent="0.25"/>
    <row r="29614" x14ac:dyDescent="0.25"/>
    <row r="29615" x14ac:dyDescent="0.25"/>
    <row r="29616" x14ac:dyDescent="0.25"/>
    <row r="29617" x14ac:dyDescent="0.25"/>
    <row r="29618" x14ac:dyDescent="0.25"/>
    <row r="29619" x14ac:dyDescent="0.25"/>
    <row r="29620" x14ac:dyDescent="0.25"/>
    <row r="29621" x14ac:dyDescent="0.25"/>
    <row r="29622" x14ac:dyDescent="0.25"/>
    <row r="29623" x14ac:dyDescent="0.25"/>
    <row r="29624" x14ac:dyDescent="0.25"/>
    <row r="29625" x14ac:dyDescent="0.25"/>
    <row r="29626" x14ac:dyDescent="0.25"/>
    <row r="29627" x14ac:dyDescent="0.25"/>
    <row r="29628" x14ac:dyDescent="0.25"/>
    <row r="29629" x14ac:dyDescent="0.25"/>
    <row r="29630" x14ac:dyDescent="0.25"/>
    <row r="29631" x14ac:dyDescent="0.25"/>
    <row r="29632" x14ac:dyDescent="0.25"/>
    <row r="29633" x14ac:dyDescent="0.25"/>
    <row r="29634" x14ac:dyDescent="0.25"/>
    <row r="29635" x14ac:dyDescent="0.25"/>
    <row r="29636" x14ac:dyDescent="0.25"/>
    <row r="29637" x14ac:dyDescent="0.25"/>
    <row r="29638" x14ac:dyDescent="0.25"/>
    <row r="29639" x14ac:dyDescent="0.25"/>
    <row r="29640" x14ac:dyDescent="0.25"/>
    <row r="29641" x14ac:dyDescent="0.25"/>
    <row r="29642" x14ac:dyDescent="0.25"/>
    <row r="29643" x14ac:dyDescent="0.25"/>
    <row r="29644" x14ac:dyDescent="0.25"/>
    <row r="29645" x14ac:dyDescent="0.25"/>
    <row r="29646" x14ac:dyDescent="0.25"/>
    <row r="29647" x14ac:dyDescent="0.25"/>
    <row r="29648" x14ac:dyDescent="0.25"/>
    <row r="29649" x14ac:dyDescent="0.25"/>
    <row r="29650" x14ac:dyDescent="0.25"/>
    <row r="29651" x14ac:dyDescent="0.25"/>
    <row r="29652" x14ac:dyDescent="0.25"/>
    <row r="29653" x14ac:dyDescent="0.25"/>
    <row r="29654" x14ac:dyDescent="0.25"/>
    <row r="29655" x14ac:dyDescent="0.25"/>
    <row r="29656" x14ac:dyDescent="0.25"/>
    <row r="29657" x14ac:dyDescent="0.25"/>
    <row r="29658" x14ac:dyDescent="0.25"/>
    <row r="29659" x14ac:dyDescent="0.25"/>
    <row r="29660" x14ac:dyDescent="0.25"/>
    <row r="29661" x14ac:dyDescent="0.25"/>
    <row r="29662" x14ac:dyDescent="0.25"/>
    <row r="29663" x14ac:dyDescent="0.25"/>
    <row r="29664" x14ac:dyDescent="0.25"/>
    <row r="29665" x14ac:dyDescent="0.25"/>
    <row r="29666" x14ac:dyDescent="0.25"/>
    <row r="29667" x14ac:dyDescent="0.25"/>
    <row r="29668" x14ac:dyDescent="0.25"/>
    <row r="29669" x14ac:dyDescent="0.25"/>
    <row r="29670" x14ac:dyDescent="0.25"/>
    <row r="29671" x14ac:dyDescent="0.25"/>
    <row r="29672" x14ac:dyDescent="0.25"/>
    <row r="29673" x14ac:dyDescent="0.25"/>
    <row r="29674" x14ac:dyDescent="0.25"/>
    <row r="29675" x14ac:dyDescent="0.25"/>
    <row r="29676" x14ac:dyDescent="0.25"/>
    <row r="29677" x14ac:dyDescent="0.25"/>
    <row r="29678" x14ac:dyDescent="0.25"/>
    <row r="29679" x14ac:dyDescent="0.25"/>
    <row r="29680" x14ac:dyDescent="0.25"/>
    <row r="29681" x14ac:dyDescent="0.25"/>
    <row r="29682" x14ac:dyDescent="0.25"/>
    <row r="29683" x14ac:dyDescent="0.25"/>
    <row r="29684" x14ac:dyDescent="0.25"/>
    <row r="29685" x14ac:dyDescent="0.25"/>
    <row r="29686" x14ac:dyDescent="0.25"/>
    <row r="29687" x14ac:dyDescent="0.25"/>
    <row r="29688" x14ac:dyDescent="0.25"/>
    <row r="29689" x14ac:dyDescent="0.25"/>
    <row r="29690" x14ac:dyDescent="0.25"/>
    <row r="29691" x14ac:dyDescent="0.25"/>
    <row r="29692" x14ac:dyDescent="0.25"/>
    <row r="29693" x14ac:dyDescent="0.25"/>
    <row r="29694" x14ac:dyDescent="0.25"/>
    <row r="29695" x14ac:dyDescent="0.25"/>
    <row r="29696" x14ac:dyDescent="0.25"/>
    <row r="29697" x14ac:dyDescent="0.25"/>
    <row r="29698" x14ac:dyDescent="0.25"/>
    <row r="29699" x14ac:dyDescent="0.25"/>
    <row r="29700" x14ac:dyDescent="0.25"/>
    <row r="29701" x14ac:dyDescent="0.25"/>
    <row r="29702" x14ac:dyDescent="0.25"/>
    <row r="29703" x14ac:dyDescent="0.25"/>
    <row r="29704" x14ac:dyDescent="0.25"/>
    <row r="29705" x14ac:dyDescent="0.25"/>
    <row r="29706" x14ac:dyDescent="0.25"/>
    <row r="29707" x14ac:dyDescent="0.25"/>
    <row r="29708" x14ac:dyDescent="0.25"/>
    <row r="29709" x14ac:dyDescent="0.25"/>
    <row r="29710" x14ac:dyDescent="0.25"/>
    <row r="29711" x14ac:dyDescent="0.25"/>
    <row r="29712" x14ac:dyDescent="0.25"/>
    <row r="29713" x14ac:dyDescent="0.25"/>
    <row r="29714" x14ac:dyDescent="0.25"/>
    <row r="29715" x14ac:dyDescent="0.25"/>
    <row r="29716" x14ac:dyDescent="0.25"/>
    <row r="29717" x14ac:dyDescent="0.25"/>
    <row r="29718" x14ac:dyDescent="0.25"/>
    <row r="29719" x14ac:dyDescent="0.25"/>
    <row r="29720" x14ac:dyDescent="0.25"/>
    <row r="29721" x14ac:dyDescent="0.25"/>
    <row r="29722" x14ac:dyDescent="0.25"/>
    <row r="29723" x14ac:dyDescent="0.25"/>
    <row r="29724" x14ac:dyDescent="0.25"/>
    <row r="29725" x14ac:dyDescent="0.25"/>
    <row r="29726" x14ac:dyDescent="0.25"/>
    <row r="29727" x14ac:dyDescent="0.25"/>
    <row r="29728" x14ac:dyDescent="0.25"/>
    <row r="29729" x14ac:dyDescent="0.25"/>
    <row r="29730" x14ac:dyDescent="0.25"/>
    <row r="29731" x14ac:dyDescent="0.25"/>
    <row r="29732" x14ac:dyDescent="0.25"/>
    <row r="29733" x14ac:dyDescent="0.25"/>
    <row r="29734" x14ac:dyDescent="0.25"/>
    <row r="29735" x14ac:dyDescent="0.25"/>
    <row r="29736" x14ac:dyDescent="0.25"/>
    <row r="29737" x14ac:dyDescent="0.25"/>
    <row r="29738" x14ac:dyDescent="0.25"/>
    <row r="29739" x14ac:dyDescent="0.25"/>
    <row r="29740" x14ac:dyDescent="0.25"/>
    <row r="29741" x14ac:dyDescent="0.25"/>
    <row r="29742" x14ac:dyDescent="0.25"/>
    <row r="29743" x14ac:dyDescent="0.25"/>
    <row r="29744" x14ac:dyDescent="0.25"/>
    <row r="29745" x14ac:dyDescent="0.25"/>
    <row r="29746" x14ac:dyDescent="0.25"/>
    <row r="29747" x14ac:dyDescent="0.25"/>
    <row r="29748" x14ac:dyDescent="0.25"/>
    <row r="29749" x14ac:dyDescent="0.25"/>
    <row r="29750" x14ac:dyDescent="0.25"/>
    <row r="29751" x14ac:dyDescent="0.25"/>
    <row r="29752" x14ac:dyDescent="0.25"/>
    <row r="29753" x14ac:dyDescent="0.25"/>
    <row r="29754" x14ac:dyDescent="0.25"/>
    <row r="29755" x14ac:dyDescent="0.25"/>
    <row r="29756" x14ac:dyDescent="0.25"/>
    <row r="29757" x14ac:dyDescent="0.25"/>
    <row r="29758" x14ac:dyDescent="0.25"/>
    <row r="29759" x14ac:dyDescent="0.25"/>
    <row r="29760" x14ac:dyDescent="0.25"/>
    <row r="29761" x14ac:dyDescent="0.25"/>
    <row r="29762" x14ac:dyDescent="0.25"/>
    <row r="29763" x14ac:dyDescent="0.25"/>
    <row r="29764" x14ac:dyDescent="0.25"/>
    <row r="29765" x14ac:dyDescent="0.25"/>
    <row r="29766" x14ac:dyDescent="0.25"/>
    <row r="29767" x14ac:dyDescent="0.25"/>
    <row r="29768" x14ac:dyDescent="0.25"/>
    <row r="29769" x14ac:dyDescent="0.25"/>
    <row r="29770" x14ac:dyDescent="0.25"/>
    <row r="29771" x14ac:dyDescent="0.25"/>
    <row r="29772" x14ac:dyDescent="0.25"/>
    <row r="29773" x14ac:dyDescent="0.25"/>
    <row r="29774" x14ac:dyDescent="0.25"/>
    <row r="29775" x14ac:dyDescent="0.25"/>
    <row r="29776" x14ac:dyDescent="0.25"/>
    <row r="29777" x14ac:dyDescent="0.25"/>
    <row r="29778" x14ac:dyDescent="0.25"/>
    <row r="29779" x14ac:dyDescent="0.25"/>
    <row r="29780" x14ac:dyDescent="0.25"/>
    <row r="29781" x14ac:dyDescent="0.25"/>
    <row r="29782" x14ac:dyDescent="0.25"/>
    <row r="29783" x14ac:dyDescent="0.25"/>
    <row r="29784" x14ac:dyDescent="0.25"/>
    <row r="29785" x14ac:dyDescent="0.25"/>
    <row r="29786" x14ac:dyDescent="0.25"/>
    <row r="29787" x14ac:dyDescent="0.25"/>
    <row r="29788" x14ac:dyDescent="0.25"/>
    <row r="29789" x14ac:dyDescent="0.25"/>
    <row r="29790" x14ac:dyDescent="0.25"/>
    <row r="29791" x14ac:dyDescent="0.25"/>
    <row r="29792" x14ac:dyDescent="0.25"/>
    <row r="29793" x14ac:dyDescent="0.25"/>
    <row r="29794" x14ac:dyDescent="0.25"/>
    <row r="29795" x14ac:dyDescent="0.25"/>
    <row r="29796" x14ac:dyDescent="0.25"/>
    <row r="29797" x14ac:dyDescent="0.25"/>
    <row r="29798" x14ac:dyDescent="0.25"/>
    <row r="29799" x14ac:dyDescent="0.25"/>
    <row r="29800" x14ac:dyDescent="0.25"/>
    <row r="29801" x14ac:dyDescent="0.25"/>
    <row r="29802" x14ac:dyDescent="0.25"/>
    <row r="29803" x14ac:dyDescent="0.25"/>
    <row r="29804" x14ac:dyDescent="0.25"/>
    <row r="29805" x14ac:dyDescent="0.25"/>
    <row r="29806" x14ac:dyDescent="0.25"/>
    <row r="29807" x14ac:dyDescent="0.25"/>
    <row r="29808" x14ac:dyDescent="0.25"/>
    <row r="29809" x14ac:dyDescent="0.25"/>
    <row r="29810" x14ac:dyDescent="0.25"/>
    <row r="29811" x14ac:dyDescent="0.25"/>
    <row r="29812" x14ac:dyDescent="0.25"/>
    <row r="29813" x14ac:dyDescent="0.25"/>
    <row r="29814" x14ac:dyDescent="0.25"/>
    <row r="29815" x14ac:dyDescent="0.25"/>
    <row r="29816" x14ac:dyDescent="0.25"/>
    <row r="29817" x14ac:dyDescent="0.25"/>
    <row r="29818" x14ac:dyDescent="0.25"/>
    <row r="29819" x14ac:dyDescent="0.25"/>
    <row r="29820" x14ac:dyDescent="0.25"/>
    <row r="29821" x14ac:dyDescent="0.25"/>
    <row r="29822" x14ac:dyDescent="0.25"/>
    <row r="29823" x14ac:dyDescent="0.25"/>
    <row r="29824" x14ac:dyDescent="0.25"/>
    <row r="29825" x14ac:dyDescent="0.25"/>
    <row r="29826" x14ac:dyDescent="0.25"/>
    <row r="29827" x14ac:dyDescent="0.25"/>
    <row r="29828" x14ac:dyDescent="0.25"/>
    <row r="29829" x14ac:dyDescent="0.25"/>
    <row r="29830" x14ac:dyDescent="0.25"/>
    <row r="29831" x14ac:dyDescent="0.25"/>
    <row r="29832" x14ac:dyDescent="0.25"/>
    <row r="29833" x14ac:dyDescent="0.25"/>
    <row r="29834" x14ac:dyDescent="0.25"/>
    <row r="29835" x14ac:dyDescent="0.25"/>
    <row r="29836" x14ac:dyDescent="0.25"/>
    <row r="29837" x14ac:dyDescent="0.25"/>
    <row r="29838" x14ac:dyDescent="0.25"/>
    <row r="29839" x14ac:dyDescent="0.25"/>
    <row r="29840" x14ac:dyDescent="0.25"/>
    <row r="29841" x14ac:dyDescent="0.25"/>
    <row r="29842" x14ac:dyDescent="0.25"/>
    <row r="29843" x14ac:dyDescent="0.25"/>
    <row r="29844" x14ac:dyDescent="0.25"/>
    <row r="29845" x14ac:dyDescent="0.25"/>
    <row r="29846" x14ac:dyDescent="0.25"/>
    <row r="29847" x14ac:dyDescent="0.25"/>
    <row r="29848" x14ac:dyDescent="0.25"/>
    <row r="29849" x14ac:dyDescent="0.25"/>
    <row r="29850" x14ac:dyDescent="0.25"/>
    <row r="29851" x14ac:dyDescent="0.25"/>
    <row r="29852" x14ac:dyDescent="0.25"/>
    <row r="29853" x14ac:dyDescent="0.25"/>
    <row r="29854" x14ac:dyDescent="0.25"/>
    <row r="29855" x14ac:dyDescent="0.25"/>
    <row r="29856" x14ac:dyDescent="0.25"/>
    <row r="29857" x14ac:dyDescent="0.25"/>
    <row r="29858" x14ac:dyDescent="0.25"/>
    <row r="29859" x14ac:dyDescent="0.25"/>
    <row r="29860" x14ac:dyDescent="0.25"/>
    <row r="29861" x14ac:dyDescent="0.25"/>
    <row r="29862" x14ac:dyDescent="0.25"/>
    <row r="29863" x14ac:dyDescent="0.25"/>
    <row r="29864" x14ac:dyDescent="0.25"/>
    <row r="29865" x14ac:dyDescent="0.25"/>
    <row r="29866" x14ac:dyDescent="0.25"/>
    <row r="29867" x14ac:dyDescent="0.25"/>
    <row r="29868" x14ac:dyDescent="0.25"/>
    <row r="29869" x14ac:dyDescent="0.25"/>
    <row r="29870" x14ac:dyDescent="0.25"/>
    <row r="29871" x14ac:dyDescent="0.25"/>
    <row r="29872" x14ac:dyDescent="0.25"/>
    <row r="29873" x14ac:dyDescent="0.25"/>
    <row r="29874" x14ac:dyDescent="0.25"/>
    <row r="29875" x14ac:dyDescent="0.25"/>
    <row r="29876" x14ac:dyDescent="0.25"/>
    <row r="29877" x14ac:dyDescent="0.25"/>
    <row r="29878" x14ac:dyDescent="0.25"/>
    <row r="29879" x14ac:dyDescent="0.25"/>
    <row r="29880" x14ac:dyDescent="0.25"/>
    <row r="29881" x14ac:dyDescent="0.25"/>
    <row r="29882" x14ac:dyDescent="0.25"/>
    <row r="29883" x14ac:dyDescent="0.25"/>
    <row r="29884" x14ac:dyDescent="0.25"/>
    <row r="29885" x14ac:dyDescent="0.25"/>
    <row r="29886" x14ac:dyDescent="0.25"/>
    <row r="29887" x14ac:dyDescent="0.25"/>
    <row r="29888" x14ac:dyDescent="0.25"/>
    <row r="29889" x14ac:dyDescent="0.25"/>
    <row r="29890" x14ac:dyDescent="0.25"/>
    <row r="29891" x14ac:dyDescent="0.25"/>
    <row r="29892" x14ac:dyDescent="0.25"/>
    <row r="29893" x14ac:dyDescent="0.25"/>
    <row r="29894" x14ac:dyDescent="0.25"/>
    <row r="29895" x14ac:dyDescent="0.25"/>
    <row r="29896" x14ac:dyDescent="0.25"/>
    <row r="29897" x14ac:dyDescent="0.25"/>
    <row r="29898" x14ac:dyDescent="0.25"/>
    <row r="29899" x14ac:dyDescent="0.25"/>
    <row r="29900" x14ac:dyDescent="0.25"/>
    <row r="29901" x14ac:dyDescent="0.25"/>
    <row r="29902" x14ac:dyDescent="0.25"/>
    <row r="29903" x14ac:dyDescent="0.25"/>
    <row r="29904" x14ac:dyDescent="0.25"/>
    <row r="29905" x14ac:dyDescent="0.25"/>
    <row r="29906" x14ac:dyDescent="0.25"/>
    <row r="29907" x14ac:dyDescent="0.25"/>
    <row r="29908" x14ac:dyDescent="0.25"/>
    <row r="29909" x14ac:dyDescent="0.25"/>
    <row r="29910" x14ac:dyDescent="0.25"/>
    <row r="29911" x14ac:dyDescent="0.25"/>
    <row r="29912" x14ac:dyDescent="0.25"/>
    <row r="29913" x14ac:dyDescent="0.25"/>
    <row r="29914" x14ac:dyDescent="0.25"/>
    <row r="29915" x14ac:dyDescent="0.25"/>
    <row r="29916" x14ac:dyDescent="0.25"/>
    <row r="29917" x14ac:dyDescent="0.25"/>
    <row r="29918" x14ac:dyDescent="0.25"/>
    <row r="29919" x14ac:dyDescent="0.25"/>
    <row r="29920" x14ac:dyDescent="0.25"/>
    <row r="29921" x14ac:dyDescent="0.25"/>
    <row r="29922" x14ac:dyDescent="0.25"/>
    <row r="29923" x14ac:dyDescent="0.25"/>
    <row r="29924" x14ac:dyDescent="0.25"/>
    <row r="29925" x14ac:dyDescent="0.25"/>
    <row r="29926" x14ac:dyDescent="0.25"/>
    <row r="29927" x14ac:dyDescent="0.25"/>
    <row r="29928" x14ac:dyDescent="0.25"/>
    <row r="29929" x14ac:dyDescent="0.25"/>
    <row r="29930" x14ac:dyDescent="0.25"/>
    <row r="29931" x14ac:dyDescent="0.25"/>
    <row r="29932" x14ac:dyDescent="0.25"/>
    <row r="29933" x14ac:dyDescent="0.25"/>
    <row r="29934" x14ac:dyDescent="0.25"/>
    <row r="29935" x14ac:dyDescent="0.25"/>
    <row r="29936" x14ac:dyDescent="0.25"/>
    <row r="29937" x14ac:dyDescent="0.25"/>
    <row r="29938" x14ac:dyDescent="0.25"/>
    <row r="29939" x14ac:dyDescent="0.25"/>
    <row r="29940" x14ac:dyDescent="0.25"/>
    <row r="29941" x14ac:dyDescent="0.25"/>
    <row r="29942" x14ac:dyDescent="0.25"/>
    <row r="29943" x14ac:dyDescent="0.25"/>
    <row r="29944" x14ac:dyDescent="0.25"/>
    <row r="29945" x14ac:dyDescent="0.25"/>
    <row r="29946" x14ac:dyDescent="0.25"/>
    <row r="29947" x14ac:dyDescent="0.25"/>
    <row r="29948" x14ac:dyDescent="0.25"/>
    <row r="29949" x14ac:dyDescent="0.25"/>
    <row r="29950" x14ac:dyDescent="0.25"/>
    <row r="29951" x14ac:dyDescent="0.25"/>
    <row r="29952" x14ac:dyDescent="0.25"/>
    <row r="29953" x14ac:dyDescent="0.25"/>
    <row r="29954" x14ac:dyDescent="0.25"/>
    <row r="29955" x14ac:dyDescent="0.25"/>
    <row r="29956" x14ac:dyDescent="0.25"/>
    <row r="29957" x14ac:dyDescent="0.25"/>
    <row r="29958" x14ac:dyDescent="0.25"/>
    <row r="29959" x14ac:dyDescent="0.25"/>
    <row r="29960" x14ac:dyDescent="0.25"/>
    <row r="29961" x14ac:dyDescent="0.25"/>
    <row r="29962" x14ac:dyDescent="0.25"/>
    <row r="29963" x14ac:dyDescent="0.25"/>
    <row r="29964" x14ac:dyDescent="0.25"/>
    <row r="29965" x14ac:dyDescent="0.25"/>
    <row r="29966" x14ac:dyDescent="0.25"/>
    <row r="29967" x14ac:dyDescent="0.25"/>
    <row r="29968" x14ac:dyDescent="0.25"/>
    <row r="29969" x14ac:dyDescent="0.25"/>
    <row r="29970" x14ac:dyDescent="0.25"/>
    <row r="29971" x14ac:dyDescent="0.25"/>
    <row r="29972" x14ac:dyDescent="0.25"/>
    <row r="29973" x14ac:dyDescent="0.25"/>
    <row r="29974" x14ac:dyDescent="0.25"/>
    <row r="29975" x14ac:dyDescent="0.25"/>
    <row r="29976" x14ac:dyDescent="0.25"/>
    <row r="29977" x14ac:dyDescent="0.25"/>
    <row r="29978" x14ac:dyDescent="0.25"/>
    <row r="29979" x14ac:dyDescent="0.25"/>
    <row r="29980" x14ac:dyDescent="0.25"/>
    <row r="29981" x14ac:dyDescent="0.25"/>
    <row r="29982" x14ac:dyDescent="0.25"/>
    <row r="29983" x14ac:dyDescent="0.25"/>
    <row r="29984" x14ac:dyDescent="0.25"/>
    <row r="29985" x14ac:dyDescent="0.25"/>
    <row r="29986" x14ac:dyDescent="0.25"/>
    <row r="29987" x14ac:dyDescent="0.25"/>
    <row r="29988" x14ac:dyDescent="0.25"/>
    <row r="29989" x14ac:dyDescent="0.25"/>
    <row r="29990" x14ac:dyDescent="0.25"/>
    <row r="29991" x14ac:dyDescent="0.25"/>
    <row r="29992" x14ac:dyDescent="0.25"/>
    <row r="29993" x14ac:dyDescent="0.25"/>
    <row r="29994" x14ac:dyDescent="0.25"/>
    <row r="29995" x14ac:dyDescent="0.25"/>
    <row r="29996" x14ac:dyDescent="0.25"/>
    <row r="29997" x14ac:dyDescent="0.25"/>
    <row r="29998" x14ac:dyDescent="0.25"/>
    <row r="29999" x14ac:dyDescent="0.25"/>
    <row r="30000" x14ac:dyDescent="0.25"/>
    <row r="30001" x14ac:dyDescent="0.25"/>
    <row r="30002" x14ac:dyDescent="0.25"/>
    <row r="30003" x14ac:dyDescent="0.25"/>
    <row r="30004" x14ac:dyDescent="0.25"/>
    <row r="30005" x14ac:dyDescent="0.25"/>
    <row r="30006" x14ac:dyDescent="0.25"/>
    <row r="30007" x14ac:dyDescent="0.25"/>
    <row r="30008" x14ac:dyDescent="0.25"/>
    <row r="30009" x14ac:dyDescent="0.25"/>
    <row r="30010" x14ac:dyDescent="0.25"/>
    <row r="30011" x14ac:dyDescent="0.25"/>
    <row r="30012" x14ac:dyDescent="0.25"/>
    <row r="30013" x14ac:dyDescent="0.25"/>
    <row r="30014" x14ac:dyDescent="0.25"/>
    <row r="30015" x14ac:dyDescent="0.25"/>
    <row r="30016" x14ac:dyDescent="0.25"/>
    <row r="30017" x14ac:dyDescent="0.25"/>
    <row r="30018" x14ac:dyDescent="0.25"/>
    <row r="30019" x14ac:dyDescent="0.25"/>
    <row r="30020" x14ac:dyDescent="0.25"/>
    <row r="30021" x14ac:dyDescent="0.25"/>
    <row r="30022" x14ac:dyDescent="0.25"/>
    <row r="30023" x14ac:dyDescent="0.25"/>
    <row r="30024" x14ac:dyDescent="0.25"/>
    <row r="30025" x14ac:dyDescent="0.25"/>
    <row r="30026" x14ac:dyDescent="0.25"/>
    <row r="30027" x14ac:dyDescent="0.25"/>
    <row r="30028" x14ac:dyDescent="0.25"/>
    <row r="30029" x14ac:dyDescent="0.25"/>
    <row r="30030" x14ac:dyDescent="0.25"/>
    <row r="30031" x14ac:dyDescent="0.25"/>
    <row r="30032" x14ac:dyDescent="0.25"/>
    <row r="30033" x14ac:dyDescent="0.25"/>
    <row r="30034" x14ac:dyDescent="0.25"/>
    <row r="30035" x14ac:dyDescent="0.25"/>
    <row r="30036" x14ac:dyDescent="0.25"/>
    <row r="30037" x14ac:dyDescent="0.25"/>
    <row r="30038" x14ac:dyDescent="0.25"/>
    <row r="30039" x14ac:dyDescent="0.25"/>
    <row r="30040" x14ac:dyDescent="0.25"/>
    <row r="30041" x14ac:dyDescent="0.25"/>
    <row r="30042" x14ac:dyDescent="0.25"/>
    <row r="30043" x14ac:dyDescent="0.25"/>
    <row r="30044" x14ac:dyDescent="0.25"/>
    <row r="30045" x14ac:dyDescent="0.25"/>
    <row r="30046" x14ac:dyDescent="0.25"/>
    <row r="30047" x14ac:dyDescent="0.25"/>
    <row r="30048" x14ac:dyDescent="0.25"/>
    <row r="30049" x14ac:dyDescent="0.25"/>
    <row r="30050" x14ac:dyDescent="0.25"/>
    <row r="30051" x14ac:dyDescent="0.25"/>
    <row r="30052" x14ac:dyDescent="0.25"/>
    <row r="30053" x14ac:dyDescent="0.25"/>
    <row r="30054" x14ac:dyDescent="0.25"/>
    <row r="30055" x14ac:dyDescent="0.25"/>
    <row r="30056" x14ac:dyDescent="0.25"/>
    <row r="30057" x14ac:dyDescent="0.25"/>
    <row r="30058" x14ac:dyDescent="0.25"/>
    <row r="30059" x14ac:dyDescent="0.25"/>
    <row r="30060" x14ac:dyDescent="0.25"/>
    <row r="30061" x14ac:dyDescent="0.25"/>
    <row r="30062" x14ac:dyDescent="0.25"/>
    <row r="30063" x14ac:dyDescent="0.25"/>
    <row r="30064" x14ac:dyDescent="0.25"/>
    <row r="30065" x14ac:dyDescent="0.25"/>
    <row r="30066" x14ac:dyDescent="0.25"/>
    <row r="30067" x14ac:dyDescent="0.25"/>
    <row r="30068" x14ac:dyDescent="0.25"/>
    <row r="30069" x14ac:dyDescent="0.25"/>
    <row r="30070" x14ac:dyDescent="0.25"/>
    <row r="30071" x14ac:dyDescent="0.25"/>
    <row r="30072" x14ac:dyDescent="0.25"/>
    <row r="30073" x14ac:dyDescent="0.25"/>
    <row r="30074" x14ac:dyDescent="0.25"/>
    <row r="30075" x14ac:dyDescent="0.25"/>
    <row r="30076" x14ac:dyDescent="0.25"/>
    <row r="30077" x14ac:dyDescent="0.25"/>
    <row r="30078" x14ac:dyDescent="0.25"/>
    <row r="30079" x14ac:dyDescent="0.25"/>
    <row r="30080" x14ac:dyDescent="0.25"/>
    <row r="30081" x14ac:dyDescent="0.25"/>
    <row r="30082" x14ac:dyDescent="0.25"/>
    <row r="30083" x14ac:dyDescent="0.25"/>
    <row r="30084" x14ac:dyDescent="0.25"/>
    <row r="30085" x14ac:dyDescent="0.25"/>
    <row r="30086" x14ac:dyDescent="0.25"/>
    <row r="30087" x14ac:dyDescent="0.25"/>
    <row r="30088" x14ac:dyDescent="0.25"/>
    <row r="30089" x14ac:dyDescent="0.25"/>
    <row r="30090" x14ac:dyDescent="0.25"/>
    <row r="30091" x14ac:dyDescent="0.25"/>
    <row r="30092" x14ac:dyDescent="0.25"/>
    <row r="30093" x14ac:dyDescent="0.25"/>
    <row r="30094" x14ac:dyDescent="0.25"/>
    <row r="30095" x14ac:dyDescent="0.25"/>
    <row r="30096" x14ac:dyDescent="0.25"/>
    <row r="30097" x14ac:dyDescent="0.25"/>
    <row r="30098" x14ac:dyDescent="0.25"/>
    <row r="30099" x14ac:dyDescent="0.25"/>
    <row r="30100" x14ac:dyDescent="0.25"/>
    <row r="30101" x14ac:dyDescent="0.25"/>
    <row r="30102" x14ac:dyDescent="0.25"/>
    <row r="30103" x14ac:dyDescent="0.25"/>
    <row r="30104" x14ac:dyDescent="0.25"/>
    <row r="30105" x14ac:dyDescent="0.25"/>
    <row r="30106" x14ac:dyDescent="0.25"/>
    <row r="30107" x14ac:dyDescent="0.25"/>
    <row r="30108" x14ac:dyDescent="0.25"/>
    <row r="30109" x14ac:dyDescent="0.25"/>
    <row r="30110" x14ac:dyDescent="0.25"/>
    <row r="30111" x14ac:dyDescent="0.25"/>
    <row r="30112" x14ac:dyDescent="0.25"/>
    <row r="30113" x14ac:dyDescent="0.25"/>
    <row r="30114" x14ac:dyDescent="0.25"/>
    <row r="30115" x14ac:dyDescent="0.25"/>
    <row r="30116" x14ac:dyDescent="0.25"/>
    <row r="30117" x14ac:dyDescent="0.25"/>
    <row r="30118" x14ac:dyDescent="0.25"/>
    <row r="30119" x14ac:dyDescent="0.25"/>
    <row r="30120" x14ac:dyDescent="0.25"/>
    <row r="30121" x14ac:dyDescent="0.25"/>
    <row r="30122" x14ac:dyDescent="0.25"/>
    <row r="30123" x14ac:dyDescent="0.25"/>
    <row r="30124" x14ac:dyDescent="0.25"/>
    <row r="30125" x14ac:dyDescent="0.25"/>
    <row r="30126" x14ac:dyDescent="0.25"/>
    <row r="30127" x14ac:dyDescent="0.25"/>
    <row r="30128" x14ac:dyDescent="0.25"/>
    <row r="30129" x14ac:dyDescent="0.25"/>
    <row r="30130" x14ac:dyDescent="0.25"/>
    <row r="30131" x14ac:dyDescent="0.25"/>
    <row r="30132" x14ac:dyDescent="0.25"/>
    <row r="30133" x14ac:dyDescent="0.25"/>
    <row r="30134" x14ac:dyDescent="0.25"/>
    <row r="30135" x14ac:dyDescent="0.25"/>
    <row r="30136" x14ac:dyDescent="0.25"/>
    <row r="30137" x14ac:dyDescent="0.25"/>
    <row r="30138" x14ac:dyDescent="0.25"/>
    <row r="30139" x14ac:dyDescent="0.25"/>
    <row r="30140" x14ac:dyDescent="0.25"/>
    <row r="30141" x14ac:dyDescent="0.25"/>
    <row r="30142" x14ac:dyDescent="0.25"/>
    <row r="30143" x14ac:dyDescent="0.25"/>
    <row r="30144" x14ac:dyDescent="0.25"/>
    <row r="30145" x14ac:dyDescent="0.25"/>
    <row r="30146" x14ac:dyDescent="0.25"/>
    <row r="30147" x14ac:dyDescent="0.25"/>
    <row r="30148" x14ac:dyDescent="0.25"/>
    <row r="30149" x14ac:dyDescent="0.25"/>
    <row r="30150" x14ac:dyDescent="0.25"/>
    <row r="30151" x14ac:dyDescent="0.25"/>
    <row r="30152" x14ac:dyDescent="0.25"/>
    <row r="30153" x14ac:dyDescent="0.25"/>
    <row r="30154" x14ac:dyDescent="0.25"/>
    <row r="30155" x14ac:dyDescent="0.25"/>
    <row r="30156" x14ac:dyDescent="0.25"/>
    <row r="30157" x14ac:dyDescent="0.25"/>
    <row r="30158" x14ac:dyDescent="0.25"/>
    <row r="30159" x14ac:dyDescent="0.25"/>
    <row r="30160" x14ac:dyDescent="0.25"/>
    <row r="30161" x14ac:dyDescent="0.25"/>
    <row r="30162" x14ac:dyDescent="0.25"/>
    <row r="30163" x14ac:dyDescent="0.25"/>
    <row r="30164" x14ac:dyDescent="0.25"/>
    <row r="30165" x14ac:dyDescent="0.25"/>
    <row r="30166" x14ac:dyDescent="0.25"/>
    <row r="30167" x14ac:dyDescent="0.25"/>
    <row r="30168" x14ac:dyDescent="0.25"/>
    <row r="30169" x14ac:dyDescent="0.25"/>
    <row r="30170" x14ac:dyDescent="0.25"/>
    <row r="30171" x14ac:dyDescent="0.25"/>
    <row r="30172" x14ac:dyDescent="0.25"/>
    <row r="30173" x14ac:dyDescent="0.25"/>
    <row r="30174" x14ac:dyDescent="0.25"/>
    <row r="30175" x14ac:dyDescent="0.25"/>
    <row r="30176" x14ac:dyDescent="0.25"/>
    <row r="30177" x14ac:dyDescent="0.25"/>
    <row r="30178" x14ac:dyDescent="0.25"/>
    <row r="30179" x14ac:dyDescent="0.25"/>
    <row r="30180" x14ac:dyDescent="0.25"/>
    <row r="30181" x14ac:dyDescent="0.25"/>
    <row r="30182" x14ac:dyDescent="0.25"/>
    <row r="30183" x14ac:dyDescent="0.25"/>
    <row r="30184" x14ac:dyDescent="0.25"/>
    <row r="30185" x14ac:dyDescent="0.25"/>
    <row r="30186" x14ac:dyDescent="0.25"/>
    <row r="30187" x14ac:dyDescent="0.25"/>
    <row r="30188" x14ac:dyDescent="0.25"/>
    <row r="30189" x14ac:dyDescent="0.25"/>
    <row r="30190" x14ac:dyDescent="0.25"/>
    <row r="30191" x14ac:dyDescent="0.25"/>
    <row r="30192" x14ac:dyDescent="0.25"/>
    <row r="30193" x14ac:dyDescent="0.25"/>
    <row r="30194" x14ac:dyDescent="0.25"/>
    <row r="30195" x14ac:dyDescent="0.25"/>
    <row r="30196" x14ac:dyDescent="0.25"/>
    <row r="30197" x14ac:dyDescent="0.25"/>
    <row r="30198" x14ac:dyDescent="0.25"/>
    <row r="30199" x14ac:dyDescent="0.25"/>
    <row r="30200" x14ac:dyDescent="0.25"/>
    <row r="30201" x14ac:dyDescent="0.25"/>
    <row r="30202" x14ac:dyDescent="0.25"/>
    <row r="30203" x14ac:dyDescent="0.25"/>
    <row r="30204" x14ac:dyDescent="0.25"/>
    <row r="30205" x14ac:dyDescent="0.25"/>
    <row r="30206" x14ac:dyDescent="0.25"/>
    <row r="30207" x14ac:dyDescent="0.25"/>
    <row r="30208" x14ac:dyDescent="0.25"/>
    <row r="30209" x14ac:dyDescent="0.25"/>
    <row r="30210" x14ac:dyDescent="0.25"/>
    <row r="30211" x14ac:dyDescent="0.25"/>
    <row r="30212" x14ac:dyDescent="0.25"/>
    <row r="30213" x14ac:dyDescent="0.25"/>
    <row r="30214" x14ac:dyDescent="0.25"/>
    <row r="30215" x14ac:dyDescent="0.25"/>
    <row r="30216" x14ac:dyDescent="0.25"/>
    <row r="30217" x14ac:dyDescent="0.25"/>
    <row r="30218" x14ac:dyDescent="0.25"/>
    <row r="30219" x14ac:dyDescent="0.25"/>
    <row r="30220" x14ac:dyDescent="0.25"/>
    <row r="30221" x14ac:dyDescent="0.25"/>
    <row r="30222" x14ac:dyDescent="0.25"/>
    <row r="30223" x14ac:dyDescent="0.25"/>
    <row r="30224" x14ac:dyDescent="0.25"/>
    <row r="30225" x14ac:dyDescent="0.25"/>
    <row r="30226" x14ac:dyDescent="0.25"/>
    <row r="30227" x14ac:dyDescent="0.25"/>
    <row r="30228" x14ac:dyDescent="0.25"/>
    <row r="30229" x14ac:dyDescent="0.25"/>
    <row r="30230" x14ac:dyDescent="0.25"/>
    <row r="30231" x14ac:dyDescent="0.25"/>
    <row r="30232" x14ac:dyDescent="0.25"/>
    <row r="30233" x14ac:dyDescent="0.25"/>
    <row r="30234" x14ac:dyDescent="0.25"/>
    <row r="30235" x14ac:dyDescent="0.25"/>
    <row r="30236" x14ac:dyDescent="0.25"/>
    <row r="30237" x14ac:dyDescent="0.25"/>
    <row r="30238" x14ac:dyDescent="0.25"/>
    <row r="30239" x14ac:dyDescent="0.25"/>
    <row r="30240" x14ac:dyDescent="0.25"/>
    <row r="30241" x14ac:dyDescent="0.25"/>
    <row r="30242" x14ac:dyDescent="0.25"/>
    <row r="30243" x14ac:dyDescent="0.25"/>
    <row r="30244" x14ac:dyDescent="0.25"/>
    <row r="30245" x14ac:dyDescent="0.25"/>
    <row r="30246" x14ac:dyDescent="0.25"/>
    <row r="30247" x14ac:dyDescent="0.25"/>
    <row r="30248" x14ac:dyDescent="0.25"/>
    <row r="30249" x14ac:dyDescent="0.25"/>
    <row r="30250" x14ac:dyDescent="0.25"/>
    <row r="30251" x14ac:dyDescent="0.25"/>
    <row r="30252" x14ac:dyDescent="0.25"/>
    <row r="30253" x14ac:dyDescent="0.25"/>
    <row r="30254" x14ac:dyDescent="0.25"/>
    <row r="30255" x14ac:dyDescent="0.25"/>
    <row r="30256" x14ac:dyDescent="0.25"/>
    <row r="30257" x14ac:dyDescent="0.25"/>
    <row r="30258" x14ac:dyDescent="0.25"/>
    <row r="30259" x14ac:dyDescent="0.25"/>
    <row r="30260" x14ac:dyDescent="0.25"/>
    <row r="30261" x14ac:dyDescent="0.25"/>
    <row r="30262" x14ac:dyDescent="0.25"/>
    <row r="30263" x14ac:dyDescent="0.25"/>
    <row r="30264" x14ac:dyDescent="0.25"/>
    <row r="30265" x14ac:dyDescent="0.25"/>
    <row r="30266" x14ac:dyDescent="0.25"/>
    <row r="30267" x14ac:dyDescent="0.25"/>
    <row r="30268" x14ac:dyDescent="0.25"/>
    <row r="30269" x14ac:dyDescent="0.25"/>
    <row r="30270" x14ac:dyDescent="0.25"/>
    <row r="30271" x14ac:dyDescent="0.25"/>
    <row r="30272" x14ac:dyDescent="0.25"/>
    <row r="30273" x14ac:dyDescent="0.25"/>
    <row r="30274" x14ac:dyDescent="0.25"/>
    <row r="30275" x14ac:dyDescent="0.25"/>
    <row r="30276" x14ac:dyDescent="0.25"/>
    <row r="30277" x14ac:dyDescent="0.25"/>
    <row r="30278" x14ac:dyDescent="0.25"/>
    <row r="30279" x14ac:dyDescent="0.25"/>
    <row r="30280" x14ac:dyDescent="0.25"/>
    <row r="30281" x14ac:dyDescent="0.25"/>
    <row r="30282" x14ac:dyDescent="0.25"/>
    <row r="30283" x14ac:dyDescent="0.25"/>
    <row r="30284" x14ac:dyDescent="0.25"/>
    <row r="30285" x14ac:dyDescent="0.25"/>
    <row r="30286" x14ac:dyDescent="0.25"/>
    <row r="30287" x14ac:dyDescent="0.25"/>
    <row r="30288" x14ac:dyDescent="0.25"/>
    <row r="30289" x14ac:dyDescent="0.25"/>
    <row r="30290" x14ac:dyDescent="0.25"/>
    <row r="30291" x14ac:dyDescent="0.25"/>
    <row r="30292" x14ac:dyDescent="0.25"/>
    <row r="30293" x14ac:dyDescent="0.25"/>
    <row r="30294" x14ac:dyDescent="0.25"/>
    <row r="30295" x14ac:dyDescent="0.25"/>
    <row r="30296" x14ac:dyDescent="0.25"/>
    <row r="30297" x14ac:dyDescent="0.25"/>
    <row r="30298" x14ac:dyDescent="0.25"/>
    <row r="30299" x14ac:dyDescent="0.25"/>
    <row r="30300" x14ac:dyDescent="0.25"/>
    <row r="30301" x14ac:dyDescent="0.25"/>
    <row r="30302" x14ac:dyDescent="0.25"/>
    <row r="30303" x14ac:dyDescent="0.25"/>
    <row r="30304" x14ac:dyDescent="0.25"/>
    <row r="30305" x14ac:dyDescent="0.25"/>
    <row r="30306" x14ac:dyDescent="0.25"/>
    <row r="30307" x14ac:dyDescent="0.25"/>
    <row r="30308" x14ac:dyDescent="0.25"/>
    <row r="30309" x14ac:dyDescent="0.25"/>
    <row r="30310" x14ac:dyDescent="0.25"/>
    <row r="30311" x14ac:dyDescent="0.25"/>
    <row r="30312" x14ac:dyDescent="0.25"/>
    <row r="30313" x14ac:dyDescent="0.25"/>
    <row r="30314" x14ac:dyDescent="0.25"/>
    <row r="30315" x14ac:dyDescent="0.25"/>
    <row r="30316" x14ac:dyDescent="0.25"/>
    <row r="30317" x14ac:dyDescent="0.25"/>
    <row r="30318" x14ac:dyDescent="0.25"/>
    <row r="30319" x14ac:dyDescent="0.25"/>
    <row r="30320" x14ac:dyDescent="0.25"/>
    <row r="30321" x14ac:dyDescent="0.25"/>
    <row r="30322" x14ac:dyDescent="0.25"/>
    <row r="30323" x14ac:dyDescent="0.25"/>
    <row r="30324" x14ac:dyDescent="0.25"/>
    <row r="30325" x14ac:dyDescent="0.25"/>
    <row r="30326" x14ac:dyDescent="0.25"/>
    <row r="30327" x14ac:dyDescent="0.25"/>
    <row r="30328" x14ac:dyDescent="0.25"/>
    <row r="30329" x14ac:dyDescent="0.25"/>
    <row r="30330" x14ac:dyDescent="0.25"/>
    <row r="30331" x14ac:dyDescent="0.25"/>
    <row r="30332" x14ac:dyDescent="0.25"/>
    <row r="30333" x14ac:dyDescent="0.25"/>
    <row r="30334" x14ac:dyDescent="0.25"/>
    <row r="30335" x14ac:dyDescent="0.25"/>
    <row r="30336" x14ac:dyDescent="0.25"/>
    <row r="30337" x14ac:dyDescent="0.25"/>
    <row r="30338" x14ac:dyDescent="0.25"/>
    <row r="30339" x14ac:dyDescent="0.25"/>
    <row r="30340" x14ac:dyDescent="0.25"/>
    <row r="30341" x14ac:dyDescent="0.25"/>
    <row r="30342" x14ac:dyDescent="0.25"/>
    <row r="30343" x14ac:dyDescent="0.25"/>
    <row r="30344" x14ac:dyDescent="0.25"/>
    <row r="30345" x14ac:dyDescent="0.25"/>
    <row r="30346" x14ac:dyDescent="0.25"/>
    <row r="30347" x14ac:dyDescent="0.25"/>
    <row r="30348" x14ac:dyDescent="0.25"/>
    <row r="30349" x14ac:dyDescent="0.25"/>
    <row r="30350" x14ac:dyDescent="0.25"/>
    <row r="30351" x14ac:dyDescent="0.25"/>
    <row r="30352" x14ac:dyDescent="0.25"/>
    <row r="30353" x14ac:dyDescent="0.25"/>
    <row r="30354" x14ac:dyDescent="0.25"/>
    <row r="30355" x14ac:dyDescent="0.25"/>
    <row r="30356" x14ac:dyDescent="0.25"/>
    <row r="30357" x14ac:dyDescent="0.25"/>
    <row r="30358" x14ac:dyDescent="0.25"/>
    <row r="30359" x14ac:dyDescent="0.25"/>
    <row r="30360" x14ac:dyDescent="0.25"/>
    <row r="30361" x14ac:dyDescent="0.25"/>
    <row r="30362" x14ac:dyDescent="0.25"/>
    <row r="30363" x14ac:dyDescent="0.25"/>
    <row r="30364" x14ac:dyDescent="0.25"/>
    <row r="30365" x14ac:dyDescent="0.25"/>
    <row r="30366" x14ac:dyDescent="0.25"/>
    <row r="30367" x14ac:dyDescent="0.25"/>
    <row r="30368" x14ac:dyDescent="0.25"/>
    <row r="30369" x14ac:dyDescent="0.25"/>
    <row r="30370" x14ac:dyDescent="0.25"/>
    <row r="30371" x14ac:dyDescent="0.25"/>
    <row r="30372" x14ac:dyDescent="0.25"/>
    <row r="30373" x14ac:dyDescent="0.25"/>
    <row r="30374" x14ac:dyDescent="0.25"/>
    <row r="30375" x14ac:dyDescent="0.25"/>
    <row r="30376" x14ac:dyDescent="0.25"/>
    <row r="30377" x14ac:dyDescent="0.25"/>
    <row r="30378" x14ac:dyDescent="0.25"/>
    <row r="30379" x14ac:dyDescent="0.25"/>
    <row r="30380" x14ac:dyDescent="0.25"/>
    <row r="30381" x14ac:dyDescent="0.25"/>
    <row r="30382" x14ac:dyDescent="0.25"/>
    <row r="30383" x14ac:dyDescent="0.25"/>
    <row r="30384" x14ac:dyDescent="0.25"/>
    <row r="30385" x14ac:dyDescent="0.25"/>
    <row r="30386" x14ac:dyDescent="0.25"/>
    <row r="30387" x14ac:dyDescent="0.25"/>
    <row r="30388" x14ac:dyDescent="0.25"/>
    <row r="30389" x14ac:dyDescent="0.25"/>
    <row r="30390" x14ac:dyDescent="0.25"/>
    <row r="30391" x14ac:dyDescent="0.25"/>
    <row r="30392" x14ac:dyDescent="0.25"/>
    <row r="30393" x14ac:dyDescent="0.25"/>
    <row r="30394" x14ac:dyDescent="0.25"/>
    <row r="30395" x14ac:dyDescent="0.25"/>
    <row r="30396" x14ac:dyDescent="0.25"/>
    <row r="30397" x14ac:dyDescent="0.25"/>
    <row r="30398" x14ac:dyDescent="0.25"/>
    <row r="30399" x14ac:dyDescent="0.25"/>
    <row r="30400" x14ac:dyDescent="0.25"/>
    <row r="30401" x14ac:dyDescent="0.25"/>
    <row r="30402" x14ac:dyDescent="0.25"/>
    <row r="30403" x14ac:dyDescent="0.25"/>
    <row r="30404" x14ac:dyDescent="0.25"/>
    <row r="30405" x14ac:dyDescent="0.25"/>
    <row r="30406" x14ac:dyDescent="0.25"/>
    <row r="30407" x14ac:dyDescent="0.25"/>
    <row r="30408" x14ac:dyDescent="0.25"/>
    <row r="30409" x14ac:dyDescent="0.25"/>
    <row r="30410" x14ac:dyDescent="0.25"/>
    <row r="30411" x14ac:dyDescent="0.25"/>
    <row r="30412" x14ac:dyDescent="0.25"/>
    <row r="30413" x14ac:dyDescent="0.25"/>
    <row r="30414" x14ac:dyDescent="0.25"/>
    <row r="30415" x14ac:dyDescent="0.25"/>
    <row r="30416" x14ac:dyDescent="0.25"/>
    <row r="30417" x14ac:dyDescent="0.25"/>
    <row r="30418" x14ac:dyDescent="0.25"/>
    <row r="30419" x14ac:dyDescent="0.25"/>
    <row r="30420" x14ac:dyDescent="0.25"/>
    <row r="30421" x14ac:dyDescent="0.25"/>
    <row r="30422" x14ac:dyDescent="0.25"/>
    <row r="30423" x14ac:dyDescent="0.25"/>
    <row r="30424" x14ac:dyDescent="0.25"/>
    <row r="30425" x14ac:dyDescent="0.25"/>
    <row r="30426" x14ac:dyDescent="0.25"/>
    <row r="30427" x14ac:dyDescent="0.25"/>
    <row r="30428" x14ac:dyDescent="0.25"/>
    <row r="30429" x14ac:dyDescent="0.25"/>
    <row r="30430" x14ac:dyDescent="0.25"/>
    <row r="30431" x14ac:dyDescent="0.25"/>
    <row r="30432" x14ac:dyDescent="0.25"/>
    <row r="30433" x14ac:dyDescent="0.25"/>
    <row r="30434" x14ac:dyDescent="0.25"/>
    <row r="30435" x14ac:dyDescent="0.25"/>
    <row r="30436" x14ac:dyDescent="0.25"/>
    <row r="30437" x14ac:dyDescent="0.25"/>
    <row r="30438" x14ac:dyDescent="0.25"/>
    <row r="30439" x14ac:dyDescent="0.25"/>
    <row r="30440" x14ac:dyDescent="0.25"/>
    <row r="30441" x14ac:dyDescent="0.25"/>
    <row r="30442" x14ac:dyDescent="0.25"/>
    <row r="30443" x14ac:dyDescent="0.25"/>
    <row r="30444" x14ac:dyDescent="0.25"/>
    <row r="30445" x14ac:dyDescent="0.25"/>
    <row r="30446" x14ac:dyDescent="0.25"/>
    <row r="30447" x14ac:dyDescent="0.25"/>
    <row r="30448" x14ac:dyDescent="0.25"/>
    <row r="30449" x14ac:dyDescent="0.25"/>
    <row r="30450" x14ac:dyDescent="0.25"/>
    <row r="30451" x14ac:dyDescent="0.25"/>
    <row r="30452" x14ac:dyDescent="0.25"/>
    <row r="30453" x14ac:dyDescent="0.25"/>
    <row r="30454" x14ac:dyDescent="0.25"/>
    <row r="30455" x14ac:dyDescent="0.25"/>
    <row r="30456" x14ac:dyDescent="0.25"/>
    <row r="30457" x14ac:dyDescent="0.25"/>
    <row r="30458" x14ac:dyDescent="0.25"/>
    <row r="30459" x14ac:dyDescent="0.25"/>
    <row r="30460" x14ac:dyDescent="0.25"/>
    <row r="30461" x14ac:dyDescent="0.25"/>
    <row r="30462" x14ac:dyDescent="0.25"/>
    <row r="30463" x14ac:dyDescent="0.25"/>
    <row r="30464" x14ac:dyDescent="0.25"/>
    <row r="30465" x14ac:dyDescent="0.25"/>
    <row r="30466" x14ac:dyDescent="0.25"/>
    <row r="30467" x14ac:dyDescent="0.25"/>
    <row r="30468" x14ac:dyDescent="0.25"/>
    <row r="30469" x14ac:dyDescent="0.25"/>
    <row r="30470" x14ac:dyDescent="0.25"/>
    <row r="30471" x14ac:dyDescent="0.25"/>
    <row r="30472" x14ac:dyDescent="0.25"/>
    <row r="30473" x14ac:dyDescent="0.25"/>
    <row r="30474" x14ac:dyDescent="0.25"/>
    <row r="30475" x14ac:dyDescent="0.25"/>
    <row r="30476" x14ac:dyDescent="0.25"/>
    <row r="30477" x14ac:dyDescent="0.25"/>
    <row r="30478" x14ac:dyDescent="0.25"/>
    <row r="30479" x14ac:dyDescent="0.25"/>
    <row r="30480" x14ac:dyDescent="0.25"/>
    <row r="30481" x14ac:dyDescent="0.25"/>
    <row r="30482" x14ac:dyDescent="0.25"/>
    <row r="30483" x14ac:dyDescent="0.25"/>
    <row r="30484" x14ac:dyDescent="0.25"/>
    <row r="30485" x14ac:dyDescent="0.25"/>
    <row r="30486" x14ac:dyDescent="0.25"/>
    <row r="30487" x14ac:dyDescent="0.25"/>
    <row r="30488" x14ac:dyDescent="0.25"/>
    <row r="30489" x14ac:dyDescent="0.25"/>
    <row r="30490" x14ac:dyDescent="0.25"/>
    <row r="30491" x14ac:dyDescent="0.25"/>
    <row r="30492" x14ac:dyDescent="0.25"/>
    <row r="30493" x14ac:dyDescent="0.25"/>
    <row r="30494" x14ac:dyDescent="0.25"/>
    <row r="30495" x14ac:dyDescent="0.25"/>
    <row r="30496" x14ac:dyDescent="0.25"/>
    <row r="30497" x14ac:dyDescent="0.25"/>
    <row r="30498" x14ac:dyDescent="0.25"/>
    <row r="30499" x14ac:dyDescent="0.25"/>
    <row r="30500" x14ac:dyDescent="0.25"/>
    <row r="30501" x14ac:dyDescent="0.25"/>
    <row r="30502" x14ac:dyDescent="0.25"/>
    <row r="30503" x14ac:dyDescent="0.25"/>
    <row r="30504" x14ac:dyDescent="0.25"/>
    <row r="30505" x14ac:dyDescent="0.25"/>
    <row r="30506" x14ac:dyDescent="0.25"/>
    <row r="30507" x14ac:dyDescent="0.25"/>
    <row r="30508" x14ac:dyDescent="0.25"/>
    <row r="30509" x14ac:dyDescent="0.25"/>
    <row r="30510" x14ac:dyDescent="0.25"/>
    <row r="30511" x14ac:dyDescent="0.25"/>
    <row r="30512" x14ac:dyDescent="0.25"/>
    <row r="30513" x14ac:dyDescent="0.25"/>
    <row r="30514" x14ac:dyDescent="0.25"/>
    <row r="30515" x14ac:dyDescent="0.25"/>
    <row r="30516" x14ac:dyDescent="0.25"/>
    <row r="30517" x14ac:dyDescent="0.25"/>
    <row r="30518" x14ac:dyDescent="0.25"/>
    <row r="30519" x14ac:dyDescent="0.25"/>
    <row r="30520" x14ac:dyDescent="0.25"/>
    <row r="30521" x14ac:dyDescent="0.25"/>
    <row r="30522" x14ac:dyDescent="0.25"/>
    <row r="30523" x14ac:dyDescent="0.25"/>
    <row r="30524" x14ac:dyDescent="0.25"/>
    <row r="30525" x14ac:dyDescent="0.25"/>
    <row r="30526" x14ac:dyDescent="0.25"/>
    <row r="30527" x14ac:dyDescent="0.25"/>
    <row r="30528" x14ac:dyDescent="0.25"/>
    <row r="30529" x14ac:dyDescent="0.25"/>
    <row r="30530" x14ac:dyDescent="0.25"/>
    <row r="30531" x14ac:dyDescent="0.25"/>
    <row r="30532" x14ac:dyDescent="0.25"/>
    <row r="30533" x14ac:dyDescent="0.25"/>
    <row r="30534" x14ac:dyDescent="0.25"/>
    <row r="30535" x14ac:dyDescent="0.25"/>
    <row r="30536" x14ac:dyDescent="0.25"/>
    <row r="30537" x14ac:dyDescent="0.25"/>
    <row r="30538" x14ac:dyDescent="0.25"/>
    <row r="30539" x14ac:dyDescent="0.25"/>
    <row r="30540" x14ac:dyDescent="0.25"/>
    <row r="30541" x14ac:dyDescent="0.25"/>
    <row r="30542" x14ac:dyDescent="0.25"/>
    <row r="30543" x14ac:dyDescent="0.25"/>
    <row r="30544" x14ac:dyDescent="0.25"/>
    <row r="30545" x14ac:dyDescent="0.25"/>
    <row r="30546" x14ac:dyDescent="0.25"/>
    <row r="30547" x14ac:dyDescent="0.25"/>
    <row r="30548" x14ac:dyDescent="0.25"/>
    <row r="30549" x14ac:dyDescent="0.25"/>
    <row r="30550" x14ac:dyDescent="0.25"/>
    <row r="30551" x14ac:dyDescent="0.25"/>
    <row r="30552" x14ac:dyDescent="0.25"/>
    <row r="30553" x14ac:dyDescent="0.25"/>
    <row r="30554" x14ac:dyDescent="0.25"/>
    <row r="30555" x14ac:dyDescent="0.25"/>
    <row r="30556" x14ac:dyDescent="0.25"/>
    <row r="30557" x14ac:dyDescent="0.25"/>
    <row r="30558" x14ac:dyDescent="0.25"/>
    <row r="30559" x14ac:dyDescent="0.25"/>
    <row r="30560" x14ac:dyDescent="0.25"/>
    <row r="30561" x14ac:dyDescent="0.25"/>
    <row r="30562" x14ac:dyDescent="0.25"/>
    <row r="30563" x14ac:dyDescent="0.25"/>
    <row r="30564" x14ac:dyDescent="0.25"/>
    <row r="30565" x14ac:dyDescent="0.25"/>
    <row r="30566" x14ac:dyDescent="0.25"/>
    <row r="30567" x14ac:dyDescent="0.25"/>
    <row r="30568" x14ac:dyDescent="0.25"/>
    <row r="30569" x14ac:dyDescent="0.25"/>
    <row r="30570" x14ac:dyDescent="0.25"/>
    <row r="30571" x14ac:dyDescent="0.25"/>
    <row r="30572" x14ac:dyDescent="0.25"/>
    <row r="30573" x14ac:dyDescent="0.25"/>
    <row r="30574" x14ac:dyDescent="0.25"/>
    <row r="30575" x14ac:dyDescent="0.25"/>
    <row r="30576" x14ac:dyDescent="0.25"/>
    <row r="30577" x14ac:dyDescent="0.25"/>
    <row r="30578" x14ac:dyDescent="0.25"/>
    <row r="30579" x14ac:dyDescent="0.25"/>
    <row r="30580" x14ac:dyDescent="0.25"/>
    <row r="30581" x14ac:dyDescent="0.25"/>
    <row r="30582" x14ac:dyDescent="0.25"/>
    <row r="30583" x14ac:dyDescent="0.25"/>
    <row r="30584" x14ac:dyDescent="0.25"/>
    <row r="30585" x14ac:dyDescent="0.25"/>
    <row r="30586" x14ac:dyDescent="0.25"/>
    <row r="30587" x14ac:dyDescent="0.25"/>
    <row r="30588" x14ac:dyDescent="0.25"/>
    <row r="30589" x14ac:dyDescent="0.25"/>
    <row r="30590" x14ac:dyDescent="0.25"/>
    <row r="30591" x14ac:dyDescent="0.25"/>
    <row r="30592" x14ac:dyDescent="0.25"/>
    <row r="30593" x14ac:dyDescent="0.25"/>
    <row r="30594" x14ac:dyDescent="0.25"/>
    <row r="30595" x14ac:dyDescent="0.25"/>
    <row r="30596" x14ac:dyDescent="0.25"/>
    <row r="30597" x14ac:dyDescent="0.25"/>
    <row r="30598" x14ac:dyDescent="0.25"/>
    <row r="30599" x14ac:dyDescent="0.25"/>
    <row r="30600" x14ac:dyDescent="0.25"/>
    <row r="30601" x14ac:dyDescent="0.25"/>
    <row r="30602" x14ac:dyDescent="0.25"/>
    <row r="30603" x14ac:dyDescent="0.25"/>
    <row r="30604" x14ac:dyDescent="0.25"/>
    <row r="30605" x14ac:dyDescent="0.25"/>
    <row r="30606" x14ac:dyDescent="0.25"/>
    <row r="30607" x14ac:dyDescent="0.25"/>
    <row r="30608" x14ac:dyDescent="0.25"/>
    <row r="30609" x14ac:dyDescent="0.25"/>
    <row r="30610" x14ac:dyDescent="0.25"/>
    <row r="30611" x14ac:dyDescent="0.25"/>
    <row r="30612" x14ac:dyDescent="0.25"/>
    <row r="30613" x14ac:dyDescent="0.25"/>
    <row r="30614" x14ac:dyDescent="0.25"/>
    <row r="30615" x14ac:dyDescent="0.25"/>
    <row r="30616" x14ac:dyDescent="0.25"/>
    <row r="30617" x14ac:dyDescent="0.25"/>
    <row r="30618" x14ac:dyDescent="0.25"/>
    <row r="30619" x14ac:dyDescent="0.25"/>
    <row r="30620" x14ac:dyDescent="0.25"/>
    <row r="30621" x14ac:dyDescent="0.25"/>
    <row r="30622" x14ac:dyDescent="0.25"/>
    <row r="30623" x14ac:dyDescent="0.25"/>
    <row r="30624" x14ac:dyDescent="0.25"/>
    <row r="30625" x14ac:dyDescent="0.25"/>
    <row r="30626" x14ac:dyDescent="0.25"/>
    <row r="30627" x14ac:dyDescent="0.25"/>
    <row r="30628" x14ac:dyDescent="0.25"/>
    <row r="30629" x14ac:dyDescent="0.25"/>
    <row r="30630" x14ac:dyDescent="0.25"/>
    <row r="30631" x14ac:dyDescent="0.25"/>
    <row r="30632" x14ac:dyDescent="0.25"/>
    <row r="30633" x14ac:dyDescent="0.25"/>
    <row r="30634" x14ac:dyDescent="0.25"/>
    <row r="30635" x14ac:dyDescent="0.25"/>
    <row r="30636" x14ac:dyDescent="0.25"/>
    <row r="30637" x14ac:dyDescent="0.25"/>
    <row r="30638" x14ac:dyDescent="0.25"/>
    <row r="30639" x14ac:dyDescent="0.25"/>
    <row r="30640" x14ac:dyDescent="0.25"/>
    <row r="30641" x14ac:dyDescent="0.25"/>
    <row r="30642" x14ac:dyDescent="0.25"/>
    <row r="30643" x14ac:dyDescent="0.25"/>
    <row r="30644" x14ac:dyDescent="0.25"/>
    <row r="30645" x14ac:dyDescent="0.25"/>
    <row r="30646" x14ac:dyDescent="0.25"/>
    <row r="30647" x14ac:dyDescent="0.25"/>
    <row r="30648" x14ac:dyDescent="0.25"/>
    <row r="30649" x14ac:dyDescent="0.25"/>
    <row r="30650" x14ac:dyDescent="0.25"/>
    <row r="30651" x14ac:dyDescent="0.25"/>
    <row r="30652" x14ac:dyDescent="0.25"/>
    <row r="30653" x14ac:dyDescent="0.25"/>
    <row r="30654" x14ac:dyDescent="0.25"/>
    <row r="30655" x14ac:dyDescent="0.25"/>
    <row r="30656" x14ac:dyDescent="0.25"/>
    <row r="30657" x14ac:dyDescent="0.25"/>
    <row r="30658" x14ac:dyDescent="0.25"/>
    <row r="30659" x14ac:dyDescent="0.25"/>
    <row r="30660" x14ac:dyDescent="0.25"/>
    <row r="30661" x14ac:dyDescent="0.25"/>
    <row r="30662" x14ac:dyDescent="0.25"/>
    <row r="30663" x14ac:dyDescent="0.25"/>
    <row r="30664" x14ac:dyDescent="0.25"/>
    <row r="30665" x14ac:dyDescent="0.25"/>
    <row r="30666" x14ac:dyDescent="0.25"/>
    <row r="30667" x14ac:dyDescent="0.25"/>
    <row r="30668" x14ac:dyDescent="0.25"/>
    <row r="30669" x14ac:dyDescent="0.25"/>
    <row r="30670" x14ac:dyDescent="0.25"/>
    <row r="30671" x14ac:dyDescent="0.25"/>
    <row r="30672" x14ac:dyDescent="0.25"/>
    <row r="30673" x14ac:dyDescent="0.25"/>
    <row r="30674" x14ac:dyDescent="0.25"/>
    <row r="30675" x14ac:dyDescent="0.25"/>
    <row r="30676" x14ac:dyDescent="0.25"/>
    <row r="30677" x14ac:dyDescent="0.25"/>
    <row r="30678" x14ac:dyDescent="0.25"/>
    <row r="30679" x14ac:dyDescent="0.25"/>
    <row r="30680" x14ac:dyDescent="0.25"/>
    <row r="30681" x14ac:dyDescent="0.25"/>
    <row r="30682" x14ac:dyDescent="0.25"/>
    <row r="30683" x14ac:dyDescent="0.25"/>
    <row r="30684" x14ac:dyDescent="0.25"/>
    <row r="30685" x14ac:dyDescent="0.25"/>
    <row r="30686" x14ac:dyDescent="0.25"/>
    <row r="30687" x14ac:dyDescent="0.25"/>
    <row r="30688" x14ac:dyDescent="0.25"/>
    <row r="30689" x14ac:dyDescent="0.25"/>
    <row r="30690" x14ac:dyDescent="0.25"/>
    <row r="30691" x14ac:dyDescent="0.25"/>
    <row r="30692" x14ac:dyDescent="0.25"/>
    <row r="30693" x14ac:dyDescent="0.25"/>
    <row r="30694" x14ac:dyDescent="0.25"/>
    <row r="30695" x14ac:dyDescent="0.25"/>
    <row r="30696" x14ac:dyDescent="0.25"/>
    <row r="30697" x14ac:dyDescent="0.25"/>
    <row r="30698" x14ac:dyDescent="0.25"/>
    <row r="30699" x14ac:dyDescent="0.25"/>
    <row r="30700" x14ac:dyDescent="0.25"/>
    <row r="30701" x14ac:dyDescent="0.25"/>
    <row r="30702" x14ac:dyDescent="0.25"/>
    <row r="30703" x14ac:dyDescent="0.25"/>
    <row r="30704" x14ac:dyDescent="0.25"/>
    <row r="30705" x14ac:dyDescent="0.25"/>
    <row r="30706" x14ac:dyDescent="0.25"/>
    <row r="30707" x14ac:dyDescent="0.25"/>
    <row r="30708" x14ac:dyDescent="0.25"/>
    <row r="30709" x14ac:dyDescent="0.25"/>
    <row r="30710" x14ac:dyDescent="0.25"/>
    <row r="30711" x14ac:dyDescent="0.25"/>
    <row r="30712" x14ac:dyDescent="0.25"/>
    <row r="30713" x14ac:dyDescent="0.25"/>
    <row r="30714" x14ac:dyDescent="0.25"/>
    <row r="30715" x14ac:dyDescent="0.25"/>
    <row r="30716" x14ac:dyDescent="0.25"/>
    <row r="30717" x14ac:dyDescent="0.25"/>
    <row r="30718" x14ac:dyDescent="0.25"/>
    <row r="30719" x14ac:dyDescent="0.25"/>
    <row r="30720" x14ac:dyDescent="0.25"/>
    <row r="30721" x14ac:dyDescent="0.25"/>
    <row r="30722" x14ac:dyDescent="0.25"/>
    <row r="30723" x14ac:dyDescent="0.25"/>
    <row r="30724" x14ac:dyDescent="0.25"/>
    <row r="30725" x14ac:dyDescent="0.25"/>
    <row r="30726" x14ac:dyDescent="0.25"/>
    <row r="30727" x14ac:dyDescent="0.25"/>
    <row r="30728" x14ac:dyDescent="0.25"/>
    <row r="30729" x14ac:dyDescent="0.25"/>
    <row r="30730" x14ac:dyDescent="0.25"/>
    <row r="30731" x14ac:dyDescent="0.25"/>
    <row r="30732" x14ac:dyDescent="0.25"/>
    <row r="30733" x14ac:dyDescent="0.25"/>
    <row r="30734" x14ac:dyDescent="0.25"/>
    <row r="30735" x14ac:dyDescent="0.25"/>
    <row r="30736" x14ac:dyDescent="0.25"/>
    <row r="30737" x14ac:dyDescent="0.25"/>
    <row r="30738" x14ac:dyDescent="0.25"/>
    <row r="30739" x14ac:dyDescent="0.25"/>
    <row r="30740" x14ac:dyDescent="0.25"/>
    <row r="30741" x14ac:dyDescent="0.25"/>
    <row r="30742" x14ac:dyDescent="0.25"/>
    <row r="30743" x14ac:dyDescent="0.25"/>
    <row r="30744" x14ac:dyDescent="0.25"/>
    <row r="30745" x14ac:dyDescent="0.25"/>
    <row r="30746" x14ac:dyDescent="0.25"/>
    <row r="30747" x14ac:dyDescent="0.25"/>
    <row r="30748" x14ac:dyDescent="0.25"/>
    <row r="30749" x14ac:dyDescent="0.25"/>
    <row r="30750" x14ac:dyDescent="0.25"/>
    <row r="30751" x14ac:dyDescent="0.25"/>
    <row r="30752" x14ac:dyDescent="0.25"/>
    <row r="30753" x14ac:dyDescent="0.25"/>
    <row r="30754" x14ac:dyDescent="0.25"/>
    <row r="30755" x14ac:dyDescent="0.25"/>
    <row r="30756" x14ac:dyDescent="0.25"/>
    <row r="30757" x14ac:dyDescent="0.25"/>
    <row r="30758" x14ac:dyDescent="0.25"/>
    <row r="30759" x14ac:dyDescent="0.25"/>
    <row r="30760" x14ac:dyDescent="0.25"/>
    <row r="30761" x14ac:dyDescent="0.25"/>
    <row r="30762" x14ac:dyDescent="0.25"/>
    <row r="30763" x14ac:dyDescent="0.25"/>
    <row r="30764" x14ac:dyDescent="0.25"/>
    <row r="30765" x14ac:dyDescent="0.25"/>
    <row r="30766" x14ac:dyDescent="0.25"/>
    <row r="30767" x14ac:dyDescent="0.25"/>
    <row r="30768" x14ac:dyDescent="0.25"/>
    <row r="30769" x14ac:dyDescent="0.25"/>
    <row r="30770" x14ac:dyDescent="0.25"/>
    <row r="30771" x14ac:dyDescent="0.25"/>
    <row r="30772" x14ac:dyDescent="0.25"/>
    <row r="30773" x14ac:dyDescent="0.25"/>
    <row r="30774" x14ac:dyDescent="0.25"/>
    <row r="30775" x14ac:dyDescent="0.25"/>
    <row r="30776" x14ac:dyDescent="0.25"/>
    <row r="30777" x14ac:dyDescent="0.25"/>
    <row r="30778" x14ac:dyDescent="0.25"/>
    <row r="30779" x14ac:dyDescent="0.25"/>
    <row r="30780" x14ac:dyDescent="0.25"/>
    <row r="30781" x14ac:dyDescent="0.25"/>
    <row r="30782" x14ac:dyDescent="0.25"/>
    <row r="30783" x14ac:dyDescent="0.25"/>
    <row r="30784" x14ac:dyDescent="0.25"/>
    <row r="30785" x14ac:dyDescent="0.25"/>
    <row r="30786" x14ac:dyDescent="0.25"/>
    <row r="30787" x14ac:dyDescent="0.25"/>
    <row r="30788" x14ac:dyDescent="0.25"/>
    <row r="30789" x14ac:dyDescent="0.25"/>
    <row r="30790" x14ac:dyDescent="0.25"/>
    <row r="30791" x14ac:dyDescent="0.25"/>
    <row r="30792" x14ac:dyDescent="0.25"/>
    <row r="30793" x14ac:dyDescent="0.25"/>
    <row r="30794" x14ac:dyDescent="0.25"/>
    <row r="30795" x14ac:dyDescent="0.25"/>
    <row r="30796" x14ac:dyDescent="0.25"/>
    <row r="30797" x14ac:dyDescent="0.25"/>
    <row r="30798" x14ac:dyDescent="0.25"/>
    <row r="30799" x14ac:dyDescent="0.25"/>
    <row r="30800" x14ac:dyDescent="0.25"/>
    <row r="30801" x14ac:dyDescent="0.25"/>
    <row r="30802" x14ac:dyDescent="0.25"/>
    <row r="30803" x14ac:dyDescent="0.25"/>
    <row r="30804" x14ac:dyDescent="0.25"/>
    <row r="30805" x14ac:dyDescent="0.25"/>
    <row r="30806" x14ac:dyDescent="0.25"/>
    <row r="30807" x14ac:dyDescent="0.25"/>
    <row r="30808" x14ac:dyDescent="0.25"/>
    <row r="30809" x14ac:dyDescent="0.25"/>
    <row r="30810" x14ac:dyDescent="0.25"/>
    <row r="30811" x14ac:dyDescent="0.25"/>
    <row r="30812" x14ac:dyDescent="0.25"/>
    <row r="30813" x14ac:dyDescent="0.25"/>
    <row r="30814" x14ac:dyDescent="0.25"/>
    <row r="30815" x14ac:dyDescent="0.25"/>
    <row r="30816" x14ac:dyDescent="0.25"/>
    <row r="30817" x14ac:dyDescent="0.25"/>
    <row r="30818" x14ac:dyDescent="0.25"/>
    <row r="30819" x14ac:dyDescent="0.25"/>
    <row r="30820" x14ac:dyDescent="0.25"/>
    <row r="30821" x14ac:dyDescent="0.25"/>
    <row r="30822" x14ac:dyDescent="0.25"/>
    <row r="30823" x14ac:dyDescent="0.25"/>
    <row r="30824" x14ac:dyDescent="0.25"/>
    <row r="30825" x14ac:dyDescent="0.25"/>
    <row r="30826" x14ac:dyDescent="0.25"/>
    <row r="30827" x14ac:dyDescent="0.25"/>
    <row r="30828" x14ac:dyDescent="0.25"/>
    <row r="30829" x14ac:dyDescent="0.25"/>
    <row r="30830" x14ac:dyDescent="0.25"/>
    <row r="30831" x14ac:dyDescent="0.25"/>
    <row r="30832" x14ac:dyDescent="0.25"/>
    <row r="30833" x14ac:dyDescent="0.25"/>
    <row r="30834" x14ac:dyDescent="0.25"/>
    <row r="30835" x14ac:dyDescent="0.25"/>
    <row r="30836" x14ac:dyDescent="0.25"/>
    <row r="30837" x14ac:dyDescent="0.25"/>
    <row r="30838" x14ac:dyDescent="0.25"/>
    <row r="30839" x14ac:dyDescent="0.25"/>
    <row r="30840" x14ac:dyDescent="0.25"/>
    <row r="30841" x14ac:dyDescent="0.25"/>
    <row r="30842" x14ac:dyDescent="0.25"/>
    <row r="30843" x14ac:dyDescent="0.25"/>
    <row r="30844" x14ac:dyDescent="0.25"/>
    <row r="30845" x14ac:dyDescent="0.25"/>
    <row r="30846" x14ac:dyDescent="0.25"/>
    <row r="30847" x14ac:dyDescent="0.25"/>
    <row r="30848" x14ac:dyDescent="0.25"/>
    <row r="30849" x14ac:dyDescent="0.25"/>
    <row r="30850" x14ac:dyDescent="0.25"/>
    <row r="30851" x14ac:dyDescent="0.25"/>
    <row r="30852" x14ac:dyDescent="0.25"/>
    <row r="30853" x14ac:dyDescent="0.25"/>
    <row r="30854" x14ac:dyDescent="0.25"/>
    <row r="30855" x14ac:dyDescent="0.25"/>
    <row r="30856" x14ac:dyDescent="0.25"/>
    <row r="30857" x14ac:dyDescent="0.25"/>
    <row r="30858" x14ac:dyDescent="0.25"/>
    <row r="30859" x14ac:dyDescent="0.25"/>
    <row r="30860" x14ac:dyDescent="0.25"/>
    <row r="30861" x14ac:dyDescent="0.25"/>
    <row r="30862" x14ac:dyDescent="0.25"/>
    <row r="30863" x14ac:dyDescent="0.25"/>
    <row r="30864" x14ac:dyDescent="0.25"/>
    <row r="30865" x14ac:dyDescent="0.25"/>
    <row r="30866" x14ac:dyDescent="0.25"/>
    <row r="30867" x14ac:dyDescent="0.25"/>
    <row r="30868" x14ac:dyDescent="0.25"/>
    <row r="30869" x14ac:dyDescent="0.25"/>
    <row r="30870" x14ac:dyDescent="0.25"/>
    <row r="30871" x14ac:dyDescent="0.25"/>
    <row r="30872" x14ac:dyDescent="0.25"/>
    <row r="30873" x14ac:dyDescent="0.25"/>
    <row r="30874" x14ac:dyDescent="0.25"/>
    <row r="30875" x14ac:dyDescent="0.25"/>
    <row r="30876" x14ac:dyDescent="0.25"/>
    <row r="30877" x14ac:dyDescent="0.25"/>
    <row r="30878" x14ac:dyDescent="0.25"/>
    <row r="30879" x14ac:dyDescent="0.25"/>
    <row r="30880" x14ac:dyDescent="0.25"/>
    <row r="30881" x14ac:dyDescent="0.25"/>
    <row r="30882" x14ac:dyDescent="0.25"/>
    <row r="30883" x14ac:dyDescent="0.25"/>
    <row r="30884" x14ac:dyDescent="0.25"/>
    <row r="30885" x14ac:dyDescent="0.25"/>
    <row r="30886" x14ac:dyDescent="0.25"/>
    <row r="30887" x14ac:dyDescent="0.25"/>
    <row r="30888" x14ac:dyDescent="0.25"/>
    <row r="30889" x14ac:dyDescent="0.25"/>
    <row r="30890" x14ac:dyDescent="0.25"/>
    <row r="30891" x14ac:dyDescent="0.25"/>
    <row r="30892" x14ac:dyDescent="0.25"/>
    <row r="30893" x14ac:dyDescent="0.25"/>
    <row r="30894" x14ac:dyDescent="0.25"/>
    <row r="30895" x14ac:dyDescent="0.25"/>
    <row r="30896" x14ac:dyDescent="0.25"/>
    <row r="30897" x14ac:dyDescent="0.25"/>
    <row r="30898" x14ac:dyDescent="0.25"/>
    <row r="30899" x14ac:dyDescent="0.25"/>
    <row r="30900" x14ac:dyDescent="0.25"/>
    <row r="30901" x14ac:dyDescent="0.25"/>
    <row r="30902" x14ac:dyDescent="0.25"/>
    <row r="30903" x14ac:dyDescent="0.25"/>
    <row r="30904" x14ac:dyDescent="0.25"/>
    <row r="30905" x14ac:dyDescent="0.25"/>
    <row r="30906" x14ac:dyDescent="0.25"/>
    <row r="30907" x14ac:dyDescent="0.25"/>
    <row r="30908" x14ac:dyDescent="0.25"/>
    <row r="30909" x14ac:dyDescent="0.25"/>
    <row r="30910" x14ac:dyDescent="0.25"/>
    <row r="30911" x14ac:dyDescent="0.25"/>
    <row r="30912" x14ac:dyDescent="0.25"/>
    <row r="30913" x14ac:dyDescent="0.25"/>
    <row r="30914" x14ac:dyDescent="0.25"/>
    <row r="30915" x14ac:dyDescent="0.25"/>
    <row r="30916" x14ac:dyDescent="0.25"/>
    <row r="30917" x14ac:dyDescent="0.25"/>
    <row r="30918" x14ac:dyDescent="0.25"/>
    <row r="30919" x14ac:dyDescent="0.25"/>
    <row r="30920" x14ac:dyDescent="0.25"/>
    <row r="30921" x14ac:dyDescent="0.25"/>
    <row r="30922" x14ac:dyDescent="0.25"/>
    <row r="30923" x14ac:dyDescent="0.25"/>
    <row r="30924" x14ac:dyDescent="0.25"/>
    <row r="30925" x14ac:dyDescent="0.25"/>
    <row r="30926" x14ac:dyDescent="0.25"/>
    <row r="30927" x14ac:dyDescent="0.25"/>
    <row r="30928" x14ac:dyDescent="0.25"/>
    <row r="30929" x14ac:dyDescent="0.25"/>
    <row r="30930" x14ac:dyDescent="0.25"/>
    <row r="30931" x14ac:dyDescent="0.25"/>
    <row r="30932" x14ac:dyDescent="0.25"/>
    <row r="30933" x14ac:dyDescent="0.25"/>
    <row r="30934" x14ac:dyDescent="0.25"/>
    <row r="30935" x14ac:dyDescent="0.25"/>
    <row r="30936" x14ac:dyDescent="0.25"/>
    <row r="30937" x14ac:dyDescent="0.25"/>
    <row r="30938" x14ac:dyDescent="0.25"/>
    <row r="30939" x14ac:dyDescent="0.25"/>
    <row r="30940" x14ac:dyDescent="0.25"/>
    <row r="30941" x14ac:dyDescent="0.25"/>
    <row r="30942" x14ac:dyDescent="0.25"/>
    <row r="30943" x14ac:dyDescent="0.25"/>
    <row r="30944" x14ac:dyDescent="0.25"/>
    <row r="30945" x14ac:dyDescent="0.25"/>
    <row r="30946" x14ac:dyDescent="0.25"/>
    <row r="30947" x14ac:dyDescent="0.25"/>
    <row r="30948" x14ac:dyDescent="0.25"/>
    <row r="30949" x14ac:dyDescent="0.25"/>
    <row r="30950" x14ac:dyDescent="0.25"/>
    <row r="30951" x14ac:dyDescent="0.25"/>
    <row r="30952" x14ac:dyDescent="0.25"/>
    <row r="30953" x14ac:dyDescent="0.25"/>
    <row r="30954" x14ac:dyDescent="0.25"/>
    <row r="30955" x14ac:dyDescent="0.25"/>
    <row r="30956" x14ac:dyDescent="0.25"/>
    <row r="30957" x14ac:dyDescent="0.25"/>
    <row r="30958" x14ac:dyDescent="0.25"/>
    <row r="30959" x14ac:dyDescent="0.25"/>
    <row r="30960" x14ac:dyDescent="0.25"/>
    <row r="30961" x14ac:dyDescent="0.25"/>
    <row r="30962" x14ac:dyDescent="0.25"/>
    <row r="30963" x14ac:dyDescent="0.25"/>
    <row r="30964" x14ac:dyDescent="0.25"/>
    <row r="30965" x14ac:dyDescent="0.25"/>
    <row r="30966" x14ac:dyDescent="0.25"/>
    <row r="30967" x14ac:dyDescent="0.25"/>
    <row r="30968" x14ac:dyDescent="0.25"/>
    <row r="30969" x14ac:dyDescent="0.25"/>
    <row r="30970" x14ac:dyDescent="0.25"/>
    <row r="30971" x14ac:dyDescent="0.25"/>
    <row r="30972" x14ac:dyDescent="0.25"/>
    <row r="30973" x14ac:dyDescent="0.25"/>
    <row r="30974" x14ac:dyDescent="0.25"/>
    <row r="30975" x14ac:dyDescent="0.25"/>
    <row r="30976" x14ac:dyDescent="0.25"/>
    <row r="30977" x14ac:dyDescent="0.25"/>
    <row r="30978" x14ac:dyDescent="0.25"/>
    <row r="30979" x14ac:dyDescent="0.25"/>
    <row r="30980" x14ac:dyDescent="0.25"/>
    <row r="30981" x14ac:dyDescent="0.25"/>
    <row r="30982" x14ac:dyDescent="0.25"/>
    <row r="30983" x14ac:dyDescent="0.25"/>
    <row r="30984" x14ac:dyDescent="0.25"/>
    <row r="30985" x14ac:dyDescent="0.25"/>
    <row r="30986" x14ac:dyDescent="0.25"/>
    <row r="30987" x14ac:dyDescent="0.25"/>
    <row r="30988" x14ac:dyDescent="0.25"/>
    <row r="30989" x14ac:dyDescent="0.25"/>
    <row r="30990" x14ac:dyDescent="0.25"/>
    <row r="30991" x14ac:dyDescent="0.25"/>
    <row r="30992" x14ac:dyDescent="0.25"/>
    <row r="30993" x14ac:dyDescent="0.25"/>
    <row r="30994" x14ac:dyDescent="0.25"/>
    <row r="30995" x14ac:dyDescent="0.25"/>
    <row r="30996" x14ac:dyDescent="0.25"/>
    <row r="30997" x14ac:dyDescent="0.25"/>
    <row r="30998" x14ac:dyDescent="0.25"/>
    <row r="30999" x14ac:dyDescent="0.25"/>
    <row r="31000" x14ac:dyDescent="0.25"/>
    <row r="31001" x14ac:dyDescent="0.25"/>
    <row r="31002" x14ac:dyDescent="0.25"/>
    <row r="31003" x14ac:dyDescent="0.25"/>
    <row r="31004" x14ac:dyDescent="0.25"/>
    <row r="31005" x14ac:dyDescent="0.25"/>
    <row r="31006" x14ac:dyDescent="0.25"/>
    <row r="31007" x14ac:dyDescent="0.25"/>
    <row r="31008" x14ac:dyDescent="0.25"/>
    <row r="31009" x14ac:dyDescent="0.25"/>
    <row r="31010" x14ac:dyDescent="0.25"/>
    <row r="31011" x14ac:dyDescent="0.25"/>
    <row r="31012" x14ac:dyDescent="0.25"/>
    <row r="31013" x14ac:dyDescent="0.25"/>
    <row r="31014" x14ac:dyDescent="0.25"/>
    <row r="31015" x14ac:dyDescent="0.25"/>
    <row r="31016" x14ac:dyDescent="0.25"/>
    <row r="31017" x14ac:dyDescent="0.25"/>
    <row r="31018" x14ac:dyDescent="0.25"/>
    <row r="31019" x14ac:dyDescent="0.25"/>
    <row r="31020" x14ac:dyDescent="0.25"/>
    <row r="31021" x14ac:dyDescent="0.25"/>
    <row r="31022" x14ac:dyDescent="0.25"/>
    <row r="31023" x14ac:dyDescent="0.25"/>
    <row r="31024" x14ac:dyDescent="0.25"/>
    <row r="31025" x14ac:dyDescent="0.25"/>
    <row r="31026" x14ac:dyDescent="0.25"/>
    <row r="31027" x14ac:dyDescent="0.25"/>
    <row r="31028" x14ac:dyDescent="0.25"/>
    <row r="31029" x14ac:dyDescent="0.25"/>
    <row r="31030" x14ac:dyDescent="0.25"/>
    <row r="31031" x14ac:dyDescent="0.25"/>
    <row r="31032" x14ac:dyDescent="0.25"/>
    <row r="31033" x14ac:dyDescent="0.25"/>
    <row r="31034" x14ac:dyDescent="0.25"/>
    <row r="31035" x14ac:dyDescent="0.25"/>
    <row r="31036" x14ac:dyDescent="0.25"/>
    <row r="31037" x14ac:dyDescent="0.25"/>
    <row r="31038" x14ac:dyDescent="0.25"/>
    <row r="31039" x14ac:dyDescent="0.25"/>
    <row r="31040" x14ac:dyDescent="0.25"/>
    <row r="31041" x14ac:dyDescent="0.25"/>
    <row r="31042" x14ac:dyDescent="0.25"/>
    <row r="31043" x14ac:dyDescent="0.25"/>
    <row r="31044" x14ac:dyDescent="0.25"/>
    <row r="31045" x14ac:dyDescent="0.25"/>
    <row r="31046" x14ac:dyDescent="0.25"/>
    <row r="31047" x14ac:dyDescent="0.25"/>
    <row r="31048" x14ac:dyDescent="0.25"/>
    <row r="31049" x14ac:dyDescent="0.25"/>
    <row r="31050" x14ac:dyDescent="0.25"/>
    <row r="31051" x14ac:dyDescent="0.25"/>
    <row r="31052" x14ac:dyDescent="0.25"/>
    <row r="31053" x14ac:dyDescent="0.25"/>
    <row r="31054" x14ac:dyDescent="0.25"/>
    <row r="31055" x14ac:dyDescent="0.25"/>
    <row r="31056" x14ac:dyDescent="0.25"/>
    <row r="31057" x14ac:dyDescent="0.25"/>
    <row r="31058" x14ac:dyDescent="0.25"/>
    <row r="31059" x14ac:dyDescent="0.25"/>
    <row r="31060" x14ac:dyDescent="0.25"/>
    <row r="31061" x14ac:dyDescent="0.25"/>
    <row r="31062" x14ac:dyDescent="0.25"/>
    <row r="31063" x14ac:dyDescent="0.25"/>
    <row r="31064" x14ac:dyDescent="0.25"/>
    <row r="31065" x14ac:dyDescent="0.25"/>
    <row r="31066" x14ac:dyDescent="0.25"/>
    <row r="31067" x14ac:dyDescent="0.25"/>
    <row r="31068" x14ac:dyDescent="0.25"/>
    <row r="31069" x14ac:dyDescent="0.25"/>
    <row r="31070" x14ac:dyDescent="0.25"/>
    <row r="31071" x14ac:dyDescent="0.25"/>
    <row r="31072" x14ac:dyDescent="0.25"/>
    <row r="31073" x14ac:dyDescent="0.25"/>
    <row r="31074" x14ac:dyDescent="0.25"/>
    <row r="31075" x14ac:dyDescent="0.25"/>
    <row r="31076" x14ac:dyDescent="0.25"/>
    <row r="31077" x14ac:dyDescent="0.25"/>
    <row r="31078" x14ac:dyDescent="0.25"/>
    <row r="31079" x14ac:dyDescent="0.25"/>
    <row r="31080" x14ac:dyDescent="0.25"/>
    <row r="31081" x14ac:dyDescent="0.25"/>
    <row r="31082" x14ac:dyDescent="0.25"/>
    <row r="31083" x14ac:dyDescent="0.25"/>
    <row r="31084" x14ac:dyDescent="0.25"/>
    <row r="31085" x14ac:dyDescent="0.25"/>
    <row r="31086" x14ac:dyDescent="0.25"/>
    <row r="31087" x14ac:dyDescent="0.25"/>
    <row r="31088" x14ac:dyDescent="0.25"/>
    <row r="31089" x14ac:dyDescent="0.25"/>
    <row r="31090" x14ac:dyDescent="0.25"/>
    <row r="31091" x14ac:dyDescent="0.25"/>
    <row r="31092" x14ac:dyDescent="0.25"/>
    <row r="31093" x14ac:dyDescent="0.25"/>
    <row r="31094" x14ac:dyDescent="0.25"/>
    <row r="31095" x14ac:dyDescent="0.25"/>
    <row r="31096" x14ac:dyDescent="0.25"/>
    <row r="31097" x14ac:dyDescent="0.25"/>
    <row r="31098" x14ac:dyDescent="0.25"/>
    <row r="31099" x14ac:dyDescent="0.25"/>
    <row r="31100" x14ac:dyDescent="0.25"/>
    <row r="31101" x14ac:dyDescent="0.25"/>
    <row r="31102" x14ac:dyDescent="0.25"/>
    <row r="31103" x14ac:dyDescent="0.25"/>
    <row r="31104" x14ac:dyDescent="0.25"/>
    <row r="31105" x14ac:dyDescent="0.25"/>
    <row r="31106" x14ac:dyDescent="0.25"/>
    <row r="31107" x14ac:dyDescent="0.25"/>
    <row r="31108" x14ac:dyDescent="0.25"/>
    <row r="31109" x14ac:dyDescent="0.25"/>
    <row r="31110" x14ac:dyDescent="0.25"/>
    <row r="31111" x14ac:dyDescent="0.25"/>
    <row r="31112" x14ac:dyDescent="0.25"/>
    <row r="31113" x14ac:dyDescent="0.25"/>
    <row r="31114" x14ac:dyDescent="0.25"/>
    <row r="31115" x14ac:dyDescent="0.25"/>
    <row r="31116" x14ac:dyDescent="0.25"/>
    <row r="31117" x14ac:dyDescent="0.25"/>
    <row r="31118" x14ac:dyDescent="0.25"/>
    <row r="31119" x14ac:dyDescent="0.25"/>
    <row r="31120" x14ac:dyDescent="0.25"/>
    <row r="31121" x14ac:dyDescent="0.25"/>
    <row r="31122" x14ac:dyDescent="0.25"/>
    <row r="31123" x14ac:dyDescent="0.25"/>
    <row r="31124" x14ac:dyDescent="0.25"/>
    <row r="31125" x14ac:dyDescent="0.25"/>
    <row r="31126" x14ac:dyDescent="0.25"/>
    <row r="31127" x14ac:dyDescent="0.25"/>
    <row r="31128" x14ac:dyDescent="0.25"/>
    <row r="31129" x14ac:dyDescent="0.25"/>
    <row r="31130" x14ac:dyDescent="0.25"/>
    <row r="31131" x14ac:dyDescent="0.25"/>
    <row r="31132" x14ac:dyDescent="0.25"/>
    <row r="31133" x14ac:dyDescent="0.25"/>
    <row r="31134" x14ac:dyDescent="0.25"/>
    <row r="31135" x14ac:dyDescent="0.25"/>
    <row r="31136" x14ac:dyDescent="0.25"/>
    <row r="31137" x14ac:dyDescent="0.25"/>
    <row r="31138" x14ac:dyDescent="0.25"/>
    <row r="31139" x14ac:dyDescent="0.25"/>
    <row r="31140" x14ac:dyDescent="0.25"/>
    <row r="31141" x14ac:dyDescent="0.25"/>
    <row r="31142" x14ac:dyDescent="0.25"/>
    <row r="31143" x14ac:dyDescent="0.25"/>
    <row r="31144" x14ac:dyDescent="0.25"/>
    <row r="31145" x14ac:dyDescent="0.25"/>
    <row r="31146" x14ac:dyDescent="0.25"/>
    <row r="31147" x14ac:dyDescent="0.25"/>
    <row r="31148" x14ac:dyDescent="0.25"/>
    <row r="31149" x14ac:dyDescent="0.25"/>
    <row r="31150" x14ac:dyDescent="0.25"/>
    <row r="31151" x14ac:dyDescent="0.25"/>
    <row r="31152" x14ac:dyDescent="0.25"/>
    <row r="31153" x14ac:dyDescent="0.25"/>
    <row r="31154" x14ac:dyDescent="0.25"/>
    <row r="31155" x14ac:dyDescent="0.25"/>
    <row r="31156" x14ac:dyDescent="0.25"/>
    <row r="31157" x14ac:dyDescent="0.25"/>
    <row r="31158" x14ac:dyDescent="0.25"/>
    <row r="31159" x14ac:dyDescent="0.25"/>
    <row r="31160" x14ac:dyDescent="0.25"/>
    <row r="31161" x14ac:dyDescent="0.25"/>
    <row r="31162" x14ac:dyDescent="0.25"/>
    <row r="31163" x14ac:dyDescent="0.25"/>
    <row r="31164" x14ac:dyDescent="0.25"/>
    <row r="31165" x14ac:dyDescent="0.25"/>
    <row r="31166" x14ac:dyDescent="0.25"/>
    <row r="31167" x14ac:dyDescent="0.25"/>
    <row r="31168" x14ac:dyDescent="0.25"/>
    <row r="31169" x14ac:dyDescent="0.25"/>
    <row r="31170" x14ac:dyDescent="0.25"/>
    <row r="31171" x14ac:dyDescent="0.25"/>
    <row r="31172" x14ac:dyDescent="0.25"/>
    <row r="31173" x14ac:dyDescent="0.25"/>
    <row r="31174" x14ac:dyDescent="0.25"/>
    <row r="31175" x14ac:dyDescent="0.25"/>
    <row r="31176" x14ac:dyDescent="0.25"/>
    <row r="31177" x14ac:dyDescent="0.25"/>
    <row r="31178" x14ac:dyDescent="0.25"/>
    <row r="31179" x14ac:dyDescent="0.25"/>
    <row r="31180" x14ac:dyDescent="0.25"/>
    <row r="31181" x14ac:dyDescent="0.25"/>
    <row r="31182" x14ac:dyDescent="0.25"/>
    <row r="31183" x14ac:dyDescent="0.25"/>
    <row r="31184" x14ac:dyDescent="0.25"/>
    <row r="31185" x14ac:dyDescent="0.25"/>
    <row r="31186" x14ac:dyDescent="0.25"/>
    <row r="31187" x14ac:dyDescent="0.25"/>
    <row r="31188" x14ac:dyDescent="0.25"/>
    <row r="31189" x14ac:dyDescent="0.25"/>
    <row r="31190" x14ac:dyDescent="0.25"/>
    <row r="31191" x14ac:dyDescent="0.25"/>
    <row r="31192" x14ac:dyDescent="0.25"/>
    <row r="31193" x14ac:dyDescent="0.25"/>
    <row r="31194" x14ac:dyDescent="0.25"/>
    <row r="31195" x14ac:dyDescent="0.25"/>
    <row r="31196" x14ac:dyDescent="0.25"/>
    <row r="31197" x14ac:dyDescent="0.25"/>
    <row r="31198" x14ac:dyDescent="0.25"/>
    <row r="31199" x14ac:dyDescent="0.25"/>
    <row r="31200" x14ac:dyDescent="0.25"/>
    <row r="31201" x14ac:dyDescent="0.25"/>
    <row r="31202" x14ac:dyDescent="0.25"/>
    <row r="31203" x14ac:dyDescent="0.25"/>
    <row r="31204" x14ac:dyDescent="0.25"/>
    <row r="31205" x14ac:dyDescent="0.25"/>
    <row r="31206" x14ac:dyDescent="0.25"/>
    <row r="31207" x14ac:dyDescent="0.25"/>
    <row r="31208" x14ac:dyDescent="0.25"/>
    <row r="31209" x14ac:dyDescent="0.25"/>
    <row r="31210" x14ac:dyDescent="0.25"/>
    <row r="31211" x14ac:dyDescent="0.25"/>
    <row r="31212" x14ac:dyDescent="0.25"/>
    <row r="31213" x14ac:dyDescent="0.25"/>
    <row r="31214" x14ac:dyDescent="0.25"/>
    <row r="31215" x14ac:dyDescent="0.25"/>
    <row r="31216" x14ac:dyDescent="0.25"/>
    <row r="31217" x14ac:dyDescent="0.25"/>
    <row r="31218" x14ac:dyDescent="0.25"/>
    <row r="31219" x14ac:dyDescent="0.25"/>
    <row r="31220" x14ac:dyDescent="0.25"/>
    <row r="31221" x14ac:dyDescent="0.25"/>
    <row r="31222" x14ac:dyDescent="0.25"/>
    <row r="31223" x14ac:dyDescent="0.25"/>
    <row r="31224" x14ac:dyDescent="0.25"/>
    <row r="31225" x14ac:dyDescent="0.25"/>
    <row r="31226" x14ac:dyDescent="0.25"/>
    <row r="31227" x14ac:dyDescent="0.25"/>
    <row r="31228" x14ac:dyDescent="0.25"/>
    <row r="31229" x14ac:dyDescent="0.25"/>
    <row r="31230" x14ac:dyDescent="0.25"/>
    <row r="31231" x14ac:dyDescent="0.25"/>
    <row r="31232" x14ac:dyDescent="0.25"/>
    <row r="31233" x14ac:dyDescent="0.25"/>
    <row r="31234" x14ac:dyDescent="0.25"/>
    <row r="31235" x14ac:dyDescent="0.25"/>
    <row r="31236" x14ac:dyDescent="0.25"/>
    <row r="31237" x14ac:dyDescent="0.25"/>
    <row r="31238" x14ac:dyDescent="0.25"/>
    <row r="31239" x14ac:dyDescent="0.25"/>
    <row r="31240" x14ac:dyDescent="0.25"/>
    <row r="31241" x14ac:dyDescent="0.25"/>
    <row r="31242" x14ac:dyDescent="0.25"/>
    <row r="31243" x14ac:dyDescent="0.25"/>
    <row r="31244" x14ac:dyDescent="0.25"/>
    <row r="31245" x14ac:dyDescent="0.25"/>
    <row r="31246" x14ac:dyDescent="0.25"/>
    <row r="31247" x14ac:dyDescent="0.25"/>
    <row r="31248" x14ac:dyDescent="0.25"/>
    <row r="31249" x14ac:dyDescent="0.25"/>
    <row r="31250" x14ac:dyDescent="0.25"/>
    <row r="31251" x14ac:dyDescent="0.25"/>
    <row r="31252" x14ac:dyDescent="0.25"/>
    <row r="31253" x14ac:dyDescent="0.25"/>
    <row r="31254" x14ac:dyDescent="0.25"/>
    <row r="31255" x14ac:dyDescent="0.25"/>
    <row r="31256" x14ac:dyDescent="0.25"/>
    <row r="31257" x14ac:dyDescent="0.25"/>
    <row r="31258" x14ac:dyDescent="0.25"/>
    <row r="31259" x14ac:dyDescent="0.25"/>
    <row r="31260" x14ac:dyDescent="0.25"/>
    <row r="31261" x14ac:dyDescent="0.25"/>
    <row r="31262" x14ac:dyDescent="0.25"/>
    <row r="31263" x14ac:dyDescent="0.25"/>
    <row r="31264" x14ac:dyDescent="0.25"/>
    <row r="31265" x14ac:dyDescent="0.25"/>
    <row r="31266" x14ac:dyDescent="0.25"/>
    <row r="31267" x14ac:dyDescent="0.25"/>
    <row r="31268" x14ac:dyDescent="0.25"/>
    <row r="31269" x14ac:dyDescent="0.25"/>
    <row r="31270" x14ac:dyDescent="0.25"/>
    <row r="31271" x14ac:dyDescent="0.25"/>
    <row r="31272" x14ac:dyDescent="0.25"/>
    <row r="31273" x14ac:dyDescent="0.25"/>
    <row r="31274" x14ac:dyDescent="0.25"/>
    <row r="31275" x14ac:dyDescent="0.25"/>
    <row r="31276" x14ac:dyDescent="0.25"/>
    <row r="31277" x14ac:dyDescent="0.25"/>
    <row r="31278" x14ac:dyDescent="0.25"/>
    <row r="31279" x14ac:dyDescent="0.25"/>
    <row r="31280" x14ac:dyDescent="0.25"/>
    <row r="31281" x14ac:dyDescent="0.25"/>
    <row r="31282" x14ac:dyDescent="0.25"/>
    <row r="31283" x14ac:dyDescent="0.25"/>
    <row r="31284" x14ac:dyDescent="0.25"/>
    <row r="31285" x14ac:dyDescent="0.25"/>
    <row r="31286" x14ac:dyDescent="0.25"/>
    <row r="31287" x14ac:dyDescent="0.25"/>
    <row r="31288" x14ac:dyDescent="0.25"/>
    <row r="31289" x14ac:dyDescent="0.25"/>
    <row r="31290" x14ac:dyDescent="0.25"/>
    <row r="31291" x14ac:dyDescent="0.25"/>
    <row r="31292" x14ac:dyDescent="0.25"/>
    <row r="31293" x14ac:dyDescent="0.25"/>
    <row r="31294" x14ac:dyDescent="0.25"/>
    <row r="31295" x14ac:dyDescent="0.25"/>
    <row r="31296" x14ac:dyDescent="0.25"/>
    <row r="31297" x14ac:dyDescent="0.25"/>
    <row r="31298" x14ac:dyDescent="0.25"/>
    <row r="31299" x14ac:dyDescent="0.25"/>
    <row r="31300" x14ac:dyDescent="0.25"/>
    <row r="31301" x14ac:dyDescent="0.25"/>
    <row r="31302" x14ac:dyDescent="0.25"/>
    <row r="31303" x14ac:dyDescent="0.25"/>
    <row r="31304" x14ac:dyDescent="0.25"/>
    <row r="31305" x14ac:dyDescent="0.25"/>
    <row r="31306" x14ac:dyDescent="0.25"/>
    <row r="31307" x14ac:dyDescent="0.25"/>
    <row r="31308" x14ac:dyDescent="0.25"/>
    <row r="31309" x14ac:dyDescent="0.25"/>
    <row r="31310" x14ac:dyDescent="0.25"/>
    <row r="31311" x14ac:dyDescent="0.25"/>
    <row r="31312" x14ac:dyDescent="0.25"/>
    <row r="31313" x14ac:dyDescent="0.25"/>
    <row r="31314" x14ac:dyDescent="0.25"/>
    <row r="31315" x14ac:dyDescent="0.25"/>
    <row r="31316" x14ac:dyDescent="0.25"/>
    <row r="31317" x14ac:dyDescent="0.25"/>
    <row r="31318" x14ac:dyDescent="0.25"/>
    <row r="31319" x14ac:dyDescent="0.25"/>
    <row r="31320" x14ac:dyDescent="0.25"/>
    <row r="31321" x14ac:dyDescent="0.25"/>
    <row r="31322" x14ac:dyDescent="0.25"/>
    <row r="31323" x14ac:dyDescent="0.25"/>
    <row r="31324" x14ac:dyDescent="0.25"/>
    <row r="31325" x14ac:dyDescent="0.25"/>
    <row r="31326" x14ac:dyDescent="0.25"/>
    <row r="31327" x14ac:dyDescent="0.25"/>
    <row r="31328" x14ac:dyDescent="0.25"/>
    <row r="31329" x14ac:dyDescent="0.25"/>
    <row r="31330" x14ac:dyDescent="0.25"/>
    <row r="31331" x14ac:dyDescent="0.25"/>
    <row r="31332" x14ac:dyDescent="0.25"/>
    <row r="31333" x14ac:dyDescent="0.25"/>
    <row r="31334" x14ac:dyDescent="0.25"/>
    <row r="31335" x14ac:dyDescent="0.25"/>
    <row r="31336" x14ac:dyDescent="0.25"/>
    <row r="31337" x14ac:dyDescent="0.25"/>
    <row r="31338" x14ac:dyDescent="0.25"/>
    <row r="31339" x14ac:dyDescent="0.25"/>
    <row r="31340" x14ac:dyDescent="0.25"/>
    <row r="31341" x14ac:dyDescent="0.25"/>
    <row r="31342" x14ac:dyDescent="0.25"/>
    <row r="31343" x14ac:dyDescent="0.25"/>
    <row r="31344" x14ac:dyDescent="0.25"/>
    <row r="31345" x14ac:dyDescent="0.25"/>
    <row r="31346" x14ac:dyDescent="0.25"/>
    <row r="31347" x14ac:dyDescent="0.25"/>
    <row r="31348" x14ac:dyDescent="0.25"/>
    <row r="31349" x14ac:dyDescent="0.25"/>
    <row r="31350" x14ac:dyDescent="0.25"/>
    <row r="31351" x14ac:dyDescent="0.25"/>
    <row r="31352" x14ac:dyDescent="0.25"/>
    <row r="31353" x14ac:dyDescent="0.25"/>
    <row r="31354" x14ac:dyDescent="0.25"/>
    <row r="31355" x14ac:dyDescent="0.25"/>
    <row r="31356" x14ac:dyDescent="0.25"/>
    <row r="31357" x14ac:dyDescent="0.25"/>
    <row r="31358" x14ac:dyDescent="0.25"/>
    <row r="31359" x14ac:dyDescent="0.25"/>
    <row r="31360" x14ac:dyDescent="0.25"/>
    <row r="31361" x14ac:dyDescent="0.25"/>
    <row r="31362" x14ac:dyDescent="0.25"/>
    <row r="31363" x14ac:dyDescent="0.25"/>
    <row r="31364" x14ac:dyDescent="0.25"/>
    <row r="31365" x14ac:dyDescent="0.25"/>
    <row r="31366" x14ac:dyDescent="0.25"/>
    <row r="31367" x14ac:dyDescent="0.25"/>
    <row r="31368" x14ac:dyDescent="0.25"/>
    <row r="31369" x14ac:dyDescent="0.25"/>
    <row r="31370" x14ac:dyDescent="0.25"/>
    <row r="31371" x14ac:dyDescent="0.25"/>
    <row r="31372" x14ac:dyDescent="0.25"/>
    <row r="31373" x14ac:dyDescent="0.25"/>
    <row r="31374" x14ac:dyDescent="0.25"/>
    <row r="31375" x14ac:dyDescent="0.25"/>
    <row r="31376" x14ac:dyDescent="0.25"/>
    <row r="31377" x14ac:dyDescent="0.25"/>
    <row r="31378" x14ac:dyDescent="0.25"/>
    <row r="31379" x14ac:dyDescent="0.25"/>
    <row r="31380" x14ac:dyDescent="0.25"/>
    <row r="31381" x14ac:dyDescent="0.25"/>
    <row r="31382" x14ac:dyDescent="0.25"/>
    <row r="31383" x14ac:dyDescent="0.25"/>
    <row r="31384" x14ac:dyDescent="0.25"/>
    <row r="31385" x14ac:dyDescent="0.25"/>
    <row r="31386" x14ac:dyDescent="0.25"/>
    <row r="31387" x14ac:dyDescent="0.25"/>
    <row r="31388" x14ac:dyDescent="0.25"/>
    <row r="31389" x14ac:dyDescent="0.25"/>
    <row r="31390" x14ac:dyDescent="0.25"/>
    <row r="31391" x14ac:dyDescent="0.25"/>
    <row r="31392" x14ac:dyDescent="0.25"/>
    <row r="31393" x14ac:dyDescent="0.25"/>
    <row r="31394" x14ac:dyDescent="0.25"/>
    <row r="31395" x14ac:dyDescent="0.25"/>
    <row r="31396" x14ac:dyDescent="0.25"/>
    <row r="31397" x14ac:dyDescent="0.25"/>
    <row r="31398" x14ac:dyDescent="0.25"/>
    <row r="31399" x14ac:dyDescent="0.25"/>
    <row r="31400" x14ac:dyDescent="0.25"/>
    <row r="31401" x14ac:dyDescent="0.25"/>
    <row r="31402" x14ac:dyDescent="0.25"/>
    <row r="31403" x14ac:dyDescent="0.25"/>
    <row r="31404" x14ac:dyDescent="0.25"/>
    <row r="31405" x14ac:dyDescent="0.25"/>
    <row r="31406" x14ac:dyDescent="0.25"/>
    <row r="31407" x14ac:dyDescent="0.25"/>
    <row r="31408" x14ac:dyDescent="0.25"/>
    <row r="31409" x14ac:dyDescent="0.25"/>
    <row r="31410" x14ac:dyDescent="0.25"/>
    <row r="31411" x14ac:dyDescent="0.25"/>
    <row r="31412" x14ac:dyDescent="0.25"/>
    <row r="31413" x14ac:dyDescent="0.25"/>
    <row r="31414" x14ac:dyDescent="0.25"/>
    <row r="31415" x14ac:dyDescent="0.25"/>
    <row r="31416" x14ac:dyDescent="0.25"/>
    <row r="31417" x14ac:dyDescent="0.25"/>
    <row r="31418" x14ac:dyDescent="0.25"/>
    <row r="31419" x14ac:dyDescent="0.25"/>
    <row r="31420" x14ac:dyDescent="0.25"/>
    <row r="31421" x14ac:dyDescent="0.25"/>
    <row r="31422" x14ac:dyDescent="0.25"/>
    <row r="31423" x14ac:dyDescent="0.25"/>
    <row r="31424" x14ac:dyDescent="0.25"/>
    <row r="31425" x14ac:dyDescent="0.25"/>
    <row r="31426" x14ac:dyDescent="0.25"/>
    <row r="31427" x14ac:dyDescent="0.25"/>
    <row r="31428" x14ac:dyDescent="0.25"/>
    <row r="31429" x14ac:dyDescent="0.25"/>
    <row r="31430" x14ac:dyDescent="0.25"/>
    <row r="31431" x14ac:dyDescent="0.25"/>
    <row r="31432" x14ac:dyDescent="0.25"/>
    <row r="31433" x14ac:dyDescent="0.25"/>
    <row r="31434" x14ac:dyDescent="0.25"/>
    <row r="31435" x14ac:dyDescent="0.25"/>
    <row r="31436" x14ac:dyDescent="0.25"/>
    <row r="31437" x14ac:dyDescent="0.25"/>
    <row r="31438" x14ac:dyDescent="0.25"/>
    <row r="31439" x14ac:dyDescent="0.25"/>
    <row r="31440" x14ac:dyDescent="0.25"/>
    <row r="31441" x14ac:dyDescent="0.25"/>
    <row r="31442" x14ac:dyDescent="0.25"/>
    <row r="31443" x14ac:dyDescent="0.25"/>
    <row r="31444" x14ac:dyDescent="0.25"/>
    <row r="31445" x14ac:dyDescent="0.25"/>
    <row r="31446" x14ac:dyDescent="0.25"/>
    <row r="31447" x14ac:dyDescent="0.25"/>
    <row r="31448" x14ac:dyDescent="0.25"/>
    <row r="31449" x14ac:dyDescent="0.25"/>
    <row r="31450" x14ac:dyDescent="0.25"/>
    <row r="31451" x14ac:dyDescent="0.25"/>
    <row r="31452" x14ac:dyDescent="0.25"/>
    <row r="31453" x14ac:dyDescent="0.25"/>
    <row r="31454" x14ac:dyDescent="0.25"/>
    <row r="31455" x14ac:dyDescent="0.25"/>
    <row r="31456" x14ac:dyDescent="0.25"/>
    <row r="31457" x14ac:dyDescent="0.25"/>
    <row r="31458" x14ac:dyDescent="0.25"/>
    <row r="31459" x14ac:dyDescent="0.25"/>
    <row r="31460" x14ac:dyDescent="0.25"/>
    <row r="31461" x14ac:dyDescent="0.25"/>
    <row r="31462" x14ac:dyDescent="0.25"/>
    <row r="31463" x14ac:dyDescent="0.25"/>
    <row r="31464" x14ac:dyDescent="0.25"/>
    <row r="31465" x14ac:dyDescent="0.25"/>
    <row r="31466" x14ac:dyDescent="0.25"/>
    <row r="31467" x14ac:dyDescent="0.25"/>
    <row r="31468" x14ac:dyDescent="0.25"/>
    <row r="31469" x14ac:dyDescent="0.25"/>
    <row r="31470" x14ac:dyDescent="0.25"/>
    <row r="31471" x14ac:dyDescent="0.25"/>
    <row r="31472" x14ac:dyDescent="0.25"/>
    <row r="31473" x14ac:dyDescent="0.25"/>
    <row r="31474" x14ac:dyDescent="0.25"/>
    <row r="31475" x14ac:dyDescent="0.25"/>
    <row r="31476" x14ac:dyDescent="0.25"/>
    <row r="31477" x14ac:dyDescent="0.25"/>
    <row r="31478" x14ac:dyDescent="0.25"/>
    <row r="31479" x14ac:dyDescent="0.25"/>
    <row r="31480" x14ac:dyDescent="0.25"/>
    <row r="31481" x14ac:dyDescent="0.25"/>
    <row r="31482" x14ac:dyDescent="0.25"/>
    <row r="31483" x14ac:dyDescent="0.25"/>
    <row r="31484" x14ac:dyDescent="0.25"/>
    <row r="31485" x14ac:dyDescent="0.25"/>
    <row r="31486" x14ac:dyDescent="0.25"/>
    <row r="31487" x14ac:dyDescent="0.25"/>
    <row r="31488" x14ac:dyDescent="0.25"/>
    <row r="31489" x14ac:dyDescent="0.25"/>
    <row r="31490" x14ac:dyDescent="0.25"/>
    <row r="31491" x14ac:dyDescent="0.25"/>
    <row r="31492" x14ac:dyDescent="0.25"/>
    <row r="31493" x14ac:dyDescent="0.25"/>
    <row r="31494" x14ac:dyDescent="0.25"/>
    <row r="31495" x14ac:dyDescent="0.25"/>
    <row r="31496" x14ac:dyDescent="0.25"/>
    <row r="31497" x14ac:dyDescent="0.25"/>
    <row r="31498" x14ac:dyDescent="0.25"/>
    <row r="31499" x14ac:dyDescent="0.25"/>
    <row r="31500" x14ac:dyDescent="0.25"/>
    <row r="31501" x14ac:dyDescent="0.25"/>
    <row r="31502" x14ac:dyDescent="0.25"/>
    <row r="31503" x14ac:dyDescent="0.25"/>
    <row r="31504" x14ac:dyDescent="0.25"/>
    <row r="31505" x14ac:dyDescent="0.25"/>
    <row r="31506" x14ac:dyDescent="0.25"/>
    <row r="31507" x14ac:dyDescent="0.25"/>
    <row r="31508" x14ac:dyDescent="0.25"/>
    <row r="31509" x14ac:dyDescent="0.25"/>
    <row r="31510" x14ac:dyDescent="0.25"/>
    <row r="31511" x14ac:dyDescent="0.25"/>
    <row r="31512" x14ac:dyDescent="0.25"/>
    <row r="31513" x14ac:dyDescent="0.25"/>
    <row r="31514" x14ac:dyDescent="0.25"/>
    <row r="31515" x14ac:dyDescent="0.25"/>
    <row r="31516" x14ac:dyDescent="0.25"/>
    <row r="31517" x14ac:dyDescent="0.25"/>
    <row r="31518" x14ac:dyDescent="0.25"/>
    <row r="31519" x14ac:dyDescent="0.25"/>
    <row r="31520" x14ac:dyDescent="0.25"/>
    <row r="31521" x14ac:dyDescent="0.25"/>
    <row r="31522" x14ac:dyDescent="0.25"/>
    <row r="31523" x14ac:dyDescent="0.25"/>
    <row r="31524" x14ac:dyDescent="0.25"/>
    <row r="31525" x14ac:dyDescent="0.25"/>
    <row r="31526" x14ac:dyDescent="0.25"/>
    <row r="31527" x14ac:dyDescent="0.25"/>
    <row r="31528" x14ac:dyDescent="0.25"/>
    <row r="31529" x14ac:dyDescent="0.25"/>
    <row r="31530" x14ac:dyDescent="0.25"/>
    <row r="31531" x14ac:dyDescent="0.25"/>
    <row r="31532" x14ac:dyDescent="0.25"/>
    <row r="31533" x14ac:dyDescent="0.25"/>
    <row r="31534" x14ac:dyDescent="0.25"/>
    <row r="31535" x14ac:dyDescent="0.25"/>
    <row r="31536" x14ac:dyDescent="0.25"/>
    <row r="31537" x14ac:dyDescent="0.25"/>
    <row r="31538" x14ac:dyDescent="0.25"/>
    <row r="31539" x14ac:dyDescent="0.25"/>
    <row r="31540" x14ac:dyDescent="0.25"/>
    <row r="31541" x14ac:dyDescent="0.25"/>
    <row r="31542" x14ac:dyDescent="0.25"/>
    <row r="31543" x14ac:dyDescent="0.25"/>
    <row r="31544" x14ac:dyDescent="0.25"/>
    <row r="31545" x14ac:dyDescent="0.25"/>
    <row r="31546" x14ac:dyDescent="0.25"/>
    <row r="31547" x14ac:dyDescent="0.25"/>
    <row r="31548" x14ac:dyDescent="0.25"/>
    <row r="31549" x14ac:dyDescent="0.25"/>
    <row r="31550" x14ac:dyDescent="0.25"/>
    <row r="31551" x14ac:dyDescent="0.25"/>
    <row r="31552" x14ac:dyDescent="0.25"/>
    <row r="31553" x14ac:dyDescent="0.25"/>
    <row r="31554" x14ac:dyDescent="0.25"/>
    <row r="31555" x14ac:dyDescent="0.25"/>
    <row r="31556" x14ac:dyDescent="0.25"/>
    <row r="31557" x14ac:dyDescent="0.25"/>
    <row r="31558" x14ac:dyDescent="0.25"/>
    <row r="31559" x14ac:dyDescent="0.25"/>
    <row r="31560" x14ac:dyDescent="0.25"/>
    <row r="31561" x14ac:dyDescent="0.25"/>
    <row r="31562" x14ac:dyDescent="0.25"/>
    <row r="31563" x14ac:dyDescent="0.25"/>
    <row r="31564" x14ac:dyDescent="0.25"/>
    <row r="31565" x14ac:dyDescent="0.25"/>
    <row r="31566" x14ac:dyDescent="0.25"/>
    <row r="31567" x14ac:dyDescent="0.25"/>
    <row r="31568" x14ac:dyDescent="0.25"/>
    <row r="31569" x14ac:dyDescent="0.25"/>
    <row r="31570" x14ac:dyDescent="0.25"/>
    <row r="31571" x14ac:dyDescent="0.25"/>
    <row r="31572" x14ac:dyDescent="0.25"/>
    <row r="31573" x14ac:dyDescent="0.25"/>
    <row r="31574" x14ac:dyDescent="0.25"/>
    <row r="31575" x14ac:dyDescent="0.25"/>
    <row r="31576" x14ac:dyDescent="0.25"/>
    <row r="31577" x14ac:dyDescent="0.25"/>
    <row r="31578" x14ac:dyDescent="0.25"/>
    <row r="31579" x14ac:dyDescent="0.25"/>
    <row r="31580" x14ac:dyDescent="0.25"/>
    <row r="31581" x14ac:dyDescent="0.25"/>
    <row r="31582" x14ac:dyDescent="0.25"/>
    <row r="31583" x14ac:dyDescent="0.25"/>
    <row r="31584" x14ac:dyDescent="0.25"/>
    <row r="31585" x14ac:dyDescent="0.25"/>
    <row r="31586" x14ac:dyDescent="0.25"/>
    <row r="31587" x14ac:dyDescent="0.25"/>
    <row r="31588" x14ac:dyDescent="0.25"/>
    <row r="31589" x14ac:dyDescent="0.25"/>
    <row r="31590" x14ac:dyDescent="0.25"/>
    <row r="31591" x14ac:dyDescent="0.25"/>
    <row r="31592" x14ac:dyDescent="0.25"/>
    <row r="31593" x14ac:dyDescent="0.25"/>
    <row r="31594" x14ac:dyDescent="0.25"/>
    <row r="31595" x14ac:dyDescent="0.25"/>
    <row r="31596" x14ac:dyDescent="0.25"/>
    <row r="31597" x14ac:dyDescent="0.25"/>
    <row r="31598" x14ac:dyDescent="0.25"/>
    <row r="31599" x14ac:dyDescent="0.25"/>
    <row r="31600" x14ac:dyDescent="0.25"/>
    <row r="31601" x14ac:dyDescent="0.25"/>
    <row r="31602" x14ac:dyDescent="0.25"/>
    <row r="31603" x14ac:dyDescent="0.25"/>
    <row r="31604" x14ac:dyDescent="0.25"/>
    <row r="31605" x14ac:dyDescent="0.25"/>
    <row r="31606" x14ac:dyDescent="0.25"/>
    <row r="31607" x14ac:dyDescent="0.25"/>
    <row r="31608" x14ac:dyDescent="0.25"/>
    <row r="31609" x14ac:dyDescent="0.25"/>
    <row r="31610" x14ac:dyDescent="0.25"/>
    <row r="31611" x14ac:dyDescent="0.25"/>
    <row r="31612" x14ac:dyDescent="0.25"/>
    <row r="31613" x14ac:dyDescent="0.25"/>
    <row r="31614" x14ac:dyDescent="0.25"/>
    <row r="31615" x14ac:dyDescent="0.25"/>
    <row r="31616" x14ac:dyDescent="0.25"/>
    <row r="31617" x14ac:dyDescent="0.25"/>
    <row r="31618" x14ac:dyDescent="0.25"/>
    <row r="31619" x14ac:dyDescent="0.25"/>
    <row r="31620" x14ac:dyDescent="0.25"/>
    <row r="31621" x14ac:dyDescent="0.25"/>
    <row r="31622" x14ac:dyDescent="0.25"/>
    <row r="31623" x14ac:dyDescent="0.25"/>
    <row r="31624" x14ac:dyDescent="0.25"/>
    <row r="31625" x14ac:dyDescent="0.25"/>
    <row r="31626" x14ac:dyDescent="0.25"/>
    <row r="31627" x14ac:dyDescent="0.25"/>
    <row r="31628" x14ac:dyDescent="0.25"/>
    <row r="31629" x14ac:dyDescent="0.25"/>
    <row r="31630" x14ac:dyDescent="0.25"/>
    <row r="31631" x14ac:dyDescent="0.25"/>
    <row r="31632" x14ac:dyDescent="0.25"/>
    <row r="31633" x14ac:dyDescent="0.25"/>
    <row r="31634" x14ac:dyDescent="0.25"/>
    <row r="31635" x14ac:dyDescent="0.25"/>
    <row r="31636" x14ac:dyDescent="0.25"/>
    <row r="31637" x14ac:dyDescent="0.25"/>
    <row r="31638" x14ac:dyDescent="0.25"/>
    <row r="31639" x14ac:dyDescent="0.25"/>
    <row r="31640" x14ac:dyDescent="0.25"/>
    <row r="31641" x14ac:dyDescent="0.25"/>
    <row r="31642" x14ac:dyDescent="0.25"/>
    <row r="31643" x14ac:dyDescent="0.25"/>
    <row r="31644" x14ac:dyDescent="0.25"/>
    <row r="31645" x14ac:dyDescent="0.25"/>
    <row r="31646" x14ac:dyDescent="0.25"/>
    <row r="31647" x14ac:dyDescent="0.25"/>
    <row r="31648" x14ac:dyDescent="0.25"/>
    <row r="31649" x14ac:dyDescent="0.25"/>
    <row r="31650" x14ac:dyDescent="0.25"/>
    <row r="31651" x14ac:dyDescent="0.25"/>
    <row r="31652" x14ac:dyDescent="0.25"/>
    <row r="31653" x14ac:dyDescent="0.25"/>
    <row r="31654" x14ac:dyDescent="0.25"/>
    <row r="31655" x14ac:dyDescent="0.25"/>
    <row r="31656" x14ac:dyDescent="0.25"/>
    <row r="31657" x14ac:dyDescent="0.25"/>
    <row r="31658" x14ac:dyDescent="0.25"/>
    <row r="31659" x14ac:dyDescent="0.25"/>
    <row r="31660" x14ac:dyDescent="0.25"/>
    <row r="31661" x14ac:dyDescent="0.25"/>
    <row r="31662" x14ac:dyDescent="0.25"/>
    <row r="31663" x14ac:dyDescent="0.25"/>
    <row r="31664" x14ac:dyDescent="0.25"/>
    <row r="31665" x14ac:dyDescent="0.25"/>
    <row r="31666" x14ac:dyDescent="0.25"/>
    <row r="31667" x14ac:dyDescent="0.25"/>
    <row r="31668" x14ac:dyDescent="0.25"/>
    <row r="31669" x14ac:dyDescent="0.25"/>
    <row r="31670" x14ac:dyDescent="0.25"/>
    <row r="31671" x14ac:dyDescent="0.25"/>
    <row r="31672" x14ac:dyDescent="0.25"/>
    <row r="31673" x14ac:dyDescent="0.25"/>
    <row r="31674" x14ac:dyDescent="0.25"/>
    <row r="31675" x14ac:dyDescent="0.25"/>
    <row r="31676" x14ac:dyDescent="0.25"/>
    <row r="31677" x14ac:dyDescent="0.25"/>
    <row r="31678" x14ac:dyDescent="0.25"/>
    <row r="31679" x14ac:dyDescent="0.25"/>
    <row r="31680" x14ac:dyDescent="0.25"/>
    <row r="31681" x14ac:dyDescent="0.25"/>
    <row r="31682" x14ac:dyDescent="0.25"/>
    <row r="31683" x14ac:dyDescent="0.25"/>
    <row r="31684" x14ac:dyDescent="0.25"/>
    <row r="31685" x14ac:dyDescent="0.25"/>
    <row r="31686" x14ac:dyDescent="0.25"/>
    <row r="31687" x14ac:dyDescent="0.25"/>
    <row r="31688" x14ac:dyDescent="0.25"/>
    <row r="31689" x14ac:dyDescent="0.25"/>
    <row r="31690" x14ac:dyDescent="0.25"/>
    <row r="31691" x14ac:dyDescent="0.25"/>
    <row r="31692" x14ac:dyDescent="0.25"/>
    <row r="31693" x14ac:dyDescent="0.25"/>
    <row r="31694" x14ac:dyDescent="0.25"/>
    <row r="31695" x14ac:dyDescent="0.25"/>
    <row r="31696" x14ac:dyDescent="0.25"/>
    <row r="31697" x14ac:dyDescent="0.25"/>
    <row r="31698" x14ac:dyDescent="0.25"/>
    <row r="31699" x14ac:dyDescent="0.25"/>
    <row r="31700" x14ac:dyDescent="0.25"/>
    <row r="31701" x14ac:dyDescent="0.25"/>
    <row r="31702" x14ac:dyDescent="0.25"/>
    <row r="31703" x14ac:dyDescent="0.25"/>
    <row r="31704" x14ac:dyDescent="0.25"/>
    <row r="31705" x14ac:dyDescent="0.25"/>
    <row r="31706" x14ac:dyDescent="0.25"/>
    <row r="31707" x14ac:dyDescent="0.25"/>
    <row r="31708" x14ac:dyDescent="0.25"/>
    <row r="31709" x14ac:dyDescent="0.25"/>
    <row r="31710" x14ac:dyDescent="0.25"/>
    <row r="31711" x14ac:dyDescent="0.25"/>
    <row r="31712" x14ac:dyDescent="0.25"/>
    <row r="31713" x14ac:dyDescent="0.25"/>
    <row r="31714" x14ac:dyDescent="0.25"/>
    <row r="31715" x14ac:dyDescent="0.25"/>
    <row r="31716" x14ac:dyDescent="0.25"/>
    <row r="31717" x14ac:dyDescent="0.25"/>
    <row r="31718" x14ac:dyDescent="0.25"/>
    <row r="31719" x14ac:dyDescent="0.25"/>
    <row r="31720" x14ac:dyDescent="0.25"/>
    <row r="31721" x14ac:dyDescent="0.25"/>
    <row r="31722" x14ac:dyDescent="0.25"/>
    <row r="31723" x14ac:dyDescent="0.25"/>
    <row r="31724" x14ac:dyDescent="0.25"/>
    <row r="31725" x14ac:dyDescent="0.25"/>
    <row r="31726" x14ac:dyDescent="0.25"/>
    <row r="31727" x14ac:dyDescent="0.25"/>
    <row r="31728" x14ac:dyDescent="0.25"/>
    <row r="31729" x14ac:dyDescent="0.25"/>
    <row r="31730" x14ac:dyDescent="0.25"/>
    <row r="31731" x14ac:dyDescent="0.25"/>
    <row r="31732" x14ac:dyDescent="0.25"/>
    <row r="31733" x14ac:dyDescent="0.25"/>
    <row r="31734" x14ac:dyDescent="0.25"/>
    <row r="31735" x14ac:dyDescent="0.25"/>
    <row r="31736" x14ac:dyDescent="0.25"/>
    <row r="31737" x14ac:dyDescent="0.25"/>
    <row r="31738" x14ac:dyDescent="0.25"/>
    <row r="31739" x14ac:dyDescent="0.25"/>
    <row r="31740" x14ac:dyDescent="0.25"/>
    <row r="31741" x14ac:dyDescent="0.25"/>
    <row r="31742" x14ac:dyDescent="0.25"/>
    <row r="31743" x14ac:dyDescent="0.25"/>
    <row r="31744" x14ac:dyDescent="0.25"/>
    <row r="31745" x14ac:dyDescent="0.25"/>
    <row r="31746" x14ac:dyDescent="0.25"/>
    <row r="31747" x14ac:dyDescent="0.25"/>
    <row r="31748" x14ac:dyDescent="0.25"/>
    <row r="31749" x14ac:dyDescent="0.25"/>
    <row r="31750" x14ac:dyDescent="0.25"/>
    <row r="31751" x14ac:dyDescent="0.25"/>
    <row r="31752" x14ac:dyDescent="0.25"/>
    <row r="31753" x14ac:dyDescent="0.25"/>
    <row r="31754" x14ac:dyDescent="0.25"/>
    <row r="31755" x14ac:dyDescent="0.25"/>
    <row r="31756" x14ac:dyDescent="0.25"/>
    <row r="31757" x14ac:dyDescent="0.25"/>
    <row r="31758" x14ac:dyDescent="0.25"/>
    <row r="31759" x14ac:dyDescent="0.25"/>
    <row r="31760" x14ac:dyDescent="0.25"/>
    <row r="31761" x14ac:dyDescent="0.25"/>
    <row r="31762" x14ac:dyDescent="0.25"/>
    <row r="31763" x14ac:dyDescent="0.25"/>
    <row r="31764" x14ac:dyDescent="0.25"/>
    <row r="31765" x14ac:dyDescent="0.25"/>
    <row r="31766" x14ac:dyDescent="0.25"/>
    <row r="31767" x14ac:dyDescent="0.25"/>
    <row r="31768" x14ac:dyDescent="0.25"/>
    <row r="31769" x14ac:dyDescent="0.25"/>
    <row r="31770" x14ac:dyDescent="0.25"/>
    <row r="31771" x14ac:dyDescent="0.25"/>
    <row r="31772" x14ac:dyDescent="0.25"/>
    <row r="31773" x14ac:dyDescent="0.25"/>
    <row r="31774" x14ac:dyDescent="0.25"/>
    <row r="31775" x14ac:dyDescent="0.25"/>
    <row r="31776" x14ac:dyDescent="0.25"/>
    <row r="31777" x14ac:dyDescent="0.25"/>
    <row r="31778" x14ac:dyDescent="0.25"/>
    <row r="31779" x14ac:dyDescent="0.25"/>
    <row r="31780" x14ac:dyDescent="0.25"/>
    <row r="31781" x14ac:dyDescent="0.25"/>
    <row r="31782" x14ac:dyDescent="0.25"/>
    <row r="31783" x14ac:dyDescent="0.25"/>
    <row r="31784" x14ac:dyDescent="0.25"/>
    <row r="31785" x14ac:dyDescent="0.25"/>
    <row r="31786" x14ac:dyDescent="0.25"/>
    <row r="31787" x14ac:dyDescent="0.25"/>
    <row r="31788" x14ac:dyDescent="0.25"/>
    <row r="31789" x14ac:dyDescent="0.25"/>
    <row r="31790" x14ac:dyDescent="0.25"/>
    <row r="31791" x14ac:dyDescent="0.25"/>
    <row r="31792" x14ac:dyDescent="0.25"/>
    <row r="31793" x14ac:dyDescent="0.25"/>
    <row r="31794" x14ac:dyDescent="0.25"/>
    <row r="31795" x14ac:dyDescent="0.25"/>
    <row r="31796" x14ac:dyDescent="0.25"/>
    <row r="31797" x14ac:dyDescent="0.25"/>
    <row r="31798" x14ac:dyDescent="0.25"/>
    <row r="31799" x14ac:dyDescent="0.25"/>
    <row r="31800" x14ac:dyDescent="0.25"/>
    <row r="31801" x14ac:dyDescent="0.25"/>
    <row r="31802" x14ac:dyDescent="0.25"/>
    <row r="31803" x14ac:dyDescent="0.25"/>
    <row r="31804" x14ac:dyDescent="0.25"/>
    <row r="31805" x14ac:dyDescent="0.25"/>
    <row r="31806" x14ac:dyDescent="0.25"/>
    <row r="31807" x14ac:dyDescent="0.25"/>
    <row r="31808" x14ac:dyDescent="0.25"/>
    <row r="31809" x14ac:dyDescent="0.25"/>
    <row r="31810" x14ac:dyDescent="0.25"/>
    <row r="31811" x14ac:dyDescent="0.25"/>
    <row r="31812" x14ac:dyDescent="0.25"/>
    <row r="31813" x14ac:dyDescent="0.25"/>
    <row r="31814" x14ac:dyDescent="0.25"/>
    <row r="31815" x14ac:dyDescent="0.25"/>
    <row r="31816" x14ac:dyDescent="0.25"/>
    <row r="31817" x14ac:dyDescent="0.25"/>
    <row r="31818" x14ac:dyDescent="0.25"/>
    <row r="31819" x14ac:dyDescent="0.25"/>
    <row r="31820" x14ac:dyDescent="0.25"/>
    <row r="31821" x14ac:dyDescent="0.25"/>
    <row r="31822" x14ac:dyDescent="0.25"/>
    <row r="31823" x14ac:dyDescent="0.25"/>
    <row r="31824" x14ac:dyDescent="0.25"/>
    <row r="31825" x14ac:dyDescent="0.25"/>
    <row r="31826" x14ac:dyDescent="0.25"/>
    <row r="31827" x14ac:dyDescent="0.25"/>
    <row r="31828" x14ac:dyDescent="0.25"/>
    <row r="31829" x14ac:dyDescent="0.25"/>
    <row r="31830" x14ac:dyDescent="0.25"/>
    <row r="31831" x14ac:dyDescent="0.25"/>
    <row r="31832" x14ac:dyDescent="0.25"/>
    <row r="31833" x14ac:dyDescent="0.25"/>
    <row r="31834" x14ac:dyDescent="0.25"/>
    <row r="31835" x14ac:dyDescent="0.25"/>
    <row r="31836" x14ac:dyDescent="0.25"/>
    <row r="31837" x14ac:dyDescent="0.25"/>
    <row r="31838" x14ac:dyDescent="0.25"/>
    <row r="31839" x14ac:dyDescent="0.25"/>
    <row r="31840" x14ac:dyDescent="0.25"/>
    <row r="31841" x14ac:dyDescent="0.25"/>
    <row r="31842" x14ac:dyDescent="0.25"/>
    <row r="31843" x14ac:dyDescent="0.25"/>
    <row r="31844" x14ac:dyDescent="0.25"/>
    <row r="31845" x14ac:dyDescent="0.25"/>
    <row r="31846" x14ac:dyDescent="0.25"/>
    <row r="31847" x14ac:dyDescent="0.25"/>
    <row r="31848" x14ac:dyDescent="0.25"/>
    <row r="31849" x14ac:dyDescent="0.25"/>
    <row r="31850" x14ac:dyDescent="0.25"/>
    <row r="31851" x14ac:dyDescent="0.25"/>
    <row r="31852" x14ac:dyDescent="0.25"/>
    <row r="31853" x14ac:dyDescent="0.25"/>
    <row r="31854" x14ac:dyDescent="0.25"/>
    <row r="31855" x14ac:dyDescent="0.25"/>
    <row r="31856" x14ac:dyDescent="0.25"/>
    <row r="31857" x14ac:dyDescent="0.25"/>
    <row r="31858" x14ac:dyDescent="0.25"/>
    <row r="31859" x14ac:dyDescent="0.25"/>
    <row r="31860" x14ac:dyDescent="0.25"/>
    <row r="31861" x14ac:dyDescent="0.25"/>
    <row r="31862" x14ac:dyDescent="0.25"/>
    <row r="31863" x14ac:dyDescent="0.25"/>
    <row r="31864" x14ac:dyDescent="0.25"/>
    <row r="31865" x14ac:dyDescent="0.25"/>
    <row r="31866" x14ac:dyDescent="0.25"/>
    <row r="31867" x14ac:dyDescent="0.25"/>
    <row r="31868" x14ac:dyDescent="0.25"/>
    <row r="31869" x14ac:dyDescent="0.25"/>
    <row r="31870" x14ac:dyDescent="0.25"/>
    <row r="31871" x14ac:dyDescent="0.25"/>
    <row r="31872" x14ac:dyDescent="0.25"/>
    <row r="31873" x14ac:dyDescent="0.25"/>
    <row r="31874" x14ac:dyDescent="0.25"/>
    <row r="31875" x14ac:dyDescent="0.25"/>
    <row r="31876" x14ac:dyDescent="0.25"/>
    <row r="31877" x14ac:dyDescent="0.25"/>
    <row r="31878" x14ac:dyDescent="0.25"/>
    <row r="31879" x14ac:dyDescent="0.25"/>
    <row r="31880" x14ac:dyDescent="0.25"/>
    <row r="31881" x14ac:dyDescent="0.25"/>
    <row r="31882" x14ac:dyDescent="0.25"/>
    <row r="31883" x14ac:dyDescent="0.25"/>
    <row r="31884" x14ac:dyDescent="0.25"/>
    <row r="31885" x14ac:dyDescent="0.25"/>
    <row r="31886" x14ac:dyDescent="0.25"/>
    <row r="31887" x14ac:dyDescent="0.25"/>
    <row r="31888" x14ac:dyDescent="0.25"/>
    <row r="31889" x14ac:dyDescent="0.25"/>
    <row r="31890" x14ac:dyDescent="0.25"/>
    <row r="31891" x14ac:dyDescent="0.25"/>
    <row r="31892" x14ac:dyDescent="0.25"/>
    <row r="31893" x14ac:dyDescent="0.25"/>
    <row r="31894" x14ac:dyDescent="0.25"/>
    <row r="31895" x14ac:dyDescent="0.25"/>
    <row r="31896" x14ac:dyDescent="0.25"/>
    <row r="31897" x14ac:dyDescent="0.25"/>
    <row r="31898" x14ac:dyDescent="0.25"/>
    <row r="31899" x14ac:dyDescent="0.25"/>
    <row r="31900" x14ac:dyDescent="0.25"/>
    <row r="31901" x14ac:dyDescent="0.25"/>
    <row r="31902" x14ac:dyDescent="0.25"/>
    <row r="31903" x14ac:dyDescent="0.25"/>
    <row r="31904" x14ac:dyDescent="0.25"/>
    <row r="31905" x14ac:dyDescent="0.25"/>
    <row r="31906" x14ac:dyDescent="0.25"/>
    <row r="31907" x14ac:dyDescent="0.25"/>
    <row r="31908" x14ac:dyDescent="0.25"/>
    <row r="31909" x14ac:dyDescent="0.25"/>
    <row r="31910" x14ac:dyDescent="0.25"/>
    <row r="31911" x14ac:dyDescent="0.25"/>
    <row r="31912" x14ac:dyDescent="0.25"/>
    <row r="31913" x14ac:dyDescent="0.25"/>
    <row r="31914" x14ac:dyDescent="0.25"/>
    <row r="31915" x14ac:dyDescent="0.25"/>
    <row r="31916" x14ac:dyDescent="0.25"/>
    <row r="31917" x14ac:dyDescent="0.25"/>
    <row r="31918" x14ac:dyDescent="0.25"/>
    <row r="31919" x14ac:dyDescent="0.25"/>
    <row r="31920" x14ac:dyDescent="0.25"/>
    <row r="31921" x14ac:dyDescent="0.25"/>
    <row r="31922" x14ac:dyDescent="0.25"/>
    <row r="31923" x14ac:dyDescent="0.25"/>
    <row r="31924" x14ac:dyDescent="0.25"/>
    <row r="31925" x14ac:dyDescent="0.25"/>
    <row r="31926" x14ac:dyDescent="0.25"/>
    <row r="31927" x14ac:dyDescent="0.25"/>
    <row r="31928" x14ac:dyDescent="0.25"/>
    <row r="31929" x14ac:dyDescent="0.25"/>
    <row r="31930" x14ac:dyDescent="0.25"/>
    <row r="31931" x14ac:dyDescent="0.25"/>
    <row r="31932" x14ac:dyDescent="0.25"/>
    <row r="31933" x14ac:dyDescent="0.25"/>
    <row r="31934" x14ac:dyDescent="0.25"/>
    <row r="31935" x14ac:dyDescent="0.25"/>
    <row r="31936" x14ac:dyDescent="0.25"/>
    <row r="31937" x14ac:dyDescent="0.25"/>
    <row r="31938" x14ac:dyDescent="0.25"/>
    <row r="31939" x14ac:dyDescent="0.25"/>
    <row r="31940" x14ac:dyDescent="0.25"/>
    <row r="31941" x14ac:dyDescent="0.25"/>
    <row r="31942" x14ac:dyDescent="0.25"/>
    <row r="31943" x14ac:dyDescent="0.25"/>
    <row r="31944" x14ac:dyDescent="0.25"/>
    <row r="31945" x14ac:dyDescent="0.25"/>
    <row r="31946" x14ac:dyDescent="0.25"/>
    <row r="31947" x14ac:dyDescent="0.25"/>
    <row r="31948" x14ac:dyDescent="0.25"/>
    <row r="31949" x14ac:dyDescent="0.25"/>
    <row r="31950" x14ac:dyDescent="0.25"/>
    <row r="31951" x14ac:dyDescent="0.25"/>
    <row r="31952" x14ac:dyDescent="0.25"/>
    <row r="31953" x14ac:dyDescent="0.25"/>
    <row r="31954" x14ac:dyDescent="0.25"/>
    <row r="31955" x14ac:dyDescent="0.25"/>
    <row r="31956" x14ac:dyDescent="0.25"/>
    <row r="31957" x14ac:dyDescent="0.25"/>
    <row r="31958" x14ac:dyDescent="0.25"/>
    <row r="31959" x14ac:dyDescent="0.25"/>
    <row r="31960" x14ac:dyDescent="0.25"/>
    <row r="31961" x14ac:dyDescent="0.25"/>
    <row r="31962" x14ac:dyDescent="0.25"/>
    <row r="31963" x14ac:dyDescent="0.25"/>
    <row r="31964" x14ac:dyDescent="0.25"/>
    <row r="31965" x14ac:dyDescent="0.25"/>
    <row r="31966" x14ac:dyDescent="0.25"/>
    <row r="31967" x14ac:dyDescent="0.25"/>
    <row r="31968" x14ac:dyDescent="0.25"/>
    <row r="31969" x14ac:dyDescent="0.25"/>
    <row r="31970" x14ac:dyDescent="0.25"/>
    <row r="31971" x14ac:dyDescent="0.25"/>
    <row r="31972" x14ac:dyDescent="0.25"/>
    <row r="31973" x14ac:dyDescent="0.25"/>
    <row r="31974" x14ac:dyDescent="0.25"/>
    <row r="31975" x14ac:dyDescent="0.25"/>
    <row r="31976" x14ac:dyDescent="0.25"/>
    <row r="31977" x14ac:dyDescent="0.25"/>
    <row r="31978" x14ac:dyDescent="0.25"/>
    <row r="31979" x14ac:dyDescent="0.25"/>
    <row r="31980" x14ac:dyDescent="0.25"/>
    <row r="31981" x14ac:dyDescent="0.25"/>
    <row r="31982" x14ac:dyDescent="0.25"/>
    <row r="31983" x14ac:dyDescent="0.25"/>
    <row r="31984" x14ac:dyDescent="0.25"/>
    <row r="31985" x14ac:dyDescent="0.25"/>
    <row r="31986" x14ac:dyDescent="0.25"/>
    <row r="31987" x14ac:dyDescent="0.25"/>
    <row r="31988" x14ac:dyDescent="0.25"/>
    <row r="31989" x14ac:dyDescent="0.25"/>
    <row r="31990" x14ac:dyDescent="0.25"/>
    <row r="31991" x14ac:dyDescent="0.25"/>
    <row r="31992" x14ac:dyDescent="0.25"/>
    <row r="31993" x14ac:dyDescent="0.25"/>
    <row r="31994" x14ac:dyDescent="0.25"/>
    <row r="31995" x14ac:dyDescent="0.25"/>
    <row r="31996" x14ac:dyDescent="0.25"/>
    <row r="31997" x14ac:dyDescent="0.25"/>
    <row r="31998" x14ac:dyDescent="0.25"/>
    <row r="31999" x14ac:dyDescent="0.25"/>
    <row r="32000" x14ac:dyDescent="0.25"/>
    <row r="32001" x14ac:dyDescent="0.25"/>
    <row r="32002" x14ac:dyDescent="0.25"/>
    <row r="32003" x14ac:dyDescent="0.25"/>
    <row r="32004" x14ac:dyDescent="0.25"/>
    <row r="32005" x14ac:dyDescent="0.25"/>
    <row r="32006" x14ac:dyDescent="0.25"/>
    <row r="32007" x14ac:dyDescent="0.25"/>
    <row r="32008" x14ac:dyDescent="0.25"/>
    <row r="32009" x14ac:dyDescent="0.25"/>
    <row r="32010" x14ac:dyDescent="0.25"/>
    <row r="32011" x14ac:dyDescent="0.25"/>
    <row r="32012" x14ac:dyDescent="0.25"/>
    <row r="32013" x14ac:dyDescent="0.25"/>
    <row r="32014" x14ac:dyDescent="0.25"/>
    <row r="32015" x14ac:dyDescent="0.25"/>
    <row r="32016" x14ac:dyDescent="0.25"/>
    <row r="32017" x14ac:dyDescent="0.25"/>
    <row r="32018" x14ac:dyDescent="0.25"/>
    <row r="32019" x14ac:dyDescent="0.25"/>
    <row r="32020" x14ac:dyDescent="0.25"/>
    <row r="32021" x14ac:dyDescent="0.25"/>
    <row r="32022" x14ac:dyDescent="0.25"/>
    <row r="32023" x14ac:dyDescent="0.25"/>
    <row r="32024" x14ac:dyDescent="0.25"/>
    <row r="32025" x14ac:dyDescent="0.25"/>
    <row r="32026" x14ac:dyDescent="0.25"/>
    <row r="32027" x14ac:dyDescent="0.25"/>
    <row r="32028" x14ac:dyDescent="0.25"/>
    <row r="32029" x14ac:dyDescent="0.25"/>
    <row r="32030" x14ac:dyDescent="0.25"/>
    <row r="32031" x14ac:dyDescent="0.25"/>
    <row r="32032" x14ac:dyDescent="0.25"/>
    <row r="32033" x14ac:dyDescent="0.25"/>
    <row r="32034" x14ac:dyDescent="0.25"/>
    <row r="32035" x14ac:dyDescent="0.25"/>
    <row r="32036" x14ac:dyDescent="0.25"/>
    <row r="32037" x14ac:dyDescent="0.25"/>
    <row r="32038" x14ac:dyDescent="0.25"/>
    <row r="32039" x14ac:dyDescent="0.25"/>
    <row r="32040" x14ac:dyDescent="0.25"/>
    <row r="32041" x14ac:dyDescent="0.25"/>
    <row r="32042" x14ac:dyDescent="0.25"/>
    <row r="32043" x14ac:dyDescent="0.25"/>
    <row r="32044" x14ac:dyDescent="0.25"/>
    <row r="32045" x14ac:dyDescent="0.25"/>
    <row r="32046" x14ac:dyDescent="0.25"/>
    <row r="32047" x14ac:dyDescent="0.25"/>
    <row r="32048" x14ac:dyDescent="0.25"/>
    <row r="32049" x14ac:dyDescent="0.25"/>
    <row r="32050" x14ac:dyDescent="0.25"/>
    <row r="32051" x14ac:dyDescent="0.25"/>
    <row r="32052" x14ac:dyDescent="0.25"/>
    <row r="32053" x14ac:dyDescent="0.25"/>
    <row r="32054" x14ac:dyDescent="0.25"/>
    <row r="32055" x14ac:dyDescent="0.25"/>
    <row r="32056" x14ac:dyDescent="0.25"/>
    <row r="32057" x14ac:dyDescent="0.25"/>
    <row r="32058" x14ac:dyDescent="0.25"/>
    <row r="32059" x14ac:dyDescent="0.25"/>
    <row r="32060" x14ac:dyDescent="0.25"/>
    <row r="32061" x14ac:dyDescent="0.25"/>
    <row r="32062" x14ac:dyDescent="0.25"/>
    <row r="32063" x14ac:dyDescent="0.25"/>
    <row r="32064" x14ac:dyDescent="0.25"/>
    <row r="32065" x14ac:dyDescent="0.25"/>
    <row r="32066" x14ac:dyDescent="0.25"/>
    <row r="32067" x14ac:dyDescent="0.25"/>
    <row r="32068" x14ac:dyDescent="0.25"/>
    <row r="32069" x14ac:dyDescent="0.25"/>
    <row r="32070" x14ac:dyDescent="0.25"/>
    <row r="32071" x14ac:dyDescent="0.25"/>
    <row r="32072" x14ac:dyDescent="0.25"/>
    <row r="32073" x14ac:dyDescent="0.25"/>
    <row r="32074" x14ac:dyDescent="0.25"/>
    <row r="32075" x14ac:dyDescent="0.25"/>
    <row r="32076" x14ac:dyDescent="0.25"/>
    <row r="32077" x14ac:dyDescent="0.25"/>
    <row r="32078" x14ac:dyDescent="0.25"/>
    <row r="32079" x14ac:dyDescent="0.25"/>
    <row r="32080" x14ac:dyDescent="0.25"/>
    <row r="32081" x14ac:dyDescent="0.25"/>
    <row r="32082" x14ac:dyDescent="0.25"/>
    <row r="32083" x14ac:dyDescent="0.25"/>
    <row r="32084" x14ac:dyDescent="0.25"/>
    <row r="32085" x14ac:dyDescent="0.25"/>
    <row r="32086" x14ac:dyDescent="0.25"/>
    <row r="32087" x14ac:dyDescent="0.25"/>
    <row r="32088" x14ac:dyDescent="0.25"/>
    <row r="32089" x14ac:dyDescent="0.25"/>
    <row r="32090" x14ac:dyDescent="0.25"/>
    <row r="32091" x14ac:dyDescent="0.25"/>
    <row r="32092" x14ac:dyDescent="0.25"/>
    <row r="32093" x14ac:dyDescent="0.25"/>
    <row r="32094" x14ac:dyDescent="0.25"/>
    <row r="32095" x14ac:dyDescent="0.25"/>
    <row r="32096" x14ac:dyDescent="0.25"/>
    <row r="32097" x14ac:dyDescent="0.25"/>
    <row r="32098" x14ac:dyDescent="0.25"/>
    <row r="32099" x14ac:dyDescent="0.25"/>
    <row r="32100" x14ac:dyDescent="0.25"/>
    <row r="32101" x14ac:dyDescent="0.25"/>
    <row r="32102" x14ac:dyDescent="0.25"/>
    <row r="32103" x14ac:dyDescent="0.25"/>
    <row r="32104" x14ac:dyDescent="0.25"/>
    <row r="32105" x14ac:dyDescent="0.25"/>
    <row r="32106" x14ac:dyDescent="0.25"/>
    <row r="32107" x14ac:dyDescent="0.25"/>
    <row r="32108" x14ac:dyDescent="0.25"/>
    <row r="32109" x14ac:dyDescent="0.25"/>
    <row r="32110" x14ac:dyDescent="0.25"/>
    <row r="32111" x14ac:dyDescent="0.25"/>
    <row r="32112" x14ac:dyDescent="0.25"/>
    <row r="32113" x14ac:dyDescent="0.25"/>
    <row r="32114" x14ac:dyDescent="0.25"/>
    <row r="32115" x14ac:dyDescent="0.25"/>
    <row r="32116" x14ac:dyDescent="0.25"/>
    <row r="32117" x14ac:dyDescent="0.25"/>
    <row r="32118" x14ac:dyDescent="0.25"/>
    <row r="32119" x14ac:dyDescent="0.25"/>
    <row r="32120" x14ac:dyDescent="0.25"/>
    <row r="32121" x14ac:dyDescent="0.25"/>
    <row r="32122" x14ac:dyDescent="0.25"/>
    <row r="32123" x14ac:dyDescent="0.25"/>
    <row r="32124" x14ac:dyDescent="0.25"/>
    <row r="32125" x14ac:dyDescent="0.25"/>
    <row r="32126" x14ac:dyDescent="0.25"/>
    <row r="32127" x14ac:dyDescent="0.25"/>
    <row r="32128" x14ac:dyDescent="0.25"/>
    <row r="32129" x14ac:dyDescent="0.25"/>
    <row r="32130" x14ac:dyDescent="0.25"/>
    <row r="32131" x14ac:dyDescent="0.25"/>
    <row r="32132" x14ac:dyDescent="0.25"/>
    <row r="32133" x14ac:dyDescent="0.25"/>
    <row r="32134" x14ac:dyDescent="0.25"/>
    <row r="32135" x14ac:dyDescent="0.25"/>
    <row r="32136" x14ac:dyDescent="0.25"/>
    <row r="32137" x14ac:dyDescent="0.25"/>
    <row r="32138" x14ac:dyDescent="0.25"/>
    <row r="32139" x14ac:dyDescent="0.25"/>
    <row r="32140" x14ac:dyDescent="0.25"/>
    <row r="32141" x14ac:dyDescent="0.25"/>
    <row r="32142" x14ac:dyDescent="0.25"/>
    <row r="32143" x14ac:dyDescent="0.25"/>
    <row r="32144" x14ac:dyDescent="0.25"/>
    <row r="32145" x14ac:dyDescent="0.25"/>
    <row r="32146" x14ac:dyDescent="0.25"/>
    <row r="32147" x14ac:dyDescent="0.25"/>
    <row r="32148" x14ac:dyDescent="0.25"/>
    <row r="32149" x14ac:dyDescent="0.25"/>
    <row r="32150" x14ac:dyDescent="0.25"/>
    <row r="32151" x14ac:dyDescent="0.25"/>
    <row r="32152" x14ac:dyDescent="0.25"/>
    <row r="32153" x14ac:dyDescent="0.25"/>
    <row r="32154" x14ac:dyDescent="0.25"/>
    <row r="32155" x14ac:dyDescent="0.25"/>
    <row r="32156" x14ac:dyDescent="0.25"/>
    <row r="32157" x14ac:dyDescent="0.25"/>
    <row r="32158" x14ac:dyDescent="0.25"/>
    <row r="32159" x14ac:dyDescent="0.25"/>
    <row r="32160" x14ac:dyDescent="0.25"/>
    <row r="32161" x14ac:dyDescent="0.25"/>
    <row r="32162" x14ac:dyDescent="0.25"/>
    <row r="32163" x14ac:dyDescent="0.25"/>
    <row r="32164" x14ac:dyDescent="0.25"/>
    <row r="32165" x14ac:dyDescent="0.25"/>
    <row r="32166" x14ac:dyDescent="0.25"/>
    <row r="32167" x14ac:dyDescent="0.25"/>
    <row r="32168" x14ac:dyDescent="0.25"/>
    <row r="32169" x14ac:dyDescent="0.25"/>
    <row r="32170" x14ac:dyDescent="0.25"/>
    <row r="32171" x14ac:dyDescent="0.25"/>
    <row r="32172" x14ac:dyDescent="0.25"/>
    <row r="32173" x14ac:dyDescent="0.25"/>
    <row r="32174" x14ac:dyDescent="0.25"/>
    <row r="32175" x14ac:dyDescent="0.25"/>
    <row r="32176" x14ac:dyDescent="0.25"/>
    <row r="32177" x14ac:dyDescent="0.25"/>
    <row r="32178" x14ac:dyDescent="0.25"/>
    <row r="32179" x14ac:dyDescent="0.25"/>
    <row r="32180" x14ac:dyDescent="0.25"/>
    <row r="32181" x14ac:dyDescent="0.25"/>
    <row r="32182" x14ac:dyDescent="0.25"/>
    <row r="32183" x14ac:dyDescent="0.25"/>
    <row r="32184" x14ac:dyDescent="0.25"/>
    <row r="32185" x14ac:dyDescent="0.25"/>
    <row r="32186" x14ac:dyDescent="0.25"/>
    <row r="32187" x14ac:dyDescent="0.25"/>
    <row r="32188" x14ac:dyDescent="0.25"/>
    <row r="32189" x14ac:dyDescent="0.25"/>
    <row r="32190" x14ac:dyDescent="0.25"/>
    <row r="32191" x14ac:dyDescent="0.25"/>
    <row r="32192" x14ac:dyDescent="0.25"/>
    <row r="32193" x14ac:dyDescent="0.25"/>
    <row r="32194" x14ac:dyDescent="0.25"/>
    <row r="32195" x14ac:dyDescent="0.25"/>
    <row r="32196" x14ac:dyDescent="0.25"/>
    <row r="32197" x14ac:dyDescent="0.25"/>
    <row r="32198" x14ac:dyDescent="0.25"/>
    <row r="32199" x14ac:dyDescent="0.25"/>
    <row r="32200" x14ac:dyDescent="0.25"/>
    <row r="32201" x14ac:dyDescent="0.25"/>
    <row r="32202" x14ac:dyDescent="0.25"/>
    <row r="32203" x14ac:dyDescent="0.25"/>
    <row r="32204" x14ac:dyDescent="0.25"/>
    <row r="32205" x14ac:dyDescent="0.25"/>
    <row r="32206" x14ac:dyDescent="0.25"/>
    <row r="32207" x14ac:dyDescent="0.25"/>
    <row r="32208" x14ac:dyDescent="0.25"/>
    <row r="32209" x14ac:dyDescent="0.25"/>
    <row r="32210" x14ac:dyDescent="0.25"/>
    <row r="32211" x14ac:dyDescent="0.25"/>
    <row r="32212" x14ac:dyDescent="0.25"/>
    <row r="32213" x14ac:dyDescent="0.25"/>
    <row r="32214" x14ac:dyDescent="0.25"/>
    <row r="32215" x14ac:dyDescent="0.25"/>
    <row r="32216" x14ac:dyDescent="0.25"/>
    <row r="32217" x14ac:dyDescent="0.25"/>
    <row r="32218" x14ac:dyDescent="0.25"/>
    <row r="32219" x14ac:dyDescent="0.25"/>
    <row r="32220" x14ac:dyDescent="0.25"/>
    <row r="32221" x14ac:dyDescent="0.25"/>
    <row r="32222" x14ac:dyDescent="0.25"/>
    <row r="32223" x14ac:dyDescent="0.25"/>
    <row r="32224" x14ac:dyDescent="0.25"/>
    <row r="32225" x14ac:dyDescent="0.25"/>
    <row r="32226" x14ac:dyDescent="0.25"/>
    <row r="32227" x14ac:dyDescent="0.25"/>
    <row r="32228" x14ac:dyDescent="0.25"/>
    <row r="32229" x14ac:dyDescent="0.25"/>
    <row r="32230" x14ac:dyDescent="0.25"/>
    <row r="32231" x14ac:dyDescent="0.25"/>
    <row r="32232" x14ac:dyDescent="0.25"/>
    <row r="32233" x14ac:dyDescent="0.25"/>
    <row r="32234" x14ac:dyDescent="0.25"/>
    <row r="32235" x14ac:dyDescent="0.25"/>
    <row r="32236" x14ac:dyDescent="0.25"/>
    <row r="32237" x14ac:dyDescent="0.25"/>
    <row r="32238" x14ac:dyDescent="0.25"/>
    <row r="32239" x14ac:dyDescent="0.25"/>
    <row r="32240" x14ac:dyDescent="0.25"/>
    <row r="32241" x14ac:dyDescent="0.25"/>
    <row r="32242" x14ac:dyDescent="0.25"/>
    <row r="32243" x14ac:dyDescent="0.25"/>
    <row r="32244" x14ac:dyDescent="0.25"/>
    <row r="32245" x14ac:dyDescent="0.25"/>
    <row r="32246" x14ac:dyDescent="0.25"/>
    <row r="32247" x14ac:dyDescent="0.25"/>
    <row r="32248" x14ac:dyDescent="0.25"/>
    <row r="32249" x14ac:dyDescent="0.25"/>
    <row r="32250" x14ac:dyDescent="0.25"/>
    <row r="32251" x14ac:dyDescent="0.25"/>
    <row r="32252" x14ac:dyDescent="0.25"/>
    <row r="32253" x14ac:dyDescent="0.25"/>
    <row r="32254" x14ac:dyDescent="0.25"/>
    <row r="32255" x14ac:dyDescent="0.25"/>
    <row r="32256" x14ac:dyDescent="0.25"/>
    <row r="32257" x14ac:dyDescent="0.25"/>
    <row r="32258" x14ac:dyDescent="0.25"/>
    <row r="32259" x14ac:dyDescent="0.25"/>
    <row r="32260" x14ac:dyDescent="0.25"/>
    <row r="32261" x14ac:dyDescent="0.25"/>
    <row r="32262" x14ac:dyDescent="0.25"/>
    <row r="32263" x14ac:dyDescent="0.25"/>
    <row r="32264" x14ac:dyDescent="0.25"/>
    <row r="32265" x14ac:dyDescent="0.25"/>
    <row r="32266" x14ac:dyDescent="0.25"/>
    <row r="32267" x14ac:dyDescent="0.25"/>
    <row r="32268" x14ac:dyDescent="0.25"/>
    <row r="32269" x14ac:dyDescent="0.25"/>
    <row r="32270" x14ac:dyDescent="0.25"/>
    <row r="32271" x14ac:dyDescent="0.25"/>
    <row r="32272" x14ac:dyDescent="0.25"/>
    <row r="32273" x14ac:dyDescent="0.25"/>
    <row r="32274" x14ac:dyDescent="0.25"/>
    <row r="32275" x14ac:dyDescent="0.25"/>
    <row r="32276" x14ac:dyDescent="0.25"/>
    <row r="32277" x14ac:dyDescent="0.25"/>
    <row r="32278" x14ac:dyDescent="0.25"/>
    <row r="32279" x14ac:dyDescent="0.25"/>
    <row r="32280" x14ac:dyDescent="0.25"/>
    <row r="32281" x14ac:dyDescent="0.25"/>
    <row r="32282" x14ac:dyDescent="0.25"/>
    <row r="32283" x14ac:dyDescent="0.25"/>
    <row r="32284" x14ac:dyDescent="0.25"/>
    <row r="32285" x14ac:dyDescent="0.25"/>
    <row r="32286" x14ac:dyDescent="0.25"/>
    <row r="32287" x14ac:dyDescent="0.25"/>
    <row r="32288" x14ac:dyDescent="0.25"/>
    <row r="32289" x14ac:dyDescent="0.25"/>
    <row r="32290" x14ac:dyDescent="0.25"/>
    <row r="32291" x14ac:dyDescent="0.25"/>
    <row r="32292" x14ac:dyDescent="0.25"/>
    <row r="32293" x14ac:dyDescent="0.25"/>
    <row r="32294" x14ac:dyDescent="0.25"/>
    <row r="32295" x14ac:dyDescent="0.25"/>
    <row r="32296" x14ac:dyDescent="0.25"/>
    <row r="32297" x14ac:dyDescent="0.25"/>
    <row r="32298" x14ac:dyDescent="0.25"/>
    <row r="32299" x14ac:dyDescent="0.25"/>
    <row r="32300" x14ac:dyDescent="0.25"/>
    <row r="32301" x14ac:dyDescent="0.25"/>
    <row r="32302" x14ac:dyDescent="0.25"/>
    <row r="32303" x14ac:dyDescent="0.25"/>
    <row r="32304" x14ac:dyDescent="0.25"/>
    <row r="32305" x14ac:dyDescent="0.25"/>
    <row r="32306" x14ac:dyDescent="0.25"/>
    <row r="32307" x14ac:dyDescent="0.25"/>
    <row r="32308" x14ac:dyDescent="0.25"/>
    <row r="32309" x14ac:dyDescent="0.25"/>
    <row r="32310" x14ac:dyDescent="0.25"/>
    <row r="32311" x14ac:dyDescent="0.25"/>
    <row r="32312" x14ac:dyDescent="0.25"/>
    <row r="32313" x14ac:dyDescent="0.25"/>
    <row r="32314" x14ac:dyDescent="0.25"/>
    <row r="32315" x14ac:dyDescent="0.25"/>
    <row r="32316" x14ac:dyDescent="0.25"/>
    <row r="32317" x14ac:dyDescent="0.25"/>
    <row r="32318" x14ac:dyDescent="0.25"/>
    <row r="32319" x14ac:dyDescent="0.25"/>
    <row r="32320" x14ac:dyDescent="0.25"/>
    <row r="32321" x14ac:dyDescent="0.25"/>
    <row r="32322" x14ac:dyDescent="0.25"/>
    <row r="32323" x14ac:dyDescent="0.25"/>
    <row r="32324" x14ac:dyDescent="0.25"/>
    <row r="32325" x14ac:dyDescent="0.25"/>
    <row r="32326" x14ac:dyDescent="0.25"/>
    <row r="32327" x14ac:dyDescent="0.25"/>
    <row r="32328" x14ac:dyDescent="0.25"/>
    <row r="32329" x14ac:dyDescent="0.25"/>
    <row r="32330" x14ac:dyDescent="0.25"/>
    <row r="32331" x14ac:dyDescent="0.25"/>
    <row r="32332" x14ac:dyDescent="0.25"/>
    <row r="32333" x14ac:dyDescent="0.25"/>
    <row r="32334" x14ac:dyDescent="0.25"/>
    <row r="32335" x14ac:dyDescent="0.25"/>
    <row r="32336" x14ac:dyDescent="0.25"/>
    <row r="32337" x14ac:dyDescent="0.25"/>
    <row r="32338" x14ac:dyDescent="0.25"/>
    <row r="32339" x14ac:dyDescent="0.25"/>
    <row r="32340" x14ac:dyDescent="0.25"/>
    <row r="32341" x14ac:dyDescent="0.25"/>
    <row r="32342" x14ac:dyDescent="0.25"/>
    <row r="32343" x14ac:dyDescent="0.25"/>
    <row r="32344" x14ac:dyDescent="0.25"/>
    <row r="32345" x14ac:dyDescent="0.25"/>
    <row r="32346" x14ac:dyDescent="0.25"/>
    <row r="32347" x14ac:dyDescent="0.25"/>
    <row r="32348" x14ac:dyDescent="0.25"/>
    <row r="32349" x14ac:dyDescent="0.25"/>
    <row r="32350" x14ac:dyDescent="0.25"/>
    <row r="32351" x14ac:dyDescent="0.25"/>
    <row r="32352" x14ac:dyDescent="0.25"/>
    <row r="32353" x14ac:dyDescent="0.25"/>
    <row r="32354" x14ac:dyDescent="0.25"/>
    <row r="32355" x14ac:dyDescent="0.25"/>
    <row r="32356" x14ac:dyDescent="0.25"/>
    <row r="32357" x14ac:dyDescent="0.25"/>
    <row r="32358" x14ac:dyDescent="0.25"/>
    <row r="32359" x14ac:dyDescent="0.25"/>
    <row r="32360" x14ac:dyDescent="0.25"/>
    <row r="32361" x14ac:dyDescent="0.25"/>
    <row r="32362" x14ac:dyDescent="0.25"/>
    <row r="32363" x14ac:dyDescent="0.25"/>
    <row r="32364" x14ac:dyDescent="0.25"/>
    <row r="32365" x14ac:dyDescent="0.25"/>
    <row r="32366" x14ac:dyDescent="0.25"/>
    <row r="32367" x14ac:dyDescent="0.25"/>
    <row r="32368" x14ac:dyDescent="0.25"/>
    <row r="32369" x14ac:dyDescent="0.25"/>
    <row r="32370" x14ac:dyDescent="0.25"/>
    <row r="32371" x14ac:dyDescent="0.25"/>
    <row r="32372" x14ac:dyDescent="0.25"/>
    <row r="32373" x14ac:dyDescent="0.25"/>
    <row r="32374" x14ac:dyDescent="0.25"/>
    <row r="32375" x14ac:dyDescent="0.25"/>
    <row r="32376" x14ac:dyDescent="0.25"/>
    <row r="32377" x14ac:dyDescent="0.25"/>
    <row r="32378" x14ac:dyDescent="0.25"/>
    <row r="32379" x14ac:dyDescent="0.25"/>
    <row r="32380" x14ac:dyDescent="0.25"/>
    <row r="32381" x14ac:dyDescent="0.25"/>
    <row r="32382" x14ac:dyDescent="0.25"/>
    <row r="32383" x14ac:dyDescent="0.25"/>
    <row r="32384" x14ac:dyDescent="0.25"/>
    <row r="32385" x14ac:dyDescent="0.25"/>
    <row r="32386" x14ac:dyDescent="0.25"/>
    <row r="32387" x14ac:dyDescent="0.25"/>
    <row r="32388" x14ac:dyDescent="0.25"/>
    <row r="32389" x14ac:dyDescent="0.25"/>
    <row r="32390" x14ac:dyDescent="0.25"/>
    <row r="32391" x14ac:dyDescent="0.25"/>
    <row r="32392" x14ac:dyDescent="0.25"/>
    <row r="32393" x14ac:dyDescent="0.25"/>
    <row r="32394" x14ac:dyDescent="0.25"/>
    <row r="32395" x14ac:dyDescent="0.25"/>
    <row r="32396" x14ac:dyDescent="0.25"/>
    <row r="32397" x14ac:dyDescent="0.25"/>
    <row r="32398" x14ac:dyDescent="0.25"/>
    <row r="32399" x14ac:dyDescent="0.25"/>
    <row r="32400" x14ac:dyDescent="0.25"/>
    <row r="32401" x14ac:dyDescent="0.25"/>
    <row r="32402" x14ac:dyDescent="0.25"/>
    <row r="32403" x14ac:dyDescent="0.25"/>
    <row r="32404" x14ac:dyDescent="0.25"/>
    <row r="32405" x14ac:dyDescent="0.25"/>
    <row r="32406" x14ac:dyDescent="0.25"/>
    <row r="32407" x14ac:dyDescent="0.25"/>
    <row r="32408" x14ac:dyDescent="0.25"/>
    <row r="32409" x14ac:dyDescent="0.25"/>
    <row r="32410" x14ac:dyDescent="0.25"/>
    <row r="32411" x14ac:dyDescent="0.25"/>
    <row r="32412" x14ac:dyDescent="0.25"/>
    <row r="32413" x14ac:dyDescent="0.25"/>
    <row r="32414" x14ac:dyDescent="0.25"/>
    <row r="32415" x14ac:dyDescent="0.25"/>
    <row r="32416" x14ac:dyDescent="0.25"/>
    <row r="32417" x14ac:dyDescent="0.25"/>
    <row r="32418" x14ac:dyDescent="0.25"/>
    <row r="32419" x14ac:dyDescent="0.25"/>
    <row r="32420" x14ac:dyDescent="0.25"/>
    <row r="32421" x14ac:dyDescent="0.25"/>
    <row r="32422" x14ac:dyDescent="0.25"/>
    <row r="32423" x14ac:dyDescent="0.25"/>
    <row r="32424" x14ac:dyDescent="0.25"/>
    <row r="32425" x14ac:dyDescent="0.25"/>
    <row r="32426" x14ac:dyDescent="0.25"/>
    <row r="32427" x14ac:dyDescent="0.25"/>
    <row r="32428" x14ac:dyDescent="0.25"/>
    <row r="32429" x14ac:dyDescent="0.25"/>
    <row r="32430" x14ac:dyDescent="0.25"/>
    <row r="32431" x14ac:dyDescent="0.25"/>
    <row r="32432" x14ac:dyDescent="0.25"/>
    <row r="32433" x14ac:dyDescent="0.25"/>
    <row r="32434" x14ac:dyDescent="0.25"/>
    <row r="32435" x14ac:dyDescent="0.25"/>
    <row r="32436" x14ac:dyDescent="0.25"/>
    <row r="32437" x14ac:dyDescent="0.25"/>
    <row r="32438" x14ac:dyDescent="0.25"/>
    <row r="32439" x14ac:dyDescent="0.25"/>
    <row r="32440" x14ac:dyDescent="0.25"/>
    <row r="32441" x14ac:dyDescent="0.25"/>
    <row r="32442" x14ac:dyDescent="0.25"/>
    <row r="32443" x14ac:dyDescent="0.25"/>
    <row r="32444" x14ac:dyDescent="0.25"/>
    <row r="32445" x14ac:dyDescent="0.25"/>
    <row r="32446" x14ac:dyDescent="0.25"/>
    <row r="32447" x14ac:dyDescent="0.25"/>
    <row r="32448" x14ac:dyDescent="0.25"/>
    <row r="32449" x14ac:dyDescent="0.25"/>
    <row r="32450" x14ac:dyDescent="0.25"/>
    <row r="32451" x14ac:dyDescent="0.25"/>
    <row r="32452" x14ac:dyDescent="0.25"/>
    <row r="32453" x14ac:dyDescent="0.25"/>
    <row r="32454" x14ac:dyDescent="0.25"/>
    <row r="32455" x14ac:dyDescent="0.25"/>
    <row r="32456" x14ac:dyDescent="0.25"/>
    <row r="32457" x14ac:dyDescent="0.25"/>
    <row r="32458" x14ac:dyDescent="0.25"/>
    <row r="32459" x14ac:dyDescent="0.25"/>
    <row r="32460" x14ac:dyDescent="0.25"/>
    <row r="32461" x14ac:dyDescent="0.25"/>
    <row r="32462" x14ac:dyDescent="0.25"/>
    <row r="32463" x14ac:dyDescent="0.25"/>
    <row r="32464" x14ac:dyDescent="0.25"/>
    <row r="32465" x14ac:dyDescent="0.25"/>
    <row r="32466" x14ac:dyDescent="0.25"/>
    <row r="32467" x14ac:dyDescent="0.25"/>
    <row r="32468" x14ac:dyDescent="0.25"/>
    <row r="32469" x14ac:dyDescent="0.25"/>
    <row r="32470" x14ac:dyDescent="0.25"/>
    <row r="32471" x14ac:dyDescent="0.25"/>
    <row r="32472" x14ac:dyDescent="0.25"/>
    <row r="32473" x14ac:dyDescent="0.25"/>
    <row r="32474" x14ac:dyDescent="0.25"/>
    <row r="32475" x14ac:dyDescent="0.25"/>
    <row r="32476" x14ac:dyDescent="0.25"/>
    <row r="32477" x14ac:dyDescent="0.25"/>
    <row r="32478" x14ac:dyDescent="0.25"/>
    <row r="32479" x14ac:dyDescent="0.25"/>
    <row r="32480" x14ac:dyDescent="0.25"/>
    <row r="32481" x14ac:dyDescent="0.25"/>
    <row r="32482" x14ac:dyDescent="0.25"/>
    <row r="32483" x14ac:dyDescent="0.25"/>
    <row r="32484" x14ac:dyDescent="0.25"/>
    <row r="32485" x14ac:dyDescent="0.25"/>
    <row r="32486" x14ac:dyDescent="0.25"/>
    <row r="32487" x14ac:dyDescent="0.25"/>
    <row r="32488" x14ac:dyDescent="0.25"/>
    <row r="32489" x14ac:dyDescent="0.25"/>
    <row r="32490" x14ac:dyDescent="0.25"/>
    <row r="32491" x14ac:dyDescent="0.25"/>
    <row r="32492" x14ac:dyDescent="0.25"/>
    <row r="32493" x14ac:dyDescent="0.25"/>
    <row r="32494" x14ac:dyDescent="0.25"/>
    <row r="32495" x14ac:dyDescent="0.25"/>
    <row r="32496" x14ac:dyDescent="0.25"/>
    <row r="32497" x14ac:dyDescent="0.25"/>
    <row r="32498" x14ac:dyDescent="0.25"/>
    <row r="32499" x14ac:dyDescent="0.25"/>
    <row r="32500" x14ac:dyDescent="0.25"/>
    <row r="32501" x14ac:dyDescent="0.25"/>
    <row r="32502" x14ac:dyDescent="0.25"/>
    <row r="32503" x14ac:dyDescent="0.25"/>
    <row r="32504" x14ac:dyDescent="0.25"/>
    <row r="32505" x14ac:dyDescent="0.25"/>
    <row r="32506" x14ac:dyDescent="0.25"/>
    <row r="32507" x14ac:dyDescent="0.25"/>
    <row r="32508" x14ac:dyDescent="0.25"/>
    <row r="32509" x14ac:dyDescent="0.25"/>
    <row r="32510" x14ac:dyDescent="0.25"/>
    <row r="32511" x14ac:dyDescent="0.25"/>
    <row r="32512" x14ac:dyDescent="0.25"/>
    <row r="32513" x14ac:dyDescent="0.25"/>
    <row r="32514" x14ac:dyDescent="0.25"/>
    <row r="32515" x14ac:dyDescent="0.25"/>
    <row r="32516" x14ac:dyDescent="0.25"/>
    <row r="32517" x14ac:dyDescent="0.25"/>
    <row r="32518" x14ac:dyDescent="0.25"/>
    <row r="32519" x14ac:dyDescent="0.25"/>
    <row r="32520" x14ac:dyDescent="0.25"/>
    <row r="32521" x14ac:dyDescent="0.25"/>
    <row r="32522" x14ac:dyDescent="0.25"/>
    <row r="32523" x14ac:dyDescent="0.25"/>
    <row r="32524" x14ac:dyDescent="0.25"/>
    <row r="32525" x14ac:dyDescent="0.25"/>
    <row r="32526" x14ac:dyDescent="0.25"/>
    <row r="32527" x14ac:dyDescent="0.25"/>
    <row r="32528" x14ac:dyDescent="0.25"/>
    <row r="32529" x14ac:dyDescent="0.25"/>
    <row r="32530" x14ac:dyDescent="0.25"/>
    <row r="32531" x14ac:dyDescent="0.25"/>
    <row r="32532" x14ac:dyDescent="0.25"/>
    <row r="32533" x14ac:dyDescent="0.25"/>
    <row r="32534" x14ac:dyDescent="0.25"/>
    <row r="32535" x14ac:dyDescent="0.25"/>
    <row r="32536" x14ac:dyDescent="0.25"/>
    <row r="32537" x14ac:dyDescent="0.25"/>
    <row r="32538" x14ac:dyDescent="0.25"/>
    <row r="32539" x14ac:dyDescent="0.25"/>
    <row r="32540" x14ac:dyDescent="0.25"/>
    <row r="32541" x14ac:dyDescent="0.25"/>
    <row r="32542" x14ac:dyDescent="0.25"/>
    <row r="32543" x14ac:dyDescent="0.25"/>
    <row r="32544" x14ac:dyDescent="0.25"/>
    <row r="32545" x14ac:dyDescent="0.25"/>
    <row r="32546" x14ac:dyDescent="0.25"/>
    <row r="32547" x14ac:dyDescent="0.25"/>
    <row r="32548" x14ac:dyDescent="0.25"/>
    <row r="32549" x14ac:dyDescent="0.25"/>
    <row r="32550" x14ac:dyDescent="0.25"/>
    <row r="32551" x14ac:dyDescent="0.25"/>
    <row r="32552" x14ac:dyDescent="0.25"/>
    <row r="32553" x14ac:dyDescent="0.25"/>
    <row r="32554" x14ac:dyDescent="0.25"/>
    <row r="32555" x14ac:dyDescent="0.25"/>
    <row r="32556" x14ac:dyDescent="0.25"/>
    <row r="32557" x14ac:dyDescent="0.25"/>
    <row r="32558" x14ac:dyDescent="0.25"/>
    <row r="32559" x14ac:dyDescent="0.25"/>
    <row r="32560" x14ac:dyDescent="0.25"/>
    <row r="32561" x14ac:dyDescent="0.25"/>
    <row r="32562" x14ac:dyDescent="0.25"/>
    <row r="32563" x14ac:dyDescent="0.25"/>
    <row r="32564" x14ac:dyDescent="0.25"/>
    <row r="32565" x14ac:dyDescent="0.25"/>
    <row r="32566" x14ac:dyDescent="0.25"/>
    <row r="32567" x14ac:dyDescent="0.25"/>
    <row r="32568" x14ac:dyDescent="0.25"/>
    <row r="32569" x14ac:dyDescent="0.25"/>
    <row r="32570" x14ac:dyDescent="0.25"/>
    <row r="32571" x14ac:dyDescent="0.25"/>
    <row r="32572" x14ac:dyDescent="0.25"/>
    <row r="32573" x14ac:dyDescent="0.25"/>
    <row r="32574" x14ac:dyDescent="0.25"/>
    <row r="32575" x14ac:dyDescent="0.25"/>
    <row r="32576" x14ac:dyDescent="0.25"/>
    <row r="32577" x14ac:dyDescent="0.25"/>
    <row r="32578" x14ac:dyDescent="0.25"/>
    <row r="32579" x14ac:dyDescent="0.25"/>
    <row r="32580" x14ac:dyDescent="0.25"/>
    <row r="32581" x14ac:dyDescent="0.25"/>
    <row r="32582" x14ac:dyDescent="0.25"/>
    <row r="32583" x14ac:dyDescent="0.25"/>
    <row r="32584" x14ac:dyDescent="0.25"/>
    <row r="32585" x14ac:dyDescent="0.25"/>
    <row r="32586" x14ac:dyDescent="0.25"/>
    <row r="32587" x14ac:dyDescent="0.25"/>
    <row r="32588" x14ac:dyDescent="0.25"/>
    <row r="32589" x14ac:dyDescent="0.25"/>
    <row r="32590" x14ac:dyDescent="0.25"/>
    <row r="32591" x14ac:dyDescent="0.25"/>
    <row r="32592" x14ac:dyDescent="0.25"/>
    <row r="32593" x14ac:dyDescent="0.25"/>
    <row r="32594" x14ac:dyDescent="0.25"/>
    <row r="32595" x14ac:dyDescent="0.25"/>
    <row r="32596" x14ac:dyDescent="0.25"/>
    <row r="32597" x14ac:dyDescent="0.25"/>
    <row r="32598" x14ac:dyDescent="0.25"/>
    <row r="32599" x14ac:dyDescent="0.25"/>
    <row r="32600" x14ac:dyDescent="0.25"/>
    <row r="32601" x14ac:dyDescent="0.25"/>
    <row r="32602" x14ac:dyDescent="0.25"/>
    <row r="32603" x14ac:dyDescent="0.25"/>
    <row r="32604" x14ac:dyDescent="0.25"/>
    <row r="32605" x14ac:dyDescent="0.25"/>
    <row r="32606" x14ac:dyDescent="0.25"/>
    <row r="32607" x14ac:dyDescent="0.25"/>
    <row r="32608" x14ac:dyDescent="0.25"/>
    <row r="32609" x14ac:dyDescent="0.25"/>
    <row r="32610" x14ac:dyDescent="0.25"/>
    <row r="32611" x14ac:dyDescent="0.25"/>
    <row r="32612" x14ac:dyDescent="0.25"/>
    <row r="32613" x14ac:dyDescent="0.25"/>
    <row r="32614" x14ac:dyDescent="0.25"/>
    <row r="32615" x14ac:dyDescent="0.25"/>
    <row r="32616" x14ac:dyDescent="0.25"/>
    <row r="32617" x14ac:dyDescent="0.25"/>
    <row r="32618" x14ac:dyDescent="0.25"/>
    <row r="32619" x14ac:dyDescent="0.25"/>
    <row r="32620" x14ac:dyDescent="0.25"/>
    <row r="32621" x14ac:dyDescent="0.25"/>
    <row r="32622" x14ac:dyDescent="0.25"/>
    <row r="32623" x14ac:dyDescent="0.25"/>
    <row r="32624" x14ac:dyDescent="0.25"/>
    <row r="32625" x14ac:dyDescent="0.25"/>
    <row r="32626" x14ac:dyDescent="0.25"/>
    <row r="32627" x14ac:dyDescent="0.25"/>
    <row r="32628" x14ac:dyDescent="0.25"/>
    <row r="32629" x14ac:dyDescent="0.25"/>
    <row r="32630" x14ac:dyDescent="0.25"/>
    <row r="32631" x14ac:dyDescent="0.25"/>
    <row r="32632" x14ac:dyDescent="0.25"/>
    <row r="32633" x14ac:dyDescent="0.25"/>
    <row r="32634" x14ac:dyDescent="0.25"/>
    <row r="32635" x14ac:dyDescent="0.25"/>
    <row r="32636" x14ac:dyDescent="0.25"/>
    <row r="32637" x14ac:dyDescent="0.25"/>
    <row r="32638" x14ac:dyDescent="0.25"/>
    <row r="32639" x14ac:dyDescent="0.25"/>
    <row r="32640" x14ac:dyDescent="0.25"/>
    <row r="32641" x14ac:dyDescent="0.25"/>
    <row r="32642" x14ac:dyDescent="0.25"/>
    <row r="32643" x14ac:dyDescent="0.25"/>
    <row r="32644" x14ac:dyDescent="0.25"/>
    <row r="32645" x14ac:dyDescent="0.25"/>
    <row r="32646" x14ac:dyDescent="0.25"/>
    <row r="32647" x14ac:dyDescent="0.25"/>
    <row r="32648" x14ac:dyDescent="0.25"/>
    <row r="32649" x14ac:dyDescent="0.25"/>
    <row r="32650" x14ac:dyDescent="0.25"/>
    <row r="32651" x14ac:dyDescent="0.25"/>
    <row r="32652" x14ac:dyDescent="0.25"/>
    <row r="32653" x14ac:dyDescent="0.25"/>
    <row r="32654" x14ac:dyDescent="0.25"/>
    <row r="32655" x14ac:dyDescent="0.25"/>
    <row r="32656" x14ac:dyDescent="0.25"/>
    <row r="32657" x14ac:dyDescent="0.25"/>
    <row r="32658" x14ac:dyDescent="0.25"/>
    <row r="32659" x14ac:dyDescent="0.25"/>
    <row r="32660" x14ac:dyDescent="0.25"/>
    <row r="32661" x14ac:dyDescent="0.25"/>
    <row r="32662" x14ac:dyDescent="0.25"/>
    <row r="32663" x14ac:dyDescent="0.25"/>
    <row r="32664" x14ac:dyDescent="0.25"/>
    <row r="32665" x14ac:dyDescent="0.25"/>
    <row r="32666" x14ac:dyDescent="0.25"/>
    <row r="32667" x14ac:dyDescent="0.25"/>
    <row r="32668" x14ac:dyDescent="0.25"/>
    <row r="32669" x14ac:dyDescent="0.25"/>
    <row r="32670" x14ac:dyDescent="0.25"/>
    <row r="32671" x14ac:dyDescent="0.25"/>
    <row r="32672" x14ac:dyDescent="0.25"/>
    <row r="32673" x14ac:dyDescent="0.25"/>
    <row r="32674" x14ac:dyDescent="0.25"/>
    <row r="32675" x14ac:dyDescent="0.25"/>
    <row r="32676" x14ac:dyDescent="0.25"/>
    <row r="32677" x14ac:dyDescent="0.25"/>
    <row r="32678" x14ac:dyDescent="0.25"/>
    <row r="32679" x14ac:dyDescent="0.25"/>
    <row r="32680" x14ac:dyDescent="0.25"/>
    <row r="32681" x14ac:dyDescent="0.25"/>
    <row r="32682" x14ac:dyDescent="0.25"/>
    <row r="32683" x14ac:dyDescent="0.25"/>
    <row r="32684" x14ac:dyDescent="0.25"/>
    <row r="32685" x14ac:dyDescent="0.25"/>
    <row r="32686" x14ac:dyDescent="0.25"/>
    <row r="32687" x14ac:dyDescent="0.25"/>
    <row r="32688" x14ac:dyDescent="0.25"/>
    <row r="32689" x14ac:dyDescent="0.25"/>
    <row r="32690" x14ac:dyDescent="0.25"/>
    <row r="32691" x14ac:dyDescent="0.25"/>
    <row r="32692" x14ac:dyDescent="0.25"/>
    <row r="32693" x14ac:dyDescent="0.25"/>
    <row r="32694" x14ac:dyDescent="0.25"/>
    <row r="32695" x14ac:dyDescent="0.25"/>
    <row r="32696" x14ac:dyDescent="0.25"/>
    <row r="32697" x14ac:dyDescent="0.25"/>
    <row r="32698" x14ac:dyDescent="0.25"/>
    <row r="32699" x14ac:dyDescent="0.25"/>
    <row r="32700" x14ac:dyDescent="0.25"/>
    <row r="32701" x14ac:dyDescent="0.25"/>
    <row r="32702" x14ac:dyDescent="0.25"/>
    <row r="32703" x14ac:dyDescent="0.25"/>
    <row r="32704" x14ac:dyDescent="0.25"/>
    <row r="32705" x14ac:dyDescent="0.25"/>
    <row r="32706" x14ac:dyDescent="0.25"/>
    <row r="32707" x14ac:dyDescent="0.25"/>
    <row r="32708" x14ac:dyDescent="0.25"/>
    <row r="32709" x14ac:dyDescent="0.25"/>
    <row r="32710" x14ac:dyDescent="0.25"/>
    <row r="32711" x14ac:dyDescent="0.25"/>
    <row r="32712" x14ac:dyDescent="0.25"/>
    <row r="32713" x14ac:dyDescent="0.25"/>
    <row r="32714" x14ac:dyDescent="0.25"/>
    <row r="32715" x14ac:dyDescent="0.25"/>
    <row r="32716" x14ac:dyDescent="0.25"/>
    <row r="32717" x14ac:dyDescent="0.25"/>
    <row r="32718" x14ac:dyDescent="0.25"/>
    <row r="32719" x14ac:dyDescent="0.25"/>
    <row r="32720" x14ac:dyDescent="0.25"/>
    <row r="32721" x14ac:dyDescent="0.25"/>
    <row r="32722" x14ac:dyDescent="0.25"/>
    <row r="32723" x14ac:dyDescent="0.25"/>
    <row r="32724" x14ac:dyDescent="0.25"/>
    <row r="32725" x14ac:dyDescent="0.25"/>
    <row r="32726" x14ac:dyDescent="0.25"/>
    <row r="32727" x14ac:dyDescent="0.25"/>
    <row r="32728" x14ac:dyDescent="0.25"/>
    <row r="32729" x14ac:dyDescent="0.25"/>
    <row r="32730" x14ac:dyDescent="0.25"/>
    <row r="32731" x14ac:dyDescent="0.25"/>
    <row r="32732" x14ac:dyDescent="0.25"/>
    <row r="32733" x14ac:dyDescent="0.25"/>
    <row r="32734" x14ac:dyDescent="0.25"/>
    <row r="32735" x14ac:dyDescent="0.25"/>
    <row r="32736" x14ac:dyDescent="0.25"/>
    <row r="32737" x14ac:dyDescent="0.25"/>
    <row r="32738" x14ac:dyDescent="0.25"/>
    <row r="32739" x14ac:dyDescent="0.25"/>
    <row r="32740" x14ac:dyDescent="0.25"/>
    <row r="32741" x14ac:dyDescent="0.25"/>
    <row r="32742" x14ac:dyDescent="0.25"/>
    <row r="32743" x14ac:dyDescent="0.25"/>
    <row r="32744" x14ac:dyDescent="0.25"/>
    <row r="32745" x14ac:dyDescent="0.25"/>
    <row r="32746" x14ac:dyDescent="0.25"/>
    <row r="32747" x14ac:dyDescent="0.25"/>
    <row r="32748" x14ac:dyDescent="0.25"/>
    <row r="32749" x14ac:dyDescent="0.25"/>
    <row r="32750" x14ac:dyDescent="0.25"/>
    <row r="32751" x14ac:dyDescent="0.25"/>
    <row r="32752" x14ac:dyDescent="0.25"/>
    <row r="32753" x14ac:dyDescent="0.25"/>
    <row r="32754" x14ac:dyDescent="0.25"/>
    <row r="32755" x14ac:dyDescent="0.25"/>
    <row r="32756" x14ac:dyDescent="0.25"/>
    <row r="32757" x14ac:dyDescent="0.25"/>
    <row r="32758" x14ac:dyDescent="0.25"/>
    <row r="32759" x14ac:dyDescent="0.25"/>
    <row r="32760" x14ac:dyDescent="0.25"/>
    <row r="32761" x14ac:dyDescent="0.25"/>
    <row r="32762" x14ac:dyDescent="0.25"/>
    <row r="32763" x14ac:dyDescent="0.25"/>
    <row r="32764" x14ac:dyDescent="0.25"/>
    <row r="32765" x14ac:dyDescent="0.25"/>
    <row r="32766" x14ac:dyDescent="0.25"/>
    <row r="32767" x14ac:dyDescent="0.25"/>
    <row r="32768" x14ac:dyDescent="0.25"/>
    <row r="32769" x14ac:dyDescent="0.25"/>
    <row r="32770" x14ac:dyDescent="0.25"/>
    <row r="32771" x14ac:dyDescent="0.25"/>
    <row r="32772" x14ac:dyDescent="0.25"/>
    <row r="32773" x14ac:dyDescent="0.25"/>
    <row r="32774" x14ac:dyDescent="0.25"/>
    <row r="32775" x14ac:dyDescent="0.25"/>
    <row r="32776" x14ac:dyDescent="0.25"/>
    <row r="32777" x14ac:dyDescent="0.25"/>
    <row r="32778" x14ac:dyDescent="0.25"/>
    <row r="32779" x14ac:dyDescent="0.25"/>
    <row r="32780" x14ac:dyDescent="0.25"/>
    <row r="32781" x14ac:dyDescent="0.25"/>
    <row r="32782" x14ac:dyDescent="0.25"/>
    <row r="32783" x14ac:dyDescent="0.25"/>
    <row r="32784" x14ac:dyDescent="0.25"/>
    <row r="32785" x14ac:dyDescent="0.25"/>
    <row r="32786" x14ac:dyDescent="0.25"/>
    <row r="32787" x14ac:dyDescent="0.25"/>
    <row r="32788" x14ac:dyDescent="0.25"/>
    <row r="32789" x14ac:dyDescent="0.25"/>
    <row r="32790" x14ac:dyDescent="0.25"/>
    <row r="32791" x14ac:dyDescent="0.25"/>
    <row r="32792" x14ac:dyDescent="0.25"/>
    <row r="32793" x14ac:dyDescent="0.25"/>
    <row r="32794" x14ac:dyDescent="0.25"/>
    <row r="32795" x14ac:dyDescent="0.25"/>
    <row r="32796" x14ac:dyDescent="0.25"/>
    <row r="32797" x14ac:dyDescent="0.25"/>
    <row r="32798" x14ac:dyDescent="0.25"/>
    <row r="32799" x14ac:dyDescent="0.25"/>
    <row r="32800" x14ac:dyDescent="0.25"/>
    <row r="32801" x14ac:dyDescent="0.25"/>
    <row r="32802" x14ac:dyDescent="0.25"/>
    <row r="32803" x14ac:dyDescent="0.25"/>
    <row r="32804" x14ac:dyDescent="0.25"/>
    <row r="32805" x14ac:dyDescent="0.25"/>
    <row r="32806" x14ac:dyDescent="0.25"/>
    <row r="32807" x14ac:dyDescent="0.25"/>
    <row r="32808" x14ac:dyDescent="0.25"/>
    <row r="32809" x14ac:dyDescent="0.25"/>
    <row r="32810" x14ac:dyDescent="0.25"/>
    <row r="32811" x14ac:dyDescent="0.25"/>
    <row r="32812" x14ac:dyDescent="0.25"/>
    <row r="32813" x14ac:dyDescent="0.25"/>
    <row r="32814" x14ac:dyDescent="0.25"/>
    <row r="32815" x14ac:dyDescent="0.25"/>
    <row r="32816" x14ac:dyDescent="0.25"/>
    <row r="32817" x14ac:dyDescent="0.25"/>
    <row r="32818" x14ac:dyDescent="0.25"/>
    <row r="32819" x14ac:dyDescent="0.25"/>
    <row r="32820" x14ac:dyDescent="0.25"/>
    <row r="32821" x14ac:dyDescent="0.25"/>
    <row r="32822" x14ac:dyDescent="0.25"/>
    <row r="32823" x14ac:dyDescent="0.25"/>
    <row r="32824" x14ac:dyDescent="0.25"/>
    <row r="32825" x14ac:dyDescent="0.25"/>
    <row r="32826" x14ac:dyDescent="0.25"/>
    <row r="32827" x14ac:dyDescent="0.25"/>
    <row r="32828" x14ac:dyDescent="0.25"/>
    <row r="32829" x14ac:dyDescent="0.25"/>
    <row r="32830" x14ac:dyDescent="0.25"/>
    <row r="32831" x14ac:dyDescent="0.25"/>
    <row r="32832" x14ac:dyDescent="0.25"/>
    <row r="32833" x14ac:dyDescent="0.25"/>
    <row r="32834" x14ac:dyDescent="0.25"/>
    <row r="32835" x14ac:dyDescent="0.25"/>
    <row r="32836" x14ac:dyDescent="0.25"/>
    <row r="32837" x14ac:dyDescent="0.25"/>
    <row r="32838" x14ac:dyDescent="0.25"/>
    <row r="32839" x14ac:dyDescent="0.25"/>
    <row r="32840" x14ac:dyDescent="0.25"/>
    <row r="32841" x14ac:dyDescent="0.25"/>
    <row r="32842" x14ac:dyDescent="0.25"/>
    <row r="32843" x14ac:dyDescent="0.25"/>
    <row r="32844" x14ac:dyDescent="0.25"/>
    <row r="32845" x14ac:dyDescent="0.25"/>
    <row r="32846" x14ac:dyDescent="0.25"/>
    <row r="32847" x14ac:dyDescent="0.25"/>
    <row r="32848" x14ac:dyDescent="0.25"/>
    <row r="32849" x14ac:dyDescent="0.25"/>
    <row r="32850" x14ac:dyDescent="0.25"/>
    <row r="32851" x14ac:dyDescent="0.25"/>
    <row r="32852" x14ac:dyDescent="0.25"/>
    <row r="32853" x14ac:dyDescent="0.25"/>
    <row r="32854" x14ac:dyDescent="0.25"/>
    <row r="32855" x14ac:dyDescent="0.25"/>
    <row r="32856" x14ac:dyDescent="0.25"/>
    <row r="32857" x14ac:dyDescent="0.25"/>
    <row r="32858" x14ac:dyDescent="0.25"/>
    <row r="32859" x14ac:dyDescent="0.25"/>
    <row r="32860" x14ac:dyDescent="0.25"/>
    <row r="32861" x14ac:dyDescent="0.25"/>
    <row r="32862" x14ac:dyDescent="0.25"/>
    <row r="32863" x14ac:dyDescent="0.25"/>
    <row r="32864" x14ac:dyDescent="0.25"/>
    <row r="32865" x14ac:dyDescent="0.25"/>
    <row r="32866" x14ac:dyDescent="0.25"/>
    <row r="32867" x14ac:dyDescent="0.25"/>
    <row r="32868" x14ac:dyDescent="0.25"/>
    <row r="32869" x14ac:dyDescent="0.25"/>
    <row r="32870" x14ac:dyDescent="0.25"/>
    <row r="32871" x14ac:dyDescent="0.25"/>
    <row r="32872" x14ac:dyDescent="0.25"/>
    <row r="32873" x14ac:dyDescent="0.25"/>
    <row r="32874" x14ac:dyDescent="0.25"/>
    <row r="32875" x14ac:dyDescent="0.25"/>
    <row r="32876" x14ac:dyDescent="0.25"/>
    <row r="32877" x14ac:dyDescent="0.25"/>
    <row r="32878" x14ac:dyDescent="0.25"/>
    <row r="32879" x14ac:dyDescent="0.25"/>
    <row r="32880" x14ac:dyDescent="0.25"/>
    <row r="32881" x14ac:dyDescent="0.25"/>
    <row r="32882" x14ac:dyDescent="0.25"/>
    <row r="32883" x14ac:dyDescent="0.25"/>
    <row r="32884" x14ac:dyDescent="0.25"/>
    <row r="32885" x14ac:dyDescent="0.25"/>
    <row r="32886" x14ac:dyDescent="0.25"/>
    <row r="32887" x14ac:dyDescent="0.25"/>
    <row r="32888" x14ac:dyDescent="0.25"/>
    <row r="32889" x14ac:dyDescent="0.25"/>
    <row r="32890" x14ac:dyDescent="0.25"/>
    <row r="32891" x14ac:dyDescent="0.25"/>
    <row r="32892" x14ac:dyDescent="0.25"/>
    <row r="32893" x14ac:dyDescent="0.25"/>
    <row r="32894" x14ac:dyDescent="0.25"/>
    <row r="32895" x14ac:dyDescent="0.25"/>
    <row r="32896" x14ac:dyDescent="0.25"/>
    <row r="32897" x14ac:dyDescent="0.25"/>
    <row r="32898" x14ac:dyDescent="0.25"/>
    <row r="32899" x14ac:dyDescent="0.25"/>
    <row r="32900" x14ac:dyDescent="0.25"/>
    <row r="32901" x14ac:dyDescent="0.25"/>
    <row r="32902" x14ac:dyDescent="0.25"/>
    <row r="32903" x14ac:dyDescent="0.25"/>
    <row r="32904" x14ac:dyDescent="0.25"/>
    <row r="32905" x14ac:dyDescent="0.25"/>
    <row r="32906" x14ac:dyDescent="0.25"/>
    <row r="32907" x14ac:dyDescent="0.25"/>
    <row r="32908" x14ac:dyDescent="0.25"/>
    <row r="32909" x14ac:dyDescent="0.25"/>
    <row r="32910" x14ac:dyDescent="0.25"/>
    <row r="32911" x14ac:dyDescent="0.25"/>
    <row r="32912" x14ac:dyDescent="0.25"/>
    <row r="32913" x14ac:dyDescent="0.25"/>
    <row r="32914" x14ac:dyDescent="0.25"/>
    <row r="32915" x14ac:dyDescent="0.25"/>
    <row r="32916" x14ac:dyDescent="0.25"/>
    <row r="32917" x14ac:dyDescent="0.25"/>
    <row r="32918" x14ac:dyDescent="0.25"/>
    <row r="32919" x14ac:dyDescent="0.25"/>
    <row r="32920" x14ac:dyDescent="0.25"/>
    <row r="32921" x14ac:dyDescent="0.25"/>
    <row r="32922" x14ac:dyDescent="0.25"/>
    <row r="32923" x14ac:dyDescent="0.25"/>
    <row r="32924" x14ac:dyDescent="0.25"/>
    <row r="32925" x14ac:dyDescent="0.25"/>
    <row r="32926" x14ac:dyDescent="0.25"/>
    <row r="32927" x14ac:dyDescent="0.25"/>
    <row r="32928" x14ac:dyDescent="0.25"/>
    <row r="32929" x14ac:dyDescent="0.25"/>
    <row r="32930" x14ac:dyDescent="0.25"/>
    <row r="32931" x14ac:dyDescent="0.25"/>
    <row r="32932" x14ac:dyDescent="0.25"/>
    <row r="32933" x14ac:dyDescent="0.25"/>
    <row r="32934" x14ac:dyDescent="0.25"/>
    <row r="32935" x14ac:dyDescent="0.25"/>
    <row r="32936" x14ac:dyDescent="0.25"/>
    <row r="32937" x14ac:dyDescent="0.25"/>
    <row r="32938" x14ac:dyDescent="0.25"/>
    <row r="32939" x14ac:dyDescent="0.25"/>
    <row r="32940" x14ac:dyDescent="0.25"/>
    <row r="32941" x14ac:dyDescent="0.25"/>
    <row r="32942" x14ac:dyDescent="0.25"/>
    <row r="32943" x14ac:dyDescent="0.25"/>
    <row r="32944" x14ac:dyDescent="0.25"/>
    <row r="32945" x14ac:dyDescent="0.25"/>
    <row r="32946" x14ac:dyDescent="0.25"/>
    <row r="32947" x14ac:dyDescent="0.25"/>
    <row r="32948" x14ac:dyDescent="0.25"/>
    <row r="32949" x14ac:dyDescent="0.25"/>
    <row r="32950" x14ac:dyDescent="0.25"/>
    <row r="32951" x14ac:dyDescent="0.25"/>
    <row r="32952" x14ac:dyDescent="0.25"/>
    <row r="32953" x14ac:dyDescent="0.25"/>
    <row r="32954" x14ac:dyDescent="0.25"/>
    <row r="32955" x14ac:dyDescent="0.25"/>
    <row r="32956" x14ac:dyDescent="0.25"/>
    <row r="32957" x14ac:dyDescent="0.25"/>
    <row r="32958" x14ac:dyDescent="0.25"/>
    <row r="32959" x14ac:dyDescent="0.25"/>
    <row r="32960" x14ac:dyDescent="0.25"/>
    <row r="32961" x14ac:dyDescent="0.25"/>
    <row r="32962" x14ac:dyDescent="0.25"/>
    <row r="32963" x14ac:dyDescent="0.25"/>
    <row r="32964" x14ac:dyDescent="0.25"/>
    <row r="32965" x14ac:dyDescent="0.25"/>
    <row r="32966" x14ac:dyDescent="0.25"/>
    <row r="32967" x14ac:dyDescent="0.25"/>
    <row r="32968" x14ac:dyDescent="0.25"/>
    <row r="32969" x14ac:dyDescent="0.25"/>
    <row r="32970" x14ac:dyDescent="0.25"/>
    <row r="32971" x14ac:dyDescent="0.25"/>
    <row r="32972" x14ac:dyDescent="0.25"/>
    <row r="32973" x14ac:dyDescent="0.25"/>
    <row r="32974" x14ac:dyDescent="0.25"/>
    <row r="32975" x14ac:dyDescent="0.25"/>
    <row r="32976" x14ac:dyDescent="0.25"/>
    <row r="32977" x14ac:dyDescent="0.25"/>
    <row r="32978" x14ac:dyDescent="0.25"/>
    <row r="32979" x14ac:dyDescent="0.25"/>
    <row r="32980" x14ac:dyDescent="0.25"/>
    <row r="32981" x14ac:dyDescent="0.25"/>
    <row r="32982" x14ac:dyDescent="0.25"/>
    <row r="32983" x14ac:dyDescent="0.25"/>
    <row r="32984" x14ac:dyDescent="0.25"/>
    <row r="32985" x14ac:dyDescent="0.25"/>
    <row r="32986" x14ac:dyDescent="0.25"/>
    <row r="32987" x14ac:dyDescent="0.25"/>
    <row r="32988" x14ac:dyDescent="0.25"/>
    <row r="32989" x14ac:dyDescent="0.25"/>
    <row r="32990" x14ac:dyDescent="0.25"/>
    <row r="32991" x14ac:dyDescent="0.25"/>
    <row r="32992" x14ac:dyDescent="0.25"/>
    <row r="32993" x14ac:dyDescent="0.25"/>
    <row r="32994" x14ac:dyDescent="0.25"/>
    <row r="32995" x14ac:dyDescent="0.25"/>
    <row r="32996" x14ac:dyDescent="0.25"/>
    <row r="32997" x14ac:dyDescent="0.25"/>
    <row r="32998" x14ac:dyDescent="0.25"/>
    <row r="32999" x14ac:dyDescent="0.25"/>
    <row r="33000" x14ac:dyDescent="0.25"/>
    <row r="33001" x14ac:dyDescent="0.25"/>
    <row r="33002" x14ac:dyDescent="0.25"/>
    <row r="33003" x14ac:dyDescent="0.25"/>
    <row r="33004" x14ac:dyDescent="0.25"/>
    <row r="33005" x14ac:dyDescent="0.25"/>
    <row r="33006" x14ac:dyDescent="0.25"/>
    <row r="33007" x14ac:dyDescent="0.25"/>
    <row r="33008" x14ac:dyDescent="0.25"/>
    <row r="33009" x14ac:dyDescent="0.25"/>
    <row r="33010" x14ac:dyDescent="0.25"/>
    <row r="33011" x14ac:dyDescent="0.25"/>
    <row r="33012" x14ac:dyDescent="0.25"/>
    <row r="33013" x14ac:dyDescent="0.25"/>
    <row r="33014" x14ac:dyDescent="0.25"/>
    <row r="33015" x14ac:dyDescent="0.25"/>
    <row r="33016" x14ac:dyDescent="0.25"/>
    <row r="33017" x14ac:dyDescent="0.25"/>
    <row r="33018" x14ac:dyDescent="0.25"/>
    <row r="33019" x14ac:dyDescent="0.25"/>
    <row r="33020" x14ac:dyDescent="0.25"/>
    <row r="33021" x14ac:dyDescent="0.25"/>
    <row r="33022" x14ac:dyDescent="0.25"/>
    <row r="33023" x14ac:dyDescent="0.25"/>
    <row r="33024" x14ac:dyDescent="0.25"/>
    <row r="33025" x14ac:dyDescent="0.25"/>
    <row r="33026" x14ac:dyDescent="0.25"/>
    <row r="33027" x14ac:dyDescent="0.25"/>
    <row r="33028" x14ac:dyDescent="0.25"/>
    <row r="33029" x14ac:dyDescent="0.25"/>
    <row r="33030" x14ac:dyDescent="0.25"/>
    <row r="33031" x14ac:dyDescent="0.25"/>
    <row r="33032" x14ac:dyDescent="0.25"/>
    <row r="33033" x14ac:dyDescent="0.25"/>
    <row r="33034" x14ac:dyDescent="0.25"/>
    <row r="33035" x14ac:dyDescent="0.25"/>
    <row r="33036" x14ac:dyDescent="0.25"/>
    <row r="33037" x14ac:dyDescent="0.25"/>
    <row r="33038" x14ac:dyDescent="0.25"/>
    <row r="33039" x14ac:dyDescent="0.25"/>
    <row r="33040" x14ac:dyDescent="0.25"/>
    <row r="33041" x14ac:dyDescent="0.25"/>
    <row r="33042" x14ac:dyDescent="0.25"/>
    <row r="33043" x14ac:dyDescent="0.25"/>
    <row r="33044" x14ac:dyDescent="0.25"/>
    <row r="33045" x14ac:dyDescent="0.25"/>
    <row r="33046" x14ac:dyDescent="0.25"/>
    <row r="33047" x14ac:dyDescent="0.25"/>
    <row r="33048" x14ac:dyDescent="0.25"/>
    <row r="33049" x14ac:dyDescent="0.25"/>
    <row r="33050" x14ac:dyDescent="0.25"/>
    <row r="33051" x14ac:dyDescent="0.25"/>
    <row r="33052" x14ac:dyDescent="0.25"/>
    <row r="33053" x14ac:dyDescent="0.25"/>
    <row r="33054" x14ac:dyDescent="0.25"/>
    <row r="33055" x14ac:dyDescent="0.25"/>
    <row r="33056" x14ac:dyDescent="0.25"/>
    <row r="33057" x14ac:dyDescent="0.25"/>
    <row r="33058" x14ac:dyDescent="0.25"/>
    <row r="33059" x14ac:dyDescent="0.25"/>
    <row r="33060" x14ac:dyDescent="0.25"/>
    <row r="33061" x14ac:dyDescent="0.25"/>
    <row r="33062" x14ac:dyDescent="0.25"/>
    <row r="33063" x14ac:dyDescent="0.25"/>
    <row r="33064" x14ac:dyDescent="0.25"/>
    <row r="33065" x14ac:dyDescent="0.25"/>
    <row r="33066" x14ac:dyDescent="0.25"/>
    <row r="33067" x14ac:dyDescent="0.25"/>
    <row r="33068" x14ac:dyDescent="0.25"/>
    <row r="33069" x14ac:dyDescent="0.25"/>
    <row r="33070" x14ac:dyDescent="0.25"/>
    <row r="33071" x14ac:dyDescent="0.25"/>
    <row r="33072" x14ac:dyDescent="0.25"/>
    <row r="33073" x14ac:dyDescent="0.25"/>
    <row r="33074" x14ac:dyDescent="0.25"/>
    <row r="33075" x14ac:dyDescent="0.25"/>
    <row r="33076" x14ac:dyDescent="0.25"/>
    <row r="33077" x14ac:dyDescent="0.25"/>
    <row r="33078" x14ac:dyDescent="0.25"/>
    <row r="33079" x14ac:dyDescent="0.25"/>
    <row r="33080" x14ac:dyDescent="0.25"/>
    <row r="33081" x14ac:dyDescent="0.25"/>
    <row r="33082" x14ac:dyDescent="0.25"/>
    <row r="33083" x14ac:dyDescent="0.25"/>
    <row r="33084" x14ac:dyDescent="0.25"/>
    <row r="33085" x14ac:dyDescent="0.25"/>
    <row r="33086" x14ac:dyDescent="0.25"/>
    <row r="33087" x14ac:dyDescent="0.25"/>
    <row r="33088" x14ac:dyDescent="0.25"/>
    <row r="33089" x14ac:dyDescent="0.25"/>
    <row r="33090" x14ac:dyDescent="0.25"/>
    <row r="33091" x14ac:dyDescent="0.25"/>
    <row r="33092" x14ac:dyDescent="0.25"/>
    <row r="33093" x14ac:dyDescent="0.25"/>
    <row r="33094" x14ac:dyDescent="0.25"/>
    <row r="33095" x14ac:dyDescent="0.25"/>
    <row r="33096" x14ac:dyDescent="0.25"/>
    <row r="33097" x14ac:dyDescent="0.25"/>
    <row r="33098" x14ac:dyDescent="0.25"/>
    <row r="33099" x14ac:dyDescent="0.25"/>
    <row r="33100" x14ac:dyDescent="0.25"/>
    <row r="33101" x14ac:dyDescent="0.25"/>
    <row r="33102" x14ac:dyDescent="0.25"/>
    <row r="33103" x14ac:dyDescent="0.25"/>
    <row r="33104" x14ac:dyDescent="0.25"/>
    <row r="33105" x14ac:dyDescent="0.25"/>
    <row r="33106" x14ac:dyDescent="0.25"/>
    <row r="33107" x14ac:dyDescent="0.25"/>
    <row r="33108" x14ac:dyDescent="0.25"/>
    <row r="33109" x14ac:dyDescent="0.25"/>
    <row r="33110" x14ac:dyDescent="0.25"/>
    <row r="33111" x14ac:dyDescent="0.25"/>
    <row r="33112" x14ac:dyDescent="0.25"/>
    <row r="33113" x14ac:dyDescent="0.25"/>
    <row r="33114" x14ac:dyDescent="0.25"/>
    <row r="33115" x14ac:dyDescent="0.25"/>
    <row r="33116" x14ac:dyDescent="0.25"/>
    <row r="33117" x14ac:dyDescent="0.25"/>
    <row r="33118" x14ac:dyDescent="0.25"/>
    <row r="33119" x14ac:dyDescent="0.25"/>
    <row r="33120" x14ac:dyDescent="0.25"/>
    <row r="33121" x14ac:dyDescent="0.25"/>
    <row r="33122" x14ac:dyDescent="0.25"/>
    <row r="33123" x14ac:dyDescent="0.25"/>
    <row r="33124" x14ac:dyDescent="0.25"/>
    <row r="33125" x14ac:dyDescent="0.25"/>
    <row r="33126" x14ac:dyDescent="0.25"/>
    <row r="33127" x14ac:dyDescent="0.25"/>
    <row r="33128" x14ac:dyDescent="0.25"/>
    <row r="33129" x14ac:dyDescent="0.25"/>
    <row r="33130" x14ac:dyDescent="0.25"/>
    <row r="33131" x14ac:dyDescent="0.25"/>
    <row r="33132" x14ac:dyDescent="0.25"/>
    <row r="33133" x14ac:dyDescent="0.25"/>
    <row r="33134" x14ac:dyDescent="0.25"/>
    <row r="33135" x14ac:dyDescent="0.25"/>
    <row r="33136" x14ac:dyDescent="0.25"/>
    <row r="33137" x14ac:dyDescent="0.25"/>
    <row r="33138" x14ac:dyDescent="0.25"/>
    <row r="33139" x14ac:dyDescent="0.25"/>
    <row r="33140" x14ac:dyDescent="0.25"/>
    <row r="33141" x14ac:dyDescent="0.25"/>
    <row r="33142" x14ac:dyDescent="0.25"/>
    <row r="33143" x14ac:dyDescent="0.25"/>
    <row r="33144" x14ac:dyDescent="0.25"/>
    <row r="33145" x14ac:dyDescent="0.25"/>
    <row r="33146" x14ac:dyDescent="0.25"/>
    <row r="33147" x14ac:dyDescent="0.25"/>
    <row r="33148" x14ac:dyDescent="0.25"/>
    <row r="33149" x14ac:dyDescent="0.25"/>
    <row r="33150" x14ac:dyDescent="0.25"/>
    <row r="33151" x14ac:dyDescent="0.25"/>
    <row r="33152" x14ac:dyDescent="0.25"/>
    <row r="33153" x14ac:dyDescent="0.25"/>
    <row r="33154" x14ac:dyDescent="0.25"/>
    <row r="33155" x14ac:dyDescent="0.25"/>
    <row r="33156" x14ac:dyDescent="0.25"/>
    <row r="33157" x14ac:dyDescent="0.25"/>
    <row r="33158" x14ac:dyDescent="0.25"/>
    <row r="33159" x14ac:dyDescent="0.25"/>
    <row r="33160" x14ac:dyDescent="0.25"/>
    <row r="33161" x14ac:dyDescent="0.25"/>
    <row r="33162" x14ac:dyDescent="0.25"/>
    <row r="33163" x14ac:dyDescent="0.25"/>
    <row r="33164" x14ac:dyDescent="0.25"/>
    <row r="33165" x14ac:dyDescent="0.25"/>
    <row r="33166" x14ac:dyDescent="0.25"/>
    <row r="33167" x14ac:dyDescent="0.25"/>
    <row r="33168" x14ac:dyDescent="0.25"/>
    <row r="33169" x14ac:dyDescent="0.25"/>
    <row r="33170" x14ac:dyDescent="0.25"/>
    <row r="33171" x14ac:dyDescent="0.25"/>
    <row r="33172" x14ac:dyDescent="0.25"/>
    <row r="33173" x14ac:dyDescent="0.25"/>
    <row r="33174" x14ac:dyDescent="0.25"/>
    <row r="33175" x14ac:dyDescent="0.25"/>
    <row r="33176" x14ac:dyDescent="0.25"/>
    <row r="33177" x14ac:dyDescent="0.25"/>
    <row r="33178" x14ac:dyDescent="0.25"/>
    <row r="33179" x14ac:dyDescent="0.25"/>
    <row r="33180" x14ac:dyDescent="0.25"/>
    <row r="33181" x14ac:dyDescent="0.25"/>
    <row r="33182" x14ac:dyDescent="0.25"/>
    <row r="33183" x14ac:dyDescent="0.25"/>
    <row r="33184" x14ac:dyDescent="0.25"/>
    <row r="33185" x14ac:dyDescent="0.25"/>
    <row r="33186" x14ac:dyDescent="0.25"/>
    <row r="33187" x14ac:dyDescent="0.25"/>
    <row r="33188" x14ac:dyDescent="0.25"/>
    <row r="33189" x14ac:dyDescent="0.25"/>
    <row r="33190" x14ac:dyDescent="0.25"/>
    <row r="33191" x14ac:dyDescent="0.25"/>
    <row r="33192" x14ac:dyDescent="0.25"/>
    <row r="33193" x14ac:dyDescent="0.25"/>
    <row r="33194" x14ac:dyDescent="0.25"/>
    <row r="33195" x14ac:dyDescent="0.25"/>
    <row r="33196" x14ac:dyDescent="0.25"/>
    <row r="33197" x14ac:dyDescent="0.25"/>
    <row r="33198" x14ac:dyDescent="0.25"/>
    <row r="33199" x14ac:dyDescent="0.25"/>
    <row r="33200" x14ac:dyDescent="0.25"/>
    <row r="33201" x14ac:dyDescent="0.25"/>
    <row r="33202" x14ac:dyDescent="0.25"/>
    <row r="33203" x14ac:dyDescent="0.25"/>
    <row r="33204" x14ac:dyDescent="0.25"/>
    <row r="33205" x14ac:dyDescent="0.25"/>
    <row r="33206" x14ac:dyDescent="0.25"/>
    <row r="33207" x14ac:dyDescent="0.25"/>
    <row r="33208" x14ac:dyDescent="0.25"/>
    <row r="33209" x14ac:dyDescent="0.25"/>
    <row r="33210" x14ac:dyDescent="0.25"/>
    <row r="33211" x14ac:dyDescent="0.25"/>
    <row r="33212" x14ac:dyDescent="0.25"/>
    <row r="33213" x14ac:dyDescent="0.25"/>
    <row r="33214" x14ac:dyDescent="0.25"/>
    <row r="33215" x14ac:dyDescent="0.25"/>
    <row r="33216" x14ac:dyDescent="0.25"/>
    <row r="33217" x14ac:dyDescent="0.25"/>
    <row r="33218" x14ac:dyDescent="0.25"/>
    <row r="33219" x14ac:dyDescent="0.25"/>
    <row r="33220" x14ac:dyDescent="0.25"/>
    <row r="33221" x14ac:dyDescent="0.25"/>
    <row r="33222" x14ac:dyDescent="0.25"/>
    <row r="33223" x14ac:dyDescent="0.25"/>
    <row r="33224" x14ac:dyDescent="0.25"/>
    <row r="33225" x14ac:dyDescent="0.25"/>
    <row r="33226" x14ac:dyDescent="0.25"/>
    <row r="33227" x14ac:dyDescent="0.25"/>
    <row r="33228" x14ac:dyDescent="0.25"/>
    <row r="33229" x14ac:dyDescent="0.25"/>
    <row r="33230" x14ac:dyDescent="0.25"/>
    <row r="33231" x14ac:dyDescent="0.25"/>
    <row r="33232" x14ac:dyDescent="0.25"/>
    <row r="33233" x14ac:dyDescent="0.25"/>
    <row r="33234" x14ac:dyDescent="0.25"/>
    <row r="33235" x14ac:dyDescent="0.25"/>
    <row r="33236" x14ac:dyDescent="0.25"/>
    <row r="33237" x14ac:dyDescent="0.25"/>
    <row r="33238" x14ac:dyDescent="0.25"/>
    <row r="33239" x14ac:dyDescent="0.25"/>
    <row r="33240" x14ac:dyDescent="0.25"/>
    <row r="33241" x14ac:dyDescent="0.25"/>
    <row r="33242" x14ac:dyDescent="0.25"/>
    <row r="33243" x14ac:dyDescent="0.25"/>
    <row r="33244" x14ac:dyDescent="0.25"/>
    <row r="33245" x14ac:dyDescent="0.25"/>
    <row r="33246" x14ac:dyDescent="0.25"/>
    <row r="33247" x14ac:dyDescent="0.25"/>
    <row r="33248" x14ac:dyDescent="0.25"/>
    <row r="33249" x14ac:dyDescent="0.25"/>
    <row r="33250" x14ac:dyDescent="0.25"/>
    <row r="33251" x14ac:dyDescent="0.25"/>
    <row r="33252" x14ac:dyDescent="0.25"/>
    <row r="33253" x14ac:dyDescent="0.25"/>
    <row r="33254" x14ac:dyDescent="0.25"/>
    <row r="33255" x14ac:dyDescent="0.25"/>
    <row r="33256" x14ac:dyDescent="0.25"/>
    <row r="33257" x14ac:dyDescent="0.25"/>
    <row r="33258" x14ac:dyDescent="0.25"/>
    <row r="33259" x14ac:dyDescent="0.25"/>
    <row r="33260" x14ac:dyDescent="0.25"/>
    <row r="33261" x14ac:dyDescent="0.25"/>
    <row r="33262" x14ac:dyDescent="0.25"/>
    <row r="33263" x14ac:dyDescent="0.25"/>
    <row r="33264" x14ac:dyDescent="0.25"/>
    <row r="33265" x14ac:dyDescent="0.25"/>
    <row r="33266" x14ac:dyDescent="0.25"/>
    <row r="33267" x14ac:dyDescent="0.25"/>
    <row r="33268" x14ac:dyDescent="0.25"/>
    <row r="33269" x14ac:dyDescent="0.25"/>
    <row r="33270" x14ac:dyDescent="0.25"/>
    <row r="33271" x14ac:dyDescent="0.25"/>
    <row r="33272" x14ac:dyDescent="0.25"/>
    <row r="33273" x14ac:dyDescent="0.25"/>
    <row r="33274" x14ac:dyDescent="0.25"/>
    <row r="33275" x14ac:dyDescent="0.25"/>
    <row r="33276" x14ac:dyDescent="0.25"/>
    <row r="33277" x14ac:dyDescent="0.25"/>
    <row r="33278" x14ac:dyDescent="0.25"/>
    <row r="33279" x14ac:dyDescent="0.25"/>
    <row r="33280" x14ac:dyDescent="0.25"/>
    <row r="33281" x14ac:dyDescent="0.25"/>
    <row r="33282" x14ac:dyDescent="0.25"/>
    <row r="33283" x14ac:dyDescent="0.25"/>
    <row r="33284" x14ac:dyDescent="0.25"/>
    <row r="33285" x14ac:dyDescent="0.25"/>
    <row r="33286" x14ac:dyDescent="0.25"/>
    <row r="33287" x14ac:dyDescent="0.25"/>
    <row r="33288" x14ac:dyDescent="0.25"/>
    <row r="33289" x14ac:dyDescent="0.25"/>
    <row r="33290" x14ac:dyDescent="0.25"/>
    <row r="33291" x14ac:dyDescent="0.25"/>
    <row r="33292" x14ac:dyDescent="0.25"/>
    <row r="33293" x14ac:dyDescent="0.25"/>
    <row r="33294" x14ac:dyDescent="0.25"/>
    <row r="33295" x14ac:dyDescent="0.25"/>
    <row r="33296" x14ac:dyDescent="0.25"/>
    <row r="33297" x14ac:dyDescent="0.25"/>
    <row r="33298" x14ac:dyDescent="0.25"/>
    <row r="33299" x14ac:dyDescent="0.25"/>
    <row r="33300" x14ac:dyDescent="0.25"/>
    <row r="33301" x14ac:dyDescent="0.25"/>
    <row r="33302" x14ac:dyDescent="0.25"/>
    <row r="33303" x14ac:dyDescent="0.25"/>
    <row r="33304" x14ac:dyDescent="0.25"/>
    <row r="33305" x14ac:dyDescent="0.25"/>
    <row r="33306" x14ac:dyDescent="0.25"/>
    <row r="33307" x14ac:dyDescent="0.25"/>
    <row r="33308" x14ac:dyDescent="0.25"/>
    <row r="33309" x14ac:dyDescent="0.25"/>
    <row r="33310" x14ac:dyDescent="0.25"/>
    <row r="33311" x14ac:dyDescent="0.25"/>
    <row r="33312" x14ac:dyDescent="0.25"/>
    <row r="33313" x14ac:dyDescent="0.25"/>
    <row r="33314" x14ac:dyDescent="0.25"/>
    <row r="33315" x14ac:dyDescent="0.25"/>
    <row r="33316" x14ac:dyDescent="0.25"/>
    <row r="33317" x14ac:dyDescent="0.25"/>
    <row r="33318" x14ac:dyDescent="0.25"/>
    <row r="33319" x14ac:dyDescent="0.25"/>
    <row r="33320" x14ac:dyDescent="0.25"/>
    <row r="33321" x14ac:dyDescent="0.25"/>
    <row r="33322" x14ac:dyDescent="0.25"/>
    <row r="33323" x14ac:dyDescent="0.25"/>
    <row r="33324" x14ac:dyDescent="0.25"/>
    <row r="33325" x14ac:dyDescent="0.25"/>
    <row r="33326" x14ac:dyDescent="0.25"/>
    <row r="33327" x14ac:dyDescent="0.25"/>
    <row r="33328" x14ac:dyDescent="0.25"/>
    <row r="33329" x14ac:dyDescent="0.25"/>
    <row r="33330" x14ac:dyDescent="0.25"/>
    <row r="33331" x14ac:dyDescent="0.25"/>
    <row r="33332" x14ac:dyDescent="0.25"/>
    <row r="33333" x14ac:dyDescent="0.25"/>
    <row r="33334" x14ac:dyDescent="0.25"/>
    <row r="33335" x14ac:dyDescent="0.25"/>
    <row r="33336" x14ac:dyDescent="0.25"/>
    <row r="33337" x14ac:dyDescent="0.25"/>
    <row r="33338" x14ac:dyDescent="0.25"/>
    <row r="33339" x14ac:dyDescent="0.25"/>
    <row r="33340" x14ac:dyDescent="0.25"/>
    <row r="33341" x14ac:dyDescent="0.25"/>
    <row r="33342" x14ac:dyDescent="0.25"/>
    <row r="33343" x14ac:dyDescent="0.25"/>
    <row r="33344" x14ac:dyDescent="0.25"/>
    <row r="33345" x14ac:dyDescent="0.25"/>
    <row r="33346" x14ac:dyDescent="0.25"/>
    <row r="33347" x14ac:dyDescent="0.25"/>
    <row r="33348" x14ac:dyDescent="0.25"/>
    <row r="33349" x14ac:dyDescent="0.25"/>
    <row r="33350" x14ac:dyDescent="0.25"/>
    <row r="33351" x14ac:dyDescent="0.25"/>
    <row r="33352" x14ac:dyDescent="0.25"/>
    <row r="33353" x14ac:dyDescent="0.25"/>
    <row r="33354" x14ac:dyDescent="0.25"/>
    <row r="33355" x14ac:dyDescent="0.25"/>
    <row r="33356" x14ac:dyDescent="0.25"/>
    <row r="33357" x14ac:dyDescent="0.25"/>
    <row r="33358" x14ac:dyDescent="0.25"/>
    <row r="33359" x14ac:dyDescent="0.25"/>
    <row r="33360" x14ac:dyDescent="0.25"/>
    <row r="33361" x14ac:dyDescent="0.25"/>
    <row r="33362" x14ac:dyDescent="0.25"/>
    <row r="33363" x14ac:dyDescent="0.25"/>
    <row r="33364" x14ac:dyDescent="0.25"/>
    <row r="33365" x14ac:dyDescent="0.25"/>
    <row r="33366" x14ac:dyDescent="0.25"/>
    <row r="33367" x14ac:dyDescent="0.25"/>
    <row r="33368" x14ac:dyDescent="0.25"/>
    <row r="33369" x14ac:dyDescent="0.25"/>
    <row r="33370" x14ac:dyDescent="0.25"/>
    <row r="33371" x14ac:dyDescent="0.25"/>
    <row r="33372" x14ac:dyDescent="0.25"/>
    <row r="33373" x14ac:dyDescent="0.25"/>
    <row r="33374" x14ac:dyDescent="0.25"/>
    <row r="33375" x14ac:dyDescent="0.25"/>
    <row r="33376" x14ac:dyDescent="0.25"/>
    <row r="33377" x14ac:dyDescent="0.25"/>
    <row r="33378" x14ac:dyDescent="0.25"/>
    <row r="33379" x14ac:dyDescent="0.25"/>
    <row r="33380" x14ac:dyDescent="0.25"/>
    <row r="33381" x14ac:dyDescent="0.25"/>
    <row r="33382" x14ac:dyDescent="0.25"/>
    <row r="33383" x14ac:dyDescent="0.25"/>
    <row r="33384" x14ac:dyDescent="0.25"/>
    <row r="33385" x14ac:dyDescent="0.25"/>
    <row r="33386" x14ac:dyDescent="0.25"/>
    <row r="33387" x14ac:dyDescent="0.25"/>
    <row r="33388" x14ac:dyDescent="0.25"/>
    <row r="33389" x14ac:dyDescent="0.25"/>
    <row r="33390" x14ac:dyDescent="0.25"/>
    <row r="33391" x14ac:dyDescent="0.25"/>
    <row r="33392" x14ac:dyDescent="0.25"/>
    <row r="33393" x14ac:dyDescent="0.25"/>
    <row r="33394" x14ac:dyDescent="0.25"/>
    <row r="33395" x14ac:dyDescent="0.25"/>
    <row r="33396" x14ac:dyDescent="0.25"/>
    <row r="33397" x14ac:dyDescent="0.25"/>
    <row r="33398" x14ac:dyDescent="0.25"/>
    <row r="33399" x14ac:dyDescent="0.25"/>
    <row r="33400" x14ac:dyDescent="0.25"/>
    <row r="33401" x14ac:dyDescent="0.25"/>
    <row r="33402" x14ac:dyDescent="0.25"/>
    <row r="33403" x14ac:dyDescent="0.25"/>
    <row r="33404" x14ac:dyDescent="0.25"/>
    <row r="33405" x14ac:dyDescent="0.25"/>
    <row r="33406" x14ac:dyDescent="0.25"/>
    <row r="33407" x14ac:dyDescent="0.25"/>
    <row r="33408" x14ac:dyDescent="0.25"/>
    <row r="33409" x14ac:dyDescent="0.25"/>
    <row r="33410" x14ac:dyDescent="0.25"/>
    <row r="33411" x14ac:dyDescent="0.25"/>
    <row r="33412" x14ac:dyDescent="0.25"/>
    <row r="33413" x14ac:dyDescent="0.25"/>
    <row r="33414" x14ac:dyDescent="0.25"/>
    <row r="33415" x14ac:dyDescent="0.25"/>
    <row r="33416" x14ac:dyDescent="0.25"/>
    <row r="33417" x14ac:dyDescent="0.25"/>
    <row r="33418" x14ac:dyDescent="0.25"/>
    <row r="33419" x14ac:dyDescent="0.25"/>
    <row r="33420" x14ac:dyDescent="0.25"/>
    <row r="33421" x14ac:dyDescent="0.25"/>
    <row r="33422" x14ac:dyDescent="0.25"/>
    <row r="33423" x14ac:dyDescent="0.25"/>
    <row r="33424" x14ac:dyDescent="0.25"/>
    <row r="33425" x14ac:dyDescent="0.25"/>
    <row r="33426" x14ac:dyDescent="0.25"/>
    <row r="33427" x14ac:dyDescent="0.25"/>
    <row r="33428" x14ac:dyDescent="0.25"/>
    <row r="33429" x14ac:dyDescent="0.25"/>
    <row r="33430" x14ac:dyDescent="0.25"/>
    <row r="33431" x14ac:dyDescent="0.25"/>
    <row r="33432" x14ac:dyDescent="0.25"/>
    <row r="33433" x14ac:dyDescent="0.25"/>
    <row r="33434" x14ac:dyDescent="0.25"/>
    <row r="33435" x14ac:dyDescent="0.25"/>
    <row r="33436" x14ac:dyDescent="0.25"/>
    <row r="33437" x14ac:dyDescent="0.25"/>
    <row r="33438" x14ac:dyDescent="0.25"/>
    <row r="33439" x14ac:dyDescent="0.25"/>
    <row r="33440" x14ac:dyDescent="0.25"/>
    <row r="33441" x14ac:dyDescent="0.25"/>
    <row r="33442" x14ac:dyDescent="0.25"/>
    <row r="33443" x14ac:dyDescent="0.25"/>
    <row r="33444" x14ac:dyDescent="0.25"/>
    <row r="33445" x14ac:dyDescent="0.25"/>
    <row r="33446" x14ac:dyDescent="0.25"/>
    <row r="33447" x14ac:dyDescent="0.25"/>
    <row r="33448" x14ac:dyDescent="0.25"/>
    <row r="33449" x14ac:dyDescent="0.25"/>
    <row r="33450" x14ac:dyDescent="0.25"/>
    <row r="33451" x14ac:dyDescent="0.25"/>
    <row r="33452" x14ac:dyDescent="0.25"/>
    <row r="33453" x14ac:dyDescent="0.25"/>
    <row r="33454" x14ac:dyDescent="0.25"/>
    <row r="33455" x14ac:dyDescent="0.25"/>
    <row r="33456" x14ac:dyDescent="0.25"/>
    <row r="33457" x14ac:dyDescent="0.25"/>
    <row r="33458" x14ac:dyDescent="0.25"/>
    <row r="33459" x14ac:dyDescent="0.25"/>
    <row r="33460" x14ac:dyDescent="0.25"/>
    <row r="33461" x14ac:dyDescent="0.25"/>
    <row r="33462" x14ac:dyDescent="0.25"/>
    <row r="33463" x14ac:dyDescent="0.25"/>
    <row r="33464" x14ac:dyDescent="0.25"/>
    <row r="33465" x14ac:dyDescent="0.25"/>
    <row r="33466" x14ac:dyDescent="0.25"/>
    <row r="33467" x14ac:dyDescent="0.25"/>
    <row r="33468" x14ac:dyDescent="0.25"/>
    <row r="33469" x14ac:dyDescent="0.25"/>
    <row r="33470" x14ac:dyDescent="0.25"/>
    <row r="33471" x14ac:dyDescent="0.25"/>
    <row r="33472" x14ac:dyDescent="0.25"/>
    <row r="33473" x14ac:dyDescent="0.25"/>
    <row r="33474" x14ac:dyDescent="0.25"/>
    <row r="33475" x14ac:dyDescent="0.25"/>
    <row r="33476" x14ac:dyDescent="0.25"/>
    <row r="33477" x14ac:dyDescent="0.25"/>
    <row r="33478" x14ac:dyDescent="0.25"/>
    <row r="33479" x14ac:dyDescent="0.25"/>
    <row r="33480" x14ac:dyDescent="0.25"/>
    <row r="33481" x14ac:dyDescent="0.25"/>
    <row r="33482" x14ac:dyDescent="0.25"/>
    <row r="33483" x14ac:dyDescent="0.25"/>
    <row r="33484" x14ac:dyDescent="0.25"/>
    <row r="33485" x14ac:dyDescent="0.25"/>
    <row r="33486" x14ac:dyDescent="0.25"/>
    <row r="33487" x14ac:dyDescent="0.25"/>
    <row r="33488" x14ac:dyDescent="0.25"/>
    <row r="33489" x14ac:dyDescent="0.25"/>
    <row r="33490" x14ac:dyDescent="0.25"/>
    <row r="33491" x14ac:dyDescent="0.25"/>
    <row r="33492" x14ac:dyDescent="0.25"/>
    <row r="33493" x14ac:dyDescent="0.25"/>
    <row r="33494" x14ac:dyDescent="0.25"/>
    <row r="33495" x14ac:dyDescent="0.25"/>
    <row r="33496" x14ac:dyDescent="0.25"/>
    <row r="33497" x14ac:dyDescent="0.25"/>
    <row r="33498" x14ac:dyDescent="0.25"/>
    <row r="33499" x14ac:dyDescent="0.25"/>
    <row r="33500" x14ac:dyDescent="0.25"/>
    <row r="33501" x14ac:dyDescent="0.25"/>
    <row r="33502" x14ac:dyDescent="0.25"/>
    <row r="33503" x14ac:dyDescent="0.25"/>
    <row r="33504" x14ac:dyDescent="0.25"/>
    <row r="33505" x14ac:dyDescent="0.25"/>
    <row r="33506" x14ac:dyDescent="0.25"/>
    <row r="33507" x14ac:dyDescent="0.25"/>
    <row r="33508" x14ac:dyDescent="0.25"/>
    <row r="33509" x14ac:dyDescent="0.25"/>
    <row r="33510" x14ac:dyDescent="0.25"/>
    <row r="33511" x14ac:dyDescent="0.25"/>
    <row r="33512" x14ac:dyDescent="0.25"/>
    <row r="33513" x14ac:dyDescent="0.25"/>
    <row r="33514" x14ac:dyDescent="0.25"/>
    <row r="33515" x14ac:dyDescent="0.25"/>
    <row r="33516" x14ac:dyDescent="0.25"/>
    <row r="33517" x14ac:dyDescent="0.25"/>
    <row r="33518" x14ac:dyDescent="0.25"/>
    <row r="33519" x14ac:dyDescent="0.25"/>
    <row r="33520" x14ac:dyDescent="0.25"/>
    <row r="33521" x14ac:dyDescent="0.25"/>
    <row r="33522" x14ac:dyDescent="0.25"/>
    <row r="33523" x14ac:dyDescent="0.25"/>
    <row r="33524" x14ac:dyDescent="0.25"/>
    <row r="33525" x14ac:dyDescent="0.25"/>
    <row r="33526" x14ac:dyDescent="0.25"/>
    <row r="33527" x14ac:dyDescent="0.25"/>
    <row r="33528" x14ac:dyDescent="0.25"/>
    <row r="33529" x14ac:dyDescent="0.25"/>
    <row r="33530" x14ac:dyDescent="0.25"/>
    <row r="33531" x14ac:dyDescent="0.25"/>
    <row r="33532" x14ac:dyDescent="0.25"/>
    <row r="33533" x14ac:dyDescent="0.25"/>
    <row r="33534" x14ac:dyDescent="0.25"/>
    <row r="33535" x14ac:dyDescent="0.25"/>
    <row r="33536" x14ac:dyDescent="0.25"/>
    <row r="33537" x14ac:dyDescent="0.25"/>
    <row r="33538" x14ac:dyDescent="0.25"/>
    <row r="33539" x14ac:dyDescent="0.25"/>
    <row r="33540" x14ac:dyDescent="0.25"/>
    <row r="33541" x14ac:dyDescent="0.25"/>
    <row r="33542" x14ac:dyDescent="0.25"/>
    <row r="33543" x14ac:dyDescent="0.25"/>
    <row r="33544" x14ac:dyDescent="0.25"/>
    <row r="33545" x14ac:dyDescent="0.25"/>
    <row r="33546" x14ac:dyDescent="0.25"/>
    <row r="33547" x14ac:dyDescent="0.25"/>
    <row r="33548" x14ac:dyDescent="0.25"/>
    <row r="33549" x14ac:dyDescent="0.25"/>
    <row r="33550" x14ac:dyDescent="0.25"/>
    <row r="33551" x14ac:dyDescent="0.25"/>
    <row r="33552" x14ac:dyDescent="0.25"/>
    <row r="33553" x14ac:dyDescent="0.25"/>
    <row r="33554" x14ac:dyDescent="0.25"/>
    <row r="33555" x14ac:dyDescent="0.25"/>
    <row r="33556" x14ac:dyDescent="0.25"/>
    <row r="33557" x14ac:dyDescent="0.25"/>
    <row r="33558" x14ac:dyDescent="0.25"/>
    <row r="33559" x14ac:dyDescent="0.25"/>
    <row r="33560" x14ac:dyDescent="0.25"/>
    <row r="33561" x14ac:dyDescent="0.25"/>
    <row r="33562" x14ac:dyDescent="0.25"/>
    <row r="33563" x14ac:dyDescent="0.25"/>
    <row r="33564" x14ac:dyDescent="0.25"/>
    <row r="33565" x14ac:dyDescent="0.25"/>
    <row r="33566" x14ac:dyDescent="0.25"/>
    <row r="33567" x14ac:dyDescent="0.25"/>
    <row r="33568" x14ac:dyDescent="0.25"/>
    <row r="33569" x14ac:dyDescent="0.25"/>
    <row r="33570" x14ac:dyDescent="0.25"/>
    <row r="33571" x14ac:dyDescent="0.25"/>
    <row r="33572" x14ac:dyDescent="0.25"/>
    <row r="33573" x14ac:dyDescent="0.25"/>
    <row r="33574" x14ac:dyDescent="0.25"/>
    <row r="33575" x14ac:dyDescent="0.25"/>
    <row r="33576" x14ac:dyDescent="0.25"/>
    <row r="33577" x14ac:dyDescent="0.25"/>
    <row r="33578" x14ac:dyDescent="0.25"/>
    <row r="33579" x14ac:dyDescent="0.25"/>
    <row r="33580" x14ac:dyDescent="0.25"/>
    <row r="33581" x14ac:dyDescent="0.25"/>
    <row r="33582" x14ac:dyDescent="0.25"/>
    <row r="33583" x14ac:dyDescent="0.25"/>
    <row r="33584" x14ac:dyDescent="0.25"/>
    <row r="33585" x14ac:dyDescent="0.25"/>
    <row r="33586" x14ac:dyDescent="0.25"/>
    <row r="33587" x14ac:dyDescent="0.25"/>
    <row r="33588" x14ac:dyDescent="0.25"/>
    <row r="33589" x14ac:dyDescent="0.25"/>
    <row r="33590" x14ac:dyDescent="0.25"/>
    <row r="33591" x14ac:dyDescent="0.25"/>
    <row r="33592" x14ac:dyDescent="0.25"/>
    <row r="33593" x14ac:dyDescent="0.25"/>
    <row r="33594" x14ac:dyDescent="0.25"/>
    <row r="33595" x14ac:dyDescent="0.25"/>
    <row r="33596" x14ac:dyDescent="0.25"/>
    <row r="33597" x14ac:dyDescent="0.25"/>
    <row r="33598" x14ac:dyDescent="0.25"/>
    <row r="33599" x14ac:dyDescent="0.25"/>
    <row r="33600" x14ac:dyDescent="0.25"/>
    <row r="33601" x14ac:dyDescent="0.25"/>
    <row r="33602" x14ac:dyDescent="0.25"/>
    <row r="33603" x14ac:dyDescent="0.25"/>
    <row r="33604" x14ac:dyDescent="0.25"/>
    <row r="33605" x14ac:dyDescent="0.25"/>
    <row r="33606" x14ac:dyDescent="0.25"/>
    <row r="33607" x14ac:dyDescent="0.25"/>
    <row r="33608" x14ac:dyDescent="0.25"/>
    <row r="33609" x14ac:dyDescent="0.25"/>
    <row r="33610" x14ac:dyDescent="0.25"/>
    <row r="33611" x14ac:dyDescent="0.25"/>
    <row r="33612" x14ac:dyDescent="0.25"/>
    <row r="33613" x14ac:dyDescent="0.25"/>
    <row r="33614" x14ac:dyDescent="0.25"/>
    <row r="33615" x14ac:dyDescent="0.25"/>
    <row r="33616" x14ac:dyDescent="0.25"/>
    <row r="33617" x14ac:dyDescent="0.25"/>
    <row r="33618" x14ac:dyDescent="0.25"/>
    <row r="33619" x14ac:dyDescent="0.25"/>
    <row r="33620" x14ac:dyDescent="0.25"/>
    <row r="33621" x14ac:dyDescent="0.25"/>
    <row r="33622" x14ac:dyDescent="0.25"/>
    <row r="33623" x14ac:dyDescent="0.25"/>
    <row r="33624" x14ac:dyDescent="0.25"/>
    <row r="33625" x14ac:dyDescent="0.25"/>
    <row r="33626" x14ac:dyDescent="0.25"/>
    <row r="33627" x14ac:dyDescent="0.25"/>
    <row r="33628" x14ac:dyDescent="0.25"/>
    <row r="33629" x14ac:dyDescent="0.25"/>
    <row r="33630" x14ac:dyDescent="0.25"/>
    <row r="33631" x14ac:dyDescent="0.25"/>
    <row r="33632" x14ac:dyDescent="0.25"/>
    <row r="33633" x14ac:dyDescent="0.25"/>
    <row r="33634" x14ac:dyDescent="0.25"/>
    <row r="33635" x14ac:dyDescent="0.25"/>
    <row r="33636" x14ac:dyDescent="0.25"/>
    <row r="33637" x14ac:dyDescent="0.25"/>
    <row r="33638" x14ac:dyDescent="0.25"/>
    <row r="33639" x14ac:dyDescent="0.25"/>
    <row r="33640" x14ac:dyDescent="0.25"/>
    <row r="33641" x14ac:dyDescent="0.25"/>
    <row r="33642" x14ac:dyDescent="0.25"/>
    <row r="33643" x14ac:dyDescent="0.25"/>
    <row r="33644" x14ac:dyDescent="0.25"/>
    <row r="33645" x14ac:dyDescent="0.25"/>
    <row r="33646" x14ac:dyDescent="0.25"/>
    <row r="33647" x14ac:dyDescent="0.25"/>
    <row r="33648" x14ac:dyDescent="0.25"/>
    <row r="33649" x14ac:dyDescent="0.25"/>
    <row r="33650" x14ac:dyDescent="0.25"/>
    <row r="33651" x14ac:dyDescent="0.25"/>
    <row r="33652" x14ac:dyDescent="0.25"/>
    <row r="33653" x14ac:dyDescent="0.25"/>
    <row r="33654" x14ac:dyDescent="0.25"/>
    <row r="33655" x14ac:dyDescent="0.25"/>
    <row r="33656" x14ac:dyDescent="0.25"/>
    <row r="33657" x14ac:dyDescent="0.25"/>
    <row r="33658" x14ac:dyDescent="0.25"/>
    <row r="33659" x14ac:dyDescent="0.25"/>
    <row r="33660" x14ac:dyDescent="0.25"/>
    <row r="33661" x14ac:dyDescent="0.25"/>
    <row r="33662" x14ac:dyDescent="0.25"/>
    <row r="33663" x14ac:dyDescent="0.25"/>
    <row r="33664" x14ac:dyDescent="0.25"/>
    <row r="33665" x14ac:dyDescent="0.25"/>
    <row r="33666" x14ac:dyDescent="0.25"/>
    <row r="33667" x14ac:dyDescent="0.25"/>
    <row r="33668" x14ac:dyDescent="0.25"/>
    <row r="33669" x14ac:dyDescent="0.25"/>
    <row r="33670" x14ac:dyDescent="0.25"/>
    <row r="33671" x14ac:dyDescent="0.25"/>
    <row r="33672" x14ac:dyDescent="0.25"/>
    <row r="33673" x14ac:dyDescent="0.25"/>
    <row r="33674" x14ac:dyDescent="0.25"/>
    <row r="33675" x14ac:dyDescent="0.25"/>
    <row r="33676" x14ac:dyDescent="0.25"/>
    <row r="33677" x14ac:dyDescent="0.25"/>
    <row r="33678" x14ac:dyDescent="0.25"/>
    <row r="33679" x14ac:dyDescent="0.25"/>
    <row r="33680" x14ac:dyDescent="0.25"/>
    <row r="33681" x14ac:dyDescent="0.25"/>
    <row r="33682" x14ac:dyDescent="0.25"/>
    <row r="33683" x14ac:dyDescent="0.25"/>
    <row r="33684" x14ac:dyDescent="0.25"/>
    <row r="33685" x14ac:dyDescent="0.25"/>
    <row r="33686" x14ac:dyDescent="0.25"/>
    <row r="33687" x14ac:dyDescent="0.25"/>
    <row r="33688" x14ac:dyDescent="0.25"/>
    <row r="33689" x14ac:dyDescent="0.25"/>
    <row r="33690" x14ac:dyDescent="0.25"/>
    <row r="33691" x14ac:dyDescent="0.25"/>
    <row r="33692" x14ac:dyDescent="0.25"/>
    <row r="33693" x14ac:dyDescent="0.25"/>
    <row r="33694" x14ac:dyDescent="0.25"/>
    <row r="33695" x14ac:dyDescent="0.25"/>
    <row r="33696" x14ac:dyDescent="0.25"/>
    <row r="33697" x14ac:dyDescent="0.25"/>
    <row r="33698" x14ac:dyDescent="0.25"/>
    <row r="33699" x14ac:dyDescent="0.25"/>
    <row r="33700" x14ac:dyDescent="0.25"/>
    <row r="33701" x14ac:dyDescent="0.25"/>
    <row r="33702" x14ac:dyDescent="0.25"/>
    <row r="33703" x14ac:dyDescent="0.25"/>
    <row r="33704" x14ac:dyDescent="0.25"/>
    <row r="33705" x14ac:dyDescent="0.25"/>
    <row r="33706" x14ac:dyDescent="0.25"/>
    <row r="33707" x14ac:dyDescent="0.25"/>
    <row r="33708" x14ac:dyDescent="0.25"/>
    <row r="33709" x14ac:dyDescent="0.25"/>
    <row r="33710" x14ac:dyDescent="0.25"/>
    <row r="33711" x14ac:dyDescent="0.25"/>
    <row r="33712" x14ac:dyDescent="0.25"/>
    <row r="33713" x14ac:dyDescent="0.25"/>
    <row r="33714" x14ac:dyDescent="0.25"/>
    <row r="33715" x14ac:dyDescent="0.25"/>
    <row r="33716" x14ac:dyDescent="0.25"/>
    <row r="33717" x14ac:dyDescent="0.25"/>
    <row r="33718" x14ac:dyDescent="0.25"/>
    <row r="33719" x14ac:dyDescent="0.25"/>
    <row r="33720" x14ac:dyDescent="0.25"/>
    <row r="33721" x14ac:dyDescent="0.25"/>
    <row r="33722" x14ac:dyDescent="0.25"/>
    <row r="33723" x14ac:dyDescent="0.25"/>
    <row r="33724" x14ac:dyDescent="0.25"/>
    <row r="33725" x14ac:dyDescent="0.25"/>
    <row r="33726" x14ac:dyDescent="0.25"/>
    <row r="33727" x14ac:dyDescent="0.25"/>
    <row r="33728" x14ac:dyDescent="0.25"/>
    <row r="33729" x14ac:dyDescent="0.25"/>
    <row r="33730" x14ac:dyDescent="0.25"/>
    <row r="33731" x14ac:dyDescent="0.25"/>
    <row r="33732" x14ac:dyDescent="0.25"/>
    <row r="33733" x14ac:dyDescent="0.25"/>
    <row r="33734" x14ac:dyDescent="0.25"/>
    <row r="33735" x14ac:dyDescent="0.25"/>
    <row r="33736" x14ac:dyDescent="0.25"/>
    <row r="33737" x14ac:dyDescent="0.25"/>
    <row r="33738" x14ac:dyDescent="0.25"/>
    <row r="33739" x14ac:dyDescent="0.25"/>
    <row r="33740" x14ac:dyDescent="0.25"/>
    <row r="33741" x14ac:dyDescent="0.25"/>
    <row r="33742" x14ac:dyDescent="0.25"/>
    <row r="33743" x14ac:dyDescent="0.25"/>
    <row r="33744" x14ac:dyDescent="0.25"/>
    <row r="33745" x14ac:dyDescent="0.25"/>
    <row r="33746" x14ac:dyDescent="0.25"/>
    <row r="33747" x14ac:dyDescent="0.25"/>
    <row r="33748" x14ac:dyDescent="0.25"/>
    <row r="33749" x14ac:dyDescent="0.25"/>
    <row r="33750" x14ac:dyDescent="0.25"/>
    <row r="33751" x14ac:dyDescent="0.25"/>
    <row r="33752" x14ac:dyDescent="0.25"/>
    <row r="33753" x14ac:dyDescent="0.25"/>
    <row r="33754" x14ac:dyDescent="0.25"/>
    <row r="33755" x14ac:dyDescent="0.25"/>
    <row r="33756" x14ac:dyDescent="0.25"/>
    <row r="33757" x14ac:dyDescent="0.25"/>
    <row r="33758" x14ac:dyDescent="0.25"/>
    <row r="33759" x14ac:dyDescent="0.25"/>
    <row r="33760" x14ac:dyDescent="0.25"/>
    <row r="33761" x14ac:dyDescent="0.25"/>
    <row r="33762" x14ac:dyDescent="0.25"/>
    <row r="33763" x14ac:dyDescent="0.25"/>
    <row r="33764" x14ac:dyDescent="0.25"/>
    <row r="33765" x14ac:dyDescent="0.25"/>
    <row r="33766" x14ac:dyDescent="0.25"/>
    <row r="33767" x14ac:dyDescent="0.25"/>
    <row r="33768" x14ac:dyDescent="0.25"/>
    <row r="33769" x14ac:dyDescent="0.25"/>
    <row r="33770" x14ac:dyDescent="0.25"/>
    <row r="33771" x14ac:dyDescent="0.25"/>
    <row r="33772" x14ac:dyDescent="0.25"/>
    <row r="33773" x14ac:dyDescent="0.25"/>
    <row r="33774" x14ac:dyDescent="0.25"/>
    <row r="33775" x14ac:dyDescent="0.25"/>
    <row r="33776" x14ac:dyDescent="0.25"/>
    <row r="33777" x14ac:dyDescent="0.25"/>
    <row r="33778" x14ac:dyDescent="0.25"/>
    <row r="33779" x14ac:dyDescent="0.25"/>
    <row r="33780" x14ac:dyDescent="0.25"/>
    <row r="33781" x14ac:dyDescent="0.25"/>
    <row r="33782" x14ac:dyDescent="0.25"/>
    <row r="33783" x14ac:dyDescent="0.25"/>
    <row r="33784" x14ac:dyDescent="0.25"/>
    <row r="33785" x14ac:dyDescent="0.25"/>
    <row r="33786" x14ac:dyDescent="0.25"/>
    <row r="33787" x14ac:dyDescent="0.25"/>
    <row r="33788" x14ac:dyDescent="0.25"/>
    <row r="33789" x14ac:dyDescent="0.25"/>
    <row r="33790" x14ac:dyDescent="0.25"/>
    <row r="33791" x14ac:dyDescent="0.25"/>
    <row r="33792" x14ac:dyDescent="0.25"/>
    <row r="33793" x14ac:dyDescent="0.25"/>
    <row r="33794" x14ac:dyDescent="0.25"/>
    <row r="33795" x14ac:dyDescent="0.25"/>
    <row r="33796" x14ac:dyDescent="0.25"/>
    <row r="33797" x14ac:dyDescent="0.25"/>
    <row r="33798" x14ac:dyDescent="0.25"/>
    <row r="33799" x14ac:dyDescent="0.25"/>
    <row r="33800" x14ac:dyDescent="0.25"/>
    <row r="33801" x14ac:dyDescent="0.25"/>
    <row r="33802" x14ac:dyDescent="0.25"/>
    <row r="33803" x14ac:dyDescent="0.25"/>
    <row r="33804" x14ac:dyDescent="0.25"/>
    <row r="33805" x14ac:dyDescent="0.25"/>
    <row r="33806" x14ac:dyDescent="0.25"/>
    <row r="33807" x14ac:dyDescent="0.25"/>
    <row r="33808" x14ac:dyDescent="0.25"/>
    <row r="33809" x14ac:dyDescent="0.25"/>
    <row r="33810" x14ac:dyDescent="0.25"/>
    <row r="33811" x14ac:dyDescent="0.25"/>
    <row r="33812" x14ac:dyDescent="0.25"/>
    <row r="33813" x14ac:dyDescent="0.25"/>
    <row r="33814" x14ac:dyDescent="0.25"/>
    <row r="33815" x14ac:dyDescent="0.25"/>
    <row r="33816" x14ac:dyDescent="0.25"/>
    <row r="33817" x14ac:dyDescent="0.25"/>
    <row r="33818" x14ac:dyDescent="0.25"/>
    <row r="33819" x14ac:dyDescent="0.25"/>
    <row r="33820" x14ac:dyDescent="0.25"/>
    <row r="33821" x14ac:dyDescent="0.25"/>
    <row r="33822" x14ac:dyDescent="0.25"/>
    <row r="33823" x14ac:dyDescent="0.25"/>
    <row r="33824" x14ac:dyDescent="0.25"/>
    <row r="33825" x14ac:dyDescent="0.25"/>
    <row r="33826" x14ac:dyDescent="0.25"/>
    <row r="33827" x14ac:dyDescent="0.25"/>
    <row r="33828" x14ac:dyDescent="0.25"/>
    <row r="33829" x14ac:dyDescent="0.25"/>
    <row r="33830" x14ac:dyDescent="0.25"/>
    <row r="33831" x14ac:dyDescent="0.25"/>
    <row r="33832" x14ac:dyDescent="0.25"/>
    <row r="33833" x14ac:dyDescent="0.25"/>
    <row r="33834" x14ac:dyDescent="0.25"/>
    <row r="33835" x14ac:dyDescent="0.25"/>
    <row r="33836" x14ac:dyDescent="0.25"/>
    <row r="33837" x14ac:dyDescent="0.25"/>
    <row r="33838" x14ac:dyDescent="0.25"/>
    <row r="33839" x14ac:dyDescent="0.25"/>
    <row r="33840" x14ac:dyDescent="0.25"/>
    <row r="33841" x14ac:dyDescent="0.25"/>
    <row r="33842" x14ac:dyDescent="0.25"/>
    <row r="33843" x14ac:dyDescent="0.25"/>
    <row r="33844" x14ac:dyDescent="0.25"/>
    <row r="33845" x14ac:dyDescent="0.25"/>
    <row r="33846" x14ac:dyDescent="0.25"/>
    <row r="33847" x14ac:dyDescent="0.25"/>
    <row r="33848" x14ac:dyDescent="0.25"/>
    <row r="33849" x14ac:dyDescent="0.25"/>
    <row r="33850" x14ac:dyDescent="0.25"/>
    <row r="33851" x14ac:dyDescent="0.25"/>
    <row r="33852" x14ac:dyDescent="0.25"/>
    <row r="33853" x14ac:dyDescent="0.25"/>
    <row r="33854" x14ac:dyDescent="0.25"/>
    <row r="33855" x14ac:dyDescent="0.25"/>
    <row r="33856" x14ac:dyDescent="0.25"/>
    <row r="33857" x14ac:dyDescent="0.25"/>
    <row r="33858" x14ac:dyDescent="0.25"/>
    <row r="33859" x14ac:dyDescent="0.25"/>
    <row r="33860" x14ac:dyDescent="0.25"/>
    <row r="33861" x14ac:dyDescent="0.25"/>
    <row r="33862" x14ac:dyDescent="0.25"/>
    <row r="33863" x14ac:dyDescent="0.25"/>
    <row r="33864" x14ac:dyDescent="0.25"/>
    <row r="33865" x14ac:dyDescent="0.25"/>
    <row r="33866" x14ac:dyDescent="0.25"/>
    <row r="33867" x14ac:dyDescent="0.25"/>
    <row r="33868" x14ac:dyDescent="0.25"/>
    <row r="33869" x14ac:dyDescent="0.25"/>
    <row r="33870" x14ac:dyDescent="0.25"/>
    <row r="33871" x14ac:dyDescent="0.25"/>
    <row r="33872" x14ac:dyDescent="0.25"/>
    <row r="33873" x14ac:dyDescent="0.25"/>
    <row r="33874" x14ac:dyDescent="0.25"/>
    <row r="33875" x14ac:dyDescent="0.25"/>
    <row r="33876" x14ac:dyDescent="0.25"/>
    <row r="33877" x14ac:dyDescent="0.25"/>
    <row r="33878" x14ac:dyDescent="0.25"/>
    <row r="33879" x14ac:dyDescent="0.25"/>
    <row r="33880" x14ac:dyDescent="0.25"/>
    <row r="33881" x14ac:dyDescent="0.25"/>
    <row r="33882" x14ac:dyDescent="0.25"/>
    <row r="33883" x14ac:dyDescent="0.25"/>
    <row r="33884" x14ac:dyDescent="0.25"/>
    <row r="33885" x14ac:dyDescent="0.25"/>
    <row r="33886" x14ac:dyDescent="0.25"/>
    <row r="33887" x14ac:dyDescent="0.25"/>
    <row r="33888" x14ac:dyDescent="0.25"/>
    <row r="33889" x14ac:dyDescent="0.25"/>
    <row r="33890" x14ac:dyDescent="0.25"/>
    <row r="33891" x14ac:dyDescent="0.25"/>
    <row r="33892" x14ac:dyDescent="0.25"/>
    <row r="33893" x14ac:dyDescent="0.25"/>
    <row r="33894" x14ac:dyDescent="0.25"/>
    <row r="33895" x14ac:dyDescent="0.25"/>
    <row r="33896" x14ac:dyDescent="0.25"/>
    <row r="33897" x14ac:dyDescent="0.25"/>
    <row r="33898" x14ac:dyDescent="0.25"/>
    <row r="33899" x14ac:dyDescent="0.25"/>
    <row r="33900" x14ac:dyDescent="0.25"/>
    <row r="33901" x14ac:dyDescent="0.25"/>
    <row r="33902" x14ac:dyDescent="0.25"/>
    <row r="33903" x14ac:dyDescent="0.25"/>
    <row r="33904" x14ac:dyDescent="0.25"/>
    <row r="33905" x14ac:dyDescent="0.25"/>
    <row r="33906" x14ac:dyDescent="0.25"/>
    <row r="33907" x14ac:dyDescent="0.25"/>
    <row r="33908" x14ac:dyDescent="0.25"/>
    <row r="33909" x14ac:dyDescent="0.25"/>
    <row r="33910" x14ac:dyDescent="0.25"/>
    <row r="33911" x14ac:dyDescent="0.25"/>
    <row r="33912" x14ac:dyDescent="0.25"/>
    <row r="33913" x14ac:dyDescent="0.25"/>
    <row r="33914" x14ac:dyDescent="0.25"/>
    <row r="33915" x14ac:dyDescent="0.25"/>
    <row r="33916" x14ac:dyDescent="0.25"/>
    <row r="33917" x14ac:dyDescent="0.25"/>
    <row r="33918" x14ac:dyDescent="0.25"/>
    <row r="33919" x14ac:dyDescent="0.25"/>
    <row r="33920" x14ac:dyDescent="0.25"/>
    <row r="33921" x14ac:dyDescent="0.25"/>
    <row r="33922" x14ac:dyDescent="0.25"/>
    <row r="33923" x14ac:dyDescent="0.25"/>
    <row r="33924" x14ac:dyDescent="0.25"/>
    <row r="33925" x14ac:dyDescent="0.25"/>
    <row r="33926" x14ac:dyDescent="0.25"/>
    <row r="33927" x14ac:dyDescent="0.25"/>
    <row r="33928" x14ac:dyDescent="0.25"/>
    <row r="33929" x14ac:dyDescent="0.25"/>
    <row r="33930" x14ac:dyDescent="0.25"/>
    <row r="33931" x14ac:dyDescent="0.25"/>
    <row r="33932" x14ac:dyDescent="0.25"/>
    <row r="33933" x14ac:dyDescent="0.25"/>
    <row r="33934" x14ac:dyDescent="0.25"/>
    <row r="33935" x14ac:dyDescent="0.25"/>
    <row r="33936" x14ac:dyDescent="0.25"/>
    <row r="33937" x14ac:dyDescent="0.25"/>
    <row r="33938" x14ac:dyDescent="0.25"/>
    <row r="33939" x14ac:dyDescent="0.25"/>
    <row r="33940" x14ac:dyDescent="0.25"/>
    <row r="33941" x14ac:dyDescent="0.25"/>
    <row r="33942" x14ac:dyDescent="0.25"/>
    <row r="33943" x14ac:dyDescent="0.25"/>
    <row r="33944" x14ac:dyDescent="0.25"/>
    <row r="33945" x14ac:dyDescent="0.25"/>
    <row r="33946" x14ac:dyDescent="0.25"/>
    <row r="33947" x14ac:dyDescent="0.25"/>
    <row r="33948" x14ac:dyDescent="0.25"/>
    <row r="33949" x14ac:dyDescent="0.25"/>
    <row r="33950" x14ac:dyDescent="0.25"/>
    <row r="33951" x14ac:dyDescent="0.25"/>
    <row r="33952" x14ac:dyDescent="0.25"/>
    <row r="33953" x14ac:dyDescent="0.25"/>
    <row r="33954" x14ac:dyDescent="0.25"/>
    <row r="33955" x14ac:dyDescent="0.25"/>
    <row r="33956" x14ac:dyDescent="0.25"/>
    <row r="33957" x14ac:dyDescent="0.25"/>
    <row r="33958" x14ac:dyDescent="0.25"/>
    <row r="33959" x14ac:dyDescent="0.25"/>
    <row r="33960" x14ac:dyDescent="0.25"/>
    <row r="33961" x14ac:dyDescent="0.25"/>
    <row r="33962" x14ac:dyDescent="0.25"/>
    <row r="33963" x14ac:dyDescent="0.25"/>
    <row r="33964" x14ac:dyDescent="0.25"/>
    <row r="33965" x14ac:dyDescent="0.25"/>
    <row r="33966" x14ac:dyDescent="0.25"/>
    <row r="33967" x14ac:dyDescent="0.25"/>
    <row r="33968" x14ac:dyDescent="0.25"/>
    <row r="33969" x14ac:dyDescent="0.25"/>
    <row r="33970" x14ac:dyDescent="0.25"/>
    <row r="33971" x14ac:dyDescent="0.25"/>
    <row r="33972" x14ac:dyDescent="0.25"/>
    <row r="33973" x14ac:dyDescent="0.25"/>
    <row r="33974" x14ac:dyDescent="0.25"/>
    <row r="33975" x14ac:dyDescent="0.25"/>
    <row r="33976" x14ac:dyDescent="0.25"/>
    <row r="33977" x14ac:dyDescent="0.25"/>
    <row r="33978" x14ac:dyDescent="0.25"/>
    <row r="33979" x14ac:dyDescent="0.25"/>
    <row r="33980" x14ac:dyDescent="0.25"/>
    <row r="33981" x14ac:dyDescent="0.25"/>
    <row r="33982" x14ac:dyDescent="0.25"/>
    <row r="33983" x14ac:dyDescent="0.25"/>
    <row r="33984" x14ac:dyDescent="0.25"/>
    <row r="33985" x14ac:dyDescent="0.25"/>
    <row r="33986" x14ac:dyDescent="0.25"/>
    <row r="33987" x14ac:dyDescent="0.25"/>
    <row r="33988" x14ac:dyDescent="0.25"/>
    <row r="33989" x14ac:dyDescent="0.25"/>
    <row r="33990" x14ac:dyDescent="0.25"/>
    <row r="33991" x14ac:dyDescent="0.25"/>
    <row r="33992" x14ac:dyDescent="0.25"/>
    <row r="33993" x14ac:dyDescent="0.25"/>
    <row r="33994" x14ac:dyDescent="0.25"/>
    <row r="33995" x14ac:dyDescent="0.25"/>
    <row r="33996" x14ac:dyDescent="0.25"/>
    <row r="33997" x14ac:dyDescent="0.25"/>
    <row r="33998" x14ac:dyDescent="0.25"/>
    <row r="33999" x14ac:dyDescent="0.25"/>
    <row r="34000" x14ac:dyDescent="0.25"/>
    <row r="34001" x14ac:dyDescent="0.25"/>
    <row r="34002" x14ac:dyDescent="0.25"/>
    <row r="34003" x14ac:dyDescent="0.25"/>
    <row r="34004" x14ac:dyDescent="0.25"/>
    <row r="34005" x14ac:dyDescent="0.25"/>
    <row r="34006" x14ac:dyDescent="0.25"/>
    <row r="34007" x14ac:dyDescent="0.25"/>
    <row r="34008" x14ac:dyDescent="0.25"/>
    <row r="34009" x14ac:dyDescent="0.25"/>
    <row r="34010" x14ac:dyDescent="0.25"/>
    <row r="34011" x14ac:dyDescent="0.25"/>
    <row r="34012" x14ac:dyDescent="0.25"/>
    <row r="34013" x14ac:dyDescent="0.25"/>
    <row r="34014" x14ac:dyDescent="0.25"/>
    <row r="34015" x14ac:dyDescent="0.25"/>
    <row r="34016" x14ac:dyDescent="0.25"/>
    <row r="34017" x14ac:dyDescent="0.25"/>
    <row r="34018" x14ac:dyDescent="0.25"/>
    <row r="34019" x14ac:dyDescent="0.25"/>
    <row r="34020" x14ac:dyDescent="0.25"/>
    <row r="34021" x14ac:dyDescent="0.25"/>
    <row r="34022" x14ac:dyDescent="0.25"/>
    <row r="34023" x14ac:dyDescent="0.25"/>
    <row r="34024" x14ac:dyDescent="0.25"/>
    <row r="34025" x14ac:dyDescent="0.25"/>
    <row r="34026" x14ac:dyDescent="0.25"/>
    <row r="34027" x14ac:dyDescent="0.25"/>
    <row r="34028" x14ac:dyDescent="0.25"/>
    <row r="34029" x14ac:dyDescent="0.25"/>
    <row r="34030" x14ac:dyDescent="0.25"/>
    <row r="34031" x14ac:dyDescent="0.25"/>
    <row r="34032" x14ac:dyDescent="0.25"/>
    <row r="34033" x14ac:dyDescent="0.25"/>
    <row r="34034" x14ac:dyDescent="0.25"/>
    <row r="34035" x14ac:dyDescent="0.25"/>
    <row r="34036" x14ac:dyDescent="0.25"/>
    <row r="34037" x14ac:dyDescent="0.25"/>
    <row r="34038" x14ac:dyDescent="0.25"/>
    <row r="34039" x14ac:dyDescent="0.25"/>
    <row r="34040" x14ac:dyDescent="0.25"/>
    <row r="34041" x14ac:dyDescent="0.25"/>
    <row r="34042" x14ac:dyDescent="0.25"/>
    <row r="34043" x14ac:dyDescent="0.25"/>
    <row r="34044" x14ac:dyDescent="0.25"/>
    <row r="34045" x14ac:dyDescent="0.25"/>
    <row r="34046" x14ac:dyDescent="0.25"/>
    <row r="34047" x14ac:dyDescent="0.25"/>
    <row r="34048" x14ac:dyDescent="0.25"/>
    <row r="34049" x14ac:dyDescent="0.25"/>
    <row r="34050" x14ac:dyDescent="0.25"/>
    <row r="34051" x14ac:dyDescent="0.25"/>
    <row r="34052" x14ac:dyDescent="0.25"/>
    <row r="34053" x14ac:dyDescent="0.25"/>
    <row r="34054" x14ac:dyDescent="0.25"/>
    <row r="34055" x14ac:dyDescent="0.25"/>
    <row r="34056" x14ac:dyDescent="0.25"/>
    <row r="34057" x14ac:dyDescent="0.25"/>
    <row r="34058" x14ac:dyDescent="0.25"/>
    <row r="34059" x14ac:dyDescent="0.25"/>
    <row r="34060" x14ac:dyDescent="0.25"/>
    <row r="34061" x14ac:dyDescent="0.25"/>
    <row r="34062" x14ac:dyDescent="0.25"/>
    <row r="34063" x14ac:dyDescent="0.25"/>
    <row r="34064" x14ac:dyDescent="0.25"/>
    <row r="34065" x14ac:dyDescent="0.25"/>
    <row r="34066" x14ac:dyDescent="0.25"/>
    <row r="34067" x14ac:dyDescent="0.25"/>
    <row r="34068" x14ac:dyDescent="0.25"/>
    <row r="34069" x14ac:dyDescent="0.25"/>
    <row r="34070" x14ac:dyDescent="0.25"/>
    <row r="34071" x14ac:dyDescent="0.25"/>
    <row r="34072" x14ac:dyDescent="0.25"/>
    <row r="34073" x14ac:dyDescent="0.25"/>
    <row r="34074" x14ac:dyDescent="0.25"/>
    <row r="34075" x14ac:dyDescent="0.25"/>
    <row r="34076" x14ac:dyDescent="0.25"/>
    <row r="34077" x14ac:dyDescent="0.25"/>
    <row r="34078" x14ac:dyDescent="0.25"/>
    <row r="34079" x14ac:dyDescent="0.25"/>
    <row r="34080" x14ac:dyDescent="0.25"/>
    <row r="34081" x14ac:dyDescent="0.25"/>
    <row r="34082" x14ac:dyDescent="0.25"/>
    <row r="34083" x14ac:dyDescent="0.25"/>
    <row r="34084" x14ac:dyDescent="0.25"/>
    <row r="34085" x14ac:dyDescent="0.25"/>
    <row r="34086" x14ac:dyDescent="0.25"/>
    <row r="34087" x14ac:dyDescent="0.25"/>
    <row r="34088" x14ac:dyDescent="0.25"/>
    <row r="34089" x14ac:dyDescent="0.25"/>
    <row r="34090" x14ac:dyDescent="0.25"/>
    <row r="34091" x14ac:dyDescent="0.25"/>
    <row r="34092" x14ac:dyDescent="0.25"/>
    <row r="34093" x14ac:dyDescent="0.25"/>
    <row r="34094" x14ac:dyDescent="0.25"/>
    <row r="34095" x14ac:dyDescent="0.25"/>
    <row r="34096" x14ac:dyDescent="0.25"/>
    <row r="34097" x14ac:dyDescent="0.25"/>
    <row r="34098" x14ac:dyDescent="0.25"/>
    <row r="34099" x14ac:dyDescent="0.25"/>
    <row r="34100" x14ac:dyDescent="0.25"/>
    <row r="34101" x14ac:dyDescent="0.25"/>
    <row r="34102" x14ac:dyDescent="0.25"/>
    <row r="34103" x14ac:dyDescent="0.25"/>
    <row r="34104" x14ac:dyDescent="0.25"/>
    <row r="34105" x14ac:dyDescent="0.25"/>
    <row r="34106" x14ac:dyDescent="0.25"/>
    <row r="34107" x14ac:dyDescent="0.25"/>
    <row r="34108" x14ac:dyDescent="0.25"/>
    <row r="34109" x14ac:dyDescent="0.25"/>
    <row r="34110" x14ac:dyDescent="0.25"/>
    <row r="34111" x14ac:dyDescent="0.25"/>
    <row r="34112" x14ac:dyDescent="0.25"/>
    <row r="34113" x14ac:dyDescent="0.25"/>
    <row r="34114" x14ac:dyDescent="0.25"/>
    <row r="34115" x14ac:dyDescent="0.25"/>
    <row r="34116" x14ac:dyDescent="0.25"/>
    <row r="34117" x14ac:dyDescent="0.25"/>
    <row r="34118" x14ac:dyDescent="0.25"/>
    <row r="34119" x14ac:dyDescent="0.25"/>
    <row r="34120" x14ac:dyDescent="0.25"/>
    <row r="34121" x14ac:dyDescent="0.25"/>
    <row r="34122" x14ac:dyDescent="0.25"/>
    <row r="34123" x14ac:dyDescent="0.25"/>
    <row r="34124" x14ac:dyDescent="0.25"/>
    <row r="34125" x14ac:dyDescent="0.25"/>
    <row r="34126" x14ac:dyDescent="0.25"/>
    <row r="34127" x14ac:dyDescent="0.25"/>
    <row r="34128" x14ac:dyDescent="0.25"/>
    <row r="34129" x14ac:dyDescent="0.25"/>
    <row r="34130" x14ac:dyDescent="0.25"/>
    <row r="34131" x14ac:dyDescent="0.25"/>
    <row r="34132" x14ac:dyDescent="0.25"/>
    <row r="34133" x14ac:dyDescent="0.25"/>
    <row r="34134" x14ac:dyDescent="0.25"/>
    <row r="34135" x14ac:dyDescent="0.25"/>
    <row r="34136" x14ac:dyDescent="0.25"/>
    <row r="34137" x14ac:dyDescent="0.25"/>
    <row r="34138" x14ac:dyDescent="0.25"/>
    <row r="34139" x14ac:dyDescent="0.25"/>
    <row r="34140" x14ac:dyDescent="0.25"/>
    <row r="34141" x14ac:dyDescent="0.25"/>
    <row r="34142" x14ac:dyDescent="0.25"/>
    <row r="34143" x14ac:dyDescent="0.25"/>
    <row r="34144" x14ac:dyDescent="0.25"/>
    <row r="34145" x14ac:dyDescent="0.25"/>
    <row r="34146" x14ac:dyDescent="0.25"/>
    <row r="34147" x14ac:dyDescent="0.25"/>
    <row r="34148" x14ac:dyDescent="0.25"/>
    <row r="34149" x14ac:dyDescent="0.25"/>
    <row r="34150" x14ac:dyDescent="0.25"/>
    <row r="34151" x14ac:dyDescent="0.25"/>
    <row r="34152" x14ac:dyDescent="0.25"/>
    <row r="34153" x14ac:dyDescent="0.25"/>
    <row r="34154" x14ac:dyDescent="0.25"/>
    <row r="34155" x14ac:dyDescent="0.25"/>
    <row r="34156" x14ac:dyDescent="0.25"/>
    <row r="34157" x14ac:dyDescent="0.25"/>
    <row r="34158" x14ac:dyDescent="0.25"/>
    <row r="34159" x14ac:dyDescent="0.25"/>
    <row r="34160" x14ac:dyDescent="0.25"/>
    <row r="34161" x14ac:dyDescent="0.25"/>
    <row r="34162" x14ac:dyDescent="0.25"/>
    <row r="34163" x14ac:dyDescent="0.25"/>
    <row r="34164" x14ac:dyDescent="0.25"/>
    <row r="34165" x14ac:dyDescent="0.25"/>
    <row r="34166" x14ac:dyDescent="0.25"/>
    <row r="34167" x14ac:dyDescent="0.25"/>
    <row r="34168" x14ac:dyDescent="0.25"/>
    <row r="34169" x14ac:dyDescent="0.25"/>
    <row r="34170" x14ac:dyDescent="0.25"/>
    <row r="34171" x14ac:dyDescent="0.25"/>
    <row r="34172" x14ac:dyDescent="0.25"/>
    <row r="34173" x14ac:dyDescent="0.25"/>
    <row r="34174" x14ac:dyDescent="0.25"/>
    <row r="34175" x14ac:dyDescent="0.25"/>
    <row r="34176" x14ac:dyDescent="0.25"/>
    <row r="34177" x14ac:dyDescent="0.25"/>
    <row r="34178" x14ac:dyDescent="0.25"/>
    <row r="34179" x14ac:dyDescent="0.25"/>
    <row r="34180" x14ac:dyDescent="0.25"/>
    <row r="34181" x14ac:dyDescent="0.25"/>
    <row r="34182" x14ac:dyDescent="0.25"/>
    <row r="34183" x14ac:dyDescent="0.25"/>
    <row r="34184" x14ac:dyDescent="0.25"/>
    <row r="34185" x14ac:dyDescent="0.25"/>
    <row r="34186" x14ac:dyDescent="0.25"/>
    <row r="34187" x14ac:dyDescent="0.25"/>
    <row r="34188" x14ac:dyDescent="0.25"/>
    <row r="34189" x14ac:dyDescent="0.25"/>
    <row r="34190" x14ac:dyDescent="0.25"/>
    <row r="34191" x14ac:dyDescent="0.25"/>
    <row r="34192" x14ac:dyDescent="0.25"/>
    <row r="34193" x14ac:dyDescent="0.25"/>
    <row r="34194" x14ac:dyDescent="0.25"/>
    <row r="34195" x14ac:dyDescent="0.25"/>
    <row r="34196" x14ac:dyDescent="0.25"/>
    <row r="34197" x14ac:dyDescent="0.25"/>
    <row r="34198" x14ac:dyDescent="0.25"/>
    <row r="34199" x14ac:dyDescent="0.25"/>
    <row r="34200" x14ac:dyDescent="0.25"/>
    <row r="34201" x14ac:dyDescent="0.25"/>
    <row r="34202" x14ac:dyDescent="0.25"/>
    <row r="34203" x14ac:dyDescent="0.25"/>
    <row r="34204" x14ac:dyDescent="0.25"/>
    <row r="34205" x14ac:dyDescent="0.25"/>
    <row r="34206" x14ac:dyDescent="0.25"/>
    <row r="34207" x14ac:dyDescent="0.25"/>
    <row r="34208" x14ac:dyDescent="0.25"/>
    <row r="34209" x14ac:dyDescent="0.25"/>
    <row r="34210" x14ac:dyDescent="0.25"/>
    <row r="34211" x14ac:dyDescent="0.25"/>
    <row r="34212" x14ac:dyDescent="0.25"/>
    <row r="34213" x14ac:dyDescent="0.25"/>
    <row r="34214" x14ac:dyDescent="0.25"/>
    <row r="34215" x14ac:dyDescent="0.25"/>
    <row r="34216" x14ac:dyDescent="0.25"/>
    <row r="34217" x14ac:dyDescent="0.25"/>
    <row r="34218" x14ac:dyDescent="0.25"/>
    <row r="34219" x14ac:dyDescent="0.25"/>
    <row r="34220" x14ac:dyDescent="0.25"/>
    <row r="34221" x14ac:dyDescent="0.25"/>
    <row r="34222" x14ac:dyDescent="0.25"/>
    <row r="34223" x14ac:dyDescent="0.25"/>
    <row r="34224" x14ac:dyDescent="0.25"/>
    <row r="34225" x14ac:dyDescent="0.25"/>
    <row r="34226" x14ac:dyDescent="0.25"/>
    <row r="34227" x14ac:dyDescent="0.25"/>
    <row r="34228" x14ac:dyDescent="0.25"/>
    <row r="34229" x14ac:dyDescent="0.25"/>
    <row r="34230" x14ac:dyDescent="0.25"/>
    <row r="34231" x14ac:dyDescent="0.25"/>
    <row r="34232" x14ac:dyDescent="0.25"/>
    <row r="34233" x14ac:dyDescent="0.25"/>
    <row r="34234" x14ac:dyDescent="0.25"/>
    <row r="34235" x14ac:dyDescent="0.25"/>
    <row r="34236" x14ac:dyDescent="0.25"/>
    <row r="34237" x14ac:dyDescent="0.25"/>
    <row r="34238" x14ac:dyDescent="0.25"/>
    <row r="34239" x14ac:dyDescent="0.25"/>
    <row r="34240" x14ac:dyDescent="0.25"/>
    <row r="34241" x14ac:dyDescent="0.25"/>
    <row r="34242" x14ac:dyDescent="0.25"/>
    <row r="34243" x14ac:dyDescent="0.25"/>
    <row r="34244" x14ac:dyDescent="0.25"/>
    <row r="34245" x14ac:dyDescent="0.25"/>
    <row r="34246" x14ac:dyDescent="0.25"/>
    <row r="34247" x14ac:dyDescent="0.25"/>
    <row r="34248" x14ac:dyDescent="0.25"/>
    <row r="34249" x14ac:dyDescent="0.25"/>
    <row r="34250" x14ac:dyDescent="0.25"/>
    <row r="34251" x14ac:dyDescent="0.25"/>
    <row r="34252" x14ac:dyDescent="0.25"/>
    <row r="34253" x14ac:dyDescent="0.25"/>
    <row r="34254" x14ac:dyDescent="0.25"/>
    <row r="34255" x14ac:dyDescent="0.25"/>
    <row r="34256" x14ac:dyDescent="0.25"/>
    <row r="34257" x14ac:dyDescent="0.25"/>
    <row r="34258" x14ac:dyDescent="0.25"/>
    <row r="34259" x14ac:dyDescent="0.25"/>
    <row r="34260" x14ac:dyDescent="0.25"/>
    <row r="34261" x14ac:dyDescent="0.25"/>
    <row r="34262" x14ac:dyDescent="0.25"/>
    <row r="34263" x14ac:dyDescent="0.25"/>
    <row r="34264" x14ac:dyDescent="0.25"/>
    <row r="34265" x14ac:dyDescent="0.25"/>
    <row r="34266" x14ac:dyDescent="0.25"/>
    <row r="34267" x14ac:dyDescent="0.25"/>
    <row r="34268" x14ac:dyDescent="0.25"/>
    <row r="34269" x14ac:dyDescent="0.25"/>
    <row r="34270" x14ac:dyDescent="0.25"/>
    <row r="34271" x14ac:dyDescent="0.25"/>
    <row r="34272" x14ac:dyDescent="0.25"/>
    <row r="34273" x14ac:dyDescent="0.25"/>
    <row r="34274" x14ac:dyDescent="0.25"/>
    <row r="34275" x14ac:dyDescent="0.25"/>
    <row r="34276" x14ac:dyDescent="0.25"/>
    <row r="34277" x14ac:dyDescent="0.25"/>
    <row r="34278" x14ac:dyDescent="0.25"/>
    <row r="34279" x14ac:dyDescent="0.25"/>
    <row r="34280" x14ac:dyDescent="0.25"/>
    <row r="34281" x14ac:dyDescent="0.25"/>
    <row r="34282" x14ac:dyDescent="0.25"/>
    <row r="34283" x14ac:dyDescent="0.25"/>
    <row r="34284" x14ac:dyDescent="0.25"/>
    <row r="34285" x14ac:dyDescent="0.25"/>
    <row r="34286" x14ac:dyDescent="0.25"/>
    <row r="34287" x14ac:dyDescent="0.25"/>
    <row r="34288" x14ac:dyDescent="0.25"/>
    <row r="34289" x14ac:dyDescent="0.25"/>
    <row r="34290" x14ac:dyDescent="0.25"/>
    <row r="34291" x14ac:dyDescent="0.25"/>
    <row r="34292" x14ac:dyDescent="0.25"/>
    <row r="34293" x14ac:dyDescent="0.25"/>
    <row r="34294" x14ac:dyDescent="0.25"/>
    <row r="34295" x14ac:dyDescent="0.25"/>
    <row r="34296" x14ac:dyDescent="0.25"/>
    <row r="34297" x14ac:dyDescent="0.25"/>
    <row r="34298" x14ac:dyDescent="0.25"/>
    <row r="34299" x14ac:dyDescent="0.25"/>
    <row r="34300" x14ac:dyDescent="0.25"/>
    <row r="34301" x14ac:dyDescent="0.25"/>
    <row r="34302" x14ac:dyDescent="0.25"/>
    <row r="34303" x14ac:dyDescent="0.25"/>
    <row r="34304" x14ac:dyDescent="0.25"/>
    <row r="34305" x14ac:dyDescent="0.25"/>
    <row r="34306" x14ac:dyDescent="0.25"/>
    <row r="34307" x14ac:dyDescent="0.25"/>
    <row r="34308" x14ac:dyDescent="0.25"/>
    <row r="34309" x14ac:dyDescent="0.25"/>
    <row r="34310" x14ac:dyDescent="0.25"/>
    <row r="34311" x14ac:dyDescent="0.25"/>
    <row r="34312" x14ac:dyDescent="0.25"/>
    <row r="34313" x14ac:dyDescent="0.25"/>
    <row r="34314" x14ac:dyDescent="0.25"/>
    <row r="34315" x14ac:dyDescent="0.25"/>
    <row r="34316" x14ac:dyDescent="0.25"/>
    <row r="34317" x14ac:dyDescent="0.25"/>
    <row r="34318" x14ac:dyDescent="0.25"/>
    <row r="34319" x14ac:dyDescent="0.25"/>
    <row r="34320" x14ac:dyDescent="0.25"/>
    <row r="34321" x14ac:dyDescent="0.25"/>
    <row r="34322" x14ac:dyDescent="0.25"/>
    <row r="34323" x14ac:dyDescent="0.25"/>
    <row r="34324" x14ac:dyDescent="0.25"/>
    <row r="34325" x14ac:dyDescent="0.25"/>
    <row r="34326" x14ac:dyDescent="0.25"/>
    <row r="34327" x14ac:dyDescent="0.25"/>
    <row r="34328" x14ac:dyDescent="0.25"/>
    <row r="34329" x14ac:dyDescent="0.25"/>
    <row r="34330" x14ac:dyDescent="0.25"/>
    <row r="34331" x14ac:dyDescent="0.25"/>
    <row r="34332" x14ac:dyDescent="0.25"/>
    <row r="34333" x14ac:dyDescent="0.25"/>
    <row r="34334" x14ac:dyDescent="0.25"/>
    <row r="34335" x14ac:dyDescent="0.25"/>
    <row r="34336" x14ac:dyDescent="0.25"/>
    <row r="34337" x14ac:dyDescent="0.25"/>
    <row r="34338" x14ac:dyDescent="0.25"/>
    <row r="34339" x14ac:dyDescent="0.25"/>
    <row r="34340" x14ac:dyDescent="0.25"/>
    <row r="34341" x14ac:dyDescent="0.25"/>
    <row r="34342" x14ac:dyDescent="0.25"/>
    <row r="34343" x14ac:dyDescent="0.25"/>
    <row r="34344" x14ac:dyDescent="0.25"/>
    <row r="34345" x14ac:dyDescent="0.25"/>
    <row r="34346" x14ac:dyDescent="0.25"/>
    <row r="34347" x14ac:dyDescent="0.25"/>
    <row r="34348" x14ac:dyDescent="0.25"/>
    <row r="34349" x14ac:dyDescent="0.25"/>
    <row r="34350" x14ac:dyDescent="0.25"/>
    <row r="34351" x14ac:dyDescent="0.25"/>
    <row r="34352" x14ac:dyDescent="0.25"/>
    <row r="34353" x14ac:dyDescent="0.25"/>
    <row r="34354" x14ac:dyDescent="0.25"/>
    <row r="34355" x14ac:dyDescent="0.25"/>
    <row r="34356" x14ac:dyDescent="0.25"/>
    <row r="34357" x14ac:dyDescent="0.25"/>
    <row r="34358" x14ac:dyDescent="0.25"/>
    <row r="34359" x14ac:dyDescent="0.25"/>
    <row r="34360" x14ac:dyDescent="0.25"/>
    <row r="34361" x14ac:dyDescent="0.25"/>
    <row r="34362" x14ac:dyDescent="0.25"/>
    <row r="34363" x14ac:dyDescent="0.25"/>
    <row r="34364" x14ac:dyDescent="0.25"/>
    <row r="34365" x14ac:dyDescent="0.25"/>
    <row r="34366" x14ac:dyDescent="0.25"/>
    <row r="34367" x14ac:dyDescent="0.25"/>
    <row r="34368" x14ac:dyDescent="0.25"/>
    <row r="34369" x14ac:dyDescent="0.25"/>
    <row r="34370" x14ac:dyDescent="0.25"/>
    <row r="34371" x14ac:dyDescent="0.25"/>
    <row r="34372" x14ac:dyDescent="0.25"/>
    <row r="34373" x14ac:dyDescent="0.25"/>
    <row r="34374" x14ac:dyDescent="0.25"/>
    <row r="34375" x14ac:dyDescent="0.25"/>
    <row r="34376" x14ac:dyDescent="0.25"/>
    <row r="34377" x14ac:dyDescent="0.25"/>
    <row r="34378" x14ac:dyDescent="0.25"/>
    <row r="34379" x14ac:dyDescent="0.25"/>
    <row r="34380" x14ac:dyDescent="0.25"/>
    <row r="34381" x14ac:dyDescent="0.25"/>
    <row r="34382" x14ac:dyDescent="0.25"/>
    <row r="34383" x14ac:dyDescent="0.25"/>
    <row r="34384" x14ac:dyDescent="0.25"/>
    <row r="34385" x14ac:dyDescent="0.25"/>
    <row r="34386" x14ac:dyDescent="0.25"/>
    <row r="34387" x14ac:dyDescent="0.25"/>
    <row r="34388" x14ac:dyDescent="0.25"/>
    <row r="34389" x14ac:dyDescent="0.25"/>
    <row r="34390" x14ac:dyDescent="0.25"/>
    <row r="34391" x14ac:dyDescent="0.25"/>
    <row r="34392" x14ac:dyDescent="0.25"/>
    <row r="34393" x14ac:dyDescent="0.25"/>
    <row r="34394" x14ac:dyDescent="0.25"/>
    <row r="34395" x14ac:dyDescent="0.25"/>
    <row r="34396" x14ac:dyDescent="0.25"/>
    <row r="34397" x14ac:dyDescent="0.25"/>
    <row r="34398" x14ac:dyDescent="0.25"/>
    <row r="34399" x14ac:dyDescent="0.25"/>
    <row r="34400" x14ac:dyDescent="0.25"/>
    <row r="34401" x14ac:dyDescent="0.25"/>
    <row r="34402" x14ac:dyDescent="0.25"/>
    <row r="34403" x14ac:dyDescent="0.25"/>
    <row r="34404" x14ac:dyDescent="0.25"/>
    <row r="34405" x14ac:dyDescent="0.25"/>
    <row r="34406" x14ac:dyDescent="0.25"/>
    <row r="34407" x14ac:dyDescent="0.25"/>
    <row r="34408" x14ac:dyDescent="0.25"/>
    <row r="34409" x14ac:dyDescent="0.25"/>
    <row r="34410" x14ac:dyDescent="0.25"/>
    <row r="34411" x14ac:dyDescent="0.25"/>
    <row r="34412" x14ac:dyDescent="0.25"/>
    <row r="34413" x14ac:dyDescent="0.25"/>
    <row r="34414" x14ac:dyDescent="0.25"/>
    <row r="34415" x14ac:dyDescent="0.25"/>
    <row r="34416" x14ac:dyDescent="0.25"/>
    <row r="34417" x14ac:dyDescent="0.25"/>
    <row r="34418" x14ac:dyDescent="0.25"/>
    <row r="34419" x14ac:dyDescent="0.25"/>
    <row r="34420" x14ac:dyDescent="0.25"/>
    <row r="34421" x14ac:dyDescent="0.25"/>
    <row r="34422" x14ac:dyDescent="0.25"/>
    <row r="34423" x14ac:dyDescent="0.25"/>
    <row r="34424" x14ac:dyDescent="0.25"/>
    <row r="34425" x14ac:dyDescent="0.25"/>
    <row r="34426" x14ac:dyDescent="0.25"/>
    <row r="34427" x14ac:dyDescent="0.25"/>
    <row r="34428" x14ac:dyDescent="0.25"/>
    <row r="34429" x14ac:dyDescent="0.25"/>
    <row r="34430" x14ac:dyDescent="0.25"/>
    <row r="34431" x14ac:dyDescent="0.25"/>
    <row r="34432" x14ac:dyDescent="0.25"/>
    <row r="34433" x14ac:dyDescent="0.25"/>
    <row r="34434" x14ac:dyDescent="0.25"/>
    <row r="34435" x14ac:dyDescent="0.25"/>
    <row r="34436" x14ac:dyDescent="0.25"/>
    <row r="34437" x14ac:dyDescent="0.25"/>
    <row r="34438" x14ac:dyDescent="0.25"/>
    <row r="34439" x14ac:dyDescent="0.25"/>
    <row r="34440" x14ac:dyDescent="0.25"/>
    <row r="34441" x14ac:dyDescent="0.25"/>
    <row r="34442" x14ac:dyDescent="0.25"/>
    <row r="34443" x14ac:dyDescent="0.25"/>
    <row r="34444" x14ac:dyDescent="0.25"/>
    <row r="34445" x14ac:dyDescent="0.25"/>
    <row r="34446" x14ac:dyDescent="0.25"/>
    <row r="34447" x14ac:dyDescent="0.25"/>
    <row r="34448" x14ac:dyDescent="0.25"/>
    <row r="34449" x14ac:dyDescent="0.25"/>
    <row r="34450" x14ac:dyDescent="0.25"/>
    <row r="34451" x14ac:dyDescent="0.25"/>
    <row r="34452" x14ac:dyDescent="0.25"/>
    <row r="34453" x14ac:dyDescent="0.25"/>
    <row r="34454" x14ac:dyDescent="0.25"/>
    <row r="34455" x14ac:dyDescent="0.25"/>
    <row r="34456" x14ac:dyDescent="0.25"/>
    <row r="34457" x14ac:dyDescent="0.25"/>
    <row r="34458" x14ac:dyDescent="0.25"/>
    <row r="34459" x14ac:dyDescent="0.25"/>
    <row r="34460" x14ac:dyDescent="0.25"/>
    <row r="34461" x14ac:dyDescent="0.25"/>
    <row r="34462" x14ac:dyDescent="0.25"/>
    <row r="34463" x14ac:dyDescent="0.25"/>
    <row r="34464" x14ac:dyDescent="0.25"/>
    <row r="34465" x14ac:dyDescent="0.25"/>
    <row r="34466" x14ac:dyDescent="0.25"/>
    <row r="34467" x14ac:dyDescent="0.25"/>
    <row r="34468" x14ac:dyDescent="0.25"/>
    <row r="34469" x14ac:dyDescent="0.25"/>
    <row r="34470" x14ac:dyDescent="0.25"/>
    <row r="34471" x14ac:dyDescent="0.25"/>
    <row r="34472" x14ac:dyDescent="0.25"/>
    <row r="34473" x14ac:dyDescent="0.25"/>
    <row r="34474" x14ac:dyDescent="0.25"/>
    <row r="34475" x14ac:dyDescent="0.25"/>
    <row r="34476" x14ac:dyDescent="0.25"/>
    <row r="34477" x14ac:dyDescent="0.25"/>
    <row r="34478" x14ac:dyDescent="0.25"/>
    <row r="34479" x14ac:dyDescent="0.25"/>
    <row r="34480" x14ac:dyDescent="0.25"/>
    <row r="34481" x14ac:dyDescent="0.25"/>
    <row r="34482" x14ac:dyDescent="0.25"/>
    <row r="34483" x14ac:dyDescent="0.25"/>
    <row r="34484" x14ac:dyDescent="0.25"/>
    <row r="34485" x14ac:dyDescent="0.25"/>
    <row r="34486" x14ac:dyDescent="0.25"/>
    <row r="34487" x14ac:dyDescent="0.25"/>
    <row r="34488" x14ac:dyDescent="0.25"/>
    <row r="34489" x14ac:dyDescent="0.25"/>
    <row r="34490" x14ac:dyDescent="0.25"/>
    <row r="34491" x14ac:dyDescent="0.25"/>
    <row r="34492" x14ac:dyDescent="0.25"/>
    <row r="34493" x14ac:dyDescent="0.25"/>
    <row r="34494" x14ac:dyDescent="0.25"/>
    <row r="34495" x14ac:dyDescent="0.25"/>
    <row r="34496" x14ac:dyDescent="0.25"/>
    <row r="34497" x14ac:dyDescent="0.25"/>
    <row r="34498" x14ac:dyDescent="0.25"/>
    <row r="34499" x14ac:dyDescent="0.25"/>
    <row r="34500" x14ac:dyDescent="0.25"/>
    <row r="34501" x14ac:dyDescent="0.25"/>
    <row r="34502" x14ac:dyDescent="0.25"/>
    <row r="34503" x14ac:dyDescent="0.25"/>
    <row r="34504" x14ac:dyDescent="0.25"/>
    <row r="34505" x14ac:dyDescent="0.25"/>
    <row r="34506" x14ac:dyDescent="0.25"/>
    <row r="34507" x14ac:dyDescent="0.25"/>
    <row r="34508" x14ac:dyDescent="0.25"/>
    <row r="34509" x14ac:dyDescent="0.25"/>
    <row r="34510" x14ac:dyDescent="0.25"/>
    <row r="34511" x14ac:dyDescent="0.25"/>
    <row r="34512" x14ac:dyDescent="0.25"/>
    <row r="34513" x14ac:dyDescent="0.25"/>
    <row r="34514" x14ac:dyDescent="0.25"/>
    <row r="34515" x14ac:dyDescent="0.25"/>
    <row r="34516" x14ac:dyDescent="0.25"/>
    <row r="34517" x14ac:dyDescent="0.25"/>
    <row r="34518" x14ac:dyDescent="0.25"/>
    <row r="34519" x14ac:dyDescent="0.25"/>
    <row r="34520" x14ac:dyDescent="0.25"/>
    <row r="34521" x14ac:dyDescent="0.25"/>
    <row r="34522" x14ac:dyDescent="0.25"/>
    <row r="34523" x14ac:dyDescent="0.25"/>
    <row r="34524" x14ac:dyDescent="0.25"/>
    <row r="34525" x14ac:dyDescent="0.25"/>
    <row r="34526" x14ac:dyDescent="0.25"/>
    <row r="34527" x14ac:dyDescent="0.25"/>
    <row r="34528" x14ac:dyDescent="0.25"/>
    <row r="34529" x14ac:dyDescent="0.25"/>
    <row r="34530" x14ac:dyDescent="0.25"/>
    <row r="34531" x14ac:dyDescent="0.25"/>
    <row r="34532" x14ac:dyDescent="0.25"/>
    <row r="34533" x14ac:dyDescent="0.25"/>
    <row r="34534" x14ac:dyDescent="0.25"/>
    <row r="34535" x14ac:dyDescent="0.25"/>
    <row r="34536" x14ac:dyDescent="0.25"/>
    <row r="34537" x14ac:dyDescent="0.25"/>
    <row r="34538" x14ac:dyDescent="0.25"/>
    <row r="34539" x14ac:dyDescent="0.25"/>
    <row r="34540" x14ac:dyDescent="0.25"/>
    <row r="34541" x14ac:dyDescent="0.25"/>
    <row r="34542" x14ac:dyDescent="0.25"/>
    <row r="34543" x14ac:dyDescent="0.25"/>
    <row r="34544" x14ac:dyDescent="0.25"/>
    <row r="34545" x14ac:dyDescent="0.25"/>
    <row r="34546" x14ac:dyDescent="0.25"/>
    <row r="34547" x14ac:dyDescent="0.25"/>
    <row r="34548" x14ac:dyDescent="0.25"/>
    <row r="34549" x14ac:dyDescent="0.25"/>
    <row r="34550" x14ac:dyDescent="0.25"/>
    <row r="34551" x14ac:dyDescent="0.25"/>
    <row r="34552" x14ac:dyDescent="0.25"/>
    <row r="34553" x14ac:dyDescent="0.25"/>
    <row r="34554" x14ac:dyDescent="0.25"/>
    <row r="34555" x14ac:dyDescent="0.25"/>
    <row r="34556" x14ac:dyDescent="0.25"/>
    <row r="34557" x14ac:dyDescent="0.25"/>
    <row r="34558" x14ac:dyDescent="0.25"/>
    <row r="34559" x14ac:dyDescent="0.25"/>
    <row r="34560" x14ac:dyDescent="0.25"/>
    <row r="34561" x14ac:dyDescent="0.25"/>
    <row r="34562" x14ac:dyDescent="0.25"/>
    <row r="34563" x14ac:dyDescent="0.25"/>
    <row r="34564" x14ac:dyDescent="0.25"/>
    <row r="34565" x14ac:dyDescent="0.25"/>
    <row r="34566" x14ac:dyDescent="0.25"/>
    <row r="34567" x14ac:dyDescent="0.25"/>
    <row r="34568" x14ac:dyDescent="0.25"/>
    <row r="34569" x14ac:dyDescent="0.25"/>
    <row r="34570" x14ac:dyDescent="0.25"/>
    <row r="34571" x14ac:dyDescent="0.25"/>
    <row r="34572" x14ac:dyDescent="0.25"/>
    <row r="34573" x14ac:dyDescent="0.25"/>
    <row r="34574" x14ac:dyDescent="0.25"/>
    <row r="34575" x14ac:dyDescent="0.25"/>
    <row r="34576" x14ac:dyDescent="0.25"/>
    <row r="34577" x14ac:dyDescent="0.25"/>
    <row r="34578" x14ac:dyDescent="0.25"/>
    <row r="34579" x14ac:dyDescent="0.25"/>
    <row r="34580" x14ac:dyDescent="0.25"/>
    <row r="34581" x14ac:dyDescent="0.25"/>
    <row r="34582" x14ac:dyDescent="0.25"/>
    <row r="34583" x14ac:dyDescent="0.25"/>
    <row r="34584" x14ac:dyDescent="0.25"/>
    <row r="34585" x14ac:dyDescent="0.25"/>
    <row r="34586" x14ac:dyDescent="0.25"/>
    <row r="34587" x14ac:dyDescent="0.25"/>
    <row r="34588" x14ac:dyDescent="0.25"/>
    <row r="34589" x14ac:dyDescent="0.25"/>
    <row r="34590" x14ac:dyDescent="0.25"/>
    <row r="34591" x14ac:dyDescent="0.25"/>
    <row r="34592" x14ac:dyDescent="0.25"/>
    <row r="34593" x14ac:dyDescent="0.25"/>
    <row r="34594" x14ac:dyDescent="0.25"/>
    <row r="34595" x14ac:dyDescent="0.25"/>
    <row r="34596" x14ac:dyDescent="0.25"/>
    <row r="34597" x14ac:dyDescent="0.25"/>
    <row r="34598" x14ac:dyDescent="0.25"/>
    <row r="34599" x14ac:dyDescent="0.25"/>
    <row r="34600" x14ac:dyDescent="0.25"/>
    <row r="34601" x14ac:dyDescent="0.25"/>
    <row r="34602" x14ac:dyDescent="0.25"/>
    <row r="34603" x14ac:dyDescent="0.25"/>
    <row r="34604" x14ac:dyDescent="0.25"/>
    <row r="34605" x14ac:dyDescent="0.25"/>
    <row r="34606" x14ac:dyDescent="0.25"/>
    <row r="34607" x14ac:dyDescent="0.25"/>
    <row r="34608" x14ac:dyDescent="0.25"/>
    <row r="34609" x14ac:dyDescent="0.25"/>
    <row r="34610" x14ac:dyDescent="0.25"/>
    <row r="34611" x14ac:dyDescent="0.25"/>
    <row r="34612" x14ac:dyDescent="0.25"/>
    <row r="34613" x14ac:dyDescent="0.25"/>
    <row r="34614" x14ac:dyDescent="0.25"/>
    <row r="34615" x14ac:dyDescent="0.25"/>
    <row r="34616" x14ac:dyDescent="0.25"/>
    <row r="34617" x14ac:dyDescent="0.25"/>
    <row r="34618" x14ac:dyDescent="0.25"/>
    <row r="34619" x14ac:dyDescent="0.25"/>
    <row r="34620" x14ac:dyDescent="0.25"/>
    <row r="34621" x14ac:dyDescent="0.25"/>
    <row r="34622" x14ac:dyDescent="0.25"/>
    <row r="34623" x14ac:dyDescent="0.25"/>
    <row r="34624" x14ac:dyDescent="0.25"/>
    <row r="34625" x14ac:dyDescent="0.25"/>
    <row r="34626" x14ac:dyDescent="0.25"/>
    <row r="34627" x14ac:dyDescent="0.25"/>
    <row r="34628" x14ac:dyDescent="0.25"/>
    <row r="34629" x14ac:dyDescent="0.25"/>
    <row r="34630" x14ac:dyDescent="0.25"/>
    <row r="34631" x14ac:dyDescent="0.25"/>
    <row r="34632" x14ac:dyDescent="0.25"/>
    <row r="34633" x14ac:dyDescent="0.25"/>
    <row r="34634" x14ac:dyDescent="0.25"/>
    <row r="34635" x14ac:dyDescent="0.25"/>
    <row r="34636" x14ac:dyDescent="0.25"/>
    <row r="34637" x14ac:dyDescent="0.25"/>
    <row r="34638" x14ac:dyDescent="0.25"/>
    <row r="34639" x14ac:dyDescent="0.25"/>
    <row r="34640" x14ac:dyDescent="0.25"/>
    <row r="34641" x14ac:dyDescent="0.25"/>
    <row r="34642" x14ac:dyDescent="0.25"/>
    <row r="34643" x14ac:dyDescent="0.25"/>
    <row r="34644" x14ac:dyDescent="0.25"/>
    <row r="34645" x14ac:dyDescent="0.25"/>
    <row r="34646" x14ac:dyDescent="0.25"/>
    <row r="34647" x14ac:dyDescent="0.25"/>
    <row r="34648" x14ac:dyDescent="0.25"/>
    <row r="34649" x14ac:dyDescent="0.25"/>
    <row r="34650" x14ac:dyDescent="0.25"/>
    <row r="34651" x14ac:dyDescent="0.25"/>
    <row r="34652" x14ac:dyDescent="0.25"/>
    <row r="34653" x14ac:dyDescent="0.25"/>
    <row r="34654" x14ac:dyDescent="0.25"/>
    <row r="34655" x14ac:dyDescent="0.25"/>
    <row r="34656" x14ac:dyDescent="0.25"/>
    <row r="34657" x14ac:dyDescent="0.25"/>
    <row r="34658" x14ac:dyDescent="0.25"/>
    <row r="34659" x14ac:dyDescent="0.25"/>
    <row r="34660" x14ac:dyDescent="0.25"/>
    <row r="34661" x14ac:dyDescent="0.25"/>
    <row r="34662" x14ac:dyDescent="0.25"/>
    <row r="34663" x14ac:dyDescent="0.25"/>
    <row r="34664" x14ac:dyDescent="0.25"/>
    <row r="34665" x14ac:dyDescent="0.25"/>
    <row r="34666" x14ac:dyDescent="0.25"/>
    <row r="34667" x14ac:dyDescent="0.25"/>
    <row r="34668" x14ac:dyDescent="0.25"/>
    <row r="34669" x14ac:dyDescent="0.25"/>
    <row r="34670" x14ac:dyDescent="0.25"/>
    <row r="34671" x14ac:dyDescent="0.25"/>
    <row r="34672" x14ac:dyDescent="0.25"/>
    <row r="34673" x14ac:dyDescent="0.25"/>
    <row r="34674" x14ac:dyDescent="0.25"/>
    <row r="34675" x14ac:dyDescent="0.25"/>
    <row r="34676" x14ac:dyDescent="0.25"/>
    <row r="34677" x14ac:dyDescent="0.25"/>
    <row r="34678" x14ac:dyDescent="0.25"/>
    <row r="34679" x14ac:dyDescent="0.25"/>
    <row r="34680" x14ac:dyDescent="0.25"/>
    <row r="34681" x14ac:dyDescent="0.25"/>
    <row r="34682" x14ac:dyDescent="0.25"/>
    <row r="34683" x14ac:dyDescent="0.25"/>
    <row r="34684" x14ac:dyDescent="0.25"/>
    <row r="34685" x14ac:dyDescent="0.25"/>
    <row r="34686" x14ac:dyDescent="0.25"/>
    <row r="34687" x14ac:dyDescent="0.25"/>
    <row r="34688" x14ac:dyDescent="0.25"/>
    <row r="34689" x14ac:dyDescent="0.25"/>
    <row r="34690" x14ac:dyDescent="0.25"/>
    <row r="34691" x14ac:dyDescent="0.25"/>
    <row r="34692" x14ac:dyDescent="0.25"/>
    <row r="34693" x14ac:dyDescent="0.25"/>
    <row r="34694" x14ac:dyDescent="0.25"/>
    <row r="34695" x14ac:dyDescent="0.25"/>
    <row r="34696" x14ac:dyDescent="0.25"/>
    <row r="34697" x14ac:dyDescent="0.25"/>
    <row r="34698" x14ac:dyDescent="0.25"/>
    <row r="34699" x14ac:dyDescent="0.25"/>
    <row r="34700" x14ac:dyDescent="0.25"/>
    <row r="34701" x14ac:dyDescent="0.25"/>
    <row r="34702" x14ac:dyDescent="0.25"/>
    <row r="34703" x14ac:dyDescent="0.25"/>
    <row r="34704" x14ac:dyDescent="0.25"/>
    <row r="34705" x14ac:dyDescent="0.25"/>
    <row r="34706" x14ac:dyDescent="0.25"/>
    <row r="34707" x14ac:dyDescent="0.25"/>
    <row r="34708" x14ac:dyDescent="0.25"/>
    <row r="34709" x14ac:dyDescent="0.25"/>
    <row r="34710" x14ac:dyDescent="0.25"/>
    <row r="34711" x14ac:dyDescent="0.25"/>
    <row r="34712" x14ac:dyDescent="0.25"/>
    <row r="34713" x14ac:dyDescent="0.25"/>
    <row r="34714" x14ac:dyDescent="0.25"/>
    <row r="34715" x14ac:dyDescent="0.25"/>
    <row r="34716" x14ac:dyDescent="0.25"/>
    <row r="34717" x14ac:dyDescent="0.25"/>
    <row r="34718" x14ac:dyDescent="0.25"/>
    <row r="34719" x14ac:dyDescent="0.25"/>
    <row r="34720" x14ac:dyDescent="0.25"/>
    <row r="34721" x14ac:dyDescent="0.25"/>
    <row r="34722" x14ac:dyDescent="0.25"/>
    <row r="34723" x14ac:dyDescent="0.25"/>
    <row r="34724" x14ac:dyDescent="0.25"/>
    <row r="34725" x14ac:dyDescent="0.25"/>
    <row r="34726" x14ac:dyDescent="0.25"/>
    <row r="34727" x14ac:dyDescent="0.25"/>
    <row r="34728" x14ac:dyDescent="0.25"/>
    <row r="34729" x14ac:dyDescent="0.25"/>
    <row r="34730" x14ac:dyDescent="0.25"/>
    <row r="34731" x14ac:dyDescent="0.25"/>
    <row r="34732" x14ac:dyDescent="0.25"/>
    <row r="34733" x14ac:dyDescent="0.25"/>
    <row r="34734" x14ac:dyDescent="0.25"/>
    <row r="34735" x14ac:dyDescent="0.25"/>
    <row r="34736" x14ac:dyDescent="0.25"/>
    <row r="34737" x14ac:dyDescent="0.25"/>
    <row r="34738" x14ac:dyDescent="0.25"/>
    <row r="34739" x14ac:dyDescent="0.25"/>
    <row r="34740" x14ac:dyDescent="0.25"/>
    <row r="34741" x14ac:dyDescent="0.25"/>
    <row r="34742" x14ac:dyDescent="0.25"/>
    <row r="34743" x14ac:dyDescent="0.25"/>
    <row r="34744" x14ac:dyDescent="0.25"/>
    <row r="34745" x14ac:dyDescent="0.25"/>
    <row r="34746" x14ac:dyDescent="0.25"/>
    <row r="34747" x14ac:dyDescent="0.25"/>
    <row r="34748" x14ac:dyDescent="0.25"/>
    <row r="34749" x14ac:dyDescent="0.25"/>
    <row r="34750" x14ac:dyDescent="0.25"/>
    <row r="34751" x14ac:dyDescent="0.25"/>
    <row r="34752" x14ac:dyDescent="0.25"/>
    <row r="34753" x14ac:dyDescent="0.25"/>
    <row r="34754" x14ac:dyDescent="0.25"/>
    <row r="34755" x14ac:dyDescent="0.25"/>
    <row r="34756" x14ac:dyDescent="0.25"/>
    <row r="34757" x14ac:dyDescent="0.25"/>
    <row r="34758" x14ac:dyDescent="0.25"/>
    <row r="34759" x14ac:dyDescent="0.25"/>
    <row r="34760" x14ac:dyDescent="0.25"/>
    <row r="34761" x14ac:dyDescent="0.25"/>
    <row r="34762" x14ac:dyDescent="0.25"/>
    <row r="34763" x14ac:dyDescent="0.25"/>
    <row r="34764" x14ac:dyDescent="0.25"/>
    <row r="34765" x14ac:dyDescent="0.25"/>
    <row r="34766" x14ac:dyDescent="0.25"/>
    <row r="34767" x14ac:dyDescent="0.25"/>
    <row r="34768" x14ac:dyDescent="0.25"/>
    <row r="34769" x14ac:dyDescent="0.25"/>
    <row r="34770" x14ac:dyDescent="0.25"/>
    <row r="34771" x14ac:dyDescent="0.25"/>
    <row r="34772" x14ac:dyDescent="0.25"/>
    <row r="34773" x14ac:dyDescent="0.25"/>
    <row r="34774" x14ac:dyDescent="0.25"/>
    <row r="34775" x14ac:dyDescent="0.25"/>
    <row r="34776" x14ac:dyDescent="0.25"/>
    <row r="34777" x14ac:dyDescent="0.25"/>
    <row r="34778" x14ac:dyDescent="0.25"/>
    <row r="34779" x14ac:dyDescent="0.25"/>
    <row r="34780" x14ac:dyDescent="0.25"/>
    <row r="34781" x14ac:dyDescent="0.25"/>
    <row r="34782" x14ac:dyDescent="0.25"/>
    <row r="34783" x14ac:dyDescent="0.25"/>
    <row r="34784" x14ac:dyDescent="0.25"/>
    <row r="34785" x14ac:dyDescent="0.25"/>
    <row r="34786" x14ac:dyDescent="0.25"/>
    <row r="34787" x14ac:dyDescent="0.25"/>
    <row r="34788" x14ac:dyDescent="0.25"/>
    <row r="34789" x14ac:dyDescent="0.25"/>
    <row r="34790" x14ac:dyDescent="0.25"/>
    <row r="34791" x14ac:dyDescent="0.25"/>
    <row r="34792" x14ac:dyDescent="0.25"/>
    <row r="34793" x14ac:dyDescent="0.25"/>
    <row r="34794" x14ac:dyDescent="0.25"/>
    <row r="34795" x14ac:dyDescent="0.25"/>
    <row r="34796" x14ac:dyDescent="0.25"/>
    <row r="34797" x14ac:dyDescent="0.25"/>
    <row r="34798" x14ac:dyDescent="0.25"/>
    <row r="34799" x14ac:dyDescent="0.25"/>
    <row r="34800" x14ac:dyDescent="0.25"/>
    <row r="34801" x14ac:dyDescent="0.25"/>
    <row r="34802" x14ac:dyDescent="0.25"/>
    <row r="34803" x14ac:dyDescent="0.25"/>
    <row r="34804" x14ac:dyDescent="0.25"/>
    <row r="34805" x14ac:dyDescent="0.25"/>
    <row r="34806" x14ac:dyDescent="0.25"/>
    <row r="34807" x14ac:dyDescent="0.25"/>
    <row r="34808" x14ac:dyDescent="0.25"/>
    <row r="34809" x14ac:dyDescent="0.25"/>
    <row r="34810" x14ac:dyDescent="0.25"/>
    <row r="34811" x14ac:dyDescent="0.25"/>
    <row r="34812" x14ac:dyDescent="0.25"/>
    <row r="34813" x14ac:dyDescent="0.25"/>
    <row r="34814" x14ac:dyDescent="0.25"/>
    <row r="34815" x14ac:dyDescent="0.25"/>
    <row r="34816" x14ac:dyDescent="0.25"/>
    <row r="34817" x14ac:dyDescent="0.25"/>
    <row r="34818" x14ac:dyDescent="0.25"/>
    <row r="34819" x14ac:dyDescent="0.25"/>
    <row r="34820" x14ac:dyDescent="0.25"/>
    <row r="34821" x14ac:dyDescent="0.25"/>
    <row r="34822" x14ac:dyDescent="0.25"/>
    <row r="34823" x14ac:dyDescent="0.25"/>
    <row r="34824" x14ac:dyDescent="0.25"/>
    <row r="34825" x14ac:dyDescent="0.25"/>
    <row r="34826" x14ac:dyDescent="0.25"/>
    <row r="34827" x14ac:dyDescent="0.25"/>
    <row r="34828" x14ac:dyDescent="0.25"/>
    <row r="34829" x14ac:dyDescent="0.25"/>
    <row r="34830" x14ac:dyDescent="0.25"/>
    <row r="34831" x14ac:dyDescent="0.25"/>
    <row r="34832" x14ac:dyDescent="0.25"/>
    <row r="34833" x14ac:dyDescent="0.25"/>
    <row r="34834" x14ac:dyDescent="0.25"/>
    <row r="34835" x14ac:dyDescent="0.25"/>
    <row r="34836" x14ac:dyDescent="0.25"/>
    <row r="34837" x14ac:dyDescent="0.25"/>
    <row r="34838" x14ac:dyDescent="0.25"/>
    <row r="34839" x14ac:dyDescent="0.25"/>
    <row r="34840" x14ac:dyDescent="0.25"/>
    <row r="34841" x14ac:dyDescent="0.25"/>
    <row r="34842" x14ac:dyDescent="0.25"/>
    <row r="34843" x14ac:dyDescent="0.25"/>
    <row r="34844" x14ac:dyDescent="0.25"/>
    <row r="34845" x14ac:dyDescent="0.25"/>
    <row r="34846" x14ac:dyDescent="0.25"/>
    <row r="34847" x14ac:dyDescent="0.25"/>
    <row r="34848" x14ac:dyDescent="0.25"/>
    <row r="34849" x14ac:dyDescent="0.25"/>
    <row r="34850" x14ac:dyDescent="0.25"/>
    <row r="34851" x14ac:dyDescent="0.25"/>
    <row r="34852" x14ac:dyDescent="0.25"/>
    <row r="34853" x14ac:dyDescent="0.25"/>
    <row r="34854" x14ac:dyDescent="0.25"/>
    <row r="34855" x14ac:dyDescent="0.25"/>
    <row r="34856" x14ac:dyDescent="0.25"/>
    <row r="34857" x14ac:dyDescent="0.25"/>
    <row r="34858" x14ac:dyDescent="0.25"/>
    <row r="34859" x14ac:dyDescent="0.25"/>
    <row r="34860" x14ac:dyDescent="0.25"/>
    <row r="34861" x14ac:dyDescent="0.25"/>
    <row r="34862" x14ac:dyDescent="0.25"/>
    <row r="34863" x14ac:dyDescent="0.25"/>
    <row r="34864" x14ac:dyDescent="0.25"/>
    <row r="34865" x14ac:dyDescent="0.25"/>
    <row r="34866" x14ac:dyDescent="0.25"/>
    <row r="34867" x14ac:dyDescent="0.25"/>
    <row r="34868" x14ac:dyDescent="0.25"/>
    <row r="34869" x14ac:dyDescent="0.25"/>
    <row r="34870" x14ac:dyDescent="0.25"/>
    <row r="34871" x14ac:dyDescent="0.25"/>
    <row r="34872" x14ac:dyDescent="0.25"/>
    <row r="34873" x14ac:dyDescent="0.25"/>
    <row r="34874" x14ac:dyDescent="0.25"/>
    <row r="34875" x14ac:dyDescent="0.25"/>
    <row r="34876" x14ac:dyDescent="0.25"/>
    <row r="34877" x14ac:dyDescent="0.25"/>
    <row r="34878" x14ac:dyDescent="0.25"/>
    <row r="34879" x14ac:dyDescent="0.25"/>
    <row r="34880" x14ac:dyDescent="0.25"/>
    <row r="34881" x14ac:dyDescent="0.25"/>
    <row r="34882" x14ac:dyDescent="0.25"/>
    <row r="34883" x14ac:dyDescent="0.25"/>
    <row r="34884" x14ac:dyDescent="0.25"/>
    <row r="34885" x14ac:dyDescent="0.25"/>
    <row r="34886" x14ac:dyDescent="0.25"/>
    <row r="34887" x14ac:dyDescent="0.25"/>
    <row r="34888" x14ac:dyDescent="0.25"/>
    <row r="34889" x14ac:dyDescent="0.25"/>
    <row r="34890" x14ac:dyDescent="0.25"/>
    <row r="34891" x14ac:dyDescent="0.25"/>
    <row r="34892" x14ac:dyDescent="0.25"/>
    <row r="34893" x14ac:dyDescent="0.25"/>
    <row r="34894" x14ac:dyDescent="0.25"/>
    <row r="34895" x14ac:dyDescent="0.25"/>
    <row r="34896" x14ac:dyDescent="0.25"/>
    <row r="34897" x14ac:dyDescent="0.25"/>
    <row r="34898" x14ac:dyDescent="0.25"/>
    <row r="34899" x14ac:dyDescent="0.25"/>
    <row r="34900" x14ac:dyDescent="0.25"/>
    <row r="34901" x14ac:dyDescent="0.25"/>
    <row r="34902" x14ac:dyDescent="0.25"/>
    <row r="34903" x14ac:dyDescent="0.25"/>
    <row r="34904" x14ac:dyDescent="0.25"/>
    <row r="34905" x14ac:dyDescent="0.25"/>
    <row r="34906" x14ac:dyDescent="0.25"/>
    <row r="34907" x14ac:dyDescent="0.25"/>
    <row r="34908" x14ac:dyDescent="0.25"/>
    <row r="34909" x14ac:dyDescent="0.25"/>
    <row r="34910" x14ac:dyDescent="0.25"/>
    <row r="34911" x14ac:dyDescent="0.25"/>
    <row r="34912" x14ac:dyDescent="0.25"/>
    <row r="34913" x14ac:dyDescent="0.25"/>
    <row r="34914" x14ac:dyDescent="0.25"/>
    <row r="34915" x14ac:dyDescent="0.25"/>
    <row r="34916" x14ac:dyDescent="0.25"/>
    <row r="34917" x14ac:dyDescent="0.25"/>
    <row r="34918" x14ac:dyDescent="0.25"/>
    <row r="34919" x14ac:dyDescent="0.25"/>
    <row r="34920" x14ac:dyDescent="0.25"/>
    <row r="34921" x14ac:dyDescent="0.25"/>
    <row r="34922" x14ac:dyDescent="0.25"/>
    <row r="34923" x14ac:dyDescent="0.25"/>
    <row r="34924" x14ac:dyDescent="0.25"/>
    <row r="34925" x14ac:dyDescent="0.25"/>
    <row r="34926" x14ac:dyDescent="0.25"/>
    <row r="34927" x14ac:dyDescent="0.25"/>
    <row r="34928" x14ac:dyDescent="0.25"/>
    <row r="34929" x14ac:dyDescent="0.25"/>
    <row r="34930" x14ac:dyDescent="0.25"/>
    <row r="34931" x14ac:dyDescent="0.25"/>
    <row r="34932" x14ac:dyDescent="0.25"/>
    <row r="34933" x14ac:dyDescent="0.25"/>
    <row r="34934" x14ac:dyDescent="0.25"/>
    <row r="34935" x14ac:dyDescent="0.25"/>
    <row r="34936" x14ac:dyDescent="0.25"/>
    <row r="34937" x14ac:dyDescent="0.25"/>
    <row r="34938" x14ac:dyDescent="0.25"/>
    <row r="34939" x14ac:dyDescent="0.25"/>
    <row r="34940" x14ac:dyDescent="0.25"/>
    <row r="34941" x14ac:dyDescent="0.25"/>
    <row r="34942" x14ac:dyDescent="0.25"/>
    <row r="34943" x14ac:dyDescent="0.25"/>
    <row r="34944" x14ac:dyDescent="0.25"/>
    <row r="34945" x14ac:dyDescent="0.25"/>
    <row r="34946" x14ac:dyDescent="0.25"/>
    <row r="34947" x14ac:dyDescent="0.25"/>
    <row r="34948" x14ac:dyDescent="0.25"/>
    <row r="34949" x14ac:dyDescent="0.25"/>
    <row r="34950" x14ac:dyDescent="0.25"/>
    <row r="34951" x14ac:dyDescent="0.25"/>
    <row r="34952" x14ac:dyDescent="0.25"/>
    <row r="34953" x14ac:dyDescent="0.25"/>
    <row r="34954" x14ac:dyDescent="0.25"/>
    <row r="34955" x14ac:dyDescent="0.25"/>
    <row r="34956" x14ac:dyDescent="0.25"/>
    <row r="34957" x14ac:dyDescent="0.25"/>
    <row r="34958" x14ac:dyDescent="0.25"/>
    <row r="34959" x14ac:dyDescent="0.25"/>
    <row r="34960" x14ac:dyDescent="0.25"/>
    <row r="34961" x14ac:dyDescent="0.25"/>
    <row r="34962" x14ac:dyDescent="0.25"/>
    <row r="34963" x14ac:dyDescent="0.25"/>
    <row r="34964" x14ac:dyDescent="0.25"/>
    <row r="34965" x14ac:dyDescent="0.25"/>
    <row r="34966" x14ac:dyDescent="0.25"/>
    <row r="34967" x14ac:dyDescent="0.25"/>
    <row r="34968" x14ac:dyDescent="0.25"/>
    <row r="34969" x14ac:dyDescent="0.25"/>
    <row r="34970" x14ac:dyDescent="0.25"/>
    <row r="34971" x14ac:dyDescent="0.25"/>
    <row r="34972" x14ac:dyDescent="0.25"/>
    <row r="34973" x14ac:dyDescent="0.25"/>
    <row r="34974" x14ac:dyDescent="0.25"/>
    <row r="34975" x14ac:dyDescent="0.25"/>
    <row r="34976" x14ac:dyDescent="0.25"/>
    <row r="34977" x14ac:dyDescent="0.25"/>
    <row r="34978" x14ac:dyDescent="0.25"/>
    <row r="34979" x14ac:dyDescent="0.25"/>
    <row r="34980" x14ac:dyDescent="0.25"/>
    <row r="34981" x14ac:dyDescent="0.25"/>
    <row r="34982" x14ac:dyDescent="0.25"/>
    <row r="34983" x14ac:dyDescent="0.25"/>
    <row r="34984" x14ac:dyDescent="0.25"/>
    <row r="34985" x14ac:dyDescent="0.25"/>
    <row r="34986" x14ac:dyDescent="0.25"/>
    <row r="34987" x14ac:dyDescent="0.25"/>
    <row r="34988" x14ac:dyDescent="0.25"/>
    <row r="34989" x14ac:dyDescent="0.25"/>
    <row r="34990" x14ac:dyDescent="0.25"/>
    <row r="34991" x14ac:dyDescent="0.25"/>
    <row r="34992" x14ac:dyDescent="0.25"/>
    <row r="34993" x14ac:dyDescent="0.25"/>
    <row r="34994" x14ac:dyDescent="0.25"/>
    <row r="34995" x14ac:dyDescent="0.25"/>
    <row r="34996" x14ac:dyDescent="0.25"/>
    <row r="34997" x14ac:dyDescent="0.25"/>
    <row r="34998" x14ac:dyDescent="0.25"/>
    <row r="34999" x14ac:dyDescent="0.25"/>
    <row r="35000" x14ac:dyDescent="0.25"/>
    <row r="35001" x14ac:dyDescent="0.25"/>
    <row r="35002" x14ac:dyDescent="0.25"/>
    <row r="35003" x14ac:dyDescent="0.25"/>
    <row r="35004" x14ac:dyDescent="0.25"/>
    <row r="35005" x14ac:dyDescent="0.25"/>
    <row r="35006" x14ac:dyDescent="0.25"/>
    <row r="35007" x14ac:dyDescent="0.25"/>
    <row r="35008" x14ac:dyDescent="0.25"/>
    <row r="35009" x14ac:dyDescent="0.25"/>
    <row r="35010" x14ac:dyDescent="0.25"/>
    <row r="35011" x14ac:dyDescent="0.25"/>
    <row r="35012" x14ac:dyDescent="0.25"/>
    <row r="35013" x14ac:dyDescent="0.25"/>
    <row r="35014" x14ac:dyDescent="0.25"/>
    <row r="35015" x14ac:dyDescent="0.25"/>
    <row r="35016" x14ac:dyDescent="0.25"/>
    <row r="35017" x14ac:dyDescent="0.25"/>
    <row r="35018" x14ac:dyDescent="0.25"/>
    <row r="35019" x14ac:dyDescent="0.25"/>
    <row r="35020" x14ac:dyDescent="0.25"/>
    <row r="35021" x14ac:dyDescent="0.25"/>
    <row r="35022" x14ac:dyDescent="0.25"/>
    <row r="35023" x14ac:dyDescent="0.25"/>
    <row r="35024" x14ac:dyDescent="0.25"/>
    <row r="35025" x14ac:dyDescent="0.25"/>
    <row r="35026" x14ac:dyDescent="0.25"/>
    <row r="35027" x14ac:dyDescent="0.25"/>
    <row r="35028" x14ac:dyDescent="0.25"/>
    <row r="35029" x14ac:dyDescent="0.25"/>
    <row r="35030" x14ac:dyDescent="0.25"/>
    <row r="35031" x14ac:dyDescent="0.25"/>
    <row r="35032" x14ac:dyDescent="0.25"/>
    <row r="35033" x14ac:dyDescent="0.25"/>
    <row r="35034" x14ac:dyDescent="0.25"/>
    <row r="35035" x14ac:dyDescent="0.25"/>
    <row r="35036" x14ac:dyDescent="0.25"/>
    <row r="35037" x14ac:dyDescent="0.25"/>
    <row r="35038" x14ac:dyDescent="0.25"/>
    <row r="35039" x14ac:dyDescent="0.25"/>
    <row r="35040" x14ac:dyDescent="0.25"/>
    <row r="35041" x14ac:dyDescent="0.25"/>
    <row r="35042" x14ac:dyDescent="0.25"/>
    <row r="35043" x14ac:dyDescent="0.25"/>
    <row r="35044" x14ac:dyDescent="0.25"/>
    <row r="35045" x14ac:dyDescent="0.25"/>
    <row r="35046" x14ac:dyDescent="0.25"/>
    <row r="35047" x14ac:dyDescent="0.25"/>
    <row r="35048" x14ac:dyDescent="0.25"/>
    <row r="35049" x14ac:dyDescent="0.25"/>
    <row r="35050" x14ac:dyDescent="0.25"/>
    <row r="35051" x14ac:dyDescent="0.25"/>
    <row r="35052" x14ac:dyDescent="0.25"/>
    <row r="35053" x14ac:dyDescent="0.25"/>
    <row r="35054" x14ac:dyDescent="0.25"/>
    <row r="35055" x14ac:dyDescent="0.25"/>
    <row r="35056" x14ac:dyDescent="0.25"/>
    <row r="35057" x14ac:dyDescent="0.25"/>
    <row r="35058" x14ac:dyDescent="0.25"/>
    <row r="35059" x14ac:dyDescent="0.25"/>
    <row r="35060" x14ac:dyDescent="0.25"/>
    <row r="35061" x14ac:dyDescent="0.25"/>
    <row r="35062" x14ac:dyDescent="0.25"/>
    <row r="35063" x14ac:dyDescent="0.25"/>
    <row r="35064" x14ac:dyDescent="0.25"/>
    <row r="35065" x14ac:dyDescent="0.25"/>
    <row r="35066" x14ac:dyDescent="0.25"/>
    <row r="35067" x14ac:dyDescent="0.25"/>
    <row r="35068" x14ac:dyDescent="0.25"/>
    <row r="35069" x14ac:dyDescent="0.25"/>
    <row r="35070" x14ac:dyDescent="0.25"/>
    <row r="35071" x14ac:dyDescent="0.25"/>
    <row r="35072" x14ac:dyDescent="0.25"/>
    <row r="35073" x14ac:dyDescent="0.25"/>
    <row r="35074" x14ac:dyDescent="0.25"/>
    <row r="35075" x14ac:dyDescent="0.25"/>
    <row r="35076" x14ac:dyDescent="0.25"/>
    <row r="35077" x14ac:dyDescent="0.25"/>
    <row r="35078" x14ac:dyDescent="0.25"/>
    <row r="35079" x14ac:dyDescent="0.25"/>
    <row r="35080" x14ac:dyDescent="0.25"/>
    <row r="35081" x14ac:dyDescent="0.25"/>
    <row r="35082" x14ac:dyDescent="0.25"/>
    <row r="35083" x14ac:dyDescent="0.25"/>
    <row r="35084" x14ac:dyDescent="0.25"/>
    <row r="35085" x14ac:dyDescent="0.25"/>
    <row r="35086" x14ac:dyDescent="0.25"/>
    <row r="35087" x14ac:dyDescent="0.25"/>
    <row r="35088" x14ac:dyDescent="0.25"/>
    <row r="35089" x14ac:dyDescent="0.25"/>
    <row r="35090" x14ac:dyDescent="0.25"/>
    <row r="35091" x14ac:dyDescent="0.25"/>
    <row r="35092" x14ac:dyDescent="0.25"/>
    <row r="35093" x14ac:dyDescent="0.25"/>
    <row r="35094" x14ac:dyDescent="0.25"/>
    <row r="35095" x14ac:dyDescent="0.25"/>
    <row r="35096" x14ac:dyDescent="0.25"/>
    <row r="35097" x14ac:dyDescent="0.25"/>
    <row r="35098" x14ac:dyDescent="0.25"/>
    <row r="35099" x14ac:dyDescent="0.25"/>
    <row r="35100" x14ac:dyDescent="0.25"/>
    <row r="35101" x14ac:dyDescent="0.25"/>
    <row r="35102" x14ac:dyDescent="0.25"/>
    <row r="35103" x14ac:dyDescent="0.25"/>
    <row r="35104" x14ac:dyDescent="0.25"/>
    <row r="35105" x14ac:dyDescent="0.25"/>
    <row r="35106" x14ac:dyDescent="0.25"/>
    <row r="35107" x14ac:dyDescent="0.25"/>
    <row r="35108" x14ac:dyDescent="0.25"/>
    <row r="35109" x14ac:dyDescent="0.25"/>
    <row r="35110" x14ac:dyDescent="0.25"/>
    <row r="35111" x14ac:dyDescent="0.25"/>
    <row r="35112" x14ac:dyDescent="0.25"/>
    <row r="35113" x14ac:dyDescent="0.25"/>
    <row r="35114" x14ac:dyDescent="0.25"/>
    <row r="35115" x14ac:dyDescent="0.25"/>
    <row r="35116" x14ac:dyDescent="0.25"/>
    <row r="35117" x14ac:dyDescent="0.25"/>
    <row r="35118" x14ac:dyDescent="0.25"/>
    <row r="35119" x14ac:dyDescent="0.25"/>
    <row r="35120" x14ac:dyDescent="0.25"/>
    <row r="35121" x14ac:dyDescent="0.25"/>
    <row r="35122" x14ac:dyDescent="0.25"/>
    <row r="35123" x14ac:dyDescent="0.25"/>
    <row r="35124" x14ac:dyDescent="0.25"/>
    <row r="35125" x14ac:dyDescent="0.25"/>
    <row r="35126" x14ac:dyDescent="0.25"/>
    <row r="35127" x14ac:dyDescent="0.25"/>
    <row r="35128" x14ac:dyDescent="0.25"/>
    <row r="35129" x14ac:dyDescent="0.25"/>
    <row r="35130" x14ac:dyDescent="0.25"/>
    <row r="35131" x14ac:dyDescent="0.25"/>
    <row r="35132" x14ac:dyDescent="0.25"/>
    <row r="35133" x14ac:dyDescent="0.25"/>
    <row r="35134" x14ac:dyDescent="0.25"/>
    <row r="35135" x14ac:dyDescent="0.25"/>
    <row r="35136" x14ac:dyDescent="0.25"/>
    <row r="35137" x14ac:dyDescent="0.25"/>
    <row r="35138" x14ac:dyDescent="0.25"/>
    <row r="35139" x14ac:dyDescent="0.25"/>
    <row r="35140" x14ac:dyDescent="0.25"/>
    <row r="35141" x14ac:dyDescent="0.25"/>
    <row r="35142" x14ac:dyDescent="0.25"/>
    <row r="35143" x14ac:dyDescent="0.25"/>
    <row r="35144" x14ac:dyDescent="0.25"/>
    <row r="35145" x14ac:dyDescent="0.25"/>
    <row r="35146" x14ac:dyDescent="0.25"/>
    <row r="35147" x14ac:dyDescent="0.25"/>
    <row r="35148" x14ac:dyDescent="0.25"/>
    <row r="35149" x14ac:dyDescent="0.25"/>
    <row r="35150" x14ac:dyDescent="0.25"/>
    <row r="35151" x14ac:dyDescent="0.25"/>
    <row r="35152" x14ac:dyDescent="0.25"/>
    <row r="35153" x14ac:dyDescent="0.25"/>
    <row r="35154" x14ac:dyDescent="0.25"/>
    <row r="35155" x14ac:dyDescent="0.25"/>
    <row r="35156" x14ac:dyDescent="0.25"/>
    <row r="35157" x14ac:dyDescent="0.25"/>
    <row r="35158" x14ac:dyDescent="0.25"/>
    <row r="35159" x14ac:dyDescent="0.25"/>
    <row r="35160" x14ac:dyDescent="0.25"/>
    <row r="35161" x14ac:dyDescent="0.25"/>
    <row r="35162" x14ac:dyDescent="0.25"/>
    <row r="35163" x14ac:dyDescent="0.25"/>
    <row r="35164" x14ac:dyDescent="0.25"/>
    <row r="35165" x14ac:dyDescent="0.25"/>
    <row r="35166" x14ac:dyDescent="0.25"/>
    <row r="35167" x14ac:dyDescent="0.25"/>
    <row r="35168" x14ac:dyDescent="0.25"/>
    <row r="35169" x14ac:dyDescent="0.25"/>
    <row r="35170" x14ac:dyDescent="0.25"/>
    <row r="35171" x14ac:dyDescent="0.25"/>
    <row r="35172" x14ac:dyDescent="0.25"/>
    <row r="35173" x14ac:dyDescent="0.25"/>
    <row r="35174" x14ac:dyDescent="0.25"/>
    <row r="35175" x14ac:dyDescent="0.25"/>
    <row r="35176" x14ac:dyDescent="0.25"/>
    <row r="35177" x14ac:dyDescent="0.25"/>
    <row r="35178" x14ac:dyDescent="0.25"/>
    <row r="35179" x14ac:dyDescent="0.25"/>
    <row r="35180" x14ac:dyDescent="0.25"/>
    <row r="35181" x14ac:dyDescent="0.25"/>
    <row r="35182" x14ac:dyDescent="0.25"/>
    <row r="35183" x14ac:dyDescent="0.25"/>
    <row r="35184" x14ac:dyDescent="0.25"/>
    <row r="35185" x14ac:dyDescent="0.25"/>
    <row r="35186" x14ac:dyDescent="0.25"/>
    <row r="35187" x14ac:dyDescent="0.25"/>
    <row r="35188" x14ac:dyDescent="0.25"/>
    <row r="35189" x14ac:dyDescent="0.25"/>
    <row r="35190" x14ac:dyDescent="0.25"/>
    <row r="35191" x14ac:dyDescent="0.25"/>
    <row r="35192" x14ac:dyDescent="0.25"/>
    <row r="35193" x14ac:dyDescent="0.25"/>
    <row r="35194" x14ac:dyDescent="0.25"/>
    <row r="35195" x14ac:dyDescent="0.25"/>
    <row r="35196" x14ac:dyDescent="0.25"/>
    <row r="35197" x14ac:dyDescent="0.25"/>
    <row r="35198" x14ac:dyDescent="0.25"/>
    <row r="35199" x14ac:dyDescent="0.25"/>
    <row r="35200" x14ac:dyDescent="0.25"/>
    <row r="35201" x14ac:dyDescent="0.25"/>
    <row r="35202" x14ac:dyDescent="0.25"/>
    <row r="35203" x14ac:dyDescent="0.25"/>
    <row r="35204" x14ac:dyDescent="0.25"/>
    <row r="35205" x14ac:dyDescent="0.25"/>
    <row r="35206" x14ac:dyDescent="0.25"/>
    <row r="35207" x14ac:dyDescent="0.25"/>
    <row r="35208" x14ac:dyDescent="0.25"/>
    <row r="35209" x14ac:dyDescent="0.25"/>
    <row r="35210" x14ac:dyDescent="0.25"/>
    <row r="35211" x14ac:dyDescent="0.25"/>
    <row r="35212" x14ac:dyDescent="0.25"/>
    <row r="35213" x14ac:dyDescent="0.25"/>
    <row r="35214" x14ac:dyDescent="0.25"/>
    <row r="35215" x14ac:dyDescent="0.25"/>
    <row r="35216" x14ac:dyDescent="0.25"/>
    <row r="35217" x14ac:dyDescent="0.25"/>
    <row r="35218" x14ac:dyDescent="0.25"/>
    <row r="35219" x14ac:dyDescent="0.25"/>
    <row r="35220" x14ac:dyDescent="0.25"/>
    <row r="35221" x14ac:dyDescent="0.25"/>
    <row r="35222" x14ac:dyDescent="0.25"/>
    <row r="35223" x14ac:dyDescent="0.25"/>
    <row r="35224" x14ac:dyDescent="0.25"/>
    <row r="35225" x14ac:dyDescent="0.25"/>
    <row r="35226" x14ac:dyDescent="0.25"/>
    <row r="35227" x14ac:dyDescent="0.25"/>
    <row r="35228" x14ac:dyDescent="0.25"/>
    <row r="35229" x14ac:dyDescent="0.25"/>
    <row r="35230" x14ac:dyDescent="0.25"/>
    <row r="35231" x14ac:dyDescent="0.25"/>
    <row r="35232" x14ac:dyDescent="0.25"/>
    <row r="35233" x14ac:dyDescent="0.25"/>
    <row r="35234" x14ac:dyDescent="0.25"/>
    <row r="35235" x14ac:dyDescent="0.25"/>
    <row r="35236" x14ac:dyDescent="0.25"/>
    <row r="35237" x14ac:dyDescent="0.25"/>
    <row r="35238" x14ac:dyDescent="0.25"/>
    <row r="35239" x14ac:dyDescent="0.25"/>
    <row r="35240" x14ac:dyDescent="0.25"/>
    <row r="35241" x14ac:dyDescent="0.25"/>
    <row r="35242" x14ac:dyDescent="0.25"/>
    <row r="35243" x14ac:dyDescent="0.25"/>
    <row r="35244" x14ac:dyDescent="0.25"/>
    <row r="35245" x14ac:dyDescent="0.25"/>
    <row r="35246" x14ac:dyDescent="0.25"/>
    <row r="35247" x14ac:dyDescent="0.25"/>
    <row r="35248" x14ac:dyDescent="0.25"/>
    <row r="35249" x14ac:dyDescent="0.25"/>
    <row r="35250" x14ac:dyDescent="0.25"/>
    <row r="35251" x14ac:dyDescent="0.25"/>
    <row r="35252" x14ac:dyDescent="0.25"/>
    <row r="35253" x14ac:dyDescent="0.25"/>
    <row r="35254" x14ac:dyDescent="0.25"/>
    <row r="35255" x14ac:dyDescent="0.25"/>
    <row r="35256" x14ac:dyDescent="0.25"/>
    <row r="35257" x14ac:dyDescent="0.25"/>
    <row r="35258" x14ac:dyDescent="0.25"/>
    <row r="35259" x14ac:dyDescent="0.25"/>
    <row r="35260" x14ac:dyDescent="0.25"/>
    <row r="35261" x14ac:dyDescent="0.25"/>
    <row r="35262" x14ac:dyDescent="0.25"/>
    <row r="35263" x14ac:dyDescent="0.25"/>
    <row r="35264" x14ac:dyDescent="0.25"/>
    <row r="35265" x14ac:dyDescent="0.25"/>
    <row r="35266" x14ac:dyDescent="0.25"/>
    <row r="35267" x14ac:dyDescent="0.25"/>
    <row r="35268" x14ac:dyDescent="0.25"/>
    <row r="35269" x14ac:dyDescent="0.25"/>
    <row r="35270" x14ac:dyDescent="0.25"/>
    <row r="35271" x14ac:dyDescent="0.25"/>
    <row r="35272" x14ac:dyDescent="0.25"/>
    <row r="35273" x14ac:dyDescent="0.25"/>
    <row r="35274" x14ac:dyDescent="0.25"/>
    <row r="35275" x14ac:dyDescent="0.25"/>
    <row r="35276" x14ac:dyDescent="0.25"/>
    <row r="35277" x14ac:dyDescent="0.25"/>
    <row r="35278" x14ac:dyDescent="0.25"/>
    <row r="35279" x14ac:dyDescent="0.25"/>
    <row r="35280" x14ac:dyDescent="0.25"/>
    <row r="35281" x14ac:dyDescent="0.25"/>
    <row r="35282" x14ac:dyDescent="0.25"/>
    <row r="35283" x14ac:dyDescent="0.25"/>
    <row r="35284" x14ac:dyDescent="0.25"/>
    <row r="35285" x14ac:dyDescent="0.25"/>
    <row r="35286" x14ac:dyDescent="0.25"/>
    <row r="35287" x14ac:dyDescent="0.25"/>
    <row r="35288" x14ac:dyDescent="0.25"/>
    <row r="35289" x14ac:dyDescent="0.25"/>
    <row r="35290" x14ac:dyDescent="0.25"/>
    <row r="35291" x14ac:dyDescent="0.25"/>
    <row r="35292" x14ac:dyDescent="0.25"/>
    <row r="35293" x14ac:dyDescent="0.25"/>
    <row r="35294" x14ac:dyDescent="0.25"/>
    <row r="35295" x14ac:dyDescent="0.25"/>
    <row r="35296" x14ac:dyDescent="0.25"/>
    <row r="35297" x14ac:dyDescent="0.25"/>
    <row r="35298" x14ac:dyDescent="0.25"/>
    <row r="35299" x14ac:dyDescent="0.25"/>
    <row r="35300" x14ac:dyDescent="0.25"/>
    <row r="35301" x14ac:dyDescent="0.25"/>
    <row r="35302" x14ac:dyDescent="0.25"/>
    <row r="35303" x14ac:dyDescent="0.25"/>
    <row r="35304" x14ac:dyDescent="0.25"/>
    <row r="35305" x14ac:dyDescent="0.25"/>
    <row r="35306" x14ac:dyDescent="0.25"/>
    <row r="35307" x14ac:dyDescent="0.25"/>
    <row r="35308" x14ac:dyDescent="0.25"/>
    <row r="35309" x14ac:dyDescent="0.25"/>
    <row r="35310" x14ac:dyDescent="0.25"/>
    <row r="35311" x14ac:dyDescent="0.25"/>
    <row r="35312" x14ac:dyDescent="0.25"/>
    <row r="35313" x14ac:dyDescent="0.25"/>
    <row r="35314" x14ac:dyDescent="0.25"/>
    <row r="35315" x14ac:dyDescent="0.25"/>
    <row r="35316" x14ac:dyDescent="0.25"/>
    <row r="35317" x14ac:dyDescent="0.25"/>
    <row r="35318" x14ac:dyDescent="0.25"/>
    <row r="35319" x14ac:dyDescent="0.25"/>
    <row r="35320" x14ac:dyDescent="0.25"/>
    <row r="35321" x14ac:dyDescent="0.25"/>
    <row r="35322" x14ac:dyDescent="0.25"/>
    <row r="35323" x14ac:dyDescent="0.25"/>
    <row r="35324" x14ac:dyDescent="0.25"/>
    <row r="35325" x14ac:dyDescent="0.25"/>
    <row r="35326" x14ac:dyDescent="0.25"/>
    <row r="35327" x14ac:dyDescent="0.25"/>
    <row r="35328" x14ac:dyDescent="0.25"/>
    <row r="35329" x14ac:dyDescent="0.25"/>
    <row r="35330" x14ac:dyDescent="0.25"/>
    <row r="35331" x14ac:dyDescent="0.25"/>
    <row r="35332" x14ac:dyDescent="0.25"/>
    <row r="35333" x14ac:dyDescent="0.25"/>
    <row r="35334" x14ac:dyDescent="0.25"/>
    <row r="35335" x14ac:dyDescent="0.25"/>
    <row r="35336" x14ac:dyDescent="0.25"/>
    <row r="35337" x14ac:dyDescent="0.25"/>
    <row r="35338" x14ac:dyDescent="0.25"/>
    <row r="35339" x14ac:dyDescent="0.25"/>
    <row r="35340" x14ac:dyDescent="0.25"/>
    <row r="35341" x14ac:dyDescent="0.25"/>
    <row r="35342" x14ac:dyDescent="0.25"/>
    <row r="35343" x14ac:dyDescent="0.25"/>
    <row r="35344" x14ac:dyDescent="0.25"/>
    <row r="35345" x14ac:dyDescent="0.25"/>
    <row r="35346" x14ac:dyDescent="0.25"/>
    <row r="35347" x14ac:dyDescent="0.25"/>
    <row r="35348" x14ac:dyDescent="0.25"/>
    <row r="35349" x14ac:dyDescent="0.25"/>
    <row r="35350" x14ac:dyDescent="0.25"/>
    <row r="35351" x14ac:dyDescent="0.25"/>
    <row r="35352" x14ac:dyDescent="0.25"/>
    <row r="35353" x14ac:dyDescent="0.25"/>
    <row r="35354" x14ac:dyDescent="0.25"/>
    <row r="35355" x14ac:dyDescent="0.25"/>
    <row r="35356" x14ac:dyDescent="0.25"/>
    <row r="35357" x14ac:dyDescent="0.25"/>
    <row r="35358" x14ac:dyDescent="0.25"/>
    <row r="35359" x14ac:dyDescent="0.25"/>
    <row r="35360" x14ac:dyDescent="0.25"/>
    <row r="35361" x14ac:dyDescent="0.25"/>
    <row r="35362" x14ac:dyDescent="0.25"/>
    <row r="35363" x14ac:dyDescent="0.25"/>
    <row r="35364" x14ac:dyDescent="0.25"/>
    <row r="35365" x14ac:dyDescent="0.25"/>
    <row r="35366" x14ac:dyDescent="0.25"/>
    <row r="35367" x14ac:dyDescent="0.25"/>
    <row r="35368" x14ac:dyDescent="0.25"/>
    <row r="35369" x14ac:dyDescent="0.25"/>
    <row r="35370" x14ac:dyDescent="0.25"/>
    <row r="35371" x14ac:dyDescent="0.25"/>
    <row r="35372" x14ac:dyDescent="0.25"/>
    <row r="35373" x14ac:dyDescent="0.25"/>
    <row r="35374" x14ac:dyDescent="0.25"/>
    <row r="35375" x14ac:dyDescent="0.25"/>
    <row r="35376" x14ac:dyDescent="0.25"/>
    <row r="35377" x14ac:dyDescent="0.25"/>
    <row r="35378" x14ac:dyDescent="0.25"/>
    <row r="35379" x14ac:dyDescent="0.25"/>
    <row r="35380" x14ac:dyDescent="0.25"/>
    <row r="35381" x14ac:dyDescent="0.25"/>
    <row r="35382" x14ac:dyDescent="0.25"/>
    <row r="35383" x14ac:dyDescent="0.25"/>
    <row r="35384" x14ac:dyDescent="0.25"/>
    <row r="35385" x14ac:dyDescent="0.25"/>
    <row r="35386" x14ac:dyDescent="0.25"/>
    <row r="35387" x14ac:dyDescent="0.25"/>
    <row r="35388" x14ac:dyDescent="0.25"/>
    <row r="35389" x14ac:dyDescent="0.25"/>
    <row r="35390" x14ac:dyDescent="0.25"/>
    <row r="35391" x14ac:dyDescent="0.25"/>
    <row r="35392" x14ac:dyDescent="0.25"/>
    <row r="35393" x14ac:dyDescent="0.25"/>
    <row r="35394" x14ac:dyDescent="0.25"/>
    <row r="35395" x14ac:dyDescent="0.25"/>
    <row r="35396" x14ac:dyDescent="0.25"/>
    <row r="35397" x14ac:dyDescent="0.25"/>
    <row r="35398" x14ac:dyDescent="0.25"/>
    <row r="35399" x14ac:dyDescent="0.25"/>
    <row r="35400" x14ac:dyDescent="0.25"/>
    <row r="35401" x14ac:dyDescent="0.25"/>
    <row r="35402" x14ac:dyDescent="0.25"/>
    <row r="35403" x14ac:dyDescent="0.25"/>
    <row r="35404" x14ac:dyDescent="0.25"/>
    <row r="35405" x14ac:dyDescent="0.25"/>
    <row r="35406" x14ac:dyDescent="0.25"/>
    <row r="35407" x14ac:dyDescent="0.25"/>
    <row r="35408" x14ac:dyDescent="0.25"/>
    <row r="35409" x14ac:dyDescent="0.25"/>
    <row r="35410" x14ac:dyDescent="0.25"/>
    <row r="35411" x14ac:dyDescent="0.25"/>
    <row r="35412" x14ac:dyDescent="0.25"/>
    <row r="35413" x14ac:dyDescent="0.25"/>
    <row r="35414" x14ac:dyDescent="0.25"/>
    <row r="35415" x14ac:dyDescent="0.25"/>
    <row r="35416" x14ac:dyDescent="0.25"/>
    <row r="35417" x14ac:dyDescent="0.25"/>
    <row r="35418" x14ac:dyDescent="0.25"/>
    <row r="35419" x14ac:dyDescent="0.25"/>
    <row r="35420" x14ac:dyDescent="0.25"/>
    <row r="35421" x14ac:dyDescent="0.25"/>
    <row r="35422" x14ac:dyDescent="0.25"/>
    <row r="35423" x14ac:dyDescent="0.25"/>
    <row r="35424" x14ac:dyDescent="0.25"/>
    <row r="35425" x14ac:dyDescent="0.25"/>
    <row r="35426" x14ac:dyDescent="0.25"/>
    <row r="35427" x14ac:dyDescent="0.25"/>
    <row r="35428" x14ac:dyDescent="0.25"/>
    <row r="35429" x14ac:dyDescent="0.25"/>
    <row r="35430" x14ac:dyDescent="0.25"/>
    <row r="35431" x14ac:dyDescent="0.25"/>
    <row r="35432" x14ac:dyDescent="0.25"/>
    <row r="35433" x14ac:dyDescent="0.25"/>
    <row r="35434" x14ac:dyDescent="0.25"/>
    <row r="35435" x14ac:dyDescent="0.25"/>
    <row r="35436" x14ac:dyDescent="0.25"/>
    <row r="35437" x14ac:dyDescent="0.25"/>
    <row r="35438" x14ac:dyDescent="0.25"/>
    <row r="35439" x14ac:dyDescent="0.25"/>
    <row r="35440" x14ac:dyDescent="0.25"/>
    <row r="35441" x14ac:dyDescent="0.25"/>
    <row r="35442" x14ac:dyDescent="0.25"/>
    <row r="35443" x14ac:dyDescent="0.25"/>
    <row r="35444" x14ac:dyDescent="0.25"/>
    <row r="35445" x14ac:dyDescent="0.25"/>
    <row r="35446" x14ac:dyDescent="0.25"/>
    <row r="35447" x14ac:dyDescent="0.25"/>
    <row r="35448" x14ac:dyDescent="0.25"/>
    <row r="35449" x14ac:dyDescent="0.25"/>
    <row r="35450" x14ac:dyDescent="0.25"/>
    <row r="35451" x14ac:dyDescent="0.25"/>
    <row r="35452" x14ac:dyDescent="0.25"/>
    <row r="35453" x14ac:dyDescent="0.25"/>
    <row r="35454" x14ac:dyDescent="0.25"/>
    <row r="35455" x14ac:dyDescent="0.25"/>
    <row r="35456" x14ac:dyDescent="0.25"/>
    <row r="35457" x14ac:dyDescent="0.25"/>
    <row r="35458" x14ac:dyDescent="0.25"/>
    <row r="35459" x14ac:dyDescent="0.25"/>
    <row r="35460" x14ac:dyDescent="0.25"/>
    <row r="35461" x14ac:dyDescent="0.25"/>
    <row r="35462" x14ac:dyDescent="0.25"/>
    <row r="35463" x14ac:dyDescent="0.25"/>
    <row r="35464" x14ac:dyDescent="0.25"/>
    <row r="35465" x14ac:dyDescent="0.25"/>
    <row r="35466" x14ac:dyDescent="0.25"/>
    <row r="35467" x14ac:dyDescent="0.25"/>
    <row r="35468" x14ac:dyDescent="0.25"/>
    <row r="35469" x14ac:dyDescent="0.25"/>
    <row r="35470" x14ac:dyDescent="0.25"/>
    <row r="35471" x14ac:dyDescent="0.25"/>
    <row r="35472" x14ac:dyDescent="0.25"/>
    <row r="35473" x14ac:dyDescent="0.25"/>
    <row r="35474" x14ac:dyDescent="0.25"/>
    <row r="35475" x14ac:dyDescent="0.25"/>
    <row r="35476" x14ac:dyDescent="0.25"/>
    <row r="35477" x14ac:dyDescent="0.25"/>
    <row r="35478" x14ac:dyDescent="0.25"/>
    <row r="35479" x14ac:dyDescent="0.25"/>
    <row r="35480" x14ac:dyDescent="0.25"/>
    <row r="35481" x14ac:dyDescent="0.25"/>
    <row r="35482" x14ac:dyDescent="0.25"/>
    <row r="35483" x14ac:dyDescent="0.25"/>
    <row r="35484" x14ac:dyDescent="0.25"/>
    <row r="35485" x14ac:dyDescent="0.25"/>
    <row r="35486" x14ac:dyDescent="0.25"/>
    <row r="35487" x14ac:dyDescent="0.25"/>
    <row r="35488" x14ac:dyDescent="0.25"/>
    <row r="35489" x14ac:dyDescent="0.25"/>
    <row r="35490" x14ac:dyDescent="0.25"/>
    <row r="35491" x14ac:dyDescent="0.25"/>
    <row r="35492" x14ac:dyDescent="0.25"/>
    <row r="35493" x14ac:dyDescent="0.25"/>
    <row r="35494" x14ac:dyDescent="0.25"/>
    <row r="35495" x14ac:dyDescent="0.25"/>
    <row r="35496" x14ac:dyDescent="0.25"/>
    <row r="35497" x14ac:dyDescent="0.25"/>
    <row r="35498" x14ac:dyDescent="0.25"/>
    <row r="35499" x14ac:dyDescent="0.25"/>
    <row r="35500" x14ac:dyDescent="0.25"/>
    <row r="35501" x14ac:dyDescent="0.25"/>
    <row r="35502" x14ac:dyDescent="0.25"/>
    <row r="35503" x14ac:dyDescent="0.25"/>
    <row r="35504" x14ac:dyDescent="0.25"/>
    <row r="35505" x14ac:dyDescent="0.25"/>
    <row r="35506" x14ac:dyDescent="0.25"/>
    <row r="35507" x14ac:dyDescent="0.25"/>
    <row r="35508" x14ac:dyDescent="0.25"/>
    <row r="35509" x14ac:dyDescent="0.25"/>
    <row r="35510" x14ac:dyDescent="0.25"/>
    <row r="35511" x14ac:dyDescent="0.25"/>
    <row r="35512" x14ac:dyDescent="0.25"/>
    <row r="35513" x14ac:dyDescent="0.25"/>
    <row r="35514" x14ac:dyDescent="0.25"/>
    <row r="35515" x14ac:dyDescent="0.25"/>
    <row r="35516" x14ac:dyDescent="0.25"/>
    <row r="35517" x14ac:dyDescent="0.25"/>
    <row r="35518" x14ac:dyDescent="0.25"/>
    <row r="35519" x14ac:dyDescent="0.25"/>
    <row r="35520" x14ac:dyDescent="0.25"/>
    <row r="35521" x14ac:dyDescent="0.25"/>
    <row r="35522" x14ac:dyDescent="0.25"/>
    <row r="35523" x14ac:dyDescent="0.25"/>
    <row r="35524" x14ac:dyDescent="0.25"/>
    <row r="35525" x14ac:dyDescent="0.25"/>
    <row r="35526" x14ac:dyDescent="0.25"/>
    <row r="35527" x14ac:dyDescent="0.25"/>
    <row r="35528" x14ac:dyDescent="0.25"/>
    <row r="35529" x14ac:dyDescent="0.25"/>
    <row r="35530" x14ac:dyDescent="0.25"/>
    <row r="35531" x14ac:dyDescent="0.25"/>
    <row r="35532" x14ac:dyDescent="0.25"/>
    <row r="35533" x14ac:dyDescent="0.25"/>
    <row r="35534" x14ac:dyDescent="0.25"/>
    <row r="35535" x14ac:dyDescent="0.25"/>
    <row r="35536" x14ac:dyDescent="0.25"/>
    <row r="35537" x14ac:dyDescent="0.25"/>
    <row r="35538" x14ac:dyDescent="0.25"/>
    <row r="35539" x14ac:dyDescent="0.25"/>
    <row r="35540" x14ac:dyDescent="0.25"/>
    <row r="35541" x14ac:dyDescent="0.25"/>
    <row r="35542" x14ac:dyDescent="0.25"/>
    <row r="35543" x14ac:dyDescent="0.25"/>
    <row r="35544" x14ac:dyDescent="0.25"/>
    <row r="35545" x14ac:dyDescent="0.25"/>
    <row r="35546" x14ac:dyDescent="0.25"/>
    <row r="35547" x14ac:dyDescent="0.25"/>
    <row r="35548" x14ac:dyDescent="0.25"/>
    <row r="35549" x14ac:dyDescent="0.25"/>
    <row r="35550" x14ac:dyDescent="0.25"/>
    <row r="35551" x14ac:dyDescent="0.25"/>
    <row r="35552" x14ac:dyDescent="0.25"/>
    <row r="35553" x14ac:dyDescent="0.25"/>
    <row r="35554" x14ac:dyDescent="0.25"/>
    <row r="35555" x14ac:dyDescent="0.25"/>
    <row r="35556" x14ac:dyDescent="0.25"/>
    <row r="35557" x14ac:dyDescent="0.25"/>
    <row r="35558" x14ac:dyDescent="0.25"/>
    <row r="35559" x14ac:dyDescent="0.25"/>
    <row r="35560" x14ac:dyDescent="0.25"/>
    <row r="35561" x14ac:dyDescent="0.25"/>
    <row r="35562" x14ac:dyDescent="0.25"/>
    <row r="35563" x14ac:dyDescent="0.25"/>
    <row r="35564" x14ac:dyDescent="0.25"/>
    <row r="35565" x14ac:dyDescent="0.25"/>
    <row r="35566" x14ac:dyDescent="0.25"/>
    <row r="35567" x14ac:dyDescent="0.25"/>
    <row r="35568" x14ac:dyDescent="0.25"/>
    <row r="35569" x14ac:dyDescent="0.25"/>
    <row r="35570" x14ac:dyDescent="0.25"/>
    <row r="35571" x14ac:dyDescent="0.25"/>
    <row r="35572" x14ac:dyDescent="0.25"/>
    <row r="35573" x14ac:dyDescent="0.25"/>
    <row r="35574" x14ac:dyDescent="0.25"/>
    <row r="35575" x14ac:dyDescent="0.25"/>
    <row r="35576" x14ac:dyDescent="0.25"/>
    <row r="35577" x14ac:dyDescent="0.25"/>
    <row r="35578" x14ac:dyDescent="0.25"/>
    <row r="35579" x14ac:dyDescent="0.25"/>
    <row r="35580" x14ac:dyDescent="0.25"/>
    <row r="35581" x14ac:dyDescent="0.25"/>
    <row r="35582" x14ac:dyDescent="0.25"/>
    <row r="35583" x14ac:dyDescent="0.25"/>
    <row r="35584" x14ac:dyDescent="0.25"/>
    <row r="35585" x14ac:dyDescent="0.25"/>
    <row r="35586" x14ac:dyDescent="0.25"/>
    <row r="35587" x14ac:dyDescent="0.25"/>
    <row r="35588" x14ac:dyDescent="0.25"/>
    <row r="35589" x14ac:dyDescent="0.25"/>
    <row r="35590" x14ac:dyDescent="0.25"/>
    <row r="35591" x14ac:dyDescent="0.25"/>
    <row r="35592" x14ac:dyDescent="0.25"/>
    <row r="35593" x14ac:dyDescent="0.25"/>
    <row r="35594" x14ac:dyDescent="0.25"/>
    <row r="35595" x14ac:dyDescent="0.25"/>
    <row r="35596" x14ac:dyDescent="0.25"/>
    <row r="35597" x14ac:dyDescent="0.25"/>
    <row r="35598" x14ac:dyDescent="0.25"/>
    <row r="35599" x14ac:dyDescent="0.25"/>
    <row r="35600" x14ac:dyDescent="0.25"/>
    <row r="35601" x14ac:dyDescent="0.25"/>
    <row r="35602" x14ac:dyDescent="0.25"/>
    <row r="35603" x14ac:dyDescent="0.25"/>
    <row r="35604" x14ac:dyDescent="0.25"/>
    <row r="35605" x14ac:dyDescent="0.25"/>
    <row r="35606" x14ac:dyDescent="0.25"/>
    <row r="35607" x14ac:dyDescent="0.25"/>
    <row r="35608" x14ac:dyDescent="0.25"/>
    <row r="35609" x14ac:dyDescent="0.25"/>
    <row r="35610" x14ac:dyDescent="0.25"/>
    <row r="35611" x14ac:dyDescent="0.25"/>
    <row r="35612" x14ac:dyDescent="0.25"/>
    <row r="35613" x14ac:dyDescent="0.25"/>
    <row r="35614" x14ac:dyDescent="0.25"/>
    <row r="35615" x14ac:dyDescent="0.25"/>
    <row r="35616" x14ac:dyDescent="0.25"/>
    <row r="35617" x14ac:dyDescent="0.25"/>
    <row r="35618" x14ac:dyDescent="0.25"/>
    <row r="35619" x14ac:dyDescent="0.25"/>
    <row r="35620" x14ac:dyDescent="0.25"/>
    <row r="35621" x14ac:dyDescent="0.25"/>
    <row r="35622" x14ac:dyDescent="0.25"/>
    <row r="35623" x14ac:dyDescent="0.25"/>
    <row r="35624" x14ac:dyDescent="0.25"/>
    <row r="35625" x14ac:dyDescent="0.25"/>
    <row r="35626" x14ac:dyDescent="0.25"/>
    <row r="35627" x14ac:dyDescent="0.25"/>
    <row r="35628" x14ac:dyDescent="0.25"/>
    <row r="35629" x14ac:dyDescent="0.25"/>
    <row r="35630" x14ac:dyDescent="0.25"/>
    <row r="35631" x14ac:dyDescent="0.25"/>
    <row r="35632" x14ac:dyDescent="0.25"/>
    <row r="35633" x14ac:dyDescent="0.25"/>
    <row r="35634" x14ac:dyDescent="0.25"/>
    <row r="35635" x14ac:dyDescent="0.25"/>
    <row r="35636" x14ac:dyDescent="0.25"/>
    <row r="35637" x14ac:dyDescent="0.25"/>
    <row r="35638" x14ac:dyDescent="0.25"/>
    <row r="35639" x14ac:dyDescent="0.25"/>
    <row r="35640" x14ac:dyDescent="0.25"/>
    <row r="35641" x14ac:dyDescent="0.25"/>
    <row r="35642" x14ac:dyDescent="0.25"/>
    <row r="35643" x14ac:dyDescent="0.25"/>
    <row r="35644" x14ac:dyDescent="0.25"/>
    <row r="35645" x14ac:dyDescent="0.25"/>
    <row r="35646" x14ac:dyDescent="0.25"/>
    <row r="35647" x14ac:dyDescent="0.25"/>
    <row r="35648" x14ac:dyDescent="0.25"/>
    <row r="35649" x14ac:dyDescent="0.25"/>
    <row r="35650" x14ac:dyDescent="0.25"/>
    <row r="35651" x14ac:dyDescent="0.25"/>
    <row r="35652" x14ac:dyDescent="0.25"/>
    <row r="35653" x14ac:dyDescent="0.25"/>
    <row r="35654" x14ac:dyDescent="0.25"/>
    <row r="35655" x14ac:dyDescent="0.25"/>
    <row r="35656" x14ac:dyDescent="0.25"/>
    <row r="35657" x14ac:dyDescent="0.25"/>
    <row r="35658" x14ac:dyDescent="0.25"/>
    <row r="35659" x14ac:dyDescent="0.25"/>
    <row r="35660" x14ac:dyDescent="0.25"/>
    <row r="35661" x14ac:dyDescent="0.25"/>
    <row r="35662" x14ac:dyDescent="0.25"/>
    <row r="35663" x14ac:dyDescent="0.25"/>
    <row r="35664" x14ac:dyDescent="0.25"/>
    <row r="35665" x14ac:dyDescent="0.25"/>
    <row r="35666" x14ac:dyDescent="0.25"/>
    <row r="35667" x14ac:dyDescent="0.25"/>
    <row r="35668" x14ac:dyDescent="0.25"/>
    <row r="35669" x14ac:dyDescent="0.25"/>
    <row r="35670" x14ac:dyDescent="0.25"/>
    <row r="35671" x14ac:dyDescent="0.25"/>
    <row r="35672" x14ac:dyDescent="0.25"/>
    <row r="35673" x14ac:dyDescent="0.25"/>
    <row r="35674" x14ac:dyDescent="0.25"/>
    <row r="35675" x14ac:dyDescent="0.25"/>
    <row r="35676" x14ac:dyDescent="0.25"/>
    <row r="35677" x14ac:dyDescent="0.25"/>
    <row r="35678" x14ac:dyDescent="0.25"/>
    <row r="35679" x14ac:dyDescent="0.25"/>
    <row r="35680" x14ac:dyDescent="0.25"/>
    <row r="35681" x14ac:dyDescent="0.25"/>
    <row r="35682" x14ac:dyDescent="0.25"/>
    <row r="35683" x14ac:dyDescent="0.25"/>
    <row r="35684" x14ac:dyDescent="0.25"/>
    <row r="35685" x14ac:dyDescent="0.25"/>
    <row r="35686" x14ac:dyDescent="0.25"/>
    <row r="35687" x14ac:dyDescent="0.25"/>
    <row r="35688" x14ac:dyDescent="0.25"/>
    <row r="35689" x14ac:dyDescent="0.25"/>
    <row r="35690" x14ac:dyDescent="0.25"/>
    <row r="35691" x14ac:dyDescent="0.25"/>
    <row r="35692" x14ac:dyDescent="0.25"/>
    <row r="35693" x14ac:dyDescent="0.25"/>
    <row r="35694" x14ac:dyDescent="0.25"/>
    <row r="35695" x14ac:dyDescent="0.25"/>
    <row r="35696" x14ac:dyDescent="0.25"/>
    <row r="35697" x14ac:dyDescent="0.25"/>
    <row r="35698" x14ac:dyDescent="0.25"/>
    <row r="35699" x14ac:dyDescent="0.25"/>
    <row r="35700" x14ac:dyDescent="0.25"/>
    <row r="35701" x14ac:dyDescent="0.25"/>
    <row r="35702" x14ac:dyDescent="0.25"/>
    <row r="35703" x14ac:dyDescent="0.25"/>
    <row r="35704" x14ac:dyDescent="0.25"/>
    <row r="35705" x14ac:dyDescent="0.25"/>
    <row r="35706" x14ac:dyDescent="0.25"/>
    <row r="35707" x14ac:dyDescent="0.25"/>
    <row r="35708" x14ac:dyDescent="0.25"/>
    <row r="35709" x14ac:dyDescent="0.25"/>
    <row r="35710" x14ac:dyDescent="0.25"/>
    <row r="35711" x14ac:dyDescent="0.25"/>
    <row r="35712" x14ac:dyDescent="0.25"/>
    <row r="35713" x14ac:dyDescent="0.25"/>
    <row r="35714" x14ac:dyDescent="0.25"/>
    <row r="35715" x14ac:dyDescent="0.25"/>
    <row r="35716" x14ac:dyDescent="0.25"/>
    <row r="35717" x14ac:dyDescent="0.25"/>
    <row r="35718" x14ac:dyDescent="0.25"/>
    <row r="35719" x14ac:dyDescent="0.25"/>
    <row r="35720" x14ac:dyDescent="0.25"/>
    <row r="35721" x14ac:dyDescent="0.25"/>
    <row r="35722" x14ac:dyDescent="0.25"/>
    <row r="35723" x14ac:dyDescent="0.25"/>
    <row r="35724" x14ac:dyDescent="0.25"/>
    <row r="35725" x14ac:dyDescent="0.25"/>
    <row r="35726" x14ac:dyDescent="0.25"/>
    <row r="35727" x14ac:dyDescent="0.25"/>
    <row r="35728" x14ac:dyDescent="0.25"/>
    <row r="35729" x14ac:dyDescent="0.25"/>
    <row r="35730" x14ac:dyDescent="0.25"/>
    <row r="35731" x14ac:dyDescent="0.25"/>
    <row r="35732" x14ac:dyDescent="0.25"/>
    <row r="35733" x14ac:dyDescent="0.25"/>
    <row r="35734" x14ac:dyDescent="0.25"/>
    <row r="35735" x14ac:dyDescent="0.25"/>
    <row r="35736" x14ac:dyDescent="0.25"/>
    <row r="35737" x14ac:dyDescent="0.25"/>
    <row r="35738" x14ac:dyDescent="0.25"/>
    <row r="35739" x14ac:dyDescent="0.25"/>
    <row r="35740" x14ac:dyDescent="0.25"/>
    <row r="35741" x14ac:dyDescent="0.25"/>
    <row r="35742" x14ac:dyDescent="0.25"/>
    <row r="35743" x14ac:dyDescent="0.25"/>
    <row r="35744" x14ac:dyDescent="0.25"/>
    <row r="35745" x14ac:dyDescent="0.25"/>
    <row r="35746" x14ac:dyDescent="0.25"/>
    <row r="35747" x14ac:dyDescent="0.25"/>
    <row r="35748" x14ac:dyDescent="0.25"/>
    <row r="35749" x14ac:dyDescent="0.25"/>
    <row r="35750" x14ac:dyDescent="0.25"/>
    <row r="35751" x14ac:dyDescent="0.25"/>
    <row r="35752" x14ac:dyDescent="0.25"/>
    <row r="35753" x14ac:dyDescent="0.25"/>
    <row r="35754" x14ac:dyDescent="0.25"/>
    <row r="35755" x14ac:dyDescent="0.25"/>
    <row r="35756" x14ac:dyDescent="0.25"/>
    <row r="35757" x14ac:dyDescent="0.25"/>
    <row r="35758" x14ac:dyDescent="0.25"/>
    <row r="35759" x14ac:dyDescent="0.25"/>
    <row r="35760" x14ac:dyDescent="0.25"/>
    <row r="35761" x14ac:dyDescent="0.25"/>
    <row r="35762" x14ac:dyDescent="0.25"/>
    <row r="35763" x14ac:dyDescent="0.25"/>
    <row r="35764" x14ac:dyDescent="0.25"/>
    <row r="35765" x14ac:dyDescent="0.25"/>
    <row r="35766" x14ac:dyDescent="0.25"/>
    <row r="35767" x14ac:dyDescent="0.25"/>
    <row r="35768" x14ac:dyDescent="0.25"/>
    <row r="35769" x14ac:dyDescent="0.25"/>
    <row r="35770" x14ac:dyDescent="0.25"/>
    <row r="35771" x14ac:dyDescent="0.25"/>
    <row r="35772" x14ac:dyDescent="0.25"/>
    <row r="35773" x14ac:dyDescent="0.25"/>
    <row r="35774" x14ac:dyDescent="0.25"/>
    <row r="35775" x14ac:dyDescent="0.25"/>
    <row r="35776" x14ac:dyDescent="0.25"/>
    <row r="35777" x14ac:dyDescent="0.25"/>
    <row r="35778" x14ac:dyDescent="0.25"/>
    <row r="35779" x14ac:dyDescent="0.25"/>
    <row r="35780" x14ac:dyDescent="0.25"/>
    <row r="35781" x14ac:dyDescent="0.25"/>
    <row r="35782" x14ac:dyDescent="0.25"/>
    <row r="35783" x14ac:dyDescent="0.25"/>
    <row r="35784" x14ac:dyDescent="0.25"/>
    <row r="35785" x14ac:dyDescent="0.25"/>
    <row r="35786" x14ac:dyDescent="0.25"/>
    <row r="35787" x14ac:dyDescent="0.25"/>
    <row r="35788" x14ac:dyDescent="0.25"/>
    <row r="35789" x14ac:dyDescent="0.25"/>
    <row r="35790" x14ac:dyDescent="0.25"/>
    <row r="35791" x14ac:dyDescent="0.25"/>
    <row r="35792" x14ac:dyDescent="0.25"/>
    <row r="35793" x14ac:dyDescent="0.25"/>
    <row r="35794" x14ac:dyDescent="0.25"/>
    <row r="35795" x14ac:dyDescent="0.25"/>
    <row r="35796" x14ac:dyDescent="0.25"/>
    <row r="35797" x14ac:dyDescent="0.25"/>
    <row r="35798" x14ac:dyDescent="0.25"/>
    <row r="35799" x14ac:dyDescent="0.25"/>
    <row r="35800" x14ac:dyDescent="0.25"/>
    <row r="35801" x14ac:dyDescent="0.25"/>
    <row r="35802" x14ac:dyDescent="0.25"/>
    <row r="35803" x14ac:dyDescent="0.25"/>
    <row r="35804" x14ac:dyDescent="0.25"/>
    <row r="35805" x14ac:dyDescent="0.25"/>
    <row r="35806" x14ac:dyDescent="0.25"/>
    <row r="35807" x14ac:dyDescent="0.25"/>
    <row r="35808" x14ac:dyDescent="0.25"/>
    <row r="35809" x14ac:dyDescent="0.25"/>
    <row r="35810" x14ac:dyDescent="0.25"/>
    <row r="35811" x14ac:dyDescent="0.25"/>
    <row r="35812" x14ac:dyDescent="0.25"/>
    <row r="35813" x14ac:dyDescent="0.25"/>
    <row r="35814" x14ac:dyDescent="0.25"/>
    <row r="35815" x14ac:dyDescent="0.25"/>
    <row r="35816" x14ac:dyDescent="0.25"/>
    <row r="35817" x14ac:dyDescent="0.25"/>
    <row r="35818" x14ac:dyDescent="0.25"/>
    <row r="35819" x14ac:dyDescent="0.25"/>
    <row r="35820" x14ac:dyDescent="0.25"/>
    <row r="35821" x14ac:dyDescent="0.25"/>
    <row r="35822" x14ac:dyDescent="0.25"/>
    <row r="35823" x14ac:dyDescent="0.25"/>
    <row r="35824" x14ac:dyDescent="0.25"/>
    <row r="35825" x14ac:dyDescent="0.25"/>
    <row r="35826" x14ac:dyDescent="0.25"/>
    <row r="35827" x14ac:dyDescent="0.25"/>
    <row r="35828" x14ac:dyDescent="0.25"/>
    <row r="35829" x14ac:dyDescent="0.25"/>
    <row r="35830" x14ac:dyDescent="0.25"/>
    <row r="35831" x14ac:dyDescent="0.25"/>
    <row r="35832" x14ac:dyDescent="0.25"/>
    <row r="35833" x14ac:dyDescent="0.25"/>
    <row r="35834" x14ac:dyDescent="0.25"/>
    <row r="35835" x14ac:dyDescent="0.25"/>
    <row r="35836" x14ac:dyDescent="0.25"/>
    <row r="35837" x14ac:dyDescent="0.25"/>
    <row r="35838" x14ac:dyDescent="0.25"/>
    <row r="35839" x14ac:dyDescent="0.25"/>
    <row r="35840" x14ac:dyDescent="0.25"/>
    <row r="35841" x14ac:dyDescent="0.25"/>
    <row r="35842" x14ac:dyDescent="0.25"/>
    <row r="35843" x14ac:dyDescent="0.25"/>
    <row r="35844" x14ac:dyDescent="0.25"/>
    <row r="35845" x14ac:dyDescent="0.25"/>
    <row r="35846" x14ac:dyDescent="0.25"/>
    <row r="35847" x14ac:dyDescent="0.25"/>
    <row r="35848" x14ac:dyDescent="0.25"/>
    <row r="35849" x14ac:dyDescent="0.25"/>
    <row r="35850" x14ac:dyDescent="0.25"/>
    <row r="35851" x14ac:dyDescent="0.25"/>
    <row r="35852" x14ac:dyDescent="0.25"/>
    <row r="35853" x14ac:dyDescent="0.25"/>
    <row r="35854" x14ac:dyDescent="0.25"/>
    <row r="35855" x14ac:dyDescent="0.25"/>
    <row r="35856" x14ac:dyDescent="0.25"/>
    <row r="35857" x14ac:dyDescent="0.25"/>
    <row r="35858" x14ac:dyDescent="0.25"/>
    <row r="35859" x14ac:dyDescent="0.25"/>
    <row r="35860" x14ac:dyDescent="0.25"/>
    <row r="35861" x14ac:dyDescent="0.25"/>
    <row r="35862" x14ac:dyDescent="0.25"/>
    <row r="35863" x14ac:dyDescent="0.25"/>
    <row r="35864" x14ac:dyDescent="0.25"/>
    <row r="35865" x14ac:dyDescent="0.25"/>
    <row r="35866" x14ac:dyDescent="0.25"/>
    <row r="35867" x14ac:dyDescent="0.25"/>
    <row r="35868" x14ac:dyDescent="0.25"/>
    <row r="35869" x14ac:dyDescent="0.25"/>
    <row r="35870" x14ac:dyDescent="0.25"/>
    <row r="35871" x14ac:dyDescent="0.25"/>
    <row r="35872" x14ac:dyDescent="0.25"/>
    <row r="35873" x14ac:dyDescent="0.25"/>
    <row r="35874" x14ac:dyDescent="0.25"/>
    <row r="35875" x14ac:dyDescent="0.25"/>
    <row r="35876" x14ac:dyDescent="0.25"/>
    <row r="35877" x14ac:dyDescent="0.25"/>
    <row r="35878" x14ac:dyDescent="0.25"/>
    <row r="35879" x14ac:dyDescent="0.25"/>
    <row r="35880" x14ac:dyDescent="0.25"/>
    <row r="35881" x14ac:dyDescent="0.25"/>
    <row r="35882" x14ac:dyDescent="0.25"/>
    <row r="35883" x14ac:dyDescent="0.25"/>
    <row r="35884" x14ac:dyDescent="0.25"/>
    <row r="35885" x14ac:dyDescent="0.25"/>
    <row r="35886" x14ac:dyDescent="0.25"/>
    <row r="35887" x14ac:dyDescent="0.25"/>
    <row r="35888" x14ac:dyDescent="0.25"/>
    <row r="35889" x14ac:dyDescent="0.25"/>
    <row r="35890" x14ac:dyDescent="0.25"/>
    <row r="35891" x14ac:dyDescent="0.25"/>
    <row r="35892" x14ac:dyDescent="0.25"/>
    <row r="35893" x14ac:dyDescent="0.25"/>
    <row r="35894" x14ac:dyDescent="0.25"/>
    <row r="35895" x14ac:dyDescent="0.25"/>
    <row r="35896" x14ac:dyDescent="0.25"/>
    <row r="35897" x14ac:dyDescent="0.25"/>
    <row r="35898" x14ac:dyDescent="0.25"/>
    <row r="35899" x14ac:dyDescent="0.25"/>
    <row r="35900" x14ac:dyDescent="0.25"/>
    <row r="35901" x14ac:dyDescent="0.25"/>
    <row r="35902" x14ac:dyDescent="0.25"/>
    <row r="35903" x14ac:dyDescent="0.25"/>
    <row r="35904" x14ac:dyDescent="0.25"/>
    <row r="35905" x14ac:dyDescent="0.25"/>
    <row r="35906" x14ac:dyDescent="0.25"/>
    <row r="35907" x14ac:dyDescent="0.25"/>
    <row r="35908" x14ac:dyDescent="0.25"/>
    <row r="35909" x14ac:dyDescent="0.25"/>
    <row r="35910" x14ac:dyDescent="0.25"/>
    <row r="35911" x14ac:dyDescent="0.25"/>
    <row r="35912" x14ac:dyDescent="0.25"/>
    <row r="35913" x14ac:dyDescent="0.25"/>
    <row r="35914" x14ac:dyDescent="0.25"/>
    <row r="35915" x14ac:dyDescent="0.25"/>
    <row r="35916" x14ac:dyDescent="0.25"/>
    <row r="35917" x14ac:dyDescent="0.25"/>
    <row r="35918" x14ac:dyDescent="0.25"/>
    <row r="35919" x14ac:dyDescent="0.25"/>
    <row r="35920" x14ac:dyDescent="0.25"/>
    <row r="35921" x14ac:dyDescent="0.25"/>
    <row r="35922" x14ac:dyDescent="0.25"/>
    <row r="35923" x14ac:dyDescent="0.25"/>
    <row r="35924" x14ac:dyDescent="0.25"/>
    <row r="35925" x14ac:dyDescent="0.25"/>
    <row r="35926" x14ac:dyDescent="0.25"/>
    <row r="35927" x14ac:dyDescent="0.25"/>
    <row r="35928" x14ac:dyDescent="0.25"/>
    <row r="35929" x14ac:dyDescent="0.25"/>
    <row r="35930" x14ac:dyDescent="0.25"/>
    <row r="35931" x14ac:dyDescent="0.25"/>
    <row r="35932" x14ac:dyDescent="0.25"/>
    <row r="35933" x14ac:dyDescent="0.25"/>
    <row r="35934" x14ac:dyDescent="0.25"/>
    <row r="35935" x14ac:dyDescent="0.25"/>
    <row r="35936" x14ac:dyDescent="0.25"/>
    <row r="35937" x14ac:dyDescent="0.25"/>
    <row r="35938" x14ac:dyDescent="0.25"/>
    <row r="35939" x14ac:dyDescent="0.25"/>
    <row r="35940" x14ac:dyDescent="0.25"/>
    <row r="35941" x14ac:dyDescent="0.25"/>
    <row r="35942" x14ac:dyDescent="0.25"/>
    <row r="35943" x14ac:dyDescent="0.25"/>
    <row r="35944" x14ac:dyDescent="0.25"/>
    <row r="35945" x14ac:dyDescent="0.25"/>
    <row r="35946" x14ac:dyDescent="0.25"/>
    <row r="35947" x14ac:dyDescent="0.25"/>
    <row r="35948" x14ac:dyDescent="0.25"/>
    <row r="35949" x14ac:dyDescent="0.25"/>
    <row r="35950" x14ac:dyDescent="0.25"/>
    <row r="35951" x14ac:dyDescent="0.25"/>
    <row r="35952" x14ac:dyDescent="0.25"/>
    <row r="35953" x14ac:dyDescent="0.25"/>
    <row r="35954" x14ac:dyDescent="0.25"/>
    <row r="35955" x14ac:dyDescent="0.25"/>
    <row r="35956" x14ac:dyDescent="0.25"/>
    <row r="35957" x14ac:dyDescent="0.25"/>
    <row r="35958" x14ac:dyDescent="0.25"/>
    <row r="35959" x14ac:dyDescent="0.25"/>
    <row r="35960" x14ac:dyDescent="0.25"/>
    <row r="35961" x14ac:dyDescent="0.25"/>
    <row r="35962" x14ac:dyDescent="0.25"/>
    <row r="35963" x14ac:dyDescent="0.25"/>
    <row r="35964" x14ac:dyDescent="0.25"/>
    <row r="35965" x14ac:dyDescent="0.25"/>
    <row r="35966" x14ac:dyDescent="0.25"/>
    <row r="35967" x14ac:dyDescent="0.25"/>
    <row r="35968" x14ac:dyDescent="0.25"/>
    <row r="35969" x14ac:dyDescent="0.25"/>
    <row r="35970" x14ac:dyDescent="0.25"/>
    <row r="35971" x14ac:dyDescent="0.25"/>
    <row r="35972" x14ac:dyDescent="0.25"/>
    <row r="35973" x14ac:dyDescent="0.25"/>
    <row r="35974" x14ac:dyDescent="0.25"/>
    <row r="35975" x14ac:dyDescent="0.25"/>
    <row r="35976" x14ac:dyDescent="0.25"/>
    <row r="35977" x14ac:dyDescent="0.25"/>
    <row r="35978" x14ac:dyDescent="0.25"/>
    <row r="35979" x14ac:dyDescent="0.25"/>
    <row r="35980" x14ac:dyDescent="0.25"/>
    <row r="35981" x14ac:dyDescent="0.25"/>
    <row r="35982" x14ac:dyDescent="0.25"/>
    <row r="35983" x14ac:dyDescent="0.25"/>
    <row r="35984" x14ac:dyDescent="0.25"/>
    <row r="35985" x14ac:dyDescent="0.25"/>
    <row r="35986" x14ac:dyDescent="0.25"/>
    <row r="35987" x14ac:dyDescent="0.25"/>
    <row r="35988" x14ac:dyDescent="0.25"/>
    <row r="35989" x14ac:dyDescent="0.25"/>
    <row r="35990" x14ac:dyDescent="0.25"/>
    <row r="35991" x14ac:dyDescent="0.25"/>
    <row r="35992" x14ac:dyDescent="0.25"/>
    <row r="35993" x14ac:dyDescent="0.25"/>
    <row r="35994" x14ac:dyDescent="0.25"/>
    <row r="35995" x14ac:dyDescent="0.25"/>
    <row r="35996" x14ac:dyDescent="0.25"/>
    <row r="35997" x14ac:dyDescent="0.25"/>
    <row r="35998" x14ac:dyDescent="0.25"/>
    <row r="35999" x14ac:dyDescent="0.25"/>
    <row r="36000" x14ac:dyDescent="0.25"/>
    <row r="36001" x14ac:dyDescent="0.25"/>
    <row r="36002" x14ac:dyDescent="0.25"/>
    <row r="36003" x14ac:dyDescent="0.25"/>
    <row r="36004" x14ac:dyDescent="0.25"/>
    <row r="36005" x14ac:dyDescent="0.25"/>
    <row r="36006" x14ac:dyDescent="0.25"/>
    <row r="36007" x14ac:dyDescent="0.25"/>
    <row r="36008" x14ac:dyDescent="0.25"/>
    <row r="36009" x14ac:dyDescent="0.25"/>
    <row r="36010" x14ac:dyDescent="0.25"/>
    <row r="36011" x14ac:dyDescent="0.25"/>
    <row r="36012" x14ac:dyDescent="0.25"/>
    <row r="36013" x14ac:dyDescent="0.25"/>
    <row r="36014" x14ac:dyDescent="0.25"/>
    <row r="36015" x14ac:dyDescent="0.25"/>
    <row r="36016" x14ac:dyDescent="0.25"/>
    <row r="36017" x14ac:dyDescent="0.25"/>
    <row r="36018" x14ac:dyDescent="0.25"/>
    <row r="36019" x14ac:dyDescent="0.25"/>
    <row r="36020" x14ac:dyDescent="0.25"/>
    <row r="36021" x14ac:dyDescent="0.25"/>
    <row r="36022" x14ac:dyDescent="0.25"/>
    <row r="36023" x14ac:dyDescent="0.25"/>
    <row r="36024" x14ac:dyDescent="0.25"/>
    <row r="36025" x14ac:dyDescent="0.25"/>
    <row r="36026" x14ac:dyDescent="0.25"/>
    <row r="36027" x14ac:dyDescent="0.25"/>
    <row r="36028" x14ac:dyDescent="0.25"/>
    <row r="36029" x14ac:dyDescent="0.25"/>
    <row r="36030" x14ac:dyDescent="0.25"/>
    <row r="36031" x14ac:dyDescent="0.25"/>
    <row r="36032" x14ac:dyDescent="0.25"/>
    <row r="36033" x14ac:dyDescent="0.25"/>
    <row r="36034" x14ac:dyDescent="0.25"/>
    <row r="36035" x14ac:dyDescent="0.25"/>
    <row r="36036" x14ac:dyDescent="0.25"/>
    <row r="36037" x14ac:dyDescent="0.25"/>
    <row r="36038" x14ac:dyDescent="0.25"/>
    <row r="36039" x14ac:dyDescent="0.25"/>
    <row r="36040" x14ac:dyDescent="0.25"/>
    <row r="36041" x14ac:dyDescent="0.25"/>
    <row r="36042" x14ac:dyDescent="0.25"/>
    <row r="36043" x14ac:dyDescent="0.25"/>
    <row r="36044" x14ac:dyDescent="0.25"/>
    <row r="36045" x14ac:dyDescent="0.25"/>
    <row r="36046" x14ac:dyDescent="0.25"/>
    <row r="36047" x14ac:dyDescent="0.25"/>
    <row r="36048" x14ac:dyDescent="0.25"/>
    <row r="36049" x14ac:dyDescent="0.25"/>
    <row r="36050" x14ac:dyDescent="0.25"/>
    <row r="36051" x14ac:dyDescent="0.25"/>
    <row r="36052" x14ac:dyDescent="0.25"/>
    <row r="36053" x14ac:dyDescent="0.25"/>
    <row r="36054" x14ac:dyDescent="0.25"/>
    <row r="36055" x14ac:dyDescent="0.25"/>
    <row r="36056" x14ac:dyDescent="0.25"/>
    <row r="36057" x14ac:dyDescent="0.25"/>
    <row r="36058" x14ac:dyDescent="0.25"/>
    <row r="36059" x14ac:dyDescent="0.25"/>
    <row r="36060" x14ac:dyDescent="0.25"/>
    <row r="36061" x14ac:dyDescent="0.25"/>
    <row r="36062" x14ac:dyDescent="0.25"/>
    <row r="36063" x14ac:dyDescent="0.25"/>
    <row r="36064" x14ac:dyDescent="0.25"/>
    <row r="36065" x14ac:dyDescent="0.25"/>
    <row r="36066" x14ac:dyDescent="0.25"/>
    <row r="36067" x14ac:dyDescent="0.25"/>
    <row r="36068" x14ac:dyDescent="0.25"/>
    <row r="36069" x14ac:dyDescent="0.25"/>
    <row r="36070" x14ac:dyDescent="0.25"/>
    <row r="36071" x14ac:dyDescent="0.25"/>
    <row r="36072" x14ac:dyDescent="0.25"/>
    <row r="36073" x14ac:dyDescent="0.25"/>
    <row r="36074" x14ac:dyDescent="0.25"/>
    <row r="36075" x14ac:dyDescent="0.25"/>
    <row r="36076" x14ac:dyDescent="0.25"/>
    <row r="36077" x14ac:dyDescent="0.25"/>
    <row r="36078" x14ac:dyDescent="0.25"/>
    <row r="36079" x14ac:dyDescent="0.25"/>
    <row r="36080" x14ac:dyDescent="0.25"/>
    <row r="36081" x14ac:dyDescent="0.25"/>
    <row r="36082" x14ac:dyDescent="0.25"/>
    <row r="36083" x14ac:dyDescent="0.25"/>
    <row r="36084" x14ac:dyDescent="0.25"/>
    <row r="36085" x14ac:dyDescent="0.25"/>
    <row r="36086" x14ac:dyDescent="0.25"/>
    <row r="36087" x14ac:dyDescent="0.25"/>
    <row r="36088" x14ac:dyDescent="0.25"/>
    <row r="36089" x14ac:dyDescent="0.25"/>
    <row r="36090" x14ac:dyDescent="0.25"/>
    <row r="36091" x14ac:dyDescent="0.25"/>
    <row r="36092" x14ac:dyDescent="0.25"/>
    <row r="36093" x14ac:dyDescent="0.25"/>
    <row r="36094" x14ac:dyDescent="0.25"/>
    <row r="36095" x14ac:dyDescent="0.25"/>
    <row r="36096" x14ac:dyDescent="0.25"/>
    <row r="36097" x14ac:dyDescent="0.25"/>
    <row r="36098" x14ac:dyDescent="0.25"/>
    <row r="36099" x14ac:dyDescent="0.25"/>
    <row r="36100" x14ac:dyDescent="0.25"/>
    <row r="36101" x14ac:dyDescent="0.25"/>
    <row r="36102" x14ac:dyDescent="0.25"/>
    <row r="36103" x14ac:dyDescent="0.25"/>
    <row r="36104" x14ac:dyDescent="0.25"/>
    <row r="36105" x14ac:dyDescent="0.25"/>
    <row r="36106" x14ac:dyDescent="0.25"/>
    <row r="36107" x14ac:dyDescent="0.25"/>
    <row r="36108" x14ac:dyDescent="0.25"/>
    <row r="36109" x14ac:dyDescent="0.25"/>
    <row r="36110" x14ac:dyDescent="0.25"/>
    <row r="36111" x14ac:dyDescent="0.25"/>
    <row r="36112" x14ac:dyDescent="0.25"/>
    <row r="36113" x14ac:dyDescent="0.25"/>
    <row r="36114" x14ac:dyDescent="0.25"/>
    <row r="36115" x14ac:dyDescent="0.25"/>
    <row r="36116" x14ac:dyDescent="0.25"/>
    <row r="36117" x14ac:dyDescent="0.25"/>
    <row r="36118" x14ac:dyDescent="0.25"/>
    <row r="36119" x14ac:dyDescent="0.25"/>
    <row r="36120" x14ac:dyDescent="0.25"/>
    <row r="36121" x14ac:dyDescent="0.25"/>
    <row r="36122" x14ac:dyDescent="0.25"/>
    <row r="36123" x14ac:dyDescent="0.25"/>
    <row r="36124" x14ac:dyDescent="0.25"/>
    <row r="36125" x14ac:dyDescent="0.25"/>
    <row r="36126" x14ac:dyDescent="0.25"/>
    <row r="36127" x14ac:dyDescent="0.25"/>
    <row r="36128" x14ac:dyDescent="0.25"/>
    <row r="36129" x14ac:dyDescent="0.25"/>
    <row r="36130" x14ac:dyDescent="0.25"/>
    <row r="36131" x14ac:dyDescent="0.25"/>
    <row r="36132" x14ac:dyDescent="0.25"/>
    <row r="36133" x14ac:dyDescent="0.25"/>
    <row r="36134" x14ac:dyDescent="0.25"/>
    <row r="36135" x14ac:dyDescent="0.25"/>
    <row r="36136" x14ac:dyDescent="0.25"/>
    <row r="36137" x14ac:dyDescent="0.25"/>
    <row r="36138" x14ac:dyDescent="0.25"/>
    <row r="36139" x14ac:dyDescent="0.25"/>
    <row r="36140" x14ac:dyDescent="0.25"/>
    <row r="36141" x14ac:dyDescent="0.25"/>
    <row r="36142" x14ac:dyDescent="0.25"/>
    <row r="36143" x14ac:dyDescent="0.25"/>
    <row r="36144" x14ac:dyDescent="0.25"/>
    <row r="36145" x14ac:dyDescent="0.25"/>
    <row r="36146" x14ac:dyDescent="0.25"/>
    <row r="36147" x14ac:dyDescent="0.25"/>
    <row r="36148" x14ac:dyDescent="0.25"/>
    <row r="36149" x14ac:dyDescent="0.25"/>
    <row r="36150" x14ac:dyDescent="0.25"/>
    <row r="36151" x14ac:dyDescent="0.25"/>
    <row r="36152" x14ac:dyDescent="0.25"/>
    <row r="36153" x14ac:dyDescent="0.25"/>
    <row r="36154" x14ac:dyDescent="0.25"/>
    <row r="36155" x14ac:dyDescent="0.25"/>
    <row r="36156" x14ac:dyDescent="0.25"/>
    <row r="36157" x14ac:dyDescent="0.25"/>
    <row r="36158" x14ac:dyDescent="0.25"/>
    <row r="36159" x14ac:dyDescent="0.25"/>
    <row r="36160" x14ac:dyDescent="0.25"/>
    <row r="36161" x14ac:dyDescent="0.25"/>
    <row r="36162" x14ac:dyDescent="0.25"/>
    <row r="36163" x14ac:dyDescent="0.25"/>
    <row r="36164" x14ac:dyDescent="0.25"/>
    <row r="36165" x14ac:dyDescent="0.25"/>
    <row r="36166" x14ac:dyDescent="0.25"/>
    <row r="36167" x14ac:dyDescent="0.25"/>
    <row r="36168" x14ac:dyDescent="0.25"/>
    <row r="36169" x14ac:dyDescent="0.25"/>
    <row r="36170" x14ac:dyDescent="0.25"/>
    <row r="36171" x14ac:dyDescent="0.25"/>
    <row r="36172" x14ac:dyDescent="0.25"/>
    <row r="36173" x14ac:dyDescent="0.25"/>
    <row r="36174" x14ac:dyDescent="0.25"/>
    <row r="36175" x14ac:dyDescent="0.25"/>
    <row r="36176" x14ac:dyDescent="0.25"/>
    <row r="36177" x14ac:dyDescent="0.25"/>
    <row r="36178" x14ac:dyDescent="0.25"/>
    <row r="36179" x14ac:dyDescent="0.25"/>
    <row r="36180" x14ac:dyDescent="0.25"/>
    <row r="36181" x14ac:dyDescent="0.25"/>
    <row r="36182" x14ac:dyDescent="0.25"/>
    <row r="36183" x14ac:dyDescent="0.25"/>
    <row r="36184" x14ac:dyDescent="0.25"/>
    <row r="36185" x14ac:dyDescent="0.25"/>
    <row r="36186" x14ac:dyDescent="0.25"/>
    <row r="36187" x14ac:dyDescent="0.25"/>
    <row r="36188" x14ac:dyDescent="0.25"/>
    <row r="36189" x14ac:dyDescent="0.25"/>
    <row r="36190" x14ac:dyDescent="0.25"/>
    <row r="36191" x14ac:dyDescent="0.25"/>
    <row r="36192" x14ac:dyDescent="0.25"/>
    <row r="36193" x14ac:dyDescent="0.25"/>
    <row r="36194" x14ac:dyDescent="0.25"/>
    <row r="36195" x14ac:dyDescent="0.25"/>
    <row r="36196" x14ac:dyDescent="0.25"/>
    <row r="36197" x14ac:dyDescent="0.25"/>
    <row r="36198" x14ac:dyDescent="0.25"/>
    <row r="36199" x14ac:dyDescent="0.25"/>
    <row r="36200" x14ac:dyDescent="0.25"/>
    <row r="36201" x14ac:dyDescent="0.25"/>
    <row r="36202" x14ac:dyDescent="0.25"/>
    <row r="36203" x14ac:dyDescent="0.25"/>
    <row r="36204" x14ac:dyDescent="0.25"/>
    <row r="36205" x14ac:dyDescent="0.25"/>
    <row r="36206" x14ac:dyDescent="0.25"/>
    <row r="36207" x14ac:dyDescent="0.25"/>
    <row r="36208" x14ac:dyDescent="0.25"/>
    <row r="36209" x14ac:dyDescent="0.25"/>
    <row r="36210" x14ac:dyDescent="0.25"/>
    <row r="36211" x14ac:dyDescent="0.25"/>
    <row r="36212" x14ac:dyDescent="0.25"/>
    <row r="36213" x14ac:dyDescent="0.25"/>
    <row r="36214" x14ac:dyDescent="0.25"/>
    <row r="36215" x14ac:dyDescent="0.25"/>
    <row r="36216" x14ac:dyDescent="0.25"/>
    <row r="36217" x14ac:dyDescent="0.25"/>
    <row r="36218" x14ac:dyDescent="0.25"/>
    <row r="36219" x14ac:dyDescent="0.25"/>
    <row r="36220" x14ac:dyDescent="0.25"/>
    <row r="36221" x14ac:dyDescent="0.25"/>
    <row r="36222" x14ac:dyDescent="0.25"/>
    <row r="36223" x14ac:dyDescent="0.25"/>
    <row r="36224" x14ac:dyDescent="0.25"/>
    <row r="36225" x14ac:dyDescent="0.25"/>
    <row r="36226" x14ac:dyDescent="0.25"/>
    <row r="36227" x14ac:dyDescent="0.25"/>
    <row r="36228" x14ac:dyDescent="0.25"/>
    <row r="36229" x14ac:dyDescent="0.25"/>
    <row r="36230" x14ac:dyDescent="0.25"/>
    <row r="36231" x14ac:dyDescent="0.25"/>
    <row r="36232" x14ac:dyDescent="0.25"/>
    <row r="36233" x14ac:dyDescent="0.25"/>
    <row r="36234" x14ac:dyDescent="0.25"/>
    <row r="36235" x14ac:dyDescent="0.25"/>
    <row r="36236" x14ac:dyDescent="0.25"/>
    <row r="36237" x14ac:dyDescent="0.25"/>
    <row r="36238" x14ac:dyDescent="0.25"/>
    <row r="36239" x14ac:dyDescent="0.25"/>
    <row r="36240" x14ac:dyDescent="0.25"/>
    <row r="36241" x14ac:dyDescent="0.25"/>
    <row r="36242" x14ac:dyDescent="0.25"/>
    <row r="36243" x14ac:dyDescent="0.25"/>
    <row r="36244" x14ac:dyDescent="0.25"/>
    <row r="36245" x14ac:dyDescent="0.25"/>
    <row r="36246" x14ac:dyDescent="0.25"/>
    <row r="36247" x14ac:dyDescent="0.25"/>
    <row r="36248" x14ac:dyDescent="0.25"/>
    <row r="36249" x14ac:dyDescent="0.25"/>
    <row r="36250" x14ac:dyDescent="0.25"/>
    <row r="36251" x14ac:dyDescent="0.25"/>
    <row r="36252" x14ac:dyDescent="0.25"/>
    <row r="36253" x14ac:dyDescent="0.25"/>
    <row r="36254" x14ac:dyDescent="0.25"/>
    <row r="36255" x14ac:dyDescent="0.25"/>
    <row r="36256" x14ac:dyDescent="0.25"/>
    <row r="36257" x14ac:dyDescent="0.25"/>
    <row r="36258" x14ac:dyDescent="0.25"/>
    <row r="36259" x14ac:dyDescent="0.25"/>
    <row r="36260" x14ac:dyDescent="0.25"/>
    <row r="36261" x14ac:dyDescent="0.25"/>
    <row r="36262" x14ac:dyDescent="0.25"/>
    <row r="36263" x14ac:dyDescent="0.25"/>
    <row r="36264" x14ac:dyDescent="0.25"/>
    <row r="36265" x14ac:dyDescent="0.25"/>
    <row r="36266" x14ac:dyDescent="0.25"/>
    <row r="36267" x14ac:dyDescent="0.25"/>
    <row r="36268" x14ac:dyDescent="0.25"/>
    <row r="36269" x14ac:dyDescent="0.25"/>
    <row r="36270" x14ac:dyDescent="0.25"/>
    <row r="36271" x14ac:dyDescent="0.25"/>
    <row r="36272" x14ac:dyDescent="0.25"/>
    <row r="36273" x14ac:dyDescent="0.25"/>
    <row r="36274" x14ac:dyDescent="0.25"/>
    <row r="36275" x14ac:dyDescent="0.25"/>
    <row r="36276" x14ac:dyDescent="0.25"/>
    <row r="36277" x14ac:dyDescent="0.25"/>
    <row r="36278" x14ac:dyDescent="0.25"/>
    <row r="36279" x14ac:dyDescent="0.25"/>
    <row r="36280" x14ac:dyDescent="0.25"/>
    <row r="36281" x14ac:dyDescent="0.25"/>
    <row r="36282" x14ac:dyDescent="0.25"/>
    <row r="36283" x14ac:dyDescent="0.25"/>
    <row r="36284" x14ac:dyDescent="0.25"/>
    <row r="36285" x14ac:dyDescent="0.25"/>
    <row r="36286" x14ac:dyDescent="0.25"/>
    <row r="36287" x14ac:dyDescent="0.25"/>
    <row r="36288" x14ac:dyDescent="0.25"/>
    <row r="36289" x14ac:dyDescent="0.25"/>
    <row r="36290" x14ac:dyDescent="0.25"/>
    <row r="36291" x14ac:dyDescent="0.25"/>
    <row r="36292" x14ac:dyDescent="0.25"/>
    <row r="36293" x14ac:dyDescent="0.25"/>
    <row r="36294" x14ac:dyDescent="0.25"/>
    <row r="36295" x14ac:dyDescent="0.25"/>
    <row r="36296" x14ac:dyDescent="0.25"/>
    <row r="36297" x14ac:dyDescent="0.25"/>
    <row r="36298" x14ac:dyDescent="0.25"/>
    <row r="36299" x14ac:dyDescent="0.25"/>
    <row r="36300" x14ac:dyDescent="0.25"/>
    <row r="36301" x14ac:dyDescent="0.25"/>
    <row r="36302" x14ac:dyDescent="0.25"/>
    <row r="36303" x14ac:dyDescent="0.25"/>
    <row r="36304" x14ac:dyDescent="0.25"/>
    <row r="36305" x14ac:dyDescent="0.25"/>
    <row r="36306" x14ac:dyDescent="0.25"/>
    <row r="36307" x14ac:dyDescent="0.25"/>
    <row r="36308" x14ac:dyDescent="0.25"/>
    <row r="36309" x14ac:dyDescent="0.25"/>
    <row r="36310" x14ac:dyDescent="0.25"/>
    <row r="36311" x14ac:dyDescent="0.25"/>
    <row r="36312" x14ac:dyDescent="0.25"/>
    <row r="36313" x14ac:dyDescent="0.25"/>
    <row r="36314" x14ac:dyDescent="0.25"/>
    <row r="36315" x14ac:dyDescent="0.25"/>
    <row r="36316" x14ac:dyDescent="0.25"/>
    <row r="36317" x14ac:dyDescent="0.25"/>
    <row r="36318" x14ac:dyDescent="0.25"/>
    <row r="36319" x14ac:dyDescent="0.25"/>
    <row r="36320" x14ac:dyDescent="0.25"/>
    <row r="36321" x14ac:dyDescent="0.25"/>
    <row r="36322" x14ac:dyDescent="0.25"/>
    <row r="36323" x14ac:dyDescent="0.25"/>
    <row r="36324" x14ac:dyDescent="0.25"/>
    <row r="36325" x14ac:dyDescent="0.25"/>
    <row r="36326" x14ac:dyDescent="0.25"/>
    <row r="36327" x14ac:dyDescent="0.25"/>
    <row r="36328" x14ac:dyDescent="0.25"/>
    <row r="36329" x14ac:dyDescent="0.25"/>
    <row r="36330" x14ac:dyDescent="0.25"/>
    <row r="36331" x14ac:dyDescent="0.25"/>
    <row r="36332" x14ac:dyDescent="0.25"/>
    <row r="36333" x14ac:dyDescent="0.25"/>
    <row r="36334" x14ac:dyDescent="0.25"/>
    <row r="36335" x14ac:dyDescent="0.25"/>
    <row r="36336" x14ac:dyDescent="0.25"/>
    <row r="36337" x14ac:dyDescent="0.25"/>
    <row r="36338" x14ac:dyDescent="0.25"/>
    <row r="36339" x14ac:dyDescent="0.25"/>
    <row r="36340" x14ac:dyDescent="0.25"/>
    <row r="36341" x14ac:dyDescent="0.25"/>
    <row r="36342" x14ac:dyDescent="0.25"/>
    <row r="36343" x14ac:dyDescent="0.25"/>
    <row r="36344" x14ac:dyDescent="0.25"/>
    <row r="36345" x14ac:dyDescent="0.25"/>
    <row r="36346" x14ac:dyDescent="0.25"/>
    <row r="36347" x14ac:dyDescent="0.25"/>
    <row r="36348" x14ac:dyDescent="0.25"/>
    <row r="36349" x14ac:dyDescent="0.25"/>
    <row r="36350" x14ac:dyDescent="0.25"/>
    <row r="36351" x14ac:dyDescent="0.25"/>
    <row r="36352" x14ac:dyDescent="0.25"/>
    <row r="36353" x14ac:dyDescent="0.25"/>
    <row r="36354" x14ac:dyDescent="0.25"/>
    <row r="36355" x14ac:dyDescent="0.25"/>
    <row r="36356" x14ac:dyDescent="0.25"/>
    <row r="36357" x14ac:dyDescent="0.25"/>
    <row r="36358" x14ac:dyDescent="0.25"/>
    <row r="36359" x14ac:dyDescent="0.25"/>
    <row r="36360" x14ac:dyDescent="0.25"/>
    <row r="36361" x14ac:dyDescent="0.25"/>
    <row r="36362" x14ac:dyDescent="0.25"/>
    <row r="36363" x14ac:dyDescent="0.25"/>
    <row r="36364" x14ac:dyDescent="0.25"/>
    <row r="36365" x14ac:dyDescent="0.25"/>
    <row r="36366" x14ac:dyDescent="0.25"/>
    <row r="36367" x14ac:dyDescent="0.25"/>
    <row r="36368" x14ac:dyDescent="0.25"/>
    <row r="36369" x14ac:dyDescent="0.25"/>
    <row r="36370" x14ac:dyDescent="0.25"/>
    <row r="36371" x14ac:dyDescent="0.25"/>
    <row r="36372" x14ac:dyDescent="0.25"/>
    <row r="36373" x14ac:dyDescent="0.25"/>
    <row r="36374" x14ac:dyDescent="0.25"/>
    <row r="36375" x14ac:dyDescent="0.25"/>
    <row r="36376" x14ac:dyDescent="0.25"/>
    <row r="36377" x14ac:dyDescent="0.25"/>
    <row r="36378" x14ac:dyDescent="0.25"/>
    <row r="36379" x14ac:dyDescent="0.25"/>
    <row r="36380" x14ac:dyDescent="0.25"/>
    <row r="36381" x14ac:dyDescent="0.25"/>
    <row r="36382" x14ac:dyDescent="0.25"/>
    <row r="36383" x14ac:dyDescent="0.25"/>
    <row r="36384" x14ac:dyDescent="0.25"/>
    <row r="36385" x14ac:dyDescent="0.25"/>
    <row r="36386" x14ac:dyDescent="0.25"/>
    <row r="36387" x14ac:dyDescent="0.25"/>
    <row r="36388" x14ac:dyDescent="0.25"/>
    <row r="36389" x14ac:dyDescent="0.25"/>
    <row r="36390" x14ac:dyDescent="0.25"/>
    <row r="36391" x14ac:dyDescent="0.25"/>
    <row r="36392" x14ac:dyDescent="0.25"/>
    <row r="36393" x14ac:dyDescent="0.25"/>
    <row r="36394" x14ac:dyDescent="0.25"/>
    <row r="36395" x14ac:dyDescent="0.25"/>
    <row r="36396" x14ac:dyDescent="0.25"/>
    <row r="36397" x14ac:dyDescent="0.25"/>
    <row r="36398" x14ac:dyDescent="0.25"/>
    <row r="36399" x14ac:dyDescent="0.25"/>
    <row r="36400" x14ac:dyDescent="0.25"/>
    <row r="36401" x14ac:dyDescent="0.25"/>
    <row r="36402" x14ac:dyDescent="0.25"/>
    <row r="36403" x14ac:dyDescent="0.25"/>
    <row r="36404" x14ac:dyDescent="0.25"/>
    <row r="36405" x14ac:dyDescent="0.25"/>
    <row r="36406" x14ac:dyDescent="0.25"/>
    <row r="36407" x14ac:dyDescent="0.25"/>
    <row r="36408" x14ac:dyDescent="0.25"/>
    <row r="36409" x14ac:dyDescent="0.25"/>
    <row r="36410" x14ac:dyDescent="0.25"/>
    <row r="36411" x14ac:dyDescent="0.25"/>
    <row r="36412" x14ac:dyDescent="0.25"/>
    <row r="36413" x14ac:dyDescent="0.25"/>
    <row r="36414" x14ac:dyDescent="0.25"/>
    <row r="36415" x14ac:dyDescent="0.25"/>
    <row r="36416" x14ac:dyDescent="0.25"/>
    <row r="36417" x14ac:dyDescent="0.25"/>
    <row r="36418" x14ac:dyDescent="0.25"/>
    <row r="36419" x14ac:dyDescent="0.25"/>
    <row r="36420" x14ac:dyDescent="0.25"/>
    <row r="36421" x14ac:dyDescent="0.25"/>
    <row r="36422" x14ac:dyDescent="0.25"/>
    <row r="36423" x14ac:dyDescent="0.25"/>
    <row r="36424" x14ac:dyDescent="0.25"/>
    <row r="36425" x14ac:dyDescent="0.25"/>
    <row r="36426" x14ac:dyDescent="0.25"/>
    <row r="36427" x14ac:dyDescent="0.25"/>
    <row r="36428" x14ac:dyDescent="0.25"/>
    <row r="36429" x14ac:dyDescent="0.25"/>
    <row r="36430" x14ac:dyDescent="0.25"/>
    <row r="36431" x14ac:dyDescent="0.25"/>
    <row r="36432" x14ac:dyDescent="0.25"/>
    <row r="36433" x14ac:dyDescent="0.25"/>
    <row r="36434" x14ac:dyDescent="0.25"/>
    <row r="36435" x14ac:dyDescent="0.25"/>
    <row r="36436" x14ac:dyDescent="0.25"/>
    <row r="36437" x14ac:dyDescent="0.25"/>
    <row r="36438" x14ac:dyDescent="0.25"/>
    <row r="36439" x14ac:dyDescent="0.25"/>
    <row r="36440" x14ac:dyDescent="0.25"/>
    <row r="36441" x14ac:dyDescent="0.25"/>
    <row r="36442" x14ac:dyDescent="0.25"/>
    <row r="36443" x14ac:dyDescent="0.25"/>
    <row r="36444" x14ac:dyDescent="0.25"/>
    <row r="36445" x14ac:dyDescent="0.25"/>
    <row r="36446" x14ac:dyDescent="0.25"/>
    <row r="36447" x14ac:dyDescent="0.25"/>
    <row r="36448" x14ac:dyDescent="0.25"/>
    <row r="36449" x14ac:dyDescent="0.25"/>
    <row r="36450" x14ac:dyDescent="0.25"/>
    <row r="36451" x14ac:dyDescent="0.25"/>
    <row r="36452" x14ac:dyDescent="0.25"/>
    <row r="36453" x14ac:dyDescent="0.25"/>
    <row r="36454" x14ac:dyDescent="0.25"/>
    <row r="36455" x14ac:dyDescent="0.25"/>
    <row r="36456" x14ac:dyDescent="0.25"/>
    <row r="36457" x14ac:dyDescent="0.25"/>
    <row r="36458" x14ac:dyDescent="0.25"/>
    <row r="36459" x14ac:dyDescent="0.25"/>
    <row r="36460" x14ac:dyDescent="0.25"/>
    <row r="36461" x14ac:dyDescent="0.25"/>
    <row r="36462" x14ac:dyDescent="0.25"/>
    <row r="36463" x14ac:dyDescent="0.25"/>
    <row r="36464" x14ac:dyDescent="0.25"/>
    <row r="36465" x14ac:dyDescent="0.25"/>
    <row r="36466" x14ac:dyDescent="0.25"/>
    <row r="36467" x14ac:dyDescent="0.25"/>
    <row r="36468" x14ac:dyDescent="0.25"/>
    <row r="36469" x14ac:dyDescent="0.25"/>
    <row r="36470" x14ac:dyDescent="0.25"/>
    <row r="36471" x14ac:dyDescent="0.25"/>
    <row r="36472" x14ac:dyDescent="0.25"/>
    <row r="36473" x14ac:dyDescent="0.25"/>
    <row r="36474" x14ac:dyDescent="0.25"/>
    <row r="36475" x14ac:dyDescent="0.25"/>
    <row r="36476" x14ac:dyDescent="0.25"/>
    <row r="36477" x14ac:dyDescent="0.25"/>
    <row r="36478" x14ac:dyDescent="0.25"/>
    <row r="36479" x14ac:dyDescent="0.25"/>
    <row r="36480" x14ac:dyDescent="0.25"/>
    <row r="36481" x14ac:dyDescent="0.25"/>
    <row r="36482" x14ac:dyDescent="0.25"/>
    <row r="36483" x14ac:dyDescent="0.25"/>
    <row r="36484" x14ac:dyDescent="0.25"/>
    <row r="36485" x14ac:dyDescent="0.25"/>
    <row r="36486" x14ac:dyDescent="0.25"/>
    <row r="36487" x14ac:dyDescent="0.25"/>
    <row r="36488" x14ac:dyDescent="0.25"/>
    <row r="36489" x14ac:dyDescent="0.25"/>
    <row r="36490" x14ac:dyDescent="0.25"/>
    <row r="36491" x14ac:dyDescent="0.25"/>
    <row r="36492" x14ac:dyDescent="0.25"/>
    <row r="36493" x14ac:dyDescent="0.25"/>
    <row r="36494" x14ac:dyDescent="0.25"/>
    <row r="36495" x14ac:dyDescent="0.25"/>
    <row r="36496" x14ac:dyDescent="0.25"/>
    <row r="36497" x14ac:dyDescent="0.25"/>
    <row r="36498" x14ac:dyDescent="0.25"/>
    <row r="36499" x14ac:dyDescent="0.25"/>
    <row r="36500" x14ac:dyDescent="0.25"/>
    <row r="36501" x14ac:dyDescent="0.25"/>
    <row r="36502" x14ac:dyDescent="0.25"/>
    <row r="36503" x14ac:dyDescent="0.25"/>
    <row r="36504" x14ac:dyDescent="0.25"/>
    <row r="36505" x14ac:dyDescent="0.25"/>
    <row r="36506" x14ac:dyDescent="0.25"/>
    <row r="36507" x14ac:dyDescent="0.25"/>
    <row r="36508" x14ac:dyDescent="0.25"/>
    <row r="36509" x14ac:dyDescent="0.25"/>
    <row r="36510" x14ac:dyDescent="0.25"/>
    <row r="36511" x14ac:dyDescent="0.25"/>
    <row r="36512" x14ac:dyDescent="0.25"/>
    <row r="36513" x14ac:dyDescent="0.25"/>
    <row r="36514" x14ac:dyDescent="0.25"/>
    <row r="36515" x14ac:dyDescent="0.25"/>
    <row r="36516" x14ac:dyDescent="0.25"/>
    <row r="36517" x14ac:dyDescent="0.25"/>
    <row r="36518" x14ac:dyDescent="0.25"/>
    <row r="36519" x14ac:dyDescent="0.25"/>
    <row r="36520" x14ac:dyDescent="0.25"/>
    <row r="36521" x14ac:dyDescent="0.25"/>
    <row r="36522" x14ac:dyDescent="0.25"/>
    <row r="36523" x14ac:dyDescent="0.25"/>
    <row r="36524" x14ac:dyDescent="0.25"/>
    <row r="36525" x14ac:dyDescent="0.25"/>
    <row r="36526" x14ac:dyDescent="0.25"/>
    <row r="36527" x14ac:dyDescent="0.25"/>
    <row r="36528" x14ac:dyDescent="0.25"/>
    <row r="36529" x14ac:dyDescent="0.25"/>
    <row r="36530" x14ac:dyDescent="0.25"/>
    <row r="36531" x14ac:dyDescent="0.25"/>
    <row r="36532" x14ac:dyDescent="0.25"/>
    <row r="36533" x14ac:dyDescent="0.25"/>
    <row r="36534" x14ac:dyDescent="0.25"/>
    <row r="36535" x14ac:dyDescent="0.25"/>
    <row r="36536" x14ac:dyDescent="0.25"/>
    <row r="36537" x14ac:dyDescent="0.25"/>
    <row r="36538" x14ac:dyDescent="0.25"/>
    <row r="36539" x14ac:dyDescent="0.25"/>
    <row r="36540" x14ac:dyDescent="0.25"/>
    <row r="36541" x14ac:dyDescent="0.25"/>
    <row r="36542" x14ac:dyDescent="0.25"/>
    <row r="36543" x14ac:dyDescent="0.25"/>
    <row r="36544" x14ac:dyDescent="0.25"/>
    <row r="36545" x14ac:dyDescent="0.25"/>
    <row r="36546" x14ac:dyDescent="0.25"/>
    <row r="36547" x14ac:dyDescent="0.25"/>
    <row r="36548" x14ac:dyDescent="0.25"/>
    <row r="36549" x14ac:dyDescent="0.25"/>
    <row r="36550" x14ac:dyDescent="0.25"/>
    <row r="36551" x14ac:dyDescent="0.25"/>
    <row r="36552" x14ac:dyDescent="0.25"/>
    <row r="36553" x14ac:dyDescent="0.25"/>
    <row r="36554" x14ac:dyDescent="0.25"/>
    <row r="36555" x14ac:dyDescent="0.25"/>
    <row r="36556" x14ac:dyDescent="0.25"/>
    <row r="36557" x14ac:dyDescent="0.25"/>
    <row r="36558" x14ac:dyDescent="0.25"/>
    <row r="36559" x14ac:dyDescent="0.25"/>
    <row r="36560" x14ac:dyDescent="0.25"/>
    <row r="36561" x14ac:dyDescent="0.25"/>
    <row r="36562" x14ac:dyDescent="0.25"/>
    <row r="36563" x14ac:dyDescent="0.25"/>
    <row r="36564" x14ac:dyDescent="0.25"/>
    <row r="36565" x14ac:dyDescent="0.25"/>
    <row r="36566" x14ac:dyDescent="0.25"/>
    <row r="36567" x14ac:dyDescent="0.25"/>
    <row r="36568" x14ac:dyDescent="0.25"/>
    <row r="36569" x14ac:dyDescent="0.25"/>
    <row r="36570" x14ac:dyDescent="0.25"/>
    <row r="36571" x14ac:dyDescent="0.25"/>
    <row r="36572" x14ac:dyDescent="0.25"/>
    <row r="36573" x14ac:dyDescent="0.25"/>
    <row r="36574" x14ac:dyDescent="0.25"/>
    <row r="36575" x14ac:dyDescent="0.25"/>
    <row r="36576" x14ac:dyDescent="0.25"/>
    <row r="36577" x14ac:dyDescent="0.25"/>
    <row r="36578" x14ac:dyDescent="0.25"/>
    <row r="36579" x14ac:dyDescent="0.25"/>
    <row r="36580" x14ac:dyDescent="0.25"/>
    <row r="36581" x14ac:dyDescent="0.25"/>
    <row r="36582" x14ac:dyDescent="0.25"/>
    <row r="36583" x14ac:dyDescent="0.25"/>
    <row r="36584" x14ac:dyDescent="0.25"/>
    <row r="36585" x14ac:dyDescent="0.25"/>
    <row r="36586" x14ac:dyDescent="0.25"/>
    <row r="36587" x14ac:dyDescent="0.25"/>
    <row r="36588" x14ac:dyDescent="0.25"/>
    <row r="36589" x14ac:dyDescent="0.25"/>
    <row r="36590" x14ac:dyDescent="0.25"/>
    <row r="36591" x14ac:dyDescent="0.25"/>
    <row r="36592" x14ac:dyDescent="0.25"/>
    <row r="36593" x14ac:dyDescent="0.25"/>
    <row r="36594" x14ac:dyDescent="0.25"/>
    <row r="36595" x14ac:dyDescent="0.25"/>
    <row r="36596" x14ac:dyDescent="0.25"/>
    <row r="36597" x14ac:dyDescent="0.25"/>
    <row r="36598" x14ac:dyDescent="0.25"/>
    <row r="36599" x14ac:dyDescent="0.25"/>
    <row r="36600" x14ac:dyDescent="0.25"/>
    <row r="36601" x14ac:dyDescent="0.25"/>
    <row r="36602" x14ac:dyDescent="0.25"/>
    <row r="36603" x14ac:dyDescent="0.25"/>
    <row r="36604" x14ac:dyDescent="0.25"/>
    <row r="36605" x14ac:dyDescent="0.25"/>
    <row r="36606" x14ac:dyDescent="0.25"/>
    <row r="36607" x14ac:dyDescent="0.25"/>
    <row r="36608" x14ac:dyDescent="0.25"/>
    <row r="36609" x14ac:dyDescent="0.25"/>
    <row r="36610" x14ac:dyDescent="0.25"/>
    <row r="36611" x14ac:dyDescent="0.25"/>
    <row r="36612" x14ac:dyDescent="0.25"/>
    <row r="36613" x14ac:dyDescent="0.25"/>
    <row r="36614" x14ac:dyDescent="0.25"/>
    <row r="36615" x14ac:dyDescent="0.25"/>
    <row r="36616" x14ac:dyDescent="0.25"/>
    <row r="36617" x14ac:dyDescent="0.25"/>
    <row r="36618" x14ac:dyDescent="0.25"/>
    <row r="36619" x14ac:dyDescent="0.25"/>
    <row r="36620" x14ac:dyDescent="0.25"/>
    <row r="36621" x14ac:dyDescent="0.25"/>
    <row r="36622" x14ac:dyDescent="0.25"/>
    <row r="36623" x14ac:dyDescent="0.25"/>
    <row r="36624" x14ac:dyDescent="0.25"/>
    <row r="36625" x14ac:dyDescent="0.25"/>
    <row r="36626" x14ac:dyDescent="0.25"/>
    <row r="36627" x14ac:dyDescent="0.25"/>
    <row r="36628" x14ac:dyDescent="0.25"/>
    <row r="36629" x14ac:dyDescent="0.25"/>
    <row r="36630" x14ac:dyDescent="0.25"/>
    <row r="36631" x14ac:dyDescent="0.25"/>
    <row r="36632" x14ac:dyDescent="0.25"/>
    <row r="36633" x14ac:dyDescent="0.25"/>
    <row r="36634" x14ac:dyDescent="0.25"/>
    <row r="36635" x14ac:dyDescent="0.25"/>
    <row r="36636" x14ac:dyDescent="0.25"/>
    <row r="36637" x14ac:dyDescent="0.25"/>
    <row r="36638" x14ac:dyDescent="0.25"/>
    <row r="36639" x14ac:dyDescent="0.25"/>
    <row r="36640" x14ac:dyDescent="0.25"/>
    <row r="36641" x14ac:dyDescent="0.25"/>
    <row r="36642" x14ac:dyDescent="0.25"/>
    <row r="36643" x14ac:dyDescent="0.25"/>
    <row r="36644" x14ac:dyDescent="0.25"/>
    <row r="36645" x14ac:dyDescent="0.25"/>
    <row r="36646" x14ac:dyDescent="0.25"/>
    <row r="36647" x14ac:dyDescent="0.25"/>
    <row r="36648" x14ac:dyDescent="0.25"/>
    <row r="36649" x14ac:dyDescent="0.25"/>
    <row r="36650" x14ac:dyDescent="0.25"/>
    <row r="36651" x14ac:dyDescent="0.25"/>
    <row r="36652" x14ac:dyDescent="0.25"/>
    <row r="36653" x14ac:dyDescent="0.25"/>
    <row r="36654" x14ac:dyDescent="0.25"/>
    <row r="36655" x14ac:dyDescent="0.25"/>
    <row r="36656" x14ac:dyDescent="0.25"/>
    <row r="36657" x14ac:dyDescent="0.25"/>
    <row r="36658" x14ac:dyDescent="0.25"/>
    <row r="36659" x14ac:dyDescent="0.25"/>
    <row r="36660" x14ac:dyDescent="0.25"/>
    <row r="36661" x14ac:dyDescent="0.25"/>
    <row r="36662" x14ac:dyDescent="0.25"/>
    <row r="36663" x14ac:dyDescent="0.25"/>
    <row r="36664" x14ac:dyDescent="0.25"/>
    <row r="36665" x14ac:dyDescent="0.25"/>
    <row r="36666" x14ac:dyDescent="0.25"/>
    <row r="36667" x14ac:dyDescent="0.25"/>
    <row r="36668" x14ac:dyDescent="0.25"/>
    <row r="36669" x14ac:dyDescent="0.25"/>
    <row r="36670" x14ac:dyDescent="0.25"/>
    <row r="36671" x14ac:dyDescent="0.25"/>
    <row r="36672" x14ac:dyDescent="0.25"/>
    <row r="36673" x14ac:dyDescent="0.25"/>
    <row r="36674" x14ac:dyDescent="0.25"/>
    <row r="36675" x14ac:dyDescent="0.25"/>
    <row r="36676" x14ac:dyDescent="0.25"/>
    <row r="36677" x14ac:dyDescent="0.25"/>
    <row r="36678" x14ac:dyDescent="0.25"/>
    <row r="36679" x14ac:dyDescent="0.25"/>
    <row r="36680" x14ac:dyDescent="0.25"/>
    <row r="36681" x14ac:dyDescent="0.25"/>
    <row r="36682" x14ac:dyDescent="0.25"/>
    <row r="36683" x14ac:dyDescent="0.25"/>
    <row r="36684" x14ac:dyDescent="0.25"/>
    <row r="36685" x14ac:dyDescent="0.25"/>
    <row r="36686" x14ac:dyDescent="0.25"/>
    <row r="36687" x14ac:dyDescent="0.25"/>
    <row r="36688" x14ac:dyDescent="0.25"/>
    <row r="36689" x14ac:dyDescent="0.25"/>
    <row r="36690" x14ac:dyDescent="0.25"/>
    <row r="36691" x14ac:dyDescent="0.25"/>
    <row r="36692" x14ac:dyDescent="0.25"/>
    <row r="36693" x14ac:dyDescent="0.25"/>
    <row r="36694" x14ac:dyDescent="0.25"/>
    <row r="36695" x14ac:dyDescent="0.25"/>
    <row r="36696" x14ac:dyDescent="0.25"/>
    <row r="36697" x14ac:dyDescent="0.25"/>
    <row r="36698" x14ac:dyDescent="0.25"/>
    <row r="36699" x14ac:dyDescent="0.25"/>
    <row r="36700" x14ac:dyDescent="0.25"/>
    <row r="36701" x14ac:dyDescent="0.25"/>
    <row r="36702" x14ac:dyDescent="0.25"/>
    <row r="36703" x14ac:dyDescent="0.25"/>
    <row r="36704" x14ac:dyDescent="0.25"/>
    <row r="36705" x14ac:dyDescent="0.25"/>
    <row r="36706" x14ac:dyDescent="0.25"/>
    <row r="36707" x14ac:dyDescent="0.25"/>
    <row r="36708" x14ac:dyDescent="0.25"/>
    <row r="36709" x14ac:dyDescent="0.25"/>
    <row r="36710" x14ac:dyDescent="0.25"/>
    <row r="36711" x14ac:dyDescent="0.25"/>
    <row r="36712" x14ac:dyDescent="0.25"/>
    <row r="36713" x14ac:dyDescent="0.25"/>
    <row r="36714" x14ac:dyDescent="0.25"/>
    <row r="36715" x14ac:dyDescent="0.25"/>
    <row r="36716" x14ac:dyDescent="0.25"/>
    <row r="36717" x14ac:dyDescent="0.25"/>
    <row r="36718" x14ac:dyDescent="0.25"/>
    <row r="36719" x14ac:dyDescent="0.25"/>
    <row r="36720" x14ac:dyDescent="0.25"/>
    <row r="36721" x14ac:dyDescent="0.25"/>
    <row r="36722" x14ac:dyDescent="0.25"/>
    <row r="36723" x14ac:dyDescent="0.25"/>
    <row r="36724" x14ac:dyDescent="0.25"/>
    <row r="36725" x14ac:dyDescent="0.25"/>
    <row r="36726" x14ac:dyDescent="0.25"/>
    <row r="36727" x14ac:dyDescent="0.25"/>
    <row r="36728" x14ac:dyDescent="0.25"/>
    <row r="36729" x14ac:dyDescent="0.25"/>
    <row r="36730" x14ac:dyDescent="0.25"/>
    <row r="36731" x14ac:dyDescent="0.25"/>
    <row r="36732" x14ac:dyDescent="0.25"/>
    <row r="36733" x14ac:dyDescent="0.25"/>
    <row r="36734" x14ac:dyDescent="0.25"/>
    <row r="36735" x14ac:dyDescent="0.25"/>
    <row r="36736" x14ac:dyDescent="0.25"/>
    <row r="36737" x14ac:dyDescent="0.25"/>
    <row r="36738" x14ac:dyDescent="0.25"/>
    <row r="36739" x14ac:dyDescent="0.25"/>
    <row r="36740" x14ac:dyDescent="0.25"/>
    <row r="36741" x14ac:dyDescent="0.25"/>
    <row r="36742" x14ac:dyDescent="0.25"/>
    <row r="36743" x14ac:dyDescent="0.25"/>
    <row r="36744" x14ac:dyDescent="0.25"/>
    <row r="36745" x14ac:dyDescent="0.25"/>
    <row r="36746" x14ac:dyDescent="0.25"/>
    <row r="36747" x14ac:dyDescent="0.25"/>
    <row r="36748" x14ac:dyDescent="0.25"/>
    <row r="36749" x14ac:dyDescent="0.25"/>
    <row r="36750" x14ac:dyDescent="0.25"/>
    <row r="36751" x14ac:dyDescent="0.25"/>
    <row r="36752" x14ac:dyDescent="0.25"/>
    <row r="36753" x14ac:dyDescent="0.25"/>
    <row r="36754" x14ac:dyDescent="0.25"/>
    <row r="36755" x14ac:dyDescent="0.25"/>
    <row r="36756" x14ac:dyDescent="0.25"/>
    <row r="36757" x14ac:dyDescent="0.25"/>
    <row r="36758" x14ac:dyDescent="0.25"/>
    <row r="36759" x14ac:dyDescent="0.25"/>
    <row r="36760" x14ac:dyDescent="0.25"/>
    <row r="36761" x14ac:dyDescent="0.25"/>
    <row r="36762" x14ac:dyDescent="0.25"/>
    <row r="36763" x14ac:dyDescent="0.25"/>
    <row r="36764" x14ac:dyDescent="0.25"/>
    <row r="36765" x14ac:dyDescent="0.25"/>
    <row r="36766" x14ac:dyDescent="0.25"/>
    <row r="36767" x14ac:dyDescent="0.25"/>
    <row r="36768" x14ac:dyDescent="0.25"/>
    <row r="36769" x14ac:dyDescent="0.25"/>
    <row r="36770" x14ac:dyDescent="0.25"/>
    <row r="36771" x14ac:dyDescent="0.25"/>
    <row r="36772" x14ac:dyDescent="0.25"/>
    <row r="36773" x14ac:dyDescent="0.25"/>
    <row r="36774" x14ac:dyDescent="0.25"/>
    <row r="36775" x14ac:dyDescent="0.25"/>
    <row r="36776" x14ac:dyDescent="0.25"/>
    <row r="36777" x14ac:dyDescent="0.25"/>
    <row r="36778" x14ac:dyDescent="0.25"/>
    <row r="36779" x14ac:dyDescent="0.25"/>
    <row r="36780" x14ac:dyDescent="0.25"/>
    <row r="36781" x14ac:dyDescent="0.25"/>
    <row r="36782" x14ac:dyDescent="0.25"/>
    <row r="36783" x14ac:dyDescent="0.25"/>
    <row r="36784" x14ac:dyDescent="0.25"/>
    <row r="36785" x14ac:dyDescent="0.25"/>
    <row r="36786" x14ac:dyDescent="0.25"/>
    <row r="36787" x14ac:dyDescent="0.25"/>
    <row r="36788" x14ac:dyDescent="0.25"/>
    <row r="36789" x14ac:dyDescent="0.25"/>
    <row r="36790" x14ac:dyDescent="0.25"/>
    <row r="36791" x14ac:dyDescent="0.25"/>
    <row r="36792" x14ac:dyDescent="0.25"/>
    <row r="36793" x14ac:dyDescent="0.25"/>
    <row r="36794" x14ac:dyDescent="0.25"/>
    <row r="36795" x14ac:dyDescent="0.25"/>
    <row r="36796" x14ac:dyDescent="0.25"/>
    <row r="36797" x14ac:dyDescent="0.25"/>
    <row r="36798" x14ac:dyDescent="0.25"/>
    <row r="36799" x14ac:dyDescent="0.25"/>
    <row r="36800" x14ac:dyDescent="0.25"/>
    <row r="36801" x14ac:dyDescent="0.25"/>
    <row r="36802" x14ac:dyDescent="0.25"/>
    <row r="36803" x14ac:dyDescent="0.25"/>
    <row r="36804" x14ac:dyDescent="0.25"/>
    <row r="36805" x14ac:dyDescent="0.25"/>
    <row r="36806" x14ac:dyDescent="0.25"/>
    <row r="36807" x14ac:dyDescent="0.25"/>
    <row r="36808" x14ac:dyDescent="0.25"/>
    <row r="36809" x14ac:dyDescent="0.25"/>
    <row r="36810" x14ac:dyDescent="0.25"/>
    <row r="36811" x14ac:dyDescent="0.25"/>
    <row r="36812" x14ac:dyDescent="0.25"/>
    <row r="36813" x14ac:dyDescent="0.25"/>
    <row r="36814" x14ac:dyDescent="0.25"/>
    <row r="36815" x14ac:dyDescent="0.25"/>
    <row r="36816" x14ac:dyDescent="0.25"/>
    <row r="36817" x14ac:dyDescent="0.25"/>
    <row r="36818" x14ac:dyDescent="0.25"/>
    <row r="36819" x14ac:dyDescent="0.25"/>
    <row r="36820" x14ac:dyDescent="0.25"/>
    <row r="36821" x14ac:dyDescent="0.25"/>
    <row r="36822" x14ac:dyDescent="0.25"/>
    <row r="36823" x14ac:dyDescent="0.25"/>
    <row r="36824" x14ac:dyDescent="0.25"/>
    <row r="36825" x14ac:dyDescent="0.25"/>
    <row r="36826" x14ac:dyDescent="0.25"/>
    <row r="36827" x14ac:dyDescent="0.25"/>
    <row r="36828" x14ac:dyDescent="0.25"/>
    <row r="36829" x14ac:dyDescent="0.25"/>
    <row r="36830" x14ac:dyDescent="0.25"/>
    <row r="36831" x14ac:dyDescent="0.25"/>
    <row r="36832" x14ac:dyDescent="0.25"/>
    <row r="36833" x14ac:dyDescent="0.25"/>
    <row r="36834" x14ac:dyDescent="0.25"/>
    <row r="36835" x14ac:dyDescent="0.25"/>
    <row r="36836" x14ac:dyDescent="0.25"/>
    <row r="36837" x14ac:dyDescent="0.25"/>
    <row r="36838" x14ac:dyDescent="0.25"/>
    <row r="36839" x14ac:dyDescent="0.25"/>
    <row r="36840" x14ac:dyDescent="0.25"/>
    <row r="36841" x14ac:dyDescent="0.25"/>
    <row r="36842" x14ac:dyDescent="0.25"/>
    <row r="36843" x14ac:dyDescent="0.25"/>
    <row r="36844" x14ac:dyDescent="0.25"/>
    <row r="36845" x14ac:dyDescent="0.25"/>
    <row r="36846" x14ac:dyDescent="0.25"/>
    <row r="36847" x14ac:dyDescent="0.25"/>
    <row r="36848" x14ac:dyDescent="0.25"/>
    <row r="36849" x14ac:dyDescent="0.25"/>
    <row r="36850" x14ac:dyDescent="0.25"/>
    <row r="36851" x14ac:dyDescent="0.25"/>
    <row r="36852" x14ac:dyDescent="0.25"/>
    <row r="36853" x14ac:dyDescent="0.25"/>
    <row r="36854" x14ac:dyDescent="0.25"/>
    <row r="36855" x14ac:dyDescent="0.25"/>
    <row r="36856" x14ac:dyDescent="0.25"/>
    <row r="36857" x14ac:dyDescent="0.25"/>
    <row r="36858" x14ac:dyDescent="0.25"/>
    <row r="36859" x14ac:dyDescent="0.25"/>
    <row r="36860" x14ac:dyDescent="0.25"/>
    <row r="36861" x14ac:dyDescent="0.25"/>
    <row r="36862" x14ac:dyDescent="0.25"/>
    <row r="36863" x14ac:dyDescent="0.25"/>
    <row r="36864" x14ac:dyDescent="0.25"/>
    <row r="36865" x14ac:dyDescent="0.25"/>
    <row r="36866" x14ac:dyDescent="0.25"/>
    <row r="36867" x14ac:dyDescent="0.25"/>
    <row r="36868" x14ac:dyDescent="0.25"/>
    <row r="36869" x14ac:dyDescent="0.25"/>
    <row r="36870" x14ac:dyDescent="0.25"/>
    <row r="36871" x14ac:dyDescent="0.25"/>
    <row r="36872" x14ac:dyDescent="0.25"/>
    <row r="36873" x14ac:dyDescent="0.25"/>
    <row r="36874" x14ac:dyDescent="0.25"/>
    <row r="36875" x14ac:dyDescent="0.25"/>
    <row r="36876" x14ac:dyDescent="0.25"/>
    <row r="36877" x14ac:dyDescent="0.25"/>
    <row r="36878" x14ac:dyDescent="0.25"/>
    <row r="36879" x14ac:dyDescent="0.25"/>
    <row r="36880" x14ac:dyDescent="0.25"/>
    <row r="36881" x14ac:dyDescent="0.25"/>
    <row r="36882" x14ac:dyDescent="0.25"/>
    <row r="36883" x14ac:dyDescent="0.25"/>
    <row r="36884" x14ac:dyDescent="0.25"/>
    <row r="36885" x14ac:dyDescent="0.25"/>
    <row r="36886" x14ac:dyDescent="0.25"/>
    <row r="36887" x14ac:dyDescent="0.25"/>
    <row r="36888" x14ac:dyDescent="0.25"/>
    <row r="36889" x14ac:dyDescent="0.25"/>
    <row r="36890" x14ac:dyDescent="0.25"/>
    <row r="36891" x14ac:dyDescent="0.25"/>
    <row r="36892" x14ac:dyDescent="0.25"/>
    <row r="36893" x14ac:dyDescent="0.25"/>
    <row r="36894" x14ac:dyDescent="0.25"/>
    <row r="36895" x14ac:dyDescent="0.25"/>
    <row r="36896" x14ac:dyDescent="0.25"/>
    <row r="36897" x14ac:dyDescent="0.25"/>
    <row r="36898" x14ac:dyDescent="0.25"/>
    <row r="36899" x14ac:dyDescent="0.25"/>
    <row r="36900" x14ac:dyDescent="0.25"/>
    <row r="36901" x14ac:dyDescent="0.25"/>
    <row r="36902" x14ac:dyDescent="0.25"/>
    <row r="36903" x14ac:dyDescent="0.25"/>
    <row r="36904" x14ac:dyDescent="0.25"/>
    <row r="36905" x14ac:dyDescent="0.25"/>
    <row r="36906" x14ac:dyDescent="0.25"/>
    <row r="36907" x14ac:dyDescent="0.25"/>
    <row r="36908" x14ac:dyDescent="0.25"/>
    <row r="36909" x14ac:dyDescent="0.25"/>
    <row r="36910" x14ac:dyDescent="0.25"/>
    <row r="36911" x14ac:dyDescent="0.25"/>
    <row r="36912" x14ac:dyDescent="0.25"/>
    <row r="36913" x14ac:dyDescent="0.25"/>
    <row r="36914" x14ac:dyDescent="0.25"/>
    <row r="36915" x14ac:dyDescent="0.25"/>
    <row r="36916" x14ac:dyDescent="0.25"/>
    <row r="36917" x14ac:dyDescent="0.25"/>
    <row r="36918" x14ac:dyDescent="0.25"/>
    <row r="36919" x14ac:dyDescent="0.25"/>
    <row r="36920" x14ac:dyDescent="0.25"/>
    <row r="36921" x14ac:dyDescent="0.25"/>
    <row r="36922" x14ac:dyDescent="0.25"/>
    <row r="36923" x14ac:dyDescent="0.25"/>
    <row r="36924" x14ac:dyDescent="0.25"/>
    <row r="36925" x14ac:dyDescent="0.25"/>
    <row r="36926" x14ac:dyDescent="0.25"/>
    <row r="36927" x14ac:dyDescent="0.25"/>
    <row r="36928" x14ac:dyDescent="0.25"/>
    <row r="36929" x14ac:dyDescent="0.25"/>
    <row r="36930" x14ac:dyDescent="0.25"/>
    <row r="36931" x14ac:dyDescent="0.25"/>
    <row r="36932" x14ac:dyDescent="0.25"/>
    <row r="36933" x14ac:dyDescent="0.25"/>
    <row r="36934" x14ac:dyDescent="0.25"/>
    <row r="36935" x14ac:dyDescent="0.25"/>
    <row r="36936" x14ac:dyDescent="0.25"/>
    <row r="36937" x14ac:dyDescent="0.25"/>
    <row r="36938" x14ac:dyDescent="0.25"/>
    <row r="36939" x14ac:dyDescent="0.25"/>
    <row r="36940" x14ac:dyDescent="0.25"/>
    <row r="36941" x14ac:dyDescent="0.25"/>
    <row r="36942" x14ac:dyDescent="0.25"/>
    <row r="36943" x14ac:dyDescent="0.25"/>
    <row r="36944" x14ac:dyDescent="0.25"/>
    <row r="36945" x14ac:dyDescent="0.25"/>
    <row r="36946" x14ac:dyDescent="0.25"/>
    <row r="36947" x14ac:dyDescent="0.25"/>
    <row r="36948" x14ac:dyDescent="0.25"/>
    <row r="36949" x14ac:dyDescent="0.25"/>
    <row r="36950" x14ac:dyDescent="0.25"/>
    <row r="36951" x14ac:dyDescent="0.25"/>
    <row r="36952" x14ac:dyDescent="0.25"/>
    <row r="36953" x14ac:dyDescent="0.25"/>
    <row r="36954" x14ac:dyDescent="0.25"/>
    <row r="36955" x14ac:dyDescent="0.25"/>
    <row r="36956" x14ac:dyDescent="0.25"/>
    <row r="36957" x14ac:dyDescent="0.25"/>
    <row r="36958" x14ac:dyDescent="0.25"/>
    <row r="36959" x14ac:dyDescent="0.25"/>
    <row r="36960" x14ac:dyDescent="0.25"/>
    <row r="36961" x14ac:dyDescent="0.25"/>
    <row r="36962" x14ac:dyDescent="0.25"/>
    <row r="36963" x14ac:dyDescent="0.25"/>
    <row r="36964" x14ac:dyDescent="0.25"/>
    <row r="36965" x14ac:dyDescent="0.25"/>
    <row r="36966" x14ac:dyDescent="0.25"/>
    <row r="36967" x14ac:dyDescent="0.25"/>
    <row r="36968" x14ac:dyDescent="0.25"/>
    <row r="36969" x14ac:dyDescent="0.25"/>
    <row r="36970" x14ac:dyDescent="0.25"/>
    <row r="36971" x14ac:dyDescent="0.25"/>
    <row r="36972" x14ac:dyDescent="0.25"/>
    <row r="36973" x14ac:dyDescent="0.25"/>
    <row r="36974" x14ac:dyDescent="0.25"/>
    <row r="36975" x14ac:dyDescent="0.25"/>
    <row r="36976" x14ac:dyDescent="0.25"/>
    <row r="36977" x14ac:dyDescent="0.25"/>
    <row r="36978" x14ac:dyDescent="0.25"/>
    <row r="36979" x14ac:dyDescent="0.25"/>
    <row r="36980" x14ac:dyDescent="0.25"/>
    <row r="36981" x14ac:dyDescent="0.25"/>
    <row r="36982" x14ac:dyDescent="0.25"/>
    <row r="36983" x14ac:dyDescent="0.25"/>
    <row r="36984" x14ac:dyDescent="0.25"/>
    <row r="36985" x14ac:dyDescent="0.25"/>
    <row r="36986" x14ac:dyDescent="0.25"/>
    <row r="36987" x14ac:dyDescent="0.25"/>
    <row r="36988" x14ac:dyDescent="0.25"/>
    <row r="36989" x14ac:dyDescent="0.25"/>
    <row r="36990" x14ac:dyDescent="0.25"/>
    <row r="36991" x14ac:dyDescent="0.25"/>
    <row r="36992" x14ac:dyDescent="0.25"/>
    <row r="36993" x14ac:dyDescent="0.25"/>
    <row r="36994" x14ac:dyDescent="0.25"/>
    <row r="36995" x14ac:dyDescent="0.25"/>
    <row r="36996" x14ac:dyDescent="0.25"/>
    <row r="36997" x14ac:dyDescent="0.25"/>
    <row r="36998" x14ac:dyDescent="0.25"/>
    <row r="36999" x14ac:dyDescent="0.25"/>
    <row r="37000" x14ac:dyDescent="0.25"/>
    <row r="37001" x14ac:dyDescent="0.25"/>
    <row r="37002" x14ac:dyDescent="0.25"/>
    <row r="37003" x14ac:dyDescent="0.25"/>
    <row r="37004" x14ac:dyDescent="0.25"/>
    <row r="37005" x14ac:dyDescent="0.25"/>
    <row r="37006" x14ac:dyDescent="0.25"/>
    <row r="37007" x14ac:dyDescent="0.25"/>
    <row r="37008" x14ac:dyDescent="0.25"/>
    <row r="37009" x14ac:dyDescent="0.25"/>
    <row r="37010" x14ac:dyDescent="0.25"/>
    <row r="37011" x14ac:dyDescent="0.25"/>
    <row r="37012" x14ac:dyDescent="0.25"/>
    <row r="37013" x14ac:dyDescent="0.25"/>
    <row r="37014" x14ac:dyDescent="0.25"/>
    <row r="37015" x14ac:dyDescent="0.25"/>
    <row r="37016" x14ac:dyDescent="0.25"/>
    <row r="37017" x14ac:dyDescent="0.25"/>
    <row r="37018" x14ac:dyDescent="0.25"/>
    <row r="37019" x14ac:dyDescent="0.25"/>
    <row r="37020" x14ac:dyDescent="0.25"/>
    <row r="37021" x14ac:dyDescent="0.25"/>
    <row r="37022" x14ac:dyDescent="0.25"/>
    <row r="37023" x14ac:dyDescent="0.25"/>
    <row r="37024" x14ac:dyDescent="0.25"/>
    <row r="37025" x14ac:dyDescent="0.25"/>
    <row r="37026" x14ac:dyDescent="0.25"/>
    <row r="37027" x14ac:dyDescent="0.25"/>
    <row r="37028" x14ac:dyDescent="0.25"/>
    <row r="37029" x14ac:dyDescent="0.25"/>
    <row r="37030" x14ac:dyDescent="0.25"/>
    <row r="37031" x14ac:dyDescent="0.25"/>
    <row r="37032" x14ac:dyDescent="0.25"/>
    <row r="37033" x14ac:dyDescent="0.25"/>
    <row r="37034" x14ac:dyDescent="0.25"/>
    <row r="37035" x14ac:dyDescent="0.25"/>
    <row r="37036" x14ac:dyDescent="0.25"/>
    <row r="37037" x14ac:dyDescent="0.25"/>
    <row r="37038" x14ac:dyDescent="0.25"/>
    <row r="37039" x14ac:dyDescent="0.25"/>
    <row r="37040" x14ac:dyDescent="0.25"/>
    <row r="37041" x14ac:dyDescent="0.25"/>
    <row r="37042" x14ac:dyDescent="0.25"/>
    <row r="37043" x14ac:dyDescent="0.25"/>
    <row r="37044" x14ac:dyDescent="0.25"/>
    <row r="37045" x14ac:dyDescent="0.25"/>
    <row r="37046" x14ac:dyDescent="0.25"/>
    <row r="37047" x14ac:dyDescent="0.25"/>
    <row r="37048" x14ac:dyDescent="0.25"/>
    <row r="37049" x14ac:dyDescent="0.25"/>
    <row r="37050" x14ac:dyDescent="0.25"/>
    <row r="37051" x14ac:dyDescent="0.25"/>
    <row r="37052" x14ac:dyDescent="0.25"/>
    <row r="37053" x14ac:dyDescent="0.25"/>
    <row r="37054" x14ac:dyDescent="0.25"/>
    <row r="37055" x14ac:dyDescent="0.25"/>
    <row r="37056" x14ac:dyDescent="0.25"/>
    <row r="37057" x14ac:dyDescent="0.25"/>
    <row r="37058" x14ac:dyDescent="0.25"/>
    <row r="37059" x14ac:dyDescent="0.25"/>
    <row r="37060" x14ac:dyDescent="0.25"/>
    <row r="37061" x14ac:dyDescent="0.25"/>
    <row r="37062" x14ac:dyDescent="0.25"/>
    <row r="37063" x14ac:dyDescent="0.25"/>
    <row r="37064" x14ac:dyDescent="0.25"/>
    <row r="37065" x14ac:dyDescent="0.25"/>
    <row r="37066" x14ac:dyDescent="0.25"/>
    <row r="37067" x14ac:dyDescent="0.25"/>
    <row r="37068" x14ac:dyDescent="0.25"/>
    <row r="37069" x14ac:dyDescent="0.25"/>
    <row r="37070" x14ac:dyDescent="0.25"/>
    <row r="37071" x14ac:dyDescent="0.25"/>
    <row r="37072" x14ac:dyDescent="0.25"/>
    <row r="37073" x14ac:dyDescent="0.25"/>
    <row r="37074" x14ac:dyDescent="0.25"/>
    <row r="37075" x14ac:dyDescent="0.25"/>
    <row r="37076" x14ac:dyDescent="0.25"/>
    <row r="37077" x14ac:dyDescent="0.25"/>
    <row r="37078" x14ac:dyDescent="0.25"/>
    <row r="37079" x14ac:dyDescent="0.25"/>
    <row r="37080" x14ac:dyDescent="0.25"/>
    <row r="37081" x14ac:dyDescent="0.25"/>
    <row r="37082" x14ac:dyDescent="0.25"/>
    <row r="37083" x14ac:dyDescent="0.25"/>
    <row r="37084" x14ac:dyDescent="0.25"/>
    <row r="37085" x14ac:dyDescent="0.25"/>
    <row r="37086" x14ac:dyDescent="0.25"/>
    <row r="37087" x14ac:dyDescent="0.25"/>
    <row r="37088" x14ac:dyDescent="0.25"/>
    <row r="37089" x14ac:dyDescent="0.25"/>
    <row r="37090" x14ac:dyDescent="0.25"/>
    <row r="37091" x14ac:dyDescent="0.25"/>
    <row r="37092" x14ac:dyDescent="0.25"/>
    <row r="37093" x14ac:dyDescent="0.25"/>
    <row r="37094" x14ac:dyDescent="0.25"/>
    <row r="37095" x14ac:dyDescent="0.25"/>
    <row r="37096" x14ac:dyDescent="0.25"/>
    <row r="37097" x14ac:dyDescent="0.25"/>
    <row r="37098" x14ac:dyDescent="0.25"/>
    <row r="37099" x14ac:dyDescent="0.25"/>
    <row r="37100" x14ac:dyDescent="0.25"/>
    <row r="37101" x14ac:dyDescent="0.25"/>
    <row r="37102" x14ac:dyDescent="0.25"/>
    <row r="37103" x14ac:dyDescent="0.25"/>
    <row r="37104" x14ac:dyDescent="0.25"/>
    <row r="37105" x14ac:dyDescent="0.25"/>
    <row r="37106" x14ac:dyDescent="0.25"/>
    <row r="37107" x14ac:dyDescent="0.25"/>
    <row r="37108" x14ac:dyDescent="0.25"/>
    <row r="37109" x14ac:dyDescent="0.25"/>
    <row r="37110" x14ac:dyDescent="0.25"/>
    <row r="37111" x14ac:dyDescent="0.25"/>
    <row r="37112" x14ac:dyDescent="0.25"/>
    <row r="37113" x14ac:dyDescent="0.25"/>
    <row r="37114" x14ac:dyDescent="0.25"/>
    <row r="37115" x14ac:dyDescent="0.25"/>
    <row r="37116" x14ac:dyDescent="0.25"/>
    <row r="37117" x14ac:dyDescent="0.25"/>
    <row r="37118" x14ac:dyDescent="0.25"/>
    <row r="37119" x14ac:dyDescent="0.25"/>
    <row r="37120" x14ac:dyDescent="0.25"/>
    <row r="37121" x14ac:dyDescent="0.25"/>
    <row r="37122" x14ac:dyDescent="0.25"/>
    <row r="37123" x14ac:dyDescent="0.25"/>
    <row r="37124" x14ac:dyDescent="0.25"/>
    <row r="37125" x14ac:dyDescent="0.25"/>
    <row r="37126" x14ac:dyDescent="0.25"/>
    <row r="37127" x14ac:dyDescent="0.25"/>
    <row r="37128" x14ac:dyDescent="0.25"/>
    <row r="37129" x14ac:dyDescent="0.25"/>
    <row r="37130" x14ac:dyDescent="0.25"/>
    <row r="37131" x14ac:dyDescent="0.25"/>
    <row r="37132" x14ac:dyDescent="0.25"/>
    <row r="37133" x14ac:dyDescent="0.25"/>
    <row r="37134" x14ac:dyDescent="0.25"/>
    <row r="37135" x14ac:dyDescent="0.25"/>
    <row r="37136" x14ac:dyDescent="0.25"/>
    <row r="37137" x14ac:dyDescent="0.25"/>
    <row r="37138" x14ac:dyDescent="0.25"/>
    <row r="37139" x14ac:dyDescent="0.25"/>
    <row r="37140" x14ac:dyDescent="0.25"/>
    <row r="37141" x14ac:dyDescent="0.25"/>
    <row r="37142" x14ac:dyDescent="0.25"/>
    <row r="37143" x14ac:dyDescent="0.25"/>
    <row r="37144" x14ac:dyDescent="0.25"/>
    <row r="37145" x14ac:dyDescent="0.25"/>
    <row r="37146" x14ac:dyDescent="0.25"/>
    <row r="37147" x14ac:dyDescent="0.25"/>
    <row r="37148" x14ac:dyDescent="0.25"/>
    <row r="37149" x14ac:dyDescent="0.25"/>
    <row r="37150" x14ac:dyDescent="0.25"/>
    <row r="37151" x14ac:dyDescent="0.25"/>
    <row r="37152" x14ac:dyDescent="0.25"/>
    <row r="37153" x14ac:dyDescent="0.25"/>
    <row r="37154" x14ac:dyDescent="0.25"/>
    <row r="37155" x14ac:dyDescent="0.25"/>
    <row r="37156" x14ac:dyDescent="0.25"/>
    <row r="37157" x14ac:dyDescent="0.25"/>
    <row r="37158" x14ac:dyDescent="0.25"/>
    <row r="37159" x14ac:dyDescent="0.25"/>
    <row r="37160" x14ac:dyDescent="0.25"/>
    <row r="37161" x14ac:dyDescent="0.25"/>
    <row r="37162" x14ac:dyDescent="0.25"/>
    <row r="37163" x14ac:dyDescent="0.25"/>
    <row r="37164" x14ac:dyDescent="0.25"/>
    <row r="37165" x14ac:dyDescent="0.25"/>
    <row r="37166" x14ac:dyDescent="0.25"/>
    <row r="37167" x14ac:dyDescent="0.25"/>
    <row r="37168" x14ac:dyDescent="0.25"/>
    <row r="37169" x14ac:dyDescent="0.25"/>
    <row r="37170" x14ac:dyDescent="0.25"/>
    <row r="37171" x14ac:dyDescent="0.25"/>
    <row r="37172" x14ac:dyDescent="0.25"/>
    <row r="37173" x14ac:dyDescent="0.25"/>
    <row r="37174" x14ac:dyDescent="0.25"/>
    <row r="37175" x14ac:dyDescent="0.25"/>
    <row r="37176" x14ac:dyDescent="0.25"/>
    <row r="37177" x14ac:dyDescent="0.25"/>
    <row r="37178" x14ac:dyDescent="0.25"/>
    <row r="37179" x14ac:dyDescent="0.25"/>
    <row r="37180" x14ac:dyDescent="0.25"/>
    <row r="37181" x14ac:dyDescent="0.25"/>
    <row r="37182" x14ac:dyDescent="0.25"/>
    <row r="37183" x14ac:dyDescent="0.25"/>
    <row r="37184" x14ac:dyDescent="0.25"/>
    <row r="37185" x14ac:dyDescent="0.25"/>
    <row r="37186" x14ac:dyDescent="0.25"/>
    <row r="37187" x14ac:dyDescent="0.25"/>
    <row r="37188" x14ac:dyDescent="0.25"/>
    <row r="37189" x14ac:dyDescent="0.25"/>
    <row r="37190" x14ac:dyDescent="0.25"/>
    <row r="37191" x14ac:dyDescent="0.25"/>
    <row r="37192" x14ac:dyDescent="0.25"/>
    <row r="37193" x14ac:dyDescent="0.25"/>
    <row r="37194" x14ac:dyDescent="0.25"/>
    <row r="37195" x14ac:dyDescent="0.25"/>
    <row r="37196" x14ac:dyDescent="0.25"/>
    <row r="37197" x14ac:dyDescent="0.25"/>
    <row r="37198" x14ac:dyDescent="0.25"/>
    <row r="37199" x14ac:dyDescent="0.25"/>
    <row r="37200" x14ac:dyDescent="0.25"/>
    <row r="37201" x14ac:dyDescent="0.25"/>
    <row r="37202" x14ac:dyDescent="0.25"/>
    <row r="37203" x14ac:dyDescent="0.25"/>
    <row r="37204" x14ac:dyDescent="0.25"/>
    <row r="37205" x14ac:dyDescent="0.25"/>
    <row r="37206" x14ac:dyDescent="0.25"/>
    <row r="37207" x14ac:dyDescent="0.25"/>
    <row r="37208" x14ac:dyDescent="0.25"/>
    <row r="37209" x14ac:dyDescent="0.25"/>
    <row r="37210" x14ac:dyDescent="0.25"/>
    <row r="37211" x14ac:dyDescent="0.25"/>
    <row r="37212" x14ac:dyDescent="0.25"/>
    <row r="37213" x14ac:dyDescent="0.25"/>
    <row r="37214" x14ac:dyDescent="0.25"/>
    <row r="37215" x14ac:dyDescent="0.25"/>
    <row r="37216" x14ac:dyDescent="0.25"/>
    <row r="37217" x14ac:dyDescent="0.25"/>
    <row r="37218" x14ac:dyDescent="0.25"/>
    <row r="37219" x14ac:dyDescent="0.25"/>
    <row r="37220" x14ac:dyDescent="0.25"/>
    <row r="37221" x14ac:dyDescent="0.25"/>
    <row r="37222" x14ac:dyDescent="0.25"/>
    <row r="37223" x14ac:dyDescent="0.25"/>
    <row r="37224" x14ac:dyDescent="0.25"/>
    <row r="37225" x14ac:dyDescent="0.25"/>
    <row r="37226" x14ac:dyDescent="0.25"/>
    <row r="37227" x14ac:dyDescent="0.25"/>
    <row r="37228" x14ac:dyDescent="0.25"/>
    <row r="37229" x14ac:dyDescent="0.25"/>
    <row r="37230" x14ac:dyDescent="0.25"/>
    <row r="37231" x14ac:dyDescent="0.25"/>
    <row r="37232" x14ac:dyDescent="0.25"/>
    <row r="37233" x14ac:dyDescent="0.25"/>
    <row r="37234" x14ac:dyDescent="0.25"/>
    <row r="37235" x14ac:dyDescent="0.25"/>
    <row r="37236" x14ac:dyDescent="0.25"/>
    <row r="37237" x14ac:dyDescent="0.25"/>
    <row r="37238" x14ac:dyDescent="0.25"/>
    <row r="37239" x14ac:dyDescent="0.25"/>
    <row r="37240" x14ac:dyDescent="0.25"/>
    <row r="37241" x14ac:dyDescent="0.25"/>
    <row r="37242" x14ac:dyDescent="0.25"/>
    <row r="37243" x14ac:dyDescent="0.25"/>
    <row r="37244" x14ac:dyDescent="0.25"/>
    <row r="37245" x14ac:dyDescent="0.25"/>
    <row r="37246" x14ac:dyDescent="0.25"/>
    <row r="37247" x14ac:dyDescent="0.25"/>
    <row r="37248" x14ac:dyDescent="0.25"/>
    <row r="37249" x14ac:dyDescent="0.25"/>
    <row r="37250" x14ac:dyDescent="0.25"/>
    <row r="37251" x14ac:dyDescent="0.25"/>
    <row r="37252" x14ac:dyDescent="0.25"/>
    <row r="37253" x14ac:dyDescent="0.25"/>
    <row r="37254" x14ac:dyDescent="0.25"/>
    <row r="37255" x14ac:dyDescent="0.25"/>
    <row r="37256" x14ac:dyDescent="0.25"/>
    <row r="37257" x14ac:dyDescent="0.25"/>
    <row r="37258" x14ac:dyDescent="0.25"/>
    <row r="37259" x14ac:dyDescent="0.25"/>
    <row r="37260" x14ac:dyDescent="0.25"/>
    <row r="37261" x14ac:dyDescent="0.25"/>
    <row r="37262" x14ac:dyDescent="0.25"/>
    <row r="37263" x14ac:dyDescent="0.25"/>
    <row r="37264" x14ac:dyDescent="0.25"/>
    <row r="37265" x14ac:dyDescent="0.25"/>
    <row r="37266" x14ac:dyDescent="0.25"/>
    <row r="37267" x14ac:dyDescent="0.25"/>
    <row r="37268" x14ac:dyDescent="0.25"/>
    <row r="37269" x14ac:dyDescent="0.25"/>
    <row r="37270" x14ac:dyDescent="0.25"/>
    <row r="37271" x14ac:dyDescent="0.25"/>
    <row r="37272" x14ac:dyDescent="0.25"/>
    <row r="37273" x14ac:dyDescent="0.25"/>
    <row r="37274" x14ac:dyDescent="0.25"/>
    <row r="37275" x14ac:dyDescent="0.25"/>
    <row r="37276" x14ac:dyDescent="0.25"/>
    <row r="37277" x14ac:dyDescent="0.25"/>
    <row r="37278" x14ac:dyDescent="0.25"/>
    <row r="37279" x14ac:dyDescent="0.25"/>
    <row r="37280" x14ac:dyDescent="0.25"/>
    <row r="37281" x14ac:dyDescent="0.25"/>
    <row r="37282" x14ac:dyDescent="0.25"/>
    <row r="37283" x14ac:dyDescent="0.25"/>
    <row r="37284" x14ac:dyDescent="0.25"/>
    <row r="37285" x14ac:dyDescent="0.25"/>
    <row r="37286" x14ac:dyDescent="0.25"/>
    <row r="37287" x14ac:dyDescent="0.25"/>
    <row r="37288" x14ac:dyDescent="0.25"/>
    <row r="37289" x14ac:dyDescent="0.25"/>
    <row r="37290" x14ac:dyDescent="0.25"/>
    <row r="37291" x14ac:dyDescent="0.25"/>
    <row r="37292" x14ac:dyDescent="0.25"/>
    <row r="37293" x14ac:dyDescent="0.25"/>
    <row r="37294" x14ac:dyDescent="0.25"/>
    <row r="37295" x14ac:dyDescent="0.25"/>
    <row r="37296" x14ac:dyDescent="0.25"/>
    <row r="37297" x14ac:dyDescent="0.25"/>
    <row r="37298" x14ac:dyDescent="0.25"/>
    <row r="37299" x14ac:dyDescent="0.25"/>
    <row r="37300" x14ac:dyDescent="0.25"/>
    <row r="37301" x14ac:dyDescent="0.25"/>
    <row r="37302" x14ac:dyDescent="0.25"/>
    <row r="37303" x14ac:dyDescent="0.25"/>
    <row r="37304" x14ac:dyDescent="0.25"/>
    <row r="37305" x14ac:dyDescent="0.25"/>
    <row r="37306" x14ac:dyDescent="0.25"/>
    <row r="37307" x14ac:dyDescent="0.25"/>
    <row r="37308" x14ac:dyDescent="0.25"/>
    <row r="37309" x14ac:dyDescent="0.25"/>
    <row r="37310" x14ac:dyDescent="0.25"/>
    <row r="37311" x14ac:dyDescent="0.25"/>
    <row r="37312" x14ac:dyDescent="0.25"/>
    <row r="37313" x14ac:dyDescent="0.25"/>
    <row r="37314" x14ac:dyDescent="0.25"/>
    <row r="37315" x14ac:dyDescent="0.25"/>
    <row r="37316" x14ac:dyDescent="0.25"/>
    <row r="37317" x14ac:dyDescent="0.25"/>
    <row r="37318" x14ac:dyDescent="0.25"/>
    <row r="37319" x14ac:dyDescent="0.25"/>
    <row r="37320" x14ac:dyDescent="0.25"/>
    <row r="37321" x14ac:dyDescent="0.25"/>
    <row r="37322" x14ac:dyDescent="0.25"/>
    <row r="37323" x14ac:dyDescent="0.25"/>
    <row r="37324" x14ac:dyDescent="0.25"/>
    <row r="37325" x14ac:dyDescent="0.25"/>
    <row r="37326" x14ac:dyDescent="0.25"/>
    <row r="37327" x14ac:dyDescent="0.25"/>
    <row r="37328" x14ac:dyDescent="0.25"/>
    <row r="37329" x14ac:dyDescent="0.25"/>
    <row r="37330" x14ac:dyDescent="0.25"/>
    <row r="37331" x14ac:dyDescent="0.25"/>
    <row r="37332" x14ac:dyDescent="0.25"/>
    <row r="37333" x14ac:dyDescent="0.25"/>
    <row r="37334" x14ac:dyDescent="0.25"/>
    <row r="37335" x14ac:dyDescent="0.25"/>
    <row r="37336" x14ac:dyDescent="0.25"/>
    <row r="37337" x14ac:dyDescent="0.25"/>
    <row r="37338" x14ac:dyDescent="0.25"/>
    <row r="37339" x14ac:dyDescent="0.25"/>
    <row r="37340" x14ac:dyDescent="0.25"/>
    <row r="37341" x14ac:dyDescent="0.25"/>
    <row r="37342" x14ac:dyDescent="0.25"/>
    <row r="37343" x14ac:dyDescent="0.25"/>
    <row r="37344" x14ac:dyDescent="0.25"/>
    <row r="37345" x14ac:dyDescent="0.25"/>
    <row r="37346" x14ac:dyDescent="0.25"/>
    <row r="37347" x14ac:dyDescent="0.25"/>
    <row r="37348" x14ac:dyDescent="0.25"/>
    <row r="37349" x14ac:dyDescent="0.25"/>
    <row r="37350" x14ac:dyDescent="0.25"/>
    <row r="37351" x14ac:dyDescent="0.25"/>
    <row r="37352" x14ac:dyDescent="0.25"/>
    <row r="37353" x14ac:dyDescent="0.25"/>
    <row r="37354" x14ac:dyDescent="0.25"/>
    <row r="37355" x14ac:dyDescent="0.25"/>
    <row r="37356" x14ac:dyDescent="0.25"/>
    <row r="37357" x14ac:dyDescent="0.25"/>
    <row r="37358" x14ac:dyDescent="0.25"/>
    <row r="37359" x14ac:dyDescent="0.25"/>
    <row r="37360" x14ac:dyDescent="0.25"/>
    <row r="37361" x14ac:dyDescent="0.25"/>
    <row r="37362" x14ac:dyDescent="0.25"/>
    <row r="37363" x14ac:dyDescent="0.25"/>
    <row r="37364" x14ac:dyDescent="0.25"/>
    <row r="37365" x14ac:dyDescent="0.25"/>
    <row r="37366" x14ac:dyDescent="0.25"/>
    <row r="37367" x14ac:dyDescent="0.25"/>
    <row r="37368" x14ac:dyDescent="0.25"/>
    <row r="37369" x14ac:dyDescent="0.25"/>
    <row r="37370" x14ac:dyDescent="0.25"/>
    <row r="37371" x14ac:dyDescent="0.25"/>
    <row r="37372" x14ac:dyDescent="0.25"/>
    <row r="37373" x14ac:dyDescent="0.25"/>
    <row r="37374" x14ac:dyDescent="0.25"/>
    <row r="37375" x14ac:dyDescent="0.25"/>
    <row r="37376" x14ac:dyDescent="0.25"/>
    <row r="37377" x14ac:dyDescent="0.25"/>
    <row r="37378" x14ac:dyDescent="0.25"/>
    <row r="37379" x14ac:dyDescent="0.25"/>
    <row r="37380" x14ac:dyDescent="0.25"/>
    <row r="37381" x14ac:dyDescent="0.25"/>
    <row r="37382" x14ac:dyDescent="0.25"/>
    <row r="37383" x14ac:dyDescent="0.25"/>
    <row r="37384" x14ac:dyDescent="0.25"/>
    <row r="37385" x14ac:dyDescent="0.25"/>
    <row r="37386" x14ac:dyDescent="0.25"/>
    <row r="37387" x14ac:dyDescent="0.25"/>
    <row r="37388" x14ac:dyDescent="0.25"/>
    <row r="37389" x14ac:dyDescent="0.25"/>
    <row r="37390" x14ac:dyDescent="0.25"/>
    <row r="37391" x14ac:dyDescent="0.25"/>
    <row r="37392" x14ac:dyDescent="0.25"/>
    <row r="37393" x14ac:dyDescent="0.25"/>
    <row r="37394" x14ac:dyDescent="0.25"/>
    <row r="37395" x14ac:dyDescent="0.25"/>
    <row r="37396" x14ac:dyDescent="0.25"/>
    <row r="37397" x14ac:dyDescent="0.25"/>
    <row r="37398" x14ac:dyDescent="0.25"/>
    <row r="37399" x14ac:dyDescent="0.25"/>
    <row r="37400" x14ac:dyDescent="0.25"/>
    <row r="37401" x14ac:dyDescent="0.25"/>
    <row r="37402" x14ac:dyDescent="0.25"/>
    <row r="37403" x14ac:dyDescent="0.25"/>
    <row r="37404" x14ac:dyDescent="0.25"/>
    <row r="37405" x14ac:dyDescent="0.25"/>
    <row r="37406" x14ac:dyDescent="0.25"/>
    <row r="37407" x14ac:dyDescent="0.25"/>
    <row r="37408" x14ac:dyDescent="0.25"/>
    <row r="37409" x14ac:dyDescent="0.25"/>
    <row r="37410" x14ac:dyDescent="0.25"/>
    <row r="37411" x14ac:dyDescent="0.25"/>
    <row r="37412" x14ac:dyDescent="0.25"/>
    <row r="37413" x14ac:dyDescent="0.25"/>
    <row r="37414" x14ac:dyDescent="0.25"/>
    <row r="37415" x14ac:dyDescent="0.25"/>
    <row r="37416" x14ac:dyDescent="0.25"/>
    <row r="37417" x14ac:dyDescent="0.25"/>
    <row r="37418" x14ac:dyDescent="0.25"/>
    <row r="37419" x14ac:dyDescent="0.25"/>
    <row r="37420" x14ac:dyDescent="0.25"/>
    <row r="37421" x14ac:dyDescent="0.25"/>
    <row r="37422" x14ac:dyDescent="0.25"/>
    <row r="37423" x14ac:dyDescent="0.25"/>
    <row r="37424" x14ac:dyDescent="0.25"/>
    <row r="37425" x14ac:dyDescent="0.25"/>
    <row r="37426" x14ac:dyDescent="0.25"/>
    <row r="37427" x14ac:dyDescent="0.25"/>
    <row r="37428" x14ac:dyDescent="0.25"/>
    <row r="37429" x14ac:dyDescent="0.25"/>
    <row r="37430" x14ac:dyDescent="0.25"/>
    <row r="37431" x14ac:dyDescent="0.25"/>
    <row r="37432" x14ac:dyDescent="0.25"/>
    <row r="37433" x14ac:dyDescent="0.25"/>
    <row r="37434" x14ac:dyDescent="0.25"/>
    <row r="37435" x14ac:dyDescent="0.25"/>
    <row r="37436" x14ac:dyDescent="0.25"/>
    <row r="37437" x14ac:dyDescent="0.25"/>
    <row r="37438" x14ac:dyDescent="0.25"/>
    <row r="37439" x14ac:dyDescent="0.25"/>
    <row r="37440" x14ac:dyDescent="0.25"/>
    <row r="37441" x14ac:dyDescent="0.25"/>
    <row r="37442" x14ac:dyDescent="0.25"/>
    <row r="37443" x14ac:dyDescent="0.25"/>
    <row r="37444" x14ac:dyDescent="0.25"/>
    <row r="37445" x14ac:dyDescent="0.25"/>
    <row r="37446" x14ac:dyDescent="0.25"/>
    <row r="37447" x14ac:dyDescent="0.25"/>
    <row r="37448" x14ac:dyDescent="0.25"/>
    <row r="37449" x14ac:dyDescent="0.25"/>
    <row r="37450" x14ac:dyDescent="0.25"/>
    <row r="37451" x14ac:dyDescent="0.25"/>
    <row r="37452" x14ac:dyDescent="0.25"/>
    <row r="37453" x14ac:dyDescent="0.25"/>
    <row r="37454" x14ac:dyDescent="0.25"/>
    <row r="37455" x14ac:dyDescent="0.25"/>
    <row r="37456" x14ac:dyDescent="0.25"/>
    <row r="37457" x14ac:dyDescent="0.25"/>
    <row r="37458" x14ac:dyDescent="0.25"/>
    <row r="37459" x14ac:dyDescent="0.25"/>
    <row r="37460" x14ac:dyDescent="0.25"/>
    <row r="37461" x14ac:dyDescent="0.25"/>
    <row r="37462" x14ac:dyDescent="0.25"/>
    <row r="37463" x14ac:dyDescent="0.25"/>
    <row r="37464" x14ac:dyDescent="0.25"/>
    <row r="37465" x14ac:dyDescent="0.25"/>
    <row r="37466" x14ac:dyDescent="0.25"/>
    <row r="37467" x14ac:dyDescent="0.25"/>
    <row r="37468" x14ac:dyDescent="0.25"/>
    <row r="37469" x14ac:dyDescent="0.25"/>
    <row r="37470" x14ac:dyDescent="0.25"/>
    <row r="37471" x14ac:dyDescent="0.25"/>
    <row r="37472" x14ac:dyDescent="0.25"/>
    <row r="37473" x14ac:dyDescent="0.25"/>
    <row r="37474" x14ac:dyDescent="0.25"/>
    <row r="37475" x14ac:dyDescent="0.25"/>
    <row r="37476" x14ac:dyDescent="0.25"/>
    <row r="37477" x14ac:dyDescent="0.25"/>
    <row r="37478" x14ac:dyDescent="0.25"/>
    <row r="37479" x14ac:dyDescent="0.25"/>
    <row r="37480" x14ac:dyDescent="0.25"/>
    <row r="37481" x14ac:dyDescent="0.25"/>
    <row r="37482" x14ac:dyDescent="0.25"/>
    <row r="37483" x14ac:dyDescent="0.25"/>
    <row r="37484" x14ac:dyDescent="0.25"/>
    <row r="37485" x14ac:dyDescent="0.25"/>
    <row r="37486" x14ac:dyDescent="0.25"/>
    <row r="37487" x14ac:dyDescent="0.25"/>
    <row r="37488" x14ac:dyDescent="0.25"/>
    <row r="37489" x14ac:dyDescent="0.25"/>
    <row r="37490" x14ac:dyDescent="0.25"/>
    <row r="37491" x14ac:dyDescent="0.25"/>
    <row r="37492" x14ac:dyDescent="0.25"/>
    <row r="37493" x14ac:dyDescent="0.25"/>
    <row r="37494" x14ac:dyDescent="0.25"/>
    <row r="37495" x14ac:dyDescent="0.25"/>
    <row r="37496" x14ac:dyDescent="0.25"/>
    <row r="37497" x14ac:dyDescent="0.25"/>
    <row r="37498" x14ac:dyDescent="0.25"/>
    <row r="37499" x14ac:dyDescent="0.25"/>
    <row r="37500" x14ac:dyDescent="0.25"/>
    <row r="37501" x14ac:dyDescent="0.25"/>
    <row r="37502" x14ac:dyDescent="0.25"/>
    <row r="37503" x14ac:dyDescent="0.25"/>
    <row r="37504" x14ac:dyDescent="0.25"/>
    <row r="37505" x14ac:dyDescent="0.25"/>
    <row r="37506" x14ac:dyDescent="0.25"/>
    <row r="37507" x14ac:dyDescent="0.25"/>
    <row r="37508" x14ac:dyDescent="0.25"/>
    <row r="37509" x14ac:dyDescent="0.25"/>
    <row r="37510" x14ac:dyDescent="0.25"/>
    <row r="37511" x14ac:dyDescent="0.25"/>
    <row r="37512" x14ac:dyDescent="0.25"/>
    <row r="37513" x14ac:dyDescent="0.25"/>
    <row r="37514" x14ac:dyDescent="0.25"/>
    <row r="37515" x14ac:dyDescent="0.25"/>
    <row r="37516" x14ac:dyDescent="0.25"/>
    <row r="37517" x14ac:dyDescent="0.25"/>
    <row r="37518" x14ac:dyDescent="0.25"/>
    <row r="37519" x14ac:dyDescent="0.25"/>
    <row r="37520" x14ac:dyDescent="0.25"/>
    <row r="37521" x14ac:dyDescent="0.25"/>
    <row r="37522" x14ac:dyDescent="0.25"/>
    <row r="37523" x14ac:dyDescent="0.25"/>
    <row r="37524" x14ac:dyDescent="0.25"/>
    <row r="37525" x14ac:dyDescent="0.25"/>
    <row r="37526" x14ac:dyDescent="0.25"/>
    <row r="37527" x14ac:dyDescent="0.25"/>
    <row r="37528" x14ac:dyDescent="0.25"/>
    <row r="37529" x14ac:dyDescent="0.25"/>
    <row r="37530" x14ac:dyDescent="0.25"/>
    <row r="37531" x14ac:dyDescent="0.25"/>
    <row r="37532" x14ac:dyDescent="0.25"/>
    <row r="37533" x14ac:dyDescent="0.25"/>
    <row r="37534" x14ac:dyDescent="0.25"/>
    <row r="37535" x14ac:dyDescent="0.25"/>
    <row r="37536" x14ac:dyDescent="0.25"/>
    <row r="37537" x14ac:dyDescent="0.25"/>
    <row r="37538" x14ac:dyDescent="0.25"/>
    <row r="37539" x14ac:dyDescent="0.25"/>
    <row r="37540" x14ac:dyDescent="0.25"/>
    <row r="37541" x14ac:dyDescent="0.25"/>
    <row r="37542" x14ac:dyDescent="0.25"/>
    <row r="37543" x14ac:dyDescent="0.25"/>
    <row r="37544" x14ac:dyDescent="0.25"/>
    <row r="37545" x14ac:dyDescent="0.25"/>
    <row r="37546" x14ac:dyDescent="0.25"/>
    <row r="37547" x14ac:dyDescent="0.25"/>
    <row r="37548" x14ac:dyDescent="0.25"/>
    <row r="37549" x14ac:dyDescent="0.25"/>
    <row r="37550" x14ac:dyDescent="0.25"/>
    <row r="37551" x14ac:dyDescent="0.25"/>
    <row r="37552" x14ac:dyDescent="0.25"/>
    <row r="37553" x14ac:dyDescent="0.25"/>
    <row r="37554" x14ac:dyDescent="0.25"/>
    <row r="37555" x14ac:dyDescent="0.25"/>
    <row r="37556" x14ac:dyDescent="0.25"/>
    <row r="37557" x14ac:dyDescent="0.25"/>
    <row r="37558" x14ac:dyDescent="0.25"/>
    <row r="37559" x14ac:dyDescent="0.25"/>
    <row r="37560" x14ac:dyDescent="0.25"/>
    <row r="37561" x14ac:dyDescent="0.25"/>
    <row r="37562" x14ac:dyDescent="0.25"/>
    <row r="37563" x14ac:dyDescent="0.25"/>
    <row r="37564" x14ac:dyDescent="0.25"/>
    <row r="37565" x14ac:dyDescent="0.25"/>
    <row r="37566" x14ac:dyDescent="0.25"/>
    <row r="37567" x14ac:dyDescent="0.25"/>
    <row r="37568" x14ac:dyDescent="0.25"/>
    <row r="37569" x14ac:dyDescent="0.25"/>
    <row r="37570" x14ac:dyDescent="0.25"/>
    <row r="37571" x14ac:dyDescent="0.25"/>
    <row r="37572" x14ac:dyDescent="0.25"/>
    <row r="37573" x14ac:dyDescent="0.25"/>
    <row r="37574" x14ac:dyDescent="0.25"/>
    <row r="37575" x14ac:dyDescent="0.25"/>
    <row r="37576" x14ac:dyDescent="0.25"/>
    <row r="37577" x14ac:dyDescent="0.25"/>
    <row r="37578" x14ac:dyDescent="0.25"/>
    <row r="37579" x14ac:dyDescent="0.25"/>
    <row r="37580" x14ac:dyDescent="0.25"/>
    <row r="37581" x14ac:dyDescent="0.25"/>
    <row r="37582" x14ac:dyDescent="0.25"/>
    <row r="37583" x14ac:dyDescent="0.25"/>
    <row r="37584" x14ac:dyDescent="0.25"/>
    <row r="37585" x14ac:dyDescent="0.25"/>
    <row r="37586" x14ac:dyDescent="0.25"/>
    <row r="37587" x14ac:dyDescent="0.25"/>
    <row r="37588" x14ac:dyDescent="0.25"/>
    <row r="37589" x14ac:dyDescent="0.25"/>
    <row r="37590" x14ac:dyDescent="0.25"/>
    <row r="37591" x14ac:dyDescent="0.25"/>
    <row r="37592" x14ac:dyDescent="0.25"/>
    <row r="37593" x14ac:dyDescent="0.25"/>
    <row r="37594" x14ac:dyDescent="0.25"/>
    <row r="37595" x14ac:dyDescent="0.25"/>
    <row r="37596" x14ac:dyDescent="0.25"/>
    <row r="37597" x14ac:dyDescent="0.25"/>
    <row r="37598" x14ac:dyDescent="0.25"/>
    <row r="37599" x14ac:dyDescent="0.25"/>
    <row r="37600" x14ac:dyDescent="0.25"/>
    <row r="37601" x14ac:dyDescent="0.25"/>
    <row r="37602" x14ac:dyDescent="0.25"/>
    <row r="37603" x14ac:dyDescent="0.25"/>
    <row r="37604" x14ac:dyDescent="0.25"/>
    <row r="37605" x14ac:dyDescent="0.25"/>
    <row r="37606" x14ac:dyDescent="0.25"/>
    <row r="37607" x14ac:dyDescent="0.25"/>
    <row r="37608" x14ac:dyDescent="0.25"/>
    <row r="37609" x14ac:dyDescent="0.25"/>
    <row r="37610" x14ac:dyDescent="0.25"/>
    <row r="37611" x14ac:dyDescent="0.25"/>
    <row r="37612" x14ac:dyDescent="0.25"/>
    <row r="37613" x14ac:dyDescent="0.25"/>
    <row r="37614" x14ac:dyDescent="0.25"/>
    <row r="37615" x14ac:dyDescent="0.25"/>
    <row r="37616" x14ac:dyDescent="0.25"/>
    <row r="37617" x14ac:dyDescent="0.25"/>
    <row r="37618" x14ac:dyDescent="0.25"/>
    <row r="37619" x14ac:dyDescent="0.25"/>
    <row r="37620" x14ac:dyDescent="0.25"/>
    <row r="37621" x14ac:dyDescent="0.25"/>
    <row r="37622" x14ac:dyDescent="0.25"/>
    <row r="37623" x14ac:dyDescent="0.25"/>
    <row r="37624" x14ac:dyDescent="0.25"/>
    <row r="37625" x14ac:dyDescent="0.25"/>
    <row r="37626" x14ac:dyDescent="0.25"/>
    <row r="37627" x14ac:dyDescent="0.25"/>
    <row r="37628" x14ac:dyDescent="0.25"/>
    <row r="37629" x14ac:dyDescent="0.25"/>
    <row r="37630" x14ac:dyDescent="0.25"/>
    <row r="37631" x14ac:dyDescent="0.25"/>
    <row r="37632" x14ac:dyDescent="0.25"/>
    <row r="37633" x14ac:dyDescent="0.25"/>
    <row r="37634" x14ac:dyDescent="0.25"/>
    <row r="37635" x14ac:dyDescent="0.25"/>
    <row r="37636" x14ac:dyDescent="0.25"/>
    <row r="37637" x14ac:dyDescent="0.25"/>
    <row r="37638" x14ac:dyDescent="0.25"/>
    <row r="37639" x14ac:dyDescent="0.25"/>
    <row r="37640" x14ac:dyDescent="0.25"/>
    <row r="37641" x14ac:dyDescent="0.25"/>
    <row r="37642" x14ac:dyDescent="0.25"/>
    <row r="37643" x14ac:dyDescent="0.25"/>
    <row r="37644" x14ac:dyDescent="0.25"/>
    <row r="37645" x14ac:dyDescent="0.25"/>
    <row r="37646" x14ac:dyDescent="0.25"/>
    <row r="37647" x14ac:dyDescent="0.25"/>
    <row r="37648" x14ac:dyDescent="0.25"/>
    <row r="37649" x14ac:dyDescent="0.25"/>
    <row r="37650" x14ac:dyDescent="0.25"/>
    <row r="37651" x14ac:dyDescent="0.25"/>
    <row r="37652" x14ac:dyDescent="0.25"/>
    <row r="37653" x14ac:dyDescent="0.25"/>
    <row r="37654" x14ac:dyDescent="0.25"/>
    <row r="37655" x14ac:dyDescent="0.25"/>
    <row r="37656" x14ac:dyDescent="0.25"/>
    <row r="37657" x14ac:dyDescent="0.25"/>
    <row r="37658" x14ac:dyDescent="0.25"/>
    <row r="37659" x14ac:dyDescent="0.25"/>
    <row r="37660" x14ac:dyDescent="0.25"/>
    <row r="37661" x14ac:dyDescent="0.25"/>
    <row r="37662" x14ac:dyDescent="0.25"/>
    <row r="37663" x14ac:dyDescent="0.25"/>
    <row r="37664" x14ac:dyDescent="0.25"/>
    <row r="37665" x14ac:dyDescent="0.25"/>
    <row r="37666" x14ac:dyDescent="0.25"/>
    <row r="37667" x14ac:dyDescent="0.25"/>
    <row r="37668" x14ac:dyDescent="0.25"/>
    <row r="37669" x14ac:dyDescent="0.25"/>
    <row r="37670" x14ac:dyDescent="0.25"/>
    <row r="37671" x14ac:dyDescent="0.25"/>
    <row r="37672" x14ac:dyDescent="0.25"/>
    <row r="37673" x14ac:dyDescent="0.25"/>
    <row r="37674" x14ac:dyDescent="0.25"/>
    <row r="37675" x14ac:dyDescent="0.25"/>
    <row r="37676" x14ac:dyDescent="0.25"/>
    <row r="37677" x14ac:dyDescent="0.25"/>
    <row r="37678" x14ac:dyDescent="0.25"/>
    <row r="37679" x14ac:dyDescent="0.25"/>
    <row r="37680" x14ac:dyDescent="0.25"/>
    <row r="37681" x14ac:dyDescent="0.25"/>
    <row r="37682" x14ac:dyDescent="0.25"/>
    <row r="37683" x14ac:dyDescent="0.25"/>
    <row r="37684" x14ac:dyDescent="0.25"/>
    <row r="37685" x14ac:dyDescent="0.25"/>
    <row r="37686" x14ac:dyDescent="0.25"/>
    <row r="37687" x14ac:dyDescent="0.25"/>
    <row r="37688" x14ac:dyDescent="0.25"/>
    <row r="37689" x14ac:dyDescent="0.25"/>
    <row r="37690" x14ac:dyDescent="0.25"/>
    <row r="37691" x14ac:dyDescent="0.25"/>
    <row r="37692" x14ac:dyDescent="0.25"/>
    <row r="37693" x14ac:dyDescent="0.25"/>
    <row r="37694" x14ac:dyDescent="0.25"/>
    <row r="37695" x14ac:dyDescent="0.25"/>
    <row r="37696" x14ac:dyDescent="0.25"/>
    <row r="37697" x14ac:dyDescent="0.25"/>
    <row r="37698" x14ac:dyDescent="0.25"/>
    <row r="37699" x14ac:dyDescent="0.25"/>
    <row r="37700" x14ac:dyDescent="0.25"/>
    <row r="37701" x14ac:dyDescent="0.25"/>
    <row r="37702" x14ac:dyDescent="0.25"/>
    <row r="37703" x14ac:dyDescent="0.25"/>
    <row r="37704" x14ac:dyDescent="0.25"/>
    <row r="37705" x14ac:dyDescent="0.25"/>
    <row r="37706" x14ac:dyDescent="0.25"/>
    <row r="37707" x14ac:dyDescent="0.25"/>
    <row r="37708" x14ac:dyDescent="0.25"/>
    <row r="37709" x14ac:dyDescent="0.25"/>
    <row r="37710" x14ac:dyDescent="0.25"/>
    <row r="37711" x14ac:dyDescent="0.25"/>
    <row r="37712" x14ac:dyDescent="0.25"/>
    <row r="37713" x14ac:dyDescent="0.25"/>
    <row r="37714" x14ac:dyDescent="0.25"/>
    <row r="37715" x14ac:dyDescent="0.25"/>
    <row r="37716" x14ac:dyDescent="0.25"/>
    <row r="37717" x14ac:dyDescent="0.25"/>
    <row r="37718" x14ac:dyDescent="0.25"/>
    <row r="37719" x14ac:dyDescent="0.25"/>
    <row r="37720" x14ac:dyDescent="0.25"/>
    <row r="37721" x14ac:dyDescent="0.25"/>
    <row r="37722" x14ac:dyDescent="0.25"/>
    <row r="37723" x14ac:dyDescent="0.25"/>
    <row r="37724" x14ac:dyDescent="0.25"/>
    <row r="37725" x14ac:dyDescent="0.25"/>
    <row r="37726" x14ac:dyDescent="0.25"/>
    <row r="37727" x14ac:dyDescent="0.25"/>
    <row r="37728" x14ac:dyDescent="0.25"/>
    <row r="37729" x14ac:dyDescent="0.25"/>
    <row r="37730" x14ac:dyDescent="0.25"/>
    <row r="37731" x14ac:dyDescent="0.25"/>
    <row r="37732" x14ac:dyDescent="0.25"/>
    <row r="37733" x14ac:dyDescent="0.25"/>
    <row r="37734" x14ac:dyDescent="0.25"/>
    <row r="37735" x14ac:dyDescent="0.25"/>
    <row r="37736" x14ac:dyDescent="0.25"/>
    <row r="37737" x14ac:dyDescent="0.25"/>
    <row r="37738" x14ac:dyDescent="0.25"/>
    <row r="37739" x14ac:dyDescent="0.25"/>
    <row r="37740" x14ac:dyDescent="0.25"/>
    <row r="37741" x14ac:dyDescent="0.25"/>
    <row r="37742" x14ac:dyDescent="0.25"/>
    <row r="37743" x14ac:dyDescent="0.25"/>
    <row r="37744" x14ac:dyDescent="0.25"/>
    <row r="37745" x14ac:dyDescent="0.25"/>
    <row r="37746" x14ac:dyDescent="0.25"/>
    <row r="37747" x14ac:dyDescent="0.25"/>
    <row r="37748" x14ac:dyDescent="0.25"/>
    <row r="37749" x14ac:dyDescent="0.25"/>
    <row r="37750" x14ac:dyDescent="0.25"/>
    <row r="37751" x14ac:dyDescent="0.25"/>
    <row r="37752" x14ac:dyDescent="0.25"/>
    <row r="37753" x14ac:dyDescent="0.25"/>
    <row r="37754" x14ac:dyDescent="0.25"/>
    <row r="37755" x14ac:dyDescent="0.25"/>
    <row r="37756" x14ac:dyDescent="0.25"/>
    <row r="37757" x14ac:dyDescent="0.25"/>
    <row r="37758" x14ac:dyDescent="0.25"/>
    <row r="37759" x14ac:dyDescent="0.25"/>
    <row r="37760" x14ac:dyDescent="0.25"/>
    <row r="37761" x14ac:dyDescent="0.25"/>
    <row r="37762" x14ac:dyDescent="0.25"/>
    <row r="37763" x14ac:dyDescent="0.25"/>
    <row r="37764" x14ac:dyDescent="0.25"/>
    <row r="37765" x14ac:dyDescent="0.25"/>
    <row r="37766" x14ac:dyDescent="0.25"/>
    <row r="37767" x14ac:dyDescent="0.25"/>
    <row r="37768" x14ac:dyDescent="0.25"/>
    <row r="37769" x14ac:dyDescent="0.25"/>
    <row r="37770" x14ac:dyDescent="0.25"/>
    <row r="37771" x14ac:dyDescent="0.25"/>
    <row r="37772" x14ac:dyDescent="0.25"/>
    <row r="37773" x14ac:dyDescent="0.25"/>
    <row r="37774" x14ac:dyDescent="0.25"/>
    <row r="37775" x14ac:dyDescent="0.25"/>
    <row r="37776" x14ac:dyDescent="0.25"/>
    <row r="37777" x14ac:dyDescent="0.25"/>
    <row r="37778" x14ac:dyDescent="0.25"/>
    <row r="37779" x14ac:dyDescent="0.25"/>
    <row r="37780" x14ac:dyDescent="0.25"/>
    <row r="37781" x14ac:dyDescent="0.25"/>
    <row r="37782" x14ac:dyDescent="0.25"/>
    <row r="37783" x14ac:dyDescent="0.25"/>
    <row r="37784" x14ac:dyDescent="0.25"/>
    <row r="37785" x14ac:dyDescent="0.25"/>
    <row r="37786" x14ac:dyDescent="0.25"/>
    <row r="37787" x14ac:dyDescent="0.25"/>
    <row r="37788" x14ac:dyDescent="0.25"/>
    <row r="37789" x14ac:dyDescent="0.25"/>
    <row r="37790" x14ac:dyDescent="0.25"/>
    <row r="37791" x14ac:dyDescent="0.25"/>
    <row r="37792" x14ac:dyDescent="0.25"/>
    <row r="37793" x14ac:dyDescent="0.25"/>
    <row r="37794" x14ac:dyDescent="0.25"/>
    <row r="37795" x14ac:dyDescent="0.25"/>
    <row r="37796" x14ac:dyDescent="0.25"/>
    <row r="37797" x14ac:dyDescent="0.25"/>
    <row r="37798" x14ac:dyDescent="0.25"/>
    <row r="37799" x14ac:dyDescent="0.25"/>
    <row r="37800" x14ac:dyDescent="0.25"/>
    <row r="37801" x14ac:dyDescent="0.25"/>
    <row r="37802" x14ac:dyDescent="0.25"/>
    <row r="37803" x14ac:dyDescent="0.25"/>
    <row r="37804" x14ac:dyDescent="0.25"/>
    <row r="37805" x14ac:dyDescent="0.25"/>
    <row r="37806" x14ac:dyDescent="0.25"/>
    <row r="37807" x14ac:dyDescent="0.25"/>
    <row r="37808" x14ac:dyDescent="0.25"/>
    <row r="37809" x14ac:dyDescent="0.25"/>
    <row r="37810" x14ac:dyDescent="0.25"/>
    <row r="37811" x14ac:dyDescent="0.25"/>
    <row r="37812" x14ac:dyDescent="0.25"/>
    <row r="37813" x14ac:dyDescent="0.25"/>
    <row r="37814" x14ac:dyDescent="0.25"/>
    <row r="37815" x14ac:dyDescent="0.25"/>
    <row r="37816" x14ac:dyDescent="0.25"/>
    <row r="37817" x14ac:dyDescent="0.25"/>
    <row r="37818" x14ac:dyDescent="0.25"/>
    <row r="37819" x14ac:dyDescent="0.25"/>
    <row r="37820" x14ac:dyDescent="0.25"/>
    <row r="37821" x14ac:dyDescent="0.25"/>
    <row r="37822" x14ac:dyDescent="0.25"/>
    <row r="37823" x14ac:dyDescent="0.25"/>
    <row r="37824" x14ac:dyDescent="0.25"/>
    <row r="37825" x14ac:dyDescent="0.25"/>
    <row r="37826" x14ac:dyDescent="0.25"/>
    <row r="37827" x14ac:dyDescent="0.25"/>
    <row r="37828" x14ac:dyDescent="0.25"/>
    <row r="37829" x14ac:dyDescent="0.25"/>
    <row r="37830" x14ac:dyDescent="0.25"/>
    <row r="37831" x14ac:dyDescent="0.25"/>
    <row r="37832" x14ac:dyDescent="0.25"/>
    <row r="37833" x14ac:dyDescent="0.25"/>
    <row r="37834" x14ac:dyDescent="0.25"/>
    <row r="37835" x14ac:dyDescent="0.25"/>
    <row r="37836" x14ac:dyDescent="0.25"/>
    <row r="37837" x14ac:dyDescent="0.25"/>
    <row r="37838" x14ac:dyDescent="0.25"/>
    <row r="37839" x14ac:dyDescent="0.25"/>
    <row r="37840" x14ac:dyDescent="0.25"/>
    <row r="37841" x14ac:dyDescent="0.25"/>
    <row r="37842" x14ac:dyDescent="0.25"/>
    <row r="37843" x14ac:dyDescent="0.25"/>
    <row r="37844" x14ac:dyDescent="0.25"/>
    <row r="37845" x14ac:dyDescent="0.25"/>
    <row r="37846" x14ac:dyDescent="0.25"/>
    <row r="37847" x14ac:dyDescent="0.25"/>
    <row r="37848" x14ac:dyDescent="0.25"/>
    <row r="37849" x14ac:dyDescent="0.25"/>
    <row r="37850" x14ac:dyDescent="0.25"/>
    <row r="37851" x14ac:dyDescent="0.25"/>
    <row r="37852" x14ac:dyDescent="0.25"/>
    <row r="37853" x14ac:dyDescent="0.25"/>
    <row r="37854" x14ac:dyDescent="0.25"/>
    <row r="37855" x14ac:dyDescent="0.25"/>
    <row r="37856" x14ac:dyDescent="0.25"/>
    <row r="37857" x14ac:dyDescent="0.25"/>
    <row r="37858" x14ac:dyDescent="0.25"/>
    <row r="37859" x14ac:dyDescent="0.25"/>
    <row r="37860" x14ac:dyDescent="0.25"/>
    <row r="37861" x14ac:dyDescent="0.25"/>
    <row r="37862" x14ac:dyDescent="0.25"/>
    <row r="37863" x14ac:dyDescent="0.25"/>
    <row r="37864" x14ac:dyDescent="0.25"/>
    <row r="37865" x14ac:dyDescent="0.25"/>
    <row r="37866" x14ac:dyDescent="0.25"/>
    <row r="37867" x14ac:dyDescent="0.25"/>
    <row r="37868" x14ac:dyDescent="0.25"/>
    <row r="37869" x14ac:dyDescent="0.25"/>
    <row r="37870" x14ac:dyDescent="0.25"/>
    <row r="37871" x14ac:dyDescent="0.25"/>
    <row r="37872" x14ac:dyDescent="0.25"/>
    <row r="37873" x14ac:dyDescent="0.25"/>
    <row r="37874" x14ac:dyDescent="0.25"/>
    <row r="37875" x14ac:dyDescent="0.25"/>
    <row r="37876" x14ac:dyDescent="0.25"/>
    <row r="37877" x14ac:dyDescent="0.25"/>
    <row r="37878" x14ac:dyDescent="0.25"/>
    <row r="37879" x14ac:dyDescent="0.25"/>
    <row r="37880" x14ac:dyDescent="0.25"/>
    <row r="37881" x14ac:dyDescent="0.25"/>
    <row r="37882" x14ac:dyDescent="0.25"/>
    <row r="37883" x14ac:dyDescent="0.25"/>
    <row r="37884" x14ac:dyDescent="0.25"/>
    <row r="37885" x14ac:dyDescent="0.25"/>
    <row r="37886" x14ac:dyDescent="0.25"/>
    <row r="37887" x14ac:dyDescent="0.25"/>
    <row r="37888" x14ac:dyDescent="0.25"/>
    <row r="37889" x14ac:dyDescent="0.25"/>
    <row r="37890" x14ac:dyDescent="0.25"/>
    <row r="37891" x14ac:dyDescent="0.25"/>
    <row r="37892" x14ac:dyDescent="0.25"/>
    <row r="37893" x14ac:dyDescent="0.25"/>
    <row r="37894" x14ac:dyDescent="0.25"/>
    <row r="37895" x14ac:dyDescent="0.25"/>
    <row r="37896" x14ac:dyDescent="0.25"/>
    <row r="37897" x14ac:dyDescent="0.25"/>
    <row r="37898" x14ac:dyDescent="0.25"/>
    <row r="37899" x14ac:dyDescent="0.25"/>
    <row r="37900" x14ac:dyDescent="0.25"/>
    <row r="37901" x14ac:dyDescent="0.25"/>
    <row r="37902" x14ac:dyDescent="0.25"/>
    <row r="37903" x14ac:dyDescent="0.25"/>
    <row r="37904" x14ac:dyDescent="0.25"/>
    <row r="37905" x14ac:dyDescent="0.25"/>
    <row r="37906" x14ac:dyDescent="0.25"/>
    <row r="37907" x14ac:dyDescent="0.25"/>
    <row r="37908" x14ac:dyDescent="0.25"/>
    <row r="37909" x14ac:dyDescent="0.25"/>
    <row r="37910" x14ac:dyDescent="0.25"/>
    <row r="37911" x14ac:dyDescent="0.25"/>
    <row r="37912" x14ac:dyDescent="0.25"/>
    <row r="37913" x14ac:dyDescent="0.25"/>
    <row r="37914" x14ac:dyDescent="0.25"/>
    <row r="37915" x14ac:dyDescent="0.25"/>
    <row r="37916" x14ac:dyDescent="0.25"/>
    <row r="37917" x14ac:dyDescent="0.25"/>
    <row r="37918" x14ac:dyDescent="0.25"/>
    <row r="37919" x14ac:dyDescent="0.25"/>
    <row r="37920" x14ac:dyDescent="0.25"/>
    <row r="37921" x14ac:dyDescent="0.25"/>
    <row r="37922" x14ac:dyDescent="0.25"/>
    <row r="37923" x14ac:dyDescent="0.25"/>
    <row r="37924" x14ac:dyDescent="0.25"/>
    <row r="37925" x14ac:dyDescent="0.25"/>
    <row r="37926" x14ac:dyDescent="0.25"/>
    <row r="37927" x14ac:dyDescent="0.25"/>
    <row r="37928" x14ac:dyDescent="0.25"/>
    <row r="37929" x14ac:dyDescent="0.25"/>
    <row r="37930" x14ac:dyDescent="0.25"/>
    <row r="37931" x14ac:dyDescent="0.25"/>
    <row r="37932" x14ac:dyDescent="0.25"/>
    <row r="37933" x14ac:dyDescent="0.25"/>
    <row r="37934" x14ac:dyDescent="0.25"/>
    <row r="37935" x14ac:dyDescent="0.25"/>
    <row r="37936" x14ac:dyDescent="0.25"/>
    <row r="37937" x14ac:dyDescent="0.25"/>
    <row r="37938" x14ac:dyDescent="0.25"/>
    <row r="37939" x14ac:dyDescent="0.25"/>
    <row r="37940" x14ac:dyDescent="0.25"/>
    <row r="37941" x14ac:dyDescent="0.25"/>
    <row r="37942" x14ac:dyDescent="0.25"/>
    <row r="37943" x14ac:dyDescent="0.25"/>
    <row r="37944" x14ac:dyDescent="0.25"/>
    <row r="37945" x14ac:dyDescent="0.25"/>
    <row r="37946" x14ac:dyDescent="0.25"/>
    <row r="37947" x14ac:dyDescent="0.25"/>
    <row r="37948" x14ac:dyDescent="0.25"/>
    <row r="37949" x14ac:dyDescent="0.25"/>
    <row r="37950" x14ac:dyDescent="0.25"/>
    <row r="37951" x14ac:dyDescent="0.25"/>
    <row r="37952" x14ac:dyDescent="0.25"/>
    <row r="37953" x14ac:dyDescent="0.25"/>
    <row r="37954" x14ac:dyDescent="0.25"/>
    <row r="37955" x14ac:dyDescent="0.25"/>
    <row r="37956" x14ac:dyDescent="0.25"/>
    <row r="37957" x14ac:dyDescent="0.25"/>
    <row r="37958" x14ac:dyDescent="0.25"/>
    <row r="37959" x14ac:dyDescent="0.25"/>
    <row r="37960" x14ac:dyDescent="0.25"/>
    <row r="37961" x14ac:dyDescent="0.25"/>
    <row r="37962" x14ac:dyDescent="0.25"/>
    <row r="37963" x14ac:dyDescent="0.25"/>
    <row r="37964" x14ac:dyDescent="0.25"/>
    <row r="37965" x14ac:dyDescent="0.25"/>
    <row r="37966" x14ac:dyDescent="0.25"/>
    <row r="37967" x14ac:dyDescent="0.25"/>
    <row r="37968" x14ac:dyDescent="0.25"/>
    <row r="37969" x14ac:dyDescent="0.25"/>
    <row r="37970" x14ac:dyDescent="0.25"/>
    <row r="37971" x14ac:dyDescent="0.25"/>
    <row r="37972" x14ac:dyDescent="0.25"/>
    <row r="37973" x14ac:dyDescent="0.25"/>
    <row r="37974" x14ac:dyDescent="0.25"/>
    <row r="37975" x14ac:dyDescent="0.25"/>
    <row r="37976" x14ac:dyDescent="0.25"/>
    <row r="37977" x14ac:dyDescent="0.25"/>
    <row r="37978" x14ac:dyDescent="0.25"/>
    <row r="37979" x14ac:dyDescent="0.25"/>
    <row r="37980" x14ac:dyDescent="0.25"/>
    <row r="37981" x14ac:dyDescent="0.25"/>
    <row r="37982" x14ac:dyDescent="0.25"/>
    <row r="37983" x14ac:dyDescent="0.25"/>
    <row r="37984" x14ac:dyDescent="0.25"/>
    <row r="37985" x14ac:dyDescent="0.25"/>
    <row r="37986" x14ac:dyDescent="0.25"/>
    <row r="37987" x14ac:dyDescent="0.25"/>
    <row r="37988" x14ac:dyDescent="0.25"/>
    <row r="37989" x14ac:dyDescent="0.25"/>
    <row r="37990" x14ac:dyDescent="0.25"/>
    <row r="37991" x14ac:dyDescent="0.25"/>
    <row r="37992" x14ac:dyDescent="0.25"/>
    <row r="37993" x14ac:dyDescent="0.25"/>
    <row r="37994" x14ac:dyDescent="0.25"/>
    <row r="37995" x14ac:dyDescent="0.25"/>
    <row r="37996" x14ac:dyDescent="0.25"/>
    <row r="37997" x14ac:dyDescent="0.25"/>
    <row r="37998" x14ac:dyDescent="0.25"/>
    <row r="37999" x14ac:dyDescent="0.25"/>
    <row r="38000" x14ac:dyDescent="0.25"/>
    <row r="38001" x14ac:dyDescent="0.25"/>
    <row r="38002" x14ac:dyDescent="0.25"/>
    <row r="38003" x14ac:dyDescent="0.25"/>
    <row r="38004" x14ac:dyDescent="0.25"/>
    <row r="38005" x14ac:dyDescent="0.25"/>
    <row r="38006" x14ac:dyDescent="0.25"/>
    <row r="38007" x14ac:dyDescent="0.25"/>
    <row r="38008" x14ac:dyDescent="0.25"/>
    <row r="38009" x14ac:dyDescent="0.25"/>
    <row r="38010" x14ac:dyDescent="0.25"/>
    <row r="38011" x14ac:dyDescent="0.25"/>
    <row r="38012" x14ac:dyDescent="0.25"/>
    <row r="38013" x14ac:dyDescent="0.25"/>
    <row r="38014" x14ac:dyDescent="0.25"/>
    <row r="38015" x14ac:dyDescent="0.25"/>
    <row r="38016" x14ac:dyDescent="0.25"/>
    <row r="38017" x14ac:dyDescent="0.25"/>
    <row r="38018" x14ac:dyDescent="0.25"/>
    <row r="38019" x14ac:dyDescent="0.25"/>
    <row r="38020" x14ac:dyDescent="0.25"/>
    <row r="38021" x14ac:dyDescent="0.25"/>
    <row r="38022" x14ac:dyDescent="0.25"/>
    <row r="38023" x14ac:dyDescent="0.25"/>
    <row r="38024" x14ac:dyDescent="0.25"/>
    <row r="38025" x14ac:dyDescent="0.25"/>
    <row r="38026" x14ac:dyDescent="0.25"/>
    <row r="38027" x14ac:dyDescent="0.25"/>
    <row r="38028" x14ac:dyDescent="0.25"/>
    <row r="38029" x14ac:dyDescent="0.25"/>
    <row r="38030" x14ac:dyDescent="0.25"/>
    <row r="38031" x14ac:dyDescent="0.25"/>
    <row r="38032" x14ac:dyDescent="0.25"/>
    <row r="38033" x14ac:dyDescent="0.25"/>
    <row r="38034" x14ac:dyDescent="0.25"/>
    <row r="38035" x14ac:dyDescent="0.25"/>
    <row r="38036" x14ac:dyDescent="0.25"/>
    <row r="38037" x14ac:dyDescent="0.25"/>
    <row r="38038" x14ac:dyDescent="0.25"/>
    <row r="38039" x14ac:dyDescent="0.25"/>
    <row r="38040" x14ac:dyDescent="0.25"/>
    <row r="38041" x14ac:dyDescent="0.25"/>
    <row r="38042" x14ac:dyDescent="0.25"/>
    <row r="38043" x14ac:dyDescent="0.25"/>
    <row r="38044" x14ac:dyDescent="0.25"/>
    <row r="38045" x14ac:dyDescent="0.25"/>
    <row r="38046" x14ac:dyDescent="0.25"/>
    <row r="38047" x14ac:dyDescent="0.25"/>
    <row r="38048" x14ac:dyDescent="0.25"/>
    <row r="38049" x14ac:dyDescent="0.25"/>
    <row r="38050" x14ac:dyDescent="0.25"/>
    <row r="38051" x14ac:dyDescent="0.25"/>
    <row r="38052" x14ac:dyDescent="0.25"/>
    <row r="38053" x14ac:dyDescent="0.25"/>
    <row r="38054" x14ac:dyDescent="0.25"/>
    <row r="38055" x14ac:dyDescent="0.25"/>
    <row r="38056" x14ac:dyDescent="0.25"/>
    <row r="38057" x14ac:dyDescent="0.25"/>
    <row r="38058" x14ac:dyDescent="0.25"/>
    <row r="38059" x14ac:dyDescent="0.25"/>
    <row r="38060" x14ac:dyDescent="0.25"/>
    <row r="38061" x14ac:dyDescent="0.25"/>
    <row r="38062" x14ac:dyDescent="0.25"/>
    <row r="38063" x14ac:dyDescent="0.25"/>
    <row r="38064" x14ac:dyDescent="0.25"/>
    <row r="38065" x14ac:dyDescent="0.25"/>
    <row r="38066" x14ac:dyDescent="0.25"/>
    <row r="38067" x14ac:dyDescent="0.25"/>
    <row r="38068" x14ac:dyDescent="0.25"/>
    <row r="38069" x14ac:dyDescent="0.25"/>
    <row r="38070" x14ac:dyDescent="0.25"/>
    <row r="38071" x14ac:dyDescent="0.25"/>
    <row r="38072" x14ac:dyDescent="0.25"/>
    <row r="38073" x14ac:dyDescent="0.25"/>
    <row r="38074" x14ac:dyDescent="0.25"/>
    <row r="38075" x14ac:dyDescent="0.25"/>
    <row r="38076" x14ac:dyDescent="0.25"/>
    <row r="38077" x14ac:dyDescent="0.25"/>
    <row r="38078" x14ac:dyDescent="0.25"/>
    <row r="38079" x14ac:dyDescent="0.25"/>
    <row r="38080" x14ac:dyDescent="0.25"/>
    <row r="38081" x14ac:dyDescent="0.25"/>
    <row r="38082" x14ac:dyDescent="0.25"/>
    <row r="38083" x14ac:dyDescent="0.25"/>
    <row r="38084" x14ac:dyDescent="0.25"/>
    <row r="38085" x14ac:dyDescent="0.25"/>
    <row r="38086" x14ac:dyDescent="0.25"/>
    <row r="38087" x14ac:dyDescent="0.25"/>
    <row r="38088" x14ac:dyDescent="0.25"/>
    <row r="38089" x14ac:dyDescent="0.25"/>
    <row r="38090" x14ac:dyDescent="0.25"/>
    <row r="38091" x14ac:dyDescent="0.25"/>
    <row r="38092" x14ac:dyDescent="0.25"/>
    <row r="38093" x14ac:dyDescent="0.25"/>
    <row r="38094" x14ac:dyDescent="0.25"/>
    <row r="38095" x14ac:dyDescent="0.25"/>
    <row r="38096" x14ac:dyDescent="0.25"/>
    <row r="38097" x14ac:dyDescent="0.25"/>
    <row r="38098" x14ac:dyDescent="0.25"/>
    <row r="38099" x14ac:dyDescent="0.25"/>
    <row r="38100" x14ac:dyDescent="0.25"/>
    <row r="38101" x14ac:dyDescent="0.25"/>
    <row r="38102" x14ac:dyDescent="0.25"/>
    <row r="38103" x14ac:dyDescent="0.25"/>
    <row r="38104" x14ac:dyDescent="0.25"/>
    <row r="38105" x14ac:dyDescent="0.25"/>
    <row r="38106" x14ac:dyDescent="0.25"/>
    <row r="38107" x14ac:dyDescent="0.25"/>
    <row r="38108" x14ac:dyDescent="0.25"/>
    <row r="38109" x14ac:dyDescent="0.25"/>
    <row r="38110" x14ac:dyDescent="0.25"/>
    <row r="38111" x14ac:dyDescent="0.25"/>
    <row r="38112" x14ac:dyDescent="0.25"/>
    <row r="38113" x14ac:dyDescent="0.25"/>
    <row r="38114" x14ac:dyDescent="0.25"/>
    <row r="38115" x14ac:dyDescent="0.25"/>
    <row r="38116" x14ac:dyDescent="0.25"/>
    <row r="38117" x14ac:dyDescent="0.25"/>
    <row r="38118" x14ac:dyDescent="0.25"/>
    <row r="38119" x14ac:dyDescent="0.25"/>
    <row r="38120" x14ac:dyDescent="0.25"/>
    <row r="38121" x14ac:dyDescent="0.25"/>
    <row r="38122" x14ac:dyDescent="0.25"/>
    <row r="38123" x14ac:dyDescent="0.25"/>
    <row r="38124" x14ac:dyDescent="0.25"/>
    <row r="38125" x14ac:dyDescent="0.25"/>
    <row r="38126" x14ac:dyDescent="0.25"/>
    <row r="38127" x14ac:dyDescent="0.25"/>
    <row r="38128" x14ac:dyDescent="0.25"/>
    <row r="38129" x14ac:dyDescent="0.25"/>
    <row r="38130" x14ac:dyDescent="0.25"/>
    <row r="38131" x14ac:dyDescent="0.25"/>
    <row r="38132" x14ac:dyDescent="0.25"/>
    <row r="38133" x14ac:dyDescent="0.25"/>
    <row r="38134" x14ac:dyDescent="0.25"/>
    <row r="38135" x14ac:dyDescent="0.25"/>
    <row r="38136" x14ac:dyDescent="0.25"/>
    <row r="38137" x14ac:dyDescent="0.25"/>
    <row r="38138" x14ac:dyDescent="0.25"/>
    <row r="38139" x14ac:dyDescent="0.25"/>
    <row r="38140" x14ac:dyDescent="0.25"/>
    <row r="38141" x14ac:dyDescent="0.25"/>
    <row r="38142" x14ac:dyDescent="0.25"/>
    <row r="38143" x14ac:dyDescent="0.25"/>
    <row r="38144" x14ac:dyDescent="0.25"/>
    <row r="38145" x14ac:dyDescent="0.25"/>
    <row r="38146" x14ac:dyDescent="0.25"/>
    <row r="38147" x14ac:dyDescent="0.25"/>
    <row r="38148" x14ac:dyDescent="0.25"/>
    <row r="38149" x14ac:dyDescent="0.25"/>
    <row r="38150" x14ac:dyDescent="0.25"/>
    <row r="38151" x14ac:dyDescent="0.25"/>
    <row r="38152" x14ac:dyDescent="0.25"/>
    <row r="38153" x14ac:dyDescent="0.25"/>
    <row r="38154" x14ac:dyDescent="0.25"/>
    <row r="38155" x14ac:dyDescent="0.25"/>
    <row r="38156" x14ac:dyDescent="0.25"/>
    <row r="38157" x14ac:dyDescent="0.25"/>
    <row r="38158" x14ac:dyDescent="0.25"/>
    <row r="38159" x14ac:dyDescent="0.25"/>
    <row r="38160" x14ac:dyDescent="0.25"/>
    <row r="38161" x14ac:dyDescent="0.25"/>
    <row r="38162" x14ac:dyDescent="0.25"/>
    <row r="38163" x14ac:dyDescent="0.25"/>
    <row r="38164" x14ac:dyDescent="0.25"/>
    <row r="38165" x14ac:dyDescent="0.25"/>
    <row r="38166" x14ac:dyDescent="0.25"/>
    <row r="38167" x14ac:dyDescent="0.25"/>
    <row r="38168" x14ac:dyDescent="0.25"/>
    <row r="38169" x14ac:dyDescent="0.25"/>
    <row r="38170" x14ac:dyDescent="0.25"/>
    <row r="38171" x14ac:dyDescent="0.25"/>
    <row r="38172" x14ac:dyDescent="0.25"/>
    <row r="38173" x14ac:dyDescent="0.25"/>
    <row r="38174" x14ac:dyDescent="0.25"/>
    <row r="38175" x14ac:dyDescent="0.25"/>
    <row r="38176" x14ac:dyDescent="0.25"/>
    <row r="38177" x14ac:dyDescent="0.25"/>
    <row r="38178" x14ac:dyDescent="0.25"/>
    <row r="38179" x14ac:dyDescent="0.25"/>
    <row r="38180" x14ac:dyDescent="0.25"/>
    <row r="38181" x14ac:dyDescent="0.25"/>
    <row r="38182" x14ac:dyDescent="0.25"/>
    <row r="38183" x14ac:dyDescent="0.25"/>
    <row r="38184" x14ac:dyDescent="0.25"/>
    <row r="38185" x14ac:dyDescent="0.25"/>
    <row r="38186" x14ac:dyDescent="0.25"/>
    <row r="38187" x14ac:dyDescent="0.25"/>
    <row r="38188" x14ac:dyDescent="0.25"/>
    <row r="38189" x14ac:dyDescent="0.25"/>
    <row r="38190" x14ac:dyDescent="0.25"/>
    <row r="38191" x14ac:dyDescent="0.25"/>
    <row r="38192" x14ac:dyDescent="0.25"/>
    <row r="38193" x14ac:dyDescent="0.25"/>
    <row r="38194" x14ac:dyDescent="0.25"/>
    <row r="38195" x14ac:dyDescent="0.25"/>
    <row r="38196" x14ac:dyDescent="0.25"/>
    <row r="38197" x14ac:dyDescent="0.25"/>
    <row r="38198" x14ac:dyDescent="0.25"/>
    <row r="38199" x14ac:dyDescent="0.25"/>
    <row r="38200" x14ac:dyDescent="0.25"/>
    <row r="38201" x14ac:dyDescent="0.25"/>
    <row r="38202" x14ac:dyDescent="0.25"/>
    <row r="38203" x14ac:dyDescent="0.25"/>
    <row r="38204" x14ac:dyDescent="0.25"/>
    <row r="38205" x14ac:dyDescent="0.25"/>
    <row r="38206" x14ac:dyDescent="0.25"/>
    <row r="38207" x14ac:dyDescent="0.25"/>
    <row r="38208" x14ac:dyDescent="0.25"/>
    <row r="38209" x14ac:dyDescent="0.25"/>
    <row r="38210" x14ac:dyDescent="0.25"/>
    <row r="38211" x14ac:dyDescent="0.25"/>
    <row r="38212" x14ac:dyDescent="0.25"/>
    <row r="38213" x14ac:dyDescent="0.25"/>
    <row r="38214" x14ac:dyDescent="0.25"/>
    <row r="38215" x14ac:dyDescent="0.25"/>
    <row r="38216" x14ac:dyDescent="0.25"/>
    <row r="38217" x14ac:dyDescent="0.25"/>
    <row r="38218" x14ac:dyDescent="0.25"/>
    <row r="38219" x14ac:dyDescent="0.25"/>
    <row r="38220" x14ac:dyDescent="0.25"/>
    <row r="38221" x14ac:dyDescent="0.25"/>
    <row r="38222" x14ac:dyDescent="0.25"/>
    <row r="38223" x14ac:dyDescent="0.25"/>
    <row r="38224" x14ac:dyDescent="0.25"/>
    <row r="38225" x14ac:dyDescent="0.25"/>
    <row r="38226" x14ac:dyDescent="0.25"/>
    <row r="38227" x14ac:dyDescent="0.25"/>
    <row r="38228" x14ac:dyDescent="0.25"/>
    <row r="38229" x14ac:dyDescent="0.25"/>
    <row r="38230" x14ac:dyDescent="0.25"/>
    <row r="38231" x14ac:dyDescent="0.25"/>
    <row r="38232" x14ac:dyDescent="0.25"/>
    <row r="38233" x14ac:dyDescent="0.25"/>
    <row r="38234" x14ac:dyDescent="0.25"/>
    <row r="38235" x14ac:dyDescent="0.25"/>
    <row r="38236" x14ac:dyDescent="0.25"/>
    <row r="38237" x14ac:dyDescent="0.25"/>
    <row r="38238" x14ac:dyDescent="0.25"/>
    <row r="38239" x14ac:dyDescent="0.25"/>
    <row r="38240" x14ac:dyDescent="0.25"/>
    <row r="38241" x14ac:dyDescent="0.25"/>
    <row r="38242" x14ac:dyDescent="0.25"/>
    <row r="38243" x14ac:dyDescent="0.25"/>
    <row r="38244" x14ac:dyDescent="0.25"/>
    <row r="38245" x14ac:dyDescent="0.25"/>
    <row r="38246" x14ac:dyDescent="0.25"/>
    <row r="38247" x14ac:dyDescent="0.25"/>
    <row r="38248" x14ac:dyDescent="0.25"/>
    <row r="38249" x14ac:dyDescent="0.25"/>
    <row r="38250" x14ac:dyDescent="0.25"/>
    <row r="38251" x14ac:dyDescent="0.25"/>
    <row r="38252" x14ac:dyDescent="0.25"/>
    <row r="38253" x14ac:dyDescent="0.25"/>
    <row r="38254" x14ac:dyDescent="0.25"/>
    <row r="38255" x14ac:dyDescent="0.25"/>
    <row r="38256" x14ac:dyDescent="0.25"/>
    <row r="38257" x14ac:dyDescent="0.25"/>
    <row r="38258" x14ac:dyDescent="0.25"/>
    <row r="38259" x14ac:dyDescent="0.25"/>
    <row r="38260" x14ac:dyDescent="0.25"/>
    <row r="38261" x14ac:dyDescent="0.25"/>
    <row r="38262" x14ac:dyDescent="0.25"/>
    <row r="38263" x14ac:dyDescent="0.25"/>
    <row r="38264" x14ac:dyDescent="0.25"/>
    <row r="38265" x14ac:dyDescent="0.25"/>
    <row r="38266" x14ac:dyDescent="0.25"/>
    <row r="38267" x14ac:dyDescent="0.25"/>
    <row r="38268" x14ac:dyDescent="0.25"/>
    <row r="38269" x14ac:dyDescent="0.25"/>
    <row r="38270" x14ac:dyDescent="0.25"/>
    <row r="38271" x14ac:dyDescent="0.25"/>
    <row r="38272" x14ac:dyDescent="0.25"/>
    <row r="38273" x14ac:dyDescent="0.25"/>
    <row r="38274" x14ac:dyDescent="0.25"/>
    <row r="38275" x14ac:dyDescent="0.25"/>
    <row r="38276" x14ac:dyDescent="0.25"/>
    <row r="38277" x14ac:dyDescent="0.25"/>
    <row r="38278" x14ac:dyDescent="0.25"/>
    <row r="38279" x14ac:dyDescent="0.25"/>
    <row r="38280" x14ac:dyDescent="0.25"/>
    <row r="38281" x14ac:dyDescent="0.25"/>
    <row r="38282" x14ac:dyDescent="0.25"/>
    <row r="38283" x14ac:dyDescent="0.25"/>
    <row r="38284" x14ac:dyDescent="0.25"/>
    <row r="38285" x14ac:dyDescent="0.25"/>
    <row r="38286" x14ac:dyDescent="0.25"/>
    <row r="38287" x14ac:dyDescent="0.25"/>
    <row r="38288" x14ac:dyDescent="0.25"/>
    <row r="38289" x14ac:dyDescent="0.25"/>
    <row r="38290" x14ac:dyDescent="0.25"/>
    <row r="38291" x14ac:dyDescent="0.25"/>
    <row r="38292" x14ac:dyDescent="0.25"/>
    <row r="38293" x14ac:dyDescent="0.25"/>
    <row r="38294" x14ac:dyDescent="0.25"/>
    <row r="38295" x14ac:dyDescent="0.25"/>
    <row r="38296" x14ac:dyDescent="0.25"/>
    <row r="38297" x14ac:dyDescent="0.25"/>
    <row r="38298" x14ac:dyDescent="0.25"/>
    <row r="38299" x14ac:dyDescent="0.25"/>
    <row r="38300" x14ac:dyDescent="0.25"/>
    <row r="38301" x14ac:dyDescent="0.25"/>
    <row r="38302" x14ac:dyDescent="0.25"/>
    <row r="38303" x14ac:dyDescent="0.25"/>
    <row r="38304" x14ac:dyDescent="0.25"/>
    <row r="38305" x14ac:dyDescent="0.25"/>
    <row r="38306" x14ac:dyDescent="0.25"/>
    <row r="38307" x14ac:dyDescent="0.25"/>
    <row r="38308" x14ac:dyDescent="0.25"/>
    <row r="38309" x14ac:dyDescent="0.25"/>
    <row r="38310" x14ac:dyDescent="0.25"/>
    <row r="38311" x14ac:dyDescent="0.25"/>
    <row r="38312" x14ac:dyDescent="0.25"/>
    <row r="38313" x14ac:dyDescent="0.25"/>
    <row r="38314" x14ac:dyDescent="0.25"/>
    <row r="38315" x14ac:dyDescent="0.25"/>
    <row r="38316" x14ac:dyDescent="0.25"/>
    <row r="38317" x14ac:dyDescent="0.25"/>
    <row r="38318" x14ac:dyDescent="0.25"/>
    <row r="38319" x14ac:dyDescent="0.25"/>
    <row r="38320" x14ac:dyDescent="0.25"/>
    <row r="38321" x14ac:dyDescent="0.25"/>
    <row r="38322" x14ac:dyDescent="0.25"/>
    <row r="38323" x14ac:dyDescent="0.25"/>
    <row r="38324" x14ac:dyDescent="0.25"/>
    <row r="38325" x14ac:dyDescent="0.25"/>
    <row r="38326" x14ac:dyDescent="0.25"/>
    <row r="38327" x14ac:dyDescent="0.25"/>
    <row r="38328" x14ac:dyDescent="0.25"/>
    <row r="38329" x14ac:dyDescent="0.25"/>
    <row r="38330" x14ac:dyDescent="0.25"/>
    <row r="38331" x14ac:dyDescent="0.25"/>
    <row r="38332" x14ac:dyDescent="0.25"/>
    <row r="38333" x14ac:dyDescent="0.25"/>
    <row r="38334" x14ac:dyDescent="0.25"/>
    <row r="38335" x14ac:dyDescent="0.25"/>
    <row r="38336" x14ac:dyDescent="0.25"/>
    <row r="38337" x14ac:dyDescent="0.25"/>
    <row r="38338" x14ac:dyDescent="0.25"/>
    <row r="38339" x14ac:dyDescent="0.25"/>
    <row r="38340" x14ac:dyDescent="0.25"/>
    <row r="38341" x14ac:dyDescent="0.25"/>
    <row r="38342" x14ac:dyDescent="0.25"/>
    <row r="38343" x14ac:dyDescent="0.25"/>
    <row r="38344" x14ac:dyDescent="0.25"/>
    <row r="38345" x14ac:dyDescent="0.25"/>
    <row r="38346" x14ac:dyDescent="0.25"/>
    <row r="38347" x14ac:dyDescent="0.25"/>
    <row r="38348" x14ac:dyDescent="0.25"/>
    <row r="38349" x14ac:dyDescent="0.25"/>
    <row r="38350" x14ac:dyDescent="0.25"/>
    <row r="38351" x14ac:dyDescent="0.25"/>
    <row r="38352" x14ac:dyDescent="0.25"/>
    <row r="38353" x14ac:dyDescent="0.25"/>
    <row r="38354" x14ac:dyDescent="0.25"/>
    <row r="38355" x14ac:dyDescent="0.25"/>
    <row r="38356" x14ac:dyDescent="0.25"/>
    <row r="38357" x14ac:dyDescent="0.25"/>
    <row r="38358" x14ac:dyDescent="0.25"/>
    <row r="38359" x14ac:dyDescent="0.25"/>
    <row r="38360" x14ac:dyDescent="0.25"/>
    <row r="38361" x14ac:dyDescent="0.25"/>
    <row r="38362" x14ac:dyDescent="0.25"/>
    <row r="38363" x14ac:dyDescent="0.25"/>
    <row r="38364" x14ac:dyDescent="0.25"/>
    <row r="38365" x14ac:dyDescent="0.25"/>
    <row r="38366" x14ac:dyDescent="0.25"/>
    <row r="38367" x14ac:dyDescent="0.25"/>
    <row r="38368" x14ac:dyDescent="0.25"/>
    <row r="38369" x14ac:dyDescent="0.25"/>
    <row r="38370" x14ac:dyDescent="0.25"/>
    <row r="38371" x14ac:dyDescent="0.25"/>
    <row r="38372" x14ac:dyDescent="0.25"/>
    <row r="38373" x14ac:dyDescent="0.25"/>
    <row r="38374" x14ac:dyDescent="0.25"/>
    <row r="38375" x14ac:dyDescent="0.25"/>
    <row r="38376" x14ac:dyDescent="0.25"/>
    <row r="38377" x14ac:dyDescent="0.25"/>
    <row r="38378" x14ac:dyDescent="0.25"/>
    <row r="38379" x14ac:dyDescent="0.25"/>
    <row r="38380" x14ac:dyDescent="0.25"/>
    <row r="38381" x14ac:dyDescent="0.25"/>
    <row r="38382" x14ac:dyDescent="0.25"/>
    <row r="38383" x14ac:dyDescent="0.25"/>
    <row r="38384" x14ac:dyDescent="0.25"/>
    <row r="38385" x14ac:dyDescent="0.25"/>
    <row r="38386" x14ac:dyDescent="0.25"/>
    <row r="38387" x14ac:dyDescent="0.25"/>
    <row r="38388" x14ac:dyDescent="0.25"/>
    <row r="38389" x14ac:dyDescent="0.25"/>
    <row r="38390" x14ac:dyDescent="0.25"/>
    <row r="38391" x14ac:dyDescent="0.25"/>
    <row r="38392" x14ac:dyDescent="0.25"/>
    <row r="38393" x14ac:dyDescent="0.25"/>
    <row r="38394" x14ac:dyDescent="0.25"/>
    <row r="38395" x14ac:dyDescent="0.25"/>
    <row r="38396" x14ac:dyDescent="0.25"/>
    <row r="38397" x14ac:dyDescent="0.25"/>
    <row r="38398" x14ac:dyDescent="0.25"/>
    <row r="38399" x14ac:dyDescent="0.25"/>
    <row r="38400" x14ac:dyDescent="0.25"/>
    <row r="38401" x14ac:dyDescent="0.25"/>
    <row r="38402" x14ac:dyDescent="0.25"/>
    <row r="38403" x14ac:dyDescent="0.25"/>
    <row r="38404" x14ac:dyDescent="0.25"/>
    <row r="38405" x14ac:dyDescent="0.25"/>
    <row r="38406" x14ac:dyDescent="0.25"/>
    <row r="38407" x14ac:dyDescent="0.25"/>
    <row r="38408" x14ac:dyDescent="0.25"/>
    <row r="38409" x14ac:dyDescent="0.25"/>
    <row r="38410" x14ac:dyDescent="0.25"/>
    <row r="38411" x14ac:dyDescent="0.25"/>
    <row r="38412" x14ac:dyDescent="0.25"/>
    <row r="38413" x14ac:dyDescent="0.25"/>
    <row r="38414" x14ac:dyDescent="0.25"/>
    <row r="38415" x14ac:dyDescent="0.25"/>
    <row r="38416" x14ac:dyDescent="0.25"/>
    <row r="38417" x14ac:dyDescent="0.25"/>
    <row r="38418" x14ac:dyDescent="0.25"/>
    <row r="38419" x14ac:dyDescent="0.25"/>
    <row r="38420" x14ac:dyDescent="0.25"/>
    <row r="38421" x14ac:dyDescent="0.25"/>
    <row r="38422" x14ac:dyDescent="0.25"/>
    <row r="38423" x14ac:dyDescent="0.25"/>
    <row r="38424" x14ac:dyDescent="0.25"/>
    <row r="38425" x14ac:dyDescent="0.25"/>
    <row r="38426" x14ac:dyDescent="0.25"/>
    <row r="38427" x14ac:dyDescent="0.25"/>
    <row r="38428" x14ac:dyDescent="0.25"/>
    <row r="38429" x14ac:dyDescent="0.25"/>
    <row r="38430" x14ac:dyDescent="0.25"/>
    <row r="38431" x14ac:dyDescent="0.25"/>
    <row r="38432" x14ac:dyDescent="0.25"/>
    <row r="38433" x14ac:dyDescent="0.25"/>
    <row r="38434" x14ac:dyDescent="0.25"/>
    <row r="38435" x14ac:dyDescent="0.25"/>
    <row r="38436" x14ac:dyDescent="0.25"/>
    <row r="38437" x14ac:dyDescent="0.25"/>
    <row r="38438" x14ac:dyDescent="0.25"/>
    <row r="38439" x14ac:dyDescent="0.25"/>
    <row r="38440" x14ac:dyDescent="0.25"/>
    <row r="38441" x14ac:dyDescent="0.25"/>
    <row r="38442" x14ac:dyDescent="0.25"/>
    <row r="38443" x14ac:dyDescent="0.25"/>
    <row r="38444" x14ac:dyDescent="0.25"/>
    <row r="38445" x14ac:dyDescent="0.25"/>
    <row r="38446" x14ac:dyDescent="0.25"/>
    <row r="38447" x14ac:dyDescent="0.25"/>
    <row r="38448" x14ac:dyDescent="0.25"/>
    <row r="38449" x14ac:dyDescent="0.25"/>
    <row r="38450" x14ac:dyDescent="0.25"/>
    <row r="38451" x14ac:dyDescent="0.25"/>
    <row r="38452" x14ac:dyDescent="0.25"/>
    <row r="38453" x14ac:dyDescent="0.25"/>
    <row r="38454" x14ac:dyDescent="0.25"/>
    <row r="38455" x14ac:dyDescent="0.25"/>
    <row r="38456" x14ac:dyDescent="0.25"/>
    <row r="38457" x14ac:dyDescent="0.25"/>
    <row r="38458" x14ac:dyDescent="0.25"/>
    <row r="38459" x14ac:dyDescent="0.25"/>
    <row r="38460" x14ac:dyDescent="0.25"/>
    <row r="38461" x14ac:dyDescent="0.25"/>
    <row r="38462" x14ac:dyDescent="0.25"/>
    <row r="38463" x14ac:dyDescent="0.25"/>
    <row r="38464" x14ac:dyDescent="0.25"/>
    <row r="38465" x14ac:dyDescent="0.25"/>
    <row r="38466" x14ac:dyDescent="0.25"/>
    <row r="38467" x14ac:dyDescent="0.25"/>
    <row r="38468" x14ac:dyDescent="0.25"/>
    <row r="38469" x14ac:dyDescent="0.25"/>
    <row r="38470" x14ac:dyDescent="0.25"/>
    <row r="38471" x14ac:dyDescent="0.25"/>
    <row r="38472" x14ac:dyDescent="0.25"/>
    <row r="38473" x14ac:dyDescent="0.25"/>
    <row r="38474" x14ac:dyDescent="0.25"/>
    <row r="38475" x14ac:dyDescent="0.25"/>
    <row r="38476" x14ac:dyDescent="0.25"/>
    <row r="38477" x14ac:dyDescent="0.25"/>
    <row r="38478" x14ac:dyDescent="0.25"/>
    <row r="38479" x14ac:dyDescent="0.25"/>
    <row r="38480" x14ac:dyDescent="0.25"/>
    <row r="38481" x14ac:dyDescent="0.25"/>
    <row r="38482" x14ac:dyDescent="0.25"/>
    <row r="38483" x14ac:dyDescent="0.25"/>
    <row r="38484" x14ac:dyDescent="0.25"/>
    <row r="38485" x14ac:dyDescent="0.25"/>
    <row r="38486" x14ac:dyDescent="0.25"/>
    <row r="38487" x14ac:dyDescent="0.25"/>
    <row r="38488" x14ac:dyDescent="0.25"/>
    <row r="38489" x14ac:dyDescent="0.25"/>
    <row r="38490" x14ac:dyDescent="0.25"/>
    <row r="38491" x14ac:dyDescent="0.25"/>
    <row r="38492" x14ac:dyDescent="0.25"/>
    <row r="38493" x14ac:dyDescent="0.25"/>
    <row r="38494" x14ac:dyDescent="0.25"/>
    <row r="38495" x14ac:dyDescent="0.25"/>
    <row r="38496" x14ac:dyDescent="0.25"/>
    <row r="38497" x14ac:dyDescent="0.25"/>
    <row r="38498" x14ac:dyDescent="0.25"/>
    <row r="38499" x14ac:dyDescent="0.25"/>
    <row r="38500" x14ac:dyDescent="0.25"/>
    <row r="38501" x14ac:dyDescent="0.25"/>
    <row r="38502" x14ac:dyDescent="0.25"/>
    <row r="38503" x14ac:dyDescent="0.25"/>
    <row r="38504" x14ac:dyDescent="0.25"/>
    <row r="38505" x14ac:dyDescent="0.25"/>
    <row r="38506" x14ac:dyDescent="0.25"/>
    <row r="38507" x14ac:dyDescent="0.25"/>
    <row r="38508" x14ac:dyDescent="0.25"/>
    <row r="38509" x14ac:dyDescent="0.25"/>
    <row r="38510" x14ac:dyDescent="0.25"/>
    <row r="38511" x14ac:dyDescent="0.25"/>
    <row r="38512" x14ac:dyDescent="0.25"/>
    <row r="38513" x14ac:dyDescent="0.25"/>
    <row r="38514" x14ac:dyDescent="0.25"/>
    <row r="38515" x14ac:dyDescent="0.25"/>
    <row r="38516" x14ac:dyDescent="0.25"/>
    <row r="38517" x14ac:dyDescent="0.25"/>
    <row r="38518" x14ac:dyDescent="0.25"/>
    <row r="38519" x14ac:dyDescent="0.25"/>
    <row r="38520" x14ac:dyDescent="0.25"/>
    <row r="38521" x14ac:dyDescent="0.25"/>
    <row r="38522" x14ac:dyDescent="0.25"/>
    <row r="38523" x14ac:dyDescent="0.25"/>
    <row r="38524" x14ac:dyDescent="0.25"/>
    <row r="38525" x14ac:dyDescent="0.25"/>
    <row r="38526" x14ac:dyDescent="0.25"/>
    <row r="38527" x14ac:dyDescent="0.25"/>
    <row r="38528" x14ac:dyDescent="0.25"/>
    <row r="38529" x14ac:dyDescent="0.25"/>
    <row r="38530" x14ac:dyDescent="0.25"/>
    <row r="38531" x14ac:dyDescent="0.25"/>
    <row r="38532" x14ac:dyDescent="0.25"/>
    <row r="38533" x14ac:dyDescent="0.25"/>
    <row r="38534" x14ac:dyDescent="0.25"/>
    <row r="38535" x14ac:dyDescent="0.25"/>
    <row r="38536" x14ac:dyDescent="0.25"/>
    <row r="38537" x14ac:dyDescent="0.25"/>
    <row r="38538" x14ac:dyDescent="0.25"/>
    <row r="38539" x14ac:dyDescent="0.25"/>
    <row r="38540" x14ac:dyDescent="0.25"/>
    <row r="38541" x14ac:dyDescent="0.25"/>
    <row r="38542" x14ac:dyDescent="0.25"/>
    <row r="38543" x14ac:dyDescent="0.25"/>
    <row r="38544" x14ac:dyDescent="0.25"/>
    <row r="38545" x14ac:dyDescent="0.25"/>
    <row r="38546" x14ac:dyDescent="0.25"/>
    <row r="38547" x14ac:dyDescent="0.25"/>
    <row r="38548" x14ac:dyDescent="0.25"/>
    <row r="38549" x14ac:dyDescent="0.25"/>
    <row r="38550" x14ac:dyDescent="0.25"/>
    <row r="38551" x14ac:dyDescent="0.25"/>
    <row r="38552" x14ac:dyDescent="0.25"/>
    <row r="38553" x14ac:dyDescent="0.25"/>
    <row r="38554" x14ac:dyDescent="0.25"/>
    <row r="38555" x14ac:dyDescent="0.25"/>
    <row r="38556" x14ac:dyDescent="0.25"/>
    <row r="38557" x14ac:dyDescent="0.25"/>
    <row r="38558" x14ac:dyDescent="0.25"/>
    <row r="38559" x14ac:dyDescent="0.25"/>
    <row r="38560" x14ac:dyDescent="0.25"/>
    <row r="38561" x14ac:dyDescent="0.25"/>
    <row r="38562" x14ac:dyDescent="0.25"/>
    <row r="38563" x14ac:dyDescent="0.25"/>
    <row r="38564" x14ac:dyDescent="0.25"/>
    <row r="38565" x14ac:dyDescent="0.25"/>
    <row r="38566" x14ac:dyDescent="0.25"/>
    <row r="38567" x14ac:dyDescent="0.25"/>
    <row r="38568" x14ac:dyDescent="0.25"/>
    <row r="38569" x14ac:dyDescent="0.25"/>
    <row r="38570" x14ac:dyDescent="0.25"/>
    <row r="38571" x14ac:dyDescent="0.25"/>
    <row r="38572" x14ac:dyDescent="0.25"/>
    <row r="38573" x14ac:dyDescent="0.25"/>
    <row r="38574" x14ac:dyDescent="0.25"/>
    <row r="38575" x14ac:dyDescent="0.25"/>
    <row r="38576" x14ac:dyDescent="0.25"/>
    <row r="38577" x14ac:dyDescent="0.25"/>
    <row r="38578" x14ac:dyDescent="0.25"/>
    <row r="38579" x14ac:dyDescent="0.25"/>
    <row r="38580" x14ac:dyDescent="0.25"/>
    <row r="38581" x14ac:dyDescent="0.25"/>
    <row r="38582" x14ac:dyDescent="0.25"/>
    <row r="38583" x14ac:dyDescent="0.25"/>
    <row r="38584" x14ac:dyDescent="0.25"/>
    <row r="38585" x14ac:dyDescent="0.25"/>
    <row r="38586" x14ac:dyDescent="0.25"/>
    <row r="38587" x14ac:dyDescent="0.25"/>
    <row r="38588" x14ac:dyDescent="0.25"/>
    <row r="38589" x14ac:dyDescent="0.25"/>
    <row r="38590" x14ac:dyDescent="0.25"/>
    <row r="38591" x14ac:dyDescent="0.25"/>
    <row r="38592" x14ac:dyDescent="0.25"/>
    <row r="38593" x14ac:dyDescent="0.25"/>
    <row r="38594" x14ac:dyDescent="0.25"/>
    <row r="38595" x14ac:dyDescent="0.25"/>
    <row r="38596" x14ac:dyDescent="0.25"/>
    <row r="38597" x14ac:dyDescent="0.25"/>
    <row r="38598" x14ac:dyDescent="0.25"/>
    <row r="38599" x14ac:dyDescent="0.25"/>
    <row r="38600" x14ac:dyDescent="0.25"/>
    <row r="38601" x14ac:dyDescent="0.25"/>
    <row r="38602" x14ac:dyDescent="0.25"/>
    <row r="38603" x14ac:dyDescent="0.25"/>
    <row r="38604" x14ac:dyDescent="0.25"/>
    <row r="38605" x14ac:dyDescent="0.25"/>
    <row r="38606" x14ac:dyDescent="0.25"/>
    <row r="38607" x14ac:dyDescent="0.25"/>
    <row r="38608" x14ac:dyDescent="0.25"/>
    <row r="38609" x14ac:dyDescent="0.25"/>
    <row r="38610" x14ac:dyDescent="0.25"/>
    <row r="38611" x14ac:dyDescent="0.25"/>
    <row r="38612" x14ac:dyDescent="0.25"/>
    <row r="38613" x14ac:dyDescent="0.25"/>
    <row r="38614" x14ac:dyDescent="0.25"/>
    <row r="38615" x14ac:dyDescent="0.25"/>
    <row r="38616" x14ac:dyDescent="0.25"/>
    <row r="38617" x14ac:dyDescent="0.25"/>
    <row r="38618" x14ac:dyDescent="0.25"/>
    <row r="38619" x14ac:dyDescent="0.25"/>
    <row r="38620" x14ac:dyDescent="0.25"/>
    <row r="38621" x14ac:dyDescent="0.25"/>
    <row r="38622" x14ac:dyDescent="0.25"/>
    <row r="38623" x14ac:dyDescent="0.25"/>
    <row r="38624" x14ac:dyDescent="0.25"/>
    <row r="38625" x14ac:dyDescent="0.25"/>
    <row r="38626" x14ac:dyDescent="0.25"/>
    <row r="38627" x14ac:dyDescent="0.25"/>
    <row r="38628" x14ac:dyDescent="0.25"/>
    <row r="38629" x14ac:dyDescent="0.25"/>
    <row r="38630" x14ac:dyDescent="0.25"/>
    <row r="38631" x14ac:dyDescent="0.25"/>
    <row r="38632" x14ac:dyDescent="0.25"/>
    <row r="38633" x14ac:dyDescent="0.25"/>
    <row r="38634" x14ac:dyDescent="0.25"/>
    <row r="38635" x14ac:dyDescent="0.25"/>
    <row r="38636" x14ac:dyDescent="0.25"/>
    <row r="38637" x14ac:dyDescent="0.25"/>
    <row r="38638" x14ac:dyDescent="0.25"/>
    <row r="38639" x14ac:dyDescent="0.25"/>
    <row r="38640" x14ac:dyDescent="0.25"/>
    <row r="38641" x14ac:dyDescent="0.25"/>
    <row r="38642" x14ac:dyDescent="0.25"/>
    <row r="38643" x14ac:dyDescent="0.25"/>
    <row r="38644" x14ac:dyDescent="0.25"/>
    <row r="38645" x14ac:dyDescent="0.25"/>
    <row r="38646" x14ac:dyDescent="0.25"/>
    <row r="38647" x14ac:dyDescent="0.25"/>
    <row r="38648" x14ac:dyDescent="0.25"/>
    <row r="38649" x14ac:dyDescent="0.25"/>
    <row r="38650" x14ac:dyDescent="0.25"/>
    <row r="38651" x14ac:dyDescent="0.25"/>
    <row r="38652" x14ac:dyDescent="0.25"/>
    <row r="38653" x14ac:dyDescent="0.25"/>
    <row r="38654" x14ac:dyDescent="0.25"/>
    <row r="38655" x14ac:dyDescent="0.25"/>
    <row r="38656" x14ac:dyDescent="0.25"/>
    <row r="38657" x14ac:dyDescent="0.25"/>
    <row r="38658" x14ac:dyDescent="0.25"/>
    <row r="38659" x14ac:dyDescent="0.25"/>
    <row r="38660" x14ac:dyDescent="0.25"/>
    <row r="38661" x14ac:dyDescent="0.25"/>
    <row r="38662" x14ac:dyDescent="0.25"/>
    <row r="38663" x14ac:dyDescent="0.25"/>
    <row r="38664" x14ac:dyDescent="0.25"/>
    <row r="38665" x14ac:dyDescent="0.25"/>
    <row r="38666" x14ac:dyDescent="0.25"/>
    <row r="38667" x14ac:dyDescent="0.25"/>
    <row r="38668" x14ac:dyDescent="0.25"/>
    <row r="38669" x14ac:dyDescent="0.25"/>
    <row r="38670" x14ac:dyDescent="0.25"/>
    <row r="38671" x14ac:dyDescent="0.25"/>
    <row r="38672" x14ac:dyDescent="0.25"/>
    <row r="38673" x14ac:dyDescent="0.25"/>
    <row r="38674" x14ac:dyDescent="0.25"/>
    <row r="38675" x14ac:dyDescent="0.25"/>
    <row r="38676" x14ac:dyDescent="0.25"/>
    <row r="38677" x14ac:dyDescent="0.25"/>
    <row r="38678" x14ac:dyDescent="0.25"/>
    <row r="38679" x14ac:dyDescent="0.25"/>
    <row r="38680" x14ac:dyDescent="0.25"/>
    <row r="38681" x14ac:dyDescent="0.25"/>
    <row r="38682" x14ac:dyDescent="0.25"/>
    <row r="38683" x14ac:dyDescent="0.25"/>
    <row r="38684" x14ac:dyDescent="0.25"/>
    <row r="38685" x14ac:dyDescent="0.25"/>
    <row r="38686" x14ac:dyDescent="0.25"/>
    <row r="38687" x14ac:dyDescent="0.25"/>
    <row r="38688" x14ac:dyDescent="0.25"/>
    <row r="38689" x14ac:dyDescent="0.25"/>
    <row r="38690" x14ac:dyDescent="0.25"/>
    <row r="38691" x14ac:dyDescent="0.25"/>
    <row r="38692" x14ac:dyDescent="0.25"/>
    <row r="38693" x14ac:dyDescent="0.25"/>
    <row r="38694" x14ac:dyDescent="0.25"/>
    <row r="38695" x14ac:dyDescent="0.25"/>
    <row r="38696" x14ac:dyDescent="0.25"/>
    <row r="38697" x14ac:dyDescent="0.25"/>
    <row r="38698" x14ac:dyDescent="0.25"/>
    <row r="38699" x14ac:dyDescent="0.25"/>
    <row r="38700" x14ac:dyDescent="0.25"/>
    <row r="38701" x14ac:dyDescent="0.25"/>
    <row r="38702" x14ac:dyDescent="0.25"/>
    <row r="38703" x14ac:dyDescent="0.25"/>
    <row r="38704" x14ac:dyDescent="0.25"/>
    <row r="38705" x14ac:dyDescent="0.25"/>
    <row r="38706" x14ac:dyDescent="0.25"/>
    <row r="38707" x14ac:dyDescent="0.25"/>
    <row r="38708" x14ac:dyDescent="0.25"/>
    <row r="38709" x14ac:dyDescent="0.25"/>
    <row r="38710" x14ac:dyDescent="0.25"/>
    <row r="38711" x14ac:dyDescent="0.25"/>
    <row r="38712" x14ac:dyDescent="0.25"/>
    <row r="38713" x14ac:dyDescent="0.25"/>
    <row r="38714" x14ac:dyDescent="0.25"/>
    <row r="38715" x14ac:dyDescent="0.25"/>
    <row r="38716" x14ac:dyDescent="0.25"/>
    <row r="38717" x14ac:dyDescent="0.25"/>
    <row r="38718" x14ac:dyDescent="0.25"/>
    <row r="38719" x14ac:dyDescent="0.25"/>
    <row r="38720" x14ac:dyDescent="0.25"/>
    <row r="38721" x14ac:dyDescent="0.25"/>
    <row r="38722" x14ac:dyDescent="0.25"/>
    <row r="38723" x14ac:dyDescent="0.25"/>
    <row r="38724" x14ac:dyDescent="0.25"/>
    <row r="38725" x14ac:dyDescent="0.25"/>
    <row r="38726" x14ac:dyDescent="0.25"/>
    <row r="38727" x14ac:dyDescent="0.25"/>
    <row r="38728" x14ac:dyDescent="0.25"/>
    <row r="38729" x14ac:dyDescent="0.25"/>
    <row r="38730" x14ac:dyDescent="0.25"/>
    <row r="38731" x14ac:dyDescent="0.25"/>
    <row r="38732" x14ac:dyDescent="0.25"/>
    <row r="38733" x14ac:dyDescent="0.25"/>
    <row r="38734" x14ac:dyDescent="0.25"/>
    <row r="38735" x14ac:dyDescent="0.25"/>
    <row r="38736" x14ac:dyDescent="0.25"/>
    <row r="38737" x14ac:dyDescent="0.25"/>
    <row r="38738" x14ac:dyDescent="0.25"/>
    <row r="38739" x14ac:dyDescent="0.25"/>
    <row r="38740" x14ac:dyDescent="0.25"/>
    <row r="38741" x14ac:dyDescent="0.25"/>
    <row r="38742" x14ac:dyDescent="0.25"/>
    <row r="38743" x14ac:dyDescent="0.25"/>
    <row r="38744" x14ac:dyDescent="0.25"/>
    <row r="38745" x14ac:dyDescent="0.25"/>
    <row r="38746" x14ac:dyDescent="0.25"/>
    <row r="38747" x14ac:dyDescent="0.25"/>
    <row r="38748" x14ac:dyDescent="0.25"/>
    <row r="38749" x14ac:dyDescent="0.25"/>
    <row r="38750" x14ac:dyDescent="0.25"/>
    <row r="38751" x14ac:dyDescent="0.25"/>
    <row r="38752" x14ac:dyDescent="0.25"/>
    <row r="38753" x14ac:dyDescent="0.25"/>
    <row r="38754" x14ac:dyDescent="0.25"/>
    <row r="38755" x14ac:dyDescent="0.25"/>
    <row r="38756" x14ac:dyDescent="0.25"/>
    <row r="38757" x14ac:dyDescent="0.25"/>
    <row r="38758" x14ac:dyDescent="0.25"/>
    <row r="38759" x14ac:dyDescent="0.25"/>
    <row r="38760" x14ac:dyDescent="0.25"/>
    <row r="38761" x14ac:dyDescent="0.25"/>
    <row r="38762" x14ac:dyDescent="0.25"/>
    <row r="38763" x14ac:dyDescent="0.25"/>
    <row r="38764" x14ac:dyDescent="0.25"/>
    <row r="38765" x14ac:dyDescent="0.25"/>
    <row r="38766" x14ac:dyDescent="0.25"/>
    <row r="38767" x14ac:dyDescent="0.25"/>
    <row r="38768" x14ac:dyDescent="0.25"/>
    <row r="38769" x14ac:dyDescent="0.25"/>
    <row r="38770" x14ac:dyDescent="0.25"/>
    <row r="38771" x14ac:dyDescent="0.25"/>
    <row r="38772" x14ac:dyDescent="0.25"/>
    <row r="38773" x14ac:dyDescent="0.25"/>
    <row r="38774" x14ac:dyDescent="0.25"/>
    <row r="38775" x14ac:dyDescent="0.25"/>
    <row r="38776" x14ac:dyDescent="0.25"/>
    <row r="38777" x14ac:dyDescent="0.25"/>
    <row r="38778" x14ac:dyDescent="0.25"/>
    <row r="38779" x14ac:dyDescent="0.25"/>
    <row r="38780" x14ac:dyDescent="0.25"/>
    <row r="38781" x14ac:dyDescent="0.25"/>
    <row r="38782" x14ac:dyDescent="0.25"/>
    <row r="38783" x14ac:dyDescent="0.25"/>
    <row r="38784" x14ac:dyDescent="0.25"/>
    <row r="38785" x14ac:dyDescent="0.25"/>
    <row r="38786" x14ac:dyDescent="0.25"/>
    <row r="38787" x14ac:dyDescent="0.25"/>
    <row r="38788" x14ac:dyDescent="0.25"/>
    <row r="38789" x14ac:dyDescent="0.25"/>
    <row r="38790" x14ac:dyDescent="0.25"/>
    <row r="38791" x14ac:dyDescent="0.25"/>
    <row r="38792" x14ac:dyDescent="0.25"/>
    <row r="38793" x14ac:dyDescent="0.25"/>
    <row r="38794" x14ac:dyDescent="0.25"/>
    <row r="38795" x14ac:dyDescent="0.25"/>
    <row r="38796" x14ac:dyDescent="0.25"/>
    <row r="38797" x14ac:dyDescent="0.25"/>
    <row r="38798" x14ac:dyDescent="0.25"/>
    <row r="38799" x14ac:dyDescent="0.25"/>
    <row r="38800" x14ac:dyDescent="0.25"/>
    <row r="38801" x14ac:dyDescent="0.25"/>
    <row r="38802" x14ac:dyDescent="0.25"/>
    <row r="38803" x14ac:dyDescent="0.25"/>
    <row r="38804" x14ac:dyDescent="0.25"/>
    <row r="38805" x14ac:dyDescent="0.25"/>
    <row r="38806" x14ac:dyDescent="0.25"/>
    <row r="38807" x14ac:dyDescent="0.25"/>
    <row r="38808" x14ac:dyDescent="0.25"/>
    <row r="38809" x14ac:dyDescent="0.25"/>
    <row r="38810" x14ac:dyDescent="0.25"/>
    <row r="38811" x14ac:dyDescent="0.25"/>
    <row r="38812" x14ac:dyDescent="0.25"/>
    <row r="38813" x14ac:dyDescent="0.25"/>
    <row r="38814" x14ac:dyDescent="0.25"/>
    <row r="38815" x14ac:dyDescent="0.25"/>
    <row r="38816" x14ac:dyDescent="0.25"/>
    <row r="38817" x14ac:dyDescent="0.25"/>
    <row r="38818" x14ac:dyDescent="0.25"/>
    <row r="38819" x14ac:dyDescent="0.25"/>
    <row r="38820" x14ac:dyDescent="0.25"/>
    <row r="38821" x14ac:dyDescent="0.25"/>
    <row r="38822" x14ac:dyDescent="0.25"/>
    <row r="38823" x14ac:dyDescent="0.25"/>
    <row r="38824" x14ac:dyDescent="0.25"/>
    <row r="38825" x14ac:dyDescent="0.25"/>
    <row r="38826" x14ac:dyDescent="0.25"/>
    <row r="38827" x14ac:dyDescent="0.25"/>
    <row r="38828" x14ac:dyDescent="0.25"/>
    <row r="38829" x14ac:dyDescent="0.25"/>
    <row r="38830" x14ac:dyDescent="0.25"/>
    <row r="38831" x14ac:dyDescent="0.25"/>
    <row r="38832" x14ac:dyDescent="0.25"/>
    <row r="38833" x14ac:dyDescent="0.25"/>
    <row r="38834" x14ac:dyDescent="0.25"/>
    <row r="38835" x14ac:dyDescent="0.25"/>
    <row r="38836" x14ac:dyDescent="0.25"/>
    <row r="38837" x14ac:dyDescent="0.25"/>
    <row r="38838" x14ac:dyDescent="0.25"/>
    <row r="38839" x14ac:dyDescent="0.25"/>
    <row r="38840" x14ac:dyDescent="0.25"/>
    <row r="38841" x14ac:dyDescent="0.25"/>
    <row r="38842" x14ac:dyDescent="0.25"/>
    <row r="38843" x14ac:dyDescent="0.25"/>
    <row r="38844" x14ac:dyDescent="0.25"/>
    <row r="38845" x14ac:dyDescent="0.25"/>
    <row r="38846" x14ac:dyDescent="0.25"/>
    <row r="38847" x14ac:dyDescent="0.25"/>
    <row r="38848" x14ac:dyDescent="0.25"/>
    <row r="38849" x14ac:dyDescent="0.25"/>
    <row r="38850" x14ac:dyDescent="0.25"/>
    <row r="38851" x14ac:dyDescent="0.25"/>
    <row r="38852" x14ac:dyDescent="0.25"/>
    <row r="38853" x14ac:dyDescent="0.25"/>
    <row r="38854" x14ac:dyDescent="0.25"/>
    <row r="38855" x14ac:dyDescent="0.25"/>
    <row r="38856" x14ac:dyDescent="0.25"/>
    <row r="38857" x14ac:dyDescent="0.25"/>
    <row r="38858" x14ac:dyDescent="0.25"/>
    <row r="38859" x14ac:dyDescent="0.25"/>
    <row r="38860" x14ac:dyDescent="0.25"/>
    <row r="38861" x14ac:dyDescent="0.25"/>
    <row r="38862" x14ac:dyDescent="0.25"/>
    <row r="38863" x14ac:dyDescent="0.25"/>
    <row r="38864" x14ac:dyDescent="0.25"/>
    <row r="38865" x14ac:dyDescent="0.25"/>
    <row r="38866" x14ac:dyDescent="0.25"/>
    <row r="38867" x14ac:dyDescent="0.25"/>
    <row r="38868" x14ac:dyDescent="0.25"/>
    <row r="38869" x14ac:dyDescent="0.25"/>
    <row r="38870" x14ac:dyDescent="0.25"/>
    <row r="38871" x14ac:dyDescent="0.25"/>
    <row r="38872" x14ac:dyDescent="0.25"/>
    <row r="38873" x14ac:dyDescent="0.25"/>
    <row r="38874" x14ac:dyDescent="0.25"/>
    <row r="38875" x14ac:dyDescent="0.25"/>
    <row r="38876" x14ac:dyDescent="0.25"/>
    <row r="38877" x14ac:dyDescent="0.25"/>
    <row r="38878" x14ac:dyDescent="0.25"/>
    <row r="38879" x14ac:dyDescent="0.25"/>
    <row r="38880" x14ac:dyDescent="0.25"/>
    <row r="38881" x14ac:dyDescent="0.25"/>
    <row r="38882" x14ac:dyDescent="0.25"/>
    <row r="38883" x14ac:dyDescent="0.25"/>
    <row r="38884" x14ac:dyDescent="0.25"/>
    <row r="38885" x14ac:dyDescent="0.25"/>
    <row r="38886" x14ac:dyDescent="0.25"/>
    <row r="38887" x14ac:dyDescent="0.25"/>
    <row r="38888" x14ac:dyDescent="0.25"/>
    <row r="38889" x14ac:dyDescent="0.25"/>
    <row r="38890" x14ac:dyDescent="0.25"/>
    <row r="38891" x14ac:dyDescent="0.25"/>
    <row r="38892" x14ac:dyDescent="0.25"/>
    <row r="38893" x14ac:dyDescent="0.25"/>
    <row r="38894" x14ac:dyDescent="0.25"/>
    <row r="38895" x14ac:dyDescent="0.25"/>
    <row r="38896" x14ac:dyDescent="0.25"/>
    <row r="38897" x14ac:dyDescent="0.25"/>
    <row r="38898" x14ac:dyDescent="0.25"/>
    <row r="38899" x14ac:dyDescent="0.25"/>
    <row r="38900" x14ac:dyDescent="0.25"/>
    <row r="38901" x14ac:dyDescent="0.25"/>
    <row r="38902" x14ac:dyDescent="0.25"/>
    <row r="38903" x14ac:dyDescent="0.25"/>
    <row r="38904" x14ac:dyDescent="0.25"/>
    <row r="38905" x14ac:dyDescent="0.25"/>
    <row r="38906" x14ac:dyDescent="0.25"/>
    <row r="38907" x14ac:dyDescent="0.25"/>
    <row r="38908" x14ac:dyDescent="0.25"/>
    <row r="38909" x14ac:dyDescent="0.25"/>
    <row r="38910" x14ac:dyDescent="0.25"/>
    <row r="38911" x14ac:dyDescent="0.25"/>
    <row r="38912" x14ac:dyDescent="0.25"/>
    <row r="38913" x14ac:dyDescent="0.25"/>
    <row r="38914" x14ac:dyDescent="0.25"/>
    <row r="38915" x14ac:dyDescent="0.25"/>
    <row r="38916" x14ac:dyDescent="0.25"/>
    <row r="38917" x14ac:dyDescent="0.25"/>
    <row r="38918" x14ac:dyDescent="0.25"/>
    <row r="38919" x14ac:dyDescent="0.25"/>
    <row r="38920" x14ac:dyDescent="0.25"/>
    <row r="38921" x14ac:dyDescent="0.25"/>
    <row r="38922" x14ac:dyDescent="0.25"/>
    <row r="38923" x14ac:dyDescent="0.25"/>
    <row r="38924" x14ac:dyDescent="0.25"/>
    <row r="38925" x14ac:dyDescent="0.25"/>
    <row r="38926" x14ac:dyDescent="0.25"/>
    <row r="38927" x14ac:dyDescent="0.25"/>
    <row r="38928" x14ac:dyDescent="0.25"/>
    <row r="38929" x14ac:dyDescent="0.25"/>
    <row r="38930" x14ac:dyDescent="0.25"/>
    <row r="38931" x14ac:dyDescent="0.25"/>
    <row r="38932" x14ac:dyDescent="0.25"/>
    <row r="38933" x14ac:dyDescent="0.25"/>
    <row r="38934" x14ac:dyDescent="0.25"/>
    <row r="38935" x14ac:dyDescent="0.25"/>
    <row r="38936" x14ac:dyDescent="0.25"/>
    <row r="38937" x14ac:dyDescent="0.25"/>
    <row r="38938" x14ac:dyDescent="0.25"/>
    <row r="38939" x14ac:dyDescent="0.25"/>
    <row r="38940" x14ac:dyDescent="0.25"/>
    <row r="38941" x14ac:dyDescent="0.25"/>
    <row r="38942" x14ac:dyDescent="0.25"/>
    <row r="38943" x14ac:dyDescent="0.25"/>
    <row r="38944" x14ac:dyDescent="0.25"/>
    <row r="38945" x14ac:dyDescent="0.25"/>
    <row r="38946" x14ac:dyDescent="0.25"/>
    <row r="38947" x14ac:dyDescent="0.25"/>
    <row r="38948" x14ac:dyDescent="0.25"/>
    <row r="38949" x14ac:dyDescent="0.25"/>
    <row r="38950" x14ac:dyDescent="0.25"/>
    <row r="38951" x14ac:dyDescent="0.25"/>
    <row r="38952" x14ac:dyDescent="0.25"/>
    <row r="38953" x14ac:dyDescent="0.25"/>
    <row r="38954" x14ac:dyDescent="0.25"/>
    <row r="38955" x14ac:dyDescent="0.25"/>
    <row r="38956" x14ac:dyDescent="0.25"/>
    <row r="38957" x14ac:dyDescent="0.25"/>
    <row r="38958" x14ac:dyDescent="0.25"/>
    <row r="38959" x14ac:dyDescent="0.25"/>
    <row r="38960" x14ac:dyDescent="0.25"/>
    <row r="38961" x14ac:dyDescent="0.25"/>
    <row r="38962" x14ac:dyDescent="0.25"/>
    <row r="38963" x14ac:dyDescent="0.25"/>
    <row r="38964" x14ac:dyDescent="0.25"/>
    <row r="38965" x14ac:dyDescent="0.25"/>
    <row r="38966" x14ac:dyDescent="0.25"/>
    <row r="38967" x14ac:dyDescent="0.25"/>
    <row r="38968" x14ac:dyDescent="0.25"/>
    <row r="38969" x14ac:dyDescent="0.25"/>
    <row r="38970" x14ac:dyDescent="0.25"/>
    <row r="38971" x14ac:dyDescent="0.25"/>
    <row r="38972" x14ac:dyDescent="0.25"/>
    <row r="38973" x14ac:dyDescent="0.25"/>
    <row r="38974" x14ac:dyDescent="0.25"/>
    <row r="38975" x14ac:dyDescent="0.25"/>
    <row r="38976" x14ac:dyDescent="0.25"/>
    <row r="38977" x14ac:dyDescent="0.25"/>
    <row r="38978" x14ac:dyDescent="0.25"/>
    <row r="38979" x14ac:dyDescent="0.25"/>
    <row r="38980" x14ac:dyDescent="0.25"/>
    <row r="38981" x14ac:dyDescent="0.25"/>
    <row r="38982" x14ac:dyDescent="0.25"/>
    <row r="38983" x14ac:dyDescent="0.25"/>
    <row r="38984" x14ac:dyDescent="0.25"/>
    <row r="38985" x14ac:dyDescent="0.25"/>
    <row r="38986" x14ac:dyDescent="0.25"/>
    <row r="38987" x14ac:dyDescent="0.25"/>
    <row r="38988" x14ac:dyDescent="0.25"/>
    <row r="38989" x14ac:dyDescent="0.25"/>
    <row r="38990" x14ac:dyDescent="0.25"/>
    <row r="38991" x14ac:dyDescent="0.25"/>
    <row r="38992" x14ac:dyDescent="0.25"/>
    <row r="38993" x14ac:dyDescent="0.25"/>
    <row r="38994" x14ac:dyDescent="0.25"/>
    <row r="38995" x14ac:dyDescent="0.25"/>
    <row r="38996" x14ac:dyDescent="0.25"/>
    <row r="38997" x14ac:dyDescent="0.25"/>
    <row r="38998" x14ac:dyDescent="0.25"/>
    <row r="38999" x14ac:dyDescent="0.25"/>
    <row r="39000" x14ac:dyDescent="0.25"/>
    <row r="39001" x14ac:dyDescent="0.25"/>
    <row r="39002" x14ac:dyDescent="0.25"/>
    <row r="39003" x14ac:dyDescent="0.25"/>
    <row r="39004" x14ac:dyDescent="0.25"/>
    <row r="39005" x14ac:dyDescent="0.25"/>
    <row r="39006" x14ac:dyDescent="0.25"/>
    <row r="39007" x14ac:dyDescent="0.25"/>
    <row r="39008" x14ac:dyDescent="0.25"/>
    <row r="39009" x14ac:dyDescent="0.25"/>
    <row r="39010" x14ac:dyDescent="0.25"/>
    <row r="39011" x14ac:dyDescent="0.25"/>
    <row r="39012" x14ac:dyDescent="0.25"/>
    <row r="39013" x14ac:dyDescent="0.25"/>
    <row r="39014" x14ac:dyDescent="0.25"/>
    <row r="39015" x14ac:dyDescent="0.25"/>
    <row r="39016" x14ac:dyDescent="0.25"/>
    <row r="39017" x14ac:dyDescent="0.25"/>
    <row r="39018" x14ac:dyDescent="0.25"/>
    <row r="39019" x14ac:dyDescent="0.25"/>
    <row r="39020" x14ac:dyDescent="0.25"/>
    <row r="39021" x14ac:dyDescent="0.25"/>
    <row r="39022" x14ac:dyDescent="0.25"/>
    <row r="39023" x14ac:dyDescent="0.25"/>
    <row r="39024" x14ac:dyDescent="0.25"/>
    <row r="39025" x14ac:dyDescent="0.25"/>
    <row r="39026" x14ac:dyDescent="0.25"/>
    <row r="39027" x14ac:dyDescent="0.25"/>
    <row r="39028" x14ac:dyDescent="0.25"/>
    <row r="39029" x14ac:dyDescent="0.25"/>
    <row r="39030" x14ac:dyDescent="0.25"/>
    <row r="39031" x14ac:dyDescent="0.25"/>
    <row r="39032" x14ac:dyDescent="0.25"/>
    <row r="39033" x14ac:dyDescent="0.25"/>
    <row r="39034" x14ac:dyDescent="0.25"/>
    <row r="39035" x14ac:dyDescent="0.25"/>
    <row r="39036" x14ac:dyDescent="0.25"/>
    <row r="39037" x14ac:dyDescent="0.25"/>
    <row r="39038" x14ac:dyDescent="0.25"/>
    <row r="39039" x14ac:dyDescent="0.25"/>
    <row r="39040" x14ac:dyDescent="0.25"/>
    <row r="39041" x14ac:dyDescent="0.25"/>
    <row r="39042" x14ac:dyDescent="0.25"/>
    <row r="39043" x14ac:dyDescent="0.25"/>
    <row r="39044" x14ac:dyDescent="0.25"/>
    <row r="39045" x14ac:dyDescent="0.25"/>
    <row r="39046" x14ac:dyDescent="0.25"/>
    <row r="39047" x14ac:dyDescent="0.25"/>
    <row r="39048" x14ac:dyDescent="0.25"/>
    <row r="39049" x14ac:dyDescent="0.25"/>
    <row r="39050" x14ac:dyDescent="0.25"/>
    <row r="39051" x14ac:dyDescent="0.25"/>
    <row r="39052" x14ac:dyDescent="0.25"/>
    <row r="39053" x14ac:dyDescent="0.25"/>
    <row r="39054" x14ac:dyDescent="0.25"/>
    <row r="39055" x14ac:dyDescent="0.25"/>
    <row r="39056" x14ac:dyDescent="0.25"/>
    <row r="39057" x14ac:dyDescent="0.25"/>
    <row r="39058" x14ac:dyDescent="0.25"/>
    <row r="39059" x14ac:dyDescent="0.25"/>
    <row r="39060" x14ac:dyDescent="0.25"/>
    <row r="39061" x14ac:dyDescent="0.25"/>
    <row r="39062" x14ac:dyDescent="0.25"/>
    <row r="39063" x14ac:dyDescent="0.25"/>
    <row r="39064" x14ac:dyDescent="0.25"/>
    <row r="39065" x14ac:dyDescent="0.25"/>
    <row r="39066" x14ac:dyDescent="0.25"/>
    <row r="39067" x14ac:dyDescent="0.25"/>
    <row r="39068" x14ac:dyDescent="0.25"/>
    <row r="39069" x14ac:dyDescent="0.25"/>
    <row r="39070" x14ac:dyDescent="0.25"/>
    <row r="39071" x14ac:dyDescent="0.25"/>
    <row r="39072" x14ac:dyDescent="0.25"/>
    <row r="39073" x14ac:dyDescent="0.25"/>
    <row r="39074" x14ac:dyDescent="0.25"/>
    <row r="39075" x14ac:dyDescent="0.25"/>
    <row r="39076" x14ac:dyDescent="0.25"/>
    <row r="39077" x14ac:dyDescent="0.25"/>
    <row r="39078" x14ac:dyDescent="0.25"/>
    <row r="39079" x14ac:dyDescent="0.25"/>
    <row r="39080" x14ac:dyDescent="0.25"/>
    <row r="39081" x14ac:dyDescent="0.25"/>
    <row r="39082" x14ac:dyDescent="0.25"/>
    <row r="39083" x14ac:dyDescent="0.25"/>
    <row r="39084" x14ac:dyDescent="0.25"/>
    <row r="39085" x14ac:dyDescent="0.25"/>
    <row r="39086" x14ac:dyDescent="0.25"/>
    <row r="39087" x14ac:dyDescent="0.25"/>
    <row r="39088" x14ac:dyDescent="0.25"/>
    <row r="39089" x14ac:dyDescent="0.25"/>
    <row r="39090" x14ac:dyDescent="0.25"/>
    <row r="39091" x14ac:dyDescent="0.25"/>
    <row r="39092" x14ac:dyDescent="0.25"/>
    <row r="39093" x14ac:dyDescent="0.25"/>
    <row r="39094" x14ac:dyDescent="0.25"/>
    <row r="39095" x14ac:dyDescent="0.25"/>
    <row r="39096" x14ac:dyDescent="0.25"/>
    <row r="39097" x14ac:dyDescent="0.25"/>
    <row r="39098" x14ac:dyDescent="0.25"/>
    <row r="39099" x14ac:dyDescent="0.25"/>
    <row r="39100" x14ac:dyDescent="0.25"/>
    <row r="39101" x14ac:dyDescent="0.25"/>
    <row r="39102" x14ac:dyDescent="0.25"/>
    <row r="39103" x14ac:dyDescent="0.25"/>
    <row r="39104" x14ac:dyDescent="0.25"/>
    <row r="39105" x14ac:dyDescent="0.25"/>
    <row r="39106" x14ac:dyDescent="0.25"/>
    <row r="39107" x14ac:dyDescent="0.25"/>
    <row r="39108" x14ac:dyDescent="0.25"/>
    <row r="39109" x14ac:dyDescent="0.25"/>
    <row r="39110" x14ac:dyDescent="0.25"/>
    <row r="39111" x14ac:dyDescent="0.25"/>
    <row r="39112" x14ac:dyDescent="0.25"/>
    <row r="39113" x14ac:dyDescent="0.25"/>
    <row r="39114" x14ac:dyDescent="0.25"/>
    <row r="39115" x14ac:dyDescent="0.25"/>
    <row r="39116" x14ac:dyDescent="0.25"/>
    <row r="39117" x14ac:dyDescent="0.25"/>
    <row r="39118" x14ac:dyDescent="0.25"/>
    <row r="39119" x14ac:dyDescent="0.25"/>
    <row r="39120" x14ac:dyDescent="0.25"/>
    <row r="39121" x14ac:dyDescent="0.25"/>
    <row r="39122" x14ac:dyDescent="0.25"/>
    <row r="39123" x14ac:dyDescent="0.25"/>
    <row r="39124" x14ac:dyDescent="0.25"/>
    <row r="39125" x14ac:dyDescent="0.25"/>
    <row r="39126" x14ac:dyDescent="0.25"/>
    <row r="39127" x14ac:dyDescent="0.25"/>
    <row r="39128" x14ac:dyDescent="0.25"/>
    <row r="39129" x14ac:dyDescent="0.25"/>
    <row r="39130" x14ac:dyDescent="0.25"/>
    <row r="39131" x14ac:dyDescent="0.25"/>
    <row r="39132" x14ac:dyDescent="0.25"/>
    <row r="39133" x14ac:dyDescent="0.25"/>
    <row r="39134" x14ac:dyDescent="0.25"/>
    <row r="39135" x14ac:dyDescent="0.25"/>
    <row r="39136" x14ac:dyDescent="0.25"/>
    <row r="39137" x14ac:dyDescent="0.25"/>
    <row r="39138" x14ac:dyDescent="0.25"/>
    <row r="39139" x14ac:dyDescent="0.25"/>
    <row r="39140" x14ac:dyDescent="0.25"/>
    <row r="39141" x14ac:dyDescent="0.25"/>
    <row r="39142" x14ac:dyDescent="0.25"/>
    <row r="39143" x14ac:dyDescent="0.25"/>
    <row r="39144" x14ac:dyDescent="0.25"/>
    <row r="39145" x14ac:dyDescent="0.25"/>
    <row r="39146" x14ac:dyDescent="0.25"/>
    <row r="39147" x14ac:dyDescent="0.25"/>
    <row r="39148" x14ac:dyDescent="0.25"/>
    <row r="39149" x14ac:dyDescent="0.25"/>
    <row r="39150" x14ac:dyDescent="0.25"/>
    <row r="39151" x14ac:dyDescent="0.25"/>
    <row r="39152" x14ac:dyDescent="0.25"/>
    <row r="39153" x14ac:dyDescent="0.25"/>
    <row r="39154" x14ac:dyDescent="0.25"/>
    <row r="39155" x14ac:dyDescent="0.25"/>
    <row r="39156" x14ac:dyDescent="0.25"/>
    <row r="39157" x14ac:dyDescent="0.25"/>
    <row r="39158" x14ac:dyDescent="0.25"/>
    <row r="39159" x14ac:dyDescent="0.25"/>
    <row r="39160" x14ac:dyDescent="0.25"/>
    <row r="39161" x14ac:dyDescent="0.25"/>
    <row r="39162" x14ac:dyDescent="0.25"/>
    <row r="39163" x14ac:dyDescent="0.25"/>
    <row r="39164" x14ac:dyDescent="0.25"/>
    <row r="39165" x14ac:dyDescent="0.25"/>
    <row r="39166" x14ac:dyDescent="0.25"/>
    <row r="39167" x14ac:dyDescent="0.25"/>
    <row r="39168" x14ac:dyDescent="0.25"/>
    <row r="39169" x14ac:dyDescent="0.25"/>
    <row r="39170" x14ac:dyDescent="0.25"/>
    <row r="39171" x14ac:dyDescent="0.25"/>
    <row r="39172" x14ac:dyDescent="0.25"/>
    <row r="39173" x14ac:dyDescent="0.25"/>
    <row r="39174" x14ac:dyDescent="0.25"/>
    <row r="39175" x14ac:dyDescent="0.25"/>
    <row r="39176" x14ac:dyDescent="0.25"/>
    <row r="39177" x14ac:dyDescent="0.25"/>
    <row r="39178" x14ac:dyDescent="0.25"/>
    <row r="39179" x14ac:dyDescent="0.25"/>
    <row r="39180" x14ac:dyDescent="0.25"/>
    <row r="39181" x14ac:dyDescent="0.25"/>
    <row r="39182" x14ac:dyDescent="0.25"/>
    <row r="39183" x14ac:dyDescent="0.25"/>
    <row r="39184" x14ac:dyDescent="0.25"/>
    <row r="39185" x14ac:dyDescent="0.25"/>
    <row r="39186" x14ac:dyDescent="0.25"/>
    <row r="39187" x14ac:dyDescent="0.25"/>
    <row r="39188" x14ac:dyDescent="0.25"/>
    <row r="39189" x14ac:dyDescent="0.25"/>
    <row r="39190" x14ac:dyDescent="0.25"/>
    <row r="39191" x14ac:dyDescent="0.25"/>
    <row r="39192" x14ac:dyDescent="0.25"/>
    <row r="39193" x14ac:dyDescent="0.25"/>
    <row r="39194" x14ac:dyDescent="0.25"/>
    <row r="39195" x14ac:dyDescent="0.25"/>
    <row r="39196" x14ac:dyDescent="0.25"/>
    <row r="39197" x14ac:dyDescent="0.25"/>
    <row r="39198" x14ac:dyDescent="0.25"/>
    <row r="39199" x14ac:dyDescent="0.25"/>
    <row r="39200" x14ac:dyDescent="0.25"/>
    <row r="39201" x14ac:dyDescent="0.25"/>
    <row r="39202" x14ac:dyDescent="0.25"/>
    <row r="39203" x14ac:dyDescent="0.25"/>
    <row r="39204" x14ac:dyDescent="0.25"/>
    <row r="39205" x14ac:dyDescent="0.25"/>
    <row r="39206" x14ac:dyDescent="0.25"/>
    <row r="39207" x14ac:dyDescent="0.25"/>
    <row r="39208" x14ac:dyDescent="0.25"/>
    <row r="39209" x14ac:dyDescent="0.25"/>
    <row r="39210" x14ac:dyDescent="0.25"/>
    <row r="39211" x14ac:dyDescent="0.25"/>
    <row r="39212" x14ac:dyDescent="0.25"/>
    <row r="39213" x14ac:dyDescent="0.25"/>
    <row r="39214" x14ac:dyDescent="0.25"/>
    <row r="39215" x14ac:dyDescent="0.25"/>
    <row r="39216" x14ac:dyDescent="0.25"/>
    <row r="39217" x14ac:dyDescent="0.25"/>
    <row r="39218" x14ac:dyDescent="0.25"/>
    <row r="39219" x14ac:dyDescent="0.25"/>
    <row r="39220" x14ac:dyDescent="0.25"/>
    <row r="39221" x14ac:dyDescent="0.25"/>
    <row r="39222" x14ac:dyDescent="0.25"/>
    <row r="39223" x14ac:dyDescent="0.25"/>
    <row r="39224" x14ac:dyDescent="0.25"/>
    <row r="39225" x14ac:dyDescent="0.25"/>
    <row r="39226" x14ac:dyDescent="0.25"/>
    <row r="39227" x14ac:dyDescent="0.25"/>
    <row r="39228" x14ac:dyDescent="0.25"/>
    <row r="39229" x14ac:dyDescent="0.25"/>
    <row r="39230" x14ac:dyDescent="0.25"/>
    <row r="39231" x14ac:dyDescent="0.25"/>
    <row r="39232" x14ac:dyDescent="0.25"/>
    <row r="39233" x14ac:dyDescent="0.25"/>
    <row r="39234" x14ac:dyDescent="0.25"/>
    <row r="39235" x14ac:dyDescent="0.25"/>
    <row r="39236" x14ac:dyDescent="0.25"/>
    <row r="39237" x14ac:dyDescent="0.25"/>
    <row r="39238" x14ac:dyDescent="0.25"/>
    <row r="39239" x14ac:dyDescent="0.25"/>
    <row r="39240" x14ac:dyDescent="0.25"/>
    <row r="39241" x14ac:dyDescent="0.25"/>
    <row r="39242" x14ac:dyDescent="0.25"/>
    <row r="39243" x14ac:dyDescent="0.25"/>
    <row r="39244" x14ac:dyDescent="0.25"/>
    <row r="39245" x14ac:dyDescent="0.25"/>
    <row r="39246" x14ac:dyDescent="0.25"/>
    <row r="39247" x14ac:dyDescent="0.25"/>
    <row r="39248" x14ac:dyDescent="0.25"/>
    <row r="39249" x14ac:dyDescent="0.25"/>
    <row r="39250" x14ac:dyDescent="0.25"/>
    <row r="39251" x14ac:dyDescent="0.25"/>
    <row r="39252" x14ac:dyDescent="0.25"/>
    <row r="39253" x14ac:dyDescent="0.25"/>
    <row r="39254" x14ac:dyDescent="0.25"/>
    <row r="39255" x14ac:dyDescent="0.25"/>
    <row r="39256" x14ac:dyDescent="0.25"/>
    <row r="39257" x14ac:dyDescent="0.25"/>
    <row r="39258" x14ac:dyDescent="0.25"/>
    <row r="39259" x14ac:dyDescent="0.25"/>
    <row r="39260" x14ac:dyDescent="0.25"/>
    <row r="39261" x14ac:dyDescent="0.25"/>
    <row r="39262" x14ac:dyDescent="0.25"/>
    <row r="39263" x14ac:dyDescent="0.25"/>
    <row r="39264" x14ac:dyDescent="0.25"/>
    <row r="39265" x14ac:dyDescent="0.25"/>
    <row r="39266" x14ac:dyDescent="0.25"/>
    <row r="39267" x14ac:dyDescent="0.25"/>
    <row r="39268" x14ac:dyDescent="0.25"/>
    <row r="39269" x14ac:dyDescent="0.25"/>
    <row r="39270" x14ac:dyDescent="0.25"/>
    <row r="39271" x14ac:dyDescent="0.25"/>
    <row r="39272" x14ac:dyDescent="0.25"/>
    <row r="39273" x14ac:dyDescent="0.25"/>
    <row r="39274" x14ac:dyDescent="0.25"/>
    <row r="39275" x14ac:dyDescent="0.25"/>
    <row r="39276" x14ac:dyDescent="0.25"/>
    <row r="39277" x14ac:dyDescent="0.25"/>
    <row r="39278" x14ac:dyDescent="0.25"/>
    <row r="39279" x14ac:dyDescent="0.25"/>
    <row r="39280" x14ac:dyDescent="0.25"/>
    <row r="39281" x14ac:dyDescent="0.25"/>
    <row r="39282" x14ac:dyDescent="0.25"/>
    <row r="39283" x14ac:dyDescent="0.25"/>
    <row r="39284" x14ac:dyDescent="0.25"/>
    <row r="39285" x14ac:dyDescent="0.25"/>
    <row r="39286" x14ac:dyDescent="0.25"/>
    <row r="39287" x14ac:dyDescent="0.25"/>
    <row r="39288" x14ac:dyDescent="0.25"/>
    <row r="39289" x14ac:dyDescent="0.25"/>
    <row r="39290" x14ac:dyDescent="0.25"/>
    <row r="39291" x14ac:dyDescent="0.25"/>
    <row r="39292" x14ac:dyDescent="0.25"/>
    <row r="39293" x14ac:dyDescent="0.25"/>
    <row r="39294" x14ac:dyDescent="0.25"/>
    <row r="39295" x14ac:dyDescent="0.25"/>
    <row r="39296" x14ac:dyDescent="0.25"/>
    <row r="39297" x14ac:dyDescent="0.25"/>
    <row r="39298" x14ac:dyDescent="0.25"/>
    <row r="39299" x14ac:dyDescent="0.25"/>
    <row r="39300" x14ac:dyDescent="0.25"/>
    <row r="39301" x14ac:dyDescent="0.25"/>
    <row r="39302" x14ac:dyDescent="0.25"/>
    <row r="39303" x14ac:dyDescent="0.25"/>
    <row r="39304" x14ac:dyDescent="0.25"/>
    <row r="39305" x14ac:dyDescent="0.25"/>
    <row r="39306" x14ac:dyDescent="0.25"/>
    <row r="39307" x14ac:dyDescent="0.25"/>
    <row r="39308" x14ac:dyDescent="0.25"/>
    <row r="39309" x14ac:dyDescent="0.25"/>
    <row r="39310" x14ac:dyDescent="0.25"/>
    <row r="39311" x14ac:dyDescent="0.25"/>
    <row r="39312" x14ac:dyDescent="0.25"/>
    <row r="39313" x14ac:dyDescent="0.25"/>
    <row r="39314" x14ac:dyDescent="0.25"/>
    <row r="39315" x14ac:dyDescent="0.25"/>
    <row r="39316" x14ac:dyDescent="0.25"/>
    <row r="39317" x14ac:dyDescent="0.25"/>
    <row r="39318" x14ac:dyDescent="0.25"/>
    <row r="39319" x14ac:dyDescent="0.25"/>
    <row r="39320" x14ac:dyDescent="0.25"/>
    <row r="39321" x14ac:dyDescent="0.25"/>
    <row r="39322" x14ac:dyDescent="0.25"/>
    <row r="39323" x14ac:dyDescent="0.25"/>
    <row r="39324" x14ac:dyDescent="0.25"/>
    <row r="39325" x14ac:dyDescent="0.25"/>
    <row r="39326" x14ac:dyDescent="0.25"/>
    <row r="39327" x14ac:dyDescent="0.25"/>
    <row r="39328" x14ac:dyDescent="0.25"/>
    <row r="39329" x14ac:dyDescent="0.25"/>
    <row r="39330" x14ac:dyDescent="0.25"/>
    <row r="39331" x14ac:dyDescent="0.25"/>
    <row r="39332" x14ac:dyDescent="0.25"/>
    <row r="39333" x14ac:dyDescent="0.25"/>
    <row r="39334" x14ac:dyDescent="0.25"/>
    <row r="39335" x14ac:dyDescent="0.25"/>
    <row r="39336" x14ac:dyDescent="0.25"/>
    <row r="39337" x14ac:dyDescent="0.25"/>
    <row r="39338" x14ac:dyDescent="0.25"/>
    <row r="39339" x14ac:dyDescent="0.25"/>
    <row r="39340" x14ac:dyDescent="0.25"/>
    <row r="39341" x14ac:dyDescent="0.25"/>
    <row r="39342" x14ac:dyDescent="0.25"/>
    <row r="39343" x14ac:dyDescent="0.25"/>
    <row r="39344" x14ac:dyDescent="0.25"/>
    <row r="39345" x14ac:dyDescent="0.25"/>
    <row r="39346" x14ac:dyDescent="0.25"/>
    <row r="39347" x14ac:dyDescent="0.25"/>
    <row r="39348" x14ac:dyDescent="0.25"/>
    <row r="39349" x14ac:dyDescent="0.25"/>
    <row r="39350" x14ac:dyDescent="0.25"/>
    <row r="39351" x14ac:dyDescent="0.25"/>
    <row r="39352" x14ac:dyDescent="0.25"/>
    <row r="39353" x14ac:dyDescent="0.25"/>
    <row r="39354" x14ac:dyDescent="0.25"/>
    <row r="39355" x14ac:dyDescent="0.25"/>
    <row r="39356" x14ac:dyDescent="0.25"/>
    <row r="39357" x14ac:dyDescent="0.25"/>
    <row r="39358" x14ac:dyDescent="0.25"/>
    <row r="39359" x14ac:dyDescent="0.25"/>
    <row r="39360" x14ac:dyDescent="0.25"/>
    <row r="39361" x14ac:dyDescent="0.25"/>
    <row r="39362" x14ac:dyDescent="0.25"/>
    <row r="39363" x14ac:dyDescent="0.25"/>
    <row r="39364" x14ac:dyDescent="0.25"/>
    <row r="39365" x14ac:dyDescent="0.25"/>
    <row r="39366" x14ac:dyDescent="0.25"/>
    <row r="39367" x14ac:dyDescent="0.25"/>
    <row r="39368" x14ac:dyDescent="0.25"/>
    <row r="39369" x14ac:dyDescent="0.25"/>
    <row r="39370" x14ac:dyDescent="0.25"/>
    <row r="39371" x14ac:dyDescent="0.25"/>
    <row r="39372" x14ac:dyDescent="0.25"/>
    <row r="39373" x14ac:dyDescent="0.25"/>
    <row r="39374" x14ac:dyDescent="0.25"/>
    <row r="39375" x14ac:dyDescent="0.25"/>
    <row r="39376" x14ac:dyDescent="0.25"/>
    <row r="39377" x14ac:dyDescent="0.25"/>
    <row r="39378" x14ac:dyDescent="0.25"/>
    <row r="39379" x14ac:dyDescent="0.25"/>
    <row r="39380" x14ac:dyDescent="0.25"/>
    <row r="39381" x14ac:dyDescent="0.25"/>
    <row r="39382" x14ac:dyDescent="0.25"/>
    <row r="39383" x14ac:dyDescent="0.25"/>
    <row r="39384" x14ac:dyDescent="0.25"/>
    <row r="39385" x14ac:dyDescent="0.25"/>
    <row r="39386" x14ac:dyDescent="0.25"/>
    <row r="39387" x14ac:dyDescent="0.25"/>
    <row r="39388" x14ac:dyDescent="0.25"/>
    <row r="39389" x14ac:dyDescent="0.25"/>
    <row r="39390" x14ac:dyDescent="0.25"/>
    <row r="39391" x14ac:dyDescent="0.25"/>
    <row r="39392" x14ac:dyDescent="0.25"/>
    <row r="39393" x14ac:dyDescent="0.25"/>
    <row r="39394" x14ac:dyDescent="0.25"/>
    <row r="39395" x14ac:dyDescent="0.25"/>
    <row r="39396" x14ac:dyDescent="0.25"/>
    <row r="39397" x14ac:dyDescent="0.25"/>
    <row r="39398" x14ac:dyDescent="0.25"/>
    <row r="39399" x14ac:dyDescent="0.25"/>
    <row r="39400" x14ac:dyDescent="0.25"/>
    <row r="39401" x14ac:dyDescent="0.25"/>
    <row r="39402" x14ac:dyDescent="0.25"/>
    <row r="39403" x14ac:dyDescent="0.25"/>
    <row r="39404" x14ac:dyDescent="0.25"/>
    <row r="39405" x14ac:dyDescent="0.25"/>
    <row r="39406" x14ac:dyDescent="0.25"/>
    <row r="39407" x14ac:dyDescent="0.25"/>
    <row r="39408" x14ac:dyDescent="0.25"/>
    <row r="39409" x14ac:dyDescent="0.25"/>
    <row r="39410" x14ac:dyDescent="0.25"/>
    <row r="39411" x14ac:dyDescent="0.25"/>
    <row r="39412" x14ac:dyDescent="0.25"/>
    <row r="39413" x14ac:dyDescent="0.25"/>
    <row r="39414" x14ac:dyDescent="0.25"/>
    <row r="39415" x14ac:dyDescent="0.25"/>
    <row r="39416" x14ac:dyDescent="0.25"/>
    <row r="39417" x14ac:dyDescent="0.25"/>
    <row r="39418" x14ac:dyDescent="0.25"/>
    <row r="39419" x14ac:dyDescent="0.25"/>
    <row r="39420" x14ac:dyDescent="0.25"/>
    <row r="39421" x14ac:dyDescent="0.25"/>
    <row r="39422" x14ac:dyDescent="0.25"/>
    <row r="39423" x14ac:dyDescent="0.25"/>
    <row r="39424" x14ac:dyDescent="0.25"/>
    <row r="39425" x14ac:dyDescent="0.25"/>
    <row r="39426" x14ac:dyDescent="0.25"/>
    <row r="39427" x14ac:dyDescent="0.25"/>
    <row r="39428" x14ac:dyDescent="0.25"/>
    <row r="39429" x14ac:dyDescent="0.25"/>
    <row r="39430" x14ac:dyDescent="0.25"/>
    <row r="39431" x14ac:dyDescent="0.25"/>
    <row r="39432" x14ac:dyDescent="0.25"/>
    <row r="39433" x14ac:dyDescent="0.25"/>
    <row r="39434" x14ac:dyDescent="0.25"/>
    <row r="39435" x14ac:dyDescent="0.25"/>
    <row r="39436" x14ac:dyDescent="0.25"/>
    <row r="39437" x14ac:dyDescent="0.25"/>
    <row r="39438" x14ac:dyDescent="0.25"/>
    <row r="39439" x14ac:dyDescent="0.25"/>
    <row r="39440" x14ac:dyDescent="0.25"/>
    <row r="39441" x14ac:dyDescent="0.25"/>
    <row r="39442" x14ac:dyDescent="0.25"/>
    <row r="39443" x14ac:dyDescent="0.25"/>
    <row r="39444" x14ac:dyDescent="0.25"/>
    <row r="39445" x14ac:dyDescent="0.25"/>
    <row r="39446" x14ac:dyDescent="0.25"/>
    <row r="39447" x14ac:dyDescent="0.25"/>
    <row r="39448" x14ac:dyDescent="0.25"/>
    <row r="39449" x14ac:dyDescent="0.25"/>
    <row r="39450" x14ac:dyDescent="0.25"/>
    <row r="39451" x14ac:dyDescent="0.25"/>
    <row r="39452" x14ac:dyDescent="0.25"/>
    <row r="39453" x14ac:dyDescent="0.25"/>
    <row r="39454" x14ac:dyDescent="0.25"/>
    <row r="39455" x14ac:dyDescent="0.25"/>
    <row r="39456" x14ac:dyDescent="0.25"/>
    <row r="39457" x14ac:dyDescent="0.25"/>
    <row r="39458" x14ac:dyDescent="0.25"/>
    <row r="39459" x14ac:dyDescent="0.25"/>
    <row r="39460" x14ac:dyDescent="0.25"/>
    <row r="39461" x14ac:dyDescent="0.25"/>
    <row r="39462" x14ac:dyDescent="0.25"/>
    <row r="39463" x14ac:dyDescent="0.25"/>
    <row r="39464" x14ac:dyDescent="0.25"/>
    <row r="39465" x14ac:dyDescent="0.25"/>
    <row r="39466" x14ac:dyDescent="0.25"/>
    <row r="39467" x14ac:dyDescent="0.25"/>
    <row r="39468" x14ac:dyDescent="0.25"/>
    <row r="39469" x14ac:dyDescent="0.25"/>
    <row r="39470" x14ac:dyDescent="0.25"/>
    <row r="39471" x14ac:dyDescent="0.25"/>
    <row r="39472" x14ac:dyDescent="0.25"/>
    <row r="39473" x14ac:dyDescent="0.25"/>
    <row r="39474" x14ac:dyDescent="0.25"/>
    <row r="39475" x14ac:dyDescent="0.25"/>
    <row r="39476" x14ac:dyDescent="0.25"/>
    <row r="39477" x14ac:dyDescent="0.25"/>
    <row r="39478" x14ac:dyDescent="0.25"/>
    <row r="39479" x14ac:dyDescent="0.25"/>
    <row r="39480" x14ac:dyDescent="0.25"/>
    <row r="39481" x14ac:dyDescent="0.25"/>
    <row r="39482" x14ac:dyDescent="0.25"/>
    <row r="39483" x14ac:dyDescent="0.25"/>
    <row r="39484" x14ac:dyDescent="0.25"/>
    <row r="39485" x14ac:dyDescent="0.25"/>
    <row r="39486" x14ac:dyDescent="0.25"/>
    <row r="39487" x14ac:dyDescent="0.25"/>
    <row r="39488" x14ac:dyDescent="0.25"/>
    <row r="39489" x14ac:dyDescent="0.25"/>
    <row r="39490" x14ac:dyDescent="0.25"/>
    <row r="39491" x14ac:dyDescent="0.25"/>
    <row r="39492" x14ac:dyDescent="0.25"/>
    <row r="39493" x14ac:dyDescent="0.25"/>
    <row r="39494" x14ac:dyDescent="0.25"/>
    <row r="39495" x14ac:dyDescent="0.25"/>
    <row r="39496" x14ac:dyDescent="0.25"/>
    <row r="39497" x14ac:dyDescent="0.25"/>
    <row r="39498" x14ac:dyDescent="0.25"/>
    <row r="39499" x14ac:dyDescent="0.25"/>
    <row r="39500" x14ac:dyDescent="0.25"/>
    <row r="39501" x14ac:dyDescent="0.25"/>
    <row r="39502" x14ac:dyDescent="0.25"/>
    <row r="39503" x14ac:dyDescent="0.25"/>
    <row r="39504" x14ac:dyDescent="0.25"/>
    <row r="39505" x14ac:dyDescent="0.25"/>
    <row r="39506" x14ac:dyDescent="0.25"/>
    <row r="39507" x14ac:dyDescent="0.25"/>
    <row r="39508" x14ac:dyDescent="0.25"/>
    <row r="39509" x14ac:dyDescent="0.25"/>
    <row r="39510" x14ac:dyDescent="0.25"/>
    <row r="39511" x14ac:dyDescent="0.25"/>
    <row r="39512" x14ac:dyDescent="0.25"/>
    <row r="39513" x14ac:dyDescent="0.25"/>
    <row r="39514" x14ac:dyDescent="0.25"/>
    <row r="39515" x14ac:dyDescent="0.25"/>
    <row r="39516" x14ac:dyDescent="0.25"/>
    <row r="39517" x14ac:dyDescent="0.25"/>
    <row r="39518" x14ac:dyDescent="0.25"/>
    <row r="39519" x14ac:dyDescent="0.25"/>
    <row r="39520" x14ac:dyDescent="0.25"/>
    <row r="39521" x14ac:dyDescent="0.25"/>
    <row r="39522" x14ac:dyDescent="0.25"/>
    <row r="39523" x14ac:dyDescent="0.25"/>
    <row r="39524" x14ac:dyDescent="0.25"/>
    <row r="39525" x14ac:dyDescent="0.25"/>
    <row r="39526" x14ac:dyDescent="0.25"/>
    <row r="39527" x14ac:dyDescent="0.25"/>
    <row r="39528" x14ac:dyDescent="0.25"/>
    <row r="39529" x14ac:dyDescent="0.25"/>
    <row r="39530" x14ac:dyDescent="0.25"/>
    <row r="39531" x14ac:dyDescent="0.25"/>
    <row r="39532" x14ac:dyDescent="0.25"/>
    <row r="39533" x14ac:dyDescent="0.25"/>
    <row r="39534" x14ac:dyDescent="0.25"/>
    <row r="39535" x14ac:dyDescent="0.25"/>
    <row r="39536" x14ac:dyDescent="0.25"/>
    <row r="39537" x14ac:dyDescent="0.25"/>
    <row r="39538" x14ac:dyDescent="0.25"/>
    <row r="39539" x14ac:dyDescent="0.25"/>
    <row r="39540" x14ac:dyDescent="0.25"/>
    <row r="39541" x14ac:dyDescent="0.25"/>
    <row r="39542" x14ac:dyDescent="0.25"/>
    <row r="39543" x14ac:dyDescent="0.25"/>
    <row r="39544" x14ac:dyDescent="0.25"/>
    <row r="39545" x14ac:dyDescent="0.25"/>
    <row r="39546" x14ac:dyDescent="0.25"/>
    <row r="39547" x14ac:dyDescent="0.25"/>
    <row r="39548" x14ac:dyDescent="0.25"/>
    <row r="39549" x14ac:dyDescent="0.25"/>
    <row r="39550" x14ac:dyDescent="0.25"/>
    <row r="39551" x14ac:dyDescent="0.25"/>
    <row r="39552" x14ac:dyDescent="0.25"/>
    <row r="39553" x14ac:dyDescent="0.25"/>
    <row r="39554" x14ac:dyDescent="0.25"/>
    <row r="39555" x14ac:dyDescent="0.25"/>
    <row r="39556" x14ac:dyDescent="0.25"/>
    <row r="39557" x14ac:dyDescent="0.25"/>
    <row r="39558" x14ac:dyDescent="0.25"/>
    <row r="39559" x14ac:dyDescent="0.25"/>
    <row r="39560" x14ac:dyDescent="0.25"/>
    <row r="39561" x14ac:dyDescent="0.25"/>
    <row r="39562" x14ac:dyDescent="0.25"/>
    <row r="39563" x14ac:dyDescent="0.25"/>
    <row r="39564" x14ac:dyDescent="0.25"/>
    <row r="39565" x14ac:dyDescent="0.25"/>
    <row r="39566" x14ac:dyDescent="0.25"/>
    <row r="39567" x14ac:dyDescent="0.25"/>
    <row r="39568" x14ac:dyDescent="0.25"/>
    <row r="39569" x14ac:dyDescent="0.25"/>
    <row r="39570" x14ac:dyDescent="0.25"/>
    <row r="39571" x14ac:dyDescent="0.25"/>
    <row r="39572" x14ac:dyDescent="0.25"/>
    <row r="39573" x14ac:dyDescent="0.25"/>
    <row r="39574" x14ac:dyDescent="0.25"/>
    <row r="39575" x14ac:dyDescent="0.25"/>
    <row r="39576" x14ac:dyDescent="0.25"/>
    <row r="39577" x14ac:dyDescent="0.25"/>
    <row r="39578" x14ac:dyDescent="0.25"/>
    <row r="39579" x14ac:dyDescent="0.25"/>
    <row r="39580" x14ac:dyDescent="0.25"/>
    <row r="39581" x14ac:dyDescent="0.25"/>
    <row r="39582" x14ac:dyDescent="0.25"/>
    <row r="39583" x14ac:dyDescent="0.25"/>
    <row r="39584" x14ac:dyDescent="0.25"/>
    <row r="39585" x14ac:dyDescent="0.25"/>
    <row r="39586" x14ac:dyDescent="0.25"/>
    <row r="39587" x14ac:dyDescent="0.25"/>
    <row r="39588" x14ac:dyDescent="0.25"/>
    <row r="39589" x14ac:dyDescent="0.25"/>
    <row r="39590" x14ac:dyDescent="0.25"/>
    <row r="39591" x14ac:dyDescent="0.25"/>
    <row r="39592" x14ac:dyDescent="0.25"/>
    <row r="39593" x14ac:dyDescent="0.25"/>
    <row r="39594" x14ac:dyDescent="0.25"/>
    <row r="39595" x14ac:dyDescent="0.25"/>
    <row r="39596" x14ac:dyDescent="0.25"/>
    <row r="39597" x14ac:dyDescent="0.25"/>
    <row r="39598" x14ac:dyDescent="0.25"/>
    <row r="39599" x14ac:dyDescent="0.25"/>
    <row r="39600" x14ac:dyDescent="0.25"/>
    <row r="39601" x14ac:dyDescent="0.25"/>
    <row r="39602" x14ac:dyDescent="0.25"/>
    <row r="39603" x14ac:dyDescent="0.25"/>
    <row r="39604" x14ac:dyDescent="0.25"/>
    <row r="39605" x14ac:dyDescent="0.25"/>
    <row r="39606" x14ac:dyDescent="0.25"/>
    <row r="39607" x14ac:dyDescent="0.25"/>
    <row r="39608" x14ac:dyDescent="0.25"/>
    <row r="39609" x14ac:dyDescent="0.25"/>
    <row r="39610" x14ac:dyDescent="0.25"/>
    <row r="39611" x14ac:dyDescent="0.25"/>
    <row r="39612" x14ac:dyDescent="0.25"/>
    <row r="39613" x14ac:dyDescent="0.25"/>
    <row r="39614" x14ac:dyDescent="0.25"/>
    <row r="39615" x14ac:dyDescent="0.25"/>
    <row r="39616" x14ac:dyDescent="0.25"/>
    <row r="39617" x14ac:dyDescent="0.25"/>
    <row r="39618" x14ac:dyDescent="0.25"/>
    <row r="39619" x14ac:dyDescent="0.25"/>
    <row r="39620" x14ac:dyDescent="0.25"/>
    <row r="39621" x14ac:dyDescent="0.25"/>
    <row r="39622" x14ac:dyDescent="0.25"/>
    <row r="39623" x14ac:dyDescent="0.25"/>
    <row r="39624" x14ac:dyDescent="0.25"/>
    <row r="39625" x14ac:dyDescent="0.25"/>
    <row r="39626" x14ac:dyDescent="0.25"/>
    <row r="39627" x14ac:dyDescent="0.25"/>
    <row r="39628" x14ac:dyDescent="0.25"/>
    <row r="39629" x14ac:dyDescent="0.25"/>
    <row r="39630" x14ac:dyDescent="0.25"/>
    <row r="39631" x14ac:dyDescent="0.25"/>
    <row r="39632" x14ac:dyDescent="0.25"/>
    <row r="39633" x14ac:dyDescent="0.25"/>
    <row r="39634" x14ac:dyDescent="0.25"/>
    <row r="39635" x14ac:dyDescent="0.25"/>
    <row r="39636" x14ac:dyDescent="0.25"/>
    <row r="39637" x14ac:dyDescent="0.25"/>
    <row r="39638" x14ac:dyDescent="0.25"/>
    <row r="39639" x14ac:dyDescent="0.25"/>
    <row r="39640" x14ac:dyDescent="0.25"/>
    <row r="39641" x14ac:dyDescent="0.25"/>
    <row r="39642" x14ac:dyDescent="0.25"/>
    <row r="39643" x14ac:dyDescent="0.25"/>
    <row r="39644" x14ac:dyDescent="0.25"/>
    <row r="39645" x14ac:dyDescent="0.25"/>
    <row r="39646" x14ac:dyDescent="0.25"/>
    <row r="39647" x14ac:dyDescent="0.25"/>
    <row r="39648" x14ac:dyDescent="0.25"/>
    <row r="39649" x14ac:dyDescent="0.25"/>
    <row r="39650" x14ac:dyDescent="0.25"/>
    <row r="39651" x14ac:dyDescent="0.25"/>
    <row r="39652" x14ac:dyDescent="0.25"/>
    <row r="39653" x14ac:dyDescent="0.25"/>
    <row r="39654" x14ac:dyDescent="0.25"/>
    <row r="39655" x14ac:dyDescent="0.25"/>
    <row r="39656" x14ac:dyDescent="0.25"/>
    <row r="39657" x14ac:dyDescent="0.25"/>
    <row r="39658" x14ac:dyDescent="0.25"/>
    <row r="39659" x14ac:dyDescent="0.25"/>
    <row r="39660" x14ac:dyDescent="0.25"/>
    <row r="39661" x14ac:dyDescent="0.25"/>
    <row r="39662" x14ac:dyDescent="0.25"/>
    <row r="39663" x14ac:dyDescent="0.25"/>
    <row r="39664" x14ac:dyDescent="0.25"/>
    <row r="39665" x14ac:dyDescent="0.25"/>
    <row r="39666" x14ac:dyDescent="0.25"/>
    <row r="39667" x14ac:dyDescent="0.25"/>
    <row r="39668" x14ac:dyDescent="0.25"/>
    <row r="39669" x14ac:dyDescent="0.25"/>
    <row r="39670" x14ac:dyDescent="0.25"/>
    <row r="39671" x14ac:dyDescent="0.25"/>
    <row r="39672" x14ac:dyDescent="0.25"/>
    <row r="39673" x14ac:dyDescent="0.25"/>
    <row r="39674" x14ac:dyDescent="0.25"/>
    <row r="39675" x14ac:dyDescent="0.25"/>
    <row r="39676" x14ac:dyDescent="0.25"/>
    <row r="39677" x14ac:dyDescent="0.25"/>
    <row r="39678" x14ac:dyDescent="0.25"/>
    <row r="39679" x14ac:dyDescent="0.25"/>
    <row r="39680" x14ac:dyDescent="0.25"/>
    <row r="39681" x14ac:dyDescent="0.25"/>
    <row r="39682" x14ac:dyDescent="0.25"/>
    <row r="39683" x14ac:dyDescent="0.25"/>
    <row r="39684" x14ac:dyDescent="0.25"/>
    <row r="39685" x14ac:dyDescent="0.25"/>
    <row r="39686" x14ac:dyDescent="0.25"/>
    <row r="39687" x14ac:dyDescent="0.25"/>
    <row r="39688" x14ac:dyDescent="0.25"/>
    <row r="39689" x14ac:dyDescent="0.25"/>
    <row r="39690" x14ac:dyDescent="0.25"/>
    <row r="39691" x14ac:dyDescent="0.25"/>
    <row r="39692" x14ac:dyDescent="0.25"/>
    <row r="39693" x14ac:dyDescent="0.25"/>
    <row r="39694" x14ac:dyDescent="0.25"/>
    <row r="39695" x14ac:dyDescent="0.25"/>
    <row r="39696" x14ac:dyDescent="0.25"/>
    <row r="39697" x14ac:dyDescent="0.25"/>
    <row r="39698" x14ac:dyDescent="0.25"/>
    <row r="39699" x14ac:dyDescent="0.25"/>
    <row r="39700" x14ac:dyDescent="0.25"/>
    <row r="39701" x14ac:dyDescent="0.25"/>
    <row r="39702" x14ac:dyDescent="0.25"/>
    <row r="39703" x14ac:dyDescent="0.25"/>
    <row r="39704" x14ac:dyDescent="0.25"/>
    <row r="39705" x14ac:dyDescent="0.25"/>
    <row r="39706" x14ac:dyDescent="0.25"/>
    <row r="39707" x14ac:dyDescent="0.25"/>
    <row r="39708" x14ac:dyDescent="0.25"/>
    <row r="39709" x14ac:dyDescent="0.25"/>
    <row r="39710" x14ac:dyDescent="0.25"/>
    <row r="39711" x14ac:dyDescent="0.25"/>
    <row r="39712" x14ac:dyDescent="0.25"/>
    <row r="39713" x14ac:dyDescent="0.25"/>
    <row r="39714" x14ac:dyDescent="0.25"/>
    <row r="39715" x14ac:dyDescent="0.25"/>
    <row r="39716" x14ac:dyDescent="0.25"/>
    <row r="39717" x14ac:dyDescent="0.25"/>
    <row r="39718" x14ac:dyDescent="0.25"/>
    <row r="39719" x14ac:dyDescent="0.25"/>
    <row r="39720" x14ac:dyDescent="0.25"/>
    <row r="39721" x14ac:dyDescent="0.25"/>
    <row r="39722" x14ac:dyDescent="0.25"/>
    <row r="39723" x14ac:dyDescent="0.25"/>
    <row r="39724" x14ac:dyDescent="0.25"/>
    <row r="39725" x14ac:dyDescent="0.25"/>
    <row r="39726" x14ac:dyDescent="0.25"/>
    <row r="39727" x14ac:dyDescent="0.25"/>
    <row r="39728" x14ac:dyDescent="0.25"/>
    <row r="39729" x14ac:dyDescent="0.25"/>
    <row r="39730" x14ac:dyDescent="0.25"/>
    <row r="39731" x14ac:dyDescent="0.25"/>
    <row r="39732" x14ac:dyDescent="0.25"/>
    <row r="39733" x14ac:dyDescent="0.25"/>
    <row r="39734" x14ac:dyDescent="0.25"/>
    <row r="39735" x14ac:dyDescent="0.25"/>
    <row r="39736" x14ac:dyDescent="0.25"/>
    <row r="39737" x14ac:dyDescent="0.25"/>
    <row r="39738" x14ac:dyDescent="0.25"/>
    <row r="39739" x14ac:dyDescent="0.25"/>
    <row r="39740" x14ac:dyDescent="0.25"/>
    <row r="39741" x14ac:dyDescent="0.25"/>
    <row r="39742" x14ac:dyDescent="0.25"/>
    <row r="39743" x14ac:dyDescent="0.25"/>
    <row r="39744" x14ac:dyDescent="0.25"/>
    <row r="39745" x14ac:dyDescent="0.25"/>
    <row r="39746" x14ac:dyDescent="0.25"/>
    <row r="39747" x14ac:dyDescent="0.25"/>
    <row r="39748" x14ac:dyDescent="0.25"/>
    <row r="39749" x14ac:dyDescent="0.25"/>
    <row r="39750" x14ac:dyDescent="0.25"/>
    <row r="39751" x14ac:dyDescent="0.25"/>
    <row r="39752" x14ac:dyDescent="0.25"/>
    <row r="39753" x14ac:dyDescent="0.25"/>
    <row r="39754" x14ac:dyDescent="0.25"/>
    <row r="39755" x14ac:dyDescent="0.25"/>
    <row r="39756" x14ac:dyDescent="0.25"/>
    <row r="39757" x14ac:dyDescent="0.25"/>
    <row r="39758" x14ac:dyDescent="0.25"/>
    <row r="39759" x14ac:dyDescent="0.25"/>
    <row r="39760" x14ac:dyDescent="0.25"/>
    <row r="39761" x14ac:dyDescent="0.25"/>
    <row r="39762" x14ac:dyDescent="0.25"/>
    <row r="39763" x14ac:dyDescent="0.25"/>
    <row r="39764" x14ac:dyDescent="0.25"/>
    <row r="39765" x14ac:dyDescent="0.25"/>
    <row r="39766" x14ac:dyDescent="0.25"/>
    <row r="39767" x14ac:dyDescent="0.25"/>
    <row r="39768" x14ac:dyDescent="0.25"/>
    <row r="39769" x14ac:dyDescent="0.25"/>
    <row r="39770" x14ac:dyDescent="0.25"/>
    <row r="39771" x14ac:dyDescent="0.25"/>
    <row r="39772" x14ac:dyDescent="0.25"/>
    <row r="39773" x14ac:dyDescent="0.25"/>
    <row r="39774" x14ac:dyDescent="0.25"/>
    <row r="39775" x14ac:dyDescent="0.25"/>
    <row r="39776" x14ac:dyDescent="0.25"/>
    <row r="39777" x14ac:dyDescent="0.25"/>
    <row r="39778" x14ac:dyDescent="0.25"/>
    <row r="39779" x14ac:dyDescent="0.25"/>
    <row r="39780" x14ac:dyDescent="0.25"/>
    <row r="39781" x14ac:dyDescent="0.25"/>
    <row r="39782" x14ac:dyDescent="0.25"/>
    <row r="39783" x14ac:dyDescent="0.25"/>
    <row r="39784" x14ac:dyDescent="0.25"/>
    <row r="39785" x14ac:dyDescent="0.25"/>
    <row r="39786" x14ac:dyDescent="0.25"/>
    <row r="39787" x14ac:dyDescent="0.25"/>
    <row r="39788" x14ac:dyDescent="0.25"/>
    <row r="39789" x14ac:dyDescent="0.25"/>
    <row r="39790" x14ac:dyDescent="0.25"/>
    <row r="39791" x14ac:dyDescent="0.25"/>
    <row r="39792" x14ac:dyDescent="0.25"/>
    <row r="39793" x14ac:dyDescent="0.25"/>
    <row r="39794" x14ac:dyDescent="0.25"/>
    <row r="39795" x14ac:dyDescent="0.25"/>
    <row r="39796" x14ac:dyDescent="0.25"/>
    <row r="39797" x14ac:dyDescent="0.25"/>
    <row r="39798" x14ac:dyDescent="0.25"/>
    <row r="39799" x14ac:dyDescent="0.25"/>
    <row r="39800" x14ac:dyDescent="0.25"/>
    <row r="39801" x14ac:dyDescent="0.25"/>
    <row r="39802" x14ac:dyDescent="0.25"/>
    <row r="39803" x14ac:dyDescent="0.25"/>
    <row r="39804" x14ac:dyDescent="0.25"/>
    <row r="39805" x14ac:dyDescent="0.25"/>
    <row r="39806" x14ac:dyDescent="0.25"/>
    <row r="39807" x14ac:dyDescent="0.25"/>
    <row r="39808" x14ac:dyDescent="0.25"/>
    <row r="39809" x14ac:dyDescent="0.25"/>
    <row r="39810" x14ac:dyDescent="0.25"/>
    <row r="39811" x14ac:dyDescent="0.25"/>
    <row r="39812" x14ac:dyDescent="0.25"/>
    <row r="39813" x14ac:dyDescent="0.25"/>
    <row r="39814" x14ac:dyDescent="0.25"/>
    <row r="39815" x14ac:dyDescent="0.25"/>
    <row r="39816" x14ac:dyDescent="0.25"/>
    <row r="39817" x14ac:dyDescent="0.25"/>
    <row r="39818" x14ac:dyDescent="0.25"/>
    <row r="39819" x14ac:dyDescent="0.25"/>
    <row r="39820" x14ac:dyDescent="0.25"/>
    <row r="39821" x14ac:dyDescent="0.25"/>
    <row r="39822" x14ac:dyDescent="0.25"/>
    <row r="39823" x14ac:dyDescent="0.25"/>
    <row r="39824" x14ac:dyDescent="0.25"/>
    <row r="39825" x14ac:dyDescent="0.25"/>
    <row r="39826" x14ac:dyDescent="0.25"/>
    <row r="39827" x14ac:dyDescent="0.25"/>
    <row r="39828" x14ac:dyDescent="0.25"/>
    <row r="39829" x14ac:dyDescent="0.25"/>
    <row r="39830" x14ac:dyDescent="0.25"/>
    <row r="39831" x14ac:dyDescent="0.25"/>
    <row r="39832" x14ac:dyDescent="0.25"/>
    <row r="39833" x14ac:dyDescent="0.25"/>
    <row r="39834" x14ac:dyDescent="0.25"/>
    <row r="39835" x14ac:dyDescent="0.25"/>
    <row r="39836" x14ac:dyDescent="0.25"/>
    <row r="39837" x14ac:dyDescent="0.25"/>
    <row r="39838" x14ac:dyDescent="0.25"/>
    <row r="39839" x14ac:dyDescent="0.25"/>
    <row r="39840" x14ac:dyDescent="0.25"/>
    <row r="39841" x14ac:dyDescent="0.25"/>
    <row r="39842" x14ac:dyDescent="0.25"/>
    <row r="39843" x14ac:dyDescent="0.25"/>
    <row r="39844" x14ac:dyDescent="0.25"/>
    <row r="39845" x14ac:dyDescent="0.25"/>
    <row r="39846" x14ac:dyDescent="0.25"/>
    <row r="39847" x14ac:dyDescent="0.25"/>
    <row r="39848" x14ac:dyDescent="0.25"/>
    <row r="39849" x14ac:dyDescent="0.25"/>
    <row r="39850" x14ac:dyDescent="0.25"/>
    <row r="39851" x14ac:dyDescent="0.25"/>
    <row r="39852" x14ac:dyDescent="0.25"/>
    <row r="39853" x14ac:dyDescent="0.25"/>
    <row r="39854" x14ac:dyDescent="0.25"/>
    <row r="39855" x14ac:dyDescent="0.25"/>
    <row r="39856" x14ac:dyDescent="0.25"/>
    <row r="39857" x14ac:dyDescent="0.25"/>
    <row r="39858" x14ac:dyDescent="0.25"/>
    <row r="39859" x14ac:dyDescent="0.25"/>
    <row r="39860" x14ac:dyDescent="0.25"/>
    <row r="39861" x14ac:dyDescent="0.25"/>
    <row r="39862" x14ac:dyDescent="0.25"/>
    <row r="39863" x14ac:dyDescent="0.25"/>
    <row r="39864" x14ac:dyDescent="0.25"/>
    <row r="39865" x14ac:dyDescent="0.25"/>
    <row r="39866" x14ac:dyDescent="0.25"/>
    <row r="39867" x14ac:dyDescent="0.25"/>
    <row r="39868" x14ac:dyDescent="0.25"/>
    <row r="39869" x14ac:dyDescent="0.25"/>
    <row r="39870" x14ac:dyDescent="0.25"/>
    <row r="39871" x14ac:dyDescent="0.25"/>
    <row r="39872" x14ac:dyDescent="0.25"/>
    <row r="39873" x14ac:dyDescent="0.25"/>
    <row r="39874" x14ac:dyDescent="0.25"/>
    <row r="39875" x14ac:dyDescent="0.25"/>
    <row r="39876" x14ac:dyDescent="0.25"/>
    <row r="39877" x14ac:dyDescent="0.25"/>
    <row r="39878" x14ac:dyDescent="0.25"/>
    <row r="39879" x14ac:dyDescent="0.25"/>
    <row r="39880" x14ac:dyDescent="0.25"/>
    <row r="39881" x14ac:dyDescent="0.25"/>
    <row r="39882" x14ac:dyDescent="0.25"/>
    <row r="39883" x14ac:dyDescent="0.25"/>
    <row r="39884" x14ac:dyDescent="0.25"/>
    <row r="39885" x14ac:dyDescent="0.25"/>
    <row r="39886" x14ac:dyDescent="0.25"/>
    <row r="39887" x14ac:dyDescent="0.25"/>
    <row r="39888" x14ac:dyDescent="0.25"/>
    <row r="39889" x14ac:dyDescent="0.25"/>
    <row r="39890" x14ac:dyDescent="0.25"/>
    <row r="39891" x14ac:dyDescent="0.25"/>
    <row r="39892" x14ac:dyDescent="0.25"/>
    <row r="39893" x14ac:dyDescent="0.25"/>
    <row r="39894" x14ac:dyDescent="0.25"/>
    <row r="39895" x14ac:dyDescent="0.25"/>
    <row r="39896" x14ac:dyDescent="0.25"/>
    <row r="39897" x14ac:dyDescent="0.25"/>
    <row r="39898" x14ac:dyDescent="0.25"/>
    <row r="39899" x14ac:dyDescent="0.25"/>
    <row r="39900" x14ac:dyDescent="0.25"/>
    <row r="39901" x14ac:dyDescent="0.25"/>
    <row r="39902" x14ac:dyDescent="0.25"/>
    <row r="39903" x14ac:dyDescent="0.25"/>
    <row r="39904" x14ac:dyDescent="0.25"/>
    <row r="39905" x14ac:dyDescent="0.25"/>
    <row r="39906" x14ac:dyDescent="0.25"/>
    <row r="39907" x14ac:dyDescent="0.25"/>
    <row r="39908" x14ac:dyDescent="0.25"/>
    <row r="39909" x14ac:dyDescent="0.25"/>
    <row r="39910" x14ac:dyDescent="0.25"/>
    <row r="39911" x14ac:dyDescent="0.25"/>
    <row r="39912" x14ac:dyDescent="0.25"/>
    <row r="39913" x14ac:dyDescent="0.25"/>
    <row r="39914" x14ac:dyDescent="0.25"/>
    <row r="39915" x14ac:dyDescent="0.25"/>
    <row r="39916" x14ac:dyDescent="0.25"/>
    <row r="39917" x14ac:dyDescent="0.25"/>
    <row r="39918" x14ac:dyDescent="0.25"/>
    <row r="39919" x14ac:dyDescent="0.25"/>
    <row r="39920" x14ac:dyDescent="0.25"/>
    <row r="39921" x14ac:dyDescent="0.25"/>
    <row r="39922" x14ac:dyDescent="0.25"/>
    <row r="39923" x14ac:dyDescent="0.25"/>
    <row r="39924" x14ac:dyDescent="0.25"/>
    <row r="39925" x14ac:dyDescent="0.25"/>
    <row r="39926" x14ac:dyDescent="0.25"/>
    <row r="39927" x14ac:dyDescent="0.25"/>
    <row r="39928" x14ac:dyDescent="0.25"/>
    <row r="39929" x14ac:dyDescent="0.25"/>
    <row r="39930" x14ac:dyDescent="0.25"/>
    <row r="39931" x14ac:dyDescent="0.25"/>
    <row r="39932" x14ac:dyDescent="0.25"/>
    <row r="39933" x14ac:dyDescent="0.25"/>
    <row r="39934" x14ac:dyDescent="0.25"/>
    <row r="39935" x14ac:dyDescent="0.25"/>
    <row r="39936" x14ac:dyDescent="0.25"/>
    <row r="39937" x14ac:dyDescent="0.25"/>
    <row r="39938" x14ac:dyDescent="0.25"/>
    <row r="39939" x14ac:dyDescent="0.25"/>
    <row r="39940" x14ac:dyDescent="0.25"/>
    <row r="39941" x14ac:dyDescent="0.25"/>
    <row r="39942" x14ac:dyDescent="0.25"/>
    <row r="39943" x14ac:dyDescent="0.25"/>
    <row r="39944" x14ac:dyDescent="0.25"/>
    <row r="39945" x14ac:dyDescent="0.25"/>
    <row r="39946" x14ac:dyDescent="0.25"/>
    <row r="39947" x14ac:dyDescent="0.25"/>
    <row r="39948" x14ac:dyDescent="0.25"/>
    <row r="39949" x14ac:dyDescent="0.25"/>
    <row r="39950" x14ac:dyDescent="0.25"/>
    <row r="39951" x14ac:dyDescent="0.25"/>
    <row r="39952" x14ac:dyDescent="0.25"/>
    <row r="39953" x14ac:dyDescent="0.25"/>
    <row r="39954" x14ac:dyDescent="0.25"/>
    <row r="39955" x14ac:dyDescent="0.25"/>
    <row r="39956" x14ac:dyDescent="0.25"/>
    <row r="39957" x14ac:dyDescent="0.25"/>
    <row r="39958" x14ac:dyDescent="0.25"/>
    <row r="39959" x14ac:dyDescent="0.25"/>
    <row r="39960" x14ac:dyDescent="0.25"/>
    <row r="39961" x14ac:dyDescent="0.25"/>
    <row r="39962" x14ac:dyDescent="0.25"/>
    <row r="39963" x14ac:dyDescent="0.25"/>
    <row r="39964" x14ac:dyDescent="0.25"/>
    <row r="39965" x14ac:dyDescent="0.25"/>
    <row r="39966" x14ac:dyDescent="0.25"/>
    <row r="39967" x14ac:dyDescent="0.25"/>
    <row r="39968" x14ac:dyDescent="0.25"/>
    <row r="39969" x14ac:dyDescent="0.25"/>
    <row r="39970" x14ac:dyDescent="0.25"/>
    <row r="39971" x14ac:dyDescent="0.25"/>
    <row r="39972" x14ac:dyDescent="0.25"/>
    <row r="39973" x14ac:dyDescent="0.25"/>
    <row r="39974" x14ac:dyDescent="0.25"/>
    <row r="39975" x14ac:dyDescent="0.25"/>
    <row r="39976" x14ac:dyDescent="0.25"/>
    <row r="39977" x14ac:dyDescent="0.25"/>
    <row r="39978" x14ac:dyDescent="0.25"/>
    <row r="39979" x14ac:dyDescent="0.25"/>
    <row r="39980" x14ac:dyDescent="0.25"/>
    <row r="39981" x14ac:dyDescent="0.25"/>
    <row r="39982" x14ac:dyDescent="0.25"/>
    <row r="39983" x14ac:dyDescent="0.25"/>
    <row r="39984" x14ac:dyDescent="0.25"/>
    <row r="39985" x14ac:dyDescent="0.25"/>
    <row r="39986" x14ac:dyDescent="0.25"/>
    <row r="39987" x14ac:dyDescent="0.25"/>
    <row r="39988" x14ac:dyDescent="0.25"/>
    <row r="39989" x14ac:dyDescent="0.25"/>
    <row r="39990" x14ac:dyDescent="0.25"/>
    <row r="39991" x14ac:dyDescent="0.25"/>
    <row r="39992" x14ac:dyDescent="0.25"/>
    <row r="39993" x14ac:dyDescent="0.25"/>
    <row r="39994" x14ac:dyDescent="0.25"/>
    <row r="39995" x14ac:dyDescent="0.25"/>
    <row r="39996" x14ac:dyDescent="0.25"/>
    <row r="39997" x14ac:dyDescent="0.25"/>
    <row r="39998" x14ac:dyDescent="0.25"/>
    <row r="39999" x14ac:dyDescent="0.25"/>
    <row r="40000" x14ac:dyDescent="0.25"/>
    <row r="40001" x14ac:dyDescent="0.25"/>
    <row r="40002" x14ac:dyDescent="0.25"/>
    <row r="40003" x14ac:dyDescent="0.25"/>
    <row r="40004" x14ac:dyDescent="0.25"/>
    <row r="40005" x14ac:dyDescent="0.25"/>
    <row r="40006" x14ac:dyDescent="0.25"/>
    <row r="40007" x14ac:dyDescent="0.25"/>
    <row r="40008" x14ac:dyDescent="0.25"/>
    <row r="40009" x14ac:dyDescent="0.25"/>
    <row r="40010" x14ac:dyDescent="0.25"/>
    <row r="40011" x14ac:dyDescent="0.25"/>
    <row r="40012" x14ac:dyDescent="0.25"/>
    <row r="40013" x14ac:dyDescent="0.25"/>
    <row r="40014" x14ac:dyDescent="0.25"/>
    <row r="40015" x14ac:dyDescent="0.25"/>
    <row r="40016" x14ac:dyDescent="0.25"/>
    <row r="40017" x14ac:dyDescent="0.25"/>
    <row r="40018" x14ac:dyDescent="0.25"/>
    <row r="40019" x14ac:dyDescent="0.25"/>
    <row r="40020" x14ac:dyDescent="0.25"/>
    <row r="40021" x14ac:dyDescent="0.25"/>
    <row r="40022" x14ac:dyDescent="0.25"/>
    <row r="40023" x14ac:dyDescent="0.25"/>
    <row r="40024" x14ac:dyDescent="0.25"/>
    <row r="40025" x14ac:dyDescent="0.25"/>
    <row r="40026" x14ac:dyDescent="0.25"/>
    <row r="40027" x14ac:dyDescent="0.25"/>
    <row r="40028" x14ac:dyDescent="0.25"/>
    <row r="40029" x14ac:dyDescent="0.25"/>
    <row r="40030" x14ac:dyDescent="0.25"/>
    <row r="40031" x14ac:dyDescent="0.25"/>
    <row r="40032" x14ac:dyDescent="0.25"/>
    <row r="40033" x14ac:dyDescent="0.25"/>
    <row r="40034" x14ac:dyDescent="0.25"/>
    <row r="40035" x14ac:dyDescent="0.25"/>
    <row r="40036" x14ac:dyDescent="0.25"/>
    <row r="40037" x14ac:dyDescent="0.25"/>
    <row r="40038" x14ac:dyDescent="0.25"/>
    <row r="40039" x14ac:dyDescent="0.25"/>
    <row r="40040" x14ac:dyDescent="0.25"/>
    <row r="40041" x14ac:dyDescent="0.25"/>
    <row r="40042" x14ac:dyDescent="0.25"/>
    <row r="40043" x14ac:dyDescent="0.25"/>
    <row r="40044" x14ac:dyDescent="0.25"/>
    <row r="40045" x14ac:dyDescent="0.25"/>
    <row r="40046" x14ac:dyDescent="0.25"/>
    <row r="40047" x14ac:dyDescent="0.25"/>
    <row r="40048" x14ac:dyDescent="0.25"/>
    <row r="40049" x14ac:dyDescent="0.25"/>
    <row r="40050" x14ac:dyDescent="0.25"/>
    <row r="40051" x14ac:dyDescent="0.25"/>
    <row r="40052" x14ac:dyDescent="0.25"/>
    <row r="40053" x14ac:dyDescent="0.25"/>
    <row r="40054" x14ac:dyDescent="0.25"/>
    <row r="40055" x14ac:dyDescent="0.25"/>
    <row r="40056" x14ac:dyDescent="0.25"/>
    <row r="40057" x14ac:dyDescent="0.25"/>
    <row r="40058" x14ac:dyDescent="0.25"/>
    <row r="40059" x14ac:dyDescent="0.25"/>
    <row r="40060" x14ac:dyDescent="0.25"/>
    <row r="40061" x14ac:dyDescent="0.25"/>
    <row r="40062" x14ac:dyDescent="0.25"/>
    <row r="40063" x14ac:dyDescent="0.25"/>
    <row r="40064" x14ac:dyDescent="0.25"/>
    <row r="40065" x14ac:dyDescent="0.25"/>
    <row r="40066" x14ac:dyDescent="0.25"/>
    <row r="40067" x14ac:dyDescent="0.25"/>
    <row r="40068" x14ac:dyDescent="0.25"/>
    <row r="40069" x14ac:dyDescent="0.25"/>
    <row r="40070" x14ac:dyDescent="0.25"/>
    <row r="40071" x14ac:dyDescent="0.25"/>
    <row r="40072" x14ac:dyDescent="0.25"/>
    <row r="40073" x14ac:dyDescent="0.25"/>
    <row r="40074" x14ac:dyDescent="0.25"/>
    <row r="40075" x14ac:dyDescent="0.25"/>
    <row r="40076" x14ac:dyDescent="0.25"/>
    <row r="40077" x14ac:dyDescent="0.25"/>
    <row r="40078" x14ac:dyDescent="0.25"/>
    <row r="40079" x14ac:dyDescent="0.25"/>
    <row r="40080" x14ac:dyDescent="0.25"/>
    <row r="40081" x14ac:dyDescent="0.25"/>
    <row r="40082" x14ac:dyDescent="0.25"/>
    <row r="40083" x14ac:dyDescent="0.25"/>
    <row r="40084" x14ac:dyDescent="0.25"/>
    <row r="40085" x14ac:dyDescent="0.25"/>
    <row r="40086" x14ac:dyDescent="0.25"/>
    <row r="40087" x14ac:dyDescent="0.25"/>
    <row r="40088" x14ac:dyDescent="0.25"/>
    <row r="40089" x14ac:dyDescent="0.25"/>
    <row r="40090" x14ac:dyDescent="0.25"/>
    <row r="40091" x14ac:dyDescent="0.25"/>
    <row r="40092" x14ac:dyDescent="0.25"/>
    <row r="40093" x14ac:dyDescent="0.25"/>
    <row r="40094" x14ac:dyDescent="0.25"/>
    <row r="40095" x14ac:dyDescent="0.25"/>
    <row r="40096" x14ac:dyDescent="0.25"/>
    <row r="40097" x14ac:dyDescent="0.25"/>
    <row r="40098" x14ac:dyDescent="0.25"/>
    <row r="40099" x14ac:dyDescent="0.25"/>
    <row r="40100" x14ac:dyDescent="0.25"/>
    <row r="40101" x14ac:dyDescent="0.25"/>
    <row r="40102" x14ac:dyDescent="0.25"/>
    <row r="40103" x14ac:dyDescent="0.25"/>
    <row r="40104" x14ac:dyDescent="0.25"/>
    <row r="40105" x14ac:dyDescent="0.25"/>
    <row r="40106" x14ac:dyDescent="0.25"/>
    <row r="40107" x14ac:dyDescent="0.25"/>
    <row r="40108" x14ac:dyDescent="0.25"/>
    <row r="40109" x14ac:dyDescent="0.25"/>
    <row r="40110" x14ac:dyDescent="0.25"/>
    <row r="40111" x14ac:dyDescent="0.25"/>
    <row r="40112" x14ac:dyDescent="0.25"/>
    <row r="40113" x14ac:dyDescent="0.25"/>
    <row r="40114" x14ac:dyDescent="0.25"/>
    <row r="40115" x14ac:dyDescent="0.25"/>
    <row r="40116" x14ac:dyDescent="0.25"/>
    <row r="40117" x14ac:dyDescent="0.25"/>
    <row r="40118" x14ac:dyDescent="0.25"/>
    <row r="40119" x14ac:dyDescent="0.25"/>
    <row r="40120" x14ac:dyDescent="0.25"/>
    <row r="40121" x14ac:dyDescent="0.25"/>
    <row r="40122" x14ac:dyDescent="0.25"/>
    <row r="40123" x14ac:dyDescent="0.25"/>
    <row r="40124" x14ac:dyDescent="0.25"/>
    <row r="40125" x14ac:dyDescent="0.25"/>
    <row r="40126" x14ac:dyDescent="0.25"/>
    <row r="40127" x14ac:dyDescent="0.25"/>
    <row r="40128" x14ac:dyDescent="0.25"/>
    <row r="40129" x14ac:dyDescent="0.25"/>
    <row r="40130" x14ac:dyDescent="0.25"/>
    <row r="40131" x14ac:dyDescent="0.25"/>
    <row r="40132" x14ac:dyDescent="0.25"/>
    <row r="40133" x14ac:dyDescent="0.25"/>
    <row r="40134" x14ac:dyDescent="0.25"/>
    <row r="40135" x14ac:dyDescent="0.25"/>
    <row r="40136" x14ac:dyDescent="0.25"/>
    <row r="40137" x14ac:dyDescent="0.25"/>
    <row r="40138" x14ac:dyDescent="0.25"/>
    <row r="40139" x14ac:dyDescent="0.25"/>
    <row r="40140" x14ac:dyDescent="0.25"/>
    <row r="40141" x14ac:dyDescent="0.25"/>
    <row r="40142" x14ac:dyDescent="0.25"/>
    <row r="40143" x14ac:dyDescent="0.25"/>
    <row r="40144" x14ac:dyDescent="0.25"/>
    <row r="40145" x14ac:dyDescent="0.25"/>
    <row r="40146" x14ac:dyDescent="0.25"/>
    <row r="40147" x14ac:dyDescent="0.25"/>
    <row r="40148" x14ac:dyDescent="0.25"/>
    <row r="40149" x14ac:dyDescent="0.25"/>
    <row r="40150" x14ac:dyDescent="0.25"/>
    <row r="40151" x14ac:dyDescent="0.25"/>
    <row r="40152" x14ac:dyDescent="0.25"/>
    <row r="40153" x14ac:dyDescent="0.25"/>
    <row r="40154" x14ac:dyDescent="0.25"/>
    <row r="40155" x14ac:dyDescent="0.25"/>
    <row r="40156" x14ac:dyDescent="0.25"/>
    <row r="40157" x14ac:dyDescent="0.25"/>
    <row r="40158" x14ac:dyDescent="0.25"/>
    <row r="40159" x14ac:dyDescent="0.25"/>
    <row r="40160" x14ac:dyDescent="0.25"/>
    <row r="40161" x14ac:dyDescent="0.25"/>
    <row r="40162" x14ac:dyDescent="0.25"/>
    <row r="40163" x14ac:dyDescent="0.25"/>
    <row r="40164" x14ac:dyDescent="0.25"/>
    <row r="40165" x14ac:dyDescent="0.25"/>
    <row r="40166" x14ac:dyDescent="0.25"/>
    <row r="40167" x14ac:dyDescent="0.25"/>
    <row r="40168" x14ac:dyDescent="0.25"/>
    <row r="40169" x14ac:dyDescent="0.25"/>
    <row r="40170" x14ac:dyDescent="0.25"/>
    <row r="40171" x14ac:dyDescent="0.25"/>
    <row r="40172" x14ac:dyDescent="0.25"/>
    <row r="40173" x14ac:dyDescent="0.25"/>
    <row r="40174" x14ac:dyDescent="0.25"/>
    <row r="40175" x14ac:dyDescent="0.25"/>
    <row r="40176" x14ac:dyDescent="0.25"/>
    <row r="40177" x14ac:dyDescent="0.25"/>
    <row r="40178" x14ac:dyDescent="0.25"/>
    <row r="40179" x14ac:dyDescent="0.25"/>
    <row r="40180" x14ac:dyDescent="0.25"/>
    <row r="40181" x14ac:dyDescent="0.25"/>
    <row r="40182" x14ac:dyDescent="0.25"/>
    <row r="40183" x14ac:dyDescent="0.25"/>
    <row r="40184" x14ac:dyDescent="0.25"/>
    <row r="40185" x14ac:dyDescent="0.25"/>
    <row r="40186" x14ac:dyDescent="0.25"/>
    <row r="40187" x14ac:dyDescent="0.25"/>
    <row r="40188" x14ac:dyDescent="0.25"/>
    <row r="40189" x14ac:dyDescent="0.25"/>
    <row r="40190" x14ac:dyDescent="0.25"/>
    <row r="40191" x14ac:dyDescent="0.25"/>
    <row r="40192" x14ac:dyDescent="0.25"/>
    <row r="40193" x14ac:dyDescent="0.25"/>
    <row r="40194" x14ac:dyDescent="0.25"/>
    <row r="40195" x14ac:dyDescent="0.25"/>
    <row r="40196" x14ac:dyDescent="0.25"/>
    <row r="40197" x14ac:dyDescent="0.25"/>
    <row r="40198" x14ac:dyDescent="0.25"/>
    <row r="40199" x14ac:dyDescent="0.25"/>
    <row r="40200" x14ac:dyDescent="0.25"/>
    <row r="40201" x14ac:dyDescent="0.25"/>
    <row r="40202" x14ac:dyDescent="0.25"/>
    <row r="40203" x14ac:dyDescent="0.25"/>
    <row r="40204" x14ac:dyDescent="0.25"/>
    <row r="40205" x14ac:dyDescent="0.25"/>
    <row r="40206" x14ac:dyDescent="0.25"/>
    <row r="40207" x14ac:dyDescent="0.25"/>
    <row r="40208" x14ac:dyDescent="0.25"/>
    <row r="40209" x14ac:dyDescent="0.25"/>
    <row r="40210" x14ac:dyDescent="0.25"/>
    <row r="40211" x14ac:dyDescent="0.25"/>
    <row r="40212" x14ac:dyDescent="0.25"/>
    <row r="40213" x14ac:dyDescent="0.25"/>
    <row r="40214" x14ac:dyDescent="0.25"/>
    <row r="40215" x14ac:dyDescent="0.25"/>
    <row r="40216" x14ac:dyDescent="0.25"/>
    <row r="40217" x14ac:dyDescent="0.25"/>
    <row r="40218" x14ac:dyDescent="0.25"/>
    <row r="40219" x14ac:dyDescent="0.25"/>
    <row r="40220" x14ac:dyDescent="0.25"/>
    <row r="40221" x14ac:dyDescent="0.25"/>
    <row r="40222" x14ac:dyDescent="0.25"/>
    <row r="40223" x14ac:dyDescent="0.25"/>
    <row r="40224" x14ac:dyDescent="0.25"/>
    <row r="40225" x14ac:dyDescent="0.25"/>
    <row r="40226" x14ac:dyDescent="0.25"/>
    <row r="40227" x14ac:dyDescent="0.25"/>
    <row r="40228" x14ac:dyDescent="0.25"/>
    <row r="40229" x14ac:dyDescent="0.25"/>
    <row r="40230" x14ac:dyDescent="0.25"/>
    <row r="40231" x14ac:dyDescent="0.25"/>
    <row r="40232" x14ac:dyDescent="0.25"/>
    <row r="40233" x14ac:dyDescent="0.25"/>
    <row r="40234" x14ac:dyDescent="0.25"/>
    <row r="40235" x14ac:dyDescent="0.25"/>
    <row r="40236" x14ac:dyDescent="0.25"/>
    <row r="40237" x14ac:dyDescent="0.25"/>
    <row r="40238" x14ac:dyDescent="0.25"/>
    <row r="40239" x14ac:dyDescent="0.25"/>
    <row r="40240" x14ac:dyDescent="0.25"/>
    <row r="40241" x14ac:dyDescent="0.25"/>
    <row r="40242" x14ac:dyDescent="0.25"/>
    <row r="40243" x14ac:dyDescent="0.25"/>
    <row r="40244" x14ac:dyDescent="0.25"/>
    <row r="40245" x14ac:dyDescent="0.25"/>
    <row r="40246" x14ac:dyDescent="0.25"/>
    <row r="40247" x14ac:dyDescent="0.25"/>
    <row r="40248" x14ac:dyDescent="0.25"/>
    <row r="40249" x14ac:dyDescent="0.25"/>
    <row r="40250" x14ac:dyDescent="0.25"/>
    <row r="40251" x14ac:dyDescent="0.25"/>
    <row r="40252" x14ac:dyDescent="0.25"/>
    <row r="40253" x14ac:dyDescent="0.25"/>
    <row r="40254" x14ac:dyDescent="0.25"/>
    <row r="40255" x14ac:dyDescent="0.25"/>
    <row r="40256" x14ac:dyDescent="0.25"/>
    <row r="40257" x14ac:dyDescent="0.25"/>
    <row r="40258" x14ac:dyDescent="0.25"/>
    <row r="40259" x14ac:dyDescent="0.25"/>
    <row r="40260" x14ac:dyDescent="0.25"/>
    <row r="40261" x14ac:dyDescent="0.25"/>
    <row r="40262" x14ac:dyDescent="0.25"/>
    <row r="40263" x14ac:dyDescent="0.25"/>
    <row r="40264" x14ac:dyDescent="0.25"/>
    <row r="40265" x14ac:dyDescent="0.25"/>
    <row r="40266" x14ac:dyDescent="0.25"/>
    <row r="40267" x14ac:dyDescent="0.25"/>
    <row r="40268" x14ac:dyDescent="0.25"/>
    <row r="40269" x14ac:dyDescent="0.25"/>
    <row r="40270" x14ac:dyDescent="0.25"/>
    <row r="40271" x14ac:dyDescent="0.25"/>
    <row r="40272" x14ac:dyDescent="0.25"/>
    <row r="40273" x14ac:dyDescent="0.25"/>
    <row r="40274" x14ac:dyDescent="0.25"/>
    <row r="40275" x14ac:dyDescent="0.25"/>
    <row r="40276" x14ac:dyDescent="0.25"/>
    <row r="40277" x14ac:dyDescent="0.25"/>
    <row r="40278" x14ac:dyDescent="0.25"/>
    <row r="40279" x14ac:dyDescent="0.25"/>
    <row r="40280" x14ac:dyDescent="0.25"/>
    <row r="40281" x14ac:dyDescent="0.25"/>
    <row r="40282" x14ac:dyDescent="0.25"/>
    <row r="40283" x14ac:dyDescent="0.25"/>
    <row r="40284" x14ac:dyDescent="0.25"/>
    <row r="40285" x14ac:dyDescent="0.25"/>
    <row r="40286" x14ac:dyDescent="0.25"/>
    <row r="40287" x14ac:dyDescent="0.25"/>
    <row r="40288" x14ac:dyDescent="0.25"/>
    <row r="40289" x14ac:dyDescent="0.25"/>
    <row r="40290" x14ac:dyDescent="0.25"/>
    <row r="40291" x14ac:dyDescent="0.25"/>
    <row r="40292" x14ac:dyDescent="0.25"/>
    <row r="40293" x14ac:dyDescent="0.25"/>
    <row r="40294" x14ac:dyDescent="0.25"/>
    <row r="40295" x14ac:dyDescent="0.25"/>
    <row r="40296" x14ac:dyDescent="0.25"/>
    <row r="40297" x14ac:dyDescent="0.25"/>
    <row r="40298" x14ac:dyDescent="0.25"/>
    <row r="40299" x14ac:dyDescent="0.25"/>
    <row r="40300" x14ac:dyDescent="0.25"/>
    <row r="40301" x14ac:dyDescent="0.25"/>
    <row r="40302" x14ac:dyDescent="0.25"/>
    <row r="40303" x14ac:dyDescent="0.25"/>
    <row r="40304" x14ac:dyDescent="0.25"/>
    <row r="40305" x14ac:dyDescent="0.25"/>
    <row r="40306" x14ac:dyDescent="0.25"/>
    <row r="40307" x14ac:dyDescent="0.25"/>
    <row r="40308" x14ac:dyDescent="0.25"/>
    <row r="40309" x14ac:dyDescent="0.25"/>
    <row r="40310" x14ac:dyDescent="0.25"/>
    <row r="40311" x14ac:dyDescent="0.25"/>
    <row r="40312" x14ac:dyDescent="0.25"/>
    <row r="40313" x14ac:dyDescent="0.25"/>
    <row r="40314" x14ac:dyDescent="0.25"/>
    <row r="40315" x14ac:dyDescent="0.25"/>
    <row r="40316" x14ac:dyDescent="0.25"/>
    <row r="40317" x14ac:dyDescent="0.25"/>
    <row r="40318" x14ac:dyDescent="0.25"/>
    <row r="40319" x14ac:dyDescent="0.25"/>
    <row r="40320" x14ac:dyDescent="0.25"/>
    <row r="40321" x14ac:dyDescent="0.25"/>
    <row r="40322" x14ac:dyDescent="0.25"/>
    <row r="40323" x14ac:dyDescent="0.25"/>
    <row r="40324" x14ac:dyDescent="0.25"/>
    <row r="40325" x14ac:dyDescent="0.25"/>
    <row r="40326" x14ac:dyDescent="0.25"/>
    <row r="40327" x14ac:dyDescent="0.25"/>
    <row r="40328" x14ac:dyDescent="0.25"/>
    <row r="40329" x14ac:dyDescent="0.25"/>
    <row r="40330" x14ac:dyDescent="0.25"/>
    <row r="40331" x14ac:dyDescent="0.25"/>
    <row r="40332" x14ac:dyDescent="0.25"/>
    <row r="40333" x14ac:dyDescent="0.25"/>
    <row r="40334" x14ac:dyDescent="0.25"/>
    <row r="40335" x14ac:dyDescent="0.25"/>
    <row r="40336" x14ac:dyDescent="0.25"/>
    <row r="40337" x14ac:dyDescent="0.25"/>
    <row r="40338" x14ac:dyDescent="0.25"/>
    <row r="40339" x14ac:dyDescent="0.25"/>
    <row r="40340" x14ac:dyDescent="0.25"/>
    <row r="40341" x14ac:dyDescent="0.25"/>
    <row r="40342" x14ac:dyDescent="0.25"/>
    <row r="40343" x14ac:dyDescent="0.25"/>
    <row r="40344" x14ac:dyDescent="0.25"/>
    <row r="40345" x14ac:dyDescent="0.25"/>
    <row r="40346" x14ac:dyDescent="0.25"/>
    <row r="40347" x14ac:dyDescent="0.25"/>
    <row r="40348" x14ac:dyDescent="0.25"/>
    <row r="40349" x14ac:dyDescent="0.25"/>
    <row r="40350" x14ac:dyDescent="0.25"/>
    <row r="40351" x14ac:dyDescent="0.25"/>
    <row r="40352" x14ac:dyDescent="0.25"/>
    <row r="40353" x14ac:dyDescent="0.25"/>
    <row r="40354" x14ac:dyDescent="0.25"/>
    <row r="40355" x14ac:dyDescent="0.25"/>
    <row r="40356" x14ac:dyDescent="0.25"/>
    <row r="40357" x14ac:dyDescent="0.25"/>
    <row r="40358" x14ac:dyDescent="0.25"/>
    <row r="40359" x14ac:dyDescent="0.25"/>
    <row r="40360" x14ac:dyDescent="0.25"/>
    <row r="40361" x14ac:dyDescent="0.25"/>
    <row r="40362" x14ac:dyDescent="0.25"/>
    <row r="40363" x14ac:dyDescent="0.25"/>
    <row r="40364" x14ac:dyDescent="0.25"/>
    <row r="40365" x14ac:dyDescent="0.25"/>
    <row r="40366" x14ac:dyDescent="0.25"/>
    <row r="40367" x14ac:dyDescent="0.25"/>
    <row r="40368" x14ac:dyDescent="0.25"/>
    <row r="40369" x14ac:dyDescent="0.25"/>
    <row r="40370" x14ac:dyDescent="0.25"/>
    <row r="40371" x14ac:dyDescent="0.25"/>
    <row r="40372" x14ac:dyDescent="0.25"/>
    <row r="40373" x14ac:dyDescent="0.25"/>
    <row r="40374" x14ac:dyDescent="0.25"/>
    <row r="40375" x14ac:dyDescent="0.25"/>
    <row r="40376" x14ac:dyDescent="0.25"/>
    <row r="40377" x14ac:dyDescent="0.25"/>
    <row r="40378" x14ac:dyDescent="0.25"/>
    <row r="40379" x14ac:dyDescent="0.25"/>
    <row r="40380" x14ac:dyDescent="0.25"/>
    <row r="40381" x14ac:dyDescent="0.25"/>
    <row r="40382" x14ac:dyDescent="0.25"/>
    <row r="40383" x14ac:dyDescent="0.25"/>
    <row r="40384" x14ac:dyDescent="0.25"/>
    <row r="40385" x14ac:dyDescent="0.25"/>
    <row r="40386" x14ac:dyDescent="0.25"/>
    <row r="40387" x14ac:dyDescent="0.25"/>
    <row r="40388" x14ac:dyDescent="0.25"/>
    <row r="40389" x14ac:dyDescent="0.25"/>
    <row r="40390" x14ac:dyDescent="0.25"/>
    <row r="40391" x14ac:dyDescent="0.25"/>
    <row r="40392" x14ac:dyDescent="0.25"/>
    <row r="40393" x14ac:dyDescent="0.25"/>
    <row r="40394" x14ac:dyDescent="0.25"/>
    <row r="40395" x14ac:dyDescent="0.25"/>
    <row r="40396" x14ac:dyDescent="0.25"/>
    <row r="40397" x14ac:dyDescent="0.25"/>
    <row r="40398" x14ac:dyDescent="0.25"/>
    <row r="40399" x14ac:dyDescent="0.25"/>
    <row r="40400" x14ac:dyDescent="0.25"/>
    <row r="40401" x14ac:dyDescent="0.25"/>
    <row r="40402" x14ac:dyDescent="0.25"/>
    <row r="40403" x14ac:dyDescent="0.25"/>
    <row r="40404" x14ac:dyDescent="0.25"/>
    <row r="40405" x14ac:dyDescent="0.25"/>
    <row r="40406" x14ac:dyDescent="0.25"/>
    <row r="40407" x14ac:dyDescent="0.25"/>
    <row r="40408" x14ac:dyDescent="0.25"/>
    <row r="40409" x14ac:dyDescent="0.25"/>
    <row r="40410" x14ac:dyDescent="0.25"/>
    <row r="40411" x14ac:dyDescent="0.25"/>
    <row r="40412" x14ac:dyDescent="0.25"/>
    <row r="40413" x14ac:dyDescent="0.25"/>
    <row r="40414" x14ac:dyDescent="0.25"/>
    <row r="40415" x14ac:dyDescent="0.25"/>
    <row r="40416" x14ac:dyDescent="0.25"/>
    <row r="40417" x14ac:dyDescent="0.25"/>
    <row r="40418" x14ac:dyDescent="0.25"/>
    <row r="40419" x14ac:dyDescent="0.25"/>
    <row r="40420" x14ac:dyDescent="0.25"/>
    <row r="40421" x14ac:dyDescent="0.25"/>
    <row r="40422" x14ac:dyDescent="0.25"/>
    <row r="40423" x14ac:dyDescent="0.25"/>
    <row r="40424" x14ac:dyDescent="0.25"/>
    <row r="40425" x14ac:dyDescent="0.25"/>
    <row r="40426" x14ac:dyDescent="0.25"/>
    <row r="40427" x14ac:dyDescent="0.25"/>
    <row r="40428" x14ac:dyDescent="0.25"/>
    <row r="40429" x14ac:dyDescent="0.25"/>
    <row r="40430" x14ac:dyDescent="0.25"/>
    <row r="40431" x14ac:dyDescent="0.25"/>
    <row r="40432" x14ac:dyDescent="0.25"/>
    <row r="40433" x14ac:dyDescent="0.25"/>
    <row r="40434" x14ac:dyDescent="0.25"/>
    <row r="40435" x14ac:dyDescent="0.25"/>
    <row r="40436" x14ac:dyDescent="0.25"/>
    <row r="40437" x14ac:dyDescent="0.25"/>
    <row r="40438" x14ac:dyDescent="0.25"/>
    <row r="40439" x14ac:dyDescent="0.25"/>
    <row r="40440" x14ac:dyDescent="0.25"/>
    <row r="40441" x14ac:dyDescent="0.25"/>
    <row r="40442" x14ac:dyDescent="0.25"/>
    <row r="40443" x14ac:dyDescent="0.25"/>
    <row r="40444" x14ac:dyDescent="0.25"/>
    <row r="40445" x14ac:dyDescent="0.25"/>
    <row r="40446" x14ac:dyDescent="0.25"/>
    <row r="40447" x14ac:dyDescent="0.25"/>
    <row r="40448" x14ac:dyDescent="0.25"/>
    <row r="40449" x14ac:dyDescent="0.25"/>
    <row r="40450" x14ac:dyDescent="0.25"/>
    <row r="40451" x14ac:dyDescent="0.25"/>
    <row r="40452" x14ac:dyDescent="0.25"/>
    <row r="40453" x14ac:dyDescent="0.25"/>
    <row r="40454" x14ac:dyDescent="0.25"/>
    <row r="40455" x14ac:dyDescent="0.25"/>
    <row r="40456" x14ac:dyDescent="0.25"/>
    <row r="40457" x14ac:dyDescent="0.25"/>
    <row r="40458" x14ac:dyDescent="0.25"/>
    <row r="40459" x14ac:dyDescent="0.25"/>
    <row r="40460" x14ac:dyDescent="0.25"/>
    <row r="40461" x14ac:dyDescent="0.25"/>
    <row r="40462" x14ac:dyDescent="0.25"/>
    <row r="40463" x14ac:dyDescent="0.25"/>
    <row r="40464" x14ac:dyDescent="0.25"/>
    <row r="40465" x14ac:dyDescent="0.25"/>
    <row r="40466" x14ac:dyDescent="0.25"/>
    <row r="40467" x14ac:dyDescent="0.25"/>
    <row r="40468" x14ac:dyDescent="0.25"/>
    <row r="40469" x14ac:dyDescent="0.25"/>
    <row r="40470" x14ac:dyDescent="0.25"/>
    <row r="40471" x14ac:dyDescent="0.25"/>
    <row r="40472" x14ac:dyDescent="0.25"/>
    <row r="40473" x14ac:dyDescent="0.25"/>
    <row r="40474" x14ac:dyDescent="0.25"/>
    <row r="40475" x14ac:dyDescent="0.25"/>
    <row r="40476" x14ac:dyDescent="0.25"/>
    <row r="40477" x14ac:dyDescent="0.25"/>
    <row r="40478" x14ac:dyDescent="0.25"/>
    <row r="40479" x14ac:dyDescent="0.25"/>
    <row r="40480" x14ac:dyDescent="0.25"/>
    <row r="40481" x14ac:dyDescent="0.25"/>
    <row r="40482" x14ac:dyDescent="0.25"/>
    <row r="40483" x14ac:dyDescent="0.25"/>
    <row r="40484" x14ac:dyDescent="0.25"/>
    <row r="40485" x14ac:dyDescent="0.25"/>
    <row r="40486" x14ac:dyDescent="0.25"/>
    <row r="40487" x14ac:dyDescent="0.25"/>
    <row r="40488" x14ac:dyDescent="0.25"/>
    <row r="40489" x14ac:dyDescent="0.25"/>
    <row r="40490" x14ac:dyDescent="0.25"/>
    <row r="40491" x14ac:dyDescent="0.25"/>
    <row r="40492" x14ac:dyDescent="0.25"/>
    <row r="40493" x14ac:dyDescent="0.25"/>
    <row r="40494" x14ac:dyDescent="0.25"/>
    <row r="40495" x14ac:dyDescent="0.25"/>
    <row r="40496" x14ac:dyDescent="0.25"/>
    <row r="40497" x14ac:dyDescent="0.25"/>
    <row r="40498" x14ac:dyDescent="0.25"/>
    <row r="40499" x14ac:dyDescent="0.25"/>
    <row r="40500" x14ac:dyDescent="0.25"/>
    <row r="40501" x14ac:dyDescent="0.25"/>
    <row r="40502" x14ac:dyDescent="0.25"/>
    <row r="40503" x14ac:dyDescent="0.25"/>
    <row r="40504" x14ac:dyDescent="0.25"/>
    <row r="40505" x14ac:dyDescent="0.25"/>
    <row r="40506" x14ac:dyDescent="0.25"/>
    <row r="40507" x14ac:dyDescent="0.25"/>
    <row r="40508" x14ac:dyDescent="0.25"/>
    <row r="40509" x14ac:dyDescent="0.25"/>
    <row r="40510" x14ac:dyDescent="0.25"/>
    <row r="40511" x14ac:dyDescent="0.25"/>
    <row r="40512" x14ac:dyDescent="0.25"/>
    <row r="40513" x14ac:dyDescent="0.25"/>
    <row r="40514" x14ac:dyDescent="0.25"/>
    <row r="40515" x14ac:dyDescent="0.25"/>
    <row r="40516" x14ac:dyDescent="0.25"/>
    <row r="40517" x14ac:dyDescent="0.25"/>
    <row r="40518" x14ac:dyDescent="0.25"/>
    <row r="40519" x14ac:dyDescent="0.25"/>
    <row r="40520" x14ac:dyDescent="0.25"/>
    <row r="40521" x14ac:dyDescent="0.25"/>
    <row r="40522" x14ac:dyDescent="0.25"/>
    <row r="40523" x14ac:dyDescent="0.25"/>
    <row r="40524" x14ac:dyDescent="0.25"/>
    <row r="40525" x14ac:dyDescent="0.25"/>
    <row r="40526" x14ac:dyDescent="0.25"/>
    <row r="40527" x14ac:dyDescent="0.25"/>
    <row r="40528" x14ac:dyDescent="0.25"/>
    <row r="40529" x14ac:dyDescent="0.25"/>
    <row r="40530" x14ac:dyDescent="0.25"/>
    <row r="40531" x14ac:dyDescent="0.25"/>
    <row r="40532" x14ac:dyDescent="0.25"/>
    <row r="40533" x14ac:dyDescent="0.25"/>
    <row r="40534" x14ac:dyDescent="0.25"/>
    <row r="40535" x14ac:dyDescent="0.25"/>
    <row r="40536" x14ac:dyDescent="0.25"/>
    <row r="40537" x14ac:dyDescent="0.25"/>
    <row r="40538" x14ac:dyDescent="0.25"/>
    <row r="40539" x14ac:dyDescent="0.25"/>
    <row r="40540" x14ac:dyDescent="0.25"/>
    <row r="40541" x14ac:dyDescent="0.25"/>
    <row r="40542" x14ac:dyDescent="0.25"/>
    <row r="40543" x14ac:dyDescent="0.25"/>
    <row r="40544" x14ac:dyDescent="0.25"/>
    <row r="40545" x14ac:dyDescent="0.25"/>
    <row r="40546" x14ac:dyDescent="0.25"/>
    <row r="40547" x14ac:dyDescent="0.25"/>
    <row r="40548" x14ac:dyDescent="0.25"/>
    <row r="40549" x14ac:dyDescent="0.25"/>
    <row r="40550" x14ac:dyDescent="0.25"/>
    <row r="40551" x14ac:dyDescent="0.25"/>
    <row r="40552" x14ac:dyDescent="0.25"/>
    <row r="40553" x14ac:dyDescent="0.25"/>
    <row r="40554" x14ac:dyDescent="0.25"/>
    <row r="40555" x14ac:dyDescent="0.25"/>
    <row r="40556" x14ac:dyDescent="0.25"/>
    <row r="40557" x14ac:dyDescent="0.25"/>
    <row r="40558" x14ac:dyDescent="0.25"/>
    <row r="40559" x14ac:dyDescent="0.25"/>
    <row r="40560" x14ac:dyDescent="0.25"/>
    <row r="40561" x14ac:dyDescent="0.25"/>
    <row r="40562" x14ac:dyDescent="0.25"/>
    <row r="40563" x14ac:dyDescent="0.25"/>
    <row r="40564" x14ac:dyDescent="0.25"/>
    <row r="40565" x14ac:dyDescent="0.25"/>
    <row r="40566" x14ac:dyDescent="0.25"/>
    <row r="40567" x14ac:dyDescent="0.25"/>
    <row r="40568" x14ac:dyDescent="0.25"/>
    <row r="40569" x14ac:dyDescent="0.25"/>
    <row r="40570" x14ac:dyDescent="0.25"/>
    <row r="40571" x14ac:dyDescent="0.25"/>
    <row r="40572" x14ac:dyDescent="0.25"/>
    <row r="40573" x14ac:dyDescent="0.25"/>
    <row r="40574" x14ac:dyDescent="0.25"/>
    <row r="40575" x14ac:dyDescent="0.25"/>
    <row r="40576" x14ac:dyDescent="0.25"/>
    <row r="40577" x14ac:dyDescent="0.25"/>
    <row r="40578" x14ac:dyDescent="0.25"/>
    <row r="40579" x14ac:dyDescent="0.25"/>
    <row r="40580" x14ac:dyDescent="0.25"/>
    <row r="40581" x14ac:dyDescent="0.25"/>
    <row r="40582" x14ac:dyDescent="0.25"/>
    <row r="40583" x14ac:dyDescent="0.25"/>
    <row r="40584" x14ac:dyDescent="0.25"/>
    <row r="40585" x14ac:dyDescent="0.25"/>
    <row r="40586" x14ac:dyDescent="0.25"/>
    <row r="40587" x14ac:dyDescent="0.25"/>
    <row r="40588" x14ac:dyDescent="0.25"/>
    <row r="40589" x14ac:dyDescent="0.25"/>
    <row r="40590" x14ac:dyDescent="0.25"/>
    <row r="40591" x14ac:dyDescent="0.25"/>
    <row r="40592" x14ac:dyDescent="0.25"/>
    <row r="40593" x14ac:dyDescent="0.25"/>
    <row r="40594" x14ac:dyDescent="0.25"/>
    <row r="40595" x14ac:dyDescent="0.25"/>
    <row r="40596" x14ac:dyDescent="0.25"/>
    <row r="40597" x14ac:dyDescent="0.25"/>
    <row r="40598" x14ac:dyDescent="0.25"/>
    <row r="40599" x14ac:dyDescent="0.25"/>
    <row r="40600" x14ac:dyDescent="0.25"/>
    <row r="40601" x14ac:dyDescent="0.25"/>
    <row r="40602" x14ac:dyDescent="0.25"/>
    <row r="40603" x14ac:dyDescent="0.25"/>
    <row r="40604" x14ac:dyDescent="0.25"/>
    <row r="40605" x14ac:dyDescent="0.25"/>
    <row r="40606" x14ac:dyDescent="0.25"/>
    <row r="40607" x14ac:dyDescent="0.25"/>
    <row r="40608" x14ac:dyDescent="0.25"/>
    <row r="40609" x14ac:dyDescent="0.25"/>
    <row r="40610" x14ac:dyDescent="0.25"/>
    <row r="40611" x14ac:dyDescent="0.25"/>
    <row r="40612" x14ac:dyDescent="0.25"/>
    <row r="40613" x14ac:dyDescent="0.25"/>
    <row r="40614" x14ac:dyDescent="0.25"/>
    <row r="40615" x14ac:dyDescent="0.25"/>
    <row r="40616" x14ac:dyDescent="0.25"/>
    <row r="40617" x14ac:dyDescent="0.25"/>
    <row r="40618" x14ac:dyDescent="0.25"/>
    <row r="40619" x14ac:dyDescent="0.25"/>
    <row r="40620" x14ac:dyDescent="0.25"/>
    <row r="40621" x14ac:dyDescent="0.25"/>
    <row r="40622" x14ac:dyDescent="0.25"/>
    <row r="40623" x14ac:dyDescent="0.25"/>
    <row r="40624" x14ac:dyDescent="0.25"/>
    <row r="40625" x14ac:dyDescent="0.25"/>
    <row r="40626" x14ac:dyDescent="0.25"/>
    <row r="40627" x14ac:dyDescent="0.25"/>
    <row r="40628" x14ac:dyDescent="0.25"/>
    <row r="40629" x14ac:dyDescent="0.25"/>
    <row r="40630" x14ac:dyDescent="0.25"/>
    <row r="40631" x14ac:dyDescent="0.25"/>
    <row r="40632" x14ac:dyDescent="0.25"/>
    <row r="40633" x14ac:dyDescent="0.25"/>
    <row r="40634" x14ac:dyDescent="0.25"/>
    <row r="40635" x14ac:dyDescent="0.25"/>
    <row r="40636" x14ac:dyDescent="0.25"/>
    <row r="40637" x14ac:dyDescent="0.25"/>
    <row r="40638" x14ac:dyDescent="0.25"/>
    <row r="40639" x14ac:dyDescent="0.25"/>
    <row r="40640" x14ac:dyDescent="0.25"/>
    <row r="40641" x14ac:dyDescent="0.25"/>
    <row r="40642" x14ac:dyDescent="0.25"/>
    <row r="40643" x14ac:dyDescent="0.25"/>
    <row r="40644" x14ac:dyDescent="0.25"/>
    <row r="40645" x14ac:dyDescent="0.25"/>
    <row r="40646" x14ac:dyDescent="0.25"/>
    <row r="40647" x14ac:dyDescent="0.25"/>
    <row r="40648" x14ac:dyDescent="0.25"/>
    <row r="40649" x14ac:dyDescent="0.25"/>
    <row r="40650" x14ac:dyDescent="0.25"/>
    <row r="40651" x14ac:dyDescent="0.25"/>
    <row r="40652" x14ac:dyDescent="0.25"/>
    <row r="40653" x14ac:dyDescent="0.25"/>
    <row r="40654" x14ac:dyDescent="0.25"/>
    <row r="40655" x14ac:dyDescent="0.25"/>
    <row r="40656" x14ac:dyDescent="0.25"/>
    <row r="40657" x14ac:dyDescent="0.25"/>
    <row r="40658" x14ac:dyDescent="0.25"/>
    <row r="40659" x14ac:dyDescent="0.25"/>
    <row r="40660" x14ac:dyDescent="0.25"/>
    <row r="40661" x14ac:dyDescent="0.25"/>
    <row r="40662" x14ac:dyDescent="0.25"/>
    <row r="40663" x14ac:dyDescent="0.25"/>
    <row r="40664" x14ac:dyDescent="0.25"/>
    <row r="40665" x14ac:dyDescent="0.25"/>
    <row r="40666" x14ac:dyDescent="0.25"/>
    <row r="40667" x14ac:dyDescent="0.25"/>
    <row r="40668" x14ac:dyDescent="0.25"/>
    <row r="40669" x14ac:dyDescent="0.25"/>
    <row r="40670" x14ac:dyDescent="0.25"/>
    <row r="40671" x14ac:dyDescent="0.25"/>
    <row r="40672" x14ac:dyDescent="0.25"/>
    <row r="40673" x14ac:dyDescent="0.25"/>
    <row r="40674" x14ac:dyDescent="0.25"/>
    <row r="40675" x14ac:dyDescent="0.25"/>
    <row r="40676" x14ac:dyDescent="0.25"/>
    <row r="40677" x14ac:dyDescent="0.25"/>
    <row r="40678" x14ac:dyDescent="0.25"/>
    <row r="40679" x14ac:dyDescent="0.25"/>
    <row r="40680" x14ac:dyDescent="0.25"/>
    <row r="40681" x14ac:dyDescent="0.25"/>
    <row r="40682" x14ac:dyDescent="0.25"/>
    <row r="40683" x14ac:dyDescent="0.25"/>
    <row r="40684" x14ac:dyDescent="0.25"/>
    <row r="40685" x14ac:dyDescent="0.25"/>
    <row r="40686" x14ac:dyDescent="0.25"/>
    <row r="40687" x14ac:dyDescent="0.25"/>
    <row r="40688" x14ac:dyDescent="0.25"/>
    <row r="40689" x14ac:dyDescent="0.25"/>
    <row r="40690" x14ac:dyDescent="0.25"/>
    <row r="40691" x14ac:dyDescent="0.25"/>
    <row r="40692" x14ac:dyDescent="0.25"/>
    <row r="40693" x14ac:dyDescent="0.25"/>
    <row r="40694" x14ac:dyDescent="0.25"/>
    <row r="40695" x14ac:dyDescent="0.25"/>
    <row r="40696" x14ac:dyDescent="0.25"/>
    <row r="40697" x14ac:dyDescent="0.25"/>
    <row r="40698" x14ac:dyDescent="0.25"/>
    <row r="40699" x14ac:dyDescent="0.25"/>
    <row r="40700" x14ac:dyDescent="0.25"/>
    <row r="40701" x14ac:dyDescent="0.25"/>
    <row r="40702" x14ac:dyDescent="0.25"/>
    <row r="40703" x14ac:dyDescent="0.25"/>
    <row r="40704" x14ac:dyDescent="0.25"/>
    <row r="40705" x14ac:dyDescent="0.25"/>
    <row r="40706" x14ac:dyDescent="0.25"/>
    <row r="40707" x14ac:dyDescent="0.25"/>
    <row r="40708" x14ac:dyDescent="0.25"/>
    <row r="40709" x14ac:dyDescent="0.25"/>
    <row r="40710" x14ac:dyDescent="0.25"/>
    <row r="40711" x14ac:dyDescent="0.25"/>
    <row r="40712" x14ac:dyDescent="0.25"/>
    <row r="40713" x14ac:dyDescent="0.25"/>
    <row r="40714" x14ac:dyDescent="0.25"/>
    <row r="40715" x14ac:dyDescent="0.25"/>
    <row r="40716" x14ac:dyDescent="0.25"/>
    <row r="40717" x14ac:dyDescent="0.25"/>
    <row r="40718" x14ac:dyDescent="0.25"/>
    <row r="40719" x14ac:dyDescent="0.25"/>
    <row r="40720" x14ac:dyDescent="0.25"/>
    <row r="40721" x14ac:dyDescent="0.25"/>
    <row r="40722" x14ac:dyDescent="0.25"/>
    <row r="40723" x14ac:dyDescent="0.25"/>
    <row r="40724" x14ac:dyDescent="0.25"/>
    <row r="40725" x14ac:dyDescent="0.25"/>
    <row r="40726" x14ac:dyDescent="0.25"/>
    <row r="40727" x14ac:dyDescent="0.25"/>
    <row r="40728" x14ac:dyDescent="0.25"/>
    <row r="40729" x14ac:dyDescent="0.25"/>
    <row r="40730" x14ac:dyDescent="0.25"/>
    <row r="40731" x14ac:dyDescent="0.25"/>
    <row r="40732" x14ac:dyDescent="0.25"/>
    <row r="40733" x14ac:dyDescent="0.25"/>
    <row r="40734" x14ac:dyDescent="0.25"/>
    <row r="40735" x14ac:dyDescent="0.25"/>
    <row r="40736" x14ac:dyDescent="0.25"/>
    <row r="40737" x14ac:dyDescent="0.25"/>
    <row r="40738" x14ac:dyDescent="0.25"/>
    <row r="40739" x14ac:dyDescent="0.25"/>
    <row r="40740" x14ac:dyDescent="0.25"/>
    <row r="40741" x14ac:dyDescent="0.25"/>
    <row r="40742" x14ac:dyDescent="0.25"/>
    <row r="40743" x14ac:dyDescent="0.25"/>
    <row r="40744" x14ac:dyDescent="0.25"/>
    <row r="40745" x14ac:dyDescent="0.25"/>
    <row r="40746" x14ac:dyDescent="0.25"/>
    <row r="40747" x14ac:dyDescent="0.25"/>
    <row r="40748" x14ac:dyDescent="0.25"/>
    <row r="40749" x14ac:dyDescent="0.25"/>
    <row r="40750" x14ac:dyDescent="0.25"/>
    <row r="40751" x14ac:dyDescent="0.25"/>
    <row r="40752" x14ac:dyDescent="0.25"/>
    <row r="40753" x14ac:dyDescent="0.25"/>
    <row r="40754" x14ac:dyDescent="0.25"/>
    <row r="40755" x14ac:dyDescent="0.25"/>
    <row r="40756" x14ac:dyDescent="0.25"/>
    <row r="40757" x14ac:dyDescent="0.25"/>
    <row r="40758" x14ac:dyDescent="0.25"/>
    <row r="40759" x14ac:dyDescent="0.25"/>
    <row r="40760" x14ac:dyDescent="0.25"/>
    <row r="40761" x14ac:dyDescent="0.25"/>
    <row r="40762" x14ac:dyDescent="0.25"/>
    <row r="40763" x14ac:dyDescent="0.25"/>
    <row r="40764" x14ac:dyDescent="0.25"/>
    <row r="40765" x14ac:dyDescent="0.25"/>
    <row r="40766" x14ac:dyDescent="0.25"/>
    <row r="40767" x14ac:dyDescent="0.25"/>
    <row r="40768" x14ac:dyDescent="0.25"/>
    <row r="40769" x14ac:dyDescent="0.25"/>
    <row r="40770" x14ac:dyDescent="0.25"/>
    <row r="40771" x14ac:dyDescent="0.25"/>
    <row r="40772" x14ac:dyDescent="0.25"/>
    <row r="40773" x14ac:dyDescent="0.25"/>
    <row r="40774" x14ac:dyDescent="0.25"/>
    <row r="40775" x14ac:dyDescent="0.25"/>
    <row r="40776" x14ac:dyDescent="0.25"/>
    <row r="40777" x14ac:dyDescent="0.25"/>
    <row r="40778" x14ac:dyDescent="0.25"/>
    <row r="40779" x14ac:dyDescent="0.25"/>
    <row r="40780" x14ac:dyDescent="0.25"/>
    <row r="40781" x14ac:dyDescent="0.25"/>
    <row r="40782" x14ac:dyDescent="0.25"/>
    <row r="40783" x14ac:dyDescent="0.25"/>
    <row r="40784" x14ac:dyDescent="0.25"/>
    <row r="40785" x14ac:dyDescent="0.25"/>
    <row r="40786" x14ac:dyDescent="0.25"/>
    <row r="40787" x14ac:dyDescent="0.25"/>
    <row r="40788" x14ac:dyDescent="0.25"/>
    <row r="40789" x14ac:dyDescent="0.25"/>
    <row r="40790" x14ac:dyDescent="0.25"/>
    <row r="40791" x14ac:dyDescent="0.25"/>
    <row r="40792" x14ac:dyDescent="0.25"/>
    <row r="40793" x14ac:dyDescent="0.25"/>
    <row r="40794" x14ac:dyDescent="0.25"/>
    <row r="40795" x14ac:dyDescent="0.25"/>
    <row r="40796" x14ac:dyDescent="0.25"/>
    <row r="40797" x14ac:dyDescent="0.25"/>
    <row r="40798" x14ac:dyDescent="0.25"/>
    <row r="40799" x14ac:dyDescent="0.25"/>
    <row r="40800" x14ac:dyDescent="0.25"/>
    <row r="40801" x14ac:dyDescent="0.25"/>
    <row r="40802" x14ac:dyDescent="0.25"/>
    <row r="40803" x14ac:dyDescent="0.25"/>
    <row r="40804" x14ac:dyDescent="0.25"/>
    <row r="40805" x14ac:dyDescent="0.25"/>
    <row r="40806" x14ac:dyDescent="0.25"/>
    <row r="40807" x14ac:dyDescent="0.25"/>
    <row r="40808" x14ac:dyDescent="0.25"/>
    <row r="40809" x14ac:dyDescent="0.25"/>
    <row r="40810" x14ac:dyDescent="0.25"/>
    <row r="40811" x14ac:dyDescent="0.25"/>
    <row r="40812" x14ac:dyDescent="0.25"/>
    <row r="40813" x14ac:dyDescent="0.25"/>
    <row r="40814" x14ac:dyDescent="0.25"/>
    <row r="40815" x14ac:dyDescent="0.25"/>
    <row r="40816" x14ac:dyDescent="0.25"/>
    <row r="40817" x14ac:dyDescent="0.25"/>
    <row r="40818" x14ac:dyDescent="0.25"/>
    <row r="40819" x14ac:dyDescent="0.25"/>
    <row r="40820" x14ac:dyDescent="0.25"/>
    <row r="40821" x14ac:dyDescent="0.25"/>
    <row r="40822" x14ac:dyDescent="0.25"/>
    <row r="40823" x14ac:dyDescent="0.25"/>
    <row r="40824" x14ac:dyDescent="0.25"/>
    <row r="40825" x14ac:dyDescent="0.25"/>
    <row r="40826" x14ac:dyDescent="0.25"/>
    <row r="40827" x14ac:dyDescent="0.25"/>
    <row r="40828" x14ac:dyDescent="0.25"/>
    <row r="40829" x14ac:dyDescent="0.25"/>
    <row r="40830" x14ac:dyDescent="0.25"/>
    <row r="40831" x14ac:dyDescent="0.25"/>
    <row r="40832" x14ac:dyDescent="0.25"/>
    <row r="40833" x14ac:dyDescent="0.25"/>
    <row r="40834" x14ac:dyDescent="0.25"/>
    <row r="40835" x14ac:dyDescent="0.25"/>
    <row r="40836" x14ac:dyDescent="0.25"/>
    <row r="40837" x14ac:dyDescent="0.25"/>
    <row r="40838" x14ac:dyDescent="0.25"/>
    <row r="40839" x14ac:dyDescent="0.25"/>
    <row r="40840" x14ac:dyDescent="0.25"/>
    <row r="40841" x14ac:dyDescent="0.25"/>
    <row r="40842" x14ac:dyDescent="0.25"/>
    <row r="40843" x14ac:dyDescent="0.25"/>
    <row r="40844" x14ac:dyDescent="0.25"/>
    <row r="40845" x14ac:dyDescent="0.25"/>
    <row r="40846" x14ac:dyDescent="0.25"/>
    <row r="40847" x14ac:dyDescent="0.25"/>
    <row r="40848" x14ac:dyDescent="0.25"/>
    <row r="40849" x14ac:dyDescent="0.25"/>
    <row r="40850" x14ac:dyDescent="0.25"/>
    <row r="40851" x14ac:dyDescent="0.25"/>
    <row r="40852" x14ac:dyDescent="0.25"/>
    <row r="40853" x14ac:dyDescent="0.25"/>
    <row r="40854" x14ac:dyDescent="0.25"/>
    <row r="40855" x14ac:dyDescent="0.25"/>
    <row r="40856" x14ac:dyDescent="0.25"/>
    <row r="40857" x14ac:dyDescent="0.25"/>
    <row r="40858" x14ac:dyDescent="0.25"/>
    <row r="40859" x14ac:dyDescent="0.25"/>
    <row r="40860" x14ac:dyDescent="0.25"/>
    <row r="40861" x14ac:dyDescent="0.25"/>
    <row r="40862" x14ac:dyDescent="0.25"/>
    <row r="40863" x14ac:dyDescent="0.25"/>
    <row r="40864" x14ac:dyDescent="0.25"/>
    <row r="40865" x14ac:dyDescent="0.25"/>
    <row r="40866" x14ac:dyDescent="0.25"/>
    <row r="40867" x14ac:dyDescent="0.25"/>
    <row r="40868" x14ac:dyDescent="0.25"/>
    <row r="40869" x14ac:dyDescent="0.25"/>
    <row r="40870" x14ac:dyDescent="0.25"/>
    <row r="40871" x14ac:dyDescent="0.25"/>
    <row r="40872" x14ac:dyDescent="0.25"/>
    <row r="40873" x14ac:dyDescent="0.25"/>
    <row r="40874" x14ac:dyDescent="0.25"/>
    <row r="40875" x14ac:dyDescent="0.25"/>
    <row r="40876" x14ac:dyDescent="0.25"/>
    <row r="40877" x14ac:dyDescent="0.25"/>
    <row r="40878" x14ac:dyDescent="0.25"/>
    <row r="40879" x14ac:dyDescent="0.25"/>
    <row r="40880" x14ac:dyDescent="0.25"/>
    <row r="40881" x14ac:dyDescent="0.25"/>
    <row r="40882" x14ac:dyDescent="0.25"/>
    <row r="40883" x14ac:dyDescent="0.25"/>
    <row r="40884" x14ac:dyDescent="0.25"/>
    <row r="40885" x14ac:dyDescent="0.25"/>
    <row r="40886" x14ac:dyDescent="0.25"/>
    <row r="40887" x14ac:dyDescent="0.25"/>
    <row r="40888" x14ac:dyDescent="0.25"/>
    <row r="40889" x14ac:dyDescent="0.25"/>
    <row r="40890" x14ac:dyDescent="0.25"/>
    <row r="40891" x14ac:dyDescent="0.25"/>
    <row r="40892" x14ac:dyDescent="0.25"/>
    <row r="40893" x14ac:dyDescent="0.25"/>
    <row r="40894" x14ac:dyDescent="0.25"/>
    <row r="40895" x14ac:dyDescent="0.25"/>
    <row r="40896" x14ac:dyDescent="0.25"/>
    <row r="40897" x14ac:dyDescent="0.25"/>
    <row r="40898" x14ac:dyDescent="0.25"/>
    <row r="40899" x14ac:dyDescent="0.25"/>
    <row r="40900" x14ac:dyDescent="0.25"/>
    <row r="40901" x14ac:dyDescent="0.25"/>
    <row r="40902" x14ac:dyDescent="0.25"/>
    <row r="40903" x14ac:dyDescent="0.25"/>
    <row r="40904" x14ac:dyDescent="0.25"/>
    <row r="40905" x14ac:dyDescent="0.25"/>
    <row r="40906" x14ac:dyDescent="0.25"/>
    <row r="40907" x14ac:dyDescent="0.25"/>
    <row r="40908" x14ac:dyDescent="0.25"/>
    <row r="40909" x14ac:dyDescent="0.25"/>
    <row r="40910" x14ac:dyDescent="0.25"/>
    <row r="40911" x14ac:dyDescent="0.25"/>
    <row r="40912" x14ac:dyDescent="0.25"/>
    <row r="40913" x14ac:dyDescent="0.25"/>
    <row r="40914" x14ac:dyDescent="0.25"/>
    <row r="40915" x14ac:dyDescent="0.25"/>
    <row r="40916" x14ac:dyDescent="0.25"/>
    <row r="40917" x14ac:dyDescent="0.25"/>
    <row r="40918" x14ac:dyDescent="0.25"/>
    <row r="40919" x14ac:dyDescent="0.25"/>
    <row r="40920" x14ac:dyDescent="0.25"/>
    <row r="40921" x14ac:dyDescent="0.25"/>
    <row r="40922" x14ac:dyDescent="0.25"/>
    <row r="40923" x14ac:dyDescent="0.25"/>
    <row r="40924" x14ac:dyDescent="0.25"/>
    <row r="40925" x14ac:dyDescent="0.25"/>
    <row r="40926" x14ac:dyDescent="0.25"/>
    <row r="40927" x14ac:dyDescent="0.25"/>
    <row r="40928" x14ac:dyDescent="0.25"/>
    <row r="40929" x14ac:dyDescent="0.25"/>
    <row r="40930" x14ac:dyDescent="0.25"/>
    <row r="40931" x14ac:dyDescent="0.25"/>
    <row r="40932" x14ac:dyDescent="0.25"/>
    <row r="40933" x14ac:dyDescent="0.25"/>
    <row r="40934" x14ac:dyDescent="0.25"/>
    <row r="40935" x14ac:dyDescent="0.25"/>
    <row r="40936" x14ac:dyDescent="0.25"/>
    <row r="40937" x14ac:dyDescent="0.25"/>
    <row r="40938" x14ac:dyDescent="0.25"/>
    <row r="40939" x14ac:dyDescent="0.25"/>
    <row r="40940" x14ac:dyDescent="0.25"/>
    <row r="40941" x14ac:dyDescent="0.25"/>
    <row r="40942" x14ac:dyDescent="0.25"/>
    <row r="40943" x14ac:dyDescent="0.25"/>
    <row r="40944" x14ac:dyDescent="0.25"/>
    <row r="40945" x14ac:dyDescent="0.25"/>
    <row r="40946" x14ac:dyDescent="0.25"/>
    <row r="40947" x14ac:dyDescent="0.25"/>
    <row r="40948" x14ac:dyDescent="0.25"/>
    <row r="40949" x14ac:dyDescent="0.25"/>
    <row r="40950" x14ac:dyDescent="0.25"/>
    <row r="40951" x14ac:dyDescent="0.25"/>
    <row r="40952" x14ac:dyDescent="0.25"/>
    <row r="40953" x14ac:dyDescent="0.25"/>
    <row r="40954" x14ac:dyDescent="0.25"/>
    <row r="40955" x14ac:dyDescent="0.25"/>
    <row r="40956" x14ac:dyDescent="0.25"/>
    <row r="40957" x14ac:dyDescent="0.25"/>
    <row r="40958" x14ac:dyDescent="0.25"/>
    <row r="40959" x14ac:dyDescent="0.25"/>
    <row r="40960" x14ac:dyDescent="0.25"/>
    <row r="40961" x14ac:dyDescent="0.25"/>
    <row r="40962" x14ac:dyDescent="0.25"/>
    <row r="40963" x14ac:dyDescent="0.25"/>
    <row r="40964" x14ac:dyDescent="0.25"/>
    <row r="40965" x14ac:dyDescent="0.25"/>
    <row r="40966" x14ac:dyDescent="0.25"/>
    <row r="40967" x14ac:dyDescent="0.25"/>
    <row r="40968" x14ac:dyDescent="0.25"/>
    <row r="40969" x14ac:dyDescent="0.25"/>
    <row r="40970" x14ac:dyDescent="0.25"/>
    <row r="40971" x14ac:dyDescent="0.25"/>
    <row r="40972" x14ac:dyDescent="0.25"/>
    <row r="40973" x14ac:dyDescent="0.25"/>
    <row r="40974" x14ac:dyDescent="0.25"/>
    <row r="40975" x14ac:dyDescent="0.25"/>
    <row r="40976" x14ac:dyDescent="0.25"/>
    <row r="40977" x14ac:dyDescent="0.25"/>
    <row r="40978" x14ac:dyDescent="0.25"/>
    <row r="40979" x14ac:dyDescent="0.25"/>
    <row r="40980" x14ac:dyDescent="0.25"/>
    <row r="40981" x14ac:dyDescent="0.25"/>
    <row r="40982" x14ac:dyDescent="0.25"/>
    <row r="40983" x14ac:dyDescent="0.25"/>
    <row r="40984" x14ac:dyDescent="0.25"/>
    <row r="40985" x14ac:dyDescent="0.25"/>
    <row r="40986" x14ac:dyDescent="0.25"/>
    <row r="40987" x14ac:dyDescent="0.25"/>
    <row r="40988" x14ac:dyDescent="0.25"/>
    <row r="40989" x14ac:dyDescent="0.25"/>
    <row r="40990" x14ac:dyDescent="0.25"/>
    <row r="40991" x14ac:dyDescent="0.25"/>
    <row r="40992" x14ac:dyDescent="0.25"/>
    <row r="40993" x14ac:dyDescent="0.25"/>
    <row r="40994" x14ac:dyDescent="0.25"/>
    <row r="40995" x14ac:dyDescent="0.25"/>
    <row r="40996" x14ac:dyDescent="0.25"/>
    <row r="40997" x14ac:dyDescent="0.25"/>
    <row r="40998" x14ac:dyDescent="0.25"/>
    <row r="40999" x14ac:dyDescent="0.25"/>
    <row r="41000" x14ac:dyDescent="0.25"/>
    <row r="41001" x14ac:dyDescent="0.25"/>
    <row r="41002" x14ac:dyDescent="0.25"/>
    <row r="41003" x14ac:dyDescent="0.25"/>
    <row r="41004" x14ac:dyDescent="0.25"/>
    <row r="41005" x14ac:dyDescent="0.25"/>
    <row r="41006" x14ac:dyDescent="0.25"/>
    <row r="41007" x14ac:dyDescent="0.25"/>
    <row r="41008" x14ac:dyDescent="0.25"/>
    <row r="41009" x14ac:dyDescent="0.25"/>
    <row r="41010" x14ac:dyDescent="0.25"/>
    <row r="41011" x14ac:dyDescent="0.25"/>
    <row r="41012" x14ac:dyDescent="0.25"/>
    <row r="41013" x14ac:dyDescent="0.25"/>
    <row r="41014" x14ac:dyDescent="0.25"/>
    <row r="41015" x14ac:dyDescent="0.25"/>
    <row r="41016" x14ac:dyDescent="0.25"/>
    <row r="41017" x14ac:dyDescent="0.25"/>
    <row r="41018" x14ac:dyDescent="0.25"/>
    <row r="41019" x14ac:dyDescent="0.25"/>
    <row r="41020" x14ac:dyDescent="0.25"/>
    <row r="41021" x14ac:dyDescent="0.25"/>
    <row r="41022" x14ac:dyDescent="0.25"/>
    <row r="41023" x14ac:dyDescent="0.25"/>
    <row r="41024" x14ac:dyDescent="0.25"/>
    <row r="41025" x14ac:dyDescent="0.25"/>
    <row r="41026" x14ac:dyDescent="0.25"/>
    <row r="41027" x14ac:dyDescent="0.25"/>
    <row r="41028" x14ac:dyDescent="0.25"/>
    <row r="41029" x14ac:dyDescent="0.25"/>
    <row r="41030" x14ac:dyDescent="0.25"/>
    <row r="41031" x14ac:dyDescent="0.25"/>
    <row r="41032" x14ac:dyDescent="0.25"/>
    <row r="41033" x14ac:dyDescent="0.25"/>
    <row r="41034" x14ac:dyDescent="0.25"/>
    <row r="41035" x14ac:dyDescent="0.25"/>
    <row r="41036" x14ac:dyDescent="0.25"/>
    <row r="41037" x14ac:dyDescent="0.25"/>
    <row r="41038" x14ac:dyDescent="0.25"/>
    <row r="41039" x14ac:dyDescent="0.25"/>
    <row r="41040" x14ac:dyDescent="0.25"/>
    <row r="41041" x14ac:dyDescent="0.25"/>
    <row r="41042" x14ac:dyDescent="0.25"/>
    <row r="41043" x14ac:dyDescent="0.25"/>
    <row r="41044" x14ac:dyDescent="0.25"/>
    <row r="41045" x14ac:dyDescent="0.25"/>
    <row r="41046" x14ac:dyDescent="0.25"/>
    <row r="41047" x14ac:dyDescent="0.25"/>
    <row r="41048" x14ac:dyDescent="0.25"/>
    <row r="41049" x14ac:dyDescent="0.25"/>
    <row r="41050" x14ac:dyDescent="0.25"/>
    <row r="41051" x14ac:dyDescent="0.25"/>
    <row r="41052" x14ac:dyDescent="0.25"/>
    <row r="41053" x14ac:dyDescent="0.25"/>
    <row r="41054" x14ac:dyDescent="0.25"/>
    <row r="41055" x14ac:dyDescent="0.25"/>
    <row r="41056" x14ac:dyDescent="0.25"/>
    <row r="41057" x14ac:dyDescent="0.25"/>
    <row r="41058" x14ac:dyDescent="0.25"/>
    <row r="41059" x14ac:dyDescent="0.25"/>
    <row r="41060" x14ac:dyDescent="0.25"/>
    <row r="41061" x14ac:dyDescent="0.25"/>
    <row r="41062" x14ac:dyDescent="0.25"/>
    <row r="41063" x14ac:dyDescent="0.25"/>
    <row r="41064" x14ac:dyDescent="0.25"/>
    <row r="41065" x14ac:dyDescent="0.25"/>
    <row r="41066" x14ac:dyDescent="0.25"/>
    <row r="41067" x14ac:dyDescent="0.25"/>
    <row r="41068" x14ac:dyDescent="0.25"/>
    <row r="41069" x14ac:dyDescent="0.25"/>
    <row r="41070" x14ac:dyDescent="0.25"/>
    <row r="41071" x14ac:dyDescent="0.25"/>
    <row r="41072" x14ac:dyDescent="0.25"/>
    <row r="41073" x14ac:dyDescent="0.25"/>
    <row r="41074" x14ac:dyDescent="0.25"/>
    <row r="41075" x14ac:dyDescent="0.25"/>
    <row r="41076" x14ac:dyDescent="0.25"/>
    <row r="41077" x14ac:dyDescent="0.25"/>
    <row r="41078" x14ac:dyDescent="0.25"/>
    <row r="41079" x14ac:dyDescent="0.25"/>
    <row r="41080" x14ac:dyDescent="0.25"/>
    <row r="41081" x14ac:dyDescent="0.25"/>
    <row r="41082" x14ac:dyDescent="0.25"/>
    <row r="41083" x14ac:dyDescent="0.25"/>
    <row r="41084" x14ac:dyDescent="0.25"/>
    <row r="41085" x14ac:dyDescent="0.25"/>
    <row r="41086" x14ac:dyDescent="0.25"/>
    <row r="41087" x14ac:dyDescent="0.25"/>
    <row r="41088" x14ac:dyDescent="0.25"/>
    <row r="41089" x14ac:dyDescent="0.25"/>
    <row r="41090" x14ac:dyDescent="0.25"/>
    <row r="41091" x14ac:dyDescent="0.25"/>
    <row r="41092" x14ac:dyDescent="0.25"/>
    <row r="41093" x14ac:dyDescent="0.25"/>
    <row r="41094" x14ac:dyDescent="0.25"/>
    <row r="41095" x14ac:dyDescent="0.25"/>
    <row r="41096" x14ac:dyDescent="0.25"/>
    <row r="41097" x14ac:dyDescent="0.25"/>
    <row r="41098" x14ac:dyDescent="0.25"/>
    <row r="41099" x14ac:dyDescent="0.25"/>
    <row r="41100" x14ac:dyDescent="0.25"/>
    <row r="41101" x14ac:dyDescent="0.25"/>
    <row r="41102" x14ac:dyDescent="0.25"/>
    <row r="41103" x14ac:dyDescent="0.25"/>
    <row r="41104" x14ac:dyDescent="0.25"/>
    <row r="41105" x14ac:dyDescent="0.25"/>
    <row r="41106" x14ac:dyDescent="0.25"/>
    <row r="41107" x14ac:dyDescent="0.25"/>
    <row r="41108" x14ac:dyDescent="0.25"/>
    <row r="41109" x14ac:dyDescent="0.25"/>
    <row r="41110" x14ac:dyDescent="0.25"/>
    <row r="41111" x14ac:dyDescent="0.25"/>
    <row r="41112" x14ac:dyDescent="0.25"/>
    <row r="41113" x14ac:dyDescent="0.25"/>
    <row r="41114" x14ac:dyDescent="0.25"/>
    <row r="41115" x14ac:dyDescent="0.25"/>
    <row r="41116" x14ac:dyDescent="0.25"/>
    <row r="41117" x14ac:dyDescent="0.25"/>
    <row r="41118" x14ac:dyDescent="0.25"/>
    <row r="41119" x14ac:dyDescent="0.25"/>
    <row r="41120" x14ac:dyDescent="0.25"/>
    <row r="41121" x14ac:dyDescent="0.25"/>
    <row r="41122" x14ac:dyDescent="0.25"/>
    <row r="41123" x14ac:dyDescent="0.25"/>
    <row r="41124" x14ac:dyDescent="0.25"/>
    <row r="41125" x14ac:dyDescent="0.25"/>
    <row r="41126" x14ac:dyDescent="0.25"/>
    <row r="41127" x14ac:dyDescent="0.25"/>
    <row r="41128" x14ac:dyDescent="0.25"/>
    <row r="41129" x14ac:dyDescent="0.25"/>
    <row r="41130" x14ac:dyDescent="0.25"/>
    <row r="41131" x14ac:dyDescent="0.25"/>
    <row r="41132" x14ac:dyDescent="0.25"/>
    <row r="41133" x14ac:dyDescent="0.25"/>
    <row r="41134" x14ac:dyDescent="0.25"/>
    <row r="41135" x14ac:dyDescent="0.25"/>
    <row r="41136" x14ac:dyDescent="0.25"/>
    <row r="41137" x14ac:dyDescent="0.25"/>
    <row r="41138" x14ac:dyDescent="0.25"/>
    <row r="41139" x14ac:dyDescent="0.25"/>
    <row r="41140" x14ac:dyDescent="0.25"/>
    <row r="41141" x14ac:dyDescent="0.25"/>
    <row r="41142" x14ac:dyDescent="0.25"/>
    <row r="41143" x14ac:dyDescent="0.25"/>
    <row r="41144" x14ac:dyDescent="0.25"/>
    <row r="41145" x14ac:dyDescent="0.25"/>
    <row r="41146" x14ac:dyDescent="0.25"/>
    <row r="41147" x14ac:dyDescent="0.25"/>
    <row r="41148" x14ac:dyDescent="0.25"/>
    <row r="41149" x14ac:dyDescent="0.25"/>
    <row r="41150" x14ac:dyDescent="0.25"/>
    <row r="41151" x14ac:dyDescent="0.25"/>
    <row r="41152" x14ac:dyDescent="0.25"/>
    <row r="41153" x14ac:dyDescent="0.25"/>
    <row r="41154" x14ac:dyDescent="0.25"/>
    <row r="41155" x14ac:dyDescent="0.25"/>
    <row r="41156" x14ac:dyDescent="0.25"/>
    <row r="41157" x14ac:dyDescent="0.25"/>
    <row r="41158" x14ac:dyDescent="0.25"/>
    <row r="41159" x14ac:dyDescent="0.25"/>
    <row r="41160" x14ac:dyDescent="0.25"/>
    <row r="41161" x14ac:dyDescent="0.25"/>
    <row r="41162" x14ac:dyDescent="0.25"/>
    <row r="41163" x14ac:dyDescent="0.25"/>
    <row r="41164" x14ac:dyDescent="0.25"/>
    <row r="41165" x14ac:dyDescent="0.25"/>
    <row r="41166" x14ac:dyDescent="0.25"/>
    <row r="41167" x14ac:dyDescent="0.25"/>
    <row r="41168" x14ac:dyDescent="0.25"/>
    <row r="41169" x14ac:dyDescent="0.25"/>
    <row r="41170" x14ac:dyDescent="0.25"/>
    <row r="41171" x14ac:dyDescent="0.25"/>
    <row r="41172" x14ac:dyDescent="0.25"/>
    <row r="41173" x14ac:dyDescent="0.25"/>
    <row r="41174" x14ac:dyDescent="0.25"/>
    <row r="41175" x14ac:dyDescent="0.25"/>
    <row r="41176" x14ac:dyDescent="0.25"/>
    <row r="41177" x14ac:dyDescent="0.25"/>
    <row r="41178" x14ac:dyDescent="0.25"/>
    <row r="41179" x14ac:dyDescent="0.25"/>
    <row r="41180" x14ac:dyDescent="0.25"/>
    <row r="41181" x14ac:dyDescent="0.25"/>
    <row r="41182" x14ac:dyDescent="0.25"/>
    <row r="41183" x14ac:dyDescent="0.25"/>
    <row r="41184" x14ac:dyDescent="0.25"/>
    <row r="41185" x14ac:dyDescent="0.25"/>
    <row r="41186" x14ac:dyDescent="0.25"/>
    <row r="41187" x14ac:dyDescent="0.25"/>
    <row r="41188" x14ac:dyDescent="0.25"/>
    <row r="41189" x14ac:dyDescent="0.25"/>
    <row r="41190" x14ac:dyDescent="0.25"/>
    <row r="41191" x14ac:dyDescent="0.25"/>
    <row r="41192" x14ac:dyDescent="0.25"/>
    <row r="41193" x14ac:dyDescent="0.25"/>
    <row r="41194" x14ac:dyDescent="0.25"/>
    <row r="41195" x14ac:dyDescent="0.25"/>
    <row r="41196" x14ac:dyDescent="0.25"/>
    <row r="41197" x14ac:dyDescent="0.25"/>
    <row r="41198" x14ac:dyDescent="0.25"/>
    <row r="41199" x14ac:dyDescent="0.25"/>
    <row r="41200" x14ac:dyDescent="0.25"/>
    <row r="41201" x14ac:dyDescent="0.25"/>
    <row r="41202" x14ac:dyDescent="0.25"/>
    <row r="41203" x14ac:dyDescent="0.25"/>
    <row r="41204" x14ac:dyDescent="0.25"/>
    <row r="41205" x14ac:dyDescent="0.25"/>
    <row r="41206" x14ac:dyDescent="0.25"/>
    <row r="41207" x14ac:dyDescent="0.25"/>
    <row r="41208" x14ac:dyDescent="0.25"/>
    <row r="41209" x14ac:dyDescent="0.25"/>
    <row r="41210" x14ac:dyDescent="0.25"/>
    <row r="41211" x14ac:dyDescent="0.25"/>
    <row r="41212" x14ac:dyDescent="0.25"/>
    <row r="41213" x14ac:dyDescent="0.25"/>
    <row r="41214" x14ac:dyDescent="0.25"/>
    <row r="41215" x14ac:dyDescent="0.25"/>
    <row r="41216" x14ac:dyDescent="0.25"/>
    <row r="41217" x14ac:dyDescent="0.25"/>
    <row r="41218" x14ac:dyDescent="0.25"/>
    <row r="41219" x14ac:dyDescent="0.25"/>
    <row r="41220" x14ac:dyDescent="0.25"/>
    <row r="41221" x14ac:dyDescent="0.25"/>
    <row r="41222" x14ac:dyDescent="0.25"/>
    <row r="41223" x14ac:dyDescent="0.25"/>
    <row r="41224" x14ac:dyDescent="0.25"/>
    <row r="41225" x14ac:dyDescent="0.25"/>
    <row r="41226" x14ac:dyDescent="0.25"/>
    <row r="41227" x14ac:dyDescent="0.25"/>
    <row r="41228" x14ac:dyDescent="0.25"/>
    <row r="41229" x14ac:dyDescent="0.25"/>
    <row r="41230" x14ac:dyDescent="0.25"/>
    <row r="41231" x14ac:dyDescent="0.25"/>
    <row r="41232" x14ac:dyDescent="0.25"/>
    <row r="41233" x14ac:dyDescent="0.25"/>
    <row r="41234" x14ac:dyDescent="0.25"/>
    <row r="41235" x14ac:dyDescent="0.25"/>
    <row r="41236" x14ac:dyDescent="0.25"/>
    <row r="41237" x14ac:dyDescent="0.25"/>
    <row r="41238" x14ac:dyDescent="0.25"/>
    <row r="41239" x14ac:dyDescent="0.25"/>
    <row r="41240" x14ac:dyDescent="0.25"/>
    <row r="41241" x14ac:dyDescent="0.25"/>
    <row r="41242" x14ac:dyDescent="0.25"/>
    <row r="41243" x14ac:dyDescent="0.25"/>
    <row r="41244" x14ac:dyDescent="0.25"/>
    <row r="41245" x14ac:dyDescent="0.25"/>
    <row r="41246" x14ac:dyDescent="0.25"/>
    <row r="41247" x14ac:dyDescent="0.25"/>
    <row r="41248" x14ac:dyDescent="0.25"/>
    <row r="41249" x14ac:dyDescent="0.25"/>
    <row r="41250" x14ac:dyDescent="0.25"/>
    <row r="41251" x14ac:dyDescent="0.25"/>
    <row r="41252" x14ac:dyDescent="0.25"/>
    <row r="41253" x14ac:dyDescent="0.25"/>
    <row r="41254" x14ac:dyDescent="0.25"/>
    <row r="41255" x14ac:dyDescent="0.25"/>
    <row r="41256" x14ac:dyDescent="0.25"/>
    <row r="41257" x14ac:dyDescent="0.25"/>
    <row r="41258" x14ac:dyDescent="0.25"/>
    <row r="41259" x14ac:dyDescent="0.25"/>
    <row r="41260" x14ac:dyDescent="0.25"/>
    <row r="41261" x14ac:dyDescent="0.25"/>
    <row r="41262" x14ac:dyDescent="0.25"/>
    <row r="41263" x14ac:dyDescent="0.25"/>
    <row r="41264" x14ac:dyDescent="0.25"/>
    <row r="41265" x14ac:dyDescent="0.25"/>
    <row r="41266" x14ac:dyDescent="0.25"/>
    <row r="41267" x14ac:dyDescent="0.25"/>
    <row r="41268" x14ac:dyDescent="0.25"/>
    <row r="41269" x14ac:dyDescent="0.25"/>
    <row r="41270" x14ac:dyDescent="0.25"/>
    <row r="41271" x14ac:dyDescent="0.25"/>
    <row r="41272" x14ac:dyDescent="0.25"/>
    <row r="41273" x14ac:dyDescent="0.25"/>
    <row r="41274" x14ac:dyDescent="0.25"/>
    <row r="41275" x14ac:dyDescent="0.25"/>
    <row r="41276" x14ac:dyDescent="0.25"/>
    <row r="41277" x14ac:dyDescent="0.25"/>
    <row r="41278" x14ac:dyDescent="0.25"/>
    <row r="41279" x14ac:dyDescent="0.25"/>
    <row r="41280" x14ac:dyDescent="0.25"/>
    <row r="41281" x14ac:dyDescent="0.25"/>
    <row r="41282" x14ac:dyDescent="0.25"/>
    <row r="41283" x14ac:dyDescent="0.25"/>
    <row r="41284" x14ac:dyDescent="0.25"/>
    <row r="41285" x14ac:dyDescent="0.25"/>
    <row r="41286" x14ac:dyDescent="0.25"/>
    <row r="41287" x14ac:dyDescent="0.25"/>
    <row r="41288" x14ac:dyDescent="0.25"/>
    <row r="41289" x14ac:dyDescent="0.25"/>
    <row r="41290" x14ac:dyDescent="0.25"/>
    <row r="41291" x14ac:dyDescent="0.25"/>
    <row r="41292" x14ac:dyDescent="0.25"/>
    <row r="41293" x14ac:dyDescent="0.25"/>
    <row r="41294" x14ac:dyDescent="0.25"/>
    <row r="41295" x14ac:dyDescent="0.25"/>
    <row r="41296" x14ac:dyDescent="0.25"/>
    <row r="41297" x14ac:dyDescent="0.25"/>
    <row r="41298" x14ac:dyDescent="0.25"/>
    <row r="41299" x14ac:dyDescent="0.25"/>
    <row r="41300" x14ac:dyDescent="0.25"/>
    <row r="41301" x14ac:dyDescent="0.25"/>
    <row r="41302" x14ac:dyDescent="0.25"/>
    <row r="41303" x14ac:dyDescent="0.25"/>
    <row r="41304" x14ac:dyDescent="0.25"/>
    <row r="41305" x14ac:dyDescent="0.25"/>
    <row r="41306" x14ac:dyDescent="0.25"/>
    <row r="41307" x14ac:dyDescent="0.25"/>
    <row r="41308" x14ac:dyDescent="0.25"/>
    <row r="41309" x14ac:dyDescent="0.25"/>
    <row r="41310" x14ac:dyDescent="0.25"/>
    <row r="41311" x14ac:dyDescent="0.25"/>
    <row r="41312" x14ac:dyDescent="0.25"/>
    <row r="41313" x14ac:dyDescent="0.25"/>
    <row r="41314" x14ac:dyDescent="0.25"/>
    <row r="41315" x14ac:dyDescent="0.25"/>
    <row r="41316" x14ac:dyDescent="0.25"/>
    <row r="41317" x14ac:dyDescent="0.25"/>
    <row r="41318" x14ac:dyDescent="0.25"/>
    <row r="41319" x14ac:dyDescent="0.25"/>
    <row r="41320" x14ac:dyDescent="0.25"/>
    <row r="41321" x14ac:dyDescent="0.25"/>
    <row r="41322" x14ac:dyDescent="0.25"/>
    <row r="41323" x14ac:dyDescent="0.25"/>
    <row r="41324" x14ac:dyDescent="0.25"/>
    <row r="41325" x14ac:dyDescent="0.25"/>
    <row r="41326" x14ac:dyDescent="0.25"/>
    <row r="41327" x14ac:dyDescent="0.25"/>
    <row r="41328" x14ac:dyDescent="0.25"/>
    <row r="41329" x14ac:dyDescent="0.25"/>
    <row r="41330" x14ac:dyDescent="0.25"/>
    <row r="41331" x14ac:dyDescent="0.25"/>
    <row r="41332" x14ac:dyDescent="0.25"/>
    <row r="41333" x14ac:dyDescent="0.25"/>
    <row r="41334" x14ac:dyDescent="0.25"/>
    <row r="41335" x14ac:dyDescent="0.25"/>
    <row r="41336" x14ac:dyDescent="0.25"/>
    <row r="41337" x14ac:dyDescent="0.25"/>
    <row r="41338" x14ac:dyDescent="0.25"/>
    <row r="41339" x14ac:dyDescent="0.25"/>
    <row r="41340" x14ac:dyDescent="0.25"/>
    <row r="41341" x14ac:dyDescent="0.25"/>
    <row r="41342" x14ac:dyDescent="0.25"/>
    <row r="41343" x14ac:dyDescent="0.25"/>
    <row r="41344" x14ac:dyDescent="0.25"/>
    <row r="41345" x14ac:dyDescent="0.25"/>
    <row r="41346" x14ac:dyDescent="0.25"/>
    <row r="41347" x14ac:dyDescent="0.25"/>
    <row r="41348" x14ac:dyDescent="0.25"/>
    <row r="41349" x14ac:dyDescent="0.25"/>
    <row r="41350" x14ac:dyDescent="0.25"/>
    <row r="41351" x14ac:dyDescent="0.25"/>
    <row r="41352" x14ac:dyDescent="0.25"/>
    <row r="41353" x14ac:dyDescent="0.25"/>
    <row r="41354" x14ac:dyDescent="0.25"/>
    <row r="41355" x14ac:dyDescent="0.25"/>
    <row r="41356" x14ac:dyDescent="0.25"/>
    <row r="41357" x14ac:dyDescent="0.25"/>
    <row r="41358" x14ac:dyDescent="0.25"/>
    <row r="41359" x14ac:dyDescent="0.25"/>
    <row r="41360" x14ac:dyDescent="0.25"/>
    <row r="41361" x14ac:dyDescent="0.25"/>
    <row r="41362" x14ac:dyDescent="0.25"/>
    <row r="41363" x14ac:dyDescent="0.25"/>
    <row r="41364" x14ac:dyDescent="0.25"/>
    <row r="41365" x14ac:dyDescent="0.25"/>
    <row r="41366" x14ac:dyDescent="0.25"/>
    <row r="41367" x14ac:dyDescent="0.25"/>
    <row r="41368" x14ac:dyDescent="0.25"/>
    <row r="41369" x14ac:dyDescent="0.25"/>
    <row r="41370" x14ac:dyDescent="0.25"/>
    <row r="41371" x14ac:dyDescent="0.25"/>
    <row r="41372" x14ac:dyDescent="0.25"/>
    <row r="41373" x14ac:dyDescent="0.25"/>
    <row r="41374" x14ac:dyDescent="0.25"/>
    <row r="41375" x14ac:dyDescent="0.25"/>
    <row r="41376" x14ac:dyDescent="0.25"/>
    <row r="41377" x14ac:dyDescent="0.25"/>
    <row r="41378" x14ac:dyDescent="0.25"/>
    <row r="41379" x14ac:dyDescent="0.25"/>
    <row r="41380" x14ac:dyDescent="0.25"/>
    <row r="41381" x14ac:dyDescent="0.25"/>
    <row r="41382" x14ac:dyDescent="0.25"/>
    <row r="41383" x14ac:dyDescent="0.25"/>
    <row r="41384" x14ac:dyDescent="0.25"/>
    <row r="41385" x14ac:dyDescent="0.25"/>
    <row r="41386" x14ac:dyDescent="0.25"/>
    <row r="41387" x14ac:dyDescent="0.25"/>
    <row r="41388" x14ac:dyDescent="0.25"/>
    <row r="41389" x14ac:dyDescent="0.25"/>
    <row r="41390" x14ac:dyDescent="0.25"/>
    <row r="41391" x14ac:dyDescent="0.25"/>
    <row r="41392" x14ac:dyDescent="0.25"/>
    <row r="41393" x14ac:dyDescent="0.25"/>
    <row r="41394" x14ac:dyDescent="0.25"/>
    <row r="41395" x14ac:dyDescent="0.25"/>
    <row r="41396" x14ac:dyDescent="0.25"/>
    <row r="41397" x14ac:dyDescent="0.25"/>
    <row r="41398" x14ac:dyDescent="0.25"/>
    <row r="41399" x14ac:dyDescent="0.25"/>
    <row r="41400" x14ac:dyDescent="0.25"/>
    <row r="41401" x14ac:dyDescent="0.25"/>
    <row r="41402" x14ac:dyDescent="0.25"/>
    <row r="41403" x14ac:dyDescent="0.25"/>
    <row r="41404" x14ac:dyDescent="0.25"/>
    <row r="41405" x14ac:dyDescent="0.25"/>
    <row r="41406" x14ac:dyDescent="0.25"/>
    <row r="41407" x14ac:dyDescent="0.25"/>
    <row r="41408" x14ac:dyDescent="0.25"/>
    <row r="41409" x14ac:dyDescent="0.25"/>
    <row r="41410" x14ac:dyDescent="0.25"/>
    <row r="41411" x14ac:dyDescent="0.25"/>
    <row r="41412" x14ac:dyDescent="0.25"/>
    <row r="41413" x14ac:dyDescent="0.25"/>
    <row r="41414" x14ac:dyDescent="0.25"/>
    <row r="41415" x14ac:dyDescent="0.25"/>
    <row r="41416" x14ac:dyDescent="0.25"/>
    <row r="41417" x14ac:dyDescent="0.25"/>
    <row r="41418" x14ac:dyDescent="0.25"/>
    <row r="41419" x14ac:dyDescent="0.25"/>
    <row r="41420" x14ac:dyDescent="0.25"/>
    <row r="41421" x14ac:dyDescent="0.25"/>
    <row r="41422" x14ac:dyDescent="0.25"/>
    <row r="41423" x14ac:dyDescent="0.25"/>
    <row r="41424" x14ac:dyDescent="0.25"/>
    <row r="41425" x14ac:dyDescent="0.25"/>
    <row r="41426" x14ac:dyDescent="0.25"/>
    <row r="41427" x14ac:dyDescent="0.25"/>
    <row r="41428" x14ac:dyDescent="0.25"/>
    <row r="41429" x14ac:dyDescent="0.25"/>
    <row r="41430" x14ac:dyDescent="0.25"/>
    <row r="41431" x14ac:dyDescent="0.25"/>
    <row r="41432" x14ac:dyDescent="0.25"/>
    <row r="41433" x14ac:dyDescent="0.25"/>
    <row r="41434" x14ac:dyDescent="0.25"/>
    <row r="41435" x14ac:dyDescent="0.25"/>
    <row r="41436" x14ac:dyDescent="0.25"/>
    <row r="41437" x14ac:dyDescent="0.25"/>
    <row r="41438" x14ac:dyDescent="0.25"/>
    <row r="41439" x14ac:dyDescent="0.25"/>
    <row r="41440" x14ac:dyDescent="0.25"/>
    <row r="41441" x14ac:dyDescent="0.25"/>
    <row r="41442" x14ac:dyDescent="0.25"/>
    <row r="41443" x14ac:dyDescent="0.25"/>
    <row r="41444" x14ac:dyDescent="0.25"/>
    <row r="41445" x14ac:dyDescent="0.25"/>
    <row r="41446" x14ac:dyDescent="0.25"/>
    <row r="41447" x14ac:dyDescent="0.25"/>
    <row r="41448" x14ac:dyDescent="0.25"/>
    <row r="41449" x14ac:dyDescent="0.25"/>
    <row r="41450" x14ac:dyDescent="0.25"/>
    <row r="41451" x14ac:dyDescent="0.25"/>
    <row r="41452" x14ac:dyDescent="0.25"/>
    <row r="41453" x14ac:dyDescent="0.25"/>
    <row r="41454" x14ac:dyDescent="0.25"/>
    <row r="41455" x14ac:dyDescent="0.25"/>
    <row r="41456" x14ac:dyDescent="0.25"/>
    <row r="41457" x14ac:dyDescent="0.25"/>
    <row r="41458" x14ac:dyDescent="0.25"/>
    <row r="41459" x14ac:dyDescent="0.25"/>
    <row r="41460" x14ac:dyDescent="0.25"/>
    <row r="41461" x14ac:dyDescent="0.25"/>
    <row r="41462" x14ac:dyDescent="0.25"/>
    <row r="41463" x14ac:dyDescent="0.25"/>
    <row r="41464" x14ac:dyDescent="0.25"/>
    <row r="41465" x14ac:dyDescent="0.25"/>
    <row r="41466" x14ac:dyDescent="0.25"/>
    <row r="41467" x14ac:dyDescent="0.25"/>
    <row r="41468" x14ac:dyDescent="0.25"/>
    <row r="41469" x14ac:dyDescent="0.25"/>
    <row r="41470" x14ac:dyDescent="0.25"/>
    <row r="41471" x14ac:dyDescent="0.25"/>
    <row r="41472" x14ac:dyDescent="0.25"/>
    <row r="41473" x14ac:dyDescent="0.25"/>
    <row r="41474" x14ac:dyDescent="0.25"/>
    <row r="41475" x14ac:dyDescent="0.25"/>
    <row r="41476" x14ac:dyDescent="0.25"/>
    <row r="41477" x14ac:dyDescent="0.25"/>
    <row r="41478" x14ac:dyDescent="0.25"/>
    <row r="41479" x14ac:dyDescent="0.25"/>
    <row r="41480" x14ac:dyDescent="0.25"/>
    <row r="41481" x14ac:dyDescent="0.25"/>
    <row r="41482" x14ac:dyDescent="0.25"/>
    <row r="41483" x14ac:dyDescent="0.25"/>
    <row r="41484" x14ac:dyDescent="0.25"/>
    <row r="41485" x14ac:dyDescent="0.25"/>
    <row r="41486" x14ac:dyDescent="0.25"/>
    <row r="41487" x14ac:dyDescent="0.25"/>
    <row r="41488" x14ac:dyDescent="0.25"/>
    <row r="41489" x14ac:dyDescent="0.25"/>
    <row r="41490" x14ac:dyDescent="0.25"/>
    <row r="41491" x14ac:dyDescent="0.25"/>
    <row r="41492" x14ac:dyDescent="0.25"/>
    <row r="41493" x14ac:dyDescent="0.25"/>
    <row r="41494" x14ac:dyDescent="0.25"/>
    <row r="41495" x14ac:dyDescent="0.25"/>
    <row r="41496" x14ac:dyDescent="0.25"/>
    <row r="41497" x14ac:dyDescent="0.25"/>
    <row r="41498" x14ac:dyDescent="0.25"/>
    <row r="41499" x14ac:dyDescent="0.25"/>
    <row r="41500" x14ac:dyDescent="0.25"/>
    <row r="41501" x14ac:dyDescent="0.25"/>
    <row r="41502" x14ac:dyDescent="0.25"/>
    <row r="41503" x14ac:dyDescent="0.25"/>
    <row r="41504" x14ac:dyDescent="0.25"/>
    <row r="41505" x14ac:dyDescent="0.25"/>
    <row r="41506" x14ac:dyDescent="0.25"/>
    <row r="41507" x14ac:dyDescent="0.25"/>
    <row r="41508" x14ac:dyDescent="0.25"/>
    <row r="41509" x14ac:dyDescent="0.25"/>
    <row r="41510" x14ac:dyDescent="0.25"/>
    <row r="41511" x14ac:dyDescent="0.25"/>
    <row r="41512" x14ac:dyDescent="0.25"/>
    <row r="41513" x14ac:dyDescent="0.25"/>
    <row r="41514" x14ac:dyDescent="0.25"/>
    <row r="41515" x14ac:dyDescent="0.25"/>
    <row r="41516" x14ac:dyDescent="0.25"/>
    <row r="41517" x14ac:dyDescent="0.25"/>
    <row r="41518" x14ac:dyDescent="0.25"/>
    <row r="41519" x14ac:dyDescent="0.25"/>
    <row r="41520" x14ac:dyDescent="0.25"/>
    <row r="41521" x14ac:dyDescent="0.25"/>
    <row r="41522" x14ac:dyDescent="0.25"/>
    <row r="41523" x14ac:dyDescent="0.25"/>
    <row r="41524" x14ac:dyDescent="0.25"/>
    <row r="41525" x14ac:dyDescent="0.25"/>
    <row r="41526" x14ac:dyDescent="0.25"/>
    <row r="41527" x14ac:dyDescent="0.25"/>
    <row r="41528" x14ac:dyDescent="0.25"/>
    <row r="41529" x14ac:dyDescent="0.25"/>
    <row r="41530" x14ac:dyDescent="0.25"/>
    <row r="41531" x14ac:dyDescent="0.25"/>
    <row r="41532" x14ac:dyDescent="0.25"/>
    <row r="41533" x14ac:dyDescent="0.25"/>
    <row r="41534" x14ac:dyDescent="0.25"/>
    <row r="41535" x14ac:dyDescent="0.25"/>
    <row r="41536" x14ac:dyDescent="0.25"/>
    <row r="41537" x14ac:dyDescent="0.25"/>
    <row r="41538" x14ac:dyDescent="0.25"/>
    <row r="41539" x14ac:dyDescent="0.25"/>
    <row r="41540" x14ac:dyDescent="0.25"/>
    <row r="41541" x14ac:dyDescent="0.25"/>
    <row r="41542" x14ac:dyDescent="0.25"/>
    <row r="41543" x14ac:dyDescent="0.25"/>
    <row r="41544" x14ac:dyDescent="0.25"/>
    <row r="41545" x14ac:dyDescent="0.25"/>
    <row r="41546" x14ac:dyDescent="0.25"/>
    <row r="41547" x14ac:dyDescent="0.25"/>
    <row r="41548" x14ac:dyDescent="0.25"/>
    <row r="41549" x14ac:dyDescent="0.25"/>
    <row r="41550" x14ac:dyDescent="0.25"/>
    <row r="41551" x14ac:dyDescent="0.25"/>
    <row r="41552" x14ac:dyDescent="0.25"/>
    <row r="41553" x14ac:dyDescent="0.25"/>
    <row r="41554" x14ac:dyDescent="0.25"/>
    <row r="41555" x14ac:dyDescent="0.25"/>
    <row r="41556" x14ac:dyDescent="0.25"/>
    <row r="41557" x14ac:dyDescent="0.25"/>
    <row r="41558" x14ac:dyDescent="0.25"/>
    <row r="41559" x14ac:dyDescent="0.25"/>
    <row r="41560" x14ac:dyDescent="0.25"/>
    <row r="41561" x14ac:dyDescent="0.25"/>
    <row r="41562" x14ac:dyDescent="0.25"/>
    <row r="41563" x14ac:dyDescent="0.25"/>
    <row r="41564" x14ac:dyDescent="0.25"/>
    <row r="41565" x14ac:dyDescent="0.25"/>
    <row r="41566" x14ac:dyDescent="0.25"/>
    <row r="41567" x14ac:dyDescent="0.25"/>
    <row r="41568" x14ac:dyDescent="0.25"/>
    <row r="41569" x14ac:dyDescent="0.25"/>
    <row r="41570" x14ac:dyDescent="0.25"/>
    <row r="41571" x14ac:dyDescent="0.25"/>
    <row r="41572" x14ac:dyDescent="0.25"/>
    <row r="41573" x14ac:dyDescent="0.25"/>
    <row r="41574" x14ac:dyDescent="0.25"/>
    <row r="41575" x14ac:dyDescent="0.25"/>
    <row r="41576" x14ac:dyDescent="0.25"/>
    <row r="41577" x14ac:dyDescent="0.25"/>
    <row r="41578" x14ac:dyDescent="0.25"/>
    <row r="41579" x14ac:dyDescent="0.25"/>
    <row r="41580" x14ac:dyDescent="0.25"/>
    <row r="41581" x14ac:dyDescent="0.25"/>
    <row r="41582" x14ac:dyDescent="0.25"/>
    <row r="41583" x14ac:dyDescent="0.25"/>
    <row r="41584" x14ac:dyDescent="0.25"/>
    <row r="41585" x14ac:dyDescent="0.25"/>
    <row r="41586" x14ac:dyDescent="0.25"/>
    <row r="41587" x14ac:dyDescent="0.25"/>
    <row r="41588" x14ac:dyDescent="0.25"/>
    <row r="41589" x14ac:dyDescent="0.25"/>
    <row r="41590" x14ac:dyDescent="0.25"/>
    <row r="41591" x14ac:dyDescent="0.25"/>
    <row r="41592" x14ac:dyDescent="0.25"/>
    <row r="41593" x14ac:dyDescent="0.25"/>
    <row r="41594" x14ac:dyDescent="0.25"/>
    <row r="41595" x14ac:dyDescent="0.25"/>
    <row r="41596" x14ac:dyDescent="0.25"/>
    <row r="41597" x14ac:dyDescent="0.25"/>
    <row r="41598" x14ac:dyDescent="0.25"/>
    <row r="41599" x14ac:dyDescent="0.25"/>
    <row r="41600" x14ac:dyDescent="0.25"/>
    <row r="41601" x14ac:dyDescent="0.25"/>
    <row r="41602" x14ac:dyDescent="0.25"/>
    <row r="41603" x14ac:dyDescent="0.25"/>
    <row r="41604" x14ac:dyDescent="0.25"/>
    <row r="41605" x14ac:dyDescent="0.25"/>
    <row r="41606" x14ac:dyDescent="0.25"/>
    <row r="41607" x14ac:dyDescent="0.25"/>
    <row r="41608" x14ac:dyDescent="0.25"/>
    <row r="41609" x14ac:dyDescent="0.25"/>
    <row r="41610" x14ac:dyDescent="0.25"/>
    <row r="41611" x14ac:dyDescent="0.25"/>
    <row r="41612" x14ac:dyDescent="0.25"/>
    <row r="41613" x14ac:dyDescent="0.25"/>
    <row r="41614" x14ac:dyDescent="0.25"/>
    <row r="41615" x14ac:dyDescent="0.25"/>
    <row r="41616" x14ac:dyDescent="0.25"/>
    <row r="41617" x14ac:dyDescent="0.25"/>
    <row r="41618" x14ac:dyDescent="0.25"/>
    <row r="41619" x14ac:dyDescent="0.25"/>
    <row r="41620" x14ac:dyDescent="0.25"/>
    <row r="41621" x14ac:dyDescent="0.25"/>
    <row r="41622" x14ac:dyDescent="0.25"/>
    <row r="41623" x14ac:dyDescent="0.25"/>
    <row r="41624" x14ac:dyDescent="0.25"/>
    <row r="41625" x14ac:dyDescent="0.25"/>
    <row r="41626" x14ac:dyDescent="0.25"/>
    <row r="41627" x14ac:dyDescent="0.25"/>
    <row r="41628" x14ac:dyDescent="0.25"/>
    <row r="41629" x14ac:dyDescent="0.25"/>
    <row r="41630" x14ac:dyDescent="0.25"/>
    <row r="41631" x14ac:dyDescent="0.25"/>
    <row r="41632" x14ac:dyDescent="0.25"/>
    <row r="41633" x14ac:dyDescent="0.25"/>
    <row r="41634" x14ac:dyDescent="0.25"/>
    <row r="41635" x14ac:dyDescent="0.25"/>
    <row r="41636" x14ac:dyDescent="0.25"/>
    <row r="41637" x14ac:dyDescent="0.25"/>
    <row r="41638" x14ac:dyDescent="0.25"/>
    <row r="41639" x14ac:dyDescent="0.25"/>
    <row r="41640" x14ac:dyDescent="0.25"/>
    <row r="41641" x14ac:dyDescent="0.25"/>
    <row r="41642" x14ac:dyDescent="0.25"/>
    <row r="41643" x14ac:dyDescent="0.25"/>
    <row r="41644" x14ac:dyDescent="0.25"/>
    <row r="41645" x14ac:dyDescent="0.25"/>
    <row r="41646" x14ac:dyDescent="0.25"/>
    <row r="41647" x14ac:dyDescent="0.25"/>
    <row r="41648" x14ac:dyDescent="0.25"/>
    <row r="41649" x14ac:dyDescent="0.25"/>
    <row r="41650" x14ac:dyDescent="0.25"/>
    <row r="41651" x14ac:dyDescent="0.25"/>
    <row r="41652" x14ac:dyDescent="0.25"/>
    <row r="41653" x14ac:dyDescent="0.25"/>
    <row r="41654" x14ac:dyDescent="0.25"/>
    <row r="41655" x14ac:dyDescent="0.25"/>
    <row r="41656" x14ac:dyDescent="0.25"/>
    <row r="41657" x14ac:dyDescent="0.25"/>
    <row r="41658" x14ac:dyDescent="0.25"/>
    <row r="41659" x14ac:dyDescent="0.25"/>
    <row r="41660" x14ac:dyDescent="0.25"/>
    <row r="41661" x14ac:dyDescent="0.25"/>
    <row r="41662" x14ac:dyDescent="0.25"/>
    <row r="41663" x14ac:dyDescent="0.25"/>
    <row r="41664" x14ac:dyDescent="0.25"/>
    <row r="41665" x14ac:dyDescent="0.25"/>
    <row r="41666" x14ac:dyDescent="0.25"/>
    <row r="41667" x14ac:dyDescent="0.25"/>
    <row r="41668" x14ac:dyDescent="0.25"/>
    <row r="41669" x14ac:dyDescent="0.25"/>
    <row r="41670" x14ac:dyDescent="0.25"/>
    <row r="41671" x14ac:dyDescent="0.25"/>
    <row r="41672" x14ac:dyDescent="0.25"/>
    <row r="41673" x14ac:dyDescent="0.25"/>
    <row r="41674" x14ac:dyDescent="0.25"/>
    <row r="41675" x14ac:dyDescent="0.25"/>
    <row r="41676" x14ac:dyDescent="0.25"/>
    <row r="41677" x14ac:dyDescent="0.25"/>
    <row r="41678" x14ac:dyDescent="0.25"/>
    <row r="41679" x14ac:dyDescent="0.25"/>
    <row r="41680" x14ac:dyDescent="0.25"/>
    <row r="41681" x14ac:dyDescent="0.25"/>
    <row r="41682" x14ac:dyDescent="0.25"/>
    <row r="41683" x14ac:dyDescent="0.25"/>
    <row r="41684" x14ac:dyDescent="0.25"/>
    <row r="41685" x14ac:dyDescent="0.25"/>
    <row r="41686" x14ac:dyDescent="0.25"/>
    <row r="41687" x14ac:dyDescent="0.25"/>
    <row r="41688" x14ac:dyDescent="0.25"/>
    <row r="41689" x14ac:dyDescent="0.25"/>
    <row r="41690" x14ac:dyDescent="0.25"/>
    <row r="41691" x14ac:dyDescent="0.25"/>
    <row r="41692" x14ac:dyDescent="0.25"/>
    <row r="41693" x14ac:dyDescent="0.25"/>
    <row r="41694" x14ac:dyDescent="0.25"/>
    <row r="41695" x14ac:dyDescent="0.25"/>
    <row r="41696" x14ac:dyDescent="0.25"/>
    <row r="41697" x14ac:dyDescent="0.25"/>
    <row r="41698" x14ac:dyDescent="0.25"/>
    <row r="41699" x14ac:dyDescent="0.25"/>
    <row r="41700" x14ac:dyDescent="0.25"/>
    <row r="41701" x14ac:dyDescent="0.25"/>
    <row r="41702" x14ac:dyDescent="0.25"/>
    <row r="41703" x14ac:dyDescent="0.25"/>
    <row r="41704" x14ac:dyDescent="0.25"/>
    <row r="41705" x14ac:dyDescent="0.25"/>
    <row r="41706" x14ac:dyDescent="0.25"/>
    <row r="41707" x14ac:dyDescent="0.25"/>
    <row r="41708" x14ac:dyDescent="0.25"/>
    <row r="41709" x14ac:dyDescent="0.25"/>
    <row r="41710" x14ac:dyDescent="0.25"/>
    <row r="41711" x14ac:dyDescent="0.25"/>
    <row r="41712" x14ac:dyDescent="0.25"/>
    <row r="41713" x14ac:dyDescent="0.25"/>
    <row r="41714" x14ac:dyDescent="0.25"/>
    <row r="41715" x14ac:dyDescent="0.25"/>
    <row r="41716" x14ac:dyDescent="0.25"/>
    <row r="41717" x14ac:dyDescent="0.25"/>
    <row r="41718" x14ac:dyDescent="0.25"/>
    <row r="41719" x14ac:dyDescent="0.25"/>
    <row r="41720" x14ac:dyDescent="0.25"/>
    <row r="41721" x14ac:dyDescent="0.25"/>
    <row r="41722" x14ac:dyDescent="0.25"/>
    <row r="41723" x14ac:dyDescent="0.25"/>
    <row r="41724" x14ac:dyDescent="0.25"/>
    <row r="41725" x14ac:dyDescent="0.25"/>
    <row r="41726" x14ac:dyDescent="0.25"/>
    <row r="41727" x14ac:dyDescent="0.25"/>
    <row r="41728" x14ac:dyDescent="0.25"/>
    <row r="41729" x14ac:dyDescent="0.25"/>
    <row r="41730" x14ac:dyDescent="0.25"/>
    <row r="41731" x14ac:dyDescent="0.25"/>
    <row r="41732" x14ac:dyDescent="0.25"/>
    <row r="41733" x14ac:dyDescent="0.25"/>
    <row r="41734" x14ac:dyDescent="0.25"/>
    <row r="41735" x14ac:dyDescent="0.25"/>
    <row r="41736" x14ac:dyDescent="0.25"/>
    <row r="41737" x14ac:dyDescent="0.25"/>
    <row r="41738" x14ac:dyDescent="0.25"/>
    <row r="41739" x14ac:dyDescent="0.25"/>
    <row r="41740" x14ac:dyDescent="0.25"/>
    <row r="41741" x14ac:dyDescent="0.25"/>
    <row r="41742" x14ac:dyDescent="0.25"/>
    <row r="41743" x14ac:dyDescent="0.25"/>
    <row r="41744" x14ac:dyDescent="0.25"/>
    <row r="41745" x14ac:dyDescent="0.25"/>
    <row r="41746" x14ac:dyDescent="0.25"/>
    <row r="41747" x14ac:dyDescent="0.25"/>
    <row r="41748" x14ac:dyDescent="0.25"/>
    <row r="41749" x14ac:dyDescent="0.25"/>
    <row r="41750" x14ac:dyDescent="0.25"/>
    <row r="41751" x14ac:dyDescent="0.25"/>
    <row r="41752" x14ac:dyDescent="0.25"/>
    <row r="41753" x14ac:dyDescent="0.25"/>
    <row r="41754" x14ac:dyDescent="0.25"/>
    <row r="41755" x14ac:dyDescent="0.25"/>
    <row r="41756" x14ac:dyDescent="0.25"/>
    <row r="41757" x14ac:dyDescent="0.25"/>
    <row r="41758" x14ac:dyDescent="0.25"/>
    <row r="41759" x14ac:dyDescent="0.25"/>
    <row r="41760" x14ac:dyDescent="0.25"/>
    <row r="41761" x14ac:dyDescent="0.25"/>
    <row r="41762" x14ac:dyDescent="0.25"/>
    <row r="41763" x14ac:dyDescent="0.25"/>
    <row r="41764" x14ac:dyDescent="0.25"/>
    <row r="41765" x14ac:dyDescent="0.25"/>
    <row r="41766" x14ac:dyDescent="0.25"/>
    <row r="41767" x14ac:dyDescent="0.25"/>
    <row r="41768" x14ac:dyDescent="0.25"/>
    <row r="41769" x14ac:dyDescent="0.25"/>
    <row r="41770" x14ac:dyDescent="0.25"/>
    <row r="41771" x14ac:dyDescent="0.25"/>
    <row r="41772" x14ac:dyDescent="0.25"/>
    <row r="41773" x14ac:dyDescent="0.25"/>
    <row r="41774" x14ac:dyDescent="0.25"/>
    <row r="41775" x14ac:dyDescent="0.25"/>
    <row r="41776" x14ac:dyDescent="0.25"/>
    <row r="41777" x14ac:dyDescent="0.25"/>
    <row r="41778" x14ac:dyDescent="0.25"/>
    <row r="41779" x14ac:dyDescent="0.25"/>
    <row r="41780" x14ac:dyDescent="0.25"/>
    <row r="41781" x14ac:dyDescent="0.25"/>
    <row r="41782" x14ac:dyDescent="0.25"/>
    <row r="41783" x14ac:dyDescent="0.25"/>
    <row r="41784" x14ac:dyDescent="0.25"/>
    <row r="41785" x14ac:dyDescent="0.25"/>
    <row r="41786" x14ac:dyDescent="0.25"/>
    <row r="41787" x14ac:dyDescent="0.25"/>
    <row r="41788" x14ac:dyDescent="0.25"/>
    <row r="41789" x14ac:dyDescent="0.25"/>
    <row r="41790" x14ac:dyDescent="0.25"/>
    <row r="41791" x14ac:dyDescent="0.25"/>
    <row r="41792" x14ac:dyDescent="0.25"/>
    <row r="41793" x14ac:dyDescent="0.25"/>
    <row r="41794" x14ac:dyDescent="0.25"/>
    <row r="41795" x14ac:dyDescent="0.25"/>
    <row r="41796" x14ac:dyDescent="0.25"/>
    <row r="41797" x14ac:dyDescent="0.25"/>
    <row r="41798" x14ac:dyDescent="0.25"/>
    <row r="41799" x14ac:dyDescent="0.25"/>
    <row r="41800" x14ac:dyDescent="0.25"/>
    <row r="41801" x14ac:dyDescent="0.25"/>
    <row r="41802" x14ac:dyDescent="0.25"/>
    <row r="41803" x14ac:dyDescent="0.25"/>
    <row r="41804" x14ac:dyDescent="0.25"/>
    <row r="41805" x14ac:dyDescent="0.25"/>
    <row r="41806" x14ac:dyDescent="0.25"/>
    <row r="41807" x14ac:dyDescent="0.25"/>
    <row r="41808" x14ac:dyDescent="0.25"/>
    <row r="41809" x14ac:dyDescent="0.25"/>
    <row r="41810" x14ac:dyDescent="0.25"/>
    <row r="41811" x14ac:dyDescent="0.25"/>
    <row r="41812" x14ac:dyDescent="0.25"/>
    <row r="41813" x14ac:dyDescent="0.25"/>
    <row r="41814" x14ac:dyDescent="0.25"/>
    <row r="41815" x14ac:dyDescent="0.25"/>
    <row r="41816" x14ac:dyDescent="0.25"/>
    <row r="41817" x14ac:dyDescent="0.25"/>
    <row r="41818" x14ac:dyDescent="0.25"/>
    <row r="41819" x14ac:dyDescent="0.25"/>
    <row r="41820" x14ac:dyDescent="0.25"/>
    <row r="41821" x14ac:dyDescent="0.25"/>
    <row r="41822" x14ac:dyDescent="0.25"/>
    <row r="41823" x14ac:dyDescent="0.25"/>
    <row r="41824" x14ac:dyDescent="0.25"/>
    <row r="41825" x14ac:dyDescent="0.25"/>
    <row r="41826" x14ac:dyDescent="0.25"/>
    <row r="41827" x14ac:dyDescent="0.25"/>
    <row r="41828" x14ac:dyDescent="0.25"/>
    <row r="41829" x14ac:dyDescent="0.25"/>
    <row r="41830" x14ac:dyDescent="0.25"/>
    <row r="41831" x14ac:dyDescent="0.25"/>
    <row r="41832" x14ac:dyDescent="0.25"/>
    <row r="41833" x14ac:dyDescent="0.25"/>
    <row r="41834" x14ac:dyDescent="0.25"/>
    <row r="41835" x14ac:dyDescent="0.25"/>
    <row r="41836" x14ac:dyDescent="0.25"/>
    <row r="41837" x14ac:dyDescent="0.25"/>
    <row r="41838" x14ac:dyDescent="0.25"/>
    <row r="41839" x14ac:dyDescent="0.25"/>
    <row r="41840" x14ac:dyDescent="0.25"/>
    <row r="41841" x14ac:dyDescent="0.25"/>
    <row r="41842" x14ac:dyDescent="0.25"/>
    <row r="41843" x14ac:dyDescent="0.25"/>
    <row r="41844" x14ac:dyDescent="0.25"/>
    <row r="41845" x14ac:dyDescent="0.25"/>
    <row r="41846" x14ac:dyDescent="0.25"/>
    <row r="41847" x14ac:dyDescent="0.25"/>
    <row r="41848" x14ac:dyDescent="0.25"/>
    <row r="41849" x14ac:dyDescent="0.25"/>
    <row r="41850" x14ac:dyDescent="0.25"/>
    <row r="41851" x14ac:dyDescent="0.25"/>
    <row r="41852" x14ac:dyDescent="0.25"/>
    <row r="41853" x14ac:dyDescent="0.25"/>
    <row r="41854" x14ac:dyDescent="0.25"/>
    <row r="41855" x14ac:dyDescent="0.25"/>
    <row r="41856" x14ac:dyDescent="0.25"/>
    <row r="41857" x14ac:dyDescent="0.25"/>
    <row r="41858" x14ac:dyDescent="0.25"/>
    <row r="41859" x14ac:dyDescent="0.25"/>
    <row r="41860" x14ac:dyDescent="0.25"/>
    <row r="41861" x14ac:dyDescent="0.25"/>
    <row r="41862" x14ac:dyDescent="0.25"/>
    <row r="41863" x14ac:dyDescent="0.25"/>
    <row r="41864" x14ac:dyDescent="0.25"/>
    <row r="41865" x14ac:dyDescent="0.25"/>
    <row r="41866" x14ac:dyDescent="0.25"/>
    <row r="41867" x14ac:dyDescent="0.25"/>
    <row r="41868" x14ac:dyDescent="0.25"/>
    <row r="41869" x14ac:dyDescent="0.25"/>
    <row r="41870" x14ac:dyDescent="0.25"/>
    <row r="41871" x14ac:dyDescent="0.25"/>
    <row r="41872" x14ac:dyDescent="0.25"/>
    <row r="41873" x14ac:dyDescent="0.25"/>
    <row r="41874" x14ac:dyDescent="0.25"/>
    <row r="41875" x14ac:dyDescent="0.25"/>
    <row r="41876" x14ac:dyDescent="0.25"/>
    <row r="41877" x14ac:dyDescent="0.25"/>
    <row r="41878" x14ac:dyDescent="0.25"/>
    <row r="41879" x14ac:dyDescent="0.25"/>
    <row r="41880" x14ac:dyDescent="0.25"/>
    <row r="41881" x14ac:dyDescent="0.25"/>
    <row r="41882" x14ac:dyDescent="0.25"/>
    <row r="41883" x14ac:dyDescent="0.25"/>
    <row r="41884" x14ac:dyDescent="0.25"/>
    <row r="41885" x14ac:dyDescent="0.25"/>
    <row r="41886" x14ac:dyDescent="0.25"/>
    <row r="41887" x14ac:dyDescent="0.25"/>
    <row r="41888" x14ac:dyDescent="0.25"/>
    <row r="41889" x14ac:dyDescent="0.25"/>
    <row r="41890" x14ac:dyDescent="0.25"/>
    <row r="41891" x14ac:dyDescent="0.25"/>
    <row r="41892" x14ac:dyDescent="0.25"/>
    <row r="41893" x14ac:dyDescent="0.25"/>
    <row r="41894" x14ac:dyDescent="0.25"/>
    <row r="41895" x14ac:dyDescent="0.25"/>
    <row r="41896" x14ac:dyDescent="0.25"/>
    <row r="41897" x14ac:dyDescent="0.25"/>
    <row r="41898" x14ac:dyDescent="0.25"/>
    <row r="41899" x14ac:dyDescent="0.25"/>
    <row r="41900" x14ac:dyDescent="0.25"/>
    <row r="41901" x14ac:dyDescent="0.25"/>
    <row r="41902" x14ac:dyDescent="0.25"/>
    <row r="41903" x14ac:dyDescent="0.25"/>
    <row r="41904" x14ac:dyDescent="0.25"/>
    <row r="41905" x14ac:dyDescent="0.25"/>
    <row r="41906" x14ac:dyDescent="0.25"/>
    <row r="41907" x14ac:dyDescent="0.25"/>
    <row r="41908" x14ac:dyDescent="0.25"/>
    <row r="41909" x14ac:dyDescent="0.25"/>
    <row r="41910" x14ac:dyDescent="0.25"/>
    <row r="41911" x14ac:dyDescent="0.25"/>
    <row r="41912" x14ac:dyDescent="0.25"/>
    <row r="41913" x14ac:dyDescent="0.25"/>
    <row r="41914" x14ac:dyDescent="0.25"/>
    <row r="41915" x14ac:dyDescent="0.25"/>
    <row r="41916" x14ac:dyDescent="0.25"/>
    <row r="41917" x14ac:dyDescent="0.25"/>
    <row r="41918" x14ac:dyDescent="0.25"/>
    <row r="41919" x14ac:dyDescent="0.25"/>
    <row r="41920" x14ac:dyDescent="0.25"/>
    <row r="41921" x14ac:dyDescent="0.25"/>
    <row r="41922" x14ac:dyDescent="0.25"/>
    <row r="41923" x14ac:dyDescent="0.25"/>
    <row r="41924" x14ac:dyDescent="0.25"/>
    <row r="41925" x14ac:dyDescent="0.25"/>
    <row r="41926" x14ac:dyDescent="0.25"/>
    <row r="41927" x14ac:dyDescent="0.25"/>
    <row r="41928" x14ac:dyDescent="0.25"/>
    <row r="41929" x14ac:dyDescent="0.25"/>
    <row r="41930" x14ac:dyDescent="0.25"/>
    <row r="41931" x14ac:dyDescent="0.25"/>
    <row r="41932" x14ac:dyDescent="0.25"/>
    <row r="41933" x14ac:dyDescent="0.25"/>
    <row r="41934" x14ac:dyDescent="0.25"/>
    <row r="41935" x14ac:dyDescent="0.25"/>
    <row r="41936" x14ac:dyDescent="0.25"/>
    <row r="41937" x14ac:dyDescent="0.25"/>
    <row r="41938" x14ac:dyDescent="0.25"/>
    <row r="41939" x14ac:dyDescent="0.25"/>
    <row r="41940" x14ac:dyDescent="0.25"/>
    <row r="41941" x14ac:dyDescent="0.25"/>
    <row r="41942" x14ac:dyDescent="0.25"/>
    <row r="41943" x14ac:dyDescent="0.25"/>
    <row r="41944" x14ac:dyDescent="0.25"/>
    <row r="41945" x14ac:dyDescent="0.25"/>
    <row r="41946" x14ac:dyDescent="0.25"/>
    <row r="41947" x14ac:dyDescent="0.25"/>
    <row r="41948" x14ac:dyDescent="0.25"/>
    <row r="41949" x14ac:dyDescent="0.25"/>
    <row r="41950" x14ac:dyDescent="0.25"/>
    <row r="41951" x14ac:dyDescent="0.25"/>
    <row r="41952" x14ac:dyDescent="0.25"/>
    <row r="41953" x14ac:dyDescent="0.25"/>
    <row r="41954" x14ac:dyDescent="0.25"/>
    <row r="41955" x14ac:dyDescent="0.25"/>
    <row r="41956" x14ac:dyDescent="0.25"/>
    <row r="41957" x14ac:dyDescent="0.25"/>
    <row r="41958" x14ac:dyDescent="0.25"/>
    <row r="41959" x14ac:dyDescent="0.25"/>
    <row r="41960" x14ac:dyDescent="0.25"/>
    <row r="41961" x14ac:dyDescent="0.25"/>
    <row r="41962" x14ac:dyDescent="0.25"/>
    <row r="41963" x14ac:dyDescent="0.25"/>
    <row r="41964" x14ac:dyDescent="0.25"/>
    <row r="41965" x14ac:dyDescent="0.25"/>
    <row r="41966" x14ac:dyDescent="0.25"/>
    <row r="41967" x14ac:dyDescent="0.25"/>
    <row r="41968" x14ac:dyDescent="0.25"/>
    <row r="41969" x14ac:dyDescent="0.25"/>
    <row r="41970" x14ac:dyDescent="0.25"/>
    <row r="41971" x14ac:dyDescent="0.25"/>
    <row r="41972" x14ac:dyDescent="0.25"/>
    <row r="41973" x14ac:dyDescent="0.25"/>
    <row r="41974" x14ac:dyDescent="0.25"/>
    <row r="41975" x14ac:dyDescent="0.25"/>
    <row r="41976" x14ac:dyDescent="0.25"/>
    <row r="41977" x14ac:dyDescent="0.25"/>
    <row r="41978" x14ac:dyDescent="0.25"/>
    <row r="41979" x14ac:dyDescent="0.25"/>
    <row r="41980" x14ac:dyDescent="0.25"/>
    <row r="41981" x14ac:dyDescent="0.25"/>
    <row r="41982" x14ac:dyDescent="0.25"/>
    <row r="41983" x14ac:dyDescent="0.25"/>
    <row r="41984" x14ac:dyDescent="0.25"/>
    <row r="41985" x14ac:dyDescent="0.25"/>
    <row r="41986" x14ac:dyDescent="0.25"/>
    <row r="41987" x14ac:dyDescent="0.25"/>
    <row r="41988" x14ac:dyDescent="0.25"/>
    <row r="41989" x14ac:dyDescent="0.25"/>
    <row r="41990" x14ac:dyDescent="0.25"/>
    <row r="41991" x14ac:dyDescent="0.25"/>
    <row r="41992" x14ac:dyDescent="0.25"/>
    <row r="41993" x14ac:dyDescent="0.25"/>
    <row r="41994" x14ac:dyDescent="0.25"/>
    <row r="41995" x14ac:dyDescent="0.25"/>
    <row r="41996" x14ac:dyDescent="0.25"/>
    <row r="41997" x14ac:dyDescent="0.25"/>
    <row r="41998" x14ac:dyDescent="0.25"/>
    <row r="41999" x14ac:dyDescent="0.25"/>
    <row r="42000" x14ac:dyDescent="0.25"/>
    <row r="42001" x14ac:dyDescent="0.25"/>
    <row r="42002" x14ac:dyDescent="0.25"/>
    <row r="42003" x14ac:dyDescent="0.25"/>
    <row r="42004" x14ac:dyDescent="0.25"/>
    <row r="42005" x14ac:dyDescent="0.25"/>
    <row r="42006" x14ac:dyDescent="0.25"/>
    <row r="42007" x14ac:dyDescent="0.25"/>
    <row r="42008" x14ac:dyDescent="0.25"/>
    <row r="42009" x14ac:dyDescent="0.25"/>
    <row r="42010" x14ac:dyDescent="0.25"/>
    <row r="42011" x14ac:dyDescent="0.25"/>
    <row r="42012" x14ac:dyDescent="0.25"/>
    <row r="42013" x14ac:dyDescent="0.25"/>
    <row r="42014" x14ac:dyDescent="0.25"/>
    <row r="42015" x14ac:dyDescent="0.25"/>
    <row r="42016" x14ac:dyDescent="0.25"/>
    <row r="42017" x14ac:dyDescent="0.25"/>
    <row r="42018" x14ac:dyDescent="0.25"/>
    <row r="42019" x14ac:dyDescent="0.25"/>
    <row r="42020" x14ac:dyDescent="0.25"/>
    <row r="42021" x14ac:dyDescent="0.25"/>
    <row r="42022" x14ac:dyDescent="0.25"/>
    <row r="42023" x14ac:dyDescent="0.25"/>
    <row r="42024" x14ac:dyDescent="0.25"/>
    <row r="42025" x14ac:dyDescent="0.25"/>
    <row r="42026" x14ac:dyDescent="0.25"/>
    <row r="42027" x14ac:dyDescent="0.25"/>
    <row r="42028" x14ac:dyDescent="0.25"/>
    <row r="42029" x14ac:dyDescent="0.25"/>
    <row r="42030" x14ac:dyDescent="0.25"/>
    <row r="42031" x14ac:dyDescent="0.25"/>
    <row r="42032" x14ac:dyDescent="0.25"/>
    <row r="42033" x14ac:dyDescent="0.25"/>
    <row r="42034" x14ac:dyDescent="0.25"/>
    <row r="42035" x14ac:dyDescent="0.25"/>
    <row r="42036" x14ac:dyDescent="0.25"/>
    <row r="42037" x14ac:dyDescent="0.25"/>
    <row r="42038" x14ac:dyDescent="0.25"/>
    <row r="42039" x14ac:dyDescent="0.25"/>
    <row r="42040" x14ac:dyDescent="0.25"/>
    <row r="42041" x14ac:dyDescent="0.25"/>
    <row r="42042" x14ac:dyDescent="0.25"/>
    <row r="42043" x14ac:dyDescent="0.25"/>
    <row r="42044" x14ac:dyDescent="0.25"/>
    <row r="42045" x14ac:dyDescent="0.25"/>
    <row r="42046" x14ac:dyDescent="0.25"/>
    <row r="42047" x14ac:dyDescent="0.25"/>
    <row r="42048" x14ac:dyDescent="0.25"/>
    <row r="42049" x14ac:dyDescent="0.25"/>
    <row r="42050" x14ac:dyDescent="0.25"/>
    <row r="42051" x14ac:dyDescent="0.25"/>
    <row r="42052" x14ac:dyDescent="0.25"/>
    <row r="42053" x14ac:dyDescent="0.25"/>
    <row r="42054" x14ac:dyDescent="0.25"/>
    <row r="42055" x14ac:dyDescent="0.25"/>
    <row r="42056" x14ac:dyDescent="0.25"/>
    <row r="42057" x14ac:dyDescent="0.25"/>
    <row r="42058" x14ac:dyDescent="0.25"/>
    <row r="42059" x14ac:dyDescent="0.25"/>
    <row r="42060" x14ac:dyDescent="0.25"/>
    <row r="42061" x14ac:dyDescent="0.25"/>
    <row r="42062" x14ac:dyDescent="0.25"/>
    <row r="42063" x14ac:dyDescent="0.25"/>
    <row r="42064" x14ac:dyDescent="0.25"/>
    <row r="42065" x14ac:dyDescent="0.25"/>
    <row r="42066" x14ac:dyDescent="0.25"/>
    <row r="42067" x14ac:dyDescent="0.25"/>
    <row r="42068" x14ac:dyDescent="0.25"/>
    <row r="42069" x14ac:dyDescent="0.25"/>
    <row r="42070" x14ac:dyDescent="0.25"/>
    <row r="42071" x14ac:dyDescent="0.25"/>
    <row r="42072" x14ac:dyDescent="0.25"/>
    <row r="42073" x14ac:dyDescent="0.25"/>
    <row r="42074" x14ac:dyDescent="0.25"/>
    <row r="42075" x14ac:dyDescent="0.25"/>
    <row r="42076" x14ac:dyDescent="0.25"/>
    <row r="42077" x14ac:dyDescent="0.25"/>
    <row r="42078" x14ac:dyDescent="0.25"/>
    <row r="42079" x14ac:dyDescent="0.25"/>
    <row r="42080" x14ac:dyDescent="0.25"/>
    <row r="42081" x14ac:dyDescent="0.25"/>
    <row r="42082" x14ac:dyDescent="0.25"/>
    <row r="42083" x14ac:dyDescent="0.25"/>
    <row r="42084" x14ac:dyDescent="0.25"/>
    <row r="42085" x14ac:dyDescent="0.25"/>
    <row r="42086" x14ac:dyDescent="0.25"/>
    <row r="42087" x14ac:dyDescent="0.25"/>
    <row r="42088" x14ac:dyDescent="0.25"/>
    <row r="42089" x14ac:dyDescent="0.25"/>
    <row r="42090" x14ac:dyDescent="0.25"/>
    <row r="42091" x14ac:dyDescent="0.25"/>
    <row r="42092" x14ac:dyDescent="0.25"/>
    <row r="42093" x14ac:dyDescent="0.25"/>
    <row r="42094" x14ac:dyDescent="0.25"/>
    <row r="42095" x14ac:dyDescent="0.25"/>
    <row r="42096" x14ac:dyDescent="0.25"/>
    <row r="42097" x14ac:dyDescent="0.25"/>
    <row r="42098" x14ac:dyDescent="0.25"/>
    <row r="42099" x14ac:dyDescent="0.25"/>
    <row r="42100" x14ac:dyDescent="0.25"/>
    <row r="42101" x14ac:dyDescent="0.25"/>
    <row r="42102" x14ac:dyDescent="0.25"/>
    <row r="42103" x14ac:dyDescent="0.25"/>
    <row r="42104" x14ac:dyDescent="0.25"/>
    <row r="42105" x14ac:dyDescent="0.25"/>
    <row r="42106" x14ac:dyDescent="0.25"/>
    <row r="42107" x14ac:dyDescent="0.25"/>
    <row r="42108" x14ac:dyDescent="0.25"/>
    <row r="42109" x14ac:dyDescent="0.25"/>
    <row r="42110" x14ac:dyDescent="0.25"/>
    <row r="42111" x14ac:dyDescent="0.25"/>
    <row r="42112" x14ac:dyDescent="0.25"/>
    <row r="42113" x14ac:dyDescent="0.25"/>
    <row r="42114" x14ac:dyDescent="0.25"/>
    <row r="42115" x14ac:dyDescent="0.25"/>
    <row r="42116" x14ac:dyDescent="0.25"/>
    <row r="42117" x14ac:dyDescent="0.25"/>
    <row r="42118" x14ac:dyDescent="0.25"/>
    <row r="42119" x14ac:dyDescent="0.25"/>
    <row r="42120" x14ac:dyDescent="0.25"/>
    <row r="42121" x14ac:dyDescent="0.25"/>
    <row r="42122" x14ac:dyDescent="0.25"/>
    <row r="42123" x14ac:dyDescent="0.25"/>
    <row r="42124" x14ac:dyDescent="0.25"/>
    <row r="42125" x14ac:dyDescent="0.25"/>
    <row r="42126" x14ac:dyDescent="0.25"/>
    <row r="42127" x14ac:dyDescent="0.25"/>
    <row r="42128" x14ac:dyDescent="0.25"/>
    <row r="42129" x14ac:dyDescent="0.25"/>
    <row r="42130" x14ac:dyDescent="0.25"/>
    <row r="42131" x14ac:dyDescent="0.25"/>
    <row r="42132" x14ac:dyDescent="0.25"/>
    <row r="42133" x14ac:dyDescent="0.25"/>
    <row r="42134" x14ac:dyDescent="0.25"/>
    <row r="42135" x14ac:dyDescent="0.25"/>
    <row r="42136" x14ac:dyDescent="0.25"/>
    <row r="42137" x14ac:dyDescent="0.25"/>
    <row r="42138" x14ac:dyDescent="0.25"/>
    <row r="42139" x14ac:dyDescent="0.25"/>
    <row r="42140" x14ac:dyDescent="0.25"/>
    <row r="42141" x14ac:dyDescent="0.25"/>
    <row r="42142" x14ac:dyDescent="0.25"/>
    <row r="42143" x14ac:dyDescent="0.25"/>
    <row r="42144" x14ac:dyDescent="0.25"/>
    <row r="42145" x14ac:dyDescent="0.25"/>
    <row r="42146" x14ac:dyDescent="0.25"/>
    <row r="42147" x14ac:dyDescent="0.25"/>
    <row r="42148" x14ac:dyDescent="0.25"/>
    <row r="42149" x14ac:dyDescent="0.25"/>
    <row r="42150" x14ac:dyDescent="0.25"/>
    <row r="42151" x14ac:dyDescent="0.25"/>
    <row r="42152" x14ac:dyDescent="0.25"/>
    <row r="42153" x14ac:dyDescent="0.25"/>
    <row r="42154" x14ac:dyDescent="0.25"/>
    <row r="42155" x14ac:dyDescent="0.25"/>
    <row r="42156" x14ac:dyDescent="0.25"/>
    <row r="42157" x14ac:dyDescent="0.25"/>
    <row r="42158" x14ac:dyDescent="0.25"/>
    <row r="42159" x14ac:dyDescent="0.25"/>
    <row r="42160" x14ac:dyDescent="0.25"/>
    <row r="42161" x14ac:dyDescent="0.25"/>
    <row r="42162" x14ac:dyDescent="0.25"/>
    <row r="42163" x14ac:dyDescent="0.25"/>
    <row r="42164" x14ac:dyDescent="0.25"/>
    <row r="42165" x14ac:dyDescent="0.25"/>
    <row r="42166" x14ac:dyDescent="0.25"/>
    <row r="42167" x14ac:dyDescent="0.25"/>
    <row r="42168" x14ac:dyDescent="0.25"/>
    <row r="42169" x14ac:dyDescent="0.25"/>
    <row r="42170" x14ac:dyDescent="0.25"/>
    <row r="42171" x14ac:dyDescent="0.25"/>
    <row r="42172" x14ac:dyDescent="0.25"/>
    <row r="42173" x14ac:dyDescent="0.25"/>
    <row r="42174" x14ac:dyDescent="0.25"/>
    <row r="42175" x14ac:dyDescent="0.25"/>
    <row r="42176" x14ac:dyDescent="0.25"/>
    <row r="42177" x14ac:dyDescent="0.25"/>
    <row r="42178" x14ac:dyDescent="0.25"/>
    <row r="42179" x14ac:dyDescent="0.25"/>
    <row r="42180" x14ac:dyDescent="0.25"/>
    <row r="42181" x14ac:dyDescent="0.25"/>
    <row r="42182" x14ac:dyDescent="0.25"/>
    <row r="42183" x14ac:dyDescent="0.25"/>
    <row r="42184" x14ac:dyDescent="0.25"/>
    <row r="42185" x14ac:dyDescent="0.25"/>
    <row r="42186" x14ac:dyDescent="0.25"/>
    <row r="42187" x14ac:dyDescent="0.25"/>
    <row r="42188" x14ac:dyDescent="0.25"/>
    <row r="42189" x14ac:dyDescent="0.25"/>
    <row r="42190" x14ac:dyDescent="0.25"/>
    <row r="42191" x14ac:dyDescent="0.25"/>
    <row r="42192" x14ac:dyDescent="0.25"/>
    <row r="42193" x14ac:dyDescent="0.25"/>
    <row r="42194" x14ac:dyDescent="0.25"/>
    <row r="42195" x14ac:dyDescent="0.25"/>
    <row r="42196" x14ac:dyDescent="0.25"/>
    <row r="42197" x14ac:dyDescent="0.25"/>
    <row r="42198" x14ac:dyDescent="0.25"/>
    <row r="42199" x14ac:dyDescent="0.25"/>
    <row r="42200" x14ac:dyDescent="0.25"/>
    <row r="42201" x14ac:dyDescent="0.25"/>
    <row r="42202" x14ac:dyDescent="0.25"/>
    <row r="42203" x14ac:dyDescent="0.25"/>
    <row r="42204" x14ac:dyDescent="0.25"/>
    <row r="42205" x14ac:dyDescent="0.25"/>
    <row r="42206" x14ac:dyDescent="0.25"/>
    <row r="42207" x14ac:dyDescent="0.25"/>
    <row r="42208" x14ac:dyDescent="0.25"/>
    <row r="42209" x14ac:dyDescent="0.25"/>
    <row r="42210" x14ac:dyDescent="0.25"/>
    <row r="42211" x14ac:dyDescent="0.25"/>
    <row r="42212" x14ac:dyDescent="0.25"/>
    <row r="42213" x14ac:dyDescent="0.25"/>
    <row r="42214" x14ac:dyDescent="0.25"/>
    <row r="42215" x14ac:dyDescent="0.25"/>
    <row r="42216" x14ac:dyDescent="0.25"/>
    <row r="42217" x14ac:dyDescent="0.25"/>
    <row r="42218" x14ac:dyDescent="0.25"/>
    <row r="42219" x14ac:dyDescent="0.25"/>
    <row r="42220" x14ac:dyDescent="0.25"/>
    <row r="42221" x14ac:dyDescent="0.25"/>
    <row r="42222" x14ac:dyDescent="0.25"/>
    <row r="42223" x14ac:dyDescent="0.25"/>
    <row r="42224" x14ac:dyDescent="0.25"/>
    <row r="42225" x14ac:dyDescent="0.25"/>
    <row r="42226" x14ac:dyDescent="0.25"/>
    <row r="42227" x14ac:dyDescent="0.25"/>
    <row r="42228" x14ac:dyDescent="0.25"/>
    <row r="42229" x14ac:dyDescent="0.25"/>
    <row r="42230" x14ac:dyDescent="0.25"/>
    <row r="42231" x14ac:dyDescent="0.25"/>
    <row r="42232" x14ac:dyDescent="0.25"/>
    <row r="42233" x14ac:dyDescent="0.25"/>
    <row r="42234" x14ac:dyDescent="0.25"/>
    <row r="42235" x14ac:dyDescent="0.25"/>
    <row r="42236" x14ac:dyDescent="0.25"/>
    <row r="42237" x14ac:dyDescent="0.25"/>
    <row r="42238" x14ac:dyDescent="0.25"/>
    <row r="42239" x14ac:dyDescent="0.25"/>
    <row r="42240" x14ac:dyDescent="0.25"/>
    <row r="42241" x14ac:dyDescent="0.25"/>
    <row r="42242" x14ac:dyDescent="0.25"/>
    <row r="42243" x14ac:dyDescent="0.25"/>
    <row r="42244" x14ac:dyDescent="0.25"/>
    <row r="42245" x14ac:dyDescent="0.25"/>
    <row r="42246" x14ac:dyDescent="0.25"/>
    <row r="42247" x14ac:dyDescent="0.25"/>
    <row r="42248" x14ac:dyDescent="0.25"/>
    <row r="42249" x14ac:dyDescent="0.25"/>
    <row r="42250" x14ac:dyDescent="0.25"/>
    <row r="42251" x14ac:dyDescent="0.25"/>
    <row r="42252" x14ac:dyDescent="0.25"/>
    <row r="42253" x14ac:dyDescent="0.25"/>
    <row r="42254" x14ac:dyDescent="0.25"/>
    <row r="42255" x14ac:dyDescent="0.25"/>
    <row r="42256" x14ac:dyDescent="0.25"/>
    <row r="42257" x14ac:dyDescent="0.25"/>
    <row r="42258" x14ac:dyDescent="0.25"/>
    <row r="42259" x14ac:dyDescent="0.25"/>
    <row r="42260" x14ac:dyDescent="0.25"/>
    <row r="42261" x14ac:dyDescent="0.25"/>
    <row r="42262" x14ac:dyDescent="0.25"/>
    <row r="42263" x14ac:dyDescent="0.25"/>
    <row r="42264" x14ac:dyDescent="0.25"/>
    <row r="42265" x14ac:dyDescent="0.25"/>
    <row r="42266" x14ac:dyDescent="0.25"/>
    <row r="42267" x14ac:dyDescent="0.25"/>
    <row r="42268" x14ac:dyDescent="0.25"/>
    <row r="42269" x14ac:dyDescent="0.25"/>
    <row r="42270" x14ac:dyDescent="0.25"/>
    <row r="42271" x14ac:dyDescent="0.25"/>
    <row r="42272" x14ac:dyDescent="0.25"/>
    <row r="42273" x14ac:dyDescent="0.25"/>
    <row r="42274" x14ac:dyDescent="0.25"/>
    <row r="42275" x14ac:dyDescent="0.25"/>
    <row r="42276" x14ac:dyDescent="0.25"/>
    <row r="42277" x14ac:dyDescent="0.25"/>
    <row r="42278" x14ac:dyDescent="0.25"/>
    <row r="42279" x14ac:dyDescent="0.25"/>
    <row r="42280" x14ac:dyDescent="0.25"/>
    <row r="42281" x14ac:dyDescent="0.25"/>
    <row r="42282" x14ac:dyDescent="0.25"/>
    <row r="42283" x14ac:dyDescent="0.25"/>
    <row r="42284" x14ac:dyDescent="0.25"/>
    <row r="42285" x14ac:dyDescent="0.25"/>
    <row r="42286" x14ac:dyDescent="0.25"/>
    <row r="42287" x14ac:dyDescent="0.25"/>
    <row r="42288" x14ac:dyDescent="0.25"/>
    <row r="42289" x14ac:dyDescent="0.25"/>
    <row r="42290" x14ac:dyDescent="0.25"/>
    <row r="42291" x14ac:dyDescent="0.25"/>
    <row r="42292" x14ac:dyDescent="0.25"/>
    <row r="42293" x14ac:dyDescent="0.25"/>
    <row r="42294" x14ac:dyDescent="0.25"/>
    <row r="42295" x14ac:dyDescent="0.25"/>
    <row r="42296" x14ac:dyDescent="0.25"/>
    <row r="42297" x14ac:dyDescent="0.25"/>
    <row r="42298" x14ac:dyDescent="0.25"/>
    <row r="42299" x14ac:dyDescent="0.25"/>
    <row r="42300" x14ac:dyDescent="0.25"/>
    <row r="42301" x14ac:dyDescent="0.25"/>
    <row r="42302" x14ac:dyDescent="0.25"/>
    <row r="42303" x14ac:dyDescent="0.25"/>
    <row r="42304" x14ac:dyDescent="0.25"/>
    <row r="42305" x14ac:dyDescent="0.25"/>
    <row r="42306" x14ac:dyDescent="0.25"/>
    <row r="42307" x14ac:dyDescent="0.25"/>
    <row r="42308" x14ac:dyDescent="0.25"/>
    <row r="42309" x14ac:dyDescent="0.25"/>
    <row r="42310" x14ac:dyDescent="0.25"/>
    <row r="42311" x14ac:dyDescent="0.25"/>
    <row r="42312" x14ac:dyDescent="0.25"/>
    <row r="42313" x14ac:dyDescent="0.25"/>
    <row r="42314" x14ac:dyDescent="0.25"/>
    <row r="42315" x14ac:dyDescent="0.25"/>
    <row r="42316" x14ac:dyDescent="0.25"/>
    <row r="42317" x14ac:dyDescent="0.25"/>
    <row r="42318" x14ac:dyDescent="0.25"/>
    <row r="42319" x14ac:dyDescent="0.25"/>
    <row r="42320" x14ac:dyDescent="0.25"/>
    <row r="42321" x14ac:dyDescent="0.25"/>
    <row r="42322" x14ac:dyDescent="0.25"/>
    <row r="42323" x14ac:dyDescent="0.25"/>
    <row r="42324" x14ac:dyDescent="0.25"/>
    <row r="42325" x14ac:dyDescent="0.25"/>
    <row r="42326" x14ac:dyDescent="0.25"/>
    <row r="42327" x14ac:dyDescent="0.25"/>
    <row r="42328" x14ac:dyDescent="0.25"/>
    <row r="42329" x14ac:dyDescent="0.25"/>
    <row r="42330" x14ac:dyDescent="0.25"/>
    <row r="42331" x14ac:dyDescent="0.25"/>
    <row r="42332" x14ac:dyDescent="0.25"/>
    <row r="42333" x14ac:dyDescent="0.25"/>
    <row r="42334" x14ac:dyDescent="0.25"/>
    <row r="42335" x14ac:dyDescent="0.25"/>
    <row r="42336" x14ac:dyDescent="0.25"/>
    <row r="42337" x14ac:dyDescent="0.25"/>
    <row r="42338" x14ac:dyDescent="0.25"/>
    <row r="42339" x14ac:dyDescent="0.25"/>
    <row r="42340" x14ac:dyDescent="0.25"/>
    <row r="42341" x14ac:dyDescent="0.25"/>
    <row r="42342" x14ac:dyDescent="0.25"/>
    <row r="42343" x14ac:dyDescent="0.25"/>
    <row r="42344" x14ac:dyDescent="0.25"/>
    <row r="42345" x14ac:dyDescent="0.25"/>
    <row r="42346" x14ac:dyDescent="0.25"/>
    <row r="42347" x14ac:dyDescent="0.25"/>
    <row r="42348" x14ac:dyDescent="0.25"/>
    <row r="42349" x14ac:dyDescent="0.25"/>
    <row r="42350" x14ac:dyDescent="0.25"/>
    <row r="42351" x14ac:dyDescent="0.25"/>
    <row r="42352" x14ac:dyDescent="0.25"/>
    <row r="42353" x14ac:dyDescent="0.25"/>
    <row r="42354" x14ac:dyDescent="0.25"/>
    <row r="42355" x14ac:dyDescent="0.25"/>
    <row r="42356" x14ac:dyDescent="0.25"/>
    <row r="42357" x14ac:dyDescent="0.25"/>
    <row r="42358" x14ac:dyDescent="0.25"/>
    <row r="42359" x14ac:dyDescent="0.25"/>
    <row r="42360" x14ac:dyDescent="0.25"/>
    <row r="42361" x14ac:dyDescent="0.25"/>
    <row r="42362" x14ac:dyDescent="0.25"/>
    <row r="42363" x14ac:dyDescent="0.25"/>
    <row r="42364" x14ac:dyDescent="0.25"/>
    <row r="42365" x14ac:dyDescent="0.25"/>
    <row r="42366" x14ac:dyDescent="0.25"/>
    <row r="42367" x14ac:dyDescent="0.25"/>
    <row r="42368" x14ac:dyDescent="0.25"/>
    <row r="42369" x14ac:dyDescent="0.25"/>
    <row r="42370" x14ac:dyDescent="0.25"/>
    <row r="42371" x14ac:dyDescent="0.25"/>
    <row r="42372" x14ac:dyDescent="0.25"/>
    <row r="42373" x14ac:dyDescent="0.25"/>
    <row r="42374" x14ac:dyDescent="0.25"/>
    <row r="42375" x14ac:dyDescent="0.25"/>
    <row r="42376" x14ac:dyDescent="0.25"/>
    <row r="42377" x14ac:dyDescent="0.25"/>
    <row r="42378" x14ac:dyDescent="0.25"/>
    <row r="42379" x14ac:dyDescent="0.25"/>
    <row r="42380" x14ac:dyDescent="0.25"/>
    <row r="42381" x14ac:dyDescent="0.25"/>
    <row r="42382" x14ac:dyDescent="0.25"/>
    <row r="42383" x14ac:dyDescent="0.25"/>
    <row r="42384" x14ac:dyDescent="0.25"/>
    <row r="42385" x14ac:dyDescent="0.25"/>
    <row r="42386" x14ac:dyDescent="0.25"/>
    <row r="42387" x14ac:dyDescent="0.25"/>
    <row r="42388" x14ac:dyDescent="0.25"/>
    <row r="42389" x14ac:dyDescent="0.25"/>
    <row r="42390" x14ac:dyDescent="0.25"/>
    <row r="42391" x14ac:dyDescent="0.25"/>
    <row r="42392" x14ac:dyDescent="0.25"/>
    <row r="42393" x14ac:dyDescent="0.25"/>
    <row r="42394" x14ac:dyDescent="0.25"/>
    <row r="42395" x14ac:dyDescent="0.25"/>
    <row r="42396" x14ac:dyDescent="0.25"/>
    <row r="42397" x14ac:dyDescent="0.25"/>
    <row r="42398" x14ac:dyDescent="0.25"/>
    <row r="42399" x14ac:dyDescent="0.25"/>
    <row r="42400" x14ac:dyDescent="0.25"/>
    <row r="42401" x14ac:dyDescent="0.25"/>
    <row r="42402" x14ac:dyDescent="0.25"/>
    <row r="42403" x14ac:dyDescent="0.25"/>
    <row r="42404" x14ac:dyDescent="0.25"/>
    <row r="42405" x14ac:dyDescent="0.25"/>
    <row r="42406" x14ac:dyDescent="0.25"/>
    <row r="42407" x14ac:dyDescent="0.25"/>
    <row r="42408" x14ac:dyDescent="0.25"/>
    <row r="42409" x14ac:dyDescent="0.25"/>
    <row r="42410" x14ac:dyDescent="0.25"/>
    <row r="42411" x14ac:dyDescent="0.25"/>
    <row r="42412" x14ac:dyDescent="0.25"/>
    <row r="42413" x14ac:dyDescent="0.25"/>
    <row r="42414" x14ac:dyDescent="0.25"/>
    <row r="42415" x14ac:dyDescent="0.25"/>
    <row r="42416" x14ac:dyDescent="0.25"/>
    <row r="42417" x14ac:dyDescent="0.25"/>
    <row r="42418" x14ac:dyDescent="0.25"/>
    <row r="42419" x14ac:dyDescent="0.25"/>
    <row r="42420" x14ac:dyDescent="0.25"/>
    <row r="42421" x14ac:dyDescent="0.25"/>
    <row r="42422" x14ac:dyDescent="0.25"/>
    <row r="42423" x14ac:dyDescent="0.25"/>
    <row r="42424" x14ac:dyDescent="0.25"/>
    <row r="42425" x14ac:dyDescent="0.25"/>
    <row r="42426" x14ac:dyDescent="0.25"/>
    <row r="42427" x14ac:dyDescent="0.25"/>
    <row r="42428" x14ac:dyDescent="0.25"/>
    <row r="42429" x14ac:dyDescent="0.25"/>
    <row r="42430" x14ac:dyDescent="0.25"/>
    <row r="42431" x14ac:dyDescent="0.25"/>
    <row r="42432" x14ac:dyDescent="0.25"/>
    <row r="42433" x14ac:dyDescent="0.25"/>
    <row r="42434" x14ac:dyDescent="0.25"/>
    <row r="42435" x14ac:dyDescent="0.25"/>
    <row r="42436" x14ac:dyDescent="0.25"/>
    <row r="42437" x14ac:dyDescent="0.25"/>
    <row r="42438" x14ac:dyDescent="0.25"/>
    <row r="42439" x14ac:dyDescent="0.25"/>
    <row r="42440" x14ac:dyDescent="0.25"/>
    <row r="42441" x14ac:dyDescent="0.25"/>
    <row r="42442" x14ac:dyDescent="0.25"/>
    <row r="42443" x14ac:dyDescent="0.25"/>
    <row r="42444" x14ac:dyDescent="0.25"/>
    <row r="42445" x14ac:dyDescent="0.25"/>
    <row r="42446" x14ac:dyDescent="0.25"/>
    <row r="42447" x14ac:dyDescent="0.25"/>
    <row r="42448" x14ac:dyDescent="0.25"/>
    <row r="42449" x14ac:dyDescent="0.25"/>
    <row r="42450" x14ac:dyDescent="0.25"/>
    <row r="42451" x14ac:dyDescent="0.25"/>
    <row r="42452" x14ac:dyDescent="0.25"/>
    <row r="42453" x14ac:dyDescent="0.25"/>
    <row r="42454" x14ac:dyDescent="0.25"/>
    <row r="42455" x14ac:dyDescent="0.25"/>
    <row r="42456" x14ac:dyDescent="0.25"/>
    <row r="42457" x14ac:dyDescent="0.25"/>
    <row r="42458" x14ac:dyDescent="0.25"/>
    <row r="42459" x14ac:dyDescent="0.25"/>
    <row r="42460" x14ac:dyDescent="0.25"/>
    <row r="42461" x14ac:dyDescent="0.25"/>
    <row r="42462" x14ac:dyDescent="0.25"/>
    <row r="42463" x14ac:dyDescent="0.25"/>
    <row r="42464" x14ac:dyDescent="0.25"/>
    <row r="42465" x14ac:dyDescent="0.25"/>
    <row r="42466" x14ac:dyDescent="0.25"/>
    <row r="42467" x14ac:dyDescent="0.25"/>
    <row r="42468" x14ac:dyDescent="0.25"/>
    <row r="42469" x14ac:dyDescent="0.25"/>
    <row r="42470" x14ac:dyDescent="0.25"/>
    <row r="42471" x14ac:dyDescent="0.25"/>
    <row r="42472" x14ac:dyDescent="0.25"/>
    <row r="42473" x14ac:dyDescent="0.25"/>
    <row r="42474" x14ac:dyDescent="0.25"/>
    <row r="42475" x14ac:dyDescent="0.25"/>
    <row r="42476" x14ac:dyDescent="0.25"/>
    <row r="42477" x14ac:dyDescent="0.25"/>
    <row r="42478" x14ac:dyDescent="0.25"/>
    <row r="42479" x14ac:dyDescent="0.25"/>
    <row r="42480" x14ac:dyDescent="0.25"/>
    <row r="42481" x14ac:dyDescent="0.25"/>
    <row r="42482" x14ac:dyDescent="0.25"/>
    <row r="42483" x14ac:dyDescent="0.25"/>
    <row r="42484" x14ac:dyDescent="0.25"/>
    <row r="42485" x14ac:dyDescent="0.25"/>
    <row r="42486" x14ac:dyDescent="0.25"/>
    <row r="42487" x14ac:dyDescent="0.25"/>
    <row r="42488" x14ac:dyDescent="0.25"/>
    <row r="42489" x14ac:dyDescent="0.25"/>
    <row r="42490" x14ac:dyDescent="0.25"/>
    <row r="42491" x14ac:dyDescent="0.25"/>
    <row r="42492" x14ac:dyDescent="0.25"/>
    <row r="42493" x14ac:dyDescent="0.25"/>
    <row r="42494" x14ac:dyDescent="0.25"/>
    <row r="42495" x14ac:dyDescent="0.25"/>
    <row r="42496" x14ac:dyDescent="0.25"/>
    <row r="42497" x14ac:dyDescent="0.25"/>
    <row r="42498" x14ac:dyDescent="0.25"/>
    <row r="42499" x14ac:dyDescent="0.25"/>
    <row r="42500" x14ac:dyDescent="0.25"/>
    <row r="42501" x14ac:dyDescent="0.25"/>
    <row r="42502" x14ac:dyDescent="0.25"/>
    <row r="42503" x14ac:dyDescent="0.25"/>
    <row r="42504" x14ac:dyDescent="0.25"/>
    <row r="42505" x14ac:dyDescent="0.25"/>
    <row r="42506" x14ac:dyDescent="0.25"/>
    <row r="42507" x14ac:dyDescent="0.25"/>
    <row r="42508" x14ac:dyDescent="0.25"/>
    <row r="42509" x14ac:dyDescent="0.25"/>
    <row r="42510" x14ac:dyDescent="0.25"/>
    <row r="42511" x14ac:dyDescent="0.25"/>
    <row r="42512" x14ac:dyDescent="0.25"/>
    <row r="42513" x14ac:dyDescent="0.25"/>
    <row r="42514" x14ac:dyDescent="0.25"/>
    <row r="42515" x14ac:dyDescent="0.25"/>
    <row r="42516" x14ac:dyDescent="0.25"/>
    <row r="42517" x14ac:dyDescent="0.25"/>
    <row r="42518" x14ac:dyDescent="0.25"/>
    <row r="42519" x14ac:dyDescent="0.25"/>
    <row r="42520" x14ac:dyDescent="0.25"/>
    <row r="42521" x14ac:dyDescent="0.25"/>
    <row r="42522" x14ac:dyDescent="0.25"/>
    <row r="42523" x14ac:dyDescent="0.25"/>
    <row r="42524" x14ac:dyDescent="0.25"/>
    <row r="42525" x14ac:dyDescent="0.25"/>
    <row r="42526" x14ac:dyDescent="0.25"/>
    <row r="42527" x14ac:dyDescent="0.25"/>
    <row r="42528" x14ac:dyDescent="0.25"/>
    <row r="42529" x14ac:dyDescent="0.25"/>
    <row r="42530" x14ac:dyDescent="0.25"/>
    <row r="42531" x14ac:dyDescent="0.25"/>
    <row r="42532" x14ac:dyDescent="0.25"/>
    <row r="42533" x14ac:dyDescent="0.25"/>
    <row r="42534" x14ac:dyDescent="0.25"/>
    <row r="42535" x14ac:dyDescent="0.25"/>
    <row r="42536" x14ac:dyDescent="0.25"/>
    <row r="42537" x14ac:dyDescent="0.25"/>
    <row r="42538" x14ac:dyDescent="0.25"/>
    <row r="42539" x14ac:dyDescent="0.25"/>
    <row r="42540" x14ac:dyDescent="0.25"/>
    <row r="42541" x14ac:dyDescent="0.25"/>
    <row r="42542" x14ac:dyDescent="0.25"/>
    <row r="42543" x14ac:dyDescent="0.25"/>
    <row r="42544" x14ac:dyDescent="0.25"/>
    <row r="42545" x14ac:dyDescent="0.25"/>
    <row r="42546" x14ac:dyDescent="0.25"/>
    <row r="42547" x14ac:dyDescent="0.25"/>
    <row r="42548" x14ac:dyDescent="0.25"/>
    <row r="42549" x14ac:dyDescent="0.25"/>
    <row r="42550" x14ac:dyDescent="0.25"/>
    <row r="42551" x14ac:dyDescent="0.25"/>
    <row r="42552" x14ac:dyDescent="0.25"/>
    <row r="42553" x14ac:dyDescent="0.25"/>
    <row r="42554" x14ac:dyDescent="0.25"/>
    <row r="42555" x14ac:dyDescent="0.25"/>
    <row r="42556" x14ac:dyDescent="0.25"/>
    <row r="42557" x14ac:dyDescent="0.25"/>
    <row r="42558" x14ac:dyDescent="0.25"/>
    <row r="42559" x14ac:dyDescent="0.25"/>
    <row r="42560" x14ac:dyDescent="0.25"/>
    <row r="42561" x14ac:dyDescent="0.25"/>
    <row r="42562" x14ac:dyDescent="0.25"/>
    <row r="42563" x14ac:dyDescent="0.25"/>
    <row r="42564" x14ac:dyDescent="0.25"/>
    <row r="42565" x14ac:dyDescent="0.25"/>
    <row r="42566" x14ac:dyDescent="0.25"/>
    <row r="42567" x14ac:dyDescent="0.25"/>
    <row r="42568" x14ac:dyDescent="0.25"/>
    <row r="42569" x14ac:dyDescent="0.25"/>
    <row r="42570" x14ac:dyDescent="0.25"/>
    <row r="42571" x14ac:dyDescent="0.25"/>
    <row r="42572" x14ac:dyDescent="0.25"/>
    <row r="42573" x14ac:dyDescent="0.25"/>
    <row r="42574" x14ac:dyDescent="0.25"/>
    <row r="42575" x14ac:dyDescent="0.25"/>
    <row r="42576" x14ac:dyDescent="0.25"/>
    <row r="42577" x14ac:dyDescent="0.25"/>
    <row r="42578" x14ac:dyDescent="0.25"/>
    <row r="42579" x14ac:dyDescent="0.25"/>
    <row r="42580" x14ac:dyDescent="0.25"/>
    <row r="42581" x14ac:dyDescent="0.25"/>
    <row r="42582" x14ac:dyDescent="0.25"/>
    <row r="42583" x14ac:dyDescent="0.25"/>
    <row r="42584" x14ac:dyDescent="0.25"/>
    <row r="42585" x14ac:dyDescent="0.25"/>
    <row r="42586" x14ac:dyDescent="0.25"/>
    <row r="42587" x14ac:dyDescent="0.25"/>
    <row r="42588" x14ac:dyDescent="0.25"/>
    <row r="42589" x14ac:dyDescent="0.25"/>
    <row r="42590" x14ac:dyDescent="0.25"/>
    <row r="42591" x14ac:dyDescent="0.25"/>
    <row r="42592" x14ac:dyDescent="0.25"/>
    <row r="42593" x14ac:dyDescent="0.25"/>
    <row r="42594" x14ac:dyDescent="0.25"/>
    <row r="42595" x14ac:dyDescent="0.25"/>
    <row r="42596" x14ac:dyDescent="0.25"/>
    <row r="42597" x14ac:dyDescent="0.25"/>
    <row r="42598" x14ac:dyDescent="0.25"/>
    <row r="42599" x14ac:dyDescent="0.25"/>
    <row r="42600" x14ac:dyDescent="0.25"/>
    <row r="42601" x14ac:dyDescent="0.25"/>
    <row r="42602" x14ac:dyDescent="0.25"/>
    <row r="42603" x14ac:dyDescent="0.25"/>
    <row r="42604" x14ac:dyDescent="0.25"/>
    <row r="42605" x14ac:dyDescent="0.25"/>
    <row r="42606" x14ac:dyDescent="0.25"/>
    <row r="42607" x14ac:dyDescent="0.25"/>
    <row r="42608" x14ac:dyDescent="0.25"/>
    <row r="42609" x14ac:dyDescent="0.25"/>
    <row r="42610" x14ac:dyDescent="0.25"/>
    <row r="42611" x14ac:dyDescent="0.25"/>
    <row r="42612" x14ac:dyDescent="0.25"/>
    <row r="42613" x14ac:dyDescent="0.25"/>
    <row r="42614" x14ac:dyDescent="0.25"/>
    <row r="42615" x14ac:dyDescent="0.25"/>
    <row r="42616" x14ac:dyDescent="0.25"/>
    <row r="42617" x14ac:dyDescent="0.25"/>
    <row r="42618" x14ac:dyDescent="0.25"/>
    <row r="42619" x14ac:dyDescent="0.25"/>
    <row r="42620" x14ac:dyDescent="0.25"/>
    <row r="42621" x14ac:dyDescent="0.25"/>
    <row r="42622" x14ac:dyDescent="0.25"/>
    <row r="42623" x14ac:dyDescent="0.25"/>
    <row r="42624" x14ac:dyDescent="0.25"/>
    <row r="42625" x14ac:dyDescent="0.25"/>
    <row r="42626" x14ac:dyDescent="0.25"/>
    <row r="42627" x14ac:dyDescent="0.25"/>
    <row r="42628" x14ac:dyDescent="0.25"/>
    <row r="42629" x14ac:dyDescent="0.25"/>
    <row r="42630" x14ac:dyDescent="0.25"/>
    <row r="42631" x14ac:dyDescent="0.25"/>
    <row r="42632" x14ac:dyDescent="0.25"/>
    <row r="42633" x14ac:dyDescent="0.25"/>
    <row r="42634" x14ac:dyDescent="0.25"/>
    <row r="42635" x14ac:dyDescent="0.25"/>
    <row r="42636" x14ac:dyDescent="0.25"/>
    <row r="42637" x14ac:dyDescent="0.25"/>
    <row r="42638" x14ac:dyDescent="0.25"/>
    <row r="42639" x14ac:dyDescent="0.25"/>
    <row r="42640" x14ac:dyDescent="0.25"/>
    <row r="42641" x14ac:dyDescent="0.25"/>
    <row r="42642" x14ac:dyDescent="0.25"/>
    <row r="42643" x14ac:dyDescent="0.25"/>
    <row r="42644" x14ac:dyDescent="0.25"/>
    <row r="42645" x14ac:dyDescent="0.25"/>
    <row r="42646" x14ac:dyDescent="0.25"/>
    <row r="42647" x14ac:dyDescent="0.25"/>
    <row r="42648" x14ac:dyDescent="0.25"/>
    <row r="42649" x14ac:dyDescent="0.25"/>
    <row r="42650" x14ac:dyDescent="0.25"/>
    <row r="42651" x14ac:dyDescent="0.25"/>
    <row r="42652" x14ac:dyDescent="0.25"/>
    <row r="42653" x14ac:dyDescent="0.25"/>
    <row r="42654" x14ac:dyDescent="0.25"/>
    <row r="42655" x14ac:dyDescent="0.25"/>
    <row r="42656" x14ac:dyDescent="0.25"/>
    <row r="42657" x14ac:dyDescent="0.25"/>
    <row r="42658" x14ac:dyDescent="0.25"/>
    <row r="42659" x14ac:dyDescent="0.25"/>
    <row r="42660" x14ac:dyDescent="0.25"/>
    <row r="42661" x14ac:dyDescent="0.25"/>
    <row r="42662" x14ac:dyDescent="0.25"/>
    <row r="42663" x14ac:dyDescent="0.25"/>
    <row r="42664" x14ac:dyDescent="0.25"/>
    <row r="42665" x14ac:dyDescent="0.25"/>
    <row r="42666" x14ac:dyDescent="0.25"/>
    <row r="42667" x14ac:dyDescent="0.25"/>
    <row r="42668" x14ac:dyDescent="0.25"/>
    <row r="42669" x14ac:dyDescent="0.25"/>
    <row r="42670" x14ac:dyDescent="0.25"/>
    <row r="42671" x14ac:dyDescent="0.25"/>
    <row r="42672" x14ac:dyDescent="0.25"/>
    <row r="42673" x14ac:dyDescent="0.25"/>
    <row r="42674" x14ac:dyDescent="0.25"/>
    <row r="42675" x14ac:dyDescent="0.25"/>
    <row r="42676" x14ac:dyDescent="0.25"/>
    <row r="42677" x14ac:dyDescent="0.25"/>
    <row r="42678" x14ac:dyDescent="0.25"/>
    <row r="42679" x14ac:dyDescent="0.25"/>
    <row r="42680" x14ac:dyDescent="0.25"/>
    <row r="42681" x14ac:dyDescent="0.25"/>
    <row r="42682" x14ac:dyDescent="0.25"/>
    <row r="42683" x14ac:dyDescent="0.25"/>
    <row r="42684" x14ac:dyDescent="0.25"/>
    <row r="42685" x14ac:dyDescent="0.25"/>
    <row r="42686" x14ac:dyDescent="0.25"/>
    <row r="42687" x14ac:dyDescent="0.25"/>
    <row r="42688" x14ac:dyDescent="0.25"/>
    <row r="42689" x14ac:dyDescent="0.25"/>
    <row r="42690" x14ac:dyDescent="0.25"/>
    <row r="42691" x14ac:dyDescent="0.25"/>
    <row r="42692" x14ac:dyDescent="0.25"/>
    <row r="42693" x14ac:dyDescent="0.25"/>
    <row r="42694" x14ac:dyDescent="0.25"/>
    <row r="42695" x14ac:dyDescent="0.25"/>
    <row r="42696" x14ac:dyDescent="0.25"/>
    <row r="42697" x14ac:dyDescent="0.25"/>
    <row r="42698" x14ac:dyDescent="0.25"/>
    <row r="42699" x14ac:dyDescent="0.25"/>
    <row r="42700" x14ac:dyDescent="0.25"/>
    <row r="42701" x14ac:dyDescent="0.25"/>
    <row r="42702" x14ac:dyDescent="0.25"/>
    <row r="42703" x14ac:dyDescent="0.25"/>
    <row r="42704" x14ac:dyDescent="0.25"/>
    <row r="42705" x14ac:dyDescent="0.25"/>
    <row r="42706" x14ac:dyDescent="0.25"/>
    <row r="42707" x14ac:dyDescent="0.25"/>
    <row r="42708" x14ac:dyDescent="0.25"/>
    <row r="42709" x14ac:dyDescent="0.25"/>
    <row r="42710" x14ac:dyDescent="0.25"/>
    <row r="42711" x14ac:dyDescent="0.25"/>
    <row r="42712" x14ac:dyDescent="0.25"/>
    <row r="42713" x14ac:dyDescent="0.25"/>
    <row r="42714" x14ac:dyDescent="0.25"/>
    <row r="42715" x14ac:dyDescent="0.25"/>
    <row r="42716" x14ac:dyDescent="0.25"/>
    <row r="42717" x14ac:dyDescent="0.25"/>
    <row r="42718" x14ac:dyDescent="0.25"/>
    <row r="42719" x14ac:dyDescent="0.25"/>
    <row r="42720" x14ac:dyDescent="0.25"/>
    <row r="42721" x14ac:dyDescent="0.25"/>
    <row r="42722" x14ac:dyDescent="0.25"/>
    <row r="42723" x14ac:dyDescent="0.25"/>
    <row r="42724" x14ac:dyDescent="0.25"/>
    <row r="42725" x14ac:dyDescent="0.25"/>
    <row r="42726" x14ac:dyDescent="0.25"/>
    <row r="42727" x14ac:dyDescent="0.25"/>
    <row r="42728" x14ac:dyDescent="0.25"/>
    <row r="42729" x14ac:dyDescent="0.25"/>
    <row r="42730" x14ac:dyDescent="0.25"/>
    <row r="42731" x14ac:dyDescent="0.25"/>
    <row r="42732" x14ac:dyDescent="0.25"/>
    <row r="42733" x14ac:dyDescent="0.25"/>
    <row r="42734" x14ac:dyDescent="0.25"/>
    <row r="42735" x14ac:dyDescent="0.25"/>
    <row r="42736" x14ac:dyDescent="0.25"/>
    <row r="42737" x14ac:dyDescent="0.25"/>
    <row r="42738" x14ac:dyDescent="0.25"/>
    <row r="42739" x14ac:dyDescent="0.25"/>
    <row r="42740" x14ac:dyDescent="0.25"/>
    <row r="42741" x14ac:dyDescent="0.25"/>
    <row r="42742" x14ac:dyDescent="0.25"/>
    <row r="42743" x14ac:dyDescent="0.25"/>
    <row r="42744" x14ac:dyDescent="0.25"/>
    <row r="42745" x14ac:dyDescent="0.25"/>
    <row r="42746" x14ac:dyDescent="0.25"/>
    <row r="42747" x14ac:dyDescent="0.25"/>
    <row r="42748" x14ac:dyDescent="0.25"/>
    <row r="42749" x14ac:dyDescent="0.25"/>
    <row r="42750" x14ac:dyDescent="0.25"/>
    <row r="42751" x14ac:dyDescent="0.25"/>
    <row r="42752" x14ac:dyDescent="0.25"/>
    <row r="42753" x14ac:dyDescent="0.25"/>
    <row r="42754" x14ac:dyDescent="0.25"/>
    <row r="42755" x14ac:dyDescent="0.25"/>
    <row r="42756" x14ac:dyDescent="0.25"/>
    <row r="42757" x14ac:dyDescent="0.25"/>
    <row r="42758" x14ac:dyDescent="0.25"/>
    <row r="42759" x14ac:dyDescent="0.25"/>
    <row r="42760" x14ac:dyDescent="0.25"/>
    <row r="42761" x14ac:dyDescent="0.25"/>
    <row r="42762" x14ac:dyDescent="0.25"/>
    <row r="42763" x14ac:dyDescent="0.25"/>
    <row r="42764" x14ac:dyDescent="0.25"/>
    <row r="42765" x14ac:dyDescent="0.25"/>
    <row r="42766" x14ac:dyDescent="0.25"/>
    <row r="42767" x14ac:dyDescent="0.25"/>
    <row r="42768" x14ac:dyDescent="0.25"/>
    <row r="42769" x14ac:dyDescent="0.25"/>
    <row r="42770" x14ac:dyDescent="0.25"/>
    <row r="42771" x14ac:dyDescent="0.25"/>
    <row r="42772" x14ac:dyDescent="0.25"/>
    <row r="42773" x14ac:dyDescent="0.25"/>
    <row r="42774" x14ac:dyDescent="0.25"/>
    <row r="42775" x14ac:dyDescent="0.25"/>
    <row r="42776" x14ac:dyDescent="0.25"/>
    <row r="42777" x14ac:dyDescent="0.25"/>
    <row r="42778" x14ac:dyDescent="0.25"/>
    <row r="42779" x14ac:dyDescent="0.25"/>
    <row r="42780" x14ac:dyDescent="0.25"/>
    <row r="42781" x14ac:dyDescent="0.25"/>
    <row r="42782" x14ac:dyDescent="0.25"/>
    <row r="42783" x14ac:dyDescent="0.25"/>
    <row r="42784" x14ac:dyDescent="0.25"/>
    <row r="42785" x14ac:dyDescent="0.25"/>
    <row r="42786" x14ac:dyDescent="0.25"/>
    <row r="42787" x14ac:dyDescent="0.25"/>
    <row r="42788" x14ac:dyDescent="0.25"/>
    <row r="42789" x14ac:dyDescent="0.25"/>
    <row r="42790" x14ac:dyDescent="0.25"/>
    <row r="42791" x14ac:dyDescent="0.25"/>
    <row r="42792" x14ac:dyDescent="0.25"/>
    <row r="42793" x14ac:dyDescent="0.25"/>
    <row r="42794" x14ac:dyDescent="0.25"/>
    <row r="42795" x14ac:dyDescent="0.25"/>
    <row r="42796" x14ac:dyDescent="0.25"/>
    <row r="42797" x14ac:dyDescent="0.25"/>
    <row r="42798" x14ac:dyDescent="0.25"/>
    <row r="42799" x14ac:dyDescent="0.25"/>
    <row r="42800" x14ac:dyDescent="0.25"/>
    <row r="42801" x14ac:dyDescent="0.25"/>
    <row r="42802" x14ac:dyDescent="0.25"/>
    <row r="42803" x14ac:dyDescent="0.25"/>
    <row r="42804" x14ac:dyDescent="0.25"/>
    <row r="42805" x14ac:dyDescent="0.25"/>
    <row r="42806" x14ac:dyDescent="0.25"/>
    <row r="42807" x14ac:dyDescent="0.25"/>
    <row r="42808" x14ac:dyDescent="0.25"/>
    <row r="42809" x14ac:dyDescent="0.25"/>
    <row r="42810" x14ac:dyDescent="0.25"/>
    <row r="42811" x14ac:dyDescent="0.25"/>
    <row r="42812" x14ac:dyDescent="0.25"/>
    <row r="42813" x14ac:dyDescent="0.25"/>
    <row r="42814" x14ac:dyDescent="0.25"/>
    <row r="42815" x14ac:dyDescent="0.25"/>
    <row r="42816" x14ac:dyDescent="0.25"/>
    <row r="42817" x14ac:dyDescent="0.25"/>
    <row r="42818" x14ac:dyDescent="0.25"/>
    <row r="42819" x14ac:dyDescent="0.25"/>
    <row r="42820" x14ac:dyDescent="0.25"/>
    <row r="42821" x14ac:dyDescent="0.25"/>
    <row r="42822" x14ac:dyDescent="0.25"/>
    <row r="42823" x14ac:dyDescent="0.25"/>
    <row r="42824" x14ac:dyDescent="0.25"/>
    <row r="42825" x14ac:dyDescent="0.25"/>
    <row r="42826" x14ac:dyDescent="0.25"/>
    <row r="42827" x14ac:dyDescent="0.25"/>
    <row r="42828" x14ac:dyDescent="0.25"/>
    <row r="42829" x14ac:dyDescent="0.25"/>
    <row r="42830" x14ac:dyDescent="0.25"/>
    <row r="42831" x14ac:dyDescent="0.25"/>
    <row r="42832" x14ac:dyDescent="0.25"/>
    <row r="42833" x14ac:dyDescent="0.25"/>
    <row r="42834" x14ac:dyDescent="0.25"/>
    <row r="42835" x14ac:dyDescent="0.25"/>
    <row r="42836" x14ac:dyDescent="0.25"/>
    <row r="42837" x14ac:dyDescent="0.25"/>
    <row r="42838" x14ac:dyDescent="0.25"/>
    <row r="42839" x14ac:dyDescent="0.25"/>
    <row r="42840" x14ac:dyDescent="0.25"/>
    <row r="42841" x14ac:dyDescent="0.25"/>
    <row r="42842" x14ac:dyDescent="0.25"/>
    <row r="42843" x14ac:dyDescent="0.25"/>
    <row r="42844" x14ac:dyDescent="0.25"/>
    <row r="42845" x14ac:dyDescent="0.25"/>
    <row r="42846" x14ac:dyDescent="0.25"/>
    <row r="42847" x14ac:dyDescent="0.25"/>
    <row r="42848" x14ac:dyDescent="0.25"/>
    <row r="42849" x14ac:dyDescent="0.25"/>
    <row r="42850" x14ac:dyDescent="0.25"/>
    <row r="42851" x14ac:dyDescent="0.25"/>
    <row r="42852" x14ac:dyDescent="0.25"/>
    <row r="42853" x14ac:dyDescent="0.25"/>
    <row r="42854" x14ac:dyDescent="0.25"/>
    <row r="42855" x14ac:dyDescent="0.25"/>
    <row r="42856" x14ac:dyDescent="0.25"/>
    <row r="42857" x14ac:dyDescent="0.25"/>
    <row r="42858" x14ac:dyDescent="0.25"/>
    <row r="42859" x14ac:dyDescent="0.25"/>
    <row r="42860" x14ac:dyDescent="0.25"/>
    <row r="42861" x14ac:dyDescent="0.25"/>
    <row r="42862" x14ac:dyDescent="0.25"/>
    <row r="42863" x14ac:dyDescent="0.25"/>
    <row r="42864" x14ac:dyDescent="0.25"/>
    <row r="42865" x14ac:dyDescent="0.25"/>
    <row r="42866" x14ac:dyDescent="0.25"/>
    <row r="42867" x14ac:dyDescent="0.25"/>
    <row r="42868" x14ac:dyDescent="0.25"/>
    <row r="42869" x14ac:dyDescent="0.25"/>
    <row r="42870" x14ac:dyDescent="0.25"/>
    <row r="42871" x14ac:dyDescent="0.25"/>
    <row r="42872" x14ac:dyDescent="0.25"/>
    <row r="42873" x14ac:dyDescent="0.25"/>
    <row r="42874" x14ac:dyDescent="0.25"/>
    <row r="42875" x14ac:dyDescent="0.25"/>
    <row r="42876" x14ac:dyDescent="0.25"/>
    <row r="42877" x14ac:dyDescent="0.25"/>
    <row r="42878" x14ac:dyDescent="0.25"/>
    <row r="42879" x14ac:dyDescent="0.25"/>
    <row r="42880" x14ac:dyDescent="0.25"/>
    <row r="42881" x14ac:dyDescent="0.25"/>
    <row r="42882" x14ac:dyDescent="0.25"/>
    <row r="42883" x14ac:dyDescent="0.25"/>
    <row r="42884" x14ac:dyDescent="0.25"/>
    <row r="42885" x14ac:dyDescent="0.25"/>
    <row r="42886" x14ac:dyDescent="0.25"/>
    <row r="42887" x14ac:dyDescent="0.25"/>
    <row r="42888" x14ac:dyDescent="0.25"/>
    <row r="42889" x14ac:dyDescent="0.25"/>
    <row r="42890" x14ac:dyDescent="0.25"/>
    <row r="42891" x14ac:dyDescent="0.25"/>
    <row r="42892" x14ac:dyDescent="0.25"/>
    <row r="42893" x14ac:dyDescent="0.25"/>
    <row r="42894" x14ac:dyDescent="0.25"/>
    <row r="42895" x14ac:dyDescent="0.25"/>
    <row r="42896" x14ac:dyDescent="0.25"/>
    <row r="42897" x14ac:dyDescent="0.25"/>
    <row r="42898" x14ac:dyDescent="0.25"/>
    <row r="42899" x14ac:dyDescent="0.25"/>
    <row r="42900" x14ac:dyDescent="0.25"/>
    <row r="42901" x14ac:dyDescent="0.25"/>
    <row r="42902" x14ac:dyDescent="0.25"/>
    <row r="42903" x14ac:dyDescent="0.25"/>
    <row r="42904" x14ac:dyDescent="0.25"/>
    <row r="42905" x14ac:dyDescent="0.25"/>
    <row r="42906" x14ac:dyDescent="0.25"/>
    <row r="42907" x14ac:dyDescent="0.25"/>
    <row r="42908" x14ac:dyDescent="0.25"/>
    <row r="42909" x14ac:dyDescent="0.25"/>
    <row r="42910" x14ac:dyDescent="0.25"/>
    <row r="42911" x14ac:dyDescent="0.25"/>
    <row r="42912" x14ac:dyDescent="0.25"/>
    <row r="42913" x14ac:dyDescent="0.25"/>
    <row r="42914" x14ac:dyDescent="0.25"/>
    <row r="42915" x14ac:dyDescent="0.25"/>
    <row r="42916" x14ac:dyDescent="0.25"/>
    <row r="42917" x14ac:dyDescent="0.25"/>
    <row r="42918" x14ac:dyDescent="0.25"/>
    <row r="42919" x14ac:dyDescent="0.25"/>
    <row r="42920" x14ac:dyDescent="0.25"/>
    <row r="42921" x14ac:dyDescent="0.25"/>
    <row r="42922" x14ac:dyDescent="0.25"/>
    <row r="42923" x14ac:dyDescent="0.25"/>
    <row r="42924" x14ac:dyDescent="0.25"/>
    <row r="42925" x14ac:dyDescent="0.25"/>
    <row r="42926" x14ac:dyDescent="0.25"/>
    <row r="42927" x14ac:dyDescent="0.25"/>
    <row r="42928" x14ac:dyDescent="0.25"/>
    <row r="42929" x14ac:dyDescent="0.25"/>
    <row r="42930" x14ac:dyDescent="0.25"/>
    <row r="42931" x14ac:dyDescent="0.25"/>
    <row r="42932" x14ac:dyDescent="0.25"/>
    <row r="42933" x14ac:dyDescent="0.25"/>
    <row r="42934" x14ac:dyDescent="0.25"/>
    <row r="42935" x14ac:dyDescent="0.25"/>
    <row r="42936" x14ac:dyDescent="0.25"/>
    <row r="42937" x14ac:dyDescent="0.25"/>
    <row r="42938" x14ac:dyDescent="0.25"/>
    <row r="42939" x14ac:dyDescent="0.25"/>
    <row r="42940" x14ac:dyDescent="0.25"/>
    <row r="42941" x14ac:dyDescent="0.25"/>
    <row r="42942" x14ac:dyDescent="0.25"/>
    <row r="42943" x14ac:dyDescent="0.25"/>
    <row r="42944" x14ac:dyDescent="0.25"/>
    <row r="42945" x14ac:dyDescent="0.25"/>
    <row r="42946" x14ac:dyDescent="0.25"/>
    <row r="42947" x14ac:dyDescent="0.25"/>
    <row r="42948" x14ac:dyDescent="0.25"/>
    <row r="42949" x14ac:dyDescent="0.25"/>
    <row r="42950" x14ac:dyDescent="0.25"/>
    <row r="42951" x14ac:dyDescent="0.25"/>
    <row r="42952" x14ac:dyDescent="0.25"/>
    <row r="42953" x14ac:dyDescent="0.25"/>
    <row r="42954" x14ac:dyDescent="0.25"/>
    <row r="42955" x14ac:dyDescent="0.25"/>
    <row r="42956" x14ac:dyDescent="0.25"/>
    <row r="42957" x14ac:dyDescent="0.25"/>
    <row r="42958" x14ac:dyDescent="0.25"/>
    <row r="42959" x14ac:dyDescent="0.25"/>
    <row r="42960" x14ac:dyDescent="0.25"/>
    <row r="42961" x14ac:dyDescent="0.25"/>
    <row r="42962" x14ac:dyDescent="0.25"/>
    <row r="42963" x14ac:dyDescent="0.25"/>
    <row r="42964" x14ac:dyDescent="0.25"/>
    <row r="42965" x14ac:dyDescent="0.25"/>
    <row r="42966" x14ac:dyDescent="0.25"/>
    <row r="42967" x14ac:dyDescent="0.25"/>
    <row r="42968" x14ac:dyDescent="0.25"/>
    <row r="42969" x14ac:dyDescent="0.25"/>
    <row r="42970" x14ac:dyDescent="0.25"/>
    <row r="42971" x14ac:dyDescent="0.25"/>
    <row r="42972" x14ac:dyDescent="0.25"/>
    <row r="42973" x14ac:dyDescent="0.25"/>
    <row r="42974" x14ac:dyDescent="0.25"/>
    <row r="42975" x14ac:dyDescent="0.25"/>
    <row r="42976" x14ac:dyDescent="0.25"/>
    <row r="42977" x14ac:dyDescent="0.25"/>
    <row r="42978" x14ac:dyDescent="0.25"/>
    <row r="42979" x14ac:dyDescent="0.25"/>
    <row r="42980" x14ac:dyDescent="0.25"/>
    <row r="42981" x14ac:dyDescent="0.25"/>
    <row r="42982" x14ac:dyDescent="0.25"/>
    <row r="42983" x14ac:dyDescent="0.25"/>
    <row r="42984" x14ac:dyDescent="0.25"/>
    <row r="42985" x14ac:dyDescent="0.25"/>
    <row r="42986" x14ac:dyDescent="0.25"/>
    <row r="42987" x14ac:dyDescent="0.25"/>
    <row r="42988" x14ac:dyDescent="0.25"/>
    <row r="42989" x14ac:dyDescent="0.25"/>
    <row r="42990" x14ac:dyDescent="0.25"/>
    <row r="42991" x14ac:dyDescent="0.25"/>
    <row r="42992" x14ac:dyDescent="0.25"/>
    <row r="42993" x14ac:dyDescent="0.25"/>
    <row r="42994" x14ac:dyDescent="0.25"/>
    <row r="42995" x14ac:dyDescent="0.25"/>
    <row r="42996" x14ac:dyDescent="0.25"/>
    <row r="42997" x14ac:dyDescent="0.25"/>
    <row r="42998" x14ac:dyDescent="0.25"/>
    <row r="42999" x14ac:dyDescent="0.25"/>
    <row r="43000" x14ac:dyDescent="0.25"/>
    <row r="43001" x14ac:dyDescent="0.25"/>
    <row r="43002" x14ac:dyDescent="0.25"/>
    <row r="43003" x14ac:dyDescent="0.25"/>
    <row r="43004" x14ac:dyDescent="0.25"/>
    <row r="43005" x14ac:dyDescent="0.25"/>
    <row r="43006" x14ac:dyDescent="0.25"/>
    <row r="43007" x14ac:dyDescent="0.25"/>
    <row r="43008" x14ac:dyDescent="0.25"/>
    <row r="43009" x14ac:dyDescent="0.25"/>
    <row r="43010" x14ac:dyDescent="0.25"/>
    <row r="43011" x14ac:dyDescent="0.25"/>
    <row r="43012" x14ac:dyDescent="0.25"/>
    <row r="43013" x14ac:dyDescent="0.25"/>
    <row r="43014" x14ac:dyDescent="0.25"/>
    <row r="43015" x14ac:dyDescent="0.25"/>
    <row r="43016" x14ac:dyDescent="0.25"/>
    <row r="43017" x14ac:dyDescent="0.25"/>
    <row r="43018" x14ac:dyDescent="0.25"/>
    <row r="43019" x14ac:dyDescent="0.25"/>
    <row r="43020" x14ac:dyDescent="0.25"/>
    <row r="43021" x14ac:dyDescent="0.25"/>
    <row r="43022" x14ac:dyDescent="0.25"/>
    <row r="43023" x14ac:dyDescent="0.25"/>
    <row r="43024" x14ac:dyDescent="0.25"/>
    <row r="43025" x14ac:dyDescent="0.25"/>
    <row r="43026" x14ac:dyDescent="0.25"/>
    <row r="43027" x14ac:dyDescent="0.25"/>
    <row r="43028" x14ac:dyDescent="0.25"/>
    <row r="43029" x14ac:dyDescent="0.25"/>
    <row r="43030" x14ac:dyDescent="0.25"/>
    <row r="43031" x14ac:dyDescent="0.25"/>
    <row r="43032" x14ac:dyDescent="0.25"/>
    <row r="43033" x14ac:dyDescent="0.25"/>
    <row r="43034" x14ac:dyDescent="0.25"/>
    <row r="43035" x14ac:dyDescent="0.25"/>
    <row r="43036" x14ac:dyDescent="0.25"/>
    <row r="43037" x14ac:dyDescent="0.25"/>
    <row r="43038" x14ac:dyDescent="0.25"/>
    <row r="43039" x14ac:dyDescent="0.25"/>
    <row r="43040" x14ac:dyDescent="0.25"/>
    <row r="43041" x14ac:dyDescent="0.25"/>
    <row r="43042" x14ac:dyDescent="0.25"/>
    <row r="43043" x14ac:dyDescent="0.25"/>
    <row r="43044" x14ac:dyDescent="0.25"/>
    <row r="43045" x14ac:dyDescent="0.25"/>
    <row r="43046" x14ac:dyDescent="0.25"/>
    <row r="43047" x14ac:dyDescent="0.25"/>
    <row r="43048" x14ac:dyDescent="0.25"/>
    <row r="43049" x14ac:dyDescent="0.25"/>
    <row r="43050" x14ac:dyDescent="0.25"/>
    <row r="43051" x14ac:dyDescent="0.25"/>
    <row r="43052" x14ac:dyDescent="0.25"/>
    <row r="43053" x14ac:dyDescent="0.25"/>
    <row r="43054" x14ac:dyDescent="0.25"/>
    <row r="43055" x14ac:dyDescent="0.25"/>
    <row r="43056" x14ac:dyDescent="0.25"/>
    <row r="43057" x14ac:dyDescent="0.25"/>
    <row r="43058" x14ac:dyDescent="0.25"/>
    <row r="43059" x14ac:dyDescent="0.25"/>
    <row r="43060" x14ac:dyDescent="0.25"/>
    <row r="43061" x14ac:dyDescent="0.25"/>
    <row r="43062" x14ac:dyDescent="0.25"/>
    <row r="43063" x14ac:dyDescent="0.25"/>
    <row r="43064" x14ac:dyDescent="0.25"/>
    <row r="43065" x14ac:dyDescent="0.25"/>
    <row r="43066" x14ac:dyDescent="0.25"/>
    <row r="43067" x14ac:dyDescent="0.25"/>
    <row r="43068" x14ac:dyDescent="0.25"/>
    <row r="43069" x14ac:dyDescent="0.25"/>
    <row r="43070" x14ac:dyDescent="0.25"/>
    <row r="43071" x14ac:dyDescent="0.25"/>
    <row r="43072" x14ac:dyDescent="0.25"/>
    <row r="43073" x14ac:dyDescent="0.25"/>
    <row r="43074" x14ac:dyDescent="0.25"/>
    <row r="43075" x14ac:dyDescent="0.25"/>
    <row r="43076" x14ac:dyDescent="0.25"/>
    <row r="43077" x14ac:dyDescent="0.25"/>
    <row r="43078" x14ac:dyDescent="0.25"/>
    <row r="43079" x14ac:dyDescent="0.25"/>
    <row r="43080" x14ac:dyDescent="0.25"/>
    <row r="43081" x14ac:dyDescent="0.25"/>
    <row r="43082" x14ac:dyDescent="0.25"/>
    <row r="43083" x14ac:dyDescent="0.25"/>
    <row r="43084" x14ac:dyDescent="0.25"/>
    <row r="43085" x14ac:dyDescent="0.25"/>
    <row r="43086" x14ac:dyDescent="0.25"/>
    <row r="43087" x14ac:dyDescent="0.25"/>
    <row r="43088" x14ac:dyDescent="0.25"/>
    <row r="43089" x14ac:dyDescent="0.25"/>
    <row r="43090" x14ac:dyDescent="0.25"/>
    <row r="43091" x14ac:dyDescent="0.25"/>
    <row r="43092" x14ac:dyDescent="0.25"/>
    <row r="43093" x14ac:dyDescent="0.25"/>
    <row r="43094" x14ac:dyDescent="0.25"/>
    <row r="43095" x14ac:dyDescent="0.25"/>
    <row r="43096" x14ac:dyDescent="0.25"/>
    <row r="43097" x14ac:dyDescent="0.25"/>
    <row r="43098" x14ac:dyDescent="0.25"/>
    <row r="43099" x14ac:dyDescent="0.25"/>
    <row r="43100" x14ac:dyDescent="0.25"/>
    <row r="43101" x14ac:dyDescent="0.25"/>
    <row r="43102" x14ac:dyDescent="0.25"/>
    <row r="43103" x14ac:dyDescent="0.25"/>
    <row r="43104" x14ac:dyDescent="0.25"/>
    <row r="43105" x14ac:dyDescent="0.25"/>
    <row r="43106" x14ac:dyDescent="0.25"/>
    <row r="43107" x14ac:dyDescent="0.25"/>
    <row r="43108" x14ac:dyDescent="0.25"/>
    <row r="43109" x14ac:dyDescent="0.25"/>
    <row r="43110" x14ac:dyDescent="0.25"/>
    <row r="43111" x14ac:dyDescent="0.25"/>
    <row r="43112" x14ac:dyDescent="0.25"/>
    <row r="43113" x14ac:dyDescent="0.25"/>
    <row r="43114" x14ac:dyDescent="0.25"/>
    <row r="43115" x14ac:dyDescent="0.25"/>
    <row r="43116" x14ac:dyDescent="0.25"/>
    <row r="43117" x14ac:dyDescent="0.25"/>
    <row r="43118" x14ac:dyDescent="0.25"/>
    <row r="43119" x14ac:dyDescent="0.25"/>
    <row r="43120" x14ac:dyDescent="0.25"/>
    <row r="43121" x14ac:dyDescent="0.25"/>
    <row r="43122" x14ac:dyDescent="0.25"/>
    <row r="43123" x14ac:dyDescent="0.25"/>
    <row r="43124" x14ac:dyDescent="0.25"/>
    <row r="43125" x14ac:dyDescent="0.25"/>
    <row r="43126" x14ac:dyDescent="0.25"/>
    <row r="43127" x14ac:dyDescent="0.25"/>
    <row r="43128" x14ac:dyDescent="0.25"/>
    <row r="43129" x14ac:dyDescent="0.25"/>
    <row r="43130" x14ac:dyDescent="0.25"/>
    <row r="43131" x14ac:dyDescent="0.25"/>
    <row r="43132" x14ac:dyDescent="0.25"/>
    <row r="43133" x14ac:dyDescent="0.25"/>
    <row r="43134" x14ac:dyDescent="0.25"/>
    <row r="43135" x14ac:dyDescent="0.25"/>
    <row r="43136" x14ac:dyDescent="0.25"/>
    <row r="43137" x14ac:dyDescent="0.25"/>
    <row r="43138" x14ac:dyDescent="0.25"/>
    <row r="43139" x14ac:dyDescent="0.25"/>
    <row r="43140" x14ac:dyDescent="0.25"/>
    <row r="43141" x14ac:dyDescent="0.25"/>
    <row r="43142" x14ac:dyDescent="0.25"/>
    <row r="43143" x14ac:dyDescent="0.25"/>
    <row r="43144" x14ac:dyDescent="0.25"/>
    <row r="43145" x14ac:dyDescent="0.25"/>
    <row r="43146" x14ac:dyDescent="0.25"/>
    <row r="43147" x14ac:dyDescent="0.25"/>
    <row r="43148" x14ac:dyDescent="0.25"/>
    <row r="43149" x14ac:dyDescent="0.25"/>
    <row r="43150" x14ac:dyDescent="0.25"/>
    <row r="43151" x14ac:dyDescent="0.25"/>
    <row r="43152" x14ac:dyDescent="0.25"/>
    <row r="43153" x14ac:dyDescent="0.25"/>
    <row r="43154" x14ac:dyDescent="0.25"/>
    <row r="43155" x14ac:dyDescent="0.25"/>
    <row r="43156" x14ac:dyDescent="0.25"/>
    <row r="43157" x14ac:dyDescent="0.25"/>
    <row r="43158" x14ac:dyDescent="0.25"/>
    <row r="43159" x14ac:dyDescent="0.25"/>
    <row r="43160" x14ac:dyDescent="0.25"/>
    <row r="43161" x14ac:dyDescent="0.25"/>
    <row r="43162" x14ac:dyDescent="0.25"/>
    <row r="43163" x14ac:dyDescent="0.25"/>
    <row r="43164" x14ac:dyDescent="0.25"/>
    <row r="43165" x14ac:dyDescent="0.25"/>
    <row r="43166" x14ac:dyDescent="0.25"/>
    <row r="43167" x14ac:dyDescent="0.25"/>
    <row r="43168" x14ac:dyDescent="0.25"/>
    <row r="43169" x14ac:dyDescent="0.25"/>
    <row r="43170" x14ac:dyDescent="0.25"/>
    <row r="43171" x14ac:dyDescent="0.25"/>
    <row r="43172" x14ac:dyDescent="0.25"/>
    <row r="43173" x14ac:dyDescent="0.25"/>
    <row r="43174" x14ac:dyDescent="0.25"/>
    <row r="43175" x14ac:dyDescent="0.25"/>
    <row r="43176" x14ac:dyDescent="0.25"/>
    <row r="43177" x14ac:dyDescent="0.25"/>
    <row r="43178" x14ac:dyDescent="0.25"/>
    <row r="43179" x14ac:dyDescent="0.25"/>
    <row r="43180" x14ac:dyDescent="0.25"/>
    <row r="43181" x14ac:dyDescent="0.25"/>
    <row r="43182" x14ac:dyDescent="0.25"/>
    <row r="43183" x14ac:dyDescent="0.25"/>
    <row r="43184" x14ac:dyDescent="0.25"/>
    <row r="43185" x14ac:dyDescent="0.25"/>
    <row r="43186" x14ac:dyDescent="0.25"/>
    <row r="43187" x14ac:dyDescent="0.25"/>
    <row r="43188" x14ac:dyDescent="0.25"/>
    <row r="43189" x14ac:dyDescent="0.25"/>
    <row r="43190" x14ac:dyDescent="0.25"/>
    <row r="43191" x14ac:dyDescent="0.25"/>
    <row r="43192" x14ac:dyDescent="0.25"/>
    <row r="43193" x14ac:dyDescent="0.25"/>
    <row r="43194" x14ac:dyDescent="0.25"/>
    <row r="43195" x14ac:dyDescent="0.25"/>
    <row r="43196" x14ac:dyDescent="0.25"/>
    <row r="43197" x14ac:dyDescent="0.25"/>
    <row r="43198" x14ac:dyDescent="0.25"/>
    <row r="43199" x14ac:dyDescent="0.25"/>
    <row r="43200" x14ac:dyDescent="0.25"/>
    <row r="43201" x14ac:dyDescent="0.25"/>
    <row r="43202" x14ac:dyDescent="0.25"/>
    <row r="43203" x14ac:dyDescent="0.25"/>
    <row r="43204" x14ac:dyDescent="0.25"/>
    <row r="43205" x14ac:dyDescent="0.25"/>
    <row r="43206" x14ac:dyDescent="0.25"/>
    <row r="43207" x14ac:dyDescent="0.25"/>
    <row r="43208" x14ac:dyDescent="0.25"/>
    <row r="43209" x14ac:dyDescent="0.25"/>
    <row r="43210" x14ac:dyDescent="0.25"/>
    <row r="43211" x14ac:dyDescent="0.25"/>
    <row r="43212" x14ac:dyDescent="0.25"/>
    <row r="43213" x14ac:dyDescent="0.25"/>
    <row r="43214" x14ac:dyDescent="0.25"/>
    <row r="43215" x14ac:dyDescent="0.25"/>
    <row r="43216" x14ac:dyDescent="0.25"/>
    <row r="43217" x14ac:dyDescent="0.25"/>
    <row r="43218" x14ac:dyDescent="0.25"/>
    <row r="43219" x14ac:dyDescent="0.25"/>
    <row r="43220" x14ac:dyDescent="0.25"/>
    <row r="43221" x14ac:dyDescent="0.25"/>
    <row r="43222" x14ac:dyDescent="0.25"/>
    <row r="43223" x14ac:dyDescent="0.25"/>
    <row r="43224" x14ac:dyDescent="0.25"/>
    <row r="43225" x14ac:dyDescent="0.25"/>
    <row r="43226" x14ac:dyDescent="0.25"/>
    <row r="43227" x14ac:dyDescent="0.25"/>
    <row r="43228" x14ac:dyDescent="0.25"/>
    <row r="43229" x14ac:dyDescent="0.25"/>
    <row r="43230" x14ac:dyDescent="0.25"/>
    <row r="43231" x14ac:dyDescent="0.25"/>
    <row r="43232" x14ac:dyDescent="0.25"/>
    <row r="43233" x14ac:dyDescent="0.25"/>
    <row r="43234" x14ac:dyDescent="0.25"/>
    <row r="43235" x14ac:dyDescent="0.25"/>
    <row r="43236" x14ac:dyDescent="0.25"/>
    <row r="43237" x14ac:dyDescent="0.25"/>
    <row r="43238" x14ac:dyDescent="0.25"/>
    <row r="43239" x14ac:dyDescent="0.25"/>
    <row r="43240" x14ac:dyDescent="0.25"/>
    <row r="43241" x14ac:dyDescent="0.25"/>
    <row r="43242" x14ac:dyDescent="0.25"/>
    <row r="43243" x14ac:dyDescent="0.25"/>
    <row r="43244" x14ac:dyDescent="0.25"/>
    <row r="43245" x14ac:dyDescent="0.25"/>
    <row r="43246" x14ac:dyDescent="0.25"/>
    <row r="43247" x14ac:dyDescent="0.25"/>
    <row r="43248" x14ac:dyDescent="0.25"/>
    <row r="43249" x14ac:dyDescent="0.25"/>
    <row r="43250" x14ac:dyDescent="0.25"/>
    <row r="43251" x14ac:dyDescent="0.25"/>
    <row r="43252" x14ac:dyDescent="0.25"/>
    <row r="43253" x14ac:dyDescent="0.25"/>
    <row r="43254" x14ac:dyDescent="0.25"/>
    <row r="43255" x14ac:dyDescent="0.25"/>
    <row r="43256" x14ac:dyDescent="0.25"/>
    <row r="43257" x14ac:dyDescent="0.25"/>
    <row r="43258" x14ac:dyDescent="0.25"/>
    <row r="43259" x14ac:dyDescent="0.25"/>
    <row r="43260" x14ac:dyDescent="0.25"/>
    <row r="43261" x14ac:dyDescent="0.25"/>
    <row r="43262" x14ac:dyDescent="0.25"/>
    <row r="43263" x14ac:dyDescent="0.25"/>
    <row r="43264" x14ac:dyDescent="0.25"/>
    <row r="43265" x14ac:dyDescent="0.25"/>
    <row r="43266" x14ac:dyDescent="0.25"/>
    <row r="43267" x14ac:dyDescent="0.25"/>
    <row r="43268" x14ac:dyDescent="0.25"/>
    <row r="43269" x14ac:dyDescent="0.25"/>
    <row r="43270" x14ac:dyDescent="0.25"/>
    <row r="43271" x14ac:dyDescent="0.25"/>
    <row r="43272" x14ac:dyDescent="0.25"/>
    <row r="43273" x14ac:dyDescent="0.25"/>
    <row r="43274" x14ac:dyDescent="0.25"/>
    <row r="43275" x14ac:dyDescent="0.25"/>
    <row r="43276" x14ac:dyDescent="0.25"/>
    <row r="43277" x14ac:dyDescent="0.25"/>
    <row r="43278" x14ac:dyDescent="0.25"/>
    <row r="43279" x14ac:dyDescent="0.25"/>
    <row r="43280" x14ac:dyDescent="0.25"/>
    <row r="43281" x14ac:dyDescent="0.25"/>
    <row r="43282" x14ac:dyDescent="0.25"/>
    <row r="43283" x14ac:dyDescent="0.25"/>
    <row r="43284" x14ac:dyDescent="0.25"/>
    <row r="43285" x14ac:dyDescent="0.25"/>
    <row r="43286" x14ac:dyDescent="0.25"/>
    <row r="43287" x14ac:dyDescent="0.25"/>
    <row r="43288" x14ac:dyDescent="0.25"/>
    <row r="43289" x14ac:dyDescent="0.25"/>
    <row r="43290" x14ac:dyDescent="0.25"/>
    <row r="43291" x14ac:dyDescent="0.25"/>
    <row r="43292" x14ac:dyDescent="0.25"/>
    <row r="43293" x14ac:dyDescent="0.25"/>
    <row r="43294" x14ac:dyDescent="0.25"/>
    <row r="43295" x14ac:dyDescent="0.25"/>
    <row r="43296" x14ac:dyDescent="0.25"/>
    <row r="43297" x14ac:dyDescent="0.25"/>
    <row r="43298" x14ac:dyDescent="0.25"/>
    <row r="43299" x14ac:dyDescent="0.25"/>
    <row r="43300" x14ac:dyDescent="0.25"/>
    <row r="43301" x14ac:dyDescent="0.25"/>
    <row r="43302" x14ac:dyDescent="0.25"/>
    <row r="43303" x14ac:dyDescent="0.25"/>
    <row r="43304" x14ac:dyDescent="0.25"/>
    <row r="43305" x14ac:dyDescent="0.25"/>
    <row r="43306" x14ac:dyDescent="0.25"/>
    <row r="43307" x14ac:dyDescent="0.25"/>
    <row r="43308" x14ac:dyDescent="0.25"/>
    <row r="43309" x14ac:dyDescent="0.25"/>
    <row r="43310" x14ac:dyDescent="0.25"/>
    <row r="43311" x14ac:dyDescent="0.25"/>
    <row r="43312" x14ac:dyDescent="0.25"/>
    <row r="43313" x14ac:dyDescent="0.25"/>
    <row r="43314" x14ac:dyDescent="0.25"/>
    <row r="43315" x14ac:dyDescent="0.25"/>
    <row r="43316" x14ac:dyDescent="0.25"/>
    <row r="43317" x14ac:dyDescent="0.25"/>
    <row r="43318" x14ac:dyDescent="0.25"/>
    <row r="43319" x14ac:dyDescent="0.25"/>
    <row r="43320" x14ac:dyDescent="0.25"/>
    <row r="43321" x14ac:dyDescent="0.25"/>
    <row r="43322" x14ac:dyDescent="0.25"/>
    <row r="43323" x14ac:dyDescent="0.25"/>
    <row r="43324" x14ac:dyDescent="0.25"/>
    <row r="43325" x14ac:dyDescent="0.25"/>
    <row r="43326" x14ac:dyDescent="0.25"/>
    <row r="43327" x14ac:dyDescent="0.25"/>
    <row r="43328" x14ac:dyDescent="0.25"/>
    <row r="43329" x14ac:dyDescent="0.25"/>
    <row r="43330" x14ac:dyDescent="0.25"/>
    <row r="43331" x14ac:dyDescent="0.25"/>
    <row r="43332" x14ac:dyDescent="0.25"/>
    <row r="43333" x14ac:dyDescent="0.25"/>
    <row r="43334" x14ac:dyDescent="0.25"/>
    <row r="43335" x14ac:dyDescent="0.25"/>
    <row r="43336" x14ac:dyDescent="0.25"/>
    <row r="43337" x14ac:dyDescent="0.25"/>
    <row r="43338" x14ac:dyDescent="0.25"/>
    <row r="43339" x14ac:dyDescent="0.25"/>
    <row r="43340" x14ac:dyDescent="0.25"/>
    <row r="43341" x14ac:dyDescent="0.25"/>
    <row r="43342" x14ac:dyDescent="0.25"/>
    <row r="43343" x14ac:dyDescent="0.25"/>
    <row r="43344" x14ac:dyDescent="0.25"/>
    <row r="43345" x14ac:dyDescent="0.25"/>
    <row r="43346" x14ac:dyDescent="0.25"/>
    <row r="43347" x14ac:dyDescent="0.25"/>
    <row r="43348" x14ac:dyDescent="0.25"/>
    <row r="43349" x14ac:dyDescent="0.25"/>
    <row r="43350" x14ac:dyDescent="0.25"/>
    <row r="43351" x14ac:dyDescent="0.25"/>
    <row r="43352" x14ac:dyDescent="0.25"/>
    <row r="43353" x14ac:dyDescent="0.25"/>
    <row r="43354" x14ac:dyDescent="0.25"/>
    <row r="43355" x14ac:dyDescent="0.25"/>
    <row r="43356" x14ac:dyDescent="0.25"/>
    <row r="43357" x14ac:dyDescent="0.25"/>
    <row r="43358" x14ac:dyDescent="0.25"/>
    <row r="43359" x14ac:dyDescent="0.25"/>
    <row r="43360" x14ac:dyDescent="0.25"/>
    <row r="43361" x14ac:dyDescent="0.25"/>
    <row r="43362" x14ac:dyDescent="0.25"/>
    <row r="43363" x14ac:dyDescent="0.25"/>
    <row r="43364" x14ac:dyDescent="0.25"/>
    <row r="43365" x14ac:dyDescent="0.25"/>
    <row r="43366" x14ac:dyDescent="0.25"/>
    <row r="43367" x14ac:dyDescent="0.25"/>
    <row r="43368" x14ac:dyDescent="0.25"/>
    <row r="43369" x14ac:dyDescent="0.25"/>
    <row r="43370" x14ac:dyDescent="0.25"/>
    <row r="43371" x14ac:dyDescent="0.25"/>
    <row r="43372" x14ac:dyDescent="0.25"/>
    <row r="43373" x14ac:dyDescent="0.25"/>
    <row r="43374" x14ac:dyDescent="0.25"/>
    <row r="43375" x14ac:dyDescent="0.25"/>
    <row r="43376" x14ac:dyDescent="0.25"/>
    <row r="43377" x14ac:dyDescent="0.25"/>
    <row r="43378" x14ac:dyDescent="0.25"/>
    <row r="43379" x14ac:dyDescent="0.25"/>
    <row r="43380" x14ac:dyDescent="0.25"/>
    <row r="43381" x14ac:dyDescent="0.25"/>
    <row r="43382" x14ac:dyDescent="0.25"/>
    <row r="43383" x14ac:dyDescent="0.25"/>
    <row r="43384" x14ac:dyDescent="0.25"/>
    <row r="43385" x14ac:dyDescent="0.25"/>
    <row r="43386" x14ac:dyDescent="0.25"/>
    <row r="43387" x14ac:dyDescent="0.25"/>
    <row r="43388" x14ac:dyDescent="0.25"/>
    <row r="43389" x14ac:dyDescent="0.25"/>
    <row r="43390" x14ac:dyDescent="0.25"/>
    <row r="43391" x14ac:dyDescent="0.25"/>
    <row r="43392" x14ac:dyDescent="0.25"/>
    <row r="43393" x14ac:dyDescent="0.25"/>
    <row r="43394" x14ac:dyDescent="0.25"/>
    <row r="43395" x14ac:dyDescent="0.25"/>
    <row r="43396" x14ac:dyDescent="0.25"/>
    <row r="43397" x14ac:dyDescent="0.25"/>
    <row r="43398" x14ac:dyDescent="0.25"/>
    <row r="43399" x14ac:dyDescent="0.25"/>
    <row r="43400" x14ac:dyDescent="0.25"/>
    <row r="43401" x14ac:dyDescent="0.25"/>
    <row r="43402" x14ac:dyDescent="0.25"/>
    <row r="43403" x14ac:dyDescent="0.25"/>
    <row r="43404" x14ac:dyDescent="0.25"/>
    <row r="43405" x14ac:dyDescent="0.25"/>
    <row r="43406" x14ac:dyDescent="0.25"/>
    <row r="43407" x14ac:dyDescent="0.25"/>
    <row r="43408" x14ac:dyDescent="0.25"/>
    <row r="43409" x14ac:dyDescent="0.25"/>
    <row r="43410" x14ac:dyDescent="0.25"/>
    <row r="43411" x14ac:dyDescent="0.25"/>
    <row r="43412" x14ac:dyDescent="0.25"/>
    <row r="43413" x14ac:dyDescent="0.25"/>
    <row r="43414" x14ac:dyDescent="0.25"/>
    <row r="43415" x14ac:dyDescent="0.25"/>
    <row r="43416" x14ac:dyDescent="0.25"/>
    <row r="43417" x14ac:dyDescent="0.25"/>
    <row r="43418" x14ac:dyDescent="0.25"/>
    <row r="43419" x14ac:dyDescent="0.25"/>
    <row r="43420" x14ac:dyDescent="0.25"/>
    <row r="43421" x14ac:dyDescent="0.25"/>
    <row r="43422" x14ac:dyDescent="0.25"/>
    <row r="43423" x14ac:dyDescent="0.25"/>
    <row r="43424" x14ac:dyDescent="0.25"/>
    <row r="43425" x14ac:dyDescent="0.25"/>
    <row r="43426" x14ac:dyDescent="0.25"/>
    <row r="43427" x14ac:dyDescent="0.25"/>
    <row r="43428" x14ac:dyDescent="0.25"/>
    <row r="43429" x14ac:dyDescent="0.25"/>
    <row r="43430" x14ac:dyDescent="0.25"/>
    <row r="43431" x14ac:dyDescent="0.25"/>
    <row r="43432" x14ac:dyDescent="0.25"/>
    <row r="43433" x14ac:dyDescent="0.25"/>
    <row r="43434" x14ac:dyDescent="0.25"/>
    <row r="43435" x14ac:dyDescent="0.25"/>
    <row r="43436" x14ac:dyDescent="0.25"/>
    <row r="43437" x14ac:dyDescent="0.25"/>
    <row r="43438" x14ac:dyDescent="0.25"/>
    <row r="43439" x14ac:dyDescent="0.25"/>
    <row r="43440" x14ac:dyDescent="0.25"/>
    <row r="43441" x14ac:dyDescent="0.25"/>
    <row r="43442" x14ac:dyDescent="0.25"/>
    <row r="43443" x14ac:dyDescent="0.25"/>
    <row r="43444" x14ac:dyDescent="0.25"/>
    <row r="43445" x14ac:dyDescent="0.25"/>
    <row r="43446" x14ac:dyDescent="0.25"/>
    <row r="43447" x14ac:dyDescent="0.25"/>
    <row r="43448" x14ac:dyDescent="0.25"/>
    <row r="43449" x14ac:dyDescent="0.25"/>
    <row r="43450" x14ac:dyDescent="0.25"/>
    <row r="43451" x14ac:dyDescent="0.25"/>
    <row r="43452" x14ac:dyDescent="0.25"/>
    <row r="43453" x14ac:dyDescent="0.25"/>
    <row r="43454" x14ac:dyDescent="0.25"/>
    <row r="43455" x14ac:dyDescent="0.25"/>
    <row r="43456" x14ac:dyDescent="0.25"/>
    <row r="43457" x14ac:dyDescent="0.25"/>
    <row r="43458" x14ac:dyDescent="0.25"/>
    <row r="43459" x14ac:dyDescent="0.25"/>
    <row r="43460" x14ac:dyDescent="0.25"/>
    <row r="43461" x14ac:dyDescent="0.25"/>
    <row r="43462" x14ac:dyDescent="0.25"/>
    <row r="43463" x14ac:dyDescent="0.25"/>
    <row r="43464" x14ac:dyDescent="0.25"/>
    <row r="43465" x14ac:dyDescent="0.25"/>
    <row r="43466" x14ac:dyDescent="0.25"/>
    <row r="43467" x14ac:dyDescent="0.25"/>
    <row r="43468" x14ac:dyDescent="0.25"/>
    <row r="43469" x14ac:dyDescent="0.25"/>
    <row r="43470" x14ac:dyDescent="0.25"/>
    <row r="43471" x14ac:dyDescent="0.25"/>
    <row r="43472" x14ac:dyDescent="0.25"/>
    <row r="43473" x14ac:dyDescent="0.25"/>
    <row r="43474" x14ac:dyDescent="0.25"/>
    <row r="43475" x14ac:dyDescent="0.25"/>
    <row r="43476" x14ac:dyDescent="0.25"/>
    <row r="43477" x14ac:dyDescent="0.25"/>
    <row r="43478" x14ac:dyDescent="0.25"/>
    <row r="43479" x14ac:dyDescent="0.25"/>
    <row r="43480" x14ac:dyDescent="0.25"/>
    <row r="43481" x14ac:dyDescent="0.25"/>
    <row r="43482" x14ac:dyDescent="0.25"/>
    <row r="43483" x14ac:dyDescent="0.25"/>
    <row r="43484" x14ac:dyDescent="0.25"/>
    <row r="43485" x14ac:dyDescent="0.25"/>
    <row r="43486" x14ac:dyDescent="0.25"/>
    <row r="43487" x14ac:dyDescent="0.25"/>
    <row r="43488" x14ac:dyDescent="0.25"/>
    <row r="43489" x14ac:dyDescent="0.25"/>
    <row r="43490" x14ac:dyDescent="0.25"/>
    <row r="43491" x14ac:dyDescent="0.25"/>
    <row r="43492" x14ac:dyDescent="0.25"/>
    <row r="43493" x14ac:dyDescent="0.25"/>
    <row r="43494" x14ac:dyDescent="0.25"/>
    <row r="43495" x14ac:dyDescent="0.25"/>
    <row r="43496" x14ac:dyDescent="0.25"/>
    <row r="43497" x14ac:dyDescent="0.25"/>
    <row r="43498" x14ac:dyDescent="0.25"/>
    <row r="43499" x14ac:dyDescent="0.25"/>
    <row r="43500" x14ac:dyDescent="0.25"/>
    <row r="43501" x14ac:dyDescent="0.25"/>
    <row r="43502" x14ac:dyDescent="0.25"/>
    <row r="43503" x14ac:dyDescent="0.25"/>
    <row r="43504" x14ac:dyDescent="0.25"/>
    <row r="43505" x14ac:dyDescent="0.25"/>
    <row r="43506" x14ac:dyDescent="0.25"/>
    <row r="43507" x14ac:dyDescent="0.25"/>
    <row r="43508" x14ac:dyDescent="0.25"/>
    <row r="43509" x14ac:dyDescent="0.25"/>
    <row r="43510" x14ac:dyDescent="0.25"/>
    <row r="43511" x14ac:dyDescent="0.25"/>
    <row r="43512" x14ac:dyDescent="0.25"/>
    <row r="43513" x14ac:dyDescent="0.25"/>
    <row r="43514" x14ac:dyDescent="0.25"/>
    <row r="43515" x14ac:dyDescent="0.25"/>
    <row r="43516" x14ac:dyDescent="0.25"/>
    <row r="43517" x14ac:dyDescent="0.25"/>
    <row r="43518" x14ac:dyDescent="0.25"/>
    <row r="43519" x14ac:dyDescent="0.25"/>
    <row r="43520" x14ac:dyDescent="0.25"/>
    <row r="43521" x14ac:dyDescent="0.25"/>
    <row r="43522" x14ac:dyDescent="0.25"/>
    <row r="43523" x14ac:dyDescent="0.25"/>
    <row r="43524" x14ac:dyDescent="0.25"/>
    <row r="43525" x14ac:dyDescent="0.25"/>
    <row r="43526" x14ac:dyDescent="0.25"/>
    <row r="43527" x14ac:dyDescent="0.25"/>
    <row r="43528" x14ac:dyDescent="0.25"/>
    <row r="43529" x14ac:dyDescent="0.25"/>
    <row r="43530" x14ac:dyDescent="0.25"/>
    <row r="43531" x14ac:dyDescent="0.25"/>
    <row r="43532" x14ac:dyDescent="0.25"/>
    <row r="43533" x14ac:dyDescent="0.25"/>
    <row r="43534" x14ac:dyDescent="0.25"/>
    <row r="43535" x14ac:dyDescent="0.25"/>
    <row r="43536" x14ac:dyDescent="0.25"/>
    <row r="43537" x14ac:dyDescent="0.25"/>
    <row r="43538" x14ac:dyDescent="0.25"/>
    <row r="43539" x14ac:dyDescent="0.25"/>
    <row r="43540" x14ac:dyDescent="0.25"/>
    <row r="43541" x14ac:dyDescent="0.25"/>
    <row r="43542" x14ac:dyDescent="0.25"/>
    <row r="43543" x14ac:dyDescent="0.25"/>
    <row r="43544" x14ac:dyDescent="0.25"/>
    <row r="43545" x14ac:dyDescent="0.25"/>
    <row r="43546" x14ac:dyDescent="0.25"/>
    <row r="43547" x14ac:dyDescent="0.25"/>
    <row r="43548" x14ac:dyDescent="0.25"/>
    <row r="43549" x14ac:dyDescent="0.25"/>
    <row r="43550" x14ac:dyDescent="0.25"/>
    <row r="43551" x14ac:dyDescent="0.25"/>
    <row r="43552" x14ac:dyDescent="0.25"/>
    <row r="43553" x14ac:dyDescent="0.25"/>
    <row r="43554" x14ac:dyDescent="0.25"/>
    <row r="43555" x14ac:dyDescent="0.25"/>
    <row r="43556" x14ac:dyDescent="0.25"/>
    <row r="43557" x14ac:dyDescent="0.25"/>
    <row r="43558" x14ac:dyDescent="0.25"/>
    <row r="43559" x14ac:dyDescent="0.25"/>
    <row r="43560" x14ac:dyDescent="0.25"/>
    <row r="43561" x14ac:dyDescent="0.25"/>
    <row r="43562" x14ac:dyDescent="0.25"/>
    <row r="43563" x14ac:dyDescent="0.25"/>
    <row r="43564" x14ac:dyDescent="0.25"/>
    <row r="43565" x14ac:dyDescent="0.25"/>
    <row r="43566" x14ac:dyDescent="0.25"/>
    <row r="43567" x14ac:dyDescent="0.25"/>
    <row r="43568" x14ac:dyDescent="0.25"/>
    <row r="43569" x14ac:dyDescent="0.25"/>
    <row r="43570" x14ac:dyDescent="0.25"/>
    <row r="43571" x14ac:dyDescent="0.25"/>
    <row r="43572" x14ac:dyDescent="0.25"/>
    <row r="43573" x14ac:dyDescent="0.25"/>
    <row r="43574" x14ac:dyDescent="0.25"/>
    <row r="43575" x14ac:dyDescent="0.25"/>
    <row r="43576" x14ac:dyDescent="0.25"/>
    <row r="43577" x14ac:dyDescent="0.25"/>
    <row r="43578" x14ac:dyDescent="0.25"/>
    <row r="43579" x14ac:dyDescent="0.25"/>
    <row r="43580" x14ac:dyDescent="0.25"/>
    <row r="43581" x14ac:dyDescent="0.25"/>
    <row r="43582" x14ac:dyDescent="0.25"/>
    <row r="43583" x14ac:dyDescent="0.25"/>
    <row r="43584" x14ac:dyDescent="0.25"/>
    <row r="43585" x14ac:dyDescent="0.25"/>
    <row r="43586" x14ac:dyDescent="0.25"/>
    <row r="43587" x14ac:dyDescent="0.25"/>
    <row r="43588" x14ac:dyDescent="0.25"/>
    <row r="43589" x14ac:dyDescent="0.25"/>
    <row r="43590" x14ac:dyDescent="0.25"/>
    <row r="43591" x14ac:dyDescent="0.25"/>
    <row r="43592" x14ac:dyDescent="0.25"/>
    <row r="43593" x14ac:dyDescent="0.25"/>
    <row r="43594" x14ac:dyDescent="0.25"/>
    <row r="43595" x14ac:dyDescent="0.25"/>
    <row r="43596" x14ac:dyDescent="0.25"/>
    <row r="43597" x14ac:dyDescent="0.25"/>
    <row r="43598" x14ac:dyDescent="0.25"/>
    <row r="43599" x14ac:dyDescent="0.25"/>
    <row r="43600" x14ac:dyDescent="0.25"/>
    <row r="43601" x14ac:dyDescent="0.25"/>
    <row r="43602" x14ac:dyDescent="0.25"/>
    <row r="43603" x14ac:dyDescent="0.25"/>
    <row r="43604" x14ac:dyDescent="0.25"/>
    <row r="43605" x14ac:dyDescent="0.25"/>
    <row r="43606" x14ac:dyDescent="0.25"/>
    <row r="43607" x14ac:dyDescent="0.25"/>
    <row r="43608" x14ac:dyDescent="0.25"/>
    <row r="43609" x14ac:dyDescent="0.25"/>
    <row r="43610" x14ac:dyDescent="0.25"/>
    <row r="43611" x14ac:dyDescent="0.25"/>
    <row r="43612" x14ac:dyDescent="0.25"/>
    <row r="43613" x14ac:dyDescent="0.25"/>
    <row r="43614" x14ac:dyDescent="0.25"/>
    <row r="43615" x14ac:dyDescent="0.25"/>
    <row r="43616" x14ac:dyDescent="0.25"/>
    <row r="43617" x14ac:dyDescent="0.25"/>
    <row r="43618" x14ac:dyDescent="0.25"/>
    <row r="43619" x14ac:dyDescent="0.25"/>
    <row r="43620" x14ac:dyDescent="0.25"/>
    <row r="43621" x14ac:dyDescent="0.25"/>
    <row r="43622" x14ac:dyDescent="0.25"/>
    <row r="43623" x14ac:dyDescent="0.25"/>
    <row r="43624" x14ac:dyDescent="0.25"/>
    <row r="43625" x14ac:dyDescent="0.25"/>
    <row r="43626" x14ac:dyDescent="0.25"/>
    <row r="43627" x14ac:dyDescent="0.25"/>
    <row r="43628" x14ac:dyDescent="0.25"/>
    <row r="43629" x14ac:dyDescent="0.25"/>
    <row r="43630" x14ac:dyDescent="0.25"/>
    <row r="43631" x14ac:dyDescent="0.25"/>
    <row r="43632" x14ac:dyDescent="0.25"/>
    <row r="43633" x14ac:dyDescent="0.25"/>
    <row r="43634" x14ac:dyDescent="0.25"/>
    <row r="43635" x14ac:dyDescent="0.25"/>
    <row r="43636" x14ac:dyDescent="0.25"/>
    <row r="43637" x14ac:dyDescent="0.25"/>
    <row r="43638" x14ac:dyDescent="0.25"/>
    <row r="43639" x14ac:dyDescent="0.25"/>
    <row r="43640" x14ac:dyDescent="0.25"/>
    <row r="43641" x14ac:dyDescent="0.25"/>
    <row r="43642" x14ac:dyDescent="0.25"/>
    <row r="43643" x14ac:dyDescent="0.25"/>
    <row r="43644" x14ac:dyDescent="0.25"/>
    <row r="43645" x14ac:dyDescent="0.25"/>
    <row r="43646" x14ac:dyDescent="0.25"/>
    <row r="43647" x14ac:dyDescent="0.25"/>
    <row r="43648" x14ac:dyDescent="0.25"/>
    <row r="43649" x14ac:dyDescent="0.25"/>
    <row r="43650" x14ac:dyDescent="0.25"/>
    <row r="43651" x14ac:dyDescent="0.25"/>
    <row r="43652" x14ac:dyDescent="0.25"/>
    <row r="43653" x14ac:dyDescent="0.25"/>
    <row r="43654" x14ac:dyDescent="0.25"/>
    <row r="43655" x14ac:dyDescent="0.25"/>
    <row r="43656" x14ac:dyDescent="0.25"/>
    <row r="43657" x14ac:dyDescent="0.25"/>
    <row r="43658" x14ac:dyDescent="0.25"/>
    <row r="43659" x14ac:dyDescent="0.25"/>
    <row r="43660" x14ac:dyDescent="0.25"/>
    <row r="43661" x14ac:dyDescent="0.25"/>
    <row r="43662" x14ac:dyDescent="0.25"/>
    <row r="43663" x14ac:dyDescent="0.25"/>
    <row r="43664" x14ac:dyDescent="0.25"/>
    <row r="43665" x14ac:dyDescent="0.25"/>
    <row r="43666" x14ac:dyDescent="0.25"/>
    <row r="43667" x14ac:dyDescent="0.25"/>
    <row r="43668" x14ac:dyDescent="0.25"/>
    <row r="43669" x14ac:dyDescent="0.25"/>
    <row r="43670" x14ac:dyDescent="0.25"/>
    <row r="43671" x14ac:dyDescent="0.25"/>
    <row r="43672" x14ac:dyDescent="0.25"/>
    <row r="43673" x14ac:dyDescent="0.25"/>
    <row r="43674" x14ac:dyDescent="0.25"/>
    <row r="43675" x14ac:dyDescent="0.25"/>
    <row r="43676" x14ac:dyDescent="0.25"/>
    <row r="43677" x14ac:dyDescent="0.25"/>
    <row r="43678" x14ac:dyDescent="0.25"/>
    <row r="43679" x14ac:dyDescent="0.25"/>
    <row r="43680" x14ac:dyDescent="0.25"/>
    <row r="43681" x14ac:dyDescent="0.25"/>
    <row r="43682" x14ac:dyDescent="0.25"/>
    <row r="43683" x14ac:dyDescent="0.25"/>
    <row r="43684" x14ac:dyDescent="0.25"/>
    <row r="43685" x14ac:dyDescent="0.25"/>
    <row r="43686" x14ac:dyDescent="0.25"/>
    <row r="43687" x14ac:dyDescent="0.25"/>
    <row r="43688" x14ac:dyDescent="0.25"/>
    <row r="43689" x14ac:dyDescent="0.25"/>
    <row r="43690" x14ac:dyDescent="0.25"/>
    <row r="43691" x14ac:dyDescent="0.25"/>
    <row r="43692" x14ac:dyDescent="0.25"/>
    <row r="43693" x14ac:dyDescent="0.25"/>
    <row r="43694" x14ac:dyDescent="0.25"/>
    <row r="43695" x14ac:dyDescent="0.25"/>
    <row r="43696" x14ac:dyDescent="0.25"/>
    <row r="43697" x14ac:dyDescent="0.25"/>
    <row r="43698" x14ac:dyDescent="0.25"/>
    <row r="43699" x14ac:dyDescent="0.25"/>
    <row r="43700" x14ac:dyDescent="0.25"/>
    <row r="43701" x14ac:dyDescent="0.25"/>
    <row r="43702" x14ac:dyDescent="0.25"/>
    <row r="43703" x14ac:dyDescent="0.25"/>
    <row r="43704" x14ac:dyDescent="0.25"/>
    <row r="43705" x14ac:dyDescent="0.25"/>
    <row r="43706" x14ac:dyDescent="0.25"/>
    <row r="43707" x14ac:dyDescent="0.25"/>
    <row r="43708" x14ac:dyDescent="0.25"/>
    <row r="43709" x14ac:dyDescent="0.25"/>
    <row r="43710" x14ac:dyDescent="0.25"/>
    <row r="43711" x14ac:dyDescent="0.25"/>
    <row r="43712" x14ac:dyDescent="0.25"/>
    <row r="43713" x14ac:dyDescent="0.25"/>
    <row r="43714" x14ac:dyDescent="0.25"/>
    <row r="43715" x14ac:dyDescent="0.25"/>
    <row r="43716" x14ac:dyDescent="0.25"/>
    <row r="43717" x14ac:dyDescent="0.25"/>
    <row r="43718" x14ac:dyDescent="0.25"/>
    <row r="43719" x14ac:dyDescent="0.25"/>
    <row r="43720" x14ac:dyDescent="0.25"/>
    <row r="43721" x14ac:dyDescent="0.25"/>
    <row r="43722" x14ac:dyDescent="0.25"/>
    <row r="43723" x14ac:dyDescent="0.25"/>
    <row r="43724" x14ac:dyDescent="0.25"/>
    <row r="43725" x14ac:dyDescent="0.25"/>
    <row r="43726" x14ac:dyDescent="0.25"/>
    <row r="43727" x14ac:dyDescent="0.25"/>
    <row r="43728" x14ac:dyDescent="0.25"/>
    <row r="43729" x14ac:dyDescent="0.25"/>
    <row r="43730" x14ac:dyDescent="0.25"/>
    <row r="43731" x14ac:dyDescent="0.25"/>
    <row r="43732" x14ac:dyDescent="0.25"/>
    <row r="43733" x14ac:dyDescent="0.25"/>
    <row r="43734" x14ac:dyDescent="0.25"/>
    <row r="43735" x14ac:dyDescent="0.25"/>
    <row r="43736" x14ac:dyDescent="0.25"/>
    <row r="43737" x14ac:dyDescent="0.25"/>
    <row r="43738" x14ac:dyDescent="0.25"/>
    <row r="43739" x14ac:dyDescent="0.25"/>
    <row r="43740" x14ac:dyDescent="0.25"/>
    <row r="43741" x14ac:dyDescent="0.25"/>
    <row r="43742" x14ac:dyDescent="0.25"/>
    <row r="43743" x14ac:dyDescent="0.25"/>
    <row r="43744" x14ac:dyDescent="0.25"/>
    <row r="43745" x14ac:dyDescent="0.25"/>
    <row r="43746" x14ac:dyDescent="0.25"/>
    <row r="43747" x14ac:dyDescent="0.25"/>
    <row r="43748" x14ac:dyDescent="0.25"/>
    <row r="43749" x14ac:dyDescent="0.25"/>
    <row r="43750" x14ac:dyDescent="0.25"/>
    <row r="43751" x14ac:dyDescent="0.25"/>
    <row r="43752" x14ac:dyDescent="0.25"/>
    <row r="43753" x14ac:dyDescent="0.25"/>
    <row r="43754" x14ac:dyDescent="0.25"/>
    <row r="43755" x14ac:dyDescent="0.25"/>
    <row r="43756" x14ac:dyDescent="0.25"/>
    <row r="43757" x14ac:dyDescent="0.25"/>
    <row r="43758" x14ac:dyDescent="0.25"/>
    <row r="43759" x14ac:dyDescent="0.25"/>
    <row r="43760" x14ac:dyDescent="0.25"/>
    <row r="43761" x14ac:dyDescent="0.25"/>
    <row r="43762" x14ac:dyDescent="0.25"/>
    <row r="43763" x14ac:dyDescent="0.25"/>
    <row r="43764" x14ac:dyDescent="0.25"/>
    <row r="43765" x14ac:dyDescent="0.25"/>
    <row r="43766" x14ac:dyDescent="0.25"/>
    <row r="43767" x14ac:dyDescent="0.25"/>
    <row r="43768" x14ac:dyDescent="0.25"/>
    <row r="43769" x14ac:dyDescent="0.25"/>
    <row r="43770" x14ac:dyDescent="0.25"/>
    <row r="43771" x14ac:dyDescent="0.25"/>
    <row r="43772" x14ac:dyDescent="0.25"/>
    <row r="43773" x14ac:dyDescent="0.25"/>
    <row r="43774" x14ac:dyDescent="0.25"/>
    <row r="43775" x14ac:dyDescent="0.25"/>
    <row r="43776" x14ac:dyDescent="0.25"/>
    <row r="43777" x14ac:dyDescent="0.25"/>
    <row r="43778" x14ac:dyDescent="0.25"/>
    <row r="43779" x14ac:dyDescent="0.25"/>
    <row r="43780" x14ac:dyDescent="0.25"/>
    <row r="43781" x14ac:dyDescent="0.25"/>
    <row r="43782" x14ac:dyDescent="0.25"/>
    <row r="43783" x14ac:dyDescent="0.25"/>
    <row r="43784" x14ac:dyDescent="0.25"/>
    <row r="43785" x14ac:dyDescent="0.25"/>
    <row r="43786" x14ac:dyDescent="0.25"/>
    <row r="43787" x14ac:dyDescent="0.25"/>
    <row r="43788" x14ac:dyDescent="0.25"/>
    <row r="43789" x14ac:dyDescent="0.25"/>
    <row r="43790" x14ac:dyDescent="0.25"/>
    <row r="43791" x14ac:dyDescent="0.25"/>
    <row r="43792" x14ac:dyDescent="0.25"/>
    <row r="43793" x14ac:dyDescent="0.25"/>
    <row r="43794" x14ac:dyDescent="0.25"/>
    <row r="43795" x14ac:dyDescent="0.25"/>
    <row r="43796" x14ac:dyDescent="0.25"/>
    <row r="43797" x14ac:dyDescent="0.25"/>
    <row r="43798" x14ac:dyDescent="0.25"/>
    <row r="43799" x14ac:dyDescent="0.25"/>
    <row r="43800" x14ac:dyDescent="0.25"/>
    <row r="43801" x14ac:dyDescent="0.25"/>
    <row r="43802" x14ac:dyDescent="0.25"/>
    <row r="43803" x14ac:dyDescent="0.25"/>
    <row r="43804" x14ac:dyDescent="0.25"/>
    <row r="43805" x14ac:dyDescent="0.25"/>
    <row r="43806" x14ac:dyDescent="0.25"/>
    <row r="43807" x14ac:dyDescent="0.25"/>
    <row r="43808" x14ac:dyDescent="0.25"/>
    <row r="43809" x14ac:dyDescent="0.25"/>
    <row r="43810" x14ac:dyDescent="0.25"/>
    <row r="43811" x14ac:dyDescent="0.25"/>
    <row r="43812" x14ac:dyDescent="0.25"/>
    <row r="43813" x14ac:dyDescent="0.25"/>
    <row r="43814" x14ac:dyDescent="0.25"/>
    <row r="43815" x14ac:dyDescent="0.25"/>
    <row r="43816" x14ac:dyDescent="0.25"/>
    <row r="43817" x14ac:dyDescent="0.25"/>
    <row r="43818" x14ac:dyDescent="0.25"/>
    <row r="43819" x14ac:dyDescent="0.25"/>
    <row r="43820" x14ac:dyDescent="0.25"/>
    <row r="43821" x14ac:dyDescent="0.25"/>
    <row r="43822" x14ac:dyDescent="0.25"/>
    <row r="43823" x14ac:dyDescent="0.25"/>
    <row r="43824" x14ac:dyDescent="0.25"/>
    <row r="43825" x14ac:dyDescent="0.25"/>
    <row r="43826" x14ac:dyDescent="0.25"/>
    <row r="43827" x14ac:dyDescent="0.25"/>
    <row r="43828" x14ac:dyDescent="0.25"/>
    <row r="43829" x14ac:dyDescent="0.25"/>
    <row r="43830" x14ac:dyDescent="0.25"/>
    <row r="43831" x14ac:dyDescent="0.25"/>
    <row r="43832" x14ac:dyDescent="0.25"/>
    <row r="43833" x14ac:dyDescent="0.25"/>
    <row r="43834" x14ac:dyDescent="0.25"/>
    <row r="43835" x14ac:dyDescent="0.25"/>
    <row r="43836" x14ac:dyDescent="0.25"/>
    <row r="43837" x14ac:dyDescent="0.25"/>
    <row r="43838" x14ac:dyDescent="0.25"/>
    <row r="43839" x14ac:dyDescent="0.25"/>
    <row r="43840" x14ac:dyDescent="0.25"/>
    <row r="43841" x14ac:dyDescent="0.25"/>
    <row r="43842" x14ac:dyDescent="0.25"/>
    <row r="43843" x14ac:dyDescent="0.25"/>
    <row r="43844" x14ac:dyDescent="0.25"/>
    <row r="43845" x14ac:dyDescent="0.25"/>
    <row r="43846" x14ac:dyDescent="0.25"/>
    <row r="43847" x14ac:dyDescent="0.25"/>
    <row r="43848" x14ac:dyDescent="0.25"/>
    <row r="43849" x14ac:dyDescent="0.25"/>
    <row r="43850" x14ac:dyDescent="0.25"/>
    <row r="43851" x14ac:dyDescent="0.25"/>
    <row r="43852" x14ac:dyDescent="0.25"/>
    <row r="43853" x14ac:dyDescent="0.25"/>
    <row r="43854" x14ac:dyDescent="0.25"/>
    <row r="43855" x14ac:dyDescent="0.25"/>
    <row r="43856" x14ac:dyDescent="0.25"/>
    <row r="43857" x14ac:dyDescent="0.25"/>
    <row r="43858" x14ac:dyDescent="0.25"/>
    <row r="43859" x14ac:dyDescent="0.25"/>
    <row r="43860" x14ac:dyDescent="0.25"/>
    <row r="43861" x14ac:dyDescent="0.25"/>
    <row r="43862" x14ac:dyDescent="0.25"/>
    <row r="43863" x14ac:dyDescent="0.25"/>
    <row r="43864" x14ac:dyDescent="0.25"/>
    <row r="43865" x14ac:dyDescent="0.25"/>
    <row r="43866" x14ac:dyDescent="0.25"/>
    <row r="43867" x14ac:dyDescent="0.25"/>
    <row r="43868" x14ac:dyDescent="0.25"/>
    <row r="43869" x14ac:dyDescent="0.25"/>
    <row r="43870" x14ac:dyDescent="0.25"/>
    <row r="43871" x14ac:dyDescent="0.25"/>
    <row r="43872" x14ac:dyDescent="0.25"/>
    <row r="43873" x14ac:dyDescent="0.25"/>
    <row r="43874" x14ac:dyDescent="0.25"/>
    <row r="43875" x14ac:dyDescent="0.25"/>
    <row r="43876" x14ac:dyDescent="0.25"/>
    <row r="43877" x14ac:dyDescent="0.25"/>
    <row r="43878" x14ac:dyDescent="0.25"/>
    <row r="43879" x14ac:dyDescent="0.25"/>
    <row r="43880" x14ac:dyDescent="0.25"/>
    <row r="43881" x14ac:dyDescent="0.25"/>
    <row r="43882" x14ac:dyDescent="0.25"/>
    <row r="43883" x14ac:dyDescent="0.25"/>
    <row r="43884" x14ac:dyDescent="0.25"/>
    <row r="43885" x14ac:dyDescent="0.25"/>
    <row r="43886" x14ac:dyDescent="0.25"/>
    <row r="43887" x14ac:dyDescent="0.25"/>
    <row r="43888" x14ac:dyDescent="0.25"/>
    <row r="43889" x14ac:dyDescent="0.25"/>
    <row r="43890" x14ac:dyDescent="0.25"/>
    <row r="43891" x14ac:dyDescent="0.25"/>
    <row r="43892" x14ac:dyDescent="0.25"/>
    <row r="43893" x14ac:dyDescent="0.25"/>
    <row r="43894" x14ac:dyDescent="0.25"/>
    <row r="43895" x14ac:dyDescent="0.25"/>
    <row r="43896" x14ac:dyDescent="0.25"/>
    <row r="43897" x14ac:dyDescent="0.25"/>
    <row r="43898" x14ac:dyDescent="0.25"/>
    <row r="43899" x14ac:dyDescent="0.25"/>
    <row r="43900" x14ac:dyDescent="0.25"/>
    <row r="43901" x14ac:dyDescent="0.25"/>
    <row r="43902" x14ac:dyDescent="0.25"/>
    <row r="43903" x14ac:dyDescent="0.25"/>
    <row r="43904" x14ac:dyDescent="0.25"/>
    <row r="43905" x14ac:dyDescent="0.25"/>
    <row r="43906" x14ac:dyDescent="0.25"/>
    <row r="43907" x14ac:dyDescent="0.25"/>
    <row r="43908" x14ac:dyDescent="0.25"/>
    <row r="43909" x14ac:dyDescent="0.25"/>
    <row r="43910" x14ac:dyDescent="0.25"/>
    <row r="43911" x14ac:dyDescent="0.25"/>
    <row r="43912" x14ac:dyDescent="0.25"/>
    <row r="43913" x14ac:dyDescent="0.25"/>
    <row r="43914" x14ac:dyDescent="0.25"/>
    <row r="43915" x14ac:dyDescent="0.25"/>
    <row r="43916" x14ac:dyDescent="0.25"/>
    <row r="43917" x14ac:dyDescent="0.25"/>
    <row r="43918" x14ac:dyDescent="0.25"/>
    <row r="43919" x14ac:dyDescent="0.25"/>
    <row r="43920" x14ac:dyDescent="0.25"/>
    <row r="43921" x14ac:dyDescent="0.25"/>
    <row r="43922" x14ac:dyDescent="0.25"/>
    <row r="43923" x14ac:dyDescent="0.25"/>
    <row r="43924" x14ac:dyDescent="0.25"/>
    <row r="43925" x14ac:dyDescent="0.25"/>
    <row r="43926" x14ac:dyDescent="0.25"/>
    <row r="43927" x14ac:dyDescent="0.25"/>
    <row r="43928" x14ac:dyDescent="0.25"/>
    <row r="43929" x14ac:dyDescent="0.25"/>
    <row r="43930" x14ac:dyDescent="0.25"/>
    <row r="43931" x14ac:dyDescent="0.25"/>
    <row r="43932" x14ac:dyDescent="0.25"/>
    <row r="43933" x14ac:dyDescent="0.25"/>
    <row r="43934" x14ac:dyDescent="0.25"/>
    <row r="43935" x14ac:dyDescent="0.25"/>
    <row r="43936" x14ac:dyDescent="0.25"/>
    <row r="43937" x14ac:dyDescent="0.25"/>
    <row r="43938" x14ac:dyDescent="0.25"/>
    <row r="43939" x14ac:dyDescent="0.25"/>
    <row r="43940" x14ac:dyDescent="0.25"/>
    <row r="43941" x14ac:dyDescent="0.25"/>
    <row r="43942" x14ac:dyDescent="0.25"/>
    <row r="43943" x14ac:dyDescent="0.25"/>
    <row r="43944" x14ac:dyDescent="0.25"/>
    <row r="43945" x14ac:dyDescent="0.25"/>
    <row r="43946" x14ac:dyDescent="0.25"/>
    <row r="43947" x14ac:dyDescent="0.25"/>
    <row r="43948" x14ac:dyDescent="0.25"/>
    <row r="43949" x14ac:dyDescent="0.25"/>
    <row r="43950" x14ac:dyDescent="0.25"/>
    <row r="43951" x14ac:dyDescent="0.25"/>
    <row r="43952" x14ac:dyDescent="0.25"/>
    <row r="43953" x14ac:dyDescent="0.25"/>
    <row r="43954" x14ac:dyDescent="0.25"/>
    <row r="43955" x14ac:dyDescent="0.25"/>
    <row r="43956" x14ac:dyDescent="0.25"/>
    <row r="43957" x14ac:dyDescent="0.25"/>
    <row r="43958" x14ac:dyDescent="0.25"/>
    <row r="43959" x14ac:dyDescent="0.25"/>
    <row r="43960" x14ac:dyDescent="0.25"/>
    <row r="43961" x14ac:dyDescent="0.25"/>
    <row r="43962" x14ac:dyDescent="0.25"/>
    <row r="43963" x14ac:dyDescent="0.25"/>
    <row r="43964" x14ac:dyDescent="0.25"/>
    <row r="43965" x14ac:dyDescent="0.25"/>
    <row r="43966" x14ac:dyDescent="0.25"/>
    <row r="43967" x14ac:dyDescent="0.25"/>
    <row r="43968" x14ac:dyDescent="0.25"/>
    <row r="43969" x14ac:dyDescent="0.25"/>
    <row r="43970" x14ac:dyDescent="0.25"/>
    <row r="43971" x14ac:dyDescent="0.25"/>
    <row r="43972" x14ac:dyDescent="0.25"/>
    <row r="43973" x14ac:dyDescent="0.25"/>
    <row r="43974" x14ac:dyDescent="0.25"/>
    <row r="43975" x14ac:dyDescent="0.25"/>
    <row r="43976" x14ac:dyDescent="0.25"/>
    <row r="43977" x14ac:dyDescent="0.25"/>
    <row r="43978" x14ac:dyDescent="0.25"/>
    <row r="43979" x14ac:dyDescent="0.25"/>
    <row r="43980" x14ac:dyDescent="0.25"/>
    <row r="43981" x14ac:dyDescent="0.25"/>
    <row r="43982" x14ac:dyDescent="0.25"/>
    <row r="43983" x14ac:dyDescent="0.25"/>
    <row r="43984" x14ac:dyDescent="0.25"/>
    <row r="43985" x14ac:dyDescent="0.25"/>
    <row r="43986" x14ac:dyDescent="0.25"/>
    <row r="43987" x14ac:dyDescent="0.25"/>
    <row r="43988" x14ac:dyDescent="0.25"/>
    <row r="43989" x14ac:dyDescent="0.25"/>
    <row r="43990" x14ac:dyDescent="0.25"/>
    <row r="43991" x14ac:dyDescent="0.25"/>
    <row r="43992" x14ac:dyDescent="0.25"/>
    <row r="43993" x14ac:dyDescent="0.25"/>
    <row r="43994" x14ac:dyDescent="0.25"/>
    <row r="43995" x14ac:dyDescent="0.25"/>
    <row r="43996" x14ac:dyDescent="0.25"/>
    <row r="43997" x14ac:dyDescent="0.25"/>
    <row r="43998" x14ac:dyDescent="0.25"/>
    <row r="43999" x14ac:dyDescent="0.25"/>
    <row r="44000" x14ac:dyDescent="0.25"/>
    <row r="44001" x14ac:dyDescent="0.25"/>
    <row r="44002" x14ac:dyDescent="0.25"/>
    <row r="44003" x14ac:dyDescent="0.25"/>
    <row r="44004" x14ac:dyDescent="0.25"/>
    <row r="44005" x14ac:dyDescent="0.25"/>
    <row r="44006" x14ac:dyDescent="0.25"/>
    <row r="44007" x14ac:dyDescent="0.25"/>
    <row r="44008" x14ac:dyDescent="0.25"/>
    <row r="44009" x14ac:dyDescent="0.25"/>
    <row r="44010" x14ac:dyDescent="0.25"/>
    <row r="44011" x14ac:dyDescent="0.25"/>
    <row r="44012" x14ac:dyDescent="0.25"/>
    <row r="44013" x14ac:dyDescent="0.25"/>
    <row r="44014" x14ac:dyDescent="0.25"/>
    <row r="44015" x14ac:dyDescent="0.25"/>
    <row r="44016" x14ac:dyDescent="0.25"/>
    <row r="44017" x14ac:dyDescent="0.25"/>
    <row r="44018" x14ac:dyDescent="0.25"/>
    <row r="44019" x14ac:dyDescent="0.25"/>
    <row r="44020" x14ac:dyDescent="0.25"/>
    <row r="44021" x14ac:dyDescent="0.25"/>
    <row r="44022" x14ac:dyDescent="0.25"/>
    <row r="44023" x14ac:dyDescent="0.25"/>
    <row r="44024" x14ac:dyDescent="0.25"/>
    <row r="44025" x14ac:dyDescent="0.25"/>
    <row r="44026" x14ac:dyDescent="0.25"/>
    <row r="44027" x14ac:dyDescent="0.25"/>
    <row r="44028" x14ac:dyDescent="0.25"/>
    <row r="44029" x14ac:dyDescent="0.25"/>
    <row r="44030" x14ac:dyDescent="0.25"/>
    <row r="44031" x14ac:dyDescent="0.25"/>
    <row r="44032" x14ac:dyDescent="0.25"/>
    <row r="44033" x14ac:dyDescent="0.25"/>
    <row r="44034" x14ac:dyDescent="0.25"/>
    <row r="44035" x14ac:dyDescent="0.25"/>
    <row r="44036" x14ac:dyDescent="0.25"/>
    <row r="44037" x14ac:dyDescent="0.25"/>
    <row r="44038" x14ac:dyDescent="0.25"/>
    <row r="44039" x14ac:dyDescent="0.25"/>
    <row r="44040" x14ac:dyDescent="0.25"/>
    <row r="44041" x14ac:dyDescent="0.25"/>
    <row r="44042" x14ac:dyDescent="0.25"/>
    <row r="44043" x14ac:dyDescent="0.25"/>
    <row r="44044" x14ac:dyDescent="0.25"/>
    <row r="44045" x14ac:dyDescent="0.25"/>
    <row r="44046" x14ac:dyDescent="0.25"/>
    <row r="44047" x14ac:dyDescent="0.25"/>
    <row r="44048" x14ac:dyDescent="0.25"/>
    <row r="44049" x14ac:dyDescent="0.25"/>
    <row r="44050" x14ac:dyDescent="0.25"/>
    <row r="44051" x14ac:dyDescent="0.25"/>
    <row r="44052" x14ac:dyDescent="0.25"/>
    <row r="44053" x14ac:dyDescent="0.25"/>
    <row r="44054" x14ac:dyDescent="0.25"/>
    <row r="44055" x14ac:dyDescent="0.25"/>
    <row r="44056" x14ac:dyDescent="0.25"/>
    <row r="44057" x14ac:dyDescent="0.25"/>
    <row r="44058" x14ac:dyDescent="0.25"/>
    <row r="44059" x14ac:dyDescent="0.25"/>
    <row r="44060" x14ac:dyDescent="0.25"/>
    <row r="44061" x14ac:dyDescent="0.25"/>
    <row r="44062" x14ac:dyDescent="0.25"/>
    <row r="44063" x14ac:dyDescent="0.25"/>
    <row r="44064" x14ac:dyDescent="0.25"/>
    <row r="44065" x14ac:dyDescent="0.25"/>
    <row r="44066" x14ac:dyDescent="0.25"/>
    <row r="44067" x14ac:dyDescent="0.25"/>
    <row r="44068" x14ac:dyDescent="0.25"/>
    <row r="44069" x14ac:dyDescent="0.25"/>
    <row r="44070" x14ac:dyDescent="0.25"/>
    <row r="44071" x14ac:dyDescent="0.25"/>
    <row r="44072" x14ac:dyDescent="0.25"/>
    <row r="44073" x14ac:dyDescent="0.25"/>
    <row r="44074" x14ac:dyDescent="0.25"/>
    <row r="44075" x14ac:dyDescent="0.25"/>
    <row r="44076" x14ac:dyDescent="0.25"/>
    <row r="44077" x14ac:dyDescent="0.25"/>
    <row r="44078" x14ac:dyDescent="0.25"/>
    <row r="44079" x14ac:dyDescent="0.25"/>
    <row r="44080" x14ac:dyDescent="0.25"/>
    <row r="44081" x14ac:dyDescent="0.25"/>
    <row r="44082" x14ac:dyDescent="0.25"/>
    <row r="44083" x14ac:dyDescent="0.25"/>
    <row r="44084" x14ac:dyDescent="0.25"/>
    <row r="44085" x14ac:dyDescent="0.25"/>
    <row r="44086" x14ac:dyDescent="0.25"/>
    <row r="44087" x14ac:dyDescent="0.25"/>
    <row r="44088" x14ac:dyDescent="0.25"/>
    <row r="44089" x14ac:dyDescent="0.25"/>
    <row r="44090" x14ac:dyDescent="0.25"/>
    <row r="44091" x14ac:dyDescent="0.25"/>
    <row r="44092" x14ac:dyDescent="0.25"/>
    <row r="44093" x14ac:dyDescent="0.25"/>
    <row r="44094" x14ac:dyDescent="0.25"/>
    <row r="44095" x14ac:dyDescent="0.25"/>
    <row r="44096" x14ac:dyDescent="0.25"/>
    <row r="44097" x14ac:dyDescent="0.25"/>
    <row r="44098" x14ac:dyDescent="0.25"/>
    <row r="44099" x14ac:dyDescent="0.25"/>
    <row r="44100" x14ac:dyDescent="0.25"/>
    <row r="44101" x14ac:dyDescent="0.25"/>
    <row r="44102" x14ac:dyDescent="0.25"/>
    <row r="44103" x14ac:dyDescent="0.25"/>
    <row r="44104" x14ac:dyDescent="0.25"/>
    <row r="44105" x14ac:dyDescent="0.25"/>
    <row r="44106" x14ac:dyDescent="0.25"/>
    <row r="44107" x14ac:dyDescent="0.25"/>
    <row r="44108" x14ac:dyDescent="0.25"/>
    <row r="44109" x14ac:dyDescent="0.25"/>
    <row r="44110" x14ac:dyDescent="0.25"/>
    <row r="44111" x14ac:dyDescent="0.25"/>
    <row r="44112" x14ac:dyDescent="0.25"/>
    <row r="44113" x14ac:dyDescent="0.25"/>
    <row r="44114" x14ac:dyDescent="0.25"/>
    <row r="44115" x14ac:dyDescent="0.25"/>
    <row r="44116" x14ac:dyDescent="0.25"/>
    <row r="44117" x14ac:dyDescent="0.25"/>
    <row r="44118" x14ac:dyDescent="0.25"/>
    <row r="44119" x14ac:dyDescent="0.25"/>
    <row r="44120" x14ac:dyDescent="0.25"/>
    <row r="44121" x14ac:dyDescent="0.25"/>
    <row r="44122" x14ac:dyDescent="0.25"/>
    <row r="44123" x14ac:dyDescent="0.25"/>
    <row r="44124" x14ac:dyDescent="0.25"/>
    <row r="44125" x14ac:dyDescent="0.25"/>
    <row r="44126" x14ac:dyDescent="0.25"/>
    <row r="44127" x14ac:dyDescent="0.25"/>
    <row r="44128" x14ac:dyDescent="0.25"/>
    <row r="44129" x14ac:dyDescent="0.25"/>
    <row r="44130" x14ac:dyDescent="0.25"/>
    <row r="44131" x14ac:dyDescent="0.25"/>
    <row r="44132" x14ac:dyDescent="0.25"/>
    <row r="44133" x14ac:dyDescent="0.25"/>
    <row r="44134" x14ac:dyDescent="0.25"/>
    <row r="44135" x14ac:dyDescent="0.25"/>
    <row r="44136" x14ac:dyDescent="0.25"/>
    <row r="44137" x14ac:dyDescent="0.25"/>
    <row r="44138" x14ac:dyDescent="0.25"/>
    <row r="44139" x14ac:dyDescent="0.25"/>
    <row r="44140" x14ac:dyDescent="0.25"/>
    <row r="44141" x14ac:dyDescent="0.25"/>
    <row r="44142" x14ac:dyDescent="0.25"/>
    <row r="44143" x14ac:dyDescent="0.25"/>
    <row r="44144" x14ac:dyDescent="0.25"/>
    <row r="44145" x14ac:dyDescent="0.25"/>
    <row r="44146" x14ac:dyDescent="0.25"/>
    <row r="44147" x14ac:dyDescent="0.25"/>
    <row r="44148" x14ac:dyDescent="0.25"/>
    <row r="44149" x14ac:dyDescent="0.25"/>
    <row r="44150" x14ac:dyDescent="0.25"/>
    <row r="44151" x14ac:dyDescent="0.25"/>
    <row r="44152" x14ac:dyDescent="0.25"/>
    <row r="44153" x14ac:dyDescent="0.25"/>
    <row r="44154" x14ac:dyDescent="0.25"/>
    <row r="44155" x14ac:dyDescent="0.25"/>
    <row r="44156" x14ac:dyDescent="0.25"/>
    <row r="44157" x14ac:dyDescent="0.25"/>
    <row r="44158" x14ac:dyDescent="0.25"/>
    <row r="44159" x14ac:dyDescent="0.25"/>
    <row r="44160" x14ac:dyDescent="0.25"/>
    <row r="44161" x14ac:dyDescent="0.25"/>
    <row r="44162" x14ac:dyDescent="0.25"/>
    <row r="44163" x14ac:dyDescent="0.25"/>
    <row r="44164" x14ac:dyDescent="0.25"/>
    <row r="44165" x14ac:dyDescent="0.25"/>
    <row r="44166" x14ac:dyDescent="0.25"/>
    <row r="44167" x14ac:dyDescent="0.25"/>
    <row r="44168" x14ac:dyDescent="0.25"/>
    <row r="44169" x14ac:dyDescent="0.25"/>
    <row r="44170" x14ac:dyDescent="0.25"/>
    <row r="44171" x14ac:dyDescent="0.25"/>
    <row r="44172" x14ac:dyDescent="0.25"/>
    <row r="44173" x14ac:dyDescent="0.25"/>
    <row r="44174" x14ac:dyDescent="0.25"/>
    <row r="44175" x14ac:dyDescent="0.25"/>
    <row r="44176" x14ac:dyDescent="0.25"/>
    <row r="44177" x14ac:dyDescent="0.25"/>
    <row r="44178" x14ac:dyDescent="0.25"/>
    <row r="44179" x14ac:dyDescent="0.25"/>
    <row r="44180" x14ac:dyDescent="0.25"/>
    <row r="44181" x14ac:dyDescent="0.25"/>
    <row r="44182" x14ac:dyDescent="0.25"/>
    <row r="44183" x14ac:dyDescent="0.25"/>
    <row r="44184" x14ac:dyDescent="0.25"/>
    <row r="44185" x14ac:dyDescent="0.25"/>
    <row r="44186" x14ac:dyDescent="0.25"/>
    <row r="44187" x14ac:dyDescent="0.25"/>
    <row r="44188" x14ac:dyDescent="0.25"/>
    <row r="44189" x14ac:dyDescent="0.25"/>
    <row r="44190" x14ac:dyDescent="0.25"/>
    <row r="44191" x14ac:dyDescent="0.25"/>
    <row r="44192" x14ac:dyDescent="0.25"/>
    <row r="44193" x14ac:dyDescent="0.25"/>
    <row r="44194" x14ac:dyDescent="0.25"/>
    <row r="44195" x14ac:dyDescent="0.25"/>
    <row r="44196" x14ac:dyDescent="0.25"/>
    <row r="44197" x14ac:dyDescent="0.25"/>
    <row r="44198" x14ac:dyDescent="0.25"/>
    <row r="44199" x14ac:dyDescent="0.25"/>
    <row r="44200" x14ac:dyDescent="0.25"/>
    <row r="44201" x14ac:dyDescent="0.25"/>
    <row r="44202" x14ac:dyDescent="0.25"/>
    <row r="44203" x14ac:dyDescent="0.25"/>
    <row r="44204" x14ac:dyDescent="0.25"/>
    <row r="44205" x14ac:dyDescent="0.25"/>
    <row r="44206" x14ac:dyDescent="0.25"/>
    <row r="44207" x14ac:dyDescent="0.25"/>
    <row r="44208" x14ac:dyDescent="0.25"/>
    <row r="44209" x14ac:dyDescent="0.25"/>
    <row r="44210" x14ac:dyDescent="0.25"/>
    <row r="44211" x14ac:dyDescent="0.25"/>
    <row r="44212" x14ac:dyDescent="0.25"/>
    <row r="44213" x14ac:dyDescent="0.25"/>
    <row r="44214" x14ac:dyDescent="0.25"/>
    <row r="44215" x14ac:dyDescent="0.25"/>
    <row r="44216" x14ac:dyDescent="0.25"/>
    <row r="44217" x14ac:dyDescent="0.25"/>
    <row r="44218" x14ac:dyDescent="0.25"/>
    <row r="44219" x14ac:dyDescent="0.25"/>
    <row r="44220" x14ac:dyDescent="0.25"/>
    <row r="44221" x14ac:dyDescent="0.25"/>
    <row r="44222" x14ac:dyDescent="0.25"/>
    <row r="44223" x14ac:dyDescent="0.25"/>
    <row r="44224" x14ac:dyDescent="0.25"/>
    <row r="44225" x14ac:dyDescent="0.25"/>
    <row r="44226" x14ac:dyDescent="0.25"/>
    <row r="44227" x14ac:dyDescent="0.25"/>
    <row r="44228" x14ac:dyDescent="0.25"/>
    <row r="44229" x14ac:dyDescent="0.25"/>
    <row r="44230" x14ac:dyDescent="0.25"/>
    <row r="44231" x14ac:dyDescent="0.25"/>
    <row r="44232" x14ac:dyDescent="0.25"/>
    <row r="44233" x14ac:dyDescent="0.25"/>
    <row r="44234" x14ac:dyDescent="0.25"/>
    <row r="44235" x14ac:dyDescent="0.25"/>
    <row r="44236" x14ac:dyDescent="0.25"/>
    <row r="44237" x14ac:dyDescent="0.25"/>
    <row r="44238" x14ac:dyDescent="0.25"/>
    <row r="44239" x14ac:dyDescent="0.25"/>
    <row r="44240" x14ac:dyDescent="0.25"/>
    <row r="44241" x14ac:dyDescent="0.25"/>
    <row r="44242" x14ac:dyDescent="0.25"/>
    <row r="44243" x14ac:dyDescent="0.25"/>
    <row r="44244" x14ac:dyDescent="0.25"/>
    <row r="44245" x14ac:dyDescent="0.25"/>
    <row r="44246" x14ac:dyDescent="0.25"/>
    <row r="44247" x14ac:dyDescent="0.25"/>
    <row r="44248" x14ac:dyDescent="0.25"/>
    <row r="44249" x14ac:dyDescent="0.25"/>
    <row r="44250" x14ac:dyDescent="0.25"/>
    <row r="44251" x14ac:dyDescent="0.25"/>
    <row r="44252" x14ac:dyDescent="0.25"/>
    <row r="44253" x14ac:dyDescent="0.25"/>
    <row r="44254" x14ac:dyDescent="0.25"/>
    <row r="44255" x14ac:dyDescent="0.25"/>
    <row r="44256" x14ac:dyDescent="0.25"/>
    <row r="44257" x14ac:dyDescent="0.25"/>
    <row r="44258" x14ac:dyDescent="0.25"/>
    <row r="44259" x14ac:dyDescent="0.25"/>
    <row r="44260" x14ac:dyDescent="0.25"/>
    <row r="44261" x14ac:dyDescent="0.25"/>
    <row r="44262" x14ac:dyDescent="0.25"/>
    <row r="44263" x14ac:dyDescent="0.25"/>
    <row r="44264" x14ac:dyDescent="0.25"/>
    <row r="44265" x14ac:dyDescent="0.25"/>
    <row r="44266" x14ac:dyDescent="0.25"/>
    <row r="44267" x14ac:dyDescent="0.25"/>
    <row r="44268" x14ac:dyDescent="0.25"/>
    <row r="44269" x14ac:dyDescent="0.25"/>
    <row r="44270" x14ac:dyDescent="0.25"/>
    <row r="44271" x14ac:dyDescent="0.25"/>
    <row r="44272" x14ac:dyDescent="0.25"/>
    <row r="44273" x14ac:dyDescent="0.25"/>
    <row r="44274" x14ac:dyDescent="0.25"/>
    <row r="44275" x14ac:dyDescent="0.25"/>
    <row r="44276" x14ac:dyDescent="0.25"/>
    <row r="44277" x14ac:dyDescent="0.25"/>
    <row r="44278" x14ac:dyDescent="0.25"/>
    <row r="44279" x14ac:dyDescent="0.25"/>
    <row r="44280" x14ac:dyDescent="0.25"/>
    <row r="44281" x14ac:dyDescent="0.25"/>
    <row r="44282" x14ac:dyDescent="0.25"/>
    <row r="44283" x14ac:dyDescent="0.25"/>
    <row r="44284" x14ac:dyDescent="0.25"/>
    <row r="44285" x14ac:dyDescent="0.25"/>
    <row r="44286" x14ac:dyDescent="0.25"/>
    <row r="44287" x14ac:dyDescent="0.25"/>
    <row r="44288" x14ac:dyDescent="0.25"/>
    <row r="44289" x14ac:dyDescent="0.25"/>
    <row r="44290" x14ac:dyDescent="0.25"/>
    <row r="44291" x14ac:dyDescent="0.25"/>
    <row r="44292" x14ac:dyDescent="0.25"/>
    <row r="44293" x14ac:dyDescent="0.25"/>
    <row r="44294" x14ac:dyDescent="0.25"/>
    <row r="44295" x14ac:dyDescent="0.25"/>
    <row r="44296" x14ac:dyDescent="0.25"/>
    <row r="44297" x14ac:dyDescent="0.25"/>
    <row r="44298" x14ac:dyDescent="0.25"/>
    <row r="44299" x14ac:dyDescent="0.25"/>
    <row r="44300" x14ac:dyDescent="0.25"/>
    <row r="44301" x14ac:dyDescent="0.25"/>
    <row r="44302" x14ac:dyDescent="0.25"/>
    <row r="44303" x14ac:dyDescent="0.25"/>
    <row r="44304" x14ac:dyDescent="0.25"/>
    <row r="44305" x14ac:dyDescent="0.25"/>
    <row r="44306" x14ac:dyDescent="0.25"/>
    <row r="44307" x14ac:dyDescent="0.25"/>
    <row r="44308" x14ac:dyDescent="0.25"/>
    <row r="44309" x14ac:dyDescent="0.25"/>
    <row r="44310" x14ac:dyDescent="0.25"/>
    <row r="44311" x14ac:dyDescent="0.25"/>
    <row r="44312" x14ac:dyDescent="0.25"/>
    <row r="44313" x14ac:dyDescent="0.25"/>
    <row r="44314" x14ac:dyDescent="0.25"/>
    <row r="44315" x14ac:dyDescent="0.25"/>
    <row r="44316" x14ac:dyDescent="0.25"/>
    <row r="44317" x14ac:dyDescent="0.25"/>
    <row r="44318" x14ac:dyDescent="0.25"/>
    <row r="44319" x14ac:dyDescent="0.25"/>
    <row r="44320" x14ac:dyDescent="0.25"/>
    <row r="44321" x14ac:dyDescent="0.25"/>
    <row r="44322" x14ac:dyDescent="0.25"/>
    <row r="44323" x14ac:dyDescent="0.25"/>
    <row r="44324" x14ac:dyDescent="0.25"/>
    <row r="44325" x14ac:dyDescent="0.25"/>
    <row r="44326" x14ac:dyDescent="0.25"/>
    <row r="44327" x14ac:dyDescent="0.25"/>
    <row r="44328" x14ac:dyDescent="0.25"/>
    <row r="44329" x14ac:dyDescent="0.25"/>
    <row r="44330" x14ac:dyDescent="0.25"/>
    <row r="44331" x14ac:dyDescent="0.25"/>
    <row r="44332" x14ac:dyDescent="0.25"/>
    <row r="44333" x14ac:dyDescent="0.25"/>
    <row r="44334" x14ac:dyDescent="0.25"/>
    <row r="44335" x14ac:dyDescent="0.25"/>
    <row r="44336" x14ac:dyDescent="0.25"/>
    <row r="44337" x14ac:dyDescent="0.25"/>
    <row r="44338" x14ac:dyDescent="0.25"/>
    <row r="44339" x14ac:dyDescent="0.25"/>
    <row r="44340" x14ac:dyDescent="0.25"/>
    <row r="44341" x14ac:dyDescent="0.25"/>
    <row r="44342" x14ac:dyDescent="0.25"/>
    <row r="44343" x14ac:dyDescent="0.25"/>
    <row r="44344" x14ac:dyDescent="0.25"/>
    <row r="44345" x14ac:dyDescent="0.25"/>
    <row r="44346" x14ac:dyDescent="0.25"/>
    <row r="44347" x14ac:dyDescent="0.25"/>
    <row r="44348" x14ac:dyDescent="0.25"/>
    <row r="44349" x14ac:dyDescent="0.25"/>
    <row r="44350" x14ac:dyDescent="0.25"/>
    <row r="44351" x14ac:dyDescent="0.25"/>
    <row r="44352" x14ac:dyDescent="0.25"/>
    <row r="44353" x14ac:dyDescent="0.25"/>
    <row r="44354" x14ac:dyDescent="0.25"/>
    <row r="44355" x14ac:dyDescent="0.25"/>
    <row r="44356" x14ac:dyDescent="0.25"/>
    <row r="44357" x14ac:dyDescent="0.25"/>
    <row r="44358" x14ac:dyDescent="0.25"/>
    <row r="44359" x14ac:dyDescent="0.25"/>
    <row r="44360" x14ac:dyDescent="0.25"/>
    <row r="44361" x14ac:dyDescent="0.25"/>
    <row r="44362" x14ac:dyDescent="0.25"/>
    <row r="44363" x14ac:dyDescent="0.25"/>
    <row r="44364" x14ac:dyDescent="0.25"/>
    <row r="44365" x14ac:dyDescent="0.25"/>
    <row r="44366" x14ac:dyDescent="0.25"/>
    <row r="44367" x14ac:dyDescent="0.25"/>
    <row r="44368" x14ac:dyDescent="0.25"/>
    <row r="44369" x14ac:dyDescent="0.25"/>
    <row r="44370" x14ac:dyDescent="0.25"/>
    <row r="44371" x14ac:dyDescent="0.25"/>
    <row r="44372" x14ac:dyDescent="0.25"/>
    <row r="44373" x14ac:dyDescent="0.25"/>
    <row r="44374" x14ac:dyDescent="0.25"/>
    <row r="44375" x14ac:dyDescent="0.25"/>
    <row r="44376" x14ac:dyDescent="0.25"/>
    <row r="44377" x14ac:dyDescent="0.25"/>
    <row r="44378" x14ac:dyDescent="0.25"/>
    <row r="44379" x14ac:dyDescent="0.25"/>
    <row r="44380" x14ac:dyDescent="0.25"/>
    <row r="44381" x14ac:dyDescent="0.25"/>
    <row r="44382" x14ac:dyDescent="0.25"/>
    <row r="44383" x14ac:dyDescent="0.25"/>
    <row r="44384" x14ac:dyDescent="0.25"/>
    <row r="44385" x14ac:dyDescent="0.25"/>
    <row r="44386" x14ac:dyDescent="0.25"/>
    <row r="44387" x14ac:dyDescent="0.25"/>
    <row r="44388" x14ac:dyDescent="0.25"/>
    <row r="44389" x14ac:dyDescent="0.25"/>
    <row r="44390" x14ac:dyDescent="0.25"/>
    <row r="44391" x14ac:dyDescent="0.25"/>
    <row r="44392" x14ac:dyDescent="0.25"/>
    <row r="44393" x14ac:dyDescent="0.25"/>
    <row r="44394" x14ac:dyDescent="0.25"/>
    <row r="44395" x14ac:dyDescent="0.25"/>
    <row r="44396" x14ac:dyDescent="0.25"/>
    <row r="44397" x14ac:dyDescent="0.25"/>
    <row r="44398" x14ac:dyDescent="0.25"/>
    <row r="44399" x14ac:dyDescent="0.25"/>
    <row r="44400" x14ac:dyDescent="0.25"/>
    <row r="44401" x14ac:dyDescent="0.25"/>
    <row r="44402" x14ac:dyDescent="0.25"/>
    <row r="44403" x14ac:dyDescent="0.25"/>
    <row r="44404" x14ac:dyDescent="0.25"/>
    <row r="44405" x14ac:dyDescent="0.25"/>
    <row r="44406" x14ac:dyDescent="0.25"/>
    <row r="44407" x14ac:dyDescent="0.25"/>
    <row r="44408" x14ac:dyDescent="0.25"/>
    <row r="44409" x14ac:dyDescent="0.25"/>
    <row r="44410" x14ac:dyDescent="0.25"/>
    <row r="44411" x14ac:dyDescent="0.25"/>
    <row r="44412" x14ac:dyDescent="0.25"/>
    <row r="44413" x14ac:dyDescent="0.25"/>
    <row r="44414" x14ac:dyDescent="0.25"/>
    <row r="44415" x14ac:dyDescent="0.25"/>
    <row r="44416" x14ac:dyDescent="0.25"/>
    <row r="44417" x14ac:dyDescent="0.25"/>
    <row r="44418" x14ac:dyDescent="0.25"/>
    <row r="44419" x14ac:dyDescent="0.25"/>
    <row r="44420" x14ac:dyDescent="0.25"/>
    <row r="44421" x14ac:dyDescent="0.25"/>
    <row r="44422" x14ac:dyDescent="0.25"/>
    <row r="44423" x14ac:dyDescent="0.25"/>
    <row r="44424" x14ac:dyDescent="0.25"/>
    <row r="44425" x14ac:dyDescent="0.25"/>
    <row r="44426" x14ac:dyDescent="0.25"/>
    <row r="44427" x14ac:dyDescent="0.25"/>
    <row r="44428" x14ac:dyDescent="0.25"/>
    <row r="44429" x14ac:dyDescent="0.25"/>
    <row r="44430" x14ac:dyDescent="0.25"/>
    <row r="44431" x14ac:dyDescent="0.25"/>
    <row r="44432" x14ac:dyDescent="0.25"/>
    <row r="44433" x14ac:dyDescent="0.25"/>
    <row r="44434" x14ac:dyDescent="0.25"/>
    <row r="44435" x14ac:dyDescent="0.25"/>
    <row r="44436" x14ac:dyDescent="0.25"/>
    <row r="44437" x14ac:dyDescent="0.25"/>
    <row r="44438" x14ac:dyDescent="0.25"/>
    <row r="44439" x14ac:dyDescent="0.25"/>
    <row r="44440" x14ac:dyDescent="0.25"/>
    <row r="44441" x14ac:dyDescent="0.25"/>
    <row r="44442" x14ac:dyDescent="0.25"/>
    <row r="44443" x14ac:dyDescent="0.25"/>
    <row r="44444" x14ac:dyDescent="0.25"/>
    <row r="44445" x14ac:dyDescent="0.25"/>
    <row r="44446" x14ac:dyDescent="0.25"/>
    <row r="44447" x14ac:dyDescent="0.25"/>
    <row r="44448" x14ac:dyDescent="0.25"/>
    <row r="44449" x14ac:dyDescent="0.25"/>
    <row r="44450" x14ac:dyDescent="0.25"/>
    <row r="44451" x14ac:dyDescent="0.25"/>
    <row r="44452" x14ac:dyDescent="0.25"/>
    <row r="44453" x14ac:dyDescent="0.25"/>
    <row r="44454" x14ac:dyDescent="0.25"/>
    <row r="44455" x14ac:dyDescent="0.25"/>
    <row r="44456" x14ac:dyDescent="0.25"/>
    <row r="44457" x14ac:dyDescent="0.25"/>
    <row r="44458" x14ac:dyDescent="0.25"/>
    <row r="44459" x14ac:dyDescent="0.25"/>
    <row r="44460" x14ac:dyDescent="0.25"/>
    <row r="44461" x14ac:dyDescent="0.25"/>
    <row r="44462" x14ac:dyDescent="0.25"/>
    <row r="44463" x14ac:dyDescent="0.25"/>
    <row r="44464" x14ac:dyDescent="0.25"/>
    <row r="44465" x14ac:dyDescent="0.25"/>
    <row r="44466" x14ac:dyDescent="0.25"/>
    <row r="44467" x14ac:dyDescent="0.25"/>
    <row r="44468" x14ac:dyDescent="0.25"/>
    <row r="44469" x14ac:dyDescent="0.25"/>
    <row r="44470" x14ac:dyDescent="0.25"/>
    <row r="44471" x14ac:dyDescent="0.25"/>
    <row r="44472" x14ac:dyDescent="0.25"/>
    <row r="44473" x14ac:dyDescent="0.25"/>
    <row r="44474" x14ac:dyDescent="0.25"/>
    <row r="44475" x14ac:dyDescent="0.25"/>
    <row r="44476" x14ac:dyDescent="0.25"/>
    <row r="44477" x14ac:dyDescent="0.25"/>
    <row r="44478" x14ac:dyDescent="0.25"/>
    <row r="44479" x14ac:dyDescent="0.25"/>
    <row r="44480" x14ac:dyDescent="0.25"/>
    <row r="44481" x14ac:dyDescent="0.25"/>
    <row r="44482" x14ac:dyDescent="0.25"/>
    <row r="44483" x14ac:dyDescent="0.25"/>
    <row r="44484" x14ac:dyDescent="0.25"/>
    <row r="44485" x14ac:dyDescent="0.25"/>
    <row r="44486" x14ac:dyDescent="0.25"/>
    <row r="44487" x14ac:dyDescent="0.25"/>
    <row r="44488" x14ac:dyDescent="0.25"/>
    <row r="44489" x14ac:dyDescent="0.25"/>
    <row r="44490" x14ac:dyDescent="0.25"/>
    <row r="44491" x14ac:dyDescent="0.25"/>
    <row r="44492" x14ac:dyDescent="0.25"/>
    <row r="44493" x14ac:dyDescent="0.25"/>
    <row r="44494" x14ac:dyDescent="0.25"/>
    <row r="44495" x14ac:dyDescent="0.25"/>
    <row r="44496" x14ac:dyDescent="0.25"/>
    <row r="44497" x14ac:dyDescent="0.25"/>
    <row r="44498" x14ac:dyDescent="0.25"/>
    <row r="44499" x14ac:dyDescent="0.25"/>
    <row r="44500" x14ac:dyDescent="0.25"/>
    <row r="44501" x14ac:dyDescent="0.25"/>
    <row r="44502" x14ac:dyDescent="0.25"/>
    <row r="44503" x14ac:dyDescent="0.25"/>
    <row r="44504" x14ac:dyDescent="0.25"/>
    <row r="44505" x14ac:dyDescent="0.25"/>
    <row r="44506" x14ac:dyDescent="0.25"/>
    <row r="44507" x14ac:dyDescent="0.25"/>
    <row r="44508" x14ac:dyDescent="0.25"/>
    <row r="44509" x14ac:dyDescent="0.25"/>
    <row r="44510" x14ac:dyDescent="0.25"/>
    <row r="44511" x14ac:dyDescent="0.25"/>
    <row r="44512" x14ac:dyDescent="0.25"/>
    <row r="44513" x14ac:dyDescent="0.25"/>
    <row r="44514" x14ac:dyDescent="0.25"/>
    <row r="44515" x14ac:dyDescent="0.25"/>
    <row r="44516" x14ac:dyDescent="0.25"/>
    <row r="44517" x14ac:dyDescent="0.25"/>
    <row r="44518" x14ac:dyDescent="0.25"/>
    <row r="44519" x14ac:dyDescent="0.25"/>
    <row r="44520" x14ac:dyDescent="0.25"/>
    <row r="44521" x14ac:dyDescent="0.25"/>
    <row r="44522" x14ac:dyDescent="0.25"/>
    <row r="44523" x14ac:dyDescent="0.25"/>
    <row r="44524" x14ac:dyDescent="0.25"/>
    <row r="44525" x14ac:dyDescent="0.25"/>
    <row r="44526" x14ac:dyDescent="0.25"/>
    <row r="44527" x14ac:dyDescent="0.25"/>
    <row r="44528" x14ac:dyDescent="0.25"/>
    <row r="44529" x14ac:dyDescent="0.25"/>
    <row r="44530" x14ac:dyDescent="0.25"/>
    <row r="44531" x14ac:dyDescent="0.25"/>
    <row r="44532" x14ac:dyDescent="0.25"/>
    <row r="44533" x14ac:dyDescent="0.25"/>
    <row r="44534" x14ac:dyDescent="0.25"/>
    <row r="44535" x14ac:dyDescent="0.25"/>
    <row r="44536" x14ac:dyDescent="0.25"/>
    <row r="44537" x14ac:dyDescent="0.25"/>
    <row r="44538" x14ac:dyDescent="0.25"/>
    <row r="44539" x14ac:dyDescent="0.25"/>
    <row r="44540" x14ac:dyDescent="0.25"/>
    <row r="44541" x14ac:dyDescent="0.25"/>
    <row r="44542" x14ac:dyDescent="0.25"/>
    <row r="44543" x14ac:dyDescent="0.25"/>
    <row r="44544" x14ac:dyDescent="0.25"/>
    <row r="44545" x14ac:dyDescent="0.25"/>
    <row r="44546" x14ac:dyDescent="0.25"/>
    <row r="44547" x14ac:dyDescent="0.25"/>
    <row r="44548" x14ac:dyDescent="0.25"/>
    <row r="44549" x14ac:dyDescent="0.25"/>
    <row r="44550" x14ac:dyDescent="0.25"/>
    <row r="44551" x14ac:dyDescent="0.25"/>
    <row r="44552" x14ac:dyDescent="0.25"/>
    <row r="44553" x14ac:dyDescent="0.25"/>
    <row r="44554" x14ac:dyDescent="0.25"/>
    <row r="44555" x14ac:dyDescent="0.25"/>
    <row r="44556" x14ac:dyDescent="0.25"/>
    <row r="44557" x14ac:dyDescent="0.25"/>
    <row r="44558" x14ac:dyDescent="0.25"/>
    <row r="44559" x14ac:dyDescent="0.25"/>
    <row r="44560" x14ac:dyDescent="0.25"/>
    <row r="44561" x14ac:dyDescent="0.25"/>
    <row r="44562" x14ac:dyDescent="0.25"/>
    <row r="44563" x14ac:dyDescent="0.25"/>
    <row r="44564" x14ac:dyDescent="0.25"/>
    <row r="44565" x14ac:dyDescent="0.25"/>
    <row r="44566" x14ac:dyDescent="0.25"/>
    <row r="44567" x14ac:dyDescent="0.25"/>
    <row r="44568" x14ac:dyDescent="0.25"/>
    <row r="44569" x14ac:dyDescent="0.25"/>
    <row r="44570" x14ac:dyDescent="0.25"/>
    <row r="44571" x14ac:dyDescent="0.25"/>
    <row r="44572" x14ac:dyDescent="0.25"/>
    <row r="44573" x14ac:dyDescent="0.25"/>
    <row r="44574" x14ac:dyDescent="0.25"/>
    <row r="44575" x14ac:dyDescent="0.25"/>
    <row r="44576" x14ac:dyDescent="0.25"/>
    <row r="44577" x14ac:dyDescent="0.25"/>
    <row r="44578" x14ac:dyDescent="0.25"/>
    <row r="44579" x14ac:dyDescent="0.25"/>
    <row r="44580" x14ac:dyDescent="0.25"/>
    <row r="44581" x14ac:dyDescent="0.25"/>
    <row r="44582" x14ac:dyDescent="0.25"/>
    <row r="44583" x14ac:dyDescent="0.25"/>
    <row r="44584" x14ac:dyDescent="0.25"/>
    <row r="44585" x14ac:dyDescent="0.25"/>
    <row r="44586" x14ac:dyDescent="0.25"/>
    <row r="44587" x14ac:dyDescent="0.25"/>
    <row r="44588" x14ac:dyDescent="0.25"/>
    <row r="44589" x14ac:dyDescent="0.25"/>
    <row r="44590" x14ac:dyDescent="0.25"/>
    <row r="44591" x14ac:dyDescent="0.25"/>
    <row r="44592" x14ac:dyDescent="0.25"/>
    <row r="44593" x14ac:dyDescent="0.25"/>
    <row r="44594" x14ac:dyDescent="0.25"/>
    <row r="44595" x14ac:dyDescent="0.25"/>
    <row r="44596" x14ac:dyDescent="0.25"/>
    <row r="44597" x14ac:dyDescent="0.25"/>
    <row r="44598" x14ac:dyDescent="0.25"/>
    <row r="44599" x14ac:dyDescent="0.25"/>
    <row r="44600" x14ac:dyDescent="0.25"/>
    <row r="44601" x14ac:dyDescent="0.25"/>
    <row r="44602" x14ac:dyDescent="0.25"/>
    <row r="44603" x14ac:dyDescent="0.25"/>
    <row r="44604" x14ac:dyDescent="0.25"/>
    <row r="44605" x14ac:dyDescent="0.25"/>
    <row r="44606" x14ac:dyDescent="0.25"/>
    <row r="44607" x14ac:dyDescent="0.25"/>
    <row r="44608" x14ac:dyDescent="0.25"/>
    <row r="44609" x14ac:dyDescent="0.25"/>
    <row r="44610" x14ac:dyDescent="0.25"/>
    <row r="44611" x14ac:dyDescent="0.25"/>
    <row r="44612" x14ac:dyDescent="0.25"/>
    <row r="44613" x14ac:dyDescent="0.25"/>
    <row r="44614" x14ac:dyDescent="0.25"/>
    <row r="44615" x14ac:dyDescent="0.25"/>
    <row r="44616" x14ac:dyDescent="0.25"/>
    <row r="44617" x14ac:dyDescent="0.25"/>
    <row r="44618" x14ac:dyDescent="0.25"/>
    <row r="44619" x14ac:dyDescent="0.25"/>
    <row r="44620" x14ac:dyDescent="0.25"/>
    <row r="44621" x14ac:dyDescent="0.25"/>
    <row r="44622" x14ac:dyDescent="0.25"/>
    <row r="44623" x14ac:dyDescent="0.25"/>
    <row r="44624" x14ac:dyDescent="0.25"/>
    <row r="44625" x14ac:dyDescent="0.25"/>
    <row r="44626" x14ac:dyDescent="0.25"/>
    <row r="44627" x14ac:dyDescent="0.25"/>
    <row r="44628" x14ac:dyDescent="0.25"/>
    <row r="44629" x14ac:dyDescent="0.25"/>
    <row r="44630" x14ac:dyDescent="0.25"/>
    <row r="44631" x14ac:dyDescent="0.25"/>
    <row r="44632" x14ac:dyDescent="0.25"/>
    <row r="44633" x14ac:dyDescent="0.25"/>
    <row r="44634" x14ac:dyDescent="0.25"/>
    <row r="44635" x14ac:dyDescent="0.25"/>
    <row r="44636" x14ac:dyDescent="0.25"/>
    <row r="44637" x14ac:dyDescent="0.25"/>
    <row r="44638" x14ac:dyDescent="0.25"/>
    <row r="44639" x14ac:dyDescent="0.25"/>
    <row r="44640" x14ac:dyDescent="0.25"/>
    <row r="44641" x14ac:dyDescent="0.25"/>
    <row r="44642" x14ac:dyDescent="0.25"/>
    <row r="44643" x14ac:dyDescent="0.25"/>
    <row r="44644" x14ac:dyDescent="0.25"/>
    <row r="44645" x14ac:dyDescent="0.25"/>
    <row r="44646" x14ac:dyDescent="0.25"/>
    <row r="44647" x14ac:dyDescent="0.25"/>
    <row r="44648" x14ac:dyDescent="0.25"/>
    <row r="44649" x14ac:dyDescent="0.25"/>
    <row r="44650" x14ac:dyDescent="0.25"/>
    <row r="44651" x14ac:dyDescent="0.25"/>
    <row r="44652" x14ac:dyDescent="0.25"/>
    <row r="44653" x14ac:dyDescent="0.25"/>
    <row r="44654" x14ac:dyDescent="0.25"/>
    <row r="44655" x14ac:dyDescent="0.25"/>
    <row r="44656" x14ac:dyDescent="0.25"/>
    <row r="44657" x14ac:dyDescent="0.25"/>
    <row r="44658" x14ac:dyDescent="0.25"/>
    <row r="44659" x14ac:dyDescent="0.25"/>
    <row r="44660" x14ac:dyDescent="0.25"/>
    <row r="44661" x14ac:dyDescent="0.25"/>
    <row r="44662" x14ac:dyDescent="0.25"/>
    <row r="44663" x14ac:dyDescent="0.25"/>
    <row r="44664" x14ac:dyDescent="0.25"/>
    <row r="44665" x14ac:dyDescent="0.25"/>
    <row r="44666" x14ac:dyDescent="0.25"/>
    <row r="44667" x14ac:dyDescent="0.25"/>
    <row r="44668" x14ac:dyDescent="0.25"/>
    <row r="44669" x14ac:dyDescent="0.25"/>
    <row r="44670" x14ac:dyDescent="0.25"/>
    <row r="44671" x14ac:dyDescent="0.25"/>
    <row r="44672" x14ac:dyDescent="0.25"/>
    <row r="44673" x14ac:dyDescent="0.25"/>
    <row r="44674" x14ac:dyDescent="0.25"/>
    <row r="44675" x14ac:dyDescent="0.25"/>
    <row r="44676" x14ac:dyDescent="0.25"/>
    <row r="44677" x14ac:dyDescent="0.25"/>
    <row r="44678" x14ac:dyDescent="0.25"/>
    <row r="44679" x14ac:dyDescent="0.25"/>
    <row r="44680" x14ac:dyDescent="0.25"/>
    <row r="44681" x14ac:dyDescent="0.25"/>
    <row r="44682" x14ac:dyDescent="0.25"/>
    <row r="44683" x14ac:dyDescent="0.25"/>
    <row r="44684" x14ac:dyDescent="0.25"/>
    <row r="44685" x14ac:dyDescent="0.25"/>
    <row r="44686" x14ac:dyDescent="0.25"/>
    <row r="44687" x14ac:dyDescent="0.25"/>
    <row r="44688" x14ac:dyDescent="0.25"/>
    <row r="44689" x14ac:dyDescent="0.25"/>
    <row r="44690" x14ac:dyDescent="0.25"/>
    <row r="44691" x14ac:dyDescent="0.25"/>
    <row r="44692" x14ac:dyDescent="0.25"/>
    <row r="44693" x14ac:dyDescent="0.25"/>
    <row r="44694" x14ac:dyDescent="0.25"/>
    <row r="44695" x14ac:dyDescent="0.25"/>
    <row r="44696" x14ac:dyDescent="0.25"/>
    <row r="44697" x14ac:dyDescent="0.25"/>
    <row r="44698" x14ac:dyDescent="0.25"/>
    <row r="44699" x14ac:dyDescent="0.25"/>
    <row r="44700" x14ac:dyDescent="0.25"/>
    <row r="44701" x14ac:dyDescent="0.25"/>
    <row r="44702" x14ac:dyDescent="0.25"/>
    <row r="44703" x14ac:dyDescent="0.25"/>
    <row r="44704" x14ac:dyDescent="0.25"/>
    <row r="44705" x14ac:dyDescent="0.25"/>
    <row r="44706" x14ac:dyDescent="0.25"/>
    <row r="44707" x14ac:dyDescent="0.25"/>
    <row r="44708" x14ac:dyDescent="0.25"/>
    <row r="44709" x14ac:dyDescent="0.25"/>
    <row r="44710" x14ac:dyDescent="0.25"/>
    <row r="44711" x14ac:dyDescent="0.25"/>
    <row r="44712" x14ac:dyDescent="0.25"/>
    <row r="44713" x14ac:dyDescent="0.25"/>
    <row r="44714" x14ac:dyDescent="0.25"/>
    <row r="44715" x14ac:dyDescent="0.25"/>
    <row r="44716" x14ac:dyDescent="0.25"/>
    <row r="44717" x14ac:dyDescent="0.25"/>
    <row r="44718" x14ac:dyDescent="0.25"/>
    <row r="44719" x14ac:dyDescent="0.25"/>
    <row r="44720" x14ac:dyDescent="0.25"/>
    <row r="44721" x14ac:dyDescent="0.25"/>
    <row r="44722" x14ac:dyDescent="0.25"/>
    <row r="44723" x14ac:dyDescent="0.25"/>
    <row r="44724" x14ac:dyDescent="0.25"/>
    <row r="44725" x14ac:dyDescent="0.25"/>
    <row r="44726" x14ac:dyDescent="0.25"/>
    <row r="44727" x14ac:dyDescent="0.25"/>
    <row r="44728" x14ac:dyDescent="0.25"/>
    <row r="44729" x14ac:dyDescent="0.25"/>
    <row r="44730" x14ac:dyDescent="0.25"/>
    <row r="44731" x14ac:dyDescent="0.25"/>
    <row r="44732" x14ac:dyDescent="0.25"/>
    <row r="44733" x14ac:dyDescent="0.25"/>
    <row r="44734" x14ac:dyDescent="0.25"/>
    <row r="44735" x14ac:dyDescent="0.25"/>
    <row r="44736" x14ac:dyDescent="0.25"/>
    <row r="44737" x14ac:dyDescent="0.25"/>
    <row r="44738" x14ac:dyDescent="0.25"/>
    <row r="44739" x14ac:dyDescent="0.25"/>
    <row r="44740" x14ac:dyDescent="0.25"/>
    <row r="44741" x14ac:dyDescent="0.25"/>
    <row r="44742" x14ac:dyDescent="0.25"/>
    <row r="44743" x14ac:dyDescent="0.25"/>
    <row r="44744" x14ac:dyDescent="0.25"/>
    <row r="44745" x14ac:dyDescent="0.25"/>
    <row r="44746" x14ac:dyDescent="0.25"/>
    <row r="44747" x14ac:dyDescent="0.25"/>
    <row r="44748" x14ac:dyDescent="0.25"/>
    <row r="44749" x14ac:dyDescent="0.25"/>
    <row r="44750" x14ac:dyDescent="0.25"/>
    <row r="44751" x14ac:dyDescent="0.25"/>
    <row r="44752" x14ac:dyDescent="0.25"/>
    <row r="44753" x14ac:dyDescent="0.25"/>
    <row r="44754" x14ac:dyDescent="0.25"/>
    <row r="44755" x14ac:dyDescent="0.25"/>
    <row r="44756" x14ac:dyDescent="0.25"/>
    <row r="44757" x14ac:dyDescent="0.25"/>
    <row r="44758" x14ac:dyDescent="0.25"/>
    <row r="44759" x14ac:dyDescent="0.25"/>
    <row r="44760" x14ac:dyDescent="0.25"/>
    <row r="44761" x14ac:dyDescent="0.25"/>
    <row r="44762" x14ac:dyDescent="0.25"/>
    <row r="44763" x14ac:dyDescent="0.25"/>
    <row r="44764" x14ac:dyDescent="0.25"/>
    <row r="44765" x14ac:dyDescent="0.25"/>
    <row r="44766" x14ac:dyDescent="0.25"/>
    <row r="44767" x14ac:dyDescent="0.25"/>
    <row r="44768" x14ac:dyDescent="0.25"/>
    <row r="44769" x14ac:dyDescent="0.25"/>
    <row r="44770" x14ac:dyDescent="0.25"/>
    <row r="44771" x14ac:dyDescent="0.25"/>
    <row r="44772" x14ac:dyDescent="0.25"/>
    <row r="44773" x14ac:dyDescent="0.25"/>
    <row r="44774" x14ac:dyDescent="0.25"/>
    <row r="44775" x14ac:dyDescent="0.25"/>
    <row r="44776" x14ac:dyDescent="0.25"/>
    <row r="44777" x14ac:dyDescent="0.25"/>
    <row r="44778" x14ac:dyDescent="0.25"/>
    <row r="44779" x14ac:dyDescent="0.25"/>
    <row r="44780" x14ac:dyDescent="0.25"/>
    <row r="44781" x14ac:dyDescent="0.25"/>
    <row r="44782" x14ac:dyDescent="0.25"/>
    <row r="44783" x14ac:dyDescent="0.25"/>
    <row r="44784" x14ac:dyDescent="0.25"/>
    <row r="44785" x14ac:dyDescent="0.25"/>
    <row r="44786" x14ac:dyDescent="0.25"/>
    <row r="44787" x14ac:dyDescent="0.25"/>
    <row r="44788" x14ac:dyDescent="0.25"/>
    <row r="44789" x14ac:dyDescent="0.25"/>
    <row r="44790" x14ac:dyDescent="0.25"/>
    <row r="44791" x14ac:dyDescent="0.25"/>
    <row r="44792" x14ac:dyDescent="0.25"/>
    <row r="44793" x14ac:dyDescent="0.25"/>
    <row r="44794" x14ac:dyDescent="0.25"/>
    <row r="44795" x14ac:dyDescent="0.25"/>
    <row r="44796" x14ac:dyDescent="0.25"/>
    <row r="44797" x14ac:dyDescent="0.25"/>
    <row r="44798" x14ac:dyDescent="0.25"/>
    <row r="44799" x14ac:dyDescent="0.25"/>
    <row r="44800" x14ac:dyDescent="0.25"/>
    <row r="44801" x14ac:dyDescent="0.25"/>
    <row r="44802" x14ac:dyDescent="0.25"/>
    <row r="44803" x14ac:dyDescent="0.25"/>
    <row r="44804" x14ac:dyDescent="0.25"/>
    <row r="44805" x14ac:dyDescent="0.25"/>
    <row r="44806" x14ac:dyDescent="0.25"/>
    <row r="44807" x14ac:dyDescent="0.25"/>
    <row r="44808" x14ac:dyDescent="0.25"/>
    <row r="44809" x14ac:dyDescent="0.25"/>
    <row r="44810" x14ac:dyDescent="0.25"/>
    <row r="44811" x14ac:dyDescent="0.25"/>
    <row r="44812" x14ac:dyDescent="0.25"/>
    <row r="44813" x14ac:dyDescent="0.25"/>
    <row r="44814" x14ac:dyDescent="0.25"/>
    <row r="44815" x14ac:dyDescent="0.25"/>
    <row r="44816" x14ac:dyDescent="0.25"/>
    <row r="44817" x14ac:dyDescent="0.25"/>
    <row r="44818" x14ac:dyDescent="0.25"/>
    <row r="44819" x14ac:dyDescent="0.25"/>
    <row r="44820" x14ac:dyDescent="0.25"/>
    <row r="44821" x14ac:dyDescent="0.25"/>
    <row r="44822" x14ac:dyDescent="0.25"/>
    <row r="44823" x14ac:dyDescent="0.25"/>
    <row r="44824" x14ac:dyDescent="0.25"/>
    <row r="44825" x14ac:dyDescent="0.25"/>
    <row r="44826" x14ac:dyDescent="0.25"/>
    <row r="44827" x14ac:dyDescent="0.25"/>
    <row r="44828" x14ac:dyDescent="0.25"/>
    <row r="44829" x14ac:dyDescent="0.25"/>
    <row r="44830" x14ac:dyDescent="0.25"/>
    <row r="44831" x14ac:dyDescent="0.25"/>
    <row r="44832" x14ac:dyDescent="0.25"/>
    <row r="44833" x14ac:dyDescent="0.25"/>
    <row r="44834" x14ac:dyDescent="0.25"/>
    <row r="44835" x14ac:dyDescent="0.25"/>
    <row r="44836" x14ac:dyDescent="0.25"/>
    <row r="44837" x14ac:dyDescent="0.25"/>
    <row r="44838" x14ac:dyDescent="0.25"/>
    <row r="44839" x14ac:dyDescent="0.25"/>
    <row r="44840" x14ac:dyDescent="0.25"/>
    <row r="44841" x14ac:dyDescent="0.25"/>
    <row r="44842" x14ac:dyDescent="0.25"/>
    <row r="44843" x14ac:dyDescent="0.25"/>
    <row r="44844" x14ac:dyDescent="0.25"/>
    <row r="44845" x14ac:dyDescent="0.25"/>
    <row r="44846" x14ac:dyDescent="0.25"/>
    <row r="44847" x14ac:dyDescent="0.25"/>
    <row r="44848" x14ac:dyDescent="0.25"/>
    <row r="44849" x14ac:dyDescent="0.25"/>
    <row r="44850" x14ac:dyDescent="0.25"/>
    <row r="44851" x14ac:dyDescent="0.25"/>
    <row r="44852" x14ac:dyDescent="0.25"/>
    <row r="44853" x14ac:dyDescent="0.25"/>
    <row r="44854" x14ac:dyDescent="0.25"/>
    <row r="44855" x14ac:dyDescent="0.25"/>
    <row r="44856" x14ac:dyDescent="0.25"/>
    <row r="44857" x14ac:dyDescent="0.25"/>
    <row r="44858" x14ac:dyDescent="0.25"/>
    <row r="44859" x14ac:dyDescent="0.25"/>
    <row r="44860" x14ac:dyDescent="0.25"/>
    <row r="44861" x14ac:dyDescent="0.25"/>
    <row r="44862" x14ac:dyDescent="0.25"/>
    <row r="44863" x14ac:dyDescent="0.25"/>
    <row r="44864" x14ac:dyDescent="0.25"/>
    <row r="44865" x14ac:dyDescent="0.25"/>
    <row r="44866" x14ac:dyDescent="0.25"/>
    <row r="44867" x14ac:dyDescent="0.25"/>
    <row r="44868" x14ac:dyDescent="0.25"/>
    <row r="44869" x14ac:dyDescent="0.25"/>
    <row r="44870" x14ac:dyDescent="0.25"/>
    <row r="44871" x14ac:dyDescent="0.25"/>
    <row r="44872" x14ac:dyDescent="0.25"/>
    <row r="44873" x14ac:dyDescent="0.25"/>
    <row r="44874" x14ac:dyDescent="0.25"/>
    <row r="44875" x14ac:dyDescent="0.25"/>
    <row r="44876" x14ac:dyDescent="0.25"/>
    <row r="44877" x14ac:dyDescent="0.25"/>
    <row r="44878" x14ac:dyDescent="0.25"/>
    <row r="44879" x14ac:dyDescent="0.25"/>
    <row r="44880" x14ac:dyDescent="0.25"/>
    <row r="44881" x14ac:dyDescent="0.25"/>
    <row r="44882" x14ac:dyDescent="0.25"/>
    <row r="44883" x14ac:dyDescent="0.25"/>
    <row r="44884" x14ac:dyDescent="0.25"/>
    <row r="44885" x14ac:dyDescent="0.25"/>
    <row r="44886" x14ac:dyDescent="0.25"/>
    <row r="44887" x14ac:dyDescent="0.25"/>
    <row r="44888" x14ac:dyDescent="0.25"/>
    <row r="44889" x14ac:dyDescent="0.25"/>
    <row r="44890" x14ac:dyDescent="0.25"/>
    <row r="44891" x14ac:dyDescent="0.25"/>
    <row r="44892" x14ac:dyDescent="0.25"/>
    <row r="44893" x14ac:dyDescent="0.25"/>
    <row r="44894" x14ac:dyDescent="0.25"/>
    <row r="44895" x14ac:dyDescent="0.25"/>
    <row r="44896" x14ac:dyDescent="0.25"/>
    <row r="44897" x14ac:dyDescent="0.25"/>
    <row r="44898" x14ac:dyDescent="0.25"/>
    <row r="44899" x14ac:dyDescent="0.25"/>
    <row r="44900" x14ac:dyDescent="0.25"/>
    <row r="44901" x14ac:dyDescent="0.25"/>
    <row r="44902" x14ac:dyDescent="0.25"/>
    <row r="44903" x14ac:dyDescent="0.25"/>
    <row r="44904" x14ac:dyDescent="0.25"/>
    <row r="44905" x14ac:dyDescent="0.25"/>
    <row r="44906" x14ac:dyDescent="0.25"/>
    <row r="44907" x14ac:dyDescent="0.25"/>
    <row r="44908" x14ac:dyDescent="0.25"/>
    <row r="44909" x14ac:dyDescent="0.25"/>
    <row r="44910" x14ac:dyDescent="0.25"/>
    <row r="44911" x14ac:dyDescent="0.25"/>
    <row r="44912" x14ac:dyDescent="0.25"/>
    <row r="44913" x14ac:dyDescent="0.25"/>
    <row r="44914" x14ac:dyDescent="0.25"/>
    <row r="44915" x14ac:dyDescent="0.25"/>
    <row r="44916" x14ac:dyDescent="0.25"/>
    <row r="44917" x14ac:dyDescent="0.25"/>
    <row r="44918" x14ac:dyDescent="0.25"/>
    <row r="44919" x14ac:dyDescent="0.25"/>
    <row r="44920" x14ac:dyDescent="0.25"/>
    <row r="44921" x14ac:dyDescent="0.25"/>
    <row r="44922" x14ac:dyDescent="0.25"/>
    <row r="44923" x14ac:dyDescent="0.25"/>
    <row r="44924" x14ac:dyDescent="0.25"/>
    <row r="44925" x14ac:dyDescent="0.25"/>
    <row r="44926" x14ac:dyDescent="0.25"/>
    <row r="44927" x14ac:dyDescent="0.25"/>
    <row r="44928" x14ac:dyDescent="0.25"/>
    <row r="44929" x14ac:dyDescent="0.25"/>
    <row r="44930" x14ac:dyDescent="0.25"/>
    <row r="44931" x14ac:dyDescent="0.25"/>
    <row r="44932" x14ac:dyDescent="0.25"/>
    <row r="44933" x14ac:dyDescent="0.25"/>
    <row r="44934" x14ac:dyDescent="0.25"/>
    <row r="44935" x14ac:dyDescent="0.25"/>
    <row r="44936" x14ac:dyDescent="0.25"/>
    <row r="44937" x14ac:dyDescent="0.25"/>
    <row r="44938" x14ac:dyDescent="0.25"/>
    <row r="44939" x14ac:dyDescent="0.25"/>
    <row r="44940" x14ac:dyDescent="0.25"/>
    <row r="44941" x14ac:dyDescent="0.25"/>
    <row r="44942" x14ac:dyDescent="0.25"/>
    <row r="44943" x14ac:dyDescent="0.25"/>
    <row r="44944" x14ac:dyDescent="0.25"/>
    <row r="44945" x14ac:dyDescent="0.25"/>
    <row r="44946" x14ac:dyDescent="0.25"/>
    <row r="44947" x14ac:dyDescent="0.25"/>
    <row r="44948" x14ac:dyDescent="0.25"/>
    <row r="44949" x14ac:dyDescent="0.25"/>
    <row r="44950" x14ac:dyDescent="0.25"/>
    <row r="44951" x14ac:dyDescent="0.25"/>
    <row r="44952" x14ac:dyDescent="0.25"/>
    <row r="44953" x14ac:dyDescent="0.25"/>
    <row r="44954" x14ac:dyDescent="0.25"/>
    <row r="44955" x14ac:dyDescent="0.25"/>
    <row r="44956" x14ac:dyDescent="0.25"/>
    <row r="44957" x14ac:dyDescent="0.25"/>
    <row r="44958" x14ac:dyDescent="0.25"/>
    <row r="44959" x14ac:dyDescent="0.25"/>
    <row r="44960" x14ac:dyDescent="0.25"/>
    <row r="44961" x14ac:dyDescent="0.25"/>
    <row r="44962" x14ac:dyDescent="0.25"/>
    <row r="44963" x14ac:dyDescent="0.25"/>
    <row r="44964" x14ac:dyDescent="0.25"/>
    <row r="44965" x14ac:dyDescent="0.25"/>
    <row r="44966" x14ac:dyDescent="0.25"/>
    <row r="44967" x14ac:dyDescent="0.25"/>
    <row r="44968" x14ac:dyDescent="0.25"/>
    <row r="44969" x14ac:dyDescent="0.25"/>
    <row r="44970" x14ac:dyDescent="0.25"/>
    <row r="44971" x14ac:dyDescent="0.25"/>
    <row r="44972" x14ac:dyDescent="0.25"/>
    <row r="44973" x14ac:dyDescent="0.25"/>
    <row r="44974" x14ac:dyDescent="0.25"/>
    <row r="44975" x14ac:dyDescent="0.25"/>
    <row r="44976" x14ac:dyDescent="0.25"/>
    <row r="44977" x14ac:dyDescent="0.25"/>
    <row r="44978" x14ac:dyDescent="0.25"/>
    <row r="44979" x14ac:dyDescent="0.25"/>
    <row r="44980" x14ac:dyDescent="0.25"/>
    <row r="44981" x14ac:dyDescent="0.25"/>
    <row r="44982" x14ac:dyDescent="0.25"/>
    <row r="44983" x14ac:dyDescent="0.25"/>
    <row r="44984" x14ac:dyDescent="0.25"/>
    <row r="44985" x14ac:dyDescent="0.25"/>
    <row r="44986" x14ac:dyDescent="0.25"/>
    <row r="44987" x14ac:dyDescent="0.25"/>
    <row r="44988" x14ac:dyDescent="0.25"/>
    <row r="44989" x14ac:dyDescent="0.25"/>
    <row r="44990" x14ac:dyDescent="0.25"/>
    <row r="44991" x14ac:dyDescent="0.25"/>
    <row r="44992" x14ac:dyDescent="0.25"/>
    <row r="44993" x14ac:dyDescent="0.25"/>
    <row r="44994" x14ac:dyDescent="0.25"/>
    <row r="44995" x14ac:dyDescent="0.25"/>
    <row r="44996" x14ac:dyDescent="0.25"/>
    <row r="44997" x14ac:dyDescent="0.25"/>
    <row r="44998" x14ac:dyDescent="0.25"/>
    <row r="44999" x14ac:dyDescent="0.25"/>
    <row r="45000" x14ac:dyDescent="0.25"/>
    <row r="45001" x14ac:dyDescent="0.25"/>
    <row r="45002" x14ac:dyDescent="0.25"/>
    <row r="45003" x14ac:dyDescent="0.25"/>
    <row r="45004" x14ac:dyDescent="0.25"/>
    <row r="45005" x14ac:dyDescent="0.25"/>
    <row r="45006" x14ac:dyDescent="0.25"/>
    <row r="45007" x14ac:dyDescent="0.25"/>
    <row r="45008" x14ac:dyDescent="0.25"/>
    <row r="45009" x14ac:dyDescent="0.25"/>
    <row r="45010" x14ac:dyDescent="0.25"/>
    <row r="45011" x14ac:dyDescent="0.25"/>
    <row r="45012" x14ac:dyDescent="0.25"/>
    <row r="45013" x14ac:dyDescent="0.25"/>
    <row r="45014" x14ac:dyDescent="0.25"/>
    <row r="45015" x14ac:dyDescent="0.25"/>
    <row r="45016" x14ac:dyDescent="0.25"/>
    <row r="45017" x14ac:dyDescent="0.25"/>
    <row r="45018" x14ac:dyDescent="0.25"/>
    <row r="45019" x14ac:dyDescent="0.25"/>
    <row r="45020" x14ac:dyDescent="0.25"/>
    <row r="45021" x14ac:dyDescent="0.25"/>
    <row r="45022" x14ac:dyDescent="0.25"/>
    <row r="45023" x14ac:dyDescent="0.25"/>
    <row r="45024" x14ac:dyDescent="0.25"/>
    <row r="45025" x14ac:dyDescent="0.25"/>
    <row r="45026" x14ac:dyDescent="0.25"/>
    <row r="45027" x14ac:dyDescent="0.25"/>
    <row r="45028" x14ac:dyDescent="0.25"/>
    <row r="45029" x14ac:dyDescent="0.25"/>
    <row r="45030" x14ac:dyDescent="0.25"/>
    <row r="45031" x14ac:dyDescent="0.25"/>
    <row r="45032" x14ac:dyDescent="0.25"/>
    <row r="45033" x14ac:dyDescent="0.25"/>
    <row r="45034" x14ac:dyDescent="0.25"/>
    <row r="45035" x14ac:dyDescent="0.25"/>
    <row r="45036" x14ac:dyDescent="0.25"/>
    <row r="45037" x14ac:dyDescent="0.25"/>
    <row r="45038" x14ac:dyDescent="0.25"/>
    <row r="45039" x14ac:dyDescent="0.25"/>
    <row r="45040" x14ac:dyDescent="0.25"/>
    <row r="45041" x14ac:dyDescent="0.25"/>
    <row r="45042" x14ac:dyDescent="0.25"/>
    <row r="45043" x14ac:dyDescent="0.25"/>
    <row r="45044" x14ac:dyDescent="0.25"/>
    <row r="45045" x14ac:dyDescent="0.25"/>
    <row r="45046" x14ac:dyDescent="0.25"/>
    <row r="45047" x14ac:dyDescent="0.25"/>
    <row r="45048" x14ac:dyDescent="0.25"/>
    <row r="45049" x14ac:dyDescent="0.25"/>
    <row r="45050" x14ac:dyDescent="0.25"/>
    <row r="45051" x14ac:dyDescent="0.25"/>
    <row r="45052" x14ac:dyDescent="0.25"/>
    <row r="45053" x14ac:dyDescent="0.25"/>
    <row r="45054" x14ac:dyDescent="0.25"/>
    <row r="45055" x14ac:dyDescent="0.25"/>
    <row r="45056" x14ac:dyDescent="0.25"/>
    <row r="45057" x14ac:dyDescent="0.25"/>
    <row r="45058" x14ac:dyDescent="0.25"/>
    <row r="45059" x14ac:dyDescent="0.25"/>
    <row r="45060" x14ac:dyDescent="0.25"/>
    <row r="45061" x14ac:dyDescent="0.25"/>
    <row r="45062" x14ac:dyDescent="0.25"/>
    <row r="45063" x14ac:dyDescent="0.25"/>
    <row r="45064" x14ac:dyDescent="0.25"/>
    <row r="45065" x14ac:dyDescent="0.25"/>
    <row r="45066" x14ac:dyDescent="0.25"/>
    <row r="45067" x14ac:dyDescent="0.25"/>
    <row r="45068" x14ac:dyDescent="0.25"/>
    <row r="45069" x14ac:dyDescent="0.25"/>
    <row r="45070" x14ac:dyDescent="0.25"/>
    <row r="45071" x14ac:dyDescent="0.25"/>
    <row r="45072" x14ac:dyDescent="0.25"/>
    <row r="45073" x14ac:dyDescent="0.25"/>
    <row r="45074" x14ac:dyDescent="0.25"/>
    <row r="45075" x14ac:dyDescent="0.25"/>
    <row r="45076" x14ac:dyDescent="0.25"/>
    <row r="45077" x14ac:dyDescent="0.25"/>
    <row r="45078" x14ac:dyDescent="0.25"/>
    <row r="45079" x14ac:dyDescent="0.25"/>
    <row r="45080" x14ac:dyDescent="0.25"/>
    <row r="45081" x14ac:dyDescent="0.25"/>
    <row r="45082" x14ac:dyDescent="0.25"/>
    <row r="45083" x14ac:dyDescent="0.25"/>
    <row r="45084" x14ac:dyDescent="0.25"/>
    <row r="45085" x14ac:dyDescent="0.25"/>
    <row r="45086" x14ac:dyDescent="0.25"/>
    <row r="45087" x14ac:dyDescent="0.25"/>
    <row r="45088" x14ac:dyDescent="0.25"/>
    <row r="45089" x14ac:dyDescent="0.25"/>
    <row r="45090" x14ac:dyDescent="0.25"/>
    <row r="45091" x14ac:dyDescent="0.25"/>
    <row r="45092" x14ac:dyDescent="0.25"/>
    <row r="45093" x14ac:dyDescent="0.25"/>
    <row r="45094" x14ac:dyDescent="0.25"/>
    <row r="45095" x14ac:dyDescent="0.25"/>
    <row r="45096" x14ac:dyDescent="0.25"/>
    <row r="45097" x14ac:dyDescent="0.25"/>
    <row r="45098" x14ac:dyDescent="0.25"/>
    <row r="45099" x14ac:dyDescent="0.25"/>
    <row r="45100" x14ac:dyDescent="0.25"/>
    <row r="45101" x14ac:dyDescent="0.25"/>
    <row r="45102" x14ac:dyDescent="0.25"/>
    <row r="45103" x14ac:dyDescent="0.25"/>
    <row r="45104" x14ac:dyDescent="0.25"/>
    <row r="45105" x14ac:dyDescent="0.25"/>
    <row r="45106" x14ac:dyDescent="0.25"/>
    <row r="45107" x14ac:dyDescent="0.25"/>
    <row r="45108" x14ac:dyDescent="0.25"/>
    <row r="45109" x14ac:dyDescent="0.25"/>
    <row r="45110" x14ac:dyDescent="0.25"/>
    <row r="45111" x14ac:dyDescent="0.25"/>
    <row r="45112" x14ac:dyDescent="0.25"/>
    <row r="45113" x14ac:dyDescent="0.25"/>
    <row r="45114" x14ac:dyDescent="0.25"/>
    <row r="45115" x14ac:dyDescent="0.25"/>
    <row r="45116" x14ac:dyDescent="0.25"/>
    <row r="45117" x14ac:dyDescent="0.25"/>
    <row r="45118" x14ac:dyDescent="0.25"/>
    <row r="45119" x14ac:dyDescent="0.25"/>
    <row r="45120" x14ac:dyDescent="0.25"/>
    <row r="45121" x14ac:dyDescent="0.25"/>
    <row r="45122" x14ac:dyDescent="0.25"/>
    <row r="45123" x14ac:dyDescent="0.25"/>
    <row r="45124" x14ac:dyDescent="0.25"/>
    <row r="45125" x14ac:dyDescent="0.25"/>
    <row r="45126" x14ac:dyDescent="0.25"/>
    <row r="45127" x14ac:dyDescent="0.25"/>
    <row r="45128" x14ac:dyDescent="0.25"/>
    <row r="45129" x14ac:dyDescent="0.25"/>
    <row r="45130" x14ac:dyDescent="0.25"/>
    <row r="45131" x14ac:dyDescent="0.25"/>
    <row r="45132" x14ac:dyDescent="0.25"/>
    <row r="45133" x14ac:dyDescent="0.25"/>
    <row r="45134" x14ac:dyDescent="0.25"/>
    <row r="45135" x14ac:dyDescent="0.25"/>
    <row r="45136" x14ac:dyDescent="0.25"/>
    <row r="45137" x14ac:dyDescent="0.25"/>
    <row r="45138" x14ac:dyDescent="0.25"/>
    <row r="45139" x14ac:dyDescent="0.25"/>
    <row r="45140" x14ac:dyDescent="0.25"/>
    <row r="45141" x14ac:dyDescent="0.25"/>
    <row r="45142" x14ac:dyDescent="0.25"/>
    <row r="45143" x14ac:dyDescent="0.25"/>
    <row r="45144" x14ac:dyDescent="0.25"/>
    <row r="45145" x14ac:dyDescent="0.25"/>
    <row r="45146" x14ac:dyDescent="0.25"/>
    <row r="45147" x14ac:dyDescent="0.25"/>
    <row r="45148" x14ac:dyDescent="0.25"/>
    <row r="45149" x14ac:dyDescent="0.25"/>
    <row r="45150" x14ac:dyDescent="0.25"/>
    <row r="45151" x14ac:dyDescent="0.25"/>
    <row r="45152" x14ac:dyDescent="0.25"/>
    <row r="45153" x14ac:dyDescent="0.25"/>
    <row r="45154" x14ac:dyDescent="0.25"/>
    <row r="45155" x14ac:dyDescent="0.25"/>
    <row r="45156" x14ac:dyDescent="0.25"/>
    <row r="45157" x14ac:dyDescent="0.25"/>
    <row r="45158" x14ac:dyDescent="0.25"/>
    <row r="45159" x14ac:dyDescent="0.25"/>
    <row r="45160" x14ac:dyDescent="0.25"/>
    <row r="45161" x14ac:dyDescent="0.25"/>
    <row r="45162" x14ac:dyDescent="0.25"/>
    <row r="45163" x14ac:dyDescent="0.25"/>
    <row r="45164" x14ac:dyDescent="0.25"/>
    <row r="45165" x14ac:dyDescent="0.25"/>
    <row r="45166" x14ac:dyDescent="0.25"/>
    <row r="45167" x14ac:dyDescent="0.25"/>
    <row r="45168" x14ac:dyDescent="0.25"/>
    <row r="45169" x14ac:dyDescent="0.25"/>
    <row r="45170" x14ac:dyDescent="0.25"/>
    <row r="45171" x14ac:dyDescent="0.25"/>
    <row r="45172" x14ac:dyDescent="0.25"/>
    <row r="45173" x14ac:dyDescent="0.25"/>
    <row r="45174" x14ac:dyDescent="0.25"/>
    <row r="45175" x14ac:dyDescent="0.25"/>
    <row r="45176" x14ac:dyDescent="0.25"/>
    <row r="45177" x14ac:dyDescent="0.25"/>
    <row r="45178" x14ac:dyDescent="0.25"/>
    <row r="45179" x14ac:dyDescent="0.25"/>
    <row r="45180" x14ac:dyDescent="0.25"/>
    <row r="45181" x14ac:dyDescent="0.25"/>
    <row r="45182" x14ac:dyDescent="0.25"/>
    <row r="45183" x14ac:dyDescent="0.25"/>
    <row r="45184" x14ac:dyDescent="0.25"/>
    <row r="45185" x14ac:dyDescent="0.25"/>
    <row r="45186" x14ac:dyDescent="0.25"/>
    <row r="45187" x14ac:dyDescent="0.25"/>
    <row r="45188" x14ac:dyDescent="0.25"/>
    <row r="45189" x14ac:dyDescent="0.25"/>
    <row r="45190" x14ac:dyDescent="0.25"/>
    <row r="45191" x14ac:dyDescent="0.25"/>
    <row r="45192" x14ac:dyDescent="0.25"/>
    <row r="45193" x14ac:dyDescent="0.25"/>
    <row r="45194" x14ac:dyDescent="0.25"/>
    <row r="45195" x14ac:dyDescent="0.25"/>
    <row r="45196" x14ac:dyDescent="0.25"/>
    <row r="45197" x14ac:dyDescent="0.25"/>
    <row r="45198" x14ac:dyDescent="0.25"/>
    <row r="45199" x14ac:dyDescent="0.25"/>
    <row r="45200" x14ac:dyDescent="0.25"/>
    <row r="45201" x14ac:dyDescent="0.25"/>
    <row r="45202" x14ac:dyDescent="0.25"/>
    <row r="45203" x14ac:dyDescent="0.25"/>
    <row r="45204" x14ac:dyDescent="0.25"/>
    <row r="45205" x14ac:dyDescent="0.25"/>
    <row r="45206" x14ac:dyDescent="0.25"/>
    <row r="45207" x14ac:dyDescent="0.25"/>
    <row r="45208" x14ac:dyDescent="0.25"/>
    <row r="45209" x14ac:dyDescent="0.25"/>
    <row r="45210" x14ac:dyDescent="0.25"/>
    <row r="45211" x14ac:dyDescent="0.25"/>
    <row r="45212" x14ac:dyDescent="0.25"/>
    <row r="45213" x14ac:dyDescent="0.25"/>
    <row r="45214" x14ac:dyDescent="0.25"/>
    <row r="45215" x14ac:dyDescent="0.25"/>
    <row r="45216" x14ac:dyDescent="0.25"/>
    <row r="45217" x14ac:dyDescent="0.25"/>
    <row r="45218" x14ac:dyDescent="0.25"/>
    <row r="45219" x14ac:dyDescent="0.25"/>
    <row r="45220" x14ac:dyDescent="0.25"/>
    <row r="45221" x14ac:dyDescent="0.25"/>
    <row r="45222" x14ac:dyDescent="0.25"/>
    <row r="45223" x14ac:dyDescent="0.25"/>
    <row r="45224" x14ac:dyDescent="0.25"/>
    <row r="45225" x14ac:dyDescent="0.25"/>
    <row r="45226" x14ac:dyDescent="0.25"/>
    <row r="45227" x14ac:dyDescent="0.25"/>
    <row r="45228" x14ac:dyDescent="0.25"/>
    <row r="45229" x14ac:dyDescent="0.25"/>
    <row r="45230" x14ac:dyDescent="0.25"/>
    <row r="45231" x14ac:dyDescent="0.25"/>
    <row r="45232" x14ac:dyDescent="0.25"/>
    <row r="45233" x14ac:dyDescent="0.25"/>
    <row r="45234" x14ac:dyDescent="0.25"/>
    <row r="45235" x14ac:dyDescent="0.25"/>
    <row r="45236" x14ac:dyDescent="0.25"/>
    <row r="45237" x14ac:dyDescent="0.25"/>
    <row r="45238" x14ac:dyDescent="0.25"/>
    <row r="45239" x14ac:dyDescent="0.25"/>
    <row r="45240" x14ac:dyDescent="0.25"/>
    <row r="45241" x14ac:dyDescent="0.25"/>
    <row r="45242" x14ac:dyDescent="0.25"/>
    <row r="45243" x14ac:dyDescent="0.25"/>
    <row r="45244" x14ac:dyDescent="0.25"/>
    <row r="45245" x14ac:dyDescent="0.25"/>
    <row r="45246" x14ac:dyDescent="0.25"/>
    <row r="45247" x14ac:dyDescent="0.25"/>
    <row r="45248" x14ac:dyDescent="0.25"/>
    <row r="45249" x14ac:dyDescent="0.25"/>
    <row r="45250" x14ac:dyDescent="0.25"/>
    <row r="45251" x14ac:dyDescent="0.25"/>
    <row r="45252" x14ac:dyDescent="0.25"/>
    <row r="45253" x14ac:dyDescent="0.25"/>
    <row r="45254" x14ac:dyDescent="0.25"/>
    <row r="45255" x14ac:dyDescent="0.25"/>
    <row r="45256" x14ac:dyDescent="0.25"/>
    <row r="45257" x14ac:dyDescent="0.25"/>
    <row r="45258" x14ac:dyDescent="0.25"/>
    <row r="45259" x14ac:dyDescent="0.25"/>
    <row r="45260" x14ac:dyDescent="0.25"/>
    <row r="45261" x14ac:dyDescent="0.25"/>
    <row r="45262" x14ac:dyDescent="0.25"/>
    <row r="45263" x14ac:dyDescent="0.25"/>
    <row r="45264" x14ac:dyDescent="0.25"/>
    <row r="45265" x14ac:dyDescent="0.25"/>
    <row r="45266" x14ac:dyDescent="0.25"/>
    <row r="45267" x14ac:dyDescent="0.25"/>
    <row r="45268" x14ac:dyDescent="0.25"/>
    <row r="45269" x14ac:dyDescent="0.25"/>
    <row r="45270" x14ac:dyDescent="0.25"/>
    <row r="45271" x14ac:dyDescent="0.25"/>
    <row r="45272" x14ac:dyDescent="0.25"/>
    <row r="45273" x14ac:dyDescent="0.25"/>
    <row r="45274" x14ac:dyDescent="0.25"/>
    <row r="45275" x14ac:dyDescent="0.25"/>
    <row r="45276" x14ac:dyDescent="0.25"/>
    <row r="45277" x14ac:dyDescent="0.25"/>
    <row r="45278" x14ac:dyDescent="0.25"/>
    <row r="45279" x14ac:dyDescent="0.25"/>
    <row r="45280" x14ac:dyDescent="0.25"/>
    <row r="45281" x14ac:dyDescent="0.25"/>
    <row r="45282" x14ac:dyDescent="0.25"/>
    <row r="45283" x14ac:dyDescent="0.25"/>
    <row r="45284" x14ac:dyDescent="0.25"/>
    <row r="45285" x14ac:dyDescent="0.25"/>
    <row r="45286" x14ac:dyDescent="0.25"/>
    <row r="45287" x14ac:dyDescent="0.25"/>
    <row r="45288" x14ac:dyDescent="0.25"/>
    <row r="45289" x14ac:dyDescent="0.25"/>
    <row r="45290" x14ac:dyDescent="0.25"/>
    <row r="45291" x14ac:dyDescent="0.25"/>
    <row r="45292" x14ac:dyDescent="0.25"/>
    <row r="45293" x14ac:dyDescent="0.25"/>
    <row r="45294" x14ac:dyDescent="0.25"/>
    <row r="45295" x14ac:dyDescent="0.25"/>
    <row r="45296" x14ac:dyDescent="0.25"/>
    <row r="45297" x14ac:dyDescent="0.25"/>
    <row r="45298" x14ac:dyDescent="0.25"/>
    <row r="45299" x14ac:dyDescent="0.25"/>
    <row r="45300" x14ac:dyDescent="0.25"/>
    <row r="45301" x14ac:dyDescent="0.25"/>
    <row r="45302" x14ac:dyDescent="0.25"/>
    <row r="45303" x14ac:dyDescent="0.25"/>
    <row r="45304" x14ac:dyDescent="0.25"/>
    <row r="45305" x14ac:dyDescent="0.25"/>
    <row r="45306" x14ac:dyDescent="0.25"/>
    <row r="45307" x14ac:dyDescent="0.25"/>
    <row r="45308" x14ac:dyDescent="0.25"/>
    <row r="45309" x14ac:dyDescent="0.25"/>
    <row r="45310" x14ac:dyDescent="0.25"/>
    <row r="45311" x14ac:dyDescent="0.25"/>
    <row r="45312" x14ac:dyDescent="0.25"/>
    <row r="45313" x14ac:dyDescent="0.25"/>
    <row r="45314" x14ac:dyDescent="0.25"/>
    <row r="45315" x14ac:dyDescent="0.25"/>
    <row r="45316" x14ac:dyDescent="0.25"/>
    <row r="45317" x14ac:dyDescent="0.25"/>
    <row r="45318" x14ac:dyDescent="0.25"/>
    <row r="45319" x14ac:dyDescent="0.25"/>
    <row r="45320" x14ac:dyDescent="0.25"/>
    <row r="45321" x14ac:dyDescent="0.25"/>
    <row r="45322" x14ac:dyDescent="0.25"/>
    <row r="45323" x14ac:dyDescent="0.25"/>
    <row r="45324" x14ac:dyDescent="0.25"/>
    <row r="45325" x14ac:dyDescent="0.25"/>
    <row r="45326" x14ac:dyDescent="0.25"/>
    <row r="45327" x14ac:dyDescent="0.25"/>
    <row r="45328" x14ac:dyDescent="0.25"/>
    <row r="45329" x14ac:dyDescent="0.25"/>
    <row r="45330" x14ac:dyDescent="0.25"/>
    <row r="45331" x14ac:dyDescent="0.25"/>
    <row r="45332" x14ac:dyDescent="0.25"/>
    <row r="45333" x14ac:dyDescent="0.25"/>
    <row r="45334" x14ac:dyDescent="0.25"/>
    <row r="45335" x14ac:dyDescent="0.25"/>
    <row r="45336" x14ac:dyDescent="0.25"/>
    <row r="45337" x14ac:dyDescent="0.25"/>
    <row r="45338" x14ac:dyDescent="0.25"/>
    <row r="45339" x14ac:dyDescent="0.25"/>
    <row r="45340" x14ac:dyDescent="0.25"/>
    <row r="45341" x14ac:dyDescent="0.25"/>
    <row r="45342" x14ac:dyDescent="0.25"/>
    <row r="45343" x14ac:dyDescent="0.25"/>
    <row r="45344" x14ac:dyDescent="0.25"/>
    <row r="45345" x14ac:dyDescent="0.25"/>
    <row r="45346" x14ac:dyDescent="0.25"/>
    <row r="45347" x14ac:dyDescent="0.25"/>
    <row r="45348" x14ac:dyDescent="0.25"/>
    <row r="45349" x14ac:dyDescent="0.25"/>
    <row r="45350" x14ac:dyDescent="0.25"/>
    <row r="45351" x14ac:dyDescent="0.25"/>
    <row r="45352" x14ac:dyDescent="0.25"/>
    <row r="45353" x14ac:dyDescent="0.25"/>
    <row r="45354" x14ac:dyDescent="0.25"/>
    <row r="45355" x14ac:dyDescent="0.25"/>
    <row r="45356" x14ac:dyDescent="0.25"/>
    <row r="45357" x14ac:dyDescent="0.25"/>
    <row r="45358" x14ac:dyDescent="0.25"/>
    <row r="45359" x14ac:dyDescent="0.25"/>
    <row r="45360" x14ac:dyDescent="0.25"/>
    <row r="45361" x14ac:dyDescent="0.25"/>
    <row r="45362" x14ac:dyDescent="0.25"/>
    <row r="45363" x14ac:dyDescent="0.25"/>
    <row r="45364" x14ac:dyDescent="0.25"/>
    <row r="45365" x14ac:dyDescent="0.25"/>
    <row r="45366" x14ac:dyDescent="0.25"/>
    <row r="45367" x14ac:dyDescent="0.25"/>
    <row r="45368" x14ac:dyDescent="0.25"/>
    <row r="45369" x14ac:dyDescent="0.25"/>
    <row r="45370" x14ac:dyDescent="0.25"/>
    <row r="45371" x14ac:dyDescent="0.25"/>
    <row r="45372" x14ac:dyDescent="0.25"/>
    <row r="45373" x14ac:dyDescent="0.25"/>
    <row r="45374" x14ac:dyDescent="0.25"/>
    <row r="45375" x14ac:dyDescent="0.25"/>
    <row r="45376" x14ac:dyDescent="0.25"/>
    <row r="45377" x14ac:dyDescent="0.25"/>
    <row r="45378" x14ac:dyDescent="0.25"/>
    <row r="45379" x14ac:dyDescent="0.25"/>
    <row r="45380" x14ac:dyDescent="0.25"/>
    <row r="45381" x14ac:dyDescent="0.25"/>
    <row r="45382" x14ac:dyDescent="0.25"/>
    <row r="45383" x14ac:dyDescent="0.25"/>
    <row r="45384" x14ac:dyDescent="0.25"/>
    <row r="45385" x14ac:dyDescent="0.25"/>
    <row r="45386" x14ac:dyDescent="0.25"/>
    <row r="45387" x14ac:dyDescent="0.25"/>
    <row r="45388" x14ac:dyDescent="0.25"/>
    <row r="45389" x14ac:dyDescent="0.25"/>
    <row r="45390" x14ac:dyDescent="0.25"/>
    <row r="45391" x14ac:dyDescent="0.25"/>
    <row r="45392" x14ac:dyDescent="0.25"/>
    <row r="45393" x14ac:dyDescent="0.25"/>
    <row r="45394" x14ac:dyDescent="0.25"/>
    <row r="45395" x14ac:dyDescent="0.25"/>
    <row r="45396" x14ac:dyDescent="0.25"/>
    <row r="45397" x14ac:dyDescent="0.25"/>
    <row r="45398" x14ac:dyDescent="0.25"/>
    <row r="45399" x14ac:dyDescent="0.25"/>
    <row r="45400" x14ac:dyDescent="0.25"/>
    <row r="45401" x14ac:dyDescent="0.25"/>
    <row r="45402" x14ac:dyDescent="0.25"/>
    <row r="45403" x14ac:dyDescent="0.25"/>
    <row r="45404" x14ac:dyDescent="0.25"/>
    <row r="45405" x14ac:dyDescent="0.25"/>
    <row r="45406" x14ac:dyDescent="0.25"/>
    <row r="45407" x14ac:dyDescent="0.25"/>
    <row r="45408" x14ac:dyDescent="0.25"/>
    <row r="45409" x14ac:dyDescent="0.25"/>
    <row r="45410" x14ac:dyDescent="0.25"/>
    <row r="45411" x14ac:dyDescent="0.25"/>
    <row r="45412" x14ac:dyDescent="0.25"/>
    <row r="45413" x14ac:dyDescent="0.25"/>
    <row r="45414" x14ac:dyDescent="0.25"/>
    <row r="45415" x14ac:dyDescent="0.25"/>
    <row r="45416" x14ac:dyDescent="0.25"/>
    <row r="45417" x14ac:dyDescent="0.25"/>
    <row r="45418" x14ac:dyDescent="0.25"/>
    <row r="45419" x14ac:dyDescent="0.25"/>
    <row r="45420" x14ac:dyDescent="0.25"/>
    <row r="45421" x14ac:dyDescent="0.25"/>
    <row r="45422" x14ac:dyDescent="0.25"/>
    <row r="45423" x14ac:dyDescent="0.25"/>
    <row r="45424" x14ac:dyDescent="0.25"/>
    <row r="45425" x14ac:dyDescent="0.25"/>
    <row r="45426" x14ac:dyDescent="0.25"/>
    <row r="45427" x14ac:dyDescent="0.25"/>
    <row r="45428" x14ac:dyDescent="0.25"/>
    <row r="45429" x14ac:dyDescent="0.25"/>
    <row r="45430" x14ac:dyDescent="0.25"/>
    <row r="45431" x14ac:dyDescent="0.25"/>
    <row r="45432" x14ac:dyDescent="0.25"/>
    <row r="45433" x14ac:dyDescent="0.25"/>
    <row r="45434" x14ac:dyDescent="0.25"/>
    <row r="45435" x14ac:dyDescent="0.25"/>
    <row r="45436" x14ac:dyDescent="0.25"/>
    <row r="45437" x14ac:dyDescent="0.25"/>
    <row r="45438" x14ac:dyDescent="0.25"/>
    <row r="45439" x14ac:dyDescent="0.25"/>
    <row r="45440" x14ac:dyDescent="0.25"/>
    <row r="45441" x14ac:dyDescent="0.25"/>
    <row r="45442" x14ac:dyDescent="0.25"/>
    <row r="45443" x14ac:dyDescent="0.25"/>
    <row r="45444" x14ac:dyDescent="0.25"/>
    <row r="45445" x14ac:dyDescent="0.25"/>
    <row r="45446" x14ac:dyDescent="0.25"/>
    <row r="45447" x14ac:dyDescent="0.25"/>
    <row r="45448" x14ac:dyDescent="0.25"/>
    <row r="45449" x14ac:dyDescent="0.25"/>
    <row r="45450" x14ac:dyDescent="0.25"/>
    <row r="45451" x14ac:dyDescent="0.25"/>
    <row r="45452" x14ac:dyDescent="0.25"/>
    <row r="45453" x14ac:dyDescent="0.25"/>
    <row r="45454" x14ac:dyDescent="0.25"/>
    <row r="45455" x14ac:dyDescent="0.25"/>
    <row r="45456" x14ac:dyDescent="0.25"/>
    <row r="45457" x14ac:dyDescent="0.25"/>
    <row r="45458" x14ac:dyDescent="0.25"/>
    <row r="45459" x14ac:dyDescent="0.25"/>
    <row r="45460" x14ac:dyDescent="0.25"/>
    <row r="45461" x14ac:dyDescent="0.25"/>
    <row r="45462" x14ac:dyDescent="0.25"/>
    <row r="45463" x14ac:dyDescent="0.25"/>
    <row r="45464" x14ac:dyDescent="0.25"/>
    <row r="45465" x14ac:dyDescent="0.25"/>
    <row r="45466" x14ac:dyDescent="0.25"/>
    <row r="45467" x14ac:dyDescent="0.25"/>
    <row r="45468" x14ac:dyDescent="0.25"/>
    <row r="45469" x14ac:dyDescent="0.25"/>
    <row r="45470" x14ac:dyDescent="0.25"/>
    <row r="45471" x14ac:dyDescent="0.25"/>
    <row r="45472" x14ac:dyDescent="0.25"/>
    <row r="45473" x14ac:dyDescent="0.25"/>
    <row r="45474" x14ac:dyDescent="0.25"/>
    <row r="45475" x14ac:dyDescent="0.25"/>
    <row r="45476" x14ac:dyDescent="0.25"/>
    <row r="45477" x14ac:dyDescent="0.25"/>
    <row r="45478" x14ac:dyDescent="0.25"/>
    <row r="45479" x14ac:dyDescent="0.25"/>
    <row r="45480" x14ac:dyDescent="0.25"/>
    <row r="45481" x14ac:dyDescent="0.25"/>
    <row r="45482" x14ac:dyDescent="0.25"/>
    <row r="45483" x14ac:dyDescent="0.25"/>
    <row r="45484" x14ac:dyDescent="0.25"/>
    <row r="45485" x14ac:dyDescent="0.25"/>
    <row r="45486" x14ac:dyDescent="0.25"/>
    <row r="45487" x14ac:dyDescent="0.25"/>
    <row r="45488" x14ac:dyDescent="0.25"/>
    <row r="45489" x14ac:dyDescent="0.25"/>
    <row r="45490" x14ac:dyDescent="0.25"/>
    <row r="45491" x14ac:dyDescent="0.25"/>
    <row r="45492" x14ac:dyDescent="0.25"/>
    <row r="45493" x14ac:dyDescent="0.25"/>
    <row r="45494" x14ac:dyDescent="0.25"/>
    <row r="45495" x14ac:dyDescent="0.25"/>
    <row r="45496" x14ac:dyDescent="0.25"/>
    <row r="45497" x14ac:dyDescent="0.25"/>
    <row r="45498" x14ac:dyDescent="0.25"/>
    <row r="45499" x14ac:dyDescent="0.25"/>
    <row r="45500" x14ac:dyDescent="0.25"/>
    <row r="45501" x14ac:dyDescent="0.25"/>
    <row r="45502" x14ac:dyDescent="0.25"/>
    <row r="45503" x14ac:dyDescent="0.25"/>
    <row r="45504" x14ac:dyDescent="0.25"/>
    <row r="45505" x14ac:dyDescent="0.25"/>
    <row r="45506" x14ac:dyDescent="0.25"/>
    <row r="45507" x14ac:dyDescent="0.25"/>
    <row r="45508" x14ac:dyDescent="0.25"/>
    <row r="45509" x14ac:dyDescent="0.25"/>
    <row r="45510" x14ac:dyDescent="0.25"/>
    <row r="45511" x14ac:dyDescent="0.25"/>
    <row r="45512" x14ac:dyDescent="0.25"/>
    <row r="45513" x14ac:dyDescent="0.25"/>
    <row r="45514" x14ac:dyDescent="0.25"/>
    <row r="45515" x14ac:dyDescent="0.25"/>
    <row r="45516" x14ac:dyDescent="0.25"/>
    <row r="45517" x14ac:dyDescent="0.25"/>
    <row r="45518" x14ac:dyDescent="0.25"/>
    <row r="45519" x14ac:dyDescent="0.25"/>
    <row r="45520" x14ac:dyDescent="0.25"/>
    <row r="45521" x14ac:dyDescent="0.25"/>
    <row r="45522" x14ac:dyDescent="0.25"/>
    <row r="45523" x14ac:dyDescent="0.25"/>
    <row r="45524" x14ac:dyDescent="0.25"/>
    <row r="45525" x14ac:dyDescent="0.25"/>
    <row r="45526" x14ac:dyDescent="0.25"/>
    <row r="45527" x14ac:dyDescent="0.25"/>
    <row r="45528" x14ac:dyDescent="0.25"/>
    <row r="45529" x14ac:dyDescent="0.25"/>
    <row r="45530" x14ac:dyDescent="0.25"/>
    <row r="45531" x14ac:dyDescent="0.25"/>
    <row r="45532" x14ac:dyDescent="0.25"/>
    <row r="45533" x14ac:dyDescent="0.25"/>
    <row r="45534" x14ac:dyDescent="0.25"/>
    <row r="45535" x14ac:dyDescent="0.25"/>
    <row r="45536" x14ac:dyDescent="0.25"/>
    <row r="45537" x14ac:dyDescent="0.25"/>
    <row r="45538" x14ac:dyDescent="0.25"/>
    <row r="45539" x14ac:dyDescent="0.25"/>
    <row r="45540" x14ac:dyDescent="0.25"/>
    <row r="45541" x14ac:dyDescent="0.25"/>
    <row r="45542" x14ac:dyDescent="0.25"/>
    <row r="45543" x14ac:dyDescent="0.25"/>
    <row r="45544" x14ac:dyDescent="0.25"/>
    <row r="45545" x14ac:dyDescent="0.25"/>
    <row r="45546" x14ac:dyDescent="0.25"/>
    <row r="45547" x14ac:dyDescent="0.25"/>
    <row r="45548" x14ac:dyDescent="0.25"/>
    <row r="45549" x14ac:dyDescent="0.25"/>
    <row r="45550" x14ac:dyDescent="0.25"/>
    <row r="45551" x14ac:dyDescent="0.25"/>
    <row r="45552" x14ac:dyDescent="0.25"/>
    <row r="45553" x14ac:dyDescent="0.25"/>
    <row r="45554" x14ac:dyDescent="0.25"/>
    <row r="45555" x14ac:dyDescent="0.25"/>
    <row r="45556" x14ac:dyDescent="0.25"/>
    <row r="45557" x14ac:dyDescent="0.25"/>
    <row r="45558" x14ac:dyDescent="0.25"/>
    <row r="45559" x14ac:dyDescent="0.25"/>
    <row r="45560" x14ac:dyDescent="0.25"/>
    <row r="45561" x14ac:dyDescent="0.25"/>
    <row r="45562" x14ac:dyDescent="0.25"/>
    <row r="45563" x14ac:dyDescent="0.25"/>
    <row r="45564" x14ac:dyDescent="0.25"/>
    <row r="45565" x14ac:dyDescent="0.25"/>
    <row r="45566" x14ac:dyDescent="0.25"/>
    <row r="45567" x14ac:dyDescent="0.25"/>
    <row r="45568" x14ac:dyDescent="0.25"/>
    <row r="45569" x14ac:dyDescent="0.25"/>
    <row r="45570" x14ac:dyDescent="0.25"/>
    <row r="45571" x14ac:dyDescent="0.25"/>
    <row r="45572" x14ac:dyDescent="0.25"/>
    <row r="45573" x14ac:dyDescent="0.25"/>
    <row r="45574" x14ac:dyDescent="0.25"/>
    <row r="45575" x14ac:dyDescent="0.25"/>
    <row r="45576" x14ac:dyDescent="0.25"/>
    <row r="45577" x14ac:dyDescent="0.25"/>
    <row r="45578" x14ac:dyDescent="0.25"/>
    <row r="45579" x14ac:dyDescent="0.25"/>
    <row r="45580" x14ac:dyDescent="0.25"/>
    <row r="45581" x14ac:dyDescent="0.25"/>
    <row r="45582" x14ac:dyDescent="0.25"/>
    <row r="45583" x14ac:dyDescent="0.25"/>
    <row r="45584" x14ac:dyDescent="0.25"/>
    <row r="45585" x14ac:dyDescent="0.25"/>
    <row r="45586" x14ac:dyDescent="0.25"/>
    <row r="45587" x14ac:dyDescent="0.25"/>
    <row r="45588" x14ac:dyDescent="0.25"/>
    <row r="45589" x14ac:dyDescent="0.25"/>
    <row r="45590" x14ac:dyDescent="0.25"/>
    <row r="45591" x14ac:dyDescent="0.25"/>
    <row r="45592" x14ac:dyDescent="0.25"/>
    <row r="45593" x14ac:dyDescent="0.25"/>
    <row r="45594" x14ac:dyDescent="0.25"/>
    <row r="45595" x14ac:dyDescent="0.25"/>
    <row r="45596" x14ac:dyDescent="0.25"/>
    <row r="45597" x14ac:dyDescent="0.25"/>
    <row r="45598" x14ac:dyDescent="0.25"/>
    <row r="45599" x14ac:dyDescent="0.25"/>
    <row r="45600" x14ac:dyDescent="0.25"/>
    <row r="45601" x14ac:dyDescent="0.25"/>
    <row r="45602" x14ac:dyDescent="0.25"/>
    <row r="45603" x14ac:dyDescent="0.25"/>
    <row r="45604" x14ac:dyDescent="0.25"/>
    <row r="45605" x14ac:dyDescent="0.25"/>
    <row r="45606" x14ac:dyDescent="0.25"/>
    <row r="45607" x14ac:dyDescent="0.25"/>
    <row r="45608" x14ac:dyDescent="0.25"/>
    <row r="45609" x14ac:dyDescent="0.25"/>
    <row r="45610" x14ac:dyDescent="0.25"/>
    <row r="45611" x14ac:dyDescent="0.25"/>
    <row r="45612" x14ac:dyDescent="0.25"/>
    <row r="45613" x14ac:dyDescent="0.25"/>
    <row r="45614" x14ac:dyDescent="0.25"/>
    <row r="45615" x14ac:dyDescent="0.25"/>
    <row r="45616" x14ac:dyDescent="0.25"/>
    <row r="45617" x14ac:dyDescent="0.25"/>
    <row r="45618" x14ac:dyDescent="0.25"/>
    <row r="45619" x14ac:dyDescent="0.25"/>
    <row r="45620" x14ac:dyDescent="0.25"/>
    <row r="45621" x14ac:dyDescent="0.25"/>
    <row r="45622" x14ac:dyDescent="0.25"/>
    <row r="45623" x14ac:dyDescent="0.25"/>
    <row r="45624" x14ac:dyDescent="0.25"/>
    <row r="45625" x14ac:dyDescent="0.25"/>
    <row r="45626" x14ac:dyDescent="0.25"/>
    <row r="45627" x14ac:dyDescent="0.25"/>
    <row r="45628" x14ac:dyDescent="0.25"/>
    <row r="45629" x14ac:dyDescent="0.25"/>
    <row r="45630" x14ac:dyDescent="0.25"/>
    <row r="45631" x14ac:dyDescent="0.25"/>
    <row r="45632" x14ac:dyDescent="0.25"/>
    <row r="45633" x14ac:dyDescent="0.25"/>
    <row r="45634" x14ac:dyDescent="0.25"/>
    <row r="45635" x14ac:dyDescent="0.25"/>
    <row r="45636" x14ac:dyDescent="0.25"/>
    <row r="45637" x14ac:dyDescent="0.25"/>
    <row r="45638" x14ac:dyDescent="0.25"/>
    <row r="45639" x14ac:dyDescent="0.25"/>
    <row r="45640" x14ac:dyDescent="0.25"/>
    <row r="45641" x14ac:dyDescent="0.25"/>
    <row r="45642" x14ac:dyDescent="0.25"/>
    <row r="45643" x14ac:dyDescent="0.25"/>
    <row r="45644" x14ac:dyDescent="0.25"/>
    <row r="45645" x14ac:dyDescent="0.25"/>
    <row r="45646" x14ac:dyDescent="0.25"/>
    <row r="45647" x14ac:dyDescent="0.25"/>
    <row r="45648" x14ac:dyDescent="0.25"/>
    <row r="45649" x14ac:dyDescent="0.25"/>
    <row r="45650" x14ac:dyDescent="0.25"/>
    <row r="45651" x14ac:dyDescent="0.25"/>
    <row r="45652" x14ac:dyDescent="0.25"/>
    <row r="45653" x14ac:dyDescent="0.25"/>
    <row r="45654" x14ac:dyDescent="0.25"/>
    <row r="45655" x14ac:dyDescent="0.25"/>
    <row r="45656" x14ac:dyDescent="0.25"/>
    <row r="45657" x14ac:dyDescent="0.25"/>
    <row r="45658" x14ac:dyDescent="0.25"/>
    <row r="45659" x14ac:dyDescent="0.25"/>
    <row r="45660" x14ac:dyDescent="0.25"/>
    <row r="45661" x14ac:dyDescent="0.25"/>
    <row r="45662" x14ac:dyDescent="0.25"/>
    <row r="45663" x14ac:dyDescent="0.25"/>
    <row r="45664" x14ac:dyDescent="0.25"/>
    <row r="45665" x14ac:dyDescent="0.25"/>
    <row r="45666" x14ac:dyDescent="0.25"/>
    <row r="45667" x14ac:dyDescent="0.25"/>
    <row r="45668" x14ac:dyDescent="0.25"/>
    <row r="45669" x14ac:dyDescent="0.25"/>
    <row r="45670" x14ac:dyDescent="0.25"/>
    <row r="45671" x14ac:dyDescent="0.25"/>
    <row r="45672" x14ac:dyDescent="0.25"/>
    <row r="45673" x14ac:dyDescent="0.25"/>
    <row r="45674" x14ac:dyDescent="0.25"/>
    <row r="45675" x14ac:dyDescent="0.25"/>
    <row r="45676" x14ac:dyDescent="0.25"/>
    <row r="45677" x14ac:dyDescent="0.25"/>
    <row r="45678" x14ac:dyDescent="0.25"/>
    <row r="45679" x14ac:dyDescent="0.25"/>
    <row r="45680" x14ac:dyDescent="0.25"/>
    <row r="45681" x14ac:dyDescent="0.25"/>
    <row r="45682" x14ac:dyDescent="0.25"/>
    <row r="45683" x14ac:dyDescent="0.25"/>
    <row r="45684" x14ac:dyDescent="0.25"/>
    <row r="45685" x14ac:dyDescent="0.25"/>
    <row r="45686" x14ac:dyDescent="0.25"/>
    <row r="45687" x14ac:dyDescent="0.25"/>
    <row r="45688" x14ac:dyDescent="0.25"/>
    <row r="45689" x14ac:dyDescent="0.25"/>
    <row r="45690" x14ac:dyDescent="0.25"/>
    <row r="45691" x14ac:dyDescent="0.25"/>
    <row r="45692" x14ac:dyDescent="0.25"/>
    <row r="45693" x14ac:dyDescent="0.25"/>
    <row r="45694" x14ac:dyDescent="0.25"/>
    <row r="45695" x14ac:dyDescent="0.25"/>
    <row r="45696" x14ac:dyDescent="0.25"/>
    <row r="45697" x14ac:dyDescent="0.25"/>
    <row r="45698" x14ac:dyDescent="0.25"/>
    <row r="45699" x14ac:dyDescent="0.25"/>
    <row r="45700" x14ac:dyDescent="0.25"/>
    <row r="45701" x14ac:dyDescent="0.25"/>
    <row r="45702" x14ac:dyDescent="0.25"/>
    <row r="45703" x14ac:dyDescent="0.25"/>
    <row r="45704" x14ac:dyDescent="0.25"/>
    <row r="45705" x14ac:dyDescent="0.25"/>
    <row r="45706" x14ac:dyDescent="0.25"/>
    <row r="45707" x14ac:dyDescent="0.25"/>
    <row r="45708" x14ac:dyDescent="0.25"/>
    <row r="45709" x14ac:dyDescent="0.25"/>
    <row r="45710" x14ac:dyDescent="0.25"/>
    <row r="45711" x14ac:dyDescent="0.25"/>
    <row r="45712" x14ac:dyDescent="0.25"/>
    <row r="45713" x14ac:dyDescent="0.25"/>
    <row r="45714" x14ac:dyDescent="0.25"/>
    <row r="45715" x14ac:dyDescent="0.25"/>
    <row r="45716" x14ac:dyDescent="0.25"/>
    <row r="45717" x14ac:dyDescent="0.25"/>
    <row r="45718" x14ac:dyDescent="0.25"/>
    <row r="45719" x14ac:dyDescent="0.25"/>
    <row r="45720" x14ac:dyDescent="0.25"/>
    <row r="45721" x14ac:dyDescent="0.25"/>
    <row r="45722" x14ac:dyDescent="0.25"/>
    <row r="45723" x14ac:dyDescent="0.25"/>
    <row r="45724" x14ac:dyDescent="0.25"/>
    <row r="45725" x14ac:dyDescent="0.25"/>
    <row r="45726" x14ac:dyDescent="0.25"/>
    <row r="45727" x14ac:dyDescent="0.25"/>
    <row r="45728" x14ac:dyDescent="0.25"/>
    <row r="45729" x14ac:dyDescent="0.25"/>
    <row r="45730" x14ac:dyDescent="0.25"/>
    <row r="45731" x14ac:dyDescent="0.25"/>
    <row r="45732" x14ac:dyDescent="0.25"/>
    <row r="45733" x14ac:dyDescent="0.25"/>
    <row r="45734" x14ac:dyDescent="0.25"/>
    <row r="45735" x14ac:dyDescent="0.25"/>
    <row r="45736" x14ac:dyDescent="0.25"/>
    <row r="45737" x14ac:dyDescent="0.25"/>
    <row r="45738" x14ac:dyDescent="0.25"/>
    <row r="45739" x14ac:dyDescent="0.25"/>
    <row r="45740" x14ac:dyDescent="0.25"/>
    <row r="45741" x14ac:dyDescent="0.25"/>
    <row r="45742" x14ac:dyDescent="0.25"/>
    <row r="45743" x14ac:dyDescent="0.25"/>
    <row r="45744" x14ac:dyDescent="0.25"/>
    <row r="45745" x14ac:dyDescent="0.25"/>
    <row r="45746" x14ac:dyDescent="0.25"/>
    <row r="45747" x14ac:dyDescent="0.25"/>
    <row r="45748" x14ac:dyDescent="0.25"/>
    <row r="45749" x14ac:dyDescent="0.25"/>
    <row r="45750" x14ac:dyDescent="0.25"/>
    <row r="45751" x14ac:dyDescent="0.25"/>
    <row r="45752" x14ac:dyDescent="0.25"/>
    <row r="45753" x14ac:dyDescent="0.25"/>
    <row r="45754" x14ac:dyDescent="0.25"/>
    <row r="45755" x14ac:dyDescent="0.25"/>
    <row r="45756" x14ac:dyDescent="0.25"/>
    <row r="45757" x14ac:dyDescent="0.25"/>
    <row r="45758" x14ac:dyDescent="0.25"/>
    <row r="45759" x14ac:dyDescent="0.25"/>
    <row r="45760" x14ac:dyDescent="0.25"/>
    <row r="45761" x14ac:dyDescent="0.25"/>
    <row r="45762" x14ac:dyDescent="0.25"/>
    <row r="45763" x14ac:dyDescent="0.25"/>
    <row r="45764" x14ac:dyDescent="0.25"/>
    <row r="45765" x14ac:dyDescent="0.25"/>
    <row r="45766" x14ac:dyDescent="0.25"/>
    <row r="45767" x14ac:dyDescent="0.25"/>
    <row r="45768" x14ac:dyDescent="0.25"/>
    <row r="45769" x14ac:dyDescent="0.25"/>
    <row r="45770" x14ac:dyDescent="0.25"/>
    <row r="45771" x14ac:dyDescent="0.25"/>
    <row r="45772" x14ac:dyDescent="0.25"/>
    <row r="45773" x14ac:dyDescent="0.25"/>
    <row r="45774" x14ac:dyDescent="0.25"/>
    <row r="45775" x14ac:dyDescent="0.25"/>
    <row r="45776" x14ac:dyDescent="0.25"/>
    <row r="45777" x14ac:dyDescent="0.25"/>
    <row r="45778" x14ac:dyDescent="0.25"/>
    <row r="45779" x14ac:dyDescent="0.25"/>
    <row r="45780" x14ac:dyDescent="0.25"/>
    <row r="45781" x14ac:dyDescent="0.25"/>
    <row r="45782" x14ac:dyDescent="0.25"/>
    <row r="45783" x14ac:dyDescent="0.25"/>
    <row r="45784" x14ac:dyDescent="0.25"/>
    <row r="45785" x14ac:dyDescent="0.25"/>
    <row r="45786" x14ac:dyDescent="0.25"/>
    <row r="45787" x14ac:dyDescent="0.25"/>
    <row r="45788" x14ac:dyDescent="0.25"/>
    <row r="45789" x14ac:dyDescent="0.25"/>
    <row r="45790" x14ac:dyDescent="0.25"/>
    <row r="45791" x14ac:dyDescent="0.25"/>
    <row r="45792" x14ac:dyDescent="0.25"/>
    <row r="45793" x14ac:dyDescent="0.25"/>
    <row r="45794" x14ac:dyDescent="0.25"/>
    <row r="45795" x14ac:dyDescent="0.25"/>
    <row r="45796" x14ac:dyDescent="0.25"/>
    <row r="45797" x14ac:dyDescent="0.25"/>
    <row r="45798" x14ac:dyDescent="0.25"/>
    <row r="45799" x14ac:dyDescent="0.25"/>
    <row r="45800" x14ac:dyDescent="0.25"/>
    <row r="45801" x14ac:dyDescent="0.25"/>
    <row r="45802" x14ac:dyDescent="0.25"/>
    <row r="45803" x14ac:dyDescent="0.25"/>
    <row r="45804" x14ac:dyDescent="0.25"/>
    <row r="45805" x14ac:dyDescent="0.25"/>
    <row r="45806" x14ac:dyDescent="0.25"/>
    <row r="45807" x14ac:dyDescent="0.25"/>
    <row r="45808" x14ac:dyDescent="0.25"/>
    <row r="45809" x14ac:dyDescent="0.25"/>
    <row r="45810" x14ac:dyDescent="0.25"/>
    <row r="45811" x14ac:dyDescent="0.25"/>
    <row r="45812" x14ac:dyDescent="0.25"/>
    <row r="45813" x14ac:dyDescent="0.25"/>
    <row r="45814" x14ac:dyDescent="0.25"/>
    <row r="45815" x14ac:dyDescent="0.25"/>
    <row r="45816" x14ac:dyDescent="0.25"/>
    <row r="45817" x14ac:dyDescent="0.25"/>
    <row r="45818" x14ac:dyDescent="0.25"/>
    <row r="45819" x14ac:dyDescent="0.25"/>
    <row r="45820" x14ac:dyDescent="0.25"/>
    <row r="45821" x14ac:dyDescent="0.25"/>
    <row r="45822" x14ac:dyDescent="0.25"/>
    <row r="45823" x14ac:dyDescent="0.25"/>
    <row r="45824" x14ac:dyDescent="0.25"/>
    <row r="45825" x14ac:dyDescent="0.25"/>
    <row r="45826" x14ac:dyDescent="0.25"/>
    <row r="45827" x14ac:dyDescent="0.25"/>
    <row r="45828" x14ac:dyDescent="0.25"/>
    <row r="45829" x14ac:dyDescent="0.25"/>
    <row r="45830" x14ac:dyDescent="0.25"/>
    <row r="45831" x14ac:dyDescent="0.25"/>
    <row r="45832" x14ac:dyDescent="0.25"/>
    <row r="45833" x14ac:dyDescent="0.25"/>
    <row r="45834" x14ac:dyDescent="0.25"/>
    <row r="45835" x14ac:dyDescent="0.25"/>
    <row r="45836" x14ac:dyDescent="0.25"/>
    <row r="45837" x14ac:dyDescent="0.25"/>
    <row r="45838" x14ac:dyDescent="0.25"/>
    <row r="45839" x14ac:dyDescent="0.25"/>
    <row r="45840" x14ac:dyDescent="0.25"/>
    <row r="45841" x14ac:dyDescent="0.25"/>
    <row r="45842" x14ac:dyDescent="0.25"/>
    <row r="45843" x14ac:dyDescent="0.25"/>
    <row r="45844" x14ac:dyDescent="0.25"/>
    <row r="45845" x14ac:dyDescent="0.25"/>
    <row r="45846" x14ac:dyDescent="0.25"/>
    <row r="45847" x14ac:dyDescent="0.25"/>
    <row r="45848" x14ac:dyDescent="0.25"/>
    <row r="45849" x14ac:dyDescent="0.25"/>
    <row r="45850" x14ac:dyDescent="0.25"/>
    <row r="45851" x14ac:dyDescent="0.25"/>
    <row r="45852" x14ac:dyDescent="0.25"/>
    <row r="45853" x14ac:dyDescent="0.25"/>
    <row r="45854" x14ac:dyDescent="0.25"/>
    <row r="45855" x14ac:dyDescent="0.25"/>
    <row r="45856" x14ac:dyDescent="0.25"/>
    <row r="45857" x14ac:dyDescent="0.25"/>
    <row r="45858" x14ac:dyDescent="0.25"/>
    <row r="45859" x14ac:dyDescent="0.25"/>
    <row r="45860" x14ac:dyDescent="0.25"/>
    <row r="45861" x14ac:dyDescent="0.25"/>
    <row r="45862" x14ac:dyDescent="0.25"/>
    <row r="45863" x14ac:dyDescent="0.25"/>
    <row r="45864" x14ac:dyDescent="0.25"/>
    <row r="45865" x14ac:dyDescent="0.25"/>
    <row r="45866" x14ac:dyDescent="0.25"/>
    <row r="45867" x14ac:dyDescent="0.25"/>
    <row r="45868" x14ac:dyDescent="0.25"/>
    <row r="45869" x14ac:dyDescent="0.25"/>
    <row r="45870" x14ac:dyDescent="0.25"/>
    <row r="45871" x14ac:dyDescent="0.25"/>
    <row r="45872" x14ac:dyDescent="0.25"/>
    <row r="45873" x14ac:dyDescent="0.25"/>
    <row r="45874" x14ac:dyDescent="0.25"/>
    <row r="45875" x14ac:dyDescent="0.25"/>
    <row r="45876" x14ac:dyDescent="0.25"/>
    <row r="45877" x14ac:dyDescent="0.25"/>
    <row r="45878" x14ac:dyDescent="0.25"/>
    <row r="45879" x14ac:dyDescent="0.25"/>
    <row r="45880" x14ac:dyDescent="0.25"/>
    <row r="45881" x14ac:dyDescent="0.25"/>
    <row r="45882" x14ac:dyDescent="0.25"/>
    <row r="45883" x14ac:dyDescent="0.25"/>
    <row r="45884" x14ac:dyDescent="0.25"/>
    <row r="45885" x14ac:dyDescent="0.25"/>
    <row r="45886" x14ac:dyDescent="0.25"/>
    <row r="45887" x14ac:dyDescent="0.25"/>
    <row r="45888" x14ac:dyDescent="0.25"/>
    <row r="45889" x14ac:dyDescent="0.25"/>
    <row r="45890" x14ac:dyDescent="0.25"/>
    <row r="45891" x14ac:dyDescent="0.25"/>
    <row r="45892" x14ac:dyDescent="0.25"/>
    <row r="45893" x14ac:dyDescent="0.25"/>
    <row r="45894" x14ac:dyDescent="0.25"/>
    <row r="45895" x14ac:dyDescent="0.25"/>
    <row r="45896" x14ac:dyDescent="0.25"/>
    <row r="45897" x14ac:dyDescent="0.25"/>
    <row r="45898" x14ac:dyDescent="0.25"/>
    <row r="45899" x14ac:dyDescent="0.25"/>
    <row r="45900" x14ac:dyDescent="0.25"/>
    <row r="45901" x14ac:dyDescent="0.25"/>
    <row r="45902" x14ac:dyDescent="0.25"/>
    <row r="45903" x14ac:dyDescent="0.25"/>
    <row r="45904" x14ac:dyDescent="0.25"/>
    <row r="45905" x14ac:dyDescent="0.25"/>
    <row r="45906" x14ac:dyDescent="0.25"/>
    <row r="45907" x14ac:dyDescent="0.25"/>
    <row r="45908" x14ac:dyDescent="0.25"/>
    <row r="45909" x14ac:dyDescent="0.25"/>
    <row r="45910" x14ac:dyDescent="0.25"/>
    <row r="45911" x14ac:dyDescent="0.25"/>
    <row r="45912" x14ac:dyDescent="0.25"/>
    <row r="45913" x14ac:dyDescent="0.25"/>
    <row r="45914" x14ac:dyDescent="0.25"/>
    <row r="45915" x14ac:dyDescent="0.25"/>
    <row r="45916" x14ac:dyDescent="0.25"/>
    <row r="45917" x14ac:dyDescent="0.25"/>
    <row r="45918" x14ac:dyDescent="0.25"/>
    <row r="45919" x14ac:dyDescent="0.25"/>
    <row r="45920" x14ac:dyDescent="0.25"/>
    <row r="45921" x14ac:dyDescent="0.25"/>
    <row r="45922" x14ac:dyDescent="0.25"/>
    <row r="45923" x14ac:dyDescent="0.25"/>
    <row r="45924" x14ac:dyDescent="0.25"/>
    <row r="45925" x14ac:dyDescent="0.25"/>
    <row r="45926" x14ac:dyDescent="0.25"/>
    <row r="45927" x14ac:dyDescent="0.25"/>
    <row r="45928" x14ac:dyDescent="0.25"/>
    <row r="45929" x14ac:dyDescent="0.25"/>
    <row r="45930" x14ac:dyDescent="0.25"/>
    <row r="45931" x14ac:dyDescent="0.25"/>
    <row r="45932" x14ac:dyDescent="0.25"/>
    <row r="45933" x14ac:dyDescent="0.25"/>
    <row r="45934" x14ac:dyDescent="0.25"/>
    <row r="45935" x14ac:dyDescent="0.25"/>
    <row r="45936" x14ac:dyDescent="0.25"/>
    <row r="45937" x14ac:dyDescent="0.25"/>
    <row r="45938" x14ac:dyDescent="0.25"/>
    <row r="45939" x14ac:dyDescent="0.25"/>
    <row r="45940" x14ac:dyDescent="0.25"/>
    <row r="45941" x14ac:dyDescent="0.25"/>
    <row r="45942" x14ac:dyDescent="0.25"/>
    <row r="45943" x14ac:dyDescent="0.25"/>
    <row r="45944" x14ac:dyDescent="0.25"/>
    <row r="45945" x14ac:dyDescent="0.25"/>
    <row r="45946" x14ac:dyDescent="0.25"/>
    <row r="45947" x14ac:dyDescent="0.25"/>
    <row r="45948" x14ac:dyDescent="0.25"/>
    <row r="45949" x14ac:dyDescent="0.25"/>
    <row r="45950" x14ac:dyDescent="0.25"/>
    <row r="45951" x14ac:dyDescent="0.25"/>
    <row r="45952" x14ac:dyDescent="0.25"/>
    <row r="45953" x14ac:dyDescent="0.25"/>
    <row r="45954" x14ac:dyDescent="0.25"/>
    <row r="45955" x14ac:dyDescent="0.25"/>
    <row r="45956" x14ac:dyDescent="0.25"/>
    <row r="45957" x14ac:dyDescent="0.25"/>
    <row r="45958" x14ac:dyDescent="0.25"/>
    <row r="45959" x14ac:dyDescent="0.25"/>
    <row r="45960" x14ac:dyDescent="0.25"/>
    <row r="45961" x14ac:dyDescent="0.25"/>
    <row r="45962" x14ac:dyDescent="0.25"/>
    <row r="45963" x14ac:dyDescent="0.25"/>
    <row r="45964" x14ac:dyDescent="0.25"/>
    <row r="45965" x14ac:dyDescent="0.25"/>
    <row r="45966" x14ac:dyDescent="0.25"/>
    <row r="45967" x14ac:dyDescent="0.25"/>
    <row r="45968" x14ac:dyDescent="0.25"/>
    <row r="45969" x14ac:dyDescent="0.25"/>
    <row r="45970" x14ac:dyDescent="0.25"/>
    <row r="45971" x14ac:dyDescent="0.25"/>
    <row r="45972" x14ac:dyDescent="0.25"/>
    <row r="45973" x14ac:dyDescent="0.25"/>
    <row r="45974" x14ac:dyDescent="0.25"/>
    <row r="45975" x14ac:dyDescent="0.25"/>
    <row r="45976" x14ac:dyDescent="0.25"/>
    <row r="45977" x14ac:dyDescent="0.25"/>
    <row r="45978" x14ac:dyDescent="0.25"/>
    <row r="45979" x14ac:dyDescent="0.25"/>
    <row r="45980" x14ac:dyDescent="0.25"/>
    <row r="45981" x14ac:dyDescent="0.25"/>
    <row r="45982" x14ac:dyDescent="0.25"/>
    <row r="45983" x14ac:dyDescent="0.25"/>
    <row r="45984" x14ac:dyDescent="0.25"/>
    <row r="45985" x14ac:dyDescent="0.25"/>
    <row r="45986" x14ac:dyDescent="0.25"/>
    <row r="45987" x14ac:dyDescent="0.25"/>
    <row r="45988" x14ac:dyDescent="0.25"/>
    <row r="45989" x14ac:dyDescent="0.25"/>
    <row r="45990" x14ac:dyDescent="0.25"/>
    <row r="45991" x14ac:dyDescent="0.25"/>
    <row r="45992" x14ac:dyDescent="0.25"/>
    <row r="45993" x14ac:dyDescent="0.25"/>
    <row r="45994" x14ac:dyDescent="0.25"/>
    <row r="45995" x14ac:dyDescent="0.25"/>
    <row r="45996" x14ac:dyDescent="0.25"/>
    <row r="45997" x14ac:dyDescent="0.25"/>
    <row r="45998" x14ac:dyDescent="0.25"/>
    <row r="45999" x14ac:dyDescent="0.25"/>
    <row r="46000" x14ac:dyDescent="0.25"/>
    <row r="46001" x14ac:dyDescent="0.25"/>
    <row r="46002" x14ac:dyDescent="0.25"/>
    <row r="46003" x14ac:dyDescent="0.25"/>
    <row r="46004" x14ac:dyDescent="0.25"/>
    <row r="46005" x14ac:dyDescent="0.25"/>
    <row r="46006" x14ac:dyDescent="0.25"/>
    <row r="46007" x14ac:dyDescent="0.25"/>
    <row r="46008" x14ac:dyDescent="0.25"/>
    <row r="46009" x14ac:dyDescent="0.25"/>
    <row r="46010" x14ac:dyDescent="0.25"/>
    <row r="46011" x14ac:dyDescent="0.25"/>
    <row r="46012" x14ac:dyDescent="0.25"/>
    <row r="46013" x14ac:dyDescent="0.25"/>
    <row r="46014" x14ac:dyDescent="0.25"/>
    <row r="46015" x14ac:dyDescent="0.25"/>
    <row r="46016" x14ac:dyDescent="0.25"/>
    <row r="46017" x14ac:dyDescent="0.25"/>
    <row r="46018" x14ac:dyDescent="0.25"/>
    <row r="46019" x14ac:dyDescent="0.25"/>
    <row r="46020" x14ac:dyDescent="0.25"/>
    <row r="46021" x14ac:dyDescent="0.25"/>
    <row r="46022" x14ac:dyDescent="0.25"/>
    <row r="46023" x14ac:dyDescent="0.25"/>
    <row r="46024" x14ac:dyDescent="0.25"/>
    <row r="46025" x14ac:dyDescent="0.25"/>
    <row r="46026" x14ac:dyDescent="0.25"/>
    <row r="46027" x14ac:dyDescent="0.25"/>
    <row r="46028" x14ac:dyDescent="0.25"/>
    <row r="46029" x14ac:dyDescent="0.25"/>
    <row r="46030" x14ac:dyDescent="0.25"/>
    <row r="46031" x14ac:dyDescent="0.25"/>
    <row r="46032" x14ac:dyDescent="0.25"/>
    <row r="46033" x14ac:dyDescent="0.25"/>
    <row r="46034" x14ac:dyDescent="0.25"/>
    <row r="46035" x14ac:dyDescent="0.25"/>
    <row r="46036" x14ac:dyDescent="0.25"/>
    <row r="46037" x14ac:dyDescent="0.25"/>
    <row r="46038" x14ac:dyDescent="0.25"/>
    <row r="46039" x14ac:dyDescent="0.25"/>
    <row r="46040" x14ac:dyDescent="0.25"/>
    <row r="46041" x14ac:dyDescent="0.25"/>
    <row r="46042" x14ac:dyDescent="0.25"/>
    <row r="46043" x14ac:dyDescent="0.25"/>
    <row r="46044" x14ac:dyDescent="0.25"/>
    <row r="46045" x14ac:dyDescent="0.25"/>
    <row r="46046" x14ac:dyDescent="0.25"/>
    <row r="46047" x14ac:dyDescent="0.25"/>
    <row r="46048" x14ac:dyDescent="0.25"/>
    <row r="46049" x14ac:dyDescent="0.25"/>
    <row r="46050" x14ac:dyDescent="0.25"/>
    <row r="46051" x14ac:dyDescent="0.25"/>
    <row r="46052" x14ac:dyDescent="0.25"/>
    <row r="46053" x14ac:dyDescent="0.25"/>
    <row r="46054" x14ac:dyDescent="0.25"/>
    <row r="46055" x14ac:dyDescent="0.25"/>
    <row r="46056" x14ac:dyDescent="0.25"/>
    <row r="46057" x14ac:dyDescent="0.25"/>
    <row r="46058" x14ac:dyDescent="0.25"/>
    <row r="46059" x14ac:dyDescent="0.25"/>
    <row r="46060" x14ac:dyDescent="0.25"/>
    <row r="46061" x14ac:dyDescent="0.25"/>
    <row r="46062" x14ac:dyDescent="0.25"/>
    <row r="46063" x14ac:dyDescent="0.25"/>
    <row r="46064" x14ac:dyDescent="0.25"/>
    <row r="46065" x14ac:dyDescent="0.25"/>
    <row r="46066" x14ac:dyDescent="0.25"/>
    <row r="46067" x14ac:dyDescent="0.25"/>
    <row r="46068" x14ac:dyDescent="0.25"/>
    <row r="46069" x14ac:dyDescent="0.25"/>
    <row r="46070" x14ac:dyDescent="0.25"/>
    <row r="46071" x14ac:dyDescent="0.25"/>
    <row r="46072" x14ac:dyDescent="0.25"/>
    <row r="46073" x14ac:dyDescent="0.25"/>
    <row r="46074" x14ac:dyDescent="0.25"/>
    <row r="46075" x14ac:dyDescent="0.25"/>
    <row r="46076" x14ac:dyDescent="0.25"/>
    <row r="46077" x14ac:dyDescent="0.25"/>
    <row r="46078" x14ac:dyDescent="0.25"/>
    <row r="46079" x14ac:dyDescent="0.25"/>
    <row r="46080" x14ac:dyDescent="0.25"/>
    <row r="46081" x14ac:dyDescent="0.25"/>
    <row r="46082" x14ac:dyDescent="0.25"/>
    <row r="46083" x14ac:dyDescent="0.25"/>
    <row r="46084" x14ac:dyDescent="0.25"/>
    <row r="46085" x14ac:dyDescent="0.25"/>
    <row r="46086" x14ac:dyDescent="0.25"/>
    <row r="46087" x14ac:dyDescent="0.25"/>
    <row r="46088" x14ac:dyDescent="0.25"/>
    <row r="46089" x14ac:dyDescent="0.25"/>
    <row r="46090" x14ac:dyDescent="0.25"/>
    <row r="46091" x14ac:dyDescent="0.25"/>
    <row r="46092" x14ac:dyDescent="0.25"/>
    <row r="46093" x14ac:dyDescent="0.25"/>
    <row r="46094" x14ac:dyDescent="0.25"/>
    <row r="46095" x14ac:dyDescent="0.25"/>
    <row r="46096" x14ac:dyDescent="0.25"/>
    <row r="46097" x14ac:dyDescent="0.25"/>
    <row r="46098" x14ac:dyDescent="0.25"/>
    <row r="46099" x14ac:dyDescent="0.25"/>
    <row r="46100" x14ac:dyDescent="0.25"/>
    <row r="46101" x14ac:dyDescent="0.25"/>
    <row r="46102" x14ac:dyDescent="0.25"/>
    <row r="46103" x14ac:dyDescent="0.25"/>
    <row r="46104" x14ac:dyDescent="0.25"/>
    <row r="46105" x14ac:dyDescent="0.25"/>
    <row r="46106" x14ac:dyDescent="0.25"/>
    <row r="46107" x14ac:dyDescent="0.25"/>
    <row r="46108" x14ac:dyDescent="0.25"/>
    <row r="46109" x14ac:dyDescent="0.25"/>
    <row r="46110" x14ac:dyDescent="0.25"/>
    <row r="46111" x14ac:dyDescent="0.25"/>
    <row r="46112" x14ac:dyDescent="0.25"/>
    <row r="46113" x14ac:dyDescent="0.25"/>
    <row r="46114" x14ac:dyDescent="0.25"/>
    <row r="46115" x14ac:dyDescent="0.25"/>
    <row r="46116" x14ac:dyDescent="0.25"/>
    <row r="46117" x14ac:dyDescent="0.25"/>
    <row r="46118" x14ac:dyDescent="0.25"/>
    <row r="46119" x14ac:dyDescent="0.25"/>
    <row r="46120" x14ac:dyDescent="0.25"/>
    <row r="46121" x14ac:dyDescent="0.25"/>
    <row r="46122" x14ac:dyDescent="0.25"/>
    <row r="46123" x14ac:dyDescent="0.25"/>
    <row r="46124" x14ac:dyDescent="0.25"/>
    <row r="46125" x14ac:dyDescent="0.25"/>
    <row r="46126" x14ac:dyDescent="0.25"/>
    <row r="46127" x14ac:dyDescent="0.25"/>
    <row r="46128" x14ac:dyDescent="0.25"/>
    <row r="46129" x14ac:dyDescent="0.25"/>
    <row r="46130" x14ac:dyDescent="0.25"/>
    <row r="46131" x14ac:dyDescent="0.25"/>
    <row r="46132" x14ac:dyDescent="0.25"/>
    <row r="46133" x14ac:dyDescent="0.25"/>
    <row r="46134" x14ac:dyDescent="0.25"/>
    <row r="46135" x14ac:dyDescent="0.25"/>
    <row r="46136" x14ac:dyDescent="0.25"/>
    <row r="46137" x14ac:dyDescent="0.25"/>
    <row r="46138" x14ac:dyDescent="0.25"/>
    <row r="46139" x14ac:dyDescent="0.25"/>
    <row r="46140" x14ac:dyDescent="0.25"/>
    <row r="46141" x14ac:dyDescent="0.25"/>
    <row r="46142" x14ac:dyDescent="0.25"/>
    <row r="46143" x14ac:dyDescent="0.25"/>
    <row r="46144" x14ac:dyDescent="0.25"/>
    <row r="46145" x14ac:dyDescent="0.25"/>
    <row r="46146" x14ac:dyDescent="0.25"/>
    <row r="46147" x14ac:dyDescent="0.25"/>
    <row r="46148" x14ac:dyDescent="0.25"/>
    <row r="46149" x14ac:dyDescent="0.25"/>
    <row r="46150" x14ac:dyDescent="0.25"/>
    <row r="46151" x14ac:dyDescent="0.25"/>
    <row r="46152" x14ac:dyDescent="0.25"/>
    <row r="46153" x14ac:dyDescent="0.25"/>
    <row r="46154" x14ac:dyDescent="0.25"/>
    <row r="46155" x14ac:dyDescent="0.25"/>
    <row r="46156" x14ac:dyDescent="0.25"/>
    <row r="46157" x14ac:dyDescent="0.25"/>
    <row r="46158" x14ac:dyDescent="0.25"/>
    <row r="46159" x14ac:dyDescent="0.25"/>
    <row r="46160" x14ac:dyDescent="0.25"/>
    <row r="46161" x14ac:dyDescent="0.25"/>
    <row r="46162" x14ac:dyDescent="0.25"/>
    <row r="46163" x14ac:dyDescent="0.25"/>
    <row r="46164" x14ac:dyDescent="0.25"/>
    <row r="46165" x14ac:dyDescent="0.25"/>
    <row r="46166" x14ac:dyDescent="0.25"/>
    <row r="46167" x14ac:dyDescent="0.25"/>
    <row r="46168" x14ac:dyDescent="0.25"/>
    <row r="46169" x14ac:dyDescent="0.25"/>
    <row r="46170" x14ac:dyDescent="0.25"/>
    <row r="46171" x14ac:dyDescent="0.25"/>
    <row r="46172" x14ac:dyDescent="0.25"/>
    <row r="46173" x14ac:dyDescent="0.25"/>
    <row r="46174" x14ac:dyDescent="0.25"/>
    <row r="46175" x14ac:dyDescent="0.25"/>
    <row r="46176" x14ac:dyDescent="0.25"/>
    <row r="46177" x14ac:dyDescent="0.25"/>
    <row r="46178" x14ac:dyDescent="0.25"/>
    <row r="46179" x14ac:dyDescent="0.25"/>
    <row r="46180" x14ac:dyDescent="0.25"/>
    <row r="46181" x14ac:dyDescent="0.25"/>
    <row r="46182" x14ac:dyDescent="0.25"/>
    <row r="46183" x14ac:dyDescent="0.25"/>
    <row r="46184" x14ac:dyDescent="0.25"/>
    <row r="46185" x14ac:dyDescent="0.25"/>
    <row r="46186" x14ac:dyDescent="0.25"/>
    <row r="46187" x14ac:dyDescent="0.25"/>
    <row r="46188" x14ac:dyDescent="0.25"/>
    <row r="46189" x14ac:dyDescent="0.25"/>
    <row r="46190" x14ac:dyDescent="0.25"/>
    <row r="46191" x14ac:dyDescent="0.25"/>
    <row r="46192" x14ac:dyDescent="0.25"/>
    <row r="46193" x14ac:dyDescent="0.25"/>
    <row r="46194" x14ac:dyDescent="0.25"/>
    <row r="46195" x14ac:dyDescent="0.25"/>
    <row r="46196" x14ac:dyDescent="0.25"/>
    <row r="46197" x14ac:dyDescent="0.25"/>
    <row r="46198" x14ac:dyDescent="0.25"/>
    <row r="46199" x14ac:dyDescent="0.25"/>
    <row r="46200" x14ac:dyDescent="0.25"/>
    <row r="46201" x14ac:dyDescent="0.25"/>
    <row r="46202" x14ac:dyDescent="0.25"/>
    <row r="46203" x14ac:dyDescent="0.25"/>
    <row r="46204" x14ac:dyDescent="0.25"/>
    <row r="46205" x14ac:dyDescent="0.25"/>
    <row r="46206" x14ac:dyDescent="0.25"/>
    <row r="46207" x14ac:dyDescent="0.25"/>
    <row r="46208" x14ac:dyDescent="0.25"/>
    <row r="46209" x14ac:dyDescent="0.25"/>
    <row r="46210" x14ac:dyDescent="0.25"/>
    <row r="46211" x14ac:dyDescent="0.25"/>
    <row r="46212" x14ac:dyDescent="0.25"/>
    <row r="46213" x14ac:dyDescent="0.25"/>
    <row r="46214" x14ac:dyDescent="0.25"/>
    <row r="46215" x14ac:dyDescent="0.25"/>
    <row r="46216" x14ac:dyDescent="0.25"/>
    <row r="46217" x14ac:dyDescent="0.25"/>
    <row r="46218" x14ac:dyDescent="0.25"/>
    <row r="46219" x14ac:dyDescent="0.25"/>
    <row r="46220" x14ac:dyDescent="0.25"/>
    <row r="46221" x14ac:dyDescent="0.25"/>
    <row r="46222" x14ac:dyDescent="0.25"/>
    <row r="46223" x14ac:dyDescent="0.25"/>
    <row r="46224" x14ac:dyDescent="0.25"/>
    <row r="46225" x14ac:dyDescent="0.25"/>
    <row r="46226" x14ac:dyDescent="0.25"/>
    <row r="46227" x14ac:dyDescent="0.25"/>
    <row r="46228" x14ac:dyDescent="0.25"/>
    <row r="46229" x14ac:dyDescent="0.25"/>
    <row r="46230" x14ac:dyDescent="0.25"/>
    <row r="46231" x14ac:dyDescent="0.25"/>
    <row r="46232" x14ac:dyDescent="0.25"/>
    <row r="46233" x14ac:dyDescent="0.25"/>
    <row r="46234" x14ac:dyDescent="0.25"/>
    <row r="46235" x14ac:dyDescent="0.25"/>
    <row r="46236" x14ac:dyDescent="0.25"/>
    <row r="46237" x14ac:dyDescent="0.25"/>
    <row r="46238" x14ac:dyDescent="0.25"/>
    <row r="46239" x14ac:dyDescent="0.25"/>
    <row r="46240" x14ac:dyDescent="0.25"/>
    <row r="46241" x14ac:dyDescent="0.25"/>
    <row r="46242" x14ac:dyDescent="0.25"/>
    <row r="46243" x14ac:dyDescent="0.25"/>
    <row r="46244" x14ac:dyDescent="0.25"/>
    <row r="46245" x14ac:dyDescent="0.25"/>
    <row r="46246" x14ac:dyDescent="0.25"/>
    <row r="46247" x14ac:dyDescent="0.25"/>
    <row r="46248" x14ac:dyDescent="0.25"/>
    <row r="46249" x14ac:dyDescent="0.25"/>
    <row r="46250" x14ac:dyDescent="0.25"/>
    <row r="46251" x14ac:dyDescent="0.25"/>
    <row r="46252" x14ac:dyDescent="0.25"/>
    <row r="46253" x14ac:dyDescent="0.25"/>
    <row r="46254" x14ac:dyDescent="0.25"/>
    <row r="46255" x14ac:dyDescent="0.25"/>
    <row r="46256" x14ac:dyDescent="0.25"/>
    <row r="46257" x14ac:dyDescent="0.25"/>
    <row r="46258" x14ac:dyDescent="0.25"/>
    <row r="46259" x14ac:dyDescent="0.25"/>
    <row r="46260" x14ac:dyDescent="0.25"/>
    <row r="46261" x14ac:dyDescent="0.25"/>
    <row r="46262" x14ac:dyDescent="0.25"/>
    <row r="46263" x14ac:dyDescent="0.25"/>
    <row r="46264" x14ac:dyDescent="0.25"/>
    <row r="46265" x14ac:dyDescent="0.25"/>
    <row r="46266" x14ac:dyDescent="0.25"/>
    <row r="46267" x14ac:dyDescent="0.25"/>
    <row r="46268" x14ac:dyDescent="0.25"/>
    <row r="46269" x14ac:dyDescent="0.25"/>
    <row r="46270" x14ac:dyDescent="0.25"/>
    <row r="46271" x14ac:dyDescent="0.25"/>
    <row r="46272" x14ac:dyDescent="0.25"/>
    <row r="46273" x14ac:dyDescent="0.25"/>
    <row r="46274" x14ac:dyDescent="0.25"/>
    <row r="46275" x14ac:dyDescent="0.25"/>
    <row r="46276" x14ac:dyDescent="0.25"/>
    <row r="46277" x14ac:dyDescent="0.25"/>
    <row r="46278" x14ac:dyDescent="0.25"/>
    <row r="46279" x14ac:dyDescent="0.25"/>
    <row r="46280" x14ac:dyDescent="0.25"/>
    <row r="46281" x14ac:dyDescent="0.25"/>
    <row r="46282" x14ac:dyDescent="0.25"/>
    <row r="46283" x14ac:dyDescent="0.25"/>
    <row r="46284" x14ac:dyDescent="0.25"/>
    <row r="46285" x14ac:dyDescent="0.25"/>
    <row r="46286" x14ac:dyDescent="0.25"/>
    <row r="46287" x14ac:dyDescent="0.25"/>
    <row r="46288" x14ac:dyDescent="0.25"/>
    <row r="46289" x14ac:dyDescent="0.25"/>
    <row r="46290" x14ac:dyDescent="0.25"/>
    <row r="46291" x14ac:dyDescent="0.25"/>
    <row r="46292" x14ac:dyDescent="0.25"/>
    <row r="46293" x14ac:dyDescent="0.25"/>
    <row r="46294" x14ac:dyDescent="0.25"/>
    <row r="46295" x14ac:dyDescent="0.25"/>
    <row r="46296" x14ac:dyDescent="0.25"/>
    <row r="46297" x14ac:dyDescent="0.25"/>
    <row r="46298" x14ac:dyDescent="0.25"/>
    <row r="46299" x14ac:dyDescent="0.25"/>
    <row r="46300" x14ac:dyDescent="0.25"/>
    <row r="46301" x14ac:dyDescent="0.25"/>
    <row r="46302" x14ac:dyDescent="0.25"/>
    <row r="46303" x14ac:dyDescent="0.25"/>
    <row r="46304" x14ac:dyDescent="0.25"/>
    <row r="46305" x14ac:dyDescent="0.25"/>
    <row r="46306" x14ac:dyDescent="0.25"/>
    <row r="46307" x14ac:dyDescent="0.25"/>
    <row r="46308" x14ac:dyDescent="0.25"/>
    <row r="46309" x14ac:dyDescent="0.25"/>
    <row r="46310" x14ac:dyDescent="0.25"/>
    <row r="46311" x14ac:dyDescent="0.25"/>
    <row r="46312" x14ac:dyDescent="0.25"/>
    <row r="46313" x14ac:dyDescent="0.25"/>
    <row r="46314" x14ac:dyDescent="0.25"/>
    <row r="46315" x14ac:dyDescent="0.25"/>
    <row r="46316" x14ac:dyDescent="0.25"/>
    <row r="46317" x14ac:dyDescent="0.25"/>
    <row r="46318" x14ac:dyDescent="0.25"/>
    <row r="46319" x14ac:dyDescent="0.25"/>
    <row r="46320" x14ac:dyDescent="0.25"/>
    <row r="46321" x14ac:dyDescent="0.25"/>
    <row r="46322" x14ac:dyDescent="0.25"/>
    <row r="46323" x14ac:dyDescent="0.25"/>
    <row r="46324" x14ac:dyDescent="0.25"/>
    <row r="46325" x14ac:dyDescent="0.25"/>
    <row r="46326" x14ac:dyDescent="0.25"/>
    <row r="46327" x14ac:dyDescent="0.25"/>
    <row r="46328" x14ac:dyDescent="0.25"/>
    <row r="46329" x14ac:dyDescent="0.25"/>
    <row r="46330" x14ac:dyDescent="0.25"/>
    <row r="46331" x14ac:dyDescent="0.25"/>
    <row r="46332" x14ac:dyDescent="0.25"/>
    <row r="46333" x14ac:dyDescent="0.25"/>
    <row r="46334" x14ac:dyDescent="0.25"/>
    <row r="46335" x14ac:dyDescent="0.25"/>
    <row r="46336" x14ac:dyDescent="0.25"/>
    <row r="46337" x14ac:dyDescent="0.25"/>
    <row r="46338" x14ac:dyDescent="0.25"/>
    <row r="46339" x14ac:dyDescent="0.25"/>
    <row r="46340" x14ac:dyDescent="0.25"/>
    <row r="46341" x14ac:dyDescent="0.25"/>
    <row r="46342" x14ac:dyDescent="0.25"/>
    <row r="46343" x14ac:dyDescent="0.25"/>
    <row r="46344" x14ac:dyDescent="0.25"/>
    <row r="46345" x14ac:dyDescent="0.25"/>
    <row r="46346" x14ac:dyDescent="0.25"/>
    <row r="46347" x14ac:dyDescent="0.25"/>
    <row r="46348" x14ac:dyDescent="0.25"/>
    <row r="46349" x14ac:dyDescent="0.25"/>
    <row r="46350" x14ac:dyDescent="0.25"/>
    <row r="46351" x14ac:dyDescent="0.25"/>
    <row r="46352" x14ac:dyDescent="0.25"/>
    <row r="46353" x14ac:dyDescent="0.25"/>
    <row r="46354" x14ac:dyDescent="0.25"/>
    <row r="46355" x14ac:dyDescent="0.25"/>
    <row r="46356" x14ac:dyDescent="0.25"/>
    <row r="46357" x14ac:dyDescent="0.25"/>
    <row r="46358" x14ac:dyDescent="0.25"/>
    <row r="46359" x14ac:dyDescent="0.25"/>
    <row r="46360" x14ac:dyDescent="0.25"/>
    <row r="46361" x14ac:dyDescent="0.25"/>
    <row r="46362" x14ac:dyDescent="0.25"/>
    <row r="46363" x14ac:dyDescent="0.25"/>
    <row r="46364" x14ac:dyDescent="0.25"/>
    <row r="46365" x14ac:dyDescent="0.25"/>
    <row r="46366" x14ac:dyDescent="0.25"/>
    <row r="46367" x14ac:dyDescent="0.25"/>
    <row r="46368" x14ac:dyDescent="0.25"/>
    <row r="46369" x14ac:dyDescent="0.25"/>
    <row r="46370" x14ac:dyDescent="0.25"/>
    <row r="46371" x14ac:dyDescent="0.25"/>
    <row r="46372" x14ac:dyDescent="0.25"/>
    <row r="46373" x14ac:dyDescent="0.25"/>
    <row r="46374" x14ac:dyDescent="0.25"/>
    <row r="46375" x14ac:dyDescent="0.25"/>
    <row r="46376" x14ac:dyDescent="0.25"/>
    <row r="46377" x14ac:dyDescent="0.25"/>
    <row r="46378" x14ac:dyDescent="0.25"/>
    <row r="46379" x14ac:dyDescent="0.25"/>
    <row r="46380" x14ac:dyDescent="0.25"/>
    <row r="46381" x14ac:dyDescent="0.25"/>
    <row r="46382" x14ac:dyDescent="0.25"/>
    <row r="46383" x14ac:dyDescent="0.25"/>
    <row r="46384" x14ac:dyDescent="0.25"/>
    <row r="46385" x14ac:dyDescent="0.25"/>
    <row r="46386" x14ac:dyDescent="0.25"/>
    <row r="46387" x14ac:dyDescent="0.25"/>
    <row r="46388" x14ac:dyDescent="0.25"/>
    <row r="46389" x14ac:dyDescent="0.25"/>
    <row r="46390" x14ac:dyDescent="0.25"/>
    <row r="46391" x14ac:dyDescent="0.25"/>
    <row r="46392" x14ac:dyDescent="0.25"/>
    <row r="46393" x14ac:dyDescent="0.25"/>
    <row r="46394" x14ac:dyDescent="0.25"/>
    <row r="46395" x14ac:dyDescent="0.25"/>
    <row r="46396" x14ac:dyDescent="0.25"/>
    <row r="46397" x14ac:dyDescent="0.25"/>
    <row r="46398" x14ac:dyDescent="0.25"/>
    <row r="46399" x14ac:dyDescent="0.25"/>
    <row r="46400" x14ac:dyDescent="0.25"/>
    <row r="46401" x14ac:dyDescent="0.25"/>
    <row r="46402" x14ac:dyDescent="0.25"/>
    <row r="46403" x14ac:dyDescent="0.25"/>
    <row r="46404" x14ac:dyDescent="0.25"/>
    <row r="46405" x14ac:dyDescent="0.25"/>
    <row r="46406" x14ac:dyDescent="0.25"/>
    <row r="46407" x14ac:dyDescent="0.25"/>
    <row r="46408" x14ac:dyDescent="0.25"/>
    <row r="46409" x14ac:dyDescent="0.25"/>
    <row r="46410" x14ac:dyDescent="0.25"/>
    <row r="46411" x14ac:dyDescent="0.25"/>
    <row r="46412" x14ac:dyDescent="0.25"/>
    <row r="46413" x14ac:dyDescent="0.25"/>
    <row r="46414" x14ac:dyDescent="0.25"/>
    <row r="46415" x14ac:dyDescent="0.25"/>
    <row r="46416" x14ac:dyDescent="0.25"/>
    <row r="46417" x14ac:dyDescent="0.25"/>
    <row r="46418" x14ac:dyDescent="0.25"/>
    <row r="46419" x14ac:dyDescent="0.25"/>
    <row r="46420" x14ac:dyDescent="0.25"/>
    <row r="46421" x14ac:dyDescent="0.25"/>
    <row r="46422" x14ac:dyDescent="0.25"/>
    <row r="46423" x14ac:dyDescent="0.25"/>
    <row r="46424" x14ac:dyDescent="0.25"/>
    <row r="46425" x14ac:dyDescent="0.25"/>
    <row r="46426" x14ac:dyDescent="0.25"/>
    <row r="46427" x14ac:dyDescent="0.25"/>
    <row r="46428" x14ac:dyDescent="0.25"/>
    <row r="46429" x14ac:dyDescent="0.25"/>
    <row r="46430" x14ac:dyDescent="0.25"/>
    <row r="46431" x14ac:dyDescent="0.25"/>
    <row r="46432" x14ac:dyDescent="0.25"/>
    <row r="46433" x14ac:dyDescent="0.25"/>
    <row r="46434" x14ac:dyDescent="0.25"/>
    <row r="46435" x14ac:dyDescent="0.25"/>
    <row r="46436" x14ac:dyDescent="0.25"/>
    <row r="46437" x14ac:dyDescent="0.25"/>
    <row r="46438" x14ac:dyDescent="0.25"/>
    <row r="46439" x14ac:dyDescent="0.25"/>
    <row r="46440" x14ac:dyDescent="0.25"/>
    <row r="46441" x14ac:dyDescent="0.25"/>
    <row r="46442" x14ac:dyDescent="0.25"/>
    <row r="46443" x14ac:dyDescent="0.25"/>
    <row r="46444" x14ac:dyDescent="0.25"/>
    <row r="46445" x14ac:dyDescent="0.25"/>
    <row r="46446" x14ac:dyDescent="0.25"/>
    <row r="46447" x14ac:dyDescent="0.25"/>
    <row r="46448" x14ac:dyDescent="0.25"/>
    <row r="46449" x14ac:dyDescent="0.25"/>
    <row r="46450" x14ac:dyDescent="0.25"/>
    <row r="46451" x14ac:dyDescent="0.25"/>
    <row r="46452" x14ac:dyDescent="0.25"/>
    <row r="46453" x14ac:dyDescent="0.25"/>
    <row r="46454" x14ac:dyDescent="0.25"/>
    <row r="46455" x14ac:dyDescent="0.25"/>
    <row r="46456" x14ac:dyDescent="0.25"/>
    <row r="46457" x14ac:dyDescent="0.25"/>
    <row r="46458" x14ac:dyDescent="0.25"/>
    <row r="46459" x14ac:dyDescent="0.25"/>
    <row r="46460" x14ac:dyDescent="0.25"/>
    <row r="46461" x14ac:dyDescent="0.25"/>
    <row r="46462" x14ac:dyDescent="0.25"/>
    <row r="46463" x14ac:dyDescent="0.25"/>
    <row r="46464" x14ac:dyDescent="0.25"/>
    <row r="46465" x14ac:dyDescent="0.25"/>
    <row r="46466" x14ac:dyDescent="0.25"/>
    <row r="46467" x14ac:dyDescent="0.25"/>
    <row r="46468" x14ac:dyDescent="0.25"/>
    <row r="46469" x14ac:dyDescent="0.25"/>
    <row r="46470" x14ac:dyDescent="0.25"/>
    <row r="46471" x14ac:dyDescent="0.25"/>
    <row r="46472" x14ac:dyDescent="0.25"/>
    <row r="46473" x14ac:dyDescent="0.25"/>
    <row r="46474" x14ac:dyDescent="0.25"/>
    <row r="46475" x14ac:dyDescent="0.25"/>
    <row r="46476" x14ac:dyDescent="0.25"/>
    <row r="46477" x14ac:dyDescent="0.25"/>
    <row r="46478" x14ac:dyDescent="0.25"/>
    <row r="46479" x14ac:dyDescent="0.25"/>
    <row r="46480" x14ac:dyDescent="0.25"/>
    <row r="46481" x14ac:dyDescent="0.25"/>
    <row r="46482" x14ac:dyDescent="0.25"/>
    <row r="46483" x14ac:dyDescent="0.25"/>
    <row r="46484" x14ac:dyDescent="0.25"/>
    <row r="46485" x14ac:dyDescent="0.25"/>
    <row r="46486" x14ac:dyDescent="0.25"/>
    <row r="46487" x14ac:dyDescent="0.25"/>
    <row r="46488" x14ac:dyDescent="0.25"/>
    <row r="46489" x14ac:dyDescent="0.25"/>
    <row r="46490" x14ac:dyDescent="0.25"/>
    <row r="46491" x14ac:dyDescent="0.25"/>
    <row r="46492" x14ac:dyDescent="0.25"/>
    <row r="46493" x14ac:dyDescent="0.25"/>
    <row r="46494" x14ac:dyDescent="0.25"/>
    <row r="46495" x14ac:dyDescent="0.25"/>
    <row r="46496" x14ac:dyDescent="0.25"/>
    <row r="46497" x14ac:dyDescent="0.25"/>
    <row r="46498" x14ac:dyDescent="0.25"/>
    <row r="46499" x14ac:dyDescent="0.25"/>
    <row r="46500" x14ac:dyDescent="0.25"/>
    <row r="46501" x14ac:dyDescent="0.25"/>
    <row r="46502" x14ac:dyDescent="0.25"/>
    <row r="46503" x14ac:dyDescent="0.25"/>
    <row r="46504" x14ac:dyDescent="0.25"/>
    <row r="46505" x14ac:dyDescent="0.25"/>
    <row r="46506" x14ac:dyDescent="0.25"/>
    <row r="46507" x14ac:dyDescent="0.25"/>
    <row r="46508" x14ac:dyDescent="0.25"/>
    <row r="46509" x14ac:dyDescent="0.25"/>
    <row r="46510" x14ac:dyDescent="0.25"/>
    <row r="46511" x14ac:dyDescent="0.25"/>
    <row r="46512" x14ac:dyDescent="0.25"/>
    <row r="46513" x14ac:dyDescent="0.25"/>
    <row r="46514" x14ac:dyDescent="0.25"/>
    <row r="46515" x14ac:dyDescent="0.25"/>
    <row r="46516" x14ac:dyDescent="0.25"/>
    <row r="46517" x14ac:dyDescent="0.25"/>
    <row r="46518" x14ac:dyDescent="0.25"/>
    <row r="46519" x14ac:dyDescent="0.25"/>
    <row r="46520" x14ac:dyDescent="0.25"/>
    <row r="46521" x14ac:dyDescent="0.25"/>
    <row r="46522" x14ac:dyDescent="0.25"/>
    <row r="46523" x14ac:dyDescent="0.25"/>
    <row r="46524" x14ac:dyDescent="0.25"/>
    <row r="46525" x14ac:dyDescent="0.25"/>
    <row r="46526" x14ac:dyDescent="0.25"/>
    <row r="46527" x14ac:dyDescent="0.25"/>
    <row r="46528" x14ac:dyDescent="0.25"/>
    <row r="46529" x14ac:dyDescent="0.25"/>
    <row r="46530" x14ac:dyDescent="0.25"/>
    <row r="46531" x14ac:dyDescent="0.25"/>
    <row r="46532" x14ac:dyDescent="0.25"/>
    <row r="46533" x14ac:dyDescent="0.25"/>
    <row r="46534" x14ac:dyDescent="0.25"/>
    <row r="46535" x14ac:dyDescent="0.25"/>
    <row r="46536" x14ac:dyDescent="0.25"/>
    <row r="46537" x14ac:dyDescent="0.25"/>
    <row r="46538" x14ac:dyDescent="0.25"/>
    <row r="46539" x14ac:dyDescent="0.25"/>
    <row r="46540" x14ac:dyDescent="0.25"/>
    <row r="46541" x14ac:dyDescent="0.25"/>
    <row r="46542" x14ac:dyDescent="0.25"/>
    <row r="46543" x14ac:dyDescent="0.25"/>
    <row r="46544" x14ac:dyDescent="0.25"/>
    <row r="46545" x14ac:dyDescent="0.25"/>
    <row r="46546" x14ac:dyDescent="0.25"/>
    <row r="46547" x14ac:dyDescent="0.25"/>
    <row r="46548" x14ac:dyDescent="0.25"/>
    <row r="46549" x14ac:dyDescent="0.25"/>
    <row r="46550" x14ac:dyDescent="0.25"/>
    <row r="46551" x14ac:dyDescent="0.25"/>
    <row r="46552" x14ac:dyDescent="0.25"/>
    <row r="46553" x14ac:dyDescent="0.25"/>
    <row r="46554" x14ac:dyDescent="0.25"/>
    <row r="46555" x14ac:dyDescent="0.25"/>
    <row r="46556" x14ac:dyDescent="0.25"/>
    <row r="46557" x14ac:dyDescent="0.25"/>
    <row r="46558" x14ac:dyDescent="0.25"/>
    <row r="46559" x14ac:dyDescent="0.25"/>
    <row r="46560" x14ac:dyDescent="0.25"/>
    <row r="46561" x14ac:dyDescent="0.25"/>
    <row r="46562" x14ac:dyDescent="0.25"/>
    <row r="46563" x14ac:dyDescent="0.25"/>
    <row r="46564" x14ac:dyDescent="0.25"/>
    <row r="46565" x14ac:dyDescent="0.25"/>
    <row r="46566" x14ac:dyDescent="0.25"/>
    <row r="46567" x14ac:dyDescent="0.25"/>
    <row r="46568" x14ac:dyDescent="0.25"/>
    <row r="46569" x14ac:dyDescent="0.25"/>
    <row r="46570" x14ac:dyDescent="0.25"/>
    <row r="46571" x14ac:dyDescent="0.25"/>
    <row r="46572" x14ac:dyDescent="0.25"/>
    <row r="46573" x14ac:dyDescent="0.25"/>
    <row r="46574" x14ac:dyDescent="0.25"/>
    <row r="46575" x14ac:dyDescent="0.25"/>
    <row r="46576" x14ac:dyDescent="0.25"/>
    <row r="46577" x14ac:dyDescent="0.25"/>
    <row r="46578" x14ac:dyDescent="0.25"/>
    <row r="46579" x14ac:dyDescent="0.25"/>
    <row r="46580" x14ac:dyDescent="0.25"/>
    <row r="46581" x14ac:dyDescent="0.25"/>
    <row r="46582" x14ac:dyDescent="0.25"/>
    <row r="46583" x14ac:dyDescent="0.25"/>
    <row r="46584" x14ac:dyDescent="0.25"/>
    <row r="46585" x14ac:dyDescent="0.25"/>
    <row r="46586" x14ac:dyDescent="0.25"/>
    <row r="46587" x14ac:dyDescent="0.25"/>
    <row r="46588" x14ac:dyDescent="0.25"/>
    <row r="46589" x14ac:dyDescent="0.25"/>
    <row r="46590" x14ac:dyDescent="0.25"/>
    <row r="46591" x14ac:dyDescent="0.25"/>
    <row r="46592" x14ac:dyDescent="0.25"/>
    <row r="46593" x14ac:dyDescent="0.25"/>
    <row r="46594" x14ac:dyDescent="0.25"/>
    <row r="46595" x14ac:dyDescent="0.25"/>
    <row r="46596" x14ac:dyDescent="0.25"/>
    <row r="46597" x14ac:dyDescent="0.25"/>
    <row r="46598" x14ac:dyDescent="0.25"/>
    <row r="46599" x14ac:dyDescent="0.25"/>
    <row r="46600" x14ac:dyDescent="0.25"/>
    <row r="46601" x14ac:dyDescent="0.25"/>
    <row r="46602" x14ac:dyDescent="0.25"/>
    <row r="46603" x14ac:dyDescent="0.25"/>
    <row r="46604" x14ac:dyDescent="0.25"/>
    <row r="46605" x14ac:dyDescent="0.25"/>
    <row r="46606" x14ac:dyDescent="0.25"/>
    <row r="46607" x14ac:dyDescent="0.25"/>
    <row r="46608" x14ac:dyDescent="0.25"/>
    <row r="46609" x14ac:dyDescent="0.25"/>
    <row r="46610" x14ac:dyDescent="0.25"/>
    <row r="46611" x14ac:dyDescent="0.25"/>
    <row r="46612" x14ac:dyDescent="0.25"/>
    <row r="46613" x14ac:dyDescent="0.25"/>
    <row r="46614" x14ac:dyDescent="0.25"/>
    <row r="46615" x14ac:dyDescent="0.25"/>
    <row r="46616" x14ac:dyDescent="0.25"/>
    <row r="46617" x14ac:dyDescent="0.25"/>
    <row r="46618" x14ac:dyDescent="0.25"/>
    <row r="46619" x14ac:dyDescent="0.25"/>
    <row r="46620" x14ac:dyDescent="0.25"/>
    <row r="46621" x14ac:dyDescent="0.25"/>
    <row r="46622" x14ac:dyDescent="0.25"/>
    <row r="46623" x14ac:dyDescent="0.25"/>
    <row r="46624" x14ac:dyDescent="0.25"/>
    <row r="46625" x14ac:dyDescent="0.25"/>
    <row r="46626" x14ac:dyDescent="0.25"/>
    <row r="46627" x14ac:dyDescent="0.25"/>
    <row r="46628" x14ac:dyDescent="0.25"/>
    <row r="46629" x14ac:dyDescent="0.25"/>
    <row r="46630" x14ac:dyDescent="0.25"/>
    <row r="46631" x14ac:dyDescent="0.25"/>
    <row r="46632" x14ac:dyDescent="0.25"/>
    <row r="46633" x14ac:dyDescent="0.25"/>
    <row r="46634" x14ac:dyDescent="0.25"/>
    <row r="46635" x14ac:dyDescent="0.25"/>
    <row r="46636" x14ac:dyDescent="0.25"/>
    <row r="46637" x14ac:dyDescent="0.25"/>
    <row r="46638" x14ac:dyDescent="0.25"/>
    <row r="46639" x14ac:dyDescent="0.25"/>
    <row r="46640" x14ac:dyDescent="0.25"/>
    <row r="46641" x14ac:dyDescent="0.25"/>
    <row r="46642" x14ac:dyDescent="0.25"/>
    <row r="46643" x14ac:dyDescent="0.25"/>
    <row r="46644" x14ac:dyDescent="0.25"/>
    <row r="46645" x14ac:dyDescent="0.25"/>
    <row r="46646" x14ac:dyDescent="0.25"/>
    <row r="46647" x14ac:dyDescent="0.25"/>
    <row r="46648" x14ac:dyDescent="0.25"/>
    <row r="46649" x14ac:dyDescent="0.25"/>
    <row r="46650" x14ac:dyDescent="0.25"/>
    <row r="46651" x14ac:dyDescent="0.25"/>
    <row r="46652" x14ac:dyDescent="0.25"/>
    <row r="46653" x14ac:dyDescent="0.25"/>
    <row r="46654" x14ac:dyDescent="0.25"/>
    <row r="46655" x14ac:dyDescent="0.25"/>
    <row r="46656" x14ac:dyDescent="0.25"/>
    <row r="46657" x14ac:dyDescent="0.25"/>
    <row r="46658" x14ac:dyDescent="0.25"/>
    <row r="46659" x14ac:dyDescent="0.25"/>
    <row r="46660" x14ac:dyDescent="0.25"/>
    <row r="46661" x14ac:dyDescent="0.25"/>
    <row r="46662" x14ac:dyDescent="0.25"/>
    <row r="46663" x14ac:dyDescent="0.25"/>
    <row r="46664" x14ac:dyDescent="0.25"/>
    <row r="46665" x14ac:dyDescent="0.25"/>
    <row r="46666" x14ac:dyDescent="0.25"/>
    <row r="46667" x14ac:dyDescent="0.25"/>
    <row r="46668" x14ac:dyDescent="0.25"/>
    <row r="46669" x14ac:dyDescent="0.25"/>
    <row r="46670" x14ac:dyDescent="0.25"/>
    <row r="46671" x14ac:dyDescent="0.25"/>
    <row r="46672" x14ac:dyDescent="0.25"/>
    <row r="46673" x14ac:dyDescent="0.25"/>
    <row r="46674" x14ac:dyDescent="0.25"/>
    <row r="46675" x14ac:dyDescent="0.25"/>
    <row r="46676" x14ac:dyDescent="0.25"/>
    <row r="46677" x14ac:dyDescent="0.25"/>
    <row r="46678" x14ac:dyDescent="0.25"/>
    <row r="46679" x14ac:dyDescent="0.25"/>
    <row r="46680" x14ac:dyDescent="0.25"/>
    <row r="46681" x14ac:dyDescent="0.25"/>
    <row r="46682" x14ac:dyDescent="0.25"/>
    <row r="46683" x14ac:dyDescent="0.25"/>
    <row r="46684" x14ac:dyDescent="0.25"/>
    <row r="46685" x14ac:dyDescent="0.25"/>
    <row r="46686" x14ac:dyDescent="0.25"/>
    <row r="46687" x14ac:dyDescent="0.25"/>
    <row r="46688" x14ac:dyDescent="0.25"/>
    <row r="46689" x14ac:dyDescent="0.25"/>
    <row r="46690" x14ac:dyDescent="0.25"/>
    <row r="46691" x14ac:dyDescent="0.25"/>
    <row r="46692" x14ac:dyDescent="0.25"/>
    <row r="46693" x14ac:dyDescent="0.25"/>
    <row r="46694" x14ac:dyDescent="0.25"/>
    <row r="46695" x14ac:dyDescent="0.25"/>
    <row r="46696" x14ac:dyDescent="0.25"/>
    <row r="46697" x14ac:dyDescent="0.25"/>
    <row r="46698" x14ac:dyDescent="0.25"/>
    <row r="46699" x14ac:dyDescent="0.25"/>
    <row r="46700" x14ac:dyDescent="0.25"/>
    <row r="46701" x14ac:dyDescent="0.25"/>
    <row r="46702" x14ac:dyDescent="0.25"/>
    <row r="46703" x14ac:dyDescent="0.25"/>
    <row r="46704" x14ac:dyDescent="0.25"/>
    <row r="46705" x14ac:dyDescent="0.25"/>
    <row r="46706" x14ac:dyDescent="0.25"/>
    <row r="46707" x14ac:dyDescent="0.25"/>
    <row r="46708" x14ac:dyDescent="0.25"/>
    <row r="46709" x14ac:dyDescent="0.25"/>
    <row r="46710" x14ac:dyDescent="0.25"/>
    <row r="46711" x14ac:dyDescent="0.25"/>
    <row r="46712" x14ac:dyDescent="0.25"/>
    <row r="46713" x14ac:dyDescent="0.25"/>
    <row r="46714" x14ac:dyDescent="0.25"/>
    <row r="46715" x14ac:dyDescent="0.25"/>
    <row r="46716" x14ac:dyDescent="0.25"/>
    <row r="46717" x14ac:dyDescent="0.25"/>
    <row r="46718" x14ac:dyDescent="0.25"/>
    <row r="46719" x14ac:dyDescent="0.25"/>
    <row r="46720" x14ac:dyDescent="0.25"/>
    <row r="46721" x14ac:dyDescent="0.25"/>
    <row r="46722" x14ac:dyDescent="0.25"/>
    <row r="46723" x14ac:dyDescent="0.25"/>
    <row r="46724" x14ac:dyDescent="0.25"/>
    <row r="46725" x14ac:dyDescent="0.25"/>
    <row r="46726" x14ac:dyDescent="0.25"/>
    <row r="46727" x14ac:dyDescent="0.25"/>
    <row r="46728" x14ac:dyDescent="0.25"/>
    <row r="46729" x14ac:dyDescent="0.25"/>
    <row r="46730" x14ac:dyDescent="0.25"/>
    <row r="46731" x14ac:dyDescent="0.25"/>
    <row r="46732" x14ac:dyDescent="0.25"/>
    <row r="46733" x14ac:dyDescent="0.25"/>
    <row r="46734" x14ac:dyDescent="0.25"/>
    <row r="46735" x14ac:dyDescent="0.25"/>
    <row r="46736" x14ac:dyDescent="0.25"/>
    <row r="46737" x14ac:dyDescent="0.25"/>
    <row r="46738" x14ac:dyDescent="0.25"/>
    <row r="46739" x14ac:dyDescent="0.25"/>
    <row r="46740" x14ac:dyDescent="0.25"/>
    <row r="46741" x14ac:dyDescent="0.25"/>
    <row r="46742" x14ac:dyDescent="0.25"/>
    <row r="46743" x14ac:dyDescent="0.25"/>
    <row r="46744" x14ac:dyDescent="0.25"/>
    <row r="46745" x14ac:dyDescent="0.25"/>
    <row r="46746" x14ac:dyDescent="0.25"/>
    <row r="46747" x14ac:dyDescent="0.25"/>
    <row r="46748" x14ac:dyDescent="0.25"/>
    <row r="46749" x14ac:dyDescent="0.25"/>
    <row r="46750" x14ac:dyDescent="0.25"/>
    <row r="46751" x14ac:dyDescent="0.25"/>
    <row r="46752" x14ac:dyDescent="0.25"/>
    <row r="46753" x14ac:dyDescent="0.25"/>
    <row r="46754" x14ac:dyDescent="0.25"/>
    <row r="46755" x14ac:dyDescent="0.25"/>
    <row r="46756" x14ac:dyDescent="0.25"/>
    <row r="46757" x14ac:dyDescent="0.25"/>
    <row r="46758" x14ac:dyDescent="0.25"/>
    <row r="46759" x14ac:dyDescent="0.25"/>
    <row r="46760" x14ac:dyDescent="0.25"/>
    <row r="46761" x14ac:dyDescent="0.25"/>
    <row r="46762" x14ac:dyDescent="0.25"/>
    <row r="46763" x14ac:dyDescent="0.25"/>
    <row r="46764" x14ac:dyDescent="0.25"/>
    <row r="46765" x14ac:dyDescent="0.25"/>
    <row r="46766" x14ac:dyDescent="0.25"/>
    <row r="46767" x14ac:dyDescent="0.25"/>
    <row r="46768" x14ac:dyDescent="0.25"/>
    <row r="46769" x14ac:dyDescent="0.25"/>
    <row r="46770" x14ac:dyDescent="0.25"/>
    <row r="46771" x14ac:dyDescent="0.25"/>
    <row r="46772" x14ac:dyDescent="0.25"/>
    <row r="46773" x14ac:dyDescent="0.25"/>
    <row r="46774" x14ac:dyDescent="0.25"/>
    <row r="46775" x14ac:dyDescent="0.25"/>
    <row r="46776" x14ac:dyDescent="0.25"/>
    <row r="46777" x14ac:dyDescent="0.25"/>
    <row r="46778" x14ac:dyDescent="0.25"/>
    <row r="46779" x14ac:dyDescent="0.25"/>
    <row r="46780" x14ac:dyDescent="0.25"/>
    <row r="46781" x14ac:dyDescent="0.25"/>
    <row r="46782" x14ac:dyDescent="0.25"/>
    <row r="46783" x14ac:dyDescent="0.25"/>
    <row r="46784" x14ac:dyDescent="0.25"/>
    <row r="46785" x14ac:dyDescent="0.25"/>
    <row r="46786" x14ac:dyDescent="0.25"/>
    <row r="46787" x14ac:dyDescent="0.25"/>
    <row r="46788" x14ac:dyDescent="0.25"/>
    <row r="46789" x14ac:dyDescent="0.25"/>
    <row r="46790" x14ac:dyDescent="0.25"/>
    <row r="46791" x14ac:dyDescent="0.25"/>
    <row r="46792" x14ac:dyDescent="0.25"/>
    <row r="46793" x14ac:dyDescent="0.25"/>
    <row r="46794" x14ac:dyDescent="0.25"/>
    <row r="46795" x14ac:dyDescent="0.25"/>
    <row r="46796" x14ac:dyDescent="0.25"/>
    <row r="46797" x14ac:dyDescent="0.25"/>
    <row r="46798" x14ac:dyDescent="0.25"/>
    <row r="46799" x14ac:dyDescent="0.25"/>
    <row r="46800" x14ac:dyDescent="0.25"/>
    <row r="46801" x14ac:dyDescent="0.25"/>
    <row r="46802" x14ac:dyDescent="0.25"/>
    <row r="46803" x14ac:dyDescent="0.25"/>
    <row r="46804" x14ac:dyDescent="0.25"/>
    <row r="46805" x14ac:dyDescent="0.25"/>
    <row r="46806" x14ac:dyDescent="0.25"/>
    <row r="46807" x14ac:dyDescent="0.25"/>
    <row r="46808" x14ac:dyDescent="0.25"/>
    <row r="46809" x14ac:dyDescent="0.25"/>
    <row r="46810" x14ac:dyDescent="0.25"/>
    <row r="46811" x14ac:dyDescent="0.25"/>
    <row r="46812" x14ac:dyDescent="0.25"/>
    <row r="46813" x14ac:dyDescent="0.25"/>
    <row r="46814" x14ac:dyDescent="0.25"/>
    <row r="46815" x14ac:dyDescent="0.25"/>
    <row r="46816" x14ac:dyDescent="0.25"/>
    <row r="46817" x14ac:dyDescent="0.25"/>
    <row r="46818" x14ac:dyDescent="0.25"/>
    <row r="46819" x14ac:dyDescent="0.25"/>
    <row r="46820" x14ac:dyDescent="0.25"/>
    <row r="46821" x14ac:dyDescent="0.25"/>
    <row r="46822" x14ac:dyDescent="0.25"/>
    <row r="46823" x14ac:dyDescent="0.25"/>
    <row r="46824" x14ac:dyDescent="0.25"/>
    <row r="46825" x14ac:dyDescent="0.25"/>
    <row r="46826" x14ac:dyDescent="0.25"/>
    <row r="46827" x14ac:dyDescent="0.25"/>
    <row r="46828" x14ac:dyDescent="0.25"/>
    <row r="46829" x14ac:dyDescent="0.25"/>
    <row r="46830" x14ac:dyDescent="0.25"/>
    <row r="46831" x14ac:dyDescent="0.25"/>
    <row r="46832" x14ac:dyDescent="0.25"/>
    <row r="46833" x14ac:dyDescent="0.25"/>
    <row r="46834" x14ac:dyDescent="0.25"/>
    <row r="46835" x14ac:dyDescent="0.25"/>
    <row r="46836" x14ac:dyDescent="0.25"/>
    <row r="46837" x14ac:dyDescent="0.25"/>
    <row r="46838" x14ac:dyDescent="0.25"/>
    <row r="46839" x14ac:dyDescent="0.25"/>
    <row r="46840" x14ac:dyDescent="0.25"/>
    <row r="46841" x14ac:dyDescent="0.25"/>
    <row r="46842" x14ac:dyDescent="0.25"/>
    <row r="46843" x14ac:dyDescent="0.25"/>
    <row r="46844" x14ac:dyDescent="0.25"/>
    <row r="46845" x14ac:dyDescent="0.25"/>
    <row r="46846" x14ac:dyDescent="0.25"/>
    <row r="46847" x14ac:dyDescent="0.25"/>
    <row r="46848" x14ac:dyDescent="0.25"/>
    <row r="46849" x14ac:dyDescent="0.25"/>
    <row r="46850" x14ac:dyDescent="0.25"/>
    <row r="46851" x14ac:dyDescent="0.25"/>
    <row r="46852" x14ac:dyDescent="0.25"/>
    <row r="46853" x14ac:dyDescent="0.25"/>
    <row r="46854" x14ac:dyDescent="0.25"/>
    <row r="46855" x14ac:dyDescent="0.25"/>
    <row r="46856" x14ac:dyDescent="0.25"/>
    <row r="46857" x14ac:dyDescent="0.25"/>
    <row r="46858" x14ac:dyDescent="0.25"/>
    <row r="46859" x14ac:dyDescent="0.25"/>
    <row r="46860" x14ac:dyDescent="0.25"/>
    <row r="46861" x14ac:dyDescent="0.25"/>
    <row r="46862" x14ac:dyDescent="0.25"/>
    <row r="46863" x14ac:dyDescent="0.25"/>
    <row r="46864" x14ac:dyDescent="0.25"/>
    <row r="46865" x14ac:dyDescent="0.25"/>
    <row r="46866" x14ac:dyDescent="0.25"/>
    <row r="46867" x14ac:dyDescent="0.25"/>
    <row r="46868" x14ac:dyDescent="0.25"/>
    <row r="46869" x14ac:dyDescent="0.25"/>
    <row r="46870" x14ac:dyDescent="0.25"/>
    <row r="46871" x14ac:dyDescent="0.25"/>
    <row r="46872" x14ac:dyDescent="0.25"/>
    <row r="46873" x14ac:dyDescent="0.25"/>
    <row r="46874" x14ac:dyDescent="0.25"/>
    <row r="46875" x14ac:dyDescent="0.25"/>
    <row r="46876" x14ac:dyDescent="0.25"/>
    <row r="46877" x14ac:dyDescent="0.25"/>
    <row r="46878" x14ac:dyDescent="0.25"/>
    <row r="46879" x14ac:dyDescent="0.25"/>
    <row r="46880" x14ac:dyDescent="0.25"/>
    <row r="46881" x14ac:dyDescent="0.25"/>
    <row r="46882" x14ac:dyDescent="0.25"/>
    <row r="46883" x14ac:dyDescent="0.25"/>
    <row r="46884" x14ac:dyDescent="0.25"/>
    <row r="46885" x14ac:dyDescent="0.25"/>
    <row r="46886" x14ac:dyDescent="0.25"/>
    <row r="46887" x14ac:dyDescent="0.25"/>
    <row r="46888" x14ac:dyDescent="0.25"/>
    <row r="46889" x14ac:dyDescent="0.25"/>
    <row r="46890" x14ac:dyDescent="0.25"/>
    <row r="46891" x14ac:dyDescent="0.25"/>
    <row r="46892" x14ac:dyDescent="0.25"/>
    <row r="46893" x14ac:dyDescent="0.25"/>
    <row r="46894" x14ac:dyDescent="0.25"/>
    <row r="46895" x14ac:dyDescent="0.25"/>
    <row r="46896" x14ac:dyDescent="0.25"/>
    <row r="46897" x14ac:dyDescent="0.25"/>
    <row r="46898" x14ac:dyDescent="0.25"/>
    <row r="46899" x14ac:dyDescent="0.25"/>
    <row r="46900" x14ac:dyDescent="0.25"/>
    <row r="46901" x14ac:dyDescent="0.25"/>
    <row r="46902" x14ac:dyDescent="0.25"/>
    <row r="46903" x14ac:dyDescent="0.25"/>
    <row r="46904" x14ac:dyDescent="0.25"/>
    <row r="46905" x14ac:dyDescent="0.25"/>
    <row r="46906" x14ac:dyDescent="0.25"/>
    <row r="46907" x14ac:dyDescent="0.25"/>
    <row r="46908" x14ac:dyDescent="0.25"/>
    <row r="46909" x14ac:dyDescent="0.25"/>
    <row r="46910" x14ac:dyDescent="0.25"/>
    <row r="46911" x14ac:dyDescent="0.25"/>
    <row r="46912" x14ac:dyDescent="0.25"/>
    <row r="46913" x14ac:dyDescent="0.25"/>
    <row r="46914" x14ac:dyDescent="0.25"/>
    <row r="46915" x14ac:dyDescent="0.25"/>
    <row r="46916" x14ac:dyDescent="0.25"/>
    <row r="46917" x14ac:dyDescent="0.25"/>
    <row r="46918" x14ac:dyDescent="0.25"/>
    <row r="46919" x14ac:dyDescent="0.25"/>
    <row r="46920" x14ac:dyDescent="0.25"/>
    <row r="46921" x14ac:dyDescent="0.25"/>
    <row r="46922" x14ac:dyDescent="0.25"/>
    <row r="46923" x14ac:dyDescent="0.25"/>
    <row r="46924" x14ac:dyDescent="0.25"/>
    <row r="46925" x14ac:dyDescent="0.25"/>
    <row r="46926" x14ac:dyDescent="0.25"/>
    <row r="46927" x14ac:dyDescent="0.25"/>
    <row r="46928" x14ac:dyDescent="0.25"/>
    <row r="46929" x14ac:dyDescent="0.25"/>
    <row r="46930" x14ac:dyDescent="0.25"/>
    <row r="46931" x14ac:dyDescent="0.25"/>
    <row r="46932" x14ac:dyDescent="0.25"/>
    <row r="46933" x14ac:dyDescent="0.25"/>
    <row r="46934" x14ac:dyDescent="0.25"/>
    <row r="46935" x14ac:dyDescent="0.25"/>
    <row r="46936" x14ac:dyDescent="0.25"/>
    <row r="46937" x14ac:dyDescent="0.25"/>
    <row r="46938" x14ac:dyDescent="0.25"/>
    <row r="46939" x14ac:dyDescent="0.25"/>
    <row r="46940" x14ac:dyDescent="0.25"/>
    <row r="46941" x14ac:dyDescent="0.25"/>
    <row r="46942" x14ac:dyDescent="0.25"/>
    <row r="46943" x14ac:dyDescent="0.25"/>
    <row r="46944" x14ac:dyDescent="0.25"/>
    <row r="46945" x14ac:dyDescent="0.25"/>
    <row r="46946" x14ac:dyDescent="0.25"/>
    <row r="46947" x14ac:dyDescent="0.25"/>
    <row r="46948" x14ac:dyDescent="0.25"/>
    <row r="46949" x14ac:dyDescent="0.25"/>
    <row r="46950" x14ac:dyDescent="0.25"/>
    <row r="46951" x14ac:dyDescent="0.25"/>
    <row r="46952" x14ac:dyDescent="0.25"/>
    <row r="46953" x14ac:dyDescent="0.25"/>
    <row r="46954" x14ac:dyDescent="0.25"/>
    <row r="46955" x14ac:dyDescent="0.25"/>
    <row r="46956" x14ac:dyDescent="0.25"/>
    <row r="46957" x14ac:dyDescent="0.25"/>
    <row r="46958" x14ac:dyDescent="0.25"/>
    <row r="46959" x14ac:dyDescent="0.25"/>
    <row r="46960" x14ac:dyDescent="0.25"/>
    <row r="46961" x14ac:dyDescent="0.25"/>
    <row r="46962" x14ac:dyDescent="0.25"/>
    <row r="46963" x14ac:dyDescent="0.25"/>
    <row r="46964" x14ac:dyDescent="0.25"/>
    <row r="46965" x14ac:dyDescent="0.25"/>
    <row r="46966" x14ac:dyDescent="0.25"/>
    <row r="46967" x14ac:dyDescent="0.25"/>
    <row r="46968" x14ac:dyDescent="0.25"/>
    <row r="46969" x14ac:dyDescent="0.25"/>
    <row r="46970" x14ac:dyDescent="0.25"/>
    <row r="46971" x14ac:dyDescent="0.25"/>
    <row r="46972" x14ac:dyDescent="0.25"/>
    <row r="46973" x14ac:dyDescent="0.25"/>
    <row r="46974" x14ac:dyDescent="0.25"/>
    <row r="46975" x14ac:dyDescent="0.25"/>
    <row r="46976" x14ac:dyDescent="0.25"/>
    <row r="46977" x14ac:dyDescent="0.25"/>
    <row r="46978" x14ac:dyDescent="0.25"/>
    <row r="46979" x14ac:dyDescent="0.25"/>
    <row r="46980" x14ac:dyDescent="0.25"/>
    <row r="46981" x14ac:dyDescent="0.25"/>
    <row r="46982" x14ac:dyDescent="0.25"/>
    <row r="46983" x14ac:dyDescent="0.25"/>
    <row r="46984" x14ac:dyDescent="0.25"/>
    <row r="46985" x14ac:dyDescent="0.25"/>
    <row r="46986" x14ac:dyDescent="0.25"/>
    <row r="46987" x14ac:dyDescent="0.25"/>
    <row r="46988" x14ac:dyDescent="0.25"/>
    <row r="46989" x14ac:dyDescent="0.25"/>
    <row r="46990" x14ac:dyDescent="0.25"/>
    <row r="46991" x14ac:dyDescent="0.25"/>
    <row r="46992" x14ac:dyDescent="0.25"/>
    <row r="46993" x14ac:dyDescent="0.25"/>
    <row r="46994" x14ac:dyDescent="0.25"/>
    <row r="46995" x14ac:dyDescent="0.25"/>
    <row r="46996" x14ac:dyDescent="0.25"/>
    <row r="46997" x14ac:dyDescent="0.25"/>
    <row r="46998" x14ac:dyDescent="0.25"/>
    <row r="46999" x14ac:dyDescent="0.25"/>
    <row r="47000" x14ac:dyDescent="0.25"/>
    <row r="47001" x14ac:dyDescent="0.25"/>
    <row r="47002" x14ac:dyDescent="0.25"/>
    <row r="47003" x14ac:dyDescent="0.25"/>
    <row r="47004" x14ac:dyDescent="0.25"/>
    <row r="47005" x14ac:dyDescent="0.25"/>
    <row r="47006" x14ac:dyDescent="0.25"/>
    <row r="47007" x14ac:dyDescent="0.25"/>
    <row r="47008" x14ac:dyDescent="0.25"/>
    <row r="47009" x14ac:dyDescent="0.25"/>
    <row r="47010" x14ac:dyDescent="0.25"/>
    <row r="47011" x14ac:dyDescent="0.25"/>
    <row r="47012" x14ac:dyDescent="0.25"/>
    <row r="47013" x14ac:dyDescent="0.25"/>
    <row r="47014" x14ac:dyDescent="0.25"/>
    <row r="47015" x14ac:dyDescent="0.25"/>
    <row r="47016" x14ac:dyDescent="0.25"/>
    <row r="47017" x14ac:dyDescent="0.25"/>
    <row r="47018" x14ac:dyDescent="0.25"/>
    <row r="47019" x14ac:dyDescent="0.25"/>
    <row r="47020" x14ac:dyDescent="0.25"/>
    <row r="47021" x14ac:dyDescent="0.25"/>
    <row r="47022" x14ac:dyDescent="0.25"/>
    <row r="47023" x14ac:dyDescent="0.25"/>
    <row r="47024" x14ac:dyDescent="0.25"/>
    <row r="47025" x14ac:dyDescent="0.25"/>
    <row r="47026" x14ac:dyDescent="0.25"/>
    <row r="47027" x14ac:dyDescent="0.25"/>
    <row r="47028" x14ac:dyDescent="0.25"/>
    <row r="47029" x14ac:dyDescent="0.25"/>
    <row r="47030" x14ac:dyDescent="0.25"/>
    <row r="47031" x14ac:dyDescent="0.25"/>
    <row r="47032" x14ac:dyDescent="0.25"/>
    <row r="47033" x14ac:dyDescent="0.25"/>
    <row r="47034" x14ac:dyDescent="0.25"/>
    <row r="47035" x14ac:dyDescent="0.25"/>
    <row r="47036" x14ac:dyDescent="0.25"/>
    <row r="47037" x14ac:dyDescent="0.25"/>
    <row r="47038" x14ac:dyDescent="0.25"/>
    <row r="47039" x14ac:dyDescent="0.25"/>
    <row r="47040" x14ac:dyDescent="0.25"/>
    <row r="47041" x14ac:dyDescent="0.25"/>
    <row r="47042" x14ac:dyDescent="0.25"/>
    <row r="47043" x14ac:dyDescent="0.25"/>
    <row r="47044" x14ac:dyDescent="0.25"/>
    <row r="47045" x14ac:dyDescent="0.25"/>
    <row r="47046" x14ac:dyDescent="0.25"/>
    <row r="47047" x14ac:dyDescent="0.25"/>
    <row r="47048" x14ac:dyDescent="0.25"/>
    <row r="47049" x14ac:dyDescent="0.25"/>
    <row r="47050" x14ac:dyDescent="0.25"/>
    <row r="47051" x14ac:dyDescent="0.25"/>
    <row r="47052" x14ac:dyDescent="0.25"/>
    <row r="47053" x14ac:dyDescent="0.25"/>
    <row r="47054" x14ac:dyDescent="0.25"/>
    <row r="47055" x14ac:dyDescent="0.25"/>
    <row r="47056" x14ac:dyDescent="0.25"/>
    <row r="47057" x14ac:dyDescent="0.25"/>
    <row r="47058" x14ac:dyDescent="0.25"/>
    <row r="47059" x14ac:dyDescent="0.25"/>
    <row r="47060" x14ac:dyDescent="0.25"/>
    <row r="47061" x14ac:dyDescent="0.25"/>
    <row r="47062" x14ac:dyDescent="0.25"/>
    <row r="47063" x14ac:dyDescent="0.25"/>
    <row r="47064" x14ac:dyDescent="0.25"/>
    <row r="47065" x14ac:dyDescent="0.25"/>
    <row r="47066" x14ac:dyDescent="0.25"/>
    <row r="47067" x14ac:dyDescent="0.25"/>
    <row r="47068" x14ac:dyDescent="0.25"/>
    <row r="47069" x14ac:dyDescent="0.25"/>
    <row r="47070" x14ac:dyDescent="0.25"/>
    <row r="47071" x14ac:dyDescent="0.25"/>
    <row r="47072" x14ac:dyDescent="0.25"/>
    <row r="47073" x14ac:dyDescent="0.25"/>
    <row r="47074" x14ac:dyDescent="0.25"/>
    <row r="47075" x14ac:dyDescent="0.25"/>
    <row r="47076" x14ac:dyDescent="0.25"/>
    <row r="47077" x14ac:dyDescent="0.25"/>
    <row r="47078" x14ac:dyDescent="0.25"/>
    <row r="47079" x14ac:dyDescent="0.25"/>
    <row r="47080" x14ac:dyDescent="0.25"/>
    <row r="47081" x14ac:dyDescent="0.25"/>
    <row r="47082" x14ac:dyDescent="0.25"/>
    <row r="47083" x14ac:dyDescent="0.25"/>
    <row r="47084" x14ac:dyDescent="0.25"/>
    <row r="47085" x14ac:dyDescent="0.25"/>
    <row r="47086" x14ac:dyDescent="0.25"/>
    <row r="47087" x14ac:dyDescent="0.25"/>
    <row r="47088" x14ac:dyDescent="0.25"/>
    <row r="47089" x14ac:dyDescent="0.25"/>
    <row r="47090" x14ac:dyDescent="0.25"/>
    <row r="47091" x14ac:dyDescent="0.25"/>
    <row r="47092" x14ac:dyDescent="0.25"/>
    <row r="47093" x14ac:dyDescent="0.25"/>
    <row r="47094" x14ac:dyDescent="0.25"/>
    <row r="47095" x14ac:dyDescent="0.25"/>
    <row r="47096" x14ac:dyDescent="0.25"/>
    <row r="47097" x14ac:dyDescent="0.25"/>
    <row r="47098" x14ac:dyDescent="0.25"/>
    <row r="47099" x14ac:dyDescent="0.25"/>
    <row r="47100" x14ac:dyDescent="0.25"/>
    <row r="47101" x14ac:dyDescent="0.25"/>
    <row r="47102" x14ac:dyDescent="0.25"/>
    <row r="47103" x14ac:dyDescent="0.25"/>
    <row r="47104" x14ac:dyDescent="0.25"/>
    <row r="47105" x14ac:dyDescent="0.25"/>
    <row r="47106" x14ac:dyDescent="0.25"/>
    <row r="47107" x14ac:dyDescent="0.25"/>
    <row r="47108" x14ac:dyDescent="0.25"/>
    <row r="47109" x14ac:dyDescent="0.25"/>
    <row r="47110" x14ac:dyDescent="0.25"/>
    <row r="47111" x14ac:dyDescent="0.25"/>
    <row r="47112" x14ac:dyDescent="0.25"/>
    <row r="47113" x14ac:dyDescent="0.25"/>
    <row r="47114" x14ac:dyDescent="0.25"/>
    <row r="47115" x14ac:dyDescent="0.25"/>
    <row r="47116" x14ac:dyDescent="0.25"/>
    <row r="47117" x14ac:dyDescent="0.25"/>
    <row r="47118" x14ac:dyDescent="0.25"/>
    <row r="47119" x14ac:dyDescent="0.25"/>
    <row r="47120" x14ac:dyDescent="0.25"/>
    <row r="47121" x14ac:dyDescent="0.25"/>
    <row r="47122" x14ac:dyDescent="0.25"/>
    <row r="47123" x14ac:dyDescent="0.25"/>
    <row r="47124" x14ac:dyDescent="0.25"/>
    <row r="47125" x14ac:dyDescent="0.25"/>
    <row r="47126" x14ac:dyDescent="0.25"/>
    <row r="47127" x14ac:dyDescent="0.25"/>
    <row r="47128" x14ac:dyDescent="0.25"/>
    <row r="47129" x14ac:dyDescent="0.25"/>
    <row r="47130" x14ac:dyDescent="0.25"/>
    <row r="47131" x14ac:dyDescent="0.25"/>
    <row r="47132" x14ac:dyDescent="0.25"/>
    <row r="47133" x14ac:dyDescent="0.25"/>
    <row r="47134" x14ac:dyDescent="0.25"/>
    <row r="47135" x14ac:dyDescent="0.25"/>
    <row r="47136" x14ac:dyDescent="0.25"/>
    <row r="47137" x14ac:dyDescent="0.25"/>
    <row r="47138" x14ac:dyDescent="0.25"/>
    <row r="47139" x14ac:dyDescent="0.25"/>
    <row r="47140" x14ac:dyDescent="0.25"/>
    <row r="47141" x14ac:dyDescent="0.25"/>
    <row r="47142" x14ac:dyDescent="0.25"/>
    <row r="47143" x14ac:dyDescent="0.25"/>
    <row r="47144" x14ac:dyDescent="0.25"/>
    <row r="47145" x14ac:dyDescent="0.25"/>
    <row r="47146" x14ac:dyDescent="0.25"/>
    <row r="47147" x14ac:dyDescent="0.25"/>
    <row r="47148" x14ac:dyDescent="0.25"/>
    <row r="47149" x14ac:dyDescent="0.25"/>
    <row r="47150" x14ac:dyDescent="0.25"/>
    <row r="47151" x14ac:dyDescent="0.25"/>
    <row r="47152" x14ac:dyDescent="0.25"/>
    <row r="47153" x14ac:dyDescent="0.25"/>
    <row r="47154" x14ac:dyDescent="0.25"/>
    <row r="47155" x14ac:dyDescent="0.25"/>
    <row r="47156" x14ac:dyDescent="0.25"/>
    <row r="47157" x14ac:dyDescent="0.25"/>
    <row r="47158" x14ac:dyDescent="0.25"/>
    <row r="47159" x14ac:dyDescent="0.25"/>
    <row r="47160" x14ac:dyDescent="0.25"/>
    <row r="47161" x14ac:dyDescent="0.25"/>
    <row r="47162" x14ac:dyDescent="0.25"/>
    <row r="47163" x14ac:dyDescent="0.25"/>
    <row r="47164" x14ac:dyDescent="0.25"/>
    <row r="47165" x14ac:dyDescent="0.25"/>
    <row r="47166" x14ac:dyDescent="0.25"/>
    <row r="47167" x14ac:dyDescent="0.25"/>
    <row r="47168" x14ac:dyDescent="0.25"/>
    <row r="47169" x14ac:dyDescent="0.25"/>
    <row r="47170" x14ac:dyDescent="0.25"/>
    <row r="47171" x14ac:dyDescent="0.25"/>
    <row r="47172" x14ac:dyDescent="0.25"/>
    <row r="47173" x14ac:dyDescent="0.25"/>
    <row r="47174" x14ac:dyDescent="0.25"/>
    <row r="47175" x14ac:dyDescent="0.25"/>
    <row r="47176" x14ac:dyDescent="0.25"/>
    <row r="47177" x14ac:dyDescent="0.25"/>
    <row r="47178" x14ac:dyDescent="0.25"/>
    <row r="47179" x14ac:dyDescent="0.25"/>
    <row r="47180" x14ac:dyDescent="0.25"/>
    <row r="47181" x14ac:dyDescent="0.25"/>
    <row r="47182" x14ac:dyDescent="0.25"/>
    <row r="47183" x14ac:dyDescent="0.25"/>
    <row r="47184" x14ac:dyDescent="0.25"/>
    <row r="47185" x14ac:dyDescent="0.25"/>
    <row r="47186" x14ac:dyDescent="0.25"/>
    <row r="47187" x14ac:dyDescent="0.25"/>
    <row r="47188" x14ac:dyDescent="0.25"/>
    <row r="47189" x14ac:dyDescent="0.25"/>
    <row r="47190" x14ac:dyDescent="0.25"/>
    <row r="47191" x14ac:dyDescent="0.25"/>
    <row r="47192" x14ac:dyDescent="0.25"/>
    <row r="47193" x14ac:dyDescent="0.25"/>
    <row r="47194" x14ac:dyDescent="0.25"/>
    <row r="47195" x14ac:dyDescent="0.25"/>
    <row r="47196" x14ac:dyDescent="0.25"/>
    <row r="47197" x14ac:dyDescent="0.25"/>
    <row r="47198" x14ac:dyDescent="0.25"/>
    <row r="47199" x14ac:dyDescent="0.25"/>
    <row r="47200" x14ac:dyDescent="0.25"/>
    <row r="47201" x14ac:dyDescent="0.25"/>
    <row r="47202" x14ac:dyDescent="0.25"/>
    <row r="47203" x14ac:dyDescent="0.25"/>
    <row r="47204" x14ac:dyDescent="0.25"/>
    <row r="47205" x14ac:dyDescent="0.25"/>
    <row r="47206" x14ac:dyDescent="0.25"/>
    <row r="47207" x14ac:dyDescent="0.25"/>
    <row r="47208" x14ac:dyDescent="0.25"/>
    <row r="47209" x14ac:dyDescent="0.25"/>
    <row r="47210" x14ac:dyDescent="0.25"/>
    <row r="47211" x14ac:dyDescent="0.25"/>
    <row r="47212" x14ac:dyDescent="0.25"/>
    <row r="47213" x14ac:dyDescent="0.25"/>
    <row r="47214" x14ac:dyDescent="0.25"/>
    <row r="47215" x14ac:dyDescent="0.25"/>
    <row r="47216" x14ac:dyDescent="0.25"/>
    <row r="47217" x14ac:dyDescent="0.25"/>
    <row r="47218" x14ac:dyDescent="0.25"/>
    <row r="47219" x14ac:dyDescent="0.25"/>
    <row r="47220" x14ac:dyDescent="0.25"/>
    <row r="47221" x14ac:dyDescent="0.25"/>
    <row r="47222" x14ac:dyDescent="0.25"/>
    <row r="47223" x14ac:dyDescent="0.25"/>
    <row r="47224" x14ac:dyDescent="0.25"/>
    <row r="47225" x14ac:dyDescent="0.25"/>
    <row r="47226" x14ac:dyDescent="0.25"/>
    <row r="47227" x14ac:dyDescent="0.25"/>
    <row r="47228" x14ac:dyDescent="0.25"/>
    <row r="47229" x14ac:dyDescent="0.25"/>
    <row r="47230" x14ac:dyDescent="0.25"/>
    <row r="47231" x14ac:dyDescent="0.25"/>
    <row r="47232" x14ac:dyDescent="0.25"/>
    <row r="47233" x14ac:dyDescent="0.25"/>
    <row r="47234" x14ac:dyDescent="0.25"/>
    <row r="47235" x14ac:dyDescent="0.25"/>
    <row r="47236" x14ac:dyDescent="0.25"/>
    <row r="47237" x14ac:dyDescent="0.25"/>
    <row r="47238" x14ac:dyDescent="0.25"/>
    <row r="47239" x14ac:dyDescent="0.25"/>
    <row r="47240" x14ac:dyDescent="0.25"/>
    <row r="47241" x14ac:dyDescent="0.25"/>
    <row r="47242" x14ac:dyDescent="0.25"/>
    <row r="47243" x14ac:dyDescent="0.25"/>
    <row r="47244" x14ac:dyDescent="0.25"/>
    <row r="47245" x14ac:dyDescent="0.25"/>
    <row r="47246" x14ac:dyDescent="0.25"/>
    <row r="47247" x14ac:dyDescent="0.25"/>
    <row r="47248" x14ac:dyDescent="0.25"/>
    <row r="47249" x14ac:dyDescent="0.25"/>
    <row r="47250" x14ac:dyDescent="0.25"/>
    <row r="47251" x14ac:dyDescent="0.25"/>
    <row r="47252" x14ac:dyDescent="0.25"/>
    <row r="47253" x14ac:dyDescent="0.25"/>
    <row r="47254" x14ac:dyDescent="0.25"/>
    <row r="47255" x14ac:dyDescent="0.25"/>
    <row r="47256" x14ac:dyDescent="0.25"/>
    <row r="47257" x14ac:dyDescent="0.25"/>
    <row r="47258" x14ac:dyDescent="0.25"/>
    <row r="47259" x14ac:dyDescent="0.25"/>
    <row r="47260" x14ac:dyDescent="0.25"/>
    <row r="47261" x14ac:dyDescent="0.25"/>
    <row r="47262" x14ac:dyDescent="0.25"/>
    <row r="47263" x14ac:dyDescent="0.25"/>
    <row r="47264" x14ac:dyDescent="0.25"/>
    <row r="47265" x14ac:dyDescent="0.25"/>
    <row r="47266" x14ac:dyDescent="0.25"/>
    <row r="47267" x14ac:dyDescent="0.25"/>
    <row r="47268" x14ac:dyDescent="0.25"/>
    <row r="47269" x14ac:dyDescent="0.25"/>
    <row r="47270" x14ac:dyDescent="0.25"/>
    <row r="47271" x14ac:dyDescent="0.25"/>
    <row r="47272" x14ac:dyDescent="0.25"/>
    <row r="47273" x14ac:dyDescent="0.25"/>
    <row r="47274" x14ac:dyDescent="0.25"/>
    <row r="47275" x14ac:dyDescent="0.25"/>
    <row r="47276" x14ac:dyDescent="0.25"/>
    <row r="47277" x14ac:dyDescent="0.25"/>
    <row r="47278" x14ac:dyDescent="0.25"/>
    <row r="47279" x14ac:dyDescent="0.25"/>
    <row r="47280" x14ac:dyDescent="0.25"/>
    <row r="47281" x14ac:dyDescent="0.25"/>
    <row r="47282" x14ac:dyDescent="0.25"/>
    <row r="47283" x14ac:dyDescent="0.25"/>
    <row r="47284" x14ac:dyDescent="0.25"/>
    <row r="47285" x14ac:dyDescent="0.25"/>
    <row r="47286" x14ac:dyDescent="0.25"/>
    <row r="47287" x14ac:dyDescent="0.25"/>
    <row r="47288" x14ac:dyDescent="0.25"/>
    <row r="47289" x14ac:dyDescent="0.25"/>
    <row r="47290" x14ac:dyDescent="0.25"/>
    <row r="47291" x14ac:dyDescent="0.25"/>
    <row r="47292" x14ac:dyDescent="0.25"/>
    <row r="47293" x14ac:dyDescent="0.25"/>
    <row r="47294" x14ac:dyDescent="0.25"/>
    <row r="47295" x14ac:dyDescent="0.25"/>
    <row r="47296" x14ac:dyDescent="0.25"/>
    <row r="47297" x14ac:dyDescent="0.25"/>
    <row r="47298" x14ac:dyDescent="0.25"/>
    <row r="47299" x14ac:dyDescent="0.25"/>
    <row r="47300" x14ac:dyDescent="0.25"/>
    <row r="47301" x14ac:dyDescent="0.25"/>
    <row r="47302" x14ac:dyDescent="0.25"/>
    <row r="47303" x14ac:dyDescent="0.25"/>
    <row r="47304" x14ac:dyDescent="0.25"/>
    <row r="47305" x14ac:dyDescent="0.25"/>
    <row r="47306" x14ac:dyDescent="0.25"/>
    <row r="47307" x14ac:dyDescent="0.25"/>
    <row r="47308" x14ac:dyDescent="0.25"/>
    <row r="47309" x14ac:dyDescent="0.25"/>
    <row r="47310" x14ac:dyDescent="0.25"/>
    <row r="47311" x14ac:dyDescent="0.25"/>
    <row r="47312" x14ac:dyDescent="0.25"/>
    <row r="47313" x14ac:dyDescent="0.25"/>
    <row r="47314" x14ac:dyDescent="0.25"/>
    <row r="47315" x14ac:dyDescent="0.25"/>
    <row r="47316" x14ac:dyDescent="0.25"/>
    <row r="47317" x14ac:dyDescent="0.25"/>
    <row r="47318" x14ac:dyDescent="0.25"/>
    <row r="47319" x14ac:dyDescent="0.25"/>
    <row r="47320" x14ac:dyDescent="0.25"/>
    <row r="47321" x14ac:dyDescent="0.25"/>
    <row r="47322" x14ac:dyDescent="0.25"/>
    <row r="47323" x14ac:dyDescent="0.25"/>
    <row r="47324" x14ac:dyDescent="0.25"/>
    <row r="47325" x14ac:dyDescent="0.25"/>
    <row r="47326" x14ac:dyDescent="0.25"/>
    <row r="47327" x14ac:dyDescent="0.25"/>
    <row r="47328" x14ac:dyDescent="0.25"/>
    <row r="47329" x14ac:dyDescent="0.25"/>
    <row r="47330" x14ac:dyDescent="0.25"/>
    <row r="47331" x14ac:dyDescent="0.25"/>
    <row r="47332" x14ac:dyDescent="0.25"/>
    <row r="47333" x14ac:dyDescent="0.25"/>
    <row r="47334" x14ac:dyDescent="0.25"/>
    <row r="47335" x14ac:dyDescent="0.25"/>
    <row r="47336" x14ac:dyDescent="0.25"/>
    <row r="47337" x14ac:dyDescent="0.25"/>
    <row r="47338" x14ac:dyDescent="0.25"/>
    <row r="47339" x14ac:dyDescent="0.25"/>
    <row r="47340" x14ac:dyDescent="0.25"/>
    <row r="47341" x14ac:dyDescent="0.25"/>
    <row r="47342" x14ac:dyDescent="0.25"/>
    <row r="47343" x14ac:dyDescent="0.25"/>
    <row r="47344" x14ac:dyDescent="0.25"/>
    <row r="47345" x14ac:dyDescent="0.25"/>
    <row r="47346" x14ac:dyDescent="0.25"/>
    <row r="47347" x14ac:dyDescent="0.25"/>
    <row r="47348" x14ac:dyDescent="0.25"/>
    <row r="47349" x14ac:dyDescent="0.25"/>
    <row r="47350" x14ac:dyDescent="0.25"/>
    <row r="47351" x14ac:dyDescent="0.25"/>
    <row r="47352" x14ac:dyDescent="0.25"/>
    <row r="47353" x14ac:dyDescent="0.25"/>
    <row r="47354" x14ac:dyDescent="0.25"/>
    <row r="47355" x14ac:dyDescent="0.25"/>
    <row r="47356" x14ac:dyDescent="0.25"/>
    <row r="47357" x14ac:dyDescent="0.25"/>
    <row r="47358" x14ac:dyDescent="0.25"/>
    <row r="47359" x14ac:dyDescent="0.25"/>
    <row r="47360" x14ac:dyDescent="0.25"/>
    <row r="47361" x14ac:dyDescent="0.25"/>
    <row r="47362" x14ac:dyDescent="0.25"/>
    <row r="47363" x14ac:dyDescent="0.25"/>
    <row r="47364" x14ac:dyDescent="0.25"/>
    <row r="47365" x14ac:dyDescent="0.25"/>
    <row r="47366" x14ac:dyDescent="0.25"/>
    <row r="47367" x14ac:dyDescent="0.25"/>
    <row r="47368" x14ac:dyDescent="0.25"/>
    <row r="47369" x14ac:dyDescent="0.25"/>
    <row r="47370" x14ac:dyDescent="0.25"/>
    <row r="47371" x14ac:dyDescent="0.25"/>
    <row r="47372" x14ac:dyDescent="0.25"/>
    <row r="47373" x14ac:dyDescent="0.25"/>
    <row r="47374" x14ac:dyDescent="0.25"/>
    <row r="47375" x14ac:dyDescent="0.25"/>
    <row r="47376" x14ac:dyDescent="0.25"/>
    <row r="47377" x14ac:dyDescent="0.25"/>
    <row r="47378" x14ac:dyDescent="0.25"/>
    <row r="47379" x14ac:dyDescent="0.25"/>
    <row r="47380" x14ac:dyDescent="0.25"/>
    <row r="47381" x14ac:dyDescent="0.25"/>
    <row r="47382" x14ac:dyDescent="0.25"/>
    <row r="47383" x14ac:dyDescent="0.25"/>
    <row r="47384" x14ac:dyDescent="0.25"/>
    <row r="47385" x14ac:dyDescent="0.25"/>
    <row r="47386" x14ac:dyDescent="0.25"/>
    <row r="47387" x14ac:dyDescent="0.25"/>
    <row r="47388" x14ac:dyDescent="0.25"/>
    <row r="47389" x14ac:dyDescent="0.25"/>
    <row r="47390" x14ac:dyDescent="0.25"/>
    <row r="47391" x14ac:dyDescent="0.25"/>
    <row r="47392" x14ac:dyDescent="0.25"/>
    <row r="47393" x14ac:dyDescent="0.25"/>
    <row r="47394" x14ac:dyDescent="0.25"/>
    <row r="47395" x14ac:dyDescent="0.25"/>
    <row r="47396" x14ac:dyDescent="0.25"/>
    <row r="47397" x14ac:dyDescent="0.25"/>
    <row r="47398" x14ac:dyDescent="0.25"/>
    <row r="47399" x14ac:dyDescent="0.25"/>
    <row r="47400" x14ac:dyDescent="0.25"/>
    <row r="47401" x14ac:dyDescent="0.25"/>
    <row r="47402" x14ac:dyDescent="0.25"/>
    <row r="47403" x14ac:dyDescent="0.25"/>
    <row r="47404" x14ac:dyDescent="0.25"/>
    <row r="47405" x14ac:dyDescent="0.25"/>
    <row r="47406" x14ac:dyDescent="0.25"/>
    <row r="47407" x14ac:dyDescent="0.25"/>
    <row r="47408" x14ac:dyDescent="0.25"/>
    <row r="47409" x14ac:dyDescent="0.25"/>
    <row r="47410" x14ac:dyDescent="0.25"/>
    <row r="47411" x14ac:dyDescent="0.25"/>
    <row r="47412" x14ac:dyDescent="0.25"/>
    <row r="47413" x14ac:dyDescent="0.25"/>
    <row r="47414" x14ac:dyDescent="0.25"/>
    <row r="47415" x14ac:dyDescent="0.25"/>
    <row r="47416" x14ac:dyDescent="0.25"/>
    <row r="47417" x14ac:dyDescent="0.25"/>
    <row r="47418" x14ac:dyDescent="0.25"/>
    <row r="47419" x14ac:dyDescent="0.25"/>
    <row r="47420" x14ac:dyDescent="0.25"/>
    <row r="47421" x14ac:dyDescent="0.25"/>
    <row r="47422" x14ac:dyDescent="0.25"/>
    <row r="47423" x14ac:dyDescent="0.25"/>
    <row r="47424" x14ac:dyDescent="0.25"/>
    <row r="47425" x14ac:dyDescent="0.25"/>
    <row r="47426" x14ac:dyDescent="0.25"/>
    <row r="47427" x14ac:dyDescent="0.25"/>
    <row r="47428" x14ac:dyDescent="0.25"/>
    <row r="47429" x14ac:dyDescent="0.25"/>
    <row r="47430" x14ac:dyDescent="0.25"/>
    <row r="47431" x14ac:dyDescent="0.25"/>
    <row r="47432" x14ac:dyDescent="0.25"/>
    <row r="47433" x14ac:dyDescent="0.25"/>
    <row r="47434" x14ac:dyDescent="0.25"/>
    <row r="47435" x14ac:dyDescent="0.25"/>
    <row r="47436" x14ac:dyDescent="0.25"/>
    <row r="47437" x14ac:dyDescent="0.25"/>
    <row r="47438" x14ac:dyDescent="0.25"/>
    <row r="47439" x14ac:dyDescent="0.25"/>
    <row r="47440" x14ac:dyDescent="0.25"/>
    <row r="47441" x14ac:dyDescent="0.25"/>
    <row r="47442" x14ac:dyDescent="0.25"/>
    <row r="47443" x14ac:dyDescent="0.25"/>
    <row r="47444" x14ac:dyDescent="0.25"/>
    <row r="47445" x14ac:dyDescent="0.25"/>
    <row r="47446" x14ac:dyDescent="0.25"/>
    <row r="47447" x14ac:dyDescent="0.25"/>
    <row r="47448" x14ac:dyDescent="0.25"/>
    <row r="47449" x14ac:dyDescent="0.25"/>
    <row r="47450" x14ac:dyDescent="0.25"/>
    <row r="47451" x14ac:dyDescent="0.25"/>
    <row r="47452" x14ac:dyDescent="0.25"/>
    <row r="47453" x14ac:dyDescent="0.25"/>
    <row r="47454" x14ac:dyDescent="0.25"/>
    <row r="47455" x14ac:dyDescent="0.25"/>
    <row r="47456" x14ac:dyDescent="0.25"/>
    <row r="47457" x14ac:dyDescent="0.25"/>
    <row r="47458" x14ac:dyDescent="0.25"/>
    <row r="47459" x14ac:dyDescent="0.25"/>
    <row r="47460" x14ac:dyDescent="0.25"/>
    <row r="47461" x14ac:dyDescent="0.25"/>
    <row r="47462" x14ac:dyDescent="0.25"/>
    <row r="47463" x14ac:dyDescent="0.25"/>
    <row r="47464" x14ac:dyDescent="0.25"/>
    <row r="47465" x14ac:dyDescent="0.25"/>
    <row r="47466" x14ac:dyDescent="0.25"/>
    <row r="47467" x14ac:dyDescent="0.25"/>
    <row r="47468" x14ac:dyDescent="0.25"/>
    <row r="47469" x14ac:dyDescent="0.25"/>
    <row r="47470" x14ac:dyDescent="0.25"/>
    <row r="47471" x14ac:dyDescent="0.25"/>
    <row r="47472" x14ac:dyDescent="0.25"/>
    <row r="47473" x14ac:dyDescent="0.25"/>
    <row r="47474" x14ac:dyDescent="0.25"/>
    <row r="47475" x14ac:dyDescent="0.25"/>
    <row r="47476" x14ac:dyDescent="0.25"/>
    <row r="47477" x14ac:dyDescent="0.25"/>
    <row r="47478" x14ac:dyDescent="0.25"/>
    <row r="47479" x14ac:dyDescent="0.25"/>
    <row r="47480" x14ac:dyDescent="0.25"/>
    <row r="47481" x14ac:dyDescent="0.25"/>
    <row r="47482" x14ac:dyDescent="0.25"/>
    <row r="47483" x14ac:dyDescent="0.25"/>
    <row r="47484" x14ac:dyDescent="0.25"/>
    <row r="47485" x14ac:dyDescent="0.25"/>
    <row r="47486" x14ac:dyDescent="0.25"/>
    <row r="47487" x14ac:dyDescent="0.25"/>
    <row r="47488" x14ac:dyDescent="0.25"/>
    <row r="47489" x14ac:dyDescent="0.25"/>
    <row r="47490" x14ac:dyDescent="0.25"/>
    <row r="47491" x14ac:dyDescent="0.25"/>
    <row r="47492" x14ac:dyDescent="0.25"/>
    <row r="47493" x14ac:dyDescent="0.25"/>
    <row r="47494" x14ac:dyDescent="0.25"/>
    <row r="47495" x14ac:dyDescent="0.25"/>
    <row r="47496" x14ac:dyDescent="0.25"/>
    <row r="47497" x14ac:dyDescent="0.25"/>
    <row r="47498" x14ac:dyDescent="0.25"/>
    <row r="47499" x14ac:dyDescent="0.25"/>
    <row r="47500" x14ac:dyDescent="0.25"/>
    <row r="47501" x14ac:dyDescent="0.25"/>
    <row r="47502" x14ac:dyDescent="0.25"/>
    <row r="47503" x14ac:dyDescent="0.25"/>
    <row r="47504" x14ac:dyDescent="0.25"/>
    <row r="47505" x14ac:dyDescent="0.25"/>
    <row r="47506" x14ac:dyDescent="0.25"/>
    <row r="47507" x14ac:dyDescent="0.25"/>
    <row r="47508" x14ac:dyDescent="0.25"/>
    <row r="47509" x14ac:dyDescent="0.25"/>
    <row r="47510" x14ac:dyDescent="0.25"/>
    <row r="47511" x14ac:dyDescent="0.25"/>
    <row r="47512" x14ac:dyDescent="0.25"/>
    <row r="47513" x14ac:dyDescent="0.25"/>
    <row r="47514" x14ac:dyDescent="0.25"/>
    <row r="47515" x14ac:dyDescent="0.25"/>
    <row r="47516" x14ac:dyDescent="0.25"/>
    <row r="47517" x14ac:dyDescent="0.25"/>
    <row r="47518" x14ac:dyDescent="0.25"/>
    <row r="47519" x14ac:dyDescent="0.25"/>
    <row r="47520" x14ac:dyDescent="0.25"/>
    <row r="47521" x14ac:dyDescent="0.25"/>
    <row r="47522" x14ac:dyDescent="0.25"/>
    <row r="47523" x14ac:dyDescent="0.25"/>
    <row r="47524" x14ac:dyDescent="0.25"/>
    <row r="47525" x14ac:dyDescent="0.25"/>
    <row r="47526" x14ac:dyDescent="0.25"/>
    <row r="47527" x14ac:dyDescent="0.25"/>
    <row r="47528" x14ac:dyDescent="0.25"/>
    <row r="47529" x14ac:dyDescent="0.25"/>
    <row r="47530" x14ac:dyDescent="0.25"/>
    <row r="47531" x14ac:dyDescent="0.25"/>
    <row r="47532" x14ac:dyDescent="0.25"/>
    <row r="47533" x14ac:dyDescent="0.25"/>
    <row r="47534" x14ac:dyDescent="0.25"/>
    <row r="47535" x14ac:dyDescent="0.25"/>
    <row r="47536" x14ac:dyDescent="0.25"/>
    <row r="47537" x14ac:dyDescent="0.25"/>
    <row r="47538" x14ac:dyDescent="0.25"/>
    <row r="47539" x14ac:dyDescent="0.25"/>
    <row r="47540" x14ac:dyDescent="0.25"/>
    <row r="47541" x14ac:dyDescent="0.25"/>
    <row r="47542" x14ac:dyDescent="0.25"/>
    <row r="47543" x14ac:dyDescent="0.25"/>
    <row r="47544" x14ac:dyDescent="0.25"/>
    <row r="47545" x14ac:dyDescent="0.25"/>
    <row r="47546" x14ac:dyDescent="0.25"/>
    <row r="47547" x14ac:dyDescent="0.25"/>
    <row r="47548" x14ac:dyDescent="0.25"/>
    <row r="47549" x14ac:dyDescent="0.25"/>
    <row r="47550" x14ac:dyDescent="0.25"/>
    <row r="47551" x14ac:dyDescent="0.25"/>
    <row r="47552" x14ac:dyDescent="0.25"/>
    <row r="47553" x14ac:dyDescent="0.25"/>
    <row r="47554" x14ac:dyDescent="0.25"/>
    <row r="47555" x14ac:dyDescent="0.25"/>
    <row r="47556" x14ac:dyDescent="0.25"/>
    <row r="47557" x14ac:dyDescent="0.25"/>
    <row r="47558" x14ac:dyDescent="0.25"/>
    <row r="47559" x14ac:dyDescent="0.25"/>
    <row r="47560" x14ac:dyDescent="0.25"/>
    <row r="47561" x14ac:dyDescent="0.25"/>
    <row r="47562" x14ac:dyDescent="0.25"/>
    <row r="47563" x14ac:dyDescent="0.25"/>
    <row r="47564" x14ac:dyDescent="0.25"/>
    <row r="47565" x14ac:dyDescent="0.25"/>
    <row r="47566" x14ac:dyDescent="0.25"/>
    <row r="47567" x14ac:dyDescent="0.25"/>
    <row r="47568" x14ac:dyDescent="0.25"/>
    <row r="47569" x14ac:dyDescent="0.25"/>
    <row r="47570" x14ac:dyDescent="0.25"/>
    <row r="47571" x14ac:dyDescent="0.25"/>
    <row r="47572" x14ac:dyDescent="0.25"/>
    <row r="47573" x14ac:dyDescent="0.25"/>
    <row r="47574" x14ac:dyDescent="0.25"/>
    <row r="47575" x14ac:dyDescent="0.25"/>
    <row r="47576" x14ac:dyDescent="0.25"/>
    <row r="47577" x14ac:dyDescent="0.25"/>
    <row r="47578" x14ac:dyDescent="0.25"/>
    <row r="47579" x14ac:dyDescent="0.25"/>
    <row r="47580" x14ac:dyDescent="0.25"/>
    <row r="47581" x14ac:dyDescent="0.25"/>
    <row r="47582" x14ac:dyDescent="0.25"/>
    <row r="47583" x14ac:dyDescent="0.25"/>
    <row r="47584" x14ac:dyDescent="0.25"/>
    <row r="47585" x14ac:dyDescent="0.25"/>
    <row r="47586" x14ac:dyDescent="0.25"/>
    <row r="47587" x14ac:dyDescent="0.25"/>
    <row r="47588" x14ac:dyDescent="0.25"/>
    <row r="47589" x14ac:dyDescent="0.25"/>
    <row r="47590" x14ac:dyDescent="0.25"/>
    <row r="47591" x14ac:dyDescent="0.25"/>
    <row r="47592" x14ac:dyDescent="0.25"/>
    <row r="47593" x14ac:dyDescent="0.25"/>
    <row r="47594" x14ac:dyDescent="0.25"/>
    <row r="47595" x14ac:dyDescent="0.25"/>
    <row r="47596" x14ac:dyDescent="0.25"/>
    <row r="47597" x14ac:dyDescent="0.25"/>
    <row r="47598" x14ac:dyDescent="0.25"/>
    <row r="47599" x14ac:dyDescent="0.25"/>
    <row r="47600" x14ac:dyDescent="0.25"/>
    <row r="47601" x14ac:dyDescent="0.25"/>
    <row r="47602" x14ac:dyDescent="0.25"/>
    <row r="47603" x14ac:dyDescent="0.25"/>
    <row r="47604" x14ac:dyDescent="0.25"/>
    <row r="47605" x14ac:dyDescent="0.25"/>
    <row r="47606" x14ac:dyDescent="0.25"/>
    <row r="47607" x14ac:dyDescent="0.25"/>
    <row r="47608" x14ac:dyDescent="0.25"/>
    <row r="47609" x14ac:dyDescent="0.25"/>
    <row r="47610" x14ac:dyDescent="0.25"/>
    <row r="47611" x14ac:dyDescent="0.25"/>
    <row r="47612" x14ac:dyDescent="0.25"/>
    <row r="47613" x14ac:dyDescent="0.25"/>
    <row r="47614" x14ac:dyDescent="0.25"/>
    <row r="47615" x14ac:dyDescent="0.25"/>
    <row r="47616" x14ac:dyDescent="0.25"/>
    <row r="47617" x14ac:dyDescent="0.25"/>
    <row r="47618" x14ac:dyDescent="0.25"/>
    <row r="47619" x14ac:dyDescent="0.25"/>
    <row r="47620" x14ac:dyDescent="0.25"/>
    <row r="47621" x14ac:dyDescent="0.25"/>
    <row r="47622" x14ac:dyDescent="0.25"/>
    <row r="47623" x14ac:dyDescent="0.25"/>
    <row r="47624" x14ac:dyDescent="0.25"/>
    <row r="47625" x14ac:dyDescent="0.25"/>
    <row r="47626" x14ac:dyDescent="0.25"/>
    <row r="47627" x14ac:dyDescent="0.25"/>
    <row r="47628" x14ac:dyDescent="0.25"/>
    <row r="47629" x14ac:dyDescent="0.25"/>
    <row r="47630" x14ac:dyDescent="0.25"/>
    <row r="47631" x14ac:dyDescent="0.25"/>
    <row r="47632" x14ac:dyDescent="0.25"/>
    <row r="47633" x14ac:dyDescent="0.25"/>
    <row r="47634" x14ac:dyDescent="0.25"/>
    <row r="47635" x14ac:dyDescent="0.25"/>
    <row r="47636" x14ac:dyDescent="0.25"/>
    <row r="47637" x14ac:dyDescent="0.25"/>
    <row r="47638" x14ac:dyDescent="0.25"/>
    <row r="47639" x14ac:dyDescent="0.25"/>
    <row r="47640" x14ac:dyDescent="0.25"/>
    <row r="47641" x14ac:dyDescent="0.25"/>
    <row r="47642" x14ac:dyDescent="0.25"/>
    <row r="47643" x14ac:dyDescent="0.25"/>
    <row r="47644" x14ac:dyDescent="0.25"/>
    <row r="47645" x14ac:dyDescent="0.25"/>
    <row r="47646" x14ac:dyDescent="0.25"/>
    <row r="47647" x14ac:dyDescent="0.25"/>
    <row r="47648" x14ac:dyDescent="0.25"/>
    <row r="47649" x14ac:dyDescent="0.25"/>
    <row r="47650" x14ac:dyDescent="0.25"/>
    <row r="47651" x14ac:dyDescent="0.25"/>
    <row r="47652" x14ac:dyDescent="0.25"/>
    <row r="47653" x14ac:dyDescent="0.25"/>
    <row r="47654" x14ac:dyDescent="0.25"/>
    <row r="47655" x14ac:dyDescent="0.25"/>
    <row r="47656" x14ac:dyDescent="0.25"/>
    <row r="47657" x14ac:dyDescent="0.25"/>
    <row r="47658" x14ac:dyDescent="0.25"/>
    <row r="47659" x14ac:dyDescent="0.25"/>
    <row r="47660" x14ac:dyDescent="0.25"/>
    <row r="47661" x14ac:dyDescent="0.25"/>
    <row r="47662" x14ac:dyDescent="0.25"/>
    <row r="47663" x14ac:dyDescent="0.25"/>
    <row r="47664" x14ac:dyDescent="0.25"/>
    <row r="47665" x14ac:dyDescent="0.25"/>
    <row r="47666" x14ac:dyDescent="0.25"/>
    <row r="47667" x14ac:dyDescent="0.25"/>
    <row r="47668" x14ac:dyDescent="0.25"/>
    <row r="47669" x14ac:dyDescent="0.25"/>
    <row r="47670" x14ac:dyDescent="0.25"/>
    <row r="47671" x14ac:dyDescent="0.25"/>
    <row r="47672" x14ac:dyDescent="0.25"/>
    <row r="47673" x14ac:dyDescent="0.25"/>
    <row r="47674" x14ac:dyDescent="0.25"/>
    <row r="47675" x14ac:dyDescent="0.25"/>
    <row r="47676" x14ac:dyDescent="0.25"/>
    <row r="47677" x14ac:dyDescent="0.25"/>
    <row r="47678" x14ac:dyDescent="0.25"/>
    <row r="47679" x14ac:dyDescent="0.25"/>
    <row r="47680" x14ac:dyDescent="0.25"/>
    <row r="47681" x14ac:dyDescent="0.25"/>
    <row r="47682" x14ac:dyDescent="0.25"/>
    <row r="47683" x14ac:dyDescent="0.25"/>
    <row r="47684" x14ac:dyDescent="0.25"/>
    <row r="47685" x14ac:dyDescent="0.25"/>
    <row r="47686" x14ac:dyDescent="0.25"/>
    <row r="47687" x14ac:dyDescent="0.25"/>
    <row r="47688" x14ac:dyDescent="0.25"/>
    <row r="47689" x14ac:dyDescent="0.25"/>
    <row r="47690" x14ac:dyDescent="0.25"/>
    <row r="47691" x14ac:dyDescent="0.25"/>
    <row r="47692" x14ac:dyDescent="0.25"/>
    <row r="47693" x14ac:dyDescent="0.25"/>
    <row r="47694" x14ac:dyDescent="0.25"/>
    <row r="47695" x14ac:dyDescent="0.25"/>
    <row r="47696" x14ac:dyDescent="0.25"/>
    <row r="47697" x14ac:dyDescent="0.25"/>
    <row r="47698" x14ac:dyDescent="0.25"/>
    <row r="47699" x14ac:dyDescent="0.25"/>
    <row r="47700" x14ac:dyDescent="0.25"/>
    <row r="47701" x14ac:dyDescent="0.25"/>
    <row r="47702" x14ac:dyDescent="0.25"/>
    <row r="47703" x14ac:dyDescent="0.25"/>
    <row r="47704" x14ac:dyDescent="0.25"/>
    <row r="47705" x14ac:dyDescent="0.25"/>
    <row r="47706" x14ac:dyDescent="0.25"/>
    <row r="47707" x14ac:dyDescent="0.25"/>
    <row r="47708" x14ac:dyDescent="0.25"/>
    <row r="47709" x14ac:dyDescent="0.25"/>
    <row r="47710" x14ac:dyDescent="0.25"/>
    <row r="47711" x14ac:dyDescent="0.25"/>
    <row r="47712" x14ac:dyDescent="0.25"/>
    <row r="47713" x14ac:dyDescent="0.25"/>
    <row r="47714" x14ac:dyDescent="0.25"/>
    <row r="47715" x14ac:dyDescent="0.25"/>
    <row r="47716" x14ac:dyDescent="0.25"/>
    <row r="47717" x14ac:dyDescent="0.25"/>
    <row r="47718" x14ac:dyDescent="0.25"/>
    <row r="47719" x14ac:dyDescent="0.25"/>
    <row r="47720" x14ac:dyDescent="0.25"/>
    <row r="47721" x14ac:dyDescent="0.25"/>
    <row r="47722" x14ac:dyDescent="0.25"/>
    <row r="47723" x14ac:dyDescent="0.25"/>
    <row r="47724" x14ac:dyDescent="0.25"/>
    <row r="47725" x14ac:dyDescent="0.25"/>
    <row r="47726" x14ac:dyDescent="0.25"/>
    <row r="47727" x14ac:dyDescent="0.25"/>
    <row r="47728" x14ac:dyDescent="0.25"/>
    <row r="47729" x14ac:dyDescent="0.25"/>
    <row r="47730" x14ac:dyDescent="0.25"/>
    <row r="47731" x14ac:dyDescent="0.25"/>
    <row r="47732" x14ac:dyDescent="0.25"/>
    <row r="47733" x14ac:dyDescent="0.25"/>
    <row r="47734" x14ac:dyDescent="0.25"/>
    <row r="47735" x14ac:dyDescent="0.25"/>
    <row r="47736" x14ac:dyDescent="0.25"/>
    <row r="47737" x14ac:dyDescent="0.25"/>
    <row r="47738" x14ac:dyDescent="0.25"/>
    <row r="47739" x14ac:dyDescent="0.25"/>
    <row r="47740" x14ac:dyDescent="0.25"/>
    <row r="47741" x14ac:dyDescent="0.25"/>
    <row r="47742" x14ac:dyDescent="0.25"/>
    <row r="47743" x14ac:dyDescent="0.25"/>
    <row r="47744" x14ac:dyDescent="0.25"/>
    <row r="47745" x14ac:dyDescent="0.25"/>
    <row r="47746" x14ac:dyDescent="0.25"/>
    <row r="47747" x14ac:dyDescent="0.25"/>
    <row r="47748" x14ac:dyDescent="0.25"/>
    <row r="47749" x14ac:dyDescent="0.25"/>
    <row r="47750" x14ac:dyDescent="0.25"/>
    <row r="47751" x14ac:dyDescent="0.25"/>
    <row r="47752" x14ac:dyDescent="0.25"/>
    <row r="47753" x14ac:dyDescent="0.25"/>
    <row r="47754" x14ac:dyDescent="0.25"/>
    <row r="47755" x14ac:dyDescent="0.25"/>
    <row r="47756" x14ac:dyDescent="0.25"/>
    <row r="47757" x14ac:dyDescent="0.25"/>
    <row r="47758" x14ac:dyDescent="0.25"/>
    <row r="47759" x14ac:dyDescent="0.25"/>
    <row r="47760" x14ac:dyDescent="0.25"/>
    <row r="47761" x14ac:dyDescent="0.25"/>
    <row r="47762" x14ac:dyDescent="0.25"/>
    <row r="47763" x14ac:dyDescent="0.25"/>
    <row r="47764" x14ac:dyDescent="0.25"/>
    <row r="47765" x14ac:dyDescent="0.25"/>
    <row r="47766" x14ac:dyDescent="0.25"/>
    <row r="47767" x14ac:dyDescent="0.25"/>
    <row r="47768" x14ac:dyDescent="0.25"/>
    <row r="47769" x14ac:dyDescent="0.25"/>
    <row r="47770" x14ac:dyDescent="0.25"/>
    <row r="47771" x14ac:dyDescent="0.25"/>
    <row r="47772" x14ac:dyDescent="0.25"/>
    <row r="47773" x14ac:dyDescent="0.25"/>
    <row r="47774" x14ac:dyDescent="0.25"/>
    <row r="47775" x14ac:dyDescent="0.25"/>
    <row r="47776" x14ac:dyDescent="0.25"/>
    <row r="47777" x14ac:dyDescent="0.25"/>
    <row r="47778" x14ac:dyDescent="0.25"/>
    <row r="47779" x14ac:dyDescent="0.25"/>
    <row r="47780" x14ac:dyDescent="0.25"/>
    <row r="47781" x14ac:dyDescent="0.25"/>
    <row r="47782" x14ac:dyDescent="0.25"/>
    <row r="47783" x14ac:dyDescent="0.25"/>
    <row r="47784" x14ac:dyDescent="0.25"/>
    <row r="47785" x14ac:dyDescent="0.25"/>
    <row r="47786" x14ac:dyDescent="0.25"/>
    <row r="47787" x14ac:dyDescent="0.25"/>
    <row r="47788" x14ac:dyDescent="0.25"/>
    <row r="47789" x14ac:dyDescent="0.25"/>
    <row r="47790" x14ac:dyDescent="0.25"/>
    <row r="47791" x14ac:dyDescent="0.25"/>
    <row r="47792" x14ac:dyDescent="0.25"/>
    <row r="47793" x14ac:dyDescent="0.25"/>
    <row r="47794" x14ac:dyDescent="0.25"/>
    <row r="47795" x14ac:dyDescent="0.25"/>
    <row r="47796" x14ac:dyDescent="0.25"/>
    <row r="47797" x14ac:dyDescent="0.25"/>
    <row r="47798" x14ac:dyDescent="0.25"/>
    <row r="47799" x14ac:dyDescent="0.25"/>
    <row r="47800" x14ac:dyDescent="0.25"/>
    <row r="47801" x14ac:dyDescent="0.25"/>
    <row r="47802" x14ac:dyDescent="0.25"/>
    <row r="47803" x14ac:dyDescent="0.25"/>
    <row r="47804" x14ac:dyDescent="0.25"/>
    <row r="47805" x14ac:dyDescent="0.25"/>
    <row r="47806" x14ac:dyDescent="0.25"/>
    <row r="47807" x14ac:dyDescent="0.25"/>
    <row r="47808" x14ac:dyDescent="0.25"/>
    <row r="47809" x14ac:dyDescent="0.25"/>
    <row r="47810" x14ac:dyDescent="0.25"/>
    <row r="47811" x14ac:dyDescent="0.25"/>
    <row r="47812" x14ac:dyDescent="0.25"/>
    <row r="47813" x14ac:dyDescent="0.25"/>
    <row r="47814" x14ac:dyDescent="0.25"/>
    <row r="47815" x14ac:dyDescent="0.25"/>
    <row r="47816" x14ac:dyDescent="0.25"/>
    <row r="47817" x14ac:dyDescent="0.25"/>
    <row r="47818" x14ac:dyDescent="0.25"/>
    <row r="47819" x14ac:dyDescent="0.25"/>
    <row r="47820" x14ac:dyDescent="0.25"/>
    <row r="47821" x14ac:dyDescent="0.25"/>
    <row r="47822" x14ac:dyDescent="0.25"/>
    <row r="47823" x14ac:dyDescent="0.25"/>
    <row r="47824" x14ac:dyDescent="0.25"/>
    <row r="47825" x14ac:dyDescent="0.25"/>
    <row r="47826" x14ac:dyDescent="0.25"/>
    <row r="47827" x14ac:dyDescent="0.25"/>
    <row r="47828" x14ac:dyDescent="0.25"/>
    <row r="47829" x14ac:dyDescent="0.25"/>
    <row r="47830" x14ac:dyDescent="0.25"/>
    <row r="47831" x14ac:dyDescent="0.25"/>
    <row r="47832" x14ac:dyDescent="0.25"/>
    <row r="47833" x14ac:dyDescent="0.25"/>
    <row r="47834" x14ac:dyDescent="0.25"/>
    <row r="47835" x14ac:dyDescent="0.25"/>
    <row r="47836" x14ac:dyDescent="0.25"/>
    <row r="47837" x14ac:dyDescent="0.25"/>
    <row r="47838" x14ac:dyDescent="0.25"/>
    <row r="47839" x14ac:dyDescent="0.25"/>
    <row r="47840" x14ac:dyDescent="0.25"/>
    <row r="47841" x14ac:dyDescent="0.25"/>
    <row r="47842" x14ac:dyDescent="0.25"/>
    <row r="47843" x14ac:dyDescent="0.25"/>
    <row r="47844" x14ac:dyDescent="0.25"/>
    <row r="47845" x14ac:dyDescent="0.25"/>
    <row r="47846" x14ac:dyDescent="0.25"/>
    <row r="47847" x14ac:dyDescent="0.25"/>
    <row r="47848" x14ac:dyDescent="0.25"/>
    <row r="47849" x14ac:dyDescent="0.25"/>
    <row r="47850" x14ac:dyDescent="0.25"/>
    <row r="47851" x14ac:dyDescent="0.25"/>
    <row r="47852" x14ac:dyDescent="0.25"/>
    <row r="47853" x14ac:dyDescent="0.25"/>
    <row r="47854" x14ac:dyDescent="0.25"/>
    <row r="47855" x14ac:dyDescent="0.25"/>
    <row r="47856" x14ac:dyDescent="0.25"/>
    <row r="47857" x14ac:dyDescent="0.25"/>
    <row r="47858" x14ac:dyDescent="0.25"/>
    <row r="47859" x14ac:dyDescent="0.25"/>
    <row r="47860" x14ac:dyDescent="0.25"/>
    <row r="47861" x14ac:dyDescent="0.25"/>
    <row r="47862" x14ac:dyDescent="0.25"/>
    <row r="47863" x14ac:dyDescent="0.25"/>
    <row r="47864" x14ac:dyDescent="0.25"/>
    <row r="47865" x14ac:dyDescent="0.25"/>
    <row r="47866" x14ac:dyDescent="0.25"/>
    <row r="47867" x14ac:dyDescent="0.25"/>
    <row r="47868" x14ac:dyDescent="0.25"/>
    <row r="47869" x14ac:dyDescent="0.25"/>
    <row r="47870" x14ac:dyDescent="0.25"/>
    <row r="47871" x14ac:dyDescent="0.25"/>
    <row r="47872" x14ac:dyDescent="0.25"/>
    <row r="47873" x14ac:dyDescent="0.25"/>
    <row r="47874" x14ac:dyDescent="0.25"/>
    <row r="47875" x14ac:dyDescent="0.25"/>
    <row r="47876" x14ac:dyDescent="0.25"/>
    <row r="47877" x14ac:dyDescent="0.25"/>
    <row r="47878" x14ac:dyDescent="0.25"/>
    <row r="47879" x14ac:dyDescent="0.25"/>
    <row r="47880" x14ac:dyDescent="0.25"/>
    <row r="47881" x14ac:dyDescent="0.25"/>
    <row r="47882" x14ac:dyDescent="0.25"/>
    <row r="47883" x14ac:dyDescent="0.25"/>
    <row r="47884" x14ac:dyDescent="0.25"/>
    <row r="47885" x14ac:dyDescent="0.25"/>
    <row r="47886" x14ac:dyDescent="0.25"/>
    <row r="47887" x14ac:dyDescent="0.25"/>
    <row r="47888" x14ac:dyDescent="0.25"/>
    <row r="47889" x14ac:dyDescent="0.25"/>
    <row r="47890" x14ac:dyDescent="0.25"/>
    <row r="47891" x14ac:dyDescent="0.25"/>
    <row r="47892" x14ac:dyDescent="0.25"/>
    <row r="47893" x14ac:dyDescent="0.25"/>
    <row r="47894" x14ac:dyDescent="0.25"/>
    <row r="47895" x14ac:dyDescent="0.25"/>
    <row r="47896" x14ac:dyDescent="0.25"/>
    <row r="47897" x14ac:dyDescent="0.25"/>
    <row r="47898" x14ac:dyDescent="0.25"/>
    <row r="47899" x14ac:dyDescent="0.25"/>
    <row r="47900" x14ac:dyDescent="0.25"/>
    <row r="47901" x14ac:dyDescent="0.25"/>
    <row r="47902" x14ac:dyDescent="0.25"/>
    <row r="47903" x14ac:dyDescent="0.25"/>
    <row r="47904" x14ac:dyDescent="0.25"/>
    <row r="47905" x14ac:dyDescent="0.25"/>
    <row r="47906" x14ac:dyDescent="0.25"/>
    <row r="47907" x14ac:dyDescent="0.25"/>
    <row r="47908" x14ac:dyDescent="0.25"/>
    <row r="47909" x14ac:dyDescent="0.25"/>
    <row r="47910" x14ac:dyDescent="0.25"/>
    <row r="47911" x14ac:dyDescent="0.25"/>
    <row r="47912" x14ac:dyDescent="0.25"/>
    <row r="47913" x14ac:dyDescent="0.25"/>
    <row r="47914" x14ac:dyDescent="0.25"/>
    <row r="47915" x14ac:dyDescent="0.25"/>
    <row r="47916" x14ac:dyDescent="0.25"/>
    <row r="47917" x14ac:dyDescent="0.25"/>
    <row r="47918" x14ac:dyDescent="0.25"/>
    <row r="47919" x14ac:dyDescent="0.25"/>
    <row r="47920" x14ac:dyDescent="0.25"/>
    <row r="47921" x14ac:dyDescent="0.25"/>
    <row r="47922" x14ac:dyDescent="0.25"/>
    <row r="47923" x14ac:dyDescent="0.25"/>
    <row r="47924" x14ac:dyDescent="0.25"/>
    <row r="47925" x14ac:dyDescent="0.25"/>
    <row r="47926" x14ac:dyDescent="0.25"/>
    <row r="47927" x14ac:dyDescent="0.25"/>
    <row r="47928" x14ac:dyDescent="0.25"/>
    <row r="47929" x14ac:dyDescent="0.25"/>
    <row r="47930" x14ac:dyDescent="0.25"/>
    <row r="47931" x14ac:dyDescent="0.25"/>
    <row r="47932" x14ac:dyDescent="0.25"/>
    <row r="47933" x14ac:dyDescent="0.25"/>
    <row r="47934" x14ac:dyDescent="0.25"/>
    <row r="47935" x14ac:dyDescent="0.25"/>
    <row r="47936" x14ac:dyDescent="0.25"/>
    <row r="47937" x14ac:dyDescent="0.25"/>
    <row r="47938" x14ac:dyDescent="0.25"/>
    <row r="47939" x14ac:dyDescent="0.25"/>
    <row r="47940" x14ac:dyDescent="0.25"/>
    <row r="47941" x14ac:dyDescent="0.25"/>
    <row r="47942" x14ac:dyDescent="0.25"/>
    <row r="47943" x14ac:dyDescent="0.25"/>
    <row r="47944" x14ac:dyDescent="0.25"/>
    <row r="47945" x14ac:dyDescent="0.25"/>
    <row r="47946" x14ac:dyDescent="0.25"/>
    <row r="47947" x14ac:dyDescent="0.25"/>
    <row r="47948" x14ac:dyDescent="0.25"/>
    <row r="47949" x14ac:dyDescent="0.25"/>
    <row r="47950" x14ac:dyDescent="0.25"/>
    <row r="47951" x14ac:dyDescent="0.25"/>
    <row r="47952" x14ac:dyDescent="0.25"/>
    <row r="47953" x14ac:dyDescent="0.25"/>
    <row r="47954" x14ac:dyDescent="0.25"/>
    <row r="47955" x14ac:dyDescent="0.25"/>
    <row r="47956" x14ac:dyDescent="0.25"/>
    <row r="47957" x14ac:dyDescent="0.25"/>
    <row r="47958" x14ac:dyDescent="0.25"/>
    <row r="47959" x14ac:dyDescent="0.25"/>
    <row r="47960" x14ac:dyDescent="0.25"/>
    <row r="47961" x14ac:dyDescent="0.25"/>
    <row r="47962" x14ac:dyDescent="0.25"/>
    <row r="47963" x14ac:dyDescent="0.25"/>
    <row r="47964" x14ac:dyDescent="0.25"/>
    <row r="47965" x14ac:dyDescent="0.25"/>
    <row r="47966" x14ac:dyDescent="0.25"/>
    <row r="47967" x14ac:dyDescent="0.25"/>
    <row r="47968" x14ac:dyDescent="0.25"/>
    <row r="47969" x14ac:dyDescent="0.25"/>
    <row r="47970" x14ac:dyDescent="0.25"/>
    <row r="47971" x14ac:dyDescent="0.25"/>
    <row r="47972" x14ac:dyDescent="0.25"/>
    <row r="47973" x14ac:dyDescent="0.25"/>
    <row r="47974" x14ac:dyDescent="0.25"/>
    <row r="47975" x14ac:dyDescent="0.25"/>
    <row r="47976" x14ac:dyDescent="0.25"/>
    <row r="47977" x14ac:dyDescent="0.25"/>
    <row r="47978" x14ac:dyDescent="0.25"/>
    <row r="47979" x14ac:dyDescent="0.25"/>
    <row r="47980" x14ac:dyDescent="0.25"/>
    <row r="47981" x14ac:dyDescent="0.25"/>
    <row r="47982" x14ac:dyDescent="0.25"/>
    <row r="47983" x14ac:dyDescent="0.25"/>
    <row r="47984" x14ac:dyDescent="0.25"/>
    <row r="47985" x14ac:dyDescent="0.25"/>
    <row r="47986" x14ac:dyDescent="0.25"/>
    <row r="47987" x14ac:dyDescent="0.25"/>
    <row r="47988" x14ac:dyDescent="0.25"/>
    <row r="47989" x14ac:dyDescent="0.25"/>
    <row r="47990" x14ac:dyDescent="0.25"/>
    <row r="47991" x14ac:dyDescent="0.25"/>
    <row r="47992" x14ac:dyDescent="0.25"/>
    <row r="47993" x14ac:dyDescent="0.25"/>
    <row r="47994" x14ac:dyDescent="0.25"/>
    <row r="47995" x14ac:dyDescent="0.25"/>
    <row r="47996" x14ac:dyDescent="0.25"/>
    <row r="47997" x14ac:dyDescent="0.25"/>
    <row r="47998" x14ac:dyDescent="0.25"/>
    <row r="47999" x14ac:dyDescent="0.25"/>
    <row r="48000" x14ac:dyDescent="0.25"/>
    <row r="48001" x14ac:dyDescent="0.25"/>
    <row r="48002" x14ac:dyDescent="0.25"/>
    <row r="48003" x14ac:dyDescent="0.25"/>
    <row r="48004" x14ac:dyDescent="0.25"/>
    <row r="48005" x14ac:dyDescent="0.25"/>
    <row r="48006" x14ac:dyDescent="0.25"/>
    <row r="48007" x14ac:dyDescent="0.25"/>
    <row r="48008" x14ac:dyDescent="0.25"/>
    <row r="48009" x14ac:dyDescent="0.25"/>
    <row r="48010" x14ac:dyDescent="0.25"/>
    <row r="48011" x14ac:dyDescent="0.25"/>
    <row r="48012" x14ac:dyDescent="0.25"/>
    <row r="48013" x14ac:dyDescent="0.25"/>
    <row r="48014" x14ac:dyDescent="0.25"/>
    <row r="48015" x14ac:dyDescent="0.25"/>
    <row r="48016" x14ac:dyDescent="0.25"/>
    <row r="48017" x14ac:dyDescent="0.25"/>
    <row r="48018" x14ac:dyDescent="0.25"/>
    <row r="48019" x14ac:dyDescent="0.25"/>
    <row r="48020" x14ac:dyDescent="0.25"/>
    <row r="48021" x14ac:dyDescent="0.25"/>
    <row r="48022" x14ac:dyDescent="0.25"/>
    <row r="48023" x14ac:dyDescent="0.25"/>
    <row r="48024" x14ac:dyDescent="0.25"/>
    <row r="48025" x14ac:dyDescent="0.25"/>
    <row r="48026" x14ac:dyDescent="0.25"/>
    <row r="48027" x14ac:dyDescent="0.25"/>
    <row r="48028" x14ac:dyDescent="0.25"/>
    <row r="48029" x14ac:dyDescent="0.25"/>
    <row r="48030" x14ac:dyDescent="0.25"/>
    <row r="48031" x14ac:dyDescent="0.25"/>
    <row r="48032" x14ac:dyDescent="0.25"/>
    <row r="48033" x14ac:dyDescent="0.25"/>
    <row r="48034" x14ac:dyDescent="0.25"/>
    <row r="48035" x14ac:dyDescent="0.25"/>
    <row r="48036" x14ac:dyDescent="0.25"/>
    <row r="48037" x14ac:dyDescent="0.25"/>
    <row r="48038" x14ac:dyDescent="0.25"/>
    <row r="48039" x14ac:dyDescent="0.25"/>
    <row r="48040" x14ac:dyDescent="0.25"/>
    <row r="48041" x14ac:dyDescent="0.25"/>
    <row r="48042" x14ac:dyDescent="0.25"/>
    <row r="48043" x14ac:dyDescent="0.25"/>
    <row r="48044" x14ac:dyDescent="0.25"/>
    <row r="48045" x14ac:dyDescent="0.25"/>
    <row r="48046" x14ac:dyDescent="0.25"/>
    <row r="48047" x14ac:dyDescent="0.25"/>
    <row r="48048" x14ac:dyDescent="0.25"/>
    <row r="48049" x14ac:dyDescent="0.25"/>
    <row r="48050" x14ac:dyDescent="0.25"/>
    <row r="48051" x14ac:dyDescent="0.25"/>
    <row r="48052" x14ac:dyDescent="0.25"/>
    <row r="48053" x14ac:dyDescent="0.25"/>
    <row r="48054" x14ac:dyDescent="0.25"/>
    <row r="48055" x14ac:dyDescent="0.25"/>
    <row r="48056" x14ac:dyDescent="0.25"/>
    <row r="48057" x14ac:dyDescent="0.25"/>
    <row r="48058" x14ac:dyDescent="0.25"/>
    <row r="48059" x14ac:dyDescent="0.25"/>
    <row r="48060" x14ac:dyDescent="0.25"/>
    <row r="48061" x14ac:dyDescent="0.25"/>
    <row r="48062" x14ac:dyDescent="0.25"/>
    <row r="48063" x14ac:dyDescent="0.25"/>
    <row r="48064" x14ac:dyDescent="0.25"/>
    <row r="48065" x14ac:dyDescent="0.25"/>
    <row r="48066" x14ac:dyDescent="0.25"/>
    <row r="48067" x14ac:dyDescent="0.25"/>
    <row r="48068" x14ac:dyDescent="0.25"/>
    <row r="48069" x14ac:dyDescent="0.25"/>
    <row r="48070" x14ac:dyDescent="0.25"/>
    <row r="48071" x14ac:dyDescent="0.25"/>
    <row r="48072" x14ac:dyDescent="0.25"/>
    <row r="48073" x14ac:dyDescent="0.25"/>
    <row r="48074" x14ac:dyDescent="0.25"/>
    <row r="48075" x14ac:dyDescent="0.25"/>
    <row r="48076" x14ac:dyDescent="0.25"/>
    <row r="48077" x14ac:dyDescent="0.25"/>
    <row r="48078" x14ac:dyDescent="0.25"/>
    <row r="48079" x14ac:dyDescent="0.25"/>
    <row r="48080" x14ac:dyDescent="0.25"/>
    <row r="48081" x14ac:dyDescent="0.25"/>
    <row r="48082" x14ac:dyDescent="0.25"/>
    <row r="48083" x14ac:dyDescent="0.25"/>
    <row r="48084" x14ac:dyDescent="0.25"/>
    <row r="48085" x14ac:dyDescent="0.25"/>
    <row r="48086" x14ac:dyDescent="0.25"/>
    <row r="48087" x14ac:dyDescent="0.25"/>
    <row r="48088" x14ac:dyDescent="0.25"/>
    <row r="48089" x14ac:dyDescent="0.25"/>
    <row r="48090" x14ac:dyDescent="0.25"/>
    <row r="48091" x14ac:dyDescent="0.25"/>
    <row r="48092" x14ac:dyDescent="0.25"/>
    <row r="48093" x14ac:dyDescent="0.25"/>
    <row r="48094" x14ac:dyDescent="0.25"/>
    <row r="48095" x14ac:dyDescent="0.25"/>
    <row r="48096" x14ac:dyDescent="0.25"/>
    <row r="48097" x14ac:dyDescent="0.25"/>
    <row r="48098" x14ac:dyDescent="0.25"/>
    <row r="48099" x14ac:dyDescent="0.25"/>
    <row r="48100" x14ac:dyDescent="0.25"/>
    <row r="48101" x14ac:dyDescent="0.25"/>
    <row r="48102" x14ac:dyDescent="0.25"/>
    <row r="48103" x14ac:dyDescent="0.25"/>
    <row r="48104" x14ac:dyDescent="0.25"/>
    <row r="48105" x14ac:dyDescent="0.25"/>
    <row r="48106" x14ac:dyDescent="0.25"/>
    <row r="48107" x14ac:dyDescent="0.25"/>
    <row r="48108" x14ac:dyDescent="0.25"/>
    <row r="48109" x14ac:dyDescent="0.25"/>
    <row r="48110" x14ac:dyDescent="0.25"/>
    <row r="48111" x14ac:dyDescent="0.25"/>
    <row r="48112" x14ac:dyDescent="0.25"/>
    <row r="48113" x14ac:dyDescent="0.25"/>
    <row r="48114" x14ac:dyDescent="0.25"/>
    <row r="48115" x14ac:dyDescent="0.25"/>
    <row r="48116" x14ac:dyDescent="0.25"/>
    <row r="48117" x14ac:dyDescent="0.25"/>
    <row r="48118" x14ac:dyDescent="0.25"/>
    <row r="48119" x14ac:dyDescent="0.25"/>
    <row r="48120" x14ac:dyDescent="0.25"/>
    <row r="48121" x14ac:dyDescent="0.25"/>
    <row r="48122" x14ac:dyDescent="0.25"/>
    <row r="48123" x14ac:dyDescent="0.25"/>
    <row r="48124" x14ac:dyDescent="0.25"/>
    <row r="48125" x14ac:dyDescent="0.25"/>
    <row r="48126" x14ac:dyDescent="0.25"/>
    <row r="48127" x14ac:dyDescent="0.25"/>
    <row r="48128" x14ac:dyDescent="0.25"/>
    <row r="48129" x14ac:dyDescent="0.25"/>
    <row r="48130" x14ac:dyDescent="0.25"/>
    <row r="48131" x14ac:dyDescent="0.25"/>
    <row r="48132" x14ac:dyDescent="0.25"/>
    <row r="48133" x14ac:dyDescent="0.25"/>
    <row r="48134" x14ac:dyDescent="0.25"/>
    <row r="48135" x14ac:dyDescent="0.25"/>
    <row r="48136" x14ac:dyDescent="0.25"/>
    <row r="48137" x14ac:dyDescent="0.25"/>
    <row r="48138" x14ac:dyDescent="0.25"/>
    <row r="48139" x14ac:dyDescent="0.25"/>
    <row r="48140" x14ac:dyDescent="0.25"/>
    <row r="48141" x14ac:dyDescent="0.25"/>
    <row r="48142" x14ac:dyDescent="0.25"/>
    <row r="48143" x14ac:dyDescent="0.25"/>
    <row r="48144" x14ac:dyDescent="0.25"/>
    <row r="48145" x14ac:dyDescent="0.25"/>
    <row r="48146" x14ac:dyDescent="0.25"/>
    <row r="48147" x14ac:dyDescent="0.25"/>
    <row r="48148" x14ac:dyDescent="0.25"/>
    <row r="48149" x14ac:dyDescent="0.25"/>
    <row r="48150" x14ac:dyDescent="0.25"/>
    <row r="48151" x14ac:dyDescent="0.25"/>
    <row r="48152" x14ac:dyDescent="0.25"/>
    <row r="48153" x14ac:dyDescent="0.25"/>
    <row r="48154" x14ac:dyDescent="0.25"/>
    <row r="48155" x14ac:dyDescent="0.25"/>
    <row r="48156" x14ac:dyDescent="0.25"/>
    <row r="48157" x14ac:dyDescent="0.25"/>
    <row r="48158" x14ac:dyDescent="0.25"/>
    <row r="48159" x14ac:dyDescent="0.25"/>
    <row r="48160" x14ac:dyDescent="0.25"/>
    <row r="48161" x14ac:dyDescent="0.25"/>
    <row r="48162" x14ac:dyDescent="0.25"/>
    <row r="48163" x14ac:dyDescent="0.25"/>
    <row r="48164" x14ac:dyDescent="0.25"/>
    <row r="48165" x14ac:dyDescent="0.25"/>
    <row r="48166" x14ac:dyDescent="0.25"/>
    <row r="48167" x14ac:dyDescent="0.25"/>
    <row r="48168" x14ac:dyDescent="0.25"/>
    <row r="48169" x14ac:dyDescent="0.25"/>
    <row r="48170" x14ac:dyDescent="0.25"/>
    <row r="48171" x14ac:dyDescent="0.25"/>
    <row r="48172" x14ac:dyDescent="0.25"/>
    <row r="48173" x14ac:dyDescent="0.25"/>
    <row r="48174" x14ac:dyDescent="0.25"/>
    <row r="48175" x14ac:dyDescent="0.25"/>
    <row r="48176" x14ac:dyDescent="0.25"/>
    <row r="48177" x14ac:dyDescent="0.25"/>
    <row r="48178" x14ac:dyDescent="0.25"/>
    <row r="48179" x14ac:dyDescent="0.25"/>
    <row r="48180" x14ac:dyDescent="0.25"/>
    <row r="48181" x14ac:dyDescent="0.25"/>
    <row r="48182" x14ac:dyDescent="0.25"/>
    <row r="48183" x14ac:dyDescent="0.25"/>
    <row r="48184" x14ac:dyDescent="0.25"/>
    <row r="48185" x14ac:dyDescent="0.25"/>
    <row r="48186" x14ac:dyDescent="0.25"/>
    <row r="48187" x14ac:dyDescent="0.25"/>
    <row r="48188" x14ac:dyDescent="0.25"/>
    <row r="48189" x14ac:dyDescent="0.25"/>
    <row r="48190" x14ac:dyDescent="0.25"/>
    <row r="48191" x14ac:dyDescent="0.25"/>
    <row r="48192" x14ac:dyDescent="0.25"/>
    <row r="48193" x14ac:dyDescent="0.25"/>
    <row r="48194" x14ac:dyDescent="0.25"/>
    <row r="48195" x14ac:dyDescent="0.25"/>
    <row r="48196" x14ac:dyDescent="0.25"/>
    <row r="48197" x14ac:dyDescent="0.25"/>
    <row r="48198" x14ac:dyDescent="0.25"/>
    <row r="48199" x14ac:dyDescent="0.25"/>
    <row r="48200" x14ac:dyDescent="0.25"/>
    <row r="48201" x14ac:dyDescent="0.25"/>
    <row r="48202" x14ac:dyDescent="0.25"/>
    <row r="48203" x14ac:dyDescent="0.25"/>
    <row r="48204" x14ac:dyDescent="0.25"/>
    <row r="48205" x14ac:dyDescent="0.25"/>
    <row r="48206" x14ac:dyDescent="0.25"/>
    <row r="48207" x14ac:dyDescent="0.25"/>
    <row r="48208" x14ac:dyDescent="0.25"/>
    <row r="48209" x14ac:dyDescent="0.25"/>
    <row r="48210" x14ac:dyDescent="0.25"/>
    <row r="48211" x14ac:dyDescent="0.25"/>
    <row r="48212" x14ac:dyDescent="0.25"/>
    <row r="48213" x14ac:dyDescent="0.25"/>
    <row r="48214" x14ac:dyDescent="0.25"/>
    <row r="48215" x14ac:dyDescent="0.25"/>
    <row r="48216" x14ac:dyDescent="0.25"/>
    <row r="48217" x14ac:dyDescent="0.25"/>
    <row r="48218" x14ac:dyDescent="0.25"/>
    <row r="48219" x14ac:dyDescent="0.25"/>
    <row r="48220" x14ac:dyDescent="0.25"/>
    <row r="48221" x14ac:dyDescent="0.25"/>
    <row r="48222" x14ac:dyDescent="0.25"/>
    <row r="48223" x14ac:dyDescent="0.25"/>
    <row r="48224" x14ac:dyDescent="0.25"/>
    <row r="48225" x14ac:dyDescent="0.25"/>
    <row r="48226" x14ac:dyDescent="0.25"/>
    <row r="48227" x14ac:dyDescent="0.25"/>
    <row r="48228" x14ac:dyDescent="0.25"/>
    <row r="48229" x14ac:dyDescent="0.25"/>
    <row r="48230" x14ac:dyDescent="0.25"/>
    <row r="48231" x14ac:dyDescent="0.25"/>
    <row r="48232" x14ac:dyDescent="0.25"/>
    <row r="48233" x14ac:dyDescent="0.25"/>
    <row r="48234" x14ac:dyDescent="0.25"/>
    <row r="48235" x14ac:dyDescent="0.25"/>
    <row r="48236" x14ac:dyDescent="0.25"/>
    <row r="48237" x14ac:dyDescent="0.25"/>
    <row r="48238" x14ac:dyDescent="0.25"/>
    <row r="48239" x14ac:dyDescent="0.25"/>
    <row r="48240" x14ac:dyDescent="0.25"/>
    <row r="48241" x14ac:dyDescent="0.25"/>
    <row r="48242" x14ac:dyDescent="0.25"/>
    <row r="48243" x14ac:dyDescent="0.25"/>
    <row r="48244" x14ac:dyDescent="0.25"/>
    <row r="48245" x14ac:dyDescent="0.25"/>
    <row r="48246" x14ac:dyDescent="0.25"/>
    <row r="48247" x14ac:dyDescent="0.25"/>
    <row r="48248" x14ac:dyDescent="0.25"/>
    <row r="48249" x14ac:dyDescent="0.25"/>
    <row r="48250" x14ac:dyDescent="0.25"/>
    <row r="48251" x14ac:dyDescent="0.25"/>
    <row r="48252" x14ac:dyDescent="0.25"/>
    <row r="48253" x14ac:dyDescent="0.25"/>
    <row r="48254" x14ac:dyDescent="0.25"/>
    <row r="48255" x14ac:dyDescent="0.25"/>
    <row r="48256" x14ac:dyDescent="0.25"/>
    <row r="48257" x14ac:dyDescent="0.25"/>
    <row r="48258" x14ac:dyDescent="0.25"/>
    <row r="48259" x14ac:dyDescent="0.25"/>
    <row r="48260" x14ac:dyDescent="0.25"/>
    <row r="48261" x14ac:dyDescent="0.25"/>
    <row r="48262" x14ac:dyDescent="0.25"/>
    <row r="48263" x14ac:dyDescent="0.25"/>
    <row r="48264" x14ac:dyDescent="0.25"/>
    <row r="48265" x14ac:dyDescent="0.25"/>
    <row r="48266" x14ac:dyDescent="0.25"/>
    <row r="48267" x14ac:dyDescent="0.25"/>
    <row r="48268" x14ac:dyDescent="0.25"/>
    <row r="48269" x14ac:dyDescent="0.25"/>
    <row r="48270" x14ac:dyDescent="0.25"/>
    <row r="48271" x14ac:dyDescent="0.25"/>
    <row r="48272" x14ac:dyDescent="0.25"/>
    <row r="48273" x14ac:dyDescent="0.25"/>
    <row r="48274" x14ac:dyDescent="0.25"/>
    <row r="48275" x14ac:dyDescent="0.25"/>
    <row r="48276" x14ac:dyDescent="0.25"/>
    <row r="48277" x14ac:dyDescent="0.25"/>
    <row r="48278" x14ac:dyDescent="0.25"/>
    <row r="48279" x14ac:dyDescent="0.25"/>
    <row r="48280" x14ac:dyDescent="0.25"/>
    <row r="48281" x14ac:dyDescent="0.25"/>
    <row r="48282" x14ac:dyDescent="0.25"/>
    <row r="48283" x14ac:dyDescent="0.25"/>
    <row r="48284" x14ac:dyDescent="0.25"/>
    <row r="48285" x14ac:dyDescent="0.25"/>
    <row r="48286" x14ac:dyDescent="0.25"/>
    <row r="48287" x14ac:dyDescent="0.25"/>
    <row r="48288" x14ac:dyDescent="0.25"/>
    <row r="48289" x14ac:dyDescent="0.25"/>
    <row r="48290" x14ac:dyDescent="0.25"/>
    <row r="48291" x14ac:dyDescent="0.25"/>
    <row r="48292" x14ac:dyDescent="0.25"/>
    <row r="48293" x14ac:dyDescent="0.25"/>
    <row r="48294" x14ac:dyDescent="0.25"/>
    <row r="48295" x14ac:dyDescent="0.25"/>
    <row r="48296" x14ac:dyDescent="0.25"/>
    <row r="48297" x14ac:dyDescent="0.25"/>
    <row r="48298" x14ac:dyDescent="0.25"/>
    <row r="48299" x14ac:dyDescent="0.25"/>
    <row r="48300" x14ac:dyDescent="0.25"/>
    <row r="48301" x14ac:dyDescent="0.25"/>
    <row r="48302" x14ac:dyDescent="0.25"/>
    <row r="48303" x14ac:dyDescent="0.25"/>
    <row r="48304" x14ac:dyDescent="0.25"/>
    <row r="48305" x14ac:dyDescent="0.25"/>
    <row r="48306" x14ac:dyDescent="0.25"/>
    <row r="48307" x14ac:dyDescent="0.25"/>
    <row r="48308" x14ac:dyDescent="0.25"/>
    <row r="48309" x14ac:dyDescent="0.25"/>
    <row r="48310" x14ac:dyDescent="0.25"/>
    <row r="48311" x14ac:dyDescent="0.25"/>
    <row r="48312" x14ac:dyDescent="0.25"/>
    <row r="48313" x14ac:dyDescent="0.25"/>
    <row r="48314" x14ac:dyDescent="0.25"/>
    <row r="48315" x14ac:dyDescent="0.25"/>
    <row r="48316" x14ac:dyDescent="0.25"/>
    <row r="48317" x14ac:dyDescent="0.25"/>
    <row r="48318" x14ac:dyDescent="0.25"/>
    <row r="48319" x14ac:dyDescent="0.25"/>
    <row r="48320" x14ac:dyDescent="0.25"/>
    <row r="48321" x14ac:dyDescent="0.25"/>
    <row r="48322" x14ac:dyDescent="0.25"/>
    <row r="48323" x14ac:dyDescent="0.25"/>
    <row r="48324" x14ac:dyDescent="0.25"/>
    <row r="48325" x14ac:dyDescent="0.25"/>
    <row r="48326" x14ac:dyDescent="0.25"/>
    <row r="48327" x14ac:dyDescent="0.25"/>
    <row r="48328" x14ac:dyDescent="0.25"/>
    <row r="48329" x14ac:dyDescent="0.25"/>
    <row r="48330" x14ac:dyDescent="0.25"/>
    <row r="48331" x14ac:dyDescent="0.25"/>
    <row r="48332" x14ac:dyDescent="0.25"/>
    <row r="48333" x14ac:dyDescent="0.25"/>
    <row r="48334" x14ac:dyDescent="0.25"/>
    <row r="48335" x14ac:dyDescent="0.25"/>
    <row r="48336" x14ac:dyDescent="0.25"/>
    <row r="48337" x14ac:dyDescent="0.25"/>
    <row r="48338" x14ac:dyDescent="0.25"/>
    <row r="48339" x14ac:dyDescent="0.25"/>
    <row r="48340" x14ac:dyDescent="0.25"/>
    <row r="48341" x14ac:dyDescent="0.25"/>
    <row r="48342" x14ac:dyDescent="0.25"/>
    <row r="48343" x14ac:dyDescent="0.25"/>
    <row r="48344" x14ac:dyDescent="0.25"/>
    <row r="48345" x14ac:dyDescent="0.25"/>
    <row r="48346" x14ac:dyDescent="0.25"/>
    <row r="48347" x14ac:dyDescent="0.25"/>
    <row r="48348" x14ac:dyDescent="0.25"/>
    <row r="48349" x14ac:dyDescent="0.25"/>
    <row r="48350" x14ac:dyDescent="0.25"/>
    <row r="48351" x14ac:dyDescent="0.25"/>
    <row r="48352" x14ac:dyDescent="0.25"/>
    <row r="48353" x14ac:dyDescent="0.25"/>
    <row r="48354" x14ac:dyDescent="0.25"/>
    <row r="48355" x14ac:dyDescent="0.25"/>
    <row r="48356" x14ac:dyDescent="0.25"/>
    <row r="48357" x14ac:dyDescent="0.25"/>
    <row r="48358" x14ac:dyDescent="0.25"/>
    <row r="48359" x14ac:dyDescent="0.25"/>
    <row r="48360" x14ac:dyDescent="0.25"/>
    <row r="48361" x14ac:dyDescent="0.25"/>
    <row r="48362" x14ac:dyDescent="0.25"/>
    <row r="48363" x14ac:dyDescent="0.25"/>
    <row r="48364" x14ac:dyDescent="0.25"/>
    <row r="48365" x14ac:dyDescent="0.25"/>
    <row r="48366" x14ac:dyDescent="0.25"/>
    <row r="48367" x14ac:dyDescent="0.25"/>
    <row r="48368" x14ac:dyDescent="0.25"/>
    <row r="48369" x14ac:dyDescent="0.25"/>
    <row r="48370" x14ac:dyDescent="0.25"/>
    <row r="48371" x14ac:dyDescent="0.25"/>
    <row r="48372" x14ac:dyDescent="0.25"/>
    <row r="48373" x14ac:dyDescent="0.25"/>
    <row r="48374" x14ac:dyDescent="0.25"/>
    <row r="48375" x14ac:dyDescent="0.25"/>
    <row r="48376" x14ac:dyDescent="0.25"/>
    <row r="48377" x14ac:dyDescent="0.25"/>
    <row r="48378" x14ac:dyDescent="0.25"/>
    <row r="48379" x14ac:dyDescent="0.25"/>
    <row r="48380" x14ac:dyDescent="0.25"/>
    <row r="48381" x14ac:dyDescent="0.25"/>
    <row r="48382" x14ac:dyDescent="0.25"/>
    <row r="48383" x14ac:dyDescent="0.25"/>
    <row r="48384" x14ac:dyDescent="0.25"/>
    <row r="48385" x14ac:dyDescent="0.25"/>
    <row r="48386" x14ac:dyDescent="0.25"/>
    <row r="48387" x14ac:dyDescent="0.25"/>
    <row r="48388" x14ac:dyDescent="0.25"/>
    <row r="48389" x14ac:dyDescent="0.25"/>
    <row r="48390" x14ac:dyDescent="0.25"/>
    <row r="48391" x14ac:dyDescent="0.25"/>
    <row r="48392" x14ac:dyDescent="0.25"/>
    <row r="48393" x14ac:dyDescent="0.25"/>
    <row r="48394" x14ac:dyDescent="0.25"/>
    <row r="48395" x14ac:dyDescent="0.25"/>
    <row r="48396" x14ac:dyDescent="0.25"/>
    <row r="48397" x14ac:dyDescent="0.25"/>
    <row r="48398" x14ac:dyDescent="0.25"/>
    <row r="48399" x14ac:dyDescent="0.25"/>
    <row r="48400" x14ac:dyDescent="0.25"/>
    <row r="48401" x14ac:dyDescent="0.25"/>
    <row r="48402" x14ac:dyDescent="0.25"/>
    <row r="48403" x14ac:dyDescent="0.25"/>
    <row r="48404" x14ac:dyDescent="0.25"/>
    <row r="48405" x14ac:dyDescent="0.25"/>
    <row r="48406" x14ac:dyDescent="0.25"/>
    <row r="48407" x14ac:dyDescent="0.25"/>
    <row r="48408" x14ac:dyDescent="0.25"/>
    <row r="48409" x14ac:dyDescent="0.25"/>
    <row r="48410" x14ac:dyDescent="0.25"/>
    <row r="48411" x14ac:dyDescent="0.25"/>
    <row r="48412" x14ac:dyDescent="0.25"/>
    <row r="48413" x14ac:dyDescent="0.25"/>
    <row r="48414" x14ac:dyDescent="0.25"/>
    <row r="48415" x14ac:dyDescent="0.25"/>
    <row r="48416" x14ac:dyDescent="0.25"/>
    <row r="48417" x14ac:dyDescent="0.25"/>
    <row r="48418" x14ac:dyDescent="0.25"/>
    <row r="48419" x14ac:dyDescent="0.25"/>
    <row r="48420" x14ac:dyDescent="0.25"/>
    <row r="48421" x14ac:dyDescent="0.25"/>
    <row r="48422" x14ac:dyDescent="0.25"/>
    <row r="48423" x14ac:dyDescent="0.25"/>
    <row r="48424" x14ac:dyDescent="0.25"/>
    <row r="48425" x14ac:dyDescent="0.25"/>
    <row r="48426" x14ac:dyDescent="0.25"/>
    <row r="48427" x14ac:dyDescent="0.25"/>
    <row r="48428" x14ac:dyDescent="0.25"/>
    <row r="48429" x14ac:dyDescent="0.25"/>
    <row r="48430" x14ac:dyDescent="0.25"/>
    <row r="48431" x14ac:dyDescent="0.25"/>
    <row r="48432" x14ac:dyDescent="0.25"/>
    <row r="48433" x14ac:dyDescent="0.25"/>
    <row r="48434" x14ac:dyDescent="0.25"/>
    <row r="48435" x14ac:dyDescent="0.25"/>
    <row r="48436" x14ac:dyDescent="0.25"/>
    <row r="48437" x14ac:dyDescent="0.25"/>
    <row r="48438" x14ac:dyDescent="0.25"/>
    <row r="48439" x14ac:dyDescent="0.25"/>
    <row r="48440" x14ac:dyDescent="0.25"/>
    <row r="48441" x14ac:dyDescent="0.25"/>
    <row r="48442" x14ac:dyDescent="0.25"/>
    <row r="48443" x14ac:dyDescent="0.25"/>
    <row r="48444" x14ac:dyDescent="0.25"/>
    <row r="48445" x14ac:dyDescent="0.25"/>
    <row r="48446" x14ac:dyDescent="0.25"/>
    <row r="48447" x14ac:dyDescent="0.25"/>
    <row r="48448" x14ac:dyDescent="0.25"/>
    <row r="48449" x14ac:dyDescent="0.25"/>
    <row r="48450" x14ac:dyDescent="0.25"/>
    <row r="48451" x14ac:dyDescent="0.25"/>
    <row r="48452" x14ac:dyDescent="0.25"/>
    <row r="48453" x14ac:dyDescent="0.25"/>
    <row r="48454" x14ac:dyDescent="0.25"/>
    <row r="48455" x14ac:dyDescent="0.25"/>
    <row r="48456" x14ac:dyDescent="0.25"/>
    <row r="48457" x14ac:dyDescent="0.25"/>
    <row r="48458" x14ac:dyDescent="0.25"/>
    <row r="48459" x14ac:dyDescent="0.25"/>
    <row r="48460" x14ac:dyDescent="0.25"/>
    <row r="48461" x14ac:dyDescent="0.25"/>
    <row r="48462" x14ac:dyDescent="0.25"/>
    <row r="48463" x14ac:dyDescent="0.25"/>
    <row r="48464" x14ac:dyDescent="0.25"/>
    <row r="48465" x14ac:dyDescent="0.25"/>
    <row r="48466" x14ac:dyDescent="0.25"/>
    <row r="48467" x14ac:dyDescent="0.25"/>
    <row r="48468" x14ac:dyDescent="0.25"/>
    <row r="48469" x14ac:dyDescent="0.25"/>
    <row r="48470" x14ac:dyDescent="0.25"/>
    <row r="48471" x14ac:dyDescent="0.25"/>
    <row r="48472" x14ac:dyDescent="0.25"/>
    <row r="48473" x14ac:dyDescent="0.25"/>
    <row r="48474" x14ac:dyDescent="0.25"/>
    <row r="48475" x14ac:dyDescent="0.25"/>
    <row r="48476" x14ac:dyDescent="0.25"/>
    <row r="48477" x14ac:dyDescent="0.25"/>
    <row r="48478" x14ac:dyDescent="0.25"/>
    <row r="48479" x14ac:dyDescent="0.25"/>
    <row r="48480" x14ac:dyDescent="0.25"/>
    <row r="48481" x14ac:dyDescent="0.25"/>
    <row r="48482" x14ac:dyDescent="0.25"/>
    <row r="48483" x14ac:dyDescent="0.25"/>
    <row r="48484" x14ac:dyDescent="0.25"/>
    <row r="48485" x14ac:dyDescent="0.25"/>
    <row r="48486" x14ac:dyDescent="0.25"/>
    <row r="48487" x14ac:dyDescent="0.25"/>
    <row r="48488" x14ac:dyDescent="0.25"/>
    <row r="48489" x14ac:dyDescent="0.25"/>
    <row r="48490" x14ac:dyDescent="0.25"/>
    <row r="48491" x14ac:dyDescent="0.25"/>
    <row r="48492" x14ac:dyDescent="0.25"/>
    <row r="48493" x14ac:dyDescent="0.25"/>
    <row r="48494" x14ac:dyDescent="0.25"/>
    <row r="48495" x14ac:dyDescent="0.25"/>
    <row r="48496" x14ac:dyDescent="0.25"/>
    <row r="48497" x14ac:dyDescent="0.25"/>
    <row r="48498" x14ac:dyDescent="0.25"/>
    <row r="48499" x14ac:dyDescent="0.25"/>
    <row r="48500" x14ac:dyDescent="0.25"/>
    <row r="48501" x14ac:dyDescent="0.25"/>
    <row r="48502" x14ac:dyDescent="0.25"/>
    <row r="48503" x14ac:dyDescent="0.25"/>
    <row r="48504" x14ac:dyDescent="0.25"/>
    <row r="48505" x14ac:dyDescent="0.25"/>
    <row r="48506" x14ac:dyDescent="0.25"/>
    <row r="48507" x14ac:dyDescent="0.25"/>
    <row r="48508" x14ac:dyDescent="0.25"/>
    <row r="48509" x14ac:dyDescent="0.25"/>
    <row r="48510" x14ac:dyDescent="0.25"/>
    <row r="48511" x14ac:dyDescent="0.25"/>
    <row r="48512" x14ac:dyDescent="0.25"/>
    <row r="48513" x14ac:dyDescent="0.25"/>
    <row r="48514" x14ac:dyDescent="0.25"/>
    <row r="48515" x14ac:dyDescent="0.25"/>
    <row r="48516" x14ac:dyDescent="0.25"/>
    <row r="48517" x14ac:dyDescent="0.25"/>
    <row r="48518" x14ac:dyDescent="0.25"/>
    <row r="48519" x14ac:dyDescent="0.25"/>
    <row r="48520" x14ac:dyDescent="0.25"/>
    <row r="48521" x14ac:dyDescent="0.25"/>
    <row r="48522" x14ac:dyDescent="0.25"/>
    <row r="48523" x14ac:dyDescent="0.25"/>
    <row r="48524" x14ac:dyDescent="0.25"/>
    <row r="48525" x14ac:dyDescent="0.25"/>
    <row r="48526" x14ac:dyDescent="0.25"/>
    <row r="48527" x14ac:dyDescent="0.25"/>
    <row r="48528" x14ac:dyDescent="0.25"/>
    <row r="48529" x14ac:dyDescent="0.25"/>
    <row r="48530" x14ac:dyDescent="0.25"/>
    <row r="48531" x14ac:dyDescent="0.25"/>
    <row r="48532" x14ac:dyDescent="0.25"/>
    <row r="48533" x14ac:dyDescent="0.25"/>
    <row r="48534" x14ac:dyDescent="0.25"/>
    <row r="48535" x14ac:dyDescent="0.25"/>
    <row r="48536" x14ac:dyDescent="0.25"/>
    <row r="48537" x14ac:dyDescent="0.25"/>
    <row r="48538" x14ac:dyDescent="0.25"/>
    <row r="48539" x14ac:dyDescent="0.25"/>
    <row r="48540" x14ac:dyDescent="0.25"/>
    <row r="48541" x14ac:dyDescent="0.25"/>
    <row r="48542" x14ac:dyDescent="0.25"/>
    <row r="48543" x14ac:dyDescent="0.25"/>
    <row r="48544" x14ac:dyDescent="0.25"/>
    <row r="48545" x14ac:dyDescent="0.25"/>
    <row r="48546" x14ac:dyDescent="0.25"/>
    <row r="48547" x14ac:dyDescent="0.25"/>
    <row r="48548" x14ac:dyDescent="0.25"/>
    <row r="48549" x14ac:dyDescent="0.25"/>
    <row r="48550" x14ac:dyDescent="0.25"/>
    <row r="48551" x14ac:dyDescent="0.25"/>
    <row r="48552" x14ac:dyDescent="0.25"/>
    <row r="48553" x14ac:dyDescent="0.25"/>
    <row r="48554" x14ac:dyDescent="0.25"/>
    <row r="48555" x14ac:dyDescent="0.25"/>
    <row r="48556" x14ac:dyDescent="0.25"/>
    <row r="48557" x14ac:dyDescent="0.25"/>
    <row r="48558" x14ac:dyDescent="0.25"/>
    <row r="48559" x14ac:dyDescent="0.25"/>
    <row r="48560" x14ac:dyDescent="0.25"/>
    <row r="48561" x14ac:dyDescent="0.25"/>
    <row r="48562" x14ac:dyDescent="0.25"/>
    <row r="48563" x14ac:dyDescent="0.25"/>
    <row r="48564" x14ac:dyDescent="0.25"/>
    <row r="48565" x14ac:dyDescent="0.25"/>
    <row r="48566" x14ac:dyDescent="0.25"/>
    <row r="48567" x14ac:dyDescent="0.25"/>
    <row r="48568" x14ac:dyDescent="0.25"/>
    <row r="48569" x14ac:dyDescent="0.25"/>
    <row r="48570" x14ac:dyDescent="0.25"/>
    <row r="48571" x14ac:dyDescent="0.25"/>
    <row r="48572" x14ac:dyDescent="0.25"/>
    <row r="48573" x14ac:dyDescent="0.25"/>
    <row r="48574" x14ac:dyDescent="0.25"/>
    <row r="48575" x14ac:dyDescent="0.25"/>
    <row r="48576" x14ac:dyDescent="0.25"/>
    <row r="48577" x14ac:dyDescent="0.25"/>
    <row r="48578" x14ac:dyDescent="0.25"/>
    <row r="48579" x14ac:dyDescent="0.25"/>
    <row r="48580" x14ac:dyDescent="0.25"/>
    <row r="48581" x14ac:dyDescent="0.25"/>
    <row r="48582" x14ac:dyDescent="0.25"/>
    <row r="48583" x14ac:dyDescent="0.25"/>
    <row r="48584" x14ac:dyDescent="0.25"/>
    <row r="48585" x14ac:dyDescent="0.25"/>
    <row r="48586" x14ac:dyDescent="0.25"/>
    <row r="48587" x14ac:dyDescent="0.25"/>
    <row r="48588" x14ac:dyDescent="0.25"/>
    <row r="48589" x14ac:dyDescent="0.25"/>
    <row r="48590" x14ac:dyDescent="0.25"/>
    <row r="48591" x14ac:dyDescent="0.25"/>
    <row r="48592" x14ac:dyDescent="0.25"/>
    <row r="48593" x14ac:dyDescent="0.25"/>
    <row r="48594" x14ac:dyDescent="0.25"/>
    <row r="48595" x14ac:dyDescent="0.25"/>
    <row r="48596" x14ac:dyDescent="0.25"/>
    <row r="48597" x14ac:dyDescent="0.25"/>
    <row r="48598" x14ac:dyDescent="0.25"/>
    <row r="48599" x14ac:dyDescent="0.25"/>
    <row r="48600" x14ac:dyDescent="0.25"/>
    <row r="48601" x14ac:dyDescent="0.25"/>
    <row r="48602" x14ac:dyDescent="0.25"/>
    <row r="48603" x14ac:dyDescent="0.25"/>
    <row r="48604" x14ac:dyDescent="0.25"/>
    <row r="48605" x14ac:dyDescent="0.25"/>
    <row r="48606" x14ac:dyDescent="0.25"/>
    <row r="48607" x14ac:dyDescent="0.25"/>
    <row r="48608" x14ac:dyDescent="0.25"/>
    <row r="48609" x14ac:dyDescent="0.25"/>
    <row r="48610" x14ac:dyDescent="0.25"/>
    <row r="48611" x14ac:dyDescent="0.25"/>
    <row r="48612" x14ac:dyDescent="0.25"/>
    <row r="48613" x14ac:dyDescent="0.25"/>
    <row r="48614" x14ac:dyDescent="0.25"/>
    <row r="48615" x14ac:dyDescent="0.25"/>
    <row r="48616" x14ac:dyDescent="0.25"/>
    <row r="48617" x14ac:dyDescent="0.25"/>
    <row r="48618" x14ac:dyDescent="0.25"/>
    <row r="48619" x14ac:dyDescent="0.25"/>
    <row r="48620" x14ac:dyDescent="0.25"/>
    <row r="48621" x14ac:dyDescent="0.25"/>
    <row r="48622" x14ac:dyDescent="0.25"/>
    <row r="48623" x14ac:dyDescent="0.25"/>
    <row r="48624" x14ac:dyDescent="0.25"/>
    <row r="48625" x14ac:dyDescent="0.25"/>
    <row r="48626" x14ac:dyDescent="0.25"/>
    <row r="48627" x14ac:dyDescent="0.25"/>
    <row r="48628" x14ac:dyDescent="0.25"/>
    <row r="48629" x14ac:dyDescent="0.25"/>
    <row r="48630" x14ac:dyDescent="0.25"/>
    <row r="48631" x14ac:dyDescent="0.25"/>
    <row r="48632" x14ac:dyDescent="0.25"/>
    <row r="48633" x14ac:dyDescent="0.25"/>
    <row r="48634" x14ac:dyDescent="0.25"/>
    <row r="48635" x14ac:dyDescent="0.25"/>
    <row r="48636" x14ac:dyDescent="0.25"/>
    <row r="48637" x14ac:dyDescent="0.25"/>
    <row r="48638" x14ac:dyDescent="0.25"/>
    <row r="48639" x14ac:dyDescent="0.25"/>
    <row r="48640" x14ac:dyDescent="0.25"/>
    <row r="48641" x14ac:dyDescent="0.25"/>
    <row r="48642" x14ac:dyDescent="0.25"/>
    <row r="48643" x14ac:dyDescent="0.25"/>
    <row r="48644" x14ac:dyDescent="0.25"/>
    <row r="48645" x14ac:dyDescent="0.25"/>
    <row r="48646" x14ac:dyDescent="0.25"/>
    <row r="48647" x14ac:dyDescent="0.25"/>
    <row r="48648" x14ac:dyDescent="0.25"/>
    <row r="48649" x14ac:dyDescent="0.25"/>
    <row r="48650" x14ac:dyDescent="0.25"/>
    <row r="48651" x14ac:dyDescent="0.25"/>
    <row r="48652" x14ac:dyDescent="0.25"/>
    <row r="48653" x14ac:dyDescent="0.25"/>
    <row r="48654" x14ac:dyDescent="0.25"/>
    <row r="48655" x14ac:dyDescent="0.25"/>
    <row r="48656" x14ac:dyDescent="0.25"/>
    <row r="48657" x14ac:dyDescent="0.25"/>
    <row r="48658" x14ac:dyDescent="0.25"/>
    <row r="48659" x14ac:dyDescent="0.25"/>
    <row r="48660" x14ac:dyDescent="0.25"/>
    <row r="48661" x14ac:dyDescent="0.25"/>
    <row r="48662" x14ac:dyDescent="0.25"/>
    <row r="48663" x14ac:dyDescent="0.25"/>
    <row r="48664" x14ac:dyDescent="0.25"/>
    <row r="48665" x14ac:dyDescent="0.25"/>
    <row r="48666" x14ac:dyDescent="0.25"/>
    <row r="48667" x14ac:dyDescent="0.25"/>
    <row r="48668" x14ac:dyDescent="0.25"/>
    <row r="48669" x14ac:dyDescent="0.25"/>
    <row r="48670" x14ac:dyDescent="0.25"/>
    <row r="48671" x14ac:dyDescent="0.25"/>
    <row r="48672" x14ac:dyDescent="0.25"/>
    <row r="48673" x14ac:dyDescent="0.25"/>
    <row r="48674" x14ac:dyDescent="0.25"/>
    <row r="48675" x14ac:dyDescent="0.25"/>
    <row r="48676" x14ac:dyDescent="0.25"/>
    <row r="48677" x14ac:dyDescent="0.25"/>
    <row r="48678" x14ac:dyDescent="0.25"/>
    <row r="48679" x14ac:dyDescent="0.25"/>
    <row r="48680" x14ac:dyDescent="0.25"/>
    <row r="48681" x14ac:dyDescent="0.25"/>
    <row r="48682" x14ac:dyDescent="0.25"/>
    <row r="48683" x14ac:dyDescent="0.25"/>
    <row r="48684" x14ac:dyDescent="0.25"/>
    <row r="48685" x14ac:dyDescent="0.25"/>
    <row r="48686" x14ac:dyDescent="0.25"/>
    <row r="48687" x14ac:dyDescent="0.25"/>
    <row r="48688" x14ac:dyDescent="0.25"/>
    <row r="48689" x14ac:dyDescent="0.25"/>
    <row r="48690" x14ac:dyDescent="0.25"/>
    <row r="48691" x14ac:dyDescent="0.25"/>
    <row r="48692" x14ac:dyDescent="0.25"/>
    <row r="48693" x14ac:dyDescent="0.25"/>
    <row r="48694" x14ac:dyDescent="0.25"/>
    <row r="48695" x14ac:dyDescent="0.25"/>
    <row r="48696" x14ac:dyDescent="0.25"/>
    <row r="48697" x14ac:dyDescent="0.25"/>
    <row r="48698" x14ac:dyDescent="0.25"/>
    <row r="48699" x14ac:dyDescent="0.25"/>
    <row r="48700" x14ac:dyDescent="0.25"/>
    <row r="48701" x14ac:dyDescent="0.25"/>
    <row r="48702" x14ac:dyDescent="0.25"/>
    <row r="48703" x14ac:dyDescent="0.25"/>
    <row r="48704" x14ac:dyDescent="0.25"/>
    <row r="48705" x14ac:dyDescent="0.25"/>
    <row r="48706" x14ac:dyDescent="0.25"/>
    <row r="48707" x14ac:dyDescent="0.25"/>
    <row r="48708" x14ac:dyDescent="0.25"/>
    <row r="48709" x14ac:dyDescent="0.25"/>
    <row r="48710" x14ac:dyDescent="0.25"/>
    <row r="48711" x14ac:dyDescent="0.25"/>
    <row r="48712" x14ac:dyDescent="0.25"/>
    <row r="48713" x14ac:dyDescent="0.25"/>
    <row r="48714" x14ac:dyDescent="0.25"/>
    <row r="48715" x14ac:dyDescent="0.25"/>
    <row r="48716" x14ac:dyDescent="0.25"/>
    <row r="48717" x14ac:dyDescent="0.25"/>
    <row r="48718" x14ac:dyDescent="0.25"/>
    <row r="48719" x14ac:dyDescent="0.25"/>
    <row r="48720" x14ac:dyDescent="0.25"/>
    <row r="48721" x14ac:dyDescent="0.25"/>
    <row r="48722" x14ac:dyDescent="0.25"/>
    <row r="48723" x14ac:dyDescent="0.25"/>
    <row r="48724" x14ac:dyDescent="0.25"/>
    <row r="48725" x14ac:dyDescent="0.25"/>
    <row r="48726" x14ac:dyDescent="0.25"/>
    <row r="48727" x14ac:dyDescent="0.25"/>
    <row r="48728" x14ac:dyDescent="0.25"/>
    <row r="48729" x14ac:dyDescent="0.25"/>
    <row r="48730" x14ac:dyDescent="0.25"/>
    <row r="48731" x14ac:dyDescent="0.25"/>
    <row r="48732" x14ac:dyDescent="0.25"/>
    <row r="48733" x14ac:dyDescent="0.25"/>
    <row r="48734" x14ac:dyDescent="0.25"/>
    <row r="48735" x14ac:dyDescent="0.25"/>
    <row r="48736" x14ac:dyDescent="0.25"/>
    <row r="48737" x14ac:dyDescent="0.25"/>
    <row r="48738" x14ac:dyDescent="0.25"/>
    <row r="48739" x14ac:dyDescent="0.25"/>
    <row r="48740" x14ac:dyDescent="0.25"/>
    <row r="48741" x14ac:dyDescent="0.25"/>
    <row r="48742" x14ac:dyDescent="0.25"/>
    <row r="48743" x14ac:dyDescent="0.25"/>
    <row r="48744" x14ac:dyDescent="0.25"/>
    <row r="48745" x14ac:dyDescent="0.25"/>
    <row r="48746" x14ac:dyDescent="0.25"/>
    <row r="48747" x14ac:dyDescent="0.25"/>
    <row r="48748" x14ac:dyDescent="0.25"/>
    <row r="48749" x14ac:dyDescent="0.25"/>
    <row r="48750" x14ac:dyDescent="0.25"/>
    <row r="48751" x14ac:dyDescent="0.25"/>
    <row r="48752" x14ac:dyDescent="0.25"/>
    <row r="48753" x14ac:dyDescent="0.25"/>
    <row r="48754" x14ac:dyDescent="0.25"/>
    <row r="48755" x14ac:dyDescent="0.25"/>
    <row r="48756" x14ac:dyDescent="0.25"/>
    <row r="48757" x14ac:dyDescent="0.25"/>
    <row r="48758" x14ac:dyDescent="0.25"/>
    <row r="48759" x14ac:dyDescent="0.25"/>
    <row r="48760" x14ac:dyDescent="0.25"/>
    <row r="48761" x14ac:dyDescent="0.25"/>
    <row r="48762" x14ac:dyDescent="0.25"/>
    <row r="48763" x14ac:dyDescent="0.25"/>
    <row r="48764" x14ac:dyDescent="0.25"/>
    <row r="48765" x14ac:dyDescent="0.25"/>
    <row r="48766" x14ac:dyDescent="0.25"/>
    <row r="48767" x14ac:dyDescent="0.25"/>
    <row r="48768" x14ac:dyDescent="0.25"/>
    <row r="48769" x14ac:dyDescent="0.25"/>
    <row r="48770" x14ac:dyDescent="0.25"/>
    <row r="48771" x14ac:dyDescent="0.25"/>
    <row r="48772" x14ac:dyDescent="0.25"/>
    <row r="48773" x14ac:dyDescent="0.25"/>
    <row r="48774" x14ac:dyDescent="0.25"/>
    <row r="48775" x14ac:dyDescent="0.25"/>
    <row r="48776" x14ac:dyDescent="0.25"/>
    <row r="48777" x14ac:dyDescent="0.25"/>
    <row r="48778" x14ac:dyDescent="0.25"/>
    <row r="48779" x14ac:dyDescent="0.25"/>
    <row r="48780" x14ac:dyDescent="0.25"/>
    <row r="48781" x14ac:dyDescent="0.25"/>
    <row r="48782" x14ac:dyDescent="0.25"/>
    <row r="48783" x14ac:dyDescent="0.25"/>
    <row r="48784" x14ac:dyDescent="0.25"/>
    <row r="48785" x14ac:dyDescent="0.25"/>
    <row r="48786" x14ac:dyDescent="0.25"/>
    <row r="48787" x14ac:dyDescent="0.25"/>
    <row r="48788" x14ac:dyDescent="0.25"/>
    <row r="48789" x14ac:dyDescent="0.25"/>
    <row r="48790" x14ac:dyDescent="0.25"/>
    <row r="48791" x14ac:dyDescent="0.25"/>
    <row r="48792" x14ac:dyDescent="0.25"/>
    <row r="48793" x14ac:dyDescent="0.25"/>
    <row r="48794" x14ac:dyDescent="0.25"/>
    <row r="48795" x14ac:dyDescent="0.25"/>
    <row r="48796" x14ac:dyDescent="0.25"/>
    <row r="48797" x14ac:dyDescent="0.25"/>
    <row r="48798" x14ac:dyDescent="0.25"/>
    <row r="48799" x14ac:dyDescent="0.25"/>
    <row r="48800" x14ac:dyDescent="0.25"/>
    <row r="48801" x14ac:dyDescent="0.25"/>
    <row r="48802" x14ac:dyDescent="0.25"/>
    <row r="48803" x14ac:dyDescent="0.25"/>
    <row r="48804" x14ac:dyDescent="0.25"/>
    <row r="48805" x14ac:dyDescent="0.25"/>
    <row r="48806" x14ac:dyDescent="0.25"/>
    <row r="48807" x14ac:dyDescent="0.25"/>
    <row r="48808" x14ac:dyDescent="0.25"/>
    <row r="48809" x14ac:dyDescent="0.25"/>
    <row r="48810" x14ac:dyDescent="0.25"/>
    <row r="48811" x14ac:dyDescent="0.25"/>
    <row r="48812" x14ac:dyDescent="0.25"/>
    <row r="48813" x14ac:dyDescent="0.25"/>
    <row r="48814" x14ac:dyDescent="0.25"/>
    <row r="48815" x14ac:dyDescent="0.25"/>
    <row r="48816" x14ac:dyDescent="0.25"/>
    <row r="48817" x14ac:dyDescent="0.25"/>
    <row r="48818" x14ac:dyDescent="0.25"/>
    <row r="48819" x14ac:dyDescent="0.25"/>
    <row r="48820" x14ac:dyDescent="0.25"/>
    <row r="48821" x14ac:dyDescent="0.25"/>
    <row r="48822" x14ac:dyDescent="0.25"/>
    <row r="48823" x14ac:dyDescent="0.25"/>
    <row r="48824" x14ac:dyDescent="0.25"/>
    <row r="48825" x14ac:dyDescent="0.25"/>
    <row r="48826" x14ac:dyDescent="0.25"/>
    <row r="48827" x14ac:dyDescent="0.25"/>
    <row r="48828" x14ac:dyDescent="0.25"/>
    <row r="48829" x14ac:dyDescent="0.25"/>
    <row r="48830" x14ac:dyDescent="0.25"/>
    <row r="48831" x14ac:dyDescent="0.25"/>
    <row r="48832" x14ac:dyDescent="0.25"/>
    <row r="48833" x14ac:dyDescent="0.25"/>
    <row r="48834" x14ac:dyDescent="0.25"/>
    <row r="48835" x14ac:dyDescent="0.25"/>
    <row r="48836" x14ac:dyDescent="0.25"/>
    <row r="48837" x14ac:dyDescent="0.25"/>
    <row r="48838" x14ac:dyDescent="0.25"/>
    <row r="48839" x14ac:dyDescent="0.25"/>
    <row r="48840" x14ac:dyDescent="0.25"/>
    <row r="48841" x14ac:dyDescent="0.25"/>
    <row r="48842" x14ac:dyDescent="0.25"/>
    <row r="48843" x14ac:dyDescent="0.25"/>
    <row r="48844" x14ac:dyDescent="0.25"/>
    <row r="48845" x14ac:dyDescent="0.25"/>
    <row r="48846" x14ac:dyDescent="0.25"/>
    <row r="48847" x14ac:dyDescent="0.25"/>
    <row r="48848" x14ac:dyDescent="0.25"/>
    <row r="48849" x14ac:dyDescent="0.25"/>
    <row r="48850" x14ac:dyDescent="0.25"/>
    <row r="48851" x14ac:dyDescent="0.25"/>
    <row r="48852" x14ac:dyDescent="0.25"/>
    <row r="48853" x14ac:dyDescent="0.25"/>
    <row r="48854" x14ac:dyDescent="0.25"/>
    <row r="48855" x14ac:dyDescent="0.25"/>
    <row r="48856" x14ac:dyDescent="0.25"/>
    <row r="48857" x14ac:dyDescent="0.25"/>
    <row r="48858" x14ac:dyDescent="0.25"/>
    <row r="48859" x14ac:dyDescent="0.25"/>
    <row r="48860" x14ac:dyDescent="0.25"/>
    <row r="48861" x14ac:dyDescent="0.25"/>
    <row r="48862" x14ac:dyDescent="0.25"/>
    <row r="48863" x14ac:dyDescent="0.25"/>
    <row r="48864" x14ac:dyDescent="0.25"/>
    <row r="48865" x14ac:dyDescent="0.25"/>
    <row r="48866" x14ac:dyDescent="0.25"/>
    <row r="48867" x14ac:dyDescent="0.25"/>
    <row r="48868" x14ac:dyDescent="0.25"/>
    <row r="48869" x14ac:dyDescent="0.25"/>
    <row r="48870" x14ac:dyDescent="0.25"/>
    <row r="48871" x14ac:dyDescent="0.25"/>
    <row r="48872" x14ac:dyDescent="0.25"/>
    <row r="48873" x14ac:dyDescent="0.25"/>
    <row r="48874" x14ac:dyDescent="0.25"/>
    <row r="48875" x14ac:dyDescent="0.25"/>
    <row r="48876" x14ac:dyDescent="0.25"/>
    <row r="48877" x14ac:dyDescent="0.25"/>
    <row r="48878" x14ac:dyDescent="0.25"/>
    <row r="48879" x14ac:dyDescent="0.25"/>
    <row r="48880" x14ac:dyDescent="0.25"/>
    <row r="48881" x14ac:dyDescent="0.25"/>
    <row r="48882" x14ac:dyDescent="0.25"/>
    <row r="48883" x14ac:dyDescent="0.25"/>
    <row r="48884" x14ac:dyDescent="0.25"/>
    <row r="48885" x14ac:dyDescent="0.25"/>
    <row r="48886" x14ac:dyDescent="0.25"/>
    <row r="48887" x14ac:dyDescent="0.25"/>
    <row r="48888" x14ac:dyDescent="0.25"/>
    <row r="48889" x14ac:dyDescent="0.25"/>
    <row r="48890" x14ac:dyDescent="0.25"/>
    <row r="48891" x14ac:dyDescent="0.25"/>
    <row r="48892" x14ac:dyDescent="0.25"/>
    <row r="48893" x14ac:dyDescent="0.25"/>
    <row r="48894" x14ac:dyDescent="0.25"/>
    <row r="48895" x14ac:dyDescent="0.25"/>
    <row r="48896" x14ac:dyDescent="0.25"/>
    <row r="48897" x14ac:dyDescent="0.25"/>
    <row r="48898" x14ac:dyDescent="0.25"/>
    <row r="48899" x14ac:dyDescent="0.25"/>
    <row r="48900" x14ac:dyDescent="0.25"/>
    <row r="48901" x14ac:dyDescent="0.25"/>
    <row r="48902" x14ac:dyDescent="0.25"/>
    <row r="48903" x14ac:dyDescent="0.25"/>
    <row r="48904" x14ac:dyDescent="0.25"/>
    <row r="48905" x14ac:dyDescent="0.25"/>
    <row r="48906" x14ac:dyDescent="0.25"/>
    <row r="48907" x14ac:dyDescent="0.25"/>
    <row r="48908" x14ac:dyDescent="0.25"/>
    <row r="48909" x14ac:dyDescent="0.25"/>
    <row r="48910" x14ac:dyDescent="0.25"/>
    <row r="48911" x14ac:dyDescent="0.25"/>
    <row r="48912" x14ac:dyDescent="0.25"/>
    <row r="48913" x14ac:dyDescent="0.25"/>
    <row r="48914" x14ac:dyDescent="0.25"/>
    <row r="48915" x14ac:dyDescent="0.25"/>
    <row r="48916" x14ac:dyDescent="0.25"/>
    <row r="48917" x14ac:dyDescent="0.25"/>
    <row r="48918" x14ac:dyDescent="0.25"/>
    <row r="48919" x14ac:dyDescent="0.25"/>
    <row r="48920" x14ac:dyDescent="0.25"/>
    <row r="48921" x14ac:dyDescent="0.25"/>
    <row r="48922" x14ac:dyDescent="0.25"/>
    <row r="48923" x14ac:dyDescent="0.25"/>
    <row r="48924" x14ac:dyDescent="0.25"/>
    <row r="48925" x14ac:dyDescent="0.25"/>
    <row r="48926" x14ac:dyDescent="0.25"/>
    <row r="48927" x14ac:dyDescent="0.25"/>
    <row r="48928" x14ac:dyDescent="0.25"/>
    <row r="48929" x14ac:dyDescent="0.25"/>
    <row r="48930" x14ac:dyDescent="0.25"/>
    <row r="48931" x14ac:dyDescent="0.25"/>
    <row r="48932" x14ac:dyDescent="0.25"/>
    <row r="48933" x14ac:dyDescent="0.25"/>
    <row r="48934" x14ac:dyDescent="0.25"/>
    <row r="48935" x14ac:dyDescent="0.25"/>
    <row r="48936" x14ac:dyDescent="0.25"/>
    <row r="48937" x14ac:dyDescent="0.25"/>
    <row r="48938" x14ac:dyDescent="0.25"/>
    <row r="48939" x14ac:dyDescent="0.25"/>
    <row r="48940" x14ac:dyDescent="0.25"/>
    <row r="48941" x14ac:dyDescent="0.25"/>
    <row r="48942" x14ac:dyDescent="0.25"/>
    <row r="48943" x14ac:dyDescent="0.25"/>
    <row r="48944" x14ac:dyDescent="0.25"/>
    <row r="48945" x14ac:dyDescent="0.25"/>
    <row r="48946" x14ac:dyDescent="0.25"/>
    <row r="48947" x14ac:dyDescent="0.25"/>
    <row r="48948" x14ac:dyDescent="0.25"/>
    <row r="48949" x14ac:dyDescent="0.25"/>
    <row r="48950" x14ac:dyDescent="0.25"/>
    <row r="48951" x14ac:dyDescent="0.25"/>
    <row r="48952" x14ac:dyDescent="0.25"/>
    <row r="48953" x14ac:dyDescent="0.25"/>
    <row r="48954" x14ac:dyDescent="0.25"/>
    <row r="48955" x14ac:dyDescent="0.25"/>
    <row r="48956" x14ac:dyDescent="0.25"/>
    <row r="48957" x14ac:dyDescent="0.25"/>
    <row r="48958" x14ac:dyDescent="0.25"/>
    <row r="48959" x14ac:dyDescent="0.25"/>
    <row r="48960" x14ac:dyDescent="0.25"/>
    <row r="48961" x14ac:dyDescent="0.25"/>
    <row r="48962" x14ac:dyDescent="0.25"/>
    <row r="48963" x14ac:dyDescent="0.25"/>
    <row r="48964" x14ac:dyDescent="0.25"/>
    <row r="48965" x14ac:dyDescent="0.25"/>
    <row r="48966" x14ac:dyDescent="0.25"/>
    <row r="48967" x14ac:dyDescent="0.25"/>
    <row r="48968" x14ac:dyDescent="0.25"/>
    <row r="48969" x14ac:dyDescent="0.25"/>
    <row r="48970" x14ac:dyDescent="0.25"/>
    <row r="48971" x14ac:dyDescent="0.25"/>
    <row r="48972" x14ac:dyDescent="0.25"/>
    <row r="48973" x14ac:dyDescent="0.25"/>
    <row r="48974" x14ac:dyDescent="0.25"/>
    <row r="48975" x14ac:dyDescent="0.25"/>
    <row r="48976" x14ac:dyDescent="0.25"/>
    <row r="48977" x14ac:dyDescent="0.25"/>
    <row r="48978" x14ac:dyDescent="0.25"/>
    <row r="48979" x14ac:dyDescent="0.25"/>
    <row r="48980" x14ac:dyDescent="0.25"/>
    <row r="48981" x14ac:dyDescent="0.25"/>
    <row r="48982" x14ac:dyDescent="0.25"/>
    <row r="48983" x14ac:dyDescent="0.25"/>
    <row r="48984" x14ac:dyDescent="0.25"/>
    <row r="48985" x14ac:dyDescent="0.25"/>
    <row r="48986" x14ac:dyDescent="0.25"/>
    <row r="48987" x14ac:dyDescent="0.25"/>
    <row r="48988" x14ac:dyDescent="0.25"/>
    <row r="48989" x14ac:dyDescent="0.25"/>
    <row r="48990" x14ac:dyDescent="0.25"/>
    <row r="48991" x14ac:dyDescent="0.25"/>
    <row r="48992" x14ac:dyDescent="0.25"/>
    <row r="48993" x14ac:dyDescent="0.25"/>
    <row r="48994" x14ac:dyDescent="0.25"/>
    <row r="48995" x14ac:dyDescent="0.25"/>
    <row r="48996" x14ac:dyDescent="0.25"/>
    <row r="48997" x14ac:dyDescent="0.25"/>
    <row r="48998" x14ac:dyDescent="0.25"/>
    <row r="48999" x14ac:dyDescent="0.25"/>
    <row r="49000" x14ac:dyDescent="0.25"/>
    <row r="49001" x14ac:dyDescent="0.25"/>
    <row r="49002" x14ac:dyDescent="0.25"/>
    <row r="49003" x14ac:dyDescent="0.25"/>
    <row r="49004" x14ac:dyDescent="0.25"/>
    <row r="49005" x14ac:dyDescent="0.25"/>
    <row r="49006" x14ac:dyDescent="0.25"/>
    <row r="49007" x14ac:dyDescent="0.25"/>
    <row r="49008" x14ac:dyDescent="0.25"/>
    <row r="49009" x14ac:dyDescent="0.25"/>
    <row r="49010" x14ac:dyDescent="0.25"/>
    <row r="49011" x14ac:dyDescent="0.25"/>
    <row r="49012" x14ac:dyDescent="0.25"/>
    <row r="49013" x14ac:dyDescent="0.25"/>
    <row r="49014" x14ac:dyDescent="0.25"/>
    <row r="49015" x14ac:dyDescent="0.25"/>
    <row r="49016" x14ac:dyDescent="0.25"/>
    <row r="49017" x14ac:dyDescent="0.25"/>
    <row r="49018" x14ac:dyDescent="0.25"/>
    <row r="49019" x14ac:dyDescent="0.25"/>
    <row r="49020" x14ac:dyDescent="0.25"/>
    <row r="49021" x14ac:dyDescent="0.25"/>
    <row r="49022" x14ac:dyDescent="0.25"/>
    <row r="49023" x14ac:dyDescent="0.25"/>
    <row r="49024" x14ac:dyDescent="0.25"/>
    <row r="49025" x14ac:dyDescent="0.25"/>
    <row r="49026" x14ac:dyDescent="0.25"/>
    <row r="49027" x14ac:dyDescent="0.25"/>
    <row r="49028" x14ac:dyDescent="0.25"/>
    <row r="49029" x14ac:dyDescent="0.25"/>
    <row r="49030" x14ac:dyDescent="0.25"/>
    <row r="49031" x14ac:dyDescent="0.25"/>
    <row r="49032" x14ac:dyDescent="0.25"/>
    <row r="49033" x14ac:dyDescent="0.25"/>
    <row r="49034" x14ac:dyDescent="0.25"/>
    <row r="49035" x14ac:dyDescent="0.25"/>
    <row r="49036" x14ac:dyDescent="0.25"/>
    <row r="49037" x14ac:dyDescent="0.25"/>
    <row r="49038" x14ac:dyDescent="0.25"/>
    <row r="49039" x14ac:dyDescent="0.25"/>
    <row r="49040" x14ac:dyDescent="0.25"/>
    <row r="49041" x14ac:dyDescent="0.25"/>
    <row r="49042" x14ac:dyDescent="0.25"/>
    <row r="49043" x14ac:dyDescent="0.25"/>
    <row r="49044" x14ac:dyDescent="0.25"/>
    <row r="49045" x14ac:dyDescent="0.25"/>
    <row r="49046" x14ac:dyDescent="0.25"/>
    <row r="49047" x14ac:dyDescent="0.25"/>
    <row r="49048" x14ac:dyDescent="0.25"/>
    <row r="49049" x14ac:dyDescent="0.25"/>
    <row r="49050" x14ac:dyDescent="0.25"/>
    <row r="49051" x14ac:dyDescent="0.25"/>
    <row r="49052" x14ac:dyDescent="0.25"/>
    <row r="49053" x14ac:dyDescent="0.25"/>
    <row r="49054" x14ac:dyDescent="0.25"/>
    <row r="49055" x14ac:dyDescent="0.25"/>
    <row r="49056" x14ac:dyDescent="0.25"/>
    <row r="49057" x14ac:dyDescent="0.25"/>
    <row r="49058" x14ac:dyDescent="0.25"/>
    <row r="49059" x14ac:dyDescent="0.25"/>
    <row r="49060" x14ac:dyDescent="0.25"/>
    <row r="49061" x14ac:dyDescent="0.25"/>
    <row r="49062" x14ac:dyDescent="0.25"/>
    <row r="49063" x14ac:dyDescent="0.25"/>
    <row r="49064" x14ac:dyDescent="0.25"/>
    <row r="49065" x14ac:dyDescent="0.25"/>
    <row r="49066" x14ac:dyDescent="0.25"/>
    <row r="49067" x14ac:dyDescent="0.25"/>
    <row r="49068" x14ac:dyDescent="0.25"/>
    <row r="49069" x14ac:dyDescent="0.25"/>
    <row r="49070" x14ac:dyDescent="0.25"/>
    <row r="49071" x14ac:dyDescent="0.25"/>
    <row r="49072" x14ac:dyDescent="0.25"/>
    <row r="49073" x14ac:dyDescent="0.25"/>
    <row r="49074" x14ac:dyDescent="0.25"/>
    <row r="49075" x14ac:dyDescent="0.25"/>
    <row r="49076" x14ac:dyDescent="0.25"/>
    <row r="49077" x14ac:dyDescent="0.25"/>
    <row r="49078" x14ac:dyDescent="0.25"/>
    <row r="49079" x14ac:dyDescent="0.25"/>
    <row r="49080" x14ac:dyDescent="0.25"/>
    <row r="49081" x14ac:dyDescent="0.25"/>
    <row r="49082" x14ac:dyDescent="0.25"/>
    <row r="49083" x14ac:dyDescent="0.25"/>
    <row r="49084" x14ac:dyDescent="0.25"/>
    <row r="49085" x14ac:dyDescent="0.25"/>
    <row r="49086" x14ac:dyDescent="0.25"/>
    <row r="49087" x14ac:dyDescent="0.25"/>
    <row r="49088" x14ac:dyDescent="0.25"/>
    <row r="49089" x14ac:dyDescent="0.25"/>
    <row r="49090" x14ac:dyDescent="0.25"/>
    <row r="49091" x14ac:dyDescent="0.25"/>
    <row r="49092" x14ac:dyDescent="0.25"/>
    <row r="49093" x14ac:dyDescent="0.25"/>
    <row r="49094" x14ac:dyDescent="0.25"/>
    <row r="49095" x14ac:dyDescent="0.25"/>
    <row r="49096" x14ac:dyDescent="0.25"/>
    <row r="49097" x14ac:dyDescent="0.25"/>
    <row r="49098" x14ac:dyDescent="0.25"/>
    <row r="49099" x14ac:dyDescent="0.25"/>
    <row r="49100" x14ac:dyDescent="0.25"/>
    <row r="49101" x14ac:dyDescent="0.25"/>
    <row r="49102" x14ac:dyDescent="0.25"/>
    <row r="49103" x14ac:dyDescent="0.25"/>
    <row r="49104" x14ac:dyDescent="0.25"/>
    <row r="49105" x14ac:dyDescent="0.25"/>
    <row r="49106" x14ac:dyDescent="0.25"/>
    <row r="49107" x14ac:dyDescent="0.25"/>
    <row r="49108" x14ac:dyDescent="0.25"/>
    <row r="49109" x14ac:dyDescent="0.25"/>
    <row r="49110" x14ac:dyDescent="0.25"/>
    <row r="49111" x14ac:dyDescent="0.25"/>
    <row r="49112" x14ac:dyDescent="0.25"/>
    <row r="49113" x14ac:dyDescent="0.25"/>
    <row r="49114" x14ac:dyDescent="0.25"/>
    <row r="49115" x14ac:dyDescent="0.25"/>
    <row r="49116" x14ac:dyDescent="0.25"/>
    <row r="49117" x14ac:dyDescent="0.25"/>
    <row r="49118" x14ac:dyDescent="0.25"/>
    <row r="49119" x14ac:dyDescent="0.25"/>
    <row r="49120" x14ac:dyDescent="0.25"/>
    <row r="49121" x14ac:dyDescent="0.25"/>
    <row r="49122" x14ac:dyDescent="0.25"/>
    <row r="49123" x14ac:dyDescent="0.25"/>
    <row r="49124" x14ac:dyDescent="0.25"/>
    <row r="49125" x14ac:dyDescent="0.25"/>
    <row r="49126" x14ac:dyDescent="0.25"/>
    <row r="49127" x14ac:dyDescent="0.25"/>
    <row r="49128" x14ac:dyDescent="0.25"/>
    <row r="49129" x14ac:dyDescent="0.25"/>
    <row r="49130" x14ac:dyDescent="0.25"/>
    <row r="49131" x14ac:dyDescent="0.25"/>
    <row r="49132" x14ac:dyDescent="0.25"/>
    <row r="49133" x14ac:dyDescent="0.25"/>
    <row r="49134" x14ac:dyDescent="0.25"/>
    <row r="49135" x14ac:dyDescent="0.25"/>
    <row r="49136" x14ac:dyDescent="0.25"/>
    <row r="49137" x14ac:dyDescent="0.25"/>
    <row r="49138" x14ac:dyDescent="0.25"/>
    <row r="49139" x14ac:dyDescent="0.25"/>
    <row r="49140" x14ac:dyDescent="0.25"/>
    <row r="49141" x14ac:dyDescent="0.25"/>
    <row r="49142" x14ac:dyDescent="0.25"/>
    <row r="49143" x14ac:dyDescent="0.25"/>
    <row r="49144" x14ac:dyDescent="0.25"/>
    <row r="49145" x14ac:dyDescent="0.25"/>
    <row r="49146" x14ac:dyDescent="0.25"/>
    <row r="49147" x14ac:dyDescent="0.25"/>
    <row r="49148" x14ac:dyDescent="0.25"/>
    <row r="49149" x14ac:dyDescent="0.25"/>
    <row r="49150" x14ac:dyDescent="0.25"/>
    <row r="49151" x14ac:dyDescent="0.25"/>
    <row r="49152" x14ac:dyDescent="0.25"/>
    <row r="49153" x14ac:dyDescent="0.25"/>
    <row r="49154" x14ac:dyDescent="0.25"/>
    <row r="49155" x14ac:dyDescent="0.25"/>
    <row r="49156" x14ac:dyDescent="0.25"/>
    <row r="49157" x14ac:dyDescent="0.25"/>
    <row r="49158" x14ac:dyDescent="0.25"/>
    <row r="49159" x14ac:dyDescent="0.25"/>
    <row r="49160" x14ac:dyDescent="0.25"/>
    <row r="49161" x14ac:dyDescent="0.25"/>
    <row r="49162" x14ac:dyDescent="0.25"/>
    <row r="49163" x14ac:dyDescent="0.25"/>
    <row r="49164" x14ac:dyDescent="0.25"/>
    <row r="49165" x14ac:dyDescent="0.25"/>
    <row r="49166" x14ac:dyDescent="0.25"/>
    <row r="49167" x14ac:dyDescent="0.25"/>
    <row r="49168" x14ac:dyDescent="0.25"/>
    <row r="49169" x14ac:dyDescent="0.25"/>
    <row r="49170" x14ac:dyDescent="0.25"/>
    <row r="49171" x14ac:dyDescent="0.25"/>
    <row r="49172" x14ac:dyDescent="0.25"/>
    <row r="49173" x14ac:dyDescent="0.25"/>
    <row r="49174" x14ac:dyDescent="0.25"/>
    <row r="49175" x14ac:dyDescent="0.25"/>
    <row r="49176" x14ac:dyDescent="0.25"/>
    <row r="49177" x14ac:dyDescent="0.25"/>
    <row r="49178" x14ac:dyDescent="0.25"/>
    <row r="49179" x14ac:dyDescent="0.25"/>
    <row r="49180" x14ac:dyDescent="0.25"/>
    <row r="49181" x14ac:dyDescent="0.25"/>
    <row r="49182" x14ac:dyDescent="0.25"/>
    <row r="49183" x14ac:dyDescent="0.25"/>
    <row r="49184" x14ac:dyDescent="0.25"/>
    <row r="49185" x14ac:dyDescent="0.25"/>
    <row r="49186" x14ac:dyDescent="0.25"/>
    <row r="49187" x14ac:dyDescent="0.25"/>
    <row r="49188" x14ac:dyDescent="0.25"/>
    <row r="49189" x14ac:dyDescent="0.25"/>
    <row r="49190" x14ac:dyDescent="0.25"/>
    <row r="49191" x14ac:dyDescent="0.25"/>
    <row r="49192" x14ac:dyDescent="0.25"/>
    <row r="49193" x14ac:dyDescent="0.25"/>
    <row r="49194" x14ac:dyDescent="0.25"/>
    <row r="49195" x14ac:dyDescent="0.25"/>
    <row r="49196" x14ac:dyDescent="0.25"/>
    <row r="49197" x14ac:dyDescent="0.25"/>
    <row r="49198" x14ac:dyDescent="0.25"/>
    <row r="49199" x14ac:dyDescent="0.25"/>
    <row r="49200" x14ac:dyDescent="0.25"/>
    <row r="49201" x14ac:dyDescent="0.25"/>
    <row r="49202" x14ac:dyDescent="0.25"/>
    <row r="49203" x14ac:dyDescent="0.25"/>
    <row r="49204" x14ac:dyDescent="0.25"/>
    <row r="49205" x14ac:dyDescent="0.25"/>
    <row r="49206" x14ac:dyDescent="0.25"/>
    <row r="49207" x14ac:dyDescent="0.25"/>
    <row r="49208" x14ac:dyDescent="0.25"/>
    <row r="49209" x14ac:dyDescent="0.25"/>
    <row r="49210" x14ac:dyDescent="0.25"/>
    <row r="49211" x14ac:dyDescent="0.25"/>
    <row r="49212" x14ac:dyDescent="0.25"/>
    <row r="49213" x14ac:dyDescent="0.25"/>
    <row r="49214" x14ac:dyDescent="0.25"/>
    <row r="49215" x14ac:dyDescent="0.25"/>
    <row r="49216" x14ac:dyDescent="0.25"/>
    <row r="49217" x14ac:dyDescent="0.25"/>
    <row r="49218" x14ac:dyDescent="0.25"/>
    <row r="49219" x14ac:dyDescent="0.25"/>
    <row r="49220" x14ac:dyDescent="0.25"/>
    <row r="49221" x14ac:dyDescent="0.25"/>
    <row r="49222" x14ac:dyDescent="0.25"/>
    <row r="49223" x14ac:dyDescent="0.25"/>
    <row r="49224" x14ac:dyDescent="0.25"/>
    <row r="49225" x14ac:dyDescent="0.25"/>
    <row r="49226" x14ac:dyDescent="0.25"/>
    <row r="49227" x14ac:dyDescent="0.25"/>
    <row r="49228" x14ac:dyDescent="0.25"/>
    <row r="49229" x14ac:dyDescent="0.25"/>
    <row r="49230" x14ac:dyDescent="0.25"/>
    <row r="49231" x14ac:dyDescent="0.25"/>
    <row r="49232" x14ac:dyDescent="0.25"/>
    <row r="49233" x14ac:dyDescent="0.25"/>
    <row r="49234" x14ac:dyDescent="0.25"/>
    <row r="49235" x14ac:dyDescent="0.25"/>
    <row r="49236" x14ac:dyDescent="0.25"/>
    <row r="49237" x14ac:dyDescent="0.25"/>
    <row r="49238" x14ac:dyDescent="0.25"/>
    <row r="49239" x14ac:dyDescent="0.25"/>
    <row r="49240" x14ac:dyDescent="0.25"/>
    <row r="49241" x14ac:dyDescent="0.25"/>
    <row r="49242" x14ac:dyDescent="0.25"/>
    <row r="49243" x14ac:dyDescent="0.25"/>
    <row r="49244" x14ac:dyDescent="0.25"/>
    <row r="49245" x14ac:dyDescent="0.25"/>
    <row r="49246" x14ac:dyDescent="0.25"/>
    <row r="49247" x14ac:dyDescent="0.25"/>
    <row r="49248" x14ac:dyDescent="0.25"/>
    <row r="49249" x14ac:dyDescent="0.25"/>
    <row r="49250" x14ac:dyDescent="0.25"/>
    <row r="49251" x14ac:dyDescent="0.25"/>
    <row r="49252" x14ac:dyDescent="0.25"/>
    <row r="49253" x14ac:dyDescent="0.25"/>
    <row r="49254" x14ac:dyDescent="0.25"/>
    <row r="49255" x14ac:dyDescent="0.25"/>
    <row r="49256" x14ac:dyDescent="0.25"/>
    <row r="49257" x14ac:dyDescent="0.25"/>
    <row r="49258" x14ac:dyDescent="0.25"/>
    <row r="49259" x14ac:dyDescent="0.25"/>
    <row r="49260" x14ac:dyDescent="0.25"/>
    <row r="49261" x14ac:dyDescent="0.25"/>
    <row r="49262" x14ac:dyDescent="0.25"/>
    <row r="49263" x14ac:dyDescent="0.25"/>
    <row r="49264" x14ac:dyDescent="0.25"/>
    <row r="49265" x14ac:dyDescent="0.25"/>
    <row r="49266" x14ac:dyDescent="0.25"/>
    <row r="49267" x14ac:dyDescent="0.25"/>
    <row r="49268" x14ac:dyDescent="0.25"/>
    <row r="49269" x14ac:dyDescent="0.25"/>
    <row r="49270" x14ac:dyDescent="0.25"/>
    <row r="49271" x14ac:dyDescent="0.25"/>
    <row r="49272" x14ac:dyDescent="0.25"/>
    <row r="49273" x14ac:dyDescent="0.25"/>
    <row r="49274" x14ac:dyDescent="0.25"/>
    <row r="49275" x14ac:dyDescent="0.25"/>
    <row r="49276" x14ac:dyDescent="0.25"/>
    <row r="49277" x14ac:dyDescent="0.25"/>
    <row r="49278" x14ac:dyDescent="0.25"/>
    <row r="49279" x14ac:dyDescent="0.25"/>
    <row r="49280" x14ac:dyDescent="0.25"/>
    <row r="49281" x14ac:dyDescent="0.25"/>
    <row r="49282" x14ac:dyDescent="0.25"/>
    <row r="49283" x14ac:dyDescent="0.25"/>
    <row r="49284" x14ac:dyDescent="0.25"/>
    <row r="49285" x14ac:dyDescent="0.25"/>
    <row r="49286" x14ac:dyDescent="0.25"/>
    <row r="49287" x14ac:dyDescent="0.25"/>
    <row r="49288" x14ac:dyDescent="0.25"/>
    <row r="49289" x14ac:dyDescent="0.25"/>
    <row r="49290" x14ac:dyDescent="0.25"/>
    <row r="49291" x14ac:dyDescent="0.25"/>
    <row r="49292" x14ac:dyDescent="0.25"/>
    <row r="49293" x14ac:dyDescent="0.25"/>
    <row r="49294" x14ac:dyDescent="0.25"/>
    <row r="49295" x14ac:dyDescent="0.25"/>
    <row r="49296" x14ac:dyDescent="0.25"/>
    <row r="49297" x14ac:dyDescent="0.25"/>
    <row r="49298" x14ac:dyDescent="0.25"/>
    <row r="49299" x14ac:dyDescent="0.25"/>
    <row r="49300" x14ac:dyDescent="0.25"/>
    <row r="49301" x14ac:dyDescent="0.25"/>
    <row r="49302" x14ac:dyDescent="0.25"/>
    <row r="49303" x14ac:dyDescent="0.25"/>
    <row r="49304" x14ac:dyDescent="0.25"/>
    <row r="49305" x14ac:dyDescent="0.25"/>
    <row r="49306" x14ac:dyDescent="0.25"/>
    <row r="49307" x14ac:dyDescent="0.25"/>
    <row r="49308" x14ac:dyDescent="0.25"/>
    <row r="49309" x14ac:dyDescent="0.25"/>
    <row r="49310" x14ac:dyDescent="0.25"/>
    <row r="49311" x14ac:dyDescent="0.25"/>
    <row r="49312" x14ac:dyDescent="0.25"/>
    <row r="49313" x14ac:dyDescent="0.25"/>
    <row r="49314" x14ac:dyDescent="0.25"/>
    <row r="49315" x14ac:dyDescent="0.25"/>
    <row r="49316" x14ac:dyDescent="0.25"/>
    <row r="49317" x14ac:dyDescent="0.25"/>
    <row r="49318" x14ac:dyDescent="0.25"/>
    <row r="49319" x14ac:dyDescent="0.25"/>
    <row r="49320" x14ac:dyDescent="0.25"/>
    <row r="49321" x14ac:dyDescent="0.25"/>
    <row r="49322" x14ac:dyDescent="0.25"/>
    <row r="49323" x14ac:dyDescent="0.25"/>
    <row r="49324" x14ac:dyDescent="0.25"/>
    <row r="49325" x14ac:dyDescent="0.25"/>
    <row r="49326" x14ac:dyDescent="0.25"/>
    <row r="49327" x14ac:dyDescent="0.25"/>
    <row r="49328" x14ac:dyDescent="0.25"/>
    <row r="49329" x14ac:dyDescent="0.25"/>
    <row r="49330" x14ac:dyDescent="0.25"/>
    <row r="49331" x14ac:dyDescent="0.25"/>
    <row r="49332" x14ac:dyDescent="0.25"/>
    <row r="49333" x14ac:dyDescent="0.25"/>
    <row r="49334" x14ac:dyDescent="0.25"/>
    <row r="49335" x14ac:dyDescent="0.25"/>
    <row r="49336" x14ac:dyDescent="0.25"/>
    <row r="49337" x14ac:dyDescent="0.25"/>
    <row r="49338" x14ac:dyDescent="0.25"/>
    <row r="49339" x14ac:dyDescent="0.25"/>
    <row r="49340" x14ac:dyDescent="0.25"/>
    <row r="49341" x14ac:dyDescent="0.25"/>
    <row r="49342" x14ac:dyDescent="0.25"/>
    <row r="49343" x14ac:dyDescent="0.25"/>
    <row r="49344" x14ac:dyDescent="0.25"/>
    <row r="49345" x14ac:dyDescent="0.25"/>
    <row r="49346" x14ac:dyDescent="0.25"/>
    <row r="49347" x14ac:dyDescent="0.25"/>
    <row r="49348" x14ac:dyDescent="0.25"/>
    <row r="49349" x14ac:dyDescent="0.25"/>
    <row r="49350" x14ac:dyDescent="0.25"/>
    <row r="49351" x14ac:dyDescent="0.25"/>
    <row r="49352" x14ac:dyDescent="0.25"/>
    <row r="49353" x14ac:dyDescent="0.25"/>
    <row r="49354" x14ac:dyDescent="0.25"/>
    <row r="49355" x14ac:dyDescent="0.25"/>
    <row r="49356" x14ac:dyDescent="0.25"/>
    <row r="49357" x14ac:dyDescent="0.25"/>
    <row r="49358" x14ac:dyDescent="0.25"/>
    <row r="49359" x14ac:dyDescent="0.25"/>
    <row r="49360" x14ac:dyDescent="0.25"/>
    <row r="49361" x14ac:dyDescent="0.25"/>
    <row r="49362" x14ac:dyDescent="0.25"/>
    <row r="49363" x14ac:dyDescent="0.25"/>
    <row r="49364" x14ac:dyDescent="0.25"/>
    <row r="49365" x14ac:dyDescent="0.25"/>
    <row r="49366" x14ac:dyDescent="0.25"/>
    <row r="49367" x14ac:dyDescent="0.25"/>
    <row r="49368" x14ac:dyDescent="0.25"/>
    <row r="49369" x14ac:dyDescent="0.25"/>
    <row r="49370" x14ac:dyDescent="0.25"/>
    <row r="49371" x14ac:dyDescent="0.25"/>
    <row r="49372" x14ac:dyDescent="0.25"/>
    <row r="49373" x14ac:dyDescent="0.25"/>
    <row r="49374" x14ac:dyDescent="0.25"/>
    <row r="49375" x14ac:dyDescent="0.25"/>
    <row r="49376" x14ac:dyDescent="0.25"/>
    <row r="49377" x14ac:dyDescent="0.25"/>
    <row r="49378" x14ac:dyDescent="0.25"/>
    <row r="49379" x14ac:dyDescent="0.25"/>
    <row r="49380" x14ac:dyDescent="0.25"/>
    <row r="49381" x14ac:dyDescent="0.25"/>
    <row r="49382" x14ac:dyDescent="0.25"/>
    <row r="49383" x14ac:dyDescent="0.25"/>
    <row r="49384" x14ac:dyDescent="0.25"/>
    <row r="49385" x14ac:dyDescent="0.25"/>
    <row r="49386" x14ac:dyDescent="0.25"/>
    <row r="49387" x14ac:dyDescent="0.25"/>
    <row r="49388" x14ac:dyDescent="0.25"/>
    <row r="49389" x14ac:dyDescent="0.25"/>
    <row r="49390" x14ac:dyDescent="0.25"/>
    <row r="49391" x14ac:dyDescent="0.25"/>
    <row r="49392" x14ac:dyDescent="0.25"/>
    <row r="49393" x14ac:dyDescent="0.25"/>
    <row r="49394" x14ac:dyDescent="0.25"/>
    <row r="49395" x14ac:dyDescent="0.25"/>
    <row r="49396" x14ac:dyDescent="0.25"/>
    <row r="49397" x14ac:dyDescent="0.25"/>
    <row r="49398" x14ac:dyDescent="0.25"/>
    <row r="49399" x14ac:dyDescent="0.25"/>
    <row r="49400" x14ac:dyDescent="0.25"/>
    <row r="49401" x14ac:dyDescent="0.25"/>
    <row r="49402" x14ac:dyDescent="0.25"/>
    <row r="49403" x14ac:dyDescent="0.25"/>
    <row r="49404" x14ac:dyDescent="0.25"/>
    <row r="49405" x14ac:dyDescent="0.25"/>
    <row r="49406" x14ac:dyDescent="0.25"/>
    <row r="49407" x14ac:dyDescent="0.25"/>
    <row r="49408" x14ac:dyDescent="0.25"/>
    <row r="49409" x14ac:dyDescent="0.25"/>
    <row r="49410" x14ac:dyDescent="0.25"/>
    <row r="49411" x14ac:dyDescent="0.25"/>
    <row r="49412" x14ac:dyDescent="0.25"/>
    <row r="49413" x14ac:dyDescent="0.25"/>
    <row r="49414" x14ac:dyDescent="0.25"/>
    <row r="49415" x14ac:dyDescent="0.25"/>
    <row r="49416" x14ac:dyDescent="0.25"/>
    <row r="49417" x14ac:dyDescent="0.25"/>
    <row r="49418" x14ac:dyDescent="0.25"/>
    <row r="49419" x14ac:dyDescent="0.25"/>
    <row r="49420" x14ac:dyDescent="0.25"/>
    <row r="49421" x14ac:dyDescent="0.25"/>
    <row r="49422" x14ac:dyDescent="0.25"/>
    <row r="49423" x14ac:dyDescent="0.25"/>
    <row r="49424" x14ac:dyDescent="0.25"/>
    <row r="49425" x14ac:dyDescent="0.25"/>
    <row r="49426" x14ac:dyDescent="0.25"/>
    <row r="49427" x14ac:dyDescent="0.25"/>
    <row r="49428" x14ac:dyDescent="0.25"/>
    <row r="49429" x14ac:dyDescent="0.25"/>
    <row r="49430" x14ac:dyDescent="0.25"/>
    <row r="49431" x14ac:dyDescent="0.25"/>
    <row r="49432" x14ac:dyDescent="0.25"/>
    <row r="49433" x14ac:dyDescent="0.25"/>
    <row r="49434" x14ac:dyDescent="0.25"/>
    <row r="49435" x14ac:dyDescent="0.25"/>
    <row r="49436" x14ac:dyDescent="0.25"/>
    <row r="49437" x14ac:dyDescent="0.25"/>
    <row r="49438" x14ac:dyDescent="0.25"/>
    <row r="49439" x14ac:dyDescent="0.25"/>
    <row r="49440" x14ac:dyDescent="0.25"/>
    <row r="49441" x14ac:dyDescent="0.25"/>
    <row r="49442" x14ac:dyDescent="0.25"/>
    <row r="49443" x14ac:dyDescent="0.25"/>
    <row r="49444" x14ac:dyDescent="0.25"/>
    <row r="49445" x14ac:dyDescent="0.25"/>
    <row r="49446" x14ac:dyDescent="0.25"/>
    <row r="49447" x14ac:dyDescent="0.25"/>
    <row r="49448" x14ac:dyDescent="0.25"/>
    <row r="49449" x14ac:dyDescent="0.25"/>
    <row r="49450" x14ac:dyDescent="0.25"/>
    <row r="49451" x14ac:dyDescent="0.25"/>
    <row r="49452" x14ac:dyDescent="0.25"/>
    <row r="49453" x14ac:dyDescent="0.25"/>
    <row r="49454" x14ac:dyDescent="0.25"/>
    <row r="49455" x14ac:dyDescent="0.25"/>
    <row r="49456" x14ac:dyDescent="0.25"/>
    <row r="49457" x14ac:dyDescent="0.25"/>
    <row r="49458" x14ac:dyDescent="0.25"/>
    <row r="49459" x14ac:dyDescent="0.25"/>
    <row r="49460" x14ac:dyDescent="0.25"/>
    <row r="49461" x14ac:dyDescent="0.25"/>
    <row r="49462" x14ac:dyDescent="0.25"/>
    <row r="49463" x14ac:dyDescent="0.25"/>
    <row r="49464" x14ac:dyDescent="0.25"/>
    <row r="49465" x14ac:dyDescent="0.25"/>
    <row r="49466" x14ac:dyDescent="0.25"/>
    <row r="49467" x14ac:dyDescent="0.25"/>
    <row r="49468" x14ac:dyDescent="0.25"/>
    <row r="49469" x14ac:dyDescent="0.25"/>
    <row r="49470" x14ac:dyDescent="0.25"/>
    <row r="49471" x14ac:dyDescent="0.25"/>
    <row r="49472" x14ac:dyDescent="0.25"/>
    <row r="49473" x14ac:dyDescent="0.25"/>
    <row r="49474" x14ac:dyDescent="0.25"/>
    <row r="49475" x14ac:dyDescent="0.25"/>
    <row r="49476" x14ac:dyDescent="0.25"/>
    <row r="49477" x14ac:dyDescent="0.25"/>
    <row r="49478" x14ac:dyDescent="0.25"/>
    <row r="49479" x14ac:dyDescent="0.25"/>
    <row r="49480" x14ac:dyDescent="0.25"/>
    <row r="49481" x14ac:dyDescent="0.25"/>
    <row r="49482" x14ac:dyDescent="0.25"/>
    <row r="49483" x14ac:dyDescent="0.25"/>
    <row r="49484" x14ac:dyDescent="0.25"/>
    <row r="49485" x14ac:dyDescent="0.25"/>
    <row r="49486" x14ac:dyDescent="0.25"/>
    <row r="49487" x14ac:dyDescent="0.25"/>
    <row r="49488" x14ac:dyDescent="0.25"/>
    <row r="49489" x14ac:dyDescent="0.25"/>
    <row r="49490" x14ac:dyDescent="0.25"/>
    <row r="49491" x14ac:dyDescent="0.25"/>
    <row r="49492" x14ac:dyDescent="0.25"/>
    <row r="49493" x14ac:dyDescent="0.25"/>
    <row r="49494" x14ac:dyDescent="0.25"/>
    <row r="49495" x14ac:dyDescent="0.25"/>
    <row r="49496" x14ac:dyDescent="0.25"/>
    <row r="49497" x14ac:dyDescent="0.25"/>
    <row r="49498" x14ac:dyDescent="0.25"/>
    <row r="49499" x14ac:dyDescent="0.25"/>
    <row r="49500" x14ac:dyDescent="0.25"/>
    <row r="49501" x14ac:dyDescent="0.25"/>
    <row r="49502" x14ac:dyDescent="0.25"/>
    <row r="49503" x14ac:dyDescent="0.25"/>
    <row r="49504" x14ac:dyDescent="0.25"/>
    <row r="49505" x14ac:dyDescent="0.25"/>
    <row r="49506" x14ac:dyDescent="0.25"/>
    <row r="49507" x14ac:dyDescent="0.25"/>
    <row r="49508" x14ac:dyDescent="0.25"/>
    <row r="49509" x14ac:dyDescent="0.25"/>
    <row r="49510" x14ac:dyDescent="0.25"/>
    <row r="49511" x14ac:dyDescent="0.25"/>
    <row r="49512" x14ac:dyDescent="0.25"/>
    <row r="49513" x14ac:dyDescent="0.25"/>
    <row r="49514" x14ac:dyDescent="0.25"/>
    <row r="49515" x14ac:dyDescent="0.25"/>
    <row r="49516" x14ac:dyDescent="0.25"/>
    <row r="49517" x14ac:dyDescent="0.25"/>
    <row r="49518" x14ac:dyDescent="0.25"/>
    <row r="49519" x14ac:dyDescent="0.25"/>
    <row r="49520" x14ac:dyDescent="0.25"/>
    <row r="49521" x14ac:dyDescent="0.25"/>
    <row r="49522" x14ac:dyDescent="0.25"/>
    <row r="49523" x14ac:dyDescent="0.25"/>
    <row r="49524" x14ac:dyDescent="0.25"/>
    <row r="49525" x14ac:dyDescent="0.25"/>
    <row r="49526" x14ac:dyDescent="0.25"/>
    <row r="49527" x14ac:dyDescent="0.25"/>
    <row r="49528" x14ac:dyDescent="0.25"/>
    <row r="49529" x14ac:dyDescent="0.25"/>
    <row r="49530" x14ac:dyDescent="0.25"/>
    <row r="49531" x14ac:dyDescent="0.25"/>
    <row r="49532" x14ac:dyDescent="0.25"/>
    <row r="49533" x14ac:dyDescent="0.25"/>
    <row r="49534" x14ac:dyDescent="0.25"/>
    <row r="49535" x14ac:dyDescent="0.25"/>
    <row r="49536" x14ac:dyDescent="0.25"/>
    <row r="49537" x14ac:dyDescent="0.25"/>
    <row r="49538" x14ac:dyDescent="0.25"/>
    <row r="49539" x14ac:dyDescent="0.25"/>
    <row r="49540" x14ac:dyDescent="0.25"/>
    <row r="49541" x14ac:dyDescent="0.25"/>
    <row r="49542" x14ac:dyDescent="0.25"/>
    <row r="49543" x14ac:dyDescent="0.25"/>
    <row r="49544" x14ac:dyDescent="0.25"/>
    <row r="49545" x14ac:dyDescent="0.25"/>
    <row r="49546" x14ac:dyDescent="0.25"/>
    <row r="49547" x14ac:dyDescent="0.25"/>
    <row r="49548" x14ac:dyDescent="0.25"/>
    <row r="49549" x14ac:dyDescent="0.25"/>
    <row r="49550" x14ac:dyDescent="0.25"/>
    <row r="49551" x14ac:dyDescent="0.25"/>
    <row r="49552" x14ac:dyDescent="0.25"/>
    <row r="49553" x14ac:dyDescent="0.25"/>
    <row r="49554" x14ac:dyDescent="0.25"/>
    <row r="49555" x14ac:dyDescent="0.25"/>
    <row r="49556" x14ac:dyDescent="0.25"/>
    <row r="49557" x14ac:dyDescent="0.25"/>
    <row r="49558" x14ac:dyDescent="0.25"/>
    <row r="49559" x14ac:dyDescent="0.25"/>
    <row r="49560" x14ac:dyDescent="0.25"/>
    <row r="49561" x14ac:dyDescent="0.25"/>
    <row r="49562" x14ac:dyDescent="0.25"/>
    <row r="49563" x14ac:dyDescent="0.25"/>
    <row r="49564" x14ac:dyDescent="0.25"/>
    <row r="49565" x14ac:dyDescent="0.25"/>
    <row r="49566" x14ac:dyDescent="0.25"/>
    <row r="49567" x14ac:dyDescent="0.25"/>
    <row r="49568" x14ac:dyDescent="0.25"/>
    <row r="49569" x14ac:dyDescent="0.25"/>
    <row r="49570" x14ac:dyDescent="0.25"/>
    <row r="49571" x14ac:dyDescent="0.25"/>
    <row r="49572" x14ac:dyDescent="0.25"/>
    <row r="49573" x14ac:dyDescent="0.25"/>
    <row r="49574" x14ac:dyDescent="0.25"/>
    <row r="49575" x14ac:dyDescent="0.25"/>
    <row r="49576" x14ac:dyDescent="0.25"/>
    <row r="49577" x14ac:dyDescent="0.25"/>
    <row r="49578" x14ac:dyDescent="0.25"/>
    <row r="49579" x14ac:dyDescent="0.25"/>
    <row r="49580" x14ac:dyDescent="0.25"/>
    <row r="49581" x14ac:dyDescent="0.25"/>
    <row r="49582" x14ac:dyDescent="0.25"/>
    <row r="49583" x14ac:dyDescent="0.25"/>
    <row r="49584" x14ac:dyDescent="0.25"/>
    <row r="49585" x14ac:dyDescent="0.25"/>
    <row r="49586" x14ac:dyDescent="0.25"/>
    <row r="49587" x14ac:dyDescent="0.25"/>
    <row r="49588" x14ac:dyDescent="0.25"/>
    <row r="49589" x14ac:dyDescent="0.25"/>
    <row r="49590" x14ac:dyDescent="0.25"/>
    <row r="49591" x14ac:dyDescent="0.25"/>
    <row r="49592" x14ac:dyDescent="0.25"/>
    <row r="49593" x14ac:dyDescent="0.25"/>
    <row r="49594" x14ac:dyDescent="0.25"/>
    <row r="49595" x14ac:dyDescent="0.25"/>
    <row r="49596" x14ac:dyDescent="0.25"/>
    <row r="49597" x14ac:dyDescent="0.25"/>
    <row r="49598" x14ac:dyDescent="0.25"/>
    <row r="49599" x14ac:dyDescent="0.25"/>
    <row r="49600" x14ac:dyDescent="0.25"/>
    <row r="49601" x14ac:dyDescent="0.25"/>
    <row r="49602" x14ac:dyDescent="0.25"/>
    <row r="49603" x14ac:dyDescent="0.25"/>
    <row r="49604" x14ac:dyDescent="0.25"/>
    <row r="49605" x14ac:dyDescent="0.25"/>
    <row r="49606" x14ac:dyDescent="0.25"/>
    <row r="49607" x14ac:dyDescent="0.25"/>
    <row r="49608" x14ac:dyDescent="0.25"/>
    <row r="49609" x14ac:dyDescent="0.25"/>
    <row r="49610" x14ac:dyDescent="0.25"/>
    <row r="49611" x14ac:dyDescent="0.25"/>
    <row r="49612" x14ac:dyDescent="0.25"/>
    <row r="49613" x14ac:dyDescent="0.25"/>
    <row r="49614" x14ac:dyDescent="0.25"/>
    <row r="49615" x14ac:dyDescent="0.25"/>
    <row r="49616" x14ac:dyDescent="0.25"/>
    <row r="49617" x14ac:dyDescent="0.25"/>
    <row r="49618" x14ac:dyDescent="0.25"/>
    <row r="49619" x14ac:dyDescent="0.25"/>
    <row r="49620" x14ac:dyDescent="0.25"/>
    <row r="49621" x14ac:dyDescent="0.25"/>
    <row r="49622" x14ac:dyDescent="0.25"/>
    <row r="49623" x14ac:dyDescent="0.25"/>
    <row r="49624" x14ac:dyDescent="0.25"/>
    <row r="49625" x14ac:dyDescent="0.25"/>
    <row r="49626" x14ac:dyDescent="0.25"/>
    <row r="49627" x14ac:dyDescent="0.25"/>
    <row r="49628" x14ac:dyDescent="0.25"/>
    <row r="49629" x14ac:dyDescent="0.25"/>
    <row r="49630" x14ac:dyDescent="0.25"/>
    <row r="49631" x14ac:dyDescent="0.25"/>
    <row r="49632" x14ac:dyDescent="0.25"/>
    <row r="49633" x14ac:dyDescent="0.25"/>
    <row r="49634" x14ac:dyDescent="0.25"/>
    <row r="49635" x14ac:dyDescent="0.25"/>
    <row r="49636" x14ac:dyDescent="0.25"/>
    <row r="49637" x14ac:dyDescent="0.25"/>
    <row r="49638" x14ac:dyDescent="0.25"/>
    <row r="49639" x14ac:dyDescent="0.25"/>
    <row r="49640" x14ac:dyDescent="0.25"/>
    <row r="49641" x14ac:dyDescent="0.25"/>
    <row r="49642" x14ac:dyDescent="0.25"/>
    <row r="49643" x14ac:dyDescent="0.25"/>
    <row r="49644" x14ac:dyDescent="0.25"/>
    <row r="49645" x14ac:dyDescent="0.25"/>
    <row r="49646" x14ac:dyDescent="0.25"/>
    <row r="49647" x14ac:dyDescent="0.25"/>
    <row r="49648" x14ac:dyDescent="0.25"/>
    <row r="49649" x14ac:dyDescent="0.25"/>
    <row r="49650" x14ac:dyDescent="0.25"/>
    <row r="49651" x14ac:dyDescent="0.25"/>
    <row r="49652" x14ac:dyDescent="0.25"/>
    <row r="49653" x14ac:dyDescent="0.25"/>
    <row r="49654" x14ac:dyDescent="0.25"/>
    <row r="49655" x14ac:dyDescent="0.25"/>
    <row r="49656" x14ac:dyDescent="0.25"/>
    <row r="49657" x14ac:dyDescent="0.25"/>
    <row r="49658" x14ac:dyDescent="0.25"/>
    <row r="49659" x14ac:dyDescent="0.25"/>
    <row r="49660" x14ac:dyDescent="0.25"/>
    <row r="49661" x14ac:dyDescent="0.25"/>
    <row r="49662" x14ac:dyDescent="0.25"/>
    <row r="49663" x14ac:dyDescent="0.25"/>
    <row r="49664" x14ac:dyDescent="0.25"/>
    <row r="49665" x14ac:dyDescent="0.25"/>
    <row r="49666" x14ac:dyDescent="0.25"/>
    <row r="49667" x14ac:dyDescent="0.25"/>
    <row r="49668" x14ac:dyDescent="0.25"/>
    <row r="49669" x14ac:dyDescent="0.25"/>
    <row r="49670" x14ac:dyDescent="0.25"/>
    <row r="49671" x14ac:dyDescent="0.25"/>
    <row r="49672" x14ac:dyDescent="0.25"/>
    <row r="49673" x14ac:dyDescent="0.25"/>
    <row r="49674" x14ac:dyDescent="0.25"/>
    <row r="49675" x14ac:dyDescent="0.25"/>
    <row r="49676" x14ac:dyDescent="0.25"/>
    <row r="49677" x14ac:dyDescent="0.25"/>
    <row r="49678" x14ac:dyDescent="0.25"/>
    <row r="49679" x14ac:dyDescent="0.25"/>
    <row r="49680" x14ac:dyDescent="0.25"/>
    <row r="49681" x14ac:dyDescent="0.25"/>
    <row r="49682" x14ac:dyDescent="0.25"/>
    <row r="49683" x14ac:dyDescent="0.25"/>
    <row r="49684" x14ac:dyDescent="0.25"/>
    <row r="49685" x14ac:dyDescent="0.25"/>
    <row r="49686" x14ac:dyDescent="0.25"/>
    <row r="49687" x14ac:dyDescent="0.25"/>
    <row r="49688" x14ac:dyDescent="0.25"/>
    <row r="49689" x14ac:dyDescent="0.25"/>
    <row r="49690" x14ac:dyDescent="0.25"/>
    <row r="49691" x14ac:dyDescent="0.25"/>
    <row r="49692" x14ac:dyDescent="0.25"/>
    <row r="49693" x14ac:dyDescent="0.25"/>
    <row r="49694" x14ac:dyDescent="0.25"/>
    <row r="49695" x14ac:dyDescent="0.25"/>
    <row r="49696" x14ac:dyDescent="0.25"/>
    <row r="49697" x14ac:dyDescent="0.25"/>
    <row r="49698" x14ac:dyDescent="0.25"/>
    <row r="49699" x14ac:dyDescent="0.25"/>
    <row r="49700" x14ac:dyDescent="0.25"/>
    <row r="49701" x14ac:dyDescent="0.25"/>
    <row r="49702" x14ac:dyDescent="0.25"/>
    <row r="49703" x14ac:dyDescent="0.25"/>
    <row r="49704" x14ac:dyDescent="0.25"/>
    <row r="49705" x14ac:dyDescent="0.25"/>
    <row r="49706" x14ac:dyDescent="0.25"/>
    <row r="49707" x14ac:dyDescent="0.25"/>
    <row r="49708" x14ac:dyDescent="0.25"/>
    <row r="49709" x14ac:dyDescent="0.25"/>
    <row r="49710" x14ac:dyDescent="0.25"/>
    <row r="49711" x14ac:dyDescent="0.25"/>
    <row r="49712" x14ac:dyDescent="0.25"/>
    <row r="49713" x14ac:dyDescent="0.25"/>
    <row r="49714" x14ac:dyDescent="0.25"/>
    <row r="49715" x14ac:dyDescent="0.25"/>
    <row r="49716" x14ac:dyDescent="0.25"/>
    <row r="49717" x14ac:dyDescent="0.25"/>
    <row r="49718" x14ac:dyDescent="0.25"/>
    <row r="49719" x14ac:dyDescent="0.25"/>
    <row r="49720" x14ac:dyDescent="0.25"/>
    <row r="49721" x14ac:dyDescent="0.25"/>
    <row r="49722" x14ac:dyDescent="0.25"/>
    <row r="49723" x14ac:dyDescent="0.25"/>
    <row r="49724" x14ac:dyDescent="0.25"/>
    <row r="49725" x14ac:dyDescent="0.25"/>
    <row r="49726" x14ac:dyDescent="0.25"/>
    <row r="49727" x14ac:dyDescent="0.25"/>
    <row r="49728" x14ac:dyDescent="0.25"/>
    <row r="49729" x14ac:dyDescent="0.25"/>
    <row r="49730" x14ac:dyDescent="0.25"/>
    <row r="49731" x14ac:dyDescent="0.25"/>
    <row r="49732" x14ac:dyDescent="0.25"/>
    <row r="49733" x14ac:dyDescent="0.25"/>
    <row r="49734" x14ac:dyDescent="0.25"/>
    <row r="49735" x14ac:dyDescent="0.25"/>
    <row r="49736" x14ac:dyDescent="0.25"/>
    <row r="49737" x14ac:dyDescent="0.25"/>
    <row r="49738" x14ac:dyDescent="0.25"/>
    <row r="49739" x14ac:dyDescent="0.25"/>
    <row r="49740" x14ac:dyDescent="0.25"/>
    <row r="49741" x14ac:dyDescent="0.25"/>
    <row r="49742" x14ac:dyDescent="0.25"/>
    <row r="49743" x14ac:dyDescent="0.25"/>
    <row r="49744" x14ac:dyDescent="0.25"/>
    <row r="49745" x14ac:dyDescent="0.25"/>
    <row r="49746" x14ac:dyDescent="0.25"/>
    <row r="49747" x14ac:dyDescent="0.25"/>
    <row r="49748" x14ac:dyDescent="0.25"/>
    <row r="49749" x14ac:dyDescent="0.25"/>
    <row r="49750" x14ac:dyDescent="0.25"/>
    <row r="49751" x14ac:dyDescent="0.25"/>
    <row r="49752" x14ac:dyDescent="0.25"/>
    <row r="49753" x14ac:dyDescent="0.25"/>
    <row r="49754" x14ac:dyDescent="0.25"/>
    <row r="49755" x14ac:dyDescent="0.25"/>
    <row r="49756" x14ac:dyDescent="0.25"/>
    <row r="49757" x14ac:dyDescent="0.25"/>
    <row r="49758" x14ac:dyDescent="0.25"/>
    <row r="49759" x14ac:dyDescent="0.25"/>
    <row r="49760" x14ac:dyDescent="0.25"/>
    <row r="49761" x14ac:dyDescent="0.25"/>
    <row r="49762" x14ac:dyDescent="0.25"/>
    <row r="49763" x14ac:dyDescent="0.25"/>
    <row r="49764" x14ac:dyDescent="0.25"/>
    <row r="49765" x14ac:dyDescent="0.25"/>
    <row r="49766" x14ac:dyDescent="0.25"/>
    <row r="49767" x14ac:dyDescent="0.25"/>
    <row r="49768" x14ac:dyDescent="0.25"/>
    <row r="49769" x14ac:dyDescent="0.25"/>
    <row r="49770" x14ac:dyDescent="0.25"/>
    <row r="49771" x14ac:dyDescent="0.25"/>
    <row r="49772" x14ac:dyDescent="0.25"/>
    <row r="49773" x14ac:dyDescent="0.25"/>
    <row r="49774" x14ac:dyDescent="0.25"/>
    <row r="49775" x14ac:dyDescent="0.25"/>
    <row r="49776" x14ac:dyDescent="0.25"/>
    <row r="49777" x14ac:dyDescent="0.25"/>
    <row r="49778" x14ac:dyDescent="0.25"/>
    <row r="49779" x14ac:dyDescent="0.25"/>
    <row r="49780" x14ac:dyDescent="0.25"/>
    <row r="49781" x14ac:dyDescent="0.25"/>
    <row r="49782" x14ac:dyDescent="0.25"/>
    <row r="49783" x14ac:dyDescent="0.25"/>
    <row r="49784" x14ac:dyDescent="0.25"/>
    <row r="49785" x14ac:dyDescent="0.25"/>
    <row r="49786" x14ac:dyDescent="0.25"/>
    <row r="49787" x14ac:dyDescent="0.25"/>
    <row r="49788" x14ac:dyDescent="0.25"/>
    <row r="49789" x14ac:dyDescent="0.25"/>
    <row r="49790" x14ac:dyDescent="0.25"/>
    <row r="49791" x14ac:dyDescent="0.25"/>
    <row r="49792" x14ac:dyDescent="0.25"/>
    <row r="49793" x14ac:dyDescent="0.25"/>
    <row r="49794" x14ac:dyDescent="0.25"/>
    <row r="49795" x14ac:dyDescent="0.25"/>
    <row r="49796" x14ac:dyDescent="0.25"/>
    <row r="49797" x14ac:dyDescent="0.25"/>
    <row r="49798" x14ac:dyDescent="0.25"/>
    <row r="49799" x14ac:dyDescent="0.25"/>
    <row r="49800" x14ac:dyDescent="0.25"/>
    <row r="49801" x14ac:dyDescent="0.25"/>
    <row r="49802" x14ac:dyDescent="0.25"/>
    <row r="49803" x14ac:dyDescent="0.25"/>
    <row r="49804" x14ac:dyDescent="0.25"/>
    <row r="49805" x14ac:dyDescent="0.25"/>
    <row r="49806" x14ac:dyDescent="0.25"/>
    <row r="49807" x14ac:dyDescent="0.25"/>
    <row r="49808" x14ac:dyDescent="0.25"/>
    <row r="49809" x14ac:dyDescent="0.25"/>
    <row r="49810" x14ac:dyDescent="0.25"/>
    <row r="49811" x14ac:dyDescent="0.25"/>
    <row r="49812" x14ac:dyDescent="0.25"/>
    <row r="49813" x14ac:dyDescent="0.25"/>
    <row r="49814" x14ac:dyDescent="0.25"/>
    <row r="49815" x14ac:dyDescent="0.25"/>
    <row r="49816" x14ac:dyDescent="0.25"/>
    <row r="49817" x14ac:dyDescent="0.25"/>
    <row r="49818" x14ac:dyDescent="0.25"/>
    <row r="49819" x14ac:dyDescent="0.25"/>
    <row r="49820" x14ac:dyDescent="0.25"/>
    <row r="49821" x14ac:dyDescent="0.25"/>
    <row r="49822" x14ac:dyDescent="0.25"/>
    <row r="49823" x14ac:dyDescent="0.25"/>
    <row r="49824" x14ac:dyDescent="0.25"/>
    <row r="49825" x14ac:dyDescent="0.25"/>
    <row r="49826" x14ac:dyDescent="0.25"/>
    <row r="49827" x14ac:dyDescent="0.25"/>
    <row r="49828" x14ac:dyDescent="0.25"/>
    <row r="49829" x14ac:dyDescent="0.25"/>
    <row r="49830" x14ac:dyDescent="0.25"/>
    <row r="49831" x14ac:dyDescent="0.25"/>
    <row r="49832" x14ac:dyDescent="0.25"/>
    <row r="49833" x14ac:dyDescent="0.25"/>
    <row r="49834" x14ac:dyDescent="0.25"/>
    <row r="49835" x14ac:dyDescent="0.25"/>
    <row r="49836" x14ac:dyDescent="0.25"/>
    <row r="49837" x14ac:dyDescent="0.25"/>
    <row r="49838" x14ac:dyDescent="0.25"/>
    <row r="49839" x14ac:dyDescent="0.25"/>
    <row r="49840" x14ac:dyDescent="0.25"/>
    <row r="49841" x14ac:dyDescent="0.25"/>
    <row r="49842" x14ac:dyDescent="0.25"/>
    <row r="49843" x14ac:dyDescent="0.25"/>
    <row r="49844" x14ac:dyDescent="0.25"/>
    <row r="49845" x14ac:dyDescent="0.25"/>
    <row r="49846" x14ac:dyDescent="0.25"/>
    <row r="49847" x14ac:dyDescent="0.25"/>
    <row r="49848" x14ac:dyDescent="0.25"/>
    <row r="49849" x14ac:dyDescent="0.25"/>
    <row r="49850" x14ac:dyDescent="0.25"/>
    <row r="49851" x14ac:dyDescent="0.25"/>
    <row r="49852" x14ac:dyDescent="0.25"/>
    <row r="49853" x14ac:dyDescent="0.25"/>
    <row r="49854" x14ac:dyDescent="0.25"/>
    <row r="49855" x14ac:dyDescent="0.25"/>
    <row r="49856" x14ac:dyDescent="0.25"/>
    <row r="49857" x14ac:dyDescent="0.25"/>
    <row r="49858" x14ac:dyDescent="0.25"/>
    <row r="49859" x14ac:dyDescent="0.25"/>
    <row r="49860" x14ac:dyDescent="0.25"/>
    <row r="49861" x14ac:dyDescent="0.25"/>
    <row r="49862" x14ac:dyDescent="0.25"/>
    <row r="49863" x14ac:dyDescent="0.25"/>
    <row r="49864" x14ac:dyDescent="0.25"/>
    <row r="49865" x14ac:dyDescent="0.25"/>
    <row r="49866" x14ac:dyDescent="0.25"/>
    <row r="49867" x14ac:dyDescent="0.25"/>
    <row r="49868" x14ac:dyDescent="0.25"/>
    <row r="49869" x14ac:dyDescent="0.25"/>
    <row r="49870" x14ac:dyDescent="0.25"/>
    <row r="49871" x14ac:dyDescent="0.25"/>
    <row r="49872" x14ac:dyDescent="0.25"/>
    <row r="49873" x14ac:dyDescent="0.25"/>
    <row r="49874" x14ac:dyDescent="0.25"/>
    <row r="49875" x14ac:dyDescent="0.25"/>
    <row r="49876" x14ac:dyDescent="0.25"/>
    <row r="49877" x14ac:dyDescent="0.25"/>
    <row r="49878" x14ac:dyDescent="0.25"/>
    <row r="49879" x14ac:dyDescent="0.25"/>
    <row r="49880" x14ac:dyDescent="0.25"/>
    <row r="49881" x14ac:dyDescent="0.25"/>
    <row r="49882" x14ac:dyDescent="0.25"/>
    <row r="49883" x14ac:dyDescent="0.25"/>
    <row r="49884" x14ac:dyDescent="0.25"/>
    <row r="49885" x14ac:dyDescent="0.25"/>
    <row r="49886" x14ac:dyDescent="0.25"/>
    <row r="49887" x14ac:dyDescent="0.25"/>
    <row r="49888" x14ac:dyDescent="0.25"/>
    <row r="49889" x14ac:dyDescent="0.25"/>
    <row r="49890" x14ac:dyDescent="0.25"/>
    <row r="49891" x14ac:dyDescent="0.25"/>
    <row r="49892" x14ac:dyDescent="0.25"/>
    <row r="49893" x14ac:dyDescent="0.25"/>
    <row r="49894" x14ac:dyDescent="0.25"/>
    <row r="49895" x14ac:dyDescent="0.25"/>
    <row r="49896" x14ac:dyDescent="0.25"/>
    <row r="49897" x14ac:dyDescent="0.25"/>
    <row r="49898" x14ac:dyDescent="0.25"/>
    <row r="49899" x14ac:dyDescent="0.25"/>
    <row r="49900" x14ac:dyDescent="0.25"/>
    <row r="49901" x14ac:dyDescent="0.25"/>
    <row r="49902" x14ac:dyDescent="0.25"/>
    <row r="49903" x14ac:dyDescent="0.25"/>
    <row r="49904" x14ac:dyDescent="0.25"/>
    <row r="49905" x14ac:dyDescent="0.25"/>
    <row r="49906" x14ac:dyDescent="0.25"/>
    <row r="49907" x14ac:dyDescent="0.25"/>
    <row r="49908" x14ac:dyDescent="0.25"/>
    <row r="49909" x14ac:dyDescent="0.25"/>
    <row r="49910" x14ac:dyDescent="0.25"/>
    <row r="49911" x14ac:dyDescent="0.25"/>
    <row r="49912" x14ac:dyDescent="0.25"/>
    <row r="49913" x14ac:dyDescent="0.25"/>
    <row r="49914" x14ac:dyDescent="0.25"/>
    <row r="49915" x14ac:dyDescent="0.25"/>
    <row r="49916" x14ac:dyDescent="0.25"/>
    <row r="49917" x14ac:dyDescent="0.25"/>
    <row r="49918" x14ac:dyDescent="0.25"/>
    <row r="49919" x14ac:dyDescent="0.25"/>
    <row r="49920" x14ac:dyDescent="0.25"/>
    <row r="49921" x14ac:dyDescent="0.25"/>
    <row r="49922" x14ac:dyDescent="0.25"/>
    <row r="49923" x14ac:dyDescent="0.25"/>
    <row r="49924" x14ac:dyDescent="0.25"/>
    <row r="49925" x14ac:dyDescent="0.25"/>
    <row r="49926" x14ac:dyDescent="0.25"/>
    <row r="49927" x14ac:dyDescent="0.25"/>
    <row r="49928" x14ac:dyDescent="0.25"/>
    <row r="49929" x14ac:dyDescent="0.25"/>
    <row r="49930" x14ac:dyDescent="0.25"/>
    <row r="49931" x14ac:dyDescent="0.25"/>
    <row r="49932" x14ac:dyDescent="0.25"/>
    <row r="49933" x14ac:dyDescent="0.25"/>
    <row r="49934" x14ac:dyDescent="0.25"/>
    <row r="49935" x14ac:dyDescent="0.25"/>
    <row r="49936" x14ac:dyDescent="0.25"/>
    <row r="49937" x14ac:dyDescent="0.25"/>
    <row r="49938" x14ac:dyDescent="0.25"/>
    <row r="49939" x14ac:dyDescent="0.25"/>
    <row r="49940" x14ac:dyDescent="0.25"/>
    <row r="49941" x14ac:dyDescent="0.25"/>
    <row r="49942" x14ac:dyDescent="0.25"/>
    <row r="49943" x14ac:dyDescent="0.25"/>
    <row r="49944" x14ac:dyDescent="0.25"/>
    <row r="49945" x14ac:dyDescent="0.25"/>
    <row r="49946" x14ac:dyDescent="0.25"/>
    <row r="49947" x14ac:dyDescent="0.25"/>
    <row r="49948" x14ac:dyDescent="0.25"/>
    <row r="49949" x14ac:dyDescent="0.25"/>
    <row r="49950" x14ac:dyDescent="0.25"/>
    <row r="49951" x14ac:dyDescent="0.25"/>
    <row r="49952" x14ac:dyDescent="0.25"/>
    <row r="49953" x14ac:dyDescent="0.25"/>
    <row r="49954" x14ac:dyDescent="0.25"/>
    <row r="49955" x14ac:dyDescent="0.25"/>
    <row r="49956" x14ac:dyDescent="0.25"/>
    <row r="49957" x14ac:dyDescent="0.25"/>
    <row r="49958" x14ac:dyDescent="0.25"/>
    <row r="49959" x14ac:dyDescent="0.25"/>
    <row r="49960" x14ac:dyDescent="0.25"/>
    <row r="49961" x14ac:dyDescent="0.25"/>
    <row r="49962" x14ac:dyDescent="0.25"/>
    <row r="49963" x14ac:dyDescent="0.25"/>
    <row r="49964" x14ac:dyDescent="0.25"/>
    <row r="49965" x14ac:dyDescent="0.25"/>
    <row r="49966" x14ac:dyDescent="0.25"/>
    <row r="49967" x14ac:dyDescent="0.25"/>
    <row r="49968" x14ac:dyDescent="0.25"/>
    <row r="49969" x14ac:dyDescent="0.25"/>
    <row r="49970" x14ac:dyDescent="0.25"/>
    <row r="49971" x14ac:dyDescent="0.25"/>
    <row r="49972" x14ac:dyDescent="0.25"/>
    <row r="49973" x14ac:dyDescent="0.25"/>
    <row r="49974" x14ac:dyDescent="0.25"/>
    <row r="49975" x14ac:dyDescent="0.25"/>
    <row r="49976" x14ac:dyDescent="0.25"/>
    <row r="49977" x14ac:dyDescent="0.25"/>
    <row r="49978" x14ac:dyDescent="0.25"/>
    <row r="49979" x14ac:dyDescent="0.25"/>
    <row r="49980" x14ac:dyDescent="0.25"/>
    <row r="49981" x14ac:dyDescent="0.25"/>
    <row r="49982" x14ac:dyDescent="0.25"/>
    <row r="49983" x14ac:dyDescent="0.25"/>
    <row r="49984" x14ac:dyDescent="0.25"/>
    <row r="49985" x14ac:dyDescent="0.25"/>
    <row r="49986" x14ac:dyDescent="0.25"/>
    <row r="49987" x14ac:dyDescent="0.25"/>
    <row r="49988" x14ac:dyDescent="0.25"/>
    <row r="49989" x14ac:dyDescent="0.25"/>
    <row r="49990" x14ac:dyDescent="0.25"/>
    <row r="49991" x14ac:dyDescent="0.25"/>
    <row r="49992" x14ac:dyDescent="0.25"/>
    <row r="49993" x14ac:dyDescent="0.25"/>
    <row r="49994" x14ac:dyDescent="0.25"/>
    <row r="49995" x14ac:dyDescent="0.25"/>
    <row r="49996" x14ac:dyDescent="0.25"/>
    <row r="49997" x14ac:dyDescent="0.25"/>
    <row r="49998" x14ac:dyDescent="0.25"/>
    <row r="49999" x14ac:dyDescent="0.25"/>
    <row r="50000" x14ac:dyDescent="0.25"/>
    <row r="50001" x14ac:dyDescent="0.25"/>
    <row r="50002" x14ac:dyDescent="0.25"/>
    <row r="50003" x14ac:dyDescent="0.25"/>
    <row r="50004" x14ac:dyDescent="0.25"/>
    <row r="50005" x14ac:dyDescent="0.25"/>
    <row r="50006" x14ac:dyDescent="0.25"/>
    <row r="50007" x14ac:dyDescent="0.25"/>
    <row r="50008" x14ac:dyDescent="0.25"/>
    <row r="50009" x14ac:dyDescent="0.25"/>
    <row r="50010" x14ac:dyDescent="0.25"/>
    <row r="50011" x14ac:dyDescent="0.25"/>
    <row r="50012" x14ac:dyDescent="0.25"/>
    <row r="50013" x14ac:dyDescent="0.25"/>
    <row r="50014" x14ac:dyDescent="0.25"/>
    <row r="50015" x14ac:dyDescent="0.25"/>
    <row r="50016" x14ac:dyDescent="0.25"/>
    <row r="50017" x14ac:dyDescent="0.25"/>
    <row r="50018" x14ac:dyDescent="0.25"/>
    <row r="50019" x14ac:dyDescent="0.25"/>
    <row r="50020" x14ac:dyDescent="0.25"/>
    <row r="50021" x14ac:dyDescent="0.25"/>
    <row r="50022" x14ac:dyDescent="0.25"/>
    <row r="50023" x14ac:dyDescent="0.25"/>
    <row r="50024" x14ac:dyDescent="0.25"/>
    <row r="50025" x14ac:dyDescent="0.25"/>
    <row r="50026" x14ac:dyDescent="0.25"/>
    <row r="50027" x14ac:dyDescent="0.25"/>
    <row r="50028" x14ac:dyDescent="0.25"/>
    <row r="50029" x14ac:dyDescent="0.25"/>
    <row r="50030" x14ac:dyDescent="0.25"/>
    <row r="50031" x14ac:dyDescent="0.25"/>
    <row r="50032" x14ac:dyDescent="0.25"/>
    <row r="50033" x14ac:dyDescent="0.25"/>
    <row r="50034" x14ac:dyDescent="0.25"/>
    <row r="50035" x14ac:dyDescent="0.25"/>
    <row r="50036" x14ac:dyDescent="0.25"/>
    <row r="50037" x14ac:dyDescent="0.25"/>
    <row r="50038" x14ac:dyDescent="0.25"/>
    <row r="50039" x14ac:dyDescent="0.25"/>
    <row r="50040" x14ac:dyDescent="0.25"/>
    <row r="50041" x14ac:dyDescent="0.25"/>
    <row r="50042" x14ac:dyDescent="0.25"/>
    <row r="50043" x14ac:dyDescent="0.25"/>
    <row r="50044" x14ac:dyDescent="0.25"/>
    <row r="50045" x14ac:dyDescent="0.25"/>
    <row r="50046" x14ac:dyDescent="0.25"/>
    <row r="50047" x14ac:dyDescent="0.25"/>
    <row r="50048" x14ac:dyDescent="0.25"/>
    <row r="50049" x14ac:dyDescent="0.25"/>
    <row r="50050" x14ac:dyDescent="0.25"/>
    <row r="50051" x14ac:dyDescent="0.25"/>
    <row r="50052" x14ac:dyDescent="0.25"/>
    <row r="50053" x14ac:dyDescent="0.25"/>
    <row r="50054" x14ac:dyDescent="0.25"/>
    <row r="50055" x14ac:dyDescent="0.25"/>
    <row r="50056" x14ac:dyDescent="0.25"/>
    <row r="50057" x14ac:dyDescent="0.25"/>
    <row r="50058" x14ac:dyDescent="0.25"/>
    <row r="50059" x14ac:dyDescent="0.25"/>
    <row r="50060" x14ac:dyDescent="0.25"/>
    <row r="50061" x14ac:dyDescent="0.25"/>
    <row r="50062" x14ac:dyDescent="0.25"/>
    <row r="50063" x14ac:dyDescent="0.25"/>
    <row r="50064" x14ac:dyDescent="0.25"/>
    <row r="50065" x14ac:dyDescent="0.25"/>
    <row r="50066" x14ac:dyDescent="0.25"/>
    <row r="50067" x14ac:dyDescent="0.25"/>
    <row r="50068" x14ac:dyDescent="0.25"/>
    <row r="50069" x14ac:dyDescent="0.25"/>
    <row r="50070" x14ac:dyDescent="0.25"/>
    <row r="50071" x14ac:dyDescent="0.25"/>
    <row r="50072" x14ac:dyDescent="0.25"/>
    <row r="50073" x14ac:dyDescent="0.25"/>
    <row r="50074" x14ac:dyDescent="0.25"/>
    <row r="50075" x14ac:dyDescent="0.25"/>
    <row r="50076" x14ac:dyDescent="0.25"/>
    <row r="50077" x14ac:dyDescent="0.25"/>
    <row r="50078" x14ac:dyDescent="0.25"/>
    <row r="50079" x14ac:dyDescent="0.25"/>
    <row r="50080" x14ac:dyDescent="0.25"/>
    <row r="50081" x14ac:dyDescent="0.25"/>
    <row r="50082" x14ac:dyDescent="0.25"/>
    <row r="50083" x14ac:dyDescent="0.25"/>
    <row r="50084" x14ac:dyDescent="0.25"/>
    <row r="50085" x14ac:dyDescent="0.25"/>
    <row r="50086" x14ac:dyDescent="0.25"/>
    <row r="50087" x14ac:dyDescent="0.25"/>
    <row r="50088" x14ac:dyDescent="0.25"/>
    <row r="50089" x14ac:dyDescent="0.25"/>
    <row r="50090" x14ac:dyDescent="0.25"/>
    <row r="50091" x14ac:dyDescent="0.25"/>
    <row r="50092" x14ac:dyDescent="0.25"/>
    <row r="50093" x14ac:dyDescent="0.25"/>
    <row r="50094" x14ac:dyDescent="0.25"/>
    <row r="50095" x14ac:dyDescent="0.25"/>
    <row r="50096" x14ac:dyDescent="0.25"/>
    <row r="50097" x14ac:dyDescent="0.25"/>
    <row r="50098" x14ac:dyDescent="0.25"/>
    <row r="50099" x14ac:dyDescent="0.25"/>
    <row r="50100" x14ac:dyDescent="0.25"/>
    <row r="50101" x14ac:dyDescent="0.25"/>
    <row r="50102" x14ac:dyDescent="0.25"/>
    <row r="50103" x14ac:dyDescent="0.25"/>
    <row r="50104" x14ac:dyDescent="0.25"/>
    <row r="50105" x14ac:dyDescent="0.25"/>
    <row r="50106" x14ac:dyDescent="0.25"/>
    <row r="50107" x14ac:dyDescent="0.25"/>
    <row r="50108" x14ac:dyDescent="0.25"/>
    <row r="50109" x14ac:dyDescent="0.25"/>
    <row r="50110" x14ac:dyDescent="0.25"/>
    <row r="50111" x14ac:dyDescent="0.25"/>
    <row r="50112" x14ac:dyDescent="0.25"/>
    <row r="50113" x14ac:dyDescent="0.25"/>
    <row r="50114" x14ac:dyDescent="0.25"/>
    <row r="50115" x14ac:dyDescent="0.25"/>
    <row r="50116" x14ac:dyDescent="0.25"/>
    <row r="50117" x14ac:dyDescent="0.25"/>
    <row r="50118" x14ac:dyDescent="0.25"/>
    <row r="50119" x14ac:dyDescent="0.25"/>
    <row r="50120" x14ac:dyDescent="0.25"/>
    <row r="50121" x14ac:dyDescent="0.25"/>
    <row r="50122" x14ac:dyDescent="0.25"/>
    <row r="50123" x14ac:dyDescent="0.25"/>
    <row r="50124" x14ac:dyDescent="0.25"/>
    <row r="50125" x14ac:dyDescent="0.25"/>
    <row r="50126" x14ac:dyDescent="0.25"/>
    <row r="50127" x14ac:dyDescent="0.25"/>
    <row r="50128" x14ac:dyDescent="0.25"/>
    <row r="50129" x14ac:dyDescent="0.25"/>
    <row r="50130" x14ac:dyDescent="0.25"/>
    <row r="50131" x14ac:dyDescent="0.25"/>
    <row r="50132" x14ac:dyDescent="0.25"/>
    <row r="50133" x14ac:dyDescent="0.25"/>
    <row r="50134" x14ac:dyDescent="0.25"/>
    <row r="50135" x14ac:dyDescent="0.25"/>
    <row r="50136" x14ac:dyDescent="0.25"/>
    <row r="50137" x14ac:dyDescent="0.25"/>
    <row r="50138" x14ac:dyDescent="0.25"/>
    <row r="50139" x14ac:dyDescent="0.25"/>
    <row r="50140" x14ac:dyDescent="0.25"/>
    <row r="50141" x14ac:dyDescent="0.25"/>
    <row r="50142" x14ac:dyDescent="0.25"/>
    <row r="50143" x14ac:dyDescent="0.25"/>
    <row r="50144" x14ac:dyDescent="0.25"/>
    <row r="50145" x14ac:dyDescent="0.25"/>
    <row r="50146" x14ac:dyDescent="0.25"/>
    <row r="50147" x14ac:dyDescent="0.25"/>
    <row r="50148" x14ac:dyDescent="0.25"/>
    <row r="50149" x14ac:dyDescent="0.25"/>
    <row r="50150" x14ac:dyDescent="0.25"/>
    <row r="50151" x14ac:dyDescent="0.25"/>
    <row r="50152" x14ac:dyDescent="0.25"/>
    <row r="50153" x14ac:dyDescent="0.25"/>
    <row r="50154" x14ac:dyDescent="0.25"/>
    <row r="50155" x14ac:dyDescent="0.25"/>
    <row r="50156" x14ac:dyDescent="0.25"/>
    <row r="50157" x14ac:dyDescent="0.25"/>
    <row r="50158" x14ac:dyDescent="0.25"/>
    <row r="50159" x14ac:dyDescent="0.25"/>
    <row r="50160" x14ac:dyDescent="0.25"/>
    <row r="50161" x14ac:dyDescent="0.25"/>
    <row r="50162" x14ac:dyDescent="0.25"/>
    <row r="50163" x14ac:dyDescent="0.25"/>
    <row r="50164" x14ac:dyDescent="0.25"/>
    <row r="50165" x14ac:dyDescent="0.25"/>
    <row r="50166" x14ac:dyDescent="0.25"/>
    <row r="50167" x14ac:dyDescent="0.25"/>
    <row r="50168" x14ac:dyDescent="0.25"/>
    <row r="50169" x14ac:dyDescent="0.25"/>
    <row r="50170" x14ac:dyDescent="0.25"/>
    <row r="50171" x14ac:dyDescent="0.25"/>
    <row r="50172" x14ac:dyDescent="0.25"/>
    <row r="50173" x14ac:dyDescent="0.25"/>
    <row r="50174" x14ac:dyDescent="0.25"/>
    <row r="50175" x14ac:dyDescent="0.25"/>
    <row r="50176" x14ac:dyDescent="0.25"/>
    <row r="50177" x14ac:dyDescent="0.25"/>
    <row r="50178" x14ac:dyDescent="0.25"/>
    <row r="50179" x14ac:dyDescent="0.25"/>
    <row r="50180" x14ac:dyDescent="0.25"/>
    <row r="50181" x14ac:dyDescent="0.25"/>
    <row r="50182" x14ac:dyDescent="0.25"/>
    <row r="50183" x14ac:dyDescent="0.25"/>
    <row r="50184" x14ac:dyDescent="0.25"/>
    <row r="50185" x14ac:dyDescent="0.25"/>
    <row r="50186" x14ac:dyDescent="0.25"/>
    <row r="50187" x14ac:dyDescent="0.25"/>
    <row r="50188" x14ac:dyDescent="0.25"/>
    <row r="50189" x14ac:dyDescent="0.25"/>
    <row r="50190" x14ac:dyDescent="0.25"/>
    <row r="50191" x14ac:dyDescent="0.25"/>
    <row r="50192" x14ac:dyDescent="0.25"/>
    <row r="50193" x14ac:dyDescent="0.25"/>
    <row r="50194" x14ac:dyDescent="0.25"/>
    <row r="50195" x14ac:dyDescent="0.25"/>
    <row r="50196" x14ac:dyDescent="0.25"/>
    <row r="50197" x14ac:dyDescent="0.25"/>
    <row r="50198" x14ac:dyDescent="0.25"/>
    <row r="50199" x14ac:dyDescent="0.25"/>
    <row r="50200" x14ac:dyDescent="0.25"/>
    <row r="50201" x14ac:dyDescent="0.25"/>
    <row r="50202" x14ac:dyDescent="0.25"/>
    <row r="50203" x14ac:dyDescent="0.25"/>
    <row r="50204" x14ac:dyDescent="0.25"/>
    <row r="50205" x14ac:dyDescent="0.25"/>
    <row r="50206" x14ac:dyDescent="0.25"/>
    <row r="50207" x14ac:dyDescent="0.25"/>
    <row r="50208" x14ac:dyDescent="0.25"/>
    <row r="50209" x14ac:dyDescent="0.25"/>
    <row r="50210" x14ac:dyDescent="0.25"/>
    <row r="50211" x14ac:dyDescent="0.25"/>
    <row r="50212" x14ac:dyDescent="0.25"/>
    <row r="50213" x14ac:dyDescent="0.25"/>
    <row r="50214" x14ac:dyDescent="0.25"/>
    <row r="50215" x14ac:dyDescent="0.25"/>
    <row r="50216" x14ac:dyDescent="0.25"/>
    <row r="50217" x14ac:dyDescent="0.25"/>
    <row r="50218" x14ac:dyDescent="0.25"/>
    <row r="50219" x14ac:dyDescent="0.25"/>
    <row r="50220" x14ac:dyDescent="0.25"/>
    <row r="50221" x14ac:dyDescent="0.25"/>
    <row r="50222" x14ac:dyDescent="0.25"/>
    <row r="50223" x14ac:dyDescent="0.25"/>
    <row r="50224" x14ac:dyDescent="0.25"/>
    <row r="50225" x14ac:dyDescent="0.25"/>
    <row r="50226" x14ac:dyDescent="0.25"/>
    <row r="50227" x14ac:dyDescent="0.25"/>
    <row r="50228" x14ac:dyDescent="0.25"/>
    <row r="50229" x14ac:dyDescent="0.25"/>
    <row r="50230" x14ac:dyDescent="0.25"/>
    <row r="50231" x14ac:dyDescent="0.25"/>
    <row r="50232" x14ac:dyDescent="0.25"/>
    <row r="50233" x14ac:dyDescent="0.25"/>
    <row r="50234" x14ac:dyDescent="0.25"/>
    <row r="50235" x14ac:dyDescent="0.25"/>
    <row r="50236" x14ac:dyDescent="0.25"/>
    <row r="50237" x14ac:dyDescent="0.25"/>
    <row r="50238" x14ac:dyDescent="0.25"/>
    <row r="50239" x14ac:dyDescent="0.25"/>
    <row r="50240" x14ac:dyDescent="0.25"/>
    <row r="50241" x14ac:dyDescent="0.25"/>
    <row r="50242" x14ac:dyDescent="0.25"/>
    <row r="50243" x14ac:dyDescent="0.25"/>
    <row r="50244" x14ac:dyDescent="0.25"/>
    <row r="50245" x14ac:dyDescent="0.25"/>
    <row r="50246" x14ac:dyDescent="0.25"/>
    <row r="50247" x14ac:dyDescent="0.25"/>
    <row r="50248" x14ac:dyDescent="0.25"/>
    <row r="50249" x14ac:dyDescent="0.25"/>
    <row r="50250" x14ac:dyDescent="0.25"/>
    <row r="50251" x14ac:dyDescent="0.25"/>
    <row r="50252" x14ac:dyDescent="0.25"/>
    <row r="50253" x14ac:dyDescent="0.25"/>
    <row r="50254" x14ac:dyDescent="0.25"/>
    <row r="50255" x14ac:dyDescent="0.25"/>
    <row r="50256" x14ac:dyDescent="0.25"/>
    <row r="50257" x14ac:dyDescent="0.25"/>
    <row r="50258" x14ac:dyDescent="0.25"/>
    <row r="50259" x14ac:dyDescent="0.25"/>
    <row r="50260" x14ac:dyDescent="0.25"/>
    <row r="50261" x14ac:dyDescent="0.25"/>
    <row r="50262" x14ac:dyDescent="0.25"/>
    <row r="50263" x14ac:dyDescent="0.25"/>
    <row r="50264" x14ac:dyDescent="0.25"/>
    <row r="50265" x14ac:dyDescent="0.25"/>
    <row r="50266" x14ac:dyDescent="0.25"/>
    <row r="50267" x14ac:dyDescent="0.25"/>
    <row r="50268" x14ac:dyDescent="0.25"/>
    <row r="50269" x14ac:dyDescent="0.25"/>
    <row r="50270" x14ac:dyDescent="0.25"/>
    <row r="50271" x14ac:dyDescent="0.25"/>
    <row r="50272" x14ac:dyDescent="0.25"/>
    <row r="50273" x14ac:dyDescent="0.25"/>
    <row r="50274" x14ac:dyDescent="0.25"/>
    <row r="50275" x14ac:dyDescent="0.25"/>
    <row r="50276" x14ac:dyDescent="0.25"/>
    <row r="50277" x14ac:dyDescent="0.25"/>
    <row r="50278" x14ac:dyDescent="0.25"/>
    <row r="50279" x14ac:dyDescent="0.25"/>
    <row r="50280" x14ac:dyDescent="0.25"/>
    <row r="50281" x14ac:dyDescent="0.25"/>
    <row r="50282" x14ac:dyDescent="0.25"/>
    <row r="50283" x14ac:dyDescent="0.25"/>
    <row r="50284" x14ac:dyDescent="0.25"/>
    <row r="50285" x14ac:dyDescent="0.25"/>
    <row r="50286" x14ac:dyDescent="0.25"/>
    <row r="50287" x14ac:dyDescent="0.25"/>
    <row r="50288" x14ac:dyDescent="0.25"/>
    <row r="50289" x14ac:dyDescent="0.25"/>
    <row r="50290" x14ac:dyDescent="0.25"/>
    <row r="50291" x14ac:dyDescent="0.25"/>
    <row r="50292" x14ac:dyDescent="0.25"/>
    <row r="50293" x14ac:dyDescent="0.25"/>
    <row r="50294" x14ac:dyDescent="0.25"/>
    <row r="50295" x14ac:dyDescent="0.25"/>
    <row r="50296" x14ac:dyDescent="0.25"/>
    <row r="50297" x14ac:dyDescent="0.25"/>
    <row r="50298" x14ac:dyDescent="0.25"/>
    <row r="50299" x14ac:dyDescent="0.25"/>
    <row r="50300" x14ac:dyDescent="0.25"/>
    <row r="50301" x14ac:dyDescent="0.25"/>
    <row r="50302" x14ac:dyDescent="0.25"/>
    <row r="50303" x14ac:dyDescent="0.25"/>
    <row r="50304" x14ac:dyDescent="0.25"/>
    <row r="50305" x14ac:dyDescent="0.25"/>
    <row r="50306" x14ac:dyDescent="0.25"/>
    <row r="50307" x14ac:dyDescent="0.25"/>
    <row r="50308" x14ac:dyDescent="0.25"/>
    <row r="50309" x14ac:dyDescent="0.25"/>
    <row r="50310" x14ac:dyDescent="0.25"/>
    <row r="50311" x14ac:dyDescent="0.25"/>
    <row r="50312" x14ac:dyDescent="0.25"/>
    <row r="50313" x14ac:dyDescent="0.25"/>
    <row r="50314" x14ac:dyDescent="0.25"/>
    <row r="50315" x14ac:dyDescent="0.25"/>
    <row r="50316" x14ac:dyDescent="0.25"/>
    <row r="50317" x14ac:dyDescent="0.25"/>
    <row r="50318" x14ac:dyDescent="0.25"/>
    <row r="50319" x14ac:dyDescent="0.25"/>
    <row r="50320" x14ac:dyDescent="0.25"/>
    <row r="50321" x14ac:dyDescent="0.25"/>
    <row r="50322" x14ac:dyDescent="0.25"/>
    <row r="50323" x14ac:dyDescent="0.25"/>
    <row r="50324" x14ac:dyDescent="0.25"/>
    <row r="50325" x14ac:dyDescent="0.25"/>
    <row r="50326" x14ac:dyDescent="0.25"/>
    <row r="50327" x14ac:dyDescent="0.25"/>
    <row r="50328" x14ac:dyDescent="0.25"/>
    <row r="50329" x14ac:dyDescent="0.25"/>
    <row r="50330" x14ac:dyDescent="0.25"/>
    <row r="50331" x14ac:dyDescent="0.25"/>
    <row r="50332" x14ac:dyDescent="0.25"/>
    <row r="50333" x14ac:dyDescent="0.25"/>
    <row r="50334" x14ac:dyDescent="0.25"/>
    <row r="50335" x14ac:dyDescent="0.25"/>
    <row r="50336" x14ac:dyDescent="0.25"/>
    <row r="50337" x14ac:dyDescent="0.25"/>
    <row r="50338" x14ac:dyDescent="0.25"/>
    <row r="50339" x14ac:dyDescent="0.25"/>
    <row r="50340" x14ac:dyDescent="0.25"/>
    <row r="50341" x14ac:dyDescent="0.25"/>
    <row r="50342" x14ac:dyDescent="0.25"/>
    <row r="50343" x14ac:dyDescent="0.25"/>
    <row r="50344" x14ac:dyDescent="0.25"/>
    <row r="50345" x14ac:dyDescent="0.25"/>
    <row r="50346" x14ac:dyDescent="0.25"/>
    <row r="50347" x14ac:dyDescent="0.25"/>
    <row r="50348" x14ac:dyDescent="0.25"/>
    <row r="50349" x14ac:dyDescent="0.25"/>
    <row r="50350" x14ac:dyDescent="0.25"/>
    <row r="50351" x14ac:dyDescent="0.25"/>
    <row r="50352" x14ac:dyDescent="0.25"/>
    <row r="50353" x14ac:dyDescent="0.25"/>
    <row r="50354" x14ac:dyDescent="0.25"/>
    <row r="50355" x14ac:dyDescent="0.25"/>
    <row r="50356" x14ac:dyDescent="0.25"/>
    <row r="50357" x14ac:dyDescent="0.25"/>
    <row r="50358" x14ac:dyDescent="0.25"/>
    <row r="50359" x14ac:dyDescent="0.25"/>
    <row r="50360" x14ac:dyDescent="0.25"/>
    <row r="50361" x14ac:dyDescent="0.25"/>
    <row r="50362" x14ac:dyDescent="0.25"/>
    <row r="50363" x14ac:dyDescent="0.25"/>
    <row r="50364" x14ac:dyDescent="0.25"/>
    <row r="50365" x14ac:dyDescent="0.25"/>
    <row r="50366" x14ac:dyDescent="0.25"/>
    <row r="50367" x14ac:dyDescent="0.25"/>
    <row r="50368" x14ac:dyDescent="0.25"/>
    <row r="50369" x14ac:dyDescent="0.25"/>
    <row r="50370" x14ac:dyDescent="0.25"/>
    <row r="50371" x14ac:dyDescent="0.25"/>
    <row r="50372" x14ac:dyDescent="0.25"/>
    <row r="50373" x14ac:dyDescent="0.25"/>
    <row r="50374" x14ac:dyDescent="0.25"/>
    <row r="50375" x14ac:dyDescent="0.25"/>
    <row r="50376" x14ac:dyDescent="0.25"/>
    <row r="50377" x14ac:dyDescent="0.25"/>
    <row r="50378" x14ac:dyDescent="0.25"/>
    <row r="50379" x14ac:dyDescent="0.25"/>
    <row r="50380" x14ac:dyDescent="0.25"/>
    <row r="50381" x14ac:dyDescent="0.25"/>
    <row r="50382" x14ac:dyDescent="0.25"/>
    <row r="50383" x14ac:dyDescent="0.25"/>
    <row r="50384" x14ac:dyDescent="0.25"/>
    <row r="50385" x14ac:dyDescent="0.25"/>
    <row r="50386" x14ac:dyDescent="0.25"/>
    <row r="50387" x14ac:dyDescent="0.25"/>
    <row r="50388" x14ac:dyDescent="0.25"/>
    <row r="50389" x14ac:dyDescent="0.25"/>
    <row r="50390" x14ac:dyDescent="0.25"/>
    <row r="50391" x14ac:dyDescent="0.25"/>
    <row r="50392" x14ac:dyDescent="0.25"/>
    <row r="50393" x14ac:dyDescent="0.25"/>
    <row r="50394" x14ac:dyDescent="0.25"/>
    <row r="50395" x14ac:dyDescent="0.25"/>
    <row r="50396" x14ac:dyDescent="0.25"/>
    <row r="50397" x14ac:dyDescent="0.25"/>
    <row r="50398" x14ac:dyDescent="0.25"/>
    <row r="50399" x14ac:dyDescent="0.25"/>
    <row r="50400" x14ac:dyDescent="0.25"/>
    <row r="50401" x14ac:dyDescent="0.25"/>
    <row r="50402" x14ac:dyDescent="0.25"/>
    <row r="50403" x14ac:dyDescent="0.25"/>
    <row r="50404" x14ac:dyDescent="0.25"/>
    <row r="50405" x14ac:dyDescent="0.25"/>
    <row r="50406" x14ac:dyDescent="0.25"/>
    <row r="50407" x14ac:dyDescent="0.25"/>
    <row r="50408" x14ac:dyDescent="0.25"/>
    <row r="50409" x14ac:dyDescent="0.25"/>
    <row r="50410" x14ac:dyDescent="0.25"/>
    <row r="50411" x14ac:dyDescent="0.25"/>
    <row r="50412" x14ac:dyDescent="0.25"/>
    <row r="50413" x14ac:dyDescent="0.25"/>
    <row r="50414" x14ac:dyDescent="0.25"/>
    <row r="50415" x14ac:dyDescent="0.25"/>
    <row r="50416" x14ac:dyDescent="0.25"/>
    <row r="50417" x14ac:dyDescent="0.25"/>
    <row r="50418" x14ac:dyDescent="0.25"/>
    <row r="50419" x14ac:dyDescent="0.25"/>
    <row r="50420" x14ac:dyDescent="0.25"/>
    <row r="50421" x14ac:dyDescent="0.25"/>
    <row r="50422" x14ac:dyDescent="0.25"/>
    <row r="50423" x14ac:dyDescent="0.25"/>
    <row r="50424" x14ac:dyDescent="0.25"/>
    <row r="50425" x14ac:dyDescent="0.25"/>
    <row r="50426" x14ac:dyDescent="0.25"/>
    <row r="50427" x14ac:dyDescent="0.25"/>
    <row r="50428" x14ac:dyDescent="0.25"/>
    <row r="50429" x14ac:dyDescent="0.25"/>
    <row r="50430" x14ac:dyDescent="0.25"/>
    <row r="50431" x14ac:dyDescent="0.25"/>
    <row r="50432" x14ac:dyDescent="0.25"/>
    <row r="50433" x14ac:dyDescent="0.25"/>
    <row r="50434" x14ac:dyDescent="0.25"/>
    <row r="50435" x14ac:dyDescent="0.25"/>
    <row r="50436" x14ac:dyDescent="0.25"/>
    <row r="50437" x14ac:dyDescent="0.25"/>
    <row r="50438" x14ac:dyDescent="0.25"/>
    <row r="50439" x14ac:dyDescent="0.25"/>
    <row r="50440" x14ac:dyDescent="0.25"/>
    <row r="50441" x14ac:dyDescent="0.25"/>
    <row r="50442" x14ac:dyDescent="0.25"/>
    <row r="50443" x14ac:dyDescent="0.25"/>
    <row r="50444" x14ac:dyDescent="0.25"/>
    <row r="50445" x14ac:dyDescent="0.25"/>
    <row r="50446" x14ac:dyDescent="0.25"/>
    <row r="50447" x14ac:dyDescent="0.25"/>
    <row r="50448" x14ac:dyDescent="0.25"/>
    <row r="50449" x14ac:dyDescent="0.25"/>
    <row r="50450" x14ac:dyDescent="0.25"/>
    <row r="50451" x14ac:dyDescent="0.25"/>
    <row r="50452" x14ac:dyDescent="0.25"/>
    <row r="50453" x14ac:dyDescent="0.25"/>
    <row r="50454" x14ac:dyDescent="0.25"/>
    <row r="50455" x14ac:dyDescent="0.25"/>
    <row r="50456" x14ac:dyDescent="0.25"/>
    <row r="50457" x14ac:dyDescent="0.25"/>
    <row r="50458" x14ac:dyDescent="0.25"/>
    <row r="50459" x14ac:dyDescent="0.25"/>
    <row r="50460" x14ac:dyDescent="0.25"/>
    <row r="50461" x14ac:dyDescent="0.25"/>
    <row r="50462" x14ac:dyDescent="0.25"/>
    <row r="50463" x14ac:dyDescent="0.25"/>
    <row r="50464" x14ac:dyDescent="0.25"/>
    <row r="50465" x14ac:dyDescent="0.25"/>
    <row r="50466" x14ac:dyDescent="0.25"/>
    <row r="50467" x14ac:dyDescent="0.25"/>
    <row r="50468" x14ac:dyDescent="0.25"/>
    <row r="50469" x14ac:dyDescent="0.25"/>
    <row r="50470" x14ac:dyDescent="0.25"/>
    <row r="50471" x14ac:dyDescent="0.25"/>
    <row r="50472" x14ac:dyDescent="0.25"/>
    <row r="50473" x14ac:dyDescent="0.25"/>
    <row r="50474" x14ac:dyDescent="0.25"/>
    <row r="50475" x14ac:dyDescent="0.25"/>
    <row r="50476" x14ac:dyDescent="0.25"/>
    <row r="50477" x14ac:dyDescent="0.25"/>
    <row r="50478" x14ac:dyDescent="0.25"/>
    <row r="50479" x14ac:dyDescent="0.25"/>
    <row r="50480" x14ac:dyDescent="0.25"/>
    <row r="50481" x14ac:dyDescent="0.25"/>
    <row r="50482" x14ac:dyDescent="0.25"/>
    <row r="50483" x14ac:dyDescent="0.25"/>
    <row r="50484" x14ac:dyDescent="0.25"/>
    <row r="50485" x14ac:dyDescent="0.25"/>
    <row r="50486" x14ac:dyDescent="0.25"/>
    <row r="50487" x14ac:dyDescent="0.25"/>
    <row r="50488" x14ac:dyDescent="0.25"/>
    <row r="50489" x14ac:dyDescent="0.25"/>
    <row r="50490" x14ac:dyDescent="0.25"/>
    <row r="50491" x14ac:dyDescent="0.25"/>
    <row r="50492" x14ac:dyDescent="0.25"/>
    <row r="50493" x14ac:dyDescent="0.25"/>
    <row r="50494" x14ac:dyDescent="0.25"/>
    <row r="50495" x14ac:dyDescent="0.25"/>
    <row r="50496" x14ac:dyDescent="0.25"/>
    <row r="50497" x14ac:dyDescent="0.25"/>
    <row r="50498" x14ac:dyDescent="0.25"/>
    <row r="50499" x14ac:dyDescent="0.25"/>
    <row r="50500" x14ac:dyDescent="0.25"/>
    <row r="50501" x14ac:dyDescent="0.25"/>
    <row r="50502" x14ac:dyDescent="0.25"/>
    <row r="50503" x14ac:dyDescent="0.25"/>
    <row r="50504" x14ac:dyDescent="0.25"/>
    <row r="50505" x14ac:dyDescent="0.25"/>
    <row r="50506" x14ac:dyDescent="0.25"/>
    <row r="50507" x14ac:dyDescent="0.25"/>
    <row r="50508" x14ac:dyDescent="0.25"/>
    <row r="50509" x14ac:dyDescent="0.25"/>
    <row r="50510" x14ac:dyDescent="0.25"/>
    <row r="50511" x14ac:dyDescent="0.25"/>
    <row r="50512" x14ac:dyDescent="0.25"/>
    <row r="50513" x14ac:dyDescent="0.25"/>
    <row r="50514" x14ac:dyDescent="0.25"/>
    <row r="50515" x14ac:dyDescent="0.25"/>
    <row r="50516" x14ac:dyDescent="0.25"/>
    <row r="50517" x14ac:dyDescent="0.25"/>
    <row r="50518" x14ac:dyDescent="0.25"/>
    <row r="50519" x14ac:dyDescent="0.25"/>
    <row r="50520" x14ac:dyDescent="0.25"/>
    <row r="50521" x14ac:dyDescent="0.25"/>
    <row r="50522" x14ac:dyDescent="0.25"/>
    <row r="50523" x14ac:dyDescent="0.25"/>
    <row r="50524" x14ac:dyDescent="0.25"/>
    <row r="50525" x14ac:dyDescent="0.25"/>
    <row r="50526" x14ac:dyDescent="0.25"/>
    <row r="50527" x14ac:dyDescent="0.25"/>
    <row r="50528" x14ac:dyDescent="0.25"/>
    <row r="50529" x14ac:dyDescent="0.25"/>
    <row r="50530" x14ac:dyDescent="0.25"/>
    <row r="50531" x14ac:dyDescent="0.25"/>
    <row r="50532" x14ac:dyDescent="0.25"/>
    <row r="50533" x14ac:dyDescent="0.25"/>
    <row r="50534" x14ac:dyDescent="0.25"/>
    <row r="50535" x14ac:dyDescent="0.25"/>
    <row r="50536" x14ac:dyDescent="0.25"/>
    <row r="50537" x14ac:dyDescent="0.25"/>
    <row r="50538" x14ac:dyDescent="0.25"/>
    <row r="50539" x14ac:dyDescent="0.25"/>
    <row r="50540" x14ac:dyDescent="0.25"/>
    <row r="50541" x14ac:dyDescent="0.25"/>
    <row r="50542" x14ac:dyDescent="0.25"/>
    <row r="50543" x14ac:dyDescent="0.25"/>
    <row r="50544" x14ac:dyDescent="0.25"/>
    <row r="50545" x14ac:dyDescent="0.25"/>
    <row r="50546" x14ac:dyDescent="0.25"/>
    <row r="50547" x14ac:dyDescent="0.25"/>
    <row r="50548" x14ac:dyDescent="0.25"/>
    <row r="50549" x14ac:dyDescent="0.25"/>
    <row r="50550" x14ac:dyDescent="0.25"/>
    <row r="50551" x14ac:dyDescent="0.25"/>
    <row r="50552" x14ac:dyDescent="0.25"/>
    <row r="50553" x14ac:dyDescent="0.25"/>
    <row r="50554" x14ac:dyDescent="0.25"/>
    <row r="50555" x14ac:dyDescent="0.25"/>
    <row r="50556" x14ac:dyDescent="0.25"/>
    <row r="50557" x14ac:dyDescent="0.25"/>
    <row r="50558" x14ac:dyDescent="0.25"/>
    <row r="50559" x14ac:dyDescent="0.25"/>
    <row r="50560" x14ac:dyDescent="0.25"/>
    <row r="50561" x14ac:dyDescent="0.25"/>
    <row r="50562" x14ac:dyDescent="0.25"/>
    <row r="50563" x14ac:dyDescent="0.25"/>
    <row r="50564" x14ac:dyDescent="0.25"/>
    <row r="50565" x14ac:dyDescent="0.25"/>
    <row r="50566" x14ac:dyDescent="0.25"/>
    <row r="50567" x14ac:dyDescent="0.25"/>
    <row r="50568" x14ac:dyDescent="0.25"/>
    <row r="50569" x14ac:dyDescent="0.25"/>
    <row r="50570" x14ac:dyDescent="0.25"/>
    <row r="50571" x14ac:dyDescent="0.25"/>
    <row r="50572" x14ac:dyDescent="0.25"/>
    <row r="50573" x14ac:dyDescent="0.25"/>
    <row r="50574" x14ac:dyDescent="0.25"/>
    <row r="50575" x14ac:dyDescent="0.25"/>
    <row r="50576" x14ac:dyDescent="0.25"/>
    <row r="50577" x14ac:dyDescent="0.25"/>
    <row r="50578" x14ac:dyDescent="0.25"/>
    <row r="50579" x14ac:dyDescent="0.25"/>
    <row r="50580" x14ac:dyDescent="0.25"/>
    <row r="50581" x14ac:dyDescent="0.25"/>
    <row r="50582" x14ac:dyDescent="0.25"/>
    <row r="50583" x14ac:dyDescent="0.25"/>
    <row r="50584" x14ac:dyDescent="0.25"/>
    <row r="50585" x14ac:dyDescent="0.25"/>
    <row r="50586" x14ac:dyDescent="0.25"/>
    <row r="50587" x14ac:dyDescent="0.25"/>
    <row r="50588" x14ac:dyDescent="0.25"/>
    <row r="50589" x14ac:dyDescent="0.25"/>
    <row r="50590" x14ac:dyDescent="0.25"/>
    <row r="50591" x14ac:dyDescent="0.25"/>
    <row r="50592" x14ac:dyDescent="0.25"/>
    <row r="50593" x14ac:dyDescent="0.25"/>
    <row r="50594" x14ac:dyDescent="0.25"/>
    <row r="50595" x14ac:dyDescent="0.25"/>
    <row r="50596" x14ac:dyDescent="0.25"/>
    <row r="50597" x14ac:dyDescent="0.25"/>
    <row r="50598" x14ac:dyDescent="0.25"/>
    <row r="50599" x14ac:dyDescent="0.25"/>
    <row r="50600" x14ac:dyDescent="0.25"/>
    <row r="50601" x14ac:dyDescent="0.25"/>
    <row r="50602" x14ac:dyDescent="0.25"/>
    <row r="50603" x14ac:dyDescent="0.25"/>
    <row r="50604" x14ac:dyDescent="0.25"/>
    <row r="50605" x14ac:dyDescent="0.25"/>
    <row r="50606" x14ac:dyDescent="0.25"/>
    <row r="50607" x14ac:dyDescent="0.25"/>
    <row r="50608" x14ac:dyDescent="0.25"/>
    <row r="50609" x14ac:dyDescent="0.25"/>
    <row r="50610" x14ac:dyDescent="0.25"/>
    <row r="50611" x14ac:dyDescent="0.25"/>
    <row r="50612" x14ac:dyDescent="0.25"/>
    <row r="50613" x14ac:dyDescent="0.25"/>
    <row r="50614" x14ac:dyDescent="0.25"/>
    <row r="50615" x14ac:dyDescent="0.25"/>
    <row r="50616" x14ac:dyDescent="0.25"/>
    <row r="50617" x14ac:dyDescent="0.25"/>
    <row r="50618" x14ac:dyDescent="0.25"/>
    <row r="50619" x14ac:dyDescent="0.25"/>
    <row r="50620" x14ac:dyDescent="0.25"/>
    <row r="50621" x14ac:dyDescent="0.25"/>
    <row r="50622" x14ac:dyDescent="0.25"/>
    <row r="50623" x14ac:dyDescent="0.25"/>
    <row r="50624" x14ac:dyDescent="0.25"/>
    <row r="50625" x14ac:dyDescent="0.25"/>
    <row r="50626" x14ac:dyDescent="0.25"/>
    <row r="50627" x14ac:dyDescent="0.25"/>
    <row r="50628" x14ac:dyDescent="0.25"/>
    <row r="50629" x14ac:dyDescent="0.25"/>
    <row r="50630" x14ac:dyDescent="0.25"/>
    <row r="50631" x14ac:dyDescent="0.25"/>
    <row r="50632" x14ac:dyDescent="0.25"/>
    <row r="50633" x14ac:dyDescent="0.25"/>
    <row r="50634" x14ac:dyDescent="0.25"/>
    <row r="50635" x14ac:dyDescent="0.25"/>
    <row r="50636" x14ac:dyDescent="0.25"/>
    <row r="50637" x14ac:dyDescent="0.25"/>
    <row r="50638" x14ac:dyDescent="0.25"/>
    <row r="50639" x14ac:dyDescent="0.25"/>
    <row r="50640" x14ac:dyDescent="0.25"/>
    <row r="50641" x14ac:dyDescent="0.25"/>
    <row r="50642" x14ac:dyDescent="0.25"/>
    <row r="50643" x14ac:dyDescent="0.25"/>
    <row r="50644" x14ac:dyDescent="0.25"/>
    <row r="50645" x14ac:dyDescent="0.25"/>
    <row r="50646" x14ac:dyDescent="0.25"/>
    <row r="50647" x14ac:dyDescent="0.25"/>
    <row r="50648" x14ac:dyDescent="0.25"/>
    <row r="50649" x14ac:dyDescent="0.25"/>
    <row r="50650" x14ac:dyDescent="0.25"/>
    <row r="50651" x14ac:dyDescent="0.25"/>
    <row r="50652" x14ac:dyDescent="0.25"/>
    <row r="50653" x14ac:dyDescent="0.25"/>
    <row r="50654" x14ac:dyDescent="0.25"/>
    <row r="50655" x14ac:dyDescent="0.25"/>
    <row r="50656" x14ac:dyDescent="0.25"/>
    <row r="50657" x14ac:dyDescent="0.25"/>
    <row r="50658" x14ac:dyDescent="0.25"/>
    <row r="50659" x14ac:dyDescent="0.25"/>
    <row r="50660" x14ac:dyDescent="0.25"/>
    <row r="50661" x14ac:dyDescent="0.25"/>
    <row r="50662" x14ac:dyDescent="0.25"/>
    <row r="50663" x14ac:dyDescent="0.25"/>
    <row r="50664" x14ac:dyDescent="0.25"/>
    <row r="50665" x14ac:dyDescent="0.25"/>
    <row r="50666" x14ac:dyDescent="0.25"/>
    <row r="50667" x14ac:dyDescent="0.25"/>
    <row r="50668" x14ac:dyDescent="0.25"/>
    <row r="50669" x14ac:dyDescent="0.25"/>
    <row r="50670" x14ac:dyDescent="0.25"/>
    <row r="50671" x14ac:dyDescent="0.25"/>
    <row r="50672" x14ac:dyDescent="0.25"/>
    <row r="50673" x14ac:dyDescent="0.25"/>
    <row r="50674" x14ac:dyDescent="0.25"/>
    <row r="50675" x14ac:dyDescent="0.25"/>
    <row r="50676" x14ac:dyDescent="0.25"/>
    <row r="50677" x14ac:dyDescent="0.25"/>
    <row r="50678" x14ac:dyDescent="0.25"/>
    <row r="50679" x14ac:dyDescent="0.25"/>
    <row r="50680" x14ac:dyDescent="0.25"/>
    <row r="50681" x14ac:dyDescent="0.25"/>
    <row r="50682" x14ac:dyDescent="0.25"/>
    <row r="50683" x14ac:dyDescent="0.25"/>
    <row r="50684" x14ac:dyDescent="0.25"/>
    <row r="50685" x14ac:dyDescent="0.25"/>
    <row r="50686" x14ac:dyDescent="0.25"/>
    <row r="50687" x14ac:dyDescent="0.25"/>
    <row r="50688" x14ac:dyDescent="0.25"/>
    <row r="50689" x14ac:dyDescent="0.25"/>
    <row r="50690" x14ac:dyDescent="0.25"/>
    <row r="50691" x14ac:dyDescent="0.25"/>
    <row r="50692" x14ac:dyDescent="0.25"/>
    <row r="50693" x14ac:dyDescent="0.25"/>
    <row r="50694" x14ac:dyDescent="0.25"/>
    <row r="50695" x14ac:dyDescent="0.25"/>
    <row r="50696" x14ac:dyDescent="0.25"/>
    <row r="50697" x14ac:dyDescent="0.25"/>
    <row r="50698" x14ac:dyDescent="0.25"/>
    <row r="50699" x14ac:dyDescent="0.25"/>
    <row r="50700" x14ac:dyDescent="0.25"/>
    <row r="50701" x14ac:dyDescent="0.25"/>
    <row r="50702" x14ac:dyDescent="0.25"/>
    <row r="50703" x14ac:dyDescent="0.25"/>
    <row r="50704" x14ac:dyDescent="0.25"/>
    <row r="50705" x14ac:dyDescent="0.25"/>
    <row r="50706" x14ac:dyDescent="0.25"/>
    <row r="50707" x14ac:dyDescent="0.25"/>
    <row r="50708" x14ac:dyDescent="0.25"/>
    <row r="50709" x14ac:dyDescent="0.25"/>
    <row r="50710" x14ac:dyDescent="0.25"/>
    <row r="50711" x14ac:dyDescent="0.25"/>
    <row r="50712" x14ac:dyDescent="0.25"/>
    <row r="50713" x14ac:dyDescent="0.25"/>
    <row r="50714" x14ac:dyDescent="0.25"/>
    <row r="50715" x14ac:dyDescent="0.25"/>
    <row r="50716" x14ac:dyDescent="0.25"/>
    <row r="50717" x14ac:dyDescent="0.25"/>
    <row r="50718" x14ac:dyDescent="0.25"/>
    <row r="50719" x14ac:dyDescent="0.25"/>
    <row r="50720" x14ac:dyDescent="0.25"/>
    <row r="50721" x14ac:dyDescent="0.25"/>
    <row r="50722" x14ac:dyDescent="0.25"/>
    <row r="50723" x14ac:dyDescent="0.25"/>
    <row r="50724" x14ac:dyDescent="0.25"/>
    <row r="50725" x14ac:dyDescent="0.25"/>
    <row r="50726" x14ac:dyDescent="0.25"/>
    <row r="50727" x14ac:dyDescent="0.25"/>
    <row r="50728" x14ac:dyDescent="0.25"/>
    <row r="50729" x14ac:dyDescent="0.25"/>
    <row r="50730" x14ac:dyDescent="0.25"/>
    <row r="50731" x14ac:dyDescent="0.25"/>
    <row r="50732" x14ac:dyDescent="0.25"/>
    <row r="50733" x14ac:dyDescent="0.25"/>
    <row r="50734" x14ac:dyDescent="0.25"/>
    <row r="50735" x14ac:dyDescent="0.25"/>
    <row r="50736" x14ac:dyDescent="0.25"/>
    <row r="50737" x14ac:dyDescent="0.25"/>
    <row r="50738" x14ac:dyDescent="0.25"/>
    <row r="50739" x14ac:dyDescent="0.25"/>
    <row r="50740" x14ac:dyDescent="0.25"/>
    <row r="50741" x14ac:dyDescent="0.25"/>
    <row r="50742" x14ac:dyDescent="0.25"/>
    <row r="50743" x14ac:dyDescent="0.25"/>
    <row r="50744" x14ac:dyDescent="0.25"/>
    <row r="50745" x14ac:dyDescent="0.25"/>
    <row r="50746" x14ac:dyDescent="0.25"/>
    <row r="50747" x14ac:dyDescent="0.25"/>
    <row r="50748" x14ac:dyDescent="0.25"/>
    <row r="50749" x14ac:dyDescent="0.25"/>
    <row r="50750" x14ac:dyDescent="0.25"/>
    <row r="50751" x14ac:dyDescent="0.25"/>
    <row r="50752" x14ac:dyDescent="0.25"/>
    <row r="50753" x14ac:dyDescent="0.25"/>
    <row r="50754" x14ac:dyDescent="0.25"/>
    <row r="50755" x14ac:dyDescent="0.25"/>
    <row r="50756" x14ac:dyDescent="0.25"/>
    <row r="50757" x14ac:dyDescent="0.25"/>
    <row r="50758" x14ac:dyDescent="0.25"/>
    <row r="50759" x14ac:dyDescent="0.25"/>
    <row r="50760" x14ac:dyDescent="0.25"/>
    <row r="50761" x14ac:dyDescent="0.25"/>
    <row r="50762" x14ac:dyDescent="0.25"/>
    <row r="50763" x14ac:dyDescent="0.25"/>
    <row r="50764" x14ac:dyDescent="0.25"/>
    <row r="50765" x14ac:dyDescent="0.25"/>
    <row r="50766" x14ac:dyDescent="0.25"/>
    <row r="50767" x14ac:dyDescent="0.25"/>
    <row r="50768" x14ac:dyDescent="0.25"/>
    <row r="50769" x14ac:dyDescent="0.25"/>
    <row r="50770" x14ac:dyDescent="0.25"/>
    <row r="50771" x14ac:dyDescent="0.25"/>
    <row r="50772" x14ac:dyDescent="0.25"/>
    <row r="50773" x14ac:dyDescent="0.25"/>
    <row r="50774" x14ac:dyDescent="0.25"/>
    <row r="50775" x14ac:dyDescent="0.25"/>
    <row r="50776" x14ac:dyDescent="0.25"/>
    <row r="50777" x14ac:dyDescent="0.25"/>
    <row r="50778" x14ac:dyDescent="0.25"/>
    <row r="50779" x14ac:dyDescent="0.25"/>
    <row r="50780" x14ac:dyDescent="0.25"/>
    <row r="50781" x14ac:dyDescent="0.25"/>
    <row r="50782" x14ac:dyDescent="0.25"/>
    <row r="50783" x14ac:dyDescent="0.25"/>
    <row r="50784" x14ac:dyDescent="0.25"/>
    <row r="50785" x14ac:dyDescent="0.25"/>
    <row r="50786" x14ac:dyDescent="0.25"/>
    <row r="50787" x14ac:dyDescent="0.25"/>
    <row r="50788" x14ac:dyDescent="0.25"/>
    <row r="50789" x14ac:dyDescent="0.25"/>
    <row r="50790" x14ac:dyDescent="0.25"/>
    <row r="50791" x14ac:dyDescent="0.25"/>
    <row r="50792" x14ac:dyDescent="0.25"/>
    <row r="50793" x14ac:dyDescent="0.25"/>
    <row r="50794" x14ac:dyDescent="0.25"/>
    <row r="50795" x14ac:dyDescent="0.25"/>
    <row r="50796" x14ac:dyDescent="0.25"/>
    <row r="50797" x14ac:dyDescent="0.25"/>
    <row r="50798" x14ac:dyDescent="0.25"/>
    <row r="50799" x14ac:dyDescent="0.25"/>
    <row r="50800" x14ac:dyDescent="0.25"/>
    <row r="50801" x14ac:dyDescent="0.25"/>
    <row r="50802" x14ac:dyDescent="0.25"/>
    <row r="50803" x14ac:dyDescent="0.25"/>
    <row r="50804" x14ac:dyDescent="0.25"/>
    <row r="50805" x14ac:dyDescent="0.25"/>
    <row r="50806" x14ac:dyDescent="0.25"/>
    <row r="50807" x14ac:dyDescent="0.25"/>
    <row r="50808" x14ac:dyDescent="0.25"/>
    <row r="50809" x14ac:dyDescent="0.25"/>
    <row r="50810" x14ac:dyDescent="0.25"/>
    <row r="50811" x14ac:dyDescent="0.25"/>
    <row r="50812" x14ac:dyDescent="0.25"/>
    <row r="50813" x14ac:dyDescent="0.25"/>
    <row r="50814" x14ac:dyDescent="0.25"/>
    <row r="50815" x14ac:dyDescent="0.25"/>
    <row r="50816" x14ac:dyDescent="0.25"/>
    <row r="50817" x14ac:dyDescent="0.25"/>
    <row r="50818" x14ac:dyDescent="0.25"/>
    <row r="50819" x14ac:dyDescent="0.25"/>
    <row r="50820" x14ac:dyDescent="0.25"/>
    <row r="50821" x14ac:dyDescent="0.25"/>
    <row r="50822" x14ac:dyDescent="0.25"/>
    <row r="50823" x14ac:dyDescent="0.25"/>
    <row r="50824" x14ac:dyDescent="0.25"/>
    <row r="50825" x14ac:dyDescent="0.25"/>
    <row r="50826" x14ac:dyDescent="0.25"/>
    <row r="50827" x14ac:dyDescent="0.25"/>
    <row r="50828" x14ac:dyDescent="0.25"/>
    <row r="50829" x14ac:dyDescent="0.25"/>
    <row r="50830" x14ac:dyDescent="0.25"/>
    <row r="50831" x14ac:dyDescent="0.25"/>
    <row r="50832" x14ac:dyDescent="0.25"/>
    <row r="50833" x14ac:dyDescent="0.25"/>
    <row r="50834" x14ac:dyDescent="0.25"/>
    <row r="50835" x14ac:dyDescent="0.25"/>
    <row r="50836" x14ac:dyDescent="0.25"/>
    <row r="50837" x14ac:dyDescent="0.25"/>
    <row r="50838" x14ac:dyDescent="0.25"/>
    <row r="50839" x14ac:dyDescent="0.25"/>
    <row r="50840" x14ac:dyDescent="0.25"/>
    <row r="50841" x14ac:dyDescent="0.25"/>
    <row r="50842" x14ac:dyDescent="0.25"/>
    <row r="50843" x14ac:dyDescent="0.25"/>
    <row r="50844" x14ac:dyDescent="0.25"/>
    <row r="50845" x14ac:dyDescent="0.25"/>
    <row r="50846" x14ac:dyDescent="0.25"/>
    <row r="50847" x14ac:dyDescent="0.25"/>
    <row r="50848" x14ac:dyDescent="0.25"/>
    <row r="50849" x14ac:dyDescent="0.25"/>
    <row r="50850" x14ac:dyDescent="0.25"/>
    <row r="50851" x14ac:dyDescent="0.25"/>
    <row r="50852" x14ac:dyDescent="0.25"/>
    <row r="50853" x14ac:dyDescent="0.25"/>
    <row r="50854" x14ac:dyDescent="0.25"/>
    <row r="50855" x14ac:dyDescent="0.25"/>
    <row r="50856" x14ac:dyDescent="0.25"/>
    <row r="50857" x14ac:dyDescent="0.25"/>
    <row r="50858" x14ac:dyDescent="0.25"/>
    <row r="50859" x14ac:dyDescent="0.25"/>
    <row r="50860" x14ac:dyDescent="0.25"/>
    <row r="50861" x14ac:dyDescent="0.25"/>
    <row r="50862" x14ac:dyDescent="0.25"/>
    <row r="50863" x14ac:dyDescent="0.25"/>
    <row r="50864" x14ac:dyDescent="0.25"/>
    <row r="50865" x14ac:dyDescent="0.25"/>
    <row r="50866" x14ac:dyDescent="0.25"/>
    <row r="50867" x14ac:dyDescent="0.25"/>
    <row r="50868" x14ac:dyDescent="0.25"/>
    <row r="50869" x14ac:dyDescent="0.25"/>
    <row r="50870" x14ac:dyDescent="0.25"/>
    <row r="50871" x14ac:dyDescent="0.25"/>
    <row r="50872" x14ac:dyDescent="0.25"/>
    <row r="50873" x14ac:dyDescent="0.25"/>
    <row r="50874" x14ac:dyDescent="0.25"/>
    <row r="50875" x14ac:dyDescent="0.25"/>
    <row r="50876" x14ac:dyDescent="0.25"/>
    <row r="50877" x14ac:dyDescent="0.25"/>
    <row r="50878" x14ac:dyDescent="0.25"/>
    <row r="50879" x14ac:dyDescent="0.25"/>
    <row r="50880" x14ac:dyDescent="0.25"/>
    <row r="50881" x14ac:dyDescent="0.25"/>
    <row r="50882" x14ac:dyDescent="0.25"/>
    <row r="50883" x14ac:dyDescent="0.25"/>
    <row r="50884" x14ac:dyDescent="0.25"/>
    <row r="50885" x14ac:dyDescent="0.25"/>
    <row r="50886" x14ac:dyDescent="0.25"/>
    <row r="50887" x14ac:dyDescent="0.25"/>
    <row r="50888" x14ac:dyDescent="0.25"/>
    <row r="50889" x14ac:dyDescent="0.25"/>
    <row r="50890" x14ac:dyDescent="0.25"/>
    <row r="50891" x14ac:dyDescent="0.25"/>
    <row r="50892" x14ac:dyDescent="0.25"/>
    <row r="50893" x14ac:dyDescent="0.25"/>
    <row r="50894" x14ac:dyDescent="0.25"/>
    <row r="50895" x14ac:dyDescent="0.25"/>
    <row r="50896" x14ac:dyDescent="0.25"/>
    <row r="50897" x14ac:dyDescent="0.25"/>
    <row r="50898" x14ac:dyDescent="0.25"/>
    <row r="50899" x14ac:dyDescent="0.25"/>
    <row r="50900" x14ac:dyDescent="0.25"/>
    <row r="50901" x14ac:dyDescent="0.25"/>
    <row r="50902" x14ac:dyDescent="0.25"/>
    <row r="50903" x14ac:dyDescent="0.25"/>
    <row r="50904" x14ac:dyDescent="0.25"/>
    <row r="50905" x14ac:dyDescent="0.25"/>
    <row r="50906" x14ac:dyDescent="0.25"/>
    <row r="50907" x14ac:dyDescent="0.25"/>
    <row r="50908" x14ac:dyDescent="0.25"/>
    <row r="50909" x14ac:dyDescent="0.25"/>
    <row r="50910" x14ac:dyDescent="0.25"/>
    <row r="50911" x14ac:dyDescent="0.25"/>
    <row r="50912" x14ac:dyDescent="0.25"/>
    <row r="50913" x14ac:dyDescent="0.25"/>
    <row r="50914" x14ac:dyDescent="0.25"/>
    <row r="50915" x14ac:dyDescent="0.25"/>
    <row r="50916" x14ac:dyDescent="0.25"/>
    <row r="50917" x14ac:dyDescent="0.25"/>
    <row r="50918" x14ac:dyDescent="0.25"/>
    <row r="50919" x14ac:dyDescent="0.25"/>
    <row r="50920" x14ac:dyDescent="0.25"/>
    <row r="50921" x14ac:dyDescent="0.25"/>
    <row r="50922" x14ac:dyDescent="0.25"/>
    <row r="50923" x14ac:dyDescent="0.25"/>
    <row r="50924" x14ac:dyDescent="0.25"/>
    <row r="50925" x14ac:dyDescent="0.25"/>
    <row r="50926" x14ac:dyDescent="0.25"/>
    <row r="50927" x14ac:dyDescent="0.25"/>
    <row r="50928" x14ac:dyDescent="0.25"/>
    <row r="50929" x14ac:dyDescent="0.25"/>
    <row r="50930" x14ac:dyDescent="0.25"/>
    <row r="50931" x14ac:dyDescent="0.25"/>
    <row r="50932" x14ac:dyDescent="0.25"/>
    <row r="50933" x14ac:dyDescent="0.25"/>
    <row r="50934" x14ac:dyDescent="0.25"/>
    <row r="50935" x14ac:dyDescent="0.25"/>
    <row r="50936" x14ac:dyDescent="0.25"/>
    <row r="50937" x14ac:dyDescent="0.25"/>
    <row r="50938" x14ac:dyDescent="0.25"/>
    <row r="50939" x14ac:dyDescent="0.25"/>
    <row r="50940" x14ac:dyDescent="0.25"/>
    <row r="50941" x14ac:dyDescent="0.25"/>
    <row r="50942" x14ac:dyDescent="0.25"/>
    <row r="50943" x14ac:dyDescent="0.25"/>
    <row r="50944" x14ac:dyDescent="0.25"/>
    <row r="50945" x14ac:dyDescent="0.25"/>
    <row r="50946" x14ac:dyDescent="0.25"/>
    <row r="50947" x14ac:dyDescent="0.25"/>
    <row r="50948" x14ac:dyDescent="0.25"/>
    <row r="50949" x14ac:dyDescent="0.25"/>
    <row r="50950" x14ac:dyDescent="0.25"/>
    <row r="50951" x14ac:dyDescent="0.25"/>
    <row r="50952" x14ac:dyDescent="0.25"/>
    <row r="50953" x14ac:dyDescent="0.25"/>
    <row r="50954" x14ac:dyDescent="0.25"/>
    <row r="50955" x14ac:dyDescent="0.25"/>
    <row r="50956" x14ac:dyDescent="0.25"/>
    <row r="50957" x14ac:dyDescent="0.25"/>
    <row r="50958" x14ac:dyDescent="0.25"/>
    <row r="50959" x14ac:dyDescent="0.25"/>
    <row r="50960" x14ac:dyDescent="0.25"/>
    <row r="50961" x14ac:dyDescent="0.25"/>
    <row r="50962" x14ac:dyDescent="0.25"/>
    <row r="50963" x14ac:dyDescent="0.25"/>
    <row r="50964" x14ac:dyDescent="0.25"/>
    <row r="50965" x14ac:dyDescent="0.25"/>
    <row r="50966" x14ac:dyDescent="0.25"/>
    <row r="50967" x14ac:dyDescent="0.25"/>
    <row r="50968" x14ac:dyDescent="0.25"/>
    <row r="50969" x14ac:dyDescent="0.25"/>
    <row r="50970" x14ac:dyDescent="0.25"/>
    <row r="50971" x14ac:dyDescent="0.25"/>
    <row r="50972" x14ac:dyDescent="0.25"/>
    <row r="50973" x14ac:dyDescent="0.25"/>
    <row r="50974" x14ac:dyDescent="0.25"/>
    <row r="50975" x14ac:dyDescent="0.25"/>
    <row r="50976" x14ac:dyDescent="0.25"/>
    <row r="50977" x14ac:dyDescent="0.25"/>
    <row r="50978" x14ac:dyDescent="0.25"/>
    <row r="50979" x14ac:dyDescent="0.25"/>
    <row r="50980" x14ac:dyDescent="0.25"/>
    <row r="50981" x14ac:dyDescent="0.25"/>
    <row r="50982" x14ac:dyDescent="0.25"/>
    <row r="50983" x14ac:dyDescent="0.25"/>
    <row r="50984" x14ac:dyDescent="0.25"/>
    <row r="50985" x14ac:dyDescent="0.25"/>
    <row r="50986" x14ac:dyDescent="0.25"/>
    <row r="50987" x14ac:dyDescent="0.25"/>
    <row r="50988" x14ac:dyDescent="0.25"/>
    <row r="50989" x14ac:dyDescent="0.25"/>
    <row r="50990" x14ac:dyDescent="0.25"/>
    <row r="50991" x14ac:dyDescent="0.25"/>
    <row r="50992" x14ac:dyDescent="0.25"/>
    <row r="50993" x14ac:dyDescent="0.25"/>
    <row r="50994" x14ac:dyDescent="0.25"/>
    <row r="50995" x14ac:dyDescent="0.25"/>
    <row r="50996" x14ac:dyDescent="0.25"/>
    <row r="50997" x14ac:dyDescent="0.25"/>
    <row r="50998" x14ac:dyDescent="0.25"/>
    <row r="50999" x14ac:dyDescent="0.25"/>
    <row r="51000" x14ac:dyDescent="0.25"/>
    <row r="51001" x14ac:dyDescent="0.25"/>
    <row r="51002" x14ac:dyDescent="0.25"/>
    <row r="51003" x14ac:dyDescent="0.25"/>
    <row r="51004" x14ac:dyDescent="0.25"/>
    <row r="51005" x14ac:dyDescent="0.25"/>
    <row r="51006" x14ac:dyDescent="0.25"/>
    <row r="51007" x14ac:dyDescent="0.25"/>
    <row r="51008" x14ac:dyDescent="0.25"/>
    <row r="51009" x14ac:dyDescent="0.25"/>
    <row r="51010" x14ac:dyDescent="0.25"/>
    <row r="51011" x14ac:dyDescent="0.25"/>
    <row r="51012" x14ac:dyDescent="0.25"/>
    <row r="51013" x14ac:dyDescent="0.25"/>
    <row r="51014" x14ac:dyDescent="0.25"/>
    <row r="51015" x14ac:dyDescent="0.25"/>
    <row r="51016" x14ac:dyDescent="0.25"/>
    <row r="51017" x14ac:dyDescent="0.25"/>
    <row r="51018" x14ac:dyDescent="0.25"/>
    <row r="51019" x14ac:dyDescent="0.25"/>
    <row r="51020" x14ac:dyDescent="0.25"/>
    <row r="51021" x14ac:dyDescent="0.25"/>
    <row r="51022" x14ac:dyDescent="0.25"/>
    <row r="51023" x14ac:dyDescent="0.25"/>
    <row r="51024" x14ac:dyDescent="0.25"/>
    <row r="51025" x14ac:dyDescent="0.25"/>
    <row r="51026" x14ac:dyDescent="0.25"/>
    <row r="51027" x14ac:dyDescent="0.25"/>
    <row r="51028" x14ac:dyDescent="0.25"/>
    <row r="51029" x14ac:dyDescent="0.25"/>
    <row r="51030" x14ac:dyDescent="0.25"/>
    <row r="51031" x14ac:dyDescent="0.25"/>
    <row r="51032" x14ac:dyDescent="0.25"/>
    <row r="51033" x14ac:dyDescent="0.25"/>
    <row r="51034" x14ac:dyDescent="0.25"/>
    <row r="51035" x14ac:dyDescent="0.25"/>
    <row r="51036" x14ac:dyDescent="0.25"/>
    <row r="51037" x14ac:dyDescent="0.25"/>
    <row r="51038" x14ac:dyDescent="0.25"/>
    <row r="51039" x14ac:dyDescent="0.25"/>
    <row r="51040" x14ac:dyDescent="0.25"/>
    <row r="51041" x14ac:dyDescent="0.25"/>
    <row r="51042" x14ac:dyDescent="0.25"/>
    <row r="51043" x14ac:dyDescent="0.25"/>
    <row r="51044" x14ac:dyDescent="0.25"/>
    <row r="51045" x14ac:dyDescent="0.25"/>
    <row r="51046" x14ac:dyDescent="0.25"/>
    <row r="51047" x14ac:dyDescent="0.25"/>
    <row r="51048" x14ac:dyDescent="0.25"/>
    <row r="51049" x14ac:dyDescent="0.25"/>
    <row r="51050" x14ac:dyDescent="0.25"/>
    <row r="51051" x14ac:dyDescent="0.25"/>
    <row r="51052" x14ac:dyDescent="0.25"/>
    <row r="51053" x14ac:dyDescent="0.25"/>
    <row r="51054" x14ac:dyDescent="0.25"/>
    <row r="51055" x14ac:dyDescent="0.25"/>
    <row r="51056" x14ac:dyDescent="0.25"/>
    <row r="51057" x14ac:dyDescent="0.25"/>
    <row r="51058" x14ac:dyDescent="0.25"/>
    <row r="51059" x14ac:dyDescent="0.25"/>
    <row r="51060" x14ac:dyDescent="0.25"/>
    <row r="51061" x14ac:dyDescent="0.25"/>
    <row r="51062" x14ac:dyDescent="0.25"/>
    <row r="51063" x14ac:dyDescent="0.25"/>
    <row r="51064" x14ac:dyDescent="0.25"/>
    <row r="51065" x14ac:dyDescent="0.25"/>
    <row r="51066" x14ac:dyDescent="0.25"/>
    <row r="51067" x14ac:dyDescent="0.25"/>
    <row r="51068" x14ac:dyDescent="0.25"/>
    <row r="51069" x14ac:dyDescent="0.25"/>
    <row r="51070" x14ac:dyDescent="0.25"/>
    <row r="51071" x14ac:dyDescent="0.25"/>
    <row r="51072" x14ac:dyDescent="0.25"/>
    <row r="51073" x14ac:dyDescent="0.25"/>
    <row r="51074" x14ac:dyDescent="0.25"/>
    <row r="51075" x14ac:dyDescent="0.25"/>
    <row r="51076" x14ac:dyDescent="0.25"/>
    <row r="51077" x14ac:dyDescent="0.25"/>
    <row r="51078" x14ac:dyDescent="0.25"/>
    <row r="51079" x14ac:dyDescent="0.25"/>
    <row r="51080" x14ac:dyDescent="0.25"/>
    <row r="51081" x14ac:dyDescent="0.25"/>
    <row r="51082" x14ac:dyDescent="0.25"/>
    <row r="51083" x14ac:dyDescent="0.25"/>
    <row r="51084" x14ac:dyDescent="0.25"/>
    <row r="51085" x14ac:dyDescent="0.25"/>
    <row r="51086" x14ac:dyDescent="0.25"/>
    <row r="51087" x14ac:dyDescent="0.25"/>
    <row r="51088" x14ac:dyDescent="0.25"/>
    <row r="51089" x14ac:dyDescent="0.25"/>
    <row r="51090" x14ac:dyDescent="0.25"/>
    <row r="51091" x14ac:dyDescent="0.25"/>
    <row r="51092" x14ac:dyDescent="0.25"/>
    <row r="51093" x14ac:dyDescent="0.25"/>
    <row r="51094" x14ac:dyDescent="0.25"/>
    <row r="51095" x14ac:dyDescent="0.25"/>
    <row r="51096" x14ac:dyDescent="0.25"/>
    <row r="51097" x14ac:dyDescent="0.25"/>
    <row r="51098" x14ac:dyDescent="0.25"/>
    <row r="51099" x14ac:dyDescent="0.25"/>
    <row r="51100" x14ac:dyDescent="0.25"/>
    <row r="51101" x14ac:dyDescent="0.25"/>
    <row r="51102" x14ac:dyDescent="0.25"/>
    <row r="51103" x14ac:dyDescent="0.25"/>
    <row r="51104" x14ac:dyDescent="0.25"/>
    <row r="51105" x14ac:dyDescent="0.25"/>
    <row r="51106" x14ac:dyDescent="0.25"/>
    <row r="51107" x14ac:dyDescent="0.25"/>
    <row r="51108" x14ac:dyDescent="0.25"/>
    <row r="51109" x14ac:dyDescent="0.25"/>
    <row r="51110" x14ac:dyDescent="0.25"/>
    <row r="51111" x14ac:dyDescent="0.25"/>
    <row r="51112" x14ac:dyDescent="0.25"/>
    <row r="51113" x14ac:dyDescent="0.25"/>
    <row r="51114" x14ac:dyDescent="0.25"/>
    <row r="51115" x14ac:dyDescent="0.25"/>
    <row r="51116" x14ac:dyDescent="0.25"/>
    <row r="51117" x14ac:dyDescent="0.25"/>
    <row r="51118" x14ac:dyDescent="0.25"/>
    <row r="51119" x14ac:dyDescent="0.25"/>
    <row r="51120" x14ac:dyDescent="0.25"/>
    <row r="51121" x14ac:dyDescent="0.25"/>
    <row r="51122" x14ac:dyDescent="0.25"/>
    <row r="51123" x14ac:dyDescent="0.25"/>
    <row r="51124" x14ac:dyDescent="0.25"/>
    <row r="51125" x14ac:dyDescent="0.25"/>
    <row r="51126" x14ac:dyDescent="0.25"/>
    <row r="51127" x14ac:dyDescent="0.25"/>
    <row r="51128" x14ac:dyDescent="0.25"/>
    <row r="51129" x14ac:dyDescent="0.25"/>
    <row r="51130" x14ac:dyDescent="0.25"/>
    <row r="51131" x14ac:dyDescent="0.25"/>
    <row r="51132" x14ac:dyDescent="0.25"/>
    <row r="51133" x14ac:dyDescent="0.25"/>
    <row r="51134" x14ac:dyDescent="0.25"/>
    <row r="51135" x14ac:dyDescent="0.25"/>
    <row r="51136" x14ac:dyDescent="0.25"/>
    <row r="51137" x14ac:dyDescent="0.25"/>
    <row r="51138" x14ac:dyDescent="0.25"/>
    <row r="51139" x14ac:dyDescent="0.25"/>
    <row r="51140" x14ac:dyDescent="0.25"/>
    <row r="51141" x14ac:dyDescent="0.25"/>
    <row r="51142" x14ac:dyDescent="0.25"/>
    <row r="51143" x14ac:dyDescent="0.25"/>
    <row r="51144" x14ac:dyDescent="0.25"/>
    <row r="51145" x14ac:dyDescent="0.25"/>
    <row r="51146" x14ac:dyDescent="0.25"/>
    <row r="51147" x14ac:dyDescent="0.25"/>
    <row r="51148" x14ac:dyDescent="0.25"/>
    <row r="51149" x14ac:dyDescent="0.25"/>
    <row r="51150" x14ac:dyDescent="0.25"/>
    <row r="51151" x14ac:dyDescent="0.25"/>
    <row r="51152" x14ac:dyDescent="0.25"/>
    <row r="51153" x14ac:dyDescent="0.25"/>
    <row r="51154" x14ac:dyDescent="0.25"/>
    <row r="51155" x14ac:dyDescent="0.25"/>
    <row r="51156" x14ac:dyDescent="0.25"/>
    <row r="51157" x14ac:dyDescent="0.25"/>
    <row r="51158" x14ac:dyDescent="0.25"/>
    <row r="51159" x14ac:dyDescent="0.25"/>
    <row r="51160" x14ac:dyDescent="0.25"/>
    <row r="51161" x14ac:dyDescent="0.25"/>
    <row r="51162" x14ac:dyDescent="0.25"/>
    <row r="51163" x14ac:dyDescent="0.25"/>
    <row r="51164" x14ac:dyDescent="0.25"/>
    <row r="51165" x14ac:dyDescent="0.25"/>
    <row r="51166" x14ac:dyDescent="0.25"/>
    <row r="51167" x14ac:dyDescent="0.25"/>
    <row r="51168" x14ac:dyDescent="0.25"/>
    <row r="51169" x14ac:dyDescent="0.25"/>
    <row r="51170" x14ac:dyDescent="0.25"/>
    <row r="51171" x14ac:dyDescent="0.25"/>
    <row r="51172" x14ac:dyDescent="0.25"/>
    <row r="51173" x14ac:dyDescent="0.25"/>
    <row r="51174" x14ac:dyDescent="0.25"/>
    <row r="51175" x14ac:dyDescent="0.25"/>
    <row r="51176" x14ac:dyDescent="0.25"/>
    <row r="51177" x14ac:dyDescent="0.25"/>
    <row r="51178" x14ac:dyDescent="0.25"/>
    <row r="51179" x14ac:dyDescent="0.25"/>
    <row r="51180" x14ac:dyDescent="0.25"/>
    <row r="51181" x14ac:dyDescent="0.25"/>
    <row r="51182" x14ac:dyDescent="0.25"/>
    <row r="51183" x14ac:dyDescent="0.25"/>
    <row r="51184" x14ac:dyDescent="0.25"/>
    <row r="51185" x14ac:dyDescent="0.25"/>
    <row r="51186" x14ac:dyDescent="0.25"/>
    <row r="51187" x14ac:dyDescent="0.25"/>
    <row r="51188" x14ac:dyDescent="0.25"/>
    <row r="51189" x14ac:dyDescent="0.25"/>
    <row r="51190" x14ac:dyDescent="0.25"/>
    <row r="51191" x14ac:dyDescent="0.25"/>
    <row r="51192" x14ac:dyDescent="0.25"/>
    <row r="51193" x14ac:dyDescent="0.25"/>
    <row r="51194" x14ac:dyDescent="0.25"/>
    <row r="51195" x14ac:dyDescent="0.25"/>
    <row r="51196" x14ac:dyDescent="0.25"/>
    <row r="51197" x14ac:dyDescent="0.25"/>
    <row r="51198" x14ac:dyDescent="0.25"/>
    <row r="51199" x14ac:dyDescent="0.25"/>
    <row r="51200" x14ac:dyDescent="0.25"/>
    <row r="51201" x14ac:dyDescent="0.25"/>
    <row r="51202" x14ac:dyDescent="0.25"/>
    <row r="51203" x14ac:dyDescent="0.25"/>
    <row r="51204" x14ac:dyDescent="0.25"/>
    <row r="51205" x14ac:dyDescent="0.25"/>
    <row r="51206" x14ac:dyDescent="0.25"/>
    <row r="51207" x14ac:dyDescent="0.25"/>
    <row r="51208" x14ac:dyDescent="0.25"/>
    <row r="51209" x14ac:dyDescent="0.25"/>
    <row r="51210" x14ac:dyDescent="0.25"/>
    <row r="51211" x14ac:dyDescent="0.25"/>
    <row r="51212" x14ac:dyDescent="0.25"/>
    <row r="51213" x14ac:dyDescent="0.25"/>
    <row r="51214" x14ac:dyDescent="0.25"/>
    <row r="51215" x14ac:dyDescent="0.25"/>
    <row r="51216" x14ac:dyDescent="0.25"/>
    <row r="51217" x14ac:dyDescent="0.25"/>
    <row r="51218" x14ac:dyDescent="0.25"/>
    <row r="51219" x14ac:dyDescent="0.25"/>
    <row r="51220" x14ac:dyDescent="0.25"/>
    <row r="51221" x14ac:dyDescent="0.25"/>
    <row r="51222" x14ac:dyDescent="0.25"/>
    <row r="51223" x14ac:dyDescent="0.25"/>
    <row r="51224" x14ac:dyDescent="0.25"/>
    <row r="51225" x14ac:dyDescent="0.25"/>
    <row r="51226" x14ac:dyDescent="0.25"/>
    <row r="51227" x14ac:dyDescent="0.25"/>
    <row r="51228" x14ac:dyDescent="0.25"/>
    <row r="51229" x14ac:dyDescent="0.25"/>
    <row r="51230" x14ac:dyDescent="0.25"/>
    <row r="51231" x14ac:dyDescent="0.25"/>
    <row r="51232" x14ac:dyDescent="0.25"/>
    <row r="51233" x14ac:dyDescent="0.25"/>
    <row r="51234" x14ac:dyDescent="0.25"/>
    <row r="51235" x14ac:dyDescent="0.25"/>
    <row r="51236" x14ac:dyDescent="0.25"/>
    <row r="51237" x14ac:dyDescent="0.25"/>
    <row r="51238" x14ac:dyDescent="0.25"/>
    <row r="51239" x14ac:dyDescent="0.25"/>
    <row r="51240" x14ac:dyDescent="0.25"/>
    <row r="51241" x14ac:dyDescent="0.25"/>
    <row r="51242" x14ac:dyDescent="0.25"/>
    <row r="51243" x14ac:dyDescent="0.25"/>
    <row r="51244" x14ac:dyDescent="0.25"/>
    <row r="51245" x14ac:dyDescent="0.25"/>
    <row r="51246" x14ac:dyDescent="0.25"/>
    <row r="51247" x14ac:dyDescent="0.25"/>
    <row r="51248" x14ac:dyDescent="0.25"/>
    <row r="51249" x14ac:dyDescent="0.25"/>
    <row r="51250" x14ac:dyDescent="0.25"/>
    <row r="51251" x14ac:dyDescent="0.25"/>
    <row r="51252" x14ac:dyDescent="0.25"/>
    <row r="51253" x14ac:dyDescent="0.25"/>
    <row r="51254" x14ac:dyDescent="0.25"/>
    <row r="51255" x14ac:dyDescent="0.25"/>
    <row r="51256" x14ac:dyDescent="0.25"/>
    <row r="51257" x14ac:dyDescent="0.25"/>
    <row r="51258" x14ac:dyDescent="0.25"/>
    <row r="51259" x14ac:dyDescent="0.25"/>
    <row r="51260" x14ac:dyDescent="0.25"/>
    <row r="51261" x14ac:dyDescent="0.25"/>
    <row r="51262" x14ac:dyDescent="0.25"/>
    <row r="51263" x14ac:dyDescent="0.25"/>
    <row r="51264" x14ac:dyDescent="0.25"/>
    <row r="51265" x14ac:dyDescent="0.25"/>
    <row r="51266" x14ac:dyDescent="0.25"/>
    <row r="51267" x14ac:dyDescent="0.25"/>
    <row r="51268" x14ac:dyDescent="0.25"/>
    <row r="51269" x14ac:dyDescent="0.25"/>
    <row r="51270" x14ac:dyDescent="0.25"/>
    <row r="51271" x14ac:dyDescent="0.25"/>
    <row r="51272" x14ac:dyDescent="0.25"/>
    <row r="51273" x14ac:dyDescent="0.25"/>
    <row r="51274" x14ac:dyDescent="0.25"/>
    <row r="51275" x14ac:dyDescent="0.25"/>
    <row r="51276" x14ac:dyDescent="0.25"/>
    <row r="51277" x14ac:dyDescent="0.25"/>
    <row r="51278" x14ac:dyDescent="0.25"/>
    <row r="51279" x14ac:dyDescent="0.25"/>
    <row r="51280" x14ac:dyDescent="0.25"/>
    <row r="51281" x14ac:dyDescent="0.25"/>
    <row r="51282" x14ac:dyDescent="0.25"/>
    <row r="51283" x14ac:dyDescent="0.25"/>
    <row r="51284" x14ac:dyDescent="0.25"/>
    <row r="51285" x14ac:dyDescent="0.25"/>
    <row r="51286" x14ac:dyDescent="0.25"/>
    <row r="51287" x14ac:dyDescent="0.25"/>
    <row r="51288" x14ac:dyDescent="0.25"/>
    <row r="51289" x14ac:dyDescent="0.25"/>
    <row r="51290" x14ac:dyDescent="0.25"/>
    <row r="51291" x14ac:dyDescent="0.25"/>
    <row r="51292" x14ac:dyDescent="0.25"/>
    <row r="51293" x14ac:dyDescent="0.25"/>
    <row r="51294" x14ac:dyDescent="0.25"/>
    <row r="51295" x14ac:dyDescent="0.25"/>
    <row r="51296" x14ac:dyDescent="0.25"/>
    <row r="51297" x14ac:dyDescent="0.25"/>
    <row r="51298" x14ac:dyDescent="0.25"/>
    <row r="51299" x14ac:dyDescent="0.25"/>
    <row r="51300" x14ac:dyDescent="0.25"/>
    <row r="51301" x14ac:dyDescent="0.25"/>
    <row r="51302" x14ac:dyDescent="0.25"/>
    <row r="51303" x14ac:dyDescent="0.25"/>
    <row r="51304" x14ac:dyDescent="0.25"/>
    <row r="51305" x14ac:dyDescent="0.25"/>
    <row r="51306" x14ac:dyDescent="0.25"/>
    <row r="51307" x14ac:dyDescent="0.25"/>
    <row r="51308" x14ac:dyDescent="0.25"/>
    <row r="51309" x14ac:dyDescent="0.25"/>
    <row r="51310" x14ac:dyDescent="0.25"/>
    <row r="51311" x14ac:dyDescent="0.25"/>
    <row r="51312" x14ac:dyDescent="0.25"/>
    <row r="51313" x14ac:dyDescent="0.25"/>
    <row r="51314" x14ac:dyDescent="0.25"/>
    <row r="51315" x14ac:dyDescent="0.25"/>
    <row r="51316" x14ac:dyDescent="0.25"/>
    <row r="51317" x14ac:dyDescent="0.25"/>
    <row r="51318" x14ac:dyDescent="0.25"/>
    <row r="51319" x14ac:dyDescent="0.25"/>
    <row r="51320" x14ac:dyDescent="0.25"/>
    <row r="51321" x14ac:dyDescent="0.25"/>
    <row r="51322" x14ac:dyDescent="0.25"/>
    <row r="51323" x14ac:dyDescent="0.25"/>
    <row r="51324" x14ac:dyDescent="0.25"/>
    <row r="51325" x14ac:dyDescent="0.25"/>
    <row r="51326" x14ac:dyDescent="0.25"/>
    <row r="51327" x14ac:dyDescent="0.25"/>
    <row r="51328" x14ac:dyDescent="0.25"/>
    <row r="51329" x14ac:dyDescent="0.25"/>
    <row r="51330" x14ac:dyDescent="0.25"/>
    <row r="51331" x14ac:dyDescent="0.25"/>
    <row r="51332" x14ac:dyDescent="0.25"/>
    <row r="51333" x14ac:dyDescent="0.25"/>
    <row r="51334" x14ac:dyDescent="0.25"/>
    <row r="51335" x14ac:dyDescent="0.25"/>
    <row r="51336" x14ac:dyDescent="0.25"/>
    <row r="51337" x14ac:dyDescent="0.25"/>
    <row r="51338" x14ac:dyDescent="0.25"/>
    <row r="51339" x14ac:dyDescent="0.25"/>
    <row r="51340" x14ac:dyDescent="0.25"/>
    <row r="51341" x14ac:dyDescent="0.25"/>
    <row r="51342" x14ac:dyDescent="0.25"/>
    <row r="51343" x14ac:dyDescent="0.25"/>
    <row r="51344" x14ac:dyDescent="0.25"/>
    <row r="51345" x14ac:dyDescent="0.25"/>
    <row r="51346" x14ac:dyDescent="0.25"/>
    <row r="51347" x14ac:dyDescent="0.25"/>
    <row r="51348" x14ac:dyDescent="0.25"/>
    <row r="51349" x14ac:dyDescent="0.25"/>
    <row r="51350" x14ac:dyDescent="0.25"/>
    <row r="51351" x14ac:dyDescent="0.25"/>
    <row r="51352" x14ac:dyDescent="0.25"/>
    <row r="51353" x14ac:dyDescent="0.25"/>
    <row r="51354" x14ac:dyDescent="0.25"/>
    <row r="51355" x14ac:dyDescent="0.25"/>
    <row r="51356" x14ac:dyDescent="0.25"/>
    <row r="51357" x14ac:dyDescent="0.25"/>
    <row r="51358" x14ac:dyDescent="0.25"/>
    <row r="51359" x14ac:dyDescent="0.25"/>
    <row r="51360" x14ac:dyDescent="0.25"/>
    <row r="51361" x14ac:dyDescent="0.25"/>
    <row r="51362" x14ac:dyDescent="0.25"/>
    <row r="51363" x14ac:dyDescent="0.25"/>
    <row r="51364" x14ac:dyDescent="0.25"/>
    <row r="51365" x14ac:dyDescent="0.25"/>
    <row r="51366" x14ac:dyDescent="0.25"/>
    <row r="51367" x14ac:dyDescent="0.25"/>
    <row r="51368" x14ac:dyDescent="0.25"/>
    <row r="51369" x14ac:dyDescent="0.25"/>
    <row r="51370" x14ac:dyDescent="0.25"/>
    <row r="51371" x14ac:dyDescent="0.25"/>
    <row r="51372" x14ac:dyDescent="0.25"/>
    <row r="51373" x14ac:dyDescent="0.25"/>
    <row r="51374" x14ac:dyDescent="0.25"/>
    <row r="51375" x14ac:dyDescent="0.25"/>
    <row r="51376" x14ac:dyDescent="0.25"/>
    <row r="51377" x14ac:dyDescent="0.25"/>
    <row r="51378" x14ac:dyDescent="0.25"/>
    <row r="51379" x14ac:dyDescent="0.25"/>
    <row r="51380" x14ac:dyDescent="0.25"/>
    <row r="51381" x14ac:dyDescent="0.25"/>
    <row r="51382" x14ac:dyDescent="0.25"/>
    <row r="51383" x14ac:dyDescent="0.25"/>
    <row r="51384" x14ac:dyDescent="0.25"/>
    <row r="51385" x14ac:dyDescent="0.25"/>
    <row r="51386" x14ac:dyDescent="0.25"/>
    <row r="51387" x14ac:dyDescent="0.25"/>
    <row r="51388" x14ac:dyDescent="0.25"/>
    <row r="51389" x14ac:dyDescent="0.25"/>
    <row r="51390" x14ac:dyDescent="0.25"/>
    <row r="51391" x14ac:dyDescent="0.25"/>
    <row r="51392" x14ac:dyDescent="0.25"/>
    <row r="51393" x14ac:dyDescent="0.25"/>
    <row r="51394" x14ac:dyDescent="0.25"/>
    <row r="51395" x14ac:dyDescent="0.25"/>
    <row r="51396" x14ac:dyDescent="0.25"/>
    <row r="51397" x14ac:dyDescent="0.25"/>
    <row r="51398" x14ac:dyDescent="0.25"/>
    <row r="51399" x14ac:dyDescent="0.25"/>
    <row r="51400" x14ac:dyDescent="0.25"/>
    <row r="51401" x14ac:dyDescent="0.25"/>
    <row r="51402" x14ac:dyDescent="0.25"/>
    <row r="51403" x14ac:dyDescent="0.25"/>
    <row r="51404" x14ac:dyDescent="0.25"/>
    <row r="51405" x14ac:dyDescent="0.25"/>
    <row r="51406" x14ac:dyDescent="0.25"/>
    <row r="51407" x14ac:dyDescent="0.25"/>
    <row r="51408" x14ac:dyDescent="0.25"/>
    <row r="51409" x14ac:dyDescent="0.25"/>
    <row r="51410" x14ac:dyDescent="0.25"/>
    <row r="51411" x14ac:dyDescent="0.25"/>
    <row r="51412" x14ac:dyDescent="0.25"/>
    <row r="51413" x14ac:dyDescent="0.25"/>
    <row r="51414" x14ac:dyDescent="0.25"/>
    <row r="51415" x14ac:dyDescent="0.25"/>
    <row r="51416" x14ac:dyDescent="0.25"/>
    <row r="51417" x14ac:dyDescent="0.25"/>
    <row r="51418" x14ac:dyDescent="0.25"/>
    <row r="51419" x14ac:dyDescent="0.25"/>
    <row r="51420" x14ac:dyDescent="0.25"/>
    <row r="51421" x14ac:dyDescent="0.25"/>
    <row r="51422" x14ac:dyDescent="0.25"/>
    <row r="51423" x14ac:dyDescent="0.25"/>
    <row r="51424" x14ac:dyDescent="0.25"/>
    <row r="51425" x14ac:dyDescent="0.25"/>
    <row r="51426" x14ac:dyDescent="0.25"/>
    <row r="51427" x14ac:dyDescent="0.25"/>
    <row r="51428" x14ac:dyDescent="0.25"/>
    <row r="51429" x14ac:dyDescent="0.25"/>
    <row r="51430" x14ac:dyDescent="0.25"/>
    <row r="51431" x14ac:dyDescent="0.25"/>
    <row r="51432" x14ac:dyDescent="0.25"/>
    <row r="51433" x14ac:dyDescent="0.25"/>
    <row r="51434" x14ac:dyDescent="0.25"/>
    <row r="51435" x14ac:dyDescent="0.25"/>
    <row r="51436" x14ac:dyDescent="0.25"/>
    <row r="51437" x14ac:dyDescent="0.25"/>
    <row r="51438" x14ac:dyDescent="0.25"/>
    <row r="51439" x14ac:dyDescent="0.25"/>
    <row r="51440" x14ac:dyDescent="0.25"/>
    <row r="51441" x14ac:dyDescent="0.25"/>
    <row r="51442" x14ac:dyDescent="0.25"/>
    <row r="51443" x14ac:dyDescent="0.25"/>
    <row r="51444" x14ac:dyDescent="0.25"/>
    <row r="51445" x14ac:dyDescent="0.25"/>
    <row r="51446" x14ac:dyDescent="0.25"/>
    <row r="51447" x14ac:dyDescent="0.25"/>
    <row r="51448" x14ac:dyDescent="0.25"/>
    <row r="51449" x14ac:dyDescent="0.25"/>
    <row r="51450" x14ac:dyDescent="0.25"/>
    <row r="51451" x14ac:dyDescent="0.25"/>
    <row r="51452" x14ac:dyDescent="0.25"/>
    <row r="51453" x14ac:dyDescent="0.25"/>
    <row r="51454" x14ac:dyDescent="0.25"/>
    <row r="51455" x14ac:dyDescent="0.25"/>
    <row r="51456" x14ac:dyDescent="0.25"/>
    <row r="51457" x14ac:dyDescent="0.25"/>
    <row r="51458" x14ac:dyDescent="0.25"/>
    <row r="51459" x14ac:dyDescent="0.25"/>
    <row r="51460" x14ac:dyDescent="0.25"/>
    <row r="51461" x14ac:dyDescent="0.25"/>
    <row r="51462" x14ac:dyDescent="0.25"/>
    <row r="51463" x14ac:dyDescent="0.25"/>
    <row r="51464" x14ac:dyDescent="0.25"/>
    <row r="51465" x14ac:dyDescent="0.25"/>
    <row r="51466" x14ac:dyDescent="0.25"/>
    <row r="51467" x14ac:dyDescent="0.25"/>
    <row r="51468" x14ac:dyDescent="0.25"/>
    <row r="51469" x14ac:dyDescent="0.25"/>
    <row r="51470" x14ac:dyDescent="0.25"/>
    <row r="51471" x14ac:dyDescent="0.25"/>
    <row r="51472" x14ac:dyDescent="0.25"/>
    <row r="51473" x14ac:dyDescent="0.25"/>
    <row r="51474" x14ac:dyDescent="0.25"/>
    <row r="51475" x14ac:dyDescent="0.25"/>
    <row r="51476" x14ac:dyDescent="0.25"/>
    <row r="51477" x14ac:dyDescent="0.25"/>
    <row r="51478" x14ac:dyDescent="0.25"/>
    <row r="51479" x14ac:dyDescent="0.25"/>
    <row r="51480" x14ac:dyDescent="0.25"/>
    <row r="51481" x14ac:dyDescent="0.25"/>
    <row r="51482" x14ac:dyDescent="0.25"/>
    <row r="51483" x14ac:dyDescent="0.25"/>
    <row r="51484" x14ac:dyDescent="0.25"/>
    <row r="51485" x14ac:dyDescent="0.25"/>
    <row r="51486" x14ac:dyDescent="0.25"/>
    <row r="51487" x14ac:dyDescent="0.25"/>
    <row r="51488" x14ac:dyDescent="0.25"/>
    <row r="51489" x14ac:dyDescent="0.25"/>
    <row r="51490" x14ac:dyDescent="0.25"/>
    <row r="51491" x14ac:dyDescent="0.25"/>
    <row r="51492" x14ac:dyDescent="0.25"/>
    <row r="51493" x14ac:dyDescent="0.25"/>
    <row r="51494" x14ac:dyDescent="0.25"/>
    <row r="51495" x14ac:dyDescent="0.25"/>
    <row r="51496" x14ac:dyDescent="0.25"/>
    <row r="51497" x14ac:dyDescent="0.25"/>
    <row r="51498" x14ac:dyDescent="0.25"/>
    <row r="51499" x14ac:dyDescent="0.25"/>
    <row r="51500" x14ac:dyDescent="0.25"/>
    <row r="51501" x14ac:dyDescent="0.25"/>
    <row r="51502" x14ac:dyDescent="0.25"/>
    <row r="51503" x14ac:dyDescent="0.25"/>
    <row r="51504" x14ac:dyDescent="0.25"/>
    <row r="51505" x14ac:dyDescent="0.25"/>
    <row r="51506" x14ac:dyDescent="0.25"/>
    <row r="51507" x14ac:dyDescent="0.25"/>
    <row r="51508" x14ac:dyDescent="0.25"/>
    <row r="51509" x14ac:dyDescent="0.25"/>
    <row r="51510" x14ac:dyDescent="0.25"/>
    <row r="51511" x14ac:dyDescent="0.25"/>
    <row r="51512" x14ac:dyDescent="0.25"/>
    <row r="51513" x14ac:dyDescent="0.25"/>
    <row r="51514" x14ac:dyDescent="0.25"/>
    <row r="51515" x14ac:dyDescent="0.25"/>
    <row r="51516" x14ac:dyDescent="0.25"/>
    <row r="51517" x14ac:dyDescent="0.25"/>
    <row r="51518" x14ac:dyDescent="0.25"/>
    <row r="51519" x14ac:dyDescent="0.25"/>
    <row r="51520" x14ac:dyDescent="0.25"/>
    <row r="51521" x14ac:dyDescent="0.25"/>
    <row r="51522" x14ac:dyDescent="0.25"/>
    <row r="51523" x14ac:dyDescent="0.25"/>
    <row r="51524" x14ac:dyDescent="0.25"/>
    <row r="51525" x14ac:dyDescent="0.25"/>
    <row r="51526" x14ac:dyDescent="0.25"/>
    <row r="51527" x14ac:dyDescent="0.25"/>
    <row r="51528" x14ac:dyDescent="0.25"/>
    <row r="51529" x14ac:dyDescent="0.25"/>
    <row r="51530" x14ac:dyDescent="0.25"/>
    <row r="51531" x14ac:dyDescent="0.25"/>
    <row r="51532" x14ac:dyDescent="0.25"/>
    <row r="51533" x14ac:dyDescent="0.25"/>
    <row r="51534" x14ac:dyDescent="0.25"/>
    <row r="51535" x14ac:dyDescent="0.25"/>
    <row r="51536" x14ac:dyDescent="0.25"/>
    <row r="51537" x14ac:dyDescent="0.25"/>
    <row r="51538" x14ac:dyDescent="0.25"/>
    <row r="51539" x14ac:dyDescent="0.25"/>
    <row r="51540" x14ac:dyDescent="0.25"/>
    <row r="51541" x14ac:dyDescent="0.25"/>
    <row r="51542" x14ac:dyDescent="0.25"/>
    <row r="51543" x14ac:dyDescent="0.25"/>
    <row r="51544" x14ac:dyDescent="0.25"/>
    <row r="51545" x14ac:dyDescent="0.25"/>
    <row r="51546" x14ac:dyDescent="0.25"/>
    <row r="51547" x14ac:dyDescent="0.25"/>
    <row r="51548" x14ac:dyDescent="0.25"/>
    <row r="51549" x14ac:dyDescent="0.25"/>
    <row r="51550" x14ac:dyDescent="0.25"/>
    <row r="51551" x14ac:dyDescent="0.25"/>
    <row r="51552" x14ac:dyDescent="0.25"/>
    <row r="51553" x14ac:dyDescent="0.25"/>
    <row r="51554" x14ac:dyDescent="0.25"/>
    <row r="51555" x14ac:dyDescent="0.25"/>
    <row r="51556" x14ac:dyDescent="0.25"/>
    <row r="51557" x14ac:dyDescent="0.25"/>
    <row r="51558" x14ac:dyDescent="0.25"/>
    <row r="51559" x14ac:dyDescent="0.25"/>
    <row r="51560" x14ac:dyDescent="0.25"/>
    <row r="51561" x14ac:dyDescent="0.25"/>
    <row r="51562" x14ac:dyDescent="0.25"/>
    <row r="51563" x14ac:dyDescent="0.25"/>
    <row r="51564" x14ac:dyDescent="0.25"/>
    <row r="51565" x14ac:dyDescent="0.25"/>
    <row r="51566" x14ac:dyDescent="0.25"/>
    <row r="51567" x14ac:dyDescent="0.25"/>
    <row r="51568" x14ac:dyDescent="0.25"/>
    <row r="51569" x14ac:dyDescent="0.25"/>
    <row r="51570" x14ac:dyDescent="0.25"/>
    <row r="51571" x14ac:dyDescent="0.25"/>
    <row r="51572" x14ac:dyDescent="0.25"/>
    <row r="51573" x14ac:dyDescent="0.25"/>
    <row r="51574" x14ac:dyDescent="0.25"/>
    <row r="51575" x14ac:dyDescent="0.25"/>
    <row r="51576" x14ac:dyDescent="0.25"/>
    <row r="51577" x14ac:dyDescent="0.25"/>
    <row r="51578" x14ac:dyDescent="0.25"/>
    <row r="51579" x14ac:dyDescent="0.25"/>
    <row r="51580" x14ac:dyDescent="0.25"/>
    <row r="51581" x14ac:dyDescent="0.25"/>
    <row r="51582" x14ac:dyDescent="0.25"/>
    <row r="51583" x14ac:dyDescent="0.25"/>
    <row r="51584" x14ac:dyDescent="0.25"/>
    <row r="51585" x14ac:dyDescent="0.25"/>
    <row r="51586" x14ac:dyDescent="0.25"/>
    <row r="51587" x14ac:dyDescent="0.25"/>
    <row r="51588" x14ac:dyDescent="0.25"/>
    <row r="51589" x14ac:dyDescent="0.25"/>
    <row r="51590" x14ac:dyDescent="0.25"/>
    <row r="51591" x14ac:dyDescent="0.25"/>
    <row r="51592" x14ac:dyDescent="0.25"/>
    <row r="51593" x14ac:dyDescent="0.25"/>
    <row r="51594" x14ac:dyDescent="0.25"/>
    <row r="51595" x14ac:dyDescent="0.25"/>
    <row r="51596" x14ac:dyDescent="0.25"/>
    <row r="51597" x14ac:dyDescent="0.25"/>
    <row r="51598" x14ac:dyDescent="0.25"/>
    <row r="51599" x14ac:dyDescent="0.25"/>
    <row r="51600" x14ac:dyDescent="0.25"/>
    <row r="51601" x14ac:dyDescent="0.25"/>
    <row r="51602" x14ac:dyDescent="0.25"/>
    <row r="51603" x14ac:dyDescent="0.25"/>
    <row r="51604" x14ac:dyDescent="0.25"/>
    <row r="51605" x14ac:dyDescent="0.25"/>
    <row r="51606" x14ac:dyDescent="0.25"/>
    <row r="51607" x14ac:dyDescent="0.25"/>
    <row r="51608" x14ac:dyDescent="0.25"/>
    <row r="51609" x14ac:dyDescent="0.25"/>
    <row r="51610" x14ac:dyDescent="0.25"/>
    <row r="51611" x14ac:dyDescent="0.25"/>
    <row r="51612" x14ac:dyDescent="0.25"/>
    <row r="51613" x14ac:dyDescent="0.25"/>
    <row r="51614" x14ac:dyDescent="0.25"/>
    <row r="51615" x14ac:dyDescent="0.25"/>
    <row r="51616" x14ac:dyDescent="0.25"/>
    <row r="51617" x14ac:dyDescent="0.25"/>
    <row r="51618" x14ac:dyDescent="0.25"/>
    <row r="51619" x14ac:dyDescent="0.25"/>
    <row r="51620" x14ac:dyDescent="0.25"/>
    <row r="51621" x14ac:dyDescent="0.25"/>
    <row r="51622" x14ac:dyDescent="0.25"/>
    <row r="51623" x14ac:dyDescent="0.25"/>
    <row r="51624" x14ac:dyDescent="0.25"/>
    <row r="51625" x14ac:dyDescent="0.25"/>
    <row r="51626" x14ac:dyDescent="0.25"/>
    <row r="51627" x14ac:dyDescent="0.25"/>
    <row r="51628" x14ac:dyDescent="0.25"/>
    <row r="51629" x14ac:dyDescent="0.25"/>
    <row r="51630" x14ac:dyDescent="0.25"/>
    <row r="51631" x14ac:dyDescent="0.25"/>
    <row r="51632" x14ac:dyDescent="0.25"/>
    <row r="51633" x14ac:dyDescent="0.25"/>
    <row r="51634" x14ac:dyDescent="0.25"/>
    <row r="51635" x14ac:dyDescent="0.25"/>
    <row r="51636" x14ac:dyDescent="0.25"/>
    <row r="51637" x14ac:dyDescent="0.25"/>
    <row r="51638" x14ac:dyDescent="0.25"/>
    <row r="51639" x14ac:dyDescent="0.25"/>
    <row r="51640" x14ac:dyDescent="0.25"/>
    <row r="51641" x14ac:dyDescent="0.25"/>
    <row r="51642" x14ac:dyDescent="0.25"/>
    <row r="51643" x14ac:dyDescent="0.25"/>
    <row r="51644" x14ac:dyDescent="0.25"/>
    <row r="51645" x14ac:dyDescent="0.25"/>
    <row r="51646" x14ac:dyDescent="0.25"/>
    <row r="51647" x14ac:dyDescent="0.25"/>
    <row r="51648" x14ac:dyDescent="0.25"/>
    <row r="51649" x14ac:dyDescent="0.25"/>
    <row r="51650" x14ac:dyDescent="0.25"/>
    <row r="51651" x14ac:dyDescent="0.25"/>
    <row r="51652" x14ac:dyDescent="0.25"/>
    <row r="51653" x14ac:dyDescent="0.25"/>
    <row r="51654" x14ac:dyDescent="0.25"/>
    <row r="51655" x14ac:dyDescent="0.25"/>
    <row r="51656" x14ac:dyDescent="0.25"/>
    <row r="51657" x14ac:dyDescent="0.25"/>
    <row r="51658" x14ac:dyDescent="0.25"/>
    <row r="51659" x14ac:dyDescent="0.25"/>
    <row r="51660" x14ac:dyDescent="0.25"/>
    <row r="51661" x14ac:dyDescent="0.25"/>
    <row r="51662" x14ac:dyDescent="0.25"/>
    <row r="51663" x14ac:dyDescent="0.25"/>
    <row r="51664" x14ac:dyDescent="0.25"/>
    <row r="51665" x14ac:dyDescent="0.25"/>
    <row r="51666" x14ac:dyDescent="0.25"/>
    <row r="51667" x14ac:dyDescent="0.25"/>
    <row r="51668" x14ac:dyDescent="0.25"/>
    <row r="51669" x14ac:dyDescent="0.25"/>
    <row r="51670" x14ac:dyDescent="0.25"/>
    <row r="51671" x14ac:dyDescent="0.25"/>
    <row r="51672" x14ac:dyDescent="0.25"/>
    <row r="51673" x14ac:dyDescent="0.25"/>
    <row r="51674" x14ac:dyDescent="0.25"/>
    <row r="51675" x14ac:dyDescent="0.25"/>
    <row r="51676" x14ac:dyDescent="0.25"/>
    <row r="51677" x14ac:dyDescent="0.25"/>
    <row r="51678" x14ac:dyDescent="0.25"/>
    <row r="51679" x14ac:dyDescent="0.25"/>
    <row r="51680" x14ac:dyDescent="0.25"/>
    <row r="51681" x14ac:dyDescent="0.25"/>
    <row r="51682" x14ac:dyDescent="0.25"/>
    <row r="51683" x14ac:dyDescent="0.25"/>
    <row r="51684" x14ac:dyDescent="0.25"/>
    <row r="51685" x14ac:dyDescent="0.25"/>
    <row r="51686" x14ac:dyDescent="0.25"/>
    <row r="51687" x14ac:dyDescent="0.25"/>
    <row r="51688" x14ac:dyDescent="0.25"/>
    <row r="51689" x14ac:dyDescent="0.25"/>
    <row r="51690" x14ac:dyDescent="0.25"/>
    <row r="51691" x14ac:dyDescent="0.25"/>
    <row r="51692" x14ac:dyDescent="0.25"/>
    <row r="51693" x14ac:dyDescent="0.25"/>
    <row r="51694" x14ac:dyDescent="0.25"/>
    <row r="51695" x14ac:dyDescent="0.25"/>
    <row r="51696" x14ac:dyDescent="0.25"/>
    <row r="51697" x14ac:dyDescent="0.25"/>
    <row r="51698" x14ac:dyDescent="0.25"/>
    <row r="51699" x14ac:dyDescent="0.25"/>
    <row r="51700" x14ac:dyDescent="0.25"/>
    <row r="51701" x14ac:dyDescent="0.25"/>
    <row r="51702" x14ac:dyDescent="0.25"/>
    <row r="51703" x14ac:dyDescent="0.25"/>
    <row r="51704" x14ac:dyDescent="0.25"/>
    <row r="51705" x14ac:dyDescent="0.25"/>
    <row r="51706" x14ac:dyDescent="0.25"/>
    <row r="51707" x14ac:dyDescent="0.25"/>
    <row r="51708" x14ac:dyDescent="0.25"/>
    <row r="51709" x14ac:dyDescent="0.25"/>
    <row r="51710" x14ac:dyDescent="0.25"/>
    <row r="51711" x14ac:dyDescent="0.25"/>
    <row r="51712" x14ac:dyDescent="0.25"/>
    <row r="51713" x14ac:dyDescent="0.25"/>
    <row r="51714" x14ac:dyDescent="0.25"/>
    <row r="51715" x14ac:dyDescent="0.25"/>
    <row r="51716" x14ac:dyDescent="0.25"/>
    <row r="51717" x14ac:dyDescent="0.25"/>
    <row r="51718" x14ac:dyDescent="0.25"/>
    <row r="51719" x14ac:dyDescent="0.25"/>
    <row r="51720" x14ac:dyDescent="0.25"/>
    <row r="51721" x14ac:dyDescent="0.25"/>
    <row r="51722" x14ac:dyDescent="0.25"/>
    <row r="51723" x14ac:dyDescent="0.25"/>
    <row r="51724" x14ac:dyDescent="0.25"/>
    <row r="51725" x14ac:dyDescent="0.25"/>
    <row r="51726" x14ac:dyDescent="0.25"/>
    <row r="51727" x14ac:dyDescent="0.25"/>
    <row r="51728" x14ac:dyDescent="0.25"/>
    <row r="51729" x14ac:dyDescent="0.25"/>
    <row r="51730" x14ac:dyDescent="0.25"/>
    <row r="51731" x14ac:dyDescent="0.25"/>
    <row r="51732" x14ac:dyDescent="0.25"/>
    <row r="51733" x14ac:dyDescent="0.25"/>
    <row r="51734" x14ac:dyDescent="0.25"/>
    <row r="51735" x14ac:dyDescent="0.25"/>
    <row r="51736" x14ac:dyDescent="0.25"/>
    <row r="51737" x14ac:dyDescent="0.25"/>
    <row r="51738" x14ac:dyDescent="0.25"/>
    <row r="51739" x14ac:dyDescent="0.25"/>
    <row r="51740" x14ac:dyDescent="0.25"/>
    <row r="51741" x14ac:dyDescent="0.25"/>
    <row r="51742" x14ac:dyDescent="0.25"/>
    <row r="51743" x14ac:dyDescent="0.25"/>
    <row r="51744" x14ac:dyDescent="0.25"/>
    <row r="51745" x14ac:dyDescent="0.25"/>
    <row r="51746" x14ac:dyDescent="0.25"/>
    <row r="51747" x14ac:dyDescent="0.25"/>
    <row r="51748" x14ac:dyDescent="0.25"/>
    <row r="51749" x14ac:dyDescent="0.25"/>
    <row r="51750" x14ac:dyDescent="0.25"/>
    <row r="51751" x14ac:dyDescent="0.25"/>
    <row r="51752" x14ac:dyDescent="0.25"/>
    <row r="51753" x14ac:dyDescent="0.25"/>
    <row r="51754" x14ac:dyDescent="0.25"/>
    <row r="51755" x14ac:dyDescent="0.25"/>
    <row r="51756" x14ac:dyDescent="0.25"/>
    <row r="51757" x14ac:dyDescent="0.25"/>
    <row r="51758" x14ac:dyDescent="0.25"/>
    <row r="51759" x14ac:dyDescent="0.25"/>
    <row r="51760" x14ac:dyDescent="0.25"/>
    <row r="51761" x14ac:dyDescent="0.25"/>
    <row r="51762" x14ac:dyDescent="0.25"/>
    <row r="51763" x14ac:dyDescent="0.25"/>
    <row r="51764" x14ac:dyDescent="0.25"/>
    <row r="51765" x14ac:dyDescent="0.25"/>
    <row r="51766" x14ac:dyDescent="0.25"/>
    <row r="51767" x14ac:dyDescent="0.25"/>
    <row r="51768" x14ac:dyDescent="0.25"/>
    <row r="51769" x14ac:dyDescent="0.25"/>
    <row r="51770" x14ac:dyDescent="0.25"/>
    <row r="51771" x14ac:dyDescent="0.25"/>
    <row r="51772" x14ac:dyDescent="0.25"/>
    <row r="51773" x14ac:dyDescent="0.25"/>
    <row r="51774" x14ac:dyDescent="0.25"/>
    <row r="51775" x14ac:dyDescent="0.25"/>
    <row r="51776" x14ac:dyDescent="0.25"/>
    <row r="51777" x14ac:dyDescent="0.25"/>
    <row r="51778" x14ac:dyDescent="0.25"/>
    <row r="51779" x14ac:dyDescent="0.25"/>
    <row r="51780" x14ac:dyDescent="0.25"/>
    <row r="51781" x14ac:dyDescent="0.25"/>
    <row r="51782" x14ac:dyDescent="0.25"/>
    <row r="51783" x14ac:dyDescent="0.25"/>
    <row r="51784" x14ac:dyDescent="0.25"/>
    <row r="51785" x14ac:dyDescent="0.25"/>
    <row r="51786" x14ac:dyDescent="0.25"/>
    <row r="51787" x14ac:dyDescent="0.25"/>
    <row r="51788" x14ac:dyDescent="0.25"/>
    <row r="51789" x14ac:dyDescent="0.25"/>
    <row r="51790" x14ac:dyDescent="0.25"/>
    <row r="51791" x14ac:dyDescent="0.25"/>
    <row r="51792" x14ac:dyDescent="0.25"/>
    <row r="51793" x14ac:dyDescent="0.25"/>
    <row r="51794" x14ac:dyDescent="0.25"/>
    <row r="51795" x14ac:dyDescent="0.25"/>
    <row r="51796" x14ac:dyDescent="0.25"/>
    <row r="51797" x14ac:dyDescent="0.25"/>
    <row r="51798" x14ac:dyDescent="0.25"/>
    <row r="51799" x14ac:dyDescent="0.25"/>
    <row r="51800" x14ac:dyDescent="0.25"/>
    <row r="51801" x14ac:dyDescent="0.25"/>
    <row r="51802" x14ac:dyDescent="0.25"/>
    <row r="51803" x14ac:dyDescent="0.25"/>
    <row r="51804" x14ac:dyDescent="0.25"/>
    <row r="51805" x14ac:dyDescent="0.25"/>
    <row r="51806" x14ac:dyDescent="0.25"/>
    <row r="51807" x14ac:dyDescent="0.25"/>
    <row r="51808" x14ac:dyDescent="0.25"/>
    <row r="51809" x14ac:dyDescent="0.25"/>
    <row r="51810" x14ac:dyDescent="0.25"/>
    <row r="51811" x14ac:dyDescent="0.25"/>
    <row r="51812" x14ac:dyDescent="0.25"/>
    <row r="51813" x14ac:dyDescent="0.25"/>
    <row r="51814" x14ac:dyDescent="0.25"/>
    <row r="51815" x14ac:dyDescent="0.25"/>
    <row r="51816" x14ac:dyDescent="0.25"/>
    <row r="51817" x14ac:dyDescent="0.25"/>
    <row r="51818" x14ac:dyDescent="0.25"/>
    <row r="51819" x14ac:dyDescent="0.25"/>
    <row r="51820" x14ac:dyDescent="0.25"/>
    <row r="51821" x14ac:dyDescent="0.25"/>
    <row r="51822" x14ac:dyDescent="0.25"/>
    <row r="51823" x14ac:dyDescent="0.25"/>
    <row r="51824" x14ac:dyDescent="0.25"/>
    <row r="51825" x14ac:dyDescent="0.25"/>
    <row r="51826" x14ac:dyDescent="0.25"/>
    <row r="51827" x14ac:dyDescent="0.25"/>
    <row r="51828" x14ac:dyDescent="0.25"/>
    <row r="51829" x14ac:dyDescent="0.25"/>
    <row r="51830" x14ac:dyDescent="0.25"/>
    <row r="51831" x14ac:dyDescent="0.25"/>
    <row r="51832" x14ac:dyDescent="0.25"/>
    <row r="51833" x14ac:dyDescent="0.25"/>
    <row r="51834" x14ac:dyDescent="0.25"/>
    <row r="51835" x14ac:dyDescent="0.25"/>
    <row r="51836" x14ac:dyDescent="0.25"/>
    <row r="51837" x14ac:dyDescent="0.25"/>
    <row r="51838" x14ac:dyDescent="0.25"/>
    <row r="51839" x14ac:dyDescent="0.25"/>
    <row r="51840" x14ac:dyDescent="0.25"/>
    <row r="51841" x14ac:dyDescent="0.25"/>
    <row r="51842" x14ac:dyDescent="0.25"/>
    <row r="51843" x14ac:dyDescent="0.25"/>
    <row r="51844" x14ac:dyDescent="0.25"/>
    <row r="51845" x14ac:dyDescent="0.25"/>
    <row r="51846" x14ac:dyDescent="0.25"/>
    <row r="51847" x14ac:dyDescent="0.25"/>
    <row r="51848" x14ac:dyDescent="0.25"/>
    <row r="51849" x14ac:dyDescent="0.25"/>
    <row r="51850" x14ac:dyDescent="0.25"/>
    <row r="51851" x14ac:dyDescent="0.25"/>
    <row r="51852" x14ac:dyDescent="0.25"/>
    <row r="51853" x14ac:dyDescent="0.25"/>
    <row r="51854" x14ac:dyDescent="0.25"/>
    <row r="51855" x14ac:dyDescent="0.25"/>
    <row r="51856" x14ac:dyDescent="0.25"/>
    <row r="51857" x14ac:dyDescent="0.25"/>
    <row r="51858" x14ac:dyDescent="0.25"/>
    <row r="51859" x14ac:dyDescent="0.25"/>
    <row r="51860" x14ac:dyDescent="0.25"/>
    <row r="51861" x14ac:dyDescent="0.25"/>
    <row r="51862" x14ac:dyDescent="0.25"/>
    <row r="51863" x14ac:dyDescent="0.25"/>
    <row r="51864" x14ac:dyDescent="0.25"/>
    <row r="51865" x14ac:dyDescent="0.25"/>
    <row r="51866" x14ac:dyDescent="0.25"/>
    <row r="51867" x14ac:dyDescent="0.25"/>
    <row r="51868" x14ac:dyDescent="0.25"/>
    <row r="51869" x14ac:dyDescent="0.25"/>
    <row r="51870" x14ac:dyDescent="0.25"/>
    <row r="51871" x14ac:dyDescent="0.25"/>
    <row r="51872" x14ac:dyDescent="0.25"/>
    <row r="51873" x14ac:dyDescent="0.25"/>
    <row r="51874" x14ac:dyDescent="0.25"/>
    <row r="51875" x14ac:dyDescent="0.25"/>
    <row r="51876" x14ac:dyDescent="0.25"/>
    <row r="51877" x14ac:dyDescent="0.25"/>
    <row r="51878" x14ac:dyDescent="0.25"/>
    <row r="51879" x14ac:dyDescent="0.25"/>
    <row r="51880" x14ac:dyDescent="0.25"/>
    <row r="51881" x14ac:dyDescent="0.25"/>
    <row r="51882" x14ac:dyDescent="0.25"/>
    <row r="51883" x14ac:dyDescent="0.25"/>
    <row r="51884" x14ac:dyDescent="0.25"/>
    <row r="51885" x14ac:dyDescent="0.25"/>
    <row r="51886" x14ac:dyDescent="0.25"/>
    <row r="51887" x14ac:dyDescent="0.25"/>
    <row r="51888" x14ac:dyDescent="0.25"/>
    <row r="51889" x14ac:dyDescent="0.25"/>
    <row r="51890" x14ac:dyDescent="0.25"/>
    <row r="51891" x14ac:dyDescent="0.25"/>
    <row r="51892" x14ac:dyDescent="0.25"/>
    <row r="51893" x14ac:dyDescent="0.25"/>
    <row r="51894" x14ac:dyDescent="0.25"/>
    <row r="51895" x14ac:dyDescent="0.25"/>
    <row r="51896" x14ac:dyDescent="0.25"/>
    <row r="51897" x14ac:dyDescent="0.25"/>
    <row r="51898" x14ac:dyDescent="0.25"/>
    <row r="51899" x14ac:dyDescent="0.25"/>
    <row r="51900" x14ac:dyDescent="0.25"/>
    <row r="51901" x14ac:dyDescent="0.25"/>
    <row r="51902" x14ac:dyDescent="0.25"/>
    <row r="51903" x14ac:dyDescent="0.25"/>
    <row r="51904" x14ac:dyDescent="0.25"/>
    <row r="51905" x14ac:dyDescent="0.25"/>
    <row r="51906" x14ac:dyDescent="0.25"/>
    <row r="51907" x14ac:dyDescent="0.25"/>
    <row r="51908" x14ac:dyDescent="0.25"/>
    <row r="51909" x14ac:dyDescent="0.25"/>
    <row r="51910" x14ac:dyDescent="0.25"/>
    <row r="51911" x14ac:dyDescent="0.25"/>
    <row r="51912" x14ac:dyDescent="0.25"/>
    <row r="51913" x14ac:dyDescent="0.25"/>
    <row r="51914" x14ac:dyDescent="0.25"/>
    <row r="51915" x14ac:dyDescent="0.25"/>
    <row r="51916" x14ac:dyDescent="0.25"/>
    <row r="51917" x14ac:dyDescent="0.25"/>
    <row r="51918" x14ac:dyDescent="0.25"/>
    <row r="51919" x14ac:dyDescent="0.25"/>
    <row r="51920" x14ac:dyDescent="0.25"/>
    <row r="51921" x14ac:dyDescent="0.25"/>
    <row r="51922" x14ac:dyDescent="0.25"/>
    <row r="51923" x14ac:dyDescent="0.25"/>
    <row r="51924" x14ac:dyDescent="0.25"/>
    <row r="51925" x14ac:dyDescent="0.25"/>
    <row r="51926" x14ac:dyDescent="0.25"/>
    <row r="51927" x14ac:dyDescent="0.25"/>
    <row r="51928" x14ac:dyDescent="0.25"/>
    <row r="51929" x14ac:dyDescent="0.25"/>
    <row r="51930" x14ac:dyDescent="0.25"/>
    <row r="51931" x14ac:dyDescent="0.25"/>
    <row r="51932" x14ac:dyDescent="0.25"/>
    <row r="51933" x14ac:dyDescent="0.25"/>
    <row r="51934" x14ac:dyDescent="0.25"/>
    <row r="51935" x14ac:dyDescent="0.25"/>
    <row r="51936" x14ac:dyDescent="0.25"/>
    <row r="51937" x14ac:dyDescent="0.25"/>
    <row r="51938" x14ac:dyDescent="0.25"/>
    <row r="51939" x14ac:dyDescent="0.25"/>
    <row r="51940" x14ac:dyDescent="0.25"/>
    <row r="51941" x14ac:dyDescent="0.25"/>
    <row r="51942" x14ac:dyDescent="0.25"/>
    <row r="51943" x14ac:dyDescent="0.25"/>
    <row r="51944" x14ac:dyDescent="0.25"/>
    <row r="51945" x14ac:dyDescent="0.25"/>
    <row r="51946" x14ac:dyDescent="0.25"/>
    <row r="51947" x14ac:dyDescent="0.25"/>
    <row r="51948" x14ac:dyDescent="0.25"/>
    <row r="51949" x14ac:dyDescent="0.25"/>
    <row r="51950" x14ac:dyDescent="0.25"/>
    <row r="51951" x14ac:dyDescent="0.25"/>
    <row r="51952" x14ac:dyDescent="0.25"/>
    <row r="51953" x14ac:dyDescent="0.25"/>
    <row r="51954" x14ac:dyDescent="0.25"/>
    <row r="51955" x14ac:dyDescent="0.25"/>
    <row r="51956" x14ac:dyDescent="0.25"/>
    <row r="51957" x14ac:dyDescent="0.25"/>
    <row r="51958" x14ac:dyDescent="0.25"/>
    <row r="51959" x14ac:dyDescent="0.25"/>
    <row r="51960" x14ac:dyDescent="0.25"/>
    <row r="51961" x14ac:dyDescent="0.25"/>
    <row r="51962" x14ac:dyDescent="0.25"/>
    <row r="51963" x14ac:dyDescent="0.25"/>
    <row r="51964" x14ac:dyDescent="0.25"/>
    <row r="51965" x14ac:dyDescent="0.25"/>
    <row r="51966" x14ac:dyDescent="0.25"/>
    <row r="51967" x14ac:dyDescent="0.25"/>
    <row r="51968" x14ac:dyDescent="0.25"/>
    <row r="51969" x14ac:dyDescent="0.25"/>
    <row r="51970" x14ac:dyDescent="0.25"/>
    <row r="51971" x14ac:dyDescent="0.25"/>
    <row r="51972" x14ac:dyDescent="0.25"/>
    <row r="51973" x14ac:dyDescent="0.25"/>
    <row r="51974" x14ac:dyDescent="0.25"/>
    <row r="51975" x14ac:dyDescent="0.25"/>
    <row r="51976" x14ac:dyDescent="0.25"/>
    <row r="51977" x14ac:dyDescent="0.25"/>
    <row r="51978" x14ac:dyDescent="0.25"/>
    <row r="51979" x14ac:dyDescent="0.25"/>
    <row r="51980" x14ac:dyDescent="0.25"/>
    <row r="51981" x14ac:dyDescent="0.25"/>
    <row r="51982" x14ac:dyDescent="0.25"/>
    <row r="51983" x14ac:dyDescent="0.25"/>
    <row r="51984" x14ac:dyDescent="0.25"/>
    <row r="51985" x14ac:dyDescent="0.25"/>
    <row r="51986" x14ac:dyDescent="0.25"/>
    <row r="51987" x14ac:dyDescent="0.25"/>
    <row r="51988" x14ac:dyDescent="0.25"/>
    <row r="51989" x14ac:dyDescent="0.25"/>
    <row r="51990" x14ac:dyDescent="0.25"/>
    <row r="51991" x14ac:dyDescent="0.25"/>
    <row r="51992" x14ac:dyDescent="0.25"/>
    <row r="51993" x14ac:dyDescent="0.25"/>
    <row r="51994" x14ac:dyDescent="0.25"/>
    <row r="51995" x14ac:dyDescent="0.25"/>
    <row r="51996" x14ac:dyDescent="0.25"/>
    <row r="51997" x14ac:dyDescent="0.25"/>
    <row r="51998" x14ac:dyDescent="0.25"/>
    <row r="51999" x14ac:dyDescent="0.25"/>
    <row r="52000" x14ac:dyDescent="0.25"/>
    <row r="52001" x14ac:dyDescent="0.25"/>
    <row r="52002" x14ac:dyDescent="0.25"/>
    <row r="52003" x14ac:dyDescent="0.25"/>
    <row r="52004" x14ac:dyDescent="0.25"/>
    <row r="52005" x14ac:dyDescent="0.25"/>
    <row r="52006" x14ac:dyDescent="0.25"/>
    <row r="52007" x14ac:dyDescent="0.25"/>
    <row r="52008" x14ac:dyDescent="0.25"/>
    <row r="52009" x14ac:dyDescent="0.25"/>
    <row r="52010" x14ac:dyDescent="0.25"/>
    <row r="52011" x14ac:dyDescent="0.25"/>
    <row r="52012" x14ac:dyDescent="0.25"/>
    <row r="52013" x14ac:dyDescent="0.25"/>
    <row r="52014" x14ac:dyDescent="0.25"/>
    <row r="52015" x14ac:dyDescent="0.25"/>
    <row r="52016" x14ac:dyDescent="0.25"/>
    <row r="52017" x14ac:dyDescent="0.25"/>
    <row r="52018" x14ac:dyDescent="0.25"/>
    <row r="52019" x14ac:dyDescent="0.25"/>
    <row r="52020" x14ac:dyDescent="0.25"/>
    <row r="52021" x14ac:dyDescent="0.25"/>
    <row r="52022" x14ac:dyDescent="0.25"/>
    <row r="52023" x14ac:dyDescent="0.25"/>
    <row r="52024" x14ac:dyDescent="0.25"/>
    <row r="52025" x14ac:dyDescent="0.25"/>
    <row r="52026" x14ac:dyDescent="0.25"/>
    <row r="52027" x14ac:dyDescent="0.25"/>
    <row r="52028" x14ac:dyDescent="0.25"/>
    <row r="52029" x14ac:dyDescent="0.25"/>
    <row r="52030" x14ac:dyDescent="0.25"/>
    <row r="52031" x14ac:dyDescent="0.25"/>
    <row r="52032" x14ac:dyDescent="0.25"/>
    <row r="52033" x14ac:dyDescent="0.25"/>
    <row r="52034" x14ac:dyDescent="0.25"/>
    <row r="52035" x14ac:dyDescent="0.25"/>
    <row r="52036" x14ac:dyDescent="0.25"/>
    <row r="52037" x14ac:dyDescent="0.25"/>
    <row r="52038" x14ac:dyDescent="0.25"/>
    <row r="52039" x14ac:dyDescent="0.25"/>
    <row r="52040" x14ac:dyDescent="0.25"/>
    <row r="52041" x14ac:dyDescent="0.25"/>
    <row r="52042" x14ac:dyDescent="0.25"/>
    <row r="52043" x14ac:dyDescent="0.25"/>
    <row r="52044" x14ac:dyDescent="0.25"/>
    <row r="52045" x14ac:dyDescent="0.25"/>
    <row r="52046" x14ac:dyDescent="0.25"/>
    <row r="52047" x14ac:dyDescent="0.25"/>
    <row r="52048" x14ac:dyDescent="0.25"/>
    <row r="52049" x14ac:dyDescent="0.25"/>
    <row r="52050" x14ac:dyDescent="0.25"/>
    <row r="52051" x14ac:dyDescent="0.25"/>
    <row r="52052" x14ac:dyDescent="0.25"/>
    <row r="52053" x14ac:dyDescent="0.25"/>
    <row r="52054" x14ac:dyDescent="0.25"/>
    <row r="52055" x14ac:dyDescent="0.25"/>
    <row r="52056" x14ac:dyDescent="0.25"/>
    <row r="52057" x14ac:dyDescent="0.25"/>
    <row r="52058" x14ac:dyDescent="0.25"/>
    <row r="52059" x14ac:dyDescent="0.25"/>
    <row r="52060" x14ac:dyDescent="0.25"/>
    <row r="52061" x14ac:dyDescent="0.25"/>
    <row r="52062" x14ac:dyDescent="0.25"/>
    <row r="52063" x14ac:dyDescent="0.25"/>
    <row r="52064" x14ac:dyDescent="0.25"/>
    <row r="52065" x14ac:dyDescent="0.25"/>
    <row r="52066" x14ac:dyDescent="0.25"/>
    <row r="52067" x14ac:dyDescent="0.25"/>
    <row r="52068" x14ac:dyDescent="0.25"/>
    <row r="52069" x14ac:dyDescent="0.25"/>
    <row r="52070" x14ac:dyDescent="0.25"/>
    <row r="52071" x14ac:dyDescent="0.25"/>
    <row r="52072" x14ac:dyDescent="0.25"/>
    <row r="52073" x14ac:dyDescent="0.25"/>
    <row r="52074" x14ac:dyDescent="0.25"/>
    <row r="52075" x14ac:dyDescent="0.25"/>
    <row r="52076" x14ac:dyDescent="0.25"/>
    <row r="52077" x14ac:dyDescent="0.25"/>
    <row r="52078" x14ac:dyDescent="0.25"/>
    <row r="52079" x14ac:dyDescent="0.25"/>
    <row r="52080" x14ac:dyDescent="0.25"/>
    <row r="52081" x14ac:dyDescent="0.25"/>
    <row r="52082" x14ac:dyDescent="0.25"/>
    <row r="52083" x14ac:dyDescent="0.25"/>
    <row r="52084" x14ac:dyDescent="0.25"/>
    <row r="52085" x14ac:dyDescent="0.25"/>
    <row r="52086" x14ac:dyDescent="0.25"/>
    <row r="52087" x14ac:dyDescent="0.25"/>
    <row r="52088" x14ac:dyDescent="0.25"/>
    <row r="52089" x14ac:dyDescent="0.25"/>
    <row r="52090" x14ac:dyDescent="0.25"/>
    <row r="52091" x14ac:dyDescent="0.25"/>
    <row r="52092" x14ac:dyDescent="0.25"/>
    <row r="52093" x14ac:dyDescent="0.25"/>
    <row r="52094" x14ac:dyDescent="0.25"/>
    <row r="52095" x14ac:dyDescent="0.25"/>
    <row r="52096" x14ac:dyDescent="0.25"/>
    <row r="52097" x14ac:dyDescent="0.25"/>
    <row r="52098" x14ac:dyDescent="0.25"/>
    <row r="52099" x14ac:dyDescent="0.25"/>
    <row r="52100" x14ac:dyDescent="0.25"/>
    <row r="52101" x14ac:dyDescent="0.25"/>
    <row r="52102" x14ac:dyDescent="0.25"/>
    <row r="52103" x14ac:dyDescent="0.25"/>
    <row r="52104" x14ac:dyDescent="0.25"/>
    <row r="52105" x14ac:dyDescent="0.25"/>
    <row r="52106" x14ac:dyDescent="0.25"/>
    <row r="52107" x14ac:dyDescent="0.25"/>
    <row r="52108" x14ac:dyDescent="0.25"/>
    <row r="52109" x14ac:dyDescent="0.25"/>
    <row r="52110" x14ac:dyDescent="0.25"/>
    <row r="52111" x14ac:dyDescent="0.25"/>
    <row r="52112" x14ac:dyDescent="0.25"/>
    <row r="52113" x14ac:dyDescent="0.25"/>
    <row r="52114" x14ac:dyDescent="0.25"/>
    <row r="52115" x14ac:dyDescent="0.25"/>
    <row r="52116" x14ac:dyDescent="0.25"/>
    <row r="52117" x14ac:dyDescent="0.25"/>
    <row r="52118" x14ac:dyDescent="0.25"/>
    <row r="52119" x14ac:dyDescent="0.25"/>
    <row r="52120" x14ac:dyDescent="0.25"/>
    <row r="52121" x14ac:dyDescent="0.25"/>
    <row r="52122" x14ac:dyDescent="0.25"/>
    <row r="52123" x14ac:dyDescent="0.25"/>
    <row r="52124" x14ac:dyDescent="0.25"/>
    <row r="52125" x14ac:dyDescent="0.25"/>
    <row r="52126" x14ac:dyDescent="0.25"/>
    <row r="52127" x14ac:dyDescent="0.25"/>
    <row r="52128" x14ac:dyDescent="0.25"/>
    <row r="52129" x14ac:dyDescent="0.25"/>
    <row r="52130" x14ac:dyDescent="0.25"/>
    <row r="52131" x14ac:dyDescent="0.25"/>
    <row r="52132" x14ac:dyDescent="0.25"/>
    <row r="52133" x14ac:dyDescent="0.25"/>
    <row r="52134" x14ac:dyDescent="0.25"/>
    <row r="52135" x14ac:dyDescent="0.25"/>
    <row r="52136" x14ac:dyDescent="0.25"/>
    <row r="52137" x14ac:dyDescent="0.25"/>
    <row r="52138" x14ac:dyDescent="0.25"/>
    <row r="52139" x14ac:dyDescent="0.25"/>
    <row r="52140" x14ac:dyDescent="0.25"/>
    <row r="52141" x14ac:dyDescent="0.25"/>
    <row r="52142" x14ac:dyDescent="0.25"/>
    <row r="52143" x14ac:dyDescent="0.25"/>
    <row r="52144" x14ac:dyDescent="0.25"/>
    <row r="52145" x14ac:dyDescent="0.25"/>
    <row r="52146" x14ac:dyDescent="0.25"/>
    <row r="52147" x14ac:dyDescent="0.25"/>
    <row r="52148" x14ac:dyDescent="0.25"/>
    <row r="52149" x14ac:dyDescent="0.25"/>
    <row r="52150" x14ac:dyDescent="0.25"/>
    <row r="52151" x14ac:dyDescent="0.25"/>
    <row r="52152" x14ac:dyDescent="0.25"/>
    <row r="52153" x14ac:dyDescent="0.25"/>
    <row r="52154" x14ac:dyDescent="0.25"/>
    <row r="52155" x14ac:dyDescent="0.25"/>
    <row r="52156" x14ac:dyDescent="0.25"/>
    <row r="52157" x14ac:dyDescent="0.25"/>
    <row r="52158" x14ac:dyDescent="0.25"/>
    <row r="52159" x14ac:dyDescent="0.25"/>
    <row r="52160" x14ac:dyDescent="0.25"/>
    <row r="52161" x14ac:dyDescent="0.25"/>
    <row r="52162" x14ac:dyDescent="0.25"/>
    <row r="52163" x14ac:dyDescent="0.25"/>
    <row r="52164" x14ac:dyDescent="0.25"/>
    <row r="52165" x14ac:dyDescent="0.25"/>
    <row r="52166" x14ac:dyDescent="0.25"/>
    <row r="52167" x14ac:dyDescent="0.25"/>
    <row r="52168" x14ac:dyDescent="0.25"/>
    <row r="52169" x14ac:dyDescent="0.25"/>
    <row r="52170" x14ac:dyDescent="0.25"/>
    <row r="52171" x14ac:dyDescent="0.25"/>
    <row r="52172" x14ac:dyDescent="0.25"/>
    <row r="52173" x14ac:dyDescent="0.25"/>
    <row r="52174" x14ac:dyDescent="0.25"/>
    <row r="52175" x14ac:dyDescent="0.25"/>
    <row r="52176" x14ac:dyDescent="0.25"/>
    <row r="52177" x14ac:dyDescent="0.25"/>
    <row r="52178" x14ac:dyDescent="0.25"/>
    <row r="52179" x14ac:dyDescent="0.25"/>
    <row r="52180" x14ac:dyDescent="0.25"/>
    <row r="52181" x14ac:dyDescent="0.25"/>
    <row r="52182" x14ac:dyDescent="0.25"/>
    <row r="52183" x14ac:dyDescent="0.25"/>
    <row r="52184" x14ac:dyDescent="0.25"/>
    <row r="52185" x14ac:dyDescent="0.25"/>
    <row r="52186" x14ac:dyDescent="0.25"/>
    <row r="52187" x14ac:dyDescent="0.25"/>
    <row r="52188" x14ac:dyDescent="0.25"/>
    <row r="52189" x14ac:dyDescent="0.25"/>
    <row r="52190" x14ac:dyDescent="0.25"/>
    <row r="52191" x14ac:dyDescent="0.25"/>
    <row r="52192" x14ac:dyDescent="0.25"/>
    <row r="52193" x14ac:dyDescent="0.25"/>
    <row r="52194" x14ac:dyDescent="0.25"/>
    <row r="52195" x14ac:dyDescent="0.25"/>
    <row r="52196" x14ac:dyDescent="0.25"/>
    <row r="52197" x14ac:dyDescent="0.25"/>
    <row r="52198" x14ac:dyDescent="0.25"/>
    <row r="52199" x14ac:dyDescent="0.25"/>
    <row r="52200" x14ac:dyDescent="0.25"/>
    <row r="52201" x14ac:dyDescent="0.25"/>
    <row r="52202" x14ac:dyDescent="0.25"/>
    <row r="52203" x14ac:dyDescent="0.25"/>
    <row r="52204" x14ac:dyDescent="0.25"/>
    <row r="52205" x14ac:dyDescent="0.25"/>
    <row r="52206" x14ac:dyDescent="0.25"/>
    <row r="52207" x14ac:dyDescent="0.25"/>
    <row r="52208" x14ac:dyDescent="0.25"/>
    <row r="52209" x14ac:dyDescent="0.25"/>
    <row r="52210" x14ac:dyDescent="0.25"/>
    <row r="52211" x14ac:dyDescent="0.25"/>
    <row r="52212" x14ac:dyDescent="0.25"/>
    <row r="52213" x14ac:dyDescent="0.25"/>
    <row r="52214" x14ac:dyDescent="0.25"/>
    <row r="52215" x14ac:dyDescent="0.25"/>
    <row r="52216" x14ac:dyDescent="0.25"/>
    <row r="52217" x14ac:dyDescent="0.25"/>
    <row r="52218" x14ac:dyDescent="0.25"/>
    <row r="52219" x14ac:dyDescent="0.25"/>
    <row r="52220" x14ac:dyDescent="0.25"/>
    <row r="52221" x14ac:dyDescent="0.25"/>
    <row r="52222" x14ac:dyDescent="0.25"/>
    <row r="52223" x14ac:dyDescent="0.25"/>
    <row r="52224" x14ac:dyDescent="0.25"/>
    <row r="52225" x14ac:dyDescent="0.25"/>
    <row r="52226" x14ac:dyDescent="0.25"/>
    <row r="52227" x14ac:dyDescent="0.25"/>
    <row r="52228" x14ac:dyDescent="0.25"/>
    <row r="52229" x14ac:dyDescent="0.25"/>
    <row r="52230" x14ac:dyDescent="0.25"/>
    <row r="52231" x14ac:dyDescent="0.25"/>
    <row r="52232" x14ac:dyDescent="0.25"/>
    <row r="52233" x14ac:dyDescent="0.25"/>
    <row r="52234" x14ac:dyDescent="0.25"/>
    <row r="52235" x14ac:dyDescent="0.25"/>
    <row r="52236" x14ac:dyDescent="0.25"/>
    <row r="52237" x14ac:dyDescent="0.25"/>
    <row r="52238" x14ac:dyDescent="0.25"/>
    <row r="52239" x14ac:dyDescent="0.25"/>
    <row r="52240" x14ac:dyDescent="0.25"/>
    <row r="52241" x14ac:dyDescent="0.25"/>
    <row r="52242" x14ac:dyDescent="0.25"/>
    <row r="52243" x14ac:dyDescent="0.25"/>
    <row r="52244" x14ac:dyDescent="0.25"/>
    <row r="52245" x14ac:dyDescent="0.25"/>
    <row r="52246" x14ac:dyDescent="0.25"/>
    <row r="52247" x14ac:dyDescent="0.25"/>
    <row r="52248" x14ac:dyDescent="0.25"/>
    <row r="52249" x14ac:dyDescent="0.25"/>
    <row r="52250" x14ac:dyDescent="0.25"/>
    <row r="52251" x14ac:dyDescent="0.25"/>
    <row r="52252" x14ac:dyDescent="0.25"/>
    <row r="52253" x14ac:dyDescent="0.25"/>
    <row r="52254" x14ac:dyDescent="0.25"/>
    <row r="52255" x14ac:dyDescent="0.25"/>
    <row r="52256" x14ac:dyDescent="0.25"/>
    <row r="52257" x14ac:dyDescent="0.25"/>
    <row r="52258" x14ac:dyDescent="0.25"/>
    <row r="52259" x14ac:dyDescent="0.25"/>
    <row r="52260" x14ac:dyDescent="0.25"/>
    <row r="52261" x14ac:dyDescent="0.25"/>
    <row r="52262" x14ac:dyDescent="0.25"/>
    <row r="52263" x14ac:dyDescent="0.25"/>
    <row r="52264" x14ac:dyDescent="0.25"/>
    <row r="52265" x14ac:dyDescent="0.25"/>
    <row r="52266" x14ac:dyDescent="0.25"/>
    <row r="52267" x14ac:dyDescent="0.25"/>
    <row r="52268" x14ac:dyDescent="0.25"/>
    <row r="52269" x14ac:dyDescent="0.25"/>
    <row r="52270" x14ac:dyDescent="0.25"/>
    <row r="52271" x14ac:dyDescent="0.25"/>
    <row r="52272" x14ac:dyDescent="0.25"/>
    <row r="52273" x14ac:dyDescent="0.25"/>
    <row r="52274" x14ac:dyDescent="0.25"/>
    <row r="52275" x14ac:dyDescent="0.25"/>
    <row r="52276" x14ac:dyDescent="0.25"/>
    <row r="52277" x14ac:dyDescent="0.25"/>
    <row r="52278" x14ac:dyDescent="0.25"/>
    <row r="52279" x14ac:dyDescent="0.25"/>
    <row r="52280" x14ac:dyDescent="0.25"/>
    <row r="52281" x14ac:dyDescent="0.25"/>
    <row r="52282" x14ac:dyDescent="0.25"/>
    <row r="52283" x14ac:dyDescent="0.25"/>
    <row r="52284" x14ac:dyDescent="0.25"/>
    <row r="52285" x14ac:dyDescent="0.25"/>
    <row r="52286" x14ac:dyDescent="0.25"/>
    <row r="52287" x14ac:dyDescent="0.25"/>
    <row r="52288" x14ac:dyDescent="0.25"/>
    <row r="52289" x14ac:dyDescent="0.25"/>
    <row r="52290" x14ac:dyDescent="0.25"/>
    <row r="52291" x14ac:dyDescent="0.25"/>
    <row r="52292" x14ac:dyDescent="0.25"/>
    <row r="52293" x14ac:dyDescent="0.25"/>
    <row r="52294" x14ac:dyDescent="0.25"/>
    <row r="52295" x14ac:dyDescent="0.25"/>
    <row r="52296" x14ac:dyDescent="0.25"/>
    <row r="52297" x14ac:dyDescent="0.25"/>
    <row r="52298" x14ac:dyDescent="0.25"/>
    <row r="52299" x14ac:dyDescent="0.25"/>
    <row r="52300" x14ac:dyDescent="0.25"/>
    <row r="52301" x14ac:dyDescent="0.25"/>
    <row r="52302" x14ac:dyDescent="0.25"/>
    <row r="52303" x14ac:dyDescent="0.25"/>
    <row r="52304" x14ac:dyDescent="0.25"/>
    <row r="52305" x14ac:dyDescent="0.25"/>
    <row r="52306" x14ac:dyDescent="0.25"/>
    <row r="52307" x14ac:dyDescent="0.25"/>
    <row r="52308" x14ac:dyDescent="0.25"/>
    <row r="52309" x14ac:dyDescent="0.25"/>
    <row r="52310" x14ac:dyDescent="0.25"/>
    <row r="52311" x14ac:dyDescent="0.25"/>
    <row r="52312" x14ac:dyDescent="0.25"/>
    <row r="52313" x14ac:dyDescent="0.25"/>
    <row r="52314" x14ac:dyDescent="0.25"/>
    <row r="52315" x14ac:dyDescent="0.25"/>
    <row r="52316" x14ac:dyDescent="0.25"/>
    <row r="52317" x14ac:dyDescent="0.25"/>
    <row r="52318" x14ac:dyDescent="0.25"/>
    <row r="52319" x14ac:dyDescent="0.25"/>
    <row r="52320" x14ac:dyDescent="0.25"/>
    <row r="52321" x14ac:dyDescent="0.25"/>
    <row r="52322" x14ac:dyDescent="0.25"/>
    <row r="52323" x14ac:dyDescent="0.25"/>
    <row r="52324" x14ac:dyDescent="0.25"/>
    <row r="52325" x14ac:dyDescent="0.25"/>
    <row r="52326" x14ac:dyDescent="0.25"/>
    <row r="52327" x14ac:dyDescent="0.25"/>
    <row r="52328" x14ac:dyDescent="0.25"/>
    <row r="52329" x14ac:dyDescent="0.25"/>
    <row r="52330" x14ac:dyDescent="0.25"/>
    <row r="52331" x14ac:dyDescent="0.25"/>
    <row r="52332" x14ac:dyDescent="0.25"/>
    <row r="52333" x14ac:dyDescent="0.25"/>
    <row r="52334" x14ac:dyDescent="0.25"/>
    <row r="52335" x14ac:dyDescent="0.25"/>
    <row r="52336" x14ac:dyDescent="0.25"/>
    <row r="52337" x14ac:dyDescent="0.25"/>
    <row r="52338" x14ac:dyDescent="0.25"/>
    <row r="52339" x14ac:dyDescent="0.25"/>
    <row r="52340" x14ac:dyDescent="0.25"/>
    <row r="52341" x14ac:dyDescent="0.25"/>
    <row r="52342" x14ac:dyDescent="0.25"/>
    <row r="52343" x14ac:dyDescent="0.25"/>
    <row r="52344" x14ac:dyDescent="0.25"/>
    <row r="52345" x14ac:dyDescent="0.25"/>
    <row r="52346" x14ac:dyDescent="0.25"/>
    <row r="52347" x14ac:dyDescent="0.25"/>
    <row r="52348" x14ac:dyDescent="0.25"/>
    <row r="52349" x14ac:dyDescent="0.25"/>
    <row r="52350" x14ac:dyDescent="0.25"/>
    <row r="52351" x14ac:dyDescent="0.25"/>
    <row r="52352" x14ac:dyDescent="0.25"/>
    <row r="52353" x14ac:dyDescent="0.25"/>
    <row r="52354" x14ac:dyDescent="0.25"/>
    <row r="52355" x14ac:dyDescent="0.25"/>
    <row r="52356" x14ac:dyDescent="0.25"/>
    <row r="52357" x14ac:dyDescent="0.25"/>
    <row r="52358" x14ac:dyDescent="0.25"/>
    <row r="52359" x14ac:dyDescent="0.25"/>
    <row r="52360" x14ac:dyDescent="0.25"/>
    <row r="52361" x14ac:dyDescent="0.25"/>
    <row r="52362" x14ac:dyDescent="0.25"/>
    <row r="52363" x14ac:dyDescent="0.25"/>
    <row r="52364" x14ac:dyDescent="0.25"/>
    <row r="52365" x14ac:dyDescent="0.25"/>
    <row r="52366" x14ac:dyDescent="0.25"/>
    <row r="52367" x14ac:dyDescent="0.25"/>
    <row r="52368" x14ac:dyDescent="0.25"/>
    <row r="52369" x14ac:dyDescent="0.25"/>
    <row r="52370" x14ac:dyDescent="0.25"/>
    <row r="52371" x14ac:dyDescent="0.25"/>
    <row r="52372" x14ac:dyDescent="0.25"/>
    <row r="52373" x14ac:dyDescent="0.25"/>
    <row r="52374" x14ac:dyDescent="0.25"/>
    <row r="52375" x14ac:dyDescent="0.25"/>
    <row r="52376" x14ac:dyDescent="0.25"/>
    <row r="52377" x14ac:dyDescent="0.25"/>
    <row r="52378" x14ac:dyDescent="0.25"/>
    <row r="52379" x14ac:dyDescent="0.25"/>
    <row r="52380" x14ac:dyDescent="0.25"/>
    <row r="52381" x14ac:dyDescent="0.25"/>
    <row r="52382" x14ac:dyDescent="0.25"/>
    <row r="52383" x14ac:dyDescent="0.25"/>
    <row r="52384" x14ac:dyDescent="0.25"/>
    <row r="52385" x14ac:dyDescent="0.25"/>
    <row r="52386" x14ac:dyDescent="0.25"/>
    <row r="52387" x14ac:dyDescent="0.25"/>
    <row r="52388" x14ac:dyDescent="0.25"/>
    <row r="52389" x14ac:dyDescent="0.25"/>
    <row r="52390" x14ac:dyDescent="0.25"/>
    <row r="52391" x14ac:dyDescent="0.25"/>
    <row r="52392" x14ac:dyDescent="0.25"/>
    <row r="52393" x14ac:dyDescent="0.25"/>
    <row r="52394" x14ac:dyDescent="0.25"/>
    <row r="52395" x14ac:dyDescent="0.25"/>
    <row r="52396" x14ac:dyDescent="0.25"/>
    <row r="52397" x14ac:dyDescent="0.25"/>
    <row r="52398" x14ac:dyDescent="0.25"/>
    <row r="52399" x14ac:dyDescent="0.25"/>
    <row r="52400" x14ac:dyDescent="0.25"/>
    <row r="52401" x14ac:dyDescent="0.25"/>
    <row r="52402" x14ac:dyDescent="0.25"/>
    <row r="52403" x14ac:dyDescent="0.25"/>
    <row r="52404" x14ac:dyDescent="0.25"/>
    <row r="52405" x14ac:dyDescent="0.25"/>
    <row r="52406" x14ac:dyDescent="0.25"/>
    <row r="52407" x14ac:dyDescent="0.25"/>
    <row r="52408" x14ac:dyDescent="0.25"/>
    <row r="52409" x14ac:dyDescent="0.25"/>
    <row r="52410" x14ac:dyDescent="0.25"/>
    <row r="52411" x14ac:dyDescent="0.25"/>
    <row r="52412" x14ac:dyDescent="0.25"/>
    <row r="52413" x14ac:dyDescent="0.25"/>
    <row r="52414" x14ac:dyDescent="0.25"/>
    <row r="52415" x14ac:dyDescent="0.25"/>
    <row r="52416" x14ac:dyDescent="0.25"/>
    <row r="52417" x14ac:dyDescent="0.25"/>
    <row r="52418" x14ac:dyDescent="0.25"/>
    <row r="52419" x14ac:dyDescent="0.25"/>
    <row r="52420" x14ac:dyDescent="0.25"/>
    <row r="52421" x14ac:dyDescent="0.25"/>
    <row r="52422" x14ac:dyDescent="0.25"/>
    <row r="52423" x14ac:dyDescent="0.25"/>
    <row r="52424" x14ac:dyDescent="0.25"/>
    <row r="52425" x14ac:dyDescent="0.25"/>
    <row r="52426" x14ac:dyDescent="0.25"/>
    <row r="52427" x14ac:dyDescent="0.25"/>
    <row r="52428" x14ac:dyDescent="0.25"/>
    <row r="52429" x14ac:dyDescent="0.25"/>
    <row r="52430" x14ac:dyDescent="0.25"/>
    <row r="52431" x14ac:dyDescent="0.25"/>
    <row r="52432" x14ac:dyDescent="0.25"/>
    <row r="52433" x14ac:dyDescent="0.25"/>
    <row r="52434" x14ac:dyDescent="0.25"/>
    <row r="52435" x14ac:dyDescent="0.25"/>
    <row r="52436" x14ac:dyDescent="0.25"/>
    <row r="52437" x14ac:dyDescent="0.25"/>
    <row r="52438" x14ac:dyDescent="0.25"/>
    <row r="52439" x14ac:dyDescent="0.25"/>
    <row r="52440" x14ac:dyDescent="0.25"/>
    <row r="52441" x14ac:dyDescent="0.25"/>
    <row r="52442" x14ac:dyDescent="0.25"/>
    <row r="52443" x14ac:dyDescent="0.25"/>
    <row r="52444" x14ac:dyDescent="0.25"/>
    <row r="52445" x14ac:dyDescent="0.25"/>
    <row r="52446" x14ac:dyDescent="0.25"/>
    <row r="52447" x14ac:dyDescent="0.25"/>
    <row r="52448" x14ac:dyDescent="0.25"/>
    <row r="52449" x14ac:dyDescent="0.25"/>
    <row r="52450" x14ac:dyDescent="0.25"/>
    <row r="52451" x14ac:dyDescent="0.25"/>
    <row r="52452" x14ac:dyDescent="0.25"/>
    <row r="52453" x14ac:dyDescent="0.25"/>
    <row r="52454" x14ac:dyDescent="0.25"/>
    <row r="52455" x14ac:dyDescent="0.25"/>
    <row r="52456" x14ac:dyDescent="0.25"/>
    <row r="52457" x14ac:dyDescent="0.25"/>
    <row r="52458" x14ac:dyDescent="0.25"/>
    <row r="52459" x14ac:dyDescent="0.25"/>
    <row r="52460" x14ac:dyDescent="0.25"/>
    <row r="52461" x14ac:dyDescent="0.25"/>
    <row r="52462" x14ac:dyDescent="0.25"/>
    <row r="52463" x14ac:dyDescent="0.25"/>
    <row r="52464" x14ac:dyDescent="0.25"/>
    <row r="52465" x14ac:dyDescent="0.25"/>
    <row r="52466" x14ac:dyDescent="0.25"/>
    <row r="52467" x14ac:dyDescent="0.25"/>
    <row r="52468" x14ac:dyDescent="0.25"/>
    <row r="52469" x14ac:dyDescent="0.25"/>
    <row r="52470" x14ac:dyDescent="0.25"/>
    <row r="52471" x14ac:dyDescent="0.25"/>
    <row r="52472" x14ac:dyDescent="0.25"/>
    <row r="52473" x14ac:dyDescent="0.25"/>
    <row r="52474" x14ac:dyDescent="0.25"/>
    <row r="52475" x14ac:dyDescent="0.25"/>
    <row r="52476" x14ac:dyDescent="0.25"/>
    <row r="52477" x14ac:dyDescent="0.25"/>
    <row r="52478" x14ac:dyDescent="0.25"/>
    <row r="52479" x14ac:dyDescent="0.25"/>
    <row r="52480" x14ac:dyDescent="0.25"/>
    <row r="52481" x14ac:dyDescent="0.25"/>
    <row r="52482" x14ac:dyDescent="0.25"/>
    <row r="52483" x14ac:dyDescent="0.25"/>
    <row r="52484" x14ac:dyDescent="0.25"/>
    <row r="52485" x14ac:dyDescent="0.25"/>
    <row r="52486" x14ac:dyDescent="0.25"/>
    <row r="52487" x14ac:dyDescent="0.25"/>
    <row r="52488" x14ac:dyDescent="0.25"/>
    <row r="52489" x14ac:dyDescent="0.25"/>
    <row r="52490" x14ac:dyDescent="0.25"/>
    <row r="52491" x14ac:dyDescent="0.25"/>
    <row r="52492" x14ac:dyDescent="0.25"/>
    <row r="52493" x14ac:dyDescent="0.25"/>
    <row r="52494" x14ac:dyDescent="0.25"/>
    <row r="52495" x14ac:dyDescent="0.25"/>
    <row r="52496" x14ac:dyDescent="0.25"/>
    <row r="52497" x14ac:dyDescent="0.25"/>
    <row r="52498" x14ac:dyDescent="0.25"/>
    <row r="52499" x14ac:dyDescent="0.25"/>
    <row r="52500" x14ac:dyDescent="0.25"/>
    <row r="52501" x14ac:dyDescent="0.25"/>
    <row r="52502" x14ac:dyDescent="0.25"/>
    <row r="52503" x14ac:dyDescent="0.25"/>
    <row r="52504" x14ac:dyDescent="0.25"/>
    <row r="52505" x14ac:dyDescent="0.25"/>
    <row r="52506" x14ac:dyDescent="0.25"/>
    <row r="52507" x14ac:dyDescent="0.25"/>
    <row r="52508" x14ac:dyDescent="0.25"/>
    <row r="52509" x14ac:dyDescent="0.25"/>
    <row r="52510" x14ac:dyDescent="0.25"/>
    <row r="52511" x14ac:dyDescent="0.25"/>
    <row r="52512" x14ac:dyDescent="0.25"/>
    <row r="52513" x14ac:dyDescent="0.25"/>
    <row r="52514" x14ac:dyDescent="0.25"/>
    <row r="52515" x14ac:dyDescent="0.25"/>
    <row r="52516" x14ac:dyDescent="0.25"/>
    <row r="52517" x14ac:dyDescent="0.25"/>
    <row r="52518" x14ac:dyDescent="0.25"/>
    <row r="52519" x14ac:dyDescent="0.25"/>
    <row r="52520" x14ac:dyDescent="0.25"/>
    <row r="52521" x14ac:dyDescent="0.25"/>
    <row r="52522" x14ac:dyDescent="0.25"/>
    <row r="52523" x14ac:dyDescent="0.25"/>
    <row r="52524" x14ac:dyDescent="0.25"/>
    <row r="52525" x14ac:dyDescent="0.25"/>
    <row r="52526" x14ac:dyDescent="0.25"/>
    <row r="52527" x14ac:dyDescent="0.25"/>
    <row r="52528" x14ac:dyDescent="0.25"/>
    <row r="52529" x14ac:dyDescent="0.25"/>
    <row r="52530" x14ac:dyDescent="0.25"/>
    <row r="52531" x14ac:dyDescent="0.25"/>
    <row r="52532" x14ac:dyDescent="0.25"/>
    <row r="52533" x14ac:dyDescent="0.25"/>
    <row r="52534" x14ac:dyDescent="0.25"/>
    <row r="52535" x14ac:dyDescent="0.25"/>
    <row r="52536" x14ac:dyDescent="0.25"/>
    <row r="52537" x14ac:dyDescent="0.25"/>
    <row r="52538" x14ac:dyDescent="0.25"/>
    <row r="52539" x14ac:dyDescent="0.25"/>
    <row r="52540" x14ac:dyDescent="0.25"/>
    <row r="52541" x14ac:dyDescent="0.25"/>
    <row r="52542" x14ac:dyDescent="0.25"/>
    <row r="52543" x14ac:dyDescent="0.25"/>
    <row r="52544" x14ac:dyDescent="0.25"/>
    <row r="52545" x14ac:dyDescent="0.25"/>
    <row r="52546" x14ac:dyDescent="0.25"/>
    <row r="52547" x14ac:dyDescent="0.25"/>
    <row r="52548" x14ac:dyDescent="0.25"/>
    <row r="52549" x14ac:dyDescent="0.25"/>
    <row r="52550" x14ac:dyDescent="0.25"/>
    <row r="52551" x14ac:dyDescent="0.25"/>
    <row r="52552" x14ac:dyDescent="0.25"/>
    <row r="52553" x14ac:dyDescent="0.25"/>
    <row r="52554" x14ac:dyDescent="0.25"/>
    <row r="52555" x14ac:dyDescent="0.25"/>
    <row r="52556" x14ac:dyDescent="0.25"/>
    <row r="52557" x14ac:dyDescent="0.25"/>
    <row r="52558" x14ac:dyDescent="0.25"/>
    <row r="52559" x14ac:dyDescent="0.25"/>
    <row r="52560" x14ac:dyDescent="0.25"/>
    <row r="52561" x14ac:dyDescent="0.25"/>
    <row r="52562" x14ac:dyDescent="0.25"/>
    <row r="52563" x14ac:dyDescent="0.25"/>
    <row r="52564" x14ac:dyDescent="0.25"/>
    <row r="52565" x14ac:dyDescent="0.25"/>
    <row r="52566" x14ac:dyDescent="0.25"/>
    <row r="52567" x14ac:dyDescent="0.25"/>
    <row r="52568" x14ac:dyDescent="0.25"/>
    <row r="52569" x14ac:dyDescent="0.25"/>
    <row r="52570" x14ac:dyDescent="0.25"/>
    <row r="52571" x14ac:dyDescent="0.25"/>
    <row r="52572" x14ac:dyDescent="0.25"/>
    <row r="52573" x14ac:dyDescent="0.25"/>
    <row r="52574" x14ac:dyDescent="0.25"/>
    <row r="52575" x14ac:dyDescent="0.25"/>
    <row r="52576" x14ac:dyDescent="0.25"/>
    <row r="52577" x14ac:dyDescent="0.25"/>
    <row r="52578" x14ac:dyDescent="0.25"/>
    <row r="52579" x14ac:dyDescent="0.25"/>
    <row r="52580" x14ac:dyDescent="0.25"/>
    <row r="52581" x14ac:dyDescent="0.25"/>
    <row r="52582" x14ac:dyDescent="0.25"/>
    <row r="52583" x14ac:dyDescent="0.25"/>
    <row r="52584" x14ac:dyDescent="0.25"/>
    <row r="52585" x14ac:dyDescent="0.25"/>
    <row r="52586" x14ac:dyDescent="0.25"/>
    <row r="52587" x14ac:dyDescent="0.25"/>
    <row r="52588" x14ac:dyDescent="0.25"/>
    <row r="52589" x14ac:dyDescent="0.25"/>
    <row r="52590" x14ac:dyDescent="0.25"/>
    <row r="52591" x14ac:dyDescent="0.25"/>
    <row r="52592" x14ac:dyDescent="0.25"/>
    <row r="52593" x14ac:dyDescent="0.25"/>
    <row r="52594" x14ac:dyDescent="0.25"/>
    <row r="52595" x14ac:dyDescent="0.25"/>
    <row r="52596" x14ac:dyDescent="0.25"/>
    <row r="52597" x14ac:dyDescent="0.25"/>
    <row r="52598" x14ac:dyDescent="0.25"/>
    <row r="52599" x14ac:dyDescent="0.25"/>
    <row r="52600" x14ac:dyDescent="0.25"/>
    <row r="52601" x14ac:dyDescent="0.25"/>
    <row r="52602" x14ac:dyDescent="0.25"/>
    <row r="52603" x14ac:dyDescent="0.25"/>
    <row r="52604" x14ac:dyDescent="0.25"/>
    <row r="52605" x14ac:dyDescent="0.25"/>
    <row r="52606" x14ac:dyDescent="0.25"/>
    <row r="52607" x14ac:dyDescent="0.25"/>
    <row r="52608" x14ac:dyDescent="0.25"/>
    <row r="52609" x14ac:dyDescent="0.25"/>
    <row r="52610" x14ac:dyDescent="0.25"/>
    <row r="52611" x14ac:dyDescent="0.25"/>
    <row r="52612" x14ac:dyDescent="0.25"/>
    <row r="52613" x14ac:dyDescent="0.25"/>
    <row r="52614" x14ac:dyDescent="0.25"/>
    <row r="52615" x14ac:dyDescent="0.25"/>
    <row r="52616" x14ac:dyDescent="0.25"/>
    <row r="52617" x14ac:dyDescent="0.25"/>
    <row r="52618" x14ac:dyDescent="0.25"/>
    <row r="52619" x14ac:dyDescent="0.25"/>
    <row r="52620" x14ac:dyDescent="0.25"/>
    <row r="52621" x14ac:dyDescent="0.25"/>
    <row r="52622" x14ac:dyDescent="0.25"/>
    <row r="52623" x14ac:dyDescent="0.25"/>
    <row r="52624" x14ac:dyDescent="0.25"/>
    <row r="52625" x14ac:dyDescent="0.25"/>
    <row r="52626" x14ac:dyDescent="0.25"/>
    <row r="52627" x14ac:dyDescent="0.25"/>
    <row r="52628" x14ac:dyDescent="0.25"/>
    <row r="52629" x14ac:dyDescent="0.25"/>
    <row r="52630" x14ac:dyDescent="0.25"/>
    <row r="52631" x14ac:dyDescent="0.25"/>
    <row r="52632" x14ac:dyDescent="0.25"/>
    <row r="52633" x14ac:dyDescent="0.25"/>
    <row r="52634" x14ac:dyDescent="0.25"/>
    <row r="52635" x14ac:dyDescent="0.25"/>
    <row r="52636" x14ac:dyDescent="0.25"/>
    <row r="52637" x14ac:dyDescent="0.25"/>
    <row r="52638" x14ac:dyDescent="0.25"/>
    <row r="52639" x14ac:dyDescent="0.25"/>
    <row r="52640" x14ac:dyDescent="0.25"/>
    <row r="52641" x14ac:dyDescent="0.25"/>
    <row r="52642" x14ac:dyDescent="0.25"/>
    <row r="52643" x14ac:dyDescent="0.25"/>
    <row r="52644" x14ac:dyDescent="0.25"/>
    <row r="52645" x14ac:dyDescent="0.25"/>
    <row r="52646" x14ac:dyDescent="0.25"/>
    <row r="52647" x14ac:dyDescent="0.25"/>
    <row r="52648" x14ac:dyDescent="0.25"/>
    <row r="52649" x14ac:dyDescent="0.25"/>
    <row r="52650" x14ac:dyDescent="0.25"/>
    <row r="52651" x14ac:dyDescent="0.25"/>
    <row r="52652" x14ac:dyDescent="0.25"/>
    <row r="52653" x14ac:dyDescent="0.25"/>
    <row r="52654" x14ac:dyDescent="0.25"/>
    <row r="52655" x14ac:dyDescent="0.25"/>
    <row r="52656" x14ac:dyDescent="0.25"/>
    <row r="52657" x14ac:dyDescent="0.25"/>
    <row r="52658" x14ac:dyDescent="0.25"/>
    <row r="52659" x14ac:dyDescent="0.25"/>
    <row r="52660" x14ac:dyDescent="0.25"/>
    <row r="52661" x14ac:dyDescent="0.25"/>
    <row r="52662" x14ac:dyDescent="0.25"/>
    <row r="52663" x14ac:dyDescent="0.25"/>
    <row r="52664" x14ac:dyDescent="0.25"/>
    <row r="52665" x14ac:dyDescent="0.25"/>
    <row r="52666" x14ac:dyDescent="0.25"/>
    <row r="52667" x14ac:dyDescent="0.25"/>
    <row r="52668" x14ac:dyDescent="0.25"/>
    <row r="52669" x14ac:dyDescent="0.25"/>
    <row r="52670" x14ac:dyDescent="0.25"/>
    <row r="52671" x14ac:dyDescent="0.25"/>
    <row r="52672" x14ac:dyDescent="0.25"/>
    <row r="52673" x14ac:dyDescent="0.25"/>
    <row r="52674" x14ac:dyDescent="0.25"/>
    <row r="52675" x14ac:dyDescent="0.25"/>
    <row r="52676" x14ac:dyDescent="0.25"/>
    <row r="52677" x14ac:dyDescent="0.25"/>
    <row r="52678" x14ac:dyDescent="0.25"/>
    <row r="52679" x14ac:dyDescent="0.25"/>
    <row r="52680" x14ac:dyDescent="0.25"/>
    <row r="52681" x14ac:dyDescent="0.25"/>
    <row r="52682" x14ac:dyDescent="0.25"/>
    <row r="52683" x14ac:dyDescent="0.25"/>
    <row r="52684" x14ac:dyDescent="0.25"/>
    <row r="52685" x14ac:dyDescent="0.25"/>
    <row r="52686" x14ac:dyDescent="0.25"/>
    <row r="52687" x14ac:dyDescent="0.25"/>
    <row r="52688" x14ac:dyDescent="0.25"/>
    <row r="52689" x14ac:dyDescent="0.25"/>
    <row r="52690" x14ac:dyDescent="0.25"/>
    <row r="52691" x14ac:dyDescent="0.25"/>
    <row r="52692" x14ac:dyDescent="0.25"/>
    <row r="52693" x14ac:dyDescent="0.25"/>
    <row r="52694" x14ac:dyDescent="0.25"/>
    <row r="52695" x14ac:dyDescent="0.25"/>
    <row r="52696" x14ac:dyDescent="0.25"/>
    <row r="52697" x14ac:dyDescent="0.25"/>
    <row r="52698" x14ac:dyDescent="0.25"/>
    <row r="52699" x14ac:dyDescent="0.25"/>
    <row r="52700" x14ac:dyDescent="0.25"/>
    <row r="52701" x14ac:dyDescent="0.25"/>
    <row r="52702" x14ac:dyDescent="0.25"/>
    <row r="52703" x14ac:dyDescent="0.25"/>
    <row r="52704" x14ac:dyDescent="0.25"/>
    <row r="52705" x14ac:dyDescent="0.25"/>
    <row r="52706" x14ac:dyDescent="0.25"/>
    <row r="52707" x14ac:dyDescent="0.25"/>
    <row r="52708" x14ac:dyDescent="0.25"/>
    <row r="52709" x14ac:dyDescent="0.25"/>
    <row r="52710" x14ac:dyDescent="0.25"/>
    <row r="52711" x14ac:dyDescent="0.25"/>
    <row r="52712" x14ac:dyDescent="0.25"/>
    <row r="52713" x14ac:dyDescent="0.25"/>
    <row r="52714" x14ac:dyDescent="0.25"/>
    <row r="52715" x14ac:dyDescent="0.25"/>
    <row r="52716" x14ac:dyDescent="0.25"/>
    <row r="52717" x14ac:dyDescent="0.25"/>
    <row r="52718" x14ac:dyDescent="0.25"/>
    <row r="52719" x14ac:dyDescent="0.25"/>
    <row r="52720" x14ac:dyDescent="0.25"/>
    <row r="52721" x14ac:dyDescent="0.25"/>
    <row r="52722" x14ac:dyDescent="0.25"/>
    <row r="52723" x14ac:dyDescent="0.25"/>
    <row r="52724" x14ac:dyDescent="0.25"/>
    <row r="52725" x14ac:dyDescent="0.25"/>
    <row r="52726" x14ac:dyDescent="0.25"/>
    <row r="52727" x14ac:dyDescent="0.25"/>
    <row r="52728" x14ac:dyDescent="0.25"/>
    <row r="52729" x14ac:dyDescent="0.25"/>
    <row r="52730" x14ac:dyDescent="0.25"/>
    <row r="52731" x14ac:dyDescent="0.25"/>
    <row r="52732" x14ac:dyDescent="0.25"/>
    <row r="52733" x14ac:dyDescent="0.25"/>
    <row r="52734" x14ac:dyDescent="0.25"/>
    <row r="52735" x14ac:dyDescent="0.25"/>
    <row r="52736" x14ac:dyDescent="0.25"/>
    <row r="52737" x14ac:dyDescent="0.25"/>
    <row r="52738" x14ac:dyDescent="0.25"/>
    <row r="52739" x14ac:dyDescent="0.25"/>
    <row r="52740" x14ac:dyDescent="0.25"/>
    <row r="52741" x14ac:dyDescent="0.25"/>
    <row r="52742" x14ac:dyDescent="0.25"/>
    <row r="52743" x14ac:dyDescent="0.25"/>
    <row r="52744" x14ac:dyDescent="0.25"/>
    <row r="52745" x14ac:dyDescent="0.25"/>
    <row r="52746" x14ac:dyDescent="0.25"/>
    <row r="52747" x14ac:dyDescent="0.25"/>
    <row r="52748" x14ac:dyDescent="0.25"/>
    <row r="52749" x14ac:dyDescent="0.25"/>
    <row r="52750" x14ac:dyDescent="0.25"/>
    <row r="52751" x14ac:dyDescent="0.25"/>
    <row r="52752" x14ac:dyDescent="0.25"/>
    <row r="52753" x14ac:dyDescent="0.25"/>
    <row r="52754" x14ac:dyDescent="0.25"/>
    <row r="52755" x14ac:dyDescent="0.25"/>
    <row r="52756" x14ac:dyDescent="0.25"/>
    <row r="52757" x14ac:dyDescent="0.25"/>
    <row r="52758" x14ac:dyDescent="0.25"/>
    <row r="52759" x14ac:dyDescent="0.25"/>
    <row r="52760" x14ac:dyDescent="0.25"/>
    <row r="52761" x14ac:dyDescent="0.25"/>
    <row r="52762" x14ac:dyDescent="0.25"/>
    <row r="52763" x14ac:dyDescent="0.25"/>
    <row r="52764" x14ac:dyDescent="0.25"/>
    <row r="52765" x14ac:dyDescent="0.25"/>
    <row r="52766" x14ac:dyDescent="0.25"/>
    <row r="52767" x14ac:dyDescent="0.25"/>
    <row r="52768" x14ac:dyDescent="0.25"/>
    <row r="52769" x14ac:dyDescent="0.25"/>
    <row r="52770" x14ac:dyDescent="0.25"/>
    <row r="52771" x14ac:dyDescent="0.25"/>
    <row r="52772" x14ac:dyDescent="0.25"/>
    <row r="52773" x14ac:dyDescent="0.25"/>
    <row r="52774" x14ac:dyDescent="0.25"/>
    <row r="52775" x14ac:dyDescent="0.25"/>
    <row r="52776" x14ac:dyDescent="0.25"/>
    <row r="52777" x14ac:dyDescent="0.25"/>
    <row r="52778" x14ac:dyDescent="0.25"/>
    <row r="52779" x14ac:dyDescent="0.25"/>
    <row r="52780" x14ac:dyDescent="0.25"/>
    <row r="52781" x14ac:dyDescent="0.25"/>
    <row r="52782" x14ac:dyDescent="0.25"/>
    <row r="52783" x14ac:dyDescent="0.25"/>
    <row r="52784" x14ac:dyDescent="0.25"/>
    <row r="52785" x14ac:dyDescent="0.25"/>
    <row r="52786" x14ac:dyDescent="0.25"/>
    <row r="52787" x14ac:dyDescent="0.25"/>
    <row r="52788" x14ac:dyDescent="0.25"/>
    <row r="52789" x14ac:dyDescent="0.25"/>
    <row r="52790" x14ac:dyDescent="0.25"/>
    <row r="52791" x14ac:dyDescent="0.25"/>
    <row r="52792" x14ac:dyDescent="0.25"/>
    <row r="52793" x14ac:dyDescent="0.25"/>
    <row r="52794" x14ac:dyDescent="0.25"/>
    <row r="52795" x14ac:dyDescent="0.25"/>
    <row r="52796" x14ac:dyDescent="0.25"/>
    <row r="52797" x14ac:dyDescent="0.25"/>
    <row r="52798" x14ac:dyDescent="0.25"/>
    <row r="52799" x14ac:dyDescent="0.25"/>
    <row r="52800" x14ac:dyDescent="0.25"/>
    <row r="52801" x14ac:dyDescent="0.25"/>
    <row r="52802" x14ac:dyDescent="0.25"/>
    <row r="52803" x14ac:dyDescent="0.25"/>
    <row r="52804" x14ac:dyDescent="0.25"/>
    <row r="52805" x14ac:dyDescent="0.25"/>
    <row r="52806" x14ac:dyDescent="0.25"/>
    <row r="52807" x14ac:dyDescent="0.25"/>
    <row r="52808" x14ac:dyDescent="0.25"/>
    <row r="52809" x14ac:dyDescent="0.25"/>
    <row r="52810" x14ac:dyDescent="0.25"/>
    <row r="52811" x14ac:dyDescent="0.25"/>
    <row r="52812" x14ac:dyDescent="0.25"/>
    <row r="52813" x14ac:dyDescent="0.25"/>
    <row r="52814" x14ac:dyDescent="0.25"/>
    <row r="52815" x14ac:dyDescent="0.25"/>
    <row r="52816" x14ac:dyDescent="0.25"/>
    <row r="52817" x14ac:dyDescent="0.25"/>
    <row r="52818" x14ac:dyDescent="0.25"/>
    <row r="52819" x14ac:dyDescent="0.25"/>
    <row r="52820" x14ac:dyDescent="0.25"/>
    <row r="52821" x14ac:dyDescent="0.25"/>
    <row r="52822" x14ac:dyDescent="0.25"/>
    <row r="52823" x14ac:dyDescent="0.25"/>
    <row r="52824" x14ac:dyDescent="0.25"/>
    <row r="52825" x14ac:dyDescent="0.25"/>
    <row r="52826" x14ac:dyDescent="0.25"/>
    <row r="52827" x14ac:dyDescent="0.25"/>
    <row r="52828" x14ac:dyDescent="0.25"/>
    <row r="52829" x14ac:dyDescent="0.25"/>
    <row r="52830" x14ac:dyDescent="0.25"/>
    <row r="52831" x14ac:dyDescent="0.25"/>
    <row r="52832" x14ac:dyDescent="0.25"/>
    <row r="52833" x14ac:dyDescent="0.25"/>
    <row r="52834" x14ac:dyDescent="0.25"/>
    <row r="52835" x14ac:dyDescent="0.25"/>
    <row r="52836" x14ac:dyDescent="0.25"/>
    <row r="52837" x14ac:dyDescent="0.25"/>
    <row r="52838" x14ac:dyDescent="0.25"/>
    <row r="52839" x14ac:dyDescent="0.25"/>
    <row r="52840" x14ac:dyDescent="0.25"/>
    <row r="52841" x14ac:dyDescent="0.25"/>
    <row r="52842" x14ac:dyDescent="0.25"/>
    <row r="52843" x14ac:dyDescent="0.25"/>
    <row r="52844" x14ac:dyDescent="0.25"/>
    <row r="52845" x14ac:dyDescent="0.25"/>
    <row r="52846" x14ac:dyDescent="0.25"/>
    <row r="52847" x14ac:dyDescent="0.25"/>
    <row r="52848" x14ac:dyDescent="0.25"/>
    <row r="52849" x14ac:dyDescent="0.25"/>
    <row r="52850" x14ac:dyDescent="0.25"/>
    <row r="52851" x14ac:dyDescent="0.25"/>
    <row r="52852" x14ac:dyDescent="0.25"/>
    <row r="52853" x14ac:dyDescent="0.25"/>
    <row r="52854" x14ac:dyDescent="0.25"/>
    <row r="52855" x14ac:dyDescent="0.25"/>
    <row r="52856" x14ac:dyDescent="0.25"/>
    <row r="52857" x14ac:dyDescent="0.25"/>
    <row r="52858" x14ac:dyDescent="0.25"/>
    <row r="52859" x14ac:dyDescent="0.25"/>
    <row r="52860" x14ac:dyDescent="0.25"/>
    <row r="52861" x14ac:dyDescent="0.25"/>
    <row r="52862" x14ac:dyDescent="0.25"/>
    <row r="52863" x14ac:dyDescent="0.25"/>
    <row r="52864" x14ac:dyDescent="0.25"/>
    <row r="52865" x14ac:dyDescent="0.25"/>
    <row r="52866" x14ac:dyDescent="0.25"/>
    <row r="52867" x14ac:dyDescent="0.25"/>
    <row r="52868" x14ac:dyDescent="0.25"/>
    <row r="52869" x14ac:dyDescent="0.25"/>
    <row r="52870" x14ac:dyDescent="0.25"/>
    <row r="52871" x14ac:dyDescent="0.25"/>
    <row r="52872" x14ac:dyDescent="0.25"/>
    <row r="52873" x14ac:dyDescent="0.25"/>
    <row r="52874" x14ac:dyDescent="0.25"/>
    <row r="52875" x14ac:dyDescent="0.25"/>
    <row r="52876" x14ac:dyDescent="0.25"/>
    <row r="52877" x14ac:dyDescent="0.25"/>
    <row r="52878" x14ac:dyDescent="0.25"/>
    <row r="52879" x14ac:dyDescent="0.25"/>
    <row r="52880" x14ac:dyDescent="0.25"/>
    <row r="52881" x14ac:dyDescent="0.25"/>
    <row r="52882" x14ac:dyDescent="0.25"/>
    <row r="52883" x14ac:dyDescent="0.25"/>
    <row r="52884" x14ac:dyDescent="0.25"/>
    <row r="52885" x14ac:dyDescent="0.25"/>
    <row r="52886" x14ac:dyDescent="0.25"/>
    <row r="52887" x14ac:dyDescent="0.25"/>
    <row r="52888" x14ac:dyDescent="0.25"/>
    <row r="52889" x14ac:dyDescent="0.25"/>
    <row r="52890" x14ac:dyDescent="0.25"/>
    <row r="52891" x14ac:dyDescent="0.25"/>
    <row r="52892" x14ac:dyDescent="0.25"/>
    <row r="52893" x14ac:dyDescent="0.25"/>
    <row r="52894" x14ac:dyDescent="0.25"/>
    <row r="52895" x14ac:dyDescent="0.25"/>
    <row r="52896" x14ac:dyDescent="0.25"/>
    <row r="52897" x14ac:dyDescent="0.25"/>
    <row r="52898" x14ac:dyDescent="0.25"/>
    <row r="52899" x14ac:dyDescent="0.25"/>
    <row r="52900" x14ac:dyDescent="0.25"/>
    <row r="52901" x14ac:dyDescent="0.25"/>
    <row r="52902" x14ac:dyDescent="0.25"/>
    <row r="52903" x14ac:dyDescent="0.25"/>
    <row r="52904" x14ac:dyDescent="0.25"/>
    <row r="52905" x14ac:dyDescent="0.25"/>
    <row r="52906" x14ac:dyDescent="0.25"/>
    <row r="52907" x14ac:dyDescent="0.25"/>
    <row r="52908" x14ac:dyDescent="0.25"/>
    <row r="52909" x14ac:dyDescent="0.25"/>
    <row r="52910" x14ac:dyDescent="0.25"/>
    <row r="52911" x14ac:dyDescent="0.25"/>
    <row r="52912" x14ac:dyDescent="0.25"/>
    <row r="52913" x14ac:dyDescent="0.25"/>
    <row r="52914" x14ac:dyDescent="0.25"/>
    <row r="52915" x14ac:dyDescent="0.25"/>
    <row r="52916" x14ac:dyDescent="0.25"/>
    <row r="52917" x14ac:dyDescent="0.25"/>
    <row r="52918" x14ac:dyDescent="0.25"/>
    <row r="52919" x14ac:dyDescent="0.25"/>
    <row r="52920" x14ac:dyDescent="0.25"/>
    <row r="52921" x14ac:dyDescent="0.25"/>
    <row r="52922" x14ac:dyDescent="0.25"/>
    <row r="52923" x14ac:dyDescent="0.25"/>
    <row r="52924" x14ac:dyDescent="0.25"/>
    <row r="52925" x14ac:dyDescent="0.25"/>
    <row r="52926" x14ac:dyDescent="0.25"/>
    <row r="52927" x14ac:dyDescent="0.25"/>
    <row r="52928" x14ac:dyDescent="0.25"/>
    <row r="52929" x14ac:dyDescent="0.25"/>
    <row r="52930" x14ac:dyDescent="0.25"/>
    <row r="52931" x14ac:dyDescent="0.25"/>
    <row r="52932" x14ac:dyDescent="0.25"/>
    <row r="52933" x14ac:dyDescent="0.25"/>
    <row r="52934" x14ac:dyDescent="0.25"/>
    <row r="52935" x14ac:dyDescent="0.25"/>
    <row r="52936" x14ac:dyDescent="0.25"/>
    <row r="52937" x14ac:dyDescent="0.25"/>
    <row r="52938" x14ac:dyDescent="0.25"/>
    <row r="52939" x14ac:dyDescent="0.25"/>
    <row r="52940" x14ac:dyDescent="0.25"/>
    <row r="52941" x14ac:dyDescent="0.25"/>
    <row r="52942" x14ac:dyDescent="0.25"/>
    <row r="52943" x14ac:dyDescent="0.25"/>
    <row r="52944" x14ac:dyDescent="0.25"/>
    <row r="52945" x14ac:dyDescent="0.25"/>
    <row r="52946" x14ac:dyDescent="0.25"/>
    <row r="52947" x14ac:dyDescent="0.25"/>
    <row r="52948" x14ac:dyDescent="0.25"/>
    <row r="52949" x14ac:dyDescent="0.25"/>
    <row r="52950" x14ac:dyDescent="0.25"/>
    <row r="52951" x14ac:dyDescent="0.25"/>
    <row r="52952" x14ac:dyDescent="0.25"/>
    <row r="52953" x14ac:dyDescent="0.25"/>
    <row r="52954" x14ac:dyDescent="0.25"/>
    <row r="52955" x14ac:dyDescent="0.25"/>
    <row r="52956" x14ac:dyDescent="0.25"/>
    <row r="52957" x14ac:dyDescent="0.25"/>
    <row r="52958" x14ac:dyDescent="0.25"/>
    <row r="52959" x14ac:dyDescent="0.25"/>
    <row r="52960" x14ac:dyDescent="0.25"/>
    <row r="52961" x14ac:dyDescent="0.25"/>
    <row r="52962" x14ac:dyDescent="0.25"/>
    <row r="52963" x14ac:dyDescent="0.25"/>
    <row r="52964" x14ac:dyDescent="0.25"/>
    <row r="52965" x14ac:dyDescent="0.25"/>
    <row r="52966" x14ac:dyDescent="0.25"/>
    <row r="52967" x14ac:dyDescent="0.25"/>
    <row r="52968" x14ac:dyDescent="0.25"/>
    <row r="52969" x14ac:dyDescent="0.25"/>
    <row r="52970" x14ac:dyDescent="0.25"/>
    <row r="52971" x14ac:dyDescent="0.25"/>
    <row r="52972" x14ac:dyDescent="0.25"/>
    <row r="52973" x14ac:dyDescent="0.25"/>
    <row r="52974" x14ac:dyDescent="0.25"/>
    <row r="52975" x14ac:dyDescent="0.25"/>
    <row r="52976" x14ac:dyDescent="0.25"/>
    <row r="52977" x14ac:dyDescent="0.25"/>
    <row r="52978" x14ac:dyDescent="0.25"/>
    <row r="52979" x14ac:dyDescent="0.25"/>
    <row r="52980" x14ac:dyDescent="0.25"/>
    <row r="52981" x14ac:dyDescent="0.25"/>
    <row r="52982" x14ac:dyDescent="0.25"/>
    <row r="52983" x14ac:dyDescent="0.25"/>
    <row r="52984" x14ac:dyDescent="0.25"/>
    <row r="52985" x14ac:dyDescent="0.25"/>
    <row r="52986" x14ac:dyDescent="0.25"/>
    <row r="52987" x14ac:dyDescent="0.25"/>
    <row r="52988" x14ac:dyDescent="0.25"/>
    <row r="52989" x14ac:dyDescent="0.25"/>
    <row r="52990" x14ac:dyDescent="0.25"/>
    <row r="52991" x14ac:dyDescent="0.25"/>
    <row r="52992" x14ac:dyDescent="0.25"/>
    <row r="52993" x14ac:dyDescent="0.25"/>
    <row r="52994" x14ac:dyDescent="0.25"/>
    <row r="52995" x14ac:dyDescent="0.25"/>
    <row r="52996" x14ac:dyDescent="0.25"/>
    <row r="52997" x14ac:dyDescent="0.25"/>
    <row r="52998" x14ac:dyDescent="0.25"/>
    <row r="52999" x14ac:dyDescent="0.25"/>
    <row r="53000" x14ac:dyDescent="0.25"/>
    <row r="53001" x14ac:dyDescent="0.25"/>
    <row r="53002" x14ac:dyDescent="0.25"/>
    <row r="53003" x14ac:dyDescent="0.25"/>
    <row r="53004" x14ac:dyDescent="0.25"/>
    <row r="53005" x14ac:dyDescent="0.25"/>
    <row r="53006" x14ac:dyDescent="0.25"/>
    <row r="53007" x14ac:dyDescent="0.25"/>
    <row r="53008" x14ac:dyDescent="0.25"/>
    <row r="53009" x14ac:dyDescent="0.25"/>
    <row r="53010" x14ac:dyDescent="0.25"/>
    <row r="53011" x14ac:dyDescent="0.25"/>
    <row r="53012" x14ac:dyDescent="0.25"/>
    <row r="53013" x14ac:dyDescent="0.25"/>
    <row r="53014" x14ac:dyDescent="0.25"/>
    <row r="53015" x14ac:dyDescent="0.25"/>
    <row r="53016" x14ac:dyDescent="0.25"/>
    <row r="53017" x14ac:dyDescent="0.25"/>
    <row r="53018" x14ac:dyDescent="0.25"/>
    <row r="53019" x14ac:dyDescent="0.25"/>
    <row r="53020" x14ac:dyDescent="0.25"/>
    <row r="53021" x14ac:dyDescent="0.25"/>
    <row r="53022" x14ac:dyDescent="0.25"/>
    <row r="53023" x14ac:dyDescent="0.25"/>
    <row r="53024" x14ac:dyDescent="0.25"/>
    <row r="53025" x14ac:dyDescent="0.25"/>
    <row r="53026" x14ac:dyDescent="0.25"/>
    <row r="53027" x14ac:dyDescent="0.25"/>
    <row r="53028" x14ac:dyDescent="0.25"/>
    <row r="53029" x14ac:dyDescent="0.25"/>
    <row r="53030" x14ac:dyDescent="0.25"/>
    <row r="53031" x14ac:dyDescent="0.25"/>
    <row r="53032" x14ac:dyDescent="0.25"/>
    <row r="53033" x14ac:dyDescent="0.25"/>
    <row r="53034" x14ac:dyDescent="0.25"/>
    <row r="53035" x14ac:dyDescent="0.25"/>
    <row r="53036" x14ac:dyDescent="0.25"/>
    <row r="53037" x14ac:dyDescent="0.25"/>
    <row r="53038" x14ac:dyDescent="0.25"/>
    <row r="53039" x14ac:dyDescent="0.25"/>
    <row r="53040" x14ac:dyDescent="0.25"/>
    <row r="53041" x14ac:dyDescent="0.25"/>
    <row r="53042" x14ac:dyDescent="0.25"/>
    <row r="53043" x14ac:dyDescent="0.25"/>
    <row r="53044" x14ac:dyDescent="0.25"/>
    <row r="53045" x14ac:dyDescent="0.25"/>
    <row r="53046" x14ac:dyDescent="0.25"/>
    <row r="53047" x14ac:dyDescent="0.25"/>
    <row r="53048" x14ac:dyDescent="0.25"/>
    <row r="53049" x14ac:dyDescent="0.25"/>
    <row r="53050" x14ac:dyDescent="0.25"/>
    <row r="53051" x14ac:dyDescent="0.25"/>
    <row r="53052" x14ac:dyDescent="0.25"/>
    <row r="53053" x14ac:dyDescent="0.25"/>
    <row r="53054" x14ac:dyDescent="0.25"/>
    <row r="53055" x14ac:dyDescent="0.25"/>
    <row r="53056" x14ac:dyDescent="0.25"/>
    <row r="53057" x14ac:dyDescent="0.25"/>
    <row r="53058" x14ac:dyDescent="0.25"/>
    <row r="53059" x14ac:dyDescent="0.25"/>
    <row r="53060" x14ac:dyDescent="0.25"/>
    <row r="53061" x14ac:dyDescent="0.25"/>
    <row r="53062" x14ac:dyDescent="0.25"/>
    <row r="53063" x14ac:dyDescent="0.25"/>
    <row r="53064" x14ac:dyDescent="0.25"/>
    <row r="53065" x14ac:dyDescent="0.25"/>
    <row r="53066" x14ac:dyDescent="0.25"/>
    <row r="53067" x14ac:dyDescent="0.25"/>
    <row r="53068" x14ac:dyDescent="0.25"/>
    <row r="53069" x14ac:dyDescent="0.25"/>
    <row r="53070" x14ac:dyDescent="0.25"/>
    <row r="53071" x14ac:dyDescent="0.25"/>
    <row r="53072" x14ac:dyDescent="0.25"/>
    <row r="53073" x14ac:dyDescent="0.25"/>
    <row r="53074" x14ac:dyDescent="0.25"/>
    <row r="53075" x14ac:dyDescent="0.25"/>
    <row r="53076" x14ac:dyDescent="0.25"/>
    <row r="53077" x14ac:dyDescent="0.25"/>
    <row r="53078" x14ac:dyDescent="0.25"/>
    <row r="53079" x14ac:dyDescent="0.25"/>
    <row r="53080" x14ac:dyDescent="0.25"/>
    <row r="53081" x14ac:dyDescent="0.25"/>
    <row r="53082" x14ac:dyDescent="0.25"/>
    <row r="53083" x14ac:dyDescent="0.25"/>
    <row r="53084" x14ac:dyDescent="0.25"/>
    <row r="53085" x14ac:dyDescent="0.25"/>
    <row r="53086" x14ac:dyDescent="0.25"/>
    <row r="53087" x14ac:dyDescent="0.25"/>
    <row r="53088" x14ac:dyDescent="0.25"/>
    <row r="53089" x14ac:dyDescent="0.25"/>
    <row r="53090" x14ac:dyDescent="0.25"/>
    <row r="53091" x14ac:dyDescent="0.25"/>
    <row r="53092" x14ac:dyDescent="0.25"/>
    <row r="53093" x14ac:dyDescent="0.25"/>
    <row r="53094" x14ac:dyDescent="0.25"/>
    <row r="53095" x14ac:dyDescent="0.25"/>
    <row r="53096" x14ac:dyDescent="0.25"/>
    <row r="53097" x14ac:dyDescent="0.25"/>
    <row r="53098" x14ac:dyDescent="0.25"/>
    <row r="53099" x14ac:dyDescent="0.25"/>
    <row r="53100" x14ac:dyDescent="0.25"/>
    <row r="53101" x14ac:dyDescent="0.25"/>
    <row r="53102" x14ac:dyDescent="0.25"/>
    <row r="53103" x14ac:dyDescent="0.25"/>
    <row r="53104" x14ac:dyDescent="0.25"/>
    <row r="53105" x14ac:dyDescent="0.25"/>
    <row r="53106" x14ac:dyDescent="0.25"/>
    <row r="53107" x14ac:dyDescent="0.25"/>
    <row r="53108" x14ac:dyDescent="0.25"/>
    <row r="53109" x14ac:dyDescent="0.25"/>
    <row r="53110" x14ac:dyDescent="0.25"/>
    <row r="53111" x14ac:dyDescent="0.25"/>
    <row r="53112" x14ac:dyDescent="0.25"/>
    <row r="53113" x14ac:dyDescent="0.25"/>
    <row r="53114" x14ac:dyDescent="0.25"/>
    <row r="53115" x14ac:dyDescent="0.25"/>
    <row r="53116" x14ac:dyDescent="0.25"/>
    <row r="53117" x14ac:dyDescent="0.25"/>
    <row r="53118" x14ac:dyDescent="0.25"/>
    <row r="53119" x14ac:dyDescent="0.25"/>
    <row r="53120" x14ac:dyDescent="0.25"/>
    <row r="53121" x14ac:dyDescent="0.25"/>
    <row r="53122" x14ac:dyDescent="0.25"/>
    <row r="53123" x14ac:dyDescent="0.25"/>
    <row r="53124" x14ac:dyDescent="0.25"/>
    <row r="53125" x14ac:dyDescent="0.25"/>
    <row r="53126" x14ac:dyDescent="0.25"/>
    <row r="53127" x14ac:dyDescent="0.25"/>
    <row r="53128" x14ac:dyDescent="0.25"/>
    <row r="53129" x14ac:dyDescent="0.25"/>
    <row r="53130" x14ac:dyDescent="0.25"/>
    <row r="53131" x14ac:dyDescent="0.25"/>
    <row r="53132" x14ac:dyDescent="0.25"/>
    <row r="53133" x14ac:dyDescent="0.25"/>
    <row r="53134" x14ac:dyDescent="0.25"/>
    <row r="53135" x14ac:dyDescent="0.25"/>
    <row r="53136" x14ac:dyDescent="0.25"/>
    <row r="53137" x14ac:dyDescent="0.25"/>
    <row r="53138" x14ac:dyDescent="0.25"/>
    <row r="53139" x14ac:dyDescent="0.25"/>
    <row r="53140" x14ac:dyDescent="0.25"/>
    <row r="53141" x14ac:dyDescent="0.25"/>
    <row r="53142" x14ac:dyDescent="0.25"/>
    <row r="53143" x14ac:dyDescent="0.25"/>
    <row r="53144" x14ac:dyDescent="0.25"/>
    <row r="53145" x14ac:dyDescent="0.25"/>
    <row r="53146" x14ac:dyDescent="0.25"/>
    <row r="53147" x14ac:dyDescent="0.25"/>
    <row r="53148" x14ac:dyDescent="0.25"/>
    <row r="53149" x14ac:dyDescent="0.25"/>
    <row r="53150" x14ac:dyDescent="0.25"/>
    <row r="53151" x14ac:dyDescent="0.25"/>
    <row r="53152" x14ac:dyDescent="0.25"/>
    <row r="53153" x14ac:dyDescent="0.25"/>
    <row r="53154" x14ac:dyDescent="0.25"/>
    <row r="53155" x14ac:dyDescent="0.25"/>
    <row r="53156" x14ac:dyDescent="0.25"/>
    <row r="53157" x14ac:dyDescent="0.25"/>
    <row r="53158" x14ac:dyDescent="0.25"/>
    <row r="53159" x14ac:dyDescent="0.25"/>
    <row r="53160" x14ac:dyDescent="0.25"/>
    <row r="53161" x14ac:dyDescent="0.25"/>
    <row r="53162" x14ac:dyDescent="0.25"/>
    <row r="53163" x14ac:dyDescent="0.25"/>
    <row r="53164" x14ac:dyDescent="0.25"/>
    <row r="53165" x14ac:dyDescent="0.25"/>
    <row r="53166" x14ac:dyDescent="0.25"/>
    <row r="53167" x14ac:dyDescent="0.25"/>
    <row r="53168" x14ac:dyDescent="0.25"/>
    <row r="53169" x14ac:dyDescent="0.25"/>
    <row r="53170" x14ac:dyDescent="0.25"/>
    <row r="53171" x14ac:dyDescent="0.25"/>
    <row r="53172" x14ac:dyDescent="0.25"/>
    <row r="53173" x14ac:dyDescent="0.25"/>
    <row r="53174" x14ac:dyDescent="0.25"/>
    <row r="53175" x14ac:dyDescent="0.25"/>
    <row r="53176" x14ac:dyDescent="0.25"/>
    <row r="53177" x14ac:dyDescent="0.25"/>
    <row r="53178" x14ac:dyDescent="0.25"/>
    <row r="53179" x14ac:dyDescent="0.25"/>
    <row r="53180" x14ac:dyDescent="0.25"/>
    <row r="53181" x14ac:dyDescent="0.25"/>
    <row r="53182" x14ac:dyDescent="0.25"/>
    <row r="53183" x14ac:dyDescent="0.25"/>
    <row r="53184" x14ac:dyDescent="0.25"/>
    <row r="53185" x14ac:dyDescent="0.25"/>
    <row r="53186" x14ac:dyDescent="0.25"/>
    <row r="53187" x14ac:dyDescent="0.25"/>
    <row r="53188" x14ac:dyDescent="0.25"/>
    <row r="53189" x14ac:dyDescent="0.25"/>
    <row r="53190" x14ac:dyDescent="0.25"/>
    <row r="53191" x14ac:dyDescent="0.25"/>
    <row r="53192" x14ac:dyDescent="0.25"/>
    <row r="53193" x14ac:dyDescent="0.25"/>
    <row r="53194" x14ac:dyDescent="0.25"/>
    <row r="53195" x14ac:dyDescent="0.25"/>
    <row r="53196" x14ac:dyDescent="0.25"/>
    <row r="53197" x14ac:dyDescent="0.25"/>
    <row r="53198" x14ac:dyDescent="0.25"/>
    <row r="53199" x14ac:dyDescent="0.25"/>
    <row r="53200" x14ac:dyDescent="0.25"/>
    <row r="53201" x14ac:dyDescent="0.25"/>
    <row r="53202" x14ac:dyDescent="0.25"/>
    <row r="53203" x14ac:dyDescent="0.25"/>
    <row r="53204" x14ac:dyDescent="0.25"/>
    <row r="53205" x14ac:dyDescent="0.25"/>
    <row r="53206" x14ac:dyDescent="0.25"/>
    <row r="53207" x14ac:dyDescent="0.25"/>
    <row r="53208" x14ac:dyDescent="0.25"/>
    <row r="53209" x14ac:dyDescent="0.25"/>
    <row r="53210" x14ac:dyDescent="0.25"/>
    <row r="53211" x14ac:dyDescent="0.25"/>
    <row r="53212" x14ac:dyDescent="0.25"/>
    <row r="53213" x14ac:dyDescent="0.25"/>
    <row r="53214" x14ac:dyDescent="0.25"/>
    <row r="53215" x14ac:dyDescent="0.25"/>
    <row r="53216" x14ac:dyDescent="0.25"/>
    <row r="53217" x14ac:dyDescent="0.25"/>
    <row r="53218" x14ac:dyDescent="0.25"/>
    <row r="53219" x14ac:dyDescent="0.25"/>
    <row r="53220" x14ac:dyDescent="0.25"/>
    <row r="53221" x14ac:dyDescent="0.25"/>
    <row r="53222" x14ac:dyDescent="0.25"/>
    <row r="53223" x14ac:dyDescent="0.25"/>
    <row r="53224" x14ac:dyDescent="0.25"/>
    <row r="53225" x14ac:dyDescent="0.25"/>
    <row r="53226" x14ac:dyDescent="0.25"/>
    <row r="53227" x14ac:dyDescent="0.25"/>
    <row r="53228" x14ac:dyDescent="0.25"/>
    <row r="53229" x14ac:dyDescent="0.25"/>
    <row r="53230" x14ac:dyDescent="0.25"/>
    <row r="53231" x14ac:dyDescent="0.25"/>
    <row r="53232" x14ac:dyDescent="0.25"/>
    <row r="53233" x14ac:dyDescent="0.25"/>
    <row r="53234" x14ac:dyDescent="0.25"/>
    <row r="53235" x14ac:dyDescent="0.25"/>
    <row r="53236" x14ac:dyDescent="0.25"/>
    <row r="53237" x14ac:dyDescent="0.25"/>
    <row r="53238" x14ac:dyDescent="0.25"/>
    <row r="53239" x14ac:dyDescent="0.25"/>
    <row r="53240" x14ac:dyDescent="0.25"/>
    <row r="53241" x14ac:dyDescent="0.25"/>
    <row r="53242" x14ac:dyDescent="0.25"/>
    <row r="53243" x14ac:dyDescent="0.25"/>
    <row r="53244" x14ac:dyDescent="0.25"/>
    <row r="53245" x14ac:dyDescent="0.25"/>
    <row r="53246" x14ac:dyDescent="0.25"/>
    <row r="53247" x14ac:dyDescent="0.25"/>
    <row r="53248" x14ac:dyDescent="0.25"/>
    <row r="53249" x14ac:dyDescent="0.25"/>
    <row r="53250" x14ac:dyDescent="0.25"/>
    <row r="53251" x14ac:dyDescent="0.25"/>
    <row r="53252" x14ac:dyDescent="0.25"/>
    <row r="53253" x14ac:dyDescent="0.25"/>
    <row r="53254" x14ac:dyDescent="0.25"/>
    <row r="53255" x14ac:dyDescent="0.25"/>
    <row r="53256" x14ac:dyDescent="0.25"/>
    <row r="53257" x14ac:dyDescent="0.25"/>
    <row r="53258" x14ac:dyDescent="0.25"/>
    <row r="53259" x14ac:dyDescent="0.25"/>
    <row r="53260" x14ac:dyDescent="0.25"/>
    <row r="53261" x14ac:dyDescent="0.25"/>
    <row r="53262" x14ac:dyDescent="0.25"/>
    <row r="53263" x14ac:dyDescent="0.25"/>
    <row r="53264" x14ac:dyDescent="0.25"/>
    <row r="53265" x14ac:dyDescent="0.25"/>
    <row r="53266" x14ac:dyDescent="0.25"/>
    <row r="53267" x14ac:dyDescent="0.25"/>
    <row r="53268" x14ac:dyDescent="0.25"/>
    <row r="53269" x14ac:dyDescent="0.25"/>
    <row r="53270" x14ac:dyDescent="0.25"/>
    <row r="53271" x14ac:dyDescent="0.25"/>
    <row r="53272" x14ac:dyDescent="0.25"/>
    <row r="53273" x14ac:dyDescent="0.25"/>
    <row r="53274" x14ac:dyDescent="0.25"/>
    <row r="53275" x14ac:dyDescent="0.25"/>
    <row r="53276" x14ac:dyDescent="0.25"/>
    <row r="53277" x14ac:dyDescent="0.25"/>
    <row r="53278" x14ac:dyDescent="0.25"/>
    <row r="53279" x14ac:dyDescent="0.25"/>
    <row r="53280" x14ac:dyDescent="0.25"/>
    <row r="53281" x14ac:dyDescent="0.25"/>
    <row r="53282" x14ac:dyDescent="0.25"/>
    <row r="53283" x14ac:dyDescent="0.25"/>
    <row r="53284" x14ac:dyDescent="0.25"/>
    <row r="53285" x14ac:dyDescent="0.25"/>
    <row r="53286" x14ac:dyDescent="0.25"/>
    <row r="53287" x14ac:dyDescent="0.25"/>
    <row r="53288" x14ac:dyDescent="0.25"/>
    <row r="53289" x14ac:dyDescent="0.25"/>
    <row r="53290" x14ac:dyDescent="0.25"/>
    <row r="53291" x14ac:dyDescent="0.25"/>
    <row r="53292" x14ac:dyDescent="0.25"/>
    <row r="53293" x14ac:dyDescent="0.25"/>
    <row r="53294" x14ac:dyDescent="0.25"/>
    <row r="53295" x14ac:dyDescent="0.25"/>
    <row r="53296" x14ac:dyDescent="0.25"/>
    <row r="53297" x14ac:dyDescent="0.25"/>
    <row r="53298" x14ac:dyDescent="0.25"/>
    <row r="53299" x14ac:dyDescent="0.25"/>
    <row r="53300" x14ac:dyDescent="0.25"/>
    <row r="53301" x14ac:dyDescent="0.25"/>
    <row r="53302" x14ac:dyDescent="0.25"/>
    <row r="53303" x14ac:dyDescent="0.25"/>
    <row r="53304" x14ac:dyDescent="0.25"/>
    <row r="53305" x14ac:dyDescent="0.25"/>
    <row r="53306" x14ac:dyDescent="0.25"/>
    <row r="53307" x14ac:dyDescent="0.25"/>
    <row r="53308" x14ac:dyDescent="0.25"/>
    <row r="53309" x14ac:dyDescent="0.25"/>
    <row r="53310" x14ac:dyDescent="0.25"/>
    <row r="53311" x14ac:dyDescent="0.25"/>
    <row r="53312" x14ac:dyDescent="0.25"/>
    <row r="53313" x14ac:dyDescent="0.25"/>
    <row r="53314" x14ac:dyDescent="0.25"/>
    <row r="53315" x14ac:dyDescent="0.25"/>
    <row r="53316" x14ac:dyDescent="0.25"/>
    <row r="53317" x14ac:dyDescent="0.25"/>
    <row r="53318" x14ac:dyDescent="0.25"/>
    <row r="53319" x14ac:dyDescent="0.25"/>
    <row r="53320" x14ac:dyDescent="0.25"/>
    <row r="53321" x14ac:dyDescent="0.25"/>
    <row r="53322" x14ac:dyDescent="0.25"/>
    <row r="53323" x14ac:dyDescent="0.25"/>
    <row r="53324" x14ac:dyDescent="0.25"/>
    <row r="53325" x14ac:dyDescent="0.25"/>
    <row r="53326" x14ac:dyDescent="0.25"/>
    <row r="53327" x14ac:dyDescent="0.25"/>
    <row r="53328" x14ac:dyDescent="0.25"/>
    <row r="53329" x14ac:dyDescent="0.25"/>
    <row r="53330" x14ac:dyDescent="0.25"/>
    <row r="53331" x14ac:dyDescent="0.25"/>
    <row r="53332" x14ac:dyDescent="0.25"/>
    <row r="53333" x14ac:dyDescent="0.25"/>
    <row r="53334" x14ac:dyDescent="0.25"/>
    <row r="53335" x14ac:dyDescent="0.25"/>
    <row r="53336" x14ac:dyDescent="0.25"/>
    <row r="53337" x14ac:dyDescent="0.25"/>
    <row r="53338" x14ac:dyDescent="0.25"/>
    <row r="53339" x14ac:dyDescent="0.25"/>
    <row r="53340" x14ac:dyDescent="0.25"/>
    <row r="53341" x14ac:dyDescent="0.25"/>
    <row r="53342" x14ac:dyDescent="0.25"/>
    <row r="53343" x14ac:dyDescent="0.25"/>
    <row r="53344" x14ac:dyDescent="0.25"/>
    <row r="53345" x14ac:dyDescent="0.25"/>
    <row r="53346" x14ac:dyDescent="0.25"/>
    <row r="53347" x14ac:dyDescent="0.25"/>
    <row r="53348" x14ac:dyDescent="0.25"/>
    <row r="53349" x14ac:dyDescent="0.25"/>
    <row r="53350" x14ac:dyDescent="0.25"/>
    <row r="53351" x14ac:dyDescent="0.25"/>
    <row r="53352" x14ac:dyDescent="0.25"/>
    <row r="53353" x14ac:dyDescent="0.25"/>
    <row r="53354" x14ac:dyDescent="0.25"/>
    <row r="53355" x14ac:dyDescent="0.25"/>
    <row r="53356" x14ac:dyDescent="0.25"/>
    <row r="53357" x14ac:dyDescent="0.25"/>
    <row r="53358" x14ac:dyDescent="0.25"/>
    <row r="53359" x14ac:dyDescent="0.25"/>
    <row r="53360" x14ac:dyDescent="0.25"/>
    <row r="53361" x14ac:dyDescent="0.25"/>
    <row r="53362" x14ac:dyDescent="0.25"/>
    <row r="53363" x14ac:dyDescent="0.25"/>
    <row r="53364" x14ac:dyDescent="0.25"/>
    <row r="53365" x14ac:dyDescent="0.25"/>
    <row r="53366" x14ac:dyDescent="0.25"/>
    <row r="53367" x14ac:dyDescent="0.25"/>
    <row r="53368" x14ac:dyDescent="0.25"/>
    <row r="53369" x14ac:dyDescent="0.25"/>
    <row r="53370" x14ac:dyDescent="0.25"/>
    <row r="53371" x14ac:dyDescent="0.25"/>
    <row r="53372" x14ac:dyDescent="0.25"/>
    <row r="53373" x14ac:dyDescent="0.25"/>
    <row r="53374" x14ac:dyDescent="0.25"/>
    <row r="53375" x14ac:dyDescent="0.25"/>
    <row r="53376" x14ac:dyDescent="0.25"/>
    <row r="53377" x14ac:dyDescent="0.25"/>
    <row r="53378" x14ac:dyDescent="0.25"/>
    <row r="53379" x14ac:dyDescent="0.25"/>
    <row r="53380" x14ac:dyDescent="0.25"/>
    <row r="53381" x14ac:dyDescent="0.25"/>
    <row r="53382" x14ac:dyDescent="0.25"/>
    <row r="53383" x14ac:dyDescent="0.25"/>
    <row r="53384" x14ac:dyDescent="0.25"/>
    <row r="53385" x14ac:dyDescent="0.25"/>
    <row r="53386" x14ac:dyDescent="0.25"/>
    <row r="53387" x14ac:dyDescent="0.25"/>
    <row r="53388" x14ac:dyDescent="0.25"/>
    <row r="53389" x14ac:dyDescent="0.25"/>
    <row r="53390" x14ac:dyDescent="0.25"/>
    <row r="53391" x14ac:dyDescent="0.25"/>
    <row r="53392" x14ac:dyDescent="0.25"/>
    <row r="53393" x14ac:dyDescent="0.25"/>
    <row r="53394" x14ac:dyDescent="0.25"/>
    <row r="53395" x14ac:dyDescent="0.25"/>
    <row r="53396" x14ac:dyDescent="0.25"/>
    <row r="53397" x14ac:dyDescent="0.25"/>
    <row r="53398" x14ac:dyDescent="0.25"/>
    <row r="53399" x14ac:dyDescent="0.25"/>
    <row r="53400" x14ac:dyDescent="0.25"/>
    <row r="53401" x14ac:dyDescent="0.25"/>
    <row r="53402" x14ac:dyDescent="0.25"/>
    <row r="53403" x14ac:dyDescent="0.25"/>
    <row r="53404" x14ac:dyDescent="0.25"/>
    <row r="53405" x14ac:dyDescent="0.25"/>
    <row r="53406" x14ac:dyDescent="0.25"/>
    <row r="53407" x14ac:dyDescent="0.25"/>
    <row r="53408" x14ac:dyDescent="0.25"/>
    <row r="53409" x14ac:dyDescent="0.25"/>
    <row r="53410" x14ac:dyDescent="0.25"/>
    <row r="53411" x14ac:dyDescent="0.25"/>
    <row r="53412" x14ac:dyDescent="0.25"/>
    <row r="53413" x14ac:dyDescent="0.25"/>
    <row r="53414" x14ac:dyDescent="0.25"/>
    <row r="53415" x14ac:dyDescent="0.25"/>
    <row r="53416" x14ac:dyDescent="0.25"/>
    <row r="53417" x14ac:dyDescent="0.25"/>
    <row r="53418" x14ac:dyDescent="0.25"/>
    <row r="53419" x14ac:dyDescent="0.25"/>
    <row r="53420" x14ac:dyDescent="0.25"/>
    <row r="53421" x14ac:dyDescent="0.25"/>
    <row r="53422" x14ac:dyDescent="0.25"/>
    <row r="53423" x14ac:dyDescent="0.25"/>
    <row r="53424" x14ac:dyDescent="0.25"/>
    <row r="53425" x14ac:dyDescent="0.25"/>
    <row r="53426" x14ac:dyDescent="0.25"/>
    <row r="53427" x14ac:dyDescent="0.25"/>
    <row r="53428" x14ac:dyDescent="0.25"/>
    <row r="53429" x14ac:dyDescent="0.25"/>
    <row r="53430" x14ac:dyDescent="0.25"/>
    <row r="53431" x14ac:dyDescent="0.25"/>
    <row r="53432" x14ac:dyDescent="0.25"/>
    <row r="53433" x14ac:dyDescent="0.25"/>
    <row r="53434" x14ac:dyDescent="0.25"/>
    <row r="53435" x14ac:dyDescent="0.25"/>
    <row r="53436" x14ac:dyDescent="0.25"/>
    <row r="53437" x14ac:dyDescent="0.25"/>
    <row r="53438" x14ac:dyDescent="0.25"/>
    <row r="53439" x14ac:dyDescent="0.25"/>
    <row r="53440" x14ac:dyDescent="0.25"/>
    <row r="53441" x14ac:dyDescent="0.25"/>
    <row r="53442" x14ac:dyDescent="0.25"/>
    <row r="53443" x14ac:dyDescent="0.25"/>
    <row r="53444" x14ac:dyDescent="0.25"/>
    <row r="53445" x14ac:dyDescent="0.25"/>
    <row r="53446" x14ac:dyDescent="0.25"/>
    <row r="53447" x14ac:dyDescent="0.25"/>
    <row r="53448" x14ac:dyDescent="0.25"/>
    <row r="53449" x14ac:dyDescent="0.25"/>
    <row r="53450" x14ac:dyDescent="0.25"/>
    <row r="53451" x14ac:dyDescent="0.25"/>
    <row r="53452" x14ac:dyDescent="0.25"/>
    <row r="53453" x14ac:dyDescent="0.25"/>
    <row r="53454" x14ac:dyDescent="0.25"/>
    <row r="53455" x14ac:dyDescent="0.25"/>
    <row r="53456" x14ac:dyDescent="0.25"/>
    <row r="53457" x14ac:dyDescent="0.25"/>
    <row r="53458" x14ac:dyDescent="0.25"/>
    <row r="53459" x14ac:dyDescent="0.25"/>
    <row r="53460" x14ac:dyDescent="0.25"/>
    <row r="53461" x14ac:dyDescent="0.25"/>
    <row r="53462" x14ac:dyDescent="0.25"/>
    <row r="53463" x14ac:dyDescent="0.25"/>
    <row r="53464" x14ac:dyDescent="0.25"/>
    <row r="53465" x14ac:dyDescent="0.25"/>
    <row r="53466" x14ac:dyDescent="0.25"/>
    <row r="53467" x14ac:dyDescent="0.25"/>
    <row r="53468" x14ac:dyDescent="0.25"/>
    <row r="53469" x14ac:dyDescent="0.25"/>
    <row r="53470" x14ac:dyDescent="0.25"/>
    <row r="53471" x14ac:dyDescent="0.25"/>
    <row r="53472" x14ac:dyDescent="0.25"/>
    <row r="53473" x14ac:dyDescent="0.25"/>
    <row r="53474" x14ac:dyDescent="0.25"/>
    <row r="53475" x14ac:dyDescent="0.25"/>
    <row r="53476" x14ac:dyDescent="0.25"/>
    <row r="53477" x14ac:dyDescent="0.25"/>
    <row r="53478" x14ac:dyDescent="0.25"/>
    <row r="53479" x14ac:dyDescent="0.25"/>
    <row r="53480" x14ac:dyDescent="0.25"/>
    <row r="53481" x14ac:dyDescent="0.25"/>
    <row r="53482" x14ac:dyDescent="0.25"/>
    <row r="53483" x14ac:dyDescent="0.25"/>
    <row r="53484" x14ac:dyDescent="0.25"/>
    <row r="53485" x14ac:dyDescent="0.25"/>
    <row r="53486" x14ac:dyDescent="0.25"/>
    <row r="53487" x14ac:dyDescent="0.25"/>
    <row r="53488" x14ac:dyDescent="0.25"/>
    <row r="53489" x14ac:dyDescent="0.25"/>
    <row r="53490" x14ac:dyDescent="0.25"/>
    <row r="53491" x14ac:dyDescent="0.25"/>
    <row r="53492" x14ac:dyDescent="0.25"/>
    <row r="53493" x14ac:dyDescent="0.25"/>
    <row r="53494" x14ac:dyDescent="0.25"/>
    <row r="53495" x14ac:dyDescent="0.25"/>
    <row r="53496" x14ac:dyDescent="0.25"/>
    <row r="53497" x14ac:dyDescent="0.25"/>
    <row r="53498" x14ac:dyDescent="0.25"/>
    <row r="53499" x14ac:dyDescent="0.25"/>
    <row r="53500" x14ac:dyDescent="0.25"/>
    <row r="53501" x14ac:dyDescent="0.25"/>
    <row r="53502" x14ac:dyDescent="0.25"/>
    <row r="53503" x14ac:dyDescent="0.25"/>
    <row r="53504" x14ac:dyDescent="0.25"/>
    <row r="53505" x14ac:dyDescent="0.25"/>
    <row r="53506" x14ac:dyDescent="0.25"/>
    <row r="53507" x14ac:dyDescent="0.25"/>
    <row r="53508" x14ac:dyDescent="0.25"/>
    <row r="53509" x14ac:dyDescent="0.25"/>
    <row r="53510" x14ac:dyDescent="0.25"/>
    <row r="53511" x14ac:dyDescent="0.25"/>
    <row r="53512" x14ac:dyDescent="0.25"/>
    <row r="53513" x14ac:dyDescent="0.25"/>
    <row r="53514" x14ac:dyDescent="0.25"/>
    <row r="53515" x14ac:dyDescent="0.25"/>
    <row r="53516" x14ac:dyDescent="0.25"/>
    <row r="53517" x14ac:dyDescent="0.25"/>
    <row r="53518" x14ac:dyDescent="0.25"/>
    <row r="53519" x14ac:dyDescent="0.25"/>
    <row r="53520" x14ac:dyDescent="0.25"/>
    <row r="53521" x14ac:dyDescent="0.25"/>
    <row r="53522" x14ac:dyDescent="0.25"/>
    <row r="53523" x14ac:dyDescent="0.25"/>
    <row r="53524" x14ac:dyDescent="0.25"/>
    <row r="53525" x14ac:dyDescent="0.25"/>
    <row r="53526" x14ac:dyDescent="0.25"/>
    <row r="53527" x14ac:dyDescent="0.25"/>
    <row r="53528" x14ac:dyDescent="0.25"/>
    <row r="53529" x14ac:dyDescent="0.25"/>
    <row r="53530" x14ac:dyDescent="0.25"/>
    <row r="53531" x14ac:dyDescent="0.25"/>
    <row r="53532" x14ac:dyDescent="0.25"/>
    <row r="53533" x14ac:dyDescent="0.25"/>
    <row r="53534" x14ac:dyDescent="0.25"/>
    <row r="53535" x14ac:dyDescent="0.25"/>
    <row r="53536" x14ac:dyDescent="0.25"/>
    <row r="53537" x14ac:dyDescent="0.25"/>
    <row r="53538" x14ac:dyDescent="0.25"/>
    <row r="53539" x14ac:dyDescent="0.25"/>
    <row r="53540" x14ac:dyDescent="0.25"/>
    <row r="53541" x14ac:dyDescent="0.25"/>
    <row r="53542" x14ac:dyDescent="0.25"/>
    <row r="53543" x14ac:dyDescent="0.25"/>
    <row r="53544" x14ac:dyDescent="0.25"/>
    <row r="53545" x14ac:dyDescent="0.25"/>
    <row r="53546" x14ac:dyDescent="0.25"/>
    <row r="53547" x14ac:dyDescent="0.25"/>
    <row r="53548" x14ac:dyDescent="0.25"/>
    <row r="53549" x14ac:dyDescent="0.25"/>
    <row r="53550" x14ac:dyDescent="0.25"/>
    <row r="53551" x14ac:dyDescent="0.25"/>
    <row r="53552" x14ac:dyDescent="0.25"/>
    <row r="53553" x14ac:dyDescent="0.25"/>
    <row r="53554" x14ac:dyDescent="0.25"/>
    <row r="53555" x14ac:dyDescent="0.25"/>
    <row r="53556" x14ac:dyDescent="0.25"/>
    <row r="53557" x14ac:dyDescent="0.25"/>
    <row r="53558" x14ac:dyDescent="0.25"/>
    <row r="53559" x14ac:dyDescent="0.25"/>
    <row r="53560" x14ac:dyDescent="0.25"/>
    <row r="53561" x14ac:dyDescent="0.25"/>
    <row r="53562" x14ac:dyDescent="0.25"/>
    <row r="53563" x14ac:dyDescent="0.25"/>
    <row r="53564" x14ac:dyDescent="0.25"/>
    <row r="53565" x14ac:dyDescent="0.25"/>
    <row r="53566" x14ac:dyDescent="0.25"/>
    <row r="53567" x14ac:dyDescent="0.25"/>
    <row r="53568" x14ac:dyDescent="0.25"/>
    <row r="53569" x14ac:dyDescent="0.25"/>
    <row r="53570" x14ac:dyDescent="0.25"/>
    <row r="53571" x14ac:dyDescent="0.25"/>
    <row r="53572" x14ac:dyDescent="0.25"/>
    <row r="53573" x14ac:dyDescent="0.25"/>
    <row r="53574" x14ac:dyDescent="0.25"/>
    <row r="53575" x14ac:dyDescent="0.25"/>
    <row r="53576" x14ac:dyDescent="0.25"/>
    <row r="53577" x14ac:dyDescent="0.25"/>
    <row r="53578" x14ac:dyDescent="0.25"/>
    <row r="53579" x14ac:dyDescent="0.25"/>
    <row r="53580" x14ac:dyDescent="0.25"/>
    <row r="53581" x14ac:dyDescent="0.25"/>
    <row r="53582" x14ac:dyDescent="0.25"/>
    <row r="53583" x14ac:dyDescent="0.25"/>
    <row r="53584" x14ac:dyDescent="0.25"/>
    <row r="53585" x14ac:dyDescent="0.25"/>
    <row r="53586" x14ac:dyDescent="0.25"/>
    <row r="53587" x14ac:dyDescent="0.25"/>
    <row r="53588" x14ac:dyDescent="0.25"/>
    <row r="53589" x14ac:dyDescent="0.25"/>
    <row r="53590" x14ac:dyDescent="0.25"/>
    <row r="53591" x14ac:dyDescent="0.25"/>
    <row r="53592" x14ac:dyDescent="0.25"/>
    <row r="53593" x14ac:dyDescent="0.25"/>
    <row r="53594" x14ac:dyDescent="0.25"/>
    <row r="53595" x14ac:dyDescent="0.25"/>
    <row r="53596" x14ac:dyDescent="0.25"/>
    <row r="53597" x14ac:dyDescent="0.25"/>
    <row r="53598" x14ac:dyDescent="0.25"/>
    <row r="53599" x14ac:dyDescent="0.25"/>
    <row r="53600" x14ac:dyDescent="0.25"/>
    <row r="53601" x14ac:dyDescent="0.25"/>
    <row r="53602" x14ac:dyDescent="0.25"/>
    <row r="53603" x14ac:dyDescent="0.25"/>
    <row r="53604" x14ac:dyDescent="0.25"/>
    <row r="53605" x14ac:dyDescent="0.25"/>
    <row r="53606" x14ac:dyDescent="0.25"/>
    <row r="53607" x14ac:dyDescent="0.25"/>
    <row r="53608" x14ac:dyDescent="0.25"/>
    <row r="53609" x14ac:dyDescent="0.25"/>
    <row r="53610" x14ac:dyDescent="0.25"/>
    <row r="53611" x14ac:dyDescent="0.25"/>
    <row r="53612" x14ac:dyDescent="0.25"/>
    <row r="53613" x14ac:dyDescent="0.25"/>
    <row r="53614" x14ac:dyDescent="0.25"/>
    <row r="53615" x14ac:dyDescent="0.25"/>
    <row r="53616" x14ac:dyDescent="0.25"/>
    <row r="53617" x14ac:dyDescent="0.25"/>
    <row r="53618" x14ac:dyDescent="0.25"/>
    <row r="53619" x14ac:dyDescent="0.25"/>
    <row r="53620" x14ac:dyDescent="0.25"/>
    <row r="53621" x14ac:dyDescent="0.25"/>
    <row r="53622" x14ac:dyDescent="0.25"/>
    <row r="53623" x14ac:dyDescent="0.25"/>
    <row r="53624" x14ac:dyDescent="0.25"/>
    <row r="53625" x14ac:dyDescent="0.25"/>
    <row r="53626" x14ac:dyDescent="0.25"/>
    <row r="53627" x14ac:dyDescent="0.25"/>
    <row r="53628" x14ac:dyDescent="0.25"/>
    <row r="53629" x14ac:dyDescent="0.25"/>
    <row r="53630" x14ac:dyDescent="0.25"/>
    <row r="53631" x14ac:dyDescent="0.25"/>
    <row r="53632" x14ac:dyDescent="0.25"/>
    <row r="53633" x14ac:dyDescent="0.25"/>
    <row r="53634" x14ac:dyDescent="0.25"/>
    <row r="53635" x14ac:dyDescent="0.25"/>
    <row r="53636" x14ac:dyDescent="0.25"/>
    <row r="53637" x14ac:dyDescent="0.25"/>
    <row r="53638" x14ac:dyDescent="0.25"/>
    <row r="53639" x14ac:dyDescent="0.25"/>
    <row r="53640" x14ac:dyDescent="0.25"/>
    <row r="53641" x14ac:dyDescent="0.25"/>
    <row r="53642" x14ac:dyDescent="0.25"/>
    <row r="53643" x14ac:dyDescent="0.25"/>
    <row r="53644" x14ac:dyDescent="0.25"/>
    <row r="53645" x14ac:dyDescent="0.25"/>
    <row r="53646" x14ac:dyDescent="0.25"/>
    <row r="53647" x14ac:dyDescent="0.25"/>
    <row r="53648" x14ac:dyDescent="0.25"/>
    <row r="53649" x14ac:dyDescent="0.25"/>
    <row r="53650" x14ac:dyDescent="0.25"/>
    <row r="53651" x14ac:dyDescent="0.25"/>
    <row r="53652" x14ac:dyDescent="0.25"/>
    <row r="53653" x14ac:dyDescent="0.25"/>
    <row r="53654" x14ac:dyDescent="0.25"/>
    <row r="53655" x14ac:dyDescent="0.25"/>
    <row r="53656" x14ac:dyDescent="0.25"/>
    <row r="53657" x14ac:dyDescent="0.25"/>
    <row r="53658" x14ac:dyDescent="0.25"/>
    <row r="53659" x14ac:dyDescent="0.25"/>
    <row r="53660" x14ac:dyDescent="0.25"/>
    <row r="53661" x14ac:dyDescent="0.25"/>
    <row r="53662" x14ac:dyDescent="0.25"/>
    <row r="53663" x14ac:dyDescent="0.25"/>
    <row r="53664" x14ac:dyDescent="0.25"/>
    <row r="53665" x14ac:dyDescent="0.25"/>
    <row r="53666" x14ac:dyDescent="0.25"/>
    <row r="53667" x14ac:dyDescent="0.25"/>
    <row r="53668" x14ac:dyDescent="0.25"/>
    <row r="53669" x14ac:dyDescent="0.25"/>
    <row r="53670" x14ac:dyDescent="0.25"/>
    <row r="53671" x14ac:dyDescent="0.25"/>
    <row r="53672" x14ac:dyDescent="0.25"/>
    <row r="53673" x14ac:dyDescent="0.25"/>
    <row r="53674" x14ac:dyDescent="0.25"/>
    <row r="53675" x14ac:dyDescent="0.25"/>
    <row r="53676" x14ac:dyDescent="0.25"/>
    <row r="53677" x14ac:dyDescent="0.25"/>
    <row r="53678" x14ac:dyDescent="0.25"/>
    <row r="53679" x14ac:dyDescent="0.25"/>
    <row r="53680" x14ac:dyDescent="0.25"/>
    <row r="53681" x14ac:dyDescent="0.25"/>
    <row r="53682" x14ac:dyDescent="0.25"/>
    <row r="53683" x14ac:dyDescent="0.25"/>
    <row r="53684" x14ac:dyDescent="0.25"/>
    <row r="53685" x14ac:dyDescent="0.25"/>
    <row r="53686" x14ac:dyDescent="0.25"/>
    <row r="53687" x14ac:dyDescent="0.25"/>
    <row r="53688" x14ac:dyDescent="0.25"/>
    <row r="53689" x14ac:dyDescent="0.25"/>
    <row r="53690" x14ac:dyDescent="0.25"/>
    <row r="53691" x14ac:dyDescent="0.25"/>
    <row r="53692" x14ac:dyDescent="0.25"/>
    <row r="53693" x14ac:dyDescent="0.25"/>
    <row r="53694" x14ac:dyDescent="0.25"/>
    <row r="53695" x14ac:dyDescent="0.25"/>
    <row r="53696" x14ac:dyDescent="0.25"/>
    <row r="53697" x14ac:dyDescent="0.25"/>
    <row r="53698" x14ac:dyDescent="0.25"/>
    <row r="53699" x14ac:dyDescent="0.25"/>
    <row r="53700" x14ac:dyDescent="0.25"/>
    <row r="53701" x14ac:dyDescent="0.25"/>
    <row r="53702" x14ac:dyDescent="0.25"/>
    <row r="53703" x14ac:dyDescent="0.25"/>
    <row r="53704" x14ac:dyDescent="0.25"/>
    <row r="53705" x14ac:dyDescent="0.25"/>
    <row r="53706" x14ac:dyDescent="0.25"/>
    <row r="53707" x14ac:dyDescent="0.25"/>
    <row r="53708" x14ac:dyDescent="0.25"/>
    <row r="53709" x14ac:dyDescent="0.25"/>
    <row r="53710" x14ac:dyDescent="0.25"/>
    <row r="53711" x14ac:dyDescent="0.25"/>
    <row r="53712" x14ac:dyDescent="0.25"/>
    <row r="53713" x14ac:dyDescent="0.25"/>
    <row r="53714" x14ac:dyDescent="0.25"/>
    <row r="53715" x14ac:dyDescent="0.25"/>
    <row r="53716" x14ac:dyDescent="0.25"/>
    <row r="53717" x14ac:dyDescent="0.25"/>
    <row r="53718" x14ac:dyDescent="0.25"/>
    <row r="53719" x14ac:dyDescent="0.25"/>
    <row r="53720" x14ac:dyDescent="0.25"/>
    <row r="53721" x14ac:dyDescent="0.25"/>
    <row r="53722" x14ac:dyDescent="0.25"/>
    <row r="53723" x14ac:dyDescent="0.25"/>
    <row r="53724" x14ac:dyDescent="0.25"/>
    <row r="53725" x14ac:dyDescent="0.25"/>
    <row r="53726" x14ac:dyDescent="0.25"/>
    <row r="53727" x14ac:dyDescent="0.25"/>
    <row r="53728" x14ac:dyDescent="0.25"/>
    <row r="53729" x14ac:dyDescent="0.25"/>
    <row r="53730" x14ac:dyDescent="0.25"/>
    <row r="53731" x14ac:dyDescent="0.25"/>
    <row r="53732" x14ac:dyDescent="0.25"/>
    <row r="53733" x14ac:dyDescent="0.25"/>
    <row r="53734" x14ac:dyDescent="0.25"/>
    <row r="53735" x14ac:dyDescent="0.25"/>
    <row r="53736" x14ac:dyDescent="0.25"/>
    <row r="53737" x14ac:dyDescent="0.25"/>
    <row r="53738" x14ac:dyDescent="0.25"/>
    <row r="53739" x14ac:dyDescent="0.25"/>
    <row r="53740" x14ac:dyDescent="0.25"/>
    <row r="53741" x14ac:dyDescent="0.25"/>
    <row r="53742" x14ac:dyDescent="0.25"/>
    <row r="53743" x14ac:dyDescent="0.25"/>
    <row r="53744" x14ac:dyDescent="0.25"/>
    <row r="53745" x14ac:dyDescent="0.25"/>
    <row r="53746" x14ac:dyDescent="0.25"/>
    <row r="53747" x14ac:dyDescent="0.25"/>
    <row r="53748" x14ac:dyDescent="0.25"/>
    <row r="53749" x14ac:dyDescent="0.25"/>
    <row r="53750" x14ac:dyDescent="0.25"/>
    <row r="53751" x14ac:dyDescent="0.25"/>
    <row r="53752" x14ac:dyDescent="0.25"/>
    <row r="53753" x14ac:dyDescent="0.25"/>
    <row r="53754" x14ac:dyDescent="0.25"/>
    <row r="53755" x14ac:dyDescent="0.25"/>
    <row r="53756" x14ac:dyDescent="0.25"/>
    <row r="53757" x14ac:dyDescent="0.25"/>
    <row r="53758" x14ac:dyDescent="0.25"/>
    <row r="53759" x14ac:dyDescent="0.25"/>
    <row r="53760" x14ac:dyDescent="0.25"/>
    <row r="53761" x14ac:dyDescent="0.25"/>
    <row r="53762" x14ac:dyDescent="0.25"/>
    <row r="53763" x14ac:dyDescent="0.25"/>
    <row r="53764" x14ac:dyDescent="0.25"/>
    <row r="53765" x14ac:dyDescent="0.25"/>
    <row r="53766" x14ac:dyDescent="0.25"/>
    <row r="53767" x14ac:dyDescent="0.25"/>
    <row r="53768" x14ac:dyDescent="0.25"/>
    <row r="53769" x14ac:dyDescent="0.25"/>
    <row r="53770" x14ac:dyDescent="0.25"/>
    <row r="53771" x14ac:dyDescent="0.25"/>
    <row r="53772" x14ac:dyDescent="0.25"/>
    <row r="53773" x14ac:dyDescent="0.25"/>
    <row r="53774" x14ac:dyDescent="0.25"/>
    <row r="53775" x14ac:dyDescent="0.25"/>
    <row r="53776" x14ac:dyDescent="0.25"/>
    <row r="53777" x14ac:dyDescent="0.25"/>
    <row r="53778" x14ac:dyDescent="0.25"/>
    <row r="53779" x14ac:dyDescent="0.25"/>
    <row r="53780" x14ac:dyDescent="0.25"/>
    <row r="53781" x14ac:dyDescent="0.25"/>
    <row r="53782" x14ac:dyDescent="0.25"/>
    <row r="53783" x14ac:dyDescent="0.25"/>
    <row r="53784" x14ac:dyDescent="0.25"/>
    <row r="53785" x14ac:dyDescent="0.25"/>
    <row r="53786" x14ac:dyDescent="0.25"/>
    <row r="53787" x14ac:dyDescent="0.25"/>
    <row r="53788" x14ac:dyDescent="0.25"/>
    <row r="53789" x14ac:dyDescent="0.25"/>
    <row r="53790" x14ac:dyDescent="0.25"/>
    <row r="53791" x14ac:dyDescent="0.25"/>
    <row r="53792" x14ac:dyDescent="0.25"/>
    <row r="53793" x14ac:dyDescent="0.25"/>
    <row r="53794" x14ac:dyDescent="0.25"/>
    <row r="53795" x14ac:dyDescent="0.25"/>
    <row r="53796" x14ac:dyDescent="0.25"/>
    <row r="53797" x14ac:dyDescent="0.25"/>
    <row r="53798" x14ac:dyDescent="0.25"/>
    <row r="53799" x14ac:dyDescent="0.25"/>
    <row r="53800" x14ac:dyDescent="0.25"/>
    <row r="53801" x14ac:dyDescent="0.25"/>
    <row r="53802" x14ac:dyDescent="0.25"/>
    <row r="53803" x14ac:dyDescent="0.25"/>
    <row r="53804" x14ac:dyDescent="0.25"/>
    <row r="53805" x14ac:dyDescent="0.25"/>
    <row r="53806" x14ac:dyDescent="0.25"/>
    <row r="53807" x14ac:dyDescent="0.25"/>
    <row r="53808" x14ac:dyDescent="0.25"/>
    <row r="53809" x14ac:dyDescent="0.25"/>
    <row r="53810" x14ac:dyDescent="0.25"/>
    <row r="53811" x14ac:dyDescent="0.25"/>
    <row r="53812" x14ac:dyDescent="0.25"/>
    <row r="53813" x14ac:dyDescent="0.25"/>
    <row r="53814" x14ac:dyDescent="0.25"/>
    <row r="53815" x14ac:dyDescent="0.25"/>
    <row r="53816" x14ac:dyDescent="0.25"/>
    <row r="53817" x14ac:dyDescent="0.25"/>
    <row r="53818" x14ac:dyDescent="0.25"/>
    <row r="53819" x14ac:dyDescent="0.25"/>
    <row r="53820" x14ac:dyDescent="0.25"/>
    <row r="53821" x14ac:dyDescent="0.25"/>
    <row r="53822" x14ac:dyDescent="0.25"/>
    <row r="53823" x14ac:dyDescent="0.25"/>
    <row r="53824" x14ac:dyDescent="0.25"/>
    <row r="53825" x14ac:dyDescent="0.25"/>
    <row r="53826" x14ac:dyDescent="0.25"/>
    <row r="53827" x14ac:dyDescent="0.25"/>
    <row r="53828" x14ac:dyDescent="0.25"/>
    <row r="53829" x14ac:dyDescent="0.25"/>
    <row r="53830" x14ac:dyDescent="0.25"/>
    <row r="53831" x14ac:dyDescent="0.25"/>
    <row r="53832" x14ac:dyDescent="0.25"/>
    <row r="53833" x14ac:dyDescent="0.25"/>
    <row r="53834" x14ac:dyDescent="0.25"/>
    <row r="53835" x14ac:dyDescent="0.25"/>
    <row r="53836" x14ac:dyDescent="0.25"/>
    <row r="53837" x14ac:dyDescent="0.25"/>
    <row r="53838" x14ac:dyDescent="0.25"/>
    <row r="53839" x14ac:dyDescent="0.25"/>
    <row r="53840" x14ac:dyDescent="0.25"/>
    <row r="53841" x14ac:dyDescent="0.25"/>
    <row r="53842" x14ac:dyDescent="0.25"/>
    <row r="53843" x14ac:dyDescent="0.25"/>
    <row r="53844" x14ac:dyDescent="0.25"/>
    <row r="53845" x14ac:dyDescent="0.25"/>
    <row r="53846" x14ac:dyDescent="0.25"/>
    <row r="53847" x14ac:dyDescent="0.25"/>
    <row r="53848" x14ac:dyDescent="0.25"/>
    <row r="53849" x14ac:dyDescent="0.25"/>
    <row r="53850" x14ac:dyDescent="0.25"/>
    <row r="53851" x14ac:dyDescent="0.25"/>
    <row r="53852" x14ac:dyDescent="0.25"/>
    <row r="53853" x14ac:dyDescent="0.25"/>
    <row r="53854" x14ac:dyDescent="0.25"/>
    <row r="53855" x14ac:dyDescent="0.25"/>
    <row r="53856" x14ac:dyDescent="0.25"/>
    <row r="53857" x14ac:dyDescent="0.25"/>
    <row r="53858" x14ac:dyDescent="0.25"/>
    <row r="53859" x14ac:dyDescent="0.25"/>
    <row r="53860" x14ac:dyDescent="0.25"/>
    <row r="53861" x14ac:dyDescent="0.25"/>
    <row r="53862" x14ac:dyDescent="0.25"/>
    <row r="53863" x14ac:dyDescent="0.25"/>
    <row r="53864" x14ac:dyDescent="0.25"/>
    <row r="53865" x14ac:dyDescent="0.25"/>
    <row r="53866" x14ac:dyDescent="0.25"/>
    <row r="53867" x14ac:dyDescent="0.25"/>
    <row r="53868" x14ac:dyDescent="0.25"/>
    <row r="53869" x14ac:dyDescent="0.25"/>
    <row r="53870" x14ac:dyDescent="0.25"/>
    <row r="53871" x14ac:dyDescent="0.25"/>
    <row r="53872" x14ac:dyDescent="0.25"/>
    <row r="53873" x14ac:dyDescent="0.25"/>
    <row r="53874" x14ac:dyDescent="0.25"/>
    <row r="53875" x14ac:dyDescent="0.25"/>
    <row r="53876" x14ac:dyDescent="0.25"/>
    <row r="53877" x14ac:dyDescent="0.25"/>
    <row r="53878" x14ac:dyDescent="0.25"/>
    <row r="53879" x14ac:dyDescent="0.25"/>
    <row r="53880" x14ac:dyDescent="0.25"/>
    <row r="53881" x14ac:dyDescent="0.25"/>
    <row r="53882" x14ac:dyDescent="0.25"/>
    <row r="53883" x14ac:dyDescent="0.25"/>
    <row r="53884" x14ac:dyDescent="0.25"/>
    <row r="53885" x14ac:dyDescent="0.25"/>
    <row r="53886" x14ac:dyDescent="0.25"/>
    <row r="53887" x14ac:dyDescent="0.25"/>
    <row r="53888" x14ac:dyDescent="0.25"/>
    <row r="53889" x14ac:dyDescent="0.25"/>
    <row r="53890" x14ac:dyDescent="0.25"/>
    <row r="53891" x14ac:dyDescent="0.25"/>
    <row r="53892" x14ac:dyDescent="0.25"/>
    <row r="53893" x14ac:dyDescent="0.25"/>
    <row r="53894" x14ac:dyDescent="0.25"/>
    <row r="53895" x14ac:dyDescent="0.25"/>
    <row r="53896" x14ac:dyDescent="0.25"/>
    <row r="53897" x14ac:dyDescent="0.25"/>
    <row r="53898" x14ac:dyDescent="0.25"/>
    <row r="53899" x14ac:dyDescent="0.25"/>
    <row r="53900" x14ac:dyDescent="0.25"/>
    <row r="53901" x14ac:dyDescent="0.25"/>
    <row r="53902" x14ac:dyDescent="0.25"/>
    <row r="53903" x14ac:dyDescent="0.25"/>
    <row r="53904" x14ac:dyDescent="0.25"/>
    <row r="53905" x14ac:dyDescent="0.25"/>
    <row r="53906" x14ac:dyDescent="0.25"/>
    <row r="53907" x14ac:dyDescent="0.25"/>
    <row r="53908" x14ac:dyDescent="0.25"/>
    <row r="53909" x14ac:dyDescent="0.25"/>
    <row r="53910" x14ac:dyDescent="0.25"/>
    <row r="53911" x14ac:dyDescent="0.25"/>
    <row r="53912" x14ac:dyDescent="0.25"/>
    <row r="53913" x14ac:dyDescent="0.25"/>
    <row r="53914" x14ac:dyDescent="0.25"/>
    <row r="53915" x14ac:dyDescent="0.25"/>
    <row r="53916" x14ac:dyDescent="0.25"/>
    <row r="53917" x14ac:dyDescent="0.25"/>
    <row r="53918" x14ac:dyDescent="0.25"/>
    <row r="53919" x14ac:dyDescent="0.25"/>
    <row r="53920" x14ac:dyDescent="0.25"/>
    <row r="53921" x14ac:dyDescent="0.25"/>
    <row r="53922" x14ac:dyDescent="0.25"/>
    <row r="53923" x14ac:dyDescent="0.25"/>
    <row r="53924" x14ac:dyDescent="0.25"/>
    <row r="53925" x14ac:dyDescent="0.25"/>
    <row r="53926" x14ac:dyDescent="0.25"/>
    <row r="53927" x14ac:dyDescent="0.25"/>
    <row r="53928" x14ac:dyDescent="0.25"/>
    <row r="53929" x14ac:dyDescent="0.25"/>
    <row r="53930" x14ac:dyDescent="0.25"/>
    <row r="53931" x14ac:dyDescent="0.25"/>
    <row r="53932" x14ac:dyDescent="0.25"/>
    <row r="53933" x14ac:dyDescent="0.25"/>
    <row r="53934" x14ac:dyDescent="0.25"/>
    <row r="53935" x14ac:dyDescent="0.25"/>
    <row r="53936" x14ac:dyDescent="0.25"/>
    <row r="53937" x14ac:dyDescent="0.25"/>
    <row r="53938" x14ac:dyDescent="0.25"/>
    <row r="53939" x14ac:dyDescent="0.25"/>
    <row r="53940" x14ac:dyDescent="0.25"/>
    <row r="53941" x14ac:dyDescent="0.25"/>
    <row r="53942" x14ac:dyDescent="0.25"/>
    <row r="53943" x14ac:dyDescent="0.25"/>
    <row r="53944" x14ac:dyDescent="0.25"/>
    <row r="53945" x14ac:dyDescent="0.25"/>
    <row r="53946" x14ac:dyDescent="0.25"/>
    <row r="53947" x14ac:dyDescent="0.25"/>
    <row r="53948" x14ac:dyDescent="0.25"/>
    <row r="53949" x14ac:dyDescent="0.25"/>
    <row r="53950" x14ac:dyDescent="0.25"/>
    <row r="53951" x14ac:dyDescent="0.25"/>
    <row r="53952" x14ac:dyDescent="0.25"/>
    <row r="53953" x14ac:dyDescent="0.25"/>
    <row r="53954" x14ac:dyDescent="0.25"/>
    <row r="53955" x14ac:dyDescent="0.25"/>
    <row r="53956" x14ac:dyDescent="0.25"/>
    <row r="53957" x14ac:dyDescent="0.25"/>
    <row r="53958" x14ac:dyDescent="0.25"/>
    <row r="53959" x14ac:dyDescent="0.25"/>
    <row r="53960" x14ac:dyDescent="0.25"/>
    <row r="53961" x14ac:dyDescent="0.25"/>
    <row r="53962" x14ac:dyDescent="0.25"/>
    <row r="53963" x14ac:dyDescent="0.25"/>
    <row r="53964" x14ac:dyDescent="0.25"/>
    <row r="53965" x14ac:dyDescent="0.25"/>
    <row r="53966" x14ac:dyDescent="0.25"/>
    <row r="53967" x14ac:dyDescent="0.25"/>
    <row r="53968" x14ac:dyDescent="0.25"/>
    <row r="53969" x14ac:dyDescent="0.25"/>
    <row r="53970" x14ac:dyDescent="0.25"/>
    <row r="53971" x14ac:dyDescent="0.25"/>
    <row r="53972" x14ac:dyDescent="0.25"/>
    <row r="53973" x14ac:dyDescent="0.25"/>
    <row r="53974" x14ac:dyDescent="0.25"/>
    <row r="53975" x14ac:dyDescent="0.25"/>
    <row r="53976" x14ac:dyDescent="0.25"/>
    <row r="53977" x14ac:dyDescent="0.25"/>
    <row r="53978" x14ac:dyDescent="0.25"/>
    <row r="53979" x14ac:dyDescent="0.25"/>
    <row r="53980" x14ac:dyDescent="0.25"/>
    <row r="53981" x14ac:dyDescent="0.25"/>
    <row r="53982" x14ac:dyDescent="0.25"/>
    <row r="53983" x14ac:dyDescent="0.25"/>
    <row r="53984" x14ac:dyDescent="0.25"/>
    <row r="53985" x14ac:dyDescent="0.25"/>
    <row r="53986" x14ac:dyDescent="0.25"/>
    <row r="53987" x14ac:dyDescent="0.25"/>
    <row r="53988" x14ac:dyDescent="0.25"/>
    <row r="53989" x14ac:dyDescent="0.25"/>
    <row r="53990" x14ac:dyDescent="0.25"/>
    <row r="53991" x14ac:dyDescent="0.25"/>
    <row r="53992" x14ac:dyDescent="0.25"/>
    <row r="53993" x14ac:dyDescent="0.25"/>
    <row r="53994" x14ac:dyDescent="0.25"/>
    <row r="53995" x14ac:dyDescent="0.25"/>
    <row r="53996" x14ac:dyDescent="0.25"/>
    <row r="53997" x14ac:dyDescent="0.25"/>
    <row r="53998" x14ac:dyDescent="0.25"/>
    <row r="53999" x14ac:dyDescent="0.25"/>
    <row r="54000" x14ac:dyDescent="0.25"/>
    <row r="54001" x14ac:dyDescent="0.25"/>
    <row r="54002" x14ac:dyDescent="0.25"/>
    <row r="54003" x14ac:dyDescent="0.25"/>
    <row r="54004" x14ac:dyDescent="0.25"/>
    <row r="54005" x14ac:dyDescent="0.25"/>
    <row r="54006" x14ac:dyDescent="0.25"/>
    <row r="54007" x14ac:dyDescent="0.25"/>
    <row r="54008" x14ac:dyDescent="0.25"/>
    <row r="54009" x14ac:dyDescent="0.25"/>
    <row r="54010" x14ac:dyDescent="0.25"/>
    <row r="54011" x14ac:dyDescent="0.25"/>
    <row r="54012" x14ac:dyDescent="0.25"/>
    <row r="54013" x14ac:dyDescent="0.25"/>
    <row r="54014" x14ac:dyDescent="0.25"/>
    <row r="54015" x14ac:dyDescent="0.25"/>
    <row r="54016" x14ac:dyDescent="0.25"/>
    <row r="54017" x14ac:dyDescent="0.25"/>
    <row r="54018" x14ac:dyDescent="0.25"/>
    <row r="54019" x14ac:dyDescent="0.25"/>
    <row r="54020" x14ac:dyDescent="0.25"/>
    <row r="54021" x14ac:dyDescent="0.25"/>
    <row r="54022" x14ac:dyDescent="0.25"/>
    <row r="54023" x14ac:dyDescent="0.25"/>
    <row r="54024" x14ac:dyDescent="0.25"/>
    <row r="54025" x14ac:dyDescent="0.25"/>
    <row r="54026" x14ac:dyDescent="0.25"/>
    <row r="54027" x14ac:dyDescent="0.25"/>
    <row r="54028" x14ac:dyDescent="0.25"/>
    <row r="54029" x14ac:dyDescent="0.25"/>
    <row r="54030" x14ac:dyDescent="0.25"/>
    <row r="54031" x14ac:dyDescent="0.25"/>
    <row r="54032" x14ac:dyDescent="0.25"/>
    <row r="54033" x14ac:dyDescent="0.25"/>
    <row r="54034" x14ac:dyDescent="0.25"/>
    <row r="54035" x14ac:dyDescent="0.25"/>
    <row r="54036" x14ac:dyDescent="0.25"/>
    <row r="54037" x14ac:dyDescent="0.25"/>
    <row r="54038" x14ac:dyDescent="0.25"/>
    <row r="54039" x14ac:dyDescent="0.25"/>
    <row r="54040" x14ac:dyDescent="0.25"/>
    <row r="54041" x14ac:dyDescent="0.25"/>
    <row r="54042" x14ac:dyDescent="0.25"/>
    <row r="54043" x14ac:dyDescent="0.25"/>
    <row r="54044" x14ac:dyDescent="0.25"/>
    <row r="54045" x14ac:dyDescent="0.25"/>
    <row r="54046" x14ac:dyDescent="0.25"/>
    <row r="54047" x14ac:dyDescent="0.25"/>
    <row r="54048" x14ac:dyDescent="0.25"/>
    <row r="54049" x14ac:dyDescent="0.25"/>
    <row r="54050" x14ac:dyDescent="0.25"/>
    <row r="54051" x14ac:dyDescent="0.25"/>
    <row r="54052" x14ac:dyDescent="0.25"/>
    <row r="54053" x14ac:dyDescent="0.25"/>
    <row r="54054" x14ac:dyDescent="0.25"/>
    <row r="54055" x14ac:dyDescent="0.25"/>
    <row r="54056" x14ac:dyDescent="0.25"/>
    <row r="54057" x14ac:dyDescent="0.25"/>
    <row r="54058" x14ac:dyDescent="0.25"/>
    <row r="54059" x14ac:dyDescent="0.25"/>
    <row r="54060" x14ac:dyDescent="0.25"/>
    <row r="54061" x14ac:dyDescent="0.25"/>
    <row r="54062" x14ac:dyDescent="0.25"/>
    <row r="54063" x14ac:dyDescent="0.25"/>
    <row r="54064" x14ac:dyDescent="0.25"/>
    <row r="54065" x14ac:dyDescent="0.25"/>
    <row r="54066" x14ac:dyDescent="0.25"/>
    <row r="54067" x14ac:dyDescent="0.25"/>
    <row r="54068" x14ac:dyDescent="0.25"/>
    <row r="54069" x14ac:dyDescent="0.25"/>
    <row r="54070" x14ac:dyDescent="0.25"/>
    <row r="54071" x14ac:dyDescent="0.25"/>
    <row r="54072" x14ac:dyDescent="0.25"/>
    <row r="54073" x14ac:dyDescent="0.25"/>
    <row r="54074" x14ac:dyDescent="0.25"/>
    <row r="54075" x14ac:dyDescent="0.25"/>
    <row r="54076" x14ac:dyDescent="0.25"/>
    <row r="54077" x14ac:dyDescent="0.25"/>
    <row r="54078" x14ac:dyDescent="0.25"/>
    <row r="54079" x14ac:dyDescent="0.25"/>
    <row r="54080" x14ac:dyDescent="0.25"/>
    <row r="54081" x14ac:dyDescent="0.25"/>
    <row r="54082" x14ac:dyDescent="0.25"/>
    <row r="54083" x14ac:dyDescent="0.25"/>
    <row r="54084" x14ac:dyDescent="0.25"/>
    <row r="54085" x14ac:dyDescent="0.25"/>
    <row r="54086" x14ac:dyDescent="0.25"/>
    <row r="54087" x14ac:dyDescent="0.25"/>
    <row r="54088" x14ac:dyDescent="0.25"/>
    <row r="54089" x14ac:dyDescent="0.25"/>
    <row r="54090" x14ac:dyDescent="0.25"/>
    <row r="54091" x14ac:dyDescent="0.25"/>
    <row r="54092" x14ac:dyDescent="0.25"/>
    <row r="54093" x14ac:dyDescent="0.25"/>
    <row r="54094" x14ac:dyDescent="0.25"/>
    <row r="54095" x14ac:dyDescent="0.25"/>
    <row r="54096" x14ac:dyDescent="0.25"/>
    <row r="54097" x14ac:dyDescent="0.25"/>
    <row r="54098" x14ac:dyDescent="0.25"/>
    <row r="54099" x14ac:dyDescent="0.25"/>
    <row r="54100" x14ac:dyDescent="0.25"/>
    <row r="54101" x14ac:dyDescent="0.25"/>
    <row r="54102" x14ac:dyDescent="0.25"/>
    <row r="54103" x14ac:dyDescent="0.25"/>
    <row r="54104" x14ac:dyDescent="0.25"/>
    <row r="54105" x14ac:dyDescent="0.25"/>
    <row r="54106" x14ac:dyDescent="0.25"/>
    <row r="54107" x14ac:dyDescent="0.25"/>
    <row r="54108" x14ac:dyDescent="0.25"/>
    <row r="54109" x14ac:dyDescent="0.25"/>
    <row r="54110" x14ac:dyDescent="0.25"/>
    <row r="54111" x14ac:dyDescent="0.25"/>
    <row r="54112" x14ac:dyDescent="0.25"/>
    <row r="54113" x14ac:dyDescent="0.25"/>
    <row r="54114" x14ac:dyDescent="0.25"/>
    <row r="54115" x14ac:dyDescent="0.25"/>
    <row r="54116" x14ac:dyDescent="0.25"/>
    <row r="54117" x14ac:dyDescent="0.25"/>
    <row r="54118" x14ac:dyDescent="0.25"/>
    <row r="54119" x14ac:dyDescent="0.25"/>
    <row r="54120" x14ac:dyDescent="0.25"/>
    <row r="54121" x14ac:dyDescent="0.25"/>
    <row r="54122" x14ac:dyDescent="0.25"/>
    <row r="54123" x14ac:dyDescent="0.25"/>
    <row r="54124" x14ac:dyDescent="0.25"/>
    <row r="54125" x14ac:dyDescent="0.25"/>
    <row r="54126" x14ac:dyDescent="0.25"/>
    <row r="54127" x14ac:dyDescent="0.25"/>
    <row r="54128" x14ac:dyDescent="0.25"/>
    <row r="54129" x14ac:dyDescent="0.25"/>
    <row r="54130" x14ac:dyDescent="0.25"/>
    <row r="54131" x14ac:dyDescent="0.25"/>
    <row r="54132" x14ac:dyDescent="0.25"/>
    <row r="54133" x14ac:dyDescent="0.25"/>
    <row r="54134" x14ac:dyDescent="0.25"/>
    <row r="54135" x14ac:dyDescent="0.25"/>
    <row r="54136" x14ac:dyDescent="0.25"/>
    <row r="54137" x14ac:dyDescent="0.25"/>
    <row r="54138" x14ac:dyDescent="0.25"/>
    <row r="54139" x14ac:dyDescent="0.25"/>
    <row r="54140" x14ac:dyDescent="0.25"/>
    <row r="54141" x14ac:dyDescent="0.25"/>
    <row r="54142" x14ac:dyDescent="0.25"/>
    <row r="54143" x14ac:dyDescent="0.25"/>
    <row r="54144" x14ac:dyDescent="0.25"/>
    <row r="54145" x14ac:dyDescent="0.25"/>
    <row r="54146" x14ac:dyDescent="0.25"/>
    <row r="54147" x14ac:dyDescent="0.25"/>
    <row r="54148" x14ac:dyDescent="0.25"/>
    <row r="54149" x14ac:dyDescent="0.25"/>
    <row r="54150" x14ac:dyDescent="0.25"/>
    <row r="54151" x14ac:dyDescent="0.25"/>
    <row r="54152" x14ac:dyDescent="0.25"/>
    <row r="54153" x14ac:dyDescent="0.25"/>
    <row r="54154" x14ac:dyDescent="0.25"/>
    <row r="54155" x14ac:dyDescent="0.25"/>
    <row r="54156" x14ac:dyDescent="0.25"/>
    <row r="54157" x14ac:dyDescent="0.25"/>
    <row r="54158" x14ac:dyDescent="0.25"/>
    <row r="54159" x14ac:dyDescent="0.25"/>
    <row r="54160" x14ac:dyDescent="0.25"/>
    <row r="54161" x14ac:dyDescent="0.25"/>
    <row r="54162" x14ac:dyDescent="0.25"/>
    <row r="54163" x14ac:dyDescent="0.25"/>
    <row r="54164" x14ac:dyDescent="0.25"/>
    <row r="54165" x14ac:dyDescent="0.25"/>
    <row r="54166" x14ac:dyDescent="0.25"/>
    <row r="54167" x14ac:dyDescent="0.25"/>
    <row r="54168" x14ac:dyDescent="0.25"/>
    <row r="54169" x14ac:dyDescent="0.25"/>
    <row r="54170" x14ac:dyDescent="0.25"/>
    <row r="54171" x14ac:dyDescent="0.25"/>
    <row r="54172" x14ac:dyDescent="0.25"/>
    <row r="54173" x14ac:dyDescent="0.25"/>
    <row r="54174" x14ac:dyDescent="0.25"/>
    <row r="54175" x14ac:dyDescent="0.25"/>
    <row r="54176" x14ac:dyDescent="0.25"/>
    <row r="54177" x14ac:dyDescent="0.25"/>
    <row r="54178" x14ac:dyDescent="0.25"/>
    <row r="54179" x14ac:dyDescent="0.25"/>
    <row r="54180" x14ac:dyDescent="0.25"/>
    <row r="54181" x14ac:dyDescent="0.25"/>
    <row r="54182" x14ac:dyDescent="0.25"/>
    <row r="54183" x14ac:dyDescent="0.25"/>
    <row r="54184" x14ac:dyDescent="0.25"/>
    <row r="54185" x14ac:dyDescent="0.25"/>
    <row r="54186" x14ac:dyDescent="0.25"/>
    <row r="54187" x14ac:dyDescent="0.25"/>
    <row r="54188" x14ac:dyDescent="0.25"/>
    <row r="54189" x14ac:dyDescent="0.25"/>
    <row r="54190" x14ac:dyDescent="0.25"/>
    <row r="54191" x14ac:dyDescent="0.25"/>
    <row r="54192" x14ac:dyDescent="0.25"/>
    <row r="54193" x14ac:dyDescent="0.25"/>
    <row r="54194" x14ac:dyDescent="0.25"/>
    <row r="54195" x14ac:dyDescent="0.25"/>
    <row r="54196" x14ac:dyDescent="0.25"/>
    <row r="54197" x14ac:dyDescent="0.25"/>
    <row r="54198" x14ac:dyDescent="0.25"/>
    <row r="54199" x14ac:dyDescent="0.25"/>
    <row r="54200" x14ac:dyDescent="0.25"/>
    <row r="54201" x14ac:dyDescent="0.25"/>
    <row r="54202" x14ac:dyDescent="0.25"/>
    <row r="54203" x14ac:dyDescent="0.25"/>
    <row r="54204" x14ac:dyDescent="0.25"/>
    <row r="54205" x14ac:dyDescent="0.25"/>
    <row r="54206" x14ac:dyDescent="0.25"/>
    <row r="54207" x14ac:dyDescent="0.25"/>
    <row r="54208" x14ac:dyDescent="0.25"/>
    <row r="54209" x14ac:dyDescent="0.25"/>
    <row r="54210" x14ac:dyDescent="0.25"/>
    <row r="54211" x14ac:dyDescent="0.25"/>
    <row r="54212" x14ac:dyDescent="0.25"/>
    <row r="54213" x14ac:dyDescent="0.25"/>
    <row r="54214" x14ac:dyDescent="0.25"/>
    <row r="54215" x14ac:dyDescent="0.25"/>
    <row r="54216" x14ac:dyDescent="0.25"/>
    <row r="54217" x14ac:dyDescent="0.25"/>
    <row r="54218" x14ac:dyDescent="0.25"/>
    <row r="54219" x14ac:dyDescent="0.25"/>
    <row r="54220" x14ac:dyDescent="0.25"/>
    <row r="54221" x14ac:dyDescent="0.25"/>
    <row r="54222" x14ac:dyDescent="0.25"/>
    <row r="54223" x14ac:dyDescent="0.25"/>
    <row r="54224" x14ac:dyDescent="0.25"/>
    <row r="54225" x14ac:dyDescent="0.25"/>
    <row r="54226" x14ac:dyDescent="0.25"/>
    <row r="54227" x14ac:dyDescent="0.25"/>
    <row r="54228" x14ac:dyDescent="0.25"/>
    <row r="54229" x14ac:dyDescent="0.25"/>
    <row r="54230" x14ac:dyDescent="0.25"/>
    <row r="54231" x14ac:dyDescent="0.25"/>
    <row r="54232" x14ac:dyDescent="0.25"/>
    <row r="54233" x14ac:dyDescent="0.25"/>
    <row r="54234" x14ac:dyDescent="0.25"/>
    <row r="54235" x14ac:dyDescent="0.25"/>
    <row r="54236" x14ac:dyDescent="0.25"/>
    <row r="54237" x14ac:dyDescent="0.25"/>
    <row r="54238" x14ac:dyDescent="0.25"/>
    <row r="54239" x14ac:dyDescent="0.25"/>
    <row r="54240" x14ac:dyDescent="0.25"/>
    <row r="54241" x14ac:dyDescent="0.25"/>
    <row r="54242" x14ac:dyDescent="0.25"/>
    <row r="54243" x14ac:dyDescent="0.25"/>
    <row r="54244" x14ac:dyDescent="0.25"/>
    <row r="54245" x14ac:dyDescent="0.25"/>
    <row r="54246" x14ac:dyDescent="0.25"/>
    <row r="54247" x14ac:dyDescent="0.25"/>
    <row r="54248" x14ac:dyDescent="0.25"/>
    <row r="54249" x14ac:dyDescent="0.25"/>
    <row r="54250" x14ac:dyDescent="0.25"/>
    <row r="54251" x14ac:dyDescent="0.25"/>
    <row r="54252" x14ac:dyDescent="0.25"/>
    <row r="54253" x14ac:dyDescent="0.25"/>
    <row r="54254" x14ac:dyDescent="0.25"/>
    <row r="54255" x14ac:dyDescent="0.25"/>
    <row r="54256" x14ac:dyDescent="0.25"/>
    <row r="54257" x14ac:dyDescent="0.25"/>
    <row r="54258" x14ac:dyDescent="0.25"/>
    <row r="54259" x14ac:dyDescent="0.25"/>
    <row r="54260" x14ac:dyDescent="0.25"/>
    <row r="54261" x14ac:dyDescent="0.25"/>
    <row r="54262" x14ac:dyDescent="0.25"/>
    <row r="54263" x14ac:dyDescent="0.25"/>
    <row r="54264" x14ac:dyDescent="0.25"/>
    <row r="54265" x14ac:dyDescent="0.25"/>
    <row r="54266" x14ac:dyDescent="0.25"/>
    <row r="54267" x14ac:dyDescent="0.25"/>
    <row r="54268" x14ac:dyDescent="0.25"/>
    <row r="54269" x14ac:dyDescent="0.25"/>
    <row r="54270" x14ac:dyDescent="0.25"/>
    <row r="54271" x14ac:dyDescent="0.25"/>
    <row r="54272" x14ac:dyDescent="0.25"/>
    <row r="54273" x14ac:dyDescent="0.25"/>
    <row r="54274" x14ac:dyDescent="0.25"/>
    <row r="54275" x14ac:dyDescent="0.25"/>
    <row r="54276" x14ac:dyDescent="0.25"/>
    <row r="54277" x14ac:dyDescent="0.25"/>
    <row r="54278" x14ac:dyDescent="0.25"/>
    <row r="54279" x14ac:dyDescent="0.25"/>
    <row r="54280" x14ac:dyDescent="0.25"/>
    <row r="54281" x14ac:dyDescent="0.25"/>
    <row r="54282" x14ac:dyDescent="0.25"/>
    <row r="54283" x14ac:dyDescent="0.25"/>
    <row r="54284" x14ac:dyDescent="0.25"/>
    <row r="54285" x14ac:dyDescent="0.25"/>
    <row r="54286" x14ac:dyDescent="0.25"/>
    <row r="54287" x14ac:dyDescent="0.25"/>
    <row r="54288" x14ac:dyDescent="0.25"/>
    <row r="54289" x14ac:dyDescent="0.25"/>
    <row r="54290" x14ac:dyDescent="0.25"/>
    <row r="54291" x14ac:dyDescent="0.25"/>
    <row r="54292" x14ac:dyDescent="0.25"/>
    <row r="54293" x14ac:dyDescent="0.25"/>
    <row r="54294" x14ac:dyDescent="0.25"/>
    <row r="54295" x14ac:dyDescent="0.25"/>
    <row r="54296" x14ac:dyDescent="0.25"/>
    <row r="54297" x14ac:dyDescent="0.25"/>
    <row r="54298" x14ac:dyDescent="0.25"/>
    <row r="54299" x14ac:dyDescent="0.25"/>
    <row r="54300" x14ac:dyDescent="0.25"/>
    <row r="54301" x14ac:dyDescent="0.25"/>
    <row r="54302" x14ac:dyDescent="0.25"/>
    <row r="54303" x14ac:dyDescent="0.25"/>
    <row r="54304" x14ac:dyDescent="0.25"/>
    <row r="54305" x14ac:dyDescent="0.25"/>
    <row r="54306" x14ac:dyDescent="0.25"/>
    <row r="54307" x14ac:dyDescent="0.25"/>
    <row r="54308" x14ac:dyDescent="0.25"/>
    <row r="54309" x14ac:dyDescent="0.25"/>
    <row r="54310" x14ac:dyDescent="0.25"/>
    <row r="54311" x14ac:dyDescent="0.25"/>
    <row r="54312" x14ac:dyDescent="0.25"/>
    <row r="54313" x14ac:dyDescent="0.25"/>
    <row r="54314" x14ac:dyDescent="0.25"/>
    <row r="54315" x14ac:dyDescent="0.25"/>
    <row r="54316" x14ac:dyDescent="0.25"/>
    <row r="54317" x14ac:dyDescent="0.25"/>
    <row r="54318" x14ac:dyDescent="0.25"/>
    <row r="54319" x14ac:dyDescent="0.25"/>
    <row r="54320" x14ac:dyDescent="0.25"/>
    <row r="54321" x14ac:dyDescent="0.25"/>
    <row r="54322" x14ac:dyDescent="0.25"/>
    <row r="54323" x14ac:dyDescent="0.25"/>
    <row r="54324" x14ac:dyDescent="0.25"/>
    <row r="54325" x14ac:dyDescent="0.25"/>
    <row r="54326" x14ac:dyDescent="0.25"/>
    <row r="54327" x14ac:dyDescent="0.25"/>
    <row r="54328" x14ac:dyDescent="0.25"/>
    <row r="54329" x14ac:dyDescent="0.25"/>
    <row r="54330" x14ac:dyDescent="0.25"/>
    <row r="54331" x14ac:dyDescent="0.25"/>
    <row r="54332" x14ac:dyDescent="0.25"/>
    <row r="54333" x14ac:dyDescent="0.25"/>
    <row r="54334" x14ac:dyDescent="0.25"/>
    <row r="54335" x14ac:dyDescent="0.25"/>
    <row r="54336" x14ac:dyDescent="0.25"/>
    <row r="54337" x14ac:dyDescent="0.25"/>
    <row r="54338" x14ac:dyDescent="0.25"/>
    <row r="54339" x14ac:dyDescent="0.25"/>
    <row r="54340" x14ac:dyDescent="0.25"/>
    <row r="54341" x14ac:dyDescent="0.25"/>
    <row r="54342" x14ac:dyDescent="0.25"/>
    <row r="54343" x14ac:dyDescent="0.25"/>
    <row r="54344" x14ac:dyDescent="0.25"/>
    <row r="54345" x14ac:dyDescent="0.25"/>
    <row r="54346" x14ac:dyDescent="0.25"/>
    <row r="54347" x14ac:dyDescent="0.25"/>
    <row r="54348" x14ac:dyDescent="0.25"/>
    <row r="54349" x14ac:dyDescent="0.25"/>
    <row r="54350" x14ac:dyDescent="0.25"/>
    <row r="54351" x14ac:dyDescent="0.25"/>
    <row r="54352" x14ac:dyDescent="0.25"/>
    <row r="54353" x14ac:dyDescent="0.25"/>
    <row r="54354" x14ac:dyDescent="0.25"/>
    <row r="54355" x14ac:dyDescent="0.25"/>
    <row r="54356" x14ac:dyDescent="0.25"/>
    <row r="54357" x14ac:dyDescent="0.25"/>
    <row r="54358" x14ac:dyDescent="0.25"/>
    <row r="54359" x14ac:dyDescent="0.25"/>
    <row r="54360" x14ac:dyDescent="0.25"/>
    <row r="54361" x14ac:dyDescent="0.25"/>
    <row r="54362" x14ac:dyDescent="0.25"/>
    <row r="54363" x14ac:dyDescent="0.25"/>
    <row r="54364" x14ac:dyDescent="0.25"/>
    <row r="54365" x14ac:dyDescent="0.25"/>
    <row r="54366" x14ac:dyDescent="0.25"/>
    <row r="54367" x14ac:dyDescent="0.25"/>
    <row r="54368" x14ac:dyDescent="0.25"/>
    <row r="54369" x14ac:dyDescent="0.25"/>
    <row r="54370" x14ac:dyDescent="0.25"/>
    <row r="54371" x14ac:dyDescent="0.25"/>
    <row r="54372" x14ac:dyDescent="0.25"/>
    <row r="54373" x14ac:dyDescent="0.25"/>
    <row r="54374" x14ac:dyDescent="0.25"/>
    <row r="54375" x14ac:dyDescent="0.25"/>
    <row r="54376" x14ac:dyDescent="0.25"/>
    <row r="54377" x14ac:dyDescent="0.25"/>
    <row r="54378" x14ac:dyDescent="0.25"/>
    <row r="54379" x14ac:dyDescent="0.25"/>
    <row r="54380" x14ac:dyDescent="0.25"/>
    <row r="54381" x14ac:dyDescent="0.25"/>
    <row r="54382" x14ac:dyDescent="0.25"/>
    <row r="54383" x14ac:dyDescent="0.25"/>
    <row r="54384" x14ac:dyDescent="0.25"/>
    <row r="54385" x14ac:dyDescent="0.25"/>
    <row r="54386" x14ac:dyDescent="0.25"/>
    <row r="54387" x14ac:dyDescent="0.25"/>
    <row r="54388" x14ac:dyDescent="0.25"/>
    <row r="54389" x14ac:dyDescent="0.25"/>
    <row r="54390" x14ac:dyDescent="0.25"/>
    <row r="54391" x14ac:dyDescent="0.25"/>
    <row r="54392" x14ac:dyDescent="0.25"/>
    <row r="54393" x14ac:dyDescent="0.25"/>
    <row r="54394" x14ac:dyDescent="0.25"/>
    <row r="54395" x14ac:dyDescent="0.25"/>
    <row r="54396" x14ac:dyDescent="0.25"/>
    <row r="54397" x14ac:dyDescent="0.25"/>
    <row r="54398" x14ac:dyDescent="0.25"/>
    <row r="54399" x14ac:dyDescent="0.25"/>
    <row r="54400" x14ac:dyDescent="0.25"/>
    <row r="54401" x14ac:dyDescent="0.25"/>
    <row r="54402" x14ac:dyDescent="0.25"/>
    <row r="54403" x14ac:dyDescent="0.25"/>
    <row r="54404" x14ac:dyDescent="0.25"/>
    <row r="54405" x14ac:dyDescent="0.25"/>
    <row r="54406" x14ac:dyDescent="0.25"/>
    <row r="54407" x14ac:dyDescent="0.25"/>
    <row r="54408" x14ac:dyDescent="0.25"/>
    <row r="54409" x14ac:dyDescent="0.25"/>
    <row r="54410" x14ac:dyDescent="0.25"/>
    <row r="54411" x14ac:dyDescent="0.25"/>
    <row r="54412" x14ac:dyDescent="0.25"/>
    <row r="54413" x14ac:dyDescent="0.25"/>
    <row r="54414" x14ac:dyDescent="0.25"/>
    <row r="54415" x14ac:dyDescent="0.25"/>
    <row r="54416" x14ac:dyDescent="0.25"/>
    <row r="54417" x14ac:dyDescent="0.25"/>
    <row r="54418" x14ac:dyDescent="0.25"/>
    <row r="54419" x14ac:dyDescent="0.25"/>
    <row r="54420" x14ac:dyDescent="0.25"/>
    <row r="54421" x14ac:dyDescent="0.25"/>
    <row r="54422" x14ac:dyDescent="0.25"/>
    <row r="54423" x14ac:dyDescent="0.25"/>
    <row r="54424" x14ac:dyDescent="0.25"/>
    <row r="54425" x14ac:dyDescent="0.25"/>
    <row r="54426" x14ac:dyDescent="0.25"/>
    <row r="54427" x14ac:dyDescent="0.25"/>
    <row r="54428" x14ac:dyDescent="0.25"/>
    <row r="54429" x14ac:dyDescent="0.25"/>
    <row r="54430" x14ac:dyDescent="0.25"/>
    <row r="54431" x14ac:dyDescent="0.25"/>
    <row r="54432" x14ac:dyDescent="0.25"/>
    <row r="54433" x14ac:dyDescent="0.25"/>
    <row r="54434" x14ac:dyDescent="0.25"/>
    <row r="54435" x14ac:dyDescent="0.25"/>
    <row r="54436" x14ac:dyDescent="0.25"/>
    <row r="54437" x14ac:dyDescent="0.25"/>
    <row r="54438" x14ac:dyDescent="0.25"/>
    <row r="54439" x14ac:dyDescent="0.25"/>
    <row r="54440" x14ac:dyDescent="0.25"/>
    <row r="54441" x14ac:dyDescent="0.25"/>
    <row r="54442" x14ac:dyDescent="0.25"/>
    <row r="54443" x14ac:dyDescent="0.25"/>
    <row r="54444" x14ac:dyDescent="0.25"/>
    <row r="54445" x14ac:dyDescent="0.25"/>
    <row r="54446" x14ac:dyDescent="0.25"/>
    <row r="54447" x14ac:dyDescent="0.25"/>
    <row r="54448" x14ac:dyDescent="0.25"/>
    <row r="54449" x14ac:dyDescent="0.25"/>
    <row r="54450" x14ac:dyDescent="0.25"/>
    <row r="54451" x14ac:dyDescent="0.25"/>
    <row r="54452" x14ac:dyDescent="0.25"/>
    <row r="54453" x14ac:dyDescent="0.25"/>
    <row r="54454" x14ac:dyDescent="0.25"/>
    <row r="54455" x14ac:dyDescent="0.25"/>
    <row r="54456" x14ac:dyDescent="0.25"/>
    <row r="54457" x14ac:dyDescent="0.25"/>
    <row r="54458" x14ac:dyDescent="0.25"/>
    <row r="54459" x14ac:dyDescent="0.25"/>
    <row r="54460" x14ac:dyDescent="0.25"/>
    <row r="54461" x14ac:dyDescent="0.25"/>
    <row r="54462" x14ac:dyDescent="0.25"/>
    <row r="54463" x14ac:dyDescent="0.25"/>
    <row r="54464" x14ac:dyDescent="0.25"/>
    <row r="54465" x14ac:dyDescent="0.25"/>
    <row r="54466" x14ac:dyDescent="0.25"/>
    <row r="54467" x14ac:dyDescent="0.25"/>
    <row r="54468" x14ac:dyDescent="0.25"/>
    <row r="54469" x14ac:dyDescent="0.25"/>
    <row r="54470" x14ac:dyDescent="0.25"/>
    <row r="54471" x14ac:dyDescent="0.25"/>
    <row r="54472" x14ac:dyDescent="0.25"/>
    <row r="54473" x14ac:dyDescent="0.25"/>
    <row r="54474" x14ac:dyDescent="0.25"/>
    <row r="54475" x14ac:dyDescent="0.25"/>
    <row r="54476" x14ac:dyDescent="0.25"/>
    <row r="54477" x14ac:dyDescent="0.25"/>
    <row r="54478" x14ac:dyDescent="0.25"/>
    <row r="54479" x14ac:dyDescent="0.25"/>
    <row r="54480" x14ac:dyDescent="0.25"/>
    <row r="54481" x14ac:dyDescent="0.25"/>
    <row r="54482" x14ac:dyDescent="0.25"/>
    <row r="54483" x14ac:dyDescent="0.25"/>
    <row r="54484" x14ac:dyDescent="0.25"/>
    <row r="54485" x14ac:dyDescent="0.25"/>
    <row r="54486" x14ac:dyDescent="0.25"/>
    <row r="54487" x14ac:dyDescent="0.25"/>
    <row r="54488" x14ac:dyDescent="0.25"/>
    <row r="54489" x14ac:dyDescent="0.25"/>
    <row r="54490" x14ac:dyDescent="0.25"/>
    <row r="54491" x14ac:dyDescent="0.25"/>
    <row r="54492" x14ac:dyDescent="0.25"/>
    <row r="54493" x14ac:dyDescent="0.25"/>
    <row r="54494" x14ac:dyDescent="0.25"/>
    <row r="54495" x14ac:dyDescent="0.25"/>
    <row r="54496" x14ac:dyDescent="0.25"/>
    <row r="54497" x14ac:dyDescent="0.25"/>
    <row r="54498" x14ac:dyDescent="0.25"/>
    <row r="54499" x14ac:dyDescent="0.25"/>
    <row r="54500" x14ac:dyDescent="0.25"/>
    <row r="54501" x14ac:dyDescent="0.25"/>
    <row r="54502" x14ac:dyDescent="0.25"/>
    <row r="54503" x14ac:dyDescent="0.25"/>
    <row r="54504" x14ac:dyDescent="0.25"/>
    <row r="54505" x14ac:dyDescent="0.25"/>
    <row r="54506" x14ac:dyDescent="0.25"/>
    <row r="54507" x14ac:dyDescent="0.25"/>
    <row r="54508" x14ac:dyDescent="0.25"/>
    <row r="54509" x14ac:dyDescent="0.25"/>
    <row r="54510" x14ac:dyDescent="0.25"/>
    <row r="54511" x14ac:dyDescent="0.25"/>
    <row r="54512" x14ac:dyDescent="0.25"/>
    <row r="54513" x14ac:dyDescent="0.25"/>
    <row r="54514" x14ac:dyDescent="0.25"/>
    <row r="54515" x14ac:dyDescent="0.25"/>
    <row r="54516" x14ac:dyDescent="0.25"/>
    <row r="54517" x14ac:dyDescent="0.25"/>
    <row r="54518" x14ac:dyDescent="0.25"/>
    <row r="54519" x14ac:dyDescent="0.25"/>
    <row r="54520" x14ac:dyDescent="0.25"/>
    <row r="54521" x14ac:dyDescent="0.25"/>
    <row r="54522" x14ac:dyDescent="0.25"/>
    <row r="54523" x14ac:dyDescent="0.25"/>
    <row r="54524" x14ac:dyDescent="0.25"/>
    <row r="54525" x14ac:dyDescent="0.25"/>
    <row r="54526" x14ac:dyDescent="0.25"/>
    <row r="54527" x14ac:dyDescent="0.25"/>
    <row r="54528" x14ac:dyDescent="0.25"/>
    <row r="54529" x14ac:dyDescent="0.25"/>
    <row r="54530" x14ac:dyDescent="0.25"/>
    <row r="54531" x14ac:dyDescent="0.25"/>
    <row r="54532" x14ac:dyDescent="0.25"/>
    <row r="54533" x14ac:dyDescent="0.25"/>
    <row r="54534" x14ac:dyDescent="0.25"/>
    <row r="54535" x14ac:dyDescent="0.25"/>
    <row r="54536" x14ac:dyDescent="0.25"/>
    <row r="54537" x14ac:dyDescent="0.25"/>
    <row r="54538" x14ac:dyDescent="0.25"/>
    <row r="54539" x14ac:dyDescent="0.25"/>
    <row r="54540" x14ac:dyDescent="0.25"/>
    <row r="54541" x14ac:dyDescent="0.25"/>
    <row r="54542" x14ac:dyDescent="0.25"/>
    <row r="54543" x14ac:dyDescent="0.25"/>
    <row r="54544" x14ac:dyDescent="0.25"/>
    <row r="54545" x14ac:dyDescent="0.25"/>
    <row r="54546" x14ac:dyDescent="0.25"/>
    <row r="54547" x14ac:dyDescent="0.25"/>
    <row r="54548" x14ac:dyDescent="0.25"/>
    <row r="54549" x14ac:dyDescent="0.25"/>
    <row r="54550" x14ac:dyDescent="0.25"/>
    <row r="54551" x14ac:dyDescent="0.25"/>
    <row r="54552" x14ac:dyDescent="0.25"/>
    <row r="54553" x14ac:dyDescent="0.25"/>
    <row r="54554" x14ac:dyDescent="0.25"/>
    <row r="54555" x14ac:dyDescent="0.25"/>
    <row r="54556" x14ac:dyDescent="0.25"/>
    <row r="54557" x14ac:dyDescent="0.25"/>
    <row r="54558" x14ac:dyDescent="0.25"/>
    <row r="54559" x14ac:dyDescent="0.25"/>
    <row r="54560" x14ac:dyDescent="0.25"/>
    <row r="54561" x14ac:dyDescent="0.25"/>
    <row r="54562" x14ac:dyDescent="0.25"/>
    <row r="54563" x14ac:dyDescent="0.25"/>
    <row r="54564" x14ac:dyDescent="0.25"/>
    <row r="54565" x14ac:dyDescent="0.25"/>
    <row r="54566" x14ac:dyDescent="0.25"/>
    <row r="54567" x14ac:dyDescent="0.25"/>
    <row r="54568" x14ac:dyDescent="0.25"/>
    <row r="54569" x14ac:dyDescent="0.25"/>
    <row r="54570" x14ac:dyDescent="0.25"/>
    <row r="54571" x14ac:dyDescent="0.25"/>
    <row r="54572" x14ac:dyDescent="0.25"/>
    <row r="54573" x14ac:dyDescent="0.25"/>
    <row r="54574" x14ac:dyDescent="0.25"/>
    <row r="54575" x14ac:dyDescent="0.25"/>
    <row r="54576" x14ac:dyDescent="0.25"/>
    <row r="54577" x14ac:dyDescent="0.25"/>
    <row r="54578" x14ac:dyDescent="0.25"/>
    <row r="54579" x14ac:dyDescent="0.25"/>
    <row r="54580" x14ac:dyDescent="0.25"/>
    <row r="54581" x14ac:dyDescent="0.25"/>
    <row r="54582" x14ac:dyDescent="0.25"/>
    <row r="54583" x14ac:dyDescent="0.25"/>
    <row r="54584" x14ac:dyDescent="0.25"/>
    <row r="54585" x14ac:dyDescent="0.25"/>
    <row r="54586" x14ac:dyDescent="0.25"/>
    <row r="54587" x14ac:dyDescent="0.25"/>
    <row r="54588" x14ac:dyDescent="0.25"/>
    <row r="54589" x14ac:dyDescent="0.25"/>
    <row r="54590" x14ac:dyDescent="0.25"/>
    <row r="54591" x14ac:dyDescent="0.25"/>
    <row r="54592" x14ac:dyDescent="0.25"/>
    <row r="54593" x14ac:dyDescent="0.25"/>
    <row r="54594" x14ac:dyDescent="0.25"/>
    <row r="54595" x14ac:dyDescent="0.25"/>
    <row r="54596" x14ac:dyDescent="0.25"/>
    <row r="54597" x14ac:dyDescent="0.25"/>
    <row r="54598" x14ac:dyDescent="0.25"/>
    <row r="54599" x14ac:dyDescent="0.25"/>
    <row r="54600" x14ac:dyDescent="0.25"/>
    <row r="54601" x14ac:dyDescent="0.25"/>
    <row r="54602" x14ac:dyDescent="0.25"/>
    <row r="54603" x14ac:dyDescent="0.25"/>
    <row r="54604" x14ac:dyDescent="0.25"/>
    <row r="54605" x14ac:dyDescent="0.25"/>
    <row r="54606" x14ac:dyDescent="0.25"/>
    <row r="54607" x14ac:dyDescent="0.25"/>
    <row r="54608" x14ac:dyDescent="0.25"/>
    <row r="54609" x14ac:dyDescent="0.25"/>
    <row r="54610" x14ac:dyDescent="0.25"/>
    <row r="54611" x14ac:dyDescent="0.25"/>
    <row r="54612" x14ac:dyDescent="0.25"/>
    <row r="54613" x14ac:dyDescent="0.25"/>
    <row r="54614" x14ac:dyDescent="0.25"/>
    <row r="54615" x14ac:dyDescent="0.25"/>
    <row r="54616" x14ac:dyDescent="0.25"/>
    <row r="54617" x14ac:dyDescent="0.25"/>
    <row r="54618" x14ac:dyDescent="0.25"/>
    <row r="54619" x14ac:dyDescent="0.25"/>
    <row r="54620" x14ac:dyDescent="0.25"/>
    <row r="54621" x14ac:dyDescent="0.25"/>
    <row r="54622" x14ac:dyDescent="0.25"/>
    <row r="54623" x14ac:dyDescent="0.25"/>
    <row r="54624" x14ac:dyDescent="0.25"/>
    <row r="54625" x14ac:dyDescent="0.25"/>
    <row r="54626" x14ac:dyDescent="0.25"/>
    <row r="54627" x14ac:dyDescent="0.25"/>
    <row r="54628" x14ac:dyDescent="0.25"/>
    <row r="54629" x14ac:dyDescent="0.25"/>
    <row r="54630" x14ac:dyDescent="0.25"/>
    <row r="54631" x14ac:dyDescent="0.25"/>
    <row r="54632" x14ac:dyDescent="0.25"/>
    <row r="54633" x14ac:dyDescent="0.25"/>
    <row r="54634" x14ac:dyDescent="0.25"/>
    <row r="54635" x14ac:dyDescent="0.25"/>
    <row r="54636" x14ac:dyDescent="0.25"/>
    <row r="54637" x14ac:dyDescent="0.25"/>
    <row r="54638" x14ac:dyDescent="0.25"/>
    <row r="54639" x14ac:dyDescent="0.25"/>
    <row r="54640" x14ac:dyDescent="0.25"/>
    <row r="54641" x14ac:dyDescent="0.25"/>
    <row r="54642" x14ac:dyDescent="0.25"/>
    <row r="54643" x14ac:dyDescent="0.25"/>
    <row r="54644" x14ac:dyDescent="0.25"/>
    <row r="54645" x14ac:dyDescent="0.25"/>
    <row r="54646" x14ac:dyDescent="0.25"/>
    <row r="54647" x14ac:dyDescent="0.25"/>
    <row r="54648" x14ac:dyDescent="0.25"/>
    <row r="54649" x14ac:dyDescent="0.25"/>
    <row r="54650" x14ac:dyDescent="0.25"/>
    <row r="54651" x14ac:dyDescent="0.25"/>
    <row r="54652" x14ac:dyDescent="0.25"/>
    <row r="54653" x14ac:dyDescent="0.25"/>
    <row r="54654" x14ac:dyDescent="0.25"/>
    <row r="54655" x14ac:dyDescent="0.25"/>
    <row r="54656" x14ac:dyDescent="0.25"/>
    <row r="54657" x14ac:dyDescent="0.25"/>
    <row r="54658" x14ac:dyDescent="0.25"/>
    <row r="54659" x14ac:dyDescent="0.25"/>
    <row r="54660" x14ac:dyDescent="0.25"/>
    <row r="54661" x14ac:dyDescent="0.25"/>
    <row r="54662" x14ac:dyDescent="0.25"/>
    <row r="54663" x14ac:dyDescent="0.25"/>
    <row r="54664" x14ac:dyDescent="0.25"/>
    <row r="54665" x14ac:dyDescent="0.25"/>
    <row r="54666" x14ac:dyDescent="0.25"/>
    <row r="54667" x14ac:dyDescent="0.25"/>
    <row r="54668" x14ac:dyDescent="0.25"/>
    <row r="54669" x14ac:dyDescent="0.25"/>
    <row r="54670" x14ac:dyDescent="0.25"/>
    <row r="54671" x14ac:dyDescent="0.25"/>
    <row r="54672" x14ac:dyDescent="0.25"/>
    <row r="54673" x14ac:dyDescent="0.25"/>
    <row r="54674" x14ac:dyDescent="0.25"/>
    <row r="54675" x14ac:dyDescent="0.25"/>
    <row r="54676" x14ac:dyDescent="0.25"/>
    <row r="54677" x14ac:dyDescent="0.25"/>
    <row r="54678" x14ac:dyDescent="0.25"/>
    <row r="54679" x14ac:dyDescent="0.25"/>
    <row r="54680" x14ac:dyDescent="0.25"/>
    <row r="54681" x14ac:dyDescent="0.25"/>
    <row r="54682" x14ac:dyDescent="0.25"/>
    <row r="54683" x14ac:dyDescent="0.25"/>
    <row r="54684" x14ac:dyDescent="0.25"/>
    <row r="54685" x14ac:dyDescent="0.25"/>
    <row r="54686" x14ac:dyDescent="0.25"/>
    <row r="54687" x14ac:dyDescent="0.25"/>
    <row r="54688" x14ac:dyDescent="0.25"/>
    <row r="54689" x14ac:dyDescent="0.25"/>
    <row r="54690" x14ac:dyDescent="0.25"/>
    <row r="54691" x14ac:dyDescent="0.25"/>
    <row r="54692" x14ac:dyDescent="0.25"/>
    <row r="54693" x14ac:dyDescent="0.25"/>
    <row r="54694" x14ac:dyDescent="0.25"/>
    <row r="54695" x14ac:dyDescent="0.25"/>
    <row r="54696" x14ac:dyDescent="0.25"/>
    <row r="54697" x14ac:dyDescent="0.25"/>
    <row r="54698" x14ac:dyDescent="0.25"/>
    <row r="54699" x14ac:dyDescent="0.25"/>
    <row r="54700" x14ac:dyDescent="0.25"/>
    <row r="54701" x14ac:dyDescent="0.25"/>
    <row r="54702" x14ac:dyDescent="0.25"/>
    <row r="54703" x14ac:dyDescent="0.25"/>
    <row r="54704" x14ac:dyDescent="0.25"/>
    <row r="54705" x14ac:dyDescent="0.25"/>
    <row r="54706" x14ac:dyDescent="0.25"/>
    <row r="54707" x14ac:dyDescent="0.25"/>
    <row r="54708" x14ac:dyDescent="0.25"/>
    <row r="54709" x14ac:dyDescent="0.25"/>
    <row r="54710" x14ac:dyDescent="0.25"/>
    <row r="54711" x14ac:dyDescent="0.25"/>
    <row r="54712" x14ac:dyDescent="0.25"/>
    <row r="54713" x14ac:dyDescent="0.25"/>
    <row r="54714" x14ac:dyDescent="0.25"/>
    <row r="54715" x14ac:dyDescent="0.25"/>
    <row r="54716" x14ac:dyDescent="0.25"/>
    <row r="54717" x14ac:dyDescent="0.25"/>
    <row r="54718" x14ac:dyDescent="0.25"/>
    <row r="54719" x14ac:dyDescent="0.25"/>
    <row r="54720" x14ac:dyDescent="0.25"/>
    <row r="54721" x14ac:dyDescent="0.25"/>
    <row r="54722" x14ac:dyDescent="0.25"/>
    <row r="54723" x14ac:dyDescent="0.25"/>
    <row r="54724" x14ac:dyDescent="0.25"/>
    <row r="54725" x14ac:dyDescent="0.25"/>
    <row r="54726" x14ac:dyDescent="0.25"/>
    <row r="54727" x14ac:dyDescent="0.25"/>
    <row r="54728" x14ac:dyDescent="0.25"/>
    <row r="54729" x14ac:dyDescent="0.25"/>
    <row r="54730" x14ac:dyDescent="0.25"/>
    <row r="54731" x14ac:dyDescent="0.25"/>
    <row r="54732" x14ac:dyDescent="0.25"/>
    <row r="54733" x14ac:dyDescent="0.25"/>
    <row r="54734" x14ac:dyDescent="0.25"/>
    <row r="54735" x14ac:dyDescent="0.25"/>
    <row r="54736" x14ac:dyDescent="0.25"/>
    <row r="54737" x14ac:dyDescent="0.25"/>
    <row r="54738" x14ac:dyDescent="0.25"/>
    <row r="54739" x14ac:dyDescent="0.25"/>
    <row r="54740" x14ac:dyDescent="0.25"/>
    <row r="54741" x14ac:dyDescent="0.25"/>
    <row r="54742" x14ac:dyDescent="0.25"/>
    <row r="54743" x14ac:dyDescent="0.25"/>
    <row r="54744" x14ac:dyDescent="0.25"/>
    <row r="54745" x14ac:dyDescent="0.25"/>
    <row r="54746" x14ac:dyDescent="0.25"/>
    <row r="54747" x14ac:dyDescent="0.25"/>
    <row r="54748" x14ac:dyDescent="0.25"/>
    <row r="54749" x14ac:dyDescent="0.25"/>
    <row r="54750" x14ac:dyDescent="0.25"/>
    <row r="54751" x14ac:dyDescent="0.25"/>
    <row r="54752" x14ac:dyDescent="0.25"/>
    <row r="54753" x14ac:dyDescent="0.25"/>
    <row r="54754" x14ac:dyDescent="0.25"/>
    <row r="54755" x14ac:dyDescent="0.25"/>
    <row r="54756" x14ac:dyDescent="0.25"/>
    <row r="54757" x14ac:dyDescent="0.25"/>
    <row r="54758" x14ac:dyDescent="0.25"/>
    <row r="54759" x14ac:dyDescent="0.25"/>
    <row r="54760" x14ac:dyDescent="0.25"/>
    <row r="54761" x14ac:dyDescent="0.25"/>
    <row r="54762" x14ac:dyDescent="0.25"/>
    <row r="54763" x14ac:dyDescent="0.25"/>
    <row r="54764" x14ac:dyDescent="0.25"/>
    <row r="54765" x14ac:dyDescent="0.25"/>
    <row r="54766" x14ac:dyDescent="0.25"/>
    <row r="54767" x14ac:dyDescent="0.25"/>
    <row r="54768" x14ac:dyDescent="0.25"/>
    <row r="54769" x14ac:dyDescent="0.25"/>
    <row r="54770" x14ac:dyDescent="0.25"/>
    <row r="54771" x14ac:dyDescent="0.25"/>
    <row r="54772" x14ac:dyDescent="0.25"/>
    <row r="54773" x14ac:dyDescent="0.25"/>
    <row r="54774" x14ac:dyDescent="0.25"/>
    <row r="54775" x14ac:dyDescent="0.25"/>
    <row r="54776" x14ac:dyDescent="0.25"/>
    <row r="54777" x14ac:dyDescent="0.25"/>
    <row r="54778" x14ac:dyDescent="0.25"/>
    <row r="54779" x14ac:dyDescent="0.25"/>
    <row r="54780" x14ac:dyDescent="0.25"/>
    <row r="54781" x14ac:dyDescent="0.25"/>
    <row r="54782" x14ac:dyDescent="0.25"/>
    <row r="54783" x14ac:dyDescent="0.25"/>
    <row r="54784" x14ac:dyDescent="0.25"/>
    <row r="54785" x14ac:dyDescent="0.25"/>
    <row r="54786" x14ac:dyDescent="0.25"/>
    <row r="54787" x14ac:dyDescent="0.25"/>
    <row r="54788" x14ac:dyDescent="0.25"/>
    <row r="54789" x14ac:dyDescent="0.25"/>
    <row r="54790" x14ac:dyDescent="0.25"/>
    <row r="54791" x14ac:dyDescent="0.25"/>
    <row r="54792" x14ac:dyDescent="0.25"/>
    <row r="54793" x14ac:dyDescent="0.25"/>
    <row r="54794" x14ac:dyDescent="0.25"/>
    <row r="54795" x14ac:dyDescent="0.25"/>
    <row r="54796" x14ac:dyDescent="0.25"/>
    <row r="54797" x14ac:dyDescent="0.25"/>
    <row r="54798" x14ac:dyDescent="0.25"/>
    <row r="54799" x14ac:dyDescent="0.25"/>
    <row r="54800" x14ac:dyDescent="0.25"/>
    <row r="54801" x14ac:dyDescent="0.25"/>
    <row r="54802" x14ac:dyDescent="0.25"/>
    <row r="54803" x14ac:dyDescent="0.25"/>
    <row r="54804" x14ac:dyDescent="0.25"/>
    <row r="54805" x14ac:dyDescent="0.25"/>
    <row r="54806" x14ac:dyDescent="0.25"/>
    <row r="54807" x14ac:dyDescent="0.25"/>
    <row r="54808" x14ac:dyDescent="0.25"/>
    <row r="54809" x14ac:dyDescent="0.25"/>
    <row r="54810" x14ac:dyDescent="0.25"/>
    <row r="54811" x14ac:dyDescent="0.25"/>
    <row r="54812" x14ac:dyDescent="0.25"/>
    <row r="54813" x14ac:dyDescent="0.25"/>
    <row r="54814" x14ac:dyDescent="0.25"/>
    <row r="54815" x14ac:dyDescent="0.25"/>
    <row r="54816" x14ac:dyDescent="0.25"/>
    <row r="54817" x14ac:dyDescent="0.25"/>
    <row r="54818" x14ac:dyDescent="0.25"/>
    <row r="54819" x14ac:dyDescent="0.25"/>
    <row r="54820" x14ac:dyDescent="0.25"/>
    <row r="54821" x14ac:dyDescent="0.25"/>
    <row r="54822" x14ac:dyDescent="0.25"/>
    <row r="54823" x14ac:dyDescent="0.25"/>
    <row r="54824" x14ac:dyDescent="0.25"/>
    <row r="54825" x14ac:dyDescent="0.25"/>
    <row r="54826" x14ac:dyDescent="0.25"/>
    <row r="54827" x14ac:dyDescent="0.25"/>
    <row r="54828" x14ac:dyDescent="0.25"/>
    <row r="54829" x14ac:dyDescent="0.25"/>
    <row r="54830" x14ac:dyDescent="0.25"/>
    <row r="54831" x14ac:dyDescent="0.25"/>
    <row r="54832" x14ac:dyDescent="0.25"/>
    <row r="54833" x14ac:dyDescent="0.25"/>
    <row r="54834" x14ac:dyDescent="0.25"/>
    <row r="54835" x14ac:dyDescent="0.25"/>
    <row r="54836" x14ac:dyDescent="0.25"/>
    <row r="54837" x14ac:dyDescent="0.25"/>
    <row r="54838" x14ac:dyDescent="0.25"/>
    <row r="54839" x14ac:dyDescent="0.25"/>
    <row r="54840" x14ac:dyDescent="0.25"/>
    <row r="54841" x14ac:dyDescent="0.25"/>
    <row r="54842" x14ac:dyDescent="0.25"/>
    <row r="54843" x14ac:dyDescent="0.25"/>
    <row r="54844" x14ac:dyDescent="0.25"/>
    <row r="54845" x14ac:dyDescent="0.25"/>
    <row r="54846" x14ac:dyDescent="0.25"/>
    <row r="54847" x14ac:dyDescent="0.25"/>
    <row r="54848" x14ac:dyDescent="0.25"/>
    <row r="54849" x14ac:dyDescent="0.25"/>
    <row r="54850" x14ac:dyDescent="0.25"/>
    <row r="54851" x14ac:dyDescent="0.25"/>
    <row r="54852" x14ac:dyDescent="0.25"/>
    <row r="54853" x14ac:dyDescent="0.25"/>
    <row r="54854" x14ac:dyDescent="0.25"/>
    <row r="54855" x14ac:dyDescent="0.25"/>
    <row r="54856" x14ac:dyDescent="0.25"/>
    <row r="54857" x14ac:dyDescent="0.25"/>
    <row r="54858" x14ac:dyDescent="0.25"/>
    <row r="54859" x14ac:dyDescent="0.25"/>
    <row r="54860" x14ac:dyDescent="0.25"/>
    <row r="54861" x14ac:dyDescent="0.25"/>
    <row r="54862" x14ac:dyDescent="0.25"/>
    <row r="54863" x14ac:dyDescent="0.25"/>
    <row r="54864" x14ac:dyDescent="0.25"/>
    <row r="54865" x14ac:dyDescent="0.25"/>
    <row r="54866" x14ac:dyDescent="0.25"/>
    <row r="54867" x14ac:dyDescent="0.25"/>
    <row r="54868" x14ac:dyDescent="0.25"/>
    <row r="54869" x14ac:dyDescent="0.25"/>
    <row r="54870" x14ac:dyDescent="0.25"/>
    <row r="54871" x14ac:dyDescent="0.25"/>
    <row r="54872" x14ac:dyDescent="0.25"/>
    <row r="54873" x14ac:dyDescent="0.25"/>
    <row r="54874" x14ac:dyDescent="0.25"/>
    <row r="54875" x14ac:dyDescent="0.25"/>
    <row r="54876" x14ac:dyDescent="0.25"/>
    <row r="54877" x14ac:dyDescent="0.25"/>
    <row r="54878" x14ac:dyDescent="0.25"/>
    <row r="54879" x14ac:dyDescent="0.25"/>
    <row r="54880" x14ac:dyDescent="0.25"/>
    <row r="54881" x14ac:dyDescent="0.25"/>
    <row r="54882" x14ac:dyDescent="0.25"/>
    <row r="54883" x14ac:dyDescent="0.25"/>
    <row r="54884" x14ac:dyDescent="0.25"/>
    <row r="54885" x14ac:dyDescent="0.25"/>
    <row r="54886" x14ac:dyDescent="0.25"/>
    <row r="54887" x14ac:dyDescent="0.25"/>
    <row r="54888" x14ac:dyDescent="0.25"/>
    <row r="54889" x14ac:dyDescent="0.25"/>
    <row r="54890" x14ac:dyDescent="0.25"/>
    <row r="54891" x14ac:dyDescent="0.25"/>
    <row r="54892" x14ac:dyDescent="0.25"/>
    <row r="54893" x14ac:dyDescent="0.25"/>
    <row r="54894" x14ac:dyDescent="0.25"/>
    <row r="54895" x14ac:dyDescent="0.25"/>
    <row r="54896" x14ac:dyDescent="0.25"/>
    <row r="54897" x14ac:dyDescent="0.25"/>
    <row r="54898" x14ac:dyDescent="0.25"/>
    <row r="54899" x14ac:dyDescent="0.25"/>
    <row r="54900" x14ac:dyDescent="0.25"/>
    <row r="54901" x14ac:dyDescent="0.25"/>
    <row r="54902" x14ac:dyDescent="0.25"/>
    <row r="54903" x14ac:dyDescent="0.25"/>
    <row r="54904" x14ac:dyDescent="0.25"/>
    <row r="54905" x14ac:dyDescent="0.25"/>
    <row r="54906" x14ac:dyDescent="0.25"/>
    <row r="54907" x14ac:dyDescent="0.25"/>
    <row r="54908" x14ac:dyDescent="0.25"/>
    <row r="54909" x14ac:dyDescent="0.25"/>
    <row r="54910" x14ac:dyDescent="0.25"/>
    <row r="54911" x14ac:dyDescent="0.25"/>
    <row r="54912" x14ac:dyDescent="0.25"/>
    <row r="54913" x14ac:dyDescent="0.25"/>
    <row r="54914" x14ac:dyDescent="0.25"/>
    <row r="54915" x14ac:dyDescent="0.25"/>
    <row r="54916" x14ac:dyDescent="0.25"/>
    <row r="54917" x14ac:dyDescent="0.25"/>
    <row r="54918" x14ac:dyDescent="0.25"/>
    <row r="54919" x14ac:dyDescent="0.25"/>
    <row r="54920" x14ac:dyDescent="0.25"/>
    <row r="54921" x14ac:dyDescent="0.25"/>
    <row r="54922" x14ac:dyDescent="0.25"/>
    <row r="54923" x14ac:dyDescent="0.25"/>
    <row r="54924" x14ac:dyDescent="0.25"/>
    <row r="54925" x14ac:dyDescent="0.25"/>
    <row r="54926" x14ac:dyDescent="0.25"/>
    <row r="54927" x14ac:dyDescent="0.25"/>
    <row r="54928" x14ac:dyDescent="0.25"/>
    <row r="54929" x14ac:dyDescent="0.25"/>
    <row r="54930" x14ac:dyDescent="0.25"/>
    <row r="54931" x14ac:dyDescent="0.25"/>
    <row r="54932" x14ac:dyDescent="0.25"/>
    <row r="54933" x14ac:dyDescent="0.25"/>
    <row r="54934" x14ac:dyDescent="0.25"/>
    <row r="54935" x14ac:dyDescent="0.25"/>
    <row r="54936" x14ac:dyDescent="0.25"/>
    <row r="54937" x14ac:dyDescent="0.25"/>
    <row r="54938" x14ac:dyDescent="0.25"/>
    <row r="54939" x14ac:dyDescent="0.25"/>
    <row r="54940" x14ac:dyDescent="0.25"/>
    <row r="54941" x14ac:dyDescent="0.25"/>
    <row r="54942" x14ac:dyDescent="0.25"/>
    <row r="54943" x14ac:dyDescent="0.25"/>
    <row r="54944" x14ac:dyDescent="0.25"/>
    <row r="54945" x14ac:dyDescent="0.25"/>
    <row r="54946" x14ac:dyDescent="0.25"/>
    <row r="54947" x14ac:dyDescent="0.25"/>
    <row r="54948" x14ac:dyDescent="0.25"/>
    <row r="54949" x14ac:dyDescent="0.25"/>
    <row r="54950" x14ac:dyDescent="0.25"/>
    <row r="54951" x14ac:dyDescent="0.25"/>
    <row r="54952" x14ac:dyDescent="0.25"/>
    <row r="54953" x14ac:dyDescent="0.25"/>
    <row r="54954" x14ac:dyDescent="0.25"/>
    <row r="54955" x14ac:dyDescent="0.25"/>
    <row r="54956" x14ac:dyDescent="0.25"/>
    <row r="54957" x14ac:dyDescent="0.25"/>
    <row r="54958" x14ac:dyDescent="0.25"/>
    <row r="54959" x14ac:dyDescent="0.25"/>
    <row r="54960" x14ac:dyDescent="0.25"/>
    <row r="54961" x14ac:dyDescent="0.25"/>
    <row r="54962" x14ac:dyDescent="0.25"/>
    <row r="54963" x14ac:dyDescent="0.25"/>
    <row r="54964" x14ac:dyDescent="0.25"/>
    <row r="54965" x14ac:dyDescent="0.25"/>
    <row r="54966" x14ac:dyDescent="0.25"/>
    <row r="54967" x14ac:dyDescent="0.25"/>
    <row r="54968" x14ac:dyDescent="0.25"/>
    <row r="54969" x14ac:dyDescent="0.25"/>
    <row r="54970" x14ac:dyDescent="0.25"/>
    <row r="54971" x14ac:dyDescent="0.25"/>
    <row r="54972" x14ac:dyDescent="0.25"/>
    <row r="54973" x14ac:dyDescent="0.25"/>
    <row r="54974" x14ac:dyDescent="0.25"/>
    <row r="54975" x14ac:dyDescent="0.25"/>
    <row r="54976" x14ac:dyDescent="0.25"/>
    <row r="54977" x14ac:dyDescent="0.25"/>
    <row r="54978" x14ac:dyDescent="0.25"/>
    <row r="54979" x14ac:dyDescent="0.25"/>
    <row r="54980" x14ac:dyDescent="0.25"/>
    <row r="54981" x14ac:dyDescent="0.25"/>
    <row r="54982" x14ac:dyDescent="0.25"/>
    <row r="54983" x14ac:dyDescent="0.25"/>
    <row r="54984" x14ac:dyDescent="0.25"/>
    <row r="54985" x14ac:dyDescent="0.25"/>
    <row r="54986" x14ac:dyDescent="0.25"/>
    <row r="54987" x14ac:dyDescent="0.25"/>
    <row r="54988" x14ac:dyDescent="0.25"/>
    <row r="54989" x14ac:dyDescent="0.25"/>
    <row r="54990" x14ac:dyDescent="0.25"/>
    <row r="54991" x14ac:dyDescent="0.25"/>
    <row r="54992" x14ac:dyDescent="0.25"/>
    <row r="54993" x14ac:dyDescent="0.25"/>
    <row r="54994" x14ac:dyDescent="0.25"/>
    <row r="54995" x14ac:dyDescent="0.25"/>
    <row r="54996" x14ac:dyDescent="0.25"/>
    <row r="54997" x14ac:dyDescent="0.25"/>
    <row r="54998" x14ac:dyDescent="0.25"/>
    <row r="54999" x14ac:dyDescent="0.25"/>
    <row r="55000" x14ac:dyDescent="0.25"/>
    <row r="55001" x14ac:dyDescent="0.25"/>
    <row r="55002" x14ac:dyDescent="0.25"/>
    <row r="55003" x14ac:dyDescent="0.25"/>
    <row r="55004" x14ac:dyDescent="0.25"/>
    <row r="55005" x14ac:dyDescent="0.25"/>
    <row r="55006" x14ac:dyDescent="0.25"/>
    <row r="55007" x14ac:dyDescent="0.25"/>
    <row r="55008" x14ac:dyDescent="0.25"/>
    <row r="55009" x14ac:dyDescent="0.25"/>
    <row r="55010" x14ac:dyDescent="0.25"/>
    <row r="55011" x14ac:dyDescent="0.25"/>
    <row r="55012" x14ac:dyDescent="0.25"/>
    <row r="55013" x14ac:dyDescent="0.25"/>
    <row r="55014" x14ac:dyDescent="0.25"/>
    <row r="55015" x14ac:dyDescent="0.25"/>
    <row r="55016" x14ac:dyDescent="0.25"/>
    <row r="55017" x14ac:dyDescent="0.25"/>
    <row r="55018" x14ac:dyDescent="0.25"/>
    <row r="55019" x14ac:dyDescent="0.25"/>
    <row r="55020" x14ac:dyDescent="0.25"/>
    <row r="55021" x14ac:dyDescent="0.25"/>
    <row r="55022" x14ac:dyDescent="0.25"/>
    <row r="55023" x14ac:dyDescent="0.25"/>
    <row r="55024" x14ac:dyDescent="0.25"/>
    <row r="55025" x14ac:dyDescent="0.25"/>
    <row r="55026" x14ac:dyDescent="0.25"/>
    <row r="55027" x14ac:dyDescent="0.25"/>
    <row r="55028" x14ac:dyDescent="0.25"/>
    <row r="55029" x14ac:dyDescent="0.25"/>
    <row r="55030" x14ac:dyDescent="0.25"/>
    <row r="55031" x14ac:dyDescent="0.25"/>
    <row r="55032" x14ac:dyDescent="0.25"/>
    <row r="55033" x14ac:dyDescent="0.25"/>
    <row r="55034" x14ac:dyDescent="0.25"/>
    <row r="55035" x14ac:dyDescent="0.25"/>
    <row r="55036" x14ac:dyDescent="0.25"/>
    <row r="55037" x14ac:dyDescent="0.25"/>
    <row r="55038" x14ac:dyDescent="0.25"/>
    <row r="55039" x14ac:dyDescent="0.25"/>
    <row r="55040" x14ac:dyDescent="0.25"/>
    <row r="55041" x14ac:dyDescent="0.25"/>
    <row r="55042" x14ac:dyDescent="0.25"/>
    <row r="55043" x14ac:dyDescent="0.25"/>
    <row r="55044" x14ac:dyDescent="0.25"/>
    <row r="55045" x14ac:dyDescent="0.25"/>
    <row r="55046" x14ac:dyDescent="0.25"/>
    <row r="55047" x14ac:dyDescent="0.25"/>
    <row r="55048" x14ac:dyDescent="0.25"/>
    <row r="55049" x14ac:dyDescent="0.25"/>
    <row r="55050" x14ac:dyDescent="0.25"/>
    <row r="55051" x14ac:dyDescent="0.25"/>
    <row r="55052" x14ac:dyDescent="0.25"/>
    <row r="55053" x14ac:dyDescent="0.25"/>
    <row r="55054" x14ac:dyDescent="0.25"/>
    <row r="55055" x14ac:dyDescent="0.25"/>
    <row r="55056" x14ac:dyDescent="0.25"/>
    <row r="55057" x14ac:dyDescent="0.25"/>
    <row r="55058" x14ac:dyDescent="0.25"/>
    <row r="55059" x14ac:dyDescent="0.25"/>
    <row r="55060" x14ac:dyDescent="0.25"/>
    <row r="55061" x14ac:dyDescent="0.25"/>
    <row r="55062" x14ac:dyDescent="0.25"/>
    <row r="55063" x14ac:dyDescent="0.25"/>
    <row r="55064" x14ac:dyDescent="0.25"/>
    <row r="55065" x14ac:dyDescent="0.25"/>
    <row r="55066" x14ac:dyDescent="0.25"/>
    <row r="55067" x14ac:dyDescent="0.25"/>
    <row r="55068" x14ac:dyDescent="0.25"/>
    <row r="55069" x14ac:dyDescent="0.25"/>
    <row r="55070" x14ac:dyDescent="0.25"/>
    <row r="55071" x14ac:dyDescent="0.25"/>
    <row r="55072" x14ac:dyDescent="0.25"/>
    <row r="55073" x14ac:dyDescent="0.25"/>
    <row r="55074" x14ac:dyDescent="0.25"/>
    <row r="55075" x14ac:dyDescent="0.25"/>
    <row r="55076" x14ac:dyDescent="0.25"/>
    <row r="55077" x14ac:dyDescent="0.25"/>
    <row r="55078" x14ac:dyDescent="0.25"/>
    <row r="55079" x14ac:dyDescent="0.25"/>
    <row r="55080" x14ac:dyDescent="0.25"/>
    <row r="55081" x14ac:dyDescent="0.25"/>
    <row r="55082" x14ac:dyDescent="0.25"/>
    <row r="55083" x14ac:dyDescent="0.25"/>
    <row r="55084" x14ac:dyDescent="0.25"/>
    <row r="55085" x14ac:dyDescent="0.25"/>
    <row r="55086" x14ac:dyDescent="0.25"/>
    <row r="55087" x14ac:dyDescent="0.25"/>
    <row r="55088" x14ac:dyDescent="0.25"/>
    <row r="55089" x14ac:dyDescent="0.25"/>
    <row r="55090" x14ac:dyDescent="0.25"/>
    <row r="55091" x14ac:dyDescent="0.25"/>
    <row r="55092" x14ac:dyDescent="0.25"/>
    <row r="55093" x14ac:dyDescent="0.25"/>
    <row r="55094" x14ac:dyDescent="0.25"/>
    <row r="55095" x14ac:dyDescent="0.25"/>
    <row r="55096" x14ac:dyDescent="0.25"/>
    <row r="55097" x14ac:dyDescent="0.25"/>
    <row r="55098" x14ac:dyDescent="0.25"/>
    <row r="55099" x14ac:dyDescent="0.25"/>
    <row r="55100" x14ac:dyDescent="0.25"/>
    <row r="55101" x14ac:dyDescent="0.25"/>
    <row r="55102" x14ac:dyDescent="0.25"/>
    <row r="55103" x14ac:dyDescent="0.25"/>
    <row r="55104" x14ac:dyDescent="0.25"/>
    <row r="55105" x14ac:dyDescent="0.25"/>
    <row r="55106" x14ac:dyDescent="0.25"/>
    <row r="55107" x14ac:dyDescent="0.25"/>
    <row r="55108" x14ac:dyDescent="0.25"/>
    <row r="55109" x14ac:dyDescent="0.25"/>
    <row r="55110" x14ac:dyDescent="0.25"/>
    <row r="55111" x14ac:dyDescent="0.25"/>
    <row r="55112" x14ac:dyDescent="0.25"/>
    <row r="55113" x14ac:dyDescent="0.25"/>
    <row r="55114" x14ac:dyDescent="0.25"/>
    <row r="55115" x14ac:dyDescent="0.25"/>
    <row r="55116" x14ac:dyDescent="0.25"/>
    <row r="55117" x14ac:dyDescent="0.25"/>
    <row r="55118" x14ac:dyDescent="0.25"/>
    <row r="55119" x14ac:dyDescent="0.25"/>
    <row r="55120" x14ac:dyDescent="0.25"/>
    <row r="55121" x14ac:dyDescent="0.25"/>
    <row r="55122" x14ac:dyDescent="0.25"/>
    <row r="55123" x14ac:dyDescent="0.25"/>
    <row r="55124" x14ac:dyDescent="0.25"/>
    <row r="55125" x14ac:dyDescent="0.25"/>
    <row r="55126" x14ac:dyDescent="0.25"/>
    <row r="55127" x14ac:dyDescent="0.25"/>
    <row r="55128" x14ac:dyDescent="0.25"/>
    <row r="55129" x14ac:dyDescent="0.25"/>
    <row r="55130" x14ac:dyDescent="0.25"/>
    <row r="55131" x14ac:dyDescent="0.25"/>
    <row r="55132" x14ac:dyDescent="0.25"/>
    <row r="55133" x14ac:dyDescent="0.25"/>
    <row r="55134" x14ac:dyDescent="0.25"/>
    <row r="55135" x14ac:dyDescent="0.25"/>
    <row r="55136" x14ac:dyDescent="0.25"/>
    <row r="55137" x14ac:dyDescent="0.25"/>
    <row r="55138" x14ac:dyDescent="0.25"/>
    <row r="55139" x14ac:dyDescent="0.25"/>
    <row r="55140" x14ac:dyDescent="0.25"/>
    <row r="55141" x14ac:dyDescent="0.25"/>
    <row r="55142" x14ac:dyDescent="0.25"/>
    <row r="55143" x14ac:dyDescent="0.25"/>
    <row r="55144" x14ac:dyDescent="0.25"/>
    <row r="55145" x14ac:dyDescent="0.25"/>
    <row r="55146" x14ac:dyDescent="0.25"/>
    <row r="55147" x14ac:dyDescent="0.25"/>
    <row r="55148" x14ac:dyDescent="0.25"/>
    <row r="55149" x14ac:dyDescent="0.25"/>
    <row r="55150" x14ac:dyDescent="0.25"/>
    <row r="55151" x14ac:dyDescent="0.25"/>
    <row r="55152" x14ac:dyDescent="0.25"/>
    <row r="55153" x14ac:dyDescent="0.25"/>
    <row r="55154" x14ac:dyDescent="0.25"/>
    <row r="55155" x14ac:dyDescent="0.25"/>
    <row r="55156" x14ac:dyDescent="0.25"/>
    <row r="55157" x14ac:dyDescent="0.25"/>
    <row r="55158" x14ac:dyDescent="0.25"/>
    <row r="55159" x14ac:dyDescent="0.25"/>
    <row r="55160" x14ac:dyDescent="0.25"/>
    <row r="55161" x14ac:dyDescent="0.25"/>
    <row r="55162" x14ac:dyDescent="0.25"/>
    <row r="55163" x14ac:dyDescent="0.25"/>
    <row r="55164" x14ac:dyDescent="0.25"/>
    <row r="55165" x14ac:dyDescent="0.25"/>
    <row r="55166" x14ac:dyDescent="0.25"/>
    <row r="55167" x14ac:dyDescent="0.25"/>
    <row r="55168" x14ac:dyDescent="0.25"/>
    <row r="55169" x14ac:dyDescent="0.25"/>
    <row r="55170" x14ac:dyDescent="0.25"/>
    <row r="55171" x14ac:dyDescent="0.25"/>
    <row r="55172" x14ac:dyDescent="0.25"/>
    <row r="55173" x14ac:dyDescent="0.25"/>
    <row r="55174" x14ac:dyDescent="0.25"/>
    <row r="55175" x14ac:dyDescent="0.25"/>
    <row r="55176" x14ac:dyDescent="0.25"/>
    <row r="55177" x14ac:dyDescent="0.25"/>
    <row r="55178" x14ac:dyDescent="0.25"/>
    <row r="55179" x14ac:dyDescent="0.25"/>
    <row r="55180" x14ac:dyDescent="0.25"/>
    <row r="55181" x14ac:dyDescent="0.25"/>
    <row r="55182" x14ac:dyDescent="0.25"/>
    <row r="55183" x14ac:dyDescent="0.25"/>
    <row r="55184" x14ac:dyDescent="0.25"/>
    <row r="55185" x14ac:dyDescent="0.25"/>
    <row r="55186" x14ac:dyDescent="0.25"/>
    <row r="55187" x14ac:dyDescent="0.25"/>
    <row r="55188" x14ac:dyDescent="0.25"/>
    <row r="55189" x14ac:dyDescent="0.25"/>
    <row r="55190" x14ac:dyDescent="0.25"/>
    <row r="55191" x14ac:dyDescent="0.25"/>
    <row r="55192" x14ac:dyDescent="0.25"/>
    <row r="55193" x14ac:dyDescent="0.25"/>
    <row r="55194" x14ac:dyDescent="0.25"/>
    <row r="55195" x14ac:dyDescent="0.25"/>
    <row r="55196" x14ac:dyDescent="0.25"/>
    <row r="55197" x14ac:dyDescent="0.25"/>
    <row r="55198" x14ac:dyDescent="0.25"/>
    <row r="55199" x14ac:dyDescent="0.25"/>
    <row r="55200" x14ac:dyDescent="0.25"/>
    <row r="55201" x14ac:dyDescent="0.25"/>
    <row r="55202" x14ac:dyDescent="0.25"/>
    <row r="55203" x14ac:dyDescent="0.25"/>
    <row r="55204" x14ac:dyDescent="0.25"/>
    <row r="55205" x14ac:dyDescent="0.25"/>
    <row r="55206" x14ac:dyDescent="0.25"/>
    <row r="55207" x14ac:dyDescent="0.25"/>
    <row r="55208" x14ac:dyDescent="0.25"/>
    <row r="55209" x14ac:dyDescent="0.25"/>
    <row r="55210" x14ac:dyDescent="0.25"/>
    <row r="55211" x14ac:dyDescent="0.25"/>
    <row r="55212" x14ac:dyDescent="0.25"/>
    <row r="55213" x14ac:dyDescent="0.25"/>
    <row r="55214" x14ac:dyDescent="0.25"/>
    <row r="55215" x14ac:dyDescent="0.25"/>
    <row r="55216" x14ac:dyDescent="0.25"/>
    <row r="55217" x14ac:dyDescent="0.25"/>
    <row r="55218" x14ac:dyDescent="0.25"/>
    <row r="55219" x14ac:dyDescent="0.25"/>
    <row r="55220" x14ac:dyDescent="0.25"/>
    <row r="55221" x14ac:dyDescent="0.25"/>
    <row r="55222" x14ac:dyDescent="0.25"/>
    <row r="55223" x14ac:dyDescent="0.25"/>
    <row r="55224" x14ac:dyDescent="0.25"/>
    <row r="55225" x14ac:dyDescent="0.25"/>
    <row r="55226" x14ac:dyDescent="0.25"/>
    <row r="55227" x14ac:dyDescent="0.25"/>
    <row r="55228" x14ac:dyDescent="0.25"/>
    <row r="55229" x14ac:dyDescent="0.25"/>
    <row r="55230" x14ac:dyDescent="0.25"/>
    <row r="55231" x14ac:dyDescent="0.25"/>
    <row r="55232" x14ac:dyDescent="0.25"/>
    <row r="55233" x14ac:dyDescent="0.25"/>
    <row r="55234" x14ac:dyDescent="0.25"/>
    <row r="55235" x14ac:dyDescent="0.25"/>
    <row r="55236" x14ac:dyDescent="0.25"/>
    <row r="55237" x14ac:dyDescent="0.25"/>
    <row r="55238" x14ac:dyDescent="0.25"/>
    <row r="55239" x14ac:dyDescent="0.25"/>
    <row r="55240" x14ac:dyDescent="0.25"/>
    <row r="55241" x14ac:dyDescent="0.25"/>
    <row r="55242" x14ac:dyDescent="0.25"/>
    <row r="55243" x14ac:dyDescent="0.25"/>
    <row r="55244" x14ac:dyDescent="0.25"/>
    <row r="55245" x14ac:dyDescent="0.25"/>
    <row r="55246" x14ac:dyDescent="0.25"/>
    <row r="55247" x14ac:dyDescent="0.25"/>
    <row r="55248" x14ac:dyDescent="0.25"/>
    <row r="55249" x14ac:dyDescent="0.25"/>
    <row r="55250" x14ac:dyDescent="0.25"/>
    <row r="55251" x14ac:dyDescent="0.25"/>
    <row r="55252" x14ac:dyDescent="0.25"/>
    <row r="55253" x14ac:dyDescent="0.25"/>
    <row r="55254" x14ac:dyDescent="0.25"/>
    <row r="55255" x14ac:dyDescent="0.25"/>
    <row r="55256" x14ac:dyDescent="0.25"/>
    <row r="55257" x14ac:dyDescent="0.25"/>
    <row r="55258" x14ac:dyDescent="0.25"/>
    <row r="55259" x14ac:dyDescent="0.25"/>
    <row r="55260" x14ac:dyDescent="0.25"/>
    <row r="55261" x14ac:dyDescent="0.25"/>
    <row r="55262" x14ac:dyDescent="0.25"/>
    <row r="55263" x14ac:dyDescent="0.25"/>
    <row r="55264" x14ac:dyDescent="0.25"/>
    <row r="55265" x14ac:dyDescent="0.25"/>
    <row r="55266" x14ac:dyDescent="0.25"/>
    <row r="55267" x14ac:dyDescent="0.25"/>
    <row r="55268" x14ac:dyDescent="0.25"/>
    <row r="55269" x14ac:dyDescent="0.25"/>
    <row r="55270" x14ac:dyDescent="0.25"/>
    <row r="55271" x14ac:dyDescent="0.25"/>
    <row r="55272" x14ac:dyDescent="0.25"/>
    <row r="55273" x14ac:dyDescent="0.25"/>
    <row r="55274" x14ac:dyDescent="0.25"/>
    <row r="55275" x14ac:dyDescent="0.25"/>
    <row r="55276" x14ac:dyDescent="0.25"/>
    <row r="55277" x14ac:dyDescent="0.25"/>
    <row r="55278" x14ac:dyDescent="0.25"/>
    <row r="55279" x14ac:dyDescent="0.25"/>
    <row r="55280" x14ac:dyDescent="0.25"/>
    <row r="55281" x14ac:dyDescent="0.25"/>
    <row r="55282" x14ac:dyDescent="0.25"/>
    <row r="55283" x14ac:dyDescent="0.25"/>
    <row r="55284" x14ac:dyDescent="0.25"/>
    <row r="55285" x14ac:dyDescent="0.25"/>
    <row r="55286" x14ac:dyDescent="0.25"/>
    <row r="55287" x14ac:dyDescent="0.25"/>
    <row r="55288" x14ac:dyDescent="0.25"/>
    <row r="55289" x14ac:dyDescent="0.25"/>
    <row r="55290" x14ac:dyDescent="0.25"/>
    <row r="55291" x14ac:dyDescent="0.25"/>
    <row r="55292" x14ac:dyDescent="0.25"/>
    <row r="55293" x14ac:dyDescent="0.25"/>
    <row r="55294" x14ac:dyDescent="0.25"/>
    <row r="55295" x14ac:dyDescent="0.25"/>
    <row r="55296" x14ac:dyDescent="0.25"/>
    <row r="55297" x14ac:dyDescent="0.25"/>
    <row r="55298" x14ac:dyDescent="0.25"/>
    <row r="55299" x14ac:dyDescent="0.25"/>
    <row r="55300" x14ac:dyDescent="0.25"/>
    <row r="55301" x14ac:dyDescent="0.25"/>
    <row r="55302" x14ac:dyDescent="0.25"/>
    <row r="55303" x14ac:dyDescent="0.25"/>
    <row r="55304" x14ac:dyDescent="0.25"/>
    <row r="55305" x14ac:dyDescent="0.25"/>
    <row r="55306" x14ac:dyDescent="0.25"/>
    <row r="55307" x14ac:dyDescent="0.25"/>
    <row r="55308" x14ac:dyDescent="0.25"/>
    <row r="55309" x14ac:dyDescent="0.25"/>
    <row r="55310" x14ac:dyDescent="0.25"/>
    <row r="55311" x14ac:dyDescent="0.25"/>
    <row r="55312" x14ac:dyDescent="0.25"/>
    <row r="55313" x14ac:dyDescent="0.25"/>
    <row r="55314" x14ac:dyDescent="0.25"/>
    <row r="55315" x14ac:dyDescent="0.25"/>
    <row r="55316" x14ac:dyDescent="0.25"/>
    <row r="55317" x14ac:dyDescent="0.25"/>
    <row r="55318" x14ac:dyDescent="0.25"/>
    <row r="55319" x14ac:dyDescent="0.25"/>
    <row r="55320" x14ac:dyDescent="0.25"/>
    <row r="55321" x14ac:dyDescent="0.25"/>
    <row r="55322" x14ac:dyDescent="0.25"/>
    <row r="55323" x14ac:dyDescent="0.25"/>
    <row r="55324" x14ac:dyDescent="0.25"/>
    <row r="55325" x14ac:dyDescent="0.25"/>
    <row r="55326" x14ac:dyDescent="0.25"/>
    <row r="55327" x14ac:dyDescent="0.25"/>
    <row r="55328" x14ac:dyDescent="0.25"/>
    <row r="55329" x14ac:dyDescent="0.25"/>
    <row r="55330" x14ac:dyDescent="0.25"/>
    <row r="55331" x14ac:dyDescent="0.25"/>
    <row r="55332" x14ac:dyDescent="0.25"/>
    <row r="55333" x14ac:dyDescent="0.25"/>
    <row r="55334" x14ac:dyDescent="0.25"/>
    <row r="55335" x14ac:dyDescent="0.25"/>
    <row r="55336" x14ac:dyDescent="0.25"/>
    <row r="55337" x14ac:dyDescent="0.25"/>
    <row r="55338" x14ac:dyDescent="0.25"/>
    <row r="55339" x14ac:dyDescent="0.25"/>
    <row r="55340" x14ac:dyDescent="0.25"/>
    <row r="55341" x14ac:dyDescent="0.25"/>
    <row r="55342" x14ac:dyDescent="0.25"/>
    <row r="55343" x14ac:dyDescent="0.25"/>
    <row r="55344" x14ac:dyDescent="0.25"/>
    <row r="55345" x14ac:dyDescent="0.25"/>
    <row r="55346" x14ac:dyDescent="0.25"/>
    <row r="55347" x14ac:dyDescent="0.25"/>
    <row r="55348" x14ac:dyDescent="0.25"/>
    <row r="55349" x14ac:dyDescent="0.25"/>
    <row r="55350" x14ac:dyDescent="0.25"/>
    <row r="55351" x14ac:dyDescent="0.25"/>
    <row r="55352" x14ac:dyDescent="0.25"/>
    <row r="55353" x14ac:dyDescent="0.25"/>
    <row r="55354" x14ac:dyDescent="0.25"/>
    <row r="55355" x14ac:dyDescent="0.25"/>
    <row r="55356" x14ac:dyDescent="0.25"/>
    <row r="55357" x14ac:dyDescent="0.25"/>
    <row r="55358" x14ac:dyDescent="0.25"/>
    <row r="55359" x14ac:dyDescent="0.25"/>
    <row r="55360" x14ac:dyDescent="0.25"/>
    <row r="55361" x14ac:dyDescent="0.25"/>
    <row r="55362" x14ac:dyDescent="0.25"/>
    <row r="55363" x14ac:dyDescent="0.25"/>
    <row r="55364" x14ac:dyDescent="0.25"/>
    <row r="55365" x14ac:dyDescent="0.25"/>
    <row r="55366" x14ac:dyDescent="0.25"/>
    <row r="55367" x14ac:dyDescent="0.25"/>
    <row r="55368" x14ac:dyDescent="0.25"/>
    <row r="55369" x14ac:dyDescent="0.25"/>
    <row r="55370" x14ac:dyDescent="0.25"/>
    <row r="55371" x14ac:dyDescent="0.25"/>
    <row r="55372" x14ac:dyDescent="0.25"/>
    <row r="55373" x14ac:dyDescent="0.25"/>
    <row r="55374" x14ac:dyDescent="0.25"/>
    <row r="55375" x14ac:dyDescent="0.25"/>
    <row r="55376" x14ac:dyDescent="0.25"/>
    <row r="55377" x14ac:dyDescent="0.25"/>
    <row r="55378" x14ac:dyDescent="0.25"/>
    <row r="55379" x14ac:dyDescent="0.25"/>
    <row r="55380" x14ac:dyDescent="0.25"/>
    <row r="55381" x14ac:dyDescent="0.25"/>
    <row r="55382" x14ac:dyDescent="0.25"/>
    <row r="55383" x14ac:dyDescent="0.25"/>
    <row r="55384" x14ac:dyDescent="0.25"/>
    <row r="55385" x14ac:dyDescent="0.25"/>
    <row r="55386" x14ac:dyDescent="0.25"/>
    <row r="55387" x14ac:dyDescent="0.25"/>
    <row r="55388" x14ac:dyDescent="0.25"/>
    <row r="55389" x14ac:dyDescent="0.25"/>
    <row r="55390" x14ac:dyDescent="0.25"/>
    <row r="55391" x14ac:dyDescent="0.25"/>
    <row r="55392" x14ac:dyDescent="0.25"/>
    <row r="55393" x14ac:dyDescent="0.25"/>
    <row r="55394" x14ac:dyDescent="0.25"/>
    <row r="55395" x14ac:dyDescent="0.25"/>
    <row r="55396" x14ac:dyDescent="0.25"/>
    <row r="55397" x14ac:dyDescent="0.25"/>
    <row r="55398" x14ac:dyDescent="0.25"/>
    <row r="55399" x14ac:dyDescent="0.25"/>
    <row r="55400" x14ac:dyDescent="0.25"/>
    <row r="55401" x14ac:dyDescent="0.25"/>
    <row r="55402" x14ac:dyDescent="0.25"/>
    <row r="55403" x14ac:dyDescent="0.25"/>
    <row r="55404" x14ac:dyDescent="0.25"/>
    <row r="55405" x14ac:dyDescent="0.25"/>
    <row r="55406" x14ac:dyDescent="0.25"/>
    <row r="55407" x14ac:dyDescent="0.25"/>
    <row r="55408" x14ac:dyDescent="0.25"/>
    <row r="55409" x14ac:dyDescent="0.25"/>
    <row r="55410" x14ac:dyDescent="0.25"/>
    <row r="55411" x14ac:dyDescent="0.25"/>
    <row r="55412" x14ac:dyDescent="0.25"/>
    <row r="55413" x14ac:dyDescent="0.25"/>
    <row r="55414" x14ac:dyDescent="0.25"/>
    <row r="55415" x14ac:dyDescent="0.25"/>
    <row r="55416" x14ac:dyDescent="0.25"/>
    <row r="55417" x14ac:dyDescent="0.25"/>
    <row r="55418" x14ac:dyDescent="0.25"/>
    <row r="55419" x14ac:dyDescent="0.25"/>
    <row r="55420" x14ac:dyDescent="0.25"/>
    <row r="55421" x14ac:dyDescent="0.25"/>
    <row r="55422" x14ac:dyDescent="0.25"/>
    <row r="55423" x14ac:dyDescent="0.25"/>
    <row r="55424" x14ac:dyDescent="0.25"/>
    <row r="55425" x14ac:dyDescent="0.25"/>
    <row r="55426" x14ac:dyDescent="0.25"/>
    <row r="55427" x14ac:dyDescent="0.25"/>
    <row r="55428" x14ac:dyDescent="0.25"/>
    <row r="55429" x14ac:dyDescent="0.25"/>
    <row r="55430" x14ac:dyDescent="0.25"/>
    <row r="55431" x14ac:dyDescent="0.25"/>
    <row r="55432" x14ac:dyDescent="0.25"/>
    <row r="55433" x14ac:dyDescent="0.25"/>
    <row r="55434" x14ac:dyDescent="0.25"/>
    <row r="55435" x14ac:dyDescent="0.25"/>
    <row r="55436" x14ac:dyDescent="0.25"/>
    <row r="55437" x14ac:dyDescent="0.25"/>
    <row r="55438" x14ac:dyDescent="0.25"/>
    <row r="55439" x14ac:dyDescent="0.25"/>
    <row r="55440" x14ac:dyDescent="0.25"/>
    <row r="55441" x14ac:dyDescent="0.25"/>
    <row r="55442" x14ac:dyDescent="0.25"/>
    <row r="55443" x14ac:dyDescent="0.25"/>
    <row r="55444" x14ac:dyDescent="0.25"/>
    <row r="55445" x14ac:dyDescent="0.25"/>
    <row r="55446" x14ac:dyDescent="0.25"/>
    <row r="55447" x14ac:dyDescent="0.25"/>
    <row r="55448" x14ac:dyDescent="0.25"/>
    <row r="55449" x14ac:dyDescent="0.25"/>
    <row r="55450" x14ac:dyDescent="0.25"/>
    <row r="55451" x14ac:dyDescent="0.25"/>
    <row r="55452" x14ac:dyDescent="0.25"/>
    <row r="55453" x14ac:dyDescent="0.25"/>
    <row r="55454" x14ac:dyDescent="0.25"/>
    <row r="55455" x14ac:dyDescent="0.25"/>
    <row r="55456" x14ac:dyDescent="0.25"/>
    <row r="55457" x14ac:dyDescent="0.25"/>
    <row r="55458" x14ac:dyDescent="0.25"/>
    <row r="55459" x14ac:dyDescent="0.25"/>
    <row r="55460" x14ac:dyDescent="0.25"/>
    <row r="55461" x14ac:dyDescent="0.25"/>
    <row r="55462" x14ac:dyDescent="0.25"/>
    <row r="55463" x14ac:dyDescent="0.25"/>
    <row r="55464" x14ac:dyDescent="0.25"/>
    <row r="55465" x14ac:dyDescent="0.25"/>
    <row r="55466" x14ac:dyDescent="0.25"/>
    <row r="55467" x14ac:dyDescent="0.25"/>
    <row r="55468" x14ac:dyDescent="0.25"/>
    <row r="55469" x14ac:dyDescent="0.25"/>
    <row r="55470" x14ac:dyDescent="0.25"/>
    <row r="55471" x14ac:dyDescent="0.25"/>
    <row r="55472" x14ac:dyDescent="0.25"/>
    <row r="55473" x14ac:dyDescent="0.25"/>
    <row r="55474" x14ac:dyDescent="0.25"/>
    <row r="55475" x14ac:dyDescent="0.25"/>
    <row r="55476" x14ac:dyDescent="0.25"/>
    <row r="55477" x14ac:dyDescent="0.25"/>
    <row r="55478" x14ac:dyDescent="0.25"/>
    <row r="55479" x14ac:dyDescent="0.25"/>
    <row r="55480" x14ac:dyDescent="0.25"/>
    <row r="55481" x14ac:dyDescent="0.25"/>
    <row r="55482" x14ac:dyDescent="0.25"/>
    <row r="55483" x14ac:dyDescent="0.25"/>
    <row r="55484" x14ac:dyDescent="0.25"/>
    <row r="55485" x14ac:dyDescent="0.25"/>
    <row r="55486" x14ac:dyDescent="0.25"/>
    <row r="55487" x14ac:dyDescent="0.25"/>
    <row r="55488" x14ac:dyDescent="0.25"/>
    <row r="55489" x14ac:dyDescent="0.25"/>
    <row r="55490" x14ac:dyDescent="0.25"/>
    <row r="55491" x14ac:dyDescent="0.25"/>
    <row r="55492" x14ac:dyDescent="0.25"/>
    <row r="55493" x14ac:dyDescent="0.25"/>
    <row r="55494" x14ac:dyDescent="0.25"/>
    <row r="55495" x14ac:dyDescent="0.25"/>
    <row r="55496" x14ac:dyDescent="0.25"/>
    <row r="55497" x14ac:dyDescent="0.25"/>
    <row r="55498" x14ac:dyDescent="0.25"/>
    <row r="55499" x14ac:dyDescent="0.25"/>
    <row r="55500" x14ac:dyDescent="0.25"/>
    <row r="55501" x14ac:dyDescent="0.25"/>
    <row r="55502" x14ac:dyDescent="0.25"/>
    <row r="55503" x14ac:dyDescent="0.25"/>
    <row r="55504" x14ac:dyDescent="0.25"/>
    <row r="55505" x14ac:dyDescent="0.25"/>
    <row r="55506" x14ac:dyDescent="0.25"/>
    <row r="55507" x14ac:dyDescent="0.25"/>
    <row r="55508" x14ac:dyDescent="0.25"/>
    <row r="55509" x14ac:dyDescent="0.25"/>
    <row r="55510" x14ac:dyDescent="0.25"/>
    <row r="55511" x14ac:dyDescent="0.25"/>
    <row r="55512" x14ac:dyDescent="0.25"/>
    <row r="55513" x14ac:dyDescent="0.25"/>
    <row r="55514" x14ac:dyDescent="0.25"/>
    <row r="55515" x14ac:dyDescent="0.25"/>
    <row r="55516" x14ac:dyDescent="0.25"/>
    <row r="55517" x14ac:dyDescent="0.25"/>
    <row r="55518" x14ac:dyDescent="0.25"/>
    <row r="55519" x14ac:dyDescent="0.25"/>
    <row r="55520" x14ac:dyDescent="0.25"/>
    <row r="55521" x14ac:dyDescent="0.25"/>
    <row r="55522" x14ac:dyDescent="0.25"/>
    <row r="55523" x14ac:dyDescent="0.25"/>
    <row r="55524" x14ac:dyDescent="0.25"/>
    <row r="55525" x14ac:dyDescent="0.25"/>
    <row r="55526" x14ac:dyDescent="0.25"/>
    <row r="55527" x14ac:dyDescent="0.25"/>
    <row r="55528" x14ac:dyDescent="0.25"/>
    <row r="55529" x14ac:dyDescent="0.25"/>
    <row r="55530" x14ac:dyDescent="0.25"/>
    <row r="55531" x14ac:dyDescent="0.25"/>
    <row r="55532" x14ac:dyDescent="0.25"/>
    <row r="55533" x14ac:dyDescent="0.25"/>
    <row r="55534" x14ac:dyDescent="0.25"/>
    <row r="55535" x14ac:dyDescent="0.25"/>
    <row r="55536" x14ac:dyDescent="0.25"/>
    <row r="55537" x14ac:dyDescent="0.25"/>
    <row r="55538" x14ac:dyDescent="0.25"/>
    <row r="55539" x14ac:dyDescent="0.25"/>
    <row r="55540" x14ac:dyDescent="0.25"/>
    <row r="55541" x14ac:dyDescent="0.25"/>
    <row r="55542" x14ac:dyDescent="0.25"/>
    <row r="55543" x14ac:dyDescent="0.25"/>
    <row r="55544" x14ac:dyDescent="0.25"/>
    <row r="55545" x14ac:dyDescent="0.25"/>
    <row r="55546" x14ac:dyDescent="0.25"/>
    <row r="55547" x14ac:dyDescent="0.25"/>
    <row r="55548" x14ac:dyDescent="0.25"/>
    <row r="55549" x14ac:dyDescent="0.25"/>
    <row r="55550" x14ac:dyDescent="0.25"/>
    <row r="55551" x14ac:dyDescent="0.25"/>
    <row r="55552" x14ac:dyDescent="0.25"/>
    <row r="55553" x14ac:dyDescent="0.25"/>
    <row r="55554" x14ac:dyDescent="0.25"/>
    <row r="55555" x14ac:dyDescent="0.25"/>
    <row r="55556" x14ac:dyDescent="0.25"/>
    <row r="55557" x14ac:dyDescent="0.25"/>
    <row r="55558" x14ac:dyDescent="0.25"/>
    <row r="55559" x14ac:dyDescent="0.25"/>
    <row r="55560" x14ac:dyDescent="0.25"/>
    <row r="55561" x14ac:dyDescent="0.25"/>
    <row r="55562" x14ac:dyDescent="0.25"/>
    <row r="55563" x14ac:dyDescent="0.25"/>
    <row r="55564" x14ac:dyDescent="0.25"/>
    <row r="55565" x14ac:dyDescent="0.25"/>
    <row r="55566" x14ac:dyDescent="0.25"/>
    <row r="55567" x14ac:dyDescent="0.25"/>
    <row r="55568" x14ac:dyDescent="0.25"/>
    <row r="55569" x14ac:dyDescent="0.25"/>
    <row r="55570" x14ac:dyDescent="0.25"/>
    <row r="55571" x14ac:dyDescent="0.25"/>
    <row r="55572" x14ac:dyDescent="0.25"/>
    <row r="55573" x14ac:dyDescent="0.25"/>
    <row r="55574" x14ac:dyDescent="0.25"/>
    <row r="55575" x14ac:dyDescent="0.25"/>
    <row r="55576" x14ac:dyDescent="0.25"/>
    <row r="55577" x14ac:dyDescent="0.25"/>
    <row r="55578" x14ac:dyDescent="0.25"/>
    <row r="55579" x14ac:dyDescent="0.25"/>
    <row r="55580" x14ac:dyDescent="0.25"/>
    <row r="55581" x14ac:dyDescent="0.25"/>
    <row r="55582" x14ac:dyDescent="0.25"/>
    <row r="55583" x14ac:dyDescent="0.25"/>
    <row r="55584" x14ac:dyDescent="0.25"/>
    <row r="55585" x14ac:dyDescent="0.25"/>
    <row r="55586" x14ac:dyDescent="0.25"/>
    <row r="55587" x14ac:dyDescent="0.25"/>
    <row r="55588" x14ac:dyDescent="0.25"/>
    <row r="55589" x14ac:dyDescent="0.25"/>
    <row r="55590" x14ac:dyDescent="0.25"/>
    <row r="55591" x14ac:dyDescent="0.25"/>
    <row r="55592" x14ac:dyDescent="0.25"/>
    <row r="55593" x14ac:dyDescent="0.25"/>
    <row r="55594" x14ac:dyDescent="0.25"/>
    <row r="55595" x14ac:dyDescent="0.25"/>
    <row r="55596" x14ac:dyDescent="0.25"/>
    <row r="55597" x14ac:dyDescent="0.25"/>
    <row r="55598" x14ac:dyDescent="0.25"/>
    <row r="55599" x14ac:dyDescent="0.25"/>
    <row r="55600" x14ac:dyDescent="0.25"/>
    <row r="55601" x14ac:dyDescent="0.25"/>
    <row r="55602" x14ac:dyDescent="0.25"/>
    <row r="55603" x14ac:dyDescent="0.25"/>
    <row r="55604" x14ac:dyDescent="0.25"/>
    <row r="55605" x14ac:dyDescent="0.25"/>
    <row r="55606" x14ac:dyDescent="0.25"/>
    <row r="55607" x14ac:dyDescent="0.25"/>
    <row r="55608" x14ac:dyDescent="0.25"/>
    <row r="55609" x14ac:dyDescent="0.25"/>
    <row r="55610" x14ac:dyDescent="0.25"/>
    <row r="55611" x14ac:dyDescent="0.25"/>
    <row r="55612" x14ac:dyDescent="0.25"/>
    <row r="55613" x14ac:dyDescent="0.25"/>
    <row r="55614" x14ac:dyDescent="0.25"/>
    <row r="55615" x14ac:dyDescent="0.25"/>
    <row r="55616" x14ac:dyDescent="0.25"/>
    <row r="55617" x14ac:dyDescent="0.25"/>
    <row r="55618" x14ac:dyDescent="0.25"/>
    <row r="55619" x14ac:dyDescent="0.25"/>
    <row r="55620" x14ac:dyDescent="0.25"/>
    <row r="55621" x14ac:dyDescent="0.25"/>
    <row r="55622" x14ac:dyDescent="0.25"/>
    <row r="55623" x14ac:dyDescent="0.25"/>
    <row r="55624" x14ac:dyDescent="0.25"/>
    <row r="55625" x14ac:dyDescent="0.25"/>
    <row r="55626" x14ac:dyDescent="0.25"/>
    <row r="55627" x14ac:dyDescent="0.25"/>
    <row r="55628" x14ac:dyDescent="0.25"/>
    <row r="55629" x14ac:dyDescent="0.25"/>
    <row r="55630" x14ac:dyDescent="0.25"/>
    <row r="55631" x14ac:dyDescent="0.25"/>
    <row r="55632" x14ac:dyDescent="0.25"/>
    <row r="55633" x14ac:dyDescent="0.25"/>
    <row r="55634" x14ac:dyDescent="0.25"/>
    <row r="55635" x14ac:dyDescent="0.25"/>
    <row r="55636" x14ac:dyDescent="0.25"/>
    <row r="55637" x14ac:dyDescent="0.25"/>
    <row r="55638" x14ac:dyDescent="0.25"/>
    <row r="55639" x14ac:dyDescent="0.25"/>
    <row r="55640" x14ac:dyDescent="0.25"/>
    <row r="55641" x14ac:dyDescent="0.25"/>
    <row r="55642" x14ac:dyDescent="0.25"/>
    <row r="55643" x14ac:dyDescent="0.25"/>
    <row r="55644" x14ac:dyDescent="0.25"/>
    <row r="55645" x14ac:dyDescent="0.25"/>
    <row r="55646" x14ac:dyDescent="0.25"/>
    <row r="55647" x14ac:dyDescent="0.25"/>
    <row r="55648" x14ac:dyDescent="0.25"/>
    <row r="55649" x14ac:dyDescent="0.25"/>
    <row r="55650" x14ac:dyDescent="0.25"/>
    <row r="55651" x14ac:dyDescent="0.25"/>
    <row r="55652" x14ac:dyDescent="0.25"/>
    <row r="55653" x14ac:dyDescent="0.25"/>
    <row r="55654" x14ac:dyDescent="0.25"/>
    <row r="55655" x14ac:dyDescent="0.25"/>
    <row r="55656" x14ac:dyDescent="0.25"/>
    <row r="55657" x14ac:dyDescent="0.25"/>
    <row r="55658" x14ac:dyDescent="0.25"/>
    <row r="55659" x14ac:dyDescent="0.25"/>
    <row r="55660" x14ac:dyDescent="0.25"/>
    <row r="55661" x14ac:dyDescent="0.25"/>
    <row r="55662" x14ac:dyDescent="0.25"/>
    <row r="55663" x14ac:dyDescent="0.25"/>
    <row r="55664" x14ac:dyDescent="0.25"/>
    <row r="55665" x14ac:dyDescent="0.25"/>
    <row r="55666" x14ac:dyDescent="0.25"/>
    <row r="55667" x14ac:dyDescent="0.25"/>
    <row r="55668" x14ac:dyDescent="0.25"/>
    <row r="55669" x14ac:dyDescent="0.25"/>
    <row r="55670" x14ac:dyDescent="0.25"/>
    <row r="55671" x14ac:dyDescent="0.25"/>
    <row r="55672" x14ac:dyDescent="0.25"/>
    <row r="55673" x14ac:dyDescent="0.25"/>
    <row r="55674" x14ac:dyDescent="0.25"/>
    <row r="55675" x14ac:dyDescent="0.25"/>
    <row r="55676" x14ac:dyDescent="0.25"/>
    <row r="55677" x14ac:dyDescent="0.25"/>
    <row r="55678" x14ac:dyDescent="0.25"/>
    <row r="55679" x14ac:dyDescent="0.25"/>
    <row r="55680" x14ac:dyDescent="0.25"/>
    <row r="55681" x14ac:dyDescent="0.25"/>
    <row r="55682" x14ac:dyDescent="0.25"/>
    <row r="55683" x14ac:dyDescent="0.25"/>
    <row r="55684" x14ac:dyDescent="0.25"/>
    <row r="55685" x14ac:dyDescent="0.25"/>
    <row r="55686" x14ac:dyDescent="0.25"/>
    <row r="55687" x14ac:dyDescent="0.25"/>
    <row r="55688" x14ac:dyDescent="0.25"/>
    <row r="55689" x14ac:dyDescent="0.25"/>
    <row r="55690" x14ac:dyDescent="0.25"/>
    <row r="55691" x14ac:dyDescent="0.25"/>
    <row r="55692" x14ac:dyDescent="0.25"/>
    <row r="55693" x14ac:dyDescent="0.25"/>
    <row r="55694" x14ac:dyDescent="0.25"/>
    <row r="55695" x14ac:dyDescent="0.25"/>
    <row r="55696" x14ac:dyDescent="0.25"/>
    <row r="55697" x14ac:dyDescent="0.25"/>
    <row r="55698" x14ac:dyDescent="0.25"/>
    <row r="55699" x14ac:dyDescent="0.25"/>
    <row r="55700" x14ac:dyDescent="0.25"/>
    <row r="55701" x14ac:dyDescent="0.25"/>
    <row r="55702" x14ac:dyDescent="0.25"/>
    <row r="55703" x14ac:dyDescent="0.25"/>
    <row r="55704" x14ac:dyDescent="0.25"/>
    <row r="55705" x14ac:dyDescent="0.25"/>
    <row r="55706" x14ac:dyDescent="0.25"/>
    <row r="55707" x14ac:dyDescent="0.25"/>
    <row r="55708" x14ac:dyDescent="0.25"/>
    <row r="55709" x14ac:dyDescent="0.25"/>
    <row r="55710" x14ac:dyDescent="0.25"/>
    <row r="55711" x14ac:dyDescent="0.25"/>
    <row r="55712" x14ac:dyDescent="0.25"/>
    <row r="55713" x14ac:dyDescent="0.25"/>
    <row r="55714" x14ac:dyDescent="0.25"/>
    <row r="55715" x14ac:dyDescent="0.25"/>
    <row r="55716" x14ac:dyDescent="0.25"/>
    <row r="55717" x14ac:dyDescent="0.25"/>
    <row r="55718" x14ac:dyDescent="0.25"/>
    <row r="55719" x14ac:dyDescent="0.25"/>
    <row r="55720" x14ac:dyDescent="0.25"/>
    <row r="55721" x14ac:dyDescent="0.25"/>
    <row r="55722" x14ac:dyDescent="0.25"/>
    <row r="55723" x14ac:dyDescent="0.25"/>
    <row r="55724" x14ac:dyDescent="0.25"/>
    <row r="55725" x14ac:dyDescent="0.25"/>
    <row r="55726" x14ac:dyDescent="0.25"/>
    <row r="55727" x14ac:dyDescent="0.25"/>
    <row r="55728" x14ac:dyDescent="0.25"/>
    <row r="55729" x14ac:dyDescent="0.25"/>
    <row r="55730" x14ac:dyDescent="0.25"/>
    <row r="55731" x14ac:dyDescent="0.25"/>
    <row r="55732" x14ac:dyDescent="0.25"/>
    <row r="55733" x14ac:dyDescent="0.25"/>
    <row r="55734" x14ac:dyDescent="0.25"/>
    <row r="55735" x14ac:dyDescent="0.25"/>
    <row r="55736" x14ac:dyDescent="0.25"/>
    <row r="55737" x14ac:dyDescent="0.25"/>
    <row r="55738" x14ac:dyDescent="0.25"/>
    <row r="55739" x14ac:dyDescent="0.25"/>
    <row r="55740" x14ac:dyDescent="0.25"/>
    <row r="55741" x14ac:dyDescent="0.25"/>
    <row r="55742" x14ac:dyDescent="0.25"/>
    <row r="55743" x14ac:dyDescent="0.25"/>
    <row r="55744" x14ac:dyDescent="0.25"/>
    <row r="55745" x14ac:dyDescent="0.25"/>
    <row r="55746" x14ac:dyDescent="0.25"/>
    <row r="55747" x14ac:dyDescent="0.25"/>
    <row r="55748" x14ac:dyDescent="0.25"/>
    <row r="55749" x14ac:dyDescent="0.25"/>
    <row r="55750" x14ac:dyDescent="0.25"/>
    <row r="55751" x14ac:dyDescent="0.25"/>
    <row r="55752" x14ac:dyDescent="0.25"/>
    <row r="55753" x14ac:dyDescent="0.25"/>
    <row r="55754" x14ac:dyDescent="0.25"/>
    <row r="55755" x14ac:dyDescent="0.25"/>
    <row r="55756" x14ac:dyDescent="0.25"/>
    <row r="55757" x14ac:dyDescent="0.25"/>
    <row r="55758" x14ac:dyDescent="0.25"/>
    <row r="55759" x14ac:dyDescent="0.25"/>
    <row r="55760" x14ac:dyDescent="0.25"/>
    <row r="55761" x14ac:dyDescent="0.25"/>
    <row r="55762" x14ac:dyDescent="0.25"/>
    <row r="55763" x14ac:dyDescent="0.25"/>
    <row r="55764" x14ac:dyDescent="0.25"/>
    <row r="55765" x14ac:dyDescent="0.25"/>
    <row r="55766" x14ac:dyDescent="0.25"/>
    <row r="55767" x14ac:dyDescent="0.25"/>
    <row r="55768" x14ac:dyDescent="0.25"/>
    <row r="55769" x14ac:dyDescent="0.25"/>
    <row r="55770" x14ac:dyDescent="0.25"/>
    <row r="55771" x14ac:dyDescent="0.25"/>
    <row r="55772" x14ac:dyDescent="0.25"/>
    <row r="55773" x14ac:dyDescent="0.25"/>
    <row r="55774" x14ac:dyDescent="0.25"/>
    <row r="55775" x14ac:dyDescent="0.25"/>
    <row r="55776" x14ac:dyDescent="0.25"/>
    <row r="55777" x14ac:dyDescent="0.25"/>
    <row r="55778" x14ac:dyDescent="0.25"/>
    <row r="55779" x14ac:dyDescent="0.25"/>
    <row r="55780" x14ac:dyDescent="0.25"/>
    <row r="55781" x14ac:dyDescent="0.25"/>
    <row r="55782" x14ac:dyDescent="0.25"/>
    <row r="55783" x14ac:dyDescent="0.25"/>
    <row r="55784" x14ac:dyDescent="0.25"/>
    <row r="55785" x14ac:dyDescent="0.25"/>
    <row r="55786" x14ac:dyDescent="0.25"/>
    <row r="55787" x14ac:dyDescent="0.25"/>
    <row r="55788" x14ac:dyDescent="0.25"/>
    <row r="55789" x14ac:dyDescent="0.25"/>
    <row r="55790" x14ac:dyDescent="0.25"/>
    <row r="55791" x14ac:dyDescent="0.25"/>
    <row r="55792" x14ac:dyDescent="0.25"/>
    <row r="55793" x14ac:dyDescent="0.25"/>
    <row r="55794" x14ac:dyDescent="0.25"/>
    <row r="55795" x14ac:dyDescent="0.25"/>
    <row r="55796" x14ac:dyDescent="0.25"/>
    <row r="55797" x14ac:dyDescent="0.25"/>
    <row r="55798" x14ac:dyDescent="0.25"/>
    <row r="55799" x14ac:dyDescent="0.25"/>
    <row r="55800" x14ac:dyDescent="0.25"/>
    <row r="55801" x14ac:dyDescent="0.25"/>
    <row r="55802" x14ac:dyDescent="0.25"/>
    <row r="55803" x14ac:dyDescent="0.25"/>
    <row r="55804" x14ac:dyDescent="0.25"/>
    <row r="55805" x14ac:dyDescent="0.25"/>
    <row r="55806" x14ac:dyDescent="0.25"/>
    <row r="55807" x14ac:dyDescent="0.25"/>
    <row r="55808" x14ac:dyDescent="0.25"/>
    <row r="55809" x14ac:dyDescent="0.25"/>
    <row r="55810" x14ac:dyDescent="0.25"/>
    <row r="55811" x14ac:dyDescent="0.25"/>
    <row r="55812" x14ac:dyDescent="0.25"/>
    <row r="55813" x14ac:dyDescent="0.25"/>
    <row r="55814" x14ac:dyDescent="0.25"/>
    <row r="55815" x14ac:dyDescent="0.25"/>
    <row r="55816" x14ac:dyDescent="0.25"/>
    <row r="55817" x14ac:dyDescent="0.25"/>
    <row r="55818" x14ac:dyDescent="0.25"/>
    <row r="55819" x14ac:dyDescent="0.25"/>
    <row r="55820" x14ac:dyDescent="0.25"/>
    <row r="55821" x14ac:dyDescent="0.25"/>
    <row r="55822" x14ac:dyDescent="0.25"/>
    <row r="55823" x14ac:dyDescent="0.25"/>
    <row r="55824" x14ac:dyDescent="0.25"/>
    <row r="55825" x14ac:dyDescent="0.25"/>
    <row r="55826" x14ac:dyDescent="0.25"/>
    <row r="55827" x14ac:dyDescent="0.25"/>
    <row r="55828" x14ac:dyDescent="0.25"/>
    <row r="55829" x14ac:dyDescent="0.25"/>
    <row r="55830" x14ac:dyDescent="0.25"/>
    <row r="55831" x14ac:dyDescent="0.25"/>
    <row r="55832" x14ac:dyDescent="0.25"/>
    <row r="55833" x14ac:dyDescent="0.25"/>
    <row r="55834" x14ac:dyDescent="0.25"/>
    <row r="55835" x14ac:dyDescent="0.25"/>
    <row r="55836" x14ac:dyDescent="0.25"/>
    <row r="55837" x14ac:dyDescent="0.25"/>
    <row r="55838" x14ac:dyDescent="0.25"/>
    <row r="55839" x14ac:dyDescent="0.25"/>
    <row r="55840" x14ac:dyDescent="0.25"/>
    <row r="55841" x14ac:dyDescent="0.25"/>
    <row r="55842" x14ac:dyDescent="0.25"/>
    <row r="55843" x14ac:dyDescent="0.25"/>
    <row r="55844" x14ac:dyDescent="0.25"/>
    <row r="55845" x14ac:dyDescent="0.25"/>
    <row r="55846" x14ac:dyDescent="0.25"/>
    <row r="55847" x14ac:dyDescent="0.25"/>
    <row r="55848" x14ac:dyDescent="0.25"/>
    <row r="55849" x14ac:dyDescent="0.25"/>
    <row r="55850" x14ac:dyDescent="0.25"/>
    <row r="55851" x14ac:dyDescent="0.25"/>
    <row r="55852" x14ac:dyDescent="0.25"/>
    <row r="55853" x14ac:dyDescent="0.25"/>
    <row r="55854" x14ac:dyDescent="0.25"/>
    <row r="55855" x14ac:dyDescent="0.25"/>
    <row r="55856" x14ac:dyDescent="0.25"/>
    <row r="55857" x14ac:dyDescent="0.25"/>
    <row r="55858" x14ac:dyDescent="0.25"/>
    <row r="55859" x14ac:dyDescent="0.25"/>
    <row r="55860" x14ac:dyDescent="0.25"/>
    <row r="55861" x14ac:dyDescent="0.25"/>
    <row r="55862" x14ac:dyDescent="0.25"/>
    <row r="55863" x14ac:dyDescent="0.25"/>
    <row r="55864" x14ac:dyDescent="0.25"/>
    <row r="55865" x14ac:dyDescent="0.25"/>
    <row r="55866" x14ac:dyDescent="0.25"/>
    <row r="55867" x14ac:dyDescent="0.25"/>
    <row r="55868" x14ac:dyDescent="0.25"/>
    <row r="55869" x14ac:dyDescent="0.25"/>
    <row r="55870" x14ac:dyDescent="0.25"/>
    <row r="55871" x14ac:dyDescent="0.25"/>
    <row r="55872" x14ac:dyDescent="0.25"/>
    <row r="55873" x14ac:dyDescent="0.25"/>
    <row r="55874" x14ac:dyDescent="0.25"/>
    <row r="55875" x14ac:dyDescent="0.25"/>
    <row r="55876" x14ac:dyDescent="0.25"/>
    <row r="55877" x14ac:dyDescent="0.25"/>
    <row r="55878" x14ac:dyDescent="0.25"/>
    <row r="55879" x14ac:dyDescent="0.25"/>
    <row r="55880" x14ac:dyDescent="0.25"/>
    <row r="55881" x14ac:dyDescent="0.25"/>
    <row r="55882" x14ac:dyDescent="0.25"/>
    <row r="55883" x14ac:dyDescent="0.25"/>
    <row r="55884" x14ac:dyDescent="0.25"/>
    <row r="55885" x14ac:dyDescent="0.25"/>
    <row r="55886" x14ac:dyDescent="0.25"/>
    <row r="55887" x14ac:dyDescent="0.25"/>
    <row r="55888" x14ac:dyDescent="0.25"/>
    <row r="55889" x14ac:dyDescent="0.25"/>
    <row r="55890" x14ac:dyDescent="0.25"/>
    <row r="55891" x14ac:dyDescent="0.25"/>
    <row r="55892" x14ac:dyDescent="0.25"/>
    <row r="55893" x14ac:dyDescent="0.25"/>
    <row r="55894" x14ac:dyDescent="0.25"/>
    <row r="55895" x14ac:dyDescent="0.25"/>
    <row r="55896" x14ac:dyDescent="0.25"/>
    <row r="55897" x14ac:dyDescent="0.25"/>
    <row r="55898" x14ac:dyDescent="0.25"/>
    <row r="55899" x14ac:dyDescent="0.25"/>
    <row r="55900" x14ac:dyDescent="0.25"/>
    <row r="55901" x14ac:dyDescent="0.25"/>
    <row r="55902" x14ac:dyDescent="0.25"/>
    <row r="55903" x14ac:dyDescent="0.25"/>
    <row r="55904" x14ac:dyDescent="0.25"/>
    <row r="55905" x14ac:dyDescent="0.25"/>
    <row r="55906" x14ac:dyDescent="0.25"/>
    <row r="55907" x14ac:dyDescent="0.25"/>
    <row r="55908" x14ac:dyDescent="0.25"/>
    <row r="55909" x14ac:dyDescent="0.25"/>
    <row r="55910" x14ac:dyDescent="0.25"/>
    <row r="55911" x14ac:dyDescent="0.25"/>
    <row r="55912" x14ac:dyDescent="0.25"/>
    <row r="55913" x14ac:dyDescent="0.25"/>
    <row r="55914" x14ac:dyDescent="0.25"/>
    <row r="55915" x14ac:dyDescent="0.25"/>
    <row r="55916" x14ac:dyDescent="0.25"/>
    <row r="55917" x14ac:dyDescent="0.25"/>
    <row r="55918" x14ac:dyDescent="0.25"/>
    <row r="55919" x14ac:dyDescent="0.25"/>
    <row r="55920" x14ac:dyDescent="0.25"/>
    <row r="55921" x14ac:dyDescent="0.25"/>
    <row r="55922" x14ac:dyDescent="0.25"/>
    <row r="55923" x14ac:dyDescent="0.25"/>
    <row r="55924" x14ac:dyDescent="0.25"/>
    <row r="55925" x14ac:dyDescent="0.25"/>
    <row r="55926" x14ac:dyDescent="0.25"/>
    <row r="55927" x14ac:dyDescent="0.25"/>
    <row r="55928" x14ac:dyDescent="0.25"/>
    <row r="55929" x14ac:dyDescent="0.25"/>
    <row r="55930" x14ac:dyDescent="0.25"/>
    <row r="55931" x14ac:dyDescent="0.25"/>
    <row r="55932" x14ac:dyDescent="0.25"/>
    <row r="55933" x14ac:dyDescent="0.25"/>
    <row r="55934" x14ac:dyDescent="0.25"/>
    <row r="55935" x14ac:dyDescent="0.25"/>
    <row r="55936" x14ac:dyDescent="0.25"/>
    <row r="55937" x14ac:dyDescent="0.25"/>
    <row r="55938" x14ac:dyDescent="0.25"/>
    <row r="55939" x14ac:dyDescent="0.25"/>
    <row r="55940" x14ac:dyDescent="0.25"/>
    <row r="55941" x14ac:dyDescent="0.25"/>
    <row r="55942" x14ac:dyDescent="0.25"/>
    <row r="55943" x14ac:dyDescent="0.25"/>
    <row r="55944" x14ac:dyDescent="0.25"/>
    <row r="55945" x14ac:dyDescent="0.25"/>
    <row r="55946" x14ac:dyDescent="0.25"/>
    <row r="55947" x14ac:dyDescent="0.25"/>
    <row r="55948" x14ac:dyDescent="0.25"/>
    <row r="55949" x14ac:dyDescent="0.25"/>
    <row r="55950" x14ac:dyDescent="0.25"/>
    <row r="55951" x14ac:dyDescent="0.25"/>
    <row r="55952" x14ac:dyDescent="0.25"/>
    <row r="55953" x14ac:dyDescent="0.25"/>
    <row r="55954" x14ac:dyDescent="0.25"/>
    <row r="55955" x14ac:dyDescent="0.25"/>
    <row r="55956" x14ac:dyDescent="0.25"/>
    <row r="55957" x14ac:dyDescent="0.25"/>
    <row r="55958" x14ac:dyDescent="0.25"/>
    <row r="55959" x14ac:dyDescent="0.25"/>
    <row r="55960" x14ac:dyDescent="0.25"/>
    <row r="55961" x14ac:dyDescent="0.25"/>
    <row r="55962" x14ac:dyDescent="0.25"/>
    <row r="55963" x14ac:dyDescent="0.25"/>
    <row r="55964" x14ac:dyDescent="0.25"/>
    <row r="55965" x14ac:dyDescent="0.25"/>
    <row r="55966" x14ac:dyDescent="0.25"/>
    <row r="55967" x14ac:dyDescent="0.25"/>
    <row r="55968" x14ac:dyDescent="0.25"/>
    <row r="55969" x14ac:dyDescent="0.25"/>
    <row r="55970" x14ac:dyDescent="0.25"/>
    <row r="55971" x14ac:dyDescent="0.25"/>
    <row r="55972" x14ac:dyDescent="0.25"/>
    <row r="55973" x14ac:dyDescent="0.25"/>
    <row r="55974" x14ac:dyDescent="0.25"/>
    <row r="55975" x14ac:dyDescent="0.25"/>
    <row r="55976" x14ac:dyDescent="0.25"/>
    <row r="55977" x14ac:dyDescent="0.25"/>
    <row r="55978" x14ac:dyDescent="0.25"/>
    <row r="55979" x14ac:dyDescent="0.25"/>
    <row r="55980" x14ac:dyDescent="0.25"/>
    <row r="55981" x14ac:dyDescent="0.25"/>
    <row r="55982" x14ac:dyDescent="0.25"/>
    <row r="55983" x14ac:dyDescent="0.25"/>
    <row r="55984" x14ac:dyDescent="0.25"/>
    <row r="55985" x14ac:dyDescent="0.25"/>
    <row r="55986" x14ac:dyDescent="0.25"/>
    <row r="55987" x14ac:dyDescent="0.25"/>
    <row r="55988" x14ac:dyDescent="0.25"/>
    <row r="55989" x14ac:dyDescent="0.25"/>
    <row r="55990" x14ac:dyDescent="0.25"/>
    <row r="55991" x14ac:dyDescent="0.25"/>
    <row r="55992" x14ac:dyDescent="0.25"/>
    <row r="55993" x14ac:dyDescent="0.25"/>
    <row r="55994" x14ac:dyDescent="0.25"/>
    <row r="55995" x14ac:dyDescent="0.25"/>
    <row r="55996" x14ac:dyDescent="0.25"/>
    <row r="55997" x14ac:dyDescent="0.25"/>
    <row r="55998" x14ac:dyDescent="0.25"/>
    <row r="55999" x14ac:dyDescent="0.25"/>
    <row r="56000" x14ac:dyDescent="0.25"/>
    <row r="56001" x14ac:dyDescent="0.25"/>
    <row r="56002" x14ac:dyDescent="0.25"/>
    <row r="56003" x14ac:dyDescent="0.25"/>
    <row r="56004" x14ac:dyDescent="0.25"/>
    <row r="56005" x14ac:dyDescent="0.25"/>
    <row r="56006" x14ac:dyDescent="0.25"/>
    <row r="56007" x14ac:dyDescent="0.25"/>
    <row r="56008" x14ac:dyDescent="0.25"/>
    <row r="56009" x14ac:dyDescent="0.25"/>
    <row r="56010" x14ac:dyDescent="0.25"/>
    <row r="56011" x14ac:dyDescent="0.25"/>
    <row r="56012" x14ac:dyDescent="0.25"/>
    <row r="56013" x14ac:dyDescent="0.25"/>
    <row r="56014" x14ac:dyDescent="0.25"/>
    <row r="56015" x14ac:dyDescent="0.25"/>
    <row r="56016" x14ac:dyDescent="0.25"/>
    <row r="56017" x14ac:dyDescent="0.25"/>
    <row r="56018" x14ac:dyDescent="0.25"/>
    <row r="56019" x14ac:dyDescent="0.25"/>
    <row r="56020" x14ac:dyDescent="0.25"/>
    <row r="56021" x14ac:dyDescent="0.25"/>
    <row r="56022" x14ac:dyDescent="0.25"/>
    <row r="56023" x14ac:dyDescent="0.25"/>
    <row r="56024" x14ac:dyDescent="0.25"/>
    <row r="56025" x14ac:dyDescent="0.25"/>
    <row r="56026" x14ac:dyDescent="0.25"/>
    <row r="56027" x14ac:dyDescent="0.25"/>
    <row r="56028" x14ac:dyDescent="0.25"/>
    <row r="56029" x14ac:dyDescent="0.25"/>
    <row r="56030" x14ac:dyDescent="0.25"/>
    <row r="56031" x14ac:dyDescent="0.25"/>
    <row r="56032" x14ac:dyDescent="0.25"/>
    <row r="56033" x14ac:dyDescent="0.25"/>
    <row r="56034" x14ac:dyDescent="0.25"/>
    <row r="56035" x14ac:dyDescent="0.25"/>
    <row r="56036" x14ac:dyDescent="0.25"/>
    <row r="56037" x14ac:dyDescent="0.25"/>
    <row r="56038" x14ac:dyDescent="0.25"/>
    <row r="56039" x14ac:dyDescent="0.25"/>
    <row r="56040" x14ac:dyDescent="0.25"/>
    <row r="56041" x14ac:dyDescent="0.25"/>
    <row r="56042" x14ac:dyDescent="0.25"/>
    <row r="56043" x14ac:dyDescent="0.25"/>
    <row r="56044" x14ac:dyDescent="0.25"/>
    <row r="56045" x14ac:dyDescent="0.25"/>
    <row r="56046" x14ac:dyDescent="0.25"/>
    <row r="56047" x14ac:dyDescent="0.25"/>
    <row r="56048" x14ac:dyDescent="0.25"/>
    <row r="56049" x14ac:dyDescent="0.25"/>
    <row r="56050" x14ac:dyDescent="0.25"/>
    <row r="56051" x14ac:dyDescent="0.25"/>
    <row r="56052" x14ac:dyDescent="0.25"/>
    <row r="56053" x14ac:dyDescent="0.25"/>
    <row r="56054" x14ac:dyDescent="0.25"/>
    <row r="56055" x14ac:dyDescent="0.25"/>
    <row r="56056" x14ac:dyDescent="0.25"/>
    <row r="56057" x14ac:dyDescent="0.25"/>
    <row r="56058" x14ac:dyDescent="0.25"/>
    <row r="56059" x14ac:dyDescent="0.25"/>
    <row r="56060" x14ac:dyDescent="0.25"/>
    <row r="56061" x14ac:dyDescent="0.25"/>
    <row r="56062" x14ac:dyDescent="0.25"/>
    <row r="56063" x14ac:dyDescent="0.25"/>
    <row r="56064" x14ac:dyDescent="0.25"/>
    <row r="56065" x14ac:dyDescent="0.25"/>
    <row r="56066" x14ac:dyDescent="0.25"/>
    <row r="56067" x14ac:dyDescent="0.25"/>
    <row r="56068" x14ac:dyDescent="0.25"/>
    <row r="56069" x14ac:dyDescent="0.25"/>
    <row r="56070" x14ac:dyDescent="0.25"/>
    <row r="56071" x14ac:dyDescent="0.25"/>
    <row r="56072" x14ac:dyDescent="0.25"/>
    <row r="56073" x14ac:dyDescent="0.25"/>
    <row r="56074" x14ac:dyDescent="0.25"/>
    <row r="56075" x14ac:dyDescent="0.25"/>
    <row r="56076" x14ac:dyDescent="0.25"/>
    <row r="56077" x14ac:dyDescent="0.25"/>
    <row r="56078" x14ac:dyDescent="0.25"/>
    <row r="56079" x14ac:dyDescent="0.25"/>
    <row r="56080" x14ac:dyDescent="0.25"/>
    <row r="56081" x14ac:dyDescent="0.25"/>
    <row r="56082" x14ac:dyDescent="0.25"/>
    <row r="56083" x14ac:dyDescent="0.25"/>
    <row r="56084" x14ac:dyDescent="0.25"/>
    <row r="56085" x14ac:dyDescent="0.25"/>
    <row r="56086" x14ac:dyDescent="0.25"/>
    <row r="56087" x14ac:dyDescent="0.25"/>
    <row r="56088" x14ac:dyDescent="0.25"/>
    <row r="56089" x14ac:dyDescent="0.25"/>
    <row r="56090" x14ac:dyDescent="0.25"/>
    <row r="56091" x14ac:dyDescent="0.25"/>
    <row r="56092" x14ac:dyDescent="0.25"/>
    <row r="56093" x14ac:dyDescent="0.25"/>
    <row r="56094" x14ac:dyDescent="0.25"/>
    <row r="56095" x14ac:dyDescent="0.25"/>
    <row r="56096" x14ac:dyDescent="0.25"/>
    <row r="56097" x14ac:dyDescent="0.25"/>
    <row r="56098" x14ac:dyDescent="0.25"/>
    <row r="56099" x14ac:dyDescent="0.25"/>
    <row r="56100" x14ac:dyDescent="0.25"/>
    <row r="56101" x14ac:dyDescent="0.25"/>
    <row r="56102" x14ac:dyDescent="0.25"/>
    <row r="56103" x14ac:dyDescent="0.25"/>
    <row r="56104" x14ac:dyDescent="0.25"/>
    <row r="56105" x14ac:dyDescent="0.25"/>
    <row r="56106" x14ac:dyDescent="0.25"/>
    <row r="56107" x14ac:dyDescent="0.25"/>
    <row r="56108" x14ac:dyDescent="0.25"/>
    <row r="56109" x14ac:dyDescent="0.25"/>
    <row r="56110" x14ac:dyDescent="0.25"/>
    <row r="56111" x14ac:dyDescent="0.25"/>
    <row r="56112" x14ac:dyDescent="0.25"/>
    <row r="56113" x14ac:dyDescent="0.25"/>
    <row r="56114" x14ac:dyDescent="0.25"/>
    <row r="56115" x14ac:dyDescent="0.25"/>
    <row r="56116" x14ac:dyDescent="0.25"/>
    <row r="56117" x14ac:dyDescent="0.25"/>
    <row r="56118" x14ac:dyDescent="0.25"/>
    <row r="56119" x14ac:dyDescent="0.25"/>
    <row r="56120" x14ac:dyDescent="0.25"/>
    <row r="56121" x14ac:dyDescent="0.25"/>
    <row r="56122" x14ac:dyDescent="0.25"/>
    <row r="56123" x14ac:dyDescent="0.25"/>
    <row r="56124" x14ac:dyDescent="0.25"/>
    <row r="56125" x14ac:dyDescent="0.25"/>
    <row r="56126" x14ac:dyDescent="0.25"/>
    <row r="56127" x14ac:dyDescent="0.25"/>
    <row r="56128" x14ac:dyDescent="0.25"/>
    <row r="56129" x14ac:dyDescent="0.25"/>
    <row r="56130" x14ac:dyDescent="0.25"/>
    <row r="56131" x14ac:dyDescent="0.25"/>
    <row r="56132" x14ac:dyDescent="0.25"/>
    <row r="56133" x14ac:dyDescent="0.25"/>
    <row r="56134" x14ac:dyDescent="0.25"/>
    <row r="56135" x14ac:dyDescent="0.25"/>
    <row r="56136" x14ac:dyDescent="0.25"/>
    <row r="56137" x14ac:dyDescent="0.25"/>
    <row r="56138" x14ac:dyDescent="0.25"/>
    <row r="56139" x14ac:dyDescent="0.25"/>
    <row r="56140" x14ac:dyDescent="0.25"/>
    <row r="56141" x14ac:dyDescent="0.25"/>
    <row r="56142" x14ac:dyDescent="0.25"/>
    <row r="56143" x14ac:dyDescent="0.25"/>
    <row r="56144" x14ac:dyDescent="0.25"/>
    <row r="56145" x14ac:dyDescent="0.25"/>
    <row r="56146" x14ac:dyDescent="0.25"/>
    <row r="56147" x14ac:dyDescent="0.25"/>
    <row r="56148" x14ac:dyDescent="0.25"/>
    <row r="56149" x14ac:dyDescent="0.25"/>
    <row r="56150" x14ac:dyDescent="0.25"/>
    <row r="56151" x14ac:dyDescent="0.25"/>
    <row r="56152" x14ac:dyDescent="0.25"/>
    <row r="56153" x14ac:dyDescent="0.25"/>
    <row r="56154" x14ac:dyDescent="0.25"/>
    <row r="56155" x14ac:dyDescent="0.25"/>
    <row r="56156" x14ac:dyDescent="0.25"/>
    <row r="56157" x14ac:dyDescent="0.25"/>
    <row r="56158" x14ac:dyDescent="0.25"/>
    <row r="56159" x14ac:dyDescent="0.25"/>
    <row r="56160" x14ac:dyDescent="0.25"/>
    <row r="56161" x14ac:dyDescent="0.25"/>
    <row r="56162" x14ac:dyDescent="0.25"/>
    <row r="56163" x14ac:dyDescent="0.25"/>
    <row r="56164" x14ac:dyDescent="0.25"/>
    <row r="56165" x14ac:dyDescent="0.25"/>
    <row r="56166" x14ac:dyDescent="0.25"/>
    <row r="56167" x14ac:dyDescent="0.25"/>
    <row r="56168" x14ac:dyDescent="0.25"/>
    <row r="56169" x14ac:dyDescent="0.25"/>
    <row r="56170" x14ac:dyDescent="0.25"/>
    <row r="56171" x14ac:dyDescent="0.25"/>
    <row r="56172" x14ac:dyDescent="0.25"/>
    <row r="56173" x14ac:dyDescent="0.25"/>
    <row r="56174" x14ac:dyDescent="0.25"/>
    <row r="56175" x14ac:dyDescent="0.25"/>
    <row r="56176" x14ac:dyDescent="0.25"/>
    <row r="56177" x14ac:dyDescent="0.25"/>
    <row r="56178" x14ac:dyDescent="0.25"/>
    <row r="56179" x14ac:dyDescent="0.25"/>
    <row r="56180" x14ac:dyDescent="0.25"/>
    <row r="56181" x14ac:dyDescent="0.25"/>
    <row r="56182" x14ac:dyDescent="0.25"/>
    <row r="56183" x14ac:dyDescent="0.25"/>
    <row r="56184" x14ac:dyDescent="0.25"/>
    <row r="56185" x14ac:dyDescent="0.25"/>
    <row r="56186" x14ac:dyDescent="0.25"/>
    <row r="56187" x14ac:dyDescent="0.25"/>
    <row r="56188" x14ac:dyDescent="0.25"/>
    <row r="56189" x14ac:dyDescent="0.25"/>
    <row r="56190" x14ac:dyDescent="0.25"/>
    <row r="56191" x14ac:dyDescent="0.25"/>
    <row r="56192" x14ac:dyDescent="0.25"/>
    <row r="56193" x14ac:dyDescent="0.25"/>
    <row r="56194" x14ac:dyDescent="0.25"/>
    <row r="56195" x14ac:dyDescent="0.25"/>
    <row r="56196" x14ac:dyDescent="0.25"/>
    <row r="56197" x14ac:dyDescent="0.25"/>
    <row r="56198" x14ac:dyDescent="0.25"/>
    <row r="56199" x14ac:dyDescent="0.25"/>
    <row r="56200" x14ac:dyDescent="0.25"/>
    <row r="56201" x14ac:dyDescent="0.25"/>
    <row r="56202" x14ac:dyDescent="0.25"/>
    <row r="56203" x14ac:dyDescent="0.25"/>
    <row r="56204" x14ac:dyDescent="0.25"/>
    <row r="56205" x14ac:dyDescent="0.25"/>
    <row r="56206" x14ac:dyDescent="0.25"/>
    <row r="56207" x14ac:dyDescent="0.25"/>
    <row r="56208" x14ac:dyDescent="0.25"/>
    <row r="56209" x14ac:dyDescent="0.25"/>
    <row r="56210" x14ac:dyDescent="0.25"/>
    <row r="56211" x14ac:dyDescent="0.25"/>
    <row r="56212" x14ac:dyDescent="0.25"/>
    <row r="56213" x14ac:dyDescent="0.25"/>
    <row r="56214" x14ac:dyDescent="0.25"/>
    <row r="56215" x14ac:dyDescent="0.25"/>
    <row r="56216" x14ac:dyDescent="0.25"/>
    <row r="56217" x14ac:dyDescent="0.25"/>
    <row r="56218" x14ac:dyDescent="0.25"/>
    <row r="56219" x14ac:dyDescent="0.25"/>
    <row r="56220" x14ac:dyDescent="0.25"/>
    <row r="56221" x14ac:dyDescent="0.25"/>
    <row r="56222" x14ac:dyDescent="0.25"/>
    <row r="56223" x14ac:dyDescent="0.25"/>
    <row r="56224" x14ac:dyDescent="0.25"/>
    <row r="56225" x14ac:dyDescent="0.25"/>
    <row r="56226" x14ac:dyDescent="0.25"/>
    <row r="56227" x14ac:dyDescent="0.25"/>
    <row r="56228" x14ac:dyDescent="0.25"/>
    <row r="56229" x14ac:dyDescent="0.25"/>
    <row r="56230" x14ac:dyDescent="0.25"/>
    <row r="56231" x14ac:dyDescent="0.25"/>
    <row r="56232" x14ac:dyDescent="0.25"/>
    <row r="56233" x14ac:dyDescent="0.25"/>
    <row r="56234" x14ac:dyDescent="0.25"/>
    <row r="56235" x14ac:dyDescent="0.25"/>
    <row r="56236" x14ac:dyDescent="0.25"/>
    <row r="56237" x14ac:dyDescent="0.25"/>
    <row r="56238" x14ac:dyDescent="0.25"/>
    <row r="56239" x14ac:dyDescent="0.25"/>
    <row r="56240" x14ac:dyDescent="0.25"/>
    <row r="56241" x14ac:dyDescent="0.25"/>
    <row r="56242" x14ac:dyDescent="0.25"/>
    <row r="56243" x14ac:dyDescent="0.25"/>
    <row r="56244" x14ac:dyDescent="0.25"/>
    <row r="56245" x14ac:dyDescent="0.25"/>
    <row r="56246" x14ac:dyDescent="0.25"/>
    <row r="56247" x14ac:dyDescent="0.25"/>
    <row r="56248" x14ac:dyDescent="0.25"/>
    <row r="56249" x14ac:dyDescent="0.25"/>
    <row r="56250" x14ac:dyDescent="0.25"/>
    <row r="56251" x14ac:dyDescent="0.25"/>
    <row r="56252" x14ac:dyDescent="0.25"/>
    <row r="56253" x14ac:dyDescent="0.25"/>
    <row r="56254" x14ac:dyDescent="0.25"/>
    <row r="56255" x14ac:dyDescent="0.25"/>
    <row r="56256" x14ac:dyDescent="0.25"/>
    <row r="56257" x14ac:dyDescent="0.25"/>
    <row r="56258" x14ac:dyDescent="0.25"/>
    <row r="56259" x14ac:dyDescent="0.25"/>
    <row r="56260" x14ac:dyDescent="0.25"/>
    <row r="56261" x14ac:dyDescent="0.25"/>
    <row r="56262" x14ac:dyDescent="0.25"/>
    <row r="56263" x14ac:dyDescent="0.25"/>
    <row r="56264" x14ac:dyDescent="0.25"/>
    <row r="56265" x14ac:dyDescent="0.25"/>
    <row r="56266" x14ac:dyDescent="0.25"/>
    <row r="56267" x14ac:dyDescent="0.25"/>
    <row r="56268" x14ac:dyDescent="0.25"/>
    <row r="56269" x14ac:dyDescent="0.25"/>
    <row r="56270" x14ac:dyDescent="0.25"/>
    <row r="56271" x14ac:dyDescent="0.25"/>
    <row r="56272" x14ac:dyDescent="0.25"/>
    <row r="56273" x14ac:dyDescent="0.25"/>
    <row r="56274" x14ac:dyDescent="0.25"/>
    <row r="56275" x14ac:dyDescent="0.25"/>
    <row r="56276" x14ac:dyDescent="0.25"/>
    <row r="56277" x14ac:dyDescent="0.25"/>
    <row r="56278" x14ac:dyDescent="0.25"/>
    <row r="56279" x14ac:dyDescent="0.25"/>
    <row r="56280" x14ac:dyDescent="0.25"/>
    <row r="56281" x14ac:dyDescent="0.25"/>
    <row r="56282" x14ac:dyDescent="0.25"/>
    <row r="56283" x14ac:dyDescent="0.25"/>
    <row r="56284" x14ac:dyDescent="0.25"/>
    <row r="56285" x14ac:dyDescent="0.25"/>
    <row r="56286" x14ac:dyDescent="0.25"/>
    <row r="56287" x14ac:dyDescent="0.25"/>
    <row r="56288" x14ac:dyDescent="0.25"/>
    <row r="56289" x14ac:dyDescent="0.25"/>
    <row r="56290" x14ac:dyDescent="0.25"/>
    <row r="56291" x14ac:dyDescent="0.25"/>
    <row r="56292" x14ac:dyDescent="0.25"/>
    <row r="56293" x14ac:dyDescent="0.25"/>
    <row r="56294" x14ac:dyDescent="0.25"/>
    <row r="56295" x14ac:dyDescent="0.25"/>
    <row r="56296" x14ac:dyDescent="0.25"/>
    <row r="56297" x14ac:dyDescent="0.25"/>
    <row r="56298" x14ac:dyDescent="0.25"/>
    <row r="56299" x14ac:dyDescent="0.25"/>
    <row r="56300" x14ac:dyDescent="0.25"/>
    <row r="56301" x14ac:dyDescent="0.25"/>
    <row r="56302" x14ac:dyDescent="0.25"/>
    <row r="56303" x14ac:dyDescent="0.25"/>
    <row r="56304" x14ac:dyDescent="0.25"/>
    <row r="56305" x14ac:dyDescent="0.25"/>
    <row r="56306" x14ac:dyDescent="0.25"/>
    <row r="56307" x14ac:dyDescent="0.25"/>
    <row r="56308" x14ac:dyDescent="0.25"/>
    <row r="56309" x14ac:dyDescent="0.25"/>
    <row r="56310" x14ac:dyDescent="0.25"/>
    <row r="56311" x14ac:dyDescent="0.25"/>
    <row r="56312" x14ac:dyDescent="0.25"/>
    <row r="56313" x14ac:dyDescent="0.25"/>
    <row r="56314" x14ac:dyDescent="0.25"/>
    <row r="56315" x14ac:dyDescent="0.25"/>
    <row r="56316" x14ac:dyDescent="0.25"/>
    <row r="56317" x14ac:dyDescent="0.25"/>
    <row r="56318" x14ac:dyDescent="0.25"/>
    <row r="56319" x14ac:dyDescent="0.25"/>
    <row r="56320" x14ac:dyDescent="0.25"/>
    <row r="56321" x14ac:dyDescent="0.25"/>
    <row r="56322" x14ac:dyDescent="0.25"/>
    <row r="56323" x14ac:dyDescent="0.25"/>
    <row r="56324" x14ac:dyDescent="0.25"/>
    <row r="56325" x14ac:dyDescent="0.25"/>
    <row r="56326" x14ac:dyDescent="0.25"/>
    <row r="56327" x14ac:dyDescent="0.25"/>
    <row r="56328" x14ac:dyDescent="0.25"/>
    <row r="56329" x14ac:dyDescent="0.25"/>
    <row r="56330" x14ac:dyDescent="0.25"/>
    <row r="56331" x14ac:dyDescent="0.25"/>
    <row r="56332" x14ac:dyDescent="0.25"/>
    <row r="56333" x14ac:dyDescent="0.25"/>
    <row r="56334" x14ac:dyDescent="0.25"/>
    <row r="56335" x14ac:dyDescent="0.25"/>
    <row r="56336" x14ac:dyDescent="0.25"/>
    <row r="56337" x14ac:dyDescent="0.25"/>
    <row r="56338" x14ac:dyDescent="0.25"/>
    <row r="56339" x14ac:dyDescent="0.25"/>
    <row r="56340" x14ac:dyDescent="0.25"/>
    <row r="56341" x14ac:dyDescent="0.25"/>
    <row r="56342" x14ac:dyDescent="0.25"/>
    <row r="56343" x14ac:dyDescent="0.25"/>
    <row r="56344" x14ac:dyDescent="0.25"/>
    <row r="56345" x14ac:dyDescent="0.25"/>
    <row r="56346" x14ac:dyDescent="0.25"/>
    <row r="56347" x14ac:dyDescent="0.25"/>
    <row r="56348" x14ac:dyDescent="0.25"/>
    <row r="56349" x14ac:dyDescent="0.25"/>
    <row r="56350" x14ac:dyDescent="0.25"/>
    <row r="56351" x14ac:dyDescent="0.25"/>
    <row r="56352" x14ac:dyDescent="0.25"/>
    <row r="56353" x14ac:dyDescent="0.25"/>
    <row r="56354" x14ac:dyDescent="0.25"/>
    <row r="56355" x14ac:dyDescent="0.25"/>
    <row r="56356" x14ac:dyDescent="0.25"/>
    <row r="56357" x14ac:dyDescent="0.25"/>
    <row r="56358" x14ac:dyDescent="0.25"/>
    <row r="56359" x14ac:dyDescent="0.25"/>
    <row r="56360" x14ac:dyDescent="0.25"/>
    <row r="56361" x14ac:dyDescent="0.25"/>
    <row r="56362" x14ac:dyDescent="0.25"/>
    <row r="56363" x14ac:dyDescent="0.25"/>
    <row r="56364" x14ac:dyDescent="0.25"/>
    <row r="56365" x14ac:dyDescent="0.25"/>
    <row r="56366" x14ac:dyDescent="0.25"/>
    <row r="56367" x14ac:dyDescent="0.25"/>
    <row r="56368" x14ac:dyDescent="0.25"/>
    <row r="56369" x14ac:dyDescent="0.25"/>
    <row r="56370" x14ac:dyDescent="0.25"/>
    <row r="56371" x14ac:dyDescent="0.25"/>
    <row r="56372" x14ac:dyDescent="0.25"/>
    <row r="56373" x14ac:dyDescent="0.25"/>
    <row r="56374" x14ac:dyDescent="0.25"/>
    <row r="56375" x14ac:dyDescent="0.25"/>
    <row r="56376" x14ac:dyDescent="0.25"/>
    <row r="56377" x14ac:dyDescent="0.25"/>
    <row r="56378" x14ac:dyDescent="0.25"/>
    <row r="56379" x14ac:dyDescent="0.25"/>
    <row r="56380" x14ac:dyDescent="0.25"/>
    <row r="56381" x14ac:dyDescent="0.25"/>
    <row r="56382" x14ac:dyDescent="0.25"/>
    <row r="56383" x14ac:dyDescent="0.25"/>
    <row r="56384" x14ac:dyDescent="0.25"/>
    <row r="56385" x14ac:dyDescent="0.25"/>
    <row r="56386" x14ac:dyDescent="0.25"/>
    <row r="56387" x14ac:dyDescent="0.25"/>
    <row r="56388" x14ac:dyDescent="0.25"/>
    <row r="56389" x14ac:dyDescent="0.25"/>
    <row r="56390" x14ac:dyDescent="0.25"/>
    <row r="56391" x14ac:dyDescent="0.25"/>
    <row r="56392" x14ac:dyDescent="0.25"/>
    <row r="56393" x14ac:dyDescent="0.25"/>
    <row r="56394" x14ac:dyDescent="0.25"/>
    <row r="56395" x14ac:dyDescent="0.25"/>
    <row r="56396" x14ac:dyDescent="0.25"/>
    <row r="56397" x14ac:dyDescent="0.25"/>
    <row r="56398" x14ac:dyDescent="0.25"/>
    <row r="56399" x14ac:dyDescent="0.25"/>
    <row r="56400" x14ac:dyDescent="0.25"/>
    <row r="56401" x14ac:dyDescent="0.25"/>
    <row r="56402" x14ac:dyDescent="0.25"/>
    <row r="56403" x14ac:dyDescent="0.25"/>
    <row r="56404" x14ac:dyDescent="0.25"/>
    <row r="56405" x14ac:dyDescent="0.25"/>
    <row r="56406" x14ac:dyDescent="0.25"/>
    <row r="56407" x14ac:dyDescent="0.25"/>
    <row r="56408" x14ac:dyDescent="0.25"/>
    <row r="56409" x14ac:dyDescent="0.25"/>
    <row r="56410" x14ac:dyDescent="0.25"/>
    <row r="56411" x14ac:dyDescent="0.25"/>
    <row r="56412" x14ac:dyDescent="0.25"/>
    <row r="56413" x14ac:dyDescent="0.25"/>
    <row r="56414" x14ac:dyDescent="0.25"/>
    <row r="56415" x14ac:dyDescent="0.25"/>
    <row r="56416" x14ac:dyDescent="0.25"/>
    <row r="56417" x14ac:dyDescent="0.25"/>
    <row r="56418" x14ac:dyDescent="0.25"/>
    <row r="56419" x14ac:dyDescent="0.25"/>
    <row r="56420" x14ac:dyDescent="0.25"/>
    <row r="56421" x14ac:dyDescent="0.25"/>
    <row r="56422" x14ac:dyDescent="0.25"/>
    <row r="56423" x14ac:dyDescent="0.25"/>
    <row r="56424" x14ac:dyDescent="0.25"/>
    <row r="56425" x14ac:dyDescent="0.25"/>
    <row r="56426" x14ac:dyDescent="0.25"/>
    <row r="56427" x14ac:dyDescent="0.25"/>
    <row r="56428" x14ac:dyDescent="0.25"/>
    <row r="56429" x14ac:dyDescent="0.25"/>
    <row r="56430" x14ac:dyDescent="0.25"/>
    <row r="56431" x14ac:dyDescent="0.25"/>
    <row r="56432" x14ac:dyDescent="0.25"/>
    <row r="56433" x14ac:dyDescent="0.25"/>
    <row r="56434" x14ac:dyDescent="0.25"/>
    <row r="56435" x14ac:dyDescent="0.25"/>
    <row r="56436" x14ac:dyDescent="0.25"/>
    <row r="56437" x14ac:dyDescent="0.25"/>
    <row r="56438" x14ac:dyDescent="0.25"/>
    <row r="56439" x14ac:dyDescent="0.25"/>
    <row r="56440" x14ac:dyDescent="0.25"/>
    <row r="56441" x14ac:dyDescent="0.25"/>
    <row r="56442" x14ac:dyDescent="0.25"/>
    <row r="56443" x14ac:dyDescent="0.25"/>
    <row r="56444" x14ac:dyDescent="0.25"/>
    <row r="56445" x14ac:dyDescent="0.25"/>
    <row r="56446" x14ac:dyDescent="0.25"/>
    <row r="56447" x14ac:dyDescent="0.25"/>
    <row r="56448" x14ac:dyDescent="0.25"/>
    <row r="56449" x14ac:dyDescent="0.25"/>
    <row r="56450" x14ac:dyDescent="0.25"/>
    <row r="56451" x14ac:dyDescent="0.25"/>
    <row r="56452" x14ac:dyDescent="0.25"/>
    <row r="56453" x14ac:dyDescent="0.25"/>
    <row r="56454" x14ac:dyDescent="0.25"/>
    <row r="56455" x14ac:dyDescent="0.25"/>
    <row r="56456" x14ac:dyDescent="0.25"/>
    <row r="56457" x14ac:dyDescent="0.25"/>
    <row r="56458" x14ac:dyDescent="0.25"/>
    <row r="56459" x14ac:dyDescent="0.25"/>
    <row r="56460" x14ac:dyDescent="0.25"/>
    <row r="56461" x14ac:dyDescent="0.25"/>
    <row r="56462" x14ac:dyDescent="0.25"/>
    <row r="56463" x14ac:dyDescent="0.25"/>
    <row r="56464" x14ac:dyDescent="0.25"/>
    <row r="56465" x14ac:dyDescent="0.25"/>
    <row r="56466" x14ac:dyDescent="0.25"/>
    <row r="56467" x14ac:dyDescent="0.25"/>
    <row r="56468" x14ac:dyDescent="0.25"/>
    <row r="56469" x14ac:dyDescent="0.25"/>
    <row r="56470" x14ac:dyDescent="0.25"/>
    <row r="56471" x14ac:dyDescent="0.25"/>
    <row r="56472" x14ac:dyDescent="0.25"/>
    <row r="56473" x14ac:dyDescent="0.25"/>
    <row r="56474" x14ac:dyDescent="0.25"/>
    <row r="56475" x14ac:dyDescent="0.25"/>
    <row r="56476" x14ac:dyDescent="0.25"/>
    <row r="56477" x14ac:dyDescent="0.25"/>
    <row r="56478" x14ac:dyDescent="0.25"/>
    <row r="56479" x14ac:dyDescent="0.25"/>
    <row r="56480" x14ac:dyDescent="0.25"/>
    <row r="56481" x14ac:dyDescent="0.25"/>
    <row r="56482" x14ac:dyDescent="0.25"/>
    <row r="56483" x14ac:dyDescent="0.25"/>
    <row r="56484" x14ac:dyDescent="0.25"/>
    <row r="56485" x14ac:dyDescent="0.25"/>
    <row r="56486" x14ac:dyDescent="0.25"/>
    <row r="56487" x14ac:dyDescent="0.25"/>
    <row r="56488" x14ac:dyDescent="0.25"/>
    <row r="56489" x14ac:dyDescent="0.25"/>
    <row r="56490" x14ac:dyDescent="0.25"/>
    <row r="56491" x14ac:dyDescent="0.25"/>
    <row r="56492" x14ac:dyDescent="0.25"/>
    <row r="56493" x14ac:dyDescent="0.25"/>
    <row r="56494" x14ac:dyDescent="0.25"/>
    <row r="56495" x14ac:dyDescent="0.25"/>
    <row r="56496" x14ac:dyDescent="0.25"/>
    <row r="56497" x14ac:dyDescent="0.25"/>
    <row r="56498" x14ac:dyDescent="0.25"/>
    <row r="56499" x14ac:dyDescent="0.25"/>
    <row r="56500" x14ac:dyDescent="0.25"/>
    <row r="56501" x14ac:dyDescent="0.25"/>
    <row r="56502" x14ac:dyDescent="0.25"/>
    <row r="56503" x14ac:dyDescent="0.25"/>
    <row r="56504" x14ac:dyDescent="0.25"/>
    <row r="56505" x14ac:dyDescent="0.25"/>
    <row r="56506" x14ac:dyDescent="0.25"/>
    <row r="56507" x14ac:dyDescent="0.25"/>
    <row r="56508" x14ac:dyDescent="0.25"/>
    <row r="56509" x14ac:dyDescent="0.25"/>
    <row r="56510" x14ac:dyDescent="0.25"/>
    <row r="56511" x14ac:dyDescent="0.25"/>
    <row r="56512" x14ac:dyDescent="0.25"/>
    <row r="56513" x14ac:dyDescent="0.25"/>
    <row r="56514" x14ac:dyDescent="0.25"/>
    <row r="56515" x14ac:dyDescent="0.25"/>
    <row r="56516" x14ac:dyDescent="0.25"/>
    <row r="56517" x14ac:dyDescent="0.25"/>
    <row r="56518" x14ac:dyDescent="0.25"/>
    <row r="56519" x14ac:dyDescent="0.25"/>
    <row r="56520" x14ac:dyDescent="0.25"/>
    <row r="56521" x14ac:dyDescent="0.25"/>
    <row r="56522" x14ac:dyDescent="0.25"/>
    <row r="56523" x14ac:dyDescent="0.25"/>
    <row r="56524" x14ac:dyDescent="0.25"/>
    <row r="56525" x14ac:dyDescent="0.25"/>
    <row r="56526" x14ac:dyDescent="0.25"/>
    <row r="56527" x14ac:dyDescent="0.25"/>
    <row r="56528" x14ac:dyDescent="0.25"/>
    <row r="56529" x14ac:dyDescent="0.25"/>
    <row r="56530" x14ac:dyDescent="0.25"/>
    <row r="56531" x14ac:dyDescent="0.25"/>
    <row r="56532" x14ac:dyDescent="0.25"/>
    <row r="56533" x14ac:dyDescent="0.25"/>
    <row r="56534" x14ac:dyDescent="0.25"/>
    <row r="56535" x14ac:dyDescent="0.25"/>
    <row r="56536" x14ac:dyDescent="0.25"/>
    <row r="56537" x14ac:dyDescent="0.25"/>
    <row r="56538" x14ac:dyDescent="0.25"/>
    <row r="56539" x14ac:dyDescent="0.25"/>
    <row r="56540" x14ac:dyDescent="0.25"/>
    <row r="56541" x14ac:dyDescent="0.25"/>
    <row r="56542" x14ac:dyDescent="0.25"/>
    <row r="56543" x14ac:dyDescent="0.25"/>
    <row r="56544" x14ac:dyDescent="0.25"/>
    <row r="56545" x14ac:dyDescent="0.25"/>
    <row r="56546" x14ac:dyDescent="0.25"/>
    <row r="56547" x14ac:dyDescent="0.25"/>
    <row r="56548" x14ac:dyDescent="0.25"/>
    <row r="56549" x14ac:dyDescent="0.25"/>
    <row r="56550" x14ac:dyDescent="0.25"/>
    <row r="56551" x14ac:dyDescent="0.25"/>
    <row r="56552" x14ac:dyDescent="0.25"/>
    <row r="56553" x14ac:dyDescent="0.25"/>
    <row r="56554" x14ac:dyDescent="0.25"/>
    <row r="56555" x14ac:dyDescent="0.25"/>
    <row r="56556" x14ac:dyDescent="0.25"/>
    <row r="56557" x14ac:dyDescent="0.25"/>
    <row r="56558" x14ac:dyDescent="0.25"/>
    <row r="56559" x14ac:dyDescent="0.25"/>
    <row r="56560" x14ac:dyDescent="0.25"/>
    <row r="56561" x14ac:dyDescent="0.25"/>
    <row r="56562" x14ac:dyDescent="0.25"/>
    <row r="56563" x14ac:dyDescent="0.25"/>
    <row r="56564" x14ac:dyDescent="0.25"/>
    <row r="56565" x14ac:dyDescent="0.25"/>
    <row r="56566" x14ac:dyDescent="0.25"/>
    <row r="56567" x14ac:dyDescent="0.25"/>
    <row r="56568" x14ac:dyDescent="0.25"/>
    <row r="56569" x14ac:dyDescent="0.25"/>
    <row r="56570" x14ac:dyDescent="0.25"/>
    <row r="56571" x14ac:dyDescent="0.25"/>
    <row r="56572" x14ac:dyDescent="0.25"/>
    <row r="56573" x14ac:dyDescent="0.25"/>
    <row r="56574" x14ac:dyDescent="0.25"/>
    <row r="56575" x14ac:dyDescent="0.25"/>
    <row r="56576" x14ac:dyDescent="0.25"/>
    <row r="56577" x14ac:dyDescent="0.25"/>
    <row r="56578" x14ac:dyDescent="0.25"/>
    <row r="56579" x14ac:dyDescent="0.25"/>
    <row r="56580" x14ac:dyDescent="0.25"/>
    <row r="56581" x14ac:dyDescent="0.25"/>
    <row r="56582" x14ac:dyDescent="0.25"/>
    <row r="56583" x14ac:dyDescent="0.25"/>
    <row r="56584" x14ac:dyDescent="0.25"/>
    <row r="56585" x14ac:dyDescent="0.25"/>
    <row r="56586" x14ac:dyDescent="0.25"/>
    <row r="56587" x14ac:dyDescent="0.25"/>
    <row r="56588" x14ac:dyDescent="0.25"/>
    <row r="56589" x14ac:dyDescent="0.25"/>
    <row r="56590" x14ac:dyDescent="0.25"/>
    <row r="56591" x14ac:dyDescent="0.25"/>
    <row r="56592" x14ac:dyDescent="0.25"/>
    <row r="56593" x14ac:dyDescent="0.25"/>
    <row r="56594" x14ac:dyDescent="0.25"/>
    <row r="56595" x14ac:dyDescent="0.25"/>
    <row r="56596" x14ac:dyDescent="0.25"/>
    <row r="56597" x14ac:dyDescent="0.25"/>
    <row r="56598" x14ac:dyDescent="0.25"/>
    <row r="56599" x14ac:dyDescent="0.25"/>
    <row r="56600" x14ac:dyDescent="0.25"/>
    <row r="56601" x14ac:dyDescent="0.25"/>
    <row r="56602" x14ac:dyDescent="0.25"/>
    <row r="56603" x14ac:dyDescent="0.25"/>
    <row r="56604" x14ac:dyDescent="0.25"/>
    <row r="56605" x14ac:dyDescent="0.25"/>
    <row r="56606" x14ac:dyDescent="0.25"/>
    <row r="56607" x14ac:dyDescent="0.25"/>
    <row r="56608" x14ac:dyDescent="0.25"/>
    <row r="56609" x14ac:dyDescent="0.25"/>
    <row r="56610" x14ac:dyDescent="0.25"/>
    <row r="56611" x14ac:dyDescent="0.25"/>
    <row r="56612" x14ac:dyDescent="0.25"/>
    <row r="56613" x14ac:dyDescent="0.25"/>
    <row r="56614" x14ac:dyDescent="0.25"/>
    <row r="56615" x14ac:dyDescent="0.25"/>
    <row r="56616" x14ac:dyDescent="0.25"/>
    <row r="56617" x14ac:dyDescent="0.25"/>
    <row r="56618" x14ac:dyDescent="0.25"/>
    <row r="56619" x14ac:dyDescent="0.25"/>
    <row r="56620" x14ac:dyDescent="0.25"/>
    <row r="56621" x14ac:dyDescent="0.25"/>
    <row r="56622" x14ac:dyDescent="0.25"/>
    <row r="56623" x14ac:dyDescent="0.25"/>
    <row r="56624" x14ac:dyDescent="0.25"/>
    <row r="56625" x14ac:dyDescent="0.25"/>
    <row r="56626" x14ac:dyDescent="0.25"/>
    <row r="56627" x14ac:dyDescent="0.25"/>
    <row r="56628" x14ac:dyDescent="0.25"/>
    <row r="56629" x14ac:dyDescent="0.25"/>
    <row r="56630" x14ac:dyDescent="0.25"/>
    <row r="56631" x14ac:dyDescent="0.25"/>
    <row r="56632" x14ac:dyDescent="0.25"/>
    <row r="56633" x14ac:dyDescent="0.25"/>
    <row r="56634" x14ac:dyDescent="0.25"/>
    <row r="56635" x14ac:dyDescent="0.25"/>
    <row r="56636" x14ac:dyDescent="0.25"/>
    <row r="56637" x14ac:dyDescent="0.25"/>
    <row r="56638" x14ac:dyDescent="0.25"/>
    <row r="56639" x14ac:dyDescent="0.25"/>
    <row r="56640" x14ac:dyDescent="0.25"/>
    <row r="56641" x14ac:dyDescent="0.25"/>
    <row r="56642" x14ac:dyDescent="0.25"/>
    <row r="56643" x14ac:dyDescent="0.25"/>
    <row r="56644" x14ac:dyDescent="0.25"/>
    <row r="56645" x14ac:dyDescent="0.25"/>
    <row r="56646" x14ac:dyDescent="0.25"/>
    <row r="56647" x14ac:dyDescent="0.25"/>
    <row r="56648" x14ac:dyDescent="0.25"/>
    <row r="56649" x14ac:dyDescent="0.25"/>
    <row r="56650" x14ac:dyDescent="0.25"/>
    <row r="56651" x14ac:dyDescent="0.25"/>
    <row r="56652" x14ac:dyDescent="0.25"/>
    <row r="56653" x14ac:dyDescent="0.25"/>
    <row r="56654" x14ac:dyDescent="0.25"/>
    <row r="56655" x14ac:dyDescent="0.25"/>
    <row r="56656" x14ac:dyDescent="0.25"/>
    <row r="56657" x14ac:dyDescent="0.25"/>
    <row r="56658" x14ac:dyDescent="0.25"/>
    <row r="56659" x14ac:dyDescent="0.25"/>
    <row r="56660" x14ac:dyDescent="0.25"/>
    <row r="56661" x14ac:dyDescent="0.25"/>
    <row r="56662" x14ac:dyDescent="0.25"/>
    <row r="56663" x14ac:dyDescent="0.25"/>
    <row r="56664" x14ac:dyDescent="0.25"/>
    <row r="56665" x14ac:dyDescent="0.25"/>
    <row r="56666" x14ac:dyDescent="0.25"/>
    <row r="56667" x14ac:dyDescent="0.25"/>
    <row r="56668" x14ac:dyDescent="0.25"/>
    <row r="56669" x14ac:dyDescent="0.25"/>
    <row r="56670" x14ac:dyDescent="0.25"/>
    <row r="56671" x14ac:dyDescent="0.25"/>
    <row r="56672" x14ac:dyDescent="0.25"/>
    <row r="56673" x14ac:dyDescent="0.25"/>
    <row r="56674" x14ac:dyDescent="0.25"/>
    <row r="56675" x14ac:dyDescent="0.25"/>
    <row r="56676" x14ac:dyDescent="0.25"/>
    <row r="56677" x14ac:dyDescent="0.25"/>
    <row r="56678" x14ac:dyDescent="0.25"/>
    <row r="56679" x14ac:dyDescent="0.25"/>
    <row r="56680" x14ac:dyDescent="0.25"/>
    <row r="56681" x14ac:dyDescent="0.25"/>
    <row r="56682" x14ac:dyDescent="0.25"/>
    <row r="56683" x14ac:dyDescent="0.25"/>
    <row r="56684" x14ac:dyDescent="0.25"/>
    <row r="56685" x14ac:dyDescent="0.25"/>
    <row r="56686" x14ac:dyDescent="0.25"/>
    <row r="56687" x14ac:dyDescent="0.25"/>
    <row r="56688" x14ac:dyDescent="0.25"/>
    <row r="56689" x14ac:dyDescent="0.25"/>
    <row r="56690" x14ac:dyDescent="0.25"/>
    <row r="56691" x14ac:dyDescent="0.25"/>
    <row r="56692" x14ac:dyDescent="0.25"/>
    <row r="56693" x14ac:dyDescent="0.25"/>
    <row r="56694" x14ac:dyDescent="0.25"/>
    <row r="56695" x14ac:dyDescent="0.25"/>
    <row r="56696" x14ac:dyDescent="0.25"/>
    <row r="56697" x14ac:dyDescent="0.25"/>
    <row r="56698" x14ac:dyDescent="0.25"/>
    <row r="56699" x14ac:dyDescent="0.25"/>
    <row r="56700" x14ac:dyDescent="0.25"/>
    <row r="56701" x14ac:dyDescent="0.25"/>
    <row r="56702" x14ac:dyDescent="0.25"/>
    <row r="56703" x14ac:dyDescent="0.25"/>
    <row r="56704" x14ac:dyDescent="0.25"/>
    <row r="56705" x14ac:dyDescent="0.25"/>
    <row r="56706" x14ac:dyDescent="0.25"/>
    <row r="56707" x14ac:dyDescent="0.25"/>
    <row r="56708" x14ac:dyDescent="0.25"/>
    <row r="56709" x14ac:dyDescent="0.25"/>
    <row r="56710" x14ac:dyDescent="0.25"/>
    <row r="56711" x14ac:dyDescent="0.25"/>
    <row r="56712" x14ac:dyDescent="0.25"/>
    <row r="56713" x14ac:dyDescent="0.25"/>
    <row r="56714" x14ac:dyDescent="0.25"/>
    <row r="56715" x14ac:dyDescent="0.25"/>
    <row r="56716" x14ac:dyDescent="0.25"/>
    <row r="56717" x14ac:dyDescent="0.25"/>
    <row r="56718" x14ac:dyDescent="0.25"/>
    <row r="56719" x14ac:dyDescent="0.25"/>
    <row r="56720" x14ac:dyDescent="0.25"/>
    <row r="56721" x14ac:dyDescent="0.25"/>
    <row r="56722" x14ac:dyDescent="0.25"/>
    <row r="56723" x14ac:dyDescent="0.25"/>
    <row r="56724" x14ac:dyDescent="0.25"/>
    <row r="56725" x14ac:dyDescent="0.25"/>
    <row r="56726" x14ac:dyDescent="0.25"/>
    <row r="56727" x14ac:dyDescent="0.25"/>
    <row r="56728" x14ac:dyDescent="0.25"/>
    <row r="56729" x14ac:dyDescent="0.25"/>
    <row r="56730" x14ac:dyDescent="0.25"/>
    <row r="56731" x14ac:dyDescent="0.25"/>
    <row r="56732" x14ac:dyDescent="0.25"/>
    <row r="56733" x14ac:dyDescent="0.25"/>
    <row r="56734" x14ac:dyDescent="0.25"/>
    <row r="56735" x14ac:dyDescent="0.25"/>
    <row r="56736" x14ac:dyDescent="0.25"/>
    <row r="56737" x14ac:dyDescent="0.25"/>
    <row r="56738" x14ac:dyDescent="0.25"/>
    <row r="56739" x14ac:dyDescent="0.25"/>
    <row r="56740" x14ac:dyDescent="0.25"/>
    <row r="56741" x14ac:dyDescent="0.25"/>
    <row r="56742" x14ac:dyDescent="0.25"/>
    <row r="56743" x14ac:dyDescent="0.25"/>
    <row r="56744" x14ac:dyDescent="0.25"/>
    <row r="56745" x14ac:dyDescent="0.25"/>
    <row r="56746" x14ac:dyDescent="0.25"/>
    <row r="56747" x14ac:dyDescent="0.25"/>
    <row r="56748" x14ac:dyDescent="0.25"/>
    <row r="56749" x14ac:dyDescent="0.25"/>
    <row r="56750" x14ac:dyDescent="0.25"/>
    <row r="56751" x14ac:dyDescent="0.25"/>
    <row r="56752" x14ac:dyDescent="0.25"/>
    <row r="56753" x14ac:dyDescent="0.25"/>
    <row r="56754" x14ac:dyDescent="0.25"/>
    <row r="56755" x14ac:dyDescent="0.25"/>
    <row r="56756" x14ac:dyDescent="0.25"/>
    <row r="56757" x14ac:dyDescent="0.25"/>
    <row r="56758" x14ac:dyDescent="0.25"/>
    <row r="56759" x14ac:dyDescent="0.25"/>
    <row r="56760" x14ac:dyDescent="0.25"/>
    <row r="56761" x14ac:dyDescent="0.25"/>
    <row r="56762" x14ac:dyDescent="0.25"/>
    <row r="56763" x14ac:dyDescent="0.25"/>
    <row r="56764" x14ac:dyDescent="0.25"/>
    <row r="56765" x14ac:dyDescent="0.25"/>
    <row r="56766" x14ac:dyDescent="0.25"/>
    <row r="56767" x14ac:dyDescent="0.25"/>
    <row r="56768" x14ac:dyDescent="0.25"/>
    <row r="56769" x14ac:dyDescent="0.25"/>
    <row r="56770" x14ac:dyDescent="0.25"/>
    <row r="56771" x14ac:dyDescent="0.25"/>
    <row r="56772" x14ac:dyDescent="0.25"/>
    <row r="56773" x14ac:dyDescent="0.25"/>
    <row r="56774" x14ac:dyDescent="0.25"/>
    <row r="56775" x14ac:dyDescent="0.25"/>
    <row r="56776" x14ac:dyDescent="0.25"/>
    <row r="56777" x14ac:dyDescent="0.25"/>
    <row r="56778" x14ac:dyDescent="0.25"/>
    <row r="56779" x14ac:dyDescent="0.25"/>
    <row r="56780" x14ac:dyDescent="0.25"/>
    <row r="56781" x14ac:dyDescent="0.25"/>
    <row r="56782" x14ac:dyDescent="0.25"/>
    <row r="56783" x14ac:dyDescent="0.25"/>
    <row r="56784" x14ac:dyDescent="0.25"/>
    <row r="56785" x14ac:dyDescent="0.25"/>
    <row r="56786" x14ac:dyDescent="0.25"/>
    <row r="56787" x14ac:dyDescent="0.25"/>
    <row r="56788" x14ac:dyDescent="0.25"/>
    <row r="56789" x14ac:dyDescent="0.25"/>
    <row r="56790" x14ac:dyDescent="0.25"/>
    <row r="56791" x14ac:dyDescent="0.25"/>
    <row r="56792" x14ac:dyDescent="0.25"/>
    <row r="56793" x14ac:dyDescent="0.25"/>
    <row r="56794" x14ac:dyDescent="0.25"/>
    <row r="56795" x14ac:dyDescent="0.25"/>
    <row r="56796" x14ac:dyDescent="0.25"/>
    <row r="56797" x14ac:dyDescent="0.25"/>
    <row r="56798" x14ac:dyDescent="0.25"/>
    <row r="56799" x14ac:dyDescent="0.25"/>
    <row r="56800" x14ac:dyDescent="0.25"/>
    <row r="56801" x14ac:dyDescent="0.25"/>
    <row r="56802" x14ac:dyDescent="0.25"/>
    <row r="56803" x14ac:dyDescent="0.25"/>
    <row r="56804" x14ac:dyDescent="0.25"/>
    <row r="56805" x14ac:dyDescent="0.25"/>
    <row r="56806" x14ac:dyDescent="0.25"/>
    <row r="56807" x14ac:dyDescent="0.25"/>
    <row r="56808" x14ac:dyDescent="0.25"/>
    <row r="56809" x14ac:dyDescent="0.25"/>
    <row r="56810" x14ac:dyDescent="0.25"/>
    <row r="56811" x14ac:dyDescent="0.25"/>
    <row r="56812" x14ac:dyDescent="0.25"/>
    <row r="56813" x14ac:dyDescent="0.25"/>
    <row r="56814" x14ac:dyDescent="0.25"/>
    <row r="56815" x14ac:dyDescent="0.25"/>
    <row r="56816" x14ac:dyDescent="0.25"/>
    <row r="56817" x14ac:dyDescent="0.25"/>
    <row r="56818" x14ac:dyDescent="0.25"/>
    <row r="56819" x14ac:dyDescent="0.25"/>
    <row r="56820" x14ac:dyDescent="0.25"/>
    <row r="56821" x14ac:dyDescent="0.25"/>
    <row r="56822" x14ac:dyDescent="0.25"/>
    <row r="56823" x14ac:dyDescent="0.25"/>
    <row r="56824" x14ac:dyDescent="0.25"/>
    <row r="56825" x14ac:dyDescent="0.25"/>
    <row r="56826" x14ac:dyDescent="0.25"/>
    <row r="56827" x14ac:dyDescent="0.25"/>
    <row r="56828" x14ac:dyDescent="0.25"/>
    <row r="56829" x14ac:dyDescent="0.25"/>
    <row r="56830" x14ac:dyDescent="0.25"/>
    <row r="56831" x14ac:dyDescent="0.25"/>
    <row r="56832" x14ac:dyDescent="0.25"/>
    <row r="56833" x14ac:dyDescent="0.25"/>
    <row r="56834" x14ac:dyDescent="0.25"/>
    <row r="56835" x14ac:dyDescent="0.25"/>
    <row r="56836" x14ac:dyDescent="0.25"/>
    <row r="56837" x14ac:dyDescent="0.25"/>
    <row r="56838" x14ac:dyDescent="0.25"/>
    <row r="56839" x14ac:dyDescent="0.25"/>
    <row r="56840" x14ac:dyDescent="0.25"/>
    <row r="56841" x14ac:dyDescent="0.25"/>
    <row r="56842" x14ac:dyDescent="0.25"/>
    <row r="56843" x14ac:dyDescent="0.25"/>
    <row r="56844" x14ac:dyDescent="0.25"/>
    <row r="56845" x14ac:dyDescent="0.25"/>
    <row r="56846" x14ac:dyDescent="0.25"/>
    <row r="56847" x14ac:dyDescent="0.25"/>
    <row r="56848" x14ac:dyDescent="0.25"/>
    <row r="56849" x14ac:dyDescent="0.25"/>
    <row r="56850" x14ac:dyDescent="0.25"/>
    <row r="56851" x14ac:dyDescent="0.25"/>
    <row r="56852" x14ac:dyDescent="0.25"/>
    <row r="56853" x14ac:dyDescent="0.25"/>
    <row r="56854" x14ac:dyDescent="0.25"/>
    <row r="56855" x14ac:dyDescent="0.25"/>
    <row r="56856" x14ac:dyDescent="0.25"/>
    <row r="56857" x14ac:dyDescent="0.25"/>
    <row r="56858" x14ac:dyDescent="0.25"/>
    <row r="56859" x14ac:dyDescent="0.25"/>
    <row r="56860" x14ac:dyDescent="0.25"/>
    <row r="56861" x14ac:dyDescent="0.25"/>
    <row r="56862" x14ac:dyDescent="0.25"/>
    <row r="56863" x14ac:dyDescent="0.25"/>
    <row r="56864" x14ac:dyDescent="0.25"/>
    <row r="56865" x14ac:dyDescent="0.25"/>
    <row r="56866" x14ac:dyDescent="0.25"/>
    <row r="56867" x14ac:dyDescent="0.25"/>
    <row r="56868" x14ac:dyDescent="0.25"/>
    <row r="56869" x14ac:dyDescent="0.25"/>
    <row r="56870" x14ac:dyDescent="0.25"/>
    <row r="56871" x14ac:dyDescent="0.25"/>
    <row r="56872" x14ac:dyDescent="0.25"/>
    <row r="56873" x14ac:dyDescent="0.25"/>
    <row r="56874" x14ac:dyDescent="0.25"/>
    <row r="56875" x14ac:dyDescent="0.25"/>
    <row r="56876" x14ac:dyDescent="0.25"/>
    <row r="56877" x14ac:dyDescent="0.25"/>
    <row r="56878" x14ac:dyDescent="0.25"/>
    <row r="56879" x14ac:dyDescent="0.25"/>
    <row r="56880" x14ac:dyDescent="0.25"/>
    <row r="56881" x14ac:dyDescent="0.25"/>
    <row r="56882" x14ac:dyDescent="0.25"/>
    <row r="56883" x14ac:dyDescent="0.25"/>
    <row r="56884" x14ac:dyDescent="0.25"/>
    <row r="56885" x14ac:dyDescent="0.25"/>
    <row r="56886" x14ac:dyDescent="0.25"/>
    <row r="56887" x14ac:dyDescent="0.25"/>
    <row r="56888" x14ac:dyDescent="0.25"/>
    <row r="56889" x14ac:dyDescent="0.25"/>
    <row r="56890" x14ac:dyDescent="0.25"/>
    <row r="56891" x14ac:dyDescent="0.25"/>
    <row r="56892" x14ac:dyDescent="0.25"/>
    <row r="56893" x14ac:dyDescent="0.25"/>
    <row r="56894" x14ac:dyDescent="0.25"/>
    <row r="56895" x14ac:dyDescent="0.25"/>
    <row r="56896" x14ac:dyDescent="0.25"/>
    <row r="56897" x14ac:dyDescent="0.25"/>
    <row r="56898" x14ac:dyDescent="0.25"/>
    <row r="56899" x14ac:dyDescent="0.25"/>
    <row r="56900" x14ac:dyDescent="0.25"/>
    <row r="56901" x14ac:dyDescent="0.25"/>
    <row r="56902" x14ac:dyDescent="0.25"/>
    <row r="56903" x14ac:dyDescent="0.25"/>
    <row r="56904" x14ac:dyDescent="0.25"/>
    <row r="56905" x14ac:dyDescent="0.25"/>
    <row r="56906" x14ac:dyDescent="0.25"/>
    <row r="56907" x14ac:dyDescent="0.25"/>
    <row r="56908" x14ac:dyDescent="0.25"/>
    <row r="56909" x14ac:dyDescent="0.25"/>
    <row r="56910" x14ac:dyDescent="0.25"/>
    <row r="56911" x14ac:dyDescent="0.25"/>
    <row r="56912" x14ac:dyDescent="0.25"/>
    <row r="56913" x14ac:dyDescent="0.25"/>
    <row r="56914" x14ac:dyDescent="0.25"/>
    <row r="56915" x14ac:dyDescent="0.25"/>
    <row r="56916" x14ac:dyDescent="0.25"/>
    <row r="56917" x14ac:dyDescent="0.25"/>
    <row r="56918" x14ac:dyDescent="0.25"/>
    <row r="56919" x14ac:dyDescent="0.25"/>
    <row r="56920" x14ac:dyDescent="0.25"/>
    <row r="56921" x14ac:dyDescent="0.25"/>
    <row r="56922" x14ac:dyDescent="0.25"/>
    <row r="56923" x14ac:dyDescent="0.25"/>
    <row r="56924" x14ac:dyDescent="0.25"/>
    <row r="56925" x14ac:dyDescent="0.25"/>
    <row r="56926" x14ac:dyDescent="0.25"/>
    <row r="56927" x14ac:dyDescent="0.25"/>
    <row r="56928" x14ac:dyDescent="0.25"/>
    <row r="56929" x14ac:dyDescent="0.25"/>
    <row r="56930" x14ac:dyDescent="0.25"/>
    <row r="56931" x14ac:dyDescent="0.25"/>
    <row r="56932" x14ac:dyDescent="0.25"/>
    <row r="56933" x14ac:dyDescent="0.25"/>
    <row r="56934" x14ac:dyDescent="0.25"/>
    <row r="56935" x14ac:dyDescent="0.25"/>
    <row r="56936" x14ac:dyDescent="0.25"/>
    <row r="56937" x14ac:dyDescent="0.25"/>
    <row r="56938" x14ac:dyDescent="0.25"/>
    <row r="56939" x14ac:dyDescent="0.25"/>
    <row r="56940" x14ac:dyDescent="0.25"/>
    <row r="56941" x14ac:dyDescent="0.25"/>
    <row r="56942" x14ac:dyDescent="0.25"/>
    <row r="56943" x14ac:dyDescent="0.25"/>
    <row r="56944" x14ac:dyDescent="0.25"/>
    <row r="56945" x14ac:dyDescent="0.25"/>
    <row r="56946" x14ac:dyDescent="0.25"/>
    <row r="56947" x14ac:dyDescent="0.25"/>
    <row r="56948" x14ac:dyDescent="0.25"/>
    <row r="56949" x14ac:dyDescent="0.25"/>
    <row r="56950" x14ac:dyDescent="0.25"/>
    <row r="56951" x14ac:dyDescent="0.25"/>
    <row r="56952" x14ac:dyDescent="0.25"/>
    <row r="56953" x14ac:dyDescent="0.25"/>
    <row r="56954" x14ac:dyDescent="0.25"/>
    <row r="56955" x14ac:dyDescent="0.25"/>
    <row r="56956" x14ac:dyDescent="0.25"/>
    <row r="56957" x14ac:dyDescent="0.25"/>
    <row r="56958" x14ac:dyDescent="0.25"/>
    <row r="56959" x14ac:dyDescent="0.25"/>
    <row r="56960" x14ac:dyDescent="0.25"/>
    <row r="56961" x14ac:dyDescent="0.25"/>
    <row r="56962" x14ac:dyDescent="0.25"/>
    <row r="56963" x14ac:dyDescent="0.25"/>
    <row r="56964" x14ac:dyDescent="0.25"/>
    <row r="56965" x14ac:dyDescent="0.25"/>
    <row r="56966" x14ac:dyDescent="0.25"/>
    <row r="56967" x14ac:dyDescent="0.25"/>
    <row r="56968" x14ac:dyDescent="0.25"/>
    <row r="56969" x14ac:dyDescent="0.25"/>
    <row r="56970" x14ac:dyDescent="0.25"/>
    <row r="56971" x14ac:dyDescent="0.25"/>
    <row r="56972" x14ac:dyDescent="0.25"/>
    <row r="56973" x14ac:dyDescent="0.25"/>
    <row r="56974" x14ac:dyDescent="0.25"/>
    <row r="56975" x14ac:dyDescent="0.25"/>
    <row r="56976" x14ac:dyDescent="0.25"/>
    <row r="56977" x14ac:dyDescent="0.25"/>
    <row r="56978" x14ac:dyDescent="0.25"/>
    <row r="56979" x14ac:dyDescent="0.25"/>
    <row r="56980" x14ac:dyDescent="0.25"/>
    <row r="56981" x14ac:dyDescent="0.25"/>
    <row r="56982" x14ac:dyDescent="0.25"/>
    <row r="56983" x14ac:dyDescent="0.25"/>
    <row r="56984" x14ac:dyDescent="0.25"/>
    <row r="56985" x14ac:dyDescent="0.25"/>
    <row r="56986" x14ac:dyDescent="0.25"/>
    <row r="56987" x14ac:dyDescent="0.25"/>
    <row r="56988" x14ac:dyDescent="0.25"/>
    <row r="56989" x14ac:dyDescent="0.25"/>
    <row r="56990" x14ac:dyDescent="0.25"/>
    <row r="56991" x14ac:dyDescent="0.25"/>
    <row r="56992" x14ac:dyDescent="0.25"/>
    <row r="56993" x14ac:dyDescent="0.25"/>
    <row r="56994" x14ac:dyDescent="0.25"/>
    <row r="56995" x14ac:dyDescent="0.25"/>
    <row r="56996" x14ac:dyDescent="0.25"/>
    <row r="56997" x14ac:dyDescent="0.25"/>
    <row r="56998" x14ac:dyDescent="0.25"/>
    <row r="56999" x14ac:dyDescent="0.25"/>
    <row r="57000" x14ac:dyDescent="0.25"/>
    <row r="57001" x14ac:dyDescent="0.25"/>
    <row r="57002" x14ac:dyDescent="0.25"/>
    <row r="57003" x14ac:dyDescent="0.25"/>
    <row r="57004" x14ac:dyDescent="0.25"/>
    <row r="57005" x14ac:dyDescent="0.25"/>
    <row r="57006" x14ac:dyDescent="0.25"/>
    <row r="57007" x14ac:dyDescent="0.25"/>
    <row r="57008" x14ac:dyDescent="0.25"/>
    <row r="57009" x14ac:dyDescent="0.25"/>
    <row r="57010" x14ac:dyDescent="0.25"/>
    <row r="57011" x14ac:dyDescent="0.25"/>
    <row r="57012" x14ac:dyDescent="0.25"/>
    <row r="57013" x14ac:dyDescent="0.25"/>
    <row r="57014" x14ac:dyDescent="0.25"/>
    <row r="57015" x14ac:dyDescent="0.25"/>
    <row r="57016" x14ac:dyDescent="0.25"/>
    <row r="57017" x14ac:dyDescent="0.25"/>
    <row r="57018" x14ac:dyDescent="0.25"/>
    <row r="57019" x14ac:dyDescent="0.25"/>
    <row r="57020" x14ac:dyDescent="0.25"/>
    <row r="57021" x14ac:dyDescent="0.25"/>
    <row r="57022" x14ac:dyDescent="0.25"/>
    <row r="57023" x14ac:dyDescent="0.25"/>
    <row r="57024" x14ac:dyDescent="0.25"/>
    <row r="57025" x14ac:dyDescent="0.25"/>
    <row r="57026" x14ac:dyDescent="0.25"/>
    <row r="57027" x14ac:dyDescent="0.25"/>
    <row r="57028" x14ac:dyDescent="0.25"/>
    <row r="57029" x14ac:dyDescent="0.25"/>
    <row r="57030" x14ac:dyDescent="0.25"/>
    <row r="57031" x14ac:dyDescent="0.25"/>
    <row r="57032" x14ac:dyDescent="0.25"/>
    <row r="57033" x14ac:dyDescent="0.25"/>
    <row r="57034" x14ac:dyDescent="0.25"/>
    <row r="57035" x14ac:dyDescent="0.25"/>
    <row r="57036" x14ac:dyDescent="0.25"/>
    <row r="57037" x14ac:dyDescent="0.25"/>
    <row r="57038" x14ac:dyDescent="0.25"/>
    <row r="57039" x14ac:dyDescent="0.25"/>
    <row r="57040" x14ac:dyDescent="0.25"/>
    <row r="57041" x14ac:dyDescent="0.25"/>
    <row r="57042" x14ac:dyDescent="0.25"/>
    <row r="57043" x14ac:dyDescent="0.25"/>
    <row r="57044" x14ac:dyDescent="0.25"/>
    <row r="57045" x14ac:dyDescent="0.25"/>
    <row r="57046" x14ac:dyDescent="0.25"/>
    <row r="57047" x14ac:dyDescent="0.25"/>
    <row r="57048" x14ac:dyDescent="0.25"/>
    <row r="57049" x14ac:dyDescent="0.25"/>
    <row r="57050" x14ac:dyDescent="0.25"/>
    <row r="57051" x14ac:dyDescent="0.25"/>
    <row r="57052" x14ac:dyDescent="0.25"/>
    <row r="57053" x14ac:dyDescent="0.25"/>
    <row r="57054" x14ac:dyDescent="0.25"/>
    <row r="57055" x14ac:dyDescent="0.25"/>
    <row r="57056" x14ac:dyDescent="0.25"/>
    <row r="57057" x14ac:dyDescent="0.25"/>
    <row r="57058" x14ac:dyDescent="0.25"/>
    <row r="57059" x14ac:dyDescent="0.25"/>
    <row r="57060" x14ac:dyDescent="0.25"/>
    <row r="57061" x14ac:dyDescent="0.25"/>
    <row r="57062" x14ac:dyDescent="0.25"/>
    <row r="57063" x14ac:dyDescent="0.25"/>
    <row r="57064" x14ac:dyDescent="0.25"/>
    <row r="57065" x14ac:dyDescent="0.25"/>
    <row r="57066" x14ac:dyDescent="0.25"/>
    <row r="57067" x14ac:dyDescent="0.25"/>
    <row r="57068" x14ac:dyDescent="0.25"/>
    <row r="57069" x14ac:dyDescent="0.25"/>
    <row r="57070" x14ac:dyDescent="0.25"/>
    <row r="57071" x14ac:dyDescent="0.25"/>
    <row r="57072" x14ac:dyDescent="0.25"/>
    <row r="57073" x14ac:dyDescent="0.25"/>
    <row r="57074" x14ac:dyDescent="0.25"/>
    <row r="57075" x14ac:dyDescent="0.25"/>
    <row r="57076" x14ac:dyDescent="0.25"/>
    <row r="57077" x14ac:dyDescent="0.25"/>
    <row r="57078" x14ac:dyDescent="0.25"/>
    <row r="57079" x14ac:dyDescent="0.25"/>
    <row r="57080" x14ac:dyDescent="0.25"/>
    <row r="57081" x14ac:dyDescent="0.25"/>
    <row r="57082" x14ac:dyDescent="0.25"/>
    <row r="57083" x14ac:dyDescent="0.25"/>
    <row r="57084" x14ac:dyDescent="0.25"/>
    <row r="57085" x14ac:dyDescent="0.25"/>
    <row r="57086" x14ac:dyDescent="0.25"/>
    <row r="57087" x14ac:dyDescent="0.25"/>
    <row r="57088" x14ac:dyDescent="0.25"/>
    <row r="57089" x14ac:dyDescent="0.25"/>
    <row r="57090" x14ac:dyDescent="0.25"/>
    <row r="57091" x14ac:dyDescent="0.25"/>
    <row r="57092" x14ac:dyDescent="0.25"/>
    <row r="57093" x14ac:dyDescent="0.25"/>
    <row r="57094" x14ac:dyDescent="0.25"/>
    <row r="57095" x14ac:dyDescent="0.25"/>
    <row r="57096" x14ac:dyDescent="0.25"/>
    <row r="57097" x14ac:dyDescent="0.25"/>
    <row r="57098" x14ac:dyDescent="0.25"/>
    <row r="57099" x14ac:dyDescent="0.25"/>
    <row r="57100" x14ac:dyDescent="0.25"/>
    <row r="57101" x14ac:dyDescent="0.25"/>
    <row r="57102" x14ac:dyDescent="0.25"/>
    <row r="57103" x14ac:dyDescent="0.25"/>
    <row r="57104" x14ac:dyDescent="0.25"/>
    <row r="57105" x14ac:dyDescent="0.25"/>
    <row r="57106" x14ac:dyDescent="0.25"/>
    <row r="57107" x14ac:dyDescent="0.25"/>
    <row r="57108" x14ac:dyDescent="0.25"/>
    <row r="57109" x14ac:dyDescent="0.25"/>
    <row r="57110" x14ac:dyDescent="0.25"/>
    <row r="57111" x14ac:dyDescent="0.25"/>
    <row r="57112" x14ac:dyDescent="0.25"/>
    <row r="57113" x14ac:dyDescent="0.25"/>
    <row r="57114" x14ac:dyDescent="0.25"/>
    <row r="57115" x14ac:dyDescent="0.25"/>
    <row r="57116" x14ac:dyDescent="0.25"/>
    <row r="57117" x14ac:dyDescent="0.25"/>
    <row r="57118" x14ac:dyDescent="0.25"/>
    <row r="57119" x14ac:dyDescent="0.25"/>
    <row r="57120" x14ac:dyDescent="0.25"/>
    <row r="57121" x14ac:dyDescent="0.25"/>
    <row r="57122" x14ac:dyDescent="0.25"/>
    <row r="57123" x14ac:dyDescent="0.25"/>
    <row r="57124" x14ac:dyDescent="0.25"/>
    <row r="57125" x14ac:dyDescent="0.25"/>
    <row r="57126" x14ac:dyDescent="0.25"/>
    <row r="57127" x14ac:dyDescent="0.25"/>
    <row r="57128" x14ac:dyDescent="0.25"/>
    <row r="57129" x14ac:dyDescent="0.25"/>
    <row r="57130" x14ac:dyDescent="0.25"/>
    <row r="57131" x14ac:dyDescent="0.25"/>
    <row r="57132" x14ac:dyDescent="0.25"/>
    <row r="57133" x14ac:dyDescent="0.25"/>
    <row r="57134" x14ac:dyDescent="0.25"/>
    <row r="57135" x14ac:dyDescent="0.25"/>
    <row r="57136" x14ac:dyDescent="0.25"/>
    <row r="57137" x14ac:dyDescent="0.25"/>
    <row r="57138" x14ac:dyDescent="0.25"/>
    <row r="57139" x14ac:dyDescent="0.25"/>
    <row r="57140" x14ac:dyDescent="0.25"/>
    <row r="57141" x14ac:dyDescent="0.25"/>
    <row r="57142" x14ac:dyDescent="0.25"/>
    <row r="57143" x14ac:dyDescent="0.25"/>
    <row r="57144" x14ac:dyDescent="0.25"/>
    <row r="57145" x14ac:dyDescent="0.25"/>
    <row r="57146" x14ac:dyDescent="0.25"/>
    <row r="57147" x14ac:dyDescent="0.25"/>
    <row r="57148" x14ac:dyDescent="0.25"/>
    <row r="57149" x14ac:dyDescent="0.25"/>
    <row r="57150" x14ac:dyDescent="0.25"/>
    <row r="57151" x14ac:dyDescent="0.25"/>
    <row r="57152" x14ac:dyDescent="0.25"/>
    <row r="57153" x14ac:dyDescent="0.25"/>
    <row r="57154" x14ac:dyDescent="0.25"/>
    <row r="57155" x14ac:dyDescent="0.25"/>
    <row r="57156" x14ac:dyDescent="0.25"/>
    <row r="57157" x14ac:dyDescent="0.25"/>
    <row r="57158" x14ac:dyDescent="0.25"/>
    <row r="57159" x14ac:dyDescent="0.25"/>
    <row r="57160" x14ac:dyDescent="0.25"/>
    <row r="57161" x14ac:dyDescent="0.25"/>
    <row r="57162" x14ac:dyDescent="0.25"/>
    <row r="57163" x14ac:dyDescent="0.25"/>
    <row r="57164" x14ac:dyDescent="0.25"/>
    <row r="57165" x14ac:dyDescent="0.25"/>
    <row r="57166" x14ac:dyDescent="0.25"/>
    <row r="57167" x14ac:dyDescent="0.25"/>
    <row r="57168" x14ac:dyDescent="0.25"/>
    <row r="57169" x14ac:dyDescent="0.25"/>
    <row r="57170" x14ac:dyDescent="0.25"/>
    <row r="57171" x14ac:dyDescent="0.25"/>
    <row r="57172" x14ac:dyDescent="0.25"/>
    <row r="57173" x14ac:dyDescent="0.25"/>
    <row r="57174" x14ac:dyDescent="0.25"/>
    <row r="57175" x14ac:dyDescent="0.25"/>
    <row r="57176" x14ac:dyDescent="0.25"/>
    <row r="57177" x14ac:dyDescent="0.25"/>
    <row r="57178" x14ac:dyDescent="0.25"/>
    <row r="57179" x14ac:dyDescent="0.25"/>
    <row r="57180" x14ac:dyDescent="0.25"/>
    <row r="57181" x14ac:dyDescent="0.25"/>
    <row r="57182" x14ac:dyDescent="0.25"/>
    <row r="57183" x14ac:dyDescent="0.25"/>
    <row r="57184" x14ac:dyDescent="0.25"/>
    <row r="57185" x14ac:dyDescent="0.25"/>
    <row r="57186" x14ac:dyDescent="0.25"/>
    <row r="57187" x14ac:dyDescent="0.25"/>
    <row r="57188" x14ac:dyDescent="0.25"/>
    <row r="57189" x14ac:dyDescent="0.25"/>
    <row r="57190" x14ac:dyDescent="0.25"/>
    <row r="57191" x14ac:dyDescent="0.25"/>
    <row r="57192" x14ac:dyDescent="0.25"/>
    <row r="57193" x14ac:dyDescent="0.25"/>
    <row r="57194" x14ac:dyDescent="0.25"/>
    <row r="57195" x14ac:dyDescent="0.25"/>
    <row r="57196" x14ac:dyDescent="0.25"/>
    <row r="57197" x14ac:dyDescent="0.25"/>
    <row r="57198" x14ac:dyDescent="0.25"/>
    <row r="57199" x14ac:dyDescent="0.25"/>
    <row r="57200" x14ac:dyDescent="0.25"/>
    <row r="57201" x14ac:dyDescent="0.25"/>
    <row r="57202" x14ac:dyDescent="0.25"/>
    <row r="57203" x14ac:dyDescent="0.25"/>
    <row r="57204" x14ac:dyDescent="0.25"/>
    <row r="57205" x14ac:dyDescent="0.25"/>
    <row r="57206" x14ac:dyDescent="0.25"/>
    <row r="57207" x14ac:dyDescent="0.25"/>
    <row r="57208" x14ac:dyDescent="0.25"/>
    <row r="57209" x14ac:dyDescent="0.25"/>
    <row r="57210" x14ac:dyDescent="0.25"/>
    <row r="57211" x14ac:dyDescent="0.25"/>
    <row r="57212" x14ac:dyDescent="0.25"/>
    <row r="57213" x14ac:dyDescent="0.25"/>
    <row r="57214" x14ac:dyDescent="0.25"/>
    <row r="57215" x14ac:dyDescent="0.25"/>
    <row r="57216" x14ac:dyDescent="0.25"/>
    <row r="57217" x14ac:dyDescent="0.25"/>
    <row r="57218" x14ac:dyDescent="0.25"/>
    <row r="57219" x14ac:dyDescent="0.25"/>
    <row r="57220" x14ac:dyDescent="0.25"/>
    <row r="57221" x14ac:dyDescent="0.25"/>
    <row r="57222" x14ac:dyDescent="0.25"/>
    <row r="57223" x14ac:dyDescent="0.25"/>
    <row r="57224" x14ac:dyDescent="0.25"/>
    <row r="57225" x14ac:dyDescent="0.25"/>
    <row r="57226" x14ac:dyDescent="0.25"/>
    <row r="57227" x14ac:dyDescent="0.25"/>
    <row r="57228" x14ac:dyDescent="0.25"/>
    <row r="57229" x14ac:dyDescent="0.25"/>
    <row r="57230" x14ac:dyDescent="0.25"/>
    <row r="57231" x14ac:dyDescent="0.25"/>
    <row r="57232" x14ac:dyDescent="0.25"/>
    <row r="57233" x14ac:dyDescent="0.25"/>
    <row r="57234" x14ac:dyDescent="0.25"/>
    <row r="57235" x14ac:dyDescent="0.25"/>
    <row r="57236" x14ac:dyDescent="0.25"/>
    <row r="57237" x14ac:dyDescent="0.25"/>
    <row r="57238" x14ac:dyDescent="0.25"/>
    <row r="57239" x14ac:dyDescent="0.25"/>
    <row r="57240" x14ac:dyDescent="0.25"/>
    <row r="57241" x14ac:dyDescent="0.25"/>
    <row r="57242" x14ac:dyDescent="0.25"/>
    <row r="57243" x14ac:dyDescent="0.25"/>
    <row r="57244" x14ac:dyDescent="0.25"/>
    <row r="57245" x14ac:dyDescent="0.25"/>
    <row r="57246" x14ac:dyDescent="0.25"/>
    <row r="57247" x14ac:dyDescent="0.25"/>
    <row r="57248" x14ac:dyDescent="0.25"/>
    <row r="57249" x14ac:dyDescent="0.25"/>
    <row r="57250" x14ac:dyDescent="0.25"/>
    <row r="57251" x14ac:dyDescent="0.25"/>
    <row r="57252" x14ac:dyDescent="0.25"/>
    <row r="57253" x14ac:dyDescent="0.25"/>
    <row r="57254" x14ac:dyDescent="0.25"/>
    <row r="57255" x14ac:dyDescent="0.25"/>
    <row r="57256" x14ac:dyDescent="0.25"/>
    <row r="57257" x14ac:dyDescent="0.25"/>
    <row r="57258" x14ac:dyDescent="0.25"/>
    <row r="57259" x14ac:dyDescent="0.25"/>
    <row r="57260" x14ac:dyDescent="0.25"/>
    <row r="57261" x14ac:dyDescent="0.25"/>
    <row r="57262" x14ac:dyDescent="0.25"/>
    <row r="57263" x14ac:dyDescent="0.25"/>
    <row r="57264" x14ac:dyDescent="0.25"/>
    <row r="57265" x14ac:dyDescent="0.25"/>
    <row r="57266" x14ac:dyDescent="0.25"/>
    <row r="57267" x14ac:dyDescent="0.25"/>
    <row r="57268" x14ac:dyDescent="0.25"/>
    <row r="57269" x14ac:dyDescent="0.25"/>
    <row r="57270" x14ac:dyDescent="0.25"/>
    <row r="57271" x14ac:dyDescent="0.25"/>
    <row r="57272" x14ac:dyDescent="0.25"/>
    <row r="57273" x14ac:dyDescent="0.25"/>
    <row r="57274" x14ac:dyDescent="0.25"/>
    <row r="57275" x14ac:dyDescent="0.25"/>
    <row r="57276" x14ac:dyDescent="0.25"/>
    <row r="57277" x14ac:dyDescent="0.25"/>
    <row r="57278" x14ac:dyDescent="0.25"/>
    <row r="57279" x14ac:dyDescent="0.25"/>
    <row r="57280" x14ac:dyDescent="0.25"/>
    <row r="57281" x14ac:dyDescent="0.25"/>
    <row r="57282" x14ac:dyDescent="0.25"/>
    <row r="57283" x14ac:dyDescent="0.25"/>
    <row r="57284" x14ac:dyDescent="0.25"/>
    <row r="57285" x14ac:dyDescent="0.25"/>
    <row r="57286" x14ac:dyDescent="0.25"/>
    <row r="57287" x14ac:dyDescent="0.25"/>
    <row r="57288" x14ac:dyDescent="0.25"/>
    <row r="57289" x14ac:dyDescent="0.25"/>
    <row r="57290" x14ac:dyDescent="0.25"/>
    <row r="57291" x14ac:dyDescent="0.25"/>
    <row r="57292" x14ac:dyDescent="0.25"/>
    <row r="57293" x14ac:dyDescent="0.25"/>
    <row r="57294" x14ac:dyDescent="0.25"/>
    <row r="57295" x14ac:dyDescent="0.25"/>
    <row r="57296" x14ac:dyDescent="0.25"/>
    <row r="57297" x14ac:dyDescent="0.25"/>
    <row r="57298" x14ac:dyDescent="0.25"/>
    <row r="57299" x14ac:dyDescent="0.25"/>
    <row r="57300" x14ac:dyDescent="0.25"/>
    <row r="57301" x14ac:dyDescent="0.25"/>
    <row r="57302" x14ac:dyDescent="0.25"/>
    <row r="57303" x14ac:dyDescent="0.25"/>
    <row r="57304" x14ac:dyDescent="0.25"/>
    <row r="57305" x14ac:dyDescent="0.25"/>
    <row r="57306" x14ac:dyDescent="0.25"/>
    <row r="57307" x14ac:dyDescent="0.25"/>
    <row r="57308" x14ac:dyDescent="0.25"/>
    <row r="57309" x14ac:dyDescent="0.25"/>
    <row r="57310" x14ac:dyDescent="0.25"/>
    <row r="57311" x14ac:dyDescent="0.25"/>
    <row r="57312" x14ac:dyDescent="0.25"/>
    <row r="57313" x14ac:dyDescent="0.25"/>
    <row r="57314" x14ac:dyDescent="0.25"/>
    <row r="57315" x14ac:dyDescent="0.25"/>
    <row r="57316" x14ac:dyDescent="0.25"/>
    <row r="57317" x14ac:dyDescent="0.25"/>
    <row r="57318" x14ac:dyDescent="0.25"/>
    <row r="57319" x14ac:dyDescent="0.25"/>
    <row r="57320" x14ac:dyDescent="0.25"/>
    <row r="57321" x14ac:dyDescent="0.25"/>
    <row r="57322" x14ac:dyDescent="0.25"/>
    <row r="57323" x14ac:dyDescent="0.25"/>
    <row r="57324" x14ac:dyDescent="0.25"/>
    <row r="57325" x14ac:dyDescent="0.25"/>
    <row r="57326" x14ac:dyDescent="0.25"/>
    <row r="57327" x14ac:dyDescent="0.25"/>
    <row r="57328" x14ac:dyDescent="0.25"/>
    <row r="57329" x14ac:dyDescent="0.25"/>
    <row r="57330" x14ac:dyDescent="0.25"/>
    <row r="57331" x14ac:dyDescent="0.25"/>
    <row r="57332" x14ac:dyDescent="0.25"/>
    <row r="57333" x14ac:dyDescent="0.25"/>
    <row r="57334" x14ac:dyDescent="0.25"/>
    <row r="57335" x14ac:dyDescent="0.25"/>
    <row r="57336" x14ac:dyDescent="0.25"/>
    <row r="57337" x14ac:dyDescent="0.25"/>
    <row r="57338" x14ac:dyDescent="0.25"/>
    <row r="57339" x14ac:dyDescent="0.25"/>
    <row r="57340" x14ac:dyDescent="0.25"/>
    <row r="57341" x14ac:dyDescent="0.25"/>
    <row r="57342" x14ac:dyDescent="0.25"/>
    <row r="57343" x14ac:dyDescent="0.25"/>
    <row r="57344" x14ac:dyDescent="0.25"/>
    <row r="57345" x14ac:dyDescent="0.25"/>
    <row r="57346" x14ac:dyDescent="0.25"/>
    <row r="57347" x14ac:dyDescent="0.25"/>
    <row r="57348" x14ac:dyDescent="0.25"/>
    <row r="57349" x14ac:dyDescent="0.25"/>
    <row r="57350" x14ac:dyDescent="0.25"/>
    <row r="57351" x14ac:dyDescent="0.25"/>
    <row r="57352" x14ac:dyDescent="0.25"/>
    <row r="57353" x14ac:dyDescent="0.25"/>
    <row r="57354" x14ac:dyDescent="0.25"/>
    <row r="57355" x14ac:dyDescent="0.25"/>
    <row r="57356" x14ac:dyDescent="0.25"/>
    <row r="57357" x14ac:dyDescent="0.25"/>
    <row r="57358" x14ac:dyDescent="0.25"/>
    <row r="57359" x14ac:dyDescent="0.25"/>
    <row r="57360" x14ac:dyDescent="0.25"/>
    <row r="57361" x14ac:dyDescent="0.25"/>
    <row r="57362" x14ac:dyDescent="0.25"/>
    <row r="57363" x14ac:dyDescent="0.25"/>
    <row r="57364" x14ac:dyDescent="0.25"/>
    <row r="57365" x14ac:dyDescent="0.25"/>
    <row r="57366" x14ac:dyDescent="0.25"/>
    <row r="57367" x14ac:dyDescent="0.25"/>
    <row r="57368" x14ac:dyDescent="0.25"/>
    <row r="57369" x14ac:dyDescent="0.25"/>
    <row r="57370" x14ac:dyDescent="0.25"/>
    <row r="57371" x14ac:dyDescent="0.25"/>
    <row r="57372" x14ac:dyDescent="0.25"/>
    <row r="57373" x14ac:dyDescent="0.25"/>
    <row r="57374" x14ac:dyDescent="0.25"/>
    <row r="57375" x14ac:dyDescent="0.25"/>
    <row r="57376" x14ac:dyDescent="0.25"/>
    <row r="57377" x14ac:dyDescent="0.25"/>
    <row r="57378" x14ac:dyDescent="0.25"/>
    <row r="57379" x14ac:dyDescent="0.25"/>
    <row r="57380" x14ac:dyDescent="0.25"/>
    <row r="57381" x14ac:dyDescent="0.25"/>
    <row r="57382" x14ac:dyDescent="0.25"/>
    <row r="57383" x14ac:dyDescent="0.25"/>
    <row r="57384" x14ac:dyDescent="0.25"/>
    <row r="57385" x14ac:dyDescent="0.25"/>
    <row r="57386" x14ac:dyDescent="0.25"/>
    <row r="57387" x14ac:dyDescent="0.25"/>
    <row r="57388" x14ac:dyDescent="0.25"/>
    <row r="57389" x14ac:dyDescent="0.25"/>
    <row r="57390" x14ac:dyDescent="0.25"/>
    <row r="57391" x14ac:dyDescent="0.25"/>
    <row r="57392" x14ac:dyDescent="0.25"/>
    <row r="57393" x14ac:dyDescent="0.25"/>
    <row r="57394" x14ac:dyDescent="0.25"/>
    <row r="57395" x14ac:dyDescent="0.25"/>
    <row r="57396" x14ac:dyDescent="0.25"/>
    <row r="57397" x14ac:dyDescent="0.25"/>
    <row r="57398" x14ac:dyDescent="0.25"/>
    <row r="57399" x14ac:dyDescent="0.25"/>
    <row r="57400" x14ac:dyDescent="0.25"/>
    <row r="57401" x14ac:dyDescent="0.25"/>
    <row r="57402" x14ac:dyDescent="0.25"/>
    <row r="57403" x14ac:dyDescent="0.25"/>
    <row r="57404" x14ac:dyDescent="0.25"/>
    <row r="57405" x14ac:dyDescent="0.25"/>
    <row r="57406" x14ac:dyDescent="0.25"/>
    <row r="57407" x14ac:dyDescent="0.25"/>
    <row r="57408" x14ac:dyDescent="0.25"/>
    <row r="57409" x14ac:dyDescent="0.25"/>
    <row r="57410" x14ac:dyDescent="0.25"/>
    <row r="57411" x14ac:dyDescent="0.25"/>
    <row r="57412" x14ac:dyDescent="0.25"/>
    <row r="57413" x14ac:dyDescent="0.25"/>
    <row r="57414" x14ac:dyDescent="0.25"/>
    <row r="57415" x14ac:dyDescent="0.25"/>
    <row r="57416" x14ac:dyDescent="0.25"/>
    <row r="57417" x14ac:dyDescent="0.25"/>
    <row r="57418" x14ac:dyDescent="0.25"/>
    <row r="57419" x14ac:dyDescent="0.25"/>
    <row r="57420" x14ac:dyDescent="0.25"/>
    <row r="57421" x14ac:dyDescent="0.25"/>
    <row r="57422" x14ac:dyDescent="0.25"/>
    <row r="57423" x14ac:dyDescent="0.25"/>
    <row r="57424" x14ac:dyDescent="0.25"/>
    <row r="57425" x14ac:dyDescent="0.25"/>
    <row r="57426" x14ac:dyDescent="0.25"/>
    <row r="57427" x14ac:dyDescent="0.25"/>
    <row r="57428" x14ac:dyDescent="0.25"/>
    <row r="57429" x14ac:dyDescent="0.25"/>
    <row r="57430" x14ac:dyDescent="0.25"/>
    <row r="57431" x14ac:dyDescent="0.25"/>
    <row r="57432" x14ac:dyDescent="0.25"/>
    <row r="57433" x14ac:dyDescent="0.25"/>
    <row r="57434" x14ac:dyDescent="0.25"/>
    <row r="57435" x14ac:dyDescent="0.25"/>
    <row r="57436" x14ac:dyDescent="0.25"/>
    <row r="57437" x14ac:dyDescent="0.25"/>
    <row r="57438" x14ac:dyDescent="0.25"/>
    <row r="57439" x14ac:dyDescent="0.25"/>
    <row r="57440" x14ac:dyDescent="0.25"/>
    <row r="57441" x14ac:dyDescent="0.25"/>
    <row r="57442" x14ac:dyDescent="0.25"/>
    <row r="57443" x14ac:dyDescent="0.25"/>
    <row r="57444" x14ac:dyDescent="0.25"/>
    <row r="57445" x14ac:dyDescent="0.25"/>
    <row r="57446" x14ac:dyDescent="0.25"/>
    <row r="57447" x14ac:dyDescent="0.25"/>
    <row r="57448" x14ac:dyDescent="0.25"/>
    <row r="57449" x14ac:dyDescent="0.25"/>
    <row r="57450" x14ac:dyDescent="0.25"/>
    <row r="57451" x14ac:dyDescent="0.25"/>
    <row r="57452" x14ac:dyDescent="0.25"/>
    <row r="57453" x14ac:dyDescent="0.25"/>
    <row r="57454" x14ac:dyDescent="0.25"/>
    <row r="57455" x14ac:dyDescent="0.25"/>
    <row r="57456" x14ac:dyDescent="0.25"/>
    <row r="57457" x14ac:dyDescent="0.25"/>
    <row r="57458" x14ac:dyDescent="0.25"/>
    <row r="57459" x14ac:dyDescent="0.25"/>
    <row r="57460" x14ac:dyDescent="0.25"/>
    <row r="57461" x14ac:dyDescent="0.25"/>
    <row r="57462" x14ac:dyDescent="0.25"/>
    <row r="57463" x14ac:dyDescent="0.25"/>
    <row r="57464" x14ac:dyDescent="0.25"/>
    <row r="57465" x14ac:dyDescent="0.25"/>
    <row r="57466" x14ac:dyDescent="0.25"/>
    <row r="57467" x14ac:dyDescent="0.25"/>
    <row r="57468" x14ac:dyDescent="0.25"/>
    <row r="57469" x14ac:dyDescent="0.25"/>
    <row r="57470" x14ac:dyDescent="0.25"/>
    <row r="57471" x14ac:dyDescent="0.25"/>
    <row r="57472" x14ac:dyDescent="0.25"/>
    <row r="57473" x14ac:dyDescent="0.25"/>
    <row r="57474" x14ac:dyDescent="0.25"/>
    <row r="57475" x14ac:dyDescent="0.25"/>
    <row r="57476" x14ac:dyDescent="0.25"/>
    <row r="57477" x14ac:dyDescent="0.25"/>
    <row r="57478" x14ac:dyDescent="0.25"/>
    <row r="57479" x14ac:dyDescent="0.25"/>
    <row r="57480" x14ac:dyDescent="0.25"/>
    <row r="57481" x14ac:dyDescent="0.25"/>
    <row r="57482" x14ac:dyDescent="0.25"/>
    <row r="57483" x14ac:dyDescent="0.25"/>
    <row r="57484" x14ac:dyDescent="0.25"/>
    <row r="57485" x14ac:dyDescent="0.25"/>
    <row r="57486" x14ac:dyDescent="0.25"/>
    <row r="57487" x14ac:dyDescent="0.25"/>
    <row r="57488" x14ac:dyDescent="0.25"/>
    <row r="57489" x14ac:dyDescent="0.25"/>
    <row r="57490" x14ac:dyDescent="0.25"/>
    <row r="57491" x14ac:dyDescent="0.25"/>
    <row r="57492" x14ac:dyDescent="0.25"/>
    <row r="57493" x14ac:dyDescent="0.25"/>
    <row r="57494" x14ac:dyDescent="0.25"/>
    <row r="57495" x14ac:dyDescent="0.25"/>
    <row r="57496" x14ac:dyDescent="0.25"/>
    <row r="57497" x14ac:dyDescent="0.25"/>
    <row r="57498" x14ac:dyDescent="0.25"/>
    <row r="57499" x14ac:dyDescent="0.25"/>
    <row r="57500" x14ac:dyDescent="0.25"/>
    <row r="57501" x14ac:dyDescent="0.25"/>
    <row r="57502" x14ac:dyDescent="0.25"/>
    <row r="57503" x14ac:dyDescent="0.25"/>
    <row r="57504" x14ac:dyDescent="0.25"/>
    <row r="57505" x14ac:dyDescent="0.25"/>
    <row r="57506" x14ac:dyDescent="0.25"/>
    <row r="57507" x14ac:dyDescent="0.25"/>
    <row r="57508" x14ac:dyDescent="0.25"/>
    <row r="57509" x14ac:dyDescent="0.25"/>
    <row r="57510" x14ac:dyDescent="0.25"/>
    <row r="57511" x14ac:dyDescent="0.25"/>
    <row r="57512" x14ac:dyDescent="0.25"/>
    <row r="57513" x14ac:dyDescent="0.25"/>
    <row r="57514" x14ac:dyDescent="0.25"/>
    <row r="57515" x14ac:dyDescent="0.25"/>
    <row r="57516" x14ac:dyDescent="0.25"/>
    <row r="57517" x14ac:dyDescent="0.25"/>
    <row r="57518" x14ac:dyDescent="0.25"/>
    <row r="57519" x14ac:dyDescent="0.25"/>
    <row r="57520" x14ac:dyDescent="0.25"/>
    <row r="57521" x14ac:dyDescent="0.25"/>
    <row r="57522" x14ac:dyDescent="0.25"/>
    <row r="57523" x14ac:dyDescent="0.25"/>
    <row r="57524" x14ac:dyDescent="0.25"/>
    <row r="57525" x14ac:dyDescent="0.25"/>
    <row r="57526" x14ac:dyDescent="0.25"/>
    <row r="57527" x14ac:dyDescent="0.25"/>
    <row r="57528" x14ac:dyDescent="0.25"/>
    <row r="57529" x14ac:dyDescent="0.25"/>
    <row r="57530" x14ac:dyDescent="0.25"/>
    <row r="57531" x14ac:dyDescent="0.25"/>
    <row r="57532" x14ac:dyDescent="0.25"/>
    <row r="57533" x14ac:dyDescent="0.25"/>
    <row r="57534" x14ac:dyDescent="0.25"/>
    <row r="57535" x14ac:dyDescent="0.25"/>
    <row r="57536" x14ac:dyDescent="0.25"/>
    <row r="57537" x14ac:dyDescent="0.25"/>
    <row r="57538" x14ac:dyDescent="0.25"/>
    <row r="57539" x14ac:dyDescent="0.25"/>
    <row r="57540" x14ac:dyDescent="0.25"/>
    <row r="57541" x14ac:dyDescent="0.25"/>
    <row r="57542" x14ac:dyDescent="0.25"/>
    <row r="57543" x14ac:dyDescent="0.25"/>
    <row r="57544" x14ac:dyDescent="0.25"/>
    <row r="57545" x14ac:dyDescent="0.25"/>
    <row r="57546" x14ac:dyDescent="0.25"/>
    <row r="57547" x14ac:dyDescent="0.25"/>
    <row r="57548" x14ac:dyDescent="0.25"/>
    <row r="57549" x14ac:dyDescent="0.25"/>
    <row r="57550" x14ac:dyDescent="0.25"/>
    <row r="57551" x14ac:dyDescent="0.25"/>
    <row r="57552" x14ac:dyDescent="0.25"/>
    <row r="57553" x14ac:dyDescent="0.25"/>
    <row r="57554" x14ac:dyDescent="0.25"/>
    <row r="57555" x14ac:dyDescent="0.25"/>
    <row r="57556" x14ac:dyDescent="0.25"/>
    <row r="57557" x14ac:dyDescent="0.25"/>
    <row r="57558" x14ac:dyDescent="0.25"/>
    <row r="57559" x14ac:dyDescent="0.25"/>
    <row r="57560" x14ac:dyDescent="0.25"/>
    <row r="57561" x14ac:dyDescent="0.25"/>
    <row r="57562" x14ac:dyDescent="0.25"/>
    <row r="57563" x14ac:dyDescent="0.25"/>
    <row r="57564" x14ac:dyDescent="0.25"/>
    <row r="57565" x14ac:dyDescent="0.25"/>
    <row r="57566" x14ac:dyDescent="0.25"/>
    <row r="57567" x14ac:dyDescent="0.25"/>
    <row r="57568" x14ac:dyDescent="0.25"/>
    <row r="57569" x14ac:dyDescent="0.25"/>
    <row r="57570" x14ac:dyDescent="0.25"/>
    <row r="57571" x14ac:dyDescent="0.25"/>
    <row r="57572" x14ac:dyDescent="0.25"/>
    <row r="57573" x14ac:dyDescent="0.25"/>
    <row r="57574" x14ac:dyDescent="0.25"/>
    <row r="57575" x14ac:dyDescent="0.25"/>
    <row r="57576" x14ac:dyDescent="0.25"/>
    <row r="57577" x14ac:dyDescent="0.25"/>
    <row r="57578" x14ac:dyDescent="0.25"/>
    <row r="57579" x14ac:dyDescent="0.25"/>
    <row r="57580" x14ac:dyDescent="0.25"/>
    <row r="57581" x14ac:dyDescent="0.25"/>
    <row r="57582" x14ac:dyDescent="0.25"/>
    <row r="57583" x14ac:dyDescent="0.25"/>
    <row r="57584" x14ac:dyDescent="0.25"/>
    <row r="57585" x14ac:dyDescent="0.25"/>
    <row r="57586" x14ac:dyDescent="0.25"/>
    <row r="57587" x14ac:dyDescent="0.25"/>
    <row r="57588" x14ac:dyDescent="0.25"/>
    <row r="57589" x14ac:dyDescent="0.25"/>
    <row r="57590" x14ac:dyDescent="0.25"/>
    <row r="57591" x14ac:dyDescent="0.25"/>
    <row r="57592" x14ac:dyDescent="0.25"/>
    <row r="57593" x14ac:dyDescent="0.25"/>
    <row r="57594" x14ac:dyDescent="0.25"/>
    <row r="57595" x14ac:dyDescent="0.25"/>
    <row r="57596" x14ac:dyDescent="0.25"/>
    <row r="57597" x14ac:dyDescent="0.25"/>
    <row r="57598" x14ac:dyDescent="0.25"/>
    <row r="57599" x14ac:dyDescent="0.25"/>
    <row r="57600" x14ac:dyDescent="0.25"/>
    <row r="57601" x14ac:dyDescent="0.25"/>
    <row r="57602" x14ac:dyDescent="0.25"/>
    <row r="57603" x14ac:dyDescent="0.25"/>
    <row r="57604" x14ac:dyDescent="0.25"/>
    <row r="57605" x14ac:dyDescent="0.25"/>
    <row r="57606" x14ac:dyDescent="0.25"/>
    <row r="57607" x14ac:dyDescent="0.25"/>
    <row r="57608" x14ac:dyDescent="0.25"/>
    <row r="57609" x14ac:dyDescent="0.25"/>
    <row r="57610" x14ac:dyDescent="0.25"/>
    <row r="57611" x14ac:dyDescent="0.25"/>
    <row r="57612" x14ac:dyDescent="0.25"/>
    <row r="57613" x14ac:dyDescent="0.25"/>
    <row r="57614" x14ac:dyDescent="0.25"/>
    <row r="57615" x14ac:dyDescent="0.25"/>
    <row r="57616" x14ac:dyDescent="0.25"/>
    <row r="57617" x14ac:dyDescent="0.25"/>
    <row r="57618" x14ac:dyDescent="0.25"/>
    <row r="57619" x14ac:dyDescent="0.25"/>
    <row r="57620" x14ac:dyDescent="0.25"/>
    <row r="57621" x14ac:dyDescent="0.25"/>
    <row r="57622" x14ac:dyDescent="0.25"/>
    <row r="57623" x14ac:dyDescent="0.25"/>
    <row r="57624" x14ac:dyDescent="0.25"/>
    <row r="57625" x14ac:dyDescent="0.25"/>
    <row r="57626" x14ac:dyDescent="0.25"/>
    <row r="57627" x14ac:dyDescent="0.25"/>
    <row r="57628" x14ac:dyDescent="0.25"/>
    <row r="57629" x14ac:dyDescent="0.25"/>
    <row r="57630" x14ac:dyDescent="0.25"/>
    <row r="57631" x14ac:dyDescent="0.25"/>
    <row r="57632" x14ac:dyDescent="0.25"/>
    <row r="57633" x14ac:dyDescent="0.25"/>
    <row r="57634" x14ac:dyDescent="0.25"/>
    <row r="57635" x14ac:dyDescent="0.25"/>
    <row r="57636" x14ac:dyDescent="0.25"/>
    <row r="57637" x14ac:dyDescent="0.25"/>
    <row r="57638" x14ac:dyDescent="0.25"/>
    <row r="57639" x14ac:dyDescent="0.25"/>
    <row r="57640" x14ac:dyDescent="0.25"/>
    <row r="57641" x14ac:dyDescent="0.25"/>
    <row r="57642" x14ac:dyDescent="0.25"/>
    <row r="57643" x14ac:dyDescent="0.25"/>
    <row r="57644" x14ac:dyDescent="0.25"/>
    <row r="57645" x14ac:dyDescent="0.25"/>
    <row r="57646" x14ac:dyDescent="0.25"/>
    <row r="57647" x14ac:dyDescent="0.25"/>
    <row r="57648" x14ac:dyDescent="0.25"/>
    <row r="57649" x14ac:dyDescent="0.25"/>
    <row r="57650" x14ac:dyDescent="0.25"/>
    <row r="57651" x14ac:dyDescent="0.25"/>
    <row r="57652" x14ac:dyDescent="0.25"/>
    <row r="57653" x14ac:dyDescent="0.25"/>
    <row r="57654" x14ac:dyDescent="0.25"/>
    <row r="57655" x14ac:dyDescent="0.25"/>
    <row r="57656" x14ac:dyDescent="0.25"/>
    <row r="57657" x14ac:dyDescent="0.25"/>
    <row r="57658" x14ac:dyDescent="0.25"/>
    <row r="57659" x14ac:dyDescent="0.25"/>
    <row r="57660" x14ac:dyDescent="0.25"/>
    <row r="57661" x14ac:dyDescent="0.25"/>
    <row r="57662" x14ac:dyDescent="0.25"/>
    <row r="57663" x14ac:dyDescent="0.25"/>
    <row r="57664" x14ac:dyDescent="0.25"/>
    <row r="57665" x14ac:dyDescent="0.25"/>
    <row r="57666" x14ac:dyDescent="0.25"/>
    <row r="57667" x14ac:dyDescent="0.25"/>
    <row r="57668" x14ac:dyDescent="0.25"/>
    <row r="57669" x14ac:dyDescent="0.25"/>
    <row r="57670" x14ac:dyDescent="0.25"/>
    <row r="57671" x14ac:dyDescent="0.25"/>
    <row r="57672" x14ac:dyDescent="0.25"/>
    <row r="57673" x14ac:dyDescent="0.25"/>
    <row r="57674" x14ac:dyDescent="0.25"/>
    <row r="57675" x14ac:dyDescent="0.25"/>
    <row r="57676" x14ac:dyDescent="0.25"/>
    <row r="57677" x14ac:dyDescent="0.25"/>
    <row r="57678" x14ac:dyDescent="0.25"/>
    <row r="57679" x14ac:dyDescent="0.25"/>
    <row r="57680" x14ac:dyDescent="0.25"/>
    <row r="57681" x14ac:dyDescent="0.25"/>
    <row r="57682" x14ac:dyDescent="0.25"/>
    <row r="57683" x14ac:dyDescent="0.25"/>
    <row r="57684" x14ac:dyDescent="0.25"/>
    <row r="57685" x14ac:dyDescent="0.25"/>
    <row r="57686" x14ac:dyDescent="0.25"/>
    <row r="57687" x14ac:dyDescent="0.25"/>
    <row r="57688" x14ac:dyDescent="0.25"/>
    <row r="57689" x14ac:dyDescent="0.25"/>
    <row r="57690" x14ac:dyDescent="0.25"/>
    <row r="57691" x14ac:dyDescent="0.25"/>
    <row r="57692" x14ac:dyDescent="0.25"/>
    <row r="57693" x14ac:dyDescent="0.25"/>
    <row r="57694" x14ac:dyDescent="0.25"/>
    <row r="57695" x14ac:dyDescent="0.25"/>
    <row r="57696" x14ac:dyDescent="0.25"/>
    <row r="57697" x14ac:dyDescent="0.25"/>
    <row r="57698" x14ac:dyDescent="0.25"/>
    <row r="57699" x14ac:dyDescent="0.25"/>
    <row r="57700" x14ac:dyDescent="0.25"/>
    <row r="57701" x14ac:dyDescent="0.25"/>
    <row r="57702" x14ac:dyDescent="0.25"/>
    <row r="57703" x14ac:dyDescent="0.25"/>
    <row r="57704" x14ac:dyDescent="0.25"/>
    <row r="57705" x14ac:dyDescent="0.25"/>
    <row r="57706" x14ac:dyDescent="0.25"/>
    <row r="57707" x14ac:dyDescent="0.25"/>
    <row r="57708" x14ac:dyDescent="0.25"/>
    <row r="57709" x14ac:dyDescent="0.25"/>
    <row r="57710" x14ac:dyDescent="0.25"/>
    <row r="57711" x14ac:dyDescent="0.25"/>
    <row r="57712" x14ac:dyDescent="0.25"/>
    <row r="57713" x14ac:dyDescent="0.25"/>
    <row r="57714" x14ac:dyDescent="0.25"/>
    <row r="57715" x14ac:dyDescent="0.25"/>
    <row r="57716" x14ac:dyDescent="0.25"/>
    <row r="57717" x14ac:dyDescent="0.25"/>
    <row r="57718" x14ac:dyDescent="0.25"/>
    <row r="57719" x14ac:dyDescent="0.25"/>
    <row r="57720" x14ac:dyDescent="0.25"/>
    <row r="57721" x14ac:dyDescent="0.25"/>
    <row r="57722" x14ac:dyDescent="0.25"/>
    <row r="57723" x14ac:dyDescent="0.25"/>
    <row r="57724" x14ac:dyDescent="0.25"/>
    <row r="57725" x14ac:dyDescent="0.25"/>
    <row r="57726" x14ac:dyDescent="0.25"/>
    <row r="57727" x14ac:dyDescent="0.25"/>
    <row r="57728" x14ac:dyDescent="0.25"/>
    <row r="57729" x14ac:dyDescent="0.25"/>
    <row r="57730" x14ac:dyDescent="0.25"/>
    <row r="57731" x14ac:dyDescent="0.25"/>
    <row r="57732" x14ac:dyDescent="0.25"/>
    <row r="57733" x14ac:dyDescent="0.25"/>
    <row r="57734" x14ac:dyDescent="0.25"/>
    <row r="57735" x14ac:dyDescent="0.25"/>
    <row r="57736" x14ac:dyDescent="0.25"/>
    <row r="57737" x14ac:dyDescent="0.25"/>
    <row r="57738" x14ac:dyDescent="0.25"/>
    <row r="57739" x14ac:dyDescent="0.25"/>
    <row r="57740" x14ac:dyDescent="0.25"/>
    <row r="57741" x14ac:dyDescent="0.25"/>
    <row r="57742" x14ac:dyDescent="0.25"/>
    <row r="57743" x14ac:dyDescent="0.25"/>
    <row r="57744" x14ac:dyDescent="0.25"/>
    <row r="57745" x14ac:dyDescent="0.25"/>
    <row r="57746" x14ac:dyDescent="0.25"/>
    <row r="57747" x14ac:dyDescent="0.25"/>
    <row r="57748" x14ac:dyDescent="0.25"/>
    <row r="57749" x14ac:dyDescent="0.25"/>
    <row r="57750" x14ac:dyDescent="0.25"/>
    <row r="57751" x14ac:dyDescent="0.25"/>
    <row r="57752" x14ac:dyDescent="0.25"/>
    <row r="57753" x14ac:dyDescent="0.25"/>
    <row r="57754" x14ac:dyDescent="0.25"/>
    <row r="57755" x14ac:dyDescent="0.25"/>
    <row r="57756" x14ac:dyDescent="0.25"/>
    <row r="57757" x14ac:dyDescent="0.25"/>
    <row r="57758" x14ac:dyDescent="0.25"/>
    <row r="57759" x14ac:dyDescent="0.25"/>
    <row r="57760" x14ac:dyDescent="0.25"/>
    <row r="57761" x14ac:dyDescent="0.25"/>
    <row r="57762" x14ac:dyDescent="0.25"/>
    <row r="57763" x14ac:dyDescent="0.25"/>
    <row r="57764" x14ac:dyDescent="0.25"/>
    <row r="57765" x14ac:dyDescent="0.25"/>
    <row r="57766" x14ac:dyDescent="0.25"/>
    <row r="57767" x14ac:dyDescent="0.25"/>
    <row r="57768" x14ac:dyDescent="0.25"/>
    <row r="57769" x14ac:dyDescent="0.25"/>
    <row r="57770" x14ac:dyDescent="0.25"/>
    <row r="57771" x14ac:dyDescent="0.25"/>
    <row r="57772" x14ac:dyDescent="0.25"/>
    <row r="57773" x14ac:dyDescent="0.25"/>
    <row r="57774" x14ac:dyDescent="0.25"/>
    <row r="57775" x14ac:dyDescent="0.25"/>
    <row r="57776" x14ac:dyDescent="0.25"/>
    <row r="57777" x14ac:dyDescent="0.25"/>
    <row r="57778" x14ac:dyDescent="0.25"/>
    <row r="57779" x14ac:dyDescent="0.25"/>
    <row r="57780" x14ac:dyDescent="0.25"/>
    <row r="57781" x14ac:dyDescent="0.25"/>
    <row r="57782" x14ac:dyDescent="0.25"/>
    <row r="57783" x14ac:dyDescent="0.25"/>
    <row r="57784" x14ac:dyDescent="0.25"/>
    <row r="57785" x14ac:dyDescent="0.25"/>
    <row r="57786" x14ac:dyDescent="0.25"/>
    <row r="57787" x14ac:dyDescent="0.25"/>
    <row r="57788" x14ac:dyDescent="0.25"/>
    <row r="57789" x14ac:dyDescent="0.25"/>
    <row r="57790" x14ac:dyDescent="0.25"/>
    <row r="57791" x14ac:dyDescent="0.25"/>
    <row r="57792" x14ac:dyDescent="0.25"/>
    <row r="57793" x14ac:dyDescent="0.25"/>
    <row r="57794" x14ac:dyDescent="0.25"/>
    <row r="57795" x14ac:dyDescent="0.25"/>
    <row r="57796" x14ac:dyDescent="0.25"/>
    <row r="57797" x14ac:dyDescent="0.25"/>
    <row r="57798" x14ac:dyDescent="0.25"/>
    <row r="57799" x14ac:dyDescent="0.25"/>
    <row r="57800" x14ac:dyDescent="0.25"/>
    <row r="57801" x14ac:dyDescent="0.25"/>
    <row r="57802" x14ac:dyDescent="0.25"/>
    <row r="57803" x14ac:dyDescent="0.25"/>
    <row r="57804" x14ac:dyDescent="0.25"/>
    <row r="57805" x14ac:dyDescent="0.25"/>
    <row r="57806" x14ac:dyDescent="0.25"/>
    <row r="57807" x14ac:dyDescent="0.25"/>
    <row r="57808" x14ac:dyDescent="0.25"/>
    <row r="57809" x14ac:dyDescent="0.25"/>
    <row r="57810" x14ac:dyDescent="0.25"/>
    <row r="57811" x14ac:dyDescent="0.25"/>
    <row r="57812" x14ac:dyDescent="0.25"/>
    <row r="57813" x14ac:dyDescent="0.25"/>
    <row r="57814" x14ac:dyDescent="0.25"/>
    <row r="57815" x14ac:dyDescent="0.25"/>
    <row r="57816" x14ac:dyDescent="0.25"/>
    <row r="57817" x14ac:dyDescent="0.25"/>
    <row r="57818" x14ac:dyDescent="0.25"/>
    <row r="57819" x14ac:dyDescent="0.25"/>
    <row r="57820" x14ac:dyDescent="0.25"/>
    <row r="57821" x14ac:dyDescent="0.25"/>
    <row r="57822" x14ac:dyDescent="0.25"/>
    <row r="57823" x14ac:dyDescent="0.25"/>
    <row r="57824" x14ac:dyDescent="0.25"/>
    <row r="57825" x14ac:dyDescent="0.25"/>
    <row r="57826" x14ac:dyDescent="0.25"/>
    <row r="57827" x14ac:dyDescent="0.25"/>
    <row r="57828" x14ac:dyDescent="0.25"/>
    <row r="57829" x14ac:dyDescent="0.25"/>
    <row r="57830" x14ac:dyDescent="0.25"/>
    <row r="57831" x14ac:dyDescent="0.25"/>
    <row r="57832" x14ac:dyDescent="0.25"/>
    <row r="57833" x14ac:dyDescent="0.25"/>
    <row r="57834" x14ac:dyDescent="0.25"/>
    <row r="57835" x14ac:dyDescent="0.25"/>
    <row r="57836" x14ac:dyDescent="0.25"/>
    <row r="57837" x14ac:dyDescent="0.25"/>
    <row r="57838" x14ac:dyDescent="0.25"/>
    <row r="57839" x14ac:dyDescent="0.25"/>
    <row r="57840" x14ac:dyDescent="0.25"/>
    <row r="57841" x14ac:dyDescent="0.25"/>
    <row r="57842" x14ac:dyDescent="0.25"/>
    <row r="57843" x14ac:dyDescent="0.25"/>
    <row r="57844" x14ac:dyDescent="0.25"/>
    <row r="57845" x14ac:dyDescent="0.25"/>
    <row r="57846" x14ac:dyDescent="0.25"/>
    <row r="57847" x14ac:dyDescent="0.25"/>
    <row r="57848" x14ac:dyDescent="0.25"/>
    <row r="57849" x14ac:dyDescent="0.25"/>
    <row r="57850" x14ac:dyDescent="0.25"/>
    <row r="57851" x14ac:dyDescent="0.25"/>
    <row r="57852" x14ac:dyDescent="0.25"/>
    <row r="57853" x14ac:dyDescent="0.25"/>
    <row r="57854" x14ac:dyDescent="0.25"/>
    <row r="57855" x14ac:dyDescent="0.25"/>
    <row r="57856" x14ac:dyDescent="0.25"/>
    <row r="57857" x14ac:dyDescent="0.25"/>
    <row r="57858" x14ac:dyDescent="0.25"/>
    <row r="57859" x14ac:dyDescent="0.25"/>
    <row r="57860" x14ac:dyDescent="0.25"/>
    <row r="57861" x14ac:dyDescent="0.25"/>
    <row r="57862" x14ac:dyDescent="0.25"/>
    <row r="57863" x14ac:dyDescent="0.25"/>
    <row r="57864" x14ac:dyDescent="0.25"/>
    <row r="57865" x14ac:dyDescent="0.25"/>
    <row r="57866" x14ac:dyDescent="0.25"/>
    <row r="57867" x14ac:dyDescent="0.25"/>
    <row r="57868" x14ac:dyDescent="0.25"/>
    <row r="57869" x14ac:dyDescent="0.25"/>
    <row r="57870" x14ac:dyDescent="0.25"/>
    <row r="57871" x14ac:dyDescent="0.25"/>
    <row r="57872" x14ac:dyDescent="0.25"/>
    <row r="57873" x14ac:dyDescent="0.25"/>
    <row r="57874" x14ac:dyDescent="0.25"/>
    <row r="57875" x14ac:dyDescent="0.25"/>
    <row r="57876" x14ac:dyDescent="0.25"/>
    <row r="57877" x14ac:dyDescent="0.25"/>
    <row r="57878" x14ac:dyDescent="0.25"/>
    <row r="57879" x14ac:dyDescent="0.25"/>
    <row r="57880" x14ac:dyDescent="0.25"/>
    <row r="57881" x14ac:dyDescent="0.25"/>
    <row r="57882" x14ac:dyDescent="0.25"/>
    <row r="57883" x14ac:dyDescent="0.25"/>
    <row r="57884" x14ac:dyDescent="0.25"/>
    <row r="57885" x14ac:dyDescent="0.25"/>
    <row r="57886" x14ac:dyDescent="0.25"/>
    <row r="57887" x14ac:dyDescent="0.25"/>
    <row r="57888" x14ac:dyDescent="0.25"/>
    <row r="57889" x14ac:dyDescent="0.25"/>
    <row r="57890" x14ac:dyDescent="0.25"/>
    <row r="57891" x14ac:dyDescent="0.25"/>
    <row r="57892" x14ac:dyDescent="0.25"/>
    <row r="57893" x14ac:dyDescent="0.25"/>
    <row r="57894" x14ac:dyDescent="0.25"/>
    <row r="57895" x14ac:dyDescent="0.25"/>
    <row r="57896" x14ac:dyDescent="0.25"/>
    <row r="57897" x14ac:dyDescent="0.25"/>
    <row r="57898" x14ac:dyDescent="0.25"/>
    <row r="57899" x14ac:dyDescent="0.25"/>
    <row r="57900" x14ac:dyDescent="0.25"/>
    <row r="57901" x14ac:dyDescent="0.25"/>
    <row r="57902" x14ac:dyDescent="0.25"/>
    <row r="57903" x14ac:dyDescent="0.25"/>
    <row r="57904" x14ac:dyDescent="0.25"/>
    <row r="57905" x14ac:dyDescent="0.25"/>
    <row r="57906" x14ac:dyDescent="0.25"/>
    <row r="57907" x14ac:dyDescent="0.25"/>
    <row r="57908" x14ac:dyDescent="0.25"/>
    <row r="57909" x14ac:dyDescent="0.25"/>
    <row r="57910" x14ac:dyDescent="0.25"/>
    <row r="57911" x14ac:dyDescent="0.25"/>
    <row r="57912" x14ac:dyDescent="0.25"/>
    <row r="57913" x14ac:dyDescent="0.25"/>
    <row r="57914" x14ac:dyDescent="0.25"/>
    <row r="57915" x14ac:dyDescent="0.25"/>
    <row r="57916" x14ac:dyDescent="0.25"/>
    <row r="57917" x14ac:dyDescent="0.25"/>
    <row r="57918" x14ac:dyDescent="0.25"/>
    <row r="57919" x14ac:dyDescent="0.25"/>
    <row r="57920" x14ac:dyDescent="0.25"/>
    <row r="57921" x14ac:dyDescent="0.25"/>
    <row r="57922" x14ac:dyDescent="0.25"/>
    <row r="57923" x14ac:dyDescent="0.25"/>
    <row r="57924" x14ac:dyDescent="0.25"/>
    <row r="57925" x14ac:dyDescent="0.25"/>
    <row r="57926" x14ac:dyDescent="0.25"/>
    <row r="57927" x14ac:dyDescent="0.25"/>
    <row r="57928" x14ac:dyDescent="0.25"/>
    <row r="57929" x14ac:dyDescent="0.25"/>
    <row r="57930" x14ac:dyDescent="0.25"/>
    <row r="57931" x14ac:dyDescent="0.25"/>
    <row r="57932" x14ac:dyDescent="0.25"/>
    <row r="57933" x14ac:dyDescent="0.25"/>
    <row r="57934" x14ac:dyDescent="0.25"/>
    <row r="57935" x14ac:dyDescent="0.25"/>
    <row r="57936" x14ac:dyDescent="0.25"/>
    <row r="57937" x14ac:dyDescent="0.25"/>
    <row r="57938" x14ac:dyDescent="0.25"/>
    <row r="57939" x14ac:dyDescent="0.25"/>
    <row r="57940" x14ac:dyDescent="0.25"/>
    <row r="57941" x14ac:dyDescent="0.25"/>
    <row r="57942" x14ac:dyDescent="0.25"/>
    <row r="57943" x14ac:dyDescent="0.25"/>
    <row r="57944" x14ac:dyDescent="0.25"/>
    <row r="57945" x14ac:dyDescent="0.25"/>
    <row r="57946" x14ac:dyDescent="0.25"/>
    <row r="57947" x14ac:dyDescent="0.25"/>
    <row r="57948" x14ac:dyDescent="0.25"/>
    <row r="57949" x14ac:dyDescent="0.25"/>
    <row r="57950" x14ac:dyDescent="0.25"/>
    <row r="57951" x14ac:dyDescent="0.25"/>
    <row r="57952" x14ac:dyDescent="0.25"/>
    <row r="57953" x14ac:dyDescent="0.25"/>
    <row r="57954" x14ac:dyDescent="0.25"/>
    <row r="57955" x14ac:dyDescent="0.25"/>
    <row r="57956" x14ac:dyDescent="0.25"/>
    <row r="57957" x14ac:dyDescent="0.25"/>
    <row r="57958" x14ac:dyDescent="0.25"/>
    <row r="57959" x14ac:dyDescent="0.25"/>
    <row r="57960" x14ac:dyDescent="0.25"/>
    <row r="57961" x14ac:dyDescent="0.25"/>
    <row r="57962" x14ac:dyDescent="0.25"/>
    <row r="57963" x14ac:dyDescent="0.25"/>
    <row r="57964" x14ac:dyDescent="0.25"/>
    <row r="57965" x14ac:dyDescent="0.25"/>
    <row r="57966" x14ac:dyDescent="0.25"/>
    <row r="57967" x14ac:dyDescent="0.25"/>
    <row r="57968" x14ac:dyDescent="0.25"/>
    <row r="57969" x14ac:dyDescent="0.25"/>
    <row r="57970" x14ac:dyDescent="0.25"/>
    <row r="57971" x14ac:dyDescent="0.25"/>
    <row r="57972" x14ac:dyDescent="0.25"/>
    <row r="57973" x14ac:dyDescent="0.25"/>
    <row r="57974" x14ac:dyDescent="0.25"/>
    <row r="57975" x14ac:dyDescent="0.25"/>
    <row r="57976" x14ac:dyDescent="0.25"/>
    <row r="57977" x14ac:dyDescent="0.25"/>
    <row r="57978" x14ac:dyDescent="0.25"/>
    <row r="57979" x14ac:dyDescent="0.25"/>
    <row r="57980" x14ac:dyDescent="0.25"/>
    <row r="57981" x14ac:dyDescent="0.25"/>
    <row r="57982" x14ac:dyDescent="0.25"/>
    <row r="57983" x14ac:dyDescent="0.25"/>
    <row r="57984" x14ac:dyDescent="0.25"/>
    <row r="57985" x14ac:dyDescent="0.25"/>
    <row r="57986" x14ac:dyDescent="0.25"/>
    <row r="57987" x14ac:dyDescent="0.25"/>
    <row r="57988" x14ac:dyDescent="0.25"/>
    <row r="57989" x14ac:dyDescent="0.25"/>
    <row r="57990" x14ac:dyDescent="0.25"/>
    <row r="57991" x14ac:dyDescent="0.25"/>
    <row r="57992" x14ac:dyDescent="0.25"/>
    <row r="57993" x14ac:dyDescent="0.25"/>
    <row r="57994" x14ac:dyDescent="0.25"/>
    <row r="57995" x14ac:dyDescent="0.25"/>
    <row r="57996" x14ac:dyDescent="0.25"/>
    <row r="57997" x14ac:dyDescent="0.25"/>
    <row r="57998" x14ac:dyDescent="0.25"/>
    <row r="57999" x14ac:dyDescent="0.25"/>
    <row r="58000" x14ac:dyDescent="0.25"/>
    <row r="58001" x14ac:dyDescent="0.25"/>
    <row r="58002" x14ac:dyDescent="0.25"/>
    <row r="58003" x14ac:dyDescent="0.25"/>
    <row r="58004" x14ac:dyDescent="0.25"/>
    <row r="58005" x14ac:dyDescent="0.25"/>
    <row r="58006" x14ac:dyDescent="0.25"/>
    <row r="58007" x14ac:dyDescent="0.25"/>
    <row r="58008" x14ac:dyDescent="0.25"/>
    <row r="58009" x14ac:dyDescent="0.25"/>
    <row r="58010" x14ac:dyDescent="0.25"/>
    <row r="58011" x14ac:dyDescent="0.25"/>
    <row r="58012" x14ac:dyDescent="0.25"/>
    <row r="58013" x14ac:dyDescent="0.25"/>
    <row r="58014" x14ac:dyDescent="0.25"/>
    <row r="58015" x14ac:dyDescent="0.25"/>
    <row r="58016" x14ac:dyDescent="0.25"/>
    <row r="58017" x14ac:dyDescent="0.25"/>
    <row r="58018" x14ac:dyDescent="0.25"/>
    <row r="58019" x14ac:dyDescent="0.25"/>
    <row r="58020" x14ac:dyDescent="0.25"/>
    <row r="58021" x14ac:dyDescent="0.25"/>
    <row r="58022" x14ac:dyDescent="0.25"/>
    <row r="58023" x14ac:dyDescent="0.25"/>
    <row r="58024" x14ac:dyDescent="0.25"/>
    <row r="58025" x14ac:dyDescent="0.25"/>
    <row r="58026" x14ac:dyDescent="0.25"/>
    <row r="58027" x14ac:dyDescent="0.25"/>
    <row r="58028" x14ac:dyDescent="0.25"/>
    <row r="58029" x14ac:dyDescent="0.25"/>
    <row r="58030" x14ac:dyDescent="0.25"/>
    <row r="58031" x14ac:dyDescent="0.25"/>
    <row r="58032" x14ac:dyDescent="0.25"/>
    <row r="58033" x14ac:dyDescent="0.25"/>
    <row r="58034" x14ac:dyDescent="0.25"/>
    <row r="58035" x14ac:dyDescent="0.25"/>
    <row r="58036" x14ac:dyDescent="0.25"/>
    <row r="58037" x14ac:dyDescent="0.25"/>
    <row r="58038" x14ac:dyDescent="0.25"/>
    <row r="58039" x14ac:dyDescent="0.25"/>
    <row r="58040" x14ac:dyDescent="0.25"/>
    <row r="58041" x14ac:dyDescent="0.25"/>
    <row r="58042" x14ac:dyDescent="0.25"/>
    <row r="58043" x14ac:dyDescent="0.25"/>
    <row r="58044" x14ac:dyDescent="0.25"/>
    <row r="58045" x14ac:dyDescent="0.25"/>
    <row r="58046" x14ac:dyDescent="0.25"/>
    <row r="58047" x14ac:dyDescent="0.25"/>
    <row r="58048" x14ac:dyDescent="0.25"/>
    <row r="58049" x14ac:dyDescent="0.25"/>
    <row r="58050" x14ac:dyDescent="0.25"/>
    <row r="58051" x14ac:dyDescent="0.25"/>
    <row r="58052" x14ac:dyDescent="0.25"/>
    <row r="58053" x14ac:dyDescent="0.25"/>
    <row r="58054" x14ac:dyDescent="0.25"/>
    <row r="58055" x14ac:dyDescent="0.25"/>
    <row r="58056" x14ac:dyDescent="0.25"/>
    <row r="58057" x14ac:dyDescent="0.25"/>
    <row r="58058" x14ac:dyDescent="0.25"/>
    <row r="58059" x14ac:dyDescent="0.25"/>
    <row r="58060" x14ac:dyDescent="0.25"/>
    <row r="58061" x14ac:dyDescent="0.25"/>
    <row r="58062" x14ac:dyDescent="0.25"/>
    <row r="58063" x14ac:dyDescent="0.25"/>
    <row r="58064" x14ac:dyDescent="0.25"/>
    <row r="58065" x14ac:dyDescent="0.25"/>
    <row r="58066" x14ac:dyDescent="0.25"/>
    <row r="58067" x14ac:dyDescent="0.25"/>
    <row r="58068" x14ac:dyDescent="0.25"/>
    <row r="58069" x14ac:dyDescent="0.25"/>
    <row r="58070" x14ac:dyDescent="0.25"/>
    <row r="58071" x14ac:dyDescent="0.25"/>
    <row r="58072" x14ac:dyDescent="0.25"/>
    <row r="58073" x14ac:dyDescent="0.25"/>
    <row r="58074" x14ac:dyDescent="0.25"/>
    <row r="58075" x14ac:dyDescent="0.25"/>
    <row r="58076" x14ac:dyDescent="0.25"/>
    <row r="58077" x14ac:dyDescent="0.25"/>
    <row r="58078" x14ac:dyDescent="0.25"/>
    <row r="58079" x14ac:dyDescent="0.25"/>
    <row r="58080" x14ac:dyDescent="0.25"/>
    <row r="58081" x14ac:dyDescent="0.25"/>
    <row r="58082" x14ac:dyDescent="0.25"/>
    <row r="58083" x14ac:dyDescent="0.25"/>
    <row r="58084" x14ac:dyDescent="0.25"/>
    <row r="58085" x14ac:dyDescent="0.25"/>
    <row r="58086" x14ac:dyDescent="0.25"/>
    <row r="58087" x14ac:dyDescent="0.25"/>
    <row r="58088" x14ac:dyDescent="0.25"/>
    <row r="58089" x14ac:dyDescent="0.25"/>
    <row r="58090" x14ac:dyDescent="0.25"/>
    <row r="58091" x14ac:dyDescent="0.25"/>
    <row r="58092" x14ac:dyDescent="0.25"/>
    <row r="58093" x14ac:dyDescent="0.25"/>
    <row r="58094" x14ac:dyDescent="0.25"/>
    <row r="58095" x14ac:dyDescent="0.25"/>
    <row r="58096" x14ac:dyDescent="0.25"/>
    <row r="58097" x14ac:dyDescent="0.25"/>
    <row r="58098" x14ac:dyDescent="0.25"/>
    <row r="58099" x14ac:dyDescent="0.25"/>
    <row r="58100" x14ac:dyDescent="0.25"/>
    <row r="58101" x14ac:dyDescent="0.25"/>
    <row r="58102" x14ac:dyDescent="0.25"/>
    <row r="58103" x14ac:dyDescent="0.25"/>
    <row r="58104" x14ac:dyDescent="0.25"/>
    <row r="58105" x14ac:dyDescent="0.25"/>
    <row r="58106" x14ac:dyDescent="0.25"/>
    <row r="58107" x14ac:dyDescent="0.25"/>
    <row r="58108" x14ac:dyDescent="0.25"/>
    <row r="58109" x14ac:dyDescent="0.25"/>
    <row r="58110" x14ac:dyDescent="0.25"/>
    <row r="58111" x14ac:dyDescent="0.25"/>
    <row r="58112" x14ac:dyDescent="0.25"/>
    <row r="58113" x14ac:dyDescent="0.25"/>
    <row r="58114" x14ac:dyDescent="0.25"/>
    <row r="58115" x14ac:dyDescent="0.25"/>
    <row r="58116" x14ac:dyDescent="0.25"/>
    <row r="58117" x14ac:dyDescent="0.25"/>
    <row r="58118" x14ac:dyDescent="0.25"/>
    <row r="58119" x14ac:dyDescent="0.25"/>
    <row r="58120" x14ac:dyDescent="0.25"/>
    <row r="58121" x14ac:dyDescent="0.25"/>
    <row r="58122" x14ac:dyDescent="0.25"/>
    <row r="58123" x14ac:dyDescent="0.25"/>
    <row r="58124" x14ac:dyDescent="0.25"/>
    <row r="58125" x14ac:dyDescent="0.25"/>
    <row r="58126" x14ac:dyDescent="0.25"/>
    <row r="58127" x14ac:dyDescent="0.25"/>
    <row r="58128" x14ac:dyDescent="0.25"/>
    <row r="58129" x14ac:dyDescent="0.25"/>
    <row r="58130" x14ac:dyDescent="0.25"/>
    <row r="58131" x14ac:dyDescent="0.25"/>
    <row r="58132" x14ac:dyDescent="0.25"/>
    <row r="58133" x14ac:dyDescent="0.25"/>
    <row r="58134" x14ac:dyDescent="0.25"/>
    <row r="58135" x14ac:dyDescent="0.25"/>
    <row r="58136" x14ac:dyDescent="0.25"/>
    <row r="58137" x14ac:dyDescent="0.25"/>
    <row r="58138" x14ac:dyDescent="0.25"/>
    <row r="58139" x14ac:dyDescent="0.25"/>
    <row r="58140" x14ac:dyDescent="0.25"/>
    <row r="58141" x14ac:dyDescent="0.25"/>
    <row r="58142" x14ac:dyDescent="0.25"/>
    <row r="58143" x14ac:dyDescent="0.25"/>
    <row r="58144" x14ac:dyDescent="0.25"/>
    <row r="58145" x14ac:dyDescent="0.25"/>
    <row r="58146" x14ac:dyDescent="0.25"/>
    <row r="58147" x14ac:dyDescent="0.25"/>
    <row r="58148" x14ac:dyDescent="0.25"/>
    <row r="58149" x14ac:dyDescent="0.25"/>
    <row r="58150" x14ac:dyDescent="0.25"/>
    <row r="58151" x14ac:dyDescent="0.25"/>
    <row r="58152" x14ac:dyDescent="0.25"/>
    <row r="58153" x14ac:dyDescent="0.25"/>
    <row r="58154" x14ac:dyDescent="0.25"/>
    <row r="58155" x14ac:dyDescent="0.25"/>
    <row r="58156" x14ac:dyDescent="0.25"/>
    <row r="58157" x14ac:dyDescent="0.25"/>
    <row r="58158" x14ac:dyDescent="0.25"/>
    <row r="58159" x14ac:dyDescent="0.25"/>
    <row r="58160" x14ac:dyDescent="0.25"/>
    <row r="58161" x14ac:dyDescent="0.25"/>
    <row r="58162" x14ac:dyDescent="0.25"/>
    <row r="58163" x14ac:dyDescent="0.25"/>
    <row r="58164" x14ac:dyDescent="0.25"/>
    <row r="58165" x14ac:dyDescent="0.25"/>
    <row r="58166" x14ac:dyDescent="0.25"/>
    <row r="58167" x14ac:dyDescent="0.25"/>
    <row r="58168" x14ac:dyDescent="0.25"/>
    <row r="58169" x14ac:dyDescent="0.25"/>
    <row r="58170" x14ac:dyDescent="0.25"/>
    <row r="58171" x14ac:dyDescent="0.25"/>
    <row r="58172" x14ac:dyDescent="0.25"/>
    <row r="58173" x14ac:dyDescent="0.25"/>
    <row r="58174" x14ac:dyDescent="0.25"/>
    <row r="58175" x14ac:dyDescent="0.25"/>
    <row r="58176" x14ac:dyDescent="0.25"/>
    <row r="58177" x14ac:dyDescent="0.25"/>
    <row r="58178" x14ac:dyDescent="0.25"/>
    <row r="58179" x14ac:dyDescent="0.25"/>
    <row r="58180" x14ac:dyDescent="0.25"/>
    <row r="58181" x14ac:dyDescent="0.25"/>
    <row r="58182" x14ac:dyDescent="0.25"/>
    <row r="58183" x14ac:dyDescent="0.25"/>
    <row r="58184" x14ac:dyDescent="0.25"/>
    <row r="58185" x14ac:dyDescent="0.25"/>
    <row r="58186" x14ac:dyDescent="0.25"/>
    <row r="58187" x14ac:dyDescent="0.25"/>
    <row r="58188" x14ac:dyDescent="0.25"/>
    <row r="58189" x14ac:dyDescent="0.25"/>
    <row r="58190" x14ac:dyDescent="0.25"/>
    <row r="58191" x14ac:dyDescent="0.25"/>
    <row r="58192" x14ac:dyDescent="0.25"/>
    <row r="58193" x14ac:dyDescent="0.25"/>
    <row r="58194" x14ac:dyDescent="0.25"/>
    <row r="58195" x14ac:dyDescent="0.25"/>
    <row r="58196" x14ac:dyDescent="0.25"/>
    <row r="58197" x14ac:dyDescent="0.25"/>
    <row r="58198" x14ac:dyDescent="0.25"/>
    <row r="58199" x14ac:dyDescent="0.25"/>
    <row r="58200" x14ac:dyDescent="0.25"/>
    <row r="58201" x14ac:dyDescent="0.25"/>
    <row r="58202" x14ac:dyDescent="0.25"/>
    <row r="58203" x14ac:dyDescent="0.25"/>
    <row r="58204" x14ac:dyDescent="0.25"/>
    <row r="58205" x14ac:dyDescent="0.25"/>
    <row r="58206" x14ac:dyDescent="0.25"/>
    <row r="58207" x14ac:dyDescent="0.25"/>
    <row r="58208" x14ac:dyDescent="0.25"/>
    <row r="58209" x14ac:dyDescent="0.25"/>
    <row r="58210" x14ac:dyDescent="0.25"/>
    <row r="58211" x14ac:dyDescent="0.25"/>
    <row r="58212" x14ac:dyDescent="0.25"/>
    <row r="58213" x14ac:dyDescent="0.25"/>
    <row r="58214" x14ac:dyDescent="0.25"/>
    <row r="58215" x14ac:dyDescent="0.25"/>
    <row r="58216" x14ac:dyDescent="0.25"/>
    <row r="58217" x14ac:dyDescent="0.25"/>
    <row r="58218" x14ac:dyDescent="0.25"/>
    <row r="58219" x14ac:dyDescent="0.25"/>
    <row r="58220" x14ac:dyDescent="0.25"/>
    <row r="58221" x14ac:dyDescent="0.25"/>
    <row r="58222" x14ac:dyDescent="0.25"/>
    <row r="58223" x14ac:dyDescent="0.25"/>
    <row r="58224" x14ac:dyDescent="0.25"/>
    <row r="58225" x14ac:dyDescent="0.25"/>
    <row r="58226" x14ac:dyDescent="0.25"/>
    <row r="58227" x14ac:dyDescent="0.25"/>
    <row r="58228" x14ac:dyDescent="0.25"/>
    <row r="58229" x14ac:dyDescent="0.25"/>
    <row r="58230" x14ac:dyDescent="0.25"/>
    <row r="58231" x14ac:dyDescent="0.25"/>
    <row r="58232" x14ac:dyDescent="0.25"/>
    <row r="58233" x14ac:dyDescent="0.25"/>
    <row r="58234" x14ac:dyDescent="0.25"/>
    <row r="58235" x14ac:dyDescent="0.25"/>
    <row r="58236" x14ac:dyDescent="0.25"/>
    <row r="58237" x14ac:dyDescent="0.25"/>
    <row r="58238" x14ac:dyDescent="0.25"/>
    <row r="58239" x14ac:dyDescent="0.25"/>
    <row r="58240" x14ac:dyDescent="0.25"/>
    <row r="58241" x14ac:dyDescent="0.25"/>
    <row r="58242" x14ac:dyDescent="0.25"/>
    <row r="58243" x14ac:dyDescent="0.25"/>
    <row r="58244" x14ac:dyDescent="0.25"/>
    <row r="58245" x14ac:dyDescent="0.25"/>
    <row r="58246" x14ac:dyDescent="0.25"/>
    <row r="58247" x14ac:dyDescent="0.25"/>
    <row r="58248" x14ac:dyDescent="0.25"/>
    <row r="58249" x14ac:dyDescent="0.25"/>
    <row r="58250" x14ac:dyDescent="0.25"/>
    <row r="58251" x14ac:dyDescent="0.25"/>
    <row r="58252" x14ac:dyDescent="0.25"/>
    <row r="58253" x14ac:dyDescent="0.25"/>
    <row r="58254" x14ac:dyDescent="0.25"/>
    <row r="58255" x14ac:dyDescent="0.25"/>
    <row r="58256" x14ac:dyDescent="0.25"/>
    <row r="58257" x14ac:dyDescent="0.25"/>
    <row r="58258" x14ac:dyDescent="0.25"/>
    <row r="58259" x14ac:dyDescent="0.25"/>
    <row r="58260" x14ac:dyDescent="0.25"/>
    <row r="58261" x14ac:dyDescent="0.25"/>
    <row r="58262" x14ac:dyDescent="0.25"/>
    <row r="58263" x14ac:dyDescent="0.25"/>
    <row r="58264" x14ac:dyDescent="0.25"/>
    <row r="58265" x14ac:dyDescent="0.25"/>
    <row r="58266" x14ac:dyDescent="0.25"/>
    <row r="58267" x14ac:dyDescent="0.25"/>
    <row r="58268" x14ac:dyDescent="0.25"/>
    <row r="58269" x14ac:dyDescent="0.25"/>
    <row r="58270" x14ac:dyDescent="0.25"/>
    <row r="58271" x14ac:dyDescent="0.25"/>
    <row r="58272" x14ac:dyDescent="0.25"/>
    <row r="58273" x14ac:dyDescent="0.25"/>
    <row r="58274" x14ac:dyDescent="0.25"/>
    <row r="58275" x14ac:dyDescent="0.25"/>
    <row r="58276" x14ac:dyDescent="0.25"/>
    <row r="58277" x14ac:dyDescent="0.25"/>
    <row r="58278" x14ac:dyDescent="0.25"/>
    <row r="58279" x14ac:dyDescent="0.25"/>
    <row r="58280" x14ac:dyDescent="0.25"/>
    <row r="58281" x14ac:dyDescent="0.25"/>
    <row r="58282" x14ac:dyDescent="0.25"/>
    <row r="58283" x14ac:dyDescent="0.25"/>
    <row r="58284" x14ac:dyDescent="0.25"/>
    <row r="58285" x14ac:dyDescent="0.25"/>
    <row r="58286" x14ac:dyDescent="0.25"/>
    <row r="58287" x14ac:dyDescent="0.25"/>
    <row r="58288" x14ac:dyDescent="0.25"/>
    <row r="58289" x14ac:dyDescent="0.25"/>
    <row r="58290" x14ac:dyDescent="0.25"/>
    <row r="58291" x14ac:dyDescent="0.25"/>
    <row r="58292" x14ac:dyDescent="0.25"/>
    <row r="58293" x14ac:dyDescent="0.25"/>
    <row r="58294" x14ac:dyDescent="0.25"/>
    <row r="58295" x14ac:dyDescent="0.25"/>
    <row r="58296" x14ac:dyDescent="0.25"/>
    <row r="58297" x14ac:dyDescent="0.25"/>
    <row r="58298" x14ac:dyDescent="0.25"/>
    <row r="58299" x14ac:dyDescent="0.25"/>
    <row r="58300" x14ac:dyDescent="0.25"/>
    <row r="58301" x14ac:dyDescent="0.25"/>
    <row r="58302" x14ac:dyDescent="0.25"/>
    <row r="58303" x14ac:dyDescent="0.25"/>
    <row r="58304" x14ac:dyDescent="0.25"/>
    <row r="58305" x14ac:dyDescent="0.25"/>
    <row r="58306" x14ac:dyDescent="0.25"/>
    <row r="58307" x14ac:dyDescent="0.25"/>
    <row r="58308" x14ac:dyDescent="0.25"/>
    <row r="58309" x14ac:dyDescent="0.25"/>
    <row r="58310" x14ac:dyDescent="0.25"/>
    <row r="58311" x14ac:dyDescent="0.25"/>
    <row r="58312" x14ac:dyDescent="0.25"/>
    <row r="58313" x14ac:dyDescent="0.25"/>
    <row r="58314" x14ac:dyDescent="0.25"/>
    <row r="58315" x14ac:dyDescent="0.25"/>
    <row r="58316" x14ac:dyDescent="0.25"/>
    <row r="58317" x14ac:dyDescent="0.25"/>
    <row r="58318" x14ac:dyDescent="0.25"/>
    <row r="58319" x14ac:dyDescent="0.25"/>
    <row r="58320" x14ac:dyDescent="0.25"/>
    <row r="58321" x14ac:dyDescent="0.25"/>
    <row r="58322" x14ac:dyDescent="0.25"/>
    <row r="58323" x14ac:dyDescent="0.25"/>
    <row r="58324" x14ac:dyDescent="0.25"/>
    <row r="58325" x14ac:dyDescent="0.25"/>
    <row r="58326" x14ac:dyDescent="0.25"/>
    <row r="58327" x14ac:dyDescent="0.25"/>
    <row r="58328" x14ac:dyDescent="0.25"/>
    <row r="58329" x14ac:dyDescent="0.25"/>
    <row r="58330" x14ac:dyDescent="0.25"/>
    <row r="58331" x14ac:dyDescent="0.25"/>
    <row r="58332" x14ac:dyDescent="0.25"/>
    <row r="58333" x14ac:dyDescent="0.25"/>
    <row r="58334" x14ac:dyDescent="0.25"/>
    <row r="58335" x14ac:dyDescent="0.25"/>
    <row r="58336" x14ac:dyDescent="0.25"/>
    <row r="58337" x14ac:dyDescent="0.25"/>
    <row r="58338" x14ac:dyDescent="0.25"/>
    <row r="58339" x14ac:dyDescent="0.25"/>
    <row r="58340" x14ac:dyDescent="0.25"/>
    <row r="58341" x14ac:dyDescent="0.25"/>
    <row r="58342" x14ac:dyDescent="0.25"/>
    <row r="58343" x14ac:dyDescent="0.25"/>
    <row r="58344" x14ac:dyDescent="0.25"/>
    <row r="58345" x14ac:dyDescent="0.25"/>
    <row r="58346" x14ac:dyDescent="0.25"/>
    <row r="58347" x14ac:dyDescent="0.25"/>
    <row r="58348" x14ac:dyDescent="0.25"/>
    <row r="58349" x14ac:dyDescent="0.25"/>
    <row r="58350" x14ac:dyDescent="0.25"/>
    <row r="58351" x14ac:dyDescent="0.25"/>
    <row r="58352" x14ac:dyDescent="0.25"/>
    <row r="58353" x14ac:dyDescent="0.25"/>
    <row r="58354" x14ac:dyDescent="0.25"/>
    <row r="58355" x14ac:dyDescent="0.25"/>
    <row r="58356" x14ac:dyDescent="0.25"/>
    <row r="58357" x14ac:dyDescent="0.25"/>
    <row r="58358" x14ac:dyDescent="0.25"/>
    <row r="58359" x14ac:dyDescent="0.25"/>
    <row r="58360" x14ac:dyDescent="0.25"/>
    <row r="58361" x14ac:dyDescent="0.25"/>
    <row r="58362" x14ac:dyDescent="0.25"/>
    <row r="58363" x14ac:dyDescent="0.25"/>
    <row r="58364" x14ac:dyDescent="0.25"/>
    <row r="58365" x14ac:dyDescent="0.25"/>
    <row r="58366" x14ac:dyDescent="0.25"/>
    <row r="58367" x14ac:dyDescent="0.25"/>
    <row r="58368" x14ac:dyDescent="0.25"/>
    <row r="58369" x14ac:dyDescent="0.25"/>
    <row r="58370" x14ac:dyDescent="0.25"/>
    <row r="58371" x14ac:dyDescent="0.25"/>
    <row r="58372" x14ac:dyDescent="0.25"/>
    <row r="58373" x14ac:dyDescent="0.25"/>
    <row r="58374" x14ac:dyDescent="0.25"/>
    <row r="58375" x14ac:dyDescent="0.25"/>
    <row r="58376" x14ac:dyDescent="0.25"/>
    <row r="58377" x14ac:dyDescent="0.25"/>
    <row r="58378" x14ac:dyDescent="0.25"/>
    <row r="58379" x14ac:dyDescent="0.25"/>
    <row r="58380" x14ac:dyDescent="0.25"/>
    <row r="58381" x14ac:dyDescent="0.25"/>
    <row r="58382" x14ac:dyDescent="0.25"/>
    <row r="58383" x14ac:dyDescent="0.25"/>
    <row r="58384" x14ac:dyDescent="0.25"/>
    <row r="58385" x14ac:dyDescent="0.25"/>
    <row r="58386" x14ac:dyDescent="0.25"/>
    <row r="58387" x14ac:dyDescent="0.25"/>
    <row r="58388" x14ac:dyDescent="0.25"/>
    <row r="58389" x14ac:dyDescent="0.25"/>
    <row r="58390" x14ac:dyDescent="0.25"/>
    <row r="58391" x14ac:dyDescent="0.25"/>
    <row r="58392" x14ac:dyDescent="0.25"/>
    <row r="58393" x14ac:dyDescent="0.25"/>
    <row r="58394" x14ac:dyDescent="0.25"/>
    <row r="58395" x14ac:dyDescent="0.25"/>
    <row r="58396" x14ac:dyDescent="0.25"/>
    <row r="58397" x14ac:dyDescent="0.25"/>
    <row r="58398" x14ac:dyDescent="0.25"/>
    <row r="58399" x14ac:dyDescent="0.25"/>
    <row r="58400" x14ac:dyDescent="0.25"/>
    <row r="58401" x14ac:dyDescent="0.25"/>
    <row r="58402" x14ac:dyDescent="0.25"/>
    <row r="58403" x14ac:dyDescent="0.25"/>
    <row r="58404" x14ac:dyDescent="0.25"/>
    <row r="58405" x14ac:dyDescent="0.25"/>
    <row r="58406" x14ac:dyDescent="0.25"/>
    <row r="58407" x14ac:dyDescent="0.25"/>
    <row r="58408" x14ac:dyDescent="0.25"/>
    <row r="58409" x14ac:dyDescent="0.25"/>
    <row r="58410" x14ac:dyDescent="0.25"/>
    <row r="58411" x14ac:dyDescent="0.25"/>
    <row r="58412" x14ac:dyDescent="0.25"/>
    <row r="58413" x14ac:dyDescent="0.25"/>
    <row r="58414" x14ac:dyDescent="0.25"/>
    <row r="58415" x14ac:dyDescent="0.25"/>
    <row r="58416" x14ac:dyDescent="0.25"/>
    <row r="58417" x14ac:dyDescent="0.25"/>
    <row r="58418" x14ac:dyDescent="0.25"/>
    <row r="58419" x14ac:dyDescent="0.25"/>
    <row r="58420" x14ac:dyDescent="0.25"/>
    <row r="58421" x14ac:dyDescent="0.25"/>
    <row r="58422" x14ac:dyDescent="0.25"/>
    <row r="58423" x14ac:dyDescent="0.25"/>
    <row r="58424" x14ac:dyDescent="0.25"/>
    <row r="58425" x14ac:dyDescent="0.25"/>
    <row r="58426" x14ac:dyDescent="0.25"/>
    <row r="58427" x14ac:dyDescent="0.25"/>
    <row r="58428" x14ac:dyDescent="0.25"/>
    <row r="58429" x14ac:dyDescent="0.25"/>
    <row r="58430" x14ac:dyDescent="0.25"/>
    <row r="58431" x14ac:dyDescent="0.25"/>
    <row r="58432" x14ac:dyDescent="0.25"/>
    <row r="58433" x14ac:dyDescent="0.25"/>
    <row r="58434" x14ac:dyDescent="0.25"/>
    <row r="58435" x14ac:dyDescent="0.25"/>
    <row r="58436" x14ac:dyDescent="0.25"/>
    <row r="58437" x14ac:dyDescent="0.25"/>
    <row r="58438" x14ac:dyDescent="0.25"/>
    <row r="58439" x14ac:dyDescent="0.25"/>
    <row r="58440" x14ac:dyDescent="0.25"/>
    <row r="58441" x14ac:dyDescent="0.25"/>
    <row r="58442" x14ac:dyDescent="0.25"/>
    <row r="58443" x14ac:dyDescent="0.25"/>
    <row r="58444" x14ac:dyDescent="0.25"/>
    <row r="58445" x14ac:dyDescent="0.25"/>
    <row r="58446" x14ac:dyDescent="0.25"/>
    <row r="58447" x14ac:dyDescent="0.25"/>
    <row r="58448" x14ac:dyDescent="0.25"/>
    <row r="58449" x14ac:dyDescent="0.25"/>
    <row r="58450" x14ac:dyDescent="0.25"/>
    <row r="58451" x14ac:dyDescent="0.25"/>
    <row r="58452" x14ac:dyDescent="0.25"/>
    <row r="58453" x14ac:dyDescent="0.25"/>
    <row r="58454" x14ac:dyDescent="0.25"/>
    <row r="58455" x14ac:dyDescent="0.25"/>
    <row r="58456" x14ac:dyDescent="0.25"/>
    <row r="58457" x14ac:dyDescent="0.25"/>
    <row r="58458" x14ac:dyDescent="0.25"/>
    <row r="58459" x14ac:dyDescent="0.25"/>
    <row r="58460" x14ac:dyDescent="0.25"/>
    <row r="58461" x14ac:dyDescent="0.25"/>
    <row r="58462" x14ac:dyDescent="0.25"/>
    <row r="58463" x14ac:dyDescent="0.25"/>
    <row r="58464" x14ac:dyDescent="0.25"/>
    <row r="58465" x14ac:dyDescent="0.25"/>
    <row r="58466" x14ac:dyDescent="0.25"/>
    <row r="58467" x14ac:dyDescent="0.25"/>
    <row r="58468" x14ac:dyDescent="0.25"/>
    <row r="58469" x14ac:dyDescent="0.25"/>
    <row r="58470" x14ac:dyDescent="0.25"/>
    <row r="58471" x14ac:dyDescent="0.25"/>
    <row r="58472" x14ac:dyDescent="0.25"/>
    <row r="58473" x14ac:dyDescent="0.25"/>
    <row r="58474" x14ac:dyDescent="0.25"/>
    <row r="58475" x14ac:dyDescent="0.25"/>
    <row r="58476" x14ac:dyDescent="0.25"/>
    <row r="58477" x14ac:dyDescent="0.25"/>
    <row r="58478" x14ac:dyDescent="0.25"/>
    <row r="58479" x14ac:dyDescent="0.25"/>
    <row r="58480" x14ac:dyDescent="0.25"/>
    <row r="58481" x14ac:dyDescent="0.25"/>
    <row r="58482" x14ac:dyDescent="0.25"/>
    <row r="58483" x14ac:dyDescent="0.25"/>
    <row r="58484" x14ac:dyDescent="0.25"/>
    <row r="58485" x14ac:dyDescent="0.25"/>
    <row r="58486" x14ac:dyDescent="0.25"/>
    <row r="58487" x14ac:dyDescent="0.25"/>
    <row r="58488" x14ac:dyDescent="0.25"/>
    <row r="58489" x14ac:dyDescent="0.25"/>
    <row r="58490" x14ac:dyDescent="0.25"/>
    <row r="58491" x14ac:dyDescent="0.25"/>
    <row r="58492" x14ac:dyDescent="0.25"/>
    <row r="58493" x14ac:dyDescent="0.25"/>
    <row r="58494" x14ac:dyDescent="0.25"/>
    <row r="58495" x14ac:dyDescent="0.25"/>
    <row r="58496" x14ac:dyDescent="0.25"/>
    <row r="58497" x14ac:dyDescent="0.25"/>
    <row r="58498" x14ac:dyDescent="0.25"/>
    <row r="58499" x14ac:dyDescent="0.25"/>
    <row r="58500" x14ac:dyDescent="0.25"/>
    <row r="58501" x14ac:dyDescent="0.25"/>
    <row r="58502" x14ac:dyDescent="0.25"/>
    <row r="58503" x14ac:dyDescent="0.25"/>
    <row r="58504" x14ac:dyDescent="0.25"/>
    <row r="58505" x14ac:dyDescent="0.25"/>
    <row r="58506" x14ac:dyDescent="0.25"/>
    <row r="58507" x14ac:dyDescent="0.25"/>
    <row r="58508" x14ac:dyDescent="0.25"/>
    <row r="58509" x14ac:dyDescent="0.25"/>
    <row r="58510" x14ac:dyDescent="0.25"/>
    <row r="58511" x14ac:dyDescent="0.25"/>
    <row r="58512" x14ac:dyDescent="0.25"/>
    <row r="58513" x14ac:dyDescent="0.25"/>
    <row r="58514" x14ac:dyDescent="0.25"/>
    <row r="58515" x14ac:dyDescent="0.25"/>
    <row r="58516" x14ac:dyDescent="0.25"/>
    <row r="58517" x14ac:dyDescent="0.25"/>
    <row r="58518" x14ac:dyDescent="0.25"/>
    <row r="58519" x14ac:dyDescent="0.25"/>
    <row r="58520" x14ac:dyDescent="0.25"/>
    <row r="58521" x14ac:dyDescent="0.25"/>
    <row r="58522" x14ac:dyDescent="0.25"/>
    <row r="58523" x14ac:dyDescent="0.25"/>
    <row r="58524" x14ac:dyDescent="0.25"/>
    <row r="58525" x14ac:dyDescent="0.25"/>
    <row r="58526" x14ac:dyDescent="0.25"/>
    <row r="58527" x14ac:dyDescent="0.25"/>
    <row r="58528" x14ac:dyDescent="0.25"/>
    <row r="58529" x14ac:dyDescent="0.25"/>
    <row r="58530" x14ac:dyDescent="0.25"/>
    <row r="58531" x14ac:dyDescent="0.25"/>
    <row r="58532" x14ac:dyDescent="0.25"/>
    <row r="58533" x14ac:dyDescent="0.25"/>
    <row r="58534" x14ac:dyDescent="0.25"/>
    <row r="58535" x14ac:dyDescent="0.25"/>
    <row r="58536" x14ac:dyDescent="0.25"/>
    <row r="58537" x14ac:dyDescent="0.25"/>
    <row r="58538" x14ac:dyDescent="0.25"/>
    <row r="58539" x14ac:dyDescent="0.25"/>
    <row r="58540" x14ac:dyDescent="0.25"/>
    <row r="58541" x14ac:dyDescent="0.25"/>
    <row r="58542" x14ac:dyDescent="0.25"/>
    <row r="58543" x14ac:dyDescent="0.25"/>
    <row r="58544" x14ac:dyDescent="0.25"/>
    <row r="58545" x14ac:dyDescent="0.25"/>
    <row r="58546" x14ac:dyDescent="0.25"/>
    <row r="58547" x14ac:dyDescent="0.25"/>
    <row r="58548" x14ac:dyDescent="0.25"/>
    <row r="58549" x14ac:dyDescent="0.25"/>
    <row r="58550" x14ac:dyDescent="0.25"/>
    <row r="58551" x14ac:dyDescent="0.25"/>
    <row r="58552" x14ac:dyDescent="0.25"/>
    <row r="58553" x14ac:dyDescent="0.25"/>
    <row r="58554" x14ac:dyDescent="0.25"/>
    <row r="58555" x14ac:dyDescent="0.25"/>
    <row r="58556" x14ac:dyDescent="0.25"/>
    <row r="58557" x14ac:dyDescent="0.25"/>
    <row r="58558" x14ac:dyDescent="0.25"/>
    <row r="58559" x14ac:dyDescent="0.25"/>
    <row r="58560" x14ac:dyDescent="0.25"/>
    <row r="58561" x14ac:dyDescent="0.25"/>
    <row r="58562" x14ac:dyDescent="0.25"/>
    <row r="58563" x14ac:dyDescent="0.25"/>
    <row r="58564" x14ac:dyDescent="0.25"/>
    <row r="58565" x14ac:dyDescent="0.25"/>
    <row r="58566" x14ac:dyDescent="0.25"/>
    <row r="58567" x14ac:dyDescent="0.25"/>
    <row r="58568" x14ac:dyDescent="0.25"/>
    <row r="58569" x14ac:dyDescent="0.25"/>
    <row r="58570" x14ac:dyDescent="0.25"/>
    <row r="58571" x14ac:dyDescent="0.25"/>
    <row r="58572" x14ac:dyDescent="0.25"/>
    <row r="58573" x14ac:dyDescent="0.25"/>
    <row r="58574" x14ac:dyDescent="0.25"/>
    <row r="58575" x14ac:dyDescent="0.25"/>
    <row r="58576" x14ac:dyDescent="0.25"/>
    <row r="58577" x14ac:dyDescent="0.25"/>
    <row r="58578" x14ac:dyDescent="0.25"/>
    <row r="58579" x14ac:dyDescent="0.25"/>
    <row r="58580" x14ac:dyDescent="0.25"/>
    <row r="58581" x14ac:dyDescent="0.25"/>
    <row r="58582" x14ac:dyDescent="0.25"/>
    <row r="58583" x14ac:dyDescent="0.25"/>
    <row r="58584" x14ac:dyDescent="0.25"/>
    <row r="58585" x14ac:dyDescent="0.25"/>
    <row r="58586" x14ac:dyDescent="0.25"/>
    <row r="58587" x14ac:dyDescent="0.25"/>
    <row r="58588" x14ac:dyDescent="0.25"/>
    <row r="58589" x14ac:dyDescent="0.25"/>
    <row r="58590" x14ac:dyDescent="0.25"/>
    <row r="58591" x14ac:dyDescent="0.25"/>
    <row r="58592" x14ac:dyDescent="0.25"/>
    <row r="58593" x14ac:dyDescent="0.25"/>
    <row r="58594" x14ac:dyDescent="0.25"/>
    <row r="58595" x14ac:dyDescent="0.25"/>
    <row r="58596" x14ac:dyDescent="0.25"/>
    <row r="58597" x14ac:dyDescent="0.25"/>
    <row r="58598" x14ac:dyDescent="0.25"/>
    <row r="58599" x14ac:dyDescent="0.25"/>
    <row r="58600" x14ac:dyDescent="0.25"/>
    <row r="58601" x14ac:dyDescent="0.25"/>
    <row r="58602" x14ac:dyDescent="0.25"/>
    <row r="58603" x14ac:dyDescent="0.25"/>
    <row r="58604" x14ac:dyDescent="0.25"/>
    <row r="58605" x14ac:dyDescent="0.25"/>
    <row r="58606" x14ac:dyDescent="0.25"/>
    <row r="58607" x14ac:dyDescent="0.25"/>
    <row r="58608" x14ac:dyDescent="0.25"/>
    <row r="58609" x14ac:dyDescent="0.25"/>
    <row r="58610" x14ac:dyDescent="0.25"/>
    <row r="58611" x14ac:dyDescent="0.25"/>
    <row r="58612" x14ac:dyDescent="0.25"/>
    <row r="58613" x14ac:dyDescent="0.25"/>
    <row r="58614" x14ac:dyDescent="0.25"/>
    <row r="58615" x14ac:dyDescent="0.25"/>
    <row r="58616" x14ac:dyDescent="0.25"/>
    <row r="58617" x14ac:dyDescent="0.25"/>
    <row r="58618" x14ac:dyDescent="0.25"/>
    <row r="58619" x14ac:dyDescent="0.25"/>
    <row r="58620" x14ac:dyDescent="0.25"/>
    <row r="58621" x14ac:dyDescent="0.25"/>
    <row r="58622" x14ac:dyDescent="0.25"/>
    <row r="58623" x14ac:dyDescent="0.25"/>
    <row r="58624" x14ac:dyDescent="0.25"/>
    <row r="58625" x14ac:dyDescent="0.25"/>
    <row r="58626" x14ac:dyDescent="0.25"/>
    <row r="58627" x14ac:dyDescent="0.25"/>
    <row r="58628" x14ac:dyDescent="0.25"/>
    <row r="58629" x14ac:dyDescent="0.25"/>
    <row r="58630" x14ac:dyDescent="0.25"/>
    <row r="58631" x14ac:dyDescent="0.25"/>
    <row r="58632" x14ac:dyDescent="0.25"/>
    <row r="58633" x14ac:dyDescent="0.25"/>
    <row r="58634" x14ac:dyDescent="0.25"/>
    <row r="58635" x14ac:dyDescent="0.25"/>
    <row r="58636" x14ac:dyDescent="0.25"/>
    <row r="58637" x14ac:dyDescent="0.25"/>
    <row r="58638" x14ac:dyDescent="0.25"/>
    <row r="58639" x14ac:dyDescent="0.25"/>
    <row r="58640" x14ac:dyDescent="0.25"/>
    <row r="58641" x14ac:dyDescent="0.25"/>
    <row r="58642" x14ac:dyDescent="0.25"/>
    <row r="58643" x14ac:dyDescent="0.25"/>
    <row r="58644" x14ac:dyDescent="0.25"/>
    <row r="58645" x14ac:dyDescent="0.25"/>
    <row r="58646" x14ac:dyDescent="0.25"/>
    <row r="58647" x14ac:dyDescent="0.25"/>
    <row r="58648" x14ac:dyDescent="0.25"/>
    <row r="58649" x14ac:dyDescent="0.25"/>
    <row r="58650" x14ac:dyDescent="0.25"/>
    <row r="58651" x14ac:dyDescent="0.25"/>
    <row r="58652" x14ac:dyDescent="0.25"/>
    <row r="58653" x14ac:dyDescent="0.25"/>
    <row r="58654" x14ac:dyDescent="0.25"/>
    <row r="58655" x14ac:dyDescent="0.25"/>
    <row r="58656" x14ac:dyDescent="0.25"/>
    <row r="58657" x14ac:dyDescent="0.25"/>
    <row r="58658" x14ac:dyDescent="0.25"/>
    <row r="58659" x14ac:dyDescent="0.25"/>
    <row r="58660" x14ac:dyDescent="0.25"/>
    <row r="58661" x14ac:dyDescent="0.25"/>
    <row r="58662" x14ac:dyDescent="0.25"/>
    <row r="58663" x14ac:dyDescent="0.25"/>
    <row r="58664" x14ac:dyDescent="0.25"/>
    <row r="58665" x14ac:dyDescent="0.25"/>
    <row r="58666" x14ac:dyDescent="0.25"/>
    <row r="58667" x14ac:dyDescent="0.25"/>
    <row r="58668" x14ac:dyDescent="0.25"/>
    <row r="58669" x14ac:dyDescent="0.25"/>
    <row r="58670" x14ac:dyDescent="0.25"/>
    <row r="58671" x14ac:dyDescent="0.25"/>
    <row r="58672" x14ac:dyDescent="0.25"/>
    <row r="58673" x14ac:dyDescent="0.25"/>
    <row r="58674" x14ac:dyDescent="0.25"/>
    <row r="58675" x14ac:dyDescent="0.25"/>
    <row r="58676" x14ac:dyDescent="0.25"/>
    <row r="58677" x14ac:dyDescent="0.25"/>
    <row r="58678" x14ac:dyDescent="0.25"/>
    <row r="58679" x14ac:dyDescent="0.25"/>
    <row r="58680" x14ac:dyDescent="0.25"/>
    <row r="58681" x14ac:dyDescent="0.25"/>
    <row r="58682" x14ac:dyDescent="0.25"/>
    <row r="58683" x14ac:dyDescent="0.25"/>
    <row r="58684" x14ac:dyDescent="0.25"/>
    <row r="58685" x14ac:dyDescent="0.25"/>
    <row r="58686" x14ac:dyDescent="0.25"/>
    <row r="58687" x14ac:dyDescent="0.25"/>
    <row r="58688" x14ac:dyDescent="0.25"/>
    <row r="58689" x14ac:dyDescent="0.25"/>
    <row r="58690" x14ac:dyDescent="0.25"/>
    <row r="58691" x14ac:dyDescent="0.25"/>
    <row r="58692" x14ac:dyDescent="0.25"/>
    <row r="58693" x14ac:dyDescent="0.25"/>
    <row r="58694" x14ac:dyDescent="0.25"/>
    <row r="58695" x14ac:dyDescent="0.25"/>
    <row r="58696" x14ac:dyDescent="0.25"/>
    <row r="58697" x14ac:dyDescent="0.25"/>
    <row r="58698" x14ac:dyDescent="0.25"/>
    <row r="58699" x14ac:dyDescent="0.25"/>
    <row r="58700" x14ac:dyDescent="0.25"/>
    <row r="58701" x14ac:dyDescent="0.25"/>
    <row r="58702" x14ac:dyDescent="0.25"/>
    <row r="58703" x14ac:dyDescent="0.25"/>
    <row r="58704" x14ac:dyDescent="0.25"/>
    <row r="58705" x14ac:dyDescent="0.25"/>
    <row r="58706" x14ac:dyDescent="0.25"/>
    <row r="58707" x14ac:dyDescent="0.25"/>
    <row r="58708" x14ac:dyDescent="0.25"/>
    <row r="58709" x14ac:dyDescent="0.25"/>
    <row r="58710" x14ac:dyDescent="0.25"/>
    <row r="58711" x14ac:dyDescent="0.25"/>
    <row r="58712" x14ac:dyDescent="0.25"/>
    <row r="58713" x14ac:dyDescent="0.25"/>
    <row r="58714" x14ac:dyDescent="0.25"/>
    <row r="58715" x14ac:dyDescent="0.25"/>
    <row r="58716" x14ac:dyDescent="0.25"/>
    <row r="58717" x14ac:dyDescent="0.25"/>
    <row r="58718" x14ac:dyDescent="0.25"/>
    <row r="58719" x14ac:dyDescent="0.25"/>
    <row r="58720" x14ac:dyDescent="0.25"/>
    <row r="58721" x14ac:dyDescent="0.25"/>
    <row r="58722" x14ac:dyDescent="0.25"/>
    <row r="58723" x14ac:dyDescent="0.25"/>
    <row r="58724" x14ac:dyDescent="0.25"/>
    <row r="58725" x14ac:dyDescent="0.25"/>
    <row r="58726" x14ac:dyDescent="0.25"/>
    <row r="58727" x14ac:dyDescent="0.25"/>
    <row r="58728" x14ac:dyDescent="0.25"/>
    <row r="58729" x14ac:dyDescent="0.25"/>
    <row r="58730" x14ac:dyDescent="0.25"/>
    <row r="58731" x14ac:dyDescent="0.25"/>
    <row r="58732" x14ac:dyDescent="0.25"/>
    <row r="58733" x14ac:dyDescent="0.25"/>
    <row r="58734" x14ac:dyDescent="0.25"/>
    <row r="58735" x14ac:dyDescent="0.25"/>
    <row r="58736" x14ac:dyDescent="0.25"/>
    <row r="58737" x14ac:dyDescent="0.25"/>
    <row r="58738" x14ac:dyDescent="0.25"/>
    <row r="58739" x14ac:dyDescent="0.25"/>
    <row r="58740" x14ac:dyDescent="0.25"/>
    <row r="58741" x14ac:dyDescent="0.25"/>
    <row r="58742" x14ac:dyDescent="0.25"/>
    <row r="58743" x14ac:dyDescent="0.25"/>
    <row r="58744" x14ac:dyDescent="0.25"/>
    <row r="58745" x14ac:dyDescent="0.25"/>
    <row r="58746" x14ac:dyDescent="0.25"/>
    <row r="58747" x14ac:dyDescent="0.25"/>
    <row r="58748" x14ac:dyDescent="0.25"/>
    <row r="58749" x14ac:dyDescent="0.25"/>
    <row r="58750" x14ac:dyDescent="0.25"/>
    <row r="58751" x14ac:dyDescent="0.25"/>
    <row r="58752" x14ac:dyDescent="0.25"/>
    <row r="58753" x14ac:dyDescent="0.25"/>
    <row r="58754" x14ac:dyDescent="0.25"/>
    <row r="58755" x14ac:dyDescent="0.25"/>
    <row r="58756" x14ac:dyDescent="0.25"/>
    <row r="58757" x14ac:dyDescent="0.25"/>
    <row r="58758" x14ac:dyDescent="0.25"/>
    <row r="58759" x14ac:dyDescent="0.25"/>
    <row r="58760" x14ac:dyDescent="0.25"/>
    <row r="58761" x14ac:dyDescent="0.25"/>
    <row r="58762" x14ac:dyDescent="0.25"/>
    <row r="58763" x14ac:dyDescent="0.25"/>
    <row r="58764" x14ac:dyDescent="0.25"/>
    <row r="58765" x14ac:dyDescent="0.25"/>
    <row r="58766" x14ac:dyDescent="0.25"/>
    <row r="58767" x14ac:dyDescent="0.25"/>
    <row r="58768" x14ac:dyDescent="0.25"/>
    <row r="58769" x14ac:dyDescent="0.25"/>
    <row r="58770" x14ac:dyDescent="0.25"/>
    <row r="58771" x14ac:dyDescent="0.25"/>
    <row r="58772" x14ac:dyDescent="0.25"/>
    <row r="58773" x14ac:dyDescent="0.25"/>
    <row r="58774" x14ac:dyDescent="0.25"/>
    <row r="58775" x14ac:dyDescent="0.25"/>
    <row r="58776" x14ac:dyDescent="0.25"/>
    <row r="58777" x14ac:dyDescent="0.25"/>
    <row r="58778" x14ac:dyDescent="0.25"/>
    <row r="58779" x14ac:dyDescent="0.25"/>
    <row r="58780" x14ac:dyDescent="0.25"/>
    <row r="58781" x14ac:dyDescent="0.25"/>
    <row r="58782" x14ac:dyDescent="0.25"/>
    <row r="58783" x14ac:dyDescent="0.25"/>
    <row r="58784" x14ac:dyDescent="0.25"/>
    <row r="58785" x14ac:dyDescent="0.25"/>
    <row r="58786" x14ac:dyDescent="0.25"/>
    <row r="58787" x14ac:dyDescent="0.25"/>
    <row r="58788" x14ac:dyDescent="0.25"/>
    <row r="58789" x14ac:dyDescent="0.25"/>
    <row r="58790" x14ac:dyDescent="0.25"/>
    <row r="58791" x14ac:dyDescent="0.25"/>
    <row r="58792" x14ac:dyDescent="0.25"/>
    <row r="58793" x14ac:dyDescent="0.25"/>
    <row r="58794" x14ac:dyDescent="0.25"/>
    <row r="58795" x14ac:dyDescent="0.25"/>
    <row r="58796" x14ac:dyDescent="0.25"/>
    <row r="58797" x14ac:dyDescent="0.25"/>
    <row r="58798" x14ac:dyDescent="0.25"/>
    <row r="58799" x14ac:dyDescent="0.25"/>
    <row r="58800" x14ac:dyDescent="0.25"/>
    <row r="58801" x14ac:dyDescent="0.25"/>
    <row r="58802" x14ac:dyDescent="0.25"/>
    <row r="58803" x14ac:dyDescent="0.25"/>
    <row r="58804" x14ac:dyDescent="0.25"/>
    <row r="58805" x14ac:dyDescent="0.25"/>
    <row r="58806" x14ac:dyDescent="0.25"/>
    <row r="58807" x14ac:dyDescent="0.25"/>
    <row r="58808" x14ac:dyDescent="0.25"/>
    <row r="58809" x14ac:dyDescent="0.25"/>
    <row r="58810" x14ac:dyDescent="0.25"/>
    <row r="58811" x14ac:dyDescent="0.25"/>
    <row r="58812" x14ac:dyDescent="0.25"/>
    <row r="58813" x14ac:dyDescent="0.25"/>
    <row r="58814" x14ac:dyDescent="0.25"/>
    <row r="58815" x14ac:dyDescent="0.25"/>
    <row r="58816" x14ac:dyDescent="0.25"/>
    <row r="58817" x14ac:dyDescent="0.25"/>
    <row r="58818" x14ac:dyDescent="0.25"/>
    <row r="58819" x14ac:dyDescent="0.25"/>
    <row r="58820" x14ac:dyDescent="0.25"/>
    <row r="58821" x14ac:dyDescent="0.25"/>
    <row r="58822" x14ac:dyDescent="0.25"/>
    <row r="58823" x14ac:dyDescent="0.25"/>
    <row r="58824" x14ac:dyDescent="0.25"/>
    <row r="58825" x14ac:dyDescent="0.25"/>
    <row r="58826" x14ac:dyDescent="0.25"/>
    <row r="58827" x14ac:dyDescent="0.25"/>
    <row r="58828" x14ac:dyDescent="0.25"/>
    <row r="58829" x14ac:dyDescent="0.25"/>
    <row r="58830" x14ac:dyDescent="0.25"/>
    <row r="58831" x14ac:dyDescent="0.25"/>
    <row r="58832" x14ac:dyDescent="0.25"/>
    <row r="58833" x14ac:dyDescent="0.25"/>
    <row r="58834" x14ac:dyDescent="0.25"/>
    <row r="58835" x14ac:dyDescent="0.25"/>
    <row r="58836" x14ac:dyDescent="0.25"/>
    <row r="58837" x14ac:dyDescent="0.25"/>
    <row r="58838" x14ac:dyDescent="0.25"/>
    <row r="58839" x14ac:dyDescent="0.25"/>
    <row r="58840" x14ac:dyDescent="0.25"/>
    <row r="58841" x14ac:dyDescent="0.25"/>
    <row r="58842" x14ac:dyDescent="0.25"/>
    <row r="58843" x14ac:dyDescent="0.25"/>
    <row r="58844" x14ac:dyDescent="0.25"/>
    <row r="58845" x14ac:dyDescent="0.25"/>
    <row r="58846" x14ac:dyDescent="0.25"/>
    <row r="58847" x14ac:dyDescent="0.25"/>
    <row r="58848" x14ac:dyDescent="0.25"/>
    <row r="58849" x14ac:dyDescent="0.25"/>
    <row r="58850" x14ac:dyDescent="0.25"/>
    <row r="58851" x14ac:dyDescent="0.25"/>
    <row r="58852" x14ac:dyDescent="0.25"/>
    <row r="58853" x14ac:dyDescent="0.25"/>
    <row r="58854" x14ac:dyDescent="0.25"/>
    <row r="58855" x14ac:dyDescent="0.25"/>
    <row r="58856" x14ac:dyDescent="0.25"/>
    <row r="58857" x14ac:dyDescent="0.25"/>
    <row r="58858" x14ac:dyDescent="0.25"/>
    <row r="58859" x14ac:dyDescent="0.25"/>
    <row r="58860" x14ac:dyDescent="0.25"/>
    <row r="58861" x14ac:dyDescent="0.25"/>
    <row r="58862" x14ac:dyDescent="0.25"/>
    <row r="58863" x14ac:dyDescent="0.25"/>
    <row r="58864" x14ac:dyDescent="0.25"/>
    <row r="58865" x14ac:dyDescent="0.25"/>
    <row r="58866" x14ac:dyDescent="0.25"/>
    <row r="58867" x14ac:dyDescent="0.25"/>
    <row r="58868" x14ac:dyDescent="0.25"/>
    <row r="58869" x14ac:dyDescent="0.25"/>
    <row r="58870" x14ac:dyDescent="0.25"/>
    <row r="58871" x14ac:dyDescent="0.25"/>
    <row r="58872" x14ac:dyDescent="0.25"/>
    <row r="58873" x14ac:dyDescent="0.25"/>
    <row r="58874" x14ac:dyDescent="0.25"/>
    <row r="58875" x14ac:dyDescent="0.25"/>
    <row r="58876" x14ac:dyDescent="0.25"/>
    <row r="58877" x14ac:dyDescent="0.25"/>
    <row r="58878" x14ac:dyDescent="0.25"/>
    <row r="58879" x14ac:dyDescent="0.25"/>
    <row r="58880" x14ac:dyDescent="0.25"/>
    <row r="58881" x14ac:dyDescent="0.25"/>
    <row r="58882" x14ac:dyDescent="0.25"/>
    <row r="58883" x14ac:dyDescent="0.25"/>
    <row r="58884" x14ac:dyDescent="0.25"/>
    <row r="58885" x14ac:dyDescent="0.25"/>
    <row r="58886" x14ac:dyDescent="0.25"/>
    <row r="58887" x14ac:dyDescent="0.25"/>
    <row r="58888" x14ac:dyDescent="0.25"/>
    <row r="58889" x14ac:dyDescent="0.25"/>
    <row r="58890" x14ac:dyDescent="0.25"/>
    <row r="58891" x14ac:dyDescent="0.25"/>
    <row r="58892" x14ac:dyDescent="0.25"/>
    <row r="58893" x14ac:dyDescent="0.25"/>
    <row r="58894" x14ac:dyDescent="0.25"/>
    <row r="58895" x14ac:dyDescent="0.25"/>
    <row r="58896" x14ac:dyDescent="0.25"/>
    <row r="58897" x14ac:dyDescent="0.25"/>
    <row r="58898" x14ac:dyDescent="0.25"/>
    <row r="58899" x14ac:dyDescent="0.25"/>
    <row r="58900" x14ac:dyDescent="0.25"/>
    <row r="58901" x14ac:dyDescent="0.25"/>
    <row r="58902" x14ac:dyDescent="0.25"/>
    <row r="58903" x14ac:dyDescent="0.25"/>
    <row r="58904" x14ac:dyDescent="0.25"/>
    <row r="58905" x14ac:dyDescent="0.25"/>
    <row r="58906" x14ac:dyDescent="0.25"/>
    <row r="58907" x14ac:dyDescent="0.25"/>
    <row r="58908" x14ac:dyDescent="0.25"/>
    <row r="58909" x14ac:dyDescent="0.25"/>
    <row r="58910" x14ac:dyDescent="0.25"/>
    <row r="58911" x14ac:dyDescent="0.25"/>
    <row r="58912" x14ac:dyDescent="0.25"/>
    <row r="58913" x14ac:dyDescent="0.25"/>
    <row r="58914" x14ac:dyDescent="0.25"/>
    <row r="58915" x14ac:dyDescent="0.25"/>
    <row r="58916" x14ac:dyDescent="0.25"/>
    <row r="58917" x14ac:dyDescent="0.25"/>
    <row r="58918" x14ac:dyDescent="0.25"/>
    <row r="58919" x14ac:dyDescent="0.25"/>
    <row r="58920" x14ac:dyDescent="0.25"/>
    <row r="58921" x14ac:dyDescent="0.25"/>
    <row r="58922" x14ac:dyDescent="0.25"/>
    <row r="58923" x14ac:dyDescent="0.25"/>
    <row r="58924" x14ac:dyDescent="0.25"/>
    <row r="58925" x14ac:dyDescent="0.25"/>
    <row r="58926" x14ac:dyDescent="0.25"/>
    <row r="58927" x14ac:dyDescent="0.25"/>
    <row r="58928" x14ac:dyDescent="0.25"/>
    <row r="58929" x14ac:dyDescent="0.25"/>
    <row r="58930" x14ac:dyDescent="0.25"/>
    <row r="58931" x14ac:dyDescent="0.25"/>
    <row r="58932" x14ac:dyDescent="0.25"/>
    <row r="58933" x14ac:dyDescent="0.25"/>
    <row r="58934" x14ac:dyDescent="0.25"/>
    <row r="58935" x14ac:dyDescent="0.25"/>
    <row r="58936" x14ac:dyDescent="0.25"/>
    <row r="58937" x14ac:dyDescent="0.25"/>
    <row r="58938" x14ac:dyDescent="0.25"/>
    <row r="58939" x14ac:dyDescent="0.25"/>
    <row r="58940" x14ac:dyDescent="0.25"/>
    <row r="58941" x14ac:dyDescent="0.25"/>
    <row r="58942" x14ac:dyDescent="0.25"/>
    <row r="58943" x14ac:dyDescent="0.25"/>
    <row r="58944" x14ac:dyDescent="0.25"/>
    <row r="58945" x14ac:dyDescent="0.25"/>
    <row r="58946" x14ac:dyDescent="0.25"/>
    <row r="58947" x14ac:dyDescent="0.25"/>
    <row r="58948" x14ac:dyDescent="0.25"/>
    <row r="58949" x14ac:dyDescent="0.25"/>
    <row r="58950" x14ac:dyDescent="0.25"/>
    <row r="58951" x14ac:dyDescent="0.25"/>
    <row r="58952" x14ac:dyDescent="0.25"/>
    <row r="58953" x14ac:dyDescent="0.25"/>
    <row r="58954" x14ac:dyDescent="0.25"/>
    <row r="58955" x14ac:dyDescent="0.25"/>
    <row r="58956" x14ac:dyDescent="0.25"/>
    <row r="58957" x14ac:dyDescent="0.25"/>
    <row r="58958" x14ac:dyDescent="0.25"/>
    <row r="58959" x14ac:dyDescent="0.25"/>
    <row r="58960" x14ac:dyDescent="0.25"/>
    <row r="58961" x14ac:dyDescent="0.25"/>
    <row r="58962" x14ac:dyDescent="0.25"/>
    <row r="58963" x14ac:dyDescent="0.25"/>
    <row r="58964" x14ac:dyDescent="0.25"/>
    <row r="58965" x14ac:dyDescent="0.25"/>
    <row r="58966" x14ac:dyDescent="0.25"/>
    <row r="58967" x14ac:dyDescent="0.25"/>
    <row r="58968" x14ac:dyDescent="0.25"/>
    <row r="58969" x14ac:dyDescent="0.25"/>
    <row r="58970" x14ac:dyDescent="0.25"/>
    <row r="58971" x14ac:dyDescent="0.25"/>
    <row r="58972" x14ac:dyDescent="0.25"/>
    <row r="58973" x14ac:dyDescent="0.25"/>
    <row r="58974" x14ac:dyDescent="0.25"/>
    <row r="58975" x14ac:dyDescent="0.25"/>
    <row r="58976" x14ac:dyDescent="0.25"/>
    <row r="58977" x14ac:dyDescent="0.25"/>
    <row r="58978" x14ac:dyDescent="0.25"/>
    <row r="58979" x14ac:dyDescent="0.25"/>
    <row r="58980" x14ac:dyDescent="0.25"/>
    <row r="58981" x14ac:dyDescent="0.25"/>
    <row r="58982" x14ac:dyDescent="0.25"/>
    <row r="58983" x14ac:dyDescent="0.25"/>
    <row r="58984" x14ac:dyDescent="0.25"/>
    <row r="58985" x14ac:dyDescent="0.25"/>
    <row r="58986" x14ac:dyDescent="0.25"/>
    <row r="58987" x14ac:dyDescent="0.25"/>
    <row r="58988" x14ac:dyDescent="0.25"/>
    <row r="58989" x14ac:dyDescent="0.25"/>
    <row r="58990" x14ac:dyDescent="0.25"/>
    <row r="58991" x14ac:dyDescent="0.25"/>
    <row r="58992" x14ac:dyDescent="0.25"/>
    <row r="58993" x14ac:dyDescent="0.25"/>
    <row r="58994" x14ac:dyDescent="0.25"/>
    <row r="58995" x14ac:dyDescent="0.25"/>
    <row r="58996" x14ac:dyDescent="0.25"/>
    <row r="58997" x14ac:dyDescent="0.25"/>
    <row r="58998" x14ac:dyDescent="0.25"/>
    <row r="58999" x14ac:dyDescent="0.25"/>
    <row r="59000" x14ac:dyDescent="0.25"/>
    <row r="59001" x14ac:dyDescent="0.25"/>
    <row r="59002" x14ac:dyDescent="0.25"/>
    <row r="59003" x14ac:dyDescent="0.25"/>
    <row r="59004" x14ac:dyDescent="0.25"/>
    <row r="59005" x14ac:dyDescent="0.25"/>
    <row r="59006" x14ac:dyDescent="0.25"/>
    <row r="59007" x14ac:dyDescent="0.25"/>
    <row r="59008" x14ac:dyDescent="0.25"/>
    <row r="59009" x14ac:dyDescent="0.25"/>
    <row r="59010" x14ac:dyDescent="0.25"/>
    <row r="59011" x14ac:dyDescent="0.25"/>
    <row r="59012" x14ac:dyDescent="0.25"/>
    <row r="59013" x14ac:dyDescent="0.25"/>
    <row r="59014" x14ac:dyDescent="0.25"/>
    <row r="59015" x14ac:dyDescent="0.25"/>
    <row r="59016" x14ac:dyDescent="0.25"/>
    <row r="59017" x14ac:dyDescent="0.25"/>
    <row r="59018" x14ac:dyDescent="0.25"/>
    <row r="59019" x14ac:dyDescent="0.25"/>
    <row r="59020" x14ac:dyDescent="0.25"/>
    <row r="59021" x14ac:dyDescent="0.25"/>
    <row r="59022" x14ac:dyDescent="0.25"/>
    <row r="59023" x14ac:dyDescent="0.25"/>
    <row r="59024" x14ac:dyDescent="0.25"/>
    <row r="59025" x14ac:dyDescent="0.25"/>
    <row r="59026" x14ac:dyDescent="0.25"/>
    <row r="59027" x14ac:dyDescent="0.25"/>
    <row r="59028" x14ac:dyDescent="0.25"/>
    <row r="59029" x14ac:dyDescent="0.25"/>
    <row r="59030" x14ac:dyDescent="0.25"/>
    <row r="59031" x14ac:dyDescent="0.25"/>
    <row r="59032" x14ac:dyDescent="0.25"/>
    <row r="59033" x14ac:dyDescent="0.25"/>
    <row r="59034" x14ac:dyDescent="0.25"/>
    <row r="59035" x14ac:dyDescent="0.25"/>
    <row r="59036" x14ac:dyDescent="0.25"/>
    <row r="59037" x14ac:dyDescent="0.25"/>
    <row r="59038" x14ac:dyDescent="0.25"/>
    <row r="59039" x14ac:dyDescent="0.25"/>
    <row r="59040" x14ac:dyDescent="0.25"/>
    <row r="59041" x14ac:dyDescent="0.25"/>
    <row r="59042" x14ac:dyDescent="0.25"/>
    <row r="59043" x14ac:dyDescent="0.25"/>
    <row r="59044" x14ac:dyDescent="0.25"/>
    <row r="59045" x14ac:dyDescent="0.25"/>
    <row r="59046" x14ac:dyDescent="0.25"/>
    <row r="59047" x14ac:dyDescent="0.25"/>
    <row r="59048" x14ac:dyDescent="0.25"/>
    <row r="59049" x14ac:dyDescent="0.25"/>
    <row r="59050" x14ac:dyDescent="0.25"/>
    <row r="59051" x14ac:dyDescent="0.25"/>
    <row r="59052" x14ac:dyDescent="0.25"/>
    <row r="59053" x14ac:dyDescent="0.25"/>
    <row r="59054" x14ac:dyDescent="0.25"/>
    <row r="59055" x14ac:dyDescent="0.25"/>
    <row r="59056" x14ac:dyDescent="0.25"/>
    <row r="59057" x14ac:dyDescent="0.25"/>
    <row r="59058" x14ac:dyDescent="0.25"/>
    <row r="59059" x14ac:dyDescent="0.25"/>
    <row r="59060" x14ac:dyDescent="0.25"/>
    <row r="59061" x14ac:dyDescent="0.25"/>
    <row r="59062" x14ac:dyDescent="0.25"/>
    <row r="59063" x14ac:dyDescent="0.25"/>
    <row r="59064" x14ac:dyDescent="0.25"/>
    <row r="59065" x14ac:dyDescent="0.25"/>
    <row r="59066" x14ac:dyDescent="0.25"/>
    <row r="59067" x14ac:dyDescent="0.25"/>
    <row r="59068" x14ac:dyDescent="0.25"/>
    <row r="59069" x14ac:dyDescent="0.25"/>
    <row r="59070" x14ac:dyDescent="0.25"/>
    <row r="59071" x14ac:dyDescent="0.25"/>
    <row r="59072" x14ac:dyDescent="0.25"/>
    <row r="59073" x14ac:dyDescent="0.25"/>
    <row r="59074" x14ac:dyDescent="0.25"/>
    <row r="59075" x14ac:dyDescent="0.25"/>
    <row r="59076" x14ac:dyDescent="0.25"/>
    <row r="59077" x14ac:dyDescent="0.25"/>
    <row r="59078" x14ac:dyDescent="0.25"/>
    <row r="59079" x14ac:dyDescent="0.25"/>
    <row r="59080" x14ac:dyDescent="0.25"/>
    <row r="59081" x14ac:dyDescent="0.25"/>
    <row r="59082" x14ac:dyDescent="0.25"/>
    <row r="59083" x14ac:dyDescent="0.25"/>
    <row r="59084" x14ac:dyDescent="0.25"/>
    <row r="59085" x14ac:dyDescent="0.25"/>
    <row r="59086" x14ac:dyDescent="0.25"/>
    <row r="59087" x14ac:dyDescent="0.25"/>
    <row r="59088" x14ac:dyDescent="0.25"/>
    <row r="59089" x14ac:dyDescent="0.25"/>
    <row r="59090" x14ac:dyDescent="0.25"/>
    <row r="59091" x14ac:dyDescent="0.25"/>
    <row r="59092" x14ac:dyDescent="0.25"/>
    <row r="59093" x14ac:dyDescent="0.25"/>
    <row r="59094" x14ac:dyDescent="0.25"/>
    <row r="59095" x14ac:dyDescent="0.25"/>
    <row r="59096" x14ac:dyDescent="0.25"/>
    <row r="59097" x14ac:dyDescent="0.25"/>
    <row r="59098" x14ac:dyDescent="0.25"/>
    <row r="59099" x14ac:dyDescent="0.25"/>
    <row r="59100" x14ac:dyDescent="0.25"/>
    <row r="59101" x14ac:dyDescent="0.25"/>
    <row r="59102" x14ac:dyDescent="0.25"/>
    <row r="59103" x14ac:dyDescent="0.25"/>
    <row r="59104" x14ac:dyDescent="0.25"/>
    <row r="59105" x14ac:dyDescent="0.25"/>
    <row r="59106" x14ac:dyDescent="0.25"/>
    <row r="59107" x14ac:dyDescent="0.25"/>
    <row r="59108" x14ac:dyDescent="0.25"/>
    <row r="59109" x14ac:dyDescent="0.25"/>
    <row r="59110" x14ac:dyDescent="0.25"/>
    <row r="59111" x14ac:dyDescent="0.25"/>
    <row r="59112" x14ac:dyDescent="0.25"/>
    <row r="59113" x14ac:dyDescent="0.25"/>
    <row r="59114" x14ac:dyDescent="0.25"/>
    <row r="59115" x14ac:dyDescent="0.25"/>
    <row r="59116" x14ac:dyDescent="0.25"/>
    <row r="59117" x14ac:dyDescent="0.25"/>
    <row r="59118" x14ac:dyDescent="0.25"/>
    <row r="59119" x14ac:dyDescent="0.25"/>
    <row r="59120" x14ac:dyDescent="0.25"/>
    <row r="59121" x14ac:dyDescent="0.25"/>
    <row r="59122" x14ac:dyDescent="0.25"/>
    <row r="59123" x14ac:dyDescent="0.25"/>
    <row r="59124" x14ac:dyDescent="0.25"/>
    <row r="59125" x14ac:dyDescent="0.25"/>
    <row r="59126" x14ac:dyDescent="0.25"/>
    <row r="59127" x14ac:dyDescent="0.25"/>
    <row r="59128" x14ac:dyDescent="0.25"/>
    <row r="59129" x14ac:dyDescent="0.25"/>
    <row r="59130" x14ac:dyDescent="0.25"/>
    <row r="59131" x14ac:dyDescent="0.25"/>
    <row r="59132" x14ac:dyDescent="0.25"/>
    <row r="59133" x14ac:dyDescent="0.25"/>
    <row r="59134" x14ac:dyDescent="0.25"/>
    <row r="59135" x14ac:dyDescent="0.25"/>
    <row r="59136" x14ac:dyDescent="0.25"/>
    <row r="59137" x14ac:dyDescent="0.25"/>
    <row r="59138" x14ac:dyDescent="0.25"/>
    <row r="59139" x14ac:dyDescent="0.25"/>
    <row r="59140" x14ac:dyDescent="0.25"/>
    <row r="59141" x14ac:dyDescent="0.25"/>
    <row r="59142" x14ac:dyDescent="0.25"/>
    <row r="59143" x14ac:dyDescent="0.25"/>
    <row r="59144" x14ac:dyDescent="0.25"/>
    <row r="59145" x14ac:dyDescent="0.25"/>
    <row r="59146" x14ac:dyDescent="0.25"/>
    <row r="59147" x14ac:dyDescent="0.25"/>
    <row r="59148" x14ac:dyDescent="0.25"/>
    <row r="59149" x14ac:dyDescent="0.25"/>
    <row r="59150" x14ac:dyDescent="0.25"/>
    <row r="59151" x14ac:dyDescent="0.25"/>
    <row r="59152" x14ac:dyDescent="0.25"/>
    <row r="59153" x14ac:dyDescent="0.25"/>
    <row r="59154" x14ac:dyDescent="0.25"/>
    <row r="59155" x14ac:dyDescent="0.25"/>
    <row r="59156" x14ac:dyDescent="0.25"/>
    <row r="59157" x14ac:dyDescent="0.25"/>
    <row r="59158" x14ac:dyDescent="0.25"/>
    <row r="59159" x14ac:dyDescent="0.25"/>
    <row r="59160" x14ac:dyDescent="0.25"/>
    <row r="59161" x14ac:dyDescent="0.25"/>
    <row r="59162" x14ac:dyDescent="0.25"/>
    <row r="59163" x14ac:dyDescent="0.25"/>
    <row r="59164" x14ac:dyDescent="0.25"/>
    <row r="59165" x14ac:dyDescent="0.25"/>
    <row r="59166" x14ac:dyDescent="0.25"/>
    <row r="59167" x14ac:dyDescent="0.25"/>
    <row r="59168" x14ac:dyDescent="0.25"/>
    <row r="59169" x14ac:dyDescent="0.25"/>
    <row r="59170" x14ac:dyDescent="0.25"/>
    <row r="59171" x14ac:dyDescent="0.25"/>
    <row r="59172" x14ac:dyDescent="0.25"/>
    <row r="59173" x14ac:dyDescent="0.25"/>
    <row r="59174" x14ac:dyDescent="0.25"/>
    <row r="59175" x14ac:dyDescent="0.25"/>
    <row r="59176" x14ac:dyDescent="0.25"/>
    <row r="59177" x14ac:dyDescent="0.25"/>
    <row r="59178" x14ac:dyDescent="0.25"/>
    <row r="59179" x14ac:dyDescent="0.25"/>
    <row r="59180" x14ac:dyDescent="0.25"/>
    <row r="59181" x14ac:dyDescent="0.25"/>
    <row r="59182" x14ac:dyDescent="0.25"/>
    <row r="59183" x14ac:dyDescent="0.25"/>
    <row r="59184" x14ac:dyDescent="0.25"/>
    <row r="59185" x14ac:dyDescent="0.25"/>
    <row r="59186" x14ac:dyDescent="0.25"/>
    <row r="59187" x14ac:dyDescent="0.25"/>
    <row r="59188" x14ac:dyDescent="0.25"/>
    <row r="59189" x14ac:dyDescent="0.25"/>
    <row r="59190" x14ac:dyDescent="0.25"/>
    <row r="59191" x14ac:dyDescent="0.25"/>
    <row r="59192" x14ac:dyDescent="0.25"/>
    <row r="59193" x14ac:dyDescent="0.25"/>
    <row r="59194" x14ac:dyDescent="0.25"/>
    <row r="59195" x14ac:dyDescent="0.25"/>
    <row r="59196" x14ac:dyDescent="0.25"/>
    <row r="59197" x14ac:dyDescent="0.25"/>
    <row r="59198" x14ac:dyDescent="0.25"/>
    <row r="59199" x14ac:dyDescent="0.25"/>
    <row r="59200" x14ac:dyDescent="0.25"/>
    <row r="59201" x14ac:dyDescent="0.25"/>
    <row r="59202" x14ac:dyDescent="0.25"/>
    <row r="59203" x14ac:dyDescent="0.25"/>
    <row r="59204" x14ac:dyDescent="0.25"/>
    <row r="59205" x14ac:dyDescent="0.25"/>
    <row r="59206" x14ac:dyDescent="0.25"/>
    <row r="59207" x14ac:dyDescent="0.25"/>
    <row r="59208" x14ac:dyDescent="0.25"/>
    <row r="59209" x14ac:dyDescent="0.25"/>
    <row r="59210" x14ac:dyDescent="0.25"/>
    <row r="59211" x14ac:dyDescent="0.25"/>
    <row r="59212" x14ac:dyDescent="0.25"/>
    <row r="59213" x14ac:dyDescent="0.25"/>
    <row r="59214" x14ac:dyDescent="0.25"/>
    <row r="59215" x14ac:dyDescent="0.25"/>
    <row r="59216" x14ac:dyDescent="0.25"/>
    <row r="59217" x14ac:dyDescent="0.25"/>
    <row r="59218" x14ac:dyDescent="0.25"/>
    <row r="59219" x14ac:dyDescent="0.25"/>
    <row r="59220" x14ac:dyDescent="0.25"/>
    <row r="59221" x14ac:dyDescent="0.25"/>
    <row r="59222" x14ac:dyDescent="0.25"/>
    <row r="59223" x14ac:dyDescent="0.25"/>
    <row r="59224" x14ac:dyDescent="0.25"/>
    <row r="59225" x14ac:dyDescent="0.25"/>
    <row r="59226" x14ac:dyDescent="0.25"/>
    <row r="59227" x14ac:dyDescent="0.25"/>
    <row r="59228" x14ac:dyDescent="0.25"/>
    <row r="59229" x14ac:dyDescent="0.25"/>
    <row r="59230" x14ac:dyDescent="0.25"/>
    <row r="59231" x14ac:dyDescent="0.25"/>
    <row r="59232" x14ac:dyDescent="0.25"/>
    <row r="59233" x14ac:dyDescent="0.25"/>
    <row r="59234" x14ac:dyDescent="0.25"/>
    <row r="59235" x14ac:dyDescent="0.25"/>
    <row r="59236" x14ac:dyDescent="0.25"/>
    <row r="59237" x14ac:dyDescent="0.25"/>
    <row r="59238" x14ac:dyDescent="0.25"/>
    <row r="59239" x14ac:dyDescent="0.25"/>
    <row r="59240" x14ac:dyDescent="0.25"/>
    <row r="59241" x14ac:dyDescent="0.25"/>
    <row r="59242" x14ac:dyDescent="0.25"/>
    <row r="59243" x14ac:dyDescent="0.25"/>
    <row r="59244" x14ac:dyDescent="0.25"/>
    <row r="59245" x14ac:dyDescent="0.25"/>
    <row r="59246" x14ac:dyDescent="0.25"/>
    <row r="59247" x14ac:dyDescent="0.25"/>
    <row r="59248" x14ac:dyDescent="0.25"/>
    <row r="59249" x14ac:dyDescent="0.25"/>
    <row r="59250" x14ac:dyDescent="0.25"/>
    <row r="59251" x14ac:dyDescent="0.25"/>
    <row r="59252" x14ac:dyDescent="0.25"/>
    <row r="59253" x14ac:dyDescent="0.25"/>
    <row r="59254" x14ac:dyDescent="0.25"/>
    <row r="59255" x14ac:dyDescent="0.25"/>
    <row r="59256" x14ac:dyDescent="0.25"/>
    <row r="59257" x14ac:dyDescent="0.25"/>
    <row r="59258" x14ac:dyDescent="0.25"/>
    <row r="59259" x14ac:dyDescent="0.25"/>
    <row r="59260" x14ac:dyDescent="0.25"/>
    <row r="59261" x14ac:dyDescent="0.25"/>
    <row r="59262" x14ac:dyDescent="0.25"/>
    <row r="59263" x14ac:dyDescent="0.25"/>
    <row r="59264" x14ac:dyDescent="0.25"/>
    <row r="59265" x14ac:dyDescent="0.25"/>
    <row r="59266" x14ac:dyDescent="0.25"/>
    <row r="59267" x14ac:dyDescent="0.25"/>
    <row r="59268" x14ac:dyDescent="0.25"/>
    <row r="59269" x14ac:dyDescent="0.25"/>
    <row r="59270" x14ac:dyDescent="0.25"/>
    <row r="59271" x14ac:dyDescent="0.25"/>
    <row r="59272" x14ac:dyDescent="0.25"/>
    <row r="59273" x14ac:dyDescent="0.25"/>
    <row r="59274" x14ac:dyDescent="0.25"/>
    <row r="59275" x14ac:dyDescent="0.25"/>
    <row r="59276" x14ac:dyDescent="0.25"/>
    <row r="59277" x14ac:dyDescent="0.25"/>
    <row r="59278" x14ac:dyDescent="0.25"/>
    <row r="59279" x14ac:dyDescent="0.25"/>
    <row r="59280" x14ac:dyDescent="0.25"/>
    <row r="59281" x14ac:dyDescent="0.25"/>
    <row r="59282" x14ac:dyDescent="0.25"/>
    <row r="59283" x14ac:dyDescent="0.25"/>
    <row r="59284" x14ac:dyDescent="0.25"/>
    <row r="59285" x14ac:dyDescent="0.25"/>
    <row r="59286" x14ac:dyDescent="0.25"/>
    <row r="59287" x14ac:dyDescent="0.25"/>
    <row r="59288" x14ac:dyDescent="0.25"/>
    <row r="59289" x14ac:dyDescent="0.25"/>
    <row r="59290" x14ac:dyDescent="0.25"/>
    <row r="59291" x14ac:dyDescent="0.25"/>
    <row r="59292" x14ac:dyDescent="0.25"/>
    <row r="59293" x14ac:dyDescent="0.25"/>
    <row r="59294" x14ac:dyDescent="0.25"/>
    <row r="59295" x14ac:dyDescent="0.25"/>
    <row r="59296" x14ac:dyDescent="0.25"/>
    <row r="59297" x14ac:dyDescent="0.25"/>
    <row r="59298" x14ac:dyDescent="0.25"/>
    <row r="59299" x14ac:dyDescent="0.25"/>
    <row r="59300" x14ac:dyDescent="0.25"/>
    <row r="59301" x14ac:dyDescent="0.25"/>
    <row r="59302" x14ac:dyDescent="0.25"/>
    <row r="59303" x14ac:dyDescent="0.25"/>
    <row r="59304" x14ac:dyDescent="0.25"/>
    <row r="59305" x14ac:dyDescent="0.25"/>
    <row r="59306" x14ac:dyDescent="0.25"/>
    <row r="59307" x14ac:dyDescent="0.25"/>
    <row r="59308" x14ac:dyDescent="0.25"/>
    <row r="59309" x14ac:dyDescent="0.25"/>
    <row r="59310" x14ac:dyDescent="0.25"/>
    <row r="59311" x14ac:dyDescent="0.25"/>
    <row r="59312" x14ac:dyDescent="0.25"/>
    <row r="59313" x14ac:dyDescent="0.25"/>
    <row r="59314" x14ac:dyDescent="0.25"/>
    <row r="59315" x14ac:dyDescent="0.25"/>
    <row r="59316" x14ac:dyDescent="0.25"/>
    <row r="59317" x14ac:dyDescent="0.25"/>
    <row r="59318" x14ac:dyDescent="0.25"/>
    <row r="59319" x14ac:dyDescent="0.25"/>
    <row r="59320" x14ac:dyDescent="0.25"/>
    <row r="59321" x14ac:dyDescent="0.25"/>
    <row r="59322" x14ac:dyDescent="0.25"/>
    <row r="59323" x14ac:dyDescent="0.25"/>
    <row r="59324" x14ac:dyDescent="0.25"/>
    <row r="59325" x14ac:dyDescent="0.25"/>
    <row r="59326" x14ac:dyDescent="0.25"/>
    <row r="59327" x14ac:dyDescent="0.25"/>
    <row r="59328" x14ac:dyDescent="0.25"/>
    <row r="59329" x14ac:dyDescent="0.25"/>
    <row r="59330" x14ac:dyDescent="0.25"/>
    <row r="59331" x14ac:dyDescent="0.25"/>
    <row r="59332" x14ac:dyDescent="0.25"/>
    <row r="59333" x14ac:dyDescent="0.25"/>
    <row r="59334" x14ac:dyDescent="0.25"/>
    <row r="59335" x14ac:dyDescent="0.25"/>
    <row r="59336" x14ac:dyDescent="0.25"/>
    <row r="59337" x14ac:dyDescent="0.25"/>
    <row r="59338" x14ac:dyDescent="0.25"/>
    <row r="59339" x14ac:dyDescent="0.25"/>
    <row r="59340" x14ac:dyDescent="0.25"/>
    <row r="59341" x14ac:dyDescent="0.25"/>
    <row r="59342" x14ac:dyDescent="0.25"/>
    <row r="59343" x14ac:dyDescent="0.25"/>
    <row r="59344" x14ac:dyDescent="0.25"/>
    <row r="59345" x14ac:dyDescent="0.25"/>
    <row r="59346" x14ac:dyDescent="0.25"/>
    <row r="59347" x14ac:dyDescent="0.25"/>
    <row r="59348" x14ac:dyDescent="0.25"/>
    <row r="59349" x14ac:dyDescent="0.25"/>
    <row r="59350" x14ac:dyDescent="0.25"/>
    <row r="59351" x14ac:dyDescent="0.25"/>
    <row r="59352" x14ac:dyDescent="0.25"/>
    <row r="59353" x14ac:dyDescent="0.25"/>
    <row r="59354" x14ac:dyDescent="0.25"/>
    <row r="59355" x14ac:dyDescent="0.25"/>
    <row r="59356" x14ac:dyDescent="0.25"/>
    <row r="59357" x14ac:dyDescent="0.25"/>
    <row r="59358" x14ac:dyDescent="0.25"/>
    <row r="59359" x14ac:dyDescent="0.25"/>
    <row r="59360" x14ac:dyDescent="0.25"/>
    <row r="59361" x14ac:dyDescent="0.25"/>
    <row r="59362" x14ac:dyDescent="0.25"/>
    <row r="59363" x14ac:dyDescent="0.25"/>
    <row r="59364" x14ac:dyDescent="0.25"/>
    <row r="59365" x14ac:dyDescent="0.25"/>
    <row r="59366" x14ac:dyDescent="0.25"/>
    <row r="59367" x14ac:dyDescent="0.25"/>
    <row r="59368" x14ac:dyDescent="0.25"/>
    <row r="59369" x14ac:dyDescent="0.25"/>
    <row r="59370" x14ac:dyDescent="0.25"/>
    <row r="59371" x14ac:dyDescent="0.25"/>
    <row r="59372" x14ac:dyDescent="0.25"/>
    <row r="59373" x14ac:dyDescent="0.25"/>
    <row r="59374" x14ac:dyDescent="0.25"/>
    <row r="59375" x14ac:dyDescent="0.25"/>
    <row r="59376" x14ac:dyDescent="0.25"/>
    <row r="59377" x14ac:dyDescent="0.25"/>
    <row r="59378" x14ac:dyDescent="0.25"/>
    <row r="59379" x14ac:dyDescent="0.25"/>
    <row r="59380" x14ac:dyDescent="0.25"/>
    <row r="59381" x14ac:dyDescent="0.25"/>
    <row r="59382" x14ac:dyDescent="0.25"/>
    <row r="59383" x14ac:dyDescent="0.25"/>
    <row r="59384" x14ac:dyDescent="0.25"/>
    <row r="59385" x14ac:dyDescent="0.25"/>
    <row r="59386" x14ac:dyDescent="0.25"/>
    <row r="59387" x14ac:dyDescent="0.25"/>
    <row r="59388" x14ac:dyDescent="0.25"/>
    <row r="59389" x14ac:dyDescent="0.25"/>
    <row r="59390" x14ac:dyDescent="0.25"/>
    <row r="59391" x14ac:dyDescent="0.25"/>
    <row r="59392" x14ac:dyDescent="0.25"/>
    <row r="59393" x14ac:dyDescent="0.25"/>
    <row r="59394" x14ac:dyDescent="0.25"/>
    <row r="59395" x14ac:dyDescent="0.25"/>
    <row r="59396" x14ac:dyDescent="0.25"/>
    <row r="59397" x14ac:dyDescent="0.25"/>
    <row r="59398" x14ac:dyDescent="0.25"/>
    <row r="59399" x14ac:dyDescent="0.25"/>
    <row r="59400" x14ac:dyDescent="0.25"/>
    <row r="59401" x14ac:dyDescent="0.25"/>
    <row r="59402" x14ac:dyDescent="0.25"/>
    <row r="59403" x14ac:dyDescent="0.25"/>
    <row r="59404" x14ac:dyDescent="0.25"/>
    <row r="59405" x14ac:dyDescent="0.25"/>
    <row r="59406" x14ac:dyDescent="0.25"/>
    <row r="59407" x14ac:dyDescent="0.25"/>
    <row r="59408" x14ac:dyDescent="0.25"/>
    <row r="59409" x14ac:dyDescent="0.25"/>
    <row r="59410" x14ac:dyDescent="0.25"/>
    <row r="59411" x14ac:dyDescent="0.25"/>
    <row r="59412" x14ac:dyDescent="0.25"/>
    <row r="59413" x14ac:dyDescent="0.25"/>
    <row r="59414" x14ac:dyDescent="0.25"/>
    <row r="59415" x14ac:dyDescent="0.25"/>
    <row r="59416" x14ac:dyDescent="0.25"/>
    <row r="59417" x14ac:dyDescent="0.25"/>
    <row r="59418" x14ac:dyDescent="0.25"/>
    <row r="59419" x14ac:dyDescent="0.25"/>
    <row r="59420" x14ac:dyDescent="0.25"/>
    <row r="59421" x14ac:dyDescent="0.25"/>
    <row r="59422" x14ac:dyDescent="0.25"/>
    <row r="59423" x14ac:dyDescent="0.25"/>
    <row r="59424" x14ac:dyDescent="0.25"/>
    <row r="59425" x14ac:dyDescent="0.25"/>
    <row r="59426" x14ac:dyDescent="0.25"/>
    <row r="59427" x14ac:dyDescent="0.25"/>
    <row r="59428" x14ac:dyDescent="0.25"/>
    <row r="59429" x14ac:dyDescent="0.25"/>
    <row r="59430" x14ac:dyDescent="0.25"/>
    <row r="59431" x14ac:dyDescent="0.25"/>
    <row r="59432" x14ac:dyDescent="0.25"/>
    <row r="59433" x14ac:dyDescent="0.25"/>
    <row r="59434" x14ac:dyDescent="0.25"/>
    <row r="59435" x14ac:dyDescent="0.25"/>
    <row r="59436" x14ac:dyDescent="0.25"/>
    <row r="59437" x14ac:dyDescent="0.25"/>
    <row r="59438" x14ac:dyDescent="0.25"/>
    <row r="59439" x14ac:dyDescent="0.25"/>
    <row r="59440" x14ac:dyDescent="0.25"/>
    <row r="59441" x14ac:dyDescent="0.25"/>
    <row r="59442" x14ac:dyDescent="0.25"/>
    <row r="59443" x14ac:dyDescent="0.25"/>
    <row r="59444" x14ac:dyDescent="0.25"/>
    <row r="59445" x14ac:dyDescent="0.25"/>
    <row r="59446" x14ac:dyDescent="0.25"/>
    <row r="59447" x14ac:dyDescent="0.25"/>
    <row r="59448" x14ac:dyDescent="0.25"/>
    <row r="59449" x14ac:dyDescent="0.25"/>
    <row r="59450" x14ac:dyDescent="0.25"/>
    <row r="59451" x14ac:dyDescent="0.25"/>
    <row r="59452" x14ac:dyDescent="0.25"/>
    <row r="59453" x14ac:dyDescent="0.25"/>
    <row r="59454" x14ac:dyDescent="0.25"/>
    <row r="59455" x14ac:dyDescent="0.25"/>
    <row r="59456" x14ac:dyDescent="0.25"/>
    <row r="59457" x14ac:dyDescent="0.25"/>
    <row r="59458" x14ac:dyDescent="0.25"/>
    <row r="59459" x14ac:dyDescent="0.25"/>
    <row r="59460" x14ac:dyDescent="0.25"/>
    <row r="59461" x14ac:dyDescent="0.25"/>
    <row r="59462" x14ac:dyDescent="0.25"/>
    <row r="59463" x14ac:dyDescent="0.25"/>
    <row r="59464" x14ac:dyDescent="0.25"/>
    <row r="59465" x14ac:dyDescent="0.25"/>
    <row r="59466" x14ac:dyDescent="0.25"/>
    <row r="59467" x14ac:dyDescent="0.25"/>
    <row r="59468" x14ac:dyDescent="0.25"/>
    <row r="59469" x14ac:dyDescent="0.25"/>
    <row r="59470" x14ac:dyDescent="0.25"/>
    <row r="59471" x14ac:dyDescent="0.25"/>
    <row r="59472" x14ac:dyDescent="0.25"/>
    <row r="59473" x14ac:dyDescent="0.25"/>
    <row r="59474" x14ac:dyDescent="0.25"/>
    <row r="59475" x14ac:dyDescent="0.25"/>
    <row r="59476" x14ac:dyDescent="0.25"/>
    <row r="59477" x14ac:dyDescent="0.25"/>
    <row r="59478" x14ac:dyDescent="0.25"/>
    <row r="59479" x14ac:dyDescent="0.25"/>
    <row r="59480" x14ac:dyDescent="0.25"/>
    <row r="59481" x14ac:dyDescent="0.25"/>
    <row r="59482" x14ac:dyDescent="0.25"/>
    <row r="59483" x14ac:dyDescent="0.25"/>
    <row r="59484" x14ac:dyDescent="0.25"/>
    <row r="59485" x14ac:dyDescent="0.25"/>
    <row r="59486" x14ac:dyDescent="0.25"/>
    <row r="59487" x14ac:dyDescent="0.25"/>
    <row r="59488" x14ac:dyDescent="0.25"/>
    <row r="59489" x14ac:dyDescent="0.25"/>
    <row r="59490" x14ac:dyDescent="0.25"/>
    <row r="59491" x14ac:dyDescent="0.25"/>
    <row r="59492" x14ac:dyDescent="0.25"/>
    <row r="59493" x14ac:dyDescent="0.25"/>
    <row r="59494" x14ac:dyDescent="0.25"/>
    <row r="59495" x14ac:dyDescent="0.25"/>
    <row r="59496" x14ac:dyDescent="0.25"/>
    <row r="59497" x14ac:dyDescent="0.25"/>
    <row r="59498" x14ac:dyDescent="0.25"/>
    <row r="59499" x14ac:dyDescent="0.25"/>
    <row r="59500" x14ac:dyDescent="0.25"/>
    <row r="59501" x14ac:dyDescent="0.25"/>
    <row r="59502" x14ac:dyDescent="0.25"/>
    <row r="59503" x14ac:dyDescent="0.25"/>
    <row r="59504" x14ac:dyDescent="0.25"/>
    <row r="59505" x14ac:dyDescent="0.25"/>
    <row r="59506" x14ac:dyDescent="0.25"/>
    <row r="59507" x14ac:dyDescent="0.25"/>
    <row r="59508" x14ac:dyDescent="0.25"/>
    <row r="59509" x14ac:dyDescent="0.25"/>
    <row r="59510" x14ac:dyDescent="0.25"/>
    <row r="59511" x14ac:dyDescent="0.25"/>
    <row r="59512" x14ac:dyDescent="0.25"/>
    <row r="59513" x14ac:dyDescent="0.25"/>
    <row r="59514" x14ac:dyDescent="0.25"/>
    <row r="59515" x14ac:dyDescent="0.25"/>
    <row r="59516" x14ac:dyDescent="0.25"/>
    <row r="59517" x14ac:dyDescent="0.25"/>
    <row r="59518" x14ac:dyDescent="0.25"/>
    <row r="59519" x14ac:dyDescent="0.25"/>
    <row r="59520" x14ac:dyDescent="0.25"/>
    <row r="59521" x14ac:dyDescent="0.25"/>
    <row r="59522" x14ac:dyDescent="0.25"/>
    <row r="59523" x14ac:dyDescent="0.25"/>
    <row r="59524" x14ac:dyDescent="0.25"/>
    <row r="59525" x14ac:dyDescent="0.25"/>
    <row r="59526" x14ac:dyDescent="0.25"/>
    <row r="59527" x14ac:dyDescent="0.25"/>
    <row r="59528" x14ac:dyDescent="0.25"/>
    <row r="59529" x14ac:dyDescent="0.25"/>
    <row r="59530" x14ac:dyDescent="0.25"/>
    <row r="59531" x14ac:dyDescent="0.25"/>
    <row r="59532" x14ac:dyDescent="0.25"/>
    <row r="59533" x14ac:dyDescent="0.25"/>
    <row r="59534" x14ac:dyDescent="0.25"/>
    <row r="59535" x14ac:dyDescent="0.25"/>
    <row r="59536" x14ac:dyDescent="0.25"/>
    <row r="59537" x14ac:dyDescent="0.25"/>
    <row r="59538" x14ac:dyDescent="0.25"/>
    <row r="59539" x14ac:dyDescent="0.25"/>
    <row r="59540" x14ac:dyDescent="0.25"/>
    <row r="59541" x14ac:dyDescent="0.25"/>
    <row r="59542" x14ac:dyDescent="0.25"/>
    <row r="59543" x14ac:dyDescent="0.25"/>
    <row r="59544" x14ac:dyDescent="0.25"/>
    <row r="59545" x14ac:dyDescent="0.25"/>
    <row r="59546" x14ac:dyDescent="0.25"/>
    <row r="59547" x14ac:dyDescent="0.25"/>
    <row r="59548" x14ac:dyDescent="0.25"/>
    <row r="59549" x14ac:dyDescent="0.25"/>
    <row r="59550" x14ac:dyDescent="0.25"/>
    <row r="59551" x14ac:dyDescent="0.25"/>
    <row r="59552" x14ac:dyDescent="0.25"/>
    <row r="59553" x14ac:dyDescent="0.25"/>
    <row r="59554" x14ac:dyDescent="0.25"/>
    <row r="59555" x14ac:dyDescent="0.25"/>
    <row r="59556" x14ac:dyDescent="0.25"/>
    <row r="59557" x14ac:dyDescent="0.25"/>
    <row r="59558" x14ac:dyDescent="0.25"/>
    <row r="59559" x14ac:dyDescent="0.25"/>
    <row r="59560" x14ac:dyDescent="0.25"/>
    <row r="59561" x14ac:dyDescent="0.25"/>
    <row r="59562" x14ac:dyDescent="0.25"/>
    <row r="59563" x14ac:dyDescent="0.25"/>
    <row r="59564" x14ac:dyDescent="0.25"/>
    <row r="59565" x14ac:dyDescent="0.25"/>
    <row r="59566" x14ac:dyDescent="0.25"/>
    <row r="59567" x14ac:dyDescent="0.25"/>
    <row r="59568" x14ac:dyDescent="0.25"/>
    <row r="59569" x14ac:dyDescent="0.25"/>
    <row r="59570" x14ac:dyDescent="0.25"/>
    <row r="59571" x14ac:dyDescent="0.25"/>
    <row r="59572" x14ac:dyDescent="0.25"/>
    <row r="59573" x14ac:dyDescent="0.25"/>
    <row r="59574" x14ac:dyDescent="0.25"/>
    <row r="59575" x14ac:dyDescent="0.25"/>
    <row r="59576" x14ac:dyDescent="0.25"/>
    <row r="59577" x14ac:dyDescent="0.25"/>
    <row r="59578" x14ac:dyDescent="0.25"/>
    <row r="59579" x14ac:dyDescent="0.25"/>
    <row r="59580" x14ac:dyDescent="0.25"/>
    <row r="59581" x14ac:dyDescent="0.25"/>
    <row r="59582" x14ac:dyDescent="0.25"/>
    <row r="59583" x14ac:dyDescent="0.25"/>
    <row r="59584" x14ac:dyDescent="0.25"/>
    <row r="59585" x14ac:dyDescent="0.25"/>
    <row r="59586" x14ac:dyDescent="0.25"/>
    <row r="59587" x14ac:dyDescent="0.25"/>
    <row r="59588" x14ac:dyDescent="0.25"/>
    <row r="59589" x14ac:dyDescent="0.25"/>
    <row r="59590" x14ac:dyDescent="0.25"/>
    <row r="59591" x14ac:dyDescent="0.25"/>
    <row r="59592" x14ac:dyDescent="0.25"/>
    <row r="59593" x14ac:dyDescent="0.25"/>
    <row r="59594" x14ac:dyDescent="0.25"/>
    <row r="59595" x14ac:dyDescent="0.25"/>
    <row r="59596" x14ac:dyDescent="0.25"/>
    <row r="59597" x14ac:dyDescent="0.25"/>
    <row r="59598" x14ac:dyDescent="0.25"/>
    <row r="59599" x14ac:dyDescent="0.25"/>
    <row r="59600" x14ac:dyDescent="0.25"/>
    <row r="59601" x14ac:dyDescent="0.25"/>
    <row r="59602" x14ac:dyDescent="0.25"/>
    <row r="59603" x14ac:dyDescent="0.25"/>
    <row r="59604" x14ac:dyDescent="0.25"/>
    <row r="59605" x14ac:dyDescent="0.25"/>
    <row r="59606" x14ac:dyDescent="0.25"/>
    <row r="59607" x14ac:dyDescent="0.25"/>
    <row r="59608" x14ac:dyDescent="0.25"/>
    <row r="59609" x14ac:dyDescent="0.25"/>
    <row r="59610" x14ac:dyDescent="0.25"/>
    <row r="59611" x14ac:dyDescent="0.25"/>
    <row r="59612" x14ac:dyDescent="0.25"/>
    <row r="59613" x14ac:dyDescent="0.25"/>
    <row r="59614" x14ac:dyDescent="0.25"/>
    <row r="59615" x14ac:dyDescent="0.25"/>
    <row r="59616" x14ac:dyDescent="0.25"/>
    <row r="59617" x14ac:dyDescent="0.25"/>
    <row r="59618" x14ac:dyDescent="0.25"/>
    <row r="59619" x14ac:dyDescent="0.25"/>
    <row r="59620" x14ac:dyDescent="0.25"/>
    <row r="59621" x14ac:dyDescent="0.25"/>
    <row r="59622" x14ac:dyDescent="0.25"/>
    <row r="59623" x14ac:dyDescent="0.25"/>
    <row r="59624" x14ac:dyDescent="0.25"/>
    <row r="59625" x14ac:dyDescent="0.25"/>
    <row r="59626" x14ac:dyDescent="0.25"/>
    <row r="59627" x14ac:dyDescent="0.25"/>
    <row r="59628" x14ac:dyDescent="0.25"/>
    <row r="59629" x14ac:dyDescent="0.25"/>
    <row r="59630" x14ac:dyDescent="0.25"/>
    <row r="59631" x14ac:dyDescent="0.25"/>
    <row r="59632" x14ac:dyDescent="0.25"/>
    <row r="59633" x14ac:dyDescent="0.25"/>
    <row r="59634" x14ac:dyDescent="0.25"/>
    <row r="59635" x14ac:dyDescent="0.25"/>
    <row r="59636" x14ac:dyDescent="0.25"/>
    <row r="59637" x14ac:dyDescent="0.25"/>
    <row r="59638" x14ac:dyDescent="0.25"/>
    <row r="59639" x14ac:dyDescent="0.25"/>
    <row r="59640" x14ac:dyDescent="0.25"/>
    <row r="59641" x14ac:dyDescent="0.25"/>
    <row r="59642" x14ac:dyDescent="0.25"/>
    <row r="59643" x14ac:dyDescent="0.25"/>
    <row r="59644" x14ac:dyDescent="0.25"/>
    <row r="59645" x14ac:dyDescent="0.25"/>
    <row r="59646" x14ac:dyDescent="0.25"/>
    <row r="59647" x14ac:dyDescent="0.25"/>
    <row r="59648" x14ac:dyDescent="0.25"/>
    <row r="59649" x14ac:dyDescent="0.25"/>
    <row r="59650" x14ac:dyDescent="0.25"/>
    <row r="59651" x14ac:dyDescent="0.25"/>
    <row r="59652" x14ac:dyDescent="0.25"/>
    <row r="59653" x14ac:dyDescent="0.25"/>
    <row r="59654" x14ac:dyDescent="0.25"/>
    <row r="59655" x14ac:dyDescent="0.25"/>
    <row r="59656" x14ac:dyDescent="0.25"/>
    <row r="59657" x14ac:dyDescent="0.25"/>
    <row r="59658" x14ac:dyDescent="0.25"/>
    <row r="59659" x14ac:dyDescent="0.25"/>
    <row r="59660" x14ac:dyDescent="0.25"/>
    <row r="59661" x14ac:dyDescent="0.25"/>
    <row r="59662" x14ac:dyDescent="0.25"/>
    <row r="59663" x14ac:dyDescent="0.25"/>
    <row r="59664" x14ac:dyDescent="0.25"/>
    <row r="59665" x14ac:dyDescent="0.25"/>
    <row r="59666" x14ac:dyDescent="0.25"/>
    <row r="59667" x14ac:dyDescent="0.25"/>
    <row r="59668" x14ac:dyDescent="0.25"/>
    <row r="59669" x14ac:dyDescent="0.25"/>
    <row r="59670" x14ac:dyDescent="0.25"/>
    <row r="59671" x14ac:dyDescent="0.25"/>
    <row r="59672" x14ac:dyDescent="0.25"/>
    <row r="59673" x14ac:dyDescent="0.25"/>
    <row r="59674" x14ac:dyDescent="0.25"/>
    <row r="59675" x14ac:dyDescent="0.25"/>
    <row r="59676" x14ac:dyDescent="0.25"/>
    <row r="59677" x14ac:dyDescent="0.25"/>
    <row r="59678" x14ac:dyDescent="0.25"/>
    <row r="59679" x14ac:dyDescent="0.25"/>
    <row r="59680" x14ac:dyDescent="0.25"/>
    <row r="59681" x14ac:dyDescent="0.25"/>
    <row r="59682" x14ac:dyDescent="0.25"/>
    <row r="59683" x14ac:dyDescent="0.25"/>
    <row r="59684" x14ac:dyDescent="0.25"/>
    <row r="59685" x14ac:dyDescent="0.25"/>
    <row r="59686" x14ac:dyDescent="0.25"/>
    <row r="59687" x14ac:dyDescent="0.25"/>
    <row r="59688" x14ac:dyDescent="0.25"/>
    <row r="59689" x14ac:dyDescent="0.25"/>
    <row r="59690" x14ac:dyDescent="0.25"/>
    <row r="59691" x14ac:dyDescent="0.25"/>
    <row r="59692" x14ac:dyDescent="0.25"/>
    <row r="59693" x14ac:dyDescent="0.25"/>
    <row r="59694" x14ac:dyDescent="0.25"/>
    <row r="59695" x14ac:dyDescent="0.25"/>
    <row r="59696" x14ac:dyDescent="0.25"/>
    <row r="59697" x14ac:dyDescent="0.25"/>
    <row r="59698" x14ac:dyDescent="0.25"/>
    <row r="59699" x14ac:dyDescent="0.25"/>
    <row r="59700" x14ac:dyDescent="0.25"/>
    <row r="59701" x14ac:dyDescent="0.25"/>
    <row r="59702" x14ac:dyDescent="0.25"/>
    <row r="59703" x14ac:dyDescent="0.25"/>
    <row r="59704" x14ac:dyDescent="0.25"/>
    <row r="59705" x14ac:dyDescent="0.25"/>
    <row r="59706" x14ac:dyDescent="0.25"/>
    <row r="59707" x14ac:dyDescent="0.25"/>
    <row r="59708" x14ac:dyDescent="0.25"/>
    <row r="59709" x14ac:dyDescent="0.25"/>
    <row r="59710" x14ac:dyDescent="0.25"/>
    <row r="59711" x14ac:dyDescent="0.25"/>
    <row r="59712" x14ac:dyDescent="0.25"/>
    <row r="59713" x14ac:dyDescent="0.25"/>
    <row r="59714" x14ac:dyDescent="0.25"/>
    <row r="59715" x14ac:dyDescent="0.25"/>
    <row r="59716" x14ac:dyDescent="0.25"/>
    <row r="59717" x14ac:dyDescent="0.25"/>
    <row r="59718" x14ac:dyDescent="0.25"/>
    <row r="59719" x14ac:dyDescent="0.25"/>
    <row r="59720" x14ac:dyDescent="0.25"/>
    <row r="59721" x14ac:dyDescent="0.25"/>
    <row r="59722" x14ac:dyDescent="0.25"/>
    <row r="59723" x14ac:dyDescent="0.25"/>
    <row r="59724" x14ac:dyDescent="0.25"/>
    <row r="59725" x14ac:dyDescent="0.25"/>
    <row r="59726" x14ac:dyDescent="0.25"/>
    <row r="59727" x14ac:dyDescent="0.25"/>
    <row r="59728" x14ac:dyDescent="0.25"/>
    <row r="59729" x14ac:dyDescent="0.25"/>
    <row r="59730" x14ac:dyDescent="0.25"/>
    <row r="59731" x14ac:dyDescent="0.25"/>
    <row r="59732" x14ac:dyDescent="0.25"/>
    <row r="59733" x14ac:dyDescent="0.25"/>
    <row r="59734" x14ac:dyDescent="0.25"/>
    <row r="59735" x14ac:dyDescent="0.25"/>
    <row r="59736" x14ac:dyDescent="0.25"/>
    <row r="59737" x14ac:dyDescent="0.25"/>
    <row r="59738" x14ac:dyDescent="0.25"/>
    <row r="59739" x14ac:dyDescent="0.25"/>
    <row r="59740" x14ac:dyDescent="0.25"/>
    <row r="59741" x14ac:dyDescent="0.25"/>
    <row r="59742" x14ac:dyDescent="0.25"/>
    <row r="59743" x14ac:dyDescent="0.25"/>
    <row r="59744" x14ac:dyDescent="0.25"/>
    <row r="59745" x14ac:dyDescent="0.25"/>
    <row r="59746" x14ac:dyDescent="0.25"/>
    <row r="59747" x14ac:dyDescent="0.25"/>
    <row r="59748" x14ac:dyDescent="0.25"/>
    <row r="59749" x14ac:dyDescent="0.25"/>
    <row r="59750" x14ac:dyDescent="0.25"/>
    <row r="59751" x14ac:dyDescent="0.25"/>
    <row r="59752" x14ac:dyDescent="0.25"/>
    <row r="59753" x14ac:dyDescent="0.25"/>
    <row r="59754" x14ac:dyDescent="0.25"/>
    <row r="59755" x14ac:dyDescent="0.25"/>
    <row r="59756" x14ac:dyDescent="0.25"/>
    <row r="59757" x14ac:dyDescent="0.25"/>
    <row r="59758" x14ac:dyDescent="0.25"/>
    <row r="59759" x14ac:dyDescent="0.25"/>
    <row r="59760" x14ac:dyDescent="0.25"/>
    <row r="59761" x14ac:dyDescent="0.25"/>
    <row r="59762" x14ac:dyDescent="0.25"/>
    <row r="59763" x14ac:dyDescent="0.25"/>
    <row r="59764" x14ac:dyDescent="0.25"/>
    <row r="59765" x14ac:dyDescent="0.25"/>
    <row r="59766" x14ac:dyDescent="0.25"/>
    <row r="59767" x14ac:dyDescent="0.25"/>
    <row r="59768" x14ac:dyDescent="0.25"/>
    <row r="59769" x14ac:dyDescent="0.25"/>
    <row r="59770" x14ac:dyDescent="0.25"/>
    <row r="59771" x14ac:dyDescent="0.25"/>
    <row r="59772" x14ac:dyDescent="0.25"/>
    <row r="59773" x14ac:dyDescent="0.25"/>
    <row r="59774" x14ac:dyDescent="0.25"/>
    <row r="59775" x14ac:dyDescent="0.25"/>
    <row r="59776" x14ac:dyDescent="0.25"/>
    <row r="59777" x14ac:dyDescent="0.25"/>
    <row r="59778" x14ac:dyDescent="0.25"/>
    <row r="59779" x14ac:dyDescent="0.25"/>
    <row r="59780" x14ac:dyDescent="0.25"/>
    <row r="59781" x14ac:dyDescent="0.25"/>
    <row r="59782" x14ac:dyDescent="0.25"/>
    <row r="59783" x14ac:dyDescent="0.25"/>
    <row r="59784" x14ac:dyDescent="0.25"/>
    <row r="59785" x14ac:dyDescent="0.25"/>
    <row r="59786" x14ac:dyDescent="0.25"/>
    <row r="59787" x14ac:dyDescent="0.25"/>
    <row r="59788" x14ac:dyDescent="0.25"/>
    <row r="59789" x14ac:dyDescent="0.25"/>
    <row r="59790" x14ac:dyDescent="0.25"/>
    <row r="59791" x14ac:dyDescent="0.25"/>
    <row r="59792" x14ac:dyDescent="0.25"/>
    <row r="59793" x14ac:dyDescent="0.25"/>
    <row r="59794" x14ac:dyDescent="0.25"/>
    <row r="59795" x14ac:dyDescent="0.25"/>
    <row r="59796" x14ac:dyDescent="0.25"/>
    <row r="59797" x14ac:dyDescent="0.25"/>
    <row r="59798" x14ac:dyDescent="0.25"/>
    <row r="59799" x14ac:dyDescent="0.25"/>
    <row r="59800" x14ac:dyDescent="0.25"/>
    <row r="59801" x14ac:dyDescent="0.25"/>
    <row r="59802" x14ac:dyDescent="0.25"/>
    <row r="59803" x14ac:dyDescent="0.25"/>
    <row r="59804" x14ac:dyDescent="0.25"/>
    <row r="59805" x14ac:dyDescent="0.25"/>
    <row r="59806" x14ac:dyDescent="0.25"/>
    <row r="59807" x14ac:dyDescent="0.25"/>
    <row r="59808" x14ac:dyDescent="0.25"/>
    <row r="59809" x14ac:dyDescent="0.25"/>
    <row r="59810" x14ac:dyDescent="0.25"/>
    <row r="59811" x14ac:dyDescent="0.25"/>
    <row r="59812" x14ac:dyDescent="0.25"/>
    <row r="59813" x14ac:dyDescent="0.25"/>
    <row r="59814" x14ac:dyDescent="0.25"/>
    <row r="59815" x14ac:dyDescent="0.25"/>
    <row r="59816" x14ac:dyDescent="0.25"/>
    <row r="59817" x14ac:dyDescent="0.25"/>
    <row r="59818" x14ac:dyDescent="0.25"/>
    <row r="59819" x14ac:dyDescent="0.25"/>
    <row r="59820" x14ac:dyDescent="0.25"/>
    <row r="59821" x14ac:dyDescent="0.25"/>
    <row r="59822" x14ac:dyDescent="0.25"/>
    <row r="59823" x14ac:dyDescent="0.25"/>
    <row r="59824" x14ac:dyDescent="0.25"/>
    <row r="59825" x14ac:dyDescent="0.25"/>
    <row r="59826" x14ac:dyDescent="0.25"/>
    <row r="59827" x14ac:dyDescent="0.25"/>
    <row r="59828" x14ac:dyDescent="0.25"/>
    <row r="59829" x14ac:dyDescent="0.25"/>
    <row r="59830" x14ac:dyDescent="0.25"/>
    <row r="59831" x14ac:dyDescent="0.25"/>
    <row r="59832" x14ac:dyDescent="0.25"/>
    <row r="59833" x14ac:dyDescent="0.25"/>
    <row r="59834" x14ac:dyDescent="0.25"/>
    <row r="59835" x14ac:dyDescent="0.25"/>
    <row r="59836" x14ac:dyDescent="0.25"/>
    <row r="59837" x14ac:dyDescent="0.25"/>
    <row r="59838" x14ac:dyDescent="0.25"/>
    <row r="59839" x14ac:dyDescent="0.25"/>
    <row r="59840" x14ac:dyDescent="0.25"/>
    <row r="59841" x14ac:dyDescent="0.25"/>
    <row r="59842" x14ac:dyDescent="0.25"/>
    <row r="59843" x14ac:dyDescent="0.25"/>
    <row r="59844" x14ac:dyDescent="0.25"/>
    <row r="59845" x14ac:dyDescent="0.25"/>
    <row r="59846" x14ac:dyDescent="0.25"/>
    <row r="59847" x14ac:dyDescent="0.25"/>
    <row r="59848" x14ac:dyDescent="0.25"/>
    <row r="59849" x14ac:dyDescent="0.25"/>
    <row r="59850" x14ac:dyDescent="0.25"/>
    <row r="59851" x14ac:dyDescent="0.25"/>
    <row r="59852" x14ac:dyDescent="0.25"/>
    <row r="59853" x14ac:dyDescent="0.25"/>
    <row r="59854" x14ac:dyDescent="0.25"/>
    <row r="59855" x14ac:dyDescent="0.25"/>
    <row r="59856" x14ac:dyDescent="0.25"/>
    <row r="59857" x14ac:dyDescent="0.25"/>
    <row r="59858" x14ac:dyDescent="0.25"/>
    <row r="59859" x14ac:dyDescent="0.25"/>
    <row r="59860" x14ac:dyDescent="0.25"/>
    <row r="59861" x14ac:dyDescent="0.25"/>
    <row r="59862" x14ac:dyDescent="0.25"/>
    <row r="59863" x14ac:dyDescent="0.25"/>
    <row r="59864" x14ac:dyDescent="0.25"/>
    <row r="59865" x14ac:dyDescent="0.25"/>
    <row r="59866" x14ac:dyDescent="0.25"/>
    <row r="59867" x14ac:dyDescent="0.25"/>
    <row r="59868" x14ac:dyDescent="0.25"/>
    <row r="59869" x14ac:dyDescent="0.25"/>
    <row r="59870" x14ac:dyDescent="0.25"/>
    <row r="59871" x14ac:dyDescent="0.25"/>
    <row r="59872" x14ac:dyDescent="0.25"/>
    <row r="59873" x14ac:dyDescent="0.25"/>
    <row r="59874" x14ac:dyDescent="0.25"/>
    <row r="59875" x14ac:dyDescent="0.25"/>
    <row r="59876" x14ac:dyDescent="0.25"/>
    <row r="59877" x14ac:dyDescent="0.25"/>
    <row r="59878" x14ac:dyDescent="0.25"/>
    <row r="59879" x14ac:dyDescent="0.25"/>
    <row r="59880" x14ac:dyDescent="0.25"/>
    <row r="59881" x14ac:dyDescent="0.25"/>
    <row r="59882" x14ac:dyDescent="0.25"/>
    <row r="59883" x14ac:dyDescent="0.25"/>
    <row r="59884" x14ac:dyDescent="0.25"/>
    <row r="59885" x14ac:dyDescent="0.25"/>
    <row r="59886" x14ac:dyDescent="0.25"/>
    <row r="59887" x14ac:dyDescent="0.25"/>
    <row r="59888" x14ac:dyDescent="0.25"/>
    <row r="59889" x14ac:dyDescent="0.25"/>
    <row r="59890" x14ac:dyDescent="0.25"/>
    <row r="59891" x14ac:dyDescent="0.25"/>
    <row r="59892" x14ac:dyDescent="0.25"/>
    <row r="59893" x14ac:dyDescent="0.25"/>
    <row r="59894" x14ac:dyDescent="0.25"/>
    <row r="59895" x14ac:dyDescent="0.25"/>
    <row r="59896" x14ac:dyDescent="0.25"/>
    <row r="59897" x14ac:dyDescent="0.25"/>
    <row r="59898" x14ac:dyDescent="0.25"/>
    <row r="59899" x14ac:dyDescent="0.25"/>
    <row r="59900" x14ac:dyDescent="0.25"/>
    <row r="59901" x14ac:dyDescent="0.25"/>
    <row r="59902" x14ac:dyDescent="0.25"/>
    <row r="59903" x14ac:dyDescent="0.25"/>
    <row r="59904" x14ac:dyDescent="0.25"/>
    <row r="59905" x14ac:dyDescent="0.25"/>
    <row r="59906" x14ac:dyDescent="0.25"/>
    <row r="59907" x14ac:dyDescent="0.25"/>
    <row r="59908" x14ac:dyDescent="0.25"/>
    <row r="59909" x14ac:dyDescent="0.25"/>
    <row r="59910" x14ac:dyDescent="0.25"/>
    <row r="59911" x14ac:dyDescent="0.25"/>
    <row r="59912" x14ac:dyDescent="0.25"/>
    <row r="59913" x14ac:dyDescent="0.25"/>
    <row r="59914" x14ac:dyDescent="0.25"/>
    <row r="59915" x14ac:dyDescent="0.25"/>
    <row r="59916" x14ac:dyDescent="0.25"/>
    <row r="59917" x14ac:dyDescent="0.25"/>
    <row r="59918" x14ac:dyDescent="0.25"/>
    <row r="59919" x14ac:dyDescent="0.25"/>
    <row r="59920" x14ac:dyDescent="0.25"/>
    <row r="59921" x14ac:dyDescent="0.25"/>
    <row r="59922" x14ac:dyDescent="0.25"/>
    <row r="59923" x14ac:dyDescent="0.25"/>
    <row r="59924" x14ac:dyDescent="0.25"/>
    <row r="59925" x14ac:dyDescent="0.25"/>
    <row r="59926" x14ac:dyDescent="0.25"/>
    <row r="59927" x14ac:dyDescent="0.25"/>
    <row r="59928" x14ac:dyDescent="0.25"/>
    <row r="59929" x14ac:dyDescent="0.25"/>
    <row r="59930" x14ac:dyDescent="0.25"/>
    <row r="59931" x14ac:dyDescent="0.25"/>
    <row r="59932" x14ac:dyDescent="0.25"/>
    <row r="59933" x14ac:dyDescent="0.25"/>
    <row r="59934" x14ac:dyDescent="0.25"/>
    <row r="59935" x14ac:dyDescent="0.25"/>
    <row r="59936" x14ac:dyDescent="0.25"/>
    <row r="59937" x14ac:dyDescent="0.25"/>
    <row r="59938" x14ac:dyDescent="0.25"/>
    <row r="59939" x14ac:dyDescent="0.25"/>
    <row r="59940" x14ac:dyDescent="0.25"/>
    <row r="59941" x14ac:dyDescent="0.25"/>
    <row r="59942" x14ac:dyDescent="0.25"/>
    <row r="59943" x14ac:dyDescent="0.25"/>
    <row r="59944" x14ac:dyDescent="0.25"/>
    <row r="59945" x14ac:dyDescent="0.25"/>
    <row r="59946" x14ac:dyDescent="0.25"/>
    <row r="59947" x14ac:dyDescent="0.25"/>
    <row r="59948" x14ac:dyDescent="0.25"/>
    <row r="59949" x14ac:dyDescent="0.25"/>
    <row r="59950" x14ac:dyDescent="0.25"/>
    <row r="59951" x14ac:dyDescent="0.25"/>
    <row r="59952" x14ac:dyDescent="0.25"/>
    <row r="59953" x14ac:dyDescent="0.25"/>
    <row r="59954" x14ac:dyDescent="0.25"/>
    <row r="59955" x14ac:dyDescent="0.25"/>
    <row r="59956" x14ac:dyDescent="0.25"/>
    <row r="59957" x14ac:dyDescent="0.25"/>
    <row r="59958" x14ac:dyDescent="0.25"/>
    <row r="59959" x14ac:dyDescent="0.25"/>
    <row r="59960" x14ac:dyDescent="0.25"/>
    <row r="59961" x14ac:dyDescent="0.25"/>
    <row r="59962" x14ac:dyDescent="0.25"/>
    <row r="59963" x14ac:dyDescent="0.25"/>
    <row r="59964" x14ac:dyDescent="0.25"/>
    <row r="59965" x14ac:dyDescent="0.25"/>
    <row r="59966" x14ac:dyDescent="0.25"/>
    <row r="59967" x14ac:dyDescent="0.25"/>
    <row r="59968" x14ac:dyDescent="0.25"/>
    <row r="59969" x14ac:dyDescent="0.25"/>
    <row r="59970" x14ac:dyDescent="0.25"/>
    <row r="59971" x14ac:dyDescent="0.25"/>
    <row r="59972" x14ac:dyDescent="0.25"/>
    <row r="59973" x14ac:dyDescent="0.25"/>
    <row r="59974" x14ac:dyDescent="0.25"/>
    <row r="59975" x14ac:dyDescent="0.25"/>
    <row r="59976" x14ac:dyDescent="0.25"/>
    <row r="59977" x14ac:dyDescent="0.25"/>
    <row r="59978" x14ac:dyDescent="0.25"/>
    <row r="59979" x14ac:dyDescent="0.25"/>
    <row r="59980" x14ac:dyDescent="0.25"/>
    <row r="59981" x14ac:dyDescent="0.25"/>
    <row r="59982" x14ac:dyDescent="0.25"/>
    <row r="59983" x14ac:dyDescent="0.25"/>
    <row r="59984" x14ac:dyDescent="0.25"/>
    <row r="59985" x14ac:dyDescent="0.25"/>
    <row r="59986" x14ac:dyDescent="0.25"/>
    <row r="59987" x14ac:dyDescent="0.25"/>
    <row r="59988" x14ac:dyDescent="0.25"/>
    <row r="59989" x14ac:dyDescent="0.25"/>
    <row r="59990" x14ac:dyDescent="0.25"/>
    <row r="59991" x14ac:dyDescent="0.25"/>
    <row r="59992" x14ac:dyDescent="0.25"/>
    <row r="59993" x14ac:dyDescent="0.25"/>
    <row r="59994" x14ac:dyDescent="0.25"/>
    <row r="59995" x14ac:dyDescent="0.25"/>
    <row r="59996" x14ac:dyDescent="0.25"/>
    <row r="59997" x14ac:dyDescent="0.25"/>
    <row r="59998" x14ac:dyDescent="0.25"/>
    <row r="59999" x14ac:dyDescent="0.25"/>
    <row r="60000" x14ac:dyDescent="0.25"/>
    <row r="60001" x14ac:dyDescent="0.25"/>
    <row r="60002" x14ac:dyDescent="0.25"/>
    <row r="60003" x14ac:dyDescent="0.25"/>
    <row r="60004" x14ac:dyDescent="0.25"/>
    <row r="60005" x14ac:dyDescent="0.25"/>
    <row r="60006" x14ac:dyDescent="0.25"/>
    <row r="60007" x14ac:dyDescent="0.25"/>
    <row r="60008" x14ac:dyDescent="0.25"/>
    <row r="60009" x14ac:dyDescent="0.25"/>
    <row r="60010" x14ac:dyDescent="0.25"/>
    <row r="60011" x14ac:dyDescent="0.25"/>
    <row r="60012" x14ac:dyDescent="0.25"/>
    <row r="60013" x14ac:dyDescent="0.25"/>
    <row r="60014" x14ac:dyDescent="0.25"/>
    <row r="60015" x14ac:dyDescent="0.25"/>
    <row r="60016" x14ac:dyDescent="0.25"/>
    <row r="60017" x14ac:dyDescent="0.25"/>
    <row r="60018" x14ac:dyDescent="0.25"/>
    <row r="60019" x14ac:dyDescent="0.25"/>
    <row r="60020" x14ac:dyDescent="0.25"/>
    <row r="60021" x14ac:dyDescent="0.25"/>
    <row r="60022" x14ac:dyDescent="0.25"/>
    <row r="60023" x14ac:dyDescent="0.25"/>
    <row r="60024" x14ac:dyDescent="0.25"/>
    <row r="60025" x14ac:dyDescent="0.25"/>
    <row r="60026" x14ac:dyDescent="0.25"/>
    <row r="60027" x14ac:dyDescent="0.25"/>
    <row r="60028" x14ac:dyDescent="0.25"/>
    <row r="60029" x14ac:dyDescent="0.25"/>
    <row r="60030" x14ac:dyDescent="0.25"/>
    <row r="60031" x14ac:dyDescent="0.25"/>
    <row r="60032" x14ac:dyDescent="0.25"/>
    <row r="60033" x14ac:dyDescent="0.25"/>
    <row r="60034" x14ac:dyDescent="0.25"/>
    <row r="60035" x14ac:dyDescent="0.25"/>
    <row r="60036" x14ac:dyDescent="0.25"/>
    <row r="60037" x14ac:dyDescent="0.25"/>
    <row r="60038" x14ac:dyDescent="0.25"/>
    <row r="60039" x14ac:dyDescent="0.25"/>
    <row r="60040" x14ac:dyDescent="0.25"/>
    <row r="60041" x14ac:dyDescent="0.25"/>
    <row r="60042" x14ac:dyDescent="0.25"/>
    <row r="60043" x14ac:dyDescent="0.25"/>
    <row r="60044" x14ac:dyDescent="0.25"/>
    <row r="60045" x14ac:dyDescent="0.25"/>
    <row r="60046" x14ac:dyDescent="0.25"/>
    <row r="60047" x14ac:dyDescent="0.25"/>
    <row r="60048" x14ac:dyDescent="0.25"/>
    <row r="60049" x14ac:dyDescent="0.25"/>
    <row r="60050" x14ac:dyDescent="0.25"/>
    <row r="60051" x14ac:dyDescent="0.25"/>
    <row r="60052" x14ac:dyDescent="0.25"/>
    <row r="60053" x14ac:dyDescent="0.25"/>
    <row r="60054" x14ac:dyDescent="0.25"/>
    <row r="60055" x14ac:dyDescent="0.25"/>
    <row r="60056" x14ac:dyDescent="0.25"/>
    <row r="60057" x14ac:dyDescent="0.25"/>
    <row r="60058" x14ac:dyDescent="0.25"/>
    <row r="60059" x14ac:dyDescent="0.25"/>
    <row r="60060" x14ac:dyDescent="0.25"/>
    <row r="60061" x14ac:dyDescent="0.25"/>
    <row r="60062" x14ac:dyDescent="0.25"/>
    <row r="60063" x14ac:dyDescent="0.25"/>
    <row r="60064" x14ac:dyDescent="0.25"/>
    <row r="60065" x14ac:dyDescent="0.25"/>
    <row r="60066" x14ac:dyDescent="0.25"/>
    <row r="60067" x14ac:dyDescent="0.25"/>
    <row r="60068" x14ac:dyDescent="0.25"/>
    <row r="60069" x14ac:dyDescent="0.25"/>
    <row r="60070" x14ac:dyDescent="0.25"/>
    <row r="60071" x14ac:dyDescent="0.25"/>
    <row r="60072" x14ac:dyDescent="0.25"/>
    <row r="60073" x14ac:dyDescent="0.25"/>
    <row r="60074" x14ac:dyDescent="0.25"/>
    <row r="60075" x14ac:dyDescent="0.25"/>
    <row r="60076" x14ac:dyDescent="0.25"/>
    <row r="60077" x14ac:dyDescent="0.25"/>
    <row r="60078" x14ac:dyDescent="0.25"/>
    <row r="60079" x14ac:dyDescent="0.25"/>
    <row r="60080" x14ac:dyDescent="0.25"/>
    <row r="60081" x14ac:dyDescent="0.25"/>
    <row r="60082" x14ac:dyDescent="0.25"/>
    <row r="60083" x14ac:dyDescent="0.25"/>
    <row r="60084" x14ac:dyDescent="0.25"/>
    <row r="60085" x14ac:dyDescent="0.25"/>
    <row r="60086" x14ac:dyDescent="0.25"/>
    <row r="60087" x14ac:dyDescent="0.25"/>
    <row r="60088" x14ac:dyDescent="0.25"/>
    <row r="60089" x14ac:dyDescent="0.25"/>
    <row r="60090" x14ac:dyDescent="0.25"/>
    <row r="60091" x14ac:dyDescent="0.25"/>
    <row r="60092" x14ac:dyDescent="0.25"/>
    <row r="60093" x14ac:dyDescent="0.25"/>
    <row r="60094" x14ac:dyDescent="0.25"/>
    <row r="60095" x14ac:dyDescent="0.25"/>
    <row r="60096" x14ac:dyDescent="0.25"/>
    <row r="60097" x14ac:dyDescent="0.25"/>
    <row r="60098" x14ac:dyDescent="0.25"/>
    <row r="60099" x14ac:dyDescent="0.25"/>
    <row r="60100" x14ac:dyDescent="0.25"/>
    <row r="60101" x14ac:dyDescent="0.25"/>
    <row r="60102" x14ac:dyDescent="0.25"/>
    <row r="60103" x14ac:dyDescent="0.25"/>
    <row r="60104" x14ac:dyDescent="0.25"/>
    <row r="60105" x14ac:dyDescent="0.25"/>
    <row r="60106" x14ac:dyDescent="0.25"/>
    <row r="60107" x14ac:dyDescent="0.25"/>
    <row r="60108" x14ac:dyDescent="0.25"/>
    <row r="60109" x14ac:dyDescent="0.25"/>
    <row r="60110" x14ac:dyDescent="0.25"/>
    <row r="60111" x14ac:dyDescent="0.25"/>
    <row r="60112" x14ac:dyDescent="0.25"/>
    <row r="60113" x14ac:dyDescent="0.25"/>
    <row r="60114" x14ac:dyDescent="0.25"/>
    <row r="60115" x14ac:dyDescent="0.25"/>
    <row r="60116" x14ac:dyDescent="0.25"/>
    <row r="60117" x14ac:dyDescent="0.25"/>
    <row r="60118" x14ac:dyDescent="0.25"/>
    <row r="60119" x14ac:dyDescent="0.25"/>
    <row r="60120" x14ac:dyDescent="0.25"/>
    <row r="60121" x14ac:dyDescent="0.25"/>
    <row r="60122" x14ac:dyDescent="0.25"/>
    <row r="60123" x14ac:dyDescent="0.25"/>
    <row r="60124" x14ac:dyDescent="0.25"/>
    <row r="60125" x14ac:dyDescent="0.25"/>
    <row r="60126" x14ac:dyDescent="0.25"/>
    <row r="60127" x14ac:dyDescent="0.25"/>
    <row r="60128" x14ac:dyDescent="0.25"/>
    <row r="60129" x14ac:dyDescent="0.25"/>
    <row r="60130" x14ac:dyDescent="0.25"/>
    <row r="60131" x14ac:dyDescent="0.25"/>
    <row r="60132" x14ac:dyDescent="0.25"/>
    <row r="60133" x14ac:dyDescent="0.25"/>
    <row r="60134" x14ac:dyDescent="0.25"/>
    <row r="60135" x14ac:dyDescent="0.25"/>
    <row r="60136" x14ac:dyDescent="0.25"/>
    <row r="60137" x14ac:dyDescent="0.25"/>
    <row r="60138" x14ac:dyDescent="0.25"/>
    <row r="60139" x14ac:dyDescent="0.25"/>
    <row r="60140" x14ac:dyDescent="0.25"/>
    <row r="60141" x14ac:dyDescent="0.25"/>
    <row r="60142" x14ac:dyDescent="0.25"/>
    <row r="60143" x14ac:dyDescent="0.25"/>
    <row r="60144" x14ac:dyDescent="0.25"/>
    <row r="60145" x14ac:dyDescent="0.25"/>
    <row r="60146" x14ac:dyDescent="0.25"/>
    <row r="60147" x14ac:dyDescent="0.25"/>
    <row r="60148" x14ac:dyDescent="0.25"/>
    <row r="60149" x14ac:dyDescent="0.25"/>
    <row r="60150" x14ac:dyDescent="0.25"/>
    <row r="60151" x14ac:dyDescent="0.25"/>
    <row r="60152" x14ac:dyDescent="0.25"/>
    <row r="60153" x14ac:dyDescent="0.25"/>
    <row r="60154" x14ac:dyDescent="0.25"/>
    <row r="60155" x14ac:dyDescent="0.25"/>
    <row r="60156" x14ac:dyDescent="0.25"/>
    <row r="60157" x14ac:dyDescent="0.25"/>
    <row r="60158" x14ac:dyDescent="0.25"/>
    <row r="60159" x14ac:dyDescent="0.25"/>
    <row r="60160" x14ac:dyDescent="0.25"/>
    <row r="60161" x14ac:dyDescent="0.25"/>
    <row r="60162" x14ac:dyDescent="0.25"/>
    <row r="60163" x14ac:dyDescent="0.25"/>
    <row r="60164" x14ac:dyDescent="0.25"/>
    <row r="60165" x14ac:dyDescent="0.25"/>
    <row r="60166" x14ac:dyDescent="0.25"/>
    <row r="60167" x14ac:dyDescent="0.25"/>
    <row r="60168" x14ac:dyDescent="0.25"/>
    <row r="60169" x14ac:dyDescent="0.25"/>
    <row r="60170" x14ac:dyDescent="0.25"/>
    <row r="60171" x14ac:dyDescent="0.25"/>
    <row r="60172" x14ac:dyDescent="0.25"/>
    <row r="60173" x14ac:dyDescent="0.25"/>
    <row r="60174" x14ac:dyDescent="0.25"/>
    <row r="60175" x14ac:dyDescent="0.25"/>
    <row r="60176" x14ac:dyDescent="0.25"/>
    <row r="60177" x14ac:dyDescent="0.25"/>
    <row r="60178" x14ac:dyDescent="0.25"/>
    <row r="60179" x14ac:dyDescent="0.25"/>
    <row r="60180" x14ac:dyDescent="0.25"/>
    <row r="60181" x14ac:dyDescent="0.25"/>
    <row r="60182" x14ac:dyDescent="0.25"/>
    <row r="60183" x14ac:dyDescent="0.25"/>
    <row r="60184" x14ac:dyDescent="0.25"/>
    <row r="60185" x14ac:dyDescent="0.25"/>
    <row r="60186" x14ac:dyDescent="0.25"/>
    <row r="60187" x14ac:dyDescent="0.25"/>
    <row r="60188" x14ac:dyDescent="0.25"/>
    <row r="60189" x14ac:dyDescent="0.25"/>
    <row r="60190" x14ac:dyDescent="0.25"/>
    <row r="60191" x14ac:dyDescent="0.25"/>
    <row r="60192" x14ac:dyDescent="0.25"/>
    <row r="60193" x14ac:dyDescent="0.25"/>
    <row r="60194" x14ac:dyDescent="0.25"/>
    <row r="60195" x14ac:dyDescent="0.25"/>
    <row r="60196" x14ac:dyDescent="0.25"/>
    <row r="60197" x14ac:dyDescent="0.25"/>
    <row r="60198" x14ac:dyDescent="0.25"/>
    <row r="60199" x14ac:dyDescent="0.25"/>
    <row r="60200" x14ac:dyDescent="0.25"/>
    <row r="60201" x14ac:dyDescent="0.25"/>
    <row r="60202" x14ac:dyDescent="0.25"/>
    <row r="60203" x14ac:dyDescent="0.25"/>
    <row r="60204" x14ac:dyDescent="0.25"/>
    <row r="60205" x14ac:dyDescent="0.25"/>
    <row r="60206" x14ac:dyDescent="0.25"/>
    <row r="60207" x14ac:dyDescent="0.25"/>
    <row r="60208" x14ac:dyDescent="0.25"/>
    <row r="60209" x14ac:dyDescent="0.25"/>
    <row r="60210" x14ac:dyDescent="0.25"/>
    <row r="60211" x14ac:dyDescent="0.25"/>
    <row r="60212" x14ac:dyDescent="0.25"/>
    <row r="60213" x14ac:dyDescent="0.25"/>
    <row r="60214" x14ac:dyDescent="0.25"/>
    <row r="60215" x14ac:dyDescent="0.25"/>
    <row r="60216" x14ac:dyDescent="0.25"/>
    <row r="60217" x14ac:dyDescent="0.25"/>
    <row r="60218" x14ac:dyDescent="0.25"/>
    <row r="60219" x14ac:dyDescent="0.25"/>
    <row r="60220" x14ac:dyDescent="0.25"/>
    <row r="60221" x14ac:dyDescent="0.25"/>
    <row r="60222" x14ac:dyDescent="0.25"/>
    <row r="60223" x14ac:dyDescent="0.25"/>
    <row r="60224" x14ac:dyDescent="0.25"/>
    <row r="60225" x14ac:dyDescent="0.25"/>
    <row r="60226" x14ac:dyDescent="0.25"/>
    <row r="60227" x14ac:dyDescent="0.25"/>
    <row r="60228" x14ac:dyDescent="0.25"/>
    <row r="60229" x14ac:dyDescent="0.25"/>
    <row r="60230" x14ac:dyDescent="0.25"/>
    <row r="60231" x14ac:dyDescent="0.25"/>
    <row r="60232" x14ac:dyDescent="0.25"/>
    <row r="60233" x14ac:dyDescent="0.25"/>
    <row r="60234" x14ac:dyDescent="0.25"/>
    <row r="60235" x14ac:dyDescent="0.25"/>
    <row r="60236" x14ac:dyDescent="0.25"/>
    <row r="60237" x14ac:dyDescent="0.25"/>
    <row r="60238" x14ac:dyDescent="0.25"/>
    <row r="60239" x14ac:dyDescent="0.25"/>
    <row r="60240" x14ac:dyDescent="0.25"/>
    <row r="60241" x14ac:dyDescent="0.25"/>
    <row r="60242" x14ac:dyDescent="0.25"/>
    <row r="60243" x14ac:dyDescent="0.25"/>
    <row r="60244" x14ac:dyDescent="0.25"/>
    <row r="60245" x14ac:dyDescent="0.25"/>
    <row r="60246" x14ac:dyDescent="0.25"/>
    <row r="60247" x14ac:dyDescent="0.25"/>
    <row r="60248" x14ac:dyDescent="0.25"/>
    <row r="60249" x14ac:dyDescent="0.25"/>
    <row r="60250" x14ac:dyDescent="0.25"/>
    <row r="60251" x14ac:dyDescent="0.25"/>
    <row r="60252" x14ac:dyDescent="0.25"/>
    <row r="60253" x14ac:dyDescent="0.25"/>
    <row r="60254" x14ac:dyDescent="0.25"/>
    <row r="60255" x14ac:dyDescent="0.25"/>
    <row r="60256" x14ac:dyDescent="0.25"/>
    <row r="60257" x14ac:dyDescent="0.25"/>
    <row r="60258" x14ac:dyDescent="0.25"/>
    <row r="60259" x14ac:dyDescent="0.25"/>
    <row r="60260" x14ac:dyDescent="0.25"/>
    <row r="60261" x14ac:dyDescent="0.25"/>
    <row r="60262" x14ac:dyDescent="0.25"/>
    <row r="60263" x14ac:dyDescent="0.25"/>
    <row r="60264" x14ac:dyDescent="0.25"/>
    <row r="60265" x14ac:dyDescent="0.25"/>
    <row r="60266" x14ac:dyDescent="0.25"/>
    <row r="60267" x14ac:dyDescent="0.25"/>
    <row r="60268" x14ac:dyDescent="0.25"/>
    <row r="60269" x14ac:dyDescent="0.25"/>
    <row r="60270" x14ac:dyDescent="0.25"/>
    <row r="60271" x14ac:dyDescent="0.25"/>
    <row r="60272" x14ac:dyDescent="0.25"/>
    <row r="60273" x14ac:dyDescent="0.25"/>
    <row r="60274" x14ac:dyDescent="0.25"/>
    <row r="60275" x14ac:dyDescent="0.25"/>
    <row r="60276" x14ac:dyDescent="0.25"/>
    <row r="60277" x14ac:dyDescent="0.25"/>
    <row r="60278" x14ac:dyDescent="0.25"/>
    <row r="60279" x14ac:dyDescent="0.25"/>
    <row r="60280" x14ac:dyDescent="0.25"/>
    <row r="60281" x14ac:dyDescent="0.25"/>
    <row r="60282" x14ac:dyDescent="0.25"/>
    <row r="60283" x14ac:dyDescent="0.25"/>
    <row r="60284" x14ac:dyDescent="0.25"/>
    <row r="60285" x14ac:dyDescent="0.25"/>
    <row r="60286" x14ac:dyDescent="0.25"/>
    <row r="60287" x14ac:dyDescent="0.25"/>
    <row r="60288" x14ac:dyDescent="0.25"/>
    <row r="60289" x14ac:dyDescent="0.25"/>
    <row r="60290" x14ac:dyDescent="0.25"/>
    <row r="60291" x14ac:dyDescent="0.25"/>
    <row r="60292" x14ac:dyDescent="0.25"/>
    <row r="60293" x14ac:dyDescent="0.25"/>
    <row r="60294" x14ac:dyDescent="0.25"/>
    <row r="60295" x14ac:dyDescent="0.25"/>
    <row r="60296" x14ac:dyDescent="0.25"/>
    <row r="60297" x14ac:dyDescent="0.25"/>
    <row r="60298" x14ac:dyDescent="0.25"/>
    <row r="60299" x14ac:dyDescent="0.25"/>
    <row r="60300" x14ac:dyDescent="0.25"/>
    <row r="60301" x14ac:dyDescent="0.25"/>
    <row r="60302" x14ac:dyDescent="0.25"/>
    <row r="60303" x14ac:dyDescent="0.25"/>
    <row r="60304" x14ac:dyDescent="0.25"/>
    <row r="60305" x14ac:dyDescent="0.25"/>
    <row r="60306" x14ac:dyDescent="0.25"/>
    <row r="60307" x14ac:dyDescent="0.25"/>
    <row r="60308" x14ac:dyDescent="0.25"/>
    <row r="60309" x14ac:dyDescent="0.25"/>
    <row r="60310" x14ac:dyDescent="0.25"/>
    <row r="60311" x14ac:dyDescent="0.25"/>
    <row r="60312" x14ac:dyDescent="0.25"/>
    <row r="60313" x14ac:dyDescent="0.25"/>
    <row r="60314" x14ac:dyDescent="0.25"/>
    <row r="60315" x14ac:dyDescent="0.25"/>
    <row r="60316" x14ac:dyDescent="0.25"/>
    <row r="60317" x14ac:dyDescent="0.25"/>
    <row r="60318" x14ac:dyDescent="0.25"/>
    <row r="60319" x14ac:dyDescent="0.25"/>
    <row r="60320" x14ac:dyDescent="0.25"/>
    <row r="60321" x14ac:dyDescent="0.25"/>
    <row r="60322" x14ac:dyDescent="0.25"/>
    <row r="60323" x14ac:dyDescent="0.25"/>
    <row r="60324" x14ac:dyDescent="0.25"/>
    <row r="60325" x14ac:dyDescent="0.25"/>
    <row r="60326" x14ac:dyDescent="0.25"/>
    <row r="60327" x14ac:dyDescent="0.25"/>
    <row r="60328" x14ac:dyDescent="0.25"/>
    <row r="60329" x14ac:dyDescent="0.25"/>
    <row r="60330" x14ac:dyDescent="0.25"/>
    <row r="60331" x14ac:dyDescent="0.25"/>
    <row r="60332" x14ac:dyDescent="0.25"/>
    <row r="60333" x14ac:dyDescent="0.25"/>
    <row r="60334" x14ac:dyDescent="0.25"/>
    <row r="60335" x14ac:dyDescent="0.25"/>
    <row r="60336" x14ac:dyDescent="0.25"/>
    <row r="60337" x14ac:dyDescent="0.25"/>
    <row r="60338" x14ac:dyDescent="0.25"/>
    <row r="60339" x14ac:dyDescent="0.25"/>
    <row r="60340" x14ac:dyDescent="0.25"/>
    <row r="60341" x14ac:dyDescent="0.25"/>
    <row r="60342" x14ac:dyDescent="0.25"/>
    <row r="60343" x14ac:dyDescent="0.25"/>
    <row r="60344" x14ac:dyDescent="0.25"/>
    <row r="60345" x14ac:dyDescent="0.25"/>
    <row r="60346" x14ac:dyDescent="0.25"/>
    <row r="60347" x14ac:dyDescent="0.25"/>
    <row r="60348" x14ac:dyDescent="0.25"/>
    <row r="60349" x14ac:dyDescent="0.25"/>
    <row r="60350" x14ac:dyDescent="0.25"/>
    <row r="60351" x14ac:dyDescent="0.25"/>
    <row r="60352" x14ac:dyDescent="0.25"/>
    <row r="60353" x14ac:dyDescent="0.25"/>
    <row r="60354" x14ac:dyDescent="0.25"/>
    <row r="60355" x14ac:dyDescent="0.25"/>
    <row r="60356" x14ac:dyDescent="0.25"/>
    <row r="60357" x14ac:dyDescent="0.25"/>
    <row r="60358" x14ac:dyDescent="0.25"/>
    <row r="60359" x14ac:dyDescent="0.25"/>
    <row r="60360" x14ac:dyDescent="0.25"/>
    <row r="60361" x14ac:dyDescent="0.25"/>
    <row r="60362" x14ac:dyDescent="0.25"/>
    <row r="60363" x14ac:dyDescent="0.25"/>
    <row r="60364" x14ac:dyDescent="0.25"/>
    <row r="60365" x14ac:dyDescent="0.25"/>
    <row r="60366" x14ac:dyDescent="0.25"/>
    <row r="60367" x14ac:dyDescent="0.25"/>
    <row r="60368" x14ac:dyDescent="0.25"/>
    <row r="60369" x14ac:dyDescent="0.25"/>
    <row r="60370" x14ac:dyDescent="0.25"/>
    <row r="60371" x14ac:dyDescent="0.25"/>
    <row r="60372" x14ac:dyDescent="0.25"/>
    <row r="60373" x14ac:dyDescent="0.25"/>
    <row r="60374" x14ac:dyDescent="0.25"/>
    <row r="60375" x14ac:dyDescent="0.25"/>
    <row r="60376" x14ac:dyDescent="0.25"/>
    <row r="60377" x14ac:dyDescent="0.25"/>
    <row r="60378" x14ac:dyDescent="0.25"/>
    <row r="60379" x14ac:dyDescent="0.25"/>
    <row r="60380" x14ac:dyDescent="0.25"/>
    <row r="60381" x14ac:dyDescent="0.25"/>
    <row r="60382" x14ac:dyDescent="0.25"/>
    <row r="60383" x14ac:dyDescent="0.25"/>
    <row r="60384" x14ac:dyDescent="0.25"/>
    <row r="60385" x14ac:dyDescent="0.25"/>
    <row r="60386" x14ac:dyDescent="0.25"/>
    <row r="60387" x14ac:dyDescent="0.25"/>
    <row r="60388" x14ac:dyDescent="0.25"/>
    <row r="60389" x14ac:dyDescent="0.25"/>
    <row r="60390" x14ac:dyDescent="0.25"/>
    <row r="60391" x14ac:dyDescent="0.25"/>
    <row r="60392" x14ac:dyDescent="0.25"/>
    <row r="60393" x14ac:dyDescent="0.25"/>
    <row r="60394" x14ac:dyDescent="0.25"/>
    <row r="60395" x14ac:dyDescent="0.25"/>
    <row r="60396" x14ac:dyDescent="0.25"/>
    <row r="60397" x14ac:dyDescent="0.25"/>
    <row r="60398" x14ac:dyDescent="0.25"/>
    <row r="60399" x14ac:dyDescent="0.25"/>
    <row r="60400" x14ac:dyDescent="0.25"/>
    <row r="60401" x14ac:dyDescent="0.25"/>
    <row r="60402" x14ac:dyDescent="0.25"/>
    <row r="60403" x14ac:dyDescent="0.25"/>
    <row r="60404" x14ac:dyDescent="0.25"/>
    <row r="60405" x14ac:dyDescent="0.25"/>
    <row r="60406" x14ac:dyDescent="0.25"/>
    <row r="60407" x14ac:dyDescent="0.25"/>
    <row r="60408" x14ac:dyDescent="0.25"/>
    <row r="60409" x14ac:dyDescent="0.25"/>
    <row r="60410" x14ac:dyDescent="0.25"/>
    <row r="60411" x14ac:dyDescent="0.25"/>
    <row r="60412" x14ac:dyDescent="0.25"/>
    <row r="60413" x14ac:dyDescent="0.25"/>
    <row r="60414" x14ac:dyDescent="0.25"/>
    <row r="60415" x14ac:dyDescent="0.25"/>
    <row r="60416" x14ac:dyDescent="0.25"/>
    <row r="60417" x14ac:dyDescent="0.25"/>
    <row r="60418" x14ac:dyDescent="0.25"/>
    <row r="60419" x14ac:dyDescent="0.25"/>
    <row r="60420" x14ac:dyDescent="0.25"/>
    <row r="60421" x14ac:dyDescent="0.25"/>
    <row r="60422" x14ac:dyDescent="0.25"/>
    <row r="60423" x14ac:dyDescent="0.25"/>
    <row r="60424" x14ac:dyDescent="0.25"/>
    <row r="60425" x14ac:dyDescent="0.25"/>
    <row r="60426" x14ac:dyDescent="0.25"/>
    <row r="60427" x14ac:dyDescent="0.25"/>
    <row r="60428" x14ac:dyDescent="0.25"/>
    <row r="60429" x14ac:dyDescent="0.25"/>
    <row r="60430" x14ac:dyDescent="0.25"/>
    <row r="60431" x14ac:dyDescent="0.25"/>
    <row r="60432" x14ac:dyDescent="0.25"/>
    <row r="60433" x14ac:dyDescent="0.25"/>
    <row r="60434" x14ac:dyDescent="0.25"/>
    <row r="60435" x14ac:dyDescent="0.25"/>
    <row r="60436" x14ac:dyDescent="0.25"/>
    <row r="60437" x14ac:dyDescent="0.25"/>
    <row r="60438" x14ac:dyDescent="0.25"/>
    <row r="60439" x14ac:dyDescent="0.25"/>
    <row r="60440" x14ac:dyDescent="0.25"/>
    <row r="60441" x14ac:dyDescent="0.25"/>
    <row r="60442" x14ac:dyDescent="0.25"/>
    <row r="60443" x14ac:dyDescent="0.25"/>
    <row r="60444" x14ac:dyDescent="0.25"/>
    <row r="60445" x14ac:dyDescent="0.25"/>
    <row r="60446" x14ac:dyDescent="0.25"/>
    <row r="60447" x14ac:dyDescent="0.25"/>
    <row r="60448" x14ac:dyDescent="0.25"/>
    <row r="60449" x14ac:dyDescent="0.25"/>
    <row r="60450" x14ac:dyDescent="0.25"/>
    <row r="60451" x14ac:dyDescent="0.25"/>
    <row r="60452" x14ac:dyDescent="0.25"/>
    <row r="60453" x14ac:dyDescent="0.25"/>
    <row r="60454" x14ac:dyDescent="0.25"/>
    <row r="60455" x14ac:dyDescent="0.25"/>
    <row r="60456" x14ac:dyDescent="0.25"/>
    <row r="60457" x14ac:dyDescent="0.25"/>
    <row r="60458" x14ac:dyDescent="0.25"/>
    <row r="60459" x14ac:dyDescent="0.25"/>
    <row r="60460" x14ac:dyDescent="0.25"/>
    <row r="60461" x14ac:dyDescent="0.25"/>
    <row r="60462" x14ac:dyDescent="0.25"/>
    <row r="60463" x14ac:dyDescent="0.25"/>
    <row r="60464" x14ac:dyDescent="0.25"/>
    <row r="60465" x14ac:dyDescent="0.25"/>
    <row r="60466" x14ac:dyDescent="0.25"/>
    <row r="60467" x14ac:dyDescent="0.25"/>
    <row r="60468" x14ac:dyDescent="0.25"/>
    <row r="60469" x14ac:dyDescent="0.25"/>
    <row r="60470" x14ac:dyDescent="0.25"/>
    <row r="60471" x14ac:dyDescent="0.25"/>
    <row r="60472" x14ac:dyDescent="0.25"/>
    <row r="60473" x14ac:dyDescent="0.25"/>
    <row r="60474" x14ac:dyDescent="0.25"/>
    <row r="60475" x14ac:dyDescent="0.25"/>
    <row r="60476" x14ac:dyDescent="0.25"/>
    <row r="60477" x14ac:dyDescent="0.25"/>
    <row r="60478" x14ac:dyDescent="0.25"/>
    <row r="60479" x14ac:dyDescent="0.25"/>
    <row r="60480" x14ac:dyDescent="0.25"/>
    <row r="60481" x14ac:dyDescent="0.25"/>
    <row r="60482" x14ac:dyDescent="0.25"/>
    <row r="60483" x14ac:dyDescent="0.25"/>
    <row r="60484" x14ac:dyDescent="0.25"/>
    <row r="60485" x14ac:dyDescent="0.25"/>
    <row r="60486" x14ac:dyDescent="0.25"/>
    <row r="60487" x14ac:dyDescent="0.25"/>
    <row r="60488" x14ac:dyDescent="0.25"/>
    <row r="60489" x14ac:dyDescent="0.25"/>
    <row r="60490" x14ac:dyDescent="0.25"/>
    <row r="60491" x14ac:dyDescent="0.25"/>
    <row r="60492" x14ac:dyDescent="0.25"/>
    <row r="60493" x14ac:dyDescent="0.25"/>
    <row r="60494" x14ac:dyDescent="0.25"/>
    <row r="60495" x14ac:dyDescent="0.25"/>
    <row r="60496" x14ac:dyDescent="0.25"/>
    <row r="60497" x14ac:dyDescent="0.25"/>
    <row r="60498" x14ac:dyDescent="0.25"/>
    <row r="60499" x14ac:dyDescent="0.25"/>
    <row r="60500" x14ac:dyDescent="0.25"/>
    <row r="60501" x14ac:dyDescent="0.25"/>
    <row r="60502" x14ac:dyDescent="0.25"/>
    <row r="60503" x14ac:dyDescent="0.25"/>
    <row r="60504" x14ac:dyDescent="0.25"/>
    <row r="60505" x14ac:dyDescent="0.25"/>
    <row r="60506" x14ac:dyDescent="0.25"/>
    <row r="60507" x14ac:dyDescent="0.25"/>
    <row r="60508" x14ac:dyDescent="0.25"/>
    <row r="60509" x14ac:dyDescent="0.25"/>
    <row r="60510" x14ac:dyDescent="0.25"/>
    <row r="60511" x14ac:dyDescent="0.25"/>
    <row r="60512" x14ac:dyDescent="0.25"/>
    <row r="60513" x14ac:dyDescent="0.25"/>
    <row r="60514" x14ac:dyDescent="0.25"/>
    <row r="60515" x14ac:dyDescent="0.25"/>
    <row r="60516" x14ac:dyDescent="0.25"/>
    <row r="60517" x14ac:dyDescent="0.25"/>
    <row r="60518" x14ac:dyDescent="0.25"/>
    <row r="60519" x14ac:dyDescent="0.25"/>
    <row r="60520" x14ac:dyDescent="0.25"/>
    <row r="60521" x14ac:dyDescent="0.25"/>
    <row r="60522" x14ac:dyDescent="0.25"/>
    <row r="60523" x14ac:dyDescent="0.25"/>
    <row r="60524" x14ac:dyDescent="0.25"/>
    <row r="60525" x14ac:dyDescent="0.25"/>
    <row r="60526" x14ac:dyDescent="0.25"/>
    <row r="60527" x14ac:dyDescent="0.25"/>
    <row r="60528" x14ac:dyDescent="0.25"/>
    <row r="60529" x14ac:dyDescent="0.25"/>
    <row r="60530" x14ac:dyDescent="0.25"/>
    <row r="60531" x14ac:dyDescent="0.25"/>
    <row r="60532" x14ac:dyDescent="0.25"/>
    <row r="60533" x14ac:dyDescent="0.25"/>
    <row r="60534" x14ac:dyDescent="0.25"/>
    <row r="60535" x14ac:dyDescent="0.25"/>
    <row r="60536" x14ac:dyDescent="0.25"/>
    <row r="60537" x14ac:dyDescent="0.25"/>
    <row r="60538" x14ac:dyDescent="0.25"/>
    <row r="60539" x14ac:dyDescent="0.25"/>
    <row r="60540" x14ac:dyDescent="0.25"/>
    <row r="60541" x14ac:dyDescent="0.25"/>
    <row r="60542" x14ac:dyDescent="0.25"/>
    <row r="60543" x14ac:dyDescent="0.25"/>
    <row r="60544" x14ac:dyDescent="0.25"/>
    <row r="60545" x14ac:dyDescent="0.25"/>
    <row r="60546" x14ac:dyDescent="0.25"/>
    <row r="60547" x14ac:dyDescent="0.25"/>
    <row r="60548" x14ac:dyDescent="0.25"/>
    <row r="60549" x14ac:dyDescent="0.25"/>
    <row r="60550" x14ac:dyDescent="0.25"/>
    <row r="60551" x14ac:dyDescent="0.25"/>
    <row r="60552" x14ac:dyDescent="0.25"/>
    <row r="60553" x14ac:dyDescent="0.25"/>
    <row r="60554" x14ac:dyDescent="0.25"/>
    <row r="60555" x14ac:dyDescent="0.25"/>
    <row r="60556" x14ac:dyDescent="0.25"/>
    <row r="60557" x14ac:dyDescent="0.25"/>
    <row r="60558" x14ac:dyDescent="0.25"/>
    <row r="60559" x14ac:dyDescent="0.25"/>
    <row r="60560" x14ac:dyDescent="0.25"/>
    <row r="60561" x14ac:dyDescent="0.25"/>
    <row r="60562" x14ac:dyDescent="0.25"/>
    <row r="60563" x14ac:dyDescent="0.25"/>
    <row r="60564" x14ac:dyDescent="0.25"/>
    <row r="60565" x14ac:dyDescent="0.25"/>
    <row r="60566" x14ac:dyDescent="0.25"/>
    <row r="60567" x14ac:dyDescent="0.25"/>
    <row r="60568" x14ac:dyDescent="0.25"/>
    <row r="60569" x14ac:dyDescent="0.25"/>
    <row r="60570" x14ac:dyDescent="0.25"/>
    <row r="60571" x14ac:dyDescent="0.25"/>
    <row r="60572" x14ac:dyDescent="0.25"/>
    <row r="60573" x14ac:dyDescent="0.25"/>
    <row r="60574" x14ac:dyDescent="0.25"/>
    <row r="60575" x14ac:dyDescent="0.25"/>
    <row r="60576" x14ac:dyDescent="0.25"/>
    <row r="60577" x14ac:dyDescent="0.25"/>
    <row r="60578" x14ac:dyDescent="0.25"/>
    <row r="60579" x14ac:dyDescent="0.25"/>
    <row r="60580" x14ac:dyDescent="0.25"/>
    <row r="60581" x14ac:dyDescent="0.25"/>
    <row r="60582" x14ac:dyDescent="0.25"/>
    <row r="60583" x14ac:dyDescent="0.25"/>
    <row r="60584" x14ac:dyDescent="0.25"/>
    <row r="60585" x14ac:dyDescent="0.25"/>
    <row r="60586" x14ac:dyDescent="0.25"/>
    <row r="60587" x14ac:dyDescent="0.25"/>
    <row r="60588" x14ac:dyDescent="0.25"/>
    <row r="60589" x14ac:dyDescent="0.25"/>
    <row r="60590" x14ac:dyDescent="0.25"/>
    <row r="60591" x14ac:dyDescent="0.25"/>
    <row r="60592" x14ac:dyDescent="0.25"/>
    <row r="60593" x14ac:dyDescent="0.25"/>
    <row r="60594" x14ac:dyDescent="0.25"/>
    <row r="60595" x14ac:dyDescent="0.25"/>
    <row r="60596" x14ac:dyDescent="0.25"/>
    <row r="60597" x14ac:dyDescent="0.25"/>
    <row r="60598" x14ac:dyDescent="0.25"/>
    <row r="60599" x14ac:dyDescent="0.25"/>
    <row r="60600" x14ac:dyDescent="0.25"/>
    <row r="60601" x14ac:dyDescent="0.25"/>
    <row r="60602" x14ac:dyDescent="0.25"/>
    <row r="60603" x14ac:dyDescent="0.25"/>
    <row r="60604" x14ac:dyDescent="0.25"/>
    <row r="60605" x14ac:dyDescent="0.25"/>
    <row r="60606" x14ac:dyDescent="0.25"/>
    <row r="60607" x14ac:dyDescent="0.25"/>
    <row r="60608" x14ac:dyDescent="0.25"/>
    <row r="60609" x14ac:dyDescent="0.25"/>
    <row r="60610" x14ac:dyDescent="0.25"/>
    <row r="60611" x14ac:dyDescent="0.25"/>
    <row r="60612" x14ac:dyDescent="0.25"/>
    <row r="60613" x14ac:dyDescent="0.25"/>
    <row r="60614" x14ac:dyDescent="0.25"/>
    <row r="60615" x14ac:dyDescent="0.25"/>
    <row r="60616" x14ac:dyDescent="0.25"/>
    <row r="60617" x14ac:dyDescent="0.25"/>
    <row r="60618" x14ac:dyDescent="0.25"/>
    <row r="60619" x14ac:dyDescent="0.25"/>
    <row r="60620" x14ac:dyDescent="0.25"/>
    <row r="60621" x14ac:dyDescent="0.25"/>
    <row r="60622" x14ac:dyDescent="0.25"/>
    <row r="60623" x14ac:dyDescent="0.25"/>
    <row r="60624" x14ac:dyDescent="0.25"/>
    <row r="60625" x14ac:dyDescent="0.25"/>
    <row r="60626" x14ac:dyDescent="0.25"/>
    <row r="60627" x14ac:dyDescent="0.25"/>
    <row r="60628" x14ac:dyDescent="0.25"/>
    <row r="60629" x14ac:dyDescent="0.25"/>
    <row r="60630" x14ac:dyDescent="0.25"/>
    <row r="60631" x14ac:dyDescent="0.25"/>
    <row r="60632" x14ac:dyDescent="0.25"/>
    <row r="60633" x14ac:dyDescent="0.25"/>
    <row r="60634" x14ac:dyDescent="0.25"/>
    <row r="60635" x14ac:dyDescent="0.25"/>
    <row r="60636" x14ac:dyDescent="0.25"/>
    <row r="60637" x14ac:dyDescent="0.25"/>
    <row r="60638" x14ac:dyDescent="0.25"/>
    <row r="60639" x14ac:dyDescent="0.25"/>
    <row r="60640" x14ac:dyDescent="0.25"/>
    <row r="60641" x14ac:dyDescent="0.25"/>
    <row r="60642" x14ac:dyDescent="0.25"/>
    <row r="60643" x14ac:dyDescent="0.25"/>
    <row r="60644" x14ac:dyDescent="0.25"/>
    <row r="60645" x14ac:dyDescent="0.25"/>
    <row r="60646" x14ac:dyDescent="0.25"/>
    <row r="60647" x14ac:dyDescent="0.25"/>
    <row r="60648" x14ac:dyDescent="0.25"/>
    <row r="60649" x14ac:dyDescent="0.25"/>
    <row r="60650" x14ac:dyDescent="0.25"/>
    <row r="60651" x14ac:dyDescent="0.25"/>
    <row r="60652" x14ac:dyDescent="0.25"/>
    <row r="60653" x14ac:dyDescent="0.25"/>
    <row r="60654" x14ac:dyDescent="0.25"/>
    <row r="60655" x14ac:dyDescent="0.25"/>
    <row r="60656" x14ac:dyDescent="0.25"/>
    <row r="60657" x14ac:dyDescent="0.25"/>
    <row r="60658" x14ac:dyDescent="0.25"/>
    <row r="60659" x14ac:dyDescent="0.25"/>
    <row r="60660" x14ac:dyDescent="0.25"/>
    <row r="60661" x14ac:dyDescent="0.25"/>
    <row r="60662" x14ac:dyDescent="0.25"/>
    <row r="60663" x14ac:dyDescent="0.25"/>
    <row r="60664" x14ac:dyDescent="0.25"/>
    <row r="60665" x14ac:dyDescent="0.25"/>
    <row r="60666" x14ac:dyDescent="0.25"/>
    <row r="60667" x14ac:dyDescent="0.25"/>
    <row r="60668" x14ac:dyDescent="0.25"/>
    <row r="60669" x14ac:dyDescent="0.25"/>
    <row r="60670" x14ac:dyDescent="0.25"/>
    <row r="60671" x14ac:dyDescent="0.25"/>
    <row r="60672" x14ac:dyDescent="0.25"/>
    <row r="60673" x14ac:dyDescent="0.25"/>
    <row r="60674" x14ac:dyDescent="0.25"/>
    <row r="60675" x14ac:dyDescent="0.25"/>
    <row r="60676" x14ac:dyDescent="0.25"/>
    <row r="60677" x14ac:dyDescent="0.25"/>
    <row r="60678" x14ac:dyDescent="0.25"/>
    <row r="60679" x14ac:dyDescent="0.25"/>
    <row r="60680" x14ac:dyDescent="0.25"/>
    <row r="60681" x14ac:dyDescent="0.25"/>
    <row r="60682" x14ac:dyDescent="0.25"/>
    <row r="60683" x14ac:dyDescent="0.25"/>
    <row r="60684" x14ac:dyDescent="0.25"/>
    <row r="60685" x14ac:dyDescent="0.25"/>
    <row r="60686" x14ac:dyDescent="0.25"/>
    <row r="60687" x14ac:dyDescent="0.25"/>
    <row r="60688" x14ac:dyDescent="0.25"/>
    <row r="60689" x14ac:dyDescent="0.25"/>
    <row r="60690" x14ac:dyDescent="0.25"/>
    <row r="60691" x14ac:dyDescent="0.25"/>
    <row r="60692" x14ac:dyDescent="0.25"/>
    <row r="60693" x14ac:dyDescent="0.25"/>
    <row r="60694" x14ac:dyDescent="0.25"/>
    <row r="60695" x14ac:dyDescent="0.25"/>
    <row r="60696" x14ac:dyDescent="0.25"/>
    <row r="60697" x14ac:dyDescent="0.25"/>
    <row r="60698" x14ac:dyDescent="0.25"/>
    <row r="60699" x14ac:dyDescent="0.25"/>
    <row r="60700" x14ac:dyDescent="0.25"/>
    <row r="60701" x14ac:dyDescent="0.25"/>
    <row r="60702" x14ac:dyDescent="0.25"/>
    <row r="60703" x14ac:dyDescent="0.25"/>
    <row r="60704" x14ac:dyDescent="0.25"/>
    <row r="60705" x14ac:dyDescent="0.25"/>
    <row r="60706" x14ac:dyDescent="0.25"/>
    <row r="60707" x14ac:dyDescent="0.25"/>
    <row r="60708" x14ac:dyDescent="0.25"/>
    <row r="60709" x14ac:dyDescent="0.25"/>
    <row r="60710" x14ac:dyDescent="0.25"/>
    <row r="60711" x14ac:dyDescent="0.25"/>
    <row r="60712" x14ac:dyDescent="0.25"/>
    <row r="60713" x14ac:dyDescent="0.25"/>
    <row r="60714" x14ac:dyDescent="0.25"/>
    <row r="60715" x14ac:dyDescent="0.25"/>
    <row r="60716" x14ac:dyDescent="0.25"/>
    <row r="60717" x14ac:dyDescent="0.25"/>
    <row r="60718" x14ac:dyDescent="0.25"/>
    <row r="60719" x14ac:dyDescent="0.25"/>
    <row r="60720" x14ac:dyDescent="0.25"/>
    <row r="60721" x14ac:dyDescent="0.25"/>
    <row r="60722" x14ac:dyDescent="0.25"/>
    <row r="60723" x14ac:dyDescent="0.25"/>
    <row r="60724" x14ac:dyDescent="0.25"/>
    <row r="60725" x14ac:dyDescent="0.25"/>
    <row r="60726" x14ac:dyDescent="0.25"/>
    <row r="60727" x14ac:dyDescent="0.25"/>
    <row r="60728" x14ac:dyDescent="0.25"/>
    <row r="60729" x14ac:dyDescent="0.25"/>
    <row r="60730" x14ac:dyDescent="0.25"/>
    <row r="60731" x14ac:dyDescent="0.25"/>
    <row r="60732" x14ac:dyDescent="0.25"/>
    <row r="60733" x14ac:dyDescent="0.25"/>
    <row r="60734" x14ac:dyDescent="0.25"/>
    <row r="60735" x14ac:dyDescent="0.25"/>
    <row r="60736" x14ac:dyDescent="0.25"/>
    <row r="60737" x14ac:dyDescent="0.25"/>
    <row r="60738" x14ac:dyDescent="0.25"/>
    <row r="60739" x14ac:dyDescent="0.25"/>
    <row r="60740" x14ac:dyDescent="0.25"/>
    <row r="60741" x14ac:dyDescent="0.25"/>
    <row r="60742" x14ac:dyDescent="0.25"/>
    <row r="60743" x14ac:dyDescent="0.25"/>
    <row r="60744" x14ac:dyDescent="0.25"/>
    <row r="60745" x14ac:dyDescent="0.25"/>
    <row r="60746" x14ac:dyDescent="0.25"/>
    <row r="60747" x14ac:dyDescent="0.25"/>
    <row r="60748" x14ac:dyDescent="0.25"/>
    <row r="60749" x14ac:dyDescent="0.25"/>
    <row r="60750" x14ac:dyDescent="0.25"/>
    <row r="60751" x14ac:dyDescent="0.25"/>
    <row r="60752" x14ac:dyDescent="0.25"/>
    <row r="60753" x14ac:dyDescent="0.25"/>
    <row r="60754" x14ac:dyDescent="0.25"/>
    <row r="60755" x14ac:dyDescent="0.25"/>
    <row r="60756" x14ac:dyDescent="0.25"/>
    <row r="60757" x14ac:dyDescent="0.25"/>
    <row r="60758" x14ac:dyDescent="0.25"/>
    <row r="60759" x14ac:dyDescent="0.25"/>
    <row r="60760" x14ac:dyDescent="0.25"/>
    <row r="60761" x14ac:dyDescent="0.25"/>
    <row r="60762" x14ac:dyDescent="0.25"/>
    <row r="60763" x14ac:dyDescent="0.25"/>
    <row r="60764" x14ac:dyDescent="0.25"/>
    <row r="60765" x14ac:dyDescent="0.25"/>
    <row r="60766" x14ac:dyDescent="0.25"/>
    <row r="60767" x14ac:dyDescent="0.25"/>
    <row r="60768" x14ac:dyDescent="0.25"/>
    <row r="60769" x14ac:dyDescent="0.25"/>
    <row r="60770" x14ac:dyDescent="0.25"/>
    <row r="60771" x14ac:dyDescent="0.25"/>
    <row r="60772" x14ac:dyDescent="0.25"/>
    <row r="60773" x14ac:dyDescent="0.25"/>
    <row r="60774" x14ac:dyDescent="0.25"/>
    <row r="60775" x14ac:dyDescent="0.25"/>
    <row r="60776" x14ac:dyDescent="0.25"/>
    <row r="60777" x14ac:dyDescent="0.25"/>
    <row r="60778" x14ac:dyDescent="0.25"/>
    <row r="60779" x14ac:dyDescent="0.25"/>
    <row r="60780" x14ac:dyDescent="0.25"/>
    <row r="60781" x14ac:dyDescent="0.25"/>
    <row r="60782" x14ac:dyDescent="0.25"/>
    <row r="60783" x14ac:dyDescent="0.25"/>
    <row r="60784" x14ac:dyDescent="0.25"/>
    <row r="60785" x14ac:dyDescent="0.25"/>
    <row r="60786" x14ac:dyDescent="0.25"/>
    <row r="60787" x14ac:dyDescent="0.25"/>
    <row r="60788" x14ac:dyDescent="0.25"/>
    <row r="60789" x14ac:dyDescent="0.25"/>
    <row r="60790" x14ac:dyDescent="0.25"/>
    <row r="60791" x14ac:dyDescent="0.25"/>
    <row r="60792" x14ac:dyDescent="0.25"/>
    <row r="60793" x14ac:dyDescent="0.25"/>
    <row r="60794" x14ac:dyDescent="0.25"/>
    <row r="60795" x14ac:dyDescent="0.25"/>
    <row r="60796" x14ac:dyDescent="0.25"/>
    <row r="60797" x14ac:dyDescent="0.25"/>
    <row r="60798" x14ac:dyDescent="0.25"/>
    <row r="60799" x14ac:dyDescent="0.25"/>
    <row r="60800" x14ac:dyDescent="0.25"/>
    <row r="60801" x14ac:dyDescent="0.25"/>
    <row r="60802" x14ac:dyDescent="0.25"/>
    <row r="60803" x14ac:dyDescent="0.25"/>
    <row r="60804" x14ac:dyDescent="0.25"/>
    <row r="60805" x14ac:dyDescent="0.25"/>
    <row r="60806" x14ac:dyDescent="0.25"/>
    <row r="60807" x14ac:dyDescent="0.25"/>
    <row r="60808" x14ac:dyDescent="0.25"/>
    <row r="60809" x14ac:dyDescent="0.25"/>
    <row r="60810" x14ac:dyDescent="0.25"/>
    <row r="60811" x14ac:dyDescent="0.25"/>
    <row r="60812" x14ac:dyDescent="0.25"/>
    <row r="60813" x14ac:dyDescent="0.25"/>
    <row r="60814" x14ac:dyDescent="0.25"/>
    <row r="60815" x14ac:dyDescent="0.25"/>
    <row r="60816" x14ac:dyDescent="0.25"/>
    <row r="60817" x14ac:dyDescent="0.25"/>
    <row r="60818" x14ac:dyDescent="0.25"/>
    <row r="60819" x14ac:dyDescent="0.25"/>
    <row r="60820" x14ac:dyDescent="0.25"/>
    <row r="60821" x14ac:dyDescent="0.25"/>
    <row r="60822" x14ac:dyDescent="0.25"/>
    <row r="60823" x14ac:dyDescent="0.25"/>
    <row r="60824" x14ac:dyDescent="0.25"/>
    <row r="60825" x14ac:dyDescent="0.25"/>
    <row r="60826" x14ac:dyDescent="0.25"/>
    <row r="60827" x14ac:dyDescent="0.25"/>
    <row r="60828" x14ac:dyDescent="0.25"/>
    <row r="60829" x14ac:dyDescent="0.25"/>
    <row r="60830" x14ac:dyDescent="0.25"/>
    <row r="60831" x14ac:dyDescent="0.25"/>
    <row r="60832" x14ac:dyDescent="0.25"/>
    <row r="60833" x14ac:dyDescent="0.25"/>
    <row r="60834" x14ac:dyDescent="0.25"/>
    <row r="60835" x14ac:dyDescent="0.25"/>
    <row r="60836" x14ac:dyDescent="0.25"/>
    <row r="60837" x14ac:dyDescent="0.25"/>
    <row r="60838" x14ac:dyDescent="0.25"/>
    <row r="60839" x14ac:dyDescent="0.25"/>
    <row r="60840" x14ac:dyDescent="0.25"/>
    <row r="60841" x14ac:dyDescent="0.25"/>
    <row r="60842" x14ac:dyDescent="0.25"/>
    <row r="60843" x14ac:dyDescent="0.25"/>
    <row r="60844" x14ac:dyDescent="0.25"/>
    <row r="60845" x14ac:dyDescent="0.25"/>
    <row r="60846" x14ac:dyDescent="0.25"/>
    <row r="60847" x14ac:dyDescent="0.25"/>
    <row r="60848" x14ac:dyDescent="0.25"/>
    <row r="60849" x14ac:dyDescent="0.25"/>
    <row r="60850" x14ac:dyDescent="0.25"/>
    <row r="60851" x14ac:dyDescent="0.25"/>
    <row r="60852" x14ac:dyDescent="0.25"/>
    <row r="60853" x14ac:dyDescent="0.25"/>
    <row r="60854" x14ac:dyDescent="0.25"/>
    <row r="60855" x14ac:dyDescent="0.25"/>
    <row r="60856" x14ac:dyDescent="0.25"/>
    <row r="60857" x14ac:dyDescent="0.25"/>
    <row r="60858" x14ac:dyDescent="0.25"/>
    <row r="60859" x14ac:dyDescent="0.25"/>
    <row r="60860" x14ac:dyDescent="0.25"/>
    <row r="60861" x14ac:dyDescent="0.25"/>
    <row r="60862" x14ac:dyDescent="0.25"/>
    <row r="60863" x14ac:dyDescent="0.25"/>
    <row r="60864" x14ac:dyDescent="0.25"/>
    <row r="60865" x14ac:dyDescent="0.25"/>
    <row r="60866" x14ac:dyDescent="0.25"/>
    <row r="60867" x14ac:dyDescent="0.25"/>
    <row r="60868" x14ac:dyDescent="0.25"/>
    <row r="60869" x14ac:dyDescent="0.25"/>
    <row r="60870" x14ac:dyDescent="0.25"/>
    <row r="60871" x14ac:dyDescent="0.25"/>
    <row r="60872" x14ac:dyDescent="0.25"/>
    <row r="60873" x14ac:dyDescent="0.25"/>
    <row r="60874" x14ac:dyDescent="0.25"/>
    <row r="60875" x14ac:dyDescent="0.25"/>
    <row r="60876" x14ac:dyDescent="0.25"/>
    <row r="60877" x14ac:dyDescent="0.25"/>
    <row r="60878" x14ac:dyDescent="0.25"/>
    <row r="60879" x14ac:dyDescent="0.25"/>
    <row r="60880" x14ac:dyDescent="0.25"/>
    <row r="60881" x14ac:dyDescent="0.25"/>
    <row r="60882" x14ac:dyDescent="0.25"/>
    <row r="60883" x14ac:dyDescent="0.25"/>
    <row r="60884" x14ac:dyDescent="0.25"/>
    <row r="60885" x14ac:dyDescent="0.25"/>
    <row r="60886" x14ac:dyDescent="0.25"/>
    <row r="60887" x14ac:dyDescent="0.25"/>
    <row r="60888" x14ac:dyDescent="0.25"/>
    <row r="60889" x14ac:dyDescent="0.25"/>
    <row r="60890" x14ac:dyDescent="0.25"/>
    <row r="60891" x14ac:dyDescent="0.25"/>
    <row r="60892" x14ac:dyDescent="0.25"/>
    <row r="60893" x14ac:dyDescent="0.25"/>
    <row r="60894" x14ac:dyDescent="0.25"/>
    <row r="60895" x14ac:dyDescent="0.25"/>
    <row r="60896" x14ac:dyDescent="0.25"/>
    <row r="60897" x14ac:dyDescent="0.25"/>
    <row r="60898" x14ac:dyDescent="0.25"/>
    <row r="60899" x14ac:dyDescent="0.25"/>
    <row r="60900" x14ac:dyDescent="0.25"/>
    <row r="60901" x14ac:dyDescent="0.25"/>
    <row r="60902" x14ac:dyDescent="0.25"/>
    <row r="60903" x14ac:dyDescent="0.25"/>
    <row r="60904" x14ac:dyDescent="0.25"/>
    <row r="60905" x14ac:dyDescent="0.25"/>
    <row r="60906" x14ac:dyDescent="0.25"/>
    <row r="60907" x14ac:dyDescent="0.25"/>
    <row r="60908" x14ac:dyDescent="0.25"/>
    <row r="60909" x14ac:dyDescent="0.25"/>
    <row r="60910" x14ac:dyDescent="0.25"/>
    <row r="60911" x14ac:dyDescent="0.25"/>
    <row r="60912" x14ac:dyDescent="0.25"/>
    <row r="60913" x14ac:dyDescent="0.25"/>
    <row r="60914" x14ac:dyDescent="0.25"/>
    <row r="60915" x14ac:dyDescent="0.25"/>
    <row r="60916" x14ac:dyDescent="0.25"/>
    <row r="60917" x14ac:dyDescent="0.25"/>
    <row r="60918" x14ac:dyDescent="0.25"/>
    <row r="60919" x14ac:dyDescent="0.25"/>
    <row r="60920" x14ac:dyDescent="0.25"/>
    <row r="60921" x14ac:dyDescent="0.25"/>
    <row r="60922" x14ac:dyDescent="0.25"/>
    <row r="60923" x14ac:dyDescent="0.25"/>
    <row r="60924" x14ac:dyDescent="0.25"/>
    <row r="60925" x14ac:dyDescent="0.25"/>
    <row r="60926" x14ac:dyDescent="0.25"/>
    <row r="60927" x14ac:dyDescent="0.25"/>
    <row r="60928" x14ac:dyDescent="0.25"/>
    <row r="60929" x14ac:dyDescent="0.25"/>
    <row r="60930" x14ac:dyDescent="0.25"/>
    <row r="60931" x14ac:dyDescent="0.25"/>
    <row r="60932" x14ac:dyDescent="0.25"/>
    <row r="60933" x14ac:dyDescent="0.25"/>
    <row r="60934" x14ac:dyDescent="0.25"/>
    <row r="60935" x14ac:dyDescent="0.25"/>
    <row r="60936" x14ac:dyDescent="0.25"/>
    <row r="60937" x14ac:dyDescent="0.25"/>
    <row r="60938" x14ac:dyDescent="0.25"/>
    <row r="60939" x14ac:dyDescent="0.25"/>
    <row r="60940" x14ac:dyDescent="0.25"/>
    <row r="60941" x14ac:dyDescent="0.25"/>
    <row r="60942" x14ac:dyDescent="0.25"/>
    <row r="60943" x14ac:dyDescent="0.25"/>
    <row r="60944" x14ac:dyDescent="0.25"/>
    <row r="60945" x14ac:dyDescent="0.25"/>
    <row r="60946" x14ac:dyDescent="0.25"/>
    <row r="60947" x14ac:dyDescent="0.25"/>
    <row r="60948" x14ac:dyDescent="0.25"/>
    <row r="60949" x14ac:dyDescent="0.25"/>
    <row r="60950" x14ac:dyDescent="0.25"/>
    <row r="60951" x14ac:dyDescent="0.25"/>
    <row r="60952" x14ac:dyDescent="0.25"/>
    <row r="60953" x14ac:dyDescent="0.25"/>
    <row r="60954" x14ac:dyDescent="0.25"/>
    <row r="60955" x14ac:dyDescent="0.25"/>
    <row r="60956" x14ac:dyDescent="0.25"/>
    <row r="60957" x14ac:dyDescent="0.25"/>
    <row r="60958" x14ac:dyDescent="0.25"/>
    <row r="60959" x14ac:dyDescent="0.25"/>
    <row r="60960" x14ac:dyDescent="0.25"/>
    <row r="60961" x14ac:dyDescent="0.25"/>
    <row r="60962" x14ac:dyDescent="0.25"/>
    <row r="60963" x14ac:dyDescent="0.25"/>
    <row r="60964" x14ac:dyDescent="0.25"/>
    <row r="60965" x14ac:dyDescent="0.25"/>
    <row r="60966" x14ac:dyDescent="0.25"/>
    <row r="60967" x14ac:dyDescent="0.25"/>
    <row r="60968" x14ac:dyDescent="0.25"/>
    <row r="60969" x14ac:dyDescent="0.25"/>
    <row r="60970" x14ac:dyDescent="0.25"/>
    <row r="60971" x14ac:dyDescent="0.25"/>
    <row r="60972" x14ac:dyDescent="0.25"/>
    <row r="60973" x14ac:dyDescent="0.25"/>
    <row r="60974" x14ac:dyDescent="0.25"/>
    <row r="60975" x14ac:dyDescent="0.25"/>
    <row r="60976" x14ac:dyDescent="0.25"/>
    <row r="60977" x14ac:dyDescent="0.25"/>
    <row r="60978" x14ac:dyDescent="0.25"/>
    <row r="60979" x14ac:dyDescent="0.25"/>
    <row r="60980" x14ac:dyDescent="0.25"/>
    <row r="60981" x14ac:dyDescent="0.25"/>
    <row r="60982" x14ac:dyDescent="0.25"/>
    <row r="60983" x14ac:dyDescent="0.25"/>
    <row r="60984" x14ac:dyDescent="0.25"/>
    <row r="60985" x14ac:dyDescent="0.25"/>
    <row r="60986" x14ac:dyDescent="0.25"/>
    <row r="60987" x14ac:dyDescent="0.25"/>
    <row r="60988" x14ac:dyDescent="0.25"/>
    <row r="60989" x14ac:dyDescent="0.25"/>
    <row r="60990" x14ac:dyDescent="0.25"/>
    <row r="60991" x14ac:dyDescent="0.25"/>
    <row r="60992" x14ac:dyDescent="0.25"/>
    <row r="60993" x14ac:dyDescent="0.25"/>
    <row r="60994" x14ac:dyDescent="0.25"/>
    <row r="60995" x14ac:dyDescent="0.25"/>
    <row r="60996" x14ac:dyDescent="0.25"/>
    <row r="60997" x14ac:dyDescent="0.25"/>
    <row r="60998" x14ac:dyDescent="0.25"/>
    <row r="60999" x14ac:dyDescent="0.25"/>
    <row r="61000" x14ac:dyDescent="0.25"/>
    <row r="61001" x14ac:dyDescent="0.25"/>
    <row r="61002" x14ac:dyDescent="0.25"/>
    <row r="61003" x14ac:dyDescent="0.25"/>
    <row r="61004" x14ac:dyDescent="0.25"/>
    <row r="61005" x14ac:dyDescent="0.25"/>
    <row r="61006" x14ac:dyDescent="0.25"/>
    <row r="61007" x14ac:dyDescent="0.25"/>
    <row r="61008" x14ac:dyDescent="0.25"/>
    <row r="61009" x14ac:dyDescent="0.25"/>
    <row r="61010" x14ac:dyDescent="0.25"/>
    <row r="61011" x14ac:dyDescent="0.25"/>
    <row r="61012" x14ac:dyDescent="0.25"/>
    <row r="61013" x14ac:dyDescent="0.25"/>
    <row r="61014" x14ac:dyDescent="0.25"/>
    <row r="61015" x14ac:dyDescent="0.25"/>
    <row r="61016" x14ac:dyDescent="0.25"/>
    <row r="61017" x14ac:dyDescent="0.25"/>
    <row r="61018" x14ac:dyDescent="0.25"/>
    <row r="61019" x14ac:dyDescent="0.25"/>
    <row r="61020" x14ac:dyDescent="0.25"/>
    <row r="61021" x14ac:dyDescent="0.25"/>
    <row r="61022" x14ac:dyDescent="0.25"/>
    <row r="61023" x14ac:dyDescent="0.25"/>
    <row r="61024" x14ac:dyDescent="0.25"/>
    <row r="61025" x14ac:dyDescent="0.25"/>
    <row r="61026" x14ac:dyDescent="0.25"/>
    <row r="61027" x14ac:dyDescent="0.25"/>
    <row r="61028" x14ac:dyDescent="0.25"/>
    <row r="61029" x14ac:dyDescent="0.25"/>
    <row r="61030" x14ac:dyDescent="0.25"/>
    <row r="61031" x14ac:dyDescent="0.25"/>
    <row r="61032" x14ac:dyDescent="0.25"/>
    <row r="61033" x14ac:dyDescent="0.25"/>
    <row r="61034" x14ac:dyDescent="0.25"/>
    <row r="61035" x14ac:dyDescent="0.25"/>
    <row r="61036" x14ac:dyDescent="0.25"/>
    <row r="61037" x14ac:dyDescent="0.25"/>
    <row r="61038" x14ac:dyDescent="0.25"/>
    <row r="61039" x14ac:dyDescent="0.25"/>
    <row r="61040" x14ac:dyDescent="0.25"/>
    <row r="61041" x14ac:dyDescent="0.25"/>
    <row r="61042" x14ac:dyDescent="0.25"/>
    <row r="61043" x14ac:dyDescent="0.25"/>
    <row r="61044" x14ac:dyDescent="0.25"/>
    <row r="61045" x14ac:dyDescent="0.25"/>
    <row r="61046" x14ac:dyDescent="0.25"/>
    <row r="61047" x14ac:dyDescent="0.25"/>
    <row r="61048" x14ac:dyDescent="0.25"/>
    <row r="61049" x14ac:dyDescent="0.25"/>
    <row r="61050" x14ac:dyDescent="0.25"/>
    <row r="61051" x14ac:dyDescent="0.25"/>
    <row r="61052" x14ac:dyDescent="0.25"/>
    <row r="61053" x14ac:dyDescent="0.25"/>
    <row r="61054" x14ac:dyDescent="0.25"/>
    <row r="61055" x14ac:dyDescent="0.25"/>
    <row r="61056" x14ac:dyDescent="0.25"/>
    <row r="61057" x14ac:dyDescent="0.25"/>
    <row r="61058" x14ac:dyDescent="0.25"/>
    <row r="61059" x14ac:dyDescent="0.25"/>
    <row r="61060" x14ac:dyDescent="0.25"/>
    <row r="61061" x14ac:dyDescent="0.25"/>
    <row r="61062" x14ac:dyDescent="0.25"/>
    <row r="61063" x14ac:dyDescent="0.25"/>
    <row r="61064" x14ac:dyDescent="0.25"/>
    <row r="61065" x14ac:dyDescent="0.25"/>
    <row r="61066" x14ac:dyDescent="0.25"/>
    <row r="61067" x14ac:dyDescent="0.25"/>
    <row r="61068" x14ac:dyDescent="0.25"/>
    <row r="61069" x14ac:dyDescent="0.25"/>
    <row r="61070" x14ac:dyDescent="0.25"/>
    <row r="61071" x14ac:dyDescent="0.25"/>
    <row r="61072" x14ac:dyDescent="0.25"/>
    <row r="61073" x14ac:dyDescent="0.25"/>
    <row r="61074" x14ac:dyDescent="0.25"/>
    <row r="61075" x14ac:dyDescent="0.25"/>
    <row r="61076" x14ac:dyDescent="0.25"/>
    <row r="61077" x14ac:dyDescent="0.25"/>
    <row r="61078" x14ac:dyDescent="0.25"/>
    <row r="61079" x14ac:dyDescent="0.25"/>
    <row r="61080" x14ac:dyDescent="0.25"/>
    <row r="61081" x14ac:dyDescent="0.25"/>
    <row r="61082" x14ac:dyDescent="0.25"/>
    <row r="61083" x14ac:dyDescent="0.25"/>
    <row r="61084" x14ac:dyDescent="0.25"/>
    <row r="61085" x14ac:dyDescent="0.25"/>
    <row r="61086" x14ac:dyDescent="0.25"/>
    <row r="61087" x14ac:dyDescent="0.25"/>
    <row r="61088" x14ac:dyDescent="0.25"/>
    <row r="61089" x14ac:dyDescent="0.25"/>
    <row r="61090" x14ac:dyDescent="0.25"/>
    <row r="61091" x14ac:dyDescent="0.25"/>
    <row r="61092" x14ac:dyDescent="0.25"/>
    <row r="61093" x14ac:dyDescent="0.25"/>
    <row r="61094" x14ac:dyDescent="0.25"/>
    <row r="61095" x14ac:dyDescent="0.25"/>
    <row r="61096" x14ac:dyDescent="0.25"/>
    <row r="61097" x14ac:dyDescent="0.25"/>
    <row r="61098" x14ac:dyDescent="0.25"/>
    <row r="61099" x14ac:dyDescent="0.25"/>
    <row r="61100" x14ac:dyDescent="0.25"/>
    <row r="61101" x14ac:dyDescent="0.25"/>
    <row r="61102" x14ac:dyDescent="0.25"/>
    <row r="61103" x14ac:dyDescent="0.25"/>
    <row r="61104" x14ac:dyDescent="0.25"/>
    <row r="61105" x14ac:dyDescent="0.25"/>
    <row r="61106" x14ac:dyDescent="0.25"/>
    <row r="61107" x14ac:dyDescent="0.25"/>
    <row r="61108" x14ac:dyDescent="0.25"/>
    <row r="61109" x14ac:dyDescent="0.25"/>
    <row r="61110" x14ac:dyDescent="0.25"/>
    <row r="61111" x14ac:dyDescent="0.25"/>
    <row r="61112" x14ac:dyDescent="0.25"/>
    <row r="61113" x14ac:dyDescent="0.25"/>
    <row r="61114" x14ac:dyDescent="0.25"/>
    <row r="61115" x14ac:dyDescent="0.25"/>
    <row r="61116" x14ac:dyDescent="0.25"/>
    <row r="61117" x14ac:dyDescent="0.25"/>
    <row r="61118" x14ac:dyDescent="0.25"/>
    <row r="61119" x14ac:dyDescent="0.25"/>
    <row r="61120" x14ac:dyDescent="0.25"/>
    <row r="61121" x14ac:dyDescent="0.25"/>
    <row r="61122" x14ac:dyDescent="0.25"/>
    <row r="61123" x14ac:dyDescent="0.25"/>
    <row r="61124" x14ac:dyDescent="0.25"/>
    <row r="61125" x14ac:dyDescent="0.25"/>
    <row r="61126" x14ac:dyDescent="0.25"/>
    <row r="61127" x14ac:dyDescent="0.25"/>
    <row r="61128" x14ac:dyDescent="0.25"/>
    <row r="61129" x14ac:dyDescent="0.25"/>
    <row r="61130" x14ac:dyDescent="0.25"/>
    <row r="61131" x14ac:dyDescent="0.25"/>
    <row r="61132" x14ac:dyDescent="0.25"/>
    <row r="61133" x14ac:dyDescent="0.25"/>
    <row r="61134" x14ac:dyDescent="0.25"/>
    <row r="61135" x14ac:dyDescent="0.25"/>
    <row r="61136" x14ac:dyDescent="0.25"/>
    <row r="61137" x14ac:dyDescent="0.25"/>
    <row r="61138" x14ac:dyDescent="0.25"/>
    <row r="61139" x14ac:dyDescent="0.25"/>
    <row r="61140" x14ac:dyDescent="0.25"/>
    <row r="61141" x14ac:dyDescent="0.25"/>
    <row r="61142" x14ac:dyDescent="0.25"/>
    <row r="61143" x14ac:dyDescent="0.25"/>
    <row r="61144" x14ac:dyDescent="0.25"/>
    <row r="61145" x14ac:dyDescent="0.25"/>
    <row r="61146" x14ac:dyDescent="0.25"/>
    <row r="61147" x14ac:dyDescent="0.25"/>
    <row r="61148" x14ac:dyDescent="0.25"/>
    <row r="61149" x14ac:dyDescent="0.25"/>
    <row r="61150" x14ac:dyDescent="0.25"/>
    <row r="61151" x14ac:dyDescent="0.25"/>
    <row r="61152" x14ac:dyDescent="0.25"/>
    <row r="61153" x14ac:dyDescent="0.25"/>
    <row r="61154" x14ac:dyDescent="0.25"/>
    <row r="61155" x14ac:dyDescent="0.25"/>
    <row r="61156" x14ac:dyDescent="0.25"/>
    <row r="61157" x14ac:dyDescent="0.25"/>
    <row r="61158" x14ac:dyDescent="0.25"/>
    <row r="61159" x14ac:dyDescent="0.25"/>
    <row r="61160" x14ac:dyDescent="0.25"/>
    <row r="61161" x14ac:dyDescent="0.25"/>
    <row r="61162" x14ac:dyDescent="0.25"/>
    <row r="61163" x14ac:dyDescent="0.25"/>
    <row r="61164" x14ac:dyDescent="0.25"/>
    <row r="61165" x14ac:dyDescent="0.25"/>
    <row r="61166" x14ac:dyDescent="0.25"/>
    <row r="61167" x14ac:dyDescent="0.25"/>
    <row r="61168" x14ac:dyDescent="0.25"/>
    <row r="61169" x14ac:dyDescent="0.25"/>
    <row r="61170" x14ac:dyDescent="0.25"/>
    <row r="61171" x14ac:dyDescent="0.25"/>
    <row r="61172" x14ac:dyDescent="0.25"/>
    <row r="61173" x14ac:dyDescent="0.25"/>
    <row r="61174" x14ac:dyDescent="0.25"/>
    <row r="61175" x14ac:dyDescent="0.25"/>
    <row r="61176" x14ac:dyDescent="0.25"/>
    <row r="61177" x14ac:dyDescent="0.25"/>
    <row r="61178" x14ac:dyDescent="0.25"/>
    <row r="61179" x14ac:dyDescent="0.25"/>
    <row r="61180" x14ac:dyDescent="0.25"/>
    <row r="61181" x14ac:dyDescent="0.25"/>
    <row r="61182" x14ac:dyDescent="0.25"/>
    <row r="61183" x14ac:dyDescent="0.25"/>
    <row r="61184" x14ac:dyDescent="0.25"/>
    <row r="61185" x14ac:dyDescent="0.25"/>
    <row r="61186" x14ac:dyDescent="0.25"/>
    <row r="61187" x14ac:dyDescent="0.25"/>
    <row r="61188" x14ac:dyDescent="0.25"/>
    <row r="61189" x14ac:dyDescent="0.25"/>
    <row r="61190" x14ac:dyDescent="0.25"/>
    <row r="61191" x14ac:dyDescent="0.25"/>
    <row r="61192" x14ac:dyDescent="0.25"/>
    <row r="61193" x14ac:dyDescent="0.25"/>
    <row r="61194" x14ac:dyDescent="0.25"/>
    <row r="61195" x14ac:dyDescent="0.25"/>
    <row r="61196" x14ac:dyDescent="0.25"/>
    <row r="61197" x14ac:dyDescent="0.25"/>
    <row r="61198" x14ac:dyDescent="0.25"/>
    <row r="61199" x14ac:dyDescent="0.25"/>
    <row r="61200" x14ac:dyDescent="0.25"/>
    <row r="61201" x14ac:dyDescent="0.25"/>
    <row r="61202" x14ac:dyDescent="0.25"/>
    <row r="61203" x14ac:dyDescent="0.25"/>
    <row r="61204" x14ac:dyDescent="0.25"/>
    <row r="61205" x14ac:dyDescent="0.25"/>
    <row r="61206" x14ac:dyDescent="0.25"/>
    <row r="61207" x14ac:dyDescent="0.25"/>
    <row r="61208" x14ac:dyDescent="0.25"/>
    <row r="61209" x14ac:dyDescent="0.25"/>
    <row r="61210" x14ac:dyDescent="0.25"/>
    <row r="61211" x14ac:dyDescent="0.25"/>
    <row r="61212" x14ac:dyDescent="0.25"/>
    <row r="61213" x14ac:dyDescent="0.25"/>
    <row r="61214" x14ac:dyDescent="0.25"/>
    <row r="61215" x14ac:dyDescent="0.25"/>
    <row r="61216" x14ac:dyDescent="0.25"/>
    <row r="61217" x14ac:dyDescent="0.25"/>
    <row r="61218" x14ac:dyDescent="0.25"/>
    <row r="61219" x14ac:dyDescent="0.25"/>
    <row r="61220" x14ac:dyDescent="0.25"/>
    <row r="61221" x14ac:dyDescent="0.25"/>
    <row r="61222" x14ac:dyDescent="0.25"/>
    <row r="61223" x14ac:dyDescent="0.25"/>
    <row r="61224" x14ac:dyDescent="0.25"/>
    <row r="61225" x14ac:dyDescent="0.25"/>
    <row r="61226" x14ac:dyDescent="0.25"/>
    <row r="61227" x14ac:dyDescent="0.25"/>
    <row r="61228" x14ac:dyDescent="0.25"/>
    <row r="61229" x14ac:dyDescent="0.25"/>
    <row r="61230" x14ac:dyDescent="0.25"/>
    <row r="61231" x14ac:dyDescent="0.25"/>
    <row r="61232" x14ac:dyDescent="0.25"/>
    <row r="61233" x14ac:dyDescent="0.25"/>
    <row r="61234" x14ac:dyDescent="0.25"/>
    <row r="61235" x14ac:dyDescent="0.25"/>
    <row r="61236" x14ac:dyDescent="0.25"/>
    <row r="61237" x14ac:dyDescent="0.25"/>
    <row r="61238" x14ac:dyDescent="0.25"/>
    <row r="61239" x14ac:dyDescent="0.25"/>
    <row r="61240" x14ac:dyDescent="0.25"/>
    <row r="61241" x14ac:dyDescent="0.25"/>
    <row r="61242" x14ac:dyDescent="0.25"/>
    <row r="61243" x14ac:dyDescent="0.25"/>
    <row r="61244" x14ac:dyDescent="0.25"/>
    <row r="61245" x14ac:dyDescent="0.25"/>
    <row r="61246" x14ac:dyDescent="0.25"/>
    <row r="61247" x14ac:dyDescent="0.25"/>
    <row r="61248" x14ac:dyDescent="0.25"/>
    <row r="61249" x14ac:dyDescent="0.25"/>
    <row r="61250" x14ac:dyDescent="0.25"/>
    <row r="61251" x14ac:dyDescent="0.25"/>
    <row r="61252" x14ac:dyDescent="0.25"/>
    <row r="61253" x14ac:dyDescent="0.25"/>
    <row r="61254" x14ac:dyDescent="0.25"/>
    <row r="61255" x14ac:dyDescent="0.25"/>
    <row r="61256" x14ac:dyDescent="0.25"/>
    <row r="61257" x14ac:dyDescent="0.25"/>
    <row r="61258" x14ac:dyDescent="0.25"/>
    <row r="61259" x14ac:dyDescent="0.25"/>
    <row r="61260" x14ac:dyDescent="0.25"/>
    <row r="61261" x14ac:dyDescent="0.25"/>
    <row r="61262" x14ac:dyDescent="0.25"/>
    <row r="61263" x14ac:dyDescent="0.25"/>
    <row r="61264" x14ac:dyDescent="0.25"/>
    <row r="61265" x14ac:dyDescent="0.25"/>
    <row r="61266" x14ac:dyDescent="0.25"/>
    <row r="61267" x14ac:dyDescent="0.25"/>
    <row r="61268" x14ac:dyDescent="0.25"/>
    <row r="61269" x14ac:dyDescent="0.25"/>
    <row r="61270" x14ac:dyDescent="0.25"/>
    <row r="61271" x14ac:dyDescent="0.25"/>
    <row r="61272" x14ac:dyDescent="0.25"/>
    <row r="61273" x14ac:dyDescent="0.25"/>
    <row r="61274" x14ac:dyDescent="0.25"/>
    <row r="61275" x14ac:dyDescent="0.25"/>
    <row r="61276" x14ac:dyDescent="0.25"/>
    <row r="61277" x14ac:dyDescent="0.25"/>
    <row r="61278" x14ac:dyDescent="0.25"/>
    <row r="61279" x14ac:dyDescent="0.25"/>
    <row r="61280" x14ac:dyDescent="0.25"/>
    <row r="61281" x14ac:dyDescent="0.25"/>
    <row r="61282" x14ac:dyDescent="0.25"/>
    <row r="61283" x14ac:dyDescent="0.25"/>
    <row r="61284" x14ac:dyDescent="0.25"/>
    <row r="61285" x14ac:dyDescent="0.25"/>
    <row r="61286" x14ac:dyDescent="0.25"/>
    <row r="61287" x14ac:dyDescent="0.25"/>
    <row r="61288" x14ac:dyDescent="0.25"/>
    <row r="61289" x14ac:dyDescent="0.25"/>
    <row r="61290" x14ac:dyDescent="0.25"/>
    <row r="61291" x14ac:dyDescent="0.25"/>
    <row r="61292" x14ac:dyDescent="0.25"/>
    <row r="61293" x14ac:dyDescent="0.25"/>
    <row r="61294" x14ac:dyDescent="0.25"/>
    <row r="61295" x14ac:dyDescent="0.25"/>
    <row r="61296" x14ac:dyDescent="0.25"/>
    <row r="61297" x14ac:dyDescent="0.25"/>
    <row r="61298" x14ac:dyDescent="0.25"/>
    <row r="61299" x14ac:dyDescent="0.25"/>
    <row r="61300" x14ac:dyDescent="0.25"/>
    <row r="61301" x14ac:dyDescent="0.25"/>
    <row r="61302" x14ac:dyDescent="0.25"/>
    <row r="61303" x14ac:dyDescent="0.25"/>
    <row r="61304" x14ac:dyDescent="0.25"/>
    <row r="61305" x14ac:dyDescent="0.25"/>
    <row r="61306" x14ac:dyDescent="0.25"/>
    <row r="61307" x14ac:dyDescent="0.25"/>
    <row r="61308" x14ac:dyDescent="0.25"/>
    <row r="61309" x14ac:dyDescent="0.25"/>
    <row r="61310" x14ac:dyDescent="0.25"/>
    <row r="61311" x14ac:dyDescent="0.25"/>
    <row r="61312" x14ac:dyDescent="0.25"/>
    <row r="61313" x14ac:dyDescent="0.25"/>
    <row r="61314" x14ac:dyDescent="0.25"/>
    <row r="61315" x14ac:dyDescent="0.25"/>
    <row r="61316" x14ac:dyDescent="0.25"/>
    <row r="61317" x14ac:dyDescent="0.25"/>
    <row r="61318" x14ac:dyDescent="0.25"/>
    <row r="61319" x14ac:dyDescent="0.25"/>
    <row r="61320" x14ac:dyDescent="0.25"/>
    <row r="61321" x14ac:dyDescent="0.25"/>
    <row r="61322" x14ac:dyDescent="0.25"/>
    <row r="61323" x14ac:dyDescent="0.25"/>
    <row r="61324" x14ac:dyDescent="0.25"/>
    <row r="61325" x14ac:dyDescent="0.25"/>
    <row r="61326" x14ac:dyDescent="0.25"/>
    <row r="61327" x14ac:dyDescent="0.25"/>
    <row r="61328" x14ac:dyDescent="0.25"/>
    <row r="61329" x14ac:dyDescent="0.25"/>
    <row r="61330" x14ac:dyDescent="0.25"/>
    <row r="61331" x14ac:dyDescent="0.25"/>
    <row r="61332" x14ac:dyDescent="0.25"/>
    <row r="61333" x14ac:dyDescent="0.25"/>
    <row r="61334" x14ac:dyDescent="0.25"/>
    <row r="61335" x14ac:dyDescent="0.25"/>
    <row r="61336" x14ac:dyDescent="0.25"/>
    <row r="61337" x14ac:dyDescent="0.25"/>
    <row r="61338" x14ac:dyDescent="0.25"/>
    <row r="61339" x14ac:dyDescent="0.25"/>
    <row r="61340" x14ac:dyDescent="0.25"/>
    <row r="61341" x14ac:dyDescent="0.25"/>
    <row r="61342" x14ac:dyDescent="0.25"/>
    <row r="61343" x14ac:dyDescent="0.25"/>
    <row r="61344" x14ac:dyDescent="0.25"/>
    <row r="61345" x14ac:dyDescent="0.25"/>
    <row r="61346" x14ac:dyDescent="0.25"/>
    <row r="61347" x14ac:dyDescent="0.25"/>
    <row r="61348" x14ac:dyDescent="0.25"/>
    <row r="61349" x14ac:dyDescent="0.25"/>
    <row r="61350" x14ac:dyDescent="0.25"/>
    <row r="61351" x14ac:dyDescent="0.25"/>
    <row r="61352" x14ac:dyDescent="0.25"/>
    <row r="61353" x14ac:dyDescent="0.25"/>
    <row r="61354" x14ac:dyDescent="0.25"/>
    <row r="61355" x14ac:dyDescent="0.25"/>
    <row r="61356" x14ac:dyDescent="0.25"/>
    <row r="61357" x14ac:dyDescent="0.25"/>
    <row r="61358" x14ac:dyDescent="0.25"/>
    <row r="61359" x14ac:dyDescent="0.25"/>
    <row r="61360" x14ac:dyDescent="0.25"/>
    <row r="61361" x14ac:dyDescent="0.25"/>
    <row r="61362" x14ac:dyDescent="0.25"/>
    <row r="61363" x14ac:dyDescent="0.25"/>
    <row r="61364" x14ac:dyDescent="0.25"/>
    <row r="61365" x14ac:dyDescent="0.25"/>
    <row r="61366" x14ac:dyDescent="0.25"/>
    <row r="61367" x14ac:dyDescent="0.25"/>
    <row r="61368" x14ac:dyDescent="0.25"/>
    <row r="61369" x14ac:dyDescent="0.25"/>
    <row r="61370" x14ac:dyDescent="0.25"/>
    <row r="61371" x14ac:dyDescent="0.25"/>
    <row r="61372" x14ac:dyDescent="0.25"/>
    <row r="61373" x14ac:dyDescent="0.25"/>
    <row r="61374" x14ac:dyDescent="0.25"/>
    <row r="61375" x14ac:dyDescent="0.25"/>
    <row r="61376" x14ac:dyDescent="0.25"/>
    <row r="61377" x14ac:dyDescent="0.25"/>
    <row r="61378" x14ac:dyDescent="0.25"/>
    <row r="61379" x14ac:dyDescent="0.25"/>
    <row r="61380" x14ac:dyDescent="0.25"/>
    <row r="61381" x14ac:dyDescent="0.25"/>
    <row r="61382" x14ac:dyDescent="0.25"/>
    <row r="61383" x14ac:dyDescent="0.25"/>
    <row r="61384" x14ac:dyDescent="0.25"/>
    <row r="61385" x14ac:dyDescent="0.25"/>
    <row r="61386" x14ac:dyDescent="0.25"/>
    <row r="61387" x14ac:dyDescent="0.25"/>
    <row r="61388" x14ac:dyDescent="0.25"/>
    <row r="61389" x14ac:dyDescent="0.25"/>
    <row r="61390" x14ac:dyDescent="0.25"/>
    <row r="61391" x14ac:dyDescent="0.25"/>
    <row r="61392" x14ac:dyDescent="0.25"/>
    <row r="61393" x14ac:dyDescent="0.25"/>
    <row r="61394" x14ac:dyDescent="0.25"/>
    <row r="61395" x14ac:dyDescent="0.25"/>
    <row r="61396" x14ac:dyDescent="0.25"/>
    <row r="61397" x14ac:dyDescent="0.25"/>
    <row r="61398" x14ac:dyDescent="0.25"/>
    <row r="61399" x14ac:dyDescent="0.25"/>
    <row r="61400" x14ac:dyDescent="0.25"/>
    <row r="61401" x14ac:dyDescent="0.25"/>
    <row r="61402" x14ac:dyDescent="0.25"/>
    <row r="61403" x14ac:dyDescent="0.25"/>
    <row r="61404" x14ac:dyDescent="0.25"/>
    <row r="61405" x14ac:dyDescent="0.25"/>
    <row r="61406" x14ac:dyDescent="0.25"/>
    <row r="61407" x14ac:dyDescent="0.25"/>
    <row r="61408" x14ac:dyDescent="0.25"/>
    <row r="61409" x14ac:dyDescent="0.25"/>
    <row r="61410" x14ac:dyDescent="0.25"/>
    <row r="61411" x14ac:dyDescent="0.25"/>
    <row r="61412" x14ac:dyDescent="0.25"/>
    <row r="61413" x14ac:dyDescent="0.25"/>
    <row r="61414" x14ac:dyDescent="0.25"/>
    <row r="61415" x14ac:dyDescent="0.25"/>
    <row r="61416" x14ac:dyDescent="0.25"/>
    <row r="61417" x14ac:dyDescent="0.25"/>
    <row r="61418" x14ac:dyDescent="0.25"/>
    <row r="61419" x14ac:dyDescent="0.25"/>
    <row r="61420" x14ac:dyDescent="0.25"/>
    <row r="61421" x14ac:dyDescent="0.25"/>
    <row r="61422" x14ac:dyDescent="0.25"/>
    <row r="61423" x14ac:dyDescent="0.25"/>
    <row r="61424" x14ac:dyDescent="0.25"/>
    <row r="61425" x14ac:dyDescent="0.25"/>
    <row r="61426" x14ac:dyDescent="0.25"/>
    <row r="61427" x14ac:dyDescent="0.25"/>
    <row r="61428" x14ac:dyDescent="0.25"/>
    <row r="61429" x14ac:dyDescent="0.25"/>
    <row r="61430" x14ac:dyDescent="0.25"/>
    <row r="61431" x14ac:dyDescent="0.25"/>
    <row r="61432" x14ac:dyDescent="0.25"/>
    <row r="61433" x14ac:dyDescent="0.25"/>
    <row r="61434" x14ac:dyDescent="0.25"/>
    <row r="61435" x14ac:dyDescent="0.25"/>
    <row r="61436" x14ac:dyDescent="0.25"/>
    <row r="61437" x14ac:dyDescent="0.25"/>
    <row r="61438" x14ac:dyDescent="0.25"/>
    <row r="61439" x14ac:dyDescent="0.25"/>
    <row r="61440" x14ac:dyDescent="0.25"/>
    <row r="61441" x14ac:dyDescent="0.25"/>
    <row r="61442" x14ac:dyDescent="0.25"/>
    <row r="61443" x14ac:dyDescent="0.25"/>
    <row r="61444" x14ac:dyDescent="0.25"/>
    <row r="61445" x14ac:dyDescent="0.25"/>
    <row r="61446" x14ac:dyDescent="0.25"/>
    <row r="61447" x14ac:dyDescent="0.25"/>
    <row r="61448" x14ac:dyDescent="0.25"/>
    <row r="61449" x14ac:dyDescent="0.25"/>
    <row r="61450" x14ac:dyDescent="0.25"/>
    <row r="61451" x14ac:dyDescent="0.25"/>
    <row r="61452" x14ac:dyDescent="0.25"/>
    <row r="61453" x14ac:dyDescent="0.25"/>
    <row r="61454" x14ac:dyDescent="0.25"/>
    <row r="61455" x14ac:dyDescent="0.25"/>
    <row r="61456" x14ac:dyDescent="0.25"/>
    <row r="61457" x14ac:dyDescent="0.25"/>
    <row r="61458" x14ac:dyDescent="0.25"/>
    <row r="61459" x14ac:dyDescent="0.25"/>
    <row r="61460" x14ac:dyDescent="0.25"/>
    <row r="61461" x14ac:dyDescent="0.25"/>
    <row r="61462" x14ac:dyDescent="0.25"/>
    <row r="61463" x14ac:dyDescent="0.25"/>
    <row r="61464" x14ac:dyDescent="0.25"/>
    <row r="61465" x14ac:dyDescent="0.25"/>
    <row r="61466" x14ac:dyDescent="0.25"/>
    <row r="61467" x14ac:dyDescent="0.25"/>
    <row r="61468" x14ac:dyDescent="0.25"/>
    <row r="61469" x14ac:dyDescent="0.25"/>
    <row r="61470" x14ac:dyDescent="0.25"/>
    <row r="61471" x14ac:dyDescent="0.25"/>
    <row r="61472" x14ac:dyDescent="0.25"/>
    <row r="61473" x14ac:dyDescent="0.25"/>
    <row r="61474" x14ac:dyDescent="0.25"/>
    <row r="61475" x14ac:dyDescent="0.25"/>
    <row r="61476" x14ac:dyDescent="0.25"/>
    <row r="61477" x14ac:dyDescent="0.25"/>
    <row r="61478" x14ac:dyDescent="0.25"/>
    <row r="61479" x14ac:dyDescent="0.25"/>
    <row r="61480" x14ac:dyDescent="0.25"/>
    <row r="61481" x14ac:dyDescent="0.25"/>
    <row r="61482" x14ac:dyDescent="0.25"/>
    <row r="61483" x14ac:dyDescent="0.25"/>
    <row r="61484" x14ac:dyDescent="0.25"/>
    <row r="61485" x14ac:dyDescent="0.25"/>
    <row r="61486" x14ac:dyDescent="0.25"/>
    <row r="61487" x14ac:dyDescent="0.25"/>
    <row r="61488" x14ac:dyDescent="0.25"/>
    <row r="61489" x14ac:dyDescent="0.25"/>
    <row r="61490" x14ac:dyDescent="0.25"/>
    <row r="61491" x14ac:dyDescent="0.25"/>
    <row r="61492" x14ac:dyDescent="0.25"/>
    <row r="61493" x14ac:dyDescent="0.25"/>
    <row r="61494" x14ac:dyDescent="0.25"/>
    <row r="61495" x14ac:dyDescent="0.25"/>
    <row r="61496" x14ac:dyDescent="0.25"/>
    <row r="61497" x14ac:dyDescent="0.25"/>
    <row r="61498" x14ac:dyDescent="0.25"/>
    <row r="61499" x14ac:dyDescent="0.25"/>
    <row r="61500" x14ac:dyDescent="0.25"/>
    <row r="61501" x14ac:dyDescent="0.25"/>
    <row r="61502" x14ac:dyDescent="0.25"/>
    <row r="61503" x14ac:dyDescent="0.25"/>
    <row r="61504" x14ac:dyDescent="0.25"/>
    <row r="61505" x14ac:dyDescent="0.25"/>
    <row r="61506" x14ac:dyDescent="0.25"/>
    <row r="61507" x14ac:dyDescent="0.25"/>
    <row r="61508" x14ac:dyDescent="0.25"/>
    <row r="61509" x14ac:dyDescent="0.25"/>
    <row r="61510" x14ac:dyDescent="0.25"/>
    <row r="61511" x14ac:dyDescent="0.25"/>
    <row r="61512" x14ac:dyDescent="0.25"/>
    <row r="61513" x14ac:dyDescent="0.25"/>
    <row r="61514" x14ac:dyDescent="0.25"/>
    <row r="61515" x14ac:dyDescent="0.25"/>
    <row r="61516" x14ac:dyDescent="0.25"/>
    <row r="61517" x14ac:dyDescent="0.25"/>
    <row r="61518" x14ac:dyDescent="0.25"/>
    <row r="61519" x14ac:dyDescent="0.25"/>
    <row r="61520" x14ac:dyDescent="0.25"/>
    <row r="61521" x14ac:dyDescent="0.25"/>
    <row r="61522" x14ac:dyDescent="0.25"/>
    <row r="61523" x14ac:dyDescent="0.25"/>
    <row r="61524" x14ac:dyDescent="0.25"/>
    <row r="61525" x14ac:dyDescent="0.25"/>
    <row r="61526" x14ac:dyDescent="0.25"/>
    <row r="61527" x14ac:dyDescent="0.25"/>
    <row r="61528" x14ac:dyDescent="0.25"/>
    <row r="61529" x14ac:dyDescent="0.25"/>
    <row r="61530" x14ac:dyDescent="0.25"/>
    <row r="61531" x14ac:dyDescent="0.25"/>
    <row r="61532" x14ac:dyDescent="0.25"/>
    <row r="61533" x14ac:dyDescent="0.25"/>
    <row r="61534" x14ac:dyDescent="0.25"/>
    <row r="61535" x14ac:dyDescent="0.25"/>
    <row r="61536" x14ac:dyDescent="0.25"/>
    <row r="61537" x14ac:dyDescent="0.25"/>
    <row r="61538" x14ac:dyDescent="0.25"/>
    <row r="61539" x14ac:dyDescent="0.25"/>
    <row r="61540" x14ac:dyDescent="0.25"/>
    <row r="61541" x14ac:dyDescent="0.25"/>
    <row r="61542" x14ac:dyDescent="0.25"/>
    <row r="61543" x14ac:dyDescent="0.25"/>
    <row r="61544" x14ac:dyDescent="0.25"/>
    <row r="61545" x14ac:dyDescent="0.25"/>
    <row r="61546" x14ac:dyDescent="0.25"/>
    <row r="61547" x14ac:dyDescent="0.25"/>
    <row r="61548" x14ac:dyDescent="0.25"/>
    <row r="61549" x14ac:dyDescent="0.25"/>
    <row r="61550" x14ac:dyDescent="0.25"/>
    <row r="61551" x14ac:dyDescent="0.25"/>
    <row r="61552" x14ac:dyDescent="0.25"/>
    <row r="61553" x14ac:dyDescent="0.25"/>
    <row r="61554" x14ac:dyDescent="0.25"/>
    <row r="61555" x14ac:dyDescent="0.25"/>
    <row r="61556" x14ac:dyDescent="0.25"/>
    <row r="61557" x14ac:dyDescent="0.25"/>
    <row r="61558" x14ac:dyDescent="0.25"/>
    <row r="61559" x14ac:dyDescent="0.25"/>
    <row r="61560" x14ac:dyDescent="0.25"/>
    <row r="61561" x14ac:dyDescent="0.25"/>
    <row r="61562" x14ac:dyDescent="0.25"/>
    <row r="61563" x14ac:dyDescent="0.25"/>
    <row r="61564" x14ac:dyDescent="0.25"/>
    <row r="61565" x14ac:dyDescent="0.25"/>
    <row r="61566" x14ac:dyDescent="0.25"/>
    <row r="61567" x14ac:dyDescent="0.25"/>
    <row r="61568" x14ac:dyDescent="0.25"/>
    <row r="61569" x14ac:dyDescent="0.25"/>
    <row r="61570" x14ac:dyDescent="0.25"/>
    <row r="61571" x14ac:dyDescent="0.25"/>
    <row r="61572" x14ac:dyDescent="0.25"/>
    <row r="61573" x14ac:dyDescent="0.25"/>
    <row r="61574" x14ac:dyDescent="0.25"/>
    <row r="61575" x14ac:dyDescent="0.25"/>
    <row r="61576" x14ac:dyDescent="0.25"/>
    <row r="61577" x14ac:dyDescent="0.25"/>
    <row r="61578" x14ac:dyDescent="0.25"/>
    <row r="61579" x14ac:dyDescent="0.25"/>
    <row r="61580" x14ac:dyDescent="0.25"/>
    <row r="61581" x14ac:dyDescent="0.25"/>
    <row r="61582" x14ac:dyDescent="0.25"/>
    <row r="61583" x14ac:dyDescent="0.25"/>
    <row r="61584" x14ac:dyDescent="0.25"/>
    <row r="61585" x14ac:dyDescent="0.25"/>
    <row r="61586" x14ac:dyDescent="0.25"/>
    <row r="61587" x14ac:dyDescent="0.25"/>
    <row r="61588" x14ac:dyDescent="0.25"/>
    <row r="61589" x14ac:dyDescent="0.25"/>
    <row r="61590" x14ac:dyDescent="0.25"/>
    <row r="61591" x14ac:dyDescent="0.25"/>
    <row r="61592" x14ac:dyDescent="0.25"/>
    <row r="61593" x14ac:dyDescent="0.25"/>
    <row r="61594" x14ac:dyDescent="0.25"/>
    <row r="61595" x14ac:dyDescent="0.25"/>
    <row r="61596" x14ac:dyDescent="0.25"/>
    <row r="61597" x14ac:dyDescent="0.25"/>
    <row r="61598" x14ac:dyDescent="0.25"/>
    <row r="61599" x14ac:dyDescent="0.25"/>
    <row r="61600" x14ac:dyDescent="0.25"/>
    <row r="61601" x14ac:dyDescent="0.25"/>
    <row r="61602" x14ac:dyDescent="0.25"/>
    <row r="61603" x14ac:dyDescent="0.25"/>
    <row r="61604" x14ac:dyDescent="0.25"/>
    <row r="61605" x14ac:dyDescent="0.25"/>
    <row r="61606" x14ac:dyDescent="0.25"/>
    <row r="61607" x14ac:dyDescent="0.25"/>
    <row r="61608" x14ac:dyDescent="0.25"/>
    <row r="61609" x14ac:dyDescent="0.25"/>
    <row r="61610" x14ac:dyDescent="0.25"/>
    <row r="61611" x14ac:dyDescent="0.25"/>
    <row r="61612" x14ac:dyDescent="0.25"/>
    <row r="61613" x14ac:dyDescent="0.25"/>
    <row r="61614" x14ac:dyDescent="0.25"/>
    <row r="61615" x14ac:dyDescent="0.25"/>
    <row r="61616" x14ac:dyDescent="0.25"/>
    <row r="61617" x14ac:dyDescent="0.25"/>
    <row r="61618" x14ac:dyDescent="0.25"/>
    <row r="61619" x14ac:dyDescent="0.25"/>
    <row r="61620" x14ac:dyDescent="0.25"/>
    <row r="61621" x14ac:dyDescent="0.25"/>
    <row r="61622" x14ac:dyDescent="0.25"/>
    <row r="61623" x14ac:dyDescent="0.25"/>
    <row r="61624" x14ac:dyDescent="0.25"/>
    <row r="61625" x14ac:dyDescent="0.25"/>
    <row r="61626" x14ac:dyDescent="0.25"/>
    <row r="61627" x14ac:dyDescent="0.25"/>
    <row r="61628" x14ac:dyDescent="0.25"/>
    <row r="61629" x14ac:dyDescent="0.25"/>
    <row r="61630" x14ac:dyDescent="0.25"/>
    <row r="61631" x14ac:dyDescent="0.25"/>
    <row r="61632" x14ac:dyDescent="0.25"/>
    <row r="61633" x14ac:dyDescent="0.25"/>
    <row r="61634" x14ac:dyDescent="0.25"/>
    <row r="61635" x14ac:dyDescent="0.25"/>
    <row r="61636" x14ac:dyDescent="0.25"/>
    <row r="61637" x14ac:dyDescent="0.25"/>
    <row r="61638" x14ac:dyDescent="0.25"/>
    <row r="61639" x14ac:dyDescent="0.25"/>
    <row r="61640" x14ac:dyDescent="0.25"/>
    <row r="61641" x14ac:dyDescent="0.25"/>
    <row r="61642" x14ac:dyDescent="0.25"/>
    <row r="61643" x14ac:dyDescent="0.25"/>
    <row r="61644" x14ac:dyDescent="0.25"/>
    <row r="61645" x14ac:dyDescent="0.25"/>
    <row r="61646" x14ac:dyDescent="0.25"/>
    <row r="61647" x14ac:dyDescent="0.25"/>
    <row r="61648" x14ac:dyDescent="0.25"/>
    <row r="61649" x14ac:dyDescent="0.25"/>
    <row r="61650" x14ac:dyDescent="0.25"/>
    <row r="61651" x14ac:dyDescent="0.25"/>
    <row r="61652" x14ac:dyDescent="0.25"/>
    <row r="61653" x14ac:dyDescent="0.25"/>
    <row r="61654" x14ac:dyDescent="0.25"/>
    <row r="61655" x14ac:dyDescent="0.25"/>
    <row r="61656" x14ac:dyDescent="0.25"/>
    <row r="61657" x14ac:dyDescent="0.25"/>
    <row r="61658" x14ac:dyDescent="0.25"/>
    <row r="61659" x14ac:dyDescent="0.25"/>
    <row r="61660" x14ac:dyDescent="0.25"/>
    <row r="61661" x14ac:dyDescent="0.25"/>
    <row r="61662" x14ac:dyDescent="0.25"/>
    <row r="61663" x14ac:dyDescent="0.25"/>
    <row r="61664" x14ac:dyDescent="0.25"/>
    <row r="61665" x14ac:dyDescent="0.25"/>
    <row r="61666" x14ac:dyDescent="0.25"/>
    <row r="61667" x14ac:dyDescent="0.25"/>
    <row r="61668" x14ac:dyDescent="0.25"/>
    <row r="61669" x14ac:dyDescent="0.25"/>
    <row r="61670" x14ac:dyDescent="0.25"/>
    <row r="61671" x14ac:dyDescent="0.25"/>
    <row r="61672" x14ac:dyDescent="0.25"/>
    <row r="61673" x14ac:dyDescent="0.25"/>
    <row r="61674" x14ac:dyDescent="0.25"/>
    <row r="61675" x14ac:dyDescent="0.25"/>
    <row r="61676" x14ac:dyDescent="0.25"/>
    <row r="61677" x14ac:dyDescent="0.25"/>
    <row r="61678" x14ac:dyDescent="0.25"/>
    <row r="61679" x14ac:dyDescent="0.25"/>
    <row r="61680" x14ac:dyDescent="0.25"/>
    <row r="61681" x14ac:dyDescent="0.25"/>
    <row r="61682" x14ac:dyDescent="0.25"/>
    <row r="61683" x14ac:dyDescent="0.25"/>
    <row r="61684" x14ac:dyDescent="0.25"/>
    <row r="61685" x14ac:dyDescent="0.25"/>
    <row r="61686" x14ac:dyDescent="0.25"/>
    <row r="61687" x14ac:dyDescent="0.25"/>
    <row r="61688" x14ac:dyDescent="0.25"/>
    <row r="61689" x14ac:dyDescent="0.25"/>
    <row r="61690" x14ac:dyDescent="0.25"/>
    <row r="61691" x14ac:dyDescent="0.25"/>
    <row r="61692" x14ac:dyDescent="0.25"/>
    <row r="61693" x14ac:dyDescent="0.25"/>
    <row r="61694" x14ac:dyDescent="0.25"/>
    <row r="61695" x14ac:dyDescent="0.25"/>
    <row r="61696" x14ac:dyDescent="0.25"/>
    <row r="61697" x14ac:dyDescent="0.25"/>
    <row r="61698" x14ac:dyDescent="0.25"/>
    <row r="61699" x14ac:dyDescent="0.25"/>
    <row r="61700" x14ac:dyDescent="0.25"/>
    <row r="61701" x14ac:dyDescent="0.25"/>
    <row r="61702" x14ac:dyDescent="0.25"/>
    <row r="61703" x14ac:dyDescent="0.25"/>
    <row r="61704" x14ac:dyDescent="0.25"/>
    <row r="61705" x14ac:dyDescent="0.25"/>
    <row r="61706" x14ac:dyDescent="0.25"/>
    <row r="61707" x14ac:dyDescent="0.25"/>
    <row r="61708" x14ac:dyDescent="0.25"/>
    <row r="61709" x14ac:dyDescent="0.25"/>
    <row r="61710" x14ac:dyDescent="0.25"/>
    <row r="61711" x14ac:dyDescent="0.25"/>
    <row r="61712" x14ac:dyDescent="0.25"/>
    <row r="61713" x14ac:dyDescent="0.25"/>
    <row r="61714" x14ac:dyDescent="0.25"/>
    <row r="61715" x14ac:dyDescent="0.25"/>
    <row r="61716" x14ac:dyDescent="0.25"/>
    <row r="61717" x14ac:dyDescent="0.25"/>
    <row r="61718" x14ac:dyDescent="0.25"/>
    <row r="61719" x14ac:dyDescent="0.25"/>
    <row r="61720" x14ac:dyDescent="0.25"/>
    <row r="61721" x14ac:dyDescent="0.25"/>
    <row r="61722" x14ac:dyDescent="0.25"/>
    <row r="61723" x14ac:dyDescent="0.25"/>
    <row r="61724" x14ac:dyDescent="0.25"/>
    <row r="61725" x14ac:dyDescent="0.25"/>
    <row r="61726" x14ac:dyDescent="0.25"/>
    <row r="61727" x14ac:dyDescent="0.25"/>
    <row r="61728" x14ac:dyDescent="0.25"/>
    <row r="61729" x14ac:dyDescent="0.25"/>
    <row r="61730" x14ac:dyDescent="0.25"/>
    <row r="61731" x14ac:dyDescent="0.25"/>
    <row r="61732" x14ac:dyDescent="0.25"/>
    <row r="61733" x14ac:dyDescent="0.25"/>
    <row r="61734" x14ac:dyDescent="0.25"/>
    <row r="61735" x14ac:dyDescent="0.25"/>
    <row r="61736" x14ac:dyDescent="0.25"/>
    <row r="61737" x14ac:dyDescent="0.25"/>
    <row r="61738" x14ac:dyDescent="0.25"/>
    <row r="61739" x14ac:dyDescent="0.25"/>
    <row r="61740" x14ac:dyDescent="0.25"/>
    <row r="61741" x14ac:dyDescent="0.25"/>
    <row r="61742" x14ac:dyDescent="0.25"/>
    <row r="61743" x14ac:dyDescent="0.25"/>
    <row r="61744" x14ac:dyDescent="0.25"/>
    <row r="61745" x14ac:dyDescent="0.25"/>
    <row r="61746" x14ac:dyDescent="0.25"/>
    <row r="61747" x14ac:dyDescent="0.25"/>
    <row r="61748" x14ac:dyDescent="0.25"/>
    <row r="61749" x14ac:dyDescent="0.25"/>
    <row r="61750" x14ac:dyDescent="0.25"/>
    <row r="61751" x14ac:dyDescent="0.25"/>
    <row r="61752" x14ac:dyDescent="0.25"/>
    <row r="61753" x14ac:dyDescent="0.25"/>
    <row r="61754" x14ac:dyDescent="0.25"/>
    <row r="61755" x14ac:dyDescent="0.25"/>
    <row r="61756" x14ac:dyDescent="0.25"/>
    <row r="61757" x14ac:dyDescent="0.25"/>
    <row r="61758" x14ac:dyDescent="0.25"/>
    <row r="61759" x14ac:dyDescent="0.25"/>
    <row r="61760" x14ac:dyDescent="0.25"/>
    <row r="61761" x14ac:dyDescent="0.25"/>
    <row r="61762" x14ac:dyDescent="0.25"/>
    <row r="61763" x14ac:dyDescent="0.25"/>
    <row r="61764" x14ac:dyDescent="0.25"/>
    <row r="61765" x14ac:dyDescent="0.25"/>
    <row r="61766" x14ac:dyDescent="0.25"/>
    <row r="61767" x14ac:dyDescent="0.25"/>
    <row r="61768" x14ac:dyDescent="0.25"/>
    <row r="61769" x14ac:dyDescent="0.25"/>
    <row r="61770" x14ac:dyDescent="0.25"/>
    <row r="61771" x14ac:dyDescent="0.25"/>
    <row r="61772" x14ac:dyDescent="0.25"/>
    <row r="61773" x14ac:dyDescent="0.25"/>
    <row r="61774" x14ac:dyDescent="0.25"/>
    <row r="61775" x14ac:dyDescent="0.25"/>
    <row r="61776" x14ac:dyDescent="0.25"/>
    <row r="61777" x14ac:dyDescent="0.25"/>
    <row r="61778" x14ac:dyDescent="0.25"/>
    <row r="61779" x14ac:dyDescent="0.25"/>
    <row r="61780" x14ac:dyDescent="0.25"/>
    <row r="61781" x14ac:dyDescent="0.25"/>
    <row r="61782" x14ac:dyDescent="0.25"/>
    <row r="61783" x14ac:dyDescent="0.25"/>
    <row r="61784" x14ac:dyDescent="0.25"/>
    <row r="61785" x14ac:dyDescent="0.25"/>
    <row r="61786" x14ac:dyDescent="0.25"/>
    <row r="61787" x14ac:dyDescent="0.25"/>
    <row r="61788" x14ac:dyDescent="0.25"/>
    <row r="61789" x14ac:dyDescent="0.25"/>
    <row r="61790" x14ac:dyDescent="0.25"/>
    <row r="61791" x14ac:dyDescent="0.25"/>
    <row r="61792" x14ac:dyDescent="0.25"/>
    <row r="61793" x14ac:dyDescent="0.25"/>
    <row r="61794" x14ac:dyDescent="0.25"/>
    <row r="61795" x14ac:dyDescent="0.25"/>
    <row r="61796" x14ac:dyDescent="0.25"/>
    <row r="61797" x14ac:dyDescent="0.25"/>
    <row r="61798" x14ac:dyDescent="0.25"/>
    <row r="61799" x14ac:dyDescent="0.25"/>
    <row r="61800" x14ac:dyDescent="0.25"/>
    <row r="61801" x14ac:dyDescent="0.25"/>
    <row r="61802" x14ac:dyDescent="0.25"/>
    <row r="61803" x14ac:dyDescent="0.25"/>
    <row r="61804" x14ac:dyDescent="0.25"/>
    <row r="61805" x14ac:dyDescent="0.25"/>
    <row r="61806" x14ac:dyDescent="0.25"/>
    <row r="61807" x14ac:dyDescent="0.25"/>
    <row r="61808" x14ac:dyDescent="0.25"/>
    <row r="61809" x14ac:dyDescent="0.25"/>
    <row r="61810" x14ac:dyDescent="0.25"/>
    <row r="61811" x14ac:dyDescent="0.25"/>
    <row r="61812" x14ac:dyDescent="0.25"/>
    <row r="61813" x14ac:dyDescent="0.25"/>
    <row r="61814" x14ac:dyDescent="0.25"/>
    <row r="61815" x14ac:dyDescent="0.25"/>
    <row r="61816" x14ac:dyDescent="0.25"/>
    <row r="61817" x14ac:dyDescent="0.25"/>
    <row r="61818" x14ac:dyDescent="0.25"/>
    <row r="61819" x14ac:dyDescent="0.25"/>
    <row r="61820" x14ac:dyDescent="0.25"/>
    <row r="61821" x14ac:dyDescent="0.25"/>
    <row r="61822" x14ac:dyDescent="0.25"/>
    <row r="61823" x14ac:dyDescent="0.25"/>
    <row r="61824" x14ac:dyDescent="0.25"/>
    <row r="61825" x14ac:dyDescent="0.25"/>
    <row r="61826" x14ac:dyDescent="0.25"/>
    <row r="61827" x14ac:dyDescent="0.25"/>
    <row r="61828" x14ac:dyDescent="0.25"/>
    <row r="61829" x14ac:dyDescent="0.25"/>
    <row r="61830" x14ac:dyDescent="0.25"/>
    <row r="61831" x14ac:dyDescent="0.25"/>
    <row r="61832" x14ac:dyDescent="0.25"/>
    <row r="61833" x14ac:dyDescent="0.25"/>
    <row r="61834" x14ac:dyDescent="0.25"/>
    <row r="61835" x14ac:dyDescent="0.25"/>
    <row r="61836" x14ac:dyDescent="0.25"/>
    <row r="61837" x14ac:dyDescent="0.25"/>
    <row r="61838" x14ac:dyDescent="0.25"/>
    <row r="61839" x14ac:dyDescent="0.25"/>
    <row r="61840" x14ac:dyDescent="0.25"/>
    <row r="61841" x14ac:dyDescent="0.25"/>
    <row r="61842" x14ac:dyDescent="0.25"/>
    <row r="61843" x14ac:dyDescent="0.25"/>
    <row r="61844" x14ac:dyDescent="0.25"/>
    <row r="61845" x14ac:dyDescent="0.25"/>
    <row r="61846" x14ac:dyDescent="0.25"/>
    <row r="61847" x14ac:dyDescent="0.25"/>
    <row r="61848" x14ac:dyDescent="0.25"/>
    <row r="61849" x14ac:dyDescent="0.25"/>
    <row r="61850" x14ac:dyDescent="0.25"/>
    <row r="61851" x14ac:dyDescent="0.25"/>
    <row r="61852" x14ac:dyDescent="0.25"/>
    <row r="61853" x14ac:dyDescent="0.25"/>
    <row r="61854" x14ac:dyDescent="0.25"/>
    <row r="61855" x14ac:dyDescent="0.25"/>
    <row r="61856" x14ac:dyDescent="0.25"/>
    <row r="61857" x14ac:dyDescent="0.25"/>
    <row r="61858" x14ac:dyDescent="0.25"/>
    <row r="61859" x14ac:dyDescent="0.25"/>
    <row r="61860" x14ac:dyDescent="0.25"/>
    <row r="61861" x14ac:dyDescent="0.25"/>
    <row r="61862" x14ac:dyDescent="0.25"/>
    <row r="61863" x14ac:dyDescent="0.25"/>
    <row r="61864" x14ac:dyDescent="0.25"/>
    <row r="61865" x14ac:dyDescent="0.25"/>
    <row r="61866" x14ac:dyDescent="0.25"/>
    <row r="61867" x14ac:dyDescent="0.25"/>
    <row r="61868" x14ac:dyDescent="0.25"/>
    <row r="61869" x14ac:dyDescent="0.25"/>
    <row r="61870" x14ac:dyDescent="0.25"/>
    <row r="61871" x14ac:dyDescent="0.25"/>
    <row r="61872" x14ac:dyDescent="0.25"/>
    <row r="61873" x14ac:dyDescent="0.25"/>
    <row r="61874" x14ac:dyDescent="0.25"/>
    <row r="61875" x14ac:dyDescent="0.25"/>
    <row r="61876" x14ac:dyDescent="0.25"/>
    <row r="61877" x14ac:dyDescent="0.25"/>
    <row r="61878" x14ac:dyDescent="0.25"/>
    <row r="61879" x14ac:dyDescent="0.25"/>
    <row r="61880" x14ac:dyDescent="0.25"/>
    <row r="61881" x14ac:dyDescent="0.25"/>
    <row r="61882" x14ac:dyDescent="0.25"/>
    <row r="61883" x14ac:dyDescent="0.25"/>
    <row r="61884" x14ac:dyDescent="0.25"/>
    <row r="61885" x14ac:dyDescent="0.25"/>
    <row r="61886" x14ac:dyDescent="0.25"/>
    <row r="61887" x14ac:dyDescent="0.25"/>
    <row r="61888" x14ac:dyDescent="0.25"/>
    <row r="61889" x14ac:dyDescent="0.25"/>
    <row r="61890" x14ac:dyDescent="0.25"/>
    <row r="61891" x14ac:dyDescent="0.25"/>
    <row r="61892" x14ac:dyDescent="0.25"/>
    <row r="61893" x14ac:dyDescent="0.25"/>
    <row r="61894" x14ac:dyDescent="0.25"/>
    <row r="61895" x14ac:dyDescent="0.25"/>
    <row r="61896" x14ac:dyDescent="0.25"/>
    <row r="61897" x14ac:dyDescent="0.25"/>
    <row r="61898" x14ac:dyDescent="0.25"/>
    <row r="61899" x14ac:dyDescent="0.25"/>
    <row r="61900" x14ac:dyDescent="0.25"/>
    <row r="61901" x14ac:dyDescent="0.25"/>
    <row r="61902" x14ac:dyDescent="0.25"/>
    <row r="61903" x14ac:dyDescent="0.25"/>
    <row r="61904" x14ac:dyDescent="0.25"/>
    <row r="61905" x14ac:dyDescent="0.25"/>
    <row r="61906" x14ac:dyDescent="0.25"/>
    <row r="61907" x14ac:dyDescent="0.25"/>
    <row r="61908" x14ac:dyDescent="0.25"/>
    <row r="61909" x14ac:dyDescent="0.25"/>
    <row r="61910" x14ac:dyDescent="0.25"/>
    <row r="61911" x14ac:dyDescent="0.25"/>
    <row r="61912" x14ac:dyDescent="0.25"/>
    <row r="61913" x14ac:dyDescent="0.25"/>
    <row r="61914" x14ac:dyDescent="0.25"/>
    <row r="61915" x14ac:dyDescent="0.25"/>
    <row r="61916" x14ac:dyDescent="0.25"/>
    <row r="61917" x14ac:dyDescent="0.25"/>
    <row r="61918" x14ac:dyDescent="0.25"/>
    <row r="61919" x14ac:dyDescent="0.25"/>
    <row r="61920" x14ac:dyDescent="0.25"/>
    <row r="61921" x14ac:dyDescent="0.25"/>
    <row r="61922" x14ac:dyDescent="0.25"/>
    <row r="61923" x14ac:dyDescent="0.25"/>
    <row r="61924" x14ac:dyDescent="0.25"/>
    <row r="61925" x14ac:dyDescent="0.25"/>
    <row r="61926" x14ac:dyDescent="0.25"/>
    <row r="61927" x14ac:dyDescent="0.25"/>
    <row r="61928" x14ac:dyDescent="0.25"/>
    <row r="61929" x14ac:dyDescent="0.25"/>
    <row r="61930" x14ac:dyDescent="0.25"/>
    <row r="61931" x14ac:dyDescent="0.25"/>
    <row r="61932" x14ac:dyDescent="0.25"/>
    <row r="61933" x14ac:dyDescent="0.25"/>
    <row r="61934" x14ac:dyDescent="0.25"/>
    <row r="61935" x14ac:dyDescent="0.25"/>
    <row r="61936" x14ac:dyDescent="0.25"/>
    <row r="61937" x14ac:dyDescent="0.25"/>
    <row r="61938" x14ac:dyDescent="0.25"/>
    <row r="61939" x14ac:dyDescent="0.25"/>
    <row r="61940" x14ac:dyDescent="0.25"/>
    <row r="61941" x14ac:dyDescent="0.25"/>
    <row r="61942" x14ac:dyDescent="0.25"/>
    <row r="61943" x14ac:dyDescent="0.25"/>
    <row r="61944" x14ac:dyDescent="0.25"/>
    <row r="61945" x14ac:dyDescent="0.25"/>
    <row r="61946" x14ac:dyDescent="0.25"/>
    <row r="61947" x14ac:dyDescent="0.25"/>
    <row r="61948" x14ac:dyDescent="0.25"/>
    <row r="61949" x14ac:dyDescent="0.25"/>
    <row r="61950" x14ac:dyDescent="0.25"/>
    <row r="61951" x14ac:dyDescent="0.25"/>
    <row r="61952" x14ac:dyDescent="0.25"/>
    <row r="61953" x14ac:dyDescent="0.25"/>
    <row r="61954" x14ac:dyDescent="0.25"/>
    <row r="61955" x14ac:dyDescent="0.25"/>
    <row r="61956" x14ac:dyDescent="0.25"/>
    <row r="61957" x14ac:dyDescent="0.25"/>
    <row r="61958" x14ac:dyDescent="0.25"/>
    <row r="61959" x14ac:dyDescent="0.25"/>
    <row r="61960" x14ac:dyDescent="0.25"/>
    <row r="61961" x14ac:dyDescent="0.25"/>
    <row r="61962" x14ac:dyDescent="0.25"/>
    <row r="61963" x14ac:dyDescent="0.25"/>
    <row r="61964" x14ac:dyDescent="0.25"/>
    <row r="61965" x14ac:dyDescent="0.25"/>
    <row r="61966" x14ac:dyDescent="0.25"/>
    <row r="61967" x14ac:dyDescent="0.25"/>
    <row r="61968" x14ac:dyDescent="0.25"/>
    <row r="61969" x14ac:dyDescent="0.25"/>
    <row r="61970" x14ac:dyDescent="0.25"/>
    <row r="61971" x14ac:dyDescent="0.25"/>
    <row r="61972" x14ac:dyDescent="0.25"/>
    <row r="61973" x14ac:dyDescent="0.25"/>
    <row r="61974" x14ac:dyDescent="0.25"/>
    <row r="61975" x14ac:dyDescent="0.25"/>
    <row r="61976" x14ac:dyDescent="0.25"/>
    <row r="61977" x14ac:dyDescent="0.25"/>
    <row r="61978" x14ac:dyDescent="0.25"/>
    <row r="61979" x14ac:dyDescent="0.25"/>
    <row r="61980" x14ac:dyDescent="0.25"/>
    <row r="61981" x14ac:dyDescent="0.25"/>
    <row r="61982" x14ac:dyDescent="0.25"/>
    <row r="61983" x14ac:dyDescent="0.25"/>
    <row r="61984" x14ac:dyDescent="0.25"/>
    <row r="61985" x14ac:dyDescent="0.25"/>
    <row r="61986" x14ac:dyDescent="0.25"/>
    <row r="61987" x14ac:dyDescent="0.25"/>
    <row r="61988" x14ac:dyDescent="0.25"/>
    <row r="61989" x14ac:dyDescent="0.25"/>
    <row r="61990" x14ac:dyDescent="0.25"/>
    <row r="61991" x14ac:dyDescent="0.25"/>
    <row r="61992" x14ac:dyDescent="0.25"/>
    <row r="61993" x14ac:dyDescent="0.25"/>
    <row r="61994" x14ac:dyDescent="0.25"/>
    <row r="61995" x14ac:dyDescent="0.25"/>
    <row r="61996" x14ac:dyDescent="0.25"/>
    <row r="61997" x14ac:dyDescent="0.25"/>
    <row r="61998" x14ac:dyDescent="0.25"/>
    <row r="61999" x14ac:dyDescent="0.25"/>
    <row r="62000" x14ac:dyDescent="0.25"/>
    <row r="62001" x14ac:dyDescent="0.25"/>
    <row r="62002" x14ac:dyDescent="0.25"/>
    <row r="62003" x14ac:dyDescent="0.25"/>
    <row r="62004" x14ac:dyDescent="0.25"/>
    <row r="62005" x14ac:dyDescent="0.25"/>
    <row r="62006" x14ac:dyDescent="0.25"/>
    <row r="62007" x14ac:dyDescent="0.25"/>
    <row r="62008" x14ac:dyDescent="0.25"/>
    <row r="62009" x14ac:dyDescent="0.25"/>
    <row r="62010" x14ac:dyDescent="0.25"/>
    <row r="62011" x14ac:dyDescent="0.25"/>
    <row r="62012" x14ac:dyDescent="0.25"/>
    <row r="62013" x14ac:dyDescent="0.25"/>
    <row r="62014" x14ac:dyDescent="0.25"/>
    <row r="62015" x14ac:dyDescent="0.25"/>
    <row r="62016" x14ac:dyDescent="0.25"/>
    <row r="62017" x14ac:dyDescent="0.25"/>
    <row r="62018" x14ac:dyDescent="0.25"/>
    <row r="62019" x14ac:dyDescent="0.25"/>
    <row r="62020" x14ac:dyDescent="0.25"/>
    <row r="62021" x14ac:dyDescent="0.25"/>
    <row r="62022" x14ac:dyDescent="0.25"/>
    <row r="62023" x14ac:dyDescent="0.25"/>
    <row r="62024" x14ac:dyDescent="0.25"/>
    <row r="62025" x14ac:dyDescent="0.25"/>
    <row r="62026" x14ac:dyDescent="0.25"/>
    <row r="62027" x14ac:dyDescent="0.25"/>
    <row r="62028" x14ac:dyDescent="0.25"/>
    <row r="62029" x14ac:dyDescent="0.25"/>
    <row r="62030" x14ac:dyDescent="0.25"/>
    <row r="62031" x14ac:dyDescent="0.25"/>
    <row r="62032" x14ac:dyDescent="0.25"/>
    <row r="62033" x14ac:dyDescent="0.25"/>
    <row r="62034" x14ac:dyDescent="0.25"/>
    <row r="62035" x14ac:dyDescent="0.25"/>
    <row r="62036" x14ac:dyDescent="0.25"/>
    <row r="62037" x14ac:dyDescent="0.25"/>
    <row r="62038" x14ac:dyDescent="0.25"/>
    <row r="62039" x14ac:dyDescent="0.25"/>
    <row r="62040" x14ac:dyDescent="0.25"/>
    <row r="62041" x14ac:dyDescent="0.25"/>
    <row r="62042" x14ac:dyDescent="0.25"/>
    <row r="62043" x14ac:dyDescent="0.25"/>
    <row r="62044" x14ac:dyDescent="0.25"/>
    <row r="62045" x14ac:dyDescent="0.25"/>
    <row r="62046" x14ac:dyDescent="0.25"/>
    <row r="62047" x14ac:dyDescent="0.25"/>
    <row r="62048" x14ac:dyDescent="0.25"/>
    <row r="62049" x14ac:dyDescent="0.25"/>
    <row r="62050" x14ac:dyDescent="0.25"/>
    <row r="62051" x14ac:dyDescent="0.25"/>
    <row r="62052" x14ac:dyDescent="0.25"/>
    <row r="62053" x14ac:dyDescent="0.25"/>
    <row r="62054" x14ac:dyDescent="0.25"/>
    <row r="62055" x14ac:dyDescent="0.25"/>
    <row r="62056" x14ac:dyDescent="0.25"/>
    <row r="62057" x14ac:dyDescent="0.25"/>
    <row r="62058" x14ac:dyDescent="0.25"/>
    <row r="62059" x14ac:dyDescent="0.25"/>
    <row r="62060" x14ac:dyDescent="0.25"/>
    <row r="62061" x14ac:dyDescent="0.25"/>
    <row r="62062" x14ac:dyDescent="0.25"/>
    <row r="62063" x14ac:dyDescent="0.25"/>
    <row r="62064" x14ac:dyDescent="0.25"/>
    <row r="62065" x14ac:dyDescent="0.25"/>
    <row r="62066" x14ac:dyDescent="0.25"/>
    <row r="62067" x14ac:dyDescent="0.25"/>
    <row r="62068" x14ac:dyDescent="0.25"/>
    <row r="62069" x14ac:dyDescent="0.25"/>
    <row r="62070" x14ac:dyDescent="0.25"/>
    <row r="62071" x14ac:dyDescent="0.25"/>
    <row r="62072" x14ac:dyDescent="0.25"/>
    <row r="62073" x14ac:dyDescent="0.25"/>
    <row r="62074" x14ac:dyDescent="0.25"/>
    <row r="62075" x14ac:dyDescent="0.25"/>
    <row r="62076" x14ac:dyDescent="0.25"/>
    <row r="62077" x14ac:dyDescent="0.25"/>
    <row r="62078" x14ac:dyDescent="0.25"/>
    <row r="62079" x14ac:dyDescent="0.25"/>
    <row r="62080" x14ac:dyDescent="0.25"/>
    <row r="62081" x14ac:dyDescent="0.25"/>
    <row r="62082" x14ac:dyDescent="0.25"/>
    <row r="62083" x14ac:dyDescent="0.25"/>
    <row r="62084" x14ac:dyDescent="0.25"/>
    <row r="62085" x14ac:dyDescent="0.25"/>
    <row r="62086" x14ac:dyDescent="0.25"/>
    <row r="62087" x14ac:dyDescent="0.25"/>
    <row r="62088" x14ac:dyDescent="0.25"/>
    <row r="62089" x14ac:dyDescent="0.25"/>
    <row r="62090" x14ac:dyDescent="0.25"/>
    <row r="62091" x14ac:dyDescent="0.25"/>
    <row r="62092" x14ac:dyDescent="0.25"/>
    <row r="62093" x14ac:dyDescent="0.25"/>
    <row r="62094" x14ac:dyDescent="0.25"/>
    <row r="62095" x14ac:dyDescent="0.25"/>
    <row r="62096" x14ac:dyDescent="0.25"/>
    <row r="62097" x14ac:dyDescent="0.25"/>
    <row r="62098" x14ac:dyDescent="0.25"/>
    <row r="62099" x14ac:dyDescent="0.25"/>
    <row r="62100" x14ac:dyDescent="0.25"/>
    <row r="62101" x14ac:dyDescent="0.25"/>
    <row r="62102" x14ac:dyDescent="0.25"/>
    <row r="62103" x14ac:dyDescent="0.25"/>
    <row r="62104" x14ac:dyDescent="0.25"/>
    <row r="62105" x14ac:dyDescent="0.25"/>
    <row r="62106" x14ac:dyDescent="0.25"/>
    <row r="62107" x14ac:dyDescent="0.25"/>
    <row r="62108" x14ac:dyDescent="0.25"/>
    <row r="62109" x14ac:dyDescent="0.25"/>
    <row r="62110" x14ac:dyDescent="0.25"/>
    <row r="62111" x14ac:dyDescent="0.25"/>
    <row r="62112" x14ac:dyDescent="0.25"/>
    <row r="62113" x14ac:dyDescent="0.25"/>
    <row r="62114" x14ac:dyDescent="0.25"/>
    <row r="62115" x14ac:dyDescent="0.25"/>
    <row r="62116" x14ac:dyDescent="0.25"/>
    <row r="62117" x14ac:dyDescent="0.25"/>
    <row r="62118" x14ac:dyDescent="0.25"/>
    <row r="62119" x14ac:dyDescent="0.25"/>
    <row r="62120" x14ac:dyDescent="0.25"/>
    <row r="62121" x14ac:dyDescent="0.25"/>
    <row r="62122" x14ac:dyDescent="0.25"/>
    <row r="62123" x14ac:dyDescent="0.25"/>
    <row r="62124" x14ac:dyDescent="0.25"/>
    <row r="62125" x14ac:dyDescent="0.25"/>
    <row r="62126" x14ac:dyDescent="0.25"/>
    <row r="62127" x14ac:dyDescent="0.25"/>
    <row r="62128" x14ac:dyDescent="0.25"/>
    <row r="62129" x14ac:dyDescent="0.25"/>
    <row r="62130" x14ac:dyDescent="0.25"/>
    <row r="62131" x14ac:dyDescent="0.25"/>
    <row r="62132" x14ac:dyDescent="0.25"/>
    <row r="62133" x14ac:dyDescent="0.25"/>
    <row r="62134" x14ac:dyDescent="0.25"/>
    <row r="62135" x14ac:dyDescent="0.25"/>
    <row r="62136" x14ac:dyDescent="0.25"/>
    <row r="62137" x14ac:dyDescent="0.25"/>
    <row r="62138" x14ac:dyDescent="0.25"/>
    <row r="62139" x14ac:dyDescent="0.25"/>
    <row r="62140" x14ac:dyDescent="0.25"/>
    <row r="62141" x14ac:dyDescent="0.25"/>
    <row r="62142" x14ac:dyDescent="0.25"/>
    <row r="62143" x14ac:dyDescent="0.25"/>
    <row r="62144" x14ac:dyDescent="0.25"/>
    <row r="62145" x14ac:dyDescent="0.25"/>
    <row r="62146" x14ac:dyDescent="0.25"/>
    <row r="62147" x14ac:dyDescent="0.25"/>
    <row r="62148" x14ac:dyDescent="0.25"/>
    <row r="62149" x14ac:dyDescent="0.25"/>
    <row r="62150" x14ac:dyDescent="0.25"/>
    <row r="62151" x14ac:dyDescent="0.25"/>
    <row r="62152" x14ac:dyDescent="0.25"/>
    <row r="62153" x14ac:dyDescent="0.25"/>
    <row r="62154" x14ac:dyDescent="0.25"/>
    <row r="62155" x14ac:dyDescent="0.25"/>
    <row r="62156" x14ac:dyDescent="0.25"/>
    <row r="62157" x14ac:dyDescent="0.25"/>
    <row r="62158" x14ac:dyDescent="0.25"/>
    <row r="62159" x14ac:dyDescent="0.25"/>
    <row r="62160" x14ac:dyDescent="0.25"/>
    <row r="62161" x14ac:dyDescent="0.25"/>
    <row r="62162" x14ac:dyDescent="0.25"/>
    <row r="62163" x14ac:dyDescent="0.25"/>
    <row r="62164" x14ac:dyDescent="0.25"/>
    <row r="62165" x14ac:dyDescent="0.25"/>
    <row r="62166" x14ac:dyDescent="0.25"/>
    <row r="62167" x14ac:dyDescent="0.25"/>
    <row r="62168" x14ac:dyDescent="0.25"/>
    <row r="62169" x14ac:dyDescent="0.25"/>
    <row r="62170" x14ac:dyDescent="0.25"/>
    <row r="62171" x14ac:dyDescent="0.25"/>
    <row r="62172" x14ac:dyDescent="0.25"/>
    <row r="62173" x14ac:dyDescent="0.25"/>
    <row r="62174" x14ac:dyDescent="0.25"/>
    <row r="62175" x14ac:dyDescent="0.25"/>
    <row r="62176" x14ac:dyDescent="0.25"/>
    <row r="62177" x14ac:dyDescent="0.25"/>
    <row r="62178" x14ac:dyDescent="0.25"/>
    <row r="62179" x14ac:dyDescent="0.25"/>
    <row r="62180" x14ac:dyDescent="0.25"/>
    <row r="62181" x14ac:dyDescent="0.25"/>
    <row r="62182" x14ac:dyDescent="0.25"/>
    <row r="62183" x14ac:dyDescent="0.25"/>
    <row r="62184" x14ac:dyDescent="0.25"/>
    <row r="62185" x14ac:dyDescent="0.25"/>
    <row r="62186" x14ac:dyDescent="0.25"/>
    <row r="62187" x14ac:dyDescent="0.25"/>
    <row r="62188" x14ac:dyDescent="0.25"/>
    <row r="62189" x14ac:dyDescent="0.25"/>
    <row r="62190" x14ac:dyDescent="0.25"/>
    <row r="62191" x14ac:dyDescent="0.25"/>
    <row r="62192" x14ac:dyDescent="0.25"/>
    <row r="62193" x14ac:dyDescent="0.25"/>
    <row r="62194" x14ac:dyDescent="0.25"/>
    <row r="62195" x14ac:dyDescent="0.25"/>
    <row r="62196" x14ac:dyDescent="0.25"/>
    <row r="62197" x14ac:dyDescent="0.25"/>
    <row r="62198" x14ac:dyDescent="0.25"/>
    <row r="62199" x14ac:dyDescent="0.25"/>
    <row r="62200" x14ac:dyDescent="0.25"/>
    <row r="62201" x14ac:dyDescent="0.25"/>
    <row r="62202" x14ac:dyDescent="0.25"/>
    <row r="62203" x14ac:dyDescent="0.25"/>
    <row r="62204" x14ac:dyDescent="0.25"/>
    <row r="62205" x14ac:dyDescent="0.25"/>
    <row r="62206" x14ac:dyDescent="0.25"/>
    <row r="62207" x14ac:dyDescent="0.25"/>
    <row r="62208" x14ac:dyDescent="0.25"/>
    <row r="62209" x14ac:dyDescent="0.25"/>
    <row r="62210" x14ac:dyDescent="0.25"/>
    <row r="62211" x14ac:dyDescent="0.25"/>
    <row r="62212" x14ac:dyDescent="0.25"/>
    <row r="62213" x14ac:dyDescent="0.25"/>
    <row r="62214" x14ac:dyDescent="0.25"/>
    <row r="62215" x14ac:dyDescent="0.25"/>
    <row r="62216" x14ac:dyDescent="0.25"/>
    <row r="62217" x14ac:dyDescent="0.25"/>
    <row r="62218" x14ac:dyDescent="0.25"/>
    <row r="62219" x14ac:dyDescent="0.25"/>
    <row r="62220" x14ac:dyDescent="0.25"/>
    <row r="62221" x14ac:dyDescent="0.25"/>
    <row r="62222" x14ac:dyDescent="0.25"/>
    <row r="62223" x14ac:dyDescent="0.25"/>
    <row r="62224" x14ac:dyDescent="0.25"/>
    <row r="62225" x14ac:dyDescent="0.25"/>
    <row r="62226" x14ac:dyDescent="0.25"/>
    <row r="62227" x14ac:dyDescent="0.25"/>
    <row r="62228" x14ac:dyDescent="0.25"/>
    <row r="62229" x14ac:dyDescent="0.25"/>
    <row r="62230" x14ac:dyDescent="0.25"/>
    <row r="62231" x14ac:dyDescent="0.25"/>
    <row r="62232" x14ac:dyDescent="0.25"/>
    <row r="62233" x14ac:dyDescent="0.25"/>
    <row r="62234" x14ac:dyDescent="0.25"/>
    <row r="62235" x14ac:dyDescent="0.25"/>
    <row r="62236" x14ac:dyDescent="0.25"/>
    <row r="62237" x14ac:dyDescent="0.25"/>
    <row r="62238" x14ac:dyDescent="0.25"/>
    <row r="62239" x14ac:dyDescent="0.25"/>
    <row r="62240" x14ac:dyDescent="0.25"/>
    <row r="62241" x14ac:dyDescent="0.25"/>
    <row r="62242" x14ac:dyDescent="0.25"/>
    <row r="62243" x14ac:dyDescent="0.25"/>
    <row r="62244" x14ac:dyDescent="0.25"/>
    <row r="62245" x14ac:dyDescent="0.25"/>
    <row r="62246" x14ac:dyDescent="0.25"/>
    <row r="62247" x14ac:dyDescent="0.25"/>
    <row r="62248" x14ac:dyDescent="0.25"/>
    <row r="62249" x14ac:dyDescent="0.25"/>
    <row r="62250" x14ac:dyDescent="0.25"/>
    <row r="62251" x14ac:dyDescent="0.25"/>
    <row r="62252" x14ac:dyDescent="0.25"/>
    <row r="62253" x14ac:dyDescent="0.25"/>
    <row r="62254" x14ac:dyDescent="0.25"/>
    <row r="62255" x14ac:dyDescent="0.25"/>
    <row r="62256" x14ac:dyDescent="0.25"/>
    <row r="62257" x14ac:dyDescent="0.25"/>
    <row r="62258" x14ac:dyDescent="0.25"/>
    <row r="62259" x14ac:dyDescent="0.25"/>
    <row r="62260" x14ac:dyDescent="0.25"/>
    <row r="62261" x14ac:dyDescent="0.25"/>
    <row r="62262" x14ac:dyDescent="0.25"/>
    <row r="62263" x14ac:dyDescent="0.25"/>
    <row r="62264" x14ac:dyDescent="0.25"/>
    <row r="62265" x14ac:dyDescent="0.25"/>
    <row r="62266" x14ac:dyDescent="0.25"/>
    <row r="62267" x14ac:dyDescent="0.25"/>
    <row r="62268" x14ac:dyDescent="0.25"/>
    <row r="62269" x14ac:dyDescent="0.25"/>
    <row r="62270" x14ac:dyDescent="0.25"/>
    <row r="62271" x14ac:dyDescent="0.25"/>
    <row r="62272" x14ac:dyDescent="0.25"/>
    <row r="62273" x14ac:dyDescent="0.25"/>
    <row r="62274" x14ac:dyDescent="0.25"/>
    <row r="62275" x14ac:dyDescent="0.25"/>
    <row r="62276" x14ac:dyDescent="0.25"/>
    <row r="62277" x14ac:dyDescent="0.25"/>
    <row r="62278" x14ac:dyDescent="0.25"/>
    <row r="62279" x14ac:dyDescent="0.25"/>
    <row r="62280" x14ac:dyDescent="0.25"/>
    <row r="62281" x14ac:dyDescent="0.25"/>
    <row r="62282" x14ac:dyDescent="0.25"/>
    <row r="62283" x14ac:dyDescent="0.25"/>
    <row r="62284" x14ac:dyDescent="0.25"/>
    <row r="62285" x14ac:dyDescent="0.25"/>
    <row r="62286" x14ac:dyDescent="0.25"/>
    <row r="62287" x14ac:dyDescent="0.25"/>
    <row r="62288" x14ac:dyDescent="0.25"/>
    <row r="62289" x14ac:dyDescent="0.25"/>
    <row r="62290" x14ac:dyDescent="0.25"/>
    <row r="62291" x14ac:dyDescent="0.25"/>
    <row r="62292" x14ac:dyDescent="0.25"/>
    <row r="62293" x14ac:dyDescent="0.25"/>
    <row r="62294" x14ac:dyDescent="0.25"/>
    <row r="62295" x14ac:dyDescent="0.25"/>
    <row r="62296" x14ac:dyDescent="0.25"/>
    <row r="62297" x14ac:dyDescent="0.25"/>
    <row r="62298" x14ac:dyDescent="0.25"/>
    <row r="62299" x14ac:dyDescent="0.25"/>
    <row r="62300" x14ac:dyDescent="0.25"/>
    <row r="62301" x14ac:dyDescent="0.25"/>
    <row r="62302" x14ac:dyDescent="0.25"/>
    <row r="62303" x14ac:dyDescent="0.25"/>
    <row r="62304" x14ac:dyDescent="0.25"/>
    <row r="62305" x14ac:dyDescent="0.25"/>
    <row r="62306" x14ac:dyDescent="0.25"/>
    <row r="62307" x14ac:dyDescent="0.25"/>
    <row r="62308" x14ac:dyDescent="0.25"/>
    <row r="62309" x14ac:dyDescent="0.25"/>
    <row r="62310" x14ac:dyDescent="0.25"/>
    <row r="62311" x14ac:dyDescent="0.25"/>
    <row r="62312" x14ac:dyDescent="0.25"/>
    <row r="62313" x14ac:dyDescent="0.25"/>
    <row r="62314" x14ac:dyDescent="0.25"/>
    <row r="62315" x14ac:dyDescent="0.25"/>
    <row r="62316" x14ac:dyDescent="0.25"/>
    <row r="62317" x14ac:dyDescent="0.25"/>
    <row r="62318" x14ac:dyDescent="0.25"/>
    <row r="62319" x14ac:dyDescent="0.25"/>
    <row r="62320" x14ac:dyDescent="0.25"/>
    <row r="62321" x14ac:dyDescent="0.25"/>
    <row r="62322" x14ac:dyDescent="0.25"/>
    <row r="62323" x14ac:dyDescent="0.25"/>
    <row r="62324" x14ac:dyDescent="0.25"/>
    <row r="62325" x14ac:dyDescent="0.25"/>
    <row r="62326" x14ac:dyDescent="0.25"/>
    <row r="62327" x14ac:dyDescent="0.25"/>
    <row r="62328" x14ac:dyDescent="0.25"/>
    <row r="62329" x14ac:dyDescent="0.25"/>
    <row r="62330" x14ac:dyDescent="0.25"/>
    <row r="62331" x14ac:dyDescent="0.25"/>
    <row r="62332" x14ac:dyDescent="0.25"/>
    <row r="62333" x14ac:dyDescent="0.25"/>
    <row r="62334" x14ac:dyDescent="0.25"/>
    <row r="62335" x14ac:dyDescent="0.25"/>
    <row r="62336" x14ac:dyDescent="0.25"/>
    <row r="62337" x14ac:dyDescent="0.25"/>
    <row r="62338" x14ac:dyDescent="0.25"/>
    <row r="62339" x14ac:dyDescent="0.25"/>
    <row r="62340" x14ac:dyDescent="0.25"/>
    <row r="62341" x14ac:dyDescent="0.25"/>
    <row r="62342" x14ac:dyDescent="0.25"/>
    <row r="62343" x14ac:dyDescent="0.25"/>
    <row r="62344" x14ac:dyDescent="0.25"/>
    <row r="62345" x14ac:dyDescent="0.25"/>
    <row r="62346" x14ac:dyDescent="0.25"/>
    <row r="62347" x14ac:dyDescent="0.25"/>
    <row r="62348" x14ac:dyDescent="0.25"/>
    <row r="62349" x14ac:dyDescent="0.25"/>
    <row r="62350" x14ac:dyDescent="0.25"/>
    <row r="62351" x14ac:dyDescent="0.25"/>
    <row r="62352" x14ac:dyDescent="0.25"/>
    <row r="62353" x14ac:dyDescent="0.25"/>
    <row r="62354" x14ac:dyDescent="0.25"/>
    <row r="62355" x14ac:dyDescent="0.25"/>
    <row r="62356" x14ac:dyDescent="0.25"/>
    <row r="62357" x14ac:dyDescent="0.25"/>
    <row r="62358" x14ac:dyDescent="0.25"/>
    <row r="62359" x14ac:dyDescent="0.25"/>
    <row r="62360" x14ac:dyDescent="0.25"/>
    <row r="62361" x14ac:dyDescent="0.25"/>
    <row r="62362" x14ac:dyDescent="0.25"/>
    <row r="62363" x14ac:dyDescent="0.25"/>
    <row r="62364" x14ac:dyDescent="0.25"/>
    <row r="62365" x14ac:dyDescent="0.25"/>
    <row r="62366" x14ac:dyDescent="0.25"/>
    <row r="62367" x14ac:dyDescent="0.25"/>
    <row r="62368" x14ac:dyDescent="0.25"/>
    <row r="62369" x14ac:dyDescent="0.25"/>
    <row r="62370" x14ac:dyDescent="0.25"/>
    <row r="62371" x14ac:dyDescent="0.25"/>
    <row r="62372" x14ac:dyDescent="0.25"/>
    <row r="62373" x14ac:dyDescent="0.25"/>
    <row r="62374" x14ac:dyDescent="0.25"/>
    <row r="62375" x14ac:dyDescent="0.25"/>
    <row r="62376" x14ac:dyDescent="0.25"/>
    <row r="62377" x14ac:dyDescent="0.25"/>
    <row r="62378" x14ac:dyDescent="0.25"/>
    <row r="62379" x14ac:dyDescent="0.25"/>
    <row r="62380" x14ac:dyDescent="0.25"/>
    <row r="62381" x14ac:dyDescent="0.25"/>
    <row r="62382" x14ac:dyDescent="0.25"/>
    <row r="62383" x14ac:dyDescent="0.25"/>
    <row r="62384" x14ac:dyDescent="0.25"/>
    <row r="62385" x14ac:dyDescent="0.25"/>
    <row r="62386" x14ac:dyDescent="0.25"/>
    <row r="62387" x14ac:dyDescent="0.25"/>
    <row r="62388" x14ac:dyDescent="0.25"/>
    <row r="62389" x14ac:dyDescent="0.25"/>
    <row r="62390" x14ac:dyDescent="0.25"/>
    <row r="62391" x14ac:dyDescent="0.25"/>
    <row r="62392" x14ac:dyDescent="0.25"/>
    <row r="62393" x14ac:dyDescent="0.25"/>
    <row r="62394" x14ac:dyDescent="0.25"/>
    <row r="62395" x14ac:dyDescent="0.25"/>
    <row r="62396" x14ac:dyDescent="0.25"/>
    <row r="62397" x14ac:dyDescent="0.25"/>
    <row r="62398" x14ac:dyDescent="0.25"/>
    <row r="62399" x14ac:dyDescent="0.25"/>
    <row r="62400" x14ac:dyDescent="0.25"/>
    <row r="62401" x14ac:dyDescent="0.25"/>
    <row r="62402" x14ac:dyDescent="0.25"/>
    <row r="62403" x14ac:dyDescent="0.25"/>
    <row r="62404" x14ac:dyDescent="0.25"/>
    <row r="62405" x14ac:dyDescent="0.25"/>
    <row r="62406" x14ac:dyDescent="0.25"/>
    <row r="62407" x14ac:dyDescent="0.25"/>
    <row r="62408" x14ac:dyDescent="0.25"/>
    <row r="62409" x14ac:dyDescent="0.25"/>
    <row r="62410" x14ac:dyDescent="0.25"/>
    <row r="62411" x14ac:dyDescent="0.25"/>
    <row r="62412" x14ac:dyDescent="0.25"/>
    <row r="62413" x14ac:dyDescent="0.25"/>
    <row r="62414" x14ac:dyDescent="0.25"/>
    <row r="62415" x14ac:dyDescent="0.25"/>
    <row r="62416" x14ac:dyDescent="0.25"/>
    <row r="62417" x14ac:dyDescent="0.25"/>
    <row r="62418" x14ac:dyDescent="0.25"/>
    <row r="62419" x14ac:dyDescent="0.25"/>
    <row r="62420" x14ac:dyDescent="0.25"/>
    <row r="62421" x14ac:dyDescent="0.25"/>
    <row r="62422" x14ac:dyDescent="0.25"/>
    <row r="62423" x14ac:dyDescent="0.25"/>
    <row r="62424" x14ac:dyDescent="0.25"/>
    <row r="62425" x14ac:dyDescent="0.25"/>
    <row r="62426" x14ac:dyDescent="0.25"/>
    <row r="62427" x14ac:dyDescent="0.25"/>
    <row r="62428" x14ac:dyDescent="0.25"/>
    <row r="62429" x14ac:dyDescent="0.25"/>
    <row r="62430" x14ac:dyDescent="0.25"/>
    <row r="62431" x14ac:dyDescent="0.25"/>
    <row r="62432" x14ac:dyDescent="0.25"/>
    <row r="62433" x14ac:dyDescent="0.25"/>
    <row r="62434" x14ac:dyDescent="0.25"/>
    <row r="62435" x14ac:dyDescent="0.25"/>
    <row r="62436" x14ac:dyDescent="0.25"/>
    <row r="62437" x14ac:dyDescent="0.25"/>
    <row r="62438" x14ac:dyDescent="0.25"/>
    <row r="62439" x14ac:dyDescent="0.25"/>
    <row r="62440" x14ac:dyDescent="0.25"/>
    <row r="62441" x14ac:dyDescent="0.25"/>
    <row r="62442" x14ac:dyDescent="0.25"/>
    <row r="62443" x14ac:dyDescent="0.25"/>
    <row r="62444" x14ac:dyDescent="0.25"/>
    <row r="62445" x14ac:dyDescent="0.25"/>
    <row r="62446" x14ac:dyDescent="0.25"/>
    <row r="62447" x14ac:dyDescent="0.25"/>
    <row r="62448" x14ac:dyDescent="0.25"/>
    <row r="62449" x14ac:dyDescent="0.25"/>
    <row r="62450" x14ac:dyDescent="0.25"/>
    <row r="62451" x14ac:dyDescent="0.25"/>
    <row r="62452" x14ac:dyDescent="0.25"/>
    <row r="62453" x14ac:dyDescent="0.25"/>
    <row r="62454" x14ac:dyDescent="0.25"/>
    <row r="62455" x14ac:dyDescent="0.25"/>
    <row r="62456" x14ac:dyDescent="0.25"/>
    <row r="62457" x14ac:dyDescent="0.25"/>
    <row r="62458" x14ac:dyDescent="0.25"/>
    <row r="62459" x14ac:dyDescent="0.25"/>
    <row r="62460" x14ac:dyDescent="0.25"/>
    <row r="62461" x14ac:dyDescent="0.25"/>
    <row r="62462" x14ac:dyDescent="0.25"/>
    <row r="62463" x14ac:dyDescent="0.25"/>
    <row r="62464" x14ac:dyDescent="0.25"/>
    <row r="62465" x14ac:dyDescent="0.25"/>
    <row r="62466" x14ac:dyDescent="0.25"/>
    <row r="62467" x14ac:dyDescent="0.25"/>
    <row r="62468" x14ac:dyDescent="0.25"/>
    <row r="62469" x14ac:dyDescent="0.25"/>
    <row r="62470" x14ac:dyDescent="0.25"/>
    <row r="62471" x14ac:dyDescent="0.25"/>
    <row r="62472" x14ac:dyDescent="0.25"/>
    <row r="62473" x14ac:dyDescent="0.25"/>
    <row r="62474" x14ac:dyDescent="0.25"/>
    <row r="62475" x14ac:dyDescent="0.25"/>
    <row r="62476" x14ac:dyDescent="0.25"/>
    <row r="62477" x14ac:dyDescent="0.25"/>
    <row r="62478" x14ac:dyDescent="0.25"/>
    <row r="62479" x14ac:dyDescent="0.25"/>
    <row r="62480" x14ac:dyDescent="0.25"/>
    <row r="62481" x14ac:dyDescent="0.25"/>
    <row r="62482" x14ac:dyDescent="0.25"/>
    <row r="62483" x14ac:dyDescent="0.25"/>
    <row r="62484" x14ac:dyDescent="0.25"/>
    <row r="62485" x14ac:dyDescent="0.25"/>
    <row r="62486" x14ac:dyDescent="0.25"/>
    <row r="62487" x14ac:dyDescent="0.25"/>
    <row r="62488" x14ac:dyDescent="0.25"/>
    <row r="62489" x14ac:dyDescent="0.25"/>
    <row r="62490" x14ac:dyDescent="0.25"/>
    <row r="62491" x14ac:dyDescent="0.25"/>
    <row r="62492" x14ac:dyDescent="0.25"/>
    <row r="62493" x14ac:dyDescent="0.25"/>
    <row r="62494" x14ac:dyDescent="0.25"/>
    <row r="62495" x14ac:dyDescent="0.25"/>
    <row r="62496" x14ac:dyDescent="0.25"/>
    <row r="62497" x14ac:dyDescent="0.25"/>
    <row r="62498" x14ac:dyDescent="0.25"/>
    <row r="62499" x14ac:dyDescent="0.25"/>
    <row r="62500" x14ac:dyDescent="0.25"/>
    <row r="62501" x14ac:dyDescent="0.25"/>
    <row r="62502" x14ac:dyDescent="0.25"/>
    <row r="62503" x14ac:dyDescent="0.25"/>
    <row r="62504" x14ac:dyDescent="0.25"/>
    <row r="62505" x14ac:dyDescent="0.25"/>
    <row r="62506" x14ac:dyDescent="0.25"/>
    <row r="62507" x14ac:dyDescent="0.25"/>
    <row r="62508" x14ac:dyDescent="0.25"/>
    <row r="62509" x14ac:dyDescent="0.25"/>
    <row r="62510" x14ac:dyDescent="0.25"/>
    <row r="62511" x14ac:dyDescent="0.25"/>
    <row r="62512" x14ac:dyDescent="0.25"/>
    <row r="62513" x14ac:dyDescent="0.25"/>
    <row r="62514" x14ac:dyDescent="0.25"/>
    <row r="62515" x14ac:dyDescent="0.25"/>
    <row r="62516" x14ac:dyDescent="0.25"/>
    <row r="62517" x14ac:dyDescent="0.25"/>
    <row r="62518" x14ac:dyDescent="0.25"/>
    <row r="62519" x14ac:dyDescent="0.25"/>
    <row r="62520" x14ac:dyDescent="0.25"/>
    <row r="62521" x14ac:dyDescent="0.25"/>
    <row r="62522" x14ac:dyDescent="0.25"/>
    <row r="62523" x14ac:dyDescent="0.25"/>
    <row r="62524" x14ac:dyDescent="0.25"/>
    <row r="62525" x14ac:dyDescent="0.25"/>
    <row r="62526" x14ac:dyDescent="0.25"/>
    <row r="62527" x14ac:dyDescent="0.25"/>
    <row r="62528" x14ac:dyDescent="0.25"/>
    <row r="62529" x14ac:dyDescent="0.25"/>
    <row r="62530" x14ac:dyDescent="0.25"/>
    <row r="62531" x14ac:dyDescent="0.25"/>
    <row r="62532" x14ac:dyDescent="0.25"/>
    <row r="62533" x14ac:dyDescent="0.25"/>
    <row r="62534" x14ac:dyDescent="0.25"/>
    <row r="62535" x14ac:dyDescent="0.25"/>
    <row r="62536" x14ac:dyDescent="0.25"/>
    <row r="62537" x14ac:dyDescent="0.25"/>
    <row r="62538" x14ac:dyDescent="0.25"/>
    <row r="62539" x14ac:dyDescent="0.25"/>
    <row r="62540" x14ac:dyDescent="0.25"/>
    <row r="62541" x14ac:dyDescent="0.25"/>
    <row r="62542" x14ac:dyDescent="0.25"/>
    <row r="62543" x14ac:dyDescent="0.25"/>
    <row r="62544" x14ac:dyDescent="0.25"/>
    <row r="62545" x14ac:dyDescent="0.25"/>
    <row r="62546" x14ac:dyDescent="0.25"/>
    <row r="62547" x14ac:dyDescent="0.25"/>
    <row r="62548" x14ac:dyDescent="0.25"/>
    <row r="62549" x14ac:dyDescent="0.25"/>
    <row r="62550" x14ac:dyDescent="0.25"/>
    <row r="62551" x14ac:dyDescent="0.25"/>
    <row r="62552" x14ac:dyDescent="0.25"/>
    <row r="62553" x14ac:dyDescent="0.25"/>
    <row r="62554" x14ac:dyDescent="0.25"/>
    <row r="62555" x14ac:dyDescent="0.25"/>
    <row r="62556" x14ac:dyDescent="0.25"/>
    <row r="62557" x14ac:dyDescent="0.25"/>
    <row r="62558" x14ac:dyDescent="0.25"/>
    <row r="62559" x14ac:dyDescent="0.25"/>
    <row r="62560" x14ac:dyDescent="0.25"/>
    <row r="62561" x14ac:dyDescent="0.25"/>
    <row r="62562" x14ac:dyDescent="0.25"/>
    <row r="62563" x14ac:dyDescent="0.25"/>
    <row r="62564" x14ac:dyDescent="0.25"/>
    <row r="62565" x14ac:dyDescent="0.25"/>
    <row r="62566" x14ac:dyDescent="0.25"/>
    <row r="62567" x14ac:dyDescent="0.25"/>
    <row r="62568" x14ac:dyDescent="0.25"/>
    <row r="62569" x14ac:dyDescent="0.25"/>
    <row r="62570" x14ac:dyDescent="0.25"/>
    <row r="62571" x14ac:dyDescent="0.25"/>
    <row r="62572" x14ac:dyDescent="0.25"/>
    <row r="62573" x14ac:dyDescent="0.25"/>
    <row r="62574" x14ac:dyDescent="0.25"/>
    <row r="62575" x14ac:dyDescent="0.25"/>
    <row r="62576" x14ac:dyDescent="0.25"/>
    <row r="62577" x14ac:dyDescent="0.25"/>
    <row r="62578" x14ac:dyDescent="0.25"/>
    <row r="62579" x14ac:dyDescent="0.25"/>
    <row r="62580" x14ac:dyDescent="0.25"/>
    <row r="62581" x14ac:dyDescent="0.25"/>
    <row r="62582" x14ac:dyDescent="0.25"/>
    <row r="62583" x14ac:dyDescent="0.25"/>
    <row r="62584" x14ac:dyDescent="0.25"/>
    <row r="62585" x14ac:dyDescent="0.25"/>
    <row r="62586" x14ac:dyDescent="0.25"/>
    <row r="62587" x14ac:dyDescent="0.25"/>
    <row r="62588" x14ac:dyDescent="0.25"/>
    <row r="62589" x14ac:dyDescent="0.25"/>
    <row r="62590" x14ac:dyDescent="0.25"/>
    <row r="62591" x14ac:dyDescent="0.25"/>
    <row r="62592" x14ac:dyDescent="0.25"/>
    <row r="62593" x14ac:dyDescent="0.25"/>
    <row r="62594" x14ac:dyDescent="0.25"/>
    <row r="62595" x14ac:dyDescent="0.25"/>
    <row r="62596" x14ac:dyDescent="0.25"/>
    <row r="62597" x14ac:dyDescent="0.25"/>
    <row r="62598" x14ac:dyDescent="0.25"/>
    <row r="62599" x14ac:dyDescent="0.25"/>
    <row r="62600" x14ac:dyDescent="0.25"/>
    <row r="62601" x14ac:dyDescent="0.25"/>
    <row r="62602" x14ac:dyDescent="0.25"/>
    <row r="62603" x14ac:dyDescent="0.25"/>
    <row r="62604" x14ac:dyDescent="0.25"/>
    <row r="62605" x14ac:dyDescent="0.25"/>
    <row r="62606" x14ac:dyDescent="0.25"/>
    <row r="62607" x14ac:dyDescent="0.25"/>
    <row r="62608" x14ac:dyDescent="0.25"/>
    <row r="62609" x14ac:dyDescent="0.25"/>
    <row r="62610" x14ac:dyDescent="0.25"/>
    <row r="62611" x14ac:dyDescent="0.25"/>
    <row r="62612" x14ac:dyDescent="0.25"/>
    <row r="62613" x14ac:dyDescent="0.25"/>
    <row r="62614" x14ac:dyDescent="0.25"/>
    <row r="62615" x14ac:dyDescent="0.25"/>
    <row r="62616" x14ac:dyDescent="0.25"/>
    <row r="62617" x14ac:dyDescent="0.25"/>
    <row r="62618" x14ac:dyDescent="0.25"/>
    <row r="62619" x14ac:dyDescent="0.25"/>
    <row r="62620" x14ac:dyDescent="0.25"/>
    <row r="62621" x14ac:dyDescent="0.25"/>
    <row r="62622" x14ac:dyDescent="0.25"/>
    <row r="62623" x14ac:dyDescent="0.25"/>
    <row r="62624" x14ac:dyDescent="0.25"/>
    <row r="62625" x14ac:dyDescent="0.25"/>
    <row r="62626" x14ac:dyDescent="0.25"/>
    <row r="62627" x14ac:dyDescent="0.25"/>
    <row r="62628" x14ac:dyDescent="0.25"/>
    <row r="62629" x14ac:dyDescent="0.25"/>
    <row r="62630" x14ac:dyDescent="0.25"/>
    <row r="62631" x14ac:dyDescent="0.25"/>
    <row r="62632" x14ac:dyDescent="0.25"/>
    <row r="62633" x14ac:dyDescent="0.25"/>
    <row r="62634" x14ac:dyDescent="0.25"/>
    <row r="62635" x14ac:dyDescent="0.25"/>
    <row r="62636" x14ac:dyDescent="0.25"/>
    <row r="62637" x14ac:dyDescent="0.25"/>
    <row r="62638" x14ac:dyDescent="0.25"/>
    <row r="62639" x14ac:dyDescent="0.25"/>
    <row r="62640" x14ac:dyDescent="0.25"/>
    <row r="62641" x14ac:dyDescent="0.25"/>
    <row r="62642" x14ac:dyDescent="0.25"/>
    <row r="62643" x14ac:dyDescent="0.25"/>
    <row r="62644" x14ac:dyDescent="0.25"/>
    <row r="62645" x14ac:dyDescent="0.25"/>
    <row r="62646" x14ac:dyDescent="0.25"/>
    <row r="62647" x14ac:dyDescent="0.25"/>
    <row r="62648" x14ac:dyDescent="0.25"/>
    <row r="62649" x14ac:dyDescent="0.25"/>
    <row r="62650" x14ac:dyDescent="0.25"/>
    <row r="62651" x14ac:dyDescent="0.25"/>
    <row r="62652" x14ac:dyDescent="0.25"/>
    <row r="62653" x14ac:dyDescent="0.25"/>
    <row r="62654" x14ac:dyDescent="0.25"/>
    <row r="62655" x14ac:dyDescent="0.25"/>
    <row r="62656" x14ac:dyDescent="0.25"/>
    <row r="62657" x14ac:dyDescent="0.25"/>
    <row r="62658" x14ac:dyDescent="0.25"/>
    <row r="62659" x14ac:dyDescent="0.25"/>
    <row r="62660" x14ac:dyDescent="0.25"/>
    <row r="62661" x14ac:dyDescent="0.25"/>
    <row r="62662" x14ac:dyDescent="0.25"/>
    <row r="62663" x14ac:dyDescent="0.25"/>
    <row r="62664" x14ac:dyDescent="0.25"/>
    <row r="62665" x14ac:dyDescent="0.25"/>
    <row r="62666" x14ac:dyDescent="0.25"/>
    <row r="62667" x14ac:dyDescent="0.25"/>
    <row r="62668" x14ac:dyDescent="0.25"/>
    <row r="62669" x14ac:dyDescent="0.25"/>
    <row r="62670" x14ac:dyDescent="0.25"/>
    <row r="62671" x14ac:dyDescent="0.25"/>
    <row r="62672" x14ac:dyDescent="0.25"/>
    <row r="62673" x14ac:dyDescent="0.25"/>
    <row r="62674" x14ac:dyDescent="0.25"/>
    <row r="62675" x14ac:dyDescent="0.25"/>
    <row r="62676" x14ac:dyDescent="0.25"/>
    <row r="62677" x14ac:dyDescent="0.25"/>
    <row r="62678" x14ac:dyDescent="0.25"/>
    <row r="62679" x14ac:dyDescent="0.25"/>
    <row r="62680" x14ac:dyDescent="0.25"/>
    <row r="62681" x14ac:dyDescent="0.25"/>
    <row r="62682" x14ac:dyDescent="0.25"/>
    <row r="62683" x14ac:dyDescent="0.25"/>
    <row r="62684" x14ac:dyDescent="0.25"/>
    <row r="62685" x14ac:dyDescent="0.25"/>
    <row r="62686" x14ac:dyDescent="0.25"/>
    <row r="62687" x14ac:dyDescent="0.25"/>
    <row r="62688" x14ac:dyDescent="0.25"/>
    <row r="62689" x14ac:dyDescent="0.25"/>
    <row r="62690" x14ac:dyDescent="0.25"/>
    <row r="62691" x14ac:dyDescent="0.25"/>
    <row r="62692" x14ac:dyDescent="0.25"/>
    <row r="62693" x14ac:dyDescent="0.25"/>
    <row r="62694" x14ac:dyDescent="0.25"/>
    <row r="62695" x14ac:dyDescent="0.25"/>
    <row r="62696" x14ac:dyDescent="0.25"/>
    <row r="62697" x14ac:dyDescent="0.25"/>
    <row r="62698" x14ac:dyDescent="0.25"/>
    <row r="62699" x14ac:dyDescent="0.25"/>
    <row r="62700" x14ac:dyDescent="0.25"/>
    <row r="62701" x14ac:dyDescent="0.25"/>
    <row r="62702" x14ac:dyDescent="0.25"/>
    <row r="62703" x14ac:dyDescent="0.25"/>
    <row r="62704" x14ac:dyDescent="0.25"/>
    <row r="62705" x14ac:dyDescent="0.25"/>
    <row r="62706" x14ac:dyDescent="0.25"/>
    <row r="62707" x14ac:dyDescent="0.25"/>
    <row r="62708" x14ac:dyDescent="0.25"/>
    <row r="62709" x14ac:dyDescent="0.25"/>
    <row r="62710" x14ac:dyDescent="0.25"/>
    <row r="62711" x14ac:dyDescent="0.25"/>
    <row r="62712" x14ac:dyDescent="0.25"/>
    <row r="62713" x14ac:dyDescent="0.25"/>
    <row r="62714" x14ac:dyDescent="0.25"/>
    <row r="62715" x14ac:dyDescent="0.25"/>
    <row r="62716" x14ac:dyDescent="0.25"/>
    <row r="62717" x14ac:dyDescent="0.25"/>
    <row r="62718" x14ac:dyDescent="0.25"/>
    <row r="62719" x14ac:dyDescent="0.25"/>
    <row r="62720" x14ac:dyDescent="0.25"/>
    <row r="62721" x14ac:dyDescent="0.25"/>
    <row r="62722" x14ac:dyDescent="0.25"/>
    <row r="62723" x14ac:dyDescent="0.25"/>
    <row r="62724" x14ac:dyDescent="0.25"/>
    <row r="62725" x14ac:dyDescent="0.25"/>
    <row r="62726" x14ac:dyDescent="0.25"/>
    <row r="62727" x14ac:dyDescent="0.25"/>
    <row r="62728" x14ac:dyDescent="0.25"/>
    <row r="62729" x14ac:dyDescent="0.25"/>
    <row r="62730" x14ac:dyDescent="0.25"/>
    <row r="62731" x14ac:dyDescent="0.25"/>
    <row r="62732" x14ac:dyDescent="0.25"/>
    <row r="62733" x14ac:dyDescent="0.25"/>
    <row r="62734" x14ac:dyDescent="0.25"/>
    <row r="62735" x14ac:dyDescent="0.25"/>
    <row r="62736" x14ac:dyDescent="0.25"/>
    <row r="62737" x14ac:dyDescent="0.25"/>
    <row r="62738" x14ac:dyDescent="0.25"/>
    <row r="62739" x14ac:dyDescent="0.25"/>
    <row r="62740" x14ac:dyDescent="0.25"/>
    <row r="62741" x14ac:dyDescent="0.25"/>
    <row r="62742" x14ac:dyDescent="0.25"/>
    <row r="62743" x14ac:dyDescent="0.25"/>
    <row r="62744" x14ac:dyDescent="0.25"/>
    <row r="62745" x14ac:dyDescent="0.25"/>
    <row r="62746" x14ac:dyDescent="0.25"/>
    <row r="62747" x14ac:dyDescent="0.25"/>
    <row r="62748" x14ac:dyDescent="0.25"/>
    <row r="62749" x14ac:dyDescent="0.25"/>
    <row r="62750" x14ac:dyDescent="0.25"/>
    <row r="62751" x14ac:dyDescent="0.25"/>
    <row r="62752" x14ac:dyDescent="0.25"/>
    <row r="62753" x14ac:dyDescent="0.25"/>
    <row r="62754" x14ac:dyDescent="0.25"/>
    <row r="62755" x14ac:dyDescent="0.25"/>
    <row r="62756" x14ac:dyDescent="0.25"/>
    <row r="62757" x14ac:dyDescent="0.25"/>
    <row r="62758" x14ac:dyDescent="0.25"/>
    <row r="62759" x14ac:dyDescent="0.25"/>
    <row r="62760" x14ac:dyDescent="0.25"/>
    <row r="62761" x14ac:dyDescent="0.25"/>
    <row r="62762" x14ac:dyDescent="0.25"/>
    <row r="62763" x14ac:dyDescent="0.25"/>
    <row r="62764" x14ac:dyDescent="0.25"/>
    <row r="62765" x14ac:dyDescent="0.25"/>
    <row r="62766" x14ac:dyDescent="0.25"/>
    <row r="62767" x14ac:dyDescent="0.25"/>
    <row r="62768" x14ac:dyDescent="0.25"/>
    <row r="62769" x14ac:dyDescent="0.25"/>
    <row r="62770" x14ac:dyDescent="0.25"/>
    <row r="62771" x14ac:dyDescent="0.25"/>
    <row r="62772" x14ac:dyDescent="0.25"/>
    <row r="62773" x14ac:dyDescent="0.25"/>
    <row r="62774" x14ac:dyDescent="0.25"/>
    <row r="62775" x14ac:dyDescent="0.25"/>
    <row r="62776" x14ac:dyDescent="0.25"/>
    <row r="62777" x14ac:dyDescent="0.25"/>
    <row r="62778" x14ac:dyDescent="0.25"/>
    <row r="62779" x14ac:dyDescent="0.25"/>
    <row r="62780" x14ac:dyDescent="0.25"/>
    <row r="62781" x14ac:dyDescent="0.25"/>
    <row r="62782" x14ac:dyDescent="0.25"/>
    <row r="62783" x14ac:dyDescent="0.25"/>
    <row r="62784" x14ac:dyDescent="0.25"/>
    <row r="62785" x14ac:dyDescent="0.25"/>
    <row r="62786" x14ac:dyDescent="0.25"/>
    <row r="62787" x14ac:dyDescent="0.25"/>
    <row r="62788" x14ac:dyDescent="0.25"/>
    <row r="62789" x14ac:dyDescent="0.25"/>
    <row r="62790" x14ac:dyDescent="0.25"/>
    <row r="62791" x14ac:dyDescent="0.25"/>
    <row r="62792" x14ac:dyDescent="0.25"/>
    <row r="62793" x14ac:dyDescent="0.25"/>
    <row r="62794" x14ac:dyDescent="0.25"/>
    <row r="62795" x14ac:dyDescent="0.25"/>
    <row r="62796" x14ac:dyDescent="0.25"/>
    <row r="62797" x14ac:dyDescent="0.25"/>
    <row r="62798" x14ac:dyDescent="0.25"/>
    <row r="62799" x14ac:dyDescent="0.25"/>
    <row r="62800" x14ac:dyDescent="0.25"/>
    <row r="62801" x14ac:dyDescent="0.25"/>
    <row r="62802" x14ac:dyDescent="0.25"/>
    <row r="62803" x14ac:dyDescent="0.25"/>
    <row r="62804" x14ac:dyDescent="0.25"/>
    <row r="62805" x14ac:dyDescent="0.25"/>
    <row r="62806" x14ac:dyDescent="0.25"/>
    <row r="62807" x14ac:dyDescent="0.25"/>
    <row r="62808" x14ac:dyDescent="0.25"/>
    <row r="62809" x14ac:dyDescent="0.25"/>
    <row r="62810" x14ac:dyDescent="0.25"/>
    <row r="62811" x14ac:dyDescent="0.25"/>
    <row r="62812" x14ac:dyDescent="0.25"/>
    <row r="62813" x14ac:dyDescent="0.25"/>
    <row r="62814" x14ac:dyDescent="0.25"/>
    <row r="62815" x14ac:dyDescent="0.25"/>
    <row r="62816" x14ac:dyDescent="0.25"/>
    <row r="62817" x14ac:dyDescent="0.25"/>
    <row r="62818" x14ac:dyDescent="0.25"/>
    <row r="62819" x14ac:dyDescent="0.25"/>
    <row r="62820" x14ac:dyDescent="0.25"/>
    <row r="62821" x14ac:dyDescent="0.25"/>
    <row r="62822" x14ac:dyDescent="0.25"/>
    <row r="62823" x14ac:dyDescent="0.25"/>
    <row r="62824" x14ac:dyDescent="0.25"/>
    <row r="62825" x14ac:dyDescent="0.25"/>
    <row r="62826" x14ac:dyDescent="0.25"/>
    <row r="62827" x14ac:dyDescent="0.25"/>
    <row r="62828" x14ac:dyDescent="0.25"/>
    <row r="62829" x14ac:dyDescent="0.25"/>
    <row r="62830" x14ac:dyDescent="0.25"/>
    <row r="62831" x14ac:dyDescent="0.25"/>
    <row r="62832" x14ac:dyDescent="0.25"/>
    <row r="62833" x14ac:dyDescent="0.25"/>
    <row r="62834" x14ac:dyDescent="0.25"/>
    <row r="62835" x14ac:dyDescent="0.25"/>
    <row r="62836" x14ac:dyDescent="0.25"/>
    <row r="62837" x14ac:dyDescent="0.25"/>
    <row r="62838" x14ac:dyDescent="0.25"/>
    <row r="62839" x14ac:dyDescent="0.25"/>
    <row r="62840" x14ac:dyDescent="0.25"/>
    <row r="62841" x14ac:dyDescent="0.25"/>
    <row r="62842" x14ac:dyDescent="0.25"/>
    <row r="62843" x14ac:dyDescent="0.25"/>
    <row r="62844" x14ac:dyDescent="0.25"/>
    <row r="62845" x14ac:dyDescent="0.25"/>
    <row r="62846" x14ac:dyDescent="0.25"/>
    <row r="62847" x14ac:dyDescent="0.25"/>
    <row r="62848" x14ac:dyDescent="0.25"/>
    <row r="62849" x14ac:dyDescent="0.25"/>
    <row r="62850" x14ac:dyDescent="0.25"/>
    <row r="62851" x14ac:dyDescent="0.25"/>
    <row r="62852" x14ac:dyDescent="0.25"/>
    <row r="62853" x14ac:dyDescent="0.25"/>
    <row r="62854" x14ac:dyDescent="0.25"/>
    <row r="62855" x14ac:dyDescent="0.25"/>
    <row r="62856" x14ac:dyDescent="0.25"/>
    <row r="62857" x14ac:dyDescent="0.25"/>
    <row r="62858" x14ac:dyDescent="0.25"/>
    <row r="62859" x14ac:dyDescent="0.25"/>
    <row r="62860" x14ac:dyDescent="0.25"/>
    <row r="62861" x14ac:dyDescent="0.25"/>
    <row r="62862" x14ac:dyDescent="0.25"/>
    <row r="62863" x14ac:dyDescent="0.25"/>
    <row r="62864" x14ac:dyDescent="0.25"/>
    <row r="62865" x14ac:dyDescent="0.25"/>
    <row r="62866" x14ac:dyDescent="0.25"/>
    <row r="62867" x14ac:dyDescent="0.25"/>
    <row r="62868" x14ac:dyDescent="0.25"/>
    <row r="62869" x14ac:dyDescent="0.25"/>
    <row r="62870" x14ac:dyDescent="0.25"/>
    <row r="62871" x14ac:dyDescent="0.25"/>
    <row r="62872" x14ac:dyDescent="0.25"/>
    <row r="62873" x14ac:dyDescent="0.25"/>
    <row r="62874" x14ac:dyDescent="0.25"/>
    <row r="62875" x14ac:dyDescent="0.25"/>
    <row r="62876" x14ac:dyDescent="0.25"/>
    <row r="62877" x14ac:dyDescent="0.25"/>
    <row r="62878" x14ac:dyDescent="0.25"/>
    <row r="62879" x14ac:dyDescent="0.25"/>
    <row r="62880" x14ac:dyDescent="0.25"/>
    <row r="62881" x14ac:dyDescent="0.25"/>
    <row r="62882" x14ac:dyDescent="0.25"/>
    <row r="62883" x14ac:dyDescent="0.25"/>
    <row r="62884" x14ac:dyDescent="0.25"/>
    <row r="62885" x14ac:dyDescent="0.25"/>
    <row r="62886" x14ac:dyDescent="0.25"/>
    <row r="62887" x14ac:dyDescent="0.25"/>
    <row r="62888" x14ac:dyDescent="0.25"/>
    <row r="62889" x14ac:dyDescent="0.25"/>
    <row r="62890" x14ac:dyDescent="0.25"/>
    <row r="62891" x14ac:dyDescent="0.25"/>
    <row r="62892" x14ac:dyDescent="0.25"/>
    <row r="62893" x14ac:dyDescent="0.25"/>
    <row r="62894" x14ac:dyDescent="0.25"/>
    <row r="62895" x14ac:dyDescent="0.25"/>
    <row r="62896" x14ac:dyDescent="0.25"/>
    <row r="62897" x14ac:dyDescent="0.25"/>
    <row r="62898" x14ac:dyDescent="0.25"/>
    <row r="62899" x14ac:dyDescent="0.25"/>
    <row r="62900" x14ac:dyDescent="0.25"/>
    <row r="62901" x14ac:dyDescent="0.25"/>
    <row r="62902" x14ac:dyDescent="0.25"/>
    <row r="62903" x14ac:dyDescent="0.25"/>
    <row r="62904" x14ac:dyDescent="0.25"/>
    <row r="62905" x14ac:dyDescent="0.25"/>
    <row r="62906" x14ac:dyDescent="0.25"/>
    <row r="62907" x14ac:dyDescent="0.25"/>
    <row r="62908" x14ac:dyDescent="0.25"/>
    <row r="62909" x14ac:dyDescent="0.25"/>
    <row r="62910" x14ac:dyDescent="0.25"/>
    <row r="62911" x14ac:dyDescent="0.25"/>
    <row r="62912" x14ac:dyDescent="0.25"/>
    <row r="62913" x14ac:dyDescent="0.25"/>
    <row r="62914" x14ac:dyDescent="0.25"/>
    <row r="62915" x14ac:dyDescent="0.25"/>
    <row r="62916" x14ac:dyDescent="0.25"/>
    <row r="62917" x14ac:dyDescent="0.25"/>
    <row r="62918" x14ac:dyDescent="0.25"/>
    <row r="62919" x14ac:dyDescent="0.25"/>
    <row r="62920" x14ac:dyDescent="0.25"/>
    <row r="62921" x14ac:dyDescent="0.25"/>
    <row r="62922" x14ac:dyDescent="0.25"/>
    <row r="62923" x14ac:dyDescent="0.25"/>
    <row r="62924" x14ac:dyDescent="0.25"/>
    <row r="62925" x14ac:dyDescent="0.25"/>
    <row r="62926" x14ac:dyDescent="0.25"/>
    <row r="62927" x14ac:dyDescent="0.25"/>
    <row r="62928" x14ac:dyDescent="0.25"/>
    <row r="62929" x14ac:dyDescent="0.25"/>
    <row r="62930" x14ac:dyDescent="0.25"/>
    <row r="62931" x14ac:dyDescent="0.25"/>
    <row r="62932" x14ac:dyDescent="0.25"/>
    <row r="62933" x14ac:dyDescent="0.25"/>
    <row r="62934" x14ac:dyDescent="0.25"/>
    <row r="62935" x14ac:dyDescent="0.25"/>
    <row r="62936" x14ac:dyDescent="0.25"/>
    <row r="62937" x14ac:dyDescent="0.25"/>
    <row r="62938" x14ac:dyDescent="0.25"/>
    <row r="62939" x14ac:dyDescent="0.25"/>
    <row r="62940" x14ac:dyDescent="0.25"/>
    <row r="62941" x14ac:dyDescent="0.25"/>
    <row r="62942" x14ac:dyDescent="0.25"/>
    <row r="62943" x14ac:dyDescent="0.25"/>
    <row r="62944" x14ac:dyDescent="0.25"/>
    <row r="62945" x14ac:dyDescent="0.25"/>
    <row r="62946" x14ac:dyDescent="0.25"/>
    <row r="62947" x14ac:dyDescent="0.25"/>
    <row r="62948" x14ac:dyDescent="0.25"/>
    <row r="62949" x14ac:dyDescent="0.25"/>
    <row r="62950" x14ac:dyDescent="0.25"/>
    <row r="62951" x14ac:dyDescent="0.25"/>
    <row r="62952" x14ac:dyDescent="0.25"/>
    <row r="62953" x14ac:dyDescent="0.25"/>
    <row r="62954" x14ac:dyDescent="0.25"/>
    <row r="62955" x14ac:dyDescent="0.25"/>
    <row r="62956" x14ac:dyDescent="0.25"/>
    <row r="62957" x14ac:dyDescent="0.25"/>
    <row r="62958" x14ac:dyDescent="0.25"/>
    <row r="62959" x14ac:dyDescent="0.25"/>
    <row r="62960" x14ac:dyDescent="0.25"/>
    <row r="62961" x14ac:dyDescent="0.25"/>
    <row r="62962" x14ac:dyDescent="0.25"/>
    <row r="62963" x14ac:dyDescent="0.25"/>
    <row r="62964" x14ac:dyDescent="0.25"/>
    <row r="62965" x14ac:dyDescent="0.25"/>
    <row r="62966" x14ac:dyDescent="0.25"/>
    <row r="62967" x14ac:dyDescent="0.25"/>
    <row r="62968" x14ac:dyDescent="0.25"/>
    <row r="62969" x14ac:dyDescent="0.25"/>
    <row r="62970" x14ac:dyDescent="0.25"/>
    <row r="62971" x14ac:dyDescent="0.25"/>
    <row r="62972" x14ac:dyDescent="0.25"/>
    <row r="62973" x14ac:dyDescent="0.25"/>
    <row r="62974" x14ac:dyDescent="0.25"/>
    <row r="62975" x14ac:dyDescent="0.25"/>
    <row r="62976" x14ac:dyDescent="0.25"/>
    <row r="62977" x14ac:dyDescent="0.25"/>
    <row r="62978" x14ac:dyDescent="0.25"/>
    <row r="62979" x14ac:dyDescent="0.25"/>
    <row r="62980" x14ac:dyDescent="0.25"/>
    <row r="62981" x14ac:dyDescent="0.25"/>
    <row r="62982" x14ac:dyDescent="0.25"/>
    <row r="62983" x14ac:dyDescent="0.25"/>
    <row r="62984" x14ac:dyDescent="0.25"/>
    <row r="62985" x14ac:dyDescent="0.25"/>
    <row r="62986" x14ac:dyDescent="0.25"/>
    <row r="62987" x14ac:dyDescent="0.25"/>
    <row r="62988" x14ac:dyDescent="0.25"/>
    <row r="62989" x14ac:dyDescent="0.25"/>
    <row r="62990" x14ac:dyDescent="0.25"/>
    <row r="62991" x14ac:dyDescent="0.25"/>
    <row r="62992" x14ac:dyDescent="0.25"/>
    <row r="62993" x14ac:dyDescent="0.25"/>
    <row r="62994" x14ac:dyDescent="0.25"/>
    <row r="62995" x14ac:dyDescent="0.25"/>
    <row r="62996" x14ac:dyDescent="0.25"/>
    <row r="62997" x14ac:dyDescent="0.25"/>
    <row r="62998" x14ac:dyDescent="0.25"/>
    <row r="62999" x14ac:dyDescent="0.25"/>
    <row r="63000" x14ac:dyDescent="0.25"/>
    <row r="63001" x14ac:dyDescent="0.25"/>
    <row r="63002" x14ac:dyDescent="0.25"/>
    <row r="63003" x14ac:dyDescent="0.25"/>
    <row r="63004" x14ac:dyDescent="0.25"/>
    <row r="63005" x14ac:dyDescent="0.25"/>
    <row r="63006" x14ac:dyDescent="0.25"/>
    <row r="63007" x14ac:dyDescent="0.25"/>
    <row r="63008" x14ac:dyDescent="0.25"/>
    <row r="63009" x14ac:dyDescent="0.25"/>
    <row r="63010" x14ac:dyDescent="0.25"/>
    <row r="63011" x14ac:dyDescent="0.25"/>
    <row r="63012" x14ac:dyDescent="0.25"/>
    <row r="63013" x14ac:dyDescent="0.25"/>
    <row r="63014" x14ac:dyDescent="0.25"/>
    <row r="63015" x14ac:dyDescent="0.25"/>
    <row r="63016" x14ac:dyDescent="0.25"/>
    <row r="63017" x14ac:dyDescent="0.25"/>
    <row r="63018" x14ac:dyDescent="0.25"/>
    <row r="63019" x14ac:dyDescent="0.25"/>
    <row r="63020" x14ac:dyDescent="0.25"/>
    <row r="63021" x14ac:dyDescent="0.25"/>
    <row r="63022" x14ac:dyDescent="0.25"/>
    <row r="63023" x14ac:dyDescent="0.25"/>
    <row r="63024" x14ac:dyDescent="0.25"/>
    <row r="63025" x14ac:dyDescent="0.25"/>
    <row r="63026" x14ac:dyDescent="0.25"/>
    <row r="63027" x14ac:dyDescent="0.25"/>
    <row r="63028" x14ac:dyDescent="0.25"/>
    <row r="63029" x14ac:dyDescent="0.25"/>
    <row r="63030" x14ac:dyDescent="0.25"/>
    <row r="63031" x14ac:dyDescent="0.25"/>
    <row r="63032" x14ac:dyDescent="0.25"/>
    <row r="63033" x14ac:dyDescent="0.25"/>
    <row r="63034" x14ac:dyDescent="0.25"/>
    <row r="63035" x14ac:dyDescent="0.25"/>
    <row r="63036" x14ac:dyDescent="0.25"/>
    <row r="63037" x14ac:dyDescent="0.25"/>
    <row r="63038" x14ac:dyDescent="0.25"/>
    <row r="63039" x14ac:dyDescent="0.25"/>
    <row r="63040" x14ac:dyDescent="0.25"/>
    <row r="63041" x14ac:dyDescent="0.25"/>
    <row r="63042" x14ac:dyDescent="0.25"/>
    <row r="63043" x14ac:dyDescent="0.25"/>
    <row r="63044" x14ac:dyDescent="0.25"/>
    <row r="63045" x14ac:dyDescent="0.25"/>
    <row r="63046" x14ac:dyDescent="0.25"/>
    <row r="63047" x14ac:dyDescent="0.25"/>
    <row r="63048" x14ac:dyDescent="0.25"/>
    <row r="63049" x14ac:dyDescent="0.25"/>
    <row r="63050" x14ac:dyDescent="0.25"/>
    <row r="63051" x14ac:dyDescent="0.25"/>
    <row r="63052" x14ac:dyDescent="0.25"/>
    <row r="63053" x14ac:dyDescent="0.25"/>
    <row r="63054" x14ac:dyDescent="0.25"/>
    <row r="63055" x14ac:dyDescent="0.25"/>
    <row r="63056" x14ac:dyDescent="0.25"/>
    <row r="63057" x14ac:dyDescent="0.25"/>
    <row r="63058" x14ac:dyDescent="0.25"/>
    <row r="63059" x14ac:dyDescent="0.25"/>
    <row r="63060" x14ac:dyDescent="0.25"/>
    <row r="63061" x14ac:dyDescent="0.25"/>
    <row r="63062" x14ac:dyDescent="0.25"/>
    <row r="63063" x14ac:dyDescent="0.25"/>
    <row r="63064" x14ac:dyDescent="0.25"/>
    <row r="63065" x14ac:dyDescent="0.25"/>
    <row r="63066" x14ac:dyDescent="0.25"/>
    <row r="63067" x14ac:dyDescent="0.25"/>
    <row r="63068" x14ac:dyDescent="0.25"/>
    <row r="63069" x14ac:dyDescent="0.25"/>
    <row r="63070" x14ac:dyDescent="0.25"/>
    <row r="63071" x14ac:dyDescent="0.25"/>
    <row r="63072" x14ac:dyDescent="0.25"/>
    <row r="63073" x14ac:dyDescent="0.25"/>
    <row r="63074" x14ac:dyDescent="0.25"/>
    <row r="63075" x14ac:dyDescent="0.25"/>
    <row r="63076" x14ac:dyDescent="0.25"/>
    <row r="63077" x14ac:dyDescent="0.25"/>
    <row r="63078" x14ac:dyDescent="0.25"/>
    <row r="63079" x14ac:dyDescent="0.25"/>
    <row r="63080" x14ac:dyDescent="0.25"/>
    <row r="63081" x14ac:dyDescent="0.25"/>
    <row r="63082" x14ac:dyDescent="0.25"/>
    <row r="63083" x14ac:dyDescent="0.25"/>
    <row r="63084" x14ac:dyDescent="0.25"/>
    <row r="63085" x14ac:dyDescent="0.25"/>
    <row r="63086" x14ac:dyDescent="0.25"/>
    <row r="63087" x14ac:dyDescent="0.25"/>
    <row r="63088" x14ac:dyDescent="0.25"/>
    <row r="63089" x14ac:dyDescent="0.25"/>
    <row r="63090" x14ac:dyDescent="0.25"/>
    <row r="63091" x14ac:dyDescent="0.25"/>
    <row r="63092" x14ac:dyDescent="0.25"/>
    <row r="63093" x14ac:dyDescent="0.25"/>
    <row r="63094" x14ac:dyDescent="0.25"/>
    <row r="63095" x14ac:dyDescent="0.25"/>
    <row r="63096" x14ac:dyDescent="0.25"/>
    <row r="63097" x14ac:dyDescent="0.25"/>
    <row r="63098" x14ac:dyDescent="0.25"/>
    <row r="63099" x14ac:dyDescent="0.25"/>
    <row r="63100" x14ac:dyDescent="0.25"/>
    <row r="63101" x14ac:dyDescent="0.25"/>
    <row r="63102" x14ac:dyDescent="0.25"/>
    <row r="63103" x14ac:dyDescent="0.25"/>
    <row r="63104" x14ac:dyDescent="0.25"/>
    <row r="63105" x14ac:dyDescent="0.25"/>
    <row r="63106" x14ac:dyDescent="0.25"/>
    <row r="63107" x14ac:dyDescent="0.25"/>
    <row r="63108" x14ac:dyDescent="0.25"/>
    <row r="63109" x14ac:dyDescent="0.25"/>
    <row r="63110" x14ac:dyDescent="0.25"/>
    <row r="63111" x14ac:dyDescent="0.25"/>
    <row r="63112" x14ac:dyDescent="0.25"/>
    <row r="63113" x14ac:dyDescent="0.25"/>
    <row r="63114" x14ac:dyDescent="0.25"/>
    <row r="63115" x14ac:dyDescent="0.25"/>
    <row r="63116" x14ac:dyDescent="0.25"/>
    <row r="63117" x14ac:dyDescent="0.25"/>
    <row r="63118" x14ac:dyDescent="0.25"/>
    <row r="63119" x14ac:dyDescent="0.25"/>
    <row r="63120" x14ac:dyDescent="0.25"/>
    <row r="63121" x14ac:dyDescent="0.25"/>
    <row r="63122" x14ac:dyDescent="0.25"/>
    <row r="63123" x14ac:dyDescent="0.25"/>
    <row r="63124" x14ac:dyDescent="0.25"/>
    <row r="63125" x14ac:dyDescent="0.25"/>
    <row r="63126" x14ac:dyDescent="0.25"/>
    <row r="63127" x14ac:dyDescent="0.25"/>
    <row r="63128" x14ac:dyDescent="0.25"/>
    <row r="63129" x14ac:dyDescent="0.25"/>
    <row r="63130" x14ac:dyDescent="0.25"/>
    <row r="63131" x14ac:dyDescent="0.25"/>
    <row r="63132" x14ac:dyDescent="0.25"/>
    <row r="63133" x14ac:dyDescent="0.25"/>
    <row r="63134" x14ac:dyDescent="0.25"/>
    <row r="63135" x14ac:dyDescent="0.25"/>
    <row r="63136" x14ac:dyDescent="0.25"/>
    <row r="63137" x14ac:dyDescent="0.25"/>
    <row r="63138" x14ac:dyDescent="0.25"/>
    <row r="63139" x14ac:dyDescent="0.25"/>
    <row r="63140" x14ac:dyDescent="0.25"/>
    <row r="63141" x14ac:dyDescent="0.25"/>
    <row r="63142" x14ac:dyDescent="0.25"/>
    <row r="63143" x14ac:dyDescent="0.25"/>
    <row r="63144" x14ac:dyDescent="0.25"/>
    <row r="63145" x14ac:dyDescent="0.25"/>
    <row r="63146" x14ac:dyDescent="0.25"/>
    <row r="63147" x14ac:dyDescent="0.25"/>
    <row r="63148" x14ac:dyDescent="0.25"/>
    <row r="63149" x14ac:dyDescent="0.25"/>
    <row r="63150" x14ac:dyDescent="0.25"/>
    <row r="63151" x14ac:dyDescent="0.25"/>
    <row r="63152" x14ac:dyDescent="0.25"/>
    <row r="63153" x14ac:dyDescent="0.25"/>
    <row r="63154" x14ac:dyDescent="0.25"/>
    <row r="63155" x14ac:dyDescent="0.25"/>
    <row r="63156" x14ac:dyDescent="0.25"/>
    <row r="63157" x14ac:dyDescent="0.25"/>
    <row r="63158" x14ac:dyDescent="0.25"/>
    <row r="63159" x14ac:dyDescent="0.25"/>
    <row r="63160" x14ac:dyDescent="0.25"/>
    <row r="63161" x14ac:dyDescent="0.25"/>
    <row r="63162" x14ac:dyDescent="0.25"/>
    <row r="63163" x14ac:dyDescent="0.25"/>
    <row r="63164" x14ac:dyDescent="0.25"/>
    <row r="63165" x14ac:dyDescent="0.25"/>
    <row r="63166" x14ac:dyDescent="0.25"/>
    <row r="63167" x14ac:dyDescent="0.25"/>
    <row r="63168" x14ac:dyDescent="0.25"/>
    <row r="63169" x14ac:dyDescent="0.25"/>
    <row r="63170" x14ac:dyDescent="0.25"/>
    <row r="63171" x14ac:dyDescent="0.25"/>
    <row r="63172" x14ac:dyDescent="0.25"/>
    <row r="63173" x14ac:dyDescent="0.25"/>
    <row r="63174" x14ac:dyDescent="0.25"/>
    <row r="63175" x14ac:dyDescent="0.25"/>
    <row r="63176" x14ac:dyDescent="0.25"/>
    <row r="63177" x14ac:dyDescent="0.25"/>
    <row r="63178" x14ac:dyDescent="0.25"/>
    <row r="63179" x14ac:dyDescent="0.25"/>
    <row r="63180" x14ac:dyDescent="0.25"/>
    <row r="63181" x14ac:dyDescent="0.25"/>
    <row r="63182" x14ac:dyDescent="0.25"/>
    <row r="63183" x14ac:dyDescent="0.25"/>
    <row r="63184" x14ac:dyDescent="0.25"/>
    <row r="63185" x14ac:dyDescent="0.25"/>
    <row r="63186" x14ac:dyDescent="0.25"/>
    <row r="63187" x14ac:dyDescent="0.25"/>
    <row r="63188" x14ac:dyDescent="0.25"/>
    <row r="63189" x14ac:dyDescent="0.25"/>
    <row r="63190" x14ac:dyDescent="0.25"/>
    <row r="63191" x14ac:dyDescent="0.25"/>
    <row r="63192" x14ac:dyDescent="0.25"/>
    <row r="63193" x14ac:dyDescent="0.25"/>
    <row r="63194" x14ac:dyDescent="0.25"/>
    <row r="63195" x14ac:dyDescent="0.25"/>
    <row r="63196" x14ac:dyDescent="0.25"/>
    <row r="63197" x14ac:dyDescent="0.25"/>
    <row r="63198" x14ac:dyDescent="0.25"/>
    <row r="63199" x14ac:dyDescent="0.25"/>
    <row r="63200" x14ac:dyDescent="0.25"/>
    <row r="63201" x14ac:dyDescent="0.25"/>
    <row r="63202" x14ac:dyDescent="0.25"/>
    <row r="63203" x14ac:dyDescent="0.25"/>
    <row r="63204" x14ac:dyDescent="0.25"/>
    <row r="63205" x14ac:dyDescent="0.25"/>
    <row r="63206" x14ac:dyDescent="0.25"/>
    <row r="63207" x14ac:dyDescent="0.25"/>
    <row r="63208" x14ac:dyDescent="0.25"/>
    <row r="63209" x14ac:dyDescent="0.25"/>
    <row r="63210" x14ac:dyDescent="0.25"/>
    <row r="63211" x14ac:dyDescent="0.25"/>
    <row r="63212" x14ac:dyDescent="0.25"/>
    <row r="63213" x14ac:dyDescent="0.25"/>
    <row r="63214" x14ac:dyDescent="0.25"/>
    <row r="63215" x14ac:dyDescent="0.25"/>
    <row r="63216" x14ac:dyDescent="0.25"/>
    <row r="63217" x14ac:dyDescent="0.25"/>
    <row r="63218" x14ac:dyDescent="0.25"/>
    <row r="63219" x14ac:dyDescent="0.25"/>
    <row r="63220" x14ac:dyDescent="0.25"/>
    <row r="63221" x14ac:dyDescent="0.25"/>
    <row r="63222" x14ac:dyDescent="0.25"/>
    <row r="63223" x14ac:dyDescent="0.25"/>
    <row r="63224" x14ac:dyDescent="0.25"/>
    <row r="63225" x14ac:dyDescent="0.25"/>
    <row r="63226" x14ac:dyDescent="0.25"/>
    <row r="63227" x14ac:dyDescent="0.25"/>
    <row r="63228" x14ac:dyDescent="0.25"/>
    <row r="63229" x14ac:dyDescent="0.25"/>
    <row r="63230" x14ac:dyDescent="0.25"/>
    <row r="63231" x14ac:dyDescent="0.25"/>
    <row r="63232" x14ac:dyDescent="0.25"/>
    <row r="63233" x14ac:dyDescent="0.25"/>
    <row r="63234" x14ac:dyDescent="0.25"/>
    <row r="63235" x14ac:dyDescent="0.25"/>
    <row r="63236" x14ac:dyDescent="0.25"/>
    <row r="63237" x14ac:dyDescent="0.25"/>
    <row r="63238" x14ac:dyDescent="0.25"/>
    <row r="63239" x14ac:dyDescent="0.25"/>
    <row r="63240" x14ac:dyDescent="0.25"/>
    <row r="63241" x14ac:dyDescent="0.25"/>
    <row r="63242" x14ac:dyDescent="0.25"/>
    <row r="63243" x14ac:dyDescent="0.25"/>
    <row r="63244" x14ac:dyDescent="0.25"/>
    <row r="63245" x14ac:dyDescent="0.25"/>
    <row r="63246" x14ac:dyDescent="0.25"/>
    <row r="63247" x14ac:dyDescent="0.25"/>
    <row r="63248" x14ac:dyDescent="0.25"/>
    <row r="63249" x14ac:dyDescent="0.25"/>
    <row r="63250" x14ac:dyDescent="0.25"/>
    <row r="63251" x14ac:dyDescent="0.25"/>
    <row r="63252" x14ac:dyDescent="0.25"/>
    <row r="63253" x14ac:dyDescent="0.25"/>
    <row r="63254" x14ac:dyDescent="0.25"/>
    <row r="63255" x14ac:dyDescent="0.25"/>
    <row r="63256" x14ac:dyDescent="0.25"/>
    <row r="63257" x14ac:dyDescent="0.25"/>
    <row r="63258" x14ac:dyDescent="0.25"/>
    <row r="63259" x14ac:dyDescent="0.25"/>
    <row r="63260" x14ac:dyDescent="0.25"/>
    <row r="63261" x14ac:dyDescent="0.25"/>
    <row r="63262" x14ac:dyDescent="0.25"/>
    <row r="63263" x14ac:dyDescent="0.25"/>
    <row r="63264" x14ac:dyDescent="0.25"/>
    <row r="63265" x14ac:dyDescent="0.25"/>
    <row r="63266" x14ac:dyDescent="0.25"/>
    <row r="63267" x14ac:dyDescent="0.25"/>
    <row r="63268" x14ac:dyDescent="0.25"/>
    <row r="63269" x14ac:dyDescent="0.25"/>
    <row r="63270" x14ac:dyDescent="0.25"/>
    <row r="63271" x14ac:dyDescent="0.25"/>
    <row r="63272" x14ac:dyDescent="0.25"/>
    <row r="63273" x14ac:dyDescent="0.25"/>
    <row r="63274" x14ac:dyDescent="0.25"/>
    <row r="63275" x14ac:dyDescent="0.25"/>
    <row r="63276" x14ac:dyDescent="0.25"/>
    <row r="63277" x14ac:dyDescent="0.25"/>
    <row r="63278" x14ac:dyDescent="0.25"/>
    <row r="63279" x14ac:dyDescent="0.25"/>
    <row r="63280" x14ac:dyDescent="0.25"/>
    <row r="63281" x14ac:dyDescent="0.25"/>
    <row r="63282" x14ac:dyDescent="0.25"/>
    <row r="63283" x14ac:dyDescent="0.25"/>
    <row r="63284" x14ac:dyDescent="0.25"/>
    <row r="63285" x14ac:dyDescent="0.25"/>
    <row r="63286" x14ac:dyDescent="0.25"/>
    <row r="63287" x14ac:dyDescent="0.25"/>
    <row r="63288" x14ac:dyDescent="0.25"/>
    <row r="63289" x14ac:dyDescent="0.25"/>
    <row r="63290" x14ac:dyDescent="0.25"/>
    <row r="63291" x14ac:dyDescent="0.25"/>
    <row r="63292" x14ac:dyDescent="0.25"/>
    <row r="63293" x14ac:dyDescent="0.25"/>
    <row r="63294" x14ac:dyDescent="0.25"/>
    <row r="63295" x14ac:dyDescent="0.25"/>
    <row r="63296" x14ac:dyDescent="0.25"/>
    <row r="63297" x14ac:dyDescent="0.25"/>
    <row r="63298" x14ac:dyDescent="0.25"/>
    <row r="63299" x14ac:dyDescent="0.25"/>
    <row r="63300" x14ac:dyDescent="0.25"/>
    <row r="63301" x14ac:dyDescent="0.25"/>
    <row r="63302" x14ac:dyDescent="0.25"/>
    <row r="63303" x14ac:dyDescent="0.25"/>
    <row r="63304" x14ac:dyDescent="0.25"/>
    <row r="63305" x14ac:dyDescent="0.25"/>
    <row r="63306" x14ac:dyDescent="0.25"/>
    <row r="63307" x14ac:dyDescent="0.25"/>
    <row r="63308" x14ac:dyDescent="0.25"/>
    <row r="63309" x14ac:dyDescent="0.25"/>
    <row r="63310" x14ac:dyDescent="0.25"/>
    <row r="63311" x14ac:dyDescent="0.25"/>
    <row r="63312" x14ac:dyDescent="0.25"/>
    <row r="63313" x14ac:dyDescent="0.25"/>
    <row r="63314" x14ac:dyDescent="0.25"/>
    <row r="63315" x14ac:dyDescent="0.25"/>
    <row r="63316" x14ac:dyDescent="0.25"/>
    <row r="63317" x14ac:dyDescent="0.25"/>
    <row r="63318" x14ac:dyDescent="0.25"/>
    <row r="63319" x14ac:dyDescent="0.25"/>
    <row r="63320" x14ac:dyDescent="0.25"/>
    <row r="63321" x14ac:dyDescent="0.25"/>
    <row r="63322" x14ac:dyDescent="0.25"/>
    <row r="63323" x14ac:dyDescent="0.25"/>
    <row r="63324" x14ac:dyDescent="0.25"/>
    <row r="63325" x14ac:dyDescent="0.25"/>
    <row r="63326" x14ac:dyDescent="0.25"/>
    <row r="63327" x14ac:dyDescent="0.25"/>
    <row r="63328" x14ac:dyDescent="0.25"/>
    <row r="63329" x14ac:dyDescent="0.25"/>
    <row r="63330" x14ac:dyDescent="0.25"/>
    <row r="63331" x14ac:dyDescent="0.25"/>
    <row r="63332" x14ac:dyDescent="0.25"/>
    <row r="63333" x14ac:dyDescent="0.25"/>
    <row r="63334" x14ac:dyDescent="0.25"/>
    <row r="63335" x14ac:dyDescent="0.25"/>
    <row r="63336" x14ac:dyDescent="0.25"/>
    <row r="63337" x14ac:dyDescent="0.25"/>
    <row r="63338" x14ac:dyDescent="0.25"/>
    <row r="63339" x14ac:dyDescent="0.25"/>
    <row r="63340" x14ac:dyDescent="0.25"/>
    <row r="63341" x14ac:dyDescent="0.25"/>
    <row r="63342" x14ac:dyDescent="0.25"/>
    <row r="63343" x14ac:dyDescent="0.25"/>
    <row r="63344" x14ac:dyDescent="0.25"/>
    <row r="63345" x14ac:dyDescent="0.25"/>
    <row r="63346" x14ac:dyDescent="0.25"/>
    <row r="63347" x14ac:dyDescent="0.25"/>
    <row r="63348" x14ac:dyDescent="0.25"/>
    <row r="63349" x14ac:dyDescent="0.25"/>
    <row r="63350" x14ac:dyDescent="0.25"/>
    <row r="63351" x14ac:dyDescent="0.25"/>
    <row r="63352" x14ac:dyDescent="0.25"/>
    <row r="63353" x14ac:dyDescent="0.25"/>
    <row r="63354" x14ac:dyDescent="0.25"/>
    <row r="63355" x14ac:dyDescent="0.25"/>
    <row r="63356" x14ac:dyDescent="0.25"/>
    <row r="63357" x14ac:dyDescent="0.25"/>
    <row r="63358" x14ac:dyDescent="0.25"/>
    <row r="63359" x14ac:dyDescent="0.25"/>
    <row r="63360" x14ac:dyDescent="0.25"/>
    <row r="63361" x14ac:dyDescent="0.25"/>
    <row r="63362" x14ac:dyDescent="0.25"/>
    <row r="63363" x14ac:dyDescent="0.25"/>
    <row r="63364" x14ac:dyDescent="0.25"/>
    <row r="63365" x14ac:dyDescent="0.25"/>
    <row r="63366" x14ac:dyDescent="0.25"/>
    <row r="63367" x14ac:dyDescent="0.25"/>
    <row r="63368" x14ac:dyDescent="0.25"/>
    <row r="63369" x14ac:dyDescent="0.25"/>
    <row r="63370" x14ac:dyDescent="0.25"/>
    <row r="63371" x14ac:dyDescent="0.25"/>
    <row r="63372" x14ac:dyDescent="0.25"/>
    <row r="63373" x14ac:dyDescent="0.25"/>
    <row r="63374" x14ac:dyDescent="0.25"/>
    <row r="63375" x14ac:dyDescent="0.25"/>
    <row r="63376" x14ac:dyDescent="0.25"/>
    <row r="63377" x14ac:dyDescent="0.25"/>
    <row r="63378" x14ac:dyDescent="0.25"/>
    <row r="63379" x14ac:dyDescent="0.25"/>
    <row r="63380" x14ac:dyDescent="0.25"/>
    <row r="63381" x14ac:dyDescent="0.25"/>
    <row r="63382" x14ac:dyDescent="0.25"/>
    <row r="63383" x14ac:dyDescent="0.25"/>
    <row r="63384" x14ac:dyDescent="0.25"/>
    <row r="63385" x14ac:dyDescent="0.25"/>
    <row r="63386" x14ac:dyDescent="0.25"/>
    <row r="63387" x14ac:dyDescent="0.25"/>
    <row r="63388" x14ac:dyDescent="0.25"/>
    <row r="63389" x14ac:dyDescent="0.25"/>
    <row r="63390" x14ac:dyDescent="0.25"/>
    <row r="63391" x14ac:dyDescent="0.25"/>
    <row r="63392" x14ac:dyDescent="0.25"/>
    <row r="63393" x14ac:dyDescent="0.25"/>
    <row r="63394" x14ac:dyDescent="0.25"/>
    <row r="63395" x14ac:dyDescent="0.25"/>
    <row r="63396" x14ac:dyDescent="0.25"/>
    <row r="63397" x14ac:dyDescent="0.25"/>
    <row r="63398" x14ac:dyDescent="0.25"/>
    <row r="63399" x14ac:dyDescent="0.25"/>
    <row r="63400" x14ac:dyDescent="0.25"/>
    <row r="63401" x14ac:dyDescent="0.25"/>
    <row r="63402" x14ac:dyDescent="0.25"/>
    <row r="63403" x14ac:dyDescent="0.25"/>
    <row r="63404" x14ac:dyDescent="0.25"/>
    <row r="63405" x14ac:dyDescent="0.25"/>
    <row r="63406" x14ac:dyDescent="0.25"/>
    <row r="63407" x14ac:dyDescent="0.25"/>
    <row r="63408" x14ac:dyDescent="0.25"/>
    <row r="63409" x14ac:dyDescent="0.25"/>
    <row r="63410" x14ac:dyDescent="0.25"/>
    <row r="63411" x14ac:dyDescent="0.25"/>
    <row r="63412" x14ac:dyDescent="0.25"/>
    <row r="63413" x14ac:dyDescent="0.25"/>
    <row r="63414" x14ac:dyDescent="0.25"/>
    <row r="63415" x14ac:dyDescent="0.25"/>
    <row r="63416" x14ac:dyDescent="0.25"/>
    <row r="63417" x14ac:dyDescent="0.25"/>
    <row r="63418" x14ac:dyDescent="0.25"/>
    <row r="63419" x14ac:dyDescent="0.25"/>
    <row r="63420" x14ac:dyDescent="0.25"/>
    <row r="63421" x14ac:dyDescent="0.25"/>
    <row r="63422" x14ac:dyDescent="0.25"/>
    <row r="63423" x14ac:dyDescent="0.25"/>
    <row r="63424" x14ac:dyDescent="0.25"/>
    <row r="63425" x14ac:dyDescent="0.25"/>
    <row r="63426" x14ac:dyDescent="0.25"/>
    <row r="63427" x14ac:dyDescent="0.25"/>
    <row r="63428" x14ac:dyDescent="0.25"/>
    <row r="63429" x14ac:dyDescent="0.25"/>
    <row r="63430" x14ac:dyDescent="0.25"/>
    <row r="63431" x14ac:dyDescent="0.25"/>
    <row r="63432" x14ac:dyDescent="0.25"/>
    <row r="63433" x14ac:dyDescent="0.25"/>
    <row r="63434" x14ac:dyDescent="0.25"/>
    <row r="63435" x14ac:dyDescent="0.25"/>
    <row r="63436" x14ac:dyDescent="0.25"/>
    <row r="63437" x14ac:dyDescent="0.25"/>
    <row r="63438" x14ac:dyDescent="0.25"/>
    <row r="63439" x14ac:dyDescent="0.25"/>
    <row r="63440" x14ac:dyDescent="0.25"/>
    <row r="63441" x14ac:dyDescent="0.25"/>
    <row r="63442" x14ac:dyDescent="0.25"/>
    <row r="63443" x14ac:dyDescent="0.25"/>
    <row r="63444" x14ac:dyDescent="0.25"/>
    <row r="63445" x14ac:dyDescent="0.25"/>
    <row r="63446" x14ac:dyDescent="0.25"/>
    <row r="63447" x14ac:dyDescent="0.25"/>
    <row r="63448" x14ac:dyDescent="0.25"/>
    <row r="63449" x14ac:dyDescent="0.25"/>
    <row r="63450" x14ac:dyDescent="0.25"/>
    <row r="63451" x14ac:dyDescent="0.25"/>
    <row r="63452" x14ac:dyDescent="0.25"/>
    <row r="63453" x14ac:dyDescent="0.25"/>
    <row r="63454" x14ac:dyDescent="0.25"/>
    <row r="63455" x14ac:dyDescent="0.25"/>
    <row r="63456" x14ac:dyDescent="0.25"/>
    <row r="63457" x14ac:dyDescent="0.25"/>
    <row r="63458" x14ac:dyDescent="0.25"/>
    <row r="63459" x14ac:dyDescent="0.25"/>
    <row r="63460" x14ac:dyDescent="0.25"/>
    <row r="63461" x14ac:dyDescent="0.25"/>
    <row r="63462" x14ac:dyDescent="0.25"/>
    <row r="63463" x14ac:dyDescent="0.25"/>
    <row r="63464" x14ac:dyDescent="0.25"/>
    <row r="63465" x14ac:dyDescent="0.25"/>
    <row r="63466" x14ac:dyDescent="0.25"/>
    <row r="63467" x14ac:dyDescent="0.25"/>
    <row r="63468" x14ac:dyDescent="0.25"/>
    <row r="63469" x14ac:dyDescent="0.25"/>
    <row r="63470" x14ac:dyDescent="0.25"/>
    <row r="63471" x14ac:dyDescent="0.25"/>
    <row r="63472" x14ac:dyDescent="0.25"/>
    <row r="63473" x14ac:dyDescent="0.25"/>
    <row r="63474" x14ac:dyDescent="0.25"/>
    <row r="63475" x14ac:dyDescent="0.25"/>
    <row r="63476" x14ac:dyDescent="0.25"/>
    <row r="63477" x14ac:dyDescent="0.25"/>
    <row r="63478" x14ac:dyDescent="0.25"/>
    <row r="63479" x14ac:dyDescent="0.25"/>
    <row r="63480" x14ac:dyDescent="0.25"/>
    <row r="63481" x14ac:dyDescent="0.25"/>
    <row r="63482" x14ac:dyDescent="0.25"/>
    <row r="63483" x14ac:dyDescent="0.25"/>
    <row r="63484" x14ac:dyDescent="0.25"/>
    <row r="63485" x14ac:dyDescent="0.25"/>
    <row r="63486" x14ac:dyDescent="0.25"/>
    <row r="63487" x14ac:dyDescent="0.25"/>
    <row r="63488" x14ac:dyDescent="0.25"/>
    <row r="63489" x14ac:dyDescent="0.25"/>
    <row r="63490" x14ac:dyDescent="0.25"/>
    <row r="63491" x14ac:dyDescent="0.25"/>
    <row r="63492" x14ac:dyDescent="0.25"/>
    <row r="63493" x14ac:dyDescent="0.25"/>
    <row r="63494" x14ac:dyDescent="0.25"/>
    <row r="63495" x14ac:dyDescent="0.25"/>
    <row r="63496" x14ac:dyDescent="0.25"/>
    <row r="63497" x14ac:dyDescent="0.25"/>
    <row r="63498" x14ac:dyDescent="0.25"/>
    <row r="63499" x14ac:dyDescent="0.25"/>
    <row r="63500" x14ac:dyDescent="0.25"/>
    <row r="63501" x14ac:dyDescent="0.25"/>
    <row r="63502" x14ac:dyDescent="0.25"/>
    <row r="63503" x14ac:dyDescent="0.25"/>
    <row r="63504" x14ac:dyDescent="0.25"/>
    <row r="63505" x14ac:dyDescent="0.25"/>
    <row r="63506" x14ac:dyDescent="0.25"/>
    <row r="63507" x14ac:dyDescent="0.25"/>
    <row r="63508" x14ac:dyDescent="0.25"/>
    <row r="63509" x14ac:dyDescent="0.25"/>
    <row r="63510" x14ac:dyDescent="0.25"/>
    <row r="63511" x14ac:dyDescent="0.25"/>
    <row r="63512" x14ac:dyDescent="0.25"/>
    <row r="63513" x14ac:dyDescent="0.25"/>
    <row r="63514" x14ac:dyDescent="0.25"/>
    <row r="63515" x14ac:dyDescent="0.25"/>
    <row r="63516" x14ac:dyDescent="0.25"/>
    <row r="63517" x14ac:dyDescent="0.25"/>
    <row r="63518" x14ac:dyDescent="0.25"/>
    <row r="63519" x14ac:dyDescent="0.25"/>
    <row r="63520" x14ac:dyDescent="0.25"/>
    <row r="63521" x14ac:dyDescent="0.25"/>
    <row r="63522" x14ac:dyDescent="0.25"/>
    <row r="63523" x14ac:dyDescent="0.25"/>
    <row r="63524" x14ac:dyDescent="0.25"/>
    <row r="63525" x14ac:dyDescent="0.25"/>
    <row r="63526" x14ac:dyDescent="0.25"/>
    <row r="63527" x14ac:dyDescent="0.25"/>
    <row r="63528" x14ac:dyDescent="0.25"/>
    <row r="63529" x14ac:dyDescent="0.25"/>
    <row r="63530" x14ac:dyDescent="0.25"/>
    <row r="63531" x14ac:dyDescent="0.25"/>
    <row r="63532" x14ac:dyDescent="0.25"/>
    <row r="63533" x14ac:dyDescent="0.25"/>
    <row r="63534" x14ac:dyDescent="0.25"/>
    <row r="63535" x14ac:dyDescent="0.25"/>
    <row r="63536" x14ac:dyDescent="0.25"/>
    <row r="63537" x14ac:dyDescent="0.25"/>
    <row r="63538" x14ac:dyDescent="0.25"/>
    <row r="63539" x14ac:dyDescent="0.25"/>
    <row r="63540" x14ac:dyDescent="0.25"/>
    <row r="63541" x14ac:dyDescent="0.25"/>
    <row r="63542" x14ac:dyDescent="0.25"/>
    <row r="63543" x14ac:dyDescent="0.25"/>
    <row r="63544" x14ac:dyDescent="0.25"/>
    <row r="63545" x14ac:dyDescent="0.25"/>
    <row r="63546" x14ac:dyDescent="0.25"/>
    <row r="63547" x14ac:dyDescent="0.25"/>
    <row r="63548" x14ac:dyDescent="0.25"/>
    <row r="63549" x14ac:dyDescent="0.25"/>
    <row r="63550" x14ac:dyDescent="0.25"/>
    <row r="63551" x14ac:dyDescent="0.25"/>
    <row r="63552" x14ac:dyDescent="0.25"/>
    <row r="63553" x14ac:dyDescent="0.25"/>
    <row r="63554" x14ac:dyDescent="0.25"/>
    <row r="63555" x14ac:dyDescent="0.25"/>
    <row r="63556" x14ac:dyDescent="0.25"/>
    <row r="63557" x14ac:dyDescent="0.25"/>
    <row r="63558" x14ac:dyDescent="0.25"/>
    <row r="63559" x14ac:dyDescent="0.25"/>
    <row r="63560" x14ac:dyDescent="0.25"/>
    <row r="63561" x14ac:dyDescent="0.25"/>
    <row r="63562" x14ac:dyDescent="0.25"/>
    <row r="63563" x14ac:dyDescent="0.25"/>
    <row r="63564" x14ac:dyDescent="0.25"/>
    <row r="63565" x14ac:dyDescent="0.25"/>
    <row r="63566" x14ac:dyDescent="0.25"/>
    <row r="63567" x14ac:dyDescent="0.25"/>
    <row r="63568" x14ac:dyDescent="0.25"/>
    <row r="63569" x14ac:dyDescent="0.25"/>
    <row r="63570" x14ac:dyDescent="0.25"/>
    <row r="63571" x14ac:dyDescent="0.25"/>
    <row r="63572" x14ac:dyDescent="0.25"/>
    <row r="63573" x14ac:dyDescent="0.25"/>
    <row r="63574" x14ac:dyDescent="0.25"/>
    <row r="63575" x14ac:dyDescent="0.25"/>
    <row r="63576" x14ac:dyDescent="0.25"/>
    <row r="63577" x14ac:dyDescent="0.25"/>
    <row r="63578" x14ac:dyDescent="0.25"/>
    <row r="63579" x14ac:dyDescent="0.25"/>
    <row r="63580" x14ac:dyDescent="0.25"/>
    <row r="63581" x14ac:dyDescent="0.25"/>
    <row r="63582" x14ac:dyDescent="0.25"/>
    <row r="63583" x14ac:dyDescent="0.25"/>
    <row r="63584" x14ac:dyDescent="0.25"/>
    <row r="63585" x14ac:dyDescent="0.25"/>
    <row r="63586" x14ac:dyDescent="0.25"/>
    <row r="63587" x14ac:dyDescent="0.25"/>
    <row r="63588" x14ac:dyDescent="0.25"/>
    <row r="63589" x14ac:dyDescent="0.25"/>
    <row r="63590" x14ac:dyDescent="0.25"/>
    <row r="63591" x14ac:dyDescent="0.25"/>
    <row r="63592" x14ac:dyDescent="0.25"/>
    <row r="63593" x14ac:dyDescent="0.25"/>
    <row r="63594" x14ac:dyDescent="0.25"/>
    <row r="63595" x14ac:dyDescent="0.25"/>
    <row r="63596" x14ac:dyDescent="0.25"/>
    <row r="63597" x14ac:dyDescent="0.25"/>
    <row r="63598" x14ac:dyDescent="0.25"/>
    <row r="63599" x14ac:dyDescent="0.25"/>
    <row r="63600" x14ac:dyDescent="0.25"/>
    <row r="63601" x14ac:dyDescent="0.25"/>
    <row r="63602" x14ac:dyDescent="0.25"/>
    <row r="63603" x14ac:dyDescent="0.25"/>
    <row r="63604" x14ac:dyDescent="0.25"/>
    <row r="63605" x14ac:dyDescent="0.25"/>
    <row r="63606" x14ac:dyDescent="0.25"/>
    <row r="63607" x14ac:dyDescent="0.25"/>
    <row r="63608" x14ac:dyDescent="0.25"/>
    <row r="63609" x14ac:dyDescent="0.25"/>
    <row r="63610" x14ac:dyDescent="0.25"/>
    <row r="63611" x14ac:dyDescent="0.25"/>
    <row r="63612" x14ac:dyDescent="0.25"/>
    <row r="63613" x14ac:dyDescent="0.25"/>
    <row r="63614" x14ac:dyDescent="0.25"/>
    <row r="63615" x14ac:dyDescent="0.25"/>
    <row r="63616" x14ac:dyDescent="0.25"/>
    <row r="63617" x14ac:dyDescent="0.25"/>
    <row r="63618" x14ac:dyDescent="0.25"/>
    <row r="63619" x14ac:dyDescent="0.25"/>
    <row r="63620" x14ac:dyDescent="0.25"/>
    <row r="63621" x14ac:dyDescent="0.25"/>
    <row r="63622" x14ac:dyDescent="0.25"/>
    <row r="63623" x14ac:dyDescent="0.25"/>
    <row r="63624" x14ac:dyDescent="0.25"/>
    <row r="63625" x14ac:dyDescent="0.25"/>
    <row r="63626" x14ac:dyDescent="0.25"/>
    <row r="63627" x14ac:dyDescent="0.25"/>
    <row r="63628" x14ac:dyDescent="0.25"/>
    <row r="63629" x14ac:dyDescent="0.25"/>
    <row r="63630" x14ac:dyDescent="0.25"/>
    <row r="63631" x14ac:dyDescent="0.25"/>
    <row r="63632" x14ac:dyDescent="0.25"/>
    <row r="63633" x14ac:dyDescent="0.25"/>
    <row r="63634" x14ac:dyDescent="0.25"/>
    <row r="63635" x14ac:dyDescent="0.25"/>
    <row r="63636" x14ac:dyDescent="0.25"/>
    <row r="63637" x14ac:dyDescent="0.25"/>
    <row r="63638" x14ac:dyDescent="0.25"/>
    <row r="63639" x14ac:dyDescent="0.25"/>
    <row r="63640" x14ac:dyDescent="0.25"/>
    <row r="63641" x14ac:dyDescent="0.25"/>
    <row r="63642" x14ac:dyDescent="0.25"/>
    <row r="63643" x14ac:dyDescent="0.25"/>
    <row r="63644" x14ac:dyDescent="0.25"/>
    <row r="63645" x14ac:dyDescent="0.25"/>
    <row r="63646" x14ac:dyDescent="0.25"/>
    <row r="63647" x14ac:dyDescent="0.25"/>
    <row r="63648" x14ac:dyDescent="0.25"/>
    <row r="63649" x14ac:dyDescent="0.25"/>
    <row r="63650" x14ac:dyDescent="0.25"/>
    <row r="63651" x14ac:dyDescent="0.25"/>
    <row r="63652" x14ac:dyDescent="0.25"/>
    <row r="63653" x14ac:dyDescent="0.25"/>
    <row r="63654" x14ac:dyDescent="0.25"/>
    <row r="63655" x14ac:dyDescent="0.25"/>
    <row r="63656" x14ac:dyDescent="0.25"/>
    <row r="63657" x14ac:dyDescent="0.25"/>
    <row r="63658" x14ac:dyDescent="0.25"/>
    <row r="63659" x14ac:dyDescent="0.25"/>
    <row r="63660" x14ac:dyDescent="0.25"/>
    <row r="63661" x14ac:dyDescent="0.25"/>
    <row r="63662" x14ac:dyDescent="0.25"/>
    <row r="63663" x14ac:dyDescent="0.25"/>
    <row r="63664" x14ac:dyDescent="0.25"/>
    <row r="63665" x14ac:dyDescent="0.25"/>
    <row r="63666" x14ac:dyDescent="0.25"/>
    <row r="63667" x14ac:dyDescent="0.25"/>
    <row r="63668" x14ac:dyDescent="0.25"/>
    <row r="63669" x14ac:dyDescent="0.25"/>
    <row r="63670" x14ac:dyDescent="0.25"/>
    <row r="63671" x14ac:dyDescent="0.25"/>
    <row r="63672" x14ac:dyDescent="0.25"/>
    <row r="63673" x14ac:dyDescent="0.25"/>
    <row r="63674" x14ac:dyDescent="0.25"/>
    <row r="63675" x14ac:dyDescent="0.25"/>
    <row r="63676" x14ac:dyDescent="0.25"/>
    <row r="63677" x14ac:dyDescent="0.25"/>
    <row r="63678" x14ac:dyDescent="0.25"/>
    <row r="63679" x14ac:dyDescent="0.25"/>
    <row r="63680" x14ac:dyDescent="0.25"/>
    <row r="63681" x14ac:dyDescent="0.25"/>
    <row r="63682" x14ac:dyDescent="0.25"/>
    <row r="63683" x14ac:dyDescent="0.25"/>
    <row r="63684" x14ac:dyDescent="0.25"/>
    <row r="63685" x14ac:dyDescent="0.25"/>
    <row r="63686" x14ac:dyDescent="0.25"/>
    <row r="63687" x14ac:dyDescent="0.25"/>
    <row r="63688" x14ac:dyDescent="0.25"/>
    <row r="63689" x14ac:dyDescent="0.25"/>
    <row r="63690" x14ac:dyDescent="0.25"/>
    <row r="63691" x14ac:dyDescent="0.25"/>
    <row r="63692" x14ac:dyDescent="0.25"/>
    <row r="63693" x14ac:dyDescent="0.25"/>
    <row r="63694" x14ac:dyDescent="0.25"/>
    <row r="63695" x14ac:dyDescent="0.25"/>
    <row r="63696" x14ac:dyDescent="0.25"/>
    <row r="63697" x14ac:dyDescent="0.25"/>
    <row r="63698" x14ac:dyDescent="0.25"/>
    <row r="63699" x14ac:dyDescent="0.25"/>
    <row r="63700" x14ac:dyDescent="0.25"/>
    <row r="63701" x14ac:dyDescent="0.25"/>
    <row r="63702" x14ac:dyDescent="0.25"/>
    <row r="63703" x14ac:dyDescent="0.25"/>
    <row r="63704" x14ac:dyDescent="0.25"/>
    <row r="63705" x14ac:dyDescent="0.25"/>
    <row r="63706" x14ac:dyDescent="0.25"/>
    <row r="63707" x14ac:dyDescent="0.25"/>
    <row r="63708" x14ac:dyDescent="0.25"/>
    <row r="63709" x14ac:dyDescent="0.25"/>
    <row r="63710" x14ac:dyDescent="0.25"/>
    <row r="63711" x14ac:dyDescent="0.25"/>
    <row r="63712" x14ac:dyDescent="0.25"/>
    <row r="63713" x14ac:dyDescent="0.25"/>
    <row r="63714" x14ac:dyDescent="0.25"/>
    <row r="63715" x14ac:dyDescent="0.25"/>
    <row r="63716" x14ac:dyDescent="0.25"/>
    <row r="63717" x14ac:dyDescent="0.25"/>
    <row r="63718" x14ac:dyDescent="0.25"/>
    <row r="63719" x14ac:dyDescent="0.25"/>
    <row r="63720" x14ac:dyDescent="0.25"/>
    <row r="63721" x14ac:dyDescent="0.25"/>
    <row r="63722" x14ac:dyDescent="0.25"/>
    <row r="63723" x14ac:dyDescent="0.25"/>
    <row r="63724" x14ac:dyDescent="0.25"/>
    <row r="63725" x14ac:dyDescent="0.25"/>
    <row r="63726" x14ac:dyDescent="0.25"/>
    <row r="63727" x14ac:dyDescent="0.25"/>
    <row r="63728" x14ac:dyDescent="0.25"/>
    <row r="63729" x14ac:dyDescent="0.25"/>
    <row r="63730" x14ac:dyDescent="0.25"/>
    <row r="63731" x14ac:dyDescent="0.25"/>
    <row r="63732" x14ac:dyDescent="0.25"/>
    <row r="63733" x14ac:dyDescent="0.25"/>
    <row r="63734" x14ac:dyDescent="0.25"/>
    <row r="63735" x14ac:dyDescent="0.25"/>
    <row r="63736" x14ac:dyDescent="0.25"/>
    <row r="63737" x14ac:dyDescent="0.25"/>
    <row r="63738" x14ac:dyDescent="0.25"/>
    <row r="63739" x14ac:dyDescent="0.25"/>
    <row r="63740" x14ac:dyDescent="0.25"/>
    <row r="63741" x14ac:dyDescent="0.25"/>
    <row r="63742" x14ac:dyDescent="0.25"/>
    <row r="63743" x14ac:dyDescent="0.25"/>
    <row r="63744" x14ac:dyDescent="0.25"/>
    <row r="63745" x14ac:dyDescent="0.25"/>
    <row r="63746" x14ac:dyDescent="0.25"/>
    <row r="63747" x14ac:dyDescent="0.25"/>
    <row r="63748" x14ac:dyDescent="0.25"/>
    <row r="63749" x14ac:dyDescent="0.25"/>
    <row r="63750" x14ac:dyDescent="0.25"/>
    <row r="63751" x14ac:dyDescent="0.25"/>
    <row r="63752" x14ac:dyDescent="0.25"/>
    <row r="63753" x14ac:dyDescent="0.25"/>
    <row r="63754" x14ac:dyDescent="0.25"/>
    <row r="63755" x14ac:dyDescent="0.25"/>
    <row r="63756" x14ac:dyDescent="0.25"/>
    <row r="63757" x14ac:dyDescent="0.25"/>
    <row r="63758" x14ac:dyDescent="0.25"/>
    <row r="63759" x14ac:dyDescent="0.25"/>
    <row r="63760" x14ac:dyDescent="0.25"/>
    <row r="63761" x14ac:dyDescent="0.25"/>
    <row r="63762" x14ac:dyDescent="0.25"/>
    <row r="63763" x14ac:dyDescent="0.25"/>
    <row r="63764" x14ac:dyDescent="0.25"/>
    <row r="63765" x14ac:dyDescent="0.25"/>
    <row r="63766" x14ac:dyDescent="0.25"/>
    <row r="63767" x14ac:dyDescent="0.25"/>
    <row r="63768" x14ac:dyDescent="0.25"/>
    <row r="63769" x14ac:dyDescent="0.25"/>
    <row r="63770" x14ac:dyDescent="0.25"/>
    <row r="63771" x14ac:dyDescent="0.25"/>
    <row r="63772" x14ac:dyDescent="0.25"/>
    <row r="63773" x14ac:dyDescent="0.25"/>
    <row r="63774" x14ac:dyDescent="0.25"/>
    <row r="63775" x14ac:dyDescent="0.25"/>
    <row r="63776" x14ac:dyDescent="0.25"/>
    <row r="63777" x14ac:dyDescent="0.25"/>
    <row r="63778" x14ac:dyDescent="0.25"/>
    <row r="63779" x14ac:dyDescent="0.25"/>
    <row r="63780" x14ac:dyDescent="0.25"/>
    <row r="63781" x14ac:dyDescent="0.25"/>
    <row r="63782" x14ac:dyDescent="0.25"/>
    <row r="63783" x14ac:dyDescent="0.25"/>
    <row r="63784" x14ac:dyDescent="0.25"/>
    <row r="63785" x14ac:dyDescent="0.25"/>
    <row r="63786" x14ac:dyDescent="0.25"/>
    <row r="63787" x14ac:dyDescent="0.25"/>
    <row r="63788" x14ac:dyDescent="0.25"/>
    <row r="63789" x14ac:dyDescent="0.25"/>
    <row r="63790" x14ac:dyDescent="0.25"/>
    <row r="63791" x14ac:dyDescent="0.25"/>
    <row r="63792" x14ac:dyDescent="0.25"/>
    <row r="63793" x14ac:dyDescent="0.25"/>
    <row r="63794" x14ac:dyDescent="0.25"/>
    <row r="63795" x14ac:dyDescent="0.25"/>
    <row r="63796" x14ac:dyDescent="0.25"/>
    <row r="63797" x14ac:dyDescent="0.25"/>
    <row r="63798" x14ac:dyDescent="0.25"/>
    <row r="63799" x14ac:dyDescent="0.25"/>
    <row r="63800" x14ac:dyDescent="0.25"/>
    <row r="63801" x14ac:dyDescent="0.25"/>
    <row r="63802" x14ac:dyDescent="0.25"/>
    <row r="63803" x14ac:dyDescent="0.25"/>
    <row r="63804" x14ac:dyDescent="0.25"/>
    <row r="63805" x14ac:dyDescent="0.25"/>
    <row r="63806" x14ac:dyDescent="0.25"/>
    <row r="63807" x14ac:dyDescent="0.25"/>
    <row r="63808" x14ac:dyDescent="0.25"/>
    <row r="63809" x14ac:dyDescent="0.25"/>
    <row r="63810" x14ac:dyDescent="0.25"/>
    <row r="63811" x14ac:dyDescent="0.25"/>
    <row r="63812" x14ac:dyDescent="0.25"/>
    <row r="63813" x14ac:dyDescent="0.25"/>
    <row r="63814" x14ac:dyDescent="0.25"/>
    <row r="63815" x14ac:dyDescent="0.25"/>
    <row r="63816" x14ac:dyDescent="0.25"/>
    <row r="63817" x14ac:dyDescent="0.25"/>
    <row r="63818" x14ac:dyDescent="0.25"/>
    <row r="63819" x14ac:dyDescent="0.25"/>
    <row r="63820" x14ac:dyDescent="0.25"/>
    <row r="63821" x14ac:dyDescent="0.25"/>
    <row r="63822" x14ac:dyDescent="0.25"/>
    <row r="63823" x14ac:dyDescent="0.25"/>
    <row r="63824" x14ac:dyDescent="0.25"/>
    <row r="63825" x14ac:dyDescent="0.25"/>
    <row r="63826" x14ac:dyDescent="0.25"/>
    <row r="63827" x14ac:dyDescent="0.25"/>
    <row r="63828" x14ac:dyDescent="0.25"/>
    <row r="63829" x14ac:dyDescent="0.25"/>
    <row r="63830" x14ac:dyDescent="0.25"/>
    <row r="63831" x14ac:dyDescent="0.25"/>
    <row r="63832" x14ac:dyDescent="0.25"/>
    <row r="63833" x14ac:dyDescent="0.25"/>
    <row r="63834" x14ac:dyDescent="0.25"/>
    <row r="63835" x14ac:dyDescent="0.25"/>
    <row r="63836" x14ac:dyDescent="0.25"/>
    <row r="63837" x14ac:dyDescent="0.25"/>
    <row r="63838" x14ac:dyDescent="0.25"/>
    <row r="63839" x14ac:dyDescent="0.25"/>
    <row r="63840" x14ac:dyDescent="0.25"/>
    <row r="63841" x14ac:dyDescent="0.25"/>
    <row r="63842" x14ac:dyDescent="0.25"/>
    <row r="63843" x14ac:dyDescent="0.25"/>
    <row r="63844" x14ac:dyDescent="0.25"/>
    <row r="63845" x14ac:dyDescent="0.25"/>
    <row r="63846" x14ac:dyDescent="0.25"/>
    <row r="63847" x14ac:dyDescent="0.25"/>
    <row r="63848" x14ac:dyDescent="0.25"/>
    <row r="63849" x14ac:dyDescent="0.25"/>
    <row r="63850" x14ac:dyDescent="0.25"/>
    <row r="63851" x14ac:dyDescent="0.25"/>
    <row r="63852" x14ac:dyDescent="0.25"/>
    <row r="63853" x14ac:dyDescent="0.25"/>
    <row r="63854" x14ac:dyDescent="0.25"/>
    <row r="63855" x14ac:dyDescent="0.25"/>
    <row r="63856" x14ac:dyDescent="0.25"/>
    <row r="63857" x14ac:dyDescent="0.25"/>
    <row r="63858" x14ac:dyDescent="0.25"/>
    <row r="63859" x14ac:dyDescent="0.25"/>
    <row r="63860" x14ac:dyDescent="0.25"/>
    <row r="63861" x14ac:dyDescent="0.25"/>
    <row r="63862" x14ac:dyDescent="0.25"/>
    <row r="63863" x14ac:dyDescent="0.25"/>
    <row r="63864" x14ac:dyDescent="0.25"/>
    <row r="63865" x14ac:dyDescent="0.25"/>
    <row r="63866" x14ac:dyDescent="0.25"/>
    <row r="63867" x14ac:dyDescent="0.25"/>
    <row r="63868" x14ac:dyDescent="0.25"/>
    <row r="63869" x14ac:dyDescent="0.25"/>
    <row r="63870" x14ac:dyDescent="0.25"/>
    <row r="63871" x14ac:dyDescent="0.25"/>
    <row r="63872" x14ac:dyDescent="0.25"/>
    <row r="63873" x14ac:dyDescent="0.25"/>
    <row r="63874" x14ac:dyDescent="0.25"/>
    <row r="63875" x14ac:dyDescent="0.25"/>
    <row r="63876" x14ac:dyDescent="0.25"/>
    <row r="63877" x14ac:dyDescent="0.25"/>
    <row r="63878" x14ac:dyDescent="0.25"/>
    <row r="63879" x14ac:dyDescent="0.25"/>
    <row r="63880" x14ac:dyDescent="0.25"/>
    <row r="63881" x14ac:dyDescent="0.25"/>
    <row r="63882" x14ac:dyDescent="0.25"/>
    <row r="63883" x14ac:dyDescent="0.25"/>
    <row r="63884" x14ac:dyDescent="0.25"/>
    <row r="63885" x14ac:dyDescent="0.25"/>
    <row r="63886" x14ac:dyDescent="0.25"/>
    <row r="63887" x14ac:dyDescent="0.25"/>
    <row r="63888" x14ac:dyDescent="0.25"/>
    <row r="63889" x14ac:dyDescent="0.25"/>
    <row r="63890" x14ac:dyDescent="0.25"/>
    <row r="63891" x14ac:dyDescent="0.25"/>
    <row r="63892" x14ac:dyDescent="0.25"/>
    <row r="63893" x14ac:dyDescent="0.25"/>
    <row r="63894" x14ac:dyDescent="0.25"/>
    <row r="63895" x14ac:dyDescent="0.25"/>
    <row r="63896" x14ac:dyDescent="0.25"/>
    <row r="63897" x14ac:dyDescent="0.25"/>
    <row r="63898" x14ac:dyDescent="0.25"/>
    <row r="63899" x14ac:dyDescent="0.25"/>
    <row r="63900" x14ac:dyDescent="0.25"/>
    <row r="63901" x14ac:dyDescent="0.25"/>
    <row r="63902" x14ac:dyDescent="0.25"/>
    <row r="63903" x14ac:dyDescent="0.25"/>
    <row r="63904" x14ac:dyDescent="0.25"/>
    <row r="63905" x14ac:dyDescent="0.25"/>
    <row r="63906" x14ac:dyDescent="0.25"/>
    <row r="63907" x14ac:dyDescent="0.25"/>
    <row r="63908" x14ac:dyDescent="0.25"/>
    <row r="63909" x14ac:dyDescent="0.25"/>
    <row r="63910" x14ac:dyDescent="0.25"/>
    <row r="63911" x14ac:dyDescent="0.25"/>
    <row r="63912" x14ac:dyDescent="0.25"/>
    <row r="63913" x14ac:dyDescent="0.25"/>
    <row r="63914" x14ac:dyDescent="0.25"/>
    <row r="63915" x14ac:dyDescent="0.25"/>
    <row r="63916" x14ac:dyDescent="0.25"/>
    <row r="63917" x14ac:dyDescent="0.25"/>
    <row r="63918" x14ac:dyDescent="0.25"/>
    <row r="63919" x14ac:dyDescent="0.25"/>
    <row r="63920" x14ac:dyDescent="0.25"/>
    <row r="63921" x14ac:dyDescent="0.25"/>
    <row r="63922" x14ac:dyDescent="0.25"/>
    <row r="63923" x14ac:dyDescent="0.25"/>
    <row r="63924" x14ac:dyDescent="0.25"/>
    <row r="63925" x14ac:dyDescent="0.25"/>
    <row r="63926" x14ac:dyDescent="0.25"/>
    <row r="63927" x14ac:dyDescent="0.25"/>
    <row r="63928" x14ac:dyDescent="0.25"/>
    <row r="63929" x14ac:dyDescent="0.25"/>
    <row r="63930" x14ac:dyDescent="0.25"/>
    <row r="63931" x14ac:dyDescent="0.25"/>
    <row r="63932" x14ac:dyDescent="0.25"/>
    <row r="63933" x14ac:dyDescent="0.25"/>
    <row r="63934" x14ac:dyDescent="0.25"/>
    <row r="63935" x14ac:dyDescent="0.25"/>
    <row r="63936" x14ac:dyDescent="0.25"/>
    <row r="63937" x14ac:dyDescent="0.25"/>
    <row r="63938" x14ac:dyDescent="0.25"/>
    <row r="63939" x14ac:dyDescent="0.25"/>
    <row r="63940" x14ac:dyDescent="0.25"/>
    <row r="63941" x14ac:dyDescent="0.25"/>
    <row r="63942" x14ac:dyDescent="0.25"/>
    <row r="63943" x14ac:dyDescent="0.25"/>
    <row r="63944" x14ac:dyDescent="0.25"/>
    <row r="63945" x14ac:dyDescent="0.25"/>
    <row r="63946" x14ac:dyDescent="0.25"/>
    <row r="63947" x14ac:dyDescent="0.25"/>
    <row r="63948" x14ac:dyDescent="0.25"/>
    <row r="63949" x14ac:dyDescent="0.25"/>
    <row r="63950" x14ac:dyDescent="0.25"/>
    <row r="63951" x14ac:dyDescent="0.25"/>
    <row r="63952" x14ac:dyDescent="0.25"/>
    <row r="63953" x14ac:dyDescent="0.25"/>
    <row r="63954" x14ac:dyDescent="0.25"/>
    <row r="63955" x14ac:dyDescent="0.25"/>
    <row r="63956" x14ac:dyDescent="0.25"/>
    <row r="63957" x14ac:dyDescent="0.25"/>
    <row r="63958" x14ac:dyDescent="0.25"/>
    <row r="63959" x14ac:dyDescent="0.25"/>
    <row r="63960" x14ac:dyDescent="0.25"/>
    <row r="63961" x14ac:dyDescent="0.25"/>
    <row r="63962" x14ac:dyDescent="0.25"/>
    <row r="63963" x14ac:dyDescent="0.25"/>
    <row r="63964" x14ac:dyDescent="0.25"/>
    <row r="63965" x14ac:dyDescent="0.25"/>
    <row r="63966" x14ac:dyDescent="0.25"/>
    <row r="63967" x14ac:dyDescent="0.25"/>
    <row r="63968" x14ac:dyDescent="0.25"/>
    <row r="63969" x14ac:dyDescent="0.25"/>
    <row r="63970" x14ac:dyDescent="0.25"/>
    <row r="63971" x14ac:dyDescent="0.25"/>
    <row r="63972" x14ac:dyDescent="0.25"/>
    <row r="63973" x14ac:dyDescent="0.25"/>
    <row r="63974" x14ac:dyDescent="0.25"/>
    <row r="63975" x14ac:dyDescent="0.25"/>
    <row r="63976" x14ac:dyDescent="0.25"/>
    <row r="63977" x14ac:dyDescent="0.25"/>
    <row r="63978" x14ac:dyDescent="0.25"/>
    <row r="63979" x14ac:dyDescent="0.25"/>
    <row r="63980" x14ac:dyDescent="0.25"/>
    <row r="63981" x14ac:dyDescent="0.25"/>
    <row r="63982" x14ac:dyDescent="0.25"/>
    <row r="63983" x14ac:dyDescent="0.25"/>
    <row r="63984" x14ac:dyDescent="0.25"/>
    <row r="63985" x14ac:dyDescent="0.25"/>
    <row r="63986" x14ac:dyDescent="0.25"/>
    <row r="63987" x14ac:dyDescent="0.25"/>
    <row r="63988" x14ac:dyDescent="0.25"/>
    <row r="63989" x14ac:dyDescent="0.25"/>
    <row r="63990" x14ac:dyDescent="0.25"/>
    <row r="63991" x14ac:dyDescent="0.25"/>
    <row r="63992" x14ac:dyDescent="0.25"/>
    <row r="63993" x14ac:dyDescent="0.25"/>
    <row r="63994" x14ac:dyDescent="0.25"/>
    <row r="63995" x14ac:dyDescent="0.25"/>
    <row r="63996" x14ac:dyDescent="0.25"/>
    <row r="63997" x14ac:dyDescent="0.25"/>
    <row r="63998" x14ac:dyDescent="0.25"/>
    <row r="63999" x14ac:dyDescent="0.25"/>
    <row r="64000" x14ac:dyDescent="0.25"/>
    <row r="64001" x14ac:dyDescent="0.25"/>
    <row r="64002" x14ac:dyDescent="0.25"/>
    <row r="64003" x14ac:dyDescent="0.25"/>
    <row r="64004" x14ac:dyDescent="0.25"/>
    <row r="64005" x14ac:dyDescent="0.25"/>
    <row r="64006" x14ac:dyDescent="0.25"/>
    <row r="64007" x14ac:dyDescent="0.25"/>
    <row r="64008" x14ac:dyDescent="0.25"/>
    <row r="64009" x14ac:dyDescent="0.25"/>
    <row r="64010" x14ac:dyDescent="0.25"/>
    <row r="64011" x14ac:dyDescent="0.25"/>
    <row r="64012" x14ac:dyDescent="0.25"/>
    <row r="64013" x14ac:dyDescent="0.25"/>
    <row r="64014" x14ac:dyDescent="0.25"/>
    <row r="64015" x14ac:dyDescent="0.25"/>
    <row r="64016" x14ac:dyDescent="0.25"/>
    <row r="64017" x14ac:dyDescent="0.25"/>
    <row r="64018" x14ac:dyDescent="0.25"/>
    <row r="64019" x14ac:dyDescent="0.25"/>
    <row r="64020" x14ac:dyDescent="0.25"/>
    <row r="64021" x14ac:dyDescent="0.25"/>
    <row r="64022" x14ac:dyDescent="0.25"/>
    <row r="64023" x14ac:dyDescent="0.25"/>
    <row r="64024" x14ac:dyDescent="0.25"/>
    <row r="64025" x14ac:dyDescent="0.25"/>
    <row r="64026" x14ac:dyDescent="0.25"/>
    <row r="64027" x14ac:dyDescent="0.25"/>
    <row r="64028" x14ac:dyDescent="0.25"/>
    <row r="64029" x14ac:dyDescent="0.25"/>
    <row r="64030" x14ac:dyDescent="0.25"/>
    <row r="64031" x14ac:dyDescent="0.25"/>
    <row r="64032" x14ac:dyDescent="0.25"/>
    <row r="64033" x14ac:dyDescent="0.25"/>
    <row r="64034" x14ac:dyDescent="0.25"/>
    <row r="64035" x14ac:dyDescent="0.25"/>
    <row r="64036" x14ac:dyDescent="0.25"/>
    <row r="64037" x14ac:dyDescent="0.25"/>
    <row r="64038" x14ac:dyDescent="0.25"/>
    <row r="64039" x14ac:dyDescent="0.25"/>
    <row r="64040" x14ac:dyDescent="0.25"/>
    <row r="64041" x14ac:dyDescent="0.25"/>
    <row r="64042" x14ac:dyDescent="0.25"/>
    <row r="64043" x14ac:dyDescent="0.25"/>
    <row r="64044" x14ac:dyDescent="0.25"/>
    <row r="64045" x14ac:dyDescent="0.25"/>
    <row r="64046" x14ac:dyDescent="0.25"/>
    <row r="64047" x14ac:dyDescent="0.25"/>
    <row r="64048" x14ac:dyDescent="0.25"/>
    <row r="64049" x14ac:dyDescent="0.25"/>
    <row r="64050" x14ac:dyDescent="0.25"/>
    <row r="64051" x14ac:dyDescent="0.25"/>
    <row r="64052" x14ac:dyDescent="0.25"/>
    <row r="64053" x14ac:dyDescent="0.25"/>
    <row r="64054" x14ac:dyDescent="0.25"/>
    <row r="64055" x14ac:dyDescent="0.25"/>
    <row r="64056" x14ac:dyDescent="0.25"/>
    <row r="64057" x14ac:dyDescent="0.25"/>
    <row r="64058" x14ac:dyDescent="0.25"/>
    <row r="64059" x14ac:dyDescent="0.25"/>
    <row r="64060" x14ac:dyDescent="0.25"/>
    <row r="64061" x14ac:dyDescent="0.25"/>
    <row r="64062" x14ac:dyDescent="0.25"/>
    <row r="64063" x14ac:dyDescent="0.25"/>
    <row r="64064" x14ac:dyDescent="0.25"/>
    <row r="64065" x14ac:dyDescent="0.25"/>
    <row r="64066" x14ac:dyDescent="0.25"/>
    <row r="64067" x14ac:dyDescent="0.25"/>
    <row r="64068" x14ac:dyDescent="0.25"/>
    <row r="64069" x14ac:dyDescent="0.25"/>
    <row r="64070" x14ac:dyDescent="0.25"/>
    <row r="64071" x14ac:dyDescent="0.25"/>
    <row r="64072" x14ac:dyDescent="0.25"/>
    <row r="64073" x14ac:dyDescent="0.25"/>
    <row r="64074" x14ac:dyDescent="0.25"/>
    <row r="64075" x14ac:dyDescent="0.25"/>
    <row r="64076" x14ac:dyDescent="0.25"/>
    <row r="64077" x14ac:dyDescent="0.25"/>
    <row r="64078" x14ac:dyDescent="0.25"/>
    <row r="64079" x14ac:dyDescent="0.25"/>
    <row r="64080" x14ac:dyDescent="0.25"/>
    <row r="64081" x14ac:dyDescent="0.25"/>
    <row r="64082" x14ac:dyDescent="0.25"/>
    <row r="64083" x14ac:dyDescent="0.25"/>
    <row r="64084" x14ac:dyDescent="0.25"/>
    <row r="64085" x14ac:dyDescent="0.25"/>
    <row r="64086" x14ac:dyDescent="0.25"/>
    <row r="64087" x14ac:dyDescent="0.25"/>
    <row r="64088" x14ac:dyDescent="0.25"/>
    <row r="64089" x14ac:dyDescent="0.25"/>
    <row r="64090" x14ac:dyDescent="0.25"/>
    <row r="64091" x14ac:dyDescent="0.25"/>
    <row r="64092" x14ac:dyDescent="0.25"/>
    <row r="64093" x14ac:dyDescent="0.25"/>
    <row r="64094" x14ac:dyDescent="0.25"/>
    <row r="64095" x14ac:dyDescent="0.25"/>
    <row r="64096" x14ac:dyDescent="0.25"/>
    <row r="64097" x14ac:dyDescent="0.25"/>
    <row r="64098" x14ac:dyDescent="0.25"/>
    <row r="64099" x14ac:dyDescent="0.25"/>
    <row r="64100" x14ac:dyDescent="0.25"/>
    <row r="64101" x14ac:dyDescent="0.25"/>
    <row r="64102" x14ac:dyDescent="0.25"/>
    <row r="64103" x14ac:dyDescent="0.25"/>
    <row r="64104" x14ac:dyDescent="0.25"/>
    <row r="64105" x14ac:dyDescent="0.25"/>
    <row r="64106" x14ac:dyDescent="0.25"/>
    <row r="64107" x14ac:dyDescent="0.25"/>
    <row r="64108" x14ac:dyDescent="0.25"/>
    <row r="64109" x14ac:dyDescent="0.25"/>
    <row r="64110" x14ac:dyDescent="0.25"/>
    <row r="64111" x14ac:dyDescent="0.25"/>
    <row r="64112" x14ac:dyDescent="0.25"/>
    <row r="64113" x14ac:dyDescent="0.25"/>
    <row r="64114" x14ac:dyDescent="0.25"/>
    <row r="64115" x14ac:dyDescent="0.25"/>
    <row r="64116" x14ac:dyDescent="0.25"/>
    <row r="64117" x14ac:dyDescent="0.25"/>
    <row r="64118" x14ac:dyDescent="0.25"/>
    <row r="64119" x14ac:dyDescent="0.25"/>
    <row r="64120" x14ac:dyDescent="0.25"/>
    <row r="64121" x14ac:dyDescent="0.25"/>
    <row r="64122" x14ac:dyDescent="0.25"/>
    <row r="64123" x14ac:dyDescent="0.25"/>
    <row r="64124" x14ac:dyDescent="0.25"/>
    <row r="64125" x14ac:dyDescent="0.25"/>
    <row r="64126" x14ac:dyDescent="0.25"/>
    <row r="64127" x14ac:dyDescent="0.25"/>
    <row r="64128" x14ac:dyDescent="0.25"/>
    <row r="64129" x14ac:dyDescent="0.25"/>
    <row r="64130" x14ac:dyDescent="0.25"/>
    <row r="64131" x14ac:dyDescent="0.25"/>
    <row r="64132" x14ac:dyDescent="0.25"/>
    <row r="64133" x14ac:dyDescent="0.25"/>
    <row r="64134" x14ac:dyDescent="0.25"/>
    <row r="64135" x14ac:dyDescent="0.25"/>
    <row r="64136" x14ac:dyDescent="0.25"/>
    <row r="64137" x14ac:dyDescent="0.25"/>
    <row r="64138" x14ac:dyDescent="0.25"/>
    <row r="64139" x14ac:dyDescent="0.25"/>
    <row r="64140" x14ac:dyDescent="0.25"/>
    <row r="64141" x14ac:dyDescent="0.25"/>
    <row r="64142" x14ac:dyDescent="0.25"/>
    <row r="64143" x14ac:dyDescent="0.25"/>
    <row r="64144" x14ac:dyDescent="0.25"/>
    <row r="64145" x14ac:dyDescent="0.25"/>
    <row r="64146" x14ac:dyDescent="0.25"/>
    <row r="64147" x14ac:dyDescent="0.25"/>
    <row r="64148" x14ac:dyDescent="0.25"/>
    <row r="64149" x14ac:dyDescent="0.25"/>
    <row r="64150" x14ac:dyDescent="0.25"/>
    <row r="64151" x14ac:dyDescent="0.25"/>
    <row r="64152" x14ac:dyDescent="0.25"/>
    <row r="64153" x14ac:dyDescent="0.25"/>
    <row r="64154" x14ac:dyDescent="0.25"/>
    <row r="64155" x14ac:dyDescent="0.25"/>
    <row r="64156" x14ac:dyDescent="0.25"/>
    <row r="64157" x14ac:dyDescent="0.25"/>
    <row r="64158" x14ac:dyDescent="0.25"/>
    <row r="64159" x14ac:dyDescent="0.25"/>
    <row r="64160" x14ac:dyDescent="0.25"/>
    <row r="64161" x14ac:dyDescent="0.25"/>
    <row r="64162" x14ac:dyDescent="0.25"/>
    <row r="64163" x14ac:dyDescent="0.25"/>
    <row r="64164" x14ac:dyDescent="0.25"/>
    <row r="64165" x14ac:dyDescent="0.25"/>
    <row r="64166" x14ac:dyDescent="0.25"/>
    <row r="64167" x14ac:dyDescent="0.25"/>
    <row r="64168" x14ac:dyDescent="0.25"/>
    <row r="64169" x14ac:dyDescent="0.25"/>
    <row r="64170" x14ac:dyDescent="0.25"/>
    <row r="64171" x14ac:dyDescent="0.25"/>
    <row r="64172" x14ac:dyDescent="0.25"/>
    <row r="64173" x14ac:dyDescent="0.25"/>
    <row r="64174" x14ac:dyDescent="0.25"/>
    <row r="64175" x14ac:dyDescent="0.25"/>
    <row r="64176" x14ac:dyDescent="0.25"/>
    <row r="64177" x14ac:dyDescent="0.25"/>
    <row r="64178" x14ac:dyDescent="0.25"/>
    <row r="64179" x14ac:dyDescent="0.25"/>
    <row r="64180" x14ac:dyDescent="0.25"/>
    <row r="64181" x14ac:dyDescent="0.25"/>
    <row r="64182" x14ac:dyDescent="0.25"/>
    <row r="64183" x14ac:dyDescent="0.25"/>
    <row r="64184" x14ac:dyDescent="0.25"/>
    <row r="64185" x14ac:dyDescent="0.25"/>
    <row r="64186" x14ac:dyDescent="0.25"/>
    <row r="64187" x14ac:dyDescent="0.25"/>
    <row r="64188" x14ac:dyDescent="0.25"/>
    <row r="64189" x14ac:dyDescent="0.25"/>
    <row r="64190" x14ac:dyDescent="0.25"/>
    <row r="64191" x14ac:dyDescent="0.25"/>
    <row r="64192" x14ac:dyDescent="0.25"/>
    <row r="64193" x14ac:dyDescent="0.25"/>
    <row r="64194" x14ac:dyDescent="0.25"/>
    <row r="64195" x14ac:dyDescent="0.25"/>
    <row r="64196" x14ac:dyDescent="0.25"/>
    <row r="64197" x14ac:dyDescent="0.25"/>
    <row r="64198" x14ac:dyDescent="0.25"/>
    <row r="64199" x14ac:dyDescent="0.25"/>
    <row r="64200" x14ac:dyDescent="0.25"/>
    <row r="64201" x14ac:dyDescent="0.25"/>
    <row r="64202" x14ac:dyDescent="0.25"/>
    <row r="64203" x14ac:dyDescent="0.25"/>
    <row r="64204" x14ac:dyDescent="0.25"/>
    <row r="64205" x14ac:dyDescent="0.25"/>
    <row r="64206" x14ac:dyDescent="0.25"/>
    <row r="64207" x14ac:dyDescent="0.25"/>
    <row r="64208" x14ac:dyDescent="0.25"/>
    <row r="64209" x14ac:dyDescent="0.25"/>
    <row r="64210" x14ac:dyDescent="0.25"/>
    <row r="64211" x14ac:dyDescent="0.25"/>
    <row r="64212" x14ac:dyDescent="0.25"/>
    <row r="64213" x14ac:dyDescent="0.25"/>
    <row r="64214" x14ac:dyDescent="0.25"/>
    <row r="64215" x14ac:dyDescent="0.25"/>
    <row r="64216" x14ac:dyDescent="0.25"/>
    <row r="64217" x14ac:dyDescent="0.25"/>
    <row r="64218" x14ac:dyDescent="0.25"/>
    <row r="64219" x14ac:dyDescent="0.25"/>
    <row r="64220" x14ac:dyDescent="0.25"/>
    <row r="64221" x14ac:dyDescent="0.25"/>
    <row r="64222" x14ac:dyDescent="0.25"/>
    <row r="64223" x14ac:dyDescent="0.25"/>
    <row r="64224" x14ac:dyDescent="0.25"/>
    <row r="64225" x14ac:dyDescent="0.25"/>
    <row r="64226" x14ac:dyDescent="0.25"/>
    <row r="64227" x14ac:dyDescent="0.25"/>
    <row r="64228" x14ac:dyDescent="0.25"/>
    <row r="64229" x14ac:dyDescent="0.25"/>
    <row r="64230" x14ac:dyDescent="0.25"/>
    <row r="64231" x14ac:dyDescent="0.25"/>
    <row r="64232" x14ac:dyDescent="0.25"/>
    <row r="64233" x14ac:dyDescent="0.25"/>
    <row r="64234" x14ac:dyDescent="0.25"/>
    <row r="64235" x14ac:dyDescent="0.25"/>
    <row r="64236" x14ac:dyDescent="0.25"/>
    <row r="64237" x14ac:dyDescent="0.25"/>
    <row r="64238" x14ac:dyDescent="0.25"/>
    <row r="64239" x14ac:dyDescent="0.25"/>
    <row r="64240" x14ac:dyDescent="0.25"/>
    <row r="64241" x14ac:dyDescent="0.25"/>
    <row r="64242" x14ac:dyDescent="0.25"/>
    <row r="64243" x14ac:dyDescent="0.25"/>
    <row r="64244" x14ac:dyDescent="0.25"/>
    <row r="64245" x14ac:dyDescent="0.25"/>
    <row r="64246" x14ac:dyDescent="0.25"/>
    <row r="64247" x14ac:dyDescent="0.25"/>
    <row r="64248" x14ac:dyDescent="0.25"/>
    <row r="64249" x14ac:dyDescent="0.25"/>
    <row r="64250" x14ac:dyDescent="0.25"/>
    <row r="64251" x14ac:dyDescent="0.25"/>
    <row r="64252" x14ac:dyDescent="0.25"/>
    <row r="64253" x14ac:dyDescent="0.25"/>
    <row r="64254" x14ac:dyDescent="0.25"/>
    <row r="64255" x14ac:dyDescent="0.25"/>
    <row r="64256" x14ac:dyDescent="0.25"/>
    <row r="64257" x14ac:dyDescent="0.25"/>
    <row r="64258" x14ac:dyDescent="0.25"/>
    <row r="64259" x14ac:dyDescent="0.25"/>
    <row r="64260" x14ac:dyDescent="0.25"/>
    <row r="64261" x14ac:dyDescent="0.25"/>
    <row r="64262" x14ac:dyDescent="0.25"/>
    <row r="64263" x14ac:dyDescent="0.25"/>
    <row r="64264" x14ac:dyDescent="0.25"/>
    <row r="64265" x14ac:dyDescent="0.25"/>
    <row r="64266" x14ac:dyDescent="0.25"/>
    <row r="64267" x14ac:dyDescent="0.25"/>
    <row r="64268" x14ac:dyDescent="0.25"/>
    <row r="64269" x14ac:dyDescent="0.25"/>
    <row r="64270" x14ac:dyDescent="0.25"/>
    <row r="64271" x14ac:dyDescent="0.25"/>
    <row r="64272" x14ac:dyDescent="0.25"/>
    <row r="64273" x14ac:dyDescent="0.25"/>
    <row r="64274" x14ac:dyDescent="0.25"/>
    <row r="64275" x14ac:dyDescent="0.25"/>
    <row r="64276" x14ac:dyDescent="0.25"/>
    <row r="64277" x14ac:dyDescent="0.25"/>
    <row r="64278" x14ac:dyDescent="0.25"/>
    <row r="64279" x14ac:dyDescent="0.25"/>
    <row r="64280" x14ac:dyDescent="0.25"/>
    <row r="64281" x14ac:dyDescent="0.25"/>
    <row r="64282" x14ac:dyDescent="0.25"/>
    <row r="64283" x14ac:dyDescent="0.25"/>
    <row r="64284" x14ac:dyDescent="0.25"/>
    <row r="64285" x14ac:dyDescent="0.25"/>
    <row r="64286" x14ac:dyDescent="0.25"/>
    <row r="64287" x14ac:dyDescent="0.25"/>
    <row r="64288" x14ac:dyDescent="0.25"/>
    <row r="64289" x14ac:dyDescent="0.25"/>
    <row r="64290" x14ac:dyDescent="0.25"/>
    <row r="64291" x14ac:dyDescent="0.25"/>
    <row r="64292" x14ac:dyDescent="0.25"/>
    <row r="64293" x14ac:dyDescent="0.25"/>
    <row r="64294" x14ac:dyDescent="0.25"/>
    <row r="64295" x14ac:dyDescent="0.25"/>
    <row r="64296" x14ac:dyDescent="0.25"/>
    <row r="64297" x14ac:dyDescent="0.25"/>
    <row r="64298" x14ac:dyDescent="0.25"/>
    <row r="64299" x14ac:dyDescent="0.25"/>
    <row r="64300" x14ac:dyDescent="0.25"/>
    <row r="64301" x14ac:dyDescent="0.25"/>
    <row r="64302" x14ac:dyDescent="0.25"/>
    <row r="64303" x14ac:dyDescent="0.25"/>
    <row r="64304" x14ac:dyDescent="0.25"/>
    <row r="64305" x14ac:dyDescent="0.25"/>
    <row r="64306" x14ac:dyDescent="0.25"/>
    <row r="64307" x14ac:dyDescent="0.25"/>
    <row r="64308" x14ac:dyDescent="0.25"/>
    <row r="64309" x14ac:dyDescent="0.25"/>
    <row r="64310" x14ac:dyDescent="0.25"/>
    <row r="64311" x14ac:dyDescent="0.25"/>
    <row r="64312" x14ac:dyDescent="0.25"/>
    <row r="64313" x14ac:dyDescent="0.25"/>
    <row r="64314" x14ac:dyDescent="0.25"/>
    <row r="64315" x14ac:dyDescent="0.25"/>
    <row r="64316" x14ac:dyDescent="0.25"/>
    <row r="64317" x14ac:dyDescent="0.25"/>
    <row r="64318" x14ac:dyDescent="0.25"/>
    <row r="64319" x14ac:dyDescent="0.25"/>
    <row r="64320" x14ac:dyDescent="0.25"/>
    <row r="64321" x14ac:dyDescent="0.25"/>
    <row r="64322" x14ac:dyDescent="0.25"/>
    <row r="64323" x14ac:dyDescent="0.25"/>
    <row r="64324" x14ac:dyDescent="0.25"/>
    <row r="64325" x14ac:dyDescent="0.25"/>
    <row r="64326" x14ac:dyDescent="0.25"/>
    <row r="64327" x14ac:dyDescent="0.25"/>
    <row r="64328" x14ac:dyDescent="0.25"/>
    <row r="64329" x14ac:dyDescent="0.25"/>
    <row r="64330" x14ac:dyDescent="0.25"/>
    <row r="64331" x14ac:dyDescent="0.25"/>
    <row r="64332" x14ac:dyDescent="0.25"/>
    <row r="64333" x14ac:dyDescent="0.25"/>
    <row r="64334" x14ac:dyDescent="0.25"/>
    <row r="64335" x14ac:dyDescent="0.25"/>
    <row r="64336" x14ac:dyDescent="0.25"/>
    <row r="64337" x14ac:dyDescent="0.25"/>
    <row r="64338" x14ac:dyDescent="0.25"/>
    <row r="64339" x14ac:dyDescent="0.25"/>
    <row r="64340" x14ac:dyDescent="0.25"/>
    <row r="64341" x14ac:dyDescent="0.25"/>
    <row r="64342" x14ac:dyDescent="0.25"/>
    <row r="64343" x14ac:dyDescent="0.25"/>
    <row r="64344" x14ac:dyDescent="0.25"/>
    <row r="64345" x14ac:dyDescent="0.25"/>
    <row r="64346" x14ac:dyDescent="0.25"/>
    <row r="64347" x14ac:dyDescent="0.25"/>
    <row r="64348" x14ac:dyDescent="0.25"/>
    <row r="64349" x14ac:dyDescent="0.25"/>
    <row r="64350" x14ac:dyDescent="0.25"/>
    <row r="64351" x14ac:dyDescent="0.25"/>
    <row r="64352" x14ac:dyDescent="0.25"/>
    <row r="64353" x14ac:dyDescent="0.25"/>
    <row r="64354" x14ac:dyDescent="0.25"/>
    <row r="64355" x14ac:dyDescent="0.25"/>
    <row r="64356" x14ac:dyDescent="0.25"/>
    <row r="64357" x14ac:dyDescent="0.25"/>
    <row r="64358" x14ac:dyDescent="0.25"/>
    <row r="64359" x14ac:dyDescent="0.25"/>
    <row r="64360" x14ac:dyDescent="0.25"/>
    <row r="64361" x14ac:dyDescent="0.25"/>
    <row r="64362" x14ac:dyDescent="0.25"/>
    <row r="64363" x14ac:dyDescent="0.25"/>
    <row r="64364" x14ac:dyDescent="0.25"/>
    <row r="64365" x14ac:dyDescent="0.25"/>
    <row r="64366" x14ac:dyDescent="0.25"/>
    <row r="64367" x14ac:dyDescent="0.25"/>
    <row r="64368" x14ac:dyDescent="0.25"/>
    <row r="64369" x14ac:dyDescent="0.25"/>
    <row r="64370" x14ac:dyDescent="0.25"/>
    <row r="64371" x14ac:dyDescent="0.25"/>
    <row r="64372" x14ac:dyDescent="0.25"/>
    <row r="64373" x14ac:dyDescent="0.25"/>
    <row r="64374" x14ac:dyDescent="0.25"/>
    <row r="64375" x14ac:dyDescent="0.25"/>
    <row r="64376" x14ac:dyDescent="0.25"/>
    <row r="64377" x14ac:dyDescent="0.25"/>
    <row r="64378" x14ac:dyDescent="0.25"/>
    <row r="64379" x14ac:dyDescent="0.25"/>
    <row r="64380" x14ac:dyDescent="0.25"/>
    <row r="64381" x14ac:dyDescent="0.25"/>
    <row r="64382" x14ac:dyDescent="0.25"/>
    <row r="64383" x14ac:dyDescent="0.25"/>
    <row r="64384" x14ac:dyDescent="0.25"/>
    <row r="64385" x14ac:dyDescent="0.25"/>
    <row r="64386" x14ac:dyDescent="0.25"/>
    <row r="64387" x14ac:dyDescent="0.25"/>
    <row r="64388" x14ac:dyDescent="0.25"/>
    <row r="64389" x14ac:dyDescent="0.25"/>
    <row r="64390" x14ac:dyDescent="0.25"/>
    <row r="64391" x14ac:dyDescent="0.25"/>
    <row r="64392" x14ac:dyDescent="0.25"/>
    <row r="64393" x14ac:dyDescent="0.25"/>
    <row r="64394" x14ac:dyDescent="0.25"/>
    <row r="64395" x14ac:dyDescent="0.25"/>
    <row r="64396" x14ac:dyDescent="0.25"/>
    <row r="64397" x14ac:dyDescent="0.25"/>
    <row r="64398" x14ac:dyDescent="0.25"/>
    <row r="64399" x14ac:dyDescent="0.25"/>
    <row r="64400" x14ac:dyDescent="0.25"/>
    <row r="64401" x14ac:dyDescent="0.25"/>
    <row r="64402" x14ac:dyDescent="0.25"/>
    <row r="64403" x14ac:dyDescent="0.25"/>
    <row r="64404" x14ac:dyDescent="0.25"/>
    <row r="64405" x14ac:dyDescent="0.25"/>
    <row r="64406" x14ac:dyDescent="0.25"/>
    <row r="64407" x14ac:dyDescent="0.25"/>
    <row r="64408" x14ac:dyDescent="0.25"/>
    <row r="64409" x14ac:dyDescent="0.25"/>
    <row r="64410" x14ac:dyDescent="0.25"/>
    <row r="64411" x14ac:dyDescent="0.25"/>
    <row r="64412" x14ac:dyDescent="0.25"/>
    <row r="64413" x14ac:dyDescent="0.25"/>
    <row r="64414" x14ac:dyDescent="0.25"/>
    <row r="64415" x14ac:dyDescent="0.25"/>
    <row r="64416" x14ac:dyDescent="0.25"/>
    <row r="64417" x14ac:dyDescent="0.25"/>
    <row r="64418" x14ac:dyDescent="0.25"/>
    <row r="64419" x14ac:dyDescent="0.25"/>
    <row r="64420" x14ac:dyDescent="0.25"/>
    <row r="64421" x14ac:dyDescent="0.25"/>
    <row r="64422" x14ac:dyDescent="0.25"/>
    <row r="64423" x14ac:dyDescent="0.25"/>
    <row r="64424" x14ac:dyDescent="0.25"/>
    <row r="64425" x14ac:dyDescent="0.25"/>
    <row r="64426" x14ac:dyDescent="0.25"/>
    <row r="64427" x14ac:dyDescent="0.25"/>
    <row r="64428" x14ac:dyDescent="0.25"/>
    <row r="64429" x14ac:dyDescent="0.25"/>
    <row r="64430" x14ac:dyDescent="0.25"/>
    <row r="64431" x14ac:dyDescent="0.25"/>
    <row r="64432" x14ac:dyDescent="0.25"/>
    <row r="64433" x14ac:dyDescent="0.25"/>
    <row r="64434" x14ac:dyDescent="0.25"/>
    <row r="64435" x14ac:dyDescent="0.25"/>
    <row r="64436" x14ac:dyDescent="0.25"/>
    <row r="64437" x14ac:dyDescent="0.25"/>
    <row r="64438" x14ac:dyDescent="0.25"/>
    <row r="64439" x14ac:dyDescent="0.25"/>
    <row r="64440" x14ac:dyDescent="0.25"/>
    <row r="64441" x14ac:dyDescent="0.25"/>
    <row r="64442" x14ac:dyDescent="0.25"/>
    <row r="64443" x14ac:dyDescent="0.25"/>
    <row r="64444" x14ac:dyDescent="0.25"/>
    <row r="64445" x14ac:dyDescent="0.25"/>
    <row r="64446" x14ac:dyDescent="0.25"/>
    <row r="64447" x14ac:dyDescent="0.25"/>
    <row r="64448" x14ac:dyDescent="0.25"/>
    <row r="64449" x14ac:dyDescent="0.25"/>
    <row r="64450" x14ac:dyDescent="0.25"/>
    <row r="64451" x14ac:dyDescent="0.25"/>
    <row r="64452" x14ac:dyDescent="0.25"/>
    <row r="64453" x14ac:dyDescent="0.25"/>
    <row r="64454" x14ac:dyDescent="0.25"/>
    <row r="64455" x14ac:dyDescent="0.25"/>
    <row r="64456" x14ac:dyDescent="0.25"/>
    <row r="64457" x14ac:dyDescent="0.25"/>
    <row r="64458" x14ac:dyDescent="0.25"/>
    <row r="64459" x14ac:dyDescent="0.25"/>
    <row r="64460" x14ac:dyDescent="0.25"/>
    <row r="64461" x14ac:dyDescent="0.25"/>
    <row r="64462" x14ac:dyDescent="0.25"/>
    <row r="64463" x14ac:dyDescent="0.25"/>
    <row r="64464" x14ac:dyDescent="0.25"/>
    <row r="64465" x14ac:dyDescent="0.25"/>
    <row r="64466" x14ac:dyDescent="0.25"/>
    <row r="64467" x14ac:dyDescent="0.25"/>
    <row r="64468" x14ac:dyDescent="0.25"/>
    <row r="64469" x14ac:dyDescent="0.25"/>
    <row r="64470" x14ac:dyDescent="0.25"/>
    <row r="64471" x14ac:dyDescent="0.25"/>
    <row r="64472" x14ac:dyDescent="0.25"/>
    <row r="64473" x14ac:dyDescent="0.25"/>
    <row r="64474" x14ac:dyDescent="0.25"/>
    <row r="64475" x14ac:dyDescent="0.25"/>
    <row r="64476" x14ac:dyDescent="0.25"/>
    <row r="64477" x14ac:dyDescent="0.25"/>
    <row r="64478" x14ac:dyDescent="0.25"/>
    <row r="64479" x14ac:dyDescent="0.25"/>
    <row r="64480" x14ac:dyDescent="0.25"/>
    <row r="64481" x14ac:dyDescent="0.25"/>
    <row r="64482" x14ac:dyDescent="0.25"/>
    <row r="64483" x14ac:dyDescent="0.25"/>
    <row r="64484" x14ac:dyDescent="0.25"/>
    <row r="64485" x14ac:dyDescent="0.25"/>
    <row r="64486" x14ac:dyDescent="0.25"/>
    <row r="64487" x14ac:dyDescent="0.25"/>
    <row r="64488" x14ac:dyDescent="0.25"/>
    <row r="64489" x14ac:dyDescent="0.25"/>
    <row r="64490" x14ac:dyDescent="0.25"/>
    <row r="64491" x14ac:dyDescent="0.25"/>
    <row r="64492" x14ac:dyDescent="0.25"/>
    <row r="64493" x14ac:dyDescent="0.25"/>
    <row r="64494" x14ac:dyDescent="0.25"/>
    <row r="64495" x14ac:dyDescent="0.25"/>
    <row r="64496" x14ac:dyDescent="0.25"/>
    <row r="64497" x14ac:dyDescent="0.25"/>
    <row r="64498" x14ac:dyDescent="0.25"/>
    <row r="64499" x14ac:dyDescent="0.25"/>
    <row r="64500" x14ac:dyDescent="0.25"/>
    <row r="64501" x14ac:dyDescent="0.25"/>
    <row r="64502" x14ac:dyDescent="0.25"/>
    <row r="64503" x14ac:dyDescent="0.25"/>
    <row r="64504" x14ac:dyDescent="0.25"/>
    <row r="64505" x14ac:dyDescent="0.25"/>
    <row r="64506" x14ac:dyDescent="0.25"/>
    <row r="64507" x14ac:dyDescent="0.25"/>
    <row r="64508" x14ac:dyDescent="0.25"/>
    <row r="64509" x14ac:dyDescent="0.25"/>
    <row r="64510" x14ac:dyDescent="0.25"/>
    <row r="64511" x14ac:dyDescent="0.25"/>
    <row r="64512" x14ac:dyDescent="0.25"/>
    <row r="64513" x14ac:dyDescent="0.25"/>
    <row r="64514" x14ac:dyDescent="0.25"/>
    <row r="64515" x14ac:dyDescent="0.25"/>
    <row r="64516" x14ac:dyDescent="0.25"/>
    <row r="64517" x14ac:dyDescent="0.25"/>
    <row r="64518" x14ac:dyDescent="0.25"/>
    <row r="64519" x14ac:dyDescent="0.25"/>
    <row r="64520" x14ac:dyDescent="0.25"/>
    <row r="64521" x14ac:dyDescent="0.25"/>
    <row r="64522" x14ac:dyDescent="0.25"/>
    <row r="64523" x14ac:dyDescent="0.25"/>
    <row r="64524" x14ac:dyDescent="0.25"/>
    <row r="64525" x14ac:dyDescent="0.25"/>
    <row r="64526" x14ac:dyDescent="0.25"/>
    <row r="64527" x14ac:dyDescent="0.25"/>
    <row r="64528" x14ac:dyDescent="0.25"/>
    <row r="64529" x14ac:dyDescent="0.25"/>
    <row r="64530" x14ac:dyDescent="0.25"/>
    <row r="64531" x14ac:dyDescent="0.25"/>
    <row r="64532" x14ac:dyDescent="0.25"/>
    <row r="64533" x14ac:dyDescent="0.25"/>
    <row r="64534" x14ac:dyDescent="0.25"/>
    <row r="64535" x14ac:dyDescent="0.25"/>
    <row r="64536" x14ac:dyDescent="0.25"/>
    <row r="64537" x14ac:dyDescent="0.25"/>
    <row r="64538" x14ac:dyDescent="0.25"/>
    <row r="64539" x14ac:dyDescent="0.25"/>
    <row r="64540" x14ac:dyDescent="0.25"/>
    <row r="64541" x14ac:dyDescent="0.25"/>
    <row r="64542" x14ac:dyDescent="0.25"/>
    <row r="64543" x14ac:dyDescent="0.25"/>
    <row r="64544" x14ac:dyDescent="0.25"/>
    <row r="64545" x14ac:dyDescent="0.25"/>
    <row r="64546" x14ac:dyDescent="0.25"/>
    <row r="64547" x14ac:dyDescent="0.25"/>
    <row r="64548" x14ac:dyDescent="0.25"/>
    <row r="64549" x14ac:dyDescent="0.25"/>
    <row r="64550" x14ac:dyDescent="0.25"/>
    <row r="64551" x14ac:dyDescent="0.25"/>
    <row r="64552" x14ac:dyDescent="0.25"/>
    <row r="64553" x14ac:dyDescent="0.25"/>
    <row r="64554" x14ac:dyDescent="0.25"/>
    <row r="64555" x14ac:dyDescent="0.25"/>
    <row r="64556" x14ac:dyDescent="0.25"/>
    <row r="64557" x14ac:dyDescent="0.25"/>
    <row r="64558" x14ac:dyDescent="0.25"/>
    <row r="64559" x14ac:dyDescent="0.25"/>
    <row r="64560" x14ac:dyDescent="0.25"/>
    <row r="64561" x14ac:dyDescent="0.25"/>
    <row r="64562" x14ac:dyDescent="0.25"/>
    <row r="64563" x14ac:dyDescent="0.25"/>
    <row r="64564" x14ac:dyDescent="0.25"/>
    <row r="64565" x14ac:dyDescent="0.25"/>
    <row r="64566" x14ac:dyDescent="0.25"/>
    <row r="64567" x14ac:dyDescent="0.25"/>
    <row r="64568" x14ac:dyDescent="0.25"/>
    <row r="64569" x14ac:dyDescent="0.25"/>
    <row r="64570" x14ac:dyDescent="0.25"/>
    <row r="64571" x14ac:dyDescent="0.25"/>
    <row r="64572" x14ac:dyDescent="0.25"/>
    <row r="64573" x14ac:dyDescent="0.25"/>
    <row r="64574" x14ac:dyDescent="0.25"/>
    <row r="64575" x14ac:dyDescent="0.25"/>
    <row r="64576" x14ac:dyDescent="0.25"/>
    <row r="64577" x14ac:dyDescent="0.25"/>
    <row r="64578" x14ac:dyDescent="0.25"/>
    <row r="64579" x14ac:dyDescent="0.25"/>
    <row r="64580" x14ac:dyDescent="0.25"/>
    <row r="64581" x14ac:dyDescent="0.25"/>
    <row r="64582" x14ac:dyDescent="0.25"/>
    <row r="64583" x14ac:dyDescent="0.25"/>
    <row r="64584" x14ac:dyDescent="0.25"/>
    <row r="64585" x14ac:dyDescent="0.25"/>
    <row r="64586" x14ac:dyDescent="0.25"/>
    <row r="64587" x14ac:dyDescent="0.25"/>
    <row r="64588" x14ac:dyDescent="0.25"/>
    <row r="64589" x14ac:dyDescent="0.25"/>
    <row r="64590" x14ac:dyDescent="0.25"/>
    <row r="64591" x14ac:dyDescent="0.25"/>
    <row r="64592" x14ac:dyDescent="0.25"/>
    <row r="64593" x14ac:dyDescent="0.25"/>
    <row r="64594" x14ac:dyDescent="0.25"/>
    <row r="64595" x14ac:dyDescent="0.25"/>
    <row r="64596" x14ac:dyDescent="0.25"/>
    <row r="64597" x14ac:dyDescent="0.25"/>
    <row r="64598" x14ac:dyDescent="0.25"/>
    <row r="64599" x14ac:dyDescent="0.25"/>
    <row r="64600" x14ac:dyDescent="0.25"/>
    <row r="64601" x14ac:dyDescent="0.25"/>
    <row r="64602" x14ac:dyDescent="0.25"/>
    <row r="64603" x14ac:dyDescent="0.25"/>
    <row r="64604" x14ac:dyDescent="0.25"/>
    <row r="64605" x14ac:dyDescent="0.25"/>
    <row r="64606" x14ac:dyDescent="0.25"/>
    <row r="64607" x14ac:dyDescent="0.25"/>
    <row r="64608" x14ac:dyDescent="0.25"/>
    <row r="64609" x14ac:dyDescent="0.25"/>
    <row r="64610" x14ac:dyDescent="0.25"/>
    <row r="64611" x14ac:dyDescent="0.25"/>
    <row r="64612" x14ac:dyDescent="0.25"/>
    <row r="64613" x14ac:dyDescent="0.25"/>
    <row r="64614" x14ac:dyDescent="0.25"/>
    <row r="64615" x14ac:dyDescent="0.25"/>
    <row r="64616" x14ac:dyDescent="0.25"/>
    <row r="64617" x14ac:dyDescent="0.25"/>
    <row r="64618" x14ac:dyDescent="0.25"/>
    <row r="64619" x14ac:dyDescent="0.25"/>
    <row r="64620" x14ac:dyDescent="0.25"/>
    <row r="64621" x14ac:dyDescent="0.25"/>
    <row r="64622" x14ac:dyDescent="0.25"/>
    <row r="64623" x14ac:dyDescent="0.25"/>
    <row r="64624" x14ac:dyDescent="0.25"/>
    <row r="64625" x14ac:dyDescent="0.25"/>
    <row r="64626" x14ac:dyDescent="0.25"/>
    <row r="64627" x14ac:dyDescent="0.25"/>
    <row r="64628" x14ac:dyDescent="0.25"/>
    <row r="64629" x14ac:dyDescent="0.25"/>
    <row r="64630" x14ac:dyDescent="0.25"/>
    <row r="64631" x14ac:dyDescent="0.25"/>
    <row r="64632" x14ac:dyDescent="0.25"/>
    <row r="64633" x14ac:dyDescent="0.25"/>
    <row r="64634" x14ac:dyDescent="0.25"/>
    <row r="64635" x14ac:dyDescent="0.25"/>
    <row r="64636" x14ac:dyDescent="0.25"/>
    <row r="64637" x14ac:dyDescent="0.25"/>
    <row r="64638" x14ac:dyDescent="0.25"/>
    <row r="64639" x14ac:dyDescent="0.25"/>
    <row r="64640" x14ac:dyDescent="0.25"/>
    <row r="64641" x14ac:dyDescent="0.25"/>
    <row r="64642" x14ac:dyDescent="0.25"/>
    <row r="64643" x14ac:dyDescent="0.25"/>
    <row r="64644" x14ac:dyDescent="0.25"/>
    <row r="64645" x14ac:dyDescent="0.25"/>
    <row r="64646" x14ac:dyDescent="0.25"/>
    <row r="64647" x14ac:dyDescent="0.25"/>
    <row r="64648" x14ac:dyDescent="0.25"/>
    <row r="64649" x14ac:dyDescent="0.25"/>
    <row r="64650" x14ac:dyDescent="0.25"/>
    <row r="64651" x14ac:dyDescent="0.25"/>
    <row r="64652" x14ac:dyDescent="0.25"/>
    <row r="64653" x14ac:dyDescent="0.25"/>
    <row r="64654" x14ac:dyDescent="0.25"/>
    <row r="64655" x14ac:dyDescent="0.25"/>
    <row r="64656" x14ac:dyDescent="0.25"/>
    <row r="64657" x14ac:dyDescent="0.25"/>
    <row r="64658" x14ac:dyDescent="0.25"/>
    <row r="64659" x14ac:dyDescent="0.25"/>
    <row r="64660" x14ac:dyDescent="0.25"/>
    <row r="64661" x14ac:dyDescent="0.25"/>
    <row r="64662" x14ac:dyDescent="0.25"/>
    <row r="64663" x14ac:dyDescent="0.25"/>
    <row r="64664" x14ac:dyDescent="0.25"/>
    <row r="64665" x14ac:dyDescent="0.25"/>
    <row r="64666" x14ac:dyDescent="0.25"/>
    <row r="64667" x14ac:dyDescent="0.25"/>
    <row r="64668" x14ac:dyDescent="0.25"/>
    <row r="64669" x14ac:dyDescent="0.25"/>
    <row r="64670" x14ac:dyDescent="0.25"/>
    <row r="64671" x14ac:dyDescent="0.25"/>
    <row r="64672" x14ac:dyDescent="0.25"/>
    <row r="64673" x14ac:dyDescent="0.25"/>
    <row r="64674" x14ac:dyDescent="0.25"/>
    <row r="64675" x14ac:dyDescent="0.25"/>
    <row r="64676" x14ac:dyDescent="0.25"/>
    <row r="64677" x14ac:dyDescent="0.25"/>
    <row r="64678" x14ac:dyDescent="0.25"/>
    <row r="64679" x14ac:dyDescent="0.25"/>
    <row r="64680" x14ac:dyDescent="0.25"/>
    <row r="64681" x14ac:dyDescent="0.25"/>
    <row r="64682" x14ac:dyDescent="0.25"/>
    <row r="64683" x14ac:dyDescent="0.25"/>
    <row r="64684" x14ac:dyDescent="0.25"/>
    <row r="64685" x14ac:dyDescent="0.25"/>
    <row r="64686" x14ac:dyDescent="0.25"/>
    <row r="64687" x14ac:dyDescent="0.25"/>
    <row r="64688" x14ac:dyDescent="0.25"/>
    <row r="64689" x14ac:dyDescent="0.25"/>
    <row r="64690" x14ac:dyDescent="0.25"/>
    <row r="64691" x14ac:dyDescent="0.25"/>
    <row r="64692" x14ac:dyDescent="0.25"/>
    <row r="64693" x14ac:dyDescent="0.25"/>
    <row r="64694" x14ac:dyDescent="0.25"/>
    <row r="64695" x14ac:dyDescent="0.25"/>
    <row r="64696" x14ac:dyDescent="0.25"/>
    <row r="64697" x14ac:dyDescent="0.25"/>
    <row r="64698" x14ac:dyDescent="0.25"/>
    <row r="64699" x14ac:dyDescent="0.25"/>
    <row r="64700" x14ac:dyDescent="0.25"/>
    <row r="64701" x14ac:dyDescent="0.25"/>
    <row r="64702" x14ac:dyDescent="0.25"/>
    <row r="64703" x14ac:dyDescent="0.25"/>
    <row r="64704" x14ac:dyDescent="0.25"/>
    <row r="64705" x14ac:dyDescent="0.25"/>
    <row r="64706" x14ac:dyDescent="0.25"/>
    <row r="64707" x14ac:dyDescent="0.25"/>
    <row r="64708" x14ac:dyDescent="0.25"/>
    <row r="64709" x14ac:dyDescent="0.25"/>
    <row r="64710" x14ac:dyDescent="0.25"/>
    <row r="64711" x14ac:dyDescent="0.25"/>
    <row r="64712" x14ac:dyDescent="0.25"/>
    <row r="64713" x14ac:dyDescent="0.25"/>
    <row r="64714" x14ac:dyDescent="0.25"/>
    <row r="64715" x14ac:dyDescent="0.25"/>
    <row r="64716" x14ac:dyDescent="0.25"/>
    <row r="64717" x14ac:dyDescent="0.25"/>
    <row r="64718" x14ac:dyDescent="0.25"/>
    <row r="64719" x14ac:dyDescent="0.25"/>
    <row r="64720" x14ac:dyDescent="0.25"/>
    <row r="64721" x14ac:dyDescent="0.25"/>
    <row r="64722" x14ac:dyDescent="0.25"/>
    <row r="64723" x14ac:dyDescent="0.25"/>
    <row r="64724" x14ac:dyDescent="0.25"/>
    <row r="64725" x14ac:dyDescent="0.25"/>
    <row r="64726" x14ac:dyDescent="0.25"/>
    <row r="64727" x14ac:dyDescent="0.25"/>
    <row r="64728" x14ac:dyDescent="0.25"/>
    <row r="64729" x14ac:dyDescent="0.25"/>
    <row r="64730" x14ac:dyDescent="0.25"/>
    <row r="64731" x14ac:dyDescent="0.25"/>
    <row r="64732" x14ac:dyDescent="0.25"/>
    <row r="64733" x14ac:dyDescent="0.25"/>
    <row r="64734" x14ac:dyDescent="0.25"/>
    <row r="64735" x14ac:dyDescent="0.25"/>
    <row r="64736" x14ac:dyDescent="0.25"/>
    <row r="64737" x14ac:dyDescent="0.25"/>
    <row r="64738" x14ac:dyDescent="0.25"/>
    <row r="64739" x14ac:dyDescent="0.25"/>
    <row r="64740" x14ac:dyDescent="0.25"/>
    <row r="64741" x14ac:dyDescent="0.25"/>
    <row r="64742" x14ac:dyDescent="0.25"/>
    <row r="64743" x14ac:dyDescent="0.25"/>
    <row r="64744" x14ac:dyDescent="0.25"/>
    <row r="64745" x14ac:dyDescent="0.25"/>
    <row r="64746" x14ac:dyDescent="0.25"/>
    <row r="64747" x14ac:dyDescent="0.25"/>
    <row r="64748" x14ac:dyDescent="0.25"/>
    <row r="64749" x14ac:dyDescent="0.25"/>
    <row r="64750" x14ac:dyDescent="0.25"/>
    <row r="64751" x14ac:dyDescent="0.25"/>
    <row r="64752" x14ac:dyDescent="0.25"/>
    <row r="64753" x14ac:dyDescent="0.25"/>
    <row r="64754" x14ac:dyDescent="0.25"/>
    <row r="64755" x14ac:dyDescent="0.25"/>
    <row r="64756" x14ac:dyDescent="0.25"/>
    <row r="64757" x14ac:dyDescent="0.25"/>
    <row r="64758" x14ac:dyDescent="0.25"/>
    <row r="64759" x14ac:dyDescent="0.25"/>
    <row r="64760" x14ac:dyDescent="0.25"/>
    <row r="64761" x14ac:dyDescent="0.25"/>
    <row r="64762" x14ac:dyDescent="0.25"/>
    <row r="64763" x14ac:dyDescent="0.25"/>
    <row r="64764" x14ac:dyDescent="0.25"/>
    <row r="64765" x14ac:dyDescent="0.25"/>
    <row r="64766" x14ac:dyDescent="0.25"/>
    <row r="64767" x14ac:dyDescent="0.25"/>
    <row r="64768" x14ac:dyDescent="0.25"/>
    <row r="64769" x14ac:dyDescent="0.25"/>
    <row r="64770" x14ac:dyDescent="0.25"/>
    <row r="64771" x14ac:dyDescent="0.25"/>
    <row r="64772" x14ac:dyDescent="0.25"/>
    <row r="64773" x14ac:dyDescent="0.25"/>
    <row r="64774" x14ac:dyDescent="0.25"/>
    <row r="64775" x14ac:dyDescent="0.25"/>
    <row r="64776" x14ac:dyDescent="0.25"/>
    <row r="64777" x14ac:dyDescent="0.25"/>
    <row r="64778" x14ac:dyDescent="0.25"/>
    <row r="64779" x14ac:dyDescent="0.25"/>
    <row r="64780" x14ac:dyDescent="0.25"/>
    <row r="64781" x14ac:dyDescent="0.25"/>
    <row r="64782" x14ac:dyDescent="0.25"/>
    <row r="64783" x14ac:dyDescent="0.25"/>
    <row r="64784" x14ac:dyDescent="0.25"/>
    <row r="64785" x14ac:dyDescent="0.25"/>
    <row r="64786" x14ac:dyDescent="0.25"/>
    <row r="64787" x14ac:dyDescent="0.25"/>
    <row r="64788" x14ac:dyDescent="0.25"/>
    <row r="64789" x14ac:dyDescent="0.25"/>
    <row r="64790" x14ac:dyDescent="0.25"/>
    <row r="64791" x14ac:dyDescent="0.25"/>
    <row r="64792" x14ac:dyDescent="0.25"/>
    <row r="64793" x14ac:dyDescent="0.25"/>
    <row r="64794" x14ac:dyDescent="0.25"/>
    <row r="64795" x14ac:dyDescent="0.25"/>
    <row r="64796" x14ac:dyDescent="0.25"/>
    <row r="64797" x14ac:dyDescent="0.25"/>
    <row r="64798" x14ac:dyDescent="0.25"/>
    <row r="64799" x14ac:dyDescent="0.25"/>
    <row r="64800" x14ac:dyDescent="0.25"/>
    <row r="64801" x14ac:dyDescent="0.25"/>
    <row r="64802" x14ac:dyDescent="0.25"/>
    <row r="64803" x14ac:dyDescent="0.25"/>
    <row r="64804" x14ac:dyDescent="0.25"/>
    <row r="64805" x14ac:dyDescent="0.25"/>
    <row r="64806" x14ac:dyDescent="0.25"/>
    <row r="64807" x14ac:dyDescent="0.25"/>
    <row r="64808" x14ac:dyDescent="0.25"/>
    <row r="64809" x14ac:dyDescent="0.25"/>
    <row r="64810" x14ac:dyDescent="0.25"/>
    <row r="64811" x14ac:dyDescent="0.25"/>
    <row r="64812" x14ac:dyDescent="0.25"/>
    <row r="64813" x14ac:dyDescent="0.25"/>
    <row r="64814" x14ac:dyDescent="0.25"/>
    <row r="64815" x14ac:dyDescent="0.25"/>
    <row r="64816" x14ac:dyDescent="0.25"/>
    <row r="64817" x14ac:dyDescent="0.25"/>
    <row r="64818" x14ac:dyDescent="0.25"/>
    <row r="64819" x14ac:dyDescent="0.25"/>
    <row r="64820" x14ac:dyDescent="0.25"/>
    <row r="64821" x14ac:dyDescent="0.25"/>
    <row r="64822" x14ac:dyDescent="0.25"/>
    <row r="64823" x14ac:dyDescent="0.25"/>
    <row r="64824" x14ac:dyDescent="0.25"/>
    <row r="64825" x14ac:dyDescent="0.25"/>
    <row r="64826" x14ac:dyDescent="0.25"/>
    <row r="64827" x14ac:dyDescent="0.25"/>
    <row r="64828" x14ac:dyDescent="0.25"/>
    <row r="64829" x14ac:dyDescent="0.25"/>
    <row r="64830" x14ac:dyDescent="0.25"/>
    <row r="64831" x14ac:dyDescent="0.25"/>
    <row r="64832" x14ac:dyDescent="0.25"/>
    <row r="64833" x14ac:dyDescent="0.25"/>
    <row r="64834" x14ac:dyDescent="0.25"/>
    <row r="64835" x14ac:dyDescent="0.25"/>
    <row r="64836" x14ac:dyDescent="0.25"/>
    <row r="64837" x14ac:dyDescent="0.25"/>
    <row r="64838" x14ac:dyDescent="0.25"/>
    <row r="64839" x14ac:dyDescent="0.25"/>
    <row r="64840" x14ac:dyDescent="0.25"/>
    <row r="64841" x14ac:dyDescent="0.25"/>
    <row r="64842" x14ac:dyDescent="0.25"/>
    <row r="64843" x14ac:dyDescent="0.25"/>
    <row r="64844" x14ac:dyDescent="0.25"/>
    <row r="64845" x14ac:dyDescent="0.25"/>
    <row r="64846" x14ac:dyDescent="0.25"/>
    <row r="64847" x14ac:dyDescent="0.25"/>
    <row r="64848" x14ac:dyDescent="0.25"/>
    <row r="64849" x14ac:dyDescent="0.25"/>
    <row r="64850" x14ac:dyDescent="0.25"/>
    <row r="64851" x14ac:dyDescent="0.25"/>
    <row r="64852" x14ac:dyDescent="0.25"/>
    <row r="64853" x14ac:dyDescent="0.25"/>
    <row r="64854" x14ac:dyDescent="0.25"/>
    <row r="64855" x14ac:dyDescent="0.25"/>
    <row r="64856" x14ac:dyDescent="0.25"/>
    <row r="64857" x14ac:dyDescent="0.25"/>
    <row r="64858" x14ac:dyDescent="0.25"/>
    <row r="64859" x14ac:dyDescent="0.25"/>
    <row r="64860" x14ac:dyDescent="0.25"/>
    <row r="64861" x14ac:dyDescent="0.25"/>
    <row r="64862" x14ac:dyDescent="0.25"/>
    <row r="64863" x14ac:dyDescent="0.25"/>
    <row r="64864" x14ac:dyDescent="0.25"/>
    <row r="64865" x14ac:dyDescent="0.25"/>
    <row r="64866" x14ac:dyDescent="0.25"/>
    <row r="64867" x14ac:dyDescent="0.25"/>
    <row r="64868" x14ac:dyDescent="0.25"/>
    <row r="64869" x14ac:dyDescent="0.25"/>
    <row r="64870" x14ac:dyDescent="0.25"/>
    <row r="64871" x14ac:dyDescent="0.25"/>
    <row r="64872" x14ac:dyDescent="0.25"/>
    <row r="64873" x14ac:dyDescent="0.25"/>
    <row r="64874" x14ac:dyDescent="0.25"/>
    <row r="64875" x14ac:dyDescent="0.25"/>
    <row r="64876" x14ac:dyDescent="0.25"/>
    <row r="64877" x14ac:dyDescent="0.25"/>
    <row r="64878" x14ac:dyDescent="0.25"/>
    <row r="64879" x14ac:dyDescent="0.25"/>
    <row r="64880" x14ac:dyDescent="0.25"/>
    <row r="64881" x14ac:dyDescent="0.25"/>
    <row r="64882" x14ac:dyDescent="0.25"/>
    <row r="64883" x14ac:dyDescent="0.25"/>
    <row r="64884" x14ac:dyDescent="0.25"/>
    <row r="64885" x14ac:dyDescent="0.25"/>
    <row r="64886" x14ac:dyDescent="0.25"/>
    <row r="64887" x14ac:dyDescent="0.25"/>
    <row r="64888" x14ac:dyDescent="0.25"/>
    <row r="64889" x14ac:dyDescent="0.25"/>
    <row r="64890" x14ac:dyDescent="0.25"/>
    <row r="64891" x14ac:dyDescent="0.25"/>
    <row r="64892" x14ac:dyDescent="0.25"/>
    <row r="64893" x14ac:dyDescent="0.25"/>
    <row r="64894" x14ac:dyDescent="0.25"/>
    <row r="64895" x14ac:dyDescent="0.25"/>
    <row r="64896" x14ac:dyDescent="0.25"/>
    <row r="64897" x14ac:dyDescent="0.25"/>
    <row r="64898" x14ac:dyDescent="0.25"/>
    <row r="64899" x14ac:dyDescent="0.25"/>
    <row r="64900" x14ac:dyDescent="0.25"/>
    <row r="64901" x14ac:dyDescent="0.25"/>
    <row r="64902" x14ac:dyDescent="0.25"/>
    <row r="64903" x14ac:dyDescent="0.25"/>
    <row r="64904" x14ac:dyDescent="0.25"/>
    <row r="64905" x14ac:dyDescent="0.25"/>
    <row r="64906" x14ac:dyDescent="0.25"/>
    <row r="64907" x14ac:dyDescent="0.25"/>
    <row r="64908" x14ac:dyDescent="0.25"/>
    <row r="64909" x14ac:dyDescent="0.25"/>
    <row r="64910" x14ac:dyDescent="0.25"/>
    <row r="64911" x14ac:dyDescent="0.25"/>
    <row r="64912" x14ac:dyDescent="0.25"/>
    <row r="64913" x14ac:dyDescent="0.25"/>
    <row r="64914" x14ac:dyDescent="0.25"/>
    <row r="64915" x14ac:dyDescent="0.25"/>
    <row r="64916" x14ac:dyDescent="0.25"/>
    <row r="64917" x14ac:dyDescent="0.25"/>
    <row r="64918" x14ac:dyDescent="0.25"/>
    <row r="64919" x14ac:dyDescent="0.25"/>
    <row r="64920" x14ac:dyDescent="0.25"/>
    <row r="64921" x14ac:dyDescent="0.25"/>
    <row r="64922" x14ac:dyDescent="0.25"/>
    <row r="64923" x14ac:dyDescent="0.25"/>
    <row r="64924" x14ac:dyDescent="0.25"/>
    <row r="64925" x14ac:dyDescent="0.25"/>
    <row r="64926" x14ac:dyDescent="0.25"/>
    <row r="64927" x14ac:dyDescent="0.25"/>
    <row r="64928" x14ac:dyDescent="0.25"/>
    <row r="64929" x14ac:dyDescent="0.25"/>
    <row r="64930" x14ac:dyDescent="0.25"/>
    <row r="64931" x14ac:dyDescent="0.25"/>
    <row r="64932" x14ac:dyDescent="0.25"/>
    <row r="64933" x14ac:dyDescent="0.25"/>
    <row r="64934" x14ac:dyDescent="0.25"/>
    <row r="64935" x14ac:dyDescent="0.25"/>
    <row r="64936" x14ac:dyDescent="0.25"/>
    <row r="64937" x14ac:dyDescent="0.25"/>
    <row r="64938" x14ac:dyDescent="0.25"/>
    <row r="64939" x14ac:dyDescent="0.25"/>
    <row r="64940" x14ac:dyDescent="0.25"/>
    <row r="64941" x14ac:dyDescent="0.25"/>
    <row r="64942" x14ac:dyDescent="0.25"/>
    <row r="64943" x14ac:dyDescent="0.25"/>
    <row r="64944" x14ac:dyDescent="0.25"/>
    <row r="64945" x14ac:dyDescent="0.25"/>
    <row r="64946" x14ac:dyDescent="0.25"/>
    <row r="64947" x14ac:dyDescent="0.25"/>
    <row r="64948" x14ac:dyDescent="0.25"/>
    <row r="64949" x14ac:dyDescent="0.25"/>
    <row r="64950" x14ac:dyDescent="0.25"/>
    <row r="64951" x14ac:dyDescent="0.25"/>
    <row r="64952" x14ac:dyDescent="0.25"/>
    <row r="64953" x14ac:dyDescent="0.25"/>
    <row r="64954" x14ac:dyDescent="0.25"/>
    <row r="64955" x14ac:dyDescent="0.25"/>
    <row r="64956" x14ac:dyDescent="0.25"/>
    <row r="64957" x14ac:dyDescent="0.25"/>
    <row r="64958" x14ac:dyDescent="0.25"/>
    <row r="64959" x14ac:dyDescent="0.25"/>
    <row r="64960" x14ac:dyDescent="0.25"/>
    <row r="64961" x14ac:dyDescent="0.25"/>
    <row r="64962" x14ac:dyDescent="0.25"/>
    <row r="64963" x14ac:dyDescent="0.25"/>
    <row r="64964" x14ac:dyDescent="0.25"/>
    <row r="64965" x14ac:dyDescent="0.25"/>
    <row r="64966" x14ac:dyDescent="0.25"/>
    <row r="64967" x14ac:dyDescent="0.25"/>
    <row r="64968" x14ac:dyDescent="0.25"/>
    <row r="64969" x14ac:dyDescent="0.25"/>
    <row r="64970" x14ac:dyDescent="0.25"/>
    <row r="64971" x14ac:dyDescent="0.25"/>
    <row r="64972" x14ac:dyDescent="0.25"/>
    <row r="64973" x14ac:dyDescent="0.25"/>
    <row r="64974" x14ac:dyDescent="0.25"/>
    <row r="64975" x14ac:dyDescent="0.25"/>
    <row r="64976" x14ac:dyDescent="0.25"/>
    <row r="64977" x14ac:dyDescent="0.25"/>
    <row r="64978" x14ac:dyDescent="0.25"/>
    <row r="64979" x14ac:dyDescent="0.25"/>
    <row r="64980" x14ac:dyDescent="0.25"/>
    <row r="64981" x14ac:dyDescent="0.25"/>
    <row r="64982" x14ac:dyDescent="0.25"/>
    <row r="64983" x14ac:dyDescent="0.25"/>
    <row r="64984" x14ac:dyDescent="0.25"/>
    <row r="64985" x14ac:dyDescent="0.25"/>
    <row r="64986" x14ac:dyDescent="0.25"/>
    <row r="64987" x14ac:dyDescent="0.25"/>
    <row r="64988" x14ac:dyDescent="0.25"/>
    <row r="64989" x14ac:dyDescent="0.25"/>
    <row r="64990" x14ac:dyDescent="0.25"/>
    <row r="64991" x14ac:dyDescent="0.25"/>
    <row r="64992" x14ac:dyDescent="0.25"/>
    <row r="64993" x14ac:dyDescent="0.25"/>
    <row r="64994" x14ac:dyDescent="0.25"/>
    <row r="64995" x14ac:dyDescent="0.25"/>
    <row r="64996" x14ac:dyDescent="0.25"/>
    <row r="64997" x14ac:dyDescent="0.25"/>
    <row r="64998" x14ac:dyDescent="0.25"/>
    <row r="64999" x14ac:dyDescent="0.25"/>
    <row r="65000" x14ac:dyDescent="0.25"/>
    <row r="65001" x14ac:dyDescent="0.25"/>
    <row r="65002" x14ac:dyDescent="0.25"/>
    <row r="65003" x14ac:dyDescent="0.25"/>
    <row r="65004" x14ac:dyDescent="0.25"/>
    <row r="65005" x14ac:dyDescent="0.25"/>
    <row r="65006" x14ac:dyDescent="0.25"/>
    <row r="65007" x14ac:dyDescent="0.25"/>
    <row r="65008" x14ac:dyDescent="0.25"/>
    <row r="65009" x14ac:dyDescent="0.25"/>
    <row r="65010" x14ac:dyDescent="0.25"/>
    <row r="65011" x14ac:dyDescent="0.25"/>
    <row r="65012" x14ac:dyDescent="0.25"/>
    <row r="65013" x14ac:dyDescent="0.25"/>
    <row r="65014" x14ac:dyDescent="0.25"/>
    <row r="65015" x14ac:dyDescent="0.25"/>
    <row r="65016" x14ac:dyDescent="0.25"/>
    <row r="65017" x14ac:dyDescent="0.25"/>
    <row r="65018" x14ac:dyDescent="0.25"/>
    <row r="65019" x14ac:dyDescent="0.25"/>
    <row r="65020" x14ac:dyDescent="0.25"/>
    <row r="65021" x14ac:dyDescent="0.25"/>
    <row r="65022" x14ac:dyDescent="0.25"/>
    <row r="65023" x14ac:dyDescent="0.25"/>
    <row r="65024" x14ac:dyDescent="0.25"/>
    <row r="65025" x14ac:dyDescent="0.25"/>
    <row r="65026" x14ac:dyDescent="0.25"/>
    <row r="65027" x14ac:dyDescent="0.25"/>
    <row r="65028" x14ac:dyDescent="0.25"/>
    <row r="65029" x14ac:dyDescent="0.25"/>
    <row r="65030" x14ac:dyDescent="0.25"/>
    <row r="65031" x14ac:dyDescent="0.25"/>
    <row r="65032" x14ac:dyDescent="0.25"/>
    <row r="65033" x14ac:dyDescent="0.25"/>
    <row r="65034" x14ac:dyDescent="0.25"/>
    <row r="65035" x14ac:dyDescent="0.25"/>
    <row r="65036" x14ac:dyDescent="0.25"/>
    <row r="65037" x14ac:dyDescent="0.25"/>
    <row r="65038" x14ac:dyDescent="0.25"/>
    <row r="65039" x14ac:dyDescent="0.25"/>
    <row r="65040" x14ac:dyDescent="0.25"/>
    <row r="65041" x14ac:dyDescent="0.25"/>
    <row r="65042" x14ac:dyDescent="0.25"/>
    <row r="65043" x14ac:dyDescent="0.25"/>
    <row r="65044" x14ac:dyDescent="0.25"/>
    <row r="65045" x14ac:dyDescent="0.25"/>
    <row r="65046" x14ac:dyDescent="0.25"/>
    <row r="65047" x14ac:dyDescent="0.25"/>
    <row r="65048" x14ac:dyDescent="0.25"/>
    <row r="65049" x14ac:dyDescent="0.25"/>
    <row r="65050" x14ac:dyDescent="0.25"/>
    <row r="65051" x14ac:dyDescent="0.25"/>
    <row r="65052" x14ac:dyDescent="0.25"/>
    <row r="65053" x14ac:dyDescent="0.25"/>
    <row r="65054" x14ac:dyDescent="0.25"/>
    <row r="65055" x14ac:dyDescent="0.25"/>
    <row r="65056" x14ac:dyDescent="0.25"/>
    <row r="65057" x14ac:dyDescent="0.25"/>
    <row r="65058" x14ac:dyDescent="0.25"/>
    <row r="65059" x14ac:dyDescent="0.25"/>
    <row r="65060" x14ac:dyDescent="0.25"/>
    <row r="65061" x14ac:dyDescent="0.25"/>
    <row r="65062" x14ac:dyDescent="0.25"/>
    <row r="65063" x14ac:dyDescent="0.25"/>
    <row r="65064" x14ac:dyDescent="0.25"/>
    <row r="65065" x14ac:dyDescent="0.25"/>
    <row r="65066" x14ac:dyDescent="0.25"/>
    <row r="65067" x14ac:dyDescent="0.25"/>
    <row r="65068" x14ac:dyDescent="0.25"/>
    <row r="65069" x14ac:dyDescent="0.25"/>
    <row r="65070" x14ac:dyDescent="0.25"/>
    <row r="65071" x14ac:dyDescent="0.25"/>
    <row r="65072" x14ac:dyDescent="0.25"/>
    <row r="65073" x14ac:dyDescent="0.25"/>
    <row r="65074" x14ac:dyDescent="0.25"/>
    <row r="65075" x14ac:dyDescent="0.25"/>
    <row r="65076" x14ac:dyDescent="0.25"/>
    <row r="65077" x14ac:dyDescent="0.25"/>
    <row r="65078" x14ac:dyDescent="0.25"/>
    <row r="65079" x14ac:dyDescent="0.25"/>
    <row r="65080" x14ac:dyDescent="0.25"/>
    <row r="65081" x14ac:dyDescent="0.25"/>
    <row r="65082" x14ac:dyDescent="0.25"/>
    <row r="65083" x14ac:dyDescent="0.25"/>
    <row r="65084" x14ac:dyDescent="0.25"/>
    <row r="65085" x14ac:dyDescent="0.25"/>
    <row r="65086" x14ac:dyDescent="0.25"/>
    <row r="65087" x14ac:dyDescent="0.25"/>
    <row r="65088" x14ac:dyDescent="0.25"/>
    <row r="65089" x14ac:dyDescent="0.25"/>
    <row r="65090" x14ac:dyDescent="0.25"/>
    <row r="65091" x14ac:dyDescent="0.25"/>
    <row r="65092" x14ac:dyDescent="0.25"/>
    <row r="65093" x14ac:dyDescent="0.25"/>
    <row r="65094" x14ac:dyDescent="0.25"/>
    <row r="65095" x14ac:dyDescent="0.25"/>
    <row r="65096" x14ac:dyDescent="0.25"/>
    <row r="65097" x14ac:dyDescent="0.25"/>
    <row r="65098" x14ac:dyDescent="0.25"/>
    <row r="65099" x14ac:dyDescent="0.25"/>
    <row r="65100" x14ac:dyDescent="0.25"/>
    <row r="65101" x14ac:dyDescent="0.25"/>
    <row r="65102" x14ac:dyDescent="0.25"/>
    <row r="65103" x14ac:dyDescent="0.25"/>
    <row r="65104" x14ac:dyDescent="0.25"/>
    <row r="65105" x14ac:dyDescent="0.25"/>
    <row r="65106" x14ac:dyDescent="0.25"/>
    <row r="65107" x14ac:dyDescent="0.25"/>
    <row r="65108" x14ac:dyDescent="0.25"/>
    <row r="65109" x14ac:dyDescent="0.25"/>
    <row r="65110" x14ac:dyDescent="0.25"/>
    <row r="65111" x14ac:dyDescent="0.25"/>
    <row r="65112" x14ac:dyDescent="0.25"/>
    <row r="65113" x14ac:dyDescent="0.25"/>
    <row r="65114" x14ac:dyDescent="0.25"/>
    <row r="65115" x14ac:dyDescent="0.25"/>
    <row r="65116" x14ac:dyDescent="0.25"/>
    <row r="65117" x14ac:dyDescent="0.25"/>
    <row r="65118" x14ac:dyDescent="0.25"/>
    <row r="65119" x14ac:dyDescent="0.25"/>
    <row r="65120" x14ac:dyDescent="0.25"/>
    <row r="65121" x14ac:dyDescent="0.25"/>
    <row r="65122" x14ac:dyDescent="0.25"/>
    <row r="65123" x14ac:dyDescent="0.25"/>
    <row r="65124" x14ac:dyDescent="0.25"/>
    <row r="65125" x14ac:dyDescent="0.25"/>
    <row r="65126" x14ac:dyDescent="0.25"/>
    <row r="65127" x14ac:dyDescent="0.25"/>
    <row r="65128" x14ac:dyDescent="0.25"/>
    <row r="65129" x14ac:dyDescent="0.25"/>
    <row r="65130" x14ac:dyDescent="0.25"/>
    <row r="65131" x14ac:dyDescent="0.25"/>
    <row r="65132" x14ac:dyDescent="0.25"/>
    <row r="65133" x14ac:dyDescent="0.25"/>
    <row r="65134" x14ac:dyDescent="0.25"/>
    <row r="65135" x14ac:dyDescent="0.25"/>
    <row r="65136" x14ac:dyDescent="0.25"/>
    <row r="65137" x14ac:dyDescent="0.25"/>
    <row r="65138" x14ac:dyDescent="0.25"/>
    <row r="65139" x14ac:dyDescent="0.25"/>
    <row r="65140" x14ac:dyDescent="0.25"/>
    <row r="65141" x14ac:dyDescent="0.25"/>
    <row r="65142" x14ac:dyDescent="0.25"/>
    <row r="65143" x14ac:dyDescent="0.25"/>
    <row r="65144" x14ac:dyDescent="0.25"/>
    <row r="65145" x14ac:dyDescent="0.25"/>
    <row r="65146" x14ac:dyDescent="0.25"/>
    <row r="65147" x14ac:dyDescent="0.25"/>
    <row r="65148" x14ac:dyDescent="0.25"/>
    <row r="65149" x14ac:dyDescent="0.25"/>
    <row r="65150" x14ac:dyDescent="0.25"/>
    <row r="65151" x14ac:dyDescent="0.25"/>
    <row r="65152" x14ac:dyDescent="0.25"/>
    <row r="65153" x14ac:dyDescent="0.25"/>
    <row r="65154" x14ac:dyDescent="0.25"/>
    <row r="65155" x14ac:dyDescent="0.25"/>
    <row r="65156" x14ac:dyDescent="0.25"/>
    <row r="65157" x14ac:dyDescent="0.25"/>
    <row r="65158" x14ac:dyDescent="0.25"/>
    <row r="65159" x14ac:dyDescent="0.25"/>
    <row r="65160" x14ac:dyDescent="0.25"/>
    <row r="65161" x14ac:dyDescent="0.25"/>
    <row r="65162" x14ac:dyDescent="0.25"/>
    <row r="65163" x14ac:dyDescent="0.25"/>
    <row r="65164" x14ac:dyDescent="0.25"/>
    <row r="65165" x14ac:dyDescent="0.25"/>
    <row r="65166" x14ac:dyDescent="0.25"/>
    <row r="65167" x14ac:dyDescent="0.25"/>
    <row r="65168" x14ac:dyDescent="0.25"/>
    <row r="65169" x14ac:dyDescent="0.25"/>
    <row r="65170" x14ac:dyDescent="0.25"/>
    <row r="65171" x14ac:dyDescent="0.25"/>
    <row r="65172" x14ac:dyDescent="0.25"/>
    <row r="65173" x14ac:dyDescent="0.25"/>
    <row r="65174" x14ac:dyDescent="0.25"/>
    <row r="65175" x14ac:dyDescent="0.25"/>
    <row r="65176" x14ac:dyDescent="0.25"/>
    <row r="65177" x14ac:dyDescent="0.25"/>
    <row r="65178" x14ac:dyDescent="0.25"/>
    <row r="65179" x14ac:dyDescent="0.25"/>
    <row r="65180" x14ac:dyDescent="0.25"/>
    <row r="65181" x14ac:dyDescent="0.25"/>
    <row r="65182" x14ac:dyDescent="0.25"/>
    <row r="65183" x14ac:dyDescent="0.25"/>
    <row r="65184" x14ac:dyDescent="0.25"/>
    <row r="65185" x14ac:dyDescent="0.25"/>
    <row r="65186" x14ac:dyDescent="0.25"/>
    <row r="65187" x14ac:dyDescent="0.25"/>
    <row r="65188" x14ac:dyDescent="0.25"/>
    <row r="65189" x14ac:dyDescent="0.25"/>
    <row r="65190" x14ac:dyDescent="0.25"/>
    <row r="65191" x14ac:dyDescent="0.25"/>
    <row r="65192" x14ac:dyDescent="0.25"/>
    <row r="65193" x14ac:dyDescent="0.25"/>
    <row r="65194" x14ac:dyDescent="0.25"/>
    <row r="65195" x14ac:dyDescent="0.25"/>
    <row r="65196" x14ac:dyDescent="0.25"/>
    <row r="65197" x14ac:dyDescent="0.25"/>
    <row r="65198" x14ac:dyDescent="0.25"/>
    <row r="65199" x14ac:dyDescent="0.25"/>
    <row r="65200" x14ac:dyDescent="0.25"/>
    <row r="65201" x14ac:dyDescent="0.25"/>
    <row r="65202" x14ac:dyDescent="0.25"/>
    <row r="65203" x14ac:dyDescent="0.25"/>
    <row r="65204" x14ac:dyDescent="0.25"/>
    <row r="65205" x14ac:dyDescent="0.25"/>
    <row r="65206" x14ac:dyDescent="0.25"/>
    <row r="65207" x14ac:dyDescent="0.25"/>
    <row r="65208" x14ac:dyDescent="0.25"/>
    <row r="65209" x14ac:dyDescent="0.25"/>
    <row r="65210" x14ac:dyDescent="0.25"/>
    <row r="65211" x14ac:dyDescent="0.25"/>
    <row r="65212" x14ac:dyDescent="0.25"/>
    <row r="65213" x14ac:dyDescent="0.25"/>
    <row r="65214" x14ac:dyDescent="0.25"/>
    <row r="65215" x14ac:dyDescent="0.25"/>
    <row r="65216" x14ac:dyDescent="0.25"/>
    <row r="65217" x14ac:dyDescent="0.25"/>
    <row r="65218" x14ac:dyDescent="0.25"/>
    <row r="65219" x14ac:dyDescent="0.25"/>
    <row r="65220" x14ac:dyDescent="0.25"/>
    <row r="65221" x14ac:dyDescent="0.25"/>
    <row r="65222" x14ac:dyDescent="0.25"/>
    <row r="65223" x14ac:dyDescent="0.25"/>
    <row r="65224" x14ac:dyDescent="0.25"/>
    <row r="65225" x14ac:dyDescent="0.25"/>
    <row r="65226" x14ac:dyDescent="0.25"/>
    <row r="65227" x14ac:dyDescent="0.25"/>
    <row r="65228" x14ac:dyDescent="0.25"/>
    <row r="65229" x14ac:dyDescent="0.25"/>
    <row r="65230" x14ac:dyDescent="0.25"/>
    <row r="65231" x14ac:dyDescent="0.25"/>
    <row r="65232" x14ac:dyDescent="0.25"/>
    <row r="65233" x14ac:dyDescent="0.25"/>
    <row r="65234" x14ac:dyDescent="0.25"/>
    <row r="65235" x14ac:dyDescent="0.25"/>
    <row r="65236" x14ac:dyDescent="0.25"/>
    <row r="65237" x14ac:dyDescent="0.25"/>
    <row r="65238" x14ac:dyDescent="0.25"/>
    <row r="65239" x14ac:dyDescent="0.25"/>
    <row r="65240" x14ac:dyDescent="0.25"/>
    <row r="65241" x14ac:dyDescent="0.25"/>
    <row r="65242" x14ac:dyDescent="0.25"/>
    <row r="65243" x14ac:dyDescent="0.25"/>
    <row r="65244" x14ac:dyDescent="0.25"/>
    <row r="65245" x14ac:dyDescent="0.25"/>
    <row r="65246" x14ac:dyDescent="0.25"/>
    <row r="65247" x14ac:dyDescent="0.25"/>
    <row r="65248" x14ac:dyDescent="0.25"/>
    <row r="65249" x14ac:dyDescent="0.25"/>
    <row r="65250" x14ac:dyDescent="0.25"/>
    <row r="65251" x14ac:dyDescent="0.25"/>
    <row r="65252" x14ac:dyDescent="0.25"/>
    <row r="65253" x14ac:dyDescent="0.25"/>
    <row r="65254" x14ac:dyDescent="0.25"/>
    <row r="65255" x14ac:dyDescent="0.25"/>
    <row r="65256" x14ac:dyDescent="0.25"/>
    <row r="65257" x14ac:dyDescent="0.25"/>
    <row r="65258" x14ac:dyDescent="0.25"/>
    <row r="65259" x14ac:dyDescent="0.25"/>
    <row r="65260" x14ac:dyDescent="0.25"/>
    <row r="65261" x14ac:dyDescent="0.25"/>
    <row r="65262" x14ac:dyDescent="0.25"/>
    <row r="65263" x14ac:dyDescent="0.25"/>
    <row r="65264" x14ac:dyDescent="0.25"/>
    <row r="65265" x14ac:dyDescent="0.25"/>
    <row r="65266" x14ac:dyDescent="0.25"/>
    <row r="65267" x14ac:dyDescent="0.25"/>
    <row r="65268" x14ac:dyDescent="0.25"/>
    <row r="65269" x14ac:dyDescent="0.25"/>
    <row r="65270" x14ac:dyDescent="0.25"/>
    <row r="65271" x14ac:dyDescent="0.25"/>
    <row r="65272" x14ac:dyDescent="0.25"/>
    <row r="65273" x14ac:dyDescent="0.25"/>
    <row r="65274" x14ac:dyDescent="0.25"/>
    <row r="65275" x14ac:dyDescent="0.25"/>
    <row r="65276" x14ac:dyDescent="0.25"/>
    <row r="65277" x14ac:dyDescent="0.25"/>
    <row r="65278" x14ac:dyDescent="0.25"/>
    <row r="65279" x14ac:dyDescent="0.25"/>
    <row r="65280" x14ac:dyDescent="0.25"/>
    <row r="65281" x14ac:dyDescent="0.25"/>
    <row r="65282" x14ac:dyDescent="0.25"/>
    <row r="65283" x14ac:dyDescent="0.25"/>
    <row r="65284" x14ac:dyDescent="0.25"/>
    <row r="65285" x14ac:dyDescent="0.25"/>
    <row r="65286" x14ac:dyDescent="0.25"/>
    <row r="65287" x14ac:dyDescent="0.25"/>
    <row r="65288" x14ac:dyDescent="0.25"/>
    <row r="65289" x14ac:dyDescent="0.25"/>
    <row r="65290" x14ac:dyDescent="0.25"/>
    <row r="65291" x14ac:dyDescent="0.25"/>
    <row r="65292" x14ac:dyDescent="0.25"/>
    <row r="65293" x14ac:dyDescent="0.25"/>
    <row r="65294" x14ac:dyDescent="0.25"/>
    <row r="65295" x14ac:dyDescent="0.25"/>
    <row r="65296" x14ac:dyDescent="0.25"/>
    <row r="65297" x14ac:dyDescent="0.25"/>
    <row r="65298" x14ac:dyDescent="0.25"/>
    <row r="65299" x14ac:dyDescent="0.25"/>
    <row r="65300" x14ac:dyDescent="0.25"/>
    <row r="65301" x14ac:dyDescent="0.25"/>
    <row r="65302" x14ac:dyDescent="0.25"/>
    <row r="65303" x14ac:dyDescent="0.25"/>
    <row r="65304" x14ac:dyDescent="0.25"/>
    <row r="65305" x14ac:dyDescent="0.25"/>
    <row r="65306" x14ac:dyDescent="0.25"/>
    <row r="65307" x14ac:dyDescent="0.25"/>
    <row r="65308" x14ac:dyDescent="0.25"/>
    <row r="65309" x14ac:dyDescent="0.25"/>
    <row r="65310" x14ac:dyDescent="0.25"/>
    <row r="65311" x14ac:dyDescent="0.25"/>
    <row r="65312" x14ac:dyDescent="0.25"/>
    <row r="65313" x14ac:dyDescent="0.25"/>
    <row r="65314" x14ac:dyDescent="0.25"/>
    <row r="65315" x14ac:dyDescent="0.25"/>
    <row r="65316" x14ac:dyDescent="0.25"/>
    <row r="65317" x14ac:dyDescent="0.25"/>
    <row r="65318" x14ac:dyDescent="0.25"/>
    <row r="65319" x14ac:dyDescent="0.25"/>
    <row r="65320" x14ac:dyDescent="0.25"/>
    <row r="65321" x14ac:dyDescent="0.25"/>
    <row r="65322" x14ac:dyDescent="0.25"/>
    <row r="65323" x14ac:dyDescent="0.25"/>
    <row r="65324" x14ac:dyDescent="0.25"/>
    <row r="65325" x14ac:dyDescent="0.25"/>
    <row r="65326" x14ac:dyDescent="0.25"/>
    <row r="65327" x14ac:dyDescent="0.25"/>
    <row r="65328" x14ac:dyDescent="0.25"/>
    <row r="65329" x14ac:dyDescent="0.25"/>
    <row r="65330" x14ac:dyDescent="0.25"/>
    <row r="65331" x14ac:dyDescent="0.25"/>
    <row r="65332" x14ac:dyDescent="0.25"/>
    <row r="65333" x14ac:dyDescent="0.25"/>
    <row r="65334" x14ac:dyDescent="0.25"/>
    <row r="65335" x14ac:dyDescent="0.25"/>
    <row r="65336" x14ac:dyDescent="0.25"/>
    <row r="65337" x14ac:dyDescent="0.25"/>
    <row r="65338" x14ac:dyDescent="0.25"/>
    <row r="65339" x14ac:dyDescent="0.25"/>
    <row r="65340" x14ac:dyDescent="0.25"/>
    <row r="65341" x14ac:dyDescent="0.25"/>
    <row r="65342" x14ac:dyDescent="0.25"/>
    <row r="65343" x14ac:dyDescent="0.25"/>
    <row r="65344" x14ac:dyDescent="0.25"/>
    <row r="65345" x14ac:dyDescent="0.25"/>
    <row r="65346" x14ac:dyDescent="0.25"/>
    <row r="65347" x14ac:dyDescent="0.25"/>
    <row r="65348" x14ac:dyDescent="0.25"/>
    <row r="65349" x14ac:dyDescent="0.25"/>
    <row r="65350" x14ac:dyDescent="0.25"/>
    <row r="65351" x14ac:dyDescent="0.25"/>
    <row r="65352" x14ac:dyDescent="0.25"/>
    <row r="65353" x14ac:dyDescent="0.25"/>
    <row r="65354" x14ac:dyDescent="0.25"/>
    <row r="65355" x14ac:dyDescent="0.25"/>
    <row r="65356" x14ac:dyDescent="0.25"/>
    <row r="65357" x14ac:dyDescent="0.25"/>
    <row r="65358" x14ac:dyDescent="0.25"/>
    <row r="65359" x14ac:dyDescent="0.25"/>
    <row r="65360" x14ac:dyDescent="0.25"/>
    <row r="65361" x14ac:dyDescent="0.25"/>
    <row r="65362" x14ac:dyDescent="0.25"/>
    <row r="65363" x14ac:dyDescent="0.25"/>
    <row r="65364" x14ac:dyDescent="0.25"/>
    <row r="65365" x14ac:dyDescent="0.25"/>
    <row r="65366" x14ac:dyDescent="0.25"/>
    <row r="65367" x14ac:dyDescent="0.25"/>
    <row r="65368" x14ac:dyDescent="0.25"/>
    <row r="65369" x14ac:dyDescent="0.25"/>
    <row r="65370" x14ac:dyDescent="0.25"/>
    <row r="65371" x14ac:dyDescent="0.25"/>
    <row r="65372" x14ac:dyDescent="0.25"/>
    <row r="65373" x14ac:dyDescent="0.25"/>
    <row r="65374" x14ac:dyDescent="0.25"/>
    <row r="65375" x14ac:dyDescent="0.25"/>
    <row r="65376" x14ac:dyDescent="0.25"/>
    <row r="65377" x14ac:dyDescent="0.25"/>
    <row r="65378" x14ac:dyDescent="0.25"/>
    <row r="65379" x14ac:dyDescent="0.25"/>
    <row r="65380" x14ac:dyDescent="0.25"/>
    <row r="65381" x14ac:dyDescent="0.25"/>
    <row r="65382" x14ac:dyDescent="0.25"/>
    <row r="65383" x14ac:dyDescent="0.25"/>
    <row r="65384" x14ac:dyDescent="0.25"/>
    <row r="65385" x14ac:dyDescent="0.25"/>
    <row r="65386" x14ac:dyDescent="0.25"/>
    <row r="65387" x14ac:dyDescent="0.25"/>
    <row r="65388" x14ac:dyDescent="0.25"/>
    <row r="65389" x14ac:dyDescent="0.25"/>
    <row r="65390" x14ac:dyDescent="0.25"/>
    <row r="65391" x14ac:dyDescent="0.25"/>
    <row r="65392" x14ac:dyDescent="0.25"/>
    <row r="65393" x14ac:dyDescent="0.25"/>
    <row r="65394" x14ac:dyDescent="0.25"/>
    <row r="65395" x14ac:dyDescent="0.25"/>
    <row r="65396" x14ac:dyDescent="0.25"/>
    <row r="65397" x14ac:dyDescent="0.25"/>
    <row r="65398" x14ac:dyDescent="0.25"/>
    <row r="65399" x14ac:dyDescent="0.25"/>
    <row r="65400" x14ac:dyDescent="0.25"/>
    <row r="65401" x14ac:dyDescent="0.25"/>
    <row r="65402" x14ac:dyDescent="0.25"/>
    <row r="65403" x14ac:dyDescent="0.25"/>
    <row r="65404" x14ac:dyDescent="0.25"/>
    <row r="65405" x14ac:dyDescent="0.25"/>
    <row r="65406" x14ac:dyDescent="0.25"/>
    <row r="65407" x14ac:dyDescent="0.25"/>
    <row r="65408" x14ac:dyDescent="0.25"/>
    <row r="65409" x14ac:dyDescent="0.25"/>
    <row r="65410" x14ac:dyDescent="0.25"/>
    <row r="65411" x14ac:dyDescent="0.25"/>
    <row r="65412" x14ac:dyDescent="0.25"/>
    <row r="65413" x14ac:dyDescent="0.25"/>
    <row r="65414" x14ac:dyDescent="0.25"/>
    <row r="65415" x14ac:dyDescent="0.25"/>
    <row r="65416" x14ac:dyDescent="0.25"/>
    <row r="65417" x14ac:dyDescent="0.25"/>
    <row r="65418" x14ac:dyDescent="0.25"/>
    <row r="65419" x14ac:dyDescent="0.25"/>
    <row r="65420" x14ac:dyDescent="0.25"/>
    <row r="65421" x14ac:dyDescent="0.25"/>
    <row r="65422" x14ac:dyDescent="0.25"/>
    <row r="65423" x14ac:dyDescent="0.25"/>
    <row r="65424" x14ac:dyDescent="0.25"/>
    <row r="65425" x14ac:dyDescent="0.25"/>
    <row r="65426" x14ac:dyDescent="0.25"/>
    <row r="65427" x14ac:dyDescent="0.25"/>
    <row r="65428" x14ac:dyDescent="0.25"/>
    <row r="65429" x14ac:dyDescent="0.25"/>
    <row r="65430" x14ac:dyDescent="0.25"/>
    <row r="65431" x14ac:dyDescent="0.25"/>
    <row r="65432" x14ac:dyDescent="0.25"/>
    <row r="65433" x14ac:dyDescent="0.25"/>
    <row r="65434" x14ac:dyDescent="0.25"/>
    <row r="65435" x14ac:dyDescent="0.25"/>
    <row r="65436" x14ac:dyDescent="0.25"/>
    <row r="65437" x14ac:dyDescent="0.25"/>
    <row r="65438" x14ac:dyDescent="0.25"/>
    <row r="65439" x14ac:dyDescent="0.25"/>
    <row r="65440" x14ac:dyDescent="0.25"/>
    <row r="65441" x14ac:dyDescent="0.25"/>
    <row r="65442" x14ac:dyDescent="0.25"/>
    <row r="65443" x14ac:dyDescent="0.25"/>
    <row r="65444" x14ac:dyDescent="0.25"/>
    <row r="65445" x14ac:dyDescent="0.25"/>
    <row r="65446" x14ac:dyDescent="0.25"/>
    <row r="65447" x14ac:dyDescent="0.25"/>
    <row r="65448" x14ac:dyDescent="0.25"/>
    <row r="65449" x14ac:dyDescent="0.25"/>
    <row r="65450" x14ac:dyDescent="0.25"/>
    <row r="65451" x14ac:dyDescent="0.25"/>
    <row r="65452" x14ac:dyDescent="0.25"/>
    <row r="65453" x14ac:dyDescent="0.25"/>
    <row r="65454" x14ac:dyDescent="0.25"/>
    <row r="65455" x14ac:dyDescent="0.25"/>
    <row r="65456" x14ac:dyDescent="0.25"/>
    <row r="65457" x14ac:dyDescent="0.25"/>
    <row r="65458" x14ac:dyDescent="0.25"/>
    <row r="65459" x14ac:dyDescent="0.25"/>
    <row r="65460" x14ac:dyDescent="0.25"/>
    <row r="65461" x14ac:dyDescent="0.25"/>
    <row r="65462" x14ac:dyDescent="0.25"/>
    <row r="65463" x14ac:dyDescent="0.25"/>
    <row r="65464" x14ac:dyDescent="0.25"/>
    <row r="65465" x14ac:dyDescent="0.25"/>
    <row r="65466" x14ac:dyDescent="0.25"/>
    <row r="65467" x14ac:dyDescent="0.25"/>
    <row r="65468" x14ac:dyDescent="0.25"/>
    <row r="65469" x14ac:dyDescent="0.25"/>
    <row r="65470" x14ac:dyDescent="0.25"/>
    <row r="65471" x14ac:dyDescent="0.25"/>
    <row r="65472" x14ac:dyDescent="0.25"/>
    <row r="65473" x14ac:dyDescent="0.25"/>
    <row r="65474" x14ac:dyDescent="0.25"/>
    <row r="65475" x14ac:dyDescent="0.25"/>
    <row r="65476" x14ac:dyDescent="0.25"/>
    <row r="65477" x14ac:dyDescent="0.25"/>
    <row r="65478" x14ac:dyDescent="0.25"/>
    <row r="65479" x14ac:dyDescent="0.25"/>
    <row r="65480" x14ac:dyDescent="0.25"/>
    <row r="65481" x14ac:dyDescent="0.25"/>
    <row r="65482" x14ac:dyDescent="0.25"/>
    <row r="65483" x14ac:dyDescent="0.25"/>
    <row r="65484" x14ac:dyDescent="0.25"/>
    <row r="65485" x14ac:dyDescent="0.25"/>
    <row r="65486" x14ac:dyDescent="0.25"/>
    <row r="65487" x14ac:dyDescent="0.25"/>
    <row r="65488" x14ac:dyDescent="0.25"/>
    <row r="65489" x14ac:dyDescent="0.25"/>
    <row r="65490" x14ac:dyDescent="0.25"/>
    <row r="65491" x14ac:dyDescent="0.25"/>
    <row r="65492" x14ac:dyDescent="0.25"/>
    <row r="65493" x14ac:dyDescent="0.25"/>
    <row r="65494" x14ac:dyDescent="0.25"/>
    <row r="65495" x14ac:dyDescent="0.25"/>
    <row r="65496" x14ac:dyDescent="0.25"/>
    <row r="65497" x14ac:dyDescent="0.25"/>
    <row r="65498" x14ac:dyDescent="0.25"/>
    <row r="65499" x14ac:dyDescent="0.25"/>
    <row r="65500" x14ac:dyDescent="0.25"/>
    <row r="65501" x14ac:dyDescent="0.25"/>
    <row r="65502" x14ac:dyDescent="0.25"/>
    <row r="65503" x14ac:dyDescent="0.25"/>
    <row r="65504" x14ac:dyDescent="0.25"/>
    <row r="65505" x14ac:dyDescent="0.25"/>
    <row r="65506" x14ac:dyDescent="0.25"/>
    <row r="65507" x14ac:dyDescent="0.25"/>
    <row r="65508" x14ac:dyDescent="0.25"/>
    <row r="65509" x14ac:dyDescent="0.25"/>
    <row r="65510" x14ac:dyDescent="0.25"/>
    <row r="65511" x14ac:dyDescent="0.25"/>
    <row r="65512" x14ac:dyDescent="0.25"/>
    <row r="65513" x14ac:dyDescent="0.25"/>
    <row r="65514" x14ac:dyDescent="0.25"/>
    <row r="65515" x14ac:dyDescent="0.25"/>
    <row r="65516" x14ac:dyDescent="0.25"/>
    <row r="65517" x14ac:dyDescent="0.25"/>
    <row r="65518" x14ac:dyDescent="0.25"/>
    <row r="65519" x14ac:dyDescent="0.25"/>
    <row r="65520" x14ac:dyDescent="0.25"/>
    <row r="65521" x14ac:dyDescent="0.25"/>
    <row r="65522" x14ac:dyDescent="0.25"/>
    <row r="65523" x14ac:dyDescent="0.25"/>
    <row r="65524" x14ac:dyDescent="0.25"/>
    <row r="65525" x14ac:dyDescent="0.25"/>
    <row r="65526" x14ac:dyDescent="0.25"/>
    <row r="65527" x14ac:dyDescent="0.25"/>
    <row r="65528" x14ac:dyDescent="0.25"/>
    <row r="65529" x14ac:dyDescent="0.25"/>
    <row r="65530" x14ac:dyDescent="0.25"/>
    <row r="65531" x14ac:dyDescent="0.25"/>
    <row r="65532" x14ac:dyDescent="0.25"/>
    <row r="65533" x14ac:dyDescent="0.25"/>
    <row r="65534" x14ac:dyDescent="0.25"/>
    <row r="65535" x14ac:dyDescent="0.25"/>
    <row r="65536" x14ac:dyDescent="0.25"/>
    <row r="65537" x14ac:dyDescent="0.25"/>
    <row r="65538" x14ac:dyDescent="0.25"/>
    <row r="65539" x14ac:dyDescent="0.25"/>
    <row r="65540" x14ac:dyDescent="0.25"/>
    <row r="65541" x14ac:dyDescent="0.25"/>
    <row r="65542" x14ac:dyDescent="0.25"/>
    <row r="65543" x14ac:dyDescent="0.25"/>
    <row r="65544" x14ac:dyDescent="0.25"/>
    <row r="65545" x14ac:dyDescent="0.25"/>
    <row r="65546" x14ac:dyDescent="0.25"/>
    <row r="65547" x14ac:dyDescent="0.25"/>
    <row r="65548" x14ac:dyDescent="0.25"/>
    <row r="65549" x14ac:dyDescent="0.25"/>
    <row r="65550" x14ac:dyDescent="0.25"/>
    <row r="65551" x14ac:dyDescent="0.25"/>
    <row r="65552" x14ac:dyDescent="0.25"/>
    <row r="65553" x14ac:dyDescent="0.25"/>
    <row r="65554" x14ac:dyDescent="0.25"/>
    <row r="65555" x14ac:dyDescent="0.25"/>
    <row r="65556" x14ac:dyDescent="0.25"/>
    <row r="65557" x14ac:dyDescent="0.25"/>
    <row r="65558" x14ac:dyDescent="0.25"/>
    <row r="65559" x14ac:dyDescent="0.25"/>
    <row r="65560" x14ac:dyDescent="0.25"/>
    <row r="65561" x14ac:dyDescent="0.25"/>
    <row r="65562" x14ac:dyDescent="0.25"/>
    <row r="65563" x14ac:dyDescent="0.25"/>
    <row r="65564" x14ac:dyDescent="0.25"/>
    <row r="65565" x14ac:dyDescent="0.25"/>
    <row r="65566" x14ac:dyDescent="0.25"/>
    <row r="65567" x14ac:dyDescent="0.25"/>
    <row r="65568" x14ac:dyDescent="0.25"/>
    <row r="65569" x14ac:dyDescent="0.25"/>
    <row r="65570" x14ac:dyDescent="0.25"/>
    <row r="65571" x14ac:dyDescent="0.25"/>
    <row r="65572" x14ac:dyDescent="0.25"/>
    <row r="65573" x14ac:dyDescent="0.25"/>
    <row r="65574" x14ac:dyDescent="0.25"/>
    <row r="65575" x14ac:dyDescent="0.25"/>
    <row r="65576" x14ac:dyDescent="0.25"/>
    <row r="65577" x14ac:dyDescent="0.25"/>
    <row r="65578" x14ac:dyDescent="0.25"/>
    <row r="65579" x14ac:dyDescent="0.25"/>
    <row r="65580" x14ac:dyDescent="0.25"/>
    <row r="65581" x14ac:dyDescent="0.25"/>
    <row r="65582" x14ac:dyDescent="0.25"/>
    <row r="65583" x14ac:dyDescent="0.25"/>
    <row r="65584" x14ac:dyDescent="0.25"/>
    <row r="65585" x14ac:dyDescent="0.25"/>
    <row r="65586" x14ac:dyDescent="0.25"/>
    <row r="65587" x14ac:dyDescent="0.25"/>
    <row r="65588" x14ac:dyDescent="0.25"/>
    <row r="65589" x14ac:dyDescent="0.25"/>
    <row r="65590" x14ac:dyDescent="0.25"/>
    <row r="65591" x14ac:dyDescent="0.25"/>
    <row r="65592" x14ac:dyDescent="0.25"/>
    <row r="65593" x14ac:dyDescent="0.25"/>
    <row r="65594" x14ac:dyDescent="0.25"/>
    <row r="65595" x14ac:dyDescent="0.25"/>
    <row r="65596" x14ac:dyDescent="0.25"/>
    <row r="65597" x14ac:dyDescent="0.25"/>
    <row r="65598" x14ac:dyDescent="0.25"/>
    <row r="65599" x14ac:dyDescent="0.25"/>
    <row r="65600" x14ac:dyDescent="0.25"/>
    <row r="65601" x14ac:dyDescent="0.25"/>
    <row r="65602" x14ac:dyDescent="0.25"/>
    <row r="65603" x14ac:dyDescent="0.25"/>
    <row r="65604" x14ac:dyDescent="0.25"/>
    <row r="65605" x14ac:dyDescent="0.25"/>
    <row r="65606" x14ac:dyDescent="0.25"/>
    <row r="65607" x14ac:dyDescent="0.25"/>
    <row r="65608" x14ac:dyDescent="0.25"/>
    <row r="65609" x14ac:dyDescent="0.25"/>
    <row r="65610" x14ac:dyDescent="0.25"/>
    <row r="65611" x14ac:dyDescent="0.25"/>
    <row r="65612" x14ac:dyDescent="0.25"/>
    <row r="65613" x14ac:dyDescent="0.25"/>
    <row r="65614" x14ac:dyDescent="0.25"/>
    <row r="65615" x14ac:dyDescent="0.25"/>
    <row r="65616" x14ac:dyDescent="0.25"/>
    <row r="65617" x14ac:dyDescent="0.25"/>
    <row r="65618" x14ac:dyDescent="0.25"/>
    <row r="65619" x14ac:dyDescent="0.25"/>
    <row r="65620" x14ac:dyDescent="0.25"/>
    <row r="65621" x14ac:dyDescent="0.25"/>
    <row r="65622" x14ac:dyDescent="0.25"/>
    <row r="65623" x14ac:dyDescent="0.25"/>
    <row r="65624" x14ac:dyDescent="0.25"/>
    <row r="65625" x14ac:dyDescent="0.25"/>
    <row r="65626" x14ac:dyDescent="0.25"/>
    <row r="65627" x14ac:dyDescent="0.25"/>
    <row r="65628" x14ac:dyDescent="0.25"/>
    <row r="65629" x14ac:dyDescent="0.25"/>
    <row r="65630" x14ac:dyDescent="0.25"/>
    <row r="65631" x14ac:dyDescent="0.25"/>
    <row r="65632" x14ac:dyDescent="0.25"/>
    <row r="65633" x14ac:dyDescent="0.25"/>
    <row r="65634" x14ac:dyDescent="0.25"/>
    <row r="65635" x14ac:dyDescent="0.25"/>
    <row r="65636" x14ac:dyDescent="0.25"/>
    <row r="65637" x14ac:dyDescent="0.25"/>
    <row r="65638" x14ac:dyDescent="0.25"/>
    <row r="65639" x14ac:dyDescent="0.25"/>
    <row r="65640" x14ac:dyDescent="0.25"/>
    <row r="65641" x14ac:dyDescent="0.25"/>
    <row r="65642" x14ac:dyDescent="0.25"/>
    <row r="65643" x14ac:dyDescent="0.25"/>
    <row r="65644" x14ac:dyDescent="0.25"/>
    <row r="65645" x14ac:dyDescent="0.25"/>
    <row r="65646" x14ac:dyDescent="0.25"/>
    <row r="65647" x14ac:dyDescent="0.25"/>
    <row r="65648" x14ac:dyDescent="0.25"/>
    <row r="65649" x14ac:dyDescent="0.25"/>
    <row r="65650" x14ac:dyDescent="0.25"/>
    <row r="65651" x14ac:dyDescent="0.25"/>
    <row r="65652" x14ac:dyDescent="0.25"/>
    <row r="65653" x14ac:dyDescent="0.25"/>
    <row r="65654" x14ac:dyDescent="0.25"/>
    <row r="65655" x14ac:dyDescent="0.25"/>
    <row r="65656" x14ac:dyDescent="0.25"/>
    <row r="65657" x14ac:dyDescent="0.25"/>
    <row r="65658" x14ac:dyDescent="0.25"/>
    <row r="65659" x14ac:dyDescent="0.25"/>
    <row r="65660" x14ac:dyDescent="0.25"/>
    <row r="65661" x14ac:dyDescent="0.25"/>
    <row r="65662" x14ac:dyDescent="0.25"/>
    <row r="65663" x14ac:dyDescent="0.25"/>
    <row r="65664" x14ac:dyDescent="0.25"/>
    <row r="65665" x14ac:dyDescent="0.25"/>
    <row r="65666" x14ac:dyDescent="0.25"/>
    <row r="65667" x14ac:dyDescent="0.25"/>
    <row r="65668" x14ac:dyDescent="0.25"/>
    <row r="65669" x14ac:dyDescent="0.25"/>
    <row r="65670" x14ac:dyDescent="0.25"/>
    <row r="65671" x14ac:dyDescent="0.25"/>
    <row r="65672" x14ac:dyDescent="0.25"/>
    <row r="65673" x14ac:dyDescent="0.25"/>
    <row r="65674" x14ac:dyDescent="0.25"/>
    <row r="65675" x14ac:dyDescent="0.25"/>
    <row r="65676" x14ac:dyDescent="0.25"/>
    <row r="65677" x14ac:dyDescent="0.25"/>
    <row r="65678" x14ac:dyDescent="0.25"/>
    <row r="65679" x14ac:dyDescent="0.25"/>
    <row r="65680" x14ac:dyDescent="0.25"/>
    <row r="65681" x14ac:dyDescent="0.25"/>
    <row r="65682" x14ac:dyDescent="0.25"/>
    <row r="65683" x14ac:dyDescent="0.25"/>
    <row r="65684" x14ac:dyDescent="0.25"/>
    <row r="65685" x14ac:dyDescent="0.25"/>
    <row r="65686" x14ac:dyDescent="0.25"/>
    <row r="65687" x14ac:dyDescent="0.25"/>
    <row r="65688" x14ac:dyDescent="0.25"/>
    <row r="65689" x14ac:dyDescent="0.25"/>
    <row r="65690" x14ac:dyDescent="0.25"/>
    <row r="65691" x14ac:dyDescent="0.25"/>
    <row r="65692" x14ac:dyDescent="0.25"/>
    <row r="65693" x14ac:dyDescent="0.25"/>
    <row r="65694" x14ac:dyDescent="0.25"/>
    <row r="65695" x14ac:dyDescent="0.25"/>
    <row r="65696" x14ac:dyDescent="0.25"/>
    <row r="65697" x14ac:dyDescent="0.25"/>
    <row r="65698" x14ac:dyDescent="0.25"/>
    <row r="65699" x14ac:dyDescent="0.25"/>
    <row r="65700" x14ac:dyDescent="0.25"/>
    <row r="65701" x14ac:dyDescent="0.25"/>
    <row r="65702" x14ac:dyDescent="0.25"/>
    <row r="65703" x14ac:dyDescent="0.25"/>
    <row r="65704" x14ac:dyDescent="0.25"/>
    <row r="65705" x14ac:dyDescent="0.25"/>
    <row r="65706" x14ac:dyDescent="0.25"/>
    <row r="65707" x14ac:dyDescent="0.25"/>
    <row r="65708" x14ac:dyDescent="0.25"/>
    <row r="65709" x14ac:dyDescent="0.25"/>
    <row r="65710" x14ac:dyDescent="0.25"/>
    <row r="65711" x14ac:dyDescent="0.25"/>
    <row r="65712" x14ac:dyDescent="0.25"/>
    <row r="65713" x14ac:dyDescent="0.25"/>
    <row r="65714" x14ac:dyDescent="0.25"/>
    <row r="65715" x14ac:dyDescent="0.25"/>
    <row r="65716" x14ac:dyDescent="0.25"/>
    <row r="65717" x14ac:dyDescent="0.25"/>
    <row r="65718" x14ac:dyDescent="0.25"/>
    <row r="65719" x14ac:dyDescent="0.25"/>
    <row r="65720" x14ac:dyDescent="0.25"/>
    <row r="65721" x14ac:dyDescent="0.25"/>
    <row r="65722" x14ac:dyDescent="0.25"/>
    <row r="65723" x14ac:dyDescent="0.25"/>
    <row r="65724" x14ac:dyDescent="0.25"/>
    <row r="65725" x14ac:dyDescent="0.25"/>
    <row r="65726" x14ac:dyDescent="0.25"/>
    <row r="65727" x14ac:dyDescent="0.25"/>
    <row r="65728" x14ac:dyDescent="0.25"/>
    <row r="65729" x14ac:dyDescent="0.25"/>
    <row r="65730" x14ac:dyDescent="0.25"/>
    <row r="65731" x14ac:dyDescent="0.25"/>
    <row r="65732" x14ac:dyDescent="0.25"/>
    <row r="65733" x14ac:dyDescent="0.25"/>
    <row r="65734" x14ac:dyDescent="0.25"/>
    <row r="65735" x14ac:dyDescent="0.25"/>
    <row r="65736" x14ac:dyDescent="0.25"/>
    <row r="65737" x14ac:dyDescent="0.25"/>
    <row r="65738" x14ac:dyDescent="0.25"/>
    <row r="65739" x14ac:dyDescent="0.25"/>
    <row r="65740" x14ac:dyDescent="0.25"/>
    <row r="65741" x14ac:dyDescent="0.25"/>
    <row r="65742" x14ac:dyDescent="0.25"/>
    <row r="65743" x14ac:dyDescent="0.25"/>
    <row r="65744" x14ac:dyDescent="0.25"/>
    <row r="65745" x14ac:dyDescent="0.25"/>
    <row r="65746" x14ac:dyDescent="0.25"/>
    <row r="65747" x14ac:dyDescent="0.25"/>
    <row r="65748" x14ac:dyDescent="0.25"/>
    <row r="65749" x14ac:dyDescent="0.25"/>
    <row r="65750" x14ac:dyDescent="0.25"/>
    <row r="65751" x14ac:dyDescent="0.25"/>
    <row r="65752" x14ac:dyDescent="0.25"/>
    <row r="65753" x14ac:dyDescent="0.25"/>
    <row r="65754" x14ac:dyDescent="0.25"/>
    <row r="65755" x14ac:dyDescent="0.25"/>
    <row r="65756" x14ac:dyDescent="0.25"/>
    <row r="65757" x14ac:dyDescent="0.25"/>
    <row r="65758" x14ac:dyDescent="0.25"/>
    <row r="65759" x14ac:dyDescent="0.25"/>
    <row r="65760" x14ac:dyDescent="0.25"/>
    <row r="65761" x14ac:dyDescent="0.25"/>
    <row r="65762" x14ac:dyDescent="0.25"/>
    <row r="65763" x14ac:dyDescent="0.25"/>
    <row r="65764" x14ac:dyDescent="0.25"/>
    <row r="65765" x14ac:dyDescent="0.25"/>
    <row r="65766" x14ac:dyDescent="0.25"/>
    <row r="65767" x14ac:dyDescent="0.25"/>
    <row r="65768" x14ac:dyDescent="0.25"/>
    <row r="65769" x14ac:dyDescent="0.25"/>
    <row r="65770" x14ac:dyDescent="0.25"/>
    <row r="65771" x14ac:dyDescent="0.25"/>
    <row r="65772" x14ac:dyDescent="0.25"/>
    <row r="65773" x14ac:dyDescent="0.25"/>
    <row r="65774" x14ac:dyDescent="0.25"/>
    <row r="65775" x14ac:dyDescent="0.25"/>
    <row r="65776" x14ac:dyDescent="0.25"/>
    <row r="65777" x14ac:dyDescent="0.25"/>
    <row r="65778" x14ac:dyDescent="0.25"/>
    <row r="65779" x14ac:dyDescent="0.25"/>
    <row r="65780" x14ac:dyDescent="0.25"/>
    <row r="65781" x14ac:dyDescent="0.25"/>
    <row r="65782" x14ac:dyDescent="0.25"/>
    <row r="65783" x14ac:dyDescent="0.25"/>
    <row r="65784" x14ac:dyDescent="0.25"/>
    <row r="65785" x14ac:dyDescent="0.25"/>
    <row r="65786" x14ac:dyDescent="0.25"/>
    <row r="65787" x14ac:dyDescent="0.25"/>
    <row r="65788" x14ac:dyDescent="0.25"/>
    <row r="65789" x14ac:dyDescent="0.25"/>
    <row r="65790" x14ac:dyDescent="0.25"/>
    <row r="65791" x14ac:dyDescent="0.25"/>
    <row r="65792" x14ac:dyDescent="0.25"/>
    <row r="65793" x14ac:dyDescent="0.25"/>
    <row r="65794" x14ac:dyDescent="0.25"/>
    <row r="65795" x14ac:dyDescent="0.25"/>
    <row r="65796" x14ac:dyDescent="0.25"/>
    <row r="65797" x14ac:dyDescent="0.25"/>
    <row r="65798" x14ac:dyDescent="0.25"/>
    <row r="65799" x14ac:dyDescent="0.25"/>
    <row r="65800" x14ac:dyDescent="0.25"/>
    <row r="65801" x14ac:dyDescent="0.25"/>
    <row r="65802" x14ac:dyDescent="0.25"/>
    <row r="65803" x14ac:dyDescent="0.25"/>
    <row r="65804" x14ac:dyDescent="0.25"/>
    <row r="65805" x14ac:dyDescent="0.25"/>
    <row r="65806" x14ac:dyDescent="0.25"/>
    <row r="65807" x14ac:dyDescent="0.25"/>
    <row r="65808" x14ac:dyDescent="0.25"/>
    <row r="65809" x14ac:dyDescent="0.25"/>
    <row r="65810" x14ac:dyDescent="0.25"/>
    <row r="65811" x14ac:dyDescent="0.25"/>
    <row r="65812" x14ac:dyDescent="0.25"/>
    <row r="65813" x14ac:dyDescent="0.25"/>
    <row r="65814" x14ac:dyDescent="0.25"/>
    <row r="65815" x14ac:dyDescent="0.25"/>
    <row r="65816" x14ac:dyDescent="0.25"/>
    <row r="65817" x14ac:dyDescent="0.25"/>
    <row r="65818" x14ac:dyDescent="0.25"/>
    <row r="65819" x14ac:dyDescent="0.25"/>
    <row r="65820" x14ac:dyDescent="0.25"/>
    <row r="65821" x14ac:dyDescent="0.25"/>
    <row r="65822" x14ac:dyDescent="0.25"/>
    <row r="65823" x14ac:dyDescent="0.25"/>
    <row r="65824" x14ac:dyDescent="0.25"/>
    <row r="65825" x14ac:dyDescent="0.25"/>
    <row r="65826" x14ac:dyDescent="0.25"/>
    <row r="65827" x14ac:dyDescent="0.25"/>
    <row r="65828" x14ac:dyDescent="0.25"/>
    <row r="65829" x14ac:dyDescent="0.25"/>
    <row r="65830" x14ac:dyDescent="0.25"/>
    <row r="65831" x14ac:dyDescent="0.25"/>
    <row r="65832" x14ac:dyDescent="0.25"/>
    <row r="65833" x14ac:dyDescent="0.25"/>
    <row r="65834" x14ac:dyDescent="0.25"/>
    <row r="65835" x14ac:dyDescent="0.25"/>
    <row r="65836" x14ac:dyDescent="0.25"/>
    <row r="65837" x14ac:dyDescent="0.25"/>
    <row r="65838" x14ac:dyDescent="0.25"/>
    <row r="65839" x14ac:dyDescent="0.25"/>
    <row r="65840" x14ac:dyDescent="0.25"/>
    <row r="65841" x14ac:dyDescent="0.25"/>
    <row r="65842" x14ac:dyDescent="0.25"/>
    <row r="65843" x14ac:dyDescent="0.25"/>
    <row r="65844" x14ac:dyDescent="0.25"/>
    <row r="65845" x14ac:dyDescent="0.25"/>
    <row r="65846" x14ac:dyDescent="0.25"/>
    <row r="65847" x14ac:dyDescent="0.25"/>
    <row r="65848" x14ac:dyDescent="0.25"/>
    <row r="65849" x14ac:dyDescent="0.25"/>
    <row r="65850" x14ac:dyDescent="0.25"/>
    <row r="65851" x14ac:dyDescent="0.25"/>
    <row r="65852" x14ac:dyDescent="0.25"/>
    <row r="65853" x14ac:dyDescent="0.25"/>
    <row r="65854" x14ac:dyDescent="0.25"/>
    <row r="65855" x14ac:dyDescent="0.25"/>
    <row r="65856" x14ac:dyDescent="0.25"/>
    <row r="65857" x14ac:dyDescent="0.25"/>
    <row r="65858" x14ac:dyDescent="0.25"/>
    <row r="65859" x14ac:dyDescent="0.25"/>
    <row r="65860" x14ac:dyDescent="0.25"/>
    <row r="65861" x14ac:dyDescent="0.25"/>
    <row r="65862" x14ac:dyDescent="0.25"/>
    <row r="65863" x14ac:dyDescent="0.25"/>
    <row r="65864" x14ac:dyDescent="0.25"/>
    <row r="65865" x14ac:dyDescent="0.25"/>
    <row r="65866" x14ac:dyDescent="0.25"/>
    <row r="65867" x14ac:dyDescent="0.25"/>
    <row r="65868" x14ac:dyDescent="0.25"/>
    <row r="65869" x14ac:dyDescent="0.25"/>
    <row r="65870" x14ac:dyDescent="0.25"/>
    <row r="65871" x14ac:dyDescent="0.25"/>
    <row r="65872" x14ac:dyDescent="0.25"/>
    <row r="65873" x14ac:dyDescent="0.25"/>
    <row r="65874" x14ac:dyDescent="0.25"/>
    <row r="65875" x14ac:dyDescent="0.25"/>
    <row r="65876" x14ac:dyDescent="0.25"/>
    <row r="65877" x14ac:dyDescent="0.25"/>
    <row r="65878" x14ac:dyDescent="0.25"/>
    <row r="65879" x14ac:dyDescent="0.25"/>
    <row r="65880" x14ac:dyDescent="0.25"/>
    <row r="65881" x14ac:dyDescent="0.25"/>
    <row r="65882" x14ac:dyDescent="0.25"/>
    <row r="65883" x14ac:dyDescent="0.25"/>
    <row r="65884" x14ac:dyDescent="0.25"/>
    <row r="65885" x14ac:dyDescent="0.25"/>
    <row r="65886" x14ac:dyDescent="0.25"/>
    <row r="65887" x14ac:dyDescent="0.25"/>
    <row r="65888" x14ac:dyDescent="0.25"/>
    <row r="65889" x14ac:dyDescent="0.25"/>
    <row r="65890" x14ac:dyDescent="0.25"/>
    <row r="65891" x14ac:dyDescent="0.25"/>
    <row r="65892" x14ac:dyDescent="0.25"/>
    <row r="65893" x14ac:dyDescent="0.25"/>
    <row r="65894" x14ac:dyDescent="0.25"/>
    <row r="65895" x14ac:dyDescent="0.25"/>
    <row r="65896" x14ac:dyDescent="0.25"/>
    <row r="65897" x14ac:dyDescent="0.25"/>
    <row r="65898" x14ac:dyDescent="0.25"/>
    <row r="65899" x14ac:dyDescent="0.25"/>
    <row r="65900" x14ac:dyDescent="0.25"/>
    <row r="65901" x14ac:dyDescent="0.25"/>
    <row r="65902" x14ac:dyDescent="0.25"/>
    <row r="65903" x14ac:dyDescent="0.25"/>
    <row r="65904" x14ac:dyDescent="0.25"/>
    <row r="65905" x14ac:dyDescent="0.25"/>
    <row r="65906" x14ac:dyDescent="0.25"/>
    <row r="65907" x14ac:dyDescent="0.25"/>
    <row r="65908" x14ac:dyDescent="0.25"/>
    <row r="65909" x14ac:dyDescent="0.25"/>
    <row r="65910" x14ac:dyDescent="0.25"/>
    <row r="65911" x14ac:dyDescent="0.25"/>
    <row r="65912" x14ac:dyDescent="0.25"/>
    <row r="65913" x14ac:dyDescent="0.25"/>
    <row r="65914" x14ac:dyDescent="0.25"/>
    <row r="65915" x14ac:dyDescent="0.25"/>
    <row r="65916" x14ac:dyDescent="0.25"/>
    <row r="65917" x14ac:dyDescent="0.25"/>
    <row r="65918" x14ac:dyDescent="0.25"/>
    <row r="65919" x14ac:dyDescent="0.25"/>
    <row r="65920" x14ac:dyDescent="0.25"/>
    <row r="65921" x14ac:dyDescent="0.25"/>
    <row r="65922" x14ac:dyDescent="0.25"/>
    <row r="65923" x14ac:dyDescent="0.25"/>
    <row r="65924" x14ac:dyDescent="0.25"/>
    <row r="65925" x14ac:dyDescent="0.25"/>
    <row r="65926" x14ac:dyDescent="0.25"/>
    <row r="65927" x14ac:dyDescent="0.25"/>
    <row r="65928" x14ac:dyDescent="0.25"/>
    <row r="65929" x14ac:dyDescent="0.25"/>
    <row r="65930" x14ac:dyDescent="0.25"/>
    <row r="65931" x14ac:dyDescent="0.25"/>
    <row r="65932" x14ac:dyDescent="0.25"/>
    <row r="65933" x14ac:dyDescent="0.25"/>
    <row r="65934" x14ac:dyDescent="0.25"/>
    <row r="65935" x14ac:dyDescent="0.25"/>
    <row r="65936" x14ac:dyDescent="0.25"/>
    <row r="65937" x14ac:dyDescent="0.25"/>
    <row r="65938" x14ac:dyDescent="0.25"/>
    <row r="65939" x14ac:dyDescent="0.25"/>
    <row r="65940" x14ac:dyDescent="0.25"/>
    <row r="65941" x14ac:dyDescent="0.25"/>
    <row r="65942" x14ac:dyDescent="0.25"/>
    <row r="65943" x14ac:dyDescent="0.25"/>
    <row r="65944" x14ac:dyDescent="0.25"/>
    <row r="65945" x14ac:dyDescent="0.25"/>
    <row r="65946" x14ac:dyDescent="0.25"/>
    <row r="65947" x14ac:dyDescent="0.25"/>
    <row r="65948" x14ac:dyDescent="0.25"/>
    <row r="65949" x14ac:dyDescent="0.25"/>
    <row r="65950" x14ac:dyDescent="0.25"/>
    <row r="65951" x14ac:dyDescent="0.25"/>
    <row r="65952" x14ac:dyDescent="0.25"/>
    <row r="65953" x14ac:dyDescent="0.25"/>
    <row r="65954" x14ac:dyDescent="0.25"/>
    <row r="65955" x14ac:dyDescent="0.25"/>
    <row r="65956" x14ac:dyDescent="0.25"/>
    <row r="65957" x14ac:dyDescent="0.25"/>
    <row r="65958" x14ac:dyDescent="0.25"/>
    <row r="65959" x14ac:dyDescent="0.25"/>
    <row r="65960" x14ac:dyDescent="0.25"/>
    <row r="65961" x14ac:dyDescent="0.25"/>
    <row r="65962" x14ac:dyDescent="0.25"/>
    <row r="65963" x14ac:dyDescent="0.25"/>
    <row r="65964" x14ac:dyDescent="0.25"/>
    <row r="65965" x14ac:dyDescent="0.25"/>
    <row r="65966" x14ac:dyDescent="0.25"/>
    <row r="65967" x14ac:dyDescent="0.25"/>
    <row r="65968" x14ac:dyDescent="0.25"/>
    <row r="65969" x14ac:dyDescent="0.25"/>
    <row r="65970" x14ac:dyDescent="0.25"/>
    <row r="65971" x14ac:dyDescent="0.25"/>
    <row r="65972" x14ac:dyDescent="0.25"/>
    <row r="65973" x14ac:dyDescent="0.25"/>
    <row r="65974" x14ac:dyDescent="0.25"/>
    <row r="65975" x14ac:dyDescent="0.25"/>
    <row r="65976" x14ac:dyDescent="0.25"/>
    <row r="65977" x14ac:dyDescent="0.25"/>
    <row r="65978" x14ac:dyDescent="0.25"/>
    <row r="65979" x14ac:dyDescent="0.25"/>
    <row r="65980" x14ac:dyDescent="0.25"/>
    <row r="65981" x14ac:dyDescent="0.25"/>
    <row r="65982" x14ac:dyDescent="0.25"/>
    <row r="65983" x14ac:dyDescent="0.25"/>
    <row r="65984" x14ac:dyDescent="0.25"/>
    <row r="65985" x14ac:dyDescent="0.25"/>
    <row r="65986" x14ac:dyDescent="0.25"/>
    <row r="65987" x14ac:dyDescent="0.25"/>
    <row r="65988" x14ac:dyDescent="0.25"/>
    <row r="65989" x14ac:dyDescent="0.25"/>
    <row r="65990" x14ac:dyDescent="0.25"/>
    <row r="65991" x14ac:dyDescent="0.25"/>
    <row r="65992" x14ac:dyDescent="0.25"/>
    <row r="65993" x14ac:dyDescent="0.25"/>
    <row r="65994" x14ac:dyDescent="0.25"/>
    <row r="65995" x14ac:dyDescent="0.25"/>
    <row r="65996" x14ac:dyDescent="0.25"/>
    <row r="65997" x14ac:dyDescent="0.25"/>
    <row r="65998" x14ac:dyDescent="0.25"/>
    <row r="65999" x14ac:dyDescent="0.25"/>
    <row r="66000" x14ac:dyDescent="0.25"/>
    <row r="66001" x14ac:dyDescent="0.25"/>
    <row r="66002" x14ac:dyDescent="0.25"/>
    <row r="66003" x14ac:dyDescent="0.25"/>
    <row r="66004" x14ac:dyDescent="0.25"/>
    <row r="66005" x14ac:dyDescent="0.25"/>
    <row r="66006" x14ac:dyDescent="0.25"/>
    <row r="66007" x14ac:dyDescent="0.25"/>
    <row r="66008" x14ac:dyDescent="0.25"/>
    <row r="66009" x14ac:dyDescent="0.25"/>
    <row r="66010" x14ac:dyDescent="0.25"/>
    <row r="66011" x14ac:dyDescent="0.25"/>
    <row r="66012" x14ac:dyDescent="0.25"/>
    <row r="66013" x14ac:dyDescent="0.25"/>
    <row r="66014" x14ac:dyDescent="0.25"/>
    <row r="66015" x14ac:dyDescent="0.25"/>
    <row r="66016" x14ac:dyDescent="0.25"/>
    <row r="66017" x14ac:dyDescent="0.25"/>
    <row r="66018" x14ac:dyDescent="0.25"/>
    <row r="66019" x14ac:dyDescent="0.25"/>
    <row r="66020" x14ac:dyDescent="0.25"/>
    <row r="66021" x14ac:dyDescent="0.25"/>
    <row r="66022" x14ac:dyDescent="0.25"/>
    <row r="66023" x14ac:dyDescent="0.25"/>
    <row r="66024" x14ac:dyDescent="0.25"/>
    <row r="66025" x14ac:dyDescent="0.25"/>
    <row r="66026" x14ac:dyDescent="0.25"/>
    <row r="66027" x14ac:dyDescent="0.25"/>
    <row r="66028" x14ac:dyDescent="0.25"/>
    <row r="66029" x14ac:dyDescent="0.25"/>
    <row r="66030" x14ac:dyDescent="0.25"/>
    <row r="66031" x14ac:dyDescent="0.25"/>
    <row r="66032" x14ac:dyDescent="0.25"/>
    <row r="66033" x14ac:dyDescent="0.25"/>
    <row r="66034" x14ac:dyDescent="0.25"/>
    <row r="66035" x14ac:dyDescent="0.25"/>
    <row r="66036" x14ac:dyDescent="0.25"/>
    <row r="66037" x14ac:dyDescent="0.25"/>
    <row r="66038" x14ac:dyDescent="0.25"/>
    <row r="66039" x14ac:dyDescent="0.25"/>
    <row r="66040" x14ac:dyDescent="0.25"/>
    <row r="66041" x14ac:dyDescent="0.25"/>
    <row r="66042" x14ac:dyDescent="0.25"/>
    <row r="66043" x14ac:dyDescent="0.25"/>
    <row r="66044" x14ac:dyDescent="0.25"/>
    <row r="66045" x14ac:dyDescent="0.25"/>
    <row r="66046" x14ac:dyDescent="0.25"/>
    <row r="66047" x14ac:dyDescent="0.25"/>
    <row r="66048" x14ac:dyDescent="0.25"/>
    <row r="66049" x14ac:dyDescent="0.25"/>
    <row r="66050" x14ac:dyDescent="0.25"/>
    <row r="66051" x14ac:dyDescent="0.25"/>
    <row r="66052" x14ac:dyDescent="0.25"/>
    <row r="66053" x14ac:dyDescent="0.25"/>
    <row r="66054" x14ac:dyDescent="0.25"/>
    <row r="66055" x14ac:dyDescent="0.25"/>
    <row r="66056" x14ac:dyDescent="0.25"/>
    <row r="66057" x14ac:dyDescent="0.25"/>
    <row r="66058" x14ac:dyDescent="0.25"/>
    <row r="66059" x14ac:dyDescent="0.25"/>
    <row r="66060" x14ac:dyDescent="0.25"/>
    <row r="66061" x14ac:dyDescent="0.25"/>
    <row r="66062" x14ac:dyDescent="0.25"/>
    <row r="66063" x14ac:dyDescent="0.25"/>
    <row r="66064" x14ac:dyDescent="0.25"/>
    <row r="66065" x14ac:dyDescent="0.25"/>
    <row r="66066" x14ac:dyDescent="0.25"/>
    <row r="66067" x14ac:dyDescent="0.25"/>
    <row r="66068" x14ac:dyDescent="0.25"/>
    <row r="66069" x14ac:dyDescent="0.25"/>
    <row r="66070" x14ac:dyDescent="0.25"/>
    <row r="66071" x14ac:dyDescent="0.25"/>
    <row r="66072" x14ac:dyDescent="0.25"/>
    <row r="66073" x14ac:dyDescent="0.25"/>
    <row r="66074" x14ac:dyDescent="0.25"/>
    <row r="66075" x14ac:dyDescent="0.25"/>
    <row r="66076" x14ac:dyDescent="0.25"/>
    <row r="66077" x14ac:dyDescent="0.25"/>
    <row r="66078" x14ac:dyDescent="0.25"/>
    <row r="66079" x14ac:dyDescent="0.25"/>
    <row r="66080" x14ac:dyDescent="0.25"/>
    <row r="66081" x14ac:dyDescent="0.25"/>
    <row r="66082" x14ac:dyDescent="0.25"/>
    <row r="66083" x14ac:dyDescent="0.25"/>
    <row r="66084" x14ac:dyDescent="0.25"/>
    <row r="66085" x14ac:dyDescent="0.25"/>
    <row r="66086" x14ac:dyDescent="0.25"/>
    <row r="66087" x14ac:dyDescent="0.25"/>
    <row r="66088" x14ac:dyDescent="0.25"/>
    <row r="66089" x14ac:dyDescent="0.25"/>
    <row r="66090" x14ac:dyDescent="0.25"/>
    <row r="66091" x14ac:dyDescent="0.25"/>
    <row r="66092" x14ac:dyDescent="0.25"/>
    <row r="66093" x14ac:dyDescent="0.25"/>
    <row r="66094" x14ac:dyDescent="0.25"/>
    <row r="66095" x14ac:dyDescent="0.25"/>
    <row r="66096" x14ac:dyDescent="0.25"/>
    <row r="66097" x14ac:dyDescent="0.25"/>
    <row r="66098" x14ac:dyDescent="0.25"/>
    <row r="66099" x14ac:dyDescent="0.25"/>
    <row r="66100" x14ac:dyDescent="0.25"/>
    <row r="66101" x14ac:dyDescent="0.25"/>
    <row r="66102" x14ac:dyDescent="0.25"/>
    <row r="66103" x14ac:dyDescent="0.25"/>
    <row r="66104" x14ac:dyDescent="0.25"/>
    <row r="66105" x14ac:dyDescent="0.25"/>
    <row r="66106" x14ac:dyDescent="0.25"/>
    <row r="66107" x14ac:dyDescent="0.25"/>
    <row r="66108" x14ac:dyDescent="0.25"/>
    <row r="66109" x14ac:dyDescent="0.25"/>
    <row r="66110" x14ac:dyDescent="0.25"/>
    <row r="66111" x14ac:dyDescent="0.25"/>
    <row r="66112" x14ac:dyDescent="0.25"/>
    <row r="66113" x14ac:dyDescent="0.25"/>
    <row r="66114" x14ac:dyDescent="0.25"/>
    <row r="66115" x14ac:dyDescent="0.25"/>
    <row r="66116" x14ac:dyDescent="0.25"/>
    <row r="66117" x14ac:dyDescent="0.25"/>
    <row r="66118" x14ac:dyDescent="0.25"/>
    <row r="66119" x14ac:dyDescent="0.25"/>
    <row r="66120" x14ac:dyDescent="0.25"/>
    <row r="66121" x14ac:dyDescent="0.25"/>
    <row r="66122" x14ac:dyDescent="0.25"/>
    <row r="66123" x14ac:dyDescent="0.25"/>
    <row r="66124" x14ac:dyDescent="0.25"/>
    <row r="66125" x14ac:dyDescent="0.25"/>
    <row r="66126" x14ac:dyDescent="0.25"/>
    <row r="66127" x14ac:dyDescent="0.25"/>
    <row r="66128" x14ac:dyDescent="0.25"/>
    <row r="66129" x14ac:dyDescent="0.25"/>
    <row r="66130" x14ac:dyDescent="0.25"/>
    <row r="66131" x14ac:dyDescent="0.25"/>
    <row r="66132" x14ac:dyDescent="0.25"/>
    <row r="66133" x14ac:dyDescent="0.25"/>
    <row r="66134" x14ac:dyDescent="0.25"/>
    <row r="66135" x14ac:dyDescent="0.25"/>
    <row r="66136" x14ac:dyDescent="0.25"/>
    <row r="66137" x14ac:dyDescent="0.25"/>
    <row r="66138" x14ac:dyDescent="0.25"/>
    <row r="66139" x14ac:dyDescent="0.25"/>
    <row r="66140" x14ac:dyDescent="0.25"/>
    <row r="66141" x14ac:dyDescent="0.25"/>
    <row r="66142" x14ac:dyDescent="0.25"/>
    <row r="66143" x14ac:dyDescent="0.25"/>
    <row r="66144" x14ac:dyDescent="0.25"/>
    <row r="66145" x14ac:dyDescent="0.25"/>
    <row r="66146" x14ac:dyDescent="0.25"/>
    <row r="66147" x14ac:dyDescent="0.25"/>
    <row r="66148" x14ac:dyDescent="0.25"/>
    <row r="66149" x14ac:dyDescent="0.25"/>
    <row r="66150" x14ac:dyDescent="0.25"/>
    <row r="66151" x14ac:dyDescent="0.25"/>
    <row r="66152" x14ac:dyDescent="0.25"/>
    <row r="66153" x14ac:dyDescent="0.25"/>
    <row r="66154" x14ac:dyDescent="0.25"/>
    <row r="66155" x14ac:dyDescent="0.25"/>
    <row r="66156" x14ac:dyDescent="0.25"/>
    <row r="66157" x14ac:dyDescent="0.25"/>
    <row r="66158" x14ac:dyDescent="0.25"/>
    <row r="66159" x14ac:dyDescent="0.25"/>
    <row r="66160" x14ac:dyDescent="0.25"/>
    <row r="66161" x14ac:dyDescent="0.25"/>
    <row r="66162" x14ac:dyDescent="0.25"/>
    <row r="66163" x14ac:dyDescent="0.25"/>
    <row r="66164" x14ac:dyDescent="0.25"/>
    <row r="66165" x14ac:dyDescent="0.25"/>
    <row r="66166" x14ac:dyDescent="0.25"/>
    <row r="66167" x14ac:dyDescent="0.25"/>
    <row r="66168" x14ac:dyDescent="0.25"/>
    <row r="66169" x14ac:dyDescent="0.25"/>
    <row r="66170" x14ac:dyDescent="0.25"/>
    <row r="66171" x14ac:dyDescent="0.25"/>
    <row r="66172" x14ac:dyDescent="0.25"/>
    <row r="66173" x14ac:dyDescent="0.25"/>
    <row r="66174" x14ac:dyDescent="0.25"/>
    <row r="66175" x14ac:dyDescent="0.25"/>
    <row r="66176" x14ac:dyDescent="0.25"/>
    <row r="66177" x14ac:dyDescent="0.25"/>
    <row r="66178" x14ac:dyDescent="0.25"/>
    <row r="66179" x14ac:dyDescent="0.25"/>
    <row r="66180" x14ac:dyDescent="0.25"/>
    <row r="66181" x14ac:dyDescent="0.25"/>
    <row r="66182" x14ac:dyDescent="0.25"/>
    <row r="66183" x14ac:dyDescent="0.25"/>
    <row r="66184" x14ac:dyDescent="0.25"/>
    <row r="66185" x14ac:dyDescent="0.25"/>
    <row r="66186" x14ac:dyDescent="0.25"/>
    <row r="66187" x14ac:dyDescent="0.25"/>
    <row r="66188" x14ac:dyDescent="0.25"/>
    <row r="66189" x14ac:dyDescent="0.25"/>
    <row r="66190" x14ac:dyDescent="0.25"/>
    <row r="66191" x14ac:dyDescent="0.25"/>
    <row r="66192" x14ac:dyDescent="0.25"/>
    <row r="66193" x14ac:dyDescent="0.25"/>
    <row r="66194" x14ac:dyDescent="0.25"/>
    <row r="66195" x14ac:dyDescent="0.25"/>
    <row r="66196" x14ac:dyDescent="0.25"/>
    <row r="66197" x14ac:dyDescent="0.25"/>
    <row r="66198" x14ac:dyDescent="0.25"/>
    <row r="66199" x14ac:dyDescent="0.25"/>
    <row r="66200" x14ac:dyDescent="0.25"/>
    <row r="66201" x14ac:dyDescent="0.25"/>
    <row r="66202" x14ac:dyDescent="0.25"/>
    <row r="66203" x14ac:dyDescent="0.25"/>
    <row r="66204" x14ac:dyDescent="0.25"/>
    <row r="66205" x14ac:dyDescent="0.25"/>
    <row r="66206" x14ac:dyDescent="0.25"/>
    <row r="66207" x14ac:dyDescent="0.25"/>
    <row r="66208" x14ac:dyDescent="0.25"/>
    <row r="66209" x14ac:dyDescent="0.25"/>
    <row r="66210" x14ac:dyDescent="0.25"/>
    <row r="66211" x14ac:dyDescent="0.25"/>
    <row r="66212" x14ac:dyDescent="0.25"/>
    <row r="66213" x14ac:dyDescent="0.25"/>
    <row r="66214" x14ac:dyDescent="0.25"/>
    <row r="66215" x14ac:dyDescent="0.25"/>
    <row r="66216" x14ac:dyDescent="0.25"/>
    <row r="66217" x14ac:dyDescent="0.25"/>
    <row r="66218" x14ac:dyDescent="0.25"/>
    <row r="66219" x14ac:dyDescent="0.25"/>
    <row r="66220" x14ac:dyDescent="0.25"/>
    <row r="66221" x14ac:dyDescent="0.25"/>
    <row r="66222" x14ac:dyDescent="0.25"/>
    <row r="66223" x14ac:dyDescent="0.25"/>
    <row r="66224" x14ac:dyDescent="0.25"/>
    <row r="66225" x14ac:dyDescent="0.25"/>
    <row r="66226" x14ac:dyDescent="0.25"/>
    <row r="66227" x14ac:dyDescent="0.25"/>
    <row r="66228" x14ac:dyDescent="0.25"/>
    <row r="66229" x14ac:dyDescent="0.25"/>
    <row r="66230" x14ac:dyDescent="0.25"/>
    <row r="66231" x14ac:dyDescent="0.25"/>
    <row r="66232" x14ac:dyDescent="0.25"/>
    <row r="66233" x14ac:dyDescent="0.25"/>
    <row r="66234" x14ac:dyDescent="0.25"/>
    <row r="66235" x14ac:dyDescent="0.25"/>
    <row r="66236" x14ac:dyDescent="0.25"/>
    <row r="66237" x14ac:dyDescent="0.25"/>
    <row r="66238" x14ac:dyDescent="0.25"/>
    <row r="66239" x14ac:dyDescent="0.25"/>
    <row r="66240" x14ac:dyDescent="0.25"/>
    <row r="66241" x14ac:dyDescent="0.25"/>
    <row r="66242" x14ac:dyDescent="0.25"/>
    <row r="66243" x14ac:dyDescent="0.25"/>
    <row r="66244" x14ac:dyDescent="0.25"/>
    <row r="66245" x14ac:dyDescent="0.25"/>
    <row r="66246" x14ac:dyDescent="0.25"/>
    <row r="66247" x14ac:dyDescent="0.25"/>
    <row r="66248" x14ac:dyDescent="0.25"/>
    <row r="66249" x14ac:dyDescent="0.25"/>
    <row r="66250" x14ac:dyDescent="0.25"/>
    <row r="66251" x14ac:dyDescent="0.25"/>
    <row r="66252" x14ac:dyDescent="0.25"/>
    <row r="66253" x14ac:dyDescent="0.25"/>
    <row r="66254" x14ac:dyDescent="0.25"/>
    <row r="66255" x14ac:dyDescent="0.25"/>
    <row r="66256" x14ac:dyDescent="0.25"/>
    <row r="66257" x14ac:dyDescent="0.25"/>
    <row r="66258" x14ac:dyDescent="0.25"/>
    <row r="66259" x14ac:dyDescent="0.25"/>
    <row r="66260" x14ac:dyDescent="0.25"/>
    <row r="66261" x14ac:dyDescent="0.25"/>
    <row r="66262" x14ac:dyDescent="0.25"/>
    <row r="66263" x14ac:dyDescent="0.25"/>
    <row r="66264" x14ac:dyDescent="0.25"/>
    <row r="66265" x14ac:dyDescent="0.25"/>
    <row r="66266" x14ac:dyDescent="0.25"/>
    <row r="66267" x14ac:dyDescent="0.25"/>
    <row r="66268" x14ac:dyDescent="0.25"/>
    <row r="66269" x14ac:dyDescent="0.25"/>
    <row r="66270" x14ac:dyDescent="0.25"/>
    <row r="66271" x14ac:dyDescent="0.25"/>
    <row r="66272" x14ac:dyDescent="0.25"/>
    <row r="66273" x14ac:dyDescent="0.25"/>
    <row r="66274" x14ac:dyDescent="0.25"/>
    <row r="66275" x14ac:dyDescent="0.25"/>
    <row r="66276" x14ac:dyDescent="0.25"/>
    <row r="66277" x14ac:dyDescent="0.25"/>
    <row r="66278" x14ac:dyDescent="0.25"/>
    <row r="66279" x14ac:dyDescent="0.25"/>
    <row r="66280" x14ac:dyDescent="0.25"/>
    <row r="66281" x14ac:dyDescent="0.25"/>
    <row r="66282" x14ac:dyDescent="0.25"/>
    <row r="66283" x14ac:dyDescent="0.25"/>
    <row r="66284" x14ac:dyDescent="0.25"/>
    <row r="66285" x14ac:dyDescent="0.25"/>
    <row r="66286" x14ac:dyDescent="0.25"/>
    <row r="66287" x14ac:dyDescent="0.25"/>
    <row r="66288" x14ac:dyDescent="0.25"/>
    <row r="66289" x14ac:dyDescent="0.25"/>
    <row r="66290" x14ac:dyDescent="0.25"/>
    <row r="66291" x14ac:dyDescent="0.25"/>
    <row r="66292" x14ac:dyDescent="0.25"/>
    <row r="66293" x14ac:dyDescent="0.25"/>
    <row r="66294" x14ac:dyDescent="0.25"/>
    <row r="66295" x14ac:dyDescent="0.25"/>
    <row r="66296" x14ac:dyDescent="0.25"/>
    <row r="66297" x14ac:dyDescent="0.25"/>
    <row r="66298" x14ac:dyDescent="0.25"/>
    <row r="66299" x14ac:dyDescent="0.25"/>
    <row r="66300" x14ac:dyDescent="0.25"/>
    <row r="66301" x14ac:dyDescent="0.25"/>
    <row r="66302" x14ac:dyDescent="0.25"/>
    <row r="66303" x14ac:dyDescent="0.25"/>
    <row r="66304" x14ac:dyDescent="0.25"/>
    <row r="66305" x14ac:dyDescent="0.25"/>
    <row r="66306" x14ac:dyDescent="0.25"/>
    <row r="66307" x14ac:dyDescent="0.25"/>
    <row r="66308" x14ac:dyDescent="0.25"/>
    <row r="66309" x14ac:dyDescent="0.25"/>
    <row r="66310" x14ac:dyDescent="0.25"/>
    <row r="66311" x14ac:dyDescent="0.25"/>
    <row r="66312" x14ac:dyDescent="0.25"/>
    <row r="66313" x14ac:dyDescent="0.25"/>
    <row r="66314" x14ac:dyDescent="0.25"/>
    <row r="66315" x14ac:dyDescent="0.25"/>
    <row r="66316" x14ac:dyDescent="0.25"/>
    <row r="66317" x14ac:dyDescent="0.25"/>
    <row r="66318" x14ac:dyDescent="0.25"/>
    <row r="66319" x14ac:dyDescent="0.25"/>
    <row r="66320" x14ac:dyDescent="0.25"/>
    <row r="66321" x14ac:dyDescent="0.25"/>
    <row r="66322" x14ac:dyDescent="0.25"/>
    <row r="66323" x14ac:dyDescent="0.25"/>
    <row r="66324" x14ac:dyDescent="0.25"/>
    <row r="66325" x14ac:dyDescent="0.25"/>
    <row r="66326" x14ac:dyDescent="0.25"/>
    <row r="66327" x14ac:dyDescent="0.25"/>
    <row r="66328" x14ac:dyDescent="0.25"/>
    <row r="66329" x14ac:dyDescent="0.25"/>
    <row r="66330" x14ac:dyDescent="0.25"/>
    <row r="66331" x14ac:dyDescent="0.25"/>
    <row r="66332" x14ac:dyDescent="0.25"/>
    <row r="66333" x14ac:dyDescent="0.25"/>
    <row r="66334" x14ac:dyDescent="0.25"/>
    <row r="66335" x14ac:dyDescent="0.25"/>
    <row r="66336" x14ac:dyDescent="0.25"/>
    <row r="66337" x14ac:dyDescent="0.25"/>
    <row r="66338" x14ac:dyDescent="0.25"/>
    <row r="66339" x14ac:dyDescent="0.25"/>
    <row r="66340" x14ac:dyDescent="0.25"/>
    <row r="66341" x14ac:dyDescent="0.25"/>
    <row r="66342" x14ac:dyDescent="0.25"/>
    <row r="66343" x14ac:dyDescent="0.25"/>
    <row r="66344" x14ac:dyDescent="0.25"/>
    <row r="66345" x14ac:dyDescent="0.25"/>
    <row r="66346" x14ac:dyDescent="0.25"/>
    <row r="66347" x14ac:dyDescent="0.25"/>
    <row r="66348" x14ac:dyDescent="0.25"/>
    <row r="66349" x14ac:dyDescent="0.25"/>
    <row r="66350" x14ac:dyDescent="0.25"/>
    <row r="66351" x14ac:dyDescent="0.25"/>
    <row r="66352" x14ac:dyDescent="0.25"/>
    <row r="66353" x14ac:dyDescent="0.25"/>
    <row r="66354" x14ac:dyDescent="0.25"/>
    <row r="66355" x14ac:dyDescent="0.25"/>
    <row r="66356" x14ac:dyDescent="0.25"/>
    <row r="66357" x14ac:dyDescent="0.25"/>
    <row r="66358" x14ac:dyDescent="0.25"/>
    <row r="66359" x14ac:dyDescent="0.25"/>
    <row r="66360" x14ac:dyDescent="0.25"/>
    <row r="66361" x14ac:dyDescent="0.25"/>
    <row r="66362" x14ac:dyDescent="0.25"/>
    <row r="66363" x14ac:dyDescent="0.25"/>
    <row r="66364" x14ac:dyDescent="0.25"/>
    <row r="66365" x14ac:dyDescent="0.25"/>
    <row r="66366" x14ac:dyDescent="0.25"/>
    <row r="66367" x14ac:dyDescent="0.25"/>
    <row r="66368" x14ac:dyDescent="0.25"/>
    <row r="66369" x14ac:dyDescent="0.25"/>
    <row r="66370" x14ac:dyDescent="0.25"/>
    <row r="66371" x14ac:dyDescent="0.25"/>
    <row r="66372" x14ac:dyDescent="0.25"/>
    <row r="66373" x14ac:dyDescent="0.25"/>
    <row r="66374" x14ac:dyDescent="0.25"/>
    <row r="66375" x14ac:dyDescent="0.25"/>
    <row r="66376" x14ac:dyDescent="0.25"/>
    <row r="66377" x14ac:dyDescent="0.25"/>
    <row r="66378" x14ac:dyDescent="0.25"/>
    <row r="66379" x14ac:dyDescent="0.25"/>
    <row r="66380" x14ac:dyDescent="0.25"/>
    <row r="66381" x14ac:dyDescent="0.25"/>
    <row r="66382" x14ac:dyDescent="0.25"/>
    <row r="66383" x14ac:dyDescent="0.25"/>
    <row r="66384" x14ac:dyDescent="0.25"/>
    <row r="66385" x14ac:dyDescent="0.25"/>
    <row r="66386" x14ac:dyDescent="0.25"/>
    <row r="66387" x14ac:dyDescent="0.25"/>
    <row r="66388" x14ac:dyDescent="0.25"/>
    <row r="66389" x14ac:dyDescent="0.25"/>
    <row r="66390" x14ac:dyDescent="0.25"/>
    <row r="66391" x14ac:dyDescent="0.25"/>
    <row r="66392" x14ac:dyDescent="0.25"/>
    <row r="66393" x14ac:dyDescent="0.25"/>
    <row r="66394" x14ac:dyDescent="0.25"/>
    <row r="66395" x14ac:dyDescent="0.25"/>
    <row r="66396" x14ac:dyDescent="0.25"/>
    <row r="66397" x14ac:dyDescent="0.25"/>
    <row r="66398" x14ac:dyDescent="0.25"/>
    <row r="66399" x14ac:dyDescent="0.25"/>
    <row r="66400" x14ac:dyDescent="0.25"/>
    <row r="66401" x14ac:dyDescent="0.25"/>
    <row r="66402" x14ac:dyDescent="0.25"/>
    <row r="66403" x14ac:dyDescent="0.25"/>
    <row r="66404" x14ac:dyDescent="0.25"/>
    <row r="66405" x14ac:dyDescent="0.25"/>
    <row r="66406" x14ac:dyDescent="0.25"/>
    <row r="66407" x14ac:dyDescent="0.25"/>
    <row r="66408" x14ac:dyDescent="0.25"/>
    <row r="66409" x14ac:dyDescent="0.25"/>
    <row r="66410" x14ac:dyDescent="0.25"/>
    <row r="66411" x14ac:dyDescent="0.25"/>
    <row r="66412" x14ac:dyDescent="0.25"/>
    <row r="66413" x14ac:dyDescent="0.25"/>
    <row r="66414" x14ac:dyDescent="0.25"/>
    <row r="66415" x14ac:dyDescent="0.25"/>
    <row r="66416" x14ac:dyDescent="0.25"/>
    <row r="66417" x14ac:dyDescent="0.25"/>
    <row r="66418" x14ac:dyDescent="0.25"/>
    <row r="66419" x14ac:dyDescent="0.25"/>
    <row r="66420" x14ac:dyDescent="0.25"/>
    <row r="66421" x14ac:dyDescent="0.25"/>
    <row r="66422" x14ac:dyDescent="0.25"/>
    <row r="66423" x14ac:dyDescent="0.25"/>
    <row r="66424" x14ac:dyDescent="0.25"/>
    <row r="66425" x14ac:dyDescent="0.25"/>
    <row r="66426" x14ac:dyDescent="0.25"/>
    <row r="66427" x14ac:dyDescent="0.25"/>
    <row r="66428" x14ac:dyDescent="0.25"/>
    <row r="66429" x14ac:dyDescent="0.25"/>
    <row r="66430" x14ac:dyDescent="0.25"/>
    <row r="66431" x14ac:dyDescent="0.25"/>
    <row r="66432" x14ac:dyDescent="0.25"/>
    <row r="66433" x14ac:dyDescent="0.25"/>
    <row r="66434" x14ac:dyDescent="0.25"/>
    <row r="66435" x14ac:dyDescent="0.25"/>
    <row r="66436" x14ac:dyDescent="0.25"/>
    <row r="66437" x14ac:dyDescent="0.25"/>
    <row r="66438" x14ac:dyDescent="0.25"/>
    <row r="66439" x14ac:dyDescent="0.25"/>
    <row r="66440" x14ac:dyDescent="0.25"/>
    <row r="66441" x14ac:dyDescent="0.25"/>
    <row r="66442" x14ac:dyDescent="0.25"/>
    <row r="66443" x14ac:dyDescent="0.25"/>
    <row r="66444" x14ac:dyDescent="0.25"/>
    <row r="66445" x14ac:dyDescent="0.25"/>
    <row r="66446" x14ac:dyDescent="0.25"/>
    <row r="66447" x14ac:dyDescent="0.25"/>
    <row r="66448" x14ac:dyDescent="0.25"/>
    <row r="66449" x14ac:dyDescent="0.25"/>
    <row r="66450" x14ac:dyDescent="0.25"/>
    <row r="66451" x14ac:dyDescent="0.25"/>
    <row r="66452" x14ac:dyDescent="0.25"/>
    <row r="66453" x14ac:dyDescent="0.25"/>
    <row r="66454" x14ac:dyDescent="0.25"/>
    <row r="66455" x14ac:dyDescent="0.25"/>
    <row r="66456" x14ac:dyDescent="0.25"/>
    <row r="66457" x14ac:dyDescent="0.25"/>
    <row r="66458" x14ac:dyDescent="0.25"/>
    <row r="66459" x14ac:dyDescent="0.25"/>
    <row r="66460" x14ac:dyDescent="0.25"/>
    <row r="66461" x14ac:dyDescent="0.25"/>
    <row r="66462" x14ac:dyDescent="0.25"/>
    <row r="66463" x14ac:dyDescent="0.25"/>
    <row r="66464" x14ac:dyDescent="0.25"/>
    <row r="66465" x14ac:dyDescent="0.25"/>
    <row r="66466" x14ac:dyDescent="0.25"/>
    <row r="66467" x14ac:dyDescent="0.25"/>
    <row r="66468" x14ac:dyDescent="0.25"/>
    <row r="66469" x14ac:dyDescent="0.25"/>
    <row r="66470" x14ac:dyDescent="0.25"/>
    <row r="66471" x14ac:dyDescent="0.25"/>
    <row r="66472" x14ac:dyDescent="0.25"/>
    <row r="66473" x14ac:dyDescent="0.25"/>
    <row r="66474" x14ac:dyDescent="0.25"/>
    <row r="66475" x14ac:dyDescent="0.25"/>
    <row r="66476" x14ac:dyDescent="0.25"/>
    <row r="66477" x14ac:dyDescent="0.25"/>
    <row r="66478" x14ac:dyDescent="0.25"/>
    <row r="66479" x14ac:dyDescent="0.25"/>
    <row r="66480" x14ac:dyDescent="0.25"/>
    <row r="66481" x14ac:dyDescent="0.25"/>
    <row r="66482" x14ac:dyDescent="0.25"/>
    <row r="66483" x14ac:dyDescent="0.25"/>
    <row r="66484" x14ac:dyDescent="0.25"/>
    <row r="66485" x14ac:dyDescent="0.25"/>
    <row r="66486" x14ac:dyDescent="0.25"/>
    <row r="66487" x14ac:dyDescent="0.25"/>
    <row r="66488" x14ac:dyDescent="0.25"/>
    <row r="66489" x14ac:dyDescent="0.25"/>
    <row r="66490" x14ac:dyDescent="0.25"/>
    <row r="66491" x14ac:dyDescent="0.25"/>
    <row r="66492" x14ac:dyDescent="0.25"/>
    <row r="66493" x14ac:dyDescent="0.25"/>
    <row r="66494" x14ac:dyDescent="0.25"/>
    <row r="66495" x14ac:dyDescent="0.25"/>
    <row r="66496" x14ac:dyDescent="0.25"/>
    <row r="66497" x14ac:dyDescent="0.25"/>
    <row r="66498" x14ac:dyDescent="0.25"/>
    <row r="66499" x14ac:dyDescent="0.25"/>
    <row r="66500" x14ac:dyDescent="0.25"/>
    <row r="66501" x14ac:dyDescent="0.25"/>
    <row r="66502" x14ac:dyDescent="0.25"/>
    <row r="66503" x14ac:dyDescent="0.25"/>
    <row r="66504" x14ac:dyDescent="0.25"/>
    <row r="66505" x14ac:dyDescent="0.25"/>
    <row r="66506" x14ac:dyDescent="0.25"/>
    <row r="66507" x14ac:dyDescent="0.25"/>
    <row r="66508" x14ac:dyDescent="0.25"/>
    <row r="66509" x14ac:dyDescent="0.25"/>
    <row r="66510" x14ac:dyDescent="0.25"/>
    <row r="66511" x14ac:dyDescent="0.25"/>
    <row r="66512" x14ac:dyDescent="0.25"/>
    <row r="66513" x14ac:dyDescent="0.25"/>
    <row r="66514" x14ac:dyDescent="0.25"/>
    <row r="66515" x14ac:dyDescent="0.25"/>
    <row r="66516" x14ac:dyDescent="0.25"/>
    <row r="66517" x14ac:dyDescent="0.25"/>
    <row r="66518" x14ac:dyDescent="0.25"/>
    <row r="66519" x14ac:dyDescent="0.25"/>
    <row r="66520" x14ac:dyDescent="0.25"/>
    <row r="66521" x14ac:dyDescent="0.25"/>
    <row r="66522" x14ac:dyDescent="0.25"/>
    <row r="66523" x14ac:dyDescent="0.25"/>
    <row r="66524" x14ac:dyDescent="0.25"/>
    <row r="66525" x14ac:dyDescent="0.25"/>
    <row r="66526" x14ac:dyDescent="0.25"/>
    <row r="66527" x14ac:dyDescent="0.25"/>
    <row r="66528" x14ac:dyDescent="0.25"/>
    <row r="66529" x14ac:dyDescent="0.25"/>
    <row r="66530" x14ac:dyDescent="0.25"/>
    <row r="66531" x14ac:dyDescent="0.25"/>
    <row r="66532" x14ac:dyDescent="0.25"/>
    <row r="66533" x14ac:dyDescent="0.25"/>
    <row r="66534" x14ac:dyDescent="0.25"/>
    <row r="66535" x14ac:dyDescent="0.25"/>
    <row r="66536" x14ac:dyDescent="0.25"/>
    <row r="66537" x14ac:dyDescent="0.25"/>
    <row r="66538" x14ac:dyDescent="0.25"/>
    <row r="66539" x14ac:dyDescent="0.25"/>
    <row r="66540" x14ac:dyDescent="0.25"/>
    <row r="66541" x14ac:dyDescent="0.25"/>
    <row r="66542" x14ac:dyDescent="0.25"/>
    <row r="66543" x14ac:dyDescent="0.25"/>
    <row r="66544" x14ac:dyDescent="0.25"/>
    <row r="66545" x14ac:dyDescent="0.25"/>
    <row r="66546" x14ac:dyDescent="0.25"/>
    <row r="66547" x14ac:dyDescent="0.25"/>
    <row r="66548" x14ac:dyDescent="0.25"/>
    <row r="66549" x14ac:dyDescent="0.25"/>
    <row r="66550" x14ac:dyDescent="0.25"/>
    <row r="66551" x14ac:dyDescent="0.25"/>
    <row r="66552" x14ac:dyDescent="0.25"/>
    <row r="66553" x14ac:dyDescent="0.25"/>
    <row r="66554" x14ac:dyDescent="0.25"/>
    <row r="66555" x14ac:dyDescent="0.25"/>
    <row r="66556" x14ac:dyDescent="0.25"/>
    <row r="66557" x14ac:dyDescent="0.25"/>
    <row r="66558" x14ac:dyDescent="0.25"/>
    <row r="66559" x14ac:dyDescent="0.25"/>
    <row r="66560" x14ac:dyDescent="0.25"/>
    <row r="66561" x14ac:dyDescent="0.25"/>
    <row r="66562" x14ac:dyDescent="0.25"/>
    <row r="66563" x14ac:dyDescent="0.25"/>
    <row r="66564" x14ac:dyDescent="0.25"/>
    <row r="66565" x14ac:dyDescent="0.25"/>
    <row r="66566" x14ac:dyDescent="0.25"/>
    <row r="66567" x14ac:dyDescent="0.25"/>
    <row r="66568" x14ac:dyDescent="0.25"/>
    <row r="66569" x14ac:dyDescent="0.25"/>
    <row r="66570" x14ac:dyDescent="0.25"/>
    <row r="66571" x14ac:dyDescent="0.25"/>
    <row r="66572" x14ac:dyDescent="0.25"/>
    <row r="66573" x14ac:dyDescent="0.25"/>
    <row r="66574" x14ac:dyDescent="0.25"/>
    <row r="66575" x14ac:dyDescent="0.25"/>
    <row r="66576" x14ac:dyDescent="0.25"/>
    <row r="66577" x14ac:dyDescent="0.25"/>
    <row r="66578" x14ac:dyDescent="0.25"/>
    <row r="66579" x14ac:dyDescent="0.25"/>
    <row r="66580" x14ac:dyDescent="0.25"/>
    <row r="66581" x14ac:dyDescent="0.25"/>
    <row r="66582" x14ac:dyDescent="0.25"/>
    <row r="66583" x14ac:dyDescent="0.25"/>
    <row r="66584" x14ac:dyDescent="0.25"/>
    <row r="66585" x14ac:dyDescent="0.25"/>
    <row r="66586" x14ac:dyDescent="0.25"/>
    <row r="66587" x14ac:dyDescent="0.25"/>
    <row r="66588" x14ac:dyDescent="0.25"/>
    <row r="66589" x14ac:dyDescent="0.25"/>
    <row r="66590" x14ac:dyDescent="0.25"/>
    <row r="66591" x14ac:dyDescent="0.25"/>
    <row r="66592" x14ac:dyDescent="0.25"/>
    <row r="66593" x14ac:dyDescent="0.25"/>
    <row r="66594" x14ac:dyDescent="0.25"/>
    <row r="66595" x14ac:dyDescent="0.25"/>
    <row r="66596" x14ac:dyDescent="0.25"/>
    <row r="66597" x14ac:dyDescent="0.25"/>
    <row r="66598" x14ac:dyDescent="0.25"/>
    <row r="66599" x14ac:dyDescent="0.25"/>
    <row r="66600" x14ac:dyDescent="0.25"/>
    <row r="66601" x14ac:dyDescent="0.25"/>
    <row r="66602" x14ac:dyDescent="0.25"/>
    <row r="66603" x14ac:dyDescent="0.25"/>
    <row r="66604" x14ac:dyDescent="0.25"/>
    <row r="66605" x14ac:dyDescent="0.25"/>
    <row r="66606" x14ac:dyDescent="0.25"/>
    <row r="66607" x14ac:dyDescent="0.25"/>
    <row r="66608" x14ac:dyDescent="0.25"/>
    <row r="66609" x14ac:dyDescent="0.25"/>
    <row r="66610" x14ac:dyDescent="0.25"/>
    <row r="66611" x14ac:dyDescent="0.25"/>
    <row r="66612" x14ac:dyDescent="0.25"/>
    <row r="66613" x14ac:dyDescent="0.25"/>
    <row r="66614" x14ac:dyDescent="0.25"/>
    <row r="66615" x14ac:dyDescent="0.25"/>
    <row r="66616" x14ac:dyDescent="0.25"/>
    <row r="66617" x14ac:dyDescent="0.25"/>
    <row r="66618" x14ac:dyDescent="0.25"/>
    <row r="66619" x14ac:dyDescent="0.25"/>
    <row r="66620" x14ac:dyDescent="0.25"/>
    <row r="66621" x14ac:dyDescent="0.25"/>
    <row r="66622" x14ac:dyDescent="0.25"/>
    <row r="66623" x14ac:dyDescent="0.25"/>
    <row r="66624" x14ac:dyDescent="0.25"/>
    <row r="66625" x14ac:dyDescent="0.25"/>
    <row r="66626" x14ac:dyDescent="0.25"/>
    <row r="66627" x14ac:dyDescent="0.25"/>
    <row r="66628" x14ac:dyDescent="0.25"/>
    <row r="66629" x14ac:dyDescent="0.25"/>
    <row r="66630" x14ac:dyDescent="0.25"/>
    <row r="66631" x14ac:dyDescent="0.25"/>
    <row r="66632" x14ac:dyDescent="0.25"/>
    <row r="66633" x14ac:dyDescent="0.25"/>
    <row r="66634" x14ac:dyDescent="0.25"/>
    <row r="66635" x14ac:dyDescent="0.25"/>
    <row r="66636" x14ac:dyDescent="0.25"/>
    <row r="66637" x14ac:dyDescent="0.25"/>
    <row r="66638" x14ac:dyDescent="0.25"/>
    <row r="66639" x14ac:dyDescent="0.25"/>
    <row r="66640" x14ac:dyDescent="0.25"/>
    <row r="66641" x14ac:dyDescent="0.25"/>
    <row r="66642" x14ac:dyDescent="0.25"/>
    <row r="66643" x14ac:dyDescent="0.25"/>
    <row r="66644" x14ac:dyDescent="0.25"/>
    <row r="66645" x14ac:dyDescent="0.25"/>
    <row r="66646" x14ac:dyDescent="0.25"/>
    <row r="66647" x14ac:dyDescent="0.25"/>
    <row r="66648" x14ac:dyDescent="0.25"/>
    <row r="66649" x14ac:dyDescent="0.25"/>
    <row r="66650" x14ac:dyDescent="0.25"/>
    <row r="66651" x14ac:dyDescent="0.25"/>
    <row r="66652" x14ac:dyDescent="0.25"/>
    <row r="66653" x14ac:dyDescent="0.25"/>
    <row r="66654" x14ac:dyDescent="0.25"/>
    <row r="66655" x14ac:dyDescent="0.25"/>
    <row r="66656" x14ac:dyDescent="0.25"/>
    <row r="66657" x14ac:dyDescent="0.25"/>
    <row r="66658" x14ac:dyDescent="0.25"/>
    <row r="66659" x14ac:dyDescent="0.25"/>
    <row r="66660" x14ac:dyDescent="0.25"/>
    <row r="66661" x14ac:dyDescent="0.25"/>
    <row r="66662" x14ac:dyDescent="0.25"/>
    <row r="66663" x14ac:dyDescent="0.25"/>
    <row r="66664" x14ac:dyDescent="0.25"/>
    <row r="66665" x14ac:dyDescent="0.25"/>
    <row r="66666" x14ac:dyDescent="0.25"/>
    <row r="66667" x14ac:dyDescent="0.25"/>
    <row r="66668" x14ac:dyDescent="0.25"/>
    <row r="66669" x14ac:dyDescent="0.25"/>
    <row r="66670" x14ac:dyDescent="0.25"/>
    <row r="66671" x14ac:dyDescent="0.25"/>
    <row r="66672" x14ac:dyDescent="0.25"/>
    <row r="66673" x14ac:dyDescent="0.25"/>
    <row r="66674" x14ac:dyDescent="0.25"/>
    <row r="66675" x14ac:dyDescent="0.25"/>
    <row r="66676" x14ac:dyDescent="0.25"/>
    <row r="66677" x14ac:dyDescent="0.25"/>
    <row r="66678" x14ac:dyDescent="0.25"/>
    <row r="66679" x14ac:dyDescent="0.25"/>
    <row r="66680" x14ac:dyDescent="0.25"/>
    <row r="66681" x14ac:dyDescent="0.25"/>
    <row r="66682" x14ac:dyDescent="0.25"/>
    <row r="66683" x14ac:dyDescent="0.25"/>
    <row r="66684" x14ac:dyDescent="0.25"/>
    <row r="66685" x14ac:dyDescent="0.25"/>
    <row r="66686" x14ac:dyDescent="0.25"/>
    <row r="66687" x14ac:dyDescent="0.25"/>
    <row r="66688" x14ac:dyDescent="0.25"/>
    <row r="66689" x14ac:dyDescent="0.25"/>
    <row r="66690" x14ac:dyDescent="0.25"/>
    <row r="66691" x14ac:dyDescent="0.25"/>
    <row r="66692" x14ac:dyDescent="0.25"/>
    <row r="66693" x14ac:dyDescent="0.25"/>
    <row r="66694" x14ac:dyDescent="0.25"/>
    <row r="66695" x14ac:dyDescent="0.25"/>
    <row r="66696" x14ac:dyDescent="0.25"/>
    <row r="66697" x14ac:dyDescent="0.25"/>
    <row r="66698" x14ac:dyDescent="0.25"/>
    <row r="66699" x14ac:dyDescent="0.25"/>
    <row r="66700" x14ac:dyDescent="0.25"/>
    <row r="66701" x14ac:dyDescent="0.25"/>
    <row r="66702" x14ac:dyDescent="0.25"/>
    <row r="66703" x14ac:dyDescent="0.25"/>
    <row r="66704" x14ac:dyDescent="0.25"/>
    <row r="66705" x14ac:dyDescent="0.25"/>
    <row r="66706" x14ac:dyDescent="0.25"/>
    <row r="66707" x14ac:dyDescent="0.25"/>
    <row r="66708" x14ac:dyDescent="0.25"/>
    <row r="66709" x14ac:dyDescent="0.25"/>
    <row r="66710" x14ac:dyDescent="0.25"/>
    <row r="66711" x14ac:dyDescent="0.25"/>
    <row r="66712" x14ac:dyDescent="0.25"/>
    <row r="66713" x14ac:dyDescent="0.25"/>
    <row r="66714" x14ac:dyDescent="0.25"/>
    <row r="66715" x14ac:dyDescent="0.25"/>
    <row r="66716" x14ac:dyDescent="0.25"/>
    <row r="66717" x14ac:dyDescent="0.25"/>
    <row r="66718" x14ac:dyDescent="0.25"/>
    <row r="66719" x14ac:dyDescent="0.25"/>
    <row r="66720" x14ac:dyDescent="0.25"/>
    <row r="66721" x14ac:dyDescent="0.25"/>
    <row r="66722" x14ac:dyDescent="0.25"/>
    <row r="66723" x14ac:dyDescent="0.25"/>
    <row r="66724" x14ac:dyDescent="0.25"/>
    <row r="66725" x14ac:dyDescent="0.25"/>
    <row r="66726" x14ac:dyDescent="0.25"/>
    <row r="66727" x14ac:dyDescent="0.25"/>
    <row r="66728" x14ac:dyDescent="0.25"/>
    <row r="66729" x14ac:dyDescent="0.25"/>
    <row r="66730" x14ac:dyDescent="0.25"/>
    <row r="66731" x14ac:dyDescent="0.25"/>
    <row r="66732" x14ac:dyDescent="0.25"/>
    <row r="66733" x14ac:dyDescent="0.25"/>
    <row r="66734" x14ac:dyDescent="0.25"/>
    <row r="66735" x14ac:dyDescent="0.25"/>
    <row r="66736" x14ac:dyDescent="0.25"/>
    <row r="66737" x14ac:dyDescent="0.25"/>
    <row r="66738" x14ac:dyDescent="0.25"/>
    <row r="66739" x14ac:dyDescent="0.25"/>
    <row r="66740" x14ac:dyDescent="0.25"/>
    <row r="66741" x14ac:dyDescent="0.25"/>
    <row r="66742" x14ac:dyDescent="0.25"/>
    <row r="66743" x14ac:dyDescent="0.25"/>
    <row r="66744" x14ac:dyDescent="0.25"/>
    <row r="66745" x14ac:dyDescent="0.25"/>
    <row r="66746" x14ac:dyDescent="0.25"/>
    <row r="66747" x14ac:dyDescent="0.25"/>
    <row r="66748" x14ac:dyDescent="0.25"/>
    <row r="66749" x14ac:dyDescent="0.25"/>
    <row r="66750" x14ac:dyDescent="0.25"/>
    <row r="66751" x14ac:dyDescent="0.25"/>
    <row r="66752" x14ac:dyDescent="0.25"/>
    <row r="66753" x14ac:dyDescent="0.25"/>
    <row r="66754" x14ac:dyDescent="0.25"/>
    <row r="66755" x14ac:dyDescent="0.25"/>
    <row r="66756" x14ac:dyDescent="0.25"/>
    <row r="66757" x14ac:dyDescent="0.25"/>
    <row r="66758" x14ac:dyDescent="0.25"/>
    <row r="66759" x14ac:dyDescent="0.25"/>
    <row r="66760" x14ac:dyDescent="0.25"/>
    <row r="66761" x14ac:dyDescent="0.25"/>
    <row r="66762" x14ac:dyDescent="0.25"/>
    <row r="66763" x14ac:dyDescent="0.25"/>
    <row r="66764" x14ac:dyDescent="0.25"/>
    <row r="66765" x14ac:dyDescent="0.25"/>
    <row r="66766" x14ac:dyDescent="0.25"/>
    <row r="66767" x14ac:dyDescent="0.25"/>
    <row r="66768" x14ac:dyDescent="0.25"/>
    <row r="66769" x14ac:dyDescent="0.25"/>
    <row r="66770" x14ac:dyDescent="0.25"/>
    <row r="66771" x14ac:dyDescent="0.25"/>
    <row r="66772" x14ac:dyDescent="0.25"/>
    <row r="66773" x14ac:dyDescent="0.25"/>
    <row r="66774" x14ac:dyDescent="0.25"/>
    <row r="66775" x14ac:dyDescent="0.25"/>
    <row r="66776" x14ac:dyDescent="0.25"/>
    <row r="66777" x14ac:dyDescent="0.25"/>
    <row r="66778" x14ac:dyDescent="0.25"/>
    <row r="66779" x14ac:dyDescent="0.25"/>
    <row r="66780" x14ac:dyDescent="0.25"/>
    <row r="66781" x14ac:dyDescent="0.25"/>
    <row r="66782" x14ac:dyDescent="0.25"/>
    <row r="66783" x14ac:dyDescent="0.25"/>
    <row r="66784" x14ac:dyDescent="0.25"/>
    <row r="66785" x14ac:dyDescent="0.25"/>
    <row r="66786" x14ac:dyDescent="0.25"/>
    <row r="66787" x14ac:dyDescent="0.25"/>
    <row r="66788" x14ac:dyDescent="0.25"/>
    <row r="66789" x14ac:dyDescent="0.25"/>
    <row r="66790" x14ac:dyDescent="0.25"/>
    <row r="66791" x14ac:dyDescent="0.25"/>
    <row r="66792" x14ac:dyDescent="0.25"/>
    <row r="66793" x14ac:dyDescent="0.25"/>
    <row r="66794" x14ac:dyDescent="0.25"/>
    <row r="66795" x14ac:dyDescent="0.25"/>
    <row r="66796" x14ac:dyDescent="0.25"/>
    <row r="66797" x14ac:dyDescent="0.25"/>
    <row r="66798" x14ac:dyDescent="0.25"/>
    <row r="66799" x14ac:dyDescent="0.25"/>
    <row r="66800" x14ac:dyDescent="0.25"/>
    <row r="66801" x14ac:dyDescent="0.25"/>
    <row r="66802" x14ac:dyDescent="0.25"/>
    <row r="66803" x14ac:dyDescent="0.25"/>
    <row r="66804" x14ac:dyDescent="0.25"/>
    <row r="66805" x14ac:dyDescent="0.25"/>
    <row r="66806" x14ac:dyDescent="0.25"/>
    <row r="66807" x14ac:dyDescent="0.25"/>
    <row r="66808" x14ac:dyDescent="0.25"/>
    <row r="66809" x14ac:dyDescent="0.25"/>
    <row r="66810" x14ac:dyDescent="0.25"/>
    <row r="66811" x14ac:dyDescent="0.25"/>
    <row r="66812" x14ac:dyDescent="0.25"/>
    <row r="66813" x14ac:dyDescent="0.25"/>
    <row r="66814" x14ac:dyDescent="0.25"/>
    <row r="66815" x14ac:dyDescent="0.25"/>
    <row r="66816" x14ac:dyDescent="0.25"/>
    <row r="66817" x14ac:dyDescent="0.25"/>
    <row r="66818" x14ac:dyDescent="0.25"/>
    <row r="66819" x14ac:dyDescent="0.25"/>
    <row r="66820" x14ac:dyDescent="0.25"/>
    <row r="66821" x14ac:dyDescent="0.25"/>
    <row r="66822" x14ac:dyDescent="0.25"/>
    <row r="66823" x14ac:dyDescent="0.25"/>
    <row r="66824" x14ac:dyDescent="0.25"/>
    <row r="66825" x14ac:dyDescent="0.25"/>
    <row r="66826" x14ac:dyDescent="0.25"/>
    <row r="66827" x14ac:dyDescent="0.25"/>
    <row r="66828" x14ac:dyDescent="0.25"/>
    <row r="66829" x14ac:dyDescent="0.25"/>
    <row r="66830" x14ac:dyDescent="0.25"/>
    <row r="66831" x14ac:dyDescent="0.25"/>
    <row r="66832" x14ac:dyDescent="0.25"/>
    <row r="66833" x14ac:dyDescent="0.25"/>
    <row r="66834" x14ac:dyDescent="0.25"/>
    <row r="66835" x14ac:dyDescent="0.25"/>
    <row r="66836" x14ac:dyDescent="0.25"/>
    <row r="66837" x14ac:dyDescent="0.25"/>
    <row r="66838" x14ac:dyDescent="0.25"/>
    <row r="66839" x14ac:dyDescent="0.25"/>
    <row r="66840" x14ac:dyDescent="0.25"/>
    <row r="66841" x14ac:dyDescent="0.25"/>
    <row r="66842" x14ac:dyDescent="0.25"/>
    <row r="66843" x14ac:dyDescent="0.25"/>
    <row r="66844" x14ac:dyDescent="0.25"/>
    <row r="66845" x14ac:dyDescent="0.25"/>
    <row r="66846" x14ac:dyDescent="0.25"/>
    <row r="66847" x14ac:dyDescent="0.25"/>
    <row r="66848" x14ac:dyDescent="0.25"/>
    <row r="66849" x14ac:dyDescent="0.25"/>
    <row r="66850" x14ac:dyDescent="0.25"/>
    <row r="66851" x14ac:dyDescent="0.25"/>
    <row r="66852" x14ac:dyDescent="0.25"/>
    <row r="66853" x14ac:dyDescent="0.25"/>
    <row r="66854" x14ac:dyDescent="0.25"/>
    <row r="66855" x14ac:dyDescent="0.25"/>
    <row r="66856" x14ac:dyDescent="0.25"/>
    <row r="66857" x14ac:dyDescent="0.25"/>
    <row r="66858" x14ac:dyDescent="0.25"/>
    <row r="66859" x14ac:dyDescent="0.25"/>
    <row r="66860" x14ac:dyDescent="0.25"/>
    <row r="66861" x14ac:dyDescent="0.25"/>
    <row r="66862" x14ac:dyDescent="0.25"/>
    <row r="66863" x14ac:dyDescent="0.25"/>
    <row r="66864" x14ac:dyDescent="0.25"/>
    <row r="66865" x14ac:dyDescent="0.25"/>
    <row r="66866" x14ac:dyDescent="0.25"/>
    <row r="66867" x14ac:dyDescent="0.25"/>
    <row r="66868" x14ac:dyDescent="0.25"/>
    <row r="66869" x14ac:dyDescent="0.25"/>
    <row r="66870" x14ac:dyDescent="0.25"/>
    <row r="66871" x14ac:dyDescent="0.25"/>
    <row r="66872" x14ac:dyDescent="0.25"/>
    <row r="66873" x14ac:dyDescent="0.25"/>
    <row r="66874" x14ac:dyDescent="0.25"/>
    <row r="66875" x14ac:dyDescent="0.25"/>
    <row r="66876" x14ac:dyDescent="0.25"/>
    <row r="66877" x14ac:dyDescent="0.25"/>
    <row r="66878" x14ac:dyDescent="0.25"/>
    <row r="66879" x14ac:dyDescent="0.25"/>
    <row r="66880" x14ac:dyDescent="0.25"/>
    <row r="66881" x14ac:dyDescent="0.25"/>
    <row r="66882" x14ac:dyDescent="0.25"/>
    <row r="66883" x14ac:dyDescent="0.25"/>
    <row r="66884" x14ac:dyDescent="0.25"/>
    <row r="66885" x14ac:dyDescent="0.25"/>
    <row r="66886" x14ac:dyDescent="0.25"/>
    <row r="66887" x14ac:dyDescent="0.25"/>
    <row r="66888" x14ac:dyDescent="0.25"/>
    <row r="66889" x14ac:dyDescent="0.25"/>
    <row r="66890" x14ac:dyDescent="0.25"/>
    <row r="66891" x14ac:dyDescent="0.25"/>
    <row r="66892" x14ac:dyDescent="0.25"/>
    <row r="66893" x14ac:dyDescent="0.25"/>
    <row r="66894" x14ac:dyDescent="0.25"/>
    <row r="66895" x14ac:dyDescent="0.25"/>
    <row r="66896" x14ac:dyDescent="0.25"/>
    <row r="66897" x14ac:dyDescent="0.25"/>
    <row r="66898" x14ac:dyDescent="0.25"/>
    <row r="66899" x14ac:dyDescent="0.25"/>
    <row r="66900" x14ac:dyDescent="0.25"/>
    <row r="66901" x14ac:dyDescent="0.25"/>
    <row r="66902" x14ac:dyDescent="0.25"/>
    <row r="66903" x14ac:dyDescent="0.25"/>
    <row r="66904" x14ac:dyDescent="0.25"/>
    <row r="66905" x14ac:dyDescent="0.25"/>
    <row r="66906" x14ac:dyDescent="0.25"/>
    <row r="66907" x14ac:dyDescent="0.25"/>
    <row r="66908" x14ac:dyDescent="0.25"/>
    <row r="66909" x14ac:dyDescent="0.25"/>
    <row r="66910" x14ac:dyDescent="0.25"/>
    <row r="66911" x14ac:dyDescent="0.25"/>
    <row r="66912" x14ac:dyDescent="0.25"/>
    <row r="66913" x14ac:dyDescent="0.25"/>
    <row r="66914" x14ac:dyDescent="0.25"/>
    <row r="66915" x14ac:dyDescent="0.25"/>
    <row r="66916" x14ac:dyDescent="0.25"/>
    <row r="66917" x14ac:dyDescent="0.25"/>
    <row r="66918" x14ac:dyDescent="0.25"/>
    <row r="66919" x14ac:dyDescent="0.25"/>
    <row r="66920" x14ac:dyDescent="0.25"/>
    <row r="66921" x14ac:dyDescent="0.25"/>
    <row r="66922" x14ac:dyDescent="0.25"/>
    <row r="66923" x14ac:dyDescent="0.25"/>
    <row r="66924" x14ac:dyDescent="0.25"/>
    <row r="66925" x14ac:dyDescent="0.25"/>
    <row r="66926" x14ac:dyDescent="0.25"/>
    <row r="66927" x14ac:dyDescent="0.25"/>
    <row r="66928" x14ac:dyDescent="0.25"/>
    <row r="66929" x14ac:dyDescent="0.25"/>
    <row r="66930" x14ac:dyDescent="0.25"/>
    <row r="66931" x14ac:dyDescent="0.25"/>
    <row r="66932" x14ac:dyDescent="0.25"/>
    <row r="66933" x14ac:dyDescent="0.25"/>
    <row r="66934" x14ac:dyDescent="0.25"/>
    <row r="66935" x14ac:dyDescent="0.25"/>
    <row r="66936" x14ac:dyDescent="0.25"/>
    <row r="66937" x14ac:dyDescent="0.25"/>
    <row r="66938" x14ac:dyDescent="0.25"/>
    <row r="66939" x14ac:dyDescent="0.25"/>
    <row r="66940" x14ac:dyDescent="0.25"/>
    <row r="66941" x14ac:dyDescent="0.25"/>
    <row r="66942" x14ac:dyDescent="0.25"/>
    <row r="66943" x14ac:dyDescent="0.25"/>
    <row r="66944" x14ac:dyDescent="0.25"/>
    <row r="66945" x14ac:dyDescent="0.25"/>
    <row r="66946" x14ac:dyDescent="0.25"/>
    <row r="66947" x14ac:dyDescent="0.25"/>
    <row r="66948" x14ac:dyDescent="0.25"/>
    <row r="66949" x14ac:dyDescent="0.25"/>
    <row r="66950" x14ac:dyDescent="0.25"/>
    <row r="66951" x14ac:dyDescent="0.25"/>
    <row r="66952" x14ac:dyDescent="0.25"/>
    <row r="66953" x14ac:dyDescent="0.25"/>
    <row r="66954" x14ac:dyDescent="0.25"/>
    <row r="66955" x14ac:dyDescent="0.25"/>
    <row r="66956" x14ac:dyDescent="0.25"/>
    <row r="66957" x14ac:dyDescent="0.25"/>
    <row r="66958" x14ac:dyDescent="0.25"/>
    <row r="66959" x14ac:dyDescent="0.25"/>
    <row r="66960" x14ac:dyDescent="0.25"/>
    <row r="66961" x14ac:dyDescent="0.25"/>
    <row r="66962" x14ac:dyDescent="0.25"/>
    <row r="66963" x14ac:dyDescent="0.25"/>
    <row r="66964" x14ac:dyDescent="0.25"/>
    <row r="66965" x14ac:dyDescent="0.25"/>
    <row r="66966" x14ac:dyDescent="0.25"/>
    <row r="66967" x14ac:dyDescent="0.25"/>
    <row r="66968" x14ac:dyDescent="0.25"/>
    <row r="66969" x14ac:dyDescent="0.25"/>
    <row r="66970" x14ac:dyDescent="0.25"/>
    <row r="66971" x14ac:dyDescent="0.25"/>
    <row r="66972" x14ac:dyDescent="0.25"/>
    <row r="66973" x14ac:dyDescent="0.25"/>
    <row r="66974" x14ac:dyDescent="0.25"/>
    <row r="66975" x14ac:dyDescent="0.25"/>
    <row r="66976" x14ac:dyDescent="0.25"/>
    <row r="66977" x14ac:dyDescent="0.25"/>
    <row r="66978" x14ac:dyDescent="0.25"/>
    <row r="66979" x14ac:dyDescent="0.25"/>
    <row r="66980" x14ac:dyDescent="0.25"/>
    <row r="66981" x14ac:dyDescent="0.25"/>
    <row r="66982" x14ac:dyDescent="0.25"/>
    <row r="66983" x14ac:dyDescent="0.25"/>
    <row r="66984" x14ac:dyDescent="0.25"/>
    <row r="66985" x14ac:dyDescent="0.25"/>
    <row r="66986" x14ac:dyDescent="0.25"/>
    <row r="66987" x14ac:dyDescent="0.25"/>
    <row r="66988" x14ac:dyDescent="0.25"/>
    <row r="66989" x14ac:dyDescent="0.25"/>
    <row r="66990" x14ac:dyDescent="0.25"/>
    <row r="66991" x14ac:dyDescent="0.25"/>
    <row r="66992" x14ac:dyDescent="0.25"/>
    <row r="66993" x14ac:dyDescent="0.25"/>
    <row r="66994" x14ac:dyDescent="0.25"/>
    <row r="66995" x14ac:dyDescent="0.25"/>
    <row r="66996" x14ac:dyDescent="0.25"/>
    <row r="66997" x14ac:dyDescent="0.25"/>
    <row r="66998" x14ac:dyDescent="0.25"/>
    <row r="66999" x14ac:dyDescent="0.25"/>
    <row r="67000" x14ac:dyDescent="0.25"/>
    <row r="67001" x14ac:dyDescent="0.25"/>
    <row r="67002" x14ac:dyDescent="0.25"/>
    <row r="67003" x14ac:dyDescent="0.25"/>
    <row r="67004" x14ac:dyDescent="0.25"/>
    <row r="67005" x14ac:dyDescent="0.25"/>
    <row r="67006" x14ac:dyDescent="0.25"/>
    <row r="67007" x14ac:dyDescent="0.25"/>
    <row r="67008" x14ac:dyDescent="0.25"/>
    <row r="67009" x14ac:dyDescent="0.25"/>
    <row r="67010" x14ac:dyDescent="0.25"/>
    <row r="67011" x14ac:dyDescent="0.25"/>
    <row r="67012" x14ac:dyDescent="0.25"/>
    <row r="67013" x14ac:dyDescent="0.25"/>
    <row r="67014" x14ac:dyDescent="0.25"/>
    <row r="67015" x14ac:dyDescent="0.25"/>
    <row r="67016" x14ac:dyDescent="0.25"/>
    <row r="67017" x14ac:dyDescent="0.25"/>
    <row r="67018" x14ac:dyDescent="0.25"/>
    <row r="67019" x14ac:dyDescent="0.25"/>
    <row r="67020" x14ac:dyDescent="0.25"/>
    <row r="67021" x14ac:dyDescent="0.25"/>
    <row r="67022" x14ac:dyDescent="0.25"/>
    <row r="67023" x14ac:dyDescent="0.25"/>
    <row r="67024" x14ac:dyDescent="0.25"/>
    <row r="67025" x14ac:dyDescent="0.25"/>
    <row r="67026" x14ac:dyDescent="0.25"/>
    <row r="67027" x14ac:dyDescent="0.25"/>
    <row r="67028" x14ac:dyDescent="0.25"/>
    <row r="67029" x14ac:dyDescent="0.25"/>
    <row r="67030" x14ac:dyDescent="0.25"/>
    <row r="67031" x14ac:dyDescent="0.25"/>
    <row r="67032" x14ac:dyDescent="0.25"/>
    <row r="67033" x14ac:dyDescent="0.25"/>
    <row r="67034" x14ac:dyDescent="0.25"/>
    <row r="67035" x14ac:dyDescent="0.25"/>
    <row r="67036" x14ac:dyDescent="0.25"/>
    <row r="67037" x14ac:dyDescent="0.25"/>
    <row r="67038" x14ac:dyDescent="0.25"/>
    <row r="67039" x14ac:dyDescent="0.25"/>
    <row r="67040" x14ac:dyDescent="0.25"/>
    <row r="67041" x14ac:dyDescent="0.25"/>
    <row r="67042" x14ac:dyDescent="0.25"/>
    <row r="67043" x14ac:dyDescent="0.25"/>
    <row r="67044" x14ac:dyDescent="0.25"/>
    <row r="67045" x14ac:dyDescent="0.25"/>
    <row r="67046" x14ac:dyDescent="0.25"/>
    <row r="67047" x14ac:dyDescent="0.25"/>
    <row r="67048" x14ac:dyDescent="0.25"/>
    <row r="67049" x14ac:dyDescent="0.25"/>
    <row r="67050" x14ac:dyDescent="0.25"/>
    <row r="67051" x14ac:dyDescent="0.25"/>
    <row r="67052" x14ac:dyDescent="0.25"/>
    <row r="67053" x14ac:dyDescent="0.25"/>
    <row r="67054" x14ac:dyDescent="0.25"/>
    <row r="67055" x14ac:dyDescent="0.25"/>
    <row r="67056" x14ac:dyDescent="0.25"/>
    <row r="67057" x14ac:dyDescent="0.25"/>
    <row r="67058" x14ac:dyDescent="0.25"/>
    <row r="67059" x14ac:dyDescent="0.25"/>
    <row r="67060" x14ac:dyDescent="0.25"/>
    <row r="67061" x14ac:dyDescent="0.25"/>
    <row r="67062" x14ac:dyDescent="0.25"/>
    <row r="67063" x14ac:dyDescent="0.25"/>
    <row r="67064" x14ac:dyDescent="0.25"/>
    <row r="67065" x14ac:dyDescent="0.25"/>
    <row r="67066" x14ac:dyDescent="0.25"/>
    <row r="67067" x14ac:dyDescent="0.25"/>
    <row r="67068" x14ac:dyDescent="0.25"/>
    <row r="67069" x14ac:dyDescent="0.25"/>
    <row r="67070" x14ac:dyDescent="0.25"/>
    <row r="67071" x14ac:dyDescent="0.25"/>
    <row r="67072" x14ac:dyDescent="0.25"/>
    <row r="67073" x14ac:dyDescent="0.25"/>
    <row r="67074" x14ac:dyDescent="0.25"/>
    <row r="67075" x14ac:dyDescent="0.25"/>
    <row r="67076" x14ac:dyDescent="0.25"/>
    <row r="67077" x14ac:dyDescent="0.25"/>
    <row r="67078" x14ac:dyDescent="0.25"/>
    <row r="67079" x14ac:dyDescent="0.25"/>
    <row r="67080" x14ac:dyDescent="0.25"/>
    <row r="67081" x14ac:dyDescent="0.25"/>
    <row r="67082" x14ac:dyDescent="0.25"/>
    <row r="67083" x14ac:dyDescent="0.25"/>
    <row r="67084" x14ac:dyDescent="0.25"/>
    <row r="67085" x14ac:dyDescent="0.25"/>
    <row r="67086" x14ac:dyDescent="0.25"/>
    <row r="67087" x14ac:dyDescent="0.25"/>
    <row r="67088" x14ac:dyDescent="0.25"/>
    <row r="67089" x14ac:dyDescent="0.25"/>
    <row r="67090" x14ac:dyDescent="0.25"/>
    <row r="67091" x14ac:dyDescent="0.25"/>
    <row r="67092" x14ac:dyDescent="0.25"/>
    <row r="67093" x14ac:dyDescent="0.25"/>
    <row r="67094" x14ac:dyDescent="0.25"/>
    <row r="67095" x14ac:dyDescent="0.25"/>
    <row r="67096" x14ac:dyDescent="0.25"/>
    <row r="67097" x14ac:dyDescent="0.25"/>
    <row r="67098" x14ac:dyDescent="0.25"/>
    <row r="67099" x14ac:dyDescent="0.25"/>
    <row r="67100" x14ac:dyDescent="0.25"/>
    <row r="67101" x14ac:dyDescent="0.25"/>
    <row r="67102" x14ac:dyDescent="0.25"/>
    <row r="67103" x14ac:dyDescent="0.25"/>
    <row r="67104" x14ac:dyDescent="0.25"/>
    <row r="67105" x14ac:dyDescent="0.25"/>
    <row r="67106" x14ac:dyDescent="0.25"/>
    <row r="67107" x14ac:dyDescent="0.25"/>
    <row r="67108" x14ac:dyDescent="0.25"/>
    <row r="67109" x14ac:dyDescent="0.25"/>
    <row r="67110" x14ac:dyDescent="0.25"/>
    <row r="67111" x14ac:dyDescent="0.25"/>
    <row r="67112" x14ac:dyDescent="0.25"/>
    <row r="67113" x14ac:dyDescent="0.25"/>
    <row r="67114" x14ac:dyDescent="0.25"/>
    <row r="67115" x14ac:dyDescent="0.25"/>
    <row r="67116" x14ac:dyDescent="0.25"/>
    <row r="67117" x14ac:dyDescent="0.25"/>
    <row r="67118" x14ac:dyDescent="0.25"/>
    <row r="67119" x14ac:dyDescent="0.25"/>
    <row r="67120" x14ac:dyDescent="0.25"/>
    <row r="67121" x14ac:dyDescent="0.25"/>
    <row r="67122" x14ac:dyDescent="0.25"/>
    <row r="67123" x14ac:dyDescent="0.25"/>
    <row r="67124" x14ac:dyDescent="0.25"/>
    <row r="67125" x14ac:dyDescent="0.25"/>
    <row r="67126" x14ac:dyDescent="0.25"/>
    <row r="67127" x14ac:dyDescent="0.25"/>
    <row r="67128" x14ac:dyDescent="0.25"/>
    <row r="67129" x14ac:dyDescent="0.25"/>
    <row r="67130" x14ac:dyDescent="0.25"/>
    <row r="67131" x14ac:dyDescent="0.25"/>
    <row r="67132" x14ac:dyDescent="0.25"/>
    <row r="67133" x14ac:dyDescent="0.25"/>
    <row r="67134" x14ac:dyDescent="0.25"/>
    <row r="67135" x14ac:dyDescent="0.25"/>
    <row r="67136" x14ac:dyDescent="0.25"/>
    <row r="67137" x14ac:dyDescent="0.25"/>
    <row r="67138" x14ac:dyDescent="0.25"/>
    <row r="67139" x14ac:dyDescent="0.25"/>
    <row r="67140" x14ac:dyDescent="0.25"/>
    <row r="67141" x14ac:dyDescent="0.25"/>
    <row r="67142" x14ac:dyDescent="0.25"/>
    <row r="67143" x14ac:dyDescent="0.25"/>
    <row r="67144" x14ac:dyDescent="0.25"/>
    <row r="67145" x14ac:dyDescent="0.25"/>
    <row r="67146" x14ac:dyDescent="0.25"/>
    <row r="67147" x14ac:dyDescent="0.25"/>
    <row r="67148" x14ac:dyDescent="0.25"/>
    <row r="67149" x14ac:dyDescent="0.25"/>
    <row r="67150" x14ac:dyDescent="0.25"/>
    <row r="67151" x14ac:dyDescent="0.25"/>
    <row r="67152" x14ac:dyDescent="0.25"/>
    <row r="67153" x14ac:dyDescent="0.25"/>
    <row r="67154" x14ac:dyDescent="0.25"/>
    <row r="67155" x14ac:dyDescent="0.25"/>
    <row r="67156" x14ac:dyDescent="0.25"/>
    <row r="67157" x14ac:dyDescent="0.25"/>
    <row r="67158" x14ac:dyDescent="0.25"/>
    <row r="67159" x14ac:dyDescent="0.25"/>
    <row r="67160" x14ac:dyDescent="0.25"/>
    <row r="67161" x14ac:dyDescent="0.25"/>
    <row r="67162" x14ac:dyDescent="0.25"/>
    <row r="67163" x14ac:dyDescent="0.25"/>
    <row r="67164" x14ac:dyDescent="0.25"/>
    <row r="67165" x14ac:dyDescent="0.25"/>
    <row r="67166" x14ac:dyDescent="0.25"/>
    <row r="67167" x14ac:dyDescent="0.25"/>
    <row r="67168" x14ac:dyDescent="0.25"/>
    <row r="67169" x14ac:dyDescent="0.25"/>
    <row r="67170" x14ac:dyDescent="0.25"/>
    <row r="67171" x14ac:dyDescent="0.25"/>
    <row r="67172" x14ac:dyDescent="0.25"/>
    <row r="67173" x14ac:dyDescent="0.25"/>
    <row r="67174" x14ac:dyDescent="0.25"/>
    <row r="67175" x14ac:dyDescent="0.25"/>
    <row r="67176" x14ac:dyDescent="0.25"/>
    <row r="67177" x14ac:dyDescent="0.25"/>
    <row r="67178" x14ac:dyDescent="0.25"/>
    <row r="67179" x14ac:dyDescent="0.25"/>
    <row r="67180" x14ac:dyDescent="0.25"/>
    <row r="67181" x14ac:dyDescent="0.25"/>
    <row r="67182" x14ac:dyDescent="0.25"/>
    <row r="67183" x14ac:dyDescent="0.25"/>
    <row r="67184" x14ac:dyDescent="0.25"/>
    <row r="67185" x14ac:dyDescent="0.25"/>
    <row r="67186" x14ac:dyDescent="0.25"/>
    <row r="67187" x14ac:dyDescent="0.25"/>
    <row r="67188" x14ac:dyDescent="0.25"/>
    <row r="67189" x14ac:dyDescent="0.25"/>
    <row r="67190" x14ac:dyDescent="0.25"/>
    <row r="67191" x14ac:dyDescent="0.25"/>
    <row r="67192" x14ac:dyDescent="0.25"/>
    <row r="67193" x14ac:dyDescent="0.25"/>
    <row r="67194" x14ac:dyDescent="0.25"/>
    <row r="67195" x14ac:dyDescent="0.25"/>
    <row r="67196" x14ac:dyDescent="0.25"/>
    <row r="67197" x14ac:dyDescent="0.25"/>
    <row r="67198" x14ac:dyDescent="0.25"/>
    <row r="67199" x14ac:dyDescent="0.25"/>
    <row r="67200" x14ac:dyDescent="0.25"/>
    <row r="67201" x14ac:dyDescent="0.25"/>
    <row r="67202" x14ac:dyDescent="0.25"/>
    <row r="67203" x14ac:dyDescent="0.25"/>
    <row r="67204" x14ac:dyDescent="0.25"/>
    <row r="67205" x14ac:dyDescent="0.25"/>
    <row r="67206" x14ac:dyDescent="0.25"/>
    <row r="67207" x14ac:dyDescent="0.25"/>
    <row r="67208" x14ac:dyDescent="0.25"/>
    <row r="67209" x14ac:dyDescent="0.25"/>
    <row r="67210" x14ac:dyDescent="0.25"/>
    <row r="67211" x14ac:dyDescent="0.25"/>
    <row r="67212" x14ac:dyDescent="0.25"/>
    <row r="67213" x14ac:dyDescent="0.25"/>
    <row r="67214" x14ac:dyDescent="0.25"/>
    <row r="67215" x14ac:dyDescent="0.25"/>
    <row r="67216" x14ac:dyDescent="0.25"/>
    <row r="67217" x14ac:dyDescent="0.25"/>
    <row r="67218" x14ac:dyDescent="0.25"/>
    <row r="67219" x14ac:dyDescent="0.25"/>
    <row r="67220" x14ac:dyDescent="0.25"/>
    <row r="67221" x14ac:dyDescent="0.25"/>
    <row r="67222" x14ac:dyDescent="0.25"/>
    <row r="67223" x14ac:dyDescent="0.25"/>
    <row r="67224" x14ac:dyDescent="0.25"/>
    <row r="67225" x14ac:dyDescent="0.25"/>
    <row r="67226" x14ac:dyDescent="0.25"/>
    <row r="67227" x14ac:dyDescent="0.25"/>
    <row r="67228" x14ac:dyDescent="0.25"/>
    <row r="67229" x14ac:dyDescent="0.25"/>
    <row r="67230" x14ac:dyDescent="0.25"/>
    <row r="67231" x14ac:dyDescent="0.25"/>
    <row r="67232" x14ac:dyDescent="0.25"/>
    <row r="67233" x14ac:dyDescent="0.25"/>
    <row r="67234" x14ac:dyDescent="0.25"/>
    <row r="67235" x14ac:dyDescent="0.25"/>
    <row r="67236" x14ac:dyDescent="0.25"/>
    <row r="67237" x14ac:dyDescent="0.25"/>
    <row r="67238" x14ac:dyDescent="0.25"/>
    <row r="67239" x14ac:dyDescent="0.25"/>
    <row r="67240" x14ac:dyDescent="0.25"/>
    <row r="67241" x14ac:dyDescent="0.25"/>
    <row r="67242" x14ac:dyDescent="0.25"/>
    <row r="67243" x14ac:dyDescent="0.25"/>
    <row r="67244" x14ac:dyDescent="0.25"/>
    <row r="67245" x14ac:dyDescent="0.25"/>
    <row r="67246" x14ac:dyDescent="0.25"/>
    <row r="67247" x14ac:dyDescent="0.25"/>
    <row r="67248" x14ac:dyDescent="0.25"/>
    <row r="67249" x14ac:dyDescent="0.25"/>
    <row r="67250" x14ac:dyDescent="0.25"/>
    <row r="67251" x14ac:dyDescent="0.25"/>
    <row r="67252" x14ac:dyDescent="0.25"/>
    <row r="67253" x14ac:dyDescent="0.25"/>
    <row r="67254" x14ac:dyDescent="0.25"/>
    <row r="67255" x14ac:dyDescent="0.25"/>
    <row r="67256" x14ac:dyDescent="0.25"/>
    <row r="67257" x14ac:dyDescent="0.25"/>
    <row r="67258" x14ac:dyDescent="0.25"/>
    <row r="67259" x14ac:dyDescent="0.25"/>
    <row r="67260" x14ac:dyDescent="0.25"/>
    <row r="67261" x14ac:dyDescent="0.25"/>
    <row r="67262" x14ac:dyDescent="0.25"/>
    <row r="67263" x14ac:dyDescent="0.25"/>
    <row r="67264" x14ac:dyDescent="0.25"/>
    <row r="67265" x14ac:dyDescent="0.25"/>
    <row r="67266" x14ac:dyDescent="0.25"/>
    <row r="67267" x14ac:dyDescent="0.25"/>
    <row r="67268" x14ac:dyDescent="0.25"/>
    <row r="67269" x14ac:dyDescent="0.25"/>
    <row r="67270" x14ac:dyDescent="0.25"/>
    <row r="67271" x14ac:dyDescent="0.25"/>
    <row r="67272" x14ac:dyDescent="0.25"/>
    <row r="67273" x14ac:dyDescent="0.25"/>
    <row r="67274" x14ac:dyDescent="0.25"/>
    <row r="67275" x14ac:dyDescent="0.25"/>
    <row r="67276" x14ac:dyDescent="0.25"/>
    <row r="67277" x14ac:dyDescent="0.25"/>
    <row r="67278" x14ac:dyDescent="0.25"/>
    <row r="67279" x14ac:dyDescent="0.25"/>
    <row r="67280" x14ac:dyDescent="0.25"/>
    <row r="67281" x14ac:dyDescent="0.25"/>
    <row r="67282" x14ac:dyDescent="0.25"/>
    <row r="67283" x14ac:dyDescent="0.25"/>
    <row r="67284" x14ac:dyDescent="0.25"/>
    <row r="67285" x14ac:dyDescent="0.25"/>
    <row r="67286" x14ac:dyDescent="0.25"/>
    <row r="67287" x14ac:dyDescent="0.25"/>
    <row r="67288" x14ac:dyDescent="0.25"/>
    <row r="67289" x14ac:dyDescent="0.25"/>
    <row r="67290" x14ac:dyDescent="0.25"/>
    <row r="67291" x14ac:dyDescent="0.25"/>
    <row r="67292" x14ac:dyDescent="0.25"/>
    <row r="67293" x14ac:dyDescent="0.25"/>
    <row r="67294" x14ac:dyDescent="0.25"/>
    <row r="67295" x14ac:dyDescent="0.25"/>
    <row r="67296" x14ac:dyDescent="0.25"/>
    <row r="67297" x14ac:dyDescent="0.25"/>
    <row r="67298" x14ac:dyDescent="0.25"/>
    <row r="67299" x14ac:dyDescent="0.25"/>
    <row r="67300" x14ac:dyDescent="0.25"/>
    <row r="67301" x14ac:dyDescent="0.25"/>
    <row r="67302" x14ac:dyDescent="0.25"/>
    <row r="67303" x14ac:dyDescent="0.25"/>
    <row r="67304" x14ac:dyDescent="0.25"/>
    <row r="67305" x14ac:dyDescent="0.25"/>
    <row r="67306" x14ac:dyDescent="0.25"/>
    <row r="67307" x14ac:dyDescent="0.25"/>
    <row r="67308" x14ac:dyDescent="0.25"/>
    <row r="67309" x14ac:dyDescent="0.25"/>
    <row r="67310" x14ac:dyDescent="0.25"/>
    <row r="67311" x14ac:dyDescent="0.25"/>
    <row r="67312" x14ac:dyDescent="0.25"/>
    <row r="67313" x14ac:dyDescent="0.25"/>
    <row r="67314" x14ac:dyDescent="0.25"/>
    <row r="67315" x14ac:dyDescent="0.25"/>
    <row r="67316" x14ac:dyDescent="0.25"/>
    <row r="67317" x14ac:dyDescent="0.25"/>
    <row r="67318" x14ac:dyDescent="0.25"/>
    <row r="67319" x14ac:dyDescent="0.25"/>
    <row r="67320" x14ac:dyDescent="0.25"/>
    <row r="67321" x14ac:dyDescent="0.25"/>
    <row r="67322" x14ac:dyDescent="0.25"/>
    <row r="67323" x14ac:dyDescent="0.25"/>
    <row r="67324" x14ac:dyDescent="0.25"/>
    <row r="67325" x14ac:dyDescent="0.25"/>
    <row r="67326" x14ac:dyDescent="0.25"/>
    <row r="67327" x14ac:dyDescent="0.25"/>
    <row r="67328" x14ac:dyDescent="0.25"/>
    <row r="67329" x14ac:dyDescent="0.25"/>
    <row r="67330" x14ac:dyDescent="0.25"/>
    <row r="67331" x14ac:dyDescent="0.25"/>
    <row r="67332" x14ac:dyDescent="0.25"/>
    <row r="67333" x14ac:dyDescent="0.25"/>
    <row r="67334" x14ac:dyDescent="0.25"/>
    <row r="67335" x14ac:dyDescent="0.25"/>
    <row r="67336" x14ac:dyDescent="0.25"/>
    <row r="67337" x14ac:dyDescent="0.25"/>
    <row r="67338" x14ac:dyDescent="0.25"/>
    <row r="67339" x14ac:dyDescent="0.25"/>
    <row r="67340" x14ac:dyDescent="0.25"/>
    <row r="67341" x14ac:dyDescent="0.25"/>
    <row r="67342" x14ac:dyDescent="0.25"/>
    <row r="67343" x14ac:dyDescent="0.25"/>
    <row r="67344" x14ac:dyDescent="0.25"/>
    <row r="67345" x14ac:dyDescent="0.25"/>
    <row r="67346" x14ac:dyDescent="0.25"/>
    <row r="67347" x14ac:dyDescent="0.25"/>
    <row r="67348" x14ac:dyDescent="0.25"/>
    <row r="67349" x14ac:dyDescent="0.25"/>
    <row r="67350" x14ac:dyDescent="0.25"/>
    <row r="67351" x14ac:dyDescent="0.25"/>
    <row r="67352" x14ac:dyDescent="0.25"/>
    <row r="67353" x14ac:dyDescent="0.25"/>
    <row r="67354" x14ac:dyDescent="0.25"/>
    <row r="67355" x14ac:dyDescent="0.25"/>
    <row r="67356" x14ac:dyDescent="0.25"/>
    <row r="67357" x14ac:dyDescent="0.25"/>
    <row r="67358" x14ac:dyDescent="0.25"/>
    <row r="67359" x14ac:dyDescent="0.25"/>
    <row r="67360" x14ac:dyDescent="0.25"/>
    <row r="67361" x14ac:dyDescent="0.25"/>
    <row r="67362" x14ac:dyDescent="0.25"/>
    <row r="67363" x14ac:dyDescent="0.25"/>
    <row r="67364" x14ac:dyDescent="0.25"/>
    <row r="67365" x14ac:dyDescent="0.25"/>
    <row r="67366" x14ac:dyDescent="0.25"/>
    <row r="67367" x14ac:dyDescent="0.25"/>
    <row r="67368" x14ac:dyDescent="0.25"/>
    <row r="67369" x14ac:dyDescent="0.25"/>
    <row r="67370" x14ac:dyDescent="0.25"/>
    <row r="67371" x14ac:dyDescent="0.25"/>
    <row r="67372" x14ac:dyDescent="0.25"/>
    <row r="67373" x14ac:dyDescent="0.25"/>
    <row r="67374" x14ac:dyDescent="0.25"/>
    <row r="67375" x14ac:dyDescent="0.25"/>
    <row r="67376" x14ac:dyDescent="0.25"/>
    <row r="67377" x14ac:dyDescent="0.25"/>
    <row r="67378" x14ac:dyDescent="0.25"/>
    <row r="67379" x14ac:dyDescent="0.25"/>
    <row r="67380" x14ac:dyDescent="0.25"/>
    <row r="67381" x14ac:dyDescent="0.25"/>
    <row r="67382" x14ac:dyDescent="0.25"/>
    <row r="67383" x14ac:dyDescent="0.25"/>
    <row r="67384" x14ac:dyDescent="0.25"/>
    <row r="67385" x14ac:dyDescent="0.25"/>
    <row r="67386" x14ac:dyDescent="0.25"/>
    <row r="67387" x14ac:dyDescent="0.25"/>
    <row r="67388" x14ac:dyDescent="0.25"/>
    <row r="67389" x14ac:dyDescent="0.25"/>
    <row r="67390" x14ac:dyDescent="0.25"/>
    <row r="67391" x14ac:dyDescent="0.25"/>
    <row r="67392" x14ac:dyDescent="0.25"/>
    <row r="67393" x14ac:dyDescent="0.25"/>
    <row r="67394" x14ac:dyDescent="0.25"/>
    <row r="67395" x14ac:dyDescent="0.25"/>
    <row r="67396" x14ac:dyDescent="0.25"/>
    <row r="67397" x14ac:dyDescent="0.25"/>
    <row r="67398" x14ac:dyDescent="0.25"/>
    <row r="67399" x14ac:dyDescent="0.25"/>
    <row r="67400" x14ac:dyDescent="0.25"/>
    <row r="67401" x14ac:dyDescent="0.25"/>
    <row r="67402" x14ac:dyDescent="0.25"/>
    <row r="67403" x14ac:dyDescent="0.25"/>
    <row r="67404" x14ac:dyDescent="0.25"/>
    <row r="67405" x14ac:dyDescent="0.25"/>
    <row r="67406" x14ac:dyDescent="0.25"/>
    <row r="67407" x14ac:dyDescent="0.25"/>
    <row r="67408" x14ac:dyDescent="0.25"/>
    <row r="67409" x14ac:dyDescent="0.25"/>
    <row r="67410" x14ac:dyDescent="0.25"/>
    <row r="67411" x14ac:dyDescent="0.25"/>
    <row r="67412" x14ac:dyDescent="0.25"/>
    <row r="67413" x14ac:dyDescent="0.25"/>
    <row r="67414" x14ac:dyDescent="0.25"/>
    <row r="67415" x14ac:dyDescent="0.25"/>
    <row r="67416" x14ac:dyDescent="0.25"/>
    <row r="67417" x14ac:dyDescent="0.25"/>
    <row r="67418" x14ac:dyDescent="0.25"/>
    <row r="67419" x14ac:dyDescent="0.25"/>
    <row r="67420" x14ac:dyDescent="0.25"/>
    <row r="67421" x14ac:dyDescent="0.25"/>
    <row r="67422" x14ac:dyDescent="0.25"/>
    <row r="67423" x14ac:dyDescent="0.25"/>
    <row r="67424" x14ac:dyDescent="0.25"/>
    <row r="67425" x14ac:dyDescent="0.25"/>
    <row r="67426" x14ac:dyDescent="0.25"/>
    <row r="67427" x14ac:dyDescent="0.25"/>
    <row r="67428" x14ac:dyDescent="0.25"/>
    <row r="67429" x14ac:dyDescent="0.25"/>
    <row r="67430" x14ac:dyDescent="0.25"/>
    <row r="67431" x14ac:dyDescent="0.25"/>
    <row r="67432" x14ac:dyDescent="0.25"/>
    <row r="67433" x14ac:dyDescent="0.25"/>
    <row r="67434" x14ac:dyDescent="0.25"/>
    <row r="67435" x14ac:dyDescent="0.25"/>
    <row r="67436" x14ac:dyDescent="0.25"/>
    <row r="67437" x14ac:dyDescent="0.25"/>
    <row r="67438" x14ac:dyDescent="0.25"/>
    <row r="67439" x14ac:dyDescent="0.25"/>
    <row r="67440" x14ac:dyDescent="0.25"/>
    <row r="67441" x14ac:dyDescent="0.25"/>
    <row r="67442" x14ac:dyDescent="0.25"/>
    <row r="67443" x14ac:dyDescent="0.25"/>
    <row r="67444" x14ac:dyDescent="0.25"/>
    <row r="67445" x14ac:dyDescent="0.25"/>
    <row r="67446" x14ac:dyDescent="0.25"/>
    <row r="67447" x14ac:dyDescent="0.25"/>
    <row r="67448" x14ac:dyDescent="0.25"/>
    <row r="67449" x14ac:dyDescent="0.25"/>
    <row r="67450" x14ac:dyDescent="0.25"/>
    <row r="67451" x14ac:dyDescent="0.25"/>
    <row r="67452" x14ac:dyDescent="0.25"/>
    <row r="67453" x14ac:dyDescent="0.25"/>
    <row r="67454" x14ac:dyDescent="0.25"/>
    <row r="67455" x14ac:dyDescent="0.25"/>
    <row r="67456" x14ac:dyDescent="0.25"/>
    <row r="67457" x14ac:dyDescent="0.25"/>
    <row r="67458" x14ac:dyDescent="0.25"/>
    <row r="67459" x14ac:dyDescent="0.25"/>
    <row r="67460" x14ac:dyDescent="0.25"/>
    <row r="67461" x14ac:dyDescent="0.25"/>
    <row r="67462" x14ac:dyDescent="0.25"/>
    <row r="67463" x14ac:dyDescent="0.25"/>
    <row r="67464" x14ac:dyDescent="0.25"/>
    <row r="67465" x14ac:dyDescent="0.25"/>
    <row r="67466" x14ac:dyDescent="0.25"/>
    <row r="67467" x14ac:dyDescent="0.25"/>
    <row r="67468" x14ac:dyDescent="0.25"/>
    <row r="67469" x14ac:dyDescent="0.25"/>
    <row r="67470" x14ac:dyDescent="0.25"/>
    <row r="67471" x14ac:dyDescent="0.25"/>
    <row r="67472" x14ac:dyDescent="0.25"/>
    <row r="67473" x14ac:dyDescent="0.25"/>
    <row r="67474" x14ac:dyDescent="0.25"/>
    <row r="67475" x14ac:dyDescent="0.25"/>
    <row r="67476" x14ac:dyDescent="0.25"/>
    <row r="67477" x14ac:dyDescent="0.25"/>
    <row r="67478" x14ac:dyDescent="0.25"/>
    <row r="67479" x14ac:dyDescent="0.25"/>
    <row r="67480" x14ac:dyDescent="0.25"/>
    <row r="67481" x14ac:dyDescent="0.25"/>
    <row r="67482" x14ac:dyDescent="0.25"/>
    <row r="67483" x14ac:dyDescent="0.25"/>
    <row r="67484" x14ac:dyDescent="0.25"/>
    <row r="67485" x14ac:dyDescent="0.25"/>
    <row r="67486" x14ac:dyDescent="0.25"/>
    <row r="67487" x14ac:dyDescent="0.25"/>
    <row r="67488" x14ac:dyDescent="0.25"/>
    <row r="67489" x14ac:dyDescent="0.25"/>
    <row r="67490" x14ac:dyDescent="0.25"/>
    <row r="67491" x14ac:dyDescent="0.25"/>
    <row r="67492" x14ac:dyDescent="0.25"/>
    <row r="67493" x14ac:dyDescent="0.25"/>
    <row r="67494" x14ac:dyDescent="0.25"/>
    <row r="67495" x14ac:dyDescent="0.25"/>
    <row r="67496" x14ac:dyDescent="0.25"/>
    <row r="67497" x14ac:dyDescent="0.25"/>
    <row r="67498" x14ac:dyDescent="0.25"/>
    <row r="67499" x14ac:dyDescent="0.25"/>
    <row r="67500" x14ac:dyDescent="0.25"/>
    <row r="67501" x14ac:dyDescent="0.25"/>
    <row r="67502" x14ac:dyDescent="0.25"/>
    <row r="67503" x14ac:dyDescent="0.25"/>
    <row r="67504" x14ac:dyDescent="0.25"/>
    <row r="67505" x14ac:dyDescent="0.25"/>
    <row r="67506" x14ac:dyDescent="0.25"/>
    <row r="67507" x14ac:dyDescent="0.25"/>
    <row r="67508" x14ac:dyDescent="0.25"/>
    <row r="67509" x14ac:dyDescent="0.25"/>
    <row r="67510" x14ac:dyDescent="0.25"/>
    <row r="67511" x14ac:dyDescent="0.25"/>
    <row r="67512" x14ac:dyDescent="0.25"/>
    <row r="67513" x14ac:dyDescent="0.25"/>
    <row r="67514" x14ac:dyDescent="0.25"/>
    <row r="67515" x14ac:dyDescent="0.25"/>
    <row r="67516" x14ac:dyDescent="0.25"/>
    <row r="67517" x14ac:dyDescent="0.25"/>
    <row r="67518" x14ac:dyDescent="0.25"/>
    <row r="67519" x14ac:dyDescent="0.25"/>
    <row r="67520" x14ac:dyDescent="0.25"/>
    <row r="67521" x14ac:dyDescent="0.25"/>
    <row r="67522" x14ac:dyDescent="0.25"/>
    <row r="67523" x14ac:dyDescent="0.25"/>
    <row r="67524" x14ac:dyDescent="0.25"/>
    <row r="67525" x14ac:dyDescent="0.25"/>
    <row r="67526" x14ac:dyDescent="0.25"/>
    <row r="67527" x14ac:dyDescent="0.25"/>
    <row r="67528" x14ac:dyDescent="0.25"/>
    <row r="67529" x14ac:dyDescent="0.25"/>
    <row r="67530" x14ac:dyDescent="0.25"/>
    <row r="67531" x14ac:dyDescent="0.25"/>
    <row r="67532" x14ac:dyDescent="0.25"/>
    <row r="67533" x14ac:dyDescent="0.25"/>
    <row r="67534" x14ac:dyDescent="0.25"/>
    <row r="67535" x14ac:dyDescent="0.25"/>
    <row r="67536" x14ac:dyDescent="0.25"/>
    <row r="67537" x14ac:dyDescent="0.25"/>
    <row r="67538" x14ac:dyDescent="0.25"/>
    <row r="67539" x14ac:dyDescent="0.25"/>
    <row r="67540" x14ac:dyDescent="0.25"/>
    <row r="67541" x14ac:dyDescent="0.25"/>
    <row r="67542" x14ac:dyDescent="0.25"/>
    <row r="67543" x14ac:dyDescent="0.25"/>
    <row r="67544" x14ac:dyDescent="0.25"/>
    <row r="67545" x14ac:dyDescent="0.25"/>
    <row r="67546" x14ac:dyDescent="0.25"/>
    <row r="67547" x14ac:dyDescent="0.25"/>
    <row r="67548" x14ac:dyDescent="0.25"/>
    <row r="67549" x14ac:dyDescent="0.25"/>
    <row r="67550" x14ac:dyDescent="0.25"/>
    <row r="67551" x14ac:dyDescent="0.25"/>
    <row r="67552" x14ac:dyDescent="0.25"/>
    <row r="67553" x14ac:dyDescent="0.25"/>
    <row r="67554" x14ac:dyDescent="0.25"/>
    <row r="67555" x14ac:dyDescent="0.25"/>
    <row r="67556" x14ac:dyDescent="0.25"/>
    <row r="67557" x14ac:dyDescent="0.25"/>
    <row r="67558" x14ac:dyDescent="0.25"/>
    <row r="67559" x14ac:dyDescent="0.25"/>
    <row r="67560" x14ac:dyDescent="0.25"/>
    <row r="67561" x14ac:dyDescent="0.25"/>
    <row r="67562" x14ac:dyDescent="0.25"/>
    <row r="67563" x14ac:dyDescent="0.25"/>
    <row r="67564" x14ac:dyDescent="0.25"/>
    <row r="67565" x14ac:dyDescent="0.25"/>
    <row r="67566" x14ac:dyDescent="0.25"/>
    <row r="67567" x14ac:dyDescent="0.25"/>
    <row r="67568" x14ac:dyDescent="0.25"/>
    <row r="67569" x14ac:dyDescent="0.25"/>
    <row r="67570" x14ac:dyDescent="0.25"/>
    <row r="67571" x14ac:dyDescent="0.25"/>
    <row r="67572" x14ac:dyDescent="0.25"/>
    <row r="67573" x14ac:dyDescent="0.25"/>
    <row r="67574" x14ac:dyDescent="0.25"/>
    <row r="67575" x14ac:dyDescent="0.25"/>
    <row r="67576" x14ac:dyDescent="0.25"/>
    <row r="67577" x14ac:dyDescent="0.25"/>
    <row r="67578" x14ac:dyDescent="0.25"/>
    <row r="67579" x14ac:dyDescent="0.25"/>
    <row r="67580" x14ac:dyDescent="0.25"/>
    <row r="67581" x14ac:dyDescent="0.25"/>
    <row r="67582" x14ac:dyDescent="0.25"/>
    <row r="67583" x14ac:dyDescent="0.25"/>
    <row r="67584" x14ac:dyDescent="0.25"/>
    <row r="67585" x14ac:dyDescent="0.25"/>
    <row r="67586" x14ac:dyDescent="0.25"/>
    <row r="67587" x14ac:dyDescent="0.25"/>
    <row r="67588" x14ac:dyDescent="0.25"/>
    <row r="67589" x14ac:dyDescent="0.25"/>
    <row r="67590" x14ac:dyDescent="0.25"/>
    <row r="67591" x14ac:dyDescent="0.25"/>
    <row r="67592" x14ac:dyDescent="0.25"/>
    <row r="67593" x14ac:dyDescent="0.25"/>
    <row r="67594" x14ac:dyDescent="0.25"/>
    <row r="67595" x14ac:dyDescent="0.25"/>
    <row r="67596" x14ac:dyDescent="0.25"/>
    <row r="67597" x14ac:dyDescent="0.25"/>
    <row r="67598" x14ac:dyDescent="0.25"/>
    <row r="67599" x14ac:dyDescent="0.25"/>
    <row r="67600" x14ac:dyDescent="0.25"/>
    <row r="67601" x14ac:dyDescent="0.25"/>
    <row r="67602" x14ac:dyDescent="0.25"/>
    <row r="67603" x14ac:dyDescent="0.25"/>
    <row r="67604" x14ac:dyDescent="0.25"/>
    <row r="67605" x14ac:dyDescent="0.25"/>
    <row r="67606" x14ac:dyDescent="0.25"/>
    <row r="67607" x14ac:dyDescent="0.25"/>
    <row r="67608" x14ac:dyDescent="0.25"/>
    <row r="67609" x14ac:dyDescent="0.25"/>
    <row r="67610" x14ac:dyDescent="0.25"/>
    <row r="67611" x14ac:dyDescent="0.25"/>
    <row r="67612" x14ac:dyDescent="0.25"/>
    <row r="67613" x14ac:dyDescent="0.25"/>
    <row r="67614" x14ac:dyDescent="0.25"/>
    <row r="67615" x14ac:dyDescent="0.25"/>
    <row r="67616" x14ac:dyDescent="0.25"/>
    <row r="67617" x14ac:dyDescent="0.25"/>
    <row r="67618" x14ac:dyDescent="0.25"/>
    <row r="67619" x14ac:dyDescent="0.25"/>
    <row r="67620" x14ac:dyDescent="0.25"/>
    <row r="67621" x14ac:dyDescent="0.25"/>
    <row r="67622" x14ac:dyDescent="0.25"/>
    <row r="67623" x14ac:dyDescent="0.25"/>
    <row r="67624" x14ac:dyDescent="0.25"/>
    <row r="67625" x14ac:dyDescent="0.25"/>
    <row r="67626" x14ac:dyDescent="0.25"/>
    <row r="67627" x14ac:dyDescent="0.25"/>
    <row r="67628" x14ac:dyDescent="0.25"/>
    <row r="67629" x14ac:dyDescent="0.25"/>
    <row r="67630" x14ac:dyDescent="0.25"/>
    <row r="67631" x14ac:dyDescent="0.25"/>
    <row r="67632" x14ac:dyDescent="0.25"/>
    <row r="67633" x14ac:dyDescent="0.25"/>
    <row r="67634" x14ac:dyDescent="0.25"/>
    <row r="67635" x14ac:dyDescent="0.25"/>
    <row r="67636" x14ac:dyDescent="0.25"/>
    <row r="67637" x14ac:dyDescent="0.25"/>
    <row r="67638" x14ac:dyDescent="0.25"/>
    <row r="67639" x14ac:dyDescent="0.25"/>
    <row r="67640" x14ac:dyDescent="0.25"/>
    <row r="67641" x14ac:dyDescent="0.25"/>
    <row r="67642" x14ac:dyDescent="0.25"/>
    <row r="67643" x14ac:dyDescent="0.25"/>
    <row r="67644" x14ac:dyDescent="0.25"/>
    <row r="67645" x14ac:dyDescent="0.25"/>
    <row r="67646" x14ac:dyDescent="0.25"/>
    <row r="67647" x14ac:dyDescent="0.25"/>
    <row r="67648" x14ac:dyDescent="0.25"/>
    <row r="67649" x14ac:dyDescent="0.25"/>
    <row r="67650" x14ac:dyDescent="0.25"/>
    <row r="67651" x14ac:dyDescent="0.25"/>
    <row r="67652" x14ac:dyDescent="0.25"/>
    <row r="67653" x14ac:dyDescent="0.25"/>
    <row r="67654" x14ac:dyDescent="0.25"/>
    <row r="67655" x14ac:dyDescent="0.25"/>
    <row r="67656" x14ac:dyDescent="0.25"/>
    <row r="67657" x14ac:dyDescent="0.25"/>
    <row r="67658" x14ac:dyDescent="0.25"/>
    <row r="67659" x14ac:dyDescent="0.25"/>
    <row r="67660" x14ac:dyDescent="0.25"/>
    <row r="67661" x14ac:dyDescent="0.25"/>
    <row r="67662" x14ac:dyDescent="0.25"/>
    <row r="67663" x14ac:dyDescent="0.25"/>
    <row r="67664" x14ac:dyDescent="0.25"/>
    <row r="67665" x14ac:dyDescent="0.25"/>
    <row r="67666" x14ac:dyDescent="0.25"/>
    <row r="67667" x14ac:dyDescent="0.25"/>
    <row r="67668" x14ac:dyDescent="0.25"/>
    <row r="67669" x14ac:dyDescent="0.25"/>
    <row r="67670" x14ac:dyDescent="0.25"/>
    <row r="67671" x14ac:dyDescent="0.25"/>
    <row r="67672" x14ac:dyDescent="0.25"/>
    <row r="67673" x14ac:dyDescent="0.25"/>
    <row r="67674" x14ac:dyDescent="0.25"/>
    <row r="67675" x14ac:dyDescent="0.25"/>
    <row r="67676" x14ac:dyDescent="0.25"/>
    <row r="67677" x14ac:dyDescent="0.25"/>
    <row r="67678" x14ac:dyDescent="0.25"/>
    <row r="67679" x14ac:dyDescent="0.25"/>
    <row r="67680" x14ac:dyDescent="0.25"/>
    <row r="67681" x14ac:dyDescent="0.25"/>
    <row r="67682" x14ac:dyDescent="0.25"/>
    <row r="67683" x14ac:dyDescent="0.25"/>
    <row r="67684" x14ac:dyDescent="0.25"/>
    <row r="67685" x14ac:dyDescent="0.25"/>
    <row r="67686" x14ac:dyDescent="0.25"/>
    <row r="67687" x14ac:dyDescent="0.25"/>
    <row r="67688" x14ac:dyDescent="0.25"/>
    <row r="67689" x14ac:dyDescent="0.25"/>
    <row r="67690" x14ac:dyDescent="0.25"/>
    <row r="67691" x14ac:dyDescent="0.25"/>
    <row r="67692" x14ac:dyDescent="0.25"/>
    <row r="67693" x14ac:dyDescent="0.25"/>
    <row r="67694" x14ac:dyDescent="0.25"/>
    <row r="67695" x14ac:dyDescent="0.25"/>
    <row r="67696" x14ac:dyDescent="0.25"/>
    <row r="67697" x14ac:dyDescent="0.25"/>
    <row r="67698" x14ac:dyDescent="0.25"/>
    <row r="67699" x14ac:dyDescent="0.25"/>
    <row r="67700" x14ac:dyDescent="0.25"/>
    <row r="67701" x14ac:dyDescent="0.25"/>
    <row r="67702" x14ac:dyDescent="0.25"/>
    <row r="67703" x14ac:dyDescent="0.25"/>
    <row r="67704" x14ac:dyDescent="0.25"/>
    <row r="67705" x14ac:dyDescent="0.25"/>
    <row r="67706" x14ac:dyDescent="0.25"/>
    <row r="67707" x14ac:dyDescent="0.25"/>
    <row r="67708" x14ac:dyDescent="0.25"/>
    <row r="67709" x14ac:dyDescent="0.25"/>
    <row r="67710" x14ac:dyDescent="0.25"/>
    <row r="67711" x14ac:dyDescent="0.25"/>
    <row r="67712" x14ac:dyDescent="0.25"/>
    <row r="67713" x14ac:dyDescent="0.25"/>
    <row r="67714" x14ac:dyDescent="0.25"/>
    <row r="67715" x14ac:dyDescent="0.25"/>
    <row r="67716" x14ac:dyDescent="0.25"/>
    <row r="67717" x14ac:dyDescent="0.25"/>
    <row r="67718" x14ac:dyDescent="0.25"/>
    <row r="67719" x14ac:dyDescent="0.25"/>
    <row r="67720" x14ac:dyDescent="0.25"/>
    <row r="67721" x14ac:dyDescent="0.25"/>
    <row r="67722" x14ac:dyDescent="0.25"/>
    <row r="67723" x14ac:dyDescent="0.25"/>
    <row r="67724" x14ac:dyDescent="0.25"/>
    <row r="67725" x14ac:dyDescent="0.25"/>
    <row r="67726" x14ac:dyDescent="0.25"/>
    <row r="67727" x14ac:dyDescent="0.25"/>
    <row r="67728" x14ac:dyDescent="0.25"/>
    <row r="67729" x14ac:dyDescent="0.25"/>
    <row r="67730" x14ac:dyDescent="0.25"/>
    <row r="67731" x14ac:dyDescent="0.25"/>
    <row r="67732" x14ac:dyDescent="0.25"/>
    <row r="67733" x14ac:dyDescent="0.25"/>
    <row r="67734" x14ac:dyDescent="0.25"/>
    <row r="67735" x14ac:dyDescent="0.25"/>
    <row r="67736" x14ac:dyDescent="0.25"/>
    <row r="67737" x14ac:dyDescent="0.25"/>
    <row r="67738" x14ac:dyDescent="0.25"/>
    <row r="67739" x14ac:dyDescent="0.25"/>
    <row r="67740" x14ac:dyDescent="0.25"/>
    <row r="67741" x14ac:dyDescent="0.25"/>
    <row r="67742" x14ac:dyDescent="0.25"/>
    <row r="67743" x14ac:dyDescent="0.25"/>
    <row r="67744" x14ac:dyDescent="0.25"/>
    <row r="67745" x14ac:dyDescent="0.25"/>
    <row r="67746" x14ac:dyDescent="0.25"/>
    <row r="67747" x14ac:dyDescent="0.25"/>
    <row r="67748" x14ac:dyDescent="0.25"/>
    <row r="67749" x14ac:dyDescent="0.25"/>
    <row r="67750" x14ac:dyDescent="0.25"/>
    <row r="67751" x14ac:dyDescent="0.25"/>
    <row r="67752" x14ac:dyDescent="0.25"/>
    <row r="67753" x14ac:dyDescent="0.25"/>
    <row r="67754" x14ac:dyDescent="0.25"/>
    <row r="67755" x14ac:dyDescent="0.25"/>
    <row r="67756" x14ac:dyDescent="0.25"/>
    <row r="67757" x14ac:dyDescent="0.25"/>
    <row r="67758" x14ac:dyDescent="0.25"/>
    <row r="67759" x14ac:dyDescent="0.25"/>
    <row r="67760" x14ac:dyDescent="0.25"/>
    <row r="67761" x14ac:dyDescent="0.25"/>
    <row r="67762" x14ac:dyDescent="0.25"/>
    <row r="67763" x14ac:dyDescent="0.25"/>
    <row r="67764" x14ac:dyDescent="0.25"/>
    <row r="67765" x14ac:dyDescent="0.25"/>
    <row r="67766" x14ac:dyDescent="0.25"/>
    <row r="67767" x14ac:dyDescent="0.25"/>
    <row r="67768" x14ac:dyDescent="0.25"/>
    <row r="67769" x14ac:dyDescent="0.25"/>
    <row r="67770" x14ac:dyDescent="0.25"/>
    <row r="67771" x14ac:dyDescent="0.25"/>
    <row r="67772" x14ac:dyDescent="0.25"/>
    <row r="67773" x14ac:dyDescent="0.25"/>
    <row r="67774" x14ac:dyDescent="0.25"/>
    <row r="67775" x14ac:dyDescent="0.25"/>
    <row r="67776" x14ac:dyDescent="0.25"/>
    <row r="67777" x14ac:dyDescent="0.25"/>
    <row r="67778" x14ac:dyDescent="0.25"/>
    <row r="67779" x14ac:dyDescent="0.25"/>
    <row r="67780" x14ac:dyDescent="0.25"/>
    <row r="67781" x14ac:dyDescent="0.25"/>
    <row r="67782" x14ac:dyDescent="0.25"/>
    <row r="67783" x14ac:dyDescent="0.25"/>
    <row r="67784" x14ac:dyDescent="0.25"/>
    <row r="67785" x14ac:dyDescent="0.25"/>
    <row r="67786" x14ac:dyDescent="0.25"/>
    <row r="67787" x14ac:dyDescent="0.25"/>
    <row r="67788" x14ac:dyDescent="0.25"/>
    <row r="67789" x14ac:dyDescent="0.25"/>
    <row r="67790" x14ac:dyDescent="0.25"/>
    <row r="67791" x14ac:dyDescent="0.25"/>
    <row r="67792" x14ac:dyDescent="0.25"/>
    <row r="67793" x14ac:dyDescent="0.25"/>
    <row r="67794" x14ac:dyDescent="0.25"/>
    <row r="67795" x14ac:dyDescent="0.25"/>
    <row r="67796" x14ac:dyDescent="0.25"/>
    <row r="67797" x14ac:dyDescent="0.25"/>
    <row r="67798" x14ac:dyDescent="0.25"/>
    <row r="67799" x14ac:dyDescent="0.25"/>
    <row r="67800" x14ac:dyDescent="0.25"/>
    <row r="67801" x14ac:dyDescent="0.25"/>
    <row r="67802" x14ac:dyDescent="0.25"/>
    <row r="67803" x14ac:dyDescent="0.25"/>
    <row r="67804" x14ac:dyDescent="0.25"/>
    <row r="67805" x14ac:dyDescent="0.25"/>
    <row r="67806" x14ac:dyDescent="0.25"/>
    <row r="67807" x14ac:dyDescent="0.25"/>
    <row r="67808" x14ac:dyDescent="0.25"/>
    <row r="67809" x14ac:dyDescent="0.25"/>
    <row r="67810" x14ac:dyDescent="0.25"/>
    <row r="67811" x14ac:dyDescent="0.25"/>
    <row r="67812" x14ac:dyDescent="0.25"/>
    <row r="67813" x14ac:dyDescent="0.25"/>
    <row r="67814" x14ac:dyDescent="0.25"/>
    <row r="67815" x14ac:dyDescent="0.25"/>
    <row r="67816" x14ac:dyDescent="0.25"/>
    <row r="67817" x14ac:dyDescent="0.25"/>
    <row r="67818" x14ac:dyDescent="0.25"/>
    <row r="67819" x14ac:dyDescent="0.25"/>
    <row r="67820" x14ac:dyDescent="0.25"/>
    <row r="67821" x14ac:dyDescent="0.25"/>
    <row r="67822" x14ac:dyDescent="0.25"/>
    <row r="67823" x14ac:dyDescent="0.25"/>
    <row r="67824" x14ac:dyDescent="0.25"/>
    <row r="67825" x14ac:dyDescent="0.25"/>
    <row r="67826" x14ac:dyDescent="0.25"/>
    <row r="67827" x14ac:dyDescent="0.25"/>
    <row r="67828" x14ac:dyDescent="0.25"/>
    <row r="67829" x14ac:dyDescent="0.25"/>
    <row r="67830" x14ac:dyDescent="0.25"/>
    <row r="67831" x14ac:dyDescent="0.25"/>
    <row r="67832" x14ac:dyDescent="0.25"/>
    <row r="67833" x14ac:dyDescent="0.25"/>
    <row r="67834" x14ac:dyDescent="0.25"/>
    <row r="67835" x14ac:dyDescent="0.25"/>
    <row r="67836" x14ac:dyDescent="0.25"/>
    <row r="67837" x14ac:dyDescent="0.25"/>
    <row r="67838" x14ac:dyDescent="0.25"/>
    <row r="67839" x14ac:dyDescent="0.25"/>
    <row r="67840" x14ac:dyDescent="0.25"/>
    <row r="67841" x14ac:dyDescent="0.25"/>
    <row r="67842" x14ac:dyDescent="0.25"/>
    <row r="67843" x14ac:dyDescent="0.25"/>
    <row r="67844" x14ac:dyDescent="0.25"/>
    <row r="67845" x14ac:dyDescent="0.25"/>
    <row r="67846" x14ac:dyDescent="0.25"/>
    <row r="67847" x14ac:dyDescent="0.25"/>
    <row r="67848" x14ac:dyDescent="0.25"/>
    <row r="67849" x14ac:dyDescent="0.25"/>
    <row r="67850" x14ac:dyDescent="0.25"/>
    <row r="67851" x14ac:dyDescent="0.25"/>
    <row r="67852" x14ac:dyDescent="0.25"/>
    <row r="67853" x14ac:dyDescent="0.25"/>
    <row r="67854" x14ac:dyDescent="0.25"/>
    <row r="67855" x14ac:dyDescent="0.25"/>
    <row r="67856" x14ac:dyDescent="0.25"/>
    <row r="67857" x14ac:dyDescent="0.25"/>
    <row r="67858" x14ac:dyDescent="0.25"/>
    <row r="67859" x14ac:dyDescent="0.25"/>
    <row r="67860" x14ac:dyDescent="0.25"/>
    <row r="67861" x14ac:dyDescent="0.25"/>
    <row r="67862" x14ac:dyDescent="0.25"/>
    <row r="67863" x14ac:dyDescent="0.25"/>
    <row r="67864" x14ac:dyDescent="0.25"/>
    <row r="67865" x14ac:dyDescent="0.25"/>
    <row r="67866" x14ac:dyDescent="0.25"/>
    <row r="67867" x14ac:dyDescent="0.25"/>
    <row r="67868" x14ac:dyDescent="0.25"/>
    <row r="67869" x14ac:dyDescent="0.25"/>
    <row r="67870" x14ac:dyDescent="0.25"/>
    <row r="67871" x14ac:dyDescent="0.25"/>
    <row r="67872" x14ac:dyDescent="0.25"/>
    <row r="67873" x14ac:dyDescent="0.25"/>
    <row r="67874" x14ac:dyDescent="0.25"/>
    <row r="67875" x14ac:dyDescent="0.25"/>
    <row r="67876" x14ac:dyDescent="0.25"/>
    <row r="67877" x14ac:dyDescent="0.25"/>
    <row r="67878" x14ac:dyDescent="0.25"/>
    <row r="67879" x14ac:dyDescent="0.25"/>
    <row r="67880" x14ac:dyDescent="0.25"/>
    <row r="67881" x14ac:dyDescent="0.25"/>
    <row r="67882" x14ac:dyDescent="0.25"/>
    <row r="67883" x14ac:dyDescent="0.25"/>
    <row r="67884" x14ac:dyDescent="0.25"/>
    <row r="67885" x14ac:dyDescent="0.25"/>
    <row r="67886" x14ac:dyDescent="0.25"/>
    <row r="67887" x14ac:dyDescent="0.25"/>
    <row r="67888" x14ac:dyDescent="0.25"/>
    <row r="67889" x14ac:dyDescent="0.25"/>
    <row r="67890" x14ac:dyDescent="0.25"/>
    <row r="67891" x14ac:dyDescent="0.25"/>
    <row r="67892" x14ac:dyDescent="0.25"/>
    <row r="67893" x14ac:dyDescent="0.25"/>
    <row r="67894" x14ac:dyDescent="0.25"/>
    <row r="67895" x14ac:dyDescent="0.25"/>
    <row r="67896" x14ac:dyDescent="0.25"/>
    <row r="67897" x14ac:dyDescent="0.25"/>
    <row r="67898" x14ac:dyDescent="0.25"/>
    <row r="67899" x14ac:dyDescent="0.25"/>
    <row r="67900" x14ac:dyDescent="0.25"/>
    <row r="67901" x14ac:dyDescent="0.25"/>
    <row r="67902" x14ac:dyDescent="0.25"/>
    <row r="67903" x14ac:dyDescent="0.25"/>
    <row r="67904" x14ac:dyDescent="0.25"/>
    <row r="67905" x14ac:dyDescent="0.25"/>
    <row r="67906" x14ac:dyDescent="0.25"/>
    <row r="67907" x14ac:dyDescent="0.25"/>
    <row r="67908" x14ac:dyDescent="0.25"/>
    <row r="67909" x14ac:dyDescent="0.25"/>
    <row r="67910" x14ac:dyDescent="0.25"/>
    <row r="67911" x14ac:dyDescent="0.25"/>
    <row r="67912" x14ac:dyDescent="0.25"/>
    <row r="67913" x14ac:dyDescent="0.25"/>
    <row r="67914" x14ac:dyDescent="0.25"/>
    <row r="67915" x14ac:dyDescent="0.25"/>
    <row r="67916" x14ac:dyDescent="0.25"/>
    <row r="67917" x14ac:dyDescent="0.25"/>
    <row r="67918" x14ac:dyDescent="0.25"/>
    <row r="67919" x14ac:dyDescent="0.25"/>
    <row r="67920" x14ac:dyDescent="0.25"/>
    <row r="67921" x14ac:dyDescent="0.25"/>
    <row r="67922" x14ac:dyDescent="0.25"/>
    <row r="67923" x14ac:dyDescent="0.25"/>
    <row r="67924" x14ac:dyDescent="0.25"/>
    <row r="67925" x14ac:dyDescent="0.25"/>
    <row r="67926" x14ac:dyDescent="0.25"/>
    <row r="67927" x14ac:dyDescent="0.25"/>
    <row r="67928" x14ac:dyDescent="0.25"/>
    <row r="67929" x14ac:dyDescent="0.25"/>
    <row r="67930" x14ac:dyDescent="0.25"/>
    <row r="67931" x14ac:dyDescent="0.25"/>
    <row r="67932" x14ac:dyDescent="0.25"/>
    <row r="67933" x14ac:dyDescent="0.25"/>
    <row r="67934" x14ac:dyDescent="0.25"/>
    <row r="67935" x14ac:dyDescent="0.25"/>
    <row r="67936" x14ac:dyDescent="0.25"/>
    <row r="67937" x14ac:dyDescent="0.25"/>
    <row r="67938" x14ac:dyDescent="0.25"/>
    <row r="67939" x14ac:dyDescent="0.25"/>
    <row r="67940" x14ac:dyDescent="0.25"/>
    <row r="67941" x14ac:dyDescent="0.25"/>
    <row r="67942" x14ac:dyDescent="0.25"/>
    <row r="67943" x14ac:dyDescent="0.25"/>
    <row r="67944" x14ac:dyDescent="0.25"/>
    <row r="67945" x14ac:dyDescent="0.25"/>
    <row r="67946" x14ac:dyDescent="0.25"/>
    <row r="67947" x14ac:dyDescent="0.25"/>
    <row r="67948" x14ac:dyDescent="0.25"/>
    <row r="67949" x14ac:dyDescent="0.25"/>
    <row r="67950" x14ac:dyDescent="0.25"/>
    <row r="67951" x14ac:dyDescent="0.25"/>
    <row r="67952" x14ac:dyDescent="0.25"/>
    <row r="67953" x14ac:dyDescent="0.25"/>
    <row r="67954" x14ac:dyDescent="0.25"/>
    <row r="67955" x14ac:dyDescent="0.25"/>
    <row r="67956" x14ac:dyDescent="0.25"/>
    <row r="67957" x14ac:dyDescent="0.25"/>
    <row r="67958" x14ac:dyDescent="0.25"/>
    <row r="67959" x14ac:dyDescent="0.25"/>
    <row r="67960" x14ac:dyDescent="0.25"/>
    <row r="67961" x14ac:dyDescent="0.25"/>
    <row r="67962" x14ac:dyDescent="0.25"/>
    <row r="67963" x14ac:dyDescent="0.25"/>
    <row r="67964" x14ac:dyDescent="0.25"/>
    <row r="67965" x14ac:dyDescent="0.25"/>
    <row r="67966" x14ac:dyDescent="0.25"/>
    <row r="67967" x14ac:dyDescent="0.25"/>
    <row r="67968" x14ac:dyDescent="0.25"/>
    <row r="67969" x14ac:dyDescent="0.25"/>
    <row r="67970" x14ac:dyDescent="0.25"/>
    <row r="67971" x14ac:dyDescent="0.25"/>
    <row r="67972" x14ac:dyDescent="0.25"/>
    <row r="67973" x14ac:dyDescent="0.25"/>
    <row r="67974" x14ac:dyDescent="0.25"/>
    <row r="67975" x14ac:dyDescent="0.25"/>
    <row r="67976" x14ac:dyDescent="0.25"/>
    <row r="67977" x14ac:dyDescent="0.25"/>
    <row r="67978" x14ac:dyDescent="0.25"/>
    <row r="67979" x14ac:dyDescent="0.25"/>
    <row r="67980" x14ac:dyDescent="0.25"/>
    <row r="67981" x14ac:dyDescent="0.25"/>
    <row r="67982" x14ac:dyDescent="0.25"/>
    <row r="67983" x14ac:dyDescent="0.25"/>
    <row r="67984" x14ac:dyDescent="0.25"/>
    <row r="67985" x14ac:dyDescent="0.25"/>
    <row r="67986" x14ac:dyDescent="0.25"/>
    <row r="67987" x14ac:dyDescent="0.25"/>
    <row r="67988" x14ac:dyDescent="0.25"/>
    <row r="67989" x14ac:dyDescent="0.25"/>
    <row r="67990" x14ac:dyDescent="0.25"/>
    <row r="67991" x14ac:dyDescent="0.25"/>
    <row r="67992" x14ac:dyDescent="0.25"/>
    <row r="67993" x14ac:dyDescent="0.25"/>
    <row r="67994" x14ac:dyDescent="0.25"/>
    <row r="67995" x14ac:dyDescent="0.25"/>
    <row r="67996" x14ac:dyDescent="0.25"/>
    <row r="67997" x14ac:dyDescent="0.25"/>
    <row r="67998" x14ac:dyDescent="0.25"/>
    <row r="67999" x14ac:dyDescent="0.25"/>
    <row r="68000" x14ac:dyDescent="0.25"/>
    <row r="68001" x14ac:dyDescent="0.25"/>
    <row r="68002" x14ac:dyDescent="0.25"/>
    <row r="68003" x14ac:dyDescent="0.25"/>
    <row r="68004" x14ac:dyDescent="0.25"/>
    <row r="68005" x14ac:dyDescent="0.25"/>
    <row r="68006" x14ac:dyDescent="0.25"/>
    <row r="68007" x14ac:dyDescent="0.25"/>
    <row r="68008" x14ac:dyDescent="0.25"/>
    <row r="68009" x14ac:dyDescent="0.25"/>
    <row r="68010" x14ac:dyDescent="0.25"/>
    <row r="68011" x14ac:dyDescent="0.25"/>
    <row r="68012" x14ac:dyDescent="0.25"/>
    <row r="68013" x14ac:dyDescent="0.25"/>
    <row r="68014" x14ac:dyDescent="0.25"/>
    <row r="68015" x14ac:dyDescent="0.25"/>
    <row r="68016" x14ac:dyDescent="0.25"/>
    <row r="68017" x14ac:dyDescent="0.25"/>
    <row r="68018" x14ac:dyDescent="0.25"/>
    <row r="68019" x14ac:dyDescent="0.25"/>
    <row r="68020" x14ac:dyDescent="0.25"/>
    <row r="68021" x14ac:dyDescent="0.25"/>
    <row r="68022" x14ac:dyDescent="0.25"/>
    <row r="68023" x14ac:dyDescent="0.25"/>
    <row r="68024" x14ac:dyDescent="0.25"/>
    <row r="68025" x14ac:dyDescent="0.25"/>
    <row r="68026" x14ac:dyDescent="0.25"/>
    <row r="68027" x14ac:dyDescent="0.25"/>
    <row r="68028" x14ac:dyDescent="0.25"/>
    <row r="68029" x14ac:dyDescent="0.25"/>
    <row r="68030" x14ac:dyDescent="0.25"/>
    <row r="68031" x14ac:dyDescent="0.25"/>
    <row r="68032" x14ac:dyDescent="0.25"/>
    <row r="68033" x14ac:dyDescent="0.25"/>
    <row r="68034" x14ac:dyDescent="0.25"/>
    <row r="68035" x14ac:dyDescent="0.25"/>
    <row r="68036" x14ac:dyDescent="0.25"/>
    <row r="68037" x14ac:dyDescent="0.25"/>
    <row r="68038" x14ac:dyDescent="0.25"/>
    <row r="68039" x14ac:dyDescent="0.25"/>
    <row r="68040" x14ac:dyDescent="0.25"/>
    <row r="68041" x14ac:dyDescent="0.25"/>
    <row r="68042" x14ac:dyDescent="0.25"/>
    <row r="68043" x14ac:dyDescent="0.25"/>
    <row r="68044" x14ac:dyDescent="0.25"/>
    <row r="68045" x14ac:dyDescent="0.25"/>
    <row r="68046" x14ac:dyDescent="0.25"/>
    <row r="68047" x14ac:dyDescent="0.25"/>
    <row r="68048" x14ac:dyDescent="0.25"/>
    <row r="68049" x14ac:dyDescent="0.25"/>
    <row r="68050" x14ac:dyDescent="0.25"/>
    <row r="68051" x14ac:dyDescent="0.25"/>
    <row r="68052" x14ac:dyDescent="0.25"/>
    <row r="68053" x14ac:dyDescent="0.25"/>
    <row r="68054" x14ac:dyDescent="0.25"/>
    <row r="68055" x14ac:dyDescent="0.25"/>
    <row r="68056" x14ac:dyDescent="0.25"/>
    <row r="68057" x14ac:dyDescent="0.25"/>
    <row r="68058" x14ac:dyDescent="0.25"/>
    <row r="68059" x14ac:dyDescent="0.25"/>
    <row r="68060" x14ac:dyDescent="0.25"/>
    <row r="68061" x14ac:dyDescent="0.25"/>
    <row r="68062" x14ac:dyDescent="0.25"/>
    <row r="68063" x14ac:dyDescent="0.25"/>
    <row r="68064" x14ac:dyDescent="0.25"/>
    <row r="68065" x14ac:dyDescent="0.25"/>
    <row r="68066" x14ac:dyDescent="0.25"/>
    <row r="68067" x14ac:dyDescent="0.25"/>
    <row r="68068" x14ac:dyDescent="0.25"/>
    <row r="68069" x14ac:dyDescent="0.25"/>
    <row r="68070" x14ac:dyDescent="0.25"/>
    <row r="68071" x14ac:dyDescent="0.25"/>
    <row r="68072" x14ac:dyDescent="0.25"/>
    <row r="68073" x14ac:dyDescent="0.25"/>
    <row r="68074" x14ac:dyDescent="0.25"/>
    <row r="68075" x14ac:dyDescent="0.25"/>
    <row r="68076" x14ac:dyDescent="0.25"/>
    <row r="68077" x14ac:dyDescent="0.25"/>
    <row r="68078" x14ac:dyDescent="0.25"/>
    <row r="68079" x14ac:dyDescent="0.25"/>
    <row r="68080" x14ac:dyDescent="0.25"/>
    <row r="68081" x14ac:dyDescent="0.25"/>
    <row r="68082" x14ac:dyDescent="0.25"/>
    <row r="68083" x14ac:dyDescent="0.25"/>
    <row r="68084" x14ac:dyDescent="0.25"/>
    <row r="68085" x14ac:dyDescent="0.25"/>
    <row r="68086" x14ac:dyDescent="0.25"/>
    <row r="68087" x14ac:dyDescent="0.25"/>
    <row r="68088" x14ac:dyDescent="0.25"/>
    <row r="68089" x14ac:dyDescent="0.25"/>
    <row r="68090" x14ac:dyDescent="0.25"/>
    <row r="68091" x14ac:dyDescent="0.25"/>
    <row r="68092" x14ac:dyDescent="0.25"/>
    <row r="68093" x14ac:dyDescent="0.25"/>
    <row r="68094" x14ac:dyDescent="0.25"/>
    <row r="68095" x14ac:dyDescent="0.25"/>
    <row r="68096" x14ac:dyDescent="0.25"/>
    <row r="68097" x14ac:dyDescent="0.25"/>
    <row r="68098" x14ac:dyDescent="0.25"/>
    <row r="68099" x14ac:dyDescent="0.25"/>
    <row r="68100" x14ac:dyDescent="0.25"/>
    <row r="68101" x14ac:dyDescent="0.25"/>
    <row r="68102" x14ac:dyDescent="0.25"/>
    <row r="68103" x14ac:dyDescent="0.25"/>
    <row r="68104" x14ac:dyDescent="0.25"/>
    <row r="68105" x14ac:dyDescent="0.25"/>
    <row r="68106" x14ac:dyDescent="0.25"/>
    <row r="68107" x14ac:dyDescent="0.25"/>
    <row r="68108" x14ac:dyDescent="0.25"/>
    <row r="68109" x14ac:dyDescent="0.25"/>
    <row r="68110" x14ac:dyDescent="0.25"/>
    <row r="68111" x14ac:dyDescent="0.25"/>
    <row r="68112" x14ac:dyDescent="0.25"/>
    <row r="68113" x14ac:dyDescent="0.25"/>
    <row r="68114" x14ac:dyDescent="0.25"/>
    <row r="68115" x14ac:dyDescent="0.25"/>
    <row r="68116" x14ac:dyDescent="0.25"/>
    <row r="68117" x14ac:dyDescent="0.25"/>
    <row r="68118" x14ac:dyDescent="0.25"/>
    <row r="68119" x14ac:dyDescent="0.25"/>
    <row r="68120" x14ac:dyDescent="0.25"/>
    <row r="68121" x14ac:dyDescent="0.25"/>
    <row r="68122" x14ac:dyDescent="0.25"/>
    <row r="68123" x14ac:dyDescent="0.25"/>
    <row r="68124" x14ac:dyDescent="0.25"/>
    <row r="68125" x14ac:dyDescent="0.25"/>
    <row r="68126" x14ac:dyDescent="0.25"/>
    <row r="68127" x14ac:dyDescent="0.25"/>
    <row r="68128" x14ac:dyDescent="0.25"/>
    <row r="68129" x14ac:dyDescent="0.25"/>
    <row r="68130" x14ac:dyDescent="0.25"/>
    <row r="68131" x14ac:dyDescent="0.25"/>
    <row r="68132" x14ac:dyDescent="0.25"/>
    <row r="68133" x14ac:dyDescent="0.25"/>
    <row r="68134" x14ac:dyDescent="0.25"/>
    <row r="68135" x14ac:dyDescent="0.25"/>
    <row r="68136" x14ac:dyDescent="0.25"/>
    <row r="68137" x14ac:dyDescent="0.25"/>
    <row r="68138" x14ac:dyDescent="0.25"/>
    <row r="68139" x14ac:dyDescent="0.25"/>
    <row r="68140" x14ac:dyDescent="0.25"/>
    <row r="68141" x14ac:dyDescent="0.25"/>
    <row r="68142" x14ac:dyDescent="0.25"/>
    <row r="68143" x14ac:dyDescent="0.25"/>
    <row r="68144" x14ac:dyDescent="0.25"/>
    <row r="68145" x14ac:dyDescent="0.25"/>
    <row r="68146" x14ac:dyDescent="0.25"/>
    <row r="68147" x14ac:dyDescent="0.25"/>
    <row r="68148" x14ac:dyDescent="0.25"/>
    <row r="68149" x14ac:dyDescent="0.25"/>
    <row r="68150" x14ac:dyDescent="0.25"/>
    <row r="68151" x14ac:dyDescent="0.25"/>
    <row r="68152" x14ac:dyDescent="0.25"/>
    <row r="68153" x14ac:dyDescent="0.25"/>
    <row r="68154" x14ac:dyDescent="0.25"/>
    <row r="68155" x14ac:dyDescent="0.25"/>
    <row r="68156" x14ac:dyDescent="0.25"/>
    <row r="68157" x14ac:dyDescent="0.25"/>
    <row r="68158" x14ac:dyDescent="0.25"/>
    <row r="68159" x14ac:dyDescent="0.25"/>
    <row r="68160" x14ac:dyDescent="0.25"/>
    <row r="68161" x14ac:dyDescent="0.25"/>
    <row r="68162" x14ac:dyDescent="0.25"/>
    <row r="68163" x14ac:dyDescent="0.25"/>
    <row r="68164" x14ac:dyDescent="0.25"/>
    <row r="68165" x14ac:dyDescent="0.25"/>
    <row r="68166" x14ac:dyDescent="0.25"/>
    <row r="68167" x14ac:dyDescent="0.25"/>
    <row r="68168" x14ac:dyDescent="0.25"/>
    <row r="68169" x14ac:dyDescent="0.25"/>
    <row r="68170" x14ac:dyDescent="0.25"/>
    <row r="68171" x14ac:dyDescent="0.25"/>
    <row r="68172" x14ac:dyDescent="0.25"/>
    <row r="68173" x14ac:dyDescent="0.25"/>
    <row r="68174" x14ac:dyDescent="0.25"/>
    <row r="68175" x14ac:dyDescent="0.25"/>
    <row r="68176" x14ac:dyDescent="0.25"/>
    <row r="68177" x14ac:dyDescent="0.25"/>
    <row r="68178" x14ac:dyDescent="0.25"/>
    <row r="68179" x14ac:dyDescent="0.25"/>
    <row r="68180" x14ac:dyDescent="0.25"/>
    <row r="68181" x14ac:dyDescent="0.25"/>
    <row r="68182" x14ac:dyDescent="0.25"/>
    <row r="68183" x14ac:dyDescent="0.25"/>
    <row r="68184" x14ac:dyDescent="0.25"/>
    <row r="68185" x14ac:dyDescent="0.25"/>
    <row r="68186" x14ac:dyDescent="0.25"/>
    <row r="68187" x14ac:dyDescent="0.25"/>
    <row r="68188" x14ac:dyDescent="0.25"/>
    <row r="68189" x14ac:dyDescent="0.25"/>
    <row r="68190" x14ac:dyDescent="0.25"/>
    <row r="68191" x14ac:dyDescent="0.25"/>
    <row r="68192" x14ac:dyDescent="0.25"/>
    <row r="68193" x14ac:dyDescent="0.25"/>
    <row r="68194" x14ac:dyDescent="0.25"/>
    <row r="68195" x14ac:dyDescent="0.25"/>
    <row r="68196" x14ac:dyDescent="0.25"/>
    <row r="68197" x14ac:dyDescent="0.25"/>
    <row r="68198" x14ac:dyDescent="0.25"/>
    <row r="68199" x14ac:dyDescent="0.25"/>
    <row r="68200" x14ac:dyDescent="0.25"/>
    <row r="68201" x14ac:dyDescent="0.25"/>
    <row r="68202" x14ac:dyDescent="0.25"/>
    <row r="68203" x14ac:dyDescent="0.25"/>
    <row r="68204" x14ac:dyDescent="0.25"/>
    <row r="68205" x14ac:dyDescent="0.25"/>
    <row r="68206" x14ac:dyDescent="0.25"/>
    <row r="68207" x14ac:dyDescent="0.25"/>
    <row r="68208" x14ac:dyDescent="0.25"/>
    <row r="68209" x14ac:dyDescent="0.25"/>
    <row r="68210" x14ac:dyDescent="0.25"/>
    <row r="68211" x14ac:dyDescent="0.25"/>
    <row r="68212" x14ac:dyDescent="0.25"/>
    <row r="68213" x14ac:dyDescent="0.25"/>
    <row r="68214" x14ac:dyDescent="0.25"/>
    <row r="68215" x14ac:dyDescent="0.25"/>
    <row r="68216" x14ac:dyDescent="0.25"/>
    <row r="68217" x14ac:dyDescent="0.25"/>
    <row r="68218" x14ac:dyDescent="0.25"/>
    <row r="68219" x14ac:dyDescent="0.25"/>
    <row r="68220" x14ac:dyDescent="0.25"/>
    <row r="68221" x14ac:dyDescent="0.25"/>
    <row r="68222" x14ac:dyDescent="0.25"/>
    <row r="68223" x14ac:dyDescent="0.25"/>
    <row r="68224" x14ac:dyDescent="0.25"/>
    <row r="68225" x14ac:dyDescent="0.25"/>
    <row r="68226" x14ac:dyDescent="0.25"/>
    <row r="68227" x14ac:dyDescent="0.25"/>
    <row r="68228" x14ac:dyDescent="0.25"/>
    <row r="68229" x14ac:dyDescent="0.25"/>
    <row r="68230" x14ac:dyDescent="0.25"/>
    <row r="68231" x14ac:dyDescent="0.25"/>
    <row r="68232" x14ac:dyDescent="0.25"/>
    <row r="68233" x14ac:dyDescent="0.25"/>
    <row r="68234" x14ac:dyDescent="0.25"/>
    <row r="68235" x14ac:dyDescent="0.25"/>
    <row r="68236" x14ac:dyDescent="0.25"/>
    <row r="68237" x14ac:dyDescent="0.25"/>
    <row r="68238" x14ac:dyDescent="0.25"/>
    <row r="68239" x14ac:dyDescent="0.25"/>
    <row r="68240" x14ac:dyDescent="0.25"/>
    <row r="68241" x14ac:dyDescent="0.25"/>
    <row r="68242" x14ac:dyDescent="0.25"/>
    <row r="68243" x14ac:dyDescent="0.25"/>
    <row r="68244" x14ac:dyDescent="0.25"/>
    <row r="68245" x14ac:dyDescent="0.25"/>
    <row r="68246" x14ac:dyDescent="0.25"/>
    <row r="68247" x14ac:dyDescent="0.25"/>
    <row r="68248" x14ac:dyDescent="0.25"/>
    <row r="68249" x14ac:dyDescent="0.25"/>
    <row r="68250" x14ac:dyDescent="0.25"/>
    <row r="68251" x14ac:dyDescent="0.25"/>
    <row r="68252" x14ac:dyDescent="0.25"/>
    <row r="68253" x14ac:dyDescent="0.25"/>
    <row r="68254" x14ac:dyDescent="0.25"/>
    <row r="68255" x14ac:dyDescent="0.25"/>
    <row r="68256" x14ac:dyDescent="0.25"/>
    <row r="68257" x14ac:dyDescent="0.25"/>
    <row r="68258" x14ac:dyDescent="0.25"/>
    <row r="68259" x14ac:dyDescent="0.25"/>
    <row r="68260" x14ac:dyDescent="0.25"/>
    <row r="68261" x14ac:dyDescent="0.25"/>
    <row r="68262" x14ac:dyDescent="0.25"/>
    <row r="68263" x14ac:dyDescent="0.25"/>
    <row r="68264" x14ac:dyDescent="0.25"/>
    <row r="68265" x14ac:dyDescent="0.25"/>
    <row r="68266" x14ac:dyDescent="0.25"/>
    <row r="68267" x14ac:dyDescent="0.25"/>
    <row r="68268" x14ac:dyDescent="0.25"/>
    <row r="68269" x14ac:dyDescent="0.25"/>
    <row r="68270" x14ac:dyDescent="0.25"/>
    <row r="68271" x14ac:dyDescent="0.25"/>
    <row r="68272" x14ac:dyDescent="0.25"/>
    <row r="68273" x14ac:dyDescent="0.25"/>
    <row r="68274" x14ac:dyDescent="0.25"/>
    <row r="68275" x14ac:dyDescent="0.25"/>
    <row r="68276" x14ac:dyDescent="0.25"/>
    <row r="68277" x14ac:dyDescent="0.25"/>
    <row r="68278" x14ac:dyDescent="0.25"/>
    <row r="68279" x14ac:dyDescent="0.25"/>
    <row r="68280" x14ac:dyDescent="0.25"/>
    <row r="68281" x14ac:dyDescent="0.25"/>
    <row r="68282" x14ac:dyDescent="0.25"/>
    <row r="68283" x14ac:dyDescent="0.25"/>
    <row r="68284" x14ac:dyDescent="0.25"/>
    <row r="68285" x14ac:dyDescent="0.25"/>
    <row r="68286" x14ac:dyDescent="0.25"/>
    <row r="68287" x14ac:dyDescent="0.25"/>
    <row r="68288" x14ac:dyDescent="0.25"/>
    <row r="68289" x14ac:dyDescent="0.25"/>
    <row r="68290" x14ac:dyDescent="0.25"/>
    <row r="68291" x14ac:dyDescent="0.25"/>
    <row r="68292" x14ac:dyDescent="0.25"/>
    <row r="68293" x14ac:dyDescent="0.25"/>
    <row r="68294" x14ac:dyDescent="0.25"/>
    <row r="68295" x14ac:dyDescent="0.25"/>
    <row r="68296" x14ac:dyDescent="0.25"/>
    <row r="68297" x14ac:dyDescent="0.25"/>
    <row r="68298" x14ac:dyDescent="0.25"/>
    <row r="68299" x14ac:dyDescent="0.25"/>
    <row r="68300" x14ac:dyDescent="0.25"/>
    <row r="68301" x14ac:dyDescent="0.25"/>
    <row r="68302" x14ac:dyDescent="0.25"/>
    <row r="68303" x14ac:dyDescent="0.25"/>
    <row r="68304" x14ac:dyDescent="0.25"/>
    <row r="68305" x14ac:dyDescent="0.25"/>
    <row r="68306" x14ac:dyDescent="0.25"/>
    <row r="68307" x14ac:dyDescent="0.25"/>
    <row r="68308" x14ac:dyDescent="0.25"/>
    <row r="68309" x14ac:dyDescent="0.25"/>
    <row r="68310" x14ac:dyDescent="0.25"/>
    <row r="68311" x14ac:dyDescent="0.25"/>
    <row r="68312" x14ac:dyDescent="0.25"/>
    <row r="68313" x14ac:dyDescent="0.25"/>
    <row r="68314" x14ac:dyDescent="0.25"/>
    <row r="68315" x14ac:dyDescent="0.25"/>
    <row r="68316" x14ac:dyDescent="0.25"/>
    <row r="68317" x14ac:dyDescent="0.25"/>
    <row r="68318" x14ac:dyDescent="0.25"/>
    <row r="68319" x14ac:dyDescent="0.25"/>
    <row r="68320" x14ac:dyDescent="0.25"/>
    <row r="68321" x14ac:dyDescent="0.25"/>
    <row r="68322" x14ac:dyDescent="0.25"/>
    <row r="68323" x14ac:dyDescent="0.25"/>
    <row r="68324" x14ac:dyDescent="0.25"/>
    <row r="68325" x14ac:dyDescent="0.25"/>
    <row r="68326" x14ac:dyDescent="0.25"/>
    <row r="68327" x14ac:dyDescent="0.25"/>
    <row r="68328" x14ac:dyDescent="0.25"/>
    <row r="68329" x14ac:dyDescent="0.25"/>
    <row r="68330" x14ac:dyDescent="0.25"/>
    <row r="68331" x14ac:dyDescent="0.25"/>
    <row r="68332" x14ac:dyDescent="0.25"/>
    <row r="68333" x14ac:dyDescent="0.25"/>
    <row r="68334" x14ac:dyDescent="0.25"/>
    <row r="68335" x14ac:dyDescent="0.25"/>
    <row r="68336" x14ac:dyDescent="0.25"/>
    <row r="68337" x14ac:dyDescent="0.25"/>
    <row r="68338" x14ac:dyDescent="0.25"/>
    <row r="68339" x14ac:dyDescent="0.25"/>
    <row r="68340" x14ac:dyDescent="0.25"/>
    <row r="68341" x14ac:dyDescent="0.25"/>
    <row r="68342" x14ac:dyDescent="0.25"/>
    <row r="68343" x14ac:dyDescent="0.25"/>
    <row r="68344" x14ac:dyDescent="0.25"/>
    <row r="68345" x14ac:dyDescent="0.25"/>
    <row r="68346" x14ac:dyDescent="0.25"/>
    <row r="68347" x14ac:dyDescent="0.25"/>
    <row r="68348" x14ac:dyDescent="0.25"/>
    <row r="68349" x14ac:dyDescent="0.25"/>
    <row r="68350" x14ac:dyDescent="0.25"/>
    <row r="68351" x14ac:dyDescent="0.25"/>
    <row r="68352" x14ac:dyDescent="0.25"/>
    <row r="68353" x14ac:dyDescent="0.25"/>
    <row r="68354" x14ac:dyDescent="0.25"/>
    <row r="68355" x14ac:dyDescent="0.25"/>
    <row r="68356" x14ac:dyDescent="0.25"/>
    <row r="68357" x14ac:dyDescent="0.25"/>
    <row r="68358" x14ac:dyDescent="0.25"/>
    <row r="68359" x14ac:dyDescent="0.25"/>
    <row r="68360" x14ac:dyDescent="0.25"/>
    <row r="68361" x14ac:dyDescent="0.25"/>
    <row r="68362" x14ac:dyDescent="0.25"/>
    <row r="68363" x14ac:dyDescent="0.25"/>
    <row r="68364" x14ac:dyDescent="0.25"/>
    <row r="68365" x14ac:dyDescent="0.25"/>
    <row r="68366" x14ac:dyDescent="0.25"/>
    <row r="68367" x14ac:dyDescent="0.25"/>
    <row r="68368" x14ac:dyDescent="0.25"/>
    <row r="68369" x14ac:dyDescent="0.25"/>
    <row r="68370" x14ac:dyDescent="0.25"/>
    <row r="68371" x14ac:dyDescent="0.25"/>
    <row r="68372" x14ac:dyDescent="0.25"/>
    <row r="68373" x14ac:dyDescent="0.25"/>
    <row r="68374" x14ac:dyDescent="0.25"/>
    <row r="68375" x14ac:dyDescent="0.25"/>
    <row r="68376" x14ac:dyDescent="0.25"/>
    <row r="68377" x14ac:dyDescent="0.25"/>
    <row r="68378" x14ac:dyDescent="0.25"/>
    <row r="68379" x14ac:dyDescent="0.25"/>
    <row r="68380" x14ac:dyDescent="0.25"/>
    <row r="68381" x14ac:dyDescent="0.25"/>
    <row r="68382" x14ac:dyDescent="0.25"/>
    <row r="68383" x14ac:dyDescent="0.25"/>
    <row r="68384" x14ac:dyDescent="0.25"/>
    <row r="68385" x14ac:dyDescent="0.25"/>
    <row r="68386" x14ac:dyDescent="0.25"/>
    <row r="68387" x14ac:dyDescent="0.25"/>
    <row r="68388" x14ac:dyDescent="0.25"/>
    <row r="68389" x14ac:dyDescent="0.25"/>
    <row r="68390" x14ac:dyDescent="0.25"/>
    <row r="68391" x14ac:dyDescent="0.25"/>
    <row r="68392" x14ac:dyDescent="0.25"/>
    <row r="68393" x14ac:dyDescent="0.25"/>
    <row r="68394" x14ac:dyDescent="0.25"/>
    <row r="68395" x14ac:dyDescent="0.25"/>
    <row r="68396" x14ac:dyDescent="0.25"/>
    <row r="68397" x14ac:dyDescent="0.25"/>
    <row r="68398" x14ac:dyDescent="0.25"/>
    <row r="68399" x14ac:dyDescent="0.25"/>
    <row r="68400" x14ac:dyDescent="0.25"/>
    <row r="68401" x14ac:dyDescent="0.25"/>
    <row r="68402" x14ac:dyDescent="0.25"/>
    <row r="68403" x14ac:dyDescent="0.25"/>
    <row r="68404" x14ac:dyDescent="0.25"/>
    <row r="68405" x14ac:dyDescent="0.25"/>
    <row r="68406" x14ac:dyDescent="0.25"/>
    <row r="68407" x14ac:dyDescent="0.25"/>
    <row r="68408" x14ac:dyDescent="0.25"/>
    <row r="68409" x14ac:dyDescent="0.25"/>
    <row r="68410" x14ac:dyDescent="0.25"/>
    <row r="68411" x14ac:dyDescent="0.25"/>
    <row r="68412" x14ac:dyDescent="0.25"/>
    <row r="68413" x14ac:dyDescent="0.25"/>
    <row r="68414" x14ac:dyDescent="0.25"/>
    <row r="68415" x14ac:dyDescent="0.25"/>
    <row r="68416" x14ac:dyDescent="0.25"/>
    <row r="68417" x14ac:dyDescent="0.25"/>
    <row r="68418" x14ac:dyDescent="0.25"/>
    <row r="68419" x14ac:dyDescent="0.25"/>
    <row r="68420" x14ac:dyDescent="0.25"/>
    <row r="68421" x14ac:dyDescent="0.25"/>
    <row r="68422" x14ac:dyDescent="0.25"/>
    <row r="68423" x14ac:dyDescent="0.25"/>
    <row r="68424" x14ac:dyDescent="0.25"/>
    <row r="68425" x14ac:dyDescent="0.25"/>
    <row r="68426" x14ac:dyDescent="0.25"/>
    <row r="68427" x14ac:dyDescent="0.25"/>
    <row r="68428" x14ac:dyDescent="0.25"/>
    <row r="68429" x14ac:dyDescent="0.25"/>
    <row r="68430" x14ac:dyDescent="0.25"/>
    <row r="68431" x14ac:dyDescent="0.25"/>
    <row r="68432" x14ac:dyDescent="0.25"/>
    <row r="68433" x14ac:dyDescent="0.25"/>
    <row r="68434" x14ac:dyDescent="0.25"/>
    <row r="68435" x14ac:dyDescent="0.25"/>
    <row r="68436" x14ac:dyDescent="0.25"/>
    <row r="68437" x14ac:dyDescent="0.25"/>
    <row r="68438" x14ac:dyDescent="0.25"/>
    <row r="68439" x14ac:dyDescent="0.25"/>
    <row r="68440" x14ac:dyDescent="0.25"/>
    <row r="68441" x14ac:dyDescent="0.25"/>
    <row r="68442" x14ac:dyDescent="0.25"/>
    <row r="68443" x14ac:dyDescent="0.25"/>
    <row r="68444" x14ac:dyDescent="0.25"/>
    <row r="68445" x14ac:dyDescent="0.25"/>
    <row r="68446" x14ac:dyDescent="0.25"/>
    <row r="68447" x14ac:dyDescent="0.25"/>
    <row r="68448" x14ac:dyDescent="0.25"/>
    <row r="68449" x14ac:dyDescent="0.25"/>
    <row r="68450" x14ac:dyDescent="0.25"/>
    <row r="68451" x14ac:dyDescent="0.25"/>
    <row r="68452" x14ac:dyDescent="0.25"/>
    <row r="68453" x14ac:dyDescent="0.25"/>
    <row r="68454" x14ac:dyDescent="0.25"/>
    <row r="68455" x14ac:dyDescent="0.25"/>
    <row r="68456" x14ac:dyDescent="0.25"/>
    <row r="68457" x14ac:dyDescent="0.25"/>
    <row r="68458" x14ac:dyDescent="0.25"/>
    <row r="68459" x14ac:dyDescent="0.25"/>
    <row r="68460" x14ac:dyDescent="0.25"/>
    <row r="68461" x14ac:dyDescent="0.25"/>
    <row r="68462" x14ac:dyDescent="0.25"/>
    <row r="68463" x14ac:dyDescent="0.25"/>
    <row r="68464" x14ac:dyDescent="0.25"/>
    <row r="68465" x14ac:dyDescent="0.25"/>
    <row r="68466" x14ac:dyDescent="0.25"/>
    <row r="68467" x14ac:dyDescent="0.25"/>
    <row r="68468" x14ac:dyDescent="0.25"/>
    <row r="68469" x14ac:dyDescent="0.25"/>
    <row r="68470" x14ac:dyDescent="0.25"/>
    <row r="68471" x14ac:dyDescent="0.25"/>
    <row r="68472" x14ac:dyDescent="0.25"/>
    <row r="68473" x14ac:dyDescent="0.25"/>
    <row r="68474" x14ac:dyDescent="0.25"/>
    <row r="68475" x14ac:dyDescent="0.25"/>
    <row r="68476" x14ac:dyDescent="0.25"/>
    <row r="68477" x14ac:dyDescent="0.25"/>
    <row r="68478" x14ac:dyDescent="0.25"/>
    <row r="68479" x14ac:dyDescent="0.25"/>
    <row r="68480" x14ac:dyDescent="0.25"/>
    <row r="68481" x14ac:dyDescent="0.25"/>
    <row r="68482" x14ac:dyDescent="0.25"/>
    <row r="68483" x14ac:dyDescent="0.25"/>
    <row r="68484" x14ac:dyDescent="0.25"/>
    <row r="68485" x14ac:dyDescent="0.25"/>
    <row r="68486" x14ac:dyDescent="0.25"/>
    <row r="68487" x14ac:dyDescent="0.25"/>
    <row r="68488" x14ac:dyDescent="0.25"/>
    <row r="68489" x14ac:dyDescent="0.25"/>
    <row r="68490" x14ac:dyDescent="0.25"/>
    <row r="68491" x14ac:dyDescent="0.25"/>
    <row r="68492" x14ac:dyDescent="0.25"/>
    <row r="68493" x14ac:dyDescent="0.25"/>
    <row r="68494" x14ac:dyDescent="0.25"/>
    <row r="68495" x14ac:dyDescent="0.25"/>
    <row r="68496" x14ac:dyDescent="0.25"/>
    <row r="68497" x14ac:dyDescent="0.25"/>
    <row r="68498" x14ac:dyDescent="0.25"/>
    <row r="68499" x14ac:dyDescent="0.25"/>
    <row r="68500" x14ac:dyDescent="0.25"/>
    <row r="68501" x14ac:dyDescent="0.25"/>
    <row r="68502" x14ac:dyDescent="0.25"/>
    <row r="68503" x14ac:dyDescent="0.25"/>
    <row r="68504" x14ac:dyDescent="0.25"/>
    <row r="68505" x14ac:dyDescent="0.25"/>
    <row r="68506" x14ac:dyDescent="0.25"/>
    <row r="68507" x14ac:dyDescent="0.25"/>
    <row r="68508" x14ac:dyDescent="0.25"/>
    <row r="68509" x14ac:dyDescent="0.25"/>
    <row r="68510" x14ac:dyDescent="0.25"/>
    <row r="68511" x14ac:dyDescent="0.25"/>
    <row r="68512" x14ac:dyDescent="0.25"/>
    <row r="68513" x14ac:dyDescent="0.25"/>
    <row r="68514" x14ac:dyDescent="0.25"/>
    <row r="68515" x14ac:dyDescent="0.25"/>
    <row r="68516" x14ac:dyDescent="0.25"/>
    <row r="68517" x14ac:dyDescent="0.25"/>
    <row r="68518" x14ac:dyDescent="0.25"/>
    <row r="68519" x14ac:dyDescent="0.25"/>
    <row r="68520" x14ac:dyDescent="0.25"/>
    <row r="68521" x14ac:dyDescent="0.25"/>
    <row r="68522" x14ac:dyDescent="0.25"/>
    <row r="68523" x14ac:dyDescent="0.25"/>
    <row r="68524" x14ac:dyDescent="0.25"/>
    <row r="68525" x14ac:dyDescent="0.25"/>
    <row r="68526" x14ac:dyDescent="0.25"/>
    <row r="68527" x14ac:dyDescent="0.25"/>
    <row r="68528" x14ac:dyDescent="0.25"/>
    <row r="68529" x14ac:dyDescent="0.25"/>
    <row r="68530" x14ac:dyDescent="0.25"/>
    <row r="68531" x14ac:dyDescent="0.25"/>
    <row r="68532" x14ac:dyDescent="0.25"/>
    <row r="68533" x14ac:dyDescent="0.25"/>
    <row r="68534" x14ac:dyDescent="0.25"/>
    <row r="68535" x14ac:dyDescent="0.25"/>
    <row r="68536" x14ac:dyDescent="0.25"/>
    <row r="68537" x14ac:dyDescent="0.25"/>
    <row r="68538" x14ac:dyDescent="0.25"/>
    <row r="68539" x14ac:dyDescent="0.25"/>
    <row r="68540" x14ac:dyDescent="0.25"/>
    <row r="68541" x14ac:dyDescent="0.25"/>
    <row r="68542" x14ac:dyDescent="0.25"/>
    <row r="68543" x14ac:dyDescent="0.25"/>
    <row r="68544" x14ac:dyDescent="0.25"/>
    <row r="68545" x14ac:dyDescent="0.25"/>
    <row r="68546" x14ac:dyDescent="0.25"/>
    <row r="68547" x14ac:dyDescent="0.25"/>
    <row r="68548" x14ac:dyDescent="0.25"/>
    <row r="68549" x14ac:dyDescent="0.25"/>
    <row r="68550" x14ac:dyDescent="0.25"/>
    <row r="68551" x14ac:dyDescent="0.25"/>
    <row r="68552" x14ac:dyDescent="0.25"/>
    <row r="68553" x14ac:dyDescent="0.25"/>
    <row r="68554" x14ac:dyDescent="0.25"/>
    <row r="68555" x14ac:dyDescent="0.25"/>
    <row r="68556" x14ac:dyDescent="0.25"/>
    <row r="68557" x14ac:dyDescent="0.25"/>
    <row r="68558" x14ac:dyDescent="0.25"/>
    <row r="68559" x14ac:dyDescent="0.25"/>
    <row r="68560" x14ac:dyDescent="0.25"/>
    <row r="68561" x14ac:dyDescent="0.25"/>
    <row r="68562" x14ac:dyDescent="0.25"/>
    <row r="68563" x14ac:dyDescent="0.25"/>
    <row r="68564" x14ac:dyDescent="0.25"/>
    <row r="68565" x14ac:dyDescent="0.25"/>
    <row r="68566" x14ac:dyDescent="0.25"/>
    <row r="68567" x14ac:dyDescent="0.25"/>
    <row r="68568" x14ac:dyDescent="0.25"/>
    <row r="68569" x14ac:dyDescent="0.25"/>
    <row r="68570" x14ac:dyDescent="0.25"/>
    <row r="68571" x14ac:dyDescent="0.25"/>
    <row r="68572" x14ac:dyDescent="0.25"/>
    <row r="68573" x14ac:dyDescent="0.25"/>
    <row r="68574" x14ac:dyDescent="0.25"/>
    <row r="68575" x14ac:dyDescent="0.25"/>
    <row r="68576" x14ac:dyDescent="0.25"/>
    <row r="68577" x14ac:dyDescent="0.25"/>
    <row r="68578" x14ac:dyDescent="0.25"/>
    <row r="68579" x14ac:dyDescent="0.25"/>
    <row r="68580" x14ac:dyDescent="0.25"/>
    <row r="68581" x14ac:dyDescent="0.25"/>
    <row r="68582" x14ac:dyDescent="0.25"/>
    <row r="68583" x14ac:dyDescent="0.25"/>
    <row r="68584" x14ac:dyDescent="0.25"/>
    <row r="68585" x14ac:dyDescent="0.25"/>
    <row r="68586" x14ac:dyDescent="0.25"/>
    <row r="68587" x14ac:dyDescent="0.25"/>
    <row r="68588" x14ac:dyDescent="0.25"/>
    <row r="68589" x14ac:dyDescent="0.25"/>
    <row r="68590" x14ac:dyDescent="0.25"/>
    <row r="68591" x14ac:dyDescent="0.25"/>
    <row r="68592" x14ac:dyDescent="0.25"/>
    <row r="68593" x14ac:dyDescent="0.25"/>
    <row r="68594" x14ac:dyDescent="0.25"/>
    <row r="68595" x14ac:dyDescent="0.25"/>
    <row r="68596" x14ac:dyDescent="0.25"/>
    <row r="68597" x14ac:dyDescent="0.25"/>
    <row r="68598" x14ac:dyDescent="0.25"/>
    <row r="68599" x14ac:dyDescent="0.25"/>
    <row r="68600" x14ac:dyDescent="0.25"/>
    <row r="68601" x14ac:dyDescent="0.25"/>
    <row r="68602" x14ac:dyDescent="0.25"/>
    <row r="68603" x14ac:dyDescent="0.25"/>
    <row r="68604" x14ac:dyDescent="0.25"/>
    <row r="68605" x14ac:dyDescent="0.25"/>
    <row r="68606" x14ac:dyDescent="0.25"/>
    <row r="68607" x14ac:dyDescent="0.25"/>
    <row r="68608" x14ac:dyDescent="0.25"/>
    <row r="68609" x14ac:dyDescent="0.25"/>
    <row r="68610" x14ac:dyDescent="0.25"/>
    <row r="68611" x14ac:dyDescent="0.25"/>
    <row r="68612" x14ac:dyDescent="0.25"/>
    <row r="68613" x14ac:dyDescent="0.25"/>
    <row r="68614" x14ac:dyDescent="0.25"/>
    <row r="68615" x14ac:dyDescent="0.25"/>
    <row r="68616" x14ac:dyDescent="0.25"/>
    <row r="68617" x14ac:dyDescent="0.25"/>
    <row r="68618" x14ac:dyDescent="0.25"/>
    <row r="68619" x14ac:dyDescent="0.25"/>
    <row r="68620" x14ac:dyDescent="0.25"/>
    <row r="68621" x14ac:dyDescent="0.25"/>
    <row r="68622" x14ac:dyDescent="0.25"/>
    <row r="68623" x14ac:dyDescent="0.25"/>
    <row r="68624" x14ac:dyDescent="0.25"/>
    <row r="68625" x14ac:dyDescent="0.25"/>
    <row r="68626" x14ac:dyDescent="0.25"/>
    <row r="68627" x14ac:dyDescent="0.25"/>
    <row r="68628" x14ac:dyDescent="0.25"/>
    <row r="68629" x14ac:dyDescent="0.25"/>
    <row r="68630" x14ac:dyDescent="0.25"/>
    <row r="68631" x14ac:dyDescent="0.25"/>
    <row r="68632" x14ac:dyDescent="0.25"/>
    <row r="68633" x14ac:dyDescent="0.25"/>
    <row r="68634" x14ac:dyDescent="0.25"/>
    <row r="68635" x14ac:dyDescent="0.25"/>
    <row r="68636" x14ac:dyDescent="0.25"/>
    <row r="68637" x14ac:dyDescent="0.25"/>
    <row r="68638" x14ac:dyDescent="0.25"/>
    <row r="68639" x14ac:dyDescent="0.25"/>
    <row r="68640" x14ac:dyDescent="0.25"/>
    <row r="68641" x14ac:dyDescent="0.25"/>
    <row r="68642" x14ac:dyDescent="0.25"/>
    <row r="68643" x14ac:dyDescent="0.25"/>
    <row r="68644" x14ac:dyDescent="0.25"/>
    <row r="68645" x14ac:dyDescent="0.25"/>
    <row r="68646" x14ac:dyDescent="0.25"/>
    <row r="68647" x14ac:dyDescent="0.25"/>
    <row r="68648" x14ac:dyDescent="0.25"/>
    <row r="68649" x14ac:dyDescent="0.25"/>
    <row r="68650" x14ac:dyDescent="0.25"/>
    <row r="68651" x14ac:dyDescent="0.25"/>
    <row r="68652" x14ac:dyDescent="0.25"/>
    <row r="68653" x14ac:dyDescent="0.25"/>
    <row r="68654" x14ac:dyDescent="0.25"/>
    <row r="68655" x14ac:dyDescent="0.25"/>
    <row r="68656" x14ac:dyDescent="0.25"/>
    <row r="68657" x14ac:dyDescent="0.25"/>
    <row r="68658" x14ac:dyDescent="0.25"/>
    <row r="68659" x14ac:dyDescent="0.25"/>
    <row r="68660" x14ac:dyDescent="0.25"/>
    <row r="68661" x14ac:dyDescent="0.25"/>
    <row r="68662" x14ac:dyDescent="0.25"/>
    <row r="68663" x14ac:dyDescent="0.25"/>
    <row r="68664" x14ac:dyDescent="0.25"/>
    <row r="68665" x14ac:dyDescent="0.25"/>
    <row r="68666" x14ac:dyDescent="0.25"/>
    <row r="68667" x14ac:dyDescent="0.25"/>
    <row r="68668" x14ac:dyDescent="0.25"/>
    <row r="68669" x14ac:dyDescent="0.25"/>
    <row r="68670" x14ac:dyDescent="0.25"/>
    <row r="68671" x14ac:dyDescent="0.25"/>
    <row r="68672" x14ac:dyDescent="0.25"/>
    <row r="68673" x14ac:dyDescent="0.25"/>
    <row r="68674" x14ac:dyDescent="0.25"/>
    <row r="68675" x14ac:dyDescent="0.25"/>
    <row r="68676" x14ac:dyDescent="0.25"/>
    <row r="68677" x14ac:dyDescent="0.25"/>
    <row r="68678" x14ac:dyDescent="0.25"/>
    <row r="68679" x14ac:dyDescent="0.25"/>
    <row r="68680" x14ac:dyDescent="0.25"/>
    <row r="68681" x14ac:dyDescent="0.25"/>
    <row r="68682" x14ac:dyDescent="0.25"/>
    <row r="68683" x14ac:dyDescent="0.25"/>
    <row r="68684" x14ac:dyDescent="0.25"/>
    <row r="68685" x14ac:dyDescent="0.25"/>
    <row r="68686" x14ac:dyDescent="0.25"/>
    <row r="68687" x14ac:dyDescent="0.25"/>
    <row r="68688" x14ac:dyDescent="0.25"/>
    <row r="68689" x14ac:dyDescent="0.25"/>
    <row r="68690" x14ac:dyDescent="0.25"/>
    <row r="68691" x14ac:dyDescent="0.25"/>
    <row r="68692" x14ac:dyDescent="0.25"/>
    <row r="68693" x14ac:dyDescent="0.25"/>
    <row r="68694" x14ac:dyDescent="0.25"/>
    <row r="68695" x14ac:dyDescent="0.25"/>
    <row r="68696" x14ac:dyDescent="0.25"/>
    <row r="68697" x14ac:dyDescent="0.25"/>
    <row r="68698" x14ac:dyDescent="0.25"/>
    <row r="68699" x14ac:dyDescent="0.25"/>
    <row r="68700" x14ac:dyDescent="0.25"/>
    <row r="68701" x14ac:dyDescent="0.25"/>
    <row r="68702" x14ac:dyDescent="0.25"/>
    <row r="68703" x14ac:dyDescent="0.25"/>
    <row r="68704" x14ac:dyDescent="0.25"/>
    <row r="68705" x14ac:dyDescent="0.25"/>
    <row r="68706" x14ac:dyDescent="0.25"/>
    <row r="68707" x14ac:dyDescent="0.25"/>
    <row r="68708" x14ac:dyDescent="0.25"/>
    <row r="68709" x14ac:dyDescent="0.25"/>
    <row r="68710" x14ac:dyDescent="0.25"/>
    <row r="68711" x14ac:dyDescent="0.25"/>
    <row r="68712" x14ac:dyDescent="0.25"/>
    <row r="68713" x14ac:dyDescent="0.25"/>
    <row r="68714" x14ac:dyDescent="0.25"/>
    <row r="68715" x14ac:dyDescent="0.25"/>
    <row r="68716" x14ac:dyDescent="0.25"/>
    <row r="68717" x14ac:dyDescent="0.25"/>
    <row r="68718" x14ac:dyDescent="0.25"/>
    <row r="68719" x14ac:dyDescent="0.25"/>
    <row r="68720" x14ac:dyDescent="0.25"/>
    <row r="68721" x14ac:dyDescent="0.25"/>
    <row r="68722" x14ac:dyDescent="0.25"/>
    <row r="68723" x14ac:dyDescent="0.25"/>
    <row r="68724" x14ac:dyDescent="0.25"/>
    <row r="68725" x14ac:dyDescent="0.25"/>
    <row r="68726" x14ac:dyDescent="0.25"/>
    <row r="68727" x14ac:dyDescent="0.25"/>
    <row r="68728" x14ac:dyDescent="0.25"/>
    <row r="68729" x14ac:dyDescent="0.25"/>
    <row r="68730" x14ac:dyDescent="0.25"/>
    <row r="68731" x14ac:dyDescent="0.25"/>
    <row r="68732" x14ac:dyDescent="0.25"/>
    <row r="68733" x14ac:dyDescent="0.25"/>
    <row r="68734" x14ac:dyDescent="0.25"/>
    <row r="68735" x14ac:dyDescent="0.25"/>
    <row r="68736" x14ac:dyDescent="0.25"/>
    <row r="68737" x14ac:dyDescent="0.25"/>
    <row r="68738" x14ac:dyDescent="0.25"/>
    <row r="68739" x14ac:dyDescent="0.25"/>
    <row r="68740" x14ac:dyDescent="0.25"/>
    <row r="68741" x14ac:dyDescent="0.25"/>
    <row r="68742" x14ac:dyDescent="0.25"/>
    <row r="68743" x14ac:dyDescent="0.25"/>
    <row r="68744" x14ac:dyDescent="0.25"/>
    <row r="68745" x14ac:dyDescent="0.25"/>
    <row r="68746" x14ac:dyDescent="0.25"/>
    <row r="68747" x14ac:dyDescent="0.25"/>
    <row r="68748" x14ac:dyDescent="0.25"/>
    <row r="68749" x14ac:dyDescent="0.25"/>
    <row r="68750" x14ac:dyDescent="0.25"/>
    <row r="68751" x14ac:dyDescent="0.25"/>
    <row r="68752" x14ac:dyDescent="0.25"/>
    <row r="68753" x14ac:dyDescent="0.25"/>
    <row r="68754" x14ac:dyDescent="0.25"/>
    <row r="68755" x14ac:dyDescent="0.25"/>
    <row r="68756" x14ac:dyDescent="0.25"/>
    <row r="68757" x14ac:dyDescent="0.25"/>
    <row r="68758" x14ac:dyDescent="0.25"/>
    <row r="68759" x14ac:dyDescent="0.25"/>
    <row r="68760" x14ac:dyDescent="0.25"/>
    <row r="68761" x14ac:dyDescent="0.25"/>
    <row r="68762" x14ac:dyDescent="0.25"/>
    <row r="68763" x14ac:dyDescent="0.25"/>
    <row r="68764" x14ac:dyDescent="0.25"/>
    <row r="68765" x14ac:dyDescent="0.25"/>
    <row r="68766" x14ac:dyDescent="0.25"/>
    <row r="68767" x14ac:dyDescent="0.25"/>
    <row r="68768" x14ac:dyDescent="0.25"/>
    <row r="68769" x14ac:dyDescent="0.25"/>
    <row r="68770" x14ac:dyDescent="0.25"/>
    <row r="68771" x14ac:dyDescent="0.25"/>
    <row r="68772" x14ac:dyDescent="0.25"/>
    <row r="68773" x14ac:dyDescent="0.25"/>
    <row r="68774" x14ac:dyDescent="0.25"/>
    <row r="68775" x14ac:dyDescent="0.25"/>
    <row r="68776" x14ac:dyDescent="0.25"/>
    <row r="68777" x14ac:dyDescent="0.25"/>
    <row r="68778" x14ac:dyDescent="0.25"/>
    <row r="68779" x14ac:dyDescent="0.25"/>
    <row r="68780" x14ac:dyDescent="0.25"/>
    <row r="68781" x14ac:dyDescent="0.25"/>
    <row r="68782" x14ac:dyDescent="0.25"/>
    <row r="68783" x14ac:dyDescent="0.25"/>
    <row r="68784" x14ac:dyDescent="0.25"/>
    <row r="68785" x14ac:dyDescent="0.25"/>
    <row r="68786" x14ac:dyDescent="0.25"/>
    <row r="68787" x14ac:dyDescent="0.25"/>
    <row r="68788" x14ac:dyDescent="0.25"/>
    <row r="68789" x14ac:dyDescent="0.25"/>
    <row r="68790" x14ac:dyDescent="0.25"/>
    <row r="68791" x14ac:dyDescent="0.25"/>
    <row r="68792" x14ac:dyDescent="0.25"/>
    <row r="68793" x14ac:dyDescent="0.25"/>
    <row r="68794" x14ac:dyDescent="0.25"/>
    <row r="68795" x14ac:dyDescent="0.25"/>
    <row r="68796" x14ac:dyDescent="0.25"/>
    <row r="68797" x14ac:dyDescent="0.25"/>
    <row r="68798" x14ac:dyDescent="0.25"/>
    <row r="68799" x14ac:dyDescent="0.25"/>
    <row r="68800" x14ac:dyDescent="0.25"/>
    <row r="68801" x14ac:dyDescent="0.25"/>
    <row r="68802" x14ac:dyDescent="0.25"/>
    <row r="68803" x14ac:dyDescent="0.25"/>
    <row r="68804" x14ac:dyDescent="0.25"/>
    <row r="68805" x14ac:dyDescent="0.25"/>
    <row r="68806" x14ac:dyDescent="0.25"/>
    <row r="68807" x14ac:dyDescent="0.25"/>
    <row r="68808" x14ac:dyDescent="0.25"/>
    <row r="68809" x14ac:dyDescent="0.25"/>
    <row r="68810" x14ac:dyDescent="0.25"/>
    <row r="68811" x14ac:dyDescent="0.25"/>
    <row r="68812" x14ac:dyDescent="0.25"/>
    <row r="68813" x14ac:dyDescent="0.25"/>
    <row r="68814" x14ac:dyDescent="0.25"/>
    <row r="68815" x14ac:dyDescent="0.25"/>
    <row r="68816" x14ac:dyDescent="0.25"/>
    <row r="68817" x14ac:dyDescent="0.25"/>
    <row r="68818" x14ac:dyDescent="0.25"/>
    <row r="68819" x14ac:dyDescent="0.25"/>
    <row r="68820" x14ac:dyDescent="0.25"/>
    <row r="68821" x14ac:dyDescent="0.25"/>
    <row r="68822" x14ac:dyDescent="0.25"/>
    <row r="68823" x14ac:dyDescent="0.25"/>
    <row r="68824" x14ac:dyDescent="0.25"/>
    <row r="68825" x14ac:dyDescent="0.25"/>
    <row r="68826" x14ac:dyDescent="0.25"/>
    <row r="68827" x14ac:dyDescent="0.25"/>
    <row r="68828" x14ac:dyDescent="0.25"/>
    <row r="68829" x14ac:dyDescent="0.25"/>
    <row r="68830" x14ac:dyDescent="0.25"/>
    <row r="68831" x14ac:dyDescent="0.25"/>
    <row r="68832" x14ac:dyDescent="0.25"/>
    <row r="68833" x14ac:dyDescent="0.25"/>
    <row r="68834" x14ac:dyDescent="0.25"/>
    <row r="68835" x14ac:dyDescent="0.25"/>
    <row r="68836" x14ac:dyDescent="0.25"/>
    <row r="68837" x14ac:dyDescent="0.25"/>
    <row r="68838" x14ac:dyDescent="0.25"/>
    <row r="68839" x14ac:dyDescent="0.25"/>
    <row r="68840" x14ac:dyDescent="0.25"/>
    <row r="68841" x14ac:dyDescent="0.25"/>
    <row r="68842" x14ac:dyDescent="0.25"/>
    <row r="68843" x14ac:dyDescent="0.25"/>
    <row r="68844" x14ac:dyDescent="0.25"/>
    <row r="68845" x14ac:dyDescent="0.25"/>
    <row r="68846" x14ac:dyDescent="0.25"/>
    <row r="68847" x14ac:dyDescent="0.25"/>
    <row r="68848" x14ac:dyDescent="0.25"/>
    <row r="68849" x14ac:dyDescent="0.25"/>
    <row r="68850" x14ac:dyDescent="0.25"/>
    <row r="68851" x14ac:dyDescent="0.25"/>
    <row r="68852" x14ac:dyDescent="0.25"/>
    <row r="68853" x14ac:dyDescent="0.25"/>
    <row r="68854" x14ac:dyDescent="0.25"/>
    <row r="68855" x14ac:dyDescent="0.25"/>
    <row r="68856" x14ac:dyDescent="0.25"/>
    <row r="68857" x14ac:dyDescent="0.25"/>
    <row r="68858" x14ac:dyDescent="0.25"/>
    <row r="68859" x14ac:dyDescent="0.25"/>
    <row r="68860" x14ac:dyDescent="0.25"/>
    <row r="68861" x14ac:dyDescent="0.25"/>
    <row r="68862" x14ac:dyDescent="0.25"/>
    <row r="68863" x14ac:dyDescent="0.25"/>
    <row r="68864" x14ac:dyDescent="0.25"/>
    <row r="68865" x14ac:dyDescent="0.25"/>
    <row r="68866" x14ac:dyDescent="0.25"/>
    <row r="68867" x14ac:dyDescent="0.25"/>
    <row r="68868" x14ac:dyDescent="0.25"/>
    <row r="68869" x14ac:dyDescent="0.25"/>
    <row r="68870" x14ac:dyDescent="0.25"/>
    <row r="68871" x14ac:dyDescent="0.25"/>
    <row r="68872" x14ac:dyDescent="0.25"/>
    <row r="68873" x14ac:dyDescent="0.25"/>
    <row r="68874" x14ac:dyDescent="0.25"/>
    <row r="68875" x14ac:dyDescent="0.25"/>
    <row r="68876" x14ac:dyDescent="0.25"/>
    <row r="68877" x14ac:dyDescent="0.25"/>
    <row r="68878" x14ac:dyDescent="0.25"/>
    <row r="68879" x14ac:dyDescent="0.25"/>
    <row r="68880" x14ac:dyDescent="0.25"/>
    <row r="68881" x14ac:dyDescent="0.25"/>
    <row r="68882" x14ac:dyDescent="0.25"/>
    <row r="68883" x14ac:dyDescent="0.25"/>
    <row r="68884" x14ac:dyDescent="0.25"/>
    <row r="68885" x14ac:dyDescent="0.25"/>
    <row r="68886" x14ac:dyDescent="0.25"/>
    <row r="68887" x14ac:dyDescent="0.25"/>
    <row r="68888" x14ac:dyDescent="0.25"/>
    <row r="68889" x14ac:dyDescent="0.25"/>
    <row r="68890" x14ac:dyDescent="0.25"/>
    <row r="68891" x14ac:dyDescent="0.25"/>
    <row r="68892" x14ac:dyDescent="0.25"/>
    <row r="68893" x14ac:dyDescent="0.25"/>
    <row r="68894" x14ac:dyDescent="0.25"/>
    <row r="68895" x14ac:dyDescent="0.25"/>
    <row r="68896" x14ac:dyDescent="0.25"/>
    <row r="68897" x14ac:dyDescent="0.25"/>
    <row r="68898" x14ac:dyDescent="0.25"/>
    <row r="68899" x14ac:dyDescent="0.25"/>
    <row r="68900" x14ac:dyDescent="0.25"/>
    <row r="68901" x14ac:dyDescent="0.25"/>
    <row r="68902" x14ac:dyDescent="0.25"/>
    <row r="68903" x14ac:dyDescent="0.25"/>
    <row r="68904" x14ac:dyDescent="0.25"/>
    <row r="68905" x14ac:dyDescent="0.25"/>
    <row r="68906" x14ac:dyDescent="0.25"/>
    <row r="68907" x14ac:dyDescent="0.25"/>
    <row r="68908" x14ac:dyDescent="0.25"/>
    <row r="68909" x14ac:dyDescent="0.25"/>
    <row r="68910" x14ac:dyDescent="0.25"/>
    <row r="68911" x14ac:dyDescent="0.25"/>
    <row r="68912" x14ac:dyDescent="0.25"/>
    <row r="68913" x14ac:dyDescent="0.25"/>
    <row r="68914" x14ac:dyDescent="0.25"/>
    <row r="68915" x14ac:dyDescent="0.25"/>
    <row r="68916" x14ac:dyDescent="0.25"/>
    <row r="68917" x14ac:dyDescent="0.25"/>
    <row r="68918" x14ac:dyDescent="0.25"/>
    <row r="68919" x14ac:dyDescent="0.25"/>
    <row r="68920" x14ac:dyDescent="0.25"/>
    <row r="68921" x14ac:dyDescent="0.25"/>
    <row r="68922" x14ac:dyDescent="0.25"/>
    <row r="68923" x14ac:dyDescent="0.25"/>
    <row r="68924" x14ac:dyDescent="0.25"/>
    <row r="68925" x14ac:dyDescent="0.25"/>
    <row r="68926" x14ac:dyDescent="0.25"/>
    <row r="68927" x14ac:dyDescent="0.25"/>
    <row r="68928" x14ac:dyDescent="0.25"/>
    <row r="68929" x14ac:dyDescent="0.25"/>
    <row r="68930" x14ac:dyDescent="0.25"/>
    <row r="68931" x14ac:dyDescent="0.25"/>
    <row r="68932" x14ac:dyDescent="0.25"/>
    <row r="68933" x14ac:dyDescent="0.25"/>
    <row r="68934" x14ac:dyDescent="0.25"/>
    <row r="68935" x14ac:dyDescent="0.25"/>
    <row r="68936" x14ac:dyDescent="0.25"/>
    <row r="68937" x14ac:dyDescent="0.25"/>
    <row r="68938" x14ac:dyDescent="0.25"/>
    <row r="68939" x14ac:dyDescent="0.25"/>
    <row r="68940" x14ac:dyDescent="0.25"/>
    <row r="68941" x14ac:dyDescent="0.25"/>
    <row r="68942" x14ac:dyDescent="0.25"/>
    <row r="68943" x14ac:dyDescent="0.25"/>
    <row r="68944" x14ac:dyDescent="0.25"/>
    <row r="68945" x14ac:dyDescent="0.25"/>
    <row r="68946" x14ac:dyDescent="0.25"/>
    <row r="68947" x14ac:dyDescent="0.25"/>
    <row r="68948" x14ac:dyDescent="0.25"/>
    <row r="68949" x14ac:dyDescent="0.25"/>
    <row r="68950" x14ac:dyDescent="0.25"/>
    <row r="68951" x14ac:dyDescent="0.25"/>
    <row r="68952" x14ac:dyDescent="0.25"/>
    <row r="68953" x14ac:dyDescent="0.25"/>
    <row r="68954" x14ac:dyDescent="0.25"/>
    <row r="68955" x14ac:dyDescent="0.25"/>
    <row r="68956" x14ac:dyDescent="0.25"/>
    <row r="68957" x14ac:dyDescent="0.25"/>
    <row r="68958" x14ac:dyDescent="0.25"/>
    <row r="68959" x14ac:dyDescent="0.25"/>
    <row r="68960" x14ac:dyDescent="0.25"/>
    <row r="68961" x14ac:dyDescent="0.25"/>
    <row r="68962" x14ac:dyDescent="0.25"/>
    <row r="68963" x14ac:dyDescent="0.25"/>
    <row r="68964" x14ac:dyDescent="0.25"/>
    <row r="68965" x14ac:dyDescent="0.25"/>
    <row r="68966" x14ac:dyDescent="0.25"/>
    <row r="68967" x14ac:dyDescent="0.25"/>
    <row r="68968" x14ac:dyDescent="0.25"/>
    <row r="68969" x14ac:dyDescent="0.25"/>
    <row r="68970" x14ac:dyDescent="0.25"/>
    <row r="68971" x14ac:dyDescent="0.25"/>
    <row r="68972" x14ac:dyDescent="0.25"/>
    <row r="68973" x14ac:dyDescent="0.25"/>
    <row r="68974" x14ac:dyDescent="0.25"/>
    <row r="68975" x14ac:dyDescent="0.25"/>
    <row r="68976" x14ac:dyDescent="0.25"/>
    <row r="68977" x14ac:dyDescent="0.25"/>
    <row r="68978" x14ac:dyDescent="0.25"/>
    <row r="68979" x14ac:dyDescent="0.25"/>
    <row r="68980" x14ac:dyDescent="0.25"/>
    <row r="68981" x14ac:dyDescent="0.25"/>
    <row r="68982" x14ac:dyDescent="0.25"/>
    <row r="68983" x14ac:dyDescent="0.25"/>
    <row r="68984" x14ac:dyDescent="0.25"/>
    <row r="68985" x14ac:dyDescent="0.25"/>
    <row r="68986" x14ac:dyDescent="0.25"/>
    <row r="68987" x14ac:dyDescent="0.25"/>
    <row r="68988" x14ac:dyDescent="0.25"/>
    <row r="68989" x14ac:dyDescent="0.25"/>
    <row r="68990" x14ac:dyDescent="0.25"/>
    <row r="68991" x14ac:dyDescent="0.25"/>
    <row r="68992" x14ac:dyDescent="0.25"/>
    <row r="68993" x14ac:dyDescent="0.25"/>
    <row r="68994" x14ac:dyDescent="0.25"/>
    <row r="68995" x14ac:dyDescent="0.25"/>
    <row r="68996" x14ac:dyDescent="0.25"/>
    <row r="68997" x14ac:dyDescent="0.25"/>
    <row r="68998" x14ac:dyDescent="0.25"/>
    <row r="68999" x14ac:dyDescent="0.25"/>
    <row r="69000" x14ac:dyDescent="0.25"/>
    <row r="69001" x14ac:dyDescent="0.25"/>
    <row r="69002" x14ac:dyDescent="0.25"/>
    <row r="69003" x14ac:dyDescent="0.25"/>
    <row r="69004" x14ac:dyDescent="0.25"/>
    <row r="69005" x14ac:dyDescent="0.25"/>
    <row r="69006" x14ac:dyDescent="0.25"/>
    <row r="69007" x14ac:dyDescent="0.25"/>
    <row r="69008" x14ac:dyDescent="0.25"/>
    <row r="69009" x14ac:dyDescent="0.25"/>
    <row r="69010" x14ac:dyDescent="0.25"/>
    <row r="69011" x14ac:dyDescent="0.25"/>
    <row r="69012" x14ac:dyDescent="0.25"/>
    <row r="69013" x14ac:dyDescent="0.25"/>
    <row r="69014" x14ac:dyDescent="0.25"/>
    <row r="69015" x14ac:dyDescent="0.25"/>
    <row r="69016" x14ac:dyDescent="0.25"/>
    <row r="69017" x14ac:dyDescent="0.25"/>
    <row r="69018" x14ac:dyDescent="0.25"/>
    <row r="69019" x14ac:dyDescent="0.25"/>
    <row r="69020" x14ac:dyDescent="0.25"/>
    <row r="69021" x14ac:dyDescent="0.25"/>
    <row r="69022" x14ac:dyDescent="0.25"/>
    <row r="69023" x14ac:dyDescent="0.25"/>
    <row r="69024" x14ac:dyDescent="0.25"/>
    <row r="69025" x14ac:dyDescent="0.25"/>
    <row r="69026" x14ac:dyDescent="0.25"/>
    <row r="69027" x14ac:dyDescent="0.25"/>
    <row r="69028" x14ac:dyDescent="0.25"/>
    <row r="69029" x14ac:dyDescent="0.25"/>
    <row r="69030" x14ac:dyDescent="0.25"/>
    <row r="69031" x14ac:dyDescent="0.25"/>
    <row r="69032" x14ac:dyDescent="0.25"/>
    <row r="69033" x14ac:dyDescent="0.25"/>
    <row r="69034" x14ac:dyDescent="0.25"/>
    <row r="69035" x14ac:dyDescent="0.25"/>
    <row r="69036" x14ac:dyDescent="0.25"/>
    <row r="69037" x14ac:dyDescent="0.25"/>
    <row r="69038" x14ac:dyDescent="0.25"/>
    <row r="69039" x14ac:dyDescent="0.25"/>
    <row r="69040" x14ac:dyDescent="0.25"/>
    <row r="69041" x14ac:dyDescent="0.25"/>
    <row r="69042" x14ac:dyDescent="0.25"/>
    <row r="69043" x14ac:dyDescent="0.25"/>
    <row r="69044" x14ac:dyDescent="0.25"/>
    <row r="69045" x14ac:dyDescent="0.25"/>
    <row r="69046" x14ac:dyDescent="0.25"/>
    <row r="69047" x14ac:dyDescent="0.25"/>
    <row r="69048" x14ac:dyDescent="0.25"/>
    <row r="69049" x14ac:dyDescent="0.25"/>
    <row r="69050" x14ac:dyDescent="0.25"/>
    <row r="69051" x14ac:dyDescent="0.25"/>
    <row r="69052" x14ac:dyDescent="0.25"/>
    <row r="69053" x14ac:dyDescent="0.25"/>
    <row r="69054" x14ac:dyDescent="0.25"/>
    <row r="69055" x14ac:dyDescent="0.25"/>
    <row r="69056" x14ac:dyDescent="0.25"/>
    <row r="69057" x14ac:dyDescent="0.25"/>
    <row r="69058" x14ac:dyDescent="0.25"/>
    <row r="69059" x14ac:dyDescent="0.25"/>
    <row r="69060" x14ac:dyDescent="0.25"/>
    <row r="69061" x14ac:dyDescent="0.25"/>
    <row r="69062" x14ac:dyDescent="0.25"/>
    <row r="69063" x14ac:dyDescent="0.25"/>
    <row r="69064" x14ac:dyDescent="0.25"/>
    <row r="69065" x14ac:dyDescent="0.25"/>
    <row r="69066" x14ac:dyDescent="0.25"/>
    <row r="69067" x14ac:dyDescent="0.25"/>
    <row r="69068" x14ac:dyDescent="0.25"/>
    <row r="69069" x14ac:dyDescent="0.25"/>
    <row r="69070" x14ac:dyDescent="0.25"/>
    <row r="69071" x14ac:dyDescent="0.25"/>
    <row r="69072" x14ac:dyDescent="0.25"/>
    <row r="69073" x14ac:dyDescent="0.25"/>
    <row r="69074" x14ac:dyDescent="0.25"/>
    <row r="69075" x14ac:dyDescent="0.25"/>
    <row r="69076" x14ac:dyDescent="0.25"/>
    <row r="69077" x14ac:dyDescent="0.25"/>
    <row r="69078" x14ac:dyDescent="0.25"/>
    <row r="69079" x14ac:dyDescent="0.25"/>
    <row r="69080" x14ac:dyDescent="0.25"/>
    <row r="69081" x14ac:dyDescent="0.25"/>
    <row r="69082" x14ac:dyDescent="0.25"/>
    <row r="69083" x14ac:dyDescent="0.25"/>
    <row r="69084" x14ac:dyDescent="0.25"/>
    <row r="69085" x14ac:dyDescent="0.25"/>
    <row r="69086" x14ac:dyDescent="0.25"/>
    <row r="69087" x14ac:dyDescent="0.25"/>
    <row r="69088" x14ac:dyDescent="0.25"/>
    <row r="69089" x14ac:dyDescent="0.25"/>
    <row r="69090" x14ac:dyDescent="0.25"/>
    <row r="69091" x14ac:dyDescent="0.25"/>
    <row r="69092" x14ac:dyDescent="0.25"/>
    <row r="69093" x14ac:dyDescent="0.25"/>
    <row r="69094" x14ac:dyDescent="0.25"/>
    <row r="69095" x14ac:dyDescent="0.25"/>
    <row r="69096" x14ac:dyDescent="0.25"/>
    <row r="69097" x14ac:dyDescent="0.25"/>
    <row r="69098" x14ac:dyDescent="0.25"/>
    <row r="69099" x14ac:dyDescent="0.25"/>
    <row r="69100" x14ac:dyDescent="0.25"/>
    <row r="69101" x14ac:dyDescent="0.25"/>
    <row r="69102" x14ac:dyDescent="0.25"/>
    <row r="69103" x14ac:dyDescent="0.25"/>
    <row r="69104" x14ac:dyDescent="0.25"/>
    <row r="69105" x14ac:dyDescent="0.25"/>
    <row r="69106" x14ac:dyDescent="0.25"/>
    <row r="69107" x14ac:dyDescent="0.25"/>
    <row r="69108" x14ac:dyDescent="0.25"/>
    <row r="69109" x14ac:dyDescent="0.25"/>
    <row r="69110" x14ac:dyDescent="0.25"/>
    <row r="69111" x14ac:dyDescent="0.25"/>
    <row r="69112" x14ac:dyDescent="0.25"/>
    <row r="69113" x14ac:dyDescent="0.25"/>
    <row r="69114" x14ac:dyDescent="0.25"/>
    <row r="69115" x14ac:dyDescent="0.25"/>
    <row r="69116" x14ac:dyDescent="0.25"/>
    <row r="69117" x14ac:dyDescent="0.25"/>
    <row r="69118" x14ac:dyDescent="0.25"/>
    <row r="69119" x14ac:dyDescent="0.25"/>
    <row r="69120" x14ac:dyDescent="0.25"/>
    <row r="69121" x14ac:dyDescent="0.25"/>
    <row r="69122" x14ac:dyDescent="0.25"/>
    <row r="69123" x14ac:dyDescent="0.25"/>
    <row r="69124" x14ac:dyDescent="0.25"/>
    <row r="69125" x14ac:dyDescent="0.25"/>
    <row r="69126" x14ac:dyDescent="0.25"/>
    <row r="69127" x14ac:dyDescent="0.25"/>
    <row r="69128" x14ac:dyDescent="0.25"/>
    <row r="69129" x14ac:dyDescent="0.25"/>
    <row r="69130" x14ac:dyDescent="0.25"/>
    <row r="69131" x14ac:dyDescent="0.25"/>
    <row r="69132" x14ac:dyDescent="0.25"/>
    <row r="69133" x14ac:dyDescent="0.25"/>
    <row r="69134" x14ac:dyDescent="0.25"/>
    <row r="69135" x14ac:dyDescent="0.25"/>
    <row r="69136" x14ac:dyDescent="0.25"/>
    <row r="69137" x14ac:dyDescent="0.25"/>
    <row r="69138" x14ac:dyDescent="0.25"/>
    <row r="69139" x14ac:dyDescent="0.25"/>
    <row r="69140" x14ac:dyDescent="0.25"/>
    <row r="69141" x14ac:dyDescent="0.25"/>
    <row r="69142" x14ac:dyDescent="0.25"/>
    <row r="69143" x14ac:dyDescent="0.25"/>
    <row r="69144" x14ac:dyDescent="0.25"/>
    <row r="69145" x14ac:dyDescent="0.25"/>
    <row r="69146" x14ac:dyDescent="0.25"/>
    <row r="69147" x14ac:dyDescent="0.25"/>
    <row r="69148" x14ac:dyDescent="0.25"/>
    <row r="69149" x14ac:dyDescent="0.25"/>
    <row r="69150" x14ac:dyDescent="0.25"/>
    <row r="69151" x14ac:dyDescent="0.25"/>
    <row r="69152" x14ac:dyDescent="0.25"/>
    <row r="69153" x14ac:dyDescent="0.25"/>
    <row r="69154" x14ac:dyDescent="0.25"/>
    <row r="69155" x14ac:dyDescent="0.25"/>
    <row r="69156" x14ac:dyDescent="0.25"/>
    <row r="69157" x14ac:dyDescent="0.25"/>
    <row r="69158" x14ac:dyDescent="0.25"/>
    <row r="69159" x14ac:dyDescent="0.25"/>
    <row r="69160" x14ac:dyDescent="0.25"/>
    <row r="69161" x14ac:dyDescent="0.25"/>
    <row r="69162" x14ac:dyDescent="0.25"/>
    <row r="69163" x14ac:dyDescent="0.25"/>
    <row r="69164" x14ac:dyDescent="0.25"/>
    <row r="69165" x14ac:dyDescent="0.25"/>
    <row r="69166" x14ac:dyDescent="0.25"/>
    <row r="69167" x14ac:dyDescent="0.25"/>
    <row r="69168" x14ac:dyDescent="0.25"/>
    <row r="69169" x14ac:dyDescent="0.25"/>
    <row r="69170" x14ac:dyDescent="0.25"/>
    <row r="69171" x14ac:dyDescent="0.25"/>
    <row r="69172" x14ac:dyDescent="0.25"/>
    <row r="69173" x14ac:dyDescent="0.25"/>
    <row r="69174" x14ac:dyDescent="0.25"/>
    <row r="69175" x14ac:dyDescent="0.25"/>
    <row r="69176" x14ac:dyDescent="0.25"/>
    <row r="69177" x14ac:dyDescent="0.25"/>
    <row r="69178" x14ac:dyDescent="0.25"/>
    <row r="69179" x14ac:dyDescent="0.25"/>
    <row r="69180" x14ac:dyDescent="0.25"/>
    <row r="69181" x14ac:dyDescent="0.25"/>
    <row r="69182" x14ac:dyDescent="0.25"/>
    <row r="69183" x14ac:dyDescent="0.25"/>
    <row r="69184" x14ac:dyDescent="0.25"/>
    <row r="69185" x14ac:dyDescent="0.25"/>
    <row r="69186" x14ac:dyDescent="0.25"/>
    <row r="69187" x14ac:dyDescent="0.25"/>
    <row r="69188" x14ac:dyDescent="0.25"/>
    <row r="69189" x14ac:dyDescent="0.25"/>
    <row r="69190" x14ac:dyDescent="0.25"/>
    <row r="69191" x14ac:dyDescent="0.25"/>
    <row r="69192" x14ac:dyDescent="0.25"/>
    <row r="69193" x14ac:dyDescent="0.25"/>
    <row r="69194" x14ac:dyDescent="0.25"/>
    <row r="69195" x14ac:dyDescent="0.25"/>
    <row r="69196" x14ac:dyDescent="0.25"/>
    <row r="69197" x14ac:dyDescent="0.25"/>
    <row r="69198" x14ac:dyDescent="0.25"/>
    <row r="69199" x14ac:dyDescent="0.25"/>
    <row r="69200" x14ac:dyDescent="0.25"/>
    <row r="69201" x14ac:dyDescent="0.25"/>
    <row r="69202" x14ac:dyDescent="0.25"/>
    <row r="69203" x14ac:dyDescent="0.25"/>
    <row r="69204" x14ac:dyDescent="0.25"/>
    <row r="69205" x14ac:dyDescent="0.25"/>
    <row r="69206" x14ac:dyDescent="0.25"/>
    <row r="69207" x14ac:dyDescent="0.25"/>
    <row r="69208" x14ac:dyDescent="0.25"/>
    <row r="69209" x14ac:dyDescent="0.25"/>
    <row r="69210" x14ac:dyDescent="0.25"/>
    <row r="69211" x14ac:dyDescent="0.25"/>
    <row r="69212" x14ac:dyDescent="0.25"/>
    <row r="69213" x14ac:dyDescent="0.25"/>
    <row r="69214" x14ac:dyDescent="0.25"/>
    <row r="69215" x14ac:dyDescent="0.25"/>
    <row r="69216" x14ac:dyDescent="0.25"/>
    <row r="69217" x14ac:dyDescent="0.25"/>
    <row r="69218" x14ac:dyDescent="0.25"/>
    <row r="69219" x14ac:dyDescent="0.25"/>
    <row r="69220" x14ac:dyDescent="0.25"/>
    <row r="69221" x14ac:dyDescent="0.25"/>
    <row r="69222" x14ac:dyDescent="0.25"/>
    <row r="69223" x14ac:dyDescent="0.25"/>
    <row r="69224" x14ac:dyDescent="0.25"/>
    <row r="69225" x14ac:dyDescent="0.25"/>
    <row r="69226" x14ac:dyDescent="0.25"/>
    <row r="69227" x14ac:dyDescent="0.25"/>
    <row r="69228" x14ac:dyDescent="0.25"/>
    <row r="69229" x14ac:dyDescent="0.25"/>
    <row r="69230" x14ac:dyDescent="0.25"/>
    <row r="69231" x14ac:dyDescent="0.25"/>
    <row r="69232" x14ac:dyDescent="0.25"/>
    <row r="69233" x14ac:dyDescent="0.25"/>
    <row r="69234" x14ac:dyDescent="0.25"/>
    <row r="69235" x14ac:dyDescent="0.25"/>
    <row r="69236" x14ac:dyDescent="0.25"/>
    <row r="69237" x14ac:dyDescent="0.25"/>
    <row r="69238" x14ac:dyDescent="0.25"/>
    <row r="69239" x14ac:dyDescent="0.25"/>
    <row r="69240" x14ac:dyDescent="0.25"/>
    <row r="69241" x14ac:dyDescent="0.25"/>
    <row r="69242" x14ac:dyDescent="0.25"/>
    <row r="69243" x14ac:dyDescent="0.25"/>
    <row r="69244" x14ac:dyDescent="0.25"/>
    <row r="69245" x14ac:dyDescent="0.25"/>
    <row r="69246" x14ac:dyDescent="0.25"/>
    <row r="69247" x14ac:dyDescent="0.25"/>
    <row r="69248" x14ac:dyDescent="0.25"/>
    <row r="69249" x14ac:dyDescent="0.25"/>
    <row r="69250" x14ac:dyDescent="0.25"/>
    <row r="69251" x14ac:dyDescent="0.25"/>
    <row r="69252" x14ac:dyDescent="0.25"/>
    <row r="69253" x14ac:dyDescent="0.25"/>
    <row r="69254" x14ac:dyDescent="0.25"/>
    <row r="69255" x14ac:dyDescent="0.25"/>
    <row r="69256" x14ac:dyDescent="0.25"/>
    <row r="69257" x14ac:dyDescent="0.25"/>
    <row r="69258" x14ac:dyDescent="0.25"/>
    <row r="69259" x14ac:dyDescent="0.25"/>
    <row r="69260" x14ac:dyDescent="0.25"/>
    <row r="69261" x14ac:dyDescent="0.25"/>
    <row r="69262" x14ac:dyDescent="0.25"/>
    <row r="69263" x14ac:dyDescent="0.25"/>
    <row r="69264" x14ac:dyDescent="0.25"/>
    <row r="69265" x14ac:dyDescent="0.25"/>
    <row r="69266" x14ac:dyDescent="0.25"/>
    <row r="69267" x14ac:dyDescent="0.25"/>
    <row r="69268" x14ac:dyDescent="0.25"/>
    <row r="69269" x14ac:dyDescent="0.25"/>
    <row r="69270" x14ac:dyDescent="0.25"/>
    <row r="69271" x14ac:dyDescent="0.25"/>
    <row r="69272" x14ac:dyDescent="0.25"/>
    <row r="69273" x14ac:dyDescent="0.25"/>
    <row r="69274" x14ac:dyDescent="0.25"/>
    <row r="69275" x14ac:dyDescent="0.25"/>
    <row r="69276" x14ac:dyDescent="0.25"/>
    <row r="69277" x14ac:dyDescent="0.25"/>
    <row r="69278" x14ac:dyDescent="0.25"/>
    <row r="69279" x14ac:dyDescent="0.25"/>
    <row r="69280" x14ac:dyDescent="0.25"/>
    <row r="69281" x14ac:dyDescent="0.25"/>
    <row r="69282" x14ac:dyDescent="0.25"/>
    <row r="69283" x14ac:dyDescent="0.25"/>
    <row r="69284" x14ac:dyDescent="0.25"/>
    <row r="69285" x14ac:dyDescent="0.25"/>
    <row r="69286" x14ac:dyDescent="0.25"/>
    <row r="69287" x14ac:dyDescent="0.25"/>
    <row r="69288" x14ac:dyDescent="0.25"/>
    <row r="69289" x14ac:dyDescent="0.25"/>
    <row r="69290" x14ac:dyDescent="0.25"/>
    <row r="69291" x14ac:dyDescent="0.25"/>
    <row r="69292" x14ac:dyDescent="0.25"/>
    <row r="69293" x14ac:dyDescent="0.25"/>
    <row r="69294" x14ac:dyDescent="0.25"/>
    <row r="69295" x14ac:dyDescent="0.25"/>
    <row r="69296" x14ac:dyDescent="0.25"/>
    <row r="69297" x14ac:dyDescent="0.25"/>
    <row r="69298" x14ac:dyDescent="0.25"/>
    <row r="69299" x14ac:dyDescent="0.25"/>
    <row r="69300" x14ac:dyDescent="0.25"/>
    <row r="69301" x14ac:dyDescent="0.25"/>
    <row r="69302" x14ac:dyDescent="0.25"/>
    <row r="69303" x14ac:dyDescent="0.25"/>
    <row r="69304" x14ac:dyDescent="0.25"/>
    <row r="69305" x14ac:dyDescent="0.25"/>
    <row r="69306" x14ac:dyDescent="0.25"/>
    <row r="69307" x14ac:dyDescent="0.25"/>
    <row r="69308" x14ac:dyDescent="0.25"/>
    <row r="69309" x14ac:dyDescent="0.25"/>
    <row r="69310" x14ac:dyDescent="0.25"/>
    <row r="69311" x14ac:dyDescent="0.25"/>
    <row r="69312" x14ac:dyDescent="0.25"/>
    <row r="69313" x14ac:dyDescent="0.25"/>
    <row r="69314" x14ac:dyDescent="0.25"/>
    <row r="69315" x14ac:dyDescent="0.25"/>
    <row r="69316" x14ac:dyDescent="0.25"/>
    <row r="69317" x14ac:dyDescent="0.25"/>
    <row r="69318" x14ac:dyDescent="0.25"/>
    <row r="69319" x14ac:dyDescent="0.25"/>
    <row r="69320" x14ac:dyDescent="0.25"/>
    <row r="69321" x14ac:dyDescent="0.25"/>
    <row r="69322" x14ac:dyDescent="0.25"/>
    <row r="69323" x14ac:dyDescent="0.25"/>
    <row r="69324" x14ac:dyDescent="0.25"/>
    <row r="69325" x14ac:dyDescent="0.25"/>
    <row r="69326" x14ac:dyDescent="0.25"/>
    <row r="69327" x14ac:dyDescent="0.25"/>
    <row r="69328" x14ac:dyDescent="0.25"/>
    <row r="69329" x14ac:dyDescent="0.25"/>
    <row r="69330" x14ac:dyDescent="0.25"/>
    <row r="69331" x14ac:dyDescent="0.25"/>
    <row r="69332" x14ac:dyDescent="0.25"/>
    <row r="69333" x14ac:dyDescent="0.25"/>
    <row r="69334" x14ac:dyDescent="0.25"/>
    <row r="69335" x14ac:dyDescent="0.25"/>
    <row r="69336" x14ac:dyDescent="0.25"/>
    <row r="69337" x14ac:dyDescent="0.25"/>
    <row r="69338" x14ac:dyDescent="0.25"/>
    <row r="69339" x14ac:dyDescent="0.25"/>
    <row r="69340" x14ac:dyDescent="0.25"/>
    <row r="69341" x14ac:dyDescent="0.25"/>
    <row r="69342" x14ac:dyDescent="0.25"/>
    <row r="69343" x14ac:dyDescent="0.25"/>
    <row r="69344" x14ac:dyDescent="0.25"/>
    <row r="69345" x14ac:dyDescent="0.25"/>
    <row r="69346" x14ac:dyDescent="0.25"/>
    <row r="69347" x14ac:dyDescent="0.25"/>
    <row r="69348" x14ac:dyDescent="0.25"/>
    <row r="69349" x14ac:dyDescent="0.25"/>
    <row r="69350" x14ac:dyDescent="0.25"/>
    <row r="69351" x14ac:dyDescent="0.25"/>
    <row r="69352" x14ac:dyDescent="0.25"/>
    <row r="69353" x14ac:dyDescent="0.25"/>
    <row r="69354" x14ac:dyDescent="0.25"/>
    <row r="69355" x14ac:dyDescent="0.25"/>
    <row r="69356" x14ac:dyDescent="0.25"/>
    <row r="69357" x14ac:dyDescent="0.25"/>
    <row r="69358" x14ac:dyDescent="0.25"/>
    <row r="69359" x14ac:dyDescent="0.25"/>
    <row r="69360" x14ac:dyDescent="0.25"/>
    <row r="69361" x14ac:dyDescent="0.25"/>
    <row r="69362" x14ac:dyDescent="0.25"/>
    <row r="69363" x14ac:dyDescent="0.25"/>
    <row r="69364" x14ac:dyDescent="0.25"/>
    <row r="69365" x14ac:dyDescent="0.25"/>
    <row r="69366" x14ac:dyDescent="0.25"/>
    <row r="69367" x14ac:dyDescent="0.25"/>
    <row r="69368" x14ac:dyDescent="0.25"/>
    <row r="69369" x14ac:dyDescent="0.25"/>
    <row r="69370" x14ac:dyDescent="0.25"/>
    <row r="69371" x14ac:dyDescent="0.25"/>
    <row r="69372" x14ac:dyDescent="0.25"/>
    <row r="69373" x14ac:dyDescent="0.25"/>
    <row r="69374" x14ac:dyDescent="0.25"/>
    <row r="69375" x14ac:dyDescent="0.25"/>
    <row r="69376" x14ac:dyDescent="0.25"/>
    <row r="69377" x14ac:dyDescent="0.25"/>
    <row r="69378" x14ac:dyDescent="0.25"/>
    <row r="69379" x14ac:dyDescent="0.25"/>
    <row r="69380" x14ac:dyDescent="0.25"/>
    <row r="69381" x14ac:dyDescent="0.25"/>
    <row r="69382" x14ac:dyDescent="0.25"/>
    <row r="69383" x14ac:dyDescent="0.25"/>
    <row r="69384" x14ac:dyDescent="0.25"/>
    <row r="69385" x14ac:dyDescent="0.25"/>
    <row r="69386" x14ac:dyDescent="0.25"/>
    <row r="69387" x14ac:dyDescent="0.25"/>
    <row r="69388" x14ac:dyDescent="0.25"/>
    <row r="69389" x14ac:dyDescent="0.25"/>
    <row r="69390" x14ac:dyDescent="0.25"/>
    <row r="69391" x14ac:dyDescent="0.25"/>
    <row r="69392" x14ac:dyDescent="0.25"/>
    <row r="69393" x14ac:dyDescent="0.25"/>
    <row r="69394" x14ac:dyDescent="0.25"/>
    <row r="69395" x14ac:dyDescent="0.25"/>
    <row r="69396" x14ac:dyDescent="0.25"/>
    <row r="69397" x14ac:dyDescent="0.25"/>
    <row r="69398" x14ac:dyDescent="0.25"/>
    <row r="69399" x14ac:dyDescent="0.25"/>
    <row r="69400" x14ac:dyDescent="0.25"/>
    <row r="69401" x14ac:dyDescent="0.25"/>
    <row r="69402" x14ac:dyDescent="0.25"/>
    <row r="69403" x14ac:dyDescent="0.25"/>
    <row r="69404" x14ac:dyDescent="0.25"/>
    <row r="69405" x14ac:dyDescent="0.25"/>
    <row r="69406" x14ac:dyDescent="0.25"/>
    <row r="69407" x14ac:dyDescent="0.25"/>
    <row r="69408" x14ac:dyDescent="0.25"/>
    <row r="69409" x14ac:dyDescent="0.25"/>
    <row r="69410" x14ac:dyDescent="0.25"/>
    <row r="69411" x14ac:dyDescent="0.25"/>
    <row r="69412" x14ac:dyDescent="0.25"/>
    <row r="69413" x14ac:dyDescent="0.25"/>
    <row r="69414" x14ac:dyDescent="0.25"/>
    <row r="69415" x14ac:dyDescent="0.25"/>
    <row r="69416" x14ac:dyDescent="0.25"/>
    <row r="69417" x14ac:dyDescent="0.25"/>
    <row r="69418" x14ac:dyDescent="0.25"/>
    <row r="69419" x14ac:dyDescent="0.25"/>
    <row r="69420" x14ac:dyDescent="0.25"/>
    <row r="69421" x14ac:dyDescent="0.25"/>
    <row r="69422" x14ac:dyDescent="0.25"/>
    <row r="69423" x14ac:dyDescent="0.25"/>
    <row r="69424" x14ac:dyDescent="0.25"/>
    <row r="69425" x14ac:dyDescent="0.25"/>
    <row r="69426" x14ac:dyDescent="0.25"/>
    <row r="69427" x14ac:dyDescent="0.25"/>
    <row r="69428" x14ac:dyDescent="0.25"/>
    <row r="69429" x14ac:dyDescent="0.25"/>
    <row r="69430" x14ac:dyDescent="0.25"/>
    <row r="69431" x14ac:dyDescent="0.25"/>
    <row r="69432" x14ac:dyDescent="0.25"/>
    <row r="69433" x14ac:dyDescent="0.25"/>
    <row r="69434" x14ac:dyDescent="0.25"/>
    <row r="69435" x14ac:dyDescent="0.25"/>
    <row r="69436" x14ac:dyDescent="0.25"/>
    <row r="69437" x14ac:dyDescent="0.25"/>
    <row r="69438" x14ac:dyDescent="0.25"/>
    <row r="69439" x14ac:dyDescent="0.25"/>
    <row r="69440" x14ac:dyDescent="0.25"/>
    <row r="69441" x14ac:dyDescent="0.25"/>
    <row r="69442" x14ac:dyDescent="0.25"/>
    <row r="69443" x14ac:dyDescent="0.25"/>
    <row r="69444" x14ac:dyDescent="0.25"/>
    <row r="69445" x14ac:dyDescent="0.25"/>
    <row r="69446" x14ac:dyDescent="0.25"/>
    <row r="69447" x14ac:dyDescent="0.25"/>
    <row r="69448" x14ac:dyDescent="0.25"/>
    <row r="69449" x14ac:dyDescent="0.25"/>
    <row r="69450" x14ac:dyDescent="0.25"/>
    <row r="69451" x14ac:dyDescent="0.25"/>
    <row r="69452" x14ac:dyDescent="0.25"/>
    <row r="69453" x14ac:dyDescent="0.25"/>
    <row r="69454" x14ac:dyDescent="0.25"/>
    <row r="69455" x14ac:dyDescent="0.25"/>
    <row r="69456" x14ac:dyDescent="0.25"/>
    <row r="69457" x14ac:dyDescent="0.25"/>
    <row r="69458" x14ac:dyDescent="0.25"/>
    <row r="69459" x14ac:dyDescent="0.25"/>
    <row r="69460" x14ac:dyDescent="0.25"/>
    <row r="69461" x14ac:dyDescent="0.25"/>
    <row r="69462" x14ac:dyDescent="0.25"/>
    <row r="69463" x14ac:dyDescent="0.25"/>
    <row r="69464" x14ac:dyDescent="0.25"/>
    <row r="69465" x14ac:dyDescent="0.25"/>
    <row r="69466" x14ac:dyDescent="0.25"/>
    <row r="69467" x14ac:dyDescent="0.25"/>
    <row r="69468" x14ac:dyDescent="0.25"/>
    <row r="69469" x14ac:dyDescent="0.25"/>
    <row r="69470" x14ac:dyDescent="0.25"/>
    <row r="69471" x14ac:dyDescent="0.25"/>
    <row r="69472" x14ac:dyDescent="0.25"/>
    <row r="69473" x14ac:dyDescent="0.25"/>
    <row r="69474" x14ac:dyDescent="0.25"/>
    <row r="69475" x14ac:dyDescent="0.25"/>
    <row r="69476" x14ac:dyDescent="0.25"/>
    <row r="69477" x14ac:dyDescent="0.25"/>
    <row r="69478" x14ac:dyDescent="0.25"/>
    <row r="69479" x14ac:dyDescent="0.25"/>
    <row r="69480" x14ac:dyDescent="0.25"/>
    <row r="69481" x14ac:dyDescent="0.25"/>
    <row r="69482" x14ac:dyDescent="0.25"/>
    <row r="69483" x14ac:dyDescent="0.25"/>
    <row r="69484" x14ac:dyDescent="0.25"/>
    <row r="69485" x14ac:dyDescent="0.25"/>
    <row r="69486" x14ac:dyDescent="0.25"/>
    <row r="69487" x14ac:dyDescent="0.25"/>
    <row r="69488" x14ac:dyDescent="0.25"/>
    <row r="69489" x14ac:dyDescent="0.25"/>
    <row r="69490" x14ac:dyDescent="0.25"/>
    <row r="69491" x14ac:dyDescent="0.25"/>
    <row r="69492" x14ac:dyDescent="0.25"/>
    <row r="69493" x14ac:dyDescent="0.25"/>
    <row r="69494" x14ac:dyDescent="0.25"/>
    <row r="69495" x14ac:dyDescent="0.25"/>
    <row r="69496" x14ac:dyDescent="0.25"/>
    <row r="69497" x14ac:dyDescent="0.25"/>
    <row r="69498" x14ac:dyDescent="0.25"/>
    <row r="69499" x14ac:dyDescent="0.25"/>
    <row r="69500" x14ac:dyDescent="0.25"/>
    <row r="69501" x14ac:dyDescent="0.25"/>
    <row r="69502" x14ac:dyDescent="0.25"/>
    <row r="69503" x14ac:dyDescent="0.25"/>
    <row r="69504" x14ac:dyDescent="0.25"/>
    <row r="69505" x14ac:dyDescent="0.25"/>
    <row r="69506" x14ac:dyDescent="0.25"/>
    <row r="69507" x14ac:dyDescent="0.25"/>
    <row r="69508" x14ac:dyDescent="0.25"/>
    <row r="69509" x14ac:dyDescent="0.25"/>
    <row r="69510" x14ac:dyDescent="0.25"/>
    <row r="69511" x14ac:dyDescent="0.25"/>
    <row r="69512" x14ac:dyDescent="0.25"/>
    <row r="69513" x14ac:dyDescent="0.25"/>
    <row r="69514" x14ac:dyDescent="0.25"/>
    <row r="69515" x14ac:dyDescent="0.25"/>
    <row r="69516" x14ac:dyDescent="0.25"/>
    <row r="69517" x14ac:dyDescent="0.25"/>
    <row r="69518" x14ac:dyDescent="0.25"/>
    <row r="69519" x14ac:dyDescent="0.25"/>
    <row r="69520" x14ac:dyDescent="0.25"/>
    <row r="69521" x14ac:dyDescent="0.25"/>
    <row r="69522" x14ac:dyDescent="0.25"/>
    <row r="69523" x14ac:dyDescent="0.25"/>
    <row r="69524" x14ac:dyDescent="0.25"/>
    <row r="69525" x14ac:dyDescent="0.25"/>
    <row r="69526" x14ac:dyDescent="0.25"/>
    <row r="69527" x14ac:dyDescent="0.25"/>
    <row r="69528" x14ac:dyDescent="0.25"/>
    <row r="69529" x14ac:dyDescent="0.25"/>
    <row r="69530" x14ac:dyDescent="0.25"/>
    <row r="69531" x14ac:dyDescent="0.25"/>
    <row r="69532" x14ac:dyDescent="0.25"/>
    <row r="69533" x14ac:dyDescent="0.25"/>
    <row r="69534" x14ac:dyDescent="0.25"/>
    <row r="69535" x14ac:dyDescent="0.25"/>
    <row r="69536" x14ac:dyDescent="0.25"/>
    <row r="69537" x14ac:dyDescent="0.25"/>
    <row r="69538" x14ac:dyDescent="0.25"/>
    <row r="69539" x14ac:dyDescent="0.25"/>
    <row r="69540" x14ac:dyDescent="0.25"/>
    <row r="69541" x14ac:dyDescent="0.25"/>
    <row r="69542" x14ac:dyDescent="0.25"/>
    <row r="69543" x14ac:dyDescent="0.25"/>
    <row r="69544" x14ac:dyDescent="0.25"/>
    <row r="69545" x14ac:dyDescent="0.25"/>
    <row r="69546" x14ac:dyDescent="0.25"/>
    <row r="69547" x14ac:dyDescent="0.25"/>
    <row r="69548" x14ac:dyDescent="0.25"/>
    <row r="69549" x14ac:dyDescent="0.25"/>
    <row r="69550" x14ac:dyDescent="0.25"/>
    <row r="69551" x14ac:dyDescent="0.25"/>
    <row r="69552" x14ac:dyDescent="0.25"/>
    <row r="69553" x14ac:dyDescent="0.25"/>
    <row r="69554" x14ac:dyDescent="0.25"/>
    <row r="69555" x14ac:dyDescent="0.25"/>
    <row r="69556" x14ac:dyDescent="0.25"/>
    <row r="69557" x14ac:dyDescent="0.25"/>
    <row r="69558" x14ac:dyDescent="0.25"/>
    <row r="69559" x14ac:dyDescent="0.25"/>
    <row r="69560" x14ac:dyDescent="0.25"/>
    <row r="69561" x14ac:dyDescent="0.25"/>
    <row r="69562" x14ac:dyDescent="0.25"/>
    <row r="69563" x14ac:dyDescent="0.25"/>
    <row r="69564" x14ac:dyDescent="0.25"/>
    <row r="69565" x14ac:dyDescent="0.25"/>
    <row r="69566" x14ac:dyDescent="0.25"/>
    <row r="69567" x14ac:dyDescent="0.25"/>
    <row r="69568" x14ac:dyDescent="0.25"/>
    <row r="69569" x14ac:dyDescent="0.25"/>
    <row r="69570" x14ac:dyDescent="0.25"/>
    <row r="69571" x14ac:dyDescent="0.25"/>
    <row r="69572" x14ac:dyDescent="0.25"/>
    <row r="69573" x14ac:dyDescent="0.25"/>
    <row r="69574" x14ac:dyDescent="0.25"/>
    <row r="69575" x14ac:dyDescent="0.25"/>
    <row r="69576" x14ac:dyDescent="0.25"/>
    <row r="69577" x14ac:dyDescent="0.25"/>
    <row r="69578" x14ac:dyDescent="0.25"/>
    <row r="69579" x14ac:dyDescent="0.25"/>
    <row r="69580" x14ac:dyDescent="0.25"/>
    <row r="69581" x14ac:dyDescent="0.25"/>
    <row r="69582" x14ac:dyDescent="0.25"/>
    <row r="69583" x14ac:dyDescent="0.25"/>
    <row r="69584" x14ac:dyDescent="0.25"/>
    <row r="69585" x14ac:dyDescent="0.25"/>
    <row r="69586" x14ac:dyDescent="0.25"/>
    <row r="69587" x14ac:dyDescent="0.25"/>
    <row r="69588" x14ac:dyDescent="0.25"/>
    <row r="69589" x14ac:dyDescent="0.25"/>
    <row r="69590" x14ac:dyDescent="0.25"/>
    <row r="69591" x14ac:dyDescent="0.25"/>
    <row r="69592" x14ac:dyDescent="0.25"/>
    <row r="69593" x14ac:dyDescent="0.25"/>
    <row r="69594" x14ac:dyDescent="0.25"/>
    <row r="69595" x14ac:dyDescent="0.25"/>
    <row r="69596" x14ac:dyDescent="0.25"/>
    <row r="69597" x14ac:dyDescent="0.25"/>
    <row r="69598" x14ac:dyDescent="0.25"/>
    <row r="69599" x14ac:dyDescent="0.25"/>
    <row r="69600" x14ac:dyDescent="0.25"/>
    <row r="69601" x14ac:dyDescent="0.25"/>
    <row r="69602" x14ac:dyDescent="0.25"/>
    <row r="69603" x14ac:dyDescent="0.25"/>
    <row r="69604" x14ac:dyDescent="0.25"/>
    <row r="69605" x14ac:dyDescent="0.25"/>
    <row r="69606" x14ac:dyDescent="0.25"/>
    <row r="69607" x14ac:dyDescent="0.25"/>
    <row r="69608" x14ac:dyDescent="0.25"/>
    <row r="69609" x14ac:dyDescent="0.25"/>
    <row r="69610" x14ac:dyDescent="0.25"/>
    <row r="69611" x14ac:dyDescent="0.25"/>
    <row r="69612" x14ac:dyDescent="0.25"/>
    <row r="69613" x14ac:dyDescent="0.25"/>
    <row r="69614" x14ac:dyDescent="0.25"/>
    <row r="69615" x14ac:dyDescent="0.25"/>
    <row r="69616" x14ac:dyDescent="0.25"/>
    <row r="69617" x14ac:dyDescent="0.25"/>
    <row r="69618" x14ac:dyDescent="0.25"/>
    <row r="69619" x14ac:dyDescent="0.25"/>
    <row r="69620" x14ac:dyDescent="0.25"/>
    <row r="69621" x14ac:dyDescent="0.25"/>
    <row r="69622" x14ac:dyDescent="0.25"/>
    <row r="69623" x14ac:dyDescent="0.25"/>
    <row r="69624" x14ac:dyDescent="0.25"/>
    <row r="69625" x14ac:dyDescent="0.25"/>
    <row r="69626" x14ac:dyDescent="0.25"/>
    <row r="69627" x14ac:dyDescent="0.25"/>
    <row r="69628" x14ac:dyDescent="0.25"/>
    <row r="69629" x14ac:dyDescent="0.25"/>
    <row r="69630" x14ac:dyDescent="0.25"/>
    <row r="69631" x14ac:dyDescent="0.25"/>
    <row r="69632" x14ac:dyDescent="0.25"/>
    <row r="69633" x14ac:dyDescent="0.25"/>
    <row r="69634" x14ac:dyDescent="0.25"/>
    <row r="69635" x14ac:dyDescent="0.25"/>
    <row r="69636" x14ac:dyDescent="0.25"/>
    <row r="69637" x14ac:dyDescent="0.25"/>
    <row r="69638" x14ac:dyDescent="0.25"/>
    <row r="69639" x14ac:dyDescent="0.25"/>
    <row r="69640" x14ac:dyDescent="0.25"/>
    <row r="69641" x14ac:dyDescent="0.25"/>
    <row r="69642" x14ac:dyDescent="0.25"/>
    <row r="69643" x14ac:dyDescent="0.25"/>
    <row r="69644" x14ac:dyDescent="0.25"/>
    <row r="69645" x14ac:dyDescent="0.25"/>
    <row r="69646" x14ac:dyDescent="0.25"/>
    <row r="69647" x14ac:dyDescent="0.25"/>
    <row r="69648" x14ac:dyDescent="0.25"/>
    <row r="69649" x14ac:dyDescent="0.25"/>
    <row r="69650" x14ac:dyDescent="0.25"/>
    <row r="69651" x14ac:dyDescent="0.25"/>
    <row r="69652" x14ac:dyDescent="0.25"/>
    <row r="69653" x14ac:dyDescent="0.25"/>
    <row r="69654" x14ac:dyDescent="0.25"/>
    <row r="69655" x14ac:dyDescent="0.25"/>
    <row r="69656" x14ac:dyDescent="0.25"/>
    <row r="69657" x14ac:dyDescent="0.25"/>
    <row r="69658" x14ac:dyDescent="0.25"/>
    <row r="69659" x14ac:dyDescent="0.25"/>
    <row r="69660" x14ac:dyDescent="0.25"/>
    <row r="69661" x14ac:dyDescent="0.25"/>
    <row r="69662" x14ac:dyDescent="0.25"/>
    <row r="69663" x14ac:dyDescent="0.25"/>
    <row r="69664" x14ac:dyDescent="0.25"/>
    <row r="69665" x14ac:dyDescent="0.25"/>
    <row r="69666" x14ac:dyDescent="0.25"/>
    <row r="69667" x14ac:dyDescent="0.25"/>
    <row r="69668" x14ac:dyDescent="0.25"/>
    <row r="69669" x14ac:dyDescent="0.25"/>
    <row r="69670" x14ac:dyDescent="0.25"/>
    <row r="69671" x14ac:dyDescent="0.25"/>
    <row r="69672" x14ac:dyDescent="0.25"/>
    <row r="69673" x14ac:dyDescent="0.25"/>
    <row r="69674" x14ac:dyDescent="0.25"/>
    <row r="69675" x14ac:dyDescent="0.25"/>
    <row r="69676" x14ac:dyDescent="0.25"/>
    <row r="69677" x14ac:dyDescent="0.25"/>
    <row r="69678" x14ac:dyDescent="0.25"/>
    <row r="69679" x14ac:dyDescent="0.25"/>
    <row r="69680" x14ac:dyDescent="0.25"/>
    <row r="69681" x14ac:dyDescent="0.25"/>
    <row r="69682" x14ac:dyDescent="0.25"/>
    <row r="69683" x14ac:dyDescent="0.25"/>
    <row r="69684" x14ac:dyDescent="0.25"/>
    <row r="69685" x14ac:dyDescent="0.25"/>
    <row r="69686" x14ac:dyDescent="0.25"/>
    <row r="69687" x14ac:dyDescent="0.25"/>
    <row r="69688" x14ac:dyDescent="0.25"/>
    <row r="69689" x14ac:dyDescent="0.25"/>
    <row r="69690" x14ac:dyDescent="0.25"/>
    <row r="69691" x14ac:dyDescent="0.25"/>
    <row r="69692" x14ac:dyDescent="0.25"/>
    <row r="69693" x14ac:dyDescent="0.25"/>
    <row r="69694" x14ac:dyDescent="0.25"/>
    <row r="69695" x14ac:dyDescent="0.25"/>
    <row r="69696" x14ac:dyDescent="0.25"/>
    <row r="69697" x14ac:dyDescent="0.25"/>
    <row r="69698" x14ac:dyDescent="0.25"/>
    <row r="69699" x14ac:dyDescent="0.25"/>
    <row r="69700" x14ac:dyDescent="0.25"/>
    <row r="69701" x14ac:dyDescent="0.25"/>
    <row r="69702" x14ac:dyDescent="0.25"/>
    <row r="69703" x14ac:dyDescent="0.25"/>
    <row r="69704" x14ac:dyDescent="0.25"/>
    <row r="69705" x14ac:dyDescent="0.25"/>
    <row r="69706" x14ac:dyDescent="0.25"/>
    <row r="69707" x14ac:dyDescent="0.25"/>
    <row r="69708" x14ac:dyDescent="0.25"/>
    <row r="69709" x14ac:dyDescent="0.25"/>
    <row r="69710" x14ac:dyDescent="0.25"/>
    <row r="69711" x14ac:dyDescent="0.25"/>
    <row r="69712" x14ac:dyDescent="0.25"/>
    <row r="69713" x14ac:dyDescent="0.25"/>
    <row r="69714" x14ac:dyDescent="0.25"/>
    <row r="69715" x14ac:dyDescent="0.25"/>
    <row r="69716" x14ac:dyDescent="0.25"/>
    <row r="69717" x14ac:dyDescent="0.25"/>
    <row r="69718" x14ac:dyDescent="0.25"/>
    <row r="69719" x14ac:dyDescent="0.25"/>
    <row r="69720" x14ac:dyDescent="0.25"/>
    <row r="69721" x14ac:dyDescent="0.25"/>
    <row r="69722" x14ac:dyDescent="0.25"/>
    <row r="69723" x14ac:dyDescent="0.25"/>
    <row r="69724" x14ac:dyDescent="0.25"/>
    <row r="69725" x14ac:dyDescent="0.25"/>
    <row r="69726" x14ac:dyDescent="0.25"/>
    <row r="69727" x14ac:dyDescent="0.25"/>
    <row r="69728" x14ac:dyDescent="0.25"/>
    <row r="69729" x14ac:dyDescent="0.25"/>
    <row r="69730" x14ac:dyDescent="0.25"/>
    <row r="69731" x14ac:dyDescent="0.25"/>
    <row r="69732" x14ac:dyDescent="0.25"/>
    <row r="69733" x14ac:dyDescent="0.25"/>
    <row r="69734" x14ac:dyDescent="0.25"/>
    <row r="69735" x14ac:dyDescent="0.25"/>
    <row r="69736" x14ac:dyDescent="0.25"/>
    <row r="69737" x14ac:dyDescent="0.25"/>
    <row r="69738" x14ac:dyDescent="0.25"/>
    <row r="69739" x14ac:dyDescent="0.25"/>
    <row r="69740" x14ac:dyDescent="0.25"/>
    <row r="69741" x14ac:dyDescent="0.25"/>
    <row r="69742" x14ac:dyDescent="0.25"/>
    <row r="69743" x14ac:dyDescent="0.25"/>
    <row r="69744" x14ac:dyDescent="0.25"/>
    <row r="69745" x14ac:dyDescent="0.25"/>
    <row r="69746" x14ac:dyDescent="0.25"/>
    <row r="69747" x14ac:dyDescent="0.25"/>
    <row r="69748" x14ac:dyDescent="0.25"/>
    <row r="69749" x14ac:dyDescent="0.25"/>
    <row r="69750" x14ac:dyDescent="0.25"/>
    <row r="69751" x14ac:dyDescent="0.25"/>
    <row r="69752" x14ac:dyDescent="0.25"/>
    <row r="69753" x14ac:dyDescent="0.25"/>
    <row r="69754" x14ac:dyDescent="0.25"/>
    <row r="69755" x14ac:dyDescent="0.25"/>
    <row r="69756" x14ac:dyDescent="0.25"/>
    <row r="69757" x14ac:dyDescent="0.25"/>
    <row r="69758" x14ac:dyDescent="0.25"/>
    <row r="69759" x14ac:dyDescent="0.25"/>
    <row r="69760" x14ac:dyDescent="0.25"/>
    <row r="69761" x14ac:dyDescent="0.25"/>
    <row r="69762" x14ac:dyDescent="0.25"/>
    <row r="69763" x14ac:dyDescent="0.25"/>
    <row r="69764" x14ac:dyDescent="0.25"/>
    <row r="69765" x14ac:dyDescent="0.25"/>
    <row r="69766" x14ac:dyDescent="0.25"/>
    <row r="69767" x14ac:dyDescent="0.25"/>
    <row r="69768" x14ac:dyDescent="0.25"/>
    <row r="69769" x14ac:dyDescent="0.25"/>
    <row r="69770" x14ac:dyDescent="0.25"/>
    <row r="69771" x14ac:dyDescent="0.25"/>
    <row r="69772" x14ac:dyDescent="0.25"/>
    <row r="69773" x14ac:dyDescent="0.25"/>
    <row r="69774" x14ac:dyDescent="0.25"/>
    <row r="69775" x14ac:dyDescent="0.25"/>
    <row r="69776" x14ac:dyDescent="0.25"/>
    <row r="69777" x14ac:dyDescent="0.25"/>
    <row r="69778" x14ac:dyDescent="0.25"/>
    <row r="69779" x14ac:dyDescent="0.25"/>
    <row r="69780" x14ac:dyDescent="0.25"/>
    <row r="69781" x14ac:dyDescent="0.25"/>
    <row r="69782" x14ac:dyDescent="0.25"/>
    <row r="69783" x14ac:dyDescent="0.25"/>
    <row r="69784" x14ac:dyDescent="0.25"/>
    <row r="69785" x14ac:dyDescent="0.25"/>
    <row r="69786" x14ac:dyDescent="0.25"/>
    <row r="69787" x14ac:dyDescent="0.25"/>
    <row r="69788" x14ac:dyDescent="0.25"/>
    <row r="69789" x14ac:dyDescent="0.25"/>
    <row r="69790" x14ac:dyDescent="0.25"/>
    <row r="69791" x14ac:dyDescent="0.25"/>
    <row r="69792" x14ac:dyDescent="0.25"/>
    <row r="69793" x14ac:dyDescent="0.25"/>
    <row r="69794" x14ac:dyDescent="0.25"/>
    <row r="69795" x14ac:dyDescent="0.25"/>
    <row r="69796" x14ac:dyDescent="0.25"/>
    <row r="69797" x14ac:dyDescent="0.25"/>
    <row r="69798" x14ac:dyDescent="0.25"/>
    <row r="69799" x14ac:dyDescent="0.25"/>
    <row r="69800" x14ac:dyDescent="0.25"/>
    <row r="69801" x14ac:dyDescent="0.25"/>
    <row r="69802" x14ac:dyDescent="0.25"/>
    <row r="69803" x14ac:dyDescent="0.25"/>
    <row r="69804" x14ac:dyDescent="0.25"/>
    <row r="69805" x14ac:dyDescent="0.25"/>
    <row r="69806" x14ac:dyDescent="0.25"/>
    <row r="69807" x14ac:dyDescent="0.25"/>
    <row r="69808" x14ac:dyDescent="0.25"/>
    <row r="69809" x14ac:dyDescent="0.25"/>
    <row r="69810" x14ac:dyDescent="0.25"/>
    <row r="69811" x14ac:dyDescent="0.25"/>
    <row r="69812" x14ac:dyDescent="0.25"/>
    <row r="69813" x14ac:dyDescent="0.25"/>
    <row r="69814" x14ac:dyDescent="0.25"/>
    <row r="69815" x14ac:dyDescent="0.25"/>
    <row r="69816" x14ac:dyDescent="0.25"/>
    <row r="69817" x14ac:dyDescent="0.25"/>
    <row r="69818" x14ac:dyDescent="0.25"/>
    <row r="69819" x14ac:dyDescent="0.25"/>
    <row r="69820" x14ac:dyDescent="0.25"/>
    <row r="69821" x14ac:dyDescent="0.25"/>
    <row r="69822" x14ac:dyDescent="0.25"/>
    <row r="69823" x14ac:dyDescent="0.25"/>
    <row r="69824" x14ac:dyDescent="0.25"/>
    <row r="69825" x14ac:dyDescent="0.25"/>
    <row r="69826" x14ac:dyDescent="0.25"/>
    <row r="69827" x14ac:dyDescent="0.25"/>
    <row r="69828" x14ac:dyDescent="0.25"/>
    <row r="69829" x14ac:dyDescent="0.25"/>
    <row r="69830" x14ac:dyDescent="0.25"/>
    <row r="69831" x14ac:dyDescent="0.25"/>
    <row r="69832" x14ac:dyDescent="0.25"/>
    <row r="69833" x14ac:dyDescent="0.25"/>
    <row r="69834" x14ac:dyDescent="0.25"/>
    <row r="69835" x14ac:dyDescent="0.25"/>
    <row r="69836" x14ac:dyDescent="0.25"/>
    <row r="69837" x14ac:dyDescent="0.25"/>
    <row r="69838" x14ac:dyDescent="0.25"/>
    <row r="69839" x14ac:dyDescent="0.25"/>
    <row r="69840" x14ac:dyDescent="0.25"/>
    <row r="69841" x14ac:dyDescent="0.25"/>
    <row r="69842" x14ac:dyDescent="0.25"/>
    <row r="69843" x14ac:dyDescent="0.25"/>
    <row r="69844" x14ac:dyDescent="0.25"/>
    <row r="69845" x14ac:dyDescent="0.25"/>
    <row r="69846" x14ac:dyDescent="0.25"/>
    <row r="69847" x14ac:dyDescent="0.25"/>
    <row r="69848" x14ac:dyDescent="0.25"/>
    <row r="69849" x14ac:dyDescent="0.25"/>
    <row r="69850" x14ac:dyDescent="0.25"/>
    <row r="69851" x14ac:dyDescent="0.25"/>
    <row r="69852" x14ac:dyDescent="0.25"/>
    <row r="69853" x14ac:dyDescent="0.25"/>
    <row r="69854" x14ac:dyDescent="0.25"/>
    <row r="69855" x14ac:dyDescent="0.25"/>
    <row r="69856" x14ac:dyDescent="0.25"/>
    <row r="69857" x14ac:dyDescent="0.25"/>
    <row r="69858" x14ac:dyDescent="0.25"/>
    <row r="69859" x14ac:dyDescent="0.25"/>
    <row r="69860" x14ac:dyDescent="0.25"/>
    <row r="69861" x14ac:dyDescent="0.25"/>
    <row r="69862" x14ac:dyDescent="0.25"/>
    <row r="69863" x14ac:dyDescent="0.25"/>
    <row r="69864" x14ac:dyDescent="0.25"/>
    <row r="69865" x14ac:dyDescent="0.25"/>
    <row r="69866" x14ac:dyDescent="0.25"/>
    <row r="69867" x14ac:dyDescent="0.25"/>
    <row r="69868" x14ac:dyDescent="0.25"/>
    <row r="69869" x14ac:dyDescent="0.25"/>
    <row r="69870" x14ac:dyDescent="0.25"/>
    <row r="69871" x14ac:dyDescent="0.25"/>
    <row r="69872" x14ac:dyDescent="0.25"/>
    <row r="69873" x14ac:dyDescent="0.25"/>
    <row r="69874" x14ac:dyDescent="0.25"/>
    <row r="69875" x14ac:dyDescent="0.25"/>
    <row r="69876" x14ac:dyDescent="0.25"/>
    <row r="69877" x14ac:dyDescent="0.25"/>
    <row r="69878" x14ac:dyDescent="0.25"/>
    <row r="69879" x14ac:dyDescent="0.25"/>
    <row r="69880" x14ac:dyDescent="0.25"/>
    <row r="69881" x14ac:dyDescent="0.25"/>
    <row r="69882" x14ac:dyDescent="0.25"/>
    <row r="69883" x14ac:dyDescent="0.25"/>
    <row r="69884" x14ac:dyDescent="0.25"/>
    <row r="69885" x14ac:dyDescent="0.25"/>
    <row r="69886" x14ac:dyDescent="0.25"/>
    <row r="69887" x14ac:dyDescent="0.25"/>
    <row r="69888" x14ac:dyDescent="0.25"/>
    <row r="69889" x14ac:dyDescent="0.25"/>
    <row r="69890" x14ac:dyDescent="0.25"/>
    <row r="69891" x14ac:dyDescent="0.25"/>
    <row r="69892" x14ac:dyDescent="0.25"/>
    <row r="69893" x14ac:dyDescent="0.25"/>
    <row r="69894" x14ac:dyDescent="0.25"/>
    <row r="69895" x14ac:dyDescent="0.25"/>
    <row r="69896" x14ac:dyDescent="0.25"/>
    <row r="69897" x14ac:dyDescent="0.25"/>
    <row r="69898" x14ac:dyDescent="0.25"/>
    <row r="69899" x14ac:dyDescent="0.25"/>
    <row r="69900" x14ac:dyDescent="0.25"/>
    <row r="69901" x14ac:dyDescent="0.25"/>
    <row r="69902" x14ac:dyDescent="0.25"/>
    <row r="69903" x14ac:dyDescent="0.25"/>
    <row r="69904" x14ac:dyDescent="0.25"/>
    <row r="69905" x14ac:dyDescent="0.25"/>
    <row r="69906" x14ac:dyDescent="0.25"/>
    <row r="69907" x14ac:dyDescent="0.25"/>
    <row r="69908" x14ac:dyDescent="0.25"/>
    <row r="69909" x14ac:dyDescent="0.25"/>
    <row r="69910" x14ac:dyDescent="0.25"/>
    <row r="69911" x14ac:dyDescent="0.25"/>
    <row r="69912" x14ac:dyDescent="0.25"/>
    <row r="69913" x14ac:dyDescent="0.25"/>
    <row r="69914" x14ac:dyDescent="0.25"/>
    <row r="69915" x14ac:dyDescent="0.25"/>
    <row r="69916" x14ac:dyDescent="0.25"/>
    <row r="69917" x14ac:dyDescent="0.25"/>
    <row r="69918" x14ac:dyDescent="0.25"/>
    <row r="69919" x14ac:dyDescent="0.25"/>
    <row r="69920" x14ac:dyDescent="0.25"/>
    <row r="69921" x14ac:dyDescent="0.25"/>
    <row r="69922" x14ac:dyDescent="0.25"/>
    <row r="69923" x14ac:dyDescent="0.25"/>
    <row r="69924" x14ac:dyDescent="0.25"/>
    <row r="69925" x14ac:dyDescent="0.25"/>
    <row r="69926" x14ac:dyDescent="0.25"/>
    <row r="69927" x14ac:dyDescent="0.25"/>
    <row r="69928" x14ac:dyDescent="0.25"/>
    <row r="69929" x14ac:dyDescent="0.25"/>
    <row r="69930" x14ac:dyDescent="0.25"/>
    <row r="69931" x14ac:dyDescent="0.25"/>
    <row r="69932" x14ac:dyDescent="0.25"/>
    <row r="69933" x14ac:dyDescent="0.25"/>
    <row r="69934" x14ac:dyDescent="0.25"/>
    <row r="69935" x14ac:dyDescent="0.25"/>
    <row r="69936" x14ac:dyDescent="0.25"/>
    <row r="69937" x14ac:dyDescent="0.25"/>
    <row r="69938" x14ac:dyDescent="0.25"/>
    <row r="69939" x14ac:dyDescent="0.25"/>
    <row r="69940" x14ac:dyDescent="0.25"/>
    <row r="69941" x14ac:dyDescent="0.25"/>
    <row r="69942" x14ac:dyDescent="0.25"/>
    <row r="69943" x14ac:dyDescent="0.25"/>
    <row r="69944" x14ac:dyDescent="0.25"/>
    <row r="69945" x14ac:dyDescent="0.25"/>
    <row r="69946" x14ac:dyDescent="0.25"/>
    <row r="69947" x14ac:dyDescent="0.25"/>
    <row r="69948" x14ac:dyDescent="0.25"/>
    <row r="69949" x14ac:dyDescent="0.25"/>
    <row r="69950" x14ac:dyDescent="0.25"/>
    <row r="69951" x14ac:dyDescent="0.25"/>
    <row r="69952" x14ac:dyDescent="0.25"/>
    <row r="69953" x14ac:dyDescent="0.25"/>
    <row r="69954" x14ac:dyDescent="0.25"/>
    <row r="69955" x14ac:dyDescent="0.25"/>
    <row r="69956" x14ac:dyDescent="0.25"/>
    <row r="69957" x14ac:dyDescent="0.25"/>
    <row r="69958" x14ac:dyDescent="0.25"/>
    <row r="69959" x14ac:dyDescent="0.25"/>
    <row r="69960" x14ac:dyDescent="0.25"/>
    <row r="69961" x14ac:dyDescent="0.25"/>
    <row r="69962" x14ac:dyDescent="0.25"/>
    <row r="69963" x14ac:dyDescent="0.25"/>
    <row r="69964" x14ac:dyDescent="0.25"/>
    <row r="69965" x14ac:dyDescent="0.25"/>
    <row r="69966" x14ac:dyDescent="0.25"/>
    <row r="69967" x14ac:dyDescent="0.25"/>
    <row r="69968" x14ac:dyDescent="0.25"/>
    <row r="69969" x14ac:dyDescent="0.25"/>
    <row r="69970" x14ac:dyDescent="0.25"/>
    <row r="69971" x14ac:dyDescent="0.25"/>
    <row r="69972" x14ac:dyDescent="0.25"/>
    <row r="69973" x14ac:dyDescent="0.25"/>
    <row r="69974" x14ac:dyDescent="0.25"/>
    <row r="69975" x14ac:dyDescent="0.25"/>
    <row r="69976" x14ac:dyDescent="0.25"/>
    <row r="69977" x14ac:dyDescent="0.25"/>
    <row r="69978" x14ac:dyDescent="0.25"/>
    <row r="69979" x14ac:dyDescent="0.25"/>
    <row r="69980" x14ac:dyDescent="0.25"/>
    <row r="69981" x14ac:dyDescent="0.25"/>
    <row r="69982" x14ac:dyDescent="0.25"/>
    <row r="69983" x14ac:dyDescent="0.25"/>
    <row r="69984" x14ac:dyDescent="0.25"/>
    <row r="69985" x14ac:dyDescent="0.25"/>
    <row r="69986" x14ac:dyDescent="0.25"/>
    <row r="69987" x14ac:dyDescent="0.25"/>
    <row r="69988" x14ac:dyDescent="0.25"/>
    <row r="69989" x14ac:dyDescent="0.25"/>
    <row r="69990" x14ac:dyDescent="0.25"/>
    <row r="69991" x14ac:dyDescent="0.25"/>
    <row r="69992" x14ac:dyDescent="0.25"/>
    <row r="69993" x14ac:dyDescent="0.25"/>
    <row r="69994" x14ac:dyDescent="0.25"/>
    <row r="69995" x14ac:dyDescent="0.25"/>
    <row r="69996" x14ac:dyDescent="0.25"/>
    <row r="69997" x14ac:dyDescent="0.25"/>
    <row r="69998" x14ac:dyDescent="0.25"/>
    <row r="69999" x14ac:dyDescent="0.25"/>
    <row r="70000" x14ac:dyDescent="0.25"/>
    <row r="70001" x14ac:dyDescent="0.25"/>
    <row r="70002" x14ac:dyDescent="0.25"/>
    <row r="70003" x14ac:dyDescent="0.25"/>
    <row r="70004" x14ac:dyDescent="0.25"/>
    <row r="70005" x14ac:dyDescent="0.25"/>
    <row r="70006" x14ac:dyDescent="0.25"/>
    <row r="70007" x14ac:dyDescent="0.25"/>
    <row r="70008" x14ac:dyDescent="0.25"/>
    <row r="70009" x14ac:dyDescent="0.25"/>
    <row r="70010" x14ac:dyDescent="0.25"/>
    <row r="70011" x14ac:dyDescent="0.25"/>
    <row r="70012" x14ac:dyDescent="0.25"/>
    <row r="70013" x14ac:dyDescent="0.25"/>
    <row r="70014" x14ac:dyDescent="0.25"/>
    <row r="70015" x14ac:dyDescent="0.25"/>
    <row r="70016" x14ac:dyDescent="0.25"/>
    <row r="70017" x14ac:dyDescent="0.25"/>
    <row r="70018" x14ac:dyDescent="0.25"/>
    <row r="70019" x14ac:dyDescent="0.25"/>
    <row r="70020" x14ac:dyDescent="0.25"/>
    <row r="70021" x14ac:dyDescent="0.25"/>
    <row r="70022" x14ac:dyDescent="0.25"/>
    <row r="70023" x14ac:dyDescent="0.25"/>
    <row r="70024" x14ac:dyDescent="0.25"/>
    <row r="70025" x14ac:dyDescent="0.25"/>
    <row r="70026" x14ac:dyDescent="0.25"/>
    <row r="70027" x14ac:dyDescent="0.25"/>
    <row r="70028" x14ac:dyDescent="0.25"/>
    <row r="70029" x14ac:dyDescent="0.25"/>
    <row r="70030" x14ac:dyDescent="0.25"/>
    <row r="70031" x14ac:dyDescent="0.25"/>
    <row r="70032" x14ac:dyDescent="0.25"/>
    <row r="70033" x14ac:dyDescent="0.25"/>
    <row r="70034" x14ac:dyDescent="0.25"/>
    <row r="70035" x14ac:dyDescent="0.25"/>
    <row r="70036" x14ac:dyDescent="0.25"/>
    <row r="70037" x14ac:dyDescent="0.25"/>
    <row r="70038" x14ac:dyDescent="0.25"/>
    <row r="70039" x14ac:dyDescent="0.25"/>
    <row r="70040" x14ac:dyDescent="0.25"/>
    <row r="70041" x14ac:dyDescent="0.25"/>
    <row r="70042" x14ac:dyDescent="0.25"/>
    <row r="70043" x14ac:dyDescent="0.25"/>
    <row r="70044" x14ac:dyDescent="0.25"/>
    <row r="70045" x14ac:dyDescent="0.25"/>
    <row r="70046" x14ac:dyDescent="0.25"/>
    <row r="70047" x14ac:dyDescent="0.25"/>
    <row r="70048" x14ac:dyDescent="0.25"/>
    <row r="70049" x14ac:dyDescent="0.25"/>
    <row r="70050" x14ac:dyDescent="0.25"/>
    <row r="70051" x14ac:dyDescent="0.25"/>
    <row r="70052" x14ac:dyDescent="0.25"/>
    <row r="70053" x14ac:dyDescent="0.25"/>
    <row r="70054" x14ac:dyDescent="0.25"/>
    <row r="70055" x14ac:dyDescent="0.25"/>
    <row r="70056" x14ac:dyDescent="0.25"/>
    <row r="70057" x14ac:dyDescent="0.25"/>
    <row r="70058" x14ac:dyDescent="0.25"/>
    <row r="70059" x14ac:dyDescent="0.25"/>
    <row r="70060" x14ac:dyDescent="0.25"/>
    <row r="70061" x14ac:dyDescent="0.25"/>
    <row r="70062" x14ac:dyDescent="0.25"/>
    <row r="70063" x14ac:dyDescent="0.25"/>
    <row r="70064" x14ac:dyDescent="0.25"/>
    <row r="70065" x14ac:dyDescent="0.25"/>
    <row r="70066" x14ac:dyDescent="0.25"/>
    <row r="70067" x14ac:dyDescent="0.25"/>
    <row r="70068" x14ac:dyDescent="0.25"/>
    <row r="70069" x14ac:dyDescent="0.25"/>
    <row r="70070" x14ac:dyDescent="0.25"/>
    <row r="70071" x14ac:dyDescent="0.25"/>
    <row r="70072" x14ac:dyDescent="0.25"/>
    <row r="70073" x14ac:dyDescent="0.25"/>
    <row r="70074" x14ac:dyDescent="0.25"/>
    <row r="70075" x14ac:dyDescent="0.25"/>
    <row r="70076" x14ac:dyDescent="0.25"/>
    <row r="70077" x14ac:dyDescent="0.25"/>
    <row r="70078" x14ac:dyDescent="0.25"/>
    <row r="70079" x14ac:dyDescent="0.25"/>
    <row r="70080" x14ac:dyDescent="0.25"/>
    <row r="70081" x14ac:dyDescent="0.25"/>
    <row r="70082" x14ac:dyDescent="0.25"/>
    <row r="70083" x14ac:dyDescent="0.25"/>
    <row r="70084" x14ac:dyDescent="0.25"/>
    <row r="70085" x14ac:dyDescent="0.25"/>
    <row r="70086" x14ac:dyDescent="0.25"/>
    <row r="70087" x14ac:dyDescent="0.25"/>
    <row r="70088" x14ac:dyDescent="0.25"/>
    <row r="70089" x14ac:dyDescent="0.25"/>
    <row r="70090" x14ac:dyDescent="0.25"/>
    <row r="70091" x14ac:dyDescent="0.25"/>
    <row r="70092" x14ac:dyDescent="0.25"/>
    <row r="70093" x14ac:dyDescent="0.25"/>
    <row r="70094" x14ac:dyDescent="0.25"/>
    <row r="70095" x14ac:dyDescent="0.25"/>
    <row r="70096" x14ac:dyDescent="0.25"/>
    <row r="70097" x14ac:dyDescent="0.25"/>
    <row r="70098" x14ac:dyDescent="0.25"/>
    <row r="70099" x14ac:dyDescent="0.25"/>
    <row r="70100" x14ac:dyDescent="0.25"/>
    <row r="70101" x14ac:dyDescent="0.25"/>
    <row r="70102" x14ac:dyDescent="0.25"/>
    <row r="70103" x14ac:dyDescent="0.25"/>
    <row r="70104" x14ac:dyDescent="0.25"/>
    <row r="70105" x14ac:dyDescent="0.25"/>
    <row r="70106" x14ac:dyDescent="0.25"/>
    <row r="70107" x14ac:dyDescent="0.25"/>
    <row r="70108" x14ac:dyDescent="0.25"/>
    <row r="70109" x14ac:dyDescent="0.25"/>
    <row r="70110" x14ac:dyDescent="0.25"/>
    <row r="70111" x14ac:dyDescent="0.25"/>
    <row r="70112" x14ac:dyDescent="0.25"/>
    <row r="70113" x14ac:dyDescent="0.25"/>
    <row r="70114" x14ac:dyDescent="0.25"/>
    <row r="70115" x14ac:dyDescent="0.25"/>
    <row r="70116" x14ac:dyDescent="0.25"/>
    <row r="70117" x14ac:dyDescent="0.25"/>
    <row r="70118" x14ac:dyDescent="0.25"/>
    <row r="70119" x14ac:dyDescent="0.25"/>
    <row r="70120" x14ac:dyDescent="0.25"/>
    <row r="70121" x14ac:dyDescent="0.25"/>
    <row r="70122" x14ac:dyDescent="0.25"/>
    <row r="70123" x14ac:dyDescent="0.25"/>
    <row r="70124" x14ac:dyDescent="0.25"/>
    <row r="70125" x14ac:dyDescent="0.25"/>
    <row r="70126" x14ac:dyDescent="0.25"/>
    <row r="70127" x14ac:dyDescent="0.25"/>
    <row r="70128" x14ac:dyDescent="0.25"/>
    <row r="70129" x14ac:dyDescent="0.25"/>
    <row r="70130" x14ac:dyDescent="0.25"/>
    <row r="70131" x14ac:dyDescent="0.25"/>
    <row r="70132" x14ac:dyDescent="0.25"/>
    <row r="70133" x14ac:dyDescent="0.25"/>
    <row r="70134" x14ac:dyDescent="0.25"/>
    <row r="70135" x14ac:dyDescent="0.25"/>
    <row r="70136" x14ac:dyDescent="0.25"/>
    <row r="70137" x14ac:dyDescent="0.25"/>
    <row r="70138" x14ac:dyDescent="0.25"/>
    <row r="70139" x14ac:dyDescent="0.25"/>
    <row r="70140" x14ac:dyDescent="0.25"/>
    <row r="70141" x14ac:dyDescent="0.25"/>
    <row r="70142" x14ac:dyDescent="0.25"/>
    <row r="70143" x14ac:dyDescent="0.25"/>
    <row r="70144" x14ac:dyDescent="0.25"/>
    <row r="70145" x14ac:dyDescent="0.25"/>
    <row r="70146" x14ac:dyDescent="0.25"/>
    <row r="70147" x14ac:dyDescent="0.25"/>
    <row r="70148" x14ac:dyDescent="0.25"/>
    <row r="70149" x14ac:dyDescent="0.25"/>
    <row r="70150" x14ac:dyDescent="0.25"/>
    <row r="70151" x14ac:dyDescent="0.25"/>
    <row r="70152" x14ac:dyDescent="0.25"/>
    <row r="70153" x14ac:dyDescent="0.25"/>
    <row r="70154" x14ac:dyDescent="0.25"/>
    <row r="70155" x14ac:dyDescent="0.25"/>
    <row r="70156" x14ac:dyDescent="0.25"/>
    <row r="70157" x14ac:dyDescent="0.25"/>
    <row r="70158" x14ac:dyDescent="0.25"/>
    <row r="70159" x14ac:dyDescent="0.25"/>
    <row r="70160" x14ac:dyDescent="0.25"/>
    <row r="70161" x14ac:dyDescent="0.25"/>
    <row r="70162" x14ac:dyDescent="0.25"/>
    <row r="70163" x14ac:dyDescent="0.25"/>
    <row r="70164" x14ac:dyDescent="0.25"/>
    <row r="70165" x14ac:dyDescent="0.25"/>
    <row r="70166" x14ac:dyDescent="0.25"/>
    <row r="70167" x14ac:dyDescent="0.25"/>
    <row r="70168" x14ac:dyDescent="0.25"/>
    <row r="70169" x14ac:dyDescent="0.25"/>
    <row r="70170" x14ac:dyDescent="0.25"/>
    <row r="70171" x14ac:dyDescent="0.25"/>
    <row r="70172" x14ac:dyDescent="0.25"/>
    <row r="70173" x14ac:dyDescent="0.25"/>
    <row r="70174" x14ac:dyDescent="0.25"/>
    <row r="70175" x14ac:dyDescent="0.25"/>
    <row r="70176" x14ac:dyDescent="0.25"/>
    <row r="70177" x14ac:dyDescent="0.25"/>
    <row r="70178" x14ac:dyDescent="0.25"/>
    <row r="70179" x14ac:dyDescent="0.25"/>
    <row r="70180" x14ac:dyDescent="0.25"/>
    <row r="70181" x14ac:dyDescent="0.25"/>
    <row r="70182" x14ac:dyDescent="0.25"/>
    <row r="70183" x14ac:dyDescent="0.25"/>
    <row r="70184" x14ac:dyDescent="0.25"/>
    <row r="70185" x14ac:dyDescent="0.25"/>
    <row r="70186" x14ac:dyDescent="0.25"/>
    <row r="70187" x14ac:dyDescent="0.25"/>
    <row r="70188" x14ac:dyDescent="0.25"/>
    <row r="70189" x14ac:dyDescent="0.25"/>
    <row r="70190" x14ac:dyDescent="0.25"/>
    <row r="70191" x14ac:dyDescent="0.25"/>
    <row r="70192" x14ac:dyDescent="0.25"/>
    <row r="70193" x14ac:dyDescent="0.25"/>
    <row r="70194" x14ac:dyDescent="0.25"/>
    <row r="70195" x14ac:dyDescent="0.25"/>
    <row r="70196" x14ac:dyDescent="0.25"/>
    <row r="70197" x14ac:dyDescent="0.25"/>
    <row r="70198" x14ac:dyDescent="0.25"/>
    <row r="70199" x14ac:dyDescent="0.25"/>
    <row r="70200" x14ac:dyDescent="0.25"/>
    <row r="70201" x14ac:dyDescent="0.25"/>
    <row r="70202" x14ac:dyDescent="0.25"/>
    <row r="70203" x14ac:dyDescent="0.25"/>
    <row r="70204" x14ac:dyDescent="0.25"/>
    <row r="70205" x14ac:dyDescent="0.25"/>
    <row r="70206" x14ac:dyDescent="0.25"/>
    <row r="70207" x14ac:dyDescent="0.25"/>
    <row r="70208" x14ac:dyDescent="0.25"/>
    <row r="70209" x14ac:dyDescent="0.25"/>
    <row r="70210" x14ac:dyDescent="0.25"/>
    <row r="70211" x14ac:dyDescent="0.25"/>
    <row r="70212" x14ac:dyDescent="0.25"/>
    <row r="70213" x14ac:dyDescent="0.25"/>
    <row r="70214" x14ac:dyDescent="0.25"/>
    <row r="70215" x14ac:dyDescent="0.25"/>
    <row r="70216" x14ac:dyDescent="0.25"/>
    <row r="70217" x14ac:dyDescent="0.25"/>
    <row r="70218" x14ac:dyDescent="0.25"/>
    <row r="70219" x14ac:dyDescent="0.25"/>
    <row r="70220" x14ac:dyDescent="0.25"/>
    <row r="70221" x14ac:dyDescent="0.25"/>
    <row r="70222" x14ac:dyDescent="0.25"/>
    <row r="70223" x14ac:dyDescent="0.25"/>
    <row r="70224" x14ac:dyDescent="0.25"/>
    <row r="70225" x14ac:dyDescent="0.25"/>
    <row r="70226" x14ac:dyDescent="0.25"/>
    <row r="70227" x14ac:dyDescent="0.25"/>
    <row r="70228" x14ac:dyDescent="0.25"/>
    <row r="70229" x14ac:dyDescent="0.25"/>
    <row r="70230" x14ac:dyDescent="0.25"/>
    <row r="70231" x14ac:dyDescent="0.25"/>
    <row r="70232" x14ac:dyDescent="0.25"/>
    <row r="70233" x14ac:dyDescent="0.25"/>
    <row r="70234" x14ac:dyDescent="0.25"/>
    <row r="70235" x14ac:dyDescent="0.25"/>
    <row r="70236" x14ac:dyDescent="0.25"/>
    <row r="70237" x14ac:dyDescent="0.25"/>
    <row r="70238" x14ac:dyDescent="0.25"/>
    <row r="70239" x14ac:dyDescent="0.25"/>
    <row r="70240" x14ac:dyDescent="0.25"/>
    <row r="70241" x14ac:dyDescent="0.25"/>
    <row r="70242" x14ac:dyDescent="0.25"/>
    <row r="70243" x14ac:dyDescent="0.25"/>
    <row r="70244" x14ac:dyDescent="0.25"/>
    <row r="70245" x14ac:dyDescent="0.25"/>
    <row r="70246" x14ac:dyDescent="0.25"/>
    <row r="70247" x14ac:dyDescent="0.25"/>
    <row r="70248" x14ac:dyDescent="0.25"/>
    <row r="70249" x14ac:dyDescent="0.25"/>
    <row r="70250" x14ac:dyDescent="0.25"/>
    <row r="70251" x14ac:dyDescent="0.25"/>
    <row r="70252" x14ac:dyDescent="0.25"/>
    <row r="70253" x14ac:dyDescent="0.25"/>
    <row r="70254" x14ac:dyDescent="0.25"/>
    <row r="70255" x14ac:dyDescent="0.25"/>
    <row r="70256" x14ac:dyDescent="0.25"/>
    <row r="70257" x14ac:dyDescent="0.25"/>
    <row r="70258" x14ac:dyDescent="0.25"/>
    <row r="70259" x14ac:dyDescent="0.25"/>
    <row r="70260" x14ac:dyDescent="0.25"/>
    <row r="70261" x14ac:dyDescent="0.25"/>
    <row r="70262" x14ac:dyDescent="0.25"/>
    <row r="70263" x14ac:dyDescent="0.25"/>
    <row r="70264" x14ac:dyDescent="0.25"/>
    <row r="70265" x14ac:dyDescent="0.25"/>
    <row r="70266" x14ac:dyDescent="0.25"/>
    <row r="70267" x14ac:dyDescent="0.25"/>
    <row r="70268" x14ac:dyDescent="0.25"/>
    <row r="70269" x14ac:dyDescent="0.25"/>
    <row r="70270" x14ac:dyDescent="0.25"/>
    <row r="70271" x14ac:dyDescent="0.25"/>
    <row r="70272" x14ac:dyDescent="0.25"/>
    <row r="70273" x14ac:dyDescent="0.25"/>
    <row r="70274" x14ac:dyDescent="0.25"/>
    <row r="70275" x14ac:dyDescent="0.25"/>
    <row r="70276" x14ac:dyDescent="0.25"/>
    <row r="70277" x14ac:dyDescent="0.25"/>
    <row r="70278" x14ac:dyDescent="0.25"/>
    <row r="70279" x14ac:dyDescent="0.25"/>
    <row r="70280" x14ac:dyDescent="0.25"/>
    <row r="70281" x14ac:dyDescent="0.25"/>
    <row r="70282" x14ac:dyDescent="0.25"/>
    <row r="70283" x14ac:dyDescent="0.25"/>
    <row r="70284" x14ac:dyDescent="0.25"/>
    <row r="70285" x14ac:dyDescent="0.25"/>
    <row r="70286" x14ac:dyDescent="0.25"/>
    <row r="70287" x14ac:dyDescent="0.25"/>
    <row r="70288" x14ac:dyDescent="0.25"/>
    <row r="70289" x14ac:dyDescent="0.25"/>
    <row r="70290" x14ac:dyDescent="0.25"/>
    <row r="70291" x14ac:dyDescent="0.25"/>
    <row r="70292" x14ac:dyDescent="0.25"/>
    <row r="70293" x14ac:dyDescent="0.25"/>
    <row r="70294" x14ac:dyDescent="0.25"/>
    <row r="70295" x14ac:dyDescent="0.25"/>
    <row r="70296" x14ac:dyDescent="0.25"/>
    <row r="70297" x14ac:dyDescent="0.25"/>
    <row r="70298" x14ac:dyDescent="0.25"/>
    <row r="70299" x14ac:dyDescent="0.25"/>
    <row r="70300" x14ac:dyDescent="0.25"/>
    <row r="70301" x14ac:dyDescent="0.25"/>
    <row r="70302" x14ac:dyDescent="0.25"/>
    <row r="70303" x14ac:dyDescent="0.25"/>
    <row r="70304" x14ac:dyDescent="0.25"/>
    <row r="70305" x14ac:dyDescent="0.25"/>
    <row r="70306" x14ac:dyDescent="0.25"/>
    <row r="70307" x14ac:dyDescent="0.25"/>
    <row r="70308" x14ac:dyDescent="0.25"/>
    <row r="70309" x14ac:dyDescent="0.25"/>
    <row r="70310" x14ac:dyDescent="0.25"/>
    <row r="70311" x14ac:dyDescent="0.25"/>
    <row r="70312" x14ac:dyDescent="0.25"/>
    <row r="70313" x14ac:dyDescent="0.25"/>
    <row r="70314" x14ac:dyDescent="0.25"/>
    <row r="70315" x14ac:dyDescent="0.25"/>
    <row r="70316" x14ac:dyDescent="0.25"/>
    <row r="70317" x14ac:dyDescent="0.25"/>
    <row r="70318" x14ac:dyDescent="0.25"/>
    <row r="70319" x14ac:dyDescent="0.25"/>
    <row r="70320" x14ac:dyDescent="0.25"/>
    <row r="70321" x14ac:dyDescent="0.25"/>
    <row r="70322" x14ac:dyDescent="0.25"/>
    <row r="70323" x14ac:dyDescent="0.25"/>
    <row r="70324" x14ac:dyDescent="0.25"/>
    <row r="70325" x14ac:dyDescent="0.25"/>
    <row r="70326" x14ac:dyDescent="0.25"/>
    <row r="70327" x14ac:dyDescent="0.25"/>
    <row r="70328" x14ac:dyDescent="0.25"/>
    <row r="70329" x14ac:dyDescent="0.25"/>
    <row r="70330" x14ac:dyDescent="0.25"/>
    <row r="70331" x14ac:dyDescent="0.25"/>
    <row r="70332" x14ac:dyDescent="0.25"/>
    <row r="70333" x14ac:dyDescent="0.25"/>
    <row r="70334" x14ac:dyDescent="0.25"/>
    <row r="70335" x14ac:dyDescent="0.25"/>
    <row r="70336" x14ac:dyDescent="0.25"/>
    <row r="70337" x14ac:dyDescent="0.25"/>
    <row r="70338" x14ac:dyDescent="0.25"/>
    <row r="70339" x14ac:dyDescent="0.25"/>
    <row r="70340" x14ac:dyDescent="0.25"/>
    <row r="70341" x14ac:dyDescent="0.25"/>
    <row r="70342" x14ac:dyDescent="0.25"/>
    <row r="70343" x14ac:dyDescent="0.25"/>
    <row r="70344" x14ac:dyDescent="0.25"/>
    <row r="70345" x14ac:dyDescent="0.25"/>
    <row r="70346" x14ac:dyDescent="0.25"/>
    <row r="70347" x14ac:dyDescent="0.25"/>
    <row r="70348" x14ac:dyDescent="0.25"/>
    <row r="70349" x14ac:dyDescent="0.25"/>
    <row r="70350" x14ac:dyDescent="0.25"/>
    <row r="70351" x14ac:dyDescent="0.25"/>
    <row r="70352" x14ac:dyDescent="0.25"/>
    <row r="70353" x14ac:dyDescent="0.25"/>
    <row r="70354" x14ac:dyDescent="0.25"/>
    <row r="70355" x14ac:dyDescent="0.25"/>
    <row r="70356" x14ac:dyDescent="0.25"/>
    <row r="70357" x14ac:dyDescent="0.25"/>
    <row r="70358" x14ac:dyDescent="0.25"/>
    <row r="70359" x14ac:dyDescent="0.25"/>
    <row r="70360" x14ac:dyDescent="0.25"/>
    <row r="70361" x14ac:dyDescent="0.25"/>
    <row r="70362" x14ac:dyDescent="0.25"/>
    <row r="70363" x14ac:dyDescent="0.25"/>
    <row r="70364" x14ac:dyDescent="0.25"/>
    <row r="70365" x14ac:dyDescent="0.25"/>
    <row r="70366" x14ac:dyDescent="0.25"/>
    <row r="70367" x14ac:dyDescent="0.25"/>
    <row r="70368" x14ac:dyDescent="0.25"/>
    <row r="70369" x14ac:dyDescent="0.25"/>
    <row r="70370" x14ac:dyDescent="0.25"/>
    <row r="70371" x14ac:dyDescent="0.25"/>
    <row r="70372" x14ac:dyDescent="0.25"/>
    <row r="70373" x14ac:dyDescent="0.25"/>
    <row r="70374" x14ac:dyDescent="0.25"/>
    <row r="70375" x14ac:dyDescent="0.25"/>
    <row r="70376" x14ac:dyDescent="0.25"/>
    <row r="70377" x14ac:dyDescent="0.25"/>
    <row r="70378" x14ac:dyDescent="0.25"/>
    <row r="70379" x14ac:dyDescent="0.25"/>
    <row r="70380" x14ac:dyDescent="0.25"/>
    <row r="70381" x14ac:dyDescent="0.25"/>
    <row r="70382" x14ac:dyDescent="0.25"/>
    <row r="70383" x14ac:dyDescent="0.25"/>
    <row r="70384" x14ac:dyDescent="0.25"/>
    <row r="70385" x14ac:dyDescent="0.25"/>
    <row r="70386" x14ac:dyDescent="0.25"/>
    <row r="70387" x14ac:dyDescent="0.25"/>
    <row r="70388" x14ac:dyDescent="0.25"/>
    <row r="70389" x14ac:dyDescent="0.25"/>
    <row r="70390" x14ac:dyDescent="0.25"/>
    <row r="70391" x14ac:dyDescent="0.25"/>
    <row r="70392" x14ac:dyDescent="0.25"/>
    <row r="70393" x14ac:dyDescent="0.25"/>
    <row r="70394" x14ac:dyDescent="0.25"/>
    <row r="70395" x14ac:dyDescent="0.25"/>
    <row r="70396" x14ac:dyDescent="0.25"/>
    <row r="70397" x14ac:dyDescent="0.25"/>
    <row r="70398" x14ac:dyDescent="0.25"/>
    <row r="70399" x14ac:dyDescent="0.25"/>
    <row r="70400" x14ac:dyDescent="0.25"/>
    <row r="70401" x14ac:dyDescent="0.25"/>
    <row r="70402" x14ac:dyDescent="0.25"/>
    <row r="70403" x14ac:dyDescent="0.25"/>
    <row r="70404" x14ac:dyDescent="0.25"/>
    <row r="70405" x14ac:dyDescent="0.25"/>
    <row r="70406" x14ac:dyDescent="0.25"/>
    <row r="70407" x14ac:dyDescent="0.25"/>
    <row r="70408" x14ac:dyDescent="0.25"/>
    <row r="70409" x14ac:dyDescent="0.25"/>
    <row r="70410" x14ac:dyDescent="0.25"/>
    <row r="70411" x14ac:dyDescent="0.25"/>
    <row r="70412" x14ac:dyDescent="0.25"/>
    <row r="70413" x14ac:dyDescent="0.25"/>
    <row r="70414" x14ac:dyDescent="0.25"/>
    <row r="70415" x14ac:dyDescent="0.25"/>
    <row r="70416" x14ac:dyDescent="0.25"/>
    <row r="70417" x14ac:dyDescent="0.25"/>
    <row r="70418" x14ac:dyDescent="0.25"/>
    <row r="70419" x14ac:dyDescent="0.25"/>
    <row r="70420" x14ac:dyDescent="0.25"/>
    <row r="70421" x14ac:dyDescent="0.25"/>
    <row r="70422" x14ac:dyDescent="0.25"/>
    <row r="70423" x14ac:dyDescent="0.25"/>
    <row r="70424" x14ac:dyDescent="0.25"/>
    <row r="70425" x14ac:dyDescent="0.25"/>
    <row r="70426" x14ac:dyDescent="0.25"/>
    <row r="70427" x14ac:dyDescent="0.25"/>
    <row r="70428" x14ac:dyDescent="0.25"/>
    <row r="70429" x14ac:dyDescent="0.25"/>
    <row r="70430" x14ac:dyDescent="0.25"/>
    <row r="70431" x14ac:dyDescent="0.25"/>
    <row r="70432" x14ac:dyDescent="0.25"/>
    <row r="70433" x14ac:dyDescent="0.25"/>
    <row r="70434" x14ac:dyDescent="0.25"/>
    <row r="70435" x14ac:dyDescent="0.25"/>
    <row r="70436" x14ac:dyDescent="0.25"/>
    <row r="70437" x14ac:dyDescent="0.25"/>
    <row r="70438" x14ac:dyDescent="0.25"/>
    <row r="70439" x14ac:dyDescent="0.25"/>
    <row r="70440" x14ac:dyDescent="0.25"/>
    <row r="70441" x14ac:dyDescent="0.25"/>
    <row r="70442" x14ac:dyDescent="0.25"/>
    <row r="70443" x14ac:dyDescent="0.25"/>
    <row r="70444" x14ac:dyDescent="0.25"/>
    <row r="70445" x14ac:dyDescent="0.25"/>
    <row r="70446" x14ac:dyDescent="0.25"/>
    <row r="70447" x14ac:dyDescent="0.25"/>
    <row r="70448" x14ac:dyDescent="0.25"/>
    <row r="70449" x14ac:dyDescent="0.25"/>
    <row r="70450" x14ac:dyDescent="0.25"/>
    <row r="70451" x14ac:dyDescent="0.25"/>
    <row r="70452" x14ac:dyDescent="0.25"/>
    <row r="70453" x14ac:dyDescent="0.25"/>
    <row r="70454" x14ac:dyDescent="0.25"/>
    <row r="70455" x14ac:dyDescent="0.25"/>
    <row r="70456" x14ac:dyDescent="0.25"/>
    <row r="70457" x14ac:dyDescent="0.25"/>
    <row r="70458" x14ac:dyDescent="0.25"/>
    <row r="70459" x14ac:dyDescent="0.25"/>
    <row r="70460" x14ac:dyDescent="0.25"/>
    <row r="70461" x14ac:dyDescent="0.25"/>
    <row r="70462" x14ac:dyDescent="0.25"/>
    <row r="70463" x14ac:dyDescent="0.25"/>
    <row r="70464" x14ac:dyDescent="0.25"/>
    <row r="70465" x14ac:dyDescent="0.25"/>
    <row r="70466" x14ac:dyDescent="0.25"/>
    <row r="70467" x14ac:dyDescent="0.25"/>
    <row r="70468" x14ac:dyDescent="0.25"/>
    <row r="70469" x14ac:dyDescent="0.25"/>
    <row r="70470" x14ac:dyDescent="0.25"/>
    <row r="70471" x14ac:dyDescent="0.25"/>
    <row r="70472" x14ac:dyDescent="0.25"/>
    <row r="70473" x14ac:dyDescent="0.25"/>
    <row r="70474" x14ac:dyDescent="0.25"/>
    <row r="70475" x14ac:dyDescent="0.25"/>
    <row r="70476" x14ac:dyDescent="0.25"/>
    <row r="70477" x14ac:dyDescent="0.25"/>
    <row r="70478" x14ac:dyDescent="0.25"/>
    <row r="70479" x14ac:dyDescent="0.25"/>
    <row r="70480" x14ac:dyDescent="0.25"/>
    <row r="70481" x14ac:dyDescent="0.25"/>
    <row r="70482" x14ac:dyDescent="0.25"/>
    <row r="70483" x14ac:dyDescent="0.25"/>
    <row r="70484" x14ac:dyDescent="0.25"/>
    <row r="70485" x14ac:dyDescent="0.25"/>
    <row r="70486" x14ac:dyDescent="0.25"/>
    <row r="70487" x14ac:dyDescent="0.25"/>
    <row r="70488" x14ac:dyDescent="0.25"/>
    <row r="70489" x14ac:dyDescent="0.25"/>
    <row r="70490" x14ac:dyDescent="0.25"/>
    <row r="70491" x14ac:dyDescent="0.25"/>
    <row r="70492" x14ac:dyDescent="0.25"/>
    <row r="70493" x14ac:dyDescent="0.25"/>
    <row r="70494" x14ac:dyDescent="0.25"/>
    <row r="70495" x14ac:dyDescent="0.25"/>
    <row r="70496" x14ac:dyDescent="0.25"/>
    <row r="70497" x14ac:dyDescent="0.25"/>
    <row r="70498" x14ac:dyDescent="0.25"/>
    <row r="70499" x14ac:dyDescent="0.25"/>
    <row r="70500" x14ac:dyDescent="0.25"/>
    <row r="70501" x14ac:dyDescent="0.25"/>
    <row r="70502" x14ac:dyDescent="0.25"/>
    <row r="70503" x14ac:dyDescent="0.25"/>
    <row r="70504" x14ac:dyDescent="0.25"/>
    <row r="70505" x14ac:dyDescent="0.25"/>
    <row r="70506" x14ac:dyDescent="0.25"/>
    <row r="70507" x14ac:dyDescent="0.25"/>
    <row r="70508" x14ac:dyDescent="0.25"/>
    <row r="70509" x14ac:dyDescent="0.25"/>
    <row r="70510" x14ac:dyDescent="0.25"/>
    <row r="70511" x14ac:dyDescent="0.25"/>
    <row r="70512" x14ac:dyDescent="0.25"/>
    <row r="70513" x14ac:dyDescent="0.25"/>
    <row r="70514" x14ac:dyDescent="0.25"/>
    <row r="70515" x14ac:dyDescent="0.25"/>
    <row r="70516" x14ac:dyDescent="0.25"/>
    <row r="70517" x14ac:dyDescent="0.25"/>
    <row r="70518" x14ac:dyDescent="0.25"/>
    <row r="70519" x14ac:dyDescent="0.25"/>
    <row r="70520" x14ac:dyDescent="0.25"/>
    <row r="70521" x14ac:dyDescent="0.25"/>
    <row r="70522" x14ac:dyDescent="0.25"/>
    <row r="70523" x14ac:dyDescent="0.25"/>
    <row r="70524" x14ac:dyDescent="0.25"/>
    <row r="70525" x14ac:dyDescent="0.25"/>
    <row r="70526" x14ac:dyDescent="0.25"/>
    <row r="70527" x14ac:dyDescent="0.25"/>
    <row r="70528" x14ac:dyDescent="0.25"/>
    <row r="70529" x14ac:dyDescent="0.25"/>
    <row r="70530" x14ac:dyDescent="0.25"/>
    <row r="70531" x14ac:dyDescent="0.25"/>
    <row r="70532" x14ac:dyDescent="0.25"/>
    <row r="70533" x14ac:dyDescent="0.25"/>
    <row r="70534" x14ac:dyDescent="0.25"/>
    <row r="70535" x14ac:dyDescent="0.25"/>
    <row r="70536" x14ac:dyDescent="0.25"/>
    <row r="70537" x14ac:dyDescent="0.25"/>
    <row r="70538" x14ac:dyDescent="0.25"/>
    <row r="70539" x14ac:dyDescent="0.25"/>
    <row r="70540" x14ac:dyDescent="0.25"/>
    <row r="70541" x14ac:dyDescent="0.25"/>
    <row r="70542" x14ac:dyDescent="0.25"/>
    <row r="70543" x14ac:dyDescent="0.25"/>
    <row r="70544" x14ac:dyDescent="0.25"/>
    <row r="70545" x14ac:dyDescent="0.25"/>
    <row r="70546" x14ac:dyDescent="0.25"/>
    <row r="70547" x14ac:dyDescent="0.25"/>
    <row r="70548" x14ac:dyDescent="0.25"/>
    <row r="70549" x14ac:dyDescent="0.25"/>
    <row r="70550" x14ac:dyDescent="0.25"/>
    <row r="70551" x14ac:dyDescent="0.25"/>
    <row r="70552" x14ac:dyDescent="0.25"/>
    <row r="70553" x14ac:dyDescent="0.25"/>
    <row r="70554" x14ac:dyDescent="0.25"/>
    <row r="70555" x14ac:dyDescent="0.25"/>
    <row r="70556" x14ac:dyDescent="0.25"/>
    <row r="70557" x14ac:dyDescent="0.25"/>
    <row r="70558" x14ac:dyDescent="0.25"/>
    <row r="70559" x14ac:dyDescent="0.25"/>
    <row r="70560" x14ac:dyDescent="0.25"/>
    <row r="70561" x14ac:dyDescent="0.25"/>
    <row r="70562" x14ac:dyDescent="0.25"/>
    <row r="70563" x14ac:dyDescent="0.25"/>
    <row r="70564" x14ac:dyDescent="0.25"/>
    <row r="70565" x14ac:dyDescent="0.25"/>
    <row r="70566" x14ac:dyDescent="0.25"/>
    <row r="70567" x14ac:dyDescent="0.25"/>
    <row r="70568" x14ac:dyDescent="0.25"/>
    <row r="70569" x14ac:dyDescent="0.25"/>
    <row r="70570" x14ac:dyDescent="0.25"/>
    <row r="70571" x14ac:dyDescent="0.25"/>
    <row r="70572" x14ac:dyDescent="0.25"/>
    <row r="70573" x14ac:dyDescent="0.25"/>
    <row r="70574" x14ac:dyDescent="0.25"/>
    <row r="70575" x14ac:dyDescent="0.25"/>
    <row r="70576" x14ac:dyDescent="0.25"/>
    <row r="70577" x14ac:dyDescent="0.25"/>
    <row r="70578" x14ac:dyDescent="0.25"/>
    <row r="70579" x14ac:dyDescent="0.25"/>
    <row r="70580" x14ac:dyDescent="0.25"/>
    <row r="70581" x14ac:dyDescent="0.25"/>
    <row r="70582" x14ac:dyDescent="0.25"/>
    <row r="70583" x14ac:dyDescent="0.25"/>
    <row r="70584" x14ac:dyDescent="0.25"/>
    <row r="70585" x14ac:dyDescent="0.25"/>
    <row r="70586" x14ac:dyDescent="0.25"/>
    <row r="70587" x14ac:dyDescent="0.25"/>
    <row r="70588" x14ac:dyDescent="0.25"/>
    <row r="70589" x14ac:dyDescent="0.25"/>
    <row r="70590" x14ac:dyDescent="0.25"/>
    <row r="70591" x14ac:dyDescent="0.25"/>
    <row r="70592" x14ac:dyDescent="0.25"/>
    <row r="70593" x14ac:dyDescent="0.25"/>
    <row r="70594" x14ac:dyDescent="0.25"/>
    <row r="70595" x14ac:dyDescent="0.25"/>
    <row r="70596" x14ac:dyDescent="0.25"/>
    <row r="70597" x14ac:dyDescent="0.25"/>
    <row r="70598" x14ac:dyDescent="0.25"/>
    <row r="70599" x14ac:dyDescent="0.25"/>
    <row r="70600" x14ac:dyDescent="0.25"/>
    <row r="70601" x14ac:dyDescent="0.25"/>
    <row r="70602" x14ac:dyDescent="0.25"/>
    <row r="70603" x14ac:dyDescent="0.25"/>
    <row r="70604" x14ac:dyDescent="0.25"/>
    <row r="70605" x14ac:dyDescent="0.25"/>
    <row r="70606" x14ac:dyDescent="0.25"/>
    <row r="70607" x14ac:dyDescent="0.25"/>
    <row r="70608" x14ac:dyDescent="0.25"/>
    <row r="70609" x14ac:dyDescent="0.25"/>
    <row r="70610" x14ac:dyDescent="0.25"/>
    <row r="70611" x14ac:dyDescent="0.25"/>
    <row r="70612" x14ac:dyDescent="0.25"/>
    <row r="70613" x14ac:dyDescent="0.25"/>
    <row r="70614" x14ac:dyDescent="0.25"/>
    <row r="70615" x14ac:dyDescent="0.25"/>
    <row r="70616" x14ac:dyDescent="0.25"/>
    <row r="70617" x14ac:dyDescent="0.25"/>
    <row r="70618" x14ac:dyDescent="0.25"/>
    <row r="70619" x14ac:dyDescent="0.25"/>
    <row r="70620" x14ac:dyDescent="0.25"/>
    <row r="70621" x14ac:dyDescent="0.25"/>
    <row r="70622" x14ac:dyDescent="0.25"/>
    <row r="70623" x14ac:dyDescent="0.25"/>
    <row r="70624" x14ac:dyDescent="0.25"/>
    <row r="70625" x14ac:dyDescent="0.25"/>
    <row r="70626" x14ac:dyDescent="0.25"/>
    <row r="70627" x14ac:dyDescent="0.25"/>
    <row r="70628" x14ac:dyDescent="0.25"/>
    <row r="70629" x14ac:dyDescent="0.25"/>
    <row r="70630" x14ac:dyDescent="0.25"/>
    <row r="70631" x14ac:dyDescent="0.25"/>
    <row r="70632" x14ac:dyDescent="0.25"/>
    <row r="70633" x14ac:dyDescent="0.25"/>
    <row r="70634" x14ac:dyDescent="0.25"/>
    <row r="70635" x14ac:dyDescent="0.25"/>
    <row r="70636" x14ac:dyDescent="0.25"/>
    <row r="70637" x14ac:dyDescent="0.25"/>
    <row r="70638" x14ac:dyDescent="0.25"/>
    <row r="70639" x14ac:dyDescent="0.25"/>
    <row r="70640" x14ac:dyDescent="0.25"/>
    <row r="70641" x14ac:dyDescent="0.25"/>
    <row r="70642" x14ac:dyDescent="0.25"/>
    <row r="70643" x14ac:dyDescent="0.25"/>
    <row r="70644" x14ac:dyDescent="0.25"/>
    <row r="70645" x14ac:dyDescent="0.25"/>
    <row r="70646" x14ac:dyDescent="0.25"/>
    <row r="70647" x14ac:dyDescent="0.25"/>
    <row r="70648" x14ac:dyDescent="0.25"/>
    <row r="70649" x14ac:dyDescent="0.25"/>
    <row r="70650" x14ac:dyDescent="0.25"/>
    <row r="70651" x14ac:dyDescent="0.25"/>
    <row r="70652" x14ac:dyDescent="0.25"/>
    <row r="70653" x14ac:dyDescent="0.25"/>
    <row r="70654" x14ac:dyDescent="0.25"/>
    <row r="70655" x14ac:dyDescent="0.25"/>
    <row r="70656" x14ac:dyDescent="0.25"/>
    <row r="70657" x14ac:dyDescent="0.25"/>
    <row r="70658" x14ac:dyDescent="0.25"/>
    <row r="70659" x14ac:dyDescent="0.25"/>
    <row r="70660" x14ac:dyDescent="0.25"/>
    <row r="70661" x14ac:dyDescent="0.25"/>
    <row r="70662" x14ac:dyDescent="0.25"/>
    <row r="70663" x14ac:dyDescent="0.25"/>
    <row r="70664" x14ac:dyDescent="0.25"/>
    <row r="70665" x14ac:dyDescent="0.25"/>
    <row r="70666" x14ac:dyDescent="0.25"/>
    <row r="70667" x14ac:dyDescent="0.25"/>
    <row r="70668" x14ac:dyDescent="0.25"/>
    <row r="70669" x14ac:dyDescent="0.25"/>
    <row r="70670" x14ac:dyDescent="0.25"/>
    <row r="70671" x14ac:dyDescent="0.25"/>
    <row r="70672" x14ac:dyDescent="0.25"/>
    <row r="70673" x14ac:dyDescent="0.25"/>
    <row r="70674" x14ac:dyDescent="0.25"/>
    <row r="70675" x14ac:dyDescent="0.25"/>
    <row r="70676" x14ac:dyDescent="0.25"/>
    <row r="70677" x14ac:dyDescent="0.25"/>
    <row r="70678" x14ac:dyDescent="0.25"/>
    <row r="70679" x14ac:dyDescent="0.25"/>
    <row r="70680" x14ac:dyDescent="0.25"/>
    <row r="70681" x14ac:dyDescent="0.25"/>
    <row r="70682" x14ac:dyDescent="0.25"/>
    <row r="70683" x14ac:dyDescent="0.25"/>
    <row r="70684" x14ac:dyDescent="0.25"/>
    <row r="70685" x14ac:dyDescent="0.25"/>
    <row r="70686" x14ac:dyDescent="0.25"/>
    <row r="70687" x14ac:dyDescent="0.25"/>
    <row r="70688" x14ac:dyDescent="0.25"/>
    <row r="70689" x14ac:dyDescent="0.25"/>
    <row r="70690" x14ac:dyDescent="0.25"/>
    <row r="70691" x14ac:dyDescent="0.25"/>
    <row r="70692" x14ac:dyDescent="0.25"/>
    <row r="70693" x14ac:dyDescent="0.25"/>
    <row r="70694" x14ac:dyDescent="0.25"/>
    <row r="70695" x14ac:dyDescent="0.25"/>
    <row r="70696" x14ac:dyDescent="0.25"/>
    <row r="70697" x14ac:dyDescent="0.25"/>
    <row r="70698" x14ac:dyDescent="0.25"/>
    <row r="70699" x14ac:dyDescent="0.25"/>
    <row r="70700" x14ac:dyDescent="0.25"/>
    <row r="70701" x14ac:dyDescent="0.25"/>
    <row r="70702" x14ac:dyDescent="0.25"/>
    <row r="70703" x14ac:dyDescent="0.25"/>
    <row r="70704" x14ac:dyDescent="0.25"/>
    <row r="70705" x14ac:dyDescent="0.25"/>
    <row r="70706" x14ac:dyDescent="0.25"/>
    <row r="70707" x14ac:dyDescent="0.25"/>
    <row r="70708" x14ac:dyDescent="0.25"/>
    <row r="70709" x14ac:dyDescent="0.25"/>
    <row r="70710" x14ac:dyDescent="0.25"/>
    <row r="70711" x14ac:dyDescent="0.25"/>
    <row r="70712" x14ac:dyDescent="0.25"/>
    <row r="70713" x14ac:dyDescent="0.25"/>
    <row r="70714" x14ac:dyDescent="0.25"/>
    <row r="70715" x14ac:dyDescent="0.25"/>
    <row r="70716" x14ac:dyDescent="0.25"/>
    <row r="70717" x14ac:dyDescent="0.25"/>
    <row r="70718" x14ac:dyDescent="0.25"/>
    <row r="70719" x14ac:dyDescent="0.25"/>
    <row r="70720" x14ac:dyDescent="0.25"/>
    <row r="70721" x14ac:dyDescent="0.25"/>
    <row r="70722" x14ac:dyDescent="0.25"/>
    <row r="70723" x14ac:dyDescent="0.25"/>
    <row r="70724" x14ac:dyDescent="0.25"/>
    <row r="70725" x14ac:dyDescent="0.25"/>
    <row r="70726" x14ac:dyDescent="0.25"/>
    <row r="70727" x14ac:dyDescent="0.25"/>
    <row r="70728" x14ac:dyDescent="0.25"/>
    <row r="70729" x14ac:dyDescent="0.25"/>
    <row r="70730" x14ac:dyDescent="0.25"/>
    <row r="70731" x14ac:dyDescent="0.25"/>
    <row r="70732" x14ac:dyDescent="0.25"/>
    <row r="70733" x14ac:dyDescent="0.25"/>
    <row r="70734" x14ac:dyDescent="0.25"/>
    <row r="70735" x14ac:dyDescent="0.25"/>
    <row r="70736" x14ac:dyDescent="0.25"/>
    <row r="70737" x14ac:dyDescent="0.25"/>
    <row r="70738" x14ac:dyDescent="0.25"/>
    <row r="70739" x14ac:dyDescent="0.25"/>
    <row r="70740" x14ac:dyDescent="0.25"/>
    <row r="70741" x14ac:dyDescent="0.25"/>
    <row r="70742" x14ac:dyDescent="0.25"/>
    <row r="70743" x14ac:dyDescent="0.25"/>
    <row r="70744" x14ac:dyDescent="0.25"/>
    <row r="70745" x14ac:dyDescent="0.25"/>
    <row r="70746" x14ac:dyDescent="0.25"/>
    <row r="70747" x14ac:dyDescent="0.25"/>
    <row r="70748" x14ac:dyDescent="0.25"/>
    <row r="70749" x14ac:dyDescent="0.25"/>
    <row r="70750" x14ac:dyDescent="0.25"/>
    <row r="70751" x14ac:dyDescent="0.25"/>
    <row r="70752" x14ac:dyDescent="0.25"/>
    <row r="70753" x14ac:dyDescent="0.25"/>
    <row r="70754" x14ac:dyDescent="0.25"/>
    <row r="70755" x14ac:dyDescent="0.25"/>
    <row r="70756" x14ac:dyDescent="0.25"/>
    <row r="70757" x14ac:dyDescent="0.25"/>
    <row r="70758" x14ac:dyDescent="0.25"/>
    <row r="70759" x14ac:dyDescent="0.25"/>
    <row r="70760" x14ac:dyDescent="0.25"/>
    <row r="70761" x14ac:dyDescent="0.25"/>
    <row r="70762" x14ac:dyDescent="0.25"/>
    <row r="70763" x14ac:dyDescent="0.25"/>
    <row r="70764" x14ac:dyDescent="0.25"/>
    <row r="70765" x14ac:dyDescent="0.25"/>
    <row r="70766" x14ac:dyDescent="0.25"/>
    <row r="70767" x14ac:dyDescent="0.25"/>
    <row r="70768" x14ac:dyDescent="0.25"/>
    <row r="70769" x14ac:dyDescent="0.25"/>
    <row r="70770" x14ac:dyDescent="0.25"/>
    <row r="70771" x14ac:dyDescent="0.25"/>
    <row r="70772" x14ac:dyDescent="0.25"/>
    <row r="70773" x14ac:dyDescent="0.25"/>
    <row r="70774" x14ac:dyDescent="0.25"/>
    <row r="70775" x14ac:dyDescent="0.25"/>
    <row r="70776" x14ac:dyDescent="0.25"/>
    <row r="70777" x14ac:dyDescent="0.25"/>
    <row r="70778" x14ac:dyDescent="0.25"/>
    <row r="70779" x14ac:dyDescent="0.25"/>
    <row r="70780" x14ac:dyDescent="0.25"/>
    <row r="70781" x14ac:dyDescent="0.25"/>
    <row r="70782" x14ac:dyDescent="0.25"/>
    <row r="70783" x14ac:dyDescent="0.25"/>
    <row r="70784" x14ac:dyDescent="0.25"/>
    <row r="70785" x14ac:dyDescent="0.25"/>
    <row r="70786" x14ac:dyDescent="0.25"/>
    <row r="70787" x14ac:dyDescent="0.25"/>
    <row r="70788" x14ac:dyDescent="0.25"/>
    <row r="70789" x14ac:dyDescent="0.25"/>
    <row r="70790" x14ac:dyDescent="0.25"/>
    <row r="70791" x14ac:dyDescent="0.25"/>
    <row r="70792" x14ac:dyDescent="0.25"/>
    <row r="70793" x14ac:dyDescent="0.25"/>
    <row r="70794" x14ac:dyDescent="0.25"/>
    <row r="70795" x14ac:dyDescent="0.25"/>
    <row r="70796" x14ac:dyDescent="0.25"/>
    <row r="70797" x14ac:dyDescent="0.25"/>
    <row r="70798" x14ac:dyDescent="0.25"/>
    <row r="70799" x14ac:dyDescent="0.25"/>
    <row r="70800" x14ac:dyDescent="0.25"/>
    <row r="70801" x14ac:dyDescent="0.25"/>
    <row r="70802" x14ac:dyDescent="0.25"/>
    <row r="70803" x14ac:dyDescent="0.25"/>
    <row r="70804" x14ac:dyDescent="0.25"/>
    <row r="70805" x14ac:dyDescent="0.25"/>
    <row r="70806" x14ac:dyDescent="0.25"/>
    <row r="70807" x14ac:dyDescent="0.25"/>
    <row r="70808" x14ac:dyDescent="0.25"/>
    <row r="70809" x14ac:dyDescent="0.25"/>
    <row r="70810" x14ac:dyDescent="0.25"/>
    <row r="70811" x14ac:dyDescent="0.25"/>
    <row r="70812" x14ac:dyDescent="0.25"/>
    <row r="70813" x14ac:dyDescent="0.25"/>
    <row r="70814" x14ac:dyDescent="0.25"/>
    <row r="70815" x14ac:dyDescent="0.25"/>
    <row r="70816" x14ac:dyDescent="0.25"/>
    <row r="70817" x14ac:dyDescent="0.25"/>
    <row r="70818" x14ac:dyDescent="0.25"/>
    <row r="70819" x14ac:dyDescent="0.25"/>
    <row r="70820" x14ac:dyDescent="0.25"/>
    <row r="70821" x14ac:dyDescent="0.25"/>
    <row r="70822" x14ac:dyDescent="0.25"/>
    <row r="70823" x14ac:dyDescent="0.25"/>
    <row r="70824" x14ac:dyDescent="0.25"/>
    <row r="70825" x14ac:dyDescent="0.25"/>
    <row r="70826" x14ac:dyDescent="0.25"/>
    <row r="70827" x14ac:dyDescent="0.25"/>
    <row r="70828" x14ac:dyDescent="0.25"/>
    <row r="70829" x14ac:dyDescent="0.25"/>
    <row r="70830" x14ac:dyDescent="0.25"/>
    <row r="70831" x14ac:dyDescent="0.25"/>
    <row r="70832" x14ac:dyDescent="0.25"/>
    <row r="70833" x14ac:dyDescent="0.25"/>
    <row r="70834" x14ac:dyDescent="0.25"/>
    <row r="70835" x14ac:dyDescent="0.25"/>
    <row r="70836" x14ac:dyDescent="0.25"/>
    <row r="70837" x14ac:dyDescent="0.25"/>
    <row r="70838" x14ac:dyDescent="0.25"/>
    <row r="70839" x14ac:dyDescent="0.25"/>
    <row r="70840" x14ac:dyDescent="0.25"/>
    <row r="70841" x14ac:dyDescent="0.25"/>
    <row r="70842" x14ac:dyDescent="0.25"/>
    <row r="70843" x14ac:dyDescent="0.25"/>
    <row r="70844" x14ac:dyDescent="0.25"/>
    <row r="70845" x14ac:dyDescent="0.25"/>
    <row r="70846" x14ac:dyDescent="0.25"/>
    <row r="70847" x14ac:dyDescent="0.25"/>
    <row r="70848" x14ac:dyDescent="0.25"/>
    <row r="70849" x14ac:dyDescent="0.25"/>
    <row r="70850" x14ac:dyDescent="0.25"/>
    <row r="70851" x14ac:dyDescent="0.25"/>
    <row r="70852" x14ac:dyDescent="0.25"/>
    <row r="70853" x14ac:dyDescent="0.25"/>
    <row r="70854" x14ac:dyDescent="0.25"/>
    <row r="70855" x14ac:dyDescent="0.25"/>
    <row r="70856" x14ac:dyDescent="0.25"/>
    <row r="70857" x14ac:dyDescent="0.25"/>
    <row r="70858" x14ac:dyDescent="0.25"/>
    <row r="70859" x14ac:dyDescent="0.25"/>
    <row r="70860" x14ac:dyDescent="0.25"/>
    <row r="70861" x14ac:dyDescent="0.25"/>
    <row r="70862" x14ac:dyDescent="0.25"/>
    <row r="70863" x14ac:dyDescent="0.25"/>
    <row r="70864" x14ac:dyDescent="0.25"/>
    <row r="70865" x14ac:dyDescent="0.25"/>
    <row r="70866" x14ac:dyDescent="0.25"/>
    <row r="70867" x14ac:dyDescent="0.25"/>
    <row r="70868" x14ac:dyDescent="0.25"/>
    <row r="70869" x14ac:dyDescent="0.25"/>
    <row r="70870" x14ac:dyDescent="0.25"/>
    <row r="70871" x14ac:dyDescent="0.25"/>
    <row r="70872" x14ac:dyDescent="0.25"/>
    <row r="70873" x14ac:dyDescent="0.25"/>
    <row r="70874" x14ac:dyDescent="0.25"/>
    <row r="70875" x14ac:dyDescent="0.25"/>
    <row r="70876" x14ac:dyDescent="0.25"/>
    <row r="70877" x14ac:dyDescent="0.25"/>
    <row r="70878" x14ac:dyDescent="0.25"/>
    <row r="70879" x14ac:dyDescent="0.25"/>
    <row r="70880" x14ac:dyDescent="0.25"/>
    <row r="70881" x14ac:dyDescent="0.25"/>
    <row r="70882" x14ac:dyDescent="0.25"/>
    <row r="70883" x14ac:dyDescent="0.25"/>
    <row r="70884" x14ac:dyDescent="0.25"/>
    <row r="70885" x14ac:dyDescent="0.25"/>
    <row r="70886" x14ac:dyDescent="0.25"/>
    <row r="70887" x14ac:dyDescent="0.25"/>
    <row r="70888" x14ac:dyDescent="0.25"/>
    <row r="70889" x14ac:dyDescent="0.25"/>
    <row r="70890" x14ac:dyDescent="0.25"/>
    <row r="70891" x14ac:dyDescent="0.25"/>
    <row r="70892" x14ac:dyDescent="0.25"/>
    <row r="70893" x14ac:dyDescent="0.25"/>
    <row r="70894" x14ac:dyDescent="0.25"/>
    <row r="70895" x14ac:dyDescent="0.25"/>
    <row r="70896" x14ac:dyDescent="0.25"/>
    <row r="70897" x14ac:dyDescent="0.25"/>
    <row r="70898" x14ac:dyDescent="0.25"/>
    <row r="70899" x14ac:dyDescent="0.25"/>
    <row r="70900" x14ac:dyDescent="0.25"/>
    <row r="70901" x14ac:dyDescent="0.25"/>
    <row r="70902" x14ac:dyDescent="0.25"/>
    <row r="70903" x14ac:dyDescent="0.25"/>
    <row r="70904" x14ac:dyDescent="0.25"/>
    <row r="70905" x14ac:dyDescent="0.25"/>
    <row r="70906" x14ac:dyDescent="0.25"/>
    <row r="70907" x14ac:dyDescent="0.25"/>
    <row r="70908" x14ac:dyDescent="0.25"/>
    <row r="70909" x14ac:dyDescent="0.25"/>
    <row r="70910" x14ac:dyDescent="0.25"/>
    <row r="70911" x14ac:dyDescent="0.25"/>
    <row r="70912" x14ac:dyDescent="0.25"/>
    <row r="70913" x14ac:dyDescent="0.25"/>
    <row r="70914" x14ac:dyDescent="0.25"/>
    <row r="70915" x14ac:dyDescent="0.25"/>
    <row r="70916" x14ac:dyDescent="0.25"/>
    <row r="70917" x14ac:dyDescent="0.25"/>
    <row r="70918" x14ac:dyDescent="0.25"/>
    <row r="70919" x14ac:dyDescent="0.25"/>
    <row r="70920" x14ac:dyDescent="0.25"/>
    <row r="70921" x14ac:dyDescent="0.25"/>
    <row r="70922" x14ac:dyDescent="0.25"/>
    <row r="70923" x14ac:dyDescent="0.25"/>
    <row r="70924" x14ac:dyDescent="0.25"/>
    <row r="70925" x14ac:dyDescent="0.25"/>
    <row r="70926" x14ac:dyDescent="0.25"/>
    <row r="70927" x14ac:dyDescent="0.25"/>
    <row r="70928" x14ac:dyDescent="0.25"/>
    <row r="70929" x14ac:dyDescent="0.25"/>
    <row r="70930" x14ac:dyDescent="0.25"/>
    <row r="70931" x14ac:dyDescent="0.25"/>
    <row r="70932" x14ac:dyDescent="0.25"/>
    <row r="70933" x14ac:dyDescent="0.25"/>
    <row r="70934" x14ac:dyDescent="0.25"/>
    <row r="70935" x14ac:dyDescent="0.25"/>
    <row r="70936" x14ac:dyDescent="0.25"/>
    <row r="70937" x14ac:dyDescent="0.25"/>
    <row r="70938" x14ac:dyDescent="0.25"/>
    <row r="70939" x14ac:dyDescent="0.25"/>
    <row r="70940" x14ac:dyDescent="0.25"/>
    <row r="70941" x14ac:dyDescent="0.25"/>
    <row r="70942" x14ac:dyDescent="0.25"/>
    <row r="70943" x14ac:dyDescent="0.25"/>
    <row r="70944" x14ac:dyDescent="0.25"/>
    <row r="70945" x14ac:dyDescent="0.25"/>
    <row r="70946" x14ac:dyDescent="0.25"/>
    <row r="70947" x14ac:dyDescent="0.25"/>
    <row r="70948" x14ac:dyDescent="0.25"/>
    <row r="70949" x14ac:dyDescent="0.25"/>
    <row r="70950" x14ac:dyDescent="0.25"/>
    <row r="70951" x14ac:dyDescent="0.25"/>
    <row r="70952" x14ac:dyDescent="0.25"/>
    <row r="70953" x14ac:dyDescent="0.25"/>
    <row r="70954" x14ac:dyDescent="0.25"/>
    <row r="70955" x14ac:dyDescent="0.25"/>
    <row r="70956" x14ac:dyDescent="0.25"/>
    <row r="70957" x14ac:dyDescent="0.25"/>
    <row r="70958" x14ac:dyDescent="0.25"/>
    <row r="70959" x14ac:dyDescent="0.25"/>
    <row r="70960" x14ac:dyDescent="0.25"/>
    <row r="70961" x14ac:dyDescent="0.25"/>
    <row r="70962" x14ac:dyDescent="0.25"/>
    <row r="70963" x14ac:dyDescent="0.25"/>
    <row r="70964" x14ac:dyDescent="0.25"/>
    <row r="70965" x14ac:dyDescent="0.25"/>
    <row r="70966" x14ac:dyDescent="0.25"/>
    <row r="70967" x14ac:dyDescent="0.25"/>
    <row r="70968" x14ac:dyDescent="0.25"/>
    <row r="70969" x14ac:dyDescent="0.25"/>
    <row r="70970" x14ac:dyDescent="0.25"/>
    <row r="70971" x14ac:dyDescent="0.25"/>
    <row r="70972" x14ac:dyDescent="0.25"/>
    <row r="70973" x14ac:dyDescent="0.25"/>
    <row r="70974" x14ac:dyDescent="0.25"/>
    <row r="70975" x14ac:dyDescent="0.25"/>
    <row r="70976" x14ac:dyDescent="0.25"/>
    <row r="70977" x14ac:dyDescent="0.25"/>
    <row r="70978" x14ac:dyDescent="0.25"/>
    <row r="70979" x14ac:dyDescent="0.25"/>
    <row r="70980" x14ac:dyDescent="0.25"/>
    <row r="70981" x14ac:dyDescent="0.25"/>
    <row r="70982" x14ac:dyDescent="0.25"/>
    <row r="70983" x14ac:dyDescent="0.25"/>
    <row r="70984" x14ac:dyDescent="0.25"/>
    <row r="70985" x14ac:dyDescent="0.25"/>
    <row r="70986" x14ac:dyDescent="0.25"/>
    <row r="70987" x14ac:dyDescent="0.25"/>
    <row r="70988" x14ac:dyDescent="0.25"/>
    <row r="70989" x14ac:dyDescent="0.25"/>
    <row r="70990" x14ac:dyDescent="0.25"/>
    <row r="70991" x14ac:dyDescent="0.25"/>
    <row r="70992" x14ac:dyDescent="0.25"/>
    <row r="70993" x14ac:dyDescent="0.25"/>
    <row r="70994" x14ac:dyDescent="0.25"/>
    <row r="70995" x14ac:dyDescent="0.25"/>
    <row r="70996" x14ac:dyDescent="0.25"/>
    <row r="70997" x14ac:dyDescent="0.25"/>
    <row r="70998" x14ac:dyDescent="0.25"/>
    <row r="70999" x14ac:dyDescent="0.25"/>
    <row r="71000" x14ac:dyDescent="0.25"/>
    <row r="71001" x14ac:dyDescent="0.25"/>
    <row r="71002" x14ac:dyDescent="0.25"/>
    <row r="71003" x14ac:dyDescent="0.25"/>
    <row r="71004" x14ac:dyDescent="0.25"/>
    <row r="71005" x14ac:dyDescent="0.25"/>
    <row r="71006" x14ac:dyDescent="0.25"/>
    <row r="71007" x14ac:dyDescent="0.25"/>
    <row r="71008" x14ac:dyDescent="0.25"/>
    <row r="71009" x14ac:dyDescent="0.25"/>
    <row r="71010" x14ac:dyDescent="0.25"/>
    <row r="71011" x14ac:dyDescent="0.25"/>
    <row r="71012" x14ac:dyDescent="0.25"/>
    <row r="71013" x14ac:dyDescent="0.25"/>
    <row r="71014" x14ac:dyDescent="0.25"/>
    <row r="71015" x14ac:dyDescent="0.25"/>
    <row r="71016" x14ac:dyDescent="0.25"/>
    <row r="71017" x14ac:dyDescent="0.25"/>
    <row r="71018" x14ac:dyDescent="0.25"/>
    <row r="71019" x14ac:dyDescent="0.25"/>
    <row r="71020" x14ac:dyDescent="0.25"/>
    <row r="71021" x14ac:dyDescent="0.25"/>
    <row r="71022" x14ac:dyDescent="0.25"/>
    <row r="71023" x14ac:dyDescent="0.25"/>
    <row r="71024" x14ac:dyDescent="0.25"/>
    <row r="71025" x14ac:dyDescent="0.25"/>
    <row r="71026" x14ac:dyDescent="0.25"/>
    <row r="71027" x14ac:dyDescent="0.25"/>
    <row r="71028" x14ac:dyDescent="0.25"/>
    <row r="71029" x14ac:dyDescent="0.25"/>
    <row r="71030" x14ac:dyDescent="0.25"/>
    <row r="71031" x14ac:dyDescent="0.25"/>
    <row r="71032" x14ac:dyDescent="0.25"/>
    <row r="71033" x14ac:dyDescent="0.25"/>
    <row r="71034" x14ac:dyDescent="0.25"/>
    <row r="71035" x14ac:dyDescent="0.25"/>
    <row r="71036" x14ac:dyDescent="0.25"/>
    <row r="71037" x14ac:dyDescent="0.25"/>
    <row r="71038" x14ac:dyDescent="0.25"/>
    <row r="71039" x14ac:dyDescent="0.25"/>
    <row r="71040" x14ac:dyDescent="0.25"/>
    <row r="71041" x14ac:dyDescent="0.25"/>
    <row r="71042" x14ac:dyDescent="0.25"/>
    <row r="71043" x14ac:dyDescent="0.25"/>
    <row r="71044" x14ac:dyDescent="0.25"/>
    <row r="71045" x14ac:dyDescent="0.25"/>
    <row r="71046" x14ac:dyDescent="0.25"/>
    <row r="71047" x14ac:dyDescent="0.25"/>
    <row r="71048" x14ac:dyDescent="0.25"/>
    <row r="71049" x14ac:dyDescent="0.25"/>
    <row r="71050" x14ac:dyDescent="0.25"/>
    <row r="71051" x14ac:dyDescent="0.25"/>
    <row r="71052" x14ac:dyDescent="0.25"/>
    <row r="71053" x14ac:dyDescent="0.25"/>
    <row r="71054" x14ac:dyDescent="0.25"/>
    <row r="71055" x14ac:dyDescent="0.25"/>
    <row r="71056" x14ac:dyDescent="0.25"/>
    <row r="71057" x14ac:dyDescent="0.25"/>
    <row r="71058" x14ac:dyDescent="0.25"/>
    <row r="71059" x14ac:dyDescent="0.25"/>
    <row r="71060" x14ac:dyDescent="0.25"/>
    <row r="71061" x14ac:dyDescent="0.25"/>
    <row r="71062" x14ac:dyDescent="0.25"/>
    <row r="71063" x14ac:dyDescent="0.25"/>
    <row r="71064" x14ac:dyDescent="0.25"/>
    <row r="71065" x14ac:dyDescent="0.25"/>
    <row r="71066" x14ac:dyDescent="0.25"/>
    <row r="71067" x14ac:dyDescent="0.25"/>
    <row r="71068" x14ac:dyDescent="0.25"/>
    <row r="71069" x14ac:dyDescent="0.25"/>
    <row r="71070" x14ac:dyDescent="0.25"/>
    <row r="71071" x14ac:dyDescent="0.25"/>
    <row r="71072" x14ac:dyDescent="0.25"/>
    <row r="71073" x14ac:dyDescent="0.25"/>
    <row r="71074" x14ac:dyDescent="0.25"/>
    <row r="71075" x14ac:dyDescent="0.25"/>
    <row r="71076" x14ac:dyDescent="0.25"/>
    <row r="71077" x14ac:dyDescent="0.25"/>
    <row r="71078" x14ac:dyDescent="0.25"/>
    <row r="71079" x14ac:dyDescent="0.25"/>
    <row r="71080" x14ac:dyDescent="0.25"/>
    <row r="71081" x14ac:dyDescent="0.25"/>
    <row r="71082" x14ac:dyDescent="0.25"/>
    <row r="71083" x14ac:dyDescent="0.25"/>
    <row r="71084" x14ac:dyDescent="0.25"/>
    <row r="71085" x14ac:dyDescent="0.25"/>
    <row r="71086" x14ac:dyDescent="0.25"/>
    <row r="71087" x14ac:dyDescent="0.25"/>
    <row r="71088" x14ac:dyDescent="0.25"/>
    <row r="71089" x14ac:dyDescent="0.25"/>
    <row r="71090" x14ac:dyDescent="0.25"/>
    <row r="71091" x14ac:dyDescent="0.25"/>
    <row r="71092" x14ac:dyDescent="0.25"/>
    <row r="71093" x14ac:dyDescent="0.25"/>
    <row r="71094" x14ac:dyDescent="0.25"/>
    <row r="71095" x14ac:dyDescent="0.25"/>
    <row r="71096" x14ac:dyDescent="0.25"/>
    <row r="71097" x14ac:dyDescent="0.25"/>
    <row r="71098" x14ac:dyDescent="0.25"/>
    <row r="71099" x14ac:dyDescent="0.25"/>
    <row r="71100" x14ac:dyDescent="0.25"/>
    <row r="71101" x14ac:dyDescent="0.25"/>
    <row r="71102" x14ac:dyDescent="0.25"/>
    <row r="71103" x14ac:dyDescent="0.25"/>
    <row r="71104" x14ac:dyDescent="0.25"/>
    <row r="71105" x14ac:dyDescent="0.25"/>
    <row r="71106" x14ac:dyDescent="0.25"/>
    <row r="71107" x14ac:dyDescent="0.25"/>
    <row r="71108" x14ac:dyDescent="0.25"/>
    <row r="71109" x14ac:dyDescent="0.25"/>
    <row r="71110" x14ac:dyDescent="0.25"/>
    <row r="71111" x14ac:dyDescent="0.25"/>
    <row r="71112" x14ac:dyDescent="0.25"/>
    <row r="71113" x14ac:dyDescent="0.25"/>
    <row r="71114" x14ac:dyDescent="0.25"/>
    <row r="71115" x14ac:dyDescent="0.25"/>
    <row r="71116" x14ac:dyDescent="0.25"/>
    <row r="71117" x14ac:dyDescent="0.25"/>
    <row r="71118" x14ac:dyDescent="0.25"/>
    <row r="71119" x14ac:dyDescent="0.25"/>
    <row r="71120" x14ac:dyDescent="0.25"/>
    <row r="71121" x14ac:dyDescent="0.25"/>
    <row r="71122" x14ac:dyDescent="0.25"/>
    <row r="71123" x14ac:dyDescent="0.25"/>
    <row r="71124" x14ac:dyDescent="0.25"/>
    <row r="71125" x14ac:dyDescent="0.25"/>
    <row r="71126" x14ac:dyDescent="0.25"/>
    <row r="71127" x14ac:dyDescent="0.25"/>
    <row r="71128" x14ac:dyDescent="0.25"/>
    <row r="71129" x14ac:dyDescent="0.25"/>
    <row r="71130" x14ac:dyDescent="0.25"/>
    <row r="71131" x14ac:dyDescent="0.25"/>
    <row r="71132" x14ac:dyDescent="0.25"/>
    <row r="71133" x14ac:dyDescent="0.25"/>
    <row r="71134" x14ac:dyDescent="0.25"/>
    <row r="71135" x14ac:dyDescent="0.25"/>
    <row r="71136" x14ac:dyDescent="0.25"/>
    <row r="71137" x14ac:dyDescent="0.25"/>
    <row r="71138" x14ac:dyDescent="0.25"/>
    <row r="71139" x14ac:dyDescent="0.25"/>
    <row r="71140" x14ac:dyDescent="0.25"/>
    <row r="71141" x14ac:dyDescent="0.25"/>
    <row r="71142" x14ac:dyDescent="0.25"/>
    <row r="71143" x14ac:dyDescent="0.25"/>
    <row r="71144" x14ac:dyDescent="0.25"/>
    <row r="71145" x14ac:dyDescent="0.25"/>
    <row r="71146" x14ac:dyDescent="0.25"/>
    <row r="71147" x14ac:dyDescent="0.25"/>
    <row r="71148" x14ac:dyDescent="0.25"/>
    <row r="71149" x14ac:dyDescent="0.25"/>
    <row r="71150" x14ac:dyDescent="0.25"/>
    <row r="71151" x14ac:dyDescent="0.25"/>
    <row r="71152" x14ac:dyDescent="0.25"/>
    <row r="71153" x14ac:dyDescent="0.25"/>
    <row r="71154" x14ac:dyDescent="0.25"/>
    <row r="71155" x14ac:dyDescent="0.25"/>
    <row r="71156" x14ac:dyDescent="0.25"/>
    <row r="71157" x14ac:dyDescent="0.25"/>
    <row r="71158" x14ac:dyDescent="0.25"/>
    <row r="71159" x14ac:dyDescent="0.25"/>
    <row r="71160" x14ac:dyDescent="0.25"/>
    <row r="71161" x14ac:dyDescent="0.25"/>
    <row r="71162" x14ac:dyDescent="0.25"/>
    <row r="71163" x14ac:dyDescent="0.25"/>
    <row r="71164" x14ac:dyDescent="0.25"/>
    <row r="71165" x14ac:dyDescent="0.25"/>
    <row r="71166" x14ac:dyDescent="0.25"/>
    <row r="71167" x14ac:dyDescent="0.25"/>
    <row r="71168" x14ac:dyDescent="0.25"/>
    <row r="71169" x14ac:dyDescent="0.25"/>
    <row r="71170" x14ac:dyDescent="0.25"/>
    <row r="71171" x14ac:dyDescent="0.25"/>
    <row r="71172" x14ac:dyDescent="0.25"/>
    <row r="71173" x14ac:dyDescent="0.25"/>
    <row r="71174" x14ac:dyDescent="0.25"/>
    <row r="71175" x14ac:dyDescent="0.25"/>
    <row r="71176" x14ac:dyDescent="0.25"/>
    <row r="71177" x14ac:dyDescent="0.25"/>
    <row r="71178" x14ac:dyDescent="0.25"/>
    <row r="71179" x14ac:dyDescent="0.25"/>
    <row r="71180" x14ac:dyDescent="0.25"/>
    <row r="71181" x14ac:dyDescent="0.25"/>
    <row r="71182" x14ac:dyDescent="0.25"/>
    <row r="71183" x14ac:dyDescent="0.25"/>
    <row r="71184" x14ac:dyDescent="0.25"/>
    <row r="71185" x14ac:dyDescent="0.25"/>
    <row r="71186" x14ac:dyDescent="0.25"/>
    <row r="71187" x14ac:dyDescent="0.25"/>
    <row r="71188" x14ac:dyDescent="0.25"/>
    <row r="71189" x14ac:dyDescent="0.25"/>
    <row r="71190" x14ac:dyDescent="0.25"/>
    <row r="71191" x14ac:dyDescent="0.25"/>
    <row r="71192" x14ac:dyDescent="0.25"/>
    <row r="71193" x14ac:dyDescent="0.25"/>
    <row r="71194" x14ac:dyDescent="0.25"/>
    <row r="71195" x14ac:dyDescent="0.25"/>
    <row r="71196" x14ac:dyDescent="0.25"/>
    <row r="71197" x14ac:dyDescent="0.25"/>
    <row r="71198" x14ac:dyDescent="0.25"/>
    <row r="71199" x14ac:dyDescent="0.25"/>
    <row r="71200" x14ac:dyDescent="0.25"/>
    <row r="71201" x14ac:dyDescent="0.25"/>
    <row r="71202" x14ac:dyDescent="0.25"/>
    <row r="71203" x14ac:dyDescent="0.25"/>
    <row r="71204" x14ac:dyDescent="0.25"/>
    <row r="71205" x14ac:dyDescent="0.25"/>
    <row r="71206" x14ac:dyDescent="0.25"/>
    <row r="71207" x14ac:dyDescent="0.25"/>
    <row r="71208" x14ac:dyDescent="0.25"/>
    <row r="71209" x14ac:dyDescent="0.25"/>
    <row r="71210" x14ac:dyDescent="0.25"/>
    <row r="71211" x14ac:dyDescent="0.25"/>
    <row r="71212" x14ac:dyDescent="0.25"/>
    <row r="71213" x14ac:dyDescent="0.25"/>
    <row r="71214" x14ac:dyDescent="0.25"/>
    <row r="71215" x14ac:dyDescent="0.25"/>
    <row r="71216" x14ac:dyDescent="0.25"/>
    <row r="71217" x14ac:dyDescent="0.25"/>
    <row r="71218" x14ac:dyDescent="0.25"/>
    <row r="71219" x14ac:dyDescent="0.25"/>
    <row r="71220" x14ac:dyDescent="0.25"/>
    <row r="71221" x14ac:dyDescent="0.25"/>
    <row r="71222" x14ac:dyDescent="0.25"/>
    <row r="71223" x14ac:dyDescent="0.25"/>
    <row r="71224" x14ac:dyDescent="0.25"/>
    <row r="71225" x14ac:dyDescent="0.25"/>
    <row r="71226" x14ac:dyDescent="0.25"/>
    <row r="71227" x14ac:dyDescent="0.25"/>
    <row r="71228" x14ac:dyDescent="0.25"/>
    <row r="71229" x14ac:dyDescent="0.25"/>
    <row r="71230" x14ac:dyDescent="0.25"/>
    <row r="71231" x14ac:dyDescent="0.25"/>
    <row r="71232" x14ac:dyDescent="0.25"/>
    <row r="71233" x14ac:dyDescent="0.25"/>
    <row r="71234" x14ac:dyDescent="0.25"/>
    <row r="71235" x14ac:dyDescent="0.25"/>
    <row r="71236" x14ac:dyDescent="0.25"/>
    <row r="71237" x14ac:dyDescent="0.25"/>
    <row r="71238" x14ac:dyDescent="0.25"/>
    <row r="71239" x14ac:dyDescent="0.25"/>
    <row r="71240" x14ac:dyDescent="0.25"/>
    <row r="71241" x14ac:dyDescent="0.25"/>
    <row r="71242" x14ac:dyDescent="0.25"/>
    <row r="71243" x14ac:dyDescent="0.25"/>
    <row r="71244" x14ac:dyDescent="0.25"/>
    <row r="71245" x14ac:dyDescent="0.25"/>
    <row r="71246" x14ac:dyDescent="0.25"/>
    <row r="71247" x14ac:dyDescent="0.25"/>
    <row r="71248" x14ac:dyDescent="0.25"/>
    <row r="71249" x14ac:dyDescent="0.25"/>
    <row r="71250" x14ac:dyDescent="0.25"/>
    <row r="71251" x14ac:dyDescent="0.25"/>
    <row r="71252" x14ac:dyDescent="0.25"/>
    <row r="71253" x14ac:dyDescent="0.25"/>
    <row r="71254" x14ac:dyDescent="0.25"/>
    <row r="71255" x14ac:dyDescent="0.25"/>
    <row r="71256" x14ac:dyDescent="0.25"/>
    <row r="71257" x14ac:dyDescent="0.25"/>
    <row r="71258" x14ac:dyDescent="0.25"/>
    <row r="71259" x14ac:dyDescent="0.25"/>
    <row r="71260" x14ac:dyDescent="0.25"/>
    <row r="71261" x14ac:dyDescent="0.25"/>
    <row r="71262" x14ac:dyDescent="0.25"/>
    <row r="71263" x14ac:dyDescent="0.25"/>
    <row r="71264" x14ac:dyDescent="0.25"/>
    <row r="71265" x14ac:dyDescent="0.25"/>
    <row r="71266" x14ac:dyDescent="0.25"/>
    <row r="71267" x14ac:dyDescent="0.25"/>
    <row r="71268" x14ac:dyDescent="0.25"/>
    <row r="71269" x14ac:dyDescent="0.25"/>
    <row r="71270" x14ac:dyDescent="0.25"/>
    <row r="71271" x14ac:dyDescent="0.25"/>
    <row r="71272" x14ac:dyDescent="0.25"/>
    <row r="71273" x14ac:dyDescent="0.25"/>
    <row r="71274" x14ac:dyDescent="0.25"/>
    <row r="71275" x14ac:dyDescent="0.25"/>
    <row r="71276" x14ac:dyDescent="0.25"/>
    <row r="71277" x14ac:dyDescent="0.25"/>
    <row r="71278" x14ac:dyDescent="0.25"/>
    <row r="71279" x14ac:dyDescent="0.25"/>
    <row r="71280" x14ac:dyDescent="0.25"/>
    <row r="71281" x14ac:dyDescent="0.25"/>
    <row r="71282" x14ac:dyDescent="0.25"/>
    <row r="71283" x14ac:dyDescent="0.25"/>
    <row r="71284" x14ac:dyDescent="0.25"/>
    <row r="71285" x14ac:dyDescent="0.25"/>
    <row r="71286" x14ac:dyDescent="0.25"/>
    <row r="71287" x14ac:dyDescent="0.25"/>
    <row r="71288" x14ac:dyDescent="0.25"/>
    <row r="71289" x14ac:dyDescent="0.25"/>
    <row r="71290" x14ac:dyDescent="0.25"/>
    <row r="71291" x14ac:dyDescent="0.25"/>
    <row r="71292" x14ac:dyDescent="0.25"/>
    <row r="71293" x14ac:dyDescent="0.25"/>
    <row r="71294" x14ac:dyDescent="0.25"/>
    <row r="71295" x14ac:dyDescent="0.25"/>
    <row r="71296" x14ac:dyDescent="0.25"/>
    <row r="71297" x14ac:dyDescent="0.25"/>
    <row r="71298" x14ac:dyDescent="0.25"/>
    <row r="71299" x14ac:dyDescent="0.25"/>
    <row r="71300" x14ac:dyDescent="0.25"/>
    <row r="71301" x14ac:dyDescent="0.25"/>
    <row r="71302" x14ac:dyDescent="0.25"/>
    <row r="71303" x14ac:dyDescent="0.25"/>
    <row r="71304" x14ac:dyDescent="0.25"/>
    <row r="71305" x14ac:dyDescent="0.25"/>
    <row r="71306" x14ac:dyDescent="0.25"/>
    <row r="71307" x14ac:dyDescent="0.25"/>
    <row r="71308" x14ac:dyDescent="0.25"/>
    <row r="71309" x14ac:dyDescent="0.25"/>
    <row r="71310" x14ac:dyDescent="0.25"/>
    <row r="71311" x14ac:dyDescent="0.25"/>
    <row r="71312" x14ac:dyDescent="0.25"/>
    <row r="71313" x14ac:dyDescent="0.25"/>
    <row r="71314" x14ac:dyDescent="0.25"/>
    <row r="71315" x14ac:dyDescent="0.25"/>
    <row r="71316" x14ac:dyDescent="0.25"/>
    <row r="71317" x14ac:dyDescent="0.25"/>
    <row r="71318" x14ac:dyDescent="0.25"/>
    <row r="71319" x14ac:dyDescent="0.25"/>
    <row r="71320" x14ac:dyDescent="0.25"/>
    <row r="71321" x14ac:dyDescent="0.25"/>
    <row r="71322" x14ac:dyDescent="0.25"/>
    <row r="71323" x14ac:dyDescent="0.25"/>
    <row r="71324" x14ac:dyDescent="0.25"/>
    <row r="71325" x14ac:dyDescent="0.25"/>
    <row r="71326" x14ac:dyDescent="0.25"/>
    <row r="71327" x14ac:dyDescent="0.25"/>
    <row r="71328" x14ac:dyDescent="0.25"/>
    <row r="71329" x14ac:dyDescent="0.25"/>
    <row r="71330" x14ac:dyDescent="0.25"/>
    <row r="71331" x14ac:dyDescent="0.25"/>
    <row r="71332" x14ac:dyDescent="0.25"/>
    <row r="71333" x14ac:dyDescent="0.25"/>
    <row r="71334" x14ac:dyDescent="0.25"/>
    <row r="71335" x14ac:dyDescent="0.25"/>
    <row r="71336" x14ac:dyDescent="0.25"/>
    <row r="71337" x14ac:dyDescent="0.25"/>
    <row r="71338" x14ac:dyDescent="0.25"/>
    <row r="71339" x14ac:dyDescent="0.25"/>
    <row r="71340" x14ac:dyDescent="0.25"/>
    <row r="71341" x14ac:dyDescent="0.25"/>
    <row r="71342" x14ac:dyDescent="0.25"/>
    <row r="71343" x14ac:dyDescent="0.25"/>
    <row r="71344" x14ac:dyDescent="0.25"/>
    <row r="71345" x14ac:dyDescent="0.25"/>
    <row r="71346" x14ac:dyDescent="0.25"/>
    <row r="71347" x14ac:dyDescent="0.25"/>
    <row r="71348" x14ac:dyDescent="0.25"/>
    <row r="71349" x14ac:dyDescent="0.25"/>
    <row r="71350" x14ac:dyDescent="0.25"/>
    <row r="71351" x14ac:dyDescent="0.25"/>
    <row r="71352" x14ac:dyDescent="0.25"/>
    <row r="71353" x14ac:dyDescent="0.25"/>
    <row r="71354" x14ac:dyDescent="0.25"/>
    <row r="71355" x14ac:dyDescent="0.25"/>
    <row r="71356" x14ac:dyDescent="0.25"/>
    <row r="71357" x14ac:dyDescent="0.25"/>
    <row r="71358" x14ac:dyDescent="0.25"/>
    <row r="71359" x14ac:dyDescent="0.25"/>
    <row r="71360" x14ac:dyDescent="0.25"/>
    <row r="71361" x14ac:dyDescent="0.25"/>
    <row r="71362" x14ac:dyDescent="0.25"/>
    <row r="71363" x14ac:dyDescent="0.25"/>
    <row r="71364" x14ac:dyDescent="0.25"/>
    <row r="71365" x14ac:dyDescent="0.25"/>
    <row r="71366" x14ac:dyDescent="0.25"/>
    <row r="71367" x14ac:dyDescent="0.25"/>
    <row r="71368" x14ac:dyDescent="0.25"/>
    <row r="71369" x14ac:dyDescent="0.25"/>
    <row r="71370" x14ac:dyDescent="0.25"/>
    <row r="71371" x14ac:dyDescent="0.25"/>
    <row r="71372" x14ac:dyDescent="0.25"/>
    <row r="71373" x14ac:dyDescent="0.25"/>
    <row r="71374" x14ac:dyDescent="0.25"/>
    <row r="71375" x14ac:dyDescent="0.25"/>
    <row r="71376" x14ac:dyDescent="0.25"/>
    <row r="71377" x14ac:dyDescent="0.25"/>
    <row r="71378" x14ac:dyDescent="0.25"/>
    <row r="71379" x14ac:dyDescent="0.25"/>
    <row r="71380" x14ac:dyDescent="0.25"/>
    <row r="71381" x14ac:dyDescent="0.25"/>
    <row r="71382" x14ac:dyDescent="0.25"/>
    <row r="71383" x14ac:dyDescent="0.25"/>
    <row r="71384" x14ac:dyDescent="0.25"/>
    <row r="71385" x14ac:dyDescent="0.25"/>
    <row r="71386" x14ac:dyDescent="0.25"/>
    <row r="71387" x14ac:dyDescent="0.25"/>
    <row r="71388" x14ac:dyDescent="0.25"/>
    <row r="71389" x14ac:dyDescent="0.25"/>
    <row r="71390" x14ac:dyDescent="0.25"/>
    <row r="71391" x14ac:dyDescent="0.25"/>
    <row r="71392" x14ac:dyDescent="0.25"/>
    <row r="71393" x14ac:dyDescent="0.25"/>
    <row r="71394" x14ac:dyDescent="0.25"/>
    <row r="71395" x14ac:dyDescent="0.25"/>
    <row r="71396" x14ac:dyDescent="0.25"/>
    <row r="71397" x14ac:dyDescent="0.25"/>
    <row r="71398" x14ac:dyDescent="0.25"/>
    <row r="71399" x14ac:dyDescent="0.25"/>
    <row r="71400" x14ac:dyDescent="0.25"/>
    <row r="71401" x14ac:dyDescent="0.25"/>
    <row r="71402" x14ac:dyDescent="0.25"/>
    <row r="71403" x14ac:dyDescent="0.25"/>
    <row r="71404" x14ac:dyDescent="0.25"/>
    <row r="71405" x14ac:dyDescent="0.25"/>
    <row r="71406" x14ac:dyDescent="0.25"/>
    <row r="71407" x14ac:dyDescent="0.25"/>
    <row r="71408" x14ac:dyDescent="0.25"/>
    <row r="71409" x14ac:dyDescent="0.25"/>
    <row r="71410" x14ac:dyDescent="0.25"/>
    <row r="71411" x14ac:dyDescent="0.25"/>
    <row r="71412" x14ac:dyDescent="0.25"/>
    <row r="71413" x14ac:dyDescent="0.25"/>
    <row r="71414" x14ac:dyDescent="0.25"/>
    <row r="71415" x14ac:dyDescent="0.25"/>
    <row r="71416" x14ac:dyDescent="0.25"/>
    <row r="71417" x14ac:dyDescent="0.25"/>
    <row r="71418" x14ac:dyDescent="0.25"/>
    <row r="71419" x14ac:dyDescent="0.25"/>
    <row r="71420" x14ac:dyDescent="0.25"/>
    <row r="71421" x14ac:dyDescent="0.25"/>
    <row r="71422" x14ac:dyDescent="0.25"/>
    <row r="71423" x14ac:dyDescent="0.25"/>
    <row r="71424" x14ac:dyDescent="0.25"/>
    <row r="71425" x14ac:dyDescent="0.25"/>
    <row r="71426" x14ac:dyDescent="0.25"/>
    <row r="71427" x14ac:dyDescent="0.25"/>
    <row r="71428" x14ac:dyDescent="0.25"/>
    <row r="71429" x14ac:dyDescent="0.25"/>
    <row r="71430" x14ac:dyDescent="0.25"/>
    <row r="71431" x14ac:dyDescent="0.25"/>
    <row r="71432" x14ac:dyDescent="0.25"/>
    <row r="71433" x14ac:dyDescent="0.25"/>
    <row r="71434" x14ac:dyDescent="0.25"/>
    <row r="71435" x14ac:dyDescent="0.25"/>
    <row r="71436" x14ac:dyDescent="0.25"/>
    <row r="71437" x14ac:dyDescent="0.25"/>
    <row r="71438" x14ac:dyDescent="0.25"/>
    <row r="71439" x14ac:dyDescent="0.25"/>
    <row r="71440" x14ac:dyDescent="0.25"/>
    <row r="71441" x14ac:dyDescent="0.25"/>
    <row r="71442" x14ac:dyDescent="0.25"/>
    <row r="71443" x14ac:dyDescent="0.25"/>
    <row r="71444" x14ac:dyDescent="0.25"/>
    <row r="71445" x14ac:dyDescent="0.25"/>
    <row r="71446" x14ac:dyDescent="0.25"/>
    <row r="71447" x14ac:dyDescent="0.25"/>
    <row r="71448" x14ac:dyDescent="0.25"/>
    <row r="71449" x14ac:dyDescent="0.25"/>
    <row r="71450" x14ac:dyDescent="0.25"/>
    <row r="71451" x14ac:dyDescent="0.25"/>
    <row r="71452" x14ac:dyDescent="0.25"/>
    <row r="71453" x14ac:dyDescent="0.25"/>
    <row r="71454" x14ac:dyDescent="0.25"/>
    <row r="71455" x14ac:dyDescent="0.25"/>
    <row r="71456" x14ac:dyDescent="0.25"/>
    <row r="71457" x14ac:dyDescent="0.25"/>
    <row r="71458" x14ac:dyDescent="0.25"/>
    <row r="71459" x14ac:dyDescent="0.25"/>
    <row r="71460" x14ac:dyDescent="0.25"/>
    <row r="71461" x14ac:dyDescent="0.25"/>
    <row r="71462" x14ac:dyDescent="0.25"/>
    <row r="71463" x14ac:dyDescent="0.25"/>
    <row r="71464" x14ac:dyDescent="0.25"/>
    <row r="71465" x14ac:dyDescent="0.25"/>
    <row r="71466" x14ac:dyDescent="0.25"/>
    <row r="71467" x14ac:dyDescent="0.25"/>
    <row r="71468" x14ac:dyDescent="0.25"/>
    <row r="71469" x14ac:dyDescent="0.25"/>
    <row r="71470" x14ac:dyDescent="0.25"/>
    <row r="71471" x14ac:dyDescent="0.25"/>
    <row r="71472" x14ac:dyDescent="0.25"/>
    <row r="71473" x14ac:dyDescent="0.25"/>
    <row r="71474" x14ac:dyDescent="0.25"/>
    <row r="71475" x14ac:dyDescent="0.25"/>
    <row r="71476" x14ac:dyDescent="0.25"/>
    <row r="71477" x14ac:dyDescent="0.25"/>
    <row r="71478" x14ac:dyDescent="0.25"/>
    <row r="71479" x14ac:dyDescent="0.25"/>
    <row r="71480" x14ac:dyDescent="0.25"/>
    <row r="71481" x14ac:dyDescent="0.25"/>
    <row r="71482" x14ac:dyDescent="0.25"/>
    <row r="71483" x14ac:dyDescent="0.25"/>
    <row r="71484" x14ac:dyDescent="0.25"/>
    <row r="71485" x14ac:dyDescent="0.25"/>
    <row r="71486" x14ac:dyDescent="0.25"/>
    <row r="71487" x14ac:dyDescent="0.25"/>
    <row r="71488" x14ac:dyDescent="0.25"/>
    <row r="71489" x14ac:dyDescent="0.25"/>
    <row r="71490" x14ac:dyDescent="0.25"/>
    <row r="71491" x14ac:dyDescent="0.25"/>
    <row r="71492" x14ac:dyDescent="0.25"/>
    <row r="71493" x14ac:dyDescent="0.25"/>
    <row r="71494" x14ac:dyDescent="0.25"/>
    <row r="71495" x14ac:dyDescent="0.25"/>
    <row r="71496" x14ac:dyDescent="0.25"/>
    <row r="71497" x14ac:dyDescent="0.25"/>
    <row r="71498" x14ac:dyDescent="0.25"/>
    <row r="71499" x14ac:dyDescent="0.25"/>
    <row r="71500" x14ac:dyDescent="0.25"/>
    <row r="71501" x14ac:dyDescent="0.25"/>
    <row r="71502" x14ac:dyDescent="0.25"/>
    <row r="71503" x14ac:dyDescent="0.25"/>
    <row r="71504" x14ac:dyDescent="0.25"/>
    <row r="71505" x14ac:dyDescent="0.25"/>
    <row r="71506" x14ac:dyDescent="0.25"/>
    <row r="71507" x14ac:dyDescent="0.25"/>
    <row r="71508" x14ac:dyDescent="0.25"/>
    <row r="71509" x14ac:dyDescent="0.25"/>
    <row r="71510" x14ac:dyDescent="0.25"/>
    <row r="71511" x14ac:dyDescent="0.25"/>
    <row r="71512" x14ac:dyDescent="0.25"/>
    <row r="71513" x14ac:dyDescent="0.25"/>
    <row r="71514" x14ac:dyDescent="0.25"/>
    <row r="71515" x14ac:dyDescent="0.25"/>
    <row r="71516" x14ac:dyDescent="0.25"/>
    <row r="71517" x14ac:dyDescent="0.25"/>
    <row r="71518" x14ac:dyDescent="0.25"/>
    <row r="71519" x14ac:dyDescent="0.25"/>
    <row r="71520" x14ac:dyDescent="0.25"/>
    <row r="71521" x14ac:dyDescent="0.25"/>
    <row r="71522" x14ac:dyDescent="0.25"/>
    <row r="71523" x14ac:dyDescent="0.25"/>
    <row r="71524" x14ac:dyDescent="0.25"/>
    <row r="71525" x14ac:dyDescent="0.25"/>
    <row r="71526" x14ac:dyDescent="0.25"/>
    <row r="71527" x14ac:dyDescent="0.25"/>
    <row r="71528" x14ac:dyDescent="0.25"/>
    <row r="71529" x14ac:dyDescent="0.25"/>
    <row r="71530" x14ac:dyDescent="0.25"/>
    <row r="71531" x14ac:dyDescent="0.25"/>
    <row r="71532" x14ac:dyDescent="0.25"/>
    <row r="71533" x14ac:dyDescent="0.25"/>
    <row r="71534" x14ac:dyDescent="0.25"/>
    <row r="71535" x14ac:dyDescent="0.25"/>
    <row r="71536" x14ac:dyDescent="0.25"/>
    <row r="71537" x14ac:dyDescent="0.25"/>
    <row r="71538" x14ac:dyDescent="0.25"/>
    <row r="71539" x14ac:dyDescent="0.25"/>
    <row r="71540" x14ac:dyDescent="0.25"/>
    <row r="71541" x14ac:dyDescent="0.25"/>
    <row r="71542" x14ac:dyDescent="0.25"/>
    <row r="71543" x14ac:dyDescent="0.25"/>
    <row r="71544" x14ac:dyDescent="0.25"/>
    <row r="71545" x14ac:dyDescent="0.25"/>
    <row r="71546" x14ac:dyDescent="0.25"/>
    <row r="71547" x14ac:dyDescent="0.25"/>
    <row r="71548" x14ac:dyDescent="0.25"/>
    <row r="71549" x14ac:dyDescent="0.25"/>
    <row r="71550" x14ac:dyDescent="0.25"/>
    <row r="71551" x14ac:dyDescent="0.25"/>
    <row r="71552" x14ac:dyDescent="0.25"/>
    <row r="71553" x14ac:dyDescent="0.25"/>
    <row r="71554" x14ac:dyDescent="0.25"/>
    <row r="71555" x14ac:dyDescent="0.25"/>
    <row r="71556" x14ac:dyDescent="0.25"/>
    <row r="71557" x14ac:dyDescent="0.25"/>
    <row r="71558" x14ac:dyDescent="0.25"/>
    <row r="71559" x14ac:dyDescent="0.25"/>
    <row r="71560" x14ac:dyDescent="0.25"/>
    <row r="71561" x14ac:dyDescent="0.25"/>
    <row r="71562" x14ac:dyDescent="0.25"/>
    <row r="71563" x14ac:dyDescent="0.25"/>
    <row r="71564" x14ac:dyDescent="0.25"/>
    <row r="71565" x14ac:dyDescent="0.25"/>
    <row r="71566" x14ac:dyDescent="0.25"/>
    <row r="71567" x14ac:dyDescent="0.25"/>
    <row r="71568" x14ac:dyDescent="0.25"/>
    <row r="71569" x14ac:dyDescent="0.25"/>
    <row r="71570" x14ac:dyDescent="0.25"/>
    <row r="71571" x14ac:dyDescent="0.25"/>
    <row r="71572" x14ac:dyDescent="0.25"/>
    <row r="71573" x14ac:dyDescent="0.25"/>
    <row r="71574" x14ac:dyDescent="0.25"/>
    <row r="71575" x14ac:dyDescent="0.25"/>
    <row r="71576" x14ac:dyDescent="0.25"/>
    <row r="71577" x14ac:dyDescent="0.25"/>
    <row r="71578" x14ac:dyDescent="0.25"/>
    <row r="71579" x14ac:dyDescent="0.25"/>
    <row r="71580" x14ac:dyDescent="0.25"/>
    <row r="71581" x14ac:dyDescent="0.25"/>
    <row r="71582" x14ac:dyDescent="0.25"/>
    <row r="71583" x14ac:dyDescent="0.25"/>
    <row r="71584" x14ac:dyDescent="0.25"/>
    <row r="71585" x14ac:dyDescent="0.25"/>
    <row r="71586" x14ac:dyDescent="0.25"/>
    <row r="71587" x14ac:dyDescent="0.25"/>
    <row r="71588" x14ac:dyDescent="0.25"/>
    <row r="71589" x14ac:dyDescent="0.25"/>
    <row r="71590" x14ac:dyDescent="0.25"/>
    <row r="71591" x14ac:dyDescent="0.25"/>
    <row r="71592" x14ac:dyDescent="0.25"/>
    <row r="71593" x14ac:dyDescent="0.25"/>
    <row r="71594" x14ac:dyDescent="0.25"/>
    <row r="71595" x14ac:dyDescent="0.25"/>
    <row r="71596" x14ac:dyDescent="0.25"/>
    <row r="71597" x14ac:dyDescent="0.25"/>
    <row r="71598" x14ac:dyDescent="0.25"/>
    <row r="71599" x14ac:dyDescent="0.25"/>
    <row r="71600" x14ac:dyDescent="0.25"/>
    <row r="71601" x14ac:dyDescent="0.25"/>
    <row r="71602" x14ac:dyDescent="0.25"/>
    <row r="71603" x14ac:dyDescent="0.25"/>
    <row r="71604" x14ac:dyDescent="0.25"/>
    <row r="71605" x14ac:dyDescent="0.25"/>
    <row r="71606" x14ac:dyDescent="0.25"/>
    <row r="71607" x14ac:dyDescent="0.25"/>
    <row r="71608" x14ac:dyDescent="0.25"/>
    <row r="71609" x14ac:dyDescent="0.25"/>
    <row r="71610" x14ac:dyDescent="0.25"/>
    <row r="71611" x14ac:dyDescent="0.25"/>
    <row r="71612" x14ac:dyDescent="0.25"/>
    <row r="71613" x14ac:dyDescent="0.25"/>
    <row r="71614" x14ac:dyDescent="0.25"/>
    <row r="71615" x14ac:dyDescent="0.25"/>
    <row r="71616" x14ac:dyDescent="0.25"/>
    <row r="71617" x14ac:dyDescent="0.25"/>
    <row r="71618" x14ac:dyDescent="0.25"/>
    <row r="71619" x14ac:dyDescent="0.25"/>
    <row r="71620" x14ac:dyDescent="0.25"/>
    <row r="71621" x14ac:dyDescent="0.25"/>
    <row r="71622" x14ac:dyDescent="0.25"/>
    <row r="71623" x14ac:dyDescent="0.25"/>
    <row r="71624" x14ac:dyDescent="0.25"/>
    <row r="71625" x14ac:dyDescent="0.25"/>
    <row r="71626" x14ac:dyDescent="0.25"/>
    <row r="71627" x14ac:dyDescent="0.25"/>
    <row r="71628" x14ac:dyDescent="0.25"/>
    <row r="71629" x14ac:dyDescent="0.25"/>
    <row r="71630" x14ac:dyDescent="0.25"/>
    <row r="71631" x14ac:dyDescent="0.25"/>
    <row r="71632" x14ac:dyDescent="0.25"/>
    <row r="71633" x14ac:dyDescent="0.25"/>
    <row r="71634" x14ac:dyDescent="0.25"/>
    <row r="71635" x14ac:dyDescent="0.25"/>
    <row r="71636" x14ac:dyDescent="0.25"/>
    <row r="71637" x14ac:dyDescent="0.25"/>
    <row r="71638" x14ac:dyDescent="0.25"/>
    <row r="71639" x14ac:dyDescent="0.25"/>
    <row r="71640" x14ac:dyDescent="0.25"/>
    <row r="71641" x14ac:dyDescent="0.25"/>
    <row r="71642" x14ac:dyDescent="0.25"/>
    <row r="71643" x14ac:dyDescent="0.25"/>
    <row r="71644" x14ac:dyDescent="0.25"/>
    <row r="71645" x14ac:dyDescent="0.25"/>
    <row r="71646" x14ac:dyDescent="0.25"/>
    <row r="71647" x14ac:dyDescent="0.25"/>
    <row r="71648" x14ac:dyDescent="0.25"/>
    <row r="71649" x14ac:dyDescent="0.25"/>
    <row r="71650" x14ac:dyDescent="0.25"/>
    <row r="71651" x14ac:dyDescent="0.25"/>
    <row r="71652" x14ac:dyDescent="0.25"/>
    <row r="71653" x14ac:dyDescent="0.25"/>
    <row r="71654" x14ac:dyDescent="0.25"/>
    <row r="71655" x14ac:dyDescent="0.25"/>
    <row r="71656" x14ac:dyDescent="0.25"/>
    <row r="71657" x14ac:dyDescent="0.25"/>
    <row r="71658" x14ac:dyDescent="0.25"/>
    <row r="71659" x14ac:dyDescent="0.25"/>
    <row r="71660" x14ac:dyDescent="0.25"/>
    <row r="71661" x14ac:dyDescent="0.25"/>
    <row r="71662" x14ac:dyDescent="0.25"/>
    <row r="71663" x14ac:dyDescent="0.25"/>
    <row r="71664" x14ac:dyDescent="0.25"/>
    <row r="71665" x14ac:dyDescent="0.25"/>
    <row r="71666" x14ac:dyDescent="0.25"/>
    <row r="71667" x14ac:dyDescent="0.25"/>
    <row r="71668" x14ac:dyDescent="0.25"/>
    <row r="71669" x14ac:dyDescent="0.25"/>
    <row r="71670" x14ac:dyDescent="0.25"/>
    <row r="71671" x14ac:dyDescent="0.25"/>
    <row r="71672" x14ac:dyDescent="0.25"/>
    <row r="71673" x14ac:dyDescent="0.25"/>
    <row r="71674" x14ac:dyDescent="0.25"/>
    <row r="71675" x14ac:dyDescent="0.25"/>
    <row r="71676" x14ac:dyDescent="0.25"/>
    <row r="71677" x14ac:dyDescent="0.25"/>
    <row r="71678" x14ac:dyDescent="0.25"/>
    <row r="71679" x14ac:dyDescent="0.25"/>
    <row r="71680" x14ac:dyDescent="0.25"/>
    <row r="71681" x14ac:dyDescent="0.25"/>
    <row r="71682" x14ac:dyDescent="0.25"/>
    <row r="71683" x14ac:dyDescent="0.25"/>
    <row r="71684" x14ac:dyDescent="0.25"/>
    <row r="71685" x14ac:dyDescent="0.25"/>
    <row r="71686" x14ac:dyDescent="0.25"/>
    <row r="71687" x14ac:dyDescent="0.25"/>
    <row r="71688" x14ac:dyDescent="0.25"/>
    <row r="71689" x14ac:dyDescent="0.25"/>
    <row r="71690" x14ac:dyDescent="0.25"/>
    <row r="71691" x14ac:dyDescent="0.25"/>
    <row r="71692" x14ac:dyDescent="0.25"/>
    <row r="71693" x14ac:dyDescent="0.25"/>
    <row r="71694" x14ac:dyDescent="0.25"/>
    <row r="71695" x14ac:dyDescent="0.25"/>
    <row r="71696" x14ac:dyDescent="0.25"/>
    <row r="71697" x14ac:dyDescent="0.25"/>
    <row r="71698" x14ac:dyDescent="0.25"/>
    <row r="71699" x14ac:dyDescent="0.25"/>
    <row r="71700" x14ac:dyDescent="0.25"/>
    <row r="71701" x14ac:dyDescent="0.25"/>
    <row r="71702" x14ac:dyDescent="0.25"/>
    <row r="71703" x14ac:dyDescent="0.25"/>
    <row r="71704" x14ac:dyDescent="0.25"/>
    <row r="71705" x14ac:dyDescent="0.25"/>
    <row r="71706" x14ac:dyDescent="0.25"/>
    <row r="71707" x14ac:dyDescent="0.25"/>
    <row r="71708" x14ac:dyDescent="0.25"/>
    <row r="71709" x14ac:dyDescent="0.25"/>
    <row r="71710" x14ac:dyDescent="0.25"/>
    <row r="71711" x14ac:dyDescent="0.25"/>
    <row r="71712" x14ac:dyDescent="0.25"/>
    <row r="71713" x14ac:dyDescent="0.25"/>
    <row r="71714" x14ac:dyDescent="0.25"/>
    <row r="71715" x14ac:dyDescent="0.25"/>
    <row r="71716" x14ac:dyDescent="0.25"/>
    <row r="71717" x14ac:dyDescent="0.25"/>
    <row r="71718" x14ac:dyDescent="0.25"/>
    <row r="71719" x14ac:dyDescent="0.25"/>
    <row r="71720" x14ac:dyDescent="0.25"/>
    <row r="71721" x14ac:dyDescent="0.25"/>
    <row r="71722" x14ac:dyDescent="0.25"/>
    <row r="71723" x14ac:dyDescent="0.25"/>
    <row r="71724" x14ac:dyDescent="0.25"/>
    <row r="71725" x14ac:dyDescent="0.25"/>
    <row r="71726" x14ac:dyDescent="0.25"/>
    <row r="71727" x14ac:dyDescent="0.25"/>
    <row r="71728" x14ac:dyDescent="0.25"/>
    <row r="71729" x14ac:dyDescent="0.25"/>
    <row r="71730" x14ac:dyDescent="0.25"/>
    <row r="71731" x14ac:dyDescent="0.25"/>
    <row r="71732" x14ac:dyDescent="0.25"/>
    <row r="71733" x14ac:dyDescent="0.25"/>
    <row r="71734" x14ac:dyDescent="0.25"/>
    <row r="71735" x14ac:dyDescent="0.25"/>
    <row r="71736" x14ac:dyDescent="0.25"/>
    <row r="71737" x14ac:dyDescent="0.25"/>
    <row r="71738" x14ac:dyDescent="0.25"/>
    <row r="71739" x14ac:dyDescent="0.25"/>
    <row r="71740" x14ac:dyDescent="0.25"/>
    <row r="71741" x14ac:dyDescent="0.25"/>
    <row r="71742" x14ac:dyDescent="0.25"/>
    <row r="71743" x14ac:dyDescent="0.25"/>
    <row r="71744" x14ac:dyDescent="0.25"/>
    <row r="71745" x14ac:dyDescent="0.25"/>
    <row r="71746" x14ac:dyDescent="0.25"/>
    <row r="71747" x14ac:dyDescent="0.25"/>
    <row r="71748" x14ac:dyDescent="0.25"/>
    <row r="71749" x14ac:dyDescent="0.25"/>
    <row r="71750" x14ac:dyDescent="0.25"/>
    <row r="71751" x14ac:dyDescent="0.25"/>
    <row r="71752" x14ac:dyDescent="0.25"/>
    <row r="71753" x14ac:dyDescent="0.25"/>
    <row r="71754" x14ac:dyDescent="0.25"/>
    <row r="71755" x14ac:dyDescent="0.25"/>
    <row r="71756" x14ac:dyDescent="0.25"/>
    <row r="71757" x14ac:dyDescent="0.25"/>
    <row r="71758" x14ac:dyDescent="0.25"/>
    <row r="71759" x14ac:dyDescent="0.25"/>
    <row r="71760" x14ac:dyDescent="0.25"/>
    <row r="71761" x14ac:dyDescent="0.25"/>
    <row r="71762" x14ac:dyDescent="0.25"/>
    <row r="71763" x14ac:dyDescent="0.25"/>
    <row r="71764" x14ac:dyDescent="0.25"/>
    <row r="71765" x14ac:dyDescent="0.25"/>
    <row r="71766" x14ac:dyDescent="0.25"/>
    <row r="71767" x14ac:dyDescent="0.25"/>
    <row r="71768" x14ac:dyDescent="0.25"/>
    <row r="71769" x14ac:dyDescent="0.25"/>
    <row r="71770" x14ac:dyDescent="0.25"/>
    <row r="71771" x14ac:dyDescent="0.25"/>
    <row r="71772" x14ac:dyDescent="0.25"/>
    <row r="71773" x14ac:dyDescent="0.25"/>
    <row r="71774" x14ac:dyDescent="0.25"/>
    <row r="71775" x14ac:dyDescent="0.25"/>
    <row r="71776" x14ac:dyDescent="0.25"/>
    <row r="71777" x14ac:dyDescent="0.25"/>
    <row r="71778" x14ac:dyDescent="0.25"/>
    <row r="71779" x14ac:dyDescent="0.25"/>
    <row r="71780" x14ac:dyDescent="0.25"/>
    <row r="71781" x14ac:dyDescent="0.25"/>
    <row r="71782" x14ac:dyDescent="0.25"/>
    <row r="71783" x14ac:dyDescent="0.25"/>
    <row r="71784" x14ac:dyDescent="0.25"/>
    <row r="71785" x14ac:dyDescent="0.25"/>
    <row r="71786" x14ac:dyDescent="0.25"/>
    <row r="71787" x14ac:dyDescent="0.25"/>
    <row r="71788" x14ac:dyDescent="0.25"/>
    <row r="71789" x14ac:dyDescent="0.25"/>
    <row r="71790" x14ac:dyDescent="0.25"/>
    <row r="71791" x14ac:dyDescent="0.25"/>
    <row r="71792" x14ac:dyDescent="0.25"/>
    <row r="71793" x14ac:dyDescent="0.25"/>
    <row r="71794" x14ac:dyDescent="0.25"/>
    <row r="71795" x14ac:dyDescent="0.25"/>
    <row r="71796" x14ac:dyDescent="0.25"/>
    <row r="71797" x14ac:dyDescent="0.25"/>
    <row r="71798" x14ac:dyDescent="0.25"/>
    <row r="71799" x14ac:dyDescent="0.25"/>
    <row r="71800" x14ac:dyDescent="0.25"/>
    <row r="71801" x14ac:dyDescent="0.25"/>
    <row r="71802" x14ac:dyDescent="0.25"/>
    <row r="71803" x14ac:dyDescent="0.25"/>
    <row r="71804" x14ac:dyDescent="0.25"/>
    <row r="71805" x14ac:dyDescent="0.25"/>
    <row r="71806" x14ac:dyDescent="0.25"/>
    <row r="71807" x14ac:dyDescent="0.25"/>
    <row r="71808" x14ac:dyDescent="0.25"/>
    <row r="71809" x14ac:dyDescent="0.25"/>
    <row r="71810" x14ac:dyDescent="0.25"/>
    <row r="71811" x14ac:dyDescent="0.25"/>
    <row r="71812" x14ac:dyDescent="0.25"/>
    <row r="71813" x14ac:dyDescent="0.25"/>
    <row r="71814" x14ac:dyDescent="0.25"/>
    <row r="71815" x14ac:dyDescent="0.25"/>
    <row r="71816" x14ac:dyDescent="0.25"/>
    <row r="71817" x14ac:dyDescent="0.25"/>
    <row r="71818" x14ac:dyDescent="0.25"/>
    <row r="71819" x14ac:dyDescent="0.25"/>
    <row r="71820" x14ac:dyDescent="0.25"/>
    <row r="71821" x14ac:dyDescent="0.25"/>
    <row r="71822" x14ac:dyDescent="0.25"/>
    <row r="71823" x14ac:dyDescent="0.25"/>
    <row r="71824" x14ac:dyDescent="0.25"/>
    <row r="71825" x14ac:dyDescent="0.25"/>
    <row r="71826" x14ac:dyDescent="0.25"/>
    <row r="71827" x14ac:dyDescent="0.25"/>
    <row r="71828" x14ac:dyDescent="0.25"/>
    <row r="71829" x14ac:dyDescent="0.25"/>
    <row r="71830" x14ac:dyDescent="0.25"/>
    <row r="71831" x14ac:dyDescent="0.25"/>
    <row r="71832" x14ac:dyDescent="0.25"/>
    <row r="71833" x14ac:dyDescent="0.25"/>
    <row r="71834" x14ac:dyDescent="0.25"/>
    <row r="71835" x14ac:dyDescent="0.25"/>
    <row r="71836" x14ac:dyDescent="0.25"/>
    <row r="71837" x14ac:dyDescent="0.25"/>
    <row r="71838" x14ac:dyDescent="0.25"/>
    <row r="71839" x14ac:dyDescent="0.25"/>
    <row r="71840" x14ac:dyDescent="0.25"/>
    <row r="71841" x14ac:dyDescent="0.25"/>
    <row r="71842" x14ac:dyDescent="0.25"/>
    <row r="71843" x14ac:dyDescent="0.25"/>
    <row r="71844" x14ac:dyDescent="0.25"/>
    <row r="71845" x14ac:dyDescent="0.25"/>
    <row r="71846" x14ac:dyDescent="0.25"/>
    <row r="71847" x14ac:dyDescent="0.25"/>
    <row r="71848" x14ac:dyDescent="0.25"/>
    <row r="71849" x14ac:dyDescent="0.25"/>
    <row r="71850" x14ac:dyDescent="0.25"/>
    <row r="71851" x14ac:dyDescent="0.25"/>
    <row r="71852" x14ac:dyDescent="0.25"/>
    <row r="71853" x14ac:dyDescent="0.25"/>
    <row r="71854" x14ac:dyDescent="0.25"/>
    <row r="71855" x14ac:dyDescent="0.25"/>
    <row r="71856" x14ac:dyDescent="0.25"/>
    <row r="71857" x14ac:dyDescent="0.25"/>
    <row r="71858" x14ac:dyDescent="0.25"/>
    <row r="71859" x14ac:dyDescent="0.25"/>
    <row r="71860" x14ac:dyDescent="0.25"/>
    <row r="71861" x14ac:dyDescent="0.25"/>
    <row r="71862" x14ac:dyDescent="0.25"/>
    <row r="71863" x14ac:dyDescent="0.25"/>
    <row r="71864" x14ac:dyDescent="0.25"/>
    <row r="71865" x14ac:dyDescent="0.25"/>
    <row r="71866" x14ac:dyDescent="0.25"/>
    <row r="71867" x14ac:dyDescent="0.25"/>
    <row r="71868" x14ac:dyDescent="0.25"/>
    <row r="71869" x14ac:dyDescent="0.25"/>
    <row r="71870" x14ac:dyDescent="0.25"/>
    <row r="71871" x14ac:dyDescent="0.25"/>
    <row r="71872" x14ac:dyDescent="0.25"/>
    <row r="71873" x14ac:dyDescent="0.25"/>
    <row r="71874" x14ac:dyDescent="0.25"/>
    <row r="71875" x14ac:dyDescent="0.25"/>
    <row r="71876" x14ac:dyDescent="0.25"/>
    <row r="71877" x14ac:dyDescent="0.25"/>
    <row r="71878" x14ac:dyDescent="0.25"/>
    <row r="71879" x14ac:dyDescent="0.25"/>
    <row r="71880" x14ac:dyDescent="0.25"/>
    <row r="71881" x14ac:dyDescent="0.25"/>
    <row r="71882" x14ac:dyDescent="0.25"/>
    <row r="71883" x14ac:dyDescent="0.25"/>
    <row r="71884" x14ac:dyDescent="0.25"/>
    <row r="71885" x14ac:dyDescent="0.25"/>
    <row r="71886" x14ac:dyDescent="0.25"/>
    <row r="71887" x14ac:dyDescent="0.25"/>
    <row r="71888" x14ac:dyDescent="0.25"/>
    <row r="71889" x14ac:dyDescent="0.25"/>
    <row r="71890" x14ac:dyDescent="0.25"/>
    <row r="71891" x14ac:dyDescent="0.25"/>
    <row r="71892" x14ac:dyDescent="0.25"/>
    <row r="71893" x14ac:dyDescent="0.25"/>
    <row r="71894" x14ac:dyDescent="0.25"/>
    <row r="71895" x14ac:dyDescent="0.25"/>
    <row r="71896" x14ac:dyDescent="0.25"/>
    <row r="71897" x14ac:dyDescent="0.25"/>
    <row r="71898" x14ac:dyDescent="0.25"/>
    <row r="71899" x14ac:dyDescent="0.25"/>
    <row r="71900" x14ac:dyDescent="0.25"/>
    <row r="71901" x14ac:dyDescent="0.25"/>
    <row r="71902" x14ac:dyDescent="0.25"/>
    <row r="71903" x14ac:dyDescent="0.25"/>
    <row r="71904" x14ac:dyDescent="0.25"/>
    <row r="71905" x14ac:dyDescent="0.25"/>
    <row r="71906" x14ac:dyDescent="0.25"/>
    <row r="71907" x14ac:dyDescent="0.25"/>
    <row r="71908" x14ac:dyDescent="0.25"/>
    <row r="71909" x14ac:dyDescent="0.25"/>
    <row r="71910" x14ac:dyDescent="0.25"/>
    <row r="71911" x14ac:dyDescent="0.25"/>
    <row r="71912" x14ac:dyDescent="0.25"/>
    <row r="71913" x14ac:dyDescent="0.25"/>
    <row r="71914" x14ac:dyDescent="0.25"/>
    <row r="71915" x14ac:dyDescent="0.25"/>
    <row r="71916" x14ac:dyDescent="0.25"/>
    <row r="71917" x14ac:dyDescent="0.25"/>
    <row r="71918" x14ac:dyDescent="0.25"/>
    <row r="71919" x14ac:dyDescent="0.25"/>
    <row r="71920" x14ac:dyDescent="0.25"/>
    <row r="71921" x14ac:dyDescent="0.25"/>
    <row r="71922" x14ac:dyDescent="0.25"/>
    <row r="71923" x14ac:dyDescent="0.25"/>
    <row r="71924" x14ac:dyDescent="0.25"/>
    <row r="71925" x14ac:dyDescent="0.25"/>
    <row r="71926" x14ac:dyDescent="0.25"/>
    <row r="71927" x14ac:dyDescent="0.25"/>
    <row r="71928" x14ac:dyDescent="0.25"/>
    <row r="71929" x14ac:dyDescent="0.25"/>
    <row r="71930" x14ac:dyDescent="0.25"/>
    <row r="71931" x14ac:dyDescent="0.25"/>
    <row r="71932" x14ac:dyDescent="0.25"/>
    <row r="71933" x14ac:dyDescent="0.25"/>
    <row r="71934" x14ac:dyDescent="0.25"/>
    <row r="71935" x14ac:dyDescent="0.25"/>
    <row r="71936" x14ac:dyDescent="0.25"/>
    <row r="71937" x14ac:dyDescent="0.25"/>
    <row r="71938" x14ac:dyDescent="0.25"/>
    <row r="71939" x14ac:dyDescent="0.25"/>
    <row r="71940" x14ac:dyDescent="0.25"/>
    <row r="71941" x14ac:dyDescent="0.25"/>
    <row r="71942" x14ac:dyDescent="0.25"/>
    <row r="71943" x14ac:dyDescent="0.25"/>
    <row r="71944" x14ac:dyDescent="0.25"/>
    <row r="71945" x14ac:dyDescent="0.25"/>
    <row r="71946" x14ac:dyDescent="0.25"/>
    <row r="71947" x14ac:dyDescent="0.25"/>
    <row r="71948" x14ac:dyDescent="0.25"/>
    <row r="71949" x14ac:dyDescent="0.25"/>
    <row r="71950" x14ac:dyDescent="0.25"/>
    <row r="71951" x14ac:dyDescent="0.25"/>
    <row r="71952" x14ac:dyDescent="0.25"/>
    <row r="71953" x14ac:dyDescent="0.25"/>
    <row r="71954" x14ac:dyDescent="0.25"/>
    <row r="71955" x14ac:dyDescent="0.25"/>
    <row r="71956" x14ac:dyDescent="0.25"/>
    <row r="71957" x14ac:dyDescent="0.25"/>
    <row r="71958" x14ac:dyDescent="0.25"/>
    <row r="71959" x14ac:dyDescent="0.25"/>
    <row r="71960" x14ac:dyDescent="0.25"/>
    <row r="71961" x14ac:dyDescent="0.25"/>
    <row r="71962" x14ac:dyDescent="0.25"/>
    <row r="71963" x14ac:dyDescent="0.25"/>
    <row r="71964" x14ac:dyDescent="0.25"/>
    <row r="71965" x14ac:dyDescent="0.25"/>
    <row r="71966" x14ac:dyDescent="0.25"/>
    <row r="71967" x14ac:dyDescent="0.25"/>
    <row r="71968" x14ac:dyDescent="0.25"/>
    <row r="71969" x14ac:dyDescent="0.25"/>
    <row r="71970" x14ac:dyDescent="0.25"/>
    <row r="71971" x14ac:dyDescent="0.25"/>
    <row r="71972" x14ac:dyDescent="0.25"/>
    <row r="71973" x14ac:dyDescent="0.25"/>
    <row r="71974" x14ac:dyDescent="0.25"/>
    <row r="71975" x14ac:dyDescent="0.25"/>
    <row r="71976" x14ac:dyDescent="0.25"/>
    <row r="71977" x14ac:dyDescent="0.25"/>
    <row r="71978" x14ac:dyDescent="0.25"/>
    <row r="71979" x14ac:dyDescent="0.25"/>
    <row r="71980" x14ac:dyDescent="0.25"/>
    <row r="71981" x14ac:dyDescent="0.25"/>
    <row r="71982" x14ac:dyDescent="0.25"/>
    <row r="71983" x14ac:dyDescent="0.25"/>
    <row r="71984" x14ac:dyDescent="0.25"/>
    <row r="71985" x14ac:dyDescent="0.25"/>
    <row r="71986" x14ac:dyDescent="0.25"/>
    <row r="71987" x14ac:dyDescent="0.25"/>
    <row r="71988" x14ac:dyDescent="0.25"/>
    <row r="71989" x14ac:dyDescent="0.25"/>
    <row r="71990" x14ac:dyDescent="0.25"/>
    <row r="71991" x14ac:dyDescent="0.25"/>
    <row r="71992" x14ac:dyDescent="0.25"/>
    <row r="71993" x14ac:dyDescent="0.25"/>
    <row r="71994" x14ac:dyDescent="0.25"/>
    <row r="71995" x14ac:dyDescent="0.25"/>
    <row r="71996" x14ac:dyDescent="0.25"/>
    <row r="71997" x14ac:dyDescent="0.25"/>
    <row r="71998" x14ac:dyDescent="0.25"/>
    <row r="71999" x14ac:dyDescent="0.25"/>
    <row r="72000" x14ac:dyDescent="0.25"/>
    <row r="72001" x14ac:dyDescent="0.25"/>
    <row r="72002" x14ac:dyDescent="0.25"/>
    <row r="72003" x14ac:dyDescent="0.25"/>
    <row r="72004" x14ac:dyDescent="0.25"/>
    <row r="72005" x14ac:dyDescent="0.25"/>
    <row r="72006" x14ac:dyDescent="0.25"/>
    <row r="72007" x14ac:dyDescent="0.25"/>
    <row r="72008" x14ac:dyDescent="0.25"/>
    <row r="72009" x14ac:dyDescent="0.25"/>
    <row r="72010" x14ac:dyDescent="0.25"/>
    <row r="72011" x14ac:dyDescent="0.25"/>
    <row r="72012" x14ac:dyDescent="0.25"/>
    <row r="72013" x14ac:dyDescent="0.25"/>
    <row r="72014" x14ac:dyDescent="0.25"/>
    <row r="72015" x14ac:dyDescent="0.25"/>
    <row r="72016" x14ac:dyDescent="0.25"/>
    <row r="72017" x14ac:dyDescent="0.25"/>
    <row r="72018" x14ac:dyDescent="0.25"/>
    <row r="72019" x14ac:dyDescent="0.25"/>
    <row r="72020" x14ac:dyDescent="0.25"/>
    <row r="72021" x14ac:dyDescent="0.25"/>
    <row r="72022" x14ac:dyDescent="0.25"/>
    <row r="72023" x14ac:dyDescent="0.25"/>
    <row r="72024" x14ac:dyDescent="0.25"/>
    <row r="72025" x14ac:dyDescent="0.25"/>
    <row r="72026" x14ac:dyDescent="0.25"/>
    <row r="72027" x14ac:dyDescent="0.25"/>
    <row r="72028" x14ac:dyDescent="0.25"/>
    <row r="72029" x14ac:dyDescent="0.25"/>
    <row r="72030" x14ac:dyDescent="0.25"/>
    <row r="72031" x14ac:dyDescent="0.25"/>
    <row r="72032" x14ac:dyDescent="0.25"/>
    <row r="72033" x14ac:dyDescent="0.25"/>
    <row r="72034" x14ac:dyDescent="0.25"/>
    <row r="72035" x14ac:dyDescent="0.25"/>
    <row r="72036" x14ac:dyDescent="0.25"/>
    <row r="72037" x14ac:dyDescent="0.25"/>
    <row r="72038" x14ac:dyDescent="0.25"/>
    <row r="72039" x14ac:dyDescent="0.25"/>
    <row r="72040" x14ac:dyDescent="0.25"/>
    <row r="72041" x14ac:dyDescent="0.25"/>
    <row r="72042" x14ac:dyDescent="0.25"/>
    <row r="72043" x14ac:dyDescent="0.25"/>
    <row r="72044" x14ac:dyDescent="0.25"/>
    <row r="72045" x14ac:dyDescent="0.25"/>
    <row r="72046" x14ac:dyDescent="0.25"/>
    <row r="72047" x14ac:dyDescent="0.25"/>
    <row r="72048" x14ac:dyDescent="0.25"/>
    <row r="72049" x14ac:dyDescent="0.25"/>
    <row r="72050" x14ac:dyDescent="0.25"/>
    <row r="72051" x14ac:dyDescent="0.25"/>
    <row r="72052" x14ac:dyDescent="0.25"/>
    <row r="72053" x14ac:dyDescent="0.25"/>
    <row r="72054" x14ac:dyDescent="0.25"/>
    <row r="72055" x14ac:dyDescent="0.25"/>
    <row r="72056" x14ac:dyDescent="0.25"/>
    <row r="72057" x14ac:dyDescent="0.25"/>
    <row r="72058" x14ac:dyDescent="0.25"/>
    <row r="72059" x14ac:dyDescent="0.25"/>
    <row r="72060" x14ac:dyDescent="0.25"/>
    <row r="72061" x14ac:dyDescent="0.25"/>
    <row r="72062" x14ac:dyDescent="0.25"/>
    <row r="72063" x14ac:dyDescent="0.25"/>
    <row r="72064" x14ac:dyDescent="0.25"/>
    <row r="72065" x14ac:dyDescent="0.25"/>
    <row r="72066" x14ac:dyDescent="0.25"/>
    <row r="72067" x14ac:dyDescent="0.25"/>
    <row r="72068" x14ac:dyDescent="0.25"/>
    <row r="72069" x14ac:dyDescent="0.25"/>
    <row r="72070" x14ac:dyDescent="0.25"/>
    <row r="72071" x14ac:dyDescent="0.25"/>
    <row r="72072" x14ac:dyDescent="0.25"/>
    <row r="72073" x14ac:dyDescent="0.25"/>
    <row r="72074" x14ac:dyDescent="0.25"/>
    <row r="72075" x14ac:dyDescent="0.25"/>
    <row r="72076" x14ac:dyDescent="0.25"/>
    <row r="72077" x14ac:dyDescent="0.25"/>
    <row r="72078" x14ac:dyDescent="0.25"/>
    <row r="72079" x14ac:dyDescent="0.25"/>
    <row r="72080" x14ac:dyDescent="0.25"/>
    <row r="72081" x14ac:dyDescent="0.25"/>
    <row r="72082" x14ac:dyDescent="0.25"/>
    <row r="72083" x14ac:dyDescent="0.25"/>
    <row r="72084" x14ac:dyDescent="0.25"/>
    <row r="72085" x14ac:dyDescent="0.25"/>
    <row r="72086" x14ac:dyDescent="0.25"/>
    <row r="72087" x14ac:dyDescent="0.25"/>
    <row r="72088" x14ac:dyDescent="0.25"/>
    <row r="72089" x14ac:dyDescent="0.25"/>
    <row r="72090" x14ac:dyDescent="0.25"/>
    <row r="72091" x14ac:dyDescent="0.25"/>
    <row r="72092" x14ac:dyDescent="0.25"/>
    <row r="72093" x14ac:dyDescent="0.25"/>
    <row r="72094" x14ac:dyDescent="0.25"/>
    <row r="72095" x14ac:dyDescent="0.25"/>
    <row r="72096" x14ac:dyDescent="0.25"/>
    <row r="72097" x14ac:dyDescent="0.25"/>
    <row r="72098" x14ac:dyDescent="0.25"/>
    <row r="72099" x14ac:dyDescent="0.25"/>
    <row r="72100" x14ac:dyDescent="0.25"/>
    <row r="72101" x14ac:dyDescent="0.25"/>
    <row r="72102" x14ac:dyDescent="0.25"/>
    <row r="72103" x14ac:dyDescent="0.25"/>
    <row r="72104" x14ac:dyDescent="0.25"/>
    <row r="72105" x14ac:dyDescent="0.25"/>
    <row r="72106" x14ac:dyDescent="0.25"/>
    <row r="72107" x14ac:dyDescent="0.25"/>
    <row r="72108" x14ac:dyDescent="0.25"/>
    <row r="72109" x14ac:dyDescent="0.25"/>
    <row r="72110" x14ac:dyDescent="0.25"/>
    <row r="72111" x14ac:dyDescent="0.25"/>
    <row r="72112" x14ac:dyDescent="0.25"/>
    <row r="72113" x14ac:dyDescent="0.25"/>
    <row r="72114" x14ac:dyDescent="0.25"/>
    <row r="72115" x14ac:dyDescent="0.25"/>
    <row r="72116" x14ac:dyDescent="0.25"/>
    <row r="72117" x14ac:dyDescent="0.25"/>
    <row r="72118" x14ac:dyDescent="0.25"/>
    <row r="72119" x14ac:dyDescent="0.25"/>
    <row r="72120" x14ac:dyDescent="0.25"/>
    <row r="72121" x14ac:dyDescent="0.25"/>
    <row r="72122" x14ac:dyDescent="0.25"/>
    <row r="72123" x14ac:dyDescent="0.25"/>
    <row r="72124" x14ac:dyDescent="0.25"/>
    <row r="72125" x14ac:dyDescent="0.25"/>
    <row r="72126" x14ac:dyDescent="0.25"/>
    <row r="72127" x14ac:dyDescent="0.25"/>
    <row r="72128" x14ac:dyDescent="0.25"/>
    <row r="72129" x14ac:dyDescent="0.25"/>
    <row r="72130" x14ac:dyDescent="0.25"/>
    <row r="72131" x14ac:dyDescent="0.25"/>
    <row r="72132" x14ac:dyDescent="0.25"/>
    <row r="72133" x14ac:dyDescent="0.25"/>
    <row r="72134" x14ac:dyDescent="0.25"/>
    <row r="72135" x14ac:dyDescent="0.25"/>
    <row r="72136" x14ac:dyDescent="0.25"/>
    <row r="72137" x14ac:dyDescent="0.25"/>
    <row r="72138" x14ac:dyDescent="0.25"/>
    <row r="72139" x14ac:dyDescent="0.25"/>
    <row r="72140" x14ac:dyDescent="0.25"/>
    <row r="72141" x14ac:dyDescent="0.25"/>
    <row r="72142" x14ac:dyDescent="0.25"/>
    <row r="72143" x14ac:dyDescent="0.25"/>
    <row r="72144" x14ac:dyDescent="0.25"/>
    <row r="72145" x14ac:dyDescent="0.25"/>
    <row r="72146" x14ac:dyDescent="0.25"/>
    <row r="72147" x14ac:dyDescent="0.25"/>
    <row r="72148" x14ac:dyDescent="0.25"/>
    <row r="72149" x14ac:dyDescent="0.25"/>
    <row r="72150" x14ac:dyDescent="0.25"/>
    <row r="72151" x14ac:dyDescent="0.25"/>
    <row r="72152" x14ac:dyDescent="0.25"/>
    <row r="72153" x14ac:dyDescent="0.25"/>
    <row r="72154" x14ac:dyDescent="0.25"/>
    <row r="72155" x14ac:dyDescent="0.25"/>
    <row r="72156" x14ac:dyDescent="0.25"/>
    <row r="72157" x14ac:dyDescent="0.25"/>
    <row r="72158" x14ac:dyDescent="0.25"/>
    <row r="72159" x14ac:dyDescent="0.25"/>
    <row r="72160" x14ac:dyDescent="0.25"/>
    <row r="72161" x14ac:dyDescent="0.25"/>
    <row r="72162" x14ac:dyDescent="0.25"/>
    <row r="72163" x14ac:dyDescent="0.25"/>
    <row r="72164" x14ac:dyDescent="0.25"/>
    <row r="72165" x14ac:dyDescent="0.25"/>
    <row r="72166" x14ac:dyDescent="0.25"/>
    <row r="72167" x14ac:dyDescent="0.25"/>
    <row r="72168" x14ac:dyDescent="0.25"/>
    <row r="72169" x14ac:dyDescent="0.25"/>
    <row r="72170" x14ac:dyDescent="0.25"/>
    <row r="72171" x14ac:dyDescent="0.25"/>
    <row r="72172" x14ac:dyDescent="0.25"/>
    <row r="72173" x14ac:dyDescent="0.25"/>
    <row r="72174" x14ac:dyDescent="0.25"/>
    <row r="72175" x14ac:dyDescent="0.25"/>
    <row r="72176" x14ac:dyDescent="0.25"/>
    <row r="72177" x14ac:dyDescent="0.25"/>
    <row r="72178" x14ac:dyDescent="0.25"/>
    <row r="72179" x14ac:dyDescent="0.25"/>
    <row r="72180" x14ac:dyDescent="0.25"/>
    <row r="72181" x14ac:dyDescent="0.25"/>
    <row r="72182" x14ac:dyDescent="0.25"/>
    <row r="72183" x14ac:dyDescent="0.25"/>
    <row r="72184" x14ac:dyDescent="0.25"/>
    <row r="72185" x14ac:dyDescent="0.25"/>
    <row r="72186" x14ac:dyDescent="0.25"/>
    <row r="72187" x14ac:dyDescent="0.25"/>
    <row r="72188" x14ac:dyDescent="0.25"/>
    <row r="72189" x14ac:dyDescent="0.25"/>
    <row r="72190" x14ac:dyDescent="0.25"/>
    <row r="72191" x14ac:dyDescent="0.25"/>
    <row r="72192" x14ac:dyDescent="0.25"/>
    <row r="72193" x14ac:dyDescent="0.25"/>
    <row r="72194" x14ac:dyDescent="0.25"/>
    <row r="72195" x14ac:dyDescent="0.25"/>
    <row r="72196" x14ac:dyDescent="0.25"/>
    <row r="72197" x14ac:dyDescent="0.25"/>
    <row r="72198" x14ac:dyDescent="0.25"/>
    <row r="72199" x14ac:dyDescent="0.25"/>
    <row r="72200" x14ac:dyDescent="0.25"/>
    <row r="72201" x14ac:dyDescent="0.25"/>
    <row r="72202" x14ac:dyDescent="0.25"/>
    <row r="72203" x14ac:dyDescent="0.25"/>
    <row r="72204" x14ac:dyDescent="0.25"/>
    <row r="72205" x14ac:dyDescent="0.25"/>
    <row r="72206" x14ac:dyDescent="0.25"/>
    <row r="72207" x14ac:dyDescent="0.25"/>
    <row r="72208" x14ac:dyDescent="0.25"/>
    <row r="72209" x14ac:dyDescent="0.25"/>
    <row r="72210" x14ac:dyDescent="0.25"/>
    <row r="72211" x14ac:dyDescent="0.25"/>
    <row r="72212" x14ac:dyDescent="0.25"/>
    <row r="72213" x14ac:dyDescent="0.25"/>
    <row r="72214" x14ac:dyDescent="0.25"/>
    <row r="72215" x14ac:dyDescent="0.25"/>
    <row r="72216" x14ac:dyDescent="0.25"/>
    <row r="72217" x14ac:dyDescent="0.25"/>
    <row r="72218" x14ac:dyDescent="0.25"/>
    <row r="72219" x14ac:dyDescent="0.25"/>
    <row r="72220" x14ac:dyDescent="0.25"/>
    <row r="72221" x14ac:dyDescent="0.25"/>
    <row r="72222" x14ac:dyDescent="0.25"/>
    <row r="72223" x14ac:dyDescent="0.25"/>
    <row r="72224" x14ac:dyDescent="0.25"/>
    <row r="72225" x14ac:dyDescent="0.25"/>
    <row r="72226" x14ac:dyDescent="0.25"/>
    <row r="72227" x14ac:dyDescent="0.25"/>
    <row r="72228" x14ac:dyDescent="0.25"/>
    <row r="72229" x14ac:dyDescent="0.25"/>
    <row r="72230" x14ac:dyDescent="0.25"/>
    <row r="72231" x14ac:dyDescent="0.25"/>
    <row r="72232" x14ac:dyDescent="0.25"/>
    <row r="72233" x14ac:dyDescent="0.25"/>
    <row r="72234" x14ac:dyDescent="0.25"/>
    <row r="72235" x14ac:dyDescent="0.25"/>
    <row r="72236" x14ac:dyDescent="0.25"/>
    <row r="72237" x14ac:dyDescent="0.25"/>
    <row r="72238" x14ac:dyDescent="0.25"/>
    <row r="72239" x14ac:dyDescent="0.25"/>
    <row r="72240" x14ac:dyDescent="0.25"/>
    <row r="72241" x14ac:dyDescent="0.25"/>
    <row r="72242" x14ac:dyDescent="0.25"/>
    <row r="72243" x14ac:dyDescent="0.25"/>
    <row r="72244" x14ac:dyDescent="0.25"/>
    <row r="72245" x14ac:dyDescent="0.25"/>
    <row r="72246" x14ac:dyDescent="0.25"/>
    <row r="72247" x14ac:dyDescent="0.25"/>
    <row r="72248" x14ac:dyDescent="0.25"/>
    <row r="72249" x14ac:dyDescent="0.25"/>
    <row r="72250" x14ac:dyDescent="0.25"/>
    <row r="72251" x14ac:dyDescent="0.25"/>
    <row r="72252" x14ac:dyDescent="0.25"/>
    <row r="72253" x14ac:dyDescent="0.25"/>
    <row r="72254" x14ac:dyDescent="0.25"/>
    <row r="72255" x14ac:dyDescent="0.25"/>
    <row r="72256" x14ac:dyDescent="0.25"/>
    <row r="72257" x14ac:dyDescent="0.25"/>
    <row r="72258" x14ac:dyDescent="0.25"/>
    <row r="72259" x14ac:dyDescent="0.25"/>
    <row r="72260" x14ac:dyDescent="0.25"/>
    <row r="72261" x14ac:dyDescent="0.25"/>
    <row r="72262" x14ac:dyDescent="0.25"/>
    <row r="72263" x14ac:dyDescent="0.25"/>
    <row r="72264" x14ac:dyDescent="0.25"/>
    <row r="72265" x14ac:dyDescent="0.25"/>
    <row r="72266" x14ac:dyDescent="0.25"/>
    <row r="72267" x14ac:dyDescent="0.25"/>
    <row r="72268" x14ac:dyDescent="0.25"/>
    <row r="72269" x14ac:dyDescent="0.25"/>
    <row r="72270" x14ac:dyDescent="0.25"/>
    <row r="72271" x14ac:dyDescent="0.25"/>
    <row r="72272" x14ac:dyDescent="0.25"/>
    <row r="72273" x14ac:dyDescent="0.25"/>
    <row r="72274" x14ac:dyDescent="0.25"/>
    <row r="72275" x14ac:dyDescent="0.25"/>
    <row r="72276" x14ac:dyDescent="0.25"/>
    <row r="72277" x14ac:dyDescent="0.25"/>
    <row r="72278" x14ac:dyDescent="0.25"/>
    <row r="72279" x14ac:dyDescent="0.25"/>
    <row r="72280" x14ac:dyDescent="0.25"/>
    <row r="72281" x14ac:dyDescent="0.25"/>
    <row r="72282" x14ac:dyDescent="0.25"/>
    <row r="72283" x14ac:dyDescent="0.25"/>
    <row r="72284" x14ac:dyDescent="0.25"/>
    <row r="72285" x14ac:dyDescent="0.25"/>
    <row r="72286" x14ac:dyDescent="0.25"/>
    <row r="72287" x14ac:dyDescent="0.25"/>
    <row r="72288" x14ac:dyDescent="0.25"/>
    <row r="72289" x14ac:dyDescent="0.25"/>
    <row r="72290" x14ac:dyDescent="0.25"/>
    <row r="72291" x14ac:dyDescent="0.25"/>
    <row r="72292" x14ac:dyDescent="0.25"/>
    <row r="72293" x14ac:dyDescent="0.25"/>
    <row r="72294" x14ac:dyDescent="0.25"/>
    <row r="72295" x14ac:dyDescent="0.25"/>
    <row r="72296" x14ac:dyDescent="0.25"/>
    <row r="72297" x14ac:dyDescent="0.25"/>
    <row r="72298" x14ac:dyDescent="0.25"/>
    <row r="72299" x14ac:dyDescent="0.25"/>
    <row r="72300" x14ac:dyDescent="0.25"/>
    <row r="72301" x14ac:dyDescent="0.25"/>
    <row r="72302" x14ac:dyDescent="0.25"/>
    <row r="72303" x14ac:dyDescent="0.25"/>
    <row r="72304" x14ac:dyDescent="0.25"/>
    <row r="72305" x14ac:dyDescent="0.25"/>
    <row r="72306" x14ac:dyDescent="0.25"/>
    <row r="72307" x14ac:dyDescent="0.25"/>
    <row r="72308" x14ac:dyDescent="0.25"/>
    <row r="72309" x14ac:dyDescent="0.25"/>
    <row r="72310" x14ac:dyDescent="0.25"/>
    <row r="72311" x14ac:dyDescent="0.25"/>
    <row r="72312" x14ac:dyDescent="0.25"/>
    <row r="72313" x14ac:dyDescent="0.25"/>
    <row r="72314" x14ac:dyDescent="0.25"/>
    <row r="72315" x14ac:dyDescent="0.25"/>
    <row r="72316" x14ac:dyDescent="0.25"/>
    <row r="72317" x14ac:dyDescent="0.25"/>
    <row r="72318" x14ac:dyDescent="0.25"/>
    <row r="72319" x14ac:dyDescent="0.25"/>
    <row r="72320" x14ac:dyDescent="0.25"/>
    <row r="72321" x14ac:dyDescent="0.25"/>
    <row r="72322" x14ac:dyDescent="0.25"/>
    <row r="72323" x14ac:dyDescent="0.25"/>
    <row r="72324" x14ac:dyDescent="0.25"/>
    <row r="72325" x14ac:dyDescent="0.25"/>
    <row r="72326" x14ac:dyDescent="0.25"/>
    <row r="72327" x14ac:dyDescent="0.25"/>
    <row r="72328" x14ac:dyDescent="0.25"/>
    <row r="72329" x14ac:dyDescent="0.25"/>
    <row r="72330" x14ac:dyDescent="0.25"/>
    <row r="72331" x14ac:dyDescent="0.25"/>
    <row r="72332" x14ac:dyDescent="0.25"/>
    <row r="72333" x14ac:dyDescent="0.25"/>
    <row r="72334" x14ac:dyDescent="0.25"/>
    <row r="72335" x14ac:dyDescent="0.25"/>
    <row r="72336" x14ac:dyDescent="0.25"/>
    <row r="72337" x14ac:dyDescent="0.25"/>
    <row r="72338" x14ac:dyDescent="0.25"/>
    <row r="72339" x14ac:dyDescent="0.25"/>
    <row r="72340" x14ac:dyDescent="0.25"/>
    <row r="72341" x14ac:dyDescent="0.25"/>
    <row r="72342" x14ac:dyDescent="0.25"/>
    <row r="72343" x14ac:dyDescent="0.25"/>
    <row r="72344" x14ac:dyDescent="0.25"/>
    <row r="72345" x14ac:dyDescent="0.25"/>
    <row r="72346" x14ac:dyDescent="0.25"/>
    <row r="72347" x14ac:dyDescent="0.25"/>
    <row r="72348" x14ac:dyDescent="0.25"/>
    <row r="72349" x14ac:dyDescent="0.25"/>
    <row r="72350" x14ac:dyDescent="0.25"/>
    <row r="72351" x14ac:dyDescent="0.25"/>
    <row r="72352" x14ac:dyDescent="0.25"/>
    <row r="72353" x14ac:dyDescent="0.25"/>
    <row r="72354" x14ac:dyDescent="0.25"/>
    <row r="72355" x14ac:dyDescent="0.25"/>
    <row r="72356" x14ac:dyDescent="0.25"/>
    <row r="72357" x14ac:dyDescent="0.25"/>
    <row r="72358" x14ac:dyDescent="0.25"/>
    <row r="72359" x14ac:dyDescent="0.25"/>
    <row r="72360" x14ac:dyDescent="0.25"/>
    <row r="72361" x14ac:dyDescent="0.25"/>
    <row r="72362" x14ac:dyDescent="0.25"/>
    <row r="72363" x14ac:dyDescent="0.25"/>
    <row r="72364" x14ac:dyDescent="0.25"/>
    <row r="72365" x14ac:dyDescent="0.25"/>
    <row r="72366" x14ac:dyDescent="0.25"/>
    <row r="72367" x14ac:dyDescent="0.25"/>
    <row r="72368" x14ac:dyDescent="0.25"/>
    <row r="72369" x14ac:dyDescent="0.25"/>
    <row r="72370" x14ac:dyDescent="0.25"/>
    <row r="72371" x14ac:dyDescent="0.25"/>
    <row r="72372" x14ac:dyDescent="0.25"/>
    <row r="72373" x14ac:dyDescent="0.25"/>
    <row r="72374" x14ac:dyDescent="0.25"/>
    <row r="72375" x14ac:dyDescent="0.25"/>
    <row r="72376" x14ac:dyDescent="0.25"/>
    <row r="72377" x14ac:dyDescent="0.25"/>
    <row r="72378" x14ac:dyDescent="0.25"/>
    <row r="72379" x14ac:dyDescent="0.25"/>
    <row r="72380" x14ac:dyDescent="0.25"/>
    <row r="72381" x14ac:dyDescent="0.25"/>
    <row r="72382" x14ac:dyDescent="0.25"/>
    <row r="72383" x14ac:dyDescent="0.25"/>
    <row r="72384" x14ac:dyDescent="0.25"/>
    <row r="72385" x14ac:dyDescent="0.25"/>
    <row r="72386" x14ac:dyDescent="0.25"/>
    <row r="72387" x14ac:dyDescent="0.25"/>
    <row r="72388" x14ac:dyDescent="0.25"/>
    <row r="72389" x14ac:dyDescent="0.25"/>
    <row r="72390" x14ac:dyDescent="0.25"/>
    <row r="72391" x14ac:dyDescent="0.25"/>
    <row r="72392" x14ac:dyDescent="0.25"/>
    <row r="72393" x14ac:dyDescent="0.25"/>
    <row r="72394" x14ac:dyDescent="0.25"/>
    <row r="72395" x14ac:dyDescent="0.25"/>
    <row r="72396" x14ac:dyDescent="0.25"/>
    <row r="72397" x14ac:dyDescent="0.25"/>
    <row r="72398" x14ac:dyDescent="0.25"/>
    <row r="72399" x14ac:dyDescent="0.25"/>
    <row r="72400" x14ac:dyDescent="0.25"/>
    <row r="72401" x14ac:dyDescent="0.25"/>
    <row r="72402" x14ac:dyDescent="0.25"/>
    <row r="72403" x14ac:dyDescent="0.25"/>
    <row r="72404" x14ac:dyDescent="0.25"/>
    <row r="72405" x14ac:dyDescent="0.25"/>
    <row r="72406" x14ac:dyDescent="0.25"/>
    <row r="72407" x14ac:dyDescent="0.25"/>
    <row r="72408" x14ac:dyDescent="0.25"/>
    <row r="72409" x14ac:dyDescent="0.25"/>
    <row r="72410" x14ac:dyDescent="0.25"/>
    <row r="72411" x14ac:dyDescent="0.25"/>
    <row r="72412" x14ac:dyDescent="0.25"/>
    <row r="72413" x14ac:dyDescent="0.25"/>
    <row r="72414" x14ac:dyDescent="0.25"/>
    <row r="72415" x14ac:dyDescent="0.25"/>
    <row r="72416" x14ac:dyDescent="0.25"/>
    <row r="72417" x14ac:dyDescent="0.25"/>
    <row r="72418" x14ac:dyDescent="0.25"/>
    <row r="72419" x14ac:dyDescent="0.25"/>
    <row r="72420" x14ac:dyDescent="0.25"/>
    <row r="72421" x14ac:dyDescent="0.25"/>
    <row r="72422" x14ac:dyDescent="0.25"/>
    <row r="72423" x14ac:dyDescent="0.25"/>
    <row r="72424" x14ac:dyDescent="0.25"/>
    <row r="72425" x14ac:dyDescent="0.25"/>
    <row r="72426" x14ac:dyDescent="0.25"/>
    <row r="72427" x14ac:dyDescent="0.25"/>
    <row r="72428" x14ac:dyDescent="0.25"/>
    <row r="72429" x14ac:dyDescent="0.25"/>
    <row r="72430" x14ac:dyDescent="0.25"/>
    <row r="72431" x14ac:dyDescent="0.25"/>
    <row r="72432" x14ac:dyDescent="0.25"/>
    <row r="72433" x14ac:dyDescent="0.25"/>
    <row r="72434" x14ac:dyDescent="0.25"/>
    <row r="72435" x14ac:dyDescent="0.25"/>
    <row r="72436" x14ac:dyDescent="0.25"/>
    <row r="72437" x14ac:dyDescent="0.25"/>
    <row r="72438" x14ac:dyDescent="0.25"/>
    <row r="72439" x14ac:dyDescent="0.25"/>
    <row r="72440" x14ac:dyDescent="0.25"/>
    <row r="72441" x14ac:dyDescent="0.25"/>
    <row r="72442" x14ac:dyDescent="0.25"/>
    <row r="72443" x14ac:dyDescent="0.25"/>
    <row r="72444" x14ac:dyDescent="0.25"/>
    <row r="72445" x14ac:dyDescent="0.25"/>
    <row r="72446" x14ac:dyDescent="0.25"/>
    <row r="72447" x14ac:dyDescent="0.25"/>
    <row r="72448" x14ac:dyDescent="0.25"/>
    <row r="72449" x14ac:dyDescent="0.25"/>
    <row r="72450" x14ac:dyDescent="0.25"/>
    <row r="72451" x14ac:dyDescent="0.25"/>
    <row r="72452" x14ac:dyDescent="0.25"/>
    <row r="72453" x14ac:dyDescent="0.25"/>
    <row r="72454" x14ac:dyDescent="0.25"/>
    <row r="72455" x14ac:dyDescent="0.25"/>
    <row r="72456" x14ac:dyDescent="0.25"/>
    <row r="72457" x14ac:dyDescent="0.25"/>
    <row r="72458" x14ac:dyDescent="0.25"/>
    <row r="72459" x14ac:dyDescent="0.25"/>
    <row r="72460" x14ac:dyDescent="0.25"/>
    <row r="72461" x14ac:dyDescent="0.25"/>
    <row r="72462" x14ac:dyDescent="0.25"/>
    <row r="72463" x14ac:dyDescent="0.25"/>
    <row r="72464" x14ac:dyDescent="0.25"/>
    <row r="72465" x14ac:dyDescent="0.25"/>
    <row r="72466" x14ac:dyDescent="0.25"/>
    <row r="72467" x14ac:dyDescent="0.25"/>
    <row r="72468" x14ac:dyDescent="0.25"/>
    <row r="72469" x14ac:dyDescent="0.25"/>
    <row r="72470" x14ac:dyDescent="0.25"/>
    <row r="72471" x14ac:dyDescent="0.25"/>
    <row r="72472" x14ac:dyDescent="0.25"/>
    <row r="72473" x14ac:dyDescent="0.25"/>
    <row r="72474" x14ac:dyDescent="0.25"/>
    <row r="72475" x14ac:dyDescent="0.25"/>
    <row r="72476" x14ac:dyDescent="0.25"/>
    <row r="72477" x14ac:dyDescent="0.25"/>
    <row r="72478" x14ac:dyDescent="0.25"/>
    <row r="72479" x14ac:dyDescent="0.25"/>
    <row r="72480" x14ac:dyDescent="0.25"/>
    <row r="72481" x14ac:dyDescent="0.25"/>
    <row r="72482" x14ac:dyDescent="0.25"/>
    <row r="72483" x14ac:dyDescent="0.25"/>
    <row r="72484" x14ac:dyDescent="0.25"/>
    <row r="72485" x14ac:dyDescent="0.25"/>
    <row r="72486" x14ac:dyDescent="0.25"/>
    <row r="72487" x14ac:dyDescent="0.25"/>
    <row r="72488" x14ac:dyDescent="0.25"/>
    <row r="72489" x14ac:dyDescent="0.25"/>
    <row r="72490" x14ac:dyDescent="0.25"/>
    <row r="72491" x14ac:dyDescent="0.25"/>
    <row r="72492" x14ac:dyDescent="0.25"/>
    <row r="72493" x14ac:dyDescent="0.25"/>
    <row r="72494" x14ac:dyDescent="0.25"/>
    <row r="72495" x14ac:dyDescent="0.25"/>
    <row r="72496" x14ac:dyDescent="0.25"/>
    <row r="72497" x14ac:dyDescent="0.25"/>
    <row r="72498" x14ac:dyDescent="0.25"/>
    <row r="72499" x14ac:dyDescent="0.25"/>
    <row r="72500" x14ac:dyDescent="0.25"/>
    <row r="72501" x14ac:dyDescent="0.25"/>
    <row r="72502" x14ac:dyDescent="0.25"/>
    <row r="72503" x14ac:dyDescent="0.25"/>
    <row r="72504" x14ac:dyDescent="0.25"/>
    <row r="72505" x14ac:dyDescent="0.25"/>
    <row r="72506" x14ac:dyDescent="0.25"/>
    <row r="72507" x14ac:dyDescent="0.25"/>
    <row r="72508" x14ac:dyDescent="0.25"/>
    <row r="72509" x14ac:dyDescent="0.25"/>
    <row r="72510" x14ac:dyDescent="0.25"/>
    <row r="72511" x14ac:dyDescent="0.25"/>
    <row r="72512" x14ac:dyDescent="0.25"/>
    <row r="72513" x14ac:dyDescent="0.25"/>
    <row r="72514" x14ac:dyDescent="0.25"/>
    <row r="72515" x14ac:dyDescent="0.25"/>
    <row r="72516" x14ac:dyDescent="0.25"/>
    <row r="72517" x14ac:dyDescent="0.25"/>
    <row r="72518" x14ac:dyDescent="0.25"/>
    <row r="72519" x14ac:dyDescent="0.25"/>
    <row r="72520" x14ac:dyDescent="0.25"/>
    <row r="72521" x14ac:dyDescent="0.25"/>
    <row r="72522" x14ac:dyDescent="0.25"/>
    <row r="72523" x14ac:dyDescent="0.25"/>
    <row r="72524" x14ac:dyDescent="0.25"/>
    <row r="72525" x14ac:dyDescent="0.25"/>
    <row r="72526" x14ac:dyDescent="0.25"/>
    <row r="72527" x14ac:dyDescent="0.25"/>
    <row r="72528" x14ac:dyDescent="0.25"/>
    <row r="72529" x14ac:dyDescent="0.25"/>
    <row r="72530" x14ac:dyDescent="0.25"/>
    <row r="72531" x14ac:dyDescent="0.25"/>
    <row r="72532" x14ac:dyDescent="0.25"/>
    <row r="72533" x14ac:dyDescent="0.25"/>
    <row r="72534" x14ac:dyDescent="0.25"/>
    <row r="72535" x14ac:dyDescent="0.25"/>
    <row r="72536" x14ac:dyDescent="0.25"/>
    <row r="72537" x14ac:dyDescent="0.25"/>
    <row r="72538" x14ac:dyDescent="0.25"/>
    <row r="72539" x14ac:dyDescent="0.25"/>
    <row r="72540" x14ac:dyDescent="0.25"/>
    <row r="72541" x14ac:dyDescent="0.25"/>
    <row r="72542" x14ac:dyDescent="0.25"/>
    <row r="72543" x14ac:dyDescent="0.25"/>
    <row r="72544" x14ac:dyDescent="0.25"/>
    <row r="72545" x14ac:dyDescent="0.25"/>
    <row r="72546" x14ac:dyDescent="0.25"/>
    <row r="72547" x14ac:dyDescent="0.25"/>
    <row r="72548" x14ac:dyDescent="0.25"/>
    <row r="72549" x14ac:dyDescent="0.25"/>
    <row r="72550" x14ac:dyDescent="0.25"/>
    <row r="72551" x14ac:dyDescent="0.25"/>
    <row r="72552" x14ac:dyDescent="0.25"/>
    <row r="72553" x14ac:dyDescent="0.25"/>
    <row r="72554" x14ac:dyDescent="0.25"/>
    <row r="72555" x14ac:dyDescent="0.25"/>
    <row r="72556" x14ac:dyDescent="0.25"/>
    <row r="72557" x14ac:dyDescent="0.25"/>
    <row r="72558" x14ac:dyDescent="0.25"/>
    <row r="72559" x14ac:dyDescent="0.25"/>
    <row r="72560" x14ac:dyDescent="0.25"/>
    <row r="72561" x14ac:dyDescent="0.25"/>
    <row r="72562" x14ac:dyDescent="0.25"/>
    <row r="72563" x14ac:dyDescent="0.25"/>
    <row r="72564" x14ac:dyDescent="0.25"/>
    <row r="72565" x14ac:dyDescent="0.25"/>
    <row r="72566" x14ac:dyDescent="0.25"/>
    <row r="72567" x14ac:dyDescent="0.25"/>
    <row r="72568" x14ac:dyDescent="0.25"/>
    <row r="72569" x14ac:dyDescent="0.25"/>
    <row r="72570" x14ac:dyDescent="0.25"/>
    <row r="72571" x14ac:dyDescent="0.25"/>
    <row r="72572" x14ac:dyDescent="0.25"/>
    <row r="72573" x14ac:dyDescent="0.25"/>
    <row r="72574" x14ac:dyDescent="0.25"/>
    <row r="72575" x14ac:dyDescent="0.25"/>
    <row r="72576" x14ac:dyDescent="0.25"/>
    <row r="72577" x14ac:dyDescent="0.25"/>
    <row r="72578" x14ac:dyDescent="0.25"/>
    <row r="72579" x14ac:dyDescent="0.25"/>
    <row r="72580" x14ac:dyDescent="0.25"/>
    <row r="72581" x14ac:dyDescent="0.25"/>
    <row r="72582" x14ac:dyDescent="0.25"/>
    <row r="72583" x14ac:dyDescent="0.25"/>
    <row r="72584" x14ac:dyDescent="0.25"/>
    <row r="72585" x14ac:dyDescent="0.25"/>
    <row r="72586" x14ac:dyDescent="0.25"/>
    <row r="72587" x14ac:dyDescent="0.25"/>
    <row r="72588" x14ac:dyDescent="0.25"/>
    <row r="72589" x14ac:dyDescent="0.25"/>
    <row r="72590" x14ac:dyDescent="0.25"/>
    <row r="72591" x14ac:dyDescent="0.25"/>
    <row r="72592" x14ac:dyDescent="0.25"/>
    <row r="72593" x14ac:dyDescent="0.25"/>
    <row r="72594" x14ac:dyDescent="0.25"/>
    <row r="72595" x14ac:dyDescent="0.25"/>
    <row r="72596" x14ac:dyDescent="0.25"/>
    <row r="72597" x14ac:dyDescent="0.25"/>
    <row r="72598" x14ac:dyDescent="0.25"/>
    <row r="72599" x14ac:dyDescent="0.25"/>
    <row r="72600" x14ac:dyDescent="0.25"/>
    <row r="72601" x14ac:dyDescent="0.25"/>
    <row r="72602" x14ac:dyDescent="0.25"/>
    <row r="72603" x14ac:dyDescent="0.25"/>
    <row r="72604" x14ac:dyDescent="0.25"/>
    <row r="72605" x14ac:dyDescent="0.25"/>
    <row r="72606" x14ac:dyDescent="0.25"/>
    <row r="72607" x14ac:dyDescent="0.25"/>
    <row r="72608" x14ac:dyDescent="0.25"/>
    <row r="72609" x14ac:dyDescent="0.25"/>
    <row r="72610" x14ac:dyDescent="0.25"/>
    <row r="72611" x14ac:dyDescent="0.25"/>
    <row r="72612" x14ac:dyDescent="0.25"/>
    <row r="72613" x14ac:dyDescent="0.25"/>
    <row r="72614" x14ac:dyDescent="0.25"/>
    <row r="72615" x14ac:dyDescent="0.25"/>
    <row r="72616" x14ac:dyDescent="0.25"/>
    <row r="72617" x14ac:dyDescent="0.25"/>
    <row r="72618" x14ac:dyDescent="0.25"/>
    <row r="72619" x14ac:dyDescent="0.25"/>
    <row r="72620" x14ac:dyDescent="0.25"/>
    <row r="72621" x14ac:dyDescent="0.25"/>
    <row r="72622" x14ac:dyDescent="0.25"/>
    <row r="72623" x14ac:dyDescent="0.25"/>
    <row r="72624" x14ac:dyDescent="0.25"/>
    <row r="72625" x14ac:dyDescent="0.25"/>
    <row r="72626" x14ac:dyDescent="0.25"/>
    <row r="72627" x14ac:dyDescent="0.25"/>
    <row r="72628" x14ac:dyDescent="0.25"/>
    <row r="72629" x14ac:dyDescent="0.25"/>
    <row r="72630" x14ac:dyDescent="0.25"/>
    <row r="72631" x14ac:dyDescent="0.25"/>
    <row r="72632" x14ac:dyDescent="0.25"/>
    <row r="72633" x14ac:dyDescent="0.25"/>
    <row r="72634" x14ac:dyDescent="0.25"/>
    <row r="72635" x14ac:dyDescent="0.25"/>
    <row r="72636" x14ac:dyDescent="0.25"/>
    <row r="72637" x14ac:dyDescent="0.25"/>
    <row r="72638" x14ac:dyDescent="0.25"/>
    <row r="72639" x14ac:dyDescent="0.25"/>
    <row r="72640" x14ac:dyDescent="0.25"/>
    <row r="72641" x14ac:dyDescent="0.25"/>
    <row r="72642" x14ac:dyDescent="0.25"/>
    <row r="72643" x14ac:dyDescent="0.25"/>
    <row r="72644" x14ac:dyDescent="0.25"/>
    <row r="72645" x14ac:dyDescent="0.25"/>
    <row r="72646" x14ac:dyDescent="0.25"/>
    <row r="72647" x14ac:dyDescent="0.25"/>
    <row r="72648" x14ac:dyDescent="0.25"/>
    <row r="72649" x14ac:dyDescent="0.25"/>
    <row r="72650" x14ac:dyDescent="0.25"/>
    <row r="72651" x14ac:dyDescent="0.25"/>
    <row r="72652" x14ac:dyDescent="0.25"/>
    <row r="72653" x14ac:dyDescent="0.25"/>
    <row r="72654" x14ac:dyDescent="0.25"/>
    <row r="72655" x14ac:dyDescent="0.25"/>
    <row r="72656" x14ac:dyDescent="0.25"/>
    <row r="72657" x14ac:dyDescent="0.25"/>
    <row r="72658" x14ac:dyDescent="0.25"/>
    <row r="72659" x14ac:dyDescent="0.25"/>
    <row r="72660" x14ac:dyDescent="0.25"/>
    <row r="72661" x14ac:dyDescent="0.25"/>
    <row r="72662" x14ac:dyDescent="0.25"/>
    <row r="72663" x14ac:dyDescent="0.25"/>
    <row r="72664" x14ac:dyDescent="0.25"/>
    <row r="72665" x14ac:dyDescent="0.25"/>
    <row r="72666" x14ac:dyDescent="0.25"/>
    <row r="72667" x14ac:dyDescent="0.25"/>
    <row r="72668" x14ac:dyDescent="0.25"/>
    <row r="72669" x14ac:dyDescent="0.25"/>
    <row r="72670" x14ac:dyDescent="0.25"/>
    <row r="72671" x14ac:dyDescent="0.25"/>
    <row r="72672" x14ac:dyDescent="0.25"/>
    <row r="72673" x14ac:dyDescent="0.25"/>
    <row r="72674" x14ac:dyDescent="0.25"/>
    <row r="72675" x14ac:dyDescent="0.25"/>
    <row r="72676" x14ac:dyDescent="0.25"/>
    <row r="72677" x14ac:dyDescent="0.25"/>
    <row r="72678" x14ac:dyDescent="0.25"/>
    <row r="72679" x14ac:dyDescent="0.25"/>
    <row r="72680" x14ac:dyDescent="0.25"/>
    <row r="72681" x14ac:dyDescent="0.25"/>
    <row r="72682" x14ac:dyDescent="0.25"/>
    <row r="72683" x14ac:dyDescent="0.25"/>
    <row r="72684" x14ac:dyDescent="0.25"/>
    <row r="72685" x14ac:dyDescent="0.25"/>
    <row r="72686" x14ac:dyDescent="0.25"/>
    <row r="72687" x14ac:dyDescent="0.25"/>
    <row r="72688" x14ac:dyDescent="0.25"/>
    <row r="72689" x14ac:dyDescent="0.25"/>
    <row r="72690" x14ac:dyDescent="0.25"/>
    <row r="72691" x14ac:dyDescent="0.25"/>
    <row r="72692" x14ac:dyDescent="0.25"/>
    <row r="72693" x14ac:dyDescent="0.25"/>
    <row r="72694" x14ac:dyDescent="0.25"/>
    <row r="72695" x14ac:dyDescent="0.25"/>
    <row r="72696" x14ac:dyDescent="0.25"/>
    <row r="72697" x14ac:dyDescent="0.25"/>
    <row r="72698" x14ac:dyDescent="0.25"/>
    <row r="72699" x14ac:dyDescent="0.25"/>
    <row r="72700" x14ac:dyDescent="0.25"/>
    <row r="72701" x14ac:dyDescent="0.25"/>
    <row r="72702" x14ac:dyDescent="0.25"/>
    <row r="72703" x14ac:dyDescent="0.25"/>
    <row r="72704" x14ac:dyDescent="0.25"/>
    <row r="72705" x14ac:dyDescent="0.25"/>
    <row r="72706" x14ac:dyDescent="0.25"/>
    <row r="72707" x14ac:dyDescent="0.25"/>
    <row r="72708" x14ac:dyDescent="0.25"/>
    <row r="72709" x14ac:dyDescent="0.25"/>
    <row r="72710" x14ac:dyDescent="0.25"/>
    <row r="72711" x14ac:dyDescent="0.25"/>
    <row r="72712" x14ac:dyDescent="0.25"/>
    <row r="72713" x14ac:dyDescent="0.25"/>
    <row r="72714" x14ac:dyDescent="0.25"/>
    <row r="72715" x14ac:dyDescent="0.25"/>
    <row r="72716" x14ac:dyDescent="0.25"/>
    <row r="72717" x14ac:dyDescent="0.25"/>
    <row r="72718" x14ac:dyDescent="0.25"/>
    <row r="72719" x14ac:dyDescent="0.25"/>
    <row r="72720" x14ac:dyDescent="0.25"/>
    <row r="72721" x14ac:dyDescent="0.25"/>
    <row r="72722" x14ac:dyDescent="0.25"/>
    <row r="72723" x14ac:dyDescent="0.25"/>
    <row r="72724" x14ac:dyDescent="0.25"/>
    <row r="72725" x14ac:dyDescent="0.25"/>
    <row r="72726" x14ac:dyDescent="0.25"/>
    <row r="72727" x14ac:dyDescent="0.25"/>
    <row r="72728" x14ac:dyDescent="0.25"/>
    <row r="72729" x14ac:dyDescent="0.25"/>
    <row r="72730" x14ac:dyDescent="0.25"/>
    <row r="72731" x14ac:dyDescent="0.25"/>
    <row r="72732" x14ac:dyDescent="0.25"/>
    <row r="72733" x14ac:dyDescent="0.25"/>
    <row r="72734" x14ac:dyDescent="0.25"/>
    <row r="72735" x14ac:dyDescent="0.25"/>
    <row r="72736" x14ac:dyDescent="0.25"/>
    <row r="72737" x14ac:dyDescent="0.25"/>
    <row r="72738" x14ac:dyDescent="0.25"/>
    <row r="72739" x14ac:dyDescent="0.25"/>
    <row r="72740" x14ac:dyDescent="0.25"/>
    <row r="72741" x14ac:dyDescent="0.25"/>
    <row r="72742" x14ac:dyDescent="0.25"/>
    <row r="72743" x14ac:dyDescent="0.25"/>
    <row r="72744" x14ac:dyDescent="0.25"/>
    <row r="72745" x14ac:dyDescent="0.25"/>
    <row r="72746" x14ac:dyDescent="0.25"/>
    <row r="72747" x14ac:dyDescent="0.25"/>
    <row r="72748" x14ac:dyDescent="0.25"/>
    <row r="72749" x14ac:dyDescent="0.25"/>
    <row r="72750" x14ac:dyDescent="0.25"/>
    <row r="72751" x14ac:dyDescent="0.25"/>
    <row r="72752" x14ac:dyDescent="0.25"/>
    <row r="72753" x14ac:dyDescent="0.25"/>
    <row r="72754" x14ac:dyDescent="0.25"/>
    <row r="72755" x14ac:dyDescent="0.25"/>
    <row r="72756" x14ac:dyDescent="0.25"/>
    <row r="72757" x14ac:dyDescent="0.25"/>
    <row r="72758" x14ac:dyDescent="0.25"/>
    <row r="72759" x14ac:dyDescent="0.25"/>
    <row r="72760" x14ac:dyDescent="0.25"/>
    <row r="72761" x14ac:dyDescent="0.25"/>
    <row r="72762" x14ac:dyDescent="0.25"/>
    <row r="72763" x14ac:dyDescent="0.25"/>
    <row r="72764" x14ac:dyDescent="0.25"/>
    <row r="72765" x14ac:dyDescent="0.25"/>
    <row r="72766" x14ac:dyDescent="0.25"/>
    <row r="72767" x14ac:dyDescent="0.25"/>
    <row r="72768" x14ac:dyDescent="0.25"/>
    <row r="72769" x14ac:dyDescent="0.25"/>
    <row r="72770" x14ac:dyDescent="0.25"/>
    <row r="72771" x14ac:dyDescent="0.25"/>
    <row r="72772" x14ac:dyDescent="0.25"/>
    <row r="72773" x14ac:dyDescent="0.25"/>
    <row r="72774" x14ac:dyDescent="0.25"/>
    <row r="72775" x14ac:dyDescent="0.25"/>
    <row r="72776" x14ac:dyDescent="0.25"/>
    <row r="72777" x14ac:dyDescent="0.25"/>
    <row r="72778" x14ac:dyDescent="0.25"/>
    <row r="72779" x14ac:dyDescent="0.25"/>
    <row r="72780" x14ac:dyDescent="0.25"/>
    <row r="72781" x14ac:dyDescent="0.25"/>
    <row r="72782" x14ac:dyDescent="0.25"/>
    <row r="72783" x14ac:dyDescent="0.25"/>
    <row r="72784" x14ac:dyDescent="0.25"/>
    <row r="72785" x14ac:dyDescent="0.25"/>
    <row r="72786" x14ac:dyDescent="0.25"/>
    <row r="72787" x14ac:dyDescent="0.25"/>
    <row r="72788" x14ac:dyDescent="0.25"/>
    <row r="72789" x14ac:dyDescent="0.25"/>
    <row r="72790" x14ac:dyDescent="0.25"/>
    <row r="72791" x14ac:dyDescent="0.25"/>
    <row r="72792" x14ac:dyDescent="0.25"/>
    <row r="72793" x14ac:dyDescent="0.25"/>
    <row r="72794" x14ac:dyDescent="0.25"/>
    <row r="72795" x14ac:dyDescent="0.25"/>
    <row r="72796" x14ac:dyDescent="0.25"/>
    <row r="72797" x14ac:dyDescent="0.25"/>
    <row r="72798" x14ac:dyDescent="0.25"/>
    <row r="72799" x14ac:dyDescent="0.25"/>
    <row r="72800" x14ac:dyDescent="0.25"/>
    <row r="72801" x14ac:dyDescent="0.25"/>
    <row r="72802" x14ac:dyDescent="0.25"/>
    <row r="72803" x14ac:dyDescent="0.25"/>
    <row r="72804" x14ac:dyDescent="0.25"/>
    <row r="72805" x14ac:dyDescent="0.25"/>
    <row r="72806" x14ac:dyDescent="0.25"/>
    <row r="72807" x14ac:dyDescent="0.25"/>
    <row r="72808" x14ac:dyDescent="0.25"/>
    <row r="72809" x14ac:dyDescent="0.25"/>
    <row r="72810" x14ac:dyDescent="0.25"/>
    <row r="72811" x14ac:dyDescent="0.25"/>
    <row r="72812" x14ac:dyDescent="0.25"/>
    <row r="72813" x14ac:dyDescent="0.25"/>
    <row r="72814" x14ac:dyDescent="0.25"/>
    <row r="72815" x14ac:dyDescent="0.25"/>
    <row r="72816" x14ac:dyDescent="0.25"/>
    <row r="72817" x14ac:dyDescent="0.25"/>
    <row r="72818" x14ac:dyDescent="0.25"/>
    <row r="72819" x14ac:dyDescent="0.25"/>
    <row r="72820" x14ac:dyDescent="0.25"/>
    <row r="72821" x14ac:dyDescent="0.25"/>
    <row r="72822" x14ac:dyDescent="0.25"/>
    <row r="72823" x14ac:dyDescent="0.25"/>
    <row r="72824" x14ac:dyDescent="0.25"/>
    <row r="72825" x14ac:dyDescent="0.25"/>
    <row r="72826" x14ac:dyDescent="0.25"/>
    <row r="72827" x14ac:dyDescent="0.25"/>
    <row r="72828" x14ac:dyDescent="0.25"/>
    <row r="72829" x14ac:dyDescent="0.25"/>
    <row r="72830" x14ac:dyDescent="0.25"/>
    <row r="72831" x14ac:dyDescent="0.25"/>
    <row r="72832" x14ac:dyDescent="0.25"/>
    <row r="72833" x14ac:dyDescent="0.25"/>
    <row r="72834" x14ac:dyDescent="0.25"/>
    <row r="72835" x14ac:dyDescent="0.25"/>
    <row r="72836" x14ac:dyDescent="0.25"/>
    <row r="72837" x14ac:dyDescent="0.25"/>
    <row r="72838" x14ac:dyDescent="0.25"/>
    <row r="72839" x14ac:dyDescent="0.25"/>
    <row r="72840" x14ac:dyDescent="0.25"/>
    <row r="72841" x14ac:dyDescent="0.25"/>
    <row r="72842" x14ac:dyDescent="0.25"/>
    <row r="72843" x14ac:dyDescent="0.25"/>
    <row r="72844" x14ac:dyDescent="0.25"/>
    <row r="72845" x14ac:dyDescent="0.25"/>
    <row r="72846" x14ac:dyDescent="0.25"/>
    <row r="72847" x14ac:dyDescent="0.25"/>
    <row r="72848" x14ac:dyDescent="0.25"/>
    <row r="72849" x14ac:dyDescent="0.25"/>
    <row r="72850" x14ac:dyDescent="0.25"/>
    <row r="72851" x14ac:dyDescent="0.25"/>
    <row r="72852" x14ac:dyDescent="0.25"/>
    <row r="72853" x14ac:dyDescent="0.25"/>
    <row r="72854" x14ac:dyDescent="0.25"/>
    <row r="72855" x14ac:dyDescent="0.25"/>
    <row r="72856" x14ac:dyDescent="0.25"/>
    <row r="72857" x14ac:dyDescent="0.25"/>
    <row r="72858" x14ac:dyDescent="0.25"/>
    <row r="72859" x14ac:dyDescent="0.25"/>
    <row r="72860" x14ac:dyDescent="0.25"/>
    <row r="72861" x14ac:dyDescent="0.25"/>
    <row r="72862" x14ac:dyDescent="0.25"/>
    <row r="72863" x14ac:dyDescent="0.25"/>
    <row r="72864" x14ac:dyDescent="0.25"/>
    <row r="72865" x14ac:dyDescent="0.25"/>
    <row r="72866" x14ac:dyDescent="0.25"/>
    <row r="72867" x14ac:dyDescent="0.25"/>
    <row r="72868" x14ac:dyDescent="0.25"/>
    <row r="72869" x14ac:dyDescent="0.25"/>
    <row r="72870" x14ac:dyDescent="0.25"/>
    <row r="72871" x14ac:dyDescent="0.25"/>
    <row r="72872" x14ac:dyDescent="0.25"/>
    <row r="72873" x14ac:dyDescent="0.25"/>
    <row r="72874" x14ac:dyDescent="0.25"/>
    <row r="72875" x14ac:dyDescent="0.25"/>
    <row r="72876" x14ac:dyDescent="0.25"/>
    <row r="72877" x14ac:dyDescent="0.25"/>
    <row r="72878" x14ac:dyDescent="0.25"/>
    <row r="72879" x14ac:dyDescent="0.25"/>
    <row r="72880" x14ac:dyDescent="0.25"/>
    <row r="72881" x14ac:dyDescent="0.25"/>
    <row r="72882" x14ac:dyDescent="0.25"/>
    <row r="72883" x14ac:dyDescent="0.25"/>
    <row r="72884" x14ac:dyDescent="0.25"/>
    <row r="72885" x14ac:dyDescent="0.25"/>
    <row r="72886" x14ac:dyDescent="0.25"/>
    <row r="72887" x14ac:dyDescent="0.25"/>
    <row r="72888" x14ac:dyDescent="0.25"/>
    <row r="72889" x14ac:dyDescent="0.25"/>
    <row r="72890" x14ac:dyDescent="0.25"/>
    <row r="72891" x14ac:dyDescent="0.25"/>
    <row r="72892" x14ac:dyDescent="0.25"/>
    <row r="72893" x14ac:dyDescent="0.25"/>
    <row r="72894" x14ac:dyDescent="0.25"/>
    <row r="72895" x14ac:dyDescent="0.25"/>
    <row r="72896" x14ac:dyDescent="0.25"/>
    <row r="72897" x14ac:dyDescent="0.25"/>
    <row r="72898" x14ac:dyDescent="0.25"/>
    <row r="72899" x14ac:dyDescent="0.25"/>
    <row r="72900" x14ac:dyDescent="0.25"/>
    <row r="72901" x14ac:dyDescent="0.25"/>
    <row r="72902" x14ac:dyDescent="0.25"/>
    <row r="72903" x14ac:dyDescent="0.25"/>
    <row r="72904" x14ac:dyDescent="0.25"/>
    <row r="72905" x14ac:dyDescent="0.25"/>
    <row r="72906" x14ac:dyDescent="0.25"/>
    <row r="72907" x14ac:dyDescent="0.25"/>
    <row r="72908" x14ac:dyDescent="0.25"/>
    <row r="72909" x14ac:dyDescent="0.25"/>
    <row r="72910" x14ac:dyDescent="0.25"/>
    <row r="72911" x14ac:dyDescent="0.25"/>
    <row r="72912" x14ac:dyDescent="0.25"/>
    <row r="72913" x14ac:dyDescent="0.25"/>
    <row r="72914" x14ac:dyDescent="0.25"/>
    <row r="72915" x14ac:dyDescent="0.25"/>
    <row r="72916" x14ac:dyDescent="0.25"/>
    <row r="72917" x14ac:dyDescent="0.25"/>
    <row r="72918" x14ac:dyDescent="0.25"/>
    <row r="72919" x14ac:dyDescent="0.25"/>
    <row r="72920" x14ac:dyDescent="0.25"/>
    <row r="72921" x14ac:dyDescent="0.25"/>
    <row r="72922" x14ac:dyDescent="0.25"/>
    <row r="72923" x14ac:dyDescent="0.25"/>
    <row r="72924" x14ac:dyDescent="0.25"/>
    <row r="72925" x14ac:dyDescent="0.25"/>
    <row r="72926" x14ac:dyDescent="0.25"/>
    <row r="72927" x14ac:dyDescent="0.25"/>
    <row r="72928" x14ac:dyDescent="0.25"/>
    <row r="72929" x14ac:dyDescent="0.25"/>
    <row r="72930" x14ac:dyDescent="0.25"/>
    <row r="72931" x14ac:dyDescent="0.25"/>
    <row r="72932" x14ac:dyDescent="0.25"/>
    <row r="72933" x14ac:dyDescent="0.25"/>
    <row r="72934" x14ac:dyDescent="0.25"/>
    <row r="72935" x14ac:dyDescent="0.25"/>
    <row r="72936" x14ac:dyDescent="0.25"/>
    <row r="72937" x14ac:dyDescent="0.25"/>
    <row r="72938" x14ac:dyDescent="0.25"/>
    <row r="72939" x14ac:dyDescent="0.25"/>
    <row r="72940" x14ac:dyDescent="0.25"/>
    <row r="72941" x14ac:dyDescent="0.25"/>
    <row r="72942" x14ac:dyDescent="0.25"/>
    <row r="72943" x14ac:dyDescent="0.25"/>
    <row r="72944" x14ac:dyDescent="0.25"/>
    <row r="72945" x14ac:dyDescent="0.25"/>
    <row r="72946" x14ac:dyDescent="0.25"/>
    <row r="72947" x14ac:dyDescent="0.25"/>
    <row r="72948" x14ac:dyDescent="0.25"/>
    <row r="72949" x14ac:dyDescent="0.25"/>
    <row r="72950" x14ac:dyDescent="0.25"/>
    <row r="72951" x14ac:dyDescent="0.25"/>
    <row r="72952" x14ac:dyDescent="0.25"/>
    <row r="72953" x14ac:dyDescent="0.25"/>
    <row r="72954" x14ac:dyDescent="0.25"/>
    <row r="72955" x14ac:dyDescent="0.25"/>
    <row r="72956" x14ac:dyDescent="0.25"/>
    <row r="72957" x14ac:dyDescent="0.25"/>
    <row r="72958" x14ac:dyDescent="0.25"/>
    <row r="72959" x14ac:dyDescent="0.25"/>
    <row r="72960" x14ac:dyDescent="0.25"/>
    <row r="72961" x14ac:dyDescent="0.25"/>
    <row r="72962" x14ac:dyDescent="0.25"/>
    <row r="72963" x14ac:dyDescent="0.25"/>
    <row r="72964" x14ac:dyDescent="0.25"/>
    <row r="72965" x14ac:dyDescent="0.25"/>
    <row r="72966" x14ac:dyDescent="0.25"/>
    <row r="72967" x14ac:dyDescent="0.25"/>
    <row r="72968" x14ac:dyDescent="0.25"/>
    <row r="72969" x14ac:dyDescent="0.25"/>
    <row r="72970" x14ac:dyDescent="0.25"/>
    <row r="72971" x14ac:dyDescent="0.25"/>
    <row r="72972" x14ac:dyDescent="0.25"/>
    <row r="72973" x14ac:dyDescent="0.25"/>
    <row r="72974" x14ac:dyDescent="0.25"/>
    <row r="72975" x14ac:dyDescent="0.25"/>
    <row r="72976" x14ac:dyDescent="0.25"/>
    <row r="72977" x14ac:dyDescent="0.25"/>
    <row r="72978" x14ac:dyDescent="0.25"/>
    <row r="72979" x14ac:dyDescent="0.25"/>
    <row r="72980" x14ac:dyDescent="0.25"/>
    <row r="72981" x14ac:dyDescent="0.25"/>
    <row r="72982" x14ac:dyDescent="0.25"/>
    <row r="72983" x14ac:dyDescent="0.25"/>
    <row r="72984" x14ac:dyDescent="0.25"/>
    <row r="72985" x14ac:dyDescent="0.25"/>
    <row r="72986" x14ac:dyDescent="0.25"/>
    <row r="72987" x14ac:dyDescent="0.25"/>
    <row r="72988" x14ac:dyDescent="0.25"/>
    <row r="72989" x14ac:dyDescent="0.25"/>
    <row r="72990" x14ac:dyDescent="0.25"/>
    <row r="72991" x14ac:dyDescent="0.25"/>
    <row r="72992" x14ac:dyDescent="0.25"/>
    <row r="72993" x14ac:dyDescent="0.25"/>
    <row r="72994" x14ac:dyDescent="0.25"/>
    <row r="72995" x14ac:dyDescent="0.25"/>
    <row r="72996" x14ac:dyDescent="0.25"/>
    <row r="72997" x14ac:dyDescent="0.25"/>
    <row r="72998" x14ac:dyDescent="0.25"/>
    <row r="72999" x14ac:dyDescent="0.25"/>
    <row r="73000" x14ac:dyDescent="0.25"/>
    <row r="73001" x14ac:dyDescent="0.25"/>
    <row r="73002" x14ac:dyDescent="0.25"/>
    <row r="73003" x14ac:dyDescent="0.25"/>
    <row r="73004" x14ac:dyDescent="0.25"/>
    <row r="73005" x14ac:dyDescent="0.25"/>
    <row r="73006" x14ac:dyDescent="0.25"/>
    <row r="73007" x14ac:dyDescent="0.25"/>
    <row r="73008" x14ac:dyDescent="0.25"/>
    <row r="73009" x14ac:dyDescent="0.25"/>
    <row r="73010" x14ac:dyDescent="0.25"/>
    <row r="73011" x14ac:dyDescent="0.25"/>
    <row r="73012" x14ac:dyDescent="0.25"/>
    <row r="73013" x14ac:dyDescent="0.25"/>
    <row r="73014" x14ac:dyDescent="0.25"/>
    <row r="73015" x14ac:dyDescent="0.25"/>
    <row r="73016" x14ac:dyDescent="0.25"/>
    <row r="73017" x14ac:dyDescent="0.25"/>
    <row r="73018" x14ac:dyDescent="0.25"/>
    <row r="73019" x14ac:dyDescent="0.25"/>
    <row r="73020" x14ac:dyDescent="0.25"/>
    <row r="73021" x14ac:dyDescent="0.25"/>
    <row r="73022" x14ac:dyDescent="0.25"/>
    <row r="73023" x14ac:dyDescent="0.25"/>
    <row r="73024" x14ac:dyDescent="0.25"/>
    <row r="73025" x14ac:dyDescent="0.25"/>
    <row r="73026" x14ac:dyDescent="0.25"/>
    <row r="73027" x14ac:dyDescent="0.25"/>
    <row r="73028" x14ac:dyDescent="0.25"/>
    <row r="73029" x14ac:dyDescent="0.25"/>
    <row r="73030" x14ac:dyDescent="0.25"/>
    <row r="73031" x14ac:dyDescent="0.25"/>
    <row r="73032" x14ac:dyDescent="0.25"/>
    <row r="73033" x14ac:dyDescent="0.25"/>
    <row r="73034" x14ac:dyDescent="0.25"/>
    <row r="73035" x14ac:dyDescent="0.25"/>
    <row r="73036" x14ac:dyDescent="0.25"/>
    <row r="73037" x14ac:dyDescent="0.25"/>
    <row r="73038" x14ac:dyDescent="0.25"/>
    <row r="73039" x14ac:dyDescent="0.25"/>
    <row r="73040" x14ac:dyDescent="0.25"/>
    <row r="73041" x14ac:dyDescent="0.25"/>
    <row r="73042" x14ac:dyDescent="0.25"/>
    <row r="73043" x14ac:dyDescent="0.25"/>
    <row r="73044" x14ac:dyDescent="0.25"/>
    <row r="73045" x14ac:dyDescent="0.25"/>
    <row r="73046" x14ac:dyDescent="0.25"/>
    <row r="73047" x14ac:dyDescent="0.25"/>
    <row r="73048" x14ac:dyDescent="0.25"/>
    <row r="73049" x14ac:dyDescent="0.25"/>
    <row r="73050" x14ac:dyDescent="0.25"/>
    <row r="73051" x14ac:dyDescent="0.25"/>
    <row r="73052" x14ac:dyDescent="0.25"/>
    <row r="73053" x14ac:dyDescent="0.25"/>
    <row r="73054" x14ac:dyDescent="0.25"/>
    <row r="73055" x14ac:dyDescent="0.25"/>
    <row r="73056" x14ac:dyDescent="0.25"/>
    <row r="73057" x14ac:dyDescent="0.25"/>
    <row r="73058" x14ac:dyDescent="0.25"/>
    <row r="73059" x14ac:dyDescent="0.25"/>
    <row r="73060" x14ac:dyDescent="0.25"/>
    <row r="73061" x14ac:dyDescent="0.25"/>
    <row r="73062" x14ac:dyDescent="0.25"/>
    <row r="73063" x14ac:dyDescent="0.25"/>
    <row r="73064" x14ac:dyDescent="0.25"/>
    <row r="73065" x14ac:dyDescent="0.25"/>
    <row r="73066" x14ac:dyDescent="0.25"/>
    <row r="73067" x14ac:dyDescent="0.25"/>
    <row r="73068" x14ac:dyDescent="0.25"/>
    <row r="73069" x14ac:dyDescent="0.25"/>
    <row r="73070" x14ac:dyDescent="0.25"/>
    <row r="73071" x14ac:dyDescent="0.25"/>
    <row r="73072" x14ac:dyDescent="0.25"/>
    <row r="73073" x14ac:dyDescent="0.25"/>
    <row r="73074" x14ac:dyDescent="0.25"/>
    <row r="73075" x14ac:dyDescent="0.25"/>
    <row r="73076" x14ac:dyDescent="0.25"/>
    <row r="73077" x14ac:dyDescent="0.25"/>
    <row r="73078" x14ac:dyDescent="0.25"/>
    <row r="73079" x14ac:dyDescent="0.25"/>
    <row r="73080" x14ac:dyDescent="0.25"/>
    <row r="73081" x14ac:dyDescent="0.25"/>
    <row r="73082" x14ac:dyDescent="0.25"/>
    <row r="73083" x14ac:dyDescent="0.25"/>
    <row r="73084" x14ac:dyDescent="0.25"/>
    <row r="73085" x14ac:dyDescent="0.25"/>
    <row r="73086" x14ac:dyDescent="0.25"/>
    <row r="73087" x14ac:dyDescent="0.25"/>
    <row r="73088" x14ac:dyDescent="0.25"/>
    <row r="73089" x14ac:dyDescent="0.25"/>
    <row r="73090" x14ac:dyDescent="0.25"/>
    <row r="73091" x14ac:dyDescent="0.25"/>
    <row r="73092" x14ac:dyDescent="0.25"/>
    <row r="73093" x14ac:dyDescent="0.25"/>
    <row r="73094" x14ac:dyDescent="0.25"/>
    <row r="73095" x14ac:dyDescent="0.25"/>
    <row r="73096" x14ac:dyDescent="0.25"/>
    <row r="73097" x14ac:dyDescent="0.25"/>
    <row r="73098" x14ac:dyDescent="0.25"/>
    <row r="73099" x14ac:dyDescent="0.25"/>
    <row r="73100" x14ac:dyDescent="0.25"/>
    <row r="73101" x14ac:dyDescent="0.25"/>
    <row r="73102" x14ac:dyDescent="0.25"/>
    <row r="73103" x14ac:dyDescent="0.25"/>
    <row r="73104" x14ac:dyDescent="0.25"/>
    <row r="73105" x14ac:dyDescent="0.25"/>
    <row r="73106" x14ac:dyDescent="0.25"/>
    <row r="73107" x14ac:dyDescent="0.25"/>
    <row r="73108" x14ac:dyDescent="0.25"/>
    <row r="73109" x14ac:dyDescent="0.25"/>
    <row r="73110" x14ac:dyDescent="0.25"/>
    <row r="73111" x14ac:dyDescent="0.25"/>
    <row r="73112" x14ac:dyDescent="0.25"/>
    <row r="73113" x14ac:dyDescent="0.25"/>
    <row r="73114" x14ac:dyDescent="0.25"/>
    <row r="73115" x14ac:dyDescent="0.25"/>
    <row r="73116" x14ac:dyDescent="0.25"/>
    <row r="73117" x14ac:dyDescent="0.25"/>
    <row r="73118" x14ac:dyDescent="0.25"/>
    <row r="73119" x14ac:dyDescent="0.25"/>
    <row r="73120" x14ac:dyDescent="0.25"/>
    <row r="73121" x14ac:dyDescent="0.25"/>
    <row r="73122" x14ac:dyDescent="0.25"/>
    <row r="73123" x14ac:dyDescent="0.25"/>
    <row r="73124" x14ac:dyDescent="0.25"/>
    <row r="73125" x14ac:dyDescent="0.25"/>
    <row r="73126" x14ac:dyDescent="0.25"/>
    <row r="73127" x14ac:dyDescent="0.25"/>
    <row r="73128" x14ac:dyDescent="0.25"/>
    <row r="73129" x14ac:dyDescent="0.25"/>
    <row r="73130" x14ac:dyDescent="0.25"/>
    <row r="73131" x14ac:dyDescent="0.25"/>
    <row r="73132" x14ac:dyDescent="0.25"/>
    <row r="73133" x14ac:dyDescent="0.25"/>
    <row r="73134" x14ac:dyDescent="0.25"/>
    <row r="73135" x14ac:dyDescent="0.25"/>
    <row r="73136" x14ac:dyDescent="0.25"/>
    <row r="73137" x14ac:dyDescent="0.25"/>
    <row r="73138" x14ac:dyDescent="0.25"/>
    <row r="73139" x14ac:dyDescent="0.25"/>
    <row r="73140" x14ac:dyDescent="0.25"/>
    <row r="73141" x14ac:dyDescent="0.25"/>
    <row r="73142" x14ac:dyDescent="0.25"/>
    <row r="73143" x14ac:dyDescent="0.25"/>
    <row r="73144" x14ac:dyDescent="0.25"/>
    <row r="73145" x14ac:dyDescent="0.25"/>
    <row r="73146" x14ac:dyDescent="0.25"/>
    <row r="73147" x14ac:dyDescent="0.25"/>
    <row r="73148" x14ac:dyDescent="0.25"/>
    <row r="73149" x14ac:dyDescent="0.25"/>
    <row r="73150" x14ac:dyDescent="0.25"/>
    <row r="73151" x14ac:dyDescent="0.25"/>
    <row r="73152" x14ac:dyDescent="0.25"/>
    <row r="73153" x14ac:dyDescent="0.25"/>
    <row r="73154" x14ac:dyDescent="0.25"/>
    <row r="73155" x14ac:dyDescent="0.25"/>
    <row r="73156" x14ac:dyDescent="0.25"/>
    <row r="73157" x14ac:dyDescent="0.25"/>
    <row r="73158" x14ac:dyDescent="0.25"/>
    <row r="73159" x14ac:dyDescent="0.25"/>
    <row r="73160" x14ac:dyDescent="0.25"/>
    <row r="73161" x14ac:dyDescent="0.25"/>
    <row r="73162" x14ac:dyDescent="0.25"/>
    <row r="73163" x14ac:dyDescent="0.25"/>
    <row r="73164" x14ac:dyDescent="0.25"/>
    <row r="73165" x14ac:dyDescent="0.25"/>
    <row r="73166" x14ac:dyDescent="0.25"/>
    <row r="73167" x14ac:dyDescent="0.25"/>
    <row r="73168" x14ac:dyDescent="0.25"/>
    <row r="73169" x14ac:dyDescent="0.25"/>
    <row r="73170" x14ac:dyDescent="0.25"/>
    <row r="73171" x14ac:dyDescent="0.25"/>
    <row r="73172" x14ac:dyDescent="0.25"/>
    <row r="73173" x14ac:dyDescent="0.25"/>
    <row r="73174" x14ac:dyDescent="0.25"/>
    <row r="73175" x14ac:dyDescent="0.25"/>
    <row r="73176" x14ac:dyDescent="0.25"/>
    <row r="73177" x14ac:dyDescent="0.25"/>
    <row r="73178" x14ac:dyDescent="0.25"/>
    <row r="73179" x14ac:dyDescent="0.25"/>
    <row r="73180" x14ac:dyDescent="0.25"/>
    <row r="73181" x14ac:dyDescent="0.25"/>
    <row r="73182" x14ac:dyDescent="0.25"/>
    <row r="73183" x14ac:dyDescent="0.25"/>
    <row r="73184" x14ac:dyDescent="0.25"/>
    <row r="73185" x14ac:dyDescent="0.25"/>
    <row r="73186" x14ac:dyDescent="0.25"/>
    <row r="73187" x14ac:dyDescent="0.25"/>
    <row r="73188" x14ac:dyDescent="0.25"/>
    <row r="73189" x14ac:dyDescent="0.25"/>
    <row r="73190" x14ac:dyDescent="0.25"/>
    <row r="73191" x14ac:dyDescent="0.25"/>
    <row r="73192" x14ac:dyDescent="0.25"/>
    <row r="73193" x14ac:dyDescent="0.25"/>
    <row r="73194" x14ac:dyDescent="0.25"/>
    <row r="73195" x14ac:dyDescent="0.25"/>
    <row r="73196" x14ac:dyDescent="0.25"/>
    <row r="73197" x14ac:dyDescent="0.25"/>
    <row r="73198" x14ac:dyDescent="0.25"/>
    <row r="73199" x14ac:dyDescent="0.25"/>
    <row r="73200" x14ac:dyDescent="0.25"/>
    <row r="73201" x14ac:dyDescent="0.25"/>
    <row r="73202" x14ac:dyDescent="0.25"/>
    <row r="73203" x14ac:dyDescent="0.25"/>
    <row r="73204" x14ac:dyDescent="0.25"/>
    <row r="73205" x14ac:dyDescent="0.25"/>
    <row r="73206" x14ac:dyDescent="0.25"/>
    <row r="73207" x14ac:dyDescent="0.25"/>
    <row r="73208" x14ac:dyDescent="0.25"/>
    <row r="73209" x14ac:dyDescent="0.25"/>
    <row r="73210" x14ac:dyDescent="0.25"/>
    <row r="73211" x14ac:dyDescent="0.25"/>
    <row r="73212" x14ac:dyDescent="0.25"/>
    <row r="73213" x14ac:dyDescent="0.25"/>
    <row r="73214" x14ac:dyDescent="0.25"/>
    <row r="73215" x14ac:dyDescent="0.25"/>
    <row r="73216" x14ac:dyDescent="0.25"/>
    <row r="73217" x14ac:dyDescent="0.25"/>
    <row r="73218" x14ac:dyDescent="0.25"/>
    <row r="73219" x14ac:dyDescent="0.25"/>
    <row r="73220" x14ac:dyDescent="0.25"/>
    <row r="73221" x14ac:dyDescent="0.25"/>
    <row r="73222" x14ac:dyDescent="0.25"/>
    <row r="73223" x14ac:dyDescent="0.25"/>
    <row r="73224" x14ac:dyDescent="0.25"/>
    <row r="73225" x14ac:dyDescent="0.25"/>
    <row r="73226" x14ac:dyDescent="0.25"/>
    <row r="73227" x14ac:dyDescent="0.25"/>
    <row r="73228" x14ac:dyDescent="0.25"/>
    <row r="73229" x14ac:dyDescent="0.25"/>
    <row r="73230" x14ac:dyDescent="0.25"/>
    <row r="73231" x14ac:dyDescent="0.25"/>
    <row r="73232" x14ac:dyDescent="0.25"/>
    <row r="73233" x14ac:dyDescent="0.25"/>
    <row r="73234" x14ac:dyDescent="0.25"/>
    <row r="73235" x14ac:dyDescent="0.25"/>
    <row r="73236" x14ac:dyDescent="0.25"/>
    <row r="73237" x14ac:dyDescent="0.25"/>
    <row r="73238" x14ac:dyDescent="0.25"/>
    <row r="73239" x14ac:dyDescent="0.25"/>
    <row r="73240" x14ac:dyDescent="0.25"/>
    <row r="73241" x14ac:dyDescent="0.25"/>
    <row r="73242" x14ac:dyDescent="0.25"/>
    <row r="73243" x14ac:dyDescent="0.25"/>
    <row r="73244" x14ac:dyDescent="0.25"/>
    <row r="73245" x14ac:dyDescent="0.25"/>
    <row r="73246" x14ac:dyDescent="0.25"/>
    <row r="73247" x14ac:dyDescent="0.25"/>
    <row r="73248" x14ac:dyDescent="0.25"/>
    <row r="73249" x14ac:dyDescent="0.25"/>
    <row r="73250" x14ac:dyDescent="0.25"/>
    <row r="73251" x14ac:dyDescent="0.25"/>
    <row r="73252" x14ac:dyDescent="0.25"/>
    <row r="73253" x14ac:dyDescent="0.25"/>
    <row r="73254" x14ac:dyDescent="0.25"/>
    <row r="73255" x14ac:dyDescent="0.25"/>
    <row r="73256" x14ac:dyDescent="0.25"/>
    <row r="73257" x14ac:dyDescent="0.25"/>
    <row r="73258" x14ac:dyDescent="0.25"/>
    <row r="73259" x14ac:dyDescent="0.25"/>
    <row r="73260" x14ac:dyDescent="0.25"/>
    <row r="73261" x14ac:dyDescent="0.25"/>
    <row r="73262" x14ac:dyDescent="0.25"/>
    <row r="73263" x14ac:dyDescent="0.25"/>
    <row r="73264" x14ac:dyDescent="0.25"/>
    <row r="73265" x14ac:dyDescent="0.25"/>
    <row r="73266" x14ac:dyDescent="0.25"/>
    <row r="73267" x14ac:dyDescent="0.25"/>
    <row r="73268" x14ac:dyDescent="0.25"/>
    <row r="73269" x14ac:dyDescent="0.25"/>
    <row r="73270" x14ac:dyDescent="0.25"/>
    <row r="73271" x14ac:dyDescent="0.25"/>
    <row r="73272" x14ac:dyDescent="0.25"/>
    <row r="73273" x14ac:dyDescent="0.25"/>
    <row r="73274" x14ac:dyDescent="0.25"/>
    <row r="73275" x14ac:dyDescent="0.25"/>
    <row r="73276" x14ac:dyDescent="0.25"/>
    <row r="73277" x14ac:dyDescent="0.25"/>
    <row r="73278" x14ac:dyDescent="0.25"/>
    <row r="73279" x14ac:dyDescent="0.25"/>
    <row r="73280" x14ac:dyDescent="0.25"/>
    <row r="73281" x14ac:dyDescent="0.25"/>
    <row r="73282" x14ac:dyDescent="0.25"/>
    <row r="73283" x14ac:dyDescent="0.25"/>
    <row r="73284" x14ac:dyDescent="0.25"/>
    <row r="73285" x14ac:dyDescent="0.25"/>
    <row r="73286" x14ac:dyDescent="0.25"/>
    <row r="73287" x14ac:dyDescent="0.25"/>
    <row r="73288" x14ac:dyDescent="0.25"/>
    <row r="73289" x14ac:dyDescent="0.25"/>
    <row r="73290" x14ac:dyDescent="0.25"/>
    <row r="73291" x14ac:dyDescent="0.25"/>
    <row r="73292" x14ac:dyDescent="0.25"/>
    <row r="73293" x14ac:dyDescent="0.25"/>
    <row r="73294" x14ac:dyDescent="0.25"/>
    <row r="73295" x14ac:dyDescent="0.25"/>
    <row r="73296" x14ac:dyDescent="0.25"/>
    <row r="73297" x14ac:dyDescent="0.25"/>
    <row r="73298" x14ac:dyDescent="0.25"/>
    <row r="73299" x14ac:dyDescent="0.25"/>
    <row r="73300" x14ac:dyDescent="0.25"/>
    <row r="73301" x14ac:dyDescent="0.25"/>
    <row r="73302" x14ac:dyDescent="0.25"/>
    <row r="73303" x14ac:dyDescent="0.25"/>
    <row r="73304" x14ac:dyDescent="0.25"/>
    <row r="73305" x14ac:dyDescent="0.25"/>
    <row r="73306" x14ac:dyDescent="0.25"/>
    <row r="73307" x14ac:dyDescent="0.25"/>
    <row r="73308" x14ac:dyDescent="0.25"/>
    <row r="73309" x14ac:dyDescent="0.25"/>
    <row r="73310" x14ac:dyDescent="0.25"/>
    <row r="73311" x14ac:dyDescent="0.25"/>
    <row r="73312" x14ac:dyDescent="0.25"/>
    <row r="73313" x14ac:dyDescent="0.25"/>
    <row r="73314" x14ac:dyDescent="0.25"/>
    <row r="73315" x14ac:dyDescent="0.25"/>
    <row r="73316" x14ac:dyDescent="0.25"/>
    <row r="73317" x14ac:dyDescent="0.25"/>
    <row r="73318" x14ac:dyDescent="0.25"/>
    <row r="73319" x14ac:dyDescent="0.25"/>
    <row r="73320" x14ac:dyDescent="0.25"/>
    <row r="73321" x14ac:dyDescent="0.25"/>
    <row r="73322" x14ac:dyDescent="0.25"/>
    <row r="73323" x14ac:dyDescent="0.25"/>
    <row r="73324" x14ac:dyDescent="0.25"/>
    <row r="73325" x14ac:dyDescent="0.25"/>
    <row r="73326" x14ac:dyDescent="0.25"/>
    <row r="73327" x14ac:dyDescent="0.25"/>
    <row r="73328" x14ac:dyDescent="0.25"/>
    <row r="73329" x14ac:dyDescent="0.25"/>
    <row r="73330" x14ac:dyDescent="0.25"/>
    <row r="73331" x14ac:dyDescent="0.25"/>
    <row r="73332" x14ac:dyDescent="0.25"/>
    <row r="73333" x14ac:dyDescent="0.25"/>
    <row r="73334" x14ac:dyDescent="0.25"/>
    <row r="73335" x14ac:dyDescent="0.25"/>
    <row r="73336" x14ac:dyDescent="0.25"/>
    <row r="73337" x14ac:dyDescent="0.25"/>
    <row r="73338" x14ac:dyDescent="0.25"/>
    <row r="73339" x14ac:dyDescent="0.25"/>
    <row r="73340" x14ac:dyDescent="0.25"/>
    <row r="73341" x14ac:dyDescent="0.25"/>
    <row r="73342" x14ac:dyDescent="0.25"/>
    <row r="73343" x14ac:dyDescent="0.25"/>
    <row r="73344" x14ac:dyDescent="0.25"/>
    <row r="73345" x14ac:dyDescent="0.25"/>
    <row r="73346" x14ac:dyDescent="0.25"/>
    <row r="73347" x14ac:dyDescent="0.25"/>
    <row r="73348" x14ac:dyDescent="0.25"/>
    <row r="73349" x14ac:dyDescent="0.25"/>
    <row r="73350" x14ac:dyDescent="0.25"/>
    <row r="73351" x14ac:dyDescent="0.25"/>
    <row r="73352" x14ac:dyDescent="0.25"/>
    <row r="73353" x14ac:dyDescent="0.25"/>
    <row r="73354" x14ac:dyDescent="0.25"/>
    <row r="73355" x14ac:dyDescent="0.25"/>
    <row r="73356" x14ac:dyDescent="0.25"/>
    <row r="73357" x14ac:dyDescent="0.25"/>
    <row r="73358" x14ac:dyDescent="0.25"/>
    <row r="73359" x14ac:dyDescent="0.25"/>
    <row r="73360" x14ac:dyDescent="0.25"/>
    <row r="73361" x14ac:dyDescent="0.25"/>
    <row r="73362" x14ac:dyDescent="0.25"/>
    <row r="73363" x14ac:dyDescent="0.25"/>
    <row r="73364" x14ac:dyDescent="0.25"/>
    <row r="73365" x14ac:dyDescent="0.25"/>
    <row r="73366" x14ac:dyDescent="0.25"/>
    <row r="73367" x14ac:dyDescent="0.25"/>
    <row r="73368" x14ac:dyDescent="0.25"/>
    <row r="73369" x14ac:dyDescent="0.25"/>
    <row r="73370" x14ac:dyDescent="0.25"/>
    <row r="73371" x14ac:dyDescent="0.25"/>
    <row r="73372" x14ac:dyDescent="0.25"/>
    <row r="73373" x14ac:dyDescent="0.25"/>
    <row r="73374" x14ac:dyDescent="0.25"/>
    <row r="73375" x14ac:dyDescent="0.25"/>
    <row r="73376" x14ac:dyDescent="0.25"/>
    <row r="73377" x14ac:dyDescent="0.25"/>
    <row r="73378" x14ac:dyDescent="0.25"/>
    <row r="73379" x14ac:dyDescent="0.25"/>
    <row r="73380" x14ac:dyDescent="0.25"/>
    <row r="73381" x14ac:dyDescent="0.25"/>
    <row r="73382" x14ac:dyDescent="0.25"/>
    <row r="73383" x14ac:dyDescent="0.25"/>
    <row r="73384" x14ac:dyDescent="0.25"/>
    <row r="73385" x14ac:dyDescent="0.25"/>
    <row r="73386" x14ac:dyDescent="0.25"/>
    <row r="73387" x14ac:dyDescent="0.25"/>
    <row r="73388" x14ac:dyDescent="0.25"/>
    <row r="73389" x14ac:dyDescent="0.25"/>
    <row r="73390" x14ac:dyDescent="0.25"/>
    <row r="73391" x14ac:dyDescent="0.25"/>
    <row r="73392" x14ac:dyDescent="0.25"/>
    <row r="73393" x14ac:dyDescent="0.25"/>
    <row r="73394" x14ac:dyDescent="0.25"/>
    <row r="73395" x14ac:dyDescent="0.25"/>
    <row r="73396" x14ac:dyDescent="0.25"/>
    <row r="73397" x14ac:dyDescent="0.25"/>
    <row r="73398" x14ac:dyDescent="0.25"/>
    <row r="73399" x14ac:dyDescent="0.25"/>
    <row r="73400" x14ac:dyDescent="0.25"/>
    <row r="73401" x14ac:dyDescent="0.25"/>
    <row r="73402" x14ac:dyDescent="0.25"/>
    <row r="73403" x14ac:dyDescent="0.25"/>
    <row r="73404" x14ac:dyDescent="0.25"/>
    <row r="73405" x14ac:dyDescent="0.25"/>
    <row r="73406" x14ac:dyDescent="0.25"/>
    <row r="73407" x14ac:dyDescent="0.25"/>
    <row r="73408" x14ac:dyDescent="0.25"/>
    <row r="73409" x14ac:dyDescent="0.25"/>
    <row r="73410" x14ac:dyDescent="0.25"/>
    <row r="73411" x14ac:dyDescent="0.25"/>
    <row r="73412" x14ac:dyDescent="0.25"/>
    <row r="73413" x14ac:dyDescent="0.25"/>
    <row r="73414" x14ac:dyDescent="0.25"/>
    <row r="73415" x14ac:dyDescent="0.25"/>
    <row r="73416" x14ac:dyDescent="0.25"/>
    <row r="73417" x14ac:dyDescent="0.25"/>
    <row r="73418" x14ac:dyDescent="0.25"/>
    <row r="73419" x14ac:dyDescent="0.25"/>
    <row r="73420" x14ac:dyDescent="0.25"/>
    <row r="73421" x14ac:dyDescent="0.25"/>
    <row r="73422" x14ac:dyDescent="0.25"/>
    <row r="73423" x14ac:dyDescent="0.25"/>
    <row r="73424" x14ac:dyDescent="0.25"/>
    <row r="73425" x14ac:dyDescent="0.25"/>
    <row r="73426" x14ac:dyDescent="0.25"/>
    <row r="73427" x14ac:dyDescent="0.25"/>
    <row r="73428" x14ac:dyDescent="0.25"/>
    <row r="73429" x14ac:dyDescent="0.25"/>
    <row r="73430" x14ac:dyDescent="0.25"/>
    <row r="73431" x14ac:dyDescent="0.25"/>
    <row r="73432" x14ac:dyDescent="0.25"/>
    <row r="73433" x14ac:dyDescent="0.25"/>
    <row r="73434" x14ac:dyDescent="0.25"/>
    <row r="73435" x14ac:dyDescent="0.25"/>
    <row r="73436" x14ac:dyDescent="0.25"/>
    <row r="73437" x14ac:dyDescent="0.25"/>
    <row r="73438" x14ac:dyDescent="0.25"/>
    <row r="73439" x14ac:dyDescent="0.25"/>
    <row r="73440" x14ac:dyDescent="0.25"/>
    <row r="73441" x14ac:dyDescent="0.25"/>
    <row r="73442" x14ac:dyDescent="0.25"/>
    <row r="73443" x14ac:dyDescent="0.25"/>
    <row r="73444" x14ac:dyDescent="0.25"/>
    <row r="73445" x14ac:dyDescent="0.25"/>
    <row r="73446" x14ac:dyDescent="0.25"/>
    <row r="73447" x14ac:dyDescent="0.25"/>
    <row r="73448" x14ac:dyDescent="0.25"/>
    <row r="73449" x14ac:dyDescent="0.25"/>
    <row r="73450" x14ac:dyDescent="0.25"/>
    <row r="73451" x14ac:dyDescent="0.25"/>
    <row r="73452" x14ac:dyDescent="0.25"/>
    <row r="73453" x14ac:dyDescent="0.25"/>
    <row r="73454" x14ac:dyDescent="0.25"/>
    <row r="73455" x14ac:dyDescent="0.25"/>
    <row r="73456" x14ac:dyDescent="0.25"/>
    <row r="73457" x14ac:dyDescent="0.25"/>
    <row r="73458" x14ac:dyDescent="0.25"/>
    <row r="73459" x14ac:dyDescent="0.25"/>
    <row r="73460" x14ac:dyDescent="0.25"/>
    <row r="73461" x14ac:dyDescent="0.25"/>
    <row r="73462" x14ac:dyDescent="0.25"/>
    <row r="73463" x14ac:dyDescent="0.25"/>
    <row r="73464" x14ac:dyDescent="0.25"/>
    <row r="73465" x14ac:dyDescent="0.25"/>
    <row r="73466" x14ac:dyDescent="0.25"/>
    <row r="73467" x14ac:dyDescent="0.25"/>
    <row r="73468" x14ac:dyDescent="0.25"/>
    <row r="73469" x14ac:dyDescent="0.25"/>
    <row r="73470" x14ac:dyDescent="0.25"/>
    <row r="73471" x14ac:dyDescent="0.25"/>
    <row r="73472" x14ac:dyDescent="0.25"/>
    <row r="73473" x14ac:dyDescent="0.25"/>
    <row r="73474" x14ac:dyDescent="0.25"/>
    <row r="73475" x14ac:dyDescent="0.25"/>
    <row r="73476" x14ac:dyDescent="0.25"/>
    <row r="73477" x14ac:dyDescent="0.25"/>
    <row r="73478" x14ac:dyDescent="0.25"/>
    <row r="73479" x14ac:dyDescent="0.25"/>
    <row r="73480" x14ac:dyDescent="0.25"/>
    <row r="73481" x14ac:dyDescent="0.25"/>
    <row r="73482" x14ac:dyDescent="0.25"/>
    <row r="73483" x14ac:dyDescent="0.25"/>
    <row r="73484" x14ac:dyDescent="0.25"/>
    <row r="73485" x14ac:dyDescent="0.25"/>
    <row r="73486" x14ac:dyDescent="0.25"/>
    <row r="73487" x14ac:dyDescent="0.25"/>
    <row r="73488" x14ac:dyDescent="0.25"/>
    <row r="73489" x14ac:dyDescent="0.25"/>
    <row r="73490" x14ac:dyDescent="0.25"/>
    <row r="73491" x14ac:dyDescent="0.25"/>
    <row r="73492" x14ac:dyDescent="0.25"/>
    <row r="73493" x14ac:dyDescent="0.25"/>
    <row r="73494" x14ac:dyDescent="0.25"/>
    <row r="73495" x14ac:dyDescent="0.25"/>
    <row r="73496" x14ac:dyDescent="0.25"/>
    <row r="73497" x14ac:dyDescent="0.25"/>
    <row r="73498" x14ac:dyDescent="0.25"/>
    <row r="73499" x14ac:dyDescent="0.25"/>
    <row r="73500" x14ac:dyDescent="0.25"/>
    <row r="73501" x14ac:dyDescent="0.25"/>
    <row r="73502" x14ac:dyDescent="0.25"/>
    <row r="73503" x14ac:dyDescent="0.25"/>
    <row r="73504" x14ac:dyDescent="0.25"/>
    <row r="73505" x14ac:dyDescent="0.25"/>
    <row r="73506" x14ac:dyDescent="0.25"/>
    <row r="73507" x14ac:dyDescent="0.25"/>
    <row r="73508" x14ac:dyDescent="0.25"/>
    <row r="73509" x14ac:dyDescent="0.25"/>
    <row r="73510" x14ac:dyDescent="0.25"/>
    <row r="73511" x14ac:dyDescent="0.25"/>
    <row r="73512" x14ac:dyDescent="0.25"/>
    <row r="73513" x14ac:dyDescent="0.25"/>
    <row r="73514" x14ac:dyDescent="0.25"/>
    <row r="73515" x14ac:dyDescent="0.25"/>
    <row r="73516" x14ac:dyDescent="0.25"/>
    <row r="73517" x14ac:dyDescent="0.25"/>
    <row r="73518" x14ac:dyDescent="0.25"/>
    <row r="73519" x14ac:dyDescent="0.25"/>
    <row r="73520" x14ac:dyDescent="0.25"/>
    <row r="73521" x14ac:dyDescent="0.25"/>
    <row r="73522" x14ac:dyDescent="0.25"/>
    <row r="73523" x14ac:dyDescent="0.25"/>
    <row r="73524" x14ac:dyDescent="0.25"/>
    <row r="73525" x14ac:dyDescent="0.25"/>
    <row r="73526" x14ac:dyDescent="0.25"/>
    <row r="73527" x14ac:dyDescent="0.25"/>
    <row r="73528" x14ac:dyDescent="0.25"/>
    <row r="73529" x14ac:dyDescent="0.25"/>
    <row r="73530" x14ac:dyDescent="0.25"/>
    <row r="73531" x14ac:dyDescent="0.25"/>
    <row r="73532" x14ac:dyDescent="0.25"/>
    <row r="73533" x14ac:dyDescent="0.25"/>
    <row r="73534" x14ac:dyDescent="0.25"/>
    <row r="73535" x14ac:dyDescent="0.25"/>
    <row r="73536" x14ac:dyDescent="0.25"/>
    <row r="73537" x14ac:dyDescent="0.25"/>
    <row r="73538" x14ac:dyDescent="0.25"/>
    <row r="73539" x14ac:dyDescent="0.25"/>
    <row r="73540" x14ac:dyDescent="0.25"/>
    <row r="73541" x14ac:dyDescent="0.25"/>
    <row r="73542" x14ac:dyDescent="0.25"/>
    <row r="73543" x14ac:dyDescent="0.25"/>
    <row r="73544" x14ac:dyDescent="0.25"/>
    <row r="73545" x14ac:dyDescent="0.25"/>
    <row r="73546" x14ac:dyDescent="0.25"/>
    <row r="73547" x14ac:dyDescent="0.25"/>
    <row r="73548" x14ac:dyDescent="0.25"/>
    <row r="73549" x14ac:dyDescent="0.25"/>
    <row r="73550" x14ac:dyDescent="0.25"/>
    <row r="73551" x14ac:dyDescent="0.25"/>
    <row r="73552" x14ac:dyDescent="0.25"/>
    <row r="73553" x14ac:dyDescent="0.25"/>
    <row r="73554" x14ac:dyDescent="0.25"/>
    <row r="73555" x14ac:dyDescent="0.25"/>
    <row r="73556" x14ac:dyDescent="0.25"/>
    <row r="73557" x14ac:dyDescent="0.25"/>
    <row r="73558" x14ac:dyDescent="0.25"/>
    <row r="73559" x14ac:dyDescent="0.25"/>
    <row r="73560" x14ac:dyDescent="0.25"/>
    <row r="73561" x14ac:dyDescent="0.25"/>
    <row r="73562" x14ac:dyDescent="0.25"/>
    <row r="73563" x14ac:dyDescent="0.25"/>
    <row r="73564" x14ac:dyDescent="0.25"/>
    <row r="73565" x14ac:dyDescent="0.25"/>
    <row r="73566" x14ac:dyDescent="0.25"/>
    <row r="73567" x14ac:dyDescent="0.25"/>
    <row r="73568" x14ac:dyDescent="0.25"/>
    <row r="73569" x14ac:dyDescent="0.25"/>
    <row r="73570" x14ac:dyDescent="0.25"/>
    <row r="73571" x14ac:dyDescent="0.25"/>
    <row r="73572" x14ac:dyDescent="0.25"/>
    <row r="73573" x14ac:dyDescent="0.25"/>
    <row r="73574" x14ac:dyDescent="0.25"/>
    <row r="73575" x14ac:dyDescent="0.25"/>
    <row r="73576" x14ac:dyDescent="0.25"/>
    <row r="73577" x14ac:dyDescent="0.25"/>
    <row r="73578" x14ac:dyDescent="0.25"/>
    <row r="73579" x14ac:dyDescent="0.25"/>
    <row r="73580" x14ac:dyDescent="0.25"/>
    <row r="73581" x14ac:dyDescent="0.25"/>
    <row r="73582" x14ac:dyDescent="0.25"/>
    <row r="73583" x14ac:dyDescent="0.25"/>
    <row r="73584" x14ac:dyDescent="0.25"/>
    <row r="73585" x14ac:dyDescent="0.25"/>
    <row r="73586" x14ac:dyDescent="0.25"/>
    <row r="73587" x14ac:dyDescent="0.25"/>
    <row r="73588" x14ac:dyDescent="0.25"/>
    <row r="73589" x14ac:dyDescent="0.25"/>
    <row r="73590" x14ac:dyDescent="0.25"/>
    <row r="73591" x14ac:dyDescent="0.25"/>
    <row r="73592" x14ac:dyDescent="0.25"/>
    <row r="73593" x14ac:dyDescent="0.25"/>
    <row r="73594" x14ac:dyDescent="0.25"/>
    <row r="73595" x14ac:dyDescent="0.25"/>
    <row r="73596" x14ac:dyDescent="0.25"/>
    <row r="73597" x14ac:dyDescent="0.25"/>
    <row r="73598" x14ac:dyDescent="0.25"/>
    <row r="73599" x14ac:dyDescent="0.25"/>
    <row r="73600" x14ac:dyDescent="0.25"/>
    <row r="73601" x14ac:dyDescent="0.25"/>
    <row r="73602" x14ac:dyDescent="0.25"/>
    <row r="73603" x14ac:dyDescent="0.25"/>
    <row r="73604" x14ac:dyDescent="0.25"/>
    <row r="73605" x14ac:dyDescent="0.25"/>
    <row r="73606" x14ac:dyDescent="0.25"/>
    <row r="73607" x14ac:dyDescent="0.25"/>
    <row r="73608" x14ac:dyDescent="0.25"/>
    <row r="73609" x14ac:dyDescent="0.25"/>
    <row r="73610" x14ac:dyDescent="0.25"/>
    <row r="73611" x14ac:dyDescent="0.25"/>
    <row r="73612" x14ac:dyDescent="0.25"/>
    <row r="73613" x14ac:dyDescent="0.25"/>
    <row r="73614" x14ac:dyDescent="0.25"/>
    <row r="73615" x14ac:dyDescent="0.25"/>
    <row r="73616" x14ac:dyDescent="0.25"/>
    <row r="73617" x14ac:dyDescent="0.25"/>
    <row r="73618" x14ac:dyDescent="0.25"/>
    <row r="73619" x14ac:dyDescent="0.25"/>
    <row r="73620" x14ac:dyDescent="0.25"/>
    <row r="73621" x14ac:dyDescent="0.25"/>
    <row r="73622" x14ac:dyDescent="0.25"/>
    <row r="73623" x14ac:dyDescent="0.25"/>
    <row r="73624" x14ac:dyDescent="0.25"/>
    <row r="73625" x14ac:dyDescent="0.25"/>
    <row r="73626" x14ac:dyDescent="0.25"/>
    <row r="73627" x14ac:dyDescent="0.25"/>
    <row r="73628" x14ac:dyDescent="0.25"/>
    <row r="73629" x14ac:dyDescent="0.25"/>
    <row r="73630" x14ac:dyDescent="0.25"/>
    <row r="73631" x14ac:dyDescent="0.25"/>
    <row r="73632" x14ac:dyDescent="0.25"/>
    <row r="73633" x14ac:dyDescent="0.25"/>
    <row r="73634" x14ac:dyDescent="0.25"/>
    <row r="73635" x14ac:dyDescent="0.25"/>
    <row r="73636" x14ac:dyDescent="0.25"/>
    <row r="73637" x14ac:dyDescent="0.25"/>
    <row r="73638" x14ac:dyDescent="0.25"/>
    <row r="73639" x14ac:dyDescent="0.25"/>
    <row r="73640" x14ac:dyDescent="0.25"/>
    <row r="73641" x14ac:dyDescent="0.25"/>
    <row r="73642" x14ac:dyDescent="0.25"/>
    <row r="73643" x14ac:dyDescent="0.25"/>
    <row r="73644" x14ac:dyDescent="0.25"/>
    <row r="73645" x14ac:dyDescent="0.25"/>
    <row r="73646" x14ac:dyDescent="0.25"/>
    <row r="73647" x14ac:dyDescent="0.25"/>
    <row r="73648" x14ac:dyDescent="0.25"/>
    <row r="73649" x14ac:dyDescent="0.25"/>
    <row r="73650" x14ac:dyDescent="0.25"/>
    <row r="73651" x14ac:dyDescent="0.25"/>
    <row r="73652" x14ac:dyDescent="0.25"/>
    <row r="73653" x14ac:dyDescent="0.25"/>
    <row r="73654" x14ac:dyDescent="0.25"/>
    <row r="73655" x14ac:dyDescent="0.25"/>
    <row r="73656" x14ac:dyDescent="0.25"/>
    <row r="73657" x14ac:dyDescent="0.25"/>
    <row r="73658" x14ac:dyDescent="0.25"/>
    <row r="73659" x14ac:dyDescent="0.25"/>
    <row r="73660" x14ac:dyDescent="0.25"/>
    <row r="73661" x14ac:dyDescent="0.25"/>
    <row r="73662" x14ac:dyDescent="0.25"/>
    <row r="73663" x14ac:dyDescent="0.25"/>
    <row r="73664" x14ac:dyDescent="0.25"/>
    <row r="73665" x14ac:dyDescent="0.25"/>
    <row r="73666" x14ac:dyDescent="0.25"/>
    <row r="73667" x14ac:dyDescent="0.25"/>
    <row r="73668" x14ac:dyDescent="0.25"/>
    <row r="73669" x14ac:dyDescent="0.25"/>
    <row r="73670" x14ac:dyDescent="0.25"/>
    <row r="73671" x14ac:dyDescent="0.25"/>
    <row r="73672" x14ac:dyDescent="0.25"/>
    <row r="73673" x14ac:dyDescent="0.25"/>
    <row r="73674" x14ac:dyDescent="0.25"/>
    <row r="73675" x14ac:dyDescent="0.25"/>
    <row r="73676" x14ac:dyDescent="0.25"/>
    <row r="73677" x14ac:dyDescent="0.25"/>
    <row r="73678" x14ac:dyDescent="0.25"/>
    <row r="73679" x14ac:dyDescent="0.25"/>
    <row r="73680" x14ac:dyDescent="0.25"/>
    <row r="73681" x14ac:dyDescent="0.25"/>
    <row r="73682" x14ac:dyDescent="0.25"/>
    <row r="73683" x14ac:dyDescent="0.25"/>
    <row r="73684" x14ac:dyDescent="0.25"/>
    <row r="73685" x14ac:dyDescent="0.25"/>
    <row r="73686" x14ac:dyDescent="0.25"/>
    <row r="73687" x14ac:dyDescent="0.25"/>
    <row r="73688" x14ac:dyDescent="0.25"/>
    <row r="73689" x14ac:dyDescent="0.25"/>
    <row r="73690" x14ac:dyDescent="0.25"/>
    <row r="73691" x14ac:dyDescent="0.25"/>
    <row r="73692" x14ac:dyDescent="0.25"/>
    <row r="73693" x14ac:dyDescent="0.25"/>
    <row r="73694" x14ac:dyDescent="0.25"/>
    <row r="73695" x14ac:dyDescent="0.25"/>
    <row r="73696" x14ac:dyDescent="0.25"/>
    <row r="73697" x14ac:dyDescent="0.25"/>
    <row r="73698" x14ac:dyDescent="0.25"/>
    <row r="73699" x14ac:dyDescent="0.25"/>
    <row r="73700" x14ac:dyDescent="0.25"/>
    <row r="73701" x14ac:dyDescent="0.25"/>
    <row r="73702" x14ac:dyDescent="0.25"/>
    <row r="73703" x14ac:dyDescent="0.25"/>
    <row r="73704" x14ac:dyDescent="0.25"/>
    <row r="73705" x14ac:dyDescent="0.25"/>
    <row r="73706" x14ac:dyDescent="0.25"/>
    <row r="73707" x14ac:dyDescent="0.25"/>
    <row r="73708" x14ac:dyDescent="0.25"/>
    <row r="73709" x14ac:dyDescent="0.25"/>
    <row r="73710" x14ac:dyDescent="0.25"/>
    <row r="73711" x14ac:dyDescent="0.25"/>
    <row r="73712" x14ac:dyDescent="0.25"/>
    <row r="73713" x14ac:dyDescent="0.25"/>
    <row r="73714" x14ac:dyDescent="0.25"/>
    <row r="73715" x14ac:dyDescent="0.25"/>
    <row r="73716" x14ac:dyDescent="0.25"/>
    <row r="73717" x14ac:dyDescent="0.25"/>
    <row r="73718" x14ac:dyDescent="0.25"/>
    <row r="73719" x14ac:dyDescent="0.25"/>
    <row r="73720" x14ac:dyDescent="0.25"/>
    <row r="73721" x14ac:dyDescent="0.25"/>
    <row r="73722" x14ac:dyDescent="0.25"/>
    <row r="73723" x14ac:dyDescent="0.25"/>
    <row r="73724" x14ac:dyDescent="0.25"/>
    <row r="73725" x14ac:dyDescent="0.25"/>
    <row r="73726" x14ac:dyDescent="0.25"/>
    <row r="73727" x14ac:dyDescent="0.25"/>
    <row r="73728" x14ac:dyDescent="0.25"/>
    <row r="73729" x14ac:dyDescent="0.25"/>
    <row r="73730" x14ac:dyDescent="0.25"/>
    <row r="73731" x14ac:dyDescent="0.25"/>
    <row r="73732" x14ac:dyDescent="0.25"/>
    <row r="73733" x14ac:dyDescent="0.25"/>
    <row r="73734" x14ac:dyDescent="0.25"/>
    <row r="73735" x14ac:dyDescent="0.25"/>
    <row r="73736" x14ac:dyDescent="0.25"/>
    <row r="73737" x14ac:dyDescent="0.25"/>
    <row r="73738" x14ac:dyDescent="0.25"/>
    <row r="73739" x14ac:dyDescent="0.25"/>
    <row r="73740" x14ac:dyDescent="0.25"/>
    <row r="73741" x14ac:dyDescent="0.25"/>
    <row r="73742" x14ac:dyDescent="0.25"/>
    <row r="73743" x14ac:dyDescent="0.25"/>
    <row r="73744" x14ac:dyDescent="0.25"/>
    <row r="73745" x14ac:dyDescent="0.25"/>
    <row r="73746" x14ac:dyDescent="0.25"/>
    <row r="73747" x14ac:dyDescent="0.25"/>
    <row r="73748" x14ac:dyDescent="0.25"/>
    <row r="73749" x14ac:dyDescent="0.25"/>
    <row r="73750" x14ac:dyDescent="0.25"/>
    <row r="73751" x14ac:dyDescent="0.25"/>
    <row r="73752" x14ac:dyDescent="0.25"/>
    <row r="73753" x14ac:dyDescent="0.25"/>
    <row r="73754" x14ac:dyDescent="0.25"/>
    <row r="73755" x14ac:dyDescent="0.25"/>
    <row r="73756" x14ac:dyDescent="0.25"/>
    <row r="73757" x14ac:dyDescent="0.25"/>
    <row r="73758" x14ac:dyDescent="0.25"/>
    <row r="73759" x14ac:dyDescent="0.25"/>
    <row r="73760" x14ac:dyDescent="0.25"/>
    <row r="73761" x14ac:dyDescent="0.25"/>
    <row r="73762" x14ac:dyDescent="0.25"/>
    <row r="73763" x14ac:dyDescent="0.25"/>
    <row r="73764" x14ac:dyDescent="0.25"/>
    <row r="73765" x14ac:dyDescent="0.25"/>
    <row r="73766" x14ac:dyDescent="0.25"/>
    <row r="73767" x14ac:dyDescent="0.25"/>
    <row r="73768" x14ac:dyDescent="0.25"/>
    <row r="73769" x14ac:dyDescent="0.25"/>
    <row r="73770" x14ac:dyDescent="0.25"/>
    <row r="73771" x14ac:dyDescent="0.25"/>
    <row r="73772" x14ac:dyDescent="0.25"/>
    <row r="73773" x14ac:dyDescent="0.25"/>
    <row r="73774" x14ac:dyDescent="0.25"/>
    <row r="73775" x14ac:dyDescent="0.25"/>
    <row r="73776" x14ac:dyDescent="0.25"/>
    <row r="73777" x14ac:dyDescent="0.25"/>
    <row r="73778" x14ac:dyDescent="0.25"/>
    <row r="73779" x14ac:dyDescent="0.25"/>
    <row r="73780" x14ac:dyDescent="0.25"/>
    <row r="73781" x14ac:dyDescent="0.25"/>
    <row r="73782" x14ac:dyDescent="0.25"/>
    <row r="73783" x14ac:dyDescent="0.25"/>
    <row r="73784" x14ac:dyDescent="0.25"/>
    <row r="73785" x14ac:dyDescent="0.25"/>
    <row r="73786" x14ac:dyDescent="0.25"/>
    <row r="73787" x14ac:dyDescent="0.25"/>
    <row r="73788" x14ac:dyDescent="0.25"/>
    <row r="73789" x14ac:dyDescent="0.25"/>
    <row r="73790" x14ac:dyDescent="0.25"/>
    <row r="73791" x14ac:dyDescent="0.25"/>
    <row r="73792" x14ac:dyDescent="0.25"/>
    <row r="73793" x14ac:dyDescent="0.25"/>
    <row r="73794" x14ac:dyDescent="0.25"/>
    <row r="73795" x14ac:dyDescent="0.25"/>
    <row r="73796" x14ac:dyDescent="0.25"/>
    <row r="73797" x14ac:dyDescent="0.25"/>
    <row r="73798" x14ac:dyDescent="0.25"/>
    <row r="73799" x14ac:dyDescent="0.25"/>
    <row r="73800" x14ac:dyDescent="0.25"/>
    <row r="73801" x14ac:dyDescent="0.25"/>
    <row r="73802" x14ac:dyDescent="0.25"/>
    <row r="73803" x14ac:dyDescent="0.25"/>
    <row r="73804" x14ac:dyDescent="0.25"/>
    <row r="73805" x14ac:dyDescent="0.25"/>
    <row r="73806" x14ac:dyDescent="0.25"/>
    <row r="73807" x14ac:dyDescent="0.25"/>
    <row r="73808" x14ac:dyDescent="0.25"/>
    <row r="73809" x14ac:dyDescent="0.25"/>
    <row r="73810" x14ac:dyDescent="0.25"/>
    <row r="73811" x14ac:dyDescent="0.25"/>
    <row r="73812" x14ac:dyDescent="0.25"/>
    <row r="73813" x14ac:dyDescent="0.25"/>
    <row r="73814" x14ac:dyDescent="0.25"/>
    <row r="73815" x14ac:dyDescent="0.25"/>
    <row r="73816" x14ac:dyDescent="0.25"/>
    <row r="73817" x14ac:dyDescent="0.25"/>
    <row r="73818" x14ac:dyDescent="0.25"/>
    <row r="73819" x14ac:dyDescent="0.25"/>
    <row r="73820" x14ac:dyDescent="0.25"/>
    <row r="73821" x14ac:dyDescent="0.25"/>
    <row r="73822" x14ac:dyDescent="0.25"/>
    <row r="73823" x14ac:dyDescent="0.25"/>
    <row r="73824" x14ac:dyDescent="0.25"/>
    <row r="73825" x14ac:dyDescent="0.25"/>
    <row r="73826" x14ac:dyDescent="0.25"/>
    <row r="73827" x14ac:dyDescent="0.25"/>
    <row r="73828" x14ac:dyDescent="0.25"/>
    <row r="73829" x14ac:dyDescent="0.25"/>
    <row r="73830" x14ac:dyDescent="0.25"/>
    <row r="73831" x14ac:dyDescent="0.25"/>
    <row r="73832" x14ac:dyDescent="0.25"/>
    <row r="73833" x14ac:dyDescent="0.25"/>
    <row r="73834" x14ac:dyDescent="0.25"/>
    <row r="73835" x14ac:dyDescent="0.25"/>
    <row r="73836" x14ac:dyDescent="0.25"/>
    <row r="73837" x14ac:dyDescent="0.25"/>
    <row r="73838" x14ac:dyDescent="0.25"/>
    <row r="73839" x14ac:dyDescent="0.25"/>
    <row r="73840" x14ac:dyDescent="0.25"/>
    <row r="73841" x14ac:dyDescent="0.25"/>
    <row r="73842" x14ac:dyDescent="0.25"/>
    <row r="73843" x14ac:dyDescent="0.25"/>
    <row r="73844" x14ac:dyDescent="0.25"/>
    <row r="73845" x14ac:dyDescent="0.25"/>
    <row r="73846" x14ac:dyDescent="0.25"/>
    <row r="73847" x14ac:dyDescent="0.25"/>
    <row r="73848" x14ac:dyDescent="0.25"/>
    <row r="73849" x14ac:dyDescent="0.25"/>
    <row r="73850" x14ac:dyDescent="0.25"/>
    <row r="73851" x14ac:dyDescent="0.25"/>
    <row r="73852" x14ac:dyDescent="0.25"/>
    <row r="73853" x14ac:dyDescent="0.25"/>
    <row r="73854" x14ac:dyDescent="0.25"/>
    <row r="73855" x14ac:dyDescent="0.25"/>
    <row r="73856" x14ac:dyDescent="0.25"/>
    <row r="73857" x14ac:dyDescent="0.25"/>
    <row r="73858" x14ac:dyDescent="0.25"/>
    <row r="73859" x14ac:dyDescent="0.25"/>
    <row r="73860" x14ac:dyDescent="0.25"/>
    <row r="73861" x14ac:dyDescent="0.25"/>
    <row r="73862" x14ac:dyDescent="0.25"/>
    <row r="73863" x14ac:dyDescent="0.25"/>
    <row r="73864" x14ac:dyDescent="0.25"/>
    <row r="73865" x14ac:dyDescent="0.25"/>
    <row r="73866" x14ac:dyDescent="0.25"/>
    <row r="73867" x14ac:dyDescent="0.25"/>
    <row r="73868" x14ac:dyDescent="0.25"/>
    <row r="73869" x14ac:dyDescent="0.25"/>
    <row r="73870" x14ac:dyDescent="0.25"/>
    <row r="73871" x14ac:dyDescent="0.25"/>
    <row r="73872" x14ac:dyDescent="0.25"/>
    <row r="73873" x14ac:dyDescent="0.25"/>
    <row r="73874" x14ac:dyDescent="0.25"/>
    <row r="73875" x14ac:dyDescent="0.25"/>
    <row r="73876" x14ac:dyDescent="0.25"/>
    <row r="73877" x14ac:dyDescent="0.25"/>
    <row r="73878" x14ac:dyDescent="0.25"/>
    <row r="73879" x14ac:dyDescent="0.25"/>
    <row r="73880" x14ac:dyDescent="0.25"/>
    <row r="73881" x14ac:dyDescent="0.25"/>
    <row r="73882" x14ac:dyDescent="0.25"/>
    <row r="73883" x14ac:dyDescent="0.25"/>
    <row r="73884" x14ac:dyDescent="0.25"/>
    <row r="73885" x14ac:dyDescent="0.25"/>
    <row r="73886" x14ac:dyDescent="0.25"/>
    <row r="73887" x14ac:dyDescent="0.25"/>
    <row r="73888" x14ac:dyDescent="0.25"/>
    <row r="73889" x14ac:dyDescent="0.25"/>
    <row r="73890" x14ac:dyDescent="0.25"/>
    <row r="73891" x14ac:dyDescent="0.25"/>
    <row r="73892" x14ac:dyDescent="0.25"/>
    <row r="73893" x14ac:dyDescent="0.25"/>
    <row r="73894" x14ac:dyDescent="0.25"/>
    <row r="73895" x14ac:dyDescent="0.25"/>
    <row r="73896" x14ac:dyDescent="0.25"/>
    <row r="73897" x14ac:dyDescent="0.25"/>
    <row r="73898" x14ac:dyDescent="0.25"/>
    <row r="73899" x14ac:dyDescent="0.25"/>
    <row r="73900" x14ac:dyDescent="0.25"/>
    <row r="73901" x14ac:dyDescent="0.25"/>
    <row r="73902" x14ac:dyDescent="0.25"/>
    <row r="73903" x14ac:dyDescent="0.25"/>
    <row r="73904" x14ac:dyDescent="0.25"/>
    <row r="73905" x14ac:dyDescent="0.25"/>
    <row r="73906" x14ac:dyDescent="0.25"/>
    <row r="73907" x14ac:dyDescent="0.25"/>
    <row r="73908" x14ac:dyDescent="0.25"/>
    <row r="73909" x14ac:dyDescent="0.25"/>
    <row r="73910" x14ac:dyDescent="0.25"/>
    <row r="73911" x14ac:dyDescent="0.25"/>
    <row r="73912" x14ac:dyDescent="0.25"/>
    <row r="73913" x14ac:dyDescent="0.25"/>
    <row r="73914" x14ac:dyDescent="0.25"/>
    <row r="73915" x14ac:dyDescent="0.25"/>
    <row r="73916" x14ac:dyDescent="0.25"/>
    <row r="73917" x14ac:dyDescent="0.25"/>
    <row r="73918" x14ac:dyDescent="0.25"/>
    <row r="73919" x14ac:dyDescent="0.25"/>
    <row r="73920" x14ac:dyDescent="0.25"/>
    <row r="73921" x14ac:dyDescent="0.25"/>
    <row r="73922" x14ac:dyDescent="0.25"/>
    <row r="73923" x14ac:dyDescent="0.25"/>
    <row r="73924" x14ac:dyDescent="0.25"/>
    <row r="73925" x14ac:dyDescent="0.25"/>
    <row r="73926" x14ac:dyDescent="0.25"/>
    <row r="73927" x14ac:dyDescent="0.25"/>
    <row r="73928" x14ac:dyDescent="0.25"/>
    <row r="73929" x14ac:dyDescent="0.25"/>
    <row r="73930" x14ac:dyDescent="0.25"/>
    <row r="73931" x14ac:dyDescent="0.25"/>
    <row r="73932" x14ac:dyDescent="0.25"/>
    <row r="73933" x14ac:dyDescent="0.25"/>
    <row r="73934" x14ac:dyDescent="0.25"/>
    <row r="73935" x14ac:dyDescent="0.25"/>
    <row r="73936" x14ac:dyDescent="0.25"/>
    <row r="73937" x14ac:dyDescent="0.25"/>
    <row r="73938" x14ac:dyDescent="0.25"/>
    <row r="73939" x14ac:dyDescent="0.25"/>
    <row r="73940" x14ac:dyDescent="0.25"/>
    <row r="73941" x14ac:dyDescent="0.25"/>
    <row r="73942" x14ac:dyDescent="0.25"/>
    <row r="73943" x14ac:dyDescent="0.25"/>
    <row r="73944" x14ac:dyDescent="0.25"/>
    <row r="73945" x14ac:dyDescent="0.25"/>
    <row r="73946" x14ac:dyDescent="0.25"/>
    <row r="73947" x14ac:dyDescent="0.25"/>
    <row r="73948" x14ac:dyDescent="0.25"/>
    <row r="73949" x14ac:dyDescent="0.25"/>
    <row r="73950" x14ac:dyDescent="0.25"/>
    <row r="73951" x14ac:dyDescent="0.25"/>
    <row r="73952" x14ac:dyDescent="0.25"/>
    <row r="73953" x14ac:dyDescent="0.25"/>
    <row r="73954" x14ac:dyDescent="0.25"/>
    <row r="73955" x14ac:dyDescent="0.25"/>
    <row r="73956" x14ac:dyDescent="0.25"/>
    <row r="73957" x14ac:dyDescent="0.25"/>
    <row r="73958" x14ac:dyDescent="0.25"/>
    <row r="73959" x14ac:dyDescent="0.25"/>
    <row r="73960" x14ac:dyDescent="0.25"/>
    <row r="73961" x14ac:dyDescent="0.25"/>
    <row r="73962" x14ac:dyDescent="0.25"/>
    <row r="73963" x14ac:dyDescent="0.25"/>
    <row r="73964" x14ac:dyDescent="0.25"/>
    <row r="73965" x14ac:dyDescent="0.25"/>
    <row r="73966" x14ac:dyDescent="0.25"/>
    <row r="73967" x14ac:dyDescent="0.25"/>
    <row r="73968" x14ac:dyDescent="0.25"/>
    <row r="73969" x14ac:dyDescent="0.25"/>
    <row r="73970" x14ac:dyDescent="0.25"/>
    <row r="73971" x14ac:dyDescent="0.25"/>
    <row r="73972" x14ac:dyDescent="0.25"/>
    <row r="73973" x14ac:dyDescent="0.25"/>
    <row r="73974" x14ac:dyDescent="0.25"/>
    <row r="73975" x14ac:dyDescent="0.25"/>
    <row r="73976" x14ac:dyDescent="0.25"/>
    <row r="73977" x14ac:dyDescent="0.25"/>
    <row r="73978" x14ac:dyDescent="0.25"/>
    <row r="73979" x14ac:dyDescent="0.25"/>
    <row r="73980" x14ac:dyDescent="0.25"/>
    <row r="73981" x14ac:dyDescent="0.25"/>
    <row r="73982" x14ac:dyDescent="0.25"/>
    <row r="73983" x14ac:dyDescent="0.25"/>
    <row r="73984" x14ac:dyDescent="0.25"/>
    <row r="73985" x14ac:dyDescent="0.25"/>
    <row r="73986" x14ac:dyDescent="0.25"/>
    <row r="73987" x14ac:dyDescent="0.25"/>
    <row r="73988" x14ac:dyDescent="0.25"/>
    <row r="73989" x14ac:dyDescent="0.25"/>
    <row r="73990" x14ac:dyDescent="0.25"/>
    <row r="73991" x14ac:dyDescent="0.25"/>
    <row r="73992" x14ac:dyDescent="0.25"/>
    <row r="73993" x14ac:dyDescent="0.25"/>
    <row r="73994" x14ac:dyDescent="0.25"/>
    <row r="73995" x14ac:dyDescent="0.25"/>
    <row r="73996" x14ac:dyDescent="0.25"/>
    <row r="73997" x14ac:dyDescent="0.25"/>
    <row r="73998" x14ac:dyDescent="0.25"/>
    <row r="73999" x14ac:dyDescent="0.25"/>
    <row r="74000" x14ac:dyDescent="0.25"/>
    <row r="74001" x14ac:dyDescent="0.25"/>
    <row r="74002" x14ac:dyDescent="0.25"/>
    <row r="74003" x14ac:dyDescent="0.25"/>
    <row r="74004" x14ac:dyDescent="0.25"/>
    <row r="74005" x14ac:dyDescent="0.25"/>
    <row r="74006" x14ac:dyDescent="0.25"/>
    <row r="74007" x14ac:dyDescent="0.25"/>
    <row r="74008" x14ac:dyDescent="0.25"/>
    <row r="74009" x14ac:dyDescent="0.25"/>
    <row r="74010" x14ac:dyDescent="0.25"/>
    <row r="74011" x14ac:dyDescent="0.25"/>
    <row r="74012" x14ac:dyDescent="0.25"/>
    <row r="74013" x14ac:dyDescent="0.25"/>
    <row r="74014" x14ac:dyDescent="0.25"/>
    <row r="74015" x14ac:dyDescent="0.25"/>
    <row r="74016" x14ac:dyDescent="0.25"/>
    <row r="74017" x14ac:dyDescent="0.25"/>
    <row r="74018" x14ac:dyDescent="0.25"/>
    <row r="74019" x14ac:dyDescent="0.25"/>
    <row r="74020" x14ac:dyDescent="0.25"/>
    <row r="74021" x14ac:dyDescent="0.25"/>
    <row r="74022" x14ac:dyDescent="0.25"/>
    <row r="74023" x14ac:dyDescent="0.25"/>
    <row r="74024" x14ac:dyDescent="0.25"/>
    <row r="74025" x14ac:dyDescent="0.25"/>
    <row r="74026" x14ac:dyDescent="0.25"/>
    <row r="74027" x14ac:dyDescent="0.25"/>
    <row r="74028" x14ac:dyDescent="0.25"/>
    <row r="74029" x14ac:dyDescent="0.25"/>
    <row r="74030" x14ac:dyDescent="0.25"/>
    <row r="74031" x14ac:dyDescent="0.25"/>
    <row r="74032" x14ac:dyDescent="0.25"/>
    <row r="74033" x14ac:dyDescent="0.25"/>
    <row r="74034" x14ac:dyDescent="0.25"/>
    <row r="74035" x14ac:dyDescent="0.25"/>
    <row r="74036" x14ac:dyDescent="0.25"/>
    <row r="74037" x14ac:dyDescent="0.25"/>
    <row r="74038" x14ac:dyDescent="0.25"/>
    <row r="74039" x14ac:dyDescent="0.25"/>
    <row r="74040" x14ac:dyDescent="0.25"/>
    <row r="74041" x14ac:dyDescent="0.25"/>
    <row r="74042" x14ac:dyDescent="0.25"/>
    <row r="74043" x14ac:dyDescent="0.25"/>
    <row r="74044" x14ac:dyDescent="0.25"/>
    <row r="74045" x14ac:dyDescent="0.25"/>
    <row r="74046" x14ac:dyDescent="0.25"/>
    <row r="74047" x14ac:dyDescent="0.25"/>
    <row r="74048" x14ac:dyDescent="0.25"/>
    <row r="74049" x14ac:dyDescent="0.25"/>
    <row r="74050" x14ac:dyDescent="0.25"/>
    <row r="74051" x14ac:dyDescent="0.25"/>
    <row r="74052" x14ac:dyDescent="0.25"/>
    <row r="74053" x14ac:dyDescent="0.25"/>
    <row r="74054" x14ac:dyDescent="0.25"/>
    <row r="74055" x14ac:dyDescent="0.25"/>
    <row r="74056" x14ac:dyDescent="0.25"/>
    <row r="74057" x14ac:dyDescent="0.25"/>
    <row r="74058" x14ac:dyDescent="0.25"/>
    <row r="74059" x14ac:dyDescent="0.25"/>
    <row r="74060" x14ac:dyDescent="0.25"/>
    <row r="74061" x14ac:dyDescent="0.25"/>
    <row r="74062" x14ac:dyDescent="0.25"/>
    <row r="74063" x14ac:dyDescent="0.25"/>
    <row r="74064" x14ac:dyDescent="0.25"/>
    <row r="74065" x14ac:dyDescent="0.25"/>
    <row r="74066" x14ac:dyDescent="0.25"/>
    <row r="74067" x14ac:dyDescent="0.25"/>
    <row r="74068" x14ac:dyDescent="0.25"/>
    <row r="74069" x14ac:dyDescent="0.25"/>
    <row r="74070" x14ac:dyDescent="0.25"/>
    <row r="74071" x14ac:dyDescent="0.25"/>
    <row r="74072" x14ac:dyDescent="0.25"/>
    <row r="74073" x14ac:dyDescent="0.25"/>
    <row r="74074" x14ac:dyDescent="0.25"/>
    <row r="74075" x14ac:dyDescent="0.25"/>
    <row r="74076" x14ac:dyDescent="0.25"/>
    <row r="74077" x14ac:dyDescent="0.25"/>
    <row r="74078" x14ac:dyDescent="0.25"/>
    <row r="74079" x14ac:dyDescent="0.25"/>
    <row r="74080" x14ac:dyDescent="0.25"/>
    <row r="74081" x14ac:dyDescent="0.25"/>
    <row r="74082" x14ac:dyDescent="0.25"/>
    <row r="74083" x14ac:dyDescent="0.25"/>
    <row r="74084" x14ac:dyDescent="0.25"/>
    <row r="74085" x14ac:dyDescent="0.25"/>
    <row r="74086" x14ac:dyDescent="0.25"/>
    <row r="74087" x14ac:dyDescent="0.25"/>
    <row r="74088" x14ac:dyDescent="0.25"/>
    <row r="74089" x14ac:dyDescent="0.25"/>
    <row r="74090" x14ac:dyDescent="0.25"/>
    <row r="74091" x14ac:dyDescent="0.25"/>
    <row r="74092" x14ac:dyDescent="0.25"/>
    <row r="74093" x14ac:dyDescent="0.25"/>
    <row r="74094" x14ac:dyDescent="0.25"/>
    <row r="74095" x14ac:dyDescent="0.25"/>
    <row r="74096" x14ac:dyDescent="0.25"/>
    <row r="74097" x14ac:dyDescent="0.25"/>
    <row r="74098" x14ac:dyDescent="0.25"/>
    <row r="74099" x14ac:dyDescent="0.25"/>
    <row r="74100" x14ac:dyDescent="0.25"/>
    <row r="74101" x14ac:dyDescent="0.25"/>
    <row r="74102" x14ac:dyDescent="0.25"/>
    <row r="74103" x14ac:dyDescent="0.25"/>
    <row r="74104" x14ac:dyDescent="0.25"/>
    <row r="74105" x14ac:dyDescent="0.25"/>
    <row r="74106" x14ac:dyDescent="0.25"/>
    <row r="74107" x14ac:dyDescent="0.25"/>
    <row r="74108" x14ac:dyDescent="0.25"/>
    <row r="74109" x14ac:dyDescent="0.25"/>
    <row r="74110" x14ac:dyDescent="0.25"/>
    <row r="74111" x14ac:dyDescent="0.25"/>
    <row r="74112" x14ac:dyDescent="0.25"/>
    <row r="74113" x14ac:dyDescent="0.25"/>
    <row r="74114" x14ac:dyDescent="0.25"/>
    <row r="74115" x14ac:dyDescent="0.25"/>
    <row r="74116" x14ac:dyDescent="0.25"/>
    <row r="74117" x14ac:dyDescent="0.25"/>
    <row r="74118" x14ac:dyDescent="0.25"/>
    <row r="74119" x14ac:dyDescent="0.25"/>
    <row r="74120" x14ac:dyDescent="0.25"/>
    <row r="74121" x14ac:dyDescent="0.25"/>
    <row r="74122" x14ac:dyDescent="0.25"/>
    <row r="74123" x14ac:dyDescent="0.25"/>
    <row r="74124" x14ac:dyDescent="0.25"/>
    <row r="74125" x14ac:dyDescent="0.25"/>
    <row r="74126" x14ac:dyDescent="0.25"/>
    <row r="74127" x14ac:dyDescent="0.25"/>
    <row r="74128" x14ac:dyDescent="0.25"/>
    <row r="74129" x14ac:dyDescent="0.25"/>
    <row r="74130" x14ac:dyDescent="0.25"/>
    <row r="74131" x14ac:dyDescent="0.25"/>
    <row r="74132" x14ac:dyDescent="0.25"/>
    <row r="74133" x14ac:dyDescent="0.25"/>
    <row r="74134" x14ac:dyDescent="0.25"/>
    <row r="74135" x14ac:dyDescent="0.25"/>
    <row r="74136" x14ac:dyDescent="0.25"/>
    <row r="74137" x14ac:dyDescent="0.25"/>
    <row r="74138" x14ac:dyDescent="0.25"/>
    <row r="74139" x14ac:dyDescent="0.25"/>
    <row r="74140" x14ac:dyDescent="0.25"/>
    <row r="74141" x14ac:dyDescent="0.25"/>
    <row r="74142" x14ac:dyDescent="0.25"/>
    <row r="74143" x14ac:dyDescent="0.25"/>
    <row r="74144" x14ac:dyDescent="0.25"/>
    <row r="74145" x14ac:dyDescent="0.25"/>
    <row r="74146" x14ac:dyDescent="0.25"/>
    <row r="74147" x14ac:dyDescent="0.25"/>
    <row r="74148" x14ac:dyDescent="0.25"/>
    <row r="74149" x14ac:dyDescent="0.25"/>
    <row r="74150" x14ac:dyDescent="0.25"/>
    <row r="74151" x14ac:dyDescent="0.25"/>
    <row r="74152" x14ac:dyDescent="0.25"/>
    <row r="74153" x14ac:dyDescent="0.25"/>
    <row r="74154" x14ac:dyDescent="0.25"/>
    <row r="74155" x14ac:dyDescent="0.25"/>
    <row r="74156" x14ac:dyDescent="0.25"/>
    <row r="74157" x14ac:dyDescent="0.25"/>
    <row r="74158" x14ac:dyDescent="0.25"/>
    <row r="74159" x14ac:dyDescent="0.25"/>
    <row r="74160" x14ac:dyDescent="0.25"/>
    <row r="74161" x14ac:dyDescent="0.25"/>
    <row r="74162" x14ac:dyDescent="0.25"/>
    <row r="74163" x14ac:dyDescent="0.25"/>
    <row r="74164" x14ac:dyDescent="0.25"/>
    <row r="74165" x14ac:dyDescent="0.25"/>
    <row r="74166" x14ac:dyDescent="0.25"/>
    <row r="74167" x14ac:dyDescent="0.25"/>
    <row r="74168" x14ac:dyDescent="0.25"/>
    <row r="74169" x14ac:dyDescent="0.25"/>
    <row r="74170" x14ac:dyDescent="0.25"/>
    <row r="74171" x14ac:dyDescent="0.25"/>
    <row r="74172" x14ac:dyDescent="0.25"/>
    <row r="74173" x14ac:dyDescent="0.25"/>
    <row r="74174" x14ac:dyDescent="0.25"/>
    <row r="74175" x14ac:dyDescent="0.25"/>
    <row r="74176" x14ac:dyDescent="0.25"/>
    <row r="74177" x14ac:dyDescent="0.25"/>
    <row r="74178" x14ac:dyDescent="0.25"/>
    <row r="74179" x14ac:dyDescent="0.25"/>
    <row r="74180" x14ac:dyDescent="0.25"/>
    <row r="74181" x14ac:dyDescent="0.25"/>
    <row r="74182" x14ac:dyDescent="0.25"/>
    <row r="74183" x14ac:dyDescent="0.25"/>
    <row r="74184" x14ac:dyDescent="0.25"/>
    <row r="74185" x14ac:dyDescent="0.25"/>
    <row r="74186" x14ac:dyDescent="0.25"/>
    <row r="74187" x14ac:dyDescent="0.25"/>
    <row r="74188" x14ac:dyDescent="0.25"/>
    <row r="74189" x14ac:dyDescent="0.25"/>
    <row r="74190" x14ac:dyDescent="0.25"/>
    <row r="74191" x14ac:dyDescent="0.25"/>
    <row r="74192" x14ac:dyDescent="0.25"/>
    <row r="74193" x14ac:dyDescent="0.25"/>
    <row r="74194" x14ac:dyDescent="0.25"/>
    <row r="74195" x14ac:dyDescent="0.25"/>
    <row r="74196" x14ac:dyDescent="0.25"/>
    <row r="74197" x14ac:dyDescent="0.25"/>
    <row r="74198" x14ac:dyDescent="0.25"/>
    <row r="74199" x14ac:dyDescent="0.25"/>
    <row r="74200" x14ac:dyDescent="0.25"/>
    <row r="74201" x14ac:dyDescent="0.25"/>
    <row r="74202" x14ac:dyDescent="0.25"/>
    <row r="74203" x14ac:dyDescent="0.25"/>
    <row r="74204" x14ac:dyDescent="0.25"/>
    <row r="74205" x14ac:dyDescent="0.25"/>
    <row r="74206" x14ac:dyDescent="0.25"/>
    <row r="74207" x14ac:dyDescent="0.25"/>
    <row r="74208" x14ac:dyDescent="0.25"/>
    <row r="74209" x14ac:dyDescent="0.25"/>
    <row r="74210" x14ac:dyDescent="0.25"/>
    <row r="74211" x14ac:dyDescent="0.25"/>
    <row r="74212" x14ac:dyDescent="0.25"/>
    <row r="74213" x14ac:dyDescent="0.25"/>
    <row r="74214" x14ac:dyDescent="0.25"/>
    <row r="74215" x14ac:dyDescent="0.25"/>
    <row r="74216" x14ac:dyDescent="0.25"/>
    <row r="74217" x14ac:dyDescent="0.25"/>
    <row r="74218" x14ac:dyDescent="0.25"/>
    <row r="74219" x14ac:dyDescent="0.25"/>
    <row r="74220" x14ac:dyDescent="0.25"/>
    <row r="74221" x14ac:dyDescent="0.25"/>
    <row r="74222" x14ac:dyDescent="0.25"/>
    <row r="74223" x14ac:dyDescent="0.25"/>
    <row r="74224" x14ac:dyDescent="0.25"/>
    <row r="74225" x14ac:dyDescent="0.25"/>
    <row r="74226" x14ac:dyDescent="0.25"/>
    <row r="74227" x14ac:dyDescent="0.25"/>
    <row r="74228" x14ac:dyDescent="0.25"/>
    <row r="74229" x14ac:dyDescent="0.25"/>
    <row r="74230" x14ac:dyDescent="0.25"/>
    <row r="74231" x14ac:dyDescent="0.25"/>
    <row r="74232" x14ac:dyDescent="0.25"/>
    <row r="74233" x14ac:dyDescent="0.25"/>
    <row r="74234" x14ac:dyDescent="0.25"/>
    <row r="74235" x14ac:dyDescent="0.25"/>
    <row r="74236" x14ac:dyDescent="0.25"/>
    <row r="74237" x14ac:dyDescent="0.25"/>
    <row r="74238" x14ac:dyDescent="0.25"/>
    <row r="74239" x14ac:dyDescent="0.25"/>
    <row r="74240" x14ac:dyDescent="0.25"/>
    <row r="74241" x14ac:dyDescent="0.25"/>
    <row r="74242" x14ac:dyDescent="0.25"/>
    <row r="74243" x14ac:dyDescent="0.25"/>
    <row r="74244" x14ac:dyDescent="0.25"/>
    <row r="74245" x14ac:dyDescent="0.25"/>
    <row r="74246" x14ac:dyDescent="0.25"/>
    <row r="74247" x14ac:dyDescent="0.25"/>
    <row r="74248" x14ac:dyDescent="0.25"/>
    <row r="74249" x14ac:dyDescent="0.25"/>
    <row r="74250" x14ac:dyDescent="0.25"/>
    <row r="74251" x14ac:dyDescent="0.25"/>
    <row r="74252" x14ac:dyDescent="0.25"/>
    <row r="74253" x14ac:dyDescent="0.25"/>
    <row r="74254" x14ac:dyDescent="0.25"/>
    <row r="74255" x14ac:dyDescent="0.25"/>
    <row r="74256" x14ac:dyDescent="0.25"/>
    <row r="74257" x14ac:dyDescent="0.25"/>
    <row r="74258" x14ac:dyDescent="0.25"/>
    <row r="74259" x14ac:dyDescent="0.25"/>
    <row r="74260" x14ac:dyDescent="0.25"/>
    <row r="74261" x14ac:dyDescent="0.25"/>
    <row r="74262" x14ac:dyDescent="0.25"/>
    <row r="74263" x14ac:dyDescent="0.25"/>
    <row r="74264" x14ac:dyDescent="0.25"/>
    <row r="74265" x14ac:dyDescent="0.25"/>
    <row r="74266" x14ac:dyDescent="0.25"/>
    <row r="74267" x14ac:dyDescent="0.25"/>
    <row r="74268" x14ac:dyDescent="0.25"/>
    <row r="74269" x14ac:dyDescent="0.25"/>
    <row r="74270" x14ac:dyDescent="0.25"/>
    <row r="74271" x14ac:dyDescent="0.25"/>
    <row r="74272" x14ac:dyDescent="0.25"/>
    <row r="74273" x14ac:dyDescent="0.25"/>
    <row r="74274" x14ac:dyDescent="0.25"/>
    <row r="74275" x14ac:dyDescent="0.25"/>
    <row r="74276" x14ac:dyDescent="0.25"/>
    <row r="74277" x14ac:dyDescent="0.25"/>
    <row r="74278" x14ac:dyDescent="0.25"/>
    <row r="74279" x14ac:dyDescent="0.25"/>
    <row r="74280" x14ac:dyDescent="0.25"/>
    <row r="74281" x14ac:dyDescent="0.25"/>
    <row r="74282" x14ac:dyDescent="0.25"/>
    <row r="74283" x14ac:dyDescent="0.25"/>
    <row r="74284" x14ac:dyDescent="0.25"/>
    <row r="74285" x14ac:dyDescent="0.25"/>
    <row r="74286" x14ac:dyDescent="0.25"/>
    <row r="74287" x14ac:dyDescent="0.25"/>
    <row r="74288" x14ac:dyDescent="0.25"/>
    <row r="74289" x14ac:dyDescent="0.25"/>
    <row r="74290" x14ac:dyDescent="0.25"/>
    <row r="74291" x14ac:dyDescent="0.25"/>
    <row r="74292" x14ac:dyDescent="0.25"/>
    <row r="74293" x14ac:dyDescent="0.25"/>
    <row r="74294" x14ac:dyDescent="0.25"/>
    <row r="74295" x14ac:dyDescent="0.25"/>
    <row r="74296" x14ac:dyDescent="0.25"/>
    <row r="74297" x14ac:dyDescent="0.25"/>
    <row r="74298" x14ac:dyDescent="0.25"/>
    <row r="74299" x14ac:dyDescent="0.25"/>
    <row r="74300" x14ac:dyDescent="0.25"/>
    <row r="74301" x14ac:dyDescent="0.25"/>
    <row r="74302" x14ac:dyDescent="0.25"/>
    <row r="74303" x14ac:dyDescent="0.25"/>
    <row r="74304" x14ac:dyDescent="0.25"/>
    <row r="74305" x14ac:dyDescent="0.25"/>
    <row r="74306" x14ac:dyDescent="0.25"/>
    <row r="74307" x14ac:dyDescent="0.25"/>
    <row r="74308" x14ac:dyDescent="0.25"/>
    <row r="74309" x14ac:dyDescent="0.25"/>
    <row r="74310" x14ac:dyDescent="0.25"/>
    <row r="74311" x14ac:dyDescent="0.25"/>
    <row r="74312" x14ac:dyDescent="0.25"/>
    <row r="74313" x14ac:dyDescent="0.25"/>
    <row r="74314" x14ac:dyDescent="0.25"/>
    <row r="74315" x14ac:dyDescent="0.25"/>
    <row r="74316" x14ac:dyDescent="0.25"/>
    <row r="74317" x14ac:dyDescent="0.25"/>
    <row r="74318" x14ac:dyDescent="0.25"/>
    <row r="74319" x14ac:dyDescent="0.25"/>
    <row r="74320" x14ac:dyDescent="0.25"/>
    <row r="74321" x14ac:dyDescent="0.25"/>
    <row r="74322" x14ac:dyDescent="0.25"/>
    <row r="74323" x14ac:dyDescent="0.25"/>
    <row r="74324" x14ac:dyDescent="0.25"/>
    <row r="74325" x14ac:dyDescent="0.25"/>
    <row r="74326" x14ac:dyDescent="0.25"/>
    <row r="74327" x14ac:dyDescent="0.25"/>
    <row r="74328" x14ac:dyDescent="0.25"/>
    <row r="74329" x14ac:dyDescent="0.25"/>
    <row r="74330" x14ac:dyDescent="0.25"/>
    <row r="74331" x14ac:dyDescent="0.25"/>
    <row r="74332" x14ac:dyDescent="0.25"/>
    <row r="74333" x14ac:dyDescent="0.25"/>
    <row r="74334" x14ac:dyDescent="0.25"/>
    <row r="74335" x14ac:dyDescent="0.25"/>
    <row r="74336" x14ac:dyDescent="0.25"/>
    <row r="74337" x14ac:dyDescent="0.25"/>
    <row r="74338" x14ac:dyDescent="0.25"/>
    <row r="74339" x14ac:dyDescent="0.25"/>
    <row r="74340" x14ac:dyDescent="0.25"/>
    <row r="74341" x14ac:dyDescent="0.25"/>
    <row r="74342" x14ac:dyDescent="0.25"/>
    <row r="74343" x14ac:dyDescent="0.25"/>
    <row r="74344" x14ac:dyDescent="0.25"/>
    <row r="74345" x14ac:dyDescent="0.25"/>
    <row r="74346" x14ac:dyDescent="0.25"/>
    <row r="74347" x14ac:dyDescent="0.25"/>
    <row r="74348" x14ac:dyDescent="0.25"/>
    <row r="74349" x14ac:dyDescent="0.25"/>
    <row r="74350" x14ac:dyDescent="0.25"/>
    <row r="74351" x14ac:dyDescent="0.25"/>
    <row r="74352" x14ac:dyDescent="0.25"/>
    <row r="74353" x14ac:dyDescent="0.25"/>
    <row r="74354" x14ac:dyDescent="0.25"/>
    <row r="74355" x14ac:dyDescent="0.25"/>
    <row r="74356" x14ac:dyDescent="0.25"/>
    <row r="74357" x14ac:dyDescent="0.25"/>
    <row r="74358" x14ac:dyDescent="0.25"/>
    <row r="74359" x14ac:dyDescent="0.25"/>
    <row r="74360" x14ac:dyDescent="0.25"/>
    <row r="74361" x14ac:dyDescent="0.25"/>
    <row r="74362" x14ac:dyDescent="0.25"/>
    <row r="74363" x14ac:dyDescent="0.25"/>
    <row r="74364" x14ac:dyDescent="0.25"/>
    <row r="74365" x14ac:dyDescent="0.25"/>
    <row r="74366" x14ac:dyDescent="0.25"/>
    <row r="74367" x14ac:dyDescent="0.25"/>
    <row r="74368" x14ac:dyDescent="0.25"/>
    <row r="74369" x14ac:dyDescent="0.25"/>
    <row r="74370" x14ac:dyDescent="0.25"/>
    <row r="74371" x14ac:dyDescent="0.25"/>
    <row r="74372" x14ac:dyDescent="0.25"/>
    <row r="74373" x14ac:dyDescent="0.25"/>
    <row r="74374" x14ac:dyDescent="0.25"/>
    <row r="74375" x14ac:dyDescent="0.25"/>
    <row r="74376" x14ac:dyDescent="0.25"/>
    <row r="74377" x14ac:dyDescent="0.25"/>
    <row r="74378" x14ac:dyDescent="0.25"/>
    <row r="74379" x14ac:dyDescent="0.25"/>
    <row r="74380" x14ac:dyDescent="0.25"/>
    <row r="74381" x14ac:dyDescent="0.25"/>
    <row r="74382" x14ac:dyDescent="0.25"/>
    <row r="74383" x14ac:dyDescent="0.25"/>
    <row r="74384" x14ac:dyDescent="0.25"/>
    <row r="74385" x14ac:dyDescent="0.25"/>
    <row r="74386" x14ac:dyDescent="0.25"/>
    <row r="74387" x14ac:dyDescent="0.25"/>
    <row r="74388" x14ac:dyDescent="0.25"/>
    <row r="74389" x14ac:dyDescent="0.25"/>
    <row r="74390" x14ac:dyDescent="0.25"/>
    <row r="74391" x14ac:dyDescent="0.25"/>
    <row r="74392" x14ac:dyDescent="0.25"/>
    <row r="74393" x14ac:dyDescent="0.25"/>
    <row r="74394" x14ac:dyDescent="0.25"/>
    <row r="74395" x14ac:dyDescent="0.25"/>
    <row r="74396" x14ac:dyDescent="0.25"/>
    <row r="74397" x14ac:dyDescent="0.25"/>
    <row r="74398" x14ac:dyDescent="0.25"/>
    <row r="74399" x14ac:dyDescent="0.25"/>
    <row r="74400" x14ac:dyDescent="0.25"/>
    <row r="74401" x14ac:dyDescent="0.25"/>
    <row r="74402" x14ac:dyDescent="0.25"/>
    <row r="74403" x14ac:dyDescent="0.25"/>
    <row r="74404" x14ac:dyDescent="0.25"/>
    <row r="74405" x14ac:dyDescent="0.25"/>
    <row r="74406" x14ac:dyDescent="0.25"/>
    <row r="74407" x14ac:dyDescent="0.25"/>
    <row r="74408" x14ac:dyDescent="0.25"/>
    <row r="74409" x14ac:dyDescent="0.25"/>
    <row r="74410" x14ac:dyDescent="0.25"/>
    <row r="74411" x14ac:dyDescent="0.25"/>
    <row r="74412" x14ac:dyDescent="0.25"/>
    <row r="74413" x14ac:dyDescent="0.25"/>
    <row r="74414" x14ac:dyDescent="0.25"/>
    <row r="74415" x14ac:dyDescent="0.25"/>
    <row r="74416" x14ac:dyDescent="0.25"/>
    <row r="74417" x14ac:dyDescent="0.25"/>
    <row r="74418" x14ac:dyDescent="0.25"/>
    <row r="74419" x14ac:dyDescent="0.25"/>
    <row r="74420" x14ac:dyDescent="0.25"/>
    <row r="74421" x14ac:dyDescent="0.25"/>
    <row r="74422" x14ac:dyDescent="0.25"/>
    <row r="74423" x14ac:dyDescent="0.25"/>
    <row r="74424" x14ac:dyDescent="0.25"/>
    <row r="74425" x14ac:dyDescent="0.25"/>
    <row r="74426" x14ac:dyDescent="0.25"/>
    <row r="74427" x14ac:dyDescent="0.25"/>
    <row r="74428" x14ac:dyDescent="0.25"/>
    <row r="74429" x14ac:dyDescent="0.25"/>
    <row r="74430" x14ac:dyDescent="0.25"/>
    <row r="74431" x14ac:dyDescent="0.25"/>
    <row r="74432" x14ac:dyDescent="0.25"/>
    <row r="74433" x14ac:dyDescent="0.25"/>
    <row r="74434" x14ac:dyDescent="0.25"/>
    <row r="74435" x14ac:dyDescent="0.25"/>
    <row r="74436" x14ac:dyDescent="0.25"/>
    <row r="74437" x14ac:dyDescent="0.25"/>
    <row r="74438" x14ac:dyDescent="0.25"/>
    <row r="74439" x14ac:dyDescent="0.25"/>
    <row r="74440" x14ac:dyDescent="0.25"/>
    <row r="74441" x14ac:dyDescent="0.25"/>
    <row r="74442" x14ac:dyDescent="0.25"/>
    <row r="74443" x14ac:dyDescent="0.25"/>
    <row r="74444" x14ac:dyDescent="0.25"/>
    <row r="74445" x14ac:dyDescent="0.25"/>
    <row r="74446" x14ac:dyDescent="0.25"/>
    <row r="74447" x14ac:dyDescent="0.25"/>
    <row r="74448" x14ac:dyDescent="0.25"/>
    <row r="74449" x14ac:dyDescent="0.25"/>
    <row r="74450" x14ac:dyDescent="0.25"/>
    <row r="74451" x14ac:dyDescent="0.25"/>
    <row r="74452" x14ac:dyDescent="0.25"/>
    <row r="74453" x14ac:dyDescent="0.25"/>
    <row r="74454" x14ac:dyDescent="0.25"/>
    <row r="74455" x14ac:dyDescent="0.25"/>
    <row r="74456" x14ac:dyDescent="0.25"/>
    <row r="74457" x14ac:dyDescent="0.25"/>
    <row r="74458" x14ac:dyDescent="0.25"/>
    <row r="74459" x14ac:dyDescent="0.25"/>
    <row r="74460" x14ac:dyDescent="0.25"/>
    <row r="74461" x14ac:dyDescent="0.25"/>
    <row r="74462" x14ac:dyDescent="0.25"/>
    <row r="74463" x14ac:dyDescent="0.25"/>
    <row r="74464" x14ac:dyDescent="0.25"/>
    <row r="74465" x14ac:dyDescent="0.25"/>
    <row r="74466" x14ac:dyDescent="0.25"/>
    <row r="74467" x14ac:dyDescent="0.25"/>
    <row r="74468" x14ac:dyDescent="0.25"/>
    <row r="74469" x14ac:dyDescent="0.25"/>
    <row r="74470" x14ac:dyDescent="0.25"/>
    <row r="74471" x14ac:dyDescent="0.25"/>
    <row r="74472" x14ac:dyDescent="0.25"/>
    <row r="74473" x14ac:dyDescent="0.25"/>
    <row r="74474" x14ac:dyDescent="0.25"/>
    <row r="74475" x14ac:dyDescent="0.25"/>
    <row r="74476" x14ac:dyDescent="0.25"/>
    <row r="74477" x14ac:dyDescent="0.25"/>
    <row r="74478" x14ac:dyDescent="0.25"/>
    <row r="74479" x14ac:dyDescent="0.25"/>
    <row r="74480" x14ac:dyDescent="0.25"/>
    <row r="74481" x14ac:dyDescent="0.25"/>
    <row r="74482" x14ac:dyDescent="0.25"/>
    <row r="74483" x14ac:dyDescent="0.25"/>
    <row r="74484" x14ac:dyDescent="0.25"/>
    <row r="74485" x14ac:dyDescent="0.25"/>
    <row r="74486" x14ac:dyDescent="0.25"/>
    <row r="74487" x14ac:dyDescent="0.25"/>
    <row r="74488" x14ac:dyDescent="0.25"/>
    <row r="74489" x14ac:dyDescent="0.25"/>
    <row r="74490" x14ac:dyDescent="0.25"/>
    <row r="74491" x14ac:dyDescent="0.25"/>
    <row r="74492" x14ac:dyDescent="0.25"/>
    <row r="74493" x14ac:dyDescent="0.25"/>
    <row r="74494" x14ac:dyDescent="0.25"/>
    <row r="74495" x14ac:dyDescent="0.25"/>
    <row r="74496" x14ac:dyDescent="0.25"/>
    <row r="74497" x14ac:dyDescent="0.25"/>
    <row r="74498" x14ac:dyDescent="0.25"/>
    <row r="74499" x14ac:dyDescent="0.25"/>
    <row r="74500" x14ac:dyDescent="0.25"/>
    <row r="74501" x14ac:dyDescent="0.25"/>
    <row r="74502" x14ac:dyDescent="0.25"/>
    <row r="74503" x14ac:dyDescent="0.25"/>
    <row r="74504" x14ac:dyDescent="0.25"/>
    <row r="74505" x14ac:dyDescent="0.25"/>
    <row r="74506" x14ac:dyDescent="0.25"/>
    <row r="74507" x14ac:dyDescent="0.25"/>
    <row r="74508" x14ac:dyDescent="0.25"/>
    <row r="74509" x14ac:dyDescent="0.25"/>
    <row r="74510" x14ac:dyDescent="0.25"/>
    <row r="74511" x14ac:dyDescent="0.25"/>
    <row r="74512" x14ac:dyDescent="0.25"/>
    <row r="74513" x14ac:dyDescent="0.25"/>
    <row r="74514" x14ac:dyDescent="0.25"/>
    <row r="74515" x14ac:dyDescent="0.25"/>
    <row r="74516" x14ac:dyDescent="0.25"/>
    <row r="74517" x14ac:dyDescent="0.25"/>
    <row r="74518" x14ac:dyDescent="0.25"/>
    <row r="74519" x14ac:dyDescent="0.25"/>
    <row r="74520" x14ac:dyDescent="0.25"/>
    <row r="74521" x14ac:dyDescent="0.25"/>
    <row r="74522" x14ac:dyDescent="0.25"/>
    <row r="74523" x14ac:dyDescent="0.25"/>
    <row r="74524" x14ac:dyDescent="0.25"/>
    <row r="74525" x14ac:dyDescent="0.25"/>
    <row r="74526" x14ac:dyDescent="0.25"/>
    <row r="74527" x14ac:dyDescent="0.25"/>
    <row r="74528" x14ac:dyDescent="0.25"/>
    <row r="74529" x14ac:dyDescent="0.25"/>
    <row r="74530" x14ac:dyDescent="0.25"/>
    <row r="74531" x14ac:dyDescent="0.25"/>
    <row r="74532" x14ac:dyDescent="0.25"/>
    <row r="74533" x14ac:dyDescent="0.25"/>
    <row r="74534" x14ac:dyDescent="0.25"/>
    <row r="74535" x14ac:dyDescent="0.25"/>
    <row r="74536" x14ac:dyDescent="0.25"/>
    <row r="74537" x14ac:dyDescent="0.25"/>
    <row r="74538" x14ac:dyDescent="0.25"/>
    <row r="74539" x14ac:dyDescent="0.25"/>
    <row r="74540" x14ac:dyDescent="0.25"/>
    <row r="74541" x14ac:dyDescent="0.25"/>
    <row r="74542" x14ac:dyDescent="0.25"/>
    <row r="74543" x14ac:dyDescent="0.25"/>
    <row r="74544" x14ac:dyDescent="0.25"/>
    <row r="74545" x14ac:dyDescent="0.25"/>
    <row r="74546" x14ac:dyDescent="0.25"/>
    <row r="74547" x14ac:dyDescent="0.25"/>
    <row r="74548" x14ac:dyDescent="0.25"/>
    <row r="74549" x14ac:dyDescent="0.25"/>
    <row r="74550" x14ac:dyDescent="0.25"/>
    <row r="74551" x14ac:dyDescent="0.25"/>
    <row r="74552" x14ac:dyDescent="0.25"/>
    <row r="74553" x14ac:dyDescent="0.25"/>
    <row r="74554" x14ac:dyDescent="0.25"/>
    <row r="74555" x14ac:dyDescent="0.25"/>
    <row r="74556" x14ac:dyDescent="0.25"/>
    <row r="74557" x14ac:dyDescent="0.25"/>
    <row r="74558" x14ac:dyDescent="0.25"/>
    <row r="74559" x14ac:dyDescent="0.25"/>
    <row r="74560" x14ac:dyDescent="0.25"/>
    <row r="74561" x14ac:dyDescent="0.25"/>
    <row r="74562" x14ac:dyDescent="0.25"/>
    <row r="74563" x14ac:dyDescent="0.25"/>
    <row r="74564" x14ac:dyDescent="0.25"/>
    <row r="74565" x14ac:dyDescent="0.25"/>
    <row r="74566" x14ac:dyDescent="0.25"/>
    <row r="74567" x14ac:dyDescent="0.25"/>
    <row r="74568" x14ac:dyDescent="0.25"/>
    <row r="74569" x14ac:dyDescent="0.25"/>
    <row r="74570" x14ac:dyDescent="0.25"/>
    <row r="74571" x14ac:dyDescent="0.25"/>
    <row r="74572" x14ac:dyDescent="0.25"/>
    <row r="74573" x14ac:dyDescent="0.25"/>
    <row r="74574" x14ac:dyDescent="0.25"/>
    <row r="74575" x14ac:dyDescent="0.25"/>
    <row r="74576" x14ac:dyDescent="0.25"/>
    <row r="74577" x14ac:dyDescent="0.25"/>
    <row r="74578" x14ac:dyDescent="0.25"/>
    <row r="74579" x14ac:dyDescent="0.25"/>
    <row r="74580" x14ac:dyDescent="0.25"/>
    <row r="74581" x14ac:dyDescent="0.25"/>
    <row r="74582" x14ac:dyDescent="0.25"/>
    <row r="74583" x14ac:dyDescent="0.25"/>
    <row r="74584" x14ac:dyDescent="0.25"/>
    <row r="74585" x14ac:dyDescent="0.25"/>
    <row r="74586" x14ac:dyDescent="0.25"/>
    <row r="74587" x14ac:dyDescent="0.25"/>
    <row r="74588" x14ac:dyDescent="0.25"/>
    <row r="74589" x14ac:dyDescent="0.25"/>
    <row r="74590" x14ac:dyDescent="0.25"/>
    <row r="74591" x14ac:dyDescent="0.25"/>
    <row r="74592" x14ac:dyDescent="0.25"/>
    <row r="74593" x14ac:dyDescent="0.25"/>
    <row r="74594" x14ac:dyDescent="0.25"/>
    <row r="74595" x14ac:dyDescent="0.25"/>
    <row r="74596" x14ac:dyDescent="0.25"/>
    <row r="74597" x14ac:dyDescent="0.25"/>
    <row r="74598" x14ac:dyDescent="0.25"/>
    <row r="74599" x14ac:dyDescent="0.25"/>
    <row r="74600" x14ac:dyDescent="0.25"/>
    <row r="74601" x14ac:dyDescent="0.25"/>
    <row r="74602" x14ac:dyDescent="0.25"/>
    <row r="74603" x14ac:dyDescent="0.25"/>
    <row r="74604" x14ac:dyDescent="0.25"/>
    <row r="74605" x14ac:dyDescent="0.25"/>
    <row r="74606" x14ac:dyDescent="0.25"/>
    <row r="74607" x14ac:dyDescent="0.25"/>
    <row r="74608" x14ac:dyDescent="0.25"/>
    <row r="74609" x14ac:dyDescent="0.25"/>
    <row r="74610" x14ac:dyDescent="0.25"/>
    <row r="74611" x14ac:dyDescent="0.25"/>
    <row r="74612" x14ac:dyDescent="0.25"/>
    <row r="74613" x14ac:dyDescent="0.25"/>
    <row r="74614" x14ac:dyDescent="0.25"/>
    <row r="74615" x14ac:dyDescent="0.25"/>
    <row r="74616" x14ac:dyDescent="0.25"/>
    <row r="74617" x14ac:dyDescent="0.25"/>
    <row r="74618" x14ac:dyDescent="0.25"/>
    <row r="74619" x14ac:dyDescent="0.25"/>
    <row r="74620" x14ac:dyDescent="0.25"/>
    <row r="74621" x14ac:dyDescent="0.25"/>
    <row r="74622" x14ac:dyDescent="0.25"/>
    <row r="74623" x14ac:dyDescent="0.25"/>
    <row r="74624" x14ac:dyDescent="0.25"/>
    <row r="74625" x14ac:dyDescent="0.25"/>
    <row r="74626" x14ac:dyDescent="0.25"/>
    <row r="74627" x14ac:dyDescent="0.25"/>
    <row r="74628" x14ac:dyDescent="0.25"/>
    <row r="74629" x14ac:dyDescent="0.25"/>
    <row r="74630" x14ac:dyDescent="0.25"/>
    <row r="74631" x14ac:dyDescent="0.25"/>
    <row r="74632" x14ac:dyDescent="0.25"/>
    <row r="74633" x14ac:dyDescent="0.25"/>
    <row r="74634" x14ac:dyDescent="0.25"/>
    <row r="74635" x14ac:dyDescent="0.25"/>
    <row r="74636" x14ac:dyDescent="0.25"/>
    <row r="74637" x14ac:dyDescent="0.25"/>
    <row r="74638" x14ac:dyDescent="0.25"/>
    <row r="74639" x14ac:dyDescent="0.25"/>
    <row r="74640" x14ac:dyDescent="0.25"/>
    <row r="74641" x14ac:dyDescent="0.25"/>
    <row r="74642" x14ac:dyDescent="0.25"/>
    <row r="74643" x14ac:dyDescent="0.25"/>
    <row r="74644" x14ac:dyDescent="0.25"/>
    <row r="74645" x14ac:dyDescent="0.25"/>
    <row r="74646" x14ac:dyDescent="0.25"/>
    <row r="74647" x14ac:dyDescent="0.25"/>
    <row r="74648" x14ac:dyDescent="0.25"/>
    <row r="74649" x14ac:dyDescent="0.25"/>
    <row r="74650" x14ac:dyDescent="0.25"/>
    <row r="74651" x14ac:dyDescent="0.25"/>
    <row r="74652" x14ac:dyDescent="0.25"/>
    <row r="74653" x14ac:dyDescent="0.25"/>
    <row r="74654" x14ac:dyDescent="0.25"/>
    <row r="74655" x14ac:dyDescent="0.25"/>
    <row r="74656" x14ac:dyDescent="0.25"/>
    <row r="74657" x14ac:dyDescent="0.25"/>
    <row r="74658" x14ac:dyDescent="0.25"/>
    <row r="74659" x14ac:dyDescent="0.25"/>
    <row r="74660" x14ac:dyDescent="0.25"/>
    <row r="74661" x14ac:dyDescent="0.25"/>
    <row r="74662" x14ac:dyDescent="0.25"/>
    <row r="74663" x14ac:dyDescent="0.25"/>
    <row r="74664" x14ac:dyDescent="0.25"/>
    <row r="74665" x14ac:dyDescent="0.25"/>
    <row r="74666" x14ac:dyDescent="0.25"/>
    <row r="74667" x14ac:dyDescent="0.25"/>
    <row r="74668" x14ac:dyDescent="0.25"/>
    <row r="74669" x14ac:dyDescent="0.25"/>
    <row r="74670" x14ac:dyDescent="0.25"/>
    <row r="74671" x14ac:dyDescent="0.25"/>
    <row r="74672" x14ac:dyDescent="0.25"/>
    <row r="74673" x14ac:dyDescent="0.25"/>
    <row r="74674" x14ac:dyDescent="0.25"/>
    <row r="74675" x14ac:dyDescent="0.25"/>
    <row r="74676" x14ac:dyDescent="0.25"/>
    <row r="74677" x14ac:dyDescent="0.25"/>
    <row r="74678" x14ac:dyDescent="0.25"/>
    <row r="74679" x14ac:dyDescent="0.25"/>
    <row r="74680" x14ac:dyDescent="0.25"/>
    <row r="74681" x14ac:dyDescent="0.25"/>
    <row r="74682" x14ac:dyDescent="0.25"/>
    <row r="74683" x14ac:dyDescent="0.25"/>
    <row r="74684" x14ac:dyDescent="0.25"/>
    <row r="74685" x14ac:dyDescent="0.25"/>
    <row r="74686" x14ac:dyDescent="0.25"/>
    <row r="74687" x14ac:dyDescent="0.25"/>
    <row r="74688" x14ac:dyDescent="0.25"/>
    <row r="74689" x14ac:dyDescent="0.25"/>
    <row r="74690" x14ac:dyDescent="0.25"/>
    <row r="74691" x14ac:dyDescent="0.25"/>
    <row r="74692" x14ac:dyDescent="0.25"/>
    <row r="74693" x14ac:dyDescent="0.25"/>
    <row r="74694" x14ac:dyDescent="0.25"/>
    <row r="74695" x14ac:dyDescent="0.25"/>
    <row r="74696" x14ac:dyDescent="0.25"/>
    <row r="74697" x14ac:dyDescent="0.25"/>
    <row r="74698" x14ac:dyDescent="0.25"/>
    <row r="74699" x14ac:dyDescent="0.25"/>
    <row r="74700" x14ac:dyDescent="0.25"/>
    <row r="74701" x14ac:dyDescent="0.25"/>
    <row r="74702" x14ac:dyDescent="0.25"/>
    <row r="74703" x14ac:dyDescent="0.25"/>
    <row r="74704" x14ac:dyDescent="0.25"/>
    <row r="74705" x14ac:dyDescent="0.25"/>
    <row r="74706" x14ac:dyDescent="0.25"/>
    <row r="74707" x14ac:dyDescent="0.25"/>
    <row r="74708" x14ac:dyDescent="0.25"/>
    <row r="74709" x14ac:dyDescent="0.25"/>
    <row r="74710" x14ac:dyDescent="0.25"/>
    <row r="74711" x14ac:dyDescent="0.25"/>
    <row r="74712" x14ac:dyDescent="0.25"/>
    <row r="74713" x14ac:dyDescent="0.25"/>
    <row r="74714" x14ac:dyDescent="0.25"/>
    <row r="74715" x14ac:dyDescent="0.25"/>
    <row r="74716" x14ac:dyDescent="0.25"/>
    <row r="74717" x14ac:dyDescent="0.25"/>
    <row r="74718" x14ac:dyDescent="0.25"/>
    <row r="74719" x14ac:dyDescent="0.25"/>
    <row r="74720" x14ac:dyDescent="0.25"/>
    <row r="74721" x14ac:dyDescent="0.25"/>
    <row r="74722" x14ac:dyDescent="0.25"/>
    <row r="74723" x14ac:dyDescent="0.25"/>
    <row r="74724" x14ac:dyDescent="0.25"/>
    <row r="74725" x14ac:dyDescent="0.25"/>
    <row r="74726" x14ac:dyDescent="0.25"/>
    <row r="74727" x14ac:dyDescent="0.25"/>
    <row r="74728" x14ac:dyDescent="0.25"/>
    <row r="74729" x14ac:dyDescent="0.25"/>
    <row r="74730" x14ac:dyDescent="0.25"/>
    <row r="74731" x14ac:dyDescent="0.25"/>
    <row r="74732" x14ac:dyDescent="0.25"/>
    <row r="74733" x14ac:dyDescent="0.25"/>
    <row r="74734" x14ac:dyDescent="0.25"/>
    <row r="74735" x14ac:dyDescent="0.25"/>
    <row r="74736" x14ac:dyDescent="0.25"/>
    <row r="74737" x14ac:dyDescent="0.25"/>
    <row r="74738" x14ac:dyDescent="0.25"/>
    <row r="74739" x14ac:dyDescent="0.25"/>
    <row r="74740" x14ac:dyDescent="0.25"/>
    <row r="74741" x14ac:dyDescent="0.25"/>
    <row r="74742" x14ac:dyDescent="0.25"/>
    <row r="74743" x14ac:dyDescent="0.25"/>
    <row r="74744" x14ac:dyDescent="0.25"/>
    <row r="74745" x14ac:dyDescent="0.25"/>
    <row r="74746" x14ac:dyDescent="0.25"/>
    <row r="74747" x14ac:dyDescent="0.25"/>
    <row r="74748" x14ac:dyDescent="0.25"/>
    <row r="74749" x14ac:dyDescent="0.25"/>
    <row r="74750" x14ac:dyDescent="0.25"/>
    <row r="74751" x14ac:dyDescent="0.25"/>
    <row r="74752" x14ac:dyDescent="0.25"/>
    <row r="74753" x14ac:dyDescent="0.25"/>
    <row r="74754" x14ac:dyDescent="0.25"/>
    <row r="74755" x14ac:dyDescent="0.25"/>
    <row r="74756" x14ac:dyDescent="0.25"/>
    <row r="74757" x14ac:dyDescent="0.25"/>
    <row r="74758" x14ac:dyDescent="0.25"/>
    <row r="74759" x14ac:dyDescent="0.25"/>
    <row r="74760" x14ac:dyDescent="0.25"/>
    <row r="74761" x14ac:dyDescent="0.25"/>
    <row r="74762" x14ac:dyDescent="0.25"/>
    <row r="74763" x14ac:dyDescent="0.25"/>
    <row r="74764" x14ac:dyDescent="0.25"/>
    <row r="74765" x14ac:dyDescent="0.25"/>
    <row r="74766" x14ac:dyDescent="0.25"/>
    <row r="74767" x14ac:dyDescent="0.25"/>
    <row r="74768" x14ac:dyDescent="0.25"/>
    <row r="74769" x14ac:dyDescent="0.25"/>
    <row r="74770" x14ac:dyDescent="0.25"/>
    <row r="74771" x14ac:dyDescent="0.25"/>
    <row r="74772" x14ac:dyDescent="0.25"/>
    <row r="74773" x14ac:dyDescent="0.25"/>
    <row r="74774" x14ac:dyDescent="0.25"/>
    <row r="74775" x14ac:dyDescent="0.25"/>
    <row r="74776" x14ac:dyDescent="0.25"/>
    <row r="74777" x14ac:dyDescent="0.25"/>
    <row r="74778" x14ac:dyDescent="0.25"/>
    <row r="74779" x14ac:dyDescent="0.25"/>
    <row r="74780" x14ac:dyDescent="0.25"/>
    <row r="74781" x14ac:dyDescent="0.25"/>
    <row r="74782" x14ac:dyDescent="0.25"/>
    <row r="74783" x14ac:dyDescent="0.25"/>
    <row r="74784" x14ac:dyDescent="0.25"/>
    <row r="74785" x14ac:dyDescent="0.25"/>
    <row r="74786" x14ac:dyDescent="0.25"/>
    <row r="74787" x14ac:dyDescent="0.25"/>
    <row r="74788" x14ac:dyDescent="0.25"/>
    <row r="74789" x14ac:dyDescent="0.25"/>
    <row r="74790" x14ac:dyDescent="0.25"/>
    <row r="74791" x14ac:dyDescent="0.25"/>
    <row r="74792" x14ac:dyDescent="0.25"/>
    <row r="74793" x14ac:dyDescent="0.25"/>
    <row r="74794" x14ac:dyDescent="0.25"/>
    <row r="74795" x14ac:dyDescent="0.25"/>
    <row r="74796" x14ac:dyDescent="0.25"/>
    <row r="74797" x14ac:dyDescent="0.25"/>
    <row r="74798" x14ac:dyDescent="0.25"/>
    <row r="74799" x14ac:dyDescent="0.25"/>
    <row r="74800" x14ac:dyDescent="0.25"/>
    <row r="74801" x14ac:dyDescent="0.25"/>
    <row r="74802" x14ac:dyDescent="0.25"/>
    <row r="74803" x14ac:dyDescent="0.25"/>
    <row r="74804" x14ac:dyDescent="0.25"/>
    <row r="74805" x14ac:dyDescent="0.25"/>
    <row r="74806" x14ac:dyDescent="0.25"/>
    <row r="74807" x14ac:dyDescent="0.25"/>
    <row r="74808" x14ac:dyDescent="0.25"/>
    <row r="74809" x14ac:dyDescent="0.25"/>
    <row r="74810" x14ac:dyDescent="0.25"/>
    <row r="74811" x14ac:dyDescent="0.25"/>
    <row r="74812" x14ac:dyDescent="0.25"/>
    <row r="74813" x14ac:dyDescent="0.25"/>
    <row r="74814" x14ac:dyDescent="0.25"/>
    <row r="74815" x14ac:dyDescent="0.25"/>
    <row r="74816" x14ac:dyDescent="0.25"/>
    <row r="74817" x14ac:dyDescent="0.25"/>
    <row r="74818" x14ac:dyDescent="0.25"/>
    <row r="74819" x14ac:dyDescent="0.25"/>
    <row r="74820" x14ac:dyDescent="0.25"/>
    <row r="74821" x14ac:dyDescent="0.25"/>
    <row r="74822" x14ac:dyDescent="0.25"/>
    <row r="74823" x14ac:dyDescent="0.25"/>
    <row r="74824" x14ac:dyDescent="0.25"/>
    <row r="74825" x14ac:dyDescent="0.25"/>
    <row r="74826" x14ac:dyDescent="0.25"/>
    <row r="74827" x14ac:dyDescent="0.25"/>
    <row r="74828" x14ac:dyDescent="0.25"/>
    <row r="74829" x14ac:dyDescent="0.25"/>
    <row r="74830" x14ac:dyDescent="0.25"/>
    <row r="74831" x14ac:dyDescent="0.25"/>
    <row r="74832" x14ac:dyDescent="0.25"/>
    <row r="74833" x14ac:dyDescent="0.25"/>
    <row r="74834" x14ac:dyDescent="0.25"/>
    <row r="74835" x14ac:dyDescent="0.25"/>
    <row r="74836" x14ac:dyDescent="0.25"/>
    <row r="74837" x14ac:dyDescent="0.25"/>
    <row r="74838" x14ac:dyDescent="0.25"/>
    <row r="74839" x14ac:dyDescent="0.25"/>
    <row r="74840" x14ac:dyDescent="0.25"/>
    <row r="74841" x14ac:dyDescent="0.25"/>
    <row r="74842" x14ac:dyDescent="0.25"/>
    <row r="74843" x14ac:dyDescent="0.25"/>
    <row r="74844" x14ac:dyDescent="0.25"/>
    <row r="74845" x14ac:dyDescent="0.25"/>
    <row r="74846" x14ac:dyDescent="0.25"/>
    <row r="74847" x14ac:dyDescent="0.25"/>
    <row r="74848" x14ac:dyDescent="0.25"/>
    <row r="74849" x14ac:dyDescent="0.25"/>
    <row r="74850" x14ac:dyDescent="0.25"/>
    <row r="74851" x14ac:dyDescent="0.25"/>
    <row r="74852" x14ac:dyDescent="0.25"/>
    <row r="74853" x14ac:dyDescent="0.25"/>
    <row r="74854" x14ac:dyDescent="0.25"/>
    <row r="74855" x14ac:dyDescent="0.25"/>
    <row r="74856" x14ac:dyDescent="0.25"/>
    <row r="74857" x14ac:dyDescent="0.25"/>
    <row r="74858" x14ac:dyDescent="0.25"/>
    <row r="74859" x14ac:dyDescent="0.25"/>
    <row r="74860" x14ac:dyDescent="0.25"/>
    <row r="74861" x14ac:dyDescent="0.25"/>
    <row r="74862" x14ac:dyDescent="0.25"/>
    <row r="74863" x14ac:dyDescent="0.25"/>
    <row r="74864" x14ac:dyDescent="0.25"/>
    <row r="74865" x14ac:dyDescent="0.25"/>
    <row r="74866" x14ac:dyDescent="0.25"/>
    <row r="74867" x14ac:dyDescent="0.25"/>
    <row r="74868" x14ac:dyDescent="0.25"/>
    <row r="74869" x14ac:dyDescent="0.25"/>
    <row r="74870" x14ac:dyDescent="0.25"/>
    <row r="74871" x14ac:dyDescent="0.25"/>
    <row r="74872" x14ac:dyDescent="0.25"/>
    <row r="74873" x14ac:dyDescent="0.25"/>
    <row r="74874" x14ac:dyDescent="0.25"/>
    <row r="74875" x14ac:dyDescent="0.25"/>
    <row r="74876" x14ac:dyDescent="0.25"/>
    <row r="74877" x14ac:dyDescent="0.25"/>
    <row r="74878" x14ac:dyDescent="0.25"/>
    <row r="74879" x14ac:dyDescent="0.25"/>
    <row r="74880" x14ac:dyDescent="0.25"/>
    <row r="74881" x14ac:dyDescent="0.25"/>
    <row r="74882" x14ac:dyDescent="0.25"/>
    <row r="74883" x14ac:dyDescent="0.25"/>
    <row r="74884" x14ac:dyDescent="0.25"/>
    <row r="74885" x14ac:dyDescent="0.25"/>
    <row r="74886" x14ac:dyDescent="0.25"/>
    <row r="74887" x14ac:dyDescent="0.25"/>
    <row r="74888" x14ac:dyDescent="0.25"/>
    <row r="74889" x14ac:dyDescent="0.25"/>
    <row r="74890" x14ac:dyDescent="0.25"/>
    <row r="74891" x14ac:dyDescent="0.25"/>
    <row r="74892" x14ac:dyDescent="0.25"/>
    <row r="74893" x14ac:dyDescent="0.25"/>
    <row r="74894" x14ac:dyDescent="0.25"/>
    <row r="74895" x14ac:dyDescent="0.25"/>
    <row r="74896" x14ac:dyDescent="0.25"/>
    <row r="74897" x14ac:dyDescent="0.25"/>
    <row r="74898" x14ac:dyDescent="0.25"/>
    <row r="74899" x14ac:dyDescent="0.25"/>
    <row r="74900" x14ac:dyDescent="0.25"/>
    <row r="74901" x14ac:dyDescent="0.25"/>
    <row r="74902" x14ac:dyDescent="0.25"/>
    <row r="74903" x14ac:dyDescent="0.25"/>
    <row r="74904" x14ac:dyDescent="0.25"/>
    <row r="74905" x14ac:dyDescent="0.25"/>
    <row r="74906" x14ac:dyDescent="0.25"/>
    <row r="74907" x14ac:dyDescent="0.25"/>
    <row r="74908" x14ac:dyDescent="0.25"/>
    <row r="74909" x14ac:dyDescent="0.25"/>
    <row r="74910" x14ac:dyDescent="0.25"/>
    <row r="74911" x14ac:dyDescent="0.25"/>
    <row r="74912" x14ac:dyDescent="0.25"/>
    <row r="74913" x14ac:dyDescent="0.25"/>
    <row r="74914" x14ac:dyDescent="0.25"/>
    <row r="74915" x14ac:dyDescent="0.25"/>
    <row r="74916" x14ac:dyDescent="0.25"/>
    <row r="74917" x14ac:dyDescent="0.25"/>
    <row r="74918" x14ac:dyDescent="0.25"/>
    <row r="74919" x14ac:dyDescent="0.25"/>
    <row r="74920" x14ac:dyDescent="0.25"/>
    <row r="74921" x14ac:dyDescent="0.25"/>
    <row r="74922" x14ac:dyDescent="0.25"/>
    <row r="74923" x14ac:dyDescent="0.25"/>
    <row r="74924" x14ac:dyDescent="0.25"/>
    <row r="74925" x14ac:dyDescent="0.25"/>
    <row r="74926" x14ac:dyDescent="0.25"/>
    <row r="74927" x14ac:dyDescent="0.25"/>
    <row r="74928" x14ac:dyDescent="0.25"/>
    <row r="74929" x14ac:dyDescent="0.25"/>
    <row r="74930" x14ac:dyDescent="0.25"/>
    <row r="74931" x14ac:dyDescent="0.25"/>
    <row r="74932" x14ac:dyDescent="0.25"/>
    <row r="74933" x14ac:dyDescent="0.25"/>
    <row r="74934" x14ac:dyDescent="0.25"/>
    <row r="74935" x14ac:dyDescent="0.25"/>
    <row r="74936" x14ac:dyDescent="0.25"/>
    <row r="74937" x14ac:dyDescent="0.25"/>
    <row r="74938" x14ac:dyDescent="0.25"/>
    <row r="74939" x14ac:dyDescent="0.25"/>
    <row r="74940" x14ac:dyDescent="0.25"/>
    <row r="74941" x14ac:dyDescent="0.25"/>
    <row r="74942" x14ac:dyDescent="0.25"/>
    <row r="74943" x14ac:dyDescent="0.25"/>
    <row r="74944" x14ac:dyDescent="0.25"/>
    <row r="74945" x14ac:dyDescent="0.25"/>
    <row r="74946" x14ac:dyDescent="0.25"/>
    <row r="74947" x14ac:dyDescent="0.25"/>
    <row r="74948" x14ac:dyDescent="0.25"/>
    <row r="74949" x14ac:dyDescent="0.25"/>
    <row r="74950" x14ac:dyDescent="0.25"/>
    <row r="74951" x14ac:dyDescent="0.25"/>
    <row r="74952" x14ac:dyDescent="0.25"/>
    <row r="74953" x14ac:dyDescent="0.25"/>
    <row r="74954" x14ac:dyDescent="0.25"/>
    <row r="74955" x14ac:dyDescent="0.25"/>
    <row r="74956" x14ac:dyDescent="0.25"/>
    <row r="74957" x14ac:dyDescent="0.25"/>
    <row r="74958" x14ac:dyDescent="0.25"/>
    <row r="74959" x14ac:dyDescent="0.25"/>
    <row r="74960" x14ac:dyDescent="0.25"/>
    <row r="74961" x14ac:dyDescent="0.25"/>
    <row r="74962" x14ac:dyDescent="0.25"/>
    <row r="74963" x14ac:dyDescent="0.25"/>
    <row r="74964" x14ac:dyDescent="0.25"/>
    <row r="74965" x14ac:dyDescent="0.25"/>
    <row r="74966" x14ac:dyDescent="0.25"/>
    <row r="74967" x14ac:dyDescent="0.25"/>
    <row r="74968" x14ac:dyDescent="0.25"/>
    <row r="74969" x14ac:dyDescent="0.25"/>
    <row r="74970" x14ac:dyDescent="0.25"/>
    <row r="74971" x14ac:dyDescent="0.25"/>
    <row r="74972" x14ac:dyDescent="0.25"/>
    <row r="74973" x14ac:dyDescent="0.25"/>
    <row r="74974" x14ac:dyDescent="0.25"/>
    <row r="74975" x14ac:dyDescent="0.25"/>
    <row r="74976" x14ac:dyDescent="0.25"/>
    <row r="74977" x14ac:dyDescent="0.25"/>
    <row r="74978" x14ac:dyDescent="0.25"/>
    <row r="74979" x14ac:dyDescent="0.25"/>
    <row r="74980" x14ac:dyDescent="0.25"/>
    <row r="74981" x14ac:dyDescent="0.25"/>
    <row r="74982" x14ac:dyDescent="0.25"/>
    <row r="74983" x14ac:dyDescent="0.25"/>
    <row r="74984" x14ac:dyDescent="0.25"/>
    <row r="74985" x14ac:dyDescent="0.25"/>
    <row r="74986" x14ac:dyDescent="0.25"/>
    <row r="74987" x14ac:dyDescent="0.25"/>
    <row r="74988" x14ac:dyDescent="0.25"/>
    <row r="74989" x14ac:dyDescent="0.25"/>
    <row r="74990" x14ac:dyDescent="0.25"/>
    <row r="74991" x14ac:dyDescent="0.25"/>
    <row r="74992" x14ac:dyDescent="0.25"/>
    <row r="74993" x14ac:dyDescent="0.25"/>
    <row r="74994" x14ac:dyDescent="0.25"/>
    <row r="74995" x14ac:dyDescent="0.25"/>
    <row r="74996" x14ac:dyDescent="0.25"/>
    <row r="74997" x14ac:dyDescent="0.25"/>
    <row r="74998" x14ac:dyDescent="0.25"/>
    <row r="74999" x14ac:dyDescent="0.25"/>
    <row r="75000" x14ac:dyDescent="0.25"/>
    <row r="75001" x14ac:dyDescent="0.25"/>
    <row r="75002" x14ac:dyDescent="0.25"/>
    <row r="75003" x14ac:dyDescent="0.25"/>
    <row r="75004" x14ac:dyDescent="0.25"/>
    <row r="75005" x14ac:dyDescent="0.25"/>
    <row r="75006" x14ac:dyDescent="0.25"/>
    <row r="75007" x14ac:dyDescent="0.25"/>
    <row r="75008" x14ac:dyDescent="0.25"/>
    <row r="75009" x14ac:dyDescent="0.25"/>
    <row r="75010" x14ac:dyDescent="0.25"/>
    <row r="75011" x14ac:dyDescent="0.25"/>
    <row r="75012" x14ac:dyDescent="0.25"/>
    <row r="75013" x14ac:dyDescent="0.25"/>
    <row r="75014" x14ac:dyDescent="0.25"/>
    <row r="75015" x14ac:dyDescent="0.25"/>
    <row r="75016" x14ac:dyDescent="0.25"/>
    <row r="75017" x14ac:dyDescent="0.25"/>
    <row r="75018" x14ac:dyDescent="0.25"/>
    <row r="75019" x14ac:dyDescent="0.25"/>
    <row r="75020" x14ac:dyDescent="0.25"/>
    <row r="75021" x14ac:dyDescent="0.25"/>
    <row r="75022" x14ac:dyDescent="0.25"/>
    <row r="75023" x14ac:dyDescent="0.25"/>
    <row r="75024" x14ac:dyDescent="0.25"/>
    <row r="75025" x14ac:dyDescent="0.25"/>
    <row r="75026" x14ac:dyDescent="0.25"/>
    <row r="75027" x14ac:dyDescent="0.25"/>
    <row r="75028" x14ac:dyDescent="0.25"/>
    <row r="75029" x14ac:dyDescent="0.25"/>
    <row r="75030" x14ac:dyDescent="0.25"/>
    <row r="75031" x14ac:dyDescent="0.25"/>
    <row r="75032" x14ac:dyDescent="0.25"/>
    <row r="75033" x14ac:dyDescent="0.25"/>
    <row r="75034" x14ac:dyDescent="0.25"/>
    <row r="75035" x14ac:dyDescent="0.25"/>
    <row r="75036" x14ac:dyDescent="0.25"/>
    <row r="75037" x14ac:dyDescent="0.25"/>
    <row r="75038" x14ac:dyDescent="0.25"/>
    <row r="75039" x14ac:dyDescent="0.25"/>
    <row r="75040" x14ac:dyDescent="0.25"/>
    <row r="75041" x14ac:dyDescent="0.25"/>
    <row r="75042" x14ac:dyDescent="0.25"/>
    <row r="75043" x14ac:dyDescent="0.25"/>
    <row r="75044" x14ac:dyDescent="0.25"/>
    <row r="75045" x14ac:dyDescent="0.25"/>
    <row r="75046" x14ac:dyDescent="0.25"/>
    <row r="75047" x14ac:dyDescent="0.25"/>
    <row r="75048" x14ac:dyDescent="0.25"/>
    <row r="75049" x14ac:dyDescent="0.25"/>
    <row r="75050" x14ac:dyDescent="0.25"/>
    <row r="75051" x14ac:dyDescent="0.25"/>
    <row r="75052" x14ac:dyDescent="0.25"/>
    <row r="75053" x14ac:dyDescent="0.25"/>
    <row r="75054" x14ac:dyDescent="0.25"/>
    <row r="75055" x14ac:dyDescent="0.25"/>
    <row r="75056" x14ac:dyDescent="0.25"/>
    <row r="75057" x14ac:dyDescent="0.25"/>
    <row r="75058" x14ac:dyDescent="0.25"/>
    <row r="75059" x14ac:dyDescent="0.25"/>
    <row r="75060" x14ac:dyDescent="0.25"/>
    <row r="75061" x14ac:dyDescent="0.25"/>
    <row r="75062" x14ac:dyDescent="0.25"/>
    <row r="75063" x14ac:dyDescent="0.25"/>
    <row r="75064" x14ac:dyDescent="0.25"/>
    <row r="75065" x14ac:dyDescent="0.25"/>
    <row r="75066" x14ac:dyDescent="0.25"/>
    <row r="75067" x14ac:dyDescent="0.25"/>
    <row r="75068" x14ac:dyDescent="0.25"/>
    <row r="75069" x14ac:dyDescent="0.25"/>
    <row r="75070" x14ac:dyDescent="0.25"/>
    <row r="75071" x14ac:dyDescent="0.25"/>
    <row r="75072" x14ac:dyDescent="0.25"/>
    <row r="75073" x14ac:dyDescent="0.25"/>
    <row r="75074" x14ac:dyDescent="0.25"/>
    <row r="75075" x14ac:dyDescent="0.25"/>
    <row r="75076" x14ac:dyDescent="0.25"/>
    <row r="75077" x14ac:dyDescent="0.25"/>
    <row r="75078" x14ac:dyDescent="0.25"/>
    <row r="75079" x14ac:dyDescent="0.25"/>
    <row r="75080" x14ac:dyDescent="0.25"/>
    <row r="75081" x14ac:dyDescent="0.25"/>
    <row r="75082" x14ac:dyDescent="0.25"/>
    <row r="75083" x14ac:dyDescent="0.25"/>
    <row r="75084" x14ac:dyDescent="0.25"/>
    <row r="75085" x14ac:dyDescent="0.25"/>
    <row r="75086" x14ac:dyDescent="0.25"/>
    <row r="75087" x14ac:dyDescent="0.25"/>
    <row r="75088" x14ac:dyDescent="0.25"/>
    <row r="75089" x14ac:dyDescent="0.25"/>
    <row r="75090" x14ac:dyDescent="0.25"/>
    <row r="75091" x14ac:dyDescent="0.25"/>
    <row r="75092" x14ac:dyDescent="0.25"/>
    <row r="75093" x14ac:dyDescent="0.25"/>
    <row r="75094" x14ac:dyDescent="0.25"/>
    <row r="75095" x14ac:dyDescent="0.25"/>
    <row r="75096" x14ac:dyDescent="0.25"/>
    <row r="75097" x14ac:dyDescent="0.25"/>
    <row r="75098" x14ac:dyDescent="0.25"/>
    <row r="75099" x14ac:dyDescent="0.25"/>
    <row r="75100" x14ac:dyDescent="0.25"/>
    <row r="75101" x14ac:dyDescent="0.25"/>
    <row r="75102" x14ac:dyDescent="0.25"/>
    <row r="75103" x14ac:dyDescent="0.25"/>
    <row r="75104" x14ac:dyDescent="0.25"/>
    <row r="75105" x14ac:dyDescent="0.25"/>
    <row r="75106" x14ac:dyDescent="0.25"/>
    <row r="75107" x14ac:dyDescent="0.25"/>
    <row r="75108" x14ac:dyDescent="0.25"/>
    <row r="75109" x14ac:dyDescent="0.25"/>
    <row r="75110" x14ac:dyDescent="0.25"/>
    <row r="75111" x14ac:dyDescent="0.25"/>
    <row r="75112" x14ac:dyDescent="0.25"/>
    <row r="75113" x14ac:dyDescent="0.25"/>
    <row r="75114" x14ac:dyDescent="0.25"/>
    <row r="75115" x14ac:dyDescent="0.25"/>
    <row r="75116" x14ac:dyDescent="0.25"/>
    <row r="75117" x14ac:dyDescent="0.25"/>
    <row r="75118" x14ac:dyDescent="0.25"/>
    <row r="75119" x14ac:dyDescent="0.25"/>
    <row r="75120" x14ac:dyDescent="0.25"/>
    <row r="75121" x14ac:dyDescent="0.25"/>
    <row r="75122" x14ac:dyDescent="0.25"/>
    <row r="75123" x14ac:dyDescent="0.25"/>
    <row r="75124" x14ac:dyDescent="0.25"/>
    <row r="75125" x14ac:dyDescent="0.25"/>
    <row r="75126" x14ac:dyDescent="0.25"/>
    <row r="75127" x14ac:dyDescent="0.25"/>
    <row r="75128" x14ac:dyDescent="0.25"/>
    <row r="75129" x14ac:dyDescent="0.25"/>
    <row r="75130" x14ac:dyDescent="0.25"/>
    <row r="75131" x14ac:dyDescent="0.25"/>
    <row r="75132" x14ac:dyDescent="0.25"/>
    <row r="75133" x14ac:dyDescent="0.25"/>
    <row r="75134" x14ac:dyDescent="0.25"/>
    <row r="75135" x14ac:dyDescent="0.25"/>
    <row r="75136" x14ac:dyDescent="0.25"/>
    <row r="75137" x14ac:dyDescent="0.25"/>
    <row r="75138" x14ac:dyDescent="0.25"/>
    <row r="75139" x14ac:dyDescent="0.25"/>
    <row r="75140" x14ac:dyDescent="0.25"/>
    <row r="75141" x14ac:dyDescent="0.25"/>
    <row r="75142" x14ac:dyDescent="0.25"/>
    <row r="75143" x14ac:dyDescent="0.25"/>
    <row r="75144" x14ac:dyDescent="0.25"/>
    <row r="75145" x14ac:dyDescent="0.25"/>
    <row r="75146" x14ac:dyDescent="0.25"/>
    <row r="75147" x14ac:dyDescent="0.25"/>
    <row r="75148" x14ac:dyDescent="0.25"/>
    <row r="75149" x14ac:dyDescent="0.25"/>
    <row r="75150" x14ac:dyDescent="0.25"/>
    <row r="75151" x14ac:dyDescent="0.25"/>
    <row r="75152" x14ac:dyDescent="0.25"/>
    <row r="75153" x14ac:dyDescent="0.25"/>
    <row r="75154" x14ac:dyDescent="0.25"/>
    <row r="75155" x14ac:dyDescent="0.25"/>
    <row r="75156" x14ac:dyDescent="0.25"/>
    <row r="75157" x14ac:dyDescent="0.25"/>
    <row r="75158" x14ac:dyDescent="0.25"/>
    <row r="75159" x14ac:dyDescent="0.25"/>
    <row r="75160" x14ac:dyDescent="0.25"/>
    <row r="75161" x14ac:dyDescent="0.25"/>
    <row r="75162" x14ac:dyDescent="0.25"/>
    <row r="75163" x14ac:dyDescent="0.25"/>
    <row r="75164" x14ac:dyDescent="0.25"/>
    <row r="75165" x14ac:dyDescent="0.25"/>
    <row r="75166" x14ac:dyDescent="0.25"/>
    <row r="75167" x14ac:dyDescent="0.25"/>
    <row r="75168" x14ac:dyDescent="0.25"/>
    <row r="75169" x14ac:dyDescent="0.25"/>
    <row r="75170" x14ac:dyDescent="0.25"/>
    <row r="75171" x14ac:dyDescent="0.25"/>
    <row r="75172" x14ac:dyDescent="0.25"/>
    <row r="75173" x14ac:dyDescent="0.25"/>
    <row r="75174" x14ac:dyDescent="0.25"/>
    <row r="75175" x14ac:dyDescent="0.25"/>
    <row r="75176" x14ac:dyDescent="0.25"/>
    <row r="75177" x14ac:dyDescent="0.25"/>
    <row r="75178" x14ac:dyDescent="0.25"/>
    <row r="75179" x14ac:dyDescent="0.25"/>
    <row r="75180" x14ac:dyDescent="0.25"/>
    <row r="75181" x14ac:dyDescent="0.25"/>
    <row r="75182" x14ac:dyDescent="0.25"/>
    <row r="75183" x14ac:dyDescent="0.25"/>
    <row r="75184" x14ac:dyDescent="0.25"/>
    <row r="75185" x14ac:dyDescent="0.25"/>
    <row r="75186" x14ac:dyDescent="0.25"/>
    <row r="75187" x14ac:dyDescent="0.25"/>
    <row r="75188" x14ac:dyDescent="0.25"/>
    <row r="75189" x14ac:dyDescent="0.25"/>
    <row r="75190" x14ac:dyDescent="0.25"/>
    <row r="75191" x14ac:dyDescent="0.25"/>
    <row r="75192" x14ac:dyDescent="0.25"/>
    <row r="75193" x14ac:dyDescent="0.25"/>
    <row r="75194" x14ac:dyDescent="0.25"/>
    <row r="75195" x14ac:dyDescent="0.25"/>
    <row r="75196" x14ac:dyDescent="0.25"/>
    <row r="75197" x14ac:dyDescent="0.25"/>
    <row r="75198" x14ac:dyDescent="0.25"/>
    <row r="75199" x14ac:dyDescent="0.25"/>
    <row r="75200" x14ac:dyDescent="0.25"/>
    <row r="75201" x14ac:dyDescent="0.25"/>
    <row r="75202" x14ac:dyDescent="0.25"/>
    <row r="75203" x14ac:dyDescent="0.25"/>
    <row r="75204" x14ac:dyDescent="0.25"/>
    <row r="75205" x14ac:dyDescent="0.25"/>
    <row r="75206" x14ac:dyDescent="0.25"/>
    <row r="75207" x14ac:dyDescent="0.25"/>
    <row r="75208" x14ac:dyDescent="0.25"/>
    <row r="75209" x14ac:dyDescent="0.25"/>
    <row r="75210" x14ac:dyDescent="0.25"/>
    <row r="75211" x14ac:dyDescent="0.25"/>
    <row r="75212" x14ac:dyDescent="0.25"/>
    <row r="75213" x14ac:dyDescent="0.25"/>
    <row r="75214" x14ac:dyDescent="0.25"/>
    <row r="75215" x14ac:dyDescent="0.25"/>
    <row r="75216" x14ac:dyDescent="0.25"/>
    <row r="75217" x14ac:dyDescent="0.25"/>
    <row r="75218" x14ac:dyDescent="0.25"/>
    <row r="75219" x14ac:dyDescent="0.25"/>
    <row r="75220" x14ac:dyDescent="0.25"/>
    <row r="75221" x14ac:dyDescent="0.25"/>
    <row r="75222" x14ac:dyDescent="0.25"/>
    <row r="75223" x14ac:dyDescent="0.25"/>
    <row r="75224" x14ac:dyDescent="0.25"/>
    <row r="75225" x14ac:dyDescent="0.25"/>
    <row r="75226" x14ac:dyDescent="0.25"/>
    <row r="75227" x14ac:dyDescent="0.25"/>
    <row r="75228" x14ac:dyDescent="0.25"/>
    <row r="75229" x14ac:dyDescent="0.25"/>
    <row r="75230" x14ac:dyDescent="0.25"/>
    <row r="75231" x14ac:dyDescent="0.25"/>
    <row r="75232" x14ac:dyDescent="0.25"/>
    <row r="75233" x14ac:dyDescent="0.25"/>
    <row r="75234" x14ac:dyDescent="0.25"/>
    <row r="75235" x14ac:dyDescent="0.25"/>
    <row r="75236" x14ac:dyDescent="0.25"/>
    <row r="75237" x14ac:dyDescent="0.25"/>
    <row r="75238" x14ac:dyDescent="0.25"/>
    <row r="75239" x14ac:dyDescent="0.25"/>
    <row r="75240" x14ac:dyDescent="0.25"/>
    <row r="75241" x14ac:dyDescent="0.25"/>
    <row r="75242" x14ac:dyDescent="0.25"/>
    <row r="75243" x14ac:dyDescent="0.25"/>
    <row r="75244" x14ac:dyDescent="0.25"/>
    <row r="75245" x14ac:dyDescent="0.25"/>
    <row r="75246" x14ac:dyDescent="0.25"/>
    <row r="75247" x14ac:dyDescent="0.25"/>
    <row r="75248" x14ac:dyDescent="0.25"/>
    <row r="75249" x14ac:dyDescent="0.25"/>
    <row r="75250" x14ac:dyDescent="0.25"/>
    <row r="75251" x14ac:dyDescent="0.25"/>
    <row r="75252" x14ac:dyDescent="0.25"/>
    <row r="75253" x14ac:dyDescent="0.25"/>
    <row r="75254" x14ac:dyDescent="0.25"/>
    <row r="75255" x14ac:dyDescent="0.25"/>
    <row r="75256" x14ac:dyDescent="0.25"/>
    <row r="75257" x14ac:dyDescent="0.25"/>
    <row r="75258" x14ac:dyDescent="0.25"/>
    <row r="75259" x14ac:dyDescent="0.25"/>
    <row r="75260" x14ac:dyDescent="0.25"/>
    <row r="75261" x14ac:dyDescent="0.25"/>
    <row r="75262" x14ac:dyDescent="0.25"/>
    <row r="75263" x14ac:dyDescent="0.25"/>
    <row r="75264" x14ac:dyDescent="0.25"/>
    <row r="75265" x14ac:dyDescent="0.25"/>
    <row r="75266" x14ac:dyDescent="0.25"/>
    <row r="75267" x14ac:dyDescent="0.25"/>
    <row r="75268" x14ac:dyDescent="0.25"/>
    <row r="75269" x14ac:dyDescent="0.25"/>
    <row r="75270" x14ac:dyDescent="0.25"/>
    <row r="75271" x14ac:dyDescent="0.25"/>
    <row r="75272" x14ac:dyDescent="0.25"/>
    <row r="75273" x14ac:dyDescent="0.25"/>
    <row r="75274" x14ac:dyDescent="0.25"/>
    <row r="75275" x14ac:dyDescent="0.25"/>
    <row r="75276" x14ac:dyDescent="0.25"/>
    <row r="75277" x14ac:dyDescent="0.25"/>
    <row r="75278" x14ac:dyDescent="0.25"/>
    <row r="75279" x14ac:dyDescent="0.25"/>
    <row r="75280" x14ac:dyDescent="0.25"/>
    <row r="75281" x14ac:dyDescent="0.25"/>
    <row r="75282" x14ac:dyDescent="0.25"/>
    <row r="75283" x14ac:dyDescent="0.25"/>
    <row r="75284" x14ac:dyDescent="0.25"/>
    <row r="75285" x14ac:dyDescent="0.25"/>
    <row r="75286" x14ac:dyDescent="0.25"/>
    <row r="75287" x14ac:dyDescent="0.25"/>
    <row r="75288" x14ac:dyDescent="0.25"/>
    <row r="75289" x14ac:dyDescent="0.25"/>
    <row r="75290" x14ac:dyDescent="0.25"/>
    <row r="75291" x14ac:dyDescent="0.25"/>
    <row r="75292" x14ac:dyDescent="0.25"/>
    <row r="75293" x14ac:dyDescent="0.25"/>
    <row r="75294" x14ac:dyDescent="0.25"/>
    <row r="75295" x14ac:dyDescent="0.25"/>
    <row r="75296" x14ac:dyDescent="0.25"/>
    <row r="75297" x14ac:dyDescent="0.25"/>
    <row r="75298" x14ac:dyDescent="0.25"/>
    <row r="75299" x14ac:dyDescent="0.25"/>
    <row r="75300" x14ac:dyDescent="0.25"/>
    <row r="75301" x14ac:dyDescent="0.25"/>
    <row r="75302" x14ac:dyDescent="0.25"/>
    <row r="75303" x14ac:dyDescent="0.25"/>
    <row r="75304" x14ac:dyDescent="0.25"/>
    <row r="75305" x14ac:dyDescent="0.25"/>
    <row r="75306" x14ac:dyDescent="0.25"/>
    <row r="75307" x14ac:dyDescent="0.25"/>
    <row r="75308" x14ac:dyDescent="0.25"/>
    <row r="75309" x14ac:dyDescent="0.25"/>
    <row r="75310" x14ac:dyDescent="0.25"/>
    <row r="75311" x14ac:dyDescent="0.25"/>
    <row r="75312" x14ac:dyDescent="0.25"/>
    <row r="75313" x14ac:dyDescent="0.25"/>
    <row r="75314" x14ac:dyDescent="0.25"/>
    <row r="75315" x14ac:dyDescent="0.25"/>
    <row r="75316" x14ac:dyDescent="0.25"/>
    <row r="75317" x14ac:dyDescent="0.25"/>
    <row r="75318" x14ac:dyDescent="0.25"/>
    <row r="75319" x14ac:dyDescent="0.25"/>
    <row r="75320" x14ac:dyDescent="0.25"/>
    <row r="75321" x14ac:dyDescent="0.25"/>
    <row r="75322" x14ac:dyDescent="0.25"/>
    <row r="75323" x14ac:dyDescent="0.25"/>
    <row r="75324" x14ac:dyDescent="0.25"/>
    <row r="75325" x14ac:dyDescent="0.25"/>
    <row r="75326" x14ac:dyDescent="0.25"/>
    <row r="75327" x14ac:dyDescent="0.25"/>
    <row r="75328" x14ac:dyDescent="0.25"/>
    <row r="75329" x14ac:dyDescent="0.25"/>
    <row r="75330" x14ac:dyDescent="0.25"/>
    <row r="75331" x14ac:dyDescent="0.25"/>
    <row r="75332" x14ac:dyDescent="0.25"/>
    <row r="75333" x14ac:dyDescent="0.25"/>
    <row r="75334" x14ac:dyDescent="0.25"/>
    <row r="75335" x14ac:dyDescent="0.25"/>
    <row r="75336" x14ac:dyDescent="0.25"/>
    <row r="75337" x14ac:dyDescent="0.25"/>
    <row r="75338" x14ac:dyDescent="0.25"/>
    <row r="75339" x14ac:dyDescent="0.25"/>
    <row r="75340" x14ac:dyDescent="0.25"/>
    <row r="75341" x14ac:dyDescent="0.25"/>
    <row r="75342" x14ac:dyDescent="0.25"/>
    <row r="75343" x14ac:dyDescent="0.25"/>
    <row r="75344" x14ac:dyDescent="0.25"/>
    <row r="75345" x14ac:dyDescent="0.25"/>
    <row r="75346" x14ac:dyDescent="0.25"/>
    <row r="75347" x14ac:dyDescent="0.25"/>
    <row r="75348" x14ac:dyDescent="0.25"/>
    <row r="75349" x14ac:dyDescent="0.25"/>
    <row r="75350" x14ac:dyDescent="0.25"/>
    <row r="75351" x14ac:dyDescent="0.25"/>
    <row r="75352" x14ac:dyDescent="0.25"/>
    <row r="75353" x14ac:dyDescent="0.25"/>
    <row r="75354" x14ac:dyDescent="0.25"/>
    <row r="75355" x14ac:dyDescent="0.25"/>
    <row r="75356" x14ac:dyDescent="0.25"/>
    <row r="75357" x14ac:dyDescent="0.25"/>
    <row r="75358" x14ac:dyDescent="0.25"/>
    <row r="75359" x14ac:dyDescent="0.25"/>
    <row r="75360" x14ac:dyDescent="0.25"/>
    <row r="75361" x14ac:dyDescent="0.25"/>
    <row r="75362" x14ac:dyDescent="0.25"/>
    <row r="75363" x14ac:dyDescent="0.25"/>
    <row r="75364" x14ac:dyDescent="0.25"/>
    <row r="75365" x14ac:dyDescent="0.25"/>
    <row r="75366" x14ac:dyDescent="0.25"/>
    <row r="75367" x14ac:dyDescent="0.25"/>
    <row r="75368" x14ac:dyDescent="0.25"/>
    <row r="75369" x14ac:dyDescent="0.25"/>
    <row r="75370" x14ac:dyDescent="0.25"/>
    <row r="75371" x14ac:dyDescent="0.25"/>
    <row r="75372" x14ac:dyDescent="0.25"/>
    <row r="75373" x14ac:dyDescent="0.25"/>
    <row r="75374" x14ac:dyDescent="0.25"/>
    <row r="75375" x14ac:dyDescent="0.25"/>
    <row r="75376" x14ac:dyDescent="0.25"/>
    <row r="75377" x14ac:dyDescent="0.25"/>
    <row r="75378" x14ac:dyDescent="0.25"/>
    <row r="75379" x14ac:dyDescent="0.25"/>
    <row r="75380" x14ac:dyDescent="0.25"/>
    <row r="75381" x14ac:dyDescent="0.25"/>
    <row r="75382" x14ac:dyDescent="0.25"/>
    <row r="75383" x14ac:dyDescent="0.25"/>
    <row r="75384" x14ac:dyDescent="0.25"/>
    <row r="75385" x14ac:dyDescent="0.25"/>
    <row r="75386" x14ac:dyDescent="0.25"/>
    <row r="75387" x14ac:dyDescent="0.25"/>
    <row r="75388" x14ac:dyDescent="0.25"/>
    <row r="75389" x14ac:dyDescent="0.25"/>
    <row r="75390" x14ac:dyDescent="0.25"/>
    <row r="75391" x14ac:dyDescent="0.25"/>
    <row r="75392" x14ac:dyDescent="0.25"/>
    <row r="75393" x14ac:dyDescent="0.25"/>
    <row r="75394" x14ac:dyDescent="0.25"/>
    <row r="75395" x14ac:dyDescent="0.25"/>
    <row r="75396" x14ac:dyDescent="0.25"/>
    <row r="75397" x14ac:dyDescent="0.25"/>
    <row r="75398" x14ac:dyDescent="0.25"/>
    <row r="75399" x14ac:dyDescent="0.25"/>
    <row r="75400" x14ac:dyDescent="0.25"/>
    <row r="75401" x14ac:dyDescent="0.25"/>
    <row r="75402" x14ac:dyDescent="0.25"/>
    <row r="75403" x14ac:dyDescent="0.25"/>
    <row r="75404" x14ac:dyDescent="0.25"/>
    <row r="75405" x14ac:dyDescent="0.25"/>
    <row r="75406" x14ac:dyDescent="0.25"/>
    <row r="75407" x14ac:dyDescent="0.25"/>
    <row r="75408" x14ac:dyDescent="0.25"/>
    <row r="75409" x14ac:dyDescent="0.25"/>
    <row r="75410" x14ac:dyDescent="0.25"/>
    <row r="75411" x14ac:dyDescent="0.25"/>
    <row r="75412" x14ac:dyDescent="0.25"/>
    <row r="75413" x14ac:dyDescent="0.25"/>
    <row r="75414" x14ac:dyDescent="0.25"/>
    <row r="75415" x14ac:dyDescent="0.25"/>
    <row r="75416" x14ac:dyDescent="0.25"/>
    <row r="75417" x14ac:dyDescent="0.25"/>
    <row r="75418" x14ac:dyDescent="0.25"/>
    <row r="75419" x14ac:dyDescent="0.25"/>
    <row r="75420" x14ac:dyDescent="0.25"/>
    <row r="75421" x14ac:dyDescent="0.25"/>
    <row r="75422" x14ac:dyDescent="0.25"/>
    <row r="75423" x14ac:dyDescent="0.25"/>
    <row r="75424" x14ac:dyDescent="0.25"/>
    <row r="75425" x14ac:dyDescent="0.25"/>
    <row r="75426" x14ac:dyDescent="0.25"/>
    <row r="75427" x14ac:dyDescent="0.25"/>
    <row r="75428" x14ac:dyDescent="0.25"/>
    <row r="75429" x14ac:dyDescent="0.25"/>
    <row r="75430" x14ac:dyDescent="0.25"/>
    <row r="75431" x14ac:dyDescent="0.25"/>
    <row r="75432" x14ac:dyDescent="0.25"/>
    <row r="75433" x14ac:dyDescent="0.25"/>
    <row r="75434" x14ac:dyDescent="0.25"/>
    <row r="75435" x14ac:dyDescent="0.25"/>
    <row r="75436" x14ac:dyDescent="0.25"/>
    <row r="75437" x14ac:dyDescent="0.25"/>
    <row r="75438" x14ac:dyDescent="0.25"/>
    <row r="75439" x14ac:dyDescent="0.25"/>
    <row r="75440" x14ac:dyDescent="0.25"/>
    <row r="75441" x14ac:dyDescent="0.25"/>
    <row r="75442" x14ac:dyDescent="0.25"/>
    <row r="75443" x14ac:dyDescent="0.25"/>
    <row r="75444" x14ac:dyDescent="0.25"/>
    <row r="75445" x14ac:dyDescent="0.25"/>
    <row r="75446" x14ac:dyDescent="0.25"/>
    <row r="75447" x14ac:dyDescent="0.25"/>
    <row r="75448" x14ac:dyDescent="0.25"/>
    <row r="75449" x14ac:dyDescent="0.25"/>
    <row r="75450" x14ac:dyDescent="0.25"/>
    <row r="75451" x14ac:dyDescent="0.25"/>
    <row r="75452" x14ac:dyDescent="0.25"/>
    <row r="75453" x14ac:dyDescent="0.25"/>
    <row r="75454" x14ac:dyDescent="0.25"/>
    <row r="75455" x14ac:dyDescent="0.25"/>
    <row r="75456" x14ac:dyDescent="0.25"/>
    <row r="75457" x14ac:dyDescent="0.25"/>
    <row r="75458" x14ac:dyDescent="0.25"/>
    <row r="75459" x14ac:dyDescent="0.25"/>
    <row r="75460" x14ac:dyDescent="0.25"/>
    <row r="75461" x14ac:dyDescent="0.25"/>
    <row r="75462" x14ac:dyDescent="0.25"/>
    <row r="75463" x14ac:dyDescent="0.25"/>
    <row r="75464" x14ac:dyDescent="0.25"/>
    <row r="75465" x14ac:dyDescent="0.25"/>
    <row r="75466" x14ac:dyDescent="0.25"/>
    <row r="75467" x14ac:dyDescent="0.25"/>
    <row r="75468" x14ac:dyDescent="0.25"/>
    <row r="75469" x14ac:dyDescent="0.25"/>
    <row r="75470" x14ac:dyDescent="0.25"/>
    <row r="75471" x14ac:dyDescent="0.25"/>
    <row r="75472" x14ac:dyDescent="0.25"/>
    <row r="75473" x14ac:dyDescent="0.25"/>
    <row r="75474" x14ac:dyDescent="0.25"/>
    <row r="75475" x14ac:dyDescent="0.25"/>
    <row r="75476" x14ac:dyDescent="0.25"/>
    <row r="75477" x14ac:dyDescent="0.25"/>
    <row r="75478" x14ac:dyDescent="0.25"/>
    <row r="75479" x14ac:dyDescent="0.25"/>
    <row r="75480" x14ac:dyDescent="0.25"/>
    <row r="75481" x14ac:dyDescent="0.25"/>
    <row r="75482" x14ac:dyDescent="0.25"/>
    <row r="75483" x14ac:dyDescent="0.25"/>
    <row r="75484" x14ac:dyDescent="0.25"/>
    <row r="75485" x14ac:dyDescent="0.25"/>
    <row r="75486" x14ac:dyDescent="0.25"/>
    <row r="75487" x14ac:dyDescent="0.25"/>
    <row r="75488" x14ac:dyDescent="0.25"/>
    <row r="75489" x14ac:dyDescent="0.25"/>
    <row r="75490" x14ac:dyDescent="0.25"/>
    <row r="75491" x14ac:dyDescent="0.25"/>
    <row r="75492" x14ac:dyDescent="0.25"/>
    <row r="75493" x14ac:dyDescent="0.25"/>
    <row r="75494" x14ac:dyDescent="0.25"/>
    <row r="75495" x14ac:dyDescent="0.25"/>
    <row r="75496" x14ac:dyDescent="0.25"/>
    <row r="75497" x14ac:dyDescent="0.25"/>
    <row r="75498" x14ac:dyDescent="0.25"/>
    <row r="75499" x14ac:dyDescent="0.25"/>
    <row r="75500" x14ac:dyDescent="0.25"/>
    <row r="75501" x14ac:dyDescent="0.25"/>
    <row r="75502" x14ac:dyDescent="0.25"/>
    <row r="75503" x14ac:dyDescent="0.25"/>
    <row r="75504" x14ac:dyDescent="0.25"/>
    <row r="75505" x14ac:dyDescent="0.25"/>
    <row r="75506" x14ac:dyDescent="0.25"/>
    <row r="75507" x14ac:dyDescent="0.25"/>
    <row r="75508" x14ac:dyDescent="0.25"/>
    <row r="75509" x14ac:dyDescent="0.25"/>
    <row r="75510" x14ac:dyDescent="0.25"/>
    <row r="75511" x14ac:dyDescent="0.25"/>
    <row r="75512" x14ac:dyDescent="0.25"/>
    <row r="75513" x14ac:dyDescent="0.25"/>
    <row r="75514" x14ac:dyDescent="0.25"/>
    <row r="75515" x14ac:dyDescent="0.25"/>
    <row r="75516" x14ac:dyDescent="0.25"/>
    <row r="75517" x14ac:dyDescent="0.25"/>
    <row r="75518" x14ac:dyDescent="0.25"/>
    <row r="75519" x14ac:dyDescent="0.25"/>
    <row r="75520" x14ac:dyDescent="0.25"/>
    <row r="75521" x14ac:dyDescent="0.25"/>
    <row r="75522" x14ac:dyDescent="0.25"/>
    <row r="75523" x14ac:dyDescent="0.25"/>
    <row r="75524" x14ac:dyDescent="0.25"/>
    <row r="75525" x14ac:dyDescent="0.25"/>
    <row r="75526" x14ac:dyDescent="0.25"/>
    <row r="75527" x14ac:dyDescent="0.25"/>
    <row r="75528" x14ac:dyDescent="0.25"/>
    <row r="75529" x14ac:dyDescent="0.25"/>
    <row r="75530" x14ac:dyDescent="0.25"/>
    <row r="75531" x14ac:dyDescent="0.25"/>
    <row r="75532" x14ac:dyDescent="0.25"/>
    <row r="75533" x14ac:dyDescent="0.25"/>
    <row r="75534" x14ac:dyDescent="0.25"/>
    <row r="75535" x14ac:dyDescent="0.25"/>
    <row r="75536" x14ac:dyDescent="0.25"/>
    <row r="75537" x14ac:dyDescent="0.25"/>
    <row r="75538" x14ac:dyDescent="0.25"/>
    <row r="75539" x14ac:dyDescent="0.25"/>
    <row r="75540" x14ac:dyDescent="0.25"/>
    <row r="75541" x14ac:dyDescent="0.25"/>
    <row r="75542" x14ac:dyDescent="0.25"/>
    <row r="75543" x14ac:dyDescent="0.25"/>
    <row r="75544" x14ac:dyDescent="0.25"/>
    <row r="75545" x14ac:dyDescent="0.25"/>
    <row r="75546" x14ac:dyDescent="0.25"/>
    <row r="75547" x14ac:dyDescent="0.25"/>
    <row r="75548" x14ac:dyDescent="0.25"/>
    <row r="75549" x14ac:dyDescent="0.25"/>
    <row r="75550" x14ac:dyDescent="0.25"/>
    <row r="75551" x14ac:dyDescent="0.25"/>
    <row r="75552" x14ac:dyDescent="0.25"/>
    <row r="75553" x14ac:dyDescent="0.25"/>
    <row r="75554" x14ac:dyDescent="0.25"/>
    <row r="75555" x14ac:dyDescent="0.25"/>
    <row r="75556" x14ac:dyDescent="0.25"/>
    <row r="75557" x14ac:dyDescent="0.25"/>
    <row r="75558" x14ac:dyDescent="0.25"/>
    <row r="75559" x14ac:dyDescent="0.25"/>
    <row r="75560" x14ac:dyDescent="0.25"/>
    <row r="75561" x14ac:dyDescent="0.25"/>
    <row r="75562" x14ac:dyDescent="0.25"/>
    <row r="75563" x14ac:dyDescent="0.25"/>
    <row r="75564" x14ac:dyDescent="0.25"/>
    <row r="75565" x14ac:dyDescent="0.25"/>
    <row r="75566" x14ac:dyDescent="0.25"/>
    <row r="75567" x14ac:dyDescent="0.25"/>
    <row r="75568" x14ac:dyDescent="0.25"/>
    <row r="75569" x14ac:dyDescent="0.25"/>
    <row r="75570" x14ac:dyDescent="0.25"/>
    <row r="75571" x14ac:dyDescent="0.25"/>
    <row r="75572" x14ac:dyDescent="0.25"/>
    <row r="75573" x14ac:dyDescent="0.25"/>
    <row r="75574" x14ac:dyDescent="0.25"/>
    <row r="75575" x14ac:dyDescent="0.25"/>
    <row r="75576" x14ac:dyDescent="0.25"/>
    <row r="75577" x14ac:dyDescent="0.25"/>
    <row r="75578" x14ac:dyDescent="0.25"/>
    <row r="75579" x14ac:dyDescent="0.25"/>
    <row r="75580" x14ac:dyDescent="0.25"/>
    <row r="75581" x14ac:dyDescent="0.25"/>
    <row r="75582" x14ac:dyDescent="0.25"/>
    <row r="75583" x14ac:dyDescent="0.25"/>
    <row r="75584" x14ac:dyDescent="0.25"/>
    <row r="75585" x14ac:dyDescent="0.25"/>
    <row r="75586" x14ac:dyDescent="0.25"/>
    <row r="75587" x14ac:dyDescent="0.25"/>
    <row r="75588" x14ac:dyDescent="0.25"/>
    <row r="75589" x14ac:dyDescent="0.25"/>
    <row r="75590" x14ac:dyDescent="0.25"/>
    <row r="75591" x14ac:dyDescent="0.25"/>
    <row r="75592" x14ac:dyDescent="0.25"/>
    <row r="75593" x14ac:dyDescent="0.25"/>
    <row r="75594" x14ac:dyDescent="0.25"/>
    <row r="75595" x14ac:dyDescent="0.25"/>
    <row r="75596" x14ac:dyDescent="0.25"/>
    <row r="75597" x14ac:dyDescent="0.25"/>
    <row r="75598" x14ac:dyDescent="0.25"/>
    <row r="75599" x14ac:dyDescent="0.25"/>
    <row r="75600" x14ac:dyDescent="0.25"/>
    <row r="75601" x14ac:dyDescent="0.25"/>
    <row r="75602" x14ac:dyDescent="0.25"/>
    <row r="75603" x14ac:dyDescent="0.25"/>
    <row r="75604" x14ac:dyDescent="0.25"/>
    <row r="75605" x14ac:dyDescent="0.25"/>
    <row r="75606" x14ac:dyDescent="0.25"/>
    <row r="75607" x14ac:dyDescent="0.25"/>
    <row r="75608" x14ac:dyDescent="0.25"/>
    <row r="75609" x14ac:dyDescent="0.25"/>
    <row r="75610" x14ac:dyDescent="0.25"/>
    <row r="75611" x14ac:dyDescent="0.25"/>
    <row r="75612" x14ac:dyDescent="0.25"/>
    <row r="75613" x14ac:dyDescent="0.25"/>
    <row r="75614" x14ac:dyDescent="0.25"/>
    <row r="75615" x14ac:dyDescent="0.25"/>
    <row r="75616" x14ac:dyDescent="0.25"/>
    <row r="75617" x14ac:dyDescent="0.25"/>
    <row r="75618" x14ac:dyDescent="0.25"/>
    <row r="75619" x14ac:dyDescent="0.25"/>
    <row r="75620" x14ac:dyDescent="0.25"/>
    <row r="75621" x14ac:dyDescent="0.25"/>
    <row r="75622" x14ac:dyDescent="0.25"/>
    <row r="75623" x14ac:dyDescent="0.25"/>
    <row r="75624" x14ac:dyDescent="0.25"/>
    <row r="75625" x14ac:dyDescent="0.25"/>
    <row r="75626" x14ac:dyDescent="0.25"/>
    <row r="75627" x14ac:dyDescent="0.25"/>
    <row r="75628" x14ac:dyDescent="0.25"/>
    <row r="75629" x14ac:dyDescent="0.25"/>
    <row r="75630" x14ac:dyDescent="0.25"/>
    <row r="75631" x14ac:dyDescent="0.25"/>
    <row r="75632" x14ac:dyDescent="0.25"/>
    <row r="75633" x14ac:dyDescent="0.25"/>
    <row r="75634" x14ac:dyDescent="0.25"/>
    <row r="75635" x14ac:dyDescent="0.25"/>
    <row r="75636" x14ac:dyDescent="0.25"/>
    <row r="75637" x14ac:dyDescent="0.25"/>
    <row r="75638" x14ac:dyDescent="0.25"/>
    <row r="75639" x14ac:dyDescent="0.25"/>
    <row r="75640" x14ac:dyDescent="0.25"/>
    <row r="75641" x14ac:dyDescent="0.25"/>
    <row r="75642" x14ac:dyDescent="0.25"/>
    <row r="75643" x14ac:dyDescent="0.25"/>
    <row r="75644" x14ac:dyDescent="0.25"/>
    <row r="75645" x14ac:dyDescent="0.25"/>
    <row r="75646" x14ac:dyDescent="0.25"/>
    <row r="75647" x14ac:dyDescent="0.25"/>
    <row r="75648" x14ac:dyDescent="0.25"/>
    <row r="75649" x14ac:dyDescent="0.25"/>
    <row r="75650" x14ac:dyDescent="0.25"/>
    <row r="75651" x14ac:dyDescent="0.25"/>
    <row r="75652" x14ac:dyDescent="0.25"/>
    <row r="75653" x14ac:dyDescent="0.25"/>
    <row r="75654" x14ac:dyDescent="0.25"/>
    <row r="75655" x14ac:dyDescent="0.25"/>
    <row r="75656" x14ac:dyDescent="0.25"/>
    <row r="75657" x14ac:dyDescent="0.25"/>
    <row r="75658" x14ac:dyDescent="0.25"/>
    <row r="75659" x14ac:dyDescent="0.25"/>
    <row r="75660" x14ac:dyDescent="0.25"/>
    <row r="75661" x14ac:dyDescent="0.25"/>
    <row r="75662" x14ac:dyDescent="0.25"/>
    <row r="75663" x14ac:dyDescent="0.25"/>
    <row r="75664" x14ac:dyDescent="0.25"/>
    <row r="75665" x14ac:dyDescent="0.25"/>
    <row r="75666" x14ac:dyDescent="0.25"/>
    <row r="75667" x14ac:dyDescent="0.25"/>
    <row r="75668" x14ac:dyDescent="0.25"/>
    <row r="75669" x14ac:dyDescent="0.25"/>
    <row r="75670" x14ac:dyDescent="0.25"/>
    <row r="75671" x14ac:dyDescent="0.25"/>
    <row r="75672" x14ac:dyDescent="0.25"/>
    <row r="75673" x14ac:dyDescent="0.25"/>
    <row r="75674" x14ac:dyDescent="0.25"/>
    <row r="75675" x14ac:dyDescent="0.25"/>
    <row r="75676" x14ac:dyDescent="0.25"/>
    <row r="75677" x14ac:dyDescent="0.25"/>
    <row r="75678" x14ac:dyDescent="0.25"/>
    <row r="75679" x14ac:dyDescent="0.25"/>
    <row r="75680" x14ac:dyDescent="0.25"/>
    <row r="75681" x14ac:dyDescent="0.25"/>
    <row r="75682" x14ac:dyDescent="0.25"/>
    <row r="75683" x14ac:dyDescent="0.25"/>
    <row r="75684" x14ac:dyDescent="0.25"/>
    <row r="75685" x14ac:dyDescent="0.25"/>
    <row r="75686" x14ac:dyDescent="0.25"/>
    <row r="75687" x14ac:dyDescent="0.25"/>
    <row r="75688" x14ac:dyDescent="0.25"/>
    <row r="75689" x14ac:dyDescent="0.25"/>
    <row r="75690" x14ac:dyDescent="0.25"/>
    <row r="75691" x14ac:dyDescent="0.25"/>
    <row r="75692" x14ac:dyDescent="0.25"/>
    <row r="75693" x14ac:dyDescent="0.25"/>
    <row r="75694" x14ac:dyDescent="0.25"/>
    <row r="75695" x14ac:dyDescent="0.25"/>
    <row r="75696" x14ac:dyDescent="0.25"/>
    <row r="75697" x14ac:dyDescent="0.25"/>
    <row r="75698" x14ac:dyDescent="0.25"/>
    <row r="75699" x14ac:dyDescent="0.25"/>
    <row r="75700" x14ac:dyDescent="0.25"/>
    <row r="75701" x14ac:dyDescent="0.25"/>
    <row r="75702" x14ac:dyDescent="0.25"/>
    <row r="75703" x14ac:dyDescent="0.25"/>
    <row r="75704" x14ac:dyDescent="0.25"/>
    <row r="75705" x14ac:dyDescent="0.25"/>
    <row r="75706" x14ac:dyDescent="0.25"/>
    <row r="75707" x14ac:dyDescent="0.25"/>
    <row r="75708" x14ac:dyDescent="0.25"/>
    <row r="75709" x14ac:dyDescent="0.25"/>
    <row r="75710" x14ac:dyDescent="0.25"/>
    <row r="75711" x14ac:dyDescent="0.25"/>
    <row r="75712" x14ac:dyDescent="0.25"/>
    <row r="75713" x14ac:dyDescent="0.25"/>
    <row r="75714" x14ac:dyDescent="0.25"/>
    <row r="75715" x14ac:dyDescent="0.25"/>
    <row r="75716" x14ac:dyDescent="0.25"/>
    <row r="75717" x14ac:dyDescent="0.25"/>
    <row r="75718" x14ac:dyDescent="0.25"/>
    <row r="75719" x14ac:dyDescent="0.25"/>
    <row r="75720" x14ac:dyDescent="0.25"/>
    <row r="75721" x14ac:dyDescent="0.25"/>
    <row r="75722" x14ac:dyDescent="0.25"/>
    <row r="75723" x14ac:dyDescent="0.25"/>
    <row r="75724" x14ac:dyDescent="0.25"/>
    <row r="75725" x14ac:dyDescent="0.25"/>
    <row r="75726" x14ac:dyDescent="0.25"/>
    <row r="75727" x14ac:dyDescent="0.25"/>
    <row r="75728" x14ac:dyDescent="0.25"/>
    <row r="75729" x14ac:dyDescent="0.25"/>
    <row r="75730" x14ac:dyDescent="0.25"/>
    <row r="75731" x14ac:dyDescent="0.25"/>
    <row r="75732" x14ac:dyDescent="0.25"/>
    <row r="75733" x14ac:dyDescent="0.25"/>
    <row r="75734" x14ac:dyDescent="0.25"/>
    <row r="75735" x14ac:dyDescent="0.25"/>
    <row r="75736" x14ac:dyDescent="0.25"/>
    <row r="75737" x14ac:dyDescent="0.25"/>
    <row r="75738" x14ac:dyDescent="0.25"/>
    <row r="75739" x14ac:dyDescent="0.25"/>
    <row r="75740" x14ac:dyDescent="0.25"/>
    <row r="75741" x14ac:dyDescent="0.25"/>
    <row r="75742" x14ac:dyDescent="0.25"/>
    <row r="75743" x14ac:dyDescent="0.25"/>
    <row r="75744" x14ac:dyDescent="0.25"/>
    <row r="75745" x14ac:dyDescent="0.25"/>
    <row r="75746" x14ac:dyDescent="0.25"/>
    <row r="75747" x14ac:dyDescent="0.25"/>
    <row r="75748" x14ac:dyDescent="0.25"/>
    <row r="75749" x14ac:dyDescent="0.25"/>
    <row r="75750" x14ac:dyDescent="0.25"/>
    <row r="75751" x14ac:dyDescent="0.25"/>
    <row r="75752" x14ac:dyDescent="0.25"/>
    <row r="75753" x14ac:dyDescent="0.25"/>
    <row r="75754" x14ac:dyDescent="0.25"/>
    <row r="75755" x14ac:dyDescent="0.25"/>
    <row r="75756" x14ac:dyDescent="0.25"/>
    <row r="75757" x14ac:dyDescent="0.25"/>
    <row r="75758" x14ac:dyDescent="0.25"/>
    <row r="75759" x14ac:dyDescent="0.25"/>
    <row r="75760" x14ac:dyDescent="0.25"/>
    <row r="75761" x14ac:dyDescent="0.25"/>
    <row r="75762" x14ac:dyDescent="0.25"/>
    <row r="75763" x14ac:dyDescent="0.25"/>
    <row r="75764" x14ac:dyDescent="0.25"/>
    <row r="75765" x14ac:dyDescent="0.25"/>
    <row r="75766" x14ac:dyDescent="0.25"/>
    <row r="75767" x14ac:dyDescent="0.25"/>
    <row r="75768" x14ac:dyDescent="0.25"/>
    <row r="75769" x14ac:dyDescent="0.25"/>
    <row r="75770" x14ac:dyDescent="0.25"/>
    <row r="75771" x14ac:dyDescent="0.25"/>
    <row r="75772" x14ac:dyDescent="0.25"/>
    <row r="75773" x14ac:dyDescent="0.25"/>
    <row r="75774" x14ac:dyDescent="0.25"/>
    <row r="75775" x14ac:dyDescent="0.25"/>
    <row r="75776" x14ac:dyDescent="0.25"/>
    <row r="75777" x14ac:dyDescent="0.25"/>
    <row r="75778" x14ac:dyDescent="0.25"/>
    <row r="75779" x14ac:dyDescent="0.25"/>
    <row r="75780" x14ac:dyDescent="0.25"/>
    <row r="75781" x14ac:dyDescent="0.25"/>
    <row r="75782" x14ac:dyDescent="0.25"/>
    <row r="75783" x14ac:dyDescent="0.25"/>
    <row r="75784" x14ac:dyDescent="0.25"/>
    <row r="75785" x14ac:dyDescent="0.25"/>
    <row r="75786" x14ac:dyDescent="0.25"/>
    <row r="75787" x14ac:dyDescent="0.25"/>
    <row r="75788" x14ac:dyDescent="0.25"/>
    <row r="75789" x14ac:dyDescent="0.25"/>
    <row r="75790" x14ac:dyDescent="0.25"/>
    <row r="75791" x14ac:dyDescent="0.25"/>
    <row r="75792" x14ac:dyDescent="0.25"/>
    <row r="75793" x14ac:dyDescent="0.25"/>
    <row r="75794" x14ac:dyDescent="0.25"/>
    <row r="75795" x14ac:dyDescent="0.25"/>
    <row r="75796" x14ac:dyDescent="0.25"/>
    <row r="75797" x14ac:dyDescent="0.25"/>
    <row r="75798" x14ac:dyDescent="0.25"/>
    <row r="75799" x14ac:dyDescent="0.25"/>
    <row r="75800" x14ac:dyDescent="0.25"/>
    <row r="75801" x14ac:dyDescent="0.25"/>
    <row r="75802" x14ac:dyDescent="0.25"/>
    <row r="75803" x14ac:dyDescent="0.25"/>
    <row r="75804" x14ac:dyDescent="0.25"/>
    <row r="75805" x14ac:dyDescent="0.25"/>
    <row r="75806" x14ac:dyDescent="0.25"/>
    <row r="75807" x14ac:dyDescent="0.25"/>
    <row r="75808" x14ac:dyDescent="0.25"/>
    <row r="75809" x14ac:dyDescent="0.25"/>
    <row r="75810" x14ac:dyDescent="0.25"/>
    <row r="75811" x14ac:dyDescent="0.25"/>
    <row r="75812" x14ac:dyDescent="0.25"/>
    <row r="75813" x14ac:dyDescent="0.25"/>
    <row r="75814" x14ac:dyDescent="0.25"/>
    <row r="75815" x14ac:dyDescent="0.25"/>
    <row r="75816" x14ac:dyDescent="0.25"/>
    <row r="75817" x14ac:dyDescent="0.25"/>
    <row r="75818" x14ac:dyDescent="0.25"/>
    <row r="75819" x14ac:dyDescent="0.25"/>
    <row r="75820" x14ac:dyDescent="0.25"/>
    <row r="75821" x14ac:dyDescent="0.25"/>
    <row r="75822" x14ac:dyDescent="0.25"/>
    <row r="75823" x14ac:dyDescent="0.25"/>
    <row r="75824" x14ac:dyDescent="0.25"/>
    <row r="75825" x14ac:dyDescent="0.25"/>
    <row r="75826" x14ac:dyDescent="0.25"/>
    <row r="75827" x14ac:dyDescent="0.25"/>
    <row r="75828" x14ac:dyDescent="0.25"/>
    <row r="75829" x14ac:dyDescent="0.25"/>
    <row r="75830" x14ac:dyDescent="0.25"/>
    <row r="75831" x14ac:dyDescent="0.25"/>
    <row r="75832" x14ac:dyDescent="0.25"/>
    <row r="75833" x14ac:dyDescent="0.25"/>
    <row r="75834" x14ac:dyDescent="0.25"/>
    <row r="75835" x14ac:dyDescent="0.25"/>
    <row r="75836" x14ac:dyDescent="0.25"/>
    <row r="75837" x14ac:dyDescent="0.25"/>
    <row r="75838" x14ac:dyDescent="0.25"/>
    <row r="75839" x14ac:dyDescent="0.25"/>
    <row r="75840" x14ac:dyDescent="0.25"/>
    <row r="75841" x14ac:dyDescent="0.25"/>
    <row r="75842" x14ac:dyDescent="0.25"/>
    <row r="75843" x14ac:dyDescent="0.25"/>
    <row r="75844" x14ac:dyDescent="0.25"/>
    <row r="75845" x14ac:dyDescent="0.25"/>
    <row r="75846" x14ac:dyDescent="0.25"/>
    <row r="75847" x14ac:dyDescent="0.25"/>
    <row r="75848" x14ac:dyDescent="0.25"/>
    <row r="75849" x14ac:dyDescent="0.25"/>
    <row r="75850" x14ac:dyDescent="0.25"/>
    <row r="75851" x14ac:dyDescent="0.25"/>
    <row r="75852" x14ac:dyDescent="0.25"/>
    <row r="75853" x14ac:dyDescent="0.25"/>
    <row r="75854" x14ac:dyDescent="0.25"/>
    <row r="75855" x14ac:dyDescent="0.25"/>
    <row r="75856" x14ac:dyDescent="0.25"/>
    <row r="75857" x14ac:dyDescent="0.25"/>
    <row r="75858" x14ac:dyDescent="0.25"/>
    <row r="75859" x14ac:dyDescent="0.25"/>
    <row r="75860" x14ac:dyDescent="0.25"/>
    <row r="75861" x14ac:dyDescent="0.25"/>
    <row r="75862" x14ac:dyDescent="0.25"/>
    <row r="75863" x14ac:dyDescent="0.25"/>
    <row r="75864" x14ac:dyDescent="0.25"/>
    <row r="75865" x14ac:dyDescent="0.25"/>
    <row r="75866" x14ac:dyDescent="0.25"/>
    <row r="75867" x14ac:dyDescent="0.25"/>
    <row r="75868" x14ac:dyDescent="0.25"/>
    <row r="75869" x14ac:dyDescent="0.25"/>
    <row r="75870" x14ac:dyDescent="0.25"/>
    <row r="75871" x14ac:dyDescent="0.25"/>
    <row r="75872" x14ac:dyDescent="0.25"/>
    <row r="75873" x14ac:dyDescent="0.25"/>
    <row r="75874" x14ac:dyDescent="0.25"/>
    <row r="75875" x14ac:dyDescent="0.25"/>
    <row r="75876" x14ac:dyDescent="0.25"/>
    <row r="75877" x14ac:dyDescent="0.25"/>
    <row r="75878" x14ac:dyDescent="0.25"/>
    <row r="75879" x14ac:dyDescent="0.25"/>
    <row r="75880" x14ac:dyDescent="0.25"/>
    <row r="75881" x14ac:dyDescent="0.25"/>
    <row r="75882" x14ac:dyDescent="0.25"/>
    <row r="75883" x14ac:dyDescent="0.25"/>
    <row r="75884" x14ac:dyDescent="0.25"/>
    <row r="75885" x14ac:dyDescent="0.25"/>
    <row r="75886" x14ac:dyDescent="0.25"/>
    <row r="75887" x14ac:dyDescent="0.25"/>
    <row r="75888" x14ac:dyDescent="0.25"/>
    <row r="75889" x14ac:dyDescent="0.25"/>
    <row r="75890" x14ac:dyDescent="0.25"/>
    <row r="75891" x14ac:dyDescent="0.25"/>
    <row r="75892" x14ac:dyDescent="0.25"/>
    <row r="75893" x14ac:dyDescent="0.25"/>
    <row r="75894" x14ac:dyDescent="0.25"/>
    <row r="75895" x14ac:dyDescent="0.25"/>
    <row r="75896" x14ac:dyDescent="0.25"/>
    <row r="75897" x14ac:dyDescent="0.25"/>
    <row r="75898" x14ac:dyDescent="0.25"/>
    <row r="75899" x14ac:dyDescent="0.25"/>
    <row r="75900" x14ac:dyDescent="0.25"/>
    <row r="75901" x14ac:dyDescent="0.25"/>
    <row r="75902" x14ac:dyDescent="0.25"/>
    <row r="75903" x14ac:dyDescent="0.25"/>
    <row r="75904" x14ac:dyDescent="0.25"/>
    <row r="75905" x14ac:dyDescent="0.25"/>
    <row r="75906" x14ac:dyDescent="0.25"/>
    <row r="75907" x14ac:dyDescent="0.25"/>
    <row r="75908" x14ac:dyDescent="0.25"/>
    <row r="75909" x14ac:dyDescent="0.25"/>
    <row r="75910" x14ac:dyDescent="0.25"/>
    <row r="75911" x14ac:dyDescent="0.25"/>
    <row r="75912" x14ac:dyDescent="0.25"/>
    <row r="75913" x14ac:dyDescent="0.25"/>
    <row r="75914" x14ac:dyDescent="0.25"/>
    <row r="75915" x14ac:dyDescent="0.25"/>
    <row r="75916" x14ac:dyDescent="0.25"/>
    <row r="75917" x14ac:dyDescent="0.25"/>
    <row r="75918" x14ac:dyDescent="0.25"/>
    <row r="75919" x14ac:dyDescent="0.25"/>
    <row r="75920" x14ac:dyDescent="0.25"/>
    <row r="75921" x14ac:dyDescent="0.25"/>
    <row r="75922" x14ac:dyDescent="0.25"/>
    <row r="75923" x14ac:dyDescent="0.25"/>
    <row r="75924" x14ac:dyDescent="0.25"/>
    <row r="75925" x14ac:dyDescent="0.25"/>
    <row r="75926" x14ac:dyDescent="0.25"/>
    <row r="75927" x14ac:dyDescent="0.25"/>
    <row r="75928" x14ac:dyDescent="0.25"/>
    <row r="75929" x14ac:dyDescent="0.25"/>
    <row r="75930" x14ac:dyDescent="0.25"/>
    <row r="75931" x14ac:dyDescent="0.25"/>
    <row r="75932" x14ac:dyDescent="0.25"/>
    <row r="75933" x14ac:dyDescent="0.25"/>
    <row r="75934" x14ac:dyDescent="0.25"/>
    <row r="75935" x14ac:dyDescent="0.25"/>
    <row r="75936" x14ac:dyDescent="0.25"/>
    <row r="75937" x14ac:dyDescent="0.25"/>
    <row r="75938" x14ac:dyDescent="0.25"/>
    <row r="75939" x14ac:dyDescent="0.25"/>
    <row r="75940" x14ac:dyDescent="0.25"/>
    <row r="75941" x14ac:dyDescent="0.25"/>
    <row r="75942" x14ac:dyDescent="0.25"/>
    <row r="75943" x14ac:dyDescent="0.25"/>
    <row r="75944" x14ac:dyDescent="0.25"/>
    <row r="75945" x14ac:dyDescent="0.25"/>
    <row r="75946" x14ac:dyDescent="0.25"/>
    <row r="75947" x14ac:dyDescent="0.25"/>
    <row r="75948" x14ac:dyDescent="0.25"/>
    <row r="75949" x14ac:dyDescent="0.25"/>
    <row r="75950" x14ac:dyDescent="0.25"/>
    <row r="75951" x14ac:dyDescent="0.25"/>
    <row r="75952" x14ac:dyDescent="0.25"/>
    <row r="75953" x14ac:dyDescent="0.25"/>
    <row r="75954" x14ac:dyDescent="0.25"/>
    <row r="75955" x14ac:dyDescent="0.25"/>
    <row r="75956" x14ac:dyDescent="0.25"/>
    <row r="75957" x14ac:dyDescent="0.25"/>
    <row r="75958" x14ac:dyDescent="0.25"/>
    <row r="75959" x14ac:dyDescent="0.25"/>
    <row r="75960" x14ac:dyDescent="0.25"/>
    <row r="75961" x14ac:dyDescent="0.25"/>
    <row r="75962" x14ac:dyDescent="0.25"/>
    <row r="75963" x14ac:dyDescent="0.25"/>
    <row r="75964" x14ac:dyDescent="0.25"/>
    <row r="75965" x14ac:dyDescent="0.25"/>
    <row r="75966" x14ac:dyDescent="0.25"/>
    <row r="75967" x14ac:dyDescent="0.25"/>
    <row r="75968" x14ac:dyDescent="0.25"/>
    <row r="75969" x14ac:dyDescent="0.25"/>
    <row r="75970" x14ac:dyDescent="0.25"/>
    <row r="75971" x14ac:dyDescent="0.25"/>
    <row r="75972" x14ac:dyDescent="0.25"/>
    <row r="75973" x14ac:dyDescent="0.25"/>
    <row r="75974" x14ac:dyDescent="0.25"/>
    <row r="75975" x14ac:dyDescent="0.25"/>
    <row r="75976" x14ac:dyDescent="0.25"/>
    <row r="75977" x14ac:dyDescent="0.25"/>
    <row r="75978" x14ac:dyDescent="0.25"/>
    <row r="75979" x14ac:dyDescent="0.25"/>
    <row r="75980" x14ac:dyDescent="0.25"/>
    <row r="75981" x14ac:dyDescent="0.25"/>
    <row r="75982" x14ac:dyDescent="0.25"/>
    <row r="75983" x14ac:dyDescent="0.25"/>
    <row r="75984" x14ac:dyDescent="0.25"/>
    <row r="75985" x14ac:dyDescent="0.25"/>
    <row r="75986" x14ac:dyDescent="0.25"/>
    <row r="75987" x14ac:dyDescent="0.25"/>
    <row r="75988" x14ac:dyDescent="0.25"/>
    <row r="75989" x14ac:dyDescent="0.25"/>
    <row r="75990" x14ac:dyDescent="0.25"/>
    <row r="75991" x14ac:dyDescent="0.25"/>
    <row r="75992" x14ac:dyDescent="0.25"/>
    <row r="75993" x14ac:dyDescent="0.25"/>
    <row r="75994" x14ac:dyDescent="0.25"/>
    <row r="75995" x14ac:dyDescent="0.25"/>
    <row r="75996" x14ac:dyDescent="0.25"/>
    <row r="75997" x14ac:dyDescent="0.25"/>
    <row r="75998" x14ac:dyDescent="0.25"/>
    <row r="75999" x14ac:dyDescent="0.25"/>
    <row r="76000" x14ac:dyDescent="0.25"/>
    <row r="76001" x14ac:dyDescent="0.25"/>
    <row r="76002" x14ac:dyDescent="0.25"/>
    <row r="76003" x14ac:dyDescent="0.25"/>
    <row r="76004" x14ac:dyDescent="0.25"/>
    <row r="76005" x14ac:dyDescent="0.25"/>
    <row r="76006" x14ac:dyDescent="0.25"/>
    <row r="76007" x14ac:dyDescent="0.25"/>
    <row r="76008" x14ac:dyDescent="0.25"/>
    <row r="76009" x14ac:dyDescent="0.25"/>
    <row r="76010" x14ac:dyDescent="0.25"/>
    <row r="76011" x14ac:dyDescent="0.25"/>
    <row r="76012" x14ac:dyDescent="0.25"/>
    <row r="76013" x14ac:dyDescent="0.25"/>
    <row r="76014" x14ac:dyDescent="0.25"/>
    <row r="76015" x14ac:dyDescent="0.25"/>
    <row r="76016" x14ac:dyDescent="0.25"/>
    <row r="76017" x14ac:dyDescent="0.25"/>
    <row r="76018" x14ac:dyDescent="0.25"/>
    <row r="76019" x14ac:dyDescent="0.25"/>
    <row r="76020" x14ac:dyDescent="0.25"/>
    <row r="76021" x14ac:dyDescent="0.25"/>
    <row r="76022" x14ac:dyDescent="0.25"/>
    <row r="76023" x14ac:dyDescent="0.25"/>
    <row r="76024" x14ac:dyDescent="0.25"/>
    <row r="76025" x14ac:dyDescent="0.25"/>
    <row r="76026" x14ac:dyDescent="0.25"/>
    <row r="76027" x14ac:dyDescent="0.25"/>
    <row r="76028" x14ac:dyDescent="0.25"/>
    <row r="76029" x14ac:dyDescent="0.25"/>
    <row r="76030" x14ac:dyDescent="0.25"/>
    <row r="76031" x14ac:dyDescent="0.25"/>
    <row r="76032" x14ac:dyDescent="0.25"/>
    <row r="76033" x14ac:dyDescent="0.25"/>
    <row r="76034" x14ac:dyDescent="0.25"/>
    <row r="76035" x14ac:dyDescent="0.25"/>
    <row r="76036" x14ac:dyDescent="0.25"/>
    <row r="76037" x14ac:dyDescent="0.25"/>
    <row r="76038" x14ac:dyDescent="0.25"/>
    <row r="76039" x14ac:dyDescent="0.25"/>
    <row r="76040" x14ac:dyDescent="0.25"/>
    <row r="76041" x14ac:dyDescent="0.25"/>
    <row r="76042" x14ac:dyDescent="0.25"/>
    <row r="76043" x14ac:dyDescent="0.25"/>
    <row r="76044" x14ac:dyDescent="0.25"/>
    <row r="76045" x14ac:dyDescent="0.25"/>
    <row r="76046" x14ac:dyDescent="0.25"/>
    <row r="76047" x14ac:dyDescent="0.25"/>
    <row r="76048" x14ac:dyDescent="0.25"/>
    <row r="76049" x14ac:dyDescent="0.25"/>
    <row r="76050" x14ac:dyDescent="0.25"/>
    <row r="76051" x14ac:dyDescent="0.25"/>
    <row r="76052" x14ac:dyDescent="0.25"/>
    <row r="76053" x14ac:dyDescent="0.25"/>
    <row r="76054" x14ac:dyDescent="0.25"/>
    <row r="76055" x14ac:dyDescent="0.25"/>
    <row r="76056" x14ac:dyDescent="0.25"/>
    <row r="76057" x14ac:dyDescent="0.25"/>
    <row r="76058" x14ac:dyDescent="0.25"/>
    <row r="76059" x14ac:dyDescent="0.25"/>
    <row r="76060" x14ac:dyDescent="0.25"/>
    <row r="76061" x14ac:dyDescent="0.25"/>
    <row r="76062" x14ac:dyDescent="0.25"/>
    <row r="76063" x14ac:dyDescent="0.25"/>
    <row r="76064" x14ac:dyDescent="0.25"/>
    <row r="76065" x14ac:dyDescent="0.25"/>
    <row r="76066" x14ac:dyDescent="0.25"/>
    <row r="76067" x14ac:dyDescent="0.25"/>
    <row r="76068" x14ac:dyDescent="0.25"/>
    <row r="76069" x14ac:dyDescent="0.25"/>
    <row r="76070" x14ac:dyDescent="0.25"/>
    <row r="76071" x14ac:dyDescent="0.25"/>
    <row r="76072" x14ac:dyDescent="0.25"/>
    <row r="76073" x14ac:dyDescent="0.25"/>
    <row r="76074" x14ac:dyDescent="0.25"/>
    <row r="76075" x14ac:dyDescent="0.25"/>
    <row r="76076" x14ac:dyDescent="0.25"/>
    <row r="76077" x14ac:dyDescent="0.25"/>
    <row r="76078" x14ac:dyDescent="0.25"/>
    <row r="76079" x14ac:dyDescent="0.25"/>
    <row r="76080" x14ac:dyDescent="0.25"/>
    <row r="76081" x14ac:dyDescent="0.25"/>
    <row r="76082" x14ac:dyDescent="0.25"/>
    <row r="76083" x14ac:dyDescent="0.25"/>
    <row r="76084" x14ac:dyDescent="0.25"/>
    <row r="76085" x14ac:dyDescent="0.25"/>
    <row r="76086" x14ac:dyDescent="0.25"/>
    <row r="76087" x14ac:dyDescent="0.25"/>
    <row r="76088" x14ac:dyDescent="0.25"/>
    <row r="76089" x14ac:dyDescent="0.25"/>
    <row r="76090" x14ac:dyDescent="0.25"/>
    <row r="76091" x14ac:dyDescent="0.25"/>
    <row r="76092" x14ac:dyDescent="0.25"/>
    <row r="76093" x14ac:dyDescent="0.25"/>
    <row r="76094" x14ac:dyDescent="0.25"/>
    <row r="76095" x14ac:dyDescent="0.25"/>
    <row r="76096" x14ac:dyDescent="0.25"/>
    <row r="76097" x14ac:dyDescent="0.25"/>
    <row r="76098" x14ac:dyDescent="0.25"/>
    <row r="76099" x14ac:dyDescent="0.25"/>
    <row r="76100" x14ac:dyDescent="0.25"/>
    <row r="76101" x14ac:dyDescent="0.25"/>
    <row r="76102" x14ac:dyDescent="0.25"/>
    <row r="76103" x14ac:dyDescent="0.25"/>
    <row r="76104" x14ac:dyDescent="0.25"/>
    <row r="76105" x14ac:dyDescent="0.25"/>
    <row r="76106" x14ac:dyDescent="0.25"/>
    <row r="76107" x14ac:dyDescent="0.25"/>
    <row r="76108" x14ac:dyDescent="0.25"/>
    <row r="76109" x14ac:dyDescent="0.25"/>
    <row r="76110" x14ac:dyDescent="0.25"/>
    <row r="76111" x14ac:dyDescent="0.25"/>
    <row r="76112" x14ac:dyDescent="0.25"/>
    <row r="76113" x14ac:dyDescent="0.25"/>
    <row r="76114" x14ac:dyDescent="0.25"/>
    <row r="76115" x14ac:dyDescent="0.25"/>
    <row r="76116" x14ac:dyDescent="0.25"/>
    <row r="76117" x14ac:dyDescent="0.25"/>
    <row r="76118" x14ac:dyDescent="0.25"/>
    <row r="76119" x14ac:dyDescent="0.25"/>
    <row r="76120" x14ac:dyDescent="0.25"/>
    <row r="76121" x14ac:dyDescent="0.25"/>
    <row r="76122" x14ac:dyDescent="0.25"/>
    <row r="76123" x14ac:dyDescent="0.25"/>
    <row r="76124" x14ac:dyDescent="0.25"/>
    <row r="76125" x14ac:dyDescent="0.25"/>
    <row r="76126" x14ac:dyDescent="0.25"/>
    <row r="76127" x14ac:dyDescent="0.25"/>
    <row r="76128" x14ac:dyDescent="0.25"/>
    <row r="76129" x14ac:dyDescent="0.25"/>
    <row r="76130" x14ac:dyDescent="0.25"/>
    <row r="76131" x14ac:dyDescent="0.25"/>
    <row r="76132" x14ac:dyDescent="0.25"/>
    <row r="76133" x14ac:dyDescent="0.25"/>
    <row r="76134" x14ac:dyDescent="0.25"/>
    <row r="76135" x14ac:dyDescent="0.25"/>
    <row r="76136" x14ac:dyDescent="0.25"/>
    <row r="76137" x14ac:dyDescent="0.25"/>
    <row r="76138" x14ac:dyDescent="0.25"/>
    <row r="76139" x14ac:dyDescent="0.25"/>
    <row r="76140" x14ac:dyDescent="0.25"/>
    <row r="76141" x14ac:dyDescent="0.25"/>
    <row r="76142" x14ac:dyDescent="0.25"/>
    <row r="76143" x14ac:dyDescent="0.25"/>
    <row r="76144" x14ac:dyDescent="0.25"/>
    <row r="76145" x14ac:dyDescent="0.25"/>
    <row r="76146" x14ac:dyDescent="0.25"/>
    <row r="76147" x14ac:dyDescent="0.25"/>
    <row r="76148" x14ac:dyDescent="0.25"/>
    <row r="76149" x14ac:dyDescent="0.25"/>
    <row r="76150" x14ac:dyDescent="0.25"/>
    <row r="76151" x14ac:dyDescent="0.25"/>
    <row r="76152" x14ac:dyDescent="0.25"/>
    <row r="76153" x14ac:dyDescent="0.25"/>
    <row r="76154" x14ac:dyDescent="0.25"/>
    <row r="76155" x14ac:dyDescent="0.25"/>
    <row r="76156" x14ac:dyDescent="0.25"/>
    <row r="76157" x14ac:dyDescent="0.25"/>
    <row r="76158" x14ac:dyDescent="0.25"/>
    <row r="76159" x14ac:dyDescent="0.25"/>
    <row r="76160" x14ac:dyDescent="0.25"/>
    <row r="76161" x14ac:dyDescent="0.25"/>
    <row r="76162" x14ac:dyDescent="0.25"/>
    <row r="76163" x14ac:dyDescent="0.25"/>
    <row r="76164" x14ac:dyDescent="0.25"/>
    <row r="76165" x14ac:dyDescent="0.25"/>
    <row r="76166" x14ac:dyDescent="0.25"/>
    <row r="76167" x14ac:dyDescent="0.25"/>
    <row r="76168" x14ac:dyDescent="0.25"/>
    <row r="76169" x14ac:dyDescent="0.25"/>
    <row r="76170" x14ac:dyDescent="0.25"/>
    <row r="76171" x14ac:dyDescent="0.25"/>
    <row r="76172" x14ac:dyDescent="0.25"/>
    <row r="76173" x14ac:dyDescent="0.25"/>
    <row r="76174" x14ac:dyDescent="0.25"/>
    <row r="76175" x14ac:dyDescent="0.25"/>
    <row r="76176" x14ac:dyDescent="0.25"/>
    <row r="76177" x14ac:dyDescent="0.25"/>
    <row r="76178" x14ac:dyDescent="0.25"/>
    <row r="76179" x14ac:dyDescent="0.25"/>
    <row r="76180" x14ac:dyDescent="0.25"/>
    <row r="76181" x14ac:dyDescent="0.25"/>
    <row r="76182" x14ac:dyDescent="0.25"/>
    <row r="76183" x14ac:dyDescent="0.25"/>
    <row r="76184" x14ac:dyDescent="0.25"/>
    <row r="76185" x14ac:dyDescent="0.25"/>
    <row r="76186" x14ac:dyDescent="0.25"/>
    <row r="76187" x14ac:dyDescent="0.25"/>
    <row r="76188" x14ac:dyDescent="0.25"/>
    <row r="76189" x14ac:dyDescent="0.25"/>
    <row r="76190" x14ac:dyDescent="0.25"/>
    <row r="76191" x14ac:dyDescent="0.25"/>
    <row r="76192" x14ac:dyDescent="0.25"/>
    <row r="76193" x14ac:dyDescent="0.25"/>
    <row r="76194" x14ac:dyDescent="0.25"/>
    <row r="76195" x14ac:dyDescent="0.25"/>
    <row r="76196" x14ac:dyDescent="0.25"/>
    <row r="76197" x14ac:dyDescent="0.25"/>
    <row r="76198" x14ac:dyDescent="0.25"/>
    <row r="76199" x14ac:dyDescent="0.25"/>
    <row r="76200" x14ac:dyDescent="0.25"/>
    <row r="76201" x14ac:dyDescent="0.25"/>
    <row r="76202" x14ac:dyDescent="0.25"/>
    <row r="76203" x14ac:dyDescent="0.25"/>
    <row r="76204" x14ac:dyDescent="0.25"/>
    <row r="76205" x14ac:dyDescent="0.25"/>
    <row r="76206" x14ac:dyDescent="0.25"/>
    <row r="76207" x14ac:dyDescent="0.25"/>
    <row r="76208" x14ac:dyDescent="0.25"/>
    <row r="76209" x14ac:dyDescent="0.25"/>
    <row r="76210" x14ac:dyDescent="0.25"/>
    <row r="76211" x14ac:dyDescent="0.25"/>
    <row r="76212" x14ac:dyDescent="0.25"/>
    <row r="76213" x14ac:dyDescent="0.25"/>
    <row r="76214" x14ac:dyDescent="0.25"/>
    <row r="76215" x14ac:dyDescent="0.25"/>
    <row r="76216" x14ac:dyDescent="0.25"/>
    <row r="76217" x14ac:dyDescent="0.25"/>
    <row r="76218" x14ac:dyDescent="0.25"/>
    <row r="76219" x14ac:dyDescent="0.25"/>
    <row r="76220" x14ac:dyDescent="0.25"/>
    <row r="76221" x14ac:dyDescent="0.25"/>
    <row r="76222" x14ac:dyDescent="0.25"/>
    <row r="76223" x14ac:dyDescent="0.25"/>
    <row r="76224" x14ac:dyDescent="0.25"/>
    <row r="76225" x14ac:dyDescent="0.25"/>
    <row r="76226" x14ac:dyDescent="0.25"/>
    <row r="76227" x14ac:dyDescent="0.25"/>
    <row r="76228" x14ac:dyDescent="0.25"/>
    <row r="76229" x14ac:dyDescent="0.25"/>
    <row r="76230" x14ac:dyDescent="0.25"/>
    <row r="76231" x14ac:dyDescent="0.25"/>
    <row r="76232" x14ac:dyDescent="0.25"/>
    <row r="76233" x14ac:dyDescent="0.25"/>
    <row r="76234" x14ac:dyDescent="0.25"/>
    <row r="76235" x14ac:dyDescent="0.25"/>
    <row r="76236" x14ac:dyDescent="0.25"/>
    <row r="76237" x14ac:dyDescent="0.25"/>
    <row r="76238" x14ac:dyDescent="0.25"/>
    <row r="76239" x14ac:dyDescent="0.25"/>
    <row r="76240" x14ac:dyDescent="0.25"/>
    <row r="76241" x14ac:dyDescent="0.25"/>
    <row r="76242" x14ac:dyDescent="0.25"/>
    <row r="76243" x14ac:dyDescent="0.25"/>
    <row r="76244" x14ac:dyDescent="0.25"/>
    <row r="76245" x14ac:dyDescent="0.25"/>
    <row r="76246" x14ac:dyDescent="0.25"/>
    <row r="76247" x14ac:dyDescent="0.25"/>
    <row r="76248" x14ac:dyDescent="0.25"/>
    <row r="76249" x14ac:dyDescent="0.25"/>
    <row r="76250" x14ac:dyDescent="0.25"/>
    <row r="76251" x14ac:dyDescent="0.25"/>
    <row r="76252" x14ac:dyDescent="0.25"/>
    <row r="76253" x14ac:dyDescent="0.25"/>
    <row r="76254" x14ac:dyDescent="0.25"/>
    <row r="76255" x14ac:dyDescent="0.25"/>
    <row r="76256" x14ac:dyDescent="0.25"/>
    <row r="76257" x14ac:dyDescent="0.25"/>
    <row r="76258" x14ac:dyDescent="0.25"/>
    <row r="76259" x14ac:dyDescent="0.25"/>
    <row r="76260" x14ac:dyDescent="0.25"/>
    <row r="76261" x14ac:dyDescent="0.25"/>
    <row r="76262" x14ac:dyDescent="0.25"/>
    <row r="76263" x14ac:dyDescent="0.25"/>
    <row r="76264" x14ac:dyDescent="0.25"/>
    <row r="76265" x14ac:dyDescent="0.25"/>
    <row r="76266" x14ac:dyDescent="0.25"/>
    <row r="76267" x14ac:dyDescent="0.25"/>
    <row r="76268" x14ac:dyDescent="0.25"/>
    <row r="76269" x14ac:dyDescent="0.25"/>
    <row r="76270" x14ac:dyDescent="0.25"/>
    <row r="76271" x14ac:dyDescent="0.25"/>
    <row r="76272" x14ac:dyDescent="0.25"/>
    <row r="76273" x14ac:dyDescent="0.25"/>
    <row r="76274" x14ac:dyDescent="0.25"/>
    <row r="76275" x14ac:dyDescent="0.25"/>
    <row r="76276" x14ac:dyDescent="0.25"/>
    <row r="76277" x14ac:dyDescent="0.25"/>
    <row r="76278" x14ac:dyDescent="0.25"/>
    <row r="76279" x14ac:dyDescent="0.25"/>
    <row r="76280" x14ac:dyDescent="0.25"/>
    <row r="76281" x14ac:dyDescent="0.25"/>
    <row r="76282" x14ac:dyDescent="0.25"/>
    <row r="76283" x14ac:dyDescent="0.25"/>
    <row r="76284" x14ac:dyDescent="0.25"/>
    <row r="76285" x14ac:dyDescent="0.25"/>
    <row r="76286" x14ac:dyDescent="0.25"/>
    <row r="76287" x14ac:dyDescent="0.25"/>
    <row r="76288" x14ac:dyDescent="0.25"/>
    <row r="76289" x14ac:dyDescent="0.25"/>
    <row r="76290" x14ac:dyDescent="0.25"/>
    <row r="76291" x14ac:dyDescent="0.25"/>
    <row r="76292" x14ac:dyDescent="0.25"/>
    <row r="76293" x14ac:dyDescent="0.25"/>
    <row r="76294" x14ac:dyDescent="0.25"/>
    <row r="76295" x14ac:dyDescent="0.25"/>
    <row r="76296" x14ac:dyDescent="0.25"/>
    <row r="76297" x14ac:dyDescent="0.25"/>
    <row r="76298" x14ac:dyDescent="0.25"/>
    <row r="76299" x14ac:dyDescent="0.25"/>
    <row r="76300" x14ac:dyDescent="0.25"/>
    <row r="76301" x14ac:dyDescent="0.25"/>
    <row r="76302" x14ac:dyDescent="0.25"/>
    <row r="76303" x14ac:dyDescent="0.25"/>
    <row r="76304" x14ac:dyDescent="0.25"/>
    <row r="76305" x14ac:dyDescent="0.25"/>
    <row r="76306" x14ac:dyDescent="0.25"/>
    <row r="76307" x14ac:dyDescent="0.25"/>
    <row r="76308" x14ac:dyDescent="0.25"/>
    <row r="76309" x14ac:dyDescent="0.25"/>
    <row r="76310" x14ac:dyDescent="0.25"/>
    <row r="76311" x14ac:dyDescent="0.25"/>
    <row r="76312" x14ac:dyDescent="0.25"/>
    <row r="76313" x14ac:dyDescent="0.25"/>
    <row r="76314" x14ac:dyDescent="0.25"/>
    <row r="76315" x14ac:dyDescent="0.25"/>
    <row r="76316" x14ac:dyDescent="0.25"/>
    <row r="76317" x14ac:dyDescent="0.25"/>
    <row r="76318" x14ac:dyDescent="0.25"/>
    <row r="76319" x14ac:dyDescent="0.25"/>
    <row r="76320" x14ac:dyDescent="0.25"/>
    <row r="76321" x14ac:dyDescent="0.25"/>
    <row r="76322" x14ac:dyDescent="0.25"/>
    <row r="76323" x14ac:dyDescent="0.25"/>
    <row r="76324" x14ac:dyDescent="0.25"/>
    <row r="76325" x14ac:dyDescent="0.25"/>
    <row r="76326" x14ac:dyDescent="0.25"/>
    <row r="76327" x14ac:dyDescent="0.25"/>
    <row r="76328" x14ac:dyDescent="0.25"/>
    <row r="76329" x14ac:dyDescent="0.25"/>
    <row r="76330" x14ac:dyDescent="0.25"/>
    <row r="76331" x14ac:dyDescent="0.25"/>
    <row r="76332" x14ac:dyDescent="0.25"/>
    <row r="76333" x14ac:dyDescent="0.25"/>
    <row r="76334" x14ac:dyDescent="0.25"/>
    <row r="76335" x14ac:dyDescent="0.25"/>
    <row r="76336" x14ac:dyDescent="0.25"/>
    <row r="76337" x14ac:dyDescent="0.25"/>
    <row r="76338" x14ac:dyDescent="0.25"/>
    <row r="76339" x14ac:dyDescent="0.25"/>
    <row r="76340" x14ac:dyDescent="0.25"/>
    <row r="76341" x14ac:dyDescent="0.25"/>
    <row r="76342" x14ac:dyDescent="0.25"/>
    <row r="76343" x14ac:dyDescent="0.25"/>
    <row r="76344" x14ac:dyDescent="0.25"/>
    <row r="76345" x14ac:dyDescent="0.25"/>
    <row r="76346" x14ac:dyDescent="0.25"/>
    <row r="76347" x14ac:dyDescent="0.25"/>
    <row r="76348" x14ac:dyDescent="0.25"/>
    <row r="76349" x14ac:dyDescent="0.25"/>
    <row r="76350" x14ac:dyDescent="0.25"/>
    <row r="76351" x14ac:dyDescent="0.25"/>
    <row r="76352" x14ac:dyDescent="0.25"/>
    <row r="76353" x14ac:dyDescent="0.25"/>
    <row r="76354" x14ac:dyDescent="0.25"/>
    <row r="76355" x14ac:dyDescent="0.25"/>
    <row r="76356" x14ac:dyDescent="0.25"/>
    <row r="76357" x14ac:dyDescent="0.25"/>
    <row r="76358" x14ac:dyDescent="0.25"/>
    <row r="76359" x14ac:dyDescent="0.25"/>
    <row r="76360" x14ac:dyDescent="0.25"/>
    <row r="76361" x14ac:dyDescent="0.25"/>
    <row r="76362" x14ac:dyDescent="0.25"/>
    <row r="76363" x14ac:dyDescent="0.25"/>
    <row r="76364" x14ac:dyDescent="0.25"/>
    <row r="76365" x14ac:dyDescent="0.25"/>
    <row r="76366" x14ac:dyDescent="0.25"/>
    <row r="76367" x14ac:dyDescent="0.25"/>
    <row r="76368" x14ac:dyDescent="0.25"/>
    <row r="76369" x14ac:dyDescent="0.25"/>
    <row r="76370" x14ac:dyDescent="0.25"/>
    <row r="76371" x14ac:dyDescent="0.25"/>
    <row r="76372" x14ac:dyDescent="0.25"/>
    <row r="76373" x14ac:dyDescent="0.25"/>
    <row r="76374" x14ac:dyDescent="0.25"/>
    <row r="76375" x14ac:dyDescent="0.25"/>
    <row r="76376" x14ac:dyDescent="0.25"/>
    <row r="76377" x14ac:dyDescent="0.25"/>
    <row r="76378" x14ac:dyDescent="0.25"/>
    <row r="76379" x14ac:dyDescent="0.25"/>
    <row r="76380" x14ac:dyDescent="0.25"/>
    <row r="76381" x14ac:dyDescent="0.25"/>
    <row r="76382" x14ac:dyDescent="0.25"/>
    <row r="76383" x14ac:dyDescent="0.25"/>
    <row r="76384" x14ac:dyDescent="0.25"/>
    <row r="76385" x14ac:dyDescent="0.25"/>
    <row r="76386" x14ac:dyDescent="0.25"/>
    <row r="76387" x14ac:dyDescent="0.25"/>
    <row r="76388" x14ac:dyDescent="0.25"/>
    <row r="76389" x14ac:dyDescent="0.25"/>
    <row r="76390" x14ac:dyDescent="0.25"/>
    <row r="76391" x14ac:dyDescent="0.25"/>
    <row r="76392" x14ac:dyDescent="0.25"/>
    <row r="76393" x14ac:dyDescent="0.25"/>
    <row r="76394" x14ac:dyDescent="0.25"/>
    <row r="76395" x14ac:dyDescent="0.25"/>
    <row r="76396" x14ac:dyDescent="0.25"/>
    <row r="76397" x14ac:dyDescent="0.25"/>
    <row r="76398" x14ac:dyDescent="0.25"/>
    <row r="76399" x14ac:dyDescent="0.25"/>
    <row r="76400" x14ac:dyDescent="0.25"/>
    <row r="76401" x14ac:dyDescent="0.25"/>
    <row r="76402" x14ac:dyDescent="0.25"/>
    <row r="76403" x14ac:dyDescent="0.25"/>
    <row r="76404" x14ac:dyDescent="0.25"/>
    <row r="76405" x14ac:dyDescent="0.25"/>
    <row r="76406" x14ac:dyDescent="0.25"/>
    <row r="76407" x14ac:dyDescent="0.25"/>
    <row r="76408" x14ac:dyDescent="0.25"/>
    <row r="76409" x14ac:dyDescent="0.25"/>
    <row r="76410" x14ac:dyDescent="0.25"/>
    <row r="76411" x14ac:dyDescent="0.25"/>
    <row r="76412" x14ac:dyDescent="0.25"/>
    <row r="76413" x14ac:dyDescent="0.25"/>
    <row r="76414" x14ac:dyDescent="0.25"/>
    <row r="76415" x14ac:dyDescent="0.25"/>
    <row r="76416" x14ac:dyDescent="0.25"/>
    <row r="76417" x14ac:dyDescent="0.25"/>
    <row r="76418" x14ac:dyDescent="0.25"/>
    <row r="76419" x14ac:dyDescent="0.25"/>
    <row r="76420" x14ac:dyDescent="0.25"/>
    <row r="76421" x14ac:dyDescent="0.25"/>
    <row r="76422" x14ac:dyDescent="0.25"/>
    <row r="76423" x14ac:dyDescent="0.25"/>
    <row r="76424" x14ac:dyDescent="0.25"/>
    <row r="76425" x14ac:dyDescent="0.25"/>
    <row r="76426" x14ac:dyDescent="0.25"/>
    <row r="76427" x14ac:dyDescent="0.25"/>
    <row r="76428" x14ac:dyDescent="0.25"/>
    <row r="76429" x14ac:dyDescent="0.25"/>
    <row r="76430" x14ac:dyDescent="0.25"/>
    <row r="76431" x14ac:dyDescent="0.25"/>
    <row r="76432" x14ac:dyDescent="0.25"/>
    <row r="76433" x14ac:dyDescent="0.25"/>
    <row r="76434" x14ac:dyDescent="0.25"/>
    <row r="76435" x14ac:dyDescent="0.25"/>
    <row r="76436" x14ac:dyDescent="0.25"/>
    <row r="76437" x14ac:dyDescent="0.25"/>
    <row r="76438" x14ac:dyDescent="0.25"/>
    <row r="76439" x14ac:dyDescent="0.25"/>
    <row r="76440" x14ac:dyDescent="0.25"/>
    <row r="76441" x14ac:dyDescent="0.25"/>
    <row r="76442" x14ac:dyDescent="0.25"/>
    <row r="76443" x14ac:dyDescent="0.25"/>
    <row r="76444" x14ac:dyDescent="0.25"/>
    <row r="76445" x14ac:dyDescent="0.25"/>
    <row r="76446" x14ac:dyDescent="0.25"/>
    <row r="76447" x14ac:dyDescent="0.25"/>
    <row r="76448" x14ac:dyDescent="0.25"/>
    <row r="76449" x14ac:dyDescent="0.25"/>
    <row r="76450" x14ac:dyDescent="0.25"/>
    <row r="76451" x14ac:dyDescent="0.25"/>
    <row r="76452" x14ac:dyDescent="0.25"/>
    <row r="76453" x14ac:dyDescent="0.25"/>
    <row r="76454" x14ac:dyDescent="0.25"/>
    <row r="76455" x14ac:dyDescent="0.25"/>
    <row r="76456" x14ac:dyDescent="0.25"/>
    <row r="76457" x14ac:dyDescent="0.25"/>
    <row r="76458" x14ac:dyDescent="0.25"/>
    <row r="76459" x14ac:dyDescent="0.25"/>
    <row r="76460" x14ac:dyDescent="0.25"/>
    <row r="76461" x14ac:dyDescent="0.25"/>
    <row r="76462" x14ac:dyDescent="0.25"/>
    <row r="76463" x14ac:dyDescent="0.25"/>
    <row r="76464" x14ac:dyDescent="0.25"/>
    <row r="76465" x14ac:dyDescent="0.25"/>
    <row r="76466" x14ac:dyDescent="0.25"/>
    <row r="76467" x14ac:dyDescent="0.25"/>
    <row r="76468" x14ac:dyDescent="0.25"/>
    <row r="76469" x14ac:dyDescent="0.25"/>
    <row r="76470" x14ac:dyDescent="0.25"/>
    <row r="76471" x14ac:dyDescent="0.25"/>
    <row r="76472" x14ac:dyDescent="0.25"/>
    <row r="76473" x14ac:dyDescent="0.25"/>
    <row r="76474" x14ac:dyDescent="0.25"/>
    <row r="76475" x14ac:dyDescent="0.25"/>
    <row r="76476" x14ac:dyDescent="0.25"/>
    <row r="76477" x14ac:dyDescent="0.25"/>
    <row r="76478" x14ac:dyDescent="0.25"/>
    <row r="76479" x14ac:dyDescent="0.25"/>
    <row r="76480" x14ac:dyDescent="0.25"/>
    <row r="76481" x14ac:dyDescent="0.25"/>
    <row r="76482" x14ac:dyDescent="0.25"/>
    <row r="76483" x14ac:dyDescent="0.25"/>
    <row r="76484" x14ac:dyDescent="0.25"/>
    <row r="76485" x14ac:dyDescent="0.25"/>
    <row r="76486" x14ac:dyDescent="0.25"/>
    <row r="76487" x14ac:dyDescent="0.25"/>
    <row r="76488" x14ac:dyDescent="0.25"/>
    <row r="76489" x14ac:dyDescent="0.25"/>
    <row r="76490" x14ac:dyDescent="0.25"/>
    <row r="76491" x14ac:dyDescent="0.25"/>
    <row r="76492" x14ac:dyDescent="0.25"/>
    <row r="76493" x14ac:dyDescent="0.25"/>
    <row r="76494" x14ac:dyDescent="0.25"/>
    <row r="76495" x14ac:dyDescent="0.25"/>
    <row r="76496" x14ac:dyDescent="0.25"/>
    <row r="76497" x14ac:dyDescent="0.25"/>
    <row r="76498" x14ac:dyDescent="0.25"/>
    <row r="76499" x14ac:dyDescent="0.25"/>
    <row r="76500" x14ac:dyDescent="0.25"/>
    <row r="76501" x14ac:dyDescent="0.25"/>
    <row r="76502" x14ac:dyDescent="0.25"/>
    <row r="76503" x14ac:dyDescent="0.25"/>
    <row r="76504" x14ac:dyDescent="0.25"/>
    <row r="76505" x14ac:dyDescent="0.25"/>
    <row r="76506" x14ac:dyDescent="0.25"/>
    <row r="76507" x14ac:dyDescent="0.25"/>
    <row r="76508" x14ac:dyDescent="0.25"/>
    <row r="76509" x14ac:dyDescent="0.25"/>
    <row r="76510" x14ac:dyDescent="0.25"/>
    <row r="76511" x14ac:dyDescent="0.25"/>
    <row r="76512" x14ac:dyDescent="0.25"/>
    <row r="76513" x14ac:dyDescent="0.25"/>
    <row r="76514" x14ac:dyDescent="0.25"/>
    <row r="76515" x14ac:dyDescent="0.25"/>
    <row r="76516" x14ac:dyDescent="0.25"/>
    <row r="76517" x14ac:dyDescent="0.25"/>
    <row r="76518" x14ac:dyDescent="0.25"/>
    <row r="76519" x14ac:dyDescent="0.25"/>
    <row r="76520" x14ac:dyDescent="0.25"/>
    <row r="76521" x14ac:dyDescent="0.25"/>
    <row r="76522" x14ac:dyDescent="0.25"/>
    <row r="76523" x14ac:dyDescent="0.25"/>
    <row r="76524" x14ac:dyDescent="0.25"/>
    <row r="76525" x14ac:dyDescent="0.25"/>
    <row r="76526" x14ac:dyDescent="0.25"/>
    <row r="76527" x14ac:dyDescent="0.25"/>
    <row r="76528" x14ac:dyDescent="0.25"/>
    <row r="76529" x14ac:dyDescent="0.25"/>
    <row r="76530" x14ac:dyDescent="0.25"/>
    <row r="76531" x14ac:dyDescent="0.25"/>
    <row r="76532" x14ac:dyDescent="0.25"/>
    <row r="76533" x14ac:dyDescent="0.25"/>
    <row r="76534" x14ac:dyDescent="0.25"/>
    <row r="76535" x14ac:dyDescent="0.25"/>
    <row r="76536" x14ac:dyDescent="0.25"/>
    <row r="76537" x14ac:dyDescent="0.25"/>
    <row r="76538" x14ac:dyDescent="0.25"/>
    <row r="76539" x14ac:dyDescent="0.25"/>
    <row r="76540" x14ac:dyDescent="0.25"/>
    <row r="76541" x14ac:dyDescent="0.25"/>
    <row r="76542" x14ac:dyDescent="0.25"/>
    <row r="76543" x14ac:dyDescent="0.25"/>
    <row r="76544" x14ac:dyDescent="0.25"/>
    <row r="76545" x14ac:dyDescent="0.25"/>
    <row r="76546" x14ac:dyDescent="0.25"/>
    <row r="76547" x14ac:dyDescent="0.25"/>
    <row r="76548" x14ac:dyDescent="0.25"/>
    <row r="76549" x14ac:dyDescent="0.25"/>
    <row r="76550" x14ac:dyDescent="0.25"/>
    <row r="76551" x14ac:dyDescent="0.25"/>
    <row r="76552" x14ac:dyDescent="0.25"/>
    <row r="76553" x14ac:dyDescent="0.25"/>
    <row r="76554" x14ac:dyDescent="0.25"/>
    <row r="76555" x14ac:dyDescent="0.25"/>
    <row r="76556" x14ac:dyDescent="0.25"/>
    <row r="76557" x14ac:dyDescent="0.25"/>
    <row r="76558" x14ac:dyDescent="0.25"/>
    <row r="76559" x14ac:dyDescent="0.25"/>
    <row r="76560" x14ac:dyDescent="0.25"/>
    <row r="76561" x14ac:dyDescent="0.25"/>
    <row r="76562" x14ac:dyDescent="0.25"/>
    <row r="76563" x14ac:dyDescent="0.25"/>
    <row r="76564" x14ac:dyDescent="0.25"/>
    <row r="76565" x14ac:dyDescent="0.25"/>
    <row r="76566" x14ac:dyDescent="0.25"/>
    <row r="76567" x14ac:dyDescent="0.25"/>
    <row r="76568" x14ac:dyDescent="0.25"/>
    <row r="76569" x14ac:dyDescent="0.25"/>
    <row r="76570" x14ac:dyDescent="0.25"/>
    <row r="76571" x14ac:dyDescent="0.25"/>
    <row r="76572" x14ac:dyDescent="0.25"/>
    <row r="76573" x14ac:dyDescent="0.25"/>
    <row r="76574" x14ac:dyDescent="0.25"/>
    <row r="76575" x14ac:dyDescent="0.25"/>
    <row r="76576" x14ac:dyDescent="0.25"/>
    <row r="76577" x14ac:dyDescent="0.25"/>
    <row r="76578" x14ac:dyDescent="0.25"/>
    <row r="76579" x14ac:dyDescent="0.25"/>
    <row r="76580" x14ac:dyDescent="0.25"/>
    <row r="76581" x14ac:dyDescent="0.25"/>
    <row r="76582" x14ac:dyDescent="0.25"/>
    <row r="76583" x14ac:dyDescent="0.25"/>
    <row r="76584" x14ac:dyDescent="0.25"/>
    <row r="76585" x14ac:dyDescent="0.25"/>
    <row r="76586" x14ac:dyDescent="0.25"/>
    <row r="76587" x14ac:dyDescent="0.25"/>
    <row r="76588" x14ac:dyDescent="0.25"/>
    <row r="76589" x14ac:dyDescent="0.25"/>
    <row r="76590" x14ac:dyDescent="0.25"/>
    <row r="76591" x14ac:dyDescent="0.25"/>
    <row r="76592" x14ac:dyDescent="0.25"/>
    <row r="76593" x14ac:dyDescent="0.25"/>
    <row r="76594" x14ac:dyDescent="0.25"/>
    <row r="76595" x14ac:dyDescent="0.25"/>
    <row r="76596" x14ac:dyDescent="0.25"/>
    <row r="76597" x14ac:dyDescent="0.25"/>
    <row r="76598" x14ac:dyDescent="0.25"/>
    <row r="76599" x14ac:dyDescent="0.25"/>
    <row r="76600" x14ac:dyDescent="0.25"/>
    <row r="76601" x14ac:dyDescent="0.25"/>
    <row r="76602" x14ac:dyDescent="0.25"/>
    <row r="76603" x14ac:dyDescent="0.25"/>
    <row r="76604" x14ac:dyDescent="0.25"/>
    <row r="76605" x14ac:dyDescent="0.25"/>
    <row r="76606" x14ac:dyDescent="0.25"/>
    <row r="76607" x14ac:dyDescent="0.25"/>
    <row r="76608" x14ac:dyDescent="0.25"/>
    <row r="76609" x14ac:dyDescent="0.25"/>
    <row r="76610" x14ac:dyDescent="0.25"/>
    <row r="76611" x14ac:dyDescent="0.25"/>
    <row r="76612" x14ac:dyDescent="0.25"/>
    <row r="76613" x14ac:dyDescent="0.25"/>
    <row r="76614" x14ac:dyDescent="0.25"/>
    <row r="76615" x14ac:dyDescent="0.25"/>
    <row r="76616" x14ac:dyDescent="0.25"/>
    <row r="76617" x14ac:dyDescent="0.25"/>
    <row r="76618" x14ac:dyDescent="0.25"/>
    <row r="76619" x14ac:dyDescent="0.25"/>
    <row r="76620" x14ac:dyDescent="0.25"/>
    <row r="76621" x14ac:dyDescent="0.25"/>
    <row r="76622" x14ac:dyDescent="0.25"/>
    <row r="76623" x14ac:dyDescent="0.25"/>
    <row r="76624" x14ac:dyDescent="0.25"/>
    <row r="76625" x14ac:dyDescent="0.25"/>
    <row r="76626" x14ac:dyDescent="0.25"/>
    <row r="76627" x14ac:dyDescent="0.25"/>
    <row r="76628" x14ac:dyDescent="0.25"/>
    <row r="76629" x14ac:dyDescent="0.25"/>
    <row r="76630" x14ac:dyDescent="0.25"/>
    <row r="76631" x14ac:dyDescent="0.25"/>
    <row r="76632" x14ac:dyDescent="0.25"/>
    <row r="76633" x14ac:dyDescent="0.25"/>
    <row r="76634" x14ac:dyDescent="0.25"/>
    <row r="76635" x14ac:dyDescent="0.25"/>
    <row r="76636" x14ac:dyDescent="0.25"/>
    <row r="76637" x14ac:dyDescent="0.25"/>
    <row r="76638" x14ac:dyDescent="0.25"/>
    <row r="76639" x14ac:dyDescent="0.25"/>
    <row r="76640" x14ac:dyDescent="0.25"/>
    <row r="76641" x14ac:dyDescent="0.25"/>
    <row r="76642" x14ac:dyDescent="0.25"/>
    <row r="76643" x14ac:dyDescent="0.25"/>
    <row r="76644" x14ac:dyDescent="0.25"/>
    <row r="76645" x14ac:dyDescent="0.25"/>
    <row r="76646" x14ac:dyDescent="0.25"/>
    <row r="76647" x14ac:dyDescent="0.25"/>
    <row r="76648" x14ac:dyDescent="0.25"/>
    <row r="76649" x14ac:dyDescent="0.25"/>
    <row r="76650" x14ac:dyDescent="0.25"/>
    <row r="76651" x14ac:dyDescent="0.25"/>
    <row r="76652" x14ac:dyDescent="0.25"/>
    <row r="76653" x14ac:dyDescent="0.25"/>
    <row r="76654" x14ac:dyDescent="0.25"/>
    <row r="76655" x14ac:dyDescent="0.25"/>
    <row r="76656" x14ac:dyDescent="0.25"/>
    <row r="76657" x14ac:dyDescent="0.25"/>
    <row r="76658" x14ac:dyDescent="0.25"/>
    <row r="76659" x14ac:dyDescent="0.25"/>
    <row r="76660" x14ac:dyDescent="0.25"/>
    <row r="76661" x14ac:dyDescent="0.25"/>
    <row r="76662" x14ac:dyDescent="0.25"/>
    <row r="76663" x14ac:dyDescent="0.25"/>
    <row r="76664" x14ac:dyDescent="0.25"/>
    <row r="76665" x14ac:dyDescent="0.25"/>
    <row r="76666" x14ac:dyDescent="0.25"/>
    <row r="76667" x14ac:dyDescent="0.25"/>
    <row r="76668" x14ac:dyDescent="0.25"/>
    <row r="76669" x14ac:dyDescent="0.25"/>
    <row r="76670" x14ac:dyDescent="0.25"/>
    <row r="76671" x14ac:dyDescent="0.25"/>
    <row r="76672" x14ac:dyDescent="0.25"/>
    <row r="76673" x14ac:dyDescent="0.25"/>
    <row r="76674" x14ac:dyDescent="0.25"/>
    <row r="76675" x14ac:dyDescent="0.25"/>
    <row r="76676" x14ac:dyDescent="0.25"/>
    <row r="76677" x14ac:dyDescent="0.25"/>
    <row r="76678" x14ac:dyDescent="0.25"/>
    <row r="76679" x14ac:dyDescent="0.25"/>
    <row r="76680" x14ac:dyDescent="0.25"/>
    <row r="76681" x14ac:dyDescent="0.25"/>
    <row r="76682" x14ac:dyDescent="0.25"/>
    <row r="76683" x14ac:dyDescent="0.25"/>
    <row r="76684" x14ac:dyDescent="0.25"/>
    <row r="76685" x14ac:dyDescent="0.25"/>
    <row r="76686" x14ac:dyDescent="0.25"/>
    <row r="76687" x14ac:dyDescent="0.25"/>
    <row r="76688" x14ac:dyDescent="0.25"/>
    <row r="76689" x14ac:dyDescent="0.25"/>
    <row r="76690" x14ac:dyDescent="0.25"/>
    <row r="76691" x14ac:dyDescent="0.25"/>
    <row r="76692" x14ac:dyDescent="0.25"/>
    <row r="76693" x14ac:dyDescent="0.25"/>
    <row r="76694" x14ac:dyDescent="0.25"/>
    <row r="76695" x14ac:dyDescent="0.25"/>
    <row r="76696" x14ac:dyDescent="0.25"/>
    <row r="76697" x14ac:dyDescent="0.25"/>
    <row r="76698" x14ac:dyDescent="0.25"/>
    <row r="76699" x14ac:dyDescent="0.25"/>
    <row r="76700" x14ac:dyDescent="0.25"/>
    <row r="76701" x14ac:dyDescent="0.25"/>
    <row r="76702" x14ac:dyDescent="0.25"/>
    <row r="76703" x14ac:dyDescent="0.25"/>
    <row r="76704" x14ac:dyDescent="0.25"/>
    <row r="76705" x14ac:dyDescent="0.25"/>
    <row r="76706" x14ac:dyDescent="0.25"/>
    <row r="76707" x14ac:dyDescent="0.25"/>
    <row r="76708" x14ac:dyDescent="0.25"/>
    <row r="76709" x14ac:dyDescent="0.25"/>
    <row r="76710" x14ac:dyDescent="0.25"/>
    <row r="76711" x14ac:dyDescent="0.25"/>
    <row r="76712" x14ac:dyDescent="0.25"/>
    <row r="76713" x14ac:dyDescent="0.25"/>
    <row r="76714" x14ac:dyDescent="0.25"/>
    <row r="76715" x14ac:dyDescent="0.25"/>
    <row r="76716" x14ac:dyDescent="0.25"/>
    <row r="76717" x14ac:dyDescent="0.25"/>
    <row r="76718" x14ac:dyDescent="0.25"/>
    <row r="76719" x14ac:dyDescent="0.25"/>
    <row r="76720" x14ac:dyDescent="0.25"/>
    <row r="76721" x14ac:dyDescent="0.25"/>
    <row r="76722" x14ac:dyDescent="0.25"/>
    <row r="76723" x14ac:dyDescent="0.25"/>
    <row r="76724" x14ac:dyDescent="0.25"/>
    <row r="76725" x14ac:dyDescent="0.25"/>
    <row r="76726" x14ac:dyDescent="0.25"/>
    <row r="76727" x14ac:dyDescent="0.25"/>
    <row r="76728" x14ac:dyDescent="0.25"/>
    <row r="76729" x14ac:dyDescent="0.25"/>
    <row r="76730" x14ac:dyDescent="0.25"/>
    <row r="76731" x14ac:dyDescent="0.25"/>
    <row r="76732" x14ac:dyDescent="0.25"/>
    <row r="76733" x14ac:dyDescent="0.25"/>
    <row r="76734" x14ac:dyDescent="0.25"/>
    <row r="76735" x14ac:dyDescent="0.25"/>
    <row r="76736" x14ac:dyDescent="0.25"/>
    <row r="76737" x14ac:dyDescent="0.25"/>
    <row r="76738" x14ac:dyDescent="0.25"/>
    <row r="76739" x14ac:dyDescent="0.25"/>
    <row r="76740" x14ac:dyDescent="0.25"/>
    <row r="76741" x14ac:dyDescent="0.25"/>
    <row r="76742" x14ac:dyDescent="0.25"/>
    <row r="76743" x14ac:dyDescent="0.25"/>
    <row r="76744" x14ac:dyDescent="0.25"/>
    <row r="76745" x14ac:dyDescent="0.25"/>
    <row r="76746" x14ac:dyDescent="0.25"/>
    <row r="76747" x14ac:dyDescent="0.25"/>
    <row r="76748" x14ac:dyDescent="0.25"/>
    <row r="76749" x14ac:dyDescent="0.25"/>
    <row r="76750" x14ac:dyDescent="0.25"/>
    <row r="76751" x14ac:dyDescent="0.25"/>
    <row r="76752" x14ac:dyDescent="0.25"/>
    <row r="76753" x14ac:dyDescent="0.25"/>
    <row r="76754" x14ac:dyDescent="0.25"/>
    <row r="76755" x14ac:dyDescent="0.25"/>
    <row r="76756" x14ac:dyDescent="0.25"/>
    <row r="76757" x14ac:dyDescent="0.25"/>
    <row r="76758" x14ac:dyDescent="0.25"/>
    <row r="76759" x14ac:dyDescent="0.25"/>
    <row r="76760" x14ac:dyDescent="0.25"/>
    <row r="76761" x14ac:dyDescent="0.25"/>
    <row r="76762" x14ac:dyDescent="0.25"/>
    <row r="76763" x14ac:dyDescent="0.25"/>
    <row r="76764" x14ac:dyDescent="0.25"/>
    <row r="76765" x14ac:dyDescent="0.25"/>
    <row r="76766" x14ac:dyDescent="0.25"/>
    <row r="76767" x14ac:dyDescent="0.25"/>
    <row r="76768" x14ac:dyDescent="0.25"/>
    <row r="76769" x14ac:dyDescent="0.25"/>
    <row r="76770" x14ac:dyDescent="0.25"/>
    <row r="76771" x14ac:dyDescent="0.25"/>
    <row r="76772" x14ac:dyDescent="0.25"/>
    <row r="76773" x14ac:dyDescent="0.25"/>
    <row r="76774" x14ac:dyDescent="0.25"/>
    <row r="76775" x14ac:dyDescent="0.25"/>
    <row r="76776" x14ac:dyDescent="0.25"/>
    <row r="76777" x14ac:dyDescent="0.25"/>
    <row r="76778" x14ac:dyDescent="0.25"/>
    <row r="76779" x14ac:dyDescent="0.25"/>
    <row r="76780" x14ac:dyDescent="0.25"/>
    <row r="76781" x14ac:dyDescent="0.25"/>
    <row r="76782" x14ac:dyDescent="0.25"/>
    <row r="76783" x14ac:dyDescent="0.25"/>
    <row r="76784" x14ac:dyDescent="0.25"/>
    <row r="76785" x14ac:dyDescent="0.25"/>
    <row r="76786" x14ac:dyDescent="0.25"/>
    <row r="76787" x14ac:dyDescent="0.25"/>
    <row r="76788" x14ac:dyDescent="0.25"/>
    <row r="76789" x14ac:dyDescent="0.25"/>
    <row r="76790" x14ac:dyDescent="0.25"/>
    <row r="76791" x14ac:dyDescent="0.25"/>
    <row r="76792" x14ac:dyDescent="0.25"/>
    <row r="76793" x14ac:dyDescent="0.25"/>
    <row r="76794" x14ac:dyDescent="0.25"/>
    <row r="76795" x14ac:dyDescent="0.25"/>
    <row r="76796" x14ac:dyDescent="0.25"/>
    <row r="76797" x14ac:dyDescent="0.25"/>
    <row r="76798" x14ac:dyDescent="0.25"/>
    <row r="76799" x14ac:dyDescent="0.25"/>
    <row r="76800" x14ac:dyDescent="0.25"/>
    <row r="76801" x14ac:dyDescent="0.25"/>
    <row r="76802" x14ac:dyDescent="0.25"/>
    <row r="76803" x14ac:dyDescent="0.25"/>
    <row r="76804" x14ac:dyDescent="0.25"/>
    <row r="76805" x14ac:dyDescent="0.25"/>
    <row r="76806" x14ac:dyDescent="0.25"/>
    <row r="76807" x14ac:dyDescent="0.25"/>
    <row r="76808" x14ac:dyDescent="0.25"/>
    <row r="76809" x14ac:dyDescent="0.25"/>
    <row r="76810" x14ac:dyDescent="0.25"/>
    <row r="76811" x14ac:dyDescent="0.25"/>
    <row r="76812" x14ac:dyDescent="0.25"/>
    <row r="76813" x14ac:dyDescent="0.25"/>
    <row r="76814" x14ac:dyDescent="0.25"/>
    <row r="76815" x14ac:dyDescent="0.25"/>
    <row r="76816" x14ac:dyDescent="0.25"/>
    <row r="76817" x14ac:dyDescent="0.25"/>
    <row r="76818" x14ac:dyDescent="0.25"/>
    <row r="76819" x14ac:dyDescent="0.25"/>
    <row r="76820" x14ac:dyDescent="0.25"/>
    <row r="76821" x14ac:dyDescent="0.25"/>
    <row r="76822" x14ac:dyDescent="0.25"/>
    <row r="76823" x14ac:dyDescent="0.25"/>
    <row r="76824" x14ac:dyDescent="0.25"/>
    <row r="76825" x14ac:dyDescent="0.25"/>
    <row r="76826" x14ac:dyDescent="0.25"/>
    <row r="76827" x14ac:dyDescent="0.25"/>
    <row r="76828" x14ac:dyDescent="0.25"/>
    <row r="76829" x14ac:dyDescent="0.25"/>
    <row r="76830" x14ac:dyDescent="0.25"/>
    <row r="76831" x14ac:dyDescent="0.25"/>
    <row r="76832" x14ac:dyDescent="0.25"/>
    <row r="76833" x14ac:dyDescent="0.25"/>
    <row r="76834" x14ac:dyDescent="0.25"/>
    <row r="76835" x14ac:dyDescent="0.25"/>
    <row r="76836" x14ac:dyDescent="0.25"/>
    <row r="76837" x14ac:dyDescent="0.25"/>
    <row r="76838" x14ac:dyDescent="0.25"/>
    <row r="76839" x14ac:dyDescent="0.25"/>
    <row r="76840" x14ac:dyDescent="0.25"/>
    <row r="76841" x14ac:dyDescent="0.25"/>
    <row r="76842" x14ac:dyDescent="0.25"/>
    <row r="76843" x14ac:dyDescent="0.25"/>
    <row r="76844" x14ac:dyDescent="0.25"/>
    <row r="76845" x14ac:dyDescent="0.25"/>
    <row r="76846" x14ac:dyDescent="0.25"/>
    <row r="76847" x14ac:dyDescent="0.25"/>
    <row r="76848" x14ac:dyDescent="0.25"/>
    <row r="76849" x14ac:dyDescent="0.25"/>
    <row r="76850" x14ac:dyDescent="0.25"/>
    <row r="76851" x14ac:dyDescent="0.25"/>
    <row r="76852" x14ac:dyDescent="0.25"/>
    <row r="76853" x14ac:dyDescent="0.25"/>
    <row r="76854" x14ac:dyDescent="0.25"/>
    <row r="76855" x14ac:dyDescent="0.25"/>
    <row r="76856" x14ac:dyDescent="0.25"/>
    <row r="76857" x14ac:dyDescent="0.25"/>
    <row r="76858" x14ac:dyDescent="0.25"/>
    <row r="76859" x14ac:dyDescent="0.25"/>
    <row r="76860" x14ac:dyDescent="0.25"/>
    <row r="76861" x14ac:dyDescent="0.25"/>
    <row r="76862" x14ac:dyDescent="0.25"/>
    <row r="76863" x14ac:dyDescent="0.25"/>
    <row r="76864" x14ac:dyDescent="0.25"/>
    <row r="76865" x14ac:dyDescent="0.25"/>
    <row r="76866" x14ac:dyDescent="0.25"/>
    <row r="76867" x14ac:dyDescent="0.25"/>
    <row r="76868" x14ac:dyDescent="0.25"/>
    <row r="76869" x14ac:dyDescent="0.25"/>
    <row r="76870" x14ac:dyDescent="0.25"/>
    <row r="76871" x14ac:dyDescent="0.25"/>
    <row r="76872" x14ac:dyDescent="0.25"/>
    <row r="76873" x14ac:dyDescent="0.25"/>
    <row r="76874" x14ac:dyDescent="0.25"/>
    <row r="76875" x14ac:dyDescent="0.25"/>
    <row r="76876" x14ac:dyDescent="0.25"/>
    <row r="76877" x14ac:dyDescent="0.25"/>
    <row r="76878" x14ac:dyDescent="0.25"/>
    <row r="76879" x14ac:dyDescent="0.25"/>
    <row r="76880" x14ac:dyDescent="0.25"/>
    <row r="76881" x14ac:dyDescent="0.25"/>
    <row r="76882" x14ac:dyDescent="0.25"/>
    <row r="76883" x14ac:dyDescent="0.25"/>
    <row r="76884" x14ac:dyDescent="0.25"/>
    <row r="76885" x14ac:dyDescent="0.25"/>
    <row r="76886" x14ac:dyDescent="0.25"/>
    <row r="76887" x14ac:dyDescent="0.25"/>
    <row r="76888" x14ac:dyDescent="0.25"/>
    <row r="76889" x14ac:dyDescent="0.25"/>
    <row r="76890" x14ac:dyDescent="0.25"/>
    <row r="76891" x14ac:dyDescent="0.25"/>
    <row r="76892" x14ac:dyDescent="0.25"/>
    <row r="76893" x14ac:dyDescent="0.25"/>
    <row r="76894" x14ac:dyDescent="0.25"/>
    <row r="76895" x14ac:dyDescent="0.25"/>
    <row r="76896" x14ac:dyDescent="0.25"/>
    <row r="76897" x14ac:dyDescent="0.25"/>
    <row r="76898" x14ac:dyDescent="0.25"/>
    <row r="76899" x14ac:dyDescent="0.25"/>
    <row r="76900" x14ac:dyDescent="0.25"/>
    <row r="76901" x14ac:dyDescent="0.25"/>
    <row r="76902" x14ac:dyDescent="0.25"/>
    <row r="76903" x14ac:dyDescent="0.25"/>
    <row r="76904" x14ac:dyDescent="0.25"/>
    <row r="76905" x14ac:dyDescent="0.25"/>
    <row r="76906" x14ac:dyDescent="0.25"/>
    <row r="76907" x14ac:dyDescent="0.25"/>
    <row r="76908" x14ac:dyDescent="0.25"/>
    <row r="76909" x14ac:dyDescent="0.25"/>
    <row r="76910" x14ac:dyDescent="0.25"/>
    <row r="76911" x14ac:dyDescent="0.25"/>
    <row r="76912" x14ac:dyDescent="0.25"/>
    <row r="76913" x14ac:dyDescent="0.25"/>
    <row r="76914" x14ac:dyDescent="0.25"/>
    <row r="76915" x14ac:dyDescent="0.25"/>
    <row r="76916" x14ac:dyDescent="0.25"/>
    <row r="76917" x14ac:dyDescent="0.25"/>
    <row r="76918" x14ac:dyDescent="0.25"/>
    <row r="76919" x14ac:dyDescent="0.25"/>
    <row r="76920" x14ac:dyDescent="0.25"/>
    <row r="76921" x14ac:dyDescent="0.25"/>
    <row r="76922" x14ac:dyDescent="0.25"/>
    <row r="76923" x14ac:dyDescent="0.25"/>
    <row r="76924" x14ac:dyDescent="0.25"/>
    <row r="76925" x14ac:dyDescent="0.25"/>
    <row r="76926" x14ac:dyDescent="0.25"/>
    <row r="76927" x14ac:dyDescent="0.25"/>
    <row r="76928" x14ac:dyDescent="0.25"/>
    <row r="76929" x14ac:dyDescent="0.25"/>
    <row r="76930" x14ac:dyDescent="0.25"/>
    <row r="76931" x14ac:dyDescent="0.25"/>
    <row r="76932" x14ac:dyDescent="0.25"/>
    <row r="76933" x14ac:dyDescent="0.25"/>
    <row r="76934" x14ac:dyDescent="0.25"/>
    <row r="76935" x14ac:dyDescent="0.25"/>
    <row r="76936" x14ac:dyDescent="0.25"/>
    <row r="76937" x14ac:dyDescent="0.25"/>
    <row r="76938" x14ac:dyDescent="0.25"/>
    <row r="76939" x14ac:dyDescent="0.25"/>
    <row r="76940" x14ac:dyDescent="0.25"/>
    <row r="76941" x14ac:dyDescent="0.25"/>
    <row r="76942" x14ac:dyDescent="0.25"/>
    <row r="76943" x14ac:dyDescent="0.25"/>
    <row r="76944" x14ac:dyDescent="0.25"/>
    <row r="76945" x14ac:dyDescent="0.25"/>
    <row r="76946" x14ac:dyDescent="0.25"/>
    <row r="76947" x14ac:dyDescent="0.25"/>
    <row r="76948" x14ac:dyDescent="0.25"/>
    <row r="76949" x14ac:dyDescent="0.25"/>
    <row r="76950" x14ac:dyDescent="0.25"/>
    <row r="76951" x14ac:dyDescent="0.25"/>
    <row r="76952" x14ac:dyDescent="0.25"/>
    <row r="76953" x14ac:dyDescent="0.25"/>
    <row r="76954" x14ac:dyDescent="0.25"/>
    <row r="76955" x14ac:dyDescent="0.25"/>
    <row r="76956" x14ac:dyDescent="0.25"/>
    <row r="76957" x14ac:dyDescent="0.25"/>
    <row r="76958" x14ac:dyDescent="0.25"/>
    <row r="76959" x14ac:dyDescent="0.25"/>
    <row r="76960" x14ac:dyDescent="0.25"/>
    <row r="76961" x14ac:dyDescent="0.25"/>
    <row r="76962" x14ac:dyDescent="0.25"/>
    <row r="76963" x14ac:dyDescent="0.25"/>
    <row r="76964" x14ac:dyDescent="0.25"/>
    <row r="76965" x14ac:dyDescent="0.25"/>
    <row r="76966" x14ac:dyDescent="0.25"/>
    <row r="76967" x14ac:dyDescent="0.25"/>
    <row r="76968" x14ac:dyDescent="0.25"/>
    <row r="76969" x14ac:dyDescent="0.25"/>
    <row r="76970" x14ac:dyDescent="0.25"/>
    <row r="76971" x14ac:dyDescent="0.25"/>
    <row r="76972" x14ac:dyDescent="0.25"/>
    <row r="76973" x14ac:dyDescent="0.25"/>
    <row r="76974" x14ac:dyDescent="0.25"/>
    <row r="76975" x14ac:dyDescent="0.25"/>
    <row r="76976" x14ac:dyDescent="0.25"/>
    <row r="76977" x14ac:dyDescent="0.25"/>
    <row r="76978" x14ac:dyDescent="0.25"/>
    <row r="76979" x14ac:dyDescent="0.25"/>
    <row r="76980" x14ac:dyDescent="0.25"/>
    <row r="76981" x14ac:dyDescent="0.25"/>
    <row r="76982" x14ac:dyDescent="0.25"/>
    <row r="76983" x14ac:dyDescent="0.25"/>
    <row r="76984" x14ac:dyDescent="0.25"/>
    <row r="76985" x14ac:dyDescent="0.25"/>
    <row r="76986" x14ac:dyDescent="0.25"/>
    <row r="76987" x14ac:dyDescent="0.25"/>
    <row r="76988" x14ac:dyDescent="0.25"/>
    <row r="76989" x14ac:dyDescent="0.25"/>
    <row r="76990" x14ac:dyDescent="0.25"/>
    <row r="76991" x14ac:dyDescent="0.25"/>
    <row r="76992" x14ac:dyDescent="0.25"/>
    <row r="76993" x14ac:dyDescent="0.25"/>
    <row r="76994" x14ac:dyDescent="0.25"/>
    <row r="76995" x14ac:dyDescent="0.25"/>
    <row r="76996" x14ac:dyDescent="0.25"/>
    <row r="76997" x14ac:dyDescent="0.25"/>
    <row r="76998" x14ac:dyDescent="0.25"/>
    <row r="76999" x14ac:dyDescent="0.25"/>
    <row r="77000" x14ac:dyDescent="0.25"/>
    <row r="77001" x14ac:dyDescent="0.25"/>
    <row r="77002" x14ac:dyDescent="0.25"/>
    <row r="77003" x14ac:dyDescent="0.25"/>
    <row r="77004" x14ac:dyDescent="0.25"/>
    <row r="77005" x14ac:dyDescent="0.25"/>
    <row r="77006" x14ac:dyDescent="0.25"/>
    <row r="77007" x14ac:dyDescent="0.25"/>
    <row r="77008" x14ac:dyDescent="0.25"/>
    <row r="77009" x14ac:dyDescent="0.25"/>
    <row r="77010" x14ac:dyDescent="0.25"/>
    <row r="77011" x14ac:dyDescent="0.25"/>
    <row r="77012" x14ac:dyDescent="0.25"/>
    <row r="77013" x14ac:dyDescent="0.25"/>
    <row r="77014" x14ac:dyDescent="0.25"/>
    <row r="77015" x14ac:dyDescent="0.25"/>
    <row r="77016" x14ac:dyDescent="0.25"/>
    <row r="77017" x14ac:dyDescent="0.25"/>
    <row r="77018" x14ac:dyDescent="0.25"/>
    <row r="77019" x14ac:dyDescent="0.25"/>
    <row r="77020" x14ac:dyDescent="0.25"/>
    <row r="77021" x14ac:dyDescent="0.25"/>
    <row r="77022" x14ac:dyDescent="0.25"/>
    <row r="77023" x14ac:dyDescent="0.25"/>
    <row r="77024" x14ac:dyDescent="0.25"/>
    <row r="77025" x14ac:dyDescent="0.25"/>
    <row r="77026" x14ac:dyDescent="0.25"/>
    <row r="77027" x14ac:dyDescent="0.25"/>
    <row r="77028" x14ac:dyDescent="0.25"/>
    <row r="77029" x14ac:dyDescent="0.25"/>
    <row r="77030" x14ac:dyDescent="0.25"/>
    <row r="77031" x14ac:dyDescent="0.25"/>
    <row r="77032" x14ac:dyDescent="0.25"/>
    <row r="77033" x14ac:dyDescent="0.25"/>
    <row r="77034" x14ac:dyDescent="0.25"/>
    <row r="77035" x14ac:dyDescent="0.25"/>
    <row r="77036" x14ac:dyDescent="0.25"/>
    <row r="77037" x14ac:dyDescent="0.25"/>
    <row r="77038" x14ac:dyDescent="0.25"/>
    <row r="77039" x14ac:dyDescent="0.25"/>
    <row r="77040" x14ac:dyDescent="0.25"/>
    <row r="77041" x14ac:dyDescent="0.25"/>
    <row r="77042" x14ac:dyDescent="0.25"/>
    <row r="77043" x14ac:dyDescent="0.25"/>
    <row r="77044" x14ac:dyDescent="0.25"/>
    <row r="77045" x14ac:dyDescent="0.25"/>
    <row r="77046" x14ac:dyDescent="0.25"/>
    <row r="77047" x14ac:dyDescent="0.25"/>
    <row r="77048" x14ac:dyDescent="0.25"/>
    <row r="77049" x14ac:dyDescent="0.25"/>
    <row r="77050" x14ac:dyDescent="0.25"/>
    <row r="77051" x14ac:dyDescent="0.25"/>
    <row r="77052" x14ac:dyDescent="0.25"/>
    <row r="77053" x14ac:dyDescent="0.25"/>
    <row r="77054" x14ac:dyDescent="0.25"/>
    <row r="77055" x14ac:dyDescent="0.25"/>
    <row r="77056" x14ac:dyDescent="0.25"/>
    <row r="77057" x14ac:dyDescent="0.25"/>
    <row r="77058" x14ac:dyDescent="0.25"/>
    <row r="77059" x14ac:dyDescent="0.25"/>
    <row r="77060" x14ac:dyDescent="0.25"/>
    <row r="77061" x14ac:dyDescent="0.25"/>
    <row r="77062" x14ac:dyDescent="0.25"/>
    <row r="77063" x14ac:dyDescent="0.25"/>
    <row r="77064" x14ac:dyDescent="0.25"/>
    <row r="77065" x14ac:dyDescent="0.25"/>
    <row r="77066" x14ac:dyDescent="0.25"/>
    <row r="77067" x14ac:dyDescent="0.25"/>
    <row r="77068" x14ac:dyDescent="0.25"/>
    <row r="77069" x14ac:dyDescent="0.25"/>
    <row r="77070" x14ac:dyDescent="0.25"/>
    <row r="77071" x14ac:dyDescent="0.25"/>
    <row r="77072" x14ac:dyDescent="0.25"/>
    <row r="77073" x14ac:dyDescent="0.25"/>
    <row r="77074" x14ac:dyDescent="0.25"/>
    <row r="77075" x14ac:dyDescent="0.25"/>
    <row r="77076" x14ac:dyDescent="0.25"/>
    <row r="77077" x14ac:dyDescent="0.25"/>
    <row r="77078" x14ac:dyDescent="0.25"/>
    <row r="77079" x14ac:dyDescent="0.25"/>
    <row r="77080" x14ac:dyDescent="0.25"/>
    <row r="77081" x14ac:dyDescent="0.25"/>
    <row r="77082" x14ac:dyDescent="0.25"/>
    <row r="77083" x14ac:dyDescent="0.25"/>
    <row r="77084" x14ac:dyDescent="0.25"/>
    <row r="77085" x14ac:dyDescent="0.25"/>
    <row r="77086" x14ac:dyDescent="0.25"/>
    <row r="77087" x14ac:dyDescent="0.25"/>
    <row r="77088" x14ac:dyDescent="0.25"/>
    <row r="77089" x14ac:dyDescent="0.25"/>
    <row r="77090" x14ac:dyDescent="0.25"/>
    <row r="77091" x14ac:dyDescent="0.25"/>
    <row r="77092" x14ac:dyDescent="0.25"/>
    <row r="77093" x14ac:dyDescent="0.25"/>
    <row r="77094" x14ac:dyDescent="0.25"/>
    <row r="77095" x14ac:dyDescent="0.25"/>
    <row r="77096" x14ac:dyDescent="0.25"/>
    <row r="77097" x14ac:dyDescent="0.25"/>
    <row r="77098" x14ac:dyDescent="0.25"/>
    <row r="77099" x14ac:dyDescent="0.25"/>
    <row r="77100" x14ac:dyDescent="0.25"/>
    <row r="77101" x14ac:dyDescent="0.25"/>
    <row r="77102" x14ac:dyDescent="0.25"/>
    <row r="77103" x14ac:dyDescent="0.25"/>
    <row r="77104" x14ac:dyDescent="0.25"/>
    <row r="77105" x14ac:dyDescent="0.25"/>
    <row r="77106" x14ac:dyDescent="0.25"/>
    <row r="77107" x14ac:dyDescent="0.25"/>
    <row r="77108" x14ac:dyDescent="0.25"/>
    <row r="77109" x14ac:dyDescent="0.25"/>
    <row r="77110" x14ac:dyDescent="0.25"/>
    <row r="77111" x14ac:dyDescent="0.25"/>
    <row r="77112" x14ac:dyDescent="0.25"/>
    <row r="77113" x14ac:dyDescent="0.25"/>
    <row r="77114" x14ac:dyDescent="0.25"/>
    <row r="77115" x14ac:dyDescent="0.25"/>
    <row r="77116" x14ac:dyDescent="0.25"/>
    <row r="77117" x14ac:dyDescent="0.25"/>
    <row r="77118" x14ac:dyDescent="0.25"/>
    <row r="77119" x14ac:dyDescent="0.25"/>
    <row r="77120" x14ac:dyDescent="0.25"/>
    <row r="77121" x14ac:dyDescent="0.25"/>
    <row r="77122" x14ac:dyDescent="0.25"/>
    <row r="77123" x14ac:dyDescent="0.25"/>
    <row r="77124" x14ac:dyDescent="0.25"/>
    <row r="77125" x14ac:dyDescent="0.25"/>
    <row r="77126" x14ac:dyDescent="0.25"/>
    <row r="77127" x14ac:dyDescent="0.25"/>
    <row r="77128" x14ac:dyDescent="0.25"/>
    <row r="77129" x14ac:dyDescent="0.25"/>
    <row r="77130" x14ac:dyDescent="0.25"/>
    <row r="77131" x14ac:dyDescent="0.25"/>
    <row r="77132" x14ac:dyDescent="0.25"/>
    <row r="77133" x14ac:dyDescent="0.25"/>
    <row r="77134" x14ac:dyDescent="0.25"/>
    <row r="77135" x14ac:dyDescent="0.25"/>
    <row r="77136" x14ac:dyDescent="0.25"/>
    <row r="77137" x14ac:dyDescent="0.25"/>
    <row r="77138" x14ac:dyDescent="0.25"/>
    <row r="77139" x14ac:dyDescent="0.25"/>
    <row r="77140" x14ac:dyDescent="0.25"/>
    <row r="77141" x14ac:dyDescent="0.25"/>
    <row r="77142" x14ac:dyDescent="0.25"/>
    <row r="77143" x14ac:dyDescent="0.25"/>
    <row r="77144" x14ac:dyDescent="0.25"/>
    <row r="77145" x14ac:dyDescent="0.25"/>
    <row r="77146" x14ac:dyDescent="0.25"/>
    <row r="77147" x14ac:dyDescent="0.25"/>
    <row r="77148" x14ac:dyDescent="0.25"/>
    <row r="77149" x14ac:dyDescent="0.25"/>
    <row r="77150" x14ac:dyDescent="0.25"/>
    <row r="77151" x14ac:dyDescent="0.25"/>
    <row r="77152" x14ac:dyDescent="0.25"/>
    <row r="77153" x14ac:dyDescent="0.25"/>
    <row r="77154" x14ac:dyDescent="0.25"/>
    <row r="77155" x14ac:dyDescent="0.25"/>
    <row r="77156" x14ac:dyDescent="0.25"/>
    <row r="77157" x14ac:dyDescent="0.25"/>
    <row r="77158" x14ac:dyDescent="0.25"/>
    <row r="77159" x14ac:dyDescent="0.25"/>
    <row r="77160" x14ac:dyDescent="0.25"/>
    <row r="77161" x14ac:dyDescent="0.25"/>
    <row r="77162" x14ac:dyDescent="0.25"/>
    <row r="77163" x14ac:dyDescent="0.25"/>
    <row r="77164" x14ac:dyDescent="0.25"/>
    <row r="77165" x14ac:dyDescent="0.25"/>
    <row r="77166" x14ac:dyDescent="0.25"/>
    <row r="77167" x14ac:dyDescent="0.25"/>
    <row r="77168" x14ac:dyDescent="0.25"/>
    <row r="77169" x14ac:dyDescent="0.25"/>
    <row r="77170" x14ac:dyDescent="0.25"/>
    <row r="77171" x14ac:dyDescent="0.25"/>
    <row r="77172" x14ac:dyDescent="0.25"/>
    <row r="77173" x14ac:dyDescent="0.25"/>
    <row r="77174" x14ac:dyDescent="0.25"/>
    <row r="77175" x14ac:dyDescent="0.25"/>
    <row r="77176" x14ac:dyDescent="0.25"/>
    <row r="77177" x14ac:dyDescent="0.25"/>
    <row r="77178" x14ac:dyDescent="0.25"/>
    <row r="77179" x14ac:dyDescent="0.25"/>
    <row r="77180" x14ac:dyDescent="0.25"/>
    <row r="77181" x14ac:dyDescent="0.25"/>
    <row r="77182" x14ac:dyDescent="0.25"/>
    <row r="77183" x14ac:dyDescent="0.25"/>
    <row r="77184" x14ac:dyDescent="0.25"/>
    <row r="77185" x14ac:dyDescent="0.25"/>
    <row r="77186" x14ac:dyDescent="0.25"/>
    <row r="77187" x14ac:dyDescent="0.25"/>
    <row r="77188" x14ac:dyDescent="0.25"/>
    <row r="77189" x14ac:dyDescent="0.25"/>
    <row r="77190" x14ac:dyDescent="0.25"/>
    <row r="77191" x14ac:dyDescent="0.25"/>
    <row r="77192" x14ac:dyDescent="0.25"/>
    <row r="77193" x14ac:dyDescent="0.25"/>
    <row r="77194" x14ac:dyDescent="0.25"/>
    <row r="77195" x14ac:dyDescent="0.25"/>
    <row r="77196" x14ac:dyDescent="0.25"/>
    <row r="77197" x14ac:dyDescent="0.25"/>
    <row r="77198" x14ac:dyDescent="0.25"/>
    <row r="77199" x14ac:dyDescent="0.25"/>
    <row r="77200" x14ac:dyDescent="0.25"/>
    <row r="77201" x14ac:dyDescent="0.25"/>
    <row r="77202" x14ac:dyDescent="0.25"/>
    <row r="77203" x14ac:dyDescent="0.25"/>
    <row r="77204" x14ac:dyDescent="0.25"/>
    <row r="77205" x14ac:dyDescent="0.25"/>
    <row r="77206" x14ac:dyDescent="0.25"/>
    <row r="77207" x14ac:dyDescent="0.25"/>
    <row r="77208" x14ac:dyDescent="0.25"/>
    <row r="77209" x14ac:dyDescent="0.25"/>
    <row r="77210" x14ac:dyDescent="0.25"/>
    <row r="77211" x14ac:dyDescent="0.25"/>
    <row r="77212" x14ac:dyDescent="0.25"/>
    <row r="77213" x14ac:dyDescent="0.25"/>
    <row r="77214" x14ac:dyDescent="0.25"/>
    <row r="77215" x14ac:dyDescent="0.25"/>
    <row r="77216" x14ac:dyDescent="0.25"/>
    <row r="77217" x14ac:dyDescent="0.25"/>
    <row r="77218" x14ac:dyDescent="0.25"/>
    <row r="77219" x14ac:dyDescent="0.25"/>
    <row r="77220" x14ac:dyDescent="0.25"/>
    <row r="77221" x14ac:dyDescent="0.25"/>
    <row r="77222" x14ac:dyDescent="0.25"/>
    <row r="77223" x14ac:dyDescent="0.25"/>
    <row r="77224" x14ac:dyDescent="0.25"/>
    <row r="77225" x14ac:dyDescent="0.25"/>
    <row r="77226" x14ac:dyDescent="0.25"/>
    <row r="77227" x14ac:dyDescent="0.25"/>
    <row r="77228" x14ac:dyDescent="0.25"/>
    <row r="77229" x14ac:dyDescent="0.25"/>
    <row r="77230" x14ac:dyDescent="0.25"/>
    <row r="77231" x14ac:dyDescent="0.25"/>
    <row r="77232" x14ac:dyDescent="0.25"/>
    <row r="77233" x14ac:dyDescent="0.25"/>
    <row r="77234" x14ac:dyDescent="0.25"/>
    <row r="77235" x14ac:dyDescent="0.25"/>
    <row r="77236" x14ac:dyDescent="0.25"/>
    <row r="77237" x14ac:dyDescent="0.25"/>
    <row r="77238" x14ac:dyDescent="0.25"/>
    <row r="77239" x14ac:dyDescent="0.25"/>
    <row r="77240" x14ac:dyDescent="0.25"/>
    <row r="77241" x14ac:dyDescent="0.25"/>
    <row r="77242" x14ac:dyDescent="0.25"/>
    <row r="77243" x14ac:dyDescent="0.25"/>
    <row r="77244" x14ac:dyDescent="0.25"/>
    <row r="77245" x14ac:dyDescent="0.25"/>
    <row r="77246" x14ac:dyDescent="0.25"/>
    <row r="77247" x14ac:dyDescent="0.25"/>
    <row r="77248" x14ac:dyDescent="0.25"/>
    <row r="77249" x14ac:dyDescent="0.25"/>
    <row r="77250" x14ac:dyDescent="0.25"/>
    <row r="77251" x14ac:dyDescent="0.25"/>
    <row r="77252" x14ac:dyDescent="0.25"/>
    <row r="77253" x14ac:dyDescent="0.25"/>
    <row r="77254" x14ac:dyDescent="0.25"/>
    <row r="77255" x14ac:dyDescent="0.25"/>
    <row r="77256" x14ac:dyDescent="0.25"/>
    <row r="77257" x14ac:dyDescent="0.25"/>
    <row r="77258" x14ac:dyDescent="0.25"/>
    <row r="77259" x14ac:dyDescent="0.25"/>
    <row r="77260" x14ac:dyDescent="0.25"/>
    <row r="77261" x14ac:dyDescent="0.25"/>
    <row r="77262" x14ac:dyDescent="0.25"/>
    <row r="77263" x14ac:dyDescent="0.25"/>
    <row r="77264" x14ac:dyDescent="0.25"/>
    <row r="77265" x14ac:dyDescent="0.25"/>
    <row r="77266" x14ac:dyDescent="0.25"/>
    <row r="77267" x14ac:dyDescent="0.25"/>
    <row r="77268" x14ac:dyDescent="0.25"/>
    <row r="77269" x14ac:dyDescent="0.25"/>
    <row r="77270" x14ac:dyDescent="0.25"/>
    <row r="77271" x14ac:dyDescent="0.25"/>
    <row r="77272" x14ac:dyDescent="0.25"/>
    <row r="77273" x14ac:dyDescent="0.25"/>
    <row r="77274" x14ac:dyDescent="0.25"/>
    <row r="77275" x14ac:dyDescent="0.25"/>
    <row r="77276" x14ac:dyDescent="0.25"/>
    <row r="77277" x14ac:dyDescent="0.25"/>
    <row r="77278" x14ac:dyDescent="0.25"/>
    <row r="77279" x14ac:dyDescent="0.25"/>
    <row r="77280" x14ac:dyDescent="0.25"/>
    <row r="77281" x14ac:dyDescent="0.25"/>
    <row r="77282" x14ac:dyDescent="0.25"/>
    <row r="77283" x14ac:dyDescent="0.25"/>
    <row r="77284" x14ac:dyDescent="0.25"/>
    <row r="77285" x14ac:dyDescent="0.25"/>
    <row r="77286" x14ac:dyDescent="0.25"/>
    <row r="77287" x14ac:dyDescent="0.25"/>
    <row r="77288" x14ac:dyDescent="0.25"/>
    <row r="77289" x14ac:dyDescent="0.25"/>
    <row r="77290" x14ac:dyDescent="0.25"/>
    <row r="77291" x14ac:dyDescent="0.25"/>
    <row r="77292" x14ac:dyDescent="0.25"/>
    <row r="77293" x14ac:dyDescent="0.25"/>
    <row r="77294" x14ac:dyDescent="0.25"/>
    <row r="77295" x14ac:dyDescent="0.25"/>
    <row r="77296" x14ac:dyDescent="0.25"/>
    <row r="77297" x14ac:dyDescent="0.25"/>
    <row r="77298" x14ac:dyDescent="0.25"/>
    <row r="77299" x14ac:dyDescent="0.25"/>
    <row r="77300" x14ac:dyDescent="0.25"/>
    <row r="77301" x14ac:dyDescent="0.25"/>
    <row r="77302" x14ac:dyDescent="0.25"/>
    <row r="77303" x14ac:dyDescent="0.25"/>
    <row r="77304" x14ac:dyDescent="0.25"/>
    <row r="77305" x14ac:dyDescent="0.25"/>
    <row r="77306" x14ac:dyDescent="0.25"/>
    <row r="77307" x14ac:dyDescent="0.25"/>
    <row r="77308" x14ac:dyDescent="0.25"/>
    <row r="77309" x14ac:dyDescent="0.25"/>
    <row r="77310" x14ac:dyDescent="0.25"/>
    <row r="77311" x14ac:dyDescent="0.25"/>
    <row r="77312" x14ac:dyDescent="0.25"/>
    <row r="77313" x14ac:dyDescent="0.25"/>
    <row r="77314" x14ac:dyDescent="0.25"/>
    <row r="77315" x14ac:dyDescent="0.25"/>
    <row r="77316" x14ac:dyDescent="0.25"/>
    <row r="77317" x14ac:dyDescent="0.25"/>
    <row r="77318" x14ac:dyDescent="0.25"/>
    <row r="77319" x14ac:dyDescent="0.25"/>
    <row r="77320" x14ac:dyDescent="0.25"/>
    <row r="77321" x14ac:dyDescent="0.25"/>
    <row r="77322" x14ac:dyDescent="0.25"/>
    <row r="77323" x14ac:dyDescent="0.25"/>
    <row r="77324" x14ac:dyDescent="0.25"/>
    <row r="77325" x14ac:dyDescent="0.25"/>
    <row r="77326" x14ac:dyDescent="0.25"/>
    <row r="77327" x14ac:dyDescent="0.25"/>
    <row r="77328" x14ac:dyDescent="0.25"/>
    <row r="77329" x14ac:dyDescent="0.25"/>
    <row r="77330" x14ac:dyDescent="0.25"/>
    <row r="77331" x14ac:dyDescent="0.25"/>
    <row r="77332" x14ac:dyDescent="0.25"/>
    <row r="77333" x14ac:dyDescent="0.25"/>
    <row r="77334" x14ac:dyDescent="0.25"/>
    <row r="77335" x14ac:dyDescent="0.25"/>
    <row r="77336" x14ac:dyDescent="0.25"/>
    <row r="77337" x14ac:dyDescent="0.25"/>
    <row r="77338" x14ac:dyDescent="0.25"/>
    <row r="77339" x14ac:dyDescent="0.25"/>
    <row r="77340" x14ac:dyDescent="0.25"/>
    <row r="77341" x14ac:dyDescent="0.25"/>
    <row r="77342" x14ac:dyDescent="0.25"/>
    <row r="77343" x14ac:dyDescent="0.25"/>
    <row r="77344" x14ac:dyDescent="0.25"/>
    <row r="77345" x14ac:dyDescent="0.25"/>
    <row r="77346" x14ac:dyDescent="0.25"/>
    <row r="77347" x14ac:dyDescent="0.25"/>
    <row r="77348" x14ac:dyDescent="0.25"/>
    <row r="77349" x14ac:dyDescent="0.25"/>
    <row r="77350" x14ac:dyDescent="0.25"/>
    <row r="77351" x14ac:dyDescent="0.25"/>
    <row r="77352" x14ac:dyDescent="0.25"/>
    <row r="77353" x14ac:dyDescent="0.25"/>
    <row r="77354" x14ac:dyDescent="0.25"/>
    <row r="77355" x14ac:dyDescent="0.25"/>
    <row r="77356" x14ac:dyDescent="0.25"/>
    <row r="77357" x14ac:dyDescent="0.25"/>
    <row r="77358" x14ac:dyDescent="0.25"/>
    <row r="77359" x14ac:dyDescent="0.25"/>
    <row r="77360" x14ac:dyDescent="0.25"/>
    <row r="77361" x14ac:dyDescent="0.25"/>
    <row r="77362" x14ac:dyDescent="0.25"/>
    <row r="77363" x14ac:dyDescent="0.25"/>
    <row r="77364" x14ac:dyDescent="0.25"/>
    <row r="77365" x14ac:dyDescent="0.25"/>
    <row r="77366" x14ac:dyDescent="0.25"/>
    <row r="77367" x14ac:dyDescent="0.25"/>
    <row r="77368" x14ac:dyDescent="0.25"/>
    <row r="77369" x14ac:dyDescent="0.25"/>
    <row r="77370" x14ac:dyDescent="0.25"/>
    <row r="77371" x14ac:dyDescent="0.25"/>
    <row r="77372" x14ac:dyDescent="0.25"/>
    <row r="77373" x14ac:dyDescent="0.25"/>
    <row r="77374" x14ac:dyDescent="0.25"/>
    <row r="77375" x14ac:dyDescent="0.25"/>
    <row r="77376" x14ac:dyDescent="0.25"/>
    <row r="77377" x14ac:dyDescent="0.25"/>
    <row r="77378" x14ac:dyDescent="0.25"/>
    <row r="77379" x14ac:dyDescent="0.25"/>
    <row r="77380" x14ac:dyDescent="0.25"/>
    <row r="77381" x14ac:dyDescent="0.25"/>
    <row r="77382" x14ac:dyDescent="0.25"/>
    <row r="77383" x14ac:dyDescent="0.25"/>
    <row r="77384" x14ac:dyDescent="0.25"/>
    <row r="77385" x14ac:dyDescent="0.25"/>
    <row r="77386" x14ac:dyDescent="0.25"/>
    <row r="77387" x14ac:dyDescent="0.25"/>
    <row r="77388" x14ac:dyDescent="0.25"/>
    <row r="77389" x14ac:dyDescent="0.25"/>
    <row r="77390" x14ac:dyDescent="0.25"/>
    <row r="77391" x14ac:dyDescent="0.25"/>
    <row r="77392" x14ac:dyDescent="0.25"/>
    <row r="77393" x14ac:dyDescent="0.25"/>
    <row r="77394" x14ac:dyDescent="0.25"/>
    <row r="77395" x14ac:dyDescent="0.25"/>
    <row r="77396" x14ac:dyDescent="0.25"/>
    <row r="77397" x14ac:dyDescent="0.25"/>
    <row r="77398" x14ac:dyDescent="0.25"/>
    <row r="77399" x14ac:dyDescent="0.25"/>
    <row r="77400" x14ac:dyDescent="0.25"/>
    <row r="77401" x14ac:dyDescent="0.25"/>
    <row r="77402" x14ac:dyDescent="0.25"/>
    <row r="77403" x14ac:dyDescent="0.25"/>
    <row r="77404" x14ac:dyDescent="0.25"/>
    <row r="77405" x14ac:dyDescent="0.25"/>
    <row r="77406" x14ac:dyDescent="0.25"/>
    <row r="77407" x14ac:dyDescent="0.25"/>
    <row r="77408" x14ac:dyDescent="0.25"/>
    <row r="77409" x14ac:dyDescent="0.25"/>
    <row r="77410" x14ac:dyDescent="0.25"/>
    <row r="77411" x14ac:dyDescent="0.25"/>
    <row r="77412" x14ac:dyDescent="0.25"/>
    <row r="77413" x14ac:dyDescent="0.25"/>
    <row r="77414" x14ac:dyDescent="0.25"/>
    <row r="77415" x14ac:dyDescent="0.25"/>
    <row r="77416" x14ac:dyDescent="0.25"/>
    <row r="77417" x14ac:dyDescent="0.25"/>
    <row r="77418" x14ac:dyDescent="0.25"/>
    <row r="77419" x14ac:dyDescent="0.25"/>
    <row r="77420" x14ac:dyDescent="0.25"/>
    <row r="77421" x14ac:dyDescent="0.25"/>
    <row r="77422" x14ac:dyDescent="0.25"/>
    <row r="77423" x14ac:dyDescent="0.25"/>
    <row r="77424" x14ac:dyDescent="0.25"/>
    <row r="77425" x14ac:dyDescent="0.25"/>
    <row r="77426" x14ac:dyDescent="0.25"/>
    <row r="77427" x14ac:dyDescent="0.25"/>
    <row r="77428" x14ac:dyDescent="0.25"/>
    <row r="77429" x14ac:dyDescent="0.25"/>
    <row r="77430" x14ac:dyDescent="0.25"/>
    <row r="77431" x14ac:dyDescent="0.25"/>
    <row r="77432" x14ac:dyDescent="0.25"/>
    <row r="77433" x14ac:dyDescent="0.25"/>
    <row r="77434" x14ac:dyDescent="0.25"/>
    <row r="77435" x14ac:dyDescent="0.25"/>
    <row r="77436" x14ac:dyDescent="0.25"/>
    <row r="77437" x14ac:dyDescent="0.25"/>
    <row r="77438" x14ac:dyDescent="0.25"/>
    <row r="77439" x14ac:dyDescent="0.25"/>
    <row r="77440" x14ac:dyDescent="0.25"/>
    <row r="77441" x14ac:dyDescent="0.25"/>
    <row r="77442" x14ac:dyDescent="0.25"/>
    <row r="77443" x14ac:dyDescent="0.25"/>
    <row r="77444" x14ac:dyDescent="0.25"/>
    <row r="77445" x14ac:dyDescent="0.25"/>
    <row r="77446" x14ac:dyDescent="0.25"/>
    <row r="77447" x14ac:dyDescent="0.25"/>
    <row r="77448" x14ac:dyDescent="0.25"/>
    <row r="77449" x14ac:dyDescent="0.25"/>
    <row r="77450" x14ac:dyDescent="0.25"/>
    <row r="77451" x14ac:dyDescent="0.25"/>
    <row r="77452" x14ac:dyDescent="0.25"/>
    <row r="77453" x14ac:dyDescent="0.25"/>
    <row r="77454" x14ac:dyDescent="0.25"/>
    <row r="77455" x14ac:dyDescent="0.25"/>
    <row r="77456" x14ac:dyDescent="0.25"/>
    <row r="77457" x14ac:dyDescent="0.25"/>
    <row r="77458" x14ac:dyDescent="0.25"/>
    <row r="77459" x14ac:dyDescent="0.25"/>
    <row r="77460" x14ac:dyDescent="0.25"/>
    <row r="77461" x14ac:dyDescent="0.25"/>
    <row r="77462" x14ac:dyDescent="0.25"/>
    <row r="77463" x14ac:dyDescent="0.25"/>
    <row r="77464" x14ac:dyDescent="0.25"/>
    <row r="77465" x14ac:dyDescent="0.25"/>
    <row r="77466" x14ac:dyDescent="0.25"/>
    <row r="77467" x14ac:dyDescent="0.25"/>
    <row r="77468" x14ac:dyDescent="0.25"/>
    <row r="77469" x14ac:dyDescent="0.25"/>
    <row r="77470" x14ac:dyDescent="0.25"/>
    <row r="77471" x14ac:dyDescent="0.25"/>
    <row r="77472" x14ac:dyDescent="0.25"/>
    <row r="77473" x14ac:dyDescent="0.25"/>
    <row r="77474" x14ac:dyDescent="0.25"/>
    <row r="77475" x14ac:dyDescent="0.25"/>
    <row r="77476" x14ac:dyDescent="0.25"/>
    <row r="77477" x14ac:dyDescent="0.25"/>
    <row r="77478" x14ac:dyDescent="0.25"/>
    <row r="77479" x14ac:dyDescent="0.25"/>
    <row r="77480" x14ac:dyDescent="0.25"/>
    <row r="77481" x14ac:dyDescent="0.25"/>
    <row r="77482" x14ac:dyDescent="0.25"/>
    <row r="77483" x14ac:dyDescent="0.25"/>
    <row r="77484" x14ac:dyDescent="0.25"/>
    <row r="77485" x14ac:dyDescent="0.25"/>
    <row r="77486" x14ac:dyDescent="0.25"/>
    <row r="77487" x14ac:dyDescent="0.25"/>
    <row r="77488" x14ac:dyDescent="0.25"/>
    <row r="77489" x14ac:dyDescent="0.25"/>
    <row r="77490" x14ac:dyDescent="0.25"/>
    <row r="77491" x14ac:dyDescent="0.25"/>
    <row r="77492" x14ac:dyDescent="0.25"/>
    <row r="77493" x14ac:dyDescent="0.25"/>
    <row r="77494" x14ac:dyDescent="0.25"/>
    <row r="77495" x14ac:dyDescent="0.25"/>
    <row r="77496" x14ac:dyDescent="0.25"/>
    <row r="77497" x14ac:dyDescent="0.25"/>
    <row r="77498" x14ac:dyDescent="0.25"/>
    <row r="77499" x14ac:dyDescent="0.25"/>
    <row r="77500" x14ac:dyDescent="0.25"/>
    <row r="77501" x14ac:dyDescent="0.25"/>
    <row r="77502" x14ac:dyDescent="0.25"/>
    <row r="77503" x14ac:dyDescent="0.25"/>
    <row r="77504" x14ac:dyDescent="0.25"/>
    <row r="77505" x14ac:dyDescent="0.25"/>
    <row r="77506" x14ac:dyDescent="0.25"/>
    <row r="77507" x14ac:dyDescent="0.25"/>
    <row r="77508" x14ac:dyDescent="0.25"/>
    <row r="77509" x14ac:dyDescent="0.25"/>
    <row r="77510" x14ac:dyDescent="0.25"/>
    <row r="77511" x14ac:dyDescent="0.25"/>
    <row r="77512" x14ac:dyDescent="0.25"/>
    <row r="77513" x14ac:dyDescent="0.25"/>
    <row r="77514" x14ac:dyDescent="0.25"/>
    <row r="77515" x14ac:dyDescent="0.25"/>
    <row r="77516" x14ac:dyDescent="0.25"/>
    <row r="77517" x14ac:dyDescent="0.25"/>
    <row r="77518" x14ac:dyDescent="0.25"/>
    <row r="77519" x14ac:dyDescent="0.25"/>
    <row r="77520" x14ac:dyDescent="0.25"/>
    <row r="77521" x14ac:dyDescent="0.25"/>
    <row r="77522" x14ac:dyDescent="0.25"/>
    <row r="77523" x14ac:dyDescent="0.25"/>
    <row r="77524" x14ac:dyDescent="0.25"/>
    <row r="77525" x14ac:dyDescent="0.25"/>
    <row r="77526" x14ac:dyDescent="0.25"/>
    <row r="77527" x14ac:dyDescent="0.25"/>
    <row r="77528" x14ac:dyDescent="0.25"/>
    <row r="77529" x14ac:dyDescent="0.25"/>
    <row r="77530" x14ac:dyDescent="0.25"/>
    <row r="77531" x14ac:dyDescent="0.25"/>
    <row r="77532" x14ac:dyDescent="0.25"/>
    <row r="77533" x14ac:dyDescent="0.25"/>
    <row r="77534" x14ac:dyDescent="0.25"/>
    <row r="77535" x14ac:dyDescent="0.25"/>
    <row r="77536" x14ac:dyDescent="0.25"/>
    <row r="77537" x14ac:dyDescent="0.25"/>
    <row r="77538" x14ac:dyDescent="0.25"/>
    <row r="77539" x14ac:dyDescent="0.25"/>
    <row r="77540" x14ac:dyDescent="0.25"/>
    <row r="77541" x14ac:dyDescent="0.25"/>
    <row r="77542" x14ac:dyDescent="0.25"/>
    <row r="77543" x14ac:dyDescent="0.25"/>
    <row r="77544" x14ac:dyDescent="0.25"/>
    <row r="77545" x14ac:dyDescent="0.25"/>
    <row r="77546" x14ac:dyDescent="0.25"/>
    <row r="77547" x14ac:dyDescent="0.25"/>
    <row r="77548" x14ac:dyDescent="0.25"/>
    <row r="77549" x14ac:dyDescent="0.25"/>
    <row r="77550" x14ac:dyDescent="0.25"/>
    <row r="77551" x14ac:dyDescent="0.25"/>
    <row r="77552" x14ac:dyDescent="0.25"/>
    <row r="77553" x14ac:dyDescent="0.25"/>
    <row r="77554" x14ac:dyDescent="0.25"/>
    <row r="77555" x14ac:dyDescent="0.25"/>
    <row r="77556" x14ac:dyDescent="0.25"/>
    <row r="77557" x14ac:dyDescent="0.25"/>
    <row r="77558" x14ac:dyDescent="0.25"/>
    <row r="77559" x14ac:dyDescent="0.25"/>
    <row r="77560" x14ac:dyDescent="0.25"/>
    <row r="77561" x14ac:dyDescent="0.25"/>
    <row r="77562" x14ac:dyDescent="0.25"/>
    <row r="77563" x14ac:dyDescent="0.25"/>
    <row r="77564" x14ac:dyDescent="0.25"/>
    <row r="77565" x14ac:dyDescent="0.25"/>
    <row r="77566" x14ac:dyDescent="0.25"/>
    <row r="77567" x14ac:dyDescent="0.25"/>
    <row r="77568" x14ac:dyDescent="0.25"/>
    <row r="77569" x14ac:dyDescent="0.25"/>
    <row r="77570" x14ac:dyDescent="0.25"/>
    <row r="77571" x14ac:dyDescent="0.25"/>
    <row r="77572" x14ac:dyDescent="0.25"/>
    <row r="77573" x14ac:dyDescent="0.25"/>
    <row r="77574" x14ac:dyDescent="0.25"/>
    <row r="77575" x14ac:dyDescent="0.25"/>
    <row r="77576" x14ac:dyDescent="0.25"/>
    <row r="77577" x14ac:dyDescent="0.25"/>
    <row r="77578" x14ac:dyDescent="0.25"/>
    <row r="77579" x14ac:dyDescent="0.25"/>
    <row r="77580" x14ac:dyDescent="0.25"/>
    <row r="77581" x14ac:dyDescent="0.25"/>
    <row r="77582" x14ac:dyDescent="0.25"/>
    <row r="77583" x14ac:dyDescent="0.25"/>
    <row r="77584" x14ac:dyDescent="0.25"/>
    <row r="77585" x14ac:dyDescent="0.25"/>
    <row r="77586" x14ac:dyDescent="0.25"/>
    <row r="77587" x14ac:dyDescent="0.25"/>
    <row r="77588" x14ac:dyDescent="0.25"/>
    <row r="77589" x14ac:dyDescent="0.25"/>
    <row r="77590" x14ac:dyDescent="0.25"/>
    <row r="77591" x14ac:dyDescent="0.25"/>
    <row r="77592" x14ac:dyDescent="0.25"/>
    <row r="77593" x14ac:dyDescent="0.25"/>
    <row r="77594" x14ac:dyDescent="0.25"/>
    <row r="77595" x14ac:dyDescent="0.25"/>
    <row r="77596" x14ac:dyDescent="0.25"/>
    <row r="77597" x14ac:dyDescent="0.25"/>
    <row r="77598" x14ac:dyDescent="0.25"/>
    <row r="77599" x14ac:dyDescent="0.25"/>
    <row r="77600" x14ac:dyDescent="0.25"/>
    <row r="77601" x14ac:dyDescent="0.25"/>
    <row r="77602" x14ac:dyDescent="0.25"/>
    <row r="77603" x14ac:dyDescent="0.25"/>
    <row r="77604" x14ac:dyDescent="0.25"/>
    <row r="77605" x14ac:dyDescent="0.25"/>
    <row r="77606" x14ac:dyDescent="0.25"/>
    <row r="77607" x14ac:dyDescent="0.25"/>
    <row r="77608" x14ac:dyDescent="0.25"/>
    <row r="77609" x14ac:dyDescent="0.25"/>
    <row r="77610" x14ac:dyDescent="0.25"/>
    <row r="77611" x14ac:dyDescent="0.25"/>
    <row r="77612" x14ac:dyDescent="0.25"/>
    <row r="77613" x14ac:dyDescent="0.25"/>
    <row r="77614" x14ac:dyDescent="0.25"/>
    <row r="77615" x14ac:dyDescent="0.25"/>
    <row r="77616" x14ac:dyDescent="0.25"/>
    <row r="77617" x14ac:dyDescent="0.25"/>
    <row r="77618" x14ac:dyDescent="0.25"/>
    <row r="77619" x14ac:dyDescent="0.25"/>
    <row r="77620" x14ac:dyDescent="0.25"/>
    <row r="77621" x14ac:dyDescent="0.25"/>
    <row r="77622" x14ac:dyDescent="0.25"/>
    <row r="77623" x14ac:dyDescent="0.25"/>
    <row r="77624" x14ac:dyDescent="0.25"/>
    <row r="77625" x14ac:dyDescent="0.25"/>
    <row r="77626" x14ac:dyDescent="0.25"/>
    <row r="77627" x14ac:dyDescent="0.25"/>
    <row r="77628" x14ac:dyDescent="0.25"/>
    <row r="77629" x14ac:dyDescent="0.25"/>
    <row r="77630" x14ac:dyDescent="0.25"/>
    <row r="77631" x14ac:dyDescent="0.25"/>
    <row r="77632" x14ac:dyDescent="0.25"/>
    <row r="77633" x14ac:dyDescent="0.25"/>
    <row r="77634" x14ac:dyDescent="0.25"/>
    <row r="77635" x14ac:dyDescent="0.25"/>
    <row r="77636" x14ac:dyDescent="0.25"/>
    <row r="77637" x14ac:dyDescent="0.25"/>
    <row r="77638" x14ac:dyDescent="0.25"/>
    <row r="77639" x14ac:dyDescent="0.25"/>
    <row r="77640" x14ac:dyDescent="0.25"/>
    <row r="77641" x14ac:dyDescent="0.25"/>
    <row r="77642" x14ac:dyDescent="0.25"/>
    <row r="77643" x14ac:dyDescent="0.25"/>
    <row r="77644" x14ac:dyDescent="0.25"/>
    <row r="77645" x14ac:dyDescent="0.25"/>
    <row r="77646" x14ac:dyDescent="0.25"/>
    <row r="77647" x14ac:dyDescent="0.25"/>
    <row r="77648" x14ac:dyDescent="0.25"/>
    <row r="77649" x14ac:dyDescent="0.25"/>
    <row r="77650" x14ac:dyDescent="0.25"/>
    <row r="77651" x14ac:dyDescent="0.25"/>
    <row r="77652" x14ac:dyDescent="0.25"/>
    <row r="77653" x14ac:dyDescent="0.25"/>
    <row r="77654" x14ac:dyDescent="0.25"/>
    <row r="77655" x14ac:dyDescent="0.25"/>
    <row r="77656" x14ac:dyDescent="0.25"/>
    <row r="77657" x14ac:dyDescent="0.25"/>
    <row r="77658" x14ac:dyDescent="0.25"/>
    <row r="77659" x14ac:dyDescent="0.25"/>
    <row r="77660" x14ac:dyDescent="0.25"/>
    <row r="77661" x14ac:dyDescent="0.25"/>
    <row r="77662" x14ac:dyDescent="0.25"/>
    <row r="77663" x14ac:dyDescent="0.25"/>
    <row r="77664" x14ac:dyDescent="0.25"/>
    <row r="77665" x14ac:dyDescent="0.25"/>
    <row r="77666" x14ac:dyDescent="0.25"/>
    <row r="77667" x14ac:dyDescent="0.25"/>
    <row r="77668" x14ac:dyDescent="0.25"/>
    <row r="77669" x14ac:dyDescent="0.25"/>
    <row r="77670" x14ac:dyDescent="0.25"/>
    <row r="77671" x14ac:dyDescent="0.25"/>
    <row r="77672" x14ac:dyDescent="0.25"/>
    <row r="77673" x14ac:dyDescent="0.25"/>
    <row r="77674" x14ac:dyDescent="0.25"/>
    <row r="77675" x14ac:dyDescent="0.25"/>
    <row r="77676" x14ac:dyDescent="0.25"/>
    <row r="77677" x14ac:dyDescent="0.25"/>
    <row r="77678" x14ac:dyDescent="0.25"/>
    <row r="77679" x14ac:dyDescent="0.25"/>
    <row r="77680" x14ac:dyDescent="0.25"/>
    <row r="77681" x14ac:dyDescent="0.25"/>
    <row r="77682" x14ac:dyDescent="0.25"/>
    <row r="77683" x14ac:dyDescent="0.25"/>
    <row r="77684" x14ac:dyDescent="0.25"/>
    <row r="77685" x14ac:dyDescent="0.25"/>
    <row r="77686" x14ac:dyDescent="0.25"/>
    <row r="77687" x14ac:dyDescent="0.25"/>
    <row r="77688" x14ac:dyDescent="0.25"/>
    <row r="77689" x14ac:dyDescent="0.25"/>
    <row r="77690" x14ac:dyDescent="0.25"/>
    <row r="77691" x14ac:dyDescent="0.25"/>
    <row r="77692" x14ac:dyDescent="0.25"/>
    <row r="77693" x14ac:dyDescent="0.25"/>
    <row r="77694" x14ac:dyDescent="0.25"/>
    <row r="77695" x14ac:dyDescent="0.25"/>
    <row r="77696" x14ac:dyDescent="0.25"/>
    <row r="77697" x14ac:dyDescent="0.25"/>
    <row r="77698" x14ac:dyDescent="0.25"/>
    <row r="77699" x14ac:dyDescent="0.25"/>
    <row r="77700" x14ac:dyDescent="0.25"/>
    <row r="77701" x14ac:dyDescent="0.25"/>
    <row r="77702" x14ac:dyDescent="0.25"/>
    <row r="77703" x14ac:dyDescent="0.25"/>
    <row r="77704" x14ac:dyDescent="0.25"/>
    <row r="77705" x14ac:dyDescent="0.25"/>
    <row r="77706" x14ac:dyDescent="0.25"/>
    <row r="77707" x14ac:dyDescent="0.25"/>
    <row r="77708" x14ac:dyDescent="0.25"/>
    <row r="77709" x14ac:dyDescent="0.25"/>
    <row r="77710" x14ac:dyDescent="0.25"/>
    <row r="77711" x14ac:dyDescent="0.25"/>
    <row r="77712" x14ac:dyDescent="0.25"/>
    <row r="77713" x14ac:dyDescent="0.25"/>
    <row r="77714" x14ac:dyDescent="0.25"/>
    <row r="77715" x14ac:dyDescent="0.25"/>
    <row r="77716" x14ac:dyDescent="0.25"/>
    <row r="77717" x14ac:dyDescent="0.25"/>
    <row r="77718" x14ac:dyDescent="0.25"/>
    <row r="77719" x14ac:dyDescent="0.25"/>
    <row r="77720" x14ac:dyDescent="0.25"/>
    <row r="77721" x14ac:dyDescent="0.25"/>
    <row r="77722" x14ac:dyDescent="0.25"/>
    <row r="77723" x14ac:dyDescent="0.25"/>
    <row r="77724" x14ac:dyDescent="0.25"/>
    <row r="77725" x14ac:dyDescent="0.25"/>
    <row r="77726" x14ac:dyDescent="0.25"/>
    <row r="77727" x14ac:dyDescent="0.25"/>
    <row r="77728" x14ac:dyDescent="0.25"/>
    <row r="77729" x14ac:dyDescent="0.25"/>
    <row r="77730" x14ac:dyDescent="0.25"/>
    <row r="77731" x14ac:dyDescent="0.25"/>
    <row r="77732" x14ac:dyDescent="0.25"/>
    <row r="77733" x14ac:dyDescent="0.25"/>
    <row r="77734" x14ac:dyDescent="0.25"/>
    <row r="77735" x14ac:dyDescent="0.25"/>
    <row r="77736" x14ac:dyDescent="0.25"/>
    <row r="77737" x14ac:dyDescent="0.25"/>
    <row r="77738" x14ac:dyDescent="0.25"/>
    <row r="77739" x14ac:dyDescent="0.25"/>
    <row r="77740" x14ac:dyDescent="0.25"/>
    <row r="77741" x14ac:dyDescent="0.25"/>
    <row r="77742" x14ac:dyDescent="0.25"/>
    <row r="77743" x14ac:dyDescent="0.25"/>
    <row r="77744" x14ac:dyDescent="0.25"/>
    <row r="77745" x14ac:dyDescent="0.25"/>
    <row r="77746" x14ac:dyDescent="0.25"/>
    <row r="77747" x14ac:dyDescent="0.25"/>
    <row r="77748" x14ac:dyDescent="0.25"/>
    <row r="77749" x14ac:dyDescent="0.25"/>
    <row r="77750" x14ac:dyDescent="0.25"/>
    <row r="77751" x14ac:dyDescent="0.25"/>
    <row r="77752" x14ac:dyDescent="0.25"/>
    <row r="77753" x14ac:dyDescent="0.25"/>
    <row r="77754" x14ac:dyDescent="0.25"/>
    <row r="77755" x14ac:dyDescent="0.25"/>
    <row r="77756" x14ac:dyDescent="0.25"/>
    <row r="77757" x14ac:dyDescent="0.25"/>
    <row r="77758" x14ac:dyDescent="0.25"/>
    <row r="77759" x14ac:dyDescent="0.25"/>
    <row r="77760" x14ac:dyDescent="0.25"/>
    <row r="77761" x14ac:dyDescent="0.25"/>
    <row r="77762" x14ac:dyDescent="0.25"/>
    <row r="77763" x14ac:dyDescent="0.25"/>
    <row r="77764" x14ac:dyDescent="0.25"/>
    <row r="77765" x14ac:dyDescent="0.25"/>
    <row r="77766" x14ac:dyDescent="0.25"/>
    <row r="77767" x14ac:dyDescent="0.25"/>
    <row r="77768" x14ac:dyDescent="0.25"/>
    <row r="77769" x14ac:dyDescent="0.25"/>
    <row r="77770" x14ac:dyDescent="0.25"/>
    <row r="77771" x14ac:dyDescent="0.25"/>
    <row r="77772" x14ac:dyDescent="0.25"/>
    <row r="77773" x14ac:dyDescent="0.25"/>
    <row r="77774" x14ac:dyDescent="0.25"/>
    <row r="77775" x14ac:dyDescent="0.25"/>
    <row r="77776" x14ac:dyDescent="0.25"/>
    <row r="77777" x14ac:dyDescent="0.25"/>
    <row r="77778" x14ac:dyDescent="0.25"/>
    <row r="77779" x14ac:dyDescent="0.25"/>
    <row r="77780" x14ac:dyDescent="0.25"/>
    <row r="77781" x14ac:dyDescent="0.25"/>
    <row r="77782" x14ac:dyDescent="0.25"/>
    <row r="77783" x14ac:dyDescent="0.25"/>
    <row r="77784" x14ac:dyDescent="0.25"/>
    <row r="77785" x14ac:dyDescent="0.25"/>
    <row r="77786" x14ac:dyDescent="0.25"/>
    <row r="77787" x14ac:dyDescent="0.25"/>
    <row r="77788" x14ac:dyDescent="0.25"/>
    <row r="77789" x14ac:dyDescent="0.25"/>
    <row r="77790" x14ac:dyDescent="0.25"/>
    <row r="77791" x14ac:dyDescent="0.25"/>
    <row r="77792" x14ac:dyDescent="0.25"/>
    <row r="77793" x14ac:dyDescent="0.25"/>
    <row r="77794" x14ac:dyDescent="0.25"/>
    <row r="77795" x14ac:dyDescent="0.25"/>
    <row r="77796" x14ac:dyDescent="0.25"/>
    <row r="77797" x14ac:dyDescent="0.25"/>
    <row r="77798" x14ac:dyDescent="0.25"/>
    <row r="77799" x14ac:dyDescent="0.25"/>
    <row r="77800" x14ac:dyDescent="0.25"/>
    <row r="77801" x14ac:dyDescent="0.25"/>
    <row r="77802" x14ac:dyDescent="0.25"/>
    <row r="77803" x14ac:dyDescent="0.25"/>
    <row r="77804" x14ac:dyDescent="0.25"/>
    <row r="77805" x14ac:dyDescent="0.25"/>
    <row r="77806" x14ac:dyDescent="0.25"/>
    <row r="77807" x14ac:dyDescent="0.25"/>
    <row r="77808" x14ac:dyDescent="0.25"/>
    <row r="77809" x14ac:dyDescent="0.25"/>
    <row r="77810" x14ac:dyDescent="0.25"/>
    <row r="77811" x14ac:dyDescent="0.25"/>
    <row r="77812" x14ac:dyDescent="0.25"/>
    <row r="77813" x14ac:dyDescent="0.25"/>
    <row r="77814" x14ac:dyDescent="0.25"/>
    <row r="77815" x14ac:dyDescent="0.25"/>
    <row r="77816" x14ac:dyDescent="0.25"/>
    <row r="77817" x14ac:dyDescent="0.25"/>
    <row r="77818" x14ac:dyDescent="0.25"/>
    <row r="77819" x14ac:dyDescent="0.25"/>
    <row r="77820" x14ac:dyDescent="0.25"/>
    <row r="77821" x14ac:dyDescent="0.25"/>
    <row r="77822" x14ac:dyDescent="0.25"/>
    <row r="77823" x14ac:dyDescent="0.25"/>
    <row r="77824" x14ac:dyDescent="0.25"/>
    <row r="77825" x14ac:dyDescent="0.25"/>
    <row r="77826" x14ac:dyDescent="0.25"/>
    <row r="77827" x14ac:dyDescent="0.25"/>
    <row r="77828" x14ac:dyDescent="0.25"/>
    <row r="77829" x14ac:dyDescent="0.25"/>
    <row r="77830" x14ac:dyDescent="0.25"/>
    <row r="77831" x14ac:dyDescent="0.25"/>
    <row r="77832" x14ac:dyDescent="0.25"/>
    <row r="77833" x14ac:dyDescent="0.25"/>
    <row r="77834" x14ac:dyDescent="0.25"/>
    <row r="77835" x14ac:dyDescent="0.25"/>
    <row r="77836" x14ac:dyDescent="0.25"/>
    <row r="77837" x14ac:dyDescent="0.25"/>
    <row r="77838" x14ac:dyDescent="0.25"/>
    <row r="77839" x14ac:dyDescent="0.25"/>
    <row r="77840" x14ac:dyDescent="0.25"/>
    <row r="77841" x14ac:dyDescent="0.25"/>
    <row r="77842" x14ac:dyDescent="0.25"/>
    <row r="77843" x14ac:dyDescent="0.25"/>
    <row r="77844" x14ac:dyDescent="0.25"/>
    <row r="77845" x14ac:dyDescent="0.25"/>
    <row r="77846" x14ac:dyDescent="0.25"/>
    <row r="77847" x14ac:dyDescent="0.25"/>
    <row r="77848" x14ac:dyDescent="0.25"/>
    <row r="77849" x14ac:dyDescent="0.25"/>
    <row r="77850" x14ac:dyDescent="0.25"/>
    <row r="77851" x14ac:dyDescent="0.25"/>
    <row r="77852" x14ac:dyDescent="0.25"/>
    <row r="77853" x14ac:dyDescent="0.25"/>
    <row r="77854" x14ac:dyDescent="0.25"/>
    <row r="77855" x14ac:dyDescent="0.25"/>
    <row r="77856" x14ac:dyDescent="0.25"/>
    <row r="77857" x14ac:dyDescent="0.25"/>
    <row r="77858" x14ac:dyDescent="0.25"/>
    <row r="77859" x14ac:dyDescent="0.25"/>
    <row r="77860" x14ac:dyDescent="0.25"/>
    <row r="77861" x14ac:dyDescent="0.25"/>
    <row r="77862" x14ac:dyDescent="0.25"/>
    <row r="77863" x14ac:dyDescent="0.25"/>
    <row r="77864" x14ac:dyDescent="0.25"/>
    <row r="77865" x14ac:dyDescent="0.25"/>
    <row r="77866" x14ac:dyDescent="0.25"/>
    <row r="77867" x14ac:dyDescent="0.25"/>
    <row r="77868" x14ac:dyDescent="0.25"/>
    <row r="77869" x14ac:dyDescent="0.25"/>
    <row r="77870" x14ac:dyDescent="0.25"/>
    <row r="77871" x14ac:dyDescent="0.25"/>
    <row r="77872" x14ac:dyDescent="0.25"/>
    <row r="77873" x14ac:dyDescent="0.25"/>
    <row r="77874" x14ac:dyDescent="0.25"/>
    <row r="77875" x14ac:dyDescent="0.25"/>
    <row r="77876" x14ac:dyDescent="0.25"/>
    <row r="77877" x14ac:dyDescent="0.25"/>
    <row r="77878" x14ac:dyDescent="0.25"/>
    <row r="77879" x14ac:dyDescent="0.25"/>
    <row r="77880" x14ac:dyDescent="0.25"/>
    <row r="77881" x14ac:dyDescent="0.25"/>
    <row r="77882" x14ac:dyDescent="0.25"/>
    <row r="77883" x14ac:dyDescent="0.25"/>
    <row r="77884" x14ac:dyDescent="0.25"/>
    <row r="77885" x14ac:dyDescent="0.25"/>
    <row r="77886" x14ac:dyDescent="0.25"/>
    <row r="77887" x14ac:dyDescent="0.25"/>
    <row r="77888" x14ac:dyDescent="0.25"/>
    <row r="77889" x14ac:dyDescent="0.25"/>
    <row r="77890" x14ac:dyDescent="0.25"/>
    <row r="77891" x14ac:dyDescent="0.25"/>
    <row r="77892" x14ac:dyDescent="0.25"/>
    <row r="77893" x14ac:dyDescent="0.25"/>
    <row r="77894" x14ac:dyDescent="0.25"/>
    <row r="77895" x14ac:dyDescent="0.25"/>
    <row r="77896" x14ac:dyDescent="0.25"/>
    <row r="77897" x14ac:dyDescent="0.25"/>
    <row r="77898" x14ac:dyDescent="0.25"/>
    <row r="77899" x14ac:dyDescent="0.25"/>
    <row r="77900" x14ac:dyDescent="0.25"/>
    <row r="77901" x14ac:dyDescent="0.25"/>
    <row r="77902" x14ac:dyDescent="0.25"/>
    <row r="77903" x14ac:dyDescent="0.25"/>
    <row r="77904" x14ac:dyDescent="0.25"/>
    <row r="77905" x14ac:dyDescent="0.25"/>
    <row r="77906" x14ac:dyDescent="0.25"/>
    <row r="77907" x14ac:dyDescent="0.25"/>
    <row r="77908" x14ac:dyDescent="0.25"/>
    <row r="77909" x14ac:dyDescent="0.25"/>
    <row r="77910" x14ac:dyDescent="0.25"/>
    <row r="77911" x14ac:dyDescent="0.25"/>
    <row r="77912" x14ac:dyDescent="0.25"/>
    <row r="77913" x14ac:dyDescent="0.25"/>
    <row r="77914" x14ac:dyDescent="0.25"/>
    <row r="77915" x14ac:dyDescent="0.25"/>
    <row r="77916" x14ac:dyDescent="0.25"/>
    <row r="77917" x14ac:dyDescent="0.25"/>
    <row r="77918" x14ac:dyDescent="0.25"/>
    <row r="77919" x14ac:dyDescent="0.25"/>
    <row r="77920" x14ac:dyDescent="0.25"/>
    <row r="77921" x14ac:dyDescent="0.25"/>
    <row r="77922" x14ac:dyDescent="0.25"/>
    <row r="77923" x14ac:dyDescent="0.25"/>
    <row r="77924" x14ac:dyDescent="0.25"/>
    <row r="77925" x14ac:dyDescent="0.25"/>
    <row r="77926" x14ac:dyDescent="0.25"/>
    <row r="77927" x14ac:dyDescent="0.25"/>
    <row r="77928" x14ac:dyDescent="0.25"/>
    <row r="77929" x14ac:dyDescent="0.25"/>
    <row r="77930" x14ac:dyDescent="0.25"/>
    <row r="77931" x14ac:dyDescent="0.25"/>
    <row r="77932" x14ac:dyDescent="0.25"/>
    <row r="77933" x14ac:dyDescent="0.25"/>
    <row r="77934" x14ac:dyDescent="0.25"/>
    <row r="77935" x14ac:dyDescent="0.25"/>
    <row r="77936" x14ac:dyDescent="0.25"/>
    <row r="77937" x14ac:dyDescent="0.25"/>
    <row r="77938" x14ac:dyDescent="0.25"/>
    <row r="77939" x14ac:dyDescent="0.25"/>
    <row r="77940" x14ac:dyDescent="0.25"/>
    <row r="77941" x14ac:dyDescent="0.25"/>
    <row r="77942" x14ac:dyDescent="0.25"/>
    <row r="77943" x14ac:dyDescent="0.25"/>
    <row r="77944" x14ac:dyDescent="0.25"/>
    <row r="77945" x14ac:dyDescent="0.25"/>
    <row r="77946" x14ac:dyDescent="0.25"/>
    <row r="77947" x14ac:dyDescent="0.25"/>
    <row r="77948" x14ac:dyDescent="0.25"/>
    <row r="77949" x14ac:dyDescent="0.25"/>
    <row r="77950" x14ac:dyDescent="0.25"/>
    <row r="77951" x14ac:dyDescent="0.25"/>
    <row r="77952" x14ac:dyDescent="0.25"/>
    <row r="77953" x14ac:dyDescent="0.25"/>
    <row r="77954" x14ac:dyDescent="0.25"/>
    <row r="77955" x14ac:dyDescent="0.25"/>
    <row r="77956" x14ac:dyDescent="0.25"/>
    <row r="77957" x14ac:dyDescent="0.25"/>
    <row r="77958" x14ac:dyDescent="0.25"/>
    <row r="77959" x14ac:dyDescent="0.25"/>
    <row r="77960" x14ac:dyDescent="0.25"/>
    <row r="77961" x14ac:dyDescent="0.25"/>
    <row r="77962" x14ac:dyDescent="0.25"/>
    <row r="77963" x14ac:dyDescent="0.25"/>
    <row r="77964" x14ac:dyDescent="0.25"/>
    <row r="77965" x14ac:dyDescent="0.25"/>
    <row r="77966" x14ac:dyDescent="0.25"/>
    <row r="77967" x14ac:dyDescent="0.25"/>
    <row r="77968" x14ac:dyDescent="0.25"/>
    <row r="77969" x14ac:dyDescent="0.25"/>
    <row r="77970" x14ac:dyDescent="0.25"/>
    <row r="77971" x14ac:dyDescent="0.25"/>
    <row r="77972" x14ac:dyDescent="0.25"/>
    <row r="77973" x14ac:dyDescent="0.25"/>
    <row r="77974" x14ac:dyDescent="0.25"/>
    <row r="77975" x14ac:dyDescent="0.25"/>
    <row r="77976" x14ac:dyDescent="0.25"/>
    <row r="77977" x14ac:dyDescent="0.25"/>
    <row r="77978" x14ac:dyDescent="0.25"/>
    <row r="77979" x14ac:dyDescent="0.25"/>
    <row r="77980" x14ac:dyDescent="0.25"/>
    <row r="77981" x14ac:dyDescent="0.25"/>
    <row r="77982" x14ac:dyDescent="0.25"/>
    <row r="77983" x14ac:dyDescent="0.25"/>
    <row r="77984" x14ac:dyDescent="0.25"/>
    <row r="77985" x14ac:dyDescent="0.25"/>
    <row r="77986" x14ac:dyDescent="0.25"/>
    <row r="77987" x14ac:dyDescent="0.25"/>
    <row r="77988" x14ac:dyDescent="0.25"/>
    <row r="77989" x14ac:dyDescent="0.25"/>
    <row r="77990" x14ac:dyDescent="0.25"/>
    <row r="77991" x14ac:dyDescent="0.25"/>
    <row r="77992" x14ac:dyDescent="0.25"/>
    <row r="77993" x14ac:dyDescent="0.25"/>
    <row r="77994" x14ac:dyDescent="0.25"/>
    <row r="77995" x14ac:dyDescent="0.25"/>
    <row r="77996" x14ac:dyDescent="0.25"/>
    <row r="77997" x14ac:dyDescent="0.25"/>
    <row r="77998" x14ac:dyDescent="0.25"/>
    <row r="77999" x14ac:dyDescent="0.25"/>
    <row r="78000" x14ac:dyDescent="0.25"/>
    <row r="78001" x14ac:dyDescent="0.25"/>
    <row r="78002" x14ac:dyDescent="0.25"/>
    <row r="78003" x14ac:dyDescent="0.25"/>
    <row r="78004" x14ac:dyDescent="0.25"/>
    <row r="78005" x14ac:dyDescent="0.25"/>
    <row r="78006" x14ac:dyDescent="0.25"/>
    <row r="78007" x14ac:dyDescent="0.25"/>
    <row r="78008" x14ac:dyDescent="0.25"/>
    <row r="78009" x14ac:dyDescent="0.25"/>
    <row r="78010" x14ac:dyDescent="0.25"/>
    <row r="78011" x14ac:dyDescent="0.25"/>
    <row r="78012" x14ac:dyDescent="0.25"/>
    <row r="78013" x14ac:dyDescent="0.25"/>
    <row r="78014" x14ac:dyDescent="0.25"/>
    <row r="78015" x14ac:dyDescent="0.25"/>
    <row r="78016" x14ac:dyDescent="0.25"/>
    <row r="78017" x14ac:dyDescent="0.25"/>
    <row r="78018" x14ac:dyDescent="0.25"/>
    <row r="78019" x14ac:dyDescent="0.25"/>
    <row r="78020" x14ac:dyDescent="0.25"/>
    <row r="78021" x14ac:dyDescent="0.25"/>
    <row r="78022" x14ac:dyDescent="0.25"/>
    <row r="78023" x14ac:dyDescent="0.25"/>
    <row r="78024" x14ac:dyDescent="0.25"/>
    <row r="78025" x14ac:dyDescent="0.25"/>
    <row r="78026" x14ac:dyDescent="0.25"/>
    <row r="78027" x14ac:dyDescent="0.25"/>
    <row r="78028" x14ac:dyDescent="0.25"/>
    <row r="78029" x14ac:dyDescent="0.25"/>
    <row r="78030" x14ac:dyDescent="0.25"/>
    <row r="78031" x14ac:dyDescent="0.25"/>
    <row r="78032" x14ac:dyDescent="0.25"/>
    <row r="78033" x14ac:dyDescent="0.25"/>
    <row r="78034" x14ac:dyDescent="0.25"/>
    <row r="78035" x14ac:dyDescent="0.25"/>
    <row r="78036" x14ac:dyDescent="0.25"/>
    <row r="78037" x14ac:dyDescent="0.25"/>
    <row r="78038" x14ac:dyDescent="0.25"/>
    <row r="78039" x14ac:dyDescent="0.25"/>
    <row r="78040" x14ac:dyDescent="0.25"/>
    <row r="78041" x14ac:dyDescent="0.25"/>
    <row r="78042" x14ac:dyDescent="0.25"/>
    <row r="78043" x14ac:dyDescent="0.25"/>
    <row r="78044" x14ac:dyDescent="0.25"/>
    <row r="78045" x14ac:dyDescent="0.25"/>
    <row r="78046" x14ac:dyDescent="0.25"/>
    <row r="78047" x14ac:dyDescent="0.25"/>
    <row r="78048" x14ac:dyDescent="0.25"/>
    <row r="78049" x14ac:dyDescent="0.25"/>
    <row r="78050" x14ac:dyDescent="0.25"/>
    <row r="78051" x14ac:dyDescent="0.25"/>
    <row r="78052" x14ac:dyDescent="0.25"/>
    <row r="78053" x14ac:dyDescent="0.25"/>
    <row r="78054" x14ac:dyDescent="0.25"/>
    <row r="78055" x14ac:dyDescent="0.25"/>
    <row r="78056" x14ac:dyDescent="0.25"/>
    <row r="78057" x14ac:dyDescent="0.25"/>
    <row r="78058" x14ac:dyDescent="0.25"/>
    <row r="78059" x14ac:dyDescent="0.25"/>
    <row r="78060" x14ac:dyDescent="0.25"/>
    <row r="78061" x14ac:dyDescent="0.25"/>
    <row r="78062" x14ac:dyDescent="0.25"/>
    <row r="78063" x14ac:dyDescent="0.25"/>
    <row r="78064" x14ac:dyDescent="0.25"/>
    <row r="78065" x14ac:dyDescent="0.25"/>
    <row r="78066" x14ac:dyDescent="0.25"/>
    <row r="78067" x14ac:dyDescent="0.25"/>
    <row r="78068" x14ac:dyDescent="0.25"/>
    <row r="78069" x14ac:dyDescent="0.25"/>
    <row r="78070" x14ac:dyDescent="0.25"/>
    <row r="78071" x14ac:dyDescent="0.25"/>
    <row r="78072" x14ac:dyDescent="0.25"/>
    <row r="78073" x14ac:dyDescent="0.25"/>
    <row r="78074" x14ac:dyDescent="0.25"/>
    <row r="78075" x14ac:dyDescent="0.25"/>
    <row r="78076" x14ac:dyDescent="0.25"/>
    <row r="78077" x14ac:dyDescent="0.25"/>
    <row r="78078" x14ac:dyDescent="0.25"/>
    <row r="78079" x14ac:dyDescent="0.25"/>
    <row r="78080" x14ac:dyDescent="0.25"/>
    <row r="78081" x14ac:dyDescent="0.25"/>
    <row r="78082" x14ac:dyDescent="0.25"/>
    <row r="78083" x14ac:dyDescent="0.25"/>
    <row r="78084" x14ac:dyDescent="0.25"/>
    <row r="78085" x14ac:dyDescent="0.25"/>
    <row r="78086" x14ac:dyDescent="0.25"/>
    <row r="78087" x14ac:dyDescent="0.25"/>
    <row r="78088" x14ac:dyDescent="0.25"/>
    <row r="78089" x14ac:dyDescent="0.25"/>
    <row r="78090" x14ac:dyDescent="0.25"/>
    <row r="78091" x14ac:dyDescent="0.25"/>
    <row r="78092" x14ac:dyDescent="0.25"/>
    <row r="78093" x14ac:dyDescent="0.25"/>
    <row r="78094" x14ac:dyDescent="0.25"/>
    <row r="78095" x14ac:dyDescent="0.25"/>
    <row r="78096" x14ac:dyDescent="0.25"/>
    <row r="78097" x14ac:dyDescent="0.25"/>
    <row r="78098" x14ac:dyDescent="0.25"/>
    <row r="78099" x14ac:dyDescent="0.25"/>
    <row r="78100" x14ac:dyDescent="0.25"/>
    <row r="78101" x14ac:dyDescent="0.25"/>
    <row r="78102" x14ac:dyDescent="0.25"/>
    <row r="78103" x14ac:dyDescent="0.25"/>
    <row r="78104" x14ac:dyDescent="0.25"/>
    <row r="78105" x14ac:dyDescent="0.25"/>
    <row r="78106" x14ac:dyDescent="0.25"/>
    <row r="78107" x14ac:dyDescent="0.25"/>
    <row r="78108" x14ac:dyDescent="0.25"/>
    <row r="78109" x14ac:dyDescent="0.25"/>
    <row r="78110" x14ac:dyDescent="0.25"/>
    <row r="78111" x14ac:dyDescent="0.25"/>
    <row r="78112" x14ac:dyDescent="0.25"/>
    <row r="78113" x14ac:dyDescent="0.25"/>
    <row r="78114" x14ac:dyDescent="0.25"/>
    <row r="78115" x14ac:dyDescent="0.25"/>
    <row r="78116" x14ac:dyDescent="0.25"/>
    <row r="78117" x14ac:dyDescent="0.25"/>
    <row r="78118" x14ac:dyDescent="0.25"/>
    <row r="78119" x14ac:dyDescent="0.25"/>
    <row r="78120" x14ac:dyDescent="0.25"/>
    <row r="78121" x14ac:dyDescent="0.25"/>
    <row r="78122" x14ac:dyDescent="0.25"/>
    <row r="78123" x14ac:dyDescent="0.25"/>
    <row r="78124" x14ac:dyDescent="0.25"/>
    <row r="78125" x14ac:dyDescent="0.25"/>
    <row r="78126" x14ac:dyDescent="0.25"/>
    <row r="78127" x14ac:dyDescent="0.25"/>
    <row r="78128" x14ac:dyDescent="0.25"/>
    <row r="78129" x14ac:dyDescent="0.25"/>
    <row r="78130" x14ac:dyDescent="0.25"/>
    <row r="78131" x14ac:dyDescent="0.25"/>
    <row r="78132" x14ac:dyDescent="0.25"/>
    <row r="78133" x14ac:dyDescent="0.25"/>
    <row r="78134" x14ac:dyDescent="0.25"/>
    <row r="78135" x14ac:dyDescent="0.25"/>
    <row r="78136" x14ac:dyDescent="0.25"/>
    <row r="78137" x14ac:dyDescent="0.25"/>
    <row r="78138" x14ac:dyDescent="0.25"/>
    <row r="78139" x14ac:dyDescent="0.25"/>
    <row r="78140" x14ac:dyDescent="0.25"/>
    <row r="78141" x14ac:dyDescent="0.25"/>
    <row r="78142" x14ac:dyDescent="0.25"/>
    <row r="78143" x14ac:dyDescent="0.25"/>
    <row r="78144" x14ac:dyDescent="0.25"/>
    <row r="78145" x14ac:dyDescent="0.25"/>
    <row r="78146" x14ac:dyDescent="0.25"/>
    <row r="78147" x14ac:dyDescent="0.25"/>
    <row r="78148" x14ac:dyDescent="0.25"/>
    <row r="78149" x14ac:dyDescent="0.25"/>
    <row r="78150" x14ac:dyDescent="0.25"/>
    <row r="78151" x14ac:dyDescent="0.25"/>
    <row r="78152" x14ac:dyDescent="0.25"/>
    <row r="78153" x14ac:dyDescent="0.25"/>
    <row r="78154" x14ac:dyDescent="0.25"/>
    <row r="78155" x14ac:dyDescent="0.25"/>
    <row r="78156" x14ac:dyDescent="0.25"/>
    <row r="78157" x14ac:dyDescent="0.25"/>
    <row r="78158" x14ac:dyDescent="0.25"/>
    <row r="78159" x14ac:dyDescent="0.25"/>
    <row r="78160" x14ac:dyDescent="0.25"/>
    <row r="78161" x14ac:dyDescent="0.25"/>
    <row r="78162" x14ac:dyDescent="0.25"/>
    <row r="78163" x14ac:dyDescent="0.25"/>
    <row r="78164" x14ac:dyDescent="0.25"/>
    <row r="78165" x14ac:dyDescent="0.25"/>
    <row r="78166" x14ac:dyDescent="0.25"/>
    <row r="78167" x14ac:dyDescent="0.25"/>
    <row r="78168" x14ac:dyDescent="0.25"/>
    <row r="78169" x14ac:dyDescent="0.25"/>
    <row r="78170" x14ac:dyDescent="0.25"/>
    <row r="78171" x14ac:dyDescent="0.25"/>
    <row r="78172" x14ac:dyDescent="0.25"/>
    <row r="78173" x14ac:dyDescent="0.25"/>
    <row r="78174" x14ac:dyDescent="0.25"/>
    <row r="78175" x14ac:dyDescent="0.25"/>
    <row r="78176" x14ac:dyDescent="0.25"/>
    <row r="78177" x14ac:dyDescent="0.25"/>
    <row r="78178" x14ac:dyDescent="0.25"/>
    <row r="78179" x14ac:dyDescent="0.25"/>
    <row r="78180" x14ac:dyDescent="0.25"/>
    <row r="78181" x14ac:dyDescent="0.25"/>
    <row r="78182" x14ac:dyDescent="0.25"/>
    <row r="78183" x14ac:dyDescent="0.25"/>
    <row r="78184" x14ac:dyDescent="0.25"/>
    <row r="78185" x14ac:dyDescent="0.25"/>
    <row r="78186" x14ac:dyDescent="0.25"/>
    <row r="78187" x14ac:dyDescent="0.25"/>
    <row r="78188" x14ac:dyDescent="0.25"/>
    <row r="78189" x14ac:dyDescent="0.25"/>
    <row r="78190" x14ac:dyDescent="0.25"/>
    <row r="78191" x14ac:dyDescent="0.25"/>
    <row r="78192" x14ac:dyDescent="0.25"/>
    <row r="78193" x14ac:dyDescent="0.25"/>
    <row r="78194" x14ac:dyDescent="0.25"/>
    <row r="78195" x14ac:dyDescent="0.25"/>
    <row r="78196" x14ac:dyDescent="0.25"/>
    <row r="78197" x14ac:dyDescent="0.25"/>
    <row r="78198" x14ac:dyDescent="0.25"/>
    <row r="78199" x14ac:dyDescent="0.25"/>
    <row r="78200" x14ac:dyDescent="0.25"/>
    <row r="78201" x14ac:dyDescent="0.25"/>
    <row r="78202" x14ac:dyDescent="0.25"/>
    <row r="78203" x14ac:dyDescent="0.25"/>
    <row r="78204" x14ac:dyDescent="0.25"/>
    <row r="78205" x14ac:dyDescent="0.25"/>
    <row r="78206" x14ac:dyDescent="0.25"/>
    <row r="78207" x14ac:dyDescent="0.25"/>
    <row r="78208" x14ac:dyDescent="0.25"/>
    <row r="78209" x14ac:dyDescent="0.25"/>
    <row r="78210" x14ac:dyDescent="0.25"/>
    <row r="78211" x14ac:dyDescent="0.25"/>
    <row r="78212" x14ac:dyDescent="0.25"/>
    <row r="78213" x14ac:dyDescent="0.25"/>
    <row r="78214" x14ac:dyDescent="0.25"/>
    <row r="78215" x14ac:dyDescent="0.25"/>
    <row r="78216" x14ac:dyDescent="0.25"/>
    <row r="78217" x14ac:dyDescent="0.25"/>
    <row r="78218" x14ac:dyDescent="0.25"/>
    <row r="78219" x14ac:dyDescent="0.25"/>
    <row r="78220" x14ac:dyDescent="0.25"/>
    <row r="78221" x14ac:dyDescent="0.25"/>
    <row r="78222" x14ac:dyDescent="0.25"/>
    <row r="78223" x14ac:dyDescent="0.25"/>
    <row r="78224" x14ac:dyDescent="0.25"/>
    <row r="78225" x14ac:dyDescent="0.25"/>
    <row r="78226" x14ac:dyDescent="0.25"/>
    <row r="78227" x14ac:dyDescent="0.25"/>
    <row r="78228" x14ac:dyDescent="0.25"/>
    <row r="78229" x14ac:dyDescent="0.25"/>
    <row r="78230" x14ac:dyDescent="0.25"/>
    <row r="78231" x14ac:dyDescent="0.25"/>
    <row r="78232" x14ac:dyDescent="0.25"/>
    <row r="78233" x14ac:dyDescent="0.25"/>
    <row r="78234" x14ac:dyDescent="0.25"/>
    <row r="78235" x14ac:dyDescent="0.25"/>
    <row r="78236" x14ac:dyDescent="0.25"/>
    <row r="78237" x14ac:dyDescent="0.25"/>
    <row r="78238" x14ac:dyDescent="0.25"/>
    <row r="78239" x14ac:dyDescent="0.25"/>
    <row r="78240" x14ac:dyDescent="0.25"/>
    <row r="78241" x14ac:dyDescent="0.25"/>
    <row r="78242" x14ac:dyDescent="0.25"/>
    <row r="78243" x14ac:dyDescent="0.25"/>
    <row r="78244" x14ac:dyDescent="0.25"/>
    <row r="78245" x14ac:dyDescent="0.25"/>
    <row r="78246" x14ac:dyDescent="0.25"/>
    <row r="78247" x14ac:dyDescent="0.25"/>
    <row r="78248" x14ac:dyDescent="0.25"/>
    <row r="78249" x14ac:dyDescent="0.25"/>
    <row r="78250" x14ac:dyDescent="0.25"/>
    <row r="78251" x14ac:dyDescent="0.25"/>
    <row r="78252" x14ac:dyDescent="0.25"/>
    <row r="78253" x14ac:dyDescent="0.25"/>
    <row r="78254" x14ac:dyDescent="0.25"/>
    <row r="78255" x14ac:dyDescent="0.25"/>
    <row r="78256" x14ac:dyDescent="0.25"/>
    <row r="78257" x14ac:dyDescent="0.25"/>
    <row r="78258" x14ac:dyDescent="0.25"/>
    <row r="78259" x14ac:dyDescent="0.25"/>
    <row r="78260" x14ac:dyDescent="0.25"/>
    <row r="78261" x14ac:dyDescent="0.25"/>
    <row r="78262" x14ac:dyDescent="0.25"/>
    <row r="78263" x14ac:dyDescent="0.25"/>
    <row r="78264" x14ac:dyDescent="0.25"/>
    <row r="78265" x14ac:dyDescent="0.25"/>
    <row r="78266" x14ac:dyDescent="0.25"/>
    <row r="78267" x14ac:dyDescent="0.25"/>
    <row r="78268" x14ac:dyDescent="0.25"/>
    <row r="78269" x14ac:dyDescent="0.25"/>
    <row r="78270" x14ac:dyDescent="0.25"/>
    <row r="78271" x14ac:dyDescent="0.25"/>
    <row r="78272" x14ac:dyDescent="0.25"/>
    <row r="78273" x14ac:dyDescent="0.25"/>
    <row r="78274" x14ac:dyDescent="0.25"/>
    <row r="78275" x14ac:dyDescent="0.25"/>
    <row r="78276" x14ac:dyDescent="0.25"/>
    <row r="78277" x14ac:dyDescent="0.25"/>
    <row r="78278" x14ac:dyDescent="0.25"/>
    <row r="78279" x14ac:dyDescent="0.25"/>
    <row r="78280" x14ac:dyDescent="0.25"/>
    <row r="78281" x14ac:dyDescent="0.25"/>
    <row r="78282" x14ac:dyDescent="0.25"/>
    <row r="78283" x14ac:dyDescent="0.25"/>
    <row r="78284" x14ac:dyDescent="0.25"/>
    <row r="78285" x14ac:dyDescent="0.25"/>
    <row r="78286" x14ac:dyDescent="0.25"/>
    <row r="78287" x14ac:dyDescent="0.25"/>
    <row r="78288" x14ac:dyDescent="0.25"/>
    <row r="78289" x14ac:dyDescent="0.25"/>
    <row r="78290" x14ac:dyDescent="0.25"/>
    <row r="78291" x14ac:dyDescent="0.25"/>
    <row r="78292" x14ac:dyDescent="0.25"/>
    <row r="78293" x14ac:dyDescent="0.25"/>
    <row r="78294" x14ac:dyDescent="0.25"/>
    <row r="78295" x14ac:dyDescent="0.25"/>
    <row r="78296" x14ac:dyDescent="0.25"/>
    <row r="78297" x14ac:dyDescent="0.25"/>
    <row r="78298" x14ac:dyDescent="0.25"/>
    <row r="78299" x14ac:dyDescent="0.25"/>
    <row r="78300" x14ac:dyDescent="0.25"/>
    <row r="78301" x14ac:dyDescent="0.25"/>
    <row r="78302" x14ac:dyDescent="0.25"/>
    <row r="78303" x14ac:dyDescent="0.25"/>
    <row r="78304" x14ac:dyDescent="0.25"/>
    <row r="78305" x14ac:dyDescent="0.25"/>
    <row r="78306" x14ac:dyDescent="0.25"/>
    <row r="78307" x14ac:dyDescent="0.25"/>
    <row r="78308" x14ac:dyDescent="0.25"/>
    <row r="78309" x14ac:dyDescent="0.25"/>
    <row r="78310" x14ac:dyDescent="0.25"/>
    <row r="78311" x14ac:dyDescent="0.25"/>
    <row r="78312" x14ac:dyDescent="0.25"/>
    <row r="78313" x14ac:dyDescent="0.25"/>
    <row r="78314" x14ac:dyDescent="0.25"/>
    <row r="78315" x14ac:dyDescent="0.25"/>
    <row r="78316" x14ac:dyDescent="0.25"/>
    <row r="78317" x14ac:dyDescent="0.25"/>
    <row r="78318" x14ac:dyDescent="0.25"/>
    <row r="78319" x14ac:dyDescent="0.25"/>
    <row r="78320" x14ac:dyDescent="0.25"/>
    <row r="78321" x14ac:dyDescent="0.25"/>
    <row r="78322" x14ac:dyDescent="0.25"/>
    <row r="78323" x14ac:dyDescent="0.25"/>
    <row r="78324" x14ac:dyDescent="0.25"/>
    <row r="78325" x14ac:dyDescent="0.25"/>
    <row r="78326" x14ac:dyDescent="0.25"/>
    <row r="78327" x14ac:dyDescent="0.25"/>
    <row r="78328" x14ac:dyDescent="0.25"/>
    <row r="78329" x14ac:dyDescent="0.25"/>
    <row r="78330" x14ac:dyDescent="0.25"/>
    <row r="78331" x14ac:dyDescent="0.25"/>
    <row r="78332" x14ac:dyDescent="0.25"/>
    <row r="78333" x14ac:dyDescent="0.25"/>
    <row r="78334" x14ac:dyDescent="0.25"/>
    <row r="78335" x14ac:dyDescent="0.25"/>
    <row r="78336" x14ac:dyDescent="0.25"/>
    <row r="78337" x14ac:dyDescent="0.25"/>
    <row r="78338" x14ac:dyDescent="0.25"/>
    <row r="78339" x14ac:dyDescent="0.25"/>
    <row r="78340" x14ac:dyDescent="0.25"/>
    <row r="78341" x14ac:dyDescent="0.25"/>
    <row r="78342" x14ac:dyDescent="0.25"/>
    <row r="78343" x14ac:dyDescent="0.25"/>
    <row r="78344" x14ac:dyDescent="0.25"/>
    <row r="78345" x14ac:dyDescent="0.25"/>
    <row r="78346" x14ac:dyDescent="0.25"/>
    <row r="78347" x14ac:dyDescent="0.25"/>
    <row r="78348" x14ac:dyDescent="0.25"/>
    <row r="78349" x14ac:dyDescent="0.25"/>
    <row r="78350" x14ac:dyDescent="0.25"/>
    <row r="78351" x14ac:dyDescent="0.25"/>
    <row r="78352" x14ac:dyDescent="0.25"/>
    <row r="78353" x14ac:dyDescent="0.25"/>
    <row r="78354" x14ac:dyDescent="0.25"/>
    <row r="78355" x14ac:dyDescent="0.25"/>
    <row r="78356" x14ac:dyDescent="0.25"/>
    <row r="78357" x14ac:dyDescent="0.25"/>
    <row r="78358" x14ac:dyDescent="0.25"/>
    <row r="78359" x14ac:dyDescent="0.25"/>
    <row r="78360" x14ac:dyDescent="0.25"/>
    <row r="78361" x14ac:dyDescent="0.25"/>
    <row r="78362" x14ac:dyDescent="0.25"/>
    <row r="78363" x14ac:dyDescent="0.25"/>
    <row r="78364" x14ac:dyDescent="0.25"/>
    <row r="78365" x14ac:dyDescent="0.25"/>
    <row r="78366" x14ac:dyDescent="0.25"/>
    <row r="78367" x14ac:dyDescent="0.25"/>
    <row r="78368" x14ac:dyDescent="0.25"/>
    <row r="78369" x14ac:dyDescent="0.25"/>
    <row r="78370" x14ac:dyDescent="0.25"/>
    <row r="78371" x14ac:dyDescent="0.25"/>
    <row r="78372" x14ac:dyDescent="0.25"/>
    <row r="78373" x14ac:dyDescent="0.25"/>
    <row r="78374" x14ac:dyDescent="0.25"/>
    <row r="78375" x14ac:dyDescent="0.25"/>
    <row r="78376" x14ac:dyDescent="0.25"/>
    <row r="78377" x14ac:dyDescent="0.25"/>
    <row r="78378" x14ac:dyDescent="0.25"/>
    <row r="78379" x14ac:dyDescent="0.25"/>
    <row r="78380" x14ac:dyDescent="0.25"/>
    <row r="78381" x14ac:dyDescent="0.25"/>
    <row r="78382" x14ac:dyDescent="0.25"/>
    <row r="78383" x14ac:dyDescent="0.25"/>
    <row r="78384" x14ac:dyDescent="0.25"/>
    <row r="78385" x14ac:dyDescent="0.25"/>
    <row r="78386" x14ac:dyDescent="0.25"/>
    <row r="78387" x14ac:dyDescent="0.25"/>
    <row r="78388" x14ac:dyDescent="0.25"/>
    <row r="78389" x14ac:dyDescent="0.25"/>
    <row r="78390" x14ac:dyDescent="0.25"/>
    <row r="78391" x14ac:dyDescent="0.25"/>
    <row r="78392" x14ac:dyDescent="0.25"/>
    <row r="78393" x14ac:dyDescent="0.25"/>
    <row r="78394" x14ac:dyDescent="0.25"/>
    <row r="78395" x14ac:dyDescent="0.25"/>
    <row r="78396" x14ac:dyDescent="0.25"/>
    <row r="78397" x14ac:dyDescent="0.25"/>
    <row r="78398" x14ac:dyDescent="0.25"/>
    <row r="78399" x14ac:dyDescent="0.25"/>
    <row r="78400" x14ac:dyDescent="0.25"/>
    <row r="78401" x14ac:dyDescent="0.25"/>
    <row r="78402" x14ac:dyDescent="0.25"/>
    <row r="78403" x14ac:dyDescent="0.25"/>
    <row r="78404" x14ac:dyDescent="0.25"/>
    <row r="78405" x14ac:dyDescent="0.25"/>
    <row r="78406" x14ac:dyDescent="0.25"/>
    <row r="78407" x14ac:dyDescent="0.25"/>
    <row r="78408" x14ac:dyDescent="0.25"/>
    <row r="78409" x14ac:dyDescent="0.25"/>
    <row r="78410" x14ac:dyDescent="0.25"/>
    <row r="78411" x14ac:dyDescent="0.25"/>
    <row r="78412" x14ac:dyDescent="0.25"/>
    <row r="78413" x14ac:dyDescent="0.25"/>
    <row r="78414" x14ac:dyDescent="0.25"/>
    <row r="78415" x14ac:dyDescent="0.25"/>
    <row r="78416" x14ac:dyDescent="0.25"/>
    <row r="78417" x14ac:dyDescent="0.25"/>
    <row r="78418" x14ac:dyDescent="0.25"/>
    <row r="78419" x14ac:dyDescent="0.25"/>
    <row r="78420" x14ac:dyDescent="0.25"/>
    <row r="78421" x14ac:dyDescent="0.25"/>
    <row r="78422" x14ac:dyDescent="0.25"/>
    <row r="78423" x14ac:dyDescent="0.25"/>
    <row r="78424" x14ac:dyDescent="0.25"/>
    <row r="78425" x14ac:dyDescent="0.25"/>
    <row r="78426" x14ac:dyDescent="0.25"/>
    <row r="78427" x14ac:dyDescent="0.25"/>
    <row r="78428" x14ac:dyDescent="0.25"/>
    <row r="78429" x14ac:dyDescent="0.25"/>
    <row r="78430" x14ac:dyDescent="0.25"/>
    <row r="78431" x14ac:dyDescent="0.25"/>
    <row r="78432" x14ac:dyDescent="0.25"/>
    <row r="78433" x14ac:dyDescent="0.25"/>
    <row r="78434" x14ac:dyDescent="0.25"/>
    <row r="78435" x14ac:dyDescent="0.25"/>
    <row r="78436" x14ac:dyDescent="0.25"/>
    <row r="78437" x14ac:dyDescent="0.25"/>
    <row r="78438" x14ac:dyDescent="0.25"/>
    <row r="78439" x14ac:dyDescent="0.25"/>
    <row r="78440" x14ac:dyDescent="0.25"/>
    <row r="78441" x14ac:dyDescent="0.25"/>
    <row r="78442" x14ac:dyDescent="0.25"/>
    <row r="78443" x14ac:dyDescent="0.25"/>
    <row r="78444" x14ac:dyDescent="0.25"/>
    <row r="78445" x14ac:dyDescent="0.25"/>
    <row r="78446" x14ac:dyDescent="0.25"/>
    <row r="78447" x14ac:dyDescent="0.25"/>
    <row r="78448" x14ac:dyDescent="0.25"/>
    <row r="78449" x14ac:dyDescent="0.25"/>
    <row r="78450" x14ac:dyDescent="0.25"/>
    <row r="78451" x14ac:dyDescent="0.25"/>
    <row r="78452" x14ac:dyDescent="0.25"/>
    <row r="78453" x14ac:dyDescent="0.25"/>
    <row r="78454" x14ac:dyDescent="0.25"/>
    <row r="78455" x14ac:dyDescent="0.25"/>
    <row r="78456" x14ac:dyDescent="0.25"/>
    <row r="78457" x14ac:dyDescent="0.25"/>
    <row r="78458" x14ac:dyDescent="0.25"/>
    <row r="78459" x14ac:dyDescent="0.25"/>
    <row r="78460" x14ac:dyDescent="0.25"/>
    <row r="78461" x14ac:dyDescent="0.25"/>
    <row r="78462" x14ac:dyDescent="0.25"/>
    <row r="78463" x14ac:dyDescent="0.25"/>
    <row r="78464" x14ac:dyDescent="0.25"/>
    <row r="78465" x14ac:dyDescent="0.25"/>
    <row r="78466" x14ac:dyDescent="0.25"/>
    <row r="78467" x14ac:dyDescent="0.25"/>
    <row r="78468" x14ac:dyDescent="0.25"/>
    <row r="78469" x14ac:dyDescent="0.25"/>
    <row r="78470" x14ac:dyDescent="0.25"/>
    <row r="78471" x14ac:dyDescent="0.25"/>
    <row r="78472" x14ac:dyDescent="0.25"/>
    <row r="78473" x14ac:dyDescent="0.25"/>
    <row r="78474" x14ac:dyDescent="0.25"/>
    <row r="78475" x14ac:dyDescent="0.25"/>
    <row r="78476" x14ac:dyDescent="0.25"/>
    <row r="78477" x14ac:dyDescent="0.25"/>
    <row r="78478" x14ac:dyDescent="0.25"/>
    <row r="78479" x14ac:dyDescent="0.25"/>
    <row r="78480" x14ac:dyDescent="0.25"/>
    <row r="78481" x14ac:dyDescent="0.25"/>
    <row r="78482" x14ac:dyDescent="0.25"/>
    <row r="78483" x14ac:dyDescent="0.25"/>
    <row r="78484" x14ac:dyDescent="0.25"/>
    <row r="78485" x14ac:dyDescent="0.25"/>
    <row r="78486" x14ac:dyDescent="0.25"/>
    <row r="78487" x14ac:dyDescent="0.25"/>
    <row r="78488" x14ac:dyDescent="0.25"/>
    <row r="78489" x14ac:dyDescent="0.25"/>
    <row r="78490" x14ac:dyDescent="0.25"/>
    <row r="78491" x14ac:dyDescent="0.25"/>
    <row r="78492" x14ac:dyDescent="0.25"/>
    <row r="78493" x14ac:dyDescent="0.25"/>
    <row r="78494" x14ac:dyDescent="0.25"/>
    <row r="78495" x14ac:dyDescent="0.25"/>
    <row r="78496" x14ac:dyDescent="0.25"/>
    <row r="78497" x14ac:dyDescent="0.25"/>
    <row r="78498" x14ac:dyDescent="0.25"/>
    <row r="78499" x14ac:dyDescent="0.25"/>
    <row r="78500" x14ac:dyDescent="0.25"/>
    <row r="78501" x14ac:dyDescent="0.25"/>
    <row r="78502" x14ac:dyDescent="0.25"/>
    <row r="78503" x14ac:dyDescent="0.25"/>
    <row r="78504" x14ac:dyDescent="0.25"/>
    <row r="78505" x14ac:dyDescent="0.25"/>
    <row r="78506" x14ac:dyDescent="0.25"/>
    <row r="78507" x14ac:dyDescent="0.25"/>
    <row r="78508" x14ac:dyDescent="0.25"/>
    <row r="78509" x14ac:dyDescent="0.25"/>
    <row r="78510" x14ac:dyDescent="0.25"/>
    <row r="78511" x14ac:dyDescent="0.25"/>
    <row r="78512" x14ac:dyDescent="0.25"/>
    <row r="78513" x14ac:dyDescent="0.25"/>
    <row r="78514" x14ac:dyDescent="0.25"/>
    <row r="78515" x14ac:dyDescent="0.25"/>
    <row r="78516" x14ac:dyDescent="0.25"/>
    <row r="78517" x14ac:dyDescent="0.25"/>
    <row r="78518" x14ac:dyDescent="0.25"/>
    <row r="78519" x14ac:dyDescent="0.25"/>
    <row r="78520" x14ac:dyDescent="0.25"/>
    <row r="78521" x14ac:dyDescent="0.25"/>
    <row r="78522" x14ac:dyDescent="0.25"/>
    <row r="78523" x14ac:dyDescent="0.25"/>
    <row r="78524" x14ac:dyDescent="0.25"/>
    <row r="78525" x14ac:dyDescent="0.25"/>
    <row r="78526" x14ac:dyDescent="0.25"/>
    <row r="78527" x14ac:dyDescent="0.25"/>
    <row r="78528" x14ac:dyDescent="0.25"/>
    <row r="78529" x14ac:dyDescent="0.25"/>
    <row r="78530" x14ac:dyDescent="0.25"/>
    <row r="78531" x14ac:dyDescent="0.25"/>
    <row r="78532" x14ac:dyDescent="0.25"/>
    <row r="78533" x14ac:dyDescent="0.25"/>
    <row r="78534" x14ac:dyDescent="0.25"/>
    <row r="78535" x14ac:dyDescent="0.25"/>
    <row r="78536" x14ac:dyDescent="0.25"/>
    <row r="78537" x14ac:dyDescent="0.25"/>
    <row r="78538" x14ac:dyDescent="0.25"/>
    <row r="78539" x14ac:dyDescent="0.25"/>
    <row r="78540" x14ac:dyDescent="0.25"/>
    <row r="78541" x14ac:dyDescent="0.25"/>
    <row r="78542" x14ac:dyDescent="0.25"/>
    <row r="78543" x14ac:dyDescent="0.25"/>
    <row r="78544" x14ac:dyDescent="0.25"/>
    <row r="78545" x14ac:dyDescent="0.25"/>
    <row r="78546" x14ac:dyDescent="0.25"/>
    <row r="78547" x14ac:dyDescent="0.25"/>
    <row r="78548" x14ac:dyDescent="0.25"/>
    <row r="78549" x14ac:dyDescent="0.25"/>
    <row r="78550" x14ac:dyDescent="0.25"/>
    <row r="78551" x14ac:dyDescent="0.25"/>
    <row r="78552" x14ac:dyDescent="0.25"/>
    <row r="78553" x14ac:dyDescent="0.25"/>
    <row r="78554" x14ac:dyDescent="0.25"/>
    <row r="78555" x14ac:dyDescent="0.25"/>
    <row r="78556" x14ac:dyDescent="0.25"/>
    <row r="78557" x14ac:dyDescent="0.25"/>
    <row r="78558" x14ac:dyDescent="0.25"/>
    <row r="78559" x14ac:dyDescent="0.25"/>
    <row r="78560" x14ac:dyDescent="0.25"/>
    <row r="78561" x14ac:dyDescent="0.25"/>
    <row r="78562" x14ac:dyDescent="0.25"/>
    <row r="78563" x14ac:dyDescent="0.25"/>
    <row r="78564" x14ac:dyDescent="0.25"/>
    <row r="78565" x14ac:dyDescent="0.25"/>
    <row r="78566" x14ac:dyDescent="0.25"/>
    <row r="78567" x14ac:dyDescent="0.25"/>
    <row r="78568" x14ac:dyDescent="0.25"/>
    <row r="78569" x14ac:dyDescent="0.25"/>
    <row r="78570" x14ac:dyDescent="0.25"/>
    <row r="78571" x14ac:dyDescent="0.25"/>
    <row r="78572" x14ac:dyDescent="0.25"/>
    <row r="78573" x14ac:dyDescent="0.25"/>
    <row r="78574" x14ac:dyDescent="0.25"/>
    <row r="78575" x14ac:dyDescent="0.25"/>
    <row r="78576" x14ac:dyDescent="0.25"/>
    <row r="78577" x14ac:dyDescent="0.25"/>
    <row r="78578" x14ac:dyDescent="0.25"/>
    <row r="78579" x14ac:dyDescent="0.25"/>
    <row r="78580" x14ac:dyDescent="0.25"/>
    <row r="78581" x14ac:dyDescent="0.25"/>
    <row r="78582" x14ac:dyDescent="0.25"/>
    <row r="78583" x14ac:dyDescent="0.25"/>
    <row r="78584" x14ac:dyDescent="0.25"/>
    <row r="78585" x14ac:dyDescent="0.25"/>
    <row r="78586" x14ac:dyDescent="0.25"/>
    <row r="78587" x14ac:dyDescent="0.25"/>
    <row r="78588" x14ac:dyDescent="0.25"/>
    <row r="78589" x14ac:dyDescent="0.25"/>
    <row r="78590" x14ac:dyDescent="0.25"/>
    <row r="78591" x14ac:dyDescent="0.25"/>
    <row r="78592" x14ac:dyDescent="0.25"/>
    <row r="78593" x14ac:dyDescent="0.25"/>
    <row r="78594" x14ac:dyDescent="0.25"/>
    <row r="78595" x14ac:dyDescent="0.25"/>
    <row r="78596" x14ac:dyDescent="0.25"/>
    <row r="78597" x14ac:dyDescent="0.25"/>
    <row r="78598" x14ac:dyDescent="0.25"/>
    <row r="78599" x14ac:dyDescent="0.25"/>
    <row r="78600" x14ac:dyDescent="0.25"/>
    <row r="78601" x14ac:dyDescent="0.25"/>
    <row r="78602" x14ac:dyDescent="0.25"/>
    <row r="78603" x14ac:dyDescent="0.25"/>
    <row r="78604" x14ac:dyDescent="0.25"/>
    <row r="78605" x14ac:dyDescent="0.25"/>
    <row r="78606" x14ac:dyDescent="0.25"/>
    <row r="78607" x14ac:dyDescent="0.25"/>
    <row r="78608" x14ac:dyDescent="0.25"/>
    <row r="78609" x14ac:dyDescent="0.25"/>
    <row r="78610" x14ac:dyDescent="0.25"/>
    <row r="78611" x14ac:dyDescent="0.25"/>
    <row r="78612" x14ac:dyDescent="0.25"/>
    <row r="78613" x14ac:dyDescent="0.25"/>
    <row r="78614" x14ac:dyDescent="0.25"/>
    <row r="78615" x14ac:dyDescent="0.25"/>
    <row r="78616" x14ac:dyDescent="0.25"/>
    <row r="78617" x14ac:dyDescent="0.25"/>
    <row r="78618" x14ac:dyDescent="0.25"/>
    <row r="78619" x14ac:dyDescent="0.25"/>
    <row r="78620" x14ac:dyDescent="0.25"/>
    <row r="78621" x14ac:dyDescent="0.25"/>
    <row r="78622" x14ac:dyDescent="0.25"/>
    <row r="78623" x14ac:dyDescent="0.25"/>
    <row r="78624" x14ac:dyDescent="0.25"/>
    <row r="78625" x14ac:dyDescent="0.25"/>
    <row r="78626" x14ac:dyDescent="0.25"/>
    <row r="78627" x14ac:dyDescent="0.25"/>
    <row r="78628" x14ac:dyDescent="0.25"/>
    <row r="78629" x14ac:dyDescent="0.25"/>
    <row r="78630" x14ac:dyDescent="0.25"/>
    <row r="78631" x14ac:dyDescent="0.25"/>
    <row r="78632" x14ac:dyDescent="0.25"/>
    <row r="78633" x14ac:dyDescent="0.25"/>
    <row r="78634" x14ac:dyDescent="0.25"/>
    <row r="78635" x14ac:dyDescent="0.25"/>
    <row r="78636" x14ac:dyDescent="0.25"/>
    <row r="78637" x14ac:dyDescent="0.25"/>
    <row r="78638" x14ac:dyDescent="0.25"/>
    <row r="78639" x14ac:dyDescent="0.25"/>
    <row r="78640" x14ac:dyDescent="0.25"/>
    <row r="78641" x14ac:dyDescent="0.25"/>
    <row r="78642" x14ac:dyDescent="0.25"/>
    <row r="78643" x14ac:dyDescent="0.25"/>
    <row r="78644" x14ac:dyDescent="0.25"/>
    <row r="78645" x14ac:dyDescent="0.25"/>
    <row r="78646" x14ac:dyDescent="0.25"/>
    <row r="78647" x14ac:dyDescent="0.25"/>
    <row r="78648" x14ac:dyDescent="0.25"/>
    <row r="78649" x14ac:dyDescent="0.25"/>
    <row r="78650" x14ac:dyDescent="0.25"/>
    <row r="78651" x14ac:dyDescent="0.25"/>
    <row r="78652" x14ac:dyDescent="0.25"/>
    <row r="78653" x14ac:dyDescent="0.25"/>
    <row r="78654" x14ac:dyDescent="0.25"/>
    <row r="78655" x14ac:dyDescent="0.25"/>
    <row r="78656" x14ac:dyDescent="0.25"/>
    <row r="78657" x14ac:dyDescent="0.25"/>
    <row r="78658" x14ac:dyDescent="0.25"/>
    <row r="78659" x14ac:dyDescent="0.25"/>
    <row r="78660" x14ac:dyDescent="0.25"/>
    <row r="78661" x14ac:dyDescent="0.25"/>
    <row r="78662" x14ac:dyDescent="0.25"/>
    <row r="78663" x14ac:dyDescent="0.25"/>
    <row r="78664" x14ac:dyDescent="0.25"/>
    <row r="78665" x14ac:dyDescent="0.25"/>
    <row r="78666" x14ac:dyDescent="0.25"/>
    <row r="78667" x14ac:dyDescent="0.25"/>
    <row r="78668" x14ac:dyDescent="0.25"/>
    <row r="78669" x14ac:dyDescent="0.25"/>
    <row r="78670" x14ac:dyDescent="0.25"/>
    <row r="78671" x14ac:dyDescent="0.25"/>
    <row r="78672" x14ac:dyDescent="0.25"/>
    <row r="78673" x14ac:dyDescent="0.25"/>
    <row r="78674" x14ac:dyDescent="0.25"/>
    <row r="78675" x14ac:dyDescent="0.25"/>
    <row r="78676" x14ac:dyDescent="0.25"/>
    <row r="78677" x14ac:dyDescent="0.25"/>
    <row r="78678" x14ac:dyDescent="0.25"/>
    <row r="78679" x14ac:dyDescent="0.25"/>
    <row r="78680" x14ac:dyDescent="0.25"/>
    <row r="78681" x14ac:dyDescent="0.25"/>
    <row r="78682" x14ac:dyDescent="0.25"/>
    <row r="78683" x14ac:dyDescent="0.25"/>
    <row r="78684" x14ac:dyDescent="0.25"/>
    <row r="78685" x14ac:dyDescent="0.25"/>
    <row r="78686" x14ac:dyDescent="0.25"/>
    <row r="78687" x14ac:dyDescent="0.25"/>
    <row r="78688" x14ac:dyDescent="0.25"/>
    <row r="78689" x14ac:dyDescent="0.25"/>
    <row r="78690" x14ac:dyDescent="0.25"/>
    <row r="78691" x14ac:dyDescent="0.25"/>
    <row r="78692" x14ac:dyDescent="0.25"/>
    <row r="78693" x14ac:dyDescent="0.25"/>
    <row r="78694" x14ac:dyDescent="0.25"/>
    <row r="78695" x14ac:dyDescent="0.25"/>
    <row r="78696" x14ac:dyDescent="0.25"/>
    <row r="78697" x14ac:dyDescent="0.25"/>
    <row r="78698" x14ac:dyDescent="0.25"/>
    <row r="78699" x14ac:dyDescent="0.25"/>
    <row r="78700" x14ac:dyDescent="0.25"/>
    <row r="78701" x14ac:dyDescent="0.25"/>
    <row r="78702" x14ac:dyDescent="0.25"/>
    <row r="78703" x14ac:dyDescent="0.25"/>
    <row r="78704" x14ac:dyDescent="0.25"/>
    <row r="78705" x14ac:dyDescent="0.25"/>
    <row r="78706" x14ac:dyDescent="0.25"/>
    <row r="78707" x14ac:dyDescent="0.25"/>
    <row r="78708" x14ac:dyDescent="0.25"/>
    <row r="78709" x14ac:dyDescent="0.25"/>
    <row r="78710" x14ac:dyDescent="0.25"/>
    <row r="78711" x14ac:dyDescent="0.25"/>
    <row r="78712" x14ac:dyDescent="0.25"/>
    <row r="78713" x14ac:dyDescent="0.25"/>
    <row r="78714" x14ac:dyDescent="0.25"/>
    <row r="78715" x14ac:dyDescent="0.25"/>
    <row r="78716" x14ac:dyDescent="0.25"/>
    <row r="78717" x14ac:dyDescent="0.25"/>
    <row r="78718" x14ac:dyDescent="0.25"/>
    <row r="78719" x14ac:dyDescent="0.25"/>
    <row r="78720" x14ac:dyDescent="0.25"/>
    <row r="78721" x14ac:dyDescent="0.25"/>
    <row r="78722" x14ac:dyDescent="0.25"/>
    <row r="78723" x14ac:dyDescent="0.25"/>
    <row r="78724" x14ac:dyDescent="0.25"/>
    <row r="78725" x14ac:dyDescent="0.25"/>
    <row r="78726" x14ac:dyDescent="0.25"/>
    <row r="78727" x14ac:dyDescent="0.25"/>
    <row r="78728" x14ac:dyDescent="0.25"/>
    <row r="78729" x14ac:dyDescent="0.25"/>
    <row r="78730" x14ac:dyDescent="0.25"/>
    <row r="78731" x14ac:dyDescent="0.25"/>
    <row r="78732" x14ac:dyDescent="0.25"/>
    <row r="78733" x14ac:dyDescent="0.25"/>
    <row r="78734" x14ac:dyDescent="0.25"/>
    <row r="78735" x14ac:dyDescent="0.25"/>
    <row r="78736" x14ac:dyDescent="0.25"/>
    <row r="78737" x14ac:dyDescent="0.25"/>
    <row r="78738" x14ac:dyDescent="0.25"/>
    <row r="78739" x14ac:dyDescent="0.25"/>
    <row r="78740" x14ac:dyDescent="0.25"/>
    <row r="78741" x14ac:dyDescent="0.25"/>
    <row r="78742" x14ac:dyDescent="0.25"/>
    <row r="78743" x14ac:dyDescent="0.25"/>
    <row r="78744" x14ac:dyDescent="0.25"/>
    <row r="78745" x14ac:dyDescent="0.25"/>
    <row r="78746" x14ac:dyDescent="0.25"/>
    <row r="78747" x14ac:dyDescent="0.25"/>
    <row r="78748" x14ac:dyDescent="0.25"/>
    <row r="78749" x14ac:dyDescent="0.25"/>
    <row r="78750" x14ac:dyDescent="0.25"/>
    <row r="78751" x14ac:dyDescent="0.25"/>
    <row r="78752" x14ac:dyDescent="0.25"/>
    <row r="78753" x14ac:dyDescent="0.25"/>
    <row r="78754" x14ac:dyDescent="0.25"/>
    <row r="78755" x14ac:dyDescent="0.25"/>
    <row r="78756" x14ac:dyDescent="0.25"/>
    <row r="78757" x14ac:dyDescent="0.25"/>
    <row r="78758" x14ac:dyDescent="0.25"/>
    <row r="78759" x14ac:dyDescent="0.25"/>
    <row r="78760" x14ac:dyDescent="0.25"/>
    <row r="78761" x14ac:dyDescent="0.25"/>
    <row r="78762" x14ac:dyDescent="0.25"/>
    <row r="78763" x14ac:dyDescent="0.25"/>
    <row r="78764" x14ac:dyDescent="0.25"/>
    <row r="78765" x14ac:dyDescent="0.25"/>
    <row r="78766" x14ac:dyDescent="0.25"/>
    <row r="78767" x14ac:dyDescent="0.25"/>
    <row r="78768" x14ac:dyDescent="0.25"/>
    <row r="78769" x14ac:dyDescent="0.25"/>
    <row r="78770" x14ac:dyDescent="0.25"/>
    <row r="78771" x14ac:dyDescent="0.25"/>
    <row r="78772" x14ac:dyDescent="0.25"/>
    <row r="78773" x14ac:dyDescent="0.25"/>
    <row r="78774" x14ac:dyDescent="0.25"/>
    <row r="78775" x14ac:dyDescent="0.25"/>
    <row r="78776" x14ac:dyDescent="0.25"/>
    <row r="78777" x14ac:dyDescent="0.25"/>
    <row r="78778" x14ac:dyDescent="0.25"/>
    <row r="78779" x14ac:dyDescent="0.25"/>
    <row r="78780" x14ac:dyDescent="0.25"/>
    <row r="78781" x14ac:dyDescent="0.25"/>
    <row r="78782" x14ac:dyDescent="0.25"/>
    <row r="78783" x14ac:dyDescent="0.25"/>
    <row r="78784" x14ac:dyDescent="0.25"/>
    <row r="78785" x14ac:dyDescent="0.25"/>
    <row r="78786" x14ac:dyDescent="0.25"/>
    <row r="78787" x14ac:dyDescent="0.25"/>
    <row r="78788" x14ac:dyDescent="0.25"/>
    <row r="78789" x14ac:dyDescent="0.25"/>
    <row r="78790" x14ac:dyDescent="0.25"/>
    <row r="78791" x14ac:dyDescent="0.25"/>
    <row r="78792" x14ac:dyDescent="0.25"/>
    <row r="78793" x14ac:dyDescent="0.25"/>
    <row r="78794" x14ac:dyDescent="0.25"/>
    <row r="78795" x14ac:dyDescent="0.25"/>
    <row r="78796" x14ac:dyDescent="0.25"/>
    <row r="78797" x14ac:dyDescent="0.25"/>
    <row r="78798" x14ac:dyDescent="0.25"/>
    <row r="78799" x14ac:dyDescent="0.25"/>
    <row r="78800" x14ac:dyDescent="0.25"/>
    <row r="78801" x14ac:dyDescent="0.25"/>
    <row r="78802" x14ac:dyDescent="0.25"/>
    <row r="78803" x14ac:dyDescent="0.25"/>
    <row r="78804" x14ac:dyDescent="0.25"/>
    <row r="78805" x14ac:dyDescent="0.25"/>
    <row r="78806" x14ac:dyDescent="0.25"/>
    <row r="78807" x14ac:dyDescent="0.25"/>
    <row r="78808" x14ac:dyDescent="0.25"/>
    <row r="78809" x14ac:dyDescent="0.25"/>
    <row r="78810" x14ac:dyDescent="0.25"/>
    <row r="78811" x14ac:dyDescent="0.25"/>
    <row r="78812" x14ac:dyDescent="0.25"/>
    <row r="78813" x14ac:dyDescent="0.25"/>
    <row r="78814" x14ac:dyDescent="0.25"/>
    <row r="78815" x14ac:dyDescent="0.25"/>
    <row r="78816" x14ac:dyDescent="0.25"/>
    <row r="78817" x14ac:dyDescent="0.25"/>
    <row r="78818" x14ac:dyDescent="0.25"/>
    <row r="78819" x14ac:dyDescent="0.25"/>
    <row r="78820" x14ac:dyDescent="0.25"/>
    <row r="78821" x14ac:dyDescent="0.25"/>
    <row r="78822" x14ac:dyDescent="0.25"/>
    <row r="78823" x14ac:dyDescent="0.25"/>
    <row r="78824" x14ac:dyDescent="0.25"/>
    <row r="78825" x14ac:dyDescent="0.25"/>
    <row r="78826" x14ac:dyDescent="0.25"/>
    <row r="78827" x14ac:dyDescent="0.25"/>
    <row r="78828" x14ac:dyDescent="0.25"/>
    <row r="78829" x14ac:dyDescent="0.25"/>
    <row r="78830" x14ac:dyDescent="0.25"/>
    <row r="78831" x14ac:dyDescent="0.25"/>
    <row r="78832" x14ac:dyDescent="0.25"/>
    <row r="78833" x14ac:dyDescent="0.25"/>
    <row r="78834" x14ac:dyDescent="0.25"/>
    <row r="78835" x14ac:dyDescent="0.25"/>
    <row r="78836" x14ac:dyDescent="0.25"/>
    <row r="78837" x14ac:dyDescent="0.25"/>
    <row r="78838" x14ac:dyDescent="0.25"/>
    <row r="78839" x14ac:dyDescent="0.25"/>
    <row r="78840" x14ac:dyDescent="0.25"/>
    <row r="78841" x14ac:dyDescent="0.25"/>
    <row r="78842" x14ac:dyDescent="0.25"/>
    <row r="78843" x14ac:dyDescent="0.25"/>
    <row r="78844" x14ac:dyDescent="0.25"/>
    <row r="78845" x14ac:dyDescent="0.25"/>
    <row r="78846" x14ac:dyDescent="0.25"/>
    <row r="78847" x14ac:dyDescent="0.25"/>
    <row r="78848" x14ac:dyDescent="0.25"/>
    <row r="78849" x14ac:dyDescent="0.25"/>
    <row r="78850" x14ac:dyDescent="0.25"/>
    <row r="78851" x14ac:dyDescent="0.25"/>
    <row r="78852" x14ac:dyDescent="0.25"/>
    <row r="78853" x14ac:dyDescent="0.25"/>
    <row r="78854" x14ac:dyDescent="0.25"/>
    <row r="78855" x14ac:dyDescent="0.25"/>
    <row r="78856" x14ac:dyDescent="0.25"/>
    <row r="78857" x14ac:dyDescent="0.25"/>
    <row r="78858" x14ac:dyDescent="0.25"/>
    <row r="78859" x14ac:dyDescent="0.25"/>
    <row r="78860" x14ac:dyDescent="0.25"/>
    <row r="78861" x14ac:dyDescent="0.25"/>
    <row r="78862" x14ac:dyDescent="0.25"/>
    <row r="78863" x14ac:dyDescent="0.25"/>
    <row r="78864" x14ac:dyDescent="0.25"/>
    <row r="78865" x14ac:dyDescent="0.25"/>
    <row r="78866" x14ac:dyDescent="0.25"/>
    <row r="78867" x14ac:dyDescent="0.25"/>
    <row r="78868" x14ac:dyDescent="0.25"/>
    <row r="78869" x14ac:dyDescent="0.25"/>
    <row r="78870" x14ac:dyDescent="0.25"/>
    <row r="78871" x14ac:dyDescent="0.25"/>
    <row r="78872" x14ac:dyDescent="0.25"/>
    <row r="78873" x14ac:dyDescent="0.25"/>
    <row r="78874" x14ac:dyDescent="0.25"/>
    <row r="78875" x14ac:dyDescent="0.25"/>
    <row r="78876" x14ac:dyDescent="0.25"/>
    <row r="78877" x14ac:dyDescent="0.25"/>
    <row r="78878" x14ac:dyDescent="0.25"/>
    <row r="78879" x14ac:dyDescent="0.25"/>
    <row r="78880" x14ac:dyDescent="0.25"/>
    <row r="78881" x14ac:dyDescent="0.25"/>
    <row r="78882" x14ac:dyDescent="0.25"/>
    <row r="78883" x14ac:dyDescent="0.25"/>
    <row r="78884" x14ac:dyDescent="0.25"/>
    <row r="78885" x14ac:dyDescent="0.25"/>
    <row r="78886" x14ac:dyDescent="0.25"/>
    <row r="78887" x14ac:dyDescent="0.25"/>
    <row r="78888" x14ac:dyDescent="0.25"/>
    <row r="78889" x14ac:dyDescent="0.25"/>
    <row r="78890" x14ac:dyDescent="0.25"/>
    <row r="78891" x14ac:dyDescent="0.25"/>
    <row r="78892" x14ac:dyDescent="0.25"/>
    <row r="78893" x14ac:dyDescent="0.25"/>
    <row r="78894" x14ac:dyDescent="0.25"/>
    <row r="78895" x14ac:dyDescent="0.25"/>
    <row r="78896" x14ac:dyDescent="0.25"/>
    <row r="78897" x14ac:dyDescent="0.25"/>
    <row r="78898" x14ac:dyDescent="0.25"/>
    <row r="78899" x14ac:dyDescent="0.25"/>
    <row r="78900" x14ac:dyDescent="0.25"/>
    <row r="78901" x14ac:dyDescent="0.25"/>
    <row r="78902" x14ac:dyDescent="0.25"/>
    <row r="78903" x14ac:dyDescent="0.25"/>
    <row r="78904" x14ac:dyDescent="0.25"/>
    <row r="78905" x14ac:dyDescent="0.25"/>
    <row r="78906" x14ac:dyDescent="0.25"/>
    <row r="78907" x14ac:dyDescent="0.25"/>
    <row r="78908" x14ac:dyDescent="0.25"/>
    <row r="78909" x14ac:dyDescent="0.25"/>
    <row r="78910" x14ac:dyDescent="0.25"/>
    <row r="78911" x14ac:dyDescent="0.25"/>
    <row r="78912" x14ac:dyDescent="0.25"/>
    <row r="78913" x14ac:dyDescent="0.25"/>
    <row r="78914" x14ac:dyDescent="0.25"/>
    <row r="78915" x14ac:dyDescent="0.25"/>
    <row r="78916" x14ac:dyDescent="0.25"/>
    <row r="78917" x14ac:dyDescent="0.25"/>
    <row r="78918" x14ac:dyDescent="0.25"/>
    <row r="78919" x14ac:dyDescent="0.25"/>
    <row r="78920" x14ac:dyDescent="0.25"/>
    <row r="78921" x14ac:dyDescent="0.25"/>
    <row r="78922" x14ac:dyDescent="0.25"/>
    <row r="78923" x14ac:dyDescent="0.25"/>
    <row r="78924" x14ac:dyDescent="0.25"/>
    <row r="78925" x14ac:dyDescent="0.25"/>
    <row r="78926" x14ac:dyDescent="0.25"/>
    <row r="78927" x14ac:dyDescent="0.25"/>
    <row r="78928" x14ac:dyDescent="0.25"/>
    <row r="78929" x14ac:dyDescent="0.25"/>
    <row r="78930" x14ac:dyDescent="0.25"/>
    <row r="78931" x14ac:dyDescent="0.25"/>
    <row r="78932" x14ac:dyDescent="0.25"/>
    <row r="78933" x14ac:dyDescent="0.25"/>
    <row r="78934" x14ac:dyDescent="0.25"/>
    <row r="78935" x14ac:dyDescent="0.25"/>
    <row r="78936" x14ac:dyDescent="0.25"/>
    <row r="78937" x14ac:dyDescent="0.25"/>
    <row r="78938" x14ac:dyDescent="0.25"/>
    <row r="78939" x14ac:dyDescent="0.25"/>
    <row r="78940" x14ac:dyDescent="0.25"/>
    <row r="78941" x14ac:dyDescent="0.25"/>
    <row r="78942" x14ac:dyDescent="0.25"/>
    <row r="78943" x14ac:dyDescent="0.25"/>
    <row r="78944" x14ac:dyDescent="0.25"/>
    <row r="78945" x14ac:dyDescent="0.25"/>
    <row r="78946" x14ac:dyDescent="0.25"/>
    <row r="78947" x14ac:dyDescent="0.25"/>
    <row r="78948" x14ac:dyDescent="0.25"/>
    <row r="78949" x14ac:dyDescent="0.25"/>
    <row r="78950" x14ac:dyDescent="0.25"/>
    <row r="78951" x14ac:dyDescent="0.25"/>
    <row r="78952" x14ac:dyDescent="0.25"/>
    <row r="78953" x14ac:dyDescent="0.25"/>
    <row r="78954" x14ac:dyDescent="0.25"/>
    <row r="78955" x14ac:dyDescent="0.25"/>
    <row r="78956" x14ac:dyDescent="0.25"/>
    <row r="78957" x14ac:dyDescent="0.25"/>
    <row r="78958" x14ac:dyDescent="0.25"/>
    <row r="78959" x14ac:dyDescent="0.25"/>
    <row r="78960" x14ac:dyDescent="0.25"/>
    <row r="78961" x14ac:dyDescent="0.25"/>
    <row r="78962" x14ac:dyDescent="0.25"/>
    <row r="78963" x14ac:dyDescent="0.25"/>
    <row r="78964" x14ac:dyDescent="0.25"/>
    <row r="78965" x14ac:dyDescent="0.25"/>
    <row r="78966" x14ac:dyDescent="0.25"/>
    <row r="78967" x14ac:dyDescent="0.25"/>
    <row r="78968" x14ac:dyDescent="0.25"/>
    <row r="78969" x14ac:dyDescent="0.25"/>
    <row r="78970" x14ac:dyDescent="0.25"/>
    <row r="78971" x14ac:dyDescent="0.25"/>
    <row r="78972" x14ac:dyDescent="0.25"/>
    <row r="78973" x14ac:dyDescent="0.25"/>
    <row r="78974" x14ac:dyDescent="0.25"/>
    <row r="78975" x14ac:dyDescent="0.25"/>
    <row r="78976" x14ac:dyDescent="0.25"/>
    <row r="78977" x14ac:dyDescent="0.25"/>
    <row r="78978" x14ac:dyDescent="0.25"/>
    <row r="78979" x14ac:dyDescent="0.25"/>
    <row r="78980" x14ac:dyDescent="0.25"/>
    <row r="78981" x14ac:dyDescent="0.25"/>
    <row r="78982" x14ac:dyDescent="0.25"/>
    <row r="78983" x14ac:dyDescent="0.25"/>
    <row r="78984" x14ac:dyDescent="0.25"/>
    <row r="78985" x14ac:dyDescent="0.25"/>
    <row r="78986" x14ac:dyDescent="0.25"/>
    <row r="78987" x14ac:dyDescent="0.25"/>
    <row r="78988" x14ac:dyDescent="0.25"/>
    <row r="78989" x14ac:dyDescent="0.25"/>
    <row r="78990" x14ac:dyDescent="0.25"/>
    <row r="78991" x14ac:dyDescent="0.25"/>
    <row r="78992" x14ac:dyDescent="0.25"/>
    <row r="78993" x14ac:dyDescent="0.25"/>
    <row r="78994" x14ac:dyDescent="0.25"/>
    <row r="78995" x14ac:dyDescent="0.25"/>
    <row r="78996" x14ac:dyDescent="0.25"/>
    <row r="78997" x14ac:dyDescent="0.25"/>
    <row r="78998" x14ac:dyDescent="0.25"/>
    <row r="78999" x14ac:dyDescent="0.25"/>
    <row r="79000" x14ac:dyDescent="0.25"/>
    <row r="79001" x14ac:dyDescent="0.25"/>
    <row r="79002" x14ac:dyDescent="0.25"/>
    <row r="79003" x14ac:dyDescent="0.25"/>
    <row r="79004" x14ac:dyDescent="0.25"/>
    <row r="79005" x14ac:dyDescent="0.25"/>
    <row r="79006" x14ac:dyDescent="0.25"/>
    <row r="79007" x14ac:dyDescent="0.25"/>
    <row r="79008" x14ac:dyDescent="0.25"/>
    <row r="79009" x14ac:dyDescent="0.25"/>
    <row r="79010" x14ac:dyDescent="0.25"/>
    <row r="79011" x14ac:dyDescent="0.25"/>
    <row r="79012" x14ac:dyDescent="0.25"/>
    <row r="79013" x14ac:dyDescent="0.25"/>
    <row r="79014" x14ac:dyDescent="0.25"/>
    <row r="79015" x14ac:dyDescent="0.25"/>
    <row r="79016" x14ac:dyDescent="0.25"/>
    <row r="79017" x14ac:dyDescent="0.25"/>
    <row r="79018" x14ac:dyDescent="0.25"/>
    <row r="79019" x14ac:dyDescent="0.25"/>
    <row r="79020" x14ac:dyDescent="0.25"/>
    <row r="79021" x14ac:dyDescent="0.25"/>
    <row r="79022" x14ac:dyDescent="0.25"/>
    <row r="79023" x14ac:dyDescent="0.25"/>
    <row r="79024" x14ac:dyDescent="0.25"/>
    <row r="79025" x14ac:dyDescent="0.25"/>
    <row r="79026" x14ac:dyDescent="0.25"/>
    <row r="79027" x14ac:dyDescent="0.25"/>
    <row r="79028" x14ac:dyDescent="0.25"/>
    <row r="79029" x14ac:dyDescent="0.25"/>
    <row r="79030" x14ac:dyDescent="0.25"/>
    <row r="79031" x14ac:dyDescent="0.25"/>
    <row r="79032" x14ac:dyDescent="0.25"/>
    <row r="79033" x14ac:dyDescent="0.25"/>
    <row r="79034" x14ac:dyDescent="0.25"/>
    <row r="79035" x14ac:dyDescent="0.25"/>
    <row r="79036" x14ac:dyDescent="0.25"/>
    <row r="79037" x14ac:dyDescent="0.25"/>
    <row r="79038" x14ac:dyDescent="0.25"/>
    <row r="79039" x14ac:dyDescent="0.25"/>
    <row r="79040" x14ac:dyDescent="0.25"/>
    <row r="79041" x14ac:dyDescent="0.25"/>
    <row r="79042" x14ac:dyDescent="0.25"/>
    <row r="79043" x14ac:dyDescent="0.25"/>
    <row r="79044" x14ac:dyDescent="0.25"/>
    <row r="79045" x14ac:dyDescent="0.25"/>
    <row r="79046" x14ac:dyDescent="0.25"/>
    <row r="79047" x14ac:dyDescent="0.25"/>
    <row r="79048" x14ac:dyDescent="0.25"/>
    <row r="79049" x14ac:dyDescent="0.25"/>
    <row r="79050" x14ac:dyDescent="0.25"/>
    <row r="79051" x14ac:dyDescent="0.25"/>
    <row r="79052" x14ac:dyDescent="0.25"/>
    <row r="79053" x14ac:dyDescent="0.25"/>
    <row r="79054" x14ac:dyDescent="0.25"/>
    <row r="79055" x14ac:dyDescent="0.25"/>
    <row r="79056" x14ac:dyDescent="0.25"/>
    <row r="79057" x14ac:dyDescent="0.25"/>
    <row r="79058" x14ac:dyDescent="0.25"/>
    <row r="79059" x14ac:dyDescent="0.25"/>
    <row r="79060" x14ac:dyDescent="0.25"/>
    <row r="79061" x14ac:dyDescent="0.25"/>
    <row r="79062" x14ac:dyDescent="0.25"/>
    <row r="79063" x14ac:dyDescent="0.25"/>
    <row r="79064" x14ac:dyDescent="0.25"/>
    <row r="79065" x14ac:dyDescent="0.25"/>
    <row r="79066" x14ac:dyDescent="0.25"/>
    <row r="79067" x14ac:dyDescent="0.25"/>
    <row r="79068" x14ac:dyDescent="0.25"/>
    <row r="79069" x14ac:dyDescent="0.25"/>
    <row r="79070" x14ac:dyDescent="0.25"/>
    <row r="79071" x14ac:dyDescent="0.25"/>
    <row r="79072" x14ac:dyDescent="0.25"/>
    <row r="79073" x14ac:dyDescent="0.25"/>
    <row r="79074" x14ac:dyDescent="0.25"/>
    <row r="79075" x14ac:dyDescent="0.25"/>
    <row r="79076" x14ac:dyDescent="0.25"/>
    <row r="79077" x14ac:dyDescent="0.25"/>
    <row r="79078" x14ac:dyDescent="0.25"/>
    <row r="79079" x14ac:dyDescent="0.25"/>
    <row r="79080" x14ac:dyDescent="0.25"/>
    <row r="79081" x14ac:dyDescent="0.25"/>
    <row r="79082" x14ac:dyDescent="0.25"/>
    <row r="79083" x14ac:dyDescent="0.25"/>
    <row r="79084" x14ac:dyDescent="0.25"/>
    <row r="79085" x14ac:dyDescent="0.25"/>
    <row r="79086" x14ac:dyDescent="0.25"/>
    <row r="79087" x14ac:dyDescent="0.25"/>
    <row r="79088" x14ac:dyDescent="0.25"/>
    <row r="79089" x14ac:dyDescent="0.25"/>
    <row r="79090" x14ac:dyDescent="0.25"/>
    <row r="79091" x14ac:dyDescent="0.25"/>
    <row r="79092" x14ac:dyDescent="0.25"/>
    <row r="79093" x14ac:dyDescent="0.25"/>
    <row r="79094" x14ac:dyDescent="0.25"/>
    <row r="79095" x14ac:dyDescent="0.25"/>
    <row r="79096" x14ac:dyDescent="0.25"/>
    <row r="79097" x14ac:dyDescent="0.25"/>
    <row r="79098" x14ac:dyDescent="0.25"/>
    <row r="79099" x14ac:dyDescent="0.25"/>
    <row r="79100" x14ac:dyDescent="0.25"/>
    <row r="79101" x14ac:dyDescent="0.25"/>
    <row r="79102" x14ac:dyDescent="0.25"/>
    <row r="79103" x14ac:dyDescent="0.25"/>
    <row r="79104" x14ac:dyDescent="0.25"/>
    <row r="79105" x14ac:dyDescent="0.25"/>
    <row r="79106" x14ac:dyDescent="0.25"/>
    <row r="79107" x14ac:dyDescent="0.25"/>
    <row r="79108" x14ac:dyDescent="0.25"/>
    <row r="79109" x14ac:dyDescent="0.25"/>
    <row r="79110" x14ac:dyDescent="0.25"/>
    <row r="79111" x14ac:dyDescent="0.25"/>
    <row r="79112" x14ac:dyDescent="0.25"/>
    <row r="79113" x14ac:dyDescent="0.25"/>
    <row r="79114" x14ac:dyDescent="0.25"/>
    <row r="79115" x14ac:dyDescent="0.25"/>
    <row r="79116" x14ac:dyDescent="0.25"/>
    <row r="79117" x14ac:dyDescent="0.25"/>
    <row r="79118" x14ac:dyDescent="0.25"/>
    <row r="79119" x14ac:dyDescent="0.25"/>
    <row r="79120" x14ac:dyDescent="0.25"/>
    <row r="79121" x14ac:dyDescent="0.25"/>
    <row r="79122" x14ac:dyDescent="0.25"/>
    <row r="79123" x14ac:dyDescent="0.25"/>
    <row r="79124" x14ac:dyDescent="0.25"/>
    <row r="79125" x14ac:dyDescent="0.25"/>
    <row r="79126" x14ac:dyDescent="0.25"/>
    <row r="79127" x14ac:dyDescent="0.25"/>
    <row r="79128" x14ac:dyDescent="0.25"/>
    <row r="79129" x14ac:dyDescent="0.25"/>
    <row r="79130" x14ac:dyDescent="0.25"/>
    <row r="79131" x14ac:dyDescent="0.25"/>
    <row r="79132" x14ac:dyDescent="0.25"/>
    <row r="79133" x14ac:dyDescent="0.25"/>
    <row r="79134" x14ac:dyDescent="0.25"/>
    <row r="79135" x14ac:dyDescent="0.25"/>
    <row r="79136" x14ac:dyDescent="0.25"/>
    <row r="79137" x14ac:dyDescent="0.25"/>
    <row r="79138" x14ac:dyDescent="0.25"/>
    <row r="79139" x14ac:dyDescent="0.25"/>
    <row r="79140" x14ac:dyDescent="0.25"/>
    <row r="79141" x14ac:dyDescent="0.25"/>
    <row r="79142" x14ac:dyDescent="0.25"/>
    <row r="79143" x14ac:dyDescent="0.25"/>
    <row r="79144" x14ac:dyDescent="0.25"/>
    <row r="79145" x14ac:dyDescent="0.25"/>
    <row r="79146" x14ac:dyDescent="0.25"/>
    <row r="79147" x14ac:dyDescent="0.25"/>
    <row r="79148" x14ac:dyDescent="0.25"/>
    <row r="79149" x14ac:dyDescent="0.25"/>
    <row r="79150" x14ac:dyDescent="0.25"/>
    <row r="79151" x14ac:dyDescent="0.25"/>
    <row r="79152" x14ac:dyDescent="0.25"/>
    <row r="79153" x14ac:dyDescent="0.25"/>
    <row r="79154" x14ac:dyDescent="0.25"/>
    <row r="79155" x14ac:dyDescent="0.25"/>
    <row r="79156" x14ac:dyDescent="0.25"/>
    <row r="79157" x14ac:dyDescent="0.25"/>
    <row r="79158" x14ac:dyDescent="0.25"/>
    <row r="79159" x14ac:dyDescent="0.25"/>
    <row r="79160" x14ac:dyDescent="0.25"/>
    <row r="79161" x14ac:dyDescent="0.25"/>
    <row r="79162" x14ac:dyDescent="0.25"/>
    <row r="79163" x14ac:dyDescent="0.25"/>
    <row r="79164" x14ac:dyDescent="0.25"/>
    <row r="79165" x14ac:dyDescent="0.25"/>
    <row r="79166" x14ac:dyDescent="0.25"/>
    <row r="79167" x14ac:dyDescent="0.25"/>
    <row r="79168" x14ac:dyDescent="0.25"/>
    <row r="79169" x14ac:dyDescent="0.25"/>
    <row r="79170" x14ac:dyDescent="0.25"/>
    <row r="79171" x14ac:dyDescent="0.25"/>
    <row r="79172" x14ac:dyDescent="0.25"/>
    <row r="79173" x14ac:dyDescent="0.25"/>
    <row r="79174" x14ac:dyDescent="0.25"/>
    <row r="79175" x14ac:dyDescent="0.25"/>
    <row r="79176" x14ac:dyDescent="0.25"/>
    <row r="79177" x14ac:dyDescent="0.25"/>
    <row r="79178" x14ac:dyDescent="0.25"/>
    <row r="79179" x14ac:dyDescent="0.25"/>
    <row r="79180" x14ac:dyDescent="0.25"/>
    <row r="79181" x14ac:dyDescent="0.25"/>
    <row r="79182" x14ac:dyDescent="0.25"/>
    <row r="79183" x14ac:dyDescent="0.25"/>
    <row r="79184" x14ac:dyDescent="0.25"/>
    <row r="79185" x14ac:dyDescent="0.25"/>
    <row r="79186" x14ac:dyDescent="0.25"/>
    <row r="79187" x14ac:dyDescent="0.25"/>
    <row r="79188" x14ac:dyDescent="0.25"/>
    <row r="79189" x14ac:dyDescent="0.25"/>
    <row r="79190" x14ac:dyDescent="0.25"/>
    <row r="79191" x14ac:dyDescent="0.25"/>
    <row r="79192" x14ac:dyDescent="0.25"/>
    <row r="79193" x14ac:dyDescent="0.25"/>
    <row r="79194" x14ac:dyDescent="0.25"/>
    <row r="79195" x14ac:dyDescent="0.25"/>
    <row r="79196" x14ac:dyDescent="0.25"/>
    <row r="79197" x14ac:dyDescent="0.25"/>
    <row r="79198" x14ac:dyDescent="0.25"/>
    <row r="79199" x14ac:dyDescent="0.25"/>
    <row r="79200" x14ac:dyDescent="0.25"/>
    <row r="79201" x14ac:dyDescent="0.25"/>
    <row r="79202" x14ac:dyDescent="0.25"/>
    <row r="79203" x14ac:dyDescent="0.25"/>
    <row r="79204" x14ac:dyDescent="0.25"/>
    <row r="79205" x14ac:dyDescent="0.25"/>
    <row r="79206" x14ac:dyDescent="0.25"/>
    <row r="79207" x14ac:dyDescent="0.25"/>
    <row r="79208" x14ac:dyDescent="0.25"/>
    <row r="79209" x14ac:dyDescent="0.25"/>
    <row r="79210" x14ac:dyDescent="0.25"/>
    <row r="79211" x14ac:dyDescent="0.25"/>
    <row r="79212" x14ac:dyDescent="0.25"/>
    <row r="79213" x14ac:dyDescent="0.25"/>
    <row r="79214" x14ac:dyDescent="0.25"/>
    <row r="79215" x14ac:dyDescent="0.25"/>
    <row r="79216" x14ac:dyDescent="0.25"/>
    <row r="79217" x14ac:dyDescent="0.25"/>
    <row r="79218" x14ac:dyDescent="0.25"/>
    <row r="79219" x14ac:dyDescent="0.25"/>
    <row r="79220" x14ac:dyDescent="0.25"/>
    <row r="79221" x14ac:dyDescent="0.25"/>
    <row r="79222" x14ac:dyDescent="0.25"/>
    <row r="79223" x14ac:dyDescent="0.25"/>
    <row r="79224" x14ac:dyDescent="0.25"/>
    <row r="79225" x14ac:dyDescent="0.25"/>
    <row r="79226" x14ac:dyDescent="0.25"/>
    <row r="79227" x14ac:dyDescent="0.25"/>
    <row r="79228" x14ac:dyDescent="0.25"/>
    <row r="79229" x14ac:dyDescent="0.25"/>
    <row r="79230" x14ac:dyDescent="0.25"/>
    <row r="79231" x14ac:dyDescent="0.25"/>
    <row r="79232" x14ac:dyDescent="0.25"/>
    <row r="79233" x14ac:dyDescent="0.25"/>
    <row r="79234" x14ac:dyDescent="0.25"/>
    <row r="79235" x14ac:dyDescent="0.25"/>
    <row r="79236" x14ac:dyDescent="0.25"/>
    <row r="79237" x14ac:dyDescent="0.25"/>
    <row r="79238" x14ac:dyDescent="0.25"/>
    <row r="79239" x14ac:dyDescent="0.25"/>
    <row r="79240" x14ac:dyDescent="0.25"/>
    <row r="79241" x14ac:dyDescent="0.25"/>
    <row r="79242" x14ac:dyDescent="0.25"/>
    <row r="79243" x14ac:dyDescent="0.25"/>
    <row r="79244" x14ac:dyDescent="0.25"/>
    <row r="79245" x14ac:dyDescent="0.25"/>
    <row r="79246" x14ac:dyDescent="0.25"/>
    <row r="79247" x14ac:dyDescent="0.25"/>
    <row r="79248" x14ac:dyDescent="0.25"/>
    <row r="79249" x14ac:dyDescent="0.25"/>
    <row r="79250" x14ac:dyDescent="0.25"/>
    <row r="79251" x14ac:dyDescent="0.25"/>
    <row r="79252" x14ac:dyDescent="0.25"/>
    <row r="79253" x14ac:dyDescent="0.25"/>
    <row r="79254" x14ac:dyDescent="0.25"/>
    <row r="79255" x14ac:dyDescent="0.25"/>
    <row r="79256" x14ac:dyDescent="0.25"/>
    <row r="79257" x14ac:dyDescent="0.25"/>
    <row r="79258" x14ac:dyDescent="0.25"/>
    <row r="79259" x14ac:dyDescent="0.25"/>
    <row r="79260" x14ac:dyDescent="0.25"/>
    <row r="79261" x14ac:dyDescent="0.25"/>
    <row r="79262" x14ac:dyDescent="0.25"/>
    <row r="79263" x14ac:dyDescent="0.25"/>
    <row r="79264" x14ac:dyDescent="0.25"/>
    <row r="79265" x14ac:dyDescent="0.25"/>
    <row r="79266" x14ac:dyDescent="0.25"/>
    <row r="79267" x14ac:dyDescent="0.25"/>
    <row r="79268" x14ac:dyDescent="0.25"/>
    <row r="79269" x14ac:dyDescent="0.25"/>
    <row r="79270" x14ac:dyDescent="0.25"/>
    <row r="79271" x14ac:dyDescent="0.25"/>
    <row r="79272" x14ac:dyDescent="0.25"/>
    <row r="79273" x14ac:dyDescent="0.25"/>
    <row r="79274" x14ac:dyDescent="0.25"/>
    <row r="79275" x14ac:dyDescent="0.25"/>
    <row r="79276" x14ac:dyDescent="0.25"/>
    <row r="79277" x14ac:dyDescent="0.25"/>
    <row r="79278" x14ac:dyDescent="0.25"/>
    <row r="79279" x14ac:dyDescent="0.25"/>
    <row r="79280" x14ac:dyDescent="0.25"/>
    <row r="79281" x14ac:dyDescent="0.25"/>
    <row r="79282" x14ac:dyDescent="0.25"/>
    <row r="79283" x14ac:dyDescent="0.25"/>
    <row r="79284" x14ac:dyDescent="0.25"/>
    <row r="79285" x14ac:dyDescent="0.25"/>
    <row r="79286" x14ac:dyDescent="0.25"/>
    <row r="79287" x14ac:dyDescent="0.25"/>
    <row r="79288" x14ac:dyDescent="0.25"/>
    <row r="79289" x14ac:dyDescent="0.25"/>
    <row r="79290" x14ac:dyDescent="0.25"/>
    <row r="79291" x14ac:dyDescent="0.25"/>
    <row r="79292" x14ac:dyDescent="0.25"/>
    <row r="79293" x14ac:dyDescent="0.25"/>
    <row r="79294" x14ac:dyDescent="0.25"/>
    <row r="79295" x14ac:dyDescent="0.25"/>
    <row r="79296" x14ac:dyDescent="0.25"/>
    <row r="79297" x14ac:dyDescent="0.25"/>
    <row r="79298" x14ac:dyDescent="0.25"/>
    <row r="79299" x14ac:dyDescent="0.25"/>
    <row r="79300" x14ac:dyDescent="0.25"/>
    <row r="79301" x14ac:dyDescent="0.25"/>
    <row r="79302" x14ac:dyDescent="0.25"/>
    <row r="79303" x14ac:dyDescent="0.25"/>
    <row r="79304" x14ac:dyDescent="0.25"/>
    <row r="79305" x14ac:dyDescent="0.25"/>
    <row r="79306" x14ac:dyDescent="0.25"/>
    <row r="79307" x14ac:dyDescent="0.25"/>
    <row r="79308" x14ac:dyDescent="0.25"/>
    <row r="79309" x14ac:dyDescent="0.25"/>
    <row r="79310" x14ac:dyDescent="0.25"/>
    <row r="79311" x14ac:dyDescent="0.25"/>
    <row r="79312" x14ac:dyDescent="0.25"/>
    <row r="79313" x14ac:dyDescent="0.25"/>
    <row r="79314" x14ac:dyDescent="0.25"/>
    <row r="79315" x14ac:dyDescent="0.25"/>
    <row r="79316" x14ac:dyDescent="0.25"/>
    <row r="79317" x14ac:dyDescent="0.25"/>
    <row r="79318" x14ac:dyDescent="0.25"/>
    <row r="79319" x14ac:dyDescent="0.25"/>
    <row r="79320" x14ac:dyDescent="0.25"/>
    <row r="79321" x14ac:dyDescent="0.25"/>
    <row r="79322" x14ac:dyDescent="0.25"/>
    <row r="79323" x14ac:dyDescent="0.25"/>
    <row r="79324" x14ac:dyDescent="0.25"/>
    <row r="79325" x14ac:dyDescent="0.25"/>
    <row r="79326" x14ac:dyDescent="0.25"/>
    <row r="79327" x14ac:dyDescent="0.25"/>
    <row r="79328" x14ac:dyDescent="0.25"/>
    <row r="79329" x14ac:dyDescent="0.25"/>
    <row r="79330" x14ac:dyDescent="0.25"/>
    <row r="79331" x14ac:dyDescent="0.25"/>
    <row r="79332" x14ac:dyDescent="0.25"/>
    <row r="79333" x14ac:dyDescent="0.25"/>
    <row r="79334" x14ac:dyDescent="0.25"/>
    <row r="79335" x14ac:dyDescent="0.25"/>
    <row r="79336" x14ac:dyDescent="0.25"/>
    <row r="79337" x14ac:dyDescent="0.25"/>
    <row r="79338" x14ac:dyDescent="0.25"/>
    <row r="79339" x14ac:dyDescent="0.25"/>
    <row r="79340" x14ac:dyDescent="0.25"/>
    <row r="79341" x14ac:dyDescent="0.25"/>
    <row r="79342" x14ac:dyDescent="0.25"/>
    <row r="79343" x14ac:dyDescent="0.25"/>
    <row r="79344" x14ac:dyDescent="0.25"/>
    <row r="79345" x14ac:dyDescent="0.25"/>
    <row r="79346" x14ac:dyDescent="0.25"/>
    <row r="79347" x14ac:dyDescent="0.25"/>
    <row r="79348" x14ac:dyDescent="0.25"/>
    <row r="79349" x14ac:dyDescent="0.25"/>
    <row r="79350" x14ac:dyDescent="0.25"/>
    <row r="79351" x14ac:dyDescent="0.25"/>
    <row r="79352" x14ac:dyDescent="0.25"/>
    <row r="79353" x14ac:dyDescent="0.25"/>
    <row r="79354" x14ac:dyDescent="0.25"/>
    <row r="79355" x14ac:dyDescent="0.25"/>
    <row r="79356" x14ac:dyDescent="0.25"/>
    <row r="79357" x14ac:dyDescent="0.25"/>
    <row r="79358" x14ac:dyDescent="0.25"/>
    <row r="79359" x14ac:dyDescent="0.25"/>
    <row r="79360" x14ac:dyDescent="0.25"/>
    <row r="79361" x14ac:dyDescent="0.25"/>
    <row r="79362" x14ac:dyDescent="0.25"/>
    <row r="79363" x14ac:dyDescent="0.25"/>
    <row r="79364" x14ac:dyDescent="0.25"/>
    <row r="79365" x14ac:dyDescent="0.25"/>
    <row r="79366" x14ac:dyDescent="0.25"/>
    <row r="79367" x14ac:dyDescent="0.25"/>
    <row r="79368" x14ac:dyDescent="0.25"/>
    <row r="79369" x14ac:dyDescent="0.25"/>
    <row r="79370" x14ac:dyDescent="0.25"/>
    <row r="79371" x14ac:dyDescent="0.25"/>
    <row r="79372" x14ac:dyDescent="0.25"/>
    <row r="79373" x14ac:dyDescent="0.25"/>
    <row r="79374" x14ac:dyDescent="0.25"/>
    <row r="79375" x14ac:dyDescent="0.25"/>
    <row r="79376" x14ac:dyDescent="0.25"/>
    <row r="79377" x14ac:dyDescent="0.25"/>
    <row r="79378" x14ac:dyDescent="0.25"/>
    <row r="79379" x14ac:dyDescent="0.25"/>
    <row r="79380" x14ac:dyDescent="0.25"/>
    <row r="79381" x14ac:dyDescent="0.25"/>
    <row r="79382" x14ac:dyDescent="0.25"/>
    <row r="79383" x14ac:dyDescent="0.25"/>
    <row r="79384" x14ac:dyDescent="0.25"/>
    <row r="79385" x14ac:dyDescent="0.25"/>
    <row r="79386" x14ac:dyDescent="0.25"/>
    <row r="79387" x14ac:dyDescent="0.25"/>
    <row r="79388" x14ac:dyDescent="0.25"/>
    <row r="79389" x14ac:dyDescent="0.25"/>
    <row r="79390" x14ac:dyDescent="0.25"/>
    <row r="79391" x14ac:dyDescent="0.25"/>
    <row r="79392" x14ac:dyDescent="0.25"/>
    <row r="79393" x14ac:dyDescent="0.25"/>
    <row r="79394" x14ac:dyDescent="0.25"/>
    <row r="79395" x14ac:dyDescent="0.25"/>
    <row r="79396" x14ac:dyDescent="0.25"/>
    <row r="79397" x14ac:dyDescent="0.25"/>
    <row r="79398" x14ac:dyDescent="0.25"/>
    <row r="79399" x14ac:dyDescent="0.25"/>
    <row r="79400" x14ac:dyDescent="0.25"/>
    <row r="79401" x14ac:dyDescent="0.25"/>
    <row r="79402" x14ac:dyDescent="0.25"/>
    <row r="79403" x14ac:dyDescent="0.25"/>
    <row r="79404" x14ac:dyDescent="0.25"/>
    <row r="79405" x14ac:dyDescent="0.25"/>
    <row r="79406" x14ac:dyDescent="0.25"/>
    <row r="79407" x14ac:dyDescent="0.25"/>
    <row r="79408" x14ac:dyDescent="0.25"/>
    <row r="79409" x14ac:dyDescent="0.25"/>
    <row r="79410" x14ac:dyDescent="0.25"/>
    <row r="79411" x14ac:dyDescent="0.25"/>
    <row r="79412" x14ac:dyDescent="0.25"/>
    <row r="79413" x14ac:dyDescent="0.25"/>
    <row r="79414" x14ac:dyDescent="0.25"/>
    <row r="79415" x14ac:dyDescent="0.25"/>
    <row r="79416" x14ac:dyDescent="0.25"/>
    <row r="79417" x14ac:dyDescent="0.25"/>
    <row r="79418" x14ac:dyDescent="0.25"/>
    <row r="79419" x14ac:dyDescent="0.25"/>
    <row r="79420" x14ac:dyDescent="0.25"/>
    <row r="79421" x14ac:dyDescent="0.25"/>
    <row r="79422" x14ac:dyDescent="0.25"/>
    <row r="79423" x14ac:dyDescent="0.25"/>
    <row r="79424" x14ac:dyDescent="0.25"/>
    <row r="79425" x14ac:dyDescent="0.25"/>
    <row r="79426" x14ac:dyDescent="0.25"/>
    <row r="79427" x14ac:dyDescent="0.25"/>
    <row r="79428" x14ac:dyDescent="0.25"/>
    <row r="79429" x14ac:dyDescent="0.25"/>
    <row r="79430" x14ac:dyDescent="0.25"/>
    <row r="79431" x14ac:dyDescent="0.25"/>
    <row r="79432" x14ac:dyDescent="0.25"/>
    <row r="79433" x14ac:dyDescent="0.25"/>
    <row r="79434" x14ac:dyDescent="0.25"/>
    <row r="79435" x14ac:dyDescent="0.25"/>
    <row r="79436" x14ac:dyDescent="0.25"/>
    <row r="79437" x14ac:dyDescent="0.25"/>
    <row r="79438" x14ac:dyDescent="0.25"/>
    <row r="79439" x14ac:dyDescent="0.25"/>
    <row r="79440" x14ac:dyDescent="0.25"/>
    <row r="79441" x14ac:dyDescent="0.25"/>
    <row r="79442" x14ac:dyDescent="0.25"/>
    <row r="79443" x14ac:dyDescent="0.25"/>
    <row r="79444" x14ac:dyDescent="0.25"/>
    <row r="79445" x14ac:dyDescent="0.25"/>
    <row r="79446" x14ac:dyDescent="0.25"/>
    <row r="79447" x14ac:dyDescent="0.25"/>
    <row r="79448" x14ac:dyDescent="0.25"/>
    <row r="79449" x14ac:dyDescent="0.25"/>
    <row r="79450" x14ac:dyDescent="0.25"/>
    <row r="79451" x14ac:dyDescent="0.25"/>
    <row r="79452" x14ac:dyDescent="0.25"/>
    <row r="79453" x14ac:dyDescent="0.25"/>
    <row r="79454" x14ac:dyDescent="0.25"/>
    <row r="79455" x14ac:dyDescent="0.25"/>
    <row r="79456" x14ac:dyDescent="0.25"/>
    <row r="79457" x14ac:dyDescent="0.25"/>
    <row r="79458" x14ac:dyDescent="0.25"/>
    <row r="79459" x14ac:dyDescent="0.25"/>
    <row r="79460" x14ac:dyDescent="0.25"/>
    <row r="79461" x14ac:dyDescent="0.25"/>
    <row r="79462" x14ac:dyDescent="0.25"/>
    <row r="79463" x14ac:dyDescent="0.25"/>
    <row r="79464" x14ac:dyDescent="0.25"/>
    <row r="79465" x14ac:dyDescent="0.25"/>
    <row r="79466" x14ac:dyDescent="0.25"/>
    <row r="79467" x14ac:dyDescent="0.25"/>
    <row r="79468" x14ac:dyDescent="0.25"/>
    <row r="79469" x14ac:dyDescent="0.25"/>
    <row r="79470" x14ac:dyDescent="0.25"/>
    <row r="79471" x14ac:dyDescent="0.25"/>
    <row r="79472" x14ac:dyDescent="0.25"/>
    <row r="79473" x14ac:dyDescent="0.25"/>
    <row r="79474" x14ac:dyDescent="0.25"/>
    <row r="79475" x14ac:dyDescent="0.25"/>
    <row r="79476" x14ac:dyDescent="0.25"/>
    <row r="79477" x14ac:dyDescent="0.25"/>
    <row r="79478" x14ac:dyDescent="0.25"/>
    <row r="79479" x14ac:dyDescent="0.25"/>
    <row r="79480" x14ac:dyDescent="0.25"/>
    <row r="79481" x14ac:dyDescent="0.25"/>
    <row r="79482" x14ac:dyDescent="0.25"/>
    <row r="79483" x14ac:dyDescent="0.25"/>
    <row r="79484" x14ac:dyDescent="0.25"/>
    <row r="79485" x14ac:dyDescent="0.25"/>
    <row r="79486" x14ac:dyDescent="0.25"/>
    <row r="79487" x14ac:dyDescent="0.25"/>
    <row r="79488" x14ac:dyDescent="0.25"/>
    <row r="79489" x14ac:dyDescent="0.25"/>
    <row r="79490" x14ac:dyDescent="0.25"/>
    <row r="79491" x14ac:dyDescent="0.25"/>
    <row r="79492" x14ac:dyDescent="0.25"/>
    <row r="79493" x14ac:dyDescent="0.25"/>
    <row r="79494" x14ac:dyDescent="0.25"/>
    <row r="79495" x14ac:dyDescent="0.25"/>
    <row r="79496" x14ac:dyDescent="0.25"/>
    <row r="79497" x14ac:dyDescent="0.25"/>
    <row r="79498" x14ac:dyDescent="0.25"/>
    <row r="79499" x14ac:dyDescent="0.25"/>
    <row r="79500" x14ac:dyDescent="0.25"/>
    <row r="79501" x14ac:dyDescent="0.25"/>
    <row r="79502" x14ac:dyDescent="0.25"/>
    <row r="79503" x14ac:dyDescent="0.25"/>
    <row r="79504" x14ac:dyDescent="0.25"/>
    <row r="79505" x14ac:dyDescent="0.25"/>
    <row r="79506" x14ac:dyDescent="0.25"/>
    <row r="79507" x14ac:dyDescent="0.25"/>
    <row r="79508" x14ac:dyDescent="0.25"/>
    <row r="79509" x14ac:dyDescent="0.25"/>
    <row r="79510" x14ac:dyDescent="0.25"/>
    <row r="79511" x14ac:dyDescent="0.25"/>
    <row r="79512" x14ac:dyDescent="0.25"/>
    <row r="79513" x14ac:dyDescent="0.25"/>
    <row r="79514" x14ac:dyDescent="0.25"/>
    <row r="79515" x14ac:dyDescent="0.25"/>
    <row r="79516" x14ac:dyDescent="0.25"/>
    <row r="79517" x14ac:dyDescent="0.25"/>
    <row r="79518" x14ac:dyDescent="0.25"/>
    <row r="79519" x14ac:dyDescent="0.25"/>
    <row r="79520" x14ac:dyDescent="0.25"/>
    <row r="79521" x14ac:dyDescent="0.25"/>
    <row r="79522" x14ac:dyDescent="0.25"/>
    <row r="79523" x14ac:dyDescent="0.25"/>
    <row r="79524" x14ac:dyDescent="0.25"/>
    <row r="79525" x14ac:dyDescent="0.25"/>
    <row r="79526" x14ac:dyDescent="0.25"/>
    <row r="79527" x14ac:dyDescent="0.25"/>
    <row r="79528" x14ac:dyDescent="0.25"/>
    <row r="79529" x14ac:dyDescent="0.25"/>
    <row r="79530" x14ac:dyDescent="0.25"/>
    <row r="79531" x14ac:dyDescent="0.25"/>
    <row r="79532" x14ac:dyDescent="0.25"/>
    <row r="79533" x14ac:dyDescent="0.25"/>
    <row r="79534" x14ac:dyDescent="0.25"/>
    <row r="79535" x14ac:dyDescent="0.25"/>
    <row r="79536" x14ac:dyDescent="0.25"/>
    <row r="79537" x14ac:dyDescent="0.25"/>
    <row r="79538" x14ac:dyDescent="0.25"/>
    <row r="79539" x14ac:dyDescent="0.25"/>
    <row r="79540" x14ac:dyDescent="0.25"/>
    <row r="79541" x14ac:dyDescent="0.25"/>
    <row r="79542" x14ac:dyDescent="0.25"/>
    <row r="79543" x14ac:dyDescent="0.25"/>
    <row r="79544" x14ac:dyDescent="0.25"/>
    <row r="79545" x14ac:dyDescent="0.25"/>
    <row r="79546" x14ac:dyDescent="0.25"/>
    <row r="79547" x14ac:dyDescent="0.25"/>
    <row r="79548" x14ac:dyDescent="0.25"/>
    <row r="79549" x14ac:dyDescent="0.25"/>
    <row r="79550" x14ac:dyDescent="0.25"/>
    <row r="79551" x14ac:dyDescent="0.25"/>
    <row r="79552" x14ac:dyDescent="0.25"/>
    <row r="79553" x14ac:dyDescent="0.25"/>
    <row r="79554" x14ac:dyDescent="0.25"/>
    <row r="79555" x14ac:dyDescent="0.25"/>
    <row r="79556" x14ac:dyDescent="0.25"/>
    <row r="79557" x14ac:dyDescent="0.25"/>
    <row r="79558" x14ac:dyDescent="0.25"/>
    <row r="79559" x14ac:dyDescent="0.25"/>
    <row r="79560" x14ac:dyDescent="0.25"/>
    <row r="79561" x14ac:dyDescent="0.25"/>
    <row r="79562" x14ac:dyDescent="0.25"/>
    <row r="79563" x14ac:dyDescent="0.25"/>
    <row r="79564" x14ac:dyDescent="0.25"/>
    <row r="79565" x14ac:dyDescent="0.25"/>
    <row r="79566" x14ac:dyDescent="0.25"/>
    <row r="79567" x14ac:dyDescent="0.25"/>
    <row r="79568" x14ac:dyDescent="0.25"/>
    <row r="79569" x14ac:dyDescent="0.25"/>
    <row r="79570" x14ac:dyDescent="0.25"/>
    <row r="79571" x14ac:dyDescent="0.25"/>
    <row r="79572" x14ac:dyDescent="0.25"/>
    <row r="79573" x14ac:dyDescent="0.25"/>
    <row r="79574" x14ac:dyDescent="0.25"/>
    <row r="79575" x14ac:dyDescent="0.25"/>
    <row r="79576" x14ac:dyDescent="0.25"/>
    <row r="79577" x14ac:dyDescent="0.25"/>
    <row r="79578" x14ac:dyDescent="0.25"/>
    <row r="79579" x14ac:dyDescent="0.25"/>
    <row r="79580" x14ac:dyDescent="0.25"/>
    <row r="79581" x14ac:dyDescent="0.25"/>
    <row r="79582" x14ac:dyDescent="0.25"/>
    <row r="79583" x14ac:dyDescent="0.25"/>
    <row r="79584" x14ac:dyDescent="0.25"/>
    <row r="79585" x14ac:dyDescent="0.25"/>
    <row r="79586" x14ac:dyDescent="0.25"/>
    <row r="79587" x14ac:dyDescent="0.25"/>
    <row r="79588" x14ac:dyDescent="0.25"/>
    <row r="79589" x14ac:dyDescent="0.25"/>
    <row r="79590" x14ac:dyDescent="0.25"/>
    <row r="79591" x14ac:dyDescent="0.25"/>
    <row r="79592" x14ac:dyDescent="0.25"/>
    <row r="79593" x14ac:dyDescent="0.25"/>
    <row r="79594" x14ac:dyDescent="0.25"/>
    <row r="79595" x14ac:dyDescent="0.25"/>
    <row r="79596" x14ac:dyDescent="0.25"/>
    <row r="79597" x14ac:dyDescent="0.25"/>
    <row r="79598" x14ac:dyDescent="0.25"/>
    <row r="79599" x14ac:dyDescent="0.25"/>
    <row r="79600" x14ac:dyDescent="0.25"/>
    <row r="79601" x14ac:dyDescent="0.25"/>
    <row r="79602" x14ac:dyDescent="0.25"/>
    <row r="79603" x14ac:dyDescent="0.25"/>
    <row r="79604" x14ac:dyDescent="0.25"/>
    <row r="79605" x14ac:dyDescent="0.25"/>
    <row r="79606" x14ac:dyDescent="0.25"/>
    <row r="79607" x14ac:dyDescent="0.25"/>
    <row r="79608" x14ac:dyDescent="0.25"/>
    <row r="79609" x14ac:dyDescent="0.25"/>
    <row r="79610" x14ac:dyDescent="0.25"/>
    <row r="79611" x14ac:dyDescent="0.25"/>
    <row r="79612" x14ac:dyDescent="0.25"/>
    <row r="79613" x14ac:dyDescent="0.25"/>
    <row r="79614" x14ac:dyDescent="0.25"/>
    <row r="79615" x14ac:dyDescent="0.25"/>
    <row r="79616" x14ac:dyDescent="0.25"/>
    <row r="79617" x14ac:dyDescent="0.25"/>
    <row r="79618" x14ac:dyDescent="0.25"/>
    <row r="79619" x14ac:dyDescent="0.25"/>
    <row r="79620" x14ac:dyDescent="0.25"/>
    <row r="79621" x14ac:dyDescent="0.25"/>
    <row r="79622" x14ac:dyDescent="0.25"/>
    <row r="79623" x14ac:dyDescent="0.25"/>
    <row r="79624" x14ac:dyDescent="0.25"/>
    <row r="79625" x14ac:dyDescent="0.25"/>
    <row r="79626" x14ac:dyDescent="0.25"/>
    <row r="79627" x14ac:dyDescent="0.25"/>
    <row r="79628" x14ac:dyDescent="0.25"/>
    <row r="79629" x14ac:dyDescent="0.25"/>
    <row r="79630" x14ac:dyDescent="0.25"/>
    <row r="79631" x14ac:dyDescent="0.25"/>
    <row r="79632" x14ac:dyDescent="0.25"/>
    <row r="79633" x14ac:dyDescent="0.25"/>
    <row r="79634" x14ac:dyDescent="0.25"/>
    <row r="79635" x14ac:dyDescent="0.25"/>
    <row r="79636" x14ac:dyDescent="0.25"/>
    <row r="79637" x14ac:dyDescent="0.25"/>
    <row r="79638" x14ac:dyDescent="0.25"/>
    <row r="79639" x14ac:dyDescent="0.25"/>
    <row r="79640" x14ac:dyDescent="0.25"/>
    <row r="79641" x14ac:dyDescent="0.25"/>
    <row r="79642" x14ac:dyDescent="0.25"/>
    <row r="79643" x14ac:dyDescent="0.25"/>
    <row r="79644" x14ac:dyDescent="0.25"/>
    <row r="79645" x14ac:dyDescent="0.25"/>
    <row r="79646" x14ac:dyDescent="0.25"/>
    <row r="79647" x14ac:dyDescent="0.25"/>
    <row r="79648" x14ac:dyDescent="0.25"/>
    <row r="79649" x14ac:dyDescent="0.25"/>
    <row r="79650" x14ac:dyDescent="0.25"/>
    <row r="79651" x14ac:dyDescent="0.25"/>
    <row r="79652" x14ac:dyDescent="0.25"/>
    <row r="79653" x14ac:dyDescent="0.25"/>
    <row r="79654" x14ac:dyDescent="0.25"/>
    <row r="79655" x14ac:dyDescent="0.25"/>
    <row r="79656" x14ac:dyDescent="0.25"/>
    <row r="79657" x14ac:dyDescent="0.25"/>
    <row r="79658" x14ac:dyDescent="0.25"/>
    <row r="79659" x14ac:dyDescent="0.25"/>
    <row r="79660" x14ac:dyDescent="0.25"/>
    <row r="79661" x14ac:dyDescent="0.25"/>
    <row r="79662" x14ac:dyDescent="0.25"/>
    <row r="79663" x14ac:dyDescent="0.25"/>
    <row r="79664" x14ac:dyDescent="0.25"/>
    <row r="79665" x14ac:dyDescent="0.25"/>
    <row r="79666" x14ac:dyDescent="0.25"/>
    <row r="79667" x14ac:dyDescent="0.25"/>
    <row r="79668" x14ac:dyDescent="0.25"/>
    <row r="79669" x14ac:dyDescent="0.25"/>
    <row r="79670" x14ac:dyDescent="0.25"/>
    <row r="79671" x14ac:dyDescent="0.25"/>
    <row r="79672" x14ac:dyDescent="0.25"/>
    <row r="79673" x14ac:dyDescent="0.25"/>
    <row r="79674" x14ac:dyDescent="0.25"/>
    <row r="79675" x14ac:dyDescent="0.25"/>
    <row r="79676" x14ac:dyDescent="0.25"/>
    <row r="79677" x14ac:dyDescent="0.25"/>
    <row r="79678" x14ac:dyDescent="0.25"/>
    <row r="79679" x14ac:dyDescent="0.25"/>
    <row r="79680" x14ac:dyDescent="0.25"/>
    <row r="79681" x14ac:dyDescent="0.25"/>
    <row r="79682" x14ac:dyDescent="0.25"/>
    <row r="79683" x14ac:dyDescent="0.25"/>
    <row r="79684" x14ac:dyDescent="0.25"/>
    <row r="79685" x14ac:dyDescent="0.25"/>
    <row r="79686" x14ac:dyDescent="0.25"/>
    <row r="79687" x14ac:dyDescent="0.25"/>
    <row r="79688" x14ac:dyDescent="0.25"/>
    <row r="79689" x14ac:dyDescent="0.25"/>
    <row r="79690" x14ac:dyDescent="0.25"/>
    <row r="79691" x14ac:dyDescent="0.25"/>
    <row r="79692" x14ac:dyDescent="0.25"/>
    <row r="79693" x14ac:dyDescent="0.25"/>
    <row r="79694" x14ac:dyDescent="0.25"/>
    <row r="79695" x14ac:dyDescent="0.25"/>
    <row r="79696" x14ac:dyDescent="0.25"/>
    <row r="79697" x14ac:dyDescent="0.25"/>
    <row r="79698" x14ac:dyDescent="0.25"/>
    <row r="79699" x14ac:dyDescent="0.25"/>
    <row r="79700" x14ac:dyDescent="0.25"/>
    <row r="79701" x14ac:dyDescent="0.25"/>
    <row r="79702" x14ac:dyDescent="0.25"/>
    <row r="79703" x14ac:dyDescent="0.25"/>
    <row r="79704" x14ac:dyDescent="0.25"/>
    <row r="79705" x14ac:dyDescent="0.25"/>
    <row r="79706" x14ac:dyDescent="0.25"/>
    <row r="79707" x14ac:dyDescent="0.25"/>
    <row r="79708" x14ac:dyDescent="0.25"/>
    <row r="79709" x14ac:dyDescent="0.25"/>
    <row r="79710" x14ac:dyDescent="0.25"/>
    <row r="79711" x14ac:dyDescent="0.25"/>
    <row r="79712" x14ac:dyDescent="0.25"/>
    <row r="79713" x14ac:dyDescent="0.25"/>
    <row r="79714" x14ac:dyDescent="0.25"/>
    <row r="79715" x14ac:dyDescent="0.25"/>
    <row r="79716" x14ac:dyDescent="0.25"/>
    <row r="79717" x14ac:dyDescent="0.25"/>
    <row r="79718" x14ac:dyDescent="0.25"/>
    <row r="79719" x14ac:dyDescent="0.25"/>
    <row r="79720" x14ac:dyDescent="0.25"/>
    <row r="79721" x14ac:dyDescent="0.25"/>
    <row r="79722" x14ac:dyDescent="0.25"/>
    <row r="79723" x14ac:dyDescent="0.25"/>
    <row r="79724" x14ac:dyDescent="0.25"/>
    <row r="79725" x14ac:dyDescent="0.25"/>
    <row r="79726" x14ac:dyDescent="0.25"/>
    <row r="79727" x14ac:dyDescent="0.25"/>
    <row r="79728" x14ac:dyDescent="0.25"/>
    <row r="79729" x14ac:dyDescent="0.25"/>
    <row r="79730" x14ac:dyDescent="0.25"/>
    <row r="79731" x14ac:dyDescent="0.25"/>
    <row r="79732" x14ac:dyDescent="0.25"/>
    <row r="79733" x14ac:dyDescent="0.25"/>
    <row r="79734" x14ac:dyDescent="0.25"/>
    <row r="79735" x14ac:dyDescent="0.25"/>
    <row r="79736" x14ac:dyDescent="0.25"/>
    <row r="79737" x14ac:dyDescent="0.25"/>
    <row r="79738" x14ac:dyDescent="0.25"/>
    <row r="79739" x14ac:dyDescent="0.25"/>
    <row r="79740" x14ac:dyDescent="0.25"/>
    <row r="79741" x14ac:dyDescent="0.25"/>
    <row r="79742" x14ac:dyDescent="0.25"/>
    <row r="79743" x14ac:dyDescent="0.25"/>
    <row r="79744" x14ac:dyDescent="0.25"/>
    <row r="79745" x14ac:dyDescent="0.25"/>
    <row r="79746" x14ac:dyDescent="0.25"/>
    <row r="79747" x14ac:dyDescent="0.25"/>
    <row r="79748" x14ac:dyDescent="0.25"/>
    <row r="79749" x14ac:dyDescent="0.25"/>
    <row r="79750" x14ac:dyDescent="0.25"/>
    <row r="79751" x14ac:dyDescent="0.25"/>
    <row r="79752" x14ac:dyDescent="0.25"/>
    <row r="79753" x14ac:dyDescent="0.25"/>
    <row r="79754" x14ac:dyDescent="0.25"/>
    <row r="79755" x14ac:dyDescent="0.25"/>
    <row r="79756" x14ac:dyDescent="0.25"/>
    <row r="79757" x14ac:dyDescent="0.25"/>
    <row r="79758" x14ac:dyDescent="0.25"/>
    <row r="79759" x14ac:dyDescent="0.25"/>
    <row r="79760" x14ac:dyDescent="0.25"/>
    <row r="79761" x14ac:dyDescent="0.25"/>
    <row r="79762" x14ac:dyDescent="0.25"/>
    <row r="79763" x14ac:dyDescent="0.25"/>
    <row r="79764" x14ac:dyDescent="0.25"/>
    <row r="79765" x14ac:dyDescent="0.25"/>
    <row r="79766" x14ac:dyDescent="0.25"/>
    <row r="79767" x14ac:dyDescent="0.25"/>
    <row r="79768" x14ac:dyDescent="0.25"/>
    <row r="79769" x14ac:dyDescent="0.25"/>
    <row r="79770" x14ac:dyDescent="0.25"/>
    <row r="79771" x14ac:dyDescent="0.25"/>
    <row r="79772" x14ac:dyDescent="0.25"/>
    <row r="79773" x14ac:dyDescent="0.25"/>
    <row r="79774" x14ac:dyDescent="0.25"/>
    <row r="79775" x14ac:dyDescent="0.25"/>
    <row r="79776" x14ac:dyDescent="0.25"/>
    <row r="79777" x14ac:dyDescent="0.25"/>
    <row r="79778" x14ac:dyDescent="0.25"/>
    <row r="79779" x14ac:dyDescent="0.25"/>
    <row r="79780" x14ac:dyDescent="0.25"/>
    <row r="79781" x14ac:dyDescent="0.25"/>
    <row r="79782" x14ac:dyDescent="0.25"/>
    <row r="79783" x14ac:dyDescent="0.25"/>
    <row r="79784" x14ac:dyDescent="0.25"/>
    <row r="79785" x14ac:dyDescent="0.25"/>
    <row r="79786" x14ac:dyDescent="0.25"/>
    <row r="79787" x14ac:dyDescent="0.25"/>
    <row r="79788" x14ac:dyDescent="0.25"/>
    <row r="79789" x14ac:dyDescent="0.25"/>
    <row r="79790" x14ac:dyDescent="0.25"/>
    <row r="79791" x14ac:dyDescent="0.25"/>
    <row r="79792" x14ac:dyDescent="0.25"/>
    <row r="79793" x14ac:dyDescent="0.25"/>
    <row r="79794" x14ac:dyDescent="0.25"/>
    <row r="79795" x14ac:dyDescent="0.25"/>
    <row r="79796" x14ac:dyDescent="0.25"/>
    <row r="79797" x14ac:dyDescent="0.25"/>
    <row r="79798" x14ac:dyDescent="0.25"/>
    <row r="79799" x14ac:dyDescent="0.25"/>
    <row r="79800" x14ac:dyDescent="0.25"/>
    <row r="79801" x14ac:dyDescent="0.25"/>
    <row r="79802" x14ac:dyDescent="0.25"/>
    <row r="79803" x14ac:dyDescent="0.25"/>
    <row r="79804" x14ac:dyDescent="0.25"/>
    <row r="79805" x14ac:dyDescent="0.25"/>
    <row r="79806" x14ac:dyDescent="0.25"/>
    <row r="79807" x14ac:dyDescent="0.25"/>
    <row r="79808" x14ac:dyDescent="0.25"/>
    <row r="79809" x14ac:dyDescent="0.25"/>
    <row r="79810" x14ac:dyDescent="0.25"/>
    <row r="79811" x14ac:dyDescent="0.25"/>
    <row r="79812" x14ac:dyDescent="0.25"/>
    <row r="79813" x14ac:dyDescent="0.25"/>
    <row r="79814" x14ac:dyDescent="0.25"/>
    <row r="79815" x14ac:dyDescent="0.25"/>
    <row r="79816" x14ac:dyDescent="0.25"/>
    <row r="79817" x14ac:dyDescent="0.25"/>
    <row r="79818" x14ac:dyDescent="0.25"/>
    <row r="79819" x14ac:dyDescent="0.25"/>
    <row r="79820" x14ac:dyDescent="0.25"/>
    <row r="79821" x14ac:dyDescent="0.25"/>
    <row r="79822" x14ac:dyDescent="0.25"/>
    <row r="79823" x14ac:dyDescent="0.25"/>
    <row r="79824" x14ac:dyDescent="0.25"/>
    <row r="79825" x14ac:dyDescent="0.25"/>
    <row r="79826" x14ac:dyDescent="0.25"/>
    <row r="79827" x14ac:dyDescent="0.25"/>
    <row r="79828" x14ac:dyDescent="0.25"/>
    <row r="79829" x14ac:dyDescent="0.25"/>
    <row r="79830" x14ac:dyDescent="0.25"/>
    <row r="79831" x14ac:dyDescent="0.25"/>
    <row r="79832" x14ac:dyDescent="0.25"/>
    <row r="79833" x14ac:dyDescent="0.25"/>
    <row r="79834" x14ac:dyDescent="0.25"/>
    <row r="79835" x14ac:dyDescent="0.25"/>
    <row r="79836" x14ac:dyDescent="0.25"/>
    <row r="79837" x14ac:dyDescent="0.25"/>
    <row r="79838" x14ac:dyDescent="0.25"/>
    <row r="79839" x14ac:dyDescent="0.25"/>
    <row r="79840" x14ac:dyDescent="0.25"/>
    <row r="79841" x14ac:dyDescent="0.25"/>
    <row r="79842" x14ac:dyDescent="0.25"/>
    <row r="79843" x14ac:dyDescent="0.25"/>
    <row r="79844" x14ac:dyDescent="0.25"/>
    <row r="79845" x14ac:dyDescent="0.25"/>
    <row r="79846" x14ac:dyDescent="0.25"/>
    <row r="79847" x14ac:dyDescent="0.25"/>
    <row r="79848" x14ac:dyDescent="0.25"/>
    <row r="79849" x14ac:dyDescent="0.25"/>
    <row r="79850" x14ac:dyDescent="0.25"/>
    <row r="79851" x14ac:dyDescent="0.25"/>
    <row r="79852" x14ac:dyDescent="0.25"/>
    <row r="79853" x14ac:dyDescent="0.25"/>
    <row r="79854" x14ac:dyDescent="0.25"/>
    <row r="79855" x14ac:dyDescent="0.25"/>
    <row r="79856" x14ac:dyDescent="0.25"/>
    <row r="79857" x14ac:dyDescent="0.25"/>
    <row r="79858" x14ac:dyDescent="0.25"/>
    <row r="79859" x14ac:dyDescent="0.25"/>
    <row r="79860" x14ac:dyDescent="0.25"/>
    <row r="79861" x14ac:dyDescent="0.25"/>
    <row r="79862" x14ac:dyDescent="0.25"/>
    <row r="79863" x14ac:dyDescent="0.25"/>
    <row r="79864" x14ac:dyDescent="0.25"/>
    <row r="79865" x14ac:dyDescent="0.25"/>
    <row r="79866" x14ac:dyDescent="0.25"/>
    <row r="79867" x14ac:dyDescent="0.25"/>
    <row r="79868" x14ac:dyDescent="0.25"/>
    <row r="79869" x14ac:dyDescent="0.25"/>
    <row r="79870" x14ac:dyDescent="0.25"/>
    <row r="79871" x14ac:dyDescent="0.25"/>
    <row r="79872" x14ac:dyDescent="0.25"/>
    <row r="79873" x14ac:dyDescent="0.25"/>
    <row r="79874" x14ac:dyDescent="0.25"/>
    <row r="79875" x14ac:dyDescent="0.25"/>
    <row r="79876" x14ac:dyDescent="0.25"/>
    <row r="79877" x14ac:dyDescent="0.25"/>
    <row r="79878" x14ac:dyDescent="0.25"/>
    <row r="79879" x14ac:dyDescent="0.25"/>
    <row r="79880" x14ac:dyDescent="0.25"/>
    <row r="79881" x14ac:dyDescent="0.25"/>
    <row r="79882" x14ac:dyDescent="0.25"/>
    <row r="79883" x14ac:dyDescent="0.25"/>
    <row r="79884" x14ac:dyDescent="0.25"/>
    <row r="79885" x14ac:dyDescent="0.25"/>
    <row r="79886" x14ac:dyDescent="0.25"/>
    <row r="79887" x14ac:dyDescent="0.25"/>
    <row r="79888" x14ac:dyDescent="0.25"/>
    <row r="79889" x14ac:dyDescent="0.25"/>
    <row r="79890" x14ac:dyDescent="0.25"/>
    <row r="79891" x14ac:dyDescent="0.25"/>
    <row r="79892" x14ac:dyDescent="0.25"/>
    <row r="79893" x14ac:dyDescent="0.25"/>
    <row r="79894" x14ac:dyDescent="0.25"/>
    <row r="79895" x14ac:dyDescent="0.25"/>
    <row r="79896" x14ac:dyDescent="0.25"/>
    <row r="79897" x14ac:dyDescent="0.25"/>
    <row r="79898" x14ac:dyDescent="0.25"/>
    <row r="79899" x14ac:dyDescent="0.25"/>
    <row r="79900" x14ac:dyDescent="0.25"/>
    <row r="79901" x14ac:dyDescent="0.25"/>
    <row r="79902" x14ac:dyDescent="0.25"/>
    <row r="79903" x14ac:dyDescent="0.25"/>
    <row r="79904" x14ac:dyDescent="0.25"/>
    <row r="79905" x14ac:dyDescent="0.25"/>
    <row r="79906" x14ac:dyDescent="0.25"/>
    <row r="79907" x14ac:dyDescent="0.25"/>
    <row r="79908" x14ac:dyDescent="0.25"/>
    <row r="79909" x14ac:dyDescent="0.25"/>
    <row r="79910" x14ac:dyDescent="0.25"/>
    <row r="79911" x14ac:dyDescent="0.25"/>
    <row r="79912" x14ac:dyDescent="0.25"/>
    <row r="79913" x14ac:dyDescent="0.25"/>
    <row r="79914" x14ac:dyDescent="0.25"/>
    <row r="79915" x14ac:dyDescent="0.25"/>
    <row r="79916" x14ac:dyDescent="0.25"/>
    <row r="79917" x14ac:dyDescent="0.25"/>
    <row r="79918" x14ac:dyDescent="0.25"/>
    <row r="79919" x14ac:dyDescent="0.25"/>
    <row r="79920" x14ac:dyDescent="0.25"/>
    <row r="79921" x14ac:dyDescent="0.25"/>
    <row r="79922" x14ac:dyDescent="0.25"/>
    <row r="79923" x14ac:dyDescent="0.25"/>
    <row r="79924" x14ac:dyDescent="0.25"/>
    <row r="79925" x14ac:dyDescent="0.25"/>
    <row r="79926" x14ac:dyDescent="0.25"/>
    <row r="79927" x14ac:dyDescent="0.25"/>
    <row r="79928" x14ac:dyDescent="0.25"/>
    <row r="79929" x14ac:dyDescent="0.25"/>
    <row r="79930" x14ac:dyDescent="0.25"/>
    <row r="79931" x14ac:dyDescent="0.25"/>
    <row r="79932" x14ac:dyDescent="0.25"/>
    <row r="79933" x14ac:dyDescent="0.25"/>
    <row r="79934" x14ac:dyDescent="0.25"/>
    <row r="79935" x14ac:dyDescent="0.25"/>
    <row r="79936" x14ac:dyDescent="0.25"/>
    <row r="79937" x14ac:dyDescent="0.25"/>
    <row r="79938" x14ac:dyDescent="0.25"/>
    <row r="79939" x14ac:dyDescent="0.25"/>
    <row r="79940" x14ac:dyDescent="0.25"/>
    <row r="79941" x14ac:dyDescent="0.25"/>
    <row r="79942" x14ac:dyDescent="0.25"/>
    <row r="79943" x14ac:dyDescent="0.25"/>
    <row r="79944" x14ac:dyDescent="0.25"/>
    <row r="79945" x14ac:dyDescent="0.25"/>
    <row r="79946" x14ac:dyDescent="0.25"/>
    <row r="79947" x14ac:dyDescent="0.25"/>
    <row r="79948" x14ac:dyDescent="0.25"/>
    <row r="79949" x14ac:dyDescent="0.25"/>
    <row r="79950" x14ac:dyDescent="0.25"/>
    <row r="79951" x14ac:dyDescent="0.25"/>
    <row r="79952" x14ac:dyDescent="0.25"/>
    <row r="79953" x14ac:dyDescent="0.25"/>
    <row r="79954" x14ac:dyDescent="0.25"/>
    <row r="79955" x14ac:dyDescent="0.25"/>
    <row r="79956" x14ac:dyDescent="0.25"/>
    <row r="79957" x14ac:dyDescent="0.25"/>
    <row r="79958" x14ac:dyDescent="0.25"/>
    <row r="79959" x14ac:dyDescent="0.25"/>
    <row r="79960" x14ac:dyDescent="0.25"/>
    <row r="79961" x14ac:dyDescent="0.25"/>
    <row r="79962" x14ac:dyDescent="0.25"/>
    <row r="79963" x14ac:dyDescent="0.25"/>
    <row r="79964" x14ac:dyDescent="0.25"/>
    <row r="79965" x14ac:dyDescent="0.25"/>
    <row r="79966" x14ac:dyDescent="0.25"/>
    <row r="79967" x14ac:dyDescent="0.25"/>
    <row r="79968" x14ac:dyDescent="0.25"/>
    <row r="79969" x14ac:dyDescent="0.25"/>
    <row r="79970" x14ac:dyDescent="0.25"/>
    <row r="79971" x14ac:dyDescent="0.25"/>
    <row r="79972" x14ac:dyDescent="0.25"/>
    <row r="79973" x14ac:dyDescent="0.25"/>
    <row r="79974" x14ac:dyDescent="0.25"/>
    <row r="79975" x14ac:dyDescent="0.25"/>
    <row r="79976" x14ac:dyDescent="0.25"/>
    <row r="79977" x14ac:dyDescent="0.25"/>
    <row r="79978" x14ac:dyDescent="0.25"/>
    <row r="79979" x14ac:dyDescent="0.25"/>
    <row r="79980" x14ac:dyDescent="0.25"/>
    <row r="79981" x14ac:dyDescent="0.25"/>
    <row r="79982" x14ac:dyDescent="0.25"/>
    <row r="79983" x14ac:dyDescent="0.25"/>
    <row r="79984" x14ac:dyDescent="0.25"/>
    <row r="79985" x14ac:dyDescent="0.25"/>
    <row r="79986" x14ac:dyDescent="0.25"/>
    <row r="79987" x14ac:dyDescent="0.25"/>
    <row r="79988" x14ac:dyDescent="0.25"/>
    <row r="79989" x14ac:dyDescent="0.25"/>
    <row r="79990" x14ac:dyDescent="0.25"/>
    <row r="79991" x14ac:dyDescent="0.25"/>
    <row r="79992" x14ac:dyDescent="0.25"/>
    <row r="79993" x14ac:dyDescent="0.25"/>
    <row r="79994" x14ac:dyDescent="0.25"/>
    <row r="79995" x14ac:dyDescent="0.25"/>
    <row r="79996" x14ac:dyDescent="0.25"/>
    <row r="79997" x14ac:dyDescent="0.25"/>
    <row r="79998" x14ac:dyDescent="0.25"/>
    <row r="79999" x14ac:dyDescent="0.25"/>
    <row r="80000" x14ac:dyDescent="0.25"/>
    <row r="80001" x14ac:dyDescent="0.25"/>
    <row r="80002" x14ac:dyDescent="0.25"/>
    <row r="80003" x14ac:dyDescent="0.25"/>
    <row r="80004" x14ac:dyDescent="0.25"/>
    <row r="80005" x14ac:dyDescent="0.25"/>
    <row r="80006" x14ac:dyDescent="0.25"/>
    <row r="80007" x14ac:dyDescent="0.25"/>
    <row r="80008" x14ac:dyDescent="0.25"/>
    <row r="80009" x14ac:dyDescent="0.25"/>
    <row r="80010" x14ac:dyDescent="0.25"/>
    <row r="80011" x14ac:dyDescent="0.25"/>
    <row r="80012" x14ac:dyDescent="0.25"/>
    <row r="80013" x14ac:dyDescent="0.25"/>
    <row r="80014" x14ac:dyDescent="0.25"/>
    <row r="80015" x14ac:dyDescent="0.25"/>
    <row r="80016" x14ac:dyDescent="0.25"/>
    <row r="80017" x14ac:dyDescent="0.25"/>
    <row r="80018" x14ac:dyDescent="0.25"/>
    <row r="80019" x14ac:dyDescent="0.25"/>
    <row r="80020" x14ac:dyDescent="0.25"/>
    <row r="80021" x14ac:dyDescent="0.25"/>
    <row r="80022" x14ac:dyDescent="0.25"/>
    <row r="80023" x14ac:dyDescent="0.25"/>
    <row r="80024" x14ac:dyDescent="0.25"/>
    <row r="80025" x14ac:dyDescent="0.25"/>
    <row r="80026" x14ac:dyDescent="0.25"/>
    <row r="80027" x14ac:dyDescent="0.25"/>
    <row r="80028" x14ac:dyDescent="0.25"/>
    <row r="80029" x14ac:dyDescent="0.25"/>
    <row r="80030" x14ac:dyDescent="0.25"/>
    <row r="80031" x14ac:dyDescent="0.25"/>
    <row r="80032" x14ac:dyDescent="0.25"/>
    <row r="80033" x14ac:dyDescent="0.25"/>
    <row r="80034" x14ac:dyDescent="0.25"/>
    <row r="80035" x14ac:dyDescent="0.25"/>
    <row r="80036" x14ac:dyDescent="0.25"/>
    <row r="80037" x14ac:dyDescent="0.25"/>
    <row r="80038" x14ac:dyDescent="0.25"/>
    <row r="80039" x14ac:dyDescent="0.25"/>
    <row r="80040" x14ac:dyDescent="0.25"/>
    <row r="80041" x14ac:dyDescent="0.25"/>
    <row r="80042" x14ac:dyDescent="0.25"/>
    <row r="80043" x14ac:dyDescent="0.25"/>
    <row r="80044" x14ac:dyDescent="0.25"/>
    <row r="80045" x14ac:dyDescent="0.25"/>
    <row r="80046" x14ac:dyDescent="0.25"/>
    <row r="80047" x14ac:dyDescent="0.25"/>
    <row r="80048" x14ac:dyDescent="0.25"/>
    <row r="80049" x14ac:dyDescent="0.25"/>
    <row r="80050" x14ac:dyDescent="0.25"/>
    <row r="80051" x14ac:dyDescent="0.25"/>
    <row r="80052" x14ac:dyDescent="0.25"/>
    <row r="80053" x14ac:dyDescent="0.25"/>
    <row r="80054" x14ac:dyDescent="0.25"/>
    <row r="80055" x14ac:dyDescent="0.25"/>
    <row r="80056" x14ac:dyDescent="0.25"/>
    <row r="80057" x14ac:dyDescent="0.25"/>
    <row r="80058" x14ac:dyDescent="0.25"/>
    <row r="80059" x14ac:dyDescent="0.25"/>
    <row r="80060" x14ac:dyDescent="0.25"/>
    <row r="80061" x14ac:dyDescent="0.25"/>
    <row r="80062" x14ac:dyDescent="0.25"/>
    <row r="80063" x14ac:dyDescent="0.25"/>
    <row r="80064" x14ac:dyDescent="0.25"/>
    <row r="80065" x14ac:dyDescent="0.25"/>
    <row r="80066" x14ac:dyDescent="0.25"/>
    <row r="80067" x14ac:dyDescent="0.25"/>
    <row r="80068" x14ac:dyDescent="0.25"/>
    <row r="80069" x14ac:dyDescent="0.25"/>
    <row r="80070" x14ac:dyDescent="0.25"/>
    <row r="80071" x14ac:dyDescent="0.25"/>
    <row r="80072" x14ac:dyDescent="0.25"/>
    <row r="80073" x14ac:dyDescent="0.25"/>
    <row r="80074" x14ac:dyDescent="0.25"/>
    <row r="80075" x14ac:dyDescent="0.25"/>
    <row r="80076" x14ac:dyDescent="0.25"/>
    <row r="80077" x14ac:dyDescent="0.25"/>
    <row r="80078" x14ac:dyDescent="0.25"/>
    <row r="80079" x14ac:dyDescent="0.25"/>
    <row r="80080" x14ac:dyDescent="0.25"/>
    <row r="80081" x14ac:dyDescent="0.25"/>
    <row r="80082" x14ac:dyDescent="0.25"/>
    <row r="80083" x14ac:dyDescent="0.25"/>
    <row r="80084" x14ac:dyDescent="0.25"/>
    <row r="80085" x14ac:dyDescent="0.25"/>
    <row r="80086" x14ac:dyDescent="0.25"/>
    <row r="80087" x14ac:dyDescent="0.25"/>
    <row r="80088" x14ac:dyDescent="0.25"/>
    <row r="80089" x14ac:dyDescent="0.25"/>
    <row r="80090" x14ac:dyDescent="0.25"/>
    <row r="80091" x14ac:dyDescent="0.25"/>
    <row r="80092" x14ac:dyDescent="0.25"/>
    <row r="80093" x14ac:dyDescent="0.25"/>
    <row r="80094" x14ac:dyDescent="0.25"/>
    <row r="80095" x14ac:dyDescent="0.25"/>
    <row r="80096" x14ac:dyDescent="0.25"/>
    <row r="80097" x14ac:dyDescent="0.25"/>
    <row r="80098" x14ac:dyDescent="0.25"/>
    <row r="80099" x14ac:dyDescent="0.25"/>
    <row r="80100" x14ac:dyDescent="0.25"/>
    <row r="80101" x14ac:dyDescent="0.25"/>
    <row r="80102" x14ac:dyDescent="0.25"/>
    <row r="80103" x14ac:dyDescent="0.25"/>
    <row r="80104" x14ac:dyDescent="0.25"/>
    <row r="80105" x14ac:dyDescent="0.25"/>
    <row r="80106" x14ac:dyDescent="0.25"/>
    <row r="80107" x14ac:dyDescent="0.25"/>
    <row r="80108" x14ac:dyDescent="0.25"/>
    <row r="80109" x14ac:dyDescent="0.25"/>
    <row r="80110" x14ac:dyDescent="0.25"/>
    <row r="80111" x14ac:dyDescent="0.25"/>
    <row r="80112" x14ac:dyDescent="0.25"/>
    <row r="80113" x14ac:dyDescent="0.25"/>
    <row r="80114" x14ac:dyDescent="0.25"/>
    <row r="80115" x14ac:dyDescent="0.25"/>
    <row r="80116" x14ac:dyDescent="0.25"/>
    <row r="80117" x14ac:dyDescent="0.25"/>
    <row r="80118" x14ac:dyDescent="0.25"/>
    <row r="80119" x14ac:dyDescent="0.25"/>
    <row r="80120" x14ac:dyDescent="0.25"/>
    <row r="80121" x14ac:dyDescent="0.25"/>
    <row r="80122" x14ac:dyDescent="0.25"/>
    <row r="80123" x14ac:dyDescent="0.25"/>
    <row r="80124" x14ac:dyDescent="0.25"/>
    <row r="80125" x14ac:dyDescent="0.25"/>
    <row r="80126" x14ac:dyDescent="0.25"/>
    <row r="80127" x14ac:dyDescent="0.25"/>
    <row r="80128" x14ac:dyDescent="0.25"/>
    <row r="80129" x14ac:dyDescent="0.25"/>
    <row r="80130" x14ac:dyDescent="0.25"/>
    <row r="80131" x14ac:dyDescent="0.25"/>
    <row r="80132" x14ac:dyDescent="0.25"/>
    <row r="80133" x14ac:dyDescent="0.25"/>
    <row r="80134" x14ac:dyDescent="0.25"/>
    <row r="80135" x14ac:dyDescent="0.25"/>
    <row r="80136" x14ac:dyDescent="0.25"/>
    <row r="80137" x14ac:dyDescent="0.25"/>
    <row r="80138" x14ac:dyDescent="0.25"/>
    <row r="80139" x14ac:dyDescent="0.25"/>
    <row r="80140" x14ac:dyDescent="0.25"/>
    <row r="80141" x14ac:dyDescent="0.25"/>
    <row r="80142" x14ac:dyDescent="0.25"/>
    <row r="80143" x14ac:dyDescent="0.25"/>
    <row r="80144" x14ac:dyDescent="0.25"/>
    <row r="80145" x14ac:dyDescent="0.25"/>
    <row r="80146" x14ac:dyDescent="0.25"/>
    <row r="80147" x14ac:dyDescent="0.25"/>
    <row r="80148" x14ac:dyDescent="0.25"/>
    <row r="80149" x14ac:dyDescent="0.25"/>
    <row r="80150" x14ac:dyDescent="0.25"/>
    <row r="80151" x14ac:dyDescent="0.25"/>
    <row r="80152" x14ac:dyDescent="0.25"/>
    <row r="80153" x14ac:dyDescent="0.25"/>
    <row r="80154" x14ac:dyDescent="0.25"/>
    <row r="80155" x14ac:dyDescent="0.25"/>
    <row r="80156" x14ac:dyDescent="0.25"/>
    <row r="80157" x14ac:dyDescent="0.25"/>
    <row r="80158" x14ac:dyDescent="0.25"/>
    <row r="80159" x14ac:dyDescent="0.25"/>
    <row r="80160" x14ac:dyDescent="0.25"/>
    <row r="80161" x14ac:dyDescent="0.25"/>
    <row r="80162" x14ac:dyDescent="0.25"/>
    <row r="80163" x14ac:dyDescent="0.25"/>
    <row r="80164" x14ac:dyDescent="0.25"/>
    <row r="80165" x14ac:dyDescent="0.25"/>
    <row r="80166" x14ac:dyDescent="0.25"/>
    <row r="80167" x14ac:dyDescent="0.25"/>
    <row r="80168" x14ac:dyDescent="0.25"/>
    <row r="80169" x14ac:dyDescent="0.25"/>
    <row r="80170" x14ac:dyDescent="0.25"/>
    <row r="80171" x14ac:dyDescent="0.25"/>
    <row r="80172" x14ac:dyDescent="0.25"/>
    <row r="80173" x14ac:dyDescent="0.25"/>
    <row r="80174" x14ac:dyDescent="0.25"/>
    <row r="80175" x14ac:dyDescent="0.25"/>
    <row r="80176" x14ac:dyDescent="0.25"/>
    <row r="80177" x14ac:dyDescent="0.25"/>
    <row r="80178" x14ac:dyDescent="0.25"/>
    <row r="80179" x14ac:dyDescent="0.25"/>
    <row r="80180" x14ac:dyDescent="0.25"/>
    <row r="80181" x14ac:dyDescent="0.25"/>
    <row r="80182" x14ac:dyDescent="0.25"/>
    <row r="80183" x14ac:dyDescent="0.25"/>
    <row r="80184" x14ac:dyDescent="0.25"/>
    <row r="80185" x14ac:dyDescent="0.25"/>
    <row r="80186" x14ac:dyDescent="0.25"/>
    <row r="80187" x14ac:dyDescent="0.25"/>
    <row r="80188" x14ac:dyDescent="0.25"/>
    <row r="80189" x14ac:dyDescent="0.25"/>
    <row r="80190" x14ac:dyDescent="0.25"/>
    <row r="80191" x14ac:dyDescent="0.25"/>
    <row r="80192" x14ac:dyDescent="0.25"/>
    <row r="80193" x14ac:dyDescent="0.25"/>
    <row r="80194" x14ac:dyDescent="0.25"/>
    <row r="80195" x14ac:dyDescent="0.25"/>
    <row r="80196" x14ac:dyDescent="0.25"/>
    <row r="80197" x14ac:dyDescent="0.25"/>
    <row r="80198" x14ac:dyDescent="0.25"/>
    <row r="80199" x14ac:dyDescent="0.25"/>
    <row r="80200" x14ac:dyDescent="0.25"/>
    <row r="80201" x14ac:dyDescent="0.25"/>
    <row r="80202" x14ac:dyDescent="0.25"/>
    <row r="80203" x14ac:dyDescent="0.25"/>
    <row r="80204" x14ac:dyDescent="0.25"/>
    <row r="80205" x14ac:dyDescent="0.25"/>
    <row r="80206" x14ac:dyDescent="0.25"/>
    <row r="80207" x14ac:dyDescent="0.25"/>
    <row r="80208" x14ac:dyDescent="0.25"/>
    <row r="80209" x14ac:dyDescent="0.25"/>
    <row r="80210" x14ac:dyDescent="0.25"/>
    <row r="80211" x14ac:dyDescent="0.25"/>
    <row r="80212" x14ac:dyDescent="0.25"/>
    <row r="80213" x14ac:dyDescent="0.25"/>
    <row r="80214" x14ac:dyDescent="0.25"/>
    <row r="80215" x14ac:dyDescent="0.25"/>
    <row r="80216" x14ac:dyDescent="0.25"/>
    <row r="80217" x14ac:dyDescent="0.25"/>
    <row r="80218" x14ac:dyDescent="0.25"/>
    <row r="80219" x14ac:dyDescent="0.25"/>
    <row r="80220" x14ac:dyDescent="0.25"/>
    <row r="80221" x14ac:dyDescent="0.25"/>
    <row r="80222" x14ac:dyDescent="0.25"/>
    <row r="80223" x14ac:dyDescent="0.25"/>
    <row r="80224" x14ac:dyDescent="0.25"/>
    <row r="80225" x14ac:dyDescent="0.25"/>
    <row r="80226" x14ac:dyDescent="0.25"/>
    <row r="80227" x14ac:dyDescent="0.25"/>
    <row r="80228" x14ac:dyDescent="0.25"/>
    <row r="80229" x14ac:dyDescent="0.25"/>
    <row r="80230" x14ac:dyDescent="0.25"/>
    <row r="80231" x14ac:dyDescent="0.25"/>
    <row r="80232" x14ac:dyDescent="0.25"/>
    <row r="80233" x14ac:dyDescent="0.25"/>
    <row r="80234" x14ac:dyDescent="0.25"/>
    <row r="80235" x14ac:dyDescent="0.25"/>
    <row r="80236" x14ac:dyDescent="0.25"/>
    <row r="80237" x14ac:dyDescent="0.25"/>
    <row r="80238" x14ac:dyDescent="0.25"/>
    <row r="80239" x14ac:dyDescent="0.25"/>
    <row r="80240" x14ac:dyDescent="0.25"/>
    <row r="80241" x14ac:dyDescent="0.25"/>
    <row r="80242" x14ac:dyDescent="0.25"/>
    <row r="80243" x14ac:dyDescent="0.25"/>
    <row r="80244" x14ac:dyDescent="0.25"/>
    <row r="80245" x14ac:dyDescent="0.25"/>
    <row r="80246" x14ac:dyDescent="0.25"/>
    <row r="80247" x14ac:dyDescent="0.25"/>
    <row r="80248" x14ac:dyDescent="0.25"/>
    <row r="80249" x14ac:dyDescent="0.25"/>
    <row r="80250" x14ac:dyDescent="0.25"/>
    <row r="80251" x14ac:dyDescent="0.25"/>
    <row r="80252" x14ac:dyDescent="0.25"/>
    <row r="80253" x14ac:dyDescent="0.25"/>
    <row r="80254" x14ac:dyDescent="0.25"/>
    <row r="80255" x14ac:dyDescent="0.25"/>
    <row r="80256" x14ac:dyDescent="0.25"/>
    <row r="80257" x14ac:dyDescent="0.25"/>
    <row r="80258" x14ac:dyDescent="0.25"/>
    <row r="80259" x14ac:dyDescent="0.25"/>
    <row r="80260" x14ac:dyDescent="0.25"/>
    <row r="80261" x14ac:dyDescent="0.25"/>
    <row r="80262" x14ac:dyDescent="0.25"/>
    <row r="80263" x14ac:dyDescent="0.25"/>
    <row r="80264" x14ac:dyDescent="0.25"/>
    <row r="80265" x14ac:dyDescent="0.25"/>
    <row r="80266" x14ac:dyDescent="0.25"/>
    <row r="80267" x14ac:dyDescent="0.25"/>
    <row r="80268" x14ac:dyDescent="0.25"/>
    <row r="80269" x14ac:dyDescent="0.25"/>
    <row r="80270" x14ac:dyDescent="0.25"/>
    <row r="80271" x14ac:dyDescent="0.25"/>
    <row r="80272" x14ac:dyDescent="0.25"/>
    <row r="80273" x14ac:dyDescent="0.25"/>
    <row r="80274" x14ac:dyDescent="0.25"/>
    <row r="80275" x14ac:dyDescent="0.25"/>
    <row r="80276" x14ac:dyDescent="0.25"/>
    <row r="80277" x14ac:dyDescent="0.25"/>
    <row r="80278" x14ac:dyDescent="0.25"/>
    <row r="80279" x14ac:dyDescent="0.25"/>
    <row r="80280" x14ac:dyDescent="0.25"/>
    <row r="80281" x14ac:dyDescent="0.25"/>
    <row r="80282" x14ac:dyDescent="0.25"/>
    <row r="80283" x14ac:dyDescent="0.25"/>
    <row r="80284" x14ac:dyDescent="0.25"/>
    <row r="80285" x14ac:dyDescent="0.25"/>
    <row r="80286" x14ac:dyDescent="0.25"/>
    <row r="80287" x14ac:dyDescent="0.25"/>
    <row r="80288" x14ac:dyDescent="0.25"/>
    <row r="80289" x14ac:dyDescent="0.25"/>
    <row r="80290" x14ac:dyDescent="0.25"/>
    <row r="80291" x14ac:dyDescent="0.25"/>
    <row r="80292" x14ac:dyDescent="0.25"/>
    <row r="80293" x14ac:dyDescent="0.25"/>
    <row r="80294" x14ac:dyDescent="0.25"/>
    <row r="80295" x14ac:dyDescent="0.25"/>
    <row r="80296" x14ac:dyDescent="0.25"/>
    <row r="80297" x14ac:dyDescent="0.25"/>
    <row r="80298" x14ac:dyDescent="0.25"/>
    <row r="80299" x14ac:dyDescent="0.25"/>
    <row r="80300" x14ac:dyDescent="0.25"/>
    <row r="80301" x14ac:dyDescent="0.25"/>
    <row r="80302" x14ac:dyDescent="0.25"/>
    <row r="80303" x14ac:dyDescent="0.25"/>
    <row r="80304" x14ac:dyDescent="0.25"/>
    <row r="80305" x14ac:dyDescent="0.25"/>
    <row r="80306" x14ac:dyDescent="0.25"/>
    <row r="80307" x14ac:dyDescent="0.25"/>
    <row r="80308" x14ac:dyDescent="0.25"/>
    <row r="80309" x14ac:dyDescent="0.25"/>
    <row r="80310" x14ac:dyDescent="0.25"/>
    <row r="80311" x14ac:dyDescent="0.25"/>
    <row r="80312" x14ac:dyDescent="0.25"/>
    <row r="80313" x14ac:dyDescent="0.25"/>
    <row r="80314" x14ac:dyDescent="0.25"/>
    <row r="80315" x14ac:dyDescent="0.25"/>
    <row r="80316" x14ac:dyDescent="0.25"/>
    <row r="80317" x14ac:dyDescent="0.25"/>
    <row r="80318" x14ac:dyDescent="0.25"/>
    <row r="80319" x14ac:dyDescent="0.25"/>
    <row r="80320" x14ac:dyDescent="0.25"/>
    <row r="80321" x14ac:dyDescent="0.25"/>
    <row r="80322" x14ac:dyDescent="0.25"/>
    <row r="80323" x14ac:dyDescent="0.25"/>
    <row r="80324" x14ac:dyDescent="0.25"/>
    <row r="80325" x14ac:dyDescent="0.25"/>
    <row r="80326" x14ac:dyDescent="0.25"/>
    <row r="80327" x14ac:dyDescent="0.25"/>
    <row r="80328" x14ac:dyDescent="0.25"/>
    <row r="80329" x14ac:dyDescent="0.25"/>
    <row r="80330" x14ac:dyDescent="0.25"/>
    <row r="80331" x14ac:dyDescent="0.25"/>
    <row r="80332" x14ac:dyDescent="0.25"/>
    <row r="80333" x14ac:dyDescent="0.25"/>
    <row r="80334" x14ac:dyDescent="0.25"/>
    <row r="80335" x14ac:dyDescent="0.25"/>
    <row r="80336" x14ac:dyDescent="0.25"/>
    <row r="80337" x14ac:dyDescent="0.25"/>
    <row r="80338" x14ac:dyDescent="0.25"/>
    <row r="80339" x14ac:dyDescent="0.25"/>
    <row r="80340" x14ac:dyDescent="0.25"/>
    <row r="80341" x14ac:dyDescent="0.25"/>
    <row r="80342" x14ac:dyDescent="0.25"/>
    <row r="80343" x14ac:dyDescent="0.25"/>
    <row r="80344" x14ac:dyDescent="0.25"/>
    <row r="80345" x14ac:dyDescent="0.25"/>
    <row r="80346" x14ac:dyDescent="0.25"/>
    <row r="80347" x14ac:dyDescent="0.25"/>
    <row r="80348" x14ac:dyDescent="0.25"/>
    <row r="80349" x14ac:dyDescent="0.25"/>
    <row r="80350" x14ac:dyDescent="0.25"/>
    <row r="80351" x14ac:dyDescent="0.25"/>
    <row r="80352" x14ac:dyDescent="0.25"/>
    <row r="80353" x14ac:dyDescent="0.25"/>
    <row r="80354" x14ac:dyDescent="0.25"/>
    <row r="80355" x14ac:dyDescent="0.25"/>
    <row r="80356" x14ac:dyDescent="0.25"/>
    <row r="80357" x14ac:dyDescent="0.25"/>
    <row r="80358" x14ac:dyDescent="0.25"/>
    <row r="80359" x14ac:dyDescent="0.25"/>
    <row r="80360" x14ac:dyDescent="0.25"/>
    <row r="80361" x14ac:dyDescent="0.25"/>
    <row r="80362" x14ac:dyDescent="0.25"/>
    <row r="80363" x14ac:dyDescent="0.25"/>
    <row r="80364" x14ac:dyDescent="0.25"/>
    <row r="80365" x14ac:dyDescent="0.25"/>
    <row r="80366" x14ac:dyDescent="0.25"/>
    <row r="80367" x14ac:dyDescent="0.25"/>
    <row r="80368" x14ac:dyDescent="0.25"/>
    <row r="80369" x14ac:dyDescent="0.25"/>
    <row r="80370" x14ac:dyDescent="0.25"/>
    <row r="80371" x14ac:dyDescent="0.25"/>
    <row r="80372" x14ac:dyDescent="0.25"/>
    <row r="80373" x14ac:dyDescent="0.25"/>
    <row r="80374" x14ac:dyDescent="0.25"/>
    <row r="80375" x14ac:dyDescent="0.25"/>
    <row r="80376" x14ac:dyDescent="0.25"/>
    <row r="80377" x14ac:dyDescent="0.25"/>
    <row r="80378" x14ac:dyDescent="0.25"/>
    <row r="80379" x14ac:dyDescent="0.25"/>
    <row r="80380" x14ac:dyDescent="0.25"/>
    <row r="80381" x14ac:dyDescent="0.25"/>
    <row r="80382" x14ac:dyDescent="0.25"/>
    <row r="80383" x14ac:dyDescent="0.25"/>
    <row r="80384" x14ac:dyDescent="0.25"/>
    <row r="80385" x14ac:dyDescent="0.25"/>
    <row r="80386" x14ac:dyDescent="0.25"/>
    <row r="80387" x14ac:dyDescent="0.25"/>
    <row r="80388" x14ac:dyDescent="0.25"/>
    <row r="80389" x14ac:dyDescent="0.25"/>
    <row r="80390" x14ac:dyDescent="0.25"/>
    <row r="80391" x14ac:dyDescent="0.25"/>
    <row r="80392" x14ac:dyDescent="0.25"/>
    <row r="80393" x14ac:dyDescent="0.25"/>
    <row r="80394" x14ac:dyDescent="0.25"/>
    <row r="80395" x14ac:dyDescent="0.25"/>
    <row r="80396" x14ac:dyDescent="0.25"/>
    <row r="80397" x14ac:dyDescent="0.25"/>
    <row r="80398" x14ac:dyDescent="0.25"/>
    <row r="80399" x14ac:dyDescent="0.25"/>
    <row r="80400" x14ac:dyDescent="0.25"/>
    <row r="80401" x14ac:dyDescent="0.25"/>
    <row r="80402" x14ac:dyDescent="0.25"/>
    <row r="80403" x14ac:dyDescent="0.25"/>
    <row r="80404" x14ac:dyDescent="0.25"/>
    <row r="80405" x14ac:dyDescent="0.25"/>
    <row r="80406" x14ac:dyDescent="0.25"/>
    <row r="80407" x14ac:dyDescent="0.25"/>
    <row r="80408" x14ac:dyDescent="0.25"/>
    <row r="80409" x14ac:dyDescent="0.25"/>
    <row r="80410" x14ac:dyDescent="0.25"/>
    <row r="80411" x14ac:dyDescent="0.25"/>
    <row r="80412" x14ac:dyDescent="0.25"/>
    <row r="80413" x14ac:dyDescent="0.25"/>
    <row r="80414" x14ac:dyDescent="0.25"/>
    <row r="80415" x14ac:dyDescent="0.25"/>
    <row r="80416" x14ac:dyDescent="0.25"/>
    <row r="80417" x14ac:dyDescent="0.25"/>
    <row r="80418" x14ac:dyDescent="0.25"/>
    <row r="80419" x14ac:dyDescent="0.25"/>
    <row r="80420" x14ac:dyDescent="0.25"/>
    <row r="80421" x14ac:dyDescent="0.25"/>
    <row r="80422" x14ac:dyDescent="0.25"/>
    <row r="80423" x14ac:dyDescent="0.25"/>
    <row r="80424" x14ac:dyDescent="0.25"/>
    <row r="80425" x14ac:dyDescent="0.25"/>
    <row r="80426" x14ac:dyDescent="0.25"/>
    <row r="80427" x14ac:dyDescent="0.25"/>
    <row r="80428" x14ac:dyDescent="0.25"/>
    <row r="80429" x14ac:dyDescent="0.25"/>
    <row r="80430" x14ac:dyDescent="0.25"/>
    <row r="80431" x14ac:dyDescent="0.25"/>
    <row r="80432" x14ac:dyDescent="0.25"/>
    <row r="80433" x14ac:dyDescent="0.25"/>
    <row r="80434" x14ac:dyDescent="0.25"/>
    <row r="80435" x14ac:dyDescent="0.25"/>
    <row r="80436" x14ac:dyDescent="0.25"/>
    <row r="80437" x14ac:dyDescent="0.25"/>
    <row r="80438" x14ac:dyDescent="0.25"/>
    <row r="80439" x14ac:dyDescent="0.25"/>
    <row r="80440" x14ac:dyDescent="0.25"/>
    <row r="80441" x14ac:dyDescent="0.25"/>
    <row r="80442" x14ac:dyDescent="0.25"/>
    <row r="80443" x14ac:dyDescent="0.25"/>
    <row r="80444" x14ac:dyDescent="0.25"/>
    <row r="80445" x14ac:dyDescent="0.25"/>
    <row r="80446" x14ac:dyDescent="0.25"/>
    <row r="80447" x14ac:dyDescent="0.25"/>
    <row r="80448" x14ac:dyDescent="0.25"/>
    <row r="80449" x14ac:dyDescent="0.25"/>
    <row r="80450" x14ac:dyDescent="0.25"/>
    <row r="80451" x14ac:dyDescent="0.25"/>
    <row r="80452" x14ac:dyDescent="0.25"/>
    <row r="80453" x14ac:dyDescent="0.25"/>
    <row r="80454" x14ac:dyDescent="0.25"/>
    <row r="80455" x14ac:dyDescent="0.25"/>
    <row r="80456" x14ac:dyDescent="0.25"/>
    <row r="80457" x14ac:dyDescent="0.25"/>
    <row r="80458" x14ac:dyDescent="0.25"/>
    <row r="80459" x14ac:dyDescent="0.25"/>
    <row r="80460" x14ac:dyDescent="0.25"/>
    <row r="80461" x14ac:dyDescent="0.25"/>
    <row r="80462" x14ac:dyDescent="0.25"/>
    <row r="80463" x14ac:dyDescent="0.25"/>
    <row r="80464" x14ac:dyDescent="0.25"/>
    <row r="80465" x14ac:dyDescent="0.25"/>
    <row r="80466" x14ac:dyDescent="0.25"/>
    <row r="80467" x14ac:dyDescent="0.25"/>
    <row r="80468" x14ac:dyDescent="0.25"/>
    <row r="80469" x14ac:dyDescent="0.25"/>
    <row r="80470" x14ac:dyDescent="0.25"/>
    <row r="80471" x14ac:dyDescent="0.25"/>
    <row r="80472" x14ac:dyDescent="0.25"/>
    <row r="80473" x14ac:dyDescent="0.25"/>
    <row r="80474" x14ac:dyDescent="0.25"/>
    <row r="80475" x14ac:dyDescent="0.25"/>
    <row r="80476" x14ac:dyDescent="0.25"/>
    <row r="80477" x14ac:dyDescent="0.25"/>
    <row r="80478" x14ac:dyDescent="0.25"/>
    <row r="80479" x14ac:dyDescent="0.25"/>
    <row r="80480" x14ac:dyDescent="0.25"/>
    <row r="80481" x14ac:dyDescent="0.25"/>
    <row r="80482" x14ac:dyDescent="0.25"/>
    <row r="80483" x14ac:dyDescent="0.25"/>
    <row r="80484" x14ac:dyDescent="0.25"/>
    <row r="80485" x14ac:dyDescent="0.25"/>
    <row r="80486" x14ac:dyDescent="0.25"/>
    <row r="80487" x14ac:dyDescent="0.25"/>
    <row r="80488" x14ac:dyDescent="0.25"/>
    <row r="80489" x14ac:dyDescent="0.25"/>
    <row r="80490" x14ac:dyDescent="0.25"/>
    <row r="80491" x14ac:dyDescent="0.25"/>
    <row r="80492" x14ac:dyDescent="0.25"/>
    <row r="80493" x14ac:dyDescent="0.25"/>
    <row r="80494" x14ac:dyDescent="0.25"/>
    <row r="80495" x14ac:dyDescent="0.25"/>
    <row r="80496" x14ac:dyDescent="0.25"/>
    <row r="80497" x14ac:dyDescent="0.25"/>
    <row r="80498" x14ac:dyDescent="0.25"/>
    <row r="80499" x14ac:dyDescent="0.25"/>
    <row r="80500" x14ac:dyDescent="0.25"/>
    <row r="80501" x14ac:dyDescent="0.25"/>
    <row r="80502" x14ac:dyDescent="0.25"/>
    <row r="80503" x14ac:dyDescent="0.25"/>
    <row r="80504" x14ac:dyDescent="0.25"/>
    <row r="80505" x14ac:dyDescent="0.25"/>
    <row r="80506" x14ac:dyDescent="0.25"/>
    <row r="80507" x14ac:dyDescent="0.25"/>
    <row r="80508" x14ac:dyDescent="0.25"/>
    <row r="80509" x14ac:dyDescent="0.25"/>
    <row r="80510" x14ac:dyDescent="0.25"/>
    <row r="80511" x14ac:dyDescent="0.25"/>
    <row r="80512" x14ac:dyDescent="0.25"/>
    <row r="80513" x14ac:dyDescent="0.25"/>
    <row r="80514" x14ac:dyDescent="0.25"/>
    <row r="80515" x14ac:dyDescent="0.25"/>
    <row r="80516" x14ac:dyDescent="0.25"/>
    <row r="80517" x14ac:dyDescent="0.25"/>
    <row r="80518" x14ac:dyDescent="0.25"/>
    <row r="80519" x14ac:dyDescent="0.25"/>
    <row r="80520" x14ac:dyDescent="0.25"/>
    <row r="80521" x14ac:dyDescent="0.25"/>
    <row r="80522" x14ac:dyDescent="0.25"/>
    <row r="80523" x14ac:dyDescent="0.25"/>
    <row r="80524" x14ac:dyDescent="0.25"/>
    <row r="80525" x14ac:dyDescent="0.25"/>
    <row r="80526" x14ac:dyDescent="0.25"/>
    <row r="80527" x14ac:dyDescent="0.25"/>
    <row r="80528" x14ac:dyDescent="0.25"/>
    <row r="80529" x14ac:dyDescent="0.25"/>
    <row r="80530" x14ac:dyDescent="0.25"/>
    <row r="80531" x14ac:dyDescent="0.25"/>
    <row r="80532" x14ac:dyDescent="0.25"/>
    <row r="80533" x14ac:dyDescent="0.25"/>
    <row r="80534" x14ac:dyDescent="0.25"/>
    <row r="80535" x14ac:dyDescent="0.25"/>
    <row r="80536" x14ac:dyDescent="0.25"/>
    <row r="80537" x14ac:dyDescent="0.25"/>
    <row r="80538" x14ac:dyDescent="0.25"/>
    <row r="80539" x14ac:dyDescent="0.25"/>
    <row r="80540" x14ac:dyDescent="0.25"/>
    <row r="80541" x14ac:dyDescent="0.25"/>
    <row r="80542" x14ac:dyDescent="0.25"/>
    <row r="80543" x14ac:dyDescent="0.25"/>
    <row r="80544" x14ac:dyDescent="0.25"/>
    <row r="80545" x14ac:dyDescent="0.25"/>
    <row r="80546" x14ac:dyDescent="0.25"/>
    <row r="80547" x14ac:dyDescent="0.25"/>
    <row r="80548" x14ac:dyDescent="0.25"/>
    <row r="80549" x14ac:dyDescent="0.25"/>
    <row r="80550" x14ac:dyDescent="0.25"/>
    <row r="80551" x14ac:dyDescent="0.25"/>
    <row r="80552" x14ac:dyDescent="0.25"/>
    <row r="80553" x14ac:dyDescent="0.25"/>
    <row r="80554" x14ac:dyDescent="0.25"/>
    <row r="80555" x14ac:dyDescent="0.25"/>
    <row r="80556" x14ac:dyDescent="0.25"/>
    <row r="80557" x14ac:dyDescent="0.25"/>
    <row r="80558" x14ac:dyDescent="0.25"/>
    <row r="80559" x14ac:dyDescent="0.25"/>
    <row r="80560" x14ac:dyDescent="0.25"/>
    <row r="80561" x14ac:dyDescent="0.25"/>
    <row r="80562" x14ac:dyDescent="0.25"/>
    <row r="80563" x14ac:dyDescent="0.25"/>
    <row r="80564" x14ac:dyDescent="0.25"/>
    <row r="80565" x14ac:dyDescent="0.25"/>
    <row r="80566" x14ac:dyDescent="0.25"/>
    <row r="80567" x14ac:dyDescent="0.25"/>
    <row r="80568" x14ac:dyDescent="0.25"/>
    <row r="80569" x14ac:dyDescent="0.25"/>
    <row r="80570" x14ac:dyDescent="0.25"/>
    <row r="80571" x14ac:dyDescent="0.25"/>
    <row r="80572" x14ac:dyDescent="0.25"/>
    <row r="80573" x14ac:dyDescent="0.25"/>
    <row r="80574" x14ac:dyDescent="0.25"/>
    <row r="80575" x14ac:dyDescent="0.25"/>
    <row r="80576" x14ac:dyDescent="0.25"/>
    <row r="80577" x14ac:dyDescent="0.25"/>
    <row r="80578" x14ac:dyDescent="0.25"/>
    <row r="80579" x14ac:dyDescent="0.25"/>
    <row r="80580" x14ac:dyDescent="0.25"/>
    <row r="80581" x14ac:dyDescent="0.25"/>
    <row r="80582" x14ac:dyDescent="0.25"/>
    <row r="80583" x14ac:dyDescent="0.25"/>
    <row r="80584" x14ac:dyDescent="0.25"/>
    <row r="80585" x14ac:dyDescent="0.25"/>
    <row r="80586" x14ac:dyDescent="0.25"/>
    <row r="80587" x14ac:dyDescent="0.25"/>
    <row r="80588" x14ac:dyDescent="0.25"/>
    <row r="80589" x14ac:dyDescent="0.25"/>
    <row r="80590" x14ac:dyDescent="0.25"/>
    <row r="80591" x14ac:dyDescent="0.25"/>
    <row r="80592" x14ac:dyDescent="0.25"/>
    <row r="80593" x14ac:dyDescent="0.25"/>
    <row r="80594" x14ac:dyDescent="0.25"/>
    <row r="80595" x14ac:dyDescent="0.25"/>
    <row r="80596" x14ac:dyDescent="0.25"/>
    <row r="80597" x14ac:dyDescent="0.25"/>
    <row r="80598" x14ac:dyDescent="0.25"/>
    <row r="80599" x14ac:dyDescent="0.25"/>
    <row r="80600" x14ac:dyDescent="0.25"/>
    <row r="80601" x14ac:dyDescent="0.25"/>
    <row r="80602" x14ac:dyDescent="0.25"/>
    <row r="80603" x14ac:dyDescent="0.25"/>
    <row r="80604" x14ac:dyDescent="0.25"/>
    <row r="80605" x14ac:dyDescent="0.25"/>
    <row r="80606" x14ac:dyDescent="0.25"/>
    <row r="80607" x14ac:dyDescent="0.25"/>
    <row r="80608" x14ac:dyDescent="0.25"/>
    <row r="80609" x14ac:dyDescent="0.25"/>
    <row r="80610" x14ac:dyDescent="0.25"/>
    <row r="80611" x14ac:dyDescent="0.25"/>
    <row r="80612" x14ac:dyDescent="0.25"/>
    <row r="80613" x14ac:dyDescent="0.25"/>
    <row r="80614" x14ac:dyDescent="0.25"/>
    <row r="80615" x14ac:dyDescent="0.25"/>
    <row r="80616" x14ac:dyDescent="0.25"/>
    <row r="80617" x14ac:dyDescent="0.25"/>
    <row r="80618" x14ac:dyDescent="0.25"/>
    <row r="80619" x14ac:dyDescent="0.25"/>
    <row r="80620" x14ac:dyDescent="0.25"/>
    <row r="80621" x14ac:dyDescent="0.25"/>
    <row r="80622" x14ac:dyDescent="0.25"/>
    <row r="80623" x14ac:dyDescent="0.25"/>
    <row r="80624" x14ac:dyDescent="0.25"/>
    <row r="80625" x14ac:dyDescent="0.25"/>
    <row r="80626" x14ac:dyDescent="0.25"/>
    <row r="80627" x14ac:dyDescent="0.25"/>
    <row r="80628" x14ac:dyDescent="0.25"/>
    <row r="80629" x14ac:dyDescent="0.25"/>
    <row r="80630" x14ac:dyDescent="0.25"/>
    <row r="80631" x14ac:dyDescent="0.25"/>
    <row r="80632" x14ac:dyDescent="0.25"/>
    <row r="80633" x14ac:dyDescent="0.25"/>
    <row r="80634" x14ac:dyDescent="0.25"/>
    <row r="80635" x14ac:dyDescent="0.25"/>
    <row r="80636" x14ac:dyDescent="0.25"/>
    <row r="80637" x14ac:dyDescent="0.25"/>
    <row r="80638" x14ac:dyDescent="0.25"/>
    <row r="80639" x14ac:dyDescent="0.25"/>
    <row r="80640" x14ac:dyDescent="0.25"/>
    <row r="80641" x14ac:dyDescent="0.25"/>
    <row r="80642" x14ac:dyDescent="0.25"/>
    <row r="80643" x14ac:dyDescent="0.25"/>
    <row r="80644" x14ac:dyDescent="0.25"/>
    <row r="80645" x14ac:dyDescent="0.25"/>
    <row r="80646" x14ac:dyDescent="0.25"/>
    <row r="80647" x14ac:dyDescent="0.25"/>
    <row r="80648" x14ac:dyDescent="0.25"/>
    <row r="80649" x14ac:dyDescent="0.25"/>
    <row r="80650" x14ac:dyDescent="0.25"/>
    <row r="80651" x14ac:dyDescent="0.25"/>
    <row r="80652" x14ac:dyDescent="0.25"/>
    <row r="80653" x14ac:dyDescent="0.25"/>
    <row r="80654" x14ac:dyDescent="0.25"/>
    <row r="80655" x14ac:dyDescent="0.25"/>
    <row r="80656" x14ac:dyDescent="0.25"/>
    <row r="80657" x14ac:dyDescent="0.25"/>
    <row r="80658" x14ac:dyDescent="0.25"/>
    <row r="80659" x14ac:dyDescent="0.25"/>
    <row r="80660" x14ac:dyDescent="0.25"/>
    <row r="80661" x14ac:dyDescent="0.25"/>
    <row r="80662" x14ac:dyDescent="0.25"/>
    <row r="80663" x14ac:dyDescent="0.25"/>
    <row r="80664" x14ac:dyDescent="0.25"/>
    <row r="80665" x14ac:dyDescent="0.25"/>
    <row r="80666" x14ac:dyDescent="0.25"/>
    <row r="80667" x14ac:dyDescent="0.25"/>
    <row r="80668" x14ac:dyDescent="0.25"/>
    <row r="80669" x14ac:dyDescent="0.25"/>
    <row r="80670" x14ac:dyDescent="0.25"/>
    <row r="80671" x14ac:dyDescent="0.25"/>
    <row r="80672" x14ac:dyDescent="0.25"/>
    <row r="80673" x14ac:dyDescent="0.25"/>
    <row r="80674" x14ac:dyDescent="0.25"/>
    <row r="80675" x14ac:dyDescent="0.25"/>
    <row r="80676" x14ac:dyDescent="0.25"/>
    <row r="80677" x14ac:dyDescent="0.25"/>
    <row r="80678" x14ac:dyDescent="0.25"/>
    <row r="80679" x14ac:dyDescent="0.25"/>
    <row r="80680" x14ac:dyDescent="0.25"/>
    <row r="80681" x14ac:dyDescent="0.25"/>
    <row r="80682" x14ac:dyDescent="0.25"/>
    <row r="80683" x14ac:dyDescent="0.25"/>
    <row r="80684" x14ac:dyDescent="0.25"/>
    <row r="80685" x14ac:dyDescent="0.25"/>
    <row r="80686" x14ac:dyDescent="0.25"/>
    <row r="80687" x14ac:dyDescent="0.25"/>
    <row r="80688" x14ac:dyDescent="0.25"/>
    <row r="80689" x14ac:dyDescent="0.25"/>
    <row r="80690" x14ac:dyDescent="0.25"/>
    <row r="80691" x14ac:dyDescent="0.25"/>
    <row r="80692" x14ac:dyDescent="0.25"/>
    <row r="80693" x14ac:dyDescent="0.25"/>
    <row r="80694" x14ac:dyDescent="0.25"/>
    <row r="80695" x14ac:dyDescent="0.25"/>
    <row r="80696" x14ac:dyDescent="0.25"/>
    <row r="80697" x14ac:dyDescent="0.25"/>
    <row r="80698" x14ac:dyDescent="0.25"/>
    <row r="80699" x14ac:dyDescent="0.25"/>
    <row r="80700" x14ac:dyDescent="0.25"/>
    <row r="80701" x14ac:dyDescent="0.25"/>
    <row r="80702" x14ac:dyDescent="0.25"/>
    <row r="80703" x14ac:dyDescent="0.25"/>
    <row r="80704" x14ac:dyDescent="0.25"/>
    <row r="80705" x14ac:dyDescent="0.25"/>
    <row r="80706" x14ac:dyDescent="0.25"/>
    <row r="80707" x14ac:dyDescent="0.25"/>
    <row r="80708" x14ac:dyDescent="0.25"/>
    <row r="80709" x14ac:dyDescent="0.25"/>
    <row r="80710" x14ac:dyDescent="0.25"/>
    <row r="80711" x14ac:dyDescent="0.25"/>
    <row r="80712" x14ac:dyDescent="0.25"/>
    <row r="80713" x14ac:dyDescent="0.25"/>
    <row r="80714" x14ac:dyDescent="0.25"/>
    <row r="80715" x14ac:dyDescent="0.25"/>
    <row r="80716" x14ac:dyDescent="0.25"/>
    <row r="80717" x14ac:dyDescent="0.25"/>
    <row r="80718" x14ac:dyDescent="0.25"/>
    <row r="80719" x14ac:dyDescent="0.25"/>
    <row r="80720" x14ac:dyDescent="0.25"/>
    <row r="80721" x14ac:dyDescent="0.25"/>
    <row r="80722" x14ac:dyDescent="0.25"/>
    <row r="80723" x14ac:dyDescent="0.25"/>
    <row r="80724" x14ac:dyDescent="0.25"/>
    <row r="80725" x14ac:dyDescent="0.25"/>
    <row r="80726" x14ac:dyDescent="0.25"/>
    <row r="80727" x14ac:dyDescent="0.25"/>
    <row r="80728" x14ac:dyDescent="0.25"/>
    <row r="80729" x14ac:dyDescent="0.25"/>
    <row r="80730" x14ac:dyDescent="0.25"/>
    <row r="80731" x14ac:dyDescent="0.25"/>
    <row r="80732" x14ac:dyDescent="0.25"/>
    <row r="80733" x14ac:dyDescent="0.25"/>
    <row r="80734" x14ac:dyDescent="0.25"/>
    <row r="80735" x14ac:dyDescent="0.25"/>
    <row r="80736" x14ac:dyDescent="0.25"/>
    <row r="80737" x14ac:dyDescent="0.25"/>
    <row r="80738" x14ac:dyDescent="0.25"/>
    <row r="80739" x14ac:dyDescent="0.25"/>
    <row r="80740" x14ac:dyDescent="0.25"/>
    <row r="80741" x14ac:dyDescent="0.25"/>
    <row r="80742" x14ac:dyDescent="0.25"/>
    <row r="80743" x14ac:dyDescent="0.25"/>
    <row r="80744" x14ac:dyDescent="0.25"/>
    <row r="80745" x14ac:dyDescent="0.25"/>
    <row r="80746" x14ac:dyDescent="0.25"/>
    <row r="80747" x14ac:dyDescent="0.25"/>
    <row r="80748" x14ac:dyDescent="0.25"/>
    <row r="80749" x14ac:dyDescent="0.25"/>
    <row r="80750" x14ac:dyDescent="0.25"/>
    <row r="80751" x14ac:dyDescent="0.25"/>
    <row r="80752" x14ac:dyDescent="0.25"/>
    <row r="80753" x14ac:dyDescent="0.25"/>
    <row r="80754" x14ac:dyDescent="0.25"/>
    <row r="80755" x14ac:dyDescent="0.25"/>
    <row r="80756" x14ac:dyDescent="0.25"/>
    <row r="80757" x14ac:dyDescent="0.25"/>
    <row r="80758" x14ac:dyDescent="0.25"/>
    <row r="80759" x14ac:dyDescent="0.25"/>
    <row r="80760" x14ac:dyDescent="0.25"/>
    <row r="80761" x14ac:dyDescent="0.25"/>
    <row r="80762" x14ac:dyDescent="0.25"/>
    <row r="80763" x14ac:dyDescent="0.25"/>
    <row r="80764" x14ac:dyDescent="0.25"/>
    <row r="80765" x14ac:dyDescent="0.25"/>
    <row r="80766" x14ac:dyDescent="0.25"/>
    <row r="80767" x14ac:dyDescent="0.25"/>
    <row r="80768" x14ac:dyDescent="0.25"/>
    <row r="80769" x14ac:dyDescent="0.25"/>
    <row r="80770" x14ac:dyDescent="0.25"/>
    <row r="80771" x14ac:dyDescent="0.25"/>
    <row r="80772" x14ac:dyDescent="0.25"/>
    <row r="80773" x14ac:dyDescent="0.25"/>
    <row r="80774" x14ac:dyDescent="0.25"/>
    <row r="80775" x14ac:dyDescent="0.25"/>
    <row r="80776" x14ac:dyDescent="0.25"/>
    <row r="80777" x14ac:dyDescent="0.25"/>
    <row r="80778" x14ac:dyDescent="0.25"/>
    <row r="80779" x14ac:dyDescent="0.25"/>
    <row r="80780" x14ac:dyDescent="0.25"/>
    <row r="80781" x14ac:dyDescent="0.25"/>
    <row r="80782" x14ac:dyDescent="0.25"/>
    <row r="80783" x14ac:dyDescent="0.25"/>
    <row r="80784" x14ac:dyDescent="0.25"/>
    <row r="80785" x14ac:dyDescent="0.25"/>
    <row r="80786" x14ac:dyDescent="0.25"/>
    <row r="80787" x14ac:dyDescent="0.25"/>
    <row r="80788" x14ac:dyDescent="0.25"/>
    <row r="80789" x14ac:dyDescent="0.25"/>
    <row r="80790" x14ac:dyDescent="0.25"/>
    <row r="80791" x14ac:dyDescent="0.25"/>
    <row r="80792" x14ac:dyDescent="0.25"/>
    <row r="80793" x14ac:dyDescent="0.25"/>
    <row r="80794" x14ac:dyDescent="0.25"/>
    <row r="80795" x14ac:dyDescent="0.25"/>
    <row r="80796" x14ac:dyDescent="0.25"/>
    <row r="80797" x14ac:dyDescent="0.25"/>
    <row r="80798" x14ac:dyDescent="0.25"/>
    <row r="80799" x14ac:dyDescent="0.25"/>
    <row r="80800" x14ac:dyDescent="0.25"/>
    <row r="80801" x14ac:dyDescent="0.25"/>
    <row r="80802" x14ac:dyDescent="0.25"/>
    <row r="80803" x14ac:dyDescent="0.25"/>
    <row r="80804" x14ac:dyDescent="0.25"/>
    <row r="80805" x14ac:dyDescent="0.25"/>
    <row r="80806" x14ac:dyDescent="0.25"/>
    <row r="80807" x14ac:dyDescent="0.25"/>
    <row r="80808" x14ac:dyDescent="0.25"/>
    <row r="80809" x14ac:dyDescent="0.25"/>
    <row r="80810" x14ac:dyDescent="0.25"/>
    <row r="80811" x14ac:dyDescent="0.25"/>
    <row r="80812" x14ac:dyDescent="0.25"/>
    <row r="80813" x14ac:dyDescent="0.25"/>
    <row r="80814" x14ac:dyDescent="0.25"/>
    <row r="80815" x14ac:dyDescent="0.25"/>
    <row r="80816" x14ac:dyDescent="0.25"/>
    <row r="80817" x14ac:dyDescent="0.25"/>
    <row r="80818" x14ac:dyDescent="0.25"/>
    <row r="80819" x14ac:dyDescent="0.25"/>
    <row r="80820" x14ac:dyDescent="0.25"/>
    <row r="80821" x14ac:dyDescent="0.25"/>
    <row r="80822" x14ac:dyDescent="0.25"/>
    <row r="80823" x14ac:dyDescent="0.25"/>
    <row r="80824" x14ac:dyDescent="0.25"/>
    <row r="80825" x14ac:dyDescent="0.25"/>
    <row r="80826" x14ac:dyDescent="0.25"/>
    <row r="80827" x14ac:dyDescent="0.25"/>
    <row r="80828" x14ac:dyDescent="0.25"/>
    <row r="80829" x14ac:dyDescent="0.25"/>
    <row r="80830" x14ac:dyDescent="0.25"/>
    <row r="80831" x14ac:dyDescent="0.25"/>
    <row r="80832" x14ac:dyDescent="0.25"/>
    <row r="80833" x14ac:dyDescent="0.25"/>
    <row r="80834" x14ac:dyDescent="0.25"/>
    <row r="80835" x14ac:dyDescent="0.25"/>
    <row r="80836" x14ac:dyDescent="0.25"/>
    <row r="80837" x14ac:dyDescent="0.25"/>
    <row r="80838" x14ac:dyDescent="0.25"/>
    <row r="80839" x14ac:dyDescent="0.25"/>
    <row r="80840" x14ac:dyDescent="0.25"/>
    <row r="80841" x14ac:dyDescent="0.25"/>
    <row r="80842" x14ac:dyDescent="0.25"/>
    <row r="80843" x14ac:dyDescent="0.25"/>
    <row r="80844" x14ac:dyDescent="0.25"/>
    <row r="80845" x14ac:dyDescent="0.25"/>
    <row r="80846" x14ac:dyDescent="0.25"/>
    <row r="80847" x14ac:dyDescent="0.25"/>
    <row r="80848" x14ac:dyDescent="0.25"/>
    <row r="80849" x14ac:dyDescent="0.25"/>
    <row r="80850" x14ac:dyDescent="0.25"/>
    <row r="80851" x14ac:dyDescent="0.25"/>
    <row r="80852" x14ac:dyDescent="0.25"/>
    <row r="80853" x14ac:dyDescent="0.25"/>
    <row r="80854" x14ac:dyDescent="0.25"/>
    <row r="80855" x14ac:dyDescent="0.25"/>
    <row r="80856" x14ac:dyDescent="0.25"/>
    <row r="80857" x14ac:dyDescent="0.25"/>
    <row r="80858" x14ac:dyDescent="0.25"/>
    <row r="80859" x14ac:dyDescent="0.25"/>
    <row r="80860" x14ac:dyDescent="0.25"/>
    <row r="80861" x14ac:dyDescent="0.25"/>
    <row r="80862" x14ac:dyDescent="0.25"/>
    <row r="80863" x14ac:dyDescent="0.25"/>
    <row r="80864" x14ac:dyDescent="0.25"/>
    <row r="80865" x14ac:dyDescent="0.25"/>
    <row r="80866" x14ac:dyDescent="0.25"/>
    <row r="80867" x14ac:dyDescent="0.25"/>
    <row r="80868" x14ac:dyDescent="0.25"/>
    <row r="80869" x14ac:dyDescent="0.25"/>
    <row r="80870" x14ac:dyDescent="0.25"/>
    <row r="80871" x14ac:dyDescent="0.25"/>
    <row r="80872" x14ac:dyDescent="0.25"/>
    <row r="80873" x14ac:dyDescent="0.25"/>
    <row r="80874" x14ac:dyDescent="0.25"/>
    <row r="80875" x14ac:dyDescent="0.25"/>
    <row r="80876" x14ac:dyDescent="0.25"/>
    <row r="80877" x14ac:dyDescent="0.25"/>
    <row r="80878" x14ac:dyDescent="0.25"/>
    <row r="80879" x14ac:dyDescent="0.25"/>
    <row r="80880" x14ac:dyDescent="0.25"/>
    <row r="80881" x14ac:dyDescent="0.25"/>
    <row r="80882" x14ac:dyDescent="0.25"/>
    <row r="80883" x14ac:dyDescent="0.25"/>
    <row r="80884" x14ac:dyDescent="0.25"/>
    <row r="80885" x14ac:dyDescent="0.25"/>
    <row r="80886" x14ac:dyDescent="0.25"/>
    <row r="80887" x14ac:dyDescent="0.25"/>
    <row r="80888" x14ac:dyDescent="0.25"/>
    <row r="80889" x14ac:dyDescent="0.25"/>
    <row r="80890" x14ac:dyDescent="0.25"/>
    <row r="80891" x14ac:dyDescent="0.25"/>
    <row r="80892" x14ac:dyDescent="0.25"/>
    <row r="80893" x14ac:dyDescent="0.25"/>
    <row r="80894" x14ac:dyDescent="0.25"/>
    <row r="80895" x14ac:dyDescent="0.25"/>
    <row r="80896" x14ac:dyDescent="0.25"/>
    <row r="80897" x14ac:dyDescent="0.25"/>
    <row r="80898" x14ac:dyDescent="0.25"/>
    <row r="80899" x14ac:dyDescent="0.25"/>
    <row r="80900" x14ac:dyDescent="0.25"/>
    <row r="80901" x14ac:dyDescent="0.25"/>
    <row r="80902" x14ac:dyDescent="0.25"/>
    <row r="80903" x14ac:dyDescent="0.25"/>
    <row r="80904" x14ac:dyDescent="0.25"/>
    <row r="80905" x14ac:dyDescent="0.25"/>
    <row r="80906" x14ac:dyDescent="0.25"/>
    <row r="80907" x14ac:dyDescent="0.25"/>
    <row r="80908" x14ac:dyDescent="0.25"/>
    <row r="80909" x14ac:dyDescent="0.25"/>
    <row r="80910" x14ac:dyDescent="0.25"/>
    <row r="80911" x14ac:dyDescent="0.25"/>
    <row r="80912" x14ac:dyDescent="0.25"/>
    <row r="80913" x14ac:dyDescent="0.25"/>
    <row r="80914" x14ac:dyDescent="0.25"/>
    <row r="80915" x14ac:dyDescent="0.25"/>
    <row r="80916" x14ac:dyDescent="0.25"/>
    <row r="80917" x14ac:dyDescent="0.25"/>
    <row r="80918" x14ac:dyDescent="0.25"/>
    <row r="80919" x14ac:dyDescent="0.25"/>
    <row r="80920" x14ac:dyDescent="0.25"/>
    <row r="80921" x14ac:dyDescent="0.25"/>
    <row r="80922" x14ac:dyDescent="0.25"/>
    <row r="80923" x14ac:dyDescent="0.25"/>
    <row r="80924" x14ac:dyDescent="0.25"/>
    <row r="80925" x14ac:dyDescent="0.25"/>
    <row r="80926" x14ac:dyDescent="0.25"/>
    <row r="80927" x14ac:dyDescent="0.25"/>
    <row r="80928" x14ac:dyDescent="0.25"/>
    <row r="80929" x14ac:dyDescent="0.25"/>
    <row r="80930" x14ac:dyDescent="0.25"/>
    <row r="80931" x14ac:dyDescent="0.25"/>
    <row r="80932" x14ac:dyDescent="0.25"/>
    <row r="80933" x14ac:dyDescent="0.25"/>
    <row r="80934" x14ac:dyDescent="0.25"/>
    <row r="80935" x14ac:dyDescent="0.25"/>
    <row r="80936" x14ac:dyDescent="0.25"/>
    <row r="80937" x14ac:dyDescent="0.25"/>
    <row r="80938" x14ac:dyDescent="0.25"/>
    <row r="80939" x14ac:dyDescent="0.25"/>
    <row r="80940" x14ac:dyDescent="0.25"/>
    <row r="80941" x14ac:dyDescent="0.25"/>
    <row r="80942" x14ac:dyDescent="0.25"/>
    <row r="80943" x14ac:dyDescent="0.25"/>
    <row r="80944" x14ac:dyDescent="0.25"/>
    <row r="80945" x14ac:dyDescent="0.25"/>
    <row r="80946" x14ac:dyDescent="0.25"/>
    <row r="80947" x14ac:dyDescent="0.25"/>
    <row r="80948" x14ac:dyDescent="0.25"/>
    <row r="80949" x14ac:dyDescent="0.25"/>
    <row r="80950" x14ac:dyDescent="0.25"/>
    <row r="80951" x14ac:dyDescent="0.25"/>
    <row r="80952" x14ac:dyDescent="0.25"/>
    <row r="80953" x14ac:dyDescent="0.25"/>
    <row r="80954" x14ac:dyDescent="0.25"/>
    <row r="80955" x14ac:dyDescent="0.25"/>
    <row r="80956" x14ac:dyDescent="0.25"/>
    <row r="80957" x14ac:dyDescent="0.25"/>
    <row r="80958" x14ac:dyDescent="0.25"/>
    <row r="80959" x14ac:dyDescent="0.25"/>
    <row r="80960" x14ac:dyDescent="0.25"/>
    <row r="80961" x14ac:dyDescent="0.25"/>
    <row r="80962" x14ac:dyDescent="0.25"/>
    <row r="80963" x14ac:dyDescent="0.25"/>
    <row r="80964" x14ac:dyDescent="0.25"/>
    <row r="80965" x14ac:dyDescent="0.25"/>
    <row r="80966" x14ac:dyDescent="0.25"/>
    <row r="80967" x14ac:dyDescent="0.25"/>
    <row r="80968" x14ac:dyDescent="0.25"/>
    <row r="80969" x14ac:dyDescent="0.25"/>
    <row r="80970" x14ac:dyDescent="0.25"/>
    <row r="80971" x14ac:dyDescent="0.25"/>
    <row r="80972" x14ac:dyDescent="0.25"/>
    <row r="80973" x14ac:dyDescent="0.25"/>
    <row r="80974" x14ac:dyDescent="0.25"/>
    <row r="80975" x14ac:dyDescent="0.25"/>
    <row r="80976" x14ac:dyDescent="0.25"/>
    <row r="80977" x14ac:dyDescent="0.25"/>
    <row r="80978" x14ac:dyDescent="0.25"/>
    <row r="80979" x14ac:dyDescent="0.25"/>
    <row r="80980" x14ac:dyDescent="0.25"/>
    <row r="80981" x14ac:dyDescent="0.25"/>
    <row r="80982" x14ac:dyDescent="0.25"/>
    <row r="80983" x14ac:dyDescent="0.25"/>
    <row r="80984" x14ac:dyDescent="0.25"/>
    <row r="80985" x14ac:dyDescent="0.25"/>
    <row r="80986" x14ac:dyDescent="0.25"/>
    <row r="80987" x14ac:dyDescent="0.25"/>
    <row r="80988" x14ac:dyDescent="0.25"/>
    <row r="80989" x14ac:dyDescent="0.25"/>
    <row r="80990" x14ac:dyDescent="0.25"/>
    <row r="80991" x14ac:dyDescent="0.25"/>
    <row r="80992" x14ac:dyDescent="0.25"/>
    <row r="80993" x14ac:dyDescent="0.25"/>
    <row r="80994" x14ac:dyDescent="0.25"/>
    <row r="80995" x14ac:dyDescent="0.25"/>
    <row r="80996" x14ac:dyDescent="0.25"/>
    <row r="80997" x14ac:dyDescent="0.25"/>
    <row r="80998" x14ac:dyDescent="0.25"/>
    <row r="80999" x14ac:dyDescent="0.25"/>
    <row r="81000" x14ac:dyDescent="0.25"/>
    <row r="81001" x14ac:dyDescent="0.25"/>
    <row r="81002" x14ac:dyDescent="0.25"/>
    <row r="81003" x14ac:dyDescent="0.25"/>
    <row r="81004" x14ac:dyDescent="0.25"/>
    <row r="81005" x14ac:dyDescent="0.25"/>
    <row r="81006" x14ac:dyDescent="0.25"/>
    <row r="81007" x14ac:dyDescent="0.25"/>
    <row r="81008" x14ac:dyDescent="0.25"/>
    <row r="81009" x14ac:dyDescent="0.25"/>
    <row r="81010" x14ac:dyDescent="0.25"/>
    <row r="81011" x14ac:dyDescent="0.25"/>
    <row r="81012" x14ac:dyDescent="0.25"/>
    <row r="81013" x14ac:dyDescent="0.25"/>
    <row r="81014" x14ac:dyDescent="0.25"/>
    <row r="81015" x14ac:dyDescent="0.25"/>
    <row r="81016" x14ac:dyDescent="0.25"/>
    <row r="81017" x14ac:dyDescent="0.25"/>
    <row r="81018" x14ac:dyDescent="0.25"/>
    <row r="81019" x14ac:dyDescent="0.25"/>
    <row r="81020" x14ac:dyDescent="0.25"/>
    <row r="81021" x14ac:dyDescent="0.25"/>
    <row r="81022" x14ac:dyDescent="0.25"/>
    <row r="81023" x14ac:dyDescent="0.25"/>
    <row r="81024" x14ac:dyDescent="0.25"/>
    <row r="81025" x14ac:dyDescent="0.25"/>
    <row r="81026" x14ac:dyDescent="0.25"/>
    <row r="81027" x14ac:dyDescent="0.25"/>
    <row r="81028" x14ac:dyDescent="0.25"/>
    <row r="81029" x14ac:dyDescent="0.25"/>
    <row r="81030" x14ac:dyDescent="0.25"/>
    <row r="81031" x14ac:dyDescent="0.25"/>
    <row r="81032" x14ac:dyDescent="0.25"/>
    <row r="81033" x14ac:dyDescent="0.25"/>
    <row r="81034" x14ac:dyDescent="0.25"/>
    <row r="81035" x14ac:dyDescent="0.25"/>
    <row r="81036" x14ac:dyDescent="0.25"/>
    <row r="81037" x14ac:dyDescent="0.25"/>
    <row r="81038" x14ac:dyDescent="0.25"/>
    <row r="81039" x14ac:dyDescent="0.25"/>
    <row r="81040" x14ac:dyDescent="0.25"/>
    <row r="81041" x14ac:dyDescent="0.25"/>
    <row r="81042" x14ac:dyDescent="0.25"/>
    <row r="81043" x14ac:dyDescent="0.25"/>
    <row r="81044" x14ac:dyDescent="0.25"/>
    <row r="81045" x14ac:dyDescent="0.25"/>
    <row r="81046" x14ac:dyDescent="0.25"/>
    <row r="81047" x14ac:dyDescent="0.25"/>
    <row r="81048" x14ac:dyDescent="0.25"/>
    <row r="81049" x14ac:dyDescent="0.25"/>
    <row r="81050" x14ac:dyDescent="0.25"/>
    <row r="81051" x14ac:dyDescent="0.25"/>
    <row r="81052" x14ac:dyDescent="0.25"/>
    <row r="81053" x14ac:dyDescent="0.25"/>
    <row r="81054" x14ac:dyDescent="0.25"/>
    <row r="81055" x14ac:dyDescent="0.25"/>
    <row r="81056" x14ac:dyDescent="0.25"/>
    <row r="81057" x14ac:dyDescent="0.25"/>
    <row r="81058" x14ac:dyDescent="0.25"/>
    <row r="81059" x14ac:dyDescent="0.25"/>
    <row r="81060" x14ac:dyDescent="0.25"/>
    <row r="81061" x14ac:dyDescent="0.25"/>
    <row r="81062" x14ac:dyDescent="0.25"/>
    <row r="81063" x14ac:dyDescent="0.25"/>
    <row r="81064" x14ac:dyDescent="0.25"/>
    <row r="81065" x14ac:dyDescent="0.25"/>
    <row r="81066" x14ac:dyDescent="0.25"/>
    <row r="81067" x14ac:dyDescent="0.25"/>
    <row r="81068" x14ac:dyDescent="0.25"/>
    <row r="81069" x14ac:dyDescent="0.25"/>
    <row r="81070" x14ac:dyDescent="0.25"/>
    <row r="81071" x14ac:dyDescent="0.25"/>
    <row r="81072" x14ac:dyDescent="0.25"/>
    <row r="81073" x14ac:dyDescent="0.25"/>
    <row r="81074" x14ac:dyDescent="0.25"/>
    <row r="81075" x14ac:dyDescent="0.25"/>
    <row r="81076" x14ac:dyDescent="0.25"/>
    <row r="81077" x14ac:dyDescent="0.25"/>
    <row r="81078" x14ac:dyDescent="0.25"/>
    <row r="81079" x14ac:dyDescent="0.25"/>
    <row r="81080" x14ac:dyDescent="0.25"/>
    <row r="81081" x14ac:dyDescent="0.25"/>
    <row r="81082" x14ac:dyDescent="0.25"/>
    <row r="81083" x14ac:dyDescent="0.25"/>
    <row r="81084" x14ac:dyDescent="0.25"/>
    <row r="81085" x14ac:dyDescent="0.25"/>
    <row r="81086" x14ac:dyDescent="0.25"/>
    <row r="81087" x14ac:dyDescent="0.25"/>
    <row r="81088" x14ac:dyDescent="0.25"/>
    <row r="81089" x14ac:dyDescent="0.25"/>
    <row r="81090" x14ac:dyDescent="0.25"/>
    <row r="81091" x14ac:dyDescent="0.25"/>
    <row r="81092" x14ac:dyDescent="0.25"/>
    <row r="81093" x14ac:dyDescent="0.25"/>
    <row r="81094" x14ac:dyDescent="0.25"/>
    <row r="81095" x14ac:dyDescent="0.25"/>
    <row r="81096" x14ac:dyDescent="0.25"/>
    <row r="81097" x14ac:dyDescent="0.25"/>
    <row r="81098" x14ac:dyDescent="0.25"/>
    <row r="81099" x14ac:dyDescent="0.25"/>
    <row r="81100" x14ac:dyDescent="0.25"/>
    <row r="81101" x14ac:dyDescent="0.25"/>
    <row r="81102" x14ac:dyDescent="0.25"/>
    <row r="81103" x14ac:dyDescent="0.25"/>
    <row r="81104" x14ac:dyDescent="0.25"/>
    <row r="81105" x14ac:dyDescent="0.25"/>
    <row r="81106" x14ac:dyDescent="0.25"/>
    <row r="81107" x14ac:dyDescent="0.25"/>
    <row r="81108" x14ac:dyDescent="0.25"/>
    <row r="81109" x14ac:dyDescent="0.25"/>
    <row r="81110" x14ac:dyDescent="0.25"/>
    <row r="81111" x14ac:dyDescent="0.25"/>
    <row r="81112" x14ac:dyDescent="0.25"/>
    <row r="81113" x14ac:dyDescent="0.25"/>
    <row r="81114" x14ac:dyDescent="0.25"/>
    <row r="81115" x14ac:dyDescent="0.25"/>
    <row r="81116" x14ac:dyDescent="0.25"/>
    <row r="81117" x14ac:dyDescent="0.25"/>
    <row r="81118" x14ac:dyDescent="0.25"/>
    <row r="81119" x14ac:dyDescent="0.25"/>
    <row r="81120" x14ac:dyDescent="0.25"/>
    <row r="81121" x14ac:dyDescent="0.25"/>
    <row r="81122" x14ac:dyDescent="0.25"/>
    <row r="81123" x14ac:dyDescent="0.25"/>
    <row r="81124" x14ac:dyDescent="0.25"/>
    <row r="81125" x14ac:dyDescent="0.25"/>
    <row r="81126" x14ac:dyDescent="0.25"/>
    <row r="81127" x14ac:dyDescent="0.25"/>
    <row r="81128" x14ac:dyDescent="0.25"/>
    <row r="81129" x14ac:dyDescent="0.25"/>
    <row r="81130" x14ac:dyDescent="0.25"/>
    <row r="81131" x14ac:dyDescent="0.25"/>
    <row r="81132" x14ac:dyDescent="0.25"/>
    <row r="81133" x14ac:dyDescent="0.25"/>
    <row r="81134" x14ac:dyDescent="0.25"/>
    <row r="81135" x14ac:dyDescent="0.25"/>
    <row r="81136" x14ac:dyDescent="0.25"/>
    <row r="81137" x14ac:dyDescent="0.25"/>
    <row r="81138" x14ac:dyDescent="0.25"/>
    <row r="81139" x14ac:dyDescent="0.25"/>
    <row r="81140" x14ac:dyDescent="0.25"/>
    <row r="81141" x14ac:dyDescent="0.25"/>
    <row r="81142" x14ac:dyDescent="0.25"/>
    <row r="81143" x14ac:dyDescent="0.25"/>
    <row r="81144" x14ac:dyDescent="0.25"/>
    <row r="81145" x14ac:dyDescent="0.25"/>
    <row r="81146" x14ac:dyDescent="0.25"/>
    <row r="81147" x14ac:dyDescent="0.25"/>
    <row r="81148" x14ac:dyDescent="0.25"/>
    <row r="81149" x14ac:dyDescent="0.25"/>
    <row r="81150" x14ac:dyDescent="0.25"/>
    <row r="81151" x14ac:dyDescent="0.25"/>
    <row r="81152" x14ac:dyDescent="0.25"/>
    <row r="81153" x14ac:dyDescent="0.25"/>
    <row r="81154" x14ac:dyDescent="0.25"/>
    <row r="81155" x14ac:dyDescent="0.25"/>
    <row r="81156" x14ac:dyDescent="0.25"/>
    <row r="81157" x14ac:dyDescent="0.25"/>
    <row r="81158" x14ac:dyDescent="0.25"/>
    <row r="81159" x14ac:dyDescent="0.25"/>
    <row r="81160" x14ac:dyDescent="0.25"/>
    <row r="81161" x14ac:dyDescent="0.25"/>
    <row r="81162" x14ac:dyDescent="0.25"/>
    <row r="81163" x14ac:dyDescent="0.25"/>
    <row r="81164" x14ac:dyDescent="0.25"/>
    <row r="81165" x14ac:dyDescent="0.25"/>
    <row r="81166" x14ac:dyDescent="0.25"/>
    <row r="81167" x14ac:dyDescent="0.25"/>
    <row r="81168" x14ac:dyDescent="0.25"/>
    <row r="81169" x14ac:dyDescent="0.25"/>
    <row r="81170" x14ac:dyDescent="0.25"/>
    <row r="81171" x14ac:dyDescent="0.25"/>
    <row r="81172" x14ac:dyDescent="0.25"/>
    <row r="81173" x14ac:dyDescent="0.25"/>
    <row r="81174" x14ac:dyDescent="0.25"/>
    <row r="81175" x14ac:dyDescent="0.25"/>
    <row r="81176" x14ac:dyDescent="0.25"/>
    <row r="81177" x14ac:dyDescent="0.25"/>
    <row r="81178" x14ac:dyDescent="0.25"/>
    <row r="81179" x14ac:dyDescent="0.25"/>
    <row r="81180" x14ac:dyDescent="0.25"/>
    <row r="81181" x14ac:dyDescent="0.25"/>
    <row r="81182" x14ac:dyDescent="0.25"/>
    <row r="81183" x14ac:dyDescent="0.25"/>
    <row r="81184" x14ac:dyDescent="0.25"/>
    <row r="81185" x14ac:dyDescent="0.25"/>
    <row r="81186" x14ac:dyDescent="0.25"/>
    <row r="81187" x14ac:dyDescent="0.25"/>
    <row r="81188" x14ac:dyDescent="0.25"/>
    <row r="81189" x14ac:dyDescent="0.25"/>
    <row r="81190" x14ac:dyDescent="0.25"/>
    <row r="81191" x14ac:dyDescent="0.25"/>
    <row r="81192" x14ac:dyDescent="0.25"/>
    <row r="81193" x14ac:dyDescent="0.25"/>
    <row r="81194" x14ac:dyDescent="0.25"/>
    <row r="81195" x14ac:dyDescent="0.25"/>
    <row r="81196" x14ac:dyDescent="0.25"/>
    <row r="81197" x14ac:dyDescent="0.25"/>
    <row r="81198" x14ac:dyDescent="0.25"/>
    <row r="81199" x14ac:dyDescent="0.25"/>
    <row r="81200" x14ac:dyDescent="0.25"/>
    <row r="81201" x14ac:dyDescent="0.25"/>
    <row r="81202" x14ac:dyDescent="0.25"/>
    <row r="81203" x14ac:dyDescent="0.25"/>
    <row r="81204" x14ac:dyDescent="0.25"/>
    <row r="81205" x14ac:dyDescent="0.25"/>
    <row r="81206" x14ac:dyDescent="0.25"/>
    <row r="81207" x14ac:dyDescent="0.25"/>
    <row r="81208" x14ac:dyDescent="0.25"/>
    <row r="81209" x14ac:dyDescent="0.25"/>
    <row r="81210" x14ac:dyDescent="0.25"/>
    <row r="81211" x14ac:dyDescent="0.25"/>
    <row r="81212" x14ac:dyDescent="0.25"/>
    <row r="81213" x14ac:dyDescent="0.25"/>
    <row r="81214" x14ac:dyDescent="0.25"/>
    <row r="81215" x14ac:dyDescent="0.25"/>
    <row r="81216" x14ac:dyDescent="0.25"/>
    <row r="81217" x14ac:dyDescent="0.25"/>
    <row r="81218" x14ac:dyDescent="0.25"/>
    <row r="81219" x14ac:dyDescent="0.25"/>
    <row r="81220" x14ac:dyDescent="0.25"/>
    <row r="81221" x14ac:dyDescent="0.25"/>
    <row r="81222" x14ac:dyDescent="0.25"/>
    <row r="81223" x14ac:dyDescent="0.25"/>
    <row r="81224" x14ac:dyDescent="0.25"/>
    <row r="81225" x14ac:dyDescent="0.25"/>
    <row r="81226" x14ac:dyDescent="0.25"/>
    <row r="81227" x14ac:dyDescent="0.25"/>
    <row r="81228" x14ac:dyDescent="0.25"/>
    <row r="81229" x14ac:dyDescent="0.25"/>
    <row r="81230" x14ac:dyDescent="0.25"/>
    <row r="81231" x14ac:dyDescent="0.25"/>
    <row r="81232" x14ac:dyDescent="0.25"/>
    <row r="81233" x14ac:dyDescent="0.25"/>
    <row r="81234" x14ac:dyDescent="0.25"/>
    <row r="81235" x14ac:dyDescent="0.25"/>
    <row r="81236" x14ac:dyDescent="0.25"/>
    <row r="81237" x14ac:dyDescent="0.25"/>
    <row r="81238" x14ac:dyDescent="0.25"/>
    <row r="81239" x14ac:dyDescent="0.25"/>
    <row r="81240" x14ac:dyDescent="0.25"/>
    <row r="81241" x14ac:dyDescent="0.25"/>
    <row r="81242" x14ac:dyDescent="0.25"/>
    <row r="81243" x14ac:dyDescent="0.25"/>
    <row r="81244" x14ac:dyDescent="0.25"/>
    <row r="81245" x14ac:dyDescent="0.25"/>
    <row r="81246" x14ac:dyDescent="0.25"/>
    <row r="81247" x14ac:dyDescent="0.25"/>
    <row r="81248" x14ac:dyDescent="0.25"/>
    <row r="81249" x14ac:dyDescent="0.25"/>
    <row r="81250" x14ac:dyDescent="0.25"/>
    <row r="81251" x14ac:dyDescent="0.25"/>
    <row r="81252" x14ac:dyDescent="0.25"/>
    <row r="81253" x14ac:dyDescent="0.25"/>
    <row r="81254" x14ac:dyDescent="0.25"/>
    <row r="81255" x14ac:dyDescent="0.25"/>
    <row r="81256" x14ac:dyDescent="0.25"/>
    <row r="81257" x14ac:dyDescent="0.25"/>
    <row r="81258" x14ac:dyDescent="0.25"/>
    <row r="81259" x14ac:dyDescent="0.25"/>
    <row r="81260" x14ac:dyDescent="0.25"/>
    <row r="81261" x14ac:dyDescent="0.25"/>
    <row r="81262" x14ac:dyDescent="0.25"/>
    <row r="81263" x14ac:dyDescent="0.25"/>
    <row r="81264" x14ac:dyDescent="0.25"/>
    <row r="81265" x14ac:dyDescent="0.25"/>
    <row r="81266" x14ac:dyDescent="0.25"/>
    <row r="81267" x14ac:dyDescent="0.25"/>
    <row r="81268" x14ac:dyDescent="0.25"/>
    <row r="81269" x14ac:dyDescent="0.25"/>
    <row r="81270" x14ac:dyDescent="0.25"/>
    <row r="81271" x14ac:dyDescent="0.25"/>
    <row r="81272" x14ac:dyDescent="0.25"/>
    <row r="81273" x14ac:dyDescent="0.25"/>
    <row r="81274" x14ac:dyDescent="0.25"/>
    <row r="81275" x14ac:dyDescent="0.25"/>
    <row r="81276" x14ac:dyDescent="0.25"/>
    <row r="81277" x14ac:dyDescent="0.25"/>
    <row r="81278" x14ac:dyDescent="0.25"/>
    <row r="81279" x14ac:dyDescent="0.25"/>
    <row r="81280" x14ac:dyDescent="0.25"/>
    <row r="81281" x14ac:dyDescent="0.25"/>
    <row r="81282" x14ac:dyDescent="0.25"/>
    <row r="81283" x14ac:dyDescent="0.25"/>
    <row r="81284" x14ac:dyDescent="0.25"/>
    <row r="81285" x14ac:dyDescent="0.25"/>
    <row r="81286" x14ac:dyDescent="0.25"/>
    <row r="81287" x14ac:dyDescent="0.25"/>
    <row r="81288" x14ac:dyDescent="0.25"/>
    <row r="81289" x14ac:dyDescent="0.25"/>
    <row r="81290" x14ac:dyDescent="0.25"/>
    <row r="81291" x14ac:dyDescent="0.25"/>
    <row r="81292" x14ac:dyDescent="0.25"/>
    <row r="81293" x14ac:dyDescent="0.25"/>
    <row r="81294" x14ac:dyDescent="0.25"/>
    <row r="81295" x14ac:dyDescent="0.25"/>
    <row r="81296" x14ac:dyDescent="0.25"/>
    <row r="81297" x14ac:dyDescent="0.25"/>
    <row r="81298" x14ac:dyDescent="0.25"/>
    <row r="81299" x14ac:dyDescent="0.25"/>
    <row r="81300" x14ac:dyDescent="0.25"/>
    <row r="81301" x14ac:dyDescent="0.25"/>
    <row r="81302" x14ac:dyDescent="0.25"/>
    <row r="81303" x14ac:dyDescent="0.25"/>
    <row r="81304" x14ac:dyDescent="0.25"/>
    <row r="81305" x14ac:dyDescent="0.25"/>
    <row r="81306" x14ac:dyDescent="0.25"/>
    <row r="81307" x14ac:dyDescent="0.25"/>
    <row r="81308" x14ac:dyDescent="0.25"/>
    <row r="81309" x14ac:dyDescent="0.25"/>
    <row r="81310" x14ac:dyDescent="0.25"/>
    <row r="81311" x14ac:dyDescent="0.25"/>
    <row r="81312" x14ac:dyDescent="0.25"/>
    <row r="81313" x14ac:dyDescent="0.25"/>
    <row r="81314" x14ac:dyDescent="0.25"/>
    <row r="81315" x14ac:dyDescent="0.25"/>
    <row r="81316" x14ac:dyDescent="0.25"/>
    <row r="81317" x14ac:dyDescent="0.25"/>
    <row r="81318" x14ac:dyDescent="0.25"/>
    <row r="81319" x14ac:dyDescent="0.25"/>
    <row r="81320" x14ac:dyDescent="0.25"/>
    <row r="81321" x14ac:dyDescent="0.25"/>
    <row r="81322" x14ac:dyDescent="0.25"/>
    <row r="81323" x14ac:dyDescent="0.25"/>
    <row r="81324" x14ac:dyDescent="0.25"/>
    <row r="81325" x14ac:dyDescent="0.25"/>
    <row r="81326" x14ac:dyDescent="0.25"/>
    <row r="81327" x14ac:dyDescent="0.25"/>
    <row r="81328" x14ac:dyDescent="0.25"/>
    <row r="81329" x14ac:dyDescent="0.25"/>
    <row r="81330" x14ac:dyDescent="0.25"/>
    <row r="81331" x14ac:dyDescent="0.25"/>
    <row r="81332" x14ac:dyDescent="0.25"/>
    <row r="81333" x14ac:dyDescent="0.25"/>
    <row r="81334" x14ac:dyDescent="0.25"/>
    <row r="81335" x14ac:dyDescent="0.25"/>
    <row r="81336" x14ac:dyDescent="0.25"/>
    <row r="81337" x14ac:dyDescent="0.25"/>
    <row r="81338" x14ac:dyDescent="0.25"/>
    <row r="81339" x14ac:dyDescent="0.25"/>
    <row r="81340" x14ac:dyDescent="0.25"/>
    <row r="81341" x14ac:dyDescent="0.25"/>
    <row r="81342" x14ac:dyDescent="0.25"/>
    <row r="81343" x14ac:dyDescent="0.25"/>
    <row r="81344" x14ac:dyDescent="0.25"/>
    <row r="81345" x14ac:dyDescent="0.25"/>
    <row r="81346" x14ac:dyDescent="0.25"/>
    <row r="81347" x14ac:dyDescent="0.25"/>
    <row r="81348" x14ac:dyDescent="0.25"/>
    <row r="81349" x14ac:dyDescent="0.25"/>
    <row r="81350" x14ac:dyDescent="0.25"/>
    <row r="81351" x14ac:dyDescent="0.25"/>
    <row r="81352" x14ac:dyDescent="0.25"/>
    <row r="81353" x14ac:dyDescent="0.25"/>
    <row r="81354" x14ac:dyDescent="0.25"/>
    <row r="81355" x14ac:dyDescent="0.25"/>
    <row r="81356" x14ac:dyDescent="0.25"/>
    <row r="81357" x14ac:dyDescent="0.25"/>
    <row r="81358" x14ac:dyDescent="0.25"/>
    <row r="81359" x14ac:dyDescent="0.25"/>
    <row r="81360" x14ac:dyDescent="0.25"/>
    <row r="81361" x14ac:dyDescent="0.25"/>
    <row r="81362" x14ac:dyDescent="0.25"/>
    <row r="81363" x14ac:dyDescent="0.25"/>
    <row r="81364" x14ac:dyDescent="0.25"/>
    <row r="81365" x14ac:dyDescent="0.25"/>
    <row r="81366" x14ac:dyDescent="0.25"/>
    <row r="81367" x14ac:dyDescent="0.25"/>
    <row r="81368" x14ac:dyDescent="0.25"/>
    <row r="81369" x14ac:dyDescent="0.25"/>
    <row r="81370" x14ac:dyDescent="0.25"/>
    <row r="81371" x14ac:dyDescent="0.25"/>
    <row r="81372" x14ac:dyDescent="0.25"/>
    <row r="81373" x14ac:dyDescent="0.25"/>
    <row r="81374" x14ac:dyDescent="0.25"/>
    <row r="81375" x14ac:dyDescent="0.25"/>
    <row r="81376" x14ac:dyDescent="0.25"/>
    <row r="81377" x14ac:dyDescent="0.25"/>
    <row r="81378" x14ac:dyDescent="0.25"/>
    <row r="81379" x14ac:dyDescent="0.25"/>
    <row r="81380" x14ac:dyDescent="0.25"/>
    <row r="81381" x14ac:dyDescent="0.25"/>
    <row r="81382" x14ac:dyDescent="0.25"/>
    <row r="81383" x14ac:dyDescent="0.25"/>
    <row r="81384" x14ac:dyDescent="0.25"/>
    <row r="81385" x14ac:dyDescent="0.25"/>
    <row r="81386" x14ac:dyDescent="0.25"/>
    <row r="81387" x14ac:dyDescent="0.25"/>
    <row r="81388" x14ac:dyDescent="0.25"/>
    <row r="81389" x14ac:dyDescent="0.25"/>
    <row r="81390" x14ac:dyDescent="0.25"/>
    <row r="81391" x14ac:dyDescent="0.25"/>
    <row r="81392" x14ac:dyDescent="0.25"/>
    <row r="81393" x14ac:dyDescent="0.25"/>
    <row r="81394" x14ac:dyDescent="0.25"/>
    <row r="81395" x14ac:dyDescent="0.25"/>
    <row r="81396" x14ac:dyDescent="0.25"/>
    <row r="81397" x14ac:dyDescent="0.25"/>
    <row r="81398" x14ac:dyDescent="0.25"/>
    <row r="81399" x14ac:dyDescent="0.25"/>
    <row r="81400" x14ac:dyDescent="0.25"/>
    <row r="81401" x14ac:dyDescent="0.25"/>
    <row r="81402" x14ac:dyDescent="0.25"/>
    <row r="81403" x14ac:dyDescent="0.25"/>
    <row r="81404" x14ac:dyDescent="0.25"/>
    <row r="81405" x14ac:dyDescent="0.25"/>
    <row r="81406" x14ac:dyDescent="0.25"/>
    <row r="81407" x14ac:dyDescent="0.25"/>
    <row r="81408" x14ac:dyDescent="0.25"/>
    <row r="81409" x14ac:dyDescent="0.25"/>
    <row r="81410" x14ac:dyDescent="0.25"/>
    <row r="81411" x14ac:dyDescent="0.25"/>
    <row r="81412" x14ac:dyDescent="0.25"/>
    <row r="81413" x14ac:dyDescent="0.25"/>
    <row r="81414" x14ac:dyDescent="0.25"/>
    <row r="81415" x14ac:dyDescent="0.25"/>
    <row r="81416" x14ac:dyDescent="0.25"/>
    <row r="81417" x14ac:dyDescent="0.25"/>
    <row r="81418" x14ac:dyDescent="0.25"/>
    <row r="81419" x14ac:dyDescent="0.25"/>
    <row r="81420" x14ac:dyDescent="0.25"/>
    <row r="81421" x14ac:dyDescent="0.25"/>
    <row r="81422" x14ac:dyDescent="0.25"/>
    <row r="81423" x14ac:dyDescent="0.25"/>
    <row r="81424" x14ac:dyDescent="0.25"/>
    <row r="81425" x14ac:dyDescent="0.25"/>
    <row r="81426" x14ac:dyDescent="0.25"/>
    <row r="81427" x14ac:dyDescent="0.25"/>
    <row r="81428" x14ac:dyDescent="0.25"/>
    <row r="81429" x14ac:dyDescent="0.25"/>
    <row r="81430" x14ac:dyDescent="0.25"/>
    <row r="81431" x14ac:dyDescent="0.25"/>
    <row r="81432" x14ac:dyDescent="0.25"/>
    <row r="81433" x14ac:dyDescent="0.25"/>
    <row r="81434" x14ac:dyDescent="0.25"/>
    <row r="81435" x14ac:dyDescent="0.25"/>
    <row r="81436" x14ac:dyDescent="0.25"/>
    <row r="81437" x14ac:dyDescent="0.25"/>
    <row r="81438" x14ac:dyDescent="0.25"/>
    <row r="81439" x14ac:dyDescent="0.25"/>
    <row r="81440" x14ac:dyDescent="0.25"/>
    <row r="81441" x14ac:dyDescent="0.25"/>
    <row r="81442" x14ac:dyDescent="0.25"/>
    <row r="81443" x14ac:dyDescent="0.25"/>
    <row r="81444" x14ac:dyDescent="0.25"/>
    <row r="81445" x14ac:dyDescent="0.25"/>
    <row r="81446" x14ac:dyDescent="0.25"/>
    <row r="81447" x14ac:dyDescent="0.25"/>
    <row r="81448" x14ac:dyDescent="0.25"/>
    <row r="81449" x14ac:dyDescent="0.25"/>
    <row r="81450" x14ac:dyDescent="0.25"/>
    <row r="81451" x14ac:dyDescent="0.25"/>
    <row r="81452" x14ac:dyDescent="0.25"/>
    <row r="81453" x14ac:dyDescent="0.25"/>
    <row r="81454" x14ac:dyDescent="0.25"/>
    <row r="81455" x14ac:dyDescent="0.25"/>
    <row r="81456" x14ac:dyDescent="0.25"/>
    <row r="81457" x14ac:dyDescent="0.25"/>
    <row r="81458" x14ac:dyDescent="0.25"/>
    <row r="81459" x14ac:dyDescent="0.25"/>
    <row r="81460" x14ac:dyDescent="0.25"/>
    <row r="81461" x14ac:dyDescent="0.25"/>
    <row r="81462" x14ac:dyDescent="0.25"/>
    <row r="81463" x14ac:dyDescent="0.25"/>
    <row r="81464" x14ac:dyDescent="0.25"/>
    <row r="81465" x14ac:dyDescent="0.25"/>
    <row r="81466" x14ac:dyDescent="0.25"/>
    <row r="81467" x14ac:dyDescent="0.25"/>
    <row r="81468" x14ac:dyDescent="0.25"/>
    <row r="81469" x14ac:dyDescent="0.25"/>
    <row r="81470" x14ac:dyDescent="0.25"/>
    <row r="81471" x14ac:dyDescent="0.25"/>
    <row r="81472" x14ac:dyDescent="0.25"/>
    <row r="81473" x14ac:dyDescent="0.25"/>
    <row r="81474" x14ac:dyDescent="0.25"/>
    <row r="81475" x14ac:dyDescent="0.25"/>
    <row r="81476" x14ac:dyDescent="0.25"/>
    <row r="81477" x14ac:dyDescent="0.25"/>
    <row r="81478" x14ac:dyDescent="0.25"/>
    <row r="81479" x14ac:dyDescent="0.25"/>
    <row r="81480" x14ac:dyDescent="0.25"/>
    <row r="81481" x14ac:dyDescent="0.25"/>
    <row r="81482" x14ac:dyDescent="0.25"/>
    <row r="81483" x14ac:dyDescent="0.25"/>
    <row r="81484" x14ac:dyDescent="0.25"/>
    <row r="81485" x14ac:dyDescent="0.25"/>
    <row r="81486" x14ac:dyDescent="0.25"/>
    <row r="81487" x14ac:dyDescent="0.25"/>
    <row r="81488" x14ac:dyDescent="0.25"/>
    <row r="81489" x14ac:dyDescent="0.25"/>
    <row r="81490" x14ac:dyDescent="0.25"/>
    <row r="81491" x14ac:dyDescent="0.25"/>
    <row r="81492" x14ac:dyDescent="0.25"/>
    <row r="81493" x14ac:dyDescent="0.25"/>
    <row r="81494" x14ac:dyDescent="0.25"/>
    <row r="81495" x14ac:dyDescent="0.25"/>
    <row r="81496" x14ac:dyDescent="0.25"/>
    <row r="81497" x14ac:dyDescent="0.25"/>
    <row r="81498" x14ac:dyDescent="0.25"/>
    <row r="81499" x14ac:dyDescent="0.25"/>
    <row r="81500" x14ac:dyDescent="0.25"/>
    <row r="81501" x14ac:dyDescent="0.25"/>
    <row r="81502" x14ac:dyDescent="0.25"/>
    <row r="81503" x14ac:dyDescent="0.25"/>
    <row r="81504" x14ac:dyDescent="0.25"/>
    <row r="81505" x14ac:dyDescent="0.25"/>
    <row r="81506" x14ac:dyDescent="0.25"/>
    <row r="81507" x14ac:dyDescent="0.25"/>
    <row r="81508" x14ac:dyDescent="0.25"/>
    <row r="81509" x14ac:dyDescent="0.25"/>
    <row r="81510" x14ac:dyDescent="0.25"/>
    <row r="81511" x14ac:dyDescent="0.25"/>
    <row r="81512" x14ac:dyDescent="0.25"/>
    <row r="81513" x14ac:dyDescent="0.25"/>
    <row r="81514" x14ac:dyDescent="0.25"/>
    <row r="81515" x14ac:dyDescent="0.25"/>
    <row r="81516" x14ac:dyDescent="0.25"/>
    <row r="81517" x14ac:dyDescent="0.25"/>
    <row r="81518" x14ac:dyDescent="0.25"/>
    <row r="81519" x14ac:dyDescent="0.25"/>
    <row r="81520" x14ac:dyDescent="0.25"/>
    <row r="81521" x14ac:dyDescent="0.25"/>
    <row r="81522" x14ac:dyDescent="0.25"/>
    <row r="81523" x14ac:dyDescent="0.25"/>
    <row r="81524" x14ac:dyDescent="0.25"/>
    <row r="81525" x14ac:dyDescent="0.25"/>
    <row r="81526" x14ac:dyDescent="0.25"/>
    <row r="81527" x14ac:dyDescent="0.25"/>
    <row r="81528" x14ac:dyDescent="0.25"/>
    <row r="81529" x14ac:dyDescent="0.25"/>
    <row r="81530" x14ac:dyDescent="0.25"/>
    <row r="81531" x14ac:dyDescent="0.25"/>
    <row r="81532" x14ac:dyDescent="0.25"/>
    <row r="81533" x14ac:dyDescent="0.25"/>
    <row r="81534" x14ac:dyDescent="0.25"/>
    <row r="81535" x14ac:dyDescent="0.25"/>
    <row r="81536" x14ac:dyDescent="0.25"/>
    <row r="81537" x14ac:dyDescent="0.25"/>
    <row r="81538" x14ac:dyDescent="0.25"/>
    <row r="81539" x14ac:dyDescent="0.25"/>
    <row r="81540" x14ac:dyDescent="0.25"/>
    <row r="81541" x14ac:dyDescent="0.25"/>
    <row r="81542" x14ac:dyDescent="0.25"/>
    <row r="81543" x14ac:dyDescent="0.25"/>
    <row r="81544" x14ac:dyDescent="0.25"/>
    <row r="81545" x14ac:dyDescent="0.25"/>
    <row r="81546" x14ac:dyDescent="0.25"/>
    <row r="81547" x14ac:dyDescent="0.25"/>
    <row r="81548" x14ac:dyDescent="0.25"/>
    <row r="81549" x14ac:dyDescent="0.25"/>
    <row r="81550" x14ac:dyDescent="0.25"/>
    <row r="81551" x14ac:dyDescent="0.25"/>
    <row r="81552" x14ac:dyDescent="0.25"/>
    <row r="81553" x14ac:dyDescent="0.25"/>
    <row r="81554" x14ac:dyDescent="0.25"/>
    <row r="81555" x14ac:dyDescent="0.25"/>
    <row r="81556" x14ac:dyDescent="0.25"/>
    <row r="81557" x14ac:dyDescent="0.25"/>
    <row r="81558" x14ac:dyDescent="0.25"/>
    <row r="81559" x14ac:dyDescent="0.25"/>
    <row r="81560" x14ac:dyDescent="0.25"/>
    <row r="81561" x14ac:dyDescent="0.25"/>
    <row r="81562" x14ac:dyDescent="0.25"/>
    <row r="81563" x14ac:dyDescent="0.25"/>
    <row r="81564" x14ac:dyDescent="0.25"/>
    <row r="81565" x14ac:dyDescent="0.25"/>
    <row r="81566" x14ac:dyDescent="0.25"/>
    <row r="81567" x14ac:dyDescent="0.25"/>
    <row r="81568" x14ac:dyDescent="0.25"/>
    <row r="81569" x14ac:dyDescent="0.25"/>
    <row r="81570" x14ac:dyDescent="0.25"/>
    <row r="81571" x14ac:dyDescent="0.25"/>
    <row r="81572" x14ac:dyDescent="0.25"/>
    <row r="81573" x14ac:dyDescent="0.25"/>
    <row r="81574" x14ac:dyDescent="0.25"/>
    <row r="81575" x14ac:dyDescent="0.25"/>
    <row r="81576" x14ac:dyDescent="0.25"/>
    <row r="81577" x14ac:dyDescent="0.25"/>
    <row r="81578" x14ac:dyDescent="0.25"/>
    <row r="81579" x14ac:dyDescent="0.25"/>
    <row r="81580" x14ac:dyDescent="0.25"/>
    <row r="81581" x14ac:dyDescent="0.25"/>
    <row r="81582" x14ac:dyDescent="0.25"/>
    <row r="81583" x14ac:dyDescent="0.25"/>
    <row r="81584" x14ac:dyDescent="0.25"/>
    <row r="81585" x14ac:dyDescent="0.25"/>
    <row r="81586" x14ac:dyDescent="0.25"/>
    <row r="81587" x14ac:dyDescent="0.25"/>
    <row r="81588" x14ac:dyDescent="0.25"/>
    <row r="81589" x14ac:dyDescent="0.25"/>
    <row r="81590" x14ac:dyDescent="0.25"/>
    <row r="81591" x14ac:dyDescent="0.25"/>
    <row r="81592" x14ac:dyDescent="0.25"/>
    <row r="81593" x14ac:dyDescent="0.25"/>
    <row r="81594" x14ac:dyDescent="0.25"/>
    <row r="81595" x14ac:dyDescent="0.25"/>
    <row r="81596" x14ac:dyDescent="0.25"/>
    <row r="81597" x14ac:dyDescent="0.25"/>
    <row r="81598" x14ac:dyDescent="0.25"/>
    <row r="81599" x14ac:dyDescent="0.25"/>
    <row r="81600" x14ac:dyDescent="0.25"/>
    <row r="81601" x14ac:dyDescent="0.25"/>
    <row r="81602" x14ac:dyDescent="0.25"/>
    <row r="81603" x14ac:dyDescent="0.25"/>
    <row r="81604" x14ac:dyDescent="0.25"/>
    <row r="81605" x14ac:dyDescent="0.25"/>
    <row r="81606" x14ac:dyDescent="0.25"/>
    <row r="81607" x14ac:dyDescent="0.25"/>
    <row r="81608" x14ac:dyDescent="0.25"/>
    <row r="81609" x14ac:dyDescent="0.25"/>
    <row r="81610" x14ac:dyDescent="0.25"/>
    <row r="81611" x14ac:dyDescent="0.25"/>
    <row r="81612" x14ac:dyDescent="0.25"/>
    <row r="81613" x14ac:dyDescent="0.25"/>
    <row r="81614" x14ac:dyDescent="0.25"/>
    <row r="81615" x14ac:dyDescent="0.25"/>
    <row r="81616" x14ac:dyDescent="0.25"/>
    <row r="81617" x14ac:dyDescent="0.25"/>
    <row r="81618" x14ac:dyDescent="0.25"/>
    <row r="81619" x14ac:dyDescent="0.25"/>
    <row r="81620" x14ac:dyDescent="0.25"/>
    <row r="81621" x14ac:dyDescent="0.25"/>
    <row r="81622" x14ac:dyDescent="0.25"/>
    <row r="81623" x14ac:dyDescent="0.25"/>
    <row r="81624" x14ac:dyDescent="0.25"/>
    <row r="81625" x14ac:dyDescent="0.25"/>
    <row r="81626" x14ac:dyDescent="0.25"/>
    <row r="81627" x14ac:dyDescent="0.25"/>
    <row r="81628" x14ac:dyDescent="0.25"/>
    <row r="81629" x14ac:dyDescent="0.25"/>
    <row r="81630" x14ac:dyDescent="0.25"/>
    <row r="81631" x14ac:dyDescent="0.25"/>
    <row r="81632" x14ac:dyDescent="0.25"/>
    <row r="81633" x14ac:dyDescent="0.25"/>
    <row r="81634" x14ac:dyDescent="0.25"/>
    <row r="81635" x14ac:dyDescent="0.25"/>
    <row r="81636" x14ac:dyDescent="0.25"/>
    <row r="81637" x14ac:dyDescent="0.25"/>
    <row r="81638" x14ac:dyDescent="0.25"/>
    <row r="81639" x14ac:dyDescent="0.25"/>
    <row r="81640" x14ac:dyDescent="0.25"/>
    <row r="81641" x14ac:dyDescent="0.25"/>
    <row r="81642" x14ac:dyDescent="0.25"/>
    <row r="81643" x14ac:dyDescent="0.25"/>
    <row r="81644" x14ac:dyDescent="0.25"/>
    <row r="81645" x14ac:dyDescent="0.25"/>
    <row r="81646" x14ac:dyDescent="0.25"/>
    <row r="81647" x14ac:dyDescent="0.25"/>
    <row r="81648" x14ac:dyDescent="0.25"/>
    <row r="81649" x14ac:dyDescent="0.25"/>
    <row r="81650" x14ac:dyDescent="0.25"/>
    <row r="81651" x14ac:dyDescent="0.25"/>
    <row r="81652" x14ac:dyDescent="0.25"/>
    <row r="81653" x14ac:dyDescent="0.25"/>
    <row r="81654" x14ac:dyDescent="0.25"/>
    <row r="81655" x14ac:dyDescent="0.25"/>
    <row r="81656" x14ac:dyDescent="0.25"/>
    <row r="81657" x14ac:dyDescent="0.25"/>
    <row r="81658" x14ac:dyDescent="0.25"/>
    <row r="81659" x14ac:dyDescent="0.25"/>
    <row r="81660" x14ac:dyDescent="0.25"/>
    <row r="81661" x14ac:dyDescent="0.25"/>
    <row r="81662" x14ac:dyDescent="0.25"/>
    <row r="81663" x14ac:dyDescent="0.25"/>
    <row r="81664" x14ac:dyDescent="0.25"/>
    <row r="81665" x14ac:dyDescent="0.25"/>
    <row r="81666" x14ac:dyDescent="0.25"/>
    <row r="81667" x14ac:dyDescent="0.25"/>
    <row r="81668" x14ac:dyDescent="0.25"/>
    <row r="81669" x14ac:dyDescent="0.25"/>
    <row r="81670" x14ac:dyDescent="0.25"/>
    <row r="81671" x14ac:dyDescent="0.25"/>
    <row r="81672" x14ac:dyDescent="0.25"/>
    <row r="81673" x14ac:dyDescent="0.25"/>
    <row r="81674" x14ac:dyDescent="0.25"/>
    <row r="81675" x14ac:dyDescent="0.25"/>
    <row r="81676" x14ac:dyDescent="0.25"/>
    <row r="81677" x14ac:dyDescent="0.25"/>
    <row r="81678" x14ac:dyDescent="0.25"/>
    <row r="81679" x14ac:dyDescent="0.25"/>
    <row r="81680" x14ac:dyDescent="0.25"/>
    <row r="81681" x14ac:dyDescent="0.25"/>
    <row r="81682" x14ac:dyDescent="0.25"/>
    <row r="81683" x14ac:dyDescent="0.25"/>
    <row r="81684" x14ac:dyDescent="0.25"/>
    <row r="81685" x14ac:dyDescent="0.25"/>
    <row r="81686" x14ac:dyDescent="0.25"/>
    <row r="81687" x14ac:dyDescent="0.25"/>
    <row r="81688" x14ac:dyDescent="0.25"/>
    <row r="81689" x14ac:dyDescent="0.25"/>
    <row r="81690" x14ac:dyDescent="0.25"/>
    <row r="81691" x14ac:dyDescent="0.25"/>
    <row r="81692" x14ac:dyDescent="0.25"/>
    <row r="81693" x14ac:dyDescent="0.25"/>
    <row r="81694" x14ac:dyDescent="0.25"/>
    <row r="81695" x14ac:dyDescent="0.25"/>
    <row r="81696" x14ac:dyDescent="0.25"/>
    <row r="81697" x14ac:dyDescent="0.25"/>
    <row r="81698" x14ac:dyDescent="0.25"/>
    <row r="81699" x14ac:dyDescent="0.25"/>
    <row r="81700" x14ac:dyDescent="0.25"/>
    <row r="81701" x14ac:dyDescent="0.25"/>
    <row r="81702" x14ac:dyDescent="0.25"/>
    <row r="81703" x14ac:dyDescent="0.25"/>
    <row r="81704" x14ac:dyDescent="0.25"/>
    <row r="81705" x14ac:dyDescent="0.25"/>
    <row r="81706" x14ac:dyDescent="0.25"/>
    <row r="81707" x14ac:dyDescent="0.25"/>
    <row r="81708" x14ac:dyDescent="0.25"/>
    <row r="81709" x14ac:dyDescent="0.25"/>
    <row r="81710" x14ac:dyDescent="0.25"/>
    <row r="81711" x14ac:dyDescent="0.25"/>
    <row r="81712" x14ac:dyDescent="0.25"/>
    <row r="81713" x14ac:dyDescent="0.25"/>
    <row r="81714" x14ac:dyDescent="0.25"/>
    <row r="81715" x14ac:dyDescent="0.25"/>
    <row r="81716" x14ac:dyDescent="0.25"/>
    <row r="81717" x14ac:dyDescent="0.25"/>
    <row r="81718" x14ac:dyDescent="0.25"/>
    <row r="81719" x14ac:dyDescent="0.25"/>
    <row r="81720" x14ac:dyDescent="0.25"/>
    <row r="81721" x14ac:dyDescent="0.25"/>
    <row r="81722" x14ac:dyDescent="0.25"/>
    <row r="81723" x14ac:dyDescent="0.25"/>
    <row r="81724" x14ac:dyDescent="0.25"/>
    <row r="81725" x14ac:dyDescent="0.25"/>
    <row r="81726" x14ac:dyDescent="0.25"/>
    <row r="81727" x14ac:dyDescent="0.25"/>
    <row r="81728" x14ac:dyDescent="0.25"/>
    <row r="81729" x14ac:dyDescent="0.25"/>
    <row r="81730" x14ac:dyDescent="0.25"/>
    <row r="81731" x14ac:dyDescent="0.25"/>
    <row r="81732" x14ac:dyDescent="0.25"/>
    <row r="81733" x14ac:dyDescent="0.25"/>
    <row r="81734" x14ac:dyDescent="0.25"/>
    <row r="81735" x14ac:dyDescent="0.25"/>
    <row r="81736" x14ac:dyDescent="0.25"/>
    <row r="81737" x14ac:dyDescent="0.25"/>
    <row r="81738" x14ac:dyDescent="0.25"/>
    <row r="81739" x14ac:dyDescent="0.25"/>
    <row r="81740" x14ac:dyDescent="0.25"/>
    <row r="81741" x14ac:dyDescent="0.25"/>
    <row r="81742" x14ac:dyDescent="0.25"/>
    <row r="81743" x14ac:dyDescent="0.25"/>
    <row r="81744" x14ac:dyDescent="0.25"/>
    <row r="81745" x14ac:dyDescent="0.25"/>
    <row r="81746" x14ac:dyDescent="0.25"/>
    <row r="81747" x14ac:dyDescent="0.25"/>
    <row r="81748" x14ac:dyDescent="0.25"/>
    <row r="81749" x14ac:dyDescent="0.25"/>
    <row r="81750" x14ac:dyDescent="0.25"/>
    <row r="81751" x14ac:dyDescent="0.25"/>
    <row r="81752" x14ac:dyDescent="0.25"/>
    <row r="81753" x14ac:dyDescent="0.25"/>
    <row r="81754" x14ac:dyDescent="0.25"/>
    <row r="81755" x14ac:dyDescent="0.25"/>
    <row r="81756" x14ac:dyDescent="0.25"/>
    <row r="81757" x14ac:dyDescent="0.25"/>
    <row r="81758" x14ac:dyDescent="0.25"/>
    <row r="81759" x14ac:dyDescent="0.25"/>
    <row r="81760" x14ac:dyDescent="0.25"/>
    <row r="81761" x14ac:dyDescent="0.25"/>
    <row r="81762" x14ac:dyDescent="0.25"/>
    <row r="81763" x14ac:dyDescent="0.25"/>
    <row r="81764" x14ac:dyDescent="0.25"/>
    <row r="81765" x14ac:dyDescent="0.25"/>
    <row r="81766" x14ac:dyDescent="0.25"/>
    <row r="81767" x14ac:dyDescent="0.25"/>
    <row r="81768" x14ac:dyDescent="0.25"/>
    <row r="81769" x14ac:dyDescent="0.25"/>
    <row r="81770" x14ac:dyDescent="0.25"/>
    <row r="81771" x14ac:dyDescent="0.25"/>
    <row r="81772" x14ac:dyDescent="0.25"/>
    <row r="81773" x14ac:dyDescent="0.25"/>
    <row r="81774" x14ac:dyDescent="0.25"/>
    <row r="81775" x14ac:dyDescent="0.25"/>
    <row r="81776" x14ac:dyDescent="0.25"/>
    <row r="81777" x14ac:dyDescent="0.25"/>
    <row r="81778" x14ac:dyDescent="0.25"/>
    <row r="81779" x14ac:dyDescent="0.25"/>
    <row r="81780" x14ac:dyDescent="0.25"/>
    <row r="81781" x14ac:dyDescent="0.25"/>
    <row r="81782" x14ac:dyDescent="0.25"/>
    <row r="81783" x14ac:dyDescent="0.25"/>
    <row r="81784" x14ac:dyDescent="0.25"/>
    <row r="81785" x14ac:dyDescent="0.25"/>
    <row r="81786" x14ac:dyDescent="0.25"/>
    <row r="81787" x14ac:dyDescent="0.25"/>
    <row r="81788" x14ac:dyDescent="0.25"/>
    <row r="81789" x14ac:dyDescent="0.25"/>
    <row r="81790" x14ac:dyDescent="0.25"/>
    <row r="81791" x14ac:dyDescent="0.25"/>
    <row r="81792" x14ac:dyDescent="0.25"/>
    <row r="81793" x14ac:dyDescent="0.25"/>
    <row r="81794" x14ac:dyDescent="0.25"/>
    <row r="81795" x14ac:dyDescent="0.25"/>
    <row r="81796" x14ac:dyDescent="0.25"/>
    <row r="81797" x14ac:dyDescent="0.25"/>
    <row r="81798" x14ac:dyDescent="0.25"/>
    <row r="81799" x14ac:dyDescent="0.25"/>
    <row r="81800" x14ac:dyDescent="0.25"/>
    <row r="81801" x14ac:dyDescent="0.25"/>
    <row r="81802" x14ac:dyDescent="0.25"/>
    <row r="81803" x14ac:dyDescent="0.25"/>
    <row r="81804" x14ac:dyDescent="0.25"/>
    <row r="81805" x14ac:dyDescent="0.25"/>
    <row r="81806" x14ac:dyDescent="0.25"/>
    <row r="81807" x14ac:dyDescent="0.25"/>
    <row r="81808" x14ac:dyDescent="0.25"/>
    <row r="81809" x14ac:dyDescent="0.25"/>
    <row r="81810" x14ac:dyDescent="0.25"/>
    <row r="81811" x14ac:dyDescent="0.25"/>
    <row r="81812" x14ac:dyDescent="0.25"/>
    <row r="81813" x14ac:dyDescent="0.25"/>
    <row r="81814" x14ac:dyDescent="0.25"/>
    <row r="81815" x14ac:dyDescent="0.25"/>
    <row r="81816" x14ac:dyDescent="0.25"/>
    <row r="81817" x14ac:dyDescent="0.25"/>
    <row r="81818" x14ac:dyDescent="0.25"/>
    <row r="81819" x14ac:dyDescent="0.25"/>
    <row r="81820" x14ac:dyDescent="0.25"/>
    <row r="81821" x14ac:dyDescent="0.25"/>
    <row r="81822" x14ac:dyDescent="0.25"/>
    <row r="81823" x14ac:dyDescent="0.25"/>
    <row r="81824" x14ac:dyDescent="0.25"/>
    <row r="81825" x14ac:dyDescent="0.25"/>
    <row r="81826" x14ac:dyDescent="0.25"/>
    <row r="81827" x14ac:dyDescent="0.25"/>
    <row r="81828" x14ac:dyDescent="0.25"/>
    <row r="81829" x14ac:dyDescent="0.25"/>
    <row r="81830" x14ac:dyDescent="0.25"/>
    <row r="81831" x14ac:dyDescent="0.25"/>
    <row r="81832" x14ac:dyDescent="0.25"/>
    <row r="81833" x14ac:dyDescent="0.25"/>
    <row r="81834" x14ac:dyDescent="0.25"/>
    <row r="81835" x14ac:dyDescent="0.25"/>
    <row r="81836" x14ac:dyDescent="0.25"/>
    <row r="81837" x14ac:dyDescent="0.25"/>
    <row r="81838" x14ac:dyDescent="0.25"/>
    <row r="81839" x14ac:dyDescent="0.25"/>
    <row r="81840" x14ac:dyDescent="0.25"/>
    <row r="81841" x14ac:dyDescent="0.25"/>
    <row r="81842" x14ac:dyDescent="0.25"/>
    <row r="81843" x14ac:dyDescent="0.25"/>
    <row r="81844" x14ac:dyDescent="0.25"/>
    <row r="81845" x14ac:dyDescent="0.25"/>
    <row r="81846" x14ac:dyDescent="0.25"/>
    <row r="81847" x14ac:dyDescent="0.25"/>
    <row r="81848" x14ac:dyDescent="0.25"/>
    <row r="81849" x14ac:dyDescent="0.25"/>
    <row r="81850" x14ac:dyDescent="0.25"/>
    <row r="81851" x14ac:dyDescent="0.25"/>
    <row r="81852" x14ac:dyDescent="0.25"/>
    <row r="81853" x14ac:dyDescent="0.25"/>
    <row r="81854" x14ac:dyDescent="0.25"/>
    <row r="81855" x14ac:dyDescent="0.25"/>
    <row r="81856" x14ac:dyDescent="0.25"/>
    <row r="81857" x14ac:dyDescent="0.25"/>
    <row r="81858" x14ac:dyDescent="0.25"/>
    <row r="81859" x14ac:dyDescent="0.25"/>
    <row r="81860" x14ac:dyDescent="0.25"/>
    <row r="81861" x14ac:dyDescent="0.25"/>
    <row r="81862" x14ac:dyDescent="0.25"/>
    <row r="81863" x14ac:dyDescent="0.25"/>
    <row r="81864" x14ac:dyDescent="0.25"/>
    <row r="81865" x14ac:dyDescent="0.25"/>
    <row r="81866" x14ac:dyDescent="0.25"/>
    <row r="81867" x14ac:dyDescent="0.25"/>
    <row r="81868" x14ac:dyDescent="0.25"/>
    <row r="81869" x14ac:dyDescent="0.25"/>
    <row r="81870" x14ac:dyDescent="0.25"/>
    <row r="81871" x14ac:dyDescent="0.25"/>
    <row r="81872" x14ac:dyDescent="0.25"/>
    <row r="81873" x14ac:dyDescent="0.25"/>
    <row r="81874" x14ac:dyDescent="0.25"/>
    <row r="81875" x14ac:dyDescent="0.25"/>
    <row r="81876" x14ac:dyDescent="0.25"/>
    <row r="81877" x14ac:dyDescent="0.25"/>
    <row r="81878" x14ac:dyDescent="0.25"/>
    <row r="81879" x14ac:dyDescent="0.25"/>
    <row r="81880" x14ac:dyDescent="0.25"/>
    <row r="81881" x14ac:dyDescent="0.25"/>
    <row r="81882" x14ac:dyDescent="0.25"/>
    <row r="81883" x14ac:dyDescent="0.25"/>
    <row r="81884" x14ac:dyDescent="0.25"/>
    <row r="81885" x14ac:dyDescent="0.25"/>
    <row r="81886" x14ac:dyDescent="0.25"/>
    <row r="81887" x14ac:dyDescent="0.25"/>
    <row r="81888" x14ac:dyDescent="0.25"/>
    <row r="81889" x14ac:dyDescent="0.25"/>
    <row r="81890" x14ac:dyDescent="0.25"/>
    <row r="81891" x14ac:dyDescent="0.25"/>
    <row r="81892" x14ac:dyDescent="0.25"/>
    <row r="81893" x14ac:dyDescent="0.25"/>
    <row r="81894" x14ac:dyDescent="0.25"/>
    <row r="81895" x14ac:dyDescent="0.25"/>
    <row r="81896" x14ac:dyDescent="0.25"/>
    <row r="81897" x14ac:dyDescent="0.25"/>
    <row r="81898" x14ac:dyDescent="0.25"/>
    <row r="81899" x14ac:dyDescent="0.25"/>
    <row r="81900" x14ac:dyDescent="0.25"/>
    <row r="81901" x14ac:dyDescent="0.25"/>
    <row r="81902" x14ac:dyDescent="0.25"/>
    <row r="81903" x14ac:dyDescent="0.25"/>
    <row r="81904" x14ac:dyDescent="0.25"/>
    <row r="81905" x14ac:dyDescent="0.25"/>
    <row r="81906" x14ac:dyDescent="0.25"/>
    <row r="81907" x14ac:dyDescent="0.25"/>
    <row r="81908" x14ac:dyDescent="0.25"/>
    <row r="81909" x14ac:dyDescent="0.25"/>
    <row r="81910" x14ac:dyDescent="0.25"/>
    <row r="81911" x14ac:dyDescent="0.25"/>
    <row r="81912" x14ac:dyDescent="0.25"/>
    <row r="81913" x14ac:dyDescent="0.25"/>
    <row r="81914" x14ac:dyDescent="0.25"/>
    <row r="81915" x14ac:dyDescent="0.25"/>
    <row r="81916" x14ac:dyDescent="0.25"/>
    <row r="81917" x14ac:dyDescent="0.25"/>
    <row r="81918" x14ac:dyDescent="0.25"/>
    <row r="81919" x14ac:dyDescent="0.25"/>
    <row r="81920" x14ac:dyDescent="0.25"/>
    <row r="81921" x14ac:dyDescent="0.25"/>
    <row r="81922" x14ac:dyDescent="0.25"/>
    <row r="81923" x14ac:dyDescent="0.25"/>
    <row r="81924" x14ac:dyDescent="0.25"/>
    <row r="81925" x14ac:dyDescent="0.25"/>
    <row r="81926" x14ac:dyDescent="0.25"/>
    <row r="81927" x14ac:dyDescent="0.25"/>
    <row r="81928" x14ac:dyDescent="0.25"/>
    <row r="81929" x14ac:dyDescent="0.25"/>
    <row r="81930" x14ac:dyDescent="0.25"/>
    <row r="81931" x14ac:dyDescent="0.25"/>
    <row r="81932" x14ac:dyDescent="0.25"/>
    <row r="81933" x14ac:dyDescent="0.25"/>
    <row r="81934" x14ac:dyDescent="0.25"/>
    <row r="81935" x14ac:dyDescent="0.25"/>
    <row r="81936" x14ac:dyDescent="0.25"/>
    <row r="81937" x14ac:dyDescent="0.25"/>
    <row r="81938" x14ac:dyDescent="0.25"/>
    <row r="81939" x14ac:dyDescent="0.25"/>
    <row r="81940" x14ac:dyDescent="0.25"/>
    <row r="81941" x14ac:dyDescent="0.25"/>
    <row r="81942" x14ac:dyDescent="0.25"/>
    <row r="81943" x14ac:dyDescent="0.25"/>
    <row r="81944" x14ac:dyDescent="0.25"/>
    <row r="81945" x14ac:dyDescent="0.25"/>
    <row r="81946" x14ac:dyDescent="0.25"/>
    <row r="81947" x14ac:dyDescent="0.25"/>
    <row r="81948" x14ac:dyDescent="0.25"/>
    <row r="81949" x14ac:dyDescent="0.25"/>
    <row r="81950" x14ac:dyDescent="0.25"/>
    <row r="81951" x14ac:dyDescent="0.25"/>
    <row r="81952" x14ac:dyDescent="0.25"/>
    <row r="81953" x14ac:dyDescent="0.25"/>
    <row r="81954" x14ac:dyDescent="0.25"/>
    <row r="81955" x14ac:dyDescent="0.25"/>
    <row r="81956" x14ac:dyDescent="0.25"/>
    <row r="81957" x14ac:dyDescent="0.25"/>
    <row r="81958" x14ac:dyDescent="0.25"/>
    <row r="81959" x14ac:dyDescent="0.25"/>
    <row r="81960" x14ac:dyDescent="0.25"/>
    <row r="81961" x14ac:dyDescent="0.25"/>
    <row r="81962" x14ac:dyDescent="0.25"/>
    <row r="81963" x14ac:dyDescent="0.25"/>
    <row r="81964" x14ac:dyDescent="0.25"/>
    <row r="81965" x14ac:dyDescent="0.25"/>
    <row r="81966" x14ac:dyDescent="0.25"/>
    <row r="81967" x14ac:dyDescent="0.25"/>
    <row r="81968" x14ac:dyDescent="0.25"/>
    <row r="81969" x14ac:dyDescent="0.25"/>
    <row r="81970" x14ac:dyDescent="0.25"/>
    <row r="81971" x14ac:dyDescent="0.25"/>
    <row r="81972" x14ac:dyDescent="0.25"/>
    <row r="81973" x14ac:dyDescent="0.25"/>
    <row r="81974" x14ac:dyDescent="0.25"/>
    <row r="81975" x14ac:dyDescent="0.25"/>
    <row r="81976" x14ac:dyDescent="0.25"/>
    <row r="81977" x14ac:dyDescent="0.25"/>
    <row r="81978" x14ac:dyDescent="0.25"/>
    <row r="81979" x14ac:dyDescent="0.25"/>
    <row r="81980" x14ac:dyDescent="0.25"/>
    <row r="81981" x14ac:dyDescent="0.25"/>
    <row r="81982" x14ac:dyDescent="0.25"/>
    <row r="81983" x14ac:dyDescent="0.25"/>
    <row r="81984" x14ac:dyDescent="0.25"/>
    <row r="81985" x14ac:dyDescent="0.25"/>
    <row r="81986" x14ac:dyDescent="0.25"/>
    <row r="81987" x14ac:dyDescent="0.25"/>
    <row r="81988" x14ac:dyDescent="0.25"/>
    <row r="81989" x14ac:dyDescent="0.25"/>
    <row r="81990" x14ac:dyDescent="0.25"/>
    <row r="81991" x14ac:dyDescent="0.25"/>
    <row r="81992" x14ac:dyDescent="0.25"/>
    <row r="81993" x14ac:dyDescent="0.25"/>
    <row r="81994" x14ac:dyDescent="0.25"/>
    <row r="81995" x14ac:dyDescent="0.25"/>
    <row r="81996" x14ac:dyDescent="0.25"/>
    <row r="81997" x14ac:dyDescent="0.25"/>
    <row r="81998" x14ac:dyDescent="0.25"/>
    <row r="81999" x14ac:dyDescent="0.25"/>
    <row r="82000" x14ac:dyDescent="0.25"/>
    <row r="82001" x14ac:dyDescent="0.25"/>
    <row r="82002" x14ac:dyDescent="0.25"/>
    <row r="82003" x14ac:dyDescent="0.25"/>
    <row r="82004" x14ac:dyDescent="0.25"/>
    <row r="82005" x14ac:dyDescent="0.25"/>
    <row r="82006" x14ac:dyDescent="0.25"/>
    <row r="82007" x14ac:dyDescent="0.25"/>
    <row r="82008" x14ac:dyDescent="0.25"/>
    <row r="82009" x14ac:dyDescent="0.25"/>
    <row r="82010" x14ac:dyDescent="0.25"/>
    <row r="82011" x14ac:dyDescent="0.25"/>
    <row r="82012" x14ac:dyDescent="0.25"/>
    <row r="82013" x14ac:dyDescent="0.25"/>
    <row r="82014" x14ac:dyDescent="0.25"/>
    <row r="82015" x14ac:dyDescent="0.25"/>
    <row r="82016" x14ac:dyDescent="0.25"/>
    <row r="82017" x14ac:dyDescent="0.25"/>
    <row r="82018" x14ac:dyDescent="0.25"/>
    <row r="82019" x14ac:dyDescent="0.25"/>
    <row r="82020" x14ac:dyDescent="0.25"/>
    <row r="82021" x14ac:dyDescent="0.25"/>
    <row r="82022" x14ac:dyDescent="0.25"/>
    <row r="82023" x14ac:dyDescent="0.25"/>
    <row r="82024" x14ac:dyDescent="0.25"/>
    <row r="82025" x14ac:dyDescent="0.25"/>
    <row r="82026" x14ac:dyDescent="0.25"/>
    <row r="82027" x14ac:dyDescent="0.25"/>
    <row r="82028" x14ac:dyDescent="0.25"/>
    <row r="82029" x14ac:dyDescent="0.25"/>
    <row r="82030" x14ac:dyDescent="0.25"/>
    <row r="82031" x14ac:dyDescent="0.25"/>
    <row r="82032" x14ac:dyDescent="0.25"/>
    <row r="82033" x14ac:dyDescent="0.25"/>
    <row r="82034" x14ac:dyDescent="0.25"/>
    <row r="82035" x14ac:dyDescent="0.25"/>
    <row r="82036" x14ac:dyDescent="0.25"/>
    <row r="82037" x14ac:dyDescent="0.25"/>
    <row r="82038" x14ac:dyDescent="0.25"/>
    <row r="82039" x14ac:dyDescent="0.25"/>
    <row r="82040" x14ac:dyDescent="0.25"/>
    <row r="82041" x14ac:dyDescent="0.25"/>
    <row r="82042" x14ac:dyDescent="0.25"/>
    <row r="82043" x14ac:dyDescent="0.25"/>
    <row r="82044" x14ac:dyDescent="0.25"/>
    <row r="82045" x14ac:dyDescent="0.25"/>
    <row r="82046" x14ac:dyDescent="0.25"/>
    <row r="82047" x14ac:dyDescent="0.25"/>
    <row r="82048" x14ac:dyDescent="0.25"/>
    <row r="82049" x14ac:dyDescent="0.25"/>
    <row r="82050" x14ac:dyDescent="0.25"/>
    <row r="82051" x14ac:dyDescent="0.25"/>
    <row r="82052" x14ac:dyDescent="0.25"/>
    <row r="82053" x14ac:dyDescent="0.25"/>
    <row r="82054" x14ac:dyDescent="0.25"/>
    <row r="82055" x14ac:dyDescent="0.25"/>
    <row r="82056" x14ac:dyDescent="0.25"/>
    <row r="82057" x14ac:dyDescent="0.25"/>
    <row r="82058" x14ac:dyDescent="0.25"/>
    <row r="82059" x14ac:dyDescent="0.25"/>
    <row r="82060" x14ac:dyDescent="0.25"/>
    <row r="82061" x14ac:dyDescent="0.25"/>
    <row r="82062" x14ac:dyDescent="0.25"/>
    <row r="82063" x14ac:dyDescent="0.25"/>
    <row r="82064" x14ac:dyDescent="0.25"/>
    <row r="82065" x14ac:dyDescent="0.25"/>
    <row r="82066" x14ac:dyDescent="0.25"/>
    <row r="82067" x14ac:dyDescent="0.25"/>
    <row r="82068" x14ac:dyDescent="0.25"/>
    <row r="82069" x14ac:dyDescent="0.25"/>
    <row r="82070" x14ac:dyDescent="0.25"/>
    <row r="82071" x14ac:dyDescent="0.25"/>
    <row r="82072" x14ac:dyDescent="0.25"/>
    <row r="82073" x14ac:dyDescent="0.25"/>
    <row r="82074" x14ac:dyDescent="0.25"/>
    <row r="82075" x14ac:dyDescent="0.25"/>
    <row r="82076" x14ac:dyDescent="0.25"/>
    <row r="82077" x14ac:dyDescent="0.25"/>
    <row r="82078" x14ac:dyDescent="0.25"/>
    <row r="82079" x14ac:dyDescent="0.25"/>
    <row r="82080" x14ac:dyDescent="0.25"/>
    <row r="82081" x14ac:dyDescent="0.25"/>
    <row r="82082" x14ac:dyDescent="0.25"/>
    <row r="82083" x14ac:dyDescent="0.25"/>
    <row r="82084" x14ac:dyDescent="0.25"/>
    <row r="82085" x14ac:dyDescent="0.25"/>
    <row r="82086" x14ac:dyDescent="0.25"/>
    <row r="82087" x14ac:dyDescent="0.25"/>
    <row r="82088" x14ac:dyDescent="0.25"/>
    <row r="82089" x14ac:dyDescent="0.25"/>
    <row r="82090" x14ac:dyDescent="0.25"/>
    <row r="82091" x14ac:dyDescent="0.25"/>
    <row r="82092" x14ac:dyDescent="0.25"/>
    <row r="82093" x14ac:dyDescent="0.25"/>
    <row r="82094" x14ac:dyDescent="0.25"/>
    <row r="82095" x14ac:dyDescent="0.25"/>
    <row r="82096" x14ac:dyDescent="0.25"/>
    <row r="82097" x14ac:dyDescent="0.25"/>
    <row r="82098" x14ac:dyDescent="0.25"/>
    <row r="82099" x14ac:dyDescent="0.25"/>
    <row r="82100" x14ac:dyDescent="0.25"/>
    <row r="82101" x14ac:dyDescent="0.25"/>
    <row r="82102" x14ac:dyDescent="0.25"/>
    <row r="82103" x14ac:dyDescent="0.25"/>
    <row r="82104" x14ac:dyDescent="0.25"/>
    <row r="82105" x14ac:dyDescent="0.25"/>
    <row r="82106" x14ac:dyDescent="0.25"/>
    <row r="82107" x14ac:dyDescent="0.25"/>
    <row r="82108" x14ac:dyDescent="0.25"/>
    <row r="82109" x14ac:dyDescent="0.25"/>
    <row r="82110" x14ac:dyDescent="0.25"/>
    <row r="82111" x14ac:dyDescent="0.25"/>
    <row r="82112" x14ac:dyDescent="0.25"/>
    <row r="82113" x14ac:dyDescent="0.25"/>
    <row r="82114" x14ac:dyDescent="0.25"/>
    <row r="82115" x14ac:dyDescent="0.25"/>
    <row r="82116" x14ac:dyDescent="0.25"/>
    <row r="82117" x14ac:dyDescent="0.25"/>
    <row r="82118" x14ac:dyDescent="0.25"/>
    <row r="82119" x14ac:dyDescent="0.25"/>
    <row r="82120" x14ac:dyDescent="0.25"/>
    <row r="82121" x14ac:dyDescent="0.25"/>
    <row r="82122" x14ac:dyDescent="0.25"/>
    <row r="82123" x14ac:dyDescent="0.25"/>
    <row r="82124" x14ac:dyDescent="0.25"/>
    <row r="82125" x14ac:dyDescent="0.25"/>
    <row r="82126" x14ac:dyDescent="0.25"/>
    <row r="82127" x14ac:dyDescent="0.25"/>
    <row r="82128" x14ac:dyDescent="0.25"/>
    <row r="82129" x14ac:dyDescent="0.25"/>
    <row r="82130" x14ac:dyDescent="0.25"/>
    <row r="82131" x14ac:dyDescent="0.25"/>
    <row r="82132" x14ac:dyDescent="0.25"/>
    <row r="82133" x14ac:dyDescent="0.25"/>
    <row r="82134" x14ac:dyDescent="0.25"/>
    <row r="82135" x14ac:dyDescent="0.25"/>
    <row r="82136" x14ac:dyDescent="0.25"/>
    <row r="82137" x14ac:dyDescent="0.25"/>
    <row r="82138" x14ac:dyDescent="0.25"/>
    <row r="82139" x14ac:dyDescent="0.25"/>
    <row r="82140" x14ac:dyDescent="0.25"/>
    <row r="82141" x14ac:dyDescent="0.25"/>
    <row r="82142" x14ac:dyDescent="0.25"/>
    <row r="82143" x14ac:dyDescent="0.25"/>
    <row r="82144" x14ac:dyDescent="0.25"/>
    <row r="82145" x14ac:dyDescent="0.25"/>
    <row r="82146" x14ac:dyDescent="0.25"/>
    <row r="82147" x14ac:dyDescent="0.25"/>
    <row r="82148" x14ac:dyDescent="0.25"/>
    <row r="82149" x14ac:dyDescent="0.25"/>
    <row r="82150" x14ac:dyDescent="0.25"/>
    <row r="82151" x14ac:dyDescent="0.25"/>
    <row r="82152" x14ac:dyDescent="0.25"/>
    <row r="82153" x14ac:dyDescent="0.25"/>
    <row r="82154" x14ac:dyDescent="0.25"/>
    <row r="82155" x14ac:dyDescent="0.25"/>
    <row r="82156" x14ac:dyDescent="0.25"/>
    <row r="82157" x14ac:dyDescent="0.25"/>
    <row r="82158" x14ac:dyDescent="0.25"/>
    <row r="82159" x14ac:dyDescent="0.25"/>
    <row r="82160" x14ac:dyDescent="0.25"/>
    <row r="82161" x14ac:dyDescent="0.25"/>
    <row r="82162" x14ac:dyDescent="0.25"/>
    <row r="82163" x14ac:dyDescent="0.25"/>
    <row r="82164" x14ac:dyDescent="0.25"/>
    <row r="82165" x14ac:dyDescent="0.25"/>
    <row r="82166" x14ac:dyDescent="0.25"/>
    <row r="82167" x14ac:dyDescent="0.25"/>
    <row r="82168" x14ac:dyDescent="0.25"/>
    <row r="82169" x14ac:dyDescent="0.25"/>
    <row r="82170" x14ac:dyDescent="0.25"/>
    <row r="82171" x14ac:dyDescent="0.25"/>
    <row r="82172" x14ac:dyDescent="0.25"/>
    <row r="82173" x14ac:dyDescent="0.25"/>
    <row r="82174" x14ac:dyDescent="0.25"/>
    <row r="82175" x14ac:dyDescent="0.25"/>
    <row r="82176" x14ac:dyDescent="0.25"/>
    <row r="82177" x14ac:dyDescent="0.25"/>
    <row r="82178" x14ac:dyDescent="0.25"/>
    <row r="82179" x14ac:dyDescent="0.25"/>
    <row r="82180" x14ac:dyDescent="0.25"/>
    <row r="82181" x14ac:dyDescent="0.25"/>
    <row r="82182" x14ac:dyDescent="0.25"/>
    <row r="82183" x14ac:dyDescent="0.25"/>
    <row r="82184" x14ac:dyDescent="0.25"/>
    <row r="82185" x14ac:dyDescent="0.25"/>
    <row r="82186" x14ac:dyDescent="0.25"/>
    <row r="82187" x14ac:dyDescent="0.25"/>
    <row r="82188" x14ac:dyDescent="0.25"/>
    <row r="82189" x14ac:dyDescent="0.25"/>
    <row r="82190" x14ac:dyDescent="0.25"/>
    <row r="82191" x14ac:dyDescent="0.25"/>
    <row r="82192" x14ac:dyDescent="0.25"/>
    <row r="82193" x14ac:dyDescent="0.25"/>
    <row r="82194" x14ac:dyDescent="0.25"/>
    <row r="82195" x14ac:dyDescent="0.25"/>
    <row r="82196" x14ac:dyDescent="0.25"/>
    <row r="82197" x14ac:dyDescent="0.25"/>
    <row r="82198" x14ac:dyDescent="0.25"/>
    <row r="82199" x14ac:dyDescent="0.25"/>
    <row r="82200" x14ac:dyDescent="0.25"/>
    <row r="82201" x14ac:dyDescent="0.25"/>
    <row r="82202" x14ac:dyDescent="0.25"/>
    <row r="82203" x14ac:dyDescent="0.25"/>
    <row r="82204" x14ac:dyDescent="0.25"/>
    <row r="82205" x14ac:dyDescent="0.25"/>
    <row r="82206" x14ac:dyDescent="0.25"/>
    <row r="82207" x14ac:dyDescent="0.25"/>
    <row r="82208" x14ac:dyDescent="0.25"/>
    <row r="82209" x14ac:dyDescent="0.25"/>
    <row r="82210" x14ac:dyDescent="0.25"/>
    <row r="82211" x14ac:dyDescent="0.25"/>
    <row r="82212" x14ac:dyDescent="0.25"/>
    <row r="82213" x14ac:dyDescent="0.25"/>
    <row r="82214" x14ac:dyDescent="0.25"/>
    <row r="82215" x14ac:dyDescent="0.25"/>
    <row r="82216" x14ac:dyDescent="0.25"/>
    <row r="82217" x14ac:dyDescent="0.25"/>
    <row r="82218" x14ac:dyDescent="0.25"/>
    <row r="82219" x14ac:dyDescent="0.25"/>
    <row r="82220" x14ac:dyDescent="0.25"/>
    <row r="82221" x14ac:dyDescent="0.25"/>
    <row r="82222" x14ac:dyDescent="0.25"/>
    <row r="82223" x14ac:dyDescent="0.25"/>
    <row r="82224" x14ac:dyDescent="0.25"/>
    <row r="82225" x14ac:dyDescent="0.25"/>
    <row r="82226" x14ac:dyDescent="0.25"/>
    <row r="82227" x14ac:dyDescent="0.25"/>
    <row r="82228" x14ac:dyDescent="0.25"/>
    <row r="82229" x14ac:dyDescent="0.25"/>
    <row r="82230" x14ac:dyDescent="0.25"/>
    <row r="82231" x14ac:dyDescent="0.25"/>
    <row r="82232" x14ac:dyDescent="0.25"/>
    <row r="82233" x14ac:dyDescent="0.25"/>
    <row r="82234" x14ac:dyDescent="0.25"/>
    <row r="82235" x14ac:dyDescent="0.25"/>
    <row r="82236" x14ac:dyDescent="0.25"/>
    <row r="82237" x14ac:dyDescent="0.25"/>
    <row r="82238" x14ac:dyDescent="0.25"/>
    <row r="82239" x14ac:dyDescent="0.25"/>
    <row r="82240" x14ac:dyDescent="0.25"/>
    <row r="82241" x14ac:dyDescent="0.25"/>
    <row r="82242" x14ac:dyDescent="0.25"/>
    <row r="82243" x14ac:dyDescent="0.25"/>
    <row r="82244" x14ac:dyDescent="0.25"/>
    <row r="82245" x14ac:dyDescent="0.25"/>
    <row r="82246" x14ac:dyDescent="0.25"/>
    <row r="82247" x14ac:dyDescent="0.25"/>
    <row r="82248" x14ac:dyDescent="0.25"/>
    <row r="82249" x14ac:dyDescent="0.25"/>
    <row r="82250" x14ac:dyDescent="0.25"/>
    <row r="82251" x14ac:dyDescent="0.25"/>
    <row r="82252" x14ac:dyDescent="0.25"/>
    <row r="82253" x14ac:dyDescent="0.25"/>
    <row r="82254" x14ac:dyDescent="0.25"/>
    <row r="82255" x14ac:dyDescent="0.25"/>
    <row r="82256" x14ac:dyDescent="0.25"/>
    <row r="82257" x14ac:dyDescent="0.25"/>
    <row r="82258" x14ac:dyDescent="0.25"/>
    <row r="82259" x14ac:dyDescent="0.25"/>
    <row r="82260" x14ac:dyDescent="0.25"/>
    <row r="82261" x14ac:dyDescent="0.25"/>
    <row r="82262" x14ac:dyDescent="0.25"/>
    <row r="82263" x14ac:dyDescent="0.25"/>
    <row r="82264" x14ac:dyDescent="0.25"/>
    <row r="82265" x14ac:dyDescent="0.25"/>
    <row r="82266" x14ac:dyDescent="0.25"/>
    <row r="82267" x14ac:dyDescent="0.25"/>
    <row r="82268" x14ac:dyDescent="0.25"/>
    <row r="82269" x14ac:dyDescent="0.25"/>
    <row r="82270" x14ac:dyDescent="0.25"/>
    <row r="82271" x14ac:dyDescent="0.25"/>
    <row r="82272" x14ac:dyDescent="0.25"/>
    <row r="82273" x14ac:dyDescent="0.25"/>
    <row r="82274" x14ac:dyDescent="0.25"/>
    <row r="82275" x14ac:dyDescent="0.25"/>
    <row r="82276" x14ac:dyDescent="0.25"/>
    <row r="82277" x14ac:dyDescent="0.25"/>
    <row r="82278" x14ac:dyDescent="0.25"/>
    <row r="82279" x14ac:dyDescent="0.25"/>
    <row r="82280" x14ac:dyDescent="0.25"/>
    <row r="82281" x14ac:dyDescent="0.25"/>
    <row r="82282" x14ac:dyDescent="0.25"/>
    <row r="82283" x14ac:dyDescent="0.25"/>
    <row r="82284" x14ac:dyDescent="0.25"/>
    <row r="82285" x14ac:dyDescent="0.25"/>
    <row r="82286" x14ac:dyDescent="0.25"/>
    <row r="82287" x14ac:dyDescent="0.25"/>
    <row r="82288" x14ac:dyDescent="0.25"/>
    <row r="82289" x14ac:dyDescent="0.25"/>
    <row r="82290" x14ac:dyDescent="0.25"/>
    <row r="82291" x14ac:dyDescent="0.25"/>
    <row r="82292" x14ac:dyDescent="0.25"/>
    <row r="82293" x14ac:dyDescent="0.25"/>
    <row r="82294" x14ac:dyDescent="0.25"/>
    <row r="82295" x14ac:dyDescent="0.25"/>
    <row r="82296" x14ac:dyDescent="0.25"/>
    <row r="82297" x14ac:dyDescent="0.25"/>
    <row r="82298" x14ac:dyDescent="0.25"/>
    <row r="82299" x14ac:dyDescent="0.25"/>
    <row r="82300" x14ac:dyDescent="0.25"/>
    <row r="82301" x14ac:dyDescent="0.25"/>
    <row r="82302" x14ac:dyDescent="0.25"/>
    <row r="82303" x14ac:dyDescent="0.25"/>
    <row r="82304" x14ac:dyDescent="0.25"/>
    <row r="82305" x14ac:dyDescent="0.25"/>
    <row r="82306" x14ac:dyDescent="0.25"/>
    <row r="82307" x14ac:dyDescent="0.25"/>
    <row r="82308" x14ac:dyDescent="0.25"/>
    <row r="82309" x14ac:dyDescent="0.25"/>
    <row r="82310" x14ac:dyDescent="0.25"/>
    <row r="82311" x14ac:dyDescent="0.25"/>
    <row r="82312" x14ac:dyDescent="0.25"/>
    <row r="82313" x14ac:dyDescent="0.25"/>
    <row r="82314" x14ac:dyDescent="0.25"/>
    <row r="82315" x14ac:dyDescent="0.25"/>
    <row r="82316" x14ac:dyDescent="0.25"/>
    <row r="82317" x14ac:dyDescent="0.25"/>
    <row r="82318" x14ac:dyDescent="0.25"/>
    <row r="82319" x14ac:dyDescent="0.25"/>
    <row r="82320" x14ac:dyDescent="0.25"/>
    <row r="82321" x14ac:dyDescent="0.25"/>
    <row r="82322" x14ac:dyDescent="0.25"/>
    <row r="82323" x14ac:dyDescent="0.25"/>
    <row r="82324" x14ac:dyDescent="0.25"/>
    <row r="82325" x14ac:dyDescent="0.25"/>
    <row r="82326" x14ac:dyDescent="0.25"/>
    <row r="82327" x14ac:dyDescent="0.25"/>
    <row r="82328" x14ac:dyDescent="0.25"/>
    <row r="82329" x14ac:dyDescent="0.25"/>
    <row r="82330" x14ac:dyDescent="0.25"/>
    <row r="82331" x14ac:dyDescent="0.25"/>
    <row r="82332" x14ac:dyDescent="0.25"/>
    <row r="82333" x14ac:dyDescent="0.25"/>
    <row r="82334" x14ac:dyDescent="0.25"/>
    <row r="82335" x14ac:dyDescent="0.25"/>
    <row r="82336" x14ac:dyDescent="0.25"/>
    <row r="82337" x14ac:dyDescent="0.25"/>
    <row r="82338" x14ac:dyDescent="0.25"/>
    <row r="82339" x14ac:dyDescent="0.25"/>
    <row r="82340" x14ac:dyDescent="0.25"/>
    <row r="82341" x14ac:dyDescent="0.25"/>
    <row r="82342" x14ac:dyDescent="0.25"/>
    <row r="82343" x14ac:dyDescent="0.25"/>
    <row r="82344" x14ac:dyDescent="0.25"/>
    <row r="82345" x14ac:dyDescent="0.25"/>
    <row r="82346" x14ac:dyDescent="0.25"/>
    <row r="82347" x14ac:dyDescent="0.25"/>
    <row r="82348" x14ac:dyDescent="0.25"/>
    <row r="82349" x14ac:dyDescent="0.25"/>
    <row r="82350" x14ac:dyDescent="0.25"/>
    <row r="82351" x14ac:dyDescent="0.25"/>
    <row r="82352" x14ac:dyDescent="0.25"/>
    <row r="82353" x14ac:dyDescent="0.25"/>
    <row r="82354" x14ac:dyDescent="0.25"/>
    <row r="82355" x14ac:dyDescent="0.25"/>
    <row r="82356" x14ac:dyDescent="0.25"/>
    <row r="82357" x14ac:dyDescent="0.25"/>
    <row r="82358" x14ac:dyDescent="0.25"/>
    <row r="82359" x14ac:dyDescent="0.25"/>
    <row r="82360" x14ac:dyDescent="0.25"/>
    <row r="82361" x14ac:dyDescent="0.25"/>
    <row r="82362" x14ac:dyDescent="0.25"/>
    <row r="82363" x14ac:dyDescent="0.25"/>
    <row r="82364" x14ac:dyDescent="0.25"/>
    <row r="82365" x14ac:dyDescent="0.25"/>
    <row r="82366" x14ac:dyDescent="0.25"/>
    <row r="82367" x14ac:dyDescent="0.25"/>
    <row r="82368" x14ac:dyDescent="0.25"/>
    <row r="82369" x14ac:dyDescent="0.25"/>
    <row r="82370" x14ac:dyDescent="0.25"/>
    <row r="82371" x14ac:dyDescent="0.25"/>
    <row r="82372" x14ac:dyDescent="0.25"/>
    <row r="82373" x14ac:dyDescent="0.25"/>
    <row r="82374" x14ac:dyDescent="0.25"/>
    <row r="82375" x14ac:dyDescent="0.25"/>
    <row r="82376" x14ac:dyDescent="0.25"/>
    <row r="82377" x14ac:dyDescent="0.25"/>
    <row r="82378" x14ac:dyDescent="0.25"/>
    <row r="82379" x14ac:dyDescent="0.25"/>
    <row r="82380" x14ac:dyDescent="0.25"/>
    <row r="82381" x14ac:dyDescent="0.25"/>
    <row r="82382" x14ac:dyDescent="0.25"/>
    <row r="82383" x14ac:dyDescent="0.25"/>
    <row r="82384" x14ac:dyDescent="0.25"/>
    <row r="82385" x14ac:dyDescent="0.25"/>
    <row r="82386" x14ac:dyDescent="0.25"/>
    <row r="82387" x14ac:dyDescent="0.25"/>
    <row r="82388" x14ac:dyDescent="0.25"/>
    <row r="82389" x14ac:dyDescent="0.25"/>
    <row r="82390" x14ac:dyDescent="0.25"/>
    <row r="82391" x14ac:dyDescent="0.25"/>
    <row r="82392" x14ac:dyDescent="0.25"/>
    <row r="82393" x14ac:dyDescent="0.25"/>
    <row r="82394" x14ac:dyDescent="0.25"/>
    <row r="82395" x14ac:dyDescent="0.25"/>
    <row r="82396" x14ac:dyDescent="0.25"/>
    <row r="82397" x14ac:dyDescent="0.25"/>
    <row r="82398" x14ac:dyDescent="0.25"/>
    <row r="82399" x14ac:dyDescent="0.25"/>
    <row r="82400" x14ac:dyDescent="0.25"/>
    <row r="82401" x14ac:dyDescent="0.25"/>
    <row r="82402" x14ac:dyDescent="0.25"/>
    <row r="82403" x14ac:dyDescent="0.25"/>
    <row r="82404" x14ac:dyDescent="0.25"/>
    <row r="82405" x14ac:dyDescent="0.25"/>
    <row r="82406" x14ac:dyDescent="0.25"/>
    <row r="82407" x14ac:dyDescent="0.25"/>
    <row r="82408" x14ac:dyDescent="0.25"/>
    <row r="82409" x14ac:dyDescent="0.25"/>
    <row r="82410" x14ac:dyDescent="0.25"/>
    <row r="82411" x14ac:dyDescent="0.25"/>
    <row r="82412" x14ac:dyDescent="0.25"/>
    <row r="82413" x14ac:dyDescent="0.25"/>
    <row r="82414" x14ac:dyDescent="0.25"/>
    <row r="82415" x14ac:dyDescent="0.25"/>
    <row r="82416" x14ac:dyDescent="0.25"/>
    <row r="82417" x14ac:dyDescent="0.25"/>
    <row r="82418" x14ac:dyDescent="0.25"/>
    <row r="82419" x14ac:dyDescent="0.25"/>
    <row r="82420" x14ac:dyDescent="0.25"/>
    <row r="82421" x14ac:dyDescent="0.25"/>
    <row r="82422" x14ac:dyDescent="0.25"/>
    <row r="82423" x14ac:dyDescent="0.25"/>
    <row r="82424" x14ac:dyDescent="0.25"/>
    <row r="82425" x14ac:dyDescent="0.25"/>
    <row r="82426" x14ac:dyDescent="0.25"/>
    <row r="82427" x14ac:dyDescent="0.25"/>
    <row r="82428" x14ac:dyDescent="0.25"/>
    <row r="82429" x14ac:dyDescent="0.25"/>
    <row r="82430" x14ac:dyDescent="0.25"/>
    <row r="82431" x14ac:dyDescent="0.25"/>
    <row r="82432" x14ac:dyDescent="0.25"/>
    <row r="82433" x14ac:dyDescent="0.25"/>
    <row r="82434" x14ac:dyDescent="0.25"/>
    <row r="82435" x14ac:dyDescent="0.25"/>
    <row r="82436" x14ac:dyDescent="0.25"/>
    <row r="82437" x14ac:dyDescent="0.25"/>
    <row r="82438" x14ac:dyDescent="0.25"/>
    <row r="82439" x14ac:dyDescent="0.25"/>
    <row r="82440" x14ac:dyDescent="0.25"/>
    <row r="82441" x14ac:dyDescent="0.25"/>
    <row r="82442" x14ac:dyDescent="0.25"/>
    <row r="82443" x14ac:dyDescent="0.25"/>
    <row r="82444" x14ac:dyDescent="0.25"/>
    <row r="82445" x14ac:dyDescent="0.25"/>
    <row r="82446" x14ac:dyDescent="0.25"/>
    <row r="82447" x14ac:dyDescent="0.25"/>
    <row r="82448" x14ac:dyDescent="0.25"/>
    <row r="82449" x14ac:dyDescent="0.25"/>
    <row r="82450" x14ac:dyDescent="0.25"/>
    <row r="82451" x14ac:dyDescent="0.25"/>
    <row r="82452" x14ac:dyDescent="0.25"/>
    <row r="82453" x14ac:dyDescent="0.25"/>
    <row r="82454" x14ac:dyDescent="0.25"/>
    <row r="82455" x14ac:dyDescent="0.25"/>
    <row r="82456" x14ac:dyDescent="0.25"/>
    <row r="82457" x14ac:dyDescent="0.25"/>
    <row r="82458" x14ac:dyDescent="0.25"/>
    <row r="82459" x14ac:dyDescent="0.25"/>
    <row r="82460" x14ac:dyDescent="0.25"/>
    <row r="82461" x14ac:dyDescent="0.25"/>
    <row r="82462" x14ac:dyDescent="0.25"/>
    <row r="82463" x14ac:dyDescent="0.25"/>
    <row r="82464" x14ac:dyDescent="0.25"/>
    <row r="82465" x14ac:dyDescent="0.25"/>
    <row r="82466" x14ac:dyDescent="0.25"/>
    <row r="82467" x14ac:dyDescent="0.25"/>
    <row r="82468" x14ac:dyDescent="0.25"/>
    <row r="82469" x14ac:dyDescent="0.25"/>
    <row r="82470" x14ac:dyDescent="0.25"/>
    <row r="82471" x14ac:dyDescent="0.25"/>
    <row r="82472" x14ac:dyDescent="0.25"/>
    <row r="82473" x14ac:dyDescent="0.25"/>
    <row r="82474" x14ac:dyDescent="0.25"/>
    <row r="82475" x14ac:dyDescent="0.25"/>
    <row r="82476" x14ac:dyDescent="0.25"/>
    <row r="82477" x14ac:dyDescent="0.25"/>
    <row r="82478" x14ac:dyDescent="0.25"/>
    <row r="82479" x14ac:dyDescent="0.25"/>
    <row r="82480" x14ac:dyDescent="0.25"/>
    <row r="82481" x14ac:dyDescent="0.25"/>
    <row r="82482" x14ac:dyDescent="0.25"/>
    <row r="82483" x14ac:dyDescent="0.25"/>
    <row r="82484" x14ac:dyDescent="0.25"/>
    <row r="82485" x14ac:dyDescent="0.25"/>
    <row r="82486" x14ac:dyDescent="0.25"/>
    <row r="82487" x14ac:dyDescent="0.25"/>
    <row r="82488" x14ac:dyDescent="0.25"/>
    <row r="82489" x14ac:dyDescent="0.25"/>
    <row r="82490" x14ac:dyDescent="0.25"/>
    <row r="82491" x14ac:dyDescent="0.25"/>
    <row r="82492" x14ac:dyDescent="0.25"/>
    <row r="82493" x14ac:dyDescent="0.25"/>
    <row r="82494" x14ac:dyDescent="0.25"/>
    <row r="82495" x14ac:dyDescent="0.25"/>
    <row r="82496" x14ac:dyDescent="0.25"/>
    <row r="82497" x14ac:dyDescent="0.25"/>
    <row r="82498" x14ac:dyDescent="0.25"/>
    <row r="82499" x14ac:dyDescent="0.25"/>
    <row r="82500" x14ac:dyDescent="0.25"/>
    <row r="82501" x14ac:dyDescent="0.25"/>
    <row r="82502" x14ac:dyDescent="0.25"/>
    <row r="82503" x14ac:dyDescent="0.25"/>
    <row r="82504" x14ac:dyDescent="0.25"/>
    <row r="82505" x14ac:dyDescent="0.25"/>
    <row r="82506" x14ac:dyDescent="0.25"/>
    <row r="82507" x14ac:dyDescent="0.25"/>
    <row r="82508" x14ac:dyDescent="0.25"/>
    <row r="82509" x14ac:dyDescent="0.25"/>
    <row r="82510" x14ac:dyDescent="0.25"/>
    <row r="82511" x14ac:dyDescent="0.25"/>
    <row r="82512" x14ac:dyDescent="0.25"/>
    <row r="82513" x14ac:dyDescent="0.25"/>
    <row r="82514" x14ac:dyDescent="0.25"/>
    <row r="82515" x14ac:dyDescent="0.25"/>
    <row r="82516" x14ac:dyDescent="0.25"/>
    <row r="82517" x14ac:dyDescent="0.25"/>
    <row r="82518" x14ac:dyDescent="0.25"/>
    <row r="82519" x14ac:dyDescent="0.25"/>
    <row r="82520" x14ac:dyDescent="0.25"/>
    <row r="82521" x14ac:dyDescent="0.25"/>
    <row r="82522" x14ac:dyDescent="0.25"/>
    <row r="82523" x14ac:dyDescent="0.25"/>
    <row r="82524" x14ac:dyDescent="0.25"/>
    <row r="82525" x14ac:dyDescent="0.25"/>
    <row r="82526" x14ac:dyDescent="0.25"/>
    <row r="82527" x14ac:dyDescent="0.25"/>
    <row r="82528" x14ac:dyDescent="0.25"/>
    <row r="82529" x14ac:dyDescent="0.25"/>
    <row r="82530" x14ac:dyDescent="0.25"/>
    <row r="82531" x14ac:dyDescent="0.25"/>
    <row r="82532" x14ac:dyDescent="0.25"/>
    <row r="82533" x14ac:dyDescent="0.25"/>
    <row r="82534" x14ac:dyDescent="0.25"/>
    <row r="82535" x14ac:dyDescent="0.25"/>
    <row r="82536" x14ac:dyDescent="0.25"/>
    <row r="82537" x14ac:dyDescent="0.25"/>
    <row r="82538" x14ac:dyDescent="0.25"/>
    <row r="82539" x14ac:dyDescent="0.25"/>
    <row r="82540" x14ac:dyDescent="0.25"/>
    <row r="82541" x14ac:dyDescent="0.25"/>
    <row r="82542" x14ac:dyDescent="0.25"/>
    <row r="82543" x14ac:dyDescent="0.25"/>
    <row r="82544" x14ac:dyDescent="0.25"/>
    <row r="82545" x14ac:dyDescent="0.25"/>
    <row r="82546" x14ac:dyDescent="0.25"/>
    <row r="82547" x14ac:dyDescent="0.25"/>
    <row r="82548" x14ac:dyDescent="0.25"/>
    <row r="82549" x14ac:dyDescent="0.25"/>
    <row r="82550" x14ac:dyDescent="0.25"/>
    <row r="82551" x14ac:dyDescent="0.25"/>
    <row r="82552" x14ac:dyDescent="0.25"/>
    <row r="82553" x14ac:dyDescent="0.25"/>
    <row r="82554" x14ac:dyDescent="0.25"/>
    <row r="82555" x14ac:dyDescent="0.25"/>
    <row r="82556" x14ac:dyDescent="0.25"/>
    <row r="82557" x14ac:dyDescent="0.25"/>
    <row r="82558" x14ac:dyDescent="0.25"/>
    <row r="82559" x14ac:dyDescent="0.25"/>
    <row r="82560" x14ac:dyDescent="0.25"/>
    <row r="82561" x14ac:dyDescent="0.25"/>
    <row r="82562" x14ac:dyDescent="0.25"/>
    <row r="82563" x14ac:dyDescent="0.25"/>
    <row r="82564" x14ac:dyDescent="0.25"/>
    <row r="82565" x14ac:dyDescent="0.25"/>
    <row r="82566" x14ac:dyDescent="0.25"/>
    <row r="82567" x14ac:dyDescent="0.25"/>
    <row r="82568" x14ac:dyDescent="0.25"/>
    <row r="82569" x14ac:dyDescent="0.25"/>
    <row r="82570" x14ac:dyDescent="0.25"/>
    <row r="82571" x14ac:dyDescent="0.25"/>
    <row r="82572" x14ac:dyDescent="0.25"/>
    <row r="82573" x14ac:dyDescent="0.25"/>
    <row r="82574" x14ac:dyDescent="0.25"/>
    <row r="82575" x14ac:dyDescent="0.25"/>
    <row r="82576" x14ac:dyDescent="0.25"/>
    <row r="82577" x14ac:dyDescent="0.25"/>
    <row r="82578" x14ac:dyDescent="0.25"/>
    <row r="82579" x14ac:dyDescent="0.25"/>
    <row r="82580" x14ac:dyDescent="0.25"/>
    <row r="82581" x14ac:dyDescent="0.25"/>
    <row r="82582" x14ac:dyDescent="0.25"/>
    <row r="82583" x14ac:dyDescent="0.25"/>
    <row r="82584" x14ac:dyDescent="0.25"/>
    <row r="82585" x14ac:dyDescent="0.25"/>
    <row r="82586" x14ac:dyDescent="0.25"/>
    <row r="82587" x14ac:dyDescent="0.25"/>
    <row r="82588" x14ac:dyDescent="0.25"/>
    <row r="82589" x14ac:dyDescent="0.25"/>
    <row r="82590" x14ac:dyDescent="0.25"/>
    <row r="82591" x14ac:dyDescent="0.25"/>
    <row r="82592" x14ac:dyDescent="0.25"/>
    <row r="82593" x14ac:dyDescent="0.25"/>
    <row r="82594" x14ac:dyDescent="0.25"/>
    <row r="82595" x14ac:dyDescent="0.25"/>
    <row r="82596" x14ac:dyDescent="0.25"/>
    <row r="82597" x14ac:dyDescent="0.25"/>
    <row r="82598" x14ac:dyDescent="0.25"/>
    <row r="82599" x14ac:dyDescent="0.25"/>
    <row r="82600" x14ac:dyDescent="0.25"/>
    <row r="82601" x14ac:dyDescent="0.25"/>
    <row r="82602" x14ac:dyDescent="0.25"/>
    <row r="82603" x14ac:dyDescent="0.25"/>
    <row r="82604" x14ac:dyDescent="0.25"/>
    <row r="82605" x14ac:dyDescent="0.25"/>
    <row r="82606" x14ac:dyDescent="0.25"/>
    <row r="82607" x14ac:dyDescent="0.25"/>
    <row r="82608" x14ac:dyDescent="0.25"/>
    <row r="82609" x14ac:dyDescent="0.25"/>
    <row r="82610" x14ac:dyDescent="0.25"/>
    <row r="82611" x14ac:dyDescent="0.25"/>
    <row r="82612" x14ac:dyDescent="0.25"/>
    <row r="82613" x14ac:dyDescent="0.25"/>
    <row r="82614" x14ac:dyDescent="0.25"/>
    <row r="82615" x14ac:dyDescent="0.25"/>
    <row r="82616" x14ac:dyDescent="0.25"/>
    <row r="82617" x14ac:dyDescent="0.25"/>
    <row r="82618" x14ac:dyDescent="0.25"/>
    <row r="82619" x14ac:dyDescent="0.25"/>
    <row r="82620" x14ac:dyDescent="0.25"/>
    <row r="82621" x14ac:dyDescent="0.25"/>
    <row r="82622" x14ac:dyDescent="0.25"/>
    <row r="82623" x14ac:dyDescent="0.25"/>
    <row r="82624" x14ac:dyDescent="0.25"/>
    <row r="82625" x14ac:dyDescent="0.25"/>
    <row r="82626" x14ac:dyDescent="0.25"/>
    <row r="82627" x14ac:dyDescent="0.25"/>
    <row r="82628" x14ac:dyDescent="0.25"/>
    <row r="82629" x14ac:dyDescent="0.25"/>
    <row r="82630" x14ac:dyDescent="0.25"/>
    <row r="82631" x14ac:dyDescent="0.25"/>
    <row r="82632" x14ac:dyDescent="0.25"/>
    <row r="82633" x14ac:dyDescent="0.25"/>
    <row r="82634" x14ac:dyDescent="0.25"/>
    <row r="82635" x14ac:dyDescent="0.25"/>
    <row r="82636" x14ac:dyDescent="0.25"/>
    <row r="82637" x14ac:dyDescent="0.25"/>
    <row r="82638" x14ac:dyDescent="0.25"/>
    <row r="82639" x14ac:dyDescent="0.25"/>
    <row r="82640" x14ac:dyDescent="0.25"/>
    <row r="82641" x14ac:dyDescent="0.25"/>
    <row r="82642" x14ac:dyDescent="0.25"/>
    <row r="82643" x14ac:dyDescent="0.25"/>
    <row r="82644" x14ac:dyDescent="0.25"/>
    <row r="82645" x14ac:dyDescent="0.25"/>
    <row r="82646" x14ac:dyDescent="0.25"/>
    <row r="82647" x14ac:dyDescent="0.25"/>
    <row r="82648" x14ac:dyDescent="0.25"/>
    <row r="82649" x14ac:dyDescent="0.25"/>
    <row r="82650" x14ac:dyDescent="0.25"/>
    <row r="82651" x14ac:dyDescent="0.25"/>
    <row r="82652" x14ac:dyDescent="0.25"/>
    <row r="82653" x14ac:dyDescent="0.25"/>
    <row r="82654" x14ac:dyDescent="0.25"/>
    <row r="82655" x14ac:dyDescent="0.25"/>
    <row r="82656" x14ac:dyDescent="0.25"/>
    <row r="82657" x14ac:dyDescent="0.25"/>
    <row r="82658" x14ac:dyDescent="0.25"/>
    <row r="82659" x14ac:dyDescent="0.25"/>
    <row r="82660" x14ac:dyDescent="0.25"/>
    <row r="82661" x14ac:dyDescent="0.25"/>
    <row r="82662" x14ac:dyDescent="0.25"/>
    <row r="82663" x14ac:dyDescent="0.25"/>
    <row r="82664" x14ac:dyDescent="0.25"/>
    <row r="82665" x14ac:dyDescent="0.25"/>
    <row r="82666" x14ac:dyDescent="0.25"/>
    <row r="82667" x14ac:dyDescent="0.25"/>
    <row r="82668" x14ac:dyDescent="0.25"/>
    <row r="82669" x14ac:dyDescent="0.25"/>
    <row r="82670" x14ac:dyDescent="0.25"/>
    <row r="82671" x14ac:dyDescent="0.25"/>
    <row r="82672" x14ac:dyDescent="0.25"/>
    <row r="82673" x14ac:dyDescent="0.25"/>
    <row r="82674" x14ac:dyDescent="0.25"/>
    <row r="82675" x14ac:dyDescent="0.25"/>
    <row r="82676" x14ac:dyDescent="0.25"/>
    <row r="82677" x14ac:dyDescent="0.25"/>
    <row r="82678" x14ac:dyDescent="0.25"/>
    <row r="82679" x14ac:dyDescent="0.25"/>
    <row r="82680" x14ac:dyDescent="0.25"/>
    <row r="82681" x14ac:dyDescent="0.25"/>
    <row r="82682" x14ac:dyDescent="0.25"/>
    <row r="82683" x14ac:dyDescent="0.25"/>
    <row r="82684" x14ac:dyDescent="0.25"/>
    <row r="82685" x14ac:dyDescent="0.25"/>
    <row r="82686" x14ac:dyDescent="0.25"/>
    <row r="82687" x14ac:dyDescent="0.25"/>
    <row r="82688" x14ac:dyDescent="0.25"/>
    <row r="82689" x14ac:dyDescent="0.25"/>
    <row r="82690" x14ac:dyDescent="0.25"/>
    <row r="82691" x14ac:dyDescent="0.25"/>
    <row r="82692" x14ac:dyDescent="0.25"/>
    <row r="82693" x14ac:dyDescent="0.25"/>
    <row r="82694" x14ac:dyDescent="0.25"/>
    <row r="82695" x14ac:dyDescent="0.25"/>
    <row r="82696" x14ac:dyDescent="0.25"/>
    <row r="82697" x14ac:dyDescent="0.25"/>
    <row r="82698" x14ac:dyDescent="0.25"/>
    <row r="82699" x14ac:dyDescent="0.25"/>
    <row r="82700" x14ac:dyDescent="0.25"/>
    <row r="82701" x14ac:dyDescent="0.25"/>
    <row r="82702" x14ac:dyDescent="0.25"/>
    <row r="82703" x14ac:dyDescent="0.25"/>
    <row r="82704" x14ac:dyDescent="0.25"/>
    <row r="82705" x14ac:dyDescent="0.25"/>
    <row r="82706" x14ac:dyDescent="0.25"/>
    <row r="82707" x14ac:dyDescent="0.25"/>
    <row r="82708" x14ac:dyDescent="0.25"/>
    <row r="82709" x14ac:dyDescent="0.25"/>
    <row r="82710" x14ac:dyDescent="0.25"/>
    <row r="82711" x14ac:dyDescent="0.25"/>
    <row r="82712" x14ac:dyDescent="0.25"/>
    <row r="82713" x14ac:dyDescent="0.25"/>
    <row r="82714" x14ac:dyDescent="0.25"/>
    <row r="82715" x14ac:dyDescent="0.25"/>
    <row r="82716" x14ac:dyDescent="0.25"/>
    <row r="82717" x14ac:dyDescent="0.25"/>
    <row r="82718" x14ac:dyDescent="0.25"/>
    <row r="82719" x14ac:dyDescent="0.25"/>
    <row r="82720" x14ac:dyDescent="0.25"/>
    <row r="82721" x14ac:dyDescent="0.25"/>
    <row r="82722" x14ac:dyDescent="0.25"/>
    <row r="82723" x14ac:dyDescent="0.25"/>
    <row r="82724" x14ac:dyDescent="0.25"/>
    <row r="82725" x14ac:dyDescent="0.25"/>
    <row r="82726" x14ac:dyDescent="0.25"/>
    <row r="82727" x14ac:dyDescent="0.25"/>
    <row r="82728" x14ac:dyDescent="0.25"/>
    <row r="82729" x14ac:dyDescent="0.25"/>
    <row r="82730" x14ac:dyDescent="0.25"/>
    <row r="82731" x14ac:dyDescent="0.25"/>
    <row r="82732" x14ac:dyDescent="0.25"/>
    <row r="82733" x14ac:dyDescent="0.25"/>
    <row r="82734" x14ac:dyDescent="0.25"/>
    <row r="82735" x14ac:dyDescent="0.25"/>
    <row r="82736" x14ac:dyDescent="0.25"/>
    <row r="82737" x14ac:dyDescent="0.25"/>
    <row r="82738" x14ac:dyDescent="0.25"/>
    <row r="82739" x14ac:dyDescent="0.25"/>
    <row r="82740" x14ac:dyDescent="0.25"/>
    <row r="82741" x14ac:dyDescent="0.25"/>
    <row r="82742" x14ac:dyDescent="0.25"/>
    <row r="82743" x14ac:dyDescent="0.25"/>
    <row r="82744" x14ac:dyDescent="0.25"/>
    <row r="82745" x14ac:dyDescent="0.25"/>
    <row r="82746" x14ac:dyDescent="0.25"/>
    <row r="82747" x14ac:dyDescent="0.25"/>
    <row r="82748" x14ac:dyDescent="0.25"/>
    <row r="82749" x14ac:dyDescent="0.25"/>
    <row r="82750" x14ac:dyDescent="0.25"/>
    <row r="82751" x14ac:dyDescent="0.25"/>
    <row r="82752" x14ac:dyDescent="0.25"/>
    <row r="82753" x14ac:dyDescent="0.25"/>
    <row r="82754" x14ac:dyDescent="0.25"/>
    <row r="82755" x14ac:dyDescent="0.25"/>
    <row r="82756" x14ac:dyDescent="0.25"/>
    <row r="82757" x14ac:dyDescent="0.25"/>
    <row r="82758" x14ac:dyDescent="0.25"/>
    <row r="82759" x14ac:dyDescent="0.25"/>
    <row r="82760" x14ac:dyDescent="0.25"/>
    <row r="82761" x14ac:dyDescent="0.25"/>
    <row r="82762" x14ac:dyDescent="0.25"/>
    <row r="82763" x14ac:dyDescent="0.25"/>
    <row r="82764" x14ac:dyDescent="0.25"/>
    <row r="82765" x14ac:dyDescent="0.25"/>
    <row r="82766" x14ac:dyDescent="0.25"/>
    <row r="82767" x14ac:dyDescent="0.25"/>
    <row r="82768" x14ac:dyDescent="0.25"/>
    <row r="82769" x14ac:dyDescent="0.25"/>
    <row r="82770" x14ac:dyDescent="0.25"/>
    <row r="82771" x14ac:dyDescent="0.25"/>
    <row r="82772" x14ac:dyDescent="0.25"/>
    <row r="82773" x14ac:dyDescent="0.25"/>
    <row r="82774" x14ac:dyDescent="0.25"/>
    <row r="82775" x14ac:dyDescent="0.25"/>
    <row r="82776" x14ac:dyDescent="0.25"/>
    <row r="82777" x14ac:dyDescent="0.25"/>
    <row r="82778" x14ac:dyDescent="0.25"/>
    <row r="82779" x14ac:dyDescent="0.25"/>
    <row r="82780" x14ac:dyDescent="0.25"/>
    <row r="82781" x14ac:dyDescent="0.25"/>
    <row r="82782" x14ac:dyDescent="0.25"/>
    <row r="82783" x14ac:dyDescent="0.25"/>
    <row r="82784" x14ac:dyDescent="0.25"/>
    <row r="82785" x14ac:dyDescent="0.25"/>
    <row r="82786" x14ac:dyDescent="0.25"/>
    <row r="82787" x14ac:dyDescent="0.25"/>
    <row r="82788" x14ac:dyDescent="0.25"/>
    <row r="82789" x14ac:dyDescent="0.25"/>
    <row r="82790" x14ac:dyDescent="0.25"/>
    <row r="82791" x14ac:dyDescent="0.25"/>
    <row r="82792" x14ac:dyDescent="0.25"/>
    <row r="82793" x14ac:dyDescent="0.25"/>
    <row r="82794" x14ac:dyDescent="0.25"/>
    <row r="82795" x14ac:dyDescent="0.25"/>
    <row r="82796" x14ac:dyDescent="0.25"/>
    <row r="82797" x14ac:dyDescent="0.25"/>
    <row r="82798" x14ac:dyDescent="0.25"/>
    <row r="82799" x14ac:dyDescent="0.25"/>
    <row r="82800" x14ac:dyDescent="0.25"/>
    <row r="82801" x14ac:dyDescent="0.25"/>
    <row r="82802" x14ac:dyDescent="0.25"/>
    <row r="82803" x14ac:dyDescent="0.25"/>
    <row r="82804" x14ac:dyDescent="0.25"/>
    <row r="82805" x14ac:dyDescent="0.25"/>
    <row r="82806" x14ac:dyDescent="0.25"/>
    <row r="82807" x14ac:dyDescent="0.25"/>
    <row r="82808" x14ac:dyDescent="0.25"/>
    <row r="82809" x14ac:dyDescent="0.25"/>
    <row r="82810" x14ac:dyDescent="0.25"/>
    <row r="82811" x14ac:dyDescent="0.25"/>
    <row r="82812" x14ac:dyDescent="0.25"/>
    <row r="82813" x14ac:dyDescent="0.25"/>
    <row r="82814" x14ac:dyDescent="0.25"/>
    <row r="82815" x14ac:dyDescent="0.25"/>
    <row r="82816" x14ac:dyDescent="0.25"/>
    <row r="82817" x14ac:dyDescent="0.25"/>
    <row r="82818" x14ac:dyDescent="0.25"/>
    <row r="82819" x14ac:dyDescent="0.25"/>
    <row r="82820" x14ac:dyDescent="0.25"/>
    <row r="82821" x14ac:dyDescent="0.25"/>
    <row r="82822" x14ac:dyDescent="0.25"/>
    <row r="82823" x14ac:dyDescent="0.25"/>
    <row r="82824" x14ac:dyDescent="0.25"/>
    <row r="82825" x14ac:dyDescent="0.25"/>
    <row r="82826" x14ac:dyDescent="0.25"/>
    <row r="82827" x14ac:dyDescent="0.25"/>
    <row r="82828" x14ac:dyDescent="0.25"/>
    <row r="82829" x14ac:dyDescent="0.25"/>
    <row r="82830" x14ac:dyDescent="0.25"/>
    <row r="82831" x14ac:dyDescent="0.25"/>
    <row r="82832" x14ac:dyDescent="0.25"/>
    <row r="82833" x14ac:dyDescent="0.25"/>
    <row r="82834" x14ac:dyDescent="0.25"/>
    <row r="82835" x14ac:dyDescent="0.25"/>
    <row r="82836" x14ac:dyDescent="0.25"/>
    <row r="82837" x14ac:dyDescent="0.25"/>
    <row r="82838" x14ac:dyDescent="0.25"/>
    <row r="82839" x14ac:dyDescent="0.25"/>
    <row r="82840" x14ac:dyDescent="0.25"/>
    <row r="82841" x14ac:dyDescent="0.25"/>
    <row r="82842" x14ac:dyDescent="0.25"/>
    <row r="82843" x14ac:dyDescent="0.25"/>
    <row r="82844" x14ac:dyDescent="0.25"/>
    <row r="82845" x14ac:dyDescent="0.25"/>
    <row r="82846" x14ac:dyDescent="0.25"/>
    <row r="82847" x14ac:dyDescent="0.25"/>
    <row r="82848" x14ac:dyDescent="0.25"/>
    <row r="82849" x14ac:dyDescent="0.25"/>
    <row r="82850" x14ac:dyDescent="0.25"/>
    <row r="82851" x14ac:dyDescent="0.25"/>
    <row r="82852" x14ac:dyDescent="0.25"/>
    <row r="82853" x14ac:dyDescent="0.25"/>
    <row r="82854" x14ac:dyDescent="0.25"/>
    <row r="82855" x14ac:dyDescent="0.25"/>
    <row r="82856" x14ac:dyDescent="0.25"/>
    <row r="82857" x14ac:dyDescent="0.25"/>
    <row r="82858" x14ac:dyDescent="0.25"/>
    <row r="82859" x14ac:dyDescent="0.25"/>
    <row r="82860" x14ac:dyDescent="0.25"/>
    <row r="82861" x14ac:dyDescent="0.25"/>
    <row r="82862" x14ac:dyDescent="0.25"/>
    <row r="82863" x14ac:dyDescent="0.25"/>
    <row r="82864" x14ac:dyDescent="0.25"/>
    <row r="82865" x14ac:dyDescent="0.25"/>
    <row r="82866" x14ac:dyDescent="0.25"/>
    <row r="82867" x14ac:dyDescent="0.25"/>
    <row r="82868" x14ac:dyDescent="0.25"/>
    <row r="82869" x14ac:dyDescent="0.25"/>
    <row r="82870" x14ac:dyDescent="0.25"/>
    <row r="82871" x14ac:dyDescent="0.25"/>
    <row r="82872" x14ac:dyDescent="0.25"/>
    <row r="82873" x14ac:dyDescent="0.25"/>
    <row r="82874" x14ac:dyDescent="0.25"/>
    <row r="82875" x14ac:dyDescent="0.25"/>
    <row r="82876" x14ac:dyDescent="0.25"/>
    <row r="82877" x14ac:dyDescent="0.25"/>
    <row r="82878" x14ac:dyDescent="0.25"/>
    <row r="82879" x14ac:dyDescent="0.25"/>
    <row r="82880" x14ac:dyDescent="0.25"/>
    <row r="82881" x14ac:dyDescent="0.25"/>
    <row r="82882" x14ac:dyDescent="0.25"/>
    <row r="82883" x14ac:dyDescent="0.25"/>
    <row r="82884" x14ac:dyDescent="0.25"/>
    <row r="82885" x14ac:dyDescent="0.25"/>
    <row r="82886" x14ac:dyDescent="0.25"/>
    <row r="82887" x14ac:dyDescent="0.25"/>
    <row r="82888" x14ac:dyDescent="0.25"/>
    <row r="82889" x14ac:dyDescent="0.25"/>
    <row r="82890" x14ac:dyDescent="0.25"/>
    <row r="82891" x14ac:dyDescent="0.25"/>
    <row r="82892" x14ac:dyDescent="0.25"/>
    <row r="82893" x14ac:dyDescent="0.25"/>
    <row r="82894" x14ac:dyDescent="0.25"/>
    <row r="82895" x14ac:dyDescent="0.25"/>
    <row r="82896" x14ac:dyDescent="0.25"/>
    <row r="82897" x14ac:dyDescent="0.25"/>
    <row r="82898" x14ac:dyDescent="0.25"/>
    <row r="82899" x14ac:dyDescent="0.25"/>
    <row r="82900" x14ac:dyDescent="0.25"/>
    <row r="82901" x14ac:dyDescent="0.25"/>
    <row r="82902" x14ac:dyDescent="0.25"/>
    <row r="82903" x14ac:dyDescent="0.25"/>
    <row r="82904" x14ac:dyDescent="0.25"/>
    <row r="82905" x14ac:dyDescent="0.25"/>
    <row r="82906" x14ac:dyDescent="0.25"/>
    <row r="82907" x14ac:dyDescent="0.25"/>
    <row r="82908" x14ac:dyDescent="0.25"/>
    <row r="82909" x14ac:dyDescent="0.25"/>
    <row r="82910" x14ac:dyDescent="0.25"/>
    <row r="82911" x14ac:dyDescent="0.25"/>
    <row r="82912" x14ac:dyDescent="0.25"/>
    <row r="82913" x14ac:dyDescent="0.25"/>
    <row r="82914" x14ac:dyDescent="0.25"/>
    <row r="82915" x14ac:dyDescent="0.25"/>
    <row r="82916" x14ac:dyDescent="0.25"/>
    <row r="82917" x14ac:dyDescent="0.25"/>
    <row r="82918" x14ac:dyDescent="0.25"/>
    <row r="82919" x14ac:dyDescent="0.25"/>
    <row r="82920" x14ac:dyDescent="0.25"/>
    <row r="82921" x14ac:dyDescent="0.25"/>
    <row r="82922" x14ac:dyDescent="0.25"/>
    <row r="82923" x14ac:dyDescent="0.25"/>
    <row r="82924" x14ac:dyDescent="0.25"/>
    <row r="82925" x14ac:dyDescent="0.25"/>
    <row r="82926" x14ac:dyDescent="0.25"/>
    <row r="82927" x14ac:dyDescent="0.25"/>
    <row r="82928" x14ac:dyDescent="0.25"/>
    <row r="82929" x14ac:dyDescent="0.25"/>
    <row r="82930" x14ac:dyDescent="0.25"/>
    <row r="82931" x14ac:dyDescent="0.25"/>
    <row r="82932" x14ac:dyDescent="0.25"/>
    <row r="82933" x14ac:dyDescent="0.25"/>
    <row r="82934" x14ac:dyDescent="0.25"/>
    <row r="82935" x14ac:dyDescent="0.25"/>
    <row r="82936" x14ac:dyDescent="0.25"/>
    <row r="82937" x14ac:dyDescent="0.25"/>
    <row r="82938" x14ac:dyDescent="0.25"/>
    <row r="82939" x14ac:dyDescent="0.25"/>
    <row r="82940" x14ac:dyDescent="0.25"/>
    <row r="82941" x14ac:dyDescent="0.25"/>
    <row r="82942" x14ac:dyDescent="0.25"/>
    <row r="82943" x14ac:dyDescent="0.25"/>
    <row r="82944" x14ac:dyDescent="0.25"/>
    <row r="82945" x14ac:dyDescent="0.25"/>
    <row r="82946" x14ac:dyDescent="0.25"/>
    <row r="82947" x14ac:dyDescent="0.25"/>
    <row r="82948" x14ac:dyDescent="0.25"/>
    <row r="82949" x14ac:dyDescent="0.25"/>
    <row r="82950" x14ac:dyDescent="0.25"/>
    <row r="82951" x14ac:dyDescent="0.25"/>
    <row r="82952" x14ac:dyDescent="0.25"/>
    <row r="82953" x14ac:dyDescent="0.25"/>
    <row r="82954" x14ac:dyDescent="0.25"/>
    <row r="82955" x14ac:dyDescent="0.25"/>
    <row r="82956" x14ac:dyDescent="0.25"/>
    <row r="82957" x14ac:dyDescent="0.25"/>
    <row r="82958" x14ac:dyDescent="0.25"/>
    <row r="82959" x14ac:dyDescent="0.25"/>
    <row r="82960" x14ac:dyDescent="0.25"/>
    <row r="82961" x14ac:dyDescent="0.25"/>
    <row r="82962" x14ac:dyDescent="0.25"/>
    <row r="82963" x14ac:dyDescent="0.25"/>
    <row r="82964" x14ac:dyDescent="0.25"/>
    <row r="82965" x14ac:dyDescent="0.25"/>
    <row r="82966" x14ac:dyDescent="0.25"/>
    <row r="82967" x14ac:dyDescent="0.25"/>
    <row r="82968" x14ac:dyDescent="0.25"/>
    <row r="82969" x14ac:dyDescent="0.25"/>
    <row r="82970" x14ac:dyDescent="0.25"/>
    <row r="82971" x14ac:dyDescent="0.25"/>
    <row r="82972" x14ac:dyDescent="0.25"/>
    <row r="82973" x14ac:dyDescent="0.25"/>
    <row r="82974" x14ac:dyDescent="0.25"/>
    <row r="82975" x14ac:dyDescent="0.25"/>
    <row r="82976" x14ac:dyDescent="0.25"/>
    <row r="82977" x14ac:dyDescent="0.25"/>
    <row r="82978" x14ac:dyDescent="0.25"/>
    <row r="82979" x14ac:dyDescent="0.25"/>
    <row r="82980" x14ac:dyDescent="0.25"/>
    <row r="82981" x14ac:dyDescent="0.25"/>
    <row r="82982" x14ac:dyDescent="0.25"/>
    <row r="82983" x14ac:dyDescent="0.25"/>
    <row r="82984" x14ac:dyDescent="0.25"/>
    <row r="82985" x14ac:dyDescent="0.25"/>
    <row r="82986" x14ac:dyDescent="0.25"/>
    <row r="82987" x14ac:dyDescent="0.25"/>
    <row r="82988" x14ac:dyDescent="0.25"/>
    <row r="82989" x14ac:dyDescent="0.25"/>
    <row r="82990" x14ac:dyDescent="0.25"/>
    <row r="82991" x14ac:dyDescent="0.25"/>
    <row r="82992" x14ac:dyDescent="0.25"/>
    <row r="82993" x14ac:dyDescent="0.25"/>
    <row r="82994" x14ac:dyDescent="0.25"/>
    <row r="82995" x14ac:dyDescent="0.25"/>
    <row r="82996" x14ac:dyDescent="0.25"/>
    <row r="82997" x14ac:dyDescent="0.25"/>
    <row r="82998" x14ac:dyDescent="0.25"/>
    <row r="82999" x14ac:dyDescent="0.25"/>
    <row r="83000" x14ac:dyDescent="0.25"/>
    <row r="83001" x14ac:dyDescent="0.25"/>
    <row r="83002" x14ac:dyDescent="0.25"/>
    <row r="83003" x14ac:dyDescent="0.25"/>
    <row r="83004" x14ac:dyDescent="0.25"/>
    <row r="83005" x14ac:dyDescent="0.25"/>
    <row r="83006" x14ac:dyDescent="0.25"/>
    <row r="83007" x14ac:dyDescent="0.25"/>
    <row r="83008" x14ac:dyDescent="0.25"/>
    <row r="83009" x14ac:dyDescent="0.25"/>
    <row r="83010" x14ac:dyDescent="0.25"/>
    <row r="83011" x14ac:dyDescent="0.25"/>
    <row r="83012" x14ac:dyDescent="0.25"/>
    <row r="83013" x14ac:dyDescent="0.25"/>
    <row r="83014" x14ac:dyDescent="0.25"/>
    <row r="83015" x14ac:dyDescent="0.25"/>
    <row r="83016" x14ac:dyDescent="0.25"/>
    <row r="83017" x14ac:dyDescent="0.25"/>
    <row r="83018" x14ac:dyDescent="0.25"/>
    <row r="83019" x14ac:dyDescent="0.25"/>
    <row r="83020" x14ac:dyDescent="0.25"/>
    <row r="83021" x14ac:dyDescent="0.25"/>
    <row r="83022" x14ac:dyDescent="0.25"/>
    <row r="83023" x14ac:dyDescent="0.25"/>
    <row r="83024" x14ac:dyDescent="0.25"/>
    <row r="83025" x14ac:dyDescent="0.25"/>
    <row r="83026" x14ac:dyDescent="0.25"/>
    <row r="83027" x14ac:dyDescent="0.25"/>
    <row r="83028" x14ac:dyDescent="0.25"/>
    <row r="83029" x14ac:dyDescent="0.25"/>
    <row r="83030" x14ac:dyDescent="0.25"/>
    <row r="83031" x14ac:dyDescent="0.25"/>
    <row r="83032" x14ac:dyDescent="0.25"/>
    <row r="83033" x14ac:dyDescent="0.25"/>
    <row r="83034" x14ac:dyDescent="0.25"/>
    <row r="83035" x14ac:dyDescent="0.25"/>
    <row r="83036" x14ac:dyDescent="0.25"/>
    <row r="83037" x14ac:dyDescent="0.25"/>
    <row r="83038" x14ac:dyDescent="0.25"/>
    <row r="83039" x14ac:dyDescent="0.25"/>
    <row r="83040" x14ac:dyDescent="0.25"/>
    <row r="83041" x14ac:dyDescent="0.25"/>
    <row r="83042" x14ac:dyDescent="0.25"/>
    <row r="83043" x14ac:dyDescent="0.25"/>
    <row r="83044" x14ac:dyDescent="0.25"/>
    <row r="83045" x14ac:dyDescent="0.25"/>
    <row r="83046" x14ac:dyDescent="0.25"/>
    <row r="83047" x14ac:dyDescent="0.25"/>
    <row r="83048" x14ac:dyDescent="0.25"/>
    <row r="83049" x14ac:dyDescent="0.25"/>
    <row r="83050" x14ac:dyDescent="0.25"/>
    <row r="83051" x14ac:dyDescent="0.25"/>
    <row r="83052" x14ac:dyDescent="0.25"/>
    <row r="83053" x14ac:dyDescent="0.25"/>
    <row r="83054" x14ac:dyDescent="0.25"/>
    <row r="83055" x14ac:dyDescent="0.25"/>
    <row r="83056" x14ac:dyDescent="0.25"/>
    <row r="83057" x14ac:dyDescent="0.25"/>
    <row r="83058" x14ac:dyDescent="0.25"/>
    <row r="83059" x14ac:dyDescent="0.25"/>
    <row r="83060" x14ac:dyDescent="0.25"/>
    <row r="83061" x14ac:dyDescent="0.25"/>
    <row r="83062" x14ac:dyDescent="0.25"/>
    <row r="83063" x14ac:dyDescent="0.25"/>
    <row r="83064" x14ac:dyDescent="0.25"/>
    <row r="83065" x14ac:dyDescent="0.25"/>
    <row r="83066" x14ac:dyDescent="0.25"/>
    <row r="83067" x14ac:dyDescent="0.25"/>
    <row r="83068" x14ac:dyDescent="0.25"/>
    <row r="83069" x14ac:dyDescent="0.25"/>
    <row r="83070" x14ac:dyDescent="0.25"/>
    <row r="83071" x14ac:dyDescent="0.25"/>
    <row r="83072" x14ac:dyDescent="0.25"/>
    <row r="83073" x14ac:dyDescent="0.25"/>
    <row r="83074" x14ac:dyDescent="0.25"/>
    <row r="83075" x14ac:dyDescent="0.25"/>
    <row r="83076" x14ac:dyDescent="0.25"/>
    <row r="83077" x14ac:dyDescent="0.25"/>
    <row r="83078" x14ac:dyDescent="0.25"/>
    <row r="83079" x14ac:dyDescent="0.25"/>
    <row r="83080" x14ac:dyDescent="0.25"/>
    <row r="83081" x14ac:dyDescent="0.25"/>
    <row r="83082" x14ac:dyDescent="0.25"/>
    <row r="83083" x14ac:dyDescent="0.25"/>
    <row r="83084" x14ac:dyDescent="0.25"/>
    <row r="83085" x14ac:dyDescent="0.25"/>
    <row r="83086" x14ac:dyDescent="0.25"/>
    <row r="83087" x14ac:dyDescent="0.25"/>
    <row r="83088" x14ac:dyDescent="0.25"/>
    <row r="83089" x14ac:dyDescent="0.25"/>
    <row r="83090" x14ac:dyDescent="0.25"/>
    <row r="83091" x14ac:dyDescent="0.25"/>
    <row r="83092" x14ac:dyDescent="0.25"/>
    <row r="83093" x14ac:dyDescent="0.25"/>
    <row r="83094" x14ac:dyDescent="0.25"/>
    <row r="83095" x14ac:dyDescent="0.25"/>
    <row r="83096" x14ac:dyDescent="0.25"/>
    <row r="83097" x14ac:dyDescent="0.25"/>
    <row r="83098" x14ac:dyDescent="0.25"/>
    <row r="83099" x14ac:dyDescent="0.25"/>
    <row r="83100" x14ac:dyDescent="0.25"/>
    <row r="83101" x14ac:dyDescent="0.25"/>
    <row r="83102" x14ac:dyDescent="0.25"/>
    <row r="83103" x14ac:dyDescent="0.25"/>
    <row r="83104" x14ac:dyDescent="0.25"/>
    <row r="83105" x14ac:dyDescent="0.25"/>
    <row r="83106" x14ac:dyDescent="0.25"/>
    <row r="83107" x14ac:dyDescent="0.25"/>
    <row r="83108" x14ac:dyDescent="0.25"/>
    <row r="83109" x14ac:dyDescent="0.25"/>
    <row r="83110" x14ac:dyDescent="0.25"/>
    <row r="83111" x14ac:dyDescent="0.25"/>
    <row r="83112" x14ac:dyDescent="0.25"/>
    <row r="83113" x14ac:dyDescent="0.25"/>
    <row r="83114" x14ac:dyDescent="0.25"/>
    <row r="83115" x14ac:dyDescent="0.25"/>
    <row r="83116" x14ac:dyDescent="0.25"/>
    <row r="83117" x14ac:dyDescent="0.25"/>
    <row r="83118" x14ac:dyDescent="0.25"/>
    <row r="83119" x14ac:dyDescent="0.25"/>
    <row r="83120" x14ac:dyDescent="0.25"/>
    <row r="83121" x14ac:dyDescent="0.25"/>
    <row r="83122" x14ac:dyDescent="0.25"/>
    <row r="83123" x14ac:dyDescent="0.25"/>
    <row r="83124" x14ac:dyDescent="0.25"/>
    <row r="83125" x14ac:dyDescent="0.25"/>
    <row r="83126" x14ac:dyDescent="0.25"/>
    <row r="83127" x14ac:dyDescent="0.25"/>
    <row r="83128" x14ac:dyDescent="0.25"/>
    <row r="83129" x14ac:dyDescent="0.25"/>
    <row r="83130" x14ac:dyDescent="0.25"/>
    <row r="83131" x14ac:dyDescent="0.25"/>
    <row r="83132" x14ac:dyDescent="0.25"/>
    <row r="83133" x14ac:dyDescent="0.25"/>
    <row r="83134" x14ac:dyDescent="0.25"/>
    <row r="83135" x14ac:dyDescent="0.25"/>
    <row r="83136" x14ac:dyDescent="0.25"/>
    <row r="83137" x14ac:dyDescent="0.25"/>
    <row r="83138" x14ac:dyDescent="0.25"/>
    <row r="83139" x14ac:dyDescent="0.25"/>
    <row r="83140" x14ac:dyDescent="0.25"/>
    <row r="83141" x14ac:dyDescent="0.25"/>
    <row r="83142" x14ac:dyDescent="0.25"/>
    <row r="83143" x14ac:dyDescent="0.25"/>
    <row r="83144" x14ac:dyDescent="0.25"/>
    <row r="83145" x14ac:dyDescent="0.25"/>
    <row r="83146" x14ac:dyDescent="0.25"/>
    <row r="83147" x14ac:dyDescent="0.25"/>
    <row r="83148" x14ac:dyDescent="0.25"/>
    <row r="83149" x14ac:dyDescent="0.25"/>
    <row r="83150" x14ac:dyDescent="0.25"/>
    <row r="83151" x14ac:dyDescent="0.25"/>
    <row r="83152" x14ac:dyDescent="0.25"/>
    <row r="83153" x14ac:dyDescent="0.25"/>
    <row r="83154" x14ac:dyDescent="0.25"/>
    <row r="83155" x14ac:dyDescent="0.25"/>
    <row r="83156" x14ac:dyDescent="0.25"/>
    <row r="83157" x14ac:dyDescent="0.25"/>
    <row r="83158" x14ac:dyDescent="0.25"/>
    <row r="83159" x14ac:dyDescent="0.25"/>
    <row r="83160" x14ac:dyDescent="0.25"/>
    <row r="83161" x14ac:dyDescent="0.25"/>
    <row r="83162" x14ac:dyDescent="0.25"/>
    <row r="83163" x14ac:dyDescent="0.25"/>
    <row r="83164" x14ac:dyDescent="0.25"/>
    <row r="83165" x14ac:dyDescent="0.25"/>
    <row r="83166" x14ac:dyDescent="0.25"/>
    <row r="83167" x14ac:dyDescent="0.25"/>
    <row r="83168" x14ac:dyDescent="0.25"/>
    <row r="83169" x14ac:dyDescent="0.25"/>
    <row r="83170" x14ac:dyDescent="0.25"/>
    <row r="83171" x14ac:dyDescent="0.25"/>
    <row r="83172" x14ac:dyDescent="0.25"/>
    <row r="83173" x14ac:dyDescent="0.25"/>
    <row r="83174" x14ac:dyDescent="0.25"/>
    <row r="83175" x14ac:dyDescent="0.25"/>
    <row r="83176" x14ac:dyDescent="0.25"/>
    <row r="83177" x14ac:dyDescent="0.25"/>
    <row r="83178" x14ac:dyDescent="0.25"/>
    <row r="83179" x14ac:dyDescent="0.25"/>
    <row r="83180" x14ac:dyDescent="0.25"/>
    <row r="83181" x14ac:dyDescent="0.25"/>
    <row r="83182" x14ac:dyDescent="0.25"/>
    <row r="83183" x14ac:dyDescent="0.25"/>
    <row r="83184" x14ac:dyDescent="0.25"/>
    <row r="83185" x14ac:dyDescent="0.25"/>
    <row r="83186" x14ac:dyDescent="0.25"/>
    <row r="83187" x14ac:dyDescent="0.25"/>
    <row r="83188" x14ac:dyDescent="0.25"/>
    <row r="83189" x14ac:dyDescent="0.25"/>
    <row r="83190" x14ac:dyDescent="0.25"/>
    <row r="83191" x14ac:dyDescent="0.25"/>
    <row r="83192" x14ac:dyDescent="0.25"/>
    <row r="83193" x14ac:dyDescent="0.25"/>
    <row r="83194" x14ac:dyDescent="0.25"/>
    <row r="83195" x14ac:dyDescent="0.25"/>
    <row r="83196" x14ac:dyDescent="0.25"/>
    <row r="83197" x14ac:dyDescent="0.25"/>
    <row r="83198" x14ac:dyDescent="0.25"/>
    <row r="83199" x14ac:dyDescent="0.25"/>
    <row r="83200" x14ac:dyDescent="0.25"/>
    <row r="83201" x14ac:dyDescent="0.25"/>
    <row r="83202" x14ac:dyDescent="0.25"/>
    <row r="83203" x14ac:dyDescent="0.25"/>
    <row r="83204" x14ac:dyDescent="0.25"/>
    <row r="83205" x14ac:dyDescent="0.25"/>
    <row r="83206" x14ac:dyDescent="0.25"/>
    <row r="83207" x14ac:dyDescent="0.25"/>
    <row r="83208" x14ac:dyDescent="0.25"/>
    <row r="83209" x14ac:dyDescent="0.25"/>
    <row r="83210" x14ac:dyDescent="0.25"/>
    <row r="83211" x14ac:dyDescent="0.25"/>
    <row r="83212" x14ac:dyDescent="0.25"/>
    <row r="83213" x14ac:dyDescent="0.25"/>
    <row r="83214" x14ac:dyDescent="0.25"/>
    <row r="83215" x14ac:dyDescent="0.25"/>
    <row r="83216" x14ac:dyDescent="0.25"/>
    <row r="83217" x14ac:dyDescent="0.25"/>
    <row r="83218" x14ac:dyDescent="0.25"/>
    <row r="83219" x14ac:dyDescent="0.25"/>
    <row r="83220" x14ac:dyDescent="0.25"/>
    <row r="83221" x14ac:dyDescent="0.25"/>
    <row r="83222" x14ac:dyDescent="0.25"/>
    <row r="83223" x14ac:dyDescent="0.25"/>
    <row r="83224" x14ac:dyDescent="0.25"/>
    <row r="83225" x14ac:dyDescent="0.25"/>
    <row r="83226" x14ac:dyDescent="0.25"/>
    <row r="83227" x14ac:dyDescent="0.25"/>
    <row r="83228" x14ac:dyDescent="0.25"/>
    <row r="83229" x14ac:dyDescent="0.25"/>
    <row r="83230" x14ac:dyDescent="0.25"/>
    <row r="83231" x14ac:dyDescent="0.25"/>
    <row r="83232" x14ac:dyDescent="0.25"/>
    <row r="83233" x14ac:dyDescent="0.25"/>
    <row r="83234" x14ac:dyDescent="0.25"/>
    <row r="83235" x14ac:dyDescent="0.25"/>
    <row r="83236" x14ac:dyDescent="0.25"/>
    <row r="83237" x14ac:dyDescent="0.25"/>
    <row r="83238" x14ac:dyDescent="0.25"/>
    <row r="83239" x14ac:dyDescent="0.25"/>
    <row r="83240" x14ac:dyDescent="0.25"/>
    <row r="83241" x14ac:dyDescent="0.25"/>
    <row r="83242" x14ac:dyDescent="0.25"/>
    <row r="83243" x14ac:dyDescent="0.25"/>
    <row r="83244" x14ac:dyDescent="0.25"/>
    <row r="83245" x14ac:dyDescent="0.25"/>
    <row r="83246" x14ac:dyDescent="0.25"/>
    <row r="83247" x14ac:dyDescent="0.25"/>
    <row r="83248" x14ac:dyDescent="0.25"/>
    <row r="83249" x14ac:dyDescent="0.25"/>
    <row r="83250" x14ac:dyDescent="0.25"/>
    <row r="83251" x14ac:dyDescent="0.25"/>
    <row r="83252" x14ac:dyDescent="0.25"/>
    <row r="83253" x14ac:dyDescent="0.25"/>
    <row r="83254" x14ac:dyDescent="0.25"/>
    <row r="83255" x14ac:dyDescent="0.25"/>
    <row r="83256" x14ac:dyDescent="0.25"/>
    <row r="83257" x14ac:dyDescent="0.25"/>
    <row r="83258" x14ac:dyDescent="0.25"/>
    <row r="83259" x14ac:dyDescent="0.25"/>
    <row r="83260" x14ac:dyDescent="0.25"/>
    <row r="83261" x14ac:dyDescent="0.25"/>
    <row r="83262" x14ac:dyDescent="0.25"/>
    <row r="83263" x14ac:dyDescent="0.25"/>
    <row r="83264" x14ac:dyDescent="0.25"/>
    <row r="83265" x14ac:dyDescent="0.25"/>
    <row r="83266" x14ac:dyDescent="0.25"/>
    <row r="83267" x14ac:dyDescent="0.25"/>
    <row r="83268" x14ac:dyDescent="0.25"/>
    <row r="83269" x14ac:dyDescent="0.25"/>
    <row r="83270" x14ac:dyDescent="0.25"/>
    <row r="83271" x14ac:dyDescent="0.25"/>
    <row r="83272" x14ac:dyDescent="0.25"/>
    <row r="83273" x14ac:dyDescent="0.25"/>
    <row r="83274" x14ac:dyDescent="0.25"/>
    <row r="83275" x14ac:dyDescent="0.25"/>
    <row r="83276" x14ac:dyDescent="0.25"/>
    <row r="83277" x14ac:dyDescent="0.25"/>
    <row r="83278" x14ac:dyDescent="0.25"/>
    <row r="83279" x14ac:dyDescent="0.25"/>
    <row r="83280" x14ac:dyDescent="0.25"/>
    <row r="83281" x14ac:dyDescent="0.25"/>
    <row r="83282" x14ac:dyDescent="0.25"/>
    <row r="83283" x14ac:dyDescent="0.25"/>
    <row r="83284" x14ac:dyDescent="0.25"/>
    <row r="83285" x14ac:dyDescent="0.25"/>
    <row r="83286" x14ac:dyDescent="0.25"/>
    <row r="83287" x14ac:dyDescent="0.25"/>
    <row r="83288" x14ac:dyDescent="0.25"/>
    <row r="83289" x14ac:dyDescent="0.25"/>
    <row r="83290" x14ac:dyDescent="0.25"/>
    <row r="83291" x14ac:dyDescent="0.25"/>
    <row r="83292" x14ac:dyDescent="0.25"/>
    <row r="83293" x14ac:dyDescent="0.25"/>
    <row r="83294" x14ac:dyDescent="0.25"/>
    <row r="83295" x14ac:dyDescent="0.25"/>
    <row r="83296" x14ac:dyDescent="0.25"/>
    <row r="83297" x14ac:dyDescent="0.25"/>
    <row r="83298" x14ac:dyDescent="0.25"/>
    <row r="83299" x14ac:dyDescent="0.25"/>
    <row r="83300" x14ac:dyDescent="0.25"/>
    <row r="83301" x14ac:dyDescent="0.25"/>
    <row r="83302" x14ac:dyDescent="0.25"/>
    <row r="83303" x14ac:dyDescent="0.25"/>
    <row r="83304" x14ac:dyDescent="0.25"/>
    <row r="83305" x14ac:dyDescent="0.25"/>
    <row r="83306" x14ac:dyDescent="0.25"/>
    <row r="83307" x14ac:dyDescent="0.25"/>
    <row r="83308" x14ac:dyDescent="0.25"/>
    <row r="83309" x14ac:dyDescent="0.25"/>
    <row r="83310" x14ac:dyDescent="0.25"/>
    <row r="83311" x14ac:dyDescent="0.25"/>
    <row r="83312" x14ac:dyDescent="0.25"/>
    <row r="83313" x14ac:dyDescent="0.25"/>
    <row r="83314" x14ac:dyDescent="0.25"/>
    <row r="83315" x14ac:dyDescent="0.25"/>
    <row r="83316" x14ac:dyDescent="0.25"/>
    <row r="83317" x14ac:dyDescent="0.25"/>
    <row r="83318" x14ac:dyDescent="0.25"/>
    <row r="83319" x14ac:dyDescent="0.25"/>
    <row r="83320" x14ac:dyDescent="0.25"/>
    <row r="83321" x14ac:dyDescent="0.25"/>
    <row r="83322" x14ac:dyDescent="0.25"/>
    <row r="83323" x14ac:dyDescent="0.25"/>
    <row r="83324" x14ac:dyDescent="0.25"/>
    <row r="83325" x14ac:dyDescent="0.25"/>
    <row r="83326" x14ac:dyDescent="0.25"/>
    <row r="83327" x14ac:dyDescent="0.25"/>
    <row r="83328" x14ac:dyDescent="0.25"/>
    <row r="83329" x14ac:dyDescent="0.25"/>
    <row r="83330" x14ac:dyDescent="0.25"/>
    <row r="83331" x14ac:dyDescent="0.25"/>
    <row r="83332" x14ac:dyDescent="0.25"/>
    <row r="83333" x14ac:dyDescent="0.25"/>
    <row r="83334" x14ac:dyDescent="0.25"/>
    <row r="83335" x14ac:dyDescent="0.25"/>
    <row r="83336" x14ac:dyDescent="0.25"/>
    <row r="83337" x14ac:dyDescent="0.25"/>
    <row r="83338" x14ac:dyDescent="0.25"/>
    <row r="83339" x14ac:dyDescent="0.25"/>
    <row r="83340" x14ac:dyDescent="0.25"/>
    <row r="83341" x14ac:dyDescent="0.25"/>
    <row r="83342" x14ac:dyDescent="0.25"/>
    <row r="83343" x14ac:dyDescent="0.25"/>
    <row r="83344" x14ac:dyDescent="0.25"/>
    <row r="83345" x14ac:dyDescent="0.25"/>
    <row r="83346" x14ac:dyDescent="0.25"/>
    <row r="83347" x14ac:dyDescent="0.25"/>
    <row r="83348" x14ac:dyDescent="0.25"/>
    <row r="83349" x14ac:dyDescent="0.25"/>
    <row r="83350" x14ac:dyDescent="0.25"/>
    <row r="83351" x14ac:dyDescent="0.25"/>
    <row r="83352" x14ac:dyDescent="0.25"/>
    <row r="83353" x14ac:dyDescent="0.25"/>
    <row r="83354" x14ac:dyDescent="0.25"/>
    <row r="83355" x14ac:dyDescent="0.25"/>
    <row r="83356" x14ac:dyDescent="0.25"/>
    <row r="83357" x14ac:dyDescent="0.25"/>
    <row r="83358" x14ac:dyDescent="0.25"/>
    <row r="83359" x14ac:dyDescent="0.25"/>
    <row r="83360" x14ac:dyDescent="0.25"/>
    <row r="83361" x14ac:dyDescent="0.25"/>
    <row r="83362" x14ac:dyDescent="0.25"/>
    <row r="83363" x14ac:dyDescent="0.25"/>
    <row r="83364" x14ac:dyDescent="0.25"/>
    <row r="83365" x14ac:dyDescent="0.25"/>
    <row r="83366" x14ac:dyDescent="0.25"/>
    <row r="83367" x14ac:dyDescent="0.25"/>
    <row r="83368" x14ac:dyDescent="0.25"/>
    <row r="83369" x14ac:dyDescent="0.25"/>
    <row r="83370" x14ac:dyDescent="0.25"/>
    <row r="83371" x14ac:dyDescent="0.25"/>
    <row r="83372" x14ac:dyDescent="0.25"/>
    <row r="83373" x14ac:dyDescent="0.25"/>
    <row r="83374" x14ac:dyDescent="0.25"/>
    <row r="83375" x14ac:dyDescent="0.25"/>
    <row r="83376" x14ac:dyDescent="0.25"/>
    <row r="83377" x14ac:dyDescent="0.25"/>
    <row r="83378" x14ac:dyDescent="0.25"/>
    <row r="83379" x14ac:dyDescent="0.25"/>
    <row r="83380" x14ac:dyDescent="0.25"/>
    <row r="83381" x14ac:dyDescent="0.25"/>
    <row r="83382" x14ac:dyDescent="0.25"/>
    <row r="83383" x14ac:dyDescent="0.25"/>
    <row r="83384" x14ac:dyDescent="0.25"/>
    <row r="83385" x14ac:dyDescent="0.25"/>
    <row r="83386" x14ac:dyDescent="0.25"/>
    <row r="83387" x14ac:dyDescent="0.25"/>
    <row r="83388" x14ac:dyDescent="0.25"/>
    <row r="83389" x14ac:dyDescent="0.25"/>
    <row r="83390" x14ac:dyDescent="0.25"/>
    <row r="83391" x14ac:dyDescent="0.25"/>
    <row r="83392" x14ac:dyDescent="0.25"/>
    <row r="83393" x14ac:dyDescent="0.25"/>
    <row r="83394" x14ac:dyDescent="0.25"/>
    <row r="83395" x14ac:dyDescent="0.25"/>
    <row r="83396" x14ac:dyDescent="0.25"/>
    <row r="83397" x14ac:dyDescent="0.25"/>
    <row r="83398" x14ac:dyDescent="0.25"/>
    <row r="83399" x14ac:dyDescent="0.25"/>
    <row r="83400" x14ac:dyDescent="0.25"/>
    <row r="83401" x14ac:dyDescent="0.25"/>
    <row r="83402" x14ac:dyDescent="0.25"/>
    <row r="83403" x14ac:dyDescent="0.25"/>
    <row r="83404" x14ac:dyDescent="0.25"/>
    <row r="83405" x14ac:dyDescent="0.25"/>
    <row r="83406" x14ac:dyDescent="0.25"/>
    <row r="83407" x14ac:dyDescent="0.25"/>
    <row r="83408" x14ac:dyDescent="0.25"/>
    <row r="83409" x14ac:dyDescent="0.25"/>
    <row r="83410" x14ac:dyDescent="0.25"/>
    <row r="83411" x14ac:dyDescent="0.25"/>
    <row r="83412" x14ac:dyDescent="0.25"/>
    <row r="83413" x14ac:dyDescent="0.25"/>
    <row r="83414" x14ac:dyDescent="0.25"/>
    <row r="83415" x14ac:dyDescent="0.25"/>
    <row r="83416" x14ac:dyDescent="0.25"/>
    <row r="83417" x14ac:dyDescent="0.25"/>
    <row r="83418" x14ac:dyDescent="0.25"/>
    <row r="83419" x14ac:dyDescent="0.25"/>
    <row r="83420" x14ac:dyDescent="0.25"/>
    <row r="83421" x14ac:dyDescent="0.25"/>
    <row r="83422" x14ac:dyDescent="0.25"/>
    <row r="83423" x14ac:dyDescent="0.25"/>
    <row r="83424" x14ac:dyDescent="0.25"/>
    <row r="83425" x14ac:dyDescent="0.25"/>
    <row r="83426" x14ac:dyDescent="0.25"/>
    <row r="83427" x14ac:dyDescent="0.25"/>
    <row r="83428" x14ac:dyDescent="0.25"/>
    <row r="83429" x14ac:dyDescent="0.25"/>
    <row r="83430" x14ac:dyDescent="0.25"/>
    <row r="83431" x14ac:dyDescent="0.25"/>
    <row r="83432" x14ac:dyDescent="0.25"/>
    <row r="83433" x14ac:dyDescent="0.25"/>
    <row r="83434" x14ac:dyDescent="0.25"/>
    <row r="83435" x14ac:dyDescent="0.25"/>
    <row r="83436" x14ac:dyDescent="0.25"/>
    <row r="83437" x14ac:dyDescent="0.25"/>
    <row r="83438" x14ac:dyDescent="0.25"/>
    <row r="83439" x14ac:dyDescent="0.25"/>
    <row r="83440" x14ac:dyDescent="0.25"/>
    <row r="83441" x14ac:dyDescent="0.25"/>
    <row r="83442" x14ac:dyDescent="0.25"/>
    <row r="83443" x14ac:dyDescent="0.25"/>
    <row r="83444" x14ac:dyDescent="0.25"/>
    <row r="83445" x14ac:dyDescent="0.25"/>
    <row r="83446" x14ac:dyDescent="0.25"/>
    <row r="83447" x14ac:dyDescent="0.25"/>
    <row r="83448" x14ac:dyDescent="0.25"/>
    <row r="83449" x14ac:dyDescent="0.25"/>
    <row r="83450" x14ac:dyDescent="0.25"/>
    <row r="83451" x14ac:dyDescent="0.25"/>
    <row r="83452" x14ac:dyDescent="0.25"/>
    <row r="83453" x14ac:dyDescent="0.25"/>
    <row r="83454" x14ac:dyDescent="0.25"/>
    <row r="83455" x14ac:dyDescent="0.25"/>
    <row r="83456" x14ac:dyDescent="0.25"/>
    <row r="83457" x14ac:dyDescent="0.25"/>
    <row r="83458" x14ac:dyDescent="0.25"/>
    <row r="83459" x14ac:dyDescent="0.25"/>
    <row r="83460" x14ac:dyDescent="0.25"/>
    <row r="83461" x14ac:dyDescent="0.25"/>
    <row r="83462" x14ac:dyDescent="0.25"/>
    <row r="83463" x14ac:dyDescent="0.25"/>
    <row r="83464" x14ac:dyDescent="0.25"/>
    <row r="83465" x14ac:dyDescent="0.25"/>
    <row r="83466" x14ac:dyDescent="0.25"/>
    <row r="83467" x14ac:dyDescent="0.25"/>
    <row r="83468" x14ac:dyDescent="0.25"/>
    <row r="83469" x14ac:dyDescent="0.25"/>
    <row r="83470" x14ac:dyDescent="0.25"/>
    <row r="83471" x14ac:dyDescent="0.25"/>
    <row r="83472" x14ac:dyDescent="0.25"/>
    <row r="83473" x14ac:dyDescent="0.25"/>
    <row r="83474" x14ac:dyDescent="0.25"/>
    <row r="83475" x14ac:dyDescent="0.25"/>
    <row r="83476" x14ac:dyDescent="0.25"/>
    <row r="83477" x14ac:dyDescent="0.25"/>
    <row r="83478" x14ac:dyDescent="0.25"/>
    <row r="83479" x14ac:dyDescent="0.25"/>
    <row r="83480" x14ac:dyDescent="0.25"/>
    <row r="83481" x14ac:dyDescent="0.25"/>
    <row r="83482" x14ac:dyDescent="0.25"/>
    <row r="83483" x14ac:dyDescent="0.25"/>
    <row r="83484" x14ac:dyDescent="0.25"/>
    <row r="83485" x14ac:dyDescent="0.25"/>
    <row r="83486" x14ac:dyDescent="0.25"/>
    <row r="83487" x14ac:dyDescent="0.25"/>
    <row r="83488" x14ac:dyDescent="0.25"/>
    <row r="83489" x14ac:dyDescent="0.25"/>
    <row r="83490" x14ac:dyDescent="0.25"/>
    <row r="83491" x14ac:dyDescent="0.25"/>
    <row r="83492" x14ac:dyDescent="0.25"/>
    <row r="83493" x14ac:dyDescent="0.25"/>
    <row r="83494" x14ac:dyDescent="0.25"/>
    <row r="83495" x14ac:dyDescent="0.25"/>
    <row r="83496" x14ac:dyDescent="0.25"/>
    <row r="83497" x14ac:dyDescent="0.25"/>
    <row r="83498" x14ac:dyDescent="0.25"/>
    <row r="83499" x14ac:dyDescent="0.25"/>
    <row r="83500" x14ac:dyDescent="0.25"/>
    <row r="83501" x14ac:dyDescent="0.25"/>
    <row r="83502" x14ac:dyDescent="0.25"/>
    <row r="83503" x14ac:dyDescent="0.25"/>
    <row r="83504" x14ac:dyDescent="0.25"/>
    <row r="83505" x14ac:dyDescent="0.25"/>
    <row r="83506" x14ac:dyDescent="0.25"/>
    <row r="83507" x14ac:dyDescent="0.25"/>
    <row r="83508" x14ac:dyDescent="0.25"/>
    <row r="83509" x14ac:dyDescent="0.25"/>
    <row r="83510" x14ac:dyDescent="0.25"/>
    <row r="83511" x14ac:dyDescent="0.25"/>
    <row r="83512" x14ac:dyDescent="0.25"/>
    <row r="83513" x14ac:dyDescent="0.25"/>
    <row r="83514" x14ac:dyDescent="0.25"/>
    <row r="83515" x14ac:dyDescent="0.25"/>
    <row r="83516" x14ac:dyDescent="0.25"/>
    <row r="83517" x14ac:dyDescent="0.25"/>
    <row r="83518" x14ac:dyDescent="0.25"/>
    <row r="83519" x14ac:dyDescent="0.25"/>
    <row r="83520" x14ac:dyDescent="0.25"/>
    <row r="83521" x14ac:dyDescent="0.25"/>
    <row r="83522" x14ac:dyDescent="0.25"/>
    <row r="83523" x14ac:dyDescent="0.25"/>
    <row r="83524" x14ac:dyDescent="0.25"/>
    <row r="83525" x14ac:dyDescent="0.25"/>
    <row r="83526" x14ac:dyDescent="0.25"/>
    <row r="83527" x14ac:dyDescent="0.25"/>
    <row r="83528" x14ac:dyDescent="0.25"/>
    <row r="83529" x14ac:dyDescent="0.25"/>
    <row r="83530" x14ac:dyDescent="0.25"/>
    <row r="83531" x14ac:dyDescent="0.25"/>
    <row r="83532" x14ac:dyDescent="0.25"/>
    <row r="83533" x14ac:dyDescent="0.25"/>
    <row r="83534" x14ac:dyDescent="0.25"/>
    <row r="83535" x14ac:dyDescent="0.25"/>
    <row r="83536" x14ac:dyDescent="0.25"/>
    <row r="83537" x14ac:dyDescent="0.25"/>
    <row r="83538" x14ac:dyDescent="0.25"/>
    <row r="83539" x14ac:dyDescent="0.25"/>
    <row r="83540" x14ac:dyDescent="0.25"/>
    <row r="83541" x14ac:dyDescent="0.25"/>
    <row r="83542" x14ac:dyDescent="0.25"/>
    <row r="83543" x14ac:dyDescent="0.25"/>
    <row r="83544" x14ac:dyDescent="0.25"/>
    <row r="83545" x14ac:dyDescent="0.25"/>
    <row r="83546" x14ac:dyDescent="0.25"/>
    <row r="83547" x14ac:dyDescent="0.25"/>
    <row r="83548" x14ac:dyDescent="0.25"/>
    <row r="83549" x14ac:dyDescent="0.25"/>
    <row r="83550" x14ac:dyDescent="0.25"/>
    <row r="83551" x14ac:dyDescent="0.25"/>
    <row r="83552" x14ac:dyDescent="0.25"/>
    <row r="83553" x14ac:dyDescent="0.25"/>
    <row r="83554" x14ac:dyDescent="0.25"/>
    <row r="83555" x14ac:dyDescent="0.25"/>
    <row r="83556" x14ac:dyDescent="0.25"/>
    <row r="83557" x14ac:dyDescent="0.25"/>
    <row r="83558" x14ac:dyDescent="0.25"/>
    <row r="83559" x14ac:dyDescent="0.25"/>
    <row r="83560" x14ac:dyDescent="0.25"/>
    <row r="83561" x14ac:dyDescent="0.25"/>
    <row r="83562" x14ac:dyDescent="0.25"/>
    <row r="83563" x14ac:dyDescent="0.25"/>
    <row r="83564" x14ac:dyDescent="0.25"/>
    <row r="83565" x14ac:dyDescent="0.25"/>
    <row r="83566" x14ac:dyDescent="0.25"/>
    <row r="83567" x14ac:dyDescent="0.25"/>
    <row r="83568" x14ac:dyDescent="0.25"/>
    <row r="83569" x14ac:dyDescent="0.25"/>
    <row r="83570" x14ac:dyDescent="0.25"/>
    <row r="83571" x14ac:dyDescent="0.25"/>
    <row r="83572" x14ac:dyDescent="0.25"/>
    <row r="83573" x14ac:dyDescent="0.25"/>
    <row r="83574" x14ac:dyDescent="0.25"/>
    <row r="83575" x14ac:dyDescent="0.25"/>
    <row r="83576" x14ac:dyDescent="0.25"/>
    <row r="83577" x14ac:dyDescent="0.25"/>
    <row r="83578" x14ac:dyDescent="0.25"/>
    <row r="83579" x14ac:dyDescent="0.25"/>
    <row r="83580" x14ac:dyDescent="0.25"/>
    <row r="83581" x14ac:dyDescent="0.25"/>
    <row r="83582" x14ac:dyDescent="0.25"/>
    <row r="83583" x14ac:dyDescent="0.25"/>
    <row r="83584" x14ac:dyDescent="0.25"/>
    <row r="83585" x14ac:dyDescent="0.25"/>
    <row r="83586" x14ac:dyDescent="0.25"/>
    <row r="83587" x14ac:dyDescent="0.25"/>
    <row r="83588" x14ac:dyDescent="0.25"/>
    <row r="83589" x14ac:dyDescent="0.25"/>
    <row r="83590" x14ac:dyDescent="0.25"/>
    <row r="83591" x14ac:dyDescent="0.25"/>
    <row r="83592" x14ac:dyDescent="0.25"/>
    <row r="83593" x14ac:dyDescent="0.25"/>
    <row r="83594" x14ac:dyDescent="0.25"/>
    <row r="83595" x14ac:dyDescent="0.25"/>
    <row r="83596" x14ac:dyDescent="0.25"/>
    <row r="83597" x14ac:dyDescent="0.25"/>
    <row r="83598" x14ac:dyDescent="0.25"/>
    <row r="83599" x14ac:dyDescent="0.25"/>
    <row r="83600" x14ac:dyDescent="0.25"/>
    <row r="83601" x14ac:dyDescent="0.25"/>
    <row r="83602" x14ac:dyDescent="0.25"/>
    <row r="83603" x14ac:dyDescent="0.25"/>
    <row r="83604" x14ac:dyDescent="0.25"/>
    <row r="83605" x14ac:dyDescent="0.25"/>
    <row r="83606" x14ac:dyDescent="0.25"/>
    <row r="83607" x14ac:dyDescent="0.25"/>
    <row r="83608" x14ac:dyDescent="0.25"/>
    <row r="83609" x14ac:dyDescent="0.25"/>
    <row r="83610" x14ac:dyDescent="0.25"/>
    <row r="83611" x14ac:dyDescent="0.25"/>
    <row r="83612" x14ac:dyDescent="0.25"/>
    <row r="83613" x14ac:dyDescent="0.25"/>
    <row r="83614" x14ac:dyDescent="0.25"/>
    <row r="83615" x14ac:dyDescent="0.25"/>
    <row r="83616" x14ac:dyDescent="0.25"/>
    <row r="83617" x14ac:dyDescent="0.25"/>
    <row r="83618" x14ac:dyDescent="0.25"/>
    <row r="83619" x14ac:dyDescent="0.25"/>
    <row r="83620" x14ac:dyDescent="0.25"/>
    <row r="83621" x14ac:dyDescent="0.25"/>
    <row r="83622" x14ac:dyDescent="0.25"/>
    <row r="83623" x14ac:dyDescent="0.25"/>
    <row r="83624" x14ac:dyDescent="0.25"/>
    <row r="83625" x14ac:dyDescent="0.25"/>
    <row r="83626" x14ac:dyDescent="0.25"/>
    <row r="83627" x14ac:dyDescent="0.25"/>
    <row r="83628" x14ac:dyDescent="0.25"/>
    <row r="83629" x14ac:dyDescent="0.25"/>
    <row r="83630" x14ac:dyDescent="0.25"/>
    <row r="83631" x14ac:dyDescent="0.25"/>
    <row r="83632" x14ac:dyDescent="0.25"/>
    <row r="83633" x14ac:dyDescent="0.25"/>
    <row r="83634" x14ac:dyDescent="0.25"/>
    <row r="83635" x14ac:dyDescent="0.25"/>
    <row r="83636" x14ac:dyDescent="0.25"/>
    <row r="83637" x14ac:dyDescent="0.25"/>
    <row r="83638" x14ac:dyDescent="0.25"/>
    <row r="83639" x14ac:dyDescent="0.25"/>
    <row r="83640" x14ac:dyDescent="0.25"/>
    <row r="83641" x14ac:dyDescent="0.25"/>
    <row r="83642" x14ac:dyDescent="0.25"/>
    <row r="83643" x14ac:dyDescent="0.25"/>
    <row r="83644" x14ac:dyDescent="0.25"/>
    <row r="83645" x14ac:dyDescent="0.25"/>
    <row r="83646" x14ac:dyDescent="0.25"/>
    <row r="83647" x14ac:dyDescent="0.25"/>
    <row r="83648" x14ac:dyDescent="0.25"/>
    <row r="83649" x14ac:dyDescent="0.25"/>
    <row r="83650" x14ac:dyDescent="0.25"/>
    <row r="83651" x14ac:dyDescent="0.25"/>
    <row r="83652" x14ac:dyDescent="0.25"/>
    <row r="83653" x14ac:dyDescent="0.25"/>
    <row r="83654" x14ac:dyDescent="0.25"/>
    <row r="83655" x14ac:dyDescent="0.25"/>
    <row r="83656" x14ac:dyDescent="0.25"/>
    <row r="83657" x14ac:dyDescent="0.25"/>
    <row r="83658" x14ac:dyDescent="0.25"/>
    <row r="83659" x14ac:dyDescent="0.25"/>
    <row r="83660" x14ac:dyDescent="0.25"/>
    <row r="83661" x14ac:dyDescent="0.25"/>
    <row r="83662" x14ac:dyDescent="0.25"/>
    <row r="83663" x14ac:dyDescent="0.25"/>
    <row r="83664" x14ac:dyDescent="0.25"/>
    <row r="83665" x14ac:dyDescent="0.25"/>
    <row r="83666" x14ac:dyDescent="0.25"/>
    <row r="83667" x14ac:dyDescent="0.25"/>
    <row r="83668" x14ac:dyDescent="0.25"/>
    <row r="83669" x14ac:dyDescent="0.25"/>
    <row r="83670" x14ac:dyDescent="0.25"/>
    <row r="83671" x14ac:dyDescent="0.25"/>
    <row r="83672" x14ac:dyDescent="0.25"/>
    <row r="83673" x14ac:dyDescent="0.25"/>
    <row r="83674" x14ac:dyDescent="0.25"/>
    <row r="83675" x14ac:dyDescent="0.25"/>
    <row r="83676" x14ac:dyDescent="0.25"/>
    <row r="83677" x14ac:dyDescent="0.25"/>
    <row r="83678" x14ac:dyDescent="0.25"/>
    <row r="83679" x14ac:dyDescent="0.25"/>
    <row r="83680" x14ac:dyDescent="0.25"/>
    <row r="83681" x14ac:dyDescent="0.25"/>
    <row r="83682" x14ac:dyDescent="0.25"/>
    <row r="83683" x14ac:dyDescent="0.25"/>
    <row r="83684" x14ac:dyDescent="0.25"/>
    <row r="83685" x14ac:dyDescent="0.25"/>
    <row r="83686" x14ac:dyDescent="0.25"/>
    <row r="83687" x14ac:dyDescent="0.25"/>
    <row r="83688" x14ac:dyDescent="0.25"/>
    <row r="83689" x14ac:dyDescent="0.25"/>
    <row r="83690" x14ac:dyDescent="0.25"/>
    <row r="83691" x14ac:dyDescent="0.25"/>
    <row r="83692" x14ac:dyDescent="0.25"/>
    <row r="83693" x14ac:dyDescent="0.25"/>
    <row r="83694" x14ac:dyDescent="0.25"/>
    <row r="83695" x14ac:dyDescent="0.25"/>
    <row r="83696" x14ac:dyDescent="0.25"/>
    <row r="83697" x14ac:dyDescent="0.25"/>
    <row r="83698" x14ac:dyDescent="0.25"/>
    <row r="83699" x14ac:dyDescent="0.25"/>
    <row r="83700" x14ac:dyDescent="0.25"/>
    <row r="83701" x14ac:dyDescent="0.25"/>
    <row r="83702" x14ac:dyDescent="0.25"/>
    <row r="83703" x14ac:dyDescent="0.25"/>
    <row r="83704" x14ac:dyDescent="0.25"/>
    <row r="83705" x14ac:dyDescent="0.25"/>
    <row r="83706" x14ac:dyDescent="0.25"/>
    <row r="83707" x14ac:dyDescent="0.25"/>
    <row r="83708" x14ac:dyDescent="0.25"/>
    <row r="83709" x14ac:dyDescent="0.25"/>
    <row r="83710" x14ac:dyDescent="0.25"/>
    <row r="83711" x14ac:dyDescent="0.25"/>
    <row r="83712" x14ac:dyDescent="0.25"/>
    <row r="83713" x14ac:dyDescent="0.25"/>
    <row r="83714" x14ac:dyDescent="0.25"/>
    <row r="83715" x14ac:dyDescent="0.25"/>
    <row r="83716" x14ac:dyDescent="0.25"/>
    <row r="83717" x14ac:dyDescent="0.25"/>
    <row r="83718" x14ac:dyDescent="0.25"/>
    <row r="83719" x14ac:dyDescent="0.25"/>
    <row r="83720" x14ac:dyDescent="0.25"/>
    <row r="83721" x14ac:dyDescent="0.25"/>
    <row r="83722" x14ac:dyDescent="0.25"/>
    <row r="83723" x14ac:dyDescent="0.25"/>
    <row r="83724" x14ac:dyDescent="0.25"/>
    <row r="83725" x14ac:dyDescent="0.25"/>
    <row r="83726" x14ac:dyDescent="0.25"/>
    <row r="83727" x14ac:dyDescent="0.25"/>
    <row r="83728" x14ac:dyDescent="0.25"/>
    <row r="83729" x14ac:dyDescent="0.25"/>
    <row r="83730" x14ac:dyDescent="0.25"/>
    <row r="83731" x14ac:dyDescent="0.25"/>
    <row r="83732" x14ac:dyDescent="0.25"/>
    <row r="83733" x14ac:dyDescent="0.25"/>
    <row r="83734" x14ac:dyDescent="0.25"/>
    <row r="83735" x14ac:dyDescent="0.25"/>
    <row r="83736" x14ac:dyDescent="0.25"/>
    <row r="83737" x14ac:dyDescent="0.25"/>
    <row r="83738" x14ac:dyDescent="0.25"/>
    <row r="83739" x14ac:dyDescent="0.25"/>
    <row r="83740" x14ac:dyDescent="0.25"/>
    <row r="83741" x14ac:dyDescent="0.25"/>
    <row r="83742" x14ac:dyDescent="0.25"/>
    <row r="83743" x14ac:dyDescent="0.25"/>
    <row r="83744" x14ac:dyDescent="0.25"/>
    <row r="83745" x14ac:dyDescent="0.25"/>
    <row r="83746" x14ac:dyDescent="0.25"/>
    <row r="83747" x14ac:dyDescent="0.25"/>
    <row r="83748" x14ac:dyDescent="0.25"/>
    <row r="83749" x14ac:dyDescent="0.25"/>
    <row r="83750" x14ac:dyDescent="0.25"/>
    <row r="83751" x14ac:dyDescent="0.25"/>
    <row r="83752" x14ac:dyDescent="0.25"/>
    <row r="83753" x14ac:dyDescent="0.25"/>
    <row r="83754" x14ac:dyDescent="0.25"/>
    <row r="83755" x14ac:dyDescent="0.25"/>
    <row r="83756" x14ac:dyDescent="0.25"/>
    <row r="83757" x14ac:dyDescent="0.25"/>
    <row r="83758" x14ac:dyDescent="0.25"/>
    <row r="83759" x14ac:dyDescent="0.25"/>
    <row r="83760" x14ac:dyDescent="0.25"/>
    <row r="83761" x14ac:dyDescent="0.25"/>
    <row r="83762" x14ac:dyDescent="0.25"/>
    <row r="83763" x14ac:dyDescent="0.25"/>
    <row r="83764" x14ac:dyDescent="0.25"/>
    <row r="83765" x14ac:dyDescent="0.25"/>
    <row r="83766" x14ac:dyDescent="0.25"/>
    <row r="83767" x14ac:dyDescent="0.25"/>
    <row r="83768" x14ac:dyDescent="0.25"/>
    <row r="83769" x14ac:dyDescent="0.25"/>
    <row r="83770" x14ac:dyDescent="0.25"/>
    <row r="83771" x14ac:dyDescent="0.25"/>
    <row r="83772" x14ac:dyDescent="0.25"/>
    <row r="83773" x14ac:dyDescent="0.25"/>
    <row r="83774" x14ac:dyDescent="0.25"/>
    <row r="83775" x14ac:dyDescent="0.25"/>
    <row r="83776" x14ac:dyDescent="0.25"/>
    <row r="83777" x14ac:dyDescent="0.25"/>
    <row r="83778" x14ac:dyDescent="0.25"/>
    <row r="83779" x14ac:dyDescent="0.25"/>
    <row r="83780" x14ac:dyDescent="0.25"/>
    <row r="83781" x14ac:dyDescent="0.25"/>
    <row r="83782" x14ac:dyDescent="0.25"/>
    <row r="83783" x14ac:dyDescent="0.25"/>
    <row r="83784" x14ac:dyDescent="0.25"/>
    <row r="83785" x14ac:dyDescent="0.25"/>
    <row r="83786" x14ac:dyDescent="0.25"/>
    <row r="83787" x14ac:dyDescent="0.25"/>
    <row r="83788" x14ac:dyDescent="0.25"/>
    <row r="83789" x14ac:dyDescent="0.25"/>
    <row r="83790" x14ac:dyDescent="0.25"/>
    <row r="83791" x14ac:dyDescent="0.25"/>
    <row r="83792" x14ac:dyDescent="0.25"/>
    <row r="83793" x14ac:dyDescent="0.25"/>
    <row r="83794" x14ac:dyDescent="0.25"/>
    <row r="83795" x14ac:dyDescent="0.25"/>
    <row r="83796" x14ac:dyDescent="0.25"/>
    <row r="83797" x14ac:dyDescent="0.25"/>
    <row r="83798" x14ac:dyDescent="0.25"/>
    <row r="83799" x14ac:dyDescent="0.25"/>
    <row r="83800" x14ac:dyDescent="0.25"/>
    <row r="83801" x14ac:dyDescent="0.25"/>
    <row r="83802" x14ac:dyDescent="0.25"/>
    <row r="83803" x14ac:dyDescent="0.25"/>
    <row r="83804" x14ac:dyDescent="0.25"/>
    <row r="83805" x14ac:dyDescent="0.25"/>
    <row r="83806" x14ac:dyDescent="0.25"/>
    <row r="83807" x14ac:dyDescent="0.25"/>
    <row r="83808" x14ac:dyDescent="0.25"/>
    <row r="83809" x14ac:dyDescent="0.25"/>
    <row r="83810" x14ac:dyDescent="0.25"/>
    <row r="83811" x14ac:dyDescent="0.25"/>
    <row r="83812" x14ac:dyDescent="0.25"/>
    <row r="83813" x14ac:dyDescent="0.25"/>
    <row r="83814" x14ac:dyDescent="0.25"/>
    <row r="83815" x14ac:dyDescent="0.25"/>
    <row r="83816" x14ac:dyDescent="0.25"/>
    <row r="83817" x14ac:dyDescent="0.25"/>
    <row r="83818" x14ac:dyDescent="0.25"/>
    <row r="83819" x14ac:dyDescent="0.25"/>
    <row r="83820" x14ac:dyDescent="0.25"/>
    <row r="83821" x14ac:dyDescent="0.25"/>
    <row r="83822" x14ac:dyDescent="0.25"/>
    <row r="83823" x14ac:dyDescent="0.25"/>
    <row r="83824" x14ac:dyDescent="0.25"/>
    <row r="83825" x14ac:dyDescent="0.25"/>
    <row r="83826" x14ac:dyDescent="0.25"/>
    <row r="83827" x14ac:dyDescent="0.25"/>
    <row r="83828" x14ac:dyDescent="0.25"/>
    <row r="83829" x14ac:dyDescent="0.25"/>
    <row r="83830" x14ac:dyDescent="0.25"/>
    <row r="83831" x14ac:dyDescent="0.25"/>
    <row r="83832" x14ac:dyDescent="0.25"/>
    <row r="83833" x14ac:dyDescent="0.25"/>
    <row r="83834" x14ac:dyDescent="0.25"/>
    <row r="83835" x14ac:dyDescent="0.25"/>
    <row r="83836" x14ac:dyDescent="0.25"/>
    <row r="83837" x14ac:dyDescent="0.25"/>
    <row r="83838" x14ac:dyDescent="0.25"/>
    <row r="83839" x14ac:dyDescent="0.25"/>
    <row r="83840" x14ac:dyDescent="0.25"/>
    <row r="83841" x14ac:dyDescent="0.25"/>
    <row r="83842" x14ac:dyDescent="0.25"/>
    <row r="83843" x14ac:dyDescent="0.25"/>
    <row r="83844" x14ac:dyDescent="0.25"/>
    <row r="83845" x14ac:dyDescent="0.25"/>
    <row r="83846" x14ac:dyDescent="0.25"/>
    <row r="83847" x14ac:dyDescent="0.25"/>
    <row r="83848" x14ac:dyDescent="0.25"/>
    <row r="83849" x14ac:dyDescent="0.25"/>
    <row r="83850" x14ac:dyDescent="0.25"/>
    <row r="83851" x14ac:dyDescent="0.25"/>
    <row r="83852" x14ac:dyDescent="0.25"/>
    <row r="83853" x14ac:dyDescent="0.25"/>
    <row r="83854" x14ac:dyDescent="0.25"/>
    <row r="83855" x14ac:dyDescent="0.25"/>
    <row r="83856" x14ac:dyDescent="0.25"/>
    <row r="83857" x14ac:dyDescent="0.25"/>
    <row r="83858" x14ac:dyDescent="0.25"/>
    <row r="83859" x14ac:dyDescent="0.25"/>
    <row r="83860" x14ac:dyDescent="0.25"/>
    <row r="83861" x14ac:dyDescent="0.25"/>
    <row r="83862" x14ac:dyDescent="0.25"/>
    <row r="83863" x14ac:dyDescent="0.25"/>
    <row r="83864" x14ac:dyDescent="0.25"/>
    <row r="83865" x14ac:dyDescent="0.25"/>
    <row r="83866" x14ac:dyDescent="0.25"/>
    <row r="83867" x14ac:dyDescent="0.25"/>
    <row r="83868" x14ac:dyDescent="0.25"/>
    <row r="83869" x14ac:dyDescent="0.25"/>
    <row r="83870" x14ac:dyDescent="0.25"/>
    <row r="83871" x14ac:dyDescent="0.25"/>
    <row r="83872" x14ac:dyDescent="0.25"/>
    <row r="83873" x14ac:dyDescent="0.25"/>
    <row r="83874" x14ac:dyDescent="0.25"/>
    <row r="83875" x14ac:dyDescent="0.25"/>
    <row r="83876" x14ac:dyDescent="0.25"/>
    <row r="83877" x14ac:dyDescent="0.25"/>
    <row r="83878" x14ac:dyDescent="0.25"/>
    <row r="83879" x14ac:dyDescent="0.25"/>
    <row r="83880" x14ac:dyDescent="0.25"/>
    <row r="83881" x14ac:dyDescent="0.25"/>
    <row r="83882" x14ac:dyDescent="0.25"/>
    <row r="83883" x14ac:dyDescent="0.25"/>
    <row r="83884" x14ac:dyDescent="0.25"/>
    <row r="83885" x14ac:dyDescent="0.25"/>
    <row r="83886" x14ac:dyDescent="0.25"/>
    <row r="83887" x14ac:dyDescent="0.25"/>
    <row r="83888" x14ac:dyDescent="0.25"/>
    <row r="83889" x14ac:dyDescent="0.25"/>
    <row r="83890" x14ac:dyDescent="0.25"/>
    <row r="83891" x14ac:dyDescent="0.25"/>
    <row r="83892" x14ac:dyDescent="0.25"/>
    <row r="83893" x14ac:dyDescent="0.25"/>
    <row r="83894" x14ac:dyDescent="0.25"/>
    <row r="83895" x14ac:dyDescent="0.25"/>
    <row r="83896" x14ac:dyDescent="0.25"/>
    <row r="83897" x14ac:dyDescent="0.25"/>
    <row r="83898" x14ac:dyDescent="0.25"/>
    <row r="83899" x14ac:dyDescent="0.25"/>
    <row r="83900" x14ac:dyDescent="0.25"/>
    <row r="83901" x14ac:dyDescent="0.25"/>
    <row r="83902" x14ac:dyDescent="0.25"/>
    <row r="83903" x14ac:dyDescent="0.25"/>
    <row r="83904" x14ac:dyDescent="0.25"/>
    <row r="83905" x14ac:dyDescent="0.25"/>
    <row r="83906" x14ac:dyDescent="0.25"/>
    <row r="83907" x14ac:dyDescent="0.25"/>
    <row r="83908" x14ac:dyDescent="0.25"/>
    <row r="83909" x14ac:dyDescent="0.25"/>
    <row r="83910" x14ac:dyDescent="0.25"/>
    <row r="83911" x14ac:dyDescent="0.25"/>
    <row r="83912" x14ac:dyDescent="0.25"/>
    <row r="83913" x14ac:dyDescent="0.25"/>
    <row r="83914" x14ac:dyDescent="0.25"/>
    <row r="83915" x14ac:dyDescent="0.25"/>
    <row r="83916" x14ac:dyDescent="0.25"/>
    <row r="83917" x14ac:dyDescent="0.25"/>
    <row r="83918" x14ac:dyDescent="0.25"/>
    <row r="83919" x14ac:dyDescent="0.25"/>
    <row r="83920" x14ac:dyDescent="0.25"/>
    <row r="83921" x14ac:dyDescent="0.25"/>
    <row r="83922" x14ac:dyDescent="0.25"/>
    <row r="83923" x14ac:dyDescent="0.25"/>
    <row r="83924" x14ac:dyDescent="0.25"/>
    <row r="83925" x14ac:dyDescent="0.25"/>
    <row r="83926" x14ac:dyDescent="0.25"/>
    <row r="83927" x14ac:dyDescent="0.25"/>
    <row r="83928" x14ac:dyDescent="0.25"/>
    <row r="83929" x14ac:dyDescent="0.25"/>
    <row r="83930" x14ac:dyDescent="0.25"/>
    <row r="83931" x14ac:dyDescent="0.25"/>
    <row r="83932" x14ac:dyDescent="0.25"/>
    <row r="83933" x14ac:dyDescent="0.25"/>
    <row r="83934" x14ac:dyDescent="0.25"/>
    <row r="83935" x14ac:dyDescent="0.25"/>
    <row r="83936" x14ac:dyDescent="0.25"/>
    <row r="83937" x14ac:dyDescent="0.25"/>
    <row r="83938" x14ac:dyDescent="0.25"/>
    <row r="83939" x14ac:dyDescent="0.25"/>
    <row r="83940" x14ac:dyDescent="0.25"/>
    <row r="83941" x14ac:dyDescent="0.25"/>
    <row r="83942" x14ac:dyDescent="0.25"/>
    <row r="83943" x14ac:dyDescent="0.25"/>
    <row r="83944" x14ac:dyDescent="0.25"/>
    <row r="83945" x14ac:dyDescent="0.25"/>
    <row r="83946" x14ac:dyDescent="0.25"/>
    <row r="83947" x14ac:dyDescent="0.25"/>
    <row r="83948" x14ac:dyDescent="0.25"/>
    <row r="83949" x14ac:dyDescent="0.25"/>
    <row r="83950" x14ac:dyDescent="0.25"/>
    <row r="83951" x14ac:dyDescent="0.25"/>
    <row r="83952" x14ac:dyDescent="0.25"/>
    <row r="83953" x14ac:dyDescent="0.25"/>
    <row r="83954" x14ac:dyDescent="0.25"/>
    <row r="83955" x14ac:dyDescent="0.25"/>
    <row r="83956" x14ac:dyDescent="0.25"/>
    <row r="83957" x14ac:dyDescent="0.25"/>
    <row r="83958" x14ac:dyDescent="0.25"/>
    <row r="83959" x14ac:dyDescent="0.25"/>
    <row r="83960" x14ac:dyDescent="0.25"/>
    <row r="83961" x14ac:dyDescent="0.25"/>
    <row r="83962" x14ac:dyDescent="0.25"/>
    <row r="83963" x14ac:dyDescent="0.25"/>
    <row r="83964" x14ac:dyDescent="0.25"/>
    <row r="83965" x14ac:dyDescent="0.25"/>
    <row r="83966" x14ac:dyDescent="0.25"/>
    <row r="83967" x14ac:dyDescent="0.25"/>
    <row r="83968" x14ac:dyDescent="0.25"/>
    <row r="83969" x14ac:dyDescent="0.25"/>
    <row r="83970" x14ac:dyDescent="0.25"/>
    <row r="83971" x14ac:dyDescent="0.25"/>
    <row r="83972" x14ac:dyDescent="0.25"/>
    <row r="83973" x14ac:dyDescent="0.25"/>
    <row r="83974" x14ac:dyDescent="0.25"/>
    <row r="83975" x14ac:dyDescent="0.25"/>
    <row r="83976" x14ac:dyDescent="0.25"/>
    <row r="83977" x14ac:dyDescent="0.25"/>
    <row r="83978" x14ac:dyDescent="0.25"/>
    <row r="83979" x14ac:dyDescent="0.25"/>
    <row r="83980" x14ac:dyDescent="0.25"/>
    <row r="83981" x14ac:dyDescent="0.25"/>
    <row r="83982" x14ac:dyDescent="0.25"/>
    <row r="83983" x14ac:dyDescent="0.25"/>
    <row r="83984" x14ac:dyDescent="0.25"/>
    <row r="83985" x14ac:dyDescent="0.25"/>
    <row r="83986" x14ac:dyDescent="0.25"/>
    <row r="83987" x14ac:dyDescent="0.25"/>
    <row r="83988" x14ac:dyDescent="0.25"/>
    <row r="83989" x14ac:dyDescent="0.25"/>
    <row r="83990" x14ac:dyDescent="0.25"/>
    <row r="83991" x14ac:dyDescent="0.25"/>
    <row r="83992" x14ac:dyDescent="0.25"/>
    <row r="83993" x14ac:dyDescent="0.25"/>
    <row r="83994" x14ac:dyDescent="0.25"/>
    <row r="83995" x14ac:dyDescent="0.25"/>
    <row r="83996" x14ac:dyDescent="0.25"/>
    <row r="83997" x14ac:dyDescent="0.25"/>
    <row r="83998" x14ac:dyDescent="0.25"/>
    <row r="83999" x14ac:dyDescent="0.25"/>
    <row r="84000" x14ac:dyDescent="0.25"/>
    <row r="84001" x14ac:dyDescent="0.25"/>
    <row r="84002" x14ac:dyDescent="0.25"/>
    <row r="84003" x14ac:dyDescent="0.25"/>
    <row r="84004" x14ac:dyDescent="0.25"/>
    <row r="84005" x14ac:dyDescent="0.25"/>
    <row r="84006" x14ac:dyDescent="0.25"/>
    <row r="84007" x14ac:dyDescent="0.25"/>
    <row r="84008" x14ac:dyDescent="0.25"/>
    <row r="84009" x14ac:dyDescent="0.25"/>
    <row r="84010" x14ac:dyDescent="0.25"/>
    <row r="84011" x14ac:dyDescent="0.25"/>
    <row r="84012" x14ac:dyDescent="0.25"/>
    <row r="84013" x14ac:dyDescent="0.25"/>
    <row r="84014" x14ac:dyDescent="0.25"/>
    <row r="84015" x14ac:dyDescent="0.25"/>
    <row r="84016" x14ac:dyDescent="0.25"/>
    <row r="84017" x14ac:dyDescent="0.25"/>
    <row r="84018" x14ac:dyDescent="0.25"/>
    <row r="84019" x14ac:dyDescent="0.25"/>
    <row r="84020" x14ac:dyDescent="0.25"/>
    <row r="84021" x14ac:dyDescent="0.25"/>
    <row r="84022" x14ac:dyDescent="0.25"/>
    <row r="84023" x14ac:dyDescent="0.25"/>
    <row r="84024" x14ac:dyDescent="0.25"/>
    <row r="84025" x14ac:dyDescent="0.25"/>
    <row r="84026" x14ac:dyDescent="0.25"/>
    <row r="84027" x14ac:dyDescent="0.25"/>
    <row r="84028" x14ac:dyDescent="0.25"/>
    <row r="84029" x14ac:dyDescent="0.25"/>
    <row r="84030" x14ac:dyDescent="0.25"/>
    <row r="84031" x14ac:dyDescent="0.25"/>
    <row r="84032" x14ac:dyDescent="0.25"/>
    <row r="84033" x14ac:dyDescent="0.25"/>
    <row r="84034" x14ac:dyDescent="0.25"/>
    <row r="84035" x14ac:dyDescent="0.25"/>
    <row r="84036" x14ac:dyDescent="0.25"/>
    <row r="84037" x14ac:dyDescent="0.25"/>
    <row r="84038" x14ac:dyDescent="0.25"/>
    <row r="84039" x14ac:dyDescent="0.25"/>
    <row r="84040" x14ac:dyDescent="0.25"/>
    <row r="84041" x14ac:dyDescent="0.25"/>
    <row r="84042" x14ac:dyDescent="0.25"/>
    <row r="84043" x14ac:dyDescent="0.25"/>
    <row r="84044" x14ac:dyDescent="0.25"/>
    <row r="84045" x14ac:dyDescent="0.25"/>
    <row r="84046" x14ac:dyDescent="0.25"/>
    <row r="84047" x14ac:dyDescent="0.25"/>
    <row r="84048" x14ac:dyDescent="0.25"/>
    <row r="84049" x14ac:dyDescent="0.25"/>
    <row r="84050" x14ac:dyDescent="0.25"/>
    <row r="84051" x14ac:dyDescent="0.25"/>
    <row r="84052" x14ac:dyDescent="0.25"/>
    <row r="84053" x14ac:dyDescent="0.25"/>
    <row r="84054" x14ac:dyDescent="0.25"/>
    <row r="84055" x14ac:dyDescent="0.25"/>
    <row r="84056" x14ac:dyDescent="0.25"/>
    <row r="84057" x14ac:dyDescent="0.25"/>
    <row r="84058" x14ac:dyDescent="0.25"/>
    <row r="84059" x14ac:dyDescent="0.25"/>
    <row r="84060" x14ac:dyDescent="0.25"/>
    <row r="84061" x14ac:dyDescent="0.25"/>
    <row r="84062" x14ac:dyDescent="0.25"/>
    <row r="84063" x14ac:dyDescent="0.25"/>
    <row r="84064" x14ac:dyDescent="0.25"/>
    <row r="84065" x14ac:dyDescent="0.25"/>
    <row r="84066" x14ac:dyDescent="0.25"/>
    <row r="84067" x14ac:dyDescent="0.25"/>
    <row r="84068" x14ac:dyDescent="0.25"/>
    <row r="84069" x14ac:dyDescent="0.25"/>
    <row r="84070" x14ac:dyDescent="0.25"/>
    <row r="84071" x14ac:dyDescent="0.25"/>
    <row r="84072" x14ac:dyDescent="0.25"/>
    <row r="84073" x14ac:dyDescent="0.25"/>
    <row r="84074" x14ac:dyDescent="0.25"/>
    <row r="84075" x14ac:dyDescent="0.25"/>
    <row r="84076" x14ac:dyDescent="0.25"/>
    <row r="84077" x14ac:dyDescent="0.25"/>
    <row r="84078" x14ac:dyDescent="0.25"/>
    <row r="84079" x14ac:dyDescent="0.25"/>
    <row r="84080" x14ac:dyDescent="0.25"/>
    <row r="84081" x14ac:dyDescent="0.25"/>
    <row r="84082" x14ac:dyDescent="0.25"/>
    <row r="84083" x14ac:dyDescent="0.25"/>
    <row r="84084" x14ac:dyDescent="0.25"/>
    <row r="84085" x14ac:dyDescent="0.25"/>
    <row r="84086" x14ac:dyDescent="0.25"/>
    <row r="84087" x14ac:dyDescent="0.25"/>
    <row r="84088" x14ac:dyDescent="0.25"/>
    <row r="84089" x14ac:dyDescent="0.25"/>
    <row r="84090" x14ac:dyDescent="0.25"/>
    <row r="84091" x14ac:dyDescent="0.25"/>
    <row r="84092" x14ac:dyDescent="0.25"/>
    <row r="84093" x14ac:dyDescent="0.25"/>
    <row r="84094" x14ac:dyDescent="0.25"/>
    <row r="84095" x14ac:dyDescent="0.25"/>
    <row r="84096" x14ac:dyDescent="0.25"/>
    <row r="84097" x14ac:dyDescent="0.25"/>
    <row r="84098" x14ac:dyDescent="0.25"/>
    <row r="84099" x14ac:dyDescent="0.25"/>
    <row r="84100" x14ac:dyDescent="0.25"/>
    <row r="84101" x14ac:dyDescent="0.25"/>
    <row r="84102" x14ac:dyDescent="0.25"/>
    <row r="84103" x14ac:dyDescent="0.25"/>
    <row r="84104" x14ac:dyDescent="0.25"/>
    <row r="84105" x14ac:dyDescent="0.25"/>
    <row r="84106" x14ac:dyDescent="0.25"/>
    <row r="84107" x14ac:dyDescent="0.25"/>
    <row r="84108" x14ac:dyDescent="0.25"/>
    <row r="84109" x14ac:dyDescent="0.25"/>
    <row r="84110" x14ac:dyDescent="0.25"/>
    <row r="84111" x14ac:dyDescent="0.25"/>
    <row r="84112" x14ac:dyDescent="0.25"/>
    <row r="84113" x14ac:dyDescent="0.25"/>
    <row r="84114" x14ac:dyDescent="0.25"/>
    <row r="84115" x14ac:dyDescent="0.25"/>
    <row r="84116" x14ac:dyDescent="0.25"/>
    <row r="84117" x14ac:dyDescent="0.25"/>
    <row r="84118" x14ac:dyDescent="0.25"/>
    <row r="84119" x14ac:dyDescent="0.25"/>
    <row r="84120" x14ac:dyDescent="0.25"/>
    <row r="84121" x14ac:dyDescent="0.25"/>
    <row r="84122" x14ac:dyDescent="0.25"/>
    <row r="84123" x14ac:dyDescent="0.25"/>
    <row r="84124" x14ac:dyDescent="0.25"/>
    <row r="84125" x14ac:dyDescent="0.25"/>
    <row r="84126" x14ac:dyDescent="0.25"/>
    <row r="84127" x14ac:dyDescent="0.25"/>
    <row r="84128" x14ac:dyDescent="0.25"/>
    <row r="84129" x14ac:dyDescent="0.25"/>
    <row r="84130" x14ac:dyDescent="0.25"/>
    <row r="84131" x14ac:dyDescent="0.25"/>
    <row r="84132" x14ac:dyDescent="0.25"/>
    <row r="84133" x14ac:dyDescent="0.25"/>
    <row r="84134" x14ac:dyDescent="0.25"/>
    <row r="84135" x14ac:dyDescent="0.25"/>
    <row r="84136" x14ac:dyDescent="0.25"/>
    <row r="84137" x14ac:dyDescent="0.25"/>
    <row r="84138" x14ac:dyDescent="0.25"/>
    <row r="84139" x14ac:dyDescent="0.25"/>
    <row r="84140" x14ac:dyDescent="0.25"/>
    <row r="84141" x14ac:dyDescent="0.25"/>
    <row r="84142" x14ac:dyDescent="0.25"/>
    <row r="84143" x14ac:dyDescent="0.25"/>
    <row r="84144" x14ac:dyDescent="0.25"/>
    <row r="84145" x14ac:dyDescent="0.25"/>
    <row r="84146" x14ac:dyDescent="0.25"/>
    <row r="84147" x14ac:dyDescent="0.25"/>
    <row r="84148" x14ac:dyDescent="0.25"/>
    <row r="84149" x14ac:dyDescent="0.25"/>
    <row r="84150" x14ac:dyDescent="0.25"/>
    <row r="84151" x14ac:dyDescent="0.25"/>
    <row r="84152" x14ac:dyDescent="0.25"/>
    <row r="84153" x14ac:dyDescent="0.25"/>
    <row r="84154" x14ac:dyDescent="0.25"/>
    <row r="84155" x14ac:dyDescent="0.25"/>
    <row r="84156" x14ac:dyDescent="0.25"/>
    <row r="84157" x14ac:dyDescent="0.25"/>
    <row r="84158" x14ac:dyDescent="0.25"/>
    <row r="84159" x14ac:dyDescent="0.25"/>
    <row r="84160" x14ac:dyDescent="0.25"/>
    <row r="84161" x14ac:dyDescent="0.25"/>
    <row r="84162" x14ac:dyDescent="0.25"/>
    <row r="84163" x14ac:dyDescent="0.25"/>
    <row r="84164" x14ac:dyDescent="0.25"/>
    <row r="84165" x14ac:dyDescent="0.25"/>
    <row r="84166" x14ac:dyDescent="0.25"/>
    <row r="84167" x14ac:dyDescent="0.25"/>
    <row r="84168" x14ac:dyDescent="0.25"/>
    <row r="84169" x14ac:dyDescent="0.25"/>
    <row r="84170" x14ac:dyDescent="0.25"/>
    <row r="84171" x14ac:dyDescent="0.25"/>
    <row r="84172" x14ac:dyDescent="0.25"/>
    <row r="84173" x14ac:dyDescent="0.25"/>
    <row r="84174" x14ac:dyDescent="0.25"/>
    <row r="84175" x14ac:dyDescent="0.25"/>
    <row r="84176" x14ac:dyDescent="0.25"/>
    <row r="84177" x14ac:dyDescent="0.25"/>
    <row r="84178" x14ac:dyDescent="0.25"/>
    <row r="84179" x14ac:dyDescent="0.25"/>
    <row r="84180" x14ac:dyDescent="0.25"/>
    <row r="84181" x14ac:dyDescent="0.25"/>
    <row r="84182" x14ac:dyDescent="0.25"/>
    <row r="84183" x14ac:dyDescent="0.25"/>
    <row r="84184" x14ac:dyDescent="0.25"/>
    <row r="84185" x14ac:dyDescent="0.25"/>
    <row r="84186" x14ac:dyDescent="0.25"/>
    <row r="84187" x14ac:dyDescent="0.25"/>
    <row r="84188" x14ac:dyDescent="0.25"/>
    <row r="84189" x14ac:dyDescent="0.25"/>
    <row r="84190" x14ac:dyDescent="0.25"/>
    <row r="84191" x14ac:dyDescent="0.25"/>
    <row r="84192" x14ac:dyDescent="0.25"/>
    <row r="84193" x14ac:dyDescent="0.25"/>
    <row r="84194" x14ac:dyDescent="0.25"/>
    <row r="84195" x14ac:dyDescent="0.25"/>
    <row r="84196" x14ac:dyDescent="0.25"/>
    <row r="84197" x14ac:dyDescent="0.25"/>
    <row r="84198" x14ac:dyDescent="0.25"/>
    <row r="84199" x14ac:dyDescent="0.25"/>
    <row r="84200" x14ac:dyDescent="0.25"/>
    <row r="84201" x14ac:dyDescent="0.25"/>
    <row r="84202" x14ac:dyDescent="0.25"/>
    <row r="84203" x14ac:dyDescent="0.25"/>
    <row r="84204" x14ac:dyDescent="0.25"/>
    <row r="84205" x14ac:dyDescent="0.25"/>
    <row r="84206" x14ac:dyDescent="0.25"/>
    <row r="84207" x14ac:dyDescent="0.25"/>
    <row r="84208" x14ac:dyDescent="0.25"/>
    <row r="84209" x14ac:dyDescent="0.25"/>
    <row r="84210" x14ac:dyDescent="0.25"/>
    <row r="84211" x14ac:dyDescent="0.25"/>
    <row r="84212" x14ac:dyDescent="0.25"/>
    <row r="84213" x14ac:dyDescent="0.25"/>
    <row r="84214" x14ac:dyDescent="0.25"/>
    <row r="84215" x14ac:dyDescent="0.25"/>
    <row r="84216" x14ac:dyDescent="0.25"/>
    <row r="84217" x14ac:dyDescent="0.25"/>
    <row r="84218" x14ac:dyDescent="0.25"/>
    <row r="84219" x14ac:dyDescent="0.25"/>
    <row r="84220" x14ac:dyDescent="0.25"/>
    <row r="84221" x14ac:dyDescent="0.25"/>
    <row r="84222" x14ac:dyDescent="0.25"/>
    <row r="84223" x14ac:dyDescent="0.25"/>
    <row r="84224" x14ac:dyDescent="0.25"/>
    <row r="84225" x14ac:dyDescent="0.25"/>
    <row r="84226" x14ac:dyDescent="0.25"/>
    <row r="84227" x14ac:dyDescent="0.25"/>
    <row r="84228" x14ac:dyDescent="0.25"/>
    <row r="84229" x14ac:dyDescent="0.25"/>
    <row r="84230" x14ac:dyDescent="0.25"/>
    <row r="84231" x14ac:dyDescent="0.25"/>
    <row r="84232" x14ac:dyDescent="0.25"/>
    <row r="84233" x14ac:dyDescent="0.25"/>
    <row r="84234" x14ac:dyDescent="0.25"/>
    <row r="84235" x14ac:dyDescent="0.25"/>
    <row r="84236" x14ac:dyDescent="0.25"/>
    <row r="84237" x14ac:dyDescent="0.25"/>
    <row r="84238" x14ac:dyDescent="0.25"/>
    <row r="84239" x14ac:dyDescent="0.25"/>
    <row r="84240" x14ac:dyDescent="0.25"/>
    <row r="84241" x14ac:dyDescent="0.25"/>
    <row r="84242" x14ac:dyDescent="0.25"/>
    <row r="84243" x14ac:dyDescent="0.25"/>
    <row r="84244" x14ac:dyDescent="0.25"/>
    <row r="84245" x14ac:dyDescent="0.25"/>
    <row r="84246" x14ac:dyDescent="0.25"/>
    <row r="84247" x14ac:dyDescent="0.25"/>
    <row r="84248" x14ac:dyDescent="0.25"/>
    <row r="84249" x14ac:dyDescent="0.25"/>
    <row r="84250" x14ac:dyDescent="0.25"/>
    <row r="84251" x14ac:dyDescent="0.25"/>
    <row r="84252" x14ac:dyDescent="0.25"/>
    <row r="84253" x14ac:dyDescent="0.25"/>
    <row r="84254" x14ac:dyDescent="0.25"/>
    <row r="84255" x14ac:dyDescent="0.25"/>
    <row r="84256" x14ac:dyDescent="0.25"/>
    <row r="84257" x14ac:dyDescent="0.25"/>
    <row r="84258" x14ac:dyDescent="0.25"/>
    <row r="84259" x14ac:dyDescent="0.25"/>
    <row r="84260" x14ac:dyDescent="0.25"/>
    <row r="84261" x14ac:dyDescent="0.25"/>
    <row r="84262" x14ac:dyDescent="0.25"/>
    <row r="84263" x14ac:dyDescent="0.25"/>
    <row r="84264" x14ac:dyDescent="0.25"/>
    <row r="84265" x14ac:dyDescent="0.25"/>
    <row r="84266" x14ac:dyDescent="0.25"/>
    <row r="84267" x14ac:dyDescent="0.25"/>
    <row r="84268" x14ac:dyDescent="0.25"/>
    <row r="84269" x14ac:dyDescent="0.25"/>
    <row r="84270" x14ac:dyDescent="0.25"/>
    <row r="84271" x14ac:dyDescent="0.25"/>
    <row r="84272" x14ac:dyDescent="0.25"/>
    <row r="84273" x14ac:dyDescent="0.25"/>
    <row r="84274" x14ac:dyDescent="0.25"/>
    <row r="84275" x14ac:dyDescent="0.25"/>
    <row r="84276" x14ac:dyDescent="0.25"/>
    <row r="84277" x14ac:dyDescent="0.25"/>
    <row r="84278" x14ac:dyDescent="0.25"/>
    <row r="84279" x14ac:dyDescent="0.25"/>
    <row r="84280" x14ac:dyDescent="0.25"/>
    <row r="84281" x14ac:dyDescent="0.25"/>
    <row r="84282" x14ac:dyDescent="0.25"/>
    <row r="84283" x14ac:dyDescent="0.25"/>
    <row r="84284" x14ac:dyDescent="0.25"/>
    <row r="84285" x14ac:dyDescent="0.25"/>
    <row r="84286" x14ac:dyDescent="0.25"/>
    <row r="84287" x14ac:dyDescent="0.25"/>
    <row r="84288" x14ac:dyDescent="0.25"/>
    <row r="84289" x14ac:dyDescent="0.25"/>
    <row r="84290" x14ac:dyDescent="0.25"/>
    <row r="84291" x14ac:dyDescent="0.25"/>
    <row r="84292" x14ac:dyDescent="0.25"/>
    <row r="84293" x14ac:dyDescent="0.25"/>
    <row r="84294" x14ac:dyDescent="0.25"/>
    <row r="84295" x14ac:dyDescent="0.25"/>
    <row r="84296" x14ac:dyDescent="0.25"/>
    <row r="84297" x14ac:dyDescent="0.25"/>
    <row r="84298" x14ac:dyDescent="0.25"/>
    <row r="84299" x14ac:dyDescent="0.25"/>
    <row r="84300" x14ac:dyDescent="0.25"/>
    <row r="84301" x14ac:dyDescent="0.25"/>
    <row r="84302" x14ac:dyDescent="0.25"/>
    <row r="84303" x14ac:dyDescent="0.25"/>
    <row r="84304" x14ac:dyDescent="0.25"/>
    <row r="84305" x14ac:dyDescent="0.25"/>
    <row r="84306" x14ac:dyDescent="0.25"/>
    <row r="84307" x14ac:dyDescent="0.25"/>
    <row r="84308" x14ac:dyDescent="0.25"/>
    <row r="84309" x14ac:dyDescent="0.25"/>
    <row r="84310" x14ac:dyDescent="0.25"/>
    <row r="84311" x14ac:dyDescent="0.25"/>
    <row r="84312" x14ac:dyDescent="0.25"/>
    <row r="84313" x14ac:dyDescent="0.25"/>
    <row r="84314" x14ac:dyDescent="0.25"/>
    <row r="84315" x14ac:dyDescent="0.25"/>
    <row r="84316" x14ac:dyDescent="0.25"/>
    <row r="84317" x14ac:dyDescent="0.25"/>
    <row r="84318" x14ac:dyDescent="0.25"/>
    <row r="84319" x14ac:dyDescent="0.25"/>
    <row r="84320" x14ac:dyDescent="0.25"/>
    <row r="84321" x14ac:dyDescent="0.25"/>
    <row r="84322" x14ac:dyDescent="0.25"/>
    <row r="84323" x14ac:dyDescent="0.25"/>
    <row r="84324" x14ac:dyDescent="0.25"/>
    <row r="84325" x14ac:dyDescent="0.25"/>
    <row r="84326" x14ac:dyDescent="0.25"/>
    <row r="84327" x14ac:dyDescent="0.25"/>
    <row r="84328" x14ac:dyDescent="0.25"/>
    <row r="84329" x14ac:dyDescent="0.25"/>
    <row r="84330" x14ac:dyDescent="0.25"/>
    <row r="84331" x14ac:dyDescent="0.25"/>
    <row r="84332" x14ac:dyDescent="0.25"/>
    <row r="84333" x14ac:dyDescent="0.25"/>
    <row r="84334" x14ac:dyDescent="0.25"/>
    <row r="84335" x14ac:dyDescent="0.25"/>
    <row r="84336" x14ac:dyDescent="0.25"/>
    <row r="84337" x14ac:dyDescent="0.25"/>
    <row r="84338" x14ac:dyDescent="0.25"/>
    <row r="84339" x14ac:dyDescent="0.25"/>
    <row r="84340" x14ac:dyDescent="0.25"/>
    <row r="84341" x14ac:dyDescent="0.25"/>
    <row r="84342" x14ac:dyDescent="0.25"/>
    <row r="84343" x14ac:dyDescent="0.25"/>
    <row r="84344" x14ac:dyDescent="0.25"/>
    <row r="84345" x14ac:dyDescent="0.25"/>
    <row r="84346" x14ac:dyDescent="0.25"/>
    <row r="84347" x14ac:dyDescent="0.25"/>
    <row r="84348" x14ac:dyDescent="0.25"/>
    <row r="84349" x14ac:dyDescent="0.25"/>
    <row r="84350" x14ac:dyDescent="0.25"/>
    <row r="84351" x14ac:dyDescent="0.25"/>
    <row r="84352" x14ac:dyDescent="0.25"/>
    <row r="84353" x14ac:dyDescent="0.25"/>
    <row r="84354" x14ac:dyDescent="0.25"/>
    <row r="84355" x14ac:dyDescent="0.25"/>
    <row r="84356" x14ac:dyDescent="0.25"/>
    <row r="84357" x14ac:dyDescent="0.25"/>
    <row r="84358" x14ac:dyDescent="0.25"/>
    <row r="84359" x14ac:dyDescent="0.25"/>
    <row r="84360" x14ac:dyDescent="0.25"/>
    <row r="84361" x14ac:dyDescent="0.25"/>
    <row r="84362" x14ac:dyDescent="0.25"/>
    <row r="84363" x14ac:dyDescent="0.25"/>
    <row r="84364" x14ac:dyDescent="0.25"/>
    <row r="84365" x14ac:dyDescent="0.25"/>
    <row r="84366" x14ac:dyDescent="0.25"/>
    <row r="84367" x14ac:dyDescent="0.25"/>
    <row r="84368" x14ac:dyDescent="0.25"/>
    <row r="84369" x14ac:dyDescent="0.25"/>
    <row r="84370" x14ac:dyDescent="0.25"/>
    <row r="84371" x14ac:dyDescent="0.25"/>
    <row r="84372" x14ac:dyDescent="0.25"/>
    <row r="84373" x14ac:dyDescent="0.25"/>
    <row r="84374" x14ac:dyDescent="0.25"/>
    <row r="84375" x14ac:dyDescent="0.25"/>
    <row r="84376" x14ac:dyDescent="0.25"/>
    <row r="84377" x14ac:dyDescent="0.25"/>
    <row r="84378" x14ac:dyDescent="0.25"/>
    <row r="84379" x14ac:dyDescent="0.25"/>
    <row r="84380" x14ac:dyDescent="0.25"/>
    <row r="84381" x14ac:dyDescent="0.25"/>
    <row r="84382" x14ac:dyDescent="0.25"/>
    <row r="84383" x14ac:dyDescent="0.25"/>
    <row r="84384" x14ac:dyDescent="0.25"/>
    <row r="84385" x14ac:dyDescent="0.25"/>
    <row r="84386" x14ac:dyDescent="0.25"/>
    <row r="84387" x14ac:dyDescent="0.25"/>
    <row r="84388" x14ac:dyDescent="0.25"/>
    <row r="84389" x14ac:dyDescent="0.25"/>
    <row r="84390" x14ac:dyDescent="0.25"/>
    <row r="84391" x14ac:dyDescent="0.25"/>
    <row r="84392" x14ac:dyDescent="0.25"/>
    <row r="84393" x14ac:dyDescent="0.25"/>
    <row r="84394" x14ac:dyDescent="0.25"/>
    <row r="84395" x14ac:dyDescent="0.25"/>
    <row r="84396" x14ac:dyDescent="0.25"/>
    <row r="84397" x14ac:dyDescent="0.25"/>
    <row r="84398" x14ac:dyDescent="0.25"/>
    <row r="84399" x14ac:dyDescent="0.25"/>
    <row r="84400" x14ac:dyDescent="0.25"/>
    <row r="84401" x14ac:dyDescent="0.25"/>
    <row r="84402" x14ac:dyDescent="0.25"/>
    <row r="84403" x14ac:dyDescent="0.25"/>
    <row r="84404" x14ac:dyDescent="0.25"/>
    <row r="84405" x14ac:dyDescent="0.25"/>
    <row r="84406" x14ac:dyDescent="0.25"/>
    <row r="84407" x14ac:dyDescent="0.25"/>
    <row r="84408" x14ac:dyDescent="0.25"/>
    <row r="84409" x14ac:dyDescent="0.25"/>
    <row r="84410" x14ac:dyDescent="0.25"/>
    <row r="84411" x14ac:dyDescent="0.25"/>
    <row r="84412" x14ac:dyDescent="0.25"/>
    <row r="84413" x14ac:dyDescent="0.25"/>
    <row r="84414" x14ac:dyDescent="0.25"/>
    <row r="84415" x14ac:dyDescent="0.25"/>
    <row r="84416" x14ac:dyDescent="0.25"/>
    <row r="84417" x14ac:dyDescent="0.25"/>
    <row r="84418" x14ac:dyDescent="0.25"/>
    <row r="84419" x14ac:dyDescent="0.25"/>
    <row r="84420" x14ac:dyDescent="0.25"/>
    <row r="84421" x14ac:dyDescent="0.25"/>
    <row r="84422" x14ac:dyDescent="0.25"/>
    <row r="84423" x14ac:dyDescent="0.25"/>
    <row r="84424" x14ac:dyDescent="0.25"/>
    <row r="84425" x14ac:dyDescent="0.25"/>
    <row r="84426" x14ac:dyDescent="0.25"/>
    <row r="84427" x14ac:dyDescent="0.25"/>
    <row r="84428" x14ac:dyDescent="0.25"/>
    <row r="84429" x14ac:dyDescent="0.25"/>
    <row r="84430" x14ac:dyDescent="0.25"/>
    <row r="84431" x14ac:dyDescent="0.25"/>
    <row r="84432" x14ac:dyDescent="0.25"/>
    <row r="84433" x14ac:dyDescent="0.25"/>
    <row r="84434" x14ac:dyDescent="0.25"/>
    <row r="84435" x14ac:dyDescent="0.25"/>
    <row r="84436" x14ac:dyDescent="0.25"/>
    <row r="84437" x14ac:dyDescent="0.25"/>
    <row r="84438" x14ac:dyDescent="0.25"/>
    <row r="84439" x14ac:dyDescent="0.25"/>
    <row r="84440" x14ac:dyDescent="0.25"/>
    <row r="84441" x14ac:dyDescent="0.25"/>
    <row r="84442" x14ac:dyDescent="0.25"/>
    <row r="84443" x14ac:dyDescent="0.25"/>
    <row r="84444" x14ac:dyDescent="0.25"/>
    <row r="84445" x14ac:dyDescent="0.25"/>
    <row r="84446" x14ac:dyDescent="0.25"/>
    <row r="84447" x14ac:dyDescent="0.25"/>
    <row r="84448" x14ac:dyDescent="0.25"/>
    <row r="84449" x14ac:dyDescent="0.25"/>
    <row r="84450" x14ac:dyDescent="0.25"/>
    <row r="84451" x14ac:dyDescent="0.25"/>
    <row r="84452" x14ac:dyDescent="0.25"/>
    <row r="84453" x14ac:dyDescent="0.25"/>
    <row r="84454" x14ac:dyDescent="0.25"/>
    <row r="84455" x14ac:dyDescent="0.25"/>
    <row r="84456" x14ac:dyDescent="0.25"/>
    <row r="84457" x14ac:dyDescent="0.25"/>
    <row r="84458" x14ac:dyDescent="0.25"/>
    <row r="84459" x14ac:dyDescent="0.25"/>
    <row r="84460" x14ac:dyDescent="0.25"/>
    <row r="84461" x14ac:dyDescent="0.25"/>
    <row r="84462" x14ac:dyDescent="0.25"/>
    <row r="84463" x14ac:dyDescent="0.25"/>
    <row r="84464" x14ac:dyDescent="0.25"/>
    <row r="84465" x14ac:dyDescent="0.25"/>
    <row r="84466" x14ac:dyDescent="0.25"/>
    <row r="84467" x14ac:dyDescent="0.25"/>
    <row r="84468" x14ac:dyDescent="0.25"/>
    <row r="84469" x14ac:dyDescent="0.25"/>
    <row r="84470" x14ac:dyDescent="0.25"/>
    <row r="84471" x14ac:dyDescent="0.25"/>
    <row r="84472" x14ac:dyDescent="0.25"/>
    <row r="84473" x14ac:dyDescent="0.25"/>
    <row r="84474" x14ac:dyDescent="0.25"/>
    <row r="84475" x14ac:dyDescent="0.25"/>
    <row r="84476" x14ac:dyDescent="0.25"/>
    <row r="84477" x14ac:dyDescent="0.25"/>
    <row r="84478" x14ac:dyDescent="0.25"/>
    <row r="84479" x14ac:dyDescent="0.25"/>
    <row r="84480" x14ac:dyDescent="0.25"/>
    <row r="84481" x14ac:dyDescent="0.25"/>
    <row r="84482" x14ac:dyDescent="0.25"/>
    <row r="84483" x14ac:dyDescent="0.25"/>
    <row r="84484" x14ac:dyDescent="0.25"/>
    <row r="84485" x14ac:dyDescent="0.25"/>
    <row r="84486" x14ac:dyDescent="0.25"/>
    <row r="84487" x14ac:dyDescent="0.25"/>
    <row r="84488" x14ac:dyDescent="0.25"/>
    <row r="84489" x14ac:dyDescent="0.25"/>
    <row r="84490" x14ac:dyDescent="0.25"/>
    <row r="84491" x14ac:dyDescent="0.25"/>
    <row r="84492" x14ac:dyDescent="0.25"/>
    <row r="84493" x14ac:dyDescent="0.25"/>
    <row r="84494" x14ac:dyDescent="0.25"/>
    <row r="84495" x14ac:dyDescent="0.25"/>
    <row r="84496" x14ac:dyDescent="0.25"/>
    <row r="84497" x14ac:dyDescent="0.25"/>
    <row r="84498" x14ac:dyDescent="0.25"/>
    <row r="84499" x14ac:dyDescent="0.25"/>
    <row r="84500" x14ac:dyDescent="0.25"/>
    <row r="84501" x14ac:dyDescent="0.25"/>
    <row r="84502" x14ac:dyDescent="0.25"/>
    <row r="84503" x14ac:dyDescent="0.25"/>
    <row r="84504" x14ac:dyDescent="0.25"/>
    <row r="84505" x14ac:dyDescent="0.25"/>
    <row r="84506" x14ac:dyDescent="0.25"/>
    <row r="84507" x14ac:dyDescent="0.25"/>
    <row r="84508" x14ac:dyDescent="0.25"/>
    <row r="84509" x14ac:dyDescent="0.25"/>
    <row r="84510" x14ac:dyDescent="0.25"/>
    <row r="84511" x14ac:dyDescent="0.25"/>
    <row r="84512" x14ac:dyDescent="0.25"/>
    <row r="84513" x14ac:dyDescent="0.25"/>
    <row r="84514" x14ac:dyDescent="0.25"/>
    <row r="84515" x14ac:dyDescent="0.25"/>
    <row r="84516" x14ac:dyDescent="0.25"/>
    <row r="84517" x14ac:dyDescent="0.25"/>
    <row r="84518" x14ac:dyDescent="0.25"/>
    <row r="84519" x14ac:dyDescent="0.25"/>
    <row r="84520" x14ac:dyDescent="0.25"/>
    <row r="84521" x14ac:dyDescent="0.25"/>
    <row r="84522" x14ac:dyDescent="0.25"/>
    <row r="84523" x14ac:dyDescent="0.25"/>
    <row r="84524" x14ac:dyDescent="0.25"/>
    <row r="84525" x14ac:dyDescent="0.25"/>
    <row r="84526" x14ac:dyDescent="0.25"/>
    <row r="84527" x14ac:dyDescent="0.25"/>
    <row r="84528" x14ac:dyDescent="0.25"/>
    <row r="84529" x14ac:dyDescent="0.25"/>
    <row r="84530" x14ac:dyDescent="0.25"/>
    <row r="84531" x14ac:dyDescent="0.25"/>
    <row r="84532" x14ac:dyDescent="0.25"/>
    <row r="84533" x14ac:dyDescent="0.25"/>
    <row r="84534" x14ac:dyDescent="0.25"/>
    <row r="84535" x14ac:dyDescent="0.25"/>
    <row r="84536" x14ac:dyDescent="0.25"/>
    <row r="84537" x14ac:dyDescent="0.25"/>
    <row r="84538" x14ac:dyDescent="0.25"/>
    <row r="84539" x14ac:dyDescent="0.25"/>
    <row r="84540" x14ac:dyDescent="0.25"/>
    <row r="84541" x14ac:dyDescent="0.25"/>
    <row r="84542" x14ac:dyDescent="0.25"/>
    <row r="84543" x14ac:dyDescent="0.25"/>
    <row r="84544" x14ac:dyDescent="0.25"/>
    <row r="84545" x14ac:dyDescent="0.25"/>
    <row r="84546" x14ac:dyDescent="0.25"/>
    <row r="84547" x14ac:dyDescent="0.25"/>
    <row r="84548" x14ac:dyDescent="0.25"/>
    <row r="84549" x14ac:dyDescent="0.25"/>
    <row r="84550" x14ac:dyDescent="0.25"/>
    <row r="84551" x14ac:dyDescent="0.25"/>
    <row r="84552" x14ac:dyDescent="0.25"/>
    <row r="84553" x14ac:dyDescent="0.25"/>
    <row r="84554" x14ac:dyDescent="0.25"/>
    <row r="84555" x14ac:dyDescent="0.25"/>
    <row r="84556" x14ac:dyDescent="0.25"/>
    <row r="84557" x14ac:dyDescent="0.25"/>
    <row r="84558" x14ac:dyDescent="0.25"/>
    <row r="84559" x14ac:dyDescent="0.25"/>
    <row r="84560" x14ac:dyDescent="0.25"/>
    <row r="84561" x14ac:dyDescent="0.25"/>
    <row r="84562" x14ac:dyDescent="0.25"/>
    <row r="84563" x14ac:dyDescent="0.25"/>
    <row r="84564" x14ac:dyDescent="0.25"/>
    <row r="84565" x14ac:dyDescent="0.25"/>
    <row r="84566" x14ac:dyDescent="0.25"/>
    <row r="84567" x14ac:dyDescent="0.25"/>
    <row r="84568" x14ac:dyDescent="0.25"/>
    <row r="84569" x14ac:dyDescent="0.25"/>
    <row r="84570" x14ac:dyDescent="0.25"/>
    <row r="84571" x14ac:dyDescent="0.25"/>
    <row r="84572" x14ac:dyDescent="0.25"/>
    <row r="84573" x14ac:dyDescent="0.25"/>
    <row r="84574" x14ac:dyDescent="0.25"/>
    <row r="84575" x14ac:dyDescent="0.25"/>
    <row r="84576" x14ac:dyDescent="0.25"/>
    <row r="84577" x14ac:dyDescent="0.25"/>
    <row r="84578" x14ac:dyDescent="0.25"/>
    <row r="84579" x14ac:dyDescent="0.25"/>
    <row r="84580" x14ac:dyDescent="0.25"/>
    <row r="84581" x14ac:dyDescent="0.25"/>
    <row r="84582" x14ac:dyDescent="0.25"/>
    <row r="84583" x14ac:dyDescent="0.25"/>
    <row r="84584" x14ac:dyDescent="0.25"/>
    <row r="84585" x14ac:dyDescent="0.25"/>
    <row r="84586" x14ac:dyDescent="0.25"/>
    <row r="84587" x14ac:dyDescent="0.25"/>
    <row r="84588" x14ac:dyDescent="0.25"/>
    <row r="84589" x14ac:dyDescent="0.25"/>
    <row r="84590" x14ac:dyDescent="0.25"/>
    <row r="84591" x14ac:dyDescent="0.25"/>
    <row r="84592" x14ac:dyDescent="0.25"/>
    <row r="84593" x14ac:dyDescent="0.25"/>
    <row r="84594" x14ac:dyDescent="0.25"/>
    <row r="84595" x14ac:dyDescent="0.25"/>
    <row r="84596" x14ac:dyDescent="0.25"/>
    <row r="84597" x14ac:dyDescent="0.25"/>
    <row r="84598" x14ac:dyDescent="0.25"/>
    <row r="84599" x14ac:dyDescent="0.25"/>
    <row r="84600" x14ac:dyDescent="0.25"/>
    <row r="84601" x14ac:dyDescent="0.25"/>
    <row r="84602" x14ac:dyDescent="0.25"/>
    <row r="84603" x14ac:dyDescent="0.25"/>
    <row r="84604" x14ac:dyDescent="0.25"/>
    <row r="84605" x14ac:dyDescent="0.25"/>
    <row r="84606" x14ac:dyDescent="0.25"/>
    <row r="84607" x14ac:dyDescent="0.25"/>
    <row r="84608" x14ac:dyDescent="0.25"/>
    <row r="84609" x14ac:dyDescent="0.25"/>
    <row r="84610" x14ac:dyDescent="0.25"/>
    <row r="84611" x14ac:dyDescent="0.25"/>
    <row r="84612" x14ac:dyDescent="0.25"/>
    <row r="84613" x14ac:dyDescent="0.25"/>
    <row r="84614" x14ac:dyDescent="0.25"/>
    <row r="84615" x14ac:dyDescent="0.25"/>
    <row r="84616" x14ac:dyDescent="0.25"/>
    <row r="84617" x14ac:dyDescent="0.25"/>
    <row r="84618" x14ac:dyDescent="0.25"/>
    <row r="84619" x14ac:dyDescent="0.25"/>
    <row r="84620" x14ac:dyDescent="0.25"/>
    <row r="84621" x14ac:dyDescent="0.25"/>
    <row r="84622" x14ac:dyDescent="0.25"/>
    <row r="84623" x14ac:dyDescent="0.25"/>
    <row r="84624" x14ac:dyDescent="0.25"/>
    <row r="84625" x14ac:dyDescent="0.25"/>
    <row r="84626" x14ac:dyDescent="0.25"/>
    <row r="84627" x14ac:dyDescent="0.25"/>
    <row r="84628" x14ac:dyDescent="0.25"/>
    <row r="84629" x14ac:dyDescent="0.25"/>
    <row r="84630" x14ac:dyDescent="0.25"/>
    <row r="84631" x14ac:dyDescent="0.25"/>
    <row r="84632" x14ac:dyDescent="0.25"/>
    <row r="84633" x14ac:dyDescent="0.25"/>
    <row r="84634" x14ac:dyDescent="0.25"/>
    <row r="84635" x14ac:dyDescent="0.25"/>
    <row r="84636" x14ac:dyDescent="0.25"/>
    <row r="84637" x14ac:dyDescent="0.25"/>
    <row r="84638" x14ac:dyDescent="0.25"/>
    <row r="84639" x14ac:dyDescent="0.25"/>
    <row r="84640" x14ac:dyDescent="0.25"/>
    <row r="84641" x14ac:dyDescent="0.25"/>
    <row r="84642" x14ac:dyDescent="0.25"/>
    <row r="84643" x14ac:dyDescent="0.25"/>
    <row r="84644" x14ac:dyDescent="0.25"/>
    <row r="84645" x14ac:dyDescent="0.25"/>
    <row r="84646" x14ac:dyDescent="0.25"/>
    <row r="84647" x14ac:dyDescent="0.25"/>
    <row r="84648" x14ac:dyDescent="0.25"/>
    <row r="84649" x14ac:dyDescent="0.25"/>
    <row r="84650" x14ac:dyDescent="0.25"/>
    <row r="84651" x14ac:dyDescent="0.25"/>
    <row r="84652" x14ac:dyDescent="0.25"/>
    <row r="84653" x14ac:dyDescent="0.25"/>
    <row r="84654" x14ac:dyDescent="0.25"/>
    <row r="84655" x14ac:dyDescent="0.25"/>
    <row r="84656" x14ac:dyDescent="0.25"/>
    <row r="84657" x14ac:dyDescent="0.25"/>
    <row r="84658" x14ac:dyDescent="0.25"/>
    <row r="84659" x14ac:dyDescent="0.25"/>
    <row r="84660" x14ac:dyDescent="0.25"/>
    <row r="84661" x14ac:dyDescent="0.25"/>
    <row r="84662" x14ac:dyDescent="0.25"/>
    <row r="84663" x14ac:dyDescent="0.25"/>
    <row r="84664" x14ac:dyDescent="0.25"/>
    <row r="84665" x14ac:dyDescent="0.25"/>
    <row r="84666" x14ac:dyDescent="0.25"/>
    <row r="84667" x14ac:dyDescent="0.25"/>
    <row r="84668" x14ac:dyDescent="0.25"/>
    <row r="84669" x14ac:dyDescent="0.25"/>
    <row r="84670" x14ac:dyDescent="0.25"/>
    <row r="84671" x14ac:dyDescent="0.25"/>
    <row r="84672" x14ac:dyDescent="0.25"/>
    <row r="84673" x14ac:dyDescent="0.25"/>
    <row r="84674" x14ac:dyDescent="0.25"/>
    <row r="84675" x14ac:dyDescent="0.25"/>
    <row r="84676" x14ac:dyDescent="0.25"/>
    <row r="84677" x14ac:dyDescent="0.25"/>
    <row r="84678" x14ac:dyDescent="0.25"/>
    <row r="84679" x14ac:dyDescent="0.25"/>
    <row r="84680" x14ac:dyDescent="0.25"/>
    <row r="84681" x14ac:dyDescent="0.25"/>
    <row r="84682" x14ac:dyDescent="0.25"/>
    <row r="84683" x14ac:dyDescent="0.25"/>
    <row r="84684" x14ac:dyDescent="0.25"/>
    <row r="84685" x14ac:dyDescent="0.25"/>
    <row r="84686" x14ac:dyDescent="0.25"/>
    <row r="84687" x14ac:dyDescent="0.25"/>
    <row r="84688" x14ac:dyDescent="0.25"/>
    <row r="84689" x14ac:dyDescent="0.25"/>
    <row r="84690" x14ac:dyDescent="0.25"/>
    <row r="84691" x14ac:dyDescent="0.25"/>
    <row r="84692" x14ac:dyDescent="0.25"/>
    <row r="84693" x14ac:dyDescent="0.25"/>
    <row r="84694" x14ac:dyDescent="0.25"/>
    <row r="84695" x14ac:dyDescent="0.25"/>
    <row r="84696" x14ac:dyDescent="0.25"/>
    <row r="84697" x14ac:dyDescent="0.25"/>
    <row r="84698" x14ac:dyDescent="0.25"/>
    <row r="84699" x14ac:dyDescent="0.25"/>
    <row r="84700" x14ac:dyDescent="0.25"/>
    <row r="84701" x14ac:dyDescent="0.25"/>
    <row r="84702" x14ac:dyDescent="0.25"/>
    <row r="84703" x14ac:dyDescent="0.25"/>
    <row r="84704" x14ac:dyDescent="0.25"/>
    <row r="84705" x14ac:dyDescent="0.25"/>
    <row r="84706" x14ac:dyDescent="0.25"/>
    <row r="84707" x14ac:dyDescent="0.25"/>
    <row r="84708" x14ac:dyDescent="0.25"/>
    <row r="84709" x14ac:dyDescent="0.25"/>
    <row r="84710" x14ac:dyDescent="0.25"/>
    <row r="84711" x14ac:dyDescent="0.25"/>
    <row r="84712" x14ac:dyDescent="0.25"/>
    <row r="84713" x14ac:dyDescent="0.25"/>
    <row r="84714" x14ac:dyDescent="0.25"/>
    <row r="84715" x14ac:dyDescent="0.25"/>
    <row r="84716" x14ac:dyDescent="0.25"/>
    <row r="84717" x14ac:dyDescent="0.25"/>
    <row r="84718" x14ac:dyDescent="0.25"/>
    <row r="84719" x14ac:dyDescent="0.25"/>
    <row r="84720" x14ac:dyDescent="0.25"/>
    <row r="84721" x14ac:dyDescent="0.25"/>
    <row r="84722" x14ac:dyDescent="0.25"/>
    <row r="84723" x14ac:dyDescent="0.25"/>
    <row r="84724" x14ac:dyDescent="0.25"/>
    <row r="84725" x14ac:dyDescent="0.25"/>
    <row r="84726" x14ac:dyDescent="0.25"/>
    <row r="84727" x14ac:dyDescent="0.25"/>
    <row r="84728" x14ac:dyDescent="0.25"/>
    <row r="84729" x14ac:dyDescent="0.25"/>
    <row r="84730" x14ac:dyDescent="0.25"/>
    <row r="84731" x14ac:dyDescent="0.25"/>
    <row r="84732" x14ac:dyDescent="0.25"/>
    <row r="84733" x14ac:dyDescent="0.25"/>
    <row r="84734" x14ac:dyDescent="0.25"/>
    <row r="84735" x14ac:dyDescent="0.25"/>
    <row r="84736" x14ac:dyDescent="0.25"/>
    <row r="84737" x14ac:dyDescent="0.25"/>
    <row r="84738" x14ac:dyDescent="0.25"/>
    <row r="84739" x14ac:dyDescent="0.25"/>
    <row r="84740" x14ac:dyDescent="0.25"/>
    <row r="84741" x14ac:dyDescent="0.25"/>
    <row r="84742" x14ac:dyDescent="0.25"/>
    <row r="84743" x14ac:dyDescent="0.25"/>
    <row r="84744" x14ac:dyDescent="0.25"/>
    <row r="84745" x14ac:dyDescent="0.25"/>
    <row r="84746" x14ac:dyDescent="0.25"/>
    <row r="84747" x14ac:dyDescent="0.25"/>
    <row r="84748" x14ac:dyDescent="0.25"/>
    <row r="84749" x14ac:dyDescent="0.25"/>
    <row r="84750" x14ac:dyDescent="0.25"/>
    <row r="84751" x14ac:dyDescent="0.25"/>
    <row r="84752" x14ac:dyDescent="0.25"/>
    <row r="84753" x14ac:dyDescent="0.25"/>
    <row r="84754" x14ac:dyDescent="0.25"/>
    <row r="84755" x14ac:dyDescent="0.25"/>
    <row r="84756" x14ac:dyDescent="0.25"/>
    <row r="84757" x14ac:dyDescent="0.25"/>
    <row r="84758" x14ac:dyDescent="0.25"/>
    <row r="84759" x14ac:dyDescent="0.25"/>
    <row r="84760" x14ac:dyDescent="0.25"/>
    <row r="84761" x14ac:dyDescent="0.25"/>
    <row r="84762" x14ac:dyDescent="0.25"/>
    <row r="84763" x14ac:dyDescent="0.25"/>
    <row r="84764" x14ac:dyDescent="0.25"/>
    <row r="84765" x14ac:dyDescent="0.25"/>
    <row r="84766" x14ac:dyDescent="0.25"/>
    <row r="84767" x14ac:dyDescent="0.25"/>
    <row r="84768" x14ac:dyDescent="0.25"/>
    <row r="84769" x14ac:dyDescent="0.25"/>
    <row r="84770" x14ac:dyDescent="0.25"/>
    <row r="84771" x14ac:dyDescent="0.25"/>
    <row r="84772" x14ac:dyDescent="0.25"/>
    <row r="84773" x14ac:dyDescent="0.25"/>
    <row r="84774" x14ac:dyDescent="0.25"/>
    <row r="84775" x14ac:dyDescent="0.25"/>
    <row r="84776" x14ac:dyDescent="0.25"/>
    <row r="84777" x14ac:dyDescent="0.25"/>
    <row r="84778" x14ac:dyDescent="0.25"/>
    <row r="84779" x14ac:dyDescent="0.25"/>
    <row r="84780" x14ac:dyDescent="0.25"/>
    <row r="84781" x14ac:dyDescent="0.25"/>
    <row r="84782" x14ac:dyDescent="0.25"/>
    <row r="84783" x14ac:dyDescent="0.25"/>
    <row r="84784" x14ac:dyDescent="0.25"/>
    <row r="84785" x14ac:dyDescent="0.25"/>
    <row r="84786" x14ac:dyDescent="0.25"/>
    <row r="84787" x14ac:dyDescent="0.25"/>
    <row r="84788" x14ac:dyDescent="0.25"/>
    <row r="84789" x14ac:dyDescent="0.25"/>
    <row r="84790" x14ac:dyDescent="0.25"/>
    <row r="84791" x14ac:dyDescent="0.25"/>
    <row r="84792" x14ac:dyDescent="0.25"/>
    <row r="84793" x14ac:dyDescent="0.25"/>
    <row r="84794" x14ac:dyDescent="0.25"/>
    <row r="84795" x14ac:dyDescent="0.25"/>
    <row r="84796" x14ac:dyDescent="0.25"/>
    <row r="84797" x14ac:dyDescent="0.25"/>
    <row r="84798" x14ac:dyDescent="0.25"/>
    <row r="84799" x14ac:dyDescent="0.25"/>
    <row r="84800" x14ac:dyDescent="0.25"/>
    <row r="84801" x14ac:dyDescent="0.25"/>
    <row r="84802" x14ac:dyDescent="0.25"/>
    <row r="84803" x14ac:dyDescent="0.25"/>
    <row r="84804" x14ac:dyDescent="0.25"/>
    <row r="84805" x14ac:dyDescent="0.25"/>
    <row r="84806" x14ac:dyDescent="0.25"/>
    <row r="84807" x14ac:dyDescent="0.25"/>
    <row r="84808" x14ac:dyDescent="0.25"/>
    <row r="84809" x14ac:dyDescent="0.25"/>
    <row r="84810" x14ac:dyDescent="0.25"/>
    <row r="84811" x14ac:dyDescent="0.25"/>
    <row r="84812" x14ac:dyDescent="0.25"/>
    <row r="84813" x14ac:dyDescent="0.25"/>
    <row r="84814" x14ac:dyDescent="0.25"/>
    <row r="84815" x14ac:dyDescent="0.25"/>
    <row r="84816" x14ac:dyDescent="0.25"/>
    <row r="84817" x14ac:dyDescent="0.25"/>
    <row r="84818" x14ac:dyDescent="0.25"/>
    <row r="84819" x14ac:dyDescent="0.25"/>
    <row r="84820" x14ac:dyDescent="0.25"/>
    <row r="84821" x14ac:dyDescent="0.25"/>
    <row r="84822" x14ac:dyDescent="0.25"/>
    <row r="84823" x14ac:dyDescent="0.25"/>
    <row r="84824" x14ac:dyDescent="0.25"/>
    <row r="84825" x14ac:dyDescent="0.25"/>
    <row r="84826" x14ac:dyDescent="0.25"/>
    <row r="84827" x14ac:dyDescent="0.25"/>
    <row r="84828" x14ac:dyDescent="0.25"/>
    <row r="84829" x14ac:dyDescent="0.25"/>
    <row r="84830" x14ac:dyDescent="0.25"/>
    <row r="84831" x14ac:dyDescent="0.25"/>
    <row r="84832" x14ac:dyDescent="0.25"/>
    <row r="84833" x14ac:dyDescent="0.25"/>
    <row r="84834" x14ac:dyDescent="0.25"/>
    <row r="84835" x14ac:dyDescent="0.25"/>
    <row r="84836" x14ac:dyDescent="0.25"/>
    <row r="84837" x14ac:dyDescent="0.25"/>
    <row r="84838" x14ac:dyDescent="0.25"/>
    <row r="84839" x14ac:dyDescent="0.25"/>
    <row r="84840" x14ac:dyDescent="0.25"/>
    <row r="84841" x14ac:dyDescent="0.25"/>
    <row r="84842" x14ac:dyDescent="0.25"/>
    <row r="84843" x14ac:dyDescent="0.25"/>
    <row r="84844" x14ac:dyDescent="0.25"/>
    <row r="84845" x14ac:dyDescent="0.25"/>
    <row r="84846" x14ac:dyDescent="0.25"/>
    <row r="84847" x14ac:dyDescent="0.25"/>
    <row r="84848" x14ac:dyDescent="0.25"/>
    <row r="84849" x14ac:dyDescent="0.25"/>
    <row r="84850" x14ac:dyDescent="0.25"/>
    <row r="84851" x14ac:dyDescent="0.25"/>
    <row r="84852" x14ac:dyDescent="0.25"/>
    <row r="84853" x14ac:dyDescent="0.25"/>
    <row r="84854" x14ac:dyDescent="0.25"/>
    <row r="84855" x14ac:dyDescent="0.25"/>
    <row r="84856" x14ac:dyDescent="0.25"/>
    <row r="84857" x14ac:dyDescent="0.25"/>
    <row r="84858" x14ac:dyDescent="0.25"/>
    <row r="84859" x14ac:dyDescent="0.25"/>
    <row r="84860" x14ac:dyDescent="0.25"/>
    <row r="84861" x14ac:dyDescent="0.25"/>
    <row r="84862" x14ac:dyDescent="0.25"/>
    <row r="84863" x14ac:dyDescent="0.25"/>
    <row r="84864" x14ac:dyDescent="0.25"/>
    <row r="84865" x14ac:dyDescent="0.25"/>
    <row r="84866" x14ac:dyDescent="0.25"/>
    <row r="84867" x14ac:dyDescent="0.25"/>
    <row r="84868" x14ac:dyDescent="0.25"/>
    <row r="84869" x14ac:dyDescent="0.25"/>
    <row r="84870" x14ac:dyDescent="0.25"/>
    <row r="84871" x14ac:dyDescent="0.25"/>
    <row r="84872" x14ac:dyDescent="0.25"/>
    <row r="84873" x14ac:dyDescent="0.25"/>
    <row r="84874" x14ac:dyDescent="0.25"/>
    <row r="84875" x14ac:dyDescent="0.25"/>
    <row r="84876" x14ac:dyDescent="0.25"/>
    <row r="84877" x14ac:dyDescent="0.25"/>
    <row r="84878" x14ac:dyDescent="0.25"/>
    <row r="84879" x14ac:dyDescent="0.25"/>
    <row r="84880" x14ac:dyDescent="0.25"/>
    <row r="84881" x14ac:dyDescent="0.25"/>
    <row r="84882" x14ac:dyDescent="0.25"/>
    <row r="84883" x14ac:dyDescent="0.25"/>
    <row r="84884" x14ac:dyDescent="0.25"/>
    <row r="84885" x14ac:dyDescent="0.25"/>
    <row r="84886" x14ac:dyDescent="0.25"/>
    <row r="84887" x14ac:dyDescent="0.25"/>
    <row r="84888" x14ac:dyDescent="0.25"/>
    <row r="84889" x14ac:dyDescent="0.25"/>
    <row r="84890" x14ac:dyDescent="0.25"/>
    <row r="84891" x14ac:dyDescent="0.25"/>
    <row r="84892" x14ac:dyDescent="0.25"/>
    <row r="84893" x14ac:dyDescent="0.25"/>
    <row r="84894" x14ac:dyDescent="0.25"/>
    <row r="84895" x14ac:dyDescent="0.25"/>
    <row r="84896" x14ac:dyDescent="0.25"/>
    <row r="84897" x14ac:dyDescent="0.25"/>
    <row r="84898" x14ac:dyDescent="0.25"/>
    <row r="84899" x14ac:dyDescent="0.25"/>
    <row r="84900" x14ac:dyDescent="0.25"/>
    <row r="84901" x14ac:dyDescent="0.25"/>
    <row r="84902" x14ac:dyDescent="0.25"/>
    <row r="84903" x14ac:dyDescent="0.25"/>
    <row r="84904" x14ac:dyDescent="0.25"/>
    <row r="84905" x14ac:dyDescent="0.25"/>
    <row r="84906" x14ac:dyDescent="0.25"/>
    <row r="84907" x14ac:dyDescent="0.25"/>
    <row r="84908" x14ac:dyDescent="0.25"/>
    <row r="84909" x14ac:dyDescent="0.25"/>
    <row r="84910" x14ac:dyDescent="0.25"/>
    <row r="84911" x14ac:dyDescent="0.25"/>
    <row r="84912" x14ac:dyDescent="0.25"/>
    <row r="84913" x14ac:dyDescent="0.25"/>
    <row r="84914" x14ac:dyDescent="0.25"/>
    <row r="84915" x14ac:dyDescent="0.25"/>
    <row r="84916" x14ac:dyDescent="0.25"/>
    <row r="84917" x14ac:dyDescent="0.25"/>
    <row r="84918" x14ac:dyDescent="0.25"/>
    <row r="84919" x14ac:dyDescent="0.25"/>
    <row r="84920" x14ac:dyDescent="0.25"/>
    <row r="84921" x14ac:dyDescent="0.25"/>
    <row r="84922" x14ac:dyDescent="0.25"/>
    <row r="84923" x14ac:dyDescent="0.25"/>
    <row r="84924" x14ac:dyDescent="0.25"/>
    <row r="84925" x14ac:dyDescent="0.25"/>
    <row r="84926" x14ac:dyDescent="0.25"/>
    <row r="84927" x14ac:dyDescent="0.25"/>
    <row r="84928" x14ac:dyDescent="0.25"/>
    <row r="84929" x14ac:dyDescent="0.25"/>
    <row r="84930" x14ac:dyDescent="0.25"/>
    <row r="84931" x14ac:dyDescent="0.25"/>
    <row r="84932" x14ac:dyDescent="0.25"/>
    <row r="84933" x14ac:dyDescent="0.25"/>
    <row r="84934" x14ac:dyDescent="0.25"/>
    <row r="84935" x14ac:dyDescent="0.25"/>
    <row r="84936" x14ac:dyDescent="0.25"/>
    <row r="84937" x14ac:dyDescent="0.25"/>
    <row r="84938" x14ac:dyDescent="0.25"/>
    <row r="84939" x14ac:dyDescent="0.25"/>
    <row r="84940" x14ac:dyDescent="0.25"/>
    <row r="84941" x14ac:dyDescent="0.25"/>
    <row r="84942" x14ac:dyDescent="0.25"/>
    <row r="84943" x14ac:dyDescent="0.25"/>
    <row r="84944" x14ac:dyDescent="0.25"/>
    <row r="84945" x14ac:dyDescent="0.25"/>
    <row r="84946" x14ac:dyDescent="0.25"/>
    <row r="84947" x14ac:dyDescent="0.25"/>
    <row r="84948" x14ac:dyDescent="0.25"/>
    <row r="84949" x14ac:dyDescent="0.25"/>
    <row r="84950" x14ac:dyDescent="0.25"/>
    <row r="84951" x14ac:dyDescent="0.25"/>
    <row r="84952" x14ac:dyDescent="0.25"/>
    <row r="84953" x14ac:dyDescent="0.25"/>
    <row r="84954" x14ac:dyDescent="0.25"/>
    <row r="84955" x14ac:dyDescent="0.25"/>
    <row r="84956" x14ac:dyDescent="0.25"/>
    <row r="84957" x14ac:dyDescent="0.25"/>
    <row r="84958" x14ac:dyDescent="0.25"/>
    <row r="84959" x14ac:dyDescent="0.25"/>
    <row r="84960" x14ac:dyDescent="0.25"/>
    <row r="84961" x14ac:dyDescent="0.25"/>
    <row r="84962" x14ac:dyDescent="0.25"/>
    <row r="84963" x14ac:dyDescent="0.25"/>
    <row r="84964" x14ac:dyDescent="0.25"/>
    <row r="84965" x14ac:dyDescent="0.25"/>
    <row r="84966" x14ac:dyDescent="0.25"/>
    <row r="84967" x14ac:dyDescent="0.25"/>
    <row r="84968" x14ac:dyDescent="0.25"/>
    <row r="84969" x14ac:dyDescent="0.25"/>
    <row r="84970" x14ac:dyDescent="0.25"/>
    <row r="84971" x14ac:dyDescent="0.25"/>
    <row r="84972" x14ac:dyDescent="0.25"/>
    <row r="84973" x14ac:dyDescent="0.25"/>
    <row r="84974" x14ac:dyDescent="0.25"/>
    <row r="84975" x14ac:dyDescent="0.25"/>
    <row r="84976" x14ac:dyDescent="0.25"/>
    <row r="84977" x14ac:dyDescent="0.25"/>
    <row r="84978" x14ac:dyDescent="0.25"/>
    <row r="84979" x14ac:dyDescent="0.25"/>
    <row r="84980" x14ac:dyDescent="0.25"/>
    <row r="84981" x14ac:dyDescent="0.25"/>
    <row r="84982" x14ac:dyDescent="0.25"/>
    <row r="84983" x14ac:dyDescent="0.25"/>
    <row r="84984" x14ac:dyDescent="0.25"/>
    <row r="84985" x14ac:dyDescent="0.25"/>
    <row r="84986" x14ac:dyDescent="0.25"/>
    <row r="84987" x14ac:dyDescent="0.25"/>
    <row r="84988" x14ac:dyDescent="0.25"/>
    <row r="84989" x14ac:dyDescent="0.25"/>
    <row r="84990" x14ac:dyDescent="0.25"/>
    <row r="84991" x14ac:dyDescent="0.25"/>
    <row r="84992" x14ac:dyDescent="0.25"/>
    <row r="84993" x14ac:dyDescent="0.25"/>
    <row r="84994" x14ac:dyDescent="0.25"/>
    <row r="84995" x14ac:dyDescent="0.25"/>
    <row r="84996" x14ac:dyDescent="0.25"/>
    <row r="84997" x14ac:dyDescent="0.25"/>
    <row r="84998" x14ac:dyDescent="0.25"/>
    <row r="84999" x14ac:dyDescent="0.25"/>
    <row r="85000" x14ac:dyDescent="0.25"/>
    <row r="85001" x14ac:dyDescent="0.25"/>
    <row r="85002" x14ac:dyDescent="0.25"/>
    <row r="85003" x14ac:dyDescent="0.25"/>
    <row r="85004" x14ac:dyDescent="0.25"/>
    <row r="85005" x14ac:dyDescent="0.25"/>
    <row r="85006" x14ac:dyDescent="0.25"/>
    <row r="85007" x14ac:dyDescent="0.25"/>
    <row r="85008" x14ac:dyDescent="0.25"/>
    <row r="85009" x14ac:dyDescent="0.25"/>
    <row r="85010" x14ac:dyDescent="0.25"/>
    <row r="85011" x14ac:dyDescent="0.25"/>
    <row r="85012" x14ac:dyDescent="0.25"/>
    <row r="85013" x14ac:dyDescent="0.25"/>
    <row r="85014" x14ac:dyDescent="0.25"/>
    <row r="85015" x14ac:dyDescent="0.25"/>
    <row r="85016" x14ac:dyDescent="0.25"/>
    <row r="85017" x14ac:dyDescent="0.25"/>
    <row r="85018" x14ac:dyDescent="0.25"/>
    <row r="85019" x14ac:dyDescent="0.25"/>
    <row r="85020" x14ac:dyDescent="0.25"/>
    <row r="85021" x14ac:dyDescent="0.25"/>
    <row r="85022" x14ac:dyDescent="0.25"/>
    <row r="85023" x14ac:dyDescent="0.25"/>
    <row r="85024" x14ac:dyDescent="0.25"/>
    <row r="85025" x14ac:dyDescent="0.25"/>
    <row r="85026" x14ac:dyDescent="0.25"/>
    <row r="85027" x14ac:dyDescent="0.25"/>
    <row r="85028" x14ac:dyDescent="0.25"/>
    <row r="85029" x14ac:dyDescent="0.25"/>
    <row r="85030" x14ac:dyDescent="0.25"/>
    <row r="85031" x14ac:dyDescent="0.25"/>
    <row r="85032" x14ac:dyDescent="0.25"/>
    <row r="85033" x14ac:dyDescent="0.25"/>
    <row r="85034" x14ac:dyDescent="0.25"/>
    <row r="85035" x14ac:dyDescent="0.25"/>
    <row r="85036" x14ac:dyDescent="0.25"/>
    <row r="85037" x14ac:dyDescent="0.25"/>
    <row r="85038" x14ac:dyDescent="0.25"/>
    <row r="85039" x14ac:dyDescent="0.25"/>
    <row r="85040" x14ac:dyDescent="0.25"/>
    <row r="85041" x14ac:dyDescent="0.25"/>
    <row r="85042" x14ac:dyDescent="0.25"/>
    <row r="85043" x14ac:dyDescent="0.25"/>
    <row r="85044" x14ac:dyDescent="0.25"/>
    <row r="85045" x14ac:dyDescent="0.25"/>
    <row r="85046" x14ac:dyDescent="0.25"/>
    <row r="85047" x14ac:dyDescent="0.25"/>
    <row r="85048" x14ac:dyDescent="0.25"/>
    <row r="85049" x14ac:dyDescent="0.25"/>
    <row r="85050" x14ac:dyDescent="0.25"/>
    <row r="85051" x14ac:dyDescent="0.25"/>
    <row r="85052" x14ac:dyDescent="0.25"/>
    <row r="85053" x14ac:dyDescent="0.25"/>
    <row r="85054" x14ac:dyDescent="0.25"/>
    <row r="85055" x14ac:dyDescent="0.25"/>
    <row r="85056" x14ac:dyDescent="0.25"/>
    <row r="85057" x14ac:dyDescent="0.25"/>
    <row r="85058" x14ac:dyDescent="0.25"/>
    <row r="85059" x14ac:dyDescent="0.25"/>
    <row r="85060" x14ac:dyDescent="0.25"/>
    <row r="85061" x14ac:dyDescent="0.25"/>
    <row r="85062" x14ac:dyDescent="0.25"/>
    <row r="85063" x14ac:dyDescent="0.25"/>
    <row r="85064" x14ac:dyDescent="0.25"/>
    <row r="85065" x14ac:dyDescent="0.25"/>
    <row r="85066" x14ac:dyDescent="0.25"/>
    <row r="85067" x14ac:dyDescent="0.25"/>
    <row r="85068" x14ac:dyDescent="0.25"/>
    <row r="85069" x14ac:dyDescent="0.25"/>
    <row r="85070" x14ac:dyDescent="0.25"/>
    <row r="85071" x14ac:dyDescent="0.25"/>
    <row r="85072" x14ac:dyDescent="0.25"/>
    <row r="85073" x14ac:dyDescent="0.25"/>
    <row r="85074" x14ac:dyDescent="0.25"/>
    <row r="85075" x14ac:dyDescent="0.25"/>
    <row r="85076" x14ac:dyDescent="0.25"/>
    <row r="85077" x14ac:dyDescent="0.25"/>
    <row r="85078" x14ac:dyDescent="0.25"/>
    <row r="85079" x14ac:dyDescent="0.25"/>
    <row r="85080" x14ac:dyDescent="0.25"/>
    <row r="85081" x14ac:dyDescent="0.25"/>
    <row r="85082" x14ac:dyDescent="0.25"/>
    <row r="85083" x14ac:dyDescent="0.25"/>
    <row r="85084" x14ac:dyDescent="0.25"/>
    <row r="85085" x14ac:dyDescent="0.25"/>
    <row r="85086" x14ac:dyDescent="0.25"/>
    <row r="85087" x14ac:dyDescent="0.25"/>
    <row r="85088" x14ac:dyDescent="0.25"/>
    <row r="85089" x14ac:dyDescent="0.25"/>
    <row r="85090" x14ac:dyDescent="0.25"/>
    <row r="85091" x14ac:dyDescent="0.25"/>
    <row r="85092" x14ac:dyDescent="0.25"/>
    <row r="85093" x14ac:dyDescent="0.25"/>
    <row r="85094" x14ac:dyDescent="0.25"/>
    <row r="85095" x14ac:dyDescent="0.25"/>
    <row r="85096" x14ac:dyDescent="0.25"/>
    <row r="85097" x14ac:dyDescent="0.25"/>
    <row r="85098" x14ac:dyDescent="0.25"/>
    <row r="85099" x14ac:dyDescent="0.25"/>
    <row r="85100" x14ac:dyDescent="0.25"/>
    <row r="85101" x14ac:dyDescent="0.25"/>
    <row r="85102" x14ac:dyDescent="0.25"/>
    <row r="85103" x14ac:dyDescent="0.25"/>
    <row r="85104" x14ac:dyDescent="0.25"/>
    <row r="85105" x14ac:dyDescent="0.25"/>
    <row r="85106" x14ac:dyDescent="0.25"/>
    <row r="85107" x14ac:dyDescent="0.25"/>
    <row r="85108" x14ac:dyDescent="0.25"/>
    <row r="85109" x14ac:dyDescent="0.25"/>
    <row r="85110" x14ac:dyDescent="0.25"/>
    <row r="85111" x14ac:dyDescent="0.25"/>
    <row r="85112" x14ac:dyDescent="0.25"/>
    <row r="85113" x14ac:dyDescent="0.25"/>
    <row r="85114" x14ac:dyDescent="0.25"/>
    <row r="85115" x14ac:dyDescent="0.25"/>
    <row r="85116" x14ac:dyDescent="0.25"/>
    <row r="85117" x14ac:dyDescent="0.25"/>
    <row r="85118" x14ac:dyDescent="0.25"/>
    <row r="85119" x14ac:dyDescent="0.25"/>
    <row r="85120" x14ac:dyDescent="0.25"/>
    <row r="85121" x14ac:dyDescent="0.25"/>
    <row r="85122" x14ac:dyDescent="0.25"/>
    <row r="85123" x14ac:dyDescent="0.25"/>
    <row r="85124" x14ac:dyDescent="0.25"/>
    <row r="85125" x14ac:dyDescent="0.25"/>
    <row r="85126" x14ac:dyDescent="0.25"/>
    <row r="85127" x14ac:dyDescent="0.25"/>
    <row r="85128" x14ac:dyDescent="0.25"/>
    <row r="85129" x14ac:dyDescent="0.25"/>
    <row r="85130" x14ac:dyDescent="0.25"/>
    <row r="85131" x14ac:dyDescent="0.25"/>
    <row r="85132" x14ac:dyDescent="0.25"/>
    <row r="85133" x14ac:dyDescent="0.25"/>
    <row r="85134" x14ac:dyDescent="0.25"/>
    <row r="85135" x14ac:dyDescent="0.25"/>
    <row r="85136" x14ac:dyDescent="0.25"/>
    <row r="85137" x14ac:dyDescent="0.25"/>
    <row r="85138" x14ac:dyDescent="0.25"/>
    <row r="85139" x14ac:dyDescent="0.25"/>
    <row r="85140" x14ac:dyDescent="0.25"/>
    <row r="85141" x14ac:dyDescent="0.25"/>
    <row r="85142" x14ac:dyDescent="0.25"/>
    <row r="85143" x14ac:dyDescent="0.25"/>
    <row r="85144" x14ac:dyDescent="0.25"/>
    <row r="85145" x14ac:dyDescent="0.25"/>
    <row r="85146" x14ac:dyDescent="0.25"/>
    <row r="85147" x14ac:dyDescent="0.25"/>
    <row r="85148" x14ac:dyDescent="0.25"/>
    <row r="85149" x14ac:dyDescent="0.25"/>
    <row r="85150" x14ac:dyDescent="0.25"/>
    <row r="85151" x14ac:dyDescent="0.25"/>
    <row r="85152" x14ac:dyDescent="0.25"/>
    <row r="85153" x14ac:dyDescent="0.25"/>
    <row r="85154" x14ac:dyDescent="0.25"/>
    <row r="85155" x14ac:dyDescent="0.25"/>
    <row r="85156" x14ac:dyDescent="0.25"/>
    <row r="85157" x14ac:dyDescent="0.25"/>
    <row r="85158" x14ac:dyDescent="0.25"/>
    <row r="85159" x14ac:dyDescent="0.25"/>
    <row r="85160" x14ac:dyDescent="0.25"/>
    <row r="85161" x14ac:dyDescent="0.25"/>
    <row r="85162" x14ac:dyDescent="0.25"/>
    <row r="85163" x14ac:dyDescent="0.25"/>
    <row r="85164" x14ac:dyDescent="0.25"/>
    <row r="85165" x14ac:dyDescent="0.25"/>
    <row r="85166" x14ac:dyDescent="0.25"/>
    <row r="85167" x14ac:dyDescent="0.25"/>
    <row r="85168" x14ac:dyDescent="0.25"/>
    <row r="85169" x14ac:dyDescent="0.25"/>
    <row r="85170" x14ac:dyDescent="0.25"/>
    <row r="85171" x14ac:dyDescent="0.25"/>
    <row r="85172" x14ac:dyDescent="0.25"/>
    <row r="85173" x14ac:dyDescent="0.25"/>
    <row r="85174" x14ac:dyDescent="0.25"/>
    <row r="85175" x14ac:dyDescent="0.25"/>
    <row r="85176" x14ac:dyDescent="0.25"/>
    <row r="85177" x14ac:dyDescent="0.25"/>
    <row r="85178" x14ac:dyDescent="0.25"/>
    <row r="85179" x14ac:dyDescent="0.25"/>
    <row r="85180" x14ac:dyDescent="0.25"/>
    <row r="85181" x14ac:dyDescent="0.25"/>
    <row r="85182" x14ac:dyDescent="0.25"/>
    <row r="85183" x14ac:dyDescent="0.25"/>
    <row r="85184" x14ac:dyDescent="0.25"/>
    <row r="85185" x14ac:dyDescent="0.25"/>
    <row r="85186" x14ac:dyDescent="0.25"/>
    <row r="85187" x14ac:dyDescent="0.25"/>
    <row r="85188" x14ac:dyDescent="0.25"/>
    <row r="85189" x14ac:dyDescent="0.25"/>
    <row r="85190" x14ac:dyDescent="0.25"/>
    <row r="85191" x14ac:dyDescent="0.25"/>
    <row r="85192" x14ac:dyDescent="0.25"/>
    <row r="85193" x14ac:dyDescent="0.25"/>
    <row r="85194" x14ac:dyDescent="0.25"/>
    <row r="85195" x14ac:dyDescent="0.25"/>
    <row r="85196" x14ac:dyDescent="0.25"/>
    <row r="85197" x14ac:dyDescent="0.25"/>
    <row r="85198" x14ac:dyDescent="0.25"/>
    <row r="85199" x14ac:dyDescent="0.25"/>
    <row r="85200" x14ac:dyDescent="0.25"/>
    <row r="85201" x14ac:dyDescent="0.25"/>
    <row r="85202" x14ac:dyDescent="0.25"/>
    <row r="85203" x14ac:dyDescent="0.25"/>
    <row r="85204" x14ac:dyDescent="0.25"/>
    <row r="85205" x14ac:dyDescent="0.25"/>
    <row r="85206" x14ac:dyDescent="0.25"/>
    <row r="85207" x14ac:dyDescent="0.25"/>
    <row r="85208" x14ac:dyDescent="0.25"/>
    <row r="85209" x14ac:dyDescent="0.25"/>
    <row r="85210" x14ac:dyDescent="0.25"/>
    <row r="85211" x14ac:dyDescent="0.25"/>
    <row r="85212" x14ac:dyDescent="0.25"/>
    <row r="85213" x14ac:dyDescent="0.25"/>
    <row r="85214" x14ac:dyDescent="0.25"/>
    <row r="85215" x14ac:dyDescent="0.25"/>
    <row r="85216" x14ac:dyDescent="0.25"/>
    <row r="85217" x14ac:dyDescent="0.25"/>
    <row r="85218" x14ac:dyDescent="0.25"/>
    <row r="85219" x14ac:dyDescent="0.25"/>
    <row r="85220" x14ac:dyDescent="0.25"/>
    <row r="85221" x14ac:dyDescent="0.25"/>
    <row r="85222" x14ac:dyDescent="0.25"/>
    <row r="85223" x14ac:dyDescent="0.25"/>
    <row r="85224" x14ac:dyDescent="0.25"/>
    <row r="85225" x14ac:dyDescent="0.25"/>
    <row r="85226" x14ac:dyDescent="0.25"/>
    <row r="85227" x14ac:dyDescent="0.25"/>
    <row r="85228" x14ac:dyDescent="0.25"/>
    <row r="85229" x14ac:dyDescent="0.25"/>
    <row r="85230" x14ac:dyDescent="0.25"/>
    <row r="85231" x14ac:dyDescent="0.25"/>
    <row r="85232" x14ac:dyDescent="0.25"/>
    <row r="85233" x14ac:dyDescent="0.25"/>
    <row r="85234" x14ac:dyDescent="0.25"/>
    <row r="85235" x14ac:dyDescent="0.25"/>
    <row r="85236" x14ac:dyDescent="0.25"/>
    <row r="85237" x14ac:dyDescent="0.25"/>
    <row r="85238" x14ac:dyDescent="0.25"/>
    <row r="85239" x14ac:dyDescent="0.25"/>
    <row r="85240" x14ac:dyDescent="0.25"/>
    <row r="85241" x14ac:dyDescent="0.25"/>
    <row r="85242" x14ac:dyDescent="0.25"/>
    <row r="85243" x14ac:dyDescent="0.25"/>
    <row r="85244" x14ac:dyDescent="0.25"/>
    <row r="85245" x14ac:dyDescent="0.25"/>
    <row r="85246" x14ac:dyDescent="0.25"/>
    <row r="85247" x14ac:dyDescent="0.25"/>
    <row r="85248" x14ac:dyDescent="0.25"/>
    <row r="85249" x14ac:dyDescent="0.25"/>
    <row r="85250" x14ac:dyDescent="0.25"/>
    <row r="85251" x14ac:dyDescent="0.25"/>
    <row r="85252" x14ac:dyDescent="0.25"/>
    <row r="85253" x14ac:dyDescent="0.25"/>
    <row r="85254" x14ac:dyDescent="0.25"/>
    <row r="85255" x14ac:dyDescent="0.25"/>
    <row r="85256" x14ac:dyDescent="0.25"/>
    <row r="85257" x14ac:dyDescent="0.25"/>
    <row r="85258" x14ac:dyDescent="0.25"/>
    <row r="85259" x14ac:dyDescent="0.25"/>
    <row r="85260" x14ac:dyDescent="0.25"/>
    <row r="85261" x14ac:dyDescent="0.25"/>
    <row r="85262" x14ac:dyDescent="0.25"/>
    <row r="85263" x14ac:dyDescent="0.25"/>
    <row r="85264" x14ac:dyDescent="0.25"/>
    <row r="85265" x14ac:dyDescent="0.25"/>
    <row r="85266" x14ac:dyDescent="0.25"/>
    <row r="85267" x14ac:dyDescent="0.25"/>
    <row r="85268" x14ac:dyDescent="0.25"/>
    <row r="85269" x14ac:dyDescent="0.25"/>
    <row r="85270" x14ac:dyDescent="0.25"/>
    <row r="85271" x14ac:dyDescent="0.25"/>
    <row r="85272" x14ac:dyDescent="0.25"/>
    <row r="85273" x14ac:dyDescent="0.25"/>
    <row r="85274" x14ac:dyDescent="0.25"/>
    <row r="85275" x14ac:dyDescent="0.25"/>
    <row r="85276" x14ac:dyDescent="0.25"/>
    <row r="85277" x14ac:dyDescent="0.25"/>
    <row r="85278" x14ac:dyDescent="0.25"/>
    <row r="85279" x14ac:dyDescent="0.25"/>
    <row r="85280" x14ac:dyDescent="0.25"/>
    <row r="85281" x14ac:dyDescent="0.25"/>
    <row r="85282" x14ac:dyDescent="0.25"/>
    <row r="85283" x14ac:dyDescent="0.25"/>
    <row r="85284" x14ac:dyDescent="0.25"/>
    <row r="85285" x14ac:dyDescent="0.25"/>
    <row r="85286" x14ac:dyDescent="0.25"/>
    <row r="85287" x14ac:dyDescent="0.25"/>
    <row r="85288" x14ac:dyDescent="0.25"/>
    <row r="85289" x14ac:dyDescent="0.25"/>
    <row r="85290" x14ac:dyDescent="0.25"/>
    <row r="85291" x14ac:dyDescent="0.25"/>
    <row r="85292" x14ac:dyDescent="0.25"/>
    <row r="85293" x14ac:dyDescent="0.25"/>
    <row r="85294" x14ac:dyDescent="0.25"/>
    <row r="85295" x14ac:dyDescent="0.25"/>
    <row r="85296" x14ac:dyDescent="0.25"/>
    <row r="85297" x14ac:dyDescent="0.25"/>
    <row r="85298" x14ac:dyDescent="0.25"/>
    <row r="85299" x14ac:dyDescent="0.25"/>
    <row r="85300" x14ac:dyDescent="0.25"/>
    <row r="85301" x14ac:dyDescent="0.25"/>
    <row r="85302" x14ac:dyDescent="0.25"/>
    <row r="85303" x14ac:dyDescent="0.25"/>
    <row r="85304" x14ac:dyDescent="0.25"/>
    <row r="85305" x14ac:dyDescent="0.25"/>
    <row r="85306" x14ac:dyDescent="0.25"/>
    <row r="85307" x14ac:dyDescent="0.25"/>
    <row r="85308" x14ac:dyDescent="0.25"/>
    <row r="85309" x14ac:dyDescent="0.25"/>
    <row r="85310" x14ac:dyDescent="0.25"/>
    <row r="85311" x14ac:dyDescent="0.25"/>
    <row r="85312" x14ac:dyDescent="0.25"/>
    <row r="85313" x14ac:dyDescent="0.25"/>
    <row r="85314" x14ac:dyDescent="0.25"/>
    <row r="85315" x14ac:dyDescent="0.25"/>
    <row r="85316" x14ac:dyDescent="0.25"/>
    <row r="85317" x14ac:dyDescent="0.25"/>
    <row r="85318" x14ac:dyDescent="0.25"/>
    <row r="85319" x14ac:dyDescent="0.25"/>
    <row r="85320" x14ac:dyDescent="0.25"/>
    <row r="85321" x14ac:dyDescent="0.25"/>
    <row r="85322" x14ac:dyDescent="0.25"/>
    <row r="85323" x14ac:dyDescent="0.25"/>
    <row r="85324" x14ac:dyDescent="0.25"/>
    <row r="85325" x14ac:dyDescent="0.25"/>
    <row r="85326" x14ac:dyDescent="0.25"/>
    <row r="85327" x14ac:dyDescent="0.25"/>
    <row r="85328" x14ac:dyDescent="0.25"/>
    <row r="85329" x14ac:dyDescent="0.25"/>
    <row r="85330" x14ac:dyDescent="0.25"/>
    <row r="85331" x14ac:dyDescent="0.25"/>
    <row r="85332" x14ac:dyDescent="0.25"/>
    <row r="85333" x14ac:dyDescent="0.25"/>
    <row r="85334" x14ac:dyDescent="0.25"/>
    <row r="85335" x14ac:dyDescent="0.25"/>
    <row r="85336" x14ac:dyDescent="0.25"/>
    <row r="85337" x14ac:dyDescent="0.25"/>
    <row r="85338" x14ac:dyDescent="0.25"/>
    <row r="85339" x14ac:dyDescent="0.25"/>
    <row r="85340" x14ac:dyDescent="0.25"/>
    <row r="85341" x14ac:dyDescent="0.25"/>
    <row r="85342" x14ac:dyDescent="0.25"/>
    <row r="85343" x14ac:dyDescent="0.25"/>
    <row r="85344" x14ac:dyDescent="0.25"/>
    <row r="85345" x14ac:dyDescent="0.25"/>
    <row r="85346" x14ac:dyDescent="0.25"/>
    <row r="85347" x14ac:dyDescent="0.25"/>
    <row r="85348" x14ac:dyDescent="0.25"/>
    <row r="85349" x14ac:dyDescent="0.25"/>
    <row r="85350" x14ac:dyDescent="0.25"/>
    <row r="85351" x14ac:dyDescent="0.25"/>
    <row r="85352" x14ac:dyDescent="0.25"/>
    <row r="85353" x14ac:dyDescent="0.25"/>
    <row r="85354" x14ac:dyDescent="0.25"/>
    <row r="85355" x14ac:dyDescent="0.25"/>
    <row r="85356" x14ac:dyDescent="0.25"/>
    <row r="85357" x14ac:dyDescent="0.25"/>
    <row r="85358" x14ac:dyDescent="0.25"/>
    <row r="85359" x14ac:dyDescent="0.25"/>
    <row r="85360" x14ac:dyDescent="0.25"/>
    <row r="85361" x14ac:dyDescent="0.25"/>
    <row r="85362" x14ac:dyDescent="0.25"/>
    <row r="85363" x14ac:dyDescent="0.25"/>
    <row r="85364" x14ac:dyDescent="0.25"/>
    <row r="85365" x14ac:dyDescent="0.25"/>
    <row r="85366" x14ac:dyDescent="0.25"/>
    <row r="85367" x14ac:dyDescent="0.25"/>
    <row r="85368" x14ac:dyDescent="0.25"/>
    <row r="85369" x14ac:dyDescent="0.25"/>
    <row r="85370" x14ac:dyDescent="0.25"/>
    <row r="85371" x14ac:dyDescent="0.25"/>
    <row r="85372" x14ac:dyDescent="0.25"/>
    <row r="85373" x14ac:dyDescent="0.25"/>
    <row r="85374" x14ac:dyDescent="0.25"/>
    <row r="85375" x14ac:dyDescent="0.25"/>
    <row r="85376" x14ac:dyDescent="0.25"/>
    <row r="85377" x14ac:dyDescent="0.25"/>
    <row r="85378" x14ac:dyDescent="0.25"/>
    <row r="85379" x14ac:dyDescent="0.25"/>
    <row r="85380" x14ac:dyDescent="0.25"/>
    <row r="85381" x14ac:dyDescent="0.25"/>
    <row r="85382" x14ac:dyDescent="0.25"/>
    <row r="85383" x14ac:dyDescent="0.25"/>
    <row r="85384" x14ac:dyDescent="0.25"/>
    <row r="85385" x14ac:dyDescent="0.25"/>
    <row r="85386" x14ac:dyDescent="0.25"/>
    <row r="85387" x14ac:dyDescent="0.25"/>
    <row r="85388" x14ac:dyDescent="0.25"/>
    <row r="85389" x14ac:dyDescent="0.25"/>
    <row r="85390" x14ac:dyDescent="0.25"/>
    <row r="85391" x14ac:dyDescent="0.25"/>
    <row r="85392" x14ac:dyDescent="0.25"/>
    <row r="85393" x14ac:dyDescent="0.25"/>
    <row r="85394" x14ac:dyDescent="0.25"/>
    <row r="85395" x14ac:dyDescent="0.25"/>
    <row r="85396" x14ac:dyDescent="0.25"/>
    <row r="85397" x14ac:dyDescent="0.25"/>
    <row r="85398" x14ac:dyDescent="0.25"/>
    <row r="85399" x14ac:dyDescent="0.25"/>
    <row r="85400" x14ac:dyDescent="0.25"/>
    <row r="85401" x14ac:dyDescent="0.25"/>
    <row r="85402" x14ac:dyDescent="0.25"/>
    <row r="85403" x14ac:dyDescent="0.25"/>
    <row r="85404" x14ac:dyDescent="0.25"/>
    <row r="85405" x14ac:dyDescent="0.25"/>
    <row r="85406" x14ac:dyDescent="0.25"/>
    <row r="85407" x14ac:dyDescent="0.25"/>
    <row r="85408" x14ac:dyDescent="0.25"/>
    <row r="85409" x14ac:dyDescent="0.25"/>
    <row r="85410" x14ac:dyDescent="0.25"/>
    <row r="85411" x14ac:dyDescent="0.25"/>
    <row r="85412" x14ac:dyDescent="0.25"/>
    <row r="85413" x14ac:dyDescent="0.25"/>
    <row r="85414" x14ac:dyDescent="0.25"/>
    <row r="85415" x14ac:dyDescent="0.25"/>
    <row r="85416" x14ac:dyDescent="0.25"/>
    <row r="85417" x14ac:dyDescent="0.25"/>
    <row r="85418" x14ac:dyDescent="0.25"/>
    <row r="85419" x14ac:dyDescent="0.25"/>
    <row r="85420" x14ac:dyDescent="0.25"/>
    <row r="85421" x14ac:dyDescent="0.25"/>
    <row r="85422" x14ac:dyDescent="0.25"/>
    <row r="85423" x14ac:dyDescent="0.25"/>
    <row r="85424" x14ac:dyDescent="0.25"/>
    <row r="85425" x14ac:dyDescent="0.25"/>
    <row r="85426" x14ac:dyDescent="0.25"/>
    <row r="85427" x14ac:dyDescent="0.25"/>
    <row r="85428" x14ac:dyDescent="0.25"/>
    <row r="85429" x14ac:dyDescent="0.25"/>
    <row r="85430" x14ac:dyDescent="0.25"/>
    <row r="85431" x14ac:dyDescent="0.25"/>
    <row r="85432" x14ac:dyDescent="0.25"/>
    <row r="85433" x14ac:dyDescent="0.25"/>
    <row r="85434" x14ac:dyDescent="0.25"/>
    <row r="85435" x14ac:dyDescent="0.25"/>
    <row r="85436" x14ac:dyDescent="0.25"/>
    <row r="85437" x14ac:dyDescent="0.25"/>
    <row r="85438" x14ac:dyDescent="0.25"/>
    <row r="85439" x14ac:dyDescent="0.25"/>
    <row r="85440" x14ac:dyDescent="0.25"/>
    <row r="85441" x14ac:dyDescent="0.25"/>
    <row r="85442" x14ac:dyDescent="0.25"/>
    <row r="85443" x14ac:dyDescent="0.25"/>
    <row r="85444" x14ac:dyDescent="0.25"/>
    <row r="85445" x14ac:dyDescent="0.25"/>
    <row r="85446" x14ac:dyDescent="0.25"/>
    <row r="85447" x14ac:dyDescent="0.25"/>
    <row r="85448" x14ac:dyDescent="0.25"/>
    <row r="85449" x14ac:dyDescent="0.25"/>
    <row r="85450" x14ac:dyDescent="0.25"/>
    <row r="85451" x14ac:dyDescent="0.25"/>
    <row r="85452" x14ac:dyDescent="0.25"/>
    <row r="85453" x14ac:dyDescent="0.25"/>
    <row r="85454" x14ac:dyDescent="0.25"/>
    <row r="85455" x14ac:dyDescent="0.25"/>
    <row r="85456" x14ac:dyDescent="0.25"/>
    <row r="85457" x14ac:dyDescent="0.25"/>
    <row r="85458" x14ac:dyDescent="0.25"/>
    <row r="85459" x14ac:dyDescent="0.25"/>
    <row r="85460" x14ac:dyDescent="0.25"/>
    <row r="85461" x14ac:dyDescent="0.25"/>
    <row r="85462" x14ac:dyDescent="0.25"/>
    <row r="85463" x14ac:dyDescent="0.25"/>
    <row r="85464" x14ac:dyDescent="0.25"/>
    <row r="85465" x14ac:dyDescent="0.25"/>
    <row r="85466" x14ac:dyDescent="0.25"/>
    <row r="85467" x14ac:dyDescent="0.25"/>
    <row r="85468" x14ac:dyDescent="0.25"/>
    <row r="85469" x14ac:dyDescent="0.25"/>
    <row r="85470" x14ac:dyDescent="0.25"/>
    <row r="85471" x14ac:dyDescent="0.25"/>
    <row r="85472" x14ac:dyDescent="0.25"/>
    <row r="85473" x14ac:dyDescent="0.25"/>
    <row r="85474" x14ac:dyDescent="0.25"/>
    <row r="85475" x14ac:dyDescent="0.25"/>
    <row r="85476" x14ac:dyDescent="0.25"/>
    <row r="85477" x14ac:dyDescent="0.25"/>
    <row r="85478" x14ac:dyDescent="0.25"/>
    <row r="85479" x14ac:dyDescent="0.25"/>
    <row r="85480" x14ac:dyDescent="0.25"/>
    <row r="85481" x14ac:dyDescent="0.25"/>
    <row r="85482" x14ac:dyDescent="0.25"/>
    <row r="85483" x14ac:dyDescent="0.25"/>
    <row r="85484" x14ac:dyDescent="0.25"/>
    <row r="85485" x14ac:dyDescent="0.25"/>
    <row r="85486" x14ac:dyDescent="0.25"/>
    <row r="85487" x14ac:dyDescent="0.25"/>
    <row r="85488" x14ac:dyDescent="0.25"/>
    <row r="85489" x14ac:dyDescent="0.25"/>
    <row r="85490" x14ac:dyDescent="0.25"/>
    <row r="85491" x14ac:dyDescent="0.25"/>
    <row r="85492" x14ac:dyDescent="0.25"/>
    <row r="85493" x14ac:dyDescent="0.25"/>
    <row r="85494" x14ac:dyDescent="0.25"/>
    <row r="85495" x14ac:dyDescent="0.25"/>
    <row r="85496" x14ac:dyDescent="0.25"/>
    <row r="85497" x14ac:dyDescent="0.25"/>
    <row r="85498" x14ac:dyDescent="0.25"/>
    <row r="85499" x14ac:dyDescent="0.25"/>
    <row r="85500" x14ac:dyDescent="0.25"/>
    <row r="85501" x14ac:dyDescent="0.25"/>
    <row r="85502" x14ac:dyDescent="0.25"/>
    <row r="85503" x14ac:dyDescent="0.25"/>
    <row r="85504" x14ac:dyDescent="0.25"/>
    <row r="85505" x14ac:dyDescent="0.25"/>
    <row r="85506" x14ac:dyDescent="0.25"/>
    <row r="85507" x14ac:dyDescent="0.25"/>
    <row r="85508" x14ac:dyDescent="0.25"/>
    <row r="85509" x14ac:dyDescent="0.25"/>
    <row r="85510" x14ac:dyDescent="0.25"/>
    <row r="85511" x14ac:dyDescent="0.25"/>
    <row r="85512" x14ac:dyDescent="0.25"/>
    <row r="85513" x14ac:dyDescent="0.25"/>
    <row r="85514" x14ac:dyDescent="0.25"/>
    <row r="85515" x14ac:dyDescent="0.25"/>
    <row r="85516" x14ac:dyDescent="0.25"/>
    <row r="85517" x14ac:dyDescent="0.25"/>
    <row r="85518" x14ac:dyDescent="0.25"/>
    <row r="85519" x14ac:dyDescent="0.25"/>
    <row r="85520" x14ac:dyDescent="0.25"/>
    <row r="85521" x14ac:dyDescent="0.25"/>
    <row r="85522" x14ac:dyDescent="0.25"/>
    <row r="85523" x14ac:dyDescent="0.25"/>
    <row r="85524" x14ac:dyDescent="0.25"/>
    <row r="85525" x14ac:dyDescent="0.25"/>
    <row r="85526" x14ac:dyDescent="0.25"/>
    <row r="85527" x14ac:dyDescent="0.25"/>
    <row r="85528" x14ac:dyDescent="0.25"/>
    <row r="85529" x14ac:dyDescent="0.25"/>
    <row r="85530" x14ac:dyDescent="0.25"/>
    <row r="85531" x14ac:dyDescent="0.25"/>
    <row r="85532" x14ac:dyDescent="0.25"/>
    <row r="85533" x14ac:dyDescent="0.25"/>
    <row r="85534" x14ac:dyDescent="0.25"/>
    <row r="85535" x14ac:dyDescent="0.25"/>
    <row r="85536" x14ac:dyDescent="0.25"/>
    <row r="85537" x14ac:dyDescent="0.25"/>
    <row r="85538" x14ac:dyDescent="0.25"/>
    <row r="85539" x14ac:dyDescent="0.25"/>
    <row r="85540" x14ac:dyDescent="0.25"/>
    <row r="85541" x14ac:dyDescent="0.25"/>
    <row r="85542" x14ac:dyDescent="0.25"/>
    <row r="85543" x14ac:dyDescent="0.25"/>
    <row r="85544" x14ac:dyDescent="0.25"/>
    <row r="85545" x14ac:dyDescent="0.25"/>
    <row r="85546" x14ac:dyDescent="0.25"/>
    <row r="85547" x14ac:dyDescent="0.25"/>
    <row r="85548" x14ac:dyDescent="0.25"/>
    <row r="85549" x14ac:dyDescent="0.25"/>
    <row r="85550" x14ac:dyDescent="0.25"/>
    <row r="85551" x14ac:dyDescent="0.25"/>
    <row r="85552" x14ac:dyDescent="0.25"/>
    <row r="85553" x14ac:dyDescent="0.25"/>
    <row r="85554" x14ac:dyDescent="0.25"/>
    <row r="85555" x14ac:dyDescent="0.25"/>
    <row r="85556" x14ac:dyDescent="0.25"/>
    <row r="85557" x14ac:dyDescent="0.25"/>
    <row r="85558" x14ac:dyDescent="0.25"/>
    <row r="85559" x14ac:dyDescent="0.25"/>
    <row r="85560" x14ac:dyDescent="0.25"/>
    <row r="85561" x14ac:dyDescent="0.25"/>
    <row r="85562" x14ac:dyDescent="0.25"/>
    <row r="85563" x14ac:dyDescent="0.25"/>
    <row r="85564" x14ac:dyDescent="0.25"/>
    <row r="85565" x14ac:dyDescent="0.25"/>
    <row r="85566" x14ac:dyDescent="0.25"/>
    <row r="85567" x14ac:dyDescent="0.25"/>
    <row r="85568" x14ac:dyDescent="0.25"/>
    <row r="85569" x14ac:dyDescent="0.25"/>
    <row r="85570" x14ac:dyDescent="0.25"/>
    <row r="85571" x14ac:dyDescent="0.25"/>
    <row r="85572" x14ac:dyDescent="0.25"/>
    <row r="85573" x14ac:dyDescent="0.25"/>
    <row r="85574" x14ac:dyDescent="0.25"/>
    <row r="85575" x14ac:dyDescent="0.25"/>
    <row r="85576" x14ac:dyDescent="0.25"/>
    <row r="85577" x14ac:dyDescent="0.25"/>
    <row r="85578" x14ac:dyDescent="0.25"/>
    <row r="85579" x14ac:dyDescent="0.25"/>
    <row r="85580" x14ac:dyDescent="0.25"/>
    <row r="85581" x14ac:dyDescent="0.25"/>
    <row r="85582" x14ac:dyDescent="0.25"/>
    <row r="85583" x14ac:dyDescent="0.25"/>
    <row r="85584" x14ac:dyDescent="0.25"/>
    <row r="85585" x14ac:dyDescent="0.25"/>
    <row r="85586" x14ac:dyDescent="0.25"/>
    <row r="85587" x14ac:dyDescent="0.25"/>
    <row r="85588" x14ac:dyDescent="0.25"/>
    <row r="85589" x14ac:dyDescent="0.25"/>
    <row r="85590" x14ac:dyDescent="0.25"/>
    <row r="85591" x14ac:dyDescent="0.25"/>
    <row r="85592" x14ac:dyDescent="0.25"/>
    <row r="85593" x14ac:dyDescent="0.25"/>
    <row r="85594" x14ac:dyDescent="0.25"/>
    <row r="85595" x14ac:dyDescent="0.25"/>
    <row r="85596" x14ac:dyDescent="0.25"/>
    <row r="85597" x14ac:dyDescent="0.25"/>
    <row r="85598" x14ac:dyDescent="0.25"/>
    <row r="85599" x14ac:dyDescent="0.25"/>
    <row r="85600" x14ac:dyDescent="0.25"/>
    <row r="85601" x14ac:dyDescent="0.25"/>
    <row r="85602" x14ac:dyDescent="0.25"/>
    <row r="85603" x14ac:dyDescent="0.25"/>
    <row r="85604" x14ac:dyDescent="0.25"/>
    <row r="85605" x14ac:dyDescent="0.25"/>
    <row r="85606" x14ac:dyDescent="0.25"/>
    <row r="85607" x14ac:dyDescent="0.25"/>
    <row r="85608" x14ac:dyDescent="0.25"/>
    <row r="85609" x14ac:dyDescent="0.25"/>
    <row r="85610" x14ac:dyDescent="0.25"/>
    <row r="85611" x14ac:dyDescent="0.25"/>
    <row r="85612" x14ac:dyDescent="0.25"/>
    <row r="85613" x14ac:dyDescent="0.25"/>
    <row r="85614" x14ac:dyDescent="0.25"/>
    <row r="85615" x14ac:dyDescent="0.25"/>
    <row r="85616" x14ac:dyDescent="0.25"/>
    <row r="85617" x14ac:dyDescent="0.25"/>
    <row r="85618" x14ac:dyDescent="0.25"/>
    <row r="85619" x14ac:dyDescent="0.25"/>
    <row r="85620" x14ac:dyDescent="0.25"/>
    <row r="85621" x14ac:dyDescent="0.25"/>
    <row r="85622" x14ac:dyDescent="0.25"/>
    <row r="85623" x14ac:dyDescent="0.25"/>
    <row r="85624" x14ac:dyDescent="0.25"/>
    <row r="85625" x14ac:dyDescent="0.25"/>
    <row r="85626" x14ac:dyDescent="0.25"/>
    <row r="85627" x14ac:dyDescent="0.25"/>
    <row r="85628" x14ac:dyDescent="0.25"/>
    <row r="85629" x14ac:dyDescent="0.25"/>
    <row r="85630" x14ac:dyDescent="0.25"/>
    <row r="85631" x14ac:dyDescent="0.25"/>
    <row r="85632" x14ac:dyDescent="0.25"/>
    <row r="85633" x14ac:dyDescent="0.25"/>
    <row r="85634" x14ac:dyDescent="0.25"/>
    <row r="85635" x14ac:dyDescent="0.25"/>
    <row r="85636" x14ac:dyDescent="0.25"/>
    <row r="85637" x14ac:dyDescent="0.25"/>
    <row r="85638" x14ac:dyDescent="0.25"/>
    <row r="85639" x14ac:dyDescent="0.25"/>
    <row r="85640" x14ac:dyDescent="0.25"/>
    <row r="85641" x14ac:dyDescent="0.25"/>
    <row r="85642" x14ac:dyDescent="0.25"/>
    <row r="85643" x14ac:dyDescent="0.25"/>
    <row r="85644" x14ac:dyDescent="0.25"/>
    <row r="85645" x14ac:dyDescent="0.25"/>
    <row r="85646" x14ac:dyDescent="0.25"/>
    <row r="85647" x14ac:dyDescent="0.25"/>
    <row r="85648" x14ac:dyDescent="0.25"/>
    <row r="85649" x14ac:dyDescent="0.25"/>
    <row r="85650" x14ac:dyDescent="0.25"/>
    <row r="85651" x14ac:dyDescent="0.25"/>
    <row r="85652" x14ac:dyDescent="0.25"/>
    <row r="85653" x14ac:dyDescent="0.25"/>
    <row r="85654" x14ac:dyDescent="0.25"/>
    <row r="85655" x14ac:dyDescent="0.25"/>
    <row r="85656" x14ac:dyDescent="0.25"/>
    <row r="85657" x14ac:dyDescent="0.25"/>
    <row r="85658" x14ac:dyDescent="0.25"/>
    <row r="85659" x14ac:dyDescent="0.25"/>
    <row r="85660" x14ac:dyDescent="0.25"/>
    <row r="85661" x14ac:dyDescent="0.25"/>
    <row r="85662" x14ac:dyDescent="0.25"/>
    <row r="85663" x14ac:dyDescent="0.25"/>
    <row r="85664" x14ac:dyDescent="0.25"/>
    <row r="85665" x14ac:dyDescent="0.25"/>
    <row r="85666" x14ac:dyDescent="0.25"/>
    <row r="85667" x14ac:dyDescent="0.25"/>
    <row r="85668" x14ac:dyDescent="0.25"/>
    <row r="85669" x14ac:dyDescent="0.25"/>
    <row r="85670" x14ac:dyDescent="0.25"/>
    <row r="85671" x14ac:dyDescent="0.25"/>
    <row r="85672" x14ac:dyDescent="0.25"/>
    <row r="85673" x14ac:dyDescent="0.25"/>
    <row r="85674" x14ac:dyDescent="0.25"/>
    <row r="85675" x14ac:dyDescent="0.25"/>
    <row r="85676" x14ac:dyDescent="0.25"/>
    <row r="85677" x14ac:dyDescent="0.25"/>
    <row r="85678" x14ac:dyDescent="0.25"/>
    <row r="85679" x14ac:dyDescent="0.25"/>
    <row r="85680" x14ac:dyDescent="0.25"/>
    <row r="85681" x14ac:dyDescent="0.25"/>
    <row r="85682" x14ac:dyDescent="0.25"/>
    <row r="85683" x14ac:dyDescent="0.25"/>
    <row r="85684" x14ac:dyDescent="0.25"/>
    <row r="85685" x14ac:dyDescent="0.25"/>
    <row r="85686" x14ac:dyDescent="0.25"/>
    <row r="85687" x14ac:dyDescent="0.25"/>
    <row r="85688" x14ac:dyDescent="0.25"/>
    <row r="85689" x14ac:dyDescent="0.25"/>
    <row r="85690" x14ac:dyDescent="0.25"/>
    <row r="85691" x14ac:dyDescent="0.25"/>
    <row r="85692" x14ac:dyDescent="0.25"/>
    <row r="85693" x14ac:dyDescent="0.25"/>
    <row r="85694" x14ac:dyDescent="0.25"/>
    <row r="85695" x14ac:dyDescent="0.25"/>
    <row r="85696" x14ac:dyDescent="0.25"/>
    <row r="85697" x14ac:dyDescent="0.25"/>
    <row r="85698" x14ac:dyDescent="0.25"/>
    <row r="85699" x14ac:dyDescent="0.25"/>
    <row r="85700" x14ac:dyDescent="0.25"/>
    <row r="85701" x14ac:dyDescent="0.25"/>
    <row r="85702" x14ac:dyDescent="0.25"/>
    <row r="85703" x14ac:dyDescent="0.25"/>
    <row r="85704" x14ac:dyDescent="0.25"/>
    <row r="85705" x14ac:dyDescent="0.25"/>
    <row r="85706" x14ac:dyDescent="0.25"/>
    <row r="85707" x14ac:dyDescent="0.25"/>
    <row r="85708" x14ac:dyDescent="0.25"/>
    <row r="85709" x14ac:dyDescent="0.25"/>
    <row r="85710" x14ac:dyDescent="0.25"/>
    <row r="85711" x14ac:dyDescent="0.25"/>
    <row r="85712" x14ac:dyDescent="0.25"/>
    <row r="85713" x14ac:dyDescent="0.25"/>
    <row r="85714" x14ac:dyDescent="0.25"/>
    <row r="85715" x14ac:dyDescent="0.25"/>
    <row r="85716" x14ac:dyDescent="0.25"/>
    <row r="85717" x14ac:dyDescent="0.25"/>
    <row r="85718" x14ac:dyDescent="0.25"/>
    <row r="85719" x14ac:dyDescent="0.25"/>
    <row r="85720" x14ac:dyDescent="0.25"/>
    <row r="85721" x14ac:dyDescent="0.25"/>
    <row r="85722" x14ac:dyDescent="0.25"/>
    <row r="85723" x14ac:dyDescent="0.25"/>
    <row r="85724" x14ac:dyDescent="0.25"/>
    <row r="85725" x14ac:dyDescent="0.25"/>
    <row r="85726" x14ac:dyDescent="0.25"/>
    <row r="85727" x14ac:dyDescent="0.25"/>
    <row r="85728" x14ac:dyDescent="0.25"/>
    <row r="85729" x14ac:dyDescent="0.25"/>
    <row r="85730" x14ac:dyDescent="0.25"/>
    <row r="85731" x14ac:dyDescent="0.25"/>
    <row r="85732" x14ac:dyDescent="0.25"/>
    <row r="85733" x14ac:dyDescent="0.25"/>
    <row r="85734" x14ac:dyDescent="0.25"/>
    <row r="85735" x14ac:dyDescent="0.25"/>
    <row r="85736" x14ac:dyDescent="0.25"/>
    <row r="85737" x14ac:dyDescent="0.25"/>
    <row r="85738" x14ac:dyDescent="0.25"/>
    <row r="85739" x14ac:dyDescent="0.25"/>
    <row r="85740" x14ac:dyDescent="0.25"/>
    <row r="85741" x14ac:dyDescent="0.25"/>
    <row r="85742" x14ac:dyDescent="0.25"/>
    <row r="85743" x14ac:dyDescent="0.25"/>
    <row r="85744" x14ac:dyDescent="0.25"/>
    <row r="85745" x14ac:dyDescent="0.25"/>
    <row r="85746" x14ac:dyDescent="0.25"/>
    <row r="85747" x14ac:dyDescent="0.25"/>
    <row r="85748" x14ac:dyDescent="0.25"/>
    <row r="85749" x14ac:dyDescent="0.25"/>
    <row r="85750" x14ac:dyDescent="0.25"/>
    <row r="85751" x14ac:dyDescent="0.25"/>
    <row r="85752" x14ac:dyDescent="0.25"/>
    <row r="85753" x14ac:dyDescent="0.25"/>
    <row r="85754" x14ac:dyDescent="0.25"/>
    <row r="85755" x14ac:dyDescent="0.25"/>
    <row r="85756" x14ac:dyDescent="0.25"/>
    <row r="85757" x14ac:dyDescent="0.25"/>
    <row r="85758" x14ac:dyDescent="0.25"/>
    <row r="85759" x14ac:dyDescent="0.25"/>
    <row r="85760" x14ac:dyDescent="0.25"/>
    <row r="85761" x14ac:dyDescent="0.25"/>
    <row r="85762" x14ac:dyDescent="0.25"/>
    <row r="85763" x14ac:dyDescent="0.25"/>
    <row r="85764" x14ac:dyDescent="0.25"/>
    <row r="85765" x14ac:dyDescent="0.25"/>
    <row r="85766" x14ac:dyDescent="0.25"/>
    <row r="85767" x14ac:dyDescent="0.25"/>
    <row r="85768" x14ac:dyDescent="0.25"/>
    <row r="85769" x14ac:dyDescent="0.25"/>
    <row r="85770" x14ac:dyDescent="0.25"/>
    <row r="85771" x14ac:dyDescent="0.25"/>
    <row r="85772" x14ac:dyDescent="0.25"/>
    <row r="85773" x14ac:dyDescent="0.25"/>
    <row r="85774" x14ac:dyDescent="0.25"/>
    <row r="85775" x14ac:dyDescent="0.25"/>
    <row r="85776" x14ac:dyDescent="0.25"/>
    <row r="85777" x14ac:dyDescent="0.25"/>
    <row r="85778" x14ac:dyDescent="0.25"/>
    <row r="85779" x14ac:dyDescent="0.25"/>
    <row r="85780" x14ac:dyDescent="0.25"/>
    <row r="85781" x14ac:dyDescent="0.25"/>
    <row r="85782" x14ac:dyDescent="0.25"/>
    <row r="85783" x14ac:dyDescent="0.25"/>
    <row r="85784" x14ac:dyDescent="0.25"/>
    <row r="85785" x14ac:dyDescent="0.25"/>
    <row r="85786" x14ac:dyDescent="0.25"/>
    <row r="85787" x14ac:dyDescent="0.25"/>
    <row r="85788" x14ac:dyDescent="0.25"/>
    <row r="85789" x14ac:dyDescent="0.25"/>
    <row r="85790" x14ac:dyDescent="0.25"/>
    <row r="85791" x14ac:dyDescent="0.25"/>
    <row r="85792" x14ac:dyDescent="0.25"/>
    <row r="85793" x14ac:dyDescent="0.25"/>
    <row r="85794" x14ac:dyDescent="0.25"/>
    <row r="85795" x14ac:dyDescent="0.25"/>
    <row r="85796" x14ac:dyDescent="0.25"/>
    <row r="85797" x14ac:dyDescent="0.25"/>
    <row r="85798" x14ac:dyDescent="0.25"/>
    <row r="85799" x14ac:dyDescent="0.25"/>
    <row r="85800" x14ac:dyDescent="0.25"/>
    <row r="85801" x14ac:dyDescent="0.25"/>
    <row r="85802" x14ac:dyDescent="0.25"/>
    <row r="85803" x14ac:dyDescent="0.25"/>
    <row r="85804" x14ac:dyDescent="0.25"/>
    <row r="85805" x14ac:dyDescent="0.25"/>
    <row r="85806" x14ac:dyDescent="0.25"/>
    <row r="85807" x14ac:dyDescent="0.25"/>
    <row r="85808" x14ac:dyDescent="0.25"/>
    <row r="85809" x14ac:dyDescent="0.25"/>
    <row r="85810" x14ac:dyDescent="0.25"/>
    <row r="85811" x14ac:dyDescent="0.25"/>
    <row r="85812" x14ac:dyDescent="0.25"/>
    <row r="85813" x14ac:dyDescent="0.25"/>
    <row r="85814" x14ac:dyDescent="0.25"/>
    <row r="85815" x14ac:dyDescent="0.25"/>
    <row r="85816" x14ac:dyDescent="0.25"/>
    <row r="85817" x14ac:dyDescent="0.25"/>
    <row r="85818" x14ac:dyDescent="0.25"/>
    <row r="85819" x14ac:dyDescent="0.25"/>
    <row r="85820" x14ac:dyDescent="0.25"/>
    <row r="85821" x14ac:dyDescent="0.25"/>
    <row r="85822" x14ac:dyDescent="0.25"/>
    <row r="85823" x14ac:dyDescent="0.25"/>
    <row r="85824" x14ac:dyDescent="0.25"/>
    <row r="85825" x14ac:dyDescent="0.25"/>
    <row r="85826" x14ac:dyDescent="0.25"/>
    <row r="85827" x14ac:dyDescent="0.25"/>
    <row r="85828" x14ac:dyDescent="0.25"/>
    <row r="85829" x14ac:dyDescent="0.25"/>
    <row r="85830" x14ac:dyDescent="0.25"/>
    <row r="85831" x14ac:dyDescent="0.25"/>
    <row r="85832" x14ac:dyDescent="0.25"/>
    <row r="85833" x14ac:dyDescent="0.25"/>
    <row r="85834" x14ac:dyDescent="0.25"/>
    <row r="85835" x14ac:dyDescent="0.25"/>
    <row r="85836" x14ac:dyDescent="0.25"/>
    <row r="85837" x14ac:dyDescent="0.25"/>
    <row r="85838" x14ac:dyDescent="0.25"/>
    <row r="85839" x14ac:dyDescent="0.25"/>
    <row r="85840" x14ac:dyDescent="0.25"/>
    <row r="85841" x14ac:dyDescent="0.25"/>
    <row r="85842" x14ac:dyDescent="0.25"/>
    <row r="85843" x14ac:dyDescent="0.25"/>
    <row r="85844" x14ac:dyDescent="0.25"/>
    <row r="85845" x14ac:dyDescent="0.25"/>
    <row r="85846" x14ac:dyDescent="0.25"/>
    <row r="85847" x14ac:dyDescent="0.25"/>
    <row r="85848" x14ac:dyDescent="0.25"/>
    <row r="85849" x14ac:dyDescent="0.25"/>
    <row r="85850" x14ac:dyDescent="0.25"/>
    <row r="85851" x14ac:dyDescent="0.25"/>
    <row r="85852" x14ac:dyDescent="0.25"/>
    <row r="85853" x14ac:dyDescent="0.25"/>
    <row r="85854" x14ac:dyDescent="0.25"/>
    <row r="85855" x14ac:dyDescent="0.25"/>
    <row r="85856" x14ac:dyDescent="0.25"/>
    <row r="85857" x14ac:dyDescent="0.25"/>
    <row r="85858" x14ac:dyDescent="0.25"/>
    <row r="85859" x14ac:dyDescent="0.25"/>
    <row r="85860" x14ac:dyDescent="0.25"/>
    <row r="85861" x14ac:dyDescent="0.25"/>
    <row r="85862" x14ac:dyDescent="0.25"/>
    <row r="85863" x14ac:dyDescent="0.25"/>
    <row r="85864" x14ac:dyDescent="0.25"/>
    <row r="85865" x14ac:dyDescent="0.25"/>
    <row r="85866" x14ac:dyDescent="0.25"/>
    <row r="85867" x14ac:dyDescent="0.25"/>
    <row r="85868" x14ac:dyDescent="0.25"/>
    <row r="85869" x14ac:dyDescent="0.25"/>
    <row r="85870" x14ac:dyDescent="0.25"/>
    <row r="85871" x14ac:dyDescent="0.25"/>
    <row r="85872" x14ac:dyDescent="0.25"/>
    <row r="85873" x14ac:dyDescent="0.25"/>
    <row r="85874" x14ac:dyDescent="0.25"/>
    <row r="85875" x14ac:dyDescent="0.25"/>
    <row r="85876" x14ac:dyDescent="0.25"/>
    <row r="85877" x14ac:dyDescent="0.25"/>
    <row r="85878" x14ac:dyDescent="0.25"/>
    <row r="85879" x14ac:dyDescent="0.25"/>
    <row r="85880" x14ac:dyDescent="0.25"/>
    <row r="85881" x14ac:dyDescent="0.25"/>
    <row r="85882" x14ac:dyDescent="0.25"/>
    <row r="85883" x14ac:dyDescent="0.25"/>
    <row r="85884" x14ac:dyDescent="0.25"/>
    <row r="85885" x14ac:dyDescent="0.25"/>
    <row r="85886" x14ac:dyDescent="0.25"/>
    <row r="85887" x14ac:dyDescent="0.25"/>
    <row r="85888" x14ac:dyDescent="0.25"/>
    <row r="85889" x14ac:dyDescent="0.25"/>
    <row r="85890" x14ac:dyDescent="0.25"/>
    <row r="85891" x14ac:dyDescent="0.25"/>
    <row r="85892" x14ac:dyDescent="0.25"/>
    <row r="85893" x14ac:dyDescent="0.25"/>
    <row r="85894" x14ac:dyDescent="0.25"/>
    <row r="85895" x14ac:dyDescent="0.25"/>
    <row r="85896" x14ac:dyDescent="0.25"/>
    <row r="85897" x14ac:dyDescent="0.25"/>
    <row r="85898" x14ac:dyDescent="0.25"/>
    <row r="85899" x14ac:dyDescent="0.25"/>
    <row r="85900" x14ac:dyDescent="0.25"/>
    <row r="85901" x14ac:dyDescent="0.25"/>
    <row r="85902" x14ac:dyDescent="0.25"/>
    <row r="85903" x14ac:dyDescent="0.25"/>
    <row r="85904" x14ac:dyDescent="0.25"/>
    <row r="85905" x14ac:dyDescent="0.25"/>
    <row r="85906" x14ac:dyDescent="0.25"/>
    <row r="85907" x14ac:dyDescent="0.25"/>
    <row r="85908" x14ac:dyDescent="0.25"/>
    <row r="85909" x14ac:dyDescent="0.25"/>
    <row r="85910" x14ac:dyDescent="0.25"/>
    <row r="85911" x14ac:dyDescent="0.25"/>
    <row r="85912" x14ac:dyDescent="0.25"/>
    <row r="85913" x14ac:dyDescent="0.25"/>
    <row r="85914" x14ac:dyDescent="0.25"/>
    <row r="85915" x14ac:dyDescent="0.25"/>
    <row r="85916" x14ac:dyDescent="0.25"/>
    <row r="85917" x14ac:dyDescent="0.25"/>
    <row r="85918" x14ac:dyDescent="0.25"/>
    <row r="85919" x14ac:dyDescent="0.25"/>
    <row r="85920" x14ac:dyDescent="0.25"/>
    <row r="85921" x14ac:dyDescent="0.25"/>
    <row r="85922" x14ac:dyDescent="0.25"/>
    <row r="85923" x14ac:dyDescent="0.25"/>
    <row r="85924" x14ac:dyDescent="0.25"/>
    <row r="85925" x14ac:dyDescent="0.25"/>
    <row r="85926" x14ac:dyDescent="0.25"/>
    <row r="85927" x14ac:dyDescent="0.25"/>
    <row r="85928" x14ac:dyDescent="0.25"/>
    <row r="85929" x14ac:dyDescent="0.25"/>
    <row r="85930" x14ac:dyDescent="0.25"/>
    <row r="85931" x14ac:dyDescent="0.25"/>
    <row r="85932" x14ac:dyDescent="0.25"/>
    <row r="85933" x14ac:dyDescent="0.25"/>
    <row r="85934" x14ac:dyDescent="0.25"/>
    <row r="85935" x14ac:dyDescent="0.25"/>
    <row r="85936" x14ac:dyDescent="0.25"/>
    <row r="85937" x14ac:dyDescent="0.25"/>
    <row r="85938" x14ac:dyDescent="0.25"/>
    <row r="85939" x14ac:dyDescent="0.25"/>
    <row r="85940" x14ac:dyDescent="0.25"/>
    <row r="85941" x14ac:dyDescent="0.25"/>
    <row r="85942" x14ac:dyDescent="0.25"/>
    <row r="85943" x14ac:dyDescent="0.25"/>
    <row r="85944" x14ac:dyDescent="0.25"/>
    <row r="85945" x14ac:dyDescent="0.25"/>
    <row r="85946" x14ac:dyDescent="0.25"/>
    <row r="85947" x14ac:dyDescent="0.25"/>
    <row r="85948" x14ac:dyDescent="0.25"/>
    <row r="85949" x14ac:dyDescent="0.25"/>
    <row r="85950" x14ac:dyDescent="0.25"/>
    <row r="85951" x14ac:dyDescent="0.25"/>
    <row r="85952" x14ac:dyDescent="0.25"/>
    <row r="85953" x14ac:dyDescent="0.25"/>
    <row r="85954" x14ac:dyDescent="0.25"/>
    <row r="85955" x14ac:dyDescent="0.25"/>
    <row r="85956" x14ac:dyDescent="0.25"/>
    <row r="85957" x14ac:dyDescent="0.25"/>
    <row r="85958" x14ac:dyDescent="0.25"/>
    <row r="85959" x14ac:dyDescent="0.25"/>
    <row r="85960" x14ac:dyDescent="0.25"/>
    <row r="85961" x14ac:dyDescent="0.25"/>
    <row r="85962" x14ac:dyDescent="0.25"/>
    <row r="85963" x14ac:dyDescent="0.25"/>
    <row r="85964" x14ac:dyDescent="0.25"/>
    <row r="85965" x14ac:dyDescent="0.25"/>
    <row r="85966" x14ac:dyDescent="0.25"/>
    <row r="85967" x14ac:dyDescent="0.25"/>
    <row r="85968" x14ac:dyDescent="0.25"/>
    <row r="85969" x14ac:dyDescent="0.25"/>
    <row r="85970" x14ac:dyDescent="0.25"/>
    <row r="85971" x14ac:dyDescent="0.25"/>
    <row r="85972" x14ac:dyDescent="0.25"/>
    <row r="85973" x14ac:dyDescent="0.25"/>
    <row r="85974" x14ac:dyDescent="0.25"/>
    <row r="85975" x14ac:dyDescent="0.25"/>
    <row r="85976" x14ac:dyDescent="0.25"/>
    <row r="85977" x14ac:dyDescent="0.25"/>
    <row r="85978" x14ac:dyDescent="0.25"/>
    <row r="85979" x14ac:dyDescent="0.25"/>
    <row r="85980" x14ac:dyDescent="0.25"/>
    <row r="85981" x14ac:dyDescent="0.25"/>
    <row r="85982" x14ac:dyDescent="0.25"/>
    <row r="85983" x14ac:dyDescent="0.25"/>
    <row r="85984" x14ac:dyDescent="0.25"/>
    <row r="85985" x14ac:dyDescent="0.25"/>
    <row r="85986" x14ac:dyDescent="0.25"/>
    <row r="85987" x14ac:dyDescent="0.25"/>
    <row r="85988" x14ac:dyDescent="0.25"/>
    <row r="85989" x14ac:dyDescent="0.25"/>
    <row r="85990" x14ac:dyDescent="0.25"/>
    <row r="85991" x14ac:dyDescent="0.25"/>
    <row r="85992" x14ac:dyDescent="0.25"/>
    <row r="85993" x14ac:dyDescent="0.25"/>
    <row r="85994" x14ac:dyDescent="0.25"/>
    <row r="85995" x14ac:dyDescent="0.25"/>
    <row r="85996" x14ac:dyDescent="0.25"/>
    <row r="85997" x14ac:dyDescent="0.25"/>
    <row r="85998" x14ac:dyDescent="0.25"/>
    <row r="85999" x14ac:dyDescent="0.25"/>
    <row r="86000" x14ac:dyDescent="0.25"/>
    <row r="86001" x14ac:dyDescent="0.25"/>
    <row r="86002" x14ac:dyDescent="0.25"/>
    <row r="86003" x14ac:dyDescent="0.25"/>
    <row r="86004" x14ac:dyDescent="0.25"/>
    <row r="86005" x14ac:dyDescent="0.25"/>
    <row r="86006" x14ac:dyDescent="0.25"/>
    <row r="86007" x14ac:dyDescent="0.25"/>
    <row r="86008" x14ac:dyDescent="0.25"/>
    <row r="86009" x14ac:dyDescent="0.25"/>
    <row r="86010" x14ac:dyDescent="0.25"/>
    <row r="86011" x14ac:dyDescent="0.25"/>
    <row r="86012" x14ac:dyDescent="0.25"/>
    <row r="86013" x14ac:dyDescent="0.25"/>
    <row r="86014" x14ac:dyDescent="0.25"/>
    <row r="86015" x14ac:dyDescent="0.25"/>
    <row r="86016" x14ac:dyDescent="0.25"/>
    <row r="86017" x14ac:dyDescent="0.25"/>
    <row r="86018" x14ac:dyDescent="0.25"/>
    <row r="86019" x14ac:dyDescent="0.25"/>
    <row r="86020" x14ac:dyDescent="0.25"/>
    <row r="86021" x14ac:dyDescent="0.25"/>
    <row r="86022" x14ac:dyDescent="0.25"/>
    <row r="86023" x14ac:dyDescent="0.25"/>
    <row r="86024" x14ac:dyDescent="0.25"/>
    <row r="86025" x14ac:dyDescent="0.25"/>
    <row r="86026" x14ac:dyDescent="0.25"/>
    <row r="86027" x14ac:dyDescent="0.25"/>
    <row r="86028" x14ac:dyDescent="0.25"/>
    <row r="86029" x14ac:dyDescent="0.25"/>
    <row r="86030" x14ac:dyDescent="0.25"/>
    <row r="86031" x14ac:dyDescent="0.25"/>
    <row r="86032" x14ac:dyDescent="0.25"/>
    <row r="86033" x14ac:dyDescent="0.25"/>
    <row r="86034" x14ac:dyDescent="0.25"/>
    <row r="86035" x14ac:dyDescent="0.25"/>
    <row r="86036" x14ac:dyDescent="0.25"/>
    <row r="86037" x14ac:dyDescent="0.25"/>
    <row r="86038" x14ac:dyDescent="0.25"/>
    <row r="86039" x14ac:dyDescent="0.25"/>
    <row r="86040" x14ac:dyDescent="0.25"/>
    <row r="86041" x14ac:dyDescent="0.25"/>
    <row r="86042" x14ac:dyDescent="0.25"/>
    <row r="86043" x14ac:dyDescent="0.25"/>
    <row r="86044" x14ac:dyDescent="0.25"/>
    <row r="86045" x14ac:dyDescent="0.25"/>
    <row r="86046" x14ac:dyDescent="0.25"/>
    <row r="86047" x14ac:dyDescent="0.25"/>
    <row r="86048" x14ac:dyDescent="0.25"/>
    <row r="86049" x14ac:dyDescent="0.25"/>
    <row r="86050" x14ac:dyDescent="0.25"/>
    <row r="86051" x14ac:dyDescent="0.25"/>
    <row r="86052" x14ac:dyDescent="0.25"/>
    <row r="86053" x14ac:dyDescent="0.25"/>
    <row r="86054" x14ac:dyDescent="0.25"/>
    <row r="86055" x14ac:dyDescent="0.25"/>
    <row r="86056" x14ac:dyDescent="0.25"/>
    <row r="86057" x14ac:dyDescent="0.25"/>
    <row r="86058" x14ac:dyDescent="0.25"/>
    <row r="86059" x14ac:dyDescent="0.25"/>
    <row r="86060" x14ac:dyDescent="0.25"/>
    <row r="86061" x14ac:dyDescent="0.25"/>
    <row r="86062" x14ac:dyDescent="0.25"/>
    <row r="86063" x14ac:dyDescent="0.25"/>
    <row r="86064" x14ac:dyDescent="0.25"/>
    <row r="86065" x14ac:dyDescent="0.25"/>
    <row r="86066" x14ac:dyDescent="0.25"/>
    <row r="86067" x14ac:dyDescent="0.25"/>
    <row r="86068" x14ac:dyDescent="0.25"/>
    <row r="86069" x14ac:dyDescent="0.25"/>
    <row r="86070" x14ac:dyDescent="0.25"/>
    <row r="86071" x14ac:dyDescent="0.25"/>
    <row r="86072" x14ac:dyDescent="0.25"/>
    <row r="86073" x14ac:dyDescent="0.25"/>
    <row r="86074" x14ac:dyDescent="0.25"/>
    <row r="86075" x14ac:dyDescent="0.25"/>
    <row r="86076" x14ac:dyDescent="0.25"/>
    <row r="86077" x14ac:dyDescent="0.25"/>
    <row r="86078" x14ac:dyDescent="0.25"/>
    <row r="86079" x14ac:dyDescent="0.25"/>
    <row r="86080" x14ac:dyDescent="0.25"/>
    <row r="86081" x14ac:dyDescent="0.25"/>
    <row r="86082" x14ac:dyDescent="0.25"/>
    <row r="86083" x14ac:dyDescent="0.25"/>
    <row r="86084" x14ac:dyDescent="0.25"/>
    <row r="86085" x14ac:dyDescent="0.25"/>
    <row r="86086" x14ac:dyDescent="0.25"/>
    <row r="86087" x14ac:dyDescent="0.25"/>
    <row r="86088" x14ac:dyDescent="0.25"/>
    <row r="86089" x14ac:dyDescent="0.25"/>
    <row r="86090" x14ac:dyDescent="0.25"/>
    <row r="86091" x14ac:dyDescent="0.25"/>
    <row r="86092" x14ac:dyDescent="0.25"/>
    <row r="86093" x14ac:dyDescent="0.25"/>
    <row r="86094" x14ac:dyDescent="0.25"/>
    <row r="86095" x14ac:dyDescent="0.25"/>
    <row r="86096" x14ac:dyDescent="0.25"/>
    <row r="86097" x14ac:dyDescent="0.25"/>
    <row r="86098" x14ac:dyDescent="0.25"/>
    <row r="86099" x14ac:dyDescent="0.25"/>
    <row r="86100" x14ac:dyDescent="0.25"/>
    <row r="86101" x14ac:dyDescent="0.25"/>
    <row r="86102" x14ac:dyDescent="0.25"/>
    <row r="86103" x14ac:dyDescent="0.25"/>
    <row r="86104" x14ac:dyDescent="0.25"/>
    <row r="86105" x14ac:dyDescent="0.25"/>
    <row r="86106" x14ac:dyDescent="0.25"/>
    <row r="86107" x14ac:dyDescent="0.25"/>
    <row r="86108" x14ac:dyDescent="0.25"/>
    <row r="86109" x14ac:dyDescent="0.25"/>
    <row r="86110" x14ac:dyDescent="0.25"/>
    <row r="86111" x14ac:dyDescent="0.25"/>
    <row r="86112" x14ac:dyDescent="0.25"/>
    <row r="86113" x14ac:dyDescent="0.25"/>
    <row r="86114" x14ac:dyDescent="0.25"/>
    <row r="86115" x14ac:dyDescent="0.25"/>
    <row r="86116" x14ac:dyDescent="0.25"/>
    <row r="86117" x14ac:dyDescent="0.25"/>
    <row r="86118" x14ac:dyDescent="0.25"/>
    <row r="86119" x14ac:dyDescent="0.25"/>
    <row r="86120" x14ac:dyDescent="0.25"/>
    <row r="86121" x14ac:dyDescent="0.25"/>
    <row r="86122" x14ac:dyDescent="0.25"/>
    <row r="86123" x14ac:dyDescent="0.25"/>
    <row r="86124" x14ac:dyDescent="0.25"/>
    <row r="86125" x14ac:dyDescent="0.25"/>
    <row r="86126" x14ac:dyDescent="0.25"/>
    <row r="86127" x14ac:dyDescent="0.25"/>
    <row r="86128" x14ac:dyDescent="0.25"/>
    <row r="86129" x14ac:dyDescent="0.25"/>
    <row r="86130" x14ac:dyDescent="0.25"/>
    <row r="86131" x14ac:dyDescent="0.25"/>
    <row r="86132" x14ac:dyDescent="0.25"/>
    <row r="86133" x14ac:dyDescent="0.25"/>
    <row r="86134" x14ac:dyDescent="0.25"/>
    <row r="86135" x14ac:dyDescent="0.25"/>
    <row r="86136" x14ac:dyDescent="0.25"/>
    <row r="86137" x14ac:dyDescent="0.25"/>
    <row r="86138" x14ac:dyDescent="0.25"/>
    <row r="86139" x14ac:dyDescent="0.25"/>
    <row r="86140" x14ac:dyDescent="0.25"/>
    <row r="86141" x14ac:dyDescent="0.25"/>
    <row r="86142" x14ac:dyDescent="0.25"/>
    <row r="86143" x14ac:dyDescent="0.25"/>
    <row r="86144" x14ac:dyDescent="0.25"/>
    <row r="86145" x14ac:dyDescent="0.25"/>
    <row r="86146" x14ac:dyDescent="0.25"/>
    <row r="86147" x14ac:dyDescent="0.25"/>
    <row r="86148" x14ac:dyDescent="0.25"/>
    <row r="86149" x14ac:dyDescent="0.25"/>
    <row r="86150" x14ac:dyDescent="0.25"/>
    <row r="86151" x14ac:dyDescent="0.25"/>
    <row r="86152" x14ac:dyDescent="0.25"/>
    <row r="86153" x14ac:dyDescent="0.25"/>
    <row r="86154" x14ac:dyDescent="0.25"/>
    <row r="86155" x14ac:dyDescent="0.25"/>
    <row r="86156" x14ac:dyDescent="0.25"/>
    <row r="86157" x14ac:dyDescent="0.25"/>
    <row r="86158" x14ac:dyDescent="0.25"/>
    <row r="86159" x14ac:dyDescent="0.25"/>
    <row r="86160" x14ac:dyDescent="0.25"/>
    <row r="86161" x14ac:dyDescent="0.25"/>
    <row r="86162" x14ac:dyDescent="0.25"/>
    <row r="86163" x14ac:dyDescent="0.25"/>
    <row r="86164" x14ac:dyDescent="0.25"/>
    <row r="86165" x14ac:dyDescent="0.25"/>
    <row r="86166" x14ac:dyDescent="0.25"/>
    <row r="86167" x14ac:dyDescent="0.25"/>
    <row r="86168" x14ac:dyDescent="0.25"/>
    <row r="86169" x14ac:dyDescent="0.25"/>
    <row r="86170" x14ac:dyDescent="0.25"/>
    <row r="86171" x14ac:dyDescent="0.25"/>
    <row r="86172" x14ac:dyDescent="0.25"/>
    <row r="86173" x14ac:dyDescent="0.25"/>
    <row r="86174" x14ac:dyDescent="0.25"/>
    <row r="86175" x14ac:dyDescent="0.25"/>
    <row r="86176" x14ac:dyDescent="0.25"/>
    <row r="86177" x14ac:dyDescent="0.25"/>
    <row r="86178" x14ac:dyDescent="0.25"/>
    <row r="86179" x14ac:dyDescent="0.25"/>
    <row r="86180" x14ac:dyDescent="0.25"/>
    <row r="86181" x14ac:dyDescent="0.25"/>
    <row r="86182" x14ac:dyDescent="0.25"/>
    <row r="86183" x14ac:dyDescent="0.25"/>
    <row r="86184" x14ac:dyDescent="0.25"/>
    <row r="86185" x14ac:dyDescent="0.25"/>
    <row r="86186" x14ac:dyDescent="0.25"/>
    <row r="86187" x14ac:dyDescent="0.25"/>
    <row r="86188" x14ac:dyDescent="0.25"/>
    <row r="86189" x14ac:dyDescent="0.25"/>
    <row r="86190" x14ac:dyDescent="0.25"/>
    <row r="86191" x14ac:dyDescent="0.25"/>
    <row r="86192" x14ac:dyDescent="0.25"/>
    <row r="86193" x14ac:dyDescent="0.25"/>
    <row r="86194" x14ac:dyDescent="0.25"/>
    <row r="86195" x14ac:dyDescent="0.25"/>
    <row r="86196" x14ac:dyDescent="0.25"/>
    <row r="86197" x14ac:dyDescent="0.25"/>
    <row r="86198" x14ac:dyDescent="0.25"/>
    <row r="86199" x14ac:dyDescent="0.25"/>
    <row r="86200" x14ac:dyDescent="0.25"/>
    <row r="86201" x14ac:dyDescent="0.25"/>
    <row r="86202" x14ac:dyDescent="0.25"/>
    <row r="86203" x14ac:dyDescent="0.25"/>
    <row r="86204" x14ac:dyDescent="0.25"/>
    <row r="86205" x14ac:dyDescent="0.25"/>
    <row r="86206" x14ac:dyDescent="0.25"/>
    <row r="86207" x14ac:dyDescent="0.25"/>
    <row r="86208" x14ac:dyDescent="0.25"/>
    <row r="86209" x14ac:dyDescent="0.25"/>
    <row r="86210" x14ac:dyDescent="0.25"/>
    <row r="86211" x14ac:dyDescent="0.25"/>
    <row r="86212" x14ac:dyDescent="0.25"/>
    <row r="86213" x14ac:dyDescent="0.25"/>
    <row r="86214" x14ac:dyDescent="0.25"/>
    <row r="86215" x14ac:dyDescent="0.25"/>
    <row r="86216" x14ac:dyDescent="0.25"/>
    <row r="86217" x14ac:dyDescent="0.25"/>
    <row r="86218" x14ac:dyDescent="0.25"/>
    <row r="86219" x14ac:dyDescent="0.25"/>
    <row r="86220" x14ac:dyDescent="0.25"/>
    <row r="86221" x14ac:dyDescent="0.25"/>
    <row r="86222" x14ac:dyDescent="0.25"/>
    <row r="86223" x14ac:dyDescent="0.25"/>
    <row r="86224" x14ac:dyDescent="0.25"/>
    <row r="86225" x14ac:dyDescent="0.25"/>
    <row r="86226" x14ac:dyDescent="0.25"/>
    <row r="86227" x14ac:dyDescent="0.25"/>
    <row r="86228" x14ac:dyDescent="0.25"/>
    <row r="86229" x14ac:dyDescent="0.25"/>
    <row r="86230" x14ac:dyDescent="0.25"/>
    <row r="86231" x14ac:dyDescent="0.25"/>
    <row r="86232" x14ac:dyDescent="0.25"/>
    <row r="86233" x14ac:dyDescent="0.25"/>
    <row r="86234" x14ac:dyDescent="0.25"/>
    <row r="86235" x14ac:dyDescent="0.25"/>
    <row r="86236" x14ac:dyDescent="0.25"/>
    <row r="86237" x14ac:dyDescent="0.25"/>
    <row r="86238" x14ac:dyDescent="0.25"/>
    <row r="86239" x14ac:dyDescent="0.25"/>
    <row r="86240" x14ac:dyDescent="0.25"/>
    <row r="86241" x14ac:dyDescent="0.25"/>
    <row r="86242" x14ac:dyDescent="0.25"/>
    <row r="86243" x14ac:dyDescent="0.25"/>
    <row r="86244" x14ac:dyDescent="0.25"/>
    <row r="86245" x14ac:dyDescent="0.25"/>
    <row r="86246" x14ac:dyDescent="0.25"/>
    <row r="86247" x14ac:dyDescent="0.25"/>
    <row r="86248" x14ac:dyDescent="0.25"/>
    <row r="86249" x14ac:dyDescent="0.25"/>
    <row r="86250" x14ac:dyDescent="0.25"/>
    <row r="86251" x14ac:dyDescent="0.25"/>
    <row r="86252" x14ac:dyDescent="0.25"/>
    <row r="86253" x14ac:dyDescent="0.25"/>
    <row r="86254" x14ac:dyDescent="0.25"/>
    <row r="86255" x14ac:dyDescent="0.25"/>
    <row r="86256" x14ac:dyDescent="0.25"/>
    <row r="86257" x14ac:dyDescent="0.25"/>
    <row r="86258" x14ac:dyDescent="0.25"/>
    <row r="86259" x14ac:dyDescent="0.25"/>
    <row r="86260" x14ac:dyDescent="0.25"/>
    <row r="86261" x14ac:dyDescent="0.25"/>
    <row r="86262" x14ac:dyDescent="0.25"/>
    <row r="86263" x14ac:dyDescent="0.25"/>
    <row r="86264" x14ac:dyDescent="0.25"/>
    <row r="86265" x14ac:dyDescent="0.25"/>
    <row r="86266" x14ac:dyDescent="0.25"/>
    <row r="86267" x14ac:dyDescent="0.25"/>
    <row r="86268" x14ac:dyDescent="0.25"/>
    <row r="86269" x14ac:dyDescent="0.25"/>
    <row r="86270" x14ac:dyDescent="0.25"/>
    <row r="86271" x14ac:dyDescent="0.25"/>
    <row r="86272" x14ac:dyDescent="0.25"/>
    <row r="86273" x14ac:dyDescent="0.25"/>
    <row r="86274" x14ac:dyDescent="0.25"/>
    <row r="86275" x14ac:dyDescent="0.25"/>
    <row r="86276" x14ac:dyDescent="0.25"/>
    <row r="86277" x14ac:dyDescent="0.25"/>
    <row r="86278" x14ac:dyDescent="0.25"/>
    <row r="86279" x14ac:dyDescent="0.25"/>
    <row r="86280" x14ac:dyDescent="0.25"/>
    <row r="86281" x14ac:dyDescent="0.25"/>
    <row r="86282" x14ac:dyDescent="0.25"/>
    <row r="86283" x14ac:dyDescent="0.25"/>
    <row r="86284" x14ac:dyDescent="0.25"/>
    <row r="86285" x14ac:dyDescent="0.25"/>
    <row r="86286" x14ac:dyDescent="0.25"/>
    <row r="86287" x14ac:dyDescent="0.25"/>
    <row r="86288" x14ac:dyDescent="0.25"/>
    <row r="86289" x14ac:dyDescent="0.25"/>
    <row r="86290" x14ac:dyDescent="0.25"/>
    <row r="86291" x14ac:dyDescent="0.25"/>
    <row r="86292" x14ac:dyDescent="0.25"/>
    <row r="86293" x14ac:dyDescent="0.25"/>
    <row r="86294" x14ac:dyDescent="0.25"/>
    <row r="86295" x14ac:dyDescent="0.25"/>
    <row r="86296" x14ac:dyDescent="0.25"/>
    <row r="86297" x14ac:dyDescent="0.25"/>
    <row r="86298" x14ac:dyDescent="0.25"/>
    <row r="86299" x14ac:dyDescent="0.25"/>
    <row r="86300" x14ac:dyDescent="0.25"/>
    <row r="86301" x14ac:dyDescent="0.25"/>
    <row r="86302" x14ac:dyDescent="0.25"/>
    <row r="86303" x14ac:dyDescent="0.25"/>
    <row r="86304" x14ac:dyDescent="0.25"/>
    <row r="86305" x14ac:dyDescent="0.25"/>
    <row r="86306" x14ac:dyDescent="0.25"/>
    <row r="86307" x14ac:dyDescent="0.25"/>
    <row r="86308" x14ac:dyDescent="0.25"/>
    <row r="86309" x14ac:dyDescent="0.25"/>
    <row r="86310" x14ac:dyDescent="0.25"/>
    <row r="86311" x14ac:dyDescent="0.25"/>
    <row r="86312" x14ac:dyDescent="0.25"/>
    <row r="86313" x14ac:dyDescent="0.25"/>
    <row r="86314" x14ac:dyDescent="0.25"/>
    <row r="86315" x14ac:dyDescent="0.25"/>
    <row r="86316" x14ac:dyDescent="0.25"/>
    <row r="86317" x14ac:dyDescent="0.25"/>
    <row r="86318" x14ac:dyDescent="0.25"/>
    <row r="86319" x14ac:dyDescent="0.25"/>
    <row r="86320" x14ac:dyDescent="0.25"/>
    <row r="86321" x14ac:dyDescent="0.25"/>
    <row r="86322" x14ac:dyDescent="0.25"/>
    <row r="86323" x14ac:dyDescent="0.25"/>
    <row r="86324" x14ac:dyDescent="0.25"/>
    <row r="86325" x14ac:dyDescent="0.25"/>
    <row r="86326" x14ac:dyDescent="0.25"/>
    <row r="86327" x14ac:dyDescent="0.25"/>
    <row r="86328" x14ac:dyDescent="0.25"/>
    <row r="86329" x14ac:dyDescent="0.25"/>
    <row r="86330" x14ac:dyDescent="0.25"/>
    <row r="86331" x14ac:dyDescent="0.25"/>
    <row r="86332" x14ac:dyDescent="0.25"/>
    <row r="86333" x14ac:dyDescent="0.25"/>
    <row r="86334" x14ac:dyDescent="0.25"/>
    <row r="86335" x14ac:dyDescent="0.25"/>
    <row r="86336" x14ac:dyDescent="0.25"/>
    <row r="86337" x14ac:dyDescent="0.25"/>
    <row r="86338" x14ac:dyDescent="0.25"/>
    <row r="86339" x14ac:dyDescent="0.25"/>
    <row r="86340" x14ac:dyDescent="0.25"/>
    <row r="86341" x14ac:dyDescent="0.25"/>
    <row r="86342" x14ac:dyDescent="0.25"/>
    <row r="86343" x14ac:dyDescent="0.25"/>
    <row r="86344" x14ac:dyDescent="0.25"/>
    <row r="86345" x14ac:dyDescent="0.25"/>
    <row r="86346" x14ac:dyDescent="0.25"/>
    <row r="86347" x14ac:dyDescent="0.25"/>
    <row r="86348" x14ac:dyDescent="0.25"/>
    <row r="86349" x14ac:dyDescent="0.25"/>
    <row r="86350" x14ac:dyDescent="0.25"/>
    <row r="86351" x14ac:dyDescent="0.25"/>
    <row r="86352" x14ac:dyDescent="0.25"/>
    <row r="86353" x14ac:dyDescent="0.25"/>
    <row r="86354" x14ac:dyDescent="0.25"/>
    <row r="86355" x14ac:dyDescent="0.25"/>
    <row r="86356" x14ac:dyDescent="0.25"/>
    <row r="86357" x14ac:dyDescent="0.25"/>
    <row r="86358" x14ac:dyDescent="0.25"/>
    <row r="86359" x14ac:dyDescent="0.25"/>
    <row r="86360" x14ac:dyDescent="0.25"/>
    <row r="86361" x14ac:dyDescent="0.25"/>
    <row r="86362" x14ac:dyDescent="0.25"/>
    <row r="86363" x14ac:dyDescent="0.25"/>
    <row r="86364" x14ac:dyDescent="0.25"/>
    <row r="86365" x14ac:dyDescent="0.25"/>
    <row r="86366" x14ac:dyDescent="0.25"/>
    <row r="86367" x14ac:dyDescent="0.25"/>
    <row r="86368" x14ac:dyDescent="0.25"/>
    <row r="86369" x14ac:dyDescent="0.25"/>
    <row r="86370" x14ac:dyDescent="0.25"/>
    <row r="86371" x14ac:dyDescent="0.25"/>
    <row r="86372" x14ac:dyDescent="0.25"/>
    <row r="86373" x14ac:dyDescent="0.25"/>
    <row r="86374" x14ac:dyDescent="0.25"/>
    <row r="86375" x14ac:dyDescent="0.25"/>
    <row r="86376" x14ac:dyDescent="0.25"/>
    <row r="86377" x14ac:dyDescent="0.25"/>
    <row r="86378" x14ac:dyDescent="0.25"/>
    <row r="86379" x14ac:dyDescent="0.25"/>
    <row r="86380" x14ac:dyDescent="0.25"/>
    <row r="86381" x14ac:dyDescent="0.25"/>
    <row r="86382" x14ac:dyDescent="0.25"/>
    <row r="86383" x14ac:dyDescent="0.25"/>
    <row r="86384" x14ac:dyDescent="0.25"/>
    <row r="86385" x14ac:dyDescent="0.25"/>
    <row r="86386" x14ac:dyDescent="0.25"/>
    <row r="86387" x14ac:dyDescent="0.25"/>
    <row r="86388" x14ac:dyDescent="0.25"/>
    <row r="86389" x14ac:dyDescent="0.25"/>
    <row r="86390" x14ac:dyDescent="0.25"/>
    <row r="86391" x14ac:dyDescent="0.25"/>
    <row r="86392" x14ac:dyDescent="0.25"/>
    <row r="86393" x14ac:dyDescent="0.25"/>
    <row r="86394" x14ac:dyDescent="0.25"/>
    <row r="86395" x14ac:dyDescent="0.25"/>
    <row r="86396" x14ac:dyDescent="0.25"/>
    <row r="86397" x14ac:dyDescent="0.25"/>
    <row r="86398" x14ac:dyDescent="0.25"/>
    <row r="86399" x14ac:dyDescent="0.25"/>
    <row r="86400" x14ac:dyDescent="0.25"/>
    <row r="86401" x14ac:dyDescent="0.25"/>
    <row r="86402" x14ac:dyDescent="0.25"/>
    <row r="86403" x14ac:dyDescent="0.25"/>
    <row r="86404" x14ac:dyDescent="0.25"/>
    <row r="86405" x14ac:dyDescent="0.25"/>
    <row r="86406" x14ac:dyDescent="0.25"/>
    <row r="86407" x14ac:dyDescent="0.25"/>
    <row r="86408" x14ac:dyDescent="0.25"/>
    <row r="86409" x14ac:dyDescent="0.25"/>
    <row r="86410" x14ac:dyDescent="0.25"/>
    <row r="86411" x14ac:dyDescent="0.25"/>
    <row r="86412" x14ac:dyDescent="0.25"/>
    <row r="86413" x14ac:dyDescent="0.25"/>
    <row r="86414" x14ac:dyDescent="0.25"/>
    <row r="86415" x14ac:dyDescent="0.25"/>
    <row r="86416" x14ac:dyDescent="0.25"/>
    <row r="86417" x14ac:dyDescent="0.25"/>
    <row r="86418" x14ac:dyDescent="0.25"/>
    <row r="86419" x14ac:dyDescent="0.25"/>
    <row r="86420" x14ac:dyDescent="0.25"/>
    <row r="86421" x14ac:dyDescent="0.25"/>
    <row r="86422" x14ac:dyDescent="0.25"/>
    <row r="86423" x14ac:dyDescent="0.25"/>
    <row r="86424" x14ac:dyDescent="0.25"/>
    <row r="86425" x14ac:dyDescent="0.25"/>
    <row r="86426" x14ac:dyDescent="0.25"/>
    <row r="86427" x14ac:dyDescent="0.25"/>
    <row r="86428" x14ac:dyDescent="0.25"/>
    <row r="86429" x14ac:dyDescent="0.25"/>
    <row r="86430" x14ac:dyDescent="0.25"/>
    <row r="86431" x14ac:dyDescent="0.25"/>
    <row r="86432" x14ac:dyDescent="0.25"/>
    <row r="86433" x14ac:dyDescent="0.25"/>
    <row r="86434" x14ac:dyDescent="0.25"/>
    <row r="86435" x14ac:dyDescent="0.25"/>
    <row r="86436" x14ac:dyDescent="0.25"/>
    <row r="86437" x14ac:dyDescent="0.25"/>
    <row r="86438" x14ac:dyDescent="0.25"/>
    <row r="86439" x14ac:dyDescent="0.25"/>
    <row r="86440" x14ac:dyDescent="0.25"/>
    <row r="86441" x14ac:dyDescent="0.25"/>
    <row r="86442" x14ac:dyDescent="0.25"/>
    <row r="86443" x14ac:dyDescent="0.25"/>
    <row r="86444" x14ac:dyDescent="0.25"/>
    <row r="86445" x14ac:dyDescent="0.25"/>
    <row r="86446" x14ac:dyDescent="0.25"/>
    <row r="86447" x14ac:dyDescent="0.25"/>
    <row r="86448" x14ac:dyDescent="0.25"/>
    <row r="86449" x14ac:dyDescent="0.25"/>
    <row r="86450" x14ac:dyDescent="0.25"/>
    <row r="86451" x14ac:dyDescent="0.25"/>
    <row r="86452" x14ac:dyDescent="0.25"/>
    <row r="86453" x14ac:dyDescent="0.25"/>
    <row r="86454" x14ac:dyDescent="0.25"/>
    <row r="86455" x14ac:dyDescent="0.25"/>
    <row r="86456" x14ac:dyDescent="0.25"/>
    <row r="86457" x14ac:dyDescent="0.25"/>
    <row r="86458" x14ac:dyDescent="0.25"/>
    <row r="86459" x14ac:dyDescent="0.25"/>
    <row r="86460" x14ac:dyDescent="0.25"/>
    <row r="86461" x14ac:dyDescent="0.25"/>
    <row r="86462" x14ac:dyDescent="0.25"/>
    <row r="86463" x14ac:dyDescent="0.25"/>
    <row r="86464" x14ac:dyDescent="0.25"/>
    <row r="86465" x14ac:dyDescent="0.25"/>
    <row r="86466" x14ac:dyDescent="0.25"/>
    <row r="86467" x14ac:dyDescent="0.25"/>
    <row r="86468" x14ac:dyDescent="0.25"/>
    <row r="86469" x14ac:dyDescent="0.25"/>
    <row r="86470" x14ac:dyDescent="0.25"/>
    <row r="86471" x14ac:dyDescent="0.25"/>
    <row r="86472" x14ac:dyDescent="0.25"/>
    <row r="86473" x14ac:dyDescent="0.25"/>
    <row r="86474" x14ac:dyDescent="0.25"/>
    <row r="86475" x14ac:dyDescent="0.25"/>
    <row r="86476" x14ac:dyDescent="0.25"/>
    <row r="86477" x14ac:dyDescent="0.25"/>
    <row r="86478" x14ac:dyDescent="0.25"/>
    <row r="86479" x14ac:dyDescent="0.25"/>
    <row r="86480" x14ac:dyDescent="0.25"/>
    <row r="86481" x14ac:dyDescent="0.25"/>
    <row r="86482" x14ac:dyDescent="0.25"/>
    <row r="86483" x14ac:dyDescent="0.25"/>
    <row r="86484" x14ac:dyDescent="0.25"/>
    <row r="86485" x14ac:dyDescent="0.25"/>
    <row r="86486" x14ac:dyDescent="0.25"/>
    <row r="86487" x14ac:dyDescent="0.25"/>
    <row r="86488" x14ac:dyDescent="0.25"/>
    <row r="86489" x14ac:dyDescent="0.25"/>
    <row r="86490" x14ac:dyDescent="0.25"/>
    <row r="86491" x14ac:dyDescent="0.25"/>
    <row r="86492" x14ac:dyDescent="0.25"/>
    <row r="86493" x14ac:dyDescent="0.25"/>
    <row r="86494" x14ac:dyDescent="0.25"/>
    <row r="86495" x14ac:dyDescent="0.25"/>
    <row r="86496" x14ac:dyDescent="0.25"/>
    <row r="86497" x14ac:dyDescent="0.25"/>
    <row r="86498" x14ac:dyDescent="0.25"/>
    <row r="86499" x14ac:dyDescent="0.25"/>
    <row r="86500" x14ac:dyDescent="0.25"/>
    <row r="86501" x14ac:dyDescent="0.25"/>
    <row r="86502" x14ac:dyDescent="0.25"/>
    <row r="86503" x14ac:dyDescent="0.25"/>
    <row r="86504" x14ac:dyDescent="0.25"/>
    <row r="86505" x14ac:dyDescent="0.25"/>
    <row r="86506" x14ac:dyDescent="0.25"/>
    <row r="86507" x14ac:dyDescent="0.25"/>
    <row r="86508" x14ac:dyDescent="0.25"/>
    <row r="86509" x14ac:dyDescent="0.25"/>
    <row r="86510" x14ac:dyDescent="0.25"/>
    <row r="86511" x14ac:dyDescent="0.25"/>
    <row r="86512" x14ac:dyDescent="0.25"/>
    <row r="86513" x14ac:dyDescent="0.25"/>
    <row r="86514" x14ac:dyDescent="0.25"/>
    <row r="86515" x14ac:dyDescent="0.25"/>
    <row r="86516" x14ac:dyDescent="0.25"/>
    <row r="86517" x14ac:dyDescent="0.25"/>
    <row r="86518" x14ac:dyDescent="0.25"/>
    <row r="86519" x14ac:dyDescent="0.25"/>
    <row r="86520" x14ac:dyDescent="0.25"/>
    <row r="86521" x14ac:dyDescent="0.25"/>
    <row r="86522" x14ac:dyDescent="0.25"/>
    <row r="86523" x14ac:dyDescent="0.25"/>
    <row r="86524" x14ac:dyDescent="0.25"/>
    <row r="86525" x14ac:dyDescent="0.25"/>
    <row r="86526" x14ac:dyDescent="0.25"/>
    <row r="86527" x14ac:dyDescent="0.25"/>
    <row r="86528" x14ac:dyDescent="0.25"/>
    <row r="86529" x14ac:dyDescent="0.25"/>
    <row r="86530" x14ac:dyDescent="0.25"/>
    <row r="86531" x14ac:dyDescent="0.25"/>
    <row r="86532" x14ac:dyDescent="0.25"/>
    <row r="86533" x14ac:dyDescent="0.25"/>
    <row r="86534" x14ac:dyDescent="0.25"/>
    <row r="86535" x14ac:dyDescent="0.25"/>
    <row r="86536" x14ac:dyDescent="0.25"/>
    <row r="86537" x14ac:dyDescent="0.25"/>
    <row r="86538" x14ac:dyDescent="0.25"/>
    <row r="86539" x14ac:dyDescent="0.25"/>
    <row r="86540" x14ac:dyDescent="0.25"/>
    <row r="86541" x14ac:dyDescent="0.25"/>
    <row r="86542" x14ac:dyDescent="0.25"/>
    <row r="86543" x14ac:dyDescent="0.25"/>
    <row r="86544" x14ac:dyDescent="0.25"/>
    <row r="86545" x14ac:dyDescent="0.25"/>
    <row r="86546" x14ac:dyDescent="0.25"/>
    <row r="86547" x14ac:dyDescent="0.25"/>
    <row r="86548" x14ac:dyDescent="0.25"/>
    <row r="86549" x14ac:dyDescent="0.25"/>
    <row r="86550" x14ac:dyDescent="0.25"/>
    <row r="86551" x14ac:dyDescent="0.25"/>
    <row r="86552" x14ac:dyDescent="0.25"/>
    <row r="86553" x14ac:dyDescent="0.25"/>
    <row r="86554" x14ac:dyDescent="0.25"/>
    <row r="86555" x14ac:dyDescent="0.25"/>
    <row r="86556" x14ac:dyDescent="0.25"/>
    <row r="86557" x14ac:dyDescent="0.25"/>
    <row r="86558" x14ac:dyDescent="0.25"/>
    <row r="86559" x14ac:dyDescent="0.25"/>
    <row r="86560" x14ac:dyDescent="0.25"/>
    <row r="86561" x14ac:dyDescent="0.25"/>
    <row r="86562" x14ac:dyDescent="0.25"/>
    <row r="86563" x14ac:dyDescent="0.25"/>
    <row r="86564" x14ac:dyDescent="0.25"/>
    <row r="86565" x14ac:dyDescent="0.25"/>
    <row r="86566" x14ac:dyDescent="0.25"/>
    <row r="86567" x14ac:dyDescent="0.25"/>
    <row r="86568" x14ac:dyDescent="0.25"/>
    <row r="86569" x14ac:dyDescent="0.25"/>
    <row r="86570" x14ac:dyDescent="0.25"/>
    <row r="86571" x14ac:dyDescent="0.25"/>
    <row r="86572" x14ac:dyDescent="0.25"/>
    <row r="86573" x14ac:dyDescent="0.25"/>
    <row r="86574" x14ac:dyDescent="0.25"/>
    <row r="86575" x14ac:dyDescent="0.25"/>
    <row r="86576" x14ac:dyDescent="0.25"/>
    <row r="86577" x14ac:dyDescent="0.25"/>
    <row r="86578" x14ac:dyDescent="0.25"/>
    <row r="86579" x14ac:dyDescent="0.25"/>
    <row r="86580" x14ac:dyDescent="0.25"/>
    <row r="86581" x14ac:dyDescent="0.25"/>
    <row r="86582" x14ac:dyDescent="0.25"/>
    <row r="86583" x14ac:dyDescent="0.25"/>
    <row r="86584" x14ac:dyDescent="0.25"/>
    <row r="86585" x14ac:dyDescent="0.25"/>
    <row r="86586" x14ac:dyDescent="0.25"/>
    <row r="86587" x14ac:dyDescent="0.25"/>
    <row r="86588" x14ac:dyDescent="0.25"/>
    <row r="86589" x14ac:dyDescent="0.25"/>
    <row r="86590" x14ac:dyDescent="0.25"/>
    <row r="86591" x14ac:dyDescent="0.25"/>
    <row r="86592" x14ac:dyDescent="0.25"/>
    <row r="86593" x14ac:dyDescent="0.25"/>
    <row r="86594" x14ac:dyDescent="0.25"/>
    <row r="86595" x14ac:dyDescent="0.25"/>
    <row r="86596" x14ac:dyDescent="0.25"/>
    <row r="86597" x14ac:dyDescent="0.25"/>
    <row r="86598" x14ac:dyDescent="0.25"/>
    <row r="86599" x14ac:dyDescent="0.25"/>
    <row r="86600" x14ac:dyDescent="0.25"/>
    <row r="86601" x14ac:dyDescent="0.25"/>
    <row r="86602" x14ac:dyDescent="0.25"/>
    <row r="86603" x14ac:dyDescent="0.25"/>
    <row r="86604" x14ac:dyDescent="0.25"/>
    <row r="86605" x14ac:dyDescent="0.25"/>
    <row r="86606" x14ac:dyDescent="0.25"/>
    <row r="86607" x14ac:dyDescent="0.25"/>
    <row r="86608" x14ac:dyDescent="0.25"/>
    <row r="86609" x14ac:dyDescent="0.25"/>
    <row r="86610" x14ac:dyDescent="0.25"/>
    <row r="86611" x14ac:dyDescent="0.25"/>
    <row r="86612" x14ac:dyDescent="0.25"/>
    <row r="86613" x14ac:dyDescent="0.25"/>
    <row r="86614" x14ac:dyDescent="0.25"/>
    <row r="86615" x14ac:dyDescent="0.25"/>
    <row r="86616" x14ac:dyDescent="0.25"/>
    <row r="86617" x14ac:dyDescent="0.25"/>
    <row r="86618" x14ac:dyDescent="0.25"/>
    <row r="86619" x14ac:dyDescent="0.25"/>
    <row r="86620" x14ac:dyDescent="0.25"/>
    <row r="86621" x14ac:dyDescent="0.25"/>
    <row r="86622" x14ac:dyDescent="0.25"/>
    <row r="86623" x14ac:dyDescent="0.25"/>
    <row r="86624" x14ac:dyDescent="0.25"/>
    <row r="86625" x14ac:dyDescent="0.25"/>
    <row r="86626" x14ac:dyDescent="0.25"/>
    <row r="86627" x14ac:dyDescent="0.25"/>
    <row r="86628" x14ac:dyDescent="0.25"/>
    <row r="86629" x14ac:dyDescent="0.25"/>
    <row r="86630" x14ac:dyDescent="0.25"/>
    <row r="86631" x14ac:dyDescent="0.25"/>
    <row r="86632" x14ac:dyDescent="0.25"/>
    <row r="86633" x14ac:dyDescent="0.25"/>
    <row r="86634" x14ac:dyDescent="0.25"/>
    <row r="86635" x14ac:dyDescent="0.25"/>
    <row r="86636" x14ac:dyDescent="0.25"/>
    <row r="86637" x14ac:dyDescent="0.25"/>
    <row r="86638" x14ac:dyDescent="0.25"/>
    <row r="86639" x14ac:dyDescent="0.25"/>
    <row r="86640" x14ac:dyDescent="0.25"/>
    <row r="86641" x14ac:dyDescent="0.25"/>
    <row r="86642" x14ac:dyDescent="0.25"/>
    <row r="86643" x14ac:dyDescent="0.25"/>
    <row r="86644" x14ac:dyDescent="0.25"/>
    <row r="86645" x14ac:dyDescent="0.25"/>
    <row r="86646" x14ac:dyDescent="0.25"/>
    <row r="86647" x14ac:dyDescent="0.25"/>
    <row r="86648" x14ac:dyDescent="0.25"/>
    <row r="86649" x14ac:dyDescent="0.25"/>
    <row r="86650" x14ac:dyDescent="0.25"/>
    <row r="86651" x14ac:dyDescent="0.25"/>
    <row r="86652" x14ac:dyDescent="0.25"/>
    <row r="86653" x14ac:dyDescent="0.25"/>
    <row r="86654" x14ac:dyDescent="0.25"/>
    <row r="86655" x14ac:dyDescent="0.25"/>
    <row r="86656" x14ac:dyDescent="0.25"/>
    <row r="86657" x14ac:dyDescent="0.25"/>
    <row r="86658" x14ac:dyDescent="0.25"/>
    <row r="86659" x14ac:dyDescent="0.25"/>
    <row r="86660" x14ac:dyDescent="0.25"/>
    <row r="86661" x14ac:dyDescent="0.25"/>
    <row r="86662" x14ac:dyDescent="0.25"/>
    <row r="86663" x14ac:dyDescent="0.25"/>
    <row r="86664" x14ac:dyDescent="0.25"/>
    <row r="86665" x14ac:dyDescent="0.25"/>
    <row r="86666" x14ac:dyDescent="0.25"/>
    <row r="86667" x14ac:dyDescent="0.25"/>
    <row r="86668" x14ac:dyDescent="0.25"/>
    <row r="86669" x14ac:dyDescent="0.25"/>
    <row r="86670" x14ac:dyDescent="0.25"/>
    <row r="86671" x14ac:dyDescent="0.25"/>
    <row r="86672" x14ac:dyDescent="0.25"/>
    <row r="86673" x14ac:dyDescent="0.25"/>
    <row r="86674" x14ac:dyDescent="0.25"/>
    <row r="86675" x14ac:dyDescent="0.25"/>
    <row r="86676" x14ac:dyDescent="0.25"/>
    <row r="86677" x14ac:dyDescent="0.25"/>
    <row r="86678" x14ac:dyDescent="0.25"/>
    <row r="86679" x14ac:dyDescent="0.25"/>
    <row r="86680" x14ac:dyDescent="0.25"/>
    <row r="86681" x14ac:dyDescent="0.25"/>
    <row r="86682" x14ac:dyDescent="0.25"/>
    <row r="86683" x14ac:dyDescent="0.25"/>
    <row r="86684" x14ac:dyDescent="0.25"/>
    <row r="86685" x14ac:dyDescent="0.25"/>
    <row r="86686" x14ac:dyDescent="0.25"/>
    <row r="86687" x14ac:dyDescent="0.25"/>
    <row r="86688" x14ac:dyDescent="0.25"/>
    <row r="86689" x14ac:dyDescent="0.25"/>
    <row r="86690" x14ac:dyDescent="0.25"/>
    <row r="86691" x14ac:dyDescent="0.25"/>
    <row r="86692" x14ac:dyDescent="0.25"/>
    <row r="86693" x14ac:dyDescent="0.25"/>
    <row r="86694" x14ac:dyDescent="0.25"/>
    <row r="86695" x14ac:dyDescent="0.25"/>
    <row r="86696" x14ac:dyDescent="0.25"/>
    <row r="86697" x14ac:dyDescent="0.25"/>
    <row r="86698" x14ac:dyDescent="0.25"/>
    <row r="86699" x14ac:dyDescent="0.25"/>
    <row r="86700" x14ac:dyDescent="0.25"/>
    <row r="86701" x14ac:dyDescent="0.25"/>
    <row r="86702" x14ac:dyDescent="0.25"/>
    <row r="86703" x14ac:dyDescent="0.25"/>
    <row r="86704" x14ac:dyDescent="0.25"/>
    <row r="86705" x14ac:dyDescent="0.25"/>
    <row r="86706" x14ac:dyDescent="0.25"/>
    <row r="86707" x14ac:dyDescent="0.25"/>
    <row r="86708" x14ac:dyDescent="0.25"/>
    <row r="86709" x14ac:dyDescent="0.25"/>
    <row r="86710" x14ac:dyDescent="0.25"/>
    <row r="86711" x14ac:dyDescent="0.25"/>
    <row r="86712" x14ac:dyDescent="0.25"/>
    <row r="86713" x14ac:dyDescent="0.25"/>
    <row r="86714" x14ac:dyDescent="0.25"/>
    <row r="86715" x14ac:dyDescent="0.25"/>
    <row r="86716" x14ac:dyDescent="0.25"/>
    <row r="86717" x14ac:dyDescent="0.25"/>
    <row r="86718" x14ac:dyDescent="0.25"/>
    <row r="86719" x14ac:dyDescent="0.25"/>
    <row r="86720" x14ac:dyDescent="0.25"/>
    <row r="86721" x14ac:dyDescent="0.25"/>
    <row r="86722" x14ac:dyDescent="0.25"/>
    <row r="86723" x14ac:dyDescent="0.25"/>
    <row r="86724" x14ac:dyDescent="0.25"/>
    <row r="86725" x14ac:dyDescent="0.25"/>
    <row r="86726" x14ac:dyDescent="0.25"/>
    <row r="86727" x14ac:dyDescent="0.25"/>
    <row r="86728" x14ac:dyDescent="0.25"/>
    <row r="86729" x14ac:dyDescent="0.25"/>
    <row r="86730" x14ac:dyDescent="0.25"/>
    <row r="86731" x14ac:dyDescent="0.25"/>
    <row r="86732" x14ac:dyDescent="0.25"/>
    <row r="86733" x14ac:dyDescent="0.25"/>
    <row r="86734" x14ac:dyDescent="0.25"/>
    <row r="86735" x14ac:dyDescent="0.25"/>
    <row r="86736" x14ac:dyDescent="0.25"/>
    <row r="86737" x14ac:dyDescent="0.25"/>
    <row r="86738" x14ac:dyDescent="0.25"/>
    <row r="86739" x14ac:dyDescent="0.25"/>
    <row r="86740" x14ac:dyDescent="0.25"/>
    <row r="86741" x14ac:dyDescent="0.25"/>
    <row r="86742" x14ac:dyDescent="0.25"/>
    <row r="86743" x14ac:dyDescent="0.25"/>
    <row r="86744" x14ac:dyDescent="0.25"/>
    <row r="86745" x14ac:dyDescent="0.25"/>
    <row r="86746" x14ac:dyDescent="0.25"/>
    <row r="86747" x14ac:dyDescent="0.25"/>
    <row r="86748" x14ac:dyDescent="0.25"/>
    <row r="86749" x14ac:dyDescent="0.25"/>
    <row r="86750" x14ac:dyDescent="0.25"/>
    <row r="86751" x14ac:dyDescent="0.25"/>
    <row r="86752" x14ac:dyDescent="0.25"/>
    <row r="86753" x14ac:dyDescent="0.25"/>
    <row r="86754" x14ac:dyDescent="0.25"/>
    <row r="86755" x14ac:dyDescent="0.25"/>
    <row r="86756" x14ac:dyDescent="0.25"/>
    <row r="86757" x14ac:dyDescent="0.25"/>
    <row r="86758" x14ac:dyDescent="0.25"/>
    <row r="86759" x14ac:dyDescent="0.25"/>
    <row r="86760" x14ac:dyDescent="0.25"/>
    <row r="86761" x14ac:dyDescent="0.25"/>
    <row r="86762" x14ac:dyDescent="0.25"/>
    <row r="86763" x14ac:dyDescent="0.25"/>
    <row r="86764" x14ac:dyDescent="0.25"/>
    <row r="86765" x14ac:dyDescent="0.25"/>
    <row r="86766" x14ac:dyDescent="0.25"/>
    <row r="86767" x14ac:dyDescent="0.25"/>
    <row r="86768" x14ac:dyDescent="0.25"/>
    <row r="86769" x14ac:dyDescent="0.25"/>
    <row r="86770" x14ac:dyDescent="0.25"/>
    <row r="86771" x14ac:dyDescent="0.25"/>
    <row r="86772" x14ac:dyDescent="0.25"/>
    <row r="86773" x14ac:dyDescent="0.25"/>
    <row r="86774" x14ac:dyDescent="0.25"/>
    <row r="86775" x14ac:dyDescent="0.25"/>
    <row r="86776" x14ac:dyDescent="0.25"/>
    <row r="86777" x14ac:dyDescent="0.25"/>
    <row r="86778" x14ac:dyDescent="0.25"/>
    <row r="86779" x14ac:dyDescent="0.25"/>
    <row r="86780" x14ac:dyDescent="0.25"/>
    <row r="86781" x14ac:dyDescent="0.25"/>
    <row r="86782" x14ac:dyDescent="0.25"/>
    <row r="86783" x14ac:dyDescent="0.25"/>
    <row r="86784" x14ac:dyDescent="0.25"/>
    <row r="86785" x14ac:dyDescent="0.25"/>
    <row r="86786" x14ac:dyDescent="0.25"/>
    <row r="86787" x14ac:dyDescent="0.25"/>
    <row r="86788" x14ac:dyDescent="0.25"/>
    <row r="86789" x14ac:dyDescent="0.25"/>
    <row r="86790" x14ac:dyDescent="0.25"/>
    <row r="86791" x14ac:dyDescent="0.25"/>
    <row r="86792" x14ac:dyDescent="0.25"/>
    <row r="86793" x14ac:dyDescent="0.25"/>
    <row r="86794" x14ac:dyDescent="0.25"/>
    <row r="86795" x14ac:dyDescent="0.25"/>
    <row r="86796" x14ac:dyDescent="0.25"/>
    <row r="86797" x14ac:dyDescent="0.25"/>
    <row r="86798" x14ac:dyDescent="0.25"/>
    <row r="86799" x14ac:dyDescent="0.25"/>
    <row r="86800" x14ac:dyDescent="0.25"/>
    <row r="86801" x14ac:dyDescent="0.25"/>
    <row r="86802" x14ac:dyDescent="0.25"/>
    <row r="86803" x14ac:dyDescent="0.25"/>
    <row r="86804" x14ac:dyDescent="0.25"/>
    <row r="86805" x14ac:dyDescent="0.25"/>
    <row r="86806" x14ac:dyDescent="0.25"/>
    <row r="86807" x14ac:dyDescent="0.25"/>
    <row r="86808" x14ac:dyDescent="0.25"/>
    <row r="86809" x14ac:dyDescent="0.25"/>
    <row r="86810" x14ac:dyDescent="0.25"/>
    <row r="86811" x14ac:dyDescent="0.25"/>
    <row r="86812" x14ac:dyDescent="0.25"/>
    <row r="86813" x14ac:dyDescent="0.25"/>
    <row r="86814" x14ac:dyDescent="0.25"/>
    <row r="86815" x14ac:dyDescent="0.25"/>
    <row r="86816" x14ac:dyDescent="0.25"/>
    <row r="86817" x14ac:dyDescent="0.25"/>
    <row r="86818" x14ac:dyDescent="0.25"/>
    <row r="86819" x14ac:dyDescent="0.25"/>
    <row r="86820" x14ac:dyDescent="0.25"/>
    <row r="86821" x14ac:dyDescent="0.25"/>
    <row r="86822" x14ac:dyDescent="0.25"/>
    <row r="86823" x14ac:dyDescent="0.25"/>
    <row r="86824" x14ac:dyDescent="0.25"/>
    <row r="86825" x14ac:dyDescent="0.25"/>
    <row r="86826" x14ac:dyDescent="0.25"/>
    <row r="86827" x14ac:dyDescent="0.25"/>
    <row r="86828" x14ac:dyDescent="0.25"/>
    <row r="86829" x14ac:dyDescent="0.25"/>
    <row r="86830" x14ac:dyDescent="0.25"/>
    <row r="86831" x14ac:dyDescent="0.25"/>
    <row r="86832" x14ac:dyDescent="0.25"/>
    <row r="86833" x14ac:dyDescent="0.25"/>
    <row r="86834" x14ac:dyDescent="0.25"/>
    <row r="86835" x14ac:dyDescent="0.25"/>
    <row r="86836" x14ac:dyDescent="0.25"/>
    <row r="86837" x14ac:dyDescent="0.25"/>
    <row r="86838" x14ac:dyDescent="0.25"/>
    <row r="86839" x14ac:dyDescent="0.25"/>
    <row r="86840" x14ac:dyDescent="0.25"/>
    <row r="86841" x14ac:dyDescent="0.25"/>
    <row r="86842" x14ac:dyDescent="0.25"/>
    <row r="86843" x14ac:dyDescent="0.25"/>
    <row r="86844" x14ac:dyDescent="0.25"/>
    <row r="86845" x14ac:dyDescent="0.25"/>
    <row r="86846" x14ac:dyDescent="0.25"/>
    <row r="86847" x14ac:dyDescent="0.25"/>
    <row r="86848" x14ac:dyDescent="0.25"/>
    <row r="86849" x14ac:dyDescent="0.25"/>
    <row r="86850" x14ac:dyDescent="0.25"/>
    <row r="86851" x14ac:dyDescent="0.25"/>
    <row r="86852" x14ac:dyDescent="0.25"/>
    <row r="86853" x14ac:dyDescent="0.25"/>
    <row r="86854" x14ac:dyDescent="0.25"/>
    <row r="86855" x14ac:dyDescent="0.25"/>
    <row r="86856" x14ac:dyDescent="0.25"/>
    <row r="86857" x14ac:dyDescent="0.25"/>
    <row r="86858" x14ac:dyDescent="0.25"/>
    <row r="86859" x14ac:dyDescent="0.25"/>
    <row r="86860" x14ac:dyDescent="0.25"/>
    <row r="86861" x14ac:dyDescent="0.25"/>
    <row r="86862" x14ac:dyDescent="0.25"/>
    <row r="86863" x14ac:dyDescent="0.25"/>
    <row r="86864" x14ac:dyDescent="0.25"/>
    <row r="86865" x14ac:dyDescent="0.25"/>
    <row r="86866" x14ac:dyDescent="0.25"/>
    <row r="86867" x14ac:dyDescent="0.25"/>
    <row r="86868" x14ac:dyDescent="0.25"/>
    <row r="86869" x14ac:dyDescent="0.25"/>
    <row r="86870" x14ac:dyDescent="0.25"/>
    <row r="86871" x14ac:dyDescent="0.25"/>
    <row r="86872" x14ac:dyDescent="0.25"/>
    <row r="86873" x14ac:dyDescent="0.25"/>
    <row r="86874" x14ac:dyDescent="0.25"/>
    <row r="86875" x14ac:dyDescent="0.25"/>
    <row r="86876" x14ac:dyDescent="0.25"/>
    <row r="86877" x14ac:dyDescent="0.25"/>
    <row r="86878" x14ac:dyDescent="0.25"/>
    <row r="86879" x14ac:dyDescent="0.25"/>
    <row r="86880" x14ac:dyDescent="0.25"/>
    <row r="86881" x14ac:dyDescent="0.25"/>
    <row r="86882" x14ac:dyDescent="0.25"/>
    <row r="86883" x14ac:dyDescent="0.25"/>
    <row r="86884" x14ac:dyDescent="0.25"/>
    <row r="86885" x14ac:dyDescent="0.25"/>
    <row r="86886" x14ac:dyDescent="0.25"/>
    <row r="86887" x14ac:dyDescent="0.25"/>
    <row r="86888" x14ac:dyDescent="0.25"/>
    <row r="86889" x14ac:dyDescent="0.25"/>
    <row r="86890" x14ac:dyDescent="0.25"/>
    <row r="86891" x14ac:dyDescent="0.25"/>
    <row r="86892" x14ac:dyDescent="0.25"/>
    <row r="86893" x14ac:dyDescent="0.25"/>
    <row r="86894" x14ac:dyDescent="0.25"/>
    <row r="86895" x14ac:dyDescent="0.25"/>
    <row r="86896" x14ac:dyDescent="0.25"/>
    <row r="86897" x14ac:dyDescent="0.25"/>
    <row r="86898" x14ac:dyDescent="0.25"/>
    <row r="86899" x14ac:dyDescent="0.25"/>
    <row r="86900" x14ac:dyDescent="0.25"/>
    <row r="86901" x14ac:dyDescent="0.25"/>
    <row r="86902" x14ac:dyDescent="0.25"/>
    <row r="86903" x14ac:dyDescent="0.25"/>
    <row r="86904" x14ac:dyDescent="0.25"/>
    <row r="86905" x14ac:dyDescent="0.25"/>
    <row r="86906" x14ac:dyDescent="0.25"/>
    <row r="86907" x14ac:dyDescent="0.25"/>
    <row r="86908" x14ac:dyDescent="0.25"/>
    <row r="86909" x14ac:dyDescent="0.25"/>
    <row r="86910" x14ac:dyDescent="0.25"/>
    <row r="86911" x14ac:dyDescent="0.25"/>
    <row r="86912" x14ac:dyDescent="0.25"/>
    <row r="86913" x14ac:dyDescent="0.25"/>
    <row r="86914" x14ac:dyDescent="0.25"/>
    <row r="86915" x14ac:dyDescent="0.25"/>
    <row r="86916" x14ac:dyDescent="0.25"/>
    <row r="86917" x14ac:dyDescent="0.25"/>
    <row r="86918" x14ac:dyDescent="0.25"/>
    <row r="86919" x14ac:dyDescent="0.25"/>
    <row r="86920" x14ac:dyDescent="0.25"/>
    <row r="86921" x14ac:dyDescent="0.25"/>
    <row r="86922" x14ac:dyDescent="0.25"/>
    <row r="86923" x14ac:dyDescent="0.25"/>
    <row r="86924" x14ac:dyDescent="0.25"/>
    <row r="86925" x14ac:dyDescent="0.25"/>
    <row r="86926" x14ac:dyDescent="0.25"/>
    <row r="86927" x14ac:dyDescent="0.25"/>
    <row r="86928" x14ac:dyDescent="0.25"/>
    <row r="86929" x14ac:dyDescent="0.25"/>
    <row r="86930" x14ac:dyDescent="0.25"/>
    <row r="86931" x14ac:dyDescent="0.25"/>
    <row r="86932" x14ac:dyDescent="0.25"/>
    <row r="86933" x14ac:dyDescent="0.25"/>
    <row r="86934" x14ac:dyDescent="0.25"/>
    <row r="86935" x14ac:dyDescent="0.25"/>
    <row r="86936" x14ac:dyDescent="0.25"/>
    <row r="86937" x14ac:dyDescent="0.25"/>
    <row r="86938" x14ac:dyDescent="0.25"/>
    <row r="86939" x14ac:dyDescent="0.25"/>
    <row r="86940" x14ac:dyDescent="0.25"/>
    <row r="86941" x14ac:dyDescent="0.25"/>
    <row r="86942" x14ac:dyDescent="0.25"/>
    <row r="86943" x14ac:dyDescent="0.25"/>
    <row r="86944" x14ac:dyDescent="0.25"/>
    <row r="86945" x14ac:dyDescent="0.25"/>
    <row r="86946" x14ac:dyDescent="0.25"/>
    <row r="86947" x14ac:dyDescent="0.25"/>
    <row r="86948" x14ac:dyDescent="0.25"/>
    <row r="86949" x14ac:dyDescent="0.25"/>
    <row r="86950" x14ac:dyDescent="0.25"/>
    <row r="86951" x14ac:dyDescent="0.25"/>
    <row r="86952" x14ac:dyDescent="0.25"/>
    <row r="86953" x14ac:dyDescent="0.25"/>
    <row r="86954" x14ac:dyDescent="0.25"/>
    <row r="86955" x14ac:dyDescent="0.25"/>
    <row r="86956" x14ac:dyDescent="0.25"/>
    <row r="86957" x14ac:dyDescent="0.25"/>
    <row r="86958" x14ac:dyDescent="0.25"/>
    <row r="86959" x14ac:dyDescent="0.25"/>
    <row r="86960" x14ac:dyDescent="0.25"/>
    <row r="86961" x14ac:dyDescent="0.25"/>
    <row r="86962" x14ac:dyDescent="0.25"/>
    <row r="86963" x14ac:dyDescent="0.25"/>
    <row r="86964" x14ac:dyDescent="0.25"/>
    <row r="86965" x14ac:dyDescent="0.25"/>
    <row r="86966" x14ac:dyDescent="0.25"/>
    <row r="86967" x14ac:dyDescent="0.25"/>
    <row r="86968" x14ac:dyDescent="0.25"/>
    <row r="86969" x14ac:dyDescent="0.25"/>
    <row r="86970" x14ac:dyDescent="0.25"/>
    <row r="86971" x14ac:dyDescent="0.25"/>
    <row r="86972" x14ac:dyDescent="0.25"/>
    <row r="86973" x14ac:dyDescent="0.25"/>
    <row r="86974" x14ac:dyDescent="0.25"/>
    <row r="86975" x14ac:dyDescent="0.25"/>
    <row r="86976" x14ac:dyDescent="0.25"/>
    <row r="86977" x14ac:dyDescent="0.25"/>
    <row r="86978" x14ac:dyDescent="0.25"/>
    <row r="86979" x14ac:dyDescent="0.25"/>
    <row r="86980" x14ac:dyDescent="0.25"/>
    <row r="86981" x14ac:dyDescent="0.25"/>
    <row r="86982" x14ac:dyDescent="0.25"/>
    <row r="86983" x14ac:dyDescent="0.25"/>
    <row r="86984" x14ac:dyDescent="0.25"/>
    <row r="86985" x14ac:dyDescent="0.25"/>
    <row r="86986" x14ac:dyDescent="0.25"/>
    <row r="86987" x14ac:dyDescent="0.25"/>
    <row r="86988" x14ac:dyDescent="0.25"/>
    <row r="86989" x14ac:dyDescent="0.25"/>
    <row r="86990" x14ac:dyDescent="0.25"/>
    <row r="86991" x14ac:dyDescent="0.25"/>
    <row r="86992" x14ac:dyDescent="0.25"/>
    <row r="86993" x14ac:dyDescent="0.25"/>
    <row r="86994" x14ac:dyDescent="0.25"/>
    <row r="86995" x14ac:dyDescent="0.25"/>
    <row r="86996" x14ac:dyDescent="0.25"/>
    <row r="86997" x14ac:dyDescent="0.25"/>
    <row r="86998" x14ac:dyDescent="0.25"/>
    <row r="86999" x14ac:dyDescent="0.25"/>
    <row r="87000" x14ac:dyDescent="0.25"/>
    <row r="87001" x14ac:dyDescent="0.25"/>
    <row r="87002" x14ac:dyDescent="0.25"/>
    <row r="87003" x14ac:dyDescent="0.25"/>
    <row r="87004" x14ac:dyDescent="0.25"/>
    <row r="87005" x14ac:dyDescent="0.25"/>
    <row r="87006" x14ac:dyDescent="0.25"/>
    <row r="87007" x14ac:dyDescent="0.25"/>
    <row r="87008" x14ac:dyDescent="0.25"/>
    <row r="87009" x14ac:dyDescent="0.25"/>
    <row r="87010" x14ac:dyDescent="0.25"/>
    <row r="87011" x14ac:dyDescent="0.25"/>
    <row r="87012" x14ac:dyDescent="0.25"/>
    <row r="87013" x14ac:dyDescent="0.25"/>
    <row r="87014" x14ac:dyDescent="0.25"/>
    <row r="87015" x14ac:dyDescent="0.25"/>
    <row r="87016" x14ac:dyDescent="0.25"/>
    <row r="87017" x14ac:dyDescent="0.25"/>
    <row r="87018" x14ac:dyDescent="0.25"/>
    <row r="87019" x14ac:dyDescent="0.25"/>
    <row r="87020" x14ac:dyDescent="0.25"/>
    <row r="87021" x14ac:dyDescent="0.25"/>
    <row r="87022" x14ac:dyDescent="0.25"/>
    <row r="87023" x14ac:dyDescent="0.25"/>
    <row r="87024" x14ac:dyDescent="0.25"/>
    <row r="87025" x14ac:dyDescent="0.25"/>
    <row r="87026" x14ac:dyDescent="0.25"/>
    <row r="87027" x14ac:dyDescent="0.25"/>
    <row r="87028" x14ac:dyDescent="0.25"/>
    <row r="87029" x14ac:dyDescent="0.25"/>
    <row r="87030" x14ac:dyDescent="0.25"/>
    <row r="87031" x14ac:dyDescent="0.25"/>
    <row r="87032" x14ac:dyDescent="0.25"/>
    <row r="87033" x14ac:dyDescent="0.25"/>
    <row r="87034" x14ac:dyDescent="0.25"/>
    <row r="87035" x14ac:dyDescent="0.25"/>
    <row r="87036" x14ac:dyDescent="0.25"/>
    <row r="87037" x14ac:dyDescent="0.25"/>
    <row r="87038" x14ac:dyDescent="0.25"/>
    <row r="87039" x14ac:dyDescent="0.25"/>
    <row r="87040" x14ac:dyDescent="0.25"/>
    <row r="87041" x14ac:dyDescent="0.25"/>
    <row r="87042" x14ac:dyDescent="0.25"/>
    <row r="87043" x14ac:dyDescent="0.25"/>
    <row r="87044" x14ac:dyDescent="0.25"/>
    <row r="87045" x14ac:dyDescent="0.25"/>
    <row r="87046" x14ac:dyDescent="0.25"/>
    <row r="87047" x14ac:dyDescent="0.25"/>
    <row r="87048" x14ac:dyDescent="0.25"/>
    <row r="87049" x14ac:dyDescent="0.25"/>
    <row r="87050" x14ac:dyDescent="0.25"/>
    <row r="87051" x14ac:dyDescent="0.25"/>
    <row r="87052" x14ac:dyDescent="0.25"/>
    <row r="87053" x14ac:dyDescent="0.25"/>
    <row r="87054" x14ac:dyDescent="0.25"/>
    <row r="87055" x14ac:dyDescent="0.25"/>
    <row r="87056" x14ac:dyDescent="0.25"/>
    <row r="87057" x14ac:dyDescent="0.25"/>
    <row r="87058" x14ac:dyDescent="0.25"/>
    <row r="87059" x14ac:dyDescent="0.25"/>
    <row r="87060" x14ac:dyDescent="0.25"/>
    <row r="87061" x14ac:dyDescent="0.25"/>
    <row r="87062" x14ac:dyDescent="0.25"/>
    <row r="87063" x14ac:dyDescent="0.25"/>
    <row r="87064" x14ac:dyDescent="0.25"/>
    <row r="87065" x14ac:dyDescent="0.25"/>
    <row r="87066" x14ac:dyDescent="0.25"/>
    <row r="87067" x14ac:dyDescent="0.25"/>
    <row r="87068" x14ac:dyDescent="0.25"/>
    <row r="87069" x14ac:dyDescent="0.25"/>
    <row r="87070" x14ac:dyDescent="0.25"/>
    <row r="87071" x14ac:dyDescent="0.25"/>
    <row r="87072" x14ac:dyDescent="0.25"/>
    <row r="87073" x14ac:dyDescent="0.25"/>
    <row r="87074" x14ac:dyDescent="0.25"/>
    <row r="87075" x14ac:dyDescent="0.25"/>
    <row r="87076" x14ac:dyDescent="0.25"/>
    <row r="87077" x14ac:dyDescent="0.25"/>
    <row r="87078" x14ac:dyDescent="0.25"/>
    <row r="87079" x14ac:dyDescent="0.25"/>
    <row r="87080" x14ac:dyDescent="0.25"/>
    <row r="87081" x14ac:dyDescent="0.25"/>
    <row r="87082" x14ac:dyDescent="0.25"/>
    <row r="87083" x14ac:dyDescent="0.25"/>
    <row r="87084" x14ac:dyDescent="0.25"/>
    <row r="87085" x14ac:dyDescent="0.25"/>
    <row r="87086" x14ac:dyDescent="0.25"/>
    <row r="87087" x14ac:dyDescent="0.25"/>
    <row r="87088" x14ac:dyDescent="0.25"/>
    <row r="87089" x14ac:dyDescent="0.25"/>
    <row r="87090" x14ac:dyDescent="0.25"/>
    <row r="87091" x14ac:dyDescent="0.25"/>
    <row r="87092" x14ac:dyDescent="0.25"/>
    <row r="87093" x14ac:dyDescent="0.25"/>
    <row r="87094" x14ac:dyDescent="0.25"/>
    <row r="87095" x14ac:dyDescent="0.25"/>
    <row r="87096" x14ac:dyDescent="0.25"/>
    <row r="87097" x14ac:dyDescent="0.25"/>
    <row r="87098" x14ac:dyDescent="0.25"/>
    <row r="87099" x14ac:dyDescent="0.25"/>
    <row r="87100" x14ac:dyDescent="0.25"/>
    <row r="87101" x14ac:dyDescent="0.25"/>
    <row r="87102" x14ac:dyDescent="0.25"/>
    <row r="87103" x14ac:dyDescent="0.25"/>
    <row r="87104" x14ac:dyDescent="0.25"/>
    <row r="87105" x14ac:dyDescent="0.25"/>
    <row r="87106" x14ac:dyDescent="0.25"/>
    <row r="87107" x14ac:dyDescent="0.25"/>
    <row r="87108" x14ac:dyDescent="0.25"/>
    <row r="87109" x14ac:dyDescent="0.25"/>
    <row r="87110" x14ac:dyDescent="0.25"/>
    <row r="87111" x14ac:dyDescent="0.25"/>
    <row r="87112" x14ac:dyDescent="0.25"/>
    <row r="87113" x14ac:dyDescent="0.25"/>
    <row r="87114" x14ac:dyDescent="0.25"/>
    <row r="87115" x14ac:dyDescent="0.25"/>
    <row r="87116" x14ac:dyDescent="0.25"/>
    <row r="87117" x14ac:dyDescent="0.25"/>
    <row r="87118" x14ac:dyDescent="0.25"/>
    <row r="87119" x14ac:dyDescent="0.25"/>
    <row r="87120" x14ac:dyDescent="0.25"/>
    <row r="87121" x14ac:dyDescent="0.25"/>
    <row r="87122" x14ac:dyDescent="0.25"/>
    <row r="87123" x14ac:dyDescent="0.25"/>
    <row r="87124" x14ac:dyDescent="0.25"/>
    <row r="87125" x14ac:dyDescent="0.25"/>
    <row r="87126" x14ac:dyDescent="0.25"/>
    <row r="87127" x14ac:dyDescent="0.25"/>
    <row r="87128" x14ac:dyDescent="0.25"/>
    <row r="87129" x14ac:dyDescent="0.25"/>
    <row r="87130" x14ac:dyDescent="0.25"/>
    <row r="87131" x14ac:dyDescent="0.25"/>
    <row r="87132" x14ac:dyDescent="0.25"/>
    <row r="87133" x14ac:dyDescent="0.25"/>
    <row r="87134" x14ac:dyDescent="0.25"/>
    <row r="87135" x14ac:dyDescent="0.25"/>
    <row r="87136" x14ac:dyDescent="0.25"/>
    <row r="87137" x14ac:dyDescent="0.25"/>
    <row r="87138" x14ac:dyDescent="0.25"/>
    <row r="87139" x14ac:dyDescent="0.25"/>
    <row r="87140" x14ac:dyDescent="0.25"/>
    <row r="87141" x14ac:dyDescent="0.25"/>
    <row r="87142" x14ac:dyDescent="0.25"/>
    <row r="87143" x14ac:dyDescent="0.25"/>
    <row r="87144" x14ac:dyDescent="0.25"/>
    <row r="87145" x14ac:dyDescent="0.25"/>
    <row r="87146" x14ac:dyDescent="0.25"/>
    <row r="87147" x14ac:dyDescent="0.25"/>
    <row r="87148" x14ac:dyDescent="0.25"/>
    <row r="87149" x14ac:dyDescent="0.25"/>
    <row r="87150" x14ac:dyDescent="0.25"/>
    <row r="87151" x14ac:dyDescent="0.25"/>
    <row r="87152" x14ac:dyDescent="0.25"/>
    <row r="87153" x14ac:dyDescent="0.25"/>
    <row r="87154" x14ac:dyDescent="0.25"/>
    <row r="87155" x14ac:dyDescent="0.25"/>
    <row r="87156" x14ac:dyDescent="0.25"/>
    <row r="87157" x14ac:dyDescent="0.25"/>
    <row r="87158" x14ac:dyDescent="0.25"/>
    <row r="87159" x14ac:dyDescent="0.25"/>
    <row r="87160" x14ac:dyDescent="0.25"/>
    <row r="87161" x14ac:dyDescent="0.25"/>
    <row r="87162" x14ac:dyDescent="0.25"/>
    <row r="87163" x14ac:dyDescent="0.25"/>
    <row r="87164" x14ac:dyDescent="0.25"/>
    <row r="87165" x14ac:dyDescent="0.25"/>
    <row r="87166" x14ac:dyDescent="0.25"/>
    <row r="87167" x14ac:dyDescent="0.25"/>
    <row r="87168" x14ac:dyDescent="0.25"/>
    <row r="87169" x14ac:dyDescent="0.25"/>
    <row r="87170" x14ac:dyDescent="0.25"/>
    <row r="87171" x14ac:dyDescent="0.25"/>
    <row r="87172" x14ac:dyDescent="0.25"/>
    <row r="87173" x14ac:dyDescent="0.25"/>
    <row r="87174" x14ac:dyDescent="0.25"/>
    <row r="87175" x14ac:dyDescent="0.25"/>
    <row r="87176" x14ac:dyDescent="0.25"/>
    <row r="87177" x14ac:dyDescent="0.25"/>
    <row r="87178" x14ac:dyDescent="0.25"/>
    <row r="87179" x14ac:dyDescent="0.25"/>
    <row r="87180" x14ac:dyDescent="0.25"/>
    <row r="87181" x14ac:dyDescent="0.25"/>
    <row r="87182" x14ac:dyDescent="0.25"/>
    <row r="87183" x14ac:dyDescent="0.25"/>
    <row r="87184" x14ac:dyDescent="0.25"/>
    <row r="87185" x14ac:dyDescent="0.25"/>
    <row r="87186" x14ac:dyDescent="0.25"/>
    <row r="87187" x14ac:dyDescent="0.25"/>
    <row r="87188" x14ac:dyDescent="0.25"/>
    <row r="87189" x14ac:dyDescent="0.25"/>
    <row r="87190" x14ac:dyDescent="0.25"/>
    <row r="87191" x14ac:dyDescent="0.25"/>
    <row r="87192" x14ac:dyDescent="0.25"/>
    <row r="87193" x14ac:dyDescent="0.25"/>
    <row r="87194" x14ac:dyDescent="0.25"/>
    <row r="87195" x14ac:dyDescent="0.25"/>
    <row r="87196" x14ac:dyDescent="0.25"/>
    <row r="87197" x14ac:dyDescent="0.25"/>
    <row r="87198" x14ac:dyDescent="0.25"/>
    <row r="87199" x14ac:dyDescent="0.25"/>
    <row r="87200" x14ac:dyDescent="0.25"/>
    <row r="87201" x14ac:dyDescent="0.25"/>
    <row r="87202" x14ac:dyDescent="0.25"/>
    <row r="87203" x14ac:dyDescent="0.25"/>
    <row r="87204" x14ac:dyDescent="0.25"/>
    <row r="87205" x14ac:dyDescent="0.25"/>
    <row r="87206" x14ac:dyDescent="0.25"/>
    <row r="87207" x14ac:dyDescent="0.25"/>
    <row r="87208" x14ac:dyDescent="0.25"/>
    <row r="87209" x14ac:dyDescent="0.25"/>
    <row r="87210" x14ac:dyDescent="0.25"/>
    <row r="87211" x14ac:dyDescent="0.25"/>
    <row r="87212" x14ac:dyDescent="0.25"/>
    <row r="87213" x14ac:dyDescent="0.25"/>
    <row r="87214" x14ac:dyDescent="0.25"/>
    <row r="87215" x14ac:dyDescent="0.25"/>
    <row r="87216" x14ac:dyDescent="0.25"/>
    <row r="87217" x14ac:dyDescent="0.25"/>
    <row r="87218" x14ac:dyDescent="0.25"/>
    <row r="87219" x14ac:dyDescent="0.25"/>
    <row r="87220" x14ac:dyDescent="0.25"/>
    <row r="87221" x14ac:dyDescent="0.25"/>
    <row r="87222" x14ac:dyDescent="0.25"/>
    <row r="87223" x14ac:dyDescent="0.25"/>
    <row r="87224" x14ac:dyDescent="0.25"/>
    <row r="87225" x14ac:dyDescent="0.25"/>
    <row r="87226" x14ac:dyDescent="0.25"/>
    <row r="87227" x14ac:dyDescent="0.25"/>
    <row r="87228" x14ac:dyDescent="0.25"/>
    <row r="87229" x14ac:dyDescent="0.25"/>
    <row r="87230" x14ac:dyDescent="0.25"/>
    <row r="87231" x14ac:dyDescent="0.25"/>
    <row r="87232" x14ac:dyDescent="0.25"/>
    <row r="87233" x14ac:dyDescent="0.25"/>
    <row r="87234" x14ac:dyDescent="0.25"/>
    <row r="87235" x14ac:dyDescent="0.25"/>
    <row r="87236" x14ac:dyDescent="0.25"/>
    <row r="87237" x14ac:dyDescent="0.25"/>
    <row r="87238" x14ac:dyDescent="0.25"/>
    <row r="87239" x14ac:dyDescent="0.25"/>
    <row r="87240" x14ac:dyDescent="0.25"/>
    <row r="87241" x14ac:dyDescent="0.25"/>
    <row r="87242" x14ac:dyDescent="0.25"/>
    <row r="87243" x14ac:dyDescent="0.25"/>
    <row r="87244" x14ac:dyDescent="0.25"/>
    <row r="87245" x14ac:dyDescent="0.25"/>
    <row r="87246" x14ac:dyDescent="0.25"/>
    <row r="87247" x14ac:dyDescent="0.25"/>
    <row r="87248" x14ac:dyDescent="0.25"/>
    <row r="87249" x14ac:dyDescent="0.25"/>
    <row r="87250" x14ac:dyDescent="0.25"/>
    <row r="87251" x14ac:dyDescent="0.25"/>
    <row r="87252" x14ac:dyDescent="0.25"/>
    <row r="87253" x14ac:dyDescent="0.25"/>
    <row r="87254" x14ac:dyDescent="0.25"/>
    <row r="87255" x14ac:dyDescent="0.25"/>
    <row r="87256" x14ac:dyDescent="0.25"/>
    <row r="87257" x14ac:dyDescent="0.25"/>
    <row r="87258" x14ac:dyDescent="0.25"/>
    <row r="87259" x14ac:dyDescent="0.25"/>
    <row r="87260" x14ac:dyDescent="0.25"/>
    <row r="87261" x14ac:dyDescent="0.25"/>
    <row r="87262" x14ac:dyDescent="0.25"/>
    <row r="87263" x14ac:dyDescent="0.25"/>
    <row r="87264" x14ac:dyDescent="0.25"/>
    <row r="87265" x14ac:dyDescent="0.25"/>
    <row r="87266" x14ac:dyDescent="0.25"/>
    <row r="87267" x14ac:dyDescent="0.25"/>
    <row r="87268" x14ac:dyDescent="0.25"/>
    <row r="87269" x14ac:dyDescent="0.25"/>
    <row r="87270" x14ac:dyDescent="0.25"/>
    <row r="87271" x14ac:dyDescent="0.25"/>
    <row r="87272" x14ac:dyDescent="0.25"/>
    <row r="87273" x14ac:dyDescent="0.25"/>
    <row r="87274" x14ac:dyDescent="0.25"/>
    <row r="87275" x14ac:dyDescent="0.25"/>
    <row r="87276" x14ac:dyDescent="0.25"/>
    <row r="87277" x14ac:dyDescent="0.25"/>
    <row r="87278" x14ac:dyDescent="0.25"/>
    <row r="87279" x14ac:dyDescent="0.25"/>
    <row r="87280" x14ac:dyDescent="0.25"/>
    <row r="87281" x14ac:dyDescent="0.25"/>
    <row r="87282" x14ac:dyDescent="0.25"/>
    <row r="87283" x14ac:dyDescent="0.25"/>
    <row r="87284" x14ac:dyDescent="0.25"/>
    <row r="87285" x14ac:dyDescent="0.25"/>
    <row r="87286" x14ac:dyDescent="0.25"/>
    <row r="87287" x14ac:dyDescent="0.25"/>
    <row r="87288" x14ac:dyDescent="0.25"/>
    <row r="87289" x14ac:dyDescent="0.25"/>
    <row r="87290" x14ac:dyDescent="0.25"/>
    <row r="87291" x14ac:dyDescent="0.25"/>
    <row r="87292" x14ac:dyDescent="0.25"/>
    <row r="87293" x14ac:dyDescent="0.25"/>
    <row r="87294" x14ac:dyDescent="0.25"/>
    <row r="87295" x14ac:dyDescent="0.25"/>
    <row r="87296" x14ac:dyDescent="0.25"/>
    <row r="87297" x14ac:dyDescent="0.25"/>
    <row r="87298" x14ac:dyDescent="0.25"/>
    <row r="87299" x14ac:dyDescent="0.25"/>
    <row r="87300" x14ac:dyDescent="0.25"/>
    <row r="87301" x14ac:dyDescent="0.25"/>
    <row r="87302" x14ac:dyDescent="0.25"/>
    <row r="87303" x14ac:dyDescent="0.25"/>
    <row r="87304" x14ac:dyDescent="0.25"/>
    <row r="87305" x14ac:dyDescent="0.25"/>
    <row r="87306" x14ac:dyDescent="0.25"/>
    <row r="87307" x14ac:dyDescent="0.25"/>
    <row r="87308" x14ac:dyDescent="0.25"/>
    <row r="87309" x14ac:dyDescent="0.25"/>
    <row r="87310" x14ac:dyDescent="0.25"/>
    <row r="87311" x14ac:dyDescent="0.25"/>
    <row r="87312" x14ac:dyDescent="0.25"/>
    <row r="87313" x14ac:dyDescent="0.25"/>
    <row r="87314" x14ac:dyDescent="0.25"/>
    <row r="87315" x14ac:dyDescent="0.25"/>
    <row r="87316" x14ac:dyDescent="0.25"/>
    <row r="87317" x14ac:dyDescent="0.25"/>
    <row r="87318" x14ac:dyDescent="0.25"/>
    <row r="87319" x14ac:dyDescent="0.25"/>
    <row r="87320" x14ac:dyDescent="0.25"/>
    <row r="87321" x14ac:dyDescent="0.25"/>
    <row r="87322" x14ac:dyDescent="0.25"/>
    <row r="87323" x14ac:dyDescent="0.25"/>
    <row r="87324" x14ac:dyDescent="0.25"/>
    <row r="87325" x14ac:dyDescent="0.25"/>
    <row r="87326" x14ac:dyDescent="0.25"/>
    <row r="87327" x14ac:dyDescent="0.25"/>
    <row r="87328" x14ac:dyDescent="0.25"/>
    <row r="87329" x14ac:dyDescent="0.25"/>
    <row r="87330" x14ac:dyDescent="0.25"/>
    <row r="87331" x14ac:dyDescent="0.25"/>
    <row r="87332" x14ac:dyDescent="0.25"/>
    <row r="87333" x14ac:dyDescent="0.25"/>
    <row r="87334" x14ac:dyDescent="0.25"/>
    <row r="87335" x14ac:dyDescent="0.25"/>
    <row r="87336" x14ac:dyDescent="0.25"/>
    <row r="87337" x14ac:dyDescent="0.25"/>
    <row r="87338" x14ac:dyDescent="0.25"/>
    <row r="87339" x14ac:dyDescent="0.25"/>
    <row r="87340" x14ac:dyDescent="0.25"/>
    <row r="87341" x14ac:dyDescent="0.25"/>
    <row r="87342" x14ac:dyDescent="0.25"/>
    <row r="87343" x14ac:dyDescent="0.25"/>
    <row r="87344" x14ac:dyDescent="0.25"/>
    <row r="87345" x14ac:dyDescent="0.25"/>
    <row r="87346" x14ac:dyDescent="0.25"/>
    <row r="87347" x14ac:dyDescent="0.25"/>
    <row r="87348" x14ac:dyDescent="0.25"/>
    <row r="87349" x14ac:dyDescent="0.25"/>
    <row r="87350" x14ac:dyDescent="0.25"/>
    <row r="87351" x14ac:dyDescent="0.25"/>
    <row r="87352" x14ac:dyDescent="0.25"/>
    <row r="87353" x14ac:dyDescent="0.25"/>
    <row r="87354" x14ac:dyDescent="0.25"/>
    <row r="87355" x14ac:dyDescent="0.25"/>
    <row r="87356" x14ac:dyDescent="0.25"/>
    <row r="87357" x14ac:dyDescent="0.25"/>
    <row r="87358" x14ac:dyDescent="0.25"/>
    <row r="87359" x14ac:dyDescent="0.25"/>
    <row r="87360" x14ac:dyDescent="0.25"/>
    <row r="87361" x14ac:dyDescent="0.25"/>
    <row r="87362" x14ac:dyDescent="0.25"/>
    <row r="87363" x14ac:dyDescent="0.25"/>
    <row r="87364" x14ac:dyDescent="0.25"/>
    <row r="87365" x14ac:dyDescent="0.25"/>
    <row r="87366" x14ac:dyDescent="0.25"/>
    <row r="87367" x14ac:dyDescent="0.25"/>
    <row r="87368" x14ac:dyDescent="0.25"/>
    <row r="87369" x14ac:dyDescent="0.25"/>
    <row r="87370" x14ac:dyDescent="0.25"/>
    <row r="87371" x14ac:dyDescent="0.25"/>
    <row r="87372" x14ac:dyDescent="0.25"/>
    <row r="87373" x14ac:dyDescent="0.25"/>
    <row r="87374" x14ac:dyDescent="0.25"/>
    <row r="87375" x14ac:dyDescent="0.25"/>
    <row r="87376" x14ac:dyDescent="0.25"/>
    <row r="87377" x14ac:dyDescent="0.25"/>
    <row r="87378" x14ac:dyDescent="0.25"/>
    <row r="87379" x14ac:dyDescent="0.25"/>
    <row r="87380" x14ac:dyDescent="0.25"/>
    <row r="87381" x14ac:dyDescent="0.25"/>
    <row r="87382" x14ac:dyDescent="0.25"/>
    <row r="87383" x14ac:dyDescent="0.25"/>
    <row r="87384" x14ac:dyDescent="0.25"/>
    <row r="87385" x14ac:dyDescent="0.25"/>
    <row r="87386" x14ac:dyDescent="0.25"/>
    <row r="87387" x14ac:dyDescent="0.25"/>
    <row r="87388" x14ac:dyDescent="0.25"/>
    <row r="87389" x14ac:dyDescent="0.25"/>
    <row r="87390" x14ac:dyDescent="0.25"/>
    <row r="87391" x14ac:dyDescent="0.25"/>
    <row r="87392" x14ac:dyDescent="0.25"/>
    <row r="87393" x14ac:dyDescent="0.25"/>
    <row r="87394" x14ac:dyDescent="0.25"/>
    <row r="87395" x14ac:dyDescent="0.25"/>
    <row r="87396" x14ac:dyDescent="0.25"/>
    <row r="87397" x14ac:dyDescent="0.25"/>
    <row r="87398" x14ac:dyDescent="0.25"/>
    <row r="87399" x14ac:dyDescent="0.25"/>
    <row r="87400" x14ac:dyDescent="0.25"/>
    <row r="87401" x14ac:dyDescent="0.25"/>
    <row r="87402" x14ac:dyDescent="0.25"/>
    <row r="87403" x14ac:dyDescent="0.25"/>
    <row r="87404" x14ac:dyDescent="0.25"/>
    <row r="87405" x14ac:dyDescent="0.25"/>
    <row r="87406" x14ac:dyDescent="0.25"/>
    <row r="87407" x14ac:dyDescent="0.25"/>
    <row r="87408" x14ac:dyDescent="0.25"/>
    <row r="87409" x14ac:dyDescent="0.25"/>
    <row r="87410" x14ac:dyDescent="0.25"/>
    <row r="87411" x14ac:dyDescent="0.25"/>
    <row r="87412" x14ac:dyDescent="0.25"/>
    <row r="87413" x14ac:dyDescent="0.25"/>
    <row r="87414" x14ac:dyDescent="0.25"/>
    <row r="87415" x14ac:dyDescent="0.25"/>
    <row r="87416" x14ac:dyDescent="0.25"/>
    <row r="87417" x14ac:dyDescent="0.25"/>
    <row r="87418" x14ac:dyDescent="0.25"/>
    <row r="87419" x14ac:dyDescent="0.25"/>
    <row r="87420" x14ac:dyDescent="0.25"/>
    <row r="87421" x14ac:dyDescent="0.25"/>
    <row r="87422" x14ac:dyDescent="0.25"/>
    <row r="87423" x14ac:dyDescent="0.25"/>
    <row r="87424" x14ac:dyDescent="0.25"/>
    <row r="87425" x14ac:dyDescent="0.25"/>
    <row r="87426" x14ac:dyDescent="0.25"/>
    <row r="87427" x14ac:dyDescent="0.25"/>
    <row r="87428" x14ac:dyDescent="0.25"/>
    <row r="87429" x14ac:dyDescent="0.25"/>
    <row r="87430" x14ac:dyDescent="0.25"/>
    <row r="87431" x14ac:dyDescent="0.25"/>
    <row r="87432" x14ac:dyDescent="0.25"/>
    <row r="87433" x14ac:dyDescent="0.25"/>
    <row r="87434" x14ac:dyDescent="0.25"/>
    <row r="87435" x14ac:dyDescent="0.25"/>
    <row r="87436" x14ac:dyDescent="0.25"/>
    <row r="87437" x14ac:dyDescent="0.25"/>
    <row r="87438" x14ac:dyDescent="0.25"/>
    <row r="87439" x14ac:dyDescent="0.25"/>
    <row r="87440" x14ac:dyDescent="0.25"/>
    <row r="87441" x14ac:dyDescent="0.25"/>
    <row r="87442" x14ac:dyDescent="0.25"/>
    <row r="87443" x14ac:dyDescent="0.25"/>
    <row r="87444" x14ac:dyDescent="0.25"/>
    <row r="87445" x14ac:dyDescent="0.25"/>
    <row r="87446" x14ac:dyDescent="0.25"/>
    <row r="87447" x14ac:dyDescent="0.25"/>
    <row r="87448" x14ac:dyDescent="0.25"/>
    <row r="87449" x14ac:dyDescent="0.25"/>
    <row r="87450" x14ac:dyDescent="0.25"/>
    <row r="87451" x14ac:dyDescent="0.25"/>
    <row r="87452" x14ac:dyDescent="0.25"/>
    <row r="87453" x14ac:dyDescent="0.25"/>
    <row r="87454" x14ac:dyDescent="0.25"/>
    <row r="87455" x14ac:dyDescent="0.25"/>
    <row r="87456" x14ac:dyDescent="0.25"/>
    <row r="87457" x14ac:dyDescent="0.25"/>
    <row r="87458" x14ac:dyDescent="0.25"/>
    <row r="87459" x14ac:dyDescent="0.25"/>
    <row r="87460" x14ac:dyDescent="0.25"/>
    <row r="87461" x14ac:dyDescent="0.25"/>
    <row r="87462" x14ac:dyDescent="0.25"/>
    <row r="87463" x14ac:dyDescent="0.25"/>
    <row r="87464" x14ac:dyDescent="0.25"/>
    <row r="87465" x14ac:dyDescent="0.25"/>
    <row r="87466" x14ac:dyDescent="0.25"/>
    <row r="87467" x14ac:dyDescent="0.25"/>
    <row r="87468" x14ac:dyDescent="0.25"/>
    <row r="87469" x14ac:dyDescent="0.25"/>
    <row r="87470" x14ac:dyDescent="0.25"/>
    <row r="87471" x14ac:dyDescent="0.25"/>
    <row r="87472" x14ac:dyDescent="0.25"/>
    <row r="87473" x14ac:dyDescent="0.25"/>
    <row r="87474" x14ac:dyDescent="0.25"/>
    <row r="87475" x14ac:dyDescent="0.25"/>
    <row r="87476" x14ac:dyDescent="0.25"/>
    <row r="87477" x14ac:dyDescent="0.25"/>
    <row r="87478" x14ac:dyDescent="0.25"/>
    <row r="87479" x14ac:dyDescent="0.25"/>
    <row r="87480" x14ac:dyDescent="0.25"/>
    <row r="87481" x14ac:dyDescent="0.25"/>
    <row r="87482" x14ac:dyDescent="0.25"/>
    <row r="87483" x14ac:dyDescent="0.25"/>
    <row r="87484" x14ac:dyDescent="0.25"/>
    <row r="87485" x14ac:dyDescent="0.25"/>
    <row r="87486" x14ac:dyDescent="0.25"/>
    <row r="87487" x14ac:dyDescent="0.25"/>
    <row r="87488" x14ac:dyDescent="0.25"/>
    <row r="87489" x14ac:dyDescent="0.25"/>
    <row r="87490" x14ac:dyDescent="0.25"/>
    <row r="87491" x14ac:dyDescent="0.25"/>
    <row r="87492" x14ac:dyDescent="0.25"/>
    <row r="87493" x14ac:dyDescent="0.25"/>
    <row r="87494" x14ac:dyDescent="0.25"/>
    <row r="87495" x14ac:dyDescent="0.25"/>
    <row r="87496" x14ac:dyDescent="0.25"/>
    <row r="87497" x14ac:dyDescent="0.25"/>
    <row r="87498" x14ac:dyDescent="0.25"/>
    <row r="87499" x14ac:dyDescent="0.25"/>
    <row r="87500" x14ac:dyDescent="0.25"/>
    <row r="87501" x14ac:dyDescent="0.25"/>
    <row r="87502" x14ac:dyDescent="0.25"/>
    <row r="87503" x14ac:dyDescent="0.25"/>
    <row r="87504" x14ac:dyDescent="0.25"/>
    <row r="87505" x14ac:dyDescent="0.25"/>
    <row r="87506" x14ac:dyDescent="0.25"/>
    <row r="87507" x14ac:dyDescent="0.25"/>
    <row r="87508" x14ac:dyDescent="0.25"/>
    <row r="87509" x14ac:dyDescent="0.25"/>
    <row r="87510" x14ac:dyDescent="0.25"/>
    <row r="87511" x14ac:dyDescent="0.25"/>
    <row r="87512" x14ac:dyDescent="0.25"/>
    <row r="87513" x14ac:dyDescent="0.25"/>
    <row r="87514" x14ac:dyDescent="0.25"/>
    <row r="87515" x14ac:dyDescent="0.25"/>
    <row r="87516" x14ac:dyDescent="0.25"/>
    <row r="87517" x14ac:dyDescent="0.25"/>
    <row r="87518" x14ac:dyDescent="0.25"/>
    <row r="87519" x14ac:dyDescent="0.25"/>
    <row r="87520" x14ac:dyDescent="0.25"/>
    <row r="87521" x14ac:dyDescent="0.25"/>
    <row r="87522" x14ac:dyDescent="0.25"/>
    <row r="87523" x14ac:dyDescent="0.25"/>
    <row r="87524" x14ac:dyDescent="0.25"/>
    <row r="87525" x14ac:dyDescent="0.25"/>
    <row r="87526" x14ac:dyDescent="0.25"/>
    <row r="87527" x14ac:dyDescent="0.25"/>
    <row r="87528" x14ac:dyDescent="0.25"/>
    <row r="87529" x14ac:dyDescent="0.25"/>
    <row r="87530" x14ac:dyDescent="0.25"/>
    <row r="87531" x14ac:dyDescent="0.25"/>
    <row r="87532" x14ac:dyDescent="0.25"/>
    <row r="87533" x14ac:dyDescent="0.25"/>
    <row r="87534" x14ac:dyDescent="0.25"/>
    <row r="87535" x14ac:dyDescent="0.25"/>
    <row r="87536" x14ac:dyDescent="0.25"/>
    <row r="87537" x14ac:dyDescent="0.25"/>
    <row r="87538" x14ac:dyDescent="0.25"/>
    <row r="87539" x14ac:dyDescent="0.25"/>
    <row r="87540" x14ac:dyDescent="0.25"/>
    <row r="87541" x14ac:dyDescent="0.25"/>
    <row r="87542" x14ac:dyDescent="0.25"/>
    <row r="87543" x14ac:dyDescent="0.25"/>
    <row r="87544" x14ac:dyDescent="0.25"/>
    <row r="87545" x14ac:dyDescent="0.25"/>
    <row r="87546" x14ac:dyDescent="0.25"/>
    <row r="87547" x14ac:dyDescent="0.25"/>
    <row r="87548" x14ac:dyDescent="0.25"/>
    <row r="87549" x14ac:dyDescent="0.25"/>
    <row r="87550" x14ac:dyDescent="0.25"/>
    <row r="87551" x14ac:dyDescent="0.25"/>
    <row r="87552" x14ac:dyDescent="0.25"/>
    <row r="87553" x14ac:dyDescent="0.25"/>
    <row r="87554" x14ac:dyDescent="0.25"/>
    <row r="87555" x14ac:dyDescent="0.25"/>
    <row r="87556" x14ac:dyDescent="0.25"/>
    <row r="87557" x14ac:dyDescent="0.25"/>
    <row r="87558" x14ac:dyDescent="0.25"/>
    <row r="87559" x14ac:dyDescent="0.25"/>
    <row r="87560" x14ac:dyDescent="0.25"/>
    <row r="87561" x14ac:dyDescent="0.25"/>
    <row r="87562" x14ac:dyDescent="0.25"/>
    <row r="87563" x14ac:dyDescent="0.25"/>
    <row r="87564" x14ac:dyDescent="0.25"/>
    <row r="87565" x14ac:dyDescent="0.25"/>
    <row r="87566" x14ac:dyDescent="0.25"/>
    <row r="87567" x14ac:dyDescent="0.25"/>
    <row r="87568" x14ac:dyDescent="0.25"/>
    <row r="87569" x14ac:dyDescent="0.25"/>
    <row r="87570" x14ac:dyDescent="0.25"/>
    <row r="87571" x14ac:dyDescent="0.25"/>
    <row r="87572" x14ac:dyDescent="0.25"/>
    <row r="87573" x14ac:dyDescent="0.25"/>
    <row r="87574" x14ac:dyDescent="0.25"/>
    <row r="87575" x14ac:dyDescent="0.25"/>
    <row r="87576" x14ac:dyDescent="0.25"/>
    <row r="87577" x14ac:dyDescent="0.25"/>
    <row r="87578" x14ac:dyDescent="0.25"/>
    <row r="87579" x14ac:dyDescent="0.25"/>
    <row r="87580" x14ac:dyDescent="0.25"/>
    <row r="87581" x14ac:dyDescent="0.25"/>
    <row r="87582" x14ac:dyDescent="0.25"/>
    <row r="87583" x14ac:dyDescent="0.25"/>
    <row r="87584" x14ac:dyDescent="0.25"/>
    <row r="87585" x14ac:dyDescent="0.25"/>
    <row r="87586" x14ac:dyDescent="0.25"/>
    <row r="87587" x14ac:dyDescent="0.25"/>
    <row r="87588" x14ac:dyDescent="0.25"/>
    <row r="87589" x14ac:dyDescent="0.25"/>
    <row r="87590" x14ac:dyDescent="0.25"/>
    <row r="87591" x14ac:dyDescent="0.25"/>
    <row r="87592" x14ac:dyDescent="0.25"/>
    <row r="87593" x14ac:dyDescent="0.25"/>
    <row r="87594" x14ac:dyDescent="0.25"/>
    <row r="87595" x14ac:dyDescent="0.25"/>
    <row r="87596" x14ac:dyDescent="0.25"/>
    <row r="87597" x14ac:dyDescent="0.25"/>
    <row r="87598" x14ac:dyDescent="0.25"/>
    <row r="87599" x14ac:dyDescent="0.25"/>
    <row r="87600" x14ac:dyDescent="0.25"/>
    <row r="87601" x14ac:dyDescent="0.25"/>
    <row r="87602" x14ac:dyDescent="0.25"/>
    <row r="87603" x14ac:dyDescent="0.25"/>
    <row r="87604" x14ac:dyDescent="0.25"/>
    <row r="87605" x14ac:dyDescent="0.25"/>
    <row r="87606" x14ac:dyDescent="0.25"/>
    <row r="87607" x14ac:dyDescent="0.25"/>
    <row r="87608" x14ac:dyDescent="0.25"/>
    <row r="87609" x14ac:dyDescent="0.25"/>
    <row r="87610" x14ac:dyDescent="0.25"/>
    <row r="87611" x14ac:dyDescent="0.25"/>
    <row r="87612" x14ac:dyDescent="0.25"/>
    <row r="87613" x14ac:dyDescent="0.25"/>
    <row r="87614" x14ac:dyDescent="0.25"/>
    <row r="87615" x14ac:dyDescent="0.25"/>
    <row r="87616" x14ac:dyDescent="0.25"/>
    <row r="87617" x14ac:dyDescent="0.25"/>
    <row r="87618" x14ac:dyDescent="0.25"/>
    <row r="87619" x14ac:dyDescent="0.25"/>
    <row r="87620" x14ac:dyDescent="0.25"/>
    <row r="87621" x14ac:dyDescent="0.25"/>
    <row r="87622" x14ac:dyDescent="0.25"/>
    <row r="87623" x14ac:dyDescent="0.25"/>
    <row r="87624" x14ac:dyDescent="0.25"/>
    <row r="87625" x14ac:dyDescent="0.25"/>
    <row r="87626" x14ac:dyDescent="0.25"/>
    <row r="87627" x14ac:dyDescent="0.25"/>
    <row r="87628" x14ac:dyDescent="0.25"/>
    <row r="87629" x14ac:dyDescent="0.25"/>
    <row r="87630" x14ac:dyDescent="0.25"/>
    <row r="87631" x14ac:dyDescent="0.25"/>
    <row r="87632" x14ac:dyDescent="0.25"/>
    <row r="87633" x14ac:dyDescent="0.25"/>
    <row r="87634" x14ac:dyDescent="0.25"/>
    <row r="87635" x14ac:dyDescent="0.25"/>
    <row r="87636" x14ac:dyDescent="0.25"/>
    <row r="87637" x14ac:dyDescent="0.25"/>
    <row r="87638" x14ac:dyDescent="0.25"/>
    <row r="87639" x14ac:dyDescent="0.25"/>
    <row r="87640" x14ac:dyDescent="0.25"/>
    <row r="87641" x14ac:dyDescent="0.25"/>
    <row r="87642" x14ac:dyDescent="0.25"/>
    <row r="87643" x14ac:dyDescent="0.25"/>
    <row r="87644" x14ac:dyDescent="0.25"/>
    <row r="87645" x14ac:dyDescent="0.25"/>
    <row r="87646" x14ac:dyDescent="0.25"/>
    <row r="87647" x14ac:dyDescent="0.25"/>
    <row r="87648" x14ac:dyDescent="0.25"/>
    <row r="87649" x14ac:dyDescent="0.25"/>
    <row r="87650" x14ac:dyDescent="0.25"/>
    <row r="87651" x14ac:dyDescent="0.25"/>
    <row r="87652" x14ac:dyDescent="0.25"/>
    <row r="87653" x14ac:dyDescent="0.25"/>
    <row r="87654" x14ac:dyDescent="0.25"/>
    <row r="87655" x14ac:dyDescent="0.25"/>
    <row r="87656" x14ac:dyDescent="0.25"/>
    <row r="87657" x14ac:dyDescent="0.25"/>
    <row r="87658" x14ac:dyDescent="0.25"/>
    <row r="87659" x14ac:dyDescent="0.25"/>
    <row r="87660" x14ac:dyDescent="0.25"/>
    <row r="87661" x14ac:dyDescent="0.25"/>
    <row r="87662" x14ac:dyDescent="0.25"/>
    <row r="87663" x14ac:dyDescent="0.25"/>
    <row r="87664" x14ac:dyDescent="0.25"/>
    <row r="87665" x14ac:dyDescent="0.25"/>
    <row r="87666" x14ac:dyDescent="0.25"/>
    <row r="87667" x14ac:dyDescent="0.25"/>
    <row r="87668" x14ac:dyDescent="0.25"/>
    <row r="87669" x14ac:dyDescent="0.25"/>
    <row r="87670" x14ac:dyDescent="0.25"/>
    <row r="87671" x14ac:dyDescent="0.25"/>
    <row r="87672" x14ac:dyDescent="0.25"/>
    <row r="87673" x14ac:dyDescent="0.25"/>
    <row r="87674" x14ac:dyDescent="0.25"/>
    <row r="87675" x14ac:dyDescent="0.25"/>
    <row r="87676" x14ac:dyDescent="0.25"/>
    <row r="87677" x14ac:dyDescent="0.25"/>
    <row r="87678" x14ac:dyDescent="0.25"/>
    <row r="87679" x14ac:dyDescent="0.25"/>
    <row r="87680" x14ac:dyDescent="0.25"/>
    <row r="87681" x14ac:dyDescent="0.25"/>
    <row r="87682" x14ac:dyDescent="0.25"/>
    <row r="87683" x14ac:dyDescent="0.25"/>
    <row r="87684" x14ac:dyDescent="0.25"/>
    <row r="87685" x14ac:dyDescent="0.25"/>
    <row r="87686" x14ac:dyDescent="0.25"/>
    <row r="87687" x14ac:dyDescent="0.25"/>
    <row r="87688" x14ac:dyDescent="0.25"/>
    <row r="87689" x14ac:dyDescent="0.25"/>
    <row r="87690" x14ac:dyDescent="0.25"/>
    <row r="87691" x14ac:dyDescent="0.25"/>
    <row r="87692" x14ac:dyDescent="0.25"/>
    <row r="87693" x14ac:dyDescent="0.25"/>
    <row r="87694" x14ac:dyDescent="0.25"/>
    <row r="87695" x14ac:dyDescent="0.25"/>
    <row r="87696" x14ac:dyDescent="0.25"/>
    <row r="87697" x14ac:dyDescent="0.25"/>
    <row r="87698" x14ac:dyDescent="0.25"/>
    <row r="87699" x14ac:dyDescent="0.25"/>
    <row r="87700" x14ac:dyDescent="0.25"/>
    <row r="87701" x14ac:dyDescent="0.25"/>
    <row r="87702" x14ac:dyDescent="0.25"/>
    <row r="87703" x14ac:dyDescent="0.25"/>
    <row r="87704" x14ac:dyDescent="0.25"/>
    <row r="87705" x14ac:dyDescent="0.25"/>
    <row r="87706" x14ac:dyDescent="0.25"/>
    <row r="87707" x14ac:dyDescent="0.25"/>
    <row r="87708" x14ac:dyDescent="0.25"/>
    <row r="87709" x14ac:dyDescent="0.25"/>
    <row r="87710" x14ac:dyDescent="0.25"/>
    <row r="87711" x14ac:dyDescent="0.25"/>
    <row r="87712" x14ac:dyDescent="0.25"/>
    <row r="87713" x14ac:dyDescent="0.25"/>
    <row r="87714" x14ac:dyDescent="0.25"/>
    <row r="87715" x14ac:dyDescent="0.25"/>
    <row r="87716" x14ac:dyDescent="0.25"/>
    <row r="87717" x14ac:dyDescent="0.25"/>
    <row r="87718" x14ac:dyDescent="0.25"/>
    <row r="87719" x14ac:dyDescent="0.25"/>
    <row r="87720" x14ac:dyDescent="0.25"/>
    <row r="87721" x14ac:dyDescent="0.25"/>
    <row r="87722" x14ac:dyDescent="0.25"/>
    <row r="87723" x14ac:dyDescent="0.25"/>
    <row r="87724" x14ac:dyDescent="0.25"/>
    <row r="87725" x14ac:dyDescent="0.25"/>
    <row r="87726" x14ac:dyDescent="0.25"/>
    <row r="87727" x14ac:dyDescent="0.25"/>
    <row r="87728" x14ac:dyDescent="0.25"/>
    <row r="87729" x14ac:dyDescent="0.25"/>
    <row r="87730" x14ac:dyDescent="0.25"/>
    <row r="87731" x14ac:dyDescent="0.25"/>
    <row r="87732" x14ac:dyDescent="0.25"/>
    <row r="87733" x14ac:dyDescent="0.25"/>
    <row r="87734" x14ac:dyDescent="0.25"/>
    <row r="87735" x14ac:dyDescent="0.25"/>
    <row r="87736" x14ac:dyDescent="0.25"/>
    <row r="87737" x14ac:dyDescent="0.25"/>
    <row r="87738" x14ac:dyDescent="0.25"/>
    <row r="87739" x14ac:dyDescent="0.25"/>
    <row r="87740" x14ac:dyDescent="0.25"/>
    <row r="87741" x14ac:dyDescent="0.25"/>
    <row r="87742" x14ac:dyDescent="0.25"/>
    <row r="87743" x14ac:dyDescent="0.25"/>
    <row r="87744" x14ac:dyDescent="0.25"/>
    <row r="87745" x14ac:dyDescent="0.25"/>
    <row r="87746" x14ac:dyDescent="0.25"/>
    <row r="87747" x14ac:dyDescent="0.25"/>
    <row r="87748" x14ac:dyDescent="0.25"/>
    <row r="87749" x14ac:dyDescent="0.25"/>
    <row r="87750" x14ac:dyDescent="0.25"/>
    <row r="87751" x14ac:dyDescent="0.25"/>
    <row r="87752" x14ac:dyDescent="0.25"/>
    <row r="87753" x14ac:dyDescent="0.25"/>
    <row r="87754" x14ac:dyDescent="0.25"/>
    <row r="87755" x14ac:dyDescent="0.25"/>
    <row r="87756" x14ac:dyDescent="0.25"/>
    <row r="87757" x14ac:dyDescent="0.25"/>
    <row r="87758" x14ac:dyDescent="0.25"/>
    <row r="87759" x14ac:dyDescent="0.25"/>
    <row r="87760" x14ac:dyDescent="0.25"/>
    <row r="87761" x14ac:dyDescent="0.25"/>
    <row r="87762" x14ac:dyDescent="0.25"/>
    <row r="87763" x14ac:dyDescent="0.25"/>
    <row r="87764" x14ac:dyDescent="0.25"/>
    <row r="87765" x14ac:dyDescent="0.25"/>
    <row r="87766" x14ac:dyDescent="0.25"/>
    <row r="87767" x14ac:dyDescent="0.25"/>
    <row r="87768" x14ac:dyDescent="0.25"/>
    <row r="87769" x14ac:dyDescent="0.25"/>
    <row r="87770" x14ac:dyDescent="0.25"/>
    <row r="87771" x14ac:dyDescent="0.25"/>
    <row r="87772" x14ac:dyDescent="0.25"/>
    <row r="87773" x14ac:dyDescent="0.25"/>
    <row r="87774" x14ac:dyDescent="0.25"/>
    <row r="87775" x14ac:dyDescent="0.25"/>
    <row r="87776" x14ac:dyDescent="0.25"/>
    <row r="87777" x14ac:dyDescent="0.25"/>
    <row r="87778" x14ac:dyDescent="0.25"/>
    <row r="87779" x14ac:dyDescent="0.25"/>
    <row r="87780" x14ac:dyDescent="0.25"/>
    <row r="87781" x14ac:dyDescent="0.25"/>
    <row r="87782" x14ac:dyDescent="0.25"/>
    <row r="87783" x14ac:dyDescent="0.25"/>
    <row r="87784" x14ac:dyDescent="0.25"/>
    <row r="87785" x14ac:dyDescent="0.25"/>
    <row r="87786" x14ac:dyDescent="0.25"/>
    <row r="87787" x14ac:dyDescent="0.25"/>
    <row r="87788" x14ac:dyDescent="0.25"/>
    <row r="87789" x14ac:dyDescent="0.25"/>
    <row r="87790" x14ac:dyDescent="0.25"/>
    <row r="87791" x14ac:dyDescent="0.25"/>
    <row r="87792" x14ac:dyDescent="0.25"/>
    <row r="87793" x14ac:dyDescent="0.25"/>
    <row r="87794" x14ac:dyDescent="0.25"/>
    <row r="87795" x14ac:dyDescent="0.25"/>
    <row r="87796" x14ac:dyDescent="0.25"/>
    <row r="87797" x14ac:dyDescent="0.25"/>
    <row r="87798" x14ac:dyDescent="0.25"/>
    <row r="87799" x14ac:dyDescent="0.25"/>
    <row r="87800" x14ac:dyDescent="0.25"/>
    <row r="87801" x14ac:dyDescent="0.25"/>
    <row r="87802" x14ac:dyDescent="0.25"/>
    <row r="87803" x14ac:dyDescent="0.25"/>
    <row r="87804" x14ac:dyDescent="0.25"/>
    <row r="87805" x14ac:dyDescent="0.25"/>
    <row r="87806" x14ac:dyDescent="0.25"/>
    <row r="87807" x14ac:dyDescent="0.25"/>
    <row r="87808" x14ac:dyDescent="0.25"/>
    <row r="87809" x14ac:dyDescent="0.25"/>
    <row r="87810" x14ac:dyDescent="0.25"/>
    <row r="87811" x14ac:dyDescent="0.25"/>
    <row r="87812" x14ac:dyDescent="0.25"/>
    <row r="87813" x14ac:dyDescent="0.25"/>
    <row r="87814" x14ac:dyDescent="0.25"/>
    <row r="87815" x14ac:dyDescent="0.25"/>
    <row r="87816" x14ac:dyDescent="0.25"/>
    <row r="87817" x14ac:dyDescent="0.25"/>
    <row r="87818" x14ac:dyDescent="0.25"/>
    <row r="87819" x14ac:dyDescent="0.25"/>
    <row r="87820" x14ac:dyDescent="0.25"/>
    <row r="87821" x14ac:dyDescent="0.25"/>
    <row r="87822" x14ac:dyDescent="0.25"/>
    <row r="87823" x14ac:dyDescent="0.25"/>
    <row r="87824" x14ac:dyDescent="0.25"/>
    <row r="87825" x14ac:dyDescent="0.25"/>
    <row r="87826" x14ac:dyDescent="0.25"/>
    <row r="87827" x14ac:dyDescent="0.25"/>
    <row r="87828" x14ac:dyDescent="0.25"/>
    <row r="87829" x14ac:dyDescent="0.25"/>
    <row r="87830" x14ac:dyDescent="0.25"/>
    <row r="87831" x14ac:dyDescent="0.25"/>
    <row r="87832" x14ac:dyDescent="0.25"/>
    <row r="87833" x14ac:dyDescent="0.25"/>
    <row r="87834" x14ac:dyDescent="0.25"/>
    <row r="87835" x14ac:dyDescent="0.25"/>
    <row r="87836" x14ac:dyDescent="0.25"/>
    <row r="87837" x14ac:dyDescent="0.25"/>
    <row r="87838" x14ac:dyDescent="0.25"/>
    <row r="87839" x14ac:dyDescent="0.25"/>
    <row r="87840" x14ac:dyDescent="0.25"/>
    <row r="87841" x14ac:dyDescent="0.25"/>
    <row r="87842" x14ac:dyDescent="0.25"/>
    <row r="87843" x14ac:dyDescent="0.25"/>
    <row r="87844" x14ac:dyDescent="0.25"/>
    <row r="87845" x14ac:dyDescent="0.25"/>
    <row r="87846" x14ac:dyDescent="0.25"/>
    <row r="87847" x14ac:dyDescent="0.25"/>
    <row r="87848" x14ac:dyDescent="0.25"/>
    <row r="87849" x14ac:dyDescent="0.25"/>
    <row r="87850" x14ac:dyDescent="0.25"/>
    <row r="87851" x14ac:dyDescent="0.25"/>
    <row r="87852" x14ac:dyDescent="0.25"/>
    <row r="87853" x14ac:dyDescent="0.25"/>
    <row r="87854" x14ac:dyDescent="0.25"/>
    <row r="87855" x14ac:dyDescent="0.25"/>
    <row r="87856" x14ac:dyDescent="0.25"/>
    <row r="87857" x14ac:dyDescent="0.25"/>
    <row r="87858" x14ac:dyDescent="0.25"/>
    <row r="87859" x14ac:dyDescent="0.25"/>
    <row r="87860" x14ac:dyDescent="0.25"/>
    <row r="87861" x14ac:dyDescent="0.25"/>
    <row r="87862" x14ac:dyDescent="0.25"/>
    <row r="87863" x14ac:dyDescent="0.25"/>
    <row r="87864" x14ac:dyDescent="0.25"/>
    <row r="87865" x14ac:dyDescent="0.25"/>
    <row r="87866" x14ac:dyDescent="0.25"/>
    <row r="87867" x14ac:dyDescent="0.25"/>
    <row r="87868" x14ac:dyDescent="0.25"/>
    <row r="87869" x14ac:dyDescent="0.25"/>
    <row r="87870" x14ac:dyDescent="0.25"/>
    <row r="87871" x14ac:dyDescent="0.25"/>
    <row r="87872" x14ac:dyDescent="0.25"/>
    <row r="87873" x14ac:dyDescent="0.25"/>
    <row r="87874" x14ac:dyDescent="0.25"/>
    <row r="87875" x14ac:dyDescent="0.25"/>
    <row r="87876" x14ac:dyDescent="0.25"/>
    <row r="87877" x14ac:dyDescent="0.25"/>
    <row r="87878" x14ac:dyDescent="0.25"/>
    <row r="87879" x14ac:dyDescent="0.25"/>
    <row r="87880" x14ac:dyDescent="0.25"/>
    <row r="87881" x14ac:dyDescent="0.25"/>
    <row r="87882" x14ac:dyDescent="0.25"/>
    <row r="87883" x14ac:dyDescent="0.25"/>
    <row r="87884" x14ac:dyDescent="0.25"/>
    <row r="87885" x14ac:dyDescent="0.25"/>
    <row r="87886" x14ac:dyDescent="0.25"/>
    <row r="87887" x14ac:dyDescent="0.25"/>
    <row r="87888" x14ac:dyDescent="0.25"/>
    <row r="87889" x14ac:dyDescent="0.25"/>
    <row r="87890" x14ac:dyDescent="0.25"/>
    <row r="87891" x14ac:dyDescent="0.25"/>
    <row r="87892" x14ac:dyDescent="0.25"/>
    <row r="87893" x14ac:dyDescent="0.25"/>
    <row r="87894" x14ac:dyDescent="0.25"/>
    <row r="87895" x14ac:dyDescent="0.25"/>
    <row r="87896" x14ac:dyDescent="0.25"/>
    <row r="87897" x14ac:dyDescent="0.25"/>
    <row r="87898" x14ac:dyDescent="0.25"/>
    <row r="87899" x14ac:dyDescent="0.25"/>
    <row r="87900" x14ac:dyDescent="0.25"/>
    <row r="87901" x14ac:dyDescent="0.25"/>
    <row r="87902" x14ac:dyDescent="0.25"/>
    <row r="87903" x14ac:dyDescent="0.25"/>
    <row r="87904" x14ac:dyDescent="0.25"/>
    <row r="87905" x14ac:dyDescent="0.25"/>
    <row r="87906" x14ac:dyDescent="0.25"/>
    <row r="87907" x14ac:dyDescent="0.25"/>
    <row r="87908" x14ac:dyDescent="0.25"/>
    <row r="87909" x14ac:dyDescent="0.25"/>
    <row r="87910" x14ac:dyDescent="0.25"/>
    <row r="87911" x14ac:dyDescent="0.25"/>
    <row r="87912" x14ac:dyDescent="0.25"/>
    <row r="87913" x14ac:dyDescent="0.25"/>
    <row r="87914" x14ac:dyDescent="0.25"/>
    <row r="87915" x14ac:dyDescent="0.25"/>
    <row r="87916" x14ac:dyDescent="0.25"/>
    <row r="87917" x14ac:dyDescent="0.25"/>
    <row r="87918" x14ac:dyDescent="0.25"/>
    <row r="87919" x14ac:dyDescent="0.25"/>
    <row r="87920" x14ac:dyDescent="0.25"/>
    <row r="87921" x14ac:dyDescent="0.25"/>
    <row r="87922" x14ac:dyDescent="0.25"/>
    <row r="87923" x14ac:dyDescent="0.25"/>
    <row r="87924" x14ac:dyDescent="0.25"/>
    <row r="87925" x14ac:dyDescent="0.25"/>
    <row r="87926" x14ac:dyDescent="0.25"/>
    <row r="87927" x14ac:dyDescent="0.25"/>
    <row r="87928" x14ac:dyDescent="0.25"/>
    <row r="87929" x14ac:dyDescent="0.25"/>
    <row r="87930" x14ac:dyDescent="0.25"/>
    <row r="87931" x14ac:dyDescent="0.25"/>
    <row r="87932" x14ac:dyDescent="0.25"/>
    <row r="87933" x14ac:dyDescent="0.25"/>
    <row r="87934" x14ac:dyDescent="0.25"/>
    <row r="87935" x14ac:dyDescent="0.25"/>
    <row r="87936" x14ac:dyDescent="0.25"/>
    <row r="87937" x14ac:dyDescent="0.25"/>
    <row r="87938" x14ac:dyDescent="0.25"/>
    <row r="87939" x14ac:dyDescent="0.25"/>
    <row r="87940" x14ac:dyDescent="0.25"/>
    <row r="87941" x14ac:dyDescent="0.25"/>
    <row r="87942" x14ac:dyDescent="0.25"/>
    <row r="87943" x14ac:dyDescent="0.25"/>
    <row r="87944" x14ac:dyDescent="0.25"/>
    <row r="87945" x14ac:dyDescent="0.25"/>
    <row r="87946" x14ac:dyDescent="0.25"/>
    <row r="87947" x14ac:dyDescent="0.25"/>
    <row r="87948" x14ac:dyDescent="0.25"/>
    <row r="87949" x14ac:dyDescent="0.25"/>
    <row r="87950" x14ac:dyDescent="0.25"/>
    <row r="87951" x14ac:dyDescent="0.25"/>
    <row r="87952" x14ac:dyDescent="0.25"/>
    <row r="87953" x14ac:dyDescent="0.25"/>
    <row r="87954" x14ac:dyDescent="0.25"/>
    <row r="87955" x14ac:dyDescent="0.25"/>
    <row r="87956" x14ac:dyDescent="0.25"/>
    <row r="87957" x14ac:dyDescent="0.25"/>
    <row r="87958" x14ac:dyDescent="0.25"/>
    <row r="87959" x14ac:dyDescent="0.25"/>
    <row r="87960" x14ac:dyDescent="0.25"/>
    <row r="87961" x14ac:dyDescent="0.25"/>
    <row r="87962" x14ac:dyDescent="0.25"/>
    <row r="87963" x14ac:dyDescent="0.25"/>
    <row r="87964" x14ac:dyDescent="0.25"/>
    <row r="87965" x14ac:dyDescent="0.25"/>
    <row r="87966" x14ac:dyDescent="0.25"/>
    <row r="87967" x14ac:dyDescent="0.25"/>
    <row r="87968" x14ac:dyDescent="0.25"/>
    <row r="87969" x14ac:dyDescent="0.25"/>
    <row r="87970" x14ac:dyDescent="0.25"/>
    <row r="87971" x14ac:dyDescent="0.25"/>
    <row r="87972" x14ac:dyDescent="0.25"/>
    <row r="87973" x14ac:dyDescent="0.25"/>
    <row r="87974" x14ac:dyDescent="0.25"/>
    <row r="87975" x14ac:dyDescent="0.25"/>
    <row r="87976" x14ac:dyDescent="0.25"/>
    <row r="87977" x14ac:dyDescent="0.25"/>
    <row r="87978" x14ac:dyDescent="0.25"/>
    <row r="87979" x14ac:dyDescent="0.25"/>
    <row r="87980" x14ac:dyDescent="0.25"/>
    <row r="87981" x14ac:dyDescent="0.25"/>
    <row r="87982" x14ac:dyDescent="0.25"/>
    <row r="87983" x14ac:dyDescent="0.25"/>
    <row r="87984" x14ac:dyDescent="0.25"/>
    <row r="87985" x14ac:dyDescent="0.25"/>
    <row r="87986" x14ac:dyDescent="0.25"/>
    <row r="87987" x14ac:dyDescent="0.25"/>
    <row r="87988" x14ac:dyDescent="0.25"/>
    <row r="87989" x14ac:dyDescent="0.25"/>
    <row r="87990" x14ac:dyDescent="0.25"/>
    <row r="87991" x14ac:dyDescent="0.25"/>
    <row r="87992" x14ac:dyDescent="0.25"/>
    <row r="87993" x14ac:dyDescent="0.25"/>
    <row r="87994" x14ac:dyDescent="0.25"/>
    <row r="87995" x14ac:dyDescent="0.25"/>
    <row r="87996" x14ac:dyDescent="0.25"/>
    <row r="87997" x14ac:dyDescent="0.25"/>
    <row r="87998" x14ac:dyDescent="0.25"/>
    <row r="87999" x14ac:dyDescent="0.25"/>
    <row r="88000" x14ac:dyDescent="0.25"/>
    <row r="88001" x14ac:dyDescent="0.25"/>
    <row r="88002" x14ac:dyDescent="0.25"/>
    <row r="88003" x14ac:dyDescent="0.25"/>
    <row r="88004" x14ac:dyDescent="0.25"/>
    <row r="88005" x14ac:dyDescent="0.25"/>
    <row r="88006" x14ac:dyDescent="0.25"/>
    <row r="88007" x14ac:dyDescent="0.25"/>
    <row r="88008" x14ac:dyDescent="0.25"/>
    <row r="88009" x14ac:dyDescent="0.25"/>
    <row r="88010" x14ac:dyDescent="0.25"/>
    <row r="88011" x14ac:dyDescent="0.25"/>
    <row r="88012" x14ac:dyDescent="0.25"/>
    <row r="88013" x14ac:dyDescent="0.25"/>
    <row r="88014" x14ac:dyDescent="0.25"/>
    <row r="88015" x14ac:dyDescent="0.25"/>
    <row r="88016" x14ac:dyDescent="0.25"/>
    <row r="88017" x14ac:dyDescent="0.25"/>
    <row r="88018" x14ac:dyDescent="0.25"/>
    <row r="88019" x14ac:dyDescent="0.25"/>
    <row r="88020" x14ac:dyDescent="0.25"/>
    <row r="88021" x14ac:dyDescent="0.25"/>
    <row r="88022" x14ac:dyDescent="0.25"/>
    <row r="88023" x14ac:dyDescent="0.25"/>
    <row r="88024" x14ac:dyDescent="0.25"/>
    <row r="88025" x14ac:dyDescent="0.25"/>
    <row r="88026" x14ac:dyDescent="0.25"/>
    <row r="88027" x14ac:dyDescent="0.25"/>
    <row r="88028" x14ac:dyDescent="0.25"/>
    <row r="88029" x14ac:dyDescent="0.25"/>
    <row r="88030" x14ac:dyDescent="0.25"/>
    <row r="88031" x14ac:dyDescent="0.25"/>
    <row r="88032" x14ac:dyDescent="0.25"/>
    <row r="88033" x14ac:dyDescent="0.25"/>
    <row r="88034" x14ac:dyDescent="0.25"/>
    <row r="88035" x14ac:dyDescent="0.25"/>
    <row r="88036" x14ac:dyDescent="0.25"/>
    <row r="88037" x14ac:dyDescent="0.25"/>
    <row r="88038" x14ac:dyDescent="0.25"/>
    <row r="88039" x14ac:dyDescent="0.25"/>
    <row r="88040" x14ac:dyDescent="0.25"/>
    <row r="88041" x14ac:dyDescent="0.25"/>
    <row r="88042" x14ac:dyDescent="0.25"/>
    <row r="88043" x14ac:dyDescent="0.25"/>
    <row r="88044" x14ac:dyDescent="0.25"/>
    <row r="88045" x14ac:dyDescent="0.25"/>
    <row r="88046" x14ac:dyDescent="0.25"/>
    <row r="88047" x14ac:dyDescent="0.25"/>
    <row r="88048" x14ac:dyDescent="0.25"/>
    <row r="88049" x14ac:dyDescent="0.25"/>
    <row r="88050" x14ac:dyDescent="0.25"/>
    <row r="88051" x14ac:dyDescent="0.25"/>
    <row r="88052" x14ac:dyDescent="0.25"/>
    <row r="88053" x14ac:dyDescent="0.25"/>
    <row r="88054" x14ac:dyDescent="0.25"/>
    <row r="88055" x14ac:dyDescent="0.25"/>
    <row r="88056" x14ac:dyDescent="0.25"/>
    <row r="88057" x14ac:dyDescent="0.25"/>
    <row r="88058" x14ac:dyDescent="0.25"/>
    <row r="88059" x14ac:dyDescent="0.25"/>
    <row r="88060" x14ac:dyDescent="0.25"/>
    <row r="88061" x14ac:dyDescent="0.25"/>
    <row r="88062" x14ac:dyDescent="0.25"/>
    <row r="88063" x14ac:dyDescent="0.25"/>
    <row r="88064" x14ac:dyDescent="0.25"/>
    <row r="88065" x14ac:dyDescent="0.25"/>
    <row r="88066" x14ac:dyDescent="0.25"/>
    <row r="88067" x14ac:dyDescent="0.25"/>
    <row r="88068" x14ac:dyDescent="0.25"/>
    <row r="88069" x14ac:dyDescent="0.25"/>
    <row r="88070" x14ac:dyDescent="0.25"/>
    <row r="88071" x14ac:dyDescent="0.25"/>
    <row r="88072" x14ac:dyDescent="0.25"/>
    <row r="88073" x14ac:dyDescent="0.25"/>
    <row r="88074" x14ac:dyDescent="0.25"/>
    <row r="88075" x14ac:dyDescent="0.25"/>
    <row r="88076" x14ac:dyDescent="0.25"/>
    <row r="88077" x14ac:dyDescent="0.25"/>
    <row r="88078" x14ac:dyDescent="0.25"/>
    <row r="88079" x14ac:dyDescent="0.25"/>
    <row r="88080" x14ac:dyDescent="0.25"/>
    <row r="88081" x14ac:dyDescent="0.25"/>
    <row r="88082" x14ac:dyDescent="0.25"/>
    <row r="88083" x14ac:dyDescent="0.25"/>
    <row r="88084" x14ac:dyDescent="0.25"/>
    <row r="88085" x14ac:dyDescent="0.25"/>
    <row r="88086" x14ac:dyDescent="0.25"/>
    <row r="88087" x14ac:dyDescent="0.25"/>
    <row r="88088" x14ac:dyDescent="0.25"/>
    <row r="88089" x14ac:dyDescent="0.25"/>
    <row r="88090" x14ac:dyDescent="0.25"/>
    <row r="88091" x14ac:dyDescent="0.25"/>
    <row r="88092" x14ac:dyDescent="0.25"/>
    <row r="88093" x14ac:dyDescent="0.25"/>
    <row r="88094" x14ac:dyDescent="0.25"/>
    <row r="88095" x14ac:dyDescent="0.25"/>
    <row r="88096" x14ac:dyDescent="0.25"/>
    <row r="88097" x14ac:dyDescent="0.25"/>
    <row r="88098" x14ac:dyDescent="0.25"/>
    <row r="88099" x14ac:dyDescent="0.25"/>
    <row r="88100" x14ac:dyDescent="0.25"/>
    <row r="88101" x14ac:dyDescent="0.25"/>
    <row r="88102" x14ac:dyDescent="0.25"/>
    <row r="88103" x14ac:dyDescent="0.25"/>
    <row r="88104" x14ac:dyDescent="0.25"/>
    <row r="88105" x14ac:dyDescent="0.25"/>
    <row r="88106" x14ac:dyDescent="0.25"/>
    <row r="88107" x14ac:dyDescent="0.25"/>
    <row r="88108" x14ac:dyDescent="0.25"/>
    <row r="88109" x14ac:dyDescent="0.25"/>
    <row r="88110" x14ac:dyDescent="0.25"/>
    <row r="88111" x14ac:dyDescent="0.25"/>
    <row r="88112" x14ac:dyDescent="0.25"/>
    <row r="88113" x14ac:dyDescent="0.25"/>
    <row r="88114" x14ac:dyDescent="0.25"/>
    <row r="88115" x14ac:dyDescent="0.25"/>
    <row r="88116" x14ac:dyDescent="0.25"/>
    <row r="88117" x14ac:dyDescent="0.25"/>
    <row r="88118" x14ac:dyDescent="0.25"/>
    <row r="88119" x14ac:dyDescent="0.25"/>
    <row r="88120" x14ac:dyDescent="0.25"/>
    <row r="88121" x14ac:dyDescent="0.25"/>
    <row r="88122" x14ac:dyDescent="0.25"/>
    <row r="88123" x14ac:dyDescent="0.25"/>
    <row r="88124" x14ac:dyDescent="0.25"/>
    <row r="88125" x14ac:dyDescent="0.25"/>
    <row r="88126" x14ac:dyDescent="0.25"/>
    <row r="88127" x14ac:dyDescent="0.25"/>
    <row r="88128" x14ac:dyDescent="0.25"/>
    <row r="88129" x14ac:dyDescent="0.25"/>
    <row r="88130" x14ac:dyDescent="0.25"/>
    <row r="88131" x14ac:dyDescent="0.25"/>
    <row r="88132" x14ac:dyDescent="0.25"/>
    <row r="88133" x14ac:dyDescent="0.25"/>
    <row r="88134" x14ac:dyDescent="0.25"/>
    <row r="88135" x14ac:dyDescent="0.25"/>
    <row r="88136" x14ac:dyDescent="0.25"/>
    <row r="88137" x14ac:dyDescent="0.25"/>
    <row r="88138" x14ac:dyDescent="0.25"/>
    <row r="88139" x14ac:dyDescent="0.25"/>
    <row r="88140" x14ac:dyDescent="0.25"/>
    <row r="88141" x14ac:dyDescent="0.25"/>
    <row r="88142" x14ac:dyDescent="0.25"/>
    <row r="88143" x14ac:dyDescent="0.25"/>
    <row r="88144" x14ac:dyDescent="0.25"/>
    <row r="88145" x14ac:dyDescent="0.25"/>
    <row r="88146" x14ac:dyDescent="0.25"/>
    <row r="88147" x14ac:dyDescent="0.25"/>
    <row r="88148" x14ac:dyDescent="0.25"/>
    <row r="88149" x14ac:dyDescent="0.25"/>
    <row r="88150" x14ac:dyDescent="0.25"/>
    <row r="88151" x14ac:dyDescent="0.25"/>
    <row r="88152" x14ac:dyDescent="0.25"/>
    <row r="88153" x14ac:dyDescent="0.25"/>
    <row r="88154" x14ac:dyDescent="0.25"/>
    <row r="88155" x14ac:dyDescent="0.25"/>
    <row r="88156" x14ac:dyDescent="0.25"/>
    <row r="88157" x14ac:dyDescent="0.25"/>
    <row r="88158" x14ac:dyDescent="0.25"/>
    <row r="88159" x14ac:dyDescent="0.25"/>
    <row r="88160" x14ac:dyDescent="0.25"/>
    <row r="88161" x14ac:dyDescent="0.25"/>
    <row r="88162" x14ac:dyDescent="0.25"/>
    <row r="88163" x14ac:dyDescent="0.25"/>
    <row r="88164" x14ac:dyDescent="0.25"/>
    <row r="88165" x14ac:dyDescent="0.25"/>
    <row r="88166" x14ac:dyDescent="0.25"/>
    <row r="88167" x14ac:dyDescent="0.25"/>
    <row r="88168" x14ac:dyDescent="0.25"/>
    <row r="88169" x14ac:dyDescent="0.25"/>
    <row r="88170" x14ac:dyDescent="0.25"/>
    <row r="88171" x14ac:dyDescent="0.25"/>
    <row r="88172" x14ac:dyDescent="0.25"/>
    <row r="88173" x14ac:dyDescent="0.25"/>
    <row r="88174" x14ac:dyDescent="0.25"/>
    <row r="88175" x14ac:dyDescent="0.25"/>
    <row r="88176" x14ac:dyDescent="0.25"/>
    <row r="88177" x14ac:dyDescent="0.25"/>
    <row r="88178" x14ac:dyDescent="0.25"/>
    <row r="88179" x14ac:dyDescent="0.25"/>
    <row r="88180" x14ac:dyDescent="0.25"/>
    <row r="88181" x14ac:dyDescent="0.25"/>
    <row r="88182" x14ac:dyDescent="0.25"/>
    <row r="88183" x14ac:dyDescent="0.25"/>
    <row r="88184" x14ac:dyDescent="0.25"/>
    <row r="88185" x14ac:dyDescent="0.25"/>
    <row r="88186" x14ac:dyDescent="0.25"/>
    <row r="88187" x14ac:dyDescent="0.25"/>
    <row r="88188" x14ac:dyDescent="0.25"/>
    <row r="88189" x14ac:dyDescent="0.25"/>
    <row r="88190" x14ac:dyDescent="0.25"/>
    <row r="88191" x14ac:dyDescent="0.25"/>
    <row r="88192" x14ac:dyDescent="0.25"/>
    <row r="88193" x14ac:dyDescent="0.25"/>
    <row r="88194" x14ac:dyDescent="0.25"/>
    <row r="88195" x14ac:dyDescent="0.25"/>
    <row r="88196" x14ac:dyDescent="0.25"/>
    <row r="88197" x14ac:dyDescent="0.25"/>
    <row r="88198" x14ac:dyDescent="0.25"/>
    <row r="88199" x14ac:dyDescent="0.25"/>
    <row r="88200" x14ac:dyDescent="0.25"/>
    <row r="88201" x14ac:dyDescent="0.25"/>
    <row r="88202" x14ac:dyDescent="0.25"/>
    <row r="88203" x14ac:dyDescent="0.25"/>
    <row r="88204" x14ac:dyDescent="0.25"/>
    <row r="88205" x14ac:dyDescent="0.25"/>
    <row r="88206" x14ac:dyDescent="0.25"/>
    <row r="88207" x14ac:dyDescent="0.25"/>
    <row r="88208" x14ac:dyDescent="0.25"/>
    <row r="88209" x14ac:dyDescent="0.25"/>
    <row r="88210" x14ac:dyDescent="0.25"/>
    <row r="88211" x14ac:dyDescent="0.25"/>
    <row r="88212" x14ac:dyDescent="0.25"/>
    <row r="88213" x14ac:dyDescent="0.25"/>
    <row r="88214" x14ac:dyDescent="0.25"/>
    <row r="88215" x14ac:dyDescent="0.25"/>
    <row r="88216" x14ac:dyDescent="0.25"/>
    <row r="88217" x14ac:dyDescent="0.25"/>
    <row r="88218" x14ac:dyDescent="0.25"/>
    <row r="88219" x14ac:dyDescent="0.25"/>
    <row r="88220" x14ac:dyDescent="0.25"/>
    <row r="88221" x14ac:dyDescent="0.25"/>
    <row r="88222" x14ac:dyDescent="0.25"/>
    <row r="88223" x14ac:dyDescent="0.25"/>
    <row r="88224" x14ac:dyDescent="0.25"/>
    <row r="88225" x14ac:dyDescent="0.25"/>
    <row r="88226" x14ac:dyDescent="0.25"/>
    <row r="88227" x14ac:dyDescent="0.25"/>
    <row r="88228" x14ac:dyDescent="0.25"/>
    <row r="88229" x14ac:dyDescent="0.25"/>
    <row r="88230" x14ac:dyDescent="0.25"/>
    <row r="88231" x14ac:dyDescent="0.25"/>
    <row r="88232" x14ac:dyDescent="0.25"/>
    <row r="88233" x14ac:dyDescent="0.25"/>
    <row r="88234" x14ac:dyDescent="0.25"/>
    <row r="88235" x14ac:dyDescent="0.25"/>
    <row r="88236" x14ac:dyDescent="0.25"/>
    <row r="88237" x14ac:dyDescent="0.25"/>
    <row r="88238" x14ac:dyDescent="0.25"/>
    <row r="88239" x14ac:dyDescent="0.25"/>
    <row r="88240" x14ac:dyDescent="0.25"/>
    <row r="88241" x14ac:dyDescent="0.25"/>
    <row r="88242" x14ac:dyDescent="0.25"/>
    <row r="88243" x14ac:dyDescent="0.25"/>
    <row r="88244" x14ac:dyDescent="0.25"/>
    <row r="88245" x14ac:dyDescent="0.25"/>
    <row r="88246" x14ac:dyDescent="0.25"/>
    <row r="88247" x14ac:dyDescent="0.25"/>
    <row r="88248" x14ac:dyDescent="0.25"/>
    <row r="88249" x14ac:dyDescent="0.25"/>
    <row r="88250" x14ac:dyDescent="0.25"/>
    <row r="88251" x14ac:dyDescent="0.25"/>
    <row r="88252" x14ac:dyDescent="0.25"/>
    <row r="88253" x14ac:dyDescent="0.25"/>
    <row r="88254" x14ac:dyDescent="0.25"/>
    <row r="88255" x14ac:dyDescent="0.25"/>
    <row r="88256" x14ac:dyDescent="0.25"/>
    <row r="88257" x14ac:dyDescent="0.25"/>
    <row r="88258" x14ac:dyDescent="0.25"/>
    <row r="88259" x14ac:dyDescent="0.25"/>
    <row r="88260" x14ac:dyDescent="0.25"/>
    <row r="88261" x14ac:dyDescent="0.25"/>
    <row r="88262" x14ac:dyDescent="0.25"/>
    <row r="88263" x14ac:dyDescent="0.25"/>
    <row r="88264" x14ac:dyDescent="0.25"/>
    <row r="88265" x14ac:dyDescent="0.25"/>
    <row r="88266" x14ac:dyDescent="0.25"/>
    <row r="88267" x14ac:dyDescent="0.25"/>
    <row r="88268" x14ac:dyDescent="0.25"/>
    <row r="88269" x14ac:dyDescent="0.25"/>
    <row r="88270" x14ac:dyDescent="0.25"/>
    <row r="88271" x14ac:dyDescent="0.25"/>
    <row r="88272" x14ac:dyDescent="0.25"/>
    <row r="88273" x14ac:dyDescent="0.25"/>
    <row r="88274" x14ac:dyDescent="0.25"/>
    <row r="88275" x14ac:dyDescent="0.25"/>
    <row r="88276" x14ac:dyDescent="0.25"/>
    <row r="88277" x14ac:dyDescent="0.25"/>
    <row r="88278" x14ac:dyDescent="0.25"/>
    <row r="88279" x14ac:dyDescent="0.25"/>
    <row r="88280" x14ac:dyDescent="0.25"/>
    <row r="88281" x14ac:dyDescent="0.25"/>
    <row r="88282" x14ac:dyDescent="0.25"/>
    <row r="88283" x14ac:dyDescent="0.25"/>
    <row r="88284" x14ac:dyDescent="0.25"/>
    <row r="88285" x14ac:dyDescent="0.25"/>
    <row r="88286" x14ac:dyDescent="0.25"/>
    <row r="88287" x14ac:dyDescent="0.25"/>
    <row r="88288" x14ac:dyDescent="0.25"/>
    <row r="88289" x14ac:dyDescent="0.25"/>
    <row r="88290" x14ac:dyDescent="0.25"/>
    <row r="88291" x14ac:dyDescent="0.25"/>
    <row r="88292" x14ac:dyDescent="0.25"/>
    <row r="88293" x14ac:dyDescent="0.25"/>
    <row r="88294" x14ac:dyDescent="0.25"/>
    <row r="88295" x14ac:dyDescent="0.25"/>
    <row r="88296" x14ac:dyDescent="0.25"/>
    <row r="88297" x14ac:dyDescent="0.25"/>
    <row r="88298" x14ac:dyDescent="0.25"/>
    <row r="88299" x14ac:dyDescent="0.25"/>
    <row r="88300" x14ac:dyDescent="0.25"/>
    <row r="88301" x14ac:dyDescent="0.25"/>
    <row r="88302" x14ac:dyDescent="0.25"/>
    <row r="88303" x14ac:dyDescent="0.25"/>
    <row r="88304" x14ac:dyDescent="0.25"/>
    <row r="88305" x14ac:dyDescent="0.25"/>
    <row r="88306" x14ac:dyDescent="0.25"/>
    <row r="88307" x14ac:dyDescent="0.25"/>
    <row r="88308" x14ac:dyDescent="0.25"/>
    <row r="88309" x14ac:dyDescent="0.25"/>
    <row r="88310" x14ac:dyDescent="0.25"/>
    <row r="88311" x14ac:dyDescent="0.25"/>
    <row r="88312" x14ac:dyDescent="0.25"/>
    <row r="88313" x14ac:dyDescent="0.25"/>
    <row r="88314" x14ac:dyDescent="0.25"/>
    <row r="88315" x14ac:dyDescent="0.25"/>
    <row r="88316" x14ac:dyDescent="0.25"/>
    <row r="88317" x14ac:dyDescent="0.25"/>
    <row r="88318" x14ac:dyDescent="0.25"/>
    <row r="88319" x14ac:dyDescent="0.25"/>
    <row r="88320" x14ac:dyDescent="0.25"/>
    <row r="88321" x14ac:dyDescent="0.25"/>
    <row r="88322" x14ac:dyDescent="0.25"/>
    <row r="88323" x14ac:dyDescent="0.25"/>
    <row r="88324" x14ac:dyDescent="0.25"/>
    <row r="88325" x14ac:dyDescent="0.25"/>
    <row r="88326" x14ac:dyDescent="0.25"/>
    <row r="88327" x14ac:dyDescent="0.25"/>
    <row r="88328" x14ac:dyDescent="0.25"/>
    <row r="88329" x14ac:dyDescent="0.25"/>
    <row r="88330" x14ac:dyDescent="0.25"/>
    <row r="88331" x14ac:dyDescent="0.25"/>
    <row r="88332" x14ac:dyDescent="0.25"/>
    <row r="88333" x14ac:dyDescent="0.25"/>
    <row r="88334" x14ac:dyDescent="0.25"/>
    <row r="88335" x14ac:dyDescent="0.25"/>
    <row r="88336" x14ac:dyDescent="0.25"/>
    <row r="88337" x14ac:dyDescent="0.25"/>
    <row r="88338" x14ac:dyDescent="0.25"/>
    <row r="88339" x14ac:dyDescent="0.25"/>
    <row r="88340" x14ac:dyDescent="0.25"/>
    <row r="88341" x14ac:dyDescent="0.25"/>
    <row r="88342" x14ac:dyDescent="0.25"/>
    <row r="88343" x14ac:dyDescent="0.25"/>
    <row r="88344" x14ac:dyDescent="0.25"/>
    <row r="88345" x14ac:dyDescent="0.25"/>
    <row r="88346" x14ac:dyDescent="0.25"/>
    <row r="88347" x14ac:dyDescent="0.25"/>
    <row r="88348" x14ac:dyDescent="0.25"/>
    <row r="88349" x14ac:dyDescent="0.25"/>
    <row r="88350" x14ac:dyDescent="0.25"/>
    <row r="88351" x14ac:dyDescent="0.25"/>
    <row r="88352" x14ac:dyDescent="0.25"/>
    <row r="88353" x14ac:dyDescent="0.25"/>
    <row r="88354" x14ac:dyDescent="0.25"/>
    <row r="88355" x14ac:dyDescent="0.25"/>
    <row r="88356" x14ac:dyDescent="0.25"/>
    <row r="88357" x14ac:dyDescent="0.25"/>
    <row r="88358" x14ac:dyDescent="0.25"/>
    <row r="88359" x14ac:dyDescent="0.25"/>
    <row r="88360" x14ac:dyDescent="0.25"/>
    <row r="88361" x14ac:dyDescent="0.25"/>
    <row r="88362" x14ac:dyDescent="0.25"/>
    <row r="88363" x14ac:dyDescent="0.25"/>
    <row r="88364" x14ac:dyDescent="0.25"/>
    <row r="88365" x14ac:dyDescent="0.25"/>
    <row r="88366" x14ac:dyDescent="0.25"/>
    <row r="88367" x14ac:dyDescent="0.25"/>
    <row r="88368" x14ac:dyDescent="0.25"/>
    <row r="88369" x14ac:dyDescent="0.25"/>
    <row r="88370" x14ac:dyDescent="0.25"/>
    <row r="88371" x14ac:dyDescent="0.25"/>
    <row r="88372" x14ac:dyDescent="0.25"/>
    <row r="88373" x14ac:dyDescent="0.25"/>
    <row r="88374" x14ac:dyDescent="0.25"/>
    <row r="88375" x14ac:dyDescent="0.25"/>
    <row r="88376" x14ac:dyDescent="0.25"/>
    <row r="88377" x14ac:dyDescent="0.25"/>
    <row r="88378" x14ac:dyDescent="0.25"/>
    <row r="88379" x14ac:dyDescent="0.25"/>
    <row r="88380" x14ac:dyDescent="0.25"/>
    <row r="88381" x14ac:dyDescent="0.25"/>
    <row r="88382" x14ac:dyDescent="0.25"/>
    <row r="88383" x14ac:dyDescent="0.25"/>
    <row r="88384" x14ac:dyDescent="0.25"/>
    <row r="88385" x14ac:dyDescent="0.25"/>
    <row r="88386" x14ac:dyDescent="0.25"/>
    <row r="88387" x14ac:dyDescent="0.25"/>
    <row r="88388" x14ac:dyDescent="0.25"/>
    <row r="88389" x14ac:dyDescent="0.25"/>
    <row r="88390" x14ac:dyDescent="0.25"/>
    <row r="88391" x14ac:dyDescent="0.25"/>
    <row r="88392" x14ac:dyDescent="0.25"/>
    <row r="88393" x14ac:dyDescent="0.25"/>
    <row r="88394" x14ac:dyDescent="0.25"/>
    <row r="88395" x14ac:dyDescent="0.25"/>
    <row r="88396" x14ac:dyDescent="0.25"/>
    <row r="88397" x14ac:dyDescent="0.25"/>
    <row r="88398" x14ac:dyDescent="0.25"/>
    <row r="88399" x14ac:dyDescent="0.25"/>
    <row r="88400" x14ac:dyDescent="0.25"/>
    <row r="88401" x14ac:dyDescent="0.25"/>
    <row r="88402" x14ac:dyDescent="0.25"/>
    <row r="88403" x14ac:dyDescent="0.25"/>
    <row r="88404" x14ac:dyDescent="0.25"/>
    <row r="88405" x14ac:dyDescent="0.25"/>
    <row r="88406" x14ac:dyDescent="0.25"/>
    <row r="88407" x14ac:dyDescent="0.25"/>
    <row r="88408" x14ac:dyDescent="0.25"/>
    <row r="88409" x14ac:dyDescent="0.25"/>
    <row r="88410" x14ac:dyDescent="0.25"/>
    <row r="88411" x14ac:dyDescent="0.25"/>
    <row r="88412" x14ac:dyDescent="0.25"/>
    <row r="88413" x14ac:dyDescent="0.25"/>
    <row r="88414" x14ac:dyDescent="0.25"/>
    <row r="88415" x14ac:dyDescent="0.25"/>
    <row r="88416" x14ac:dyDescent="0.25"/>
    <row r="88417" x14ac:dyDescent="0.25"/>
    <row r="88418" x14ac:dyDescent="0.25"/>
    <row r="88419" x14ac:dyDescent="0.25"/>
    <row r="88420" x14ac:dyDescent="0.25"/>
    <row r="88421" x14ac:dyDescent="0.25"/>
    <row r="88422" x14ac:dyDescent="0.25"/>
    <row r="88423" x14ac:dyDescent="0.25"/>
    <row r="88424" x14ac:dyDescent="0.25"/>
    <row r="88425" x14ac:dyDescent="0.25"/>
    <row r="88426" x14ac:dyDescent="0.25"/>
    <row r="88427" x14ac:dyDescent="0.25"/>
    <row r="88428" x14ac:dyDescent="0.25"/>
    <row r="88429" x14ac:dyDescent="0.25"/>
    <row r="88430" x14ac:dyDescent="0.25"/>
    <row r="88431" x14ac:dyDescent="0.25"/>
    <row r="88432" x14ac:dyDescent="0.25"/>
    <row r="88433" x14ac:dyDescent="0.25"/>
    <row r="88434" x14ac:dyDescent="0.25"/>
    <row r="88435" x14ac:dyDescent="0.25"/>
    <row r="88436" x14ac:dyDescent="0.25"/>
    <row r="88437" x14ac:dyDescent="0.25"/>
    <row r="88438" x14ac:dyDescent="0.25"/>
    <row r="88439" x14ac:dyDescent="0.25"/>
    <row r="88440" x14ac:dyDescent="0.25"/>
    <row r="88441" x14ac:dyDescent="0.25"/>
    <row r="88442" x14ac:dyDescent="0.25"/>
    <row r="88443" x14ac:dyDescent="0.25"/>
    <row r="88444" x14ac:dyDescent="0.25"/>
    <row r="88445" x14ac:dyDescent="0.25"/>
    <row r="88446" x14ac:dyDescent="0.25"/>
    <row r="88447" x14ac:dyDescent="0.25"/>
    <row r="88448" x14ac:dyDescent="0.25"/>
    <row r="88449" x14ac:dyDescent="0.25"/>
    <row r="88450" x14ac:dyDescent="0.25"/>
    <row r="88451" x14ac:dyDescent="0.25"/>
    <row r="88452" x14ac:dyDescent="0.25"/>
    <row r="88453" x14ac:dyDescent="0.25"/>
    <row r="88454" x14ac:dyDescent="0.25"/>
    <row r="88455" x14ac:dyDescent="0.25"/>
    <row r="88456" x14ac:dyDescent="0.25"/>
    <row r="88457" x14ac:dyDescent="0.25"/>
    <row r="88458" x14ac:dyDescent="0.25"/>
    <row r="88459" x14ac:dyDescent="0.25"/>
    <row r="88460" x14ac:dyDescent="0.25"/>
    <row r="88461" x14ac:dyDescent="0.25"/>
    <row r="88462" x14ac:dyDescent="0.25"/>
    <row r="88463" x14ac:dyDescent="0.25"/>
    <row r="88464" x14ac:dyDescent="0.25"/>
    <row r="88465" x14ac:dyDescent="0.25"/>
    <row r="88466" x14ac:dyDescent="0.25"/>
    <row r="88467" x14ac:dyDescent="0.25"/>
    <row r="88468" x14ac:dyDescent="0.25"/>
    <row r="88469" x14ac:dyDescent="0.25"/>
    <row r="88470" x14ac:dyDescent="0.25"/>
    <row r="88471" x14ac:dyDescent="0.25"/>
    <row r="88472" x14ac:dyDescent="0.25"/>
    <row r="88473" x14ac:dyDescent="0.25"/>
    <row r="88474" x14ac:dyDescent="0.25"/>
    <row r="88475" x14ac:dyDescent="0.25"/>
    <row r="88476" x14ac:dyDescent="0.25"/>
    <row r="88477" x14ac:dyDescent="0.25"/>
    <row r="88478" x14ac:dyDescent="0.25"/>
    <row r="88479" x14ac:dyDescent="0.25"/>
    <row r="88480" x14ac:dyDescent="0.25"/>
    <row r="88481" x14ac:dyDescent="0.25"/>
    <row r="88482" x14ac:dyDescent="0.25"/>
    <row r="88483" x14ac:dyDescent="0.25"/>
    <row r="88484" x14ac:dyDescent="0.25"/>
    <row r="88485" x14ac:dyDescent="0.25"/>
    <row r="88486" x14ac:dyDescent="0.25"/>
    <row r="88487" x14ac:dyDescent="0.25"/>
    <row r="88488" x14ac:dyDescent="0.25"/>
    <row r="88489" x14ac:dyDescent="0.25"/>
    <row r="88490" x14ac:dyDescent="0.25"/>
    <row r="88491" x14ac:dyDescent="0.25"/>
    <row r="88492" x14ac:dyDescent="0.25"/>
    <row r="88493" x14ac:dyDescent="0.25"/>
    <row r="88494" x14ac:dyDescent="0.25"/>
    <row r="88495" x14ac:dyDescent="0.25"/>
    <row r="88496" x14ac:dyDescent="0.25"/>
    <row r="88497" x14ac:dyDescent="0.25"/>
    <row r="88498" x14ac:dyDescent="0.25"/>
    <row r="88499" x14ac:dyDescent="0.25"/>
    <row r="88500" x14ac:dyDescent="0.25"/>
    <row r="88501" x14ac:dyDescent="0.25"/>
    <row r="88502" x14ac:dyDescent="0.25"/>
    <row r="88503" x14ac:dyDescent="0.25"/>
    <row r="88504" x14ac:dyDescent="0.25"/>
    <row r="88505" x14ac:dyDescent="0.25"/>
    <row r="88506" x14ac:dyDescent="0.25"/>
    <row r="88507" x14ac:dyDescent="0.25"/>
    <row r="88508" x14ac:dyDescent="0.25"/>
    <row r="88509" x14ac:dyDescent="0.25"/>
    <row r="88510" x14ac:dyDescent="0.25"/>
    <row r="88511" x14ac:dyDescent="0.25"/>
    <row r="88512" x14ac:dyDescent="0.25"/>
    <row r="88513" x14ac:dyDescent="0.25"/>
    <row r="88514" x14ac:dyDescent="0.25"/>
    <row r="88515" x14ac:dyDescent="0.25"/>
    <row r="88516" x14ac:dyDescent="0.25"/>
    <row r="88517" x14ac:dyDescent="0.25"/>
    <row r="88518" x14ac:dyDescent="0.25"/>
    <row r="88519" x14ac:dyDescent="0.25"/>
    <row r="88520" x14ac:dyDescent="0.25"/>
    <row r="88521" x14ac:dyDescent="0.25"/>
    <row r="88522" x14ac:dyDescent="0.25"/>
    <row r="88523" x14ac:dyDescent="0.25"/>
    <row r="88524" x14ac:dyDescent="0.25"/>
    <row r="88525" x14ac:dyDescent="0.25"/>
    <row r="88526" x14ac:dyDescent="0.25"/>
    <row r="88527" x14ac:dyDescent="0.25"/>
    <row r="88528" x14ac:dyDescent="0.25"/>
    <row r="88529" x14ac:dyDescent="0.25"/>
    <row r="88530" x14ac:dyDescent="0.25"/>
    <row r="88531" x14ac:dyDescent="0.25"/>
    <row r="88532" x14ac:dyDescent="0.25"/>
    <row r="88533" x14ac:dyDescent="0.25"/>
    <row r="88534" x14ac:dyDescent="0.25"/>
    <row r="88535" x14ac:dyDescent="0.25"/>
    <row r="88536" x14ac:dyDescent="0.25"/>
    <row r="88537" x14ac:dyDescent="0.25"/>
    <row r="88538" x14ac:dyDescent="0.25"/>
    <row r="88539" x14ac:dyDescent="0.25"/>
    <row r="88540" x14ac:dyDescent="0.25"/>
    <row r="88541" x14ac:dyDescent="0.25"/>
    <row r="88542" x14ac:dyDescent="0.25"/>
    <row r="88543" x14ac:dyDescent="0.25"/>
    <row r="88544" x14ac:dyDescent="0.25"/>
    <row r="88545" x14ac:dyDescent="0.25"/>
    <row r="88546" x14ac:dyDescent="0.25"/>
    <row r="88547" x14ac:dyDescent="0.25"/>
    <row r="88548" x14ac:dyDescent="0.25"/>
    <row r="88549" x14ac:dyDescent="0.25"/>
    <row r="88550" x14ac:dyDescent="0.25"/>
    <row r="88551" x14ac:dyDescent="0.25"/>
    <row r="88552" x14ac:dyDescent="0.25"/>
    <row r="88553" x14ac:dyDescent="0.25"/>
    <row r="88554" x14ac:dyDescent="0.25"/>
    <row r="88555" x14ac:dyDescent="0.25"/>
    <row r="88556" x14ac:dyDescent="0.25"/>
    <row r="88557" x14ac:dyDescent="0.25"/>
    <row r="88558" x14ac:dyDescent="0.25"/>
    <row r="88559" x14ac:dyDescent="0.25"/>
    <row r="88560" x14ac:dyDescent="0.25"/>
    <row r="88561" x14ac:dyDescent="0.25"/>
    <row r="88562" x14ac:dyDescent="0.25"/>
    <row r="88563" x14ac:dyDescent="0.25"/>
    <row r="88564" x14ac:dyDescent="0.25"/>
    <row r="88565" x14ac:dyDescent="0.25"/>
    <row r="88566" x14ac:dyDescent="0.25"/>
    <row r="88567" x14ac:dyDescent="0.25"/>
    <row r="88568" x14ac:dyDescent="0.25"/>
    <row r="88569" x14ac:dyDescent="0.25"/>
    <row r="88570" x14ac:dyDescent="0.25"/>
    <row r="88571" x14ac:dyDescent="0.25"/>
    <row r="88572" x14ac:dyDescent="0.25"/>
    <row r="88573" x14ac:dyDescent="0.25"/>
    <row r="88574" x14ac:dyDescent="0.25"/>
    <row r="88575" x14ac:dyDescent="0.25"/>
    <row r="88576" x14ac:dyDescent="0.25"/>
    <row r="88577" x14ac:dyDescent="0.25"/>
    <row r="88578" x14ac:dyDescent="0.25"/>
    <row r="88579" x14ac:dyDescent="0.25"/>
    <row r="88580" x14ac:dyDescent="0.25"/>
    <row r="88581" x14ac:dyDescent="0.25"/>
    <row r="88582" x14ac:dyDescent="0.25"/>
    <row r="88583" x14ac:dyDescent="0.25"/>
    <row r="88584" x14ac:dyDescent="0.25"/>
    <row r="88585" x14ac:dyDescent="0.25"/>
    <row r="88586" x14ac:dyDescent="0.25"/>
    <row r="88587" x14ac:dyDescent="0.25"/>
    <row r="88588" x14ac:dyDescent="0.25"/>
    <row r="88589" x14ac:dyDescent="0.25"/>
    <row r="88590" x14ac:dyDescent="0.25"/>
    <row r="88591" x14ac:dyDescent="0.25"/>
    <row r="88592" x14ac:dyDescent="0.25"/>
    <row r="88593" x14ac:dyDescent="0.25"/>
    <row r="88594" x14ac:dyDescent="0.25"/>
    <row r="88595" x14ac:dyDescent="0.25"/>
    <row r="88596" x14ac:dyDescent="0.25"/>
    <row r="88597" x14ac:dyDescent="0.25"/>
    <row r="88598" x14ac:dyDescent="0.25"/>
    <row r="88599" x14ac:dyDescent="0.25"/>
    <row r="88600" x14ac:dyDescent="0.25"/>
    <row r="88601" x14ac:dyDescent="0.25"/>
    <row r="88602" x14ac:dyDescent="0.25"/>
    <row r="88603" x14ac:dyDescent="0.25"/>
    <row r="88604" x14ac:dyDescent="0.25"/>
    <row r="88605" x14ac:dyDescent="0.25"/>
    <row r="88606" x14ac:dyDescent="0.25"/>
    <row r="88607" x14ac:dyDescent="0.25"/>
    <row r="88608" x14ac:dyDescent="0.25"/>
    <row r="88609" x14ac:dyDescent="0.25"/>
    <row r="88610" x14ac:dyDescent="0.25"/>
    <row r="88611" x14ac:dyDescent="0.25"/>
    <row r="88612" x14ac:dyDescent="0.25"/>
    <row r="88613" x14ac:dyDescent="0.25"/>
    <row r="88614" x14ac:dyDescent="0.25"/>
    <row r="88615" x14ac:dyDescent="0.25"/>
    <row r="88616" x14ac:dyDescent="0.25"/>
    <row r="88617" x14ac:dyDescent="0.25"/>
    <row r="88618" x14ac:dyDescent="0.25"/>
    <row r="88619" x14ac:dyDescent="0.25"/>
    <row r="88620" x14ac:dyDescent="0.25"/>
    <row r="88621" x14ac:dyDescent="0.25"/>
    <row r="88622" x14ac:dyDescent="0.25"/>
    <row r="88623" x14ac:dyDescent="0.25"/>
    <row r="88624" x14ac:dyDescent="0.25"/>
    <row r="88625" x14ac:dyDescent="0.25"/>
    <row r="88626" x14ac:dyDescent="0.25"/>
    <row r="88627" x14ac:dyDescent="0.25"/>
    <row r="88628" x14ac:dyDescent="0.25"/>
    <row r="88629" x14ac:dyDescent="0.25"/>
    <row r="88630" x14ac:dyDescent="0.25"/>
    <row r="88631" x14ac:dyDescent="0.25"/>
    <row r="88632" x14ac:dyDescent="0.25"/>
    <row r="88633" x14ac:dyDescent="0.25"/>
    <row r="88634" x14ac:dyDescent="0.25"/>
    <row r="88635" x14ac:dyDescent="0.25"/>
    <row r="88636" x14ac:dyDescent="0.25"/>
    <row r="88637" x14ac:dyDescent="0.25"/>
    <row r="88638" x14ac:dyDescent="0.25"/>
    <row r="88639" x14ac:dyDescent="0.25"/>
    <row r="88640" x14ac:dyDescent="0.25"/>
    <row r="88641" x14ac:dyDescent="0.25"/>
    <row r="88642" x14ac:dyDescent="0.25"/>
    <row r="88643" x14ac:dyDescent="0.25"/>
    <row r="88644" x14ac:dyDescent="0.25"/>
    <row r="88645" x14ac:dyDescent="0.25"/>
    <row r="88646" x14ac:dyDescent="0.25"/>
    <row r="88647" x14ac:dyDescent="0.25"/>
    <row r="88648" x14ac:dyDescent="0.25"/>
    <row r="88649" x14ac:dyDescent="0.25"/>
    <row r="88650" x14ac:dyDescent="0.25"/>
    <row r="88651" x14ac:dyDescent="0.25"/>
    <row r="88652" x14ac:dyDescent="0.25"/>
    <row r="88653" x14ac:dyDescent="0.25"/>
    <row r="88654" x14ac:dyDescent="0.25"/>
    <row r="88655" x14ac:dyDescent="0.25"/>
    <row r="88656" x14ac:dyDescent="0.25"/>
    <row r="88657" x14ac:dyDescent="0.25"/>
    <row r="88658" x14ac:dyDescent="0.25"/>
    <row r="88659" x14ac:dyDescent="0.25"/>
    <row r="88660" x14ac:dyDescent="0.25"/>
    <row r="88661" x14ac:dyDescent="0.25"/>
    <row r="88662" x14ac:dyDescent="0.25"/>
    <row r="88663" x14ac:dyDescent="0.25"/>
    <row r="88664" x14ac:dyDescent="0.25"/>
    <row r="88665" x14ac:dyDescent="0.25"/>
    <row r="88666" x14ac:dyDescent="0.25"/>
    <row r="88667" x14ac:dyDescent="0.25"/>
    <row r="88668" x14ac:dyDescent="0.25"/>
    <row r="88669" x14ac:dyDescent="0.25"/>
    <row r="88670" x14ac:dyDescent="0.25"/>
    <row r="88671" x14ac:dyDescent="0.25"/>
    <row r="88672" x14ac:dyDescent="0.25"/>
    <row r="88673" x14ac:dyDescent="0.25"/>
    <row r="88674" x14ac:dyDescent="0.25"/>
    <row r="88675" x14ac:dyDescent="0.25"/>
    <row r="88676" x14ac:dyDescent="0.25"/>
    <row r="88677" x14ac:dyDescent="0.25"/>
    <row r="88678" x14ac:dyDescent="0.25"/>
    <row r="88679" x14ac:dyDescent="0.25"/>
    <row r="88680" x14ac:dyDescent="0.25"/>
    <row r="88681" x14ac:dyDescent="0.25"/>
    <row r="88682" x14ac:dyDescent="0.25"/>
    <row r="88683" x14ac:dyDescent="0.25"/>
    <row r="88684" x14ac:dyDescent="0.25"/>
    <row r="88685" x14ac:dyDescent="0.25"/>
    <row r="88686" x14ac:dyDescent="0.25"/>
    <row r="88687" x14ac:dyDescent="0.25"/>
    <row r="88688" x14ac:dyDescent="0.25"/>
    <row r="88689" x14ac:dyDescent="0.25"/>
    <row r="88690" x14ac:dyDescent="0.25"/>
    <row r="88691" x14ac:dyDescent="0.25"/>
    <row r="88692" x14ac:dyDescent="0.25"/>
    <row r="88693" x14ac:dyDescent="0.25"/>
    <row r="88694" x14ac:dyDescent="0.25"/>
    <row r="88695" x14ac:dyDescent="0.25"/>
    <row r="88696" x14ac:dyDescent="0.25"/>
    <row r="88697" x14ac:dyDescent="0.25"/>
    <row r="88698" x14ac:dyDescent="0.25"/>
    <row r="88699" x14ac:dyDescent="0.25"/>
    <row r="88700" x14ac:dyDescent="0.25"/>
    <row r="88701" x14ac:dyDescent="0.25"/>
    <row r="88702" x14ac:dyDescent="0.25"/>
    <row r="88703" x14ac:dyDescent="0.25"/>
    <row r="88704" x14ac:dyDescent="0.25"/>
    <row r="88705" x14ac:dyDescent="0.25"/>
    <row r="88706" x14ac:dyDescent="0.25"/>
    <row r="88707" x14ac:dyDescent="0.25"/>
    <row r="88708" x14ac:dyDescent="0.25"/>
    <row r="88709" x14ac:dyDescent="0.25"/>
    <row r="88710" x14ac:dyDescent="0.25"/>
    <row r="88711" x14ac:dyDescent="0.25"/>
    <row r="88712" x14ac:dyDescent="0.25"/>
    <row r="88713" x14ac:dyDescent="0.25"/>
    <row r="88714" x14ac:dyDescent="0.25"/>
    <row r="88715" x14ac:dyDescent="0.25"/>
    <row r="88716" x14ac:dyDescent="0.25"/>
    <row r="88717" x14ac:dyDescent="0.25"/>
    <row r="88718" x14ac:dyDescent="0.25"/>
    <row r="88719" x14ac:dyDescent="0.25"/>
    <row r="88720" x14ac:dyDescent="0.25"/>
    <row r="88721" x14ac:dyDescent="0.25"/>
    <row r="88722" x14ac:dyDescent="0.25"/>
    <row r="88723" x14ac:dyDescent="0.25"/>
    <row r="88724" x14ac:dyDescent="0.25"/>
    <row r="88725" x14ac:dyDescent="0.25"/>
    <row r="88726" x14ac:dyDescent="0.25"/>
    <row r="88727" x14ac:dyDescent="0.25"/>
    <row r="88728" x14ac:dyDescent="0.25"/>
    <row r="88729" x14ac:dyDescent="0.25"/>
    <row r="88730" x14ac:dyDescent="0.25"/>
    <row r="88731" x14ac:dyDescent="0.25"/>
    <row r="88732" x14ac:dyDescent="0.25"/>
    <row r="88733" x14ac:dyDescent="0.25"/>
    <row r="88734" x14ac:dyDescent="0.25"/>
    <row r="88735" x14ac:dyDescent="0.25"/>
    <row r="88736" x14ac:dyDescent="0.25"/>
    <row r="88737" x14ac:dyDescent="0.25"/>
    <row r="88738" x14ac:dyDescent="0.25"/>
    <row r="88739" x14ac:dyDescent="0.25"/>
    <row r="88740" x14ac:dyDescent="0.25"/>
    <row r="88741" x14ac:dyDescent="0.25"/>
    <row r="88742" x14ac:dyDescent="0.25"/>
    <row r="88743" x14ac:dyDescent="0.25"/>
    <row r="88744" x14ac:dyDescent="0.25"/>
    <row r="88745" x14ac:dyDescent="0.25"/>
    <row r="88746" x14ac:dyDescent="0.25"/>
    <row r="88747" x14ac:dyDescent="0.25"/>
    <row r="88748" x14ac:dyDescent="0.25"/>
    <row r="88749" x14ac:dyDescent="0.25"/>
    <row r="88750" x14ac:dyDescent="0.25"/>
    <row r="88751" x14ac:dyDescent="0.25"/>
    <row r="88752" x14ac:dyDescent="0.25"/>
    <row r="88753" x14ac:dyDescent="0.25"/>
    <row r="88754" x14ac:dyDescent="0.25"/>
    <row r="88755" x14ac:dyDescent="0.25"/>
    <row r="88756" x14ac:dyDescent="0.25"/>
    <row r="88757" x14ac:dyDescent="0.25"/>
    <row r="88758" x14ac:dyDescent="0.25"/>
    <row r="88759" x14ac:dyDescent="0.25"/>
    <row r="88760" x14ac:dyDescent="0.25"/>
    <row r="88761" x14ac:dyDescent="0.25"/>
    <row r="88762" x14ac:dyDescent="0.25"/>
    <row r="88763" x14ac:dyDescent="0.25"/>
    <row r="88764" x14ac:dyDescent="0.25"/>
    <row r="88765" x14ac:dyDescent="0.25"/>
    <row r="88766" x14ac:dyDescent="0.25"/>
    <row r="88767" x14ac:dyDescent="0.25"/>
    <row r="88768" x14ac:dyDescent="0.25"/>
    <row r="88769" x14ac:dyDescent="0.25"/>
    <row r="88770" x14ac:dyDescent="0.25"/>
    <row r="88771" x14ac:dyDescent="0.25"/>
    <row r="88772" x14ac:dyDescent="0.25"/>
    <row r="88773" x14ac:dyDescent="0.25"/>
    <row r="88774" x14ac:dyDescent="0.25"/>
    <row r="88775" x14ac:dyDescent="0.25"/>
    <row r="88776" x14ac:dyDescent="0.25"/>
    <row r="88777" x14ac:dyDescent="0.25"/>
    <row r="88778" x14ac:dyDescent="0.25"/>
    <row r="88779" x14ac:dyDescent="0.25"/>
    <row r="88780" x14ac:dyDescent="0.25"/>
    <row r="88781" x14ac:dyDescent="0.25"/>
    <row r="88782" x14ac:dyDescent="0.25"/>
    <row r="88783" x14ac:dyDescent="0.25"/>
    <row r="88784" x14ac:dyDescent="0.25"/>
    <row r="88785" x14ac:dyDescent="0.25"/>
    <row r="88786" x14ac:dyDescent="0.25"/>
    <row r="88787" x14ac:dyDescent="0.25"/>
    <row r="88788" x14ac:dyDescent="0.25"/>
    <row r="88789" x14ac:dyDescent="0.25"/>
    <row r="88790" x14ac:dyDescent="0.25"/>
    <row r="88791" x14ac:dyDescent="0.25"/>
    <row r="88792" x14ac:dyDescent="0.25"/>
    <row r="88793" x14ac:dyDescent="0.25"/>
    <row r="88794" x14ac:dyDescent="0.25"/>
    <row r="88795" x14ac:dyDescent="0.25"/>
    <row r="88796" x14ac:dyDescent="0.25"/>
    <row r="88797" x14ac:dyDescent="0.25"/>
    <row r="88798" x14ac:dyDescent="0.25"/>
    <row r="88799" x14ac:dyDescent="0.25"/>
    <row r="88800" x14ac:dyDescent="0.25"/>
    <row r="88801" x14ac:dyDescent="0.25"/>
    <row r="88802" x14ac:dyDescent="0.25"/>
    <row r="88803" x14ac:dyDescent="0.25"/>
    <row r="88804" x14ac:dyDescent="0.25"/>
    <row r="88805" x14ac:dyDescent="0.25"/>
    <row r="88806" x14ac:dyDescent="0.25"/>
    <row r="88807" x14ac:dyDescent="0.25"/>
    <row r="88808" x14ac:dyDescent="0.25"/>
    <row r="88809" x14ac:dyDescent="0.25"/>
    <row r="88810" x14ac:dyDescent="0.25"/>
    <row r="88811" x14ac:dyDescent="0.25"/>
    <row r="88812" x14ac:dyDescent="0.25"/>
    <row r="88813" x14ac:dyDescent="0.25"/>
    <row r="88814" x14ac:dyDescent="0.25"/>
    <row r="88815" x14ac:dyDescent="0.25"/>
    <row r="88816" x14ac:dyDescent="0.25"/>
    <row r="88817" x14ac:dyDescent="0.25"/>
    <row r="88818" x14ac:dyDescent="0.25"/>
    <row r="88819" x14ac:dyDescent="0.25"/>
    <row r="88820" x14ac:dyDescent="0.25"/>
    <row r="88821" x14ac:dyDescent="0.25"/>
    <row r="88822" x14ac:dyDescent="0.25"/>
    <row r="88823" x14ac:dyDescent="0.25"/>
    <row r="88824" x14ac:dyDescent="0.25"/>
    <row r="88825" x14ac:dyDescent="0.25"/>
    <row r="88826" x14ac:dyDescent="0.25"/>
    <row r="88827" x14ac:dyDescent="0.25"/>
    <row r="88828" x14ac:dyDescent="0.25"/>
    <row r="88829" x14ac:dyDescent="0.25"/>
    <row r="88830" x14ac:dyDescent="0.25"/>
    <row r="88831" x14ac:dyDescent="0.25"/>
    <row r="88832" x14ac:dyDescent="0.25"/>
    <row r="88833" x14ac:dyDescent="0.25"/>
    <row r="88834" x14ac:dyDescent="0.25"/>
    <row r="88835" x14ac:dyDescent="0.25"/>
    <row r="88836" x14ac:dyDescent="0.25"/>
    <row r="88837" x14ac:dyDescent="0.25"/>
    <row r="88838" x14ac:dyDescent="0.25"/>
    <row r="88839" x14ac:dyDescent="0.25"/>
    <row r="88840" x14ac:dyDescent="0.25"/>
    <row r="88841" x14ac:dyDescent="0.25"/>
    <row r="88842" x14ac:dyDescent="0.25"/>
    <row r="88843" x14ac:dyDescent="0.25"/>
    <row r="88844" x14ac:dyDescent="0.25"/>
    <row r="88845" x14ac:dyDescent="0.25"/>
    <row r="88846" x14ac:dyDescent="0.25"/>
    <row r="88847" x14ac:dyDescent="0.25"/>
    <row r="88848" x14ac:dyDescent="0.25"/>
    <row r="88849" x14ac:dyDescent="0.25"/>
    <row r="88850" x14ac:dyDescent="0.25"/>
    <row r="88851" x14ac:dyDescent="0.25"/>
    <row r="88852" x14ac:dyDescent="0.25"/>
    <row r="88853" x14ac:dyDescent="0.25"/>
    <row r="88854" x14ac:dyDescent="0.25"/>
    <row r="88855" x14ac:dyDescent="0.25"/>
    <row r="88856" x14ac:dyDescent="0.25"/>
    <row r="88857" x14ac:dyDescent="0.25"/>
    <row r="88858" x14ac:dyDescent="0.25"/>
    <row r="88859" x14ac:dyDescent="0.25"/>
    <row r="88860" x14ac:dyDescent="0.25"/>
    <row r="88861" x14ac:dyDescent="0.25"/>
    <row r="88862" x14ac:dyDescent="0.25"/>
    <row r="88863" x14ac:dyDescent="0.25"/>
    <row r="88864" x14ac:dyDescent="0.25"/>
    <row r="88865" x14ac:dyDescent="0.25"/>
    <row r="88866" x14ac:dyDescent="0.25"/>
    <row r="88867" x14ac:dyDescent="0.25"/>
    <row r="88868" x14ac:dyDescent="0.25"/>
    <row r="88869" x14ac:dyDescent="0.25"/>
    <row r="88870" x14ac:dyDescent="0.25"/>
    <row r="88871" x14ac:dyDescent="0.25"/>
    <row r="88872" x14ac:dyDescent="0.25"/>
    <row r="88873" x14ac:dyDescent="0.25"/>
    <row r="88874" x14ac:dyDescent="0.25"/>
    <row r="88875" x14ac:dyDescent="0.25"/>
    <row r="88876" x14ac:dyDescent="0.25"/>
    <row r="88877" x14ac:dyDescent="0.25"/>
    <row r="88878" x14ac:dyDescent="0.25"/>
    <row r="88879" x14ac:dyDescent="0.25"/>
    <row r="88880" x14ac:dyDescent="0.25"/>
    <row r="88881" x14ac:dyDescent="0.25"/>
    <row r="88882" x14ac:dyDescent="0.25"/>
    <row r="88883" x14ac:dyDescent="0.25"/>
    <row r="88884" x14ac:dyDescent="0.25"/>
    <row r="88885" x14ac:dyDescent="0.25"/>
    <row r="88886" x14ac:dyDescent="0.25"/>
    <row r="88887" x14ac:dyDescent="0.25"/>
    <row r="88888" x14ac:dyDescent="0.25"/>
    <row r="88889" x14ac:dyDescent="0.25"/>
    <row r="88890" x14ac:dyDescent="0.25"/>
    <row r="88891" x14ac:dyDescent="0.25"/>
    <row r="88892" x14ac:dyDescent="0.25"/>
    <row r="88893" x14ac:dyDescent="0.25"/>
    <row r="88894" x14ac:dyDescent="0.25"/>
    <row r="88895" x14ac:dyDescent="0.25"/>
    <row r="88896" x14ac:dyDescent="0.25"/>
    <row r="88897" x14ac:dyDescent="0.25"/>
    <row r="88898" x14ac:dyDescent="0.25"/>
    <row r="88899" x14ac:dyDescent="0.25"/>
    <row r="88900" x14ac:dyDescent="0.25"/>
    <row r="88901" x14ac:dyDescent="0.25"/>
    <row r="88902" x14ac:dyDescent="0.25"/>
    <row r="88903" x14ac:dyDescent="0.25"/>
    <row r="88904" x14ac:dyDescent="0.25"/>
    <row r="88905" x14ac:dyDescent="0.25"/>
    <row r="88906" x14ac:dyDescent="0.25"/>
    <row r="88907" x14ac:dyDescent="0.25"/>
    <row r="88908" x14ac:dyDescent="0.25"/>
    <row r="88909" x14ac:dyDescent="0.25"/>
    <row r="88910" x14ac:dyDescent="0.25"/>
    <row r="88911" x14ac:dyDescent="0.25"/>
    <row r="88912" x14ac:dyDescent="0.25"/>
    <row r="88913" x14ac:dyDescent="0.25"/>
    <row r="88914" x14ac:dyDescent="0.25"/>
    <row r="88915" x14ac:dyDescent="0.25"/>
    <row r="88916" x14ac:dyDescent="0.25"/>
    <row r="88917" x14ac:dyDescent="0.25"/>
    <row r="88918" x14ac:dyDescent="0.25"/>
    <row r="88919" x14ac:dyDescent="0.25"/>
    <row r="88920" x14ac:dyDescent="0.25"/>
    <row r="88921" x14ac:dyDescent="0.25"/>
    <row r="88922" x14ac:dyDescent="0.25"/>
    <row r="88923" x14ac:dyDescent="0.25"/>
    <row r="88924" x14ac:dyDescent="0.25"/>
    <row r="88925" x14ac:dyDescent="0.25"/>
    <row r="88926" x14ac:dyDescent="0.25"/>
    <row r="88927" x14ac:dyDescent="0.25"/>
    <row r="88928" x14ac:dyDescent="0.25"/>
    <row r="88929" x14ac:dyDescent="0.25"/>
    <row r="88930" x14ac:dyDescent="0.25"/>
    <row r="88931" x14ac:dyDescent="0.25"/>
    <row r="88932" x14ac:dyDescent="0.25"/>
    <row r="88933" x14ac:dyDescent="0.25"/>
    <row r="88934" x14ac:dyDescent="0.25"/>
    <row r="88935" x14ac:dyDescent="0.25"/>
    <row r="88936" x14ac:dyDescent="0.25"/>
    <row r="88937" x14ac:dyDescent="0.25"/>
    <row r="88938" x14ac:dyDescent="0.25"/>
    <row r="88939" x14ac:dyDescent="0.25"/>
    <row r="88940" x14ac:dyDescent="0.25"/>
    <row r="88941" x14ac:dyDescent="0.25"/>
    <row r="88942" x14ac:dyDescent="0.25"/>
    <row r="88943" x14ac:dyDescent="0.25"/>
    <row r="88944" x14ac:dyDescent="0.25"/>
    <row r="88945" x14ac:dyDescent="0.25"/>
    <row r="88946" x14ac:dyDescent="0.25"/>
    <row r="88947" x14ac:dyDescent="0.25"/>
    <row r="88948" x14ac:dyDescent="0.25"/>
    <row r="88949" x14ac:dyDescent="0.25"/>
    <row r="88950" x14ac:dyDescent="0.25"/>
    <row r="88951" x14ac:dyDescent="0.25"/>
    <row r="88952" x14ac:dyDescent="0.25"/>
    <row r="88953" x14ac:dyDescent="0.25"/>
    <row r="88954" x14ac:dyDescent="0.25"/>
    <row r="88955" x14ac:dyDescent="0.25"/>
    <row r="88956" x14ac:dyDescent="0.25"/>
    <row r="88957" x14ac:dyDescent="0.25"/>
    <row r="88958" x14ac:dyDescent="0.25"/>
    <row r="88959" x14ac:dyDescent="0.25"/>
    <row r="88960" x14ac:dyDescent="0.25"/>
    <row r="88961" x14ac:dyDescent="0.25"/>
    <row r="88962" x14ac:dyDescent="0.25"/>
    <row r="88963" x14ac:dyDescent="0.25"/>
    <row r="88964" x14ac:dyDescent="0.25"/>
    <row r="88965" x14ac:dyDescent="0.25"/>
    <row r="88966" x14ac:dyDescent="0.25"/>
    <row r="88967" x14ac:dyDescent="0.25"/>
    <row r="88968" x14ac:dyDescent="0.25"/>
    <row r="88969" x14ac:dyDescent="0.25"/>
    <row r="88970" x14ac:dyDescent="0.25"/>
    <row r="88971" x14ac:dyDescent="0.25"/>
    <row r="88972" x14ac:dyDescent="0.25"/>
    <row r="88973" x14ac:dyDescent="0.25"/>
    <row r="88974" x14ac:dyDescent="0.25"/>
    <row r="88975" x14ac:dyDescent="0.25"/>
    <row r="88976" x14ac:dyDescent="0.25"/>
    <row r="88977" x14ac:dyDescent="0.25"/>
    <row r="88978" x14ac:dyDescent="0.25"/>
    <row r="88979" x14ac:dyDescent="0.25"/>
    <row r="88980" x14ac:dyDescent="0.25"/>
    <row r="88981" x14ac:dyDescent="0.25"/>
    <row r="88982" x14ac:dyDescent="0.25"/>
    <row r="88983" x14ac:dyDescent="0.25"/>
    <row r="88984" x14ac:dyDescent="0.25"/>
    <row r="88985" x14ac:dyDescent="0.25"/>
    <row r="88986" x14ac:dyDescent="0.25"/>
    <row r="88987" x14ac:dyDescent="0.25"/>
    <row r="88988" x14ac:dyDescent="0.25"/>
    <row r="88989" x14ac:dyDescent="0.25"/>
    <row r="88990" x14ac:dyDescent="0.25"/>
    <row r="88991" x14ac:dyDescent="0.25"/>
    <row r="88992" x14ac:dyDescent="0.25"/>
    <row r="88993" x14ac:dyDescent="0.25"/>
    <row r="88994" x14ac:dyDescent="0.25"/>
    <row r="88995" x14ac:dyDescent="0.25"/>
    <row r="88996" x14ac:dyDescent="0.25"/>
    <row r="88997" x14ac:dyDescent="0.25"/>
    <row r="88998" x14ac:dyDescent="0.25"/>
    <row r="88999" x14ac:dyDescent="0.25"/>
    <row r="89000" x14ac:dyDescent="0.25"/>
    <row r="89001" x14ac:dyDescent="0.25"/>
    <row r="89002" x14ac:dyDescent="0.25"/>
    <row r="89003" x14ac:dyDescent="0.25"/>
    <row r="89004" x14ac:dyDescent="0.25"/>
    <row r="89005" x14ac:dyDescent="0.25"/>
    <row r="89006" x14ac:dyDescent="0.25"/>
    <row r="89007" x14ac:dyDescent="0.25"/>
    <row r="89008" x14ac:dyDescent="0.25"/>
    <row r="89009" x14ac:dyDescent="0.25"/>
    <row r="89010" x14ac:dyDescent="0.25"/>
    <row r="89011" x14ac:dyDescent="0.25"/>
    <row r="89012" x14ac:dyDescent="0.25"/>
    <row r="89013" x14ac:dyDescent="0.25"/>
    <row r="89014" x14ac:dyDescent="0.25"/>
    <row r="89015" x14ac:dyDescent="0.25"/>
    <row r="89016" x14ac:dyDescent="0.25"/>
    <row r="89017" x14ac:dyDescent="0.25"/>
    <row r="89018" x14ac:dyDescent="0.25"/>
    <row r="89019" x14ac:dyDescent="0.25"/>
    <row r="89020" x14ac:dyDescent="0.25"/>
    <row r="89021" x14ac:dyDescent="0.25"/>
    <row r="89022" x14ac:dyDescent="0.25"/>
    <row r="89023" x14ac:dyDescent="0.25"/>
    <row r="89024" x14ac:dyDescent="0.25"/>
    <row r="89025" x14ac:dyDescent="0.25"/>
    <row r="89026" x14ac:dyDescent="0.25"/>
    <row r="89027" x14ac:dyDescent="0.25"/>
    <row r="89028" x14ac:dyDescent="0.25"/>
    <row r="89029" x14ac:dyDescent="0.25"/>
    <row r="89030" x14ac:dyDescent="0.25"/>
    <row r="89031" x14ac:dyDescent="0.25"/>
    <row r="89032" x14ac:dyDescent="0.25"/>
    <row r="89033" x14ac:dyDescent="0.25"/>
    <row r="89034" x14ac:dyDescent="0.25"/>
    <row r="89035" x14ac:dyDescent="0.25"/>
    <row r="89036" x14ac:dyDescent="0.25"/>
    <row r="89037" x14ac:dyDescent="0.25"/>
    <row r="89038" x14ac:dyDescent="0.25"/>
    <row r="89039" x14ac:dyDescent="0.25"/>
    <row r="89040" x14ac:dyDescent="0.25"/>
    <row r="89041" x14ac:dyDescent="0.25"/>
    <row r="89042" x14ac:dyDescent="0.25"/>
    <row r="89043" x14ac:dyDescent="0.25"/>
    <row r="89044" x14ac:dyDescent="0.25"/>
    <row r="89045" x14ac:dyDescent="0.25"/>
    <row r="89046" x14ac:dyDescent="0.25"/>
    <row r="89047" x14ac:dyDescent="0.25"/>
    <row r="89048" x14ac:dyDescent="0.25"/>
    <row r="89049" x14ac:dyDescent="0.25"/>
    <row r="89050" x14ac:dyDescent="0.25"/>
    <row r="89051" x14ac:dyDescent="0.25"/>
    <row r="89052" x14ac:dyDescent="0.25"/>
    <row r="89053" x14ac:dyDescent="0.25"/>
    <row r="89054" x14ac:dyDescent="0.25"/>
    <row r="89055" x14ac:dyDescent="0.25"/>
    <row r="89056" x14ac:dyDescent="0.25"/>
    <row r="89057" x14ac:dyDescent="0.25"/>
    <row r="89058" x14ac:dyDescent="0.25"/>
    <row r="89059" x14ac:dyDescent="0.25"/>
    <row r="89060" x14ac:dyDescent="0.25"/>
    <row r="89061" x14ac:dyDescent="0.25"/>
    <row r="89062" x14ac:dyDescent="0.25"/>
    <row r="89063" x14ac:dyDescent="0.25"/>
    <row r="89064" x14ac:dyDescent="0.25"/>
    <row r="89065" x14ac:dyDescent="0.25"/>
    <row r="89066" x14ac:dyDescent="0.25"/>
    <row r="89067" x14ac:dyDescent="0.25"/>
    <row r="89068" x14ac:dyDescent="0.25"/>
    <row r="89069" x14ac:dyDescent="0.25"/>
    <row r="89070" x14ac:dyDescent="0.25"/>
    <row r="89071" x14ac:dyDescent="0.25"/>
    <row r="89072" x14ac:dyDescent="0.25"/>
    <row r="89073" x14ac:dyDescent="0.25"/>
    <row r="89074" x14ac:dyDescent="0.25"/>
    <row r="89075" x14ac:dyDescent="0.25"/>
    <row r="89076" x14ac:dyDescent="0.25"/>
    <row r="89077" x14ac:dyDescent="0.25"/>
    <row r="89078" x14ac:dyDescent="0.25"/>
    <row r="89079" x14ac:dyDescent="0.25"/>
    <row r="89080" x14ac:dyDescent="0.25"/>
    <row r="89081" x14ac:dyDescent="0.25"/>
    <row r="89082" x14ac:dyDescent="0.25"/>
    <row r="89083" x14ac:dyDescent="0.25"/>
    <row r="89084" x14ac:dyDescent="0.25"/>
    <row r="89085" x14ac:dyDescent="0.25"/>
    <row r="89086" x14ac:dyDescent="0.25"/>
    <row r="89087" x14ac:dyDescent="0.25"/>
    <row r="89088" x14ac:dyDescent="0.25"/>
    <row r="89089" x14ac:dyDescent="0.25"/>
    <row r="89090" x14ac:dyDescent="0.25"/>
    <row r="89091" x14ac:dyDescent="0.25"/>
    <row r="89092" x14ac:dyDescent="0.25"/>
    <row r="89093" x14ac:dyDescent="0.25"/>
    <row r="89094" x14ac:dyDescent="0.25"/>
    <row r="89095" x14ac:dyDescent="0.25"/>
    <row r="89096" x14ac:dyDescent="0.25"/>
    <row r="89097" x14ac:dyDescent="0.25"/>
    <row r="89098" x14ac:dyDescent="0.25"/>
    <row r="89099" x14ac:dyDescent="0.25"/>
    <row r="89100" x14ac:dyDescent="0.25"/>
    <row r="89101" x14ac:dyDescent="0.25"/>
    <row r="89102" x14ac:dyDescent="0.25"/>
    <row r="89103" x14ac:dyDescent="0.25"/>
    <row r="89104" x14ac:dyDescent="0.25"/>
    <row r="89105" x14ac:dyDescent="0.25"/>
    <row r="89106" x14ac:dyDescent="0.25"/>
    <row r="89107" x14ac:dyDescent="0.25"/>
    <row r="89108" x14ac:dyDescent="0.25"/>
    <row r="89109" x14ac:dyDescent="0.25"/>
    <row r="89110" x14ac:dyDescent="0.25"/>
    <row r="89111" x14ac:dyDescent="0.25"/>
    <row r="89112" x14ac:dyDescent="0.25"/>
    <row r="89113" x14ac:dyDescent="0.25"/>
    <row r="89114" x14ac:dyDescent="0.25"/>
    <row r="89115" x14ac:dyDescent="0.25"/>
    <row r="89116" x14ac:dyDescent="0.25"/>
    <row r="89117" x14ac:dyDescent="0.25"/>
    <row r="89118" x14ac:dyDescent="0.25"/>
    <row r="89119" x14ac:dyDescent="0.25"/>
    <row r="89120" x14ac:dyDescent="0.25"/>
    <row r="89121" x14ac:dyDescent="0.25"/>
    <row r="89122" x14ac:dyDescent="0.25"/>
    <row r="89123" x14ac:dyDescent="0.25"/>
    <row r="89124" x14ac:dyDescent="0.25"/>
    <row r="89125" x14ac:dyDescent="0.25"/>
    <row r="89126" x14ac:dyDescent="0.25"/>
    <row r="89127" x14ac:dyDescent="0.25"/>
    <row r="89128" x14ac:dyDescent="0.25"/>
    <row r="89129" x14ac:dyDescent="0.25"/>
    <row r="89130" x14ac:dyDescent="0.25"/>
    <row r="89131" x14ac:dyDescent="0.25"/>
    <row r="89132" x14ac:dyDescent="0.25"/>
    <row r="89133" x14ac:dyDescent="0.25"/>
    <row r="89134" x14ac:dyDescent="0.25"/>
    <row r="89135" x14ac:dyDescent="0.25"/>
    <row r="89136" x14ac:dyDescent="0.25"/>
    <row r="89137" x14ac:dyDescent="0.25"/>
    <row r="89138" x14ac:dyDescent="0.25"/>
    <row r="89139" x14ac:dyDescent="0.25"/>
    <row r="89140" x14ac:dyDescent="0.25"/>
    <row r="89141" x14ac:dyDescent="0.25"/>
    <row r="89142" x14ac:dyDescent="0.25"/>
    <row r="89143" x14ac:dyDescent="0.25"/>
    <row r="89144" x14ac:dyDescent="0.25"/>
    <row r="89145" x14ac:dyDescent="0.25"/>
    <row r="89146" x14ac:dyDescent="0.25"/>
    <row r="89147" x14ac:dyDescent="0.25"/>
    <row r="89148" x14ac:dyDescent="0.25"/>
    <row r="89149" x14ac:dyDescent="0.25"/>
    <row r="89150" x14ac:dyDescent="0.25"/>
    <row r="89151" x14ac:dyDescent="0.25"/>
    <row r="89152" x14ac:dyDescent="0.25"/>
    <row r="89153" x14ac:dyDescent="0.25"/>
    <row r="89154" x14ac:dyDescent="0.25"/>
    <row r="89155" x14ac:dyDescent="0.25"/>
    <row r="89156" x14ac:dyDescent="0.25"/>
    <row r="89157" x14ac:dyDescent="0.25"/>
    <row r="89158" x14ac:dyDescent="0.25"/>
    <row r="89159" x14ac:dyDescent="0.25"/>
    <row r="89160" x14ac:dyDescent="0.25"/>
    <row r="89161" x14ac:dyDescent="0.25"/>
    <row r="89162" x14ac:dyDescent="0.25"/>
    <row r="89163" x14ac:dyDescent="0.25"/>
    <row r="89164" x14ac:dyDescent="0.25"/>
    <row r="89165" x14ac:dyDescent="0.25"/>
    <row r="89166" x14ac:dyDescent="0.25"/>
    <row r="89167" x14ac:dyDescent="0.25"/>
    <row r="89168" x14ac:dyDescent="0.25"/>
    <row r="89169" x14ac:dyDescent="0.25"/>
    <row r="89170" x14ac:dyDescent="0.25"/>
    <row r="89171" x14ac:dyDescent="0.25"/>
    <row r="89172" x14ac:dyDescent="0.25"/>
    <row r="89173" x14ac:dyDescent="0.25"/>
    <row r="89174" x14ac:dyDescent="0.25"/>
    <row r="89175" x14ac:dyDescent="0.25"/>
    <row r="89176" x14ac:dyDescent="0.25"/>
    <row r="89177" x14ac:dyDescent="0.25"/>
    <row r="89178" x14ac:dyDescent="0.25"/>
    <row r="89179" x14ac:dyDescent="0.25"/>
    <row r="89180" x14ac:dyDescent="0.25"/>
    <row r="89181" x14ac:dyDescent="0.25"/>
    <row r="89182" x14ac:dyDescent="0.25"/>
    <row r="89183" x14ac:dyDescent="0.25"/>
    <row r="89184" x14ac:dyDescent="0.25"/>
    <row r="89185" x14ac:dyDescent="0.25"/>
    <row r="89186" x14ac:dyDescent="0.25"/>
    <row r="89187" x14ac:dyDescent="0.25"/>
    <row r="89188" x14ac:dyDescent="0.25"/>
    <row r="89189" x14ac:dyDescent="0.25"/>
    <row r="89190" x14ac:dyDescent="0.25"/>
    <row r="89191" x14ac:dyDescent="0.25"/>
    <row r="89192" x14ac:dyDescent="0.25"/>
    <row r="89193" x14ac:dyDescent="0.25"/>
    <row r="89194" x14ac:dyDescent="0.25"/>
    <row r="89195" x14ac:dyDescent="0.25"/>
    <row r="89196" x14ac:dyDescent="0.25"/>
    <row r="89197" x14ac:dyDescent="0.25"/>
    <row r="89198" x14ac:dyDescent="0.25"/>
    <row r="89199" x14ac:dyDescent="0.25"/>
    <row r="89200" x14ac:dyDescent="0.25"/>
    <row r="89201" x14ac:dyDescent="0.25"/>
    <row r="89202" x14ac:dyDescent="0.25"/>
    <row r="89203" x14ac:dyDescent="0.25"/>
    <row r="89204" x14ac:dyDescent="0.25"/>
    <row r="89205" x14ac:dyDescent="0.25"/>
    <row r="89206" x14ac:dyDescent="0.25"/>
    <row r="89207" x14ac:dyDescent="0.25"/>
    <row r="89208" x14ac:dyDescent="0.25"/>
    <row r="89209" x14ac:dyDescent="0.25"/>
    <row r="89210" x14ac:dyDescent="0.25"/>
    <row r="89211" x14ac:dyDescent="0.25"/>
    <row r="89212" x14ac:dyDescent="0.25"/>
    <row r="89213" x14ac:dyDescent="0.25"/>
    <row r="89214" x14ac:dyDescent="0.25"/>
    <row r="89215" x14ac:dyDescent="0.25"/>
    <row r="89216" x14ac:dyDescent="0.25"/>
    <row r="89217" x14ac:dyDescent="0.25"/>
    <row r="89218" x14ac:dyDescent="0.25"/>
    <row r="89219" x14ac:dyDescent="0.25"/>
    <row r="89220" x14ac:dyDescent="0.25"/>
    <row r="89221" x14ac:dyDescent="0.25"/>
    <row r="89222" x14ac:dyDescent="0.25"/>
    <row r="89223" x14ac:dyDescent="0.25"/>
    <row r="89224" x14ac:dyDescent="0.25"/>
    <row r="89225" x14ac:dyDescent="0.25"/>
    <row r="89226" x14ac:dyDescent="0.25"/>
    <row r="89227" x14ac:dyDescent="0.25"/>
    <row r="89228" x14ac:dyDescent="0.25"/>
    <row r="89229" x14ac:dyDescent="0.25"/>
    <row r="89230" x14ac:dyDescent="0.25"/>
    <row r="89231" x14ac:dyDescent="0.25"/>
    <row r="89232" x14ac:dyDescent="0.25"/>
    <row r="89233" x14ac:dyDescent="0.25"/>
    <row r="89234" x14ac:dyDescent="0.25"/>
    <row r="89235" x14ac:dyDescent="0.25"/>
    <row r="89236" x14ac:dyDescent="0.25"/>
    <row r="89237" x14ac:dyDescent="0.25"/>
    <row r="89238" x14ac:dyDescent="0.25"/>
    <row r="89239" x14ac:dyDescent="0.25"/>
    <row r="89240" x14ac:dyDescent="0.25"/>
    <row r="89241" x14ac:dyDescent="0.25"/>
    <row r="89242" x14ac:dyDescent="0.25"/>
    <row r="89243" x14ac:dyDescent="0.25"/>
    <row r="89244" x14ac:dyDescent="0.25"/>
    <row r="89245" x14ac:dyDescent="0.25"/>
    <row r="89246" x14ac:dyDescent="0.25"/>
    <row r="89247" x14ac:dyDescent="0.25"/>
    <row r="89248" x14ac:dyDescent="0.25"/>
    <row r="89249" x14ac:dyDescent="0.25"/>
    <row r="89250" x14ac:dyDescent="0.25"/>
    <row r="89251" x14ac:dyDescent="0.25"/>
    <row r="89252" x14ac:dyDescent="0.25"/>
    <row r="89253" x14ac:dyDescent="0.25"/>
    <row r="89254" x14ac:dyDescent="0.25"/>
    <row r="89255" x14ac:dyDescent="0.25"/>
    <row r="89256" x14ac:dyDescent="0.25"/>
    <row r="89257" x14ac:dyDescent="0.25"/>
    <row r="89258" x14ac:dyDescent="0.25"/>
    <row r="89259" x14ac:dyDescent="0.25"/>
    <row r="89260" x14ac:dyDescent="0.25"/>
    <row r="89261" x14ac:dyDescent="0.25"/>
    <row r="89262" x14ac:dyDescent="0.25"/>
    <row r="89263" x14ac:dyDescent="0.25"/>
    <row r="89264" x14ac:dyDescent="0.25"/>
    <row r="89265" x14ac:dyDescent="0.25"/>
    <row r="89266" x14ac:dyDescent="0.25"/>
    <row r="89267" x14ac:dyDescent="0.25"/>
    <row r="89268" x14ac:dyDescent="0.25"/>
    <row r="89269" x14ac:dyDescent="0.25"/>
    <row r="89270" x14ac:dyDescent="0.25"/>
    <row r="89271" x14ac:dyDescent="0.25"/>
    <row r="89272" x14ac:dyDescent="0.25"/>
    <row r="89273" x14ac:dyDescent="0.25"/>
    <row r="89274" x14ac:dyDescent="0.25"/>
    <row r="89275" x14ac:dyDescent="0.25"/>
    <row r="89276" x14ac:dyDescent="0.25"/>
    <row r="89277" x14ac:dyDescent="0.25"/>
    <row r="89278" x14ac:dyDescent="0.25"/>
    <row r="89279" x14ac:dyDescent="0.25"/>
    <row r="89280" x14ac:dyDescent="0.25"/>
    <row r="89281" x14ac:dyDescent="0.25"/>
    <row r="89282" x14ac:dyDescent="0.25"/>
    <row r="89283" x14ac:dyDescent="0.25"/>
    <row r="89284" x14ac:dyDescent="0.25"/>
    <row r="89285" x14ac:dyDescent="0.25"/>
    <row r="89286" x14ac:dyDescent="0.25"/>
    <row r="89287" x14ac:dyDescent="0.25"/>
    <row r="89288" x14ac:dyDescent="0.25"/>
    <row r="89289" x14ac:dyDescent="0.25"/>
    <row r="89290" x14ac:dyDescent="0.25"/>
    <row r="89291" x14ac:dyDescent="0.25"/>
    <row r="89292" x14ac:dyDescent="0.25"/>
    <row r="89293" x14ac:dyDescent="0.25"/>
    <row r="89294" x14ac:dyDescent="0.25"/>
    <row r="89295" x14ac:dyDescent="0.25"/>
    <row r="89296" x14ac:dyDescent="0.25"/>
    <row r="89297" x14ac:dyDescent="0.25"/>
    <row r="89298" x14ac:dyDescent="0.25"/>
    <row r="89299" x14ac:dyDescent="0.25"/>
    <row r="89300" x14ac:dyDescent="0.25"/>
    <row r="89301" x14ac:dyDescent="0.25"/>
    <row r="89302" x14ac:dyDescent="0.25"/>
    <row r="89303" x14ac:dyDescent="0.25"/>
    <row r="89304" x14ac:dyDescent="0.25"/>
    <row r="89305" x14ac:dyDescent="0.25"/>
    <row r="89306" x14ac:dyDescent="0.25"/>
    <row r="89307" x14ac:dyDescent="0.25"/>
    <row r="89308" x14ac:dyDescent="0.25"/>
    <row r="89309" x14ac:dyDescent="0.25"/>
    <row r="89310" x14ac:dyDescent="0.25"/>
    <row r="89311" x14ac:dyDescent="0.25"/>
    <row r="89312" x14ac:dyDescent="0.25"/>
    <row r="89313" x14ac:dyDescent="0.25"/>
    <row r="89314" x14ac:dyDescent="0.25"/>
    <row r="89315" x14ac:dyDescent="0.25"/>
    <row r="89316" x14ac:dyDescent="0.25"/>
    <row r="89317" x14ac:dyDescent="0.25"/>
    <row r="89318" x14ac:dyDescent="0.25"/>
    <row r="89319" x14ac:dyDescent="0.25"/>
    <row r="89320" x14ac:dyDescent="0.25"/>
    <row r="89321" x14ac:dyDescent="0.25"/>
    <row r="89322" x14ac:dyDescent="0.25"/>
    <row r="89323" x14ac:dyDescent="0.25"/>
    <row r="89324" x14ac:dyDescent="0.25"/>
    <row r="89325" x14ac:dyDescent="0.25"/>
    <row r="89326" x14ac:dyDescent="0.25"/>
    <row r="89327" x14ac:dyDescent="0.25"/>
    <row r="89328" x14ac:dyDescent="0.25"/>
    <row r="89329" x14ac:dyDescent="0.25"/>
    <row r="89330" x14ac:dyDescent="0.25"/>
    <row r="89331" x14ac:dyDescent="0.25"/>
    <row r="89332" x14ac:dyDescent="0.25"/>
    <row r="89333" x14ac:dyDescent="0.25"/>
    <row r="89334" x14ac:dyDescent="0.25"/>
    <row r="89335" x14ac:dyDescent="0.25"/>
    <row r="89336" x14ac:dyDescent="0.25"/>
    <row r="89337" x14ac:dyDescent="0.25"/>
    <row r="89338" x14ac:dyDescent="0.25"/>
    <row r="89339" x14ac:dyDescent="0.25"/>
    <row r="89340" x14ac:dyDescent="0.25"/>
    <row r="89341" x14ac:dyDescent="0.25"/>
    <row r="89342" x14ac:dyDescent="0.25"/>
    <row r="89343" x14ac:dyDescent="0.25"/>
    <row r="89344" x14ac:dyDescent="0.25"/>
    <row r="89345" x14ac:dyDescent="0.25"/>
    <row r="89346" x14ac:dyDescent="0.25"/>
    <row r="89347" x14ac:dyDescent="0.25"/>
    <row r="89348" x14ac:dyDescent="0.25"/>
    <row r="89349" x14ac:dyDescent="0.25"/>
    <row r="89350" x14ac:dyDescent="0.25"/>
    <row r="89351" x14ac:dyDescent="0.25"/>
    <row r="89352" x14ac:dyDescent="0.25"/>
    <row r="89353" x14ac:dyDescent="0.25"/>
    <row r="89354" x14ac:dyDescent="0.25"/>
    <row r="89355" x14ac:dyDescent="0.25"/>
    <row r="89356" x14ac:dyDescent="0.25"/>
    <row r="89357" x14ac:dyDescent="0.25"/>
    <row r="89358" x14ac:dyDescent="0.25"/>
    <row r="89359" x14ac:dyDescent="0.25"/>
    <row r="89360" x14ac:dyDescent="0.25"/>
    <row r="89361" x14ac:dyDescent="0.25"/>
    <row r="89362" x14ac:dyDescent="0.25"/>
    <row r="89363" x14ac:dyDescent="0.25"/>
    <row r="89364" x14ac:dyDescent="0.25"/>
    <row r="89365" x14ac:dyDescent="0.25"/>
    <row r="89366" x14ac:dyDescent="0.25"/>
    <row r="89367" x14ac:dyDescent="0.25"/>
    <row r="89368" x14ac:dyDescent="0.25"/>
    <row r="89369" x14ac:dyDescent="0.25"/>
    <row r="89370" x14ac:dyDescent="0.25"/>
    <row r="89371" x14ac:dyDescent="0.25"/>
    <row r="89372" x14ac:dyDescent="0.25"/>
    <row r="89373" x14ac:dyDescent="0.25"/>
    <row r="89374" x14ac:dyDescent="0.25"/>
    <row r="89375" x14ac:dyDescent="0.25"/>
    <row r="89376" x14ac:dyDescent="0.25"/>
    <row r="89377" x14ac:dyDescent="0.25"/>
    <row r="89378" x14ac:dyDescent="0.25"/>
    <row r="89379" x14ac:dyDescent="0.25"/>
    <row r="89380" x14ac:dyDescent="0.25"/>
    <row r="89381" x14ac:dyDescent="0.25"/>
    <row r="89382" x14ac:dyDescent="0.25"/>
    <row r="89383" x14ac:dyDescent="0.25"/>
    <row r="89384" x14ac:dyDescent="0.25"/>
    <row r="89385" x14ac:dyDescent="0.25"/>
    <row r="89386" x14ac:dyDescent="0.25"/>
    <row r="89387" x14ac:dyDescent="0.25"/>
    <row r="89388" x14ac:dyDescent="0.25"/>
    <row r="89389" x14ac:dyDescent="0.25"/>
    <row r="89390" x14ac:dyDescent="0.25"/>
    <row r="89391" x14ac:dyDescent="0.25"/>
    <row r="89392" x14ac:dyDescent="0.25"/>
    <row r="89393" x14ac:dyDescent="0.25"/>
    <row r="89394" x14ac:dyDescent="0.25"/>
    <row r="89395" x14ac:dyDescent="0.25"/>
    <row r="89396" x14ac:dyDescent="0.25"/>
    <row r="89397" x14ac:dyDescent="0.25"/>
    <row r="89398" x14ac:dyDescent="0.25"/>
    <row r="89399" x14ac:dyDescent="0.25"/>
    <row r="89400" x14ac:dyDescent="0.25"/>
    <row r="89401" x14ac:dyDescent="0.25"/>
    <row r="89402" x14ac:dyDescent="0.25"/>
    <row r="89403" x14ac:dyDescent="0.25"/>
    <row r="89404" x14ac:dyDescent="0.25"/>
    <row r="89405" x14ac:dyDescent="0.25"/>
    <row r="89406" x14ac:dyDescent="0.25"/>
    <row r="89407" x14ac:dyDescent="0.25"/>
    <row r="89408" x14ac:dyDescent="0.25"/>
    <row r="89409" x14ac:dyDescent="0.25"/>
    <row r="89410" x14ac:dyDescent="0.25"/>
    <row r="89411" x14ac:dyDescent="0.25"/>
    <row r="89412" x14ac:dyDescent="0.25"/>
    <row r="89413" x14ac:dyDescent="0.25"/>
    <row r="89414" x14ac:dyDescent="0.25"/>
    <row r="89415" x14ac:dyDescent="0.25"/>
    <row r="89416" x14ac:dyDescent="0.25"/>
    <row r="89417" x14ac:dyDescent="0.25"/>
    <row r="89418" x14ac:dyDescent="0.25"/>
    <row r="89419" x14ac:dyDescent="0.25"/>
    <row r="89420" x14ac:dyDescent="0.25"/>
    <row r="89421" x14ac:dyDescent="0.25"/>
    <row r="89422" x14ac:dyDescent="0.25"/>
    <row r="89423" x14ac:dyDescent="0.25"/>
    <row r="89424" x14ac:dyDescent="0.25"/>
    <row r="89425" x14ac:dyDescent="0.25"/>
    <row r="89426" x14ac:dyDescent="0.25"/>
    <row r="89427" x14ac:dyDescent="0.25"/>
    <row r="89428" x14ac:dyDescent="0.25"/>
    <row r="89429" x14ac:dyDescent="0.25"/>
    <row r="89430" x14ac:dyDescent="0.25"/>
    <row r="89431" x14ac:dyDescent="0.25"/>
    <row r="89432" x14ac:dyDescent="0.25"/>
    <row r="89433" x14ac:dyDescent="0.25"/>
    <row r="89434" x14ac:dyDescent="0.25"/>
    <row r="89435" x14ac:dyDescent="0.25"/>
    <row r="89436" x14ac:dyDescent="0.25"/>
    <row r="89437" x14ac:dyDescent="0.25"/>
    <row r="89438" x14ac:dyDescent="0.25"/>
    <row r="89439" x14ac:dyDescent="0.25"/>
    <row r="89440" x14ac:dyDescent="0.25"/>
    <row r="89441" x14ac:dyDescent="0.25"/>
    <row r="89442" x14ac:dyDescent="0.25"/>
    <row r="89443" x14ac:dyDescent="0.25"/>
    <row r="89444" x14ac:dyDescent="0.25"/>
    <row r="89445" x14ac:dyDescent="0.25"/>
    <row r="89446" x14ac:dyDescent="0.25"/>
    <row r="89447" x14ac:dyDescent="0.25"/>
    <row r="89448" x14ac:dyDescent="0.25"/>
    <row r="89449" x14ac:dyDescent="0.25"/>
    <row r="89450" x14ac:dyDescent="0.25"/>
    <row r="89451" x14ac:dyDescent="0.25"/>
    <row r="89452" x14ac:dyDescent="0.25"/>
    <row r="89453" x14ac:dyDescent="0.25"/>
    <row r="89454" x14ac:dyDescent="0.25"/>
    <row r="89455" x14ac:dyDescent="0.25"/>
    <row r="89456" x14ac:dyDescent="0.25"/>
    <row r="89457" x14ac:dyDescent="0.25"/>
    <row r="89458" x14ac:dyDescent="0.25"/>
    <row r="89459" x14ac:dyDescent="0.25"/>
    <row r="89460" x14ac:dyDescent="0.25"/>
    <row r="89461" x14ac:dyDescent="0.25"/>
    <row r="89462" x14ac:dyDescent="0.25"/>
    <row r="89463" x14ac:dyDescent="0.25"/>
    <row r="89464" x14ac:dyDescent="0.25"/>
    <row r="89465" x14ac:dyDescent="0.25"/>
    <row r="89466" x14ac:dyDescent="0.25"/>
    <row r="89467" x14ac:dyDescent="0.25"/>
    <row r="89468" x14ac:dyDescent="0.25"/>
    <row r="89469" x14ac:dyDescent="0.25"/>
    <row r="89470" x14ac:dyDescent="0.25"/>
    <row r="89471" x14ac:dyDescent="0.25"/>
    <row r="89472" x14ac:dyDescent="0.25"/>
    <row r="89473" x14ac:dyDescent="0.25"/>
    <row r="89474" x14ac:dyDescent="0.25"/>
    <row r="89475" x14ac:dyDescent="0.25"/>
    <row r="89476" x14ac:dyDescent="0.25"/>
    <row r="89477" x14ac:dyDescent="0.25"/>
    <row r="89478" x14ac:dyDescent="0.25"/>
    <row r="89479" x14ac:dyDescent="0.25"/>
    <row r="89480" x14ac:dyDescent="0.25"/>
    <row r="89481" x14ac:dyDescent="0.25"/>
    <row r="89482" x14ac:dyDescent="0.25"/>
    <row r="89483" x14ac:dyDescent="0.25"/>
    <row r="89484" x14ac:dyDescent="0.25"/>
    <row r="89485" x14ac:dyDescent="0.25"/>
    <row r="89486" x14ac:dyDescent="0.25"/>
    <row r="89487" x14ac:dyDescent="0.25"/>
    <row r="89488" x14ac:dyDescent="0.25"/>
    <row r="89489" x14ac:dyDescent="0.25"/>
    <row r="89490" x14ac:dyDescent="0.25"/>
    <row r="89491" x14ac:dyDescent="0.25"/>
    <row r="89492" x14ac:dyDescent="0.25"/>
    <row r="89493" x14ac:dyDescent="0.25"/>
    <row r="89494" x14ac:dyDescent="0.25"/>
    <row r="89495" x14ac:dyDescent="0.25"/>
    <row r="89496" x14ac:dyDescent="0.25"/>
    <row r="89497" x14ac:dyDescent="0.25"/>
    <row r="89498" x14ac:dyDescent="0.25"/>
    <row r="89499" x14ac:dyDescent="0.25"/>
    <row r="89500" x14ac:dyDescent="0.25"/>
    <row r="89501" x14ac:dyDescent="0.25"/>
    <row r="89502" x14ac:dyDescent="0.25"/>
    <row r="89503" x14ac:dyDescent="0.25"/>
    <row r="89504" x14ac:dyDescent="0.25"/>
    <row r="89505" x14ac:dyDescent="0.25"/>
    <row r="89506" x14ac:dyDescent="0.25"/>
    <row r="89507" x14ac:dyDescent="0.25"/>
    <row r="89508" x14ac:dyDescent="0.25"/>
    <row r="89509" x14ac:dyDescent="0.25"/>
    <row r="89510" x14ac:dyDescent="0.25"/>
    <row r="89511" x14ac:dyDescent="0.25"/>
    <row r="89512" x14ac:dyDescent="0.25"/>
    <row r="89513" x14ac:dyDescent="0.25"/>
    <row r="89514" x14ac:dyDescent="0.25"/>
    <row r="89515" x14ac:dyDescent="0.25"/>
    <row r="89516" x14ac:dyDescent="0.25"/>
    <row r="89517" x14ac:dyDescent="0.25"/>
    <row r="89518" x14ac:dyDescent="0.25"/>
    <row r="89519" x14ac:dyDescent="0.25"/>
    <row r="89520" x14ac:dyDescent="0.25"/>
    <row r="89521" x14ac:dyDescent="0.25"/>
    <row r="89522" x14ac:dyDescent="0.25"/>
    <row r="89523" x14ac:dyDescent="0.25"/>
    <row r="89524" x14ac:dyDescent="0.25"/>
    <row r="89525" x14ac:dyDescent="0.25"/>
    <row r="89526" x14ac:dyDescent="0.25"/>
    <row r="89527" x14ac:dyDescent="0.25"/>
    <row r="89528" x14ac:dyDescent="0.25"/>
    <row r="89529" x14ac:dyDescent="0.25"/>
    <row r="89530" x14ac:dyDescent="0.25"/>
    <row r="89531" x14ac:dyDescent="0.25"/>
    <row r="89532" x14ac:dyDescent="0.25"/>
    <row r="89533" x14ac:dyDescent="0.25"/>
    <row r="89534" x14ac:dyDescent="0.25"/>
    <row r="89535" x14ac:dyDescent="0.25"/>
    <row r="89536" x14ac:dyDescent="0.25"/>
    <row r="89537" x14ac:dyDescent="0.25"/>
    <row r="89538" x14ac:dyDescent="0.25"/>
    <row r="89539" x14ac:dyDescent="0.25"/>
    <row r="89540" x14ac:dyDescent="0.25"/>
    <row r="89541" x14ac:dyDescent="0.25"/>
    <row r="89542" x14ac:dyDescent="0.25"/>
    <row r="89543" x14ac:dyDescent="0.25"/>
    <row r="89544" x14ac:dyDescent="0.25"/>
    <row r="89545" x14ac:dyDescent="0.25"/>
    <row r="89546" x14ac:dyDescent="0.25"/>
    <row r="89547" x14ac:dyDescent="0.25"/>
    <row r="89548" x14ac:dyDescent="0.25"/>
    <row r="89549" x14ac:dyDescent="0.25"/>
    <row r="89550" x14ac:dyDescent="0.25"/>
    <row r="89551" x14ac:dyDescent="0.25"/>
    <row r="89552" x14ac:dyDescent="0.25"/>
    <row r="89553" x14ac:dyDescent="0.25"/>
    <row r="89554" x14ac:dyDescent="0.25"/>
    <row r="89555" x14ac:dyDescent="0.25"/>
    <row r="89556" x14ac:dyDescent="0.25"/>
    <row r="89557" x14ac:dyDescent="0.25"/>
    <row r="89558" x14ac:dyDescent="0.25"/>
    <row r="89559" x14ac:dyDescent="0.25"/>
    <row r="89560" x14ac:dyDescent="0.25"/>
    <row r="89561" x14ac:dyDescent="0.25"/>
    <row r="89562" x14ac:dyDescent="0.25"/>
    <row r="89563" x14ac:dyDescent="0.25"/>
    <row r="89564" x14ac:dyDescent="0.25"/>
    <row r="89565" x14ac:dyDescent="0.25"/>
    <row r="89566" x14ac:dyDescent="0.25"/>
    <row r="89567" x14ac:dyDescent="0.25"/>
    <row r="89568" x14ac:dyDescent="0.25"/>
    <row r="89569" x14ac:dyDescent="0.25"/>
    <row r="89570" x14ac:dyDescent="0.25"/>
    <row r="89571" x14ac:dyDescent="0.25"/>
    <row r="89572" x14ac:dyDescent="0.25"/>
    <row r="89573" x14ac:dyDescent="0.25"/>
    <row r="89574" x14ac:dyDescent="0.25"/>
    <row r="89575" x14ac:dyDescent="0.25"/>
    <row r="89576" x14ac:dyDescent="0.25"/>
    <row r="89577" x14ac:dyDescent="0.25"/>
    <row r="89578" x14ac:dyDescent="0.25"/>
    <row r="89579" x14ac:dyDescent="0.25"/>
    <row r="89580" x14ac:dyDescent="0.25"/>
    <row r="89581" x14ac:dyDescent="0.25"/>
    <row r="89582" x14ac:dyDescent="0.25"/>
    <row r="89583" x14ac:dyDescent="0.25"/>
    <row r="89584" x14ac:dyDescent="0.25"/>
    <row r="89585" x14ac:dyDescent="0.25"/>
    <row r="89586" x14ac:dyDescent="0.25"/>
    <row r="89587" x14ac:dyDescent="0.25"/>
    <row r="89588" x14ac:dyDescent="0.25"/>
    <row r="89589" x14ac:dyDescent="0.25"/>
    <row r="89590" x14ac:dyDescent="0.25"/>
    <row r="89591" x14ac:dyDescent="0.25"/>
    <row r="89592" x14ac:dyDescent="0.25"/>
    <row r="89593" x14ac:dyDescent="0.25"/>
    <row r="89594" x14ac:dyDescent="0.25"/>
    <row r="89595" x14ac:dyDescent="0.25"/>
    <row r="89596" x14ac:dyDescent="0.25"/>
    <row r="89597" x14ac:dyDescent="0.25"/>
    <row r="89598" x14ac:dyDescent="0.25"/>
    <row r="89599" x14ac:dyDescent="0.25"/>
    <row r="89600" x14ac:dyDescent="0.25"/>
    <row r="89601" x14ac:dyDescent="0.25"/>
    <row r="89602" x14ac:dyDescent="0.25"/>
    <row r="89603" x14ac:dyDescent="0.25"/>
    <row r="89604" x14ac:dyDescent="0.25"/>
    <row r="89605" x14ac:dyDescent="0.25"/>
    <row r="89606" x14ac:dyDescent="0.25"/>
    <row r="89607" x14ac:dyDescent="0.25"/>
    <row r="89608" x14ac:dyDescent="0.25"/>
    <row r="89609" x14ac:dyDescent="0.25"/>
    <row r="89610" x14ac:dyDescent="0.25"/>
    <row r="89611" x14ac:dyDescent="0.25"/>
    <row r="89612" x14ac:dyDescent="0.25"/>
    <row r="89613" x14ac:dyDescent="0.25"/>
    <row r="89614" x14ac:dyDescent="0.25"/>
    <row r="89615" x14ac:dyDescent="0.25"/>
    <row r="89616" x14ac:dyDescent="0.25"/>
    <row r="89617" x14ac:dyDescent="0.25"/>
    <row r="89618" x14ac:dyDescent="0.25"/>
    <row r="89619" x14ac:dyDescent="0.25"/>
    <row r="89620" x14ac:dyDescent="0.25"/>
    <row r="89621" x14ac:dyDescent="0.25"/>
    <row r="89622" x14ac:dyDescent="0.25"/>
    <row r="89623" x14ac:dyDescent="0.25"/>
    <row r="89624" x14ac:dyDescent="0.25"/>
    <row r="89625" x14ac:dyDescent="0.25"/>
    <row r="89626" x14ac:dyDescent="0.25"/>
    <row r="89627" x14ac:dyDescent="0.25"/>
    <row r="89628" x14ac:dyDescent="0.25"/>
    <row r="89629" x14ac:dyDescent="0.25"/>
    <row r="89630" x14ac:dyDescent="0.25"/>
    <row r="89631" x14ac:dyDescent="0.25"/>
    <row r="89632" x14ac:dyDescent="0.25"/>
    <row r="89633" x14ac:dyDescent="0.25"/>
    <row r="89634" x14ac:dyDescent="0.25"/>
    <row r="89635" x14ac:dyDescent="0.25"/>
    <row r="89636" x14ac:dyDescent="0.25"/>
    <row r="89637" x14ac:dyDescent="0.25"/>
    <row r="89638" x14ac:dyDescent="0.25"/>
    <row r="89639" x14ac:dyDescent="0.25"/>
    <row r="89640" x14ac:dyDescent="0.25"/>
    <row r="89641" x14ac:dyDescent="0.25"/>
    <row r="89642" x14ac:dyDescent="0.25"/>
    <row r="89643" x14ac:dyDescent="0.25"/>
    <row r="89644" x14ac:dyDescent="0.25"/>
    <row r="89645" x14ac:dyDescent="0.25"/>
    <row r="89646" x14ac:dyDescent="0.25"/>
    <row r="89647" x14ac:dyDescent="0.25"/>
    <row r="89648" x14ac:dyDescent="0.25"/>
    <row r="89649" x14ac:dyDescent="0.25"/>
    <row r="89650" x14ac:dyDescent="0.25"/>
    <row r="89651" x14ac:dyDescent="0.25"/>
    <row r="89652" x14ac:dyDescent="0.25"/>
    <row r="89653" x14ac:dyDescent="0.25"/>
    <row r="89654" x14ac:dyDescent="0.25"/>
    <row r="89655" x14ac:dyDescent="0.25"/>
    <row r="89656" x14ac:dyDescent="0.25"/>
    <row r="89657" x14ac:dyDescent="0.25"/>
    <row r="89658" x14ac:dyDescent="0.25"/>
    <row r="89659" x14ac:dyDescent="0.25"/>
    <row r="89660" x14ac:dyDescent="0.25"/>
    <row r="89661" x14ac:dyDescent="0.25"/>
    <row r="89662" x14ac:dyDescent="0.25"/>
    <row r="89663" x14ac:dyDescent="0.25"/>
    <row r="89664" x14ac:dyDescent="0.25"/>
    <row r="89665" x14ac:dyDescent="0.25"/>
    <row r="89666" x14ac:dyDescent="0.25"/>
    <row r="89667" x14ac:dyDescent="0.25"/>
    <row r="89668" x14ac:dyDescent="0.25"/>
    <row r="89669" x14ac:dyDescent="0.25"/>
    <row r="89670" x14ac:dyDescent="0.25"/>
    <row r="89671" x14ac:dyDescent="0.25"/>
    <row r="89672" x14ac:dyDescent="0.25"/>
    <row r="89673" x14ac:dyDescent="0.25"/>
    <row r="89674" x14ac:dyDescent="0.25"/>
    <row r="89675" x14ac:dyDescent="0.25"/>
    <row r="89676" x14ac:dyDescent="0.25"/>
    <row r="89677" x14ac:dyDescent="0.25"/>
    <row r="89678" x14ac:dyDescent="0.25"/>
    <row r="89679" x14ac:dyDescent="0.25"/>
    <row r="89680" x14ac:dyDescent="0.25"/>
    <row r="89681" x14ac:dyDescent="0.25"/>
    <row r="89682" x14ac:dyDescent="0.25"/>
    <row r="89683" x14ac:dyDescent="0.25"/>
    <row r="89684" x14ac:dyDescent="0.25"/>
    <row r="89685" x14ac:dyDescent="0.25"/>
    <row r="89686" x14ac:dyDescent="0.25"/>
    <row r="89687" x14ac:dyDescent="0.25"/>
    <row r="89688" x14ac:dyDescent="0.25"/>
    <row r="89689" x14ac:dyDescent="0.25"/>
    <row r="89690" x14ac:dyDescent="0.25"/>
    <row r="89691" x14ac:dyDescent="0.25"/>
    <row r="89692" x14ac:dyDescent="0.25"/>
    <row r="89693" x14ac:dyDescent="0.25"/>
    <row r="89694" x14ac:dyDescent="0.25"/>
    <row r="89695" x14ac:dyDescent="0.25"/>
    <row r="89696" x14ac:dyDescent="0.25"/>
    <row r="89697" x14ac:dyDescent="0.25"/>
    <row r="89698" x14ac:dyDescent="0.25"/>
    <row r="89699" x14ac:dyDescent="0.25"/>
    <row r="89700" x14ac:dyDescent="0.25"/>
    <row r="89701" x14ac:dyDescent="0.25"/>
    <row r="89702" x14ac:dyDescent="0.25"/>
    <row r="89703" x14ac:dyDescent="0.25"/>
    <row r="89704" x14ac:dyDescent="0.25"/>
    <row r="89705" x14ac:dyDescent="0.25"/>
    <row r="89706" x14ac:dyDescent="0.25"/>
    <row r="89707" x14ac:dyDescent="0.25"/>
    <row r="89708" x14ac:dyDescent="0.25"/>
    <row r="89709" x14ac:dyDescent="0.25"/>
    <row r="89710" x14ac:dyDescent="0.25"/>
    <row r="89711" x14ac:dyDescent="0.25"/>
    <row r="89712" x14ac:dyDescent="0.25"/>
    <row r="89713" x14ac:dyDescent="0.25"/>
    <row r="89714" x14ac:dyDescent="0.25"/>
    <row r="89715" x14ac:dyDescent="0.25"/>
    <row r="89716" x14ac:dyDescent="0.25"/>
    <row r="89717" x14ac:dyDescent="0.25"/>
    <row r="89718" x14ac:dyDescent="0.25"/>
    <row r="89719" x14ac:dyDescent="0.25"/>
    <row r="89720" x14ac:dyDescent="0.25"/>
    <row r="89721" x14ac:dyDescent="0.25"/>
    <row r="89722" x14ac:dyDescent="0.25"/>
    <row r="89723" x14ac:dyDescent="0.25"/>
    <row r="89724" x14ac:dyDescent="0.25"/>
    <row r="89725" x14ac:dyDescent="0.25"/>
    <row r="89726" x14ac:dyDescent="0.25"/>
    <row r="89727" x14ac:dyDescent="0.25"/>
    <row r="89728" x14ac:dyDescent="0.25"/>
    <row r="89729" x14ac:dyDescent="0.25"/>
    <row r="89730" x14ac:dyDescent="0.25"/>
    <row r="89731" x14ac:dyDescent="0.25"/>
    <row r="89732" x14ac:dyDescent="0.25"/>
    <row r="89733" x14ac:dyDescent="0.25"/>
    <row r="89734" x14ac:dyDescent="0.25"/>
    <row r="89735" x14ac:dyDescent="0.25"/>
    <row r="89736" x14ac:dyDescent="0.25"/>
    <row r="89737" x14ac:dyDescent="0.25"/>
    <row r="89738" x14ac:dyDescent="0.25"/>
    <row r="89739" x14ac:dyDescent="0.25"/>
    <row r="89740" x14ac:dyDescent="0.25"/>
    <row r="89741" x14ac:dyDescent="0.25"/>
    <row r="89742" x14ac:dyDescent="0.25"/>
    <row r="89743" x14ac:dyDescent="0.25"/>
    <row r="89744" x14ac:dyDescent="0.25"/>
    <row r="89745" x14ac:dyDescent="0.25"/>
    <row r="89746" x14ac:dyDescent="0.25"/>
    <row r="89747" x14ac:dyDescent="0.25"/>
    <row r="89748" x14ac:dyDescent="0.25"/>
    <row r="89749" x14ac:dyDescent="0.25"/>
    <row r="89750" x14ac:dyDescent="0.25"/>
    <row r="89751" x14ac:dyDescent="0.25"/>
    <row r="89752" x14ac:dyDescent="0.25"/>
    <row r="89753" x14ac:dyDescent="0.25"/>
    <row r="89754" x14ac:dyDescent="0.25"/>
    <row r="89755" x14ac:dyDescent="0.25"/>
    <row r="89756" x14ac:dyDescent="0.25"/>
    <row r="89757" x14ac:dyDescent="0.25"/>
    <row r="89758" x14ac:dyDescent="0.25"/>
    <row r="89759" x14ac:dyDescent="0.25"/>
    <row r="89760" x14ac:dyDescent="0.25"/>
    <row r="89761" x14ac:dyDescent="0.25"/>
    <row r="89762" x14ac:dyDescent="0.25"/>
    <row r="89763" x14ac:dyDescent="0.25"/>
    <row r="89764" x14ac:dyDescent="0.25"/>
    <row r="89765" x14ac:dyDescent="0.25"/>
    <row r="89766" x14ac:dyDescent="0.25"/>
    <row r="89767" x14ac:dyDescent="0.25"/>
    <row r="89768" x14ac:dyDescent="0.25"/>
    <row r="89769" x14ac:dyDescent="0.25"/>
    <row r="89770" x14ac:dyDescent="0.25"/>
    <row r="89771" x14ac:dyDescent="0.25"/>
    <row r="89772" x14ac:dyDescent="0.25"/>
    <row r="89773" x14ac:dyDescent="0.25"/>
    <row r="89774" x14ac:dyDescent="0.25"/>
    <row r="89775" x14ac:dyDescent="0.25"/>
    <row r="89776" x14ac:dyDescent="0.25"/>
    <row r="89777" x14ac:dyDescent="0.25"/>
    <row r="89778" x14ac:dyDescent="0.25"/>
    <row r="89779" x14ac:dyDescent="0.25"/>
    <row r="89780" x14ac:dyDescent="0.25"/>
    <row r="89781" x14ac:dyDescent="0.25"/>
    <row r="89782" x14ac:dyDescent="0.25"/>
    <row r="89783" x14ac:dyDescent="0.25"/>
    <row r="89784" x14ac:dyDescent="0.25"/>
    <row r="89785" x14ac:dyDescent="0.25"/>
    <row r="89786" x14ac:dyDescent="0.25"/>
    <row r="89787" x14ac:dyDescent="0.25"/>
    <row r="89788" x14ac:dyDescent="0.25"/>
    <row r="89789" x14ac:dyDescent="0.25"/>
    <row r="89790" x14ac:dyDescent="0.25"/>
    <row r="89791" x14ac:dyDescent="0.25"/>
    <row r="89792" x14ac:dyDescent="0.25"/>
    <row r="89793" x14ac:dyDescent="0.25"/>
    <row r="89794" x14ac:dyDescent="0.25"/>
    <row r="89795" x14ac:dyDescent="0.25"/>
    <row r="89796" x14ac:dyDescent="0.25"/>
    <row r="89797" x14ac:dyDescent="0.25"/>
    <row r="89798" x14ac:dyDescent="0.25"/>
    <row r="89799" x14ac:dyDescent="0.25"/>
    <row r="89800" x14ac:dyDescent="0.25"/>
    <row r="89801" x14ac:dyDescent="0.25"/>
    <row r="89802" x14ac:dyDescent="0.25"/>
    <row r="89803" x14ac:dyDescent="0.25"/>
    <row r="89804" x14ac:dyDescent="0.25"/>
    <row r="89805" x14ac:dyDescent="0.25"/>
    <row r="89806" x14ac:dyDescent="0.25"/>
    <row r="89807" x14ac:dyDescent="0.25"/>
    <row r="89808" x14ac:dyDescent="0.25"/>
    <row r="89809" x14ac:dyDescent="0.25"/>
    <row r="89810" x14ac:dyDescent="0.25"/>
    <row r="89811" x14ac:dyDescent="0.25"/>
    <row r="89812" x14ac:dyDescent="0.25"/>
    <row r="89813" x14ac:dyDescent="0.25"/>
    <row r="89814" x14ac:dyDescent="0.25"/>
    <row r="89815" x14ac:dyDescent="0.25"/>
    <row r="89816" x14ac:dyDescent="0.25"/>
    <row r="89817" x14ac:dyDescent="0.25"/>
    <row r="89818" x14ac:dyDescent="0.25"/>
    <row r="89819" x14ac:dyDescent="0.25"/>
    <row r="89820" x14ac:dyDescent="0.25"/>
    <row r="89821" x14ac:dyDescent="0.25"/>
    <row r="89822" x14ac:dyDescent="0.25"/>
    <row r="89823" x14ac:dyDescent="0.25"/>
    <row r="89824" x14ac:dyDescent="0.25"/>
    <row r="89825" x14ac:dyDescent="0.25"/>
    <row r="89826" x14ac:dyDescent="0.25"/>
    <row r="89827" x14ac:dyDescent="0.25"/>
    <row r="89828" x14ac:dyDescent="0.25"/>
    <row r="89829" x14ac:dyDescent="0.25"/>
    <row r="89830" x14ac:dyDescent="0.25"/>
    <row r="89831" x14ac:dyDescent="0.25"/>
    <row r="89832" x14ac:dyDescent="0.25"/>
    <row r="89833" x14ac:dyDescent="0.25"/>
    <row r="89834" x14ac:dyDescent="0.25"/>
    <row r="89835" x14ac:dyDescent="0.25"/>
    <row r="89836" x14ac:dyDescent="0.25"/>
    <row r="89837" x14ac:dyDescent="0.25"/>
    <row r="89838" x14ac:dyDescent="0.25"/>
    <row r="89839" x14ac:dyDescent="0.25"/>
    <row r="89840" x14ac:dyDescent="0.25"/>
    <row r="89841" x14ac:dyDescent="0.25"/>
    <row r="89842" x14ac:dyDescent="0.25"/>
    <row r="89843" x14ac:dyDescent="0.25"/>
    <row r="89844" x14ac:dyDescent="0.25"/>
    <row r="89845" x14ac:dyDescent="0.25"/>
    <row r="89846" x14ac:dyDescent="0.25"/>
    <row r="89847" x14ac:dyDescent="0.25"/>
    <row r="89848" x14ac:dyDescent="0.25"/>
    <row r="89849" x14ac:dyDescent="0.25"/>
    <row r="89850" x14ac:dyDescent="0.25"/>
    <row r="89851" x14ac:dyDescent="0.25"/>
    <row r="89852" x14ac:dyDescent="0.25"/>
    <row r="89853" x14ac:dyDescent="0.25"/>
    <row r="89854" x14ac:dyDescent="0.25"/>
    <row r="89855" x14ac:dyDescent="0.25"/>
    <row r="89856" x14ac:dyDescent="0.25"/>
    <row r="89857" x14ac:dyDescent="0.25"/>
    <row r="89858" x14ac:dyDescent="0.25"/>
    <row r="89859" x14ac:dyDescent="0.25"/>
    <row r="89860" x14ac:dyDescent="0.25"/>
    <row r="89861" x14ac:dyDescent="0.25"/>
    <row r="89862" x14ac:dyDescent="0.25"/>
    <row r="89863" x14ac:dyDescent="0.25"/>
    <row r="89864" x14ac:dyDescent="0.25"/>
    <row r="89865" x14ac:dyDescent="0.25"/>
    <row r="89866" x14ac:dyDescent="0.25"/>
    <row r="89867" x14ac:dyDescent="0.25"/>
    <row r="89868" x14ac:dyDescent="0.25"/>
    <row r="89869" x14ac:dyDescent="0.25"/>
    <row r="89870" x14ac:dyDescent="0.25"/>
    <row r="89871" x14ac:dyDescent="0.25"/>
    <row r="89872" x14ac:dyDescent="0.25"/>
    <row r="89873" x14ac:dyDescent="0.25"/>
    <row r="89874" x14ac:dyDescent="0.25"/>
    <row r="89875" x14ac:dyDescent="0.25"/>
    <row r="89876" x14ac:dyDescent="0.25"/>
    <row r="89877" x14ac:dyDescent="0.25"/>
    <row r="89878" x14ac:dyDescent="0.25"/>
    <row r="89879" x14ac:dyDescent="0.25"/>
    <row r="89880" x14ac:dyDescent="0.25"/>
    <row r="89881" x14ac:dyDescent="0.25"/>
    <row r="89882" x14ac:dyDescent="0.25"/>
    <row r="89883" x14ac:dyDescent="0.25"/>
    <row r="89884" x14ac:dyDescent="0.25"/>
    <row r="89885" x14ac:dyDescent="0.25"/>
    <row r="89886" x14ac:dyDescent="0.25"/>
    <row r="89887" x14ac:dyDescent="0.25"/>
    <row r="89888" x14ac:dyDescent="0.25"/>
    <row r="89889" x14ac:dyDescent="0.25"/>
    <row r="89890" x14ac:dyDescent="0.25"/>
    <row r="89891" x14ac:dyDescent="0.25"/>
    <row r="89892" x14ac:dyDescent="0.25"/>
    <row r="89893" x14ac:dyDescent="0.25"/>
    <row r="89894" x14ac:dyDescent="0.25"/>
    <row r="89895" x14ac:dyDescent="0.25"/>
    <row r="89896" x14ac:dyDescent="0.25"/>
    <row r="89897" x14ac:dyDescent="0.25"/>
    <row r="89898" x14ac:dyDescent="0.25"/>
    <row r="89899" x14ac:dyDescent="0.25"/>
    <row r="89900" x14ac:dyDescent="0.25"/>
    <row r="89901" x14ac:dyDescent="0.25"/>
    <row r="89902" x14ac:dyDescent="0.25"/>
    <row r="89903" x14ac:dyDescent="0.25"/>
    <row r="89904" x14ac:dyDescent="0.25"/>
    <row r="89905" x14ac:dyDescent="0.25"/>
    <row r="89906" x14ac:dyDescent="0.25"/>
    <row r="89907" x14ac:dyDescent="0.25"/>
    <row r="89908" x14ac:dyDescent="0.25"/>
    <row r="89909" x14ac:dyDescent="0.25"/>
    <row r="89910" x14ac:dyDescent="0.25"/>
    <row r="89911" x14ac:dyDescent="0.25"/>
    <row r="89912" x14ac:dyDescent="0.25"/>
    <row r="89913" x14ac:dyDescent="0.25"/>
    <row r="89914" x14ac:dyDescent="0.25"/>
    <row r="89915" x14ac:dyDescent="0.25"/>
    <row r="89916" x14ac:dyDescent="0.25"/>
    <row r="89917" x14ac:dyDescent="0.25"/>
    <row r="89918" x14ac:dyDescent="0.25"/>
    <row r="89919" x14ac:dyDescent="0.25"/>
    <row r="89920" x14ac:dyDescent="0.25"/>
    <row r="89921" x14ac:dyDescent="0.25"/>
    <row r="89922" x14ac:dyDescent="0.25"/>
    <row r="89923" x14ac:dyDescent="0.25"/>
    <row r="89924" x14ac:dyDescent="0.25"/>
    <row r="89925" x14ac:dyDescent="0.25"/>
    <row r="89926" x14ac:dyDescent="0.25"/>
    <row r="89927" x14ac:dyDescent="0.25"/>
    <row r="89928" x14ac:dyDescent="0.25"/>
    <row r="89929" x14ac:dyDescent="0.25"/>
    <row r="89930" x14ac:dyDescent="0.25"/>
    <row r="89931" x14ac:dyDescent="0.25"/>
    <row r="89932" x14ac:dyDescent="0.25"/>
    <row r="89933" x14ac:dyDescent="0.25"/>
    <row r="89934" x14ac:dyDescent="0.25"/>
    <row r="89935" x14ac:dyDescent="0.25"/>
    <row r="89936" x14ac:dyDescent="0.25"/>
    <row r="89937" x14ac:dyDescent="0.25"/>
    <row r="89938" x14ac:dyDescent="0.25"/>
    <row r="89939" x14ac:dyDescent="0.25"/>
    <row r="89940" x14ac:dyDescent="0.25"/>
    <row r="89941" x14ac:dyDescent="0.25"/>
    <row r="89942" x14ac:dyDescent="0.25"/>
    <row r="89943" x14ac:dyDescent="0.25"/>
    <row r="89944" x14ac:dyDescent="0.25"/>
    <row r="89945" x14ac:dyDescent="0.25"/>
    <row r="89946" x14ac:dyDescent="0.25"/>
    <row r="89947" x14ac:dyDescent="0.25"/>
    <row r="89948" x14ac:dyDescent="0.25"/>
    <row r="89949" x14ac:dyDescent="0.25"/>
    <row r="89950" x14ac:dyDescent="0.25"/>
    <row r="89951" x14ac:dyDescent="0.25"/>
    <row r="89952" x14ac:dyDescent="0.25"/>
    <row r="89953" x14ac:dyDescent="0.25"/>
    <row r="89954" x14ac:dyDescent="0.25"/>
    <row r="89955" x14ac:dyDescent="0.25"/>
    <row r="89956" x14ac:dyDescent="0.25"/>
    <row r="89957" x14ac:dyDescent="0.25"/>
    <row r="89958" x14ac:dyDescent="0.25"/>
    <row r="89959" x14ac:dyDescent="0.25"/>
    <row r="89960" x14ac:dyDescent="0.25"/>
    <row r="89961" x14ac:dyDescent="0.25"/>
    <row r="89962" x14ac:dyDescent="0.25"/>
    <row r="89963" x14ac:dyDescent="0.25"/>
    <row r="89964" x14ac:dyDescent="0.25"/>
    <row r="89965" x14ac:dyDescent="0.25"/>
    <row r="89966" x14ac:dyDescent="0.25"/>
    <row r="89967" x14ac:dyDescent="0.25"/>
    <row r="89968" x14ac:dyDescent="0.25"/>
    <row r="89969" x14ac:dyDescent="0.25"/>
    <row r="89970" x14ac:dyDescent="0.25"/>
    <row r="89971" x14ac:dyDescent="0.25"/>
    <row r="89972" x14ac:dyDescent="0.25"/>
    <row r="89973" x14ac:dyDescent="0.25"/>
    <row r="89974" x14ac:dyDescent="0.25"/>
    <row r="89975" x14ac:dyDescent="0.25"/>
    <row r="89976" x14ac:dyDescent="0.25"/>
    <row r="89977" x14ac:dyDescent="0.25"/>
    <row r="89978" x14ac:dyDescent="0.25"/>
    <row r="89979" x14ac:dyDescent="0.25"/>
    <row r="89980" x14ac:dyDescent="0.25"/>
    <row r="89981" x14ac:dyDescent="0.25"/>
    <row r="89982" x14ac:dyDescent="0.25"/>
    <row r="89983" x14ac:dyDescent="0.25"/>
    <row r="89984" x14ac:dyDescent="0.25"/>
    <row r="89985" x14ac:dyDescent="0.25"/>
    <row r="89986" x14ac:dyDescent="0.25"/>
    <row r="89987" x14ac:dyDescent="0.25"/>
    <row r="89988" x14ac:dyDescent="0.25"/>
    <row r="89989" x14ac:dyDescent="0.25"/>
    <row r="89990" x14ac:dyDescent="0.25"/>
    <row r="89991" x14ac:dyDescent="0.25"/>
    <row r="89992" x14ac:dyDescent="0.25"/>
    <row r="89993" x14ac:dyDescent="0.25"/>
    <row r="89994" x14ac:dyDescent="0.25"/>
    <row r="89995" x14ac:dyDescent="0.25"/>
    <row r="89996" x14ac:dyDescent="0.25"/>
    <row r="89997" x14ac:dyDescent="0.25"/>
    <row r="89998" x14ac:dyDescent="0.25"/>
    <row r="89999" x14ac:dyDescent="0.25"/>
    <row r="90000" x14ac:dyDescent="0.25"/>
    <row r="90001" x14ac:dyDescent="0.25"/>
    <row r="90002" x14ac:dyDescent="0.25"/>
    <row r="90003" x14ac:dyDescent="0.25"/>
    <row r="90004" x14ac:dyDescent="0.25"/>
    <row r="90005" x14ac:dyDescent="0.25"/>
    <row r="90006" x14ac:dyDescent="0.25"/>
    <row r="90007" x14ac:dyDescent="0.25"/>
    <row r="90008" x14ac:dyDescent="0.25"/>
    <row r="90009" x14ac:dyDescent="0.25"/>
    <row r="90010" x14ac:dyDescent="0.25"/>
    <row r="90011" x14ac:dyDescent="0.25"/>
    <row r="90012" x14ac:dyDescent="0.25"/>
    <row r="90013" x14ac:dyDescent="0.25"/>
    <row r="90014" x14ac:dyDescent="0.25"/>
    <row r="90015" x14ac:dyDescent="0.25"/>
    <row r="90016" x14ac:dyDescent="0.25"/>
    <row r="90017" x14ac:dyDescent="0.25"/>
    <row r="90018" x14ac:dyDescent="0.25"/>
    <row r="90019" x14ac:dyDescent="0.25"/>
    <row r="90020" x14ac:dyDescent="0.25"/>
    <row r="90021" x14ac:dyDescent="0.25"/>
    <row r="90022" x14ac:dyDescent="0.25"/>
    <row r="90023" x14ac:dyDescent="0.25"/>
    <row r="90024" x14ac:dyDescent="0.25"/>
    <row r="90025" x14ac:dyDescent="0.25"/>
    <row r="90026" x14ac:dyDescent="0.25"/>
    <row r="90027" x14ac:dyDescent="0.25"/>
    <row r="90028" x14ac:dyDescent="0.25"/>
    <row r="90029" x14ac:dyDescent="0.25"/>
    <row r="90030" x14ac:dyDescent="0.25"/>
    <row r="90031" x14ac:dyDescent="0.25"/>
    <row r="90032" x14ac:dyDescent="0.25"/>
    <row r="90033" x14ac:dyDescent="0.25"/>
    <row r="90034" x14ac:dyDescent="0.25"/>
    <row r="90035" x14ac:dyDescent="0.25"/>
    <row r="90036" x14ac:dyDescent="0.25"/>
    <row r="90037" x14ac:dyDescent="0.25"/>
    <row r="90038" x14ac:dyDescent="0.25"/>
    <row r="90039" x14ac:dyDescent="0.25"/>
    <row r="90040" x14ac:dyDescent="0.25"/>
    <row r="90041" x14ac:dyDescent="0.25"/>
    <row r="90042" x14ac:dyDescent="0.25"/>
    <row r="90043" x14ac:dyDescent="0.25"/>
    <row r="90044" x14ac:dyDescent="0.25"/>
    <row r="90045" x14ac:dyDescent="0.25"/>
    <row r="90046" x14ac:dyDescent="0.25"/>
    <row r="90047" x14ac:dyDescent="0.25"/>
    <row r="90048" x14ac:dyDescent="0.25"/>
    <row r="90049" x14ac:dyDescent="0.25"/>
    <row r="90050" x14ac:dyDescent="0.25"/>
    <row r="90051" x14ac:dyDescent="0.25"/>
    <row r="90052" x14ac:dyDescent="0.25"/>
    <row r="90053" x14ac:dyDescent="0.25"/>
    <row r="90054" x14ac:dyDescent="0.25"/>
    <row r="90055" x14ac:dyDescent="0.25"/>
    <row r="90056" x14ac:dyDescent="0.25"/>
    <row r="90057" x14ac:dyDescent="0.25"/>
    <row r="90058" x14ac:dyDescent="0.25"/>
    <row r="90059" x14ac:dyDescent="0.25"/>
    <row r="90060" x14ac:dyDescent="0.25"/>
    <row r="90061" x14ac:dyDescent="0.25"/>
    <row r="90062" x14ac:dyDescent="0.25"/>
    <row r="90063" x14ac:dyDescent="0.25"/>
    <row r="90064" x14ac:dyDescent="0.25"/>
    <row r="90065" x14ac:dyDescent="0.25"/>
    <row r="90066" x14ac:dyDescent="0.25"/>
    <row r="90067" x14ac:dyDescent="0.25"/>
    <row r="90068" x14ac:dyDescent="0.25"/>
    <row r="90069" x14ac:dyDescent="0.25"/>
    <row r="90070" x14ac:dyDescent="0.25"/>
    <row r="90071" x14ac:dyDescent="0.25"/>
    <row r="90072" x14ac:dyDescent="0.25"/>
    <row r="90073" x14ac:dyDescent="0.25"/>
    <row r="90074" x14ac:dyDescent="0.25"/>
    <row r="90075" x14ac:dyDescent="0.25"/>
    <row r="90076" x14ac:dyDescent="0.25"/>
    <row r="90077" x14ac:dyDescent="0.25"/>
    <row r="90078" x14ac:dyDescent="0.25"/>
    <row r="90079" x14ac:dyDescent="0.25"/>
    <row r="90080" x14ac:dyDescent="0.25"/>
    <row r="90081" x14ac:dyDescent="0.25"/>
    <row r="90082" x14ac:dyDescent="0.25"/>
    <row r="90083" x14ac:dyDescent="0.25"/>
    <row r="90084" x14ac:dyDescent="0.25"/>
    <row r="90085" x14ac:dyDescent="0.25"/>
    <row r="90086" x14ac:dyDescent="0.25"/>
    <row r="90087" x14ac:dyDescent="0.25"/>
    <row r="90088" x14ac:dyDescent="0.25"/>
    <row r="90089" x14ac:dyDescent="0.25"/>
    <row r="90090" x14ac:dyDescent="0.25"/>
    <row r="90091" x14ac:dyDescent="0.25"/>
    <row r="90092" x14ac:dyDescent="0.25"/>
    <row r="90093" x14ac:dyDescent="0.25"/>
    <row r="90094" x14ac:dyDescent="0.25"/>
    <row r="90095" x14ac:dyDescent="0.25"/>
    <row r="90096" x14ac:dyDescent="0.25"/>
    <row r="90097" x14ac:dyDescent="0.25"/>
    <row r="90098" x14ac:dyDescent="0.25"/>
    <row r="90099" x14ac:dyDescent="0.25"/>
    <row r="90100" x14ac:dyDescent="0.25"/>
    <row r="90101" x14ac:dyDescent="0.25"/>
    <row r="90102" x14ac:dyDescent="0.25"/>
    <row r="90103" x14ac:dyDescent="0.25"/>
    <row r="90104" x14ac:dyDescent="0.25"/>
    <row r="90105" x14ac:dyDescent="0.25"/>
    <row r="90106" x14ac:dyDescent="0.25"/>
    <row r="90107" x14ac:dyDescent="0.25"/>
    <row r="90108" x14ac:dyDescent="0.25"/>
    <row r="90109" x14ac:dyDescent="0.25"/>
    <row r="90110" x14ac:dyDescent="0.25"/>
    <row r="90111" x14ac:dyDescent="0.25"/>
    <row r="90112" x14ac:dyDescent="0.25"/>
    <row r="90113" x14ac:dyDescent="0.25"/>
    <row r="90114" x14ac:dyDescent="0.25"/>
    <row r="90115" x14ac:dyDescent="0.25"/>
    <row r="90116" x14ac:dyDescent="0.25"/>
    <row r="90117" x14ac:dyDescent="0.25"/>
    <row r="90118" x14ac:dyDescent="0.25"/>
    <row r="90119" x14ac:dyDescent="0.25"/>
    <row r="90120" x14ac:dyDescent="0.25"/>
    <row r="90121" x14ac:dyDescent="0.25"/>
    <row r="90122" x14ac:dyDescent="0.25"/>
    <row r="90123" x14ac:dyDescent="0.25"/>
    <row r="90124" x14ac:dyDescent="0.25"/>
    <row r="90125" x14ac:dyDescent="0.25"/>
    <row r="90126" x14ac:dyDescent="0.25"/>
    <row r="90127" x14ac:dyDescent="0.25"/>
    <row r="90128" x14ac:dyDescent="0.25"/>
    <row r="90129" x14ac:dyDescent="0.25"/>
    <row r="90130" x14ac:dyDescent="0.25"/>
    <row r="90131" x14ac:dyDescent="0.25"/>
    <row r="90132" x14ac:dyDescent="0.25"/>
    <row r="90133" x14ac:dyDescent="0.25"/>
    <row r="90134" x14ac:dyDescent="0.25"/>
    <row r="90135" x14ac:dyDescent="0.25"/>
    <row r="90136" x14ac:dyDescent="0.25"/>
    <row r="90137" x14ac:dyDescent="0.25"/>
    <row r="90138" x14ac:dyDescent="0.25"/>
    <row r="90139" x14ac:dyDescent="0.25"/>
    <row r="90140" x14ac:dyDescent="0.25"/>
    <row r="90141" x14ac:dyDescent="0.25"/>
    <row r="90142" x14ac:dyDescent="0.25"/>
    <row r="90143" x14ac:dyDescent="0.25"/>
    <row r="90144" x14ac:dyDescent="0.25"/>
    <row r="90145" x14ac:dyDescent="0.25"/>
    <row r="90146" x14ac:dyDescent="0.25"/>
    <row r="90147" x14ac:dyDescent="0.25"/>
    <row r="90148" x14ac:dyDescent="0.25"/>
    <row r="90149" x14ac:dyDescent="0.25"/>
    <row r="90150" x14ac:dyDescent="0.25"/>
    <row r="90151" x14ac:dyDescent="0.25"/>
    <row r="90152" x14ac:dyDescent="0.25"/>
    <row r="90153" x14ac:dyDescent="0.25"/>
    <row r="90154" x14ac:dyDescent="0.25"/>
    <row r="90155" x14ac:dyDescent="0.25"/>
    <row r="90156" x14ac:dyDescent="0.25"/>
    <row r="90157" x14ac:dyDescent="0.25"/>
    <row r="90158" x14ac:dyDescent="0.25"/>
    <row r="90159" x14ac:dyDescent="0.25"/>
    <row r="90160" x14ac:dyDescent="0.25"/>
    <row r="90161" x14ac:dyDescent="0.25"/>
    <row r="90162" x14ac:dyDescent="0.25"/>
    <row r="90163" x14ac:dyDescent="0.25"/>
    <row r="90164" x14ac:dyDescent="0.25"/>
    <row r="90165" x14ac:dyDescent="0.25"/>
    <row r="90166" x14ac:dyDescent="0.25"/>
    <row r="90167" x14ac:dyDescent="0.25"/>
    <row r="90168" x14ac:dyDescent="0.25"/>
    <row r="90169" x14ac:dyDescent="0.25"/>
    <row r="90170" x14ac:dyDescent="0.25"/>
    <row r="90171" x14ac:dyDescent="0.25"/>
    <row r="90172" x14ac:dyDescent="0.25"/>
    <row r="90173" x14ac:dyDescent="0.25"/>
    <row r="90174" x14ac:dyDescent="0.25"/>
    <row r="90175" x14ac:dyDescent="0.25"/>
    <row r="90176" x14ac:dyDescent="0.25"/>
    <row r="90177" x14ac:dyDescent="0.25"/>
    <row r="90178" x14ac:dyDescent="0.25"/>
    <row r="90179" x14ac:dyDescent="0.25"/>
    <row r="90180" x14ac:dyDescent="0.25"/>
    <row r="90181" x14ac:dyDescent="0.25"/>
    <row r="90182" x14ac:dyDescent="0.25"/>
    <row r="90183" x14ac:dyDescent="0.25"/>
    <row r="90184" x14ac:dyDescent="0.25"/>
    <row r="90185" x14ac:dyDescent="0.25"/>
    <row r="90186" x14ac:dyDescent="0.25"/>
    <row r="90187" x14ac:dyDescent="0.25"/>
    <row r="90188" x14ac:dyDescent="0.25"/>
    <row r="90189" x14ac:dyDescent="0.25"/>
    <row r="90190" x14ac:dyDescent="0.25"/>
    <row r="90191" x14ac:dyDescent="0.25"/>
    <row r="90192" x14ac:dyDescent="0.25"/>
    <row r="90193" x14ac:dyDescent="0.25"/>
    <row r="90194" x14ac:dyDescent="0.25"/>
    <row r="90195" x14ac:dyDescent="0.25"/>
    <row r="90196" x14ac:dyDescent="0.25"/>
    <row r="90197" x14ac:dyDescent="0.25"/>
    <row r="90198" x14ac:dyDescent="0.25"/>
    <row r="90199" x14ac:dyDescent="0.25"/>
    <row r="90200" x14ac:dyDescent="0.25"/>
    <row r="90201" x14ac:dyDescent="0.25"/>
    <row r="90202" x14ac:dyDescent="0.25"/>
    <row r="90203" x14ac:dyDescent="0.25"/>
    <row r="90204" x14ac:dyDescent="0.25"/>
    <row r="90205" x14ac:dyDescent="0.25"/>
    <row r="90206" x14ac:dyDescent="0.25"/>
    <row r="90207" x14ac:dyDescent="0.25"/>
    <row r="90208" x14ac:dyDescent="0.25"/>
    <row r="90209" x14ac:dyDescent="0.25"/>
    <row r="90210" x14ac:dyDescent="0.25"/>
    <row r="90211" x14ac:dyDescent="0.25"/>
    <row r="90212" x14ac:dyDescent="0.25"/>
    <row r="90213" x14ac:dyDescent="0.25"/>
    <row r="90214" x14ac:dyDescent="0.25"/>
    <row r="90215" x14ac:dyDescent="0.25"/>
    <row r="90216" x14ac:dyDescent="0.25"/>
    <row r="90217" x14ac:dyDescent="0.25"/>
    <row r="90218" x14ac:dyDescent="0.25"/>
    <row r="90219" x14ac:dyDescent="0.25"/>
    <row r="90220" x14ac:dyDescent="0.25"/>
    <row r="90221" x14ac:dyDescent="0.25"/>
    <row r="90222" x14ac:dyDescent="0.25"/>
    <row r="90223" x14ac:dyDescent="0.25"/>
    <row r="90224" x14ac:dyDescent="0.25"/>
    <row r="90225" x14ac:dyDescent="0.25"/>
    <row r="90226" x14ac:dyDescent="0.25"/>
    <row r="90227" x14ac:dyDescent="0.25"/>
    <row r="90228" x14ac:dyDescent="0.25"/>
    <row r="90229" x14ac:dyDescent="0.25"/>
    <row r="90230" x14ac:dyDescent="0.25"/>
    <row r="90231" x14ac:dyDescent="0.25"/>
    <row r="90232" x14ac:dyDescent="0.25"/>
    <row r="90233" x14ac:dyDescent="0.25"/>
    <row r="90234" x14ac:dyDescent="0.25"/>
    <row r="90235" x14ac:dyDescent="0.25"/>
    <row r="90236" x14ac:dyDescent="0.25"/>
    <row r="90237" x14ac:dyDescent="0.25"/>
    <row r="90238" x14ac:dyDescent="0.25"/>
    <row r="90239" x14ac:dyDescent="0.25"/>
    <row r="90240" x14ac:dyDescent="0.25"/>
    <row r="90241" x14ac:dyDescent="0.25"/>
    <row r="90242" x14ac:dyDescent="0.25"/>
    <row r="90243" x14ac:dyDescent="0.25"/>
    <row r="90244" x14ac:dyDescent="0.25"/>
    <row r="90245" x14ac:dyDescent="0.25"/>
    <row r="90246" x14ac:dyDescent="0.25"/>
    <row r="90247" x14ac:dyDescent="0.25"/>
    <row r="90248" x14ac:dyDescent="0.25"/>
    <row r="90249" x14ac:dyDescent="0.25"/>
    <row r="90250" x14ac:dyDescent="0.25"/>
    <row r="90251" x14ac:dyDescent="0.25"/>
    <row r="90252" x14ac:dyDescent="0.25"/>
    <row r="90253" x14ac:dyDescent="0.25"/>
    <row r="90254" x14ac:dyDescent="0.25"/>
    <row r="90255" x14ac:dyDescent="0.25"/>
    <row r="90256" x14ac:dyDescent="0.25"/>
    <row r="90257" x14ac:dyDescent="0.25"/>
    <row r="90258" x14ac:dyDescent="0.25"/>
    <row r="90259" x14ac:dyDescent="0.25"/>
    <row r="90260" x14ac:dyDescent="0.25"/>
    <row r="90261" x14ac:dyDescent="0.25"/>
    <row r="90262" x14ac:dyDescent="0.25"/>
    <row r="90263" x14ac:dyDescent="0.25"/>
    <row r="90264" x14ac:dyDescent="0.25"/>
    <row r="90265" x14ac:dyDescent="0.25"/>
    <row r="90266" x14ac:dyDescent="0.25"/>
    <row r="90267" x14ac:dyDescent="0.25"/>
    <row r="90268" x14ac:dyDescent="0.25"/>
    <row r="90269" x14ac:dyDescent="0.25"/>
    <row r="90270" x14ac:dyDescent="0.25"/>
    <row r="90271" x14ac:dyDescent="0.25"/>
    <row r="90272" x14ac:dyDescent="0.25"/>
    <row r="90273" x14ac:dyDescent="0.25"/>
    <row r="90274" x14ac:dyDescent="0.25"/>
    <row r="90275" x14ac:dyDescent="0.25"/>
    <row r="90276" x14ac:dyDescent="0.25"/>
    <row r="90277" x14ac:dyDescent="0.25"/>
    <row r="90278" x14ac:dyDescent="0.25"/>
    <row r="90279" x14ac:dyDescent="0.25"/>
    <row r="90280" x14ac:dyDescent="0.25"/>
    <row r="90281" x14ac:dyDescent="0.25"/>
    <row r="90282" x14ac:dyDescent="0.25"/>
    <row r="90283" x14ac:dyDescent="0.25"/>
    <row r="90284" x14ac:dyDescent="0.25"/>
    <row r="90285" x14ac:dyDescent="0.25"/>
    <row r="90286" x14ac:dyDescent="0.25"/>
    <row r="90287" x14ac:dyDescent="0.25"/>
    <row r="90288" x14ac:dyDescent="0.25"/>
    <row r="90289" x14ac:dyDescent="0.25"/>
    <row r="90290" x14ac:dyDescent="0.25"/>
    <row r="90291" x14ac:dyDescent="0.25"/>
    <row r="90292" x14ac:dyDescent="0.25"/>
    <row r="90293" x14ac:dyDescent="0.25"/>
    <row r="90294" x14ac:dyDescent="0.25"/>
    <row r="90295" x14ac:dyDescent="0.25"/>
    <row r="90296" x14ac:dyDescent="0.25"/>
    <row r="90297" x14ac:dyDescent="0.25"/>
    <row r="90298" x14ac:dyDescent="0.25"/>
    <row r="90299" x14ac:dyDescent="0.25"/>
    <row r="90300" x14ac:dyDescent="0.25"/>
    <row r="90301" x14ac:dyDescent="0.25"/>
    <row r="90302" x14ac:dyDescent="0.25"/>
    <row r="90303" x14ac:dyDescent="0.25"/>
    <row r="90304" x14ac:dyDescent="0.25"/>
    <row r="90305" x14ac:dyDescent="0.25"/>
    <row r="90306" x14ac:dyDescent="0.25"/>
    <row r="90307" x14ac:dyDescent="0.25"/>
    <row r="90308" x14ac:dyDescent="0.25"/>
    <row r="90309" x14ac:dyDescent="0.25"/>
    <row r="90310" x14ac:dyDescent="0.25"/>
    <row r="90311" x14ac:dyDescent="0.25"/>
    <row r="90312" x14ac:dyDescent="0.25"/>
    <row r="90313" x14ac:dyDescent="0.25"/>
    <row r="90314" x14ac:dyDescent="0.25"/>
    <row r="90315" x14ac:dyDescent="0.25"/>
    <row r="90316" x14ac:dyDescent="0.25"/>
    <row r="90317" x14ac:dyDescent="0.25"/>
    <row r="90318" x14ac:dyDescent="0.25"/>
    <row r="90319" x14ac:dyDescent="0.25"/>
    <row r="90320" x14ac:dyDescent="0.25"/>
    <row r="90321" x14ac:dyDescent="0.25"/>
    <row r="90322" x14ac:dyDescent="0.25"/>
    <row r="90323" x14ac:dyDescent="0.25"/>
    <row r="90324" x14ac:dyDescent="0.25"/>
    <row r="90325" x14ac:dyDescent="0.25"/>
    <row r="90326" x14ac:dyDescent="0.25"/>
    <row r="90327" x14ac:dyDescent="0.25"/>
    <row r="90328" x14ac:dyDescent="0.25"/>
    <row r="90329" x14ac:dyDescent="0.25"/>
    <row r="90330" x14ac:dyDescent="0.25"/>
    <row r="90331" x14ac:dyDescent="0.25"/>
    <row r="90332" x14ac:dyDescent="0.25"/>
    <row r="90333" x14ac:dyDescent="0.25"/>
    <row r="90334" x14ac:dyDescent="0.25"/>
    <row r="90335" x14ac:dyDescent="0.25"/>
    <row r="90336" x14ac:dyDescent="0.25"/>
    <row r="90337" x14ac:dyDescent="0.25"/>
    <row r="90338" x14ac:dyDescent="0.25"/>
    <row r="90339" x14ac:dyDescent="0.25"/>
    <row r="90340" x14ac:dyDescent="0.25"/>
    <row r="90341" x14ac:dyDescent="0.25"/>
    <row r="90342" x14ac:dyDescent="0.25"/>
    <row r="90343" x14ac:dyDescent="0.25"/>
    <row r="90344" x14ac:dyDescent="0.25"/>
    <row r="90345" x14ac:dyDescent="0.25"/>
    <row r="90346" x14ac:dyDescent="0.25"/>
    <row r="90347" x14ac:dyDescent="0.25"/>
    <row r="90348" x14ac:dyDescent="0.25"/>
    <row r="90349" x14ac:dyDescent="0.25"/>
    <row r="90350" x14ac:dyDescent="0.25"/>
    <row r="90351" x14ac:dyDescent="0.25"/>
    <row r="90352" x14ac:dyDescent="0.25"/>
    <row r="90353" x14ac:dyDescent="0.25"/>
    <row r="90354" x14ac:dyDescent="0.25"/>
    <row r="90355" x14ac:dyDescent="0.25"/>
    <row r="90356" x14ac:dyDescent="0.25"/>
    <row r="90357" x14ac:dyDescent="0.25"/>
    <row r="90358" x14ac:dyDescent="0.25"/>
    <row r="90359" x14ac:dyDescent="0.25"/>
    <row r="90360" x14ac:dyDescent="0.25"/>
    <row r="90361" x14ac:dyDescent="0.25"/>
    <row r="90362" x14ac:dyDescent="0.25"/>
    <row r="90363" x14ac:dyDescent="0.25"/>
    <row r="90364" x14ac:dyDescent="0.25"/>
    <row r="90365" x14ac:dyDescent="0.25"/>
    <row r="90366" x14ac:dyDescent="0.25"/>
    <row r="90367" x14ac:dyDescent="0.25"/>
    <row r="90368" x14ac:dyDescent="0.25"/>
    <row r="90369" x14ac:dyDescent="0.25"/>
    <row r="90370" x14ac:dyDescent="0.25"/>
    <row r="90371" x14ac:dyDescent="0.25"/>
    <row r="90372" x14ac:dyDescent="0.25"/>
    <row r="90373" x14ac:dyDescent="0.25"/>
    <row r="90374" x14ac:dyDescent="0.25"/>
    <row r="90375" x14ac:dyDescent="0.25"/>
    <row r="90376" x14ac:dyDescent="0.25"/>
    <row r="90377" x14ac:dyDescent="0.25"/>
    <row r="90378" x14ac:dyDescent="0.25"/>
    <row r="90379" x14ac:dyDescent="0.25"/>
    <row r="90380" x14ac:dyDescent="0.25"/>
    <row r="90381" x14ac:dyDescent="0.25"/>
    <row r="90382" x14ac:dyDescent="0.25"/>
    <row r="90383" x14ac:dyDescent="0.25"/>
    <row r="90384" x14ac:dyDescent="0.25"/>
    <row r="90385" x14ac:dyDescent="0.25"/>
    <row r="90386" x14ac:dyDescent="0.25"/>
    <row r="90387" x14ac:dyDescent="0.25"/>
    <row r="90388" x14ac:dyDescent="0.25"/>
    <row r="90389" x14ac:dyDescent="0.25"/>
    <row r="90390" x14ac:dyDescent="0.25"/>
    <row r="90391" x14ac:dyDescent="0.25"/>
    <row r="90392" x14ac:dyDescent="0.25"/>
    <row r="90393" x14ac:dyDescent="0.25"/>
    <row r="90394" x14ac:dyDescent="0.25"/>
    <row r="90395" x14ac:dyDescent="0.25"/>
    <row r="90396" x14ac:dyDescent="0.25"/>
    <row r="90397" x14ac:dyDescent="0.25"/>
    <row r="90398" x14ac:dyDescent="0.25"/>
    <row r="90399" x14ac:dyDescent="0.25"/>
    <row r="90400" x14ac:dyDescent="0.25"/>
    <row r="90401" x14ac:dyDescent="0.25"/>
    <row r="90402" x14ac:dyDescent="0.25"/>
    <row r="90403" x14ac:dyDescent="0.25"/>
    <row r="90404" x14ac:dyDescent="0.25"/>
    <row r="90405" x14ac:dyDescent="0.25"/>
    <row r="90406" x14ac:dyDescent="0.25"/>
    <row r="90407" x14ac:dyDescent="0.25"/>
    <row r="90408" x14ac:dyDescent="0.25"/>
    <row r="90409" x14ac:dyDescent="0.25"/>
    <row r="90410" x14ac:dyDescent="0.25"/>
    <row r="90411" x14ac:dyDescent="0.25"/>
    <row r="90412" x14ac:dyDescent="0.25"/>
    <row r="90413" x14ac:dyDescent="0.25"/>
    <row r="90414" x14ac:dyDescent="0.25"/>
    <row r="90415" x14ac:dyDescent="0.25"/>
    <row r="90416" x14ac:dyDescent="0.25"/>
    <row r="90417" x14ac:dyDescent="0.25"/>
    <row r="90418" x14ac:dyDescent="0.25"/>
    <row r="90419" x14ac:dyDescent="0.25"/>
    <row r="90420" x14ac:dyDescent="0.25"/>
    <row r="90421" x14ac:dyDescent="0.25"/>
    <row r="90422" x14ac:dyDescent="0.25"/>
    <row r="90423" x14ac:dyDescent="0.25"/>
    <row r="90424" x14ac:dyDescent="0.25"/>
    <row r="90425" x14ac:dyDescent="0.25"/>
    <row r="90426" x14ac:dyDescent="0.25"/>
    <row r="90427" x14ac:dyDescent="0.25"/>
    <row r="90428" x14ac:dyDescent="0.25"/>
    <row r="90429" x14ac:dyDescent="0.25"/>
    <row r="90430" x14ac:dyDescent="0.25"/>
    <row r="90431" x14ac:dyDescent="0.25"/>
    <row r="90432" x14ac:dyDescent="0.25"/>
    <row r="90433" x14ac:dyDescent="0.25"/>
    <row r="90434" x14ac:dyDescent="0.25"/>
    <row r="90435" x14ac:dyDescent="0.25"/>
    <row r="90436" x14ac:dyDescent="0.25"/>
    <row r="90437" x14ac:dyDescent="0.25"/>
    <row r="90438" x14ac:dyDescent="0.25"/>
    <row r="90439" x14ac:dyDescent="0.25"/>
    <row r="90440" x14ac:dyDescent="0.25"/>
    <row r="90441" x14ac:dyDescent="0.25"/>
    <row r="90442" x14ac:dyDescent="0.25"/>
    <row r="90443" x14ac:dyDescent="0.25"/>
    <row r="90444" x14ac:dyDescent="0.25"/>
    <row r="90445" x14ac:dyDescent="0.25"/>
    <row r="90446" x14ac:dyDescent="0.25"/>
    <row r="90447" x14ac:dyDescent="0.25"/>
    <row r="90448" x14ac:dyDescent="0.25"/>
    <row r="90449" x14ac:dyDescent="0.25"/>
    <row r="90450" x14ac:dyDescent="0.25"/>
    <row r="90451" x14ac:dyDescent="0.25"/>
    <row r="90452" x14ac:dyDescent="0.25"/>
    <row r="90453" x14ac:dyDescent="0.25"/>
    <row r="90454" x14ac:dyDescent="0.25"/>
    <row r="90455" x14ac:dyDescent="0.25"/>
    <row r="90456" x14ac:dyDescent="0.25"/>
    <row r="90457" x14ac:dyDescent="0.25"/>
    <row r="90458" x14ac:dyDescent="0.25"/>
    <row r="90459" x14ac:dyDescent="0.25"/>
    <row r="90460" x14ac:dyDescent="0.25"/>
    <row r="90461" x14ac:dyDescent="0.25"/>
    <row r="90462" x14ac:dyDescent="0.25"/>
    <row r="90463" x14ac:dyDescent="0.25"/>
    <row r="90464" x14ac:dyDescent="0.25"/>
    <row r="90465" x14ac:dyDescent="0.25"/>
    <row r="90466" x14ac:dyDescent="0.25"/>
    <row r="90467" x14ac:dyDescent="0.25"/>
    <row r="90468" x14ac:dyDescent="0.25"/>
    <row r="90469" x14ac:dyDescent="0.25"/>
    <row r="90470" x14ac:dyDescent="0.25"/>
    <row r="90471" x14ac:dyDescent="0.25"/>
    <row r="90472" x14ac:dyDescent="0.25"/>
    <row r="90473" x14ac:dyDescent="0.25"/>
    <row r="90474" x14ac:dyDescent="0.25"/>
    <row r="90475" x14ac:dyDescent="0.25"/>
    <row r="90476" x14ac:dyDescent="0.25"/>
    <row r="90477" x14ac:dyDescent="0.25"/>
    <row r="90478" x14ac:dyDescent="0.25"/>
    <row r="90479" x14ac:dyDescent="0.25"/>
    <row r="90480" x14ac:dyDescent="0.25"/>
    <row r="90481" x14ac:dyDescent="0.25"/>
    <row r="90482" x14ac:dyDescent="0.25"/>
    <row r="90483" x14ac:dyDescent="0.25"/>
    <row r="90484" x14ac:dyDescent="0.25"/>
    <row r="90485" x14ac:dyDescent="0.25"/>
    <row r="90486" x14ac:dyDescent="0.25"/>
    <row r="90487" x14ac:dyDescent="0.25"/>
    <row r="90488" x14ac:dyDescent="0.25"/>
    <row r="90489" x14ac:dyDescent="0.25"/>
    <row r="90490" x14ac:dyDescent="0.25"/>
    <row r="90491" x14ac:dyDescent="0.25"/>
    <row r="90492" x14ac:dyDescent="0.25"/>
    <row r="90493" x14ac:dyDescent="0.25"/>
    <row r="90494" x14ac:dyDescent="0.25"/>
    <row r="90495" x14ac:dyDescent="0.25"/>
    <row r="90496" x14ac:dyDescent="0.25"/>
    <row r="90497" x14ac:dyDescent="0.25"/>
    <row r="90498" x14ac:dyDescent="0.25"/>
    <row r="90499" x14ac:dyDescent="0.25"/>
    <row r="90500" x14ac:dyDescent="0.25"/>
    <row r="90501" x14ac:dyDescent="0.25"/>
    <row r="90502" x14ac:dyDescent="0.25"/>
    <row r="90503" x14ac:dyDescent="0.25"/>
    <row r="90504" x14ac:dyDescent="0.25"/>
    <row r="90505" x14ac:dyDescent="0.25"/>
    <row r="90506" x14ac:dyDescent="0.25"/>
    <row r="90507" x14ac:dyDescent="0.25"/>
    <row r="90508" x14ac:dyDescent="0.25"/>
    <row r="90509" x14ac:dyDescent="0.25"/>
    <row r="90510" x14ac:dyDescent="0.25"/>
    <row r="90511" x14ac:dyDescent="0.25"/>
    <row r="90512" x14ac:dyDescent="0.25"/>
    <row r="90513" x14ac:dyDescent="0.25"/>
    <row r="90514" x14ac:dyDescent="0.25"/>
    <row r="90515" x14ac:dyDescent="0.25"/>
    <row r="90516" x14ac:dyDescent="0.25"/>
    <row r="90517" x14ac:dyDescent="0.25"/>
    <row r="90518" x14ac:dyDescent="0.25"/>
    <row r="90519" x14ac:dyDescent="0.25"/>
    <row r="90520" x14ac:dyDescent="0.25"/>
    <row r="90521" x14ac:dyDescent="0.25"/>
    <row r="90522" x14ac:dyDescent="0.25"/>
    <row r="90523" x14ac:dyDescent="0.25"/>
    <row r="90524" x14ac:dyDescent="0.25"/>
    <row r="90525" x14ac:dyDescent="0.25"/>
    <row r="90526" x14ac:dyDescent="0.25"/>
    <row r="90527" x14ac:dyDescent="0.25"/>
    <row r="90528" x14ac:dyDescent="0.25"/>
    <row r="90529" x14ac:dyDescent="0.25"/>
    <row r="90530" x14ac:dyDescent="0.25"/>
    <row r="90531" x14ac:dyDescent="0.25"/>
    <row r="90532" x14ac:dyDescent="0.25"/>
    <row r="90533" x14ac:dyDescent="0.25"/>
    <row r="90534" x14ac:dyDescent="0.25"/>
    <row r="90535" x14ac:dyDescent="0.25"/>
    <row r="90536" x14ac:dyDescent="0.25"/>
    <row r="90537" x14ac:dyDescent="0.25"/>
    <row r="90538" x14ac:dyDescent="0.25"/>
    <row r="90539" x14ac:dyDescent="0.25"/>
    <row r="90540" x14ac:dyDescent="0.25"/>
    <row r="90541" x14ac:dyDescent="0.25"/>
    <row r="90542" x14ac:dyDescent="0.25"/>
    <row r="90543" x14ac:dyDescent="0.25"/>
    <row r="90544" x14ac:dyDescent="0.25"/>
    <row r="90545" x14ac:dyDescent="0.25"/>
    <row r="90546" x14ac:dyDescent="0.25"/>
    <row r="90547" x14ac:dyDescent="0.25"/>
    <row r="90548" x14ac:dyDescent="0.25"/>
    <row r="90549" x14ac:dyDescent="0.25"/>
    <row r="90550" x14ac:dyDescent="0.25"/>
    <row r="90551" x14ac:dyDescent="0.25"/>
    <row r="90552" x14ac:dyDescent="0.25"/>
    <row r="90553" x14ac:dyDescent="0.25"/>
    <row r="90554" x14ac:dyDescent="0.25"/>
    <row r="90555" x14ac:dyDescent="0.25"/>
    <row r="90556" x14ac:dyDescent="0.25"/>
    <row r="90557" x14ac:dyDescent="0.25"/>
    <row r="90558" x14ac:dyDescent="0.25"/>
    <row r="90559" x14ac:dyDescent="0.25"/>
    <row r="90560" x14ac:dyDescent="0.25"/>
    <row r="90561" x14ac:dyDescent="0.25"/>
    <row r="90562" x14ac:dyDescent="0.25"/>
    <row r="90563" x14ac:dyDescent="0.25"/>
    <row r="90564" x14ac:dyDescent="0.25"/>
    <row r="90565" x14ac:dyDescent="0.25"/>
    <row r="90566" x14ac:dyDescent="0.25"/>
    <row r="90567" x14ac:dyDescent="0.25"/>
    <row r="90568" x14ac:dyDescent="0.25"/>
    <row r="90569" x14ac:dyDescent="0.25"/>
    <row r="90570" x14ac:dyDescent="0.25"/>
    <row r="90571" x14ac:dyDescent="0.25"/>
    <row r="90572" x14ac:dyDescent="0.25"/>
    <row r="90573" x14ac:dyDescent="0.25"/>
    <row r="90574" x14ac:dyDescent="0.25"/>
    <row r="90575" x14ac:dyDescent="0.25"/>
    <row r="90576" x14ac:dyDescent="0.25"/>
    <row r="90577" x14ac:dyDescent="0.25"/>
    <row r="90578" x14ac:dyDescent="0.25"/>
    <row r="90579" x14ac:dyDescent="0.25"/>
    <row r="90580" x14ac:dyDescent="0.25"/>
    <row r="90581" x14ac:dyDescent="0.25"/>
    <row r="90582" x14ac:dyDescent="0.25"/>
    <row r="90583" x14ac:dyDescent="0.25"/>
    <row r="90584" x14ac:dyDescent="0.25"/>
    <row r="90585" x14ac:dyDescent="0.25"/>
    <row r="90586" x14ac:dyDescent="0.25"/>
    <row r="90587" x14ac:dyDescent="0.25"/>
    <row r="90588" x14ac:dyDescent="0.25"/>
    <row r="90589" x14ac:dyDescent="0.25"/>
    <row r="90590" x14ac:dyDescent="0.25"/>
    <row r="90591" x14ac:dyDescent="0.25"/>
    <row r="90592" x14ac:dyDescent="0.25"/>
    <row r="90593" x14ac:dyDescent="0.25"/>
    <row r="90594" x14ac:dyDescent="0.25"/>
    <row r="90595" x14ac:dyDescent="0.25"/>
    <row r="90596" x14ac:dyDescent="0.25"/>
    <row r="90597" x14ac:dyDescent="0.25"/>
    <row r="90598" x14ac:dyDescent="0.25"/>
    <row r="90599" x14ac:dyDescent="0.25"/>
    <row r="90600" x14ac:dyDescent="0.25"/>
    <row r="90601" x14ac:dyDescent="0.25"/>
    <row r="90602" x14ac:dyDescent="0.25"/>
    <row r="90603" x14ac:dyDescent="0.25"/>
    <row r="90604" x14ac:dyDescent="0.25"/>
    <row r="90605" x14ac:dyDescent="0.25"/>
    <row r="90606" x14ac:dyDescent="0.25"/>
    <row r="90607" x14ac:dyDescent="0.25"/>
    <row r="90608" x14ac:dyDescent="0.25"/>
    <row r="90609" x14ac:dyDescent="0.25"/>
    <row r="90610" x14ac:dyDescent="0.25"/>
    <row r="90611" x14ac:dyDescent="0.25"/>
    <row r="90612" x14ac:dyDescent="0.25"/>
    <row r="90613" x14ac:dyDescent="0.25"/>
    <row r="90614" x14ac:dyDescent="0.25"/>
    <row r="90615" x14ac:dyDescent="0.25"/>
    <row r="90616" x14ac:dyDescent="0.25"/>
    <row r="90617" x14ac:dyDescent="0.25"/>
    <row r="90618" x14ac:dyDescent="0.25"/>
    <row r="90619" x14ac:dyDescent="0.25"/>
    <row r="90620" x14ac:dyDescent="0.25"/>
    <row r="90621" x14ac:dyDescent="0.25"/>
    <row r="90622" x14ac:dyDescent="0.25"/>
    <row r="90623" x14ac:dyDescent="0.25"/>
    <row r="90624" x14ac:dyDescent="0.25"/>
    <row r="90625" x14ac:dyDescent="0.25"/>
    <row r="90626" x14ac:dyDescent="0.25"/>
    <row r="90627" x14ac:dyDescent="0.25"/>
    <row r="90628" x14ac:dyDescent="0.25"/>
    <row r="90629" x14ac:dyDescent="0.25"/>
    <row r="90630" x14ac:dyDescent="0.25"/>
    <row r="90631" x14ac:dyDescent="0.25"/>
    <row r="90632" x14ac:dyDescent="0.25"/>
    <row r="90633" x14ac:dyDescent="0.25"/>
    <row r="90634" x14ac:dyDescent="0.25"/>
    <row r="90635" x14ac:dyDescent="0.25"/>
    <row r="90636" x14ac:dyDescent="0.25"/>
    <row r="90637" x14ac:dyDescent="0.25"/>
    <row r="90638" x14ac:dyDescent="0.25"/>
    <row r="90639" x14ac:dyDescent="0.25"/>
    <row r="90640" x14ac:dyDescent="0.25"/>
    <row r="90641" x14ac:dyDescent="0.25"/>
    <row r="90642" x14ac:dyDescent="0.25"/>
    <row r="90643" x14ac:dyDescent="0.25"/>
    <row r="90644" x14ac:dyDescent="0.25"/>
    <row r="90645" x14ac:dyDescent="0.25"/>
    <row r="90646" x14ac:dyDescent="0.25"/>
    <row r="90647" x14ac:dyDescent="0.25"/>
    <row r="90648" x14ac:dyDescent="0.25"/>
    <row r="90649" x14ac:dyDescent="0.25"/>
    <row r="90650" x14ac:dyDescent="0.25"/>
    <row r="90651" x14ac:dyDescent="0.25"/>
    <row r="90652" x14ac:dyDescent="0.25"/>
    <row r="90653" x14ac:dyDescent="0.25"/>
    <row r="90654" x14ac:dyDescent="0.25"/>
    <row r="90655" x14ac:dyDescent="0.25"/>
    <row r="90656" x14ac:dyDescent="0.25"/>
    <row r="90657" x14ac:dyDescent="0.25"/>
    <row r="90658" x14ac:dyDescent="0.25"/>
    <row r="90659" x14ac:dyDescent="0.25"/>
    <row r="90660" x14ac:dyDescent="0.25"/>
    <row r="90661" x14ac:dyDescent="0.25"/>
    <row r="90662" x14ac:dyDescent="0.25"/>
    <row r="90663" x14ac:dyDescent="0.25"/>
    <row r="90664" x14ac:dyDescent="0.25"/>
    <row r="90665" x14ac:dyDescent="0.25"/>
    <row r="90666" x14ac:dyDescent="0.25"/>
    <row r="90667" x14ac:dyDescent="0.25"/>
    <row r="90668" x14ac:dyDescent="0.25"/>
    <row r="90669" x14ac:dyDescent="0.25"/>
    <row r="90670" x14ac:dyDescent="0.25"/>
    <row r="90671" x14ac:dyDescent="0.25"/>
    <row r="90672" x14ac:dyDescent="0.25"/>
    <row r="90673" x14ac:dyDescent="0.25"/>
    <row r="90674" x14ac:dyDescent="0.25"/>
    <row r="90675" x14ac:dyDescent="0.25"/>
    <row r="90676" x14ac:dyDescent="0.25"/>
    <row r="90677" x14ac:dyDescent="0.25"/>
    <row r="90678" x14ac:dyDescent="0.25"/>
    <row r="90679" x14ac:dyDescent="0.25"/>
    <row r="90680" x14ac:dyDescent="0.25"/>
    <row r="90681" x14ac:dyDescent="0.25"/>
    <row r="90682" x14ac:dyDescent="0.25"/>
    <row r="90683" x14ac:dyDescent="0.25"/>
    <row r="90684" x14ac:dyDescent="0.25"/>
    <row r="90685" x14ac:dyDescent="0.25"/>
    <row r="90686" x14ac:dyDescent="0.25"/>
    <row r="90687" x14ac:dyDescent="0.25"/>
    <row r="90688" x14ac:dyDescent="0.25"/>
    <row r="90689" x14ac:dyDescent="0.25"/>
    <row r="90690" x14ac:dyDescent="0.25"/>
    <row r="90691" x14ac:dyDescent="0.25"/>
    <row r="90692" x14ac:dyDescent="0.25"/>
    <row r="90693" x14ac:dyDescent="0.25"/>
    <row r="90694" x14ac:dyDescent="0.25"/>
    <row r="90695" x14ac:dyDescent="0.25"/>
    <row r="90696" x14ac:dyDescent="0.25"/>
    <row r="90697" x14ac:dyDescent="0.25"/>
    <row r="90698" x14ac:dyDescent="0.25"/>
    <row r="90699" x14ac:dyDescent="0.25"/>
    <row r="90700" x14ac:dyDescent="0.25"/>
    <row r="90701" x14ac:dyDescent="0.25"/>
    <row r="90702" x14ac:dyDescent="0.25"/>
    <row r="90703" x14ac:dyDescent="0.25"/>
    <row r="90704" x14ac:dyDescent="0.25"/>
    <row r="90705" x14ac:dyDescent="0.25"/>
    <row r="90706" x14ac:dyDescent="0.25"/>
    <row r="90707" x14ac:dyDescent="0.25"/>
    <row r="90708" x14ac:dyDescent="0.25"/>
    <row r="90709" x14ac:dyDescent="0.25"/>
    <row r="90710" x14ac:dyDescent="0.25"/>
    <row r="90711" x14ac:dyDescent="0.25"/>
    <row r="90712" x14ac:dyDescent="0.25"/>
    <row r="90713" x14ac:dyDescent="0.25"/>
    <row r="90714" x14ac:dyDescent="0.25"/>
    <row r="90715" x14ac:dyDescent="0.25"/>
    <row r="90716" x14ac:dyDescent="0.25"/>
    <row r="90717" x14ac:dyDescent="0.25"/>
    <row r="90718" x14ac:dyDescent="0.25"/>
    <row r="90719" x14ac:dyDescent="0.25"/>
    <row r="90720" x14ac:dyDescent="0.25"/>
    <row r="90721" x14ac:dyDescent="0.25"/>
    <row r="90722" x14ac:dyDescent="0.25"/>
    <row r="90723" x14ac:dyDescent="0.25"/>
    <row r="90724" x14ac:dyDescent="0.25"/>
    <row r="90725" x14ac:dyDescent="0.25"/>
    <row r="90726" x14ac:dyDescent="0.25"/>
    <row r="90727" x14ac:dyDescent="0.25"/>
    <row r="90728" x14ac:dyDescent="0.25"/>
    <row r="90729" x14ac:dyDescent="0.25"/>
    <row r="90730" x14ac:dyDescent="0.25"/>
    <row r="90731" x14ac:dyDescent="0.25"/>
    <row r="90732" x14ac:dyDescent="0.25"/>
    <row r="90733" x14ac:dyDescent="0.25"/>
    <row r="90734" x14ac:dyDescent="0.25"/>
    <row r="90735" x14ac:dyDescent="0.25"/>
    <row r="90736" x14ac:dyDescent="0.25"/>
    <row r="90737" x14ac:dyDescent="0.25"/>
    <row r="90738" x14ac:dyDescent="0.25"/>
    <row r="90739" x14ac:dyDescent="0.25"/>
    <row r="90740" x14ac:dyDescent="0.25"/>
    <row r="90741" x14ac:dyDescent="0.25"/>
    <row r="90742" x14ac:dyDescent="0.25"/>
    <row r="90743" x14ac:dyDescent="0.25"/>
    <row r="90744" x14ac:dyDescent="0.25"/>
    <row r="90745" x14ac:dyDescent="0.25"/>
    <row r="90746" x14ac:dyDescent="0.25"/>
    <row r="90747" x14ac:dyDescent="0.25"/>
    <row r="90748" x14ac:dyDescent="0.25"/>
    <row r="90749" x14ac:dyDescent="0.25"/>
    <row r="90750" x14ac:dyDescent="0.25"/>
    <row r="90751" x14ac:dyDescent="0.25"/>
    <row r="90752" x14ac:dyDescent="0.25"/>
    <row r="90753" x14ac:dyDescent="0.25"/>
    <row r="90754" x14ac:dyDescent="0.25"/>
    <row r="90755" x14ac:dyDescent="0.25"/>
    <row r="90756" x14ac:dyDescent="0.25"/>
    <row r="90757" x14ac:dyDescent="0.25"/>
    <row r="90758" x14ac:dyDescent="0.25"/>
    <row r="90759" x14ac:dyDescent="0.25"/>
    <row r="90760" x14ac:dyDescent="0.25"/>
    <row r="90761" x14ac:dyDescent="0.25"/>
    <row r="90762" x14ac:dyDescent="0.25"/>
    <row r="90763" x14ac:dyDescent="0.25"/>
    <row r="90764" x14ac:dyDescent="0.25"/>
    <row r="90765" x14ac:dyDescent="0.25"/>
    <row r="90766" x14ac:dyDescent="0.25"/>
    <row r="90767" x14ac:dyDescent="0.25"/>
    <row r="90768" x14ac:dyDescent="0.25"/>
    <row r="90769" x14ac:dyDescent="0.25"/>
    <row r="90770" x14ac:dyDescent="0.25"/>
    <row r="90771" x14ac:dyDescent="0.25"/>
    <row r="90772" x14ac:dyDescent="0.25"/>
    <row r="90773" x14ac:dyDescent="0.25"/>
    <row r="90774" x14ac:dyDescent="0.25"/>
    <row r="90775" x14ac:dyDescent="0.25"/>
    <row r="90776" x14ac:dyDescent="0.25"/>
    <row r="90777" x14ac:dyDescent="0.25"/>
    <row r="90778" x14ac:dyDescent="0.25"/>
    <row r="90779" x14ac:dyDescent="0.25"/>
    <row r="90780" x14ac:dyDescent="0.25"/>
    <row r="90781" x14ac:dyDescent="0.25"/>
    <row r="90782" x14ac:dyDescent="0.25"/>
    <row r="90783" x14ac:dyDescent="0.25"/>
    <row r="90784" x14ac:dyDescent="0.25"/>
    <row r="90785" x14ac:dyDescent="0.25"/>
    <row r="90786" x14ac:dyDescent="0.25"/>
    <row r="90787" x14ac:dyDescent="0.25"/>
    <row r="90788" x14ac:dyDescent="0.25"/>
    <row r="90789" x14ac:dyDescent="0.25"/>
    <row r="90790" x14ac:dyDescent="0.25"/>
    <row r="90791" x14ac:dyDescent="0.25"/>
    <row r="90792" x14ac:dyDescent="0.25"/>
    <row r="90793" x14ac:dyDescent="0.25"/>
    <row r="90794" x14ac:dyDescent="0.25"/>
    <row r="90795" x14ac:dyDescent="0.25"/>
    <row r="90796" x14ac:dyDescent="0.25"/>
    <row r="90797" x14ac:dyDescent="0.25"/>
    <row r="90798" x14ac:dyDescent="0.25"/>
    <row r="90799" x14ac:dyDescent="0.25"/>
    <row r="90800" x14ac:dyDescent="0.25"/>
    <row r="90801" x14ac:dyDescent="0.25"/>
    <row r="90802" x14ac:dyDescent="0.25"/>
    <row r="90803" x14ac:dyDescent="0.25"/>
    <row r="90804" x14ac:dyDescent="0.25"/>
    <row r="90805" x14ac:dyDescent="0.25"/>
    <row r="90806" x14ac:dyDescent="0.25"/>
    <row r="90807" x14ac:dyDescent="0.25"/>
    <row r="90808" x14ac:dyDescent="0.25"/>
    <row r="90809" x14ac:dyDescent="0.25"/>
    <row r="90810" x14ac:dyDescent="0.25"/>
    <row r="90811" x14ac:dyDescent="0.25"/>
    <row r="90812" x14ac:dyDescent="0.25"/>
    <row r="90813" x14ac:dyDescent="0.25"/>
    <row r="90814" x14ac:dyDescent="0.25"/>
    <row r="90815" x14ac:dyDescent="0.25"/>
    <row r="90816" x14ac:dyDescent="0.25"/>
    <row r="90817" x14ac:dyDescent="0.25"/>
    <row r="90818" x14ac:dyDescent="0.25"/>
    <row r="90819" x14ac:dyDescent="0.25"/>
    <row r="90820" x14ac:dyDescent="0.25"/>
    <row r="90821" x14ac:dyDescent="0.25"/>
    <row r="90822" x14ac:dyDescent="0.25"/>
    <row r="90823" x14ac:dyDescent="0.25"/>
    <row r="90824" x14ac:dyDescent="0.25"/>
    <row r="90825" x14ac:dyDescent="0.25"/>
    <row r="90826" x14ac:dyDescent="0.25"/>
    <row r="90827" x14ac:dyDescent="0.25"/>
    <row r="90828" x14ac:dyDescent="0.25"/>
    <row r="90829" x14ac:dyDescent="0.25"/>
    <row r="90830" x14ac:dyDescent="0.25"/>
    <row r="90831" x14ac:dyDescent="0.25"/>
    <row r="90832" x14ac:dyDescent="0.25"/>
    <row r="90833" x14ac:dyDescent="0.25"/>
    <row r="90834" x14ac:dyDescent="0.25"/>
    <row r="90835" x14ac:dyDescent="0.25"/>
    <row r="90836" x14ac:dyDescent="0.25"/>
    <row r="90837" x14ac:dyDescent="0.25"/>
    <row r="90838" x14ac:dyDescent="0.25"/>
    <row r="90839" x14ac:dyDescent="0.25"/>
    <row r="90840" x14ac:dyDescent="0.25"/>
    <row r="90841" x14ac:dyDescent="0.25"/>
    <row r="90842" x14ac:dyDescent="0.25"/>
    <row r="90843" x14ac:dyDescent="0.25"/>
    <row r="90844" x14ac:dyDescent="0.25"/>
    <row r="90845" x14ac:dyDescent="0.25"/>
    <row r="90846" x14ac:dyDescent="0.25"/>
    <row r="90847" x14ac:dyDescent="0.25"/>
    <row r="90848" x14ac:dyDescent="0.25"/>
    <row r="90849" x14ac:dyDescent="0.25"/>
    <row r="90850" x14ac:dyDescent="0.25"/>
    <row r="90851" x14ac:dyDescent="0.25"/>
    <row r="90852" x14ac:dyDescent="0.25"/>
    <row r="90853" x14ac:dyDescent="0.25"/>
    <row r="90854" x14ac:dyDescent="0.25"/>
    <row r="90855" x14ac:dyDescent="0.25"/>
    <row r="90856" x14ac:dyDescent="0.25"/>
    <row r="90857" x14ac:dyDescent="0.25"/>
    <row r="90858" x14ac:dyDescent="0.25"/>
    <row r="90859" x14ac:dyDescent="0.25"/>
    <row r="90860" x14ac:dyDescent="0.25"/>
    <row r="90861" x14ac:dyDescent="0.25"/>
    <row r="90862" x14ac:dyDescent="0.25"/>
    <row r="90863" x14ac:dyDescent="0.25"/>
    <row r="90864" x14ac:dyDescent="0.25"/>
    <row r="90865" x14ac:dyDescent="0.25"/>
    <row r="90866" x14ac:dyDescent="0.25"/>
    <row r="90867" x14ac:dyDescent="0.25"/>
    <row r="90868" x14ac:dyDescent="0.25"/>
    <row r="90869" x14ac:dyDescent="0.25"/>
    <row r="90870" x14ac:dyDescent="0.25"/>
    <row r="90871" x14ac:dyDescent="0.25"/>
    <row r="90872" x14ac:dyDescent="0.25"/>
    <row r="90873" x14ac:dyDescent="0.25"/>
    <row r="90874" x14ac:dyDescent="0.25"/>
    <row r="90875" x14ac:dyDescent="0.25"/>
    <row r="90876" x14ac:dyDescent="0.25"/>
    <row r="90877" x14ac:dyDescent="0.25"/>
    <row r="90878" x14ac:dyDescent="0.25"/>
    <row r="90879" x14ac:dyDescent="0.25"/>
    <row r="90880" x14ac:dyDescent="0.25"/>
    <row r="90881" x14ac:dyDescent="0.25"/>
    <row r="90882" x14ac:dyDescent="0.25"/>
    <row r="90883" x14ac:dyDescent="0.25"/>
    <row r="90884" x14ac:dyDescent="0.25"/>
    <row r="90885" x14ac:dyDescent="0.25"/>
    <row r="90886" x14ac:dyDescent="0.25"/>
    <row r="90887" x14ac:dyDescent="0.25"/>
    <row r="90888" x14ac:dyDescent="0.25"/>
    <row r="90889" x14ac:dyDescent="0.25"/>
    <row r="90890" x14ac:dyDescent="0.25"/>
    <row r="90891" x14ac:dyDescent="0.25"/>
    <row r="90892" x14ac:dyDescent="0.25"/>
    <row r="90893" x14ac:dyDescent="0.25"/>
    <row r="90894" x14ac:dyDescent="0.25"/>
    <row r="90895" x14ac:dyDescent="0.25"/>
    <row r="90896" x14ac:dyDescent="0.25"/>
    <row r="90897" x14ac:dyDescent="0.25"/>
    <row r="90898" x14ac:dyDescent="0.25"/>
    <row r="90899" x14ac:dyDescent="0.25"/>
    <row r="90900" x14ac:dyDescent="0.25"/>
    <row r="90901" x14ac:dyDescent="0.25"/>
    <row r="90902" x14ac:dyDescent="0.25"/>
    <row r="90903" x14ac:dyDescent="0.25"/>
    <row r="90904" x14ac:dyDescent="0.25"/>
    <row r="90905" x14ac:dyDescent="0.25"/>
    <row r="90906" x14ac:dyDescent="0.25"/>
    <row r="90907" x14ac:dyDescent="0.25"/>
    <row r="90908" x14ac:dyDescent="0.25"/>
    <row r="90909" x14ac:dyDescent="0.25"/>
    <row r="90910" x14ac:dyDescent="0.25"/>
    <row r="90911" x14ac:dyDescent="0.25"/>
    <row r="90912" x14ac:dyDescent="0.25"/>
    <row r="90913" x14ac:dyDescent="0.25"/>
    <row r="90914" x14ac:dyDescent="0.25"/>
    <row r="90915" x14ac:dyDescent="0.25"/>
    <row r="90916" x14ac:dyDescent="0.25"/>
    <row r="90917" x14ac:dyDescent="0.25"/>
    <row r="90918" x14ac:dyDescent="0.25"/>
    <row r="90919" x14ac:dyDescent="0.25"/>
    <row r="90920" x14ac:dyDescent="0.25"/>
    <row r="90921" x14ac:dyDescent="0.25"/>
    <row r="90922" x14ac:dyDescent="0.25"/>
    <row r="90923" x14ac:dyDescent="0.25"/>
    <row r="90924" x14ac:dyDescent="0.25"/>
    <row r="90925" x14ac:dyDescent="0.25"/>
    <row r="90926" x14ac:dyDescent="0.25"/>
    <row r="90927" x14ac:dyDescent="0.25"/>
    <row r="90928" x14ac:dyDescent="0.25"/>
    <row r="90929" x14ac:dyDescent="0.25"/>
    <row r="90930" x14ac:dyDescent="0.25"/>
    <row r="90931" x14ac:dyDescent="0.25"/>
    <row r="90932" x14ac:dyDescent="0.25"/>
    <row r="90933" x14ac:dyDescent="0.25"/>
    <row r="90934" x14ac:dyDescent="0.25"/>
    <row r="90935" x14ac:dyDescent="0.25"/>
    <row r="90936" x14ac:dyDescent="0.25"/>
    <row r="90937" x14ac:dyDescent="0.25"/>
    <row r="90938" x14ac:dyDescent="0.25"/>
    <row r="90939" x14ac:dyDescent="0.25"/>
    <row r="90940" x14ac:dyDescent="0.25"/>
    <row r="90941" x14ac:dyDescent="0.25"/>
    <row r="90942" x14ac:dyDescent="0.25"/>
    <row r="90943" x14ac:dyDescent="0.25"/>
    <row r="90944" x14ac:dyDescent="0.25"/>
    <row r="90945" x14ac:dyDescent="0.25"/>
    <row r="90946" x14ac:dyDescent="0.25"/>
    <row r="90947" x14ac:dyDescent="0.25"/>
    <row r="90948" x14ac:dyDescent="0.25"/>
    <row r="90949" x14ac:dyDescent="0.25"/>
    <row r="90950" x14ac:dyDescent="0.25"/>
    <row r="90951" x14ac:dyDescent="0.25"/>
    <row r="90952" x14ac:dyDescent="0.25"/>
    <row r="90953" x14ac:dyDescent="0.25"/>
    <row r="90954" x14ac:dyDescent="0.25"/>
    <row r="90955" x14ac:dyDescent="0.25"/>
    <row r="90956" x14ac:dyDescent="0.25"/>
    <row r="90957" x14ac:dyDescent="0.25"/>
    <row r="90958" x14ac:dyDescent="0.25"/>
    <row r="90959" x14ac:dyDescent="0.25"/>
    <row r="90960" x14ac:dyDescent="0.25"/>
    <row r="90961" x14ac:dyDescent="0.25"/>
    <row r="90962" x14ac:dyDescent="0.25"/>
    <row r="90963" x14ac:dyDescent="0.25"/>
    <row r="90964" x14ac:dyDescent="0.25"/>
    <row r="90965" x14ac:dyDescent="0.25"/>
    <row r="90966" x14ac:dyDescent="0.25"/>
    <row r="90967" x14ac:dyDescent="0.25"/>
    <row r="90968" x14ac:dyDescent="0.25"/>
    <row r="90969" x14ac:dyDescent="0.25"/>
    <row r="90970" x14ac:dyDescent="0.25"/>
    <row r="90971" x14ac:dyDescent="0.25"/>
    <row r="90972" x14ac:dyDescent="0.25"/>
    <row r="90973" x14ac:dyDescent="0.25"/>
    <row r="90974" x14ac:dyDescent="0.25"/>
    <row r="90975" x14ac:dyDescent="0.25"/>
    <row r="90976" x14ac:dyDescent="0.25"/>
    <row r="90977" x14ac:dyDescent="0.25"/>
    <row r="90978" x14ac:dyDescent="0.25"/>
    <row r="90979" x14ac:dyDescent="0.25"/>
    <row r="90980" x14ac:dyDescent="0.25"/>
    <row r="90981" x14ac:dyDescent="0.25"/>
    <row r="90982" x14ac:dyDescent="0.25"/>
    <row r="90983" x14ac:dyDescent="0.25"/>
    <row r="90984" x14ac:dyDescent="0.25"/>
    <row r="90985" x14ac:dyDescent="0.25"/>
    <row r="90986" x14ac:dyDescent="0.25"/>
    <row r="90987" x14ac:dyDescent="0.25"/>
    <row r="90988" x14ac:dyDescent="0.25"/>
    <row r="90989" x14ac:dyDescent="0.25"/>
    <row r="90990" x14ac:dyDescent="0.25"/>
    <row r="90991" x14ac:dyDescent="0.25"/>
    <row r="90992" x14ac:dyDescent="0.25"/>
    <row r="90993" x14ac:dyDescent="0.25"/>
    <row r="90994" x14ac:dyDescent="0.25"/>
    <row r="90995" x14ac:dyDescent="0.25"/>
    <row r="90996" x14ac:dyDescent="0.25"/>
    <row r="90997" x14ac:dyDescent="0.25"/>
    <row r="90998" x14ac:dyDescent="0.25"/>
    <row r="90999" x14ac:dyDescent="0.25"/>
    <row r="91000" x14ac:dyDescent="0.25"/>
    <row r="91001" x14ac:dyDescent="0.25"/>
    <row r="91002" x14ac:dyDescent="0.25"/>
    <row r="91003" x14ac:dyDescent="0.25"/>
    <row r="91004" x14ac:dyDescent="0.25"/>
    <row r="91005" x14ac:dyDescent="0.25"/>
    <row r="91006" x14ac:dyDescent="0.25"/>
    <row r="91007" x14ac:dyDescent="0.25"/>
    <row r="91008" x14ac:dyDescent="0.25"/>
    <row r="91009" x14ac:dyDescent="0.25"/>
    <row r="91010" x14ac:dyDescent="0.25"/>
    <row r="91011" x14ac:dyDescent="0.25"/>
    <row r="91012" x14ac:dyDescent="0.25"/>
    <row r="91013" x14ac:dyDescent="0.25"/>
    <row r="91014" x14ac:dyDescent="0.25"/>
    <row r="91015" x14ac:dyDescent="0.25"/>
    <row r="91016" x14ac:dyDescent="0.25"/>
    <row r="91017" x14ac:dyDescent="0.25"/>
    <row r="91018" x14ac:dyDescent="0.25"/>
    <row r="91019" x14ac:dyDescent="0.25"/>
    <row r="91020" x14ac:dyDescent="0.25"/>
    <row r="91021" x14ac:dyDescent="0.25"/>
    <row r="91022" x14ac:dyDescent="0.25"/>
    <row r="91023" x14ac:dyDescent="0.25"/>
    <row r="91024" x14ac:dyDescent="0.25"/>
    <row r="91025" x14ac:dyDescent="0.25"/>
    <row r="91026" x14ac:dyDescent="0.25"/>
    <row r="91027" x14ac:dyDescent="0.25"/>
    <row r="91028" x14ac:dyDescent="0.25"/>
    <row r="91029" x14ac:dyDescent="0.25"/>
    <row r="91030" x14ac:dyDescent="0.25"/>
    <row r="91031" x14ac:dyDescent="0.25"/>
    <row r="91032" x14ac:dyDescent="0.25"/>
    <row r="91033" x14ac:dyDescent="0.25"/>
    <row r="91034" x14ac:dyDescent="0.25"/>
    <row r="91035" x14ac:dyDescent="0.25"/>
    <row r="91036" x14ac:dyDescent="0.25"/>
    <row r="91037" x14ac:dyDescent="0.25"/>
    <row r="91038" x14ac:dyDescent="0.25"/>
    <row r="91039" x14ac:dyDescent="0.25"/>
    <row r="91040" x14ac:dyDescent="0.25"/>
    <row r="91041" x14ac:dyDescent="0.25"/>
    <row r="91042" x14ac:dyDescent="0.25"/>
    <row r="91043" x14ac:dyDescent="0.25"/>
    <row r="91044" x14ac:dyDescent="0.25"/>
    <row r="91045" x14ac:dyDescent="0.25"/>
    <row r="91046" x14ac:dyDescent="0.25"/>
    <row r="91047" x14ac:dyDescent="0.25"/>
    <row r="91048" x14ac:dyDescent="0.25"/>
    <row r="91049" x14ac:dyDescent="0.25"/>
    <row r="91050" x14ac:dyDescent="0.25"/>
    <row r="91051" x14ac:dyDescent="0.25"/>
    <row r="91052" x14ac:dyDescent="0.25"/>
    <row r="91053" x14ac:dyDescent="0.25"/>
    <row r="91054" x14ac:dyDescent="0.25"/>
    <row r="91055" x14ac:dyDescent="0.25"/>
    <row r="91056" x14ac:dyDescent="0.25"/>
    <row r="91057" x14ac:dyDescent="0.25"/>
    <row r="91058" x14ac:dyDescent="0.25"/>
    <row r="91059" x14ac:dyDescent="0.25"/>
    <row r="91060" x14ac:dyDescent="0.25"/>
    <row r="91061" x14ac:dyDescent="0.25"/>
    <row r="91062" x14ac:dyDescent="0.25"/>
    <row r="91063" x14ac:dyDescent="0.25"/>
    <row r="91064" x14ac:dyDescent="0.25"/>
    <row r="91065" x14ac:dyDescent="0.25"/>
    <row r="91066" x14ac:dyDescent="0.25"/>
    <row r="91067" x14ac:dyDescent="0.25"/>
    <row r="91068" x14ac:dyDescent="0.25"/>
    <row r="91069" x14ac:dyDescent="0.25"/>
    <row r="91070" x14ac:dyDescent="0.25"/>
    <row r="91071" x14ac:dyDescent="0.25"/>
    <row r="91072" x14ac:dyDescent="0.25"/>
    <row r="91073" x14ac:dyDescent="0.25"/>
    <row r="91074" x14ac:dyDescent="0.25"/>
    <row r="91075" x14ac:dyDescent="0.25"/>
    <row r="91076" x14ac:dyDescent="0.25"/>
    <row r="91077" x14ac:dyDescent="0.25"/>
    <row r="91078" x14ac:dyDescent="0.25"/>
    <row r="91079" x14ac:dyDescent="0.25"/>
    <row r="91080" x14ac:dyDescent="0.25"/>
    <row r="91081" x14ac:dyDescent="0.25"/>
    <row r="91082" x14ac:dyDescent="0.25"/>
    <row r="91083" x14ac:dyDescent="0.25"/>
    <row r="91084" x14ac:dyDescent="0.25"/>
    <row r="91085" x14ac:dyDescent="0.25"/>
    <row r="91086" x14ac:dyDescent="0.25"/>
    <row r="91087" x14ac:dyDescent="0.25"/>
    <row r="91088" x14ac:dyDescent="0.25"/>
    <row r="91089" x14ac:dyDescent="0.25"/>
    <row r="91090" x14ac:dyDescent="0.25"/>
    <row r="91091" x14ac:dyDescent="0.25"/>
    <row r="91092" x14ac:dyDescent="0.25"/>
    <row r="91093" x14ac:dyDescent="0.25"/>
    <row r="91094" x14ac:dyDescent="0.25"/>
    <row r="91095" x14ac:dyDescent="0.25"/>
    <row r="91096" x14ac:dyDescent="0.25"/>
    <row r="91097" x14ac:dyDescent="0.25"/>
    <row r="91098" x14ac:dyDescent="0.25"/>
    <row r="91099" x14ac:dyDescent="0.25"/>
    <row r="91100" x14ac:dyDescent="0.25"/>
    <row r="91101" x14ac:dyDescent="0.25"/>
    <row r="91102" x14ac:dyDescent="0.25"/>
    <row r="91103" x14ac:dyDescent="0.25"/>
    <row r="91104" x14ac:dyDescent="0.25"/>
    <row r="91105" x14ac:dyDescent="0.25"/>
    <row r="91106" x14ac:dyDescent="0.25"/>
    <row r="91107" x14ac:dyDescent="0.25"/>
    <row r="91108" x14ac:dyDescent="0.25"/>
    <row r="91109" x14ac:dyDescent="0.25"/>
    <row r="91110" x14ac:dyDescent="0.25"/>
    <row r="91111" x14ac:dyDescent="0.25"/>
    <row r="91112" x14ac:dyDescent="0.25"/>
    <row r="91113" x14ac:dyDescent="0.25"/>
    <row r="91114" x14ac:dyDescent="0.25"/>
    <row r="91115" x14ac:dyDescent="0.25"/>
    <row r="91116" x14ac:dyDescent="0.25"/>
    <row r="91117" x14ac:dyDescent="0.25"/>
    <row r="91118" x14ac:dyDescent="0.25"/>
    <row r="91119" x14ac:dyDescent="0.25"/>
    <row r="91120" x14ac:dyDescent="0.25"/>
    <row r="91121" x14ac:dyDescent="0.25"/>
    <row r="91122" x14ac:dyDescent="0.25"/>
    <row r="91123" x14ac:dyDescent="0.25"/>
    <row r="91124" x14ac:dyDescent="0.25"/>
    <row r="91125" x14ac:dyDescent="0.25"/>
    <row r="91126" x14ac:dyDescent="0.25"/>
    <row r="91127" x14ac:dyDescent="0.25"/>
    <row r="91128" x14ac:dyDescent="0.25"/>
    <row r="91129" x14ac:dyDescent="0.25"/>
    <row r="91130" x14ac:dyDescent="0.25"/>
    <row r="91131" x14ac:dyDescent="0.25"/>
    <row r="91132" x14ac:dyDescent="0.25"/>
    <row r="91133" x14ac:dyDescent="0.25"/>
    <row r="91134" x14ac:dyDescent="0.25"/>
    <row r="91135" x14ac:dyDescent="0.25"/>
    <row r="91136" x14ac:dyDescent="0.25"/>
    <row r="91137" x14ac:dyDescent="0.25"/>
    <row r="91138" x14ac:dyDescent="0.25"/>
    <row r="91139" x14ac:dyDescent="0.25"/>
    <row r="91140" x14ac:dyDescent="0.25"/>
    <row r="91141" x14ac:dyDescent="0.25"/>
    <row r="91142" x14ac:dyDescent="0.25"/>
    <row r="91143" x14ac:dyDescent="0.25"/>
    <row r="91144" x14ac:dyDescent="0.25"/>
    <row r="91145" x14ac:dyDescent="0.25"/>
    <row r="91146" x14ac:dyDescent="0.25"/>
    <row r="91147" x14ac:dyDescent="0.25"/>
    <row r="91148" x14ac:dyDescent="0.25"/>
    <row r="91149" x14ac:dyDescent="0.25"/>
    <row r="91150" x14ac:dyDescent="0.25"/>
    <row r="91151" x14ac:dyDescent="0.25"/>
    <row r="91152" x14ac:dyDescent="0.25"/>
    <row r="91153" x14ac:dyDescent="0.25"/>
    <row r="91154" x14ac:dyDescent="0.25"/>
    <row r="91155" x14ac:dyDescent="0.25"/>
    <row r="91156" x14ac:dyDescent="0.25"/>
    <row r="91157" x14ac:dyDescent="0.25"/>
    <row r="91158" x14ac:dyDescent="0.25"/>
    <row r="91159" x14ac:dyDescent="0.25"/>
    <row r="91160" x14ac:dyDescent="0.25"/>
    <row r="91161" x14ac:dyDescent="0.25"/>
    <row r="91162" x14ac:dyDescent="0.25"/>
    <row r="91163" x14ac:dyDescent="0.25"/>
    <row r="91164" x14ac:dyDescent="0.25"/>
    <row r="91165" x14ac:dyDescent="0.25"/>
    <row r="91166" x14ac:dyDescent="0.25"/>
    <row r="91167" x14ac:dyDescent="0.25"/>
    <row r="91168" x14ac:dyDescent="0.25"/>
    <row r="91169" x14ac:dyDescent="0.25"/>
    <row r="91170" x14ac:dyDescent="0.25"/>
    <row r="91171" x14ac:dyDescent="0.25"/>
    <row r="91172" x14ac:dyDescent="0.25"/>
    <row r="91173" x14ac:dyDescent="0.25"/>
    <row r="91174" x14ac:dyDescent="0.25"/>
    <row r="91175" x14ac:dyDescent="0.25"/>
    <row r="91176" x14ac:dyDescent="0.25"/>
    <row r="91177" x14ac:dyDescent="0.25"/>
    <row r="91178" x14ac:dyDescent="0.25"/>
    <row r="91179" x14ac:dyDescent="0.25"/>
    <row r="91180" x14ac:dyDescent="0.25"/>
    <row r="91181" x14ac:dyDescent="0.25"/>
    <row r="91182" x14ac:dyDescent="0.25"/>
    <row r="91183" x14ac:dyDescent="0.25"/>
    <row r="91184" x14ac:dyDescent="0.25"/>
    <row r="91185" x14ac:dyDescent="0.25"/>
    <row r="91186" x14ac:dyDescent="0.25"/>
    <row r="91187" x14ac:dyDescent="0.25"/>
    <row r="91188" x14ac:dyDescent="0.25"/>
    <row r="91189" x14ac:dyDescent="0.25"/>
    <row r="91190" x14ac:dyDescent="0.25"/>
    <row r="91191" x14ac:dyDescent="0.25"/>
    <row r="91192" x14ac:dyDescent="0.25"/>
    <row r="91193" x14ac:dyDescent="0.25"/>
    <row r="91194" x14ac:dyDescent="0.25"/>
    <row r="91195" x14ac:dyDescent="0.25"/>
    <row r="91196" x14ac:dyDescent="0.25"/>
    <row r="91197" x14ac:dyDescent="0.25"/>
    <row r="91198" x14ac:dyDescent="0.25"/>
    <row r="91199" x14ac:dyDescent="0.25"/>
    <row r="91200" x14ac:dyDescent="0.25"/>
    <row r="91201" x14ac:dyDescent="0.25"/>
    <row r="91202" x14ac:dyDescent="0.25"/>
    <row r="91203" x14ac:dyDescent="0.25"/>
    <row r="91204" x14ac:dyDescent="0.25"/>
    <row r="91205" x14ac:dyDescent="0.25"/>
    <row r="91206" x14ac:dyDescent="0.25"/>
    <row r="91207" x14ac:dyDescent="0.25"/>
    <row r="91208" x14ac:dyDescent="0.25"/>
    <row r="91209" x14ac:dyDescent="0.25"/>
    <row r="91210" x14ac:dyDescent="0.25"/>
    <row r="91211" x14ac:dyDescent="0.25"/>
    <row r="91212" x14ac:dyDescent="0.25"/>
    <row r="91213" x14ac:dyDescent="0.25"/>
    <row r="91214" x14ac:dyDescent="0.25"/>
    <row r="91215" x14ac:dyDescent="0.25"/>
    <row r="91216" x14ac:dyDescent="0.25"/>
    <row r="91217" x14ac:dyDescent="0.25"/>
    <row r="91218" x14ac:dyDescent="0.25"/>
    <row r="91219" x14ac:dyDescent="0.25"/>
    <row r="91220" x14ac:dyDescent="0.25"/>
    <row r="91221" x14ac:dyDescent="0.25"/>
    <row r="91222" x14ac:dyDescent="0.25"/>
    <row r="91223" x14ac:dyDescent="0.25"/>
    <row r="91224" x14ac:dyDescent="0.25"/>
    <row r="91225" x14ac:dyDescent="0.25"/>
    <row r="91226" x14ac:dyDescent="0.25"/>
    <row r="91227" x14ac:dyDescent="0.25"/>
    <row r="91228" x14ac:dyDescent="0.25"/>
    <row r="91229" x14ac:dyDescent="0.25"/>
    <row r="91230" x14ac:dyDescent="0.25"/>
    <row r="91231" x14ac:dyDescent="0.25"/>
    <row r="91232" x14ac:dyDescent="0.25"/>
    <row r="91233" x14ac:dyDescent="0.25"/>
    <row r="91234" x14ac:dyDescent="0.25"/>
    <row r="91235" x14ac:dyDescent="0.25"/>
    <row r="91236" x14ac:dyDescent="0.25"/>
    <row r="91237" x14ac:dyDescent="0.25"/>
    <row r="91238" x14ac:dyDescent="0.25"/>
    <row r="91239" x14ac:dyDescent="0.25"/>
    <row r="91240" x14ac:dyDescent="0.25"/>
    <row r="91241" x14ac:dyDescent="0.25"/>
    <row r="91242" x14ac:dyDescent="0.25"/>
    <row r="91243" x14ac:dyDescent="0.25"/>
    <row r="91244" x14ac:dyDescent="0.25"/>
    <row r="91245" x14ac:dyDescent="0.25"/>
    <row r="91246" x14ac:dyDescent="0.25"/>
    <row r="91247" x14ac:dyDescent="0.25"/>
    <row r="91248" x14ac:dyDescent="0.25"/>
    <row r="91249" x14ac:dyDescent="0.25"/>
    <row r="91250" x14ac:dyDescent="0.25"/>
    <row r="91251" x14ac:dyDescent="0.25"/>
    <row r="91252" x14ac:dyDescent="0.25"/>
    <row r="91253" x14ac:dyDescent="0.25"/>
    <row r="91254" x14ac:dyDescent="0.25"/>
    <row r="91255" x14ac:dyDescent="0.25"/>
    <row r="91256" x14ac:dyDescent="0.25"/>
    <row r="91257" x14ac:dyDescent="0.25"/>
    <row r="91258" x14ac:dyDescent="0.25"/>
    <row r="91259" x14ac:dyDescent="0.25"/>
    <row r="91260" x14ac:dyDescent="0.25"/>
    <row r="91261" x14ac:dyDescent="0.25"/>
    <row r="91262" x14ac:dyDescent="0.25"/>
    <row r="91263" x14ac:dyDescent="0.25"/>
    <row r="91264" x14ac:dyDescent="0.25"/>
    <row r="91265" x14ac:dyDescent="0.25"/>
    <row r="91266" x14ac:dyDescent="0.25"/>
    <row r="91267" x14ac:dyDescent="0.25"/>
    <row r="91268" x14ac:dyDescent="0.25"/>
    <row r="91269" x14ac:dyDescent="0.25"/>
    <row r="91270" x14ac:dyDescent="0.25"/>
    <row r="91271" x14ac:dyDescent="0.25"/>
    <row r="91272" x14ac:dyDescent="0.25"/>
    <row r="91273" x14ac:dyDescent="0.25"/>
    <row r="91274" x14ac:dyDescent="0.25"/>
    <row r="91275" x14ac:dyDescent="0.25"/>
    <row r="91276" x14ac:dyDescent="0.25"/>
    <row r="91277" x14ac:dyDescent="0.25"/>
    <row r="91278" x14ac:dyDescent="0.25"/>
    <row r="91279" x14ac:dyDescent="0.25"/>
    <row r="91280" x14ac:dyDescent="0.25"/>
    <row r="91281" x14ac:dyDescent="0.25"/>
    <row r="91282" x14ac:dyDescent="0.25"/>
    <row r="91283" x14ac:dyDescent="0.25"/>
    <row r="91284" x14ac:dyDescent="0.25"/>
    <row r="91285" x14ac:dyDescent="0.25"/>
    <row r="91286" x14ac:dyDescent="0.25"/>
    <row r="91287" x14ac:dyDescent="0.25"/>
    <row r="91288" x14ac:dyDescent="0.25"/>
    <row r="91289" x14ac:dyDescent="0.25"/>
    <row r="91290" x14ac:dyDescent="0.25"/>
    <row r="91291" x14ac:dyDescent="0.25"/>
    <row r="91292" x14ac:dyDescent="0.25"/>
    <row r="91293" x14ac:dyDescent="0.25"/>
    <row r="91294" x14ac:dyDescent="0.25"/>
    <row r="91295" x14ac:dyDescent="0.25"/>
    <row r="91296" x14ac:dyDescent="0.25"/>
    <row r="91297" x14ac:dyDescent="0.25"/>
    <row r="91298" x14ac:dyDescent="0.25"/>
    <row r="91299" x14ac:dyDescent="0.25"/>
    <row r="91300" x14ac:dyDescent="0.25"/>
    <row r="91301" x14ac:dyDescent="0.25"/>
    <row r="91302" x14ac:dyDescent="0.25"/>
    <row r="91303" x14ac:dyDescent="0.25"/>
    <row r="91304" x14ac:dyDescent="0.25"/>
    <row r="91305" x14ac:dyDescent="0.25"/>
    <row r="91306" x14ac:dyDescent="0.25"/>
    <row r="91307" x14ac:dyDescent="0.25"/>
    <row r="91308" x14ac:dyDescent="0.25"/>
    <row r="91309" x14ac:dyDescent="0.25"/>
    <row r="91310" x14ac:dyDescent="0.25"/>
    <row r="91311" x14ac:dyDescent="0.25"/>
    <row r="91312" x14ac:dyDescent="0.25"/>
    <row r="91313" x14ac:dyDescent="0.25"/>
    <row r="91314" x14ac:dyDescent="0.25"/>
    <row r="91315" x14ac:dyDescent="0.25"/>
    <row r="91316" x14ac:dyDescent="0.25"/>
    <row r="91317" x14ac:dyDescent="0.25"/>
    <row r="91318" x14ac:dyDescent="0.25"/>
    <row r="91319" x14ac:dyDescent="0.25"/>
    <row r="91320" x14ac:dyDescent="0.25"/>
    <row r="91321" x14ac:dyDescent="0.25"/>
    <row r="91322" x14ac:dyDescent="0.25"/>
    <row r="91323" x14ac:dyDescent="0.25"/>
    <row r="91324" x14ac:dyDescent="0.25"/>
    <row r="91325" x14ac:dyDescent="0.25"/>
    <row r="91326" x14ac:dyDescent="0.25"/>
    <row r="91327" x14ac:dyDescent="0.25"/>
    <row r="91328" x14ac:dyDescent="0.25"/>
    <row r="91329" x14ac:dyDescent="0.25"/>
    <row r="91330" x14ac:dyDescent="0.25"/>
    <row r="91331" x14ac:dyDescent="0.25"/>
    <row r="91332" x14ac:dyDescent="0.25"/>
    <row r="91333" x14ac:dyDescent="0.25"/>
    <row r="91334" x14ac:dyDescent="0.25"/>
    <row r="91335" x14ac:dyDescent="0.25"/>
    <row r="91336" x14ac:dyDescent="0.25"/>
    <row r="91337" x14ac:dyDescent="0.25"/>
    <row r="91338" x14ac:dyDescent="0.25"/>
    <row r="91339" x14ac:dyDescent="0.25"/>
    <row r="91340" x14ac:dyDescent="0.25"/>
    <row r="91341" x14ac:dyDescent="0.25"/>
    <row r="91342" x14ac:dyDescent="0.25"/>
    <row r="91343" x14ac:dyDescent="0.25"/>
    <row r="91344" x14ac:dyDescent="0.25"/>
    <row r="91345" x14ac:dyDescent="0.25"/>
    <row r="91346" x14ac:dyDescent="0.25"/>
    <row r="91347" x14ac:dyDescent="0.25"/>
    <row r="91348" x14ac:dyDescent="0.25"/>
    <row r="91349" x14ac:dyDescent="0.25"/>
    <row r="91350" x14ac:dyDescent="0.25"/>
    <row r="91351" x14ac:dyDescent="0.25"/>
    <row r="91352" x14ac:dyDescent="0.25"/>
    <row r="91353" x14ac:dyDescent="0.25"/>
    <row r="91354" x14ac:dyDescent="0.25"/>
    <row r="91355" x14ac:dyDescent="0.25"/>
    <row r="91356" x14ac:dyDescent="0.25"/>
    <row r="91357" x14ac:dyDescent="0.25"/>
    <row r="91358" x14ac:dyDescent="0.25"/>
    <row r="91359" x14ac:dyDescent="0.25"/>
    <row r="91360" x14ac:dyDescent="0.25"/>
    <row r="91361" x14ac:dyDescent="0.25"/>
    <row r="91362" x14ac:dyDescent="0.25"/>
    <row r="91363" x14ac:dyDescent="0.25"/>
    <row r="91364" x14ac:dyDescent="0.25"/>
    <row r="91365" x14ac:dyDescent="0.25"/>
    <row r="91366" x14ac:dyDescent="0.25"/>
    <row r="91367" x14ac:dyDescent="0.25"/>
    <row r="91368" x14ac:dyDescent="0.25"/>
    <row r="91369" x14ac:dyDescent="0.25"/>
    <row r="91370" x14ac:dyDescent="0.25"/>
    <row r="91371" x14ac:dyDescent="0.25"/>
    <row r="91372" x14ac:dyDescent="0.25"/>
    <row r="91373" x14ac:dyDescent="0.25"/>
    <row r="91374" x14ac:dyDescent="0.25"/>
    <row r="91375" x14ac:dyDescent="0.25"/>
    <row r="91376" x14ac:dyDescent="0.25"/>
    <row r="91377" x14ac:dyDescent="0.25"/>
    <row r="91378" x14ac:dyDescent="0.25"/>
    <row r="91379" x14ac:dyDescent="0.25"/>
    <row r="91380" x14ac:dyDescent="0.25"/>
    <row r="91381" x14ac:dyDescent="0.25"/>
    <row r="91382" x14ac:dyDescent="0.25"/>
    <row r="91383" x14ac:dyDescent="0.25"/>
    <row r="91384" x14ac:dyDescent="0.25"/>
    <row r="91385" x14ac:dyDescent="0.25"/>
    <row r="91386" x14ac:dyDescent="0.25"/>
    <row r="91387" x14ac:dyDescent="0.25"/>
    <row r="91388" x14ac:dyDescent="0.25"/>
    <row r="91389" x14ac:dyDescent="0.25"/>
    <row r="91390" x14ac:dyDescent="0.25"/>
    <row r="91391" x14ac:dyDescent="0.25"/>
    <row r="91392" x14ac:dyDescent="0.25"/>
    <row r="91393" x14ac:dyDescent="0.25"/>
    <row r="91394" x14ac:dyDescent="0.25"/>
    <row r="91395" x14ac:dyDescent="0.25"/>
    <row r="91396" x14ac:dyDescent="0.25"/>
    <row r="91397" x14ac:dyDescent="0.25"/>
    <row r="91398" x14ac:dyDescent="0.25"/>
    <row r="91399" x14ac:dyDescent="0.25"/>
    <row r="91400" x14ac:dyDescent="0.25"/>
    <row r="91401" x14ac:dyDescent="0.25"/>
    <row r="91402" x14ac:dyDescent="0.25"/>
    <row r="91403" x14ac:dyDescent="0.25"/>
    <row r="91404" x14ac:dyDescent="0.25"/>
    <row r="91405" x14ac:dyDescent="0.25"/>
    <row r="91406" x14ac:dyDescent="0.25"/>
    <row r="91407" x14ac:dyDescent="0.25"/>
    <row r="91408" x14ac:dyDescent="0.25"/>
    <row r="91409" x14ac:dyDescent="0.25"/>
    <row r="91410" x14ac:dyDescent="0.25"/>
    <row r="91411" x14ac:dyDescent="0.25"/>
    <row r="91412" x14ac:dyDescent="0.25"/>
    <row r="91413" x14ac:dyDescent="0.25"/>
    <row r="91414" x14ac:dyDescent="0.25"/>
    <row r="91415" x14ac:dyDescent="0.25"/>
    <row r="91416" x14ac:dyDescent="0.25"/>
    <row r="91417" x14ac:dyDescent="0.25"/>
    <row r="91418" x14ac:dyDescent="0.25"/>
    <row r="91419" x14ac:dyDescent="0.25"/>
    <row r="91420" x14ac:dyDescent="0.25"/>
    <row r="91421" x14ac:dyDescent="0.25"/>
    <row r="91422" x14ac:dyDescent="0.25"/>
    <row r="91423" x14ac:dyDescent="0.25"/>
    <row r="91424" x14ac:dyDescent="0.25"/>
    <row r="91425" x14ac:dyDescent="0.25"/>
    <row r="91426" x14ac:dyDescent="0.25"/>
    <row r="91427" x14ac:dyDescent="0.25"/>
    <row r="91428" x14ac:dyDescent="0.25"/>
    <row r="91429" x14ac:dyDescent="0.25"/>
    <row r="91430" x14ac:dyDescent="0.25"/>
    <row r="91431" x14ac:dyDescent="0.25"/>
    <row r="91432" x14ac:dyDescent="0.25"/>
    <row r="91433" x14ac:dyDescent="0.25"/>
    <row r="91434" x14ac:dyDescent="0.25"/>
    <row r="91435" x14ac:dyDescent="0.25"/>
    <row r="91436" x14ac:dyDescent="0.25"/>
    <row r="91437" x14ac:dyDescent="0.25"/>
    <row r="91438" x14ac:dyDescent="0.25"/>
    <row r="91439" x14ac:dyDescent="0.25"/>
    <row r="91440" x14ac:dyDescent="0.25"/>
    <row r="91441" x14ac:dyDescent="0.25"/>
    <row r="91442" x14ac:dyDescent="0.25"/>
    <row r="91443" x14ac:dyDescent="0.25"/>
    <row r="91444" x14ac:dyDescent="0.25"/>
    <row r="91445" x14ac:dyDescent="0.25"/>
    <row r="91446" x14ac:dyDescent="0.25"/>
    <row r="91447" x14ac:dyDescent="0.25"/>
    <row r="91448" x14ac:dyDescent="0.25"/>
    <row r="91449" x14ac:dyDescent="0.25"/>
    <row r="91450" x14ac:dyDescent="0.25"/>
    <row r="91451" x14ac:dyDescent="0.25"/>
    <row r="91452" x14ac:dyDescent="0.25"/>
    <row r="91453" x14ac:dyDescent="0.25"/>
    <row r="91454" x14ac:dyDescent="0.25"/>
    <row r="91455" x14ac:dyDescent="0.25"/>
    <row r="91456" x14ac:dyDescent="0.25"/>
    <row r="91457" x14ac:dyDescent="0.25"/>
    <row r="91458" x14ac:dyDescent="0.25"/>
    <row r="91459" x14ac:dyDescent="0.25"/>
    <row r="91460" x14ac:dyDescent="0.25"/>
    <row r="91461" x14ac:dyDescent="0.25"/>
    <row r="91462" x14ac:dyDescent="0.25"/>
    <row r="91463" x14ac:dyDescent="0.25"/>
    <row r="91464" x14ac:dyDescent="0.25"/>
    <row r="91465" x14ac:dyDescent="0.25"/>
    <row r="91466" x14ac:dyDescent="0.25"/>
    <row r="91467" x14ac:dyDescent="0.25"/>
    <row r="91468" x14ac:dyDescent="0.25"/>
    <row r="91469" x14ac:dyDescent="0.25"/>
    <row r="91470" x14ac:dyDescent="0.25"/>
    <row r="91471" x14ac:dyDescent="0.25"/>
    <row r="91472" x14ac:dyDescent="0.25"/>
    <row r="91473" x14ac:dyDescent="0.25"/>
    <row r="91474" x14ac:dyDescent="0.25"/>
    <row r="91475" x14ac:dyDescent="0.25"/>
    <row r="91476" x14ac:dyDescent="0.25"/>
    <row r="91477" x14ac:dyDescent="0.25"/>
    <row r="91478" x14ac:dyDescent="0.25"/>
    <row r="91479" x14ac:dyDescent="0.25"/>
    <row r="91480" x14ac:dyDescent="0.25"/>
    <row r="91481" x14ac:dyDescent="0.25"/>
    <row r="91482" x14ac:dyDescent="0.25"/>
    <row r="91483" x14ac:dyDescent="0.25"/>
    <row r="91484" x14ac:dyDescent="0.25"/>
    <row r="91485" x14ac:dyDescent="0.25"/>
    <row r="91486" x14ac:dyDescent="0.25"/>
    <row r="91487" x14ac:dyDescent="0.25"/>
    <row r="91488" x14ac:dyDescent="0.25"/>
    <row r="91489" x14ac:dyDescent="0.25"/>
    <row r="91490" x14ac:dyDescent="0.25"/>
    <row r="91491" x14ac:dyDescent="0.25"/>
    <row r="91492" x14ac:dyDescent="0.25"/>
    <row r="91493" x14ac:dyDescent="0.25"/>
    <row r="91494" x14ac:dyDescent="0.25"/>
    <row r="91495" x14ac:dyDescent="0.25"/>
    <row r="91496" x14ac:dyDescent="0.25"/>
    <row r="91497" x14ac:dyDescent="0.25"/>
    <row r="91498" x14ac:dyDescent="0.25"/>
    <row r="91499" x14ac:dyDescent="0.25"/>
    <row r="91500" x14ac:dyDescent="0.25"/>
    <row r="91501" x14ac:dyDescent="0.25"/>
    <row r="91502" x14ac:dyDescent="0.25"/>
    <row r="91503" x14ac:dyDescent="0.25"/>
    <row r="91504" x14ac:dyDescent="0.25"/>
    <row r="91505" x14ac:dyDescent="0.25"/>
    <row r="91506" x14ac:dyDescent="0.25"/>
    <row r="91507" x14ac:dyDescent="0.25"/>
    <row r="91508" x14ac:dyDescent="0.25"/>
    <row r="91509" x14ac:dyDescent="0.25"/>
    <row r="91510" x14ac:dyDescent="0.25"/>
    <row r="91511" x14ac:dyDescent="0.25"/>
    <row r="91512" x14ac:dyDescent="0.25"/>
    <row r="91513" x14ac:dyDescent="0.25"/>
    <row r="91514" x14ac:dyDescent="0.25"/>
    <row r="91515" x14ac:dyDescent="0.25"/>
    <row r="91516" x14ac:dyDescent="0.25"/>
    <row r="91517" x14ac:dyDescent="0.25"/>
    <row r="91518" x14ac:dyDescent="0.25"/>
    <row r="91519" x14ac:dyDescent="0.25"/>
    <row r="91520" x14ac:dyDescent="0.25"/>
    <row r="91521" x14ac:dyDescent="0.25"/>
    <row r="91522" x14ac:dyDescent="0.25"/>
    <row r="91523" x14ac:dyDescent="0.25"/>
    <row r="91524" x14ac:dyDescent="0.25"/>
    <row r="91525" x14ac:dyDescent="0.25"/>
    <row r="91526" x14ac:dyDescent="0.25"/>
    <row r="91527" x14ac:dyDescent="0.25"/>
    <row r="91528" x14ac:dyDescent="0.25"/>
    <row r="91529" x14ac:dyDescent="0.25"/>
    <row r="91530" x14ac:dyDescent="0.25"/>
    <row r="91531" x14ac:dyDescent="0.25"/>
    <row r="91532" x14ac:dyDescent="0.25"/>
    <row r="91533" x14ac:dyDescent="0.25"/>
    <row r="91534" x14ac:dyDescent="0.25"/>
    <row r="91535" x14ac:dyDescent="0.25"/>
    <row r="91536" x14ac:dyDescent="0.25"/>
    <row r="91537" x14ac:dyDescent="0.25"/>
    <row r="91538" x14ac:dyDescent="0.25"/>
    <row r="91539" x14ac:dyDescent="0.25"/>
    <row r="91540" x14ac:dyDescent="0.25"/>
    <row r="91541" x14ac:dyDescent="0.25"/>
    <row r="91542" x14ac:dyDescent="0.25"/>
    <row r="91543" x14ac:dyDescent="0.25"/>
    <row r="91544" x14ac:dyDescent="0.25"/>
    <row r="91545" x14ac:dyDescent="0.25"/>
    <row r="91546" x14ac:dyDescent="0.25"/>
    <row r="91547" x14ac:dyDescent="0.25"/>
    <row r="91548" x14ac:dyDescent="0.25"/>
    <row r="91549" x14ac:dyDescent="0.25"/>
    <row r="91550" x14ac:dyDescent="0.25"/>
    <row r="91551" x14ac:dyDescent="0.25"/>
    <row r="91552" x14ac:dyDescent="0.25"/>
    <row r="91553" x14ac:dyDescent="0.25"/>
    <row r="91554" x14ac:dyDescent="0.25"/>
    <row r="91555" x14ac:dyDescent="0.25"/>
    <row r="91556" x14ac:dyDescent="0.25"/>
    <row r="91557" x14ac:dyDescent="0.25"/>
    <row r="91558" x14ac:dyDescent="0.25"/>
    <row r="91559" x14ac:dyDescent="0.25"/>
    <row r="91560" x14ac:dyDescent="0.25"/>
    <row r="91561" x14ac:dyDescent="0.25"/>
    <row r="91562" x14ac:dyDescent="0.25"/>
    <row r="91563" x14ac:dyDescent="0.25"/>
    <row r="91564" x14ac:dyDescent="0.25"/>
    <row r="91565" x14ac:dyDescent="0.25"/>
    <row r="91566" x14ac:dyDescent="0.25"/>
    <row r="91567" x14ac:dyDescent="0.25"/>
    <row r="91568" x14ac:dyDescent="0.25"/>
    <row r="91569" x14ac:dyDescent="0.25"/>
    <row r="91570" x14ac:dyDescent="0.25"/>
    <row r="91571" x14ac:dyDescent="0.25"/>
    <row r="91572" x14ac:dyDescent="0.25"/>
    <row r="91573" x14ac:dyDescent="0.25"/>
    <row r="91574" x14ac:dyDescent="0.25"/>
    <row r="91575" x14ac:dyDescent="0.25"/>
    <row r="91576" x14ac:dyDescent="0.25"/>
    <row r="91577" x14ac:dyDescent="0.25"/>
    <row r="91578" x14ac:dyDescent="0.25"/>
    <row r="91579" x14ac:dyDescent="0.25"/>
    <row r="91580" x14ac:dyDescent="0.25"/>
    <row r="91581" x14ac:dyDescent="0.25"/>
    <row r="91582" x14ac:dyDescent="0.25"/>
    <row r="91583" x14ac:dyDescent="0.25"/>
    <row r="91584" x14ac:dyDescent="0.25"/>
    <row r="91585" x14ac:dyDescent="0.25"/>
    <row r="91586" x14ac:dyDescent="0.25"/>
    <row r="91587" x14ac:dyDescent="0.25"/>
    <row r="91588" x14ac:dyDescent="0.25"/>
    <row r="91589" x14ac:dyDescent="0.25"/>
    <row r="91590" x14ac:dyDescent="0.25"/>
    <row r="91591" x14ac:dyDescent="0.25"/>
    <row r="91592" x14ac:dyDescent="0.25"/>
    <row r="91593" x14ac:dyDescent="0.25"/>
    <row r="91594" x14ac:dyDescent="0.25"/>
    <row r="91595" x14ac:dyDescent="0.25"/>
    <row r="91596" x14ac:dyDescent="0.25"/>
    <row r="91597" x14ac:dyDescent="0.25"/>
    <row r="91598" x14ac:dyDescent="0.25"/>
    <row r="91599" x14ac:dyDescent="0.25"/>
    <row r="91600" x14ac:dyDescent="0.25"/>
    <row r="91601" x14ac:dyDescent="0.25"/>
    <row r="91602" x14ac:dyDescent="0.25"/>
    <row r="91603" x14ac:dyDescent="0.25"/>
    <row r="91604" x14ac:dyDescent="0.25"/>
    <row r="91605" x14ac:dyDescent="0.25"/>
    <row r="91606" x14ac:dyDescent="0.25"/>
    <row r="91607" x14ac:dyDescent="0.25"/>
    <row r="91608" x14ac:dyDescent="0.25"/>
    <row r="91609" x14ac:dyDescent="0.25"/>
    <row r="91610" x14ac:dyDescent="0.25"/>
    <row r="91611" x14ac:dyDescent="0.25"/>
    <row r="91612" x14ac:dyDescent="0.25"/>
    <row r="91613" x14ac:dyDescent="0.25"/>
    <row r="91614" x14ac:dyDescent="0.25"/>
    <row r="91615" x14ac:dyDescent="0.25"/>
    <row r="91616" x14ac:dyDescent="0.25"/>
    <row r="91617" x14ac:dyDescent="0.25"/>
    <row r="91618" x14ac:dyDescent="0.25"/>
    <row r="91619" x14ac:dyDescent="0.25"/>
    <row r="91620" x14ac:dyDescent="0.25"/>
    <row r="91621" x14ac:dyDescent="0.25"/>
    <row r="91622" x14ac:dyDescent="0.25"/>
    <row r="91623" x14ac:dyDescent="0.25"/>
    <row r="91624" x14ac:dyDescent="0.25"/>
    <row r="91625" x14ac:dyDescent="0.25"/>
    <row r="91626" x14ac:dyDescent="0.25"/>
    <row r="91627" x14ac:dyDescent="0.25"/>
    <row r="91628" x14ac:dyDescent="0.25"/>
    <row r="91629" x14ac:dyDescent="0.25"/>
    <row r="91630" x14ac:dyDescent="0.25"/>
    <row r="91631" x14ac:dyDescent="0.25"/>
    <row r="91632" x14ac:dyDescent="0.25"/>
    <row r="91633" x14ac:dyDescent="0.25"/>
    <row r="91634" x14ac:dyDescent="0.25"/>
    <row r="91635" x14ac:dyDescent="0.25"/>
    <row r="91636" x14ac:dyDescent="0.25"/>
    <row r="91637" x14ac:dyDescent="0.25"/>
    <row r="91638" x14ac:dyDescent="0.25"/>
    <row r="91639" x14ac:dyDescent="0.25"/>
    <row r="91640" x14ac:dyDescent="0.25"/>
    <row r="91641" x14ac:dyDescent="0.25"/>
    <row r="91642" x14ac:dyDescent="0.25"/>
    <row r="91643" x14ac:dyDescent="0.25"/>
    <row r="91644" x14ac:dyDescent="0.25"/>
    <row r="91645" x14ac:dyDescent="0.25"/>
    <row r="91646" x14ac:dyDescent="0.25"/>
    <row r="91647" x14ac:dyDescent="0.25"/>
    <row r="91648" x14ac:dyDescent="0.25"/>
    <row r="91649" x14ac:dyDescent="0.25"/>
    <row r="91650" x14ac:dyDescent="0.25"/>
    <row r="91651" x14ac:dyDescent="0.25"/>
    <row r="91652" x14ac:dyDescent="0.25"/>
    <row r="91653" x14ac:dyDescent="0.25"/>
    <row r="91654" x14ac:dyDescent="0.25"/>
    <row r="91655" x14ac:dyDescent="0.25"/>
    <row r="91656" x14ac:dyDescent="0.25"/>
    <row r="91657" x14ac:dyDescent="0.25"/>
    <row r="91658" x14ac:dyDescent="0.25"/>
    <row r="91659" x14ac:dyDescent="0.25"/>
    <row r="91660" x14ac:dyDescent="0.25"/>
    <row r="91661" x14ac:dyDescent="0.25"/>
    <row r="91662" x14ac:dyDescent="0.25"/>
    <row r="91663" x14ac:dyDescent="0.25"/>
    <row r="91664" x14ac:dyDescent="0.25"/>
    <row r="91665" x14ac:dyDescent="0.25"/>
    <row r="91666" x14ac:dyDescent="0.25"/>
    <row r="91667" x14ac:dyDescent="0.25"/>
    <row r="91668" x14ac:dyDescent="0.25"/>
    <row r="91669" x14ac:dyDescent="0.25"/>
    <row r="91670" x14ac:dyDescent="0.25"/>
    <row r="91671" x14ac:dyDescent="0.25"/>
    <row r="91672" x14ac:dyDescent="0.25"/>
    <row r="91673" x14ac:dyDescent="0.25"/>
    <row r="91674" x14ac:dyDescent="0.25"/>
    <row r="91675" x14ac:dyDescent="0.25"/>
    <row r="91676" x14ac:dyDescent="0.25"/>
    <row r="91677" x14ac:dyDescent="0.25"/>
    <row r="91678" x14ac:dyDescent="0.25"/>
    <row r="91679" x14ac:dyDescent="0.25"/>
    <row r="91680" x14ac:dyDescent="0.25"/>
    <row r="91681" x14ac:dyDescent="0.25"/>
    <row r="91682" x14ac:dyDescent="0.25"/>
    <row r="91683" x14ac:dyDescent="0.25"/>
    <row r="91684" x14ac:dyDescent="0.25"/>
    <row r="91685" x14ac:dyDescent="0.25"/>
    <row r="91686" x14ac:dyDescent="0.25"/>
    <row r="91687" x14ac:dyDescent="0.25"/>
    <row r="91688" x14ac:dyDescent="0.25"/>
    <row r="91689" x14ac:dyDescent="0.25"/>
    <row r="91690" x14ac:dyDescent="0.25"/>
    <row r="91691" x14ac:dyDescent="0.25"/>
    <row r="91692" x14ac:dyDescent="0.25"/>
    <row r="91693" x14ac:dyDescent="0.25"/>
    <row r="91694" x14ac:dyDescent="0.25"/>
    <row r="91695" x14ac:dyDescent="0.25"/>
    <row r="91696" x14ac:dyDescent="0.25"/>
    <row r="91697" x14ac:dyDescent="0.25"/>
    <row r="91698" x14ac:dyDescent="0.25"/>
    <row r="91699" x14ac:dyDescent="0.25"/>
    <row r="91700" x14ac:dyDescent="0.25"/>
    <row r="91701" x14ac:dyDescent="0.25"/>
    <row r="91702" x14ac:dyDescent="0.25"/>
    <row r="91703" x14ac:dyDescent="0.25"/>
    <row r="91704" x14ac:dyDescent="0.25"/>
    <row r="91705" x14ac:dyDescent="0.25"/>
    <row r="91706" x14ac:dyDescent="0.25"/>
    <row r="91707" x14ac:dyDescent="0.25"/>
    <row r="91708" x14ac:dyDescent="0.25"/>
    <row r="91709" x14ac:dyDescent="0.25"/>
    <row r="91710" x14ac:dyDescent="0.25"/>
    <row r="91711" x14ac:dyDescent="0.25"/>
    <row r="91712" x14ac:dyDescent="0.25"/>
    <row r="91713" x14ac:dyDescent="0.25"/>
    <row r="91714" x14ac:dyDescent="0.25"/>
    <row r="91715" x14ac:dyDescent="0.25"/>
    <row r="91716" x14ac:dyDescent="0.25"/>
    <row r="91717" x14ac:dyDescent="0.25"/>
    <row r="91718" x14ac:dyDescent="0.25"/>
    <row r="91719" x14ac:dyDescent="0.25"/>
    <row r="91720" x14ac:dyDescent="0.25"/>
    <row r="91721" x14ac:dyDescent="0.25"/>
    <row r="91722" x14ac:dyDescent="0.25"/>
    <row r="91723" x14ac:dyDescent="0.25"/>
    <row r="91724" x14ac:dyDescent="0.25"/>
    <row r="91725" x14ac:dyDescent="0.25"/>
    <row r="91726" x14ac:dyDescent="0.25"/>
    <row r="91727" x14ac:dyDescent="0.25"/>
    <row r="91728" x14ac:dyDescent="0.25"/>
    <row r="91729" x14ac:dyDescent="0.25"/>
    <row r="91730" x14ac:dyDescent="0.25"/>
    <row r="91731" x14ac:dyDescent="0.25"/>
    <row r="91732" x14ac:dyDescent="0.25"/>
    <row r="91733" x14ac:dyDescent="0.25"/>
    <row r="91734" x14ac:dyDescent="0.25"/>
    <row r="91735" x14ac:dyDescent="0.25"/>
    <row r="91736" x14ac:dyDescent="0.25"/>
    <row r="91737" x14ac:dyDescent="0.25"/>
    <row r="91738" x14ac:dyDescent="0.25"/>
    <row r="91739" x14ac:dyDescent="0.25"/>
    <row r="91740" x14ac:dyDescent="0.25"/>
    <row r="91741" x14ac:dyDescent="0.25"/>
    <row r="91742" x14ac:dyDescent="0.25"/>
    <row r="91743" x14ac:dyDescent="0.25"/>
    <row r="91744" x14ac:dyDescent="0.25"/>
    <row r="91745" x14ac:dyDescent="0.25"/>
    <row r="91746" x14ac:dyDescent="0.25"/>
    <row r="91747" x14ac:dyDescent="0.25"/>
    <row r="91748" x14ac:dyDescent="0.25"/>
    <row r="91749" x14ac:dyDescent="0.25"/>
    <row r="91750" x14ac:dyDescent="0.25"/>
    <row r="91751" x14ac:dyDescent="0.25"/>
    <row r="91752" x14ac:dyDescent="0.25"/>
    <row r="91753" x14ac:dyDescent="0.25"/>
    <row r="91754" x14ac:dyDescent="0.25"/>
    <row r="91755" x14ac:dyDescent="0.25"/>
    <row r="91756" x14ac:dyDescent="0.25"/>
    <row r="91757" x14ac:dyDescent="0.25"/>
    <row r="91758" x14ac:dyDescent="0.25"/>
    <row r="91759" x14ac:dyDescent="0.25"/>
    <row r="91760" x14ac:dyDescent="0.25"/>
    <row r="91761" x14ac:dyDescent="0.25"/>
    <row r="91762" x14ac:dyDescent="0.25"/>
    <row r="91763" x14ac:dyDescent="0.25"/>
    <row r="91764" x14ac:dyDescent="0.25"/>
    <row r="91765" x14ac:dyDescent="0.25"/>
    <row r="91766" x14ac:dyDescent="0.25"/>
    <row r="91767" x14ac:dyDescent="0.25"/>
    <row r="91768" x14ac:dyDescent="0.25"/>
    <row r="91769" x14ac:dyDescent="0.25"/>
    <row r="91770" x14ac:dyDescent="0.25"/>
    <row r="91771" x14ac:dyDescent="0.25"/>
    <row r="91772" x14ac:dyDescent="0.25"/>
    <row r="91773" x14ac:dyDescent="0.25"/>
    <row r="91774" x14ac:dyDescent="0.25"/>
    <row r="91775" x14ac:dyDescent="0.25"/>
    <row r="91776" x14ac:dyDescent="0.25"/>
    <row r="91777" x14ac:dyDescent="0.25"/>
    <row r="91778" x14ac:dyDescent="0.25"/>
    <row r="91779" x14ac:dyDescent="0.25"/>
    <row r="91780" x14ac:dyDescent="0.25"/>
    <row r="91781" x14ac:dyDescent="0.25"/>
    <row r="91782" x14ac:dyDescent="0.25"/>
    <row r="91783" x14ac:dyDescent="0.25"/>
    <row r="91784" x14ac:dyDescent="0.25"/>
    <row r="91785" x14ac:dyDescent="0.25"/>
    <row r="91786" x14ac:dyDescent="0.25"/>
    <row r="91787" x14ac:dyDescent="0.25"/>
    <row r="91788" x14ac:dyDescent="0.25"/>
    <row r="91789" x14ac:dyDescent="0.25"/>
    <row r="91790" x14ac:dyDescent="0.25"/>
    <row r="91791" x14ac:dyDescent="0.25"/>
    <row r="91792" x14ac:dyDescent="0.25"/>
    <row r="91793" x14ac:dyDescent="0.25"/>
    <row r="91794" x14ac:dyDescent="0.25"/>
    <row r="91795" x14ac:dyDescent="0.25"/>
    <row r="91796" x14ac:dyDescent="0.25"/>
    <row r="91797" x14ac:dyDescent="0.25"/>
    <row r="91798" x14ac:dyDescent="0.25"/>
    <row r="91799" x14ac:dyDescent="0.25"/>
    <row r="91800" x14ac:dyDescent="0.25"/>
    <row r="91801" x14ac:dyDescent="0.25"/>
    <row r="91802" x14ac:dyDescent="0.25"/>
    <row r="91803" x14ac:dyDescent="0.25"/>
    <row r="91804" x14ac:dyDescent="0.25"/>
    <row r="91805" x14ac:dyDescent="0.25"/>
    <row r="91806" x14ac:dyDescent="0.25"/>
    <row r="91807" x14ac:dyDescent="0.25"/>
    <row r="91808" x14ac:dyDescent="0.25"/>
    <row r="91809" x14ac:dyDescent="0.25"/>
    <row r="91810" x14ac:dyDescent="0.25"/>
    <row r="91811" x14ac:dyDescent="0.25"/>
    <row r="91812" x14ac:dyDescent="0.25"/>
    <row r="91813" x14ac:dyDescent="0.25"/>
    <row r="91814" x14ac:dyDescent="0.25"/>
    <row r="91815" x14ac:dyDescent="0.25"/>
    <row r="91816" x14ac:dyDescent="0.25"/>
    <row r="91817" x14ac:dyDescent="0.25"/>
    <row r="91818" x14ac:dyDescent="0.25"/>
    <row r="91819" x14ac:dyDescent="0.25"/>
    <row r="91820" x14ac:dyDescent="0.25"/>
    <row r="91821" x14ac:dyDescent="0.25"/>
    <row r="91822" x14ac:dyDescent="0.25"/>
    <row r="91823" x14ac:dyDescent="0.25"/>
    <row r="91824" x14ac:dyDescent="0.25"/>
    <row r="91825" x14ac:dyDescent="0.25"/>
    <row r="91826" x14ac:dyDescent="0.25"/>
    <row r="91827" x14ac:dyDescent="0.25"/>
    <row r="91828" x14ac:dyDescent="0.25"/>
    <row r="91829" x14ac:dyDescent="0.25"/>
    <row r="91830" x14ac:dyDescent="0.25"/>
    <row r="91831" x14ac:dyDescent="0.25"/>
    <row r="91832" x14ac:dyDescent="0.25"/>
    <row r="91833" x14ac:dyDescent="0.25"/>
    <row r="91834" x14ac:dyDescent="0.25"/>
    <row r="91835" x14ac:dyDescent="0.25"/>
    <row r="91836" x14ac:dyDescent="0.25"/>
    <row r="91837" x14ac:dyDescent="0.25"/>
    <row r="91838" x14ac:dyDescent="0.25"/>
    <row r="91839" x14ac:dyDescent="0.25"/>
    <row r="91840" x14ac:dyDescent="0.25"/>
    <row r="91841" x14ac:dyDescent="0.25"/>
    <row r="91842" x14ac:dyDescent="0.25"/>
    <row r="91843" x14ac:dyDescent="0.25"/>
    <row r="91844" x14ac:dyDescent="0.25"/>
    <row r="91845" x14ac:dyDescent="0.25"/>
    <row r="91846" x14ac:dyDescent="0.25"/>
    <row r="91847" x14ac:dyDescent="0.25"/>
    <row r="91848" x14ac:dyDescent="0.25"/>
    <row r="91849" x14ac:dyDescent="0.25"/>
    <row r="91850" x14ac:dyDescent="0.25"/>
    <row r="91851" x14ac:dyDescent="0.25"/>
    <row r="91852" x14ac:dyDescent="0.25"/>
    <row r="91853" x14ac:dyDescent="0.25"/>
    <row r="91854" x14ac:dyDescent="0.25"/>
    <row r="91855" x14ac:dyDescent="0.25"/>
    <row r="91856" x14ac:dyDescent="0.25"/>
    <row r="91857" x14ac:dyDescent="0.25"/>
    <row r="91858" x14ac:dyDescent="0.25"/>
    <row r="91859" x14ac:dyDescent="0.25"/>
    <row r="91860" x14ac:dyDescent="0.25"/>
    <row r="91861" x14ac:dyDescent="0.25"/>
    <row r="91862" x14ac:dyDescent="0.25"/>
    <row r="91863" x14ac:dyDescent="0.25"/>
    <row r="91864" x14ac:dyDescent="0.25"/>
    <row r="91865" x14ac:dyDescent="0.25"/>
    <row r="91866" x14ac:dyDescent="0.25"/>
    <row r="91867" x14ac:dyDescent="0.25"/>
    <row r="91868" x14ac:dyDescent="0.25"/>
    <row r="91869" x14ac:dyDescent="0.25"/>
    <row r="91870" x14ac:dyDescent="0.25"/>
    <row r="91871" x14ac:dyDescent="0.25"/>
    <row r="91872" x14ac:dyDescent="0.25"/>
    <row r="91873" x14ac:dyDescent="0.25"/>
    <row r="91874" x14ac:dyDescent="0.25"/>
    <row r="91875" x14ac:dyDescent="0.25"/>
    <row r="91876" x14ac:dyDescent="0.25"/>
    <row r="91877" x14ac:dyDescent="0.25"/>
    <row r="91878" x14ac:dyDescent="0.25"/>
    <row r="91879" x14ac:dyDescent="0.25"/>
    <row r="91880" x14ac:dyDescent="0.25"/>
    <row r="91881" x14ac:dyDescent="0.25"/>
    <row r="91882" x14ac:dyDescent="0.25"/>
    <row r="91883" x14ac:dyDescent="0.25"/>
    <row r="91884" x14ac:dyDescent="0.25"/>
    <row r="91885" x14ac:dyDescent="0.25"/>
    <row r="91886" x14ac:dyDescent="0.25"/>
    <row r="91887" x14ac:dyDescent="0.25"/>
    <row r="91888" x14ac:dyDescent="0.25"/>
    <row r="91889" x14ac:dyDescent="0.25"/>
    <row r="91890" x14ac:dyDescent="0.25"/>
    <row r="91891" x14ac:dyDescent="0.25"/>
    <row r="91892" x14ac:dyDescent="0.25"/>
    <row r="91893" x14ac:dyDescent="0.25"/>
    <row r="91894" x14ac:dyDescent="0.25"/>
    <row r="91895" x14ac:dyDescent="0.25"/>
    <row r="91896" x14ac:dyDescent="0.25"/>
    <row r="91897" x14ac:dyDescent="0.25"/>
    <row r="91898" x14ac:dyDescent="0.25"/>
    <row r="91899" x14ac:dyDescent="0.25"/>
    <row r="91900" x14ac:dyDescent="0.25"/>
    <row r="91901" x14ac:dyDescent="0.25"/>
    <row r="91902" x14ac:dyDescent="0.25"/>
    <row r="91903" x14ac:dyDescent="0.25"/>
    <row r="91904" x14ac:dyDescent="0.25"/>
    <row r="91905" x14ac:dyDescent="0.25"/>
    <row r="91906" x14ac:dyDescent="0.25"/>
    <row r="91907" x14ac:dyDescent="0.25"/>
    <row r="91908" x14ac:dyDescent="0.25"/>
    <row r="91909" x14ac:dyDescent="0.25"/>
    <row r="91910" x14ac:dyDescent="0.25"/>
    <row r="91911" x14ac:dyDescent="0.25"/>
    <row r="91912" x14ac:dyDescent="0.25"/>
    <row r="91913" x14ac:dyDescent="0.25"/>
    <row r="91914" x14ac:dyDescent="0.25"/>
    <row r="91915" x14ac:dyDescent="0.25"/>
    <row r="91916" x14ac:dyDescent="0.25"/>
    <row r="91917" x14ac:dyDescent="0.25"/>
    <row r="91918" x14ac:dyDescent="0.25"/>
    <row r="91919" x14ac:dyDescent="0.25"/>
    <row r="91920" x14ac:dyDescent="0.25"/>
    <row r="91921" x14ac:dyDescent="0.25"/>
    <row r="91922" x14ac:dyDescent="0.25"/>
    <row r="91923" x14ac:dyDescent="0.25"/>
    <row r="91924" x14ac:dyDescent="0.25"/>
    <row r="91925" x14ac:dyDescent="0.25"/>
    <row r="91926" x14ac:dyDescent="0.25"/>
    <row r="91927" x14ac:dyDescent="0.25"/>
    <row r="91928" x14ac:dyDescent="0.25"/>
    <row r="91929" x14ac:dyDescent="0.25"/>
    <row r="91930" x14ac:dyDescent="0.25"/>
    <row r="91931" x14ac:dyDescent="0.25"/>
    <row r="91932" x14ac:dyDescent="0.25"/>
    <row r="91933" x14ac:dyDescent="0.25"/>
    <row r="91934" x14ac:dyDescent="0.25"/>
    <row r="91935" x14ac:dyDescent="0.25"/>
    <row r="91936" x14ac:dyDescent="0.25"/>
    <row r="91937" x14ac:dyDescent="0.25"/>
    <row r="91938" x14ac:dyDescent="0.25"/>
    <row r="91939" x14ac:dyDescent="0.25"/>
    <row r="91940" x14ac:dyDescent="0.25"/>
    <row r="91941" x14ac:dyDescent="0.25"/>
    <row r="91942" x14ac:dyDescent="0.25"/>
    <row r="91943" x14ac:dyDescent="0.25"/>
    <row r="91944" x14ac:dyDescent="0.25"/>
    <row r="91945" x14ac:dyDescent="0.25"/>
    <row r="91946" x14ac:dyDescent="0.25"/>
    <row r="91947" x14ac:dyDescent="0.25"/>
    <row r="91948" x14ac:dyDescent="0.25"/>
    <row r="91949" x14ac:dyDescent="0.25"/>
    <row r="91950" x14ac:dyDescent="0.25"/>
    <row r="91951" x14ac:dyDescent="0.25"/>
    <row r="91952" x14ac:dyDescent="0.25"/>
    <row r="91953" x14ac:dyDescent="0.25"/>
    <row r="91954" x14ac:dyDescent="0.25"/>
    <row r="91955" x14ac:dyDescent="0.25"/>
    <row r="91956" x14ac:dyDescent="0.25"/>
    <row r="91957" x14ac:dyDescent="0.25"/>
    <row r="91958" x14ac:dyDescent="0.25"/>
    <row r="91959" x14ac:dyDescent="0.25"/>
    <row r="91960" x14ac:dyDescent="0.25"/>
    <row r="91961" x14ac:dyDescent="0.25"/>
    <row r="91962" x14ac:dyDescent="0.25"/>
    <row r="91963" x14ac:dyDescent="0.25"/>
    <row r="91964" x14ac:dyDescent="0.25"/>
    <row r="91965" x14ac:dyDescent="0.25"/>
    <row r="91966" x14ac:dyDescent="0.25"/>
    <row r="91967" x14ac:dyDescent="0.25"/>
    <row r="91968" x14ac:dyDescent="0.25"/>
    <row r="91969" x14ac:dyDescent="0.25"/>
    <row r="91970" x14ac:dyDescent="0.25"/>
    <row r="91971" x14ac:dyDescent="0.25"/>
    <row r="91972" x14ac:dyDescent="0.25"/>
    <row r="91973" x14ac:dyDescent="0.25"/>
    <row r="91974" x14ac:dyDescent="0.25"/>
    <row r="91975" x14ac:dyDescent="0.25"/>
    <row r="91976" x14ac:dyDescent="0.25"/>
    <row r="91977" x14ac:dyDescent="0.25"/>
    <row r="91978" x14ac:dyDescent="0.25"/>
    <row r="91979" x14ac:dyDescent="0.25"/>
    <row r="91980" x14ac:dyDescent="0.25"/>
    <row r="91981" x14ac:dyDescent="0.25"/>
    <row r="91982" x14ac:dyDescent="0.25"/>
    <row r="91983" x14ac:dyDescent="0.25"/>
    <row r="91984" x14ac:dyDescent="0.25"/>
    <row r="91985" x14ac:dyDescent="0.25"/>
    <row r="91986" x14ac:dyDescent="0.25"/>
    <row r="91987" x14ac:dyDescent="0.25"/>
    <row r="91988" x14ac:dyDescent="0.25"/>
    <row r="91989" x14ac:dyDescent="0.25"/>
    <row r="91990" x14ac:dyDescent="0.25"/>
    <row r="91991" x14ac:dyDescent="0.25"/>
    <row r="91992" x14ac:dyDescent="0.25"/>
    <row r="91993" x14ac:dyDescent="0.25"/>
    <row r="91994" x14ac:dyDescent="0.25"/>
    <row r="91995" x14ac:dyDescent="0.25"/>
    <row r="91996" x14ac:dyDescent="0.25"/>
    <row r="91997" x14ac:dyDescent="0.25"/>
    <row r="91998" x14ac:dyDescent="0.25"/>
    <row r="91999" x14ac:dyDescent="0.25"/>
    <row r="92000" x14ac:dyDescent="0.25"/>
    <row r="92001" x14ac:dyDescent="0.25"/>
    <row r="92002" x14ac:dyDescent="0.25"/>
    <row r="92003" x14ac:dyDescent="0.25"/>
    <row r="92004" x14ac:dyDescent="0.25"/>
    <row r="92005" x14ac:dyDescent="0.25"/>
    <row r="92006" x14ac:dyDescent="0.25"/>
    <row r="92007" x14ac:dyDescent="0.25"/>
    <row r="92008" x14ac:dyDescent="0.25"/>
    <row r="92009" x14ac:dyDescent="0.25"/>
    <row r="92010" x14ac:dyDescent="0.25"/>
    <row r="92011" x14ac:dyDescent="0.25"/>
    <row r="92012" x14ac:dyDescent="0.25"/>
    <row r="92013" x14ac:dyDescent="0.25"/>
    <row r="92014" x14ac:dyDescent="0.25"/>
    <row r="92015" x14ac:dyDescent="0.25"/>
    <row r="92016" x14ac:dyDescent="0.25"/>
    <row r="92017" x14ac:dyDescent="0.25"/>
    <row r="92018" x14ac:dyDescent="0.25"/>
    <row r="92019" x14ac:dyDescent="0.25"/>
    <row r="92020" x14ac:dyDescent="0.25"/>
    <row r="92021" x14ac:dyDescent="0.25"/>
    <row r="92022" x14ac:dyDescent="0.25"/>
    <row r="92023" x14ac:dyDescent="0.25"/>
    <row r="92024" x14ac:dyDescent="0.25"/>
    <row r="92025" x14ac:dyDescent="0.25"/>
    <row r="92026" x14ac:dyDescent="0.25"/>
    <row r="92027" x14ac:dyDescent="0.25"/>
    <row r="92028" x14ac:dyDescent="0.25"/>
    <row r="92029" x14ac:dyDescent="0.25"/>
    <row r="92030" x14ac:dyDescent="0.25"/>
    <row r="92031" x14ac:dyDescent="0.25"/>
    <row r="92032" x14ac:dyDescent="0.25"/>
    <row r="92033" x14ac:dyDescent="0.25"/>
    <row r="92034" x14ac:dyDescent="0.25"/>
    <row r="92035" x14ac:dyDescent="0.25"/>
    <row r="92036" x14ac:dyDescent="0.25"/>
    <row r="92037" x14ac:dyDescent="0.25"/>
    <row r="92038" x14ac:dyDescent="0.25"/>
    <row r="92039" x14ac:dyDescent="0.25"/>
    <row r="92040" x14ac:dyDescent="0.25"/>
    <row r="92041" x14ac:dyDescent="0.25"/>
    <row r="92042" x14ac:dyDescent="0.25"/>
    <row r="92043" x14ac:dyDescent="0.25"/>
    <row r="92044" x14ac:dyDescent="0.25"/>
    <row r="92045" x14ac:dyDescent="0.25"/>
    <row r="92046" x14ac:dyDescent="0.25"/>
    <row r="92047" x14ac:dyDescent="0.25"/>
    <row r="92048" x14ac:dyDescent="0.25"/>
    <row r="92049" x14ac:dyDescent="0.25"/>
    <row r="92050" x14ac:dyDescent="0.25"/>
    <row r="92051" x14ac:dyDescent="0.25"/>
    <row r="92052" x14ac:dyDescent="0.25"/>
    <row r="92053" x14ac:dyDescent="0.25"/>
    <row r="92054" x14ac:dyDescent="0.25"/>
    <row r="92055" x14ac:dyDescent="0.25"/>
    <row r="92056" x14ac:dyDescent="0.25"/>
    <row r="92057" x14ac:dyDescent="0.25"/>
    <row r="92058" x14ac:dyDescent="0.25"/>
    <row r="92059" x14ac:dyDescent="0.25"/>
    <row r="92060" x14ac:dyDescent="0.25"/>
    <row r="92061" x14ac:dyDescent="0.25"/>
    <row r="92062" x14ac:dyDescent="0.25"/>
    <row r="92063" x14ac:dyDescent="0.25"/>
    <row r="92064" x14ac:dyDescent="0.25"/>
    <row r="92065" x14ac:dyDescent="0.25"/>
    <row r="92066" x14ac:dyDescent="0.25"/>
    <row r="92067" x14ac:dyDescent="0.25"/>
    <row r="92068" x14ac:dyDescent="0.25"/>
    <row r="92069" x14ac:dyDescent="0.25"/>
    <row r="92070" x14ac:dyDescent="0.25"/>
    <row r="92071" x14ac:dyDescent="0.25"/>
    <row r="92072" x14ac:dyDescent="0.25"/>
    <row r="92073" x14ac:dyDescent="0.25"/>
    <row r="92074" x14ac:dyDescent="0.25"/>
    <row r="92075" x14ac:dyDescent="0.25"/>
    <row r="92076" x14ac:dyDescent="0.25"/>
    <row r="92077" x14ac:dyDescent="0.25"/>
    <row r="92078" x14ac:dyDescent="0.25"/>
    <row r="92079" x14ac:dyDescent="0.25"/>
    <row r="92080" x14ac:dyDescent="0.25"/>
    <row r="92081" x14ac:dyDescent="0.25"/>
    <row r="92082" x14ac:dyDescent="0.25"/>
    <row r="92083" x14ac:dyDescent="0.25"/>
    <row r="92084" x14ac:dyDescent="0.25"/>
    <row r="92085" x14ac:dyDescent="0.25"/>
    <row r="92086" x14ac:dyDescent="0.25"/>
    <row r="92087" x14ac:dyDescent="0.25"/>
    <row r="92088" x14ac:dyDescent="0.25"/>
    <row r="92089" x14ac:dyDescent="0.25"/>
    <row r="92090" x14ac:dyDescent="0.25"/>
    <row r="92091" x14ac:dyDescent="0.25"/>
    <row r="92092" x14ac:dyDescent="0.25"/>
    <row r="92093" x14ac:dyDescent="0.25"/>
    <row r="92094" x14ac:dyDescent="0.25"/>
    <row r="92095" x14ac:dyDescent="0.25"/>
    <row r="92096" x14ac:dyDescent="0.25"/>
    <row r="92097" x14ac:dyDescent="0.25"/>
    <row r="92098" x14ac:dyDescent="0.25"/>
    <row r="92099" x14ac:dyDescent="0.25"/>
    <row r="92100" x14ac:dyDescent="0.25"/>
    <row r="92101" x14ac:dyDescent="0.25"/>
    <row r="92102" x14ac:dyDescent="0.25"/>
    <row r="92103" x14ac:dyDescent="0.25"/>
    <row r="92104" x14ac:dyDescent="0.25"/>
    <row r="92105" x14ac:dyDescent="0.25"/>
    <row r="92106" x14ac:dyDescent="0.25"/>
    <row r="92107" x14ac:dyDescent="0.25"/>
    <row r="92108" x14ac:dyDescent="0.25"/>
    <row r="92109" x14ac:dyDescent="0.25"/>
    <row r="92110" x14ac:dyDescent="0.25"/>
    <row r="92111" x14ac:dyDescent="0.25"/>
    <row r="92112" x14ac:dyDescent="0.25"/>
    <row r="92113" x14ac:dyDescent="0.25"/>
    <row r="92114" x14ac:dyDescent="0.25"/>
    <row r="92115" x14ac:dyDescent="0.25"/>
    <row r="92116" x14ac:dyDescent="0.25"/>
    <row r="92117" x14ac:dyDescent="0.25"/>
    <row r="92118" x14ac:dyDescent="0.25"/>
    <row r="92119" x14ac:dyDescent="0.25"/>
    <row r="92120" x14ac:dyDescent="0.25"/>
    <row r="92121" x14ac:dyDescent="0.25"/>
    <row r="92122" x14ac:dyDescent="0.25"/>
    <row r="92123" x14ac:dyDescent="0.25"/>
    <row r="92124" x14ac:dyDescent="0.25"/>
    <row r="92125" x14ac:dyDescent="0.25"/>
    <row r="92126" x14ac:dyDescent="0.25"/>
    <row r="92127" x14ac:dyDescent="0.25"/>
    <row r="92128" x14ac:dyDescent="0.25"/>
    <row r="92129" x14ac:dyDescent="0.25"/>
    <row r="92130" x14ac:dyDescent="0.25"/>
    <row r="92131" x14ac:dyDescent="0.25"/>
    <row r="92132" x14ac:dyDescent="0.25"/>
    <row r="92133" x14ac:dyDescent="0.25"/>
    <row r="92134" x14ac:dyDescent="0.25"/>
    <row r="92135" x14ac:dyDescent="0.25"/>
    <row r="92136" x14ac:dyDescent="0.25"/>
    <row r="92137" x14ac:dyDescent="0.25"/>
    <row r="92138" x14ac:dyDescent="0.25"/>
    <row r="92139" x14ac:dyDescent="0.25"/>
    <row r="92140" x14ac:dyDescent="0.25"/>
    <row r="92141" x14ac:dyDescent="0.25"/>
    <row r="92142" x14ac:dyDescent="0.25"/>
    <row r="92143" x14ac:dyDescent="0.25"/>
    <row r="92144" x14ac:dyDescent="0.25"/>
    <row r="92145" x14ac:dyDescent="0.25"/>
    <row r="92146" x14ac:dyDescent="0.25"/>
    <row r="92147" x14ac:dyDescent="0.25"/>
    <row r="92148" x14ac:dyDescent="0.25"/>
    <row r="92149" x14ac:dyDescent="0.25"/>
    <row r="92150" x14ac:dyDescent="0.25"/>
    <row r="92151" x14ac:dyDescent="0.25"/>
    <row r="92152" x14ac:dyDescent="0.25"/>
    <row r="92153" x14ac:dyDescent="0.25"/>
    <row r="92154" x14ac:dyDescent="0.25"/>
    <row r="92155" x14ac:dyDescent="0.25"/>
    <row r="92156" x14ac:dyDescent="0.25"/>
    <row r="92157" x14ac:dyDescent="0.25"/>
    <row r="92158" x14ac:dyDescent="0.25"/>
    <row r="92159" x14ac:dyDescent="0.25"/>
    <row r="92160" x14ac:dyDescent="0.25"/>
    <row r="92161" x14ac:dyDescent="0.25"/>
    <row r="92162" x14ac:dyDescent="0.25"/>
    <row r="92163" x14ac:dyDescent="0.25"/>
    <row r="92164" x14ac:dyDescent="0.25"/>
    <row r="92165" x14ac:dyDescent="0.25"/>
    <row r="92166" x14ac:dyDescent="0.25"/>
    <row r="92167" x14ac:dyDescent="0.25"/>
    <row r="92168" x14ac:dyDescent="0.25"/>
    <row r="92169" x14ac:dyDescent="0.25"/>
    <row r="92170" x14ac:dyDescent="0.25"/>
    <row r="92171" x14ac:dyDescent="0.25"/>
    <row r="92172" x14ac:dyDescent="0.25"/>
    <row r="92173" x14ac:dyDescent="0.25"/>
    <row r="92174" x14ac:dyDescent="0.25"/>
    <row r="92175" x14ac:dyDescent="0.25"/>
    <row r="92176" x14ac:dyDescent="0.25"/>
    <row r="92177" x14ac:dyDescent="0.25"/>
    <row r="92178" x14ac:dyDescent="0.25"/>
    <row r="92179" x14ac:dyDescent="0.25"/>
    <row r="92180" x14ac:dyDescent="0.25"/>
    <row r="92181" x14ac:dyDescent="0.25"/>
    <row r="92182" x14ac:dyDescent="0.25"/>
    <row r="92183" x14ac:dyDescent="0.25"/>
    <row r="92184" x14ac:dyDescent="0.25"/>
    <row r="92185" x14ac:dyDescent="0.25"/>
    <row r="92186" x14ac:dyDescent="0.25"/>
    <row r="92187" x14ac:dyDescent="0.25"/>
    <row r="92188" x14ac:dyDescent="0.25"/>
    <row r="92189" x14ac:dyDescent="0.25"/>
    <row r="92190" x14ac:dyDescent="0.25"/>
    <row r="92191" x14ac:dyDescent="0.25"/>
    <row r="92192" x14ac:dyDescent="0.25"/>
    <row r="92193" x14ac:dyDescent="0.25"/>
    <row r="92194" x14ac:dyDescent="0.25"/>
    <row r="92195" x14ac:dyDescent="0.25"/>
    <row r="92196" x14ac:dyDescent="0.25"/>
    <row r="92197" x14ac:dyDescent="0.25"/>
    <row r="92198" x14ac:dyDescent="0.25"/>
    <row r="92199" x14ac:dyDescent="0.25"/>
    <row r="92200" x14ac:dyDescent="0.25"/>
    <row r="92201" x14ac:dyDescent="0.25"/>
    <row r="92202" x14ac:dyDescent="0.25"/>
    <row r="92203" x14ac:dyDescent="0.25"/>
    <row r="92204" x14ac:dyDescent="0.25"/>
    <row r="92205" x14ac:dyDescent="0.25"/>
    <row r="92206" x14ac:dyDescent="0.25"/>
    <row r="92207" x14ac:dyDescent="0.25"/>
    <row r="92208" x14ac:dyDescent="0.25"/>
    <row r="92209" x14ac:dyDescent="0.25"/>
    <row r="92210" x14ac:dyDescent="0.25"/>
    <row r="92211" x14ac:dyDescent="0.25"/>
    <row r="92212" x14ac:dyDescent="0.25"/>
    <row r="92213" x14ac:dyDescent="0.25"/>
    <row r="92214" x14ac:dyDescent="0.25"/>
    <row r="92215" x14ac:dyDescent="0.25"/>
    <row r="92216" x14ac:dyDescent="0.25"/>
    <row r="92217" x14ac:dyDescent="0.25"/>
    <row r="92218" x14ac:dyDescent="0.25"/>
    <row r="92219" x14ac:dyDescent="0.25"/>
    <row r="92220" x14ac:dyDescent="0.25"/>
    <row r="92221" x14ac:dyDescent="0.25"/>
    <row r="92222" x14ac:dyDescent="0.25"/>
    <row r="92223" x14ac:dyDescent="0.25"/>
    <row r="92224" x14ac:dyDescent="0.25"/>
    <row r="92225" x14ac:dyDescent="0.25"/>
    <row r="92226" x14ac:dyDescent="0.25"/>
    <row r="92227" x14ac:dyDescent="0.25"/>
    <row r="92228" x14ac:dyDescent="0.25"/>
    <row r="92229" x14ac:dyDescent="0.25"/>
    <row r="92230" x14ac:dyDescent="0.25"/>
    <row r="92231" x14ac:dyDescent="0.25"/>
    <row r="92232" x14ac:dyDescent="0.25"/>
    <row r="92233" x14ac:dyDescent="0.25"/>
    <row r="92234" x14ac:dyDescent="0.25"/>
    <row r="92235" x14ac:dyDescent="0.25"/>
    <row r="92236" x14ac:dyDescent="0.25"/>
    <row r="92237" x14ac:dyDescent="0.25"/>
    <row r="92238" x14ac:dyDescent="0.25"/>
    <row r="92239" x14ac:dyDescent="0.25"/>
    <row r="92240" x14ac:dyDescent="0.25"/>
    <row r="92241" x14ac:dyDescent="0.25"/>
    <row r="92242" x14ac:dyDescent="0.25"/>
    <row r="92243" x14ac:dyDescent="0.25"/>
    <row r="92244" x14ac:dyDescent="0.25"/>
    <row r="92245" x14ac:dyDescent="0.25"/>
    <row r="92246" x14ac:dyDescent="0.25"/>
    <row r="92247" x14ac:dyDescent="0.25"/>
    <row r="92248" x14ac:dyDescent="0.25"/>
    <row r="92249" x14ac:dyDescent="0.25"/>
    <row r="92250" x14ac:dyDescent="0.25"/>
    <row r="92251" x14ac:dyDescent="0.25"/>
    <row r="92252" x14ac:dyDescent="0.25"/>
    <row r="92253" x14ac:dyDescent="0.25"/>
    <row r="92254" x14ac:dyDescent="0.25"/>
    <row r="92255" x14ac:dyDescent="0.25"/>
    <row r="92256" x14ac:dyDescent="0.25"/>
    <row r="92257" x14ac:dyDescent="0.25"/>
    <row r="92258" x14ac:dyDescent="0.25"/>
    <row r="92259" x14ac:dyDescent="0.25"/>
    <row r="92260" x14ac:dyDescent="0.25"/>
    <row r="92261" x14ac:dyDescent="0.25"/>
    <row r="92262" x14ac:dyDescent="0.25"/>
    <row r="92263" x14ac:dyDescent="0.25"/>
    <row r="92264" x14ac:dyDescent="0.25"/>
    <row r="92265" x14ac:dyDescent="0.25"/>
    <row r="92266" x14ac:dyDescent="0.25"/>
    <row r="92267" x14ac:dyDescent="0.25"/>
    <row r="92268" x14ac:dyDescent="0.25"/>
    <row r="92269" x14ac:dyDescent="0.25"/>
    <row r="92270" x14ac:dyDescent="0.25"/>
    <row r="92271" x14ac:dyDescent="0.25"/>
    <row r="92272" x14ac:dyDescent="0.25"/>
    <row r="92273" x14ac:dyDescent="0.25"/>
    <row r="92274" x14ac:dyDescent="0.25"/>
    <row r="92275" x14ac:dyDescent="0.25"/>
    <row r="92276" x14ac:dyDescent="0.25"/>
    <row r="92277" x14ac:dyDescent="0.25"/>
    <row r="92278" x14ac:dyDescent="0.25"/>
    <row r="92279" x14ac:dyDescent="0.25"/>
    <row r="92280" x14ac:dyDescent="0.25"/>
    <row r="92281" x14ac:dyDescent="0.25"/>
    <row r="92282" x14ac:dyDescent="0.25"/>
    <row r="92283" x14ac:dyDescent="0.25"/>
    <row r="92284" x14ac:dyDescent="0.25"/>
    <row r="92285" x14ac:dyDescent="0.25"/>
    <row r="92286" x14ac:dyDescent="0.25"/>
    <row r="92287" x14ac:dyDescent="0.25"/>
    <row r="92288" x14ac:dyDescent="0.25"/>
    <row r="92289" x14ac:dyDescent="0.25"/>
    <row r="92290" x14ac:dyDescent="0.25"/>
    <row r="92291" x14ac:dyDescent="0.25"/>
    <row r="92292" x14ac:dyDescent="0.25"/>
    <row r="92293" x14ac:dyDescent="0.25"/>
    <row r="92294" x14ac:dyDescent="0.25"/>
    <row r="92295" x14ac:dyDescent="0.25"/>
    <row r="92296" x14ac:dyDescent="0.25"/>
    <row r="92297" x14ac:dyDescent="0.25"/>
    <row r="92298" x14ac:dyDescent="0.25"/>
    <row r="92299" x14ac:dyDescent="0.25"/>
    <row r="92300" x14ac:dyDescent="0.25"/>
    <row r="92301" x14ac:dyDescent="0.25"/>
    <row r="92302" x14ac:dyDescent="0.25"/>
    <row r="92303" x14ac:dyDescent="0.25"/>
    <row r="92304" x14ac:dyDescent="0.25"/>
    <row r="92305" x14ac:dyDescent="0.25"/>
    <row r="92306" x14ac:dyDescent="0.25"/>
    <row r="92307" x14ac:dyDescent="0.25"/>
    <row r="92308" x14ac:dyDescent="0.25"/>
    <row r="92309" x14ac:dyDescent="0.25"/>
    <row r="92310" x14ac:dyDescent="0.25"/>
    <row r="92311" x14ac:dyDescent="0.25"/>
    <row r="92312" x14ac:dyDescent="0.25"/>
    <row r="92313" x14ac:dyDescent="0.25"/>
    <row r="92314" x14ac:dyDescent="0.25"/>
    <row r="92315" x14ac:dyDescent="0.25"/>
    <row r="92316" x14ac:dyDescent="0.25"/>
    <row r="92317" x14ac:dyDescent="0.25"/>
    <row r="92318" x14ac:dyDescent="0.25"/>
    <row r="92319" x14ac:dyDescent="0.25"/>
    <row r="92320" x14ac:dyDescent="0.25"/>
    <row r="92321" x14ac:dyDescent="0.25"/>
    <row r="92322" x14ac:dyDescent="0.25"/>
    <row r="92323" x14ac:dyDescent="0.25"/>
    <row r="92324" x14ac:dyDescent="0.25"/>
    <row r="92325" x14ac:dyDescent="0.25"/>
    <row r="92326" x14ac:dyDescent="0.25"/>
    <row r="92327" x14ac:dyDescent="0.25"/>
    <row r="92328" x14ac:dyDescent="0.25"/>
    <row r="92329" x14ac:dyDescent="0.25"/>
    <row r="92330" x14ac:dyDescent="0.25"/>
    <row r="92331" x14ac:dyDescent="0.25"/>
    <row r="92332" x14ac:dyDescent="0.25"/>
    <row r="92333" x14ac:dyDescent="0.25"/>
    <row r="92334" x14ac:dyDescent="0.25"/>
    <row r="92335" x14ac:dyDescent="0.25"/>
    <row r="92336" x14ac:dyDescent="0.25"/>
    <row r="92337" x14ac:dyDescent="0.25"/>
    <row r="92338" x14ac:dyDescent="0.25"/>
    <row r="92339" x14ac:dyDescent="0.25"/>
    <row r="92340" x14ac:dyDescent="0.25"/>
    <row r="92341" x14ac:dyDescent="0.25"/>
    <row r="92342" x14ac:dyDescent="0.25"/>
    <row r="92343" x14ac:dyDescent="0.25"/>
    <row r="92344" x14ac:dyDescent="0.25"/>
    <row r="92345" x14ac:dyDescent="0.25"/>
    <row r="92346" x14ac:dyDescent="0.25"/>
    <row r="92347" x14ac:dyDescent="0.25"/>
    <row r="92348" x14ac:dyDescent="0.25"/>
    <row r="92349" x14ac:dyDescent="0.25"/>
    <row r="92350" x14ac:dyDescent="0.25"/>
    <row r="92351" x14ac:dyDescent="0.25"/>
    <row r="92352" x14ac:dyDescent="0.25"/>
    <row r="92353" x14ac:dyDescent="0.25"/>
    <row r="92354" x14ac:dyDescent="0.25"/>
    <row r="92355" x14ac:dyDescent="0.25"/>
    <row r="92356" x14ac:dyDescent="0.25"/>
    <row r="92357" x14ac:dyDescent="0.25"/>
    <row r="92358" x14ac:dyDescent="0.25"/>
    <row r="92359" x14ac:dyDescent="0.25"/>
    <row r="92360" x14ac:dyDescent="0.25"/>
    <row r="92361" x14ac:dyDescent="0.25"/>
    <row r="92362" x14ac:dyDescent="0.25"/>
    <row r="92363" x14ac:dyDescent="0.25"/>
    <row r="92364" x14ac:dyDescent="0.25"/>
    <row r="92365" x14ac:dyDescent="0.25"/>
    <row r="92366" x14ac:dyDescent="0.25"/>
    <row r="92367" x14ac:dyDescent="0.25"/>
    <row r="92368" x14ac:dyDescent="0.25"/>
    <row r="92369" x14ac:dyDescent="0.25"/>
    <row r="92370" x14ac:dyDescent="0.25"/>
    <row r="92371" x14ac:dyDescent="0.25"/>
    <row r="92372" x14ac:dyDescent="0.25"/>
    <row r="92373" x14ac:dyDescent="0.25"/>
    <row r="92374" x14ac:dyDescent="0.25"/>
    <row r="92375" x14ac:dyDescent="0.25"/>
    <row r="92376" x14ac:dyDescent="0.25"/>
    <row r="92377" x14ac:dyDescent="0.25"/>
    <row r="92378" x14ac:dyDescent="0.25"/>
    <row r="92379" x14ac:dyDescent="0.25"/>
    <row r="92380" x14ac:dyDescent="0.25"/>
    <row r="92381" x14ac:dyDescent="0.25"/>
    <row r="92382" x14ac:dyDescent="0.25"/>
    <row r="92383" x14ac:dyDescent="0.25"/>
    <row r="92384" x14ac:dyDescent="0.25"/>
    <row r="92385" x14ac:dyDescent="0.25"/>
    <row r="92386" x14ac:dyDescent="0.25"/>
    <row r="92387" x14ac:dyDescent="0.25"/>
    <row r="92388" x14ac:dyDescent="0.25"/>
    <row r="92389" x14ac:dyDescent="0.25"/>
    <row r="92390" x14ac:dyDescent="0.25"/>
    <row r="92391" x14ac:dyDescent="0.25"/>
    <row r="92392" x14ac:dyDescent="0.25"/>
    <row r="92393" x14ac:dyDescent="0.25"/>
    <row r="92394" x14ac:dyDescent="0.25"/>
    <row r="92395" x14ac:dyDescent="0.25"/>
    <row r="92396" x14ac:dyDescent="0.25"/>
    <row r="92397" x14ac:dyDescent="0.25"/>
    <row r="92398" x14ac:dyDescent="0.25"/>
    <row r="92399" x14ac:dyDescent="0.25"/>
    <row r="92400" x14ac:dyDescent="0.25"/>
    <row r="92401" x14ac:dyDescent="0.25"/>
    <row r="92402" x14ac:dyDescent="0.25"/>
    <row r="92403" x14ac:dyDescent="0.25"/>
    <row r="92404" x14ac:dyDescent="0.25"/>
    <row r="92405" x14ac:dyDescent="0.25"/>
    <row r="92406" x14ac:dyDescent="0.25"/>
    <row r="92407" x14ac:dyDescent="0.25"/>
    <row r="92408" x14ac:dyDescent="0.25"/>
    <row r="92409" x14ac:dyDescent="0.25"/>
    <row r="92410" x14ac:dyDescent="0.25"/>
    <row r="92411" x14ac:dyDescent="0.25"/>
    <row r="92412" x14ac:dyDescent="0.25"/>
    <row r="92413" x14ac:dyDescent="0.25"/>
    <row r="92414" x14ac:dyDescent="0.25"/>
    <row r="92415" x14ac:dyDescent="0.25"/>
    <row r="92416" x14ac:dyDescent="0.25"/>
    <row r="92417" x14ac:dyDescent="0.25"/>
    <row r="92418" x14ac:dyDescent="0.25"/>
    <row r="92419" x14ac:dyDescent="0.25"/>
    <row r="92420" x14ac:dyDescent="0.25"/>
    <row r="92421" x14ac:dyDescent="0.25"/>
    <row r="92422" x14ac:dyDescent="0.25"/>
    <row r="92423" x14ac:dyDescent="0.25"/>
    <row r="92424" x14ac:dyDescent="0.25"/>
    <row r="92425" x14ac:dyDescent="0.25"/>
    <row r="92426" x14ac:dyDescent="0.25"/>
    <row r="92427" x14ac:dyDescent="0.25"/>
    <row r="92428" x14ac:dyDescent="0.25"/>
    <row r="92429" x14ac:dyDescent="0.25"/>
    <row r="92430" x14ac:dyDescent="0.25"/>
    <row r="92431" x14ac:dyDescent="0.25"/>
    <row r="92432" x14ac:dyDescent="0.25"/>
    <row r="92433" x14ac:dyDescent="0.25"/>
    <row r="92434" x14ac:dyDescent="0.25"/>
    <row r="92435" x14ac:dyDescent="0.25"/>
    <row r="92436" x14ac:dyDescent="0.25"/>
    <row r="92437" x14ac:dyDescent="0.25"/>
    <row r="92438" x14ac:dyDescent="0.25"/>
    <row r="92439" x14ac:dyDescent="0.25"/>
    <row r="92440" x14ac:dyDescent="0.25"/>
    <row r="92441" x14ac:dyDescent="0.25"/>
    <row r="92442" x14ac:dyDescent="0.25"/>
    <row r="92443" x14ac:dyDescent="0.25"/>
    <row r="92444" x14ac:dyDescent="0.25"/>
    <row r="92445" x14ac:dyDescent="0.25"/>
    <row r="92446" x14ac:dyDescent="0.25"/>
    <row r="92447" x14ac:dyDescent="0.25"/>
    <row r="92448" x14ac:dyDescent="0.25"/>
    <row r="92449" x14ac:dyDescent="0.25"/>
    <row r="92450" x14ac:dyDescent="0.25"/>
    <row r="92451" x14ac:dyDescent="0.25"/>
    <row r="92452" x14ac:dyDescent="0.25"/>
    <row r="92453" x14ac:dyDescent="0.25"/>
    <row r="92454" x14ac:dyDescent="0.25"/>
    <row r="92455" x14ac:dyDescent="0.25"/>
    <row r="92456" x14ac:dyDescent="0.25"/>
    <row r="92457" x14ac:dyDescent="0.25"/>
    <row r="92458" x14ac:dyDescent="0.25"/>
    <row r="92459" x14ac:dyDescent="0.25"/>
    <row r="92460" x14ac:dyDescent="0.25"/>
    <row r="92461" x14ac:dyDescent="0.25"/>
    <row r="92462" x14ac:dyDescent="0.25"/>
    <row r="92463" x14ac:dyDescent="0.25"/>
    <row r="92464" x14ac:dyDescent="0.25"/>
    <row r="92465" x14ac:dyDescent="0.25"/>
    <row r="92466" x14ac:dyDescent="0.25"/>
    <row r="92467" x14ac:dyDescent="0.25"/>
    <row r="92468" x14ac:dyDescent="0.25"/>
    <row r="92469" x14ac:dyDescent="0.25"/>
    <row r="92470" x14ac:dyDescent="0.25"/>
    <row r="92471" x14ac:dyDescent="0.25"/>
    <row r="92472" x14ac:dyDescent="0.25"/>
    <row r="92473" x14ac:dyDescent="0.25"/>
    <row r="92474" x14ac:dyDescent="0.25"/>
    <row r="92475" x14ac:dyDescent="0.25"/>
    <row r="92476" x14ac:dyDescent="0.25"/>
    <row r="92477" x14ac:dyDescent="0.25"/>
    <row r="92478" x14ac:dyDescent="0.25"/>
    <row r="92479" x14ac:dyDescent="0.25"/>
    <row r="92480" x14ac:dyDescent="0.25"/>
    <row r="92481" x14ac:dyDescent="0.25"/>
    <row r="92482" x14ac:dyDescent="0.25"/>
    <row r="92483" x14ac:dyDescent="0.25"/>
    <row r="92484" x14ac:dyDescent="0.25"/>
    <row r="92485" x14ac:dyDescent="0.25"/>
    <row r="92486" x14ac:dyDescent="0.25"/>
    <row r="92487" x14ac:dyDescent="0.25"/>
    <row r="92488" x14ac:dyDescent="0.25"/>
    <row r="92489" x14ac:dyDescent="0.25"/>
    <row r="92490" x14ac:dyDescent="0.25"/>
    <row r="92491" x14ac:dyDescent="0.25"/>
    <row r="92492" x14ac:dyDescent="0.25"/>
    <row r="92493" x14ac:dyDescent="0.25"/>
    <row r="92494" x14ac:dyDescent="0.25"/>
    <row r="92495" x14ac:dyDescent="0.25"/>
    <row r="92496" x14ac:dyDescent="0.25"/>
    <row r="92497" x14ac:dyDescent="0.25"/>
    <row r="92498" x14ac:dyDescent="0.25"/>
    <row r="92499" x14ac:dyDescent="0.25"/>
    <row r="92500" x14ac:dyDescent="0.25"/>
    <row r="92501" x14ac:dyDescent="0.25"/>
    <row r="92502" x14ac:dyDescent="0.25"/>
    <row r="92503" x14ac:dyDescent="0.25"/>
    <row r="92504" x14ac:dyDescent="0.25"/>
    <row r="92505" x14ac:dyDescent="0.25"/>
    <row r="92506" x14ac:dyDescent="0.25"/>
    <row r="92507" x14ac:dyDescent="0.25"/>
    <row r="92508" x14ac:dyDescent="0.25"/>
    <row r="92509" x14ac:dyDescent="0.25"/>
    <row r="92510" x14ac:dyDescent="0.25"/>
    <row r="92511" x14ac:dyDescent="0.25"/>
    <row r="92512" x14ac:dyDescent="0.25"/>
    <row r="92513" x14ac:dyDescent="0.25"/>
    <row r="92514" x14ac:dyDescent="0.25"/>
    <row r="92515" x14ac:dyDescent="0.25"/>
    <row r="92516" x14ac:dyDescent="0.25"/>
    <row r="92517" x14ac:dyDescent="0.25"/>
    <row r="92518" x14ac:dyDescent="0.25"/>
    <row r="92519" x14ac:dyDescent="0.25"/>
    <row r="92520" x14ac:dyDescent="0.25"/>
    <row r="92521" x14ac:dyDescent="0.25"/>
    <row r="92522" x14ac:dyDescent="0.25"/>
    <row r="92523" x14ac:dyDescent="0.25"/>
    <row r="92524" x14ac:dyDescent="0.25"/>
    <row r="92525" x14ac:dyDescent="0.25"/>
    <row r="92526" x14ac:dyDescent="0.25"/>
    <row r="92527" x14ac:dyDescent="0.25"/>
    <row r="92528" x14ac:dyDescent="0.25"/>
    <row r="92529" x14ac:dyDescent="0.25"/>
    <row r="92530" x14ac:dyDescent="0.25"/>
    <row r="92531" x14ac:dyDescent="0.25"/>
    <row r="92532" x14ac:dyDescent="0.25"/>
    <row r="92533" x14ac:dyDescent="0.25"/>
    <row r="92534" x14ac:dyDescent="0.25"/>
    <row r="92535" x14ac:dyDescent="0.25"/>
    <row r="92536" x14ac:dyDescent="0.25"/>
    <row r="92537" x14ac:dyDescent="0.25"/>
    <row r="92538" x14ac:dyDescent="0.25"/>
    <row r="92539" x14ac:dyDescent="0.25"/>
    <row r="92540" x14ac:dyDescent="0.25"/>
    <row r="92541" x14ac:dyDescent="0.25"/>
    <row r="92542" x14ac:dyDescent="0.25"/>
    <row r="92543" x14ac:dyDescent="0.25"/>
    <row r="92544" x14ac:dyDescent="0.25"/>
    <row r="92545" x14ac:dyDescent="0.25"/>
    <row r="92546" x14ac:dyDescent="0.25"/>
    <row r="92547" x14ac:dyDescent="0.25"/>
    <row r="92548" x14ac:dyDescent="0.25"/>
    <row r="92549" x14ac:dyDescent="0.25"/>
    <row r="92550" x14ac:dyDescent="0.25"/>
    <row r="92551" x14ac:dyDescent="0.25"/>
    <row r="92552" x14ac:dyDescent="0.25"/>
    <row r="92553" x14ac:dyDescent="0.25"/>
    <row r="92554" x14ac:dyDescent="0.25"/>
    <row r="92555" x14ac:dyDescent="0.25"/>
    <row r="92556" x14ac:dyDescent="0.25"/>
    <row r="92557" x14ac:dyDescent="0.25"/>
    <row r="92558" x14ac:dyDescent="0.25"/>
    <row r="92559" x14ac:dyDescent="0.25"/>
    <row r="92560" x14ac:dyDescent="0.25"/>
    <row r="92561" x14ac:dyDescent="0.25"/>
    <row r="92562" x14ac:dyDescent="0.25"/>
    <row r="92563" x14ac:dyDescent="0.25"/>
    <row r="92564" x14ac:dyDescent="0.25"/>
    <row r="92565" x14ac:dyDescent="0.25"/>
    <row r="92566" x14ac:dyDescent="0.25"/>
    <row r="92567" x14ac:dyDescent="0.25"/>
    <row r="92568" x14ac:dyDescent="0.25"/>
    <row r="92569" x14ac:dyDescent="0.25"/>
    <row r="92570" x14ac:dyDescent="0.25"/>
    <row r="92571" x14ac:dyDescent="0.25"/>
    <row r="92572" x14ac:dyDescent="0.25"/>
    <row r="92573" x14ac:dyDescent="0.25"/>
    <row r="92574" x14ac:dyDescent="0.25"/>
    <row r="92575" x14ac:dyDescent="0.25"/>
    <row r="92576" x14ac:dyDescent="0.25"/>
    <row r="92577" x14ac:dyDescent="0.25"/>
    <row r="92578" x14ac:dyDescent="0.25"/>
    <row r="92579" x14ac:dyDescent="0.25"/>
    <row r="92580" x14ac:dyDescent="0.25"/>
    <row r="92581" x14ac:dyDescent="0.25"/>
    <row r="92582" x14ac:dyDescent="0.25"/>
    <row r="92583" x14ac:dyDescent="0.25"/>
    <row r="92584" x14ac:dyDescent="0.25"/>
    <row r="92585" x14ac:dyDescent="0.25"/>
    <row r="92586" x14ac:dyDescent="0.25"/>
    <row r="92587" x14ac:dyDescent="0.25"/>
    <row r="92588" x14ac:dyDescent="0.25"/>
    <row r="92589" x14ac:dyDescent="0.25"/>
    <row r="92590" x14ac:dyDescent="0.25"/>
    <row r="92591" x14ac:dyDescent="0.25"/>
    <row r="92592" x14ac:dyDescent="0.25"/>
    <row r="92593" x14ac:dyDescent="0.25"/>
    <row r="92594" x14ac:dyDescent="0.25"/>
    <row r="92595" x14ac:dyDescent="0.25"/>
    <row r="92596" x14ac:dyDescent="0.25"/>
    <row r="92597" x14ac:dyDescent="0.25"/>
    <row r="92598" x14ac:dyDescent="0.25"/>
    <row r="92599" x14ac:dyDescent="0.25"/>
    <row r="92600" x14ac:dyDescent="0.25"/>
    <row r="92601" x14ac:dyDescent="0.25"/>
    <row r="92602" x14ac:dyDescent="0.25"/>
    <row r="92603" x14ac:dyDescent="0.25"/>
    <row r="92604" x14ac:dyDescent="0.25"/>
    <row r="92605" x14ac:dyDescent="0.25"/>
    <row r="92606" x14ac:dyDescent="0.25"/>
    <row r="92607" x14ac:dyDescent="0.25"/>
    <row r="92608" x14ac:dyDescent="0.25"/>
    <row r="92609" x14ac:dyDescent="0.25"/>
    <row r="92610" x14ac:dyDescent="0.25"/>
    <row r="92611" x14ac:dyDescent="0.25"/>
    <row r="92612" x14ac:dyDescent="0.25"/>
    <row r="92613" x14ac:dyDescent="0.25"/>
    <row r="92614" x14ac:dyDescent="0.25"/>
    <row r="92615" x14ac:dyDescent="0.25"/>
    <row r="92616" x14ac:dyDescent="0.25"/>
    <row r="92617" x14ac:dyDescent="0.25"/>
    <row r="92618" x14ac:dyDescent="0.25"/>
    <row r="92619" x14ac:dyDescent="0.25"/>
    <row r="92620" x14ac:dyDescent="0.25"/>
    <row r="92621" x14ac:dyDescent="0.25"/>
    <row r="92622" x14ac:dyDescent="0.25"/>
    <row r="92623" x14ac:dyDescent="0.25"/>
    <row r="92624" x14ac:dyDescent="0.25"/>
    <row r="92625" x14ac:dyDescent="0.25"/>
    <row r="92626" x14ac:dyDescent="0.25"/>
    <row r="92627" x14ac:dyDescent="0.25"/>
    <row r="92628" x14ac:dyDescent="0.25"/>
    <row r="92629" x14ac:dyDescent="0.25"/>
    <row r="92630" x14ac:dyDescent="0.25"/>
    <row r="92631" x14ac:dyDescent="0.25"/>
    <row r="92632" x14ac:dyDescent="0.25"/>
    <row r="92633" x14ac:dyDescent="0.25"/>
    <row r="92634" x14ac:dyDescent="0.25"/>
    <row r="92635" x14ac:dyDescent="0.25"/>
    <row r="92636" x14ac:dyDescent="0.25"/>
    <row r="92637" x14ac:dyDescent="0.25"/>
    <row r="92638" x14ac:dyDescent="0.25"/>
    <row r="92639" x14ac:dyDescent="0.25"/>
    <row r="92640" x14ac:dyDescent="0.25"/>
    <row r="92641" x14ac:dyDescent="0.25"/>
    <row r="92642" x14ac:dyDescent="0.25"/>
    <row r="92643" x14ac:dyDescent="0.25"/>
    <row r="92644" x14ac:dyDescent="0.25"/>
    <row r="92645" x14ac:dyDescent="0.25"/>
    <row r="92646" x14ac:dyDescent="0.25"/>
    <row r="92647" x14ac:dyDescent="0.25"/>
    <row r="92648" x14ac:dyDescent="0.25"/>
    <row r="92649" x14ac:dyDescent="0.25"/>
    <row r="92650" x14ac:dyDescent="0.25"/>
    <row r="92651" x14ac:dyDescent="0.25"/>
    <row r="92652" x14ac:dyDescent="0.25"/>
    <row r="92653" x14ac:dyDescent="0.25"/>
    <row r="92654" x14ac:dyDescent="0.25"/>
    <row r="92655" x14ac:dyDescent="0.25"/>
    <row r="92656" x14ac:dyDescent="0.25"/>
    <row r="92657" x14ac:dyDescent="0.25"/>
    <row r="92658" x14ac:dyDescent="0.25"/>
    <row r="92659" x14ac:dyDescent="0.25"/>
    <row r="92660" x14ac:dyDescent="0.25"/>
    <row r="92661" x14ac:dyDescent="0.25"/>
    <row r="92662" x14ac:dyDescent="0.25"/>
    <row r="92663" x14ac:dyDescent="0.25"/>
    <row r="92664" x14ac:dyDescent="0.25"/>
    <row r="92665" x14ac:dyDescent="0.25"/>
    <row r="92666" x14ac:dyDescent="0.25"/>
    <row r="92667" x14ac:dyDescent="0.25"/>
    <row r="92668" x14ac:dyDescent="0.25"/>
    <row r="92669" x14ac:dyDescent="0.25"/>
    <row r="92670" x14ac:dyDescent="0.25"/>
    <row r="92671" x14ac:dyDescent="0.25"/>
    <row r="92672" x14ac:dyDescent="0.25"/>
    <row r="92673" x14ac:dyDescent="0.25"/>
    <row r="92674" x14ac:dyDescent="0.25"/>
    <row r="92675" x14ac:dyDescent="0.25"/>
    <row r="92676" x14ac:dyDescent="0.25"/>
    <row r="92677" x14ac:dyDescent="0.25"/>
    <row r="92678" x14ac:dyDescent="0.25"/>
    <row r="92679" x14ac:dyDescent="0.25"/>
    <row r="92680" x14ac:dyDescent="0.25"/>
    <row r="92681" x14ac:dyDescent="0.25"/>
    <row r="92682" x14ac:dyDescent="0.25"/>
    <row r="92683" x14ac:dyDescent="0.25"/>
    <row r="92684" x14ac:dyDescent="0.25"/>
    <row r="92685" x14ac:dyDescent="0.25"/>
    <row r="92686" x14ac:dyDescent="0.25"/>
    <row r="92687" x14ac:dyDescent="0.25"/>
    <row r="92688" x14ac:dyDescent="0.25"/>
    <row r="92689" x14ac:dyDescent="0.25"/>
    <row r="92690" x14ac:dyDescent="0.25"/>
    <row r="92691" x14ac:dyDescent="0.25"/>
    <row r="92692" x14ac:dyDescent="0.25"/>
    <row r="92693" x14ac:dyDescent="0.25"/>
    <row r="92694" x14ac:dyDescent="0.25"/>
    <row r="92695" x14ac:dyDescent="0.25"/>
    <row r="92696" x14ac:dyDescent="0.25"/>
    <row r="92697" x14ac:dyDescent="0.25"/>
    <row r="92698" x14ac:dyDescent="0.25"/>
    <row r="92699" x14ac:dyDescent="0.25"/>
    <row r="92700" x14ac:dyDescent="0.25"/>
    <row r="92701" x14ac:dyDescent="0.25"/>
    <row r="92702" x14ac:dyDescent="0.25"/>
    <row r="92703" x14ac:dyDescent="0.25"/>
    <row r="92704" x14ac:dyDescent="0.25"/>
    <row r="92705" x14ac:dyDescent="0.25"/>
    <row r="92706" x14ac:dyDescent="0.25"/>
    <row r="92707" x14ac:dyDescent="0.25"/>
    <row r="92708" x14ac:dyDescent="0.25"/>
    <row r="92709" x14ac:dyDescent="0.25"/>
    <row r="92710" x14ac:dyDescent="0.25"/>
    <row r="92711" x14ac:dyDescent="0.25"/>
    <row r="92712" x14ac:dyDescent="0.25"/>
    <row r="92713" x14ac:dyDescent="0.25"/>
    <row r="92714" x14ac:dyDescent="0.25"/>
    <row r="92715" x14ac:dyDescent="0.25"/>
    <row r="92716" x14ac:dyDescent="0.25"/>
    <row r="92717" x14ac:dyDescent="0.25"/>
    <row r="92718" x14ac:dyDescent="0.25"/>
    <row r="92719" x14ac:dyDescent="0.25"/>
    <row r="92720" x14ac:dyDescent="0.25"/>
    <row r="92721" x14ac:dyDescent="0.25"/>
    <row r="92722" x14ac:dyDescent="0.25"/>
    <row r="92723" x14ac:dyDescent="0.25"/>
    <row r="92724" x14ac:dyDescent="0.25"/>
    <row r="92725" x14ac:dyDescent="0.25"/>
    <row r="92726" x14ac:dyDescent="0.25"/>
    <row r="92727" x14ac:dyDescent="0.25"/>
    <row r="92728" x14ac:dyDescent="0.25"/>
    <row r="92729" x14ac:dyDescent="0.25"/>
    <row r="92730" x14ac:dyDescent="0.25"/>
    <row r="92731" x14ac:dyDescent="0.25"/>
    <row r="92732" x14ac:dyDescent="0.25"/>
    <row r="92733" x14ac:dyDescent="0.25"/>
    <row r="92734" x14ac:dyDescent="0.25"/>
    <row r="92735" x14ac:dyDescent="0.25"/>
    <row r="92736" x14ac:dyDescent="0.25"/>
    <row r="92737" x14ac:dyDescent="0.25"/>
    <row r="92738" x14ac:dyDescent="0.25"/>
    <row r="92739" x14ac:dyDescent="0.25"/>
    <row r="92740" x14ac:dyDescent="0.25"/>
    <row r="92741" x14ac:dyDescent="0.25"/>
    <row r="92742" x14ac:dyDescent="0.25"/>
    <row r="92743" x14ac:dyDescent="0.25"/>
    <row r="92744" x14ac:dyDescent="0.25"/>
    <row r="92745" x14ac:dyDescent="0.25"/>
    <row r="92746" x14ac:dyDescent="0.25"/>
    <row r="92747" x14ac:dyDescent="0.25"/>
    <row r="92748" x14ac:dyDescent="0.25"/>
    <row r="92749" x14ac:dyDescent="0.25"/>
    <row r="92750" x14ac:dyDescent="0.25"/>
    <row r="92751" x14ac:dyDescent="0.25"/>
    <row r="92752" x14ac:dyDescent="0.25"/>
    <row r="92753" x14ac:dyDescent="0.25"/>
    <row r="92754" x14ac:dyDescent="0.25"/>
    <row r="92755" x14ac:dyDescent="0.25"/>
    <row r="92756" x14ac:dyDescent="0.25"/>
    <row r="92757" x14ac:dyDescent="0.25"/>
    <row r="92758" x14ac:dyDescent="0.25"/>
    <row r="92759" x14ac:dyDescent="0.25"/>
    <row r="92760" x14ac:dyDescent="0.25"/>
    <row r="92761" x14ac:dyDescent="0.25"/>
    <row r="92762" x14ac:dyDescent="0.25"/>
    <row r="92763" x14ac:dyDescent="0.25"/>
    <row r="92764" x14ac:dyDescent="0.25"/>
    <row r="92765" x14ac:dyDescent="0.25"/>
    <row r="92766" x14ac:dyDescent="0.25"/>
    <row r="92767" x14ac:dyDescent="0.25"/>
    <row r="92768" x14ac:dyDescent="0.25"/>
    <row r="92769" x14ac:dyDescent="0.25"/>
    <row r="92770" x14ac:dyDescent="0.25"/>
    <row r="92771" x14ac:dyDescent="0.25"/>
    <row r="92772" x14ac:dyDescent="0.25"/>
    <row r="92773" x14ac:dyDescent="0.25"/>
    <row r="92774" x14ac:dyDescent="0.25"/>
    <row r="92775" x14ac:dyDescent="0.25"/>
    <row r="92776" x14ac:dyDescent="0.25"/>
    <row r="92777" x14ac:dyDescent="0.25"/>
    <row r="92778" x14ac:dyDescent="0.25"/>
    <row r="92779" x14ac:dyDescent="0.25"/>
    <row r="92780" x14ac:dyDescent="0.25"/>
    <row r="92781" x14ac:dyDescent="0.25"/>
    <row r="92782" x14ac:dyDescent="0.25"/>
    <row r="92783" x14ac:dyDescent="0.25"/>
    <row r="92784" x14ac:dyDescent="0.25"/>
    <row r="92785" x14ac:dyDescent="0.25"/>
    <row r="92786" x14ac:dyDescent="0.25"/>
    <row r="92787" x14ac:dyDescent="0.25"/>
    <row r="92788" x14ac:dyDescent="0.25"/>
    <row r="92789" x14ac:dyDescent="0.25"/>
    <row r="92790" x14ac:dyDescent="0.25"/>
    <row r="92791" x14ac:dyDescent="0.25"/>
    <row r="92792" x14ac:dyDescent="0.25"/>
    <row r="92793" x14ac:dyDescent="0.25"/>
    <row r="92794" x14ac:dyDescent="0.25"/>
    <row r="92795" x14ac:dyDescent="0.25"/>
    <row r="92796" x14ac:dyDescent="0.25"/>
    <row r="92797" x14ac:dyDescent="0.25"/>
    <row r="92798" x14ac:dyDescent="0.25"/>
    <row r="92799" x14ac:dyDescent="0.25"/>
    <row r="92800" x14ac:dyDescent="0.25"/>
    <row r="92801" x14ac:dyDescent="0.25"/>
    <row r="92802" x14ac:dyDescent="0.25"/>
    <row r="92803" x14ac:dyDescent="0.25"/>
    <row r="92804" x14ac:dyDescent="0.25"/>
    <row r="92805" x14ac:dyDescent="0.25"/>
    <row r="92806" x14ac:dyDescent="0.25"/>
    <row r="92807" x14ac:dyDescent="0.25"/>
    <row r="92808" x14ac:dyDescent="0.25"/>
    <row r="92809" x14ac:dyDescent="0.25"/>
    <row r="92810" x14ac:dyDescent="0.25"/>
    <row r="92811" x14ac:dyDescent="0.25"/>
    <row r="92812" x14ac:dyDescent="0.25"/>
    <row r="92813" x14ac:dyDescent="0.25"/>
    <row r="92814" x14ac:dyDescent="0.25"/>
    <row r="92815" x14ac:dyDescent="0.25"/>
    <row r="92816" x14ac:dyDescent="0.25"/>
    <row r="92817" x14ac:dyDescent="0.25"/>
    <row r="92818" x14ac:dyDescent="0.25"/>
    <row r="92819" x14ac:dyDescent="0.25"/>
    <row r="92820" x14ac:dyDescent="0.25"/>
    <row r="92821" x14ac:dyDescent="0.25"/>
    <row r="92822" x14ac:dyDescent="0.25"/>
    <row r="92823" x14ac:dyDescent="0.25"/>
    <row r="92824" x14ac:dyDescent="0.25"/>
    <row r="92825" x14ac:dyDescent="0.25"/>
    <row r="92826" x14ac:dyDescent="0.25"/>
    <row r="92827" x14ac:dyDescent="0.25"/>
    <row r="92828" x14ac:dyDescent="0.25"/>
    <row r="92829" x14ac:dyDescent="0.25"/>
    <row r="92830" x14ac:dyDescent="0.25"/>
    <row r="92831" x14ac:dyDescent="0.25"/>
    <row r="92832" x14ac:dyDescent="0.25"/>
    <row r="92833" x14ac:dyDescent="0.25"/>
    <row r="92834" x14ac:dyDescent="0.25"/>
    <row r="92835" x14ac:dyDescent="0.25"/>
    <row r="92836" x14ac:dyDescent="0.25"/>
    <row r="92837" x14ac:dyDescent="0.25"/>
    <row r="92838" x14ac:dyDescent="0.25"/>
    <row r="92839" x14ac:dyDescent="0.25"/>
    <row r="92840" x14ac:dyDescent="0.25"/>
    <row r="92841" x14ac:dyDescent="0.25"/>
    <row r="92842" x14ac:dyDescent="0.25"/>
    <row r="92843" x14ac:dyDescent="0.25"/>
    <row r="92844" x14ac:dyDescent="0.25"/>
    <row r="92845" x14ac:dyDescent="0.25"/>
    <row r="92846" x14ac:dyDescent="0.25"/>
    <row r="92847" x14ac:dyDescent="0.25"/>
    <row r="92848" x14ac:dyDescent="0.25"/>
    <row r="92849" x14ac:dyDescent="0.25"/>
    <row r="92850" x14ac:dyDescent="0.25"/>
    <row r="92851" x14ac:dyDescent="0.25"/>
    <row r="92852" x14ac:dyDescent="0.25"/>
    <row r="92853" x14ac:dyDescent="0.25"/>
    <row r="92854" x14ac:dyDescent="0.25"/>
    <row r="92855" x14ac:dyDescent="0.25"/>
    <row r="92856" x14ac:dyDescent="0.25"/>
    <row r="92857" x14ac:dyDescent="0.25"/>
    <row r="92858" x14ac:dyDescent="0.25"/>
    <row r="92859" x14ac:dyDescent="0.25"/>
    <row r="92860" x14ac:dyDescent="0.25"/>
    <row r="92861" x14ac:dyDescent="0.25"/>
    <row r="92862" x14ac:dyDescent="0.25"/>
    <row r="92863" x14ac:dyDescent="0.25"/>
    <row r="92864" x14ac:dyDescent="0.25"/>
    <row r="92865" x14ac:dyDescent="0.25"/>
    <row r="92866" x14ac:dyDescent="0.25"/>
    <row r="92867" x14ac:dyDescent="0.25"/>
    <row r="92868" x14ac:dyDescent="0.25"/>
    <row r="92869" x14ac:dyDescent="0.25"/>
    <row r="92870" x14ac:dyDescent="0.25"/>
    <row r="92871" x14ac:dyDescent="0.25"/>
    <row r="92872" x14ac:dyDescent="0.25"/>
    <row r="92873" x14ac:dyDescent="0.25"/>
    <row r="92874" x14ac:dyDescent="0.25"/>
    <row r="92875" x14ac:dyDescent="0.25"/>
    <row r="92876" x14ac:dyDescent="0.25"/>
    <row r="92877" x14ac:dyDescent="0.25"/>
    <row r="92878" x14ac:dyDescent="0.25"/>
    <row r="92879" x14ac:dyDescent="0.25"/>
    <row r="92880" x14ac:dyDescent="0.25"/>
    <row r="92881" x14ac:dyDescent="0.25"/>
    <row r="92882" x14ac:dyDescent="0.25"/>
    <row r="92883" x14ac:dyDescent="0.25"/>
    <row r="92884" x14ac:dyDescent="0.25"/>
    <row r="92885" x14ac:dyDescent="0.25"/>
    <row r="92886" x14ac:dyDescent="0.25"/>
    <row r="92887" x14ac:dyDescent="0.25"/>
    <row r="92888" x14ac:dyDescent="0.25"/>
    <row r="92889" x14ac:dyDescent="0.25"/>
    <row r="92890" x14ac:dyDescent="0.25"/>
    <row r="92891" x14ac:dyDescent="0.25"/>
    <row r="92892" x14ac:dyDescent="0.25"/>
    <row r="92893" x14ac:dyDescent="0.25"/>
    <row r="92894" x14ac:dyDescent="0.25"/>
    <row r="92895" x14ac:dyDescent="0.25"/>
    <row r="92896" x14ac:dyDescent="0.25"/>
    <row r="92897" x14ac:dyDescent="0.25"/>
    <row r="92898" x14ac:dyDescent="0.25"/>
    <row r="92899" x14ac:dyDescent="0.25"/>
    <row r="92900" x14ac:dyDescent="0.25"/>
    <row r="92901" x14ac:dyDescent="0.25"/>
    <row r="92902" x14ac:dyDescent="0.25"/>
    <row r="92903" x14ac:dyDescent="0.25"/>
    <row r="92904" x14ac:dyDescent="0.25"/>
    <row r="92905" x14ac:dyDescent="0.25"/>
    <row r="92906" x14ac:dyDescent="0.25"/>
    <row r="92907" x14ac:dyDescent="0.25"/>
    <row r="92908" x14ac:dyDescent="0.25"/>
    <row r="92909" x14ac:dyDescent="0.25"/>
    <row r="92910" x14ac:dyDescent="0.25"/>
    <row r="92911" x14ac:dyDescent="0.25"/>
    <row r="92912" x14ac:dyDescent="0.25"/>
    <row r="92913" x14ac:dyDescent="0.25"/>
    <row r="92914" x14ac:dyDescent="0.25"/>
    <row r="92915" x14ac:dyDescent="0.25"/>
    <row r="92916" x14ac:dyDescent="0.25"/>
    <row r="92917" x14ac:dyDescent="0.25"/>
    <row r="92918" x14ac:dyDescent="0.25"/>
    <row r="92919" x14ac:dyDescent="0.25"/>
    <row r="92920" x14ac:dyDescent="0.25"/>
    <row r="92921" x14ac:dyDescent="0.25"/>
    <row r="92922" x14ac:dyDescent="0.25"/>
    <row r="92923" x14ac:dyDescent="0.25"/>
    <row r="92924" x14ac:dyDescent="0.25"/>
    <row r="92925" x14ac:dyDescent="0.25"/>
    <row r="92926" x14ac:dyDescent="0.25"/>
    <row r="92927" x14ac:dyDescent="0.25"/>
    <row r="92928" x14ac:dyDescent="0.25"/>
    <row r="92929" x14ac:dyDescent="0.25"/>
    <row r="92930" x14ac:dyDescent="0.25"/>
    <row r="92931" x14ac:dyDescent="0.25"/>
    <row r="92932" x14ac:dyDescent="0.25"/>
    <row r="92933" x14ac:dyDescent="0.25"/>
    <row r="92934" x14ac:dyDescent="0.25"/>
    <row r="92935" x14ac:dyDescent="0.25"/>
    <row r="92936" x14ac:dyDescent="0.25"/>
    <row r="92937" x14ac:dyDescent="0.25"/>
    <row r="92938" x14ac:dyDescent="0.25"/>
    <row r="92939" x14ac:dyDescent="0.25"/>
    <row r="92940" x14ac:dyDescent="0.25"/>
    <row r="92941" x14ac:dyDescent="0.25"/>
    <row r="92942" x14ac:dyDescent="0.25"/>
    <row r="92943" x14ac:dyDescent="0.25"/>
    <row r="92944" x14ac:dyDescent="0.25"/>
    <row r="92945" x14ac:dyDescent="0.25"/>
    <row r="92946" x14ac:dyDescent="0.25"/>
    <row r="92947" x14ac:dyDescent="0.25"/>
    <row r="92948" x14ac:dyDescent="0.25"/>
    <row r="92949" x14ac:dyDescent="0.25"/>
    <row r="92950" x14ac:dyDescent="0.25"/>
    <row r="92951" x14ac:dyDescent="0.25"/>
    <row r="92952" x14ac:dyDescent="0.25"/>
    <row r="92953" x14ac:dyDescent="0.25"/>
    <row r="92954" x14ac:dyDescent="0.25"/>
    <row r="92955" x14ac:dyDescent="0.25"/>
    <row r="92956" x14ac:dyDescent="0.25"/>
    <row r="92957" x14ac:dyDescent="0.25"/>
    <row r="92958" x14ac:dyDescent="0.25"/>
    <row r="92959" x14ac:dyDescent="0.25"/>
    <row r="92960" x14ac:dyDescent="0.25"/>
    <row r="92961" x14ac:dyDescent="0.25"/>
    <row r="92962" x14ac:dyDescent="0.25"/>
    <row r="92963" x14ac:dyDescent="0.25"/>
    <row r="92964" x14ac:dyDescent="0.25"/>
    <row r="92965" x14ac:dyDescent="0.25"/>
    <row r="92966" x14ac:dyDescent="0.25"/>
    <row r="92967" x14ac:dyDescent="0.25"/>
    <row r="92968" x14ac:dyDescent="0.25"/>
    <row r="92969" x14ac:dyDescent="0.25"/>
    <row r="92970" x14ac:dyDescent="0.25"/>
    <row r="92971" x14ac:dyDescent="0.25"/>
    <row r="92972" x14ac:dyDescent="0.25"/>
    <row r="92973" x14ac:dyDescent="0.25"/>
    <row r="92974" x14ac:dyDescent="0.25"/>
    <row r="92975" x14ac:dyDescent="0.25"/>
    <row r="92976" x14ac:dyDescent="0.25"/>
    <row r="92977" x14ac:dyDescent="0.25"/>
    <row r="92978" x14ac:dyDescent="0.25"/>
    <row r="92979" x14ac:dyDescent="0.25"/>
    <row r="92980" x14ac:dyDescent="0.25"/>
    <row r="92981" x14ac:dyDescent="0.25"/>
    <row r="92982" x14ac:dyDescent="0.25"/>
    <row r="92983" x14ac:dyDescent="0.25"/>
    <row r="92984" x14ac:dyDescent="0.25"/>
    <row r="92985" x14ac:dyDescent="0.25"/>
    <row r="92986" x14ac:dyDescent="0.25"/>
    <row r="92987" x14ac:dyDescent="0.25"/>
    <row r="92988" x14ac:dyDescent="0.25"/>
    <row r="92989" x14ac:dyDescent="0.25"/>
    <row r="92990" x14ac:dyDescent="0.25"/>
    <row r="92991" x14ac:dyDescent="0.25"/>
    <row r="92992" x14ac:dyDescent="0.25"/>
    <row r="92993" x14ac:dyDescent="0.25"/>
    <row r="92994" x14ac:dyDescent="0.25"/>
    <row r="92995" x14ac:dyDescent="0.25"/>
    <row r="92996" x14ac:dyDescent="0.25"/>
    <row r="92997" x14ac:dyDescent="0.25"/>
    <row r="92998" x14ac:dyDescent="0.25"/>
    <row r="92999" x14ac:dyDescent="0.25"/>
    <row r="93000" x14ac:dyDescent="0.25"/>
    <row r="93001" x14ac:dyDescent="0.25"/>
    <row r="93002" x14ac:dyDescent="0.25"/>
    <row r="93003" x14ac:dyDescent="0.25"/>
    <row r="93004" x14ac:dyDescent="0.25"/>
    <row r="93005" x14ac:dyDescent="0.25"/>
    <row r="93006" x14ac:dyDescent="0.25"/>
    <row r="93007" x14ac:dyDescent="0.25"/>
    <row r="93008" x14ac:dyDescent="0.25"/>
    <row r="93009" x14ac:dyDescent="0.25"/>
    <row r="93010" x14ac:dyDescent="0.25"/>
    <row r="93011" x14ac:dyDescent="0.25"/>
    <row r="93012" x14ac:dyDescent="0.25"/>
    <row r="93013" x14ac:dyDescent="0.25"/>
    <row r="93014" x14ac:dyDescent="0.25"/>
    <row r="93015" x14ac:dyDescent="0.25"/>
    <row r="93016" x14ac:dyDescent="0.25"/>
    <row r="93017" x14ac:dyDescent="0.25"/>
    <row r="93018" x14ac:dyDescent="0.25"/>
    <row r="93019" x14ac:dyDescent="0.25"/>
    <row r="93020" x14ac:dyDescent="0.25"/>
    <row r="93021" x14ac:dyDescent="0.25"/>
    <row r="93022" x14ac:dyDescent="0.25"/>
    <row r="93023" x14ac:dyDescent="0.25"/>
    <row r="93024" x14ac:dyDescent="0.25"/>
    <row r="93025" x14ac:dyDescent="0.25"/>
    <row r="93026" x14ac:dyDescent="0.25"/>
    <row r="93027" x14ac:dyDescent="0.25"/>
    <row r="93028" x14ac:dyDescent="0.25"/>
    <row r="93029" x14ac:dyDescent="0.25"/>
    <row r="93030" x14ac:dyDescent="0.25"/>
    <row r="93031" x14ac:dyDescent="0.25"/>
    <row r="93032" x14ac:dyDescent="0.25"/>
    <row r="93033" x14ac:dyDescent="0.25"/>
    <row r="93034" x14ac:dyDescent="0.25"/>
    <row r="93035" x14ac:dyDescent="0.25"/>
    <row r="93036" x14ac:dyDescent="0.25"/>
    <row r="93037" x14ac:dyDescent="0.25"/>
    <row r="93038" x14ac:dyDescent="0.25"/>
    <row r="93039" x14ac:dyDescent="0.25"/>
    <row r="93040" x14ac:dyDescent="0.25"/>
    <row r="93041" x14ac:dyDescent="0.25"/>
    <row r="93042" x14ac:dyDescent="0.25"/>
    <row r="93043" x14ac:dyDescent="0.25"/>
    <row r="93044" x14ac:dyDescent="0.25"/>
    <row r="93045" x14ac:dyDescent="0.25"/>
    <row r="93046" x14ac:dyDescent="0.25"/>
    <row r="93047" x14ac:dyDescent="0.25"/>
    <row r="93048" x14ac:dyDescent="0.25"/>
    <row r="93049" x14ac:dyDescent="0.25"/>
    <row r="93050" x14ac:dyDescent="0.25"/>
    <row r="93051" x14ac:dyDescent="0.25"/>
    <row r="93052" x14ac:dyDescent="0.25"/>
    <row r="93053" x14ac:dyDescent="0.25"/>
    <row r="93054" x14ac:dyDescent="0.25"/>
    <row r="93055" x14ac:dyDescent="0.25"/>
    <row r="93056" x14ac:dyDescent="0.25"/>
    <row r="93057" x14ac:dyDescent="0.25"/>
    <row r="93058" x14ac:dyDescent="0.25"/>
    <row r="93059" x14ac:dyDescent="0.25"/>
    <row r="93060" x14ac:dyDescent="0.25"/>
    <row r="93061" x14ac:dyDescent="0.25"/>
    <row r="93062" x14ac:dyDescent="0.25"/>
    <row r="93063" x14ac:dyDescent="0.25"/>
    <row r="93064" x14ac:dyDescent="0.25"/>
    <row r="93065" x14ac:dyDescent="0.25"/>
    <row r="93066" x14ac:dyDescent="0.25"/>
    <row r="93067" x14ac:dyDescent="0.25"/>
    <row r="93068" x14ac:dyDescent="0.25"/>
    <row r="93069" x14ac:dyDescent="0.25"/>
    <row r="93070" x14ac:dyDescent="0.25"/>
    <row r="93071" x14ac:dyDescent="0.25"/>
    <row r="93072" x14ac:dyDescent="0.25"/>
    <row r="93073" x14ac:dyDescent="0.25"/>
    <row r="93074" x14ac:dyDescent="0.25"/>
    <row r="93075" x14ac:dyDescent="0.25"/>
    <row r="93076" x14ac:dyDescent="0.25"/>
    <row r="93077" x14ac:dyDescent="0.25"/>
    <row r="93078" x14ac:dyDescent="0.25"/>
    <row r="93079" x14ac:dyDescent="0.25"/>
    <row r="93080" x14ac:dyDescent="0.25"/>
    <row r="93081" x14ac:dyDescent="0.25"/>
    <row r="93082" x14ac:dyDescent="0.25"/>
    <row r="93083" x14ac:dyDescent="0.25"/>
    <row r="93084" x14ac:dyDescent="0.25"/>
    <row r="93085" x14ac:dyDescent="0.25"/>
    <row r="93086" x14ac:dyDescent="0.25"/>
    <row r="93087" x14ac:dyDescent="0.25"/>
    <row r="93088" x14ac:dyDescent="0.25"/>
    <row r="93089" x14ac:dyDescent="0.25"/>
    <row r="93090" x14ac:dyDescent="0.25"/>
    <row r="93091" x14ac:dyDescent="0.25"/>
    <row r="93092" x14ac:dyDescent="0.25"/>
    <row r="93093" x14ac:dyDescent="0.25"/>
    <row r="93094" x14ac:dyDescent="0.25"/>
    <row r="93095" x14ac:dyDescent="0.25"/>
    <row r="93096" x14ac:dyDescent="0.25"/>
    <row r="93097" x14ac:dyDescent="0.25"/>
    <row r="93098" x14ac:dyDescent="0.25"/>
    <row r="93099" x14ac:dyDescent="0.25"/>
    <row r="93100" x14ac:dyDescent="0.25"/>
    <row r="93101" x14ac:dyDescent="0.25"/>
    <row r="93102" x14ac:dyDescent="0.25"/>
    <row r="93103" x14ac:dyDescent="0.25"/>
    <row r="93104" x14ac:dyDescent="0.25"/>
    <row r="93105" x14ac:dyDescent="0.25"/>
    <row r="93106" x14ac:dyDescent="0.25"/>
    <row r="93107" x14ac:dyDescent="0.25"/>
    <row r="93108" x14ac:dyDescent="0.25"/>
    <row r="93109" x14ac:dyDescent="0.25"/>
    <row r="93110" x14ac:dyDescent="0.25"/>
    <row r="93111" x14ac:dyDescent="0.25"/>
    <row r="93112" x14ac:dyDescent="0.25"/>
    <row r="93113" x14ac:dyDescent="0.25"/>
    <row r="93114" x14ac:dyDescent="0.25"/>
    <row r="93115" x14ac:dyDescent="0.25"/>
    <row r="93116" x14ac:dyDescent="0.25"/>
    <row r="93117" x14ac:dyDescent="0.25"/>
    <row r="93118" x14ac:dyDescent="0.25"/>
    <row r="93119" x14ac:dyDescent="0.25"/>
    <row r="93120" x14ac:dyDescent="0.25"/>
    <row r="93121" x14ac:dyDescent="0.25"/>
    <row r="93122" x14ac:dyDescent="0.25"/>
    <row r="93123" x14ac:dyDescent="0.25"/>
    <row r="93124" x14ac:dyDescent="0.25"/>
    <row r="93125" x14ac:dyDescent="0.25"/>
    <row r="93126" x14ac:dyDescent="0.25"/>
    <row r="93127" x14ac:dyDescent="0.25"/>
    <row r="93128" x14ac:dyDescent="0.25"/>
    <row r="93129" x14ac:dyDescent="0.25"/>
    <row r="93130" x14ac:dyDescent="0.25"/>
    <row r="93131" x14ac:dyDescent="0.25"/>
    <row r="93132" x14ac:dyDescent="0.25"/>
    <row r="93133" x14ac:dyDescent="0.25"/>
    <row r="93134" x14ac:dyDescent="0.25"/>
    <row r="93135" x14ac:dyDescent="0.25"/>
    <row r="93136" x14ac:dyDescent="0.25"/>
    <row r="93137" x14ac:dyDescent="0.25"/>
    <row r="93138" x14ac:dyDescent="0.25"/>
    <row r="93139" x14ac:dyDescent="0.25"/>
    <row r="93140" x14ac:dyDescent="0.25"/>
    <row r="93141" x14ac:dyDescent="0.25"/>
    <row r="93142" x14ac:dyDescent="0.25"/>
    <row r="93143" x14ac:dyDescent="0.25"/>
    <row r="93144" x14ac:dyDescent="0.25"/>
    <row r="93145" x14ac:dyDescent="0.25"/>
    <row r="93146" x14ac:dyDescent="0.25"/>
    <row r="93147" x14ac:dyDescent="0.25"/>
    <row r="93148" x14ac:dyDescent="0.25"/>
    <row r="93149" x14ac:dyDescent="0.25"/>
    <row r="93150" x14ac:dyDescent="0.25"/>
    <row r="93151" x14ac:dyDescent="0.25"/>
    <row r="93152" x14ac:dyDescent="0.25"/>
    <row r="93153" x14ac:dyDescent="0.25"/>
    <row r="93154" x14ac:dyDescent="0.25"/>
    <row r="93155" x14ac:dyDescent="0.25"/>
    <row r="93156" x14ac:dyDescent="0.25"/>
    <row r="93157" x14ac:dyDescent="0.25"/>
    <row r="93158" x14ac:dyDescent="0.25"/>
    <row r="93159" x14ac:dyDescent="0.25"/>
    <row r="93160" x14ac:dyDescent="0.25"/>
    <row r="93161" x14ac:dyDescent="0.25"/>
    <row r="93162" x14ac:dyDescent="0.25"/>
    <row r="93163" x14ac:dyDescent="0.25"/>
    <row r="93164" x14ac:dyDescent="0.25"/>
    <row r="93165" x14ac:dyDescent="0.25"/>
    <row r="93166" x14ac:dyDescent="0.25"/>
    <row r="93167" x14ac:dyDescent="0.25"/>
    <row r="93168" x14ac:dyDescent="0.25"/>
    <row r="93169" x14ac:dyDescent="0.25"/>
    <row r="93170" x14ac:dyDescent="0.25"/>
    <row r="93171" x14ac:dyDescent="0.25"/>
    <row r="93172" x14ac:dyDescent="0.25"/>
    <row r="93173" x14ac:dyDescent="0.25"/>
    <row r="93174" x14ac:dyDescent="0.25"/>
    <row r="93175" x14ac:dyDescent="0.25"/>
    <row r="93176" x14ac:dyDescent="0.25"/>
    <row r="93177" x14ac:dyDescent="0.25"/>
    <row r="93178" x14ac:dyDescent="0.25"/>
    <row r="93179" x14ac:dyDescent="0.25"/>
    <row r="93180" x14ac:dyDescent="0.25"/>
    <row r="93181" x14ac:dyDescent="0.25"/>
    <row r="93182" x14ac:dyDescent="0.25"/>
    <row r="93183" x14ac:dyDescent="0.25"/>
    <row r="93184" x14ac:dyDescent="0.25"/>
    <row r="93185" x14ac:dyDescent="0.25"/>
    <row r="93186" x14ac:dyDescent="0.25"/>
    <row r="93187" x14ac:dyDescent="0.25"/>
    <row r="93188" x14ac:dyDescent="0.25"/>
    <row r="93189" x14ac:dyDescent="0.25"/>
    <row r="93190" x14ac:dyDescent="0.25"/>
    <row r="93191" x14ac:dyDescent="0.25"/>
    <row r="93192" x14ac:dyDescent="0.25"/>
    <row r="93193" x14ac:dyDescent="0.25"/>
    <row r="93194" x14ac:dyDescent="0.25"/>
    <row r="93195" x14ac:dyDescent="0.25"/>
    <row r="93196" x14ac:dyDescent="0.25"/>
    <row r="93197" x14ac:dyDescent="0.25"/>
    <row r="93198" x14ac:dyDescent="0.25"/>
    <row r="93199" x14ac:dyDescent="0.25"/>
    <row r="93200" x14ac:dyDescent="0.25"/>
    <row r="93201" x14ac:dyDescent="0.25"/>
    <row r="93202" x14ac:dyDescent="0.25"/>
    <row r="93203" x14ac:dyDescent="0.25"/>
    <row r="93204" x14ac:dyDescent="0.25"/>
    <row r="93205" x14ac:dyDescent="0.25"/>
    <row r="93206" x14ac:dyDescent="0.25"/>
    <row r="93207" x14ac:dyDescent="0.25"/>
    <row r="93208" x14ac:dyDescent="0.25"/>
    <row r="93209" x14ac:dyDescent="0.25"/>
    <row r="93210" x14ac:dyDescent="0.25"/>
    <row r="93211" x14ac:dyDescent="0.25"/>
    <row r="93212" x14ac:dyDescent="0.25"/>
    <row r="93213" x14ac:dyDescent="0.25"/>
    <row r="93214" x14ac:dyDescent="0.25"/>
    <row r="93215" x14ac:dyDescent="0.25"/>
    <row r="93216" x14ac:dyDescent="0.25"/>
    <row r="93217" x14ac:dyDescent="0.25"/>
    <row r="93218" x14ac:dyDescent="0.25"/>
    <row r="93219" x14ac:dyDescent="0.25"/>
    <row r="93220" x14ac:dyDescent="0.25"/>
    <row r="93221" x14ac:dyDescent="0.25"/>
    <row r="93222" x14ac:dyDescent="0.25"/>
    <row r="93223" x14ac:dyDescent="0.25"/>
    <row r="93224" x14ac:dyDescent="0.25"/>
    <row r="93225" x14ac:dyDescent="0.25"/>
    <row r="93226" x14ac:dyDescent="0.25"/>
    <row r="93227" x14ac:dyDescent="0.25"/>
    <row r="93228" x14ac:dyDescent="0.25"/>
    <row r="93229" x14ac:dyDescent="0.25"/>
    <row r="93230" x14ac:dyDescent="0.25"/>
    <row r="93231" x14ac:dyDescent="0.25"/>
    <row r="93232" x14ac:dyDescent="0.25"/>
    <row r="93233" x14ac:dyDescent="0.25"/>
    <row r="93234" x14ac:dyDescent="0.25"/>
    <row r="93235" x14ac:dyDescent="0.25"/>
    <row r="93236" x14ac:dyDescent="0.25"/>
    <row r="93237" x14ac:dyDescent="0.25"/>
    <row r="93238" x14ac:dyDescent="0.25"/>
    <row r="93239" x14ac:dyDescent="0.25"/>
    <row r="93240" x14ac:dyDescent="0.25"/>
    <row r="93241" x14ac:dyDescent="0.25"/>
    <row r="93242" x14ac:dyDescent="0.25"/>
    <row r="93243" x14ac:dyDescent="0.25"/>
    <row r="93244" x14ac:dyDescent="0.25"/>
    <row r="93245" x14ac:dyDescent="0.25"/>
    <row r="93246" x14ac:dyDescent="0.25"/>
    <row r="93247" x14ac:dyDescent="0.25"/>
    <row r="93248" x14ac:dyDescent="0.25"/>
    <row r="93249" x14ac:dyDescent="0.25"/>
    <row r="93250" x14ac:dyDescent="0.25"/>
    <row r="93251" x14ac:dyDescent="0.25"/>
    <row r="93252" x14ac:dyDescent="0.25"/>
    <row r="93253" x14ac:dyDescent="0.25"/>
    <row r="93254" x14ac:dyDescent="0.25"/>
    <row r="93255" x14ac:dyDescent="0.25"/>
    <row r="93256" x14ac:dyDescent="0.25"/>
    <row r="93257" x14ac:dyDescent="0.25"/>
    <row r="93258" x14ac:dyDescent="0.25"/>
    <row r="93259" x14ac:dyDescent="0.25"/>
    <row r="93260" x14ac:dyDescent="0.25"/>
    <row r="93261" x14ac:dyDescent="0.25"/>
    <row r="93262" x14ac:dyDescent="0.25"/>
    <row r="93263" x14ac:dyDescent="0.25"/>
    <row r="93264" x14ac:dyDescent="0.25"/>
    <row r="93265" x14ac:dyDescent="0.25"/>
    <row r="93266" x14ac:dyDescent="0.25"/>
    <row r="93267" x14ac:dyDescent="0.25"/>
    <row r="93268" x14ac:dyDescent="0.25"/>
    <row r="93269" x14ac:dyDescent="0.25"/>
    <row r="93270" x14ac:dyDescent="0.25"/>
    <row r="93271" x14ac:dyDescent="0.25"/>
    <row r="93272" x14ac:dyDescent="0.25"/>
    <row r="93273" x14ac:dyDescent="0.25"/>
    <row r="93274" x14ac:dyDescent="0.25"/>
    <row r="93275" x14ac:dyDescent="0.25"/>
    <row r="93276" x14ac:dyDescent="0.25"/>
    <row r="93277" x14ac:dyDescent="0.25"/>
    <row r="93278" x14ac:dyDescent="0.25"/>
    <row r="93279" x14ac:dyDescent="0.25"/>
    <row r="93280" x14ac:dyDescent="0.25"/>
    <row r="93281" x14ac:dyDescent="0.25"/>
    <row r="93282" x14ac:dyDescent="0.25"/>
    <row r="93283" x14ac:dyDescent="0.25"/>
    <row r="93284" x14ac:dyDescent="0.25"/>
    <row r="93285" x14ac:dyDescent="0.25"/>
    <row r="93286" x14ac:dyDescent="0.25"/>
    <row r="93287" x14ac:dyDescent="0.25"/>
    <row r="93288" x14ac:dyDescent="0.25"/>
    <row r="93289" x14ac:dyDescent="0.25"/>
    <row r="93290" x14ac:dyDescent="0.25"/>
    <row r="93291" x14ac:dyDescent="0.25"/>
    <row r="93292" x14ac:dyDescent="0.25"/>
    <row r="93293" x14ac:dyDescent="0.25"/>
    <row r="93294" x14ac:dyDescent="0.25"/>
    <row r="93295" x14ac:dyDescent="0.25"/>
    <row r="93296" x14ac:dyDescent="0.25"/>
    <row r="93297" x14ac:dyDescent="0.25"/>
    <row r="93298" x14ac:dyDescent="0.25"/>
    <row r="93299" x14ac:dyDescent="0.25"/>
    <row r="93300" x14ac:dyDescent="0.25"/>
    <row r="93301" x14ac:dyDescent="0.25"/>
    <row r="93302" x14ac:dyDescent="0.25"/>
    <row r="93303" x14ac:dyDescent="0.25"/>
    <row r="93304" x14ac:dyDescent="0.25"/>
    <row r="93305" x14ac:dyDescent="0.25"/>
    <row r="93306" x14ac:dyDescent="0.25"/>
    <row r="93307" x14ac:dyDescent="0.25"/>
    <row r="93308" x14ac:dyDescent="0.25"/>
    <row r="93309" x14ac:dyDescent="0.25"/>
    <row r="93310" x14ac:dyDescent="0.25"/>
    <row r="93311" x14ac:dyDescent="0.25"/>
    <row r="93312" x14ac:dyDescent="0.25"/>
    <row r="93313" x14ac:dyDescent="0.25"/>
    <row r="93314" x14ac:dyDescent="0.25"/>
    <row r="93315" x14ac:dyDescent="0.25"/>
    <row r="93316" x14ac:dyDescent="0.25"/>
    <row r="93317" x14ac:dyDescent="0.25"/>
    <row r="93318" x14ac:dyDescent="0.25"/>
    <row r="93319" x14ac:dyDescent="0.25"/>
    <row r="93320" x14ac:dyDescent="0.25"/>
    <row r="93321" x14ac:dyDescent="0.25"/>
    <row r="93322" x14ac:dyDescent="0.25"/>
    <row r="93323" x14ac:dyDescent="0.25"/>
    <row r="93324" x14ac:dyDescent="0.25"/>
    <row r="93325" x14ac:dyDescent="0.25"/>
    <row r="93326" x14ac:dyDescent="0.25"/>
    <row r="93327" x14ac:dyDescent="0.25"/>
    <row r="93328" x14ac:dyDescent="0.25"/>
    <row r="93329" x14ac:dyDescent="0.25"/>
    <row r="93330" x14ac:dyDescent="0.25"/>
    <row r="93331" x14ac:dyDescent="0.25"/>
    <row r="93332" x14ac:dyDescent="0.25"/>
    <row r="93333" x14ac:dyDescent="0.25"/>
    <row r="93334" x14ac:dyDescent="0.25"/>
    <row r="93335" x14ac:dyDescent="0.25"/>
    <row r="93336" x14ac:dyDescent="0.25"/>
    <row r="93337" x14ac:dyDescent="0.25"/>
    <row r="93338" x14ac:dyDescent="0.25"/>
    <row r="93339" x14ac:dyDescent="0.25"/>
    <row r="93340" x14ac:dyDescent="0.25"/>
    <row r="93341" x14ac:dyDescent="0.25"/>
    <row r="93342" x14ac:dyDescent="0.25"/>
    <row r="93343" x14ac:dyDescent="0.25"/>
    <row r="93344" x14ac:dyDescent="0.25"/>
    <row r="93345" x14ac:dyDescent="0.25"/>
    <row r="93346" x14ac:dyDescent="0.25"/>
    <row r="93347" x14ac:dyDescent="0.25"/>
    <row r="93348" x14ac:dyDescent="0.25"/>
    <row r="93349" x14ac:dyDescent="0.25"/>
    <row r="93350" x14ac:dyDescent="0.25"/>
    <row r="93351" x14ac:dyDescent="0.25"/>
    <row r="93352" x14ac:dyDescent="0.25"/>
    <row r="93353" x14ac:dyDescent="0.25"/>
    <row r="93354" x14ac:dyDescent="0.25"/>
    <row r="93355" x14ac:dyDescent="0.25"/>
    <row r="93356" x14ac:dyDescent="0.25"/>
    <row r="93357" x14ac:dyDescent="0.25"/>
    <row r="93358" x14ac:dyDescent="0.25"/>
    <row r="93359" x14ac:dyDescent="0.25"/>
    <row r="93360" x14ac:dyDescent="0.25"/>
    <row r="93361" x14ac:dyDescent="0.25"/>
    <row r="93362" x14ac:dyDescent="0.25"/>
    <row r="93363" x14ac:dyDescent="0.25"/>
    <row r="93364" x14ac:dyDescent="0.25"/>
    <row r="93365" x14ac:dyDescent="0.25"/>
    <row r="93366" x14ac:dyDescent="0.25"/>
    <row r="93367" x14ac:dyDescent="0.25"/>
    <row r="93368" x14ac:dyDescent="0.25"/>
    <row r="93369" x14ac:dyDescent="0.25"/>
    <row r="93370" x14ac:dyDescent="0.25"/>
    <row r="93371" x14ac:dyDescent="0.25"/>
    <row r="93372" x14ac:dyDescent="0.25"/>
    <row r="93373" x14ac:dyDescent="0.25"/>
    <row r="93374" x14ac:dyDescent="0.25"/>
    <row r="93375" x14ac:dyDescent="0.25"/>
    <row r="93376" x14ac:dyDescent="0.25"/>
    <row r="93377" x14ac:dyDescent="0.25"/>
    <row r="93378" x14ac:dyDescent="0.25"/>
    <row r="93379" x14ac:dyDescent="0.25"/>
    <row r="93380" x14ac:dyDescent="0.25"/>
    <row r="93381" x14ac:dyDescent="0.25"/>
    <row r="93382" x14ac:dyDescent="0.25"/>
    <row r="93383" x14ac:dyDescent="0.25"/>
    <row r="93384" x14ac:dyDescent="0.25"/>
    <row r="93385" x14ac:dyDescent="0.25"/>
    <row r="93386" x14ac:dyDescent="0.25"/>
    <row r="93387" x14ac:dyDescent="0.25"/>
    <row r="93388" x14ac:dyDescent="0.25"/>
    <row r="93389" x14ac:dyDescent="0.25"/>
    <row r="93390" x14ac:dyDescent="0.25"/>
    <row r="93391" x14ac:dyDescent="0.25"/>
    <row r="93392" x14ac:dyDescent="0.25"/>
    <row r="93393" x14ac:dyDescent="0.25"/>
    <row r="93394" x14ac:dyDescent="0.25"/>
    <row r="93395" x14ac:dyDescent="0.25"/>
    <row r="93396" x14ac:dyDescent="0.25"/>
    <row r="93397" x14ac:dyDescent="0.25"/>
    <row r="93398" x14ac:dyDescent="0.25"/>
    <row r="93399" x14ac:dyDescent="0.25"/>
    <row r="93400" x14ac:dyDescent="0.25"/>
    <row r="93401" x14ac:dyDescent="0.25"/>
    <row r="93402" x14ac:dyDescent="0.25"/>
    <row r="93403" x14ac:dyDescent="0.25"/>
    <row r="93404" x14ac:dyDescent="0.25"/>
    <row r="93405" x14ac:dyDescent="0.25"/>
    <row r="93406" x14ac:dyDescent="0.25"/>
    <row r="93407" x14ac:dyDescent="0.25"/>
    <row r="93408" x14ac:dyDescent="0.25"/>
    <row r="93409" x14ac:dyDescent="0.25"/>
    <row r="93410" x14ac:dyDescent="0.25"/>
    <row r="93411" x14ac:dyDescent="0.25"/>
    <row r="93412" x14ac:dyDescent="0.25"/>
    <row r="93413" x14ac:dyDescent="0.25"/>
    <row r="93414" x14ac:dyDescent="0.25"/>
    <row r="93415" x14ac:dyDescent="0.25"/>
    <row r="93416" x14ac:dyDescent="0.25"/>
    <row r="93417" x14ac:dyDescent="0.25"/>
    <row r="93418" x14ac:dyDescent="0.25"/>
    <row r="93419" x14ac:dyDescent="0.25"/>
    <row r="93420" x14ac:dyDescent="0.25"/>
    <row r="93421" x14ac:dyDescent="0.25"/>
    <row r="93422" x14ac:dyDescent="0.25"/>
    <row r="93423" x14ac:dyDescent="0.25"/>
    <row r="93424" x14ac:dyDescent="0.25"/>
    <row r="93425" x14ac:dyDescent="0.25"/>
    <row r="93426" x14ac:dyDescent="0.25"/>
    <row r="93427" x14ac:dyDescent="0.25"/>
    <row r="93428" x14ac:dyDescent="0.25"/>
    <row r="93429" x14ac:dyDescent="0.25"/>
    <row r="93430" x14ac:dyDescent="0.25"/>
    <row r="93431" x14ac:dyDescent="0.25"/>
    <row r="93432" x14ac:dyDescent="0.25"/>
    <row r="93433" x14ac:dyDescent="0.25"/>
    <row r="93434" x14ac:dyDescent="0.25"/>
    <row r="93435" x14ac:dyDescent="0.25"/>
    <row r="93436" x14ac:dyDescent="0.25"/>
    <row r="93437" x14ac:dyDescent="0.25"/>
    <row r="93438" x14ac:dyDescent="0.25"/>
    <row r="93439" x14ac:dyDescent="0.25"/>
    <row r="93440" x14ac:dyDescent="0.25"/>
    <row r="93441" x14ac:dyDescent="0.25"/>
    <row r="93442" x14ac:dyDescent="0.25"/>
    <row r="93443" x14ac:dyDescent="0.25"/>
    <row r="93444" x14ac:dyDescent="0.25"/>
    <row r="93445" x14ac:dyDescent="0.25"/>
    <row r="93446" x14ac:dyDescent="0.25"/>
    <row r="93447" x14ac:dyDescent="0.25"/>
    <row r="93448" x14ac:dyDescent="0.25"/>
    <row r="93449" x14ac:dyDescent="0.25"/>
    <row r="93450" x14ac:dyDescent="0.25"/>
    <row r="93451" x14ac:dyDescent="0.25"/>
    <row r="93452" x14ac:dyDescent="0.25"/>
    <row r="93453" x14ac:dyDescent="0.25"/>
    <row r="93454" x14ac:dyDescent="0.25"/>
    <row r="93455" x14ac:dyDescent="0.25"/>
    <row r="93456" x14ac:dyDescent="0.25"/>
    <row r="93457" x14ac:dyDescent="0.25"/>
    <row r="93458" x14ac:dyDescent="0.25"/>
    <row r="93459" x14ac:dyDescent="0.25"/>
    <row r="93460" x14ac:dyDescent="0.25"/>
    <row r="93461" x14ac:dyDescent="0.25"/>
    <row r="93462" x14ac:dyDescent="0.25"/>
    <row r="93463" x14ac:dyDescent="0.25"/>
    <row r="93464" x14ac:dyDescent="0.25"/>
    <row r="93465" x14ac:dyDescent="0.25"/>
    <row r="93466" x14ac:dyDescent="0.25"/>
    <row r="93467" x14ac:dyDescent="0.25"/>
    <row r="93468" x14ac:dyDescent="0.25"/>
    <row r="93469" x14ac:dyDescent="0.25"/>
    <row r="93470" x14ac:dyDescent="0.25"/>
    <row r="93471" x14ac:dyDescent="0.25"/>
    <row r="93472" x14ac:dyDescent="0.25"/>
    <row r="93473" x14ac:dyDescent="0.25"/>
    <row r="93474" x14ac:dyDescent="0.25"/>
    <row r="93475" x14ac:dyDescent="0.25"/>
    <row r="93476" x14ac:dyDescent="0.25"/>
    <row r="93477" x14ac:dyDescent="0.25"/>
    <row r="93478" x14ac:dyDescent="0.25"/>
    <row r="93479" x14ac:dyDescent="0.25"/>
    <row r="93480" x14ac:dyDescent="0.25"/>
    <row r="93481" x14ac:dyDescent="0.25"/>
    <row r="93482" x14ac:dyDescent="0.25"/>
    <row r="93483" x14ac:dyDescent="0.25"/>
    <row r="93484" x14ac:dyDescent="0.25"/>
    <row r="93485" x14ac:dyDescent="0.25"/>
    <row r="93486" x14ac:dyDescent="0.25"/>
    <row r="93487" x14ac:dyDescent="0.25"/>
    <row r="93488" x14ac:dyDescent="0.25"/>
    <row r="93489" x14ac:dyDescent="0.25"/>
    <row r="93490" x14ac:dyDescent="0.25"/>
    <row r="93491" x14ac:dyDescent="0.25"/>
    <row r="93492" x14ac:dyDescent="0.25"/>
    <row r="93493" x14ac:dyDescent="0.25"/>
    <row r="93494" x14ac:dyDescent="0.25"/>
    <row r="93495" x14ac:dyDescent="0.25"/>
    <row r="93496" x14ac:dyDescent="0.25"/>
    <row r="93497" x14ac:dyDescent="0.25"/>
    <row r="93498" x14ac:dyDescent="0.25"/>
    <row r="93499" x14ac:dyDescent="0.25"/>
    <row r="93500" x14ac:dyDescent="0.25"/>
    <row r="93501" x14ac:dyDescent="0.25"/>
    <row r="93502" x14ac:dyDescent="0.25"/>
    <row r="93503" x14ac:dyDescent="0.25"/>
    <row r="93504" x14ac:dyDescent="0.25"/>
    <row r="93505" x14ac:dyDescent="0.25"/>
    <row r="93506" x14ac:dyDescent="0.25"/>
    <row r="93507" x14ac:dyDescent="0.25"/>
    <row r="93508" x14ac:dyDescent="0.25"/>
    <row r="93509" x14ac:dyDescent="0.25"/>
    <row r="93510" x14ac:dyDescent="0.25"/>
    <row r="93511" x14ac:dyDescent="0.25"/>
    <row r="93512" x14ac:dyDescent="0.25"/>
    <row r="93513" x14ac:dyDescent="0.25"/>
    <row r="93514" x14ac:dyDescent="0.25"/>
    <row r="93515" x14ac:dyDescent="0.25"/>
    <row r="93516" x14ac:dyDescent="0.25"/>
    <row r="93517" x14ac:dyDescent="0.25"/>
    <row r="93518" x14ac:dyDescent="0.25"/>
    <row r="93519" x14ac:dyDescent="0.25"/>
    <row r="93520" x14ac:dyDescent="0.25"/>
    <row r="93521" x14ac:dyDescent="0.25"/>
    <row r="93522" x14ac:dyDescent="0.25"/>
    <row r="93523" x14ac:dyDescent="0.25"/>
    <row r="93524" x14ac:dyDescent="0.25"/>
    <row r="93525" x14ac:dyDescent="0.25"/>
    <row r="93526" x14ac:dyDescent="0.25"/>
    <row r="93527" x14ac:dyDescent="0.25"/>
    <row r="93528" x14ac:dyDescent="0.25"/>
    <row r="93529" x14ac:dyDescent="0.25"/>
    <row r="93530" x14ac:dyDescent="0.25"/>
    <row r="93531" x14ac:dyDescent="0.25"/>
    <row r="93532" x14ac:dyDescent="0.25"/>
    <row r="93533" x14ac:dyDescent="0.25"/>
    <row r="93534" x14ac:dyDescent="0.25"/>
    <row r="93535" x14ac:dyDescent="0.25"/>
    <row r="93536" x14ac:dyDescent="0.25"/>
    <row r="93537" x14ac:dyDescent="0.25"/>
    <row r="93538" x14ac:dyDescent="0.25"/>
    <row r="93539" x14ac:dyDescent="0.25"/>
    <row r="93540" x14ac:dyDescent="0.25"/>
    <row r="93541" x14ac:dyDescent="0.25"/>
    <row r="93542" x14ac:dyDescent="0.25"/>
    <row r="93543" x14ac:dyDescent="0.25"/>
    <row r="93544" x14ac:dyDescent="0.25"/>
    <row r="93545" x14ac:dyDescent="0.25"/>
    <row r="93546" x14ac:dyDescent="0.25"/>
    <row r="93547" x14ac:dyDescent="0.25"/>
    <row r="93548" x14ac:dyDescent="0.25"/>
    <row r="93549" x14ac:dyDescent="0.25"/>
    <row r="93550" x14ac:dyDescent="0.25"/>
    <row r="93551" x14ac:dyDescent="0.25"/>
    <row r="93552" x14ac:dyDescent="0.25"/>
    <row r="93553" x14ac:dyDescent="0.25"/>
    <row r="93554" x14ac:dyDescent="0.25"/>
    <row r="93555" x14ac:dyDescent="0.25"/>
    <row r="93556" x14ac:dyDescent="0.25"/>
    <row r="93557" x14ac:dyDescent="0.25"/>
    <row r="93558" x14ac:dyDescent="0.25"/>
    <row r="93559" x14ac:dyDescent="0.25"/>
    <row r="93560" x14ac:dyDescent="0.25"/>
    <row r="93561" x14ac:dyDescent="0.25"/>
    <row r="93562" x14ac:dyDescent="0.25"/>
    <row r="93563" x14ac:dyDescent="0.25"/>
    <row r="93564" x14ac:dyDescent="0.25"/>
    <row r="93565" x14ac:dyDescent="0.25"/>
    <row r="93566" x14ac:dyDescent="0.25"/>
    <row r="93567" x14ac:dyDescent="0.25"/>
    <row r="93568" x14ac:dyDescent="0.25"/>
    <row r="93569" x14ac:dyDescent="0.25"/>
    <row r="93570" x14ac:dyDescent="0.25"/>
    <row r="93571" x14ac:dyDescent="0.25"/>
    <row r="93572" x14ac:dyDescent="0.25"/>
    <row r="93573" x14ac:dyDescent="0.25"/>
    <row r="93574" x14ac:dyDescent="0.25"/>
    <row r="93575" x14ac:dyDescent="0.25"/>
    <row r="93576" x14ac:dyDescent="0.25"/>
    <row r="93577" x14ac:dyDescent="0.25"/>
    <row r="93578" x14ac:dyDescent="0.25"/>
    <row r="93579" x14ac:dyDescent="0.25"/>
    <row r="93580" x14ac:dyDescent="0.25"/>
    <row r="93581" x14ac:dyDescent="0.25"/>
    <row r="93582" x14ac:dyDescent="0.25"/>
    <row r="93583" x14ac:dyDescent="0.25"/>
    <row r="93584" x14ac:dyDescent="0.25"/>
    <row r="93585" x14ac:dyDescent="0.25"/>
    <row r="93586" x14ac:dyDescent="0.25"/>
    <row r="93587" x14ac:dyDescent="0.25"/>
    <row r="93588" x14ac:dyDescent="0.25"/>
    <row r="93589" x14ac:dyDescent="0.25"/>
    <row r="93590" x14ac:dyDescent="0.25"/>
    <row r="93591" x14ac:dyDescent="0.25"/>
    <row r="93592" x14ac:dyDescent="0.25"/>
    <row r="93593" x14ac:dyDescent="0.25"/>
    <row r="93594" x14ac:dyDescent="0.25"/>
    <row r="93595" x14ac:dyDescent="0.25"/>
    <row r="93596" x14ac:dyDescent="0.25"/>
    <row r="93597" x14ac:dyDescent="0.25"/>
    <row r="93598" x14ac:dyDescent="0.25"/>
    <row r="93599" x14ac:dyDescent="0.25"/>
    <row r="93600" x14ac:dyDescent="0.25"/>
    <row r="93601" x14ac:dyDescent="0.25"/>
    <row r="93602" x14ac:dyDescent="0.25"/>
    <row r="93603" x14ac:dyDescent="0.25"/>
    <row r="93604" x14ac:dyDescent="0.25"/>
    <row r="93605" x14ac:dyDescent="0.25"/>
    <row r="93606" x14ac:dyDescent="0.25"/>
    <row r="93607" x14ac:dyDescent="0.25"/>
    <row r="93608" x14ac:dyDescent="0.25"/>
    <row r="93609" x14ac:dyDescent="0.25"/>
    <row r="93610" x14ac:dyDescent="0.25"/>
    <row r="93611" x14ac:dyDescent="0.25"/>
    <row r="93612" x14ac:dyDescent="0.25"/>
    <row r="93613" x14ac:dyDescent="0.25"/>
    <row r="93614" x14ac:dyDescent="0.25"/>
    <row r="93615" x14ac:dyDescent="0.25"/>
    <row r="93616" x14ac:dyDescent="0.25"/>
    <row r="93617" x14ac:dyDescent="0.25"/>
    <row r="93618" x14ac:dyDescent="0.25"/>
    <row r="93619" x14ac:dyDescent="0.25"/>
    <row r="93620" x14ac:dyDescent="0.25"/>
    <row r="93621" x14ac:dyDescent="0.25"/>
    <row r="93622" x14ac:dyDescent="0.25"/>
    <row r="93623" x14ac:dyDescent="0.25"/>
    <row r="93624" x14ac:dyDescent="0.25"/>
    <row r="93625" x14ac:dyDescent="0.25"/>
    <row r="93626" x14ac:dyDescent="0.25"/>
    <row r="93627" x14ac:dyDescent="0.25"/>
    <row r="93628" x14ac:dyDescent="0.25"/>
    <row r="93629" x14ac:dyDescent="0.25"/>
    <row r="93630" x14ac:dyDescent="0.25"/>
    <row r="93631" x14ac:dyDescent="0.25"/>
    <row r="93632" x14ac:dyDescent="0.25"/>
    <row r="93633" x14ac:dyDescent="0.25"/>
    <row r="93634" x14ac:dyDescent="0.25"/>
    <row r="93635" x14ac:dyDescent="0.25"/>
    <row r="93636" x14ac:dyDescent="0.25"/>
    <row r="93637" x14ac:dyDescent="0.25"/>
    <row r="93638" x14ac:dyDescent="0.25"/>
    <row r="93639" x14ac:dyDescent="0.25"/>
    <row r="93640" x14ac:dyDescent="0.25"/>
    <row r="93641" x14ac:dyDescent="0.25"/>
    <row r="93642" x14ac:dyDescent="0.25"/>
    <row r="93643" x14ac:dyDescent="0.25"/>
    <row r="93644" x14ac:dyDescent="0.25"/>
    <row r="93645" x14ac:dyDescent="0.25"/>
    <row r="93646" x14ac:dyDescent="0.25"/>
    <row r="93647" x14ac:dyDescent="0.25"/>
    <row r="93648" x14ac:dyDescent="0.25"/>
    <row r="93649" x14ac:dyDescent="0.25"/>
    <row r="93650" x14ac:dyDescent="0.25"/>
    <row r="93651" x14ac:dyDescent="0.25"/>
    <row r="93652" x14ac:dyDescent="0.25"/>
    <row r="93653" x14ac:dyDescent="0.25"/>
    <row r="93654" x14ac:dyDescent="0.25"/>
    <row r="93655" x14ac:dyDescent="0.25"/>
    <row r="93656" x14ac:dyDescent="0.25"/>
    <row r="93657" x14ac:dyDescent="0.25"/>
    <row r="93658" x14ac:dyDescent="0.25"/>
    <row r="93659" x14ac:dyDescent="0.25"/>
    <row r="93660" x14ac:dyDescent="0.25"/>
    <row r="93661" x14ac:dyDescent="0.25"/>
    <row r="93662" x14ac:dyDescent="0.25"/>
    <row r="93663" x14ac:dyDescent="0.25"/>
    <row r="93664" x14ac:dyDescent="0.25"/>
    <row r="93665" x14ac:dyDescent="0.25"/>
    <row r="93666" x14ac:dyDescent="0.25"/>
    <row r="93667" x14ac:dyDescent="0.25"/>
    <row r="93668" x14ac:dyDescent="0.25"/>
    <row r="93669" x14ac:dyDescent="0.25"/>
    <row r="93670" x14ac:dyDescent="0.25"/>
    <row r="93671" x14ac:dyDescent="0.25"/>
    <row r="93672" x14ac:dyDescent="0.25"/>
    <row r="93673" x14ac:dyDescent="0.25"/>
    <row r="93674" x14ac:dyDescent="0.25"/>
    <row r="93675" x14ac:dyDescent="0.25"/>
    <row r="93676" x14ac:dyDescent="0.25"/>
    <row r="93677" x14ac:dyDescent="0.25"/>
    <row r="93678" x14ac:dyDescent="0.25"/>
    <row r="93679" x14ac:dyDescent="0.25"/>
    <row r="93680" x14ac:dyDescent="0.25"/>
    <row r="93681" x14ac:dyDescent="0.25"/>
    <row r="93682" x14ac:dyDescent="0.25"/>
    <row r="93683" x14ac:dyDescent="0.25"/>
    <row r="93684" x14ac:dyDescent="0.25"/>
    <row r="93685" x14ac:dyDescent="0.25"/>
    <row r="93686" x14ac:dyDescent="0.25"/>
    <row r="93687" x14ac:dyDescent="0.25"/>
    <row r="93688" x14ac:dyDescent="0.25"/>
    <row r="93689" x14ac:dyDescent="0.25"/>
    <row r="93690" x14ac:dyDescent="0.25"/>
    <row r="93691" x14ac:dyDescent="0.25"/>
    <row r="93692" x14ac:dyDescent="0.25"/>
    <row r="93693" x14ac:dyDescent="0.25"/>
    <row r="93694" x14ac:dyDescent="0.25"/>
    <row r="93695" x14ac:dyDescent="0.25"/>
    <row r="93696" x14ac:dyDescent="0.25"/>
    <row r="93697" x14ac:dyDescent="0.25"/>
    <row r="93698" x14ac:dyDescent="0.25"/>
    <row r="93699" x14ac:dyDescent="0.25"/>
    <row r="93700" x14ac:dyDescent="0.25"/>
    <row r="93701" x14ac:dyDescent="0.25"/>
    <row r="93702" x14ac:dyDescent="0.25"/>
    <row r="93703" x14ac:dyDescent="0.25"/>
    <row r="93704" x14ac:dyDescent="0.25"/>
    <row r="93705" x14ac:dyDescent="0.25"/>
    <row r="93706" x14ac:dyDescent="0.25"/>
    <row r="93707" x14ac:dyDescent="0.25"/>
    <row r="93708" x14ac:dyDescent="0.25"/>
    <row r="93709" x14ac:dyDescent="0.25"/>
    <row r="93710" x14ac:dyDescent="0.25"/>
    <row r="93711" x14ac:dyDescent="0.25"/>
    <row r="93712" x14ac:dyDescent="0.25"/>
    <row r="93713" x14ac:dyDescent="0.25"/>
    <row r="93714" x14ac:dyDescent="0.25"/>
    <row r="93715" x14ac:dyDescent="0.25"/>
    <row r="93716" x14ac:dyDescent="0.25"/>
    <row r="93717" x14ac:dyDescent="0.25"/>
    <row r="93718" x14ac:dyDescent="0.25"/>
    <row r="93719" x14ac:dyDescent="0.25"/>
    <row r="93720" x14ac:dyDescent="0.25"/>
    <row r="93721" x14ac:dyDescent="0.25"/>
    <row r="93722" x14ac:dyDescent="0.25"/>
    <row r="93723" x14ac:dyDescent="0.25"/>
    <row r="93724" x14ac:dyDescent="0.25"/>
    <row r="93725" x14ac:dyDescent="0.25"/>
    <row r="93726" x14ac:dyDescent="0.25"/>
    <row r="93727" x14ac:dyDescent="0.25"/>
    <row r="93728" x14ac:dyDescent="0.25"/>
    <row r="93729" x14ac:dyDescent="0.25"/>
    <row r="93730" x14ac:dyDescent="0.25"/>
    <row r="93731" x14ac:dyDescent="0.25"/>
    <row r="93732" x14ac:dyDescent="0.25"/>
    <row r="93733" x14ac:dyDescent="0.25"/>
    <row r="93734" x14ac:dyDescent="0.25"/>
    <row r="93735" x14ac:dyDescent="0.25"/>
    <row r="93736" x14ac:dyDescent="0.25"/>
    <row r="93737" x14ac:dyDescent="0.25"/>
    <row r="93738" x14ac:dyDescent="0.25"/>
    <row r="93739" x14ac:dyDescent="0.25"/>
    <row r="93740" x14ac:dyDescent="0.25"/>
    <row r="93741" x14ac:dyDescent="0.25"/>
    <row r="93742" x14ac:dyDescent="0.25"/>
    <row r="93743" x14ac:dyDescent="0.25"/>
    <row r="93744" x14ac:dyDescent="0.25"/>
    <row r="93745" x14ac:dyDescent="0.25"/>
    <row r="93746" x14ac:dyDescent="0.25"/>
    <row r="93747" x14ac:dyDescent="0.25"/>
    <row r="93748" x14ac:dyDescent="0.25"/>
    <row r="93749" x14ac:dyDescent="0.25"/>
    <row r="93750" x14ac:dyDescent="0.25"/>
    <row r="93751" x14ac:dyDescent="0.25"/>
    <row r="93752" x14ac:dyDescent="0.25"/>
    <row r="93753" x14ac:dyDescent="0.25"/>
    <row r="93754" x14ac:dyDescent="0.25"/>
    <row r="93755" x14ac:dyDescent="0.25"/>
    <row r="93756" x14ac:dyDescent="0.25"/>
    <row r="93757" x14ac:dyDescent="0.25"/>
    <row r="93758" x14ac:dyDescent="0.25"/>
    <row r="93759" x14ac:dyDescent="0.25"/>
    <row r="93760" x14ac:dyDescent="0.25"/>
    <row r="93761" x14ac:dyDescent="0.25"/>
    <row r="93762" x14ac:dyDescent="0.25"/>
    <row r="93763" x14ac:dyDescent="0.25"/>
    <row r="93764" x14ac:dyDescent="0.25"/>
    <row r="93765" x14ac:dyDescent="0.25"/>
    <row r="93766" x14ac:dyDescent="0.25"/>
    <row r="93767" x14ac:dyDescent="0.25"/>
    <row r="93768" x14ac:dyDescent="0.25"/>
    <row r="93769" x14ac:dyDescent="0.25"/>
    <row r="93770" x14ac:dyDescent="0.25"/>
    <row r="93771" x14ac:dyDescent="0.25"/>
    <row r="93772" x14ac:dyDescent="0.25"/>
    <row r="93773" x14ac:dyDescent="0.25"/>
    <row r="93774" x14ac:dyDescent="0.25"/>
    <row r="93775" x14ac:dyDescent="0.25"/>
    <row r="93776" x14ac:dyDescent="0.25"/>
    <row r="93777" x14ac:dyDescent="0.25"/>
    <row r="93778" x14ac:dyDescent="0.25"/>
    <row r="93779" x14ac:dyDescent="0.25"/>
    <row r="93780" x14ac:dyDescent="0.25"/>
    <row r="93781" x14ac:dyDescent="0.25"/>
    <row r="93782" x14ac:dyDescent="0.25"/>
    <row r="93783" x14ac:dyDescent="0.25"/>
    <row r="93784" x14ac:dyDescent="0.25"/>
    <row r="93785" x14ac:dyDescent="0.25"/>
    <row r="93786" x14ac:dyDescent="0.25"/>
    <row r="93787" x14ac:dyDescent="0.25"/>
    <row r="93788" x14ac:dyDescent="0.25"/>
    <row r="93789" x14ac:dyDescent="0.25"/>
    <row r="93790" x14ac:dyDescent="0.25"/>
    <row r="93791" x14ac:dyDescent="0.25"/>
    <row r="93792" x14ac:dyDescent="0.25"/>
    <row r="93793" x14ac:dyDescent="0.25"/>
    <row r="93794" x14ac:dyDescent="0.25"/>
    <row r="93795" x14ac:dyDescent="0.25"/>
    <row r="93796" x14ac:dyDescent="0.25"/>
    <row r="93797" x14ac:dyDescent="0.25"/>
    <row r="93798" x14ac:dyDescent="0.25"/>
    <row r="93799" x14ac:dyDescent="0.25"/>
    <row r="93800" x14ac:dyDescent="0.25"/>
    <row r="93801" x14ac:dyDescent="0.25"/>
    <row r="93802" x14ac:dyDescent="0.25"/>
    <row r="93803" x14ac:dyDescent="0.25"/>
    <row r="93804" x14ac:dyDescent="0.25"/>
    <row r="93805" x14ac:dyDescent="0.25"/>
    <row r="93806" x14ac:dyDescent="0.25"/>
    <row r="93807" x14ac:dyDescent="0.25"/>
    <row r="93808" x14ac:dyDescent="0.25"/>
    <row r="93809" x14ac:dyDescent="0.25"/>
    <row r="93810" x14ac:dyDescent="0.25"/>
    <row r="93811" x14ac:dyDescent="0.25"/>
    <row r="93812" x14ac:dyDescent="0.25"/>
    <row r="93813" x14ac:dyDescent="0.25"/>
    <row r="93814" x14ac:dyDescent="0.25"/>
    <row r="93815" x14ac:dyDescent="0.25"/>
    <row r="93816" x14ac:dyDescent="0.25"/>
    <row r="93817" x14ac:dyDescent="0.25"/>
    <row r="93818" x14ac:dyDescent="0.25"/>
    <row r="93819" x14ac:dyDescent="0.25"/>
    <row r="93820" x14ac:dyDescent="0.25"/>
    <row r="93821" x14ac:dyDescent="0.25"/>
    <row r="93822" x14ac:dyDescent="0.25"/>
    <row r="93823" x14ac:dyDescent="0.25"/>
    <row r="93824" x14ac:dyDescent="0.25"/>
    <row r="93825" x14ac:dyDescent="0.25"/>
    <row r="93826" x14ac:dyDescent="0.25"/>
    <row r="93827" x14ac:dyDescent="0.25"/>
    <row r="93828" x14ac:dyDescent="0.25"/>
    <row r="93829" x14ac:dyDescent="0.25"/>
    <row r="93830" x14ac:dyDescent="0.25"/>
    <row r="93831" x14ac:dyDescent="0.25"/>
    <row r="93832" x14ac:dyDescent="0.25"/>
    <row r="93833" x14ac:dyDescent="0.25"/>
    <row r="93834" x14ac:dyDescent="0.25"/>
    <row r="93835" x14ac:dyDescent="0.25"/>
    <row r="93836" x14ac:dyDescent="0.25"/>
    <row r="93837" x14ac:dyDescent="0.25"/>
    <row r="93838" x14ac:dyDescent="0.25"/>
    <row r="93839" x14ac:dyDescent="0.25"/>
    <row r="93840" x14ac:dyDescent="0.25"/>
    <row r="93841" x14ac:dyDescent="0.25"/>
    <row r="93842" x14ac:dyDescent="0.25"/>
    <row r="93843" x14ac:dyDescent="0.25"/>
    <row r="93844" x14ac:dyDescent="0.25"/>
    <row r="93845" x14ac:dyDescent="0.25"/>
    <row r="93846" x14ac:dyDescent="0.25"/>
    <row r="93847" x14ac:dyDescent="0.25"/>
    <row r="93848" x14ac:dyDescent="0.25"/>
    <row r="93849" x14ac:dyDescent="0.25"/>
    <row r="93850" x14ac:dyDescent="0.25"/>
    <row r="93851" x14ac:dyDescent="0.25"/>
    <row r="93852" x14ac:dyDescent="0.25"/>
    <row r="93853" x14ac:dyDescent="0.25"/>
    <row r="93854" x14ac:dyDescent="0.25"/>
    <row r="93855" x14ac:dyDescent="0.25"/>
    <row r="93856" x14ac:dyDescent="0.25"/>
    <row r="93857" x14ac:dyDescent="0.25"/>
    <row r="93858" x14ac:dyDescent="0.25"/>
    <row r="93859" x14ac:dyDescent="0.25"/>
    <row r="93860" x14ac:dyDescent="0.25"/>
    <row r="93861" x14ac:dyDescent="0.25"/>
    <row r="93862" x14ac:dyDescent="0.25"/>
    <row r="93863" x14ac:dyDescent="0.25"/>
    <row r="93864" x14ac:dyDescent="0.25"/>
    <row r="93865" x14ac:dyDescent="0.25"/>
    <row r="93866" x14ac:dyDescent="0.25"/>
    <row r="93867" x14ac:dyDescent="0.25"/>
    <row r="93868" x14ac:dyDescent="0.25"/>
    <row r="93869" x14ac:dyDescent="0.25"/>
    <row r="93870" x14ac:dyDescent="0.25"/>
    <row r="93871" x14ac:dyDescent="0.25"/>
    <row r="93872" x14ac:dyDescent="0.25"/>
    <row r="93873" x14ac:dyDescent="0.25"/>
    <row r="93874" x14ac:dyDescent="0.25"/>
    <row r="93875" x14ac:dyDescent="0.25"/>
    <row r="93876" x14ac:dyDescent="0.25"/>
    <row r="93877" x14ac:dyDescent="0.25"/>
    <row r="93878" x14ac:dyDescent="0.25"/>
    <row r="93879" x14ac:dyDescent="0.25"/>
    <row r="93880" x14ac:dyDescent="0.25"/>
    <row r="93881" x14ac:dyDescent="0.25"/>
    <row r="93882" x14ac:dyDescent="0.25"/>
    <row r="93883" x14ac:dyDescent="0.25"/>
    <row r="93884" x14ac:dyDescent="0.25"/>
    <row r="93885" x14ac:dyDescent="0.25"/>
    <row r="93886" x14ac:dyDescent="0.25"/>
    <row r="93887" x14ac:dyDescent="0.25"/>
    <row r="93888" x14ac:dyDescent="0.25"/>
    <row r="93889" x14ac:dyDescent="0.25"/>
    <row r="93890" x14ac:dyDescent="0.25"/>
    <row r="93891" x14ac:dyDescent="0.25"/>
    <row r="93892" x14ac:dyDescent="0.25"/>
    <row r="93893" x14ac:dyDescent="0.25"/>
    <row r="93894" x14ac:dyDescent="0.25"/>
    <row r="93895" x14ac:dyDescent="0.25"/>
    <row r="93896" x14ac:dyDescent="0.25"/>
    <row r="93897" x14ac:dyDescent="0.25"/>
    <row r="93898" x14ac:dyDescent="0.25"/>
    <row r="93899" x14ac:dyDescent="0.25"/>
    <row r="93900" x14ac:dyDescent="0.25"/>
    <row r="93901" x14ac:dyDescent="0.25"/>
    <row r="93902" x14ac:dyDescent="0.25"/>
    <row r="93903" x14ac:dyDescent="0.25"/>
    <row r="93904" x14ac:dyDescent="0.25"/>
    <row r="93905" x14ac:dyDescent="0.25"/>
    <row r="93906" x14ac:dyDescent="0.25"/>
    <row r="93907" x14ac:dyDescent="0.25"/>
    <row r="93908" x14ac:dyDescent="0.25"/>
    <row r="93909" x14ac:dyDescent="0.25"/>
    <row r="93910" x14ac:dyDescent="0.25"/>
    <row r="93911" x14ac:dyDescent="0.25"/>
    <row r="93912" x14ac:dyDescent="0.25"/>
    <row r="93913" x14ac:dyDescent="0.25"/>
    <row r="93914" x14ac:dyDescent="0.25"/>
    <row r="93915" x14ac:dyDescent="0.25"/>
    <row r="93916" x14ac:dyDescent="0.25"/>
    <row r="93917" x14ac:dyDescent="0.25"/>
    <row r="93918" x14ac:dyDescent="0.25"/>
    <row r="93919" x14ac:dyDescent="0.25"/>
    <row r="93920" x14ac:dyDescent="0.25"/>
    <row r="93921" x14ac:dyDescent="0.25"/>
    <row r="93922" x14ac:dyDescent="0.25"/>
    <row r="93923" x14ac:dyDescent="0.25"/>
    <row r="93924" x14ac:dyDescent="0.25"/>
    <row r="93925" x14ac:dyDescent="0.25"/>
    <row r="93926" x14ac:dyDescent="0.25"/>
    <row r="93927" x14ac:dyDescent="0.25"/>
    <row r="93928" x14ac:dyDescent="0.25"/>
    <row r="93929" x14ac:dyDescent="0.25"/>
    <row r="93930" x14ac:dyDescent="0.25"/>
    <row r="93931" x14ac:dyDescent="0.25"/>
    <row r="93932" x14ac:dyDescent="0.25"/>
    <row r="93933" x14ac:dyDescent="0.25"/>
    <row r="93934" x14ac:dyDescent="0.25"/>
    <row r="93935" x14ac:dyDescent="0.25"/>
    <row r="93936" x14ac:dyDescent="0.25"/>
    <row r="93937" x14ac:dyDescent="0.25"/>
    <row r="93938" x14ac:dyDescent="0.25"/>
    <row r="93939" x14ac:dyDescent="0.25"/>
    <row r="93940" x14ac:dyDescent="0.25"/>
    <row r="93941" x14ac:dyDescent="0.25"/>
    <row r="93942" x14ac:dyDescent="0.25"/>
    <row r="93943" x14ac:dyDescent="0.25"/>
    <row r="93944" x14ac:dyDescent="0.25"/>
    <row r="93945" x14ac:dyDescent="0.25"/>
    <row r="93946" x14ac:dyDescent="0.25"/>
    <row r="93947" x14ac:dyDescent="0.25"/>
    <row r="93948" x14ac:dyDescent="0.25"/>
    <row r="93949" x14ac:dyDescent="0.25"/>
    <row r="93950" x14ac:dyDescent="0.25"/>
    <row r="93951" x14ac:dyDescent="0.25"/>
    <row r="93952" x14ac:dyDescent="0.25"/>
    <row r="93953" x14ac:dyDescent="0.25"/>
    <row r="93954" x14ac:dyDescent="0.25"/>
    <row r="93955" x14ac:dyDescent="0.25"/>
    <row r="93956" x14ac:dyDescent="0.25"/>
    <row r="93957" x14ac:dyDescent="0.25"/>
    <row r="93958" x14ac:dyDescent="0.25"/>
    <row r="93959" x14ac:dyDescent="0.25"/>
    <row r="93960" x14ac:dyDescent="0.25"/>
    <row r="93961" x14ac:dyDescent="0.25"/>
    <row r="93962" x14ac:dyDescent="0.25"/>
    <row r="93963" x14ac:dyDescent="0.25"/>
    <row r="93964" x14ac:dyDescent="0.25"/>
    <row r="93965" x14ac:dyDescent="0.25"/>
    <row r="93966" x14ac:dyDescent="0.25"/>
    <row r="93967" x14ac:dyDescent="0.25"/>
    <row r="93968" x14ac:dyDescent="0.25"/>
    <row r="93969" x14ac:dyDescent="0.25"/>
    <row r="93970" x14ac:dyDescent="0.25"/>
    <row r="93971" x14ac:dyDescent="0.25"/>
    <row r="93972" x14ac:dyDescent="0.25"/>
    <row r="93973" x14ac:dyDescent="0.25"/>
    <row r="93974" x14ac:dyDescent="0.25"/>
    <row r="93975" x14ac:dyDescent="0.25"/>
    <row r="93976" x14ac:dyDescent="0.25"/>
    <row r="93977" x14ac:dyDescent="0.25"/>
    <row r="93978" x14ac:dyDescent="0.25"/>
    <row r="93979" x14ac:dyDescent="0.25"/>
    <row r="93980" x14ac:dyDescent="0.25"/>
    <row r="93981" x14ac:dyDescent="0.25"/>
    <row r="93982" x14ac:dyDescent="0.25"/>
    <row r="93983" x14ac:dyDescent="0.25"/>
    <row r="93984" x14ac:dyDescent="0.25"/>
    <row r="93985" x14ac:dyDescent="0.25"/>
    <row r="93986" x14ac:dyDescent="0.25"/>
    <row r="93987" x14ac:dyDescent="0.25"/>
    <row r="93988" x14ac:dyDescent="0.25"/>
    <row r="93989" x14ac:dyDescent="0.25"/>
    <row r="93990" x14ac:dyDescent="0.25"/>
    <row r="93991" x14ac:dyDescent="0.25"/>
    <row r="93992" x14ac:dyDescent="0.25"/>
    <row r="93993" x14ac:dyDescent="0.25"/>
    <row r="93994" x14ac:dyDescent="0.25"/>
    <row r="93995" x14ac:dyDescent="0.25"/>
    <row r="93996" x14ac:dyDescent="0.25"/>
    <row r="93997" x14ac:dyDescent="0.25"/>
    <row r="93998" x14ac:dyDescent="0.25"/>
    <row r="93999" x14ac:dyDescent="0.25"/>
    <row r="94000" x14ac:dyDescent="0.25"/>
    <row r="94001" x14ac:dyDescent="0.25"/>
    <row r="94002" x14ac:dyDescent="0.25"/>
    <row r="94003" x14ac:dyDescent="0.25"/>
    <row r="94004" x14ac:dyDescent="0.25"/>
    <row r="94005" x14ac:dyDescent="0.25"/>
    <row r="94006" x14ac:dyDescent="0.25"/>
    <row r="94007" x14ac:dyDescent="0.25"/>
    <row r="94008" x14ac:dyDescent="0.25"/>
    <row r="94009" x14ac:dyDescent="0.25"/>
    <row r="94010" x14ac:dyDescent="0.25"/>
    <row r="94011" x14ac:dyDescent="0.25"/>
    <row r="94012" x14ac:dyDescent="0.25"/>
    <row r="94013" x14ac:dyDescent="0.25"/>
    <row r="94014" x14ac:dyDescent="0.25"/>
    <row r="94015" x14ac:dyDescent="0.25"/>
    <row r="94016" x14ac:dyDescent="0.25"/>
    <row r="94017" x14ac:dyDescent="0.25"/>
    <row r="94018" x14ac:dyDescent="0.25"/>
    <row r="94019" x14ac:dyDescent="0.25"/>
    <row r="94020" x14ac:dyDescent="0.25"/>
    <row r="94021" x14ac:dyDescent="0.25"/>
    <row r="94022" x14ac:dyDescent="0.25"/>
    <row r="94023" x14ac:dyDescent="0.25"/>
    <row r="94024" x14ac:dyDescent="0.25"/>
    <row r="94025" x14ac:dyDescent="0.25"/>
    <row r="94026" x14ac:dyDescent="0.25"/>
    <row r="94027" x14ac:dyDescent="0.25"/>
    <row r="94028" x14ac:dyDescent="0.25"/>
    <row r="94029" x14ac:dyDescent="0.25"/>
    <row r="94030" x14ac:dyDescent="0.25"/>
    <row r="94031" x14ac:dyDescent="0.25"/>
    <row r="94032" x14ac:dyDescent="0.25"/>
    <row r="94033" x14ac:dyDescent="0.25"/>
    <row r="94034" x14ac:dyDescent="0.25"/>
    <row r="94035" x14ac:dyDescent="0.25"/>
    <row r="94036" x14ac:dyDescent="0.25"/>
    <row r="94037" x14ac:dyDescent="0.25"/>
    <row r="94038" x14ac:dyDescent="0.25"/>
    <row r="94039" x14ac:dyDescent="0.25"/>
    <row r="94040" x14ac:dyDescent="0.25"/>
    <row r="94041" x14ac:dyDescent="0.25"/>
    <row r="94042" x14ac:dyDescent="0.25"/>
    <row r="94043" x14ac:dyDescent="0.25"/>
    <row r="94044" x14ac:dyDescent="0.25"/>
    <row r="94045" x14ac:dyDescent="0.25"/>
    <row r="94046" x14ac:dyDescent="0.25"/>
    <row r="94047" x14ac:dyDescent="0.25"/>
    <row r="94048" x14ac:dyDescent="0.25"/>
    <row r="94049" x14ac:dyDescent="0.25"/>
    <row r="94050" x14ac:dyDescent="0.25"/>
    <row r="94051" x14ac:dyDescent="0.25"/>
    <row r="94052" x14ac:dyDescent="0.25"/>
    <row r="94053" x14ac:dyDescent="0.25"/>
    <row r="94054" x14ac:dyDescent="0.25"/>
    <row r="94055" x14ac:dyDescent="0.25"/>
    <row r="94056" x14ac:dyDescent="0.25"/>
    <row r="94057" x14ac:dyDescent="0.25"/>
    <row r="94058" x14ac:dyDescent="0.25"/>
    <row r="94059" x14ac:dyDescent="0.25"/>
    <row r="94060" x14ac:dyDescent="0.25"/>
    <row r="94061" x14ac:dyDescent="0.25"/>
    <row r="94062" x14ac:dyDescent="0.25"/>
    <row r="94063" x14ac:dyDescent="0.25"/>
    <row r="94064" x14ac:dyDescent="0.25"/>
    <row r="94065" x14ac:dyDescent="0.25"/>
    <row r="94066" x14ac:dyDescent="0.25"/>
    <row r="94067" x14ac:dyDescent="0.25"/>
    <row r="94068" x14ac:dyDescent="0.25"/>
    <row r="94069" x14ac:dyDescent="0.25"/>
    <row r="94070" x14ac:dyDescent="0.25"/>
    <row r="94071" x14ac:dyDescent="0.25"/>
    <row r="94072" x14ac:dyDescent="0.25"/>
    <row r="94073" x14ac:dyDescent="0.25"/>
    <row r="94074" x14ac:dyDescent="0.25"/>
    <row r="94075" x14ac:dyDescent="0.25"/>
    <row r="94076" x14ac:dyDescent="0.25"/>
    <row r="94077" x14ac:dyDescent="0.25"/>
    <row r="94078" x14ac:dyDescent="0.25"/>
    <row r="94079" x14ac:dyDescent="0.25"/>
    <row r="94080" x14ac:dyDescent="0.25"/>
    <row r="94081" x14ac:dyDescent="0.25"/>
    <row r="94082" x14ac:dyDescent="0.25"/>
    <row r="94083" x14ac:dyDescent="0.25"/>
    <row r="94084" x14ac:dyDescent="0.25"/>
    <row r="94085" x14ac:dyDescent="0.25"/>
    <row r="94086" x14ac:dyDescent="0.25"/>
    <row r="94087" x14ac:dyDescent="0.25"/>
    <row r="94088" x14ac:dyDescent="0.25"/>
    <row r="94089" x14ac:dyDescent="0.25"/>
    <row r="94090" x14ac:dyDescent="0.25"/>
    <row r="94091" x14ac:dyDescent="0.25"/>
    <row r="94092" x14ac:dyDescent="0.25"/>
    <row r="94093" x14ac:dyDescent="0.25"/>
    <row r="94094" x14ac:dyDescent="0.25"/>
    <row r="94095" x14ac:dyDescent="0.25"/>
    <row r="94096" x14ac:dyDescent="0.25"/>
    <row r="94097" x14ac:dyDescent="0.25"/>
    <row r="94098" x14ac:dyDescent="0.25"/>
    <row r="94099" x14ac:dyDescent="0.25"/>
    <row r="94100" x14ac:dyDescent="0.25"/>
    <row r="94101" x14ac:dyDescent="0.25"/>
    <row r="94102" x14ac:dyDescent="0.25"/>
    <row r="94103" x14ac:dyDescent="0.25"/>
    <row r="94104" x14ac:dyDescent="0.25"/>
    <row r="94105" x14ac:dyDescent="0.25"/>
    <row r="94106" x14ac:dyDescent="0.25"/>
    <row r="94107" x14ac:dyDescent="0.25"/>
    <row r="94108" x14ac:dyDescent="0.25"/>
    <row r="94109" x14ac:dyDescent="0.25"/>
    <row r="94110" x14ac:dyDescent="0.25"/>
    <row r="94111" x14ac:dyDescent="0.25"/>
    <row r="94112" x14ac:dyDescent="0.25"/>
    <row r="94113" x14ac:dyDescent="0.25"/>
    <row r="94114" x14ac:dyDescent="0.25"/>
    <row r="94115" x14ac:dyDescent="0.25"/>
    <row r="94116" x14ac:dyDescent="0.25"/>
    <row r="94117" x14ac:dyDescent="0.25"/>
    <row r="94118" x14ac:dyDescent="0.25"/>
    <row r="94119" x14ac:dyDescent="0.25"/>
    <row r="94120" x14ac:dyDescent="0.25"/>
    <row r="94121" x14ac:dyDescent="0.25"/>
    <row r="94122" x14ac:dyDescent="0.25"/>
    <row r="94123" x14ac:dyDescent="0.25"/>
    <row r="94124" x14ac:dyDescent="0.25"/>
    <row r="94125" x14ac:dyDescent="0.25"/>
    <row r="94126" x14ac:dyDescent="0.25"/>
    <row r="94127" x14ac:dyDescent="0.25"/>
    <row r="94128" x14ac:dyDescent="0.25"/>
    <row r="94129" x14ac:dyDescent="0.25"/>
    <row r="94130" x14ac:dyDescent="0.25"/>
    <row r="94131" x14ac:dyDescent="0.25"/>
    <row r="94132" x14ac:dyDescent="0.25"/>
    <row r="94133" x14ac:dyDescent="0.25"/>
    <row r="94134" x14ac:dyDescent="0.25"/>
    <row r="94135" x14ac:dyDescent="0.25"/>
    <row r="94136" x14ac:dyDescent="0.25"/>
    <row r="94137" x14ac:dyDescent="0.25"/>
    <row r="94138" x14ac:dyDescent="0.25"/>
    <row r="94139" x14ac:dyDescent="0.25"/>
    <row r="94140" x14ac:dyDescent="0.25"/>
    <row r="94141" x14ac:dyDescent="0.25"/>
    <row r="94142" x14ac:dyDescent="0.25"/>
    <row r="94143" x14ac:dyDescent="0.25"/>
    <row r="94144" x14ac:dyDescent="0.25"/>
    <row r="94145" x14ac:dyDescent="0.25"/>
    <row r="94146" x14ac:dyDescent="0.25"/>
    <row r="94147" x14ac:dyDescent="0.25"/>
    <row r="94148" x14ac:dyDescent="0.25"/>
    <row r="94149" x14ac:dyDescent="0.25"/>
    <row r="94150" x14ac:dyDescent="0.25"/>
    <row r="94151" x14ac:dyDescent="0.25"/>
    <row r="94152" x14ac:dyDescent="0.25"/>
    <row r="94153" x14ac:dyDescent="0.25"/>
    <row r="94154" x14ac:dyDescent="0.25"/>
    <row r="94155" x14ac:dyDescent="0.25"/>
    <row r="94156" x14ac:dyDescent="0.25"/>
    <row r="94157" x14ac:dyDescent="0.25"/>
    <row r="94158" x14ac:dyDescent="0.25"/>
    <row r="94159" x14ac:dyDescent="0.25"/>
    <row r="94160" x14ac:dyDescent="0.25"/>
    <row r="94161" x14ac:dyDescent="0.25"/>
    <row r="94162" x14ac:dyDescent="0.25"/>
    <row r="94163" x14ac:dyDescent="0.25"/>
    <row r="94164" x14ac:dyDescent="0.25"/>
    <row r="94165" x14ac:dyDescent="0.25"/>
    <row r="94166" x14ac:dyDescent="0.25"/>
    <row r="94167" x14ac:dyDescent="0.25"/>
    <row r="94168" x14ac:dyDescent="0.25"/>
    <row r="94169" x14ac:dyDescent="0.25"/>
    <row r="94170" x14ac:dyDescent="0.25"/>
    <row r="94171" x14ac:dyDescent="0.25"/>
    <row r="94172" x14ac:dyDescent="0.25"/>
    <row r="94173" x14ac:dyDescent="0.25"/>
    <row r="94174" x14ac:dyDescent="0.25"/>
    <row r="94175" x14ac:dyDescent="0.25"/>
    <row r="94176" x14ac:dyDescent="0.25"/>
    <row r="94177" x14ac:dyDescent="0.25"/>
    <row r="94178" x14ac:dyDescent="0.25"/>
    <row r="94179" x14ac:dyDescent="0.25"/>
    <row r="94180" x14ac:dyDescent="0.25"/>
    <row r="94181" x14ac:dyDescent="0.25"/>
    <row r="94182" x14ac:dyDescent="0.25"/>
    <row r="94183" x14ac:dyDescent="0.25"/>
    <row r="94184" x14ac:dyDescent="0.25"/>
    <row r="94185" x14ac:dyDescent="0.25"/>
    <row r="94186" x14ac:dyDescent="0.25"/>
    <row r="94187" x14ac:dyDescent="0.25"/>
    <row r="94188" x14ac:dyDescent="0.25"/>
    <row r="94189" x14ac:dyDescent="0.25"/>
    <row r="94190" x14ac:dyDescent="0.25"/>
    <row r="94191" x14ac:dyDescent="0.25"/>
    <row r="94192" x14ac:dyDescent="0.25"/>
    <row r="94193" x14ac:dyDescent="0.25"/>
    <row r="94194" x14ac:dyDescent="0.25"/>
    <row r="94195" x14ac:dyDescent="0.25"/>
    <row r="94196" x14ac:dyDescent="0.25"/>
    <row r="94197" x14ac:dyDescent="0.25"/>
    <row r="94198" x14ac:dyDescent="0.25"/>
    <row r="94199" x14ac:dyDescent="0.25"/>
    <row r="94200" x14ac:dyDescent="0.25"/>
    <row r="94201" x14ac:dyDescent="0.25"/>
    <row r="94202" x14ac:dyDescent="0.25"/>
    <row r="94203" x14ac:dyDescent="0.25"/>
    <row r="94204" x14ac:dyDescent="0.25"/>
    <row r="94205" x14ac:dyDescent="0.25"/>
    <row r="94206" x14ac:dyDescent="0.25"/>
    <row r="94207" x14ac:dyDescent="0.25"/>
    <row r="94208" x14ac:dyDescent="0.25"/>
    <row r="94209" x14ac:dyDescent="0.25"/>
    <row r="94210" x14ac:dyDescent="0.25"/>
    <row r="94211" x14ac:dyDescent="0.25"/>
    <row r="94212" x14ac:dyDescent="0.25"/>
    <row r="94213" x14ac:dyDescent="0.25"/>
    <row r="94214" x14ac:dyDescent="0.25"/>
    <row r="94215" x14ac:dyDescent="0.25"/>
    <row r="94216" x14ac:dyDescent="0.25"/>
    <row r="94217" x14ac:dyDescent="0.25"/>
    <row r="94218" x14ac:dyDescent="0.25"/>
    <row r="94219" x14ac:dyDescent="0.25"/>
    <row r="94220" x14ac:dyDescent="0.25"/>
    <row r="94221" x14ac:dyDescent="0.25"/>
    <row r="94222" x14ac:dyDescent="0.25"/>
    <row r="94223" x14ac:dyDescent="0.25"/>
    <row r="94224" x14ac:dyDescent="0.25"/>
    <row r="94225" x14ac:dyDescent="0.25"/>
    <row r="94226" x14ac:dyDescent="0.25"/>
    <row r="94227" x14ac:dyDescent="0.25"/>
    <row r="94228" x14ac:dyDescent="0.25"/>
    <row r="94229" x14ac:dyDescent="0.25"/>
    <row r="94230" x14ac:dyDescent="0.25"/>
    <row r="94231" x14ac:dyDescent="0.25"/>
    <row r="94232" x14ac:dyDescent="0.25"/>
    <row r="94233" x14ac:dyDescent="0.25"/>
    <row r="94234" x14ac:dyDescent="0.25"/>
    <row r="94235" x14ac:dyDescent="0.25"/>
    <row r="94236" x14ac:dyDescent="0.25"/>
    <row r="94237" x14ac:dyDescent="0.25"/>
    <row r="94238" x14ac:dyDescent="0.25"/>
    <row r="94239" x14ac:dyDescent="0.25"/>
    <row r="94240" x14ac:dyDescent="0.25"/>
    <row r="94241" x14ac:dyDescent="0.25"/>
    <row r="94242" x14ac:dyDescent="0.25"/>
    <row r="94243" x14ac:dyDescent="0.25"/>
    <row r="94244" x14ac:dyDescent="0.25"/>
    <row r="94245" x14ac:dyDescent="0.25"/>
    <row r="94246" x14ac:dyDescent="0.25"/>
    <row r="94247" x14ac:dyDescent="0.25"/>
    <row r="94248" x14ac:dyDescent="0.25"/>
    <row r="94249" x14ac:dyDescent="0.25"/>
    <row r="94250" x14ac:dyDescent="0.25"/>
    <row r="94251" x14ac:dyDescent="0.25"/>
    <row r="94252" x14ac:dyDescent="0.25"/>
    <row r="94253" x14ac:dyDescent="0.25"/>
    <row r="94254" x14ac:dyDescent="0.25"/>
    <row r="94255" x14ac:dyDescent="0.25"/>
    <row r="94256" x14ac:dyDescent="0.25"/>
    <row r="94257" x14ac:dyDescent="0.25"/>
    <row r="94258" x14ac:dyDescent="0.25"/>
    <row r="94259" x14ac:dyDescent="0.25"/>
    <row r="94260" x14ac:dyDescent="0.25"/>
    <row r="94261" x14ac:dyDescent="0.25"/>
    <row r="94262" x14ac:dyDescent="0.25"/>
    <row r="94263" x14ac:dyDescent="0.25"/>
    <row r="94264" x14ac:dyDescent="0.25"/>
    <row r="94265" x14ac:dyDescent="0.25"/>
    <row r="94266" x14ac:dyDescent="0.25"/>
    <row r="94267" x14ac:dyDescent="0.25"/>
    <row r="94268" x14ac:dyDescent="0.25"/>
    <row r="94269" x14ac:dyDescent="0.25"/>
    <row r="94270" x14ac:dyDescent="0.25"/>
    <row r="94271" x14ac:dyDescent="0.25"/>
    <row r="94272" x14ac:dyDescent="0.25"/>
    <row r="94273" x14ac:dyDescent="0.25"/>
    <row r="94274" x14ac:dyDescent="0.25"/>
    <row r="94275" x14ac:dyDescent="0.25"/>
    <row r="94276" x14ac:dyDescent="0.25"/>
    <row r="94277" x14ac:dyDescent="0.25"/>
    <row r="94278" x14ac:dyDescent="0.25"/>
    <row r="94279" x14ac:dyDescent="0.25"/>
    <row r="94280" x14ac:dyDescent="0.25"/>
    <row r="94281" x14ac:dyDescent="0.25"/>
    <row r="94282" x14ac:dyDescent="0.25"/>
    <row r="94283" x14ac:dyDescent="0.25"/>
    <row r="94284" x14ac:dyDescent="0.25"/>
    <row r="94285" x14ac:dyDescent="0.25"/>
    <row r="94286" x14ac:dyDescent="0.25"/>
    <row r="94287" x14ac:dyDescent="0.25"/>
    <row r="94288" x14ac:dyDescent="0.25"/>
    <row r="94289" x14ac:dyDescent="0.25"/>
    <row r="94290" x14ac:dyDescent="0.25"/>
    <row r="94291" x14ac:dyDescent="0.25"/>
    <row r="94292" x14ac:dyDescent="0.25"/>
    <row r="94293" x14ac:dyDescent="0.25"/>
    <row r="94294" x14ac:dyDescent="0.25"/>
    <row r="94295" x14ac:dyDescent="0.25"/>
    <row r="94296" x14ac:dyDescent="0.25"/>
    <row r="94297" x14ac:dyDescent="0.25"/>
    <row r="94298" x14ac:dyDescent="0.25"/>
    <row r="94299" x14ac:dyDescent="0.25"/>
    <row r="94300" x14ac:dyDescent="0.25"/>
    <row r="94301" x14ac:dyDescent="0.25"/>
    <row r="94302" x14ac:dyDescent="0.25"/>
    <row r="94303" x14ac:dyDescent="0.25"/>
    <row r="94304" x14ac:dyDescent="0.25"/>
    <row r="94305" x14ac:dyDescent="0.25"/>
    <row r="94306" x14ac:dyDescent="0.25"/>
    <row r="94307" x14ac:dyDescent="0.25"/>
    <row r="94308" x14ac:dyDescent="0.25"/>
    <row r="94309" x14ac:dyDescent="0.25"/>
    <row r="94310" x14ac:dyDescent="0.25"/>
    <row r="94311" x14ac:dyDescent="0.25"/>
    <row r="94312" x14ac:dyDescent="0.25"/>
    <row r="94313" x14ac:dyDescent="0.25"/>
    <row r="94314" x14ac:dyDescent="0.25"/>
    <row r="94315" x14ac:dyDescent="0.25"/>
    <row r="94316" x14ac:dyDescent="0.25"/>
    <row r="94317" x14ac:dyDescent="0.25"/>
    <row r="94318" x14ac:dyDescent="0.25"/>
    <row r="94319" x14ac:dyDescent="0.25"/>
    <row r="94320" x14ac:dyDescent="0.25"/>
    <row r="94321" x14ac:dyDescent="0.25"/>
    <row r="94322" x14ac:dyDescent="0.25"/>
    <row r="94323" x14ac:dyDescent="0.25"/>
    <row r="94324" x14ac:dyDescent="0.25"/>
    <row r="94325" x14ac:dyDescent="0.25"/>
    <row r="94326" x14ac:dyDescent="0.25"/>
    <row r="94327" x14ac:dyDescent="0.25"/>
    <row r="94328" x14ac:dyDescent="0.25"/>
    <row r="94329" x14ac:dyDescent="0.25"/>
    <row r="94330" x14ac:dyDescent="0.25"/>
    <row r="94331" x14ac:dyDescent="0.25"/>
    <row r="94332" x14ac:dyDescent="0.25"/>
    <row r="94333" x14ac:dyDescent="0.25"/>
    <row r="94334" x14ac:dyDescent="0.25"/>
    <row r="94335" x14ac:dyDescent="0.25"/>
    <row r="94336" x14ac:dyDescent="0.25"/>
    <row r="94337" x14ac:dyDescent="0.25"/>
    <row r="94338" x14ac:dyDescent="0.25"/>
    <row r="94339" x14ac:dyDescent="0.25"/>
    <row r="94340" x14ac:dyDescent="0.25"/>
    <row r="94341" x14ac:dyDescent="0.25"/>
    <row r="94342" x14ac:dyDescent="0.25"/>
    <row r="94343" x14ac:dyDescent="0.25"/>
    <row r="94344" x14ac:dyDescent="0.25"/>
    <row r="94345" x14ac:dyDescent="0.25"/>
    <row r="94346" x14ac:dyDescent="0.25"/>
    <row r="94347" x14ac:dyDescent="0.25"/>
    <row r="94348" x14ac:dyDescent="0.25"/>
    <row r="94349" x14ac:dyDescent="0.25"/>
    <row r="94350" x14ac:dyDescent="0.25"/>
    <row r="94351" x14ac:dyDescent="0.25"/>
    <row r="94352" x14ac:dyDescent="0.25"/>
    <row r="94353" x14ac:dyDescent="0.25"/>
    <row r="94354" x14ac:dyDescent="0.25"/>
    <row r="94355" x14ac:dyDescent="0.25"/>
    <row r="94356" x14ac:dyDescent="0.25"/>
    <row r="94357" x14ac:dyDescent="0.25"/>
    <row r="94358" x14ac:dyDescent="0.25"/>
    <row r="94359" x14ac:dyDescent="0.25"/>
    <row r="94360" x14ac:dyDescent="0.25"/>
    <row r="94361" x14ac:dyDescent="0.25"/>
    <row r="94362" x14ac:dyDescent="0.25"/>
    <row r="94363" x14ac:dyDescent="0.25"/>
    <row r="94364" x14ac:dyDescent="0.25"/>
    <row r="94365" x14ac:dyDescent="0.25"/>
    <row r="94366" x14ac:dyDescent="0.25"/>
    <row r="94367" x14ac:dyDescent="0.25"/>
    <row r="94368" x14ac:dyDescent="0.25"/>
    <row r="94369" x14ac:dyDescent="0.25"/>
    <row r="94370" x14ac:dyDescent="0.25"/>
    <row r="94371" x14ac:dyDescent="0.25"/>
    <row r="94372" x14ac:dyDescent="0.25"/>
    <row r="94373" x14ac:dyDescent="0.25"/>
    <row r="94374" x14ac:dyDescent="0.25"/>
    <row r="94375" x14ac:dyDescent="0.25"/>
    <row r="94376" x14ac:dyDescent="0.25"/>
    <row r="94377" x14ac:dyDescent="0.25"/>
    <row r="94378" x14ac:dyDescent="0.25"/>
    <row r="94379" x14ac:dyDescent="0.25"/>
    <row r="94380" x14ac:dyDescent="0.25"/>
    <row r="94381" x14ac:dyDescent="0.25"/>
    <row r="94382" x14ac:dyDescent="0.25"/>
    <row r="94383" x14ac:dyDescent="0.25"/>
    <row r="94384" x14ac:dyDescent="0.25"/>
    <row r="94385" x14ac:dyDescent="0.25"/>
    <row r="94386" x14ac:dyDescent="0.25"/>
    <row r="94387" x14ac:dyDescent="0.25"/>
    <row r="94388" x14ac:dyDescent="0.25"/>
    <row r="94389" x14ac:dyDescent="0.25"/>
    <row r="94390" x14ac:dyDescent="0.25"/>
    <row r="94391" x14ac:dyDescent="0.25"/>
    <row r="94392" x14ac:dyDescent="0.25"/>
    <row r="94393" x14ac:dyDescent="0.25"/>
    <row r="94394" x14ac:dyDescent="0.25"/>
    <row r="94395" x14ac:dyDescent="0.25"/>
    <row r="94396" x14ac:dyDescent="0.25"/>
    <row r="94397" x14ac:dyDescent="0.25"/>
    <row r="94398" x14ac:dyDescent="0.25"/>
    <row r="94399" x14ac:dyDescent="0.25"/>
    <row r="94400" x14ac:dyDescent="0.25"/>
    <row r="94401" x14ac:dyDescent="0.25"/>
    <row r="94402" x14ac:dyDescent="0.25"/>
    <row r="94403" x14ac:dyDescent="0.25"/>
    <row r="94404" x14ac:dyDescent="0.25"/>
    <row r="94405" x14ac:dyDescent="0.25"/>
    <row r="94406" x14ac:dyDescent="0.25"/>
    <row r="94407" x14ac:dyDescent="0.25"/>
    <row r="94408" x14ac:dyDescent="0.25"/>
    <row r="94409" x14ac:dyDescent="0.25"/>
    <row r="94410" x14ac:dyDescent="0.25"/>
    <row r="94411" x14ac:dyDescent="0.25"/>
    <row r="94412" x14ac:dyDescent="0.25"/>
    <row r="94413" x14ac:dyDescent="0.25"/>
    <row r="94414" x14ac:dyDescent="0.25"/>
    <row r="94415" x14ac:dyDescent="0.25"/>
    <row r="94416" x14ac:dyDescent="0.25"/>
    <row r="94417" x14ac:dyDescent="0.25"/>
    <row r="94418" x14ac:dyDescent="0.25"/>
    <row r="94419" x14ac:dyDescent="0.25"/>
    <row r="94420" x14ac:dyDescent="0.25"/>
    <row r="94421" x14ac:dyDescent="0.25"/>
    <row r="94422" x14ac:dyDescent="0.25"/>
    <row r="94423" x14ac:dyDescent="0.25"/>
    <row r="94424" x14ac:dyDescent="0.25"/>
    <row r="94425" x14ac:dyDescent="0.25"/>
    <row r="94426" x14ac:dyDescent="0.25"/>
    <row r="94427" x14ac:dyDescent="0.25"/>
    <row r="94428" x14ac:dyDescent="0.25"/>
    <row r="94429" x14ac:dyDescent="0.25"/>
    <row r="94430" x14ac:dyDescent="0.25"/>
    <row r="94431" x14ac:dyDescent="0.25"/>
    <row r="94432" x14ac:dyDescent="0.25"/>
    <row r="94433" x14ac:dyDescent="0.25"/>
    <row r="94434" x14ac:dyDescent="0.25"/>
    <row r="94435" x14ac:dyDescent="0.25"/>
    <row r="94436" x14ac:dyDescent="0.25"/>
    <row r="94437" x14ac:dyDescent="0.25"/>
    <row r="94438" x14ac:dyDescent="0.25"/>
    <row r="94439" x14ac:dyDescent="0.25"/>
    <row r="94440" x14ac:dyDescent="0.25"/>
    <row r="94441" x14ac:dyDescent="0.25"/>
    <row r="94442" x14ac:dyDescent="0.25"/>
    <row r="94443" x14ac:dyDescent="0.25"/>
    <row r="94444" x14ac:dyDescent="0.25"/>
    <row r="94445" x14ac:dyDescent="0.25"/>
    <row r="94446" x14ac:dyDescent="0.25"/>
    <row r="94447" x14ac:dyDescent="0.25"/>
    <row r="94448" x14ac:dyDescent="0.25"/>
    <row r="94449" x14ac:dyDescent="0.25"/>
    <row r="94450" x14ac:dyDescent="0.25"/>
    <row r="94451" x14ac:dyDescent="0.25"/>
    <row r="94452" x14ac:dyDescent="0.25"/>
    <row r="94453" x14ac:dyDescent="0.25"/>
    <row r="94454" x14ac:dyDescent="0.25"/>
    <row r="94455" x14ac:dyDescent="0.25"/>
    <row r="94456" x14ac:dyDescent="0.25"/>
    <row r="94457" x14ac:dyDescent="0.25"/>
    <row r="94458" x14ac:dyDescent="0.25"/>
    <row r="94459" x14ac:dyDescent="0.25"/>
    <row r="94460" x14ac:dyDescent="0.25"/>
    <row r="94461" x14ac:dyDescent="0.25"/>
    <row r="94462" x14ac:dyDescent="0.25"/>
    <row r="94463" x14ac:dyDescent="0.25"/>
    <row r="94464" x14ac:dyDescent="0.25"/>
    <row r="94465" x14ac:dyDescent="0.25"/>
    <row r="94466" x14ac:dyDescent="0.25"/>
    <row r="94467" x14ac:dyDescent="0.25"/>
    <row r="94468" x14ac:dyDescent="0.25"/>
    <row r="94469" x14ac:dyDescent="0.25"/>
    <row r="94470" x14ac:dyDescent="0.25"/>
    <row r="94471" x14ac:dyDescent="0.25"/>
    <row r="94472" x14ac:dyDescent="0.25"/>
    <row r="94473" x14ac:dyDescent="0.25"/>
    <row r="94474" x14ac:dyDescent="0.25"/>
    <row r="94475" x14ac:dyDescent="0.25"/>
    <row r="94476" x14ac:dyDescent="0.25"/>
    <row r="94477" x14ac:dyDescent="0.25"/>
    <row r="94478" x14ac:dyDescent="0.25"/>
    <row r="94479" x14ac:dyDescent="0.25"/>
    <row r="94480" x14ac:dyDescent="0.25"/>
    <row r="94481" x14ac:dyDescent="0.25"/>
    <row r="94482" x14ac:dyDescent="0.25"/>
    <row r="94483" x14ac:dyDescent="0.25"/>
    <row r="94484" x14ac:dyDescent="0.25"/>
    <row r="94485" x14ac:dyDescent="0.25"/>
    <row r="94486" x14ac:dyDescent="0.25"/>
    <row r="94487" x14ac:dyDescent="0.25"/>
    <row r="94488" x14ac:dyDescent="0.25"/>
    <row r="94489" x14ac:dyDescent="0.25"/>
    <row r="94490" x14ac:dyDescent="0.25"/>
    <row r="94491" x14ac:dyDescent="0.25"/>
    <row r="94492" x14ac:dyDescent="0.25"/>
    <row r="94493" x14ac:dyDescent="0.25"/>
    <row r="94494" x14ac:dyDescent="0.25"/>
    <row r="94495" x14ac:dyDescent="0.25"/>
    <row r="94496" x14ac:dyDescent="0.25"/>
    <row r="94497" x14ac:dyDescent="0.25"/>
    <row r="94498" x14ac:dyDescent="0.25"/>
    <row r="94499" x14ac:dyDescent="0.25"/>
    <row r="94500" x14ac:dyDescent="0.25"/>
    <row r="94501" x14ac:dyDescent="0.25"/>
    <row r="94502" x14ac:dyDescent="0.25"/>
    <row r="94503" x14ac:dyDescent="0.25"/>
    <row r="94504" x14ac:dyDescent="0.25"/>
    <row r="94505" x14ac:dyDescent="0.25"/>
    <row r="94506" x14ac:dyDescent="0.25"/>
    <row r="94507" x14ac:dyDescent="0.25"/>
    <row r="94508" x14ac:dyDescent="0.25"/>
    <row r="94509" x14ac:dyDescent="0.25"/>
    <row r="94510" x14ac:dyDescent="0.25"/>
    <row r="94511" x14ac:dyDescent="0.25"/>
    <row r="94512" x14ac:dyDescent="0.25"/>
    <row r="94513" x14ac:dyDescent="0.25"/>
    <row r="94514" x14ac:dyDescent="0.25"/>
    <row r="94515" x14ac:dyDescent="0.25"/>
    <row r="94516" x14ac:dyDescent="0.25"/>
    <row r="94517" x14ac:dyDescent="0.25"/>
    <row r="94518" x14ac:dyDescent="0.25"/>
    <row r="94519" x14ac:dyDescent="0.25"/>
    <row r="94520" x14ac:dyDescent="0.25"/>
    <row r="94521" x14ac:dyDescent="0.25"/>
    <row r="94522" x14ac:dyDescent="0.25"/>
    <row r="94523" x14ac:dyDescent="0.25"/>
    <row r="94524" x14ac:dyDescent="0.25"/>
    <row r="94525" x14ac:dyDescent="0.25"/>
    <row r="94526" x14ac:dyDescent="0.25"/>
    <row r="94527" x14ac:dyDescent="0.25"/>
    <row r="94528" x14ac:dyDescent="0.25"/>
    <row r="94529" x14ac:dyDescent="0.25"/>
    <row r="94530" x14ac:dyDescent="0.25"/>
    <row r="94531" x14ac:dyDescent="0.25"/>
    <row r="94532" x14ac:dyDescent="0.25"/>
    <row r="94533" x14ac:dyDescent="0.25"/>
    <row r="94534" x14ac:dyDescent="0.25"/>
    <row r="94535" x14ac:dyDescent="0.25"/>
    <row r="94536" x14ac:dyDescent="0.25"/>
    <row r="94537" x14ac:dyDescent="0.25"/>
    <row r="94538" x14ac:dyDescent="0.25"/>
    <row r="94539" x14ac:dyDescent="0.25"/>
    <row r="94540" x14ac:dyDescent="0.25"/>
    <row r="94541" x14ac:dyDescent="0.25"/>
    <row r="94542" x14ac:dyDescent="0.25"/>
    <row r="94543" x14ac:dyDescent="0.25"/>
    <row r="94544" x14ac:dyDescent="0.25"/>
    <row r="94545" x14ac:dyDescent="0.25"/>
    <row r="94546" x14ac:dyDescent="0.25"/>
    <row r="94547" x14ac:dyDescent="0.25"/>
    <row r="94548" x14ac:dyDescent="0.25"/>
    <row r="94549" x14ac:dyDescent="0.25"/>
    <row r="94550" x14ac:dyDescent="0.25"/>
    <row r="94551" x14ac:dyDescent="0.25"/>
    <row r="94552" x14ac:dyDescent="0.25"/>
    <row r="94553" x14ac:dyDescent="0.25"/>
    <row r="94554" x14ac:dyDescent="0.25"/>
    <row r="94555" x14ac:dyDescent="0.25"/>
    <row r="94556" x14ac:dyDescent="0.25"/>
    <row r="94557" x14ac:dyDescent="0.25"/>
    <row r="94558" x14ac:dyDescent="0.25"/>
    <row r="94559" x14ac:dyDescent="0.25"/>
    <row r="94560" x14ac:dyDescent="0.25"/>
    <row r="94561" x14ac:dyDescent="0.25"/>
    <row r="94562" x14ac:dyDescent="0.25"/>
    <row r="94563" x14ac:dyDescent="0.25"/>
    <row r="94564" x14ac:dyDescent="0.25"/>
    <row r="94565" x14ac:dyDescent="0.25"/>
    <row r="94566" x14ac:dyDescent="0.25"/>
    <row r="94567" x14ac:dyDescent="0.25"/>
    <row r="94568" x14ac:dyDescent="0.25"/>
    <row r="94569" x14ac:dyDescent="0.25"/>
    <row r="94570" x14ac:dyDescent="0.25"/>
    <row r="94571" x14ac:dyDescent="0.25"/>
    <row r="94572" x14ac:dyDescent="0.25"/>
    <row r="94573" x14ac:dyDescent="0.25"/>
    <row r="94574" x14ac:dyDescent="0.25"/>
    <row r="94575" x14ac:dyDescent="0.25"/>
    <row r="94576" x14ac:dyDescent="0.25"/>
    <row r="94577" x14ac:dyDescent="0.25"/>
    <row r="94578" x14ac:dyDescent="0.25"/>
    <row r="94579" x14ac:dyDescent="0.25"/>
    <row r="94580" x14ac:dyDescent="0.25"/>
    <row r="94581" x14ac:dyDescent="0.25"/>
    <row r="94582" x14ac:dyDescent="0.25"/>
    <row r="94583" x14ac:dyDescent="0.25"/>
    <row r="94584" x14ac:dyDescent="0.25"/>
    <row r="94585" x14ac:dyDescent="0.25"/>
    <row r="94586" x14ac:dyDescent="0.25"/>
    <row r="94587" x14ac:dyDescent="0.25"/>
    <row r="94588" x14ac:dyDescent="0.25"/>
    <row r="94589" x14ac:dyDescent="0.25"/>
    <row r="94590" x14ac:dyDescent="0.25"/>
    <row r="94591" x14ac:dyDescent="0.25"/>
    <row r="94592" x14ac:dyDescent="0.25"/>
    <row r="94593" x14ac:dyDescent="0.25"/>
    <row r="94594" x14ac:dyDescent="0.25"/>
    <row r="94595" x14ac:dyDescent="0.25"/>
    <row r="94596" x14ac:dyDescent="0.25"/>
    <row r="94597" x14ac:dyDescent="0.25"/>
    <row r="94598" x14ac:dyDescent="0.25"/>
    <row r="94599" x14ac:dyDescent="0.25"/>
    <row r="94600" x14ac:dyDescent="0.25"/>
    <row r="94601" x14ac:dyDescent="0.25"/>
    <row r="94602" x14ac:dyDescent="0.25"/>
    <row r="94603" x14ac:dyDescent="0.25"/>
    <row r="94604" x14ac:dyDescent="0.25"/>
    <row r="94605" x14ac:dyDescent="0.25"/>
    <row r="94606" x14ac:dyDescent="0.25"/>
    <row r="94607" x14ac:dyDescent="0.25"/>
    <row r="94608" x14ac:dyDescent="0.25"/>
    <row r="94609" x14ac:dyDescent="0.25"/>
    <row r="94610" x14ac:dyDescent="0.25"/>
    <row r="94611" x14ac:dyDescent="0.25"/>
    <row r="94612" x14ac:dyDescent="0.25"/>
    <row r="94613" x14ac:dyDescent="0.25"/>
    <row r="94614" x14ac:dyDescent="0.25"/>
    <row r="94615" x14ac:dyDescent="0.25"/>
    <row r="94616" x14ac:dyDescent="0.25"/>
    <row r="94617" x14ac:dyDescent="0.25"/>
    <row r="94618" x14ac:dyDescent="0.25"/>
    <row r="94619" x14ac:dyDescent="0.25"/>
    <row r="94620" x14ac:dyDescent="0.25"/>
    <row r="94621" x14ac:dyDescent="0.25"/>
    <row r="94622" x14ac:dyDescent="0.25"/>
    <row r="94623" x14ac:dyDescent="0.25"/>
    <row r="94624" x14ac:dyDescent="0.25"/>
    <row r="94625" x14ac:dyDescent="0.25"/>
    <row r="94626" x14ac:dyDescent="0.25"/>
    <row r="94627" x14ac:dyDescent="0.25"/>
    <row r="94628" x14ac:dyDescent="0.25"/>
    <row r="94629" x14ac:dyDescent="0.25"/>
    <row r="94630" x14ac:dyDescent="0.25"/>
    <row r="94631" x14ac:dyDescent="0.25"/>
    <row r="94632" x14ac:dyDescent="0.25"/>
    <row r="94633" x14ac:dyDescent="0.25"/>
    <row r="94634" x14ac:dyDescent="0.25"/>
    <row r="94635" x14ac:dyDescent="0.25"/>
    <row r="94636" x14ac:dyDescent="0.25"/>
    <row r="94637" x14ac:dyDescent="0.25"/>
    <row r="94638" x14ac:dyDescent="0.25"/>
    <row r="94639" x14ac:dyDescent="0.25"/>
    <row r="94640" x14ac:dyDescent="0.25"/>
    <row r="94641" x14ac:dyDescent="0.25"/>
    <row r="94642" x14ac:dyDescent="0.25"/>
    <row r="94643" x14ac:dyDescent="0.25"/>
    <row r="94644" x14ac:dyDescent="0.25"/>
    <row r="94645" x14ac:dyDescent="0.25"/>
    <row r="94646" x14ac:dyDescent="0.25"/>
    <row r="94647" x14ac:dyDescent="0.25"/>
    <row r="94648" x14ac:dyDescent="0.25"/>
    <row r="94649" x14ac:dyDescent="0.25"/>
    <row r="94650" x14ac:dyDescent="0.25"/>
    <row r="94651" x14ac:dyDescent="0.25"/>
    <row r="94652" x14ac:dyDescent="0.25"/>
    <row r="94653" x14ac:dyDescent="0.25"/>
    <row r="94654" x14ac:dyDescent="0.25"/>
    <row r="94655" x14ac:dyDescent="0.25"/>
    <row r="94656" x14ac:dyDescent="0.25"/>
    <row r="94657" x14ac:dyDescent="0.25"/>
    <row r="94658" x14ac:dyDescent="0.25"/>
    <row r="94659" x14ac:dyDescent="0.25"/>
    <row r="94660" x14ac:dyDescent="0.25"/>
    <row r="94661" x14ac:dyDescent="0.25"/>
    <row r="94662" x14ac:dyDescent="0.25"/>
    <row r="94663" x14ac:dyDescent="0.25"/>
    <row r="94664" x14ac:dyDescent="0.25"/>
    <row r="94665" x14ac:dyDescent="0.25"/>
    <row r="94666" x14ac:dyDescent="0.25"/>
    <row r="94667" x14ac:dyDescent="0.25"/>
    <row r="94668" x14ac:dyDescent="0.25"/>
    <row r="94669" x14ac:dyDescent="0.25"/>
    <row r="94670" x14ac:dyDescent="0.25"/>
    <row r="94671" x14ac:dyDescent="0.25"/>
    <row r="94672" x14ac:dyDescent="0.25"/>
    <row r="94673" x14ac:dyDescent="0.25"/>
    <row r="94674" x14ac:dyDescent="0.25"/>
    <row r="94675" x14ac:dyDescent="0.25"/>
    <row r="94676" x14ac:dyDescent="0.25"/>
    <row r="94677" x14ac:dyDescent="0.25"/>
    <row r="94678" x14ac:dyDescent="0.25"/>
    <row r="94679" x14ac:dyDescent="0.25"/>
    <row r="94680" x14ac:dyDescent="0.25"/>
    <row r="94681" x14ac:dyDescent="0.25"/>
    <row r="94682" x14ac:dyDescent="0.25"/>
    <row r="94683" x14ac:dyDescent="0.25"/>
    <row r="94684" x14ac:dyDescent="0.25"/>
    <row r="94685" x14ac:dyDescent="0.25"/>
    <row r="94686" x14ac:dyDescent="0.25"/>
    <row r="94687" x14ac:dyDescent="0.25"/>
    <row r="94688" x14ac:dyDescent="0.25"/>
    <row r="94689" x14ac:dyDescent="0.25"/>
    <row r="94690" x14ac:dyDescent="0.25"/>
    <row r="94691" x14ac:dyDescent="0.25"/>
    <row r="94692" x14ac:dyDescent="0.25"/>
    <row r="94693" x14ac:dyDescent="0.25"/>
    <row r="94694" x14ac:dyDescent="0.25"/>
    <row r="94695" x14ac:dyDescent="0.25"/>
    <row r="94696" x14ac:dyDescent="0.25"/>
    <row r="94697" x14ac:dyDescent="0.25"/>
    <row r="94698" x14ac:dyDescent="0.25"/>
    <row r="94699" x14ac:dyDescent="0.25"/>
    <row r="94700" x14ac:dyDescent="0.25"/>
    <row r="94701" x14ac:dyDescent="0.25"/>
    <row r="94702" x14ac:dyDescent="0.25"/>
    <row r="94703" x14ac:dyDescent="0.25"/>
    <row r="94704" x14ac:dyDescent="0.25"/>
    <row r="94705" x14ac:dyDescent="0.25"/>
    <row r="94706" x14ac:dyDescent="0.25"/>
    <row r="94707" x14ac:dyDescent="0.25"/>
    <row r="94708" x14ac:dyDescent="0.25"/>
    <row r="94709" x14ac:dyDescent="0.25"/>
    <row r="94710" x14ac:dyDescent="0.25"/>
    <row r="94711" x14ac:dyDescent="0.25"/>
    <row r="94712" x14ac:dyDescent="0.25"/>
    <row r="94713" x14ac:dyDescent="0.25"/>
    <row r="94714" x14ac:dyDescent="0.25"/>
    <row r="94715" x14ac:dyDescent="0.25"/>
    <row r="94716" x14ac:dyDescent="0.25"/>
    <row r="94717" x14ac:dyDescent="0.25"/>
    <row r="94718" x14ac:dyDescent="0.25"/>
    <row r="94719" x14ac:dyDescent="0.25"/>
    <row r="94720" x14ac:dyDescent="0.25"/>
    <row r="94721" x14ac:dyDescent="0.25"/>
    <row r="94722" x14ac:dyDescent="0.25"/>
    <row r="94723" x14ac:dyDescent="0.25"/>
    <row r="94724" x14ac:dyDescent="0.25"/>
    <row r="94725" x14ac:dyDescent="0.25"/>
    <row r="94726" x14ac:dyDescent="0.25"/>
    <row r="94727" x14ac:dyDescent="0.25"/>
    <row r="94728" x14ac:dyDescent="0.25"/>
    <row r="94729" x14ac:dyDescent="0.25"/>
    <row r="94730" x14ac:dyDescent="0.25"/>
    <row r="94731" x14ac:dyDescent="0.25"/>
    <row r="94732" x14ac:dyDescent="0.25"/>
    <row r="94733" x14ac:dyDescent="0.25"/>
    <row r="94734" x14ac:dyDescent="0.25"/>
    <row r="94735" x14ac:dyDescent="0.25"/>
    <row r="94736" x14ac:dyDescent="0.25"/>
    <row r="94737" x14ac:dyDescent="0.25"/>
    <row r="94738" x14ac:dyDescent="0.25"/>
    <row r="94739" x14ac:dyDescent="0.25"/>
    <row r="94740" x14ac:dyDescent="0.25"/>
    <row r="94741" x14ac:dyDescent="0.25"/>
    <row r="94742" x14ac:dyDescent="0.25"/>
    <row r="94743" x14ac:dyDescent="0.25"/>
    <row r="94744" x14ac:dyDescent="0.25"/>
    <row r="94745" x14ac:dyDescent="0.25"/>
    <row r="94746" x14ac:dyDescent="0.25"/>
    <row r="94747" x14ac:dyDescent="0.25"/>
    <row r="94748" x14ac:dyDescent="0.25"/>
    <row r="94749" x14ac:dyDescent="0.25"/>
    <row r="94750" x14ac:dyDescent="0.25"/>
    <row r="94751" x14ac:dyDescent="0.25"/>
    <row r="94752" x14ac:dyDescent="0.25"/>
    <row r="94753" x14ac:dyDescent="0.25"/>
    <row r="94754" x14ac:dyDescent="0.25"/>
    <row r="94755" x14ac:dyDescent="0.25"/>
    <row r="94756" x14ac:dyDescent="0.25"/>
    <row r="94757" x14ac:dyDescent="0.25"/>
    <row r="94758" x14ac:dyDescent="0.25"/>
    <row r="94759" x14ac:dyDescent="0.25"/>
    <row r="94760" x14ac:dyDescent="0.25"/>
    <row r="94761" x14ac:dyDescent="0.25"/>
    <row r="94762" x14ac:dyDescent="0.25"/>
    <row r="94763" x14ac:dyDescent="0.25"/>
    <row r="94764" x14ac:dyDescent="0.25"/>
    <row r="94765" x14ac:dyDescent="0.25"/>
    <row r="94766" x14ac:dyDescent="0.25"/>
    <row r="94767" x14ac:dyDescent="0.25"/>
    <row r="94768" x14ac:dyDescent="0.25"/>
    <row r="94769" x14ac:dyDescent="0.25"/>
    <row r="94770" x14ac:dyDescent="0.25"/>
    <row r="94771" x14ac:dyDescent="0.25"/>
    <row r="94772" x14ac:dyDescent="0.25"/>
    <row r="94773" x14ac:dyDescent="0.25"/>
    <row r="94774" x14ac:dyDescent="0.25"/>
    <row r="94775" x14ac:dyDescent="0.25"/>
    <row r="94776" x14ac:dyDescent="0.25"/>
    <row r="94777" x14ac:dyDescent="0.25"/>
    <row r="94778" x14ac:dyDescent="0.25"/>
    <row r="94779" x14ac:dyDescent="0.25"/>
    <row r="94780" x14ac:dyDescent="0.25"/>
    <row r="94781" x14ac:dyDescent="0.25"/>
    <row r="94782" x14ac:dyDescent="0.25"/>
    <row r="94783" x14ac:dyDescent="0.25"/>
    <row r="94784" x14ac:dyDescent="0.25"/>
    <row r="94785" x14ac:dyDescent="0.25"/>
    <row r="94786" x14ac:dyDescent="0.25"/>
    <row r="94787" x14ac:dyDescent="0.25"/>
    <row r="94788" x14ac:dyDescent="0.25"/>
    <row r="94789" x14ac:dyDescent="0.25"/>
    <row r="94790" x14ac:dyDescent="0.25"/>
    <row r="94791" x14ac:dyDescent="0.25"/>
    <row r="94792" x14ac:dyDescent="0.25"/>
    <row r="94793" x14ac:dyDescent="0.25"/>
    <row r="94794" x14ac:dyDescent="0.25"/>
    <row r="94795" x14ac:dyDescent="0.25"/>
    <row r="94796" x14ac:dyDescent="0.25"/>
    <row r="94797" x14ac:dyDescent="0.25"/>
    <row r="94798" x14ac:dyDescent="0.25"/>
    <row r="94799" x14ac:dyDescent="0.25"/>
    <row r="94800" x14ac:dyDescent="0.25"/>
    <row r="94801" x14ac:dyDescent="0.25"/>
    <row r="94802" x14ac:dyDescent="0.25"/>
    <row r="94803" x14ac:dyDescent="0.25"/>
    <row r="94804" x14ac:dyDescent="0.25"/>
    <row r="94805" x14ac:dyDescent="0.25"/>
    <row r="94806" x14ac:dyDescent="0.25"/>
    <row r="94807" x14ac:dyDescent="0.25"/>
    <row r="94808" x14ac:dyDescent="0.25"/>
    <row r="94809" x14ac:dyDescent="0.25"/>
    <row r="94810" x14ac:dyDescent="0.25"/>
    <row r="94811" x14ac:dyDescent="0.25"/>
    <row r="94812" x14ac:dyDescent="0.25"/>
    <row r="94813" x14ac:dyDescent="0.25"/>
    <row r="94814" x14ac:dyDescent="0.25"/>
    <row r="94815" x14ac:dyDescent="0.25"/>
    <row r="94816" x14ac:dyDescent="0.25"/>
    <row r="94817" x14ac:dyDescent="0.25"/>
    <row r="94818" x14ac:dyDescent="0.25"/>
    <row r="94819" x14ac:dyDescent="0.25"/>
    <row r="94820" x14ac:dyDescent="0.25"/>
    <row r="94821" x14ac:dyDescent="0.25"/>
    <row r="94822" x14ac:dyDescent="0.25"/>
    <row r="94823" x14ac:dyDescent="0.25"/>
    <row r="94824" x14ac:dyDescent="0.25"/>
    <row r="94825" x14ac:dyDescent="0.25"/>
    <row r="94826" x14ac:dyDescent="0.25"/>
    <row r="94827" x14ac:dyDescent="0.25"/>
    <row r="94828" x14ac:dyDescent="0.25"/>
    <row r="94829" x14ac:dyDescent="0.25"/>
    <row r="94830" x14ac:dyDescent="0.25"/>
    <row r="94831" x14ac:dyDescent="0.25"/>
    <row r="94832" x14ac:dyDescent="0.25"/>
    <row r="94833" x14ac:dyDescent="0.25"/>
    <row r="94834" x14ac:dyDescent="0.25"/>
    <row r="94835" x14ac:dyDescent="0.25"/>
    <row r="94836" x14ac:dyDescent="0.25"/>
    <row r="94837" x14ac:dyDescent="0.25"/>
    <row r="94838" x14ac:dyDescent="0.25"/>
    <row r="94839" x14ac:dyDescent="0.25"/>
    <row r="94840" x14ac:dyDescent="0.25"/>
    <row r="94841" x14ac:dyDescent="0.25"/>
    <row r="94842" x14ac:dyDescent="0.25"/>
    <row r="94843" x14ac:dyDescent="0.25"/>
    <row r="94844" x14ac:dyDescent="0.25"/>
    <row r="94845" x14ac:dyDescent="0.25"/>
    <row r="94846" x14ac:dyDescent="0.25"/>
    <row r="94847" x14ac:dyDescent="0.25"/>
    <row r="94848" x14ac:dyDescent="0.25"/>
    <row r="94849" x14ac:dyDescent="0.25"/>
    <row r="94850" x14ac:dyDescent="0.25"/>
    <row r="94851" x14ac:dyDescent="0.25"/>
    <row r="94852" x14ac:dyDescent="0.25"/>
    <row r="94853" x14ac:dyDescent="0.25"/>
    <row r="94854" x14ac:dyDescent="0.25"/>
    <row r="94855" x14ac:dyDescent="0.25"/>
    <row r="94856" x14ac:dyDescent="0.25"/>
    <row r="94857" x14ac:dyDescent="0.25"/>
    <row r="94858" x14ac:dyDescent="0.25"/>
    <row r="94859" x14ac:dyDescent="0.25"/>
    <row r="94860" x14ac:dyDescent="0.25"/>
    <row r="94861" x14ac:dyDescent="0.25"/>
    <row r="94862" x14ac:dyDescent="0.25"/>
    <row r="94863" x14ac:dyDescent="0.25"/>
    <row r="94864" x14ac:dyDescent="0.25"/>
    <row r="94865" x14ac:dyDescent="0.25"/>
    <row r="94866" x14ac:dyDescent="0.25"/>
    <row r="94867" x14ac:dyDescent="0.25"/>
    <row r="94868" x14ac:dyDescent="0.25"/>
    <row r="94869" x14ac:dyDescent="0.25"/>
    <row r="94870" x14ac:dyDescent="0.25"/>
    <row r="94871" x14ac:dyDescent="0.25"/>
    <row r="94872" x14ac:dyDescent="0.25"/>
    <row r="94873" x14ac:dyDescent="0.25"/>
    <row r="94874" x14ac:dyDescent="0.25"/>
    <row r="94875" x14ac:dyDescent="0.25"/>
    <row r="94876" x14ac:dyDescent="0.25"/>
    <row r="94877" x14ac:dyDescent="0.25"/>
    <row r="94878" x14ac:dyDescent="0.25"/>
    <row r="94879" x14ac:dyDescent="0.25"/>
    <row r="94880" x14ac:dyDescent="0.25"/>
    <row r="94881" x14ac:dyDescent="0.25"/>
    <row r="94882" x14ac:dyDescent="0.25"/>
    <row r="94883" x14ac:dyDescent="0.25"/>
    <row r="94884" x14ac:dyDescent="0.25"/>
    <row r="94885" x14ac:dyDescent="0.25"/>
    <row r="94886" x14ac:dyDescent="0.25"/>
    <row r="94887" x14ac:dyDescent="0.25"/>
    <row r="94888" x14ac:dyDescent="0.25"/>
    <row r="94889" x14ac:dyDescent="0.25"/>
    <row r="94890" x14ac:dyDescent="0.25"/>
    <row r="94891" x14ac:dyDescent="0.25"/>
    <row r="94892" x14ac:dyDescent="0.25"/>
    <row r="94893" x14ac:dyDescent="0.25"/>
    <row r="94894" x14ac:dyDescent="0.25"/>
    <row r="94895" x14ac:dyDescent="0.25"/>
    <row r="94896" x14ac:dyDescent="0.25"/>
    <row r="94897" x14ac:dyDescent="0.25"/>
    <row r="94898" x14ac:dyDescent="0.25"/>
    <row r="94899" x14ac:dyDescent="0.25"/>
    <row r="94900" x14ac:dyDescent="0.25"/>
    <row r="94901" x14ac:dyDescent="0.25"/>
    <row r="94902" x14ac:dyDescent="0.25"/>
    <row r="94903" x14ac:dyDescent="0.25"/>
    <row r="94904" x14ac:dyDescent="0.25"/>
    <row r="94905" x14ac:dyDescent="0.25"/>
    <row r="94906" x14ac:dyDescent="0.25"/>
    <row r="94907" x14ac:dyDescent="0.25"/>
    <row r="94908" x14ac:dyDescent="0.25"/>
    <row r="94909" x14ac:dyDescent="0.25"/>
    <row r="94910" x14ac:dyDescent="0.25"/>
    <row r="94911" x14ac:dyDescent="0.25"/>
    <row r="94912" x14ac:dyDescent="0.25"/>
    <row r="94913" x14ac:dyDescent="0.25"/>
    <row r="94914" x14ac:dyDescent="0.25"/>
    <row r="94915" x14ac:dyDescent="0.25"/>
    <row r="94916" x14ac:dyDescent="0.25"/>
    <row r="94917" x14ac:dyDescent="0.25"/>
    <row r="94918" x14ac:dyDescent="0.25"/>
    <row r="94919" x14ac:dyDescent="0.25"/>
    <row r="94920" x14ac:dyDescent="0.25"/>
    <row r="94921" x14ac:dyDescent="0.25"/>
    <row r="94922" x14ac:dyDescent="0.25"/>
    <row r="94923" x14ac:dyDescent="0.25"/>
    <row r="94924" x14ac:dyDescent="0.25"/>
    <row r="94925" x14ac:dyDescent="0.25"/>
    <row r="94926" x14ac:dyDescent="0.25"/>
    <row r="94927" x14ac:dyDescent="0.25"/>
    <row r="94928" x14ac:dyDescent="0.25"/>
    <row r="94929" x14ac:dyDescent="0.25"/>
    <row r="94930" x14ac:dyDescent="0.25"/>
    <row r="94931" x14ac:dyDescent="0.25"/>
    <row r="94932" x14ac:dyDescent="0.25"/>
    <row r="94933" x14ac:dyDescent="0.25"/>
    <row r="94934" x14ac:dyDescent="0.25"/>
    <row r="94935" x14ac:dyDescent="0.25"/>
    <row r="94936" x14ac:dyDescent="0.25"/>
    <row r="94937" x14ac:dyDescent="0.25"/>
    <row r="94938" x14ac:dyDescent="0.25"/>
    <row r="94939" x14ac:dyDescent="0.25"/>
    <row r="94940" x14ac:dyDescent="0.25"/>
    <row r="94941" x14ac:dyDescent="0.25"/>
    <row r="94942" x14ac:dyDescent="0.25"/>
    <row r="94943" x14ac:dyDescent="0.25"/>
    <row r="94944" x14ac:dyDescent="0.25"/>
    <row r="94945" x14ac:dyDescent="0.25"/>
    <row r="94946" x14ac:dyDescent="0.25"/>
    <row r="94947" x14ac:dyDescent="0.25"/>
    <row r="94948" x14ac:dyDescent="0.25"/>
    <row r="94949" x14ac:dyDescent="0.25"/>
    <row r="94950" x14ac:dyDescent="0.25"/>
    <row r="94951" x14ac:dyDescent="0.25"/>
    <row r="94952" x14ac:dyDescent="0.25"/>
    <row r="94953" x14ac:dyDescent="0.25"/>
    <row r="94954" x14ac:dyDescent="0.25"/>
    <row r="94955" x14ac:dyDescent="0.25"/>
    <row r="94956" x14ac:dyDescent="0.25"/>
    <row r="94957" x14ac:dyDescent="0.25"/>
    <row r="94958" x14ac:dyDescent="0.25"/>
    <row r="94959" x14ac:dyDescent="0.25"/>
    <row r="94960" x14ac:dyDescent="0.25"/>
    <row r="94961" x14ac:dyDescent="0.25"/>
    <row r="94962" x14ac:dyDescent="0.25"/>
    <row r="94963" x14ac:dyDescent="0.25"/>
    <row r="94964" x14ac:dyDescent="0.25"/>
    <row r="94965" x14ac:dyDescent="0.25"/>
    <row r="94966" x14ac:dyDescent="0.25"/>
    <row r="94967" x14ac:dyDescent="0.25"/>
    <row r="94968" x14ac:dyDescent="0.25"/>
    <row r="94969" x14ac:dyDescent="0.25"/>
    <row r="94970" x14ac:dyDescent="0.25"/>
    <row r="94971" x14ac:dyDescent="0.25"/>
    <row r="94972" x14ac:dyDescent="0.25"/>
    <row r="94973" x14ac:dyDescent="0.25"/>
    <row r="94974" x14ac:dyDescent="0.25"/>
    <row r="94975" x14ac:dyDescent="0.25"/>
    <row r="94976" x14ac:dyDescent="0.25"/>
    <row r="94977" x14ac:dyDescent="0.25"/>
    <row r="94978" x14ac:dyDescent="0.25"/>
    <row r="94979" x14ac:dyDescent="0.25"/>
    <row r="94980" x14ac:dyDescent="0.25"/>
    <row r="94981" x14ac:dyDescent="0.25"/>
    <row r="94982" x14ac:dyDescent="0.25"/>
    <row r="94983" x14ac:dyDescent="0.25"/>
    <row r="94984" x14ac:dyDescent="0.25"/>
    <row r="94985" x14ac:dyDescent="0.25"/>
    <row r="94986" x14ac:dyDescent="0.25"/>
    <row r="94987" x14ac:dyDescent="0.25"/>
    <row r="94988" x14ac:dyDescent="0.25"/>
    <row r="94989" x14ac:dyDescent="0.25"/>
    <row r="94990" x14ac:dyDescent="0.25"/>
    <row r="94991" x14ac:dyDescent="0.25"/>
    <row r="94992" x14ac:dyDescent="0.25"/>
    <row r="94993" x14ac:dyDescent="0.25"/>
    <row r="94994" x14ac:dyDescent="0.25"/>
    <row r="94995" x14ac:dyDescent="0.25"/>
    <row r="94996" x14ac:dyDescent="0.25"/>
    <row r="94997" x14ac:dyDescent="0.25"/>
    <row r="94998" x14ac:dyDescent="0.25"/>
    <row r="94999" x14ac:dyDescent="0.25"/>
    <row r="95000" x14ac:dyDescent="0.25"/>
    <row r="95001" x14ac:dyDescent="0.25"/>
    <row r="95002" x14ac:dyDescent="0.25"/>
    <row r="95003" x14ac:dyDescent="0.25"/>
    <row r="95004" x14ac:dyDescent="0.25"/>
    <row r="95005" x14ac:dyDescent="0.25"/>
    <row r="95006" x14ac:dyDescent="0.25"/>
    <row r="95007" x14ac:dyDescent="0.25"/>
    <row r="95008" x14ac:dyDescent="0.25"/>
    <row r="95009" x14ac:dyDescent="0.25"/>
    <row r="95010" x14ac:dyDescent="0.25"/>
    <row r="95011" x14ac:dyDescent="0.25"/>
    <row r="95012" x14ac:dyDescent="0.25"/>
    <row r="95013" x14ac:dyDescent="0.25"/>
    <row r="95014" x14ac:dyDescent="0.25"/>
    <row r="95015" x14ac:dyDescent="0.25"/>
    <row r="95016" x14ac:dyDescent="0.25"/>
    <row r="95017" x14ac:dyDescent="0.25"/>
    <row r="95018" x14ac:dyDescent="0.25"/>
    <row r="95019" x14ac:dyDescent="0.25"/>
    <row r="95020" x14ac:dyDescent="0.25"/>
    <row r="95021" x14ac:dyDescent="0.25"/>
    <row r="95022" x14ac:dyDescent="0.25"/>
    <row r="95023" x14ac:dyDescent="0.25"/>
    <row r="95024" x14ac:dyDescent="0.25"/>
    <row r="95025" x14ac:dyDescent="0.25"/>
    <row r="95026" x14ac:dyDescent="0.25"/>
    <row r="95027" x14ac:dyDescent="0.25"/>
    <row r="95028" x14ac:dyDescent="0.25"/>
    <row r="95029" x14ac:dyDescent="0.25"/>
    <row r="95030" x14ac:dyDescent="0.25"/>
    <row r="95031" x14ac:dyDescent="0.25"/>
    <row r="95032" x14ac:dyDescent="0.25"/>
    <row r="95033" x14ac:dyDescent="0.25"/>
    <row r="95034" x14ac:dyDescent="0.25"/>
    <row r="95035" x14ac:dyDescent="0.25"/>
    <row r="95036" x14ac:dyDescent="0.25"/>
    <row r="95037" x14ac:dyDescent="0.25"/>
    <row r="95038" x14ac:dyDescent="0.25"/>
    <row r="95039" x14ac:dyDescent="0.25"/>
    <row r="95040" x14ac:dyDescent="0.25"/>
    <row r="95041" x14ac:dyDescent="0.25"/>
    <row r="95042" x14ac:dyDescent="0.25"/>
    <row r="95043" x14ac:dyDescent="0.25"/>
    <row r="95044" x14ac:dyDescent="0.25"/>
    <row r="95045" x14ac:dyDescent="0.25"/>
    <row r="95046" x14ac:dyDescent="0.25"/>
    <row r="95047" x14ac:dyDescent="0.25"/>
    <row r="95048" x14ac:dyDescent="0.25"/>
    <row r="95049" x14ac:dyDescent="0.25"/>
    <row r="95050" x14ac:dyDescent="0.25"/>
    <row r="95051" x14ac:dyDescent="0.25"/>
    <row r="95052" x14ac:dyDescent="0.25"/>
    <row r="95053" x14ac:dyDescent="0.25"/>
    <row r="95054" x14ac:dyDescent="0.25"/>
    <row r="95055" x14ac:dyDescent="0.25"/>
    <row r="95056" x14ac:dyDescent="0.25"/>
    <row r="95057" x14ac:dyDescent="0.25"/>
    <row r="95058" x14ac:dyDescent="0.25"/>
    <row r="95059" x14ac:dyDescent="0.25"/>
    <row r="95060" x14ac:dyDescent="0.25"/>
    <row r="95061" x14ac:dyDescent="0.25"/>
    <row r="95062" x14ac:dyDescent="0.25"/>
    <row r="95063" x14ac:dyDescent="0.25"/>
    <row r="95064" x14ac:dyDescent="0.25"/>
    <row r="95065" x14ac:dyDescent="0.25"/>
    <row r="95066" x14ac:dyDescent="0.25"/>
    <row r="95067" x14ac:dyDescent="0.25"/>
    <row r="95068" x14ac:dyDescent="0.25"/>
    <row r="95069" x14ac:dyDescent="0.25"/>
    <row r="95070" x14ac:dyDescent="0.25"/>
    <row r="95071" x14ac:dyDescent="0.25"/>
    <row r="95072" x14ac:dyDescent="0.25"/>
    <row r="95073" x14ac:dyDescent="0.25"/>
    <row r="95074" x14ac:dyDescent="0.25"/>
    <row r="95075" x14ac:dyDescent="0.25"/>
    <row r="95076" x14ac:dyDescent="0.25"/>
    <row r="95077" x14ac:dyDescent="0.25"/>
    <row r="95078" x14ac:dyDescent="0.25"/>
    <row r="95079" x14ac:dyDescent="0.25"/>
    <row r="95080" x14ac:dyDescent="0.25"/>
    <row r="95081" x14ac:dyDescent="0.25"/>
    <row r="95082" x14ac:dyDescent="0.25"/>
    <row r="95083" x14ac:dyDescent="0.25"/>
    <row r="95084" x14ac:dyDescent="0.25"/>
    <row r="95085" x14ac:dyDescent="0.25"/>
    <row r="95086" x14ac:dyDescent="0.25"/>
    <row r="95087" x14ac:dyDescent="0.25"/>
    <row r="95088" x14ac:dyDescent="0.25"/>
    <row r="95089" x14ac:dyDescent="0.25"/>
    <row r="95090" x14ac:dyDescent="0.25"/>
    <row r="95091" x14ac:dyDescent="0.25"/>
    <row r="95092" x14ac:dyDescent="0.25"/>
    <row r="95093" x14ac:dyDescent="0.25"/>
    <row r="95094" x14ac:dyDescent="0.25"/>
    <row r="95095" x14ac:dyDescent="0.25"/>
    <row r="95096" x14ac:dyDescent="0.25"/>
    <row r="95097" x14ac:dyDescent="0.25"/>
    <row r="95098" x14ac:dyDescent="0.25"/>
    <row r="95099" x14ac:dyDescent="0.25"/>
    <row r="95100" x14ac:dyDescent="0.25"/>
    <row r="95101" x14ac:dyDescent="0.25"/>
    <row r="95102" x14ac:dyDescent="0.25"/>
    <row r="95103" x14ac:dyDescent="0.25"/>
    <row r="95104" x14ac:dyDescent="0.25"/>
    <row r="95105" x14ac:dyDescent="0.25"/>
    <row r="95106" x14ac:dyDescent="0.25"/>
    <row r="95107" x14ac:dyDescent="0.25"/>
    <row r="95108" x14ac:dyDescent="0.25"/>
    <row r="95109" x14ac:dyDescent="0.25"/>
    <row r="95110" x14ac:dyDescent="0.25"/>
    <row r="95111" x14ac:dyDescent="0.25"/>
    <row r="95112" x14ac:dyDescent="0.25"/>
    <row r="95113" x14ac:dyDescent="0.25"/>
    <row r="95114" x14ac:dyDescent="0.25"/>
    <row r="95115" x14ac:dyDescent="0.25"/>
    <row r="95116" x14ac:dyDescent="0.25"/>
    <row r="95117" x14ac:dyDescent="0.25"/>
    <row r="95118" x14ac:dyDescent="0.25"/>
    <row r="95119" x14ac:dyDescent="0.25"/>
    <row r="95120" x14ac:dyDescent="0.25"/>
    <row r="95121" x14ac:dyDescent="0.25"/>
    <row r="95122" x14ac:dyDescent="0.25"/>
    <row r="95123" x14ac:dyDescent="0.25"/>
    <row r="95124" x14ac:dyDescent="0.25"/>
    <row r="95125" x14ac:dyDescent="0.25"/>
    <row r="95126" x14ac:dyDescent="0.25"/>
    <row r="95127" x14ac:dyDescent="0.25"/>
    <row r="95128" x14ac:dyDescent="0.25"/>
    <row r="95129" x14ac:dyDescent="0.25"/>
    <row r="95130" x14ac:dyDescent="0.25"/>
    <row r="95131" x14ac:dyDescent="0.25"/>
    <row r="95132" x14ac:dyDescent="0.25"/>
    <row r="95133" x14ac:dyDescent="0.25"/>
    <row r="95134" x14ac:dyDescent="0.25"/>
    <row r="95135" x14ac:dyDescent="0.25"/>
    <row r="95136" x14ac:dyDescent="0.25"/>
    <row r="95137" x14ac:dyDescent="0.25"/>
    <row r="95138" x14ac:dyDescent="0.25"/>
    <row r="95139" x14ac:dyDescent="0.25"/>
    <row r="95140" x14ac:dyDescent="0.25"/>
    <row r="95141" x14ac:dyDescent="0.25"/>
    <row r="95142" x14ac:dyDescent="0.25"/>
    <row r="95143" x14ac:dyDescent="0.25"/>
    <row r="95144" x14ac:dyDescent="0.25"/>
    <row r="95145" x14ac:dyDescent="0.25"/>
    <row r="95146" x14ac:dyDescent="0.25"/>
    <row r="95147" x14ac:dyDescent="0.25"/>
    <row r="95148" x14ac:dyDescent="0.25"/>
    <row r="95149" x14ac:dyDescent="0.25"/>
    <row r="95150" x14ac:dyDescent="0.25"/>
    <row r="95151" x14ac:dyDescent="0.25"/>
    <row r="95152" x14ac:dyDescent="0.25"/>
    <row r="95153" x14ac:dyDescent="0.25"/>
    <row r="95154" x14ac:dyDescent="0.25"/>
    <row r="95155" x14ac:dyDescent="0.25"/>
    <row r="95156" x14ac:dyDescent="0.25"/>
    <row r="95157" x14ac:dyDescent="0.25"/>
    <row r="95158" x14ac:dyDescent="0.25"/>
    <row r="95159" x14ac:dyDescent="0.25"/>
    <row r="95160" x14ac:dyDescent="0.25"/>
    <row r="95161" x14ac:dyDescent="0.25"/>
    <row r="95162" x14ac:dyDescent="0.25"/>
    <row r="95163" x14ac:dyDescent="0.25"/>
    <row r="95164" x14ac:dyDescent="0.25"/>
    <row r="95165" x14ac:dyDescent="0.25"/>
    <row r="95166" x14ac:dyDescent="0.25"/>
    <row r="95167" x14ac:dyDescent="0.25"/>
    <row r="95168" x14ac:dyDescent="0.25"/>
    <row r="95169" x14ac:dyDescent="0.25"/>
    <row r="95170" x14ac:dyDescent="0.25"/>
    <row r="95171" x14ac:dyDescent="0.25"/>
    <row r="95172" x14ac:dyDescent="0.25"/>
    <row r="95173" x14ac:dyDescent="0.25"/>
    <row r="95174" x14ac:dyDescent="0.25"/>
    <row r="95175" x14ac:dyDescent="0.25"/>
    <row r="95176" x14ac:dyDescent="0.25"/>
    <row r="95177" x14ac:dyDescent="0.25"/>
    <row r="95178" x14ac:dyDescent="0.25"/>
    <row r="95179" x14ac:dyDescent="0.25"/>
    <row r="95180" x14ac:dyDescent="0.25"/>
    <row r="95181" x14ac:dyDescent="0.25"/>
    <row r="95182" x14ac:dyDescent="0.25"/>
    <row r="95183" x14ac:dyDescent="0.25"/>
    <row r="95184" x14ac:dyDescent="0.25"/>
    <row r="95185" x14ac:dyDescent="0.25"/>
    <row r="95186" x14ac:dyDescent="0.25"/>
    <row r="95187" x14ac:dyDescent="0.25"/>
    <row r="95188" x14ac:dyDescent="0.25"/>
    <row r="95189" x14ac:dyDescent="0.25"/>
    <row r="95190" x14ac:dyDescent="0.25"/>
    <row r="95191" x14ac:dyDescent="0.25"/>
    <row r="95192" x14ac:dyDescent="0.25"/>
    <row r="95193" x14ac:dyDescent="0.25"/>
    <row r="95194" x14ac:dyDescent="0.25"/>
    <row r="95195" x14ac:dyDescent="0.25"/>
    <row r="95196" x14ac:dyDescent="0.25"/>
    <row r="95197" x14ac:dyDescent="0.25"/>
    <row r="95198" x14ac:dyDescent="0.25"/>
    <row r="95199" x14ac:dyDescent="0.25"/>
    <row r="95200" x14ac:dyDescent="0.25"/>
    <row r="95201" x14ac:dyDescent="0.25"/>
    <row r="95202" x14ac:dyDescent="0.25"/>
    <row r="95203" x14ac:dyDescent="0.25"/>
    <row r="95204" x14ac:dyDescent="0.25"/>
    <row r="95205" x14ac:dyDescent="0.25"/>
    <row r="95206" x14ac:dyDescent="0.25"/>
    <row r="95207" x14ac:dyDescent="0.25"/>
    <row r="95208" x14ac:dyDescent="0.25"/>
    <row r="95209" x14ac:dyDescent="0.25"/>
    <row r="95210" x14ac:dyDescent="0.25"/>
    <row r="95211" x14ac:dyDescent="0.25"/>
    <row r="95212" x14ac:dyDescent="0.25"/>
    <row r="95213" x14ac:dyDescent="0.25"/>
    <row r="95214" x14ac:dyDescent="0.25"/>
    <row r="95215" x14ac:dyDescent="0.25"/>
    <row r="95216" x14ac:dyDescent="0.25"/>
    <row r="95217" x14ac:dyDescent="0.25"/>
    <row r="95218" x14ac:dyDescent="0.25"/>
    <row r="95219" x14ac:dyDescent="0.25"/>
    <row r="95220" x14ac:dyDescent="0.25"/>
    <row r="95221" x14ac:dyDescent="0.25"/>
    <row r="95222" x14ac:dyDescent="0.25"/>
    <row r="95223" x14ac:dyDescent="0.25"/>
    <row r="95224" x14ac:dyDescent="0.25"/>
    <row r="95225" x14ac:dyDescent="0.25"/>
    <row r="95226" x14ac:dyDescent="0.25"/>
    <row r="95227" x14ac:dyDescent="0.25"/>
    <row r="95228" x14ac:dyDescent="0.25"/>
    <row r="95229" x14ac:dyDescent="0.25"/>
    <row r="95230" x14ac:dyDescent="0.25"/>
    <row r="95231" x14ac:dyDescent="0.25"/>
    <row r="95232" x14ac:dyDescent="0.25"/>
    <row r="95233" x14ac:dyDescent="0.25"/>
    <row r="95234" x14ac:dyDescent="0.25"/>
    <row r="95235" x14ac:dyDescent="0.25"/>
    <row r="95236" x14ac:dyDescent="0.25"/>
    <row r="95237" x14ac:dyDescent="0.25"/>
    <row r="95238" x14ac:dyDescent="0.25"/>
    <row r="95239" x14ac:dyDescent="0.25"/>
    <row r="95240" x14ac:dyDescent="0.25"/>
    <row r="95241" x14ac:dyDescent="0.25"/>
    <row r="95242" x14ac:dyDescent="0.25"/>
    <row r="95243" x14ac:dyDescent="0.25"/>
    <row r="95244" x14ac:dyDescent="0.25"/>
    <row r="95245" x14ac:dyDescent="0.25"/>
    <row r="95246" x14ac:dyDescent="0.25"/>
    <row r="95247" x14ac:dyDescent="0.25"/>
    <row r="95248" x14ac:dyDescent="0.25"/>
    <row r="95249" x14ac:dyDescent="0.25"/>
    <row r="95250" x14ac:dyDescent="0.25"/>
    <row r="95251" x14ac:dyDescent="0.25"/>
    <row r="95252" x14ac:dyDescent="0.25"/>
    <row r="95253" x14ac:dyDescent="0.25"/>
    <row r="95254" x14ac:dyDescent="0.25"/>
    <row r="95255" x14ac:dyDescent="0.25"/>
    <row r="95256" x14ac:dyDescent="0.25"/>
    <row r="95257" x14ac:dyDescent="0.25"/>
    <row r="95258" x14ac:dyDescent="0.25"/>
    <row r="95259" x14ac:dyDescent="0.25"/>
    <row r="95260" x14ac:dyDescent="0.25"/>
    <row r="95261" x14ac:dyDescent="0.25"/>
    <row r="95262" x14ac:dyDescent="0.25"/>
    <row r="95263" x14ac:dyDescent="0.25"/>
    <row r="95264" x14ac:dyDescent="0.25"/>
    <row r="95265" x14ac:dyDescent="0.25"/>
    <row r="95266" x14ac:dyDescent="0.25"/>
    <row r="95267" x14ac:dyDescent="0.25"/>
    <row r="95268" x14ac:dyDescent="0.25"/>
    <row r="95269" x14ac:dyDescent="0.25"/>
    <row r="95270" x14ac:dyDescent="0.25"/>
    <row r="95271" x14ac:dyDescent="0.25"/>
    <row r="95272" x14ac:dyDescent="0.25"/>
    <row r="95273" x14ac:dyDescent="0.25"/>
    <row r="95274" x14ac:dyDescent="0.25"/>
    <row r="95275" x14ac:dyDescent="0.25"/>
    <row r="95276" x14ac:dyDescent="0.25"/>
    <row r="95277" x14ac:dyDescent="0.25"/>
    <row r="95278" x14ac:dyDescent="0.25"/>
    <row r="95279" x14ac:dyDescent="0.25"/>
    <row r="95280" x14ac:dyDescent="0.25"/>
    <row r="95281" x14ac:dyDescent="0.25"/>
    <row r="95282" x14ac:dyDescent="0.25"/>
    <row r="95283" x14ac:dyDescent="0.25"/>
    <row r="95284" x14ac:dyDescent="0.25"/>
    <row r="95285" x14ac:dyDescent="0.25"/>
    <row r="95286" x14ac:dyDescent="0.25"/>
    <row r="95287" x14ac:dyDescent="0.25"/>
    <row r="95288" x14ac:dyDescent="0.25"/>
    <row r="95289" x14ac:dyDescent="0.25"/>
    <row r="95290" x14ac:dyDescent="0.25"/>
    <row r="95291" x14ac:dyDescent="0.25"/>
    <row r="95292" x14ac:dyDescent="0.25"/>
    <row r="95293" x14ac:dyDescent="0.25"/>
    <row r="95294" x14ac:dyDescent="0.25"/>
    <row r="95295" x14ac:dyDescent="0.25"/>
    <row r="95296" x14ac:dyDescent="0.25"/>
    <row r="95297" x14ac:dyDescent="0.25"/>
    <row r="95298" x14ac:dyDescent="0.25"/>
    <row r="95299" x14ac:dyDescent="0.25"/>
    <row r="95300" x14ac:dyDescent="0.25"/>
    <row r="95301" x14ac:dyDescent="0.25"/>
    <row r="95302" x14ac:dyDescent="0.25"/>
    <row r="95303" x14ac:dyDescent="0.25"/>
    <row r="95304" x14ac:dyDescent="0.25"/>
    <row r="95305" x14ac:dyDescent="0.25"/>
    <row r="95306" x14ac:dyDescent="0.25"/>
    <row r="95307" x14ac:dyDescent="0.25"/>
    <row r="95308" x14ac:dyDescent="0.25"/>
    <row r="95309" x14ac:dyDescent="0.25"/>
    <row r="95310" x14ac:dyDescent="0.25"/>
    <row r="95311" x14ac:dyDescent="0.25"/>
    <row r="95312" x14ac:dyDescent="0.25"/>
    <row r="95313" x14ac:dyDescent="0.25"/>
    <row r="95314" x14ac:dyDescent="0.25"/>
    <row r="95315" x14ac:dyDescent="0.25"/>
    <row r="95316" x14ac:dyDescent="0.25"/>
    <row r="95317" x14ac:dyDescent="0.25"/>
    <row r="95318" x14ac:dyDescent="0.25"/>
    <row r="95319" x14ac:dyDescent="0.25"/>
    <row r="95320" x14ac:dyDescent="0.25"/>
    <row r="95321" x14ac:dyDescent="0.25"/>
    <row r="95322" x14ac:dyDescent="0.25"/>
    <row r="95323" x14ac:dyDescent="0.25"/>
    <row r="95324" x14ac:dyDescent="0.25"/>
    <row r="95325" x14ac:dyDescent="0.25"/>
    <row r="95326" x14ac:dyDescent="0.25"/>
    <row r="95327" x14ac:dyDescent="0.25"/>
    <row r="95328" x14ac:dyDescent="0.25"/>
    <row r="95329" x14ac:dyDescent="0.25"/>
    <row r="95330" x14ac:dyDescent="0.25"/>
    <row r="95331" x14ac:dyDescent="0.25"/>
    <row r="95332" x14ac:dyDescent="0.25"/>
    <row r="95333" x14ac:dyDescent="0.25"/>
    <row r="95334" x14ac:dyDescent="0.25"/>
    <row r="95335" x14ac:dyDescent="0.25"/>
    <row r="95336" x14ac:dyDescent="0.25"/>
    <row r="95337" x14ac:dyDescent="0.25"/>
    <row r="95338" x14ac:dyDescent="0.25"/>
    <row r="95339" x14ac:dyDescent="0.25"/>
    <row r="95340" x14ac:dyDescent="0.25"/>
    <row r="95341" x14ac:dyDescent="0.25"/>
    <row r="95342" x14ac:dyDescent="0.25"/>
    <row r="95343" x14ac:dyDescent="0.25"/>
    <row r="95344" x14ac:dyDescent="0.25"/>
    <row r="95345" x14ac:dyDescent="0.25"/>
    <row r="95346" x14ac:dyDescent="0.25"/>
    <row r="95347" x14ac:dyDescent="0.25"/>
    <row r="95348" x14ac:dyDescent="0.25"/>
    <row r="95349" x14ac:dyDescent="0.25"/>
    <row r="95350" x14ac:dyDescent="0.25"/>
    <row r="95351" x14ac:dyDescent="0.25"/>
    <row r="95352" x14ac:dyDescent="0.25"/>
    <row r="95353" x14ac:dyDescent="0.25"/>
    <row r="95354" x14ac:dyDescent="0.25"/>
    <row r="95355" x14ac:dyDescent="0.25"/>
    <row r="95356" x14ac:dyDescent="0.25"/>
    <row r="95357" x14ac:dyDescent="0.25"/>
    <row r="95358" x14ac:dyDescent="0.25"/>
    <row r="95359" x14ac:dyDescent="0.25"/>
    <row r="95360" x14ac:dyDescent="0.25"/>
    <row r="95361" x14ac:dyDescent="0.25"/>
    <row r="95362" x14ac:dyDescent="0.25"/>
    <row r="95363" x14ac:dyDescent="0.25"/>
    <row r="95364" x14ac:dyDescent="0.25"/>
    <row r="95365" x14ac:dyDescent="0.25"/>
    <row r="95366" x14ac:dyDescent="0.25"/>
    <row r="95367" x14ac:dyDescent="0.25"/>
    <row r="95368" x14ac:dyDescent="0.25"/>
    <row r="95369" x14ac:dyDescent="0.25"/>
    <row r="95370" x14ac:dyDescent="0.25"/>
    <row r="95371" x14ac:dyDescent="0.25"/>
    <row r="95372" x14ac:dyDescent="0.25"/>
    <row r="95373" x14ac:dyDescent="0.25"/>
    <row r="95374" x14ac:dyDescent="0.25"/>
    <row r="95375" x14ac:dyDescent="0.25"/>
    <row r="95376" x14ac:dyDescent="0.25"/>
    <row r="95377" x14ac:dyDescent="0.25"/>
    <row r="95378" x14ac:dyDescent="0.25"/>
    <row r="95379" x14ac:dyDescent="0.25"/>
    <row r="95380" x14ac:dyDescent="0.25"/>
    <row r="95381" x14ac:dyDescent="0.25"/>
    <row r="95382" x14ac:dyDescent="0.25"/>
    <row r="95383" x14ac:dyDescent="0.25"/>
    <row r="95384" x14ac:dyDescent="0.25"/>
    <row r="95385" x14ac:dyDescent="0.25"/>
    <row r="95386" x14ac:dyDescent="0.25"/>
    <row r="95387" x14ac:dyDescent="0.25"/>
    <row r="95388" x14ac:dyDescent="0.25"/>
    <row r="95389" x14ac:dyDescent="0.25"/>
    <row r="95390" x14ac:dyDescent="0.25"/>
    <row r="95391" x14ac:dyDescent="0.25"/>
    <row r="95392" x14ac:dyDescent="0.25"/>
    <row r="95393" x14ac:dyDescent="0.25"/>
    <row r="95394" x14ac:dyDescent="0.25"/>
    <row r="95395" x14ac:dyDescent="0.25"/>
    <row r="95396" x14ac:dyDescent="0.25"/>
    <row r="95397" x14ac:dyDescent="0.25"/>
    <row r="95398" x14ac:dyDescent="0.25"/>
    <row r="95399" x14ac:dyDescent="0.25"/>
    <row r="95400" x14ac:dyDescent="0.25"/>
    <row r="95401" x14ac:dyDescent="0.25"/>
    <row r="95402" x14ac:dyDescent="0.25"/>
    <row r="95403" x14ac:dyDescent="0.25"/>
    <row r="95404" x14ac:dyDescent="0.25"/>
    <row r="95405" x14ac:dyDescent="0.25"/>
    <row r="95406" x14ac:dyDescent="0.25"/>
    <row r="95407" x14ac:dyDescent="0.25"/>
    <row r="95408" x14ac:dyDescent="0.25"/>
    <row r="95409" x14ac:dyDescent="0.25"/>
    <row r="95410" x14ac:dyDescent="0.25"/>
    <row r="95411" x14ac:dyDescent="0.25"/>
    <row r="95412" x14ac:dyDescent="0.25"/>
    <row r="95413" x14ac:dyDescent="0.25"/>
    <row r="95414" x14ac:dyDescent="0.25"/>
    <row r="95415" x14ac:dyDescent="0.25"/>
    <row r="95416" x14ac:dyDescent="0.25"/>
    <row r="95417" x14ac:dyDescent="0.25"/>
    <row r="95418" x14ac:dyDescent="0.25"/>
    <row r="95419" x14ac:dyDescent="0.25"/>
    <row r="95420" x14ac:dyDescent="0.25"/>
    <row r="95421" x14ac:dyDescent="0.25"/>
    <row r="95422" x14ac:dyDescent="0.25"/>
    <row r="95423" x14ac:dyDescent="0.25"/>
    <row r="95424" x14ac:dyDescent="0.25"/>
    <row r="95425" x14ac:dyDescent="0.25"/>
    <row r="95426" x14ac:dyDescent="0.25"/>
    <row r="95427" x14ac:dyDescent="0.25"/>
    <row r="95428" x14ac:dyDescent="0.25"/>
    <row r="95429" x14ac:dyDescent="0.25"/>
    <row r="95430" x14ac:dyDescent="0.25"/>
    <row r="95431" x14ac:dyDescent="0.25"/>
    <row r="95432" x14ac:dyDescent="0.25"/>
    <row r="95433" x14ac:dyDescent="0.25"/>
    <row r="95434" x14ac:dyDescent="0.25"/>
    <row r="95435" x14ac:dyDescent="0.25"/>
    <row r="95436" x14ac:dyDescent="0.25"/>
    <row r="95437" x14ac:dyDescent="0.25"/>
    <row r="95438" x14ac:dyDescent="0.25"/>
    <row r="95439" x14ac:dyDescent="0.25"/>
    <row r="95440" x14ac:dyDescent="0.25"/>
    <row r="95441" x14ac:dyDescent="0.25"/>
    <row r="95442" x14ac:dyDescent="0.25"/>
    <row r="95443" x14ac:dyDescent="0.25"/>
    <row r="95444" x14ac:dyDescent="0.25"/>
    <row r="95445" x14ac:dyDescent="0.25"/>
    <row r="95446" x14ac:dyDescent="0.25"/>
    <row r="95447" x14ac:dyDescent="0.25"/>
    <row r="95448" x14ac:dyDescent="0.25"/>
    <row r="95449" x14ac:dyDescent="0.25"/>
    <row r="95450" x14ac:dyDescent="0.25"/>
    <row r="95451" x14ac:dyDescent="0.25"/>
    <row r="95452" x14ac:dyDescent="0.25"/>
    <row r="95453" x14ac:dyDescent="0.25"/>
    <row r="95454" x14ac:dyDescent="0.25"/>
    <row r="95455" x14ac:dyDescent="0.25"/>
    <row r="95456" x14ac:dyDescent="0.25"/>
    <row r="95457" x14ac:dyDescent="0.25"/>
    <row r="95458" x14ac:dyDescent="0.25"/>
    <row r="95459" x14ac:dyDescent="0.25"/>
    <row r="95460" x14ac:dyDescent="0.25"/>
    <row r="95461" x14ac:dyDescent="0.25"/>
    <row r="95462" x14ac:dyDescent="0.25"/>
    <row r="95463" x14ac:dyDescent="0.25"/>
    <row r="95464" x14ac:dyDescent="0.25"/>
    <row r="95465" x14ac:dyDescent="0.25"/>
    <row r="95466" x14ac:dyDescent="0.25"/>
    <row r="95467" x14ac:dyDescent="0.25"/>
    <row r="95468" x14ac:dyDescent="0.25"/>
    <row r="95469" x14ac:dyDescent="0.25"/>
    <row r="95470" x14ac:dyDescent="0.25"/>
    <row r="95471" x14ac:dyDescent="0.25"/>
    <row r="95472" x14ac:dyDescent="0.25"/>
    <row r="95473" x14ac:dyDescent="0.25"/>
    <row r="95474" x14ac:dyDescent="0.25"/>
    <row r="95475" x14ac:dyDescent="0.25"/>
    <row r="95476" x14ac:dyDescent="0.25"/>
    <row r="95477" x14ac:dyDescent="0.25"/>
    <row r="95478" x14ac:dyDescent="0.25"/>
    <row r="95479" x14ac:dyDescent="0.25"/>
    <row r="95480" x14ac:dyDescent="0.25"/>
    <row r="95481" x14ac:dyDescent="0.25"/>
    <row r="95482" x14ac:dyDescent="0.25"/>
    <row r="95483" x14ac:dyDescent="0.25"/>
    <row r="95484" x14ac:dyDescent="0.25"/>
    <row r="95485" x14ac:dyDescent="0.25"/>
    <row r="95486" x14ac:dyDescent="0.25"/>
    <row r="95487" x14ac:dyDescent="0.25"/>
    <row r="95488" x14ac:dyDescent="0.25"/>
    <row r="95489" x14ac:dyDescent="0.25"/>
    <row r="95490" x14ac:dyDescent="0.25"/>
    <row r="95491" x14ac:dyDescent="0.25"/>
    <row r="95492" x14ac:dyDescent="0.25"/>
    <row r="95493" x14ac:dyDescent="0.25"/>
    <row r="95494" x14ac:dyDescent="0.25"/>
    <row r="95495" x14ac:dyDescent="0.25"/>
    <row r="95496" x14ac:dyDescent="0.25"/>
    <row r="95497" x14ac:dyDescent="0.25"/>
    <row r="95498" x14ac:dyDescent="0.25"/>
    <row r="95499" x14ac:dyDescent="0.25"/>
    <row r="95500" x14ac:dyDescent="0.25"/>
    <row r="95501" x14ac:dyDescent="0.25"/>
    <row r="95502" x14ac:dyDescent="0.25"/>
    <row r="95503" x14ac:dyDescent="0.25"/>
    <row r="95504" x14ac:dyDescent="0.25"/>
    <row r="95505" x14ac:dyDescent="0.25"/>
    <row r="95506" x14ac:dyDescent="0.25"/>
    <row r="95507" x14ac:dyDescent="0.25"/>
    <row r="95508" x14ac:dyDescent="0.25"/>
    <row r="95509" x14ac:dyDescent="0.25"/>
    <row r="95510" x14ac:dyDescent="0.25"/>
    <row r="95511" x14ac:dyDescent="0.25"/>
    <row r="95512" x14ac:dyDescent="0.25"/>
    <row r="95513" x14ac:dyDescent="0.25"/>
    <row r="95514" x14ac:dyDescent="0.25"/>
    <row r="95515" x14ac:dyDescent="0.25"/>
    <row r="95516" x14ac:dyDescent="0.25"/>
    <row r="95517" x14ac:dyDescent="0.25"/>
    <row r="95518" x14ac:dyDescent="0.25"/>
    <row r="95519" x14ac:dyDescent="0.25"/>
    <row r="95520" x14ac:dyDescent="0.25"/>
    <row r="95521" x14ac:dyDescent="0.25"/>
    <row r="95522" x14ac:dyDescent="0.25"/>
    <row r="95523" x14ac:dyDescent="0.25"/>
    <row r="95524" x14ac:dyDescent="0.25"/>
    <row r="95525" x14ac:dyDescent="0.25"/>
    <row r="95526" x14ac:dyDescent="0.25"/>
    <row r="95527" x14ac:dyDescent="0.25"/>
    <row r="95528" x14ac:dyDescent="0.25"/>
    <row r="95529" x14ac:dyDescent="0.25"/>
    <row r="95530" x14ac:dyDescent="0.25"/>
    <row r="95531" x14ac:dyDescent="0.25"/>
    <row r="95532" x14ac:dyDescent="0.25"/>
    <row r="95533" x14ac:dyDescent="0.25"/>
    <row r="95534" x14ac:dyDescent="0.25"/>
    <row r="95535" x14ac:dyDescent="0.25"/>
    <row r="95536" x14ac:dyDescent="0.25"/>
    <row r="95537" x14ac:dyDescent="0.25"/>
    <row r="95538" x14ac:dyDescent="0.25"/>
    <row r="95539" x14ac:dyDescent="0.25"/>
    <row r="95540" x14ac:dyDescent="0.25"/>
    <row r="95541" x14ac:dyDescent="0.25"/>
    <row r="95542" x14ac:dyDescent="0.25"/>
    <row r="95543" x14ac:dyDescent="0.25"/>
    <row r="95544" x14ac:dyDescent="0.25"/>
    <row r="95545" x14ac:dyDescent="0.25"/>
    <row r="95546" x14ac:dyDescent="0.25"/>
    <row r="95547" x14ac:dyDescent="0.25"/>
    <row r="95548" x14ac:dyDescent="0.25"/>
    <row r="95549" x14ac:dyDescent="0.25"/>
    <row r="95550" x14ac:dyDescent="0.25"/>
    <row r="95551" x14ac:dyDescent="0.25"/>
    <row r="95552" x14ac:dyDescent="0.25"/>
    <row r="95553" x14ac:dyDescent="0.25"/>
    <row r="95554" x14ac:dyDescent="0.25"/>
    <row r="95555" x14ac:dyDescent="0.25"/>
    <row r="95556" x14ac:dyDescent="0.25"/>
    <row r="95557" x14ac:dyDescent="0.25"/>
    <row r="95558" x14ac:dyDescent="0.25"/>
    <row r="95559" x14ac:dyDescent="0.25"/>
    <row r="95560" x14ac:dyDescent="0.25"/>
    <row r="95561" x14ac:dyDescent="0.25"/>
    <row r="95562" x14ac:dyDescent="0.25"/>
    <row r="95563" x14ac:dyDescent="0.25"/>
    <row r="95564" x14ac:dyDescent="0.25"/>
    <row r="95565" x14ac:dyDescent="0.25"/>
    <row r="95566" x14ac:dyDescent="0.25"/>
    <row r="95567" x14ac:dyDescent="0.25"/>
    <row r="95568" x14ac:dyDescent="0.25"/>
    <row r="95569" x14ac:dyDescent="0.25"/>
    <row r="95570" x14ac:dyDescent="0.25"/>
    <row r="95571" x14ac:dyDescent="0.25"/>
    <row r="95572" x14ac:dyDescent="0.25"/>
    <row r="95573" x14ac:dyDescent="0.25"/>
    <row r="95574" x14ac:dyDescent="0.25"/>
    <row r="95575" x14ac:dyDescent="0.25"/>
    <row r="95576" x14ac:dyDescent="0.25"/>
    <row r="95577" x14ac:dyDescent="0.25"/>
    <row r="95578" x14ac:dyDescent="0.25"/>
    <row r="95579" x14ac:dyDescent="0.25"/>
    <row r="95580" x14ac:dyDescent="0.25"/>
    <row r="95581" x14ac:dyDescent="0.25"/>
    <row r="95582" x14ac:dyDescent="0.25"/>
    <row r="95583" x14ac:dyDescent="0.25"/>
    <row r="95584" x14ac:dyDescent="0.25"/>
    <row r="95585" x14ac:dyDescent="0.25"/>
    <row r="95586" x14ac:dyDescent="0.25"/>
    <row r="95587" x14ac:dyDescent="0.25"/>
    <row r="95588" x14ac:dyDescent="0.25"/>
    <row r="95589" x14ac:dyDescent="0.25"/>
    <row r="95590" x14ac:dyDescent="0.25"/>
    <row r="95591" x14ac:dyDescent="0.25"/>
    <row r="95592" x14ac:dyDescent="0.25"/>
    <row r="95593" x14ac:dyDescent="0.25"/>
    <row r="95594" x14ac:dyDescent="0.25"/>
    <row r="95595" x14ac:dyDescent="0.25"/>
    <row r="95596" x14ac:dyDescent="0.25"/>
    <row r="95597" x14ac:dyDescent="0.25"/>
    <row r="95598" x14ac:dyDescent="0.25"/>
    <row r="95599" x14ac:dyDescent="0.25"/>
    <row r="95600" x14ac:dyDescent="0.25"/>
    <row r="95601" x14ac:dyDescent="0.25"/>
    <row r="95602" x14ac:dyDescent="0.25"/>
    <row r="95603" x14ac:dyDescent="0.25"/>
    <row r="95604" x14ac:dyDescent="0.25"/>
    <row r="95605" x14ac:dyDescent="0.25"/>
    <row r="95606" x14ac:dyDescent="0.25"/>
    <row r="95607" x14ac:dyDescent="0.25"/>
    <row r="95608" x14ac:dyDescent="0.25"/>
    <row r="95609" x14ac:dyDescent="0.25"/>
    <row r="95610" x14ac:dyDescent="0.25"/>
    <row r="95611" x14ac:dyDescent="0.25"/>
    <row r="95612" x14ac:dyDescent="0.25"/>
    <row r="95613" x14ac:dyDescent="0.25"/>
    <row r="95614" x14ac:dyDescent="0.25"/>
    <row r="95615" x14ac:dyDescent="0.25"/>
    <row r="95616" x14ac:dyDescent="0.25"/>
    <row r="95617" x14ac:dyDescent="0.25"/>
    <row r="95618" x14ac:dyDescent="0.25"/>
    <row r="95619" x14ac:dyDescent="0.25"/>
    <row r="95620" x14ac:dyDescent="0.25"/>
    <row r="95621" x14ac:dyDescent="0.25"/>
    <row r="95622" x14ac:dyDescent="0.25"/>
    <row r="95623" x14ac:dyDescent="0.25"/>
    <row r="95624" x14ac:dyDescent="0.25"/>
    <row r="95625" x14ac:dyDescent="0.25"/>
    <row r="95626" x14ac:dyDescent="0.25"/>
    <row r="95627" x14ac:dyDescent="0.25"/>
    <row r="95628" x14ac:dyDescent="0.25"/>
    <row r="95629" x14ac:dyDescent="0.25"/>
    <row r="95630" x14ac:dyDescent="0.25"/>
    <row r="95631" x14ac:dyDescent="0.25"/>
    <row r="95632" x14ac:dyDescent="0.25"/>
    <row r="95633" x14ac:dyDescent="0.25"/>
    <row r="95634" x14ac:dyDescent="0.25"/>
    <row r="95635" x14ac:dyDescent="0.25"/>
    <row r="95636" x14ac:dyDescent="0.25"/>
    <row r="95637" x14ac:dyDescent="0.25"/>
    <row r="95638" x14ac:dyDescent="0.25"/>
    <row r="95639" x14ac:dyDescent="0.25"/>
    <row r="95640" x14ac:dyDescent="0.25"/>
    <row r="95641" x14ac:dyDescent="0.25"/>
    <row r="95642" x14ac:dyDescent="0.25"/>
    <row r="95643" x14ac:dyDescent="0.25"/>
    <row r="95644" x14ac:dyDescent="0.25"/>
    <row r="95645" x14ac:dyDescent="0.25"/>
    <row r="95646" x14ac:dyDescent="0.25"/>
    <row r="95647" x14ac:dyDescent="0.25"/>
    <row r="95648" x14ac:dyDescent="0.25"/>
    <row r="95649" x14ac:dyDescent="0.25"/>
    <row r="95650" x14ac:dyDescent="0.25"/>
    <row r="95651" x14ac:dyDescent="0.25"/>
    <row r="95652" x14ac:dyDescent="0.25"/>
    <row r="95653" x14ac:dyDescent="0.25"/>
    <row r="95654" x14ac:dyDescent="0.25"/>
    <row r="95655" x14ac:dyDescent="0.25"/>
    <row r="95656" x14ac:dyDescent="0.25"/>
    <row r="95657" x14ac:dyDescent="0.25"/>
    <row r="95658" x14ac:dyDescent="0.25"/>
    <row r="95659" x14ac:dyDescent="0.25"/>
    <row r="95660" x14ac:dyDescent="0.25"/>
    <row r="95661" x14ac:dyDescent="0.25"/>
    <row r="95662" x14ac:dyDescent="0.25"/>
    <row r="95663" x14ac:dyDescent="0.25"/>
    <row r="95664" x14ac:dyDescent="0.25"/>
    <row r="95665" x14ac:dyDescent="0.25"/>
    <row r="95666" x14ac:dyDescent="0.25"/>
    <row r="95667" x14ac:dyDescent="0.25"/>
    <row r="95668" x14ac:dyDescent="0.25"/>
    <row r="95669" x14ac:dyDescent="0.25"/>
    <row r="95670" x14ac:dyDescent="0.25"/>
    <row r="95671" x14ac:dyDescent="0.25"/>
    <row r="95672" x14ac:dyDescent="0.25"/>
    <row r="95673" x14ac:dyDescent="0.25"/>
    <row r="95674" x14ac:dyDescent="0.25"/>
    <row r="95675" x14ac:dyDescent="0.25"/>
    <row r="95676" x14ac:dyDescent="0.25"/>
    <row r="95677" x14ac:dyDescent="0.25"/>
    <row r="95678" x14ac:dyDescent="0.25"/>
    <row r="95679" x14ac:dyDescent="0.25"/>
    <row r="95680" x14ac:dyDescent="0.25"/>
    <row r="95681" x14ac:dyDescent="0.25"/>
    <row r="95682" x14ac:dyDescent="0.25"/>
    <row r="95683" x14ac:dyDescent="0.25"/>
    <row r="95684" x14ac:dyDescent="0.25"/>
    <row r="95685" x14ac:dyDescent="0.25"/>
    <row r="95686" x14ac:dyDescent="0.25"/>
    <row r="95687" x14ac:dyDescent="0.25"/>
    <row r="95688" x14ac:dyDescent="0.25"/>
    <row r="95689" x14ac:dyDescent="0.25"/>
    <row r="95690" x14ac:dyDescent="0.25"/>
    <row r="95691" x14ac:dyDescent="0.25"/>
    <row r="95692" x14ac:dyDescent="0.25"/>
    <row r="95693" x14ac:dyDescent="0.25"/>
    <row r="95694" x14ac:dyDescent="0.25"/>
    <row r="95695" x14ac:dyDescent="0.25"/>
    <row r="95696" x14ac:dyDescent="0.25"/>
    <row r="95697" x14ac:dyDescent="0.25"/>
    <row r="95698" x14ac:dyDescent="0.25"/>
    <row r="95699" x14ac:dyDescent="0.25"/>
    <row r="95700" x14ac:dyDescent="0.25"/>
    <row r="95701" x14ac:dyDescent="0.25"/>
    <row r="95702" x14ac:dyDescent="0.25"/>
    <row r="95703" x14ac:dyDescent="0.25"/>
    <row r="95704" x14ac:dyDescent="0.25"/>
    <row r="95705" x14ac:dyDescent="0.25"/>
    <row r="95706" x14ac:dyDescent="0.25"/>
    <row r="95707" x14ac:dyDescent="0.25"/>
    <row r="95708" x14ac:dyDescent="0.25"/>
    <row r="95709" x14ac:dyDescent="0.25"/>
    <row r="95710" x14ac:dyDescent="0.25"/>
    <row r="95711" x14ac:dyDescent="0.25"/>
    <row r="95712" x14ac:dyDescent="0.25"/>
    <row r="95713" x14ac:dyDescent="0.25"/>
    <row r="95714" x14ac:dyDescent="0.25"/>
    <row r="95715" x14ac:dyDescent="0.25"/>
    <row r="95716" x14ac:dyDescent="0.25"/>
    <row r="95717" x14ac:dyDescent="0.25"/>
    <row r="95718" x14ac:dyDescent="0.25"/>
    <row r="95719" x14ac:dyDescent="0.25"/>
    <row r="95720" x14ac:dyDescent="0.25"/>
    <row r="95721" x14ac:dyDescent="0.25"/>
    <row r="95722" x14ac:dyDescent="0.25"/>
    <row r="95723" x14ac:dyDescent="0.25"/>
    <row r="95724" x14ac:dyDescent="0.25"/>
    <row r="95725" x14ac:dyDescent="0.25"/>
    <row r="95726" x14ac:dyDescent="0.25"/>
    <row r="95727" x14ac:dyDescent="0.25"/>
    <row r="95728" x14ac:dyDescent="0.25"/>
    <row r="95729" x14ac:dyDescent="0.25"/>
    <row r="95730" x14ac:dyDescent="0.25"/>
    <row r="95731" x14ac:dyDescent="0.25"/>
    <row r="95732" x14ac:dyDescent="0.25"/>
    <row r="95733" x14ac:dyDescent="0.25"/>
    <row r="95734" x14ac:dyDescent="0.25"/>
    <row r="95735" x14ac:dyDescent="0.25"/>
    <row r="95736" x14ac:dyDescent="0.25"/>
    <row r="95737" x14ac:dyDescent="0.25"/>
    <row r="95738" x14ac:dyDescent="0.25"/>
    <row r="95739" x14ac:dyDescent="0.25"/>
    <row r="95740" x14ac:dyDescent="0.25"/>
    <row r="95741" x14ac:dyDescent="0.25"/>
    <row r="95742" x14ac:dyDescent="0.25"/>
    <row r="95743" x14ac:dyDescent="0.25"/>
    <row r="95744" x14ac:dyDescent="0.25"/>
    <row r="95745" x14ac:dyDescent="0.25"/>
    <row r="95746" x14ac:dyDescent="0.25"/>
    <row r="95747" x14ac:dyDescent="0.25"/>
    <row r="95748" x14ac:dyDescent="0.25"/>
    <row r="95749" x14ac:dyDescent="0.25"/>
    <row r="95750" x14ac:dyDescent="0.25"/>
    <row r="95751" x14ac:dyDescent="0.25"/>
    <row r="95752" x14ac:dyDescent="0.25"/>
    <row r="95753" x14ac:dyDescent="0.25"/>
    <row r="95754" x14ac:dyDescent="0.25"/>
    <row r="95755" x14ac:dyDescent="0.25"/>
    <row r="95756" x14ac:dyDescent="0.25"/>
    <row r="95757" x14ac:dyDescent="0.25"/>
    <row r="95758" x14ac:dyDescent="0.25"/>
    <row r="95759" x14ac:dyDescent="0.25"/>
    <row r="95760" x14ac:dyDescent="0.25"/>
    <row r="95761" x14ac:dyDescent="0.25"/>
    <row r="95762" x14ac:dyDescent="0.25"/>
    <row r="95763" x14ac:dyDescent="0.25"/>
    <row r="95764" x14ac:dyDescent="0.25"/>
    <row r="95765" x14ac:dyDescent="0.25"/>
    <row r="95766" x14ac:dyDescent="0.25"/>
    <row r="95767" x14ac:dyDescent="0.25"/>
    <row r="95768" x14ac:dyDescent="0.25"/>
    <row r="95769" x14ac:dyDescent="0.25"/>
    <row r="95770" x14ac:dyDescent="0.25"/>
    <row r="95771" x14ac:dyDescent="0.25"/>
    <row r="95772" x14ac:dyDescent="0.25"/>
    <row r="95773" x14ac:dyDescent="0.25"/>
    <row r="95774" x14ac:dyDescent="0.25"/>
    <row r="95775" x14ac:dyDescent="0.25"/>
    <row r="95776" x14ac:dyDescent="0.25"/>
    <row r="95777" x14ac:dyDescent="0.25"/>
    <row r="95778" x14ac:dyDescent="0.25"/>
    <row r="95779" x14ac:dyDescent="0.25"/>
    <row r="95780" x14ac:dyDescent="0.25"/>
    <row r="95781" x14ac:dyDescent="0.25"/>
    <row r="95782" x14ac:dyDescent="0.25"/>
    <row r="95783" x14ac:dyDescent="0.25"/>
    <row r="95784" x14ac:dyDescent="0.25"/>
    <row r="95785" x14ac:dyDescent="0.25"/>
    <row r="95786" x14ac:dyDescent="0.25"/>
    <row r="95787" x14ac:dyDescent="0.25"/>
    <row r="95788" x14ac:dyDescent="0.25"/>
    <row r="95789" x14ac:dyDescent="0.25"/>
    <row r="95790" x14ac:dyDescent="0.25"/>
    <row r="95791" x14ac:dyDescent="0.25"/>
    <row r="95792" x14ac:dyDescent="0.25"/>
    <row r="95793" x14ac:dyDescent="0.25"/>
    <row r="95794" x14ac:dyDescent="0.25"/>
    <row r="95795" x14ac:dyDescent="0.25"/>
    <row r="95796" x14ac:dyDescent="0.25"/>
    <row r="95797" x14ac:dyDescent="0.25"/>
    <row r="95798" x14ac:dyDescent="0.25"/>
    <row r="95799" x14ac:dyDescent="0.25"/>
    <row r="95800" x14ac:dyDescent="0.25"/>
    <row r="95801" x14ac:dyDescent="0.25"/>
    <row r="95802" x14ac:dyDescent="0.25"/>
    <row r="95803" x14ac:dyDescent="0.25"/>
    <row r="95804" x14ac:dyDescent="0.25"/>
    <row r="95805" x14ac:dyDescent="0.25"/>
    <row r="95806" x14ac:dyDescent="0.25"/>
    <row r="95807" x14ac:dyDescent="0.25"/>
    <row r="95808" x14ac:dyDescent="0.25"/>
    <row r="95809" x14ac:dyDescent="0.25"/>
    <row r="95810" x14ac:dyDescent="0.25"/>
    <row r="95811" x14ac:dyDescent="0.25"/>
    <row r="95812" x14ac:dyDescent="0.25"/>
    <row r="95813" x14ac:dyDescent="0.25"/>
    <row r="95814" x14ac:dyDescent="0.25"/>
    <row r="95815" x14ac:dyDescent="0.25"/>
    <row r="95816" x14ac:dyDescent="0.25"/>
    <row r="95817" x14ac:dyDescent="0.25"/>
    <row r="95818" x14ac:dyDescent="0.25"/>
    <row r="95819" x14ac:dyDescent="0.25"/>
    <row r="95820" x14ac:dyDescent="0.25"/>
    <row r="95821" x14ac:dyDescent="0.25"/>
    <row r="95822" x14ac:dyDescent="0.25"/>
    <row r="95823" x14ac:dyDescent="0.25"/>
    <row r="95824" x14ac:dyDescent="0.25"/>
    <row r="95825" x14ac:dyDescent="0.25"/>
    <row r="95826" x14ac:dyDescent="0.25"/>
    <row r="95827" x14ac:dyDescent="0.25"/>
    <row r="95828" x14ac:dyDescent="0.25"/>
    <row r="95829" x14ac:dyDescent="0.25"/>
    <row r="95830" x14ac:dyDescent="0.25"/>
    <row r="95831" x14ac:dyDescent="0.25"/>
    <row r="95832" x14ac:dyDescent="0.25"/>
    <row r="95833" x14ac:dyDescent="0.25"/>
    <row r="95834" x14ac:dyDescent="0.25"/>
    <row r="95835" x14ac:dyDescent="0.25"/>
    <row r="95836" x14ac:dyDescent="0.25"/>
    <row r="95837" x14ac:dyDescent="0.25"/>
    <row r="95838" x14ac:dyDescent="0.25"/>
    <row r="95839" x14ac:dyDescent="0.25"/>
    <row r="95840" x14ac:dyDescent="0.25"/>
    <row r="95841" x14ac:dyDescent="0.25"/>
    <row r="95842" x14ac:dyDescent="0.25"/>
    <row r="95843" x14ac:dyDescent="0.25"/>
    <row r="95844" x14ac:dyDescent="0.25"/>
    <row r="95845" x14ac:dyDescent="0.25"/>
    <row r="95846" x14ac:dyDescent="0.25"/>
    <row r="95847" x14ac:dyDescent="0.25"/>
    <row r="95848" x14ac:dyDescent="0.25"/>
    <row r="95849" x14ac:dyDescent="0.25"/>
    <row r="95850" x14ac:dyDescent="0.25"/>
    <row r="95851" x14ac:dyDescent="0.25"/>
    <row r="95852" x14ac:dyDescent="0.25"/>
    <row r="95853" x14ac:dyDescent="0.25"/>
    <row r="95854" x14ac:dyDescent="0.25"/>
    <row r="95855" x14ac:dyDescent="0.25"/>
    <row r="95856" x14ac:dyDescent="0.25"/>
    <row r="95857" x14ac:dyDescent="0.25"/>
    <row r="95858" x14ac:dyDescent="0.25"/>
    <row r="95859" x14ac:dyDescent="0.25"/>
    <row r="95860" x14ac:dyDescent="0.25"/>
    <row r="95861" x14ac:dyDescent="0.25"/>
    <row r="95862" x14ac:dyDescent="0.25"/>
    <row r="95863" x14ac:dyDescent="0.25"/>
    <row r="95864" x14ac:dyDescent="0.25"/>
    <row r="95865" x14ac:dyDescent="0.25"/>
    <row r="95866" x14ac:dyDescent="0.25"/>
    <row r="95867" x14ac:dyDescent="0.25"/>
    <row r="95868" x14ac:dyDescent="0.25"/>
    <row r="95869" x14ac:dyDescent="0.25"/>
    <row r="95870" x14ac:dyDescent="0.25"/>
    <row r="95871" x14ac:dyDescent="0.25"/>
    <row r="95872" x14ac:dyDescent="0.25"/>
    <row r="95873" x14ac:dyDescent="0.25"/>
    <row r="95874" x14ac:dyDescent="0.25"/>
    <row r="95875" x14ac:dyDescent="0.25"/>
    <row r="95876" x14ac:dyDescent="0.25"/>
    <row r="95877" x14ac:dyDescent="0.25"/>
    <row r="95878" x14ac:dyDescent="0.25"/>
    <row r="95879" x14ac:dyDescent="0.25"/>
    <row r="95880" x14ac:dyDescent="0.25"/>
    <row r="95881" x14ac:dyDescent="0.25"/>
    <row r="95882" x14ac:dyDescent="0.25"/>
    <row r="95883" x14ac:dyDescent="0.25"/>
    <row r="95884" x14ac:dyDescent="0.25"/>
    <row r="95885" x14ac:dyDescent="0.25"/>
    <row r="95886" x14ac:dyDescent="0.25"/>
    <row r="95887" x14ac:dyDescent="0.25"/>
    <row r="95888" x14ac:dyDescent="0.25"/>
    <row r="95889" x14ac:dyDescent="0.25"/>
    <row r="95890" x14ac:dyDescent="0.25"/>
    <row r="95891" x14ac:dyDescent="0.25"/>
    <row r="95892" x14ac:dyDescent="0.25"/>
    <row r="95893" x14ac:dyDescent="0.25"/>
    <row r="95894" x14ac:dyDescent="0.25"/>
    <row r="95895" x14ac:dyDescent="0.25"/>
    <row r="95896" x14ac:dyDescent="0.25"/>
    <row r="95897" x14ac:dyDescent="0.25"/>
    <row r="95898" x14ac:dyDescent="0.25"/>
    <row r="95899" x14ac:dyDescent="0.25"/>
    <row r="95900" x14ac:dyDescent="0.25"/>
    <row r="95901" x14ac:dyDescent="0.25"/>
    <row r="95902" x14ac:dyDescent="0.25"/>
    <row r="95903" x14ac:dyDescent="0.25"/>
    <row r="95904" x14ac:dyDescent="0.25"/>
    <row r="95905" x14ac:dyDescent="0.25"/>
    <row r="95906" x14ac:dyDescent="0.25"/>
    <row r="95907" x14ac:dyDescent="0.25"/>
    <row r="95908" x14ac:dyDescent="0.25"/>
    <row r="95909" x14ac:dyDescent="0.25"/>
    <row r="95910" x14ac:dyDescent="0.25"/>
    <row r="95911" x14ac:dyDescent="0.25"/>
    <row r="95912" x14ac:dyDescent="0.25"/>
    <row r="95913" x14ac:dyDescent="0.25"/>
    <row r="95914" x14ac:dyDescent="0.25"/>
    <row r="95915" x14ac:dyDescent="0.25"/>
    <row r="95916" x14ac:dyDescent="0.25"/>
    <row r="95917" x14ac:dyDescent="0.25"/>
    <row r="95918" x14ac:dyDescent="0.25"/>
    <row r="95919" x14ac:dyDescent="0.25"/>
    <row r="95920" x14ac:dyDescent="0.25"/>
    <row r="95921" x14ac:dyDescent="0.25"/>
    <row r="95922" x14ac:dyDescent="0.25"/>
    <row r="95923" x14ac:dyDescent="0.25"/>
    <row r="95924" x14ac:dyDescent="0.25"/>
    <row r="95925" x14ac:dyDescent="0.25"/>
    <row r="95926" x14ac:dyDescent="0.25"/>
    <row r="95927" x14ac:dyDescent="0.25"/>
    <row r="95928" x14ac:dyDescent="0.25"/>
    <row r="95929" x14ac:dyDescent="0.25"/>
    <row r="95930" x14ac:dyDescent="0.25"/>
    <row r="95931" x14ac:dyDescent="0.25"/>
    <row r="95932" x14ac:dyDescent="0.25"/>
    <row r="95933" x14ac:dyDescent="0.25"/>
    <row r="95934" x14ac:dyDescent="0.25"/>
    <row r="95935" x14ac:dyDescent="0.25"/>
    <row r="95936" x14ac:dyDescent="0.25"/>
    <row r="95937" x14ac:dyDescent="0.25"/>
    <row r="95938" x14ac:dyDescent="0.25"/>
    <row r="95939" x14ac:dyDescent="0.25"/>
    <row r="95940" x14ac:dyDescent="0.25"/>
    <row r="95941" x14ac:dyDescent="0.25"/>
    <row r="95942" x14ac:dyDescent="0.25"/>
    <row r="95943" x14ac:dyDescent="0.25"/>
    <row r="95944" x14ac:dyDescent="0.25"/>
    <row r="95945" x14ac:dyDescent="0.25"/>
    <row r="95946" x14ac:dyDescent="0.25"/>
    <row r="95947" x14ac:dyDescent="0.25"/>
    <row r="95948" x14ac:dyDescent="0.25"/>
    <row r="95949" x14ac:dyDescent="0.25"/>
    <row r="95950" x14ac:dyDescent="0.25"/>
    <row r="95951" x14ac:dyDescent="0.25"/>
    <row r="95952" x14ac:dyDescent="0.25"/>
    <row r="95953" x14ac:dyDescent="0.25"/>
    <row r="95954" x14ac:dyDescent="0.25"/>
    <row r="95955" x14ac:dyDescent="0.25"/>
    <row r="95956" x14ac:dyDescent="0.25"/>
    <row r="95957" x14ac:dyDescent="0.25"/>
    <row r="95958" x14ac:dyDescent="0.25"/>
    <row r="95959" x14ac:dyDescent="0.25"/>
    <row r="95960" x14ac:dyDescent="0.25"/>
    <row r="95961" x14ac:dyDescent="0.25"/>
    <row r="95962" x14ac:dyDescent="0.25"/>
    <row r="95963" x14ac:dyDescent="0.25"/>
    <row r="95964" x14ac:dyDescent="0.25"/>
    <row r="95965" x14ac:dyDescent="0.25"/>
    <row r="95966" x14ac:dyDescent="0.25"/>
    <row r="95967" x14ac:dyDescent="0.25"/>
    <row r="95968" x14ac:dyDescent="0.25"/>
    <row r="95969" x14ac:dyDescent="0.25"/>
    <row r="95970" x14ac:dyDescent="0.25"/>
    <row r="95971" x14ac:dyDescent="0.25"/>
    <row r="95972" x14ac:dyDescent="0.25"/>
    <row r="95973" x14ac:dyDescent="0.25"/>
    <row r="95974" x14ac:dyDescent="0.25"/>
    <row r="95975" x14ac:dyDescent="0.25"/>
    <row r="95976" x14ac:dyDescent="0.25"/>
    <row r="95977" x14ac:dyDescent="0.25"/>
    <row r="95978" x14ac:dyDescent="0.25"/>
    <row r="95979" x14ac:dyDescent="0.25"/>
    <row r="95980" x14ac:dyDescent="0.25"/>
    <row r="95981" x14ac:dyDescent="0.25"/>
    <row r="95982" x14ac:dyDescent="0.25"/>
    <row r="95983" x14ac:dyDescent="0.25"/>
    <row r="95984" x14ac:dyDescent="0.25"/>
    <row r="95985" x14ac:dyDescent="0.25"/>
    <row r="95986" x14ac:dyDescent="0.25"/>
    <row r="95987" x14ac:dyDescent="0.25"/>
    <row r="95988" x14ac:dyDescent="0.25"/>
    <row r="95989" x14ac:dyDescent="0.25"/>
    <row r="95990" x14ac:dyDescent="0.25"/>
    <row r="95991" x14ac:dyDescent="0.25"/>
    <row r="95992" x14ac:dyDescent="0.25"/>
    <row r="95993" x14ac:dyDescent="0.25"/>
    <row r="95994" x14ac:dyDescent="0.25"/>
    <row r="95995" x14ac:dyDescent="0.25"/>
    <row r="95996" x14ac:dyDescent="0.25"/>
    <row r="95997" x14ac:dyDescent="0.25"/>
    <row r="95998" x14ac:dyDescent="0.25"/>
    <row r="95999" x14ac:dyDescent="0.25"/>
    <row r="96000" x14ac:dyDescent="0.25"/>
    <row r="96001" x14ac:dyDescent="0.25"/>
    <row r="96002" x14ac:dyDescent="0.25"/>
    <row r="96003" x14ac:dyDescent="0.25"/>
    <row r="96004" x14ac:dyDescent="0.25"/>
    <row r="96005" x14ac:dyDescent="0.25"/>
    <row r="96006" x14ac:dyDescent="0.25"/>
    <row r="96007" x14ac:dyDescent="0.25"/>
    <row r="96008" x14ac:dyDescent="0.25"/>
    <row r="96009" x14ac:dyDescent="0.25"/>
    <row r="96010" x14ac:dyDescent="0.25"/>
    <row r="96011" x14ac:dyDescent="0.25"/>
    <row r="96012" x14ac:dyDescent="0.25"/>
    <row r="96013" x14ac:dyDescent="0.25"/>
    <row r="96014" x14ac:dyDescent="0.25"/>
    <row r="96015" x14ac:dyDescent="0.25"/>
    <row r="96016" x14ac:dyDescent="0.25"/>
    <row r="96017" x14ac:dyDescent="0.25"/>
    <row r="96018" x14ac:dyDescent="0.25"/>
    <row r="96019" x14ac:dyDescent="0.25"/>
    <row r="96020" x14ac:dyDescent="0.25"/>
    <row r="96021" x14ac:dyDescent="0.25"/>
    <row r="96022" x14ac:dyDescent="0.25"/>
    <row r="96023" x14ac:dyDescent="0.25"/>
    <row r="96024" x14ac:dyDescent="0.25"/>
    <row r="96025" x14ac:dyDescent="0.25"/>
    <row r="96026" x14ac:dyDescent="0.25"/>
    <row r="96027" x14ac:dyDescent="0.25"/>
    <row r="96028" x14ac:dyDescent="0.25"/>
    <row r="96029" x14ac:dyDescent="0.25"/>
    <row r="96030" x14ac:dyDescent="0.25"/>
    <row r="96031" x14ac:dyDescent="0.25"/>
    <row r="96032" x14ac:dyDescent="0.25"/>
    <row r="96033" x14ac:dyDescent="0.25"/>
    <row r="96034" x14ac:dyDescent="0.25"/>
    <row r="96035" x14ac:dyDescent="0.25"/>
    <row r="96036" x14ac:dyDescent="0.25"/>
    <row r="96037" x14ac:dyDescent="0.25"/>
    <row r="96038" x14ac:dyDescent="0.25"/>
    <row r="96039" x14ac:dyDescent="0.25"/>
    <row r="96040" x14ac:dyDescent="0.25"/>
    <row r="96041" x14ac:dyDescent="0.25"/>
    <row r="96042" x14ac:dyDescent="0.25"/>
    <row r="96043" x14ac:dyDescent="0.25"/>
    <row r="96044" x14ac:dyDescent="0.25"/>
    <row r="96045" x14ac:dyDescent="0.25"/>
    <row r="96046" x14ac:dyDescent="0.25"/>
    <row r="96047" x14ac:dyDescent="0.25"/>
    <row r="96048" x14ac:dyDescent="0.25"/>
    <row r="96049" x14ac:dyDescent="0.25"/>
    <row r="96050" x14ac:dyDescent="0.25"/>
    <row r="96051" x14ac:dyDescent="0.25"/>
    <row r="96052" x14ac:dyDescent="0.25"/>
    <row r="96053" x14ac:dyDescent="0.25"/>
    <row r="96054" x14ac:dyDescent="0.25"/>
    <row r="96055" x14ac:dyDescent="0.25"/>
    <row r="96056" x14ac:dyDescent="0.25"/>
    <row r="96057" x14ac:dyDescent="0.25"/>
    <row r="96058" x14ac:dyDescent="0.25"/>
    <row r="96059" x14ac:dyDescent="0.25"/>
    <row r="96060" x14ac:dyDescent="0.25"/>
    <row r="96061" x14ac:dyDescent="0.25"/>
    <row r="96062" x14ac:dyDescent="0.25"/>
    <row r="96063" x14ac:dyDescent="0.25"/>
    <row r="96064" x14ac:dyDescent="0.25"/>
    <row r="96065" x14ac:dyDescent="0.25"/>
    <row r="96066" x14ac:dyDescent="0.25"/>
    <row r="96067" x14ac:dyDescent="0.25"/>
    <row r="96068" x14ac:dyDescent="0.25"/>
    <row r="96069" x14ac:dyDescent="0.25"/>
    <row r="96070" x14ac:dyDescent="0.25"/>
    <row r="96071" x14ac:dyDescent="0.25"/>
    <row r="96072" x14ac:dyDescent="0.25"/>
    <row r="96073" x14ac:dyDescent="0.25"/>
    <row r="96074" x14ac:dyDescent="0.25"/>
    <row r="96075" x14ac:dyDescent="0.25"/>
    <row r="96076" x14ac:dyDescent="0.25"/>
    <row r="96077" x14ac:dyDescent="0.25"/>
    <row r="96078" x14ac:dyDescent="0.25"/>
    <row r="96079" x14ac:dyDescent="0.25"/>
    <row r="96080" x14ac:dyDescent="0.25"/>
    <row r="96081" x14ac:dyDescent="0.25"/>
    <row r="96082" x14ac:dyDescent="0.25"/>
    <row r="96083" x14ac:dyDescent="0.25"/>
    <row r="96084" x14ac:dyDescent="0.25"/>
    <row r="96085" x14ac:dyDescent="0.25"/>
    <row r="96086" x14ac:dyDescent="0.25"/>
    <row r="96087" x14ac:dyDescent="0.25"/>
    <row r="96088" x14ac:dyDescent="0.25"/>
    <row r="96089" x14ac:dyDescent="0.25"/>
    <row r="96090" x14ac:dyDescent="0.25"/>
    <row r="96091" x14ac:dyDescent="0.25"/>
    <row r="96092" x14ac:dyDescent="0.25"/>
    <row r="96093" x14ac:dyDescent="0.25"/>
    <row r="96094" x14ac:dyDescent="0.25"/>
    <row r="96095" x14ac:dyDescent="0.25"/>
    <row r="96096" x14ac:dyDescent="0.25"/>
    <row r="96097" x14ac:dyDescent="0.25"/>
    <row r="96098" x14ac:dyDescent="0.25"/>
    <row r="96099" x14ac:dyDescent="0.25"/>
    <row r="96100" x14ac:dyDescent="0.25"/>
    <row r="96101" x14ac:dyDescent="0.25"/>
    <row r="96102" x14ac:dyDescent="0.25"/>
    <row r="96103" x14ac:dyDescent="0.25"/>
    <row r="96104" x14ac:dyDescent="0.25"/>
    <row r="96105" x14ac:dyDescent="0.25"/>
    <row r="96106" x14ac:dyDescent="0.25"/>
    <row r="96107" x14ac:dyDescent="0.25"/>
    <row r="96108" x14ac:dyDescent="0.25"/>
    <row r="96109" x14ac:dyDescent="0.25"/>
    <row r="96110" x14ac:dyDescent="0.25"/>
    <row r="96111" x14ac:dyDescent="0.25"/>
    <row r="96112" x14ac:dyDescent="0.25"/>
    <row r="96113" x14ac:dyDescent="0.25"/>
    <row r="96114" x14ac:dyDescent="0.25"/>
    <row r="96115" x14ac:dyDescent="0.25"/>
    <row r="96116" x14ac:dyDescent="0.25"/>
    <row r="96117" x14ac:dyDescent="0.25"/>
    <row r="96118" x14ac:dyDescent="0.25"/>
    <row r="96119" x14ac:dyDescent="0.25"/>
    <row r="96120" x14ac:dyDescent="0.25"/>
    <row r="96121" x14ac:dyDescent="0.25"/>
    <row r="96122" x14ac:dyDescent="0.25"/>
    <row r="96123" x14ac:dyDescent="0.25"/>
    <row r="96124" x14ac:dyDescent="0.25"/>
    <row r="96125" x14ac:dyDescent="0.25"/>
    <row r="96126" x14ac:dyDescent="0.25"/>
    <row r="96127" x14ac:dyDescent="0.25"/>
    <row r="96128" x14ac:dyDescent="0.25"/>
    <row r="96129" x14ac:dyDescent="0.25"/>
    <row r="96130" x14ac:dyDescent="0.25"/>
    <row r="96131" x14ac:dyDescent="0.25"/>
    <row r="96132" x14ac:dyDescent="0.25"/>
    <row r="96133" x14ac:dyDescent="0.25"/>
    <row r="96134" x14ac:dyDescent="0.25"/>
    <row r="96135" x14ac:dyDescent="0.25"/>
    <row r="96136" x14ac:dyDescent="0.25"/>
    <row r="96137" x14ac:dyDescent="0.25"/>
    <row r="96138" x14ac:dyDescent="0.25"/>
    <row r="96139" x14ac:dyDescent="0.25"/>
    <row r="96140" x14ac:dyDescent="0.25"/>
    <row r="96141" x14ac:dyDescent="0.25"/>
    <row r="96142" x14ac:dyDescent="0.25"/>
    <row r="96143" x14ac:dyDescent="0.25"/>
    <row r="96144" x14ac:dyDescent="0.25"/>
    <row r="96145" x14ac:dyDescent="0.25"/>
    <row r="96146" x14ac:dyDescent="0.25"/>
    <row r="96147" x14ac:dyDescent="0.25"/>
    <row r="96148" x14ac:dyDescent="0.25"/>
    <row r="96149" x14ac:dyDescent="0.25"/>
    <row r="96150" x14ac:dyDescent="0.25"/>
    <row r="96151" x14ac:dyDescent="0.25"/>
    <row r="96152" x14ac:dyDescent="0.25"/>
    <row r="96153" x14ac:dyDescent="0.25"/>
    <row r="96154" x14ac:dyDescent="0.25"/>
    <row r="96155" x14ac:dyDescent="0.25"/>
    <row r="96156" x14ac:dyDescent="0.25"/>
    <row r="96157" x14ac:dyDescent="0.25"/>
    <row r="96158" x14ac:dyDescent="0.25"/>
    <row r="96159" x14ac:dyDescent="0.25"/>
    <row r="96160" x14ac:dyDescent="0.25"/>
    <row r="96161" x14ac:dyDescent="0.25"/>
    <row r="96162" x14ac:dyDescent="0.25"/>
    <row r="96163" x14ac:dyDescent="0.25"/>
    <row r="96164" x14ac:dyDescent="0.25"/>
    <row r="96165" x14ac:dyDescent="0.25"/>
    <row r="96166" x14ac:dyDescent="0.25"/>
    <row r="96167" x14ac:dyDescent="0.25"/>
    <row r="96168" x14ac:dyDescent="0.25"/>
    <row r="96169" x14ac:dyDescent="0.25"/>
    <row r="96170" x14ac:dyDescent="0.25"/>
    <row r="96171" x14ac:dyDescent="0.25"/>
    <row r="96172" x14ac:dyDescent="0.25"/>
    <row r="96173" x14ac:dyDescent="0.25"/>
    <row r="96174" x14ac:dyDescent="0.25"/>
    <row r="96175" x14ac:dyDescent="0.25"/>
    <row r="96176" x14ac:dyDescent="0.25"/>
    <row r="96177" x14ac:dyDescent="0.25"/>
    <row r="96178" x14ac:dyDescent="0.25"/>
    <row r="96179" x14ac:dyDescent="0.25"/>
    <row r="96180" x14ac:dyDescent="0.25"/>
    <row r="96181" x14ac:dyDescent="0.25"/>
    <row r="96182" x14ac:dyDescent="0.25"/>
    <row r="96183" x14ac:dyDescent="0.25"/>
    <row r="96184" x14ac:dyDescent="0.25"/>
    <row r="96185" x14ac:dyDescent="0.25"/>
    <row r="96186" x14ac:dyDescent="0.25"/>
    <row r="96187" x14ac:dyDescent="0.25"/>
    <row r="96188" x14ac:dyDescent="0.25"/>
    <row r="96189" x14ac:dyDescent="0.25"/>
    <row r="96190" x14ac:dyDescent="0.25"/>
    <row r="96191" x14ac:dyDescent="0.25"/>
    <row r="96192" x14ac:dyDescent="0.25"/>
    <row r="96193" x14ac:dyDescent="0.25"/>
    <row r="96194" x14ac:dyDescent="0.25"/>
    <row r="96195" x14ac:dyDescent="0.25"/>
    <row r="96196" x14ac:dyDescent="0.25"/>
    <row r="96197" x14ac:dyDescent="0.25"/>
    <row r="96198" x14ac:dyDescent="0.25"/>
    <row r="96199" x14ac:dyDescent="0.25"/>
    <row r="96200" x14ac:dyDescent="0.25"/>
    <row r="96201" x14ac:dyDescent="0.25"/>
    <row r="96202" x14ac:dyDescent="0.25"/>
    <row r="96203" x14ac:dyDescent="0.25"/>
    <row r="96204" x14ac:dyDescent="0.25"/>
    <row r="96205" x14ac:dyDescent="0.25"/>
    <row r="96206" x14ac:dyDescent="0.25"/>
    <row r="96207" x14ac:dyDescent="0.25"/>
    <row r="96208" x14ac:dyDescent="0.25"/>
    <row r="96209" x14ac:dyDescent="0.25"/>
    <row r="96210" x14ac:dyDescent="0.25"/>
    <row r="96211" x14ac:dyDescent="0.25"/>
    <row r="96212" x14ac:dyDescent="0.25"/>
    <row r="96213" x14ac:dyDescent="0.25"/>
    <row r="96214" x14ac:dyDescent="0.25"/>
    <row r="96215" x14ac:dyDescent="0.25"/>
    <row r="96216" x14ac:dyDescent="0.25"/>
    <row r="96217" x14ac:dyDescent="0.25"/>
    <row r="96218" x14ac:dyDescent="0.25"/>
    <row r="96219" x14ac:dyDescent="0.25"/>
    <row r="96220" x14ac:dyDescent="0.25"/>
    <row r="96221" x14ac:dyDescent="0.25"/>
    <row r="96222" x14ac:dyDescent="0.25"/>
    <row r="96223" x14ac:dyDescent="0.25"/>
    <row r="96224" x14ac:dyDescent="0.25"/>
    <row r="96225" x14ac:dyDescent="0.25"/>
    <row r="96226" x14ac:dyDescent="0.25"/>
    <row r="96227" x14ac:dyDescent="0.25"/>
    <row r="96228" x14ac:dyDescent="0.25"/>
    <row r="96229" x14ac:dyDescent="0.25"/>
    <row r="96230" x14ac:dyDescent="0.25"/>
    <row r="96231" x14ac:dyDescent="0.25"/>
    <row r="96232" x14ac:dyDescent="0.25"/>
    <row r="96233" x14ac:dyDescent="0.25"/>
    <row r="96234" x14ac:dyDescent="0.25"/>
    <row r="96235" x14ac:dyDescent="0.25"/>
    <row r="96236" x14ac:dyDescent="0.25"/>
    <row r="96237" x14ac:dyDescent="0.25"/>
    <row r="96238" x14ac:dyDescent="0.25"/>
    <row r="96239" x14ac:dyDescent="0.25"/>
    <row r="96240" x14ac:dyDescent="0.25"/>
    <row r="96241" x14ac:dyDescent="0.25"/>
    <row r="96242" x14ac:dyDescent="0.25"/>
    <row r="96243" x14ac:dyDescent="0.25"/>
    <row r="96244" x14ac:dyDescent="0.25"/>
    <row r="96245" x14ac:dyDescent="0.25"/>
    <row r="96246" x14ac:dyDescent="0.25"/>
    <row r="96247" x14ac:dyDescent="0.25"/>
    <row r="96248" x14ac:dyDescent="0.25"/>
    <row r="96249" x14ac:dyDescent="0.25"/>
    <row r="96250" x14ac:dyDescent="0.25"/>
    <row r="96251" x14ac:dyDescent="0.25"/>
    <row r="96252" x14ac:dyDescent="0.25"/>
    <row r="96253" x14ac:dyDescent="0.25"/>
    <row r="96254" x14ac:dyDescent="0.25"/>
    <row r="96255" x14ac:dyDescent="0.25"/>
    <row r="96256" x14ac:dyDescent="0.25"/>
    <row r="96257" x14ac:dyDescent="0.25"/>
    <row r="96258" x14ac:dyDescent="0.25"/>
    <row r="96259" x14ac:dyDescent="0.25"/>
    <row r="96260" x14ac:dyDescent="0.25"/>
    <row r="96261" x14ac:dyDescent="0.25"/>
    <row r="96262" x14ac:dyDescent="0.25"/>
    <row r="96263" x14ac:dyDescent="0.25"/>
    <row r="96264" x14ac:dyDescent="0.25"/>
    <row r="96265" x14ac:dyDescent="0.25"/>
    <row r="96266" x14ac:dyDescent="0.25"/>
    <row r="96267" x14ac:dyDescent="0.25"/>
    <row r="96268" x14ac:dyDescent="0.25"/>
    <row r="96269" x14ac:dyDescent="0.25"/>
    <row r="96270" x14ac:dyDescent="0.25"/>
    <row r="96271" x14ac:dyDescent="0.25"/>
    <row r="96272" x14ac:dyDescent="0.25"/>
    <row r="96273" x14ac:dyDescent="0.25"/>
    <row r="96274" x14ac:dyDescent="0.25"/>
    <row r="96275" x14ac:dyDescent="0.25"/>
    <row r="96276" x14ac:dyDescent="0.25"/>
    <row r="96277" x14ac:dyDescent="0.25"/>
    <row r="96278" x14ac:dyDescent="0.25"/>
    <row r="96279" x14ac:dyDescent="0.25"/>
    <row r="96280" x14ac:dyDescent="0.25"/>
    <row r="96281" x14ac:dyDescent="0.25"/>
    <row r="96282" x14ac:dyDescent="0.25"/>
    <row r="96283" x14ac:dyDescent="0.25"/>
    <row r="96284" x14ac:dyDescent="0.25"/>
    <row r="96285" x14ac:dyDescent="0.25"/>
    <row r="96286" x14ac:dyDescent="0.25"/>
    <row r="96287" x14ac:dyDescent="0.25"/>
    <row r="96288" x14ac:dyDescent="0.25"/>
    <row r="96289" x14ac:dyDescent="0.25"/>
    <row r="96290" x14ac:dyDescent="0.25"/>
    <row r="96291" x14ac:dyDescent="0.25"/>
    <row r="96292" x14ac:dyDescent="0.25"/>
    <row r="96293" x14ac:dyDescent="0.25"/>
    <row r="96294" x14ac:dyDescent="0.25"/>
    <row r="96295" x14ac:dyDescent="0.25"/>
    <row r="96296" x14ac:dyDescent="0.25"/>
    <row r="96297" x14ac:dyDescent="0.25"/>
    <row r="96298" x14ac:dyDescent="0.25"/>
    <row r="96299" x14ac:dyDescent="0.25"/>
    <row r="96300" x14ac:dyDescent="0.25"/>
    <row r="96301" x14ac:dyDescent="0.25"/>
    <row r="96302" x14ac:dyDescent="0.25"/>
    <row r="96303" x14ac:dyDescent="0.25"/>
    <row r="96304" x14ac:dyDescent="0.25"/>
    <row r="96305" x14ac:dyDescent="0.25"/>
    <row r="96306" x14ac:dyDescent="0.25"/>
    <row r="96307" x14ac:dyDescent="0.25"/>
    <row r="96308" x14ac:dyDescent="0.25"/>
    <row r="96309" x14ac:dyDescent="0.25"/>
    <row r="96310" x14ac:dyDescent="0.25"/>
    <row r="96311" x14ac:dyDescent="0.25"/>
    <row r="96312" x14ac:dyDescent="0.25"/>
    <row r="96313" x14ac:dyDescent="0.25"/>
    <row r="96314" x14ac:dyDescent="0.25"/>
    <row r="96315" x14ac:dyDescent="0.25"/>
    <row r="96316" x14ac:dyDescent="0.25"/>
    <row r="96317" x14ac:dyDescent="0.25"/>
    <row r="96318" x14ac:dyDescent="0.25"/>
    <row r="96319" x14ac:dyDescent="0.25"/>
    <row r="96320" x14ac:dyDescent="0.25"/>
    <row r="96321" x14ac:dyDescent="0.25"/>
    <row r="96322" x14ac:dyDescent="0.25"/>
    <row r="96323" x14ac:dyDescent="0.25"/>
    <row r="96324" x14ac:dyDescent="0.25"/>
    <row r="96325" x14ac:dyDescent="0.25"/>
    <row r="96326" x14ac:dyDescent="0.25"/>
    <row r="96327" x14ac:dyDescent="0.25"/>
    <row r="96328" x14ac:dyDescent="0.25"/>
    <row r="96329" x14ac:dyDescent="0.25"/>
    <row r="96330" x14ac:dyDescent="0.25"/>
    <row r="96331" x14ac:dyDescent="0.25"/>
    <row r="96332" x14ac:dyDescent="0.25"/>
    <row r="96333" x14ac:dyDescent="0.25"/>
    <row r="96334" x14ac:dyDescent="0.25"/>
    <row r="96335" x14ac:dyDescent="0.25"/>
    <row r="96336" x14ac:dyDescent="0.25"/>
    <row r="96337" x14ac:dyDescent="0.25"/>
    <row r="96338" x14ac:dyDescent="0.25"/>
    <row r="96339" x14ac:dyDescent="0.25"/>
    <row r="96340" x14ac:dyDescent="0.25"/>
    <row r="96341" x14ac:dyDescent="0.25"/>
    <row r="96342" x14ac:dyDescent="0.25"/>
    <row r="96343" x14ac:dyDescent="0.25"/>
    <row r="96344" x14ac:dyDescent="0.25"/>
    <row r="96345" x14ac:dyDescent="0.25"/>
    <row r="96346" x14ac:dyDescent="0.25"/>
    <row r="96347" x14ac:dyDescent="0.25"/>
    <row r="96348" x14ac:dyDescent="0.25"/>
    <row r="96349" x14ac:dyDescent="0.25"/>
    <row r="96350" x14ac:dyDescent="0.25"/>
    <row r="96351" x14ac:dyDescent="0.25"/>
    <row r="96352" x14ac:dyDescent="0.25"/>
    <row r="96353" x14ac:dyDescent="0.25"/>
    <row r="96354" x14ac:dyDescent="0.25"/>
    <row r="96355" x14ac:dyDescent="0.25"/>
    <row r="96356" x14ac:dyDescent="0.25"/>
    <row r="96357" x14ac:dyDescent="0.25"/>
    <row r="96358" x14ac:dyDescent="0.25"/>
    <row r="96359" x14ac:dyDescent="0.25"/>
    <row r="96360" x14ac:dyDescent="0.25"/>
    <row r="96361" x14ac:dyDescent="0.25"/>
    <row r="96362" x14ac:dyDescent="0.25"/>
    <row r="96363" x14ac:dyDescent="0.25"/>
    <row r="96364" x14ac:dyDescent="0.25"/>
    <row r="96365" x14ac:dyDescent="0.25"/>
    <row r="96366" x14ac:dyDescent="0.25"/>
    <row r="96367" x14ac:dyDescent="0.25"/>
    <row r="96368" x14ac:dyDescent="0.25"/>
    <row r="96369" x14ac:dyDescent="0.25"/>
    <row r="96370" x14ac:dyDescent="0.25"/>
    <row r="96371" x14ac:dyDescent="0.25"/>
    <row r="96372" x14ac:dyDescent="0.25"/>
    <row r="96373" x14ac:dyDescent="0.25"/>
    <row r="96374" x14ac:dyDescent="0.25"/>
    <row r="96375" x14ac:dyDescent="0.25"/>
    <row r="96376" x14ac:dyDescent="0.25"/>
    <row r="96377" x14ac:dyDescent="0.25"/>
    <row r="96378" x14ac:dyDescent="0.25"/>
    <row r="96379" x14ac:dyDescent="0.25"/>
    <row r="96380" x14ac:dyDescent="0.25"/>
    <row r="96381" x14ac:dyDescent="0.25"/>
    <row r="96382" x14ac:dyDescent="0.25"/>
    <row r="96383" x14ac:dyDescent="0.25"/>
    <row r="96384" x14ac:dyDescent="0.25"/>
    <row r="96385" x14ac:dyDescent="0.25"/>
    <row r="96386" x14ac:dyDescent="0.25"/>
    <row r="96387" x14ac:dyDescent="0.25"/>
    <row r="96388" x14ac:dyDescent="0.25"/>
    <row r="96389" x14ac:dyDescent="0.25"/>
    <row r="96390" x14ac:dyDescent="0.25"/>
    <row r="96391" x14ac:dyDescent="0.25"/>
    <row r="96392" x14ac:dyDescent="0.25"/>
    <row r="96393" x14ac:dyDescent="0.25"/>
    <row r="96394" x14ac:dyDescent="0.25"/>
    <row r="96395" x14ac:dyDescent="0.25"/>
    <row r="96396" x14ac:dyDescent="0.25"/>
    <row r="96397" x14ac:dyDescent="0.25"/>
    <row r="96398" x14ac:dyDescent="0.25"/>
    <row r="96399" x14ac:dyDescent="0.25"/>
    <row r="96400" x14ac:dyDescent="0.25"/>
    <row r="96401" x14ac:dyDescent="0.25"/>
    <row r="96402" x14ac:dyDescent="0.25"/>
    <row r="96403" x14ac:dyDescent="0.25"/>
    <row r="96404" x14ac:dyDescent="0.25"/>
    <row r="96405" x14ac:dyDescent="0.25"/>
    <row r="96406" x14ac:dyDescent="0.25"/>
    <row r="96407" x14ac:dyDescent="0.25"/>
    <row r="96408" x14ac:dyDescent="0.25"/>
    <row r="96409" x14ac:dyDescent="0.25"/>
    <row r="96410" x14ac:dyDescent="0.25"/>
    <row r="96411" x14ac:dyDescent="0.25"/>
    <row r="96412" x14ac:dyDescent="0.25"/>
    <row r="96413" x14ac:dyDescent="0.25"/>
    <row r="96414" x14ac:dyDescent="0.25"/>
    <row r="96415" x14ac:dyDescent="0.25"/>
    <row r="96416" x14ac:dyDescent="0.25"/>
    <row r="96417" x14ac:dyDescent="0.25"/>
    <row r="96418" x14ac:dyDescent="0.25"/>
    <row r="96419" x14ac:dyDescent="0.25"/>
    <row r="96420" x14ac:dyDescent="0.25"/>
    <row r="96421" x14ac:dyDescent="0.25"/>
    <row r="96422" x14ac:dyDescent="0.25"/>
    <row r="96423" x14ac:dyDescent="0.25"/>
    <row r="96424" x14ac:dyDescent="0.25"/>
    <row r="96425" x14ac:dyDescent="0.25"/>
    <row r="96426" x14ac:dyDescent="0.25"/>
    <row r="96427" x14ac:dyDescent="0.25"/>
    <row r="96428" x14ac:dyDescent="0.25"/>
    <row r="96429" x14ac:dyDescent="0.25"/>
    <row r="96430" x14ac:dyDescent="0.25"/>
    <row r="96431" x14ac:dyDescent="0.25"/>
    <row r="96432" x14ac:dyDescent="0.25"/>
    <row r="96433" x14ac:dyDescent="0.25"/>
    <row r="96434" x14ac:dyDescent="0.25"/>
    <row r="96435" x14ac:dyDescent="0.25"/>
    <row r="96436" x14ac:dyDescent="0.25"/>
    <row r="96437" x14ac:dyDescent="0.25"/>
    <row r="96438" x14ac:dyDescent="0.25"/>
    <row r="96439" x14ac:dyDescent="0.25"/>
    <row r="96440" x14ac:dyDescent="0.25"/>
    <row r="96441" x14ac:dyDescent="0.25"/>
    <row r="96442" x14ac:dyDescent="0.25"/>
    <row r="96443" x14ac:dyDescent="0.25"/>
    <row r="96444" x14ac:dyDescent="0.25"/>
    <row r="96445" x14ac:dyDescent="0.25"/>
    <row r="96446" x14ac:dyDescent="0.25"/>
    <row r="96447" x14ac:dyDescent="0.25"/>
    <row r="96448" x14ac:dyDescent="0.25"/>
    <row r="96449" x14ac:dyDescent="0.25"/>
    <row r="96450" x14ac:dyDescent="0.25"/>
    <row r="96451" x14ac:dyDescent="0.25"/>
    <row r="96452" x14ac:dyDescent="0.25"/>
    <row r="96453" x14ac:dyDescent="0.25"/>
    <row r="96454" x14ac:dyDescent="0.25"/>
    <row r="96455" x14ac:dyDescent="0.25"/>
    <row r="96456" x14ac:dyDescent="0.25"/>
    <row r="96457" x14ac:dyDescent="0.25"/>
    <row r="96458" x14ac:dyDescent="0.25"/>
    <row r="96459" x14ac:dyDescent="0.25"/>
    <row r="96460" x14ac:dyDescent="0.25"/>
    <row r="96461" x14ac:dyDescent="0.25"/>
    <row r="96462" x14ac:dyDescent="0.25"/>
    <row r="96463" x14ac:dyDescent="0.25"/>
    <row r="96464" x14ac:dyDescent="0.25"/>
    <row r="96465" x14ac:dyDescent="0.25"/>
    <row r="96466" x14ac:dyDescent="0.25"/>
    <row r="96467" x14ac:dyDescent="0.25"/>
    <row r="96468" x14ac:dyDescent="0.25"/>
    <row r="96469" x14ac:dyDescent="0.25"/>
    <row r="96470" x14ac:dyDescent="0.25"/>
    <row r="96471" x14ac:dyDescent="0.25"/>
    <row r="96472" x14ac:dyDescent="0.25"/>
    <row r="96473" x14ac:dyDescent="0.25"/>
    <row r="96474" x14ac:dyDescent="0.25"/>
    <row r="96475" x14ac:dyDescent="0.25"/>
    <row r="96476" x14ac:dyDescent="0.25"/>
    <row r="96477" x14ac:dyDescent="0.25"/>
    <row r="96478" x14ac:dyDescent="0.25"/>
    <row r="96479" x14ac:dyDescent="0.25"/>
    <row r="96480" x14ac:dyDescent="0.25"/>
    <row r="96481" x14ac:dyDescent="0.25"/>
    <row r="96482" x14ac:dyDescent="0.25"/>
    <row r="96483" x14ac:dyDescent="0.25"/>
    <row r="96484" x14ac:dyDescent="0.25"/>
    <row r="96485" x14ac:dyDescent="0.25"/>
    <row r="96486" x14ac:dyDescent="0.25"/>
    <row r="96487" x14ac:dyDescent="0.25"/>
    <row r="96488" x14ac:dyDescent="0.25"/>
    <row r="96489" x14ac:dyDescent="0.25"/>
    <row r="96490" x14ac:dyDescent="0.25"/>
    <row r="96491" x14ac:dyDescent="0.25"/>
    <row r="96492" x14ac:dyDescent="0.25"/>
    <row r="96493" x14ac:dyDescent="0.25"/>
    <row r="96494" x14ac:dyDescent="0.25"/>
    <row r="96495" x14ac:dyDescent="0.25"/>
    <row r="96496" x14ac:dyDescent="0.25"/>
    <row r="96497" x14ac:dyDescent="0.25"/>
    <row r="96498" x14ac:dyDescent="0.25"/>
    <row r="96499" x14ac:dyDescent="0.25"/>
    <row r="96500" x14ac:dyDescent="0.25"/>
    <row r="96501" x14ac:dyDescent="0.25"/>
    <row r="96502" x14ac:dyDescent="0.25"/>
    <row r="96503" x14ac:dyDescent="0.25"/>
    <row r="96504" x14ac:dyDescent="0.25"/>
    <row r="96505" x14ac:dyDescent="0.25"/>
    <row r="96506" x14ac:dyDescent="0.25"/>
    <row r="96507" x14ac:dyDescent="0.25"/>
    <row r="96508" x14ac:dyDescent="0.25"/>
    <row r="96509" x14ac:dyDescent="0.25"/>
    <row r="96510" x14ac:dyDescent="0.25"/>
    <row r="96511" x14ac:dyDescent="0.25"/>
    <row r="96512" x14ac:dyDescent="0.25"/>
    <row r="96513" x14ac:dyDescent="0.25"/>
    <row r="96514" x14ac:dyDescent="0.25"/>
    <row r="96515" x14ac:dyDescent="0.25"/>
    <row r="96516" x14ac:dyDescent="0.25"/>
    <row r="96517" x14ac:dyDescent="0.25"/>
    <row r="96518" x14ac:dyDescent="0.25"/>
    <row r="96519" x14ac:dyDescent="0.25"/>
    <row r="96520" x14ac:dyDescent="0.25"/>
    <row r="96521" x14ac:dyDescent="0.25"/>
    <row r="96522" x14ac:dyDescent="0.25"/>
    <row r="96523" x14ac:dyDescent="0.25"/>
    <row r="96524" x14ac:dyDescent="0.25"/>
    <row r="96525" x14ac:dyDescent="0.25"/>
    <row r="96526" x14ac:dyDescent="0.25"/>
    <row r="96527" x14ac:dyDescent="0.25"/>
    <row r="96528" x14ac:dyDescent="0.25"/>
    <row r="96529" x14ac:dyDescent="0.25"/>
    <row r="96530" x14ac:dyDescent="0.25"/>
    <row r="96531" x14ac:dyDescent="0.25"/>
    <row r="96532" x14ac:dyDescent="0.25"/>
    <row r="96533" x14ac:dyDescent="0.25"/>
    <row r="96534" x14ac:dyDescent="0.25"/>
    <row r="96535" x14ac:dyDescent="0.25"/>
    <row r="96536" x14ac:dyDescent="0.25"/>
    <row r="96537" x14ac:dyDescent="0.25"/>
    <row r="96538" x14ac:dyDescent="0.25"/>
    <row r="96539" x14ac:dyDescent="0.25"/>
    <row r="96540" x14ac:dyDescent="0.25"/>
    <row r="96541" x14ac:dyDescent="0.25"/>
    <row r="96542" x14ac:dyDescent="0.25"/>
    <row r="96543" x14ac:dyDescent="0.25"/>
    <row r="96544" x14ac:dyDescent="0.25"/>
    <row r="96545" x14ac:dyDescent="0.25"/>
    <row r="96546" x14ac:dyDescent="0.25"/>
    <row r="96547" x14ac:dyDescent="0.25"/>
    <row r="96548" x14ac:dyDescent="0.25"/>
    <row r="96549" x14ac:dyDescent="0.25"/>
    <row r="96550" x14ac:dyDescent="0.25"/>
    <row r="96551" x14ac:dyDescent="0.25"/>
    <row r="96552" x14ac:dyDescent="0.25"/>
    <row r="96553" x14ac:dyDescent="0.25"/>
    <row r="96554" x14ac:dyDescent="0.25"/>
    <row r="96555" x14ac:dyDescent="0.25"/>
    <row r="96556" x14ac:dyDescent="0.25"/>
    <row r="96557" x14ac:dyDescent="0.25"/>
    <row r="96558" x14ac:dyDescent="0.25"/>
    <row r="96559" x14ac:dyDescent="0.25"/>
    <row r="96560" x14ac:dyDescent="0.25"/>
    <row r="96561" x14ac:dyDescent="0.25"/>
    <row r="96562" x14ac:dyDescent="0.25"/>
    <row r="96563" x14ac:dyDescent="0.25"/>
    <row r="96564" x14ac:dyDescent="0.25"/>
    <row r="96565" x14ac:dyDescent="0.25"/>
    <row r="96566" x14ac:dyDescent="0.25"/>
    <row r="96567" x14ac:dyDescent="0.25"/>
    <row r="96568" x14ac:dyDescent="0.25"/>
    <row r="96569" x14ac:dyDescent="0.25"/>
    <row r="96570" x14ac:dyDescent="0.25"/>
    <row r="96571" x14ac:dyDescent="0.25"/>
    <row r="96572" x14ac:dyDescent="0.25"/>
    <row r="96573" x14ac:dyDescent="0.25"/>
    <row r="96574" x14ac:dyDescent="0.25"/>
    <row r="96575" x14ac:dyDescent="0.25"/>
    <row r="96576" x14ac:dyDescent="0.25"/>
    <row r="96577" x14ac:dyDescent="0.25"/>
    <row r="96578" x14ac:dyDescent="0.25"/>
    <row r="96579" x14ac:dyDescent="0.25"/>
    <row r="96580" x14ac:dyDescent="0.25"/>
    <row r="96581" x14ac:dyDescent="0.25"/>
    <row r="96582" x14ac:dyDescent="0.25"/>
    <row r="96583" x14ac:dyDescent="0.25"/>
    <row r="96584" x14ac:dyDescent="0.25"/>
    <row r="96585" x14ac:dyDescent="0.25"/>
    <row r="96586" x14ac:dyDescent="0.25"/>
    <row r="96587" x14ac:dyDescent="0.25"/>
    <row r="96588" x14ac:dyDescent="0.25"/>
    <row r="96589" x14ac:dyDescent="0.25"/>
    <row r="96590" x14ac:dyDescent="0.25"/>
    <row r="96591" x14ac:dyDescent="0.25"/>
    <row r="96592" x14ac:dyDescent="0.25"/>
    <row r="96593" x14ac:dyDescent="0.25"/>
    <row r="96594" x14ac:dyDescent="0.25"/>
    <row r="96595" x14ac:dyDescent="0.25"/>
    <row r="96596" x14ac:dyDescent="0.25"/>
    <row r="96597" x14ac:dyDescent="0.25"/>
    <row r="96598" x14ac:dyDescent="0.25"/>
    <row r="96599" x14ac:dyDescent="0.25"/>
    <row r="96600" x14ac:dyDescent="0.25"/>
    <row r="96601" x14ac:dyDescent="0.25"/>
    <row r="96602" x14ac:dyDescent="0.25"/>
    <row r="96603" x14ac:dyDescent="0.25"/>
    <row r="96604" x14ac:dyDescent="0.25"/>
    <row r="96605" x14ac:dyDescent="0.25"/>
    <row r="96606" x14ac:dyDescent="0.25"/>
    <row r="96607" x14ac:dyDescent="0.25"/>
    <row r="96608" x14ac:dyDescent="0.25"/>
    <row r="96609" x14ac:dyDescent="0.25"/>
    <row r="96610" x14ac:dyDescent="0.25"/>
    <row r="96611" x14ac:dyDescent="0.25"/>
    <row r="96612" x14ac:dyDescent="0.25"/>
    <row r="96613" x14ac:dyDescent="0.25"/>
    <row r="96614" x14ac:dyDescent="0.25"/>
    <row r="96615" x14ac:dyDescent="0.25"/>
    <row r="96616" x14ac:dyDescent="0.25"/>
    <row r="96617" x14ac:dyDescent="0.25"/>
    <row r="96618" x14ac:dyDescent="0.25"/>
    <row r="96619" x14ac:dyDescent="0.25"/>
    <row r="96620" x14ac:dyDescent="0.25"/>
    <row r="96621" x14ac:dyDescent="0.25"/>
    <row r="96622" x14ac:dyDescent="0.25"/>
    <row r="96623" x14ac:dyDescent="0.25"/>
    <row r="96624" x14ac:dyDescent="0.25"/>
    <row r="96625" x14ac:dyDescent="0.25"/>
    <row r="96626" x14ac:dyDescent="0.25"/>
    <row r="96627" x14ac:dyDescent="0.25"/>
    <row r="96628" x14ac:dyDescent="0.25"/>
    <row r="96629" x14ac:dyDescent="0.25"/>
    <row r="96630" x14ac:dyDescent="0.25"/>
    <row r="96631" x14ac:dyDescent="0.25"/>
    <row r="96632" x14ac:dyDescent="0.25"/>
    <row r="96633" x14ac:dyDescent="0.25"/>
    <row r="96634" x14ac:dyDescent="0.25"/>
    <row r="96635" x14ac:dyDescent="0.25"/>
    <row r="96636" x14ac:dyDescent="0.25"/>
    <row r="96637" x14ac:dyDescent="0.25"/>
    <row r="96638" x14ac:dyDescent="0.25"/>
    <row r="96639" x14ac:dyDescent="0.25"/>
    <row r="96640" x14ac:dyDescent="0.25"/>
    <row r="96641" x14ac:dyDescent="0.25"/>
    <row r="96642" x14ac:dyDescent="0.25"/>
    <row r="96643" x14ac:dyDescent="0.25"/>
    <row r="96644" x14ac:dyDescent="0.25"/>
    <row r="96645" x14ac:dyDescent="0.25"/>
    <row r="96646" x14ac:dyDescent="0.25"/>
    <row r="96647" x14ac:dyDescent="0.25"/>
    <row r="96648" x14ac:dyDescent="0.25"/>
    <row r="96649" x14ac:dyDescent="0.25"/>
    <row r="96650" x14ac:dyDescent="0.25"/>
    <row r="96651" x14ac:dyDescent="0.25"/>
    <row r="96652" x14ac:dyDescent="0.25"/>
    <row r="96653" x14ac:dyDescent="0.25"/>
    <row r="96654" x14ac:dyDescent="0.25"/>
    <row r="96655" x14ac:dyDescent="0.25"/>
    <row r="96656" x14ac:dyDescent="0.25"/>
    <row r="96657" x14ac:dyDescent="0.25"/>
    <row r="96658" x14ac:dyDescent="0.25"/>
    <row r="96659" x14ac:dyDescent="0.25"/>
    <row r="96660" x14ac:dyDescent="0.25"/>
    <row r="96661" x14ac:dyDescent="0.25"/>
    <row r="96662" x14ac:dyDescent="0.25"/>
    <row r="96663" x14ac:dyDescent="0.25"/>
    <row r="96664" x14ac:dyDescent="0.25"/>
    <row r="96665" x14ac:dyDescent="0.25"/>
    <row r="96666" x14ac:dyDescent="0.25"/>
    <row r="96667" x14ac:dyDescent="0.25"/>
    <row r="96668" x14ac:dyDescent="0.25"/>
    <row r="96669" x14ac:dyDescent="0.25"/>
    <row r="96670" x14ac:dyDescent="0.25"/>
    <row r="96671" x14ac:dyDescent="0.25"/>
    <row r="96672" x14ac:dyDescent="0.25"/>
    <row r="96673" x14ac:dyDescent="0.25"/>
    <row r="96674" x14ac:dyDescent="0.25"/>
    <row r="96675" x14ac:dyDescent="0.25"/>
    <row r="96676" x14ac:dyDescent="0.25"/>
    <row r="96677" x14ac:dyDescent="0.25"/>
    <row r="96678" x14ac:dyDescent="0.25"/>
    <row r="96679" x14ac:dyDescent="0.25"/>
    <row r="96680" x14ac:dyDescent="0.25"/>
    <row r="96681" x14ac:dyDescent="0.25"/>
    <row r="96682" x14ac:dyDescent="0.25"/>
    <row r="96683" x14ac:dyDescent="0.25"/>
    <row r="96684" x14ac:dyDescent="0.25"/>
    <row r="96685" x14ac:dyDescent="0.25"/>
    <row r="96686" x14ac:dyDescent="0.25"/>
    <row r="96687" x14ac:dyDescent="0.25"/>
    <row r="96688" x14ac:dyDescent="0.25"/>
    <row r="96689" x14ac:dyDescent="0.25"/>
    <row r="96690" x14ac:dyDescent="0.25"/>
    <row r="96691" x14ac:dyDescent="0.25"/>
    <row r="96692" x14ac:dyDescent="0.25"/>
    <row r="96693" x14ac:dyDescent="0.25"/>
    <row r="96694" x14ac:dyDescent="0.25"/>
    <row r="96695" x14ac:dyDescent="0.25"/>
    <row r="96696" x14ac:dyDescent="0.25"/>
    <row r="96697" x14ac:dyDescent="0.25"/>
    <row r="96698" x14ac:dyDescent="0.25"/>
    <row r="96699" x14ac:dyDescent="0.25"/>
    <row r="96700" x14ac:dyDescent="0.25"/>
    <row r="96701" x14ac:dyDescent="0.25"/>
    <row r="96702" x14ac:dyDescent="0.25"/>
    <row r="96703" x14ac:dyDescent="0.25"/>
    <row r="96704" x14ac:dyDescent="0.25"/>
    <row r="96705" x14ac:dyDescent="0.25"/>
    <row r="96706" x14ac:dyDescent="0.25"/>
    <row r="96707" x14ac:dyDescent="0.25"/>
    <row r="96708" x14ac:dyDescent="0.25"/>
    <row r="96709" x14ac:dyDescent="0.25"/>
    <row r="96710" x14ac:dyDescent="0.25"/>
    <row r="96711" x14ac:dyDescent="0.25"/>
    <row r="96712" x14ac:dyDescent="0.25"/>
    <row r="96713" x14ac:dyDescent="0.25"/>
    <row r="96714" x14ac:dyDescent="0.25"/>
    <row r="96715" x14ac:dyDescent="0.25"/>
    <row r="96716" x14ac:dyDescent="0.25"/>
    <row r="96717" x14ac:dyDescent="0.25"/>
    <row r="96718" x14ac:dyDescent="0.25"/>
    <row r="96719" x14ac:dyDescent="0.25"/>
    <row r="96720" x14ac:dyDescent="0.25"/>
    <row r="96721" x14ac:dyDescent="0.25"/>
    <row r="96722" x14ac:dyDescent="0.25"/>
    <row r="96723" x14ac:dyDescent="0.25"/>
    <row r="96724" x14ac:dyDescent="0.25"/>
    <row r="96725" x14ac:dyDescent="0.25"/>
    <row r="96726" x14ac:dyDescent="0.25"/>
    <row r="96727" x14ac:dyDescent="0.25"/>
    <row r="96728" x14ac:dyDescent="0.25"/>
    <row r="96729" x14ac:dyDescent="0.25"/>
    <row r="96730" x14ac:dyDescent="0.25"/>
    <row r="96731" x14ac:dyDescent="0.25"/>
    <row r="96732" x14ac:dyDescent="0.25"/>
    <row r="96733" x14ac:dyDescent="0.25"/>
    <row r="96734" x14ac:dyDescent="0.25"/>
    <row r="96735" x14ac:dyDescent="0.25"/>
    <row r="96736" x14ac:dyDescent="0.25"/>
    <row r="96737" x14ac:dyDescent="0.25"/>
    <row r="96738" x14ac:dyDescent="0.25"/>
    <row r="96739" x14ac:dyDescent="0.25"/>
    <row r="96740" x14ac:dyDescent="0.25"/>
    <row r="96741" x14ac:dyDescent="0.25"/>
    <row r="96742" x14ac:dyDescent="0.25"/>
    <row r="96743" x14ac:dyDescent="0.25"/>
    <row r="96744" x14ac:dyDescent="0.25"/>
    <row r="96745" x14ac:dyDescent="0.25"/>
    <row r="96746" x14ac:dyDescent="0.25"/>
    <row r="96747" x14ac:dyDescent="0.25"/>
    <row r="96748" x14ac:dyDescent="0.25"/>
    <row r="96749" x14ac:dyDescent="0.25"/>
    <row r="96750" x14ac:dyDescent="0.25"/>
    <row r="96751" x14ac:dyDescent="0.25"/>
    <row r="96752" x14ac:dyDescent="0.25"/>
    <row r="96753" x14ac:dyDescent="0.25"/>
    <row r="96754" x14ac:dyDescent="0.25"/>
    <row r="96755" x14ac:dyDescent="0.25"/>
    <row r="96756" x14ac:dyDescent="0.25"/>
    <row r="96757" x14ac:dyDescent="0.25"/>
    <row r="96758" x14ac:dyDescent="0.25"/>
    <row r="96759" x14ac:dyDescent="0.25"/>
    <row r="96760" x14ac:dyDescent="0.25"/>
    <row r="96761" x14ac:dyDescent="0.25"/>
    <row r="96762" x14ac:dyDescent="0.25"/>
    <row r="96763" x14ac:dyDescent="0.25"/>
    <row r="96764" x14ac:dyDescent="0.25"/>
    <row r="96765" x14ac:dyDescent="0.25"/>
    <row r="96766" x14ac:dyDescent="0.25"/>
    <row r="96767" x14ac:dyDescent="0.25"/>
    <row r="96768" x14ac:dyDescent="0.25"/>
    <row r="96769" x14ac:dyDescent="0.25"/>
    <row r="96770" x14ac:dyDescent="0.25"/>
    <row r="96771" x14ac:dyDescent="0.25"/>
    <row r="96772" x14ac:dyDescent="0.25"/>
    <row r="96773" x14ac:dyDescent="0.25"/>
    <row r="96774" x14ac:dyDescent="0.25"/>
    <row r="96775" x14ac:dyDescent="0.25"/>
    <row r="96776" x14ac:dyDescent="0.25"/>
    <row r="96777" x14ac:dyDescent="0.25"/>
    <row r="96778" x14ac:dyDescent="0.25"/>
    <row r="96779" x14ac:dyDescent="0.25"/>
    <row r="96780" x14ac:dyDescent="0.25"/>
    <row r="96781" x14ac:dyDescent="0.25"/>
    <row r="96782" x14ac:dyDescent="0.25"/>
    <row r="96783" x14ac:dyDescent="0.25"/>
    <row r="96784" x14ac:dyDescent="0.25"/>
    <row r="96785" x14ac:dyDescent="0.25"/>
    <row r="96786" x14ac:dyDescent="0.25"/>
    <row r="96787" x14ac:dyDescent="0.25"/>
    <row r="96788" x14ac:dyDescent="0.25"/>
    <row r="96789" x14ac:dyDescent="0.25"/>
    <row r="96790" x14ac:dyDescent="0.25"/>
    <row r="96791" x14ac:dyDescent="0.25"/>
    <row r="96792" x14ac:dyDescent="0.25"/>
    <row r="96793" x14ac:dyDescent="0.25"/>
    <row r="96794" x14ac:dyDescent="0.25"/>
    <row r="96795" x14ac:dyDescent="0.25"/>
    <row r="96796" x14ac:dyDescent="0.25"/>
    <row r="96797" x14ac:dyDescent="0.25"/>
    <row r="96798" x14ac:dyDescent="0.25"/>
    <row r="96799" x14ac:dyDescent="0.25"/>
    <row r="96800" x14ac:dyDescent="0.25"/>
    <row r="96801" x14ac:dyDescent="0.25"/>
    <row r="96802" x14ac:dyDescent="0.25"/>
    <row r="96803" x14ac:dyDescent="0.25"/>
    <row r="96804" x14ac:dyDescent="0.25"/>
    <row r="96805" x14ac:dyDescent="0.25"/>
    <row r="96806" x14ac:dyDescent="0.25"/>
    <row r="96807" x14ac:dyDescent="0.25"/>
    <row r="96808" x14ac:dyDescent="0.25"/>
    <row r="96809" x14ac:dyDescent="0.25"/>
    <row r="96810" x14ac:dyDescent="0.25"/>
    <row r="96811" x14ac:dyDescent="0.25"/>
    <row r="96812" x14ac:dyDescent="0.25"/>
    <row r="96813" x14ac:dyDescent="0.25"/>
    <row r="96814" x14ac:dyDescent="0.25"/>
    <row r="96815" x14ac:dyDescent="0.25"/>
    <row r="96816" x14ac:dyDescent="0.25"/>
    <row r="96817" x14ac:dyDescent="0.25"/>
    <row r="96818" x14ac:dyDescent="0.25"/>
    <row r="96819" x14ac:dyDescent="0.25"/>
    <row r="96820" x14ac:dyDescent="0.25"/>
    <row r="96821" x14ac:dyDescent="0.25"/>
    <row r="96822" x14ac:dyDescent="0.25"/>
    <row r="96823" x14ac:dyDescent="0.25"/>
    <row r="96824" x14ac:dyDescent="0.25"/>
    <row r="96825" x14ac:dyDescent="0.25"/>
    <row r="96826" x14ac:dyDescent="0.25"/>
    <row r="96827" x14ac:dyDescent="0.25"/>
    <row r="96828" x14ac:dyDescent="0.25"/>
    <row r="96829" x14ac:dyDescent="0.25"/>
    <row r="96830" x14ac:dyDescent="0.25"/>
    <row r="96831" x14ac:dyDescent="0.25"/>
    <row r="96832" x14ac:dyDescent="0.25"/>
    <row r="96833" x14ac:dyDescent="0.25"/>
    <row r="96834" x14ac:dyDescent="0.25"/>
    <row r="96835" x14ac:dyDescent="0.25"/>
    <row r="96836" x14ac:dyDescent="0.25"/>
    <row r="96837" x14ac:dyDescent="0.25"/>
    <row r="96838" x14ac:dyDescent="0.25"/>
    <row r="96839" x14ac:dyDescent="0.25"/>
    <row r="96840" x14ac:dyDescent="0.25"/>
    <row r="96841" x14ac:dyDescent="0.25"/>
    <row r="96842" x14ac:dyDescent="0.25"/>
    <row r="96843" x14ac:dyDescent="0.25"/>
    <row r="96844" x14ac:dyDescent="0.25"/>
    <row r="96845" x14ac:dyDescent="0.25"/>
    <row r="96846" x14ac:dyDescent="0.25"/>
    <row r="96847" x14ac:dyDescent="0.25"/>
    <row r="96848" x14ac:dyDescent="0.25"/>
    <row r="96849" x14ac:dyDescent="0.25"/>
    <row r="96850" x14ac:dyDescent="0.25"/>
    <row r="96851" x14ac:dyDescent="0.25"/>
    <row r="96852" x14ac:dyDescent="0.25"/>
    <row r="96853" x14ac:dyDescent="0.25"/>
    <row r="96854" x14ac:dyDescent="0.25"/>
    <row r="96855" x14ac:dyDescent="0.25"/>
    <row r="96856" x14ac:dyDescent="0.25"/>
    <row r="96857" x14ac:dyDescent="0.25"/>
    <row r="96858" x14ac:dyDescent="0.25"/>
    <row r="96859" x14ac:dyDescent="0.25"/>
    <row r="96860" x14ac:dyDescent="0.25"/>
    <row r="96861" x14ac:dyDescent="0.25"/>
    <row r="96862" x14ac:dyDescent="0.25"/>
    <row r="96863" x14ac:dyDescent="0.25"/>
    <row r="96864" x14ac:dyDescent="0.25"/>
    <row r="96865" x14ac:dyDescent="0.25"/>
    <row r="96866" x14ac:dyDescent="0.25"/>
    <row r="96867" x14ac:dyDescent="0.25"/>
    <row r="96868" x14ac:dyDescent="0.25"/>
    <row r="96869" x14ac:dyDescent="0.25"/>
    <row r="96870" x14ac:dyDescent="0.25"/>
    <row r="96871" x14ac:dyDescent="0.25"/>
    <row r="96872" x14ac:dyDescent="0.25"/>
    <row r="96873" x14ac:dyDescent="0.25"/>
    <row r="96874" x14ac:dyDescent="0.25"/>
    <row r="96875" x14ac:dyDescent="0.25"/>
    <row r="96876" x14ac:dyDescent="0.25"/>
    <row r="96877" x14ac:dyDescent="0.25"/>
    <row r="96878" x14ac:dyDescent="0.25"/>
    <row r="96879" x14ac:dyDescent="0.25"/>
    <row r="96880" x14ac:dyDescent="0.25"/>
    <row r="96881" x14ac:dyDescent="0.25"/>
    <row r="96882" x14ac:dyDescent="0.25"/>
    <row r="96883" x14ac:dyDescent="0.25"/>
    <row r="96884" x14ac:dyDescent="0.25"/>
    <row r="96885" x14ac:dyDescent="0.25"/>
    <row r="96886" x14ac:dyDescent="0.25"/>
    <row r="96887" x14ac:dyDescent="0.25"/>
    <row r="96888" x14ac:dyDescent="0.25"/>
    <row r="96889" x14ac:dyDescent="0.25"/>
    <row r="96890" x14ac:dyDescent="0.25"/>
    <row r="96891" x14ac:dyDescent="0.25"/>
    <row r="96892" x14ac:dyDescent="0.25"/>
    <row r="96893" x14ac:dyDescent="0.25"/>
    <row r="96894" x14ac:dyDescent="0.25"/>
    <row r="96895" x14ac:dyDescent="0.25"/>
    <row r="96896" x14ac:dyDescent="0.25"/>
    <row r="96897" x14ac:dyDescent="0.25"/>
    <row r="96898" x14ac:dyDescent="0.25"/>
    <row r="96899" x14ac:dyDescent="0.25"/>
    <row r="96900" x14ac:dyDescent="0.25"/>
    <row r="96901" x14ac:dyDescent="0.25"/>
    <row r="96902" x14ac:dyDescent="0.25"/>
    <row r="96903" x14ac:dyDescent="0.25"/>
    <row r="96904" x14ac:dyDescent="0.25"/>
    <row r="96905" x14ac:dyDescent="0.25"/>
    <row r="96906" x14ac:dyDescent="0.25"/>
    <row r="96907" x14ac:dyDescent="0.25"/>
    <row r="96908" x14ac:dyDescent="0.25"/>
    <row r="96909" x14ac:dyDescent="0.25"/>
    <row r="96910" x14ac:dyDescent="0.25"/>
    <row r="96911" x14ac:dyDescent="0.25"/>
    <row r="96912" x14ac:dyDescent="0.25"/>
    <row r="96913" x14ac:dyDescent="0.25"/>
    <row r="96914" x14ac:dyDescent="0.25"/>
    <row r="96915" x14ac:dyDescent="0.25"/>
    <row r="96916" x14ac:dyDescent="0.25"/>
    <row r="96917" x14ac:dyDescent="0.25"/>
    <row r="96918" x14ac:dyDescent="0.25"/>
    <row r="96919" x14ac:dyDescent="0.25"/>
    <row r="96920" x14ac:dyDescent="0.25"/>
    <row r="96921" x14ac:dyDescent="0.25"/>
    <row r="96922" x14ac:dyDescent="0.25"/>
    <row r="96923" x14ac:dyDescent="0.25"/>
    <row r="96924" x14ac:dyDescent="0.25"/>
    <row r="96925" x14ac:dyDescent="0.25"/>
    <row r="96926" x14ac:dyDescent="0.25"/>
    <row r="96927" x14ac:dyDescent="0.25"/>
    <row r="96928" x14ac:dyDescent="0.25"/>
    <row r="96929" x14ac:dyDescent="0.25"/>
    <row r="96930" x14ac:dyDescent="0.25"/>
    <row r="96931" x14ac:dyDescent="0.25"/>
    <row r="96932" x14ac:dyDescent="0.25"/>
    <row r="96933" x14ac:dyDescent="0.25"/>
    <row r="96934" x14ac:dyDescent="0.25"/>
    <row r="96935" x14ac:dyDescent="0.25"/>
    <row r="96936" x14ac:dyDescent="0.25"/>
    <row r="96937" x14ac:dyDescent="0.25"/>
    <row r="96938" x14ac:dyDescent="0.25"/>
    <row r="96939" x14ac:dyDescent="0.25"/>
    <row r="96940" x14ac:dyDescent="0.25"/>
    <row r="96941" x14ac:dyDescent="0.25"/>
    <row r="96942" x14ac:dyDescent="0.25"/>
    <row r="96943" x14ac:dyDescent="0.25"/>
    <row r="96944" x14ac:dyDescent="0.25"/>
    <row r="96945" x14ac:dyDescent="0.25"/>
    <row r="96946" x14ac:dyDescent="0.25"/>
    <row r="96947" x14ac:dyDescent="0.25"/>
    <row r="96948" x14ac:dyDescent="0.25"/>
    <row r="96949" x14ac:dyDescent="0.25"/>
    <row r="96950" x14ac:dyDescent="0.25"/>
    <row r="96951" x14ac:dyDescent="0.25"/>
    <row r="96952" x14ac:dyDescent="0.25"/>
    <row r="96953" x14ac:dyDescent="0.25"/>
    <row r="96954" x14ac:dyDescent="0.25"/>
    <row r="96955" x14ac:dyDescent="0.25"/>
    <row r="96956" x14ac:dyDescent="0.25"/>
    <row r="96957" x14ac:dyDescent="0.25"/>
    <row r="96958" x14ac:dyDescent="0.25"/>
    <row r="96959" x14ac:dyDescent="0.25"/>
    <row r="96960" x14ac:dyDescent="0.25"/>
    <row r="96961" x14ac:dyDescent="0.25"/>
    <row r="96962" x14ac:dyDescent="0.25"/>
    <row r="96963" x14ac:dyDescent="0.25"/>
    <row r="96964" x14ac:dyDescent="0.25"/>
    <row r="96965" x14ac:dyDescent="0.25"/>
    <row r="96966" x14ac:dyDescent="0.25"/>
    <row r="96967" x14ac:dyDescent="0.25"/>
    <row r="96968" x14ac:dyDescent="0.25"/>
    <row r="96969" x14ac:dyDescent="0.25"/>
    <row r="96970" x14ac:dyDescent="0.25"/>
    <row r="96971" x14ac:dyDescent="0.25"/>
    <row r="96972" x14ac:dyDescent="0.25"/>
    <row r="96973" x14ac:dyDescent="0.25"/>
    <row r="96974" x14ac:dyDescent="0.25"/>
    <row r="96975" x14ac:dyDescent="0.25"/>
    <row r="96976" x14ac:dyDescent="0.25"/>
    <row r="96977" x14ac:dyDescent="0.25"/>
    <row r="96978" x14ac:dyDescent="0.25"/>
    <row r="96979" x14ac:dyDescent="0.25"/>
    <row r="96980" x14ac:dyDescent="0.25"/>
    <row r="96981" x14ac:dyDescent="0.25"/>
    <row r="96982" x14ac:dyDescent="0.25"/>
    <row r="96983" x14ac:dyDescent="0.25"/>
    <row r="96984" x14ac:dyDescent="0.25"/>
    <row r="96985" x14ac:dyDescent="0.25"/>
    <row r="96986" x14ac:dyDescent="0.25"/>
    <row r="96987" x14ac:dyDescent="0.25"/>
    <row r="96988" x14ac:dyDescent="0.25"/>
    <row r="96989" x14ac:dyDescent="0.25"/>
    <row r="96990" x14ac:dyDescent="0.25"/>
    <row r="96991" x14ac:dyDescent="0.25"/>
    <row r="96992" x14ac:dyDescent="0.25"/>
    <row r="96993" x14ac:dyDescent="0.25"/>
    <row r="96994" x14ac:dyDescent="0.25"/>
    <row r="96995" x14ac:dyDescent="0.25"/>
    <row r="96996" x14ac:dyDescent="0.25"/>
    <row r="96997" x14ac:dyDescent="0.25"/>
    <row r="96998" x14ac:dyDescent="0.25"/>
    <row r="96999" x14ac:dyDescent="0.25"/>
    <row r="97000" x14ac:dyDescent="0.25"/>
    <row r="97001" x14ac:dyDescent="0.25"/>
    <row r="97002" x14ac:dyDescent="0.25"/>
    <row r="97003" x14ac:dyDescent="0.25"/>
    <row r="97004" x14ac:dyDescent="0.25"/>
    <row r="97005" x14ac:dyDescent="0.25"/>
    <row r="97006" x14ac:dyDescent="0.25"/>
    <row r="97007" x14ac:dyDescent="0.25"/>
    <row r="97008" x14ac:dyDescent="0.25"/>
    <row r="97009" x14ac:dyDescent="0.25"/>
    <row r="97010" x14ac:dyDescent="0.25"/>
    <row r="97011" x14ac:dyDescent="0.25"/>
    <row r="97012" x14ac:dyDescent="0.25"/>
    <row r="97013" x14ac:dyDescent="0.25"/>
    <row r="97014" x14ac:dyDescent="0.25"/>
    <row r="97015" x14ac:dyDescent="0.25"/>
    <row r="97016" x14ac:dyDescent="0.25"/>
    <row r="97017" x14ac:dyDescent="0.25"/>
    <row r="97018" x14ac:dyDescent="0.25"/>
    <row r="97019" x14ac:dyDescent="0.25"/>
    <row r="97020" x14ac:dyDescent="0.25"/>
    <row r="97021" x14ac:dyDescent="0.25"/>
    <row r="97022" x14ac:dyDescent="0.25"/>
    <row r="97023" x14ac:dyDescent="0.25"/>
    <row r="97024" x14ac:dyDescent="0.25"/>
    <row r="97025" x14ac:dyDescent="0.25"/>
    <row r="97026" x14ac:dyDescent="0.25"/>
    <row r="97027" x14ac:dyDescent="0.25"/>
    <row r="97028" x14ac:dyDescent="0.25"/>
    <row r="97029" x14ac:dyDescent="0.25"/>
    <row r="97030" x14ac:dyDescent="0.25"/>
    <row r="97031" x14ac:dyDescent="0.25"/>
    <row r="97032" x14ac:dyDescent="0.25"/>
    <row r="97033" x14ac:dyDescent="0.25"/>
    <row r="97034" x14ac:dyDescent="0.25"/>
    <row r="97035" x14ac:dyDescent="0.25"/>
    <row r="97036" x14ac:dyDescent="0.25"/>
    <row r="97037" x14ac:dyDescent="0.25"/>
    <row r="97038" x14ac:dyDescent="0.25"/>
    <row r="97039" x14ac:dyDescent="0.25"/>
    <row r="97040" x14ac:dyDescent="0.25"/>
    <row r="97041" x14ac:dyDescent="0.25"/>
    <row r="97042" x14ac:dyDescent="0.25"/>
    <row r="97043" x14ac:dyDescent="0.25"/>
    <row r="97044" x14ac:dyDescent="0.25"/>
    <row r="97045" x14ac:dyDescent="0.25"/>
    <row r="97046" x14ac:dyDescent="0.25"/>
    <row r="97047" x14ac:dyDescent="0.25"/>
    <row r="97048" x14ac:dyDescent="0.25"/>
    <row r="97049" x14ac:dyDescent="0.25"/>
    <row r="97050" x14ac:dyDescent="0.25"/>
    <row r="97051" x14ac:dyDescent="0.25"/>
    <row r="97052" x14ac:dyDescent="0.25"/>
    <row r="97053" x14ac:dyDescent="0.25"/>
    <row r="97054" x14ac:dyDescent="0.25"/>
    <row r="97055" x14ac:dyDescent="0.25"/>
    <row r="97056" x14ac:dyDescent="0.25"/>
    <row r="97057" x14ac:dyDescent="0.25"/>
    <row r="97058" x14ac:dyDescent="0.25"/>
    <row r="97059" x14ac:dyDescent="0.25"/>
    <row r="97060" x14ac:dyDescent="0.25"/>
    <row r="97061" x14ac:dyDescent="0.25"/>
    <row r="97062" x14ac:dyDescent="0.25"/>
    <row r="97063" x14ac:dyDescent="0.25"/>
    <row r="97064" x14ac:dyDescent="0.25"/>
    <row r="97065" x14ac:dyDescent="0.25"/>
    <row r="97066" x14ac:dyDescent="0.25"/>
    <row r="97067" x14ac:dyDescent="0.25"/>
    <row r="97068" x14ac:dyDescent="0.25"/>
    <row r="97069" x14ac:dyDescent="0.25"/>
    <row r="97070" x14ac:dyDescent="0.25"/>
    <row r="97071" x14ac:dyDescent="0.25"/>
    <row r="97072" x14ac:dyDescent="0.25"/>
    <row r="97073" x14ac:dyDescent="0.25"/>
    <row r="97074" x14ac:dyDescent="0.25"/>
    <row r="97075" x14ac:dyDescent="0.25"/>
    <row r="97076" x14ac:dyDescent="0.25"/>
    <row r="97077" x14ac:dyDescent="0.25"/>
    <row r="97078" x14ac:dyDescent="0.25"/>
    <row r="97079" x14ac:dyDescent="0.25"/>
    <row r="97080" x14ac:dyDescent="0.25"/>
    <row r="97081" x14ac:dyDescent="0.25"/>
    <row r="97082" x14ac:dyDescent="0.25"/>
    <row r="97083" x14ac:dyDescent="0.25"/>
    <row r="97084" x14ac:dyDescent="0.25"/>
    <row r="97085" x14ac:dyDescent="0.25"/>
    <row r="97086" x14ac:dyDescent="0.25"/>
    <row r="97087" x14ac:dyDescent="0.25"/>
    <row r="97088" x14ac:dyDescent="0.25"/>
    <row r="97089" x14ac:dyDescent="0.25"/>
    <row r="97090" x14ac:dyDescent="0.25"/>
    <row r="97091" x14ac:dyDescent="0.25"/>
    <row r="97092" x14ac:dyDescent="0.25"/>
    <row r="97093" x14ac:dyDescent="0.25"/>
    <row r="97094" x14ac:dyDescent="0.25"/>
    <row r="97095" x14ac:dyDescent="0.25"/>
    <row r="97096" x14ac:dyDescent="0.25"/>
    <row r="97097" x14ac:dyDescent="0.25"/>
    <row r="97098" x14ac:dyDescent="0.25"/>
    <row r="97099" x14ac:dyDescent="0.25"/>
    <row r="97100" x14ac:dyDescent="0.25"/>
    <row r="97101" x14ac:dyDescent="0.25"/>
    <row r="97102" x14ac:dyDescent="0.25"/>
    <row r="97103" x14ac:dyDescent="0.25"/>
    <row r="97104" x14ac:dyDescent="0.25"/>
    <row r="97105" x14ac:dyDescent="0.25"/>
    <row r="97106" x14ac:dyDescent="0.25"/>
    <row r="97107" x14ac:dyDescent="0.25"/>
    <row r="97108" x14ac:dyDescent="0.25"/>
    <row r="97109" x14ac:dyDescent="0.25"/>
    <row r="97110" x14ac:dyDescent="0.25"/>
    <row r="97111" x14ac:dyDescent="0.25"/>
    <row r="97112" x14ac:dyDescent="0.25"/>
    <row r="97113" x14ac:dyDescent="0.25"/>
    <row r="97114" x14ac:dyDescent="0.25"/>
    <row r="97115" x14ac:dyDescent="0.25"/>
    <row r="97116" x14ac:dyDescent="0.25"/>
    <row r="97117" x14ac:dyDescent="0.25"/>
    <row r="97118" x14ac:dyDescent="0.25"/>
    <row r="97119" x14ac:dyDescent="0.25"/>
    <row r="97120" x14ac:dyDescent="0.25"/>
    <row r="97121" x14ac:dyDescent="0.25"/>
    <row r="97122" x14ac:dyDescent="0.25"/>
    <row r="97123" x14ac:dyDescent="0.25"/>
    <row r="97124" x14ac:dyDescent="0.25"/>
    <row r="97125" x14ac:dyDescent="0.25"/>
    <row r="97126" x14ac:dyDescent="0.25"/>
    <row r="97127" x14ac:dyDescent="0.25"/>
    <row r="97128" x14ac:dyDescent="0.25"/>
    <row r="97129" x14ac:dyDescent="0.25"/>
    <row r="97130" x14ac:dyDescent="0.25"/>
    <row r="97131" x14ac:dyDescent="0.25"/>
    <row r="97132" x14ac:dyDescent="0.25"/>
    <row r="97133" x14ac:dyDescent="0.25"/>
    <row r="97134" x14ac:dyDescent="0.25"/>
    <row r="97135" x14ac:dyDescent="0.25"/>
    <row r="97136" x14ac:dyDescent="0.25"/>
    <row r="97137" x14ac:dyDescent="0.25"/>
    <row r="97138" x14ac:dyDescent="0.25"/>
    <row r="97139" x14ac:dyDescent="0.25"/>
    <row r="97140" x14ac:dyDescent="0.25"/>
    <row r="97141" x14ac:dyDescent="0.25"/>
    <row r="97142" x14ac:dyDescent="0.25"/>
    <row r="97143" x14ac:dyDescent="0.25"/>
    <row r="97144" x14ac:dyDescent="0.25"/>
    <row r="97145" x14ac:dyDescent="0.25"/>
    <row r="97146" x14ac:dyDescent="0.25"/>
    <row r="97147" x14ac:dyDescent="0.25"/>
    <row r="97148" x14ac:dyDescent="0.25"/>
    <row r="97149" x14ac:dyDescent="0.25"/>
    <row r="97150" x14ac:dyDescent="0.25"/>
    <row r="97151" x14ac:dyDescent="0.25"/>
    <row r="97152" x14ac:dyDescent="0.25"/>
    <row r="97153" x14ac:dyDescent="0.25"/>
    <row r="97154" x14ac:dyDescent="0.25"/>
    <row r="97155" x14ac:dyDescent="0.25"/>
    <row r="97156" x14ac:dyDescent="0.25"/>
    <row r="97157" x14ac:dyDescent="0.25"/>
    <row r="97158" x14ac:dyDescent="0.25"/>
    <row r="97159" x14ac:dyDescent="0.25"/>
    <row r="97160" x14ac:dyDescent="0.25"/>
    <row r="97161" x14ac:dyDescent="0.25"/>
    <row r="97162" x14ac:dyDescent="0.25"/>
    <row r="97163" x14ac:dyDescent="0.25"/>
    <row r="97164" x14ac:dyDescent="0.25"/>
    <row r="97165" x14ac:dyDescent="0.25"/>
    <row r="97166" x14ac:dyDescent="0.25"/>
    <row r="97167" x14ac:dyDescent="0.25"/>
    <row r="97168" x14ac:dyDescent="0.25"/>
    <row r="97169" x14ac:dyDescent="0.25"/>
    <row r="97170" x14ac:dyDescent="0.25"/>
    <row r="97171" x14ac:dyDescent="0.25"/>
    <row r="97172" x14ac:dyDescent="0.25"/>
    <row r="97173" x14ac:dyDescent="0.25"/>
    <row r="97174" x14ac:dyDescent="0.25"/>
    <row r="97175" x14ac:dyDescent="0.25"/>
    <row r="97176" x14ac:dyDescent="0.25"/>
    <row r="97177" x14ac:dyDescent="0.25"/>
    <row r="97178" x14ac:dyDescent="0.25"/>
    <row r="97179" x14ac:dyDescent="0.25"/>
    <row r="97180" x14ac:dyDescent="0.25"/>
    <row r="97181" x14ac:dyDescent="0.25"/>
    <row r="97182" x14ac:dyDescent="0.25"/>
    <row r="97183" x14ac:dyDescent="0.25"/>
    <row r="97184" x14ac:dyDescent="0.25"/>
    <row r="97185" x14ac:dyDescent="0.25"/>
    <row r="97186" x14ac:dyDescent="0.25"/>
    <row r="97187" x14ac:dyDescent="0.25"/>
    <row r="97188" x14ac:dyDescent="0.25"/>
    <row r="97189" x14ac:dyDescent="0.25"/>
    <row r="97190" x14ac:dyDescent="0.25"/>
    <row r="97191" x14ac:dyDescent="0.25"/>
    <row r="97192" x14ac:dyDescent="0.25"/>
    <row r="97193" x14ac:dyDescent="0.25"/>
    <row r="97194" x14ac:dyDescent="0.25"/>
    <row r="97195" x14ac:dyDescent="0.25"/>
    <row r="97196" x14ac:dyDescent="0.25"/>
    <row r="97197" x14ac:dyDescent="0.25"/>
    <row r="97198" x14ac:dyDescent="0.25"/>
    <row r="97199" x14ac:dyDescent="0.25"/>
    <row r="97200" x14ac:dyDescent="0.25"/>
    <row r="97201" x14ac:dyDescent="0.25"/>
    <row r="97202" x14ac:dyDescent="0.25"/>
    <row r="97203" x14ac:dyDescent="0.25"/>
    <row r="97204" x14ac:dyDescent="0.25"/>
    <row r="97205" x14ac:dyDescent="0.25"/>
    <row r="97206" x14ac:dyDescent="0.25"/>
    <row r="97207" x14ac:dyDescent="0.25"/>
    <row r="97208" x14ac:dyDescent="0.25"/>
    <row r="97209" x14ac:dyDescent="0.25"/>
    <row r="97210" x14ac:dyDescent="0.25"/>
    <row r="97211" x14ac:dyDescent="0.25"/>
    <row r="97212" x14ac:dyDescent="0.25"/>
    <row r="97213" x14ac:dyDescent="0.25"/>
    <row r="97214" x14ac:dyDescent="0.25"/>
    <row r="97215" x14ac:dyDescent="0.25"/>
    <row r="97216" x14ac:dyDescent="0.25"/>
    <row r="97217" x14ac:dyDescent="0.25"/>
    <row r="97218" x14ac:dyDescent="0.25"/>
    <row r="97219" x14ac:dyDescent="0.25"/>
    <row r="97220" x14ac:dyDescent="0.25"/>
    <row r="97221" x14ac:dyDescent="0.25"/>
    <row r="97222" x14ac:dyDescent="0.25"/>
    <row r="97223" x14ac:dyDescent="0.25"/>
    <row r="97224" x14ac:dyDescent="0.25"/>
    <row r="97225" x14ac:dyDescent="0.25"/>
    <row r="97226" x14ac:dyDescent="0.25"/>
    <row r="97227" x14ac:dyDescent="0.25"/>
    <row r="97228" x14ac:dyDescent="0.25"/>
    <row r="97229" x14ac:dyDescent="0.25"/>
    <row r="97230" x14ac:dyDescent="0.25"/>
    <row r="97231" x14ac:dyDescent="0.25"/>
    <row r="97232" x14ac:dyDescent="0.25"/>
    <row r="97233" x14ac:dyDescent="0.25"/>
    <row r="97234" x14ac:dyDescent="0.25"/>
    <row r="97235" x14ac:dyDescent="0.25"/>
    <row r="97236" x14ac:dyDescent="0.25"/>
    <row r="97237" x14ac:dyDescent="0.25"/>
    <row r="97238" x14ac:dyDescent="0.25"/>
    <row r="97239" x14ac:dyDescent="0.25"/>
    <row r="97240" x14ac:dyDescent="0.25"/>
    <row r="97241" x14ac:dyDescent="0.25"/>
    <row r="97242" x14ac:dyDescent="0.25"/>
    <row r="97243" x14ac:dyDescent="0.25"/>
    <row r="97244" x14ac:dyDescent="0.25"/>
    <row r="97245" x14ac:dyDescent="0.25"/>
    <row r="97246" x14ac:dyDescent="0.25"/>
    <row r="97247" x14ac:dyDescent="0.25"/>
    <row r="97248" x14ac:dyDescent="0.25"/>
    <row r="97249" x14ac:dyDescent="0.25"/>
    <row r="97250" x14ac:dyDescent="0.25"/>
    <row r="97251" x14ac:dyDescent="0.25"/>
    <row r="97252" x14ac:dyDescent="0.25"/>
    <row r="97253" x14ac:dyDescent="0.25"/>
    <row r="97254" x14ac:dyDescent="0.25"/>
    <row r="97255" x14ac:dyDescent="0.25"/>
    <row r="97256" x14ac:dyDescent="0.25"/>
    <row r="97257" x14ac:dyDescent="0.25"/>
    <row r="97258" x14ac:dyDescent="0.25"/>
    <row r="97259" x14ac:dyDescent="0.25"/>
    <row r="97260" x14ac:dyDescent="0.25"/>
    <row r="97261" x14ac:dyDescent="0.25"/>
    <row r="97262" x14ac:dyDescent="0.25"/>
    <row r="97263" x14ac:dyDescent="0.25"/>
    <row r="97264" x14ac:dyDescent="0.25"/>
    <row r="97265" x14ac:dyDescent="0.25"/>
    <row r="97266" x14ac:dyDescent="0.25"/>
    <row r="97267" x14ac:dyDescent="0.25"/>
    <row r="97268" x14ac:dyDescent="0.25"/>
    <row r="97269" x14ac:dyDescent="0.25"/>
    <row r="97270" x14ac:dyDescent="0.25"/>
    <row r="97271" x14ac:dyDescent="0.25"/>
    <row r="97272" x14ac:dyDescent="0.25"/>
    <row r="97273" x14ac:dyDescent="0.25"/>
    <row r="97274" x14ac:dyDescent="0.25"/>
    <row r="97275" x14ac:dyDescent="0.25"/>
    <row r="97276" x14ac:dyDescent="0.25"/>
    <row r="97277" x14ac:dyDescent="0.25"/>
    <row r="97278" x14ac:dyDescent="0.25"/>
    <row r="97279" x14ac:dyDescent="0.25"/>
    <row r="97280" x14ac:dyDescent="0.25"/>
    <row r="97281" x14ac:dyDescent="0.25"/>
    <row r="97282" x14ac:dyDescent="0.25"/>
    <row r="97283" x14ac:dyDescent="0.25"/>
    <row r="97284" x14ac:dyDescent="0.25"/>
    <row r="97285" x14ac:dyDescent="0.25"/>
    <row r="97286" x14ac:dyDescent="0.25"/>
    <row r="97287" x14ac:dyDescent="0.25"/>
    <row r="97288" x14ac:dyDescent="0.25"/>
    <row r="97289" x14ac:dyDescent="0.25"/>
    <row r="97290" x14ac:dyDescent="0.25"/>
    <row r="97291" x14ac:dyDescent="0.25"/>
    <row r="97292" x14ac:dyDescent="0.25"/>
    <row r="97293" x14ac:dyDescent="0.25"/>
    <row r="97294" x14ac:dyDescent="0.25"/>
    <row r="97295" x14ac:dyDescent="0.25"/>
    <row r="97296" x14ac:dyDescent="0.25"/>
    <row r="97297" x14ac:dyDescent="0.25"/>
    <row r="97298" x14ac:dyDescent="0.25"/>
    <row r="97299" x14ac:dyDescent="0.25"/>
    <row r="97300" x14ac:dyDescent="0.25"/>
    <row r="97301" x14ac:dyDescent="0.25"/>
    <row r="97302" x14ac:dyDescent="0.25"/>
    <row r="97303" x14ac:dyDescent="0.25"/>
    <row r="97304" x14ac:dyDescent="0.25"/>
    <row r="97305" x14ac:dyDescent="0.25"/>
    <row r="97306" x14ac:dyDescent="0.25"/>
    <row r="97307" x14ac:dyDescent="0.25"/>
    <row r="97308" x14ac:dyDescent="0.25"/>
    <row r="97309" x14ac:dyDescent="0.25"/>
    <row r="97310" x14ac:dyDescent="0.25"/>
    <row r="97311" x14ac:dyDescent="0.25"/>
    <row r="97312" x14ac:dyDescent="0.25"/>
    <row r="97313" x14ac:dyDescent="0.25"/>
    <row r="97314" x14ac:dyDescent="0.25"/>
    <row r="97315" x14ac:dyDescent="0.25"/>
    <row r="97316" x14ac:dyDescent="0.25"/>
    <row r="97317" x14ac:dyDescent="0.25"/>
    <row r="97318" x14ac:dyDescent="0.25"/>
    <row r="97319" x14ac:dyDescent="0.25"/>
    <row r="97320" x14ac:dyDescent="0.25"/>
    <row r="97321" x14ac:dyDescent="0.25"/>
    <row r="97322" x14ac:dyDescent="0.25"/>
    <row r="97323" x14ac:dyDescent="0.25"/>
    <row r="97324" x14ac:dyDescent="0.25"/>
    <row r="97325" x14ac:dyDescent="0.25"/>
    <row r="97326" x14ac:dyDescent="0.25"/>
    <row r="97327" x14ac:dyDescent="0.25"/>
    <row r="97328" x14ac:dyDescent="0.25"/>
    <row r="97329" x14ac:dyDescent="0.25"/>
    <row r="97330" x14ac:dyDescent="0.25"/>
    <row r="97331" x14ac:dyDescent="0.25"/>
    <row r="97332" x14ac:dyDescent="0.25"/>
    <row r="97333" x14ac:dyDescent="0.25"/>
    <row r="97334" x14ac:dyDescent="0.25"/>
    <row r="97335" x14ac:dyDescent="0.25"/>
    <row r="97336" x14ac:dyDescent="0.25"/>
    <row r="97337" x14ac:dyDescent="0.25"/>
    <row r="97338" x14ac:dyDescent="0.25"/>
    <row r="97339" x14ac:dyDescent="0.25"/>
    <row r="97340" x14ac:dyDescent="0.25"/>
    <row r="97341" x14ac:dyDescent="0.25"/>
    <row r="97342" x14ac:dyDescent="0.25"/>
    <row r="97343" x14ac:dyDescent="0.25"/>
    <row r="97344" x14ac:dyDescent="0.25"/>
    <row r="97345" x14ac:dyDescent="0.25"/>
    <row r="97346" x14ac:dyDescent="0.25"/>
    <row r="97347" x14ac:dyDescent="0.25"/>
    <row r="97348" x14ac:dyDescent="0.25"/>
    <row r="97349" x14ac:dyDescent="0.25"/>
    <row r="97350" x14ac:dyDescent="0.25"/>
    <row r="97351" x14ac:dyDescent="0.25"/>
    <row r="97352" x14ac:dyDescent="0.25"/>
    <row r="97353" x14ac:dyDescent="0.25"/>
    <row r="97354" x14ac:dyDescent="0.25"/>
    <row r="97355" x14ac:dyDescent="0.25"/>
    <row r="97356" x14ac:dyDescent="0.25"/>
    <row r="97357" x14ac:dyDescent="0.25"/>
    <row r="97358" x14ac:dyDescent="0.25"/>
    <row r="97359" x14ac:dyDescent="0.25"/>
    <row r="97360" x14ac:dyDescent="0.25"/>
    <row r="97361" x14ac:dyDescent="0.25"/>
    <row r="97362" x14ac:dyDescent="0.25"/>
    <row r="97363" x14ac:dyDescent="0.25"/>
    <row r="97364" x14ac:dyDescent="0.25"/>
    <row r="97365" x14ac:dyDescent="0.25"/>
    <row r="97366" x14ac:dyDescent="0.25"/>
    <row r="97367" x14ac:dyDescent="0.25"/>
    <row r="97368" x14ac:dyDescent="0.25"/>
    <row r="97369" x14ac:dyDescent="0.25"/>
    <row r="97370" x14ac:dyDescent="0.25"/>
    <row r="97371" x14ac:dyDescent="0.25"/>
    <row r="97372" x14ac:dyDescent="0.25"/>
    <row r="97373" x14ac:dyDescent="0.25"/>
    <row r="97374" x14ac:dyDescent="0.25"/>
    <row r="97375" x14ac:dyDescent="0.25"/>
    <row r="97376" x14ac:dyDescent="0.25"/>
    <row r="97377" x14ac:dyDescent="0.25"/>
    <row r="97378" x14ac:dyDescent="0.25"/>
    <row r="97379" x14ac:dyDescent="0.25"/>
    <row r="97380" x14ac:dyDescent="0.25"/>
    <row r="97381" x14ac:dyDescent="0.25"/>
    <row r="97382" x14ac:dyDescent="0.25"/>
    <row r="97383" x14ac:dyDescent="0.25"/>
    <row r="97384" x14ac:dyDescent="0.25"/>
    <row r="97385" x14ac:dyDescent="0.25"/>
    <row r="97386" x14ac:dyDescent="0.25"/>
    <row r="97387" x14ac:dyDescent="0.25"/>
    <row r="97388" x14ac:dyDescent="0.25"/>
    <row r="97389" x14ac:dyDescent="0.25"/>
    <row r="97390" x14ac:dyDescent="0.25"/>
    <row r="97391" x14ac:dyDescent="0.25"/>
    <row r="97392" x14ac:dyDescent="0.25"/>
    <row r="97393" x14ac:dyDescent="0.25"/>
    <row r="97394" x14ac:dyDescent="0.25"/>
    <row r="97395" x14ac:dyDescent="0.25"/>
    <row r="97396" x14ac:dyDescent="0.25"/>
    <row r="97397" x14ac:dyDescent="0.25"/>
    <row r="97398" x14ac:dyDescent="0.25"/>
    <row r="97399" x14ac:dyDescent="0.25"/>
    <row r="97400" x14ac:dyDescent="0.25"/>
    <row r="97401" x14ac:dyDescent="0.25"/>
    <row r="97402" x14ac:dyDescent="0.25"/>
    <row r="97403" x14ac:dyDescent="0.25"/>
    <row r="97404" x14ac:dyDescent="0.25"/>
    <row r="97405" x14ac:dyDescent="0.25"/>
    <row r="97406" x14ac:dyDescent="0.25"/>
    <row r="97407" x14ac:dyDescent="0.25"/>
    <row r="97408" x14ac:dyDescent="0.25"/>
    <row r="97409" x14ac:dyDescent="0.25"/>
    <row r="97410" x14ac:dyDescent="0.25"/>
    <row r="97411" x14ac:dyDescent="0.25"/>
    <row r="97412" x14ac:dyDescent="0.25"/>
    <row r="97413" x14ac:dyDescent="0.25"/>
    <row r="97414" x14ac:dyDescent="0.25"/>
    <row r="97415" x14ac:dyDescent="0.25"/>
    <row r="97416" x14ac:dyDescent="0.25"/>
    <row r="97417" x14ac:dyDescent="0.25"/>
    <row r="97418" x14ac:dyDescent="0.25"/>
    <row r="97419" x14ac:dyDescent="0.25"/>
    <row r="97420" x14ac:dyDescent="0.25"/>
    <row r="97421" x14ac:dyDescent="0.25"/>
    <row r="97422" x14ac:dyDescent="0.25"/>
    <row r="97423" x14ac:dyDescent="0.25"/>
    <row r="97424" x14ac:dyDescent="0.25"/>
    <row r="97425" x14ac:dyDescent="0.25"/>
    <row r="97426" x14ac:dyDescent="0.25"/>
    <row r="97427" x14ac:dyDescent="0.25"/>
    <row r="97428" x14ac:dyDescent="0.25"/>
    <row r="97429" x14ac:dyDescent="0.25"/>
    <row r="97430" x14ac:dyDescent="0.25"/>
    <row r="97431" x14ac:dyDescent="0.25"/>
    <row r="97432" x14ac:dyDescent="0.25"/>
    <row r="97433" x14ac:dyDescent="0.25"/>
    <row r="97434" x14ac:dyDescent="0.25"/>
    <row r="97435" x14ac:dyDescent="0.25"/>
    <row r="97436" x14ac:dyDescent="0.25"/>
    <row r="97437" x14ac:dyDescent="0.25"/>
    <row r="97438" x14ac:dyDescent="0.25"/>
    <row r="97439" x14ac:dyDescent="0.25"/>
    <row r="97440" x14ac:dyDescent="0.25"/>
    <row r="97441" x14ac:dyDescent="0.25"/>
    <row r="97442" x14ac:dyDescent="0.25"/>
    <row r="97443" x14ac:dyDescent="0.25"/>
    <row r="97444" x14ac:dyDescent="0.25"/>
    <row r="97445" x14ac:dyDescent="0.25"/>
    <row r="97446" x14ac:dyDescent="0.25"/>
    <row r="97447" x14ac:dyDescent="0.25"/>
    <row r="97448" x14ac:dyDescent="0.25"/>
    <row r="97449" x14ac:dyDescent="0.25"/>
    <row r="97450" x14ac:dyDescent="0.25"/>
    <row r="97451" x14ac:dyDescent="0.25"/>
    <row r="97452" x14ac:dyDescent="0.25"/>
    <row r="97453" x14ac:dyDescent="0.25"/>
    <row r="97454" x14ac:dyDescent="0.25"/>
    <row r="97455" x14ac:dyDescent="0.25"/>
    <row r="97456" x14ac:dyDescent="0.25"/>
    <row r="97457" x14ac:dyDescent="0.25"/>
    <row r="97458" x14ac:dyDescent="0.25"/>
    <row r="97459" x14ac:dyDescent="0.25"/>
    <row r="97460" x14ac:dyDescent="0.25"/>
    <row r="97461" x14ac:dyDescent="0.25"/>
    <row r="97462" x14ac:dyDescent="0.25"/>
    <row r="97463" x14ac:dyDescent="0.25"/>
    <row r="97464" x14ac:dyDescent="0.25"/>
    <row r="97465" x14ac:dyDescent="0.25"/>
    <row r="97466" x14ac:dyDescent="0.25"/>
    <row r="97467" x14ac:dyDescent="0.25"/>
    <row r="97468" x14ac:dyDescent="0.25"/>
    <row r="97469" x14ac:dyDescent="0.25"/>
    <row r="97470" x14ac:dyDescent="0.25"/>
    <row r="97471" x14ac:dyDescent="0.25"/>
    <row r="97472" x14ac:dyDescent="0.25"/>
    <row r="97473" x14ac:dyDescent="0.25"/>
    <row r="97474" x14ac:dyDescent="0.25"/>
    <row r="97475" x14ac:dyDescent="0.25"/>
    <row r="97476" x14ac:dyDescent="0.25"/>
    <row r="97477" x14ac:dyDescent="0.25"/>
    <row r="97478" x14ac:dyDescent="0.25"/>
    <row r="97479" x14ac:dyDescent="0.25"/>
    <row r="97480" x14ac:dyDescent="0.25"/>
    <row r="97481" x14ac:dyDescent="0.25"/>
    <row r="97482" x14ac:dyDescent="0.25"/>
    <row r="97483" x14ac:dyDescent="0.25"/>
    <row r="97484" x14ac:dyDescent="0.25"/>
    <row r="97485" x14ac:dyDescent="0.25"/>
    <row r="97486" x14ac:dyDescent="0.25"/>
    <row r="97487" x14ac:dyDescent="0.25"/>
    <row r="97488" x14ac:dyDescent="0.25"/>
    <row r="97489" x14ac:dyDescent="0.25"/>
    <row r="97490" x14ac:dyDescent="0.25"/>
    <row r="97491" x14ac:dyDescent="0.25"/>
    <row r="97492" x14ac:dyDescent="0.25"/>
    <row r="97493" x14ac:dyDescent="0.25"/>
    <row r="97494" x14ac:dyDescent="0.25"/>
    <row r="97495" x14ac:dyDescent="0.25"/>
    <row r="97496" x14ac:dyDescent="0.25"/>
    <row r="97497" x14ac:dyDescent="0.25"/>
    <row r="97498" x14ac:dyDescent="0.25"/>
    <row r="97499" x14ac:dyDescent="0.25"/>
    <row r="97500" x14ac:dyDescent="0.25"/>
    <row r="97501" x14ac:dyDescent="0.25"/>
    <row r="97502" x14ac:dyDescent="0.25"/>
    <row r="97503" x14ac:dyDescent="0.25"/>
    <row r="97504" x14ac:dyDescent="0.25"/>
    <row r="97505" x14ac:dyDescent="0.25"/>
    <row r="97506" x14ac:dyDescent="0.25"/>
    <row r="97507" x14ac:dyDescent="0.25"/>
    <row r="97508" x14ac:dyDescent="0.25"/>
    <row r="97509" x14ac:dyDescent="0.25"/>
    <row r="97510" x14ac:dyDescent="0.25"/>
    <row r="97511" x14ac:dyDescent="0.25"/>
    <row r="97512" x14ac:dyDescent="0.25"/>
    <row r="97513" x14ac:dyDescent="0.25"/>
    <row r="97514" x14ac:dyDescent="0.25"/>
    <row r="97515" x14ac:dyDescent="0.25"/>
    <row r="97516" x14ac:dyDescent="0.25"/>
    <row r="97517" x14ac:dyDescent="0.25"/>
    <row r="97518" x14ac:dyDescent="0.25"/>
    <row r="97519" x14ac:dyDescent="0.25"/>
    <row r="97520" x14ac:dyDescent="0.25"/>
    <row r="97521" x14ac:dyDescent="0.25"/>
    <row r="97522" x14ac:dyDescent="0.25"/>
    <row r="97523" x14ac:dyDescent="0.25"/>
    <row r="97524" x14ac:dyDescent="0.25"/>
    <row r="97525" x14ac:dyDescent="0.25"/>
    <row r="97526" x14ac:dyDescent="0.25"/>
    <row r="97527" x14ac:dyDescent="0.25"/>
    <row r="97528" x14ac:dyDescent="0.25"/>
    <row r="97529" x14ac:dyDescent="0.25"/>
    <row r="97530" x14ac:dyDescent="0.25"/>
    <row r="97531" x14ac:dyDescent="0.25"/>
    <row r="97532" x14ac:dyDescent="0.25"/>
    <row r="97533" x14ac:dyDescent="0.25"/>
    <row r="97534" x14ac:dyDescent="0.25"/>
    <row r="97535" x14ac:dyDescent="0.25"/>
    <row r="97536" x14ac:dyDescent="0.25"/>
    <row r="97537" x14ac:dyDescent="0.25"/>
    <row r="97538" x14ac:dyDescent="0.25"/>
    <row r="97539" x14ac:dyDescent="0.25"/>
    <row r="97540" x14ac:dyDescent="0.25"/>
    <row r="97541" x14ac:dyDescent="0.25"/>
    <row r="97542" x14ac:dyDescent="0.25"/>
    <row r="97543" x14ac:dyDescent="0.25"/>
    <row r="97544" x14ac:dyDescent="0.25"/>
    <row r="97545" x14ac:dyDescent="0.25"/>
    <row r="97546" x14ac:dyDescent="0.25"/>
    <row r="97547" x14ac:dyDescent="0.25"/>
    <row r="97548" x14ac:dyDescent="0.25"/>
    <row r="97549" x14ac:dyDescent="0.25"/>
    <row r="97550" x14ac:dyDescent="0.25"/>
    <row r="97551" x14ac:dyDescent="0.25"/>
    <row r="97552" x14ac:dyDescent="0.25"/>
    <row r="97553" x14ac:dyDescent="0.25"/>
    <row r="97554" x14ac:dyDescent="0.25"/>
    <row r="97555" x14ac:dyDescent="0.25"/>
    <row r="97556" x14ac:dyDescent="0.25"/>
    <row r="97557" x14ac:dyDescent="0.25"/>
    <row r="97558" x14ac:dyDescent="0.25"/>
    <row r="97559" x14ac:dyDescent="0.25"/>
    <row r="97560" x14ac:dyDescent="0.25"/>
    <row r="97561" x14ac:dyDescent="0.25"/>
    <row r="97562" x14ac:dyDescent="0.25"/>
    <row r="97563" x14ac:dyDescent="0.25"/>
    <row r="97564" x14ac:dyDescent="0.25"/>
    <row r="97565" x14ac:dyDescent="0.25"/>
    <row r="97566" x14ac:dyDescent="0.25"/>
    <row r="97567" x14ac:dyDescent="0.25"/>
    <row r="97568" x14ac:dyDescent="0.25"/>
    <row r="97569" x14ac:dyDescent="0.25"/>
    <row r="97570" x14ac:dyDescent="0.25"/>
    <row r="97571" x14ac:dyDescent="0.25"/>
    <row r="97572" x14ac:dyDescent="0.25"/>
    <row r="97573" x14ac:dyDescent="0.25"/>
    <row r="97574" x14ac:dyDescent="0.25"/>
    <row r="97575" x14ac:dyDescent="0.25"/>
    <row r="97576" x14ac:dyDescent="0.25"/>
    <row r="97577" x14ac:dyDescent="0.25"/>
    <row r="97578" x14ac:dyDescent="0.25"/>
    <row r="97579" x14ac:dyDescent="0.25"/>
    <row r="97580" x14ac:dyDescent="0.25"/>
    <row r="97581" x14ac:dyDescent="0.25"/>
    <row r="97582" x14ac:dyDescent="0.25"/>
    <row r="97583" x14ac:dyDescent="0.25"/>
    <row r="97584" x14ac:dyDescent="0.25"/>
    <row r="97585" x14ac:dyDescent="0.25"/>
    <row r="97586" x14ac:dyDescent="0.25"/>
    <row r="97587" x14ac:dyDescent="0.25"/>
    <row r="97588" x14ac:dyDescent="0.25"/>
    <row r="97589" x14ac:dyDescent="0.25"/>
    <row r="97590" x14ac:dyDescent="0.25"/>
    <row r="97591" x14ac:dyDescent="0.25"/>
    <row r="97592" x14ac:dyDescent="0.25"/>
    <row r="97593" x14ac:dyDescent="0.25"/>
    <row r="97594" x14ac:dyDescent="0.25"/>
    <row r="97595" x14ac:dyDescent="0.25"/>
    <row r="97596" x14ac:dyDescent="0.25"/>
    <row r="97597" x14ac:dyDescent="0.25"/>
    <row r="97598" x14ac:dyDescent="0.25"/>
    <row r="97599" x14ac:dyDescent="0.25"/>
    <row r="97600" x14ac:dyDescent="0.25"/>
    <row r="97601" x14ac:dyDescent="0.25"/>
    <row r="97602" x14ac:dyDescent="0.25"/>
    <row r="97603" x14ac:dyDescent="0.25"/>
    <row r="97604" x14ac:dyDescent="0.25"/>
    <row r="97605" x14ac:dyDescent="0.25"/>
    <row r="97606" x14ac:dyDescent="0.25"/>
    <row r="97607" x14ac:dyDescent="0.25"/>
    <row r="97608" x14ac:dyDescent="0.25"/>
    <row r="97609" x14ac:dyDescent="0.25"/>
    <row r="97610" x14ac:dyDescent="0.25"/>
    <row r="97611" x14ac:dyDescent="0.25"/>
    <row r="97612" x14ac:dyDescent="0.25"/>
    <row r="97613" x14ac:dyDescent="0.25"/>
    <row r="97614" x14ac:dyDescent="0.25"/>
    <row r="97615" x14ac:dyDescent="0.25"/>
    <row r="97616" x14ac:dyDescent="0.25"/>
    <row r="97617" x14ac:dyDescent="0.25"/>
    <row r="97618" x14ac:dyDescent="0.25"/>
    <row r="97619" x14ac:dyDescent="0.25"/>
    <row r="97620" x14ac:dyDescent="0.25"/>
    <row r="97621" x14ac:dyDescent="0.25"/>
    <row r="97622" x14ac:dyDescent="0.25"/>
    <row r="97623" x14ac:dyDescent="0.25"/>
    <row r="97624" x14ac:dyDescent="0.25"/>
    <row r="97625" x14ac:dyDescent="0.25"/>
    <row r="97626" x14ac:dyDescent="0.25"/>
    <row r="97627" x14ac:dyDescent="0.25"/>
    <row r="97628" x14ac:dyDescent="0.25"/>
    <row r="97629" x14ac:dyDescent="0.25"/>
    <row r="97630" x14ac:dyDescent="0.25"/>
    <row r="97631" x14ac:dyDescent="0.25"/>
    <row r="97632" x14ac:dyDescent="0.25"/>
    <row r="97633" x14ac:dyDescent="0.25"/>
    <row r="97634" x14ac:dyDescent="0.25"/>
    <row r="97635" x14ac:dyDescent="0.25"/>
    <row r="97636" x14ac:dyDescent="0.25"/>
    <row r="97637" x14ac:dyDescent="0.25"/>
    <row r="97638" x14ac:dyDescent="0.25"/>
    <row r="97639" x14ac:dyDescent="0.25"/>
    <row r="97640" x14ac:dyDescent="0.25"/>
    <row r="97641" x14ac:dyDescent="0.25"/>
    <row r="97642" x14ac:dyDescent="0.25"/>
    <row r="97643" x14ac:dyDescent="0.25"/>
    <row r="97644" x14ac:dyDescent="0.25"/>
    <row r="97645" x14ac:dyDescent="0.25"/>
    <row r="97646" x14ac:dyDescent="0.25"/>
    <row r="97647" x14ac:dyDescent="0.25"/>
    <row r="97648" x14ac:dyDescent="0.25"/>
    <row r="97649" x14ac:dyDescent="0.25"/>
    <row r="97650" x14ac:dyDescent="0.25"/>
    <row r="97651" x14ac:dyDescent="0.25"/>
    <row r="97652" x14ac:dyDescent="0.25"/>
    <row r="97653" x14ac:dyDescent="0.25"/>
    <row r="97654" x14ac:dyDescent="0.25"/>
    <row r="97655" x14ac:dyDescent="0.25"/>
    <row r="97656" x14ac:dyDescent="0.25"/>
    <row r="97657" x14ac:dyDescent="0.25"/>
    <row r="97658" x14ac:dyDescent="0.25"/>
    <row r="97659" x14ac:dyDescent="0.25"/>
    <row r="97660" x14ac:dyDescent="0.25"/>
    <row r="97661" x14ac:dyDescent="0.25"/>
    <row r="97662" x14ac:dyDescent="0.25"/>
    <row r="97663" x14ac:dyDescent="0.25"/>
    <row r="97664" x14ac:dyDescent="0.25"/>
    <row r="97665" x14ac:dyDescent="0.25"/>
    <row r="97666" x14ac:dyDescent="0.25"/>
    <row r="97667" x14ac:dyDescent="0.25"/>
    <row r="97668" x14ac:dyDescent="0.25"/>
    <row r="97669" x14ac:dyDescent="0.25"/>
    <row r="97670" x14ac:dyDescent="0.25"/>
    <row r="97671" x14ac:dyDescent="0.25"/>
    <row r="97672" x14ac:dyDescent="0.25"/>
    <row r="97673" x14ac:dyDescent="0.25"/>
    <row r="97674" x14ac:dyDescent="0.25"/>
    <row r="97675" x14ac:dyDescent="0.25"/>
    <row r="97676" x14ac:dyDescent="0.25"/>
    <row r="97677" x14ac:dyDescent="0.25"/>
    <row r="97678" x14ac:dyDescent="0.25"/>
    <row r="97679" x14ac:dyDescent="0.25"/>
    <row r="97680" x14ac:dyDescent="0.25"/>
    <row r="97681" x14ac:dyDescent="0.25"/>
    <row r="97682" x14ac:dyDescent="0.25"/>
    <row r="97683" x14ac:dyDescent="0.25"/>
    <row r="97684" x14ac:dyDescent="0.25"/>
    <row r="97685" x14ac:dyDescent="0.25"/>
    <row r="97686" x14ac:dyDescent="0.25"/>
    <row r="97687" x14ac:dyDescent="0.25"/>
    <row r="97688" x14ac:dyDescent="0.25"/>
    <row r="97689" x14ac:dyDescent="0.25"/>
    <row r="97690" x14ac:dyDescent="0.25"/>
    <row r="97691" x14ac:dyDescent="0.25"/>
    <row r="97692" x14ac:dyDescent="0.25"/>
    <row r="97693" x14ac:dyDescent="0.25"/>
    <row r="97694" x14ac:dyDescent="0.25"/>
    <row r="97695" x14ac:dyDescent="0.25"/>
    <row r="97696" x14ac:dyDescent="0.25"/>
    <row r="97697" x14ac:dyDescent="0.25"/>
    <row r="97698" x14ac:dyDescent="0.25"/>
    <row r="97699" x14ac:dyDescent="0.25"/>
    <row r="97700" x14ac:dyDescent="0.25"/>
    <row r="97701" x14ac:dyDescent="0.25"/>
    <row r="97702" x14ac:dyDescent="0.25"/>
    <row r="97703" x14ac:dyDescent="0.25"/>
    <row r="97704" x14ac:dyDescent="0.25"/>
    <row r="97705" x14ac:dyDescent="0.25"/>
    <row r="97706" x14ac:dyDescent="0.25"/>
    <row r="97707" x14ac:dyDescent="0.25"/>
    <row r="97708" x14ac:dyDescent="0.25"/>
    <row r="97709" x14ac:dyDescent="0.25"/>
    <row r="97710" x14ac:dyDescent="0.25"/>
    <row r="97711" x14ac:dyDescent="0.25"/>
    <row r="97712" x14ac:dyDescent="0.25"/>
    <row r="97713" x14ac:dyDescent="0.25"/>
    <row r="97714" x14ac:dyDescent="0.25"/>
    <row r="97715" x14ac:dyDescent="0.25"/>
    <row r="97716" x14ac:dyDescent="0.25"/>
    <row r="97717" x14ac:dyDescent="0.25"/>
    <row r="97718" x14ac:dyDescent="0.25"/>
    <row r="97719" x14ac:dyDescent="0.25"/>
    <row r="97720" x14ac:dyDescent="0.25"/>
    <row r="97721" x14ac:dyDescent="0.25"/>
    <row r="97722" x14ac:dyDescent="0.25"/>
    <row r="97723" x14ac:dyDescent="0.25"/>
    <row r="97724" x14ac:dyDescent="0.25"/>
    <row r="97725" x14ac:dyDescent="0.25"/>
    <row r="97726" x14ac:dyDescent="0.25"/>
    <row r="97727" x14ac:dyDescent="0.25"/>
    <row r="97728" x14ac:dyDescent="0.25"/>
    <row r="97729" x14ac:dyDescent="0.25"/>
    <row r="97730" x14ac:dyDescent="0.25"/>
    <row r="97731" x14ac:dyDescent="0.25"/>
    <row r="97732" x14ac:dyDescent="0.25"/>
    <row r="97733" x14ac:dyDescent="0.25"/>
    <row r="97734" x14ac:dyDescent="0.25"/>
    <row r="97735" x14ac:dyDescent="0.25"/>
    <row r="97736" x14ac:dyDescent="0.25"/>
    <row r="97737" x14ac:dyDescent="0.25"/>
    <row r="97738" x14ac:dyDescent="0.25"/>
    <row r="97739" x14ac:dyDescent="0.25"/>
    <row r="97740" x14ac:dyDescent="0.25"/>
    <row r="97741" x14ac:dyDescent="0.25"/>
    <row r="97742" x14ac:dyDescent="0.25"/>
    <row r="97743" x14ac:dyDescent="0.25"/>
    <row r="97744" x14ac:dyDescent="0.25"/>
    <row r="97745" x14ac:dyDescent="0.25"/>
    <row r="97746" x14ac:dyDescent="0.25"/>
    <row r="97747" x14ac:dyDescent="0.25"/>
    <row r="97748" x14ac:dyDescent="0.25"/>
    <row r="97749" x14ac:dyDescent="0.25"/>
    <row r="97750" x14ac:dyDescent="0.25"/>
    <row r="97751" x14ac:dyDescent="0.25"/>
    <row r="97752" x14ac:dyDescent="0.25"/>
    <row r="97753" x14ac:dyDescent="0.25"/>
    <row r="97754" x14ac:dyDescent="0.25"/>
    <row r="97755" x14ac:dyDescent="0.25"/>
    <row r="97756" x14ac:dyDescent="0.25"/>
    <row r="97757" x14ac:dyDescent="0.25"/>
    <row r="97758" x14ac:dyDescent="0.25"/>
    <row r="97759" x14ac:dyDescent="0.25"/>
    <row r="97760" x14ac:dyDescent="0.25"/>
    <row r="97761" x14ac:dyDescent="0.25"/>
    <row r="97762" x14ac:dyDescent="0.25"/>
    <row r="97763" x14ac:dyDescent="0.25"/>
    <row r="97764" x14ac:dyDescent="0.25"/>
    <row r="97765" x14ac:dyDescent="0.25"/>
    <row r="97766" x14ac:dyDescent="0.25"/>
    <row r="97767" x14ac:dyDescent="0.25"/>
    <row r="97768" x14ac:dyDescent="0.25"/>
    <row r="97769" x14ac:dyDescent="0.25"/>
    <row r="97770" x14ac:dyDescent="0.25"/>
    <row r="97771" x14ac:dyDescent="0.25"/>
    <row r="97772" x14ac:dyDescent="0.25"/>
    <row r="97773" x14ac:dyDescent="0.25"/>
    <row r="97774" x14ac:dyDescent="0.25"/>
    <row r="97775" x14ac:dyDescent="0.25"/>
    <row r="97776" x14ac:dyDescent="0.25"/>
    <row r="97777" x14ac:dyDescent="0.25"/>
    <row r="97778" x14ac:dyDescent="0.25"/>
    <row r="97779" x14ac:dyDescent="0.25"/>
    <row r="97780" x14ac:dyDescent="0.25"/>
    <row r="97781" x14ac:dyDescent="0.25"/>
    <row r="97782" x14ac:dyDescent="0.25"/>
    <row r="97783" x14ac:dyDescent="0.25"/>
    <row r="97784" x14ac:dyDescent="0.25"/>
    <row r="97785" x14ac:dyDescent="0.25"/>
    <row r="97786" x14ac:dyDescent="0.25"/>
    <row r="97787" x14ac:dyDescent="0.25"/>
    <row r="97788" x14ac:dyDescent="0.25"/>
    <row r="97789" x14ac:dyDescent="0.25"/>
    <row r="97790" x14ac:dyDescent="0.25"/>
    <row r="97791" x14ac:dyDescent="0.25"/>
    <row r="97792" x14ac:dyDescent="0.25"/>
    <row r="97793" x14ac:dyDescent="0.25"/>
    <row r="97794" x14ac:dyDescent="0.25"/>
    <row r="97795" x14ac:dyDescent="0.25"/>
    <row r="97796" x14ac:dyDescent="0.25"/>
    <row r="97797" x14ac:dyDescent="0.25"/>
    <row r="97798" x14ac:dyDescent="0.25"/>
    <row r="97799" x14ac:dyDescent="0.25"/>
    <row r="97800" x14ac:dyDescent="0.25"/>
    <row r="97801" x14ac:dyDescent="0.25"/>
    <row r="97802" x14ac:dyDescent="0.25"/>
    <row r="97803" x14ac:dyDescent="0.25"/>
    <row r="97804" x14ac:dyDescent="0.25"/>
    <row r="97805" x14ac:dyDescent="0.25"/>
    <row r="97806" x14ac:dyDescent="0.25"/>
    <row r="97807" x14ac:dyDescent="0.25"/>
    <row r="97808" x14ac:dyDescent="0.25"/>
    <row r="97809" x14ac:dyDescent="0.25"/>
    <row r="97810" x14ac:dyDescent="0.25"/>
    <row r="97811" x14ac:dyDescent="0.25"/>
    <row r="97812" x14ac:dyDescent="0.25"/>
    <row r="97813" x14ac:dyDescent="0.25"/>
    <row r="97814" x14ac:dyDescent="0.25"/>
    <row r="97815" x14ac:dyDescent="0.25"/>
    <row r="97816" x14ac:dyDescent="0.25"/>
    <row r="97817" x14ac:dyDescent="0.25"/>
    <row r="97818" x14ac:dyDescent="0.25"/>
    <row r="97819" x14ac:dyDescent="0.25"/>
    <row r="97820" x14ac:dyDescent="0.25"/>
    <row r="97821" x14ac:dyDescent="0.25"/>
    <row r="97822" x14ac:dyDescent="0.25"/>
    <row r="97823" x14ac:dyDescent="0.25"/>
    <row r="97824" x14ac:dyDescent="0.25"/>
    <row r="97825" x14ac:dyDescent="0.25"/>
    <row r="97826" x14ac:dyDescent="0.25"/>
    <row r="97827" x14ac:dyDescent="0.25"/>
    <row r="97828" x14ac:dyDescent="0.25"/>
    <row r="97829" x14ac:dyDescent="0.25"/>
    <row r="97830" x14ac:dyDescent="0.25"/>
    <row r="97831" x14ac:dyDescent="0.25"/>
    <row r="97832" x14ac:dyDescent="0.25"/>
    <row r="97833" x14ac:dyDescent="0.25"/>
    <row r="97834" x14ac:dyDescent="0.25"/>
    <row r="97835" x14ac:dyDescent="0.25"/>
    <row r="97836" x14ac:dyDescent="0.25"/>
    <row r="97837" x14ac:dyDescent="0.25"/>
    <row r="97838" x14ac:dyDescent="0.25"/>
    <row r="97839" x14ac:dyDescent="0.25"/>
    <row r="97840" x14ac:dyDescent="0.25"/>
    <row r="97841" x14ac:dyDescent="0.25"/>
    <row r="97842" x14ac:dyDescent="0.25"/>
    <row r="97843" x14ac:dyDescent="0.25"/>
    <row r="97844" x14ac:dyDescent="0.25"/>
    <row r="97845" x14ac:dyDescent="0.25"/>
    <row r="97846" x14ac:dyDescent="0.25"/>
    <row r="97847" x14ac:dyDescent="0.25"/>
    <row r="97848" x14ac:dyDescent="0.25"/>
    <row r="97849" x14ac:dyDescent="0.25"/>
    <row r="97850" x14ac:dyDescent="0.25"/>
    <row r="97851" x14ac:dyDescent="0.25"/>
    <row r="97852" x14ac:dyDescent="0.25"/>
    <row r="97853" x14ac:dyDescent="0.25"/>
    <row r="97854" x14ac:dyDescent="0.25"/>
    <row r="97855" x14ac:dyDescent="0.25"/>
    <row r="97856" x14ac:dyDescent="0.25"/>
    <row r="97857" x14ac:dyDescent="0.25"/>
    <row r="97858" x14ac:dyDescent="0.25"/>
    <row r="97859" x14ac:dyDescent="0.25"/>
    <row r="97860" x14ac:dyDescent="0.25"/>
    <row r="97861" x14ac:dyDescent="0.25"/>
    <row r="97862" x14ac:dyDescent="0.25"/>
    <row r="97863" x14ac:dyDescent="0.25"/>
    <row r="97864" x14ac:dyDescent="0.25"/>
    <row r="97865" x14ac:dyDescent="0.25"/>
    <row r="97866" x14ac:dyDescent="0.25"/>
    <row r="97867" x14ac:dyDescent="0.25"/>
    <row r="97868" x14ac:dyDescent="0.25"/>
    <row r="97869" x14ac:dyDescent="0.25"/>
    <row r="97870" x14ac:dyDescent="0.25"/>
    <row r="97871" x14ac:dyDescent="0.25"/>
    <row r="97872" x14ac:dyDescent="0.25"/>
    <row r="97873" x14ac:dyDescent="0.25"/>
    <row r="97874" x14ac:dyDescent="0.25"/>
    <row r="97875" x14ac:dyDescent="0.25"/>
    <row r="97876" x14ac:dyDescent="0.25"/>
    <row r="97877" x14ac:dyDescent="0.25"/>
    <row r="97878" x14ac:dyDescent="0.25"/>
    <row r="97879" x14ac:dyDescent="0.25"/>
    <row r="97880" x14ac:dyDescent="0.25"/>
    <row r="97881" x14ac:dyDescent="0.25"/>
    <row r="97882" x14ac:dyDescent="0.25"/>
    <row r="97883" x14ac:dyDescent="0.25"/>
    <row r="97884" x14ac:dyDescent="0.25"/>
    <row r="97885" x14ac:dyDescent="0.25"/>
    <row r="97886" x14ac:dyDescent="0.25"/>
    <row r="97887" x14ac:dyDescent="0.25"/>
    <row r="97888" x14ac:dyDescent="0.25"/>
    <row r="97889" x14ac:dyDescent="0.25"/>
    <row r="97890" x14ac:dyDescent="0.25"/>
    <row r="97891" x14ac:dyDescent="0.25"/>
    <row r="97892" x14ac:dyDescent="0.25"/>
    <row r="97893" x14ac:dyDescent="0.25"/>
    <row r="97894" x14ac:dyDescent="0.25"/>
    <row r="97895" x14ac:dyDescent="0.25"/>
    <row r="97896" x14ac:dyDescent="0.25"/>
    <row r="97897" x14ac:dyDescent="0.25"/>
    <row r="97898" x14ac:dyDescent="0.25"/>
    <row r="97899" x14ac:dyDescent="0.25"/>
    <row r="97900" x14ac:dyDescent="0.25"/>
    <row r="97901" x14ac:dyDescent="0.25"/>
    <row r="97902" x14ac:dyDescent="0.25"/>
    <row r="97903" x14ac:dyDescent="0.25"/>
    <row r="97904" x14ac:dyDescent="0.25"/>
    <row r="97905" x14ac:dyDescent="0.25"/>
    <row r="97906" x14ac:dyDescent="0.25"/>
    <row r="97907" x14ac:dyDescent="0.25"/>
    <row r="97908" x14ac:dyDescent="0.25"/>
    <row r="97909" x14ac:dyDescent="0.25"/>
    <row r="97910" x14ac:dyDescent="0.25"/>
    <row r="97911" x14ac:dyDescent="0.25"/>
    <row r="97912" x14ac:dyDescent="0.25"/>
    <row r="97913" x14ac:dyDescent="0.25"/>
    <row r="97914" x14ac:dyDescent="0.25"/>
    <row r="97915" x14ac:dyDescent="0.25"/>
    <row r="97916" x14ac:dyDescent="0.25"/>
    <row r="97917" x14ac:dyDescent="0.25"/>
    <row r="97918" x14ac:dyDescent="0.25"/>
    <row r="97919" x14ac:dyDescent="0.25"/>
    <row r="97920" x14ac:dyDescent="0.25"/>
    <row r="97921" x14ac:dyDescent="0.25"/>
    <row r="97922" x14ac:dyDescent="0.25"/>
    <row r="97923" x14ac:dyDescent="0.25"/>
    <row r="97924" x14ac:dyDescent="0.25"/>
    <row r="97925" x14ac:dyDescent="0.25"/>
    <row r="97926" x14ac:dyDescent="0.25"/>
    <row r="97927" x14ac:dyDescent="0.25"/>
    <row r="97928" x14ac:dyDescent="0.25"/>
    <row r="97929" x14ac:dyDescent="0.25"/>
    <row r="97930" x14ac:dyDescent="0.25"/>
    <row r="97931" x14ac:dyDescent="0.25"/>
    <row r="97932" x14ac:dyDescent="0.25"/>
    <row r="97933" x14ac:dyDescent="0.25"/>
    <row r="97934" x14ac:dyDescent="0.25"/>
    <row r="97935" x14ac:dyDescent="0.25"/>
    <row r="97936" x14ac:dyDescent="0.25"/>
    <row r="97937" x14ac:dyDescent="0.25"/>
    <row r="97938" x14ac:dyDescent="0.25"/>
    <row r="97939" x14ac:dyDescent="0.25"/>
    <row r="97940" x14ac:dyDescent="0.25"/>
    <row r="97941" x14ac:dyDescent="0.25"/>
    <row r="97942" x14ac:dyDescent="0.25"/>
    <row r="97943" x14ac:dyDescent="0.25"/>
    <row r="97944" x14ac:dyDescent="0.25"/>
    <row r="97945" x14ac:dyDescent="0.25"/>
    <row r="97946" x14ac:dyDescent="0.25"/>
    <row r="97947" x14ac:dyDescent="0.25"/>
    <row r="97948" x14ac:dyDescent="0.25"/>
    <row r="97949" x14ac:dyDescent="0.25"/>
    <row r="97950" x14ac:dyDescent="0.25"/>
    <row r="97951" x14ac:dyDescent="0.25"/>
    <row r="97952" x14ac:dyDescent="0.25"/>
    <row r="97953" x14ac:dyDescent="0.25"/>
    <row r="97954" x14ac:dyDescent="0.25"/>
    <row r="97955" x14ac:dyDescent="0.25"/>
    <row r="97956" x14ac:dyDescent="0.25"/>
    <row r="97957" x14ac:dyDescent="0.25"/>
    <row r="97958" x14ac:dyDescent="0.25"/>
    <row r="97959" x14ac:dyDescent="0.25"/>
    <row r="97960" x14ac:dyDescent="0.25"/>
    <row r="97961" x14ac:dyDescent="0.25"/>
    <row r="97962" x14ac:dyDescent="0.25"/>
    <row r="97963" x14ac:dyDescent="0.25"/>
    <row r="97964" x14ac:dyDescent="0.25"/>
    <row r="97965" x14ac:dyDescent="0.25"/>
    <row r="97966" x14ac:dyDescent="0.25"/>
    <row r="97967" x14ac:dyDescent="0.25"/>
    <row r="97968" x14ac:dyDescent="0.25"/>
    <row r="97969" x14ac:dyDescent="0.25"/>
    <row r="97970" x14ac:dyDescent="0.25"/>
    <row r="97971" x14ac:dyDescent="0.25"/>
    <row r="97972" x14ac:dyDescent="0.25"/>
    <row r="97973" x14ac:dyDescent="0.25"/>
    <row r="97974" x14ac:dyDescent="0.25"/>
    <row r="97975" x14ac:dyDescent="0.25"/>
    <row r="97976" x14ac:dyDescent="0.25"/>
    <row r="97977" x14ac:dyDescent="0.25"/>
    <row r="97978" x14ac:dyDescent="0.25"/>
    <row r="97979" x14ac:dyDescent="0.25"/>
    <row r="97980" x14ac:dyDescent="0.25"/>
    <row r="97981" x14ac:dyDescent="0.25"/>
    <row r="97982" x14ac:dyDescent="0.25"/>
    <row r="97983" x14ac:dyDescent="0.25"/>
    <row r="97984" x14ac:dyDescent="0.25"/>
    <row r="97985" x14ac:dyDescent="0.25"/>
    <row r="97986" x14ac:dyDescent="0.25"/>
    <row r="97987" x14ac:dyDescent="0.25"/>
    <row r="97988" x14ac:dyDescent="0.25"/>
    <row r="97989" x14ac:dyDescent="0.25"/>
    <row r="97990" x14ac:dyDescent="0.25"/>
    <row r="97991" x14ac:dyDescent="0.25"/>
    <row r="97992" x14ac:dyDescent="0.25"/>
    <row r="97993" x14ac:dyDescent="0.25"/>
    <row r="97994" x14ac:dyDescent="0.25"/>
    <row r="97995" x14ac:dyDescent="0.25"/>
    <row r="97996" x14ac:dyDescent="0.25"/>
    <row r="97997" x14ac:dyDescent="0.25"/>
    <row r="97998" x14ac:dyDescent="0.25"/>
    <row r="97999" x14ac:dyDescent="0.25"/>
    <row r="98000" x14ac:dyDescent="0.25"/>
    <row r="98001" x14ac:dyDescent="0.25"/>
    <row r="98002" x14ac:dyDescent="0.25"/>
    <row r="98003" x14ac:dyDescent="0.25"/>
    <row r="98004" x14ac:dyDescent="0.25"/>
    <row r="98005" x14ac:dyDescent="0.25"/>
    <row r="98006" x14ac:dyDescent="0.25"/>
    <row r="98007" x14ac:dyDescent="0.25"/>
    <row r="98008" x14ac:dyDescent="0.25"/>
    <row r="98009" x14ac:dyDescent="0.25"/>
    <row r="98010" x14ac:dyDescent="0.25"/>
    <row r="98011" x14ac:dyDescent="0.25"/>
    <row r="98012" x14ac:dyDescent="0.25"/>
    <row r="98013" x14ac:dyDescent="0.25"/>
    <row r="98014" x14ac:dyDescent="0.25"/>
    <row r="98015" x14ac:dyDescent="0.25"/>
    <row r="98016" x14ac:dyDescent="0.25"/>
    <row r="98017" x14ac:dyDescent="0.25"/>
    <row r="98018" x14ac:dyDescent="0.25"/>
    <row r="98019" x14ac:dyDescent="0.25"/>
    <row r="98020" x14ac:dyDescent="0.25"/>
    <row r="98021" x14ac:dyDescent="0.25"/>
    <row r="98022" x14ac:dyDescent="0.25"/>
    <row r="98023" x14ac:dyDescent="0.25"/>
    <row r="98024" x14ac:dyDescent="0.25"/>
    <row r="98025" x14ac:dyDescent="0.25"/>
    <row r="98026" x14ac:dyDescent="0.25"/>
    <row r="98027" x14ac:dyDescent="0.25"/>
    <row r="98028" x14ac:dyDescent="0.25"/>
    <row r="98029" x14ac:dyDescent="0.25"/>
    <row r="98030" x14ac:dyDescent="0.25"/>
    <row r="98031" x14ac:dyDescent="0.25"/>
    <row r="98032" x14ac:dyDescent="0.25"/>
    <row r="98033" x14ac:dyDescent="0.25"/>
    <row r="98034" x14ac:dyDescent="0.25"/>
    <row r="98035" x14ac:dyDescent="0.25"/>
    <row r="98036" x14ac:dyDescent="0.25"/>
    <row r="98037" x14ac:dyDescent="0.25"/>
    <row r="98038" x14ac:dyDescent="0.25"/>
    <row r="98039" x14ac:dyDescent="0.25"/>
    <row r="98040" x14ac:dyDescent="0.25"/>
    <row r="98041" x14ac:dyDescent="0.25"/>
    <row r="98042" x14ac:dyDescent="0.25"/>
    <row r="98043" x14ac:dyDescent="0.25"/>
    <row r="98044" x14ac:dyDescent="0.25"/>
    <row r="98045" x14ac:dyDescent="0.25"/>
    <row r="98046" x14ac:dyDescent="0.25"/>
    <row r="98047" x14ac:dyDescent="0.25"/>
    <row r="98048" x14ac:dyDescent="0.25"/>
    <row r="98049" x14ac:dyDescent="0.25"/>
    <row r="98050" x14ac:dyDescent="0.25"/>
    <row r="98051" x14ac:dyDescent="0.25"/>
    <row r="98052" x14ac:dyDescent="0.25"/>
    <row r="98053" x14ac:dyDescent="0.25"/>
    <row r="98054" x14ac:dyDescent="0.25"/>
    <row r="98055" x14ac:dyDescent="0.25"/>
    <row r="98056" x14ac:dyDescent="0.25"/>
    <row r="98057" x14ac:dyDescent="0.25"/>
    <row r="98058" x14ac:dyDescent="0.25"/>
    <row r="98059" x14ac:dyDescent="0.25"/>
    <row r="98060" x14ac:dyDescent="0.25"/>
    <row r="98061" x14ac:dyDescent="0.25"/>
    <row r="98062" x14ac:dyDescent="0.25"/>
    <row r="98063" x14ac:dyDescent="0.25"/>
    <row r="98064" x14ac:dyDescent="0.25"/>
    <row r="98065" x14ac:dyDescent="0.25"/>
    <row r="98066" x14ac:dyDescent="0.25"/>
    <row r="98067" x14ac:dyDescent="0.25"/>
    <row r="98068" x14ac:dyDescent="0.25"/>
    <row r="98069" x14ac:dyDescent="0.25"/>
    <row r="98070" x14ac:dyDescent="0.25"/>
    <row r="98071" x14ac:dyDescent="0.25"/>
    <row r="98072" x14ac:dyDescent="0.25"/>
    <row r="98073" x14ac:dyDescent="0.25"/>
    <row r="98074" x14ac:dyDescent="0.25"/>
    <row r="98075" x14ac:dyDescent="0.25"/>
    <row r="98076" x14ac:dyDescent="0.25"/>
    <row r="98077" x14ac:dyDescent="0.25"/>
    <row r="98078" x14ac:dyDescent="0.25"/>
    <row r="98079" x14ac:dyDescent="0.25"/>
    <row r="98080" x14ac:dyDescent="0.25"/>
    <row r="98081" x14ac:dyDescent="0.25"/>
    <row r="98082" x14ac:dyDescent="0.25"/>
    <row r="98083" x14ac:dyDescent="0.25"/>
    <row r="98084" x14ac:dyDescent="0.25"/>
    <row r="98085" x14ac:dyDescent="0.25"/>
    <row r="98086" x14ac:dyDescent="0.25"/>
    <row r="98087" x14ac:dyDescent="0.25"/>
    <row r="98088" x14ac:dyDescent="0.25"/>
    <row r="98089" x14ac:dyDescent="0.25"/>
    <row r="98090" x14ac:dyDescent="0.25"/>
    <row r="98091" x14ac:dyDescent="0.25"/>
    <row r="98092" x14ac:dyDescent="0.25"/>
    <row r="98093" x14ac:dyDescent="0.25"/>
    <row r="98094" x14ac:dyDescent="0.25"/>
    <row r="98095" x14ac:dyDescent="0.25"/>
    <row r="98096" x14ac:dyDescent="0.25"/>
    <row r="98097" x14ac:dyDescent="0.25"/>
    <row r="98098" x14ac:dyDescent="0.25"/>
    <row r="98099" x14ac:dyDescent="0.25"/>
    <row r="98100" x14ac:dyDescent="0.25"/>
    <row r="98101" x14ac:dyDescent="0.25"/>
    <row r="98102" x14ac:dyDescent="0.25"/>
    <row r="98103" x14ac:dyDescent="0.25"/>
    <row r="98104" x14ac:dyDescent="0.25"/>
    <row r="98105" x14ac:dyDescent="0.25"/>
    <row r="98106" x14ac:dyDescent="0.25"/>
    <row r="98107" x14ac:dyDescent="0.25"/>
    <row r="98108" x14ac:dyDescent="0.25"/>
    <row r="98109" x14ac:dyDescent="0.25"/>
    <row r="98110" x14ac:dyDescent="0.25"/>
    <row r="98111" x14ac:dyDescent="0.25"/>
    <row r="98112" x14ac:dyDescent="0.25"/>
    <row r="98113" x14ac:dyDescent="0.25"/>
    <row r="98114" x14ac:dyDescent="0.25"/>
    <row r="98115" x14ac:dyDescent="0.25"/>
    <row r="98116" x14ac:dyDescent="0.25"/>
    <row r="98117" x14ac:dyDescent="0.25"/>
    <row r="98118" x14ac:dyDescent="0.25"/>
    <row r="98119" x14ac:dyDescent="0.25"/>
    <row r="98120" x14ac:dyDescent="0.25"/>
    <row r="98121" x14ac:dyDescent="0.25"/>
    <row r="98122" x14ac:dyDescent="0.25"/>
    <row r="98123" x14ac:dyDescent="0.25"/>
    <row r="98124" x14ac:dyDescent="0.25"/>
    <row r="98125" x14ac:dyDescent="0.25"/>
    <row r="98126" x14ac:dyDescent="0.25"/>
    <row r="98127" x14ac:dyDescent="0.25"/>
    <row r="98128" x14ac:dyDescent="0.25"/>
    <row r="98129" x14ac:dyDescent="0.25"/>
    <row r="98130" x14ac:dyDescent="0.25"/>
    <row r="98131" x14ac:dyDescent="0.25"/>
    <row r="98132" x14ac:dyDescent="0.25"/>
    <row r="98133" x14ac:dyDescent="0.25"/>
    <row r="98134" x14ac:dyDescent="0.25"/>
    <row r="98135" x14ac:dyDescent="0.25"/>
    <row r="98136" x14ac:dyDescent="0.25"/>
    <row r="98137" x14ac:dyDescent="0.25"/>
    <row r="98138" x14ac:dyDescent="0.25"/>
    <row r="98139" x14ac:dyDescent="0.25"/>
    <row r="98140" x14ac:dyDescent="0.25"/>
    <row r="98141" x14ac:dyDescent="0.25"/>
    <row r="98142" x14ac:dyDescent="0.25"/>
    <row r="98143" x14ac:dyDescent="0.25"/>
    <row r="98144" x14ac:dyDescent="0.25"/>
    <row r="98145" x14ac:dyDescent="0.25"/>
    <row r="98146" x14ac:dyDescent="0.25"/>
    <row r="98147" x14ac:dyDescent="0.25"/>
    <row r="98148" x14ac:dyDescent="0.25"/>
    <row r="98149" x14ac:dyDescent="0.25"/>
    <row r="98150" x14ac:dyDescent="0.25"/>
    <row r="98151" x14ac:dyDescent="0.25"/>
    <row r="98152" x14ac:dyDescent="0.25"/>
    <row r="98153" x14ac:dyDescent="0.25"/>
    <row r="98154" x14ac:dyDescent="0.25"/>
    <row r="98155" x14ac:dyDescent="0.25"/>
    <row r="98156" x14ac:dyDescent="0.25"/>
    <row r="98157" x14ac:dyDescent="0.25"/>
    <row r="98158" x14ac:dyDescent="0.25"/>
    <row r="98159" x14ac:dyDescent="0.25"/>
    <row r="98160" x14ac:dyDescent="0.25"/>
    <row r="98161" x14ac:dyDescent="0.25"/>
    <row r="98162" x14ac:dyDescent="0.25"/>
    <row r="98163" x14ac:dyDescent="0.25"/>
    <row r="98164" x14ac:dyDescent="0.25"/>
    <row r="98165" x14ac:dyDescent="0.25"/>
    <row r="98166" x14ac:dyDescent="0.25"/>
    <row r="98167" x14ac:dyDescent="0.25"/>
    <row r="98168" x14ac:dyDescent="0.25"/>
    <row r="98169" x14ac:dyDescent="0.25"/>
    <row r="98170" x14ac:dyDescent="0.25"/>
    <row r="98171" x14ac:dyDescent="0.25"/>
    <row r="98172" x14ac:dyDescent="0.25"/>
    <row r="98173" x14ac:dyDescent="0.25"/>
    <row r="98174" x14ac:dyDescent="0.25"/>
    <row r="98175" x14ac:dyDescent="0.25"/>
    <row r="98176" x14ac:dyDescent="0.25"/>
    <row r="98177" x14ac:dyDescent="0.25"/>
    <row r="98178" x14ac:dyDescent="0.25"/>
    <row r="98179" x14ac:dyDescent="0.25"/>
    <row r="98180" x14ac:dyDescent="0.25"/>
    <row r="98181" x14ac:dyDescent="0.25"/>
    <row r="98182" x14ac:dyDescent="0.25"/>
    <row r="98183" x14ac:dyDescent="0.25"/>
    <row r="98184" x14ac:dyDescent="0.25"/>
    <row r="98185" x14ac:dyDescent="0.25"/>
    <row r="98186" x14ac:dyDescent="0.25"/>
    <row r="98187" x14ac:dyDescent="0.25"/>
    <row r="98188" x14ac:dyDescent="0.25"/>
    <row r="98189" x14ac:dyDescent="0.25"/>
    <row r="98190" x14ac:dyDescent="0.25"/>
    <row r="98191" x14ac:dyDescent="0.25"/>
    <row r="98192" x14ac:dyDescent="0.25"/>
    <row r="98193" x14ac:dyDescent="0.25"/>
    <row r="98194" x14ac:dyDescent="0.25"/>
    <row r="98195" x14ac:dyDescent="0.25"/>
    <row r="98196" x14ac:dyDescent="0.25"/>
    <row r="98197" x14ac:dyDescent="0.25"/>
    <row r="98198" x14ac:dyDescent="0.25"/>
    <row r="98199" x14ac:dyDescent="0.25"/>
    <row r="98200" x14ac:dyDescent="0.25"/>
    <row r="98201" x14ac:dyDescent="0.25"/>
    <row r="98202" x14ac:dyDescent="0.25"/>
    <row r="98203" x14ac:dyDescent="0.25"/>
    <row r="98204" x14ac:dyDescent="0.25"/>
    <row r="98205" x14ac:dyDescent="0.25"/>
    <row r="98206" x14ac:dyDescent="0.25"/>
    <row r="98207" x14ac:dyDescent="0.25"/>
    <row r="98208" x14ac:dyDescent="0.25"/>
    <row r="98209" x14ac:dyDescent="0.25"/>
    <row r="98210" x14ac:dyDescent="0.25"/>
    <row r="98211" x14ac:dyDescent="0.25"/>
    <row r="98212" x14ac:dyDescent="0.25"/>
    <row r="98213" x14ac:dyDescent="0.25"/>
    <row r="98214" x14ac:dyDescent="0.25"/>
    <row r="98215" x14ac:dyDescent="0.25"/>
    <row r="98216" x14ac:dyDescent="0.25"/>
    <row r="98217" x14ac:dyDescent="0.25"/>
    <row r="98218" x14ac:dyDescent="0.25"/>
    <row r="98219" x14ac:dyDescent="0.25"/>
    <row r="98220" x14ac:dyDescent="0.25"/>
    <row r="98221" x14ac:dyDescent="0.25"/>
    <row r="98222" x14ac:dyDescent="0.25"/>
    <row r="98223" x14ac:dyDescent="0.25"/>
    <row r="98224" x14ac:dyDescent="0.25"/>
    <row r="98225" x14ac:dyDescent="0.25"/>
    <row r="98226" x14ac:dyDescent="0.25"/>
    <row r="98227" x14ac:dyDescent="0.25"/>
    <row r="98228" x14ac:dyDescent="0.25"/>
    <row r="98229" x14ac:dyDescent="0.25"/>
    <row r="98230" x14ac:dyDescent="0.25"/>
    <row r="98231" x14ac:dyDescent="0.25"/>
    <row r="98232" x14ac:dyDescent="0.25"/>
    <row r="98233" x14ac:dyDescent="0.25"/>
    <row r="98234" x14ac:dyDescent="0.25"/>
    <row r="98235" x14ac:dyDescent="0.25"/>
    <row r="98236" x14ac:dyDescent="0.25"/>
    <row r="98237" x14ac:dyDescent="0.25"/>
    <row r="98238" x14ac:dyDescent="0.25"/>
    <row r="98239" x14ac:dyDescent="0.25"/>
    <row r="98240" x14ac:dyDescent="0.25"/>
    <row r="98241" x14ac:dyDescent="0.25"/>
    <row r="98242" x14ac:dyDescent="0.25"/>
    <row r="98243" x14ac:dyDescent="0.25"/>
    <row r="98244" x14ac:dyDescent="0.25"/>
    <row r="98245" x14ac:dyDescent="0.25"/>
    <row r="98246" x14ac:dyDescent="0.25"/>
    <row r="98247" x14ac:dyDescent="0.25"/>
    <row r="98248" x14ac:dyDescent="0.25"/>
    <row r="98249" x14ac:dyDescent="0.25"/>
    <row r="98250" x14ac:dyDescent="0.25"/>
    <row r="98251" x14ac:dyDescent="0.25"/>
    <row r="98252" x14ac:dyDescent="0.25"/>
    <row r="98253" x14ac:dyDescent="0.25"/>
    <row r="98254" x14ac:dyDescent="0.25"/>
    <row r="98255" x14ac:dyDescent="0.25"/>
    <row r="98256" x14ac:dyDescent="0.25"/>
    <row r="98257" x14ac:dyDescent="0.25"/>
    <row r="98258" x14ac:dyDescent="0.25"/>
    <row r="98259" x14ac:dyDescent="0.25"/>
    <row r="98260" x14ac:dyDescent="0.25"/>
    <row r="98261" x14ac:dyDescent="0.25"/>
    <row r="98262" x14ac:dyDescent="0.25"/>
    <row r="98263" x14ac:dyDescent="0.25"/>
    <row r="98264" x14ac:dyDescent="0.25"/>
    <row r="98265" x14ac:dyDescent="0.25"/>
    <row r="98266" x14ac:dyDescent="0.25"/>
    <row r="98267" x14ac:dyDescent="0.25"/>
    <row r="98268" x14ac:dyDescent="0.25"/>
    <row r="98269" x14ac:dyDescent="0.25"/>
    <row r="98270" x14ac:dyDescent="0.25"/>
    <row r="98271" x14ac:dyDescent="0.25"/>
    <row r="98272" x14ac:dyDescent="0.25"/>
    <row r="98273" x14ac:dyDescent="0.25"/>
    <row r="98274" x14ac:dyDescent="0.25"/>
    <row r="98275" x14ac:dyDescent="0.25"/>
    <row r="98276" x14ac:dyDescent="0.25"/>
    <row r="98277" x14ac:dyDescent="0.25"/>
    <row r="98278" x14ac:dyDescent="0.25"/>
    <row r="98279" x14ac:dyDescent="0.25"/>
    <row r="98280" x14ac:dyDescent="0.25"/>
    <row r="98281" x14ac:dyDescent="0.25"/>
    <row r="98282" x14ac:dyDescent="0.25"/>
    <row r="98283" x14ac:dyDescent="0.25"/>
    <row r="98284" x14ac:dyDescent="0.25"/>
    <row r="98285" x14ac:dyDescent="0.25"/>
    <row r="98286" x14ac:dyDescent="0.25"/>
    <row r="98287" x14ac:dyDescent="0.25"/>
    <row r="98288" x14ac:dyDescent="0.25"/>
    <row r="98289" x14ac:dyDescent="0.25"/>
    <row r="98290" x14ac:dyDescent="0.25"/>
    <row r="98291" x14ac:dyDescent="0.25"/>
    <row r="98292" x14ac:dyDescent="0.25"/>
    <row r="98293" x14ac:dyDescent="0.25"/>
    <row r="98294" x14ac:dyDescent="0.25"/>
    <row r="98295" x14ac:dyDescent="0.25"/>
    <row r="98296" x14ac:dyDescent="0.25"/>
    <row r="98297" x14ac:dyDescent="0.25"/>
    <row r="98298" x14ac:dyDescent="0.25"/>
    <row r="98299" x14ac:dyDescent="0.25"/>
    <row r="98300" x14ac:dyDescent="0.25"/>
    <row r="98301" x14ac:dyDescent="0.25"/>
    <row r="98302" x14ac:dyDescent="0.25"/>
    <row r="98303" x14ac:dyDescent="0.25"/>
    <row r="98304" x14ac:dyDescent="0.25"/>
    <row r="98305" x14ac:dyDescent="0.25"/>
    <row r="98306" x14ac:dyDescent="0.25"/>
    <row r="98307" x14ac:dyDescent="0.25"/>
    <row r="98308" x14ac:dyDescent="0.25"/>
    <row r="98309" x14ac:dyDescent="0.25"/>
    <row r="98310" x14ac:dyDescent="0.25"/>
    <row r="98311" x14ac:dyDescent="0.25"/>
    <row r="98312" x14ac:dyDescent="0.25"/>
    <row r="98313" x14ac:dyDescent="0.25"/>
    <row r="98314" x14ac:dyDescent="0.25"/>
    <row r="98315" x14ac:dyDescent="0.25"/>
    <row r="98316" x14ac:dyDescent="0.25"/>
    <row r="98317" x14ac:dyDescent="0.25"/>
    <row r="98318" x14ac:dyDescent="0.25"/>
    <row r="98319" x14ac:dyDescent="0.25"/>
    <row r="98320" x14ac:dyDescent="0.25"/>
    <row r="98321" x14ac:dyDescent="0.25"/>
    <row r="98322" x14ac:dyDescent="0.25"/>
    <row r="98323" x14ac:dyDescent="0.25"/>
    <row r="98324" x14ac:dyDescent="0.25"/>
    <row r="98325" x14ac:dyDescent="0.25"/>
    <row r="98326" x14ac:dyDescent="0.25"/>
    <row r="98327" x14ac:dyDescent="0.25"/>
    <row r="98328" x14ac:dyDescent="0.25"/>
    <row r="98329" x14ac:dyDescent="0.25"/>
    <row r="98330" x14ac:dyDescent="0.25"/>
    <row r="98331" x14ac:dyDescent="0.25"/>
    <row r="98332" x14ac:dyDescent="0.25"/>
    <row r="98333" x14ac:dyDescent="0.25"/>
    <row r="98334" x14ac:dyDescent="0.25"/>
    <row r="98335" x14ac:dyDescent="0.25"/>
    <row r="98336" x14ac:dyDescent="0.25"/>
    <row r="98337" x14ac:dyDescent="0.25"/>
    <row r="98338" x14ac:dyDescent="0.25"/>
    <row r="98339" x14ac:dyDescent="0.25"/>
    <row r="98340" x14ac:dyDescent="0.25"/>
    <row r="98341" x14ac:dyDescent="0.25"/>
    <row r="98342" x14ac:dyDescent="0.25"/>
    <row r="98343" x14ac:dyDescent="0.25"/>
    <row r="98344" x14ac:dyDescent="0.25"/>
    <row r="98345" x14ac:dyDescent="0.25"/>
    <row r="98346" x14ac:dyDescent="0.25"/>
    <row r="98347" x14ac:dyDescent="0.25"/>
    <row r="98348" x14ac:dyDescent="0.25"/>
    <row r="98349" x14ac:dyDescent="0.25"/>
    <row r="98350" x14ac:dyDescent="0.25"/>
    <row r="98351" x14ac:dyDescent="0.25"/>
    <row r="98352" x14ac:dyDescent="0.25"/>
    <row r="98353" x14ac:dyDescent="0.25"/>
    <row r="98354" x14ac:dyDescent="0.25"/>
    <row r="98355" x14ac:dyDescent="0.25"/>
    <row r="98356" x14ac:dyDescent="0.25"/>
    <row r="98357" x14ac:dyDescent="0.25"/>
    <row r="98358" x14ac:dyDescent="0.25"/>
    <row r="98359" x14ac:dyDescent="0.25"/>
    <row r="98360" x14ac:dyDescent="0.25"/>
    <row r="98361" x14ac:dyDescent="0.25"/>
    <row r="98362" x14ac:dyDescent="0.25"/>
    <row r="98363" x14ac:dyDescent="0.25"/>
    <row r="98364" x14ac:dyDescent="0.25"/>
    <row r="98365" x14ac:dyDescent="0.25"/>
    <row r="98366" x14ac:dyDescent="0.25"/>
    <row r="98367" x14ac:dyDescent="0.25"/>
    <row r="98368" x14ac:dyDescent="0.25"/>
    <row r="98369" x14ac:dyDescent="0.25"/>
    <row r="98370" x14ac:dyDescent="0.25"/>
    <row r="98371" x14ac:dyDescent="0.25"/>
    <row r="98372" x14ac:dyDescent="0.25"/>
    <row r="98373" x14ac:dyDescent="0.25"/>
    <row r="98374" x14ac:dyDescent="0.25"/>
    <row r="98375" x14ac:dyDescent="0.25"/>
    <row r="98376" x14ac:dyDescent="0.25"/>
    <row r="98377" x14ac:dyDescent="0.25"/>
    <row r="98378" x14ac:dyDescent="0.25"/>
    <row r="98379" x14ac:dyDescent="0.25"/>
    <row r="98380" x14ac:dyDescent="0.25"/>
    <row r="98381" x14ac:dyDescent="0.25"/>
    <row r="98382" x14ac:dyDescent="0.25"/>
    <row r="98383" x14ac:dyDescent="0.25"/>
    <row r="98384" x14ac:dyDescent="0.25"/>
    <row r="98385" x14ac:dyDescent="0.25"/>
    <row r="98386" x14ac:dyDescent="0.25"/>
    <row r="98387" x14ac:dyDescent="0.25"/>
    <row r="98388" x14ac:dyDescent="0.25"/>
    <row r="98389" x14ac:dyDescent="0.25"/>
    <row r="98390" x14ac:dyDescent="0.25"/>
    <row r="98391" x14ac:dyDescent="0.25"/>
    <row r="98392" x14ac:dyDescent="0.25"/>
    <row r="98393" x14ac:dyDescent="0.25"/>
    <row r="98394" x14ac:dyDescent="0.25"/>
    <row r="98395" x14ac:dyDescent="0.25"/>
    <row r="98396" x14ac:dyDescent="0.25"/>
    <row r="98397" x14ac:dyDescent="0.25"/>
    <row r="98398" x14ac:dyDescent="0.25"/>
    <row r="98399" x14ac:dyDescent="0.25"/>
    <row r="98400" x14ac:dyDescent="0.25"/>
    <row r="98401" x14ac:dyDescent="0.25"/>
    <row r="98402" x14ac:dyDescent="0.25"/>
    <row r="98403" x14ac:dyDescent="0.25"/>
    <row r="98404" x14ac:dyDescent="0.25"/>
    <row r="98405" x14ac:dyDescent="0.25"/>
    <row r="98406" x14ac:dyDescent="0.25"/>
    <row r="98407" x14ac:dyDescent="0.25"/>
    <row r="98408" x14ac:dyDescent="0.25"/>
    <row r="98409" x14ac:dyDescent="0.25"/>
    <row r="98410" x14ac:dyDescent="0.25"/>
    <row r="98411" x14ac:dyDescent="0.25"/>
    <row r="98412" x14ac:dyDescent="0.25"/>
    <row r="98413" x14ac:dyDescent="0.25"/>
    <row r="98414" x14ac:dyDescent="0.25"/>
    <row r="98415" x14ac:dyDescent="0.25"/>
    <row r="98416" x14ac:dyDescent="0.25"/>
    <row r="98417" x14ac:dyDescent="0.25"/>
    <row r="98418" x14ac:dyDescent="0.25"/>
    <row r="98419" x14ac:dyDescent="0.25"/>
    <row r="98420" x14ac:dyDescent="0.25"/>
    <row r="98421" x14ac:dyDescent="0.25"/>
    <row r="98422" x14ac:dyDescent="0.25"/>
    <row r="98423" x14ac:dyDescent="0.25"/>
    <row r="98424" x14ac:dyDescent="0.25"/>
    <row r="98425" x14ac:dyDescent="0.25"/>
    <row r="98426" x14ac:dyDescent="0.25"/>
    <row r="98427" x14ac:dyDescent="0.25"/>
    <row r="98428" x14ac:dyDescent="0.25"/>
    <row r="98429" x14ac:dyDescent="0.25"/>
    <row r="98430" x14ac:dyDescent="0.25"/>
    <row r="98431" x14ac:dyDescent="0.25"/>
    <row r="98432" x14ac:dyDescent="0.25"/>
    <row r="98433" x14ac:dyDescent="0.25"/>
    <row r="98434" x14ac:dyDescent="0.25"/>
    <row r="98435" x14ac:dyDescent="0.25"/>
    <row r="98436" x14ac:dyDescent="0.25"/>
    <row r="98437" x14ac:dyDescent="0.25"/>
    <row r="98438" x14ac:dyDescent="0.25"/>
    <row r="98439" x14ac:dyDescent="0.25"/>
    <row r="98440" x14ac:dyDescent="0.25"/>
    <row r="98441" x14ac:dyDescent="0.25"/>
    <row r="98442" x14ac:dyDescent="0.25"/>
    <row r="98443" x14ac:dyDescent="0.25"/>
    <row r="98444" x14ac:dyDescent="0.25"/>
    <row r="98445" x14ac:dyDescent="0.25"/>
    <row r="98446" x14ac:dyDescent="0.25"/>
    <row r="98447" x14ac:dyDescent="0.25"/>
    <row r="98448" x14ac:dyDescent="0.25"/>
    <row r="98449" x14ac:dyDescent="0.25"/>
    <row r="98450" x14ac:dyDescent="0.25"/>
    <row r="98451" x14ac:dyDescent="0.25"/>
    <row r="98452" x14ac:dyDescent="0.25"/>
    <row r="98453" x14ac:dyDescent="0.25"/>
    <row r="98454" x14ac:dyDescent="0.25"/>
    <row r="98455" x14ac:dyDescent="0.25"/>
    <row r="98456" x14ac:dyDescent="0.25"/>
    <row r="98457" x14ac:dyDescent="0.25"/>
    <row r="98458" x14ac:dyDescent="0.25"/>
    <row r="98459" x14ac:dyDescent="0.25"/>
    <row r="98460" x14ac:dyDescent="0.25"/>
    <row r="98461" x14ac:dyDescent="0.25"/>
    <row r="98462" x14ac:dyDescent="0.25"/>
    <row r="98463" x14ac:dyDescent="0.25"/>
    <row r="98464" x14ac:dyDescent="0.25"/>
    <row r="98465" x14ac:dyDescent="0.25"/>
    <row r="98466" x14ac:dyDescent="0.25"/>
    <row r="98467" x14ac:dyDescent="0.25"/>
    <row r="98468" x14ac:dyDescent="0.25"/>
    <row r="98469" x14ac:dyDescent="0.25"/>
    <row r="98470" x14ac:dyDescent="0.25"/>
    <row r="98471" x14ac:dyDescent="0.25"/>
    <row r="98472" x14ac:dyDescent="0.25"/>
    <row r="98473" x14ac:dyDescent="0.25"/>
    <row r="98474" x14ac:dyDescent="0.25"/>
    <row r="98475" x14ac:dyDescent="0.25"/>
    <row r="98476" x14ac:dyDescent="0.25"/>
    <row r="98477" x14ac:dyDescent="0.25"/>
    <row r="98478" x14ac:dyDescent="0.25"/>
    <row r="98479" x14ac:dyDescent="0.25"/>
    <row r="98480" x14ac:dyDescent="0.25"/>
    <row r="98481" x14ac:dyDescent="0.25"/>
    <row r="98482" x14ac:dyDescent="0.25"/>
    <row r="98483" x14ac:dyDescent="0.25"/>
    <row r="98484" x14ac:dyDescent="0.25"/>
    <row r="98485" x14ac:dyDescent="0.25"/>
    <row r="98486" x14ac:dyDescent="0.25"/>
    <row r="98487" x14ac:dyDescent="0.25"/>
    <row r="98488" x14ac:dyDescent="0.25"/>
    <row r="98489" x14ac:dyDescent="0.25"/>
    <row r="98490" x14ac:dyDescent="0.25"/>
    <row r="98491" x14ac:dyDescent="0.25"/>
    <row r="98492" x14ac:dyDescent="0.25"/>
    <row r="98493" x14ac:dyDescent="0.25"/>
    <row r="98494" x14ac:dyDescent="0.25"/>
    <row r="98495" x14ac:dyDescent="0.25"/>
    <row r="98496" x14ac:dyDescent="0.25"/>
    <row r="98497" x14ac:dyDescent="0.25"/>
    <row r="98498" x14ac:dyDescent="0.25"/>
    <row r="98499" x14ac:dyDescent="0.25"/>
    <row r="98500" x14ac:dyDescent="0.25"/>
    <row r="98501" x14ac:dyDescent="0.25"/>
    <row r="98502" x14ac:dyDescent="0.25"/>
    <row r="98503" x14ac:dyDescent="0.25"/>
    <row r="98504" x14ac:dyDescent="0.25"/>
    <row r="98505" x14ac:dyDescent="0.25"/>
    <row r="98506" x14ac:dyDescent="0.25"/>
    <row r="98507" x14ac:dyDescent="0.25"/>
    <row r="98508" x14ac:dyDescent="0.25"/>
    <row r="98509" x14ac:dyDescent="0.25"/>
    <row r="98510" x14ac:dyDescent="0.25"/>
    <row r="98511" x14ac:dyDescent="0.25"/>
    <row r="98512" x14ac:dyDescent="0.25"/>
    <row r="98513" x14ac:dyDescent="0.25"/>
    <row r="98514" x14ac:dyDescent="0.25"/>
    <row r="98515" x14ac:dyDescent="0.25"/>
    <row r="98516" x14ac:dyDescent="0.25"/>
    <row r="98517" x14ac:dyDescent="0.25"/>
    <row r="98518" x14ac:dyDescent="0.25"/>
    <row r="98519" x14ac:dyDescent="0.25"/>
    <row r="98520" x14ac:dyDescent="0.25"/>
    <row r="98521" x14ac:dyDescent="0.25"/>
    <row r="98522" x14ac:dyDescent="0.25"/>
    <row r="98523" x14ac:dyDescent="0.25"/>
    <row r="98524" x14ac:dyDescent="0.25"/>
    <row r="98525" x14ac:dyDescent="0.25"/>
    <row r="98526" x14ac:dyDescent="0.25"/>
    <row r="98527" x14ac:dyDescent="0.25"/>
    <row r="98528" x14ac:dyDescent="0.25"/>
    <row r="98529" x14ac:dyDescent="0.25"/>
    <row r="98530" x14ac:dyDescent="0.25"/>
    <row r="98531" x14ac:dyDescent="0.25"/>
    <row r="98532" x14ac:dyDescent="0.25"/>
    <row r="98533" x14ac:dyDescent="0.25"/>
    <row r="98534" x14ac:dyDescent="0.25"/>
    <row r="98535" x14ac:dyDescent="0.25"/>
    <row r="98536" x14ac:dyDescent="0.25"/>
    <row r="98537" x14ac:dyDescent="0.25"/>
    <row r="98538" x14ac:dyDescent="0.25"/>
    <row r="98539" x14ac:dyDescent="0.25"/>
    <row r="98540" x14ac:dyDescent="0.25"/>
    <row r="98541" x14ac:dyDescent="0.25"/>
    <row r="98542" x14ac:dyDescent="0.25"/>
    <row r="98543" x14ac:dyDescent="0.25"/>
    <row r="98544" x14ac:dyDescent="0.25"/>
    <row r="98545" x14ac:dyDescent="0.25"/>
    <row r="98546" x14ac:dyDescent="0.25"/>
    <row r="98547" x14ac:dyDescent="0.25"/>
    <row r="98548" x14ac:dyDescent="0.25"/>
    <row r="98549" x14ac:dyDescent="0.25"/>
    <row r="98550" x14ac:dyDescent="0.25"/>
    <row r="98551" x14ac:dyDescent="0.25"/>
    <row r="98552" x14ac:dyDescent="0.25"/>
    <row r="98553" x14ac:dyDescent="0.25"/>
    <row r="98554" x14ac:dyDescent="0.25"/>
    <row r="98555" x14ac:dyDescent="0.25"/>
    <row r="98556" x14ac:dyDescent="0.25"/>
    <row r="98557" x14ac:dyDescent="0.25"/>
    <row r="98558" x14ac:dyDescent="0.25"/>
    <row r="98559" x14ac:dyDescent="0.25"/>
    <row r="98560" x14ac:dyDescent="0.25"/>
    <row r="98561" x14ac:dyDescent="0.25"/>
    <row r="98562" x14ac:dyDescent="0.25"/>
    <row r="98563" x14ac:dyDescent="0.25"/>
    <row r="98564" x14ac:dyDescent="0.25"/>
    <row r="98565" x14ac:dyDescent="0.25"/>
    <row r="98566" x14ac:dyDescent="0.25"/>
    <row r="98567" x14ac:dyDescent="0.25"/>
    <row r="98568" x14ac:dyDescent="0.25"/>
    <row r="98569" x14ac:dyDescent="0.25"/>
    <row r="98570" x14ac:dyDescent="0.25"/>
    <row r="98571" x14ac:dyDescent="0.25"/>
    <row r="98572" x14ac:dyDescent="0.25"/>
    <row r="98573" x14ac:dyDescent="0.25"/>
    <row r="98574" x14ac:dyDescent="0.25"/>
    <row r="98575" x14ac:dyDescent="0.25"/>
    <row r="98576" x14ac:dyDescent="0.25"/>
    <row r="98577" x14ac:dyDescent="0.25"/>
    <row r="98578" x14ac:dyDescent="0.25"/>
    <row r="98579" x14ac:dyDescent="0.25"/>
    <row r="98580" x14ac:dyDescent="0.25"/>
    <row r="98581" x14ac:dyDescent="0.25"/>
    <row r="98582" x14ac:dyDescent="0.25"/>
    <row r="98583" x14ac:dyDescent="0.25"/>
    <row r="98584" x14ac:dyDescent="0.25"/>
    <row r="98585" x14ac:dyDescent="0.25"/>
    <row r="98586" x14ac:dyDescent="0.25"/>
    <row r="98587" x14ac:dyDescent="0.25"/>
    <row r="98588" x14ac:dyDescent="0.25"/>
    <row r="98589" x14ac:dyDescent="0.25"/>
    <row r="98590" x14ac:dyDescent="0.25"/>
    <row r="98591" x14ac:dyDescent="0.25"/>
    <row r="98592" x14ac:dyDescent="0.25"/>
    <row r="98593" x14ac:dyDescent="0.25"/>
    <row r="98594" x14ac:dyDescent="0.25"/>
    <row r="98595" x14ac:dyDescent="0.25"/>
    <row r="98596" x14ac:dyDescent="0.25"/>
    <row r="98597" x14ac:dyDescent="0.25"/>
    <row r="98598" x14ac:dyDescent="0.25"/>
    <row r="98599" x14ac:dyDescent="0.25"/>
    <row r="98600" x14ac:dyDescent="0.25"/>
    <row r="98601" x14ac:dyDescent="0.25"/>
    <row r="98602" x14ac:dyDescent="0.25"/>
    <row r="98603" x14ac:dyDescent="0.25"/>
    <row r="98604" x14ac:dyDescent="0.25"/>
    <row r="98605" x14ac:dyDescent="0.25"/>
    <row r="98606" x14ac:dyDescent="0.25"/>
    <row r="98607" x14ac:dyDescent="0.25"/>
    <row r="98608" x14ac:dyDescent="0.25"/>
    <row r="98609" x14ac:dyDescent="0.25"/>
    <row r="98610" x14ac:dyDescent="0.25"/>
    <row r="98611" x14ac:dyDescent="0.25"/>
    <row r="98612" x14ac:dyDescent="0.25"/>
    <row r="98613" x14ac:dyDescent="0.25"/>
    <row r="98614" x14ac:dyDescent="0.25"/>
    <row r="98615" x14ac:dyDescent="0.25"/>
    <row r="98616" x14ac:dyDescent="0.25"/>
    <row r="98617" x14ac:dyDescent="0.25"/>
    <row r="98618" x14ac:dyDescent="0.25"/>
    <row r="98619" x14ac:dyDescent="0.25"/>
    <row r="98620" x14ac:dyDescent="0.25"/>
    <row r="98621" x14ac:dyDescent="0.25"/>
    <row r="98622" x14ac:dyDescent="0.25"/>
    <row r="98623" x14ac:dyDescent="0.25"/>
    <row r="98624" x14ac:dyDescent="0.25"/>
    <row r="98625" x14ac:dyDescent="0.25"/>
    <row r="98626" x14ac:dyDescent="0.25"/>
    <row r="98627" x14ac:dyDescent="0.25"/>
    <row r="98628" x14ac:dyDescent="0.25"/>
    <row r="98629" x14ac:dyDescent="0.25"/>
    <row r="98630" x14ac:dyDescent="0.25"/>
    <row r="98631" x14ac:dyDescent="0.25"/>
    <row r="98632" x14ac:dyDescent="0.25"/>
    <row r="98633" x14ac:dyDescent="0.25"/>
    <row r="98634" x14ac:dyDescent="0.25"/>
    <row r="98635" x14ac:dyDescent="0.25"/>
    <row r="98636" x14ac:dyDescent="0.25"/>
    <row r="98637" x14ac:dyDescent="0.25"/>
    <row r="98638" x14ac:dyDescent="0.25"/>
    <row r="98639" x14ac:dyDescent="0.25"/>
    <row r="98640" x14ac:dyDescent="0.25"/>
    <row r="98641" x14ac:dyDescent="0.25"/>
    <row r="98642" x14ac:dyDescent="0.25"/>
    <row r="98643" x14ac:dyDescent="0.25"/>
    <row r="98644" x14ac:dyDescent="0.25"/>
    <row r="98645" x14ac:dyDescent="0.25"/>
    <row r="98646" x14ac:dyDescent="0.25"/>
    <row r="98647" x14ac:dyDescent="0.25"/>
    <row r="98648" x14ac:dyDescent="0.25"/>
    <row r="98649" x14ac:dyDescent="0.25"/>
    <row r="98650" x14ac:dyDescent="0.25"/>
    <row r="98651" x14ac:dyDescent="0.25"/>
    <row r="98652" x14ac:dyDescent="0.25"/>
    <row r="98653" x14ac:dyDescent="0.25"/>
    <row r="98654" x14ac:dyDescent="0.25"/>
    <row r="98655" x14ac:dyDescent="0.25"/>
    <row r="98656" x14ac:dyDescent="0.25"/>
    <row r="98657" x14ac:dyDescent="0.25"/>
    <row r="98658" x14ac:dyDescent="0.25"/>
    <row r="98659" x14ac:dyDescent="0.25"/>
    <row r="98660" x14ac:dyDescent="0.25"/>
    <row r="98661" x14ac:dyDescent="0.25"/>
    <row r="98662" x14ac:dyDescent="0.25"/>
    <row r="98663" x14ac:dyDescent="0.25"/>
    <row r="98664" x14ac:dyDescent="0.25"/>
    <row r="98665" x14ac:dyDescent="0.25"/>
    <row r="98666" x14ac:dyDescent="0.25"/>
    <row r="98667" x14ac:dyDescent="0.25"/>
    <row r="98668" x14ac:dyDescent="0.25"/>
    <row r="98669" x14ac:dyDescent="0.25"/>
    <row r="98670" x14ac:dyDescent="0.25"/>
    <row r="98671" x14ac:dyDescent="0.25"/>
    <row r="98672" x14ac:dyDescent="0.25"/>
    <row r="98673" x14ac:dyDescent="0.25"/>
    <row r="98674" x14ac:dyDescent="0.25"/>
    <row r="98675" x14ac:dyDescent="0.25"/>
    <row r="98676" x14ac:dyDescent="0.25"/>
    <row r="98677" x14ac:dyDescent="0.25"/>
    <row r="98678" x14ac:dyDescent="0.25"/>
    <row r="98679" x14ac:dyDescent="0.25"/>
    <row r="98680" x14ac:dyDescent="0.25"/>
    <row r="98681" x14ac:dyDescent="0.25"/>
    <row r="98682" x14ac:dyDescent="0.25"/>
    <row r="98683" x14ac:dyDescent="0.25"/>
    <row r="98684" x14ac:dyDescent="0.25"/>
    <row r="98685" x14ac:dyDescent="0.25"/>
    <row r="98686" x14ac:dyDescent="0.25"/>
    <row r="98687" x14ac:dyDescent="0.25"/>
    <row r="98688" x14ac:dyDescent="0.25"/>
    <row r="98689" x14ac:dyDescent="0.25"/>
    <row r="98690" x14ac:dyDescent="0.25"/>
    <row r="98691" x14ac:dyDescent="0.25"/>
    <row r="98692" x14ac:dyDescent="0.25"/>
    <row r="98693" x14ac:dyDescent="0.25"/>
    <row r="98694" x14ac:dyDescent="0.25"/>
    <row r="98695" x14ac:dyDescent="0.25"/>
    <row r="98696" x14ac:dyDescent="0.25"/>
    <row r="98697" x14ac:dyDescent="0.25"/>
    <row r="98698" x14ac:dyDescent="0.25"/>
    <row r="98699" x14ac:dyDescent="0.25"/>
    <row r="98700" x14ac:dyDescent="0.25"/>
    <row r="98701" x14ac:dyDescent="0.25"/>
    <row r="98702" x14ac:dyDescent="0.25"/>
    <row r="98703" x14ac:dyDescent="0.25"/>
    <row r="98704" x14ac:dyDescent="0.25"/>
    <row r="98705" x14ac:dyDescent="0.25"/>
    <row r="98706" x14ac:dyDescent="0.25"/>
    <row r="98707" x14ac:dyDescent="0.25"/>
    <row r="98708" x14ac:dyDescent="0.25"/>
    <row r="98709" x14ac:dyDescent="0.25"/>
    <row r="98710" x14ac:dyDescent="0.25"/>
    <row r="98711" x14ac:dyDescent="0.25"/>
    <row r="98712" x14ac:dyDescent="0.25"/>
    <row r="98713" x14ac:dyDescent="0.25"/>
    <row r="98714" x14ac:dyDescent="0.25"/>
    <row r="98715" x14ac:dyDescent="0.25"/>
    <row r="98716" x14ac:dyDescent="0.25"/>
    <row r="98717" x14ac:dyDescent="0.25"/>
    <row r="98718" x14ac:dyDescent="0.25"/>
    <row r="98719" x14ac:dyDescent="0.25"/>
    <row r="98720" x14ac:dyDescent="0.25"/>
    <row r="98721" x14ac:dyDescent="0.25"/>
    <row r="98722" x14ac:dyDescent="0.25"/>
    <row r="98723" x14ac:dyDescent="0.25"/>
    <row r="98724" x14ac:dyDescent="0.25"/>
    <row r="98725" x14ac:dyDescent="0.25"/>
    <row r="98726" x14ac:dyDescent="0.25"/>
    <row r="98727" x14ac:dyDescent="0.25"/>
    <row r="98728" x14ac:dyDescent="0.25"/>
    <row r="98729" x14ac:dyDescent="0.25"/>
    <row r="98730" x14ac:dyDescent="0.25"/>
    <row r="98731" x14ac:dyDescent="0.25"/>
    <row r="98732" x14ac:dyDescent="0.25"/>
    <row r="98733" x14ac:dyDescent="0.25"/>
    <row r="98734" x14ac:dyDescent="0.25"/>
    <row r="98735" x14ac:dyDescent="0.25"/>
    <row r="98736" x14ac:dyDescent="0.25"/>
    <row r="98737" x14ac:dyDescent="0.25"/>
    <row r="98738" x14ac:dyDescent="0.25"/>
    <row r="98739" x14ac:dyDescent="0.25"/>
    <row r="98740" x14ac:dyDescent="0.25"/>
    <row r="98741" x14ac:dyDescent="0.25"/>
    <row r="98742" x14ac:dyDescent="0.25"/>
    <row r="98743" x14ac:dyDescent="0.25"/>
    <row r="98744" x14ac:dyDescent="0.25"/>
    <row r="98745" x14ac:dyDescent="0.25"/>
    <row r="98746" x14ac:dyDescent="0.25"/>
    <row r="98747" x14ac:dyDescent="0.25"/>
    <row r="98748" x14ac:dyDescent="0.25"/>
    <row r="98749" x14ac:dyDescent="0.25"/>
    <row r="98750" x14ac:dyDescent="0.25"/>
    <row r="98751" x14ac:dyDescent="0.25"/>
    <row r="98752" x14ac:dyDescent="0.25"/>
    <row r="98753" x14ac:dyDescent="0.25"/>
    <row r="98754" x14ac:dyDescent="0.25"/>
    <row r="98755" x14ac:dyDescent="0.25"/>
    <row r="98756" x14ac:dyDescent="0.25"/>
    <row r="98757" x14ac:dyDescent="0.25"/>
    <row r="98758" x14ac:dyDescent="0.25"/>
    <row r="98759" x14ac:dyDescent="0.25"/>
    <row r="98760" x14ac:dyDescent="0.25"/>
    <row r="98761" x14ac:dyDescent="0.25"/>
    <row r="98762" x14ac:dyDescent="0.25"/>
    <row r="98763" x14ac:dyDescent="0.25"/>
    <row r="98764" x14ac:dyDescent="0.25"/>
    <row r="98765" x14ac:dyDescent="0.25"/>
    <row r="98766" x14ac:dyDescent="0.25"/>
    <row r="98767" x14ac:dyDescent="0.25"/>
    <row r="98768" x14ac:dyDescent="0.25"/>
    <row r="98769" x14ac:dyDescent="0.25"/>
    <row r="98770" x14ac:dyDescent="0.25"/>
    <row r="98771" x14ac:dyDescent="0.25"/>
    <row r="98772" x14ac:dyDescent="0.25"/>
    <row r="98773" x14ac:dyDescent="0.25"/>
    <row r="98774" x14ac:dyDescent="0.25"/>
    <row r="98775" x14ac:dyDescent="0.25"/>
    <row r="98776" x14ac:dyDescent="0.25"/>
    <row r="98777" x14ac:dyDescent="0.25"/>
    <row r="98778" x14ac:dyDescent="0.25"/>
    <row r="98779" x14ac:dyDescent="0.25"/>
    <row r="98780" x14ac:dyDescent="0.25"/>
    <row r="98781" x14ac:dyDescent="0.25"/>
    <row r="98782" x14ac:dyDescent="0.25"/>
    <row r="98783" x14ac:dyDescent="0.25"/>
    <row r="98784" x14ac:dyDescent="0.25"/>
    <row r="98785" x14ac:dyDescent="0.25"/>
    <row r="98786" x14ac:dyDescent="0.25"/>
    <row r="98787" x14ac:dyDescent="0.25"/>
    <row r="98788" x14ac:dyDescent="0.25"/>
    <row r="98789" x14ac:dyDescent="0.25"/>
    <row r="98790" x14ac:dyDescent="0.25"/>
    <row r="98791" x14ac:dyDescent="0.25"/>
    <row r="98792" x14ac:dyDescent="0.25"/>
    <row r="98793" x14ac:dyDescent="0.25"/>
    <row r="98794" x14ac:dyDescent="0.25"/>
    <row r="98795" x14ac:dyDescent="0.25"/>
    <row r="98796" x14ac:dyDescent="0.25"/>
    <row r="98797" x14ac:dyDescent="0.25"/>
    <row r="98798" x14ac:dyDescent="0.25"/>
    <row r="98799" x14ac:dyDescent="0.25"/>
    <row r="98800" x14ac:dyDescent="0.25"/>
    <row r="98801" x14ac:dyDescent="0.25"/>
    <row r="98802" x14ac:dyDescent="0.25"/>
    <row r="98803" x14ac:dyDescent="0.25"/>
    <row r="98804" x14ac:dyDescent="0.25"/>
    <row r="98805" x14ac:dyDescent="0.25"/>
    <row r="98806" x14ac:dyDescent="0.25"/>
    <row r="98807" x14ac:dyDescent="0.25"/>
    <row r="98808" x14ac:dyDescent="0.25"/>
    <row r="98809" x14ac:dyDescent="0.25"/>
    <row r="98810" x14ac:dyDescent="0.25"/>
    <row r="98811" x14ac:dyDescent="0.25"/>
    <row r="98812" x14ac:dyDescent="0.25"/>
    <row r="98813" x14ac:dyDescent="0.25"/>
    <row r="98814" x14ac:dyDescent="0.25"/>
    <row r="98815" x14ac:dyDescent="0.25"/>
    <row r="98816" x14ac:dyDescent="0.25"/>
    <row r="98817" x14ac:dyDescent="0.25"/>
    <row r="98818" x14ac:dyDescent="0.25"/>
    <row r="98819" x14ac:dyDescent="0.25"/>
    <row r="98820" x14ac:dyDescent="0.25"/>
    <row r="98821" x14ac:dyDescent="0.25"/>
    <row r="98822" x14ac:dyDescent="0.25"/>
    <row r="98823" x14ac:dyDescent="0.25"/>
    <row r="98824" x14ac:dyDescent="0.25"/>
    <row r="98825" x14ac:dyDescent="0.25"/>
    <row r="98826" x14ac:dyDescent="0.25"/>
    <row r="98827" x14ac:dyDescent="0.25"/>
    <row r="98828" x14ac:dyDescent="0.25"/>
    <row r="98829" x14ac:dyDescent="0.25"/>
    <row r="98830" x14ac:dyDescent="0.25"/>
    <row r="98831" x14ac:dyDescent="0.25"/>
    <row r="98832" x14ac:dyDescent="0.25"/>
    <row r="98833" x14ac:dyDescent="0.25"/>
    <row r="98834" x14ac:dyDescent="0.25"/>
    <row r="98835" x14ac:dyDescent="0.25"/>
    <row r="98836" x14ac:dyDescent="0.25"/>
    <row r="98837" x14ac:dyDescent="0.25"/>
    <row r="98838" x14ac:dyDescent="0.25"/>
    <row r="98839" x14ac:dyDescent="0.25"/>
    <row r="98840" x14ac:dyDescent="0.25"/>
    <row r="98841" x14ac:dyDescent="0.25"/>
    <row r="98842" x14ac:dyDescent="0.25"/>
    <row r="98843" x14ac:dyDescent="0.25"/>
    <row r="98844" x14ac:dyDescent="0.25"/>
    <row r="98845" x14ac:dyDescent="0.25"/>
    <row r="98846" x14ac:dyDescent="0.25"/>
    <row r="98847" x14ac:dyDescent="0.25"/>
    <row r="98848" x14ac:dyDescent="0.25"/>
    <row r="98849" x14ac:dyDescent="0.25"/>
    <row r="98850" x14ac:dyDescent="0.25"/>
    <row r="98851" x14ac:dyDescent="0.25"/>
    <row r="98852" x14ac:dyDescent="0.25"/>
    <row r="98853" x14ac:dyDescent="0.25"/>
    <row r="98854" x14ac:dyDescent="0.25"/>
    <row r="98855" x14ac:dyDescent="0.25"/>
    <row r="98856" x14ac:dyDescent="0.25"/>
    <row r="98857" x14ac:dyDescent="0.25"/>
    <row r="98858" x14ac:dyDescent="0.25"/>
    <row r="98859" x14ac:dyDescent="0.25"/>
    <row r="98860" x14ac:dyDescent="0.25"/>
    <row r="98861" x14ac:dyDescent="0.25"/>
    <row r="98862" x14ac:dyDescent="0.25"/>
    <row r="98863" x14ac:dyDescent="0.25"/>
    <row r="98864" x14ac:dyDescent="0.25"/>
    <row r="98865" x14ac:dyDescent="0.25"/>
    <row r="98866" x14ac:dyDescent="0.25"/>
    <row r="98867" x14ac:dyDescent="0.25"/>
    <row r="98868" x14ac:dyDescent="0.25"/>
    <row r="98869" x14ac:dyDescent="0.25"/>
    <row r="98870" x14ac:dyDescent="0.25"/>
    <row r="98871" x14ac:dyDescent="0.25"/>
    <row r="98872" x14ac:dyDescent="0.25"/>
    <row r="98873" x14ac:dyDescent="0.25"/>
    <row r="98874" x14ac:dyDescent="0.25"/>
    <row r="98875" x14ac:dyDescent="0.25"/>
    <row r="98876" x14ac:dyDescent="0.25"/>
    <row r="98877" x14ac:dyDescent="0.25"/>
    <row r="98878" x14ac:dyDescent="0.25"/>
    <row r="98879" x14ac:dyDescent="0.25"/>
    <row r="98880" x14ac:dyDescent="0.25"/>
    <row r="98881" x14ac:dyDescent="0.25"/>
    <row r="98882" x14ac:dyDescent="0.25"/>
    <row r="98883" x14ac:dyDescent="0.25"/>
    <row r="98884" x14ac:dyDescent="0.25"/>
    <row r="98885" x14ac:dyDescent="0.25"/>
    <row r="98886" x14ac:dyDescent="0.25"/>
    <row r="98887" x14ac:dyDescent="0.25"/>
    <row r="98888" x14ac:dyDescent="0.25"/>
    <row r="98889" x14ac:dyDescent="0.25"/>
    <row r="98890" x14ac:dyDescent="0.25"/>
    <row r="98891" x14ac:dyDescent="0.25"/>
    <row r="98892" x14ac:dyDescent="0.25"/>
    <row r="98893" x14ac:dyDescent="0.25"/>
    <row r="98894" x14ac:dyDescent="0.25"/>
    <row r="98895" x14ac:dyDescent="0.25"/>
    <row r="98896" x14ac:dyDescent="0.25"/>
    <row r="98897" x14ac:dyDescent="0.25"/>
    <row r="98898" x14ac:dyDescent="0.25"/>
    <row r="98899" x14ac:dyDescent="0.25"/>
    <row r="98900" x14ac:dyDescent="0.25"/>
    <row r="98901" x14ac:dyDescent="0.25"/>
    <row r="98902" x14ac:dyDescent="0.25"/>
    <row r="98903" x14ac:dyDescent="0.25"/>
    <row r="98904" x14ac:dyDescent="0.25"/>
    <row r="98905" x14ac:dyDescent="0.25"/>
    <row r="98906" x14ac:dyDescent="0.25"/>
    <row r="98907" x14ac:dyDescent="0.25"/>
    <row r="98908" x14ac:dyDescent="0.25"/>
    <row r="98909" x14ac:dyDescent="0.25"/>
    <row r="98910" x14ac:dyDescent="0.25"/>
    <row r="98911" x14ac:dyDescent="0.25"/>
    <row r="98912" x14ac:dyDescent="0.25"/>
    <row r="98913" x14ac:dyDescent="0.25"/>
    <row r="98914" x14ac:dyDescent="0.25"/>
    <row r="98915" x14ac:dyDescent="0.25"/>
    <row r="98916" x14ac:dyDescent="0.25"/>
    <row r="98917" x14ac:dyDescent="0.25"/>
    <row r="98918" x14ac:dyDescent="0.25"/>
    <row r="98919" x14ac:dyDescent="0.25"/>
    <row r="98920" x14ac:dyDescent="0.25"/>
    <row r="98921" x14ac:dyDescent="0.25"/>
    <row r="98922" x14ac:dyDescent="0.25"/>
    <row r="98923" x14ac:dyDescent="0.25"/>
    <row r="98924" x14ac:dyDescent="0.25"/>
    <row r="98925" x14ac:dyDescent="0.25"/>
    <row r="98926" x14ac:dyDescent="0.25"/>
    <row r="98927" x14ac:dyDescent="0.25"/>
    <row r="98928" x14ac:dyDescent="0.25"/>
    <row r="98929" x14ac:dyDescent="0.25"/>
    <row r="98930" x14ac:dyDescent="0.25"/>
    <row r="98931" x14ac:dyDescent="0.25"/>
    <row r="98932" x14ac:dyDescent="0.25"/>
    <row r="98933" x14ac:dyDescent="0.25"/>
    <row r="98934" x14ac:dyDescent="0.25"/>
    <row r="98935" x14ac:dyDescent="0.25"/>
    <row r="98936" x14ac:dyDescent="0.25"/>
    <row r="98937" x14ac:dyDescent="0.25"/>
    <row r="98938" x14ac:dyDescent="0.25"/>
    <row r="98939" x14ac:dyDescent="0.25"/>
    <row r="98940" x14ac:dyDescent="0.25"/>
    <row r="98941" x14ac:dyDescent="0.25"/>
    <row r="98942" x14ac:dyDescent="0.25"/>
    <row r="98943" x14ac:dyDescent="0.25"/>
    <row r="98944" x14ac:dyDescent="0.25"/>
    <row r="98945" x14ac:dyDescent="0.25"/>
    <row r="98946" x14ac:dyDescent="0.25"/>
    <row r="98947" x14ac:dyDescent="0.25"/>
    <row r="98948" x14ac:dyDescent="0.25"/>
    <row r="98949" x14ac:dyDescent="0.25"/>
    <row r="98950" x14ac:dyDescent="0.25"/>
    <row r="98951" x14ac:dyDescent="0.25"/>
    <row r="98952" x14ac:dyDescent="0.25"/>
    <row r="98953" x14ac:dyDescent="0.25"/>
    <row r="98954" x14ac:dyDescent="0.25"/>
    <row r="98955" x14ac:dyDescent="0.25"/>
    <row r="98956" x14ac:dyDescent="0.25"/>
    <row r="98957" x14ac:dyDescent="0.25"/>
    <row r="98958" x14ac:dyDescent="0.25"/>
    <row r="98959" x14ac:dyDescent="0.25"/>
    <row r="98960" x14ac:dyDescent="0.25"/>
    <row r="98961" x14ac:dyDescent="0.25"/>
    <row r="98962" x14ac:dyDescent="0.25"/>
    <row r="98963" x14ac:dyDescent="0.25"/>
    <row r="98964" x14ac:dyDescent="0.25"/>
    <row r="98965" x14ac:dyDescent="0.25"/>
    <row r="98966" x14ac:dyDescent="0.25"/>
    <row r="98967" x14ac:dyDescent="0.25"/>
    <row r="98968" x14ac:dyDescent="0.25"/>
    <row r="98969" x14ac:dyDescent="0.25"/>
    <row r="98970" x14ac:dyDescent="0.25"/>
    <row r="98971" x14ac:dyDescent="0.25"/>
    <row r="98972" x14ac:dyDescent="0.25"/>
    <row r="98973" x14ac:dyDescent="0.25"/>
    <row r="98974" x14ac:dyDescent="0.25"/>
    <row r="98975" x14ac:dyDescent="0.25"/>
    <row r="98976" x14ac:dyDescent="0.25"/>
    <row r="98977" x14ac:dyDescent="0.25"/>
    <row r="98978" x14ac:dyDescent="0.25"/>
    <row r="98979" x14ac:dyDescent="0.25"/>
    <row r="98980" x14ac:dyDescent="0.25"/>
    <row r="98981" x14ac:dyDescent="0.25"/>
    <row r="98982" x14ac:dyDescent="0.25"/>
    <row r="98983" x14ac:dyDescent="0.25"/>
    <row r="98984" x14ac:dyDescent="0.25"/>
    <row r="98985" x14ac:dyDescent="0.25"/>
    <row r="98986" x14ac:dyDescent="0.25"/>
    <row r="98987" x14ac:dyDescent="0.25"/>
    <row r="98988" x14ac:dyDescent="0.25"/>
    <row r="98989" x14ac:dyDescent="0.25"/>
    <row r="98990" x14ac:dyDescent="0.25"/>
    <row r="98991" x14ac:dyDescent="0.25"/>
    <row r="98992" x14ac:dyDescent="0.25"/>
    <row r="98993" x14ac:dyDescent="0.25"/>
    <row r="98994" x14ac:dyDescent="0.25"/>
    <row r="98995" x14ac:dyDescent="0.25"/>
    <row r="98996" x14ac:dyDescent="0.25"/>
    <row r="98997" x14ac:dyDescent="0.25"/>
    <row r="98998" x14ac:dyDescent="0.25"/>
    <row r="98999" x14ac:dyDescent="0.25"/>
    <row r="99000" x14ac:dyDescent="0.25"/>
    <row r="99001" x14ac:dyDescent="0.25"/>
    <row r="99002" x14ac:dyDescent="0.25"/>
    <row r="99003" x14ac:dyDescent="0.25"/>
    <row r="99004" x14ac:dyDescent="0.25"/>
    <row r="99005" x14ac:dyDescent="0.25"/>
    <row r="99006" x14ac:dyDescent="0.25"/>
    <row r="99007" x14ac:dyDescent="0.25"/>
    <row r="99008" x14ac:dyDescent="0.25"/>
    <row r="99009" x14ac:dyDescent="0.25"/>
    <row r="99010" x14ac:dyDescent="0.25"/>
    <row r="99011" x14ac:dyDescent="0.25"/>
    <row r="99012" x14ac:dyDescent="0.25"/>
    <row r="99013" x14ac:dyDescent="0.25"/>
    <row r="99014" x14ac:dyDescent="0.25"/>
    <row r="99015" x14ac:dyDescent="0.25"/>
    <row r="99016" x14ac:dyDescent="0.25"/>
    <row r="99017" x14ac:dyDescent="0.25"/>
    <row r="99018" x14ac:dyDescent="0.25"/>
    <row r="99019" x14ac:dyDescent="0.25"/>
    <row r="99020" x14ac:dyDescent="0.25"/>
    <row r="99021" x14ac:dyDescent="0.25"/>
    <row r="99022" x14ac:dyDescent="0.25"/>
    <row r="99023" x14ac:dyDescent="0.25"/>
    <row r="99024" x14ac:dyDescent="0.25"/>
    <row r="99025" x14ac:dyDescent="0.25"/>
    <row r="99026" x14ac:dyDescent="0.25"/>
    <row r="99027" x14ac:dyDescent="0.25"/>
    <row r="99028" x14ac:dyDescent="0.25"/>
    <row r="99029" x14ac:dyDescent="0.25"/>
    <row r="99030" x14ac:dyDescent="0.25"/>
    <row r="99031" x14ac:dyDescent="0.25"/>
    <row r="99032" x14ac:dyDescent="0.25"/>
    <row r="99033" x14ac:dyDescent="0.25"/>
    <row r="99034" x14ac:dyDescent="0.25"/>
    <row r="99035" x14ac:dyDescent="0.25"/>
    <row r="99036" x14ac:dyDescent="0.25"/>
    <row r="99037" x14ac:dyDescent="0.25"/>
    <row r="99038" x14ac:dyDescent="0.25"/>
    <row r="99039" x14ac:dyDescent="0.25"/>
    <row r="99040" x14ac:dyDescent="0.25"/>
    <row r="99041" x14ac:dyDescent="0.25"/>
    <row r="99042" x14ac:dyDescent="0.25"/>
    <row r="99043" x14ac:dyDescent="0.25"/>
    <row r="99044" x14ac:dyDescent="0.25"/>
    <row r="99045" x14ac:dyDescent="0.25"/>
    <row r="99046" x14ac:dyDescent="0.25"/>
    <row r="99047" x14ac:dyDescent="0.25"/>
    <row r="99048" x14ac:dyDescent="0.25"/>
    <row r="99049" x14ac:dyDescent="0.25"/>
    <row r="99050" x14ac:dyDescent="0.25"/>
    <row r="99051" x14ac:dyDescent="0.25"/>
    <row r="99052" x14ac:dyDescent="0.25"/>
    <row r="99053" x14ac:dyDescent="0.25"/>
    <row r="99054" x14ac:dyDescent="0.25"/>
    <row r="99055" x14ac:dyDescent="0.25"/>
    <row r="99056" x14ac:dyDescent="0.25"/>
    <row r="99057" x14ac:dyDescent="0.25"/>
    <row r="99058" x14ac:dyDescent="0.25"/>
    <row r="99059" x14ac:dyDescent="0.25"/>
    <row r="99060" x14ac:dyDescent="0.25"/>
    <row r="99061" x14ac:dyDescent="0.25"/>
    <row r="99062" x14ac:dyDescent="0.25"/>
    <row r="99063" x14ac:dyDescent="0.25"/>
    <row r="99064" x14ac:dyDescent="0.25"/>
    <row r="99065" x14ac:dyDescent="0.25"/>
    <row r="99066" x14ac:dyDescent="0.25"/>
    <row r="99067" x14ac:dyDescent="0.25"/>
    <row r="99068" x14ac:dyDescent="0.25"/>
    <row r="99069" x14ac:dyDescent="0.25"/>
    <row r="99070" x14ac:dyDescent="0.25"/>
    <row r="99071" x14ac:dyDescent="0.25"/>
    <row r="99072" x14ac:dyDescent="0.25"/>
    <row r="99073" x14ac:dyDescent="0.25"/>
    <row r="99074" x14ac:dyDescent="0.25"/>
    <row r="99075" x14ac:dyDescent="0.25"/>
    <row r="99076" x14ac:dyDescent="0.25"/>
    <row r="99077" x14ac:dyDescent="0.25"/>
    <row r="99078" x14ac:dyDescent="0.25"/>
    <row r="99079" x14ac:dyDescent="0.25"/>
    <row r="99080" x14ac:dyDescent="0.25"/>
    <row r="99081" x14ac:dyDescent="0.25"/>
    <row r="99082" x14ac:dyDescent="0.25"/>
    <row r="99083" x14ac:dyDescent="0.25"/>
    <row r="99084" x14ac:dyDescent="0.25"/>
    <row r="99085" x14ac:dyDescent="0.25"/>
    <row r="99086" x14ac:dyDescent="0.25"/>
    <row r="99087" x14ac:dyDescent="0.25"/>
    <row r="99088" x14ac:dyDescent="0.25"/>
    <row r="99089" x14ac:dyDescent="0.25"/>
    <row r="99090" x14ac:dyDescent="0.25"/>
    <row r="99091" x14ac:dyDescent="0.25"/>
    <row r="99092" x14ac:dyDescent="0.25"/>
    <row r="99093" x14ac:dyDescent="0.25"/>
    <row r="99094" x14ac:dyDescent="0.25"/>
    <row r="99095" x14ac:dyDescent="0.25"/>
    <row r="99096" x14ac:dyDescent="0.25"/>
    <row r="99097" x14ac:dyDescent="0.25"/>
    <row r="99098" x14ac:dyDescent="0.25"/>
    <row r="99099" x14ac:dyDescent="0.25"/>
    <row r="99100" x14ac:dyDescent="0.25"/>
    <row r="99101" x14ac:dyDescent="0.25"/>
    <row r="99102" x14ac:dyDescent="0.25"/>
    <row r="99103" x14ac:dyDescent="0.25"/>
    <row r="99104" x14ac:dyDescent="0.25"/>
    <row r="99105" x14ac:dyDescent="0.25"/>
    <row r="99106" x14ac:dyDescent="0.25"/>
    <row r="99107" x14ac:dyDescent="0.25"/>
    <row r="99108" x14ac:dyDescent="0.25"/>
    <row r="99109" x14ac:dyDescent="0.25"/>
    <row r="99110" x14ac:dyDescent="0.25"/>
    <row r="99111" x14ac:dyDescent="0.25"/>
    <row r="99112" x14ac:dyDescent="0.25"/>
    <row r="99113" x14ac:dyDescent="0.25"/>
    <row r="99114" x14ac:dyDescent="0.25"/>
    <row r="99115" x14ac:dyDescent="0.25"/>
    <row r="99116" x14ac:dyDescent="0.25"/>
    <row r="99117" x14ac:dyDescent="0.25"/>
    <row r="99118" x14ac:dyDescent="0.25"/>
    <row r="99119" x14ac:dyDescent="0.25"/>
    <row r="99120" x14ac:dyDescent="0.25"/>
    <row r="99121" x14ac:dyDescent="0.25"/>
    <row r="99122" x14ac:dyDescent="0.25"/>
    <row r="99123" x14ac:dyDescent="0.25"/>
    <row r="99124" x14ac:dyDescent="0.25"/>
    <row r="99125" x14ac:dyDescent="0.25"/>
    <row r="99126" x14ac:dyDescent="0.25"/>
    <row r="99127" x14ac:dyDescent="0.25"/>
    <row r="99128" x14ac:dyDescent="0.25"/>
    <row r="99129" x14ac:dyDescent="0.25"/>
    <row r="99130" x14ac:dyDescent="0.25"/>
    <row r="99131" x14ac:dyDescent="0.25"/>
    <row r="99132" x14ac:dyDescent="0.25"/>
    <row r="99133" x14ac:dyDescent="0.25"/>
    <row r="99134" x14ac:dyDescent="0.25"/>
    <row r="99135" x14ac:dyDescent="0.25"/>
    <row r="99136" x14ac:dyDescent="0.25"/>
    <row r="99137" x14ac:dyDescent="0.25"/>
    <row r="99138" x14ac:dyDescent="0.25"/>
    <row r="99139" x14ac:dyDescent="0.25"/>
    <row r="99140" x14ac:dyDescent="0.25"/>
    <row r="99141" x14ac:dyDescent="0.25"/>
    <row r="99142" x14ac:dyDescent="0.25"/>
    <row r="99143" x14ac:dyDescent="0.25"/>
    <row r="99144" x14ac:dyDescent="0.25"/>
    <row r="99145" x14ac:dyDescent="0.25"/>
    <row r="99146" x14ac:dyDescent="0.25"/>
    <row r="99147" x14ac:dyDescent="0.25"/>
    <row r="99148" x14ac:dyDescent="0.25"/>
    <row r="99149" x14ac:dyDescent="0.25"/>
    <row r="99150" x14ac:dyDescent="0.25"/>
    <row r="99151" x14ac:dyDescent="0.25"/>
    <row r="99152" x14ac:dyDescent="0.25"/>
    <row r="99153" x14ac:dyDescent="0.25"/>
    <row r="99154" x14ac:dyDescent="0.25"/>
    <row r="99155" x14ac:dyDescent="0.25"/>
    <row r="99156" x14ac:dyDescent="0.25"/>
    <row r="99157" x14ac:dyDescent="0.25"/>
    <row r="99158" x14ac:dyDescent="0.25"/>
    <row r="99159" x14ac:dyDescent="0.25"/>
    <row r="99160" x14ac:dyDescent="0.25"/>
    <row r="99161" x14ac:dyDescent="0.25"/>
    <row r="99162" x14ac:dyDescent="0.25"/>
    <row r="99163" x14ac:dyDescent="0.25"/>
    <row r="99164" x14ac:dyDescent="0.25"/>
    <row r="99165" x14ac:dyDescent="0.25"/>
    <row r="99166" x14ac:dyDescent="0.25"/>
    <row r="99167" x14ac:dyDescent="0.25"/>
    <row r="99168" x14ac:dyDescent="0.25"/>
    <row r="99169" x14ac:dyDescent="0.25"/>
    <row r="99170" x14ac:dyDescent="0.25"/>
    <row r="99171" x14ac:dyDescent="0.25"/>
    <row r="99172" x14ac:dyDescent="0.25"/>
    <row r="99173" x14ac:dyDescent="0.25"/>
    <row r="99174" x14ac:dyDescent="0.25"/>
    <row r="99175" x14ac:dyDescent="0.25"/>
    <row r="99176" x14ac:dyDescent="0.25"/>
    <row r="99177" x14ac:dyDescent="0.25"/>
    <row r="99178" x14ac:dyDescent="0.25"/>
    <row r="99179" x14ac:dyDescent="0.25"/>
    <row r="99180" x14ac:dyDescent="0.25"/>
    <row r="99181" x14ac:dyDescent="0.25"/>
    <row r="99182" x14ac:dyDescent="0.25"/>
    <row r="99183" x14ac:dyDescent="0.25"/>
    <row r="99184" x14ac:dyDescent="0.25"/>
    <row r="99185" x14ac:dyDescent="0.25"/>
    <row r="99186" x14ac:dyDescent="0.25"/>
    <row r="99187" x14ac:dyDescent="0.25"/>
    <row r="99188" x14ac:dyDescent="0.25"/>
    <row r="99189" x14ac:dyDescent="0.25"/>
    <row r="99190" x14ac:dyDescent="0.25"/>
    <row r="99191" x14ac:dyDescent="0.25"/>
    <row r="99192" x14ac:dyDescent="0.25"/>
    <row r="99193" x14ac:dyDescent="0.25"/>
    <row r="99194" x14ac:dyDescent="0.25"/>
    <row r="99195" x14ac:dyDescent="0.25"/>
    <row r="99196" x14ac:dyDescent="0.25"/>
    <row r="99197" x14ac:dyDescent="0.25"/>
    <row r="99198" x14ac:dyDescent="0.25"/>
    <row r="99199" x14ac:dyDescent="0.25"/>
    <row r="99200" x14ac:dyDescent="0.25"/>
    <row r="99201" x14ac:dyDescent="0.25"/>
    <row r="99202" x14ac:dyDescent="0.25"/>
    <row r="99203" x14ac:dyDescent="0.25"/>
    <row r="99204" x14ac:dyDescent="0.25"/>
    <row r="99205" x14ac:dyDescent="0.25"/>
    <row r="99206" x14ac:dyDescent="0.25"/>
    <row r="99207" x14ac:dyDescent="0.25"/>
    <row r="99208" x14ac:dyDescent="0.25"/>
    <row r="99209" x14ac:dyDescent="0.25"/>
    <row r="99210" x14ac:dyDescent="0.25"/>
    <row r="99211" x14ac:dyDescent="0.25"/>
    <row r="99212" x14ac:dyDescent="0.25"/>
    <row r="99213" x14ac:dyDescent="0.25"/>
    <row r="99214" x14ac:dyDescent="0.25"/>
    <row r="99215" x14ac:dyDescent="0.25"/>
    <row r="99216" x14ac:dyDescent="0.25"/>
    <row r="99217" x14ac:dyDescent="0.25"/>
    <row r="99218" x14ac:dyDescent="0.25"/>
    <row r="99219" x14ac:dyDescent="0.25"/>
    <row r="99220" x14ac:dyDescent="0.25"/>
    <row r="99221" x14ac:dyDescent="0.25"/>
    <row r="99222" x14ac:dyDescent="0.25"/>
    <row r="99223" x14ac:dyDescent="0.25"/>
    <row r="99224" x14ac:dyDescent="0.25"/>
    <row r="99225" x14ac:dyDescent="0.25"/>
    <row r="99226" x14ac:dyDescent="0.25"/>
    <row r="99227" x14ac:dyDescent="0.25"/>
    <row r="99228" x14ac:dyDescent="0.25"/>
    <row r="99229" x14ac:dyDescent="0.25"/>
    <row r="99230" x14ac:dyDescent="0.25"/>
    <row r="99231" x14ac:dyDescent="0.25"/>
    <row r="99232" x14ac:dyDescent="0.25"/>
    <row r="99233" x14ac:dyDescent="0.25"/>
    <row r="99234" x14ac:dyDescent="0.25"/>
    <row r="99235" x14ac:dyDescent="0.25"/>
    <row r="99236" x14ac:dyDescent="0.25"/>
    <row r="99237" x14ac:dyDescent="0.25"/>
    <row r="99238" x14ac:dyDescent="0.25"/>
    <row r="99239" x14ac:dyDescent="0.25"/>
    <row r="99240" x14ac:dyDescent="0.25"/>
    <row r="99241" x14ac:dyDescent="0.25"/>
    <row r="99242" x14ac:dyDescent="0.25"/>
    <row r="99243" x14ac:dyDescent="0.25"/>
    <row r="99244" x14ac:dyDescent="0.25"/>
    <row r="99245" x14ac:dyDescent="0.25"/>
    <row r="99246" x14ac:dyDescent="0.25"/>
    <row r="99247" x14ac:dyDescent="0.25"/>
    <row r="99248" x14ac:dyDescent="0.25"/>
    <row r="99249" x14ac:dyDescent="0.25"/>
    <row r="99250" x14ac:dyDescent="0.25"/>
    <row r="99251" x14ac:dyDescent="0.25"/>
    <row r="99252" x14ac:dyDescent="0.25"/>
    <row r="99253" x14ac:dyDescent="0.25"/>
    <row r="99254" x14ac:dyDescent="0.25"/>
    <row r="99255" x14ac:dyDescent="0.25"/>
    <row r="99256" x14ac:dyDescent="0.25"/>
    <row r="99257" x14ac:dyDescent="0.25"/>
    <row r="99258" x14ac:dyDescent="0.25"/>
    <row r="99259" x14ac:dyDescent="0.25"/>
    <row r="99260" x14ac:dyDescent="0.25"/>
    <row r="99261" x14ac:dyDescent="0.25"/>
    <row r="99262" x14ac:dyDescent="0.25"/>
    <row r="99263" x14ac:dyDescent="0.25"/>
    <row r="99264" x14ac:dyDescent="0.25"/>
    <row r="99265" x14ac:dyDescent="0.25"/>
    <row r="99266" x14ac:dyDescent="0.25"/>
    <row r="99267" x14ac:dyDescent="0.25"/>
    <row r="99268" x14ac:dyDescent="0.25"/>
    <row r="99269" x14ac:dyDescent="0.25"/>
    <row r="99270" x14ac:dyDescent="0.25"/>
    <row r="99271" x14ac:dyDescent="0.25"/>
    <row r="99272" x14ac:dyDescent="0.25"/>
    <row r="99273" x14ac:dyDescent="0.25"/>
    <row r="99274" x14ac:dyDescent="0.25"/>
    <row r="99275" x14ac:dyDescent="0.25"/>
    <row r="99276" x14ac:dyDescent="0.25"/>
    <row r="99277" x14ac:dyDescent="0.25"/>
    <row r="99278" x14ac:dyDescent="0.25"/>
    <row r="99279" x14ac:dyDescent="0.25"/>
    <row r="99280" x14ac:dyDescent="0.25"/>
    <row r="99281" x14ac:dyDescent="0.25"/>
    <row r="99282" x14ac:dyDescent="0.25"/>
    <row r="99283" x14ac:dyDescent="0.25"/>
    <row r="99284" x14ac:dyDescent="0.25"/>
    <row r="99285" x14ac:dyDescent="0.25"/>
    <row r="99286" x14ac:dyDescent="0.25"/>
    <row r="99287" x14ac:dyDescent="0.25"/>
    <row r="99288" x14ac:dyDescent="0.25"/>
    <row r="99289" x14ac:dyDescent="0.25"/>
    <row r="99290" x14ac:dyDescent="0.25"/>
    <row r="99291" x14ac:dyDescent="0.25"/>
    <row r="99292" x14ac:dyDescent="0.25"/>
    <row r="99293" x14ac:dyDescent="0.25"/>
    <row r="99294" x14ac:dyDescent="0.25"/>
    <row r="99295" x14ac:dyDescent="0.25"/>
    <row r="99296" x14ac:dyDescent="0.25"/>
    <row r="99297" x14ac:dyDescent="0.25"/>
    <row r="99298" x14ac:dyDescent="0.25"/>
    <row r="99299" x14ac:dyDescent="0.25"/>
    <row r="99300" x14ac:dyDescent="0.25"/>
    <row r="99301" x14ac:dyDescent="0.25"/>
    <row r="99302" x14ac:dyDescent="0.25"/>
    <row r="99303" x14ac:dyDescent="0.25"/>
    <row r="99304" x14ac:dyDescent="0.25"/>
    <row r="99305" x14ac:dyDescent="0.25"/>
    <row r="99306" x14ac:dyDescent="0.25"/>
    <row r="99307" x14ac:dyDescent="0.25"/>
    <row r="99308" x14ac:dyDescent="0.25"/>
    <row r="99309" x14ac:dyDescent="0.25"/>
    <row r="99310" x14ac:dyDescent="0.25"/>
    <row r="99311" x14ac:dyDescent="0.25"/>
    <row r="99312" x14ac:dyDescent="0.25"/>
    <row r="99313" x14ac:dyDescent="0.25"/>
    <row r="99314" x14ac:dyDescent="0.25"/>
    <row r="99315" x14ac:dyDescent="0.25"/>
    <row r="99316" x14ac:dyDescent="0.25"/>
    <row r="99317" x14ac:dyDescent="0.25"/>
    <row r="99318" x14ac:dyDescent="0.25"/>
    <row r="99319" x14ac:dyDescent="0.25"/>
    <row r="99320" x14ac:dyDescent="0.25"/>
    <row r="99321" x14ac:dyDescent="0.25"/>
    <row r="99322" x14ac:dyDescent="0.25"/>
    <row r="99323" x14ac:dyDescent="0.25"/>
    <row r="99324" x14ac:dyDescent="0.25"/>
    <row r="99325" x14ac:dyDescent="0.25"/>
    <row r="99326" x14ac:dyDescent="0.25"/>
    <row r="99327" x14ac:dyDescent="0.25"/>
    <row r="99328" x14ac:dyDescent="0.25"/>
    <row r="99329" x14ac:dyDescent="0.25"/>
    <row r="99330" x14ac:dyDescent="0.25"/>
    <row r="99331" x14ac:dyDescent="0.25"/>
    <row r="99332" x14ac:dyDescent="0.25"/>
    <row r="99333" x14ac:dyDescent="0.25"/>
    <row r="99334" x14ac:dyDescent="0.25"/>
    <row r="99335" x14ac:dyDescent="0.25"/>
    <row r="99336" x14ac:dyDescent="0.25"/>
    <row r="99337" x14ac:dyDescent="0.25"/>
    <row r="99338" x14ac:dyDescent="0.25"/>
    <row r="99339" x14ac:dyDescent="0.25"/>
    <row r="99340" x14ac:dyDescent="0.25"/>
    <row r="99341" x14ac:dyDescent="0.25"/>
    <row r="99342" x14ac:dyDescent="0.25"/>
    <row r="99343" x14ac:dyDescent="0.25"/>
    <row r="99344" x14ac:dyDescent="0.25"/>
    <row r="99345" x14ac:dyDescent="0.25"/>
    <row r="99346" x14ac:dyDescent="0.25"/>
    <row r="99347" x14ac:dyDescent="0.25"/>
    <row r="99348" x14ac:dyDescent="0.25"/>
    <row r="99349" x14ac:dyDescent="0.25"/>
    <row r="99350" x14ac:dyDescent="0.25"/>
    <row r="99351" x14ac:dyDescent="0.25"/>
    <row r="99352" x14ac:dyDescent="0.25"/>
    <row r="99353" x14ac:dyDescent="0.25"/>
    <row r="99354" x14ac:dyDescent="0.25"/>
    <row r="99355" x14ac:dyDescent="0.25"/>
    <row r="99356" x14ac:dyDescent="0.25"/>
    <row r="99357" x14ac:dyDescent="0.25"/>
    <row r="99358" x14ac:dyDescent="0.25"/>
    <row r="99359" x14ac:dyDescent="0.25"/>
    <row r="99360" x14ac:dyDescent="0.25"/>
    <row r="99361" x14ac:dyDescent="0.25"/>
    <row r="99362" x14ac:dyDescent="0.25"/>
    <row r="99363" x14ac:dyDescent="0.25"/>
    <row r="99364" x14ac:dyDescent="0.25"/>
    <row r="99365" x14ac:dyDescent="0.25"/>
    <row r="99366" x14ac:dyDescent="0.25"/>
    <row r="99367" x14ac:dyDescent="0.25"/>
    <row r="99368" x14ac:dyDescent="0.25"/>
    <row r="99369" x14ac:dyDescent="0.25"/>
    <row r="99370" x14ac:dyDescent="0.25"/>
    <row r="99371" x14ac:dyDescent="0.25"/>
    <row r="99372" x14ac:dyDescent="0.25"/>
    <row r="99373" x14ac:dyDescent="0.25"/>
    <row r="99374" x14ac:dyDescent="0.25"/>
    <row r="99375" x14ac:dyDescent="0.25"/>
    <row r="99376" x14ac:dyDescent="0.25"/>
    <row r="99377" x14ac:dyDescent="0.25"/>
    <row r="99378" x14ac:dyDescent="0.25"/>
    <row r="99379" x14ac:dyDescent="0.25"/>
    <row r="99380" x14ac:dyDescent="0.25"/>
    <row r="99381" x14ac:dyDescent="0.25"/>
    <row r="99382" x14ac:dyDescent="0.25"/>
    <row r="99383" x14ac:dyDescent="0.25"/>
    <row r="99384" x14ac:dyDescent="0.25"/>
    <row r="99385" x14ac:dyDescent="0.25"/>
    <row r="99386" x14ac:dyDescent="0.25"/>
    <row r="99387" x14ac:dyDescent="0.25"/>
    <row r="99388" x14ac:dyDescent="0.25"/>
    <row r="99389" x14ac:dyDescent="0.25"/>
    <row r="99390" x14ac:dyDescent="0.25"/>
    <row r="99391" x14ac:dyDescent="0.25"/>
    <row r="99392" x14ac:dyDescent="0.25"/>
    <row r="99393" x14ac:dyDescent="0.25"/>
    <row r="99394" x14ac:dyDescent="0.25"/>
    <row r="99395" x14ac:dyDescent="0.25"/>
    <row r="99396" x14ac:dyDescent="0.25"/>
    <row r="99397" x14ac:dyDescent="0.25"/>
    <row r="99398" x14ac:dyDescent="0.25"/>
    <row r="99399" x14ac:dyDescent="0.25"/>
    <row r="99400" x14ac:dyDescent="0.25"/>
    <row r="99401" x14ac:dyDescent="0.25"/>
    <row r="99402" x14ac:dyDescent="0.25"/>
    <row r="99403" x14ac:dyDescent="0.25"/>
    <row r="99404" x14ac:dyDescent="0.25"/>
    <row r="99405" x14ac:dyDescent="0.25"/>
    <row r="99406" x14ac:dyDescent="0.25"/>
    <row r="99407" x14ac:dyDescent="0.25"/>
    <row r="99408" x14ac:dyDescent="0.25"/>
    <row r="99409" x14ac:dyDescent="0.25"/>
    <row r="99410" x14ac:dyDescent="0.25"/>
    <row r="99411" x14ac:dyDescent="0.25"/>
    <row r="99412" x14ac:dyDescent="0.25"/>
    <row r="99413" x14ac:dyDescent="0.25"/>
    <row r="99414" x14ac:dyDescent="0.25"/>
    <row r="99415" x14ac:dyDescent="0.25"/>
    <row r="99416" x14ac:dyDescent="0.25"/>
    <row r="99417" x14ac:dyDescent="0.25"/>
    <row r="99418" x14ac:dyDescent="0.25"/>
    <row r="99419" x14ac:dyDescent="0.25"/>
    <row r="99420" x14ac:dyDescent="0.25"/>
    <row r="99421" x14ac:dyDescent="0.25"/>
    <row r="99422" x14ac:dyDescent="0.25"/>
    <row r="99423" x14ac:dyDescent="0.25"/>
    <row r="99424" x14ac:dyDescent="0.25"/>
    <row r="99425" x14ac:dyDescent="0.25"/>
    <row r="99426" x14ac:dyDescent="0.25"/>
    <row r="99427" x14ac:dyDescent="0.25"/>
    <row r="99428" x14ac:dyDescent="0.25"/>
    <row r="99429" x14ac:dyDescent="0.25"/>
    <row r="99430" x14ac:dyDescent="0.25"/>
    <row r="99431" x14ac:dyDescent="0.25"/>
    <row r="99432" x14ac:dyDescent="0.25"/>
    <row r="99433" x14ac:dyDescent="0.25"/>
    <row r="99434" x14ac:dyDescent="0.25"/>
    <row r="99435" x14ac:dyDescent="0.25"/>
    <row r="99436" x14ac:dyDescent="0.25"/>
    <row r="99437" x14ac:dyDescent="0.25"/>
    <row r="99438" x14ac:dyDescent="0.25"/>
    <row r="99439" x14ac:dyDescent="0.25"/>
    <row r="99440" x14ac:dyDescent="0.25"/>
    <row r="99441" x14ac:dyDescent="0.25"/>
    <row r="99442" x14ac:dyDescent="0.25"/>
    <row r="99443" x14ac:dyDescent="0.25"/>
    <row r="99444" x14ac:dyDescent="0.25"/>
    <row r="99445" x14ac:dyDescent="0.25"/>
    <row r="99446" x14ac:dyDescent="0.25"/>
    <row r="99447" x14ac:dyDescent="0.25"/>
    <row r="99448" x14ac:dyDescent="0.25"/>
    <row r="99449" x14ac:dyDescent="0.25"/>
    <row r="99450" x14ac:dyDescent="0.25"/>
    <row r="99451" x14ac:dyDescent="0.25"/>
    <row r="99452" x14ac:dyDescent="0.25"/>
    <row r="99453" x14ac:dyDescent="0.25"/>
    <row r="99454" x14ac:dyDescent="0.25"/>
    <row r="99455" x14ac:dyDescent="0.25"/>
    <row r="99456" x14ac:dyDescent="0.25"/>
    <row r="99457" x14ac:dyDescent="0.25"/>
    <row r="99458" x14ac:dyDescent="0.25"/>
    <row r="99459" x14ac:dyDescent="0.25"/>
    <row r="99460" x14ac:dyDescent="0.25"/>
    <row r="99461" x14ac:dyDescent="0.25"/>
    <row r="99462" x14ac:dyDescent="0.25"/>
    <row r="99463" x14ac:dyDescent="0.25"/>
    <row r="99464" x14ac:dyDescent="0.25"/>
    <row r="99465" x14ac:dyDescent="0.25"/>
    <row r="99466" x14ac:dyDescent="0.25"/>
    <row r="99467" x14ac:dyDescent="0.25"/>
    <row r="99468" x14ac:dyDescent="0.25"/>
    <row r="99469" x14ac:dyDescent="0.25"/>
    <row r="99470" x14ac:dyDescent="0.25"/>
    <row r="99471" x14ac:dyDescent="0.25"/>
    <row r="99472" x14ac:dyDescent="0.25"/>
    <row r="99473" x14ac:dyDescent="0.25"/>
    <row r="99474" x14ac:dyDescent="0.25"/>
    <row r="99475" x14ac:dyDescent="0.25"/>
    <row r="99476" x14ac:dyDescent="0.25"/>
    <row r="99477" x14ac:dyDescent="0.25"/>
    <row r="99478" x14ac:dyDescent="0.25"/>
    <row r="99479" x14ac:dyDescent="0.25"/>
    <row r="99480" x14ac:dyDescent="0.25"/>
    <row r="99481" x14ac:dyDescent="0.25"/>
    <row r="99482" x14ac:dyDescent="0.25"/>
    <row r="99483" x14ac:dyDescent="0.25"/>
    <row r="99484" x14ac:dyDescent="0.25"/>
    <row r="99485" x14ac:dyDescent="0.25"/>
    <row r="99486" x14ac:dyDescent="0.25"/>
    <row r="99487" x14ac:dyDescent="0.25"/>
    <row r="99488" x14ac:dyDescent="0.25"/>
    <row r="99489" x14ac:dyDescent="0.25"/>
    <row r="99490" x14ac:dyDescent="0.25"/>
    <row r="99491" x14ac:dyDescent="0.25"/>
    <row r="99492" x14ac:dyDescent="0.25"/>
    <row r="99493" x14ac:dyDescent="0.25"/>
    <row r="99494" x14ac:dyDescent="0.25"/>
    <row r="99495" x14ac:dyDescent="0.25"/>
    <row r="99496" x14ac:dyDescent="0.25"/>
    <row r="99497" x14ac:dyDescent="0.25"/>
    <row r="99498" x14ac:dyDescent="0.25"/>
    <row r="99499" x14ac:dyDescent="0.25"/>
    <row r="99500" x14ac:dyDescent="0.25"/>
    <row r="99501" x14ac:dyDescent="0.25"/>
    <row r="99502" x14ac:dyDescent="0.25"/>
    <row r="99503" x14ac:dyDescent="0.25"/>
    <row r="99504" x14ac:dyDescent="0.25"/>
    <row r="99505" x14ac:dyDescent="0.25"/>
    <row r="99506" x14ac:dyDescent="0.25"/>
    <row r="99507" x14ac:dyDescent="0.25"/>
    <row r="99508" x14ac:dyDescent="0.25"/>
    <row r="99509" x14ac:dyDescent="0.25"/>
    <row r="99510" x14ac:dyDescent="0.25"/>
    <row r="99511" x14ac:dyDescent="0.25"/>
    <row r="99512" x14ac:dyDescent="0.25"/>
    <row r="99513" x14ac:dyDescent="0.25"/>
    <row r="99514" x14ac:dyDescent="0.25"/>
    <row r="99515" x14ac:dyDescent="0.25"/>
    <row r="99516" x14ac:dyDescent="0.25"/>
    <row r="99517" x14ac:dyDescent="0.25"/>
    <row r="99518" x14ac:dyDescent="0.25"/>
    <row r="99519" x14ac:dyDescent="0.25"/>
    <row r="99520" x14ac:dyDescent="0.25"/>
    <row r="99521" x14ac:dyDescent="0.25"/>
    <row r="99522" x14ac:dyDescent="0.25"/>
    <row r="99523" x14ac:dyDescent="0.25"/>
    <row r="99524" x14ac:dyDescent="0.25"/>
    <row r="99525" x14ac:dyDescent="0.25"/>
    <row r="99526" x14ac:dyDescent="0.25"/>
    <row r="99527" x14ac:dyDescent="0.25"/>
    <row r="99528" x14ac:dyDescent="0.25"/>
    <row r="99529" x14ac:dyDescent="0.25"/>
    <row r="99530" x14ac:dyDescent="0.25"/>
    <row r="99531" x14ac:dyDescent="0.25"/>
    <row r="99532" x14ac:dyDescent="0.25"/>
    <row r="99533" x14ac:dyDescent="0.25"/>
    <row r="99534" x14ac:dyDescent="0.25"/>
    <row r="99535" x14ac:dyDescent="0.25"/>
    <row r="99536" x14ac:dyDescent="0.25"/>
    <row r="99537" x14ac:dyDescent="0.25"/>
    <row r="99538" x14ac:dyDescent="0.25"/>
    <row r="99539" x14ac:dyDescent="0.25"/>
    <row r="99540" x14ac:dyDescent="0.25"/>
    <row r="99541" x14ac:dyDescent="0.25"/>
    <row r="99542" x14ac:dyDescent="0.25"/>
    <row r="99543" x14ac:dyDescent="0.25"/>
    <row r="99544" x14ac:dyDescent="0.25"/>
    <row r="99545" x14ac:dyDescent="0.25"/>
    <row r="99546" x14ac:dyDescent="0.25"/>
    <row r="99547" x14ac:dyDescent="0.25"/>
    <row r="99548" x14ac:dyDescent="0.25"/>
    <row r="99549" x14ac:dyDescent="0.25"/>
    <row r="99550" x14ac:dyDescent="0.25"/>
    <row r="99551" x14ac:dyDescent="0.25"/>
    <row r="99552" x14ac:dyDescent="0.25"/>
    <row r="99553" x14ac:dyDescent="0.25"/>
    <row r="99554" x14ac:dyDescent="0.25"/>
    <row r="99555" x14ac:dyDescent="0.25"/>
    <row r="99556" x14ac:dyDescent="0.25"/>
    <row r="99557" x14ac:dyDescent="0.25"/>
    <row r="99558" x14ac:dyDescent="0.25"/>
    <row r="99559" x14ac:dyDescent="0.25"/>
    <row r="99560" x14ac:dyDescent="0.25"/>
    <row r="99561" x14ac:dyDescent="0.25"/>
    <row r="99562" x14ac:dyDescent="0.25"/>
    <row r="99563" x14ac:dyDescent="0.25"/>
    <row r="99564" x14ac:dyDescent="0.25"/>
    <row r="99565" x14ac:dyDescent="0.25"/>
    <row r="99566" x14ac:dyDescent="0.25"/>
    <row r="99567" x14ac:dyDescent="0.25"/>
    <row r="99568" x14ac:dyDescent="0.25"/>
    <row r="99569" x14ac:dyDescent="0.25"/>
    <row r="99570" x14ac:dyDescent="0.25"/>
    <row r="99571" x14ac:dyDescent="0.25"/>
    <row r="99572" x14ac:dyDescent="0.25"/>
    <row r="99573" x14ac:dyDescent="0.25"/>
    <row r="99574" x14ac:dyDescent="0.25"/>
    <row r="99575" x14ac:dyDescent="0.25"/>
    <row r="99576" x14ac:dyDescent="0.25"/>
    <row r="99577" x14ac:dyDescent="0.25"/>
    <row r="99578" x14ac:dyDescent="0.25"/>
    <row r="99579" x14ac:dyDescent="0.25"/>
    <row r="99580" x14ac:dyDescent="0.25"/>
    <row r="99581" x14ac:dyDescent="0.25"/>
    <row r="99582" x14ac:dyDescent="0.25"/>
    <row r="99583" x14ac:dyDescent="0.25"/>
    <row r="99584" x14ac:dyDescent="0.25"/>
    <row r="99585" x14ac:dyDescent="0.25"/>
    <row r="99586" x14ac:dyDescent="0.25"/>
    <row r="99587" x14ac:dyDescent="0.25"/>
    <row r="99588" x14ac:dyDescent="0.25"/>
    <row r="99589" x14ac:dyDescent="0.25"/>
    <row r="99590" x14ac:dyDescent="0.25"/>
    <row r="99591" x14ac:dyDescent="0.25"/>
    <row r="99592" x14ac:dyDescent="0.25"/>
    <row r="99593" x14ac:dyDescent="0.25"/>
    <row r="99594" x14ac:dyDescent="0.25"/>
    <row r="99595" x14ac:dyDescent="0.25"/>
    <row r="99596" x14ac:dyDescent="0.25"/>
    <row r="99597" x14ac:dyDescent="0.25"/>
    <row r="99598" x14ac:dyDescent="0.25"/>
    <row r="99599" x14ac:dyDescent="0.25"/>
    <row r="99600" x14ac:dyDescent="0.25"/>
    <row r="99601" x14ac:dyDescent="0.25"/>
    <row r="99602" x14ac:dyDescent="0.25"/>
    <row r="99603" x14ac:dyDescent="0.25"/>
    <row r="99604" x14ac:dyDescent="0.25"/>
    <row r="99605" x14ac:dyDescent="0.25"/>
    <row r="99606" x14ac:dyDescent="0.25"/>
    <row r="99607" x14ac:dyDescent="0.25"/>
    <row r="99608" x14ac:dyDescent="0.25"/>
    <row r="99609" x14ac:dyDescent="0.25"/>
    <row r="99610" x14ac:dyDescent="0.25"/>
    <row r="99611" x14ac:dyDescent="0.25"/>
    <row r="99612" x14ac:dyDescent="0.25"/>
    <row r="99613" x14ac:dyDescent="0.25"/>
    <row r="99614" x14ac:dyDescent="0.25"/>
    <row r="99615" x14ac:dyDescent="0.25"/>
    <row r="99616" x14ac:dyDescent="0.25"/>
    <row r="99617" x14ac:dyDescent="0.25"/>
    <row r="99618" x14ac:dyDescent="0.25"/>
    <row r="99619" x14ac:dyDescent="0.25"/>
    <row r="99620" x14ac:dyDescent="0.25"/>
    <row r="99621" x14ac:dyDescent="0.25"/>
    <row r="99622" x14ac:dyDescent="0.25"/>
    <row r="99623" x14ac:dyDescent="0.25"/>
    <row r="99624" x14ac:dyDescent="0.25"/>
    <row r="99625" x14ac:dyDescent="0.25"/>
    <row r="99626" x14ac:dyDescent="0.25"/>
    <row r="99627" x14ac:dyDescent="0.25"/>
    <row r="99628" x14ac:dyDescent="0.25"/>
    <row r="99629" x14ac:dyDescent="0.25"/>
    <row r="99630" x14ac:dyDescent="0.25"/>
    <row r="99631" x14ac:dyDescent="0.25"/>
    <row r="99632" x14ac:dyDescent="0.25"/>
    <row r="99633" x14ac:dyDescent="0.25"/>
    <row r="99634" x14ac:dyDescent="0.25"/>
    <row r="99635" x14ac:dyDescent="0.25"/>
    <row r="99636" x14ac:dyDescent="0.25"/>
    <row r="99637" x14ac:dyDescent="0.25"/>
    <row r="99638" x14ac:dyDescent="0.25"/>
    <row r="99639" x14ac:dyDescent="0.25"/>
    <row r="99640" x14ac:dyDescent="0.25"/>
    <row r="99641" x14ac:dyDescent="0.25"/>
    <row r="99642" x14ac:dyDescent="0.25"/>
    <row r="99643" x14ac:dyDescent="0.25"/>
    <row r="99644" x14ac:dyDescent="0.25"/>
    <row r="99645" x14ac:dyDescent="0.25"/>
    <row r="99646" x14ac:dyDescent="0.25"/>
    <row r="99647" x14ac:dyDescent="0.25"/>
    <row r="99648" x14ac:dyDescent="0.25"/>
    <row r="99649" x14ac:dyDescent="0.25"/>
    <row r="99650" x14ac:dyDescent="0.25"/>
    <row r="99651" x14ac:dyDescent="0.25"/>
    <row r="99652" x14ac:dyDescent="0.25"/>
    <row r="99653" x14ac:dyDescent="0.25"/>
    <row r="99654" x14ac:dyDescent="0.25"/>
    <row r="99655" x14ac:dyDescent="0.25"/>
    <row r="99656" x14ac:dyDescent="0.25"/>
    <row r="99657" x14ac:dyDescent="0.25"/>
    <row r="99658" x14ac:dyDescent="0.25"/>
    <row r="99659" x14ac:dyDescent="0.25"/>
    <row r="99660" x14ac:dyDescent="0.25"/>
    <row r="99661" x14ac:dyDescent="0.25"/>
    <row r="99662" x14ac:dyDescent="0.25"/>
    <row r="99663" x14ac:dyDescent="0.25"/>
    <row r="99664" x14ac:dyDescent="0.25"/>
    <row r="99665" x14ac:dyDescent="0.25"/>
    <row r="99666" x14ac:dyDescent="0.25"/>
    <row r="99667" x14ac:dyDescent="0.25"/>
    <row r="99668" x14ac:dyDescent="0.25"/>
    <row r="99669" x14ac:dyDescent="0.25"/>
    <row r="99670" x14ac:dyDescent="0.25"/>
    <row r="99671" x14ac:dyDescent="0.25"/>
    <row r="99672" x14ac:dyDescent="0.25"/>
    <row r="99673" x14ac:dyDescent="0.25"/>
    <row r="99674" x14ac:dyDescent="0.25"/>
    <row r="99675" x14ac:dyDescent="0.25"/>
    <row r="99676" x14ac:dyDescent="0.25"/>
    <row r="99677" x14ac:dyDescent="0.25"/>
    <row r="99678" x14ac:dyDescent="0.25"/>
    <row r="99679" x14ac:dyDescent="0.25"/>
    <row r="99680" x14ac:dyDescent="0.25"/>
    <row r="99681" x14ac:dyDescent="0.25"/>
    <row r="99682" x14ac:dyDescent="0.25"/>
    <row r="99683" x14ac:dyDescent="0.25"/>
    <row r="99684" x14ac:dyDescent="0.25"/>
    <row r="99685" x14ac:dyDescent="0.25"/>
    <row r="99686" x14ac:dyDescent="0.25"/>
    <row r="99687" x14ac:dyDescent="0.25"/>
    <row r="99688" x14ac:dyDescent="0.25"/>
    <row r="99689" x14ac:dyDescent="0.25"/>
    <row r="99690" x14ac:dyDescent="0.25"/>
    <row r="99691" x14ac:dyDescent="0.25"/>
    <row r="99692" x14ac:dyDescent="0.25"/>
    <row r="99693" x14ac:dyDescent="0.25"/>
    <row r="99694" x14ac:dyDescent="0.25"/>
    <row r="99695" x14ac:dyDescent="0.25"/>
    <row r="99696" x14ac:dyDescent="0.25"/>
    <row r="99697" x14ac:dyDescent="0.25"/>
    <row r="99698" x14ac:dyDescent="0.25"/>
    <row r="99699" x14ac:dyDescent="0.25"/>
    <row r="99700" x14ac:dyDescent="0.25"/>
    <row r="99701" x14ac:dyDescent="0.25"/>
    <row r="99702" x14ac:dyDescent="0.25"/>
    <row r="99703" x14ac:dyDescent="0.25"/>
    <row r="99704" x14ac:dyDescent="0.25"/>
    <row r="99705" x14ac:dyDescent="0.25"/>
    <row r="99706" x14ac:dyDescent="0.25"/>
    <row r="99707" x14ac:dyDescent="0.25"/>
    <row r="99708" x14ac:dyDescent="0.25"/>
    <row r="99709" x14ac:dyDescent="0.25"/>
    <row r="99710" x14ac:dyDescent="0.25"/>
    <row r="99711" x14ac:dyDescent="0.25"/>
    <row r="99712" x14ac:dyDescent="0.25"/>
    <row r="99713" x14ac:dyDescent="0.25"/>
    <row r="99714" x14ac:dyDescent="0.25"/>
    <row r="99715" x14ac:dyDescent="0.25"/>
    <row r="99716" x14ac:dyDescent="0.25"/>
    <row r="99717" x14ac:dyDescent="0.25"/>
    <row r="99718" x14ac:dyDescent="0.25"/>
    <row r="99719" x14ac:dyDescent="0.25"/>
    <row r="99720" x14ac:dyDescent="0.25"/>
    <row r="99721" x14ac:dyDescent="0.25"/>
    <row r="99722" x14ac:dyDescent="0.25"/>
    <row r="99723" x14ac:dyDescent="0.25"/>
    <row r="99724" x14ac:dyDescent="0.25"/>
    <row r="99725" x14ac:dyDescent="0.25"/>
    <row r="99726" x14ac:dyDescent="0.25"/>
    <row r="99727" x14ac:dyDescent="0.25"/>
    <row r="99728" x14ac:dyDescent="0.25"/>
    <row r="99729" x14ac:dyDescent="0.25"/>
    <row r="99730" x14ac:dyDescent="0.25"/>
    <row r="99731" x14ac:dyDescent="0.25"/>
    <row r="99732" x14ac:dyDescent="0.25"/>
    <row r="99733" x14ac:dyDescent="0.25"/>
    <row r="99734" x14ac:dyDescent="0.25"/>
    <row r="99735" x14ac:dyDescent="0.25"/>
    <row r="99736" x14ac:dyDescent="0.25"/>
    <row r="99737" x14ac:dyDescent="0.25"/>
    <row r="99738" x14ac:dyDescent="0.25"/>
    <row r="99739" x14ac:dyDescent="0.25"/>
    <row r="99740" x14ac:dyDescent="0.25"/>
    <row r="99741" x14ac:dyDescent="0.25"/>
    <row r="99742" x14ac:dyDescent="0.25"/>
    <row r="99743" x14ac:dyDescent="0.25"/>
    <row r="99744" x14ac:dyDescent="0.25"/>
    <row r="99745" x14ac:dyDescent="0.25"/>
    <row r="99746" x14ac:dyDescent="0.25"/>
    <row r="99747" x14ac:dyDescent="0.25"/>
    <row r="99748" x14ac:dyDescent="0.25"/>
    <row r="99749" x14ac:dyDescent="0.25"/>
    <row r="99750" x14ac:dyDescent="0.25"/>
    <row r="99751" x14ac:dyDescent="0.25"/>
    <row r="99752" x14ac:dyDescent="0.25"/>
    <row r="99753" x14ac:dyDescent="0.25"/>
    <row r="99754" x14ac:dyDescent="0.25"/>
    <row r="99755" x14ac:dyDescent="0.25"/>
    <row r="99756" x14ac:dyDescent="0.25"/>
    <row r="99757" x14ac:dyDescent="0.25"/>
    <row r="99758" x14ac:dyDescent="0.25"/>
    <row r="99759" x14ac:dyDescent="0.25"/>
    <row r="99760" x14ac:dyDescent="0.25"/>
    <row r="99761" x14ac:dyDescent="0.25"/>
    <row r="99762" x14ac:dyDescent="0.25"/>
    <row r="99763" x14ac:dyDescent="0.25"/>
    <row r="99764" x14ac:dyDescent="0.25"/>
    <row r="99765" x14ac:dyDescent="0.25"/>
    <row r="99766" x14ac:dyDescent="0.25"/>
    <row r="99767" x14ac:dyDescent="0.25"/>
    <row r="99768" x14ac:dyDescent="0.25"/>
    <row r="99769" x14ac:dyDescent="0.25"/>
    <row r="99770" x14ac:dyDescent="0.25"/>
    <row r="99771" x14ac:dyDescent="0.25"/>
    <row r="99772" x14ac:dyDescent="0.25"/>
    <row r="99773" x14ac:dyDescent="0.25"/>
    <row r="99774" x14ac:dyDescent="0.25"/>
    <row r="99775" x14ac:dyDescent="0.25"/>
    <row r="99776" x14ac:dyDescent="0.25"/>
    <row r="99777" x14ac:dyDescent="0.25"/>
    <row r="99778" x14ac:dyDescent="0.25"/>
    <row r="99779" x14ac:dyDescent="0.25"/>
    <row r="99780" x14ac:dyDescent="0.25"/>
    <row r="99781" x14ac:dyDescent="0.25"/>
    <row r="99782" x14ac:dyDescent="0.25"/>
    <row r="99783" x14ac:dyDescent="0.25"/>
    <row r="99784" x14ac:dyDescent="0.25"/>
    <row r="99785" x14ac:dyDescent="0.25"/>
    <row r="99786" x14ac:dyDescent="0.25"/>
    <row r="99787" x14ac:dyDescent="0.25"/>
    <row r="99788" x14ac:dyDescent="0.25"/>
    <row r="99789" x14ac:dyDescent="0.25"/>
    <row r="99790" x14ac:dyDescent="0.25"/>
    <row r="99791" x14ac:dyDescent="0.25"/>
    <row r="99792" x14ac:dyDescent="0.25"/>
    <row r="99793" x14ac:dyDescent="0.25"/>
    <row r="99794" x14ac:dyDescent="0.25"/>
    <row r="99795" x14ac:dyDescent="0.25"/>
    <row r="99796" x14ac:dyDescent="0.25"/>
    <row r="99797" x14ac:dyDescent="0.25"/>
    <row r="99798" x14ac:dyDescent="0.25"/>
    <row r="99799" x14ac:dyDescent="0.25"/>
    <row r="99800" x14ac:dyDescent="0.25"/>
    <row r="99801" x14ac:dyDescent="0.25"/>
    <row r="99802" x14ac:dyDescent="0.25"/>
    <row r="99803" x14ac:dyDescent="0.25"/>
    <row r="99804" x14ac:dyDescent="0.25"/>
    <row r="99805" x14ac:dyDescent="0.25"/>
    <row r="99806" x14ac:dyDescent="0.25"/>
    <row r="99807" x14ac:dyDescent="0.25"/>
    <row r="99808" x14ac:dyDescent="0.25"/>
    <row r="99809" x14ac:dyDescent="0.25"/>
    <row r="99810" x14ac:dyDescent="0.25"/>
    <row r="99811" x14ac:dyDescent="0.25"/>
    <row r="99812" x14ac:dyDescent="0.25"/>
    <row r="99813" x14ac:dyDescent="0.25"/>
    <row r="99814" x14ac:dyDescent="0.25"/>
    <row r="99815" x14ac:dyDescent="0.25"/>
    <row r="99816" x14ac:dyDescent="0.25"/>
    <row r="99817" x14ac:dyDescent="0.25"/>
    <row r="99818" x14ac:dyDescent="0.25"/>
    <row r="99819" x14ac:dyDescent="0.25"/>
    <row r="99820" x14ac:dyDescent="0.25"/>
    <row r="99821" x14ac:dyDescent="0.25"/>
    <row r="99822" x14ac:dyDescent="0.25"/>
    <row r="99823" x14ac:dyDescent="0.25"/>
    <row r="99824" x14ac:dyDescent="0.25"/>
    <row r="99825" x14ac:dyDescent="0.25"/>
    <row r="99826" x14ac:dyDescent="0.25"/>
    <row r="99827" x14ac:dyDescent="0.25"/>
    <row r="99828" x14ac:dyDescent="0.25"/>
    <row r="99829" x14ac:dyDescent="0.25"/>
    <row r="99830" x14ac:dyDescent="0.25"/>
    <row r="99831" x14ac:dyDescent="0.25"/>
    <row r="99832" x14ac:dyDescent="0.25"/>
    <row r="99833" x14ac:dyDescent="0.25"/>
    <row r="99834" x14ac:dyDescent="0.25"/>
    <row r="99835" x14ac:dyDescent="0.25"/>
    <row r="99836" x14ac:dyDescent="0.25"/>
    <row r="99837" x14ac:dyDescent="0.25"/>
    <row r="99838" x14ac:dyDescent="0.25"/>
    <row r="99839" x14ac:dyDescent="0.25"/>
    <row r="99840" x14ac:dyDescent="0.25"/>
    <row r="99841" x14ac:dyDescent="0.25"/>
    <row r="99842" x14ac:dyDescent="0.25"/>
    <row r="99843" x14ac:dyDescent="0.25"/>
    <row r="99844" x14ac:dyDescent="0.25"/>
    <row r="99845" x14ac:dyDescent="0.25"/>
    <row r="99846" x14ac:dyDescent="0.25"/>
    <row r="99847" x14ac:dyDescent="0.25"/>
    <row r="99848" x14ac:dyDescent="0.25"/>
    <row r="99849" x14ac:dyDescent="0.25"/>
    <row r="99850" x14ac:dyDescent="0.25"/>
    <row r="99851" x14ac:dyDescent="0.25"/>
    <row r="99852" x14ac:dyDescent="0.25"/>
    <row r="99853" x14ac:dyDescent="0.25"/>
    <row r="99854" x14ac:dyDescent="0.25"/>
    <row r="99855" x14ac:dyDescent="0.25"/>
    <row r="99856" x14ac:dyDescent="0.25"/>
    <row r="99857" x14ac:dyDescent="0.25"/>
    <row r="99858" x14ac:dyDescent="0.25"/>
    <row r="99859" x14ac:dyDescent="0.25"/>
    <row r="99860" x14ac:dyDescent="0.25"/>
    <row r="99861" x14ac:dyDescent="0.25"/>
    <row r="99862" x14ac:dyDescent="0.25"/>
    <row r="99863" x14ac:dyDescent="0.25"/>
    <row r="99864" x14ac:dyDescent="0.25"/>
    <row r="99865" x14ac:dyDescent="0.25"/>
    <row r="99866" x14ac:dyDescent="0.25"/>
    <row r="99867" x14ac:dyDescent="0.25"/>
    <row r="99868" x14ac:dyDescent="0.25"/>
    <row r="99869" x14ac:dyDescent="0.25"/>
    <row r="99870" x14ac:dyDescent="0.25"/>
    <row r="99871" x14ac:dyDescent="0.25"/>
    <row r="99872" x14ac:dyDescent="0.25"/>
    <row r="99873" x14ac:dyDescent="0.25"/>
    <row r="99874" x14ac:dyDescent="0.25"/>
    <row r="99875" x14ac:dyDescent="0.25"/>
    <row r="99876" x14ac:dyDescent="0.25"/>
    <row r="99877" x14ac:dyDescent="0.25"/>
    <row r="99878" x14ac:dyDescent="0.25"/>
    <row r="99879" x14ac:dyDescent="0.25"/>
    <row r="99880" x14ac:dyDescent="0.25"/>
    <row r="99881" x14ac:dyDescent="0.25"/>
    <row r="99882" x14ac:dyDescent="0.25"/>
    <row r="99883" x14ac:dyDescent="0.25"/>
    <row r="99884" x14ac:dyDescent="0.25"/>
    <row r="99885" x14ac:dyDescent="0.25"/>
    <row r="99886" x14ac:dyDescent="0.25"/>
    <row r="99887" x14ac:dyDescent="0.25"/>
    <row r="99888" x14ac:dyDescent="0.25"/>
    <row r="99889" x14ac:dyDescent="0.25"/>
    <row r="99890" x14ac:dyDescent="0.25"/>
    <row r="99891" x14ac:dyDescent="0.25"/>
    <row r="99892" x14ac:dyDescent="0.25"/>
    <row r="99893" x14ac:dyDescent="0.25"/>
    <row r="99894" x14ac:dyDescent="0.25"/>
    <row r="99895" x14ac:dyDescent="0.25"/>
    <row r="99896" x14ac:dyDescent="0.25"/>
    <row r="99897" x14ac:dyDescent="0.25"/>
    <row r="99898" x14ac:dyDescent="0.25"/>
    <row r="99899" x14ac:dyDescent="0.25"/>
    <row r="99900" x14ac:dyDescent="0.25"/>
    <row r="99901" x14ac:dyDescent="0.25"/>
    <row r="99902" x14ac:dyDescent="0.25"/>
    <row r="99903" x14ac:dyDescent="0.25"/>
    <row r="99904" x14ac:dyDescent="0.25"/>
    <row r="99905" x14ac:dyDescent="0.25"/>
    <row r="99906" x14ac:dyDescent="0.25"/>
    <row r="99907" x14ac:dyDescent="0.25"/>
    <row r="99908" x14ac:dyDescent="0.25"/>
    <row r="99909" x14ac:dyDescent="0.25"/>
    <row r="99910" x14ac:dyDescent="0.25"/>
    <row r="99911" x14ac:dyDescent="0.25"/>
    <row r="99912" x14ac:dyDescent="0.25"/>
    <row r="99913" x14ac:dyDescent="0.25"/>
    <row r="99914" x14ac:dyDescent="0.25"/>
    <row r="99915" x14ac:dyDescent="0.25"/>
    <row r="99916" x14ac:dyDescent="0.25"/>
    <row r="99917" x14ac:dyDescent="0.25"/>
    <row r="99918" x14ac:dyDescent="0.25"/>
    <row r="99919" x14ac:dyDescent="0.25"/>
    <row r="99920" x14ac:dyDescent="0.25"/>
    <row r="99921" x14ac:dyDescent="0.25"/>
    <row r="99922" x14ac:dyDescent="0.25"/>
    <row r="99923" x14ac:dyDescent="0.25"/>
    <row r="99924" x14ac:dyDescent="0.25"/>
    <row r="99925" x14ac:dyDescent="0.25"/>
    <row r="99926" x14ac:dyDescent="0.25"/>
    <row r="99927" x14ac:dyDescent="0.25"/>
    <row r="99928" x14ac:dyDescent="0.25"/>
    <row r="99929" x14ac:dyDescent="0.25"/>
    <row r="99930" x14ac:dyDescent="0.25"/>
    <row r="99931" x14ac:dyDescent="0.25"/>
    <row r="99932" x14ac:dyDescent="0.25"/>
    <row r="99933" x14ac:dyDescent="0.25"/>
    <row r="99934" x14ac:dyDescent="0.25"/>
    <row r="99935" x14ac:dyDescent="0.25"/>
    <row r="99936" x14ac:dyDescent="0.25"/>
    <row r="99937" x14ac:dyDescent="0.25"/>
    <row r="99938" x14ac:dyDescent="0.25"/>
    <row r="99939" x14ac:dyDescent="0.25"/>
    <row r="99940" x14ac:dyDescent="0.25"/>
    <row r="99941" x14ac:dyDescent="0.25"/>
    <row r="99942" x14ac:dyDescent="0.25"/>
    <row r="99943" x14ac:dyDescent="0.25"/>
    <row r="99944" x14ac:dyDescent="0.25"/>
    <row r="99945" x14ac:dyDescent="0.25"/>
    <row r="99946" x14ac:dyDescent="0.25"/>
    <row r="99947" x14ac:dyDescent="0.25"/>
    <row r="99948" x14ac:dyDescent="0.25"/>
    <row r="99949" x14ac:dyDescent="0.25"/>
    <row r="99950" x14ac:dyDescent="0.25"/>
    <row r="99951" x14ac:dyDescent="0.25"/>
    <row r="99952" x14ac:dyDescent="0.25"/>
    <row r="99953" x14ac:dyDescent="0.25"/>
    <row r="99954" x14ac:dyDescent="0.25"/>
    <row r="99955" x14ac:dyDescent="0.25"/>
    <row r="99956" x14ac:dyDescent="0.25"/>
    <row r="99957" x14ac:dyDescent="0.25"/>
    <row r="99958" x14ac:dyDescent="0.25"/>
    <row r="99959" x14ac:dyDescent="0.25"/>
    <row r="99960" x14ac:dyDescent="0.25"/>
    <row r="99961" x14ac:dyDescent="0.25"/>
    <row r="99962" x14ac:dyDescent="0.25"/>
    <row r="99963" x14ac:dyDescent="0.25"/>
    <row r="99964" x14ac:dyDescent="0.25"/>
    <row r="99965" x14ac:dyDescent="0.25"/>
    <row r="99966" x14ac:dyDescent="0.25"/>
    <row r="99967" x14ac:dyDescent="0.25"/>
    <row r="99968" x14ac:dyDescent="0.25"/>
    <row r="99969" x14ac:dyDescent="0.25"/>
    <row r="99970" x14ac:dyDescent="0.25"/>
    <row r="99971" x14ac:dyDescent="0.25"/>
    <row r="99972" x14ac:dyDescent="0.25"/>
    <row r="99973" x14ac:dyDescent="0.25"/>
    <row r="99974" x14ac:dyDescent="0.25"/>
    <row r="99975" x14ac:dyDescent="0.25"/>
    <row r="99976" x14ac:dyDescent="0.25"/>
    <row r="99977" x14ac:dyDescent="0.25"/>
    <row r="99978" x14ac:dyDescent="0.25"/>
    <row r="99979" x14ac:dyDescent="0.25"/>
    <row r="99980" x14ac:dyDescent="0.25"/>
    <row r="99981" x14ac:dyDescent="0.25"/>
    <row r="99982" x14ac:dyDescent="0.25"/>
    <row r="99983" x14ac:dyDescent="0.25"/>
    <row r="99984" x14ac:dyDescent="0.25"/>
    <row r="99985" x14ac:dyDescent="0.25"/>
    <row r="99986" x14ac:dyDescent="0.25"/>
    <row r="99987" x14ac:dyDescent="0.25"/>
    <row r="99988" x14ac:dyDescent="0.25"/>
    <row r="99989" x14ac:dyDescent="0.25"/>
    <row r="99990" x14ac:dyDescent="0.25"/>
    <row r="99991" x14ac:dyDescent="0.25"/>
    <row r="99992" x14ac:dyDescent="0.25"/>
    <row r="99993" x14ac:dyDescent="0.25"/>
    <row r="99994" x14ac:dyDescent="0.25"/>
    <row r="99995" x14ac:dyDescent="0.25"/>
    <row r="99996" x14ac:dyDescent="0.25"/>
    <row r="99997" x14ac:dyDescent="0.25"/>
    <row r="99998" x14ac:dyDescent="0.25"/>
    <row r="99999" x14ac:dyDescent="0.25"/>
    <row r="100000" x14ac:dyDescent="0.25"/>
    <row r="100001" x14ac:dyDescent="0.25"/>
    <row r="100002" x14ac:dyDescent="0.25"/>
    <row r="100003" x14ac:dyDescent="0.25"/>
    <row r="100004" x14ac:dyDescent="0.25"/>
    <row r="100005" x14ac:dyDescent="0.25"/>
    <row r="100006" x14ac:dyDescent="0.25"/>
    <row r="100007" x14ac:dyDescent="0.25"/>
    <row r="100008" x14ac:dyDescent="0.25"/>
    <row r="100009" x14ac:dyDescent="0.25"/>
    <row r="100010" x14ac:dyDescent="0.25"/>
    <row r="100011" x14ac:dyDescent="0.25"/>
    <row r="100012" x14ac:dyDescent="0.25"/>
    <row r="100013" x14ac:dyDescent="0.25"/>
    <row r="100014" x14ac:dyDescent="0.25"/>
    <row r="100015" x14ac:dyDescent="0.25"/>
    <row r="100016" x14ac:dyDescent="0.25"/>
    <row r="100017" x14ac:dyDescent="0.25"/>
    <row r="100018" x14ac:dyDescent="0.25"/>
    <row r="100019" x14ac:dyDescent="0.25"/>
    <row r="100020" x14ac:dyDescent="0.25"/>
    <row r="100021" x14ac:dyDescent="0.25"/>
    <row r="100022" x14ac:dyDescent="0.25"/>
    <row r="100023" x14ac:dyDescent="0.25"/>
    <row r="100024" x14ac:dyDescent="0.25"/>
    <row r="100025" x14ac:dyDescent="0.25"/>
    <row r="100026" x14ac:dyDescent="0.25"/>
    <row r="100027" x14ac:dyDescent="0.25"/>
    <row r="100028" x14ac:dyDescent="0.25"/>
    <row r="100029" x14ac:dyDescent="0.25"/>
    <row r="100030" x14ac:dyDescent="0.25"/>
    <row r="100031" x14ac:dyDescent="0.25"/>
    <row r="100032" x14ac:dyDescent="0.25"/>
    <row r="100033" x14ac:dyDescent="0.25"/>
    <row r="100034" x14ac:dyDescent="0.25"/>
    <row r="100035" x14ac:dyDescent="0.25"/>
    <row r="100036" x14ac:dyDescent="0.25"/>
    <row r="100037" x14ac:dyDescent="0.25"/>
    <row r="100038" x14ac:dyDescent="0.25"/>
    <row r="100039" x14ac:dyDescent="0.25"/>
    <row r="100040" x14ac:dyDescent="0.25"/>
    <row r="100041" x14ac:dyDescent="0.25"/>
    <row r="100042" x14ac:dyDescent="0.25"/>
    <row r="100043" x14ac:dyDescent="0.25"/>
    <row r="100044" x14ac:dyDescent="0.25"/>
    <row r="100045" x14ac:dyDescent="0.25"/>
    <row r="100046" x14ac:dyDescent="0.25"/>
    <row r="100047" x14ac:dyDescent="0.25"/>
    <row r="100048" x14ac:dyDescent="0.25"/>
    <row r="100049" x14ac:dyDescent="0.25"/>
    <row r="100050" x14ac:dyDescent="0.25"/>
    <row r="100051" x14ac:dyDescent="0.25"/>
    <row r="100052" x14ac:dyDescent="0.25"/>
    <row r="100053" x14ac:dyDescent="0.25"/>
    <row r="100054" x14ac:dyDescent="0.25"/>
    <row r="100055" x14ac:dyDescent="0.25"/>
    <row r="100056" x14ac:dyDescent="0.25"/>
    <row r="100057" x14ac:dyDescent="0.25"/>
    <row r="100058" x14ac:dyDescent="0.25"/>
    <row r="100059" x14ac:dyDescent="0.25"/>
    <row r="100060" x14ac:dyDescent="0.25"/>
    <row r="100061" x14ac:dyDescent="0.25"/>
    <row r="100062" x14ac:dyDescent="0.25"/>
    <row r="100063" x14ac:dyDescent="0.25"/>
    <row r="100064" x14ac:dyDescent="0.25"/>
    <row r="100065" x14ac:dyDescent="0.25"/>
    <row r="100066" x14ac:dyDescent="0.25"/>
    <row r="100067" x14ac:dyDescent="0.25"/>
    <row r="100068" x14ac:dyDescent="0.25"/>
    <row r="100069" x14ac:dyDescent="0.25"/>
    <row r="100070" x14ac:dyDescent="0.25"/>
    <row r="100071" x14ac:dyDescent="0.25"/>
    <row r="100072" x14ac:dyDescent="0.25"/>
    <row r="100073" x14ac:dyDescent="0.25"/>
    <row r="100074" x14ac:dyDescent="0.25"/>
    <row r="100075" x14ac:dyDescent="0.25"/>
    <row r="100076" x14ac:dyDescent="0.25"/>
    <row r="100077" x14ac:dyDescent="0.25"/>
    <row r="100078" x14ac:dyDescent="0.25"/>
    <row r="100079" x14ac:dyDescent="0.25"/>
    <row r="100080" x14ac:dyDescent="0.25"/>
    <row r="100081" x14ac:dyDescent="0.25"/>
    <row r="100082" x14ac:dyDescent="0.25"/>
    <row r="100083" x14ac:dyDescent="0.25"/>
    <row r="100084" x14ac:dyDescent="0.25"/>
    <row r="100085" x14ac:dyDescent="0.25"/>
    <row r="100086" x14ac:dyDescent="0.25"/>
    <row r="100087" x14ac:dyDescent="0.25"/>
    <row r="100088" x14ac:dyDescent="0.25"/>
    <row r="100089" x14ac:dyDescent="0.25"/>
    <row r="100090" x14ac:dyDescent="0.25"/>
    <row r="100091" x14ac:dyDescent="0.25"/>
    <row r="100092" x14ac:dyDescent="0.25"/>
    <row r="100093" x14ac:dyDescent="0.25"/>
    <row r="100094" x14ac:dyDescent="0.25"/>
    <row r="100095" x14ac:dyDescent="0.25"/>
    <row r="100096" x14ac:dyDescent="0.25"/>
    <row r="100097" x14ac:dyDescent="0.25"/>
    <row r="100098" x14ac:dyDescent="0.25"/>
    <row r="100099" x14ac:dyDescent="0.25"/>
    <row r="100100" x14ac:dyDescent="0.25"/>
    <row r="100101" x14ac:dyDescent="0.25"/>
    <row r="100102" x14ac:dyDescent="0.25"/>
    <row r="100103" x14ac:dyDescent="0.25"/>
    <row r="100104" x14ac:dyDescent="0.25"/>
    <row r="100105" x14ac:dyDescent="0.25"/>
    <row r="100106" x14ac:dyDescent="0.25"/>
    <row r="100107" x14ac:dyDescent="0.25"/>
    <row r="100108" x14ac:dyDescent="0.25"/>
    <row r="100109" x14ac:dyDescent="0.25"/>
    <row r="100110" x14ac:dyDescent="0.25"/>
    <row r="100111" x14ac:dyDescent="0.25"/>
    <row r="100112" x14ac:dyDescent="0.25"/>
    <row r="100113" x14ac:dyDescent="0.25"/>
    <row r="100114" x14ac:dyDescent="0.25"/>
    <row r="100115" x14ac:dyDescent="0.25"/>
    <row r="100116" x14ac:dyDescent="0.25"/>
    <row r="100117" x14ac:dyDescent="0.25"/>
    <row r="100118" x14ac:dyDescent="0.25"/>
    <row r="100119" x14ac:dyDescent="0.25"/>
    <row r="100120" x14ac:dyDescent="0.25"/>
    <row r="100121" x14ac:dyDescent="0.25"/>
    <row r="100122" x14ac:dyDescent="0.25"/>
    <row r="100123" x14ac:dyDescent="0.25"/>
    <row r="100124" x14ac:dyDescent="0.25"/>
    <row r="100125" x14ac:dyDescent="0.25"/>
    <row r="100126" x14ac:dyDescent="0.25"/>
    <row r="100127" x14ac:dyDescent="0.25"/>
    <row r="100128" x14ac:dyDescent="0.25"/>
    <row r="100129" x14ac:dyDescent="0.25"/>
    <row r="100130" x14ac:dyDescent="0.25"/>
    <row r="100131" x14ac:dyDescent="0.25"/>
    <row r="100132" x14ac:dyDescent="0.25"/>
    <row r="100133" x14ac:dyDescent="0.25"/>
    <row r="100134" x14ac:dyDescent="0.25"/>
    <row r="100135" x14ac:dyDescent="0.25"/>
    <row r="100136" x14ac:dyDescent="0.25"/>
    <row r="100137" x14ac:dyDescent="0.25"/>
    <row r="100138" x14ac:dyDescent="0.25"/>
    <row r="100139" x14ac:dyDescent="0.25"/>
    <row r="100140" x14ac:dyDescent="0.25"/>
    <row r="100141" x14ac:dyDescent="0.25"/>
    <row r="100142" x14ac:dyDescent="0.25"/>
    <row r="100143" x14ac:dyDescent="0.25"/>
    <row r="100144" x14ac:dyDescent="0.25"/>
    <row r="100145" x14ac:dyDescent="0.25"/>
    <row r="100146" x14ac:dyDescent="0.25"/>
    <row r="100147" x14ac:dyDescent="0.25"/>
    <row r="100148" x14ac:dyDescent="0.25"/>
    <row r="100149" x14ac:dyDescent="0.25"/>
    <row r="100150" x14ac:dyDescent="0.25"/>
    <row r="100151" x14ac:dyDescent="0.25"/>
    <row r="100152" x14ac:dyDescent="0.25"/>
    <row r="100153" x14ac:dyDescent="0.25"/>
    <row r="100154" x14ac:dyDescent="0.25"/>
    <row r="100155" x14ac:dyDescent="0.25"/>
    <row r="100156" x14ac:dyDescent="0.25"/>
    <row r="100157" x14ac:dyDescent="0.25"/>
    <row r="100158" x14ac:dyDescent="0.25"/>
    <row r="100159" x14ac:dyDescent="0.25"/>
    <row r="100160" x14ac:dyDescent="0.25"/>
    <row r="100161" x14ac:dyDescent="0.25"/>
    <row r="100162" x14ac:dyDescent="0.25"/>
    <row r="100163" x14ac:dyDescent="0.25"/>
    <row r="100164" x14ac:dyDescent="0.25"/>
    <row r="100165" x14ac:dyDescent="0.25"/>
    <row r="100166" x14ac:dyDescent="0.25"/>
    <row r="100167" x14ac:dyDescent="0.25"/>
    <row r="100168" x14ac:dyDescent="0.25"/>
    <row r="100169" x14ac:dyDescent="0.25"/>
    <row r="100170" x14ac:dyDescent="0.25"/>
    <row r="100171" x14ac:dyDescent="0.25"/>
    <row r="100172" x14ac:dyDescent="0.25"/>
    <row r="100173" x14ac:dyDescent="0.25"/>
    <row r="100174" x14ac:dyDescent="0.25"/>
    <row r="100175" x14ac:dyDescent="0.25"/>
    <row r="100176" x14ac:dyDescent="0.25"/>
    <row r="100177" x14ac:dyDescent="0.25"/>
    <row r="100178" x14ac:dyDescent="0.25"/>
    <row r="100179" x14ac:dyDescent="0.25"/>
    <row r="100180" x14ac:dyDescent="0.25"/>
    <row r="100181" x14ac:dyDescent="0.25"/>
    <row r="100182" x14ac:dyDescent="0.25"/>
    <row r="100183" x14ac:dyDescent="0.25"/>
    <row r="100184" x14ac:dyDescent="0.25"/>
    <row r="100185" x14ac:dyDescent="0.25"/>
    <row r="100186" x14ac:dyDescent="0.25"/>
    <row r="100187" x14ac:dyDescent="0.25"/>
    <row r="100188" x14ac:dyDescent="0.25"/>
    <row r="100189" x14ac:dyDescent="0.25"/>
    <row r="100190" x14ac:dyDescent="0.25"/>
    <row r="100191" x14ac:dyDescent="0.25"/>
    <row r="100192" x14ac:dyDescent="0.25"/>
    <row r="100193" x14ac:dyDescent="0.25"/>
    <row r="100194" x14ac:dyDescent="0.25"/>
    <row r="100195" x14ac:dyDescent="0.25"/>
    <row r="100196" x14ac:dyDescent="0.25"/>
    <row r="100197" x14ac:dyDescent="0.25"/>
    <row r="100198" x14ac:dyDescent="0.25"/>
    <row r="100199" x14ac:dyDescent="0.25"/>
    <row r="100200" x14ac:dyDescent="0.25"/>
    <row r="100201" x14ac:dyDescent="0.25"/>
    <row r="100202" x14ac:dyDescent="0.25"/>
    <row r="100203" x14ac:dyDescent="0.25"/>
    <row r="100204" x14ac:dyDescent="0.25"/>
    <row r="100205" x14ac:dyDescent="0.25"/>
    <row r="100206" x14ac:dyDescent="0.25"/>
    <row r="100207" x14ac:dyDescent="0.25"/>
    <row r="100208" x14ac:dyDescent="0.25"/>
    <row r="100209" x14ac:dyDescent="0.25"/>
    <row r="100210" x14ac:dyDescent="0.25"/>
    <row r="100211" x14ac:dyDescent="0.25"/>
    <row r="100212" x14ac:dyDescent="0.25"/>
    <row r="100213" x14ac:dyDescent="0.25"/>
    <row r="100214" x14ac:dyDescent="0.25"/>
    <row r="100215" x14ac:dyDescent="0.25"/>
    <row r="100216" x14ac:dyDescent="0.25"/>
    <row r="100217" x14ac:dyDescent="0.25"/>
    <row r="100218" x14ac:dyDescent="0.25"/>
    <row r="100219" x14ac:dyDescent="0.25"/>
    <row r="100220" x14ac:dyDescent="0.25"/>
    <row r="100221" x14ac:dyDescent="0.25"/>
    <row r="100222" x14ac:dyDescent="0.25"/>
    <row r="100223" x14ac:dyDescent="0.25"/>
    <row r="100224" x14ac:dyDescent="0.25"/>
    <row r="100225" x14ac:dyDescent="0.25"/>
    <row r="100226" x14ac:dyDescent="0.25"/>
    <row r="100227" x14ac:dyDescent="0.25"/>
    <row r="100228" x14ac:dyDescent="0.25"/>
    <row r="100229" x14ac:dyDescent="0.25"/>
    <row r="100230" x14ac:dyDescent="0.25"/>
    <row r="100231" x14ac:dyDescent="0.25"/>
    <row r="100232" x14ac:dyDescent="0.25"/>
    <row r="100233" x14ac:dyDescent="0.25"/>
    <row r="100234" x14ac:dyDescent="0.25"/>
    <row r="100235" x14ac:dyDescent="0.25"/>
    <row r="100236" x14ac:dyDescent="0.25"/>
    <row r="100237" x14ac:dyDescent="0.25"/>
    <row r="100238" x14ac:dyDescent="0.25"/>
    <row r="100239" x14ac:dyDescent="0.25"/>
    <row r="100240" x14ac:dyDescent="0.25"/>
    <row r="100241" x14ac:dyDescent="0.25"/>
    <row r="100242" x14ac:dyDescent="0.25"/>
    <row r="100243" x14ac:dyDescent="0.25"/>
    <row r="100244" x14ac:dyDescent="0.25"/>
    <row r="100245" x14ac:dyDescent="0.25"/>
    <row r="100246" x14ac:dyDescent="0.25"/>
    <row r="100247" x14ac:dyDescent="0.25"/>
    <row r="100248" x14ac:dyDescent="0.25"/>
    <row r="100249" x14ac:dyDescent="0.25"/>
    <row r="100250" x14ac:dyDescent="0.25"/>
    <row r="100251" x14ac:dyDescent="0.25"/>
    <row r="100252" x14ac:dyDescent="0.25"/>
    <row r="100253" x14ac:dyDescent="0.25"/>
    <row r="100254" x14ac:dyDescent="0.25"/>
    <row r="100255" x14ac:dyDescent="0.25"/>
    <row r="100256" x14ac:dyDescent="0.25"/>
    <row r="100257" x14ac:dyDescent="0.25"/>
    <row r="100258" x14ac:dyDescent="0.25"/>
    <row r="100259" x14ac:dyDescent="0.25"/>
    <row r="100260" x14ac:dyDescent="0.25"/>
    <row r="100261" x14ac:dyDescent="0.25"/>
    <row r="100262" x14ac:dyDescent="0.25"/>
    <row r="100263" x14ac:dyDescent="0.25"/>
    <row r="100264" x14ac:dyDescent="0.25"/>
    <row r="100265" x14ac:dyDescent="0.25"/>
    <row r="100266" x14ac:dyDescent="0.25"/>
    <row r="100267" x14ac:dyDescent="0.25"/>
    <row r="100268" x14ac:dyDescent="0.25"/>
    <row r="100269" x14ac:dyDescent="0.25"/>
    <row r="100270" x14ac:dyDescent="0.25"/>
    <row r="100271" x14ac:dyDescent="0.25"/>
    <row r="100272" x14ac:dyDescent="0.25"/>
    <row r="100273" x14ac:dyDescent="0.25"/>
    <row r="100274" x14ac:dyDescent="0.25"/>
    <row r="100275" x14ac:dyDescent="0.25"/>
    <row r="100276" x14ac:dyDescent="0.25"/>
    <row r="100277" x14ac:dyDescent="0.25"/>
    <row r="100278" x14ac:dyDescent="0.25"/>
    <row r="100279" x14ac:dyDescent="0.25"/>
    <row r="100280" x14ac:dyDescent="0.25"/>
    <row r="100281" x14ac:dyDescent="0.25"/>
    <row r="100282" x14ac:dyDescent="0.25"/>
    <row r="100283" x14ac:dyDescent="0.25"/>
    <row r="100284" x14ac:dyDescent="0.25"/>
    <row r="100285" x14ac:dyDescent="0.25"/>
    <row r="100286" x14ac:dyDescent="0.25"/>
    <row r="100287" x14ac:dyDescent="0.25"/>
    <row r="100288" x14ac:dyDescent="0.25"/>
    <row r="100289" x14ac:dyDescent="0.25"/>
    <row r="100290" x14ac:dyDescent="0.25"/>
    <row r="100291" x14ac:dyDescent="0.25"/>
    <row r="100292" x14ac:dyDescent="0.25"/>
    <row r="100293" x14ac:dyDescent="0.25"/>
    <row r="100294" x14ac:dyDescent="0.25"/>
    <row r="100295" x14ac:dyDescent="0.25"/>
    <row r="100296" x14ac:dyDescent="0.25"/>
    <row r="100297" x14ac:dyDescent="0.25"/>
    <row r="100298" x14ac:dyDescent="0.25"/>
    <row r="100299" x14ac:dyDescent="0.25"/>
    <row r="100300" x14ac:dyDescent="0.25"/>
    <row r="100301" x14ac:dyDescent="0.25"/>
    <row r="100302" x14ac:dyDescent="0.25"/>
    <row r="100303" x14ac:dyDescent="0.25"/>
    <row r="100304" x14ac:dyDescent="0.25"/>
    <row r="100305" x14ac:dyDescent="0.25"/>
    <row r="100306" x14ac:dyDescent="0.25"/>
    <row r="100307" x14ac:dyDescent="0.25"/>
    <row r="100308" x14ac:dyDescent="0.25"/>
    <row r="100309" x14ac:dyDescent="0.25"/>
    <row r="100310" x14ac:dyDescent="0.25"/>
    <row r="100311" x14ac:dyDescent="0.25"/>
    <row r="100312" x14ac:dyDescent="0.25"/>
    <row r="100313" x14ac:dyDescent="0.25"/>
    <row r="100314" x14ac:dyDescent="0.25"/>
    <row r="100315" x14ac:dyDescent="0.25"/>
    <row r="100316" x14ac:dyDescent="0.25"/>
    <row r="100317" x14ac:dyDescent="0.25"/>
    <row r="100318" x14ac:dyDescent="0.25"/>
    <row r="100319" x14ac:dyDescent="0.25"/>
    <row r="100320" x14ac:dyDescent="0.25"/>
    <row r="100321" x14ac:dyDescent="0.25"/>
    <row r="100322" x14ac:dyDescent="0.25"/>
    <row r="100323" x14ac:dyDescent="0.25"/>
    <row r="100324" x14ac:dyDescent="0.25"/>
    <row r="100325" x14ac:dyDescent="0.25"/>
    <row r="100326" x14ac:dyDescent="0.25"/>
    <row r="100327" x14ac:dyDescent="0.25"/>
    <row r="100328" x14ac:dyDescent="0.25"/>
    <row r="100329" x14ac:dyDescent="0.25"/>
    <row r="100330" x14ac:dyDescent="0.25"/>
    <row r="100331" x14ac:dyDescent="0.25"/>
    <row r="100332" x14ac:dyDescent="0.25"/>
    <row r="100333" x14ac:dyDescent="0.25"/>
    <row r="100334" x14ac:dyDescent="0.25"/>
    <row r="100335" x14ac:dyDescent="0.25"/>
    <row r="100336" x14ac:dyDescent="0.25"/>
    <row r="100337" x14ac:dyDescent="0.25"/>
    <row r="100338" x14ac:dyDescent="0.25"/>
    <row r="100339" x14ac:dyDescent="0.25"/>
    <row r="100340" x14ac:dyDescent="0.25"/>
    <row r="100341" x14ac:dyDescent="0.25"/>
    <row r="100342" x14ac:dyDescent="0.25"/>
    <row r="100343" x14ac:dyDescent="0.25"/>
    <row r="100344" x14ac:dyDescent="0.25"/>
    <row r="100345" x14ac:dyDescent="0.25"/>
    <row r="100346" x14ac:dyDescent="0.25"/>
    <row r="100347" x14ac:dyDescent="0.25"/>
    <row r="100348" x14ac:dyDescent="0.25"/>
    <row r="100349" x14ac:dyDescent="0.25"/>
    <row r="100350" x14ac:dyDescent="0.25"/>
    <row r="100351" x14ac:dyDescent="0.25"/>
    <row r="100352" x14ac:dyDescent="0.25"/>
    <row r="100353" x14ac:dyDescent="0.25"/>
    <row r="100354" x14ac:dyDescent="0.25"/>
    <row r="100355" x14ac:dyDescent="0.25"/>
    <row r="100356" x14ac:dyDescent="0.25"/>
    <row r="100357" x14ac:dyDescent="0.25"/>
    <row r="100358" x14ac:dyDescent="0.25"/>
    <row r="100359" x14ac:dyDescent="0.25"/>
    <row r="100360" x14ac:dyDescent="0.25"/>
    <row r="100361" x14ac:dyDescent="0.25"/>
    <row r="100362" x14ac:dyDescent="0.25"/>
    <row r="100363" x14ac:dyDescent="0.25"/>
    <row r="100364" x14ac:dyDescent="0.25"/>
    <row r="100365" x14ac:dyDescent="0.25"/>
    <row r="100366" x14ac:dyDescent="0.25"/>
    <row r="100367" x14ac:dyDescent="0.25"/>
    <row r="100368" x14ac:dyDescent="0.25"/>
    <row r="100369" x14ac:dyDescent="0.25"/>
    <row r="100370" x14ac:dyDescent="0.25"/>
    <row r="100371" x14ac:dyDescent="0.25"/>
    <row r="100372" x14ac:dyDescent="0.25"/>
    <row r="100373" x14ac:dyDescent="0.25"/>
    <row r="100374" x14ac:dyDescent="0.25"/>
    <row r="100375" x14ac:dyDescent="0.25"/>
    <row r="100376" x14ac:dyDescent="0.25"/>
    <row r="100377" x14ac:dyDescent="0.25"/>
    <row r="100378" x14ac:dyDescent="0.25"/>
    <row r="100379" x14ac:dyDescent="0.25"/>
    <row r="100380" x14ac:dyDescent="0.25"/>
    <row r="100381" x14ac:dyDescent="0.25"/>
    <row r="100382" x14ac:dyDescent="0.25"/>
    <row r="100383" x14ac:dyDescent="0.25"/>
    <row r="100384" x14ac:dyDescent="0.25"/>
    <row r="100385" x14ac:dyDescent="0.25"/>
    <row r="100386" x14ac:dyDescent="0.25"/>
    <row r="100387" x14ac:dyDescent="0.25"/>
    <row r="100388" x14ac:dyDescent="0.25"/>
    <row r="100389" x14ac:dyDescent="0.25"/>
    <row r="100390" x14ac:dyDescent="0.25"/>
    <row r="100391" x14ac:dyDescent="0.25"/>
    <row r="100392" x14ac:dyDescent="0.25"/>
    <row r="100393" x14ac:dyDescent="0.25"/>
    <row r="100394" x14ac:dyDescent="0.25"/>
    <row r="100395" x14ac:dyDescent="0.25"/>
    <row r="100396" x14ac:dyDescent="0.25"/>
    <row r="100397" x14ac:dyDescent="0.25"/>
    <row r="100398" x14ac:dyDescent="0.25"/>
    <row r="100399" x14ac:dyDescent="0.25"/>
    <row r="100400" x14ac:dyDescent="0.25"/>
    <row r="100401" x14ac:dyDescent="0.25"/>
    <row r="100402" x14ac:dyDescent="0.25"/>
    <row r="100403" x14ac:dyDescent="0.25"/>
    <row r="100404" x14ac:dyDescent="0.25"/>
    <row r="100405" x14ac:dyDescent="0.25"/>
    <row r="100406" x14ac:dyDescent="0.25"/>
    <row r="100407" x14ac:dyDescent="0.25"/>
    <row r="100408" x14ac:dyDescent="0.25"/>
    <row r="100409" x14ac:dyDescent="0.25"/>
    <row r="100410" x14ac:dyDescent="0.25"/>
    <row r="100411" x14ac:dyDescent="0.25"/>
    <row r="100412" x14ac:dyDescent="0.25"/>
    <row r="100413" x14ac:dyDescent="0.25"/>
    <row r="100414" x14ac:dyDescent="0.25"/>
    <row r="100415" x14ac:dyDescent="0.25"/>
    <row r="100416" x14ac:dyDescent="0.25"/>
    <row r="100417" x14ac:dyDescent="0.25"/>
    <row r="100418" x14ac:dyDescent="0.25"/>
    <row r="100419" x14ac:dyDescent="0.25"/>
    <row r="100420" x14ac:dyDescent="0.25"/>
    <row r="100421" x14ac:dyDescent="0.25"/>
    <row r="100422" x14ac:dyDescent="0.25"/>
    <row r="100423" x14ac:dyDescent="0.25"/>
    <row r="100424" x14ac:dyDescent="0.25"/>
    <row r="100425" x14ac:dyDescent="0.25"/>
    <row r="100426" x14ac:dyDescent="0.25"/>
    <row r="100427" x14ac:dyDescent="0.25"/>
    <row r="100428" x14ac:dyDescent="0.25"/>
    <row r="100429" x14ac:dyDescent="0.25"/>
    <row r="100430" x14ac:dyDescent="0.25"/>
    <row r="100431" x14ac:dyDescent="0.25"/>
    <row r="100432" x14ac:dyDescent="0.25"/>
    <row r="100433" x14ac:dyDescent="0.25"/>
    <row r="100434" x14ac:dyDescent="0.25"/>
    <row r="100435" x14ac:dyDescent="0.25"/>
    <row r="100436" x14ac:dyDescent="0.25"/>
    <row r="100437" x14ac:dyDescent="0.25"/>
    <row r="100438" x14ac:dyDescent="0.25"/>
    <row r="100439" x14ac:dyDescent="0.25"/>
    <row r="100440" x14ac:dyDescent="0.25"/>
    <row r="100441" x14ac:dyDescent="0.25"/>
    <row r="100442" x14ac:dyDescent="0.25"/>
    <row r="100443" x14ac:dyDescent="0.25"/>
    <row r="100444" x14ac:dyDescent="0.25"/>
    <row r="100445" x14ac:dyDescent="0.25"/>
    <row r="100446" x14ac:dyDescent="0.25"/>
    <row r="100447" x14ac:dyDescent="0.25"/>
    <row r="100448" x14ac:dyDescent="0.25"/>
    <row r="100449" x14ac:dyDescent="0.25"/>
    <row r="100450" x14ac:dyDescent="0.25"/>
    <row r="100451" x14ac:dyDescent="0.25"/>
    <row r="100452" x14ac:dyDescent="0.25"/>
    <row r="100453" x14ac:dyDescent="0.25"/>
    <row r="100454" x14ac:dyDescent="0.25"/>
    <row r="100455" x14ac:dyDescent="0.25"/>
    <row r="100456" x14ac:dyDescent="0.25"/>
    <row r="100457" x14ac:dyDescent="0.25"/>
    <row r="100458" x14ac:dyDescent="0.25"/>
    <row r="100459" x14ac:dyDescent="0.25"/>
    <row r="100460" x14ac:dyDescent="0.25"/>
    <row r="100461" x14ac:dyDescent="0.25"/>
    <row r="100462" x14ac:dyDescent="0.25"/>
    <row r="100463" x14ac:dyDescent="0.25"/>
    <row r="100464" x14ac:dyDescent="0.25"/>
    <row r="100465" x14ac:dyDescent="0.25"/>
    <row r="100466" x14ac:dyDescent="0.25"/>
    <row r="100467" x14ac:dyDescent="0.25"/>
    <row r="100468" x14ac:dyDescent="0.25"/>
    <row r="100469" x14ac:dyDescent="0.25"/>
    <row r="100470" x14ac:dyDescent="0.25"/>
    <row r="100471" x14ac:dyDescent="0.25"/>
    <row r="100472" x14ac:dyDescent="0.25"/>
    <row r="100473" x14ac:dyDescent="0.25"/>
    <row r="100474" x14ac:dyDescent="0.25"/>
    <row r="100475" x14ac:dyDescent="0.25"/>
    <row r="100476" x14ac:dyDescent="0.25"/>
    <row r="100477" x14ac:dyDescent="0.25"/>
    <row r="100478" x14ac:dyDescent="0.25"/>
    <row r="100479" x14ac:dyDescent="0.25"/>
    <row r="100480" x14ac:dyDescent="0.25"/>
    <row r="100481" x14ac:dyDescent="0.25"/>
    <row r="100482" x14ac:dyDescent="0.25"/>
    <row r="100483" x14ac:dyDescent="0.25"/>
    <row r="100484" x14ac:dyDescent="0.25"/>
    <row r="100485" x14ac:dyDescent="0.25"/>
    <row r="100486" x14ac:dyDescent="0.25"/>
    <row r="100487" x14ac:dyDescent="0.25"/>
    <row r="100488" x14ac:dyDescent="0.25"/>
    <row r="100489" x14ac:dyDescent="0.25"/>
    <row r="100490" x14ac:dyDescent="0.25"/>
    <row r="100491" x14ac:dyDescent="0.25"/>
    <row r="100492" x14ac:dyDescent="0.25"/>
    <row r="100493" x14ac:dyDescent="0.25"/>
    <row r="100494" x14ac:dyDescent="0.25"/>
    <row r="100495" x14ac:dyDescent="0.25"/>
    <row r="100496" x14ac:dyDescent="0.25"/>
    <row r="100497" x14ac:dyDescent="0.25"/>
    <row r="100498" x14ac:dyDescent="0.25"/>
    <row r="100499" x14ac:dyDescent="0.25"/>
    <row r="100500" x14ac:dyDescent="0.25"/>
    <row r="100501" x14ac:dyDescent="0.25"/>
    <row r="100502" x14ac:dyDescent="0.25"/>
    <row r="100503" x14ac:dyDescent="0.25"/>
    <row r="100504" x14ac:dyDescent="0.25"/>
    <row r="100505" x14ac:dyDescent="0.25"/>
    <row r="100506" x14ac:dyDescent="0.25"/>
    <row r="100507" x14ac:dyDescent="0.25"/>
    <row r="100508" x14ac:dyDescent="0.25"/>
    <row r="100509" x14ac:dyDescent="0.25"/>
    <row r="100510" x14ac:dyDescent="0.25"/>
    <row r="100511" x14ac:dyDescent="0.25"/>
    <row r="100512" x14ac:dyDescent="0.25"/>
    <row r="100513" x14ac:dyDescent="0.25"/>
    <row r="100514" x14ac:dyDescent="0.25"/>
    <row r="100515" x14ac:dyDescent="0.25"/>
    <row r="100516" x14ac:dyDescent="0.25"/>
    <row r="100517" x14ac:dyDescent="0.25"/>
    <row r="100518" x14ac:dyDescent="0.25"/>
    <row r="100519" x14ac:dyDescent="0.25"/>
    <row r="100520" x14ac:dyDescent="0.25"/>
    <row r="100521" x14ac:dyDescent="0.25"/>
    <row r="100522" x14ac:dyDescent="0.25"/>
    <row r="100523" x14ac:dyDescent="0.25"/>
    <row r="100524" x14ac:dyDescent="0.25"/>
    <row r="100525" x14ac:dyDescent="0.25"/>
    <row r="100526" x14ac:dyDescent="0.25"/>
    <row r="100527" x14ac:dyDescent="0.25"/>
    <row r="100528" x14ac:dyDescent="0.25"/>
    <row r="100529" x14ac:dyDescent="0.25"/>
    <row r="100530" x14ac:dyDescent="0.25"/>
    <row r="100531" x14ac:dyDescent="0.25"/>
    <row r="100532" x14ac:dyDescent="0.25"/>
    <row r="100533" x14ac:dyDescent="0.25"/>
    <row r="100534" x14ac:dyDescent="0.25"/>
    <row r="100535" x14ac:dyDescent="0.25"/>
    <row r="100536" x14ac:dyDescent="0.25"/>
    <row r="100537" x14ac:dyDescent="0.25"/>
    <row r="100538" x14ac:dyDescent="0.25"/>
    <row r="100539" x14ac:dyDescent="0.25"/>
    <row r="100540" x14ac:dyDescent="0.25"/>
    <row r="100541" x14ac:dyDescent="0.25"/>
    <row r="100542" x14ac:dyDescent="0.25"/>
    <row r="100543" x14ac:dyDescent="0.25"/>
    <row r="100544" x14ac:dyDescent="0.25"/>
    <row r="100545" x14ac:dyDescent="0.25"/>
    <row r="100546" x14ac:dyDescent="0.25"/>
    <row r="100547" x14ac:dyDescent="0.25"/>
    <row r="100548" x14ac:dyDescent="0.25"/>
    <row r="100549" x14ac:dyDescent="0.25"/>
    <row r="100550" x14ac:dyDescent="0.25"/>
    <row r="100551" x14ac:dyDescent="0.25"/>
    <row r="100552" x14ac:dyDescent="0.25"/>
    <row r="100553" x14ac:dyDescent="0.25"/>
    <row r="100554" x14ac:dyDescent="0.25"/>
    <row r="100555" x14ac:dyDescent="0.25"/>
    <row r="100556" x14ac:dyDescent="0.25"/>
    <row r="100557" x14ac:dyDescent="0.25"/>
    <row r="100558" x14ac:dyDescent="0.25"/>
    <row r="100559" x14ac:dyDescent="0.25"/>
    <row r="100560" x14ac:dyDescent="0.25"/>
    <row r="100561" x14ac:dyDescent="0.25"/>
    <row r="100562" x14ac:dyDescent="0.25"/>
    <row r="100563" x14ac:dyDescent="0.25"/>
    <row r="100564" x14ac:dyDescent="0.25"/>
    <row r="100565" x14ac:dyDescent="0.25"/>
    <row r="100566" x14ac:dyDescent="0.25"/>
    <row r="100567" x14ac:dyDescent="0.25"/>
    <row r="100568" x14ac:dyDescent="0.25"/>
    <row r="100569" x14ac:dyDescent="0.25"/>
    <row r="100570" x14ac:dyDescent="0.25"/>
    <row r="100571" x14ac:dyDescent="0.25"/>
    <row r="100572" x14ac:dyDescent="0.25"/>
    <row r="100573" x14ac:dyDescent="0.25"/>
    <row r="100574" x14ac:dyDescent="0.25"/>
    <row r="100575" x14ac:dyDescent="0.25"/>
    <row r="100576" x14ac:dyDescent="0.25"/>
    <row r="100577" x14ac:dyDescent="0.25"/>
    <row r="100578" x14ac:dyDescent="0.25"/>
    <row r="100579" x14ac:dyDescent="0.25"/>
    <row r="100580" x14ac:dyDescent="0.25"/>
    <row r="100581" x14ac:dyDescent="0.25"/>
    <row r="100582" x14ac:dyDescent="0.25"/>
    <row r="100583" x14ac:dyDescent="0.25"/>
    <row r="100584" x14ac:dyDescent="0.25"/>
    <row r="100585" x14ac:dyDescent="0.25"/>
    <row r="100586" x14ac:dyDescent="0.25"/>
    <row r="100587" x14ac:dyDescent="0.25"/>
    <row r="100588" x14ac:dyDescent="0.25"/>
    <row r="100589" x14ac:dyDescent="0.25"/>
    <row r="100590" x14ac:dyDescent="0.25"/>
    <row r="100591" x14ac:dyDescent="0.25"/>
    <row r="100592" x14ac:dyDescent="0.25"/>
    <row r="100593" x14ac:dyDescent="0.25"/>
    <row r="100594" x14ac:dyDescent="0.25"/>
    <row r="100595" x14ac:dyDescent="0.25"/>
    <row r="100596" x14ac:dyDescent="0.25"/>
    <row r="100597" x14ac:dyDescent="0.25"/>
    <row r="100598" x14ac:dyDescent="0.25"/>
    <row r="100599" x14ac:dyDescent="0.25"/>
    <row r="100600" x14ac:dyDescent="0.25"/>
    <row r="100601" x14ac:dyDescent="0.25"/>
    <row r="100602" x14ac:dyDescent="0.25"/>
    <row r="100603" x14ac:dyDescent="0.25"/>
    <row r="100604" x14ac:dyDescent="0.25"/>
    <row r="100605" x14ac:dyDescent="0.25"/>
    <row r="100606" x14ac:dyDescent="0.25"/>
    <row r="100607" x14ac:dyDescent="0.25"/>
    <row r="100608" x14ac:dyDescent="0.25"/>
    <row r="100609" x14ac:dyDescent="0.25"/>
    <row r="100610" x14ac:dyDescent="0.25"/>
    <row r="100611" x14ac:dyDescent="0.25"/>
    <row r="100612" x14ac:dyDescent="0.25"/>
    <row r="100613" x14ac:dyDescent="0.25"/>
    <row r="100614" x14ac:dyDescent="0.25"/>
    <row r="100615" x14ac:dyDescent="0.25"/>
    <row r="100616" x14ac:dyDescent="0.25"/>
    <row r="100617" x14ac:dyDescent="0.25"/>
    <row r="100618" x14ac:dyDescent="0.25"/>
    <row r="100619" x14ac:dyDescent="0.25"/>
    <row r="100620" x14ac:dyDescent="0.25"/>
    <row r="100621" x14ac:dyDescent="0.25"/>
    <row r="100622" x14ac:dyDescent="0.25"/>
    <row r="100623" x14ac:dyDescent="0.25"/>
    <row r="100624" x14ac:dyDescent="0.25"/>
    <row r="100625" x14ac:dyDescent="0.25"/>
    <row r="100626" x14ac:dyDescent="0.25"/>
    <row r="100627" x14ac:dyDescent="0.25"/>
    <row r="100628" x14ac:dyDescent="0.25"/>
    <row r="100629" x14ac:dyDescent="0.25"/>
    <row r="100630" x14ac:dyDescent="0.25"/>
    <row r="100631" x14ac:dyDescent="0.25"/>
    <row r="100632" x14ac:dyDescent="0.25"/>
    <row r="100633" x14ac:dyDescent="0.25"/>
    <row r="100634" x14ac:dyDescent="0.25"/>
    <row r="100635" x14ac:dyDescent="0.25"/>
    <row r="100636" x14ac:dyDescent="0.25"/>
    <row r="100637" x14ac:dyDescent="0.25"/>
    <row r="100638" x14ac:dyDescent="0.25"/>
    <row r="100639" x14ac:dyDescent="0.25"/>
    <row r="100640" x14ac:dyDescent="0.25"/>
    <row r="100641" x14ac:dyDescent="0.25"/>
    <row r="100642" x14ac:dyDescent="0.25"/>
    <row r="100643" x14ac:dyDescent="0.25"/>
    <row r="100644" x14ac:dyDescent="0.25"/>
    <row r="100645" x14ac:dyDescent="0.25"/>
    <row r="100646" x14ac:dyDescent="0.25"/>
    <row r="100647" x14ac:dyDescent="0.25"/>
    <row r="100648" x14ac:dyDescent="0.25"/>
    <row r="100649" x14ac:dyDescent="0.25"/>
    <row r="100650" x14ac:dyDescent="0.25"/>
    <row r="100651" x14ac:dyDescent="0.25"/>
    <row r="100652" x14ac:dyDescent="0.25"/>
    <row r="100653" x14ac:dyDescent="0.25"/>
    <row r="100654" x14ac:dyDescent="0.25"/>
    <row r="100655" x14ac:dyDescent="0.25"/>
    <row r="100656" x14ac:dyDescent="0.25"/>
    <row r="100657" x14ac:dyDescent="0.25"/>
    <row r="100658" x14ac:dyDescent="0.25"/>
    <row r="100659" x14ac:dyDescent="0.25"/>
    <row r="100660" x14ac:dyDescent="0.25"/>
    <row r="100661" x14ac:dyDescent="0.25"/>
    <row r="100662" x14ac:dyDescent="0.25"/>
    <row r="100663" x14ac:dyDescent="0.25"/>
    <row r="100664" x14ac:dyDescent="0.25"/>
    <row r="100665" x14ac:dyDescent="0.25"/>
    <row r="100666" x14ac:dyDescent="0.25"/>
    <row r="100667" x14ac:dyDescent="0.25"/>
    <row r="100668" x14ac:dyDescent="0.25"/>
    <row r="100669" x14ac:dyDescent="0.25"/>
    <row r="100670" x14ac:dyDescent="0.25"/>
    <row r="100671" x14ac:dyDescent="0.25"/>
    <row r="100672" x14ac:dyDescent="0.25"/>
    <row r="100673" x14ac:dyDescent="0.25"/>
    <row r="100674" x14ac:dyDescent="0.25"/>
    <row r="100675" x14ac:dyDescent="0.25"/>
    <row r="100676" x14ac:dyDescent="0.25"/>
    <row r="100677" x14ac:dyDescent="0.25"/>
    <row r="100678" x14ac:dyDescent="0.25"/>
    <row r="100679" x14ac:dyDescent="0.25"/>
    <row r="100680" x14ac:dyDescent="0.25"/>
    <row r="100681" x14ac:dyDescent="0.25"/>
    <row r="100682" x14ac:dyDescent="0.25"/>
    <row r="100683" x14ac:dyDescent="0.25"/>
    <row r="100684" x14ac:dyDescent="0.25"/>
    <row r="100685" x14ac:dyDescent="0.25"/>
    <row r="100686" x14ac:dyDescent="0.25"/>
    <row r="100687" x14ac:dyDescent="0.25"/>
    <row r="100688" x14ac:dyDescent="0.25"/>
    <row r="100689" x14ac:dyDescent="0.25"/>
    <row r="100690" x14ac:dyDescent="0.25"/>
    <row r="100691" x14ac:dyDescent="0.25"/>
    <row r="100692" x14ac:dyDescent="0.25"/>
    <row r="100693" x14ac:dyDescent="0.25"/>
    <row r="100694" x14ac:dyDescent="0.25"/>
    <row r="100695" x14ac:dyDescent="0.25"/>
    <row r="100696" x14ac:dyDescent="0.25"/>
    <row r="100697" x14ac:dyDescent="0.25"/>
    <row r="100698" x14ac:dyDescent="0.25"/>
    <row r="100699" x14ac:dyDescent="0.25"/>
    <row r="100700" x14ac:dyDescent="0.25"/>
    <row r="100701" x14ac:dyDescent="0.25"/>
    <row r="100702" x14ac:dyDescent="0.25"/>
    <row r="100703" x14ac:dyDescent="0.25"/>
    <row r="100704" x14ac:dyDescent="0.25"/>
    <row r="100705" x14ac:dyDescent="0.25"/>
    <row r="100706" x14ac:dyDescent="0.25"/>
    <row r="100707" x14ac:dyDescent="0.25"/>
    <row r="100708" x14ac:dyDescent="0.25"/>
    <row r="100709" x14ac:dyDescent="0.25"/>
    <row r="100710" x14ac:dyDescent="0.25"/>
    <row r="100711" x14ac:dyDescent="0.25"/>
    <row r="100712" x14ac:dyDescent="0.25"/>
    <row r="100713" x14ac:dyDescent="0.25"/>
    <row r="100714" x14ac:dyDescent="0.25"/>
    <row r="100715" x14ac:dyDescent="0.25"/>
    <row r="100716" x14ac:dyDescent="0.25"/>
    <row r="100717" x14ac:dyDescent="0.25"/>
    <row r="100718" x14ac:dyDescent="0.25"/>
    <row r="100719" x14ac:dyDescent="0.25"/>
    <row r="100720" x14ac:dyDescent="0.25"/>
    <row r="100721" x14ac:dyDescent="0.25"/>
    <row r="100722" x14ac:dyDescent="0.25"/>
    <row r="100723" x14ac:dyDescent="0.25"/>
    <row r="100724" x14ac:dyDescent="0.25"/>
    <row r="100725" x14ac:dyDescent="0.25"/>
    <row r="100726" x14ac:dyDescent="0.25"/>
    <row r="100727" x14ac:dyDescent="0.25"/>
    <row r="100728" x14ac:dyDescent="0.25"/>
    <row r="100729" x14ac:dyDescent="0.25"/>
    <row r="100730" x14ac:dyDescent="0.25"/>
    <row r="100731" x14ac:dyDescent="0.25"/>
    <row r="100732" x14ac:dyDescent="0.25"/>
    <row r="100733" x14ac:dyDescent="0.25"/>
    <row r="100734" x14ac:dyDescent="0.25"/>
    <row r="100735" x14ac:dyDescent="0.25"/>
    <row r="100736" x14ac:dyDescent="0.25"/>
    <row r="100737" x14ac:dyDescent="0.25"/>
    <row r="100738" x14ac:dyDescent="0.25"/>
    <row r="100739" x14ac:dyDescent="0.25"/>
    <row r="100740" x14ac:dyDescent="0.25"/>
    <row r="100741" x14ac:dyDescent="0.25"/>
    <row r="100742" x14ac:dyDescent="0.25"/>
    <row r="100743" x14ac:dyDescent="0.25"/>
    <row r="100744" x14ac:dyDescent="0.25"/>
    <row r="100745" x14ac:dyDescent="0.25"/>
    <row r="100746" x14ac:dyDescent="0.25"/>
    <row r="100747" x14ac:dyDescent="0.25"/>
    <row r="100748" x14ac:dyDescent="0.25"/>
    <row r="100749" x14ac:dyDescent="0.25"/>
    <row r="100750" x14ac:dyDescent="0.25"/>
    <row r="100751" x14ac:dyDescent="0.25"/>
    <row r="100752" x14ac:dyDescent="0.25"/>
    <row r="100753" x14ac:dyDescent="0.25"/>
    <row r="100754" x14ac:dyDescent="0.25"/>
    <row r="100755" x14ac:dyDescent="0.25"/>
    <row r="100756" x14ac:dyDescent="0.25"/>
    <row r="100757" x14ac:dyDescent="0.25"/>
    <row r="100758" x14ac:dyDescent="0.25"/>
    <row r="100759" x14ac:dyDescent="0.25"/>
    <row r="100760" x14ac:dyDescent="0.25"/>
    <row r="100761" x14ac:dyDescent="0.25"/>
    <row r="100762" x14ac:dyDescent="0.25"/>
    <row r="100763" x14ac:dyDescent="0.25"/>
    <row r="100764" x14ac:dyDescent="0.25"/>
    <row r="100765" x14ac:dyDescent="0.25"/>
    <row r="100766" x14ac:dyDescent="0.25"/>
    <row r="100767" x14ac:dyDescent="0.25"/>
    <row r="100768" x14ac:dyDescent="0.25"/>
    <row r="100769" x14ac:dyDescent="0.25"/>
    <row r="100770" x14ac:dyDescent="0.25"/>
    <row r="100771" x14ac:dyDescent="0.25"/>
    <row r="100772" x14ac:dyDescent="0.25"/>
    <row r="100773" x14ac:dyDescent="0.25"/>
    <row r="100774" x14ac:dyDescent="0.25"/>
    <row r="100775" x14ac:dyDescent="0.25"/>
    <row r="100776" x14ac:dyDescent="0.25"/>
    <row r="100777" x14ac:dyDescent="0.25"/>
    <row r="100778" x14ac:dyDescent="0.25"/>
    <row r="100779" x14ac:dyDescent="0.25"/>
    <row r="100780" x14ac:dyDescent="0.25"/>
    <row r="100781" x14ac:dyDescent="0.25"/>
    <row r="100782" x14ac:dyDescent="0.25"/>
    <row r="100783" x14ac:dyDescent="0.25"/>
    <row r="100784" x14ac:dyDescent="0.25"/>
    <row r="100785" x14ac:dyDescent="0.25"/>
    <row r="100786" x14ac:dyDescent="0.25"/>
    <row r="100787" x14ac:dyDescent="0.25"/>
    <row r="100788" x14ac:dyDescent="0.25"/>
    <row r="100789" x14ac:dyDescent="0.25"/>
    <row r="100790" x14ac:dyDescent="0.25"/>
    <row r="100791" x14ac:dyDescent="0.25"/>
    <row r="100792" x14ac:dyDescent="0.25"/>
    <row r="100793" x14ac:dyDescent="0.25"/>
    <row r="100794" x14ac:dyDescent="0.25"/>
    <row r="100795" x14ac:dyDescent="0.25"/>
    <row r="100796" x14ac:dyDescent="0.25"/>
    <row r="100797" x14ac:dyDescent="0.25"/>
    <row r="100798" x14ac:dyDescent="0.25"/>
    <row r="100799" x14ac:dyDescent="0.25"/>
    <row r="100800" x14ac:dyDescent="0.25"/>
    <row r="100801" x14ac:dyDescent="0.25"/>
    <row r="100802" x14ac:dyDescent="0.25"/>
    <row r="100803" x14ac:dyDescent="0.25"/>
    <row r="100804" x14ac:dyDescent="0.25"/>
    <row r="100805" x14ac:dyDescent="0.25"/>
    <row r="100806" x14ac:dyDescent="0.25"/>
    <row r="100807" x14ac:dyDescent="0.25"/>
    <row r="100808" x14ac:dyDescent="0.25"/>
    <row r="100809" x14ac:dyDescent="0.25"/>
    <row r="100810" x14ac:dyDescent="0.25"/>
    <row r="100811" x14ac:dyDescent="0.25"/>
    <row r="100812" x14ac:dyDescent="0.25"/>
    <row r="100813" x14ac:dyDescent="0.25"/>
    <row r="100814" x14ac:dyDescent="0.25"/>
    <row r="100815" x14ac:dyDescent="0.25"/>
    <row r="100816" x14ac:dyDescent="0.25"/>
    <row r="100817" x14ac:dyDescent="0.25"/>
    <row r="100818" x14ac:dyDescent="0.25"/>
    <row r="100819" x14ac:dyDescent="0.25"/>
    <row r="100820" x14ac:dyDescent="0.25"/>
    <row r="100821" x14ac:dyDescent="0.25"/>
    <row r="100822" x14ac:dyDescent="0.25"/>
    <row r="100823" x14ac:dyDescent="0.25"/>
    <row r="100824" x14ac:dyDescent="0.25"/>
    <row r="100825" x14ac:dyDescent="0.25"/>
    <row r="100826" x14ac:dyDescent="0.25"/>
    <row r="100827" x14ac:dyDescent="0.25"/>
    <row r="100828" x14ac:dyDescent="0.25"/>
    <row r="100829" x14ac:dyDescent="0.25"/>
    <row r="100830" x14ac:dyDescent="0.25"/>
    <row r="100831" x14ac:dyDescent="0.25"/>
    <row r="100832" x14ac:dyDescent="0.25"/>
    <row r="100833" x14ac:dyDescent="0.25"/>
    <row r="100834" x14ac:dyDescent="0.25"/>
    <row r="100835" x14ac:dyDescent="0.25"/>
    <row r="100836" x14ac:dyDescent="0.25"/>
    <row r="100837" x14ac:dyDescent="0.25"/>
    <row r="100838" x14ac:dyDescent="0.25"/>
    <row r="100839" x14ac:dyDescent="0.25"/>
    <row r="100840" x14ac:dyDescent="0.25"/>
    <row r="100841" x14ac:dyDescent="0.25"/>
    <row r="100842" x14ac:dyDescent="0.25"/>
    <row r="100843" x14ac:dyDescent="0.25"/>
    <row r="100844" x14ac:dyDescent="0.25"/>
    <row r="100845" x14ac:dyDescent="0.25"/>
    <row r="100846" x14ac:dyDescent="0.25"/>
    <row r="100847" x14ac:dyDescent="0.25"/>
    <row r="100848" x14ac:dyDescent="0.25"/>
    <row r="100849" x14ac:dyDescent="0.25"/>
    <row r="100850" x14ac:dyDescent="0.25"/>
    <row r="100851" x14ac:dyDescent="0.25"/>
    <row r="100852" x14ac:dyDescent="0.25"/>
    <row r="100853" x14ac:dyDescent="0.25"/>
    <row r="100854" x14ac:dyDescent="0.25"/>
    <row r="100855" x14ac:dyDescent="0.25"/>
    <row r="100856" x14ac:dyDescent="0.25"/>
    <row r="100857" x14ac:dyDescent="0.25"/>
    <row r="100858" x14ac:dyDescent="0.25"/>
    <row r="100859" x14ac:dyDescent="0.25"/>
    <row r="100860" x14ac:dyDescent="0.25"/>
    <row r="100861" x14ac:dyDescent="0.25"/>
    <row r="100862" x14ac:dyDescent="0.25"/>
    <row r="100863" x14ac:dyDescent="0.25"/>
    <row r="100864" x14ac:dyDescent="0.25"/>
    <row r="100865" x14ac:dyDescent="0.25"/>
    <row r="100866" x14ac:dyDescent="0.25"/>
    <row r="100867" x14ac:dyDescent="0.25"/>
    <row r="100868" x14ac:dyDescent="0.25"/>
    <row r="100869" x14ac:dyDescent="0.25"/>
    <row r="100870" x14ac:dyDescent="0.25"/>
    <row r="100871" x14ac:dyDescent="0.25"/>
    <row r="100872" x14ac:dyDescent="0.25"/>
    <row r="100873" x14ac:dyDescent="0.25"/>
    <row r="100874" x14ac:dyDescent="0.25"/>
    <row r="100875" x14ac:dyDescent="0.25"/>
    <row r="100876" x14ac:dyDescent="0.25"/>
    <row r="100877" x14ac:dyDescent="0.25"/>
    <row r="100878" x14ac:dyDescent="0.25"/>
    <row r="100879" x14ac:dyDescent="0.25"/>
    <row r="100880" x14ac:dyDescent="0.25"/>
    <row r="100881" x14ac:dyDescent="0.25"/>
    <row r="100882" x14ac:dyDescent="0.25"/>
    <row r="100883" x14ac:dyDescent="0.25"/>
    <row r="100884" x14ac:dyDescent="0.25"/>
    <row r="100885" x14ac:dyDescent="0.25"/>
    <row r="100886" x14ac:dyDescent="0.25"/>
    <row r="100887" x14ac:dyDescent="0.25"/>
    <row r="100888" x14ac:dyDescent="0.25"/>
    <row r="100889" x14ac:dyDescent="0.25"/>
    <row r="100890" x14ac:dyDescent="0.25"/>
    <row r="100891" x14ac:dyDescent="0.25"/>
    <row r="100892" x14ac:dyDescent="0.25"/>
    <row r="100893" x14ac:dyDescent="0.25"/>
    <row r="100894" x14ac:dyDescent="0.25"/>
    <row r="100895" x14ac:dyDescent="0.25"/>
    <row r="100896" x14ac:dyDescent="0.25"/>
    <row r="100897" x14ac:dyDescent="0.25"/>
    <row r="100898" x14ac:dyDescent="0.25"/>
    <row r="100899" x14ac:dyDescent="0.25"/>
    <row r="100900" x14ac:dyDescent="0.25"/>
    <row r="100901" x14ac:dyDescent="0.25"/>
    <row r="100902" x14ac:dyDescent="0.25"/>
    <row r="100903" x14ac:dyDescent="0.25"/>
    <row r="100904" x14ac:dyDescent="0.25"/>
    <row r="100905" x14ac:dyDescent="0.25"/>
    <row r="100906" x14ac:dyDescent="0.25"/>
    <row r="100907" x14ac:dyDescent="0.25"/>
    <row r="100908" x14ac:dyDescent="0.25"/>
    <row r="100909" x14ac:dyDescent="0.25"/>
    <row r="100910" x14ac:dyDescent="0.25"/>
    <row r="100911" x14ac:dyDescent="0.25"/>
    <row r="100912" x14ac:dyDescent="0.25"/>
    <row r="100913" x14ac:dyDescent="0.25"/>
    <row r="100914" x14ac:dyDescent="0.25"/>
    <row r="100915" x14ac:dyDescent="0.25"/>
    <row r="100916" x14ac:dyDescent="0.25"/>
    <row r="100917" x14ac:dyDescent="0.25"/>
    <row r="100918" x14ac:dyDescent="0.25"/>
    <row r="100919" x14ac:dyDescent="0.25"/>
    <row r="100920" x14ac:dyDescent="0.25"/>
    <row r="100921" x14ac:dyDescent="0.25"/>
    <row r="100922" x14ac:dyDescent="0.25"/>
    <row r="100923" x14ac:dyDescent="0.25"/>
    <row r="100924" x14ac:dyDescent="0.25"/>
    <row r="100925" x14ac:dyDescent="0.25"/>
    <row r="100926" x14ac:dyDescent="0.25"/>
    <row r="100927" x14ac:dyDescent="0.25"/>
    <row r="100928" x14ac:dyDescent="0.25"/>
    <row r="100929" x14ac:dyDescent="0.25"/>
    <row r="100930" x14ac:dyDescent="0.25"/>
    <row r="100931" x14ac:dyDescent="0.25"/>
    <row r="100932" x14ac:dyDescent="0.25"/>
    <row r="100933" x14ac:dyDescent="0.25"/>
    <row r="100934" x14ac:dyDescent="0.25"/>
    <row r="100935" x14ac:dyDescent="0.25"/>
    <row r="100936" x14ac:dyDescent="0.25"/>
    <row r="100937" x14ac:dyDescent="0.25"/>
    <row r="100938" x14ac:dyDescent="0.25"/>
    <row r="100939" x14ac:dyDescent="0.25"/>
    <row r="100940" x14ac:dyDescent="0.25"/>
    <row r="100941" x14ac:dyDescent="0.25"/>
    <row r="100942" x14ac:dyDescent="0.25"/>
    <row r="100943" x14ac:dyDescent="0.25"/>
    <row r="100944" x14ac:dyDescent="0.25"/>
    <row r="100945" x14ac:dyDescent="0.25"/>
    <row r="100946" x14ac:dyDescent="0.25"/>
    <row r="100947" x14ac:dyDescent="0.25"/>
    <row r="100948" x14ac:dyDescent="0.25"/>
    <row r="100949" x14ac:dyDescent="0.25"/>
    <row r="100950" x14ac:dyDescent="0.25"/>
    <row r="100951" x14ac:dyDescent="0.25"/>
    <row r="100952" x14ac:dyDescent="0.25"/>
    <row r="100953" x14ac:dyDescent="0.25"/>
    <row r="100954" x14ac:dyDescent="0.25"/>
    <row r="100955" x14ac:dyDescent="0.25"/>
    <row r="100956" x14ac:dyDescent="0.25"/>
    <row r="100957" x14ac:dyDescent="0.25"/>
    <row r="100958" x14ac:dyDescent="0.25"/>
    <row r="100959" x14ac:dyDescent="0.25"/>
    <row r="100960" x14ac:dyDescent="0.25"/>
    <row r="100961" x14ac:dyDescent="0.25"/>
    <row r="100962" x14ac:dyDescent="0.25"/>
    <row r="100963" x14ac:dyDescent="0.25"/>
    <row r="100964" x14ac:dyDescent="0.25"/>
    <row r="100965" x14ac:dyDescent="0.25"/>
    <row r="100966" x14ac:dyDescent="0.25"/>
    <row r="100967" x14ac:dyDescent="0.25"/>
    <row r="100968" x14ac:dyDescent="0.25"/>
    <row r="100969" x14ac:dyDescent="0.25"/>
    <row r="100970" x14ac:dyDescent="0.25"/>
    <row r="100971" x14ac:dyDescent="0.25"/>
    <row r="100972" x14ac:dyDescent="0.25"/>
    <row r="100973" x14ac:dyDescent="0.25"/>
    <row r="100974" x14ac:dyDescent="0.25"/>
    <row r="100975" x14ac:dyDescent="0.25"/>
    <row r="100976" x14ac:dyDescent="0.25"/>
    <row r="100977" x14ac:dyDescent="0.25"/>
    <row r="100978" x14ac:dyDescent="0.25"/>
    <row r="100979" x14ac:dyDescent="0.25"/>
    <row r="100980" x14ac:dyDescent="0.25"/>
    <row r="100981" x14ac:dyDescent="0.25"/>
    <row r="100982" x14ac:dyDescent="0.25"/>
    <row r="100983" x14ac:dyDescent="0.25"/>
    <row r="100984" x14ac:dyDescent="0.25"/>
    <row r="100985" x14ac:dyDescent="0.25"/>
    <row r="100986" x14ac:dyDescent="0.25"/>
    <row r="100987" x14ac:dyDescent="0.25"/>
    <row r="100988" x14ac:dyDescent="0.25"/>
    <row r="100989" x14ac:dyDescent="0.25"/>
    <row r="100990" x14ac:dyDescent="0.25"/>
    <row r="100991" x14ac:dyDescent="0.25"/>
    <row r="100992" x14ac:dyDescent="0.25"/>
    <row r="100993" x14ac:dyDescent="0.25"/>
    <row r="100994" x14ac:dyDescent="0.25"/>
    <row r="100995" x14ac:dyDescent="0.25"/>
    <row r="100996" x14ac:dyDescent="0.25"/>
    <row r="100997" x14ac:dyDescent="0.25"/>
    <row r="100998" x14ac:dyDescent="0.25"/>
    <row r="100999" x14ac:dyDescent="0.25"/>
    <row r="101000" x14ac:dyDescent="0.25"/>
    <row r="101001" x14ac:dyDescent="0.25"/>
    <row r="101002" x14ac:dyDescent="0.25"/>
    <row r="101003" x14ac:dyDescent="0.25"/>
    <row r="101004" x14ac:dyDescent="0.25"/>
    <row r="101005" x14ac:dyDescent="0.25"/>
    <row r="101006" x14ac:dyDescent="0.25"/>
    <row r="101007" x14ac:dyDescent="0.25"/>
    <row r="101008" x14ac:dyDescent="0.25"/>
    <row r="101009" x14ac:dyDescent="0.25"/>
    <row r="101010" x14ac:dyDescent="0.25"/>
    <row r="101011" x14ac:dyDescent="0.25"/>
    <row r="101012" x14ac:dyDescent="0.25"/>
    <row r="101013" x14ac:dyDescent="0.25"/>
    <row r="101014" x14ac:dyDescent="0.25"/>
    <row r="101015" x14ac:dyDescent="0.25"/>
    <row r="101016" x14ac:dyDescent="0.25"/>
    <row r="101017" x14ac:dyDescent="0.25"/>
    <row r="101018" x14ac:dyDescent="0.25"/>
    <row r="101019" x14ac:dyDescent="0.25"/>
    <row r="101020" x14ac:dyDescent="0.25"/>
    <row r="101021" x14ac:dyDescent="0.25"/>
    <row r="101022" x14ac:dyDescent="0.25"/>
    <row r="101023" x14ac:dyDescent="0.25"/>
    <row r="101024" x14ac:dyDescent="0.25"/>
    <row r="101025" x14ac:dyDescent="0.25"/>
    <row r="101026" x14ac:dyDescent="0.25"/>
    <row r="101027" x14ac:dyDescent="0.25"/>
    <row r="101028" x14ac:dyDescent="0.25"/>
    <row r="101029" x14ac:dyDescent="0.25"/>
    <row r="101030" x14ac:dyDescent="0.25"/>
    <row r="101031" x14ac:dyDescent="0.25"/>
    <row r="101032" x14ac:dyDescent="0.25"/>
    <row r="101033" x14ac:dyDescent="0.25"/>
    <row r="101034" x14ac:dyDescent="0.25"/>
    <row r="101035" x14ac:dyDescent="0.25"/>
    <row r="101036" x14ac:dyDescent="0.25"/>
    <row r="101037" x14ac:dyDescent="0.25"/>
    <row r="101038" x14ac:dyDescent="0.25"/>
    <row r="101039" x14ac:dyDescent="0.25"/>
    <row r="101040" x14ac:dyDescent="0.25"/>
    <row r="101041" x14ac:dyDescent="0.25"/>
    <row r="101042" x14ac:dyDescent="0.25"/>
    <row r="101043" x14ac:dyDescent="0.25"/>
    <row r="101044" x14ac:dyDescent="0.25"/>
    <row r="101045" x14ac:dyDescent="0.25"/>
    <row r="101046" x14ac:dyDescent="0.25"/>
    <row r="101047" x14ac:dyDescent="0.25"/>
    <row r="101048" x14ac:dyDescent="0.25"/>
    <row r="101049" x14ac:dyDescent="0.25"/>
    <row r="101050" x14ac:dyDescent="0.25"/>
    <row r="101051" x14ac:dyDescent="0.25"/>
    <row r="101052" x14ac:dyDescent="0.25"/>
    <row r="101053" x14ac:dyDescent="0.25"/>
    <row r="101054" x14ac:dyDescent="0.25"/>
    <row r="101055" x14ac:dyDescent="0.25"/>
    <row r="101056" x14ac:dyDescent="0.25"/>
    <row r="101057" x14ac:dyDescent="0.25"/>
    <row r="101058" x14ac:dyDescent="0.25"/>
    <row r="101059" x14ac:dyDescent="0.25"/>
    <row r="101060" x14ac:dyDescent="0.25"/>
    <row r="101061" x14ac:dyDescent="0.25"/>
    <row r="101062" x14ac:dyDescent="0.25"/>
    <row r="101063" x14ac:dyDescent="0.25"/>
    <row r="101064" x14ac:dyDescent="0.25"/>
    <row r="101065" x14ac:dyDescent="0.25"/>
    <row r="101066" x14ac:dyDescent="0.25"/>
    <row r="101067" x14ac:dyDescent="0.25"/>
    <row r="101068" x14ac:dyDescent="0.25"/>
    <row r="101069" x14ac:dyDescent="0.25"/>
    <row r="101070" x14ac:dyDescent="0.25"/>
    <row r="101071" x14ac:dyDescent="0.25"/>
    <row r="101072" x14ac:dyDescent="0.25"/>
    <row r="101073" x14ac:dyDescent="0.25"/>
    <row r="101074" x14ac:dyDescent="0.25"/>
    <row r="101075" x14ac:dyDescent="0.25"/>
    <row r="101076" x14ac:dyDescent="0.25"/>
    <row r="101077" x14ac:dyDescent="0.25"/>
    <row r="101078" x14ac:dyDescent="0.25"/>
    <row r="101079" x14ac:dyDescent="0.25"/>
    <row r="101080" x14ac:dyDescent="0.25"/>
    <row r="101081" x14ac:dyDescent="0.25"/>
    <row r="101082" x14ac:dyDescent="0.25"/>
    <row r="101083" x14ac:dyDescent="0.25"/>
    <row r="101084" x14ac:dyDescent="0.25"/>
    <row r="101085" x14ac:dyDescent="0.25"/>
    <row r="101086" x14ac:dyDescent="0.25"/>
    <row r="101087" x14ac:dyDescent="0.25"/>
    <row r="101088" x14ac:dyDescent="0.25"/>
    <row r="101089" x14ac:dyDescent="0.25"/>
    <row r="101090" x14ac:dyDescent="0.25"/>
    <row r="101091" x14ac:dyDescent="0.25"/>
    <row r="101092" x14ac:dyDescent="0.25"/>
    <row r="101093" x14ac:dyDescent="0.25"/>
    <row r="101094" x14ac:dyDescent="0.25"/>
    <row r="101095" x14ac:dyDescent="0.25"/>
    <row r="101096" x14ac:dyDescent="0.25"/>
    <row r="101097" x14ac:dyDescent="0.25"/>
    <row r="101098" x14ac:dyDescent="0.25"/>
    <row r="101099" x14ac:dyDescent="0.25"/>
    <row r="101100" x14ac:dyDescent="0.25"/>
    <row r="101101" x14ac:dyDescent="0.25"/>
    <row r="101102" x14ac:dyDescent="0.25"/>
    <row r="101103" x14ac:dyDescent="0.25"/>
    <row r="101104" x14ac:dyDescent="0.25"/>
    <row r="101105" x14ac:dyDescent="0.25"/>
    <row r="101106" x14ac:dyDescent="0.25"/>
    <row r="101107" x14ac:dyDescent="0.25"/>
    <row r="101108" x14ac:dyDescent="0.25"/>
    <row r="101109" x14ac:dyDescent="0.25"/>
    <row r="101110" x14ac:dyDescent="0.25"/>
    <row r="101111" x14ac:dyDescent="0.25"/>
    <row r="101112" x14ac:dyDescent="0.25"/>
    <row r="101113" x14ac:dyDescent="0.25"/>
    <row r="101114" x14ac:dyDescent="0.25"/>
    <row r="101115" x14ac:dyDescent="0.25"/>
    <row r="101116" x14ac:dyDescent="0.25"/>
    <row r="101117" x14ac:dyDescent="0.25"/>
    <row r="101118" x14ac:dyDescent="0.25"/>
    <row r="101119" x14ac:dyDescent="0.25"/>
    <row r="101120" x14ac:dyDescent="0.25"/>
    <row r="101121" x14ac:dyDescent="0.25"/>
    <row r="101122" x14ac:dyDescent="0.25"/>
    <row r="101123" x14ac:dyDescent="0.25"/>
    <row r="101124" x14ac:dyDescent="0.25"/>
    <row r="101125" x14ac:dyDescent="0.25"/>
    <row r="101126" x14ac:dyDescent="0.25"/>
    <row r="101127" x14ac:dyDescent="0.25"/>
    <row r="101128" x14ac:dyDescent="0.25"/>
    <row r="101129" x14ac:dyDescent="0.25"/>
    <row r="101130" x14ac:dyDescent="0.25"/>
    <row r="101131" x14ac:dyDescent="0.25"/>
    <row r="101132" x14ac:dyDescent="0.25"/>
    <row r="101133" x14ac:dyDescent="0.25"/>
    <row r="101134" x14ac:dyDescent="0.25"/>
    <row r="101135" x14ac:dyDescent="0.25"/>
    <row r="101136" x14ac:dyDescent="0.25"/>
    <row r="101137" x14ac:dyDescent="0.25"/>
    <row r="101138" x14ac:dyDescent="0.25"/>
    <row r="101139" x14ac:dyDescent="0.25"/>
    <row r="101140" x14ac:dyDescent="0.25"/>
    <row r="101141" x14ac:dyDescent="0.25"/>
    <row r="101142" x14ac:dyDescent="0.25"/>
    <row r="101143" x14ac:dyDescent="0.25"/>
    <row r="101144" x14ac:dyDescent="0.25"/>
    <row r="101145" x14ac:dyDescent="0.25"/>
    <row r="101146" x14ac:dyDescent="0.25"/>
    <row r="101147" x14ac:dyDescent="0.25"/>
    <row r="101148" x14ac:dyDescent="0.25"/>
    <row r="101149" x14ac:dyDescent="0.25"/>
    <row r="101150" x14ac:dyDescent="0.25"/>
    <row r="101151" x14ac:dyDescent="0.25"/>
    <row r="101152" x14ac:dyDescent="0.25"/>
    <row r="101153" x14ac:dyDescent="0.25"/>
    <row r="101154" x14ac:dyDescent="0.25"/>
    <row r="101155" x14ac:dyDescent="0.25"/>
    <row r="101156" x14ac:dyDescent="0.25"/>
    <row r="101157" x14ac:dyDescent="0.25"/>
    <row r="101158" x14ac:dyDescent="0.25"/>
    <row r="101159" x14ac:dyDescent="0.25"/>
    <row r="101160" x14ac:dyDescent="0.25"/>
    <row r="101161" x14ac:dyDescent="0.25"/>
    <row r="101162" x14ac:dyDescent="0.25"/>
    <row r="101163" x14ac:dyDescent="0.25"/>
    <row r="101164" x14ac:dyDescent="0.25"/>
    <row r="101165" x14ac:dyDescent="0.25"/>
    <row r="101166" x14ac:dyDescent="0.25"/>
    <row r="101167" x14ac:dyDescent="0.25"/>
    <row r="101168" x14ac:dyDescent="0.25"/>
    <row r="101169" x14ac:dyDescent="0.25"/>
    <row r="101170" x14ac:dyDescent="0.25"/>
    <row r="101171" x14ac:dyDescent="0.25"/>
    <row r="101172" x14ac:dyDescent="0.25"/>
    <row r="101173" x14ac:dyDescent="0.25"/>
    <row r="101174" x14ac:dyDescent="0.25"/>
    <row r="101175" x14ac:dyDescent="0.25"/>
    <row r="101176" x14ac:dyDescent="0.25"/>
    <row r="101177" x14ac:dyDescent="0.25"/>
    <row r="101178" x14ac:dyDescent="0.25"/>
    <row r="101179" x14ac:dyDescent="0.25"/>
    <row r="101180" x14ac:dyDescent="0.25"/>
    <row r="101181" x14ac:dyDescent="0.25"/>
    <row r="101182" x14ac:dyDescent="0.25"/>
    <row r="101183" x14ac:dyDescent="0.25"/>
    <row r="101184" x14ac:dyDescent="0.25"/>
    <row r="101185" x14ac:dyDescent="0.25"/>
    <row r="101186" x14ac:dyDescent="0.25"/>
    <row r="101187" x14ac:dyDescent="0.25"/>
    <row r="101188" x14ac:dyDescent="0.25"/>
    <row r="101189" x14ac:dyDescent="0.25"/>
    <row r="101190" x14ac:dyDescent="0.25"/>
    <row r="101191" x14ac:dyDescent="0.25"/>
    <row r="101192" x14ac:dyDescent="0.25"/>
    <row r="101193" x14ac:dyDescent="0.25"/>
    <row r="101194" x14ac:dyDescent="0.25"/>
    <row r="101195" x14ac:dyDescent="0.25"/>
    <row r="101196" x14ac:dyDescent="0.25"/>
    <row r="101197" x14ac:dyDescent="0.25"/>
    <row r="101198" x14ac:dyDescent="0.25"/>
    <row r="101199" x14ac:dyDescent="0.25"/>
    <row r="101200" x14ac:dyDescent="0.25"/>
    <row r="101201" x14ac:dyDescent="0.25"/>
    <row r="101202" x14ac:dyDescent="0.25"/>
    <row r="101203" x14ac:dyDescent="0.25"/>
    <row r="101204" x14ac:dyDescent="0.25"/>
    <row r="101205" x14ac:dyDescent="0.25"/>
    <row r="101206" x14ac:dyDescent="0.25"/>
    <row r="101207" x14ac:dyDescent="0.25"/>
    <row r="101208" x14ac:dyDescent="0.25"/>
    <row r="101209" x14ac:dyDescent="0.25"/>
    <row r="101210" x14ac:dyDescent="0.25"/>
    <row r="101211" x14ac:dyDescent="0.25"/>
    <row r="101212" x14ac:dyDescent="0.25"/>
    <row r="101213" x14ac:dyDescent="0.25"/>
    <row r="101214" x14ac:dyDescent="0.25"/>
    <row r="101215" x14ac:dyDescent="0.25"/>
    <row r="101216" x14ac:dyDescent="0.25"/>
    <row r="101217" x14ac:dyDescent="0.25"/>
    <row r="101218" x14ac:dyDescent="0.25"/>
    <row r="101219" x14ac:dyDescent="0.25"/>
    <row r="101220" x14ac:dyDescent="0.25"/>
    <row r="101221" x14ac:dyDescent="0.25"/>
    <row r="101222" x14ac:dyDescent="0.25"/>
    <row r="101223" x14ac:dyDescent="0.25"/>
    <row r="101224" x14ac:dyDescent="0.25"/>
    <row r="101225" x14ac:dyDescent="0.25"/>
    <row r="101226" x14ac:dyDescent="0.25"/>
    <row r="101227" x14ac:dyDescent="0.25"/>
    <row r="101228" x14ac:dyDescent="0.25"/>
    <row r="101229" x14ac:dyDescent="0.25"/>
    <row r="101230" x14ac:dyDescent="0.25"/>
    <row r="101231" x14ac:dyDescent="0.25"/>
    <row r="101232" x14ac:dyDescent="0.25"/>
    <row r="101233" x14ac:dyDescent="0.25"/>
    <row r="101234" x14ac:dyDescent="0.25"/>
    <row r="101235" x14ac:dyDescent="0.25"/>
    <row r="101236" x14ac:dyDescent="0.25"/>
    <row r="101237" x14ac:dyDescent="0.25"/>
    <row r="101238" x14ac:dyDescent="0.25"/>
    <row r="101239" x14ac:dyDescent="0.25"/>
    <row r="101240" x14ac:dyDescent="0.25"/>
    <row r="101241" x14ac:dyDescent="0.25"/>
    <row r="101242" x14ac:dyDescent="0.25"/>
    <row r="101243" x14ac:dyDescent="0.25"/>
    <row r="101244" x14ac:dyDescent="0.25"/>
    <row r="101245" x14ac:dyDescent="0.25"/>
    <row r="101246" x14ac:dyDescent="0.25"/>
    <row r="101247" x14ac:dyDescent="0.25"/>
    <row r="101248" x14ac:dyDescent="0.25"/>
    <row r="101249" x14ac:dyDescent="0.25"/>
    <row r="101250" x14ac:dyDescent="0.25"/>
    <row r="101251" x14ac:dyDescent="0.25"/>
    <row r="101252" x14ac:dyDescent="0.25"/>
    <row r="101253" x14ac:dyDescent="0.25"/>
    <row r="101254" x14ac:dyDescent="0.25"/>
    <row r="101255" x14ac:dyDescent="0.25"/>
    <row r="101256" x14ac:dyDescent="0.25"/>
    <row r="101257" x14ac:dyDescent="0.25"/>
    <row r="101258" x14ac:dyDescent="0.25"/>
    <row r="101259" x14ac:dyDescent="0.25"/>
    <row r="101260" x14ac:dyDescent="0.25"/>
    <row r="101261" x14ac:dyDescent="0.25"/>
    <row r="101262" x14ac:dyDescent="0.25"/>
    <row r="101263" x14ac:dyDescent="0.25"/>
    <row r="101264" x14ac:dyDescent="0.25"/>
    <row r="101265" x14ac:dyDescent="0.25"/>
    <row r="101266" x14ac:dyDescent="0.25"/>
    <row r="101267" x14ac:dyDescent="0.25"/>
    <row r="101268" x14ac:dyDescent="0.25"/>
    <row r="101269" x14ac:dyDescent="0.25"/>
    <row r="101270" x14ac:dyDescent="0.25"/>
    <row r="101271" x14ac:dyDescent="0.25"/>
    <row r="101272" x14ac:dyDescent="0.25"/>
    <row r="101273" x14ac:dyDescent="0.25"/>
    <row r="101274" x14ac:dyDescent="0.25"/>
    <row r="101275" x14ac:dyDescent="0.25"/>
    <row r="101276" x14ac:dyDescent="0.25"/>
    <row r="101277" x14ac:dyDescent="0.25"/>
    <row r="101278" x14ac:dyDescent="0.25"/>
    <row r="101279" x14ac:dyDescent="0.25"/>
    <row r="101280" x14ac:dyDescent="0.25"/>
    <row r="101281" x14ac:dyDescent="0.25"/>
    <row r="101282" x14ac:dyDescent="0.25"/>
    <row r="101283" x14ac:dyDescent="0.25"/>
    <row r="101284" x14ac:dyDescent="0.25"/>
    <row r="101285" x14ac:dyDescent="0.25"/>
    <row r="101286" x14ac:dyDescent="0.25"/>
    <row r="101287" x14ac:dyDescent="0.25"/>
    <row r="101288" x14ac:dyDescent="0.25"/>
    <row r="101289" x14ac:dyDescent="0.25"/>
    <row r="101290" x14ac:dyDescent="0.25"/>
    <row r="101291" x14ac:dyDescent="0.25"/>
    <row r="101292" x14ac:dyDescent="0.25"/>
    <row r="101293" x14ac:dyDescent="0.25"/>
    <row r="101294" x14ac:dyDescent="0.25"/>
    <row r="101295" x14ac:dyDescent="0.25"/>
    <row r="101296" x14ac:dyDescent="0.25"/>
    <row r="101297" x14ac:dyDescent="0.25"/>
    <row r="101298" x14ac:dyDescent="0.25"/>
    <row r="101299" x14ac:dyDescent="0.25"/>
    <row r="101300" x14ac:dyDescent="0.25"/>
    <row r="101301" x14ac:dyDescent="0.25"/>
    <row r="101302" x14ac:dyDescent="0.25"/>
    <row r="101303" x14ac:dyDescent="0.25"/>
    <row r="101304" x14ac:dyDescent="0.25"/>
    <row r="101305" x14ac:dyDescent="0.25"/>
    <row r="101306" x14ac:dyDescent="0.25"/>
    <row r="101307" x14ac:dyDescent="0.25"/>
    <row r="101308" x14ac:dyDescent="0.25"/>
    <row r="101309" x14ac:dyDescent="0.25"/>
    <row r="101310" x14ac:dyDescent="0.25"/>
    <row r="101311" x14ac:dyDescent="0.25"/>
    <row r="101312" x14ac:dyDescent="0.25"/>
    <row r="101313" x14ac:dyDescent="0.25"/>
    <row r="101314" x14ac:dyDescent="0.25"/>
    <row r="101315" x14ac:dyDescent="0.25"/>
    <row r="101316" x14ac:dyDescent="0.25"/>
    <row r="101317" x14ac:dyDescent="0.25"/>
    <row r="101318" x14ac:dyDescent="0.25"/>
    <row r="101319" x14ac:dyDescent="0.25"/>
    <row r="101320" x14ac:dyDescent="0.25"/>
    <row r="101321" x14ac:dyDescent="0.25"/>
    <row r="101322" x14ac:dyDescent="0.25"/>
    <row r="101323" x14ac:dyDescent="0.25"/>
    <row r="101324" x14ac:dyDescent="0.25"/>
    <row r="101325" x14ac:dyDescent="0.25"/>
    <row r="101326" x14ac:dyDescent="0.25"/>
    <row r="101327" x14ac:dyDescent="0.25"/>
    <row r="101328" x14ac:dyDescent="0.25"/>
    <row r="101329" x14ac:dyDescent="0.25"/>
    <row r="101330" x14ac:dyDescent="0.25"/>
    <row r="101331" x14ac:dyDescent="0.25"/>
    <row r="101332" x14ac:dyDescent="0.25"/>
    <row r="101333" x14ac:dyDescent="0.25"/>
    <row r="101334" x14ac:dyDescent="0.25"/>
    <row r="101335" x14ac:dyDescent="0.25"/>
    <row r="101336" x14ac:dyDescent="0.25"/>
    <row r="101337" x14ac:dyDescent="0.25"/>
    <row r="101338" x14ac:dyDescent="0.25"/>
    <row r="101339" x14ac:dyDescent="0.25"/>
    <row r="101340" x14ac:dyDescent="0.25"/>
    <row r="101341" x14ac:dyDescent="0.25"/>
    <row r="101342" x14ac:dyDescent="0.25"/>
    <row r="101343" x14ac:dyDescent="0.25"/>
    <row r="101344" x14ac:dyDescent="0.25"/>
    <row r="101345" x14ac:dyDescent="0.25"/>
    <row r="101346" x14ac:dyDescent="0.25"/>
    <row r="101347" x14ac:dyDescent="0.25"/>
    <row r="101348" x14ac:dyDescent="0.25"/>
    <row r="101349" x14ac:dyDescent="0.25"/>
    <row r="101350" x14ac:dyDescent="0.25"/>
    <row r="101351" x14ac:dyDescent="0.25"/>
    <row r="101352" x14ac:dyDescent="0.25"/>
    <row r="101353" x14ac:dyDescent="0.25"/>
    <row r="101354" x14ac:dyDescent="0.25"/>
    <row r="101355" x14ac:dyDescent="0.25"/>
    <row r="101356" x14ac:dyDescent="0.25"/>
    <row r="101357" x14ac:dyDescent="0.25"/>
    <row r="101358" x14ac:dyDescent="0.25"/>
    <row r="101359" x14ac:dyDescent="0.25"/>
    <row r="101360" x14ac:dyDescent="0.25"/>
    <row r="101361" x14ac:dyDescent="0.25"/>
    <row r="101362" x14ac:dyDescent="0.25"/>
    <row r="101363" x14ac:dyDescent="0.25"/>
    <row r="101364" x14ac:dyDescent="0.25"/>
    <row r="101365" x14ac:dyDescent="0.25"/>
    <row r="101366" x14ac:dyDescent="0.25"/>
    <row r="101367" x14ac:dyDescent="0.25"/>
    <row r="101368" x14ac:dyDescent="0.25"/>
    <row r="101369" x14ac:dyDescent="0.25"/>
    <row r="101370" x14ac:dyDescent="0.25"/>
    <row r="101371" x14ac:dyDescent="0.25"/>
    <row r="101372" x14ac:dyDescent="0.25"/>
    <row r="101373" x14ac:dyDescent="0.25"/>
    <row r="101374" x14ac:dyDescent="0.25"/>
    <row r="101375" x14ac:dyDescent="0.25"/>
    <row r="101376" x14ac:dyDescent="0.25"/>
    <row r="101377" x14ac:dyDescent="0.25"/>
    <row r="101378" x14ac:dyDescent="0.25"/>
    <row r="101379" x14ac:dyDescent="0.25"/>
    <row r="101380" x14ac:dyDescent="0.25"/>
    <row r="101381" x14ac:dyDescent="0.25"/>
    <row r="101382" x14ac:dyDescent="0.25"/>
    <row r="101383" x14ac:dyDescent="0.25"/>
    <row r="101384" x14ac:dyDescent="0.25"/>
    <row r="101385" x14ac:dyDescent="0.25"/>
    <row r="101386" x14ac:dyDescent="0.25"/>
    <row r="101387" x14ac:dyDescent="0.25"/>
    <row r="101388" x14ac:dyDescent="0.25"/>
    <row r="101389" x14ac:dyDescent="0.25"/>
    <row r="101390" x14ac:dyDescent="0.25"/>
    <row r="101391" x14ac:dyDescent="0.25"/>
    <row r="101392" x14ac:dyDescent="0.25"/>
    <row r="101393" x14ac:dyDescent="0.25"/>
    <row r="101394" x14ac:dyDescent="0.25"/>
    <row r="101395" x14ac:dyDescent="0.25"/>
    <row r="101396" x14ac:dyDescent="0.25"/>
    <row r="101397" x14ac:dyDescent="0.25"/>
    <row r="101398" x14ac:dyDescent="0.25"/>
    <row r="101399" x14ac:dyDescent="0.25"/>
    <row r="101400" x14ac:dyDescent="0.25"/>
    <row r="101401" x14ac:dyDescent="0.25"/>
    <row r="101402" x14ac:dyDescent="0.25"/>
    <row r="101403" x14ac:dyDescent="0.25"/>
    <row r="101404" x14ac:dyDescent="0.25"/>
    <row r="101405" x14ac:dyDescent="0.25"/>
    <row r="101406" x14ac:dyDescent="0.25"/>
    <row r="101407" x14ac:dyDescent="0.25"/>
    <row r="101408" x14ac:dyDescent="0.25"/>
    <row r="101409" x14ac:dyDescent="0.25"/>
    <row r="101410" x14ac:dyDescent="0.25"/>
    <row r="101411" x14ac:dyDescent="0.25"/>
    <row r="101412" x14ac:dyDescent="0.25"/>
    <row r="101413" x14ac:dyDescent="0.25"/>
    <row r="101414" x14ac:dyDescent="0.25"/>
    <row r="101415" x14ac:dyDescent="0.25"/>
    <row r="101416" x14ac:dyDescent="0.25"/>
    <row r="101417" x14ac:dyDescent="0.25"/>
    <row r="101418" x14ac:dyDescent="0.25"/>
    <row r="101419" x14ac:dyDescent="0.25"/>
    <row r="101420" x14ac:dyDescent="0.25"/>
    <row r="101421" x14ac:dyDescent="0.25"/>
    <row r="101422" x14ac:dyDescent="0.25"/>
    <row r="101423" x14ac:dyDescent="0.25"/>
    <row r="101424" x14ac:dyDescent="0.25"/>
    <row r="101425" x14ac:dyDescent="0.25"/>
    <row r="101426" x14ac:dyDescent="0.25"/>
    <row r="101427" x14ac:dyDescent="0.25"/>
    <row r="101428" x14ac:dyDescent="0.25"/>
    <row r="101429" x14ac:dyDescent="0.25"/>
    <row r="101430" x14ac:dyDescent="0.25"/>
    <row r="101431" x14ac:dyDescent="0.25"/>
    <row r="101432" x14ac:dyDescent="0.25"/>
    <row r="101433" x14ac:dyDescent="0.25"/>
    <row r="101434" x14ac:dyDescent="0.25"/>
    <row r="101435" x14ac:dyDescent="0.25"/>
    <row r="101436" x14ac:dyDescent="0.25"/>
    <row r="101437" x14ac:dyDescent="0.25"/>
    <row r="101438" x14ac:dyDescent="0.25"/>
    <row r="101439" x14ac:dyDescent="0.25"/>
    <row r="101440" x14ac:dyDescent="0.25"/>
    <row r="101441" x14ac:dyDescent="0.25"/>
    <row r="101442" x14ac:dyDescent="0.25"/>
    <row r="101443" x14ac:dyDescent="0.25"/>
    <row r="101444" x14ac:dyDescent="0.25"/>
    <row r="101445" x14ac:dyDescent="0.25"/>
    <row r="101446" x14ac:dyDescent="0.25"/>
    <row r="101447" x14ac:dyDescent="0.25"/>
    <row r="101448" x14ac:dyDescent="0.25"/>
    <row r="101449" x14ac:dyDescent="0.25"/>
    <row r="101450" x14ac:dyDescent="0.25"/>
    <row r="101451" x14ac:dyDescent="0.25"/>
    <row r="101452" x14ac:dyDescent="0.25"/>
    <row r="101453" x14ac:dyDescent="0.25"/>
    <row r="101454" x14ac:dyDescent="0.25"/>
    <row r="101455" x14ac:dyDescent="0.25"/>
    <row r="101456" x14ac:dyDescent="0.25"/>
    <row r="101457" x14ac:dyDescent="0.25"/>
    <row r="101458" x14ac:dyDescent="0.25"/>
    <row r="101459" x14ac:dyDescent="0.25"/>
    <row r="101460" x14ac:dyDescent="0.25"/>
    <row r="101461" x14ac:dyDescent="0.25"/>
    <row r="101462" x14ac:dyDescent="0.25"/>
    <row r="101463" x14ac:dyDescent="0.25"/>
    <row r="101464" x14ac:dyDescent="0.25"/>
    <row r="101465" x14ac:dyDescent="0.25"/>
    <row r="101466" x14ac:dyDescent="0.25"/>
    <row r="101467" x14ac:dyDescent="0.25"/>
    <row r="101468" x14ac:dyDescent="0.25"/>
    <row r="101469" x14ac:dyDescent="0.25"/>
    <row r="101470" x14ac:dyDescent="0.25"/>
    <row r="101471" x14ac:dyDescent="0.25"/>
    <row r="101472" x14ac:dyDescent="0.25"/>
    <row r="101473" x14ac:dyDescent="0.25"/>
    <row r="101474" x14ac:dyDescent="0.25"/>
    <row r="101475" x14ac:dyDescent="0.25"/>
    <row r="101476" x14ac:dyDescent="0.25"/>
    <row r="101477" x14ac:dyDescent="0.25"/>
    <row r="101478" x14ac:dyDescent="0.25"/>
    <row r="101479" x14ac:dyDescent="0.25"/>
    <row r="101480" x14ac:dyDescent="0.25"/>
    <row r="101481" x14ac:dyDescent="0.25"/>
    <row r="101482" x14ac:dyDescent="0.25"/>
    <row r="101483" x14ac:dyDescent="0.25"/>
    <row r="101484" x14ac:dyDescent="0.25"/>
    <row r="101485" x14ac:dyDescent="0.25"/>
    <row r="101486" x14ac:dyDescent="0.25"/>
    <row r="101487" x14ac:dyDescent="0.25"/>
    <row r="101488" x14ac:dyDescent="0.25"/>
    <row r="101489" x14ac:dyDescent="0.25"/>
    <row r="101490" x14ac:dyDescent="0.25"/>
    <row r="101491" x14ac:dyDescent="0.25"/>
    <row r="101492" x14ac:dyDescent="0.25"/>
    <row r="101493" x14ac:dyDescent="0.25"/>
    <row r="101494" x14ac:dyDescent="0.25"/>
    <row r="101495" x14ac:dyDescent="0.25"/>
    <row r="101496" x14ac:dyDescent="0.25"/>
    <row r="101497" x14ac:dyDescent="0.25"/>
    <row r="101498" x14ac:dyDescent="0.25"/>
    <row r="101499" x14ac:dyDescent="0.25"/>
    <row r="101500" x14ac:dyDescent="0.25"/>
    <row r="101501" x14ac:dyDescent="0.25"/>
    <row r="101502" x14ac:dyDescent="0.25"/>
    <row r="101503" x14ac:dyDescent="0.25"/>
    <row r="101504" x14ac:dyDescent="0.25"/>
    <row r="101505" x14ac:dyDescent="0.25"/>
    <row r="101506" x14ac:dyDescent="0.25"/>
    <row r="101507" x14ac:dyDescent="0.25"/>
    <row r="101508" x14ac:dyDescent="0.25"/>
    <row r="101509" x14ac:dyDescent="0.25"/>
    <row r="101510" x14ac:dyDescent="0.25"/>
    <row r="101511" x14ac:dyDescent="0.25"/>
    <row r="101512" x14ac:dyDescent="0.25"/>
    <row r="101513" x14ac:dyDescent="0.25"/>
    <row r="101514" x14ac:dyDescent="0.25"/>
    <row r="101515" x14ac:dyDescent="0.25"/>
    <row r="101516" x14ac:dyDescent="0.25"/>
    <row r="101517" x14ac:dyDescent="0.25"/>
    <row r="101518" x14ac:dyDescent="0.25"/>
    <row r="101519" x14ac:dyDescent="0.25"/>
    <row r="101520" x14ac:dyDescent="0.25"/>
    <row r="101521" x14ac:dyDescent="0.25"/>
    <row r="101522" x14ac:dyDescent="0.25"/>
    <row r="101523" x14ac:dyDescent="0.25"/>
    <row r="101524" x14ac:dyDescent="0.25"/>
    <row r="101525" x14ac:dyDescent="0.25"/>
    <row r="101526" x14ac:dyDescent="0.25"/>
    <row r="101527" x14ac:dyDescent="0.25"/>
    <row r="101528" x14ac:dyDescent="0.25"/>
    <row r="101529" x14ac:dyDescent="0.25"/>
    <row r="101530" x14ac:dyDescent="0.25"/>
    <row r="101531" x14ac:dyDescent="0.25"/>
    <row r="101532" x14ac:dyDescent="0.25"/>
    <row r="101533" x14ac:dyDescent="0.25"/>
    <row r="101534" x14ac:dyDescent="0.25"/>
    <row r="101535" x14ac:dyDescent="0.25"/>
    <row r="101536" x14ac:dyDescent="0.25"/>
    <row r="101537" x14ac:dyDescent="0.25"/>
    <row r="101538" x14ac:dyDescent="0.25"/>
    <row r="101539" x14ac:dyDescent="0.25"/>
    <row r="101540" x14ac:dyDescent="0.25"/>
    <row r="101541" x14ac:dyDescent="0.25"/>
    <row r="101542" x14ac:dyDescent="0.25"/>
    <row r="101543" x14ac:dyDescent="0.25"/>
    <row r="101544" x14ac:dyDescent="0.25"/>
    <row r="101545" x14ac:dyDescent="0.25"/>
    <row r="101546" x14ac:dyDescent="0.25"/>
    <row r="101547" x14ac:dyDescent="0.25"/>
    <row r="101548" x14ac:dyDescent="0.25"/>
    <row r="101549" x14ac:dyDescent="0.25"/>
    <row r="101550" x14ac:dyDescent="0.25"/>
    <row r="101551" x14ac:dyDescent="0.25"/>
    <row r="101552" x14ac:dyDescent="0.25"/>
    <row r="101553" x14ac:dyDescent="0.25"/>
    <row r="101554" x14ac:dyDescent="0.25"/>
    <row r="101555" x14ac:dyDescent="0.25"/>
    <row r="101556" x14ac:dyDescent="0.25"/>
    <row r="101557" x14ac:dyDescent="0.25"/>
    <row r="101558" x14ac:dyDescent="0.25"/>
    <row r="101559" x14ac:dyDescent="0.25"/>
    <row r="101560" x14ac:dyDescent="0.25"/>
    <row r="101561" x14ac:dyDescent="0.25"/>
    <row r="101562" x14ac:dyDescent="0.25"/>
    <row r="101563" x14ac:dyDescent="0.25"/>
    <row r="101564" x14ac:dyDescent="0.25"/>
    <row r="101565" x14ac:dyDescent="0.25"/>
    <row r="101566" x14ac:dyDescent="0.25"/>
    <row r="101567" x14ac:dyDescent="0.25"/>
    <row r="101568" x14ac:dyDescent="0.25"/>
    <row r="101569" x14ac:dyDescent="0.25"/>
    <row r="101570" x14ac:dyDescent="0.25"/>
    <row r="101571" x14ac:dyDescent="0.25"/>
    <row r="101572" x14ac:dyDescent="0.25"/>
    <row r="101573" x14ac:dyDescent="0.25"/>
    <row r="101574" x14ac:dyDescent="0.25"/>
    <row r="101575" x14ac:dyDescent="0.25"/>
    <row r="101576" x14ac:dyDescent="0.25"/>
    <row r="101577" x14ac:dyDescent="0.25"/>
    <row r="101578" x14ac:dyDescent="0.25"/>
    <row r="101579" x14ac:dyDescent="0.25"/>
    <row r="101580" x14ac:dyDescent="0.25"/>
    <row r="101581" x14ac:dyDescent="0.25"/>
    <row r="101582" x14ac:dyDescent="0.25"/>
    <row r="101583" x14ac:dyDescent="0.25"/>
    <row r="101584" x14ac:dyDescent="0.25"/>
    <row r="101585" x14ac:dyDescent="0.25"/>
    <row r="101586" x14ac:dyDescent="0.25"/>
    <row r="101587" x14ac:dyDescent="0.25"/>
    <row r="101588" x14ac:dyDescent="0.25"/>
    <row r="101589" x14ac:dyDescent="0.25"/>
    <row r="101590" x14ac:dyDescent="0.25"/>
    <row r="101591" x14ac:dyDescent="0.25"/>
    <row r="101592" x14ac:dyDescent="0.25"/>
    <row r="101593" x14ac:dyDescent="0.25"/>
    <row r="101594" x14ac:dyDescent="0.25"/>
    <row r="101595" x14ac:dyDescent="0.25"/>
    <row r="101596" x14ac:dyDescent="0.25"/>
    <row r="101597" x14ac:dyDescent="0.25"/>
    <row r="101598" x14ac:dyDescent="0.25"/>
    <row r="101599" x14ac:dyDescent="0.25"/>
    <row r="101600" x14ac:dyDescent="0.25"/>
    <row r="101601" x14ac:dyDescent="0.25"/>
    <row r="101602" x14ac:dyDescent="0.25"/>
    <row r="101603" x14ac:dyDescent="0.25"/>
    <row r="101604" x14ac:dyDescent="0.25"/>
    <row r="101605" x14ac:dyDescent="0.25"/>
    <row r="101606" x14ac:dyDescent="0.25"/>
    <row r="101607" x14ac:dyDescent="0.25"/>
    <row r="101608" x14ac:dyDescent="0.25"/>
    <row r="101609" x14ac:dyDescent="0.25"/>
    <row r="101610" x14ac:dyDescent="0.25"/>
    <row r="101611" x14ac:dyDescent="0.25"/>
    <row r="101612" x14ac:dyDescent="0.25"/>
    <row r="101613" x14ac:dyDescent="0.25"/>
    <row r="101614" x14ac:dyDescent="0.25"/>
    <row r="101615" x14ac:dyDescent="0.25"/>
    <row r="101616" x14ac:dyDescent="0.25"/>
    <row r="101617" x14ac:dyDescent="0.25"/>
    <row r="101618" x14ac:dyDescent="0.25"/>
    <row r="101619" x14ac:dyDescent="0.25"/>
    <row r="101620" x14ac:dyDescent="0.25"/>
    <row r="101621" x14ac:dyDescent="0.25"/>
    <row r="101622" x14ac:dyDescent="0.25"/>
    <row r="101623" x14ac:dyDescent="0.25"/>
    <row r="101624" x14ac:dyDescent="0.25"/>
    <row r="101625" x14ac:dyDescent="0.25"/>
    <row r="101626" x14ac:dyDescent="0.25"/>
    <row r="101627" x14ac:dyDescent="0.25"/>
    <row r="101628" x14ac:dyDescent="0.25"/>
    <row r="101629" x14ac:dyDescent="0.25"/>
    <row r="101630" x14ac:dyDescent="0.25"/>
    <row r="101631" x14ac:dyDescent="0.25"/>
    <row r="101632" x14ac:dyDescent="0.25"/>
    <row r="101633" x14ac:dyDescent="0.25"/>
    <row r="101634" x14ac:dyDescent="0.25"/>
    <row r="101635" x14ac:dyDescent="0.25"/>
    <row r="101636" x14ac:dyDescent="0.25"/>
    <row r="101637" x14ac:dyDescent="0.25"/>
    <row r="101638" x14ac:dyDescent="0.25"/>
    <row r="101639" x14ac:dyDescent="0.25"/>
    <row r="101640" x14ac:dyDescent="0.25"/>
    <row r="101641" x14ac:dyDescent="0.25"/>
    <row r="101642" x14ac:dyDescent="0.25"/>
    <row r="101643" x14ac:dyDescent="0.25"/>
    <row r="101644" x14ac:dyDescent="0.25"/>
    <row r="101645" x14ac:dyDescent="0.25"/>
    <row r="101646" x14ac:dyDescent="0.25"/>
    <row r="101647" x14ac:dyDescent="0.25"/>
    <row r="101648" x14ac:dyDescent="0.25"/>
    <row r="101649" x14ac:dyDescent="0.25"/>
    <row r="101650" x14ac:dyDescent="0.25"/>
    <row r="101651" x14ac:dyDescent="0.25"/>
    <row r="101652" x14ac:dyDescent="0.25"/>
    <row r="101653" x14ac:dyDescent="0.25"/>
    <row r="101654" x14ac:dyDescent="0.25"/>
    <row r="101655" x14ac:dyDescent="0.25"/>
    <row r="101656" x14ac:dyDescent="0.25"/>
    <row r="101657" x14ac:dyDescent="0.25"/>
    <row r="101658" x14ac:dyDescent="0.25"/>
    <row r="101659" x14ac:dyDescent="0.25"/>
    <row r="101660" x14ac:dyDescent="0.25"/>
    <row r="101661" x14ac:dyDescent="0.25"/>
    <row r="101662" x14ac:dyDescent="0.25"/>
    <row r="101663" x14ac:dyDescent="0.25"/>
    <row r="101664" x14ac:dyDescent="0.25"/>
    <row r="101665" x14ac:dyDescent="0.25"/>
    <row r="101666" x14ac:dyDescent="0.25"/>
    <row r="101667" x14ac:dyDescent="0.25"/>
    <row r="101668" x14ac:dyDescent="0.25"/>
    <row r="101669" x14ac:dyDescent="0.25"/>
    <row r="101670" x14ac:dyDescent="0.25"/>
    <row r="101671" x14ac:dyDescent="0.25"/>
    <row r="101672" x14ac:dyDescent="0.25"/>
    <row r="101673" x14ac:dyDescent="0.25"/>
    <row r="101674" x14ac:dyDescent="0.25"/>
    <row r="101675" x14ac:dyDescent="0.25"/>
    <row r="101676" x14ac:dyDescent="0.25"/>
    <row r="101677" x14ac:dyDescent="0.25"/>
    <row r="101678" x14ac:dyDescent="0.25"/>
    <row r="101679" x14ac:dyDescent="0.25"/>
    <row r="101680" x14ac:dyDescent="0.25"/>
    <row r="101681" x14ac:dyDescent="0.25"/>
    <row r="101682" x14ac:dyDescent="0.25"/>
    <row r="101683" x14ac:dyDescent="0.25"/>
    <row r="101684" x14ac:dyDescent="0.25"/>
    <row r="101685" x14ac:dyDescent="0.25"/>
    <row r="101686" x14ac:dyDescent="0.25"/>
    <row r="101687" x14ac:dyDescent="0.25"/>
    <row r="101688" x14ac:dyDescent="0.25"/>
    <row r="101689" x14ac:dyDescent="0.25"/>
    <row r="101690" x14ac:dyDescent="0.25"/>
    <row r="101691" x14ac:dyDescent="0.25"/>
    <row r="101692" x14ac:dyDescent="0.25"/>
    <row r="101693" x14ac:dyDescent="0.25"/>
    <row r="101694" x14ac:dyDescent="0.25"/>
    <row r="101695" x14ac:dyDescent="0.25"/>
    <row r="101696" x14ac:dyDescent="0.25"/>
    <row r="101697" x14ac:dyDescent="0.25"/>
    <row r="101698" x14ac:dyDescent="0.25"/>
    <row r="101699" x14ac:dyDescent="0.25"/>
    <row r="101700" x14ac:dyDescent="0.25"/>
    <row r="101701" x14ac:dyDescent="0.25"/>
    <row r="101702" x14ac:dyDescent="0.25"/>
    <row r="101703" x14ac:dyDescent="0.25"/>
    <row r="101704" x14ac:dyDescent="0.25"/>
    <row r="101705" x14ac:dyDescent="0.25"/>
    <row r="101706" x14ac:dyDescent="0.25"/>
    <row r="101707" x14ac:dyDescent="0.25"/>
    <row r="101708" x14ac:dyDescent="0.25"/>
    <row r="101709" x14ac:dyDescent="0.25"/>
    <row r="101710" x14ac:dyDescent="0.25"/>
    <row r="101711" x14ac:dyDescent="0.25"/>
    <row r="101712" x14ac:dyDescent="0.25"/>
    <row r="101713" x14ac:dyDescent="0.25"/>
    <row r="101714" x14ac:dyDescent="0.25"/>
    <row r="101715" x14ac:dyDescent="0.25"/>
    <row r="101716" x14ac:dyDescent="0.25"/>
    <row r="101717" x14ac:dyDescent="0.25"/>
    <row r="101718" x14ac:dyDescent="0.25"/>
    <row r="101719" x14ac:dyDescent="0.25"/>
    <row r="101720" x14ac:dyDescent="0.25"/>
    <row r="101721" x14ac:dyDescent="0.25"/>
    <row r="101722" x14ac:dyDescent="0.25"/>
    <row r="101723" x14ac:dyDescent="0.25"/>
    <row r="101724" x14ac:dyDescent="0.25"/>
    <row r="101725" x14ac:dyDescent="0.25"/>
    <row r="101726" x14ac:dyDescent="0.25"/>
    <row r="101727" x14ac:dyDescent="0.25"/>
    <row r="101728" x14ac:dyDescent="0.25"/>
    <row r="101729" x14ac:dyDescent="0.25"/>
    <row r="101730" x14ac:dyDescent="0.25"/>
    <row r="101731" x14ac:dyDescent="0.25"/>
    <row r="101732" x14ac:dyDescent="0.25"/>
    <row r="101733" x14ac:dyDescent="0.25"/>
    <row r="101734" x14ac:dyDescent="0.25"/>
    <row r="101735" x14ac:dyDescent="0.25"/>
    <row r="101736" x14ac:dyDescent="0.25"/>
    <row r="101737" x14ac:dyDescent="0.25"/>
    <row r="101738" x14ac:dyDescent="0.25"/>
    <row r="101739" x14ac:dyDescent="0.25"/>
    <row r="101740" x14ac:dyDescent="0.25"/>
    <row r="101741" x14ac:dyDescent="0.25"/>
    <row r="101742" x14ac:dyDescent="0.25"/>
    <row r="101743" x14ac:dyDescent="0.25"/>
    <row r="101744" x14ac:dyDescent="0.25"/>
    <row r="101745" x14ac:dyDescent="0.25"/>
    <row r="101746" x14ac:dyDescent="0.25"/>
    <row r="101747" x14ac:dyDescent="0.25"/>
    <row r="101748" x14ac:dyDescent="0.25"/>
    <row r="101749" x14ac:dyDescent="0.25"/>
    <row r="101750" x14ac:dyDescent="0.25"/>
    <row r="101751" x14ac:dyDescent="0.25"/>
    <row r="101752" x14ac:dyDescent="0.25"/>
    <row r="101753" x14ac:dyDescent="0.25"/>
    <row r="101754" x14ac:dyDescent="0.25"/>
    <row r="101755" x14ac:dyDescent="0.25"/>
    <row r="101756" x14ac:dyDescent="0.25"/>
    <row r="101757" x14ac:dyDescent="0.25"/>
    <row r="101758" x14ac:dyDescent="0.25"/>
    <row r="101759" x14ac:dyDescent="0.25"/>
    <row r="101760" x14ac:dyDescent="0.25"/>
    <row r="101761" x14ac:dyDescent="0.25"/>
    <row r="101762" x14ac:dyDescent="0.25"/>
    <row r="101763" x14ac:dyDescent="0.25"/>
    <row r="101764" x14ac:dyDescent="0.25"/>
    <row r="101765" x14ac:dyDescent="0.25"/>
    <row r="101766" x14ac:dyDescent="0.25"/>
    <row r="101767" x14ac:dyDescent="0.25"/>
    <row r="101768" x14ac:dyDescent="0.25"/>
    <row r="101769" x14ac:dyDescent="0.25"/>
    <row r="101770" x14ac:dyDescent="0.25"/>
    <row r="101771" x14ac:dyDescent="0.25"/>
    <row r="101772" x14ac:dyDescent="0.25"/>
    <row r="101773" x14ac:dyDescent="0.25"/>
    <row r="101774" x14ac:dyDescent="0.25"/>
    <row r="101775" x14ac:dyDescent="0.25"/>
    <row r="101776" x14ac:dyDescent="0.25"/>
    <row r="101777" x14ac:dyDescent="0.25"/>
    <row r="101778" x14ac:dyDescent="0.25"/>
    <row r="101779" x14ac:dyDescent="0.25"/>
    <row r="101780" x14ac:dyDescent="0.25"/>
    <row r="101781" x14ac:dyDescent="0.25"/>
    <row r="101782" x14ac:dyDescent="0.25"/>
    <row r="101783" x14ac:dyDescent="0.25"/>
    <row r="101784" x14ac:dyDescent="0.25"/>
    <row r="101785" x14ac:dyDescent="0.25"/>
    <row r="101786" x14ac:dyDescent="0.25"/>
    <row r="101787" x14ac:dyDescent="0.25"/>
    <row r="101788" x14ac:dyDescent="0.25"/>
    <row r="101789" x14ac:dyDescent="0.25"/>
    <row r="101790" x14ac:dyDescent="0.25"/>
    <row r="101791" x14ac:dyDescent="0.25"/>
    <row r="101792" x14ac:dyDescent="0.25"/>
    <row r="101793" x14ac:dyDescent="0.25"/>
    <row r="101794" x14ac:dyDescent="0.25"/>
    <row r="101795" x14ac:dyDescent="0.25"/>
    <row r="101796" x14ac:dyDescent="0.25"/>
    <row r="101797" x14ac:dyDescent="0.25"/>
    <row r="101798" x14ac:dyDescent="0.25"/>
    <row r="101799" x14ac:dyDescent="0.25"/>
    <row r="101800" x14ac:dyDescent="0.25"/>
    <row r="101801" x14ac:dyDescent="0.25"/>
    <row r="101802" x14ac:dyDescent="0.25"/>
    <row r="101803" x14ac:dyDescent="0.25"/>
    <row r="101804" x14ac:dyDescent="0.25"/>
    <row r="101805" x14ac:dyDescent="0.25"/>
    <row r="101806" x14ac:dyDescent="0.25"/>
    <row r="101807" x14ac:dyDescent="0.25"/>
    <row r="101808" x14ac:dyDescent="0.25"/>
    <row r="101809" x14ac:dyDescent="0.25"/>
    <row r="101810" x14ac:dyDescent="0.25"/>
    <row r="101811" x14ac:dyDescent="0.25"/>
    <row r="101812" x14ac:dyDescent="0.25"/>
    <row r="101813" x14ac:dyDescent="0.25"/>
    <row r="101814" x14ac:dyDescent="0.25"/>
    <row r="101815" x14ac:dyDescent="0.25"/>
    <row r="101816" x14ac:dyDescent="0.25"/>
    <row r="101817" x14ac:dyDescent="0.25"/>
    <row r="101818" x14ac:dyDescent="0.25"/>
    <row r="101819" x14ac:dyDescent="0.25"/>
    <row r="101820" x14ac:dyDescent="0.25"/>
    <row r="101821" x14ac:dyDescent="0.25"/>
    <row r="101822" x14ac:dyDescent="0.25"/>
    <row r="101823" x14ac:dyDescent="0.25"/>
    <row r="101824" x14ac:dyDescent="0.25"/>
    <row r="101825" x14ac:dyDescent="0.25"/>
    <row r="101826" x14ac:dyDescent="0.25"/>
    <row r="101827" x14ac:dyDescent="0.25"/>
    <row r="101828" x14ac:dyDescent="0.25"/>
    <row r="101829" x14ac:dyDescent="0.25"/>
    <row r="101830" x14ac:dyDescent="0.25"/>
    <row r="101831" x14ac:dyDescent="0.25"/>
    <row r="101832" x14ac:dyDescent="0.25"/>
    <row r="101833" x14ac:dyDescent="0.25"/>
    <row r="101834" x14ac:dyDescent="0.25"/>
    <row r="101835" x14ac:dyDescent="0.25"/>
    <row r="101836" x14ac:dyDescent="0.25"/>
    <row r="101837" x14ac:dyDescent="0.25"/>
    <row r="101838" x14ac:dyDescent="0.25"/>
    <row r="101839" x14ac:dyDescent="0.25"/>
    <row r="101840" x14ac:dyDescent="0.25"/>
    <row r="101841" x14ac:dyDescent="0.25"/>
    <row r="101842" x14ac:dyDescent="0.25"/>
    <row r="101843" x14ac:dyDescent="0.25"/>
    <row r="101844" x14ac:dyDescent="0.25"/>
    <row r="101845" x14ac:dyDescent="0.25"/>
    <row r="101846" x14ac:dyDescent="0.25"/>
    <row r="101847" x14ac:dyDescent="0.25"/>
    <row r="101848" x14ac:dyDescent="0.25"/>
    <row r="101849" x14ac:dyDescent="0.25"/>
    <row r="101850" x14ac:dyDescent="0.25"/>
    <row r="101851" x14ac:dyDescent="0.25"/>
    <row r="101852" x14ac:dyDescent="0.25"/>
    <row r="101853" x14ac:dyDescent="0.25"/>
    <row r="101854" x14ac:dyDescent="0.25"/>
    <row r="101855" x14ac:dyDescent="0.25"/>
    <row r="101856" x14ac:dyDescent="0.25"/>
    <row r="101857" x14ac:dyDescent="0.25"/>
    <row r="101858" x14ac:dyDescent="0.25"/>
    <row r="101859" x14ac:dyDescent="0.25"/>
    <row r="101860" x14ac:dyDescent="0.25"/>
    <row r="101861" x14ac:dyDescent="0.25"/>
    <row r="101862" x14ac:dyDescent="0.25"/>
    <row r="101863" x14ac:dyDescent="0.25"/>
    <row r="101864" x14ac:dyDescent="0.25"/>
    <row r="101865" x14ac:dyDescent="0.25"/>
    <row r="101866" x14ac:dyDescent="0.25"/>
    <row r="101867" x14ac:dyDescent="0.25"/>
    <row r="101868" x14ac:dyDescent="0.25"/>
    <row r="101869" x14ac:dyDescent="0.25"/>
    <row r="101870" x14ac:dyDescent="0.25"/>
    <row r="101871" x14ac:dyDescent="0.25"/>
    <row r="101872" x14ac:dyDescent="0.25"/>
    <row r="101873" x14ac:dyDescent="0.25"/>
    <row r="101874" x14ac:dyDescent="0.25"/>
    <row r="101875" x14ac:dyDescent="0.25"/>
    <row r="101876" x14ac:dyDescent="0.25"/>
    <row r="101877" x14ac:dyDescent="0.25"/>
    <row r="101878" x14ac:dyDescent="0.25"/>
    <row r="101879" x14ac:dyDescent="0.25"/>
    <row r="101880" x14ac:dyDescent="0.25"/>
    <row r="101881" x14ac:dyDescent="0.25"/>
    <row r="101882" x14ac:dyDescent="0.25"/>
    <row r="101883" x14ac:dyDescent="0.25"/>
    <row r="101884" x14ac:dyDescent="0.25"/>
    <row r="101885" x14ac:dyDescent="0.25"/>
    <row r="101886" x14ac:dyDescent="0.25"/>
    <row r="101887" x14ac:dyDescent="0.25"/>
    <row r="101888" x14ac:dyDescent="0.25"/>
    <row r="101889" x14ac:dyDescent="0.25"/>
    <row r="101890" x14ac:dyDescent="0.25"/>
    <row r="101891" x14ac:dyDescent="0.25"/>
    <row r="101892" x14ac:dyDescent="0.25"/>
    <row r="101893" x14ac:dyDescent="0.25"/>
    <row r="101894" x14ac:dyDescent="0.25"/>
    <row r="101895" x14ac:dyDescent="0.25"/>
    <row r="101896" x14ac:dyDescent="0.25"/>
    <row r="101897" x14ac:dyDescent="0.25"/>
    <row r="101898" x14ac:dyDescent="0.25"/>
    <row r="101899" x14ac:dyDescent="0.25"/>
    <row r="101900" x14ac:dyDescent="0.25"/>
    <row r="101901" x14ac:dyDescent="0.25"/>
    <row r="101902" x14ac:dyDescent="0.25"/>
    <row r="101903" x14ac:dyDescent="0.25"/>
    <row r="101904" x14ac:dyDescent="0.25"/>
    <row r="101905" x14ac:dyDescent="0.25"/>
    <row r="101906" x14ac:dyDescent="0.25"/>
    <row r="101907" x14ac:dyDescent="0.25"/>
    <row r="101908" x14ac:dyDescent="0.25"/>
    <row r="101909" x14ac:dyDescent="0.25"/>
    <row r="101910" x14ac:dyDescent="0.25"/>
    <row r="101911" x14ac:dyDescent="0.25"/>
    <row r="101912" x14ac:dyDescent="0.25"/>
    <row r="101913" x14ac:dyDescent="0.25"/>
    <row r="101914" x14ac:dyDescent="0.25"/>
    <row r="101915" x14ac:dyDescent="0.25"/>
    <row r="101916" x14ac:dyDescent="0.25"/>
    <row r="101917" x14ac:dyDescent="0.25"/>
    <row r="101918" x14ac:dyDescent="0.25"/>
    <row r="101919" x14ac:dyDescent="0.25"/>
    <row r="101920" x14ac:dyDescent="0.25"/>
    <row r="101921" x14ac:dyDescent="0.25"/>
    <row r="101922" x14ac:dyDescent="0.25"/>
    <row r="101923" x14ac:dyDescent="0.25"/>
    <row r="101924" x14ac:dyDescent="0.25"/>
    <row r="101925" x14ac:dyDescent="0.25"/>
    <row r="101926" x14ac:dyDescent="0.25"/>
    <row r="101927" x14ac:dyDescent="0.25"/>
    <row r="101928" x14ac:dyDescent="0.25"/>
    <row r="101929" x14ac:dyDescent="0.25"/>
    <row r="101930" x14ac:dyDescent="0.25"/>
    <row r="101931" x14ac:dyDescent="0.25"/>
    <row r="101932" x14ac:dyDescent="0.25"/>
    <row r="101933" x14ac:dyDescent="0.25"/>
    <row r="101934" x14ac:dyDescent="0.25"/>
    <row r="101935" x14ac:dyDescent="0.25"/>
    <row r="101936" x14ac:dyDescent="0.25"/>
    <row r="101937" x14ac:dyDescent="0.25"/>
    <row r="101938" x14ac:dyDescent="0.25"/>
    <row r="101939" x14ac:dyDescent="0.25"/>
    <row r="101940" x14ac:dyDescent="0.25"/>
    <row r="101941" x14ac:dyDescent="0.25"/>
    <row r="101942" x14ac:dyDescent="0.25"/>
    <row r="101943" x14ac:dyDescent="0.25"/>
    <row r="101944" x14ac:dyDescent="0.25"/>
    <row r="101945" x14ac:dyDescent="0.25"/>
    <row r="101946" x14ac:dyDescent="0.25"/>
    <row r="101947" x14ac:dyDescent="0.25"/>
    <row r="101948" x14ac:dyDescent="0.25"/>
    <row r="101949" x14ac:dyDescent="0.25"/>
    <row r="101950" x14ac:dyDescent="0.25"/>
    <row r="101951" x14ac:dyDescent="0.25"/>
    <row r="101952" x14ac:dyDescent="0.25"/>
    <row r="101953" x14ac:dyDescent="0.25"/>
    <row r="101954" x14ac:dyDescent="0.25"/>
    <row r="101955" x14ac:dyDescent="0.25"/>
    <row r="101956" x14ac:dyDescent="0.25"/>
    <row r="101957" x14ac:dyDescent="0.25"/>
    <row r="101958" x14ac:dyDescent="0.25"/>
    <row r="101959" x14ac:dyDescent="0.25"/>
    <row r="101960" x14ac:dyDescent="0.25"/>
    <row r="101961" x14ac:dyDescent="0.25"/>
    <row r="101962" x14ac:dyDescent="0.25"/>
    <row r="101963" x14ac:dyDescent="0.25"/>
    <row r="101964" x14ac:dyDescent="0.25"/>
    <row r="101965" x14ac:dyDescent="0.25"/>
    <row r="101966" x14ac:dyDescent="0.25"/>
    <row r="101967" x14ac:dyDescent="0.25"/>
    <row r="101968" x14ac:dyDescent="0.25"/>
    <row r="101969" x14ac:dyDescent="0.25"/>
    <row r="101970" x14ac:dyDescent="0.25"/>
    <row r="101971" x14ac:dyDescent="0.25"/>
    <row r="101972" x14ac:dyDescent="0.25"/>
    <row r="101973" x14ac:dyDescent="0.25"/>
    <row r="101974" x14ac:dyDescent="0.25"/>
    <row r="101975" x14ac:dyDescent="0.25"/>
    <row r="101976" x14ac:dyDescent="0.25"/>
    <row r="101977" x14ac:dyDescent="0.25"/>
    <row r="101978" x14ac:dyDescent="0.25"/>
    <row r="101979" x14ac:dyDescent="0.25"/>
    <row r="101980" x14ac:dyDescent="0.25"/>
    <row r="101981" x14ac:dyDescent="0.25"/>
    <row r="101982" x14ac:dyDescent="0.25"/>
    <row r="101983" x14ac:dyDescent="0.25"/>
    <row r="101984" x14ac:dyDescent="0.25"/>
    <row r="101985" x14ac:dyDescent="0.25"/>
    <row r="101986" x14ac:dyDescent="0.25"/>
    <row r="101987" x14ac:dyDescent="0.25"/>
    <row r="101988" x14ac:dyDescent="0.25"/>
    <row r="101989" x14ac:dyDescent="0.25"/>
    <row r="101990" x14ac:dyDescent="0.25"/>
    <row r="101991" x14ac:dyDescent="0.25"/>
    <row r="101992" x14ac:dyDescent="0.25"/>
    <row r="101993" x14ac:dyDescent="0.25"/>
    <row r="101994" x14ac:dyDescent="0.25"/>
    <row r="101995" x14ac:dyDescent="0.25"/>
    <row r="101996" x14ac:dyDescent="0.25"/>
    <row r="101997" x14ac:dyDescent="0.25"/>
    <row r="101998" x14ac:dyDescent="0.25"/>
    <row r="101999" x14ac:dyDescent="0.25"/>
    <row r="102000" x14ac:dyDescent="0.25"/>
    <row r="102001" x14ac:dyDescent="0.25"/>
    <row r="102002" x14ac:dyDescent="0.25"/>
    <row r="102003" x14ac:dyDescent="0.25"/>
    <row r="102004" x14ac:dyDescent="0.25"/>
    <row r="102005" x14ac:dyDescent="0.25"/>
    <row r="102006" x14ac:dyDescent="0.25"/>
    <row r="102007" x14ac:dyDescent="0.25"/>
    <row r="102008" x14ac:dyDescent="0.25"/>
    <row r="102009" x14ac:dyDescent="0.25"/>
    <row r="102010" x14ac:dyDescent="0.25"/>
    <row r="102011" x14ac:dyDescent="0.25"/>
    <row r="102012" x14ac:dyDescent="0.25"/>
    <row r="102013" x14ac:dyDescent="0.25"/>
    <row r="102014" x14ac:dyDescent="0.25"/>
    <row r="102015" x14ac:dyDescent="0.25"/>
    <row r="102016" x14ac:dyDescent="0.25"/>
    <row r="102017" x14ac:dyDescent="0.25"/>
    <row r="102018" x14ac:dyDescent="0.25"/>
    <row r="102019" x14ac:dyDescent="0.25"/>
    <row r="102020" x14ac:dyDescent="0.25"/>
    <row r="102021" x14ac:dyDescent="0.25"/>
    <row r="102022" x14ac:dyDescent="0.25"/>
    <row r="102023" x14ac:dyDescent="0.25"/>
    <row r="102024" x14ac:dyDescent="0.25"/>
    <row r="102025" x14ac:dyDescent="0.25"/>
    <row r="102026" x14ac:dyDescent="0.25"/>
    <row r="102027" x14ac:dyDescent="0.25"/>
    <row r="102028" x14ac:dyDescent="0.25"/>
    <row r="102029" x14ac:dyDescent="0.25"/>
    <row r="102030" x14ac:dyDescent="0.25"/>
    <row r="102031" x14ac:dyDescent="0.25"/>
    <row r="102032" x14ac:dyDescent="0.25"/>
    <row r="102033" x14ac:dyDescent="0.25"/>
    <row r="102034" x14ac:dyDescent="0.25"/>
    <row r="102035" x14ac:dyDescent="0.25"/>
    <row r="102036" x14ac:dyDescent="0.25"/>
    <row r="102037" x14ac:dyDescent="0.25"/>
    <row r="102038" x14ac:dyDescent="0.25"/>
    <row r="102039" x14ac:dyDescent="0.25"/>
    <row r="102040" x14ac:dyDescent="0.25"/>
    <row r="102041" x14ac:dyDescent="0.25"/>
    <row r="102042" x14ac:dyDescent="0.25"/>
    <row r="102043" x14ac:dyDescent="0.25"/>
    <row r="102044" x14ac:dyDescent="0.25"/>
    <row r="102045" x14ac:dyDescent="0.25"/>
    <row r="102046" x14ac:dyDescent="0.25"/>
    <row r="102047" x14ac:dyDescent="0.25"/>
    <row r="102048" x14ac:dyDescent="0.25"/>
    <row r="102049" x14ac:dyDescent="0.25"/>
    <row r="102050" x14ac:dyDescent="0.25"/>
    <row r="102051" x14ac:dyDescent="0.25"/>
    <row r="102052" x14ac:dyDescent="0.25"/>
    <row r="102053" x14ac:dyDescent="0.25"/>
    <row r="102054" x14ac:dyDescent="0.25"/>
    <row r="102055" x14ac:dyDescent="0.25"/>
    <row r="102056" x14ac:dyDescent="0.25"/>
    <row r="102057" x14ac:dyDescent="0.25"/>
    <row r="102058" x14ac:dyDescent="0.25"/>
    <row r="102059" x14ac:dyDescent="0.25"/>
    <row r="102060" x14ac:dyDescent="0.25"/>
    <row r="102061" x14ac:dyDescent="0.25"/>
    <row r="102062" x14ac:dyDescent="0.25"/>
    <row r="102063" x14ac:dyDescent="0.25"/>
    <row r="102064" x14ac:dyDescent="0.25"/>
    <row r="102065" x14ac:dyDescent="0.25"/>
    <row r="102066" x14ac:dyDescent="0.25"/>
    <row r="102067" x14ac:dyDescent="0.25"/>
    <row r="102068" x14ac:dyDescent="0.25"/>
    <row r="102069" x14ac:dyDescent="0.25"/>
    <row r="102070" x14ac:dyDescent="0.25"/>
    <row r="102071" x14ac:dyDescent="0.25"/>
    <row r="102072" x14ac:dyDescent="0.25"/>
    <row r="102073" x14ac:dyDescent="0.25"/>
    <row r="102074" x14ac:dyDescent="0.25"/>
    <row r="102075" x14ac:dyDescent="0.25"/>
    <row r="102076" x14ac:dyDescent="0.25"/>
    <row r="102077" x14ac:dyDescent="0.25"/>
    <row r="102078" x14ac:dyDescent="0.25"/>
    <row r="102079" x14ac:dyDescent="0.25"/>
    <row r="102080" x14ac:dyDescent="0.25"/>
    <row r="102081" x14ac:dyDescent="0.25"/>
    <row r="102082" x14ac:dyDescent="0.25"/>
    <row r="102083" x14ac:dyDescent="0.25"/>
    <row r="102084" x14ac:dyDescent="0.25"/>
    <row r="102085" x14ac:dyDescent="0.25"/>
    <row r="102086" x14ac:dyDescent="0.25"/>
    <row r="102087" x14ac:dyDescent="0.25"/>
    <row r="102088" x14ac:dyDescent="0.25"/>
    <row r="102089" x14ac:dyDescent="0.25"/>
    <row r="102090" x14ac:dyDescent="0.25"/>
    <row r="102091" x14ac:dyDescent="0.25"/>
    <row r="102092" x14ac:dyDescent="0.25"/>
    <row r="102093" x14ac:dyDescent="0.25"/>
    <row r="102094" x14ac:dyDescent="0.25"/>
    <row r="102095" x14ac:dyDescent="0.25"/>
    <row r="102096" x14ac:dyDescent="0.25"/>
    <row r="102097" x14ac:dyDescent="0.25"/>
    <row r="102098" x14ac:dyDescent="0.25"/>
    <row r="102099" x14ac:dyDescent="0.25"/>
    <row r="102100" x14ac:dyDescent="0.25"/>
    <row r="102101" x14ac:dyDescent="0.25"/>
    <row r="102102" x14ac:dyDescent="0.25"/>
    <row r="102103" x14ac:dyDescent="0.25"/>
    <row r="102104" x14ac:dyDescent="0.25"/>
    <row r="102105" x14ac:dyDescent="0.25"/>
    <row r="102106" x14ac:dyDescent="0.25"/>
    <row r="102107" x14ac:dyDescent="0.25"/>
    <row r="102108" x14ac:dyDescent="0.25"/>
    <row r="102109" x14ac:dyDescent="0.25"/>
    <row r="102110" x14ac:dyDescent="0.25"/>
    <row r="102111" x14ac:dyDescent="0.25"/>
    <row r="102112" x14ac:dyDescent="0.25"/>
    <row r="102113" x14ac:dyDescent="0.25"/>
    <row r="102114" x14ac:dyDescent="0.25"/>
    <row r="102115" x14ac:dyDescent="0.25"/>
    <row r="102116" x14ac:dyDescent="0.25"/>
    <row r="102117" x14ac:dyDescent="0.25"/>
    <row r="102118" x14ac:dyDescent="0.25"/>
    <row r="102119" x14ac:dyDescent="0.25"/>
    <row r="102120" x14ac:dyDescent="0.25"/>
    <row r="102121" x14ac:dyDescent="0.25"/>
    <row r="102122" x14ac:dyDescent="0.25"/>
    <row r="102123" x14ac:dyDescent="0.25"/>
    <row r="102124" x14ac:dyDescent="0.25"/>
    <row r="102125" x14ac:dyDescent="0.25"/>
    <row r="102126" x14ac:dyDescent="0.25"/>
    <row r="102127" x14ac:dyDescent="0.25"/>
    <row r="102128" x14ac:dyDescent="0.25"/>
    <row r="102129" x14ac:dyDescent="0.25"/>
    <row r="102130" x14ac:dyDescent="0.25"/>
    <row r="102131" x14ac:dyDescent="0.25"/>
    <row r="102132" x14ac:dyDescent="0.25"/>
    <row r="102133" x14ac:dyDescent="0.25"/>
    <row r="102134" x14ac:dyDescent="0.25"/>
    <row r="102135" x14ac:dyDescent="0.25"/>
    <row r="102136" x14ac:dyDescent="0.25"/>
    <row r="102137" x14ac:dyDescent="0.25"/>
    <row r="102138" x14ac:dyDescent="0.25"/>
    <row r="102139" x14ac:dyDescent="0.25"/>
    <row r="102140" x14ac:dyDescent="0.25"/>
    <row r="102141" x14ac:dyDescent="0.25"/>
    <row r="102142" x14ac:dyDescent="0.25"/>
    <row r="102143" x14ac:dyDescent="0.25"/>
    <row r="102144" x14ac:dyDescent="0.25"/>
    <row r="102145" x14ac:dyDescent="0.25"/>
    <row r="102146" x14ac:dyDescent="0.25"/>
    <row r="102147" x14ac:dyDescent="0.25"/>
    <row r="102148" x14ac:dyDescent="0.25"/>
    <row r="102149" x14ac:dyDescent="0.25"/>
    <row r="102150" x14ac:dyDescent="0.25"/>
    <row r="102151" x14ac:dyDescent="0.25"/>
    <row r="102152" x14ac:dyDescent="0.25"/>
    <row r="102153" x14ac:dyDescent="0.25"/>
    <row r="102154" x14ac:dyDescent="0.25"/>
    <row r="102155" x14ac:dyDescent="0.25"/>
    <row r="102156" x14ac:dyDescent="0.25"/>
    <row r="102157" x14ac:dyDescent="0.25"/>
    <row r="102158" x14ac:dyDescent="0.25"/>
    <row r="102159" x14ac:dyDescent="0.25"/>
    <row r="102160" x14ac:dyDescent="0.25"/>
    <row r="102161" x14ac:dyDescent="0.25"/>
    <row r="102162" x14ac:dyDescent="0.25"/>
    <row r="102163" x14ac:dyDescent="0.25"/>
    <row r="102164" x14ac:dyDescent="0.25"/>
    <row r="102165" x14ac:dyDescent="0.25"/>
    <row r="102166" x14ac:dyDescent="0.25"/>
    <row r="102167" x14ac:dyDescent="0.25"/>
    <row r="102168" x14ac:dyDescent="0.25"/>
    <row r="102169" x14ac:dyDescent="0.25"/>
    <row r="102170" x14ac:dyDescent="0.25"/>
    <row r="102171" x14ac:dyDescent="0.25"/>
    <row r="102172" x14ac:dyDescent="0.25"/>
    <row r="102173" x14ac:dyDescent="0.25"/>
    <row r="102174" x14ac:dyDescent="0.25"/>
    <row r="102175" x14ac:dyDescent="0.25"/>
    <row r="102176" x14ac:dyDescent="0.25"/>
    <row r="102177" x14ac:dyDescent="0.25"/>
    <row r="102178" x14ac:dyDescent="0.25"/>
    <row r="102179" x14ac:dyDescent="0.25"/>
    <row r="102180" x14ac:dyDescent="0.25"/>
    <row r="102181" x14ac:dyDescent="0.25"/>
    <row r="102182" x14ac:dyDescent="0.25"/>
    <row r="102183" x14ac:dyDescent="0.25"/>
    <row r="102184" x14ac:dyDescent="0.25"/>
    <row r="102185" x14ac:dyDescent="0.25"/>
    <row r="102186" x14ac:dyDescent="0.25"/>
    <row r="102187" x14ac:dyDescent="0.25"/>
    <row r="102188" x14ac:dyDescent="0.25"/>
    <row r="102189" x14ac:dyDescent="0.25"/>
    <row r="102190" x14ac:dyDescent="0.25"/>
    <row r="102191" x14ac:dyDescent="0.25"/>
    <row r="102192" x14ac:dyDescent="0.25"/>
    <row r="102193" x14ac:dyDescent="0.25"/>
    <row r="102194" x14ac:dyDescent="0.25"/>
    <row r="102195" x14ac:dyDescent="0.25"/>
    <row r="102196" x14ac:dyDescent="0.25"/>
    <row r="102197" x14ac:dyDescent="0.25"/>
    <row r="102198" x14ac:dyDescent="0.25"/>
    <row r="102199" x14ac:dyDescent="0.25"/>
    <row r="102200" x14ac:dyDescent="0.25"/>
    <row r="102201" x14ac:dyDescent="0.25"/>
    <row r="102202" x14ac:dyDescent="0.25"/>
    <row r="102203" x14ac:dyDescent="0.25"/>
    <row r="102204" x14ac:dyDescent="0.25"/>
    <row r="102205" x14ac:dyDescent="0.25"/>
    <row r="102206" x14ac:dyDescent="0.25"/>
    <row r="102207" x14ac:dyDescent="0.25"/>
    <row r="102208" x14ac:dyDescent="0.25"/>
    <row r="102209" x14ac:dyDescent="0.25"/>
    <row r="102210" x14ac:dyDescent="0.25"/>
    <row r="102211" x14ac:dyDescent="0.25"/>
    <row r="102212" x14ac:dyDescent="0.25"/>
    <row r="102213" x14ac:dyDescent="0.25"/>
    <row r="102214" x14ac:dyDescent="0.25"/>
    <row r="102215" x14ac:dyDescent="0.25"/>
    <row r="102216" x14ac:dyDescent="0.25"/>
    <row r="102217" x14ac:dyDescent="0.25"/>
    <row r="102218" x14ac:dyDescent="0.25"/>
    <row r="102219" x14ac:dyDescent="0.25"/>
    <row r="102220" x14ac:dyDescent="0.25"/>
    <row r="102221" x14ac:dyDescent="0.25"/>
    <row r="102222" x14ac:dyDescent="0.25"/>
    <row r="102223" x14ac:dyDescent="0.25"/>
    <row r="102224" x14ac:dyDescent="0.25"/>
    <row r="102225" x14ac:dyDescent="0.25"/>
    <row r="102226" x14ac:dyDescent="0.25"/>
    <row r="102227" x14ac:dyDescent="0.25"/>
    <row r="102228" x14ac:dyDescent="0.25"/>
    <row r="102229" x14ac:dyDescent="0.25"/>
    <row r="102230" x14ac:dyDescent="0.25"/>
    <row r="102231" x14ac:dyDescent="0.25"/>
    <row r="102232" x14ac:dyDescent="0.25"/>
    <row r="102233" x14ac:dyDescent="0.25"/>
    <row r="102234" x14ac:dyDescent="0.25"/>
    <row r="102235" x14ac:dyDescent="0.25"/>
    <row r="102236" x14ac:dyDescent="0.25"/>
    <row r="102237" x14ac:dyDescent="0.25"/>
    <row r="102238" x14ac:dyDescent="0.25"/>
    <row r="102239" x14ac:dyDescent="0.25"/>
    <row r="102240" x14ac:dyDescent="0.25"/>
    <row r="102241" x14ac:dyDescent="0.25"/>
    <row r="102242" x14ac:dyDescent="0.25"/>
    <row r="102243" x14ac:dyDescent="0.25"/>
    <row r="102244" x14ac:dyDescent="0.25"/>
    <row r="102245" x14ac:dyDescent="0.25"/>
    <row r="102246" x14ac:dyDescent="0.25"/>
    <row r="102247" x14ac:dyDescent="0.25"/>
    <row r="102248" x14ac:dyDescent="0.25"/>
    <row r="102249" x14ac:dyDescent="0.25"/>
    <row r="102250" x14ac:dyDescent="0.25"/>
    <row r="102251" x14ac:dyDescent="0.25"/>
    <row r="102252" x14ac:dyDescent="0.25"/>
    <row r="102253" x14ac:dyDescent="0.25"/>
    <row r="102254" x14ac:dyDescent="0.25"/>
    <row r="102255" x14ac:dyDescent="0.25"/>
    <row r="102256" x14ac:dyDescent="0.25"/>
    <row r="102257" x14ac:dyDescent="0.25"/>
    <row r="102258" x14ac:dyDescent="0.25"/>
    <row r="102259" x14ac:dyDescent="0.25"/>
    <row r="102260" x14ac:dyDescent="0.25"/>
    <row r="102261" x14ac:dyDescent="0.25"/>
    <row r="102262" x14ac:dyDescent="0.25"/>
    <row r="102263" x14ac:dyDescent="0.25"/>
    <row r="102264" x14ac:dyDescent="0.25"/>
    <row r="102265" x14ac:dyDescent="0.25"/>
    <row r="102266" x14ac:dyDescent="0.25"/>
    <row r="102267" x14ac:dyDescent="0.25"/>
    <row r="102268" x14ac:dyDescent="0.25"/>
    <row r="102269" x14ac:dyDescent="0.25"/>
    <row r="102270" x14ac:dyDescent="0.25"/>
    <row r="102271" x14ac:dyDescent="0.25"/>
    <row r="102272" x14ac:dyDescent="0.25"/>
    <row r="102273" x14ac:dyDescent="0.25"/>
    <row r="102274" x14ac:dyDescent="0.25"/>
    <row r="102275" x14ac:dyDescent="0.25"/>
    <row r="102276" x14ac:dyDescent="0.25"/>
    <row r="102277" x14ac:dyDescent="0.25"/>
    <row r="102278" x14ac:dyDescent="0.25"/>
    <row r="102279" x14ac:dyDescent="0.25"/>
    <row r="102280" x14ac:dyDescent="0.25"/>
    <row r="102281" x14ac:dyDescent="0.25"/>
    <row r="102282" x14ac:dyDescent="0.25"/>
    <row r="102283" x14ac:dyDescent="0.25"/>
    <row r="102284" x14ac:dyDescent="0.25"/>
    <row r="102285" x14ac:dyDescent="0.25"/>
    <row r="102286" x14ac:dyDescent="0.25"/>
    <row r="102287" x14ac:dyDescent="0.25"/>
    <row r="102288" x14ac:dyDescent="0.25"/>
    <row r="102289" x14ac:dyDescent="0.25"/>
    <row r="102290" x14ac:dyDescent="0.25"/>
    <row r="102291" x14ac:dyDescent="0.25"/>
    <row r="102292" x14ac:dyDescent="0.25"/>
    <row r="102293" x14ac:dyDescent="0.25"/>
    <row r="102294" x14ac:dyDescent="0.25"/>
    <row r="102295" x14ac:dyDescent="0.25"/>
    <row r="102296" x14ac:dyDescent="0.25"/>
    <row r="102297" x14ac:dyDescent="0.25"/>
    <row r="102298" x14ac:dyDescent="0.25"/>
    <row r="102299" x14ac:dyDescent="0.25"/>
    <row r="102300" x14ac:dyDescent="0.25"/>
    <row r="102301" x14ac:dyDescent="0.25"/>
    <row r="102302" x14ac:dyDescent="0.25"/>
    <row r="102303" x14ac:dyDescent="0.25"/>
    <row r="102304" x14ac:dyDescent="0.25"/>
    <row r="102305" x14ac:dyDescent="0.25"/>
    <row r="102306" x14ac:dyDescent="0.25"/>
    <row r="102307" x14ac:dyDescent="0.25"/>
    <row r="102308" x14ac:dyDescent="0.25"/>
    <row r="102309" x14ac:dyDescent="0.25"/>
    <row r="102310" x14ac:dyDescent="0.25"/>
    <row r="102311" x14ac:dyDescent="0.25"/>
    <row r="102312" x14ac:dyDescent="0.25"/>
    <row r="102313" x14ac:dyDescent="0.25"/>
    <row r="102314" x14ac:dyDescent="0.25"/>
    <row r="102315" x14ac:dyDescent="0.25"/>
    <row r="102316" x14ac:dyDescent="0.25"/>
    <row r="102317" x14ac:dyDescent="0.25"/>
    <row r="102318" x14ac:dyDescent="0.25"/>
    <row r="102319" x14ac:dyDescent="0.25"/>
    <row r="102320" x14ac:dyDescent="0.25"/>
    <row r="102321" x14ac:dyDescent="0.25"/>
    <row r="102322" x14ac:dyDescent="0.25"/>
    <row r="102323" x14ac:dyDescent="0.25"/>
    <row r="102324" x14ac:dyDescent="0.25"/>
    <row r="102325" x14ac:dyDescent="0.25"/>
    <row r="102326" x14ac:dyDescent="0.25"/>
    <row r="102327" x14ac:dyDescent="0.25"/>
    <row r="102328" x14ac:dyDescent="0.25"/>
    <row r="102329" x14ac:dyDescent="0.25"/>
    <row r="102330" x14ac:dyDescent="0.25"/>
    <row r="102331" x14ac:dyDescent="0.25"/>
    <row r="102332" x14ac:dyDescent="0.25"/>
    <row r="102333" x14ac:dyDescent="0.25"/>
    <row r="102334" x14ac:dyDescent="0.25"/>
    <row r="102335" x14ac:dyDescent="0.25"/>
    <row r="102336" x14ac:dyDescent="0.25"/>
    <row r="102337" x14ac:dyDescent="0.25"/>
    <row r="102338" x14ac:dyDescent="0.25"/>
    <row r="102339" x14ac:dyDescent="0.25"/>
    <row r="102340" x14ac:dyDescent="0.25"/>
    <row r="102341" x14ac:dyDescent="0.25"/>
    <row r="102342" x14ac:dyDescent="0.25"/>
    <row r="102343" x14ac:dyDescent="0.25"/>
    <row r="102344" x14ac:dyDescent="0.25"/>
    <row r="102345" x14ac:dyDescent="0.25"/>
    <row r="102346" x14ac:dyDescent="0.25"/>
    <row r="102347" x14ac:dyDescent="0.25"/>
    <row r="102348" x14ac:dyDescent="0.25"/>
    <row r="102349" x14ac:dyDescent="0.25"/>
    <row r="102350" x14ac:dyDescent="0.25"/>
    <row r="102351" x14ac:dyDescent="0.25"/>
    <row r="102352" x14ac:dyDescent="0.25"/>
    <row r="102353" x14ac:dyDescent="0.25"/>
    <row r="102354" x14ac:dyDescent="0.25"/>
    <row r="102355" x14ac:dyDescent="0.25"/>
    <row r="102356" x14ac:dyDescent="0.25"/>
    <row r="102357" x14ac:dyDescent="0.25"/>
    <row r="102358" x14ac:dyDescent="0.25"/>
    <row r="102359" x14ac:dyDescent="0.25"/>
    <row r="102360" x14ac:dyDescent="0.25"/>
    <row r="102361" x14ac:dyDescent="0.25"/>
    <row r="102362" x14ac:dyDescent="0.25"/>
    <row r="102363" x14ac:dyDescent="0.25"/>
    <row r="102364" x14ac:dyDescent="0.25"/>
    <row r="102365" x14ac:dyDescent="0.25"/>
    <row r="102366" x14ac:dyDescent="0.25"/>
    <row r="102367" x14ac:dyDescent="0.25"/>
    <row r="102368" x14ac:dyDescent="0.25"/>
    <row r="102369" x14ac:dyDescent="0.25"/>
    <row r="102370" x14ac:dyDescent="0.25"/>
    <row r="102371" x14ac:dyDescent="0.25"/>
    <row r="102372" x14ac:dyDescent="0.25"/>
    <row r="102373" x14ac:dyDescent="0.25"/>
    <row r="102374" x14ac:dyDescent="0.25"/>
    <row r="102375" x14ac:dyDescent="0.25"/>
    <row r="102376" x14ac:dyDescent="0.25"/>
    <row r="102377" x14ac:dyDescent="0.25"/>
    <row r="102378" x14ac:dyDescent="0.25"/>
    <row r="102379" x14ac:dyDescent="0.25"/>
    <row r="102380" x14ac:dyDescent="0.25"/>
    <row r="102381" x14ac:dyDescent="0.25"/>
    <row r="102382" x14ac:dyDescent="0.25"/>
    <row r="102383" x14ac:dyDescent="0.25"/>
    <row r="102384" x14ac:dyDescent="0.25"/>
    <row r="102385" x14ac:dyDescent="0.25"/>
    <row r="102386" x14ac:dyDescent="0.25"/>
    <row r="102387" x14ac:dyDescent="0.25"/>
    <row r="102388" x14ac:dyDescent="0.25"/>
    <row r="102389" x14ac:dyDescent="0.25"/>
    <row r="102390" x14ac:dyDescent="0.25"/>
    <row r="102391" x14ac:dyDescent="0.25"/>
    <row r="102392" x14ac:dyDescent="0.25"/>
    <row r="102393" x14ac:dyDescent="0.25"/>
    <row r="102394" x14ac:dyDescent="0.25"/>
    <row r="102395" x14ac:dyDescent="0.25"/>
    <row r="102396" x14ac:dyDescent="0.25"/>
    <row r="102397" x14ac:dyDescent="0.25"/>
    <row r="102398" x14ac:dyDescent="0.25"/>
    <row r="102399" x14ac:dyDescent="0.25"/>
    <row r="102400" x14ac:dyDescent="0.25"/>
    <row r="102401" x14ac:dyDescent="0.25"/>
    <row r="102402" x14ac:dyDescent="0.25"/>
    <row r="102403" x14ac:dyDescent="0.25"/>
    <row r="102404" x14ac:dyDescent="0.25"/>
    <row r="102405" x14ac:dyDescent="0.25"/>
    <row r="102406" x14ac:dyDescent="0.25"/>
    <row r="102407" x14ac:dyDescent="0.25"/>
    <row r="102408" x14ac:dyDescent="0.25"/>
    <row r="102409" x14ac:dyDescent="0.25"/>
    <row r="102410" x14ac:dyDescent="0.25"/>
    <row r="102411" x14ac:dyDescent="0.25"/>
    <row r="102412" x14ac:dyDescent="0.25"/>
    <row r="102413" x14ac:dyDescent="0.25"/>
    <row r="102414" x14ac:dyDescent="0.25"/>
    <row r="102415" x14ac:dyDescent="0.25"/>
    <row r="102416" x14ac:dyDescent="0.25"/>
    <row r="102417" x14ac:dyDescent="0.25"/>
    <row r="102418" x14ac:dyDescent="0.25"/>
    <row r="102419" x14ac:dyDescent="0.25"/>
    <row r="102420" x14ac:dyDescent="0.25"/>
    <row r="102421" x14ac:dyDescent="0.25"/>
    <row r="102422" x14ac:dyDescent="0.25"/>
    <row r="102423" x14ac:dyDescent="0.25"/>
    <row r="102424" x14ac:dyDescent="0.25"/>
    <row r="102425" x14ac:dyDescent="0.25"/>
    <row r="102426" x14ac:dyDescent="0.25"/>
    <row r="102427" x14ac:dyDescent="0.25"/>
    <row r="102428" x14ac:dyDescent="0.25"/>
    <row r="102429" x14ac:dyDescent="0.25"/>
    <row r="102430" x14ac:dyDescent="0.25"/>
    <row r="102431" x14ac:dyDescent="0.25"/>
    <row r="102432" x14ac:dyDescent="0.25"/>
    <row r="102433" x14ac:dyDescent="0.25"/>
    <row r="102434" x14ac:dyDescent="0.25"/>
    <row r="102435" x14ac:dyDescent="0.25"/>
    <row r="102436" x14ac:dyDescent="0.25"/>
    <row r="102437" x14ac:dyDescent="0.25"/>
    <row r="102438" x14ac:dyDescent="0.25"/>
    <row r="102439" x14ac:dyDescent="0.25"/>
    <row r="102440" x14ac:dyDescent="0.25"/>
    <row r="102441" x14ac:dyDescent="0.25"/>
    <row r="102442" x14ac:dyDescent="0.25"/>
    <row r="102443" x14ac:dyDescent="0.25"/>
    <row r="102444" x14ac:dyDescent="0.25"/>
    <row r="102445" x14ac:dyDescent="0.25"/>
    <row r="102446" x14ac:dyDescent="0.25"/>
    <row r="102447" x14ac:dyDescent="0.25"/>
    <row r="102448" x14ac:dyDescent="0.25"/>
    <row r="102449" x14ac:dyDescent="0.25"/>
    <row r="102450" x14ac:dyDescent="0.25"/>
    <row r="102451" x14ac:dyDescent="0.25"/>
    <row r="102452" x14ac:dyDescent="0.25"/>
    <row r="102453" x14ac:dyDescent="0.25"/>
    <row r="102454" x14ac:dyDescent="0.25"/>
    <row r="102455" x14ac:dyDescent="0.25"/>
    <row r="102456" x14ac:dyDescent="0.25"/>
    <row r="102457" x14ac:dyDescent="0.25"/>
    <row r="102458" x14ac:dyDescent="0.25"/>
    <row r="102459" x14ac:dyDescent="0.25"/>
    <row r="102460" x14ac:dyDescent="0.25"/>
    <row r="102461" x14ac:dyDescent="0.25"/>
    <row r="102462" x14ac:dyDescent="0.25"/>
    <row r="102463" x14ac:dyDescent="0.25"/>
    <row r="102464" x14ac:dyDescent="0.25"/>
    <row r="102465" x14ac:dyDescent="0.25"/>
    <row r="102466" x14ac:dyDescent="0.25"/>
    <row r="102467" x14ac:dyDescent="0.25"/>
    <row r="102468" x14ac:dyDescent="0.25"/>
    <row r="102469" x14ac:dyDescent="0.25"/>
    <row r="102470" x14ac:dyDescent="0.25"/>
    <row r="102471" x14ac:dyDescent="0.25"/>
    <row r="102472" x14ac:dyDescent="0.25"/>
    <row r="102473" x14ac:dyDescent="0.25"/>
    <row r="102474" x14ac:dyDescent="0.25"/>
    <row r="102475" x14ac:dyDescent="0.25"/>
    <row r="102476" x14ac:dyDescent="0.25"/>
    <row r="102477" x14ac:dyDescent="0.25"/>
    <row r="102478" x14ac:dyDescent="0.25"/>
    <row r="102479" x14ac:dyDescent="0.25"/>
    <row r="102480" x14ac:dyDescent="0.25"/>
    <row r="102481" x14ac:dyDescent="0.25"/>
    <row r="102482" x14ac:dyDescent="0.25"/>
    <row r="102483" x14ac:dyDescent="0.25"/>
    <row r="102484" x14ac:dyDescent="0.25"/>
    <row r="102485" x14ac:dyDescent="0.25"/>
    <row r="102486" x14ac:dyDescent="0.25"/>
    <row r="102487" x14ac:dyDescent="0.25"/>
    <row r="102488" x14ac:dyDescent="0.25"/>
    <row r="102489" x14ac:dyDescent="0.25"/>
    <row r="102490" x14ac:dyDescent="0.25"/>
    <row r="102491" x14ac:dyDescent="0.25"/>
    <row r="102492" x14ac:dyDescent="0.25"/>
    <row r="102493" x14ac:dyDescent="0.25"/>
    <row r="102494" x14ac:dyDescent="0.25"/>
    <row r="102495" x14ac:dyDescent="0.25"/>
    <row r="102496" x14ac:dyDescent="0.25"/>
    <row r="102497" x14ac:dyDescent="0.25"/>
    <row r="102498" x14ac:dyDescent="0.25"/>
    <row r="102499" x14ac:dyDescent="0.25"/>
    <row r="102500" x14ac:dyDescent="0.25"/>
    <row r="102501" x14ac:dyDescent="0.25"/>
    <row r="102502" x14ac:dyDescent="0.25"/>
    <row r="102503" x14ac:dyDescent="0.25"/>
    <row r="102504" x14ac:dyDescent="0.25"/>
    <row r="102505" x14ac:dyDescent="0.25"/>
    <row r="102506" x14ac:dyDescent="0.25"/>
    <row r="102507" x14ac:dyDescent="0.25"/>
    <row r="102508" x14ac:dyDescent="0.25"/>
    <row r="102509" x14ac:dyDescent="0.25"/>
    <row r="102510" x14ac:dyDescent="0.25"/>
    <row r="102511" x14ac:dyDescent="0.25"/>
    <row r="102512" x14ac:dyDescent="0.25"/>
    <row r="102513" x14ac:dyDescent="0.25"/>
    <row r="102514" x14ac:dyDescent="0.25"/>
    <row r="102515" x14ac:dyDescent="0.25"/>
    <row r="102516" x14ac:dyDescent="0.25"/>
    <row r="102517" x14ac:dyDescent="0.25"/>
    <row r="102518" x14ac:dyDescent="0.25"/>
    <row r="102519" x14ac:dyDescent="0.25"/>
    <row r="102520" x14ac:dyDescent="0.25"/>
    <row r="102521" x14ac:dyDescent="0.25"/>
    <row r="102522" x14ac:dyDescent="0.25"/>
    <row r="102523" x14ac:dyDescent="0.25"/>
    <row r="102524" x14ac:dyDescent="0.25"/>
    <row r="102525" x14ac:dyDescent="0.25"/>
    <row r="102526" x14ac:dyDescent="0.25"/>
    <row r="102527" x14ac:dyDescent="0.25"/>
    <row r="102528" x14ac:dyDescent="0.25"/>
    <row r="102529" x14ac:dyDescent="0.25"/>
    <row r="102530" x14ac:dyDescent="0.25"/>
    <row r="102531" x14ac:dyDescent="0.25"/>
    <row r="102532" x14ac:dyDescent="0.25"/>
    <row r="102533" x14ac:dyDescent="0.25"/>
    <row r="102534" x14ac:dyDescent="0.25"/>
    <row r="102535" x14ac:dyDescent="0.25"/>
    <row r="102536" x14ac:dyDescent="0.25"/>
    <row r="102537" x14ac:dyDescent="0.25"/>
    <row r="102538" x14ac:dyDescent="0.25"/>
    <row r="102539" x14ac:dyDescent="0.25"/>
    <row r="102540" x14ac:dyDescent="0.25"/>
    <row r="102541" x14ac:dyDescent="0.25"/>
    <row r="102542" x14ac:dyDescent="0.25"/>
    <row r="102543" x14ac:dyDescent="0.25"/>
    <row r="102544" x14ac:dyDescent="0.25"/>
    <row r="102545" x14ac:dyDescent="0.25"/>
    <row r="102546" x14ac:dyDescent="0.25"/>
    <row r="102547" x14ac:dyDescent="0.25"/>
    <row r="102548" x14ac:dyDescent="0.25"/>
    <row r="102549" x14ac:dyDescent="0.25"/>
    <row r="102550" x14ac:dyDescent="0.25"/>
    <row r="102551" x14ac:dyDescent="0.25"/>
    <row r="102552" x14ac:dyDescent="0.25"/>
    <row r="102553" x14ac:dyDescent="0.25"/>
    <row r="102554" x14ac:dyDescent="0.25"/>
    <row r="102555" x14ac:dyDescent="0.25"/>
    <row r="102556" x14ac:dyDescent="0.25"/>
    <row r="102557" x14ac:dyDescent="0.25"/>
    <row r="102558" x14ac:dyDescent="0.25"/>
    <row r="102559" x14ac:dyDescent="0.25"/>
    <row r="102560" x14ac:dyDescent="0.25"/>
    <row r="102561" x14ac:dyDescent="0.25"/>
    <row r="102562" x14ac:dyDescent="0.25"/>
    <row r="102563" x14ac:dyDescent="0.25"/>
    <row r="102564" x14ac:dyDescent="0.25"/>
    <row r="102565" x14ac:dyDescent="0.25"/>
    <row r="102566" x14ac:dyDescent="0.25"/>
    <row r="102567" x14ac:dyDescent="0.25"/>
    <row r="102568" x14ac:dyDescent="0.25"/>
    <row r="102569" x14ac:dyDescent="0.25"/>
    <row r="102570" x14ac:dyDescent="0.25"/>
    <row r="102571" x14ac:dyDescent="0.25"/>
    <row r="102572" x14ac:dyDescent="0.25"/>
    <row r="102573" x14ac:dyDescent="0.25"/>
    <row r="102574" x14ac:dyDescent="0.25"/>
    <row r="102575" x14ac:dyDescent="0.25"/>
    <row r="102576" x14ac:dyDescent="0.25"/>
    <row r="102577" x14ac:dyDescent="0.25"/>
    <row r="102578" x14ac:dyDescent="0.25"/>
    <row r="102579" x14ac:dyDescent="0.25"/>
    <row r="102580" x14ac:dyDescent="0.25"/>
    <row r="102581" x14ac:dyDescent="0.25"/>
    <row r="102582" x14ac:dyDescent="0.25"/>
    <row r="102583" x14ac:dyDescent="0.25"/>
    <row r="102584" x14ac:dyDescent="0.25"/>
    <row r="102585" x14ac:dyDescent="0.25"/>
    <row r="102586" x14ac:dyDescent="0.25"/>
    <row r="102587" x14ac:dyDescent="0.25"/>
    <row r="102588" x14ac:dyDescent="0.25"/>
    <row r="102589" x14ac:dyDescent="0.25"/>
    <row r="102590" x14ac:dyDescent="0.25"/>
    <row r="102591" x14ac:dyDescent="0.25"/>
    <row r="102592" x14ac:dyDescent="0.25"/>
    <row r="102593" x14ac:dyDescent="0.25"/>
    <row r="102594" x14ac:dyDescent="0.25"/>
    <row r="102595" x14ac:dyDescent="0.25"/>
    <row r="102596" x14ac:dyDescent="0.25"/>
    <row r="102597" x14ac:dyDescent="0.25"/>
    <row r="102598" x14ac:dyDescent="0.25"/>
    <row r="102599" x14ac:dyDescent="0.25"/>
    <row r="102600" x14ac:dyDescent="0.25"/>
    <row r="102601" x14ac:dyDescent="0.25"/>
    <row r="102602" x14ac:dyDescent="0.25"/>
    <row r="102603" x14ac:dyDescent="0.25"/>
    <row r="102604" x14ac:dyDescent="0.25"/>
    <row r="102605" x14ac:dyDescent="0.25"/>
    <row r="102606" x14ac:dyDescent="0.25"/>
    <row r="102607" x14ac:dyDescent="0.25"/>
    <row r="102608" x14ac:dyDescent="0.25"/>
    <row r="102609" x14ac:dyDescent="0.25"/>
    <row r="102610" x14ac:dyDescent="0.25"/>
    <row r="102611" x14ac:dyDescent="0.25"/>
    <row r="102612" x14ac:dyDescent="0.25"/>
    <row r="102613" x14ac:dyDescent="0.25"/>
    <row r="102614" x14ac:dyDescent="0.25"/>
    <row r="102615" x14ac:dyDescent="0.25"/>
    <row r="102616" x14ac:dyDescent="0.25"/>
    <row r="102617" x14ac:dyDescent="0.25"/>
    <row r="102618" x14ac:dyDescent="0.25"/>
    <row r="102619" x14ac:dyDescent="0.25"/>
    <row r="102620" x14ac:dyDescent="0.25"/>
    <row r="102621" x14ac:dyDescent="0.25"/>
    <row r="102622" x14ac:dyDescent="0.25"/>
    <row r="102623" x14ac:dyDescent="0.25"/>
    <row r="102624" x14ac:dyDescent="0.25"/>
    <row r="102625" x14ac:dyDescent="0.25"/>
    <row r="102626" x14ac:dyDescent="0.25"/>
    <row r="102627" x14ac:dyDescent="0.25"/>
    <row r="102628" x14ac:dyDescent="0.25"/>
    <row r="102629" x14ac:dyDescent="0.25"/>
    <row r="102630" x14ac:dyDescent="0.25"/>
    <row r="102631" x14ac:dyDescent="0.25"/>
    <row r="102632" x14ac:dyDescent="0.25"/>
    <row r="102633" x14ac:dyDescent="0.25"/>
    <row r="102634" x14ac:dyDescent="0.25"/>
    <row r="102635" x14ac:dyDescent="0.25"/>
    <row r="102636" x14ac:dyDescent="0.25"/>
    <row r="102637" x14ac:dyDescent="0.25"/>
    <row r="102638" x14ac:dyDescent="0.25"/>
    <row r="102639" x14ac:dyDescent="0.25"/>
    <row r="102640" x14ac:dyDescent="0.25"/>
    <row r="102641" x14ac:dyDescent="0.25"/>
    <row r="102642" x14ac:dyDescent="0.25"/>
    <row r="102643" x14ac:dyDescent="0.25"/>
    <row r="102644" x14ac:dyDescent="0.25"/>
    <row r="102645" x14ac:dyDescent="0.25"/>
    <row r="102646" x14ac:dyDescent="0.25"/>
    <row r="102647" x14ac:dyDescent="0.25"/>
    <row r="102648" x14ac:dyDescent="0.25"/>
    <row r="102649" x14ac:dyDescent="0.25"/>
    <row r="102650" x14ac:dyDescent="0.25"/>
    <row r="102651" x14ac:dyDescent="0.25"/>
    <row r="102652" x14ac:dyDescent="0.25"/>
    <row r="102653" x14ac:dyDescent="0.25"/>
    <row r="102654" x14ac:dyDescent="0.25"/>
    <row r="102655" x14ac:dyDescent="0.25"/>
    <row r="102656" x14ac:dyDescent="0.25"/>
    <row r="102657" x14ac:dyDescent="0.25"/>
    <row r="102658" x14ac:dyDescent="0.25"/>
    <row r="102659" x14ac:dyDescent="0.25"/>
    <row r="102660" x14ac:dyDescent="0.25"/>
    <row r="102661" x14ac:dyDescent="0.25"/>
    <row r="102662" x14ac:dyDescent="0.25"/>
    <row r="102663" x14ac:dyDescent="0.25"/>
    <row r="102664" x14ac:dyDescent="0.25"/>
    <row r="102665" x14ac:dyDescent="0.25"/>
    <row r="102666" x14ac:dyDescent="0.25"/>
    <row r="102667" x14ac:dyDescent="0.25"/>
    <row r="102668" x14ac:dyDescent="0.25"/>
    <row r="102669" x14ac:dyDescent="0.25"/>
    <row r="102670" x14ac:dyDescent="0.25"/>
    <row r="102671" x14ac:dyDescent="0.25"/>
    <row r="102672" x14ac:dyDescent="0.25"/>
    <row r="102673" x14ac:dyDescent="0.25"/>
    <row r="102674" x14ac:dyDescent="0.25"/>
    <row r="102675" x14ac:dyDescent="0.25"/>
    <row r="102676" x14ac:dyDescent="0.25"/>
    <row r="102677" x14ac:dyDescent="0.25"/>
    <row r="102678" x14ac:dyDescent="0.25"/>
    <row r="102679" x14ac:dyDescent="0.25"/>
    <row r="102680" x14ac:dyDescent="0.25"/>
    <row r="102681" x14ac:dyDescent="0.25"/>
    <row r="102682" x14ac:dyDescent="0.25"/>
    <row r="102683" x14ac:dyDescent="0.25"/>
    <row r="102684" x14ac:dyDescent="0.25"/>
    <row r="102685" x14ac:dyDescent="0.25"/>
    <row r="102686" x14ac:dyDescent="0.25"/>
    <row r="102687" x14ac:dyDescent="0.25"/>
    <row r="102688" x14ac:dyDescent="0.25"/>
    <row r="102689" x14ac:dyDescent="0.25"/>
    <row r="102690" x14ac:dyDescent="0.25"/>
    <row r="102691" x14ac:dyDescent="0.25"/>
    <row r="102692" x14ac:dyDescent="0.25"/>
    <row r="102693" x14ac:dyDescent="0.25"/>
    <row r="102694" x14ac:dyDescent="0.25"/>
    <row r="102695" x14ac:dyDescent="0.25"/>
    <row r="102696" x14ac:dyDescent="0.25"/>
    <row r="102697" x14ac:dyDescent="0.25"/>
    <row r="102698" x14ac:dyDescent="0.25"/>
    <row r="102699" x14ac:dyDescent="0.25"/>
    <row r="102700" x14ac:dyDescent="0.25"/>
    <row r="102701" x14ac:dyDescent="0.25"/>
    <row r="102702" x14ac:dyDescent="0.25"/>
    <row r="102703" x14ac:dyDescent="0.25"/>
    <row r="102704" x14ac:dyDescent="0.25"/>
    <row r="102705" x14ac:dyDescent="0.25"/>
    <row r="102706" x14ac:dyDescent="0.25"/>
    <row r="102707" x14ac:dyDescent="0.25"/>
    <row r="102708" x14ac:dyDescent="0.25"/>
    <row r="102709" x14ac:dyDescent="0.25"/>
    <row r="102710" x14ac:dyDescent="0.25"/>
    <row r="102711" x14ac:dyDescent="0.25"/>
    <row r="102712" x14ac:dyDescent="0.25"/>
    <row r="102713" x14ac:dyDescent="0.25"/>
    <row r="102714" x14ac:dyDescent="0.25"/>
    <row r="102715" x14ac:dyDescent="0.25"/>
    <row r="102716" x14ac:dyDescent="0.25"/>
    <row r="102717" x14ac:dyDescent="0.25"/>
    <row r="102718" x14ac:dyDescent="0.25"/>
    <row r="102719" x14ac:dyDescent="0.25"/>
    <row r="102720" x14ac:dyDescent="0.25"/>
    <row r="102721" x14ac:dyDescent="0.25"/>
    <row r="102722" x14ac:dyDescent="0.25"/>
    <row r="102723" x14ac:dyDescent="0.25"/>
    <row r="102724" x14ac:dyDescent="0.25"/>
    <row r="102725" x14ac:dyDescent="0.25"/>
    <row r="102726" x14ac:dyDescent="0.25"/>
    <row r="102727" x14ac:dyDescent="0.25"/>
    <row r="102728" x14ac:dyDescent="0.25"/>
    <row r="102729" x14ac:dyDescent="0.25"/>
    <row r="102730" x14ac:dyDescent="0.25"/>
    <row r="102731" x14ac:dyDescent="0.25"/>
    <row r="102732" x14ac:dyDescent="0.25"/>
    <row r="102733" x14ac:dyDescent="0.25"/>
    <row r="102734" x14ac:dyDescent="0.25"/>
    <row r="102735" x14ac:dyDescent="0.25"/>
    <row r="102736" x14ac:dyDescent="0.25"/>
    <row r="102737" x14ac:dyDescent="0.25"/>
    <row r="102738" x14ac:dyDescent="0.25"/>
    <row r="102739" x14ac:dyDescent="0.25"/>
    <row r="102740" x14ac:dyDescent="0.25"/>
    <row r="102741" x14ac:dyDescent="0.25"/>
    <row r="102742" x14ac:dyDescent="0.25"/>
    <row r="102743" x14ac:dyDescent="0.25"/>
    <row r="102744" x14ac:dyDescent="0.25"/>
    <row r="102745" x14ac:dyDescent="0.25"/>
    <row r="102746" x14ac:dyDescent="0.25"/>
    <row r="102747" x14ac:dyDescent="0.25"/>
    <row r="102748" x14ac:dyDescent="0.25"/>
    <row r="102749" x14ac:dyDescent="0.25"/>
    <row r="102750" x14ac:dyDescent="0.25"/>
    <row r="102751" x14ac:dyDescent="0.25"/>
    <row r="102752" x14ac:dyDescent="0.25"/>
    <row r="102753" x14ac:dyDescent="0.25"/>
    <row r="102754" x14ac:dyDescent="0.25"/>
    <row r="102755" x14ac:dyDescent="0.25"/>
    <row r="102756" x14ac:dyDescent="0.25"/>
    <row r="102757" x14ac:dyDescent="0.25"/>
    <row r="102758" x14ac:dyDescent="0.25"/>
    <row r="102759" x14ac:dyDescent="0.25"/>
    <row r="102760" x14ac:dyDescent="0.25"/>
    <row r="102761" x14ac:dyDescent="0.25"/>
    <row r="102762" x14ac:dyDescent="0.25"/>
    <row r="102763" x14ac:dyDescent="0.25"/>
    <row r="102764" x14ac:dyDescent="0.25"/>
    <row r="102765" x14ac:dyDescent="0.25"/>
    <row r="102766" x14ac:dyDescent="0.25"/>
    <row r="102767" x14ac:dyDescent="0.25"/>
    <row r="102768" x14ac:dyDescent="0.25"/>
    <row r="102769" x14ac:dyDescent="0.25"/>
    <row r="102770" x14ac:dyDescent="0.25"/>
    <row r="102771" x14ac:dyDescent="0.25"/>
    <row r="102772" x14ac:dyDescent="0.25"/>
    <row r="102773" x14ac:dyDescent="0.25"/>
    <row r="102774" x14ac:dyDescent="0.25"/>
    <row r="102775" x14ac:dyDescent="0.25"/>
    <row r="102776" x14ac:dyDescent="0.25"/>
    <row r="102777" x14ac:dyDescent="0.25"/>
    <row r="102778" x14ac:dyDescent="0.25"/>
    <row r="102779" x14ac:dyDescent="0.25"/>
    <row r="102780" x14ac:dyDescent="0.25"/>
    <row r="102781" x14ac:dyDescent="0.25"/>
    <row r="102782" x14ac:dyDescent="0.25"/>
    <row r="102783" x14ac:dyDescent="0.25"/>
    <row r="102784" x14ac:dyDescent="0.25"/>
    <row r="102785" x14ac:dyDescent="0.25"/>
    <row r="102786" x14ac:dyDescent="0.25"/>
    <row r="102787" x14ac:dyDescent="0.25"/>
    <row r="102788" x14ac:dyDescent="0.25"/>
    <row r="102789" x14ac:dyDescent="0.25"/>
    <row r="102790" x14ac:dyDescent="0.25"/>
    <row r="102791" x14ac:dyDescent="0.25"/>
    <row r="102792" x14ac:dyDescent="0.25"/>
    <row r="102793" x14ac:dyDescent="0.25"/>
    <row r="102794" x14ac:dyDescent="0.25"/>
    <row r="102795" x14ac:dyDescent="0.25"/>
    <row r="102796" x14ac:dyDescent="0.25"/>
    <row r="102797" x14ac:dyDescent="0.25"/>
    <row r="102798" x14ac:dyDescent="0.25"/>
    <row r="102799" x14ac:dyDescent="0.25"/>
    <row r="102800" x14ac:dyDescent="0.25"/>
    <row r="102801" x14ac:dyDescent="0.25"/>
    <row r="102802" x14ac:dyDescent="0.25"/>
    <row r="102803" x14ac:dyDescent="0.25"/>
    <row r="102804" x14ac:dyDescent="0.25"/>
    <row r="102805" x14ac:dyDescent="0.25"/>
    <row r="102806" x14ac:dyDescent="0.25"/>
    <row r="102807" x14ac:dyDescent="0.25"/>
    <row r="102808" x14ac:dyDescent="0.25"/>
    <row r="102809" x14ac:dyDescent="0.25"/>
    <row r="102810" x14ac:dyDescent="0.25"/>
    <row r="102811" x14ac:dyDescent="0.25"/>
    <row r="102812" x14ac:dyDescent="0.25"/>
    <row r="102813" x14ac:dyDescent="0.25"/>
    <row r="102814" x14ac:dyDescent="0.25"/>
    <row r="102815" x14ac:dyDescent="0.25"/>
    <row r="102816" x14ac:dyDescent="0.25"/>
    <row r="102817" x14ac:dyDescent="0.25"/>
    <row r="102818" x14ac:dyDescent="0.25"/>
    <row r="102819" x14ac:dyDescent="0.25"/>
    <row r="102820" x14ac:dyDescent="0.25"/>
    <row r="102821" x14ac:dyDescent="0.25"/>
    <row r="102822" x14ac:dyDescent="0.25"/>
    <row r="102823" x14ac:dyDescent="0.25"/>
    <row r="102824" x14ac:dyDescent="0.25"/>
    <row r="102825" x14ac:dyDescent="0.25"/>
    <row r="102826" x14ac:dyDescent="0.25"/>
    <row r="102827" x14ac:dyDescent="0.25"/>
    <row r="102828" x14ac:dyDescent="0.25"/>
    <row r="102829" x14ac:dyDescent="0.25"/>
    <row r="102830" x14ac:dyDescent="0.25"/>
    <row r="102831" x14ac:dyDescent="0.25"/>
    <row r="102832" x14ac:dyDescent="0.25"/>
    <row r="102833" x14ac:dyDescent="0.25"/>
    <row r="102834" x14ac:dyDescent="0.25"/>
    <row r="102835" x14ac:dyDescent="0.25"/>
    <row r="102836" x14ac:dyDescent="0.25"/>
    <row r="102837" x14ac:dyDescent="0.25"/>
    <row r="102838" x14ac:dyDescent="0.25"/>
    <row r="102839" x14ac:dyDescent="0.25"/>
    <row r="102840" x14ac:dyDescent="0.25"/>
    <row r="102841" x14ac:dyDescent="0.25"/>
    <row r="102842" x14ac:dyDescent="0.25"/>
    <row r="102843" x14ac:dyDescent="0.25"/>
    <row r="102844" x14ac:dyDescent="0.25"/>
    <row r="102845" x14ac:dyDescent="0.25"/>
    <row r="102846" x14ac:dyDescent="0.25"/>
    <row r="102847" x14ac:dyDescent="0.25"/>
    <row r="102848" x14ac:dyDescent="0.25"/>
    <row r="102849" x14ac:dyDescent="0.25"/>
    <row r="102850" x14ac:dyDescent="0.25"/>
    <row r="102851" x14ac:dyDescent="0.25"/>
    <row r="102852" x14ac:dyDescent="0.25"/>
    <row r="102853" x14ac:dyDescent="0.25"/>
    <row r="102854" x14ac:dyDescent="0.25"/>
    <row r="102855" x14ac:dyDescent="0.25"/>
    <row r="102856" x14ac:dyDescent="0.25"/>
    <row r="102857" x14ac:dyDescent="0.25"/>
    <row r="102858" x14ac:dyDescent="0.25"/>
    <row r="102859" x14ac:dyDescent="0.25"/>
    <row r="102860" x14ac:dyDescent="0.25"/>
    <row r="102861" x14ac:dyDescent="0.25"/>
    <row r="102862" x14ac:dyDescent="0.25"/>
    <row r="102863" x14ac:dyDescent="0.25"/>
    <row r="102864" x14ac:dyDescent="0.25"/>
    <row r="102865" x14ac:dyDescent="0.25"/>
    <row r="102866" x14ac:dyDescent="0.25"/>
    <row r="102867" x14ac:dyDescent="0.25"/>
    <row r="102868" x14ac:dyDescent="0.25"/>
    <row r="102869" x14ac:dyDescent="0.25"/>
    <row r="102870" x14ac:dyDescent="0.25"/>
    <row r="102871" x14ac:dyDescent="0.25"/>
    <row r="102872" x14ac:dyDescent="0.25"/>
    <row r="102873" x14ac:dyDescent="0.25"/>
    <row r="102874" x14ac:dyDescent="0.25"/>
    <row r="102875" x14ac:dyDescent="0.25"/>
    <row r="102876" x14ac:dyDescent="0.25"/>
    <row r="102877" x14ac:dyDescent="0.25"/>
    <row r="102878" x14ac:dyDescent="0.25"/>
    <row r="102879" x14ac:dyDescent="0.25"/>
    <row r="102880" x14ac:dyDescent="0.25"/>
    <row r="102881" x14ac:dyDescent="0.25"/>
    <row r="102882" x14ac:dyDescent="0.25"/>
    <row r="102883" x14ac:dyDescent="0.25"/>
    <row r="102884" x14ac:dyDescent="0.25"/>
    <row r="102885" x14ac:dyDescent="0.25"/>
    <row r="102886" x14ac:dyDescent="0.25"/>
    <row r="102887" x14ac:dyDescent="0.25"/>
    <row r="102888" x14ac:dyDescent="0.25"/>
    <row r="102889" x14ac:dyDescent="0.25"/>
    <row r="102890" x14ac:dyDescent="0.25"/>
    <row r="102891" x14ac:dyDescent="0.25"/>
    <row r="102892" x14ac:dyDescent="0.25"/>
    <row r="102893" x14ac:dyDescent="0.25"/>
    <row r="102894" x14ac:dyDescent="0.25"/>
    <row r="102895" x14ac:dyDescent="0.25"/>
    <row r="102896" x14ac:dyDescent="0.25"/>
    <row r="102897" x14ac:dyDescent="0.25"/>
    <row r="102898" x14ac:dyDescent="0.25"/>
    <row r="102899" x14ac:dyDescent="0.25"/>
    <row r="102900" x14ac:dyDescent="0.25"/>
    <row r="102901" x14ac:dyDescent="0.25"/>
    <row r="102902" x14ac:dyDescent="0.25"/>
    <row r="102903" x14ac:dyDescent="0.25"/>
    <row r="102904" x14ac:dyDescent="0.25"/>
    <row r="102905" x14ac:dyDescent="0.25"/>
    <row r="102906" x14ac:dyDescent="0.25"/>
    <row r="102907" x14ac:dyDescent="0.25"/>
    <row r="102908" x14ac:dyDescent="0.25"/>
    <row r="102909" x14ac:dyDescent="0.25"/>
    <row r="102910" x14ac:dyDescent="0.25"/>
    <row r="102911" x14ac:dyDescent="0.25"/>
    <row r="102912" x14ac:dyDescent="0.25"/>
    <row r="102913" x14ac:dyDescent="0.25"/>
    <row r="102914" x14ac:dyDescent="0.25"/>
    <row r="102915" x14ac:dyDescent="0.25"/>
    <row r="102916" x14ac:dyDescent="0.25"/>
    <row r="102917" x14ac:dyDescent="0.25"/>
    <row r="102918" x14ac:dyDescent="0.25"/>
    <row r="102919" x14ac:dyDescent="0.25"/>
    <row r="102920" x14ac:dyDescent="0.25"/>
    <row r="102921" x14ac:dyDescent="0.25"/>
    <row r="102922" x14ac:dyDescent="0.25"/>
    <row r="102923" x14ac:dyDescent="0.25"/>
    <row r="102924" x14ac:dyDescent="0.25"/>
    <row r="102925" x14ac:dyDescent="0.25"/>
    <row r="102926" x14ac:dyDescent="0.25"/>
    <row r="102927" x14ac:dyDescent="0.25"/>
    <row r="102928" x14ac:dyDescent="0.25"/>
    <row r="102929" x14ac:dyDescent="0.25"/>
    <row r="102930" x14ac:dyDescent="0.25"/>
    <row r="102931" x14ac:dyDescent="0.25"/>
    <row r="102932" x14ac:dyDescent="0.25"/>
    <row r="102933" x14ac:dyDescent="0.25"/>
    <row r="102934" x14ac:dyDescent="0.25"/>
    <row r="102935" x14ac:dyDescent="0.25"/>
    <row r="102936" x14ac:dyDescent="0.25"/>
    <row r="102937" x14ac:dyDescent="0.25"/>
    <row r="102938" x14ac:dyDescent="0.25"/>
    <row r="102939" x14ac:dyDescent="0.25"/>
    <row r="102940" x14ac:dyDescent="0.25"/>
    <row r="102941" x14ac:dyDescent="0.25"/>
    <row r="102942" x14ac:dyDescent="0.25"/>
    <row r="102943" x14ac:dyDescent="0.25"/>
    <row r="102944" x14ac:dyDescent="0.25"/>
    <row r="102945" x14ac:dyDescent="0.25"/>
    <row r="102946" x14ac:dyDescent="0.25"/>
    <row r="102947" x14ac:dyDescent="0.25"/>
    <row r="102948" x14ac:dyDescent="0.25"/>
    <row r="102949" x14ac:dyDescent="0.25"/>
    <row r="102950" x14ac:dyDescent="0.25"/>
    <row r="102951" x14ac:dyDescent="0.25"/>
    <row r="102952" x14ac:dyDescent="0.25"/>
    <row r="102953" x14ac:dyDescent="0.25"/>
    <row r="102954" x14ac:dyDescent="0.25"/>
    <row r="102955" x14ac:dyDescent="0.25"/>
    <row r="102956" x14ac:dyDescent="0.25"/>
    <row r="102957" x14ac:dyDescent="0.25"/>
    <row r="102958" x14ac:dyDescent="0.25"/>
    <row r="102959" x14ac:dyDescent="0.25"/>
    <row r="102960" x14ac:dyDescent="0.25"/>
    <row r="102961" x14ac:dyDescent="0.25"/>
    <row r="102962" x14ac:dyDescent="0.25"/>
    <row r="102963" x14ac:dyDescent="0.25"/>
    <row r="102964" x14ac:dyDescent="0.25"/>
    <row r="102965" x14ac:dyDescent="0.25"/>
    <row r="102966" x14ac:dyDescent="0.25"/>
    <row r="102967" x14ac:dyDescent="0.25"/>
    <row r="102968" x14ac:dyDescent="0.25"/>
    <row r="102969" x14ac:dyDescent="0.25"/>
    <row r="102970" x14ac:dyDescent="0.25"/>
    <row r="102971" x14ac:dyDescent="0.25"/>
    <row r="102972" x14ac:dyDescent="0.25"/>
    <row r="102973" x14ac:dyDescent="0.25"/>
    <row r="102974" x14ac:dyDescent="0.25"/>
    <row r="102975" x14ac:dyDescent="0.25"/>
    <row r="102976" x14ac:dyDescent="0.25"/>
    <row r="102977" x14ac:dyDescent="0.25"/>
    <row r="102978" x14ac:dyDescent="0.25"/>
    <row r="102979" x14ac:dyDescent="0.25"/>
    <row r="102980" x14ac:dyDescent="0.25"/>
    <row r="102981" x14ac:dyDescent="0.25"/>
    <row r="102982" x14ac:dyDescent="0.25"/>
    <row r="102983" x14ac:dyDescent="0.25"/>
    <row r="102984" x14ac:dyDescent="0.25"/>
    <row r="102985" x14ac:dyDescent="0.25"/>
    <row r="102986" x14ac:dyDescent="0.25"/>
    <row r="102987" x14ac:dyDescent="0.25"/>
    <row r="102988" x14ac:dyDescent="0.25"/>
    <row r="102989" x14ac:dyDescent="0.25"/>
    <row r="102990" x14ac:dyDescent="0.25"/>
    <row r="102991" x14ac:dyDescent="0.25"/>
    <row r="102992" x14ac:dyDescent="0.25"/>
    <row r="102993" x14ac:dyDescent="0.25"/>
    <row r="102994" x14ac:dyDescent="0.25"/>
    <row r="102995" x14ac:dyDescent="0.25"/>
    <row r="102996" x14ac:dyDescent="0.25"/>
    <row r="102997" x14ac:dyDescent="0.25"/>
    <row r="102998" x14ac:dyDescent="0.25"/>
    <row r="102999" x14ac:dyDescent="0.25"/>
    <row r="103000" x14ac:dyDescent="0.25"/>
    <row r="103001" x14ac:dyDescent="0.25"/>
    <row r="103002" x14ac:dyDescent="0.25"/>
    <row r="103003" x14ac:dyDescent="0.25"/>
    <row r="103004" x14ac:dyDescent="0.25"/>
    <row r="103005" x14ac:dyDescent="0.25"/>
    <row r="103006" x14ac:dyDescent="0.25"/>
    <row r="103007" x14ac:dyDescent="0.25"/>
    <row r="103008" x14ac:dyDescent="0.25"/>
    <row r="103009" x14ac:dyDescent="0.25"/>
    <row r="103010" x14ac:dyDescent="0.25"/>
    <row r="103011" x14ac:dyDescent="0.25"/>
    <row r="103012" x14ac:dyDescent="0.25"/>
    <row r="103013" x14ac:dyDescent="0.25"/>
    <row r="103014" x14ac:dyDescent="0.25"/>
    <row r="103015" x14ac:dyDescent="0.25"/>
    <row r="103016" x14ac:dyDescent="0.25"/>
    <row r="103017" x14ac:dyDescent="0.25"/>
    <row r="103018" x14ac:dyDescent="0.25"/>
    <row r="103019" x14ac:dyDescent="0.25"/>
    <row r="103020" x14ac:dyDescent="0.25"/>
    <row r="103021" x14ac:dyDescent="0.25"/>
    <row r="103022" x14ac:dyDescent="0.25"/>
    <row r="103023" x14ac:dyDescent="0.25"/>
    <row r="103024" x14ac:dyDescent="0.25"/>
    <row r="103025" x14ac:dyDescent="0.25"/>
    <row r="103026" x14ac:dyDescent="0.25"/>
    <row r="103027" x14ac:dyDescent="0.25"/>
    <row r="103028" x14ac:dyDescent="0.25"/>
    <row r="103029" x14ac:dyDescent="0.25"/>
    <row r="103030" x14ac:dyDescent="0.25"/>
    <row r="103031" x14ac:dyDescent="0.25"/>
    <row r="103032" x14ac:dyDescent="0.25"/>
    <row r="103033" x14ac:dyDescent="0.25"/>
    <row r="103034" x14ac:dyDescent="0.25"/>
    <row r="103035" x14ac:dyDescent="0.25"/>
    <row r="103036" x14ac:dyDescent="0.25"/>
    <row r="103037" x14ac:dyDescent="0.25"/>
    <row r="103038" x14ac:dyDescent="0.25"/>
    <row r="103039" x14ac:dyDescent="0.25"/>
    <row r="103040" x14ac:dyDescent="0.25"/>
    <row r="103041" x14ac:dyDescent="0.25"/>
    <row r="103042" x14ac:dyDescent="0.25"/>
    <row r="103043" x14ac:dyDescent="0.25"/>
    <row r="103044" x14ac:dyDescent="0.25"/>
    <row r="103045" x14ac:dyDescent="0.25"/>
    <row r="103046" x14ac:dyDescent="0.25"/>
    <row r="103047" x14ac:dyDescent="0.25"/>
    <row r="103048" x14ac:dyDescent="0.25"/>
    <row r="103049" x14ac:dyDescent="0.25"/>
    <row r="103050" x14ac:dyDescent="0.25"/>
    <row r="103051" x14ac:dyDescent="0.25"/>
    <row r="103052" x14ac:dyDescent="0.25"/>
    <row r="103053" x14ac:dyDescent="0.25"/>
    <row r="103054" x14ac:dyDescent="0.25"/>
    <row r="103055" x14ac:dyDescent="0.25"/>
    <row r="103056" x14ac:dyDescent="0.25"/>
    <row r="103057" x14ac:dyDescent="0.25"/>
    <row r="103058" x14ac:dyDescent="0.25"/>
    <row r="103059" x14ac:dyDescent="0.25"/>
    <row r="103060" x14ac:dyDescent="0.25"/>
    <row r="103061" x14ac:dyDescent="0.25"/>
    <row r="103062" x14ac:dyDescent="0.25"/>
    <row r="103063" x14ac:dyDescent="0.25"/>
    <row r="103064" x14ac:dyDescent="0.25"/>
    <row r="103065" x14ac:dyDescent="0.25"/>
    <row r="103066" x14ac:dyDescent="0.25"/>
    <row r="103067" x14ac:dyDescent="0.25"/>
    <row r="103068" x14ac:dyDescent="0.25"/>
    <row r="103069" x14ac:dyDescent="0.25"/>
    <row r="103070" x14ac:dyDescent="0.25"/>
    <row r="103071" x14ac:dyDescent="0.25"/>
    <row r="103072" x14ac:dyDescent="0.25"/>
    <row r="103073" x14ac:dyDescent="0.25"/>
    <row r="103074" x14ac:dyDescent="0.25"/>
    <row r="103075" x14ac:dyDescent="0.25"/>
    <row r="103076" x14ac:dyDescent="0.25"/>
    <row r="103077" x14ac:dyDescent="0.25"/>
    <row r="103078" x14ac:dyDescent="0.25"/>
    <row r="103079" x14ac:dyDescent="0.25"/>
    <row r="103080" x14ac:dyDescent="0.25"/>
    <row r="103081" x14ac:dyDescent="0.25"/>
    <row r="103082" x14ac:dyDescent="0.25"/>
    <row r="103083" x14ac:dyDescent="0.25"/>
    <row r="103084" x14ac:dyDescent="0.25"/>
    <row r="103085" x14ac:dyDescent="0.25"/>
    <row r="103086" x14ac:dyDescent="0.25"/>
    <row r="103087" x14ac:dyDescent="0.25"/>
    <row r="103088" x14ac:dyDescent="0.25"/>
    <row r="103089" x14ac:dyDescent="0.25"/>
    <row r="103090" x14ac:dyDescent="0.25"/>
    <row r="103091" x14ac:dyDescent="0.25"/>
    <row r="103092" x14ac:dyDescent="0.25"/>
    <row r="103093" x14ac:dyDescent="0.25"/>
    <row r="103094" x14ac:dyDescent="0.25"/>
    <row r="103095" x14ac:dyDescent="0.25"/>
    <row r="103096" x14ac:dyDescent="0.25"/>
    <row r="103097" x14ac:dyDescent="0.25"/>
    <row r="103098" x14ac:dyDescent="0.25"/>
    <row r="103099" x14ac:dyDescent="0.25"/>
    <row r="103100" x14ac:dyDescent="0.25"/>
    <row r="103101" x14ac:dyDescent="0.25"/>
    <row r="103102" x14ac:dyDescent="0.25"/>
    <row r="103103" x14ac:dyDescent="0.25"/>
    <row r="103104" x14ac:dyDescent="0.25"/>
    <row r="103105" x14ac:dyDescent="0.25"/>
    <row r="103106" x14ac:dyDescent="0.25"/>
    <row r="103107" x14ac:dyDescent="0.25"/>
    <row r="103108" x14ac:dyDescent="0.25"/>
    <row r="103109" x14ac:dyDescent="0.25"/>
    <row r="103110" x14ac:dyDescent="0.25"/>
    <row r="103111" x14ac:dyDescent="0.25"/>
    <row r="103112" x14ac:dyDescent="0.25"/>
    <row r="103113" x14ac:dyDescent="0.25"/>
    <row r="103114" x14ac:dyDescent="0.25"/>
    <row r="103115" x14ac:dyDescent="0.25"/>
    <row r="103116" x14ac:dyDescent="0.25"/>
    <row r="103117" x14ac:dyDescent="0.25"/>
    <row r="103118" x14ac:dyDescent="0.25"/>
    <row r="103119" x14ac:dyDescent="0.25"/>
    <row r="103120" x14ac:dyDescent="0.25"/>
    <row r="103121" x14ac:dyDescent="0.25"/>
    <row r="103122" x14ac:dyDescent="0.25"/>
    <row r="103123" x14ac:dyDescent="0.25"/>
    <row r="103124" x14ac:dyDescent="0.25"/>
    <row r="103125" x14ac:dyDescent="0.25"/>
    <row r="103126" x14ac:dyDescent="0.25"/>
    <row r="103127" x14ac:dyDescent="0.25"/>
    <row r="103128" x14ac:dyDescent="0.25"/>
    <row r="103129" x14ac:dyDescent="0.25"/>
    <row r="103130" x14ac:dyDescent="0.25"/>
    <row r="103131" x14ac:dyDescent="0.25"/>
    <row r="103132" x14ac:dyDescent="0.25"/>
    <row r="103133" x14ac:dyDescent="0.25"/>
    <row r="103134" x14ac:dyDescent="0.25"/>
    <row r="103135" x14ac:dyDescent="0.25"/>
    <row r="103136" x14ac:dyDescent="0.25"/>
    <row r="103137" x14ac:dyDescent="0.25"/>
    <row r="103138" x14ac:dyDescent="0.25"/>
    <row r="103139" x14ac:dyDescent="0.25"/>
    <row r="103140" x14ac:dyDescent="0.25"/>
    <row r="103141" x14ac:dyDescent="0.25"/>
    <row r="103142" x14ac:dyDescent="0.25"/>
    <row r="103143" x14ac:dyDescent="0.25"/>
    <row r="103144" x14ac:dyDescent="0.25"/>
    <row r="103145" x14ac:dyDescent="0.25"/>
    <row r="103146" x14ac:dyDescent="0.25"/>
    <row r="103147" x14ac:dyDescent="0.25"/>
    <row r="103148" x14ac:dyDescent="0.25"/>
    <row r="103149" x14ac:dyDescent="0.25"/>
    <row r="103150" x14ac:dyDescent="0.25"/>
    <row r="103151" x14ac:dyDescent="0.25"/>
    <row r="103152" x14ac:dyDescent="0.25"/>
    <row r="103153" x14ac:dyDescent="0.25"/>
    <row r="103154" x14ac:dyDescent="0.25"/>
    <row r="103155" x14ac:dyDescent="0.25"/>
    <row r="103156" x14ac:dyDescent="0.25"/>
    <row r="103157" x14ac:dyDescent="0.25"/>
    <row r="103158" x14ac:dyDescent="0.25"/>
    <row r="103159" x14ac:dyDescent="0.25"/>
    <row r="103160" x14ac:dyDescent="0.25"/>
    <row r="103161" x14ac:dyDescent="0.25"/>
    <row r="103162" x14ac:dyDescent="0.25"/>
    <row r="103163" x14ac:dyDescent="0.25"/>
    <row r="103164" x14ac:dyDescent="0.25"/>
    <row r="103165" x14ac:dyDescent="0.25"/>
    <row r="103166" x14ac:dyDescent="0.25"/>
    <row r="103167" x14ac:dyDescent="0.25"/>
    <row r="103168" x14ac:dyDescent="0.25"/>
    <row r="103169" x14ac:dyDescent="0.25"/>
    <row r="103170" x14ac:dyDescent="0.25"/>
    <row r="103171" x14ac:dyDescent="0.25"/>
    <row r="103172" x14ac:dyDescent="0.25"/>
    <row r="103173" x14ac:dyDescent="0.25"/>
    <row r="103174" x14ac:dyDescent="0.25"/>
    <row r="103175" x14ac:dyDescent="0.25"/>
    <row r="103176" x14ac:dyDescent="0.25"/>
    <row r="103177" x14ac:dyDescent="0.25"/>
    <row r="103178" x14ac:dyDescent="0.25"/>
    <row r="103179" x14ac:dyDescent="0.25"/>
    <row r="103180" x14ac:dyDescent="0.25"/>
    <row r="103181" x14ac:dyDescent="0.25"/>
    <row r="103182" x14ac:dyDescent="0.25"/>
    <row r="103183" x14ac:dyDescent="0.25"/>
    <row r="103184" x14ac:dyDescent="0.25"/>
    <row r="103185" x14ac:dyDescent="0.25"/>
    <row r="103186" x14ac:dyDescent="0.25"/>
    <row r="103187" x14ac:dyDescent="0.25"/>
    <row r="103188" x14ac:dyDescent="0.25"/>
    <row r="103189" x14ac:dyDescent="0.25"/>
    <row r="103190" x14ac:dyDescent="0.25"/>
    <row r="103191" x14ac:dyDescent="0.25"/>
    <row r="103192" x14ac:dyDescent="0.25"/>
    <row r="103193" x14ac:dyDescent="0.25"/>
    <row r="103194" x14ac:dyDescent="0.25"/>
    <row r="103195" x14ac:dyDescent="0.25"/>
    <row r="103196" x14ac:dyDescent="0.25"/>
    <row r="103197" x14ac:dyDescent="0.25"/>
    <row r="103198" x14ac:dyDescent="0.25"/>
    <row r="103199" x14ac:dyDescent="0.25"/>
    <row r="103200" x14ac:dyDescent="0.25"/>
    <row r="103201" x14ac:dyDescent="0.25"/>
    <row r="103202" x14ac:dyDescent="0.25"/>
    <row r="103203" x14ac:dyDescent="0.25"/>
    <row r="103204" x14ac:dyDescent="0.25"/>
    <row r="103205" x14ac:dyDescent="0.25"/>
    <row r="103206" x14ac:dyDescent="0.25"/>
    <row r="103207" x14ac:dyDescent="0.25"/>
    <row r="103208" x14ac:dyDescent="0.25"/>
    <row r="103209" x14ac:dyDescent="0.25"/>
    <row r="103210" x14ac:dyDescent="0.25"/>
    <row r="103211" x14ac:dyDescent="0.25"/>
    <row r="103212" x14ac:dyDescent="0.25"/>
    <row r="103213" x14ac:dyDescent="0.25"/>
    <row r="103214" x14ac:dyDescent="0.25"/>
    <row r="103215" x14ac:dyDescent="0.25"/>
    <row r="103216" x14ac:dyDescent="0.25"/>
    <row r="103217" x14ac:dyDescent="0.25"/>
    <row r="103218" x14ac:dyDescent="0.25"/>
    <row r="103219" x14ac:dyDescent="0.25"/>
    <row r="103220" x14ac:dyDescent="0.25"/>
    <row r="103221" x14ac:dyDescent="0.25"/>
    <row r="103222" x14ac:dyDescent="0.25"/>
    <row r="103223" x14ac:dyDescent="0.25"/>
    <row r="103224" x14ac:dyDescent="0.25"/>
    <row r="103225" x14ac:dyDescent="0.25"/>
    <row r="103226" x14ac:dyDescent="0.25"/>
    <row r="103227" x14ac:dyDescent="0.25"/>
    <row r="103228" x14ac:dyDescent="0.25"/>
    <row r="103229" x14ac:dyDescent="0.25"/>
    <row r="103230" x14ac:dyDescent="0.25"/>
    <row r="103231" x14ac:dyDescent="0.25"/>
    <row r="103232" x14ac:dyDescent="0.25"/>
    <row r="103233" x14ac:dyDescent="0.25"/>
    <row r="103234" x14ac:dyDescent="0.25"/>
    <row r="103235" x14ac:dyDescent="0.25"/>
    <row r="103236" x14ac:dyDescent="0.25"/>
    <row r="103237" x14ac:dyDescent="0.25"/>
    <row r="103238" x14ac:dyDescent="0.25"/>
    <row r="103239" x14ac:dyDescent="0.25"/>
    <row r="103240" x14ac:dyDescent="0.25"/>
    <row r="103241" x14ac:dyDescent="0.25"/>
    <row r="103242" x14ac:dyDescent="0.25"/>
    <row r="103243" x14ac:dyDescent="0.25"/>
    <row r="103244" x14ac:dyDescent="0.25"/>
    <row r="103245" x14ac:dyDescent="0.25"/>
    <row r="103246" x14ac:dyDescent="0.25"/>
    <row r="103247" x14ac:dyDescent="0.25"/>
    <row r="103248" x14ac:dyDescent="0.25"/>
    <row r="103249" x14ac:dyDescent="0.25"/>
    <row r="103250" x14ac:dyDescent="0.25"/>
    <row r="103251" x14ac:dyDescent="0.25"/>
    <row r="103252" x14ac:dyDescent="0.25"/>
    <row r="103253" x14ac:dyDescent="0.25"/>
    <row r="103254" x14ac:dyDescent="0.25"/>
    <row r="103255" x14ac:dyDescent="0.25"/>
    <row r="103256" x14ac:dyDescent="0.25"/>
    <row r="103257" x14ac:dyDescent="0.25"/>
    <row r="103258" x14ac:dyDescent="0.25"/>
    <row r="103259" x14ac:dyDescent="0.25"/>
    <row r="103260" x14ac:dyDescent="0.25"/>
    <row r="103261" x14ac:dyDescent="0.25"/>
    <row r="103262" x14ac:dyDescent="0.25"/>
    <row r="103263" x14ac:dyDescent="0.25"/>
    <row r="103264" x14ac:dyDescent="0.25"/>
    <row r="103265" x14ac:dyDescent="0.25"/>
    <row r="103266" x14ac:dyDescent="0.25"/>
    <row r="103267" x14ac:dyDescent="0.25"/>
    <row r="103268" x14ac:dyDescent="0.25"/>
    <row r="103269" x14ac:dyDescent="0.25"/>
    <row r="103270" x14ac:dyDescent="0.25"/>
    <row r="103271" x14ac:dyDescent="0.25"/>
    <row r="103272" x14ac:dyDescent="0.25"/>
    <row r="103273" x14ac:dyDescent="0.25"/>
    <row r="103274" x14ac:dyDescent="0.25"/>
    <row r="103275" x14ac:dyDescent="0.25"/>
    <row r="103276" x14ac:dyDescent="0.25"/>
    <row r="103277" x14ac:dyDescent="0.25"/>
    <row r="103278" x14ac:dyDescent="0.25"/>
    <row r="103279" x14ac:dyDescent="0.25"/>
    <row r="103280" x14ac:dyDescent="0.25"/>
    <row r="103281" x14ac:dyDescent="0.25"/>
    <row r="103282" x14ac:dyDescent="0.25"/>
    <row r="103283" x14ac:dyDescent="0.25"/>
    <row r="103284" x14ac:dyDescent="0.25"/>
    <row r="103285" x14ac:dyDescent="0.25"/>
    <row r="103286" x14ac:dyDescent="0.25"/>
    <row r="103287" x14ac:dyDescent="0.25"/>
    <row r="103288" x14ac:dyDescent="0.25"/>
    <row r="103289" x14ac:dyDescent="0.25"/>
    <row r="103290" x14ac:dyDescent="0.25"/>
    <row r="103291" x14ac:dyDescent="0.25"/>
    <row r="103292" x14ac:dyDescent="0.25"/>
    <row r="103293" x14ac:dyDescent="0.25"/>
    <row r="103294" x14ac:dyDescent="0.25"/>
    <row r="103295" x14ac:dyDescent="0.25"/>
    <row r="103296" x14ac:dyDescent="0.25"/>
    <row r="103297" x14ac:dyDescent="0.25"/>
    <row r="103298" x14ac:dyDescent="0.25"/>
    <row r="103299" x14ac:dyDescent="0.25"/>
    <row r="103300" x14ac:dyDescent="0.25"/>
    <row r="103301" x14ac:dyDescent="0.25"/>
    <row r="103302" x14ac:dyDescent="0.25"/>
    <row r="103303" x14ac:dyDescent="0.25"/>
    <row r="103304" x14ac:dyDescent="0.25"/>
    <row r="103305" x14ac:dyDescent="0.25"/>
    <row r="103306" x14ac:dyDescent="0.25"/>
    <row r="103307" x14ac:dyDescent="0.25"/>
    <row r="103308" x14ac:dyDescent="0.25"/>
    <row r="103309" x14ac:dyDescent="0.25"/>
    <row r="103310" x14ac:dyDescent="0.25"/>
    <row r="103311" x14ac:dyDescent="0.25"/>
    <row r="103312" x14ac:dyDescent="0.25"/>
    <row r="103313" x14ac:dyDescent="0.25"/>
    <row r="103314" x14ac:dyDescent="0.25"/>
    <row r="103315" x14ac:dyDescent="0.25"/>
    <row r="103316" x14ac:dyDescent="0.25"/>
    <row r="103317" x14ac:dyDescent="0.25"/>
    <row r="103318" x14ac:dyDescent="0.25"/>
    <row r="103319" x14ac:dyDescent="0.25"/>
    <row r="103320" x14ac:dyDescent="0.25"/>
    <row r="103321" x14ac:dyDescent="0.25"/>
    <row r="103322" x14ac:dyDescent="0.25"/>
    <row r="103323" x14ac:dyDescent="0.25"/>
    <row r="103324" x14ac:dyDescent="0.25"/>
    <row r="103325" x14ac:dyDescent="0.25"/>
    <row r="103326" x14ac:dyDescent="0.25"/>
    <row r="103327" x14ac:dyDescent="0.25"/>
    <row r="103328" x14ac:dyDescent="0.25"/>
    <row r="103329" x14ac:dyDescent="0.25"/>
    <row r="103330" x14ac:dyDescent="0.25"/>
    <row r="103331" x14ac:dyDescent="0.25"/>
    <row r="103332" x14ac:dyDescent="0.25"/>
    <row r="103333" x14ac:dyDescent="0.25"/>
    <row r="103334" x14ac:dyDescent="0.25"/>
    <row r="103335" x14ac:dyDescent="0.25"/>
    <row r="103336" x14ac:dyDescent="0.25"/>
    <row r="103337" x14ac:dyDescent="0.25"/>
    <row r="103338" x14ac:dyDescent="0.25"/>
    <row r="103339" x14ac:dyDescent="0.25"/>
    <row r="103340" x14ac:dyDescent="0.25"/>
    <row r="103341" x14ac:dyDescent="0.25"/>
    <row r="103342" x14ac:dyDescent="0.25"/>
    <row r="103343" x14ac:dyDescent="0.25"/>
    <row r="103344" x14ac:dyDescent="0.25"/>
    <row r="103345" x14ac:dyDescent="0.25"/>
    <row r="103346" x14ac:dyDescent="0.25"/>
    <row r="103347" x14ac:dyDescent="0.25"/>
    <row r="103348" x14ac:dyDescent="0.25"/>
    <row r="103349" x14ac:dyDescent="0.25"/>
    <row r="103350" x14ac:dyDescent="0.25"/>
    <row r="103351" x14ac:dyDescent="0.25"/>
    <row r="103352" x14ac:dyDescent="0.25"/>
    <row r="103353" x14ac:dyDescent="0.25"/>
    <row r="103354" x14ac:dyDescent="0.25"/>
    <row r="103355" x14ac:dyDescent="0.25"/>
    <row r="103356" x14ac:dyDescent="0.25"/>
    <row r="103357" x14ac:dyDescent="0.25"/>
    <row r="103358" x14ac:dyDescent="0.25"/>
    <row r="103359" x14ac:dyDescent="0.25"/>
    <row r="103360" x14ac:dyDescent="0.25"/>
    <row r="103361" x14ac:dyDescent="0.25"/>
    <row r="103362" x14ac:dyDescent="0.25"/>
    <row r="103363" x14ac:dyDescent="0.25"/>
    <row r="103364" x14ac:dyDescent="0.25"/>
    <row r="103365" x14ac:dyDescent="0.25"/>
    <row r="103366" x14ac:dyDescent="0.25"/>
    <row r="103367" x14ac:dyDescent="0.25"/>
    <row r="103368" x14ac:dyDescent="0.25"/>
    <row r="103369" x14ac:dyDescent="0.25"/>
    <row r="103370" x14ac:dyDescent="0.25"/>
    <row r="103371" x14ac:dyDescent="0.25"/>
    <row r="103372" x14ac:dyDescent="0.25"/>
    <row r="103373" x14ac:dyDescent="0.25"/>
    <row r="103374" x14ac:dyDescent="0.25"/>
    <row r="103375" x14ac:dyDescent="0.25"/>
    <row r="103376" x14ac:dyDescent="0.25"/>
    <row r="103377" x14ac:dyDescent="0.25"/>
    <row r="103378" x14ac:dyDescent="0.25"/>
    <row r="103379" x14ac:dyDescent="0.25"/>
    <row r="103380" x14ac:dyDescent="0.25"/>
    <row r="103381" x14ac:dyDescent="0.25"/>
    <row r="103382" x14ac:dyDescent="0.25"/>
    <row r="103383" x14ac:dyDescent="0.25"/>
    <row r="103384" x14ac:dyDescent="0.25"/>
    <row r="103385" x14ac:dyDescent="0.25"/>
    <row r="103386" x14ac:dyDescent="0.25"/>
    <row r="103387" x14ac:dyDescent="0.25"/>
    <row r="103388" x14ac:dyDescent="0.25"/>
    <row r="103389" x14ac:dyDescent="0.25"/>
    <row r="103390" x14ac:dyDescent="0.25"/>
    <row r="103391" x14ac:dyDescent="0.25"/>
    <row r="103392" x14ac:dyDescent="0.25"/>
    <row r="103393" x14ac:dyDescent="0.25"/>
    <row r="103394" x14ac:dyDescent="0.25"/>
    <row r="103395" x14ac:dyDescent="0.25"/>
    <row r="103396" x14ac:dyDescent="0.25"/>
    <row r="103397" x14ac:dyDescent="0.25"/>
    <row r="103398" x14ac:dyDescent="0.25"/>
    <row r="103399" x14ac:dyDescent="0.25"/>
    <row r="103400" x14ac:dyDescent="0.25"/>
    <row r="103401" x14ac:dyDescent="0.25"/>
    <row r="103402" x14ac:dyDescent="0.25"/>
    <row r="103403" x14ac:dyDescent="0.25"/>
    <row r="103404" x14ac:dyDescent="0.25"/>
    <row r="103405" x14ac:dyDescent="0.25"/>
    <row r="103406" x14ac:dyDescent="0.25"/>
    <row r="103407" x14ac:dyDescent="0.25"/>
    <row r="103408" x14ac:dyDescent="0.25"/>
    <row r="103409" x14ac:dyDescent="0.25"/>
    <row r="103410" x14ac:dyDescent="0.25"/>
    <row r="103411" x14ac:dyDescent="0.25"/>
    <row r="103412" x14ac:dyDescent="0.25"/>
    <row r="103413" x14ac:dyDescent="0.25"/>
    <row r="103414" x14ac:dyDescent="0.25"/>
    <row r="103415" x14ac:dyDescent="0.25"/>
    <row r="103416" x14ac:dyDescent="0.25"/>
    <row r="103417" x14ac:dyDescent="0.25"/>
    <row r="103418" x14ac:dyDescent="0.25"/>
    <row r="103419" x14ac:dyDescent="0.25"/>
    <row r="103420" x14ac:dyDescent="0.25"/>
    <row r="103421" x14ac:dyDescent="0.25"/>
    <row r="103422" x14ac:dyDescent="0.25"/>
    <row r="103423" x14ac:dyDescent="0.25"/>
    <row r="103424" x14ac:dyDescent="0.25"/>
    <row r="103425" x14ac:dyDescent="0.25"/>
    <row r="103426" x14ac:dyDescent="0.25"/>
    <row r="103427" x14ac:dyDescent="0.25"/>
    <row r="103428" x14ac:dyDescent="0.25"/>
    <row r="103429" x14ac:dyDescent="0.25"/>
    <row r="103430" x14ac:dyDescent="0.25"/>
    <row r="103431" x14ac:dyDescent="0.25"/>
    <row r="103432" x14ac:dyDescent="0.25"/>
    <row r="103433" x14ac:dyDescent="0.25"/>
    <row r="103434" x14ac:dyDescent="0.25"/>
    <row r="103435" x14ac:dyDescent="0.25"/>
    <row r="103436" x14ac:dyDescent="0.25"/>
    <row r="103437" x14ac:dyDescent="0.25"/>
    <row r="103438" x14ac:dyDescent="0.25"/>
    <row r="103439" x14ac:dyDescent="0.25"/>
    <row r="103440" x14ac:dyDescent="0.25"/>
    <row r="103441" x14ac:dyDescent="0.25"/>
    <row r="103442" x14ac:dyDescent="0.25"/>
    <row r="103443" x14ac:dyDescent="0.25"/>
    <row r="103444" x14ac:dyDescent="0.25"/>
    <row r="103445" x14ac:dyDescent="0.25"/>
    <row r="103446" x14ac:dyDescent="0.25"/>
    <row r="103447" x14ac:dyDescent="0.25"/>
    <row r="103448" x14ac:dyDescent="0.25"/>
    <row r="103449" x14ac:dyDescent="0.25"/>
    <row r="103450" x14ac:dyDescent="0.25"/>
    <row r="103451" x14ac:dyDescent="0.25"/>
    <row r="103452" x14ac:dyDescent="0.25"/>
    <row r="103453" x14ac:dyDescent="0.25"/>
    <row r="103454" x14ac:dyDescent="0.25"/>
    <row r="103455" x14ac:dyDescent="0.25"/>
    <row r="103456" x14ac:dyDescent="0.25"/>
    <row r="103457" x14ac:dyDescent="0.25"/>
    <row r="103458" x14ac:dyDescent="0.25"/>
    <row r="103459" x14ac:dyDescent="0.25"/>
    <row r="103460" x14ac:dyDescent="0.25"/>
    <row r="103461" x14ac:dyDescent="0.25"/>
    <row r="103462" x14ac:dyDescent="0.25"/>
    <row r="103463" x14ac:dyDescent="0.25"/>
    <row r="103464" x14ac:dyDescent="0.25"/>
    <row r="103465" x14ac:dyDescent="0.25"/>
    <row r="103466" x14ac:dyDescent="0.25"/>
    <row r="103467" x14ac:dyDescent="0.25"/>
    <row r="103468" x14ac:dyDescent="0.25"/>
    <row r="103469" x14ac:dyDescent="0.25"/>
    <row r="103470" x14ac:dyDescent="0.25"/>
    <row r="103471" x14ac:dyDescent="0.25"/>
    <row r="103472" x14ac:dyDescent="0.25"/>
    <row r="103473" x14ac:dyDescent="0.25"/>
    <row r="103474" x14ac:dyDescent="0.25"/>
    <row r="103475" x14ac:dyDescent="0.25"/>
    <row r="103476" x14ac:dyDescent="0.25"/>
    <row r="103477" x14ac:dyDescent="0.25"/>
    <row r="103478" x14ac:dyDescent="0.25"/>
    <row r="103479" x14ac:dyDescent="0.25"/>
    <row r="103480" x14ac:dyDescent="0.25"/>
    <row r="103481" x14ac:dyDescent="0.25"/>
    <row r="103482" x14ac:dyDescent="0.25"/>
    <row r="103483" x14ac:dyDescent="0.25"/>
    <row r="103484" x14ac:dyDescent="0.25"/>
    <row r="103485" x14ac:dyDescent="0.25"/>
    <row r="103486" x14ac:dyDescent="0.25"/>
    <row r="103487" x14ac:dyDescent="0.25"/>
    <row r="103488" x14ac:dyDescent="0.25"/>
    <row r="103489" x14ac:dyDescent="0.25"/>
    <row r="103490" x14ac:dyDescent="0.25"/>
    <row r="103491" x14ac:dyDescent="0.25"/>
    <row r="103492" x14ac:dyDescent="0.25"/>
    <row r="103493" x14ac:dyDescent="0.25"/>
    <row r="103494" x14ac:dyDescent="0.25"/>
    <row r="103495" x14ac:dyDescent="0.25"/>
    <row r="103496" x14ac:dyDescent="0.25"/>
    <row r="103497" x14ac:dyDescent="0.25"/>
    <row r="103498" x14ac:dyDescent="0.25"/>
    <row r="103499" x14ac:dyDescent="0.25"/>
    <row r="103500" x14ac:dyDescent="0.25"/>
    <row r="103501" x14ac:dyDescent="0.25"/>
    <row r="103502" x14ac:dyDescent="0.25"/>
    <row r="103503" x14ac:dyDescent="0.25"/>
    <row r="103504" x14ac:dyDescent="0.25"/>
    <row r="103505" x14ac:dyDescent="0.25"/>
    <row r="103506" x14ac:dyDescent="0.25"/>
    <row r="103507" x14ac:dyDescent="0.25"/>
    <row r="103508" x14ac:dyDescent="0.25"/>
    <row r="103509" x14ac:dyDescent="0.25"/>
    <row r="103510" x14ac:dyDescent="0.25"/>
    <row r="103511" x14ac:dyDescent="0.25"/>
    <row r="103512" x14ac:dyDescent="0.25"/>
    <row r="103513" x14ac:dyDescent="0.25"/>
    <row r="103514" x14ac:dyDescent="0.25"/>
    <row r="103515" x14ac:dyDescent="0.25"/>
    <row r="103516" x14ac:dyDescent="0.25"/>
    <row r="103517" x14ac:dyDescent="0.25"/>
    <row r="103518" x14ac:dyDescent="0.25"/>
    <row r="103519" x14ac:dyDescent="0.25"/>
    <row r="103520" x14ac:dyDescent="0.25"/>
    <row r="103521" x14ac:dyDescent="0.25"/>
    <row r="103522" x14ac:dyDescent="0.25"/>
    <row r="103523" x14ac:dyDescent="0.25"/>
    <row r="103524" x14ac:dyDescent="0.25"/>
    <row r="103525" x14ac:dyDescent="0.25"/>
    <row r="103526" x14ac:dyDescent="0.25"/>
    <row r="103527" x14ac:dyDescent="0.25"/>
    <row r="103528" x14ac:dyDescent="0.25"/>
    <row r="103529" x14ac:dyDescent="0.25"/>
    <row r="103530" x14ac:dyDescent="0.25"/>
    <row r="103531" x14ac:dyDescent="0.25"/>
    <row r="103532" x14ac:dyDescent="0.25"/>
    <row r="103533" x14ac:dyDescent="0.25"/>
    <row r="103534" x14ac:dyDescent="0.25"/>
    <row r="103535" x14ac:dyDescent="0.25"/>
    <row r="103536" x14ac:dyDescent="0.25"/>
    <row r="103537" x14ac:dyDescent="0.25"/>
    <row r="103538" x14ac:dyDescent="0.25"/>
    <row r="103539" x14ac:dyDescent="0.25"/>
    <row r="103540" x14ac:dyDescent="0.25"/>
    <row r="103541" x14ac:dyDescent="0.25"/>
    <row r="103542" x14ac:dyDescent="0.25"/>
    <row r="103543" x14ac:dyDescent="0.25"/>
    <row r="103544" x14ac:dyDescent="0.25"/>
    <row r="103545" x14ac:dyDescent="0.25"/>
    <row r="103546" x14ac:dyDescent="0.25"/>
    <row r="103547" x14ac:dyDescent="0.25"/>
    <row r="103548" x14ac:dyDescent="0.25"/>
    <row r="103549" x14ac:dyDescent="0.25"/>
    <row r="103550" x14ac:dyDescent="0.25"/>
    <row r="103551" x14ac:dyDescent="0.25"/>
    <row r="103552" x14ac:dyDescent="0.25"/>
    <row r="103553" x14ac:dyDescent="0.25"/>
    <row r="103554" x14ac:dyDescent="0.25"/>
    <row r="103555" x14ac:dyDescent="0.25"/>
    <row r="103556" x14ac:dyDescent="0.25"/>
    <row r="103557" x14ac:dyDescent="0.25"/>
    <row r="103558" x14ac:dyDescent="0.25"/>
    <row r="103559" x14ac:dyDescent="0.25"/>
    <row r="103560" x14ac:dyDescent="0.25"/>
    <row r="103561" x14ac:dyDescent="0.25"/>
    <row r="103562" x14ac:dyDescent="0.25"/>
    <row r="103563" x14ac:dyDescent="0.25"/>
    <row r="103564" x14ac:dyDescent="0.25"/>
    <row r="103565" x14ac:dyDescent="0.25"/>
    <row r="103566" x14ac:dyDescent="0.25"/>
    <row r="103567" x14ac:dyDescent="0.25"/>
    <row r="103568" x14ac:dyDescent="0.25"/>
    <row r="103569" x14ac:dyDescent="0.25"/>
    <row r="103570" x14ac:dyDescent="0.25"/>
    <row r="103571" x14ac:dyDescent="0.25"/>
    <row r="103572" x14ac:dyDescent="0.25"/>
    <row r="103573" x14ac:dyDescent="0.25"/>
    <row r="103574" x14ac:dyDescent="0.25"/>
    <row r="103575" x14ac:dyDescent="0.25"/>
    <row r="103576" x14ac:dyDescent="0.25"/>
    <row r="103577" x14ac:dyDescent="0.25"/>
    <row r="103578" x14ac:dyDescent="0.25"/>
    <row r="103579" x14ac:dyDescent="0.25"/>
    <row r="103580" x14ac:dyDescent="0.25"/>
    <row r="103581" x14ac:dyDescent="0.25"/>
    <row r="103582" x14ac:dyDescent="0.25"/>
    <row r="103583" x14ac:dyDescent="0.25"/>
    <row r="103584" x14ac:dyDescent="0.25"/>
    <row r="103585" x14ac:dyDescent="0.25"/>
    <row r="103586" x14ac:dyDescent="0.25"/>
    <row r="103587" x14ac:dyDescent="0.25"/>
    <row r="103588" x14ac:dyDescent="0.25"/>
    <row r="103589" x14ac:dyDescent="0.25"/>
    <row r="103590" x14ac:dyDescent="0.25"/>
    <row r="103591" x14ac:dyDescent="0.25"/>
    <row r="103592" x14ac:dyDescent="0.25"/>
    <row r="103593" x14ac:dyDescent="0.25"/>
    <row r="103594" x14ac:dyDescent="0.25"/>
    <row r="103595" x14ac:dyDescent="0.25"/>
    <row r="103596" x14ac:dyDescent="0.25"/>
    <row r="103597" x14ac:dyDescent="0.25"/>
    <row r="103598" x14ac:dyDescent="0.25"/>
    <row r="103599" x14ac:dyDescent="0.25"/>
    <row r="103600" x14ac:dyDescent="0.25"/>
    <row r="103601" x14ac:dyDescent="0.25"/>
    <row r="103602" x14ac:dyDescent="0.25"/>
    <row r="103603" x14ac:dyDescent="0.25"/>
    <row r="103604" x14ac:dyDescent="0.25"/>
    <row r="103605" x14ac:dyDescent="0.25"/>
    <row r="103606" x14ac:dyDescent="0.25"/>
    <row r="103607" x14ac:dyDescent="0.25"/>
    <row r="103608" x14ac:dyDescent="0.25"/>
    <row r="103609" x14ac:dyDescent="0.25"/>
    <row r="103610" x14ac:dyDescent="0.25"/>
    <row r="103611" x14ac:dyDescent="0.25"/>
    <row r="103612" x14ac:dyDescent="0.25"/>
    <row r="103613" x14ac:dyDescent="0.25"/>
    <row r="103614" x14ac:dyDescent="0.25"/>
    <row r="103615" x14ac:dyDescent="0.25"/>
    <row r="103616" x14ac:dyDescent="0.25"/>
    <row r="103617" x14ac:dyDescent="0.25"/>
    <row r="103618" x14ac:dyDescent="0.25"/>
    <row r="103619" x14ac:dyDescent="0.25"/>
    <row r="103620" x14ac:dyDescent="0.25"/>
    <row r="103621" x14ac:dyDescent="0.25"/>
    <row r="103622" x14ac:dyDescent="0.25"/>
    <row r="103623" x14ac:dyDescent="0.25"/>
    <row r="103624" x14ac:dyDescent="0.25"/>
    <row r="103625" x14ac:dyDescent="0.25"/>
    <row r="103626" x14ac:dyDescent="0.25"/>
    <row r="103627" x14ac:dyDescent="0.25"/>
    <row r="103628" x14ac:dyDescent="0.25"/>
    <row r="103629" x14ac:dyDescent="0.25"/>
    <row r="103630" x14ac:dyDescent="0.25"/>
    <row r="103631" x14ac:dyDescent="0.25"/>
    <row r="103632" x14ac:dyDescent="0.25"/>
    <row r="103633" x14ac:dyDescent="0.25"/>
    <row r="103634" x14ac:dyDescent="0.25"/>
    <row r="103635" x14ac:dyDescent="0.25"/>
    <row r="103636" x14ac:dyDescent="0.25"/>
    <row r="103637" x14ac:dyDescent="0.25"/>
    <row r="103638" x14ac:dyDescent="0.25"/>
    <row r="103639" x14ac:dyDescent="0.25"/>
    <row r="103640" x14ac:dyDescent="0.25"/>
    <row r="103641" x14ac:dyDescent="0.25"/>
    <row r="103642" x14ac:dyDescent="0.25"/>
    <row r="103643" x14ac:dyDescent="0.25"/>
    <row r="103644" x14ac:dyDescent="0.25"/>
    <row r="103645" x14ac:dyDescent="0.25"/>
    <row r="103646" x14ac:dyDescent="0.25"/>
    <row r="103647" x14ac:dyDescent="0.25"/>
    <row r="103648" x14ac:dyDescent="0.25"/>
    <row r="103649" x14ac:dyDescent="0.25"/>
    <row r="103650" x14ac:dyDescent="0.25"/>
    <row r="103651" x14ac:dyDescent="0.25"/>
    <row r="103652" x14ac:dyDescent="0.25"/>
    <row r="103653" x14ac:dyDescent="0.25"/>
    <row r="103654" x14ac:dyDescent="0.25"/>
    <row r="103655" x14ac:dyDescent="0.25"/>
    <row r="103656" x14ac:dyDescent="0.25"/>
    <row r="103657" x14ac:dyDescent="0.25"/>
    <row r="103658" x14ac:dyDescent="0.25"/>
    <row r="103659" x14ac:dyDescent="0.25"/>
    <row r="103660" x14ac:dyDescent="0.25"/>
    <row r="103661" x14ac:dyDescent="0.25"/>
    <row r="103662" x14ac:dyDescent="0.25"/>
    <row r="103663" x14ac:dyDescent="0.25"/>
    <row r="103664" x14ac:dyDescent="0.25"/>
    <row r="103665" x14ac:dyDescent="0.25"/>
    <row r="103666" x14ac:dyDescent="0.25"/>
    <row r="103667" x14ac:dyDescent="0.25"/>
    <row r="103668" x14ac:dyDescent="0.25"/>
    <row r="103669" x14ac:dyDescent="0.25"/>
    <row r="103670" x14ac:dyDescent="0.25"/>
    <row r="103671" x14ac:dyDescent="0.25"/>
    <row r="103672" x14ac:dyDescent="0.25"/>
    <row r="103673" x14ac:dyDescent="0.25"/>
    <row r="103674" x14ac:dyDescent="0.25"/>
    <row r="103675" x14ac:dyDescent="0.25"/>
    <row r="103676" x14ac:dyDescent="0.25"/>
    <row r="103677" x14ac:dyDescent="0.25"/>
    <row r="103678" x14ac:dyDescent="0.25"/>
    <row r="103679" x14ac:dyDescent="0.25"/>
    <row r="103680" x14ac:dyDescent="0.25"/>
    <row r="103681" x14ac:dyDescent="0.25"/>
    <row r="103682" x14ac:dyDescent="0.25"/>
    <row r="103683" x14ac:dyDescent="0.25"/>
    <row r="103684" x14ac:dyDescent="0.25"/>
    <row r="103685" x14ac:dyDescent="0.25"/>
    <row r="103686" x14ac:dyDescent="0.25"/>
    <row r="103687" x14ac:dyDescent="0.25"/>
    <row r="103688" x14ac:dyDescent="0.25"/>
    <row r="103689" x14ac:dyDescent="0.25"/>
    <row r="103690" x14ac:dyDescent="0.25"/>
    <row r="103691" x14ac:dyDescent="0.25"/>
    <row r="103692" x14ac:dyDescent="0.25"/>
    <row r="103693" x14ac:dyDescent="0.25"/>
    <row r="103694" x14ac:dyDescent="0.25"/>
    <row r="103695" x14ac:dyDescent="0.25"/>
    <row r="103696" x14ac:dyDescent="0.25"/>
    <row r="103697" x14ac:dyDescent="0.25"/>
    <row r="103698" x14ac:dyDescent="0.25"/>
    <row r="103699" x14ac:dyDescent="0.25"/>
    <row r="103700" x14ac:dyDescent="0.25"/>
    <row r="103701" x14ac:dyDescent="0.25"/>
    <row r="103702" x14ac:dyDescent="0.25"/>
    <row r="103703" x14ac:dyDescent="0.25"/>
    <row r="103704" x14ac:dyDescent="0.25"/>
    <row r="103705" x14ac:dyDescent="0.25"/>
    <row r="103706" x14ac:dyDescent="0.25"/>
    <row r="103707" x14ac:dyDescent="0.25"/>
    <row r="103708" x14ac:dyDescent="0.25"/>
    <row r="103709" x14ac:dyDescent="0.25"/>
    <row r="103710" x14ac:dyDescent="0.25"/>
    <row r="103711" x14ac:dyDescent="0.25"/>
    <row r="103712" x14ac:dyDescent="0.25"/>
    <row r="103713" x14ac:dyDescent="0.25"/>
    <row r="103714" x14ac:dyDescent="0.25"/>
    <row r="103715" x14ac:dyDescent="0.25"/>
    <row r="103716" x14ac:dyDescent="0.25"/>
    <row r="103717" x14ac:dyDescent="0.25"/>
    <row r="103718" x14ac:dyDescent="0.25"/>
    <row r="103719" x14ac:dyDescent="0.25"/>
    <row r="103720" x14ac:dyDescent="0.25"/>
    <row r="103721" x14ac:dyDescent="0.25"/>
    <row r="103722" x14ac:dyDescent="0.25"/>
    <row r="103723" x14ac:dyDescent="0.25"/>
    <row r="103724" x14ac:dyDescent="0.25"/>
    <row r="103725" x14ac:dyDescent="0.25"/>
    <row r="103726" x14ac:dyDescent="0.25"/>
    <row r="103727" x14ac:dyDescent="0.25"/>
    <row r="103728" x14ac:dyDescent="0.25"/>
    <row r="103729" x14ac:dyDescent="0.25"/>
    <row r="103730" x14ac:dyDescent="0.25"/>
    <row r="103731" x14ac:dyDescent="0.25"/>
    <row r="103732" x14ac:dyDescent="0.25"/>
    <row r="103733" x14ac:dyDescent="0.25"/>
    <row r="103734" x14ac:dyDescent="0.25"/>
    <row r="103735" x14ac:dyDescent="0.25"/>
    <row r="103736" x14ac:dyDescent="0.25"/>
    <row r="103737" x14ac:dyDescent="0.25"/>
    <row r="103738" x14ac:dyDescent="0.25"/>
    <row r="103739" x14ac:dyDescent="0.25"/>
    <row r="103740" x14ac:dyDescent="0.25"/>
    <row r="103741" x14ac:dyDescent="0.25"/>
    <row r="103742" x14ac:dyDescent="0.25"/>
    <row r="103743" x14ac:dyDescent="0.25"/>
    <row r="103744" x14ac:dyDescent="0.25"/>
    <row r="103745" x14ac:dyDescent="0.25"/>
    <row r="103746" x14ac:dyDescent="0.25"/>
    <row r="103747" x14ac:dyDescent="0.25"/>
    <row r="103748" x14ac:dyDescent="0.25"/>
    <row r="103749" x14ac:dyDescent="0.25"/>
    <row r="103750" x14ac:dyDescent="0.25"/>
    <row r="103751" x14ac:dyDescent="0.25"/>
    <row r="103752" x14ac:dyDescent="0.25"/>
    <row r="103753" x14ac:dyDescent="0.25"/>
    <row r="103754" x14ac:dyDescent="0.25"/>
    <row r="103755" x14ac:dyDescent="0.25"/>
    <row r="103756" x14ac:dyDescent="0.25"/>
    <row r="103757" x14ac:dyDescent="0.25"/>
    <row r="103758" x14ac:dyDescent="0.25"/>
    <row r="103759" x14ac:dyDescent="0.25"/>
    <row r="103760" x14ac:dyDescent="0.25"/>
    <row r="103761" x14ac:dyDescent="0.25"/>
    <row r="103762" x14ac:dyDescent="0.25"/>
    <row r="103763" x14ac:dyDescent="0.25"/>
    <row r="103764" x14ac:dyDescent="0.25"/>
    <row r="103765" x14ac:dyDescent="0.25"/>
    <row r="103766" x14ac:dyDescent="0.25"/>
    <row r="103767" x14ac:dyDescent="0.25"/>
    <row r="103768" x14ac:dyDescent="0.25"/>
    <row r="103769" x14ac:dyDescent="0.25"/>
    <row r="103770" x14ac:dyDescent="0.25"/>
    <row r="103771" x14ac:dyDescent="0.25"/>
    <row r="103772" x14ac:dyDescent="0.25"/>
    <row r="103773" x14ac:dyDescent="0.25"/>
    <row r="103774" x14ac:dyDescent="0.25"/>
    <row r="103775" x14ac:dyDescent="0.25"/>
    <row r="103776" x14ac:dyDescent="0.25"/>
    <row r="103777" x14ac:dyDescent="0.25"/>
    <row r="103778" x14ac:dyDescent="0.25"/>
    <row r="103779" x14ac:dyDescent="0.25"/>
    <row r="103780" x14ac:dyDescent="0.25"/>
    <row r="103781" x14ac:dyDescent="0.25"/>
    <row r="103782" x14ac:dyDescent="0.25"/>
    <row r="103783" x14ac:dyDescent="0.25"/>
    <row r="103784" x14ac:dyDescent="0.25"/>
    <row r="103785" x14ac:dyDescent="0.25"/>
    <row r="103786" x14ac:dyDescent="0.25"/>
    <row r="103787" x14ac:dyDescent="0.25"/>
    <row r="103788" x14ac:dyDescent="0.25"/>
    <row r="103789" x14ac:dyDescent="0.25"/>
    <row r="103790" x14ac:dyDescent="0.25"/>
    <row r="103791" x14ac:dyDescent="0.25"/>
    <row r="103792" x14ac:dyDescent="0.25"/>
    <row r="103793" x14ac:dyDescent="0.25"/>
    <row r="103794" x14ac:dyDescent="0.25"/>
    <row r="103795" x14ac:dyDescent="0.25"/>
    <row r="103796" x14ac:dyDescent="0.25"/>
    <row r="103797" x14ac:dyDescent="0.25"/>
    <row r="103798" x14ac:dyDescent="0.25"/>
    <row r="103799" x14ac:dyDescent="0.25"/>
    <row r="103800" x14ac:dyDescent="0.25"/>
    <row r="103801" x14ac:dyDescent="0.25"/>
    <row r="103802" x14ac:dyDescent="0.25"/>
    <row r="103803" x14ac:dyDescent="0.25"/>
    <row r="103804" x14ac:dyDescent="0.25"/>
    <row r="103805" x14ac:dyDescent="0.25"/>
    <row r="103806" x14ac:dyDescent="0.25"/>
    <row r="103807" x14ac:dyDescent="0.25"/>
    <row r="103808" x14ac:dyDescent="0.25"/>
    <row r="103809" x14ac:dyDescent="0.25"/>
    <row r="103810" x14ac:dyDescent="0.25"/>
    <row r="103811" x14ac:dyDescent="0.25"/>
    <row r="103812" x14ac:dyDescent="0.25"/>
    <row r="103813" x14ac:dyDescent="0.25"/>
    <row r="103814" x14ac:dyDescent="0.25"/>
    <row r="103815" x14ac:dyDescent="0.25"/>
    <row r="103816" x14ac:dyDescent="0.25"/>
    <row r="103817" x14ac:dyDescent="0.25"/>
    <row r="103818" x14ac:dyDescent="0.25"/>
    <row r="103819" x14ac:dyDescent="0.25"/>
    <row r="103820" x14ac:dyDescent="0.25"/>
    <row r="103821" x14ac:dyDescent="0.25"/>
    <row r="103822" x14ac:dyDescent="0.25"/>
    <row r="103823" x14ac:dyDescent="0.25"/>
    <row r="103824" x14ac:dyDescent="0.25"/>
    <row r="103825" x14ac:dyDescent="0.25"/>
    <row r="103826" x14ac:dyDescent="0.25"/>
    <row r="103827" x14ac:dyDescent="0.25"/>
    <row r="103828" x14ac:dyDescent="0.25"/>
    <row r="103829" x14ac:dyDescent="0.25"/>
    <row r="103830" x14ac:dyDescent="0.25"/>
    <row r="103831" x14ac:dyDescent="0.25"/>
    <row r="103832" x14ac:dyDescent="0.25"/>
    <row r="103833" x14ac:dyDescent="0.25"/>
    <row r="103834" x14ac:dyDescent="0.25"/>
    <row r="103835" x14ac:dyDescent="0.25"/>
    <row r="103836" x14ac:dyDescent="0.25"/>
    <row r="103837" x14ac:dyDescent="0.25"/>
    <row r="103838" x14ac:dyDescent="0.25"/>
    <row r="103839" x14ac:dyDescent="0.25"/>
    <row r="103840" x14ac:dyDescent="0.25"/>
    <row r="103841" x14ac:dyDescent="0.25"/>
    <row r="103842" x14ac:dyDescent="0.25"/>
    <row r="103843" x14ac:dyDescent="0.25"/>
    <row r="103844" x14ac:dyDescent="0.25"/>
    <row r="103845" x14ac:dyDescent="0.25"/>
    <row r="103846" x14ac:dyDescent="0.25"/>
    <row r="103847" x14ac:dyDescent="0.25"/>
    <row r="103848" x14ac:dyDescent="0.25"/>
    <row r="103849" x14ac:dyDescent="0.25"/>
    <row r="103850" x14ac:dyDescent="0.25"/>
    <row r="103851" x14ac:dyDescent="0.25"/>
    <row r="103852" x14ac:dyDescent="0.25"/>
    <row r="103853" x14ac:dyDescent="0.25"/>
    <row r="103854" x14ac:dyDescent="0.25"/>
    <row r="103855" x14ac:dyDescent="0.25"/>
    <row r="103856" x14ac:dyDescent="0.25"/>
    <row r="103857" x14ac:dyDescent="0.25"/>
    <row r="103858" x14ac:dyDescent="0.25"/>
    <row r="103859" x14ac:dyDescent="0.25"/>
    <row r="103860" x14ac:dyDescent="0.25"/>
    <row r="103861" x14ac:dyDescent="0.25"/>
    <row r="103862" x14ac:dyDescent="0.25"/>
    <row r="103863" x14ac:dyDescent="0.25"/>
    <row r="103864" x14ac:dyDescent="0.25"/>
    <row r="103865" x14ac:dyDescent="0.25"/>
    <row r="103866" x14ac:dyDescent="0.25"/>
    <row r="103867" x14ac:dyDescent="0.25"/>
    <row r="103868" x14ac:dyDescent="0.25"/>
    <row r="103869" x14ac:dyDescent="0.25"/>
    <row r="103870" x14ac:dyDescent="0.25"/>
    <row r="103871" x14ac:dyDescent="0.25"/>
    <row r="103872" x14ac:dyDescent="0.25"/>
    <row r="103873" x14ac:dyDescent="0.25"/>
    <row r="103874" x14ac:dyDescent="0.25"/>
    <row r="103875" x14ac:dyDescent="0.25"/>
    <row r="103876" x14ac:dyDescent="0.25"/>
    <row r="103877" x14ac:dyDescent="0.25"/>
    <row r="103878" x14ac:dyDescent="0.25"/>
    <row r="103879" x14ac:dyDescent="0.25"/>
    <row r="103880" x14ac:dyDescent="0.25"/>
    <row r="103881" x14ac:dyDescent="0.25"/>
    <row r="103882" x14ac:dyDescent="0.25"/>
    <row r="103883" x14ac:dyDescent="0.25"/>
    <row r="103884" x14ac:dyDescent="0.25"/>
    <row r="103885" x14ac:dyDescent="0.25"/>
    <row r="103886" x14ac:dyDescent="0.25"/>
    <row r="103887" x14ac:dyDescent="0.25"/>
    <row r="103888" x14ac:dyDescent="0.25"/>
    <row r="103889" x14ac:dyDescent="0.25"/>
    <row r="103890" x14ac:dyDescent="0.25"/>
    <row r="103891" x14ac:dyDescent="0.25"/>
    <row r="103892" x14ac:dyDescent="0.25"/>
    <row r="103893" x14ac:dyDescent="0.25"/>
    <row r="103894" x14ac:dyDescent="0.25"/>
    <row r="103895" x14ac:dyDescent="0.25"/>
    <row r="103896" x14ac:dyDescent="0.25"/>
    <row r="103897" x14ac:dyDescent="0.25"/>
    <row r="103898" x14ac:dyDescent="0.25"/>
    <row r="103899" x14ac:dyDescent="0.25"/>
    <row r="103900" x14ac:dyDescent="0.25"/>
    <row r="103901" x14ac:dyDescent="0.25"/>
    <row r="103902" x14ac:dyDescent="0.25"/>
    <row r="103903" x14ac:dyDescent="0.25"/>
    <row r="103904" x14ac:dyDescent="0.25"/>
    <row r="103905" x14ac:dyDescent="0.25"/>
    <row r="103906" x14ac:dyDescent="0.25"/>
    <row r="103907" x14ac:dyDescent="0.25"/>
    <row r="103908" x14ac:dyDescent="0.25"/>
    <row r="103909" x14ac:dyDescent="0.25"/>
    <row r="103910" x14ac:dyDescent="0.25"/>
    <row r="103911" x14ac:dyDescent="0.25"/>
    <row r="103912" x14ac:dyDescent="0.25"/>
    <row r="103913" x14ac:dyDescent="0.25"/>
    <row r="103914" x14ac:dyDescent="0.25"/>
    <row r="103915" x14ac:dyDescent="0.25"/>
    <row r="103916" x14ac:dyDescent="0.25"/>
    <row r="103917" x14ac:dyDescent="0.25"/>
    <row r="103918" x14ac:dyDescent="0.25"/>
    <row r="103919" x14ac:dyDescent="0.25"/>
    <row r="103920" x14ac:dyDescent="0.25"/>
    <row r="103921" x14ac:dyDescent="0.25"/>
    <row r="103922" x14ac:dyDescent="0.25"/>
    <row r="103923" x14ac:dyDescent="0.25"/>
    <row r="103924" x14ac:dyDescent="0.25"/>
    <row r="103925" x14ac:dyDescent="0.25"/>
    <row r="103926" x14ac:dyDescent="0.25"/>
    <row r="103927" x14ac:dyDescent="0.25"/>
    <row r="103928" x14ac:dyDescent="0.25"/>
    <row r="103929" x14ac:dyDescent="0.25"/>
    <row r="103930" x14ac:dyDescent="0.25"/>
    <row r="103931" x14ac:dyDescent="0.25"/>
    <row r="103932" x14ac:dyDescent="0.25"/>
    <row r="103933" x14ac:dyDescent="0.25"/>
    <row r="103934" x14ac:dyDescent="0.25"/>
    <row r="103935" x14ac:dyDescent="0.25"/>
    <row r="103936" x14ac:dyDescent="0.25"/>
    <row r="103937" x14ac:dyDescent="0.25"/>
    <row r="103938" x14ac:dyDescent="0.25"/>
    <row r="103939" x14ac:dyDescent="0.25"/>
    <row r="103940" x14ac:dyDescent="0.25"/>
    <row r="103941" x14ac:dyDescent="0.25"/>
    <row r="103942" x14ac:dyDescent="0.25"/>
    <row r="103943" x14ac:dyDescent="0.25"/>
    <row r="103944" x14ac:dyDescent="0.25"/>
    <row r="103945" x14ac:dyDescent="0.25"/>
    <row r="103946" x14ac:dyDescent="0.25"/>
    <row r="103947" x14ac:dyDescent="0.25"/>
    <row r="103948" x14ac:dyDescent="0.25"/>
    <row r="103949" x14ac:dyDescent="0.25"/>
    <row r="103950" x14ac:dyDescent="0.25"/>
    <row r="103951" x14ac:dyDescent="0.25"/>
    <row r="103952" x14ac:dyDescent="0.25"/>
    <row r="103953" x14ac:dyDescent="0.25"/>
    <row r="103954" x14ac:dyDescent="0.25"/>
    <row r="103955" x14ac:dyDescent="0.25"/>
    <row r="103956" x14ac:dyDescent="0.25"/>
    <row r="103957" x14ac:dyDescent="0.25"/>
    <row r="103958" x14ac:dyDescent="0.25"/>
    <row r="103959" x14ac:dyDescent="0.25"/>
    <row r="103960" x14ac:dyDescent="0.25"/>
    <row r="103961" x14ac:dyDescent="0.25"/>
    <row r="103962" x14ac:dyDescent="0.25"/>
    <row r="103963" x14ac:dyDescent="0.25"/>
    <row r="103964" x14ac:dyDescent="0.25"/>
    <row r="103965" x14ac:dyDescent="0.25"/>
    <row r="103966" x14ac:dyDescent="0.25"/>
    <row r="103967" x14ac:dyDescent="0.25"/>
    <row r="103968" x14ac:dyDescent="0.25"/>
    <row r="103969" x14ac:dyDescent="0.25"/>
    <row r="103970" x14ac:dyDescent="0.25"/>
    <row r="103971" x14ac:dyDescent="0.25"/>
    <row r="103972" x14ac:dyDescent="0.25"/>
    <row r="103973" x14ac:dyDescent="0.25"/>
    <row r="103974" x14ac:dyDescent="0.25"/>
    <row r="103975" x14ac:dyDescent="0.25"/>
    <row r="103976" x14ac:dyDescent="0.25"/>
    <row r="103977" x14ac:dyDescent="0.25"/>
    <row r="103978" x14ac:dyDescent="0.25"/>
    <row r="103979" x14ac:dyDescent="0.25"/>
    <row r="103980" x14ac:dyDescent="0.25"/>
    <row r="103981" x14ac:dyDescent="0.25"/>
    <row r="103982" x14ac:dyDescent="0.25"/>
    <row r="103983" x14ac:dyDescent="0.25"/>
    <row r="103984" x14ac:dyDescent="0.25"/>
    <row r="103985" x14ac:dyDescent="0.25"/>
    <row r="103986" x14ac:dyDescent="0.25"/>
    <row r="103987" x14ac:dyDescent="0.25"/>
    <row r="103988" x14ac:dyDescent="0.25"/>
    <row r="103989" x14ac:dyDescent="0.25"/>
    <row r="103990" x14ac:dyDescent="0.25"/>
    <row r="103991" x14ac:dyDescent="0.25"/>
    <row r="103992" x14ac:dyDescent="0.25"/>
    <row r="103993" x14ac:dyDescent="0.25"/>
    <row r="103994" x14ac:dyDescent="0.25"/>
    <row r="103995" x14ac:dyDescent="0.25"/>
    <row r="103996" x14ac:dyDescent="0.25"/>
    <row r="103997" x14ac:dyDescent="0.25"/>
    <row r="103998" x14ac:dyDescent="0.25"/>
    <row r="103999" x14ac:dyDescent="0.25"/>
    <row r="104000" x14ac:dyDescent="0.25"/>
    <row r="104001" x14ac:dyDescent="0.25"/>
    <row r="104002" x14ac:dyDescent="0.25"/>
    <row r="104003" x14ac:dyDescent="0.25"/>
    <row r="104004" x14ac:dyDescent="0.25"/>
    <row r="104005" x14ac:dyDescent="0.25"/>
    <row r="104006" x14ac:dyDescent="0.25"/>
    <row r="104007" x14ac:dyDescent="0.25"/>
    <row r="104008" x14ac:dyDescent="0.25"/>
    <row r="104009" x14ac:dyDescent="0.25"/>
    <row r="104010" x14ac:dyDescent="0.25"/>
    <row r="104011" x14ac:dyDescent="0.25"/>
    <row r="104012" x14ac:dyDescent="0.25"/>
    <row r="104013" x14ac:dyDescent="0.25"/>
    <row r="104014" x14ac:dyDescent="0.25"/>
    <row r="104015" x14ac:dyDescent="0.25"/>
    <row r="104016" x14ac:dyDescent="0.25"/>
    <row r="104017" x14ac:dyDescent="0.25"/>
    <row r="104018" x14ac:dyDescent="0.25"/>
    <row r="104019" x14ac:dyDescent="0.25"/>
    <row r="104020" x14ac:dyDescent="0.25"/>
    <row r="104021" x14ac:dyDescent="0.25"/>
    <row r="104022" x14ac:dyDescent="0.25"/>
    <row r="104023" x14ac:dyDescent="0.25"/>
    <row r="104024" x14ac:dyDescent="0.25"/>
    <row r="104025" x14ac:dyDescent="0.25"/>
    <row r="104026" x14ac:dyDescent="0.25"/>
    <row r="104027" x14ac:dyDescent="0.25"/>
    <row r="104028" x14ac:dyDescent="0.25"/>
    <row r="104029" x14ac:dyDescent="0.25"/>
    <row r="104030" x14ac:dyDescent="0.25"/>
    <row r="104031" x14ac:dyDescent="0.25"/>
    <row r="104032" x14ac:dyDescent="0.25"/>
    <row r="104033" x14ac:dyDescent="0.25"/>
    <row r="104034" x14ac:dyDescent="0.25"/>
    <row r="104035" x14ac:dyDescent="0.25"/>
    <row r="104036" x14ac:dyDescent="0.25"/>
    <row r="104037" x14ac:dyDescent="0.25"/>
    <row r="104038" x14ac:dyDescent="0.25"/>
    <row r="104039" x14ac:dyDescent="0.25"/>
    <row r="104040" x14ac:dyDescent="0.25"/>
    <row r="104041" x14ac:dyDescent="0.25"/>
    <row r="104042" x14ac:dyDescent="0.25"/>
    <row r="104043" x14ac:dyDescent="0.25"/>
    <row r="104044" x14ac:dyDescent="0.25"/>
    <row r="104045" x14ac:dyDescent="0.25"/>
    <row r="104046" x14ac:dyDescent="0.25"/>
    <row r="104047" x14ac:dyDescent="0.25"/>
    <row r="104048" x14ac:dyDescent="0.25"/>
    <row r="104049" x14ac:dyDescent="0.25"/>
    <row r="104050" x14ac:dyDescent="0.25"/>
    <row r="104051" x14ac:dyDescent="0.25"/>
    <row r="104052" x14ac:dyDescent="0.25"/>
    <row r="104053" x14ac:dyDescent="0.25"/>
    <row r="104054" x14ac:dyDescent="0.25"/>
    <row r="104055" x14ac:dyDescent="0.25"/>
    <row r="104056" x14ac:dyDescent="0.25"/>
    <row r="104057" x14ac:dyDescent="0.25"/>
    <row r="104058" x14ac:dyDescent="0.25"/>
    <row r="104059" x14ac:dyDescent="0.25"/>
    <row r="104060" x14ac:dyDescent="0.25"/>
    <row r="104061" x14ac:dyDescent="0.25"/>
    <row r="104062" x14ac:dyDescent="0.25"/>
    <row r="104063" x14ac:dyDescent="0.25"/>
    <row r="104064" x14ac:dyDescent="0.25"/>
    <row r="104065" x14ac:dyDescent="0.25"/>
    <row r="104066" x14ac:dyDescent="0.25"/>
    <row r="104067" x14ac:dyDescent="0.25"/>
    <row r="104068" x14ac:dyDescent="0.25"/>
    <row r="104069" x14ac:dyDescent="0.25"/>
    <row r="104070" x14ac:dyDescent="0.25"/>
    <row r="104071" x14ac:dyDescent="0.25"/>
    <row r="104072" x14ac:dyDescent="0.25"/>
    <row r="104073" x14ac:dyDescent="0.25"/>
    <row r="104074" x14ac:dyDescent="0.25"/>
    <row r="104075" x14ac:dyDescent="0.25"/>
    <row r="104076" x14ac:dyDescent="0.25"/>
    <row r="104077" x14ac:dyDescent="0.25"/>
    <row r="104078" x14ac:dyDescent="0.25"/>
    <row r="104079" x14ac:dyDescent="0.25"/>
    <row r="104080" x14ac:dyDescent="0.25"/>
    <row r="104081" x14ac:dyDescent="0.25"/>
    <row r="104082" x14ac:dyDescent="0.25"/>
    <row r="104083" x14ac:dyDescent="0.25"/>
    <row r="104084" x14ac:dyDescent="0.25"/>
    <row r="104085" x14ac:dyDescent="0.25"/>
    <row r="104086" x14ac:dyDescent="0.25"/>
    <row r="104087" x14ac:dyDescent="0.25"/>
    <row r="104088" x14ac:dyDescent="0.25"/>
    <row r="104089" x14ac:dyDescent="0.25"/>
    <row r="104090" x14ac:dyDescent="0.25"/>
    <row r="104091" x14ac:dyDescent="0.25"/>
    <row r="104092" x14ac:dyDescent="0.25"/>
    <row r="104093" x14ac:dyDescent="0.25"/>
    <row r="104094" x14ac:dyDescent="0.25"/>
    <row r="104095" x14ac:dyDescent="0.25"/>
    <row r="104096" x14ac:dyDescent="0.25"/>
    <row r="104097" x14ac:dyDescent="0.25"/>
    <row r="104098" x14ac:dyDescent="0.25"/>
    <row r="104099" x14ac:dyDescent="0.25"/>
    <row r="104100" x14ac:dyDescent="0.25"/>
    <row r="104101" x14ac:dyDescent="0.25"/>
    <row r="104102" x14ac:dyDescent="0.25"/>
    <row r="104103" x14ac:dyDescent="0.25"/>
    <row r="104104" x14ac:dyDescent="0.25"/>
    <row r="104105" x14ac:dyDescent="0.25"/>
    <row r="104106" x14ac:dyDescent="0.25"/>
    <row r="104107" x14ac:dyDescent="0.25"/>
    <row r="104108" x14ac:dyDescent="0.25"/>
    <row r="104109" x14ac:dyDescent="0.25"/>
    <row r="104110" x14ac:dyDescent="0.25"/>
    <row r="104111" x14ac:dyDescent="0.25"/>
    <row r="104112" x14ac:dyDescent="0.25"/>
    <row r="104113" x14ac:dyDescent="0.25"/>
    <row r="104114" x14ac:dyDescent="0.25"/>
    <row r="104115" x14ac:dyDescent="0.25"/>
    <row r="104116" x14ac:dyDescent="0.25"/>
    <row r="104117" x14ac:dyDescent="0.25"/>
    <row r="104118" x14ac:dyDescent="0.25"/>
    <row r="104119" x14ac:dyDescent="0.25"/>
    <row r="104120" x14ac:dyDescent="0.25"/>
    <row r="104121" x14ac:dyDescent="0.25"/>
    <row r="104122" x14ac:dyDescent="0.25"/>
    <row r="104123" x14ac:dyDescent="0.25"/>
    <row r="104124" x14ac:dyDescent="0.25"/>
    <row r="104125" x14ac:dyDescent="0.25"/>
    <row r="104126" x14ac:dyDescent="0.25"/>
    <row r="104127" x14ac:dyDescent="0.25"/>
    <row r="104128" x14ac:dyDescent="0.25"/>
    <row r="104129" x14ac:dyDescent="0.25"/>
    <row r="104130" x14ac:dyDescent="0.25"/>
    <row r="104131" x14ac:dyDescent="0.25"/>
    <row r="104132" x14ac:dyDescent="0.25"/>
    <row r="104133" x14ac:dyDescent="0.25"/>
    <row r="104134" x14ac:dyDescent="0.25"/>
    <row r="104135" x14ac:dyDescent="0.25"/>
    <row r="104136" x14ac:dyDescent="0.25"/>
    <row r="104137" x14ac:dyDescent="0.25"/>
    <row r="104138" x14ac:dyDescent="0.25"/>
    <row r="104139" x14ac:dyDescent="0.25"/>
    <row r="104140" x14ac:dyDescent="0.25"/>
    <row r="104141" x14ac:dyDescent="0.25"/>
    <row r="104142" x14ac:dyDescent="0.25"/>
    <row r="104143" x14ac:dyDescent="0.25"/>
    <row r="104144" x14ac:dyDescent="0.25"/>
    <row r="104145" x14ac:dyDescent="0.25"/>
    <row r="104146" x14ac:dyDescent="0.25"/>
    <row r="104147" x14ac:dyDescent="0.25"/>
    <row r="104148" x14ac:dyDescent="0.25"/>
    <row r="104149" x14ac:dyDescent="0.25"/>
    <row r="104150" x14ac:dyDescent="0.25"/>
    <row r="104151" x14ac:dyDescent="0.25"/>
    <row r="104152" x14ac:dyDescent="0.25"/>
    <row r="104153" x14ac:dyDescent="0.25"/>
    <row r="104154" x14ac:dyDescent="0.25"/>
    <row r="104155" x14ac:dyDescent="0.25"/>
    <row r="104156" x14ac:dyDescent="0.25"/>
    <row r="104157" x14ac:dyDescent="0.25"/>
    <row r="104158" x14ac:dyDescent="0.25"/>
    <row r="104159" x14ac:dyDescent="0.25"/>
    <row r="104160" x14ac:dyDescent="0.25"/>
    <row r="104161" x14ac:dyDescent="0.25"/>
    <row r="104162" x14ac:dyDescent="0.25"/>
    <row r="104163" x14ac:dyDescent="0.25"/>
    <row r="104164" x14ac:dyDescent="0.25"/>
    <row r="104165" x14ac:dyDescent="0.25"/>
    <row r="104166" x14ac:dyDescent="0.25"/>
    <row r="104167" x14ac:dyDescent="0.25"/>
    <row r="104168" x14ac:dyDescent="0.25"/>
    <row r="104169" x14ac:dyDescent="0.25"/>
    <row r="104170" x14ac:dyDescent="0.25"/>
    <row r="104171" x14ac:dyDescent="0.25"/>
    <row r="104172" x14ac:dyDescent="0.25"/>
    <row r="104173" x14ac:dyDescent="0.25"/>
    <row r="104174" x14ac:dyDescent="0.25"/>
    <row r="104175" x14ac:dyDescent="0.25"/>
    <row r="104176" x14ac:dyDescent="0.25"/>
    <row r="104177" x14ac:dyDescent="0.25"/>
    <row r="104178" x14ac:dyDescent="0.25"/>
    <row r="104179" x14ac:dyDescent="0.25"/>
    <row r="104180" x14ac:dyDescent="0.25"/>
    <row r="104181" x14ac:dyDescent="0.25"/>
    <row r="104182" x14ac:dyDescent="0.25"/>
    <row r="104183" x14ac:dyDescent="0.25"/>
    <row r="104184" x14ac:dyDescent="0.25"/>
    <row r="104185" x14ac:dyDescent="0.25"/>
    <row r="104186" x14ac:dyDescent="0.25"/>
    <row r="104187" x14ac:dyDescent="0.25"/>
    <row r="104188" x14ac:dyDescent="0.25"/>
    <row r="104189" x14ac:dyDescent="0.25"/>
    <row r="104190" x14ac:dyDescent="0.25"/>
    <row r="104191" x14ac:dyDescent="0.25"/>
    <row r="104192" x14ac:dyDescent="0.25"/>
    <row r="104193" x14ac:dyDescent="0.25"/>
    <row r="104194" x14ac:dyDescent="0.25"/>
    <row r="104195" x14ac:dyDescent="0.25"/>
    <row r="104196" x14ac:dyDescent="0.25"/>
    <row r="104197" x14ac:dyDescent="0.25"/>
    <row r="104198" x14ac:dyDescent="0.25"/>
    <row r="104199" x14ac:dyDescent="0.25"/>
    <row r="104200" x14ac:dyDescent="0.25"/>
    <row r="104201" x14ac:dyDescent="0.25"/>
    <row r="104202" x14ac:dyDescent="0.25"/>
    <row r="104203" x14ac:dyDescent="0.25"/>
    <row r="104204" x14ac:dyDescent="0.25"/>
    <row r="104205" x14ac:dyDescent="0.25"/>
    <row r="104206" x14ac:dyDescent="0.25"/>
    <row r="104207" x14ac:dyDescent="0.25"/>
    <row r="104208" x14ac:dyDescent="0.25"/>
    <row r="104209" x14ac:dyDescent="0.25"/>
    <row r="104210" x14ac:dyDescent="0.25"/>
    <row r="104211" x14ac:dyDescent="0.25"/>
    <row r="104212" x14ac:dyDescent="0.25"/>
    <row r="104213" x14ac:dyDescent="0.25"/>
    <row r="104214" x14ac:dyDescent="0.25"/>
    <row r="104215" x14ac:dyDescent="0.25"/>
    <row r="104216" x14ac:dyDescent="0.25"/>
    <row r="104217" x14ac:dyDescent="0.25"/>
    <row r="104218" x14ac:dyDescent="0.25"/>
    <row r="104219" x14ac:dyDescent="0.25"/>
    <row r="104220" x14ac:dyDescent="0.25"/>
    <row r="104221" x14ac:dyDescent="0.25"/>
    <row r="104222" x14ac:dyDescent="0.25"/>
    <row r="104223" x14ac:dyDescent="0.25"/>
    <row r="104224" x14ac:dyDescent="0.25"/>
    <row r="104225" x14ac:dyDescent="0.25"/>
    <row r="104226" x14ac:dyDescent="0.25"/>
    <row r="104227" x14ac:dyDescent="0.25"/>
    <row r="104228" x14ac:dyDescent="0.25"/>
    <row r="104229" x14ac:dyDescent="0.25"/>
    <row r="104230" x14ac:dyDescent="0.25"/>
    <row r="104231" x14ac:dyDescent="0.25"/>
    <row r="104232" x14ac:dyDescent="0.25"/>
    <row r="104233" x14ac:dyDescent="0.25"/>
    <row r="104234" x14ac:dyDescent="0.25"/>
    <row r="104235" x14ac:dyDescent="0.25"/>
    <row r="104236" x14ac:dyDescent="0.25"/>
    <row r="104237" x14ac:dyDescent="0.25"/>
    <row r="104238" x14ac:dyDescent="0.25"/>
    <row r="104239" x14ac:dyDescent="0.25"/>
    <row r="104240" x14ac:dyDescent="0.25"/>
    <row r="104241" x14ac:dyDescent="0.25"/>
    <row r="104242" x14ac:dyDescent="0.25"/>
    <row r="104243" x14ac:dyDescent="0.25"/>
    <row r="104244" x14ac:dyDescent="0.25"/>
    <row r="104245" x14ac:dyDescent="0.25"/>
    <row r="104246" x14ac:dyDescent="0.25"/>
    <row r="104247" x14ac:dyDescent="0.25"/>
    <row r="104248" x14ac:dyDescent="0.25"/>
    <row r="104249" x14ac:dyDescent="0.25"/>
    <row r="104250" x14ac:dyDescent="0.25"/>
    <row r="104251" x14ac:dyDescent="0.25"/>
    <row r="104252" x14ac:dyDescent="0.25"/>
    <row r="104253" x14ac:dyDescent="0.25"/>
    <row r="104254" x14ac:dyDescent="0.25"/>
    <row r="104255" x14ac:dyDescent="0.25"/>
    <row r="104256" x14ac:dyDescent="0.25"/>
    <row r="104257" x14ac:dyDescent="0.25"/>
    <row r="104258" x14ac:dyDescent="0.25"/>
    <row r="104259" x14ac:dyDescent="0.25"/>
    <row r="104260" x14ac:dyDescent="0.25"/>
    <row r="104261" x14ac:dyDescent="0.25"/>
    <row r="104262" x14ac:dyDescent="0.25"/>
    <row r="104263" x14ac:dyDescent="0.25"/>
    <row r="104264" x14ac:dyDescent="0.25"/>
    <row r="104265" x14ac:dyDescent="0.25"/>
    <row r="104266" x14ac:dyDescent="0.25"/>
    <row r="104267" x14ac:dyDescent="0.25"/>
    <row r="104268" x14ac:dyDescent="0.25"/>
    <row r="104269" x14ac:dyDescent="0.25"/>
    <row r="104270" x14ac:dyDescent="0.25"/>
    <row r="104271" x14ac:dyDescent="0.25"/>
    <row r="104272" x14ac:dyDescent="0.25"/>
    <row r="104273" x14ac:dyDescent="0.25"/>
    <row r="104274" x14ac:dyDescent="0.25"/>
    <row r="104275" x14ac:dyDescent="0.25"/>
    <row r="104276" x14ac:dyDescent="0.25"/>
    <row r="104277" x14ac:dyDescent="0.25"/>
    <row r="104278" x14ac:dyDescent="0.25"/>
    <row r="104279" x14ac:dyDescent="0.25"/>
    <row r="104280" x14ac:dyDescent="0.25"/>
    <row r="104281" x14ac:dyDescent="0.25"/>
    <row r="104282" x14ac:dyDescent="0.25"/>
    <row r="104283" x14ac:dyDescent="0.25"/>
    <row r="104284" x14ac:dyDescent="0.25"/>
    <row r="104285" x14ac:dyDescent="0.25"/>
    <row r="104286" x14ac:dyDescent="0.25"/>
    <row r="104287" x14ac:dyDescent="0.25"/>
    <row r="104288" x14ac:dyDescent="0.25"/>
    <row r="104289" x14ac:dyDescent="0.25"/>
    <row r="104290" x14ac:dyDescent="0.25"/>
    <row r="104291" x14ac:dyDescent="0.25"/>
    <row r="104292" x14ac:dyDescent="0.25"/>
    <row r="104293" x14ac:dyDescent="0.25"/>
    <row r="104294" x14ac:dyDescent="0.25"/>
    <row r="104295" x14ac:dyDescent="0.25"/>
    <row r="104296" x14ac:dyDescent="0.25"/>
    <row r="104297" x14ac:dyDescent="0.25"/>
    <row r="104298" x14ac:dyDescent="0.25"/>
    <row r="104299" x14ac:dyDescent="0.25"/>
    <row r="104300" x14ac:dyDescent="0.25"/>
    <row r="104301" x14ac:dyDescent="0.25"/>
    <row r="104302" x14ac:dyDescent="0.25"/>
    <row r="104303" x14ac:dyDescent="0.25"/>
    <row r="104304" x14ac:dyDescent="0.25"/>
    <row r="104305" x14ac:dyDescent="0.25"/>
    <row r="104306" x14ac:dyDescent="0.25"/>
    <row r="104307" x14ac:dyDescent="0.25"/>
    <row r="104308" x14ac:dyDescent="0.25"/>
    <row r="104309" x14ac:dyDescent="0.25"/>
    <row r="104310" x14ac:dyDescent="0.25"/>
    <row r="104311" x14ac:dyDescent="0.25"/>
    <row r="104312" x14ac:dyDescent="0.25"/>
    <row r="104313" x14ac:dyDescent="0.25"/>
    <row r="104314" x14ac:dyDescent="0.25"/>
    <row r="104315" x14ac:dyDescent="0.25"/>
    <row r="104316" x14ac:dyDescent="0.25"/>
    <row r="104317" x14ac:dyDescent="0.25"/>
    <row r="104318" x14ac:dyDescent="0.25"/>
    <row r="104319" x14ac:dyDescent="0.25"/>
    <row r="104320" x14ac:dyDescent="0.25"/>
    <row r="104321" x14ac:dyDescent="0.25"/>
    <row r="104322" x14ac:dyDescent="0.25"/>
    <row r="104323" x14ac:dyDescent="0.25"/>
    <row r="104324" x14ac:dyDescent="0.25"/>
    <row r="104325" x14ac:dyDescent="0.25"/>
    <row r="104326" x14ac:dyDescent="0.25"/>
    <row r="104327" x14ac:dyDescent="0.25"/>
    <row r="104328" x14ac:dyDescent="0.25"/>
    <row r="104329" x14ac:dyDescent="0.25"/>
    <row r="104330" x14ac:dyDescent="0.25"/>
    <row r="104331" x14ac:dyDescent="0.25"/>
    <row r="104332" x14ac:dyDescent="0.25"/>
    <row r="104333" x14ac:dyDescent="0.25"/>
    <row r="104334" x14ac:dyDescent="0.25"/>
    <row r="104335" x14ac:dyDescent="0.25"/>
    <row r="104336" x14ac:dyDescent="0.25"/>
    <row r="104337" x14ac:dyDescent="0.25"/>
    <row r="104338" x14ac:dyDescent="0.25"/>
    <row r="104339" x14ac:dyDescent="0.25"/>
    <row r="104340" x14ac:dyDescent="0.25"/>
    <row r="104341" x14ac:dyDescent="0.25"/>
    <row r="104342" x14ac:dyDescent="0.25"/>
    <row r="104343" x14ac:dyDescent="0.25"/>
    <row r="104344" x14ac:dyDescent="0.25"/>
    <row r="104345" x14ac:dyDescent="0.25"/>
    <row r="104346" x14ac:dyDescent="0.25"/>
    <row r="104347" x14ac:dyDescent="0.25"/>
    <row r="104348" x14ac:dyDescent="0.25"/>
    <row r="104349" x14ac:dyDescent="0.25"/>
    <row r="104350" x14ac:dyDescent="0.25"/>
    <row r="104351" x14ac:dyDescent="0.25"/>
    <row r="104352" x14ac:dyDescent="0.25"/>
    <row r="104353" x14ac:dyDescent="0.25"/>
    <row r="104354" x14ac:dyDescent="0.25"/>
    <row r="104355" x14ac:dyDescent="0.25"/>
    <row r="104356" x14ac:dyDescent="0.25"/>
    <row r="104357" x14ac:dyDescent="0.25"/>
    <row r="104358" x14ac:dyDescent="0.25"/>
    <row r="104359" x14ac:dyDescent="0.25"/>
    <row r="104360" x14ac:dyDescent="0.25"/>
    <row r="104361" x14ac:dyDescent="0.25"/>
    <row r="104362" x14ac:dyDescent="0.25"/>
    <row r="104363" x14ac:dyDescent="0.25"/>
    <row r="104364" x14ac:dyDescent="0.25"/>
    <row r="104365" x14ac:dyDescent="0.25"/>
    <row r="104366" x14ac:dyDescent="0.25"/>
    <row r="104367" x14ac:dyDescent="0.25"/>
    <row r="104368" x14ac:dyDescent="0.25"/>
    <row r="104369" x14ac:dyDescent="0.25"/>
    <row r="104370" x14ac:dyDescent="0.25"/>
    <row r="104371" x14ac:dyDescent="0.25"/>
    <row r="104372" x14ac:dyDescent="0.25"/>
    <row r="104373" x14ac:dyDescent="0.25"/>
    <row r="104374" x14ac:dyDescent="0.25"/>
    <row r="104375" x14ac:dyDescent="0.25"/>
    <row r="104376" x14ac:dyDescent="0.25"/>
    <row r="104377" x14ac:dyDescent="0.25"/>
    <row r="104378" x14ac:dyDescent="0.25"/>
    <row r="104379" x14ac:dyDescent="0.25"/>
    <row r="104380" x14ac:dyDescent="0.25"/>
    <row r="104381" x14ac:dyDescent="0.25"/>
    <row r="104382" x14ac:dyDescent="0.25"/>
    <row r="104383" x14ac:dyDescent="0.25"/>
    <row r="104384" x14ac:dyDescent="0.25"/>
    <row r="104385" x14ac:dyDescent="0.25"/>
    <row r="104386" x14ac:dyDescent="0.25"/>
    <row r="104387" x14ac:dyDescent="0.25"/>
    <row r="104388" x14ac:dyDescent="0.25"/>
    <row r="104389" x14ac:dyDescent="0.25"/>
    <row r="104390" x14ac:dyDescent="0.25"/>
    <row r="104391" x14ac:dyDescent="0.25"/>
    <row r="104392" x14ac:dyDescent="0.25"/>
    <row r="104393" x14ac:dyDescent="0.25"/>
    <row r="104394" x14ac:dyDescent="0.25"/>
    <row r="104395" x14ac:dyDescent="0.25"/>
    <row r="104396" x14ac:dyDescent="0.25"/>
    <row r="104397" x14ac:dyDescent="0.25"/>
    <row r="104398" x14ac:dyDescent="0.25"/>
    <row r="104399" x14ac:dyDescent="0.25"/>
    <row r="104400" x14ac:dyDescent="0.25"/>
    <row r="104401" x14ac:dyDescent="0.25"/>
    <row r="104402" x14ac:dyDescent="0.25"/>
    <row r="104403" x14ac:dyDescent="0.25"/>
    <row r="104404" x14ac:dyDescent="0.25"/>
    <row r="104405" x14ac:dyDescent="0.25"/>
    <row r="104406" x14ac:dyDescent="0.25"/>
    <row r="104407" x14ac:dyDescent="0.25"/>
    <row r="104408" x14ac:dyDescent="0.25"/>
    <row r="104409" x14ac:dyDescent="0.25"/>
    <row r="104410" x14ac:dyDescent="0.25"/>
    <row r="104411" x14ac:dyDescent="0.25"/>
    <row r="104412" x14ac:dyDescent="0.25"/>
    <row r="104413" x14ac:dyDescent="0.25"/>
    <row r="104414" x14ac:dyDescent="0.25"/>
    <row r="104415" x14ac:dyDescent="0.25"/>
    <row r="104416" x14ac:dyDescent="0.25"/>
    <row r="104417" x14ac:dyDescent="0.25"/>
    <row r="104418" x14ac:dyDescent="0.25"/>
    <row r="104419" x14ac:dyDescent="0.25"/>
    <row r="104420" x14ac:dyDescent="0.25"/>
    <row r="104421" x14ac:dyDescent="0.25"/>
    <row r="104422" x14ac:dyDescent="0.25"/>
    <row r="104423" x14ac:dyDescent="0.25"/>
    <row r="104424" x14ac:dyDescent="0.25"/>
    <row r="104425" x14ac:dyDescent="0.25"/>
    <row r="104426" x14ac:dyDescent="0.25"/>
    <row r="104427" x14ac:dyDescent="0.25"/>
    <row r="104428" x14ac:dyDescent="0.25"/>
    <row r="104429" x14ac:dyDescent="0.25"/>
    <row r="104430" x14ac:dyDescent="0.25"/>
    <row r="104431" x14ac:dyDescent="0.25"/>
    <row r="104432" x14ac:dyDescent="0.25"/>
    <row r="104433" x14ac:dyDescent="0.25"/>
    <row r="104434" x14ac:dyDescent="0.25"/>
    <row r="104435" x14ac:dyDescent="0.25"/>
    <row r="104436" x14ac:dyDescent="0.25"/>
    <row r="104437" x14ac:dyDescent="0.25"/>
    <row r="104438" x14ac:dyDescent="0.25"/>
    <row r="104439" x14ac:dyDescent="0.25"/>
    <row r="104440" x14ac:dyDescent="0.25"/>
    <row r="104441" x14ac:dyDescent="0.25"/>
    <row r="104442" x14ac:dyDescent="0.25"/>
    <row r="104443" x14ac:dyDescent="0.25"/>
    <row r="104444" x14ac:dyDescent="0.25"/>
    <row r="104445" x14ac:dyDescent="0.25"/>
    <row r="104446" x14ac:dyDescent="0.25"/>
    <row r="104447" x14ac:dyDescent="0.25"/>
    <row r="104448" x14ac:dyDescent="0.25"/>
    <row r="104449" x14ac:dyDescent="0.25"/>
    <row r="104450" x14ac:dyDescent="0.25"/>
    <row r="104451" x14ac:dyDescent="0.25"/>
    <row r="104452" x14ac:dyDescent="0.25"/>
    <row r="104453" x14ac:dyDescent="0.25"/>
    <row r="104454" x14ac:dyDescent="0.25"/>
    <row r="104455" x14ac:dyDescent="0.25"/>
    <row r="104456" x14ac:dyDescent="0.25"/>
    <row r="104457" x14ac:dyDescent="0.25"/>
    <row r="104458" x14ac:dyDescent="0.25"/>
    <row r="104459" x14ac:dyDescent="0.25"/>
    <row r="104460" x14ac:dyDescent="0.25"/>
    <row r="104461" x14ac:dyDescent="0.25"/>
    <row r="104462" x14ac:dyDescent="0.25"/>
    <row r="104463" x14ac:dyDescent="0.25"/>
    <row r="104464" x14ac:dyDescent="0.25"/>
    <row r="104465" x14ac:dyDescent="0.25"/>
    <row r="104466" x14ac:dyDescent="0.25"/>
    <row r="104467" x14ac:dyDescent="0.25"/>
    <row r="104468" x14ac:dyDescent="0.25"/>
    <row r="104469" x14ac:dyDescent="0.25"/>
    <row r="104470" x14ac:dyDescent="0.25"/>
    <row r="104471" x14ac:dyDescent="0.25"/>
    <row r="104472" x14ac:dyDescent="0.25"/>
    <row r="104473" x14ac:dyDescent="0.25"/>
    <row r="104474" x14ac:dyDescent="0.25"/>
    <row r="104475" x14ac:dyDescent="0.25"/>
    <row r="104476" x14ac:dyDescent="0.25"/>
    <row r="104477" x14ac:dyDescent="0.25"/>
    <row r="104478" x14ac:dyDescent="0.25"/>
    <row r="104479" x14ac:dyDescent="0.25"/>
    <row r="104480" x14ac:dyDescent="0.25"/>
    <row r="104481" x14ac:dyDescent="0.25"/>
    <row r="104482" x14ac:dyDescent="0.25"/>
    <row r="104483" x14ac:dyDescent="0.25"/>
    <row r="104484" x14ac:dyDescent="0.25"/>
    <row r="104485" x14ac:dyDescent="0.25"/>
    <row r="104486" x14ac:dyDescent="0.25"/>
    <row r="104487" x14ac:dyDescent="0.25"/>
    <row r="104488" x14ac:dyDescent="0.25"/>
    <row r="104489" x14ac:dyDescent="0.25"/>
    <row r="104490" x14ac:dyDescent="0.25"/>
    <row r="104491" x14ac:dyDescent="0.25"/>
    <row r="104492" x14ac:dyDescent="0.25"/>
    <row r="104493" x14ac:dyDescent="0.25"/>
    <row r="104494" x14ac:dyDescent="0.25"/>
    <row r="104495" x14ac:dyDescent="0.25"/>
    <row r="104496" x14ac:dyDescent="0.25"/>
    <row r="104497" x14ac:dyDescent="0.25"/>
    <row r="104498" x14ac:dyDescent="0.25"/>
    <row r="104499" x14ac:dyDescent="0.25"/>
    <row r="104500" x14ac:dyDescent="0.25"/>
    <row r="104501" x14ac:dyDescent="0.25"/>
    <row r="104502" x14ac:dyDescent="0.25"/>
    <row r="104503" x14ac:dyDescent="0.25"/>
    <row r="104504" x14ac:dyDescent="0.25"/>
    <row r="104505" x14ac:dyDescent="0.25"/>
    <row r="104506" x14ac:dyDescent="0.25"/>
    <row r="104507" x14ac:dyDescent="0.25"/>
    <row r="104508" x14ac:dyDescent="0.25"/>
    <row r="104509" x14ac:dyDescent="0.25"/>
    <row r="104510" x14ac:dyDescent="0.25"/>
    <row r="104511" x14ac:dyDescent="0.25"/>
    <row r="104512" x14ac:dyDescent="0.25"/>
    <row r="104513" x14ac:dyDescent="0.25"/>
    <row r="104514" x14ac:dyDescent="0.25"/>
    <row r="104515" x14ac:dyDescent="0.25"/>
    <row r="104516" x14ac:dyDescent="0.25"/>
    <row r="104517" x14ac:dyDescent="0.25"/>
    <row r="104518" x14ac:dyDescent="0.25"/>
    <row r="104519" x14ac:dyDescent="0.25"/>
    <row r="104520" x14ac:dyDescent="0.25"/>
    <row r="104521" x14ac:dyDescent="0.25"/>
    <row r="104522" x14ac:dyDescent="0.25"/>
    <row r="104523" x14ac:dyDescent="0.25"/>
    <row r="104524" x14ac:dyDescent="0.25"/>
    <row r="104525" x14ac:dyDescent="0.25"/>
    <row r="104526" x14ac:dyDescent="0.25"/>
    <row r="104527" x14ac:dyDescent="0.25"/>
    <row r="104528" x14ac:dyDescent="0.25"/>
    <row r="104529" x14ac:dyDescent="0.25"/>
    <row r="104530" x14ac:dyDescent="0.25"/>
    <row r="104531" x14ac:dyDescent="0.25"/>
    <row r="104532" x14ac:dyDescent="0.25"/>
    <row r="104533" x14ac:dyDescent="0.25"/>
    <row r="104534" x14ac:dyDescent="0.25"/>
    <row r="104535" x14ac:dyDescent="0.25"/>
    <row r="104536" x14ac:dyDescent="0.25"/>
    <row r="104537" x14ac:dyDescent="0.25"/>
    <row r="104538" x14ac:dyDescent="0.25"/>
    <row r="104539" x14ac:dyDescent="0.25"/>
    <row r="104540" x14ac:dyDescent="0.25"/>
    <row r="104541" x14ac:dyDescent="0.25"/>
    <row r="104542" x14ac:dyDescent="0.25"/>
    <row r="104543" x14ac:dyDescent="0.25"/>
    <row r="104544" x14ac:dyDescent="0.25"/>
    <row r="104545" x14ac:dyDescent="0.25"/>
    <row r="104546" x14ac:dyDescent="0.25"/>
    <row r="104547" x14ac:dyDescent="0.25"/>
    <row r="104548" x14ac:dyDescent="0.25"/>
    <row r="104549" x14ac:dyDescent="0.25"/>
    <row r="104550" x14ac:dyDescent="0.25"/>
    <row r="104551" x14ac:dyDescent="0.25"/>
    <row r="104552" x14ac:dyDescent="0.25"/>
    <row r="104553" x14ac:dyDescent="0.25"/>
    <row r="104554" x14ac:dyDescent="0.25"/>
    <row r="104555" x14ac:dyDescent="0.25"/>
    <row r="104556" x14ac:dyDescent="0.25"/>
    <row r="104557" x14ac:dyDescent="0.25"/>
    <row r="104558" x14ac:dyDescent="0.25"/>
    <row r="104559" x14ac:dyDescent="0.25"/>
    <row r="104560" x14ac:dyDescent="0.25"/>
    <row r="104561" x14ac:dyDescent="0.25"/>
    <row r="104562" x14ac:dyDescent="0.25"/>
    <row r="104563" x14ac:dyDescent="0.25"/>
    <row r="104564" x14ac:dyDescent="0.25"/>
    <row r="104565" x14ac:dyDescent="0.25"/>
    <row r="104566" x14ac:dyDescent="0.25"/>
    <row r="104567" x14ac:dyDescent="0.25"/>
    <row r="104568" x14ac:dyDescent="0.25"/>
    <row r="104569" x14ac:dyDescent="0.25"/>
    <row r="104570" x14ac:dyDescent="0.25"/>
    <row r="104571" x14ac:dyDescent="0.25"/>
    <row r="104572" x14ac:dyDescent="0.25"/>
    <row r="104573" x14ac:dyDescent="0.25"/>
    <row r="104574" x14ac:dyDescent="0.25"/>
    <row r="104575" x14ac:dyDescent="0.25"/>
    <row r="104576" x14ac:dyDescent="0.25"/>
    <row r="104577" x14ac:dyDescent="0.25"/>
    <row r="104578" x14ac:dyDescent="0.25"/>
    <row r="104579" x14ac:dyDescent="0.25"/>
    <row r="104580" x14ac:dyDescent="0.25"/>
    <row r="104581" x14ac:dyDescent="0.25"/>
    <row r="104582" x14ac:dyDescent="0.25"/>
    <row r="104583" x14ac:dyDescent="0.25"/>
    <row r="104584" x14ac:dyDescent="0.25"/>
    <row r="104585" x14ac:dyDescent="0.25"/>
    <row r="104586" x14ac:dyDescent="0.25"/>
    <row r="104587" x14ac:dyDescent="0.25"/>
    <row r="104588" x14ac:dyDescent="0.25"/>
    <row r="104589" x14ac:dyDescent="0.25"/>
    <row r="104590" x14ac:dyDescent="0.25"/>
    <row r="104591" x14ac:dyDescent="0.25"/>
    <row r="104592" x14ac:dyDescent="0.25"/>
    <row r="104593" x14ac:dyDescent="0.25"/>
    <row r="104594" x14ac:dyDescent="0.25"/>
    <row r="104595" x14ac:dyDescent="0.25"/>
    <row r="104596" x14ac:dyDescent="0.25"/>
    <row r="104597" x14ac:dyDescent="0.25"/>
    <row r="104598" x14ac:dyDescent="0.25"/>
    <row r="104599" x14ac:dyDescent="0.25"/>
    <row r="104600" x14ac:dyDescent="0.25"/>
    <row r="104601" x14ac:dyDescent="0.25"/>
    <row r="104602" x14ac:dyDescent="0.25"/>
    <row r="104603" x14ac:dyDescent="0.25"/>
    <row r="104604" x14ac:dyDescent="0.25"/>
    <row r="104605" x14ac:dyDescent="0.25"/>
    <row r="104606" x14ac:dyDescent="0.25"/>
    <row r="104607" x14ac:dyDescent="0.25"/>
    <row r="104608" x14ac:dyDescent="0.25"/>
    <row r="104609" x14ac:dyDescent="0.25"/>
    <row r="104610" x14ac:dyDescent="0.25"/>
    <row r="104611" x14ac:dyDescent="0.25"/>
    <row r="104612" x14ac:dyDescent="0.25"/>
    <row r="104613" x14ac:dyDescent="0.25"/>
    <row r="104614" x14ac:dyDescent="0.25"/>
    <row r="104615" x14ac:dyDescent="0.25"/>
    <row r="104616" x14ac:dyDescent="0.25"/>
    <row r="104617" x14ac:dyDescent="0.25"/>
    <row r="104618" x14ac:dyDescent="0.25"/>
    <row r="104619" x14ac:dyDescent="0.25"/>
    <row r="104620" x14ac:dyDescent="0.25"/>
    <row r="104621" x14ac:dyDescent="0.25"/>
    <row r="104622" x14ac:dyDescent="0.25"/>
    <row r="104623" x14ac:dyDescent="0.25"/>
    <row r="104624" x14ac:dyDescent="0.25"/>
    <row r="104625" x14ac:dyDescent="0.25"/>
    <row r="104626" x14ac:dyDescent="0.25"/>
    <row r="104627" x14ac:dyDescent="0.25"/>
    <row r="104628" x14ac:dyDescent="0.25"/>
    <row r="104629" x14ac:dyDescent="0.25"/>
    <row r="104630" x14ac:dyDescent="0.25"/>
    <row r="104631" x14ac:dyDescent="0.25"/>
    <row r="104632" x14ac:dyDescent="0.25"/>
    <row r="104633" x14ac:dyDescent="0.25"/>
    <row r="104634" x14ac:dyDescent="0.25"/>
    <row r="104635" x14ac:dyDescent="0.25"/>
    <row r="104636" x14ac:dyDescent="0.25"/>
    <row r="104637" x14ac:dyDescent="0.25"/>
    <row r="104638" x14ac:dyDescent="0.25"/>
    <row r="104639" x14ac:dyDescent="0.25"/>
    <row r="104640" x14ac:dyDescent="0.25"/>
    <row r="104641" x14ac:dyDescent="0.25"/>
    <row r="104642" x14ac:dyDescent="0.25"/>
    <row r="104643" x14ac:dyDescent="0.25"/>
    <row r="104644" x14ac:dyDescent="0.25"/>
    <row r="104645" x14ac:dyDescent="0.25"/>
    <row r="104646" x14ac:dyDescent="0.25"/>
    <row r="104647" x14ac:dyDescent="0.25"/>
    <row r="104648" x14ac:dyDescent="0.25"/>
    <row r="104649" x14ac:dyDescent="0.25"/>
    <row r="104650" x14ac:dyDescent="0.25"/>
    <row r="104651" x14ac:dyDescent="0.25"/>
    <row r="104652" x14ac:dyDescent="0.25"/>
    <row r="104653" x14ac:dyDescent="0.25"/>
    <row r="104654" x14ac:dyDescent="0.25"/>
    <row r="104655" x14ac:dyDescent="0.25"/>
    <row r="104656" x14ac:dyDescent="0.25"/>
    <row r="104657" x14ac:dyDescent="0.25"/>
    <row r="104658" x14ac:dyDescent="0.25"/>
    <row r="104659" x14ac:dyDescent="0.25"/>
    <row r="104660" x14ac:dyDescent="0.25"/>
    <row r="104661" x14ac:dyDescent="0.25"/>
    <row r="104662" x14ac:dyDescent="0.25"/>
    <row r="104663" x14ac:dyDescent="0.25"/>
    <row r="104664" x14ac:dyDescent="0.25"/>
    <row r="104665" x14ac:dyDescent="0.25"/>
    <row r="104666" x14ac:dyDescent="0.25"/>
    <row r="104667" x14ac:dyDescent="0.25"/>
    <row r="104668" x14ac:dyDescent="0.25"/>
    <row r="104669" x14ac:dyDescent="0.25"/>
    <row r="104670" x14ac:dyDescent="0.25"/>
    <row r="104671" x14ac:dyDescent="0.25"/>
    <row r="104672" x14ac:dyDescent="0.25"/>
    <row r="104673" x14ac:dyDescent="0.25"/>
    <row r="104674" x14ac:dyDescent="0.25"/>
    <row r="104675" x14ac:dyDescent="0.25"/>
    <row r="104676" x14ac:dyDescent="0.25"/>
    <row r="104677" x14ac:dyDescent="0.25"/>
    <row r="104678" x14ac:dyDescent="0.25"/>
    <row r="104679" x14ac:dyDescent="0.25"/>
    <row r="104680" x14ac:dyDescent="0.25"/>
    <row r="104681" x14ac:dyDescent="0.25"/>
    <row r="104682" x14ac:dyDescent="0.25"/>
    <row r="104683" x14ac:dyDescent="0.25"/>
    <row r="104684" x14ac:dyDescent="0.25"/>
    <row r="104685" x14ac:dyDescent="0.25"/>
    <row r="104686" x14ac:dyDescent="0.25"/>
    <row r="104687" x14ac:dyDescent="0.25"/>
    <row r="104688" x14ac:dyDescent="0.25"/>
    <row r="104689" x14ac:dyDescent="0.25"/>
    <row r="104690" x14ac:dyDescent="0.25"/>
    <row r="104691" x14ac:dyDescent="0.25"/>
    <row r="104692" x14ac:dyDescent="0.25"/>
    <row r="104693" x14ac:dyDescent="0.25"/>
    <row r="104694" x14ac:dyDescent="0.25"/>
    <row r="104695" x14ac:dyDescent="0.25"/>
    <row r="104696" x14ac:dyDescent="0.25"/>
    <row r="104697" x14ac:dyDescent="0.25"/>
    <row r="104698" x14ac:dyDescent="0.25"/>
    <row r="104699" x14ac:dyDescent="0.25"/>
    <row r="104700" x14ac:dyDescent="0.25"/>
    <row r="104701" x14ac:dyDescent="0.25"/>
    <row r="104702" x14ac:dyDescent="0.25"/>
    <row r="104703" x14ac:dyDescent="0.25"/>
    <row r="104704" x14ac:dyDescent="0.25"/>
    <row r="104705" x14ac:dyDescent="0.25"/>
    <row r="104706" x14ac:dyDescent="0.25"/>
    <row r="104707" x14ac:dyDescent="0.25"/>
    <row r="104708" x14ac:dyDescent="0.25"/>
    <row r="104709" x14ac:dyDescent="0.25"/>
    <row r="104710" x14ac:dyDescent="0.25"/>
    <row r="104711" x14ac:dyDescent="0.25"/>
    <row r="104712" x14ac:dyDescent="0.25"/>
    <row r="104713" x14ac:dyDescent="0.25"/>
    <row r="104714" x14ac:dyDescent="0.25"/>
    <row r="104715" x14ac:dyDescent="0.25"/>
    <row r="104716" x14ac:dyDescent="0.25"/>
    <row r="104717" x14ac:dyDescent="0.25"/>
    <row r="104718" x14ac:dyDescent="0.25"/>
    <row r="104719" x14ac:dyDescent="0.25"/>
    <row r="104720" x14ac:dyDescent="0.25"/>
    <row r="104721" x14ac:dyDescent="0.25"/>
    <row r="104722" x14ac:dyDescent="0.25"/>
    <row r="104723" x14ac:dyDescent="0.25"/>
    <row r="104724" x14ac:dyDescent="0.25"/>
    <row r="104725" x14ac:dyDescent="0.25"/>
    <row r="104726" x14ac:dyDescent="0.25"/>
    <row r="104727" x14ac:dyDescent="0.25"/>
    <row r="104728" x14ac:dyDescent="0.25"/>
    <row r="104729" x14ac:dyDescent="0.25"/>
    <row r="104730" x14ac:dyDescent="0.25"/>
    <row r="104731" x14ac:dyDescent="0.25"/>
    <row r="104732" x14ac:dyDescent="0.25"/>
    <row r="104733" x14ac:dyDescent="0.25"/>
    <row r="104734" x14ac:dyDescent="0.25"/>
    <row r="104735" x14ac:dyDescent="0.25"/>
    <row r="104736" x14ac:dyDescent="0.25"/>
    <row r="104737" x14ac:dyDescent="0.25"/>
    <row r="104738" x14ac:dyDescent="0.25"/>
    <row r="104739" x14ac:dyDescent="0.25"/>
    <row r="104740" x14ac:dyDescent="0.25"/>
    <row r="104741" x14ac:dyDescent="0.25"/>
    <row r="104742" x14ac:dyDescent="0.25"/>
    <row r="104743" x14ac:dyDescent="0.25"/>
    <row r="104744" x14ac:dyDescent="0.25"/>
    <row r="104745" x14ac:dyDescent="0.25"/>
    <row r="104746" x14ac:dyDescent="0.25"/>
    <row r="104747" x14ac:dyDescent="0.25"/>
    <row r="104748" x14ac:dyDescent="0.25"/>
    <row r="104749" x14ac:dyDescent="0.25"/>
    <row r="104750" x14ac:dyDescent="0.25"/>
    <row r="104751" x14ac:dyDescent="0.25"/>
    <row r="104752" x14ac:dyDescent="0.25"/>
    <row r="104753" x14ac:dyDescent="0.25"/>
    <row r="104754" x14ac:dyDescent="0.25"/>
    <row r="104755" x14ac:dyDescent="0.25"/>
    <row r="104756" x14ac:dyDescent="0.25"/>
    <row r="104757" x14ac:dyDescent="0.25"/>
    <row r="104758" x14ac:dyDescent="0.25"/>
    <row r="104759" x14ac:dyDescent="0.25"/>
    <row r="104760" x14ac:dyDescent="0.25"/>
    <row r="104761" x14ac:dyDescent="0.25"/>
    <row r="104762" x14ac:dyDescent="0.25"/>
    <row r="104763" x14ac:dyDescent="0.25"/>
    <row r="104764" x14ac:dyDescent="0.25"/>
    <row r="104765" x14ac:dyDescent="0.25"/>
    <row r="104766" x14ac:dyDescent="0.25"/>
    <row r="104767" x14ac:dyDescent="0.25"/>
    <row r="104768" x14ac:dyDescent="0.25"/>
    <row r="104769" x14ac:dyDescent="0.25"/>
    <row r="104770" x14ac:dyDescent="0.25"/>
    <row r="104771" x14ac:dyDescent="0.25"/>
    <row r="104772" x14ac:dyDescent="0.25"/>
    <row r="104773" x14ac:dyDescent="0.25"/>
    <row r="104774" x14ac:dyDescent="0.25"/>
    <row r="104775" x14ac:dyDescent="0.25"/>
    <row r="104776" x14ac:dyDescent="0.25"/>
    <row r="104777" x14ac:dyDescent="0.25"/>
    <row r="104778" x14ac:dyDescent="0.25"/>
    <row r="104779" x14ac:dyDescent="0.25"/>
    <row r="104780" x14ac:dyDescent="0.25"/>
    <row r="104781" x14ac:dyDescent="0.25"/>
    <row r="104782" x14ac:dyDescent="0.25"/>
    <row r="104783" x14ac:dyDescent="0.25"/>
    <row r="104784" x14ac:dyDescent="0.25"/>
    <row r="104785" x14ac:dyDescent="0.25"/>
    <row r="104786" x14ac:dyDescent="0.25"/>
    <row r="104787" x14ac:dyDescent="0.25"/>
    <row r="104788" x14ac:dyDescent="0.25"/>
    <row r="104789" x14ac:dyDescent="0.25"/>
    <row r="104790" x14ac:dyDescent="0.25"/>
    <row r="104791" x14ac:dyDescent="0.25"/>
    <row r="104792" x14ac:dyDescent="0.25"/>
    <row r="104793" x14ac:dyDescent="0.25"/>
    <row r="104794" x14ac:dyDescent="0.25"/>
    <row r="104795" x14ac:dyDescent="0.25"/>
    <row r="104796" x14ac:dyDescent="0.25"/>
    <row r="104797" x14ac:dyDescent="0.25"/>
    <row r="104798" x14ac:dyDescent="0.25"/>
    <row r="104799" x14ac:dyDescent="0.25"/>
    <row r="104800" x14ac:dyDescent="0.25"/>
    <row r="104801" x14ac:dyDescent="0.25"/>
    <row r="104802" x14ac:dyDescent="0.25"/>
    <row r="104803" x14ac:dyDescent="0.25"/>
    <row r="104804" x14ac:dyDescent="0.25"/>
    <row r="104805" x14ac:dyDescent="0.25"/>
    <row r="104806" x14ac:dyDescent="0.25"/>
    <row r="104807" x14ac:dyDescent="0.25"/>
    <row r="104808" x14ac:dyDescent="0.25"/>
    <row r="104809" x14ac:dyDescent="0.25"/>
    <row r="104810" x14ac:dyDescent="0.25"/>
    <row r="104811" x14ac:dyDescent="0.25"/>
    <row r="104812" x14ac:dyDescent="0.25"/>
    <row r="104813" x14ac:dyDescent="0.25"/>
    <row r="104814" x14ac:dyDescent="0.25"/>
    <row r="104815" x14ac:dyDescent="0.25"/>
    <row r="104816" x14ac:dyDescent="0.25"/>
    <row r="104817" x14ac:dyDescent="0.25"/>
    <row r="104818" x14ac:dyDescent="0.25"/>
    <row r="104819" x14ac:dyDescent="0.25"/>
    <row r="104820" x14ac:dyDescent="0.25"/>
    <row r="104821" x14ac:dyDescent="0.25"/>
    <row r="104822" x14ac:dyDescent="0.25"/>
    <row r="104823" x14ac:dyDescent="0.25"/>
    <row r="104824" x14ac:dyDescent="0.25"/>
    <row r="104825" x14ac:dyDescent="0.25"/>
    <row r="104826" x14ac:dyDescent="0.25"/>
    <row r="104827" x14ac:dyDescent="0.25"/>
    <row r="104828" x14ac:dyDescent="0.25"/>
    <row r="104829" x14ac:dyDescent="0.25"/>
    <row r="104830" x14ac:dyDescent="0.25"/>
    <row r="104831" x14ac:dyDescent="0.25"/>
    <row r="104832" x14ac:dyDescent="0.25"/>
    <row r="104833" x14ac:dyDescent="0.25"/>
    <row r="104834" x14ac:dyDescent="0.25"/>
    <row r="104835" x14ac:dyDescent="0.25"/>
    <row r="104836" x14ac:dyDescent="0.25"/>
    <row r="104837" x14ac:dyDescent="0.25"/>
    <row r="104838" x14ac:dyDescent="0.25"/>
    <row r="104839" x14ac:dyDescent="0.25"/>
    <row r="104840" x14ac:dyDescent="0.25"/>
    <row r="104841" x14ac:dyDescent="0.25"/>
    <row r="104842" x14ac:dyDescent="0.25"/>
    <row r="104843" x14ac:dyDescent="0.25"/>
    <row r="104844" x14ac:dyDescent="0.25"/>
    <row r="104845" x14ac:dyDescent="0.25"/>
    <row r="104846" x14ac:dyDescent="0.25"/>
    <row r="104847" x14ac:dyDescent="0.25"/>
    <row r="104848" x14ac:dyDescent="0.25"/>
    <row r="104849" x14ac:dyDescent="0.25"/>
    <row r="104850" x14ac:dyDescent="0.25"/>
    <row r="104851" x14ac:dyDescent="0.25"/>
    <row r="104852" x14ac:dyDescent="0.25"/>
    <row r="104853" x14ac:dyDescent="0.25"/>
    <row r="104854" x14ac:dyDescent="0.25"/>
    <row r="104855" x14ac:dyDescent="0.25"/>
    <row r="104856" x14ac:dyDescent="0.25"/>
    <row r="104857" x14ac:dyDescent="0.25"/>
    <row r="104858" x14ac:dyDescent="0.25"/>
    <row r="104859" x14ac:dyDescent="0.25"/>
    <row r="104860" x14ac:dyDescent="0.25"/>
    <row r="104861" x14ac:dyDescent="0.25"/>
    <row r="104862" x14ac:dyDescent="0.25"/>
    <row r="104863" x14ac:dyDescent="0.25"/>
    <row r="104864" x14ac:dyDescent="0.25"/>
    <row r="104865" x14ac:dyDescent="0.25"/>
    <row r="104866" x14ac:dyDescent="0.25"/>
    <row r="104867" x14ac:dyDescent="0.25"/>
    <row r="104868" x14ac:dyDescent="0.25"/>
    <row r="104869" x14ac:dyDescent="0.25"/>
    <row r="104870" x14ac:dyDescent="0.25"/>
    <row r="104871" x14ac:dyDescent="0.25"/>
    <row r="104872" x14ac:dyDescent="0.25"/>
    <row r="104873" x14ac:dyDescent="0.25"/>
    <row r="104874" x14ac:dyDescent="0.25"/>
    <row r="104875" x14ac:dyDescent="0.25"/>
    <row r="104876" x14ac:dyDescent="0.25"/>
    <row r="104877" x14ac:dyDescent="0.25"/>
    <row r="104878" x14ac:dyDescent="0.25"/>
    <row r="104879" x14ac:dyDescent="0.25"/>
    <row r="104880" x14ac:dyDescent="0.25"/>
    <row r="104881" x14ac:dyDescent="0.25"/>
    <row r="104882" x14ac:dyDescent="0.25"/>
    <row r="104883" x14ac:dyDescent="0.25"/>
    <row r="104884" x14ac:dyDescent="0.25"/>
    <row r="104885" x14ac:dyDescent="0.25"/>
    <row r="104886" x14ac:dyDescent="0.25"/>
    <row r="104887" x14ac:dyDescent="0.25"/>
    <row r="104888" x14ac:dyDescent="0.25"/>
    <row r="104889" x14ac:dyDescent="0.25"/>
    <row r="104890" x14ac:dyDescent="0.25"/>
    <row r="104891" x14ac:dyDescent="0.25"/>
    <row r="104892" x14ac:dyDescent="0.25"/>
    <row r="104893" x14ac:dyDescent="0.25"/>
    <row r="104894" x14ac:dyDescent="0.25"/>
    <row r="104895" x14ac:dyDescent="0.25"/>
    <row r="104896" x14ac:dyDescent="0.25"/>
    <row r="104897" x14ac:dyDescent="0.25"/>
    <row r="104898" x14ac:dyDescent="0.25"/>
    <row r="104899" x14ac:dyDescent="0.25"/>
    <row r="104900" x14ac:dyDescent="0.25"/>
    <row r="104901" x14ac:dyDescent="0.25"/>
    <row r="104902" x14ac:dyDescent="0.25"/>
    <row r="104903" x14ac:dyDescent="0.25"/>
    <row r="104904" x14ac:dyDescent="0.25"/>
    <row r="104905" x14ac:dyDescent="0.25"/>
    <row r="104906" x14ac:dyDescent="0.25"/>
    <row r="104907" x14ac:dyDescent="0.25"/>
    <row r="104908" x14ac:dyDescent="0.25"/>
    <row r="104909" x14ac:dyDescent="0.25"/>
    <row r="104910" x14ac:dyDescent="0.25"/>
    <row r="104911" x14ac:dyDescent="0.25"/>
    <row r="104912" x14ac:dyDescent="0.25"/>
    <row r="104913" x14ac:dyDescent="0.25"/>
    <row r="104914" x14ac:dyDescent="0.25"/>
    <row r="104915" x14ac:dyDescent="0.25"/>
    <row r="104916" x14ac:dyDescent="0.25"/>
    <row r="104917" x14ac:dyDescent="0.25"/>
    <row r="104918" x14ac:dyDescent="0.25"/>
    <row r="104919" x14ac:dyDescent="0.25"/>
    <row r="104920" x14ac:dyDescent="0.25"/>
    <row r="104921" x14ac:dyDescent="0.25"/>
    <row r="104922" x14ac:dyDescent="0.25"/>
    <row r="104923" x14ac:dyDescent="0.25"/>
    <row r="104924" x14ac:dyDescent="0.25"/>
    <row r="104925" x14ac:dyDescent="0.25"/>
    <row r="104926" x14ac:dyDescent="0.25"/>
    <row r="104927" x14ac:dyDescent="0.25"/>
    <row r="104928" x14ac:dyDescent="0.25"/>
    <row r="104929" x14ac:dyDescent="0.25"/>
    <row r="104930" x14ac:dyDescent="0.25"/>
    <row r="104931" x14ac:dyDescent="0.25"/>
    <row r="104932" x14ac:dyDescent="0.25"/>
    <row r="104933" x14ac:dyDescent="0.25"/>
    <row r="104934" x14ac:dyDescent="0.25"/>
    <row r="104935" x14ac:dyDescent="0.25"/>
    <row r="104936" x14ac:dyDescent="0.25"/>
    <row r="104937" x14ac:dyDescent="0.25"/>
    <row r="104938" x14ac:dyDescent="0.25"/>
    <row r="104939" x14ac:dyDescent="0.25"/>
    <row r="104940" x14ac:dyDescent="0.25"/>
    <row r="104941" x14ac:dyDescent="0.25"/>
    <row r="104942" x14ac:dyDescent="0.25"/>
    <row r="104943" x14ac:dyDescent="0.25"/>
    <row r="104944" x14ac:dyDescent="0.25"/>
    <row r="104945" x14ac:dyDescent="0.25"/>
    <row r="104946" x14ac:dyDescent="0.25"/>
    <row r="104947" x14ac:dyDescent="0.25"/>
    <row r="104948" x14ac:dyDescent="0.25"/>
    <row r="104949" x14ac:dyDescent="0.25"/>
    <row r="104950" x14ac:dyDescent="0.25"/>
    <row r="104951" x14ac:dyDescent="0.25"/>
    <row r="104952" x14ac:dyDescent="0.25"/>
    <row r="104953" x14ac:dyDescent="0.25"/>
    <row r="104954" x14ac:dyDescent="0.25"/>
    <row r="104955" x14ac:dyDescent="0.25"/>
    <row r="104956" x14ac:dyDescent="0.25"/>
    <row r="104957" x14ac:dyDescent="0.25"/>
    <row r="104958" x14ac:dyDescent="0.25"/>
    <row r="104959" x14ac:dyDescent="0.25"/>
    <row r="104960" x14ac:dyDescent="0.25"/>
    <row r="104961" x14ac:dyDescent="0.25"/>
    <row r="104962" x14ac:dyDescent="0.25"/>
    <row r="104963" x14ac:dyDescent="0.25"/>
    <row r="104964" x14ac:dyDescent="0.25"/>
    <row r="104965" x14ac:dyDescent="0.25"/>
    <row r="104966" x14ac:dyDescent="0.25"/>
    <row r="104967" x14ac:dyDescent="0.25"/>
    <row r="104968" x14ac:dyDescent="0.25"/>
    <row r="104969" x14ac:dyDescent="0.25"/>
    <row r="104970" x14ac:dyDescent="0.25"/>
    <row r="104971" x14ac:dyDescent="0.25"/>
    <row r="104972" x14ac:dyDescent="0.25"/>
    <row r="104973" x14ac:dyDescent="0.25"/>
    <row r="104974" x14ac:dyDescent="0.25"/>
    <row r="104975" x14ac:dyDescent="0.25"/>
    <row r="104976" x14ac:dyDescent="0.25"/>
    <row r="104977" x14ac:dyDescent="0.25"/>
    <row r="104978" x14ac:dyDescent="0.25"/>
    <row r="104979" x14ac:dyDescent="0.25"/>
    <row r="104980" x14ac:dyDescent="0.25"/>
    <row r="104981" x14ac:dyDescent="0.25"/>
    <row r="104982" x14ac:dyDescent="0.25"/>
    <row r="104983" x14ac:dyDescent="0.25"/>
    <row r="104984" x14ac:dyDescent="0.25"/>
    <row r="104985" x14ac:dyDescent="0.25"/>
    <row r="104986" x14ac:dyDescent="0.25"/>
    <row r="104987" x14ac:dyDescent="0.25"/>
    <row r="104988" x14ac:dyDescent="0.25"/>
    <row r="104989" x14ac:dyDescent="0.25"/>
    <row r="104990" x14ac:dyDescent="0.25"/>
    <row r="104991" x14ac:dyDescent="0.25"/>
    <row r="104992" x14ac:dyDescent="0.25"/>
    <row r="104993" x14ac:dyDescent="0.25"/>
    <row r="104994" x14ac:dyDescent="0.25"/>
    <row r="104995" x14ac:dyDescent="0.25"/>
    <row r="104996" x14ac:dyDescent="0.25"/>
    <row r="104997" x14ac:dyDescent="0.25"/>
    <row r="104998" x14ac:dyDescent="0.25"/>
    <row r="104999" x14ac:dyDescent="0.25"/>
    <row r="105000" x14ac:dyDescent="0.25"/>
    <row r="105001" x14ac:dyDescent="0.25"/>
    <row r="105002" x14ac:dyDescent="0.25"/>
    <row r="105003" x14ac:dyDescent="0.25"/>
    <row r="105004" x14ac:dyDescent="0.25"/>
    <row r="105005" x14ac:dyDescent="0.25"/>
    <row r="105006" x14ac:dyDescent="0.25"/>
    <row r="105007" x14ac:dyDescent="0.25"/>
    <row r="105008" x14ac:dyDescent="0.25"/>
    <row r="105009" x14ac:dyDescent="0.25"/>
    <row r="105010" x14ac:dyDescent="0.25"/>
    <row r="105011" x14ac:dyDescent="0.25"/>
    <row r="105012" x14ac:dyDescent="0.25"/>
    <row r="105013" x14ac:dyDescent="0.25"/>
    <row r="105014" x14ac:dyDescent="0.25"/>
    <row r="105015" x14ac:dyDescent="0.25"/>
    <row r="105016" x14ac:dyDescent="0.25"/>
    <row r="105017" x14ac:dyDescent="0.25"/>
    <row r="105018" x14ac:dyDescent="0.25"/>
    <row r="105019" x14ac:dyDescent="0.25"/>
    <row r="105020" x14ac:dyDescent="0.25"/>
    <row r="105021" x14ac:dyDescent="0.25"/>
    <row r="105022" x14ac:dyDescent="0.25"/>
    <row r="105023" x14ac:dyDescent="0.25"/>
    <row r="105024" x14ac:dyDescent="0.25"/>
    <row r="105025" x14ac:dyDescent="0.25"/>
    <row r="105026" x14ac:dyDescent="0.25"/>
    <row r="105027" x14ac:dyDescent="0.25"/>
    <row r="105028" x14ac:dyDescent="0.25"/>
    <row r="105029" x14ac:dyDescent="0.25"/>
    <row r="105030" x14ac:dyDescent="0.25"/>
    <row r="105031" x14ac:dyDescent="0.25"/>
    <row r="105032" x14ac:dyDescent="0.25"/>
    <row r="105033" x14ac:dyDescent="0.25"/>
    <row r="105034" x14ac:dyDescent="0.25"/>
    <row r="105035" x14ac:dyDescent="0.25"/>
    <row r="105036" x14ac:dyDescent="0.25"/>
    <row r="105037" x14ac:dyDescent="0.25"/>
    <row r="105038" x14ac:dyDescent="0.25"/>
    <row r="105039" x14ac:dyDescent="0.25"/>
    <row r="105040" x14ac:dyDescent="0.25"/>
    <row r="105041" x14ac:dyDescent="0.25"/>
    <row r="105042" x14ac:dyDescent="0.25"/>
    <row r="105043" x14ac:dyDescent="0.25"/>
    <row r="105044" x14ac:dyDescent="0.25"/>
    <row r="105045" x14ac:dyDescent="0.25"/>
    <row r="105046" x14ac:dyDescent="0.25"/>
    <row r="105047" x14ac:dyDescent="0.25"/>
    <row r="105048" x14ac:dyDescent="0.25"/>
    <row r="105049" x14ac:dyDescent="0.25"/>
    <row r="105050" x14ac:dyDescent="0.25"/>
    <row r="105051" x14ac:dyDescent="0.25"/>
    <row r="105052" x14ac:dyDescent="0.25"/>
    <row r="105053" x14ac:dyDescent="0.25"/>
    <row r="105054" x14ac:dyDescent="0.25"/>
    <row r="105055" x14ac:dyDescent="0.25"/>
    <row r="105056" x14ac:dyDescent="0.25"/>
    <row r="105057" x14ac:dyDescent="0.25"/>
    <row r="105058" x14ac:dyDescent="0.25"/>
    <row r="105059" x14ac:dyDescent="0.25"/>
    <row r="105060" x14ac:dyDescent="0.25"/>
    <row r="105061" x14ac:dyDescent="0.25"/>
    <row r="105062" x14ac:dyDescent="0.25"/>
    <row r="105063" x14ac:dyDescent="0.25"/>
    <row r="105064" x14ac:dyDescent="0.25"/>
    <row r="105065" x14ac:dyDescent="0.25"/>
    <row r="105066" x14ac:dyDescent="0.25"/>
    <row r="105067" x14ac:dyDescent="0.25"/>
    <row r="105068" x14ac:dyDescent="0.25"/>
    <row r="105069" x14ac:dyDescent="0.25"/>
    <row r="105070" x14ac:dyDescent="0.25"/>
    <row r="105071" x14ac:dyDescent="0.25"/>
    <row r="105072" x14ac:dyDescent="0.25"/>
    <row r="105073" x14ac:dyDescent="0.25"/>
    <row r="105074" x14ac:dyDescent="0.25"/>
    <row r="105075" x14ac:dyDescent="0.25"/>
    <row r="105076" x14ac:dyDescent="0.25"/>
    <row r="105077" x14ac:dyDescent="0.25"/>
    <row r="105078" x14ac:dyDescent="0.25"/>
    <row r="105079" x14ac:dyDescent="0.25"/>
    <row r="105080" x14ac:dyDescent="0.25"/>
    <row r="105081" x14ac:dyDescent="0.25"/>
    <row r="105082" x14ac:dyDescent="0.25"/>
    <row r="105083" x14ac:dyDescent="0.25"/>
    <row r="105084" x14ac:dyDescent="0.25"/>
    <row r="105085" x14ac:dyDescent="0.25"/>
    <row r="105086" x14ac:dyDescent="0.25"/>
    <row r="105087" x14ac:dyDescent="0.25"/>
    <row r="105088" x14ac:dyDescent="0.25"/>
    <row r="105089" x14ac:dyDescent="0.25"/>
    <row r="105090" x14ac:dyDescent="0.25"/>
    <row r="105091" x14ac:dyDescent="0.25"/>
    <row r="105092" x14ac:dyDescent="0.25"/>
    <row r="105093" x14ac:dyDescent="0.25"/>
    <row r="105094" x14ac:dyDescent="0.25"/>
    <row r="105095" x14ac:dyDescent="0.25"/>
    <row r="105096" x14ac:dyDescent="0.25"/>
    <row r="105097" x14ac:dyDescent="0.25"/>
    <row r="105098" x14ac:dyDescent="0.25"/>
    <row r="105099" x14ac:dyDescent="0.25"/>
    <row r="105100" x14ac:dyDescent="0.25"/>
    <row r="105101" x14ac:dyDescent="0.25"/>
    <row r="105102" x14ac:dyDescent="0.25"/>
    <row r="105103" x14ac:dyDescent="0.25"/>
    <row r="105104" x14ac:dyDescent="0.25"/>
    <row r="105105" x14ac:dyDescent="0.25"/>
    <row r="105106" x14ac:dyDescent="0.25"/>
    <row r="105107" x14ac:dyDescent="0.25"/>
    <row r="105108" x14ac:dyDescent="0.25"/>
    <row r="105109" x14ac:dyDescent="0.25"/>
    <row r="105110" x14ac:dyDescent="0.25"/>
    <row r="105111" x14ac:dyDescent="0.25"/>
    <row r="105112" x14ac:dyDescent="0.25"/>
    <row r="105113" x14ac:dyDescent="0.25"/>
    <row r="105114" x14ac:dyDescent="0.25"/>
    <row r="105115" x14ac:dyDescent="0.25"/>
    <row r="105116" x14ac:dyDescent="0.25"/>
    <row r="105117" x14ac:dyDescent="0.25"/>
    <row r="105118" x14ac:dyDescent="0.25"/>
    <row r="105119" x14ac:dyDescent="0.25"/>
    <row r="105120" x14ac:dyDescent="0.25"/>
    <row r="105121" x14ac:dyDescent="0.25"/>
    <row r="105122" x14ac:dyDescent="0.25"/>
    <row r="105123" x14ac:dyDescent="0.25"/>
    <row r="105124" x14ac:dyDescent="0.25"/>
    <row r="105125" x14ac:dyDescent="0.25"/>
    <row r="105126" x14ac:dyDescent="0.25"/>
    <row r="105127" x14ac:dyDescent="0.25"/>
    <row r="105128" x14ac:dyDescent="0.25"/>
    <row r="105129" x14ac:dyDescent="0.25"/>
    <row r="105130" x14ac:dyDescent="0.25"/>
    <row r="105131" x14ac:dyDescent="0.25"/>
    <row r="105132" x14ac:dyDescent="0.25"/>
    <row r="105133" x14ac:dyDescent="0.25"/>
    <row r="105134" x14ac:dyDescent="0.25"/>
    <row r="105135" x14ac:dyDescent="0.25"/>
    <row r="105136" x14ac:dyDescent="0.25"/>
    <row r="105137" x14ac:dyDescent="0.25"/>
    <row r="105138" x14ac:dyDescent="0.25"/>
    <row r="105139" x14ac:dyDescent="0.25"/>
    <row r="105140" x14ac:dyDescent="0.25"/>
    <row r="105141" x14ac:dyDescent="0.25"/>
    <row r="105142" x14ac:dyDescent="0.25"/>
    <row r="105143" x14ac:dyDescent="0.25"/>
    <row r="105144" x14ac:dyDescent="0.25"/>
    <row r="105145" x14ac:dyDescent="0.25"/>
    <row r="105146" x14ac:dyDescent="0.25"/>
    <row r="105147" x14ac:dyDescent="0.25"/>
    <row r="105148" x14ac:dyDescent="0.25"/>
    <row r="105149" x14ac:dyDescent="0.25"/>
    <row r="105150" x14ac:dyDescent="0.25"/>
    <row r="105151" x14ac:dyDescent="0.25"/>
    <row r="105152" x14ac:dyDescent="0.25"/>
    <row r="105153" x14ac:dyDescent="0.25"/>
    <row r="105154" x14ac:dyDescent="0.25"/>
    <row r="105155" x14ac:dyDescent="0.25"/>
    <row r="105156" x14ac:dyDescent="0.25"/>
    <row r="105157" x14ac:dyDescent="0.25"/>
    <row r="105158" x14ac:dyDescent="0.25"/>
    <row r="105159" x14ac:dyDescent="0.25"/>
    <row r="105160" x14ac:dyDescent="0.25"/>
    <row r="105161" x14ac:dyDescent="0.25"/>
    <row r="105162" x14ac:dyDescent="0.25"/>
    <row r="105163" x14ac:dyDescent="0.25"/>
    <row r="105164" x14ac:dyDescent="0.25"/>
    <row r="105165" x14ac:dyDescent="0.25"/>
    <row r="105166" x14ac:dyDescent="0.25"/>
    <row r="105167" x14ac:dyDescent="0.25"/>
    <row r="105168" x14ac:dyDescent="0.25"/>
    <row r="105169" x14ac:dyDescent="0.25"/>
    <row r="105170" x14ac:dyDescent="0.25"/>
    <row r="105171" x14ac:dyDescent="0.25"/>
    <row r="105172" x14ac:dyDescent="0.25"/>
    <row r="105173" x14ac:dyDescent="0.25"/>
    <row r="105174" x14ac:dyDescent="0.25"/>
    <row r="105175" x14ac:dyDescent="0.25"/>
    <row r="105176" x14ac:dyDescent="0.25"/>
    <row r="105177" x14ac:dyDescent="0.25"/>
    <row r="105178" x14ac:dyDescent="0.25"/>
    <row r="105179" x14ac:dyDescent="0.25"/>
    <row r="105180" x14ac:dyDescent="0.25"/>
    <row r="105181" x14ac:dyDescent="0.25"/>
    <row r="105182" x14ac:dyDescent="0.25"/>
    <row r="105183" x14ac:dyDescent="0.25"/>
    <row r="105184" x14ac:dyDescent="0.25"/>
    <row r="105185" x14ac:dyDescent="0.25"/>
    <row r="105186" x14ac:dyDescent="0.25"/>
    <row r="105187" x14ac:dyDescent="0.25"/>
    <row r="105188" x14ac:dyDescent="0.25"/>
    <row r="105189" x14ac:dyDescent="0.25"/>
    <row r="105190" x14ac:dyDescent="0.25"/>
    <row r="105191" x14ac:dyDescent="0.25"/>
    <row r="105192" x14ac:dyDescent="0.25"/>
    <row r="105193" x14ac:dyDescent="0.25"/>
    <row r="105194" x14ac:dyDescent="0.25"/>
    <row r="105195" x14ac:dyDescent="0.25"/>
    <row r="105196" x14ac:dyDescent="0.25"/>
    <row r="105197" x14ac:dyDescent="0.25"/>
    <row r="105198" x14ac:dyDescent="0.25"/>
    <row r="105199" x14ac:dyDescent="0.25"/>
    <row r="105200" x14ac:dyDescent="0.25"/>
    <row r="105201" x14ac:dyDescent="0.25"/>
    <row r="105202" x14ac:dyDescent="0.25"/>
    <row r="105203" x14ac:dyDescent="0.25"/>
    <row r="105204" x14ac:dyDescent="0.25"/>
    <row r="105205" x14ac:dyDescent="0.25"/>
    <row r="105206" x14ac:dyDescent="0.25"/>
    <row r="105207" x14ac:dyDescent="0.25"/>
    <row r="105208" x14ac:dyDescent="0.25"/>
    <row r="105209" x14ac:dyDescent="0.25"/>
    <row r="105210" x14ac:dyDescent="0.25"/>
    <row r="105211" x14ac:dyDescent="0.25"/>
    <row r="105212" x14ac:dyDescent="0.25"/>
    <row r="105213" x14ac:dyDescent="0.25"/>
    <row r="105214" x14ac:dyDescent="0.25"/>
    <row r="105215" x14ac:dyDescent="0.25"/>
    <row r="105216" x14ac:dyDescent="0.25"/>
    <row r="105217" x14ac:dyDescent="0.25"/>
    <row r="105218" x14ac:dyDescent="0.25"/>
    <row r="105219" x14ac:dyDescent="0.25"/>
    <row r="105220" x14ac:dyDescent="0.25"/>
    <row r="105221" x14ac:dyDescent="0.25"/>
    <row r="105222" x14ac:dyDescent="0.25"/>
    <row r="105223" x14ac:dyDescent="0.25"/>
    <row r="105224" x14ac:dyDescent="0.25"/>
    <row r="105225" x14ac:dyDescent="0.25"/>
    <row r="105226" x14ac:dyDescent="0.25"/>
    <row r="105227" x14ac:dyDescent="0.25"/>
    <row r="105228" x14ac:dyDescent="0.25"/>
    <row r="105229" x14ac:dyDescent="0.25"/>
    <row r="105230" x14ac:dyDescent="0.25"/>
    <row r="105231" x14ac:dyDescent="0.25"/>
    <row r="105232" x14ac:dyDescent="0.25"/>
    <row r="105233" x14ac:dyDescent="0.25"/>
    <row r="105234" x14ac:dyDescent="0.25"/>
    <row r="105235" x14ac:dyDescent="0.25"/>
    <row r="105236" x14ac:dyDescent="0.25"/>
    <row r="105237" x14ac:dyDescent="0.25"/>
    <row r="105238" x14ac:dyDescent="0.25"/>
    <row r="105239" x14ac:dyDescent="0.25"/>
    <row r="105240" x14ac:dyDescent="0.25"/>
    <row r="105241" x14ac:dyDescent="0.25"/>
    <row r="105242" x14ac:dyDescent="0.25"/>
    <row r="105243" x14ac:dyDescent="0.25"/>
    <row r="105244" x14ac:dyDescent="0.25"/>
    <row r="105245" x14ac:dyDescent="0.25"/>
    <row r="105246" x14ac:dyDescent="0.25"/>
    <row r="105247" x14ac:dyDescent="0.25"/>
    <row r="105248" x14ac:dyDescent="0.25"/>
    <row r="105249" x14ac:dyDescent="0.25"/>
    <row r="105250" x14ac:dyDescent="0.25"/>
    <row r="105251" x14ac:dyDescent="0.25"/>
    <row r="105252" x14ac:dyDescent="0.25"/>
    <row r="105253" x14ac:dyDescent="0.25"/>
    <row r="105254" x14ac:dyDescent="0.25"/>
    <row r="105255" x14ac:dyDescent="0.25"/>
    <row r="105256" x14ac:dyDescent="0.25"/>
    <row r="105257" x14ac:dyDescent="0.25"/>
    <row r="105258" x14ac:dyDescent="0.25"/>
    <row r="105259" x14ac:dyDescent="0.25"/>
    <row r="105260" x14ac:dyDescent="0.25"/>
    <row r="105261" x14ac:dyDescent="0.25"/>
    <row r="105262" x14ac:dyDescent="0.25"/>
    <row r="105263" x14ac:dyDescent="0.25"/>
    <row r="105264" x14ac:dyDescent="0.25"/>
    <row r="105265" x14ac:dyDescent="0.25"/>
    <row r="105266" x14ac:dyDescent="0.25"/>
    <row r="105267" x14ac:dyDescent="0.25"/>
    <row r="105268" x14ac:dyDescent="0.25"/>
    <row r="105269" x14ac:dyDescent="0.25"/>
    <row r="105270" x14ac:dyDescent="0.25"/>
    <row r="105271" x14ac:dyDescent="0.25"/>
    <row r="105272" x14ac:dyDescent="0.25"/>
    <row r="105273" x14ac:dyDescent="0.25"/>
    <row r="105274" x14ac:dyDescent="0.25"/>
    <row r="105275" x14ac:dyDescent="0.25"/>
    <row r="105276" x14ac:dyDescent="0.25"/>
    <row r="105277" x14ac:dyDescent="0.25"/>
    <row r="105278" x14ac:dyDescent="0.25"/>
    <row r="105279" x14ac:dyDescent="0.25"/>
    <row r="105280" x14ac:dyDescent="0.25"/>
    <row r="105281" x14ac:dyDescent="0.25"/>
    <row r="105282" x14ac:dyDescent="0.25"/>
    <row r="105283" x14ac:dyDescent="0.25"/>
    <row r="105284" x14ac:dyDescent="0.25"/>
    <row r="105285" x14ac:dyDescent="0.25"/>
    <row r="105286" x14ac:dyDescent="0.25"/>
    <row r="105287" x14ac:dyDescent="0.25"/>
    <row r="105288" x14ac:dyDescent="0.25"/>
    <row r="105289" x14ac:dyDescent="0.25"/>
    <row r="105290" x14ac:dyDescent="0.25"/>
    <row r="105291" x14ac:dyDescent="0.25"/>
    <row r="105292" x14ac:dyDescent="0.25"/>
    <row r="105293" x14ac:dyDescent="0.25"/>
    <row r="105294" x14ac:dyDescent="0.25"/>
    <row r="105295" x14ac:dyDescent="0.25"/>
    <row r="105296" x14ac:dyDescent="0.25"/>
    <row r="105297" x14ac:dyDescent="0.25"/>
    <row r="105298" x14ac:dyDescent="0.25"/>
    <row r="105299" x14ac:dyDescent="0.25"/>
    <row r="105300" x14ac:dyDescent="0.25"/>
    <row r="105301" x14ac:dyDescent="0.25"/>
    <row r="105302" x14ac:dyDescent="0.25"/>
    <row r="105303" x14ac:dyDescent="0.25"/>
    <row r="105304" x14ac:dyDescent="0.25"/>
    <row r="105305" x14ac:dyDescent="0.25"/>
    <row r="105306" x14ac:dyDescent="0.25"/>
    <row r="105307" x14ac:dyDescent="0.25"/>
    <row r="105308" x14ac:dyDescent="0.25"/>
    <row r="105309" x14ac:dyDescent="0.25"/>
    <row r="105310" x14ac:dyDescent="0.25"/>
    <row r="105311" x14ac:dyDescent="0.25"/>
    <row r="105312" x14ac:dyDescent="0.25"/>
    <row r="105313" x14ac:dyDescent="0.25"/>
    <row r="105314" x14ac:dyDescent="0.25"/>
    <row r="105315" x14ac:dyDescent="0.25"/>
    <row r="105316" x14ac:dyDescent="0.25"/>
    <row r="105317" x14ac:dyDescent="0.25"/>
    <row r="105318" x14ac:dyDescent="0.25"/>
    <row r="105319" x14ac:dyDescent="0.25"/>
    <row r="105320" x14ac:dyDescent="0.25"/>
    <row r="105321" x14ac:dyDescent="0.25"/>
    <row r="105322" x14ac:dyDescent="0.25"/>
    <row r="105323" x14ac:dyDescent="0.25"/>
    <row r="105324" x14ac:dyDescent="0.25"/>
    <row r="105325" x14ac:dyDescent="0.25"/>
    <row r="105326" x14ac:dyDescent="0.25"/>
    <row r="105327" x14ac:dyDescent="0.25"/>
    <row r="105328" x14ac:dyDescent="0.25"/>
    <row r="105329" x14ac:dyDescent="0.25"/>
    <row r="105330" x14ac:dyDescent="0.25"/>
    <row r="105331" x14ac:dyDescent="0.25"/>
    <row r="105332" x14ac:dyDescent="0.25"/>
    <row r="105333" x14ac:dyDescent="0.25"/>
    <row r="105334" x14ac:dyDescent="0.25"/>
    <row r="105335" x14ac:dyDescent="0.25"/>
    <row r="105336" x14ac:dyDescent="0.25"/>
    <row r="105337" x14ac:dyDescent="0.25"/>
    <row r="105338" x14ac:dyDescent="0.25"/>
    <row r="105339" x14ac:dyDescent="0.25"/>
    <row r="105340" x14ac:dyDescent="0.25"/>
    <row r="105341" x14ac:dyDescent="0.25"/>
    <row r="105342" x14ac:dyDescent="0.25"/>
    <row r="105343" x14ac:dyDescent="0.25"/>
    <row r="105344" x14ac:dyDescent="0.25"/>
    <row r="105345" x14ac:dyDescent="0.25"/>
    <row r="105346" x14ac:dyDescent="0.25"/>
    <row r="105347" x14ac:dyDescent="0.25"/>
    <row r="105348" x14ac:dyDescent="0.25"/>
    <row r="105349" x14ac:dyDescent="0.25"/>
    <row r="105350" x14ac:dyDescent="0.25"/>
    <row r="105351" x14ac:dyDescent="0.25"/>
    <row r="105352" x14ac:dyDescent="0.25"/>
    <row r="105353" x14ac:dyDescent="0.25"/>
    <row r="105354" x14ac:dyDescent="0.25"/>
    <row r="105355" x14ac:dyDescent="0.25"/>
    <row r="105356" x14ac:dyDescent="0.25"/>
    <row r="105357" x14ac:dyDescent="0.25"/>
    <row r="105358" x14ac:dyDescent="0.25"/>
    <row r="105359" x14ac:dyDescent="0.25"/>
    <row r="105360" x14ac:dyDescent="0.25"/>
    <row r="105361" x14ac:dyDescent="0.25"/>
    <row r="105362" x14ac:dyDescent="0.25"/>
    <row r="105363" x14ac:dyDescent="0.25"/>
    <row r="105364" x14ac:dyDescent="0.25"/>
    <row r="105365" x14ac:dyDescent="0.25"/>
    <row r="105366" x14ac:dyDescent="0.25"/>
    <row r="105367" x14ac:dyDescent="0.25"/>
    <row r="105368" x14ac:dyDescent="0.25"/>
    <row r="105369" x14ac:dyDescent="0.25"/>
    <row r="105370" x14ac:dyDescent="0.25"/>
    <row r="105371" x14ac:dyDescent="0.25"/>
    <row r="105372" x14ac:dyDescent="0.25"/>
    <row r="105373" x14ac:dyDescent="0.25"/>
    <row r="105374" x14ac:dyDescent="0.25"/>
    <row r="105375" x14ac:dyDescent="0.25"/>
    <row r="105376" x14ac:dyDescent="0.25"/>
    <row r="105377" x14ac:dyDescent="0.25"/>
    <row r="105378" x14ac:dyDescent="0.25"/>
    <row r="105379" x14ac:dyDescent="0.25"/>
    <row r="105380" x14ac:dyDescent="0.25"/>
    <row r="105381" x14ac:dyDescent="0.25"/>
    <row r="105382" x14ac:dyDescent="0.25"/>
    <row r="105383" x14ac:dyDescent="0.25"/>
    <row r="105384" x14ac:dyDescent="0.25"/>
    <row r="105385" x14ac:dyDescent="0.25"/>
    <row r="105386" x14ac:dyDescent="0.25"/>
    <row r="105387" x14ac:dyDescent="0.25"/>
    <row r="105388" x14ac:dyDescent="0.25"/>
    <row r="105389" x14ac:dyDescent="0.25"/>
    <row r="105390" x14ac:dyDescent="0.25"/>
    <row r="105391" x14ac:dyDescent="0.25"/>
    <row r="105392" x14ac:dyDescent="0.25"/>
    <row r="105393" x14ac:dyDescent="0.25"/>
    <row r="105394" x14ac:dyDescent="0.25"/>
    <row r="105395" x14ac:dyDescent="0.25"/>
    <row r="105396" x14ac:dyDescent="0.25"/>
    <row r="105397" x14ac:dyDescent="0.25"/>
    <row r="105398" x14ac:dyDescent="0.25"/>
    <row r="105399" x14ac:dyDescent="0.25"/>
    <row r="105400" x14ac:dyDescent="0.25"/>
    <row r="105401" x14ac:dyDescent="0.25"/>
    <row r="105402" x14ac:dyDescent="0.25"/>
    <row r="105403" x14ac:dyDescent="0.25"/>
    <row r="105404" x14ac:dyDescent="0.25"/>
    <row r="105405" x14ac:dyDescent="0.25"/>
    <row r="105406" x14ac:dyDescent="0.25"/>
    <row r="105407" x14ac:dyDescent="0.25"/>
    <row r="105408" x14ac:dyDescent="0.25"/>
    <row r="105409" x14ac:dyDescent="0.25"/>
    <row r="105410" x14ac:dyDescent="0.25"/>
    <row r="105411" x14ac:dyDescent="0.25"/>
    <row r="105412" x14ac:dyDescent="0.25"/>
    <row r="105413" x14ac:dyDescent="0.25"/>
    <row r="105414" x14ac:dyDescent="0.25"/>
    <row r="105415" x14ac:dyDescent="0.25"/>
    <row r="105416" x14ac:dyDescent="0.25"/>
    <row r="105417" x14ac:dyDescent="0.25"/>
    <row r="105418" x14ac:dyDescent="0.25"/>
    <row r="105419" x14ac:dyDescent="0.25"/>
    <row r="105420" x14ac:dyDescent="0.25"/>
    <row r="105421" x14ac:dyDescent="0.25"/>
    <row r="105422" x14ac:dyDescent="0.25"/>
    <row r="105423" x14ac:dyDescent="0.25"/>
    <row r="105424" x14ac:dyDescent="0.25"/>
    <row r="105425" x14ac:dyDescent="0.25"/>
    <row r="105426" x14ac:dyDescent="0.25"/>
    <row r="105427" x14ac:dyDescent="0.25"/>
    <row r="105428" x14ac:dyDescent="0.25"/>
    <row r="105429" x14ac:dyDescent="0.25"/>
    <row r="105430" x14ac:dyDescent="0.25"/>
    <row r="105431" x14ac:dyDescent="0.25"/>
    <row r="105432" x14ac:dyDescent="0.25"/>
    <row r="105433" x14ac:dyDescent="0.25"/>
    <row r="105434" x14ac:dyDescent="0.25"/>
    <row r="105435" x14ac:dyDescent="0.25"/>
    <row r="105436" x14ac:dyDescent="0.25"/>
    <row r="105437" x14ac:dyDescent="0.25"/>
    <row r="105438" x14ac:dyDescent="0.25"/>
    <row r="105439" x14ac:dyDescent="0.25"/>
    <row r="105440" x14ac:dyDescent="0.25"/>
    <row r="105441" x14ac:dyDescent="0.25"/>
    <row r="105442" x14ac:dyDescent="0.25"/>
    <row r="105443" x14ac:dyDescent="0.25"/>
    <row r="105444" x14ac:dyDescent="0.25"/>
    <row r="105445" x14ac:dyDescent="0.25"/>
    <row r="105446" x14ac:dyDescent="0.25"/>
    <row r="105447" x14ac:dyDescent="0.25"/>
    <row r="105448" x14ac:dyDescent="0.25"/>
    <row r="105449" x14ac:dyDescent="0.25"/>
    <row r="105450" x14ac:dyDescent="0.25"/>
    <row r="105451" x14ac:dyDescent="0.25"/>
    <row r="105452" x14ac:dyDescent="0.25"/>
    <row r="105453" x14ac:dyDescent="0.25"/>
    <row r="105454" x14ac:dyDescent="0.25"/>
    <row r="105455" x14ac:dyDescent="0.25"/>
    <row r="105456" x14ac:dyDescent="0.25"/>
    <row r="105457" x14ac:dyDescent="0.25"/>
    <row r="105458" x14ac:dyDescent="0.25"/>
    <row r="105459" x14ac:dyDescent="0.25"/>
    <row r="105460" x14ac:dyDescent="0.25"/>
    <row r="105461" x14ac:dyDescent="0.25"/>
    <row r="105462" x14ac:dyDescent="0.25"/>
    <row r="105463" x14ac:dyDescent="0.25"/>
    <row r="105464" x14ac:dyDescent="0.25"/>
    <row r="105465" x14ac:dyDescent="0.25"/>
    <row r="105466" x14ac:dyDescent="0.25"/>
    <row r="105467" x14ac:dyDescent="0.25"/>
    <row r="105468" x14ac:dyDescent="0.25"/>
    <row r="105469" x14ac:dyDescent="0.25"/>
    <row r="105470" x14ac:dyDescent="0.25"/>
    <row r="105471" x14ac:dyDescent="0.25"/>
    <row r="105472" x14ac:dyDescent="0.25"/>
    <row r="105473" x14ac:dyDescent="0.25"/>
    <row r="105474" x14ac:dyDescent="0.25"/>
    <row r="105475" x14ac:dyDescent="0.25"/>
    <row r="105476" x14ac:dyDescent="0.25"/>
    <row r="105477" x14ac:dyDescent="0.25"/>
    <row r="105478" x14ac:dyDescent="0.25"/>
    <row r="105479" x14ac:dyDescent="0.25"/>
    <row r="105480" x14ac:dyDescent="0.25"/>
    <row r="105481" x14ac:dyDescent="0.25"/>
    <row r="105482" x14ac:dyDescent="0.25"/>
    <row r="105483" x14ac:dyDescent="0.25"/>
    <row r="105484" x14ac:dyDescent="0.25"/>
    <row r="105485" x14ac:dyDescent="0.25"/>
    <row r="105486" x14ac:dyDescent="0.25"/>
    <row r="105487" x14ac:dyDescent="0.25"/>
    <row r="105488" x14ac:dyDescent="0.25"/>
    <row r="105489" x14ac:dyDescent="0.25"/>
    <row r="105490" x14ac:dyDescent="0.25"/>
    <row r="105491" x14ac:dyDescent="0.25"/>
    <row r="105492" x14ac:dyDescent="0.25"/>
    <row r="105493" x14ac:dyDescent="0.25"/>
    <row r="105494" x14ac:dyDescent="0.25"/>
    <row r="105495" x14ac:dyDescent="0.25"/>
    <row r="105496" x14ac:dyDescent="0.25"/>
    <row r="105497" x14ac:dyDescent="0.25"/>
    <row r="105498" x14ac:dyDescent="0.25"/>
    <row r="105499" x14ac:dyDescent="0.25"/>
    <row r="105500" x14ac:dyDescent="0.25"/>
    <row r="105501" x14ac:dyDescent="0.25"/>
    <row r="105502" x14ac:dyDescent="0.25"/>
    <row r="105503" x14ac:dyDescent="0.25"/>
    <row r="105504" x14ac:dyDescent="0.25"/>
    <row r="105505" x14ac:dyDescent="0.25"/>
    <row r="105506" x14ac:dyDescent="0.25"/>
    <row r="105507" x14ac:dyDescent="0.25"/>
    <row r="105508" x14ac:dyDescent="0.25"/>
    <row r="105509" x14ac:dyDescent="0.25"/>
    <row r="105510" x14ac:dyDescent="0.25"/>
    <row r="105511" x14ac:dyDescent="0.25"/>
    <row r="105512" x14ac:dyDescent="0.25"/>
    <row r="105513" x14ac:dyDescent="0.25"/>
    <row r="105514" x14ac:dyDescent="0.25"/>
    <row r="105515" x14ac:dyDescent="0.25"/>
    <row r="105516" x14ac:dyDescent="0.25"/>
    <row r="105517" x14ac:dyDescent="0.25"/>
    <row r="105518" x14ac:dyDescent="0.25"/>
    <row r="105519" x14ac:dyDescent="0.25"/>
    <row r="105520" x14ac:dyDescent="0.25"/>
    <row r="105521" x14ac:dyDescent="0.25"/>
    <row r="105522" x14ac:dyDescent="0.25"/>
    <row r="105523" x14ac:dyDescent="0.25"/>
    <row r="105524" x14ac:dyDescent="0.25"/>
    <row r="105525" x14ac:dyDescent="0.25"/>
    <row r="105526" x14ac:dyDescent="0.25"/>
    <row r="105527" x14ac:dyDescent="0.25"/>
    <row r="105528" x14ac:dyDescent="0.25"/>
    <row r="105529" x14ac:dyDescent="0.25"/>
    <row r="105530" x14ac:dyDescent="0.25"/>
    <row r="105531" x14ac:dyDescent="0.25"/>
    <row r="105532" x14ac:dyDescent="0.25"/>
    <row r="105533" x14ac:dyDescent="0.25"/>
    <row r="105534" x14ac:dyDescent="0.25"/>
    <row r="105535" x14ac:dyDescent="0.25"/>
    <row r="105536" x14ac:dyDescent="0.25"/>
    <row r="105537" x14ac:dyDescent="0.25"/>
    <row r="105538" x14ac:dyDescent="0.25"/>
    <row r="105539" x14ac:dyDescent="0.25"/>
    <row r="105540" x14ac:dyDescent="0.25"/>
    <row r="105541" x14ac:dyDescent="0.25"/>
    <row r="105542" x14ac:dyDescent="0.25"/>
    <row r="105543" x14ac:dyDescent="0.25"/>
    <row r="105544" x14ac:dyDescent="0.25"/>
    <row r="105545" x14ac:dyDescent="0.25"/>
    <row r="105546" x14ac:dyDescent="0.25"/>
    <row r="105547" x14ac:dyDescent="0.25"/>
    <row r="105548" x14ac:dyDescent="0.25"/>
    <row r="105549" x14ac:dyDescent="0.25"/>
    <row r="105550" x14ac:dyDescent="0.25"/>
    <row r="105551" x14ac:dyDescent="0.25"/>
    <row r="105552" x14ac:dyDescent="0.25"/>
    <row r="105553" x14ac:dyDescent="0.25"/>
    <row r="105554" x14ac:dyDescent="0.25"/>
    <row r="105555" x14ac:dyDescent="0.25"/>
    <row r="105556" x14ac:dyDescent="0.25"/>
    <row r="105557" x14ac:dyDescent="0.25"/>
    <row r="105558" x14ac:dyDescent="0.25"/>
    <row r="105559" x14ac:dyDescent="0.25"/>
    <row r="105560" x14ac:dyDescent="0.25"/>
    <row r="105561" x14ac:dyDescent="0.25"/>
    <row r="105562" x14ac:dyDescent="0.25"/>
    <row r="105563" x14ac:dyDescent="0.25"/>
    <row r="105564" x14ac:dyDescent="0.25"/>
    <row r="105565" x14ac:dyDescent="0.25"/>
    <row r="105566" x14ac:dyDescent="0.25"/>
    <row r="105567" x14ac:dyDescent="0.25"/>
    <row r="105568" x14ac:dyDescent="0.25"/>
    <row r="105569" x14ac:dyDescent="0.25"/>
    <row r="105570" x14ac:dyDescent="0.25"/>
    <row r="105571" x14ac:dyDescent="0.25"/>
    <row r="105572" x14ac:dyDescent="0.25"/>
    <row r="105573" x14ac:dyDescent="0.25"/>
    <row r="105574" x14ac:dyDescent="0.25"/>
    <row r="105575" x14ac:dyDescent="0.25"/>
    <row r="105576" x14ac:dyDescent="0.25"/>
    <row r="105577" x14ac:dyDescent="0.25"/>
    <row r="105578" x14ac:dyDescent="0.25"/>
    <row r="105579" x14ac:dyDescent="0.25"/>
    <row r="105580" x14ac:dyDescent="0.25"/>
    <row r="105581" x14ac:dyDescent="0.25"/>
    <row r="105582" x14ac:dyDescent="0.25"/>
    <row r="105583" x14ac:dyDescent="0.25"/>
    <row r="105584" x14ac:dyDescent="0.25"/>
    <row r="105585" x14ac:dyDescent="0.25"/>
    <row r="105586" x14ac:dyDescent="0.25"/>
    <row r="105587" x14ac:dyDescent="0.25"/>
    <row r="105588" x14ac:dyDescent="0.25"/>
    <row r="105589" x14ac:dyDescent="0.25"/>
    <row r="105590" x14ac:dyDescent="0.25"/>
    <row r="105591" x14ac:dyDescent="0.25"/>
    <row r="105592" x14ac:dyDescent="0.25"/>
    <row r="105593" x14ac:dyDescent="0.25"/>
    <row r="105594" x14ac:dyDescent="0.25"/>
    <row r="105595" x14ac:dyDescent="0.25"/>
    <row r="105596" x14ac:dyDescent="0.25"/>
    <row r="105597" x14ac:dyDescent="0.25"/>
    <row r="105598" x14ac:dyDescent="0.25"/>
    <row r="105599" x14ac:dyDescent="0.25"/>
    <row r="105600" x14ac:dyDescent="0.25"/>
    <row r="105601" x14ac:dyDescent="0.25"/>
    <row r="105602" x14ac:dyDescent="0.25"/>
    <row r="105603" x14ac:dyDescent="0.25"/>
    <row r="105604" x14ac:dyDescent="0.25"/>
    <row r="105605" x14ac:dyDescent="0.25"/>
    <row r="105606" x14ac:dyDescent="0.25"/>
    <row r="105607" x14ac:dyDescent="0.25"/>
    <row r="105608" x14ac:dyDescent="0.25"/>
    <row r="105609" x14ac:dyDescent="0.25"/>
    <row r="105610" x14ac:dyDescent="0.25"/>
    <row r="105611" x14ac:dyDescent="0.25"/>
    <row r="105612" x14ac:dyDescent="0.25"/>
    <row r="105613" x14ac:dyDescent="0.25"/>
    <row r="105614" x14ac:dyDescent="0.25"/>
    <row r="105615" x14ac:dyDescent="0.25"/>
    <row r="105616" x14ac:dyDescent="0.25"/>
    <row r="105617" x14ac:dyDescent="0.25"/>
    <row r="105618" x14ac:dyDescent="0.25"/>
    <row r="105619" x14ac:dyDescent="0.25"/>
    <row r="105620" x14ac:dyDescent="0.25"/>
    <row r="105621" x14ac:dyDescent="0.25"/>
    <row r="105622" x14ac:dyDescent="0.25"/>
    <row r="105623" x14ac:dyDescent="0.25"/>
    <row r="105624" x14ac:dyDescent="0.25"/>
    <row r="105625" x14ac:dyDescent="0.25"/>
    <row r="105626" x14ac:dyDescent="0.25"/>
    <row r="105627" x14ac:dyDescent="0.25"/>
    <row r="105628" x14ac:dyDescent="0.25"/>
    <row r="105629" x14ac:dyDescent="0.25"/>
    <row r="105630" x14ac:dyDescent="0.25"/>
    <row r="105631" x14ac:dyDescent="0.25"/>
    <row r="105632" x14ac:dyDescent="0.25"/>
    <row r="105633" x14ac:dyDescent="0.25"/>
    <row r="105634" x14ac:dyDescent="0.25"/>
    <row r="105635" x14ac:dyDescent="0.25"/>
    <row r="105636" x14ac:dyDescent="0.25"/>
    <row r="105637" x14ac:dyDescent="0.25"/>
    <row r="105638" x14ac:dyDescent="0.25"/>
    <row r="105639" x14ac:dyDescent="0.25"/>
    <row r="105640" x14ac:dyDescent="0.25"/>
    <row r="105641" x14ac:dyDescent="0.25"/>
    <row r="105642" x14ac:dyDescent="0.25"/>
    <row r="105643" x14ac:dyDescent="0.25"/>
    <row r="105644" x14ac:dyDescent="0.25"/>
    <row r="105645" x14ac:dyDescent="0.25"/>
    <row r="105646" x14ac:dyDescent="0.25"/>
    <row r="105647" x14ac:dyDescent="0.25"/>
    <row r="105648" x14ac:dyDescent="0.25"/>
    <row r="105649" x14ac:dyDescent="0.25"/>
    <row r="105650" x14ac:dyDescent="0.25"/>
    <row r="105651" x14ac:dyDescent="0.25"/>
    <row r="105652" x14ac:dyDescent="0.25"/>
    <row r="105653" x14ac:dyDescent="0.25"/>
    <row r="105654" x14ac:dyDescent="0.25"/>
    <row r="105655" x14ac:dyDescent="0.25"/>
    <row r="105656" x14ac:dyDescent="0.25"/>
    <row r="105657" x14ac:dyDescent="0.25"/>
    <row r="105658" x14ac:dyDescent="0.25"/>
    <row r="105659" x14ac:dyDescent="0.25"/>
    <row r="105660" x14ac:dyDescent="0.25"/>
    <row r="105661" x14ac:dyDescent="0.25"/>
    <row r="105662" x14ac:dyDescent="0.25"/>
    <row r="105663" x14ac:dyDescent="0.25"/>
    <row r="105664" x14ac:dyDescent="0.25"/>
    <row r="105665" x14ac:dyDescent="0.25"/>
    <row r="105666" x14ac:dyDescent="0.25"/>
    <row r="105667" x14ac:dyDescent="0.25"/>
    <row r="105668" x14ac:dyDescent="0.25"/>
    <row r="105669" x14ac:dyDescent="0.25"/>
    <row r="105670" x14ac:dyDescent="0.25"/>
    <row r="105671" x14ac:dyDescent="0.25"/>
    <row r="105672" x14ac:dyDescent="0.25"/>
    <row r="105673" x14ac:dyDescent="0.25"/>
    <row r="105674" x14ac:dyDescent="0.25"/>
    <row r="105675" x14ac:dyDescent="0.25"/>
    <row r="105676" x14ac:dyDescent="0.25"/>
    <row r="105677" x14ac:dyDescent="0.25"/>
    <row r="105678" x14ac:dyDescent="0.25"/>
    <row r="105679" x14ac:dyDescent="0.25"/>
    <row r="105680" x14ac:dyDescent="0.25"/>
    <row r="105681" x14ac:dyDescent="0.25"/>
    <row r="105682" x14ac:dyDescent="0.25"/>
    <row r="105683" x14ac:dyDescent="0.25"/>
    <row r="105684" x14ac:dyDescent="0.25"/>
    <row r="105685" x14ac:dyDescent="0.25"/>
    <row r="105686" x14ac:dyDescent="0.25"/>
    <row r="105687" x14ac:dyDescent="0.25"/>
    <row r="105688" x14ac:dyDescent="0.25"/>
    <row r="105689" x14ac:dyDescent="0.25"/>
    <row r="105690" x14ac:dyDescent="0.25"/>
    <row r="105691" x14ac:dyDescent="0.25"/>
    <row r="105692" x14ac:dyDescent="0.25"/>
    <row r="105693" x14ac:dyDescent="0.25"/>
    <row r="105694" x14ac:dyDescent="0.25"/>
    <row r="105695" x14ac:dyDescent="0.25"/>
    <row r="105696" x14ac:dyDescent="0.25"/>
    <row r="105697" x14ac:dyDescent="0.25"/>
    <row r="105698" x14ac:dyDescent="0.25"/>
    <row r="105699" x14ac:dyDescent="0.25"/>
    <row r="105700" x14ac:dyDescent="0.25"/>
    <row r="105701" x14ac:dyDescent="0.25"/>
    <row r="105702" x14ac:dyDescent="0.25"/>
    <row r="105703" x14ac:dyDescent="0.25"/>
    <row r="105704" x14ac:dyDescent="0.25"/>
    <row r="105705" x14ac:dyDescent="0.25"/>
    <row r="105706" x14ac:dyDescent="0.25"/>
    <row r="105707" x14ac:dyDescent="0.25"/>
    <row r="105708" x14ac:dyDescent="0.25"/>
    <row r="105709" x14ac:dyDescent="0.25"/>
    <row r="105710" x14ac:dyDescent="0.25"/>
    <row r="105711" x14ac:dyDescent="0.25"/>
    <row r="105712" x14ac:dyDescent="0.25"/>
    <row r="105713" x14ac:dyDescent="0.25"/>
    <row r="105714" x14ac:dyDescent="0.25"/>
    <row r="105715" x14ac:dyDescent="0.25"/>
    <row r="105716" x14ac:dyDescent="0.25"/>
    <row r="105717" x14ac:dyDescent="0.25"/>
    <row r="105718" x14ac:dyDescent="0.25"/>
    <row r="105719" x14ac:dyDescent="0.25"/>
    <row r="105720" x14ac:dyDescent="0.25"/>
    <row r="105721" x14ac:dyDescent="0.25"/>
    <row r="105722" x14ac:dyDescent="0.25"/>
    <row r="105723" x14ac:dyDescent="0.25"/>
    <row r="105724" x14ac:dyDescent="0.25"/>
    <row r="105725" x14ac:dyDescent="0.25"/>
    <row r="105726" x14ac:dyDescent="0.25"/>
    <row r="105727" x14ac:dyDescent="0.25"/>
    <row r="105728" x14ac:dyDescent="0.25"/>
    <row r="105729" x14ac:dyDescent="0.25"/>
    <row r="105730" x14ac:dyDescent="0.25"/>
    <row r="105731" x14ac:dyDescent="0.25"/>
    <row r="105732" x14ac:dyDescent="0.25"/>
    <row r="105733" x14ac:dyDescent="0.25"/>
    <row r="105734" x14ac:dyDescent="0.25"/>
    <row r="105735" x14ac:dyDescent="0.25"/>
    <row r="105736" x14ac:dyDescent="0.25"/>
    <row r="105737" x14ac:dyDescent="0.25"/>
    <row r="105738" x14ac:dyDescent="0.25"/>
    <row r="105739" x14ac:dyDescent="0.25"/>
    <row r="105740" x14ac:dyDescent="0.25"/>
    <row r="105741" x14ac:dyDescent="0.25"/>
    <row r="105742" x14ac:dyDescent="0.25"/>
    <row r="105743" x14ac:dyDescent="0.25"/>
    <row r="105744" x14ac:dyDescent="0.25"/>
    <row r="105745" x14ac:dyDescent="0.25"/>
    <row r="105746" x14ac:dyDescent="0.25"/>
    <row r="105747" x14ac:dyDescent="0.25"/>
    <row r="105748" x14ac:dyDescent="0.25"/>
    <row r="105749" x14ac:dyDescent="0.25"/>
    <row r="105750" x14ac:dyDescent="0.25"/>
    <row r="105751" x14ac:dyDescent="0.25"/>
    <row r="105752" x14ac:dyDescent="0.25"/>
    <row r="105753" x14ac:dyDescent="0.25"/>
    <row r="105754" x14ac:dyDescent="0.25"/>
    <row r="105755" x14ac:dyDescent="0.25"/>
    <row r="105756" x14ac:dyDescent="0.25"/>
    <row r="105757" x14ac:dyDescent="0.25"/>
    <row r="105758" x14ac:dyDescent="0.25"/>
    <row r="105759" x14ac:dyDescent="0.25"/>
    <row r="105760" x14ac:dyDescent="0.25"/>
    <row r="105761" x14ac:dyDescent="0.25"/>
    <row r="105762" x14ac:dyDescent="0.25"/>
    <row r="105763" x14ac:dyDescent="0.25"/>
    <row r="105764" x14ac:dyDescent="0.25"/>
    <row r="105765" x14ac:dyDescent="0.25"/>
    <row r="105766" x14ac:dyDescent="0.25"/>
    <row r="105767" x14ac:dyDescent="0.25"/>
    <row r="105768" x14ac:dyDescent="0.25"/>
    <row r="105769" x14ac:dyDescent="0.25"/>
    <row r="105770" x14ac:dyDescent="0.25"/>
    <row r="105771" x14ac:dyDescent="0.25"/>
    <row r="105772" x14ac:dyDescent="0.25"/>
    <row r="105773" x14ac:dyDescent="0.25"/>
    <row r="105774" x14ac:dyDescent="0.25"/>
    <row r="105775" x14ac:dyDescent="0.25"/>
    <row r="105776" x14ac:dyDescent="0.25"/>
    <row r="105777" x14ac:dyDescent="0.25"/>
    <row r="105778" x14ac:dyDescent="0.25"/>
    <row r="105779" x14ac:dyDescent="0.25"/>
    <row r="105780" x14ac:dyDescent="0.25"/>
    <row r="105781" x14ac:dyDescent="0.25"/>
    <row r="105782" x14ac:dyDescent="0.25"/>
    <row r="105783" x14ac:dyDescent="0.25"/>
    <row r="105784" x14ac:dyDescent="0.25"/>
    <row r="105785" x14ac:dyDescent="0.25"/>
    <row r="105786" x14ac:dyDescent="0.25"/>
    <row r="105787" x14ac:dyDescent="0.25"/>
    <row r="105788" x14ac:dyDescent="0.25"/>
    <row r="105789" x14ac:dyDescent="0.25"/>
    <row r="105790" x14ac:dyDescent="0.25"/>
    <row r="105791" x14ac:dyDescent="0.25"/>
    <row r="105792" x14ac:dyDescent="0.25"/>
    <row r="105793" x14ac:dyDescent="0.25"/>
    <row r="105794" x14ac:dyDescent="0.25"/>
    <row r="105795" x14ac:dyDescent="0.25"/>
    <row r="105796" x14ac:dyDescent="0.25"/>
    <row r="105797" x14ac:dyDescent="0.25"/>
    <row r="105798" x14ac:dyDescent="0.25"/>
    <row r="105799" x14ac:dyDescent="0.25"/>
    <row r="105800" x14ac:dyDescent="0.25"/>
    <row r="105801" x14ac:dyDescent="0.25"/>
    <row r="105802" x14ac:dyDescent="0.25"/>
    <row r="105803" x14ac:dyDescent="0.25"/>
    <row r="105804" x14ac:dyDescent="0.25"/>
    <row r="105805" x14ac:dyDescent="0.25"/>
    <row r="105806" x14ac:dyDescent="0.25"/>
    <row r="105807" x14ac:dyDescent="0.25"/>
    <row r="105808" x14ac:dyDescent="0.25"/>
    <row r="105809" x14ac:dyDescent="0.25"/>
    <row r="105810" x14ac:dyDescent="0.25"/>
    <row r="105811" x14ac:dyDescent="0.25"/>
    <row r="105812" x14ac:dyDescent="0.25"/>
    <row r="105813" x14ac:dyDescent="0.25"/>
    <row r="105814" x14ac:dyDescent="0.25"/>
    <row r="105815" x14ac:dyDescent="0.25"/>
    <row r="105816" x14ac:dyDescent="0.25"/>
    <row r="105817" x14ac:dyDescent="0.25"/>
    <row r="105818" x14ac:dyDescent="0.25"/>
    <row r="105819" x14ac:dyDescent="0.25"/>
    <row r="105820" x14ac:dyDescent="0.25"/>
    <row r="105821" x14ac:dyDescent="0.25"/>
    <row r="105822" x14ac:dyDescent="0.25"/>
    <row r="105823" x14ac:dyDescent="0.25"/>
    <row r="105824" x14ac:dyDescent="0.25"/>
    <row r="105825" x14ac:dyDescent="0.25"/>
    <row r="105826" x14ac:dyDescent="0.25"/>
    <row r="105827" x14ac:dyDescent="0.25"/>
    <row r="105828" x14ac:dyDescent="0.25"/>
    <row r="105829" x14ac:dyDescent="0.25"/>
    <row r="105830" x14ac:dyDescent="0.25"/>
    <row r="105831" x14ac:dyDescent="0.25"/>
    <row r="105832" x14ac:dyDescent="0.25"/>
    <row r="105833" x14ac:dyDescent="0.25"/>
    <row r="105834" x14ac:dyDescent="0.25"/>
    <row r="105835" x14ac:dyDescent="0.25"/>
    <row r="105836" x14ac:dyDescent="0.25"/>
    <row r="105837" x14ac:dyDescent="0.25"/>
    <row r="105838" x14ac:dyDescent="0.25"/>
    <row r="105839" x14ac:dyDescent="0.25"/>
    <row r="105840" x14ac:dyDescent="0.25"/>
    <row r="105841" x14ac:dyDescent="0.25"/>
    <row r="105842" x14ac:dyDescent="0.25"/>
    <row r="105843" x14ac:dyDescent="0.25"/>
    <row r="105844" x14ac:dyDescent="0.25"/>
    <row r="105845" x14ac:dyDescent="0.25"/>
    <row r="105846" x14ac:dyDescent="0.25"/>
    <row r="105847" x14ac:dyDescent="0.25"/>
    <row r="105848" x14ac:dyDescent="0.25"/>
    <row r="105849" x14ac:dyDescent="0.25"/>
    <row r="105850" x14ac:dyDescent="0.25"/>
    <row r="105851" x14ac:dyDescent="0.25"/>
    <row r="105852" x14ac:dyDescent="0.25"/>
    <row r="105853" x14ac:dyDescent="0.25"/>
    <row r="105854" x14ac:dyDescent="0.25"/>
    <row r="105855" x14ac:dyDescent="0.25"/>
    <row r="105856" x14ac:dyDescent="0.25"/>
    <row r="105857" x14ac:dyDescent="0.25"/>
    <row r="105858" x14ac:dyDescent="0.25"/>
    <row r="105859" x14ac:dyDescent="0.25"/>
    <row r="105860" x14ac:dyDescent="0.25"/>
    <row r="105861" x14ac:dyDescent="0.25"/>
    <row r="105862" x14ac:dyDescent="0.25"/>
    <row r="105863" x14ac:dyDescent="0.25"/>
    <row r="105864" x14ac:dyDescent="0.25"/>
    <row r="105865" x14ac:dyDescent="0.25"/>
    <row r="105866" x14ac:dyDescent="0.25"/>
    <row r="105867" x14ac:dyDescent="0.25"/>
    <row r="105868" x14ac:dyDescent="0.25"/>
    <row r="105869" x14ac:dyDescent="0.25"/>
    <row r="105870" x14ac:dyDescent="0.25"/>
    <row r="105871" x14ac:dyDescent="0.25"/>
    <row r="105872" x14ac:dyDescent="0.25"/>
    <row r="105873" x14ac:dyDescent="0.25"/>
    <row r="105874" x14ac:dyDescent="0.25"/>
    <row r="105875" x14ac:dyDescent="0.25"/>
    <row r="105876" x14ac:dyDescent="0.25"/>
    <row r="105877" x14ac:dyDescent="0.25"/>
    <row r="105878" x14ac:dyDescent="0.25"/>
    <row r="105879" x14ac:dyDescent="0.25"/>
    <row r="105880" x14ac:dyDescent="0.25"/>
    <row r="105881" x14ac:dyDescent="0.25"/>
    <row r="105882" x14ac:dyDescent="0.25"/>
    <row r="105883" x14ac:dyDescent="0.25"/>
    <row r="105884" x14ac:dyDescent="0.25"/>
    <row r="105885" x14ac:dyDescent="0.25"/>
    <row r="105886" x14ac:dyDescent="0.25"/>
    <row r="105887" x14ac:dyDescent="0.25"/>
    <row r="105888" x14ac:dyDescent="0.25"/>
    <row r="105889" x14ac:dyDescent="0.25"/>
    <row r="105890" x14ac:dyDescent="0.25"/>
    <row r="105891" x14ac:dyDescent="0.25"/>
    <row r="105892" x14ac:dyDescent="0.25"/>
    <row r="105893" x14ac:dyDescent="0.25"/>
    <row r="105894" x14ac:dyDescent="0.25"/>
    <row r="105895" x14ac:dyDescent="0.25"/>
    <row r="105896" x14ac:dyDescent="0.25"/>
    <row r="105897" x14ac:dyDescent="0.25"/>
    <row r="105898" x14ac:dyDescent="0.25"/>
    <row r="105899" x14ac:dyDescent="0.25"/>
    <row r="105900" x14ac:dyDescent="0.25"/>
    <row r="105901" x14ac:dyDescent="0.25"/>
    <row r="105902" x14ac:dyDescent="0.25"/>
    <row r="105903" x14ac:dyDescent="0.25"/>
    <row r="105904" x14ac:dyDescent="0.25"/>
    <row r="105905" x14ac:dyDescent="0.25"/>
    <row r="105906" x14ac:dyDescent="0.25"/>
    <row r="105907" x14ac:dyDescent="0.25"/>
    <row r="105908" x14ac:dyDescent="0.25"/>
    <row r="105909" x14ac:dyDescent="0.25"/>
    <row r="105910" x14ac:dyDescent="0.25"/>
    <row r="105911" x14ac:dyDescent="0.25"/>
    <row r="105912" x14ac:dyDescent="0.25"/>
    <row r="105913" x14ac:dyDescent="0.25"/>
    <row r="105914" x14ac:dyDescent="0.25"/>
    <row r="105915" x14ac:dyDescent="0.25"/>
    <row r="105916" x14ac:dyDescent="0.25"/>
    <row r="105917" x14ac:dyDescent="0.25"/>
    <row r="105918" x14ac:dyDescent="0.25"/>
    <row r="105919" x14ac:dyDescent="0.25"/>
    <row r="105920" x14ac:dyDescent="0.25"/>
    <row r="105921" x14ac:dyDescent="0.25"/>
    <row r="105922" x14ac:dyDescent="0.25"/>
    <row r="105923" x14ac:dyDescent="0.25"/>
    <row r="105924" x14ac:dyDescent="0.25"/>
    <row r="105925" x14ac:dyDescent="0.25"/>
    <row r="105926" x14ac:dyDescent="0.25"/>
    <row r="105927" x14ac:dyDescent="0.25"/>
    <row r="105928" x14ac:dyDescent="0.25"/>
    <row r="105929" x14ac:dyDescent="0.25"/>
    <row r="105930" x14ac:dyDescent="0.25"/>
    <row r="105931" x14ac:dyDescent="0.25"/>
    <row r="105932" x14ac:dyDescent="0.25"/>
    <row r="105933" x14ac:dyDescent="0.25"/>
    <row r="105934" x14ac:dyDescent="0.25"/>
    <row r="105935" x14ac:dyDescent="0.25"/>
    <row r="105936" x14ac:dyDescent="0.25"/>
    <row r="105937" x14ac:dyDescent="0.25"/>
    <row r="105938" x14ac:dyDescent="0.25"/>
    <row r="105939" x14ac:dyDescent="0.25"/>
    <row r="105940" x14ac:dyDescent="0.25"/>
    <row r="105941" x14ac:dyDescent="0.25"/>
    <row r="105942" x14ac:dyDescent="0.25"/>
    <row r="105943" x14ac:dyDescent="0.25"/>
    <row r="105944" x14ac:dyDescent="0.25"/>
    <row r="105945" x14ac:dyDescent="0.25"/>
    <row r="105946" x14ac:dyDescent="0.25"/>
    <row r="105947" x14ac:dyDescent="0.25"/>
    <row r="105948" x14ac:dyDescent="0.25"/>
    <row r="105949" x14ac:dyDescent="0.25"/>
    <row r="105950" x14ac:dyDescent="0.25"/>
    <row r="105951" x14ac:dyDescent="0.25"/>
    <row r="105952" x14ac:dyDescent="0.25"/>
    <row r="105953" x14ac:dyDescent="0.25"/>
    <row r="105954" x14ac:dyDescent="0.25"/>
    <row r="105955" x14ac:dyDescent="0.25"/>
    <row r="105956" x14ac:dyDescent="0.25"/>
    <row r="105957" x14ac:dyDescent="0.25"/>
    <row r="105958" x14ac:dyDescent="0.25"/>
    <row r="105959" x14ac:dyDescent="0.25"/>
    <row r="105960" x14ac:dyDescent="0.25"/>
    <row r="105961" x14ac:dyDescent="0.25"/>
    <row r="105962" x14ac:dyDescent="0.25"/>
    <row r="105963" x14ac:dyDescent="0.25"/>
    <row r="105964" x14ac:dyDescent="0.25"/>
    <row r="105965" x14ac:dyDescent="0.25"/>
    <row r="105966" x14ac:dyDescent="0.25"/>
    <row r="105967" x14ac:dyDescent="0.25"/>
    <row r="105968" x14ac:dyDescent="0.25"/>
    <row r="105969" x14ac:dyDescent="0.25"/>
    <row r="105970" x14ac:dyDescent="0.25"/>
    <row r="105971" x14ac:dyDescent="0.25"/>
    <row r="105972" x14ac:dyDescent="0.25"/>
    <row r="105973" x14ac:dyDescent="0.25"/>
    <row r="105974" x14ac:dyDescent="0.25"/>
    <row r="105975" x14ac:dyDescent="0.25"/>
    <row r="105976" x14ac:dyDescent="0.25"/>
    <row r="105977" x14ac:dyDescent="0.25"/>
    <row r="105978" x14ac:dyDescent="0.25"/>
    <row r="105979" x14ac:dyDescent="0.25"/>
    <row r="105980" x14ac:dyDescent="0.25"/>
    <row r="105981" x14ac:dyDescent="0.25"/>
    <row r="105982" x14ac:dyDescent="0.25"/>
    <row r="105983" x14ac:dyDescent="0.25"/>
    <row r="105984" x14ac:dyDescent="0.25"/>
    <row r="105985" x14ac:dyDescent="0.25"/>
    <row r="105986" x14ac:dyDescent="0.25"/>
    <row r="105987" x14ac:dyDescent="0.25"/>
    <row r="105988" x14ac:dyDescent="0.25"/>
    <row r="105989" x14ac:dyDescent="0.25"/>
    <row r="105990" x14ac:dyDescent="0.25"/>
    <row r="105991" x14ac:dyDescent="0.25"/>
    <row r="105992" x14ac:dyDescent="0.25"/>
    <row r="105993" x14ac:dyDescent="0.25"/>
    <row r="105994" x14ac:dyDescent="0.25"/>
    <row r="105995" x14ac:dyDescent="0.25"/>
    <row r="105996" x14ac:dyDescent="0.25"/>
    <row r="105997" x14ac:dyDescent="0.25"/>
    <row r="105998" x14ac:dyDescent="0.25"/>
    <row r="105999" x14ac:dyDescent="0.25"/>
    <row r="106000" x14ac:dyDescent="0.25"/>
    <row r="106001" x14ac:dyDescent="0.25"/>
    <row r="106002" x14ac:dyDescent="0.25"/>
    <row r="106003" x14ac:dyDescent="0.25"/>
    <row r="106004" x14ac:dyDescent="0.25"/>
    <row r="106005" x14ac:dyDescent="0.25"/>
    <row r="106006" x14ac:dyDescent="0.25"/>
    <row r="106007" x14ac:dyDescent="0.25"/>
    <row r="106008" x14ac:dyDescent="0.25"/>
    <row r="106009" x14ac:dyDescent="0.25"/>
    <row r="106010" x14ac:dyDescent="0.25"/>
    <row r="106011" x14ac:dyDescent="0.25"/>
    <row r="106012" x14ac:dyDescent="0.25"/>
    <row r="106013" x14ac:dyDescent="0.25"/>
    <row r="106014" x14ac:dyDescent="0.25"/>
    <row r="106015" x14ac:dyDescent="0.25"/>
    <row r="106016" x14ac:dyDescent="0.25"/>
    <row r="106017" x14ac:dyDescent="0.25"/>
    <row r="106018" x14ac:dyDescent="0.25"/>
    <row r="106019" x14ac:dyDescent="0.25"/>
    <row r="106020" x14ac:dyDescent="0.25"/>
    <row r="106021" x14ac:dyDescent="0.25"/>
    <row r="106022" x14ac:dyDescent="0.25"/>
    <row r="106023" x14ac:dyDescent="0.25"/>
    <row r="106024" x14ac:dyDescent="0.25"/>
    <row r="106025" x14ac:dyDescent="0.25"/>
    <row r="106026" x14ac:dyDescent="0.25"/>
    <row r="106027" x14ac:dyDescent="0.25"/>
    <row r="106028" x14ac:dyDescent="0.25"/>
    <row r="106029" x14ac:dyDescent="0.25"/>
    <row r="106030" x14ac:dyDescent="0.25"/>
    <row r="106031" x14ac:dyDescent="0.25"/>
    <row r="106032" x14ac:dyDescent="0.25"/>
    <row r="106033" x14ac:dyDescent="0.25"/>
    <row r="106034" x14ac:dyDescent="0.25"/>
    <row r="106035" x14ac:dyDescent="0.25"/>
    <row r="106036" x14ac:dyDescent="0.25"/>
    <row r="106037" x14ac:dyDescent="0.25"/>
    <row r="106038" x14ac:dyDescent="0.25"/>
    <row r="106039" x14ac:dyDescent="0.25"/>
    <row r="106040" x14ac:dyDescent="0.25"/>
    <row r="106041" x14ac:dyDescent="0.25"/>
    <row r="106042" x14ac:dyDescent="0.25"/>
    <row r="106043" x14ac:dyDescent="0.25"/>
    <row r="106044" x14ac:dyDescent="0.25"/>
    <row r="106045" x14ac:dyDescent="0.25"/>
    <row r="106046" x14ac:dyDescent="0.25"/>
    <row r="106047" x14ac:dyDescent="0.25"/>
    <row r="106048" x14ac:dyDescent="0.25"/>
    <row r="106049" x14ac:dyDescent="0.25"/>
    <row r="106050" x14ac:dyDescent="0.25"/>
    <row r="106051" x14ac:dyDescent="0.25"/>
    <row r="106052" x14ac:dyDescent="0.25"/>
    <row r="106053" x14ac:dyDescent="0.25"/>
    <row r="106054" x14ac:dyDescent="0.25"/>
    <row r="106055" x14ac:dyDescent="0.25"/>
    <row r="106056" x14ac:dyDescent="0.25"/>
    <row r="106057" x14ac:dyDescent="0.25"/>
    <row r="106058" x14ac:dyDescent="0.25"/>
    <row r="106059" x14ac:dyDescent="0.25"/>
    <row r="106060" x14ac:dyDescent="0.25"/>
    <row r="106061" x14ac:dyDescent="0.25"/>
    <row r="106062" x14ac:dyDescent="0.25"/>
    <row r="106063" x14ac:dyDescent="0.25"/>
    <row r="106064" x14ac:dyDescent="0.25"/>
    <row r="106065" x14ac:dyDescent="0.25"/>
    <row r="106066" x14ac:dyDescent="0.25"/>
    <row r="106067" x14ac:dyDescent="0.25"/>
    <row r="106068" x14ac:dyDescent="0.25"/>
    <row r="106069" x14ac:dyDescent="0.25"/>
    <row r="106070" x14ac:dyDescent="0.25"/>
    <row r="106071" x14ac:dyDescent="0.25"/>
    <row r="106072" x14ac:dyDescent="0.25"/>
    <row r="106073" x14ac:dyDescent="0.25"/>
    <row r="106074" x14ac:dyDescent="0.25"/>
    <row r="106075" x14ac:dyDescent="0.25"/>
    <row r="106076" x14ac:dyDescent="0.25"/>
    <row r="106077" x14ac:dyDescent="0.25"/>
    <row r="106078" x14ac:dyDescent="0.25"/>
    <row r="106079" x14ac:dyDescent="0.25"/>
    <row r="106080" x14ac:dyDescent="0.25"/>
    <row r="106081" x14ac:dyDescent="0.25"/>
    <row r="106082" x14ac:dyDescent="0.25"/>
    <row r="106083" x14ac:dyDescent="0.25"/>
    <row r="106084" x14ac:dyDescent="0.25"/>
    <row r="106085" x14ac:dyDescent="0.25"/>
    <row r="106086" x14ac:dyDescent="0.25"/>
    <row r="106087" x14ac:dyDescent="0.25"/>
    <row r="106088" x14ac:dyDescent="0.25"/>
    <row r="106089" x14ac:dyDescent="0.25"/>
    <row r="106090" x14ac:dyDescent="0.25"/>
    <row r="106091" x14ac:dyDescent="0.25"/>
    <row r="106092" x14ac:dyDescent="0.25"/>
    <row r="106093" x14ac:dyDescent="0.25"/>
    <row r="106094" x14ac:dyDescent="0.25"/>
    <row r="106095" x14ac:dyDescent="0.25"/>
    <row r="106096" x14ac:dyDescent="0.25"/>
    <row r="106097" x14ac:dyDescent="0.25"/>
    <row r="106098" x14ac:dyDescent="0.25"/>
    <row r="106099" x14ac:dyDescent="0.25"/>
    <row r="106100" x14ac:dyDescent="0.25"/>
    <row r="106101" x14ac:dyDescent="0.25"/>
    <row r="106102" x14ac:dyDescent="0.25"/>
    <row r="106103" x14ac:dyDescent="0.25"/>
    <row r="106104" x14ac:dyDescent="0.25"/>
    <row r="106105" x14ac:dyDescent="0.25"/>
    <row r="106106" x14ac:dyDescent="0.25"/>
    <row r="106107" x14ac:dyDescent="0.25"/>
    <row r="106108" x14ac:dyDescent="0.25"/>
    <row r="106109" x14ac:dyDescent="0.25"/>
    <row r="106110" x14ac:dyDescent="0.25"/>
    <row r="106111" x14ac:dyDescent="0.25"/>
    <row r="106112" x14ac:dyDescent="0.25"/>
    <row r="106113" x14ac:dyDescent="0.25"/>
    <row r="106114" x14ac:dyDescent="0.25"/>
    <row r="106115" x14ac:dyDescent="0.25"/>
    <row r="106116" x14ac:dyDescent="0.25"/>
    <row r="106117" x14ac:dyDescent="0.25"/>
    <row r="106118" x14ac:dyDescent="0.25"/>
    <row r="106119" x14ac:dyDescent="0.25"/>
    <row r="106120" x14ac:dyDescent="0.25"/>
    <row r="106121" x14ac:dyDescent="0.25"/>
    <row r="106122" x14ac:dyDescent="0.25"/>
    <row r="106123" x14ac:dyDescent="0.25"/>
    <row r="106124" x14ac:dyDescent="0.25"/>
    <row r="106125" x14ac:dyDescent="0.25"/>
    <row r="106126" x14ac:dyDescent="0.25"/>
    <row r="106127" x14ac:dyDescent="0.25"/>
    <row r="106128" x14ac:dyDescent="0.25"/>
    <row r="106129" x14ac:dyDescent="0.25"/>
    <row r="106130" x14ac:dyDescent="0.25"/>
    <row r="106131" x14ac:dyDescent="0.25"/>
    <row r="106132" x14ac:dyDescent="0.25"/>
    <row r="106133" x14ac:dyDescent="0.25"/>
    <row r="106134" x14ac:dyDescent="0.25"/>
    <row r="106135" x14ac:dyDescent="0.25"/>
    <row r="106136" x14ac:dyDescent="0.25"/>
    <row r="106137" x14ac:dyDescent="0.25"/>
    <row r="106138" x14ac:dyDescent="0.25"/>
    <row r="106139" x14ac:dyDescent="0.25"/>
    <row r="106140" x14ac:dyDescent="0.25"/>
    <row r="106141" x14ac:dyDescent="0.25"/>
    <row r="106142" x14ac:dyDescent="0.25"/>
    <row r="106143" x14ac:dyDescent="0.25"/>
    <row r="106144" x14ac:dyDescent="0.25"/>
    <row r="106145" x14ac:dyDescent="0.25"/>
    <row r="106146" x14ac:dyDescent="0.25"/>
    <row r="106147" x14ac:dyDescent="0.25"/>
    <row r="106148" x14ac:dyDescent="0.25"/>
    <row r="106149" x14ac:dyDescent="0.25"/>
    <row r="106150" x14ac:dyDescent="0.25"/>
    <row r="106151" x14ac:dyDescent="0.25"/>
    <row r="106152" x14ac:dyDescent="0.25"/>
    <row r="106153" x14ac:dyDescent="0.25"/>
    <row r="106154" x14ac:dyDescent="0.25"/>
    <row r="106155" x14ac:dyDescent="0.25"/>
    <row r="106156" x14ac:dyDescent="0.25"/>
    <row r="106157" x14ac:dyDescent="0.25"/>
    <row r="106158" x14ac:dyDescent="0.25"/>
    <row r="106159" x14ac:dyDescent="0.25"/>
    <row r="106160" x14ac:dyDescent="0.25"/>
    <row r="106161" x14ac:dyDescent="0.25"/>
    <row r="106162" x14ac:dyDescent="0.25"/>
    <row r="106163" x14ac:dyDescent="0.25"/>
    <row r="106164" x14ac:dyDescent="0.25"/>
    <row r="106165" x14ac:dyDescent="0.25"/>
    <row r="106166" x14ac:dyDescent="0.25"/>
    <row r="106167" x14ac:dyDescent="0.25"/>
    <row r="106168" x14ac:dyDescent="0.25"/>
    <row r="106169" x14ac:dyDescent="0.25"/>
    <row r="106170" x14ac:dyDescent="0.25"/>
    <row r="106171" x14ac:dyDescent="0.25"/>
    <row r="106172" x14ac:dyDescent="0.25"/>
    <row r="106173" x14ac:dyDescent="0.25"/>
    <row r="106174" x14ac:dyDescent="0.25"/>
    <row r="106175" x14ac:dyDescent="0.25"/>
    <row r="106176" x14ac:dyDescent="0.25"/>
    <row r="106177" x14ac:dyDescent="0.25"/>
    <row r="106178" x14ac:dyDescent="0.25"/>
    <row r="106179" x14ac:dyDescent="0.25"/>
    <row r="106180" x14ac:dyDescent="0.25"/>
    <row r="106181" x14ac:dyDescent="0.25"/>
    <row r="106182" x14ac:dyDescent="0.25"/>
    <row r="106183" x14ac:dyDescent="0.25"/>
    <row r="106184" x14ac:dyDescent="0.25"/>
    <row r="106185" x14ac:dyDescent="0.25"/>
    <row r="106186" x14ac:dyDescent="0.25"/>
    <row r="106187" x14ac:dyDescent="0.25"/>
    <row r="106188" x14ac:dyDescent="0.25"/>
    <row r="106189" x14ac:dyDescent="0.25"/>
    <row r="106190" x14ac:dyDescent="0.25"/>
    <row r="106191" x14ac:dyDescent="0.25"/>
    <row r="106192" x14ac:dyDescent="0.25"/>
    <row r="106193" x14ac:dyDescent="0.25"/>
    <row r="106194" x14ac:dyDescent="0.25"/>
    <row r="106195" x14ac:dyDescent="0.25"/>
    <row r="106196" x14ac:dyDescent="0.25"/>
    <row r="106197" x14ac:dyDescent="0.25"/>
    <row r="106198" x14ac:dyDescent="0.25"/>
    <row r="106199" x14ac:dyDescent="0.25"/>
    <row r="106200" x14ac:dyDescent="0.25"/>
    <row r="106201" x14ac:dyDescent="0.25"/>
    <row r="106202" x14ac:dyDescent="0.25"/>
    <row r="106203" x14ac:dyDescent="0.25"/>
    <row r="106204" x14ac:dyDescent="0.25"/>
    <row r="106205" x14ac:dyDescent="0.25"/>
    <row r="106206" x14ac:dyDescent="0.25"/>
    <row r="106207" x14ac:dyDescent="0.25"/>
    <row r="106208" x14ac:dyDescent="0.25"/>
    <row r="106209" x14ac:dyDescent="0.25"/>
    <row r="106210" x14ac:dyDescent="0.25"/>
    <row r="106211" x14ac:dyDescent="0.25"/>
    <row r="106212" x14ac:dyDescent="0.25"/>
    <row r="106213" x14ac:dyDescent="0.25"/>
    <row r="106214" x14ac:dyDescent="0.25"/>
    <row r="106215" x14ac:dyDescent="0.25"/>
    <row r="106216" x14ac:dyDescent="0.25"/>
    <row r="106217" x14ac:dyDescent="0.25"/>
    <row r="106218" x14ac:dyDescent="0.25"/>
    <row r="106219" x14ac:dyDescent="0.25"/>
    <row r="106220" x14ac:dyDescent="0.25"/>
    <row r="106221" x14ac:dyDescent="0.25"/>
    <row r="106222" x14ac:dyDescent="0.25"/>
    <row r="106223" x14ac:dyDescent="0.25"/>
    <row r="106224" x14ac:dyDescent="0.25"/>
    <row r="106225" x14ac:dyDescent="0.25"/>
    <row r="106226" x14ac:dyDescent="0.25"/>
    <row r="106227" x14ac:dyDescent="0.25"/>
    <row r="106228" x14ac:dyDescent="0.25"/>
    <row r="106229" x14ac:dyDescent="0.25"/>
    <row r="106230" x14ac:dyDescent="0.25"/>
    <row r="106231" x14ac:dyDescent="0.25"/>
    <row r="106232" x14ac:dyDescent="0.25"/>
    <row r="106233" x14ac:dyDescent="0.25"/>
    <row r="106234" x14ac:dyDescent="0.25"/>
    <row r="106235" x14ac:dyDescent="0.25"/>
    <row r="106236" x14ac:dyDescent="0.25"/>
    <row r="106237" x14ac:dyDescent="0.25"/>
    <row r="106238" x14ac:dyDescent="0.25"/>
    <row r="106239" x14ac:dyDescent="0.25"/>
    <row r="106240" x14ac:dyDescent="0.25"/>
    <row r="106241" x14ac:dyDescent="0.25"/>
    <row r="106242" x14ac:dyDescent="0.25"/>
    <row r="106243" x14ac:dyDescent="0.25"/>
    <row r="106244" x14ac:dyDescent="0.25"/>
    <row r="106245" x14ac:dyDescent="0.25"/>
    <row r="106246" x14ac:dyDescent="0.25"/>
    <row r="106247" x14ac:dyDescent="0.25"/>
    <row r="106248" x14ac:dyDescent="0.25"/>
    <row r="106249" x14ac:dyDescent="0.25"/>
    <row r="106250" x14ac:dyDescent="0.25"/>
    <row r="106251" x14ac:dyDescent="0.25"/>
    <row r="106252" x14ac:dyDescent="0.25"/>
    <row r="106253" x14ac:dyDescent="0.25"/>
    <row r="106254" x14ac:dyDescent="0.25"/>
    <row r="106255" x14ac:dyDescent="0.25"/>
    <row r="106256" x14ac:dyDescent="0.25"/>
    <row r="106257" x14ac:dyDescent="0.25"/>
    <row r="106258" x14ac:dyDescent="0.25"/>
    <row r="106259" x14ac:dyDescent="0.25"/>
    <row r="106260" x14ac:dyDescent="0.25"/>
    <row r="106261" x14ac:dyDescent="0.25"/>
    <row r="106262" x14ac:dyDescent="0.25"/>
    <row r="106263" x14ac:dyDescent="0.25"/>
    <row r="106264" x14ac:dyDescent="0.25"/>
    <row r="106265" x14ac:dyDescent="0.25"/>
    <row r="106266" x14ac:dyDescent="0.25"/>
    <row r="106267" x14ac:dyDescent="0.25"/>
    <row r="106268" x14ac:dyDescent="0.25"/>
    <row r="106269" x14ac:dyDescent="0.25"/>
    <row r="106270" x14ac:dyDescent="0.25"/>
    <row r="106271" x14ac:dyDescent="0.25"/>
    <row r="106272" x14ac:dyDescent="0.25"/>
    <row r="106273" x14ac:dyDescent="0.25"/>
    <row r="106274" x14ac:dyDescent="0.25"/>
    <row r="106275" x14ac:dyDescent="0.25"/>
    <row r="106276" x14ac:dyDescent="0.25"/>
    <row r="106277" x14ac:dyDescent="0.25"/>
    <row r="106278" x14ac:dyDescent="0.25"/>
    <row r="106279" x14ac:dyDescent="0.25"/>
    <row r="106280" x14ac:dyDescent="0.25"/>
    <row r="106281" x14ac:dyDescent="0.25"/>
    <row r="106282" x14ac:dyDescent="0.25"/>
    <row r="106283" x14ac:dyDescent="0.25"/>
    <row r="106284" x14ac:dyDescent="0.25"/>
    <row r="106285" x14ac:dyDescent="0.25"/>
    <row r="106286" x14ac:dyDescent="0.25"/>
    <row r="106287" x14ac:dyDescent="0.25"/>
    <row r="106288" x14ac:dyDescent="0.25"/>
    <row r="106289" x14ac:dyDescent="0.25"/>
    <row r="106290" x14ac:dyDescent="0.25"/>
    <row r="106291" x14ac:dyDescent="0.25"/>
    <row r="106292" x14ac:dyDescent="0.25"/>
    <row r="106293" x14ac:dyDescent="0.25"/>
    <row r="106294" x14ac:dyDescent="0.25"/>
    <row r="106295" x14ac:dyDescent="0.25"/>
    <row r="106296" x14ac:dyDescent="0.25"/>
    <row r="106297" x14ac:dyDescent="0.25"/>
    <row r="106298" x14ac:dyDescent="0.25"/>
    <row r="106299" x14ac:dyDescent="0.25"/>
    <row r="106300" x14ac:dyDescent="0.25"/>
    <row r="106301" x14ac:dyDescent="0.25"/>
    <row r="106302" x14ac:dyDescent="0.25"/>
    <row r="106303" x14ac:dyDescent="0.25"/>
    <row r="106304" x14ac:dyDescent="0.25"/>
    <row r="106305" x14ac:dyDescent="0.25"/>
    <row r="106306" x14ac:dyDescent="0.25"/>
    <row r="106307" x14ac:dyDescent="0.25"/>
    <row r="106308" x14ac:dyDescent="0.25"/>
    <row r="106309" x14ac:dyDescent="0.25"/>
    <row r="106310" x14ac:dyDescent="0.25"/>
    <row r="106311" x14ac:dyDescent="0.25"/>
    <row r="106312" x14ac:dyDescent="0.25"/>
    <row r="106313" x14ac:dyDescent="0.25"/>
    <row r="106314" x14ac:dyDescent="0.25"/>
    <row r="106315" x14ac:dyDescent="0.25"/>
    <row r="106316" x14ac:dyDescent="0.25"/>
    <row r="106317" x14ac:dyDescent="0.25"/>
    <row r="106318" x14ac:dyDescent="0.25"/>
    <row r="106319" x14ac:dyDescent="0.25"/>
    <row r="106320" x14ac:dyDescent="0.25"/>
    <row r="106321" x14ac:dyDescent="0.25"/>
    <row r="106322" x14ac:dyDescent="0.25"/>
    <row r="106323" x14ac:dyDescent="0.25"/>
    <row r="106324" x14ac:dyDescent="0.25"/>
    <row r="106325" x14ac:dyDescent="0.25"/>
    <row r="106326" x14ac:dyDescent="0.25"/>
    <row r="106327" x14ac:dyDescent="0.25"/>
    <row r="106328" x14ac:dyDescent="0.25"/>
    <row r="106329" x14ac:dyDescent="0.25"/>
    <row r="106330" x14ac:dyDescent="0.25"/>
    <row r="106331" x14ac:dyDescent="0.25"/>
    <row r="106332" x14ac:dyDescent="0.25"/>
    <row r="106333" x14ac:dyDescent="0.25"/>
    <row r="106334" x14ac:dyDescent="0.25"/>
    <row r="106335" x14ac:dyDescent="0.25"/>
    <row r="106336" x14ac:dyDescent="0.25"/>
    <row r="106337" x14ac:dyDescent="0.25"/>
    <row r="106338" x14ac:dyDescent="0.25"/>
    <row r="106339" x14ac:dyDescent="0.25"/>
    <row r="106340" x14ac:dyDescent="0.25"/>
    <row r="106341" x14ac:dyDescent="0.25"/>
    <row r="106342" x14ac:dyDescent="0.25"/>
    <row r="106343" x14ac:dyDescent="0.25"/>
    <row r="106344" x14ac:dyDescent="0.25"/>
    <row r="106345" x14ac:dyDescent="0.25"/>
    <row r="106346" x14ac:dyDescent="0.25"/>
    <row r="106347" x14ac:dyDescent="0.25"/>
    <row r="106348" x14ac:dyDescent="0.25"/>
    <row r="106349" x14ac:dyDescent="0.25"/>
    <row r="106350" x14ac:dyDescent="0.25"/>
    <row r="106351" x14ac:dyDescent="0.25"/>
    <row r="106352" x14ac:dyDescent="0.25"/>
    <row r="106353" x14ac:dyDescent="0.25"/>
    <row r="106354" x14ac:dyDescent="0.25"/>
    <row r="106355" x14ac:dyDescent="0.25"/>
    <row r="106356" x14ac:dyDescent="0.25"/>
    <row r="106357" x14ac:dyDescent="0.25"/>
    <row r="106358" x14ac:dyDescent="0.25"/>
    <row r="106359" x14ac:dyDescent="0.25"/>
    <row r="106360" x14ac:dyDescent="0.25"/>
    <row r="106361" x14ac:dyDescent="0.25"/>
    <row r="106362" x14ac:dyDescent="0.25"/>
    <row r="106363" x14ac:dyDescent="0.25"/>
    <row r="106364" x14ac:dyDescent="0.25"/>
    <row r="106365" x14ac:dyDescent="0.25"/>
    <row r="106366" x14ac:dyDescent="0.25"/>
    <row r="106367" x14ac:dyDescent="0.25"/>
    <row r="106368" x14ac:dyDescent="0.25"/>
    <row r="106369" x14ac:dyDescent="0.25"/>
    <row r="106370" x14ac:dyDescent="0.25"/>
    <row r="106371" x14ac:dyDescent="0.25"/>
    <row r="106372" x14ac:dyDescent="0.25"/>
    <row r="106373" x14ac:dyDescent="0.25"/>
    <row r="106374" x14ac:dyDescent="0.25"/>
    <row r="106375" x14ac:dyDescent="0.25"/>
    <row r="106376" x14ac:dyDescent="0.25"/>
    <row r="106377" x14ac:dyDescent="0.25"/>
    <row r="106378" x14ac:dyDescent="0.25"/>
    <row r="106379" x14ac:dyDescent="0.25"/>
    <row r="106380" x14ac:dyDescent="0.25"/>
    <row r="106381" x14ac:dyDescent="0.25"/>
    <row r="106382" x14ac:dyDescent="0.25"/>
    <row r="106383" x14ac:dyDescent="0.25"/>
    <row r="106384" x14ac:dyDescent="0.25"/>
    <row r="106385" x14ac:dyDescent="0.25"/>
    <row r="106386" x14ac:dyDescent="0.25"/>
    <row r="106387" x14ac:dyDescent="0.25"/>
    <row r="106388" x14ac:dyDescent="0.25"/>
    <row r="106389" x14ac:dyDescent="0.25"/>
    <row r="106390" x14ac:dyDescent="0.25"/>
    <row r="106391" x14ac:dyDescent="0.25"/>
    <row r="106392" x14ac:dyDescent="0.25"/>
    <row r="106393" x14ac:dyDescent="0.25"/>
    <row r="106394" x14ac:dyDescent="0.25"/>
    <row r="106395" x14ac:dyDescent="0.25"/>
    <row r="106396" x14ac:dyDescent="0.25"/>
    <row r="106397" x14ac:dyDescent="0.25"/>
    <row r="106398" x14ac:dyDescent="0.25"/>
    <row r="106399" x14ac:dyDescent="0.25"/>
    <row r="106400" x14ac:dyDescent="0.25"/>
    <row r="106401" x14ac:dyDescent="0.25"/>
    <row r="106402" x14ac:dyDescent="0.25"/>
    <row r="106403" x14ac:dyDescent="0.25"/>
    <row r="106404" x14ac:dyDescent="0.25"/>
    <row r="106405" x14ac:dyDescent="0.25"/>
    <row r="106406" x14ac:dyDescent="0.25"/>
    <row r="106407" x14ac:dyDescent="0.25"/>
    <row r="106408" x14ac:dyDescent="0.25"/>
    <row r="106409" x14ac:dyDescent="0.25"/>
    <row r="106410" x14ac:dyDescent="0.25"/>
    <row r="106411" x14ac:dyDescent="0.25"/>
    <row r="106412" x14ac:dyDescent="0.25"/>
    <row r="106413" x14ac:dyDescent="0.25"/>
    <row r="106414" x14ac:dyDescent="0.25"/>
    <row r="106415" x14ac:dyDescent="0.25"/>
    <row r="106416" x14ac:dyDescent="0.25"/>
    <row r="106417" x14ac:dyDescent="0.25"/>
    <row r="106418" x14ac:dyDescent="0.25"/>
    <row r="106419" x14ac:dyDescent="0.25"/>
    <row r="106420" x14ac:dyDescent="0.25"/>
    <row r="106421" x14ac:dyDescent="0.25"/>
    <row r="106422" x14ac:dyDescent="0.25"/>
    <row r="106423" x14ac:dyDescent="0.25"/>
    <row r="106424" x14ac:dyDescent="0.25"/>
    <row r="106425" x14ac:dyDescent="0.25"/>
    <row r="106426" x14ac:dyDescent="0.25"/>
    <row r="106427" x14ac:dyDescent="0.25"/>
    <row r="106428" x14ac:dyDescent="0.25"/>
    <row r="106429" x14ac:dyDescent="0.25"/>
    <row r="106430" x14ac:dyDescent="0.25"/>
    <row r="106431" x14ac:dyDescent="0.25"/>
    <row r="106432" x14ac:dyDescent="0.25"/>
    <row r="106433" x14ac:dyDescent="0.25"/>
    <row r="106434" x14ac:dyDescent="0.25"/>
    <row r="106435" x14ac:dyDescent="0.25"/>
    <row r="106436" x14ac:dyDescent="0.25"/>
    <row r="106437" x14ac:dyDescent="0.25"/>
    <row r="106438" x14ac:dyDescent="0.25"/>
    <row r="106439" x14ac:dyDescent="0.25"/>
    <row r="106440" x14ac:dyDescent="0.25"/>
    <row r="106441" x14ac:dyDescent="0.25"/>
    <row r="106442" x14ac:dyDescent="0.25"/>
    <row r="106443" x14ac:dyDescent="0.25"/>
    <row r="106444" x14ac:dyDescent="0.25"/>
    <row r="106445" x14ac:dyDescent="0.25"/>
    <row r="106446" x14ac:dyDescent="0.25"/>
    <row r="106447" x14ac:dyDescent="0.25"/>
    <row r="106448" x14ac:dyDescent="0.25"/>
    <row r="106449" x14ac:dyDescent="0.25"/>
    <row r="106450" x14ac:dyDescent="0.25"/>
    <row r="106451" x14ac:dyDescent="0.25"/>
    <row r="106452" x14ac:dyDescent="0.25"/>
    <row r="106453" x14ac:dyDescent="0.25"/>
    <row r="106454" x14ac:dyDescent="0.25"/>
    <row r="106455" x14ac:dyDescent="0.25"/>
    <row r="106456" x14ac:dyDescent="0.25"/>
    <row r="106457" x14ac:dyDescent="0.25"/>
    <row r="106458" x14ac:dyDescent="0.25"/>
    <row r="106459" x14ac:dyDescent="0.25"/>
    <row r="106460" x14ac:dyDescent="0.25"/>
    <row r="106461" x14ac:dyDescent="0.25"/>
    <row r="106462" x14ac:dyDescent="0.25"/>
    <row r="106463" x14ac:dyDescent="0.25"/>
    <row r="106464" x14ac:dyDescent="0.25"/>
    <row r="106465" x14ac:dyDescent="0.25"/>
    <row r="106466" x14ac:dyDescent="0.25"/>
    <row r="106467" x14ac:dyDescent="0.25"/>
    <row r="106468" x14ac:dyDescent="0.25"/>
    <row r="106469" x14ac:dyDescent="0.25"/>
    <row r="106470" x14ac:dyDescent="0.25"/>
    <row r="106471" x14ac:dyDescent="0.25"/>
    <row r="106472" x14ac:dyDescent="0.25"/>
    <row r="106473" x14ac:dyDescent="0.25"/>
    <row r="106474" x14ac:dyDescent="0.25"/>
    <row r="106475" x14ac:dyDescent="0.25"/>
    <row r="106476" x14ac:dyDescent="0.25"/>
    <row r="106477" x14ac:dyDescent="0.25"/>
    <row r="106478" x14ac:dyDescent="0.25"/>
    <row r="106479" x14ac:dyDescent="0.25"/>
    <row r="106480" x14ac:dyDescent="0.25"/>
    <row r="106481" x14ac:dyDescent="0.25"/>
    <row r="106482" x14ac:dyDescent="0.25"/>
    <row r="106483" x14ac:dyDescent="0.25"/>
    <row r="106484" x14ac:dyDescent="0.25"/>
    <row r="106485" x14ac:dyDescent="0.25"/>
    <row r="106486" x14ac:dyDescent="0.25"/>
    <row r="106487" x14ac:dyDescent="0.25"/>
    <row r="106488" x14ac:dyDescent="0.25"/>
    <row r="106489" x14ac:dyDescent="0.25"/>
    <row r="106490" x14ac:dyDescent="0.25"/>
    <row r="106491" x14ac:dyDescent="0.25"/>
    <row r="106492" x14ac:dyDescent="0.25"/>
    <row r="106493" x14ac:dyDescent="0.25"/>
    <row r="106494" x14ac:dyDescent="0.25"/>
    <row r="106495" x14ac:dyDescent="0.25"/>
    <row r="106496" x14ac:dyDescent="0.25"/>
    <row r="106497" x14ac:dyDescent="0.25"/>
    <row r="106498" x14ac:dyDescent="0.25"/>
    <row r="106499" x14ac:dyDescent="0.25"/>
    <row r="106500" x14ac:dyDescent="0.25"/>
    <row r="106501" x14ac:dyDescent="0.25"/>
    <row r="106502" x14ac:dyDescent="0.25"/>
    <row r="106503" x14ac:dyDescent="0.25"/>
    <row r="106504" x14ac:dyDescent="0.25"/>
    <row r="106505" x14ac:dyDescent="0.25"/>
    <row r="106506" x14ac:dyDescent="0.25"/>
    <row r="106507" x14ac:dyDescent="0.25"/>
    <row r="106508" x14ac:dyDescent="0.25"/>
    <row r="106509" x14ac:dyDescent="0.25"/>
    <row r="106510" x14ac:dyDescent="0.25"/>
    <row r="106511" x14ac:dyDescent="0.25"/>
    <row r="106512" x14ac:dyDescent="0.25"/>
    <row r="106513" x14ac:dyDescent="0.25"/>
    <row r="106514" x14ac:dyDescent="0.25"/>
    <row r="106515" x14ac:dyDescent="0.25"/>
    <row r="106516" x14ac:dyDescent="0.25"/>
    <row r="106517" x14ac:dyDescent="0.25"/>
    <row r="106518" x14ac:dyDescent="0.25"/>
    <row r="106519" x14ac:dyDescent="0.25"/>
    <row r="106520" x14ac:dyDescent="0.25"/>
    <row r="106521" x14ac:dyDescent="0.25"/>
    <row r="106522" x14ac:dyDescent="0.25"/>
    <row r="106523" x14ac:dyDescent="0.25"/>
    <row r="106524" x14ac:dyDescent="0.25"/>
    <row r="106525" x14ac:dyDescent="0.25"/>
    <row r="106526" x14ac:dyDescent="0.25"/>
    <row r="106527" x14ac:dyDescent="0.25"/>
    <row r="106528" x14ac:dyDescent="0.25"/>
    <row r="106529" x14ac:dyDescent="0.25"/>
    <row r="106530" x14ac:dyDescent="0.25"/>
    <row r="106531" x14ac:dyDescent="0.25"/>
    <row r="106532" x14ac:dyDescent="0.25"/>
    <row r="106533" x14ac:dyDescent="0.25"/>
    <row r="106534" x14ac:dyDescent="0.25"/>
    <row r="106535" x14ac:dyDescent="0.25"/>
    <row r="106536" x14ac:dyDescent="0.25"/>
    <row r="106537" x14ac:dyDescent="0.25"/>
    <row r="106538" x14ac:dyDescent="0.25"/>
    <row r="106539" x14ac:dyDescent="0.25"/>
    <row r="106540" x14ac:dyDescent="0.25"/>
    <row r="106541" x14ac:dyDescent="0.25"/>
    <row r="106542" x14ac:dyDescent="0.25"/>
    <row r="106543" x14ac:dyDescent="0.25"/>
    <row r="106544" x14ac:dyDescent="0.25"/>
    <row r="106545" x14ac:dyDescent="0.25"/>
    <row r="106546" x14ac:dyDescent="0.25"/>
    <row r="106547" x14ac:dyDescent="0.25"/>
    <row r="106548" x14ac:dyDescent="0.25"/>
    <row r="106549" x14ac:dyDescent="0.25"/>
    <row r="106550" x14ac:dyDescent="0.25"/>
    <row r="106551" x14ac:dyDescent="0.25"/>
    <row r="106552" x14ac:dyDescent="0.25"/>
    <row r="106553" x14ac:dyDescent="0.25"/>
    <row r="106554" x14ac:dyDescent="0.25"/>
    <row r="106555" x14ac:dyDescent="0.25"/>
    <row r="106556" x14ac:dyDescent="0.25"/>
    <row r="106557" x14ac:dyDescent="0.25"/>
    <row r="106558" x14ac:dyDescent="0.25"/>
    <row r="106559" x14ac:dyDescent="0.25"/>
    <row r="106560" x14ac:dyDescent="0.25"/>
    <row r="106561" x14ac:dyDescent="0.25"/>
    <row r="106562" x14ac:dyDescent="0.25"/>
    <row r="106563" x14ac:dyDescent="0.25"/>
    <row r="106564" x14ac:dyDescent="0.25"/>
    <row r="106565" x14ac:dyDescent="0.25"/>
    <row r="106566" x14ac:dyDescent="0.25"/>
    <row r="106567" x14ac:dyDescent="0.25"/>
    <row r="106568" x14ac:dyDescent="0.25"/>
    <row r="106569" x14ac:dyDescent="0.25"/>
    <row r="106570" x14ac:dyDescent="0.25"/>
    <row r="106571" x14ac:dyDescent="0.25"/>
    <row r="106572" x14ac:dyDescent="0.25"/>
    <row r="106573" x14ac:dyDescent="0.25"/>
    <row r="106574" x14ac:dyDescent="0.25"/>
    <row r="106575" x14ac:dyDescent="0.25"/>
    <row r="106576" x14ac:dyDescent="0.25"/>
    <row r="106577" x14ac:dyDescent="0.25"/>
    <row r="106578" x14ac:dyDescent="0.25"/>
    <row r="106579" x14ac:dyDescent="0.25"/>
    <row r="106580" x14ac:dyDescent="0.25"/>
    <row r="106581" x14ac:dyDescent="0.25"/>
    <row r="106582" x14ac:dyDescent="0.25"/>
    <row r="106583" x14ac:dyDescent="0.25"/>
    <row r="106584" x14ac:dyDescent="0.25"/>
    <row r="106585" x14ac:dyDescent="0.25"/>
    <row r="106586" x14ac:dyDescent="0.25"/>
    <row r="106587" x14ac:dyDescent="0.25"/>
    <row r="106588" x14ac:dyDescent="0.25"/>
    <row r="106589" x14ac:dyDescent="0.25"/>
    <row r="106590" x14ac:dyDescent="0.25"/>
    <row r="106591" x14ac:dyDescent="0.25"/>
    <row r="106592" x14ac:dyDescent="0.25"/>
    <row r="106593" x14ac:dyDescent="0.25"/>
    <row r="106594" x14ac:dyDescent="0.25"/>
    <row r="106595" x14ac:dyDescent="0.25"/>
    <row r="106596" x14ac:dyDescent="0.25"/>
    <row r="106597" x14ac:dyDescent="0.25"/>
    <row r="106598" x14ac:dyDescent="0.25"/>
    <row r="106599" x14ac:dyDescent="0.25"/>
    <row r="106600" x14ac:dyDescent="0.25"/>
    <row r="106601" x14ac:dyDescent="0.25"/>
    <row r="106602" x14ac:dyDescent="0.25"/>
    <row r="106603" x14ac:dyDescent="0.25"/>
    <row r="106604" x14ac:dyDescent="0.25"/>
    <row r="106605" x14ac:dyDescent="0.25"/>
    <row r="106606" x14ac:dyDescent="0.25"/>
    <row r="106607" x14ac:dyDescent="0.25"/>
    <row r="106608" x14ac:dyDescent="0.25"/>
    <row r="106609" x14ac:dyDescent="0.25"/>
    <row r="106610" x14ac:dyDescent="0.25"/>
    <row r="106611" x14ac:dyDescent="0.25"/>
    <row r="106612" x14ac:dyDescent="0.25"/>
    <row r="106613" x14ac:dyDescent="0.25"/>
    <row r="106614" x14ac:dyDescent="0.25"/>
    <row r="106615" x14ac:dyDescent="0.25"/>
    <row r="106616" x14ac:dyDescent="0.25"/>
    <row r="106617" x14ac:dyDescent="0.25"/>
    <row r="106618" x14ac:dyDescent="0.25"/>
    <row r="106619" x14ac:dyDescent="0.25"/>
    <row r="106620" x14ac:dyDescent="0.25"/>
    <row r="106621" x14ac:dyDescent="0.25"/>
    <row r="106622" x14ac:dyDescent="0.25"/>
    <row r="106623" x14ac:dyDescent="0.25"/>
    <row r="106624" x14ac:dyDescent="0.25"/>
    <row r="106625" x14ac:dyDescent="0.25"/>
    <row r="106626" x14ac:dyDescent="0.25"/>
    <row r="106627" x14ac:dyDescent="0.25"/>
    <row r="106628" x14ac:dyDescent="0.25"/>
    <row r="106629" x14ac:dyDescent="0.25"/>
    <row r="106630" x14ac:dyDescent="0.25"/>
    <row r="106631" x14ac:dyDescent="0.25"/>
    <row r="106632" x14ac:dyDescent="0.25"/>
    <row r="106633" x14ac:dyDescent="0.25"/>
    <row r="106634" x14ac:dyDescent="0.25"/>
    <row r="106635" x14ac:dyDescent="0.25"/>
    <row r="106636" x14ac:dyDescent="0.25"/>
    <row r="106637" x14ac:dyDescent="0.25"/>
    <row r="106638" x14ac:dyDescent="0.25"/>
    <row r="106639" x14ac:dyDescent="0.25"/>
    <row r="106640" x14ac:dyDescent="0.25"/>
    <row r="106641" x14ac:dyDescent="0.25"/>
    <row r="106642" x14ac:dyDescent="0.25"/>
    <row r="106643" x14ac:dyDescent="0.25"/>
    <row r="106644" x14ac:dyDescent="0.25"/>
    <row r="106645" x14ac:dyDescent="0.25"/>
    <row r="106646" x14ac:dyDescent="0.25"/>
    <row r="106647" x14ac:dyDescent="0.25"/>
    <row r="106648" x14ac:dyDescent="0.25"/>
    <row r="106649" x14ac:dyDescent="0.25"/>
    <row r="106650" x14ac:dyDescent="0.25"/>
    <row r="106651" x14ac:dyDescent="0.25"/>
    <row r="106652" x14ac:dyDescent="0.25"/>
    <row r="106653" x14ac:dyDescent="0.25"/>
    <row r="106654" x14ac:dyDescent="0.25"/>
    <row r="106655" x14ac:dyDescent="0.25"/>
    <row r="106656" x14ac:dyDescent="0.25"/>
    <row r="106657" x14ac:dyDescent="0.25"/>
    <row r="106658" x14ac:dyDescent="0.25"/>
    <row r="106659" x14ac:dyDescent="0.25"/>
    <row r="106660" x14ac:dyDescent="0.25"/>
    <row r="106661" x14ac:dyDescent="0.25"/>
    <row r="106662" x14ac:dyDescent="0.25"/>
    <row r="106663" x14ac:dyDescent="0.25"/>
    <row r="106664" x14ac:dyDescent="0.25"/>
    <row r="106665" x14ac:dyDescent="0.25"/>
    <row r="106666" x14ac:dyDescent="0.25"/>
    <row r="106667" x14ac:dyDescent="0.25"/>
    <row r="106668" x14ac:dyDescent="0.25"/>
    <row r="106669" x14ac:dyDescent="0.25"/>
    <row r="106670" x14ac:dyDescent="0.25"/>
    <row r="106671" x14ac:dyDescent="0.25"/>
    <row r="106672" x14ac:dyDescent="0.25"/>
    <row r="106673" x14ac:dyDescent="0.25"/>
    <row r="106674" x14ac:dyDescent="0.25"/>
    <row r="106675" x14ac:dyDescent="0.25"/>
    <row r="106676" x14ac:dyDescent="0.25"/>
    <row r="106677" x14ac:dyDescent="0.25"/>
    <row r="106678" x14ac:dyDescent="0.25"/>
    <row r="106679" x14ac:dyDescent="0.25"/>
    <row r="106680" x14ac:dyDescent="0.25"/>
    <row r="106681" x14ac:dyDescent="0.25"/>
    <row r="106682" x14ac:dyDescent="0.25"/>
    <row r="106683" x14ac:dyDescent="0.25"/>
    <row r="106684" x14ac:dyDescent="0.25"/>
    <row r="106685" x14ac:dyDescent="0.25"/>
    <row r="106686" x14ac:dyDescent="0.25"/>
    <row r="106687" x14ac:dyDescent="0.25"/>
    <row r="106688" x14ac:dyDescent="0.25"/>
    <row r="106689" x14ac:dyDescent="0.25"/>
    <row r="106690" x14ac:dyDescent="0.25"/>
    <row r="106691" x14ac:dyDescent="0.25"/>
    <row r="106692" x14ac:dyDescent="0.25"/>
    <row r="106693" x14ac:dyDescent="0.25"/>
    <row r="106694" x14ac:dyDescent="0.25"/>
    <row r="106695" x14ac:dyDescent="0.25"/>
    <row r="106696" x14ac:dyDescent="0.25"/>
    <row r="106697" x14ac:dyDescent="0.25"/>
    <row r="106698" x14ac:dyDescent="0.25"/>
    <row r="106699" x14ac:dyDescent="0.25"/>
    <row r="106700" x14ac:dyDescent="0.25"/>
    <row r="106701" x14ac:dyDescent="0.25"/>
    <row r="106702" x14ac:dyDescent="0.25"/>
    <row r="106703" x14ac:dyDescent="0.25"/>
    <row r="106704" x14ac:dyDescent="0.25"/>
    <row r="106705" x14ac:dyDescent="0.25"/>
    <row r="106706" x14ac:dyDescent="0.25"/>
    <row r="106707" x14ac:dyDescent="0.25"/>
    <row r="106708" x14ac:dyDescent="0.25"/>
    <row r="106709" x14ac:dyDescent="0.25"/>
    <row r="106710" x14ac:dyDescent="0.25"/>
    <row r="106711" x14ac:dyDescent="0.25"/>
    <row r="106712" x14ac:dyDescent="0.25"/>
    <row r="106713" x14ac:dyDescent="0.25"/>
    <row r="106714" x14ac:dyDescent="0.25"/>
    <row r="106715" x14ac:dyDescent="0.25"/>
    <row r="106716" x14ac:dyDescent="0.25"/>
    <row r="106717" x14ac:dyDescent="0.25"/>
    <row r="106718" x14ac:dyDescent="0.25"/>
    <row r="106719" x14ac:dyDescent="0.25"/>
    <row r="106720" x14ac:dyDescent="0.25"/>
    <row r="106721" x14ac:dyDescent="0.25"/>
    <row r="106722" x14ac:dyDescent="0.25"/>
    <row r="106723" x14ac:dyDescent="0.25"/>
    <row r="106724" x14ac:dyDescent="0.25"/>
    <row r="106725" x14ac:dyDescent="0.25"/>
    <row r="106726" x14ac:dyDescent="0.25"/>
    <row r="106727" x14ac:dyDescent="0.25"/>
    <row r="106728" x14ac:dyDescent="0.25"/>
    <row r="106729" x14ac:dyDescent="0.25"/>
    <row r="106730" x14ac:dyDescent="0.25"/>
    <row r="106731" x14ac:dyDescent="0.25"/>
    <row r="106732" x14ac:dyDescent="0.25"/>
    <row r="106733" x14ac:dyDescent="0.25"/>
    <row r="106734" x14ac:dyDescent="0.25"/>
    <row r="106735" x14ac:dyDescent="0.25"/>
    <row r="106736" x14ac:dyDescent="0.25"/>
    <row r="106737" x14ac:dyDescent="0.25"/>
    <row r="106738" x14ac:dyDescent="0.25"/>
    <row r="106739" x14ac:dyDescent="0.25"/>
    <row r="106740" x14ac:dyDescent="0.25"/>
    <row r="106741" x14ac:dyDescent="0.25"/>
    <row r="106742" x14ac:dyDescent="0.25"/>
    <row r="106743" x14ac:dyDescent="0.25"/>
    <row r="106744" x14ac:dyDescent="0.25"/>
    <row r="106745" x14ac:dyDescent="0.25"/>
    <row r="106746" x14ac:dyDescent="0.25"/>
    <row r="106747" x14ac:dyDescent="0.25"/>
    <row r="106748" x14ac:dyDescent="0.25"/>
    <row r="106749" x14ac:dyDescent="0.25"/>
    <row r="106750" x14ac:dyDescent="0.25"/>
    <row r="106751" x14ac:dyDescent="0.25"/>
    <row r="106752" x14ac:dyDescent="0.25"/>
    <row r="106753" x14ac:dyDescent="0.25"/>
    <row r="106754" x14ac:dyDescent="0.25"/>
    <row r="106755" x14ac:dyDescent="0.25"/>
    <row r="106756" x14ac:dyDescent="0.25"/>
    <row r="106757" x14ac:dyDescent="0.25"/>
    <row r="106758" x14ac:dyDescent="0.25"/>
    <row r="106759" x14ac:dyDescent="0.25"/>
    <row r="106760" x14ac:dyDescent="0.25"/>
    <row r="106761" x14ac:dyDescent="0.25"/>
    <row r="106762" x14ac:dyDescent="0.25"/>
    <row r="106763" x14ac:dyDescent="0.25"/>
    <row r="106764" x14ac:dyDescent="0.25"/>
    <row r="106765" x14ac:dyDescent="0.25"/>
    <row r="106766" x14ac:dyDescent="0.25"/>
    <row r="106767" x14ac:dyDescent="0.25"/>
    <row r="106768" x14ac:dyDescent="0.25"/>
    <row r="106769" x14ac:dyDescent="0.25"/>
    <row r="106770" x14ac:dyDescent="0.25"/>
    <row r="106771" x14ac:dyDescent="0.25"/>
    <row r="106772" x14ac:dyDescent="0.25"/>
    <row r="106773" x14ac:dyDescent="0.25"/>
    <row r="106774" x14ac:dyDescent="0.25"/>
    <row r="106775" x14ac:dyDescent="0.25"/>
    <row r="106776" x14ac:dyDescent="0.25"/>
    <row r="106777" x14ac:dyDescent="0.25"/>
    <row r="106778" x14ac:dyDescent="0.25"/>
    <row r="106779" x14ac:dyDescent="0.25"/>
    <row r="106780" x14ac:dyDescent="0.25"/>
    <row r="106781" x14ac:dyDescent="0.25"/>
    <row r="106782" x14ac:dyDescent="0.25"/>
    <row r="106783" x14ac:dyDescent="0.25"/>
    <row r="106784" x14ac:dyDescent="0.25"/>
    <row r="106785" x14ac:dyDescent="0.25"/>
    <row r="106786" x14ac:dyDescent="0.25"/>
    <row r="106787" x14ac:dyDescent="0.25"/>
    <row r="106788" x14ac:dyDescent="0.25"/>
    <row r="106789" x14ac:dyDescent="0.25"/>
    <row r="106790" x14ac:dyDescent="0.25"/>
    <row r="106791" x14ac:dyDescent="0.25"/>
    <row r="106792" x14ac:dyDescent="0.25"/>
    <row r="106793" x14ac:dyDescent="0.25"/>
    <row r="106794" x14ac:dyDescent="0.25"/>
    <row r="106795" x14ac:dyDescent="0.25"/>
    <row r="106796" x14ac:dyDescent="0.25"/>
    <row r="106797" x14ac:dyDescent="0.25"/>
    <row r="106798" x14ac:dyDescent="0.25"/>
    <row r="106799" x14ac:dyDescent="0.25"/>
    <row r="106800" x14ac:dyDescent="0.25"/>
    <row r="106801" x14ac:dyDescent="0.25"/>
    <row r="106802" x14ac:dyDescent="0.25"/>
    <row r="106803" x14ac:dyDescent="0.25"/>
    <row r="106804" x14ac:dyDescent="0.25"/>
    <row r="106805" x14ac:dyDescent="0.25"/>
    <row r="106806" x14ac:dyDescent="0.25"/>
    <row r="106807" x14ac:dyDescent="0.25"/>
    <row r="106808" x14ac:dyDescent="0.25"/>
    <row r="106809" x14ac:dyDescent="0.25"/>
    <row r="106810" x14ac:dyDescent="0.25"/>
    <row r="106811" x14ac:dyDescent="0.25"/>
    <row r="106812" x14ac:dyDescent="0.25"/>
    <row r="106813" x14ac:dyDescent="0.25"/>
    <row r="106814" x14ac:dyDescent="0.25"/>
    <row r="106815" x14ac:dyDescent="0.25"/>
    <row r="106816" x14ac:dyDescent="0.25"/>
    <row r="106817" x14ac:dyDescent="0.25"/>
    <row r="106818" x14ac:dyDescent="0.25"/>
    <row r="106819" x14ac:dyDescent="0.25"/>
    <row r="106820" x14ac:dyDescent="0.25"/>
    <row r="106821" x14ac:dyDescent="0.25"/>
    <row r="106822" x14ac:dyDescent="0.25"/>
    <row r="106823" x14ac:dyDescent="0.25"/>
    <row r="106824" x14ac:dyDescent="0.25"/>
    <row r="106825" x14ac:dyDescent="0.25"/>
    <row r="106826" x14ac:dyDescent="0.25"/>
    <row r="106827" x14ac:dyDescent="0.25"/>
    <row r="106828" x14ac:dyDescent="0.25"/>
    <row r="106829" x14ac:dyDescent="0.25"/>
    <row r="106830" x14ac:dyDescent="0.25"/>
    <row r="106831" x14ac:dyDescent="0.25"/>
    <row r="106832" x14ac:dyDescent="0.25"/>
    <row r="106833" x14ac:dyDescent="0.25"/>
    <row r="106834" x14ac:dyDescent="0.25"/>
    <row r="106835" x14ac:dyDescent="0.25"/>
    <row r="106836" x14ac:dyDescent="0.25"/>
    <row r="106837" x14ac:dyDescent="0.25"/>
    <row r="106838" x14ac:dyDescent="0.25"/>
    <row r="106839" x14ac:dyDescent="0.25"/>
    <row r="106840" x14ac:dyDescent="0.25"/>
    <row r="106841" x14ac:dyDescent="0.25"/>
    <row r="106842" x14ac:dyDescent="0.25"/>
    <row r="106843" x14ac:dyDescent="0.25"/>
    <row r="106844" x14ac:dyDescent="0.25"/>
    <row r="106845" x14ac:dyDescent="0.25"/>
    <row r="106846" x14ac:dyDescent="0.25"/>
    <row r="106847" x14ac:dyDescent="0.25"/>
    <row r="106848" x14ac:dyDescent="0.25"/>
    <row r="106849" x14ac:dyDescent="0.25"/>
    <row r="106850" x14ac:dyDescent="0.25"/>
    <row r="106851" x14ac:dyDescent="0.25"/>
    <row r="106852" x14ac:dyDescent="0.25"/>
    <row r="106853" x14ac:dyDescent="0.25"/>
    <row r="106854" x14ac:dyDescent="0.25"/>
    <row r="106855" x14ac:dyDescent="0.25"/>
    <row r="106856" x14ac:dyDescent="0.25"/>
    <row r="106857" x14ac:dyDescent="0.25"/>
    <row r="106858" x14ac:dyDescent="0.25"/>
    <row r="106859" x14ac:dyDescent="0.25"/>
    <row r="106860" x14ac:dyDescent="0.25"/>
    <row r="106861" x14ac:dyDescent="0.25"/>
    <row r="106862" x14ac:dyDescent="0.25"/>
    <row r="106863" x14ac:dyDescent="0.25"/>
    <row r="106864" x14ac:dyDescent="0.25"/>
    <row r="106865" x14ac:dyDescent="0.25"/>
    <row r="106866" x14ac:dyDescent="0.25"/>
    <row r="106867" x14ac:dyDescent="0.25"/>
    <row r="106868" x14ac:dyDescent="0.25"/>
    <row r="106869" x14ac:dyDescent="0.25"/>
    <row r="106870" x14ac:dyDescent="0.25"/>
    <row r="106871" x14ac:dyDescent="0.25"/>
    <row r="106872" x14ac:dyDescent="0.25"/>
    <row r="106873" x14ac:dyDescent="0.25"/>
    <row r="106874" x14ac:dyDescent="0.25"/>
    <row r="106875" x14ac:dyDescent="0.25"/>
    <row r="106876" x14ac:dyDescent="0.25"/>
    <row r="106877" x14ac:dyDescent="0.25"/>
    <row r="106878" x14ac:dyDescent="0.25"/>
    <row r="106879" x14ac:dyDescent="0.25"/>
    <row r="106880" x14ac:dyDescent="0.25"/>
    <row r="106881" x14ac:dyDescent="0.25"/>
    <row r="106882" x14ac:dyDescent="0.25"/>
    <row r="106883" x14ac:dyDescent="0.25"/>
    <row r="106884" x14ac:dyDescent="0.25"/>
    <row r="106885" x14ac:dyDescent="0.25"/>
    <row r="106886" x14ac:dyDescent="0.25"/>
    <row r="106887" x14ac:dyDescent="0.25"/>
    <row r="106888" x14ac:dyDescent="0.25"/>
    <row r="106889" x14ac:dyDescent="0.25"/>
    <row r="106890" x14ac:dyDescent="0.25"/>
    <row r="106891" x14ac:dyDescent="0.25"/>
    <row r="106892" x14ac:dyDescent="0.25"/>
    <row r="106893" x14ac:dyDescent="0.25"/>
    <row r="106894" x14ac:dyDescent="0.25"/>
    <row r="106895" x14ac:dyDescent="0.25"/>
    <row r="106896" x14ac:dyDescent="0.25"/>
    <row r="106897" x14ac:dyDescent="0.25"/>
    <row r="106898" x14ac:dyDescent="0.25"/>
    <row r="106899" x14ac:dyDescent="0.25"/>
    <row r="106900" x14ac:dyDescent="0.25"/>
    <row r="106901" x14ac:dyDescent="0.25"/>
    <row r="106902" x14ac:dyDescent="0.25"/>
    <row r="106903" x14ac:dyDescent="0.25"/>
    <row r="106904" x14ac:dyDescent="0.25"/>
    <row r="106905" x14ac:dyDescent="0.25"/>
    <row r="106906" x14ac:dyDescent="0.25"/>
    <row r="106907" x14ac:dyDescent="0.25"/>
    <row r="106908" x14ac:dyDescent="0.25"/>
    <row r="106909" x14ac:dyDescent="0.25"/>
    <row r="106910" x14ac:dyDescent="0.25"/>
    <row r="106911" x14ac:dyDescent="0.25"/>
    <row r="106912" x14ac:dyDescent="0.25"/>
    <row r="106913" x14ac:dyDescent="0.25"/>
    <row r="106914" x14ac:dyDescent="0.25"/>
    <row r="106915" x14ac:dyDescent="0.25"/>
    <row r="106916" x14ac:dyDescent="0.25"/>
    <row r="106917" x14ac:dyDescent="0.25"/>
    <row r="106918" x14ac:dyDescent="0.25"/>
    <row r="106919" x14ac:dyDescent="0.25"/>
    <row r="106920" x14ac:dyDescent="0.25"/>
    <row r="106921" x14ac:dyDescent="0.25"/>
    <row r="106922" x14ac:dyDescent="0.25"/>
    <row r="106923" x14ac:dyDescent="0.25"/>
    <row r="106924" x14ac:dyDescent="0.25"/>
    <row r="106925" x14ac:dyDescent="0.25"/>
    <row r="106926" x14ac:dyDescent="0.25"/>
    <row r="106927" x14ac:dyDescent="0.25"/>
    <row r="106928" x14ac:dyDescent="0.25"/>
    <row r="106929" x14ac:dyDescent="0.25"/>
    <row r="106930" x14ac:dyDescent="0.25"/>
    <row r="106931" x14ac:dyDescent="0.25"/>
    <row r="106932" x14ac:dyDescent="0.25"/>
    <row r="106933" x14ac:dyDescent="0.25"/>
    <row r="106934" x14ac:dyDescent="0.25"/>
    <row r="106935" x14ac:dyDescent="0.25"/>
    <row r="106936" x14ac:dyDescent="0.25"/>
    <row r="106937" x14ac:dyDescent="0.25"/>
    <row r="106938" x14ac:dyDescent="0.25"/>
    <row r="106939" x14ac:dyDescent="0.25"/>
    <row r="106940" x14ac:dyDescent="0.25"/>
    <row r="106941" x14ac:dyDescent="0.25"/>
    <row r="106942" x14ac:dyDescent="0.25"/>
    <row r="106943" x14ac:dyDescent="0.25"/>
    <row r="106944" x14ac:dyDescent="0.25"/>
    <row r="106945" x14ac:dyDescent="0.25"/>
    <row r="106946" x14ac:dyDescent="0.25"/>
    <row r="106947" x14ac:dyDescent="0.25"/>
    <row r="106948" x14ac:dyDescent="0.25"/>
    <row r="106949" x14ac:dyDescent="0.25"/>
    <row r="106950" x14ac:dyDescent="0.25"/>
    <row r="106951" x14ac:dyDescent="0.25"/>
    <row r="106952" x14ac:dyDescent="0.25"/>
    <row r="106953" x14ac:dyDescent="0.25"/>
    <row r="106954" x14ac:dyDescent="0.25"/>
    <row r="106955" x14ac:dyDescent="0.25"/>
    <row r="106956" x14ac:dyDescent="0.25"/>
    <row r="106957" x14ac:dyDescent="0.25"/>
    <row r="106958" x14ac:dyDescent="0.25"/>
    <row r="106959" x14ac:dyDescent="0.25"/>
    <row r="106960" x14ac:dyDescent="0.25"/>
    <row r="106961" x14ac:dyDescent="0.25"/>
    <row r="106962" x14ac:dyDescent="0.25"/>
    <row r="106963" x14ac:dyDescent="0.25"/>
    <row r="106964" x14ac:dyDescent="0.25"/>
    <row r="106965" x14ac:dyDescent="0.25"/>
    <row r="106966" x14ac:dyDescent="0.25"/>
    <row r="106967" x14ac:dyDescent="0.25"/>
    <row r="106968" x14ac:dyDescent="0.25"/>
    <row r="106969" x14ac:dyDescent="0.25"/>
    <row r="106970" x14ac:dyDescent="0.25"/>
    <row r="106971" x14ac:dyDescent="0.25"/>
    <row r="106972" x14ac:dyDescent="0.25"/>
    <row r="106973" x14ac:dyDescent="0.25"/>
    <row r="106974" x14ac:dyDescent="0.25"/>
    <row r="106975" x14ac:dyDescent="0.25"/>
    <row r="106976" x14ac:dyDescent="0.25"/>
    <row r="106977" x14ac:dyDescent="0.25"/>
    <row r="106978" x14ac:dyDescent="0.25"/>
    <row r="106979" x14ac:dyDescent="0.25"/>
    <row r="106980" x14ac:dyDescent="0.25"/>
    <row r="106981" x14ac:dyDescent="0.25"/>
    <row r="106982" x14ac:dyDescent="0.25"/>
    <row r="106983" x14ac:dyDescent="0.25"/>
    <row r="106984" x14ac:dyDescent="0.25"/>
    <row r="106985" x14ac:dyDescent="0.25"/>
    <row r="106986" x14ac:dyDescent="0.25"/>
    <row r="106987" x14ac:dyDescent="0.25"/>
    <row r="106988" x14ac:dyDescent="0.25"/>
    <row r="106989" x14ac:dyDescent="0.25"/>
    <row r="106990" x14ac:dyDescent="0.25"/>
    <row r="106991" x14ac:dyDescent="0.25"/>
    <row r="106992" x14ac:dyDescent="0.25"/>
    <row r="106993" x14ac:dyDescent="0.25"/>
    <row r="106994" x14ac:dyDescent="0.25"/>
    <row r="106995" x14ac:dyDescent="0.25"/>
    <row r="106996" x14ac:dyDescent="0.25"/>
    <row r="106997" x14ac:dyDescent="0.25"/>
    <row r="106998" x14ac:dyDescent="0.25"/>
    <row r="106999" x14ac:dyDescent="0.25"/>
    <row r="107000" x14ac:dyDescent="0.25"/>
    <row r="107001" x14ac:dyDescent="0.25"/>
    <row r="107002" x14ac:dyDescent="0.25"/>
    <row r="107003" x14ac:dyDescent="0.25"/>
    <row r="107004" x14ac:dyDescent="0.25"/>
    <row r="107005" x14ac:dyDescent="0.25"/>
    <row r="107006" x14ac:dyDescent="0.25"/>
    <row r="107007" x14ac:dyDescent="0.25"/>
    <row r="107008" x14ac:dyDescent="0.25"/>
    <row r="107009" x14ac:dyDescent="0.25"/>
    <row r="107010" x14ac:dyDescent="0.25"/>
    <row r="107011" x14ac:dyDescent="0.25"/>
    <row r="107012" x14ac:dyDescent="0.25"/>
    <row r="107013" x14ac:dyDescent="0.25"/>
    <row r="107014" x14ac:dyDescent="0.25"/>
    <row r="107015" x14ac:dyDescent="0.25"/>
    <row r="107016" x14ac:dyDescent="0.25"/>
    <row r="107017" x14ac:dyDescent="0.25"/>
    <row r="107018" x14ac:dyDescent="0.25"/>
    <row r="107019" x14ac:dyDescent="0.25"/>
    <row r="107020" x14ac:dyDescent="0.25"/>
    <row r="107021" x14ac:dyDescent="0.25"/>
    <row r="107022" x14ac:dyDescent="0.25"/>
    <row r="107023" x14ac:dyDescent="0.25"/>
    <row r="107024" x14ac:dyDescent="0.25"/>
    <row r="107025" x14ac:dyDescent="0.25"/>
    <row r="107026" x14ac:dyDescent="0.25"/>
    <row r="107027" x14ac:dyDescent="0.25"/>
    <row r="107028" x14ac:dyDescent="0.25"/>
    <row r="107029" x14ac:dyDescent="0.25"/>
    <row r="107030" x14ac:dyDescent="0.25"/>
    <row r="107031" x14ac:dyDescent="0.25"/>
    <row r="107032" x14ac:dyDescent="0.25"/>
    <row r="107033" x14ac:dyDescent="0.25"/>
    <row r="107034" x14ac:dyDescent="0.25"/>
    <row r="107035" x14ac:dyDescent="0.25"/>
    <row r="107036" x14ac:dyDescent="0.25"/>
    <row r="107037" x14ac:dyDescent="0.25"/>
    <row r="107038" x14ac:dyDescent="0.25"/>
    <row r="107039" x14ac:dyDescent="0.25"/>
    <row r="107040" x14ac:dyDescent="0.25"/>
    <row r="107041" x14ac:dyDescent="0.25"/>
    <row r="107042" x14ac:dyDescent="0.25"/>
    <row r="107043" x14ac:dyDescent="0.25"/>
    <row r="107044" x14ac:dyDescent="0.25"/>
    <row r="107045" x14ac:dyDescent="0.25"/>
    <row r="107046" x14ac:dyDescent="0.25"/>
    <row r="107047" x14ac:dyDescent="0.25"/>
    <row r="107048" x14ac:dyDescent="0.25"/>
    <row r="107049" x14ac:dyDescent="0.25"/>
    <row r="107050" x14ac:dyDescent="0.25"/>
    <row r="107051" x14ac:dyDescent="0.25"/>
    <row r="107052" x14ac:dyDescent="0.25"/>
    <row r="107053" x14ac:dyDescent="0.25"/>
    <row r="107054" x14ac:dyDescent="0.25"/>
    <row r="107055" x14ac:dyDescent="0.25"/>
    <row r="107056" x14ac:dyDescent="0.25"/>
    <row r="107057" x14ac:dyDescent="0.25"/>
    <row r="107058" x14ac:dyDescent="0.25"/>
    <row r="107059" x14ac:dyDescent="0.25"/>
    <row r="107060" x14ac:dyDescent="0.25"/>
    <row r="107061" x14ac:dyDescent="0.25"/>
    <row r="107062" x14ac:dyDescent="0.25"/>
    <row r="107063" x14ac:dyDescent="0.25"/>
    <row r="107064" x14ac:dyDescent="0.25"/>
    <row r="107065" x14ac:dyDescent="0.25"/>
    <row r="107066" x14ac:dyDescent="0.25"/>
    <row r="107067" x14ac:dyDescent="0.25"/>
    <row r="107068" x14ac:dyDescent="0.25"/>
    <row r="107069" x14ac:dyDescent="0.25"/>
    <row r="107070" x14ac:dyDescent="0.25"/>
    <row r="107071" x14ac:dyDescent="0.25"/>
    <row r="107072" x14ac:dyDescent="0.25"/>
    <row r="107073" x14ac:dyDescent="0.25"/>
    <row r="107074" x14ac:dyDescent="0.25"/>
    <row r="107075" x14ac:dyDescent="0.25"/>
    <row r="107076" x14ac:dyDescent="0.25"/>
    <row r="107077" x14ac:dyDescent="0.25"/>
    <row r="107078" x14ac:dyDescent="0.25"/>
    <row r="107079" x14ac:dyDescent="0.25"/>
    <row r="107080" x14ac:dyDescent="0.25"/>
    <row r="107081" x14ac:dyDescent="0.25"/>
    <row r="107082" x14ac:dyDescent="0.25"/>
    <row r="107083" x14ac:dyDescent="0.25"/>
    <row r="107084" x14ac:dyDescent="0.25"/>
    <row r="107085" x14ac:dyDescent="0.25"/>
    <row r="107086" x14ac:dyDescent="0.25"/>
    <row r="107087" x14ac:dyDescent="0.25"/>
    <row r="107088" x14ac:dyDescent="0.25"/>
    <row r="107089" x14ac:dyDescent="0.25"/>
    <row r="107090" x14ac:dyDescent="0.25"/>
    <row r="107091" x14ac:dyDescent="0.25"/>
    <row r="107092" x14ac:dyDescent="0.25"/>
    <row r="107093" x14ac:dyDescent="0.25"/>
    <row r="107094" x14ac:dyDescent="0.25"/>
    <row r="107095" x14ac:dyDescent="0.25"/>
    <row r="107096" x14ac:dyDescent="0.25"/>
    <row r="107097" x14ac:dyDescent="0.25"/>
    <row r="107098" x14ac:dyDescent="0.25"/>
    <row r="107099" x14ac:dyDescent="0.25"/>
    <row r="107100" x14ac:dyDescent="0.25"/>
    <row r="107101" x14ac:dyDescent="0.25"/>
    <row r="107102" x14ac:dyDescent="0.25"/>
    <row r="107103" x14ac:dyDescent="0.25"/>
    <row r="107104" x14ac:dyDescent="0.25"/>
    <row r="107105" x14ac:dyDescent="0.25"/>
    <row r="107106" x14ac:dyDescent="0.25"/>
    <row r="107107" x14ac:dyDescent="0.25"/>
    <row r="107108" x14ac:dyDescent="0.25"/>
    <row r="107109" x14ac:dyDescent="0.25"/>
    <row r="107110" x14ac:dyDescent="0.25"/>
    <row r="107111" x14ac:dyDescent="0.25"/>
    <row r="107112" x14ac:dyDescent="0.25"/>
    <row r="107113" x14ac:dyDescent="0.25"/>
    <row r="107114" x14ac:dyDescent="0.25"/>
    <row r="107115" x14ac:dyDescent="0.25"/>
    <row r="107116" x14ac:dyDescent="0.25"/>
    <row r="107117" x14ac:dyDescent="0.25"/>
    <row r="107118" x14ac:dyDescent="0.25"/>
    <row r="107119" x14ac:dyDescent="0.25"/>
    <row r="107120" x14ac:dyDescent="0.25"/>
    <row r="107121" x14ac:dyDescent="0.25"/>
    <row r="107122" x14ac:dyDescent="0.25"/>
    <row r="107123" x14ac:dyDescent="0.25"/>
    <row r="107124" x14ac:dyDescent="0.25"/>
    <row r="107125" x14ac:dyDescent="0.25"/>
    <row r="107126" x14ac:dyDescent="0.25"/>
    <row r="107127" x14ac:dyDescent="0.25"/>
    <row r="107128" x14ac:dyDescent="0.25"/>
    <row r="107129" x14ac:dyDescent="0.25"/>
    <row r="107130" x14ac:dyDescent="0.25"/>
    <row r="107131" x14ac:dyDescent="0.25"/>
    <row r="107132" x14ac:dyDescent="0.25"/>
    <row r="107133" x14ac:dyDescent="0.25"/>
    <row r="107134" x14ac:dyDescent="0.25"/>
    <row r="107135" x14ac:dyDescent="0.25"/>
    <row r="107136" x14ac:dyDescent="0.25"/>
    <row r="107137" x14ac:dyDescent="0.25"/>
    <row r="107138" x14ac:dyDescent="0.25"/>
    <row r="107139" x14ac:dyDescent="0.25"/>
    <row r="107140" x14ac:dyDescent="0.25"/>
    <row r="107141" x14ac:dyDescent="0.25"/>
    <row r="107142" x14ac:dyDescent="0.25"/>
    <row r="107143" x14ac:dyDescent="0.25"/>
    <row r="107144" x14ac:dyDescent="0.25"/>
    <row r="107145" x14ac:dyDescent="0.25"/>
    <row r="107146" x14ac:dyDescent="0.25"/>
    <row r="107147" x14ac:dyDescent="0.25"/>
    <row r="107148" x14ac:dyDescent="0.25"/>
    <row r="107149" x14ac:dyDescent="0.25"/>
    <row r="107150" x14ac:dyDescent="0.25"/>
    <row r="107151" x14ac:dyDescent="0.25"/>
    <row r="107152" x14ac:dyDescent="0.25"/>
    <row r="107153" x14ac:dyDescent="0.25"/>
    <row r="107154" x14ac:dyDescent="0.25"/>
    <row r="107155" x14ac:dyDescent="0.25"/>
    <row r="107156" x14ac:dyDescent="0.25"/>
    <row r="107157" x14ac:dyDescent="0.25"/>
    <row r="107158" x14ac:dyDescent="0.25"/>
    <row r="107159" x14ac:dyDescent="0.25"/>
    <row r="107160" x14ac:dyDescent="0.25"/>
    <row r="107161" x14ac:dyDescent="0.25"/>
    <row r="107162" x14ac:dyDescent="0.25"/>
    <row r="107163" x14ac:dyDescent="0.25"/>
    <row r="107164" x14ac:dyDescent="0.25"/>
    <row r="107165" x14ac:dyDescent="0.25"/>
    <row r="107166" x14ac:dyDescent="0.25"/>
    <row r="107167" x14ac:dyDescent="0.25"/>
    <row r="107168" x14ac:dyDescent="0.25"/>
    <row r="107169" x14ac:dyDescent="0.25"/>
    <row r="107170" x14ac:dyDescent="0.25"/>
    <row r="107171" x14ac:dyDescent="0.25"/>
    <row r="107172" x14ac:dyDescent="0.25"/>
    <row r="107173" x14ac:dyDescent="0.25"/>
    <row r="107174" x14ac:dyDescent="0.25"/>
    <row r="107175" x14ac:dyDescent="0.25"/>
    <row r="107176" x14ac:dyDescent="0.25"/>
    <row r="107177" x14ac:dyDescent="0.25"/>
    <row r="107178" x14ac:dyDescent="0.25"/>
    <row r="107179" x14ac:dyDescent="0.25"/>
    <row r="107180" x14ac:dyDescent="0.25"/>
    <row r="107181" x14ac:dyDescent="0.25"/>
    <row r="107182" x14ac:dyDescent="0.25"/>
    <row r="107183" x14ac:dyDescent="0.25"/>
    <row r="107184" x14ac:dyDescent="0.25"/>
    <row r="107185" x14ac:dyDescent="0.25"/>
    <row r="107186" x14ac:dyDescent="0.25"/>
    <row r="107187" x14ac:dyDescent="0.25"/>
    <row r="107188" x14ac:dyDescent="0.25"/>
    <row r="107189" x14ac:dyDescent="0.25"/>
    <row r="107190" x14ac:dyDescent="0.25"/>
    <row r="107191" x14ac:dyDescent="0.25"/>
    <row r="107192" x14ac:dyDescent="0.25"/>
    <row r="107193" x14ac:dyDescent="0.25"/>
    <row r="107194" x14ac:dyDescent="0.25"/>
    <row r="107195" x14ac:dyDescent="0.25"/>
    <row r="107196" x14ac:dyDescent="0.25"/>
    <row r="107197" x14ac:dyDescent="0.25"/>
    <row r="107198" x14ac:dyDescent="0.25"/>
    <row r="107199" x14ac:dyDescent="0.25"/>
    <row r="107200" x14ac:dyDescent="0.25"/>
    <row r="107201" x14ac:dyDescent="0.25"/>
    <row r="107202" x14ac:dyDescent="0.25"/>
    <row r="107203" x14ac:dyDescent="0.25"/>
    <row r="107204" x14ac:dyDescent="0.25"/>
    <row r="107205" x14ac:dyDescent="0.25"/>
    <row r="107206" x14ac:dyDescent="0.25"/>
    <row r="107207" x14ac:dyDescent="0.25"/>
    <row r="107208" x14ac:dyDescent="0.25"/>
    <row r="107209" x14ac:dyDescent="0.25"/>
    <row r="107210" x14ac:dyDescent="0.25"/>
    <row r="107211" x14ac:dyDescent="0.25"/>
    <row r="107212" x14ac:dyDescent="0.25"/>
    <row r="107213" x14ac:dyDescent="0.25"/>
    <row r="107214" x14ac:dyDescent="0.25"/>
    <row r="107215" x14ac:dyDescent="0.25"/>
    <row r="107216" x14ac:dyDescent="0.25"/>
    <row r="107217" x14ac:dyDescent="0.25"/>
    <row r="107218" x14ac:dyDescent="0.25"/>
    <row r="107219" x14ac:dyDescent="0.25"/>
    <row r="107220" x14ac:dyDescent="0.25"/>
    <row r="107221" x14ac:dyDescent="0.25"/>
    <row r="107222" x14ac:dyDescent="0.25"/>
    <row r="107223" x14ac:dyDescent="0.25"/>
    <row r="107224" x14ac:dyDescent="0.25"/>
    <row r="107225" x14ac:dyDescent="0.25"/>
    <row r="107226" x14ac:dyDescent="0.25"/>
    <row r="107227" x14ac:dyDescent="0.25"/>
    <row r="107228" x14ac:dyDescent="0.25"/>
    <row r="107229" x14ac:dyDescent="0.25"/>
    <row r="107230" x14ac:dyDescent="0.25"/>
    <row r="107231" x14ac:dyDescent="0.25"/>
    <row r="107232" x14ac:dyDescent="0.25"/>
    <row r="107233" x14ac:dyDescent="0.25"/>
    <row r="107234" x14ac:dyDescent="0.25"/>
    <row r="107235" x14ac:dyDescent="0.25"/>
    <row r="107236" x14ac:dyDescent="0.25"/>
    <row r="107237" x14ac:dyDescent="0.25"/>
    <row r="107238" x14ac:dyDescent="0.25"/>
    <row r="107239" x14ac:dyDescent="0.25"/>
    <row r="107240" x14ac:dyDescent="0.25"/>
    <row r="107241" x14ac:dyDescent="0.25"/>
    <row r="107242" x14ac:dyDescent="0.25"/>
    <row r="107243" x14ac:dyDescent="0.25"/>
    <row r="107244" x14ac:dyDescent="0.25"/>
    <row r="107245" x14ac:dyDescent="0.25"/>
    <row r="107246" x14ac:dyDescent="0.25"/>
    <row r="107247" x14ac:dyDescent="0.25"/>
    <row r="107248" x14ac:dyDescent="0.25"/>
    <row r="107249" x14ac:dyDescent="0.25"/>
    <row r="107250" x14ac:dyDescent="0.25"/>
    <row r="107251" x14ac:dyDescent="0.25"/>
    <row r="107252" x14ac:dyDescent="0.25"/>
    <row r="107253" x14ac:dyDescent="0.25"/>
    <row r="107254" x14ac:dyDescent="0.25"/>
    <row r="107255" x14ac:dyDescent="0.25"/>
    <row r="107256" x14ac:dyDescent="0.25"/>
    <row r="107257" x14ac:dyDescent="0.25"/>
    <row r="107258" x14ac:dyDescent="0.25"/>
    <row r="107259" x14ac:dyDescent="0.25"/>
    <row r="107260" x14ac:dyDescent="0.25"/>
    <row r="107261" x14ac:dyDescent="0.25"/>
    <row r="107262" x14ac:dyDescent="0.25"/>
    <row r="107263" x14ac:dyDescent="0.25"/>
    <row r="107264" x14ac:dyDescent="0.25"/>
    <row r="107265" x14ac:dyDescent="0.25"/>
    <row r="107266" x14ac:dyDescent="0.25"/>
    <row r="107267" x14ac:dyDescent="0.25"/>
    <row r="107268" x14ac:dyDescent="0.25"/>
    <row r="107269" x14ac:dyDescent="0.25"/>
    <row r="107270" x14ac:dyDescent="0.25"/>
    <row r="107271" x14ac:dyDescent="0.25"/>
    <row r="107272" x14ac:dyDescent="0.25"/>
    <row r="107273" x14ac:dyDescent="0.25"/>
    <row r="107274" x14ac:dyDescent="0.25"/>
    <row r="107275" x14ac:dyDescent="0.25"/>
    <row r="107276" x14ac:dyDescent="0.25"/>
    <row r="107277" x14ac:dyDescent="0.25"/>
    <row r="107278" x14ac:dyDescent="0.25"/>
    <row r="107279" x14ac:dyDescent="0.25"/>
    <row r="107280" x14ac:dyDescent="0.25"/>
    <row r="107281" x14ac:dyDescent="0.25"/>
    <row r="107282" x14ac:dyDescent="0.25"/>
    <row r="107283" x14ac:dyDescent="0.25"/>
    <row r="107284" x14ac:dyDescent="0.25"/>
    <row r="107285" x14ac:dyDescent="0.25"/>
    <row r="107286" x14ac:dyDescent="0.25"/>
    <row r="107287" x14ac:dyDescent="0.25"/>
    <row r="107288" x14ac:dyDescent="0.25"/>
    <row r="107289" x14ac:dyDescent="0.25"/>
    <row r="107290" x14ac:dyDescent="0.25"/>
    <row r="107291" x14ac:dyDescent="0.25"/>
    <row r="107292" x14ac:dyDescent="0.25"/>
    <row r="107293" x14ac:dyDescent="0.25"/>
    <row r="107294" x14ac:dyDescent="0.25"/>
    <row r="107295" x14ac:dyDescent="0.25"/>
    <row r="107296" x14ac:dyDescent="0.25"/>
    <row r="107297" x14ac:dyDescent="0.25"/>
    <row r="107298" x14ac:dyDescent="0.25"/>
    <row r="107299" x14ac:dyDescent="0.25"/>
    <row r="107300" x14ac:dyDescent="0.25"/>
    <row r="107301" x14ac:dyDescent="0.25"/>
    <row r="107302" x14ac:dyDescent="0.25"/>
    <row r="107303" x14ac:dyDescent="0.25"/>
    <row r="107304" x14ac:dyDescent="0.25"/>
    <row r="107305" x14ac:dyDescent="0.25"/>
    <row r="107306" x14ac:dyDescent="0.25"/>
    <row r="107307" x14ac:dyDescent="0.25"/>
    <row r="107308" x14ac:dyDescent="0.25"/>
    <row r="107309" x14ac:dyDescent="0.25"/>
    <row r="107310" x14ac:dyDescent="0.25"/>
    <row r="107311" x14ac:dyDescent="0.25"/>
    <row r="107312" x14ac:dyDescent="0.25"/>
    <row r="107313" x14ac:dyDescent="0.25"/>
    <row r="107314" x14ac:dyDescent="0.25"/>
    <row r="107315" x14ac:dyDescent="0.25"/>
    <row r="107316" x14ac:dyDescent="0.25"/>
    <row r="107317" x14ac:dyDescent="0.25"/>
    <row r="107318" x14ac:dyDescent="0.25"/>
    <row r="107319" x14ac:dyDescent="0.25"/>
    <row r="107320" x14ac:dyDescent="0.25"/>
    <row r="107321" x14ac:dyDescent="0.25"/>
    <row r="107322" x14ac:dyDescent="0.25"/>
    <row r="107323" x14ac:dyDescent="0.25"/>
    <row r="107324" x14ac:dyDescent="0.25"/>
    <row r="107325" x14ac:dyDescent="0.25"/>
    <row r="107326" x14ac:dyDescent="0.25"/>
    <row r="107327" x14ac:dyDescent="0.25"/>
    <row r="107328" x14ac:dyDescent="0.25"/>
    <row r="107329" x14ac:dyDescent="0.25"/>
    <row r="107330" x14ac:dyDescent="0.25"/>
    <row r="107331" x14ac:dyDescent="0.25"/>
    <row r="107332" x14ac:dyDescent="0.25"/>
    <row r="107333" x14ac:dyDescent="0.25"/>
    <row r="107334" x14ac:dyDescent="0.25"/>
    <row r="107335" x14ac:dyDescent="0.25"/>
    <row r="107336" x14ac:dyDescent="0.25"/>
    <row r="107337" x14ac:dyDescent="0.25"/>
    <row r="107338" x14ac:dyDescent="0.25"/>
    <row r="107339" x14ac:dyDescent="0.25"/>
    <row r="107340" x14ac:dyDescent="0.25"/>
    <row r="107341" x14ac:dyDescent="0.25"/>
    <row r="107342" x14ac:dyDescent="0.25"/>
    <row r="107343" x14ac:dyDescent="0.25"/>
    <row r="107344" x14ac:dyDescent="0.25"/>
    <row r="107345" x14ac:dyDescent="0.25"/>
    <row r="107346" x14ac:dyDescent="0.25"/>
    <row r="107347" x14ac:dyDescent="0.25"/>
    <row r="107348" x14ac:dyDescent="0.25"/>
    <row r="107349" x14ac:dyDescent="0.25"/>
    <row r="107350" x14ac:dyDescent="0.25"/>
    <row r="107351" x14ac:dyDescent="0.25"/>
    <row r="107352" x14ac:dyDescent="0.25"/>
    <row r="107353" x14ac:dyDescent="0.25"/>
    <row r="107354" x14ac:dyDescent="0.25"/>
    <row r="107355" x14ac:dyDescent="0.25"/>
    <row r="107356" x14ac:dyDescent="0.25"/>
    <row r="107357" x14ac:dyDescent="0.25"/>
    <row r="107358" x14ac:dyDescent="0.25"/>
    <row r="107359" x14ac:dyDescent="0.25"/>
    <row r="107360" x14ac:dyDescent="0.25"/>
    <row r="107361" x14ac:dyDescent="0.25"/>
    <row r="107362" x14ac:dyDescent="0.25"/>
    <row r="107363" x14ac:dyDescent="0.25"/>
    <row r="107364" x14ac:dyDescent="0.25"/>
    <row r="107365" x14ac:dyDescent="0.25"/>
    <row r="107366" x14ac:dyDescent="0.25"/>
    <row r="107367" x14ac:dyDescent="0.25"/>
    <row r="107368" x14ac:dyDescent="0.25"/>
    <row r="107369" x14ac:dyDescent="0.25"/>
    <row r="107370" x14ac:dyDescent="0.25"/>
    <row r="107371" x14ac:dyDescent="0.25"/>
    <row r="107372" x14ac:dyDescent="0.25"/>
    <row r="107373" x14ac:dyDescent="0.25"/>
    <row r="107374" x14ac:dyDescent="0.25"/>
    <row r="107375" x14ac:dyDescent="0.25"/>
    <row r="107376" x14ac:dyDescent="0.25"/>
    <row r="107377" x14ac:dyDescent="0.25"/>
    <row r="107378" x14ac:dyDescent="0.25"/>
    <row r="107379" x14ac:dyDescent="0.25"/>
    <row r="107380" x14ac:dyDescent="0.25"/>
    <row r="107381" x14ac:dyDescent="0.25"/>
    <row r="107382" x14ac:dyDescent="0.25"/>
    <row r="107383" x14ac:dyDescent="0.25"/>
    <row r="107384" x14ac:dyDescent="0.25"/>
    <row r="107385" x14ac:dyDescent="0.25"/>
    <row r="107386" x14ac:dyDescent="0.25"/>
    <row r="107387" x14ac:dyDescent="0.25"/>
    <row r="107388" x14ac:dyDescent="0.25"/>
    <row r="107389" x14ac:dyDescent="0.25"/>
    <row r="107390" x14ac:dyDescent="0.25"/>
    <row r="107391" x14ac:dyDescent="0.25"/>
    <row r="107392" x14ac:dyDescent="0.25"/>
    <row r="107393" x14ac:dyDescent="0.25"/>
    <row r="107394" x14ac:dyDescent="0.25"/>
    <row r="107395" x14ac:dyDescent="0.25"/>
    <row r="107396" x14ac:dyDescent="0.25"/>
    <row r="107397" x14ac:dyDescent="0.25"/>
    <row r="107398" x14ac:dyDescent="0.25"/>
    <row r="107399" x14ac:dyDescent="0.25"/>
    <row r="107400" x14ac:dyDescent="0.25"/>
    <row r="107401" x14ac:dyDescent="0.25"/>
    <row r="107402" x14ac:dyDescent="0.25"/>
    <row r="107403" x14ac:dyDescent="0.25"/>
    <row r="107404" x14ac:dyDescent="0.25"/>
    <row r="107405" x14ac:dyDescent="0.25"/>
    <row r="107406" x14ac:dyDescent="0.25"/>
    <row r="107407" x14ac:dyDescent="0.25"/>
    <row r="107408" x14ac:dyDescent="0.25"/>
    <row r="107409" x14ac:dyDescent="0.25"/>
    <row r="107410" x14ac:dyDescent="0.25"/>
    <row r="107411" x14ac:dyDescent="0.25"/>
    <row r="107412" x14ac:dyDescent="0.25"/>
    <row r="107413" x14ac:dyDescent="0.25"/>
    <row r="107414" x14ac:dyDescent="0.25"/>
    <row r="107415" x14ac:dyDescent="0.25"/>
    <row r="107416" x14ac:dyDescent="0.25"/>
    <row r="107417" x14ac:dyDescent="0.25"/>
    <row r="107418" x14ac:dyDescent="0.25"/>
    <row r="107419" x14ac:dyDescent="0.25"/>
    <row r="107420" x14ac:dyDescent="0.25"/>
    <row r="107421" x14ac:dyDescent="0.25"/>
    <row r="107422" x14ac:dyDescent="0.25"/>
    <row r="107423" x14ac:dyDescent="0.25"/>
    <row r="107424" x14ac:dyDescent="0.25"/>
    <row r="107425" x14ac:dyDescent="0.25"/>
    <row r="107426" x14ac:dyDescent="0.25"/>
    <row r="107427" x14ac:dyDescent="0.25"/>
    <row r="107428" x14ac:dyDescent="0.25"/>
    <row r="107429" x14ac:dyDescent="0.25"/>
    <row r="107430" x14ac:dyDescent="0.25"/>
    <row r="107431" x14ac:dyDescent="0.25"/>
    <row r="107432" x14ac:dyDescent="0.25"/>
    <row r="107433" x14ac:dyDescent="0.25"/>
    <row r="107434" x14ac:dyDescent="0.25"/>
    <row r="107435" x14ac:dyDescent="0.25"/>
    <row r="107436" x14ac:dyDescent="0.25"/>
    <row r="107437" x14ac:dyDescent="0.25"/>
    <row r="107438" x14ac:dyDescent="0.25"/>
    <row r="107439" x14ac:dyDescent="0.25"/>
    <row r="107440" x14ac:dyDescent="0.25"/>
    <row r="107441" x14ac:dyDescent="0.25"/>
    <row r="107442" x14ac:dyDescent="0.25"/>
    <row r="107443" x14ac:dyDescent="0.25"/>
    <row r="107444" x14ac:dyDescent="0.25"/>
    <row r="107445" x14ac:dyDescent="0.25"/>
    <row r="107446" x14ac:dyDescent="0.25"/>
    <row r="107447" x14ac:dyDescent="0.25"/>
    <row r="107448" x14ac:dyDescent="0.25"/>
    <row r="107449" x14ac:dyDescent="0.25"/>
    <row r="107450" x14ac:dyDescent="0.25"/>
    <row r="107451" x14ac:dyDescent="0.25"/>
    <row r="107452" x14ac:dyDescent="0.25"/>
    <row r="107453" x14ac:dyDescent="0.25"/>
    <row r="107454" x14ac:dyDescent="0.25"/>
    <row r="107455" x14ac:dyDescent="0.25"/>
    <row r="107456" x14ac:dyDescent="0.25"/>
    <row r="107457" x14ac:dyDescent="0.25"/>
    <row r="107458" x14ac:dyDescent="0.25"/>
    <row r="107459" x14ac:dyDescent="0.25"/>
    <row r="107460" x14ac:dyDescent="0.25"/>
    <row r="107461" x14ac:dyDescent="0.25"/>
    <row r="107462" x14ac:dyDescent="0.25"/>
    <row r="107463" x14ac:dyDescent="0.25"/>
    <row r="107464" x14ac:dyDescent="0.25"/>
    <row r="107465" x14ac:dyDescent="0.25"/>
    <row r="107466" x14ac:dyDescent="0.25"/>
    <row r="107467" x14ac:dyDescent="0.25"/>
    <row r="107468" x14ac:dyDescent="0.25"/>
    <row r="107469" x14ac:dyDescent="0.25"/>
    <row r="107470" x14ac:dyDescent="0.25"/>
    <row r="107471" x14ac:dyDescent="0.25"/>
    <row r="107472" x14ac:dyDescent="0.25"/>
    <row r="107473" x14ac:dyDescent="0.25"/>
    <row r="107474" x14ac:dyDescent="0.25"/>
    <row r="107475" x14ac:dyDescent="0.25"/>
    <row r="107476" x14ac:dyDescent="0.25"/>
    <row r="107477" x14ac:dyDescent="0.25"/>
    <row r="107478" x14ac:dyDescent="0.25"/>
    <row r="107479" x14ac:dyDescent="0.25"/>
    <row r="107480" x14ac:dyDescent="0.25"/>
    <row r="107481" x14ac:dyDescent="0.25"/>
    <row r="107482" x14ac:dyDescent="0.25"/>
    <row r="107483" x14ac:dyDescent="0.25"/>
    <row r="107484" x14ac:dyDescent="0.25"/>
    <row r="107485" x14ac:dyDescent="0.25"/>
    <row r="107486" x14ac:dyDescent="0.25"/>
    <row r="107487" x14ac:dyDescent="0.25"/>
    <row r="107488" x14ac:dyDescent="0.25"/>
    <row r="107489" x14ac:dyDescent="0.25"/>
    <row r="107490" x14ac:dyDescent="0.25"/>
    <row r="107491" x14ac:dyDescent="0.25"/>
    <row r="107492" x14ac:dyDescent="0.25"/>
    <row r="107493" x14ac:dyDescent="0.25"/>
    <row r="107494" x14ac:dyDescent="0.25"/>
    <row r="107495" x14ac:dyDescent="0.25"/>
    <row r="107496" x14ac:dyDescent="0.25"/>
    <row r="107497" x14ac:dyDescent="0.25"/>
    <row r="107498" x14ac:dyDescent="0.25"/>
    <row r="107499" x14ac:dyDescent="0.25"/>
    <row r="107500" x14ac:dyDescent="0.25"/>
    <row r="107501" x14ac:dyDescent="0.25"/>
    <row r="107502" x14ac:dyDescent="0.25"/>
    <row r="107503" x14ac:dyDescent="0.25"/>
    <row r="107504" x14ac:dyDescent="0.25"/>
    <row r="107505" x14ac:dyDescent="0.25"/>
    <row r="107506" x14ac:dyDescent="0.25"/>
    <row r="107507" x14ac:dyDescent="0.25"/>
    <row r="107508" x14ac:dyDescent="0.25"/>
    <row r="107509" x14ac:dyDescent="0.25"/>
    <row r="107510" x14ac:dyDescent="0.25"/>
    <row r="107511" x14ac:dyDescent="0.25"/>
    <row r="107512" x14ac:dyDescent="0.25"/>
    <row r="107513" x14ac:dyDescent="0.25"/>
    <row r="107514" x14ac:dyDescent="0.25"/>
    <row r="107515" x14ac:dyDescent="0.25"/>
    <row r="107516" x14ac:dyDescent="0.25"/>
    <row r="107517" x14ac:dyDescent="0.25"/>
    <row r="107518" x14ac:dyDescent="0.25"/>
    <row r="107519" x14ac:dyDescent="0.25"/>
    <row r="107520" x14ac:dyDescent="0.25"/>
    <row r="107521" x14ac:dyDescent="0.25"/>
    <row r="107522" x14ac:dyDescent="0.25"/>
    <row r="107523" x14ac:dyDescent="0.25"/>
    <row r="107524" x14ac:dyDescent="0.25"/>
    <row r="107525" x14ac:dyDescent="0.25"/>
    <row r="107526" x14ac:dyDescent="0.25"/>
    <row r="107527" x14ac:dyDescent="0.25"/>
    <row r="107528" x14ac:dyDescent="0.25"/>
    <row r="107529" x14ac:dyDescent="0.25"/>
    <row r="107530" x14ac:dyDescent="0.25"/>
    <row r="107531" x14ac:dyDescent="0.25"/>
    <row r="107532" x14ac:dyDescent="0.25"/>
    <row r="107533" x14ac:dyDescent="0.25"/>
    <row r="107534" x14ac:dyDescent="0.25"/>
    <row r="107535" x14ac:dyDescent="0.25"/>
    <row r="107536" x14ac:dyDescent="0.25"/>
    <row r="107537" x14ac:dyDescent="0.25"/>
    <row r="107538" x14ac:dyDescent="0.25"/>
    <row r="107539" x14ac:dyDescent="0.25"/>
    <row r="107540" x14ac:dyDescent="0.25"/>
    <row r="107541" x14ac:dyDescent="0.25"/>
    <row r="107542" x14ac:dyDescent="0.25"/>
    <row r="107543" x14ac:dyDescent="0.25"/>
    <row r="107544" x14ac:dyDescent="0.25"/>
    <row r="107545" x14ac:dyDescent="0.25"/>
    <row r="107546" x14ac:dyDescent="0.25"/>
    <row r="107547" x14ac:dyDescent="0.25"/>
    <row r="107548" x14ac:dyDescent="0.25"/>
    <row r="107549" x14ac:dyDescent="0.25"/>
    <row r="107550" x14ac:dyDescent="0.25"/>
    <row r="107551" x14ac:dyDescent="0.25"/>
    <row r="107552" x14ac:dyDescent="0.25"/>
    <row r="107553" x14ac:dyDescent="0.25"/>
    <row r="107554" x14ac:dyDescent="0.25"/>
    <row r="107555" x14ac:dyDescent="0.25"/>
    <row r="107556" x14ac:dyDescent="0.25"/>
    <row r="107557" x14ac:dyDescent="0.25"/>
    <row r="107558" x14ac:dyDescent="0.25"/>
    <row r="107559" x14ac:dyDescent="0.25"/>
    <row r="107560" x14ac:dyDescent="0.25"/>
    <row r="107561" x14ac:dyDescent="0.25"/>
    <row r="107562" x14ac:dyDescent="0.25"/>
    <row r="107563" x14ac:dyDescent="0.25"/>
    <row r="107564" x14ac:dyDescent="0.25"/>
    <row r="107565" x14ac:dyDescent="0.25"/>
    <row r="107566" x14ac:dyDescent="0.25"/>
    <row r="107567" x14ac:dyDescent="0.25"/>
    <row r="107568" x14ac:dyDescent="0.25"/>
    <row r="107569" x14ac:dyDescent="0.25"/>
    <row r="107570" x14ac:dyDescent="0.25"/>
    <row r="107571" x14ac:dyDescent="0.25"/>
    <row r="107572" x14ac:dyDescent="0.25"/>
    <row r="107573" x14ac:dyDescent="0.25"/>
    <row r="107574" x14ac:dyDescent="0.25"/>
    <row r="107575" x14ac:dyDescent="0.25"/>
    <row r="107576" x14ac:dyDescent="0.25"/>
    <row r="107577" x14ac:dyDescent="0.25"/>
    <row r="107578" x14ac:dyDescent="0.25"/>
    <row r="107579" x14ac:dyDescent="0.25"/>
    <row r="107580" x14ac:dyDescent="0.25"/>
    <row r="107581" x14ac:dyDescent="0.25"/>
    <row r="107582" x14ac:dyDescent="0.25"/>
    <row r="107583" x14ac:dyDescent="0.25"/>
    <row r="107584" x14ac:dyDescent="0.25"/>
    <row r="107585" x14ac:dyDescent="0.25"/>
    <row r="107586" x14ac:dyDescent="0.25"/>
    <row r="107587" x14ac:dyDescent="0.25"/>
    <row r="107588" x14ac:dyDescent="0.25"/>
    <row r="107589" x14ac:dyDescent="0.25"/>
    <row r="107590" x14ac:dyDescent="0.25"/>
    <row r="107591" x14ac:dyDescent="0.25"/>
    <row r="107592" x14ac:dyDescent="0.25"/>
    <row r="107593" x14ac:dyDescent="0.25"/>
    <row r="107594" x14ac:dyDescent="0.25"/>
    <row r="107595" x14ac:dyDescent="0.25"/>
    <row r="107596" x14ac:dyDescent="0.25"/>
    <row r="107597" x14ac:dyDescent="0.25"/>
    <row r="107598" x14ac:dyDescent="0.25"/>
    <row r="107599" x14ac:dyDescent="0.25"/>
    <row r="107600" x14ac:dyDescent="0.25"/>
    <row r="107601" x14ac:dyDescent="0.25"/>
    <row r="107602" x14ac:dyDescent="0.25"/>
    <row r="107603" x14ac:dyDescent="0.25"/>
    <row r="107604" x14ac:dyDescent="0.25"/>
    <row r="107605" x14ac:dyDescent="0.25"/>
    <row r="107606" x14ac:dyDescent="0.25"/>
    <row r="107607" x14ac:dyDescent="0.25"/>
    <row r="107608" x14ac:dyDescent="0.25"/>
    <row r="107609" x14ac:dyDescent="0.25"/>
    <row r="107610" x14ac:dyDescent="0.25"/>
    <row r="107611" x14ac:dyDescent="0.25"/>
    <row r="107612" x14ac:dyDescent="0.25"/>
    <row r="107613" x14ac:dyDescent="0.25"/>
    <row r="107614" x14ac:dyDescent="0.25"/>
    <row r="107615" x14ac:dyDescent="0.25"/>
    <row r="107616" x14ac:dyDescent="0.25"/>
    <row r="107617" x14ac:dyDescent="0.25"/>
    <row r="107618" x14ac:dyDescent="0.25"/>
    <row r="107619" x14ac:dyDescent="0.25"/>
    <row r="107620" x14ac:dyDescent="0.25"/>
    <row r="107621" x14ac:dyDescent="0.25"/>
    <row r="107622" x14ac:dyDescent="0.25"/>
    <row r="107623" x14ac:dyDescent="0.25"/>
    <row r="107624" x14ac:dyDescent="0.25"/>
    <row r="107625" x14ac:dyDescent="0.25"/>
    <row r="107626" x14ac:dyDescent="0.25"/>
    <row r="107627" x14ac:dyDescent="0.25"/>
    <row r="107628" x14ac:dyDescent="0.25"/>
    <row r="107629" x14ac:dyDescent="0.25"/>
    <row r="107630" x14ac:dyDescent="0.25"/>
    <row r="107631" x14ac:dyDescent="0.25"/>
    <row r="107632" x14ac:dyDescent="0.25"/>
    <row r="107633" x14ac:dyDescent="0.25"/>
    <row r="107634" x14ac:dyDescent="0.25"/>
    <row r="107635" x14ac:dyDescent="0.25"/>
    <row r="107636" x14ac:dyDescent="0.25"/>
    <row r="107637" x14ac:dyDescent="0.25"/>
    <row r="107638" x14ac:dyDescent="0.25"/>
    <row r="107639" x14ac:dyDescent="0.25"/>
    <row r="107640" x14ac:dyDescent="0.25"/>
    <row r="107641" x14ac:dyDescent="0.25"/>
    <row r="107642" x14ac:dyDescent="0.25"/>
    <row r="107643" x14ac:dyDescent="0.25"/>
    <row r="107644" x14ac:dyDescent="0.25"/>
    <row r="107645" x14ac:dyDescent="0.25"/>
    <row r="107646" x14ac:dyDescent="0.25"/>
    <row r="107647" x14ac:dyDescent="0.25"/>
    <row r="107648" x14ac:dyDescent="0.25"/>
    <row r="107649" x14ac:dyDescent="0.25"/>
    <row r="107650" x14ac:dyDescent="0.25"/>
    <row r="107651" x14ac:dyDescent="0.25"/>
    <row r="107652" x14ac:dyDescent="0.25"/>
    <row r="107653" x14ac:dyDescent="0.25"/>
    <row r="107654" x14ac:dyDescent="0.25"/>
    <row r="107655" x14ac:dyDescent="0.25"/>
    <row r="107656" x14ac:dyDescent="0.25"/>
    <row r="107657" x14ac:dyDescent="0.25"/>
    <row r="107658" x14ac:dyDescent="0.25"/>
    <row r="107659" x14ac:dyDescent="0.25"/>
    <row r="107660" x14ac:dyDescent="0.25"/>
    <row r="107661" x14ac:dyDescent="0.25"/>
    <row r="107662" x14ac:dyDescent="0.25"/>
    <row r="107663" x14ac:dyDescent="0.25"/>
    <row r="107664" x14ac:dyDescent="0.25"/>
    <row r="107665" x14ac:dyDescent="0.25"/>
    <row r="107666" x14ac:dyDescent="0.25"/>
    <row r="107667" x14ac:dyDescent="0.25"/>
    <row r="107668" x14ac:dyDescent="0.25"/>
    <row r="107669" x14ac:dyDescent="0.25"/>
    <row r="107670" x14ac:dyDescent="0.25"/>
    <row r="107671" x14ac:dyDescent="0.25"/>
    <row r="107672" x14ac:dyDescent="0.25"/>
    <row r="107673" x14ac:dyDescent="0.25"/>
    <row r="107674" x14ac:dyDescent="0.25"/>
    <row r="107675" x14ac:dyDescent="0.25"/>
    <row r="107676" x14ac:dyDescent="0.25"/>
    <row r="107677" x14ac:dyDescent="0.25"/>
    <row r="107678" x14ac:dyDescent="0.25"/>
    <row r="107679" x14ac:dyDescent="0.25"/>
    <row r="107680" x14ac:dyDescent="0.25"/>
    <row r="107681" x14ac:dyDescent="0.25"/>
    <row r="107682" x14ac:dyDescent="0.25"/>
    <row r="107683" x14ac:dyDescent="0.25"/>
    <row r="107684" x14ac:dyDescent="0.25"/>
    <row r="107685" x14ac:dyDescent="0.25"/>
    <row r="107686" x14ac:dyDescent="0.25"/>
    <row r="107687" x14ac:dyDescent="0.25"/>
    <row r="107688" x14ac:dyDescent="0.25"/>
    <row r="107689" x14ac:dyDescent="0.25"/>
    <row r="107690" x14ac:dyDescent="0.25"/>
    <row r="107691" x14ac:dyDescent="0.25"/>
    <row r="107692" x14ac:dyDescent="0.25"/>
    <row r="107693" x14ac:dyDescent="0.25"/>
    <row r="107694" x14ac:dyDescent="0.25"/>
    <row r="107695" x14ac:dyDescent="0.25"/>
    <row r="107696" x14ac:dyDescent="0.25"/>
    <row r="107697" x14ac:dyDescent="0.25"/>
    <row r="107698" x14ac:dyDescent="0.25"/>
    <row r="107699" x14ac:dyDescent="0.25"/>
    <row r="107700" x14ac:dyDescent="0.25"/>
    <row r="107701" x14ac:dyDescent="0.25"/>
    <row r="107702" x14ac:dyDescent="0.25"/>
    <row r="107703" x14ac:dyDescent="0.25"/>
    <row r="107704" x14ac:dyDescent="0.25"/>
    <row r="107705" x14ac:dyDescent="0.25"/>
    <row r="107706" x14ac:dyDescent="0.25"/>
    <row r="107707" x14ac:dyDescent="0.25"/>
    <row r="107708" x14ac:dyDescent="0.25"/>
    <row r="107709" x14ac:dyDescent="0.25"/>
    <row r="107710" x14ac:dyDescent="0.25"/>
    <row r="107711" x14ac:dyDescent="0.25"/>
    <row r="107712" x14ac:dyDescent="0.25"/>
    <row r="107713" x14ac:dyDescent="0.25"/>
    <row r="107714" x14ac:dyDescent="0.25"/>
    <row r="107715" x14ac:dyDescent="0.25"/>
    <row r="107716" x14ac:dyDescent="0.25"/>
    <row r="107717" x14ac:dyDescent="0.25"/>
    <row r="107718" x14ac:dyDescent="0.25"/>
    <row r="107719" x14ac:dyDescent="0.25"/>
    <row r="107720" x14ac:dyDescent="0.25"/>
    <row r="107721" x14ac:dyDescent="0.25"/>
    <row r="107722" x14ac:dyDescent="0.25"/>
    <row r="107723" x14ac:dyDescent="0.25"/>
    <row r="107724" x14ac:dyDescent="0.25"/>
    <row r="107725" x14ac:dyDescent="0.25"/>
    <row r="107726" x14ac:dyDescent="0.25"/>
    <row r="107727" x14ac:dyDescent="0.25"/>
    <row r="107728" x14ac:dyDescent="0.25"/>
    <row r="107729" x14ac:dyDescent="0.25"/>
    <row r="107730" x14ac:dyDescent="0.25"/>
    <row r="107731" x14ac:dyDescent="0.25"/>
    <row r="107732" x14ac:dyDescent="0.25"/>
    <row r="107733" x14ac:dyDescent="0.25"/>
    <row r="107734" x14ac:dyDescent="0.25"/>
    <row r="107735" x14ac:dyDescent="0.25"/>
    <row r="107736" x14ac:dyDescent="0.25"/>
    <row r="107737" x14ac:dyDescent="0.25"/>
    <row r="107738" x14ac:dyDescent="0.25"/>
    <row r="107739" x14ac:dyDescent="0.25"/>
    <row r="107740" x14ac:dyDescent="0.25"/>
    <row r="107741" x14ac:dyDescent="0.25"/>
    <row r="107742" x14ac:dyDescent="0.25"/>
    <row r="107743" x14ac:dyDescent="0.25"/>
    <row r="107744" x14ac:dyDescent="0.25"/>
    <row r="107745" x14ac:dyDescent="0.25"/>
    <row r="107746" x14ac:dyDescent="0.25"/>
    <row r="107747" x14ac:dyDescent="0.25"/>
    <row r="107748" x14ac:dyDescent="0.25"/>
    <row r="107749" x14ac:dyDescent="0.25"/>
    <row r="107750" x14ac:dyDescent="0.25"/>
    <row r="107751" x14ac:dyDescent="0.25"/>
    <row r="107752" x14ac:dyDescent="0.25"/>
    <row r="107753" x14ac:dyDescent="0.25"/>
    <row r="107754" x14ac:dyDescent="0.25"/>
    <row r="107755" x14ac:dyDescent="0.25"/>
    <row r="107756" x14ac:dyDescent="0.25"/>
    <row r="107757" x14ac:dyDescent="0.25"/>
    <row r="107758" x14ac:dyDescent="0.25"/>
    <row r="107759" x14ac:dyDescent="0.25"/>
    <row r="107760" x14ac:dyDescent="0.25"/>
    <row r="107761" x14ac:dyDescent="0.25"/>
    <row r="107762" x14ac:dyDescent="0.25"/>
    <row r="107763" x14ac:dyDescent="0.25"/>
    <row r="107764" x14ac:dyDescent="0.25"/>
    <row r="107765" x14ac:dyDescent="0.25"/>
    <row r="107766" x14ac:dyDescent="0.25"/>
    <row r="107767" x14ac:dyDescent="0.25"/>
    <row r="107768" x14ac:dyDescent="0.25"/>
    <row r="107769" x14ac:dyDescent="0.25"/>
    <row r="107770" x14ac:dyDescent="0.25"/>
    <row r="107771" x14ac:dyDescent="0.25"/>
    <row r="107772" x14ac:dyDescent="0.25"/>
    <row r="107773" x14ac:dyDescent="0.25"/>
    <row r="107774" x14ac:dyDescent="0.25"/>
    <row r="107775" x14ac:dyDescent="0.25"/>
    <row r="107776" x14ac:dyDescent="0.25"/>
    <row r="107777" x14ac:dyDescent="0.25"/>
    <row r="107778" x14ac:dyDescent="0.25"/>
    <row r="107779" x14ac:dyDescent="0.25"/>
    <row r="107780" x14ac:dyDescent="0.25"/>
    <row r="107781" x14ac:dyDescent="0.25"/>
    <row r="107782" x14ac:dyDescent="0.25"/>
    <row r="107783" x14ac:dyDescent="0.25"/>
    <row r="107784" x14ac:dyDescent="0.25"/>
    <row r="107785" x14ac:dyDescent="0.25"/>
    <row r="107786" x14ac:dyDescent="0.25"/>
    <row r="107787" x14ac:dyDescent="0.25"/>
    <row r="107788" x14ac:dyDescent="0.25"/>
    <row r="107789" x14ac:dyDescent="0.25"/>
    <row r="107790" x14ac:dyDescent="0.25"/>
    <row r="107791" x14ac:dyDescent="0.25"/>
    <row r="107792" x14ac:dyDescent="0.25"/>
    <row r="107793" x14ac:dyDescent="0.25"/>
    <row r="107794" x14ac:dyDescent="0.25"/>
    <row r="107795" x14ac:dyDescent="0.25"/>
    <row r="107796" x14ac:dyDescent="0.25"/>
    <row r="107797" x14ac:dyDescent="0.25"/>
    <row r="107798" x14ac:dyDescent="0.25"/>
    <row r="107799" x14ac:dyDescent="0.25"/>
    <row r="107800" x14ac:dyDescent="0.25"/>
    <row r="107801" x14ac:dyDescent="0.25"/>
    <row r="107802" x14ac:dyDescent="0.25"/>
    <row r="107803" x14ac:dyDescent="0.25"/>
    <row r="107804" x14ac:dyDescent="0.25"/>
    <row r="107805" x14ac:dyDescent="0.25"/>
    <row r="107806" x14ac:dyDescent="0.25"/>
    <row r="107807" x14ac:dyDescent="0.25"/>
    <row r="107808" x14ac:dyDescent="0.25"/>
    <row r="107809" x14ac:dyDescent="0.25"/>
    <row r="107810" x14ac:dyDescent="0.25"/>
    <row r="107811" x14ac:dyDescent="0.25"/>
    <row r="107812" x14ac:dyDescent="0.25"/>
    <row r="107813" x14ac:dyDescent="0.25"/>
    <row r="107814" x14ac:dyDescent="0.25"/>
    <row r="107815" x14ac:dyDescent="0.25"/>
    <row r="107816" x14ac:dyDescent="0.25"/>
    <row r="107817" x14ac:dyDescent="0.25"/>
    <row r="107818" x14ac:dyDescent="0.25"/>
    <row r="107819" x14ac:dyDescent="0.25"/>
    <row r="107820" x14ac:dyDescent="0.25"/>
    <row r="107821" x14ac:dyDescent="0.25"/>
    <row r="107822" x14ac:dyDescent="0.25"/>
    <row r="107823" x14ac:dyDescent="0.25"/>
    <row r="107824" x14ac:dyDescent="0.25"/>
    <row r="107825" x14ac:dyDescent="0.25"/>
    <row r="107826" x14ac:dyDescent="0.25"/>
    <row r="107827" x14ac:dyDescent="0.25"/>
    <row r="107828" x14ac:dyDescent="0.25"/>
    <row r="107829" x14ac:dyDescent="0.25"/>
    <row r="107830" x14ac:dyDescent="0.25"/>
    <row r="107831" x14ac:dyDescent="0.25"/>
    <row r="107832" x14ac:dyDescent="0.25"/>
    <row r="107833" x14ac:dyDescent="0.25"/>
    <row r="107834" x14ac:dyDescent="0.25"/>
    <row r="107835" x14ac:dyDescent="0.25"/>
    <row r="107836" x14ac:dyDescent="0.25"/>
    <row r="107837" x14ac:dyDescent="0.25"/>
    <row r="107838" x14ac:dyDescent="0.25"/>
    <row r="107839" x14ac:dyDescent="0.25"/>
    <row r="107840" x14ac:dyDescent="0.25"/>
    <row r="107841" x14ac:dyDescent="0.25"/>
    <row r="107842" x14ac:dyDescent="0.25"/>
    <row r="107843" x14ac:dyDescent="0.25"/>
    <row r="107844" x14ac:dyDescent="0.25"/>
    <row r="107845" x14ac:dyDescent="0.25"/>
    <row r="107846" x14ac:dyDescent="0.25"/>
    <row r="107847" x14ac:dyDescent="0.25"/>
    <row r="107848" x14ac:dyDescent="0.25"/>
    <row r="107849" x14ac:dyDescent="0.25"/>
    <row r="107850" x14ac:dyDescent="0.25"/>
    <row r="107851" x14ac:dyDescent="0.25"/>
    <row r="107852" x14ac:dyDescent="0.25"/>
    <row r="107853" x14ac:dyDescent="0.25"/>
    <row r="107854" x14ac:dyDescent="0.25"/>
    <row r="107855" x14ac:dyDescent="0.25"/>
    <row r="107856" x14ac:dyDescent="0.25"/>
    <row r="107857" x14ac:dyDescent="0.25"/>
    <row r="107858" x14ac:dyDescent="0.25"/>
    <row r="107859" x14ac:dyDescent="0.25"/>
    <row r="107860" x14ac:dyDescent="0.25"/>
    <row r="107861" x14ac:dyDescent="0.25"/>
    <row r="107862" x14ac:dyDescent="0.25"/>
    <row r="107863" x14ac:dyDescent="0.25"/>
    <row r="107864" x14ac:dyDescent="0.25"/>
    <row r="107865" x14ac:dyDescent="0.25"/>
    <row r="107866" x14ac:dyDescent="0.25"/>
    <row r="107867" x14ac:dyDescent="0.25"/>
    <row r="107868" x14ac:dyDescent="0.25"/>
    <row r="107869" x14ac:dyDescent="0.25"/>
    <row r="107870" x14ac:dyDescent="0.25"/>
    <row r="107871" x14ac:dyDescent="0.25"/>
    <row r="107872" x14ac:dyDescent="0.25"/>
    <row r="107873" x14ac:dyDescent="0.25"/>
    <row r="107874" x14ac:dyDescent="0.25"/>
    <row r="107875" x14ac:dyDescent="0.25"/>
    <row r="107876" x14ac:dyDescent="0.25"/>
    <row r="107877" x14ac:dyDescent="0.25"/>
    <row r="107878" x14ac:dyDescent="0.25"/>
    <row r="107879" x14ac:dyDescent="0.25"/>
    <row r="107880" x14ac:dyDescent="0.25"/>
    <row r="107881" x14ac:dyDescent="0.25"/>
    <row r="107882" x14ac:dyDescent="0.25"/>
    <row r="107883" x14ac:dyDescent="0.25"/>
    <row r="107884" x14ac:dyDescent="0.25"/>
    <row r="107885" x14ac:dyDescent="0.25"/>
    <row r="107886" x14ac:dyDescent="0.25"/>
    <row r="107887" x14ac:dyDescent="0.25"/>
    <row r="107888" x14ac:dyDescent="0.25"/>
    <row r="107889" x14ac:dyDescent="0.25"/>
    <row r="107890" x14ac:dyDescent="0.25"/>
    <row r="107891" x14ac:dyDescent="0.25"/>
    <row r="107892" x14ac:dyDescent="0.25"/>
    <row r="107893" x14ac:dyDescent="0.25"/>
    <row r="107894" x14ac:dyDescent="0.25"/>
    <row r="107895" x14ac:dyDescent="0.25"/>
    <row r="107896" x14ac:dyDescent="0.25"/>
    <row r="107897" x14ac:dyDescent="0.25"/>
    <row r="107898" x14ac:dyDescent="0.25"/>
    <row r="107899" x14ac:dyDescent="0.25"/>
    <row r="107900" x14ac:dyDescent="0.25"/>
    <row r="107901" x14ac:dyDescent="0.25"/>
    <row r="107902" x14ac:dyDescent="0.25"/>
    <row r="107903" x14ac:dyDescent="0.25"/>
    <row r="107904" x14ac:dyDescent="0.25"/>
    <row r="107905" x14ac:dyDescent="0.25"/>
    <row r="107906" x14ac:dyDescent="0.25"/>
    <row r="107907" x14ac:dyDescent="0.25"/>
    <row r="107908" x14ac:dyDescent="0.25"/>
    <row r="107909" x14ac:dyDescent="0.25"/>
    <row r="107910" x14ac:dyDescent="0.25"/>
    <row r="107911" x14ac:dyDescent="0.25"/>
    <row r="107912" x14ac:dyDescent="0.25"/>
    <row r="107913" x14ac:dyDescent="0.25"/>
    <row r="107914" x14ac:dyDescent="0.25"/>
    <row r="107915" x14ac:dyDescent="0.25"/>
    <row r="107916" x14ac:dyDescent="0.25"/>
    <row r="107917" x14ac:dyDescent="0.25"/>
    <row r="107918" x14ac:dyDescent="0.25"/>
    <row r="107919" x14ac:dyDescent="0.25"/>
    <row r="107920" x14ac:dyDescent="0.25"/>
    <row r="107921" x14ac:dyDescent="0.25"/>
    <row r="107922" x14ac:dyDescent="0.25"/>
    <row r="107923" x14ac:dyDescent="0.25"/>
    <row r="107924" x14ac:dyDescent="0.25"/>
    <row r="107925" x14ac:dyDescent="0.25"/>
    <row r="107926" x14ac:dyDescent="0.25"/>
    <row r="107927" x14ac:dyDescent="0.25"/>
    <row r="107928" x14ac:dyDescent="0.25"/>
    <row r="107929" x14ac:dyDescent="0.25"/>
    <row r="107930" x14ac:dyDescent="0.25"/>
    <row r="107931" x14ac:dyDescent="0.25"/>
    <row r="107932" x14ac:dyDescent="0.25"/>
    <row r="107933" x14ac:dyDescent="0.25"/>
    <row r="107934" x14ac:dyDescent="0.25"/>
    <row r="107935" x14ac:dyDescent="0.25"/>
    <row r="107936" x14ac:dyDescent="0.25"/>
    <row r="107937" x14ac:dyDescent="0.25"/>
    <row r="107938" x14ac:dyDescent="0.25"/>
    <row r="107939" x14ac:dyDescent="0.25"/>
    <row r="107940" x14ac:dyDescent="0.25"/>
    <row r="107941" x14ac:dyDescent="0.25"/>
    <row r="107942" x14ac:dyDescent="0.25"/>
    <row r="107943" x14ac:dyDescent="0.25"/>
    <row r="107944" x14ac:dyDescent="0.25"/>
    <row r="107945" x14ac:dyDescent="0.25"/>
    <row r="107946" x14ac:dyDescent="0.25"/>
    <row r="107947" x14ac:dyDescent="0.25"/>
    <row r="107948" x14ac:dyDescent="0.25"/>
    <row r="107949" x14ac:dyDescent="0.25"/>
    <row r="107950" x14ac:dyDescent="0.25"/>
    <row r="107951" x14ac:dyDescent="0.25"/>
    <row r="107952" x14ac:dyDescent="0.25"/>
    <row r="107953" x14ac:dyDescent="0.25"/>
    <row r="107954" x14ac:dyDescent="0.25"/>
    <row r="107955" x14ac:dyDescent="0.25"/>
    <row r="107956" x14ac:dyDescent="0.25"/>
    <row r="107957" x14ac:dyDescent="0.25"/>
    <row r="107958" x14ac:dyDescent="0.25"/>
    <row r="107959" x14ac:dyDescent="0.25"/>
    <row r="107960" x14ac:dyDescent="0.25"/>
    <row r="107961" x14ac:dyDescent="0.25"/>
    <row r="107962" x14ac:dyDescent="0.25"/>
    <row r="107963" x14ac:dyDescent="0.25"/>
    <row r="107964" x14ac:dyDescent="0.25"/>
    <row r="107965" x14ac:dyDescent="0.25"/>
    <row r="107966" x14ac:dyDescent="0.25"/>
    <row r="107967" x14ac:dyDescent="0.25"/>
    <row r="107968" x14ac:dyDescent="0.25"/>
    <row r="107969" x14ac:dyDescent="0.25"/>
    <row r="107970" x14ac:dyDescent="0.25"/>
    <row r="107971" x14ac:dyDescent="0.25"/>
    <row r="107972" x14ac:dyDescent="0.25"/>
    <row r="107973" x14ac:dyDescent="0.25"/>
    <row r="107974" x14ac:dyDescent="0.25"/>
    <row r="107975" x14ac:dyDescent="0.25"/>
    <row r="107976" x14ac:dyDescent="0.25"/>
    <row r="107977" x14ac:dyDescent="0.25"/>
    <row r="107978" x14ac:dyDescent="0.25"/>
    <row r="107979" x14ac:dyDescent="0.25"/>
    <row r="107980" x14ac:dyDescent="0.25"/>
    <row r="107981" x14ac:dyDescent="0.25"/>
    <row r="107982" x14ac:dyDescent="0.25"/>
    <row r="107983" x14ac:dyDescent="0.25"/>
    <row r="107984" x14ac:dyDescent="0.25"/>
    <row r="107985" x14ac:dyDescent="0.25"/>
    <row r="107986" x14ac:dyDescent="0.25"/>
    <row r="107987" x14ac:dyDescent="0.25"/>
    <row r="107988" x14ac:dyDescent="0.25"/>
    <row r="107989" x14ac:dyDescent="0.25"/>
    <row r="107990" x14ac:dyDescent="0.25"/>
    <row r="107991" x14ac:dyDescent="0.25"/>
    <row r="107992" x14ac:dyDescent="0.25"/>
    <row r="107993" x14ac:dyDescent="0.25"/>
    <row r="107994" x14ac:dyDescent="0.25"/>
    <row r="107995" x14ac:dyDescent="0.25"/>
    <row r="107996" x14ac:dyDescent="0.25"/>
    <row r="107997" x14ac:dyDescent="0.25"/>
    <row r="107998" x14ac:dyDescent="0.25"/>
    <row r="107999" x14ac:dyDescent="0.25"/>
    <row r="108000" x14ac:dyDescent="0.25"/>
    <row r="108001" x14ac:dyDescent="0.25"/>
    <row r="108002" x14ac:dyDescent="0.25"/>
    <row r="108003" x14ac:dyDescent="0.25"/>
    <row r="108004" x14ac:dyDescent="0.25"/>
    <row r="108005" x14ac:dyDescent="0.25"/>
    <row r="108006" x14ac:dyDescent="0.25"/>
    <row r="108007" x14ac:dyDescent="0.25"/>
    <row r="108008" x14ac:dyDescent="0.25"/>
    <row r="108009" x14ac:dyDescent="0.25"/>
    <row r="108010" x14ac:dyDescent="0.25"/>
    <row r="108011" x14ac:dyDescent="0.25"/>
    <row r="108012" x14ac:dyDescent="0.25"/>
    <row r="108013" x14ac:dyDescent="0.25"/>
    <row r="108014" x14ac:dyDescent="0.25"/>
    <row r="108015" x14ac:dyDescent="0.25"/>
    <row r="108016" x14ac:dyDescent="0.25"/>
    <row r="108017" x14ac:dyDescent="0.25"/>
    <row r="108018" x14ac:dyDescent="0.25"/>
    <row r="108019" x14ac:dyDescent="0.25"/>
    <row r="108020" x14ac:dyDescent="0.25"/>
    <row r="108021" x14ac:dyDescent="0.25"/>
    <row r="108022" x14ac:dyDescent="0.25"/>
    <row r="108023" x14ac:dyDescent="0.25"/>
    <row r="108024" x14ac:dyDescent="0.25"/>
    <row r="108025" x14ac:dyDescent="0.25"/>
    <row r="108026" x14ac:dyDescent="0.25"/>
    <row r="108027" x14ac:dyDescent="0.25"/>
    <row r="108028" x14ac:dyDescent="0.25"/>
    <row r="108029" x14ac:dyDescent="0.25"/>
    <row r="108030" x14ac:dyDescent="0.25"/>
    <row r="108031" x14ac:dyDescent="0.25"/>
    <row r="108032" x14ac:dyDescent="0.25"/>
    <row r="108033" x14ac:dyDescent="0.25"/>
    <row r="108034" x14ac:dyDescent="0.25"/>
    <row r="108035" x14ac:dyDescent="0.25"/>
    <row r="108036" x14ac:dyDescent="0.25"/>
    <row r="108037" x14ac:dyDescent="0.25"/>
    <row r="108038" x14ac:dyDescent="0.25"/>
    <row r="108039" x14ac:dyDescent="0.25"/>
    <row r="108040" x14ac:dyDescent="0.25"/>
    <row r="108041" x14ac:dyDescent="0.25"/>
    <row r="108042" x14ac:dyDescent="0.25"/>
    <row r="108043" x14ac:dyDescent="0.25"/>
    <row r="108044" x14ac:dyDescent="0.25"/>
    <row r="108045" x14ac:dyDescent="0.25"/>
    <row r="108046" x14ac:dyDescent="0.25"/>
    <row r="108047" x14ac:dyDescent="0.25"/>
    <row r="108048" x14ac:dyDescent="0.25"/>
    <row r="108049" x14ac:dyDescent="0.25"/>
    <row r="108050" x14ac:dyDescent="0.25"/>
    <row r="108051" x14ac:dyDescent="0.25"/>
    <row r="108052" x14ac:dyDescent="0.25"/>
    <row r="108053" x14ac:dyDescent="0.25"/>
    <row r="108054" x14ac:dyDescent="0.25"/>
    <row r="108055" x14ac:dyDescent="0.25"/>
    <row r="108056" x14ac:dyDescent="0.25"/>
    <row r="108057" x14ac:dyDescent="0.25"/>
    <row r="108058" x14ac:dyDescent="0.25"/>
    <row r="108059" x14ac:dyDescent="0.25"/>
    <row r="108060" x14ac:dyDescent="0.25"/>
    <row r="108061" x14ac:dyDescent="0.25"/>
    <row r="108062" x14ac:dyDescent="0.25"/>
    <row r="108063" x14ac:dyDescent="0.25"/>
    <row r="108064" x14ac:dyDescent="0.25"/>
    <row r="108065" x14ac:dyDescent="0.25"/>
    <row r="108066" x14ac:dyDescent="0.25"/>
    <row r="108067" x14ac:dyDescent="0.25"/>
    <row r="108068" x14ac:dyDescent="0.25"/>
    <row r="108069" x14ac:dyDescent="0.25"/>
    <row r="108070" x14ac:dyDescent="0.25"/>
    <row r="108071" x14ac:dyDescent="0.25"/>
    <row r="108072" x14ac:dyDescent="0.25"/>
    <row r="108073" x14ac:dyDescent="0.25"/>
    <row r="108074" x14ac:dyDescent="0.25"/>
    <row r="108075" x14ac:dyDescent="0.25"/>
    <row r="108076" x14ac:dyDescent="0.25"/>
    <row r="108077" x14ac:dyDescent="0.25"/>
    <row r="108078" x14ac:dyDescent="0.25"/>
    <row r="108079" x14ac:dyDescent="0.25"/>
    <row r="108080" x14ac:dyDescent="0.25"/>
    <row r="108081" x14ac:dyDescent="0.25"/>
    <row r="108082" x14ac:dyDescent="0.25"/>
    <row r="108083" x14ac:dyDescent="0.25"/>
    <row r="108084" x14ac:dyDescent="0.25"/>
    <row r="108085" x14ac:dyDescent="0.25"/>
    <row r="108086" x14ac:dyDescent="0.25"/>
    <row r="108087" x14ac:dyDescent="0.25"/>
    <row r="108088" x14ac:dyDescent="0.25"/>
    <row r="108089" x14ac:dyDescent="0.25"/>
    <row r="108090" x14ac:dyDescent="0.25"/>
    <row r="108091" x14ac:dyDescent="0.25"/>
    <row r="108092" x14ac:dyDescent="0.25"/>
    <row r="108093" x14ac:dyDescent="0.25"/>
    <row r="108094" x14ac:dyDescent="0.25"/>
    <row r="108095" x14ac:dyDescent="0.25"/>
    <row r="108096" x14ac:dyDescent="0.25"/>
    <row r="108097" x14ac:dyDescent="0.25"/>
    <row r="108098" x14ac:dyDescent="0.25"/>
    <row r="108099" x14ac:dyDescent="0.25"/>
    <row r="108100" x14ac:dyDescent="0.25"/>
    <row r="108101" x14ac:dyDescent="0.25"/>
    <row r="108102" x14ac:dyDescent="0.25"/>
    <row r="108103" x14ac:dyDescent="0.25"/>
    <row r="108104" x14ac:dyDescent="0.25"/>
    <row r="108105" x14ac:dyDescent="0.25"/>
    <row r="108106" x14ac:dyDescent="0.25"/>
    <row r="108107" x14ac:dyDescent="0.25"/>
    <row r="108108" x14ac:dyDescent="0.25"/>
    <row r="108109" x14ac:dyDescent="0.25"/>
    <row r="108110" x14ac:dyDescent="0.25"/>
    <row r="108111" x14ac:dyDescent="0.25"/>
    <row r="108112" x14ac:dyDescent="0.25"/>
    <row r="108113" x14ac:dyDescent="0.25"/>
    <row r="108114" x14ac:dyDescent="0.25"/>
    <row r="108115" x14ac:dyDescent="0.25"/>
    <row r="108116" x14ac:dyDescent="0.25"/>
    <row r="108117" x14ac:dyDescent="0.25"/>
    <row r="108118" x14ac:dyDescent="0.25"/>
    <row r="108119" x14ac:dyDescent="0.25"/>
    <row r="108120" x14ac:dyDescent="0.25"/>
    <row r="108121" x14ac:dyDescent="0.25"/>
    <row r="108122" x14ac:dyDescent="0.25"/>
    <row r="108123" x14ac:dyDescent="0.25"/>
    <row r="108124" x14ac:dyDescent="0.25"/>
    <row r="108125" x14ac:dyDescent="0.25"/>
    <row r="108126" x14ac:dyDescent="0.25"/>
    <row r="108127" x14ac:dyDescent="0.25"/>
    <row r="108128" x14ac:dyDescent="0.25"/>
    <row r="108129" x14ac:dyDescent="0.25"/>
    <row r="108130" x14ac:dyDescent="0.25"/>
    <row r="108131" x14ac:dyDescent="0.25"/>
    <row r="108132" x14ac:dyDescent="0.25"/>
    <row r="108133" x14ac:dyDescent="0.25"/>
    <row r="108134" x14ac:dyDescent="0.25"/>
    <row r="108135" x14ac:dyDescent="0.25"/>
    <row r="108136" x14ac:dyDescent="0.25"/>
    <row r="108137" x14ac:dyDescent="0.25"/>
    <row r="108138" x14ac:dyDescent="0.25"/>
    <row r="108139" x14ac:dyDescent="0.25"/>
    <row r="108140" x14ac:dyDescent="0.25"/>
    <row r="108141" x14ac:dyDescent="0.25"/>
    <row r="108142" x14ac:dyDescent="0.25"/>
    <row r="108143" x14ac:dyDescent="0.25"/>
    <row r="108144" x14ac:dyDescent="0.25"/>
    <row r="108145" x14ac:dyDescent="0.25"/>
    <row r="108146" x14ac:dyDescent="0.25"/>
    <row r="108147" x14ac:dyDescent="0.25"/>
    <row r="108148" x14ac:dyDescent="0.25"/>
    <row r="108149" x14ac:dyDescent="0.25"/>
    <row r="108150" x14ac:dyDescent="0.25"/>
    <row r="108151" x14ac:dyDescent="0.25"/>
    <row r="108152" x14ac:dyDescent="0.25"/>
    <row r="108153" x14ac:dyDescent="0.25"/>
    <row r="108154" x14ac:dyDescent="0.25"/>
    <row r="108155" x14ac:dyDescent="0.25"/>
    <row r="108156" x14ac:dyDescent="0.25"/>
    <row r="108157" x14ac:dyDescent="0.25"/>
    <row r="108158" x14ac:dyDescent="0.25"/>
    <row r="108159" x14ac:dyDescent="0.25"/>
    <row r="108160" x14ac:dyDescent="0.25"/>
    <row r="108161" x14ac:dyDescent="0.25"/>
    <row r="108162" x14ac:dyDescent="0.25"/>
    <row r="108163" x14ac:dyDescent="0.25"/>
    <row r="108164" x14ac:dyDescent="0.25"/>
    <row r="108165" x14ac:dyDescent="0.25"/>
    <row r="108166" x14ac:dyDescent="0.25"/>
    <row r="108167" x14ac:dyDescent="0.25"/>
    <row r="108168" x14ac:dyDescent="0.25"/>
    <row r="108169" x14ac:dyDescent="0.25"/>
    <row r="108170" x14ac:dyDescent="0.25"/>
    <row r="108171" x14ac:dyDescent="0.25"/>
    <row r="108172" x14ac:dyDescent="0.25"/>
    <row r="108173" x14ac:dyDescent="0.25"/>
    <row r="108174" x14ac:dyDescent="0.25"/>
    <row r="108175" x14ac:dyDescent="0.25"/>
    <row r="108176" x14ac:dyDescent="0.25"/>
    <row r="108177" x14ac:dyDescent="0.25"/>
    <row r="108178" x14ac:dyDescent="0.25"/>
    <row r="108179" x14ac:dyDescent="0.25"/>
    <row r="108180" x14ac:dyDescent="0.25"/>
    <row r="108181" x14ac:dyDescent="0.25"/>
    <row r="108182" x14ac:dyDescent="0.25"/>
    <row r="108183" x14ac:dyDescent="0.25"/>
    <row r="108184" x14ac:dyDescent="0.25"/>
    <row r="108185" x14ac:dyDescent="0.25"/>
    <row r="108186" x14ac:dyDescent="0.25"/>
    <row r="108187" x14ac:dyDescent="0.25"/>
    <row r="108188" x14ac:dyDescent="0.25"/>
    <row r="108189" x14ac:dyDescent="0.25"/>
    <row r="108190" x14ac:dyDescent="0.25"/>
    <row r="108191" x14ac:dyDescent="0.25"/>
    <row r="108192" x14ac:dyDescent="0.25"/>
    <row r="108193" x14ac:dyDescent="0.25"/>
    <row r="108194" x14ac:dyDescent="0.25"/>
    <row r="108195" x14ac:dyDescent="0.25"/>
    <row r="108196" x14ac:dyDescent="0.25"/>
    <row r="108197" x14ac:dyDescent="0.25"/>
    <row r="108198" x14ac:dyDescent="0.25"/>
    <row r="108199" x14ac:dyDescent="0.25"/>
    <row r="108200" x14ac:dyDescent="0.25"/>
    <row r="108201" x14ac:dyDescent="0.25"/>
    <row r="108202" x14ac:dyDescent="0.25"/>
    <row r="108203" x14ac:dyDescent="0.25"/>
    <row r="108204" x14ac:dyDescent="0.25"/>
    <row r="108205" x14ac:dyDescent="0.25"/>
    <row r="108206" x14ac:dyDescent="0.25"/>
    <row r="108207" x14ac:dyDescent="0.25"/>
    <row r="108208" x14ac:dyDescent="0.25"/>
    <row r="108209" x14ac:dyDescent="0.25"/>
    <row r="108210" x14ac:dyDescent="0.25"/>
    <row r="108211" x14ac:dyDescent="0.25"/>
    <row r="108212" x14ac:dyDescent="0.25"/>
    <row r="108213" x14ac:dyDescent="0.25"/>
    <row r="108214" x14ac:dyDescent="0.25"/>
    <row r="108215" x14ac:dyDescent="0.25"/>
    <row r="108216" x14ac:dyDescent="0.25"/>
    <row r="108217" x14ac:dyDescent="0.25"/>
    <row r="108218" x14ac:dyDescent="0.25"/>
    <row r="108219" x14ac:dyDescent="0.25"/>
    <row r="108220" x14ac:dyDescent="0.25"/>
    <row r="108221" x14ac:dyDescent="0.25"/>
    <row r="108222" x14ac:dyDescent="0.25"/>
    <row r="108223" x14ac:dyDescent="0.25"/>
    <row r="108224" x14ac:dyDescent="0.25"/>
    <row r="108225" x14ac:dyDescent="0.25"/>
    <row r="108226" x14ac:dyDescent="0.25"/>
    <row r="108227" x14ac:dyDescent="0.25"/>
    <row r="108228" x14ac:dyDescent="0.25"/>
    <row r="108229" x14ac:dyDescent="0.25"/>
    <row r="108230" x14ac:dyDescent="0.25"/>
    <row r="108231" x14ac:dyDescent="0.25"/>
    <row r="108232" x14ac:dyDescent="0.25"/>
    <row r="108233" x14ac:dyDescent="0.25"/>
    <row r="108234" x14ac:dyDescent="0.25"/>
    <row r="108235" x14ac:dyDescent="0.25"/>
    <row r="108236" x14ac:dyDescent="0.25"/>
    <row r="108237" x14ac:dyDescent="0.25"/>
    <row r="108238" x14ac:dyDescent="0.25"/>
    <row r="108239" x14ac:dyDescent="0.25"/>
    <row r="108240" x14ac:dyDescent="0.25"/>
    <row r="108241" x14ac:dyDescent="0.25"/>
    <row r="108242" x14ac:dyDescent="0.25"/>
    <row r="108243" x14ac:dyDescent="0.25"/>
    <row r="108244" x14ac:dyDescent="0.25"/>
    <row r="108245" x14ac:dyDescent="0.25"/>
    <row r="108246" x14ac:dyDescent="0.25"/>
    <row r="108247" x14ac:dyDescent="0.25"/>
    <row r="108248" x14ac:dyDescent="0.25"/>
    <row r="108249" x14ac:dyDescent="0.25"/>
    <row r="108250" x14ac:dyDescent="0.25"/>
    <row r="108251" x14ac:dyDescent="0.25"/>
    <row r="108252" x14ac:dyDescent="0.25"/>
    <row r="108253" x14ac:dyDescent="0.25"/>
    <row r="108254" x14ac:dyDescent="0.25"/>
    <row r="108255" x14ac:dyDescent="0.25"/>
    <row r="108256" x14ac:dyDescent="0.25"/>
    <row r="108257" x14ac:dyDescent="0.25"/>
    <row r="108258" x14ac:dyDescent="0.25"/>
    <row r="108259" x14ac:dyDescent="0.25"/>
    <row r="108260" x14ac:dyDescent="0.25"/>
    <row r="108261" x14ac:dyDescent="0.25"/>
    <row r="108262" x14ac:dyDescent="0.25"/>
    <row r="108263" x14ac:dyDescent="0.25"/>
    <row r="108264" x14ac:dyDescent="0.25"/>
    <row r="108265" x14ac:dyDescent="0.25"/>
    <row r="108266" x14ac:dyDescent="0.25"/>
    <row r="108267" x14ac:dyDescent="0.25"/>
    <row r="108268" x14ac:dyDescent="0.25"/>
    <row r="108269" x14ac:dyDescent="0.25"/>
    <row r="108270" x14ac:dyDescent="0.25"/>
    <row r="108271" x14ac:dyDescent="0.25"/>
    <row r="108272" x14ac:dyDescent="0.25"/>
    <row r="108273" x14ac:dyDescent="0.25"/>
    <row r="108274" x14ac:dyDescent="0.25"/>
    <row r="108275" x14ac:dyDescent="0.25"/>
    <row r="108276" x14ac:dyDescent="0.25"/>
    <row r="108277" x14ac:dyDescent="0.25"/>
    <row r="108278" x14ac:dyDescent="0.25"/>
    <row r="108279" x14ac:dyDescent="0.25"/>
    <row r="108280" x14ac:dyDescent="0.25"/>
    <row r="108281" x14ac:dyDescent="0.25"/>
    <row r="108282" x14ac:dyDescent="0.25"/>
    <row r="108283" x14ac:dyDescent="0.25"/>
    <row r="108284" x14ac:dyDescent="0.25"/>
    <row r="108285" x14ac:dyDescent="0.25"/>
    <row r="108286" x14ac:dyDescent="0.25"/>
    <row r="108287" x14ac:dyDescent="0.25"/>
    <row r="108288" x14ac:dyDescent="0.25"/>
    <row r="108289" x14ac:dyDescent="0.25"/>
    <row r="108290" x14ac:dyDescent="0.25"/>
    <row r="108291" x14ac:dyDescent="0.25"/>
    <row r="108292" x14ac:dyDescent="0.25"/>
    <row r="108293" x14ac:dyDescent="0.25"/>
    <row r="108294" x14ac:dyDescent="0.25"/>
    <row r="108295" x14ac:dyDescent="0.25"/>
    <row r="108296" x14ac:dyDescent="0.25"/>
    <row r="108297" x14ac:dyDescent="0.25"/>
    <row r="108298" x14ac:dyDescent="0.25"/>
    <row r="108299" x14ac:dyDescent="0.25"/>
    <row r="108300" x14ac:dyDescent="0.25"/>
    <row r="108301" x14ac:dyDescent="0.25"/>
    <row r="108302" x14ac:dyDescent="0.25"/>
    <row r="108303" x14ac:dyDescent="0.25"/>
    <row r="108304" x14ac:dyDescent="0.25"/>
    <row r="108305" x14ac:dyDescent="0.25"/>
    <row r="108306" x14ac:dyDescent="0.25"/>
    <row r="108307" x14ac:dyDescent="0.25"/>
    <row r="108308" x14ac:dyDescent="0.25"/>
    <row r="108309" x14ac:dyDescent="0.25"/>
    <row r="108310" x14ac:dyDescent="0.25"/>
    <row r="108311" x14ac:dyDescent="0.25"/>
    <row r="108312" x14ac:dyDescent="0.25"/>
    <row r="108313" x14ac:dyDescent="0.25"/>
    <row r="108314" x14ac:dyDescent="0.25"/>
    <row r="108315" x14ac:dyDescent="0.25"/>
    <row r="108316" x14ac:dyDescent="0.25"/>
    <row r="108317" x14ac:dyDescent="0.25"/>
    <row r="108318" x14ac:dyDescent="0.25"/>
    <row r="108319" x14ac:dyDescent="0.25"/>
    <row r="108320" x14ac:dyDescent="0.25"/>
    <row r="108321" x14ac:dyDescent="0.25"/>
    <row r="108322" x14ac:dyDescent="0.25"/>
    <row r="108323" x14ac:dyDescent="0.25"/>
    <row r="108324" x14ac:dyDescent="0.25"/>
    <row r="108325" x14ac:dyDescent="0.25"/>
    <row r="108326" x14ac:dyDescent="0.25"/>
    <row r="108327" x14ac:dyDescent="0.25"/>
    <row r="108328" x14ac:dyDescent="0.25"/>
    <row r="108329" x14ac:dyDescent="0.25"/>
    <row r="108330" x14ac:dyDescent="0.25"/>
    <row r="108331" x14ac:dyDescent="0.25"/>
    <row r="108332" x14ac:dyDescent="0.25"/>
    <row r="108333" x14ac:dyDescent="0.25"/>
    <row r="108334" x14ac:dyDescent="0.25"/>
    <row r="108335" x14ac:dyDescent="0.25"/>
    <row r="108336" x14ac:dyDescent="0.25"/>
    <row r="108337" x14ac:dyDescent="0.25"/>
    <row r="108338" x14ac:dyDescent="0.25"/>
    <row r="108339" x14ac:dyDescent="0.25"/>
    <row r="108340" x14ac:dyDescent="0.25"/>
    <row r="108341" x14ac:dyDescent="0.25"/>
    <row r="108342" x14ac:dyDescent="0.25"/>
    <row r="108343" x14ac:dyDescent="0.25"/>
    <row r="108344" x14ac:dyDescent="0.25"/>
    <row r="108345" x14ac:dyDescent="0.25"/>
    <row r="108346" x14ac:dyDescent="0.25"/>
    <row r="108347" x14ac:dyDescent="0.25"/>
    <row r="108348" x14ac:dyDescent="0.25"/>
    <row r="108349" x14ac:dyDescent="0.25"/>
    <row r="108350" x14ac:dyDescent="0.25"/>
    <row r="108351" x14ac:dyDescent="0.25"/>
    <row r="108352" x14ac:dyDescent="0.25"/>
    <row r="108353" x14ac:dyDescent="0.25"/>
    <row r="108354" x14ac:dyDescent="0.25"/>
    <row r="108355" x14ac:dyDescent="0.25"/>
    <row r="108356" x14ac:dyDescent="0.25"/>
    <row r="108357" x14ac:dyDescent="0.25"/>
    <row r="108358" x14ac:dyDescent="0.25"/>
    <row r="108359" x14ac:dyDescent="0.25"/>
    <row r="108360" x14ac:dyDescent="0.25"/>
    <row r="108361" x14ac:dyDescent="0.25"/>
    <row r="108362" x14ac:dyDescent="0.25"/>
    <row r="108363" x14ac:dyDescent="0.25"/>
    <row r="108364" x14ac:dyDescent="0.25"/>
    <row r="108365" x14ac:dyDescent="0.25"/>
    <row r="108366" x14ac:dyDescent="0.25"/>
    <row r="108367" x14ac:dyDescent="0.25"/>
    <row r="108368" x14ac:dyDescent="0.25"/>
    <row r="108369" x14ac:dyDescent="0.25"/>
    <row r="108370" x14ac:dyDescent="0.25"/>
    <row r="108371" x14ac:dyDescent="0.25"/>
    <row r="108372" x14ac:dyDescent="0.25"/>
    <row r="108373" x14ac:dyDescent="0.25"/>
    <row r="108374" x14ac:dyDescent="0.25"/>
    <row r="108375" x14ac:dyDescent="0.25"/>
    <row r="108376" x14ac:dyDescent="0.25"/>
    <row r="108377" x14ac:dyDescent="0.25"/>
    <row r="108378" x14ac:dyDescent="0.25"/>
    <row r="108379" x14ac:dyDescent="0.25"/>
    <row r="108380" x14ac:dyDescent="0.25"/>
    <row r="108381" x14ac:dyDescent="0.25"/>
    <row r="108382" x14ac:dyDescent="0.25"/>
    <row r="108383" x14ac:dyDescent="0.25"/>
    <row r="108384" x14ac:dyDescent="0.25"/>
    <row r="108385" x14ac:dyDescent="0.25"/>
    <row r="108386" x14ac:dyDescent="0.25"/>
    <row r="108387" x14ac:dyDescent="0.25"/>
    <row r="108388" x14ac:dyDescent="0.25"/>
    <row r="108389" x14ac:dyDescent="0.25"/>
    <row r="108390" x14ac:dyDescent="0.25"/>
    <row r="108391" x14ac:dyDescent="0.25"/>
    <row r="108392" x14ac:dyDescent="0.25"/>
    <row r="108393" x14ac:dyDescent="0.25"/>
    <row r="108394" x14ac:dyDescent="0.25"/>
    <row r="108395" x14ac:dyDescent="0.25"/>
    <row r="108396" x14ac:dyDescent="0.25"/>
    <row r="108397" x14ac:dyDescent="0.25"/>
    <row r="108398" x14ac:dyDescent="0.25"/>
    <row r="108399" x14ac:dyDescent="0.25"/>
    <row r="108400" x14ac:dyDescent="0.25"/>
    <row r="108401" x14ac:dyDescent="0.25"/>
    <row r="108402" x14ac:dyDescent="0.25"/>
    <row r="108403" x14ac:dyDescent="0.25"/>
    <row r="108404" x14ac:dyDescent="0.25"/>
    <row r="108405" x14ac:dyDescent="0.25"/>
    <row r="108406" x14ac:dyDescent="0.25"/>
    <row r="108407" x14ac:dyDescent="0.25"/>
    <row r="108408" x14ac:dyDescent="0.25"/>
    <row r="108409" x14ac:dyDescent="0.25"/>
    <row r="108410" x14ac:dyDescent="0.25"/>
    <row r="108411" x14ac:dyDescent="0.25"/>
    <row r="108412" x14ac:dyDescent="0.25"/>
    <row r="108413" x14ac:dyDescent="0.25"/>
    <row r="108414" x14ac:dyDescent="0.25"/>
    <row r="108415" x14ac:dyDescent="0.25"/>
    <row r="108416" x14ac:dyDescent="0.25"/>
    <row r="108417" x14ac:dyDescent="0.25"/>
    <row r="108418" x14ac:dyDescent="0.25"/>
    <row r="108419" x14ac:dyDescent="0.25"/>
    <row r="108420" x14ac:dyDescent="0.25"/>
    <row r="108421" x14ac:dyDescent="0.25"/>
    <row r="108422" x14ac:dyDescent="0.25"/>
    <row r="108423" x14ac:dyDescent="0.25"/>
    <row r="108424" x14ac:dyDescent="0.25"/>
    <row r="108425" x14ac:dyDescent="0.25"/>
    <row r="108426" x14ac:dyDescent="0.25"/>
    <row r="108427" x14ac:dyDescent="0.25"/>
    <row r="108428" x14ac:dyDescent="0.25"/>
    <row r="108429" x14ac:dyDescent="0.25"/>
    <row r="108430" x14ac:dyDescent="0.25"/>
    <row r="108431" x14ac:dyDescent="0.25"/>
    <row r="108432" x14ac:dyDescent="0.25"/>
    <row r="108433" x14ac:dyDescent="0.25"/>
    <row r="108434" x14ac:dyDescent="0.25"/>
    <row r="108435" x14ac:dyDescent="0.25"/>
    <row r="108436" x14ac:dyDescent="0.25"/>
    <row r="108437" x14ac:dyDescent="0.25"/>
    <row r="108438" x14ac:dyDescent="0.25"/>
    <row r="108439" x14ac:dyDescent="0.25"/>
    <row r="108440" x14ac:dyDescent="0.25"/>
    <row r="108441" x14ac:dyDescent="0.25"/>
    <row r="108442" x14ac:dyDescent="0.25"/>
    <row r="108443" x14ac:dyDescent="0.25"/>
    <row r="108444" x14ac:dyDescent="0.25"/>
    <row r="108445" x14ac:dyDescent="0.25"/>
    <row r="108446" x14ac:dyDescent="0.25"/>
    <row r="108447" x14ac:dyDescent="0.25"/>
    <row r="108448" x14ac:dyDescent="0.25"/>
    <row r="108449" x14ac:dyDescent="0.25"/>
    <row r="108450" x14ac:dyDescent="0.25"/>
    <row r="108451" x14ac:dyDescent="0.25"/>
    <row r="108452" x14ac:dyDescent="0.25"/>
    <row r="108453" x14ac:dyDescent="0.25"/>
    <row r="108454" x14ac:dyDescent="0.25"/>
    <row r="108455" x14ac:dyDescent="0.25"/>
    <row r="108456" x14ac:dyDescent="0.25"/>
    <row r="108457" x14ac:dyDescent="0.25"/>
    <row r="108458" x14ac:dyDescent="0.25"/>
    <row r="108459" x14ac:dyDescent="0.25"/>
    <row r="108460" x14ac:dyDescent="0.25"/>
    <row r="108461" x14ac:dyDescent="0.25"/>
    <row r="108462" x14ac:dyDescent="0.25"/>
    <row r="108463" x14ac:dyDescent="0.25"/>
    <row r="108464" x14ac:dyDescent="0.25"/>
    <row r="108465" x14ac:dyDescent="0.25"/>
    <row r="108466" x14ac:dyDescent="0.25"/>
    <row r="108467" x14ac:dyDescent="0.25"/>
    <row r="108468" x14ac:dyDescent="0.25"/>
    <row r="108469" x14ac:dyDescent="0.25"/>
    <row r="108470" x14ac:dyDescent="0.25"/>
    <row r="108471" x14ac:dyDescent="0.25"/>
    <row r="108472" x14ac:dyDescent="0.25"/>
    <row r="108473" x14ac:dyDescent="0.25"/>
    <row r="108474" x14ac:dyDescent="0.25"/>
    <row r="108475" x14ac:dyDescent="0.25"/>
    <row r="108476" x14ac:dyDescent="0.25"/>
    <row r="108477" x14ac:dyDescent="0.25"/>
    <row r="108478" x14ac:dyDescent="0.25"/>
    <row r="108479" x14ac:dyDescent="0.25"/>
    <row r="108480" x14ac:dyDescent="0.25"/>
    <row r="108481" x14ac:dyDescent="0.25"/>
    <row r="108482" x14ac:dyDescent="0.25"/>
    <row r="108483" x14ac:dyDescent="0.25"/>
    <row r="108484" x14ac:dyDescent="0.25"/>
    <row r="108485" x14ac:dyDescent="0.25"/>
    <row r="108486" x14ac:dyDescent="0.25"/>
    <row r="108487" x14ac:dyDescent="0.25"/>
    <row r="108488" x14ac:dyDescent="0.25"/>
    <row r="108489" x14ac:dyDescent="0.25"/>
    <row r="108490" x14ac:dyDescent="0.25"/>
    <row r="108491" x14ac:dyDescent="0.25"/>
    <row r="108492" x14ac:dyDescent="0.25"/>
    <row r="108493" x14ac:dyDescent="0.25"/>
    <row r="108494" x14ac:dyDescent="0.25"/>
    <row r="108495" x14ac:dyDescent="0.25"/>
    <row r="108496" x14ac:dyDescent="0.25"/>
    <row r="108497" x14ac:dyDescent="0.25"/>
    <row r="108498" x14ac:dyDescent="0.25"/>
    <row r="108499" x14ac:dyDescent="0.25"/>
    <row r="108500" x14ac:dyDescent="0.25"/>
    <row r="108501" x14ac:dyDescent="0.25"/>
    <row r="108502" x14ac:dyDescent="0.25"/>
    <row r="108503" x14ac:dyDescent="0.25"/>
    <row r="108504" x14ac:dyDescent="0.25"/>
    <row r="108505" x14ac:dyDescent="0.25"/>
    <row r="108506" x14ac:dyDescent="0.25"/>
    <row r="108507" x14ac:dyDescent="0.25"/>
    <row r="108508" x14ac:dyDescent="0.25"/>
    <row r="108509" x14ac:dyDescent="0.25"/>
    <row r="108510" x14ac:dyDescent="0.25"/>
    <row r="108511" x14ac:dyDescent="0.25"/>
    <row r="108512" x14ac:dyDescent="0.25"/>
    <row r="108513" x14ac:dyDescent="0.25"/>
    <row r="108514" x14ac:dyDescent="0.25"/>
    <row r="108515" x14ac:dyDescent="0.25"/>
    <row r="108516" x14ac:dyDescent="0.25"/>
    <row r="108517" x14ac:dyDescent="0.25"/>
    <row r="108518" x14ac:dyDescent="0.25"/>
    <row r="108519" x14ac:dyDescent="0.25"/>
    <row r="108520" x14ac:dyDescent="0.25"/>
    <row r="108521" x14ac:dyDescent="0.25"/>
    <row r="108522" x14ac:dyDescent="0.25"/>
    <row r="108523" x14ac:dyDescent="0.25"/>
    <row r="108524" x14ac:dyDescent="0.25"/>
    <row r="108525" x14ac:dyDescent="0.25"/>
    <row r="108526" x14ac:dyDescent="0.25"/>
    <row r="108527" x14ac:dyDescent="0.25"/>
    <row r="108528" x14ac:dyDescent="0.25"/>
    <row r="108529" x14ac:dyDescent="0.25"/>
    <row r="108530" x14ac:dyDescent="0.25"/>
    <row r="108531" x14ac:dyDescent="0.25"/>
    <row r="108532" x14ac:dyDescent="0.25"/>
    <row r="108533" x14ac:dyDescent="0.25"/>
    <row r="108534" x14ac:dyDescent="0.25"/>
    <row r="108535" x14ac:dyDescent="0.25"/>
    <row r="108536" x14ac:dyDescent="0.25"/>
    <row r="108537" x14ac:dyDescent="0.25"/>
    <row r="108538" x14ac:dyDescent="0.25"/>
    <row r="108539" x14ac:dyDescent="0.25"/>
    <row r="108540" x14ac:dyDescent="0.25"/>
    <row r="108541" x14ac:dyDescent="0.25"/>
    <row r="108542" x14ac:dyDescent="0.25"/>
    <row r="108543" x14ac:dyDescent="0.25"/>
    <row r="108544" x14ac:dyDescent="0.25"/>
    <row r="108545" x14ac:dyDescent="0.25"/>
    <row r="108546" x14ac:dyDescent="0.25"/>
    <row r="108547" x14ac:dyDescent="0.25"/>
    <row r="108548" x14ac:dyDescent="0.25"/>
    <row r="108549" x14ac:dyDescent="0.25"/>
    <row r="108550" x14ac:dyDescent="0.25"/>
    <row r="108551" x14ac:dyDescent="0.25"/>
    <row r="108552" x14ac:dyDescent="0.25"/>
    <row r="108553" x14ac:dyDescent="0.25"/>
    <row r="108554" x14ac:dyDescent="0.25"/>
    <row r="108555" x14ac:dyDescent="0.25"/>
    <row r="108556" x14ac:dyDescent="0.25"/>
    <row r="108557" x14ac:dyDescent="0.25"/>
    <row r="108558" x14ac:dyDescent="0.25"/>
    <row r="108559" x14ac:dyDescent="0.25"/>
    <row r="108560" x14ac:dyDescent="0.25"/>
    <row r="108561" x14ac:dyDescent="0.25"/>
    <row r="108562" x14ac:dyDescent="0.25"/>
    <row r="108563" x14ac:dyDescent="0.25"/>
    <row r="108564" x14ac:dyDescent="0.25"/>
    <row r="108565" x14ac:dyDescent="0.25"/>
    <row r="108566" x14ac:dyDescent="0.25"/>
    <row r="108567" x14ac:dyDescent="0.25"/>
    <row r="108568" x14ac:dyDescent="0.25"/>
    <row r="108569" x14ac:dyDescent="0.25"/>
    <row r="108570" x14ac:dyDescent="0.25"/>
    <row r="108571" x14ac:dyDescent="0.25"/>
    <row r="108572" x14ac:dyDescent="0.25"/>
    <row r="108573" x14ac:dyDescent="0.25"/>
    <row r="108574" x14ac:dyDescent="0.25"/>
    <row r="108575" x14ac:dyDescent="0.25"/>
    <row r="108576" x14ac:dyDescent="0.25"/>
    <row r="108577" x14ac:dyDescent="0.25"/>
    <row r="108578" x14ac:dyDescent="0.25"/>
    <row r="108579" x14ac:dyDescent="0.25"/>
    <row r="108580" x14ac:dyDescent="0.25"/>
    <row r="108581" x14ac:dyDescent="0.25"/>
    <row r="108582" x14ac:dyDescent="0.25"/>
    <row r="108583" x14ac:dyDescent="0.25"/>
    <row r="108584" x14ac:dyDescent="0.25"/>
    <row r="108585" x14ac:dyDescent="0.25"/>
    <row r="108586" x14ac:dyDescent="0.25"/>
    <row r="108587" x14ac:dyDescent="0.25"/>
    <row r="108588" x14ac:dyDescent="0.25"/>
    <row r="108589" x14ac:dyDescent="0.25"/>
    <row r="108590" x14ac:dyDescent="0.25"/>
    <row r="108591" x14ac:dyDescent="0.25"/>
    <row r="108592" x14ac:dyDescent="0.25"/>
    <row r="108593" x14ac:dyDescent="0.25"/>
    <row r="108594" x14ac:dyDescent="0.25"/>
    <row r="108595" x14ac:dyDescent="0.25"/>
    <row r="108596" x14ac:dyDescent="0.25"/>
    <row r="108597" x14ac:dyDescent="0.25"/>
    <row r="108598" x14ac:dyDescent="0.25"/>
    <row r="108599" x14ac:dyDescent="0.25"/>
    <row r="108600" x14ac:dyDescent="0.25"/>
    <row r="108601" x14ac:dyDescent="0.25"/>
    <row r="108602" x14ac:dyDescent="0.25"/>
    <row r="108603" x14ac:dyDescent="0.25"/>
    <row r="108604" x14ac:dyDescent="0.25"/>
    <row r="108605" x14ac:dyDescent="0.25"/>
    <row r="108606" x14ac:dyDescent="0.25"/>
    <row r="108607" x14ac:dyDescent="0.25"/>
    <row r="108608" x14ac:dyDescent="0.25"/>
    <row r="108609" x14ac:dyDescent="0.25"/>
    <row r="108610" x14ac:dyDescent="0.25"/>
    <row r="108611" x14ac:dyDescent="0.25"/>
    <row r="108612" x14ac:dyDescent="0.25"/>
    <row r="108613" x14ac:dyDescent="0.25"/>
    <row r="108614" x14ac:dyDescent="0.25"/>
    <row r="108615" x14ac:dyDescent="0.25"/>
    <row r="108616" x14ac:dyDescent="0.25"/>
    <row r="108617" x14ac:dyDescent="0.25"/>
    <row r="108618" x14ac:dyDescent="0.25"/>
    <row r="108619" x14ac:dyDescent="0.25"/>
    <row r="108620" x14ac:dyDescent="0.25"/>
    <row r="108621" x14ac:dyDescent="0.25"/>
    <row r="108622" x14ac:dyDescent="0.25"/>
    <row r="108623" x14ac:dyDescent="0.25"/>
    <row r="108624" x14ac:dyDescent="0.25"/>
    <row r="108625" x14ac:dyDescent="0.25"/>
    <row r="108626" x14ac:dyDescent="0.25"/>
    <row r="108627" x14ac:dyDescent="0.25"/>
    <row r="108628" x14ac:dyDescent="0.25"/>
    <row r="108629" x14ac:dyDescent="0.25"/>
    <row r="108630" x14ac:dyDescent="0.25"/>
    <row r="108631" x14ac:dyDescent="0.25"/>
    <row r="108632" x14ac:dyDescent="0.25"/>
    <row r="108633" x14ac:dyDescent="0.25"/>
    <row r="108634" x14ac:dyDescent="0.25"/>
    <row r="108635" x14ac:dyDescent="0.25"/>
    <row r="108636" x14ac:dyDescent="0.25"/>
    <row r="108637" x14ac:dyDescent="0.25"/>
    <row r="108638" x14ac:dyDescent="0.25"/>
    <row r="108639" x14ac:dyDescent="0.25"/>
    <row r="108640" x14ac:dyDescent="0.25"/>
    <row r="108641" x14ac:dyDescent="0.25"/>
    <row r="108642" x14ac:dyDescent="0.25"/>
    <row r="108643" x14ac:dyDescent="0.25"/>
    <row r="108644" x14ac:dyDescent="0.25"/>
    <row r="108645" x14ac:dyDescent="0.25"/>
    <row r="108646" x14ac:dyDescent="0.25"/>
    <row r="108647" x14ac:dyDescent="0.25"/>
    <row r="108648" x14ac:dyDescent="0.25"/>
    <row r="108649" x14ac:dyDescent="0.25"/>
    <row r="108650" x14ac:dyDescent="0.25"/>
    <row r="108651" x14ac:dyDescent="0.25"/>
    <row r="108652" x14ac:dyDescent="0.25"/>
    <row r="108653" x14ac:dyDescent="0.25"/>
    <row r="108654" x14ac:dyDescent="0.25"/>
    <row r="108655" x14ac:dyDescent="0.25"/>
    <row r="108656" x14ac:dyDescent="0.25"/>
    <row r="108657" x14ac:dyDescent="0.25"/>
    <row r="108658" x14ac:dyDescent="0.25"/>
    <row r="108659" x14ac:dyDescent="0.25"/>
    <row r="108660" x14ac:dyDescent="0.25"/>
    <row r="108661" x14ac:dyDescent="0.25"/>
    <row r="108662" x14ac:dyDescent="0.25"/>
    <row r="108663" x14ac:dyDescent="0.25"/>
    <row r="108664" x14ac:dyDescent="0.25"/>
    <row r="108665" x14ac:dyDescent="0.25"/>
    <row r="108666" x14ac:dyDescent="0.25"/>
    <row r="108667" x14ac:dyDescent="0.25"/>
    <row r="108668" x14ac:dyDescent="0.25"/>
    <row r="108669" x14ac:dyDescent="0.25"/>
    <row r="108670" x14ac:dyDescent="0.25"/>
    <row r="108671" x14ac:dyDescent="0.25"/>
    <row r="108672" x14ac:dyDescent="0.25"/>
    <row r="108673" x14ac:dyDescent="0.25"/>
    <row r="108674" x14ac:dyDescent="0.25"/>
    <row r="108675" x14ac:dyDescent="0.25"/>
    <row r="108676" x14ac:dyDescent="0.25"/>
    <row r="108677" x14ac:dyDescent="0.25"/>
    <row r="108678" x14ac:dyDescent="0.25"/>
    <row r="108679" x14ac:dyDescent="0.25"/>
    <row r="108680" x14ac:dyDescent="0.25"/>
    <row r="108681" x14ac:dyDescent="0.25"/>
    <row r="108682" x14ac:dyDescent="0.25"/>
    <row r="108683" x14ac:dyDescent="0.25"/>
    <row r="108684" x14ac:dyDescent="0.25"/>
    <row r="108685" x14ac:dyDescent="0.25"/>
    <row r="108686" x14ac:dyDescent="0.25"/>
    <row r="108687" x14ac:dyDescent="0.25"/>
    <row r="108688" x14ac:dyDescent="0.25"/>
    <row r="108689" x14ac:dyDescent="0.25"/>
    <row r="108690" x14ac:dyDescent="0.25"/>
    <row r="108691" x14ac:dyDescent="0.25"/>
    <row r="108692" x14ac:dyDescent="0.25"/>
    <row r="108693" x14ac:dyDescent="0.25"/>
    <row r="108694" x14ac:dyDescent="0.25"/>
    <row r="108695" x14ac:dyDescent="0.25"/>
    <row r="108696" x14ac:dyDescent="0.25"/>
    <row r="108697" x14ac:dyDescent="0.25"/>
    <row r="108698" x14ac:dyDescent="0.25"/>
    <row r="108699" x14ac:dyDescent="0.25"/>
    <row r="108700" x14ac:dyDescent="0.25"/>
    <row r="108701" x14ac:dyDescent="0.25"/>
    <row r="108702" x14ac:dyDescent="0.25"/>
    <row r="108703" x14ac:dyDescent="0.25"/>
    <row r="108704" x14ac:dyDescent="0.25"/>
    <row r="108705" x14ac:dyDescent="0.25"/>
    <row r="108706" x14ac:dyDescent="0.25"/>
    <row r="108707" x14ac:dyDescent="0.25"/>
    <row r="108708" x14ac:dyDescent="0.25"/>
    <row r="108709" x14ac:dyDescent="0.25"/>
    <row r="108710" x14ac:dyDescent="0.25"/>
    <row r="108711" x14ac:dyDescent="0.25"/>
    <row r="108712" x14ac:dyDescent="0.25"/>
    <row r="108713" x14ac:dyDescent="0.25"/>
    <row r="108714" x14ac:dyDescent="0.25"/>
    <row r="108715" x14ac:dyDescent="0.25"/>
    <row r="108716" x14ac:dyDescent="0.25"/>
    <row r="108717" x14ac:dyDescent="0.25"/>
    <row r="108718" x14ac:dyDescent="0.25"/>
    <row r="108719" x14ac:dyDescent="0.25"/>
    <row r="108720" x14ac:dyDescent="0.25"/>
    <row r="108721" x14ac:dyDescent="0.25"/>
    <row r="108722" x14ac:dyDescent="0.25"/>
    <row r="108723" x14ac:dyDescent="0.25"/>
    <row r="108724" x14ac:dyDescent="0.25"/>
    <row r="108725" x14ac:dyDescent="0.25"/>
    <row r="108726" x14ac:dyDescent="0.25"/>
    <row r="108727" x14ac:dyDescent="0.25"/>
    <row r="108728" x14ac:dyDescent="0.25"/>
    <row r="108729" x14ac:dyDescent="0.25"/>
    <row r="108730" x14ac:dyDescent="0.25"/>
    <row r="108731" x14ac:dyDescent="0.25"/>
    <row r="108732" x14ac:dyDescent="0.25"/>
    <row r="108733" x14ac:dyDescent="0.25"/>
    <row r="108734" x14ac:dyDescent="0.25"/>
    <row r="108735" x14ac:dyDescent="0.25"/>
    <row r="108736" x14ac:dyDescent="0.25"/>
    <row r="108737" x14ac:dyDescent="0.25"/>
    <row r="108738" x14ac:dyDescent="0.25"/>
    <row r="108739" x14ac:dyDescent="0.25"/>
    <row r="108740" x14ac:dyDescent="0.25"/>
    <row r="108741" x14ac:dyDescent="0.25"/>
    <row r="108742" x14ac:dyDescent="0.25"/>
    <row r="108743" x14ac:dyDescent="0.25"/>
    <row r="108744" x14ac:dyDescent="0.25"/>
    <row r="108745" x14ac:dyDescent="0.25"/>
    <row r="108746" x14ac:dyDescent="0.25"/>
    <row r="108747" x14ac:dyDescent="0.25"/>
    <row r="108748" x14ac:dyDescent="0.25"/>
    <row r="108749" x14ac:dyDescent="0.25"/>
    <row r="108750" x14ac:dyDescent="0.25"/>
    <row r="108751" x14ac:dyDescent="0.25"/>
    <row r="108752" x14ac:dyDescent="0.25"/>
    <row r="108753" x14ac:dyDescent="0.25"/>
    <row r="108754" x14ac:dyDescent="0.25"/>
    <row r="108755" x14ac:dyDescent="0.25"/>
    <row r="108756" x14ac:dyDescent="0.25"/>
    <row r="108757" x14ac:dyDescent="0.25"/>
    <row r="108758" x14ac:dyDescent="0.25"/>
    <row r="108759" x14ac:dyDescent="0.25"/>
    <row r="108760" x14ac:dyDescent="0.25"/>
    <row r="108761" x14ac:dyDescent="0.25"/>
    <row r="108762" x14ac:dyDescent="0.25"/>
    <row r="108763" x14ac:dyDescent="0.25"/>
    <row r="108764" x14ac:dyDescent="0.25"/>
    <row r="108765" x14ac:dyDescent="0.25"/>
    <row r="108766" x14ac:dyDescent="0.25"/>
    <row r="108767" x14ac:dyDescent="0.25"/>
    <row r="108768" x14ac:dyDescent="0.25"/>
    <row r="108769" x14ac:dyDescent="0.25"/>
    <row r="108770" x14ac:dyDescent="0.25"/>
    <row r="108771" x14ac:dyDescent="0.25"/>
    <row r="108772" x14ac:dyDescent="0.25"/>
    <row r="108773" x14ac:dyDescent="0.25"/>
    <row r="108774" x14ac:dyDescent="0.25"/>
    <row r="108775" x14ac:dyDescent="0.25"/>
    <row r="108776" x14ac:dyDescent="0.25"/>
    <row r="108777" x14ac:dyDescent="0.25"/>
    <row r="108778" x14ac:dyDescent="0.25"/>
    <row r="108779" x14ac:dyDescent="0.25"/>
    <row r="108780" x14ac:dyDescent="0.25"/>
    <row r="108781" x14ac:dyDescent="0.25"/>
    <row r="108782" x14ac:dyDescent="0.25"/>
    <row r="108783" x14ac:dyDescent="0.25"/>
    <row r="108784" x14ac:dyDescent="0.25"/>
    <row r="108785" x14ac:dyDescent="0.25"/>
    <row r="108786" x14ac:dyDescent="0.25"/>
    <row r="108787" x14ac:dyDescent="0.25"/>
    <row r="108788" x14ac:dyDescent="0.25"/>
    <row r="108789" x14ac:dyDescent="0.25"/>
    <row r="108790" x14ac:dyDescent="0.25"/>
    <row r="108791" x14ac:dyDescent="0.25"/>
    <row r="108792" x14ac:dyDescent="0.25"/>
    <row r="108793" x14ac:dyDescent="0.25"/>
    <row r="108794" x14ac:dyDescent="0.25"/>
    <row r="108795" x14ac:dyDescent="0.25"/>
    <row r="108796" x14ac:dyDescent="0.25"/>
    <row r="108797" x14ac:dyDescent="0.25"/>
    <row r="108798" x14ac:dyDescent="0.25"/>
    <row r="108799" x14ac:dyDescent="0.25"/>
    <row r="108800" x14ac:dyDescent="0.25"/>
    <row r="108801" x14ac:dyDescent="0.25"/>
    <row r="108802" x14ac:dyDescent="0.25"/>
    <row r="108803" x14ac:dyDescent="0.25"/>
    <row r="108804" x14ac:dyDescent="0.25"/>
    <row r="108805" x14ac:dyDescent="0.25"/>
    <row r="108806" x14ac:dyDescent="0.25"/>
    <row r="108807" x14ac:dyDescent="0.25"/>
    <row r="108808" x14ac:dyDescent="0.25"/>
    <row r="108809" x14ac:dyDescent="0.25"/>
    <row r="108810" x14ac:dyDescent="0.25"/>
    <row r="108811" x14ac:dyDescent="0.25"/>
    <row r="108812" x14ac:dyDescent="0.25"/>
    <row r="108813" x14ac:dyDescent="0.25"/>
    <row r="108814" x14ac:dyDescent="0.25"/>
    <row r="108815" x14ac:dyDescent="0.25"/>
    <row r="108816" x14ac:dyDescent="0.25"/>
    <row r="108817" x14ac:dyDescent="0.25"/>
    <row r="108818" x14ac:dyDescent="0.25"/>
    <row r="108819" x14ac:dyDescent="0.25"/>
    <row r="108820" x14ac:dyDescent="0.25"/>
    <row r="108821" x14ac:dyDescent="0.25"/>
    <row r="108822" x14ac:dyDescent="0.25"/>
    <row r="108823" x14ac:dyDescent="0.25"/>
    <row r="108824" x14ac:dyDescent="0.25"/>
    <row r="108825" x14ac:dyDescent="0.25"/>
    <row r="108826" x14ac:dyDescent="0.25"/>
    <row r="108827" x14ac:dyDescent="0.25"/>
    <row r="108828" x14ac:dyDescent="0.25"/>
    <row r="108829" x14ac:dyDescent="0.25"/>
    <row r="108830" x14ac:dyDescent="0.25"/>
    <row r="108831" x14ac:dyDescent="0.25"/>
    <row r="108832" x14ac:dyDescent="0.25"/>
    <row r="108833" x14ac:dyDescent="0.25"/>
    <row r="108834" x14ac:dyDescent="0.25"/>
    <row r="108835" x14ac:dyDescent="0.25"/>
    <row r="108836" x14ac:dyDescent="0.25"/>
    <row r="108837" x14ac:dyDescent="0.25"/>
    <row r="108838" x14ac:dyDescent="0.25"/>
    <row r="108839" x14ac:dyDescent="0.25"/>
    <row r="108840" x14ac:dyDescent="0.25"/>
    <row r="108841" x14ac:dyDescent="0.25"/>
    <row r="108842" x14ac:dyDescent="0.25"/>
    <row r="108843" x14ac:dyDescent="0.25"/>
    <row r="108844" x14ac:dyDescent="0.25"/>
    <row r="108845" x14ac:dyDescent="0.25"/>
    <row r="108846" x14ac:dyDescent="0.25"/>
    <row r="108847" x14ac:dyDescent="0.25"/>
    <row r="108848" x14ac:dyDescent="0.25"/>
    <row r="108849" x14ac:dyDescent="0.25"/>
    <row r="108850" x14ac:dyDescent="0.25"/>
    <row r="108851" x14ac:dyDescent="0.25"/>
    <row r="108852" x14ac:dyDescent="0.25"/>
    <row r="108853" x14ac:dyDescent="0.25"/>
    <row r="108854" x14ac:dyDescent="0.25"/>
    <row r="108855" x14ac:dyDescent="0.25"/>
    <row r="108856" x14ac:dyDescent="0.25"/>
    <row r="108857" x14ac:dyDescent="0.25"/>
    <row r="108858" x14ac:dyDescent="0.25"/>
    <row r="108859" x14ac:dyDescent="0.25"/>
    <row r="108860" x14ac:dyDescent="0.25"/>
    <row r="108861" x14ac:dyDescent="0.25"/>
    <row r="108862" x14ac:dyDescent="0.25"/>
    <row r="108863" x14ac:dyDescent="0.25"/>
    <row r="108864" x14ac:dyDescent="0.25"/>
    <row r="108865" x14ac:dyDescent="0.25"/>
    <row r="108866" x14ac:dyDescent="0.25"/>
    <row r="108867" x14ac:dyDescent="0.25"/>
    <row r="108868" x14ac:dyDescent="0.25"/>
    <row r="108869" x14ac:dyDescent="0.25"/>
    <row r="108870" x14ac:dyDescent="0.25"/>
    <row r="108871" x14ac:dyDescent="0.25"/>
    <row r="108872" x14ac:dyDescent="0.25"/>
    <row r="108873" x14ac:dyDescent="0.25"/>
    <row r="108874" x14ac:dyDescent="0.25"/>
    <row r="108875" x14ac:dyDescent="0.25"/>
    <row r="108876" x14ac:dyDescent="0.25"/>
    <row r="108877" x14ac:dyDescent="0.25"/>
    <row r="108878" x14ac:dyDescent="0.25"/>
    <row r="108879" x14ac:dyDescent="0.25"/>
    <row r="108880" x14ac:dyDescent="0.25"/>
    <row r="108881" x14ac:dyDescent="0.25"/>
    <row r="108882" x14ac:dyDescent="0.25"/>
    <row r="108883" x14ac:dyDescent="0.25"/>
    <row r="108884" x14ac:dyDescent="0.25"/>
    <row r="108885" x14ac:dyDescent="0.25"/>
    <row r="108886" x14ac:dyDescent="0.25"/>
    <row r="108887" x14ac:dyDescent="0.25"/>
    <row r="108888" x14ac:dyDescent="0.25"/>
    <row r="108889" x14ac:dyDescent="0.25"/>
    <row r="108890" x14ac:dyDescent="0.25"/>
    <row r="108891" x14ac:dyDescent="0.25"/>
    <row r="108892" x14ac:dyDescent="0.25"/>
    <row r="108893" x14ac:dyDescent="0.25"/>
    <row r="108894" x14ac:dyDescent="0.25"/>
    <row r="108895" x14ac:dyDescent="0.25"/>
    <row r="108896" x14ac:dyDescent="0.25"/>
    <row r="108897" x14ac:dyDescent="0.25"/>
    <row r="108898" x14ac:dyDescent="0.25"/>
    <row r="108899" x14ac:dyDescent="0.25"/>
    <row r="108900" x14ac:dyDescent="0.25"/>
    <row r="108901" x14ac:dyDescent="0.25"/>
    <row r="108902" x14ac:dyDescent="0.25"/>
    <row r="108903" x14ac:dyDescent="0.25"/>
    <row r="108904" x14ac:dyDescent="0.25"/>
    <row r="108905" x14ac:dyDescent="0.25"/>
    <row r="108906" x14ac:dyDescent="0.25"/>
    <row r="108907" x14ac:dyDescent="0.25"/>
    <row r="108908" x14ac:dyDescent="0.25"/>
    <row r="108909" x14ac:dyDescent="0.25"/>
    <row r="108910" x14ac:dyDescent="0.25"/>
    <row r="108911" x14ac:dyDescent="0.25"/>
    <row r="108912" x14ac:dyDescent="0.25"/>
    <row r="108913" x14ac:dyDescent="0.25"/>
    <row r="108914" x14ac:dyDescent="0.25"/>
    <row r="108915" x14ac:dyDescent="0.25"/>
    <row r="108916" x14ac:dyDescent="0.25"/>
    <row r="108917" x14ac:dyDescent="0.25"/>
    <row r="108918" x14ac:dyDescent="0.25"/>
    <row r="108919" x14ac:dyDescent="0.25"/>
    <row r="108920" x14ac:dyDescent="0.25"/>
    <row r="108921" x14ac:dyDescent="0.25"/>
    <row r="108922" x14ac:dyDescent="0.25"/>
    <row r="108923" x14ac:dyDescent="0.25"/>
    <row r="108924" x14ac:dyDescent="0.25"/>
    <row r="108925" x14ac:dyDescent="0.25"/>
    <row r="108926" x14ac:dyDescent="0.25"/>
    <row r="108927" x14ac:dyDescent="0.25"/>
    <row r="108928" x14ac:dyDescent="0.25"/>
    <row r="108929" x14ac:dyDescent="0.25"/>
    <row r="108930" x14ac:dyDescent="0.25"/>
    <row r="108931" x14ac:dyDescent="0.25"/>
    <row r="108932" x14ac:dyDescent="0.25"/>
    <row r="108933" x14ac:dyDescent="0.25"/>
    <row r="108934" x14ac:dyDescent="0.25"/>
    <row r="108935" x14ac:dyDescent="0.25"/>
    <row r="108936" x14ac:dyDescent="0.25"/>
    <row r="108937" x14ac:dyDescent="0.25"/>
    <row r="108938" x14ac:dyDescent="0.25"/>
    <row r="108939" x14ac:dyDescent="0.25"/>
    <row r="108940" x14ac:dyDescent="0.25"/>
    <row r="108941" x14ac:dyDescent="0.25"/>
    <row r="108942" x14ac:dyDescent="0.25"/>
    <row r="108943" x14ac:dyDescent="0.25"/>
    <row r="108944" x14ac:dyDescent="0.25"/>
    <row r="108945" x14ac:dyDescent="0.25"/>
    <row r="108946" x14ac:dyDescent="0.25"/>
    <row r="108947" x14ac:dyDescent="0.25"/>
    <row r="108948" x14ac:dyDescent="0.25"/>
    <row r="108949" x14ac:dyDescent="0.25"/>
    <row r="108950" x14ac:dyDescent="0.25"/>
    <row r="108951" x14ac:dyDescent="0.25"/>
    <row r="108952" x14ac:dyDescent="0.25"/>
    <row r="108953" x14ac:dyDescent="0.25"/>
    <row r="108954" x14ac:dyDescent="0.25"/>
    <row r="108955" x14ac:dyDescent="0.25"/>
    <row r="108956" x14ac:dyDescent="0.25"/>
    <row r="108957" x14ac:dyDescent="0.25"/>
    <row r="108958" x14ac:dyDescent="0.25"/>
    <row r="108959" x14ac:dyDescent="0.25"/>
    <row r="108960" x14ac:dyDescent="0.25"/>
    <row r="108961" x14ac:dyDescent="0.25"/>
    <row r="108962" x14ac:dyDescent="0.25"/>
    <row r="108963" x14ac:dyDescent="0.25"/>
    <row r="108964" x14ac:dyDescent="0.25"/>
    <row r="108965" x14ac:dyDescent="0.25"/>
    <row r="108966" x14ac:dyDescent="0.25"/>
    <row r="108967" x14ac:dyDescent="0.25"/>
    <row r="108968" x14ac:dyDescent="0.25"/>
    <row r="108969" x14ac:dyDescent="0.25"/>
    <row r="108970" x14ac:dyDescent="0.25"/>
    <row r="108971" x14ac:dyDescent="0.25"/>
    <row r="108972" x14ac:dyDescent="0.25"/>
    <row r="108973" x14ac:dyDescent="0.25"/>
    <row r="108974" x14ac:dyDescent="0.25"/>
    <row r="108975" x14ac:dyDescent="0.25"/>
    <row r="108976" x14ac:dyDescent="0.25"/>
    <row r="108977" x14ac:dyDescent="0.25"/>
    <row r="108978" x14ac:dyDescent="0.25"/>
    <row r="108979" x14ac:dyDescent="0.25"/>
    <row r="108980" x14ac:dyDescent="0.25"/>
    <row r="108981" x14ac:dyDescent="0.25"/>
    <row r="108982" x14ac:dyDescent="0.25"/>
    <row r="108983" x14ac:dyDescent="0.25"/>
    <row r="108984" x14ac:dyDescent="0.25"/>
    <row r="108985" x14ac:dyDescent="0.25"/>
    <row r="108986" x14ac:dyDescent="0.25"/>
    <row r="108987" x14ac:dyDescent="0.25"/>
    <row r="108988" x14ac:dyDescent="0.25"/>
    <row r="108989" x14ac:dyDescent="0.25"/>
    <row r="108990" x14ac:dyDescent="0.25"/>
    <row r="108991" x14ac:dyDescent="0.25"/>
    <row r="108992" x14ac:dyDescent="0.25"/>
    <row r="108993" x14ac:dyDescent="0.25"/>
    <row r="108994" x14ac:dyDescent="0.25"/>
    <row r="108995" x14ac:dyDescent="0.25"/>
    <row r="108996" x14ac:dyDescent="0.25"/>
    <row r="108997" x14ac:dyDescent="0.25"/>
    <row r="108998" x14ac:dyDescent="0.25"/>
    <row r="108999" x14ac:dyDescent="0.25"/>
    <row r="109000" x14ac:dyDescent="0.25"/>
    <row r="109001" x14ac:dyDescent="0.25"/>
    <row r="109002" x14ac:dyDescent="0.25"/>
    <row r="109003" x14ac:dyDescent="0.25"/>
    <row r="109004" x14ac:dyDescent="0.25"/>
    <row r="109005" x14ac:dyDescent="0.25"/>
    <row r="109006" x14ac:dyDescent="0.25"/>
    <row r="109007" x14ac:dyDescent="0.25"/>
    <row r="109008" x14ac:dyDescent="0.25"/>
    <row r="109009" x14ac:dyDescent="0.25"/>
    <row r="109010" x14ac:dyDescent="0.25"/>
    <row r="109011" x14ac:dyDescent="0.25"/>
    <row r="109012" x14ac:dyDescent="0.25"/>
    <row r="109013" x14ac:dyDescent="0.25"/>
    <row r="109014" x14ac:dyDescent="0.25"/>
    <row r="109015" x14ac:dyDescent="0.25"/>
    <row r="109016" x14ac:dyDescent="0.25"/>
    <row r="109017" x14ac:dyDescent="0.25"/>
    <row r="109018" x14ac:dyDescent="0.25"/>
    <row r="109019" x14ac:dyDescent="0.25"/>
    <row r="109020" x14ac:dyDescent="0.25"/>
    <row r="109021" x14ac:dyDescent="0.25"/>
    <row r="109022" x14ac:dyDescent="0.25"/>
    <row r="109023" x14ac:dyDescent="0.25"/>
    <row r="109024" x14ac:dyDescent="0.25"/>
    <row r="109025" x14ac:dyDescent="0.25"/>
    <row r="109026" x14ac:dyDescent="0.25"/>
    <row r="109027" x14ac:dyDescent="0.25"/>
    <row r="109028" x14ac:dyDescent="0.25"/>
    <row r="109029" x14ac:dyDescent="0.25"/>
    <row r="109030" x14ac:dyDescent="0.25"/>
    <row r="109031" x14ac:dyDescent="0.25"/>
    <row r="109032" x14ac:dyDescent="0.25"/>
    <row r="109033" x14ac:dyDescent="0.25"/>
    <row r="109034" x14ac:dyDescent="0.25"/>
    <row r="109035" x14ac:dyDescent="0.25"/>
    <row r="109036" x14ac:dyDescent="0.25"/>
    <row r="109037" x14ac:dyDescent="0.25"/>
    <row r="109038" x14ac:dyDescent="0.25"/>
    <row r="109039" x14ac:dyDescent="0.25"/>
    <row r="109040" x14ac:dyDescent="0.25"/>
    <row r="109041" x14ac:dyDescent="0.25"/>
    <row r="109042" x14ac:dyDescent="0.25"/>
    <row r="109043" x14ac:dyDescent="0.25"/>
    <row r="109044" x14ac:dyDescent="0.25"/>
    <row r="109045" x14ac:dyDescent="0.25"/>
    <row r="109046" x14ac:dyDescent="0.25"/>
    <row r="109047" x14ac:dyDescent="0.25"/>
    <row r="109048" x14ac:dyDescent="0.25"/>
    <row r="109049" x14ac:dyDescent="0.25"/>
    <row r="109050" x14ac:dyDescent="0.25"/>
    <row r="109051" x14ac:dyDescent="0.25"/>
    <row r="109052" x14ac:dyDescent="0.25"/>
    <row r="109053" x14ac:dyDescent="0.25"/>
    <row r="109054" x14ac:dyDescent="0.25"/>
    <row r="109055" x14ac:dyDescent="0.25"/>
    <row r="109056" x14ac:dyDescent="0.25"/>
    <row r="109057" x14ac:dyDescent="0.25"/>
    <row r="109058" x14ac:dyDescent="0.25"/>
    <row r="109059" x14ac:dyDescent="0.25"/>
    <row r="109060" x14ac:dyDescent="0.25"/>
    <row r="109061" x14ac:dyDescent="0.25"/>
    <row r="109062" x14ac:dyDescent="0.25"/>
    <row r="109063" x14ac:dyDescent="0.25"/>
    <row r="109064" x14ac:dyDescent="0.25"/>
    <row r="109065" x14ac:dyDescent="0.25"/>
    <row r="109066" x14ac:dyDescent="0.25"/>
    <row r="109067" x14ac:dyDescent="0.25"/>
    <row r="109068" x14ac:dyDescent="0.25"/>
    <row r="109069" x14ac:dyDescent="0.25"/>
    <row r="109070" x14ac:dyDescent="0.25"/>
    <row r="109071" x14ac:dyDescent="0.25"/>
    <row r="109072" x14ac:dyDescent="0.25"/>
    <row r="109073" x14ac:dyDescent="0.25"/>
    <row r="109074" x14ac:dyDescent="0.25"/>
    <row r="109075" x14ac:dyDescent="0.25"/>
    <row r="109076" x14ac:dyDescent="0.25"/>
    <row r="109077" x14ac:dyDescent="0.25"/>
    <row r="109078" x14ac:dyDescent="0.25"/>
    <row r="109079" x14ac:dyDescent="0.25"/>
    <row r="109080" x14ac:dyDescent="0.25"/>
    <row r="109081" x14ac:dyDescent="0.25"/>
    <row r="109082" x14ac:dyDescent="0.25"/>
    <row r="109083" x14ac:dyDescent="0.25"/>
    <row r="109084" x14ac:dyDescent="0.25"/>
    <row r="109085" x14ac:dyDescent="0.25"/>
    <row r="109086" x14ac:dyDescent="0.25"/>
    <row r="109087" x14ac:dyDescent="0.25"/>
    <row r="109088" x14ac:dyDescent="0.25"/>
    <row r="109089" x14ac:dyDescent="0.25"/>
    <row r="109090" x14ac:dyDescent="0.25"/>
    <row r="109091" x14ac:dyDescent="0.25"/>
    <row r="109092" x14ac:dyDescent="0.25"/>
    <row r="109093" x14ac:dyDescent="0.25"/>
    <row r="109094" x14ac:dyDescent="0.25"/>
    <row r="109095" x14ac:dyDescent="0.25"/>
    <row r="109096" x14ac:dyDescent="0.25"/>
    <row r="109097" x14ac:dyDescent="0.25"/>
    <row r="109098" x14ac:dyDescent="0.25"/>
    <row r="109099" x14ac:dyDescent="0.25"/>
    <row r="109100" x14ac:dyDescent="0.25"/>
    <row r="109101" x14ac:dyDescent="0.25"/>
    <row r="109102" x14ac:dyDescent="0.25"/>
    <row r="109103" x14ac:dyDescent="0.25"/>
    <row r="109104" x14ac:dyDescent="0.25"/>
    <row r="109105" x14ac:dyDescent="0.25"/>
    <row r="109106" x14ac:dyDescent="0.25"/>
    <row r="109107" x14ac:dyDescent="0.25"/>
    <row r="109108" x14ac:dyDescent="0.25"/>
    <row r="109109" x14ac:dyDescent="0.25"/>
    <row r="109110" x14ac:dyDescent="0.25"/>
    <row r="109111" x14ac:dyDescent="0.25"/>
    <row r="109112" x14ac:dyDescent="0.25"/>
    <row r="109113" x14ac:dyDescent="0.25"/>
    <row r="109114" x14ac:dyDescent="0.25"/>
    <row r="109115" x14ac:dyDescent="0.25"/>
    <row r="109116" x14ac:dyDescent="0.25"/>
    <row r="109117" x14ac:dyDescent="0.25"/>
    <row r="109118" x14ac:dyDescent="0.25"/>
    <row r="109119" x14ac:dyDescent="0.25"/>
    <row r="109120" x14ac:dyDescent="0.25"/>
    <row r="109121" x14ac:dyDescent="0.25"/>
    <row r="109122" x14ac:dyDescent="0.25"/>
    <row r="109123" x14ac:dyDescent="0.25"/>
    <row r="109124" x14ac:dyDescent="0.25"/>
    <row r="109125" x14ac:dyDescent="0.25"/>
    <row r="109126" x14ac:dyDescent="0.25"/>
    <row r="109127" x14ac:dyDescent="0.25"/>
    <row r="109128" x14ac:dyDescent="0.25"/>
    <row r="109129" x14ac:dyDescent="0.25"/>
    <row r="109130" x14ac:dyDescent="0.25"/>
    <row r="109131" x14ac:dyDescent="0.25"/>
    <row r="109132" x14ac:dyDescent="0.25"/>
    <row r="109133" x14ac:dyDescent="0.25"/>
    <row r="109134" x14ac:dyDescent="0.25"/>
    <row r="109135" x14ac:dyDescent="0.25"/>
    <row r="109136" x14ac:dyDescent="0.25"/>
    <row r="109137" x14ac:dyDescent="0.25"/>
    <row r="109138" x14ac:dyDescent="0.25"/>
    <row r="109139" x14ac:dyDescent="0.25"/>
    <row r="109140" x14ac:dyDescent="0.25"/>
    <row r="109141" x14ac:dyDescent="0.25"/>
    <row r="109142" x14ac:dyDescent="0.25"/>
    <row r="109143" x14ac:dyDescent="0.25"/>
    <row r="109144" x14ac:dyDescent="0.25"/>
    <row r="109145" x14ac:dyDescent="0.25"/>
    <row r="109146" x14ac:dyDescent="0.25"/>
    <row r="109147" x14ac:dyDescent="0.25"/>
    <row r="109148" x14ac:dyDescent="0.25"/>
    <row r="109149" x14ac:dyDescent="0.25"/>
    <row r="109150" x14ac:dyDescent="0.25"/>
    <row r="109151" x14ac:dyDescent="0.25"/>
    <row r="109152" x14ac:dyDescent="0.25"/>
    <row r="109153" x14ac:dyDescent="0.25"/>
    <row r="109154" x14ac:dyDescent="0.25"/>
    <row r="109155" x14ac:dyDescent="0.25"/>
    <row r="109156" x14ac:dyDescent="0.25"/>
    <row r="109157" x14ac:dyDescent="0.25"/>
    <row r="109158" x14ac:dyDescent="0.25"/>
    <row r="109159" x14ac:dyDescent="0.25"/>
    <row r="109160" x14ac:dyDescent="0.25"/>
    <row r="109161" x14ac:dyDescent="0.25"/>
    <row r="109162" x14ac:dyDescent="0.25"/>
    <row r="109163" x14ac:dyDescent="0.25"/>
    <row r="109164" x14ac:dyDescent="0.25"/>
    <row r="109165" x14ac:dyDescent="0.25"/>
    <row r="109166" x14ac:dyDescent="0.25"/>
    <row r="109167" x14ac:dyDescent="0.25"/>
    <row r="109168" x14ac:dyDescent="0.25"/>
    <row r="109169" x14ac:dyDescent="0.25"/>
    <row r="109170" x14ac:dyDescent="0.25"/>
    <row r="109171" x14ac:dyDescent="0.25"/>
    <row r="109172" x14ac:dyDescent="0.25"/>
    <row r="109173" x14ac:dyDescent="0.25"/>
    <row r="109174" x14ac:dyDescent="0.25"/>
    <row r="109175" x14ac:dyDescent="0.25"/>
    <row r="109176" x14ac:dyDescent="0.25"/>
    <row r="109177" x14ac:dyDescent="0.25"/>
    <row r="109178" x14ac:dyDescent="0.25"/>
    <row r="109179" x14ac:dyDescent="0.25"/>
    <row r="109180" x14ac:dyDescent="0.25"/>
    <row r="109181" x14ac:dyDescent="0.25"/>
    <row r="109182" x14ac:dyDescent="0.25"/>
    <row r="109183" x14ac:dyDescent="0.25"/>
    <row r="109184" x14ac:dyDescent="0.25"/>
    <row r="109185" x14ac:dyDescent="0.25"/>
    <row r="109186" x14ac:dyDescent="0.25"/>
    <row r="109187" x14ac:dyDescent="0.25"/>
    <row r="109188" x14ac:dyDescent="0.25"/>
    <row r="109189" x14ac:dyDescent="0.25"/>
    <row r="109190" x14ac:dyDescent="0.25"/>
    <row r="109191" x14ac:dyDescent="0.25"/>
    <row r="109192" x14ac:dyDescent="0.25"/>
    <row r="109193" x14ac:dyDescent="0.25"/>
    <row r="109194" x14ac:dyDescent="0.25"/>
    <row r="109195" x14ac:dyDescent="0.25"/>
    <row r="109196" x14ac:dyDescent="0.25"/>
    <row r="109197" x14ac:dyDescent="0.25"/>
    <row r="109198" x14ac:dyDescent="0.25"/>
    <row r="109199" x14ac:dyDescent="0.25"/>
    <row r="109200" x14ac:dyDescent="0.25"/>
    <row r="109201" x14ac:dyDescent="0.25"/>
    <row r="109202" x14ac:dyDescent="0.25"/>
    <row r="109203" x14ac:dyDescent="0.25"/>
    <row r="109204" x14ac:dyDescent="0.25"/>
    <row r="109205" x14ac:dyDescent="0.25"/>
    <row r="109206" x14ac:dyDescent="0.25"/>
    <row r="109207" x14ac:dyDescent="0.25"/>
    <row r="109208" x14ac:dyDescent="0.25"/>
    <row r="109209" x14ac:dyDescent="0.25"/>
    <row r="109210" x14ac:dyDescent="0.25"/>
    <row r="109211" x14ac:dyDescent="0.25"/>
    <row r="109212" x14ac:dyDescent="0.25"/>
    <row r="109213" x14ac:dyDescent="0.25"/>
    <row r="109214" x14ac:dyDescent="0.25"/>
    <row r="109215" x14ac:dyDescent="0.25"/>
    <row r="109216" x14ac:dyDescent="0.25"/>
    <row r="109217" x14ac:dyDescent="0.25"/>
    <row r="109218" x14ac:dyDescent="0.25"/>
    <row r="109219" x14ac:dyDescent="0.25"/>
    <row r="109220" x14ac:dyDescent="0.25"/>
    <row r="109221" x14ac:dyDescent="0.25"/>
    <row r="109222" x14ac:dyDescent="0.25"/>
    <row r="109223" x14ac:dyDescent="0.25"/>
    <row r="109224" x14ac:dyDescent="0.25"/>
    <row r="109225" x14ac:dyDescent="0.25"/>
    <row r="109226" x14ac:dyDescent="0.25"/>
    <row r="109227" x14ac:dyDescent="0.25"/>
    <row r="109228" x14ac:dyDescent="0.25"/>
    <row r="109229" x14ac:dyDescent="0.25"/>
    <row r="109230" x14ac:dyDescent="0.25"/>
    <row r="109231" x14ac:dyDescent="0.25"/>
    <row r="109232" x14ac:dyDescent="0.25"/>
    <row r="109233" x14ac:dyDescent="0.25"/>
    <row r="109234" x14ac:dyDescent="0.25"/>
    <row r="109235" x14ac:dyDescent="0.25"/>
    <row r="109236" x14ac:dyDescent="0.25"/>
    <row r="109237" x14ac:dyDescent="0.25"/>
    <row r="109238" x14ac:dyDescent="0.25"/>
    <row r="109239" x14ac:dyDescent="0.25"/>
    <row r="109240" x14ac:dyDescent="0.25"/>
    <row r="109241" x14ac:dyDescent="0.25"/>
    <row r="109242" x14ac:dyDescent="0.25"/>
    <row r="109243" x14ac:dyDescent="0.25"/>
    <row r="109244" x14ac:dyDescent="0.25"/>
    <row r="109245" x14ac:dyDescent="0.25"/>
    <row r="109246" x14ac:dyDescent="0.25"/>
    <row r="109247" x14ac:dyDescent="0.25"/>
    <row r="109248" x14ac:dyDescent="0.25"/>
    <row r="109249" x14ac:dyDescent="0.25"/>
    <row r="109250" x14ac:dyDescent="0.25"/>
    <row r="109251" x14ac:dyDescent="0.25"/>
    <row r="109252" x14ac:dyDescent="0.25"/>
    <row r="109253" x14ac:dyDescent="0.25"/>
    <row r="109254" x14ac:dyDescent="0.25"/>
    <row r="109255" x14ac:dyDescent="0.25"/>
    <row r="109256" x14ac:dyDescent="0.25"/>
    <row r="109257" x14ac:dyDescent="0.25"/>
    <row r="109258" x14ac:dyDescent="0.25"/>
    <row r="109259" x14ac:dyDescent="0.25"/>
    <row r="109260" x14ac:dyDescent="0.25"/>
    <row r="109261" x14ac:dyDescent="0.25"/>
    <row r="109262" x14ac:dyDescent="0.25"/>
    <row r="109263" x14ac:dyDescent="0.25"/>
    <row r="109264" x14ac:dyDescent="0.25"/>
    <row r="109265" x14ac:dyDescent="0.25"/>
    <row r="109266" x14ac:dyDescent="0.25"/>
    <row r="109267" x14ac:dyDescent="0.25"/>
    <row r="109268" x14ac:dyDescent="0.25"/>
    <row r="109269" x14ac:dyDescent="0.25"/>
    <row r="109270" x14ac:dyDescent="0.25"/>
    <row r="109271" x14ac:dyDescent="0.25"/>
    <row r="109272" x14ac:dyDescent="0.25"/>
    <row r="109273" x14ac:dyDescent="0.25"/>
    <row r="109274" x14ac:dyDescent="0.25"/>
    <row r="109275" x14ac:dyDescent="0.25"/>
    <row r="109276" x14ac:dyDescent="0.25"/>
    <row r="109277" x14ac:dyDescent="0.25"/>
    <row r="109278" x14ac:dyDescent="0.25"/>
    <row r="109279" x14ac:dyDescent="0.25"/>
    <row r="109280" x14ac:dyDescent="0.25"/>
    <row r="109281" x14ac:dyDescent="0.25"/>
    <row r="109282" x14ac:dyDescent="0.25"/>
    <row r="109283" x14ac:dyDescent="0.25"/>
    <row r="109284" x14ac:dyDescent="0.25"/>
    <row r="109285" x14ac:dyDescent="0.25"/>
    <row r="109286" x14ac:dyDescent="0.25"/>
    <row r="109287" x14ac:dyDescent="0.25"/>
    <row r="109288" x14ac:dyDescent="0.25"/>
    <row r="109289" x14ac:dyDescent="0.25"/>
    <row r="109290" x14ac:dyDescent="0.25"/>
    <row r="109291" x14ac:dyDescent="0.25"/>
    <row r="109292" x14ac:dyDescent="0.25"/>
    <row r="109293" x14ac:dyDescent="0.25"/>
    <row r="109294" x14ac:dyDescent="0.25"/>
    <row r="109295" x14ac:dyDescent="0.25"/>
    <row r="109296" x14ac:dyDescent="0.25"/>
    <row r="109297" x14ac:dyDescent="0.25"/>
    <row r="109298" x14ac:dyDescent="0.25"/>
    <row r="109299" x14ac:dyDescent="0.25"/>
    <row r="109300" x14ac:dyDescent="0.25"/>
    <row r="109301" x14ac:dyDescent="0.25"/>
    <row r="109302" x14ac:dyDescent="0.25"/>
    <row r="109303" x14ac:dyDescent="0.25"/>
    <row r="109304" x14ac:dyDescent="0.25"/>
    <row r="109305" x14ac:dyDescent="0.25"/>
    <row r="109306" x14ac:dyDescent="0.25"/>
    <row r="109307" x14ac:dyDescent="0.25"/>
    <row r="109308" x14ac:dyDescent="0.25"/>
    <row r="109309" x14ac:dyDescent="0.25"/>
    <row r="109310" x14ac:dyDescent="0.25"/>
    <row r="109311" x14ac:dyDescent="0.25"/>
    <row r="109312" x14ac:dyDescent="0.25"/>
    <row r="109313" x14ac:dyDescent="0.25"/>
    <row r="109314" x14ac:dyDescent="0.25"/>
    <row r="109315" x14ac:dyDescent="0.25"/>
    <row r="109316" x14ac:dyDescent="0.25"/>
    <row r="109317" x14ac:dyDescent="0.25"/>
    <row r="109318" x14ac:dyDescent="0.25"/>
    <row r="109319" x14ac:dyDescent="0.25"/>
    <row r="109320" x14ac:dyDescent="0.25"/>
    <row r="109321" x14ac:dyDescent="0.25"/>
    <row r="109322" x14ac:dyDescent="0.25"/>
    <row r="109323" x14ac:dyDescent="0.25"/>
    <row r="109324" x14ac:dyDescent="0.25"/>
    <row r="109325" x14ac:dyDescent="0.25"/>
    <row r="109326" x14ac:dyDescent="0.25"/>
    <row r="109327" x14ac:dyDescent="0.25"/>
    <row r="109328" x14ac:dyDescent="0.25"/>
    <row r="109329" x14ac:dyDescent="0.25"/>
    <row r="109330" x14ac:dyDescent="0.25"/>
    <row r="109331" x14ac:dyDescent="0.25"/>
    <row r="109332" x14ac:dyDescent="0.25"/>
    <row r="109333" x14ac:dyDescent="0.25"/>
    <row r="109334" x14ac:dyDescent="0.25"/>
    <row r="109335" x14ac:dyDescent="0.25"/>
    <row r="109336" x14ac:dyDescent="0.25"/>
    <row r="109337" x14ac:dyDescent="0.25"/>
    <row r="109338" x14ac:dyDescent="0.25"/>
    <row r="109339" x14ac:dyDescent="0.25"/>
    <row r="109340" x14ac:dyDescent="0.25"/>
    <row r="109341" x14ac:dyDescent="0.25"/>
    <row r="109342" x14ac:dyDescent="0.25"/>
    <row r="109343" x14ac:dyDescent="0.25"/>
    <row r="109344" x14ac:dyDescent="0.25"/>
    <row r="109345" x14ac:dyDescent="0.25"/>
    <row r="109346" x14ac:dyDescent="0.25"/>
    <row r="109347" x14ac:dyDescent="0.25"/>
    <row r="109348" x14ac:dyDescent="0.25"/>
    <row r="109349" x14ac:dyDescent="0.25"/>
    <row r="109350" x14ac:dyDescent="0.25"/>
    <row r="109351" x14ac:dyDescent="0.25"/>
    <row r="109352" x14ac:dyDescent="0.25"/>
    <row r="109353" x14ac:dyDescent="0.25"/>
    <row r="109354" x14ac:dyDescent="0.25"/>
    <row r="109355" x14ac:dyDescent="0.25"/>
    <row r="109356" x14ac:dyDescent="0.25"/>
    <row r="109357" x14ac:dyDescent="0.25"/>
    <row r="109358" x14ac:dyDescent="0.25"/>
    <row r="109359" x14ac:dyDescent="0.25"/>
    <row r="109360" x14ac:dyDescent="0.25"/>
    <row r="109361" x14ac:dyDescent="0.25"/>
    <row r="109362" x14ac:dyDescent="0.25"/>
    <row r="109363" x14ac:dyDescent="0.25"/>
    <row r="109364" x14ac:dyDescent="0.25"/>
    <row r="109365" x14ac:dyDescent="0.25"/>
    <row r="109366" x14ac:dyDescent="0.25"/>
    <row r="109367" x14ac:dyDescent="0.25"/>
    <row r="109368" x14ac:dyDescent="0.25"/>
    <row r="109369" x14ac:dyDescent="0.25"/>
    <row r="109370" x14ac:dyDescent="0.25"/>
    <row r="109371" x14ac:dyDescent="0.25"/>
    <row r="109372" x14ac:dyDescent="0.25"/>
    <row r="109373" x14ac:dyDescent="0.25"/>
    <row r="109374" x14ac:dyDescent="0.25"/>
    <row r="109375" x14ac:dyDescent="0.25"/>
    <row r="109376" x14ac:dyDescent="0.25"/>
    <row r="109377" x14ac:dyDescent="0.25"/>
    <row r="109378" x14ac:dyDescent="0.25"/>
    <row r="109379" x14ac:dyDescent="0.25"/>
    <row r="109380" x14ac:dyDescent="0.25"/>
    <row r="109381" x14ac:dyDescent="0.25"/>
    <row r="109382" x14ac:dyDescent="0.25"/>
    <row r="109383" x14ac:dyDescent="0.25"/>
    <row r="109384" x14ac:dyDescent="0.25"/>
    <row r="109385" x14ac:dyDescent="0.25"/>
    <row r="109386" x14ac:dyDescent="0.25"/>
    <row r="109387" x14ac:dyDescent="0.25"/>
    <row r="109388" x14ac:dyDescent="0.25"/>
    <row r="109389" x14ac:dyDescent="0.25"/>
    <row r="109390" x14ac:dyDescent="0.25"/>
    <row r="109391" x14ac:dyDescent="0.25"/>
    <row r="109392" x14ac:dyDescent="0.25"/>
    <row r="109393" x14ac:dyDescent="0.25"/>
    <row r="109394" x14ac:dyDescent="0.25"/>
    <row r="109395" x14ac:dyDescent="0.25"/>
    <row r="109396" x14ac:dyDescent="0.25"/>
    <row r="109397" x14ac:dyDescent="0.25"/>
    <row r="109398" x14ac:dyDescent="0.25"/>
    <row r="109399" x14ac:dyDescent="0.25"/>
    <row r="109400" x14ac:dyDescent="0.25"/>
    <row r="109401" x14ac:dyDescent="0.25"/>
    <row r="109402" x14ac:dyDescent="0.25"/>
    <row r="109403" x14ac:dyDescent="0.25"/>
    <row r="109404" x14ac:dyDescent="0.25"/>
    <row r="109405" x14ac:dyDescent="0.25"/>
    <row r="109406" x14ac:dyDescent="0.25"/>
    <row r="109407" x14ac:dyDescent="0.25"/>
    <row r="109408" x14ac:dyDescent="0.25"/>
    <row r="109409" x14ac:dyDescent="0.25"/>
    <row r="109410" x14ac:dyDescent="0.25"/>
    <row r="109411" x14ac:dyDescent="0.25"/>
    <row r="109412" x14ac:dyDescent="0.25"/>
    <row r="109413" x14ac:dyDescent="0.25"/>
    <row r="109414" x14ac:dyDescent="0.25"/>
    <row r="109415" x14ac:dyDescent="0.25"/>
    <row r="109416" x14ac:dyDescent="0.25"/>
    <row r="109417" x14ac:dyDescent="0.25"/>
    <row r="109418" x14ac:dyDescent="0.25"/>
    <row r="109419" x14ac:dyDescent="0.25"/>
    <row r="109420" x14ac:dyDescent="0.25"/>
    <row r="109421" x14ac:dyDescent="0.25"/>
    <row r="109422" x14ac:dyDescent="0.25"/>
    <row r="109423" x14ac:dyDescent="0.25"/>
    <row r="109424" x14ac:dyDescent="0.25"/>
    <row r="109425" x14ac:dyDescent="0.25"/>
    <row r="109426" x14ac:dyDescent="0.25"/>
    <row r="109427" x14ac:dyDescent="0.25"/>
    <row r="109428" x14ac:dyDescent="0.25"/>
    <row r="109429" x14ac:dyDescent="0.25"/>
    <row r="109430" x14ac:dyDescent="0.25"/>
    <row r="109431" x14ac:dyDescent="0.25"/>
    <row r="109432" x14ac:dyDescent="0.25"/>
    <row r="109433" x14ac:dyDescent="0.25"/>
    <row r="109434" x14ac:dyDescent="0.25"/>
    <row r="109435" x14ac:dyDescent="0.25"/>
    <row r="109436" x14ac:dyDescent="0.25"/>
    <row r="109437" x14ac:dyDescent="0.25"/>
    <row r="109438" x14ac:dyDescent="0.25"/>
    <row r="109439" x14ac:dyDescent="0.25"/>
    <row r="109440" x14ac:dyDescent="0.25"/>
    <row r="109441" x14ac:dyDescent="0.25"/>
    <row r="109442" x14ac:dyDescent="0.25"/>
    <row r="109443" x14ac:dyDescent="0.25"/>
    <row r="109444" x14ac:dyDescent="0.25"/>
    <row r="109445" x14ac:dyDescent="0.25"/>
    <row r="109446" x14ac:dyDescent="0.25"/>
    <row r="109447" x14ac:dyDescent="0.25"/>
    <row r="109448" x14ac:dyDescent="0.25"/>
    <row r="109449" x14ac:dyDescent="0.25"/>
    <row r="109450" x14ac:dyDescent="0.25"/>
    <row r="109451" x14ac:dyDescent="0.25"/>
    <row r="109452" x14ac:dyDescent="0.25"/>
    <row r="109453" x14ac:dyDescent="0.25"/>
    <row r="109454" x14ac:dyDescent="0.25"/>
    <row r="109455" x14ac:dyDescent="0.25"/>
    <row r="109456" x14ac:dyDescent="0.25"/>
    <row r="109457" x14ac:dyDescent="0.25"/>
    <row r="109458" x14ac:dyDescent="0.25"/>
    <row r="109459" x14ac:dyDescent="0.25"/>
    <row r="109460" x14ac:dyDescent="0.25"/>
    <row r="109461" x14ac:dyDescent="0.25"/>
    <row r="109462" x14ac:dyDescent="0.25"/>
    <row r="109463" x14ac:dyDescent="0.25"/>
    <row r="109464" x14ac:dyDescent="0.25"/>
    <row r="109465" x14ac:dyDescent="0.25"/>
    <row r="109466" x14ac:dyDescent="0.25"/>
    <row r="109467" x14ac:dyDescent="0.25"/>
    <row r="109468" x14ac:dyDescent="0.25"/>
    <row r="109469" x14ac:dyDescent="0.25"/>
    <row r="109470" x14ac:dyDescent="0.25"/>
    <row r="109471" x14ac:dyDescent="0.25"/>
    <row r="109472" x14ac:dyDescent="0.25"/>
    <row r="109473" x14ac:dyDescent="0.25"/>
    <row r="109474" x14ac:dyDescent="0.25"/>
    <row r="109475" x14ac:dyDescent="0.25"/>
    <row r="109476" x14ac:dyDescent="0.25"/>
    <row r="109477" x14ac:dyDescent="0.25"/>
    <row r="109478" x14ac:dyDescent="0.25"/>
    <row r="109479" x14ac:dyDescent="0.25"/>
    <row r="109480" x14ac:dyDescent="0.25"/>
    <row r="109481" x14ac:dyDescent="0.25"/>
    <row r="109482" x14ac:dyDescent="0.25"/>
    <row r="109483" x14ac:dyDescent="0.25"/>
    <row r="109484" x14ac:dyDescent="0.25"/>
    <row r="109485" x14ac:dyDescent="0.25"/>
    <row r="109486" x14ac:dyDescent="0.25"/>
    <row r="109487" x14ac:dyDescent="0.25"/>
    <row r="109488" x14ac:dyDescent="0.25"/>
    <row r="109489" x14ac:dyDescent="0.25"/>
    <row r="109490" x14ac:dyDescent="0.25"/>
    <row r="109491" x14ac:dyDescent="0.25"/>
    <row r="109492" x14ac:dyDescent="0.25"/>
    <row r="109493" x14ac:dyDescent="0.25"/>
    <row r="109494" x14ac:dyDescent="0.25"/>
    <row r="109495" x14ac:dyDescent="0.25"/>
    <row r="109496" x14ac:dyDescent="0.25"/>
    <row r="109497" x14ac:dyDescent="0.25"/>
    <row r="109498" x14ac:dyDescent="0.25"/>
    <row r="109499" x14ac:dyDescent="0.25"/>
    <row r="109500" x14ac:dyDescent="0.25"/>
    <row r="109501" x14ac:dyDescent="0.25"/>
    <row r="109502" x14ac:dyDescent="0.25"/>
    <row r="109503" x14ac:dyDescent="0.25"/>
    <row r="109504" x14ac:dyDescent="0.25"/>
    <row r="109505" x14ac:dyDescent="0.25"/>
    <row r="109506" x14ac:dyDescent="0.25"/>
    <row r="109507" x14ac:dyDescent="0.25"/>
    <row r="109508" x14ac:dyDescent="0.25"/>
    <row r="109509" x14ac:dyDescent="0.25"/>
    <row r="109510" x14ac:dyDescent="0.25"/>
    <row r="109511" x14ac:dyDescent="0.25"/>
    <row r="109512" x14ac:dyDescent="0.25"/>
    <row r="109513" x14ac:dyDescent="0.25"/>
    <row r="109514" x14ac:dyDescent="0.25"/>
    <row r="109515" x14ac:dyDescent="0.25"/>
    <row r="109516" x14ac:dyDescent="0.25"/>
    <row r="109517" x14ac:dyDescent="0.25"/>
    <row r="109518" x14ac:dyDescent="0.25"/>
    <row r="109519" x14ac:dyDescent="0.25"/>
    <row r="109520" x14ac:dyDescent="0.25"/>
    <row r="109521" x14ac:dyDescent="0.25"/>
    <row r="109522" x14ac:dyDescent="0.25"/>
    <row r="109523" x14ac:dyDescent="0.25"/>
    <row r="109524" x14ac:dyDescent="0.25"/>
    <row r="109525" x14ac:dyDescent="0.25"/>
    <row r="109526" x14ac:dyDescent="0.25"/>
    <row r="109527" x14ac:dyDescent="0.25"/>
    <row r="109528" x14ac:dyDescent="0.25"/>
    <row r="109529" x14ac:dyDescent="0.25"/>
    <row r="109530" x14ac:dyDescent="0.25"/>
    <row r="109531" x14ac:dyDescent="0.25"/>
    <row r="109532" x14ac:dyDescent="0.25"/>
    <row r="109533" x14ac:dyDescent="0.25"/>
    <row r="109534" x14ac:dyDescent="0.25"/>
    <row r="109535" x14ac:dyDescent="0.25"/>
    <row r="109536" x14ac:dyDescent="0.25"/>
    <row r="109537" x14ac:dyDescent="0.25"/>
    <row r="109538" x14ac:dyDescent="0.25"/>
    <row r="109539" x14ac:dyDescent="0.25"/>
    <row r="109540" x14ac:dyDescent="0.25"/>
    <row r="109541" x14ac:dyDescent="0.25"/>
    <row r="109542" x14ac:dyDescent="0.25"/>
    <row r="109543" x14ac:dyDescent="0.25"/>
    <row r="109544" x14ac:dyDescent="0.25"/>
    <row r="109545" x14ac:dyDescent="0.25"/>
    <row r="109546" x14ac:dyDescent="0.25"/>
    <row r="109547" x14ac:dyDescent="0.25"/>
    <row r="109548" x14ac:dyDescent="0.25"/>
    <row r="109549" x14ac:dyDescent="0.25"/>
    <row r="109550" x14ac:dyDescent="0.25"/>
    <row r="109551" x14ac:dyDescent="0.25"/>
    <row r="109552" x14ac:dyDescent="0.25"/>
    <row r="109553" x14ac:dyDescent="0.25"/>
    <row r="109554" x14ac:dyDescent="0.25"/>
    <row r="109555" x14ac:dyDescent="0.25"/>
    <row r="109556" x14ac:dyDescent="0.25"/>
    <row r="109557" x14ac:dyDescent="0.25"/>
    <row r="109558" x14ac:dyDescent="0.25"/>
    <row r="109559" x14ac:dyDescent="0.25"/>
    <row r="109560" x14ac:dyDescent="0.25"/>
    <row r="109561" x14ac:dyDescent="0.25"/>
    <row r="109562" x14ac:dyDescent="0.25"/>
    <row r="109563" x14ac:dyDescent="0.25"/>
    <row r="109564" x14ac:dyDescent="0.25"/>
    <row r="109565" x14ac:dyDescent="0.25"/>
    <row r="109566" x14ac:dyDescent="0.25"/>
    <row r="109567" x14ac:dyDescent="0.25"/>
    <row r="109568" x14ac:dyDescent="0.25"/>
    <row r="109569" x14ac:dyDescent="0.25"/>
    <row r="109570" x14ac:dyDescent="0.25"/>
    <row r="109571" x14ac:dyDescent="0.25"/>
    <row r="109572" x14ac:dyDescent="0.25"/>
    <row r="109573" x14ac:dyDescent="0.25"/>
    <row r="109574" x14ac:dyDescent="0.25"/>
    <row r="109575" x14ac:dyDescent="0.25"/>
    <row r="109576" x14ac:dyDescent="0.25"/>
    <row r="109577" x14ac:dyDescent="0.25"/>
    <row r="109578" x14ac:dyDescent="0.25"/>
    <row r="109579" x14ac:dyDescent="0.25"/>
    <row r="109580" x14ac:dyDescent="0.25"/>
    <row r="109581" x14ac:dyDescent="0.25"/>
    <row r="109582" x14ac:dyDescent="0.25"/>
    <row r="109583" x14ac:dyDescent="0.25"/>
    <row r="109584" x14ac:dyDescent="0.25"/>
    <row r="109585" x14ac:dyDescent="0.25"/>
    <row r="109586" x14ac:dyDescent="0.25"/>
    <row r="109587" x14ac:dyDescent="0.25"/>
    <row r="109588" x14ac:dyDescent="0.25"/>
    <row r="109589" x14ac:dyDescent="0.25"/>
    <row r="109590" x14ac:dyDescent="0.25"/>
    <row r="109591" x14ac:dyDescent="0.25"/>
    <row r="109592" x14ac:dyDescent="0.25"/>
    <row r="109593" x14ac:dyDescent="0.25"/>
    <row r="109594" x14ac:dyDescent="0.25"/>
    <row r="109595" x14ac:dyDescent="0.25"/>
    <row r="109596" x14ac:dyDescent="0.25"/>
    <row r="109597" x14ac:dyDescent="0.25"/>
    <row r="109598" x14ac:dyDescent="0.25"/>
    <row r="109599" x14ac:dyDescent="0.25"/>
    <row r="109600" x14ac:dyDescent="0.25"/>
    <row r="109601" x14ac:dyDescent="0.25"/>
    <row r="109602" x14ac:dyDescent="0.25"/>
    <row r="109603" x14ac:dyDescent="0.25"/>
    <row r="109604" x14ac:dyDescent="0.25"/>
    <row r="109605" x14ac:dyDescent="0.25"/>
    <row r="109606" x14ac:dyDescent="0.25"/>
    <row r="109607" x14ac:dyDescent="0.25"/>
    <row r="109608" x14ac:dyDescent="0.25"/>
    <row r="109609" x14ac:dyDescent="0.25"/>
    <row r="109610" x14ac:dyDescent="0.25"/>
    <row r="109611" x14ac:dyDescent="0.25"/>
    <row r="109612" x14ac:dyDescent="0.25"/>
    <row r="109613" x14ac:dyDescent="0.25"/>
    <row r="109614" x14ac:dyDescent="0.25"/>
    <row r="109615" x14ac:dyDescent="0.25"/>
    <row r="109616" x14ac:dyDescent="0.25"/>
    <row r="109617" x14ac:dyDescent="0.25"/>
    <row r="109618" x14ac:dyDescent="0.25"/>
    <row r="109619" x14ac:dyDescent="0.25"/>
    <row r="109620" x14ac:dyDescent="0.25"/>
    <row r="109621" x14ac:dyDescent="0.25"/>
    <row r="109622" x14ac:dyDescent="0.25"/>
    <row r="109623" x14ac:dyDescent="0.25"/>
    <row r="109624" x14ac:dyDescent="0.25"/>
    <row r="109625" x14ac:dyDescent="0.25"/>
    <row r="109626" x14ac:dyDescent="0.25"/>
    <row r="109627" x14ac:dyDescent="0.25"/>
    <row r="109628" x14ac:dyDescent="0.25"/>
    <row r="109629" x14ac:dyDescent="0.25"/>
    <row r="109630" x14ac:dyDescent="0.25"/>
    <row r="109631" x14ac:dyDescent="0.25"/>
    <row r="109632" x14ac:dyDescent="0.25"/>
    <row r="109633" x14ac:dyDescent="0.25"/>
    <row r="109634" x14ac:dyDescent="0.25"/>
    <row r="109635" x14ac:dyDescent="0.25"/>
    <row r="109636" x14ac:dyDescent="0.25"/>
    <row r="109637" x14ac:dyDescent="0.25"/>
    <row r="109638" x14ac:dyDescent="0.25"/>
    <row r="109639" x14ac:dyDescent="0.25"/>
    <row r="109640" x14ac:dyDescent="0.25"/>
    <row r="109641" x14ac:dyDescent="0.25"/>
    <row r="109642" x14ac:dyDescent="0.25"/>
    <row r="109643" x14ac:dyDescent="0.25"/>
    <row r="109644" x14ac:dyDescent="0.25"/>
    <row r="109645" x14ac:dyDescent="0.25"/>
    <row r="109646" x14ac:dyDescent="0.25"/>
    <row r="109647" x14ac:dyDescent="0.25"/>
    <row r="109648" x14ac:dyDescent="0.25"/>
    <row r="109649" x14ac:dyDescent="0.25"/>
    <row r="109650" x14ac:dyDescent="0.25"/>
    <row r="109651" x14ac:dyDescent="0.25"/>
    <row r="109652" x14ac:dyDescent="0.25"/>
    <row r="109653" x14ac:dyDescent="0.25"/>
    <row r="109654" x14ac:dyDescent="0.25"/>
    <row r="109655" x14ac:dyDescent="0.25"/>
    <row r="109656" x14ac:dyDescent="0.25"/>
    <row r="109657" x14ac:dyDescent="0.25"/>
    <row r="109658" x14ac:dyDescent="0.25"/>
    <row r="109659" x14ac:dyDescent="0.25"/>
    <row r="109660" x14ac:dyDescent="0.25"/>
    <row r="109661" x14ac:dyDescent="0.25"/>
    <row r="109662" x14ac:dyDescent="0.25"/>
    <row r="109663" x14ac:dyDescent="0.25"/>
    <row r="109664" x14ac:dyDescent="0.25"/>
    <row r="109665" x14ac:dyDescent="0.25"/>
    <row r="109666" x14ac:dyDescent="0.25"/>
    <row r="109667" x14ac:dyDescent="0.25"/>
    <row r="109668" x14ac:dyDescent="0.25"/>
    <row r="109669" x14ac:dyDescent="0.25"/>
    <row r="109670" x14ac:dyDescent="0.25"/>
    <row r="109671" x14ac:dyDescent="0.25"/>
    <row r="109672" x14ac:dyDescent="0.25"/>
    <row r="109673" x14ac:dyDescent="0.25"/>
    <row r="109674" x14ac:dyDescent="0.25"/>
    <row r="109675" x14ac:dyDescent="0.25"/>
    <row r="109676" x14ac:dyDescent="0.25"/>
    <row r="109677" x14ac:dyDescent="0.25"/>
    <row r="109678" x14ac:dyDescent="0.25"/>
    <row r="109679" x14ac:dyDescent="0.25"/>
    <row r="109680" x14ac:dyDescent="0.25"/>
    <row r="109681" x14ac:dyDescent="0.25"/>
    <row r="109682" x14ac:dyDescent="0.25"/>
    <row r="109683" x14ac:dyDescent="0.25"/>
    <row r="109684" x14ac:dyDescent="0.25"/>
    <row r="109685" x14ac:dyDescent="0.25"/>
    <row r="109686" x14ac:dyDescent="0.25"/>
    <row r="109687" x14ac:dyDescent="0.25"/>
    <row r="109688" x14ac:dyDescent="0.25"/>
    <row r="109689" x14ac:dyDescent="0.25"/>
    <row r="109690" x14ac:dyDescent="0.25"/>
    <row r="109691" x14ac:dyDescent="0.25"/>
    <row r="109692" x14ac:dyDescent="0.25"/>
    <row r="109693" x14ac:dyDescent="0.25"/>
    <row r="109694" x14ac:dyDescent="0.25"/>
    <row r="109695" x14ac:dyDescent="0.25"/>
    <row r="109696" x14ac:dyDescent="0.25"/>
    <row r="109697" x14ac:dyDescent="0.25"/>
    <row r="109698" x14ac:dyDescent="0.25"/>
    <row r="109699" x14ac:dyDescent="0.25"/>
    <row r="109700" x14ac:dyDescent="0.25"/>
    <row r="109701" x14ac:dyDescent="0.25"/>
    <row r="109702" x14ac:dyDescent="0.25"/>
    <row r="109703" x14ac:dyDescent="0.25"/>
    <row r="109704" x14ac:dyDescent="0.25"/>
    <row r="109705" x14ac:dyDescent="0.25"/>
    <row r="109706" x14ac:dyDescent="0.25"/>
    <row r="109707" x14ac:dyDescent="0.25"/>
    <row r="109708" x14ac:dyDescent="0.25"/>
    <row r="109709" x14ac:dyDescent="0.25"/>
    <row r="109710" x14ac:dyDescent="0.25"/>
    <row r="109711" x14ac:dyDescent="0.25"/>
    <row r="109712" x14ac:dyDescent="0.25"/>
    <row r="109713" x14ac:dyDescent="0.25"/>
    <row r="109714" x14ac:dyDescent="0.25"/>
    <row r="109715" x14ac:dyDescent="0.25"/>
    <row r="109716" x14ac:dyDescent="0.25"/>
    <row r="109717" x14ac:dyDescent="0.25"/>
    <row r="109718" x14ac:dyDescent="0.25"/>
    <row r="109719" x14ac:dyDescent="0.25"/>
    <row r="109720" x14ac:dyDescent="0.25"/>
    <row r="109721" x14ac:dyDescent="0.25"/>
    <row r="109722" x14ac:dyDescent="0.25"/>
    <row r="109723" x14ac:dyDescent="0.25"/>
    <row r="109724" x14ac:dyDescent="0.25"/>
    <row r="109725" x14ac:dyDescent="0.25"/>
    <row r="109726" x14ac:dyDescent="0.25"/>
    <row r="109727" x14ac:dyDescent="0.25"/>
    <row r="109728" x14ac:dyDescent="0.25"/>
    <row r="109729" x14ac:dyDescent="0.25"/>
    <row r="109730" x14ac:dyDescent="0.25"/>
    <row r="109731" x14ac:dyDescent="0.25"/>
    <row r="109732" x14ac:dyDescent="0.25"/>
    <row r="109733" x14ac:dyDescent="0.25"/>
    <row r="109734" x14ac:dyDescent="0.25"/>
    <row r="109735" x14ac:dyDescent="0.25"/>
    <row r="109736" x14ac:dyDescent="0.25"/>
    <row r="109737" x14ac:dyDescent="0.25"/>
    <row r="109738" x14ac:dyDescent="0.25"/>
    <row r="109739" x14ac:dyDescent="0.25"/>
    <row r="109740" x14ac:dyDescent="0.25"/>
    <row r="109741" x14ac:dyDescent="0.25"/>
    <row r="109742" x14ac:dyDescent="0.25"/>
    <row r="109743" x14ac:dyDescent="0.25"/>
    <row r="109744" x14ac:dyDescent="0.25"/>
    <row r="109745" x14ac:dyDescent="0.25"/>
    <row r="109746" x14ac:dyDescent="0.25"/>
    <row r="109747" x14ac:dyDescent="0.25"/>
    <row r="109748" x14ac:dyDescent="0.25"/>
    <row r="109749" x14ac:dyDescent="0.25"/>
    <row r="109750" x14ac:dyDescent="0.25"/>
    <row r="109751" x14ac:dyDescent="0.25"/>
    <row r="109752" x14ac:dyDescent="0.25"/>
    <row r="109753" x14ac:dyDescent="0.25"/>
    <row r="109754" x14ac:dyDescent="0.25"/>
    <row r="109755" x14ac:dyDescent="0.25"/>
    <row r="109756" x14ac:dyDescent="0.25"/>
    <row r="109757" x14ac:dyDescent="0.25"/>
    <row r="109758" x14ac:dyDescent="0.25"/>
    <row r="109759" x14ac:dyDescent="0.25"/>
    <row r="109760" x14ac:dyDescent="0.25"/>
    <row r="109761" x14ac:dyDescent="0.25"/>
    <row r="109762" x14ac:dyDescent="0.25"/>
    <row r="109763" x14ac:dyDescent="0.25"/>
    <row r="109764" x14ac:dyDescent="0.25"/>
    <row r="109765" x14ac:dyDescent="0.25"/>
    <row r="109766" x14ac:dyDescent="0.25"/>
    <row r="109767" x14ac:dyDescent="0.25"/>
    <row r="109768" x14ac:dyDescent="0.25"/>
    <row r="109769" x14ac:dyDescent="0.25"/>
    <row r="109770" x14ac:dyDescent="0.25"/>
    <row r="109771" x14ac:dyDescent="0.25"/>
    <row r="109772" x14ac:dyDescent="0.25"/>
    <row r="109773" x14ac:dyDescent="0.25"/>
    <row r="109774" x14ac:dyDescent="0.25"/>
    <row r="109775" x14ac:dyDescent="0.25"/>
    <row r="109776" x14ac:dyDescent="0.25"/>
    <row r="109777" x14ac:dyDescent="0.25"/>
    <row r="109778" x14ac:dyDescent="0.25"/>
    <row r="109779" x14ac:dyDescent="0.25"/>
    <row r="109780" x14ac:dyDescent="0.25"/>
    <row r="109781" x14ac:dyDescent="0.25"/>
    <row r="109782" x14ac:dyDescent="0.25"/>
    <row r="109783" x14ac:dyDescent="0.25"/>
    <row r="109784" x14ac:dyDescent="0.25"/>
    <row r="109785" x14ac:dyDescent="0.25"/>
    <row r="109786" x14ac:dyDescent="0.25"/>
    <row r="109787" x14ac:dyDescent="0.25"/>
    <row r="109788" x14ac:dyDescent="0.25"/>
    <row r="109789" x14ac:dyDescent="0.25"/>
    <row r="109790" x14ac:dyDescent="0.25"/>
    <row r="109791" x14ac:dyDescent="0.25"/>
    <row r="109792" x14ac:dyDescent="0.25"/>
    <row r="109793" x14ac:dyDescent="0.25"/>
    <row r="109794" x14ac:dyDescent="0.25"/>
    <row r="109795" x14ac:dyDescent="0.25"/>
    <row r="109796" x14ac:dyDescent="0.25"/>
    <row r="109797" x14ac:dyDescent="0.25"/>
    <row r="109798" x14ac:dyDescent="0.25"/>
    <row r="109799" x14ac:dyDescent="0.25"/>
    <row r="109800" x14ac:dyDescent="0.25"/>
    <row r="109801" x14ac:dyDescent="0.25"/>
    <row r="109802" x14ac:dyDescent="0.25"/>
    <row r="109803" x14ac:dyDescent="0.25"/>
    <row r="109804" x14ac:dyDescent="0.25"/>
    <row r="109805" x14ac:dyDescent="0.25"/>
    <row r="109806" x14ac:dyDescent="0.25"/>
    <row r="109807" x14ac:dyDescent="0.25"/>
    <row r="109808" x14ac:dyDescent="0.25"/>
    <row r="109809" x14ac:dyDescent="0.25"/>
    <row r="109810" x14ac:dyDescent="0.25"/>
    <row r="109811" x14ac:dyDescent="0.25"/>
    <row r="109812" x14ac:dyDescent="0.25"/>
    <row r="109813" x14ac:dyDescent="0.25"/>
    <row r="109814" x14ac:dyDescent="0.25"/>
    <row r="109815" x14ac:dyDescent="0.25"/>
    <row r="109816" x14ac:dyDescent="0.25"/>
    <row r="109817" x14ac:dyDescent="0.25"/>
    <row r="109818" x14ac:dyDescent="0.25"/>
    <row r="109819" x14ac:dyDescent="0.25"/>
    <row r="109820" x14ac:dyDescent="0.25"/>
    <row r="109821" x14ac:dyDescent="0.25"/>
    <row r="109822" x14ac:dyDescent="0.25"/>
    <row r="109823" x14ac:dyDescent="0.25"/>
    <row r="109824" x14ac:dyDescent="0.25"/>
    <row r="109825" x14ac:dyDescent="0.25"/>
    <row r="109826" x14ac:dyDescent="0.25"/>
    <row r="109827" x14ac:dyDescent="0.25"/>
    <row r="109828" x14ac:dyDescent="0.25"/>
    <row r="109829" x14ac:dyDescent="0.25"/>
    <row r="109830" x14ac:dyDescent="0.25"/>
    <row r="109831" x14ac:dyDescent="0.25"/>
    <row r="109832" x14ac:dyDescent="0.25"/>
    <row r="109833" x14ac:dyDescent="0.25"/>
    <row r="109834" x14ac:dyDescent="0.25"/>
    <row r="109835" x14ac:dyDescent="0.25"/>
    <row r="109836" x14ac:dyDescent="0.25"/>
    <row r="109837" x14ac:dyDescent="0.25"/>
    <row r="109838" x14ac:dyDescent="0.25"/>
    <row r="109839" x14ac:dyDescent="0.25"/>
    <row r="109840" x14ac:dyDescent="0.25"/>
    <row r="109841" x14ac:dyDescent="0.25"/>
    <row r="109842" x14ac:dyDescent="0.25"/>
    <row r="109843" x14ac:dyDescent="0.25"/>
    <row r="109844" x14ac:dyDescent="0.25"/>
    <row r="109845" x14ac:dyDescent="0.25"/>
    <row r="109846" x14ac:dyDescent="0.25"/>
    <row r="109847" x14ac:dyDescent="0.25"/>
    <row r="109848" x14ac:dyDescent="0.25"/>
    <row r="109849" x14ac:dyDescent="0.25"/>
    <row r="109850" x14ac:dyDescent="0.25"/>
    <row r="109851" x14ac:dyDescent="0.25"/>
    <row r="109852" x14ac:dyDescent="0.25"/>
    <row r="109853" x14ac:dyDescent="0.25"/>
    <row r="109854" x14ac:dyDescent="0.25"/>
    <row r="109855" x14ac:dyDescent="0.25"/>
    <row r="109856" x14ac:dyDescent="0.25"/>
    <row r="109857" x14ac:dyDescent="0.25"/>
    <row r="109858" x14ac:dyDescent="0.25"/>
    <row r="109859" x14ac:dyDescent="0.25"/>
    <row r="109860" x14ac:dyDescent="0.25"/>
    <row r="109861" x14ac:dyDescent="0.25"/>
    <row r="109862" x14ac:dyDescent="0.25"/>
    <row r="109863" x14ac:dyDescent="0.25"/>
    <row r="109864" x14ac:dyDescent="0.25"/>
    <row r="109865" x14ac:dyDescent="0.25"/>
    <row r="109866" x14ac:dyDescent="0.25"/>
    <row r="109867" x14ac:dyDescent="0.25"/>
    <row r="109868" x14ac:dyDescent="0.25"/>
    <row r="109869" x14ac:dyDescent="0.25"/>
    <row r="109870" x14ac:dyDescent="0.25"/>
    <row r="109871" x14ac:dyDescent="0.25"/>
    <row r="109872" x14ac:dyDescent="0.25"/>
    <row r="109873" x14ac:dyDescent="0.25"/>
    <row r="109874" x14ac:dyDescent="0.25"/>
    <row r="109875" x14ac:dyDescent="0.25"/>
    <row r="109876" x14ac:dyDescent="0.25"/>
    <row r="109877" x14ac:dyDescent="0.25"/>
    <row r="109878" x14ac:dyDescent="0.25"/>
    <row r="109879" x14ac:dyDescent="0.25"/>
    <row r="109880" x14ac:dyDescent="0.25"/>
    <row r="109881" x14ac:dyDescent="0.25"/>
    <row r="109882" x14ac:dyDescent="0.25"/>
    <row r="109883" x14ac:dyDescent="0.25"/>
    <row r="109884" x14ac:dyDescent="0.25"/>
    <row r="109885" x14ac:dyDescent="0.25"/>
    <row r="109886" x14ac:dyDescent="0.25"/>
    <row r="109887" x14ac:dyDescent="0.25"/>
    <row r="109888" x14ac:dyDescent="0.25"/>
    <row r="109889" x14ac:dyDescent="0.25"/>
    <row r="109890" x14ac:dyDescent="0.25"/>
    <row r="109891" x14ac:dyDescent="0.25"/>
    <row r="109892" x14ac:dyDescent="0.25"/>
    <row r="109893" x14ac:dyDescent="0.25"/>
    <row r="109894" x14ac:dyDescent="0.25"/>
    <row r="109895" x14ac:dyDescent="0.25"/>
    <row r="109896" x14ac:dyDescent="0.25"/>
    <row r="109897" x14ac:dyDescent="0.25"/>
    <row r="109898" x14ac:dyDescent="0.25"/>
    <row r="109899" x14ac:dyDescent="0.25"/>
    <row r="109900" x14ac:dyDescent="0.25"/>
    <row r="109901" x14ac:dyDescent="0.25"/>
    <row r="109902" x14ac:dyDescent="0.25"/>
    <row r="109903" x14ac:dyDescent="0.25"/>
    <row r="109904" x14ac:dyDescent="0.25"/>
    <row r="109905" x14ac:dyDescent="0.25"/>
    <row r="109906" x14ac:dyDescent="0.25"/>
    <row r="109907" x14ac:dyDescent="0.25"/>
    <row r="109908" x14ac:dyDescent="0.25"/>
    <row r="109909" x14ac:dyDescent="0.25"/>
    <row r="109910" x14ac:dyDescent="0.25"/>
    <row r="109911" x14ac:dyDescent="0.25"/>
    <row r="109912" x14ac:dyDescent="0.25"/>
    <row r="109913" x14ac:dyDescent="0.25"/>
    <row r="109914" x14ac:dyDescent="0.25"/>
    <row r="109915" x14ac:dyDescent="0.25"/>
    <row r="109916" x14ac:dyDescent="0.25"/>
    <row r="109917" x14ac:dyDescent="0.25"/>
    <row r="109918" x14ac:dyDescent="0.25"/>
    <row r="109919" x14ac:dyDescent="0.25"/>
    <row r="109920" x14ac:dyDescent="0.25"/>
    <row r="109921" x14ac:dyDescent="0.25"/>
    <row r="109922" x14ac:dyDescent="0.25"/>
    <row r="109923" x14ac:dyDescent="0.25"/>
    <row r="109924" x14ac:dyDescent="0.25"/>
    <row r="109925" x14ac:dyDescent="0.25"/>
    <row r="109926" x14ac:dyDescent="0.25"/>
    <row r="109927" x14ac:dyDescent="0.25"/>
    <row r="109928" x14ac:dyDescent="0.25"/>
    <row r="109929" x14ac:dyDescent="0.25"/>
    <row r="109930" x14ac:dyDescent="0.25"/>
    <row r="109931" x14ac:dyDescent="0.25"/>
    <row r="109932" x14ac:dyDescent="0.25"/>
    <row r="109933" x14ac:dyDescent="0.25"/>
    <row r="109934" x14ac:dyDescent="0.25"/>
    <row r="109935" x14ac:dyDescent="0.25"/>
    <row r="109936" x14ac:dyDescent="0.25"/>
    <row r="109937" x14ac:dyDescent="0.25"/>
    <row r="109938" x14ac:dyDescent="0.25"/>
    <row r="109939" x14ac:dyDescent="0.25"/>
    <row r="109940" x14ac:dyDescent="0.25"/>
    <row r="109941" x14ac:dyDescent="0.25"/>
    <row r="109942" x14ac:dyDescent="0.25"/>
    <row r="109943" x14ac:dyDescent="0.25"/>
    <row r="109944" x14ac:dyDescent="0.25"/>
    <row r="109945" x14ac:dyDescent="0.25"/>
    <row r="109946" x14ac:dyDescent="0.25"/>
    <row r="109947" x14ac:dyDescent="0.25"/>
    <row r="109948" x14ac:dyDescent="0.25"/>
    <row r="109949" x14ac:dyDescent="0.25"/>
    <row r="109950" x14ac:dyDescent="0.25"/>
    <row r="109951" x14ac:dyDescent="0.25"/>
    <row r="109952" x14ac:dyDescent="0.25"/>
    <row r="109953" x14ac:dyDescent="0.25"/>
    <row r="109954" x14ac:dyDescent="0.25"/>
    <row r="109955" x14ac:dyDescent="0.25"/>
    <row r="109956" x14ac:dyDescent="0.25"/>
    <row r="109957" x14ac:dyDescent="0.25"/>
    <row r="109958" x14ac:dyDescent="0.25"/>
    <row r="109959" x14ac:dyDescent="0.25"/>
    <row r="109960" x14ac:dyDescent="0.25"/>
    <row r="109961" x14ac:dyDescent="0.25"/>
    <row r="109962" x14ac:dyDescent="0.25"/>
    <row r="109963" x14ac:dyDescent="0.25"/>
    <row r="109964" x14ac:dyDescent="0.25"/>
    <row r="109965" x14ac:dyDescent="0.25"/>
    <row r="109966" x14ac:dyDescent="0.25"/>
    <row r="109967" x14ac:dyDescent="0.25"/>
    <row r="109968" x14ac:dyDescent="0.25"/>
    <row r="109969" x14ac:dyDescent="0.25"/>
    <row r="109970" x14ac:dyDescent="0.25"/>
    <row r="109971" x14ac:dyDescent="0.25"/>
    <row r="109972" x14ac:dyDescent="0.25"/>
    <row r="109973" x14ac:dyDescent="0.25"/>
    <row r="109974" x14ac:dyDescent="0.25"/>
    <row r="109975" x14ac:dyDescent="0.25"/>
    <row r="109976" x14ac:dyDescent="0.25"/>
    <row r="109977" x14ac:dyDescent="0.25"/>
    <row r="109978" x14ac:dyDescent="0.25"/>
    <row r="109979" x14ac:dyDescent="0.25"/>
    <row r="109980" x14ac:dyDescent="0.25"/>
    <row r="109981" x14ac:dyDescent="0.25"/>
    <row r="109982" x14ac:dyDescent="0.25"/>
    <row r="109983" x14ac:dyDescent="0.25"/>
    <row r="109984" x14ac:dyDescent="0.25"/>
    <row r="109985" x14ac:dyDescent="0.25"/>
    <row r="109986" x14ac:dyDescent="0.25"/>
    <row r="109987" x14ac:dyDescent="0.25"/>
    <row r="109988" x14ac:dyDescent="0.25"/>
    <row r="109989" x14ac:dyDescent="0.25"/>
    <row r="109990" x14ac:dyDescent="0.25"/>
    <row r="109991" x14ac:dyDescent="0.25"/>
    <row r="109992" x14ac:dyDescent="0.25"/>
    <row r="109993" x14ac:dyDescent="0.25"/>
    <row r="109994" x14ac:dyDescent="0.25"/>
    <row r="109995" x14ac:dyDescent="0.25"/>
    <row r="109996" x14ac:dyDescent="0.25"/>
    <row r="109997" x14ac:dyDescent="0.25"/>
    <row r="109998" x14ac:dyDescent="0.25"/>
    <row r="109999" x14ac:dyDescent="0.25"/>
    <row r="110000" x14ac:dyDescent="0.25"/>
    <row r="110001" x14ac:dyDescent="0.25"/>
    <row r="110002" x14ac:dyDescent="0.25"/>
    <row r="110003" x14ac:dyDescent="0.25"/>
    <row r="110004" x14ac:dyDescent="0.25"/>
    <row r="110005" x14ac:dyDescent="0.25"/>
    <row r="110006" x14ac:dyDescent="0.25"/>
    <row r="110007" x14ac:dyDescent="0.25"/>
    <row r="110008" x14ac:dyDescent="0.25"/>
    <row r="110009" x14ac:dyDescent="0.25"/>
    <row r="110010" x14ac:dyDescent="0.25"/>
    <row r="110011" x14ac:dyDescent="0.25"/>
    <row r="110012" x14ac:dyDescent="0.25"/>
    <row r="110013" x14ac:dyDescent="0.25"/>
    <row r="110014" x14ac:dyDescent="0.25"/>
    <row r="110015" x14ac:dyDescent="0.25"/>
    <row r="110016" x14ac:dyDescent="0.25"/>
    <row r="110017" x14ac:dyDescent="0.25"/>
    <row r="110018" x14ac:dyDescent="0.25"/>
    <row r="110019" x14ac:dyDescent="0.25"/>
    <row r="110020" x14ac:dyDescent="0.25"/>
    <row r="110021" x14ac:dyDescent="0.25"/>
    <row r="110022" x14ac:dyDescent="0.25"/>
    <row r="110023" x14ac:dyDescent="0.25"/>
    <row r="110024" x14ac:dyDescent="0.25"/>
    <row r="110025" x14ac:dyDescent="0.25"/>
    <row r="110026" x14ac:dyDescent="0.25"/>
    <row r="110027" x14ac:dyDescent="0.25"/>
    <row r="110028" x14ac:dyDescent="0.25"/>
    <row r="110029" x14ac:dyDescent="0.25"/>
    <row r="110030" x14ac:dyDescent="0.25"/>
    <row r="110031" x14ac:dyDescent="0.25"/>
    <row r="110032" x14ac:dyDescent="0.25"/>
    <row r="110033" x14ac:dyDescent="0.25"/>
    <row r="110034" x14ac:dyDescent="0.25"/>
    <row r="110035" x14ac:dyDescent="0.25"/>
    <row r="110036" x14ac:dyDescent="0.25"/>
    <row r="110037" x14ac:dyDescent="0.25"/>
    <row r="110038" x14ac:dyDescent="0.25"/>
    <row r="110039" x14ac:dyDescent="0.25"/>
    <row r="110040" x14ac:dyDescent="0.25"/>
    <row r="110041" x14ac:dyDescent="0.25"/>
    <row r="110042" x14ac:dyDescent="0.25"/>
    <row r="110043" x14ac:dyDescent="0.25"/>
    <row r="110044" x14ac:dyDescent="0.25"/>
    <row r="110045" x14ac:dyDescent="0.25"/>
    <row r="110046" x14ac:dyDescent="0.25"/>
    <row r="110047" x14ac:dyDescent="0.25"/>
    <row r="110048" x14ac:dyDescent="0.25"/>
    <row r="110049" x14ac:dyDescent="0.25"/>
    <row r="110050" x14ac:dyDescent="0.25"/>
    <row r="110051" x14ac:dyDescent="0.25"/>
    <row r="110052" x14ac:dyDescent="0.25"/>
    <row r="110053" x14ac:dyDescent="0.25"/>
    <row r="110054" x14ac:dyDescent="0.25"/>
    <row r="110055" x14ac:dyDescent="0.25"/>
    <row r="110056" x14ac:dyDescent="0.25"/>
    <row r="110057" x14ac:dyDescent="0.25"/>
    <row r="110058" x14ac:dyDescent="0.25"/>
    <row r="110059" x14ac:dyDescent="0.25"/>
    <row r="110060" x14ac:dyDescent="0.25"/>
    <row r="110061" x14ac:dyDescent="0.25"/>
    <row r="110062" x14ac:dyDescent="0.25"/>
    <row r="110063" x14ac:dyDescent="0.25"/>
    <row r="110064" x14ac:dyDescent="0.25"/>
    <row r="110065" x14ac:dyDescent="0.25"/>
    <row r="110066" x14ac:dyDescent="0.25"/>
    <row r="110067" x14ac:dyDescent="0.25"/>
    <row r="110068" x14ac:dyDescent="0.25"/>
    <row r="110069" x14ac:dyDescent="0.25"/>
    <row r="110070" x14ac:dyDescent="0.25"/>
    <row r="110071" x14ac:dyDescent="0.25"/>
    <row r="110072" x14ac:dyDescent="0.25"/>
    <row r="110073" x14ac:dyDescent="0.25"/>
    <row r="110074" x14ac:dyDescent="0.25"/>
    <row r="110075" x14ac:dyDescent="0.25"/>
    <row r="110076" x14ac:dyDescent="0.25"/>
    <row r="110077" x14ac:dyDescent="0.25"/>
    <row r="110078" x14ac:dyDescent="0.25"/>
    <row r="110079" x14ac:dyDescent="0.25"/>
    <row r="110080" x14ac:dyDescent="0.25"/>
    <row r="110081" x14ac:dyDescent="0.25"/>
    <row r="110082" x14ac:dyDescent="0.25"/>
    <row r="110083" x14ac:dyDescent="0.25"/>
    <row r="110084" x14ac:dyDescent="0.25"/>
    <row r="110085" x14ac:dyDescent="0.25"/>
    <row r="110086" x14ac:dyDescent="0.25"/>
    <row r="110087" x14ac:dyDescent="0.25"/>
    <row r="110088" x14ac:dyDescent="0.25"/>
    <row r="110089" x14ac:dyDescent="0.25"/>
    <row r="110090" x14ac:dyDescent="0.25"/>
    <row r="110091" x14ac:dyDescent="0.25"/>
    <row r="110092" x14ac:dyDescent="0.25"/>
    <row r="110093" x14ac:dyDescent="0.25"/>
    <row r="110094" x14ac:dyDescent="0.25"/>
    <row r="110095" x14ac:dyDescent="0.25"/>
    <row r="110096" x14ac:dyDescent="0.25"/>
    <row r="110097" x14ac:dyDescent="0.25"/>
    <row r="110098" x14ac:dyDescent="0.25"/>
    <row r="110099" x14ac:dyDescent="0.25"/>
    <row r="110100" x14ac:dyDescent="0.25"/>
    <row r="110101" x14ac:dyDescent="0.25"/>
    <row r="110102" x14ac:dyDescent="0.25"/>
    <row r="110103" x14ac:dyDescent="0.25"/>
    <row r="110104" x14ac:dyDescent="0.25"/>
    <row r="110105" x14ac:dyDescent="0.25"/>
    <row r="110106" x14ac:dyDescent="0.25"/>
    <row r="110107" x14ac:dyDescent="0.25"/>
    <row r="110108" x14ac:dyDescent="0.25"/>
    <row r="110109" x14ac:dyDescent="0.25"/>
    <row r="110110" x14ac:dyDescent="0.25"/>
    <row r="110111" x14ac:dyDescent="0.25"/>
    <row r="110112" x14ac:dyDescent="0.25"/>
    <row r="110113" x14ac:dyDescent="0.25"/>
    <row r="110114" x14ac:dyDescent="0.25"/>
    <row r="110115" x14ac:dyDescent="0.25"/>
    <row r="110116" x14ac:dyDescent="0.25"/>
    <row r="110117" x14ac:dyDescent="0.25"/>
    <row r="110118" x14ac:dyDescent="0.25"/>
    <row r="110119" x14ac:dyDescent="0.25"/>
    <row r="110120" x14ac:dyDescent="0.25"/>
    <row r="110121" x14ac:dyDescent="0.25"/>
    <row r="110122" x14ac:dyDescent="0.25"/>
    <row r="110123" x14ac:dyDescent="0.25"/>
    <row r="110124" x14ac:dyDescent="0.25"/>
    <row r="110125" x14ac:dyDescent="0.25"/>
    <row r="110126" x14ac:dyDescent="0.25"/>
    <row r="110127" x14ac:dyDescent="0.25"/>
    <row r="110128" x14ac:dyDescent="0.25"/>
    <row r="110129" x14ac:dyDescent="0.25"/>
    <row r="110130" x14ac:dyDescent="0.25"/>
    <row r="110131" x14ac:dyDescent="0.25"/>
    <row r="110132" x14ac:dyDescent="0.25"/>
    <row r="110133" x14ac:dyDescent="0.25"/>
    <row r="110134" x14ac:dyDescent="0.25"/>
    <row r="110135" x14ac:dyDescent="0.25"/>
    <row r="110136" x14ac:dyDescent="0.25"/>
    <row r="110137" x14ac:dyDescent="0.25"/>
    <row r="110138" x14ac:dyDescent="0.25"/>
    <row r="110139" x14ac:dyDescent="0.25"/>
    <row r="110140" x14ac:dyDescent="0.25"/>
    <row r="110141" x14ac:dyDescent="0.25"/>
    <row r="110142" x14ac:dyDescent="0.25"/>
    <row r="110143" x14ac:dyDescent="0.25"/>
    <row r="110144" x14ac:dyDescent="0.25"/>
    <row r="110145" x14ac:dyDescent="0.25"/>
    <row r="110146" x14ac:dyDescent="0.25"/>
    <row r="110147" x14ac:dyDescent="0.25"/>
    <row r="110148" x14ac:dyDescent="0.25"/>
    <row r="110149" x14ac:dyDescent="0.25"/>
    <row r="110150" x14ac:dyDescent="0.25"/>
    <row r="110151" x14ac:dyDescent="0.25"/>
    <row r="110152" x14ac:dyDescent="0.25"/>
    <row r="110153" x14ac:dyDescent="0.25"/>
    <row r="110154" x14ac:dyDescent="0.25"/>
    <row r="110155" x14ac:dyDescent="0.25"/>
    <row r="110156" x14ac:dyDescent="0.25"/>
    <row r="110157" x14ac:dyDescent="0.25"/>
    <row r="110158" x14ac:dyDescent="0.25"/>
    <row r="110159" x14ac:dyDescent="0.25"/>
    <row r="110160" x14ac:dyDescent="0.25"/>
    <row r="110161" x14ac:dyDescent="0.25"/>
    <row r="110162" x14ac:dyDescent="0.25"/>
    <row r="110163" x14ac:dyDescent="0.25"/>
    <row r="110164" x14ac:dyDescent="0.25"/>
    <row r="110165" x14ac:dyDescent="0.25"/>
    <row r="110166" x14ac:dyDescent="0.25"/>
    <row r="110167" x14ac:dyDescent="0.25"/>
    <row r="110168" x14ac:dyDescent="0.25"/>
    <row r="110169" x14ac:dyDescent="0.25"/>
    <row r="110170" x14ac:dyDescent="0.25"/>
    <row r="110171" x14ac:dyDescent="0.25"/>
    <row r="110172" x14ac:dyDescent="0.25"/>
    <row r="110173" x14ac:dyDescent="0.25"/>
    <row r="110174" x14ac:dyDescent="0.25"/>
    <row r="110175" x14ac:dyDescent="0.25"/>
    <row r="110176" x14ac:dyDescent="0.25"/>
    <row r="110177" x14ac:dyDescent="0.25"/>
    <row r="110178" x14ac:dyDescent="0.25"/>
    <row r="110179" x14ac:dyDescent="0.25"/>
    <row r="110180" x14ac:dyDescent="0.25"/>
    <row r="110181" x14ac:dyDescent="0.25"/>
    <row r="110182" x14ac:dyDescent="0.25"/>
    <row r="110183" x14ac:dyDescent="0.25"/>
    <row r="110184" x14ac:dyDescent="0.25"/>
    <row r="110185" x14ac:dyDescent="0.25"/>
    <row r="110186" x14ac:dyDescent="0.25"/>
    <row r="110187" x14ac:dyDescent="0.25"/>
    <row r="110188" x14ac:dyDescent="0.25"/>
    <row r="110189" x14ac:dyDescent="0.25"/>
    <row r="110190" x14ac:dyDescent="0.25"/>
    <row r="110191" x14ac:dyDescent="0.25"/>
    <row r="110192" x14ac:dyDescent="0.25"/>
    <row r="110193" x14ac:dyDescent="0.25"/>
    <row r="110194" x14ac:dyDescent="0.25"/>
    <row r="110195" x14ac:dyDescent="0.25"/>
    <row r="110196" x14ac:dyDescent="0.25"/>
    <row r="110197" x14ac:dyDescent="0.25"/>
    <row r="110198" x14ac:dyDescent="0.25"/>
    <row r="110199" x14ac:dyDescent="0.25"/>
    <row r="110200" x14ac:dyDescent="0.25"/>
    <row r="110201" x14ac:dyDescent="0.25"/>
    <row r="110202" x14ac:dyDescent="0.25"/>
    <row r="110203" x14ac:dyDescent="0.25"/>
    <row r="110204" x14ac:dyDescent="0.25"/>
    <row r="110205" x14ac:dyDescent="0.25"/>
    <row r="110206" x14ac:dyDescent="0.25"/>
    <row r="110207" x14ac:dyDescent="0.25"/>
    <row r="110208" x14ac:dyDescent="0.25"/>
    <row r="110209" x14ac:dyDescent="0.25"/>
    <row r="110210" x14ac:dyDescent="0.25"/>
    <row r="110211" x14ac:dyDescent="0.25"/>
    <row r="110212" x14ac:dyDescent="0.25"/>
    <row r="110213" x14ac:dyDescent="0.25"/>
    <row r="110214" x14ac:dyDescent="0.25"/>
    <row r="110215" x14ac:dyDescent="0.25"/>
    <row r="110216" x14ac:dyDescent="0.25"/>
    <row r="110217" x14ac:dyDescent="0.25"/>
    <row r="110218" x14ac:dyDescent="0.25"/>
    <row r="110219" x14ac:dyDescent="0.25"/>
    <row r="110220" x14ac:dyDescent="0.25"/>
    <row r="110221" x14ac:dyDescent="0.25"/>
    <row r="110222" x14ac:dyDescent="0.25"/>
    <row r="110223" x14ac:dyDescent="0.25"/>
    <row r="110224" x14ac:dyDescent="0.25"/>
    <row r="110225" x14ac:dyDescent="0.25"/>
    <row r="110226" x14ac:dyDescent="0.25"/>
    <row r="110227" x14ac:dyDescent="0.25"/>
    <row r="110228" x14ac:dyDescent="0.25"/>
    <row r="110229" x14ac:dyDescent="0.25"/>
    <row r="110230" x14ac:dyDescent="0.25"/>
    <row r="110231" x14ac:dyDescent="0.25"/>
    <row r="110232" x14ac:dyDescent="0.25"/>
    <row r="110233" x14ac:dyDescent="0.25"/>
    <row r="110234" x14ac:dyDescent="0.25"/>
    <row r="110235" x14ac:dyDescent="0.25"/>
    <row r="110236" x14ac:dyDescent="0.25"/>
    <row r="110237" x14ac:dyDescent="0.25"/>
    <row r="110238" x14ac:dyDescent="0.25"/>
    <row r="110239" x14ac:dyDescent="0.25"/>
    <row r="110240" x14ac:dyDescent="0.25"/>
    <row r="110241" x14ac:dyDescent="0.25"/>
    <row r="110242" x14ac:dyDescent="0.25"/>
    <row r="110243" x14ac:dyDescent="0.25"/>
    <row r="110244" x14ac:dyDescent="0.25"/>
    <row r="110245" x14ac:dyDescent="0.25"/>
    <row r="110246" x14ac:dyDescent="0.25"/>
    <row r="110247" x14ac:dyDescent="0.25"/>
    <row r="110248" x14ac:dyDescent="0.25"/>
    <row r="110249" x14ac:dyDescent="0.25"/>
    <row r="110250" x14ac:dyDescent="0.25"/>
    <row r="110251" x14ac:dyDescent="0.25"/>
    <row r="110252" x14ac:dyDescent="0.25"/>
    <row r="110253" x14ac:dyDescent="0.25"/>
    <row r="110254" x14ac:dyDescent="0.25"/>
    <row r="110255" x14ac:dyDescent="0.25"/>
    <row r="110256" x14ac:dyDescent="0.25"/>
    <row r="110257" x14ac:dyDescent="0.25"/>
    <row r="110258" x14ac:dyDescent="0.25"/>
    <row r="110259" x14ac:dyDescent="0.25"/>
    <row r="110260" x14ac:dyDescent="0.25"/>
    <row r="110261" x14ac:dyDescent="0.25"/>
    <row r="110262" x14ac:dyDescent="0.25"/>
    <row r="110263" x14ac:dyDescent="0.25"/>
    <row r="110264" x14ac:dyDescent="0.25"/>
    <row r="110265" x14ac:dyDescent="0.25"/>
    <row r="110266" x14ac:dyDescent="0.25"/>
    <row r="110267" x14ac:dyDescent="0.25"/>
    <row r="110268" x14ac:dyDescent="0.25"/>
    <row r="110269" x14ac:dyDescent="0.25"/>
    <row r="110270" x14ac:dyDescent="0.25"/>
    <row r="110271" x14ac:dyDescent="0.25"/>
    <row r="110272" x14ac:dyDescent="0.25"/>
    <row r="110273" x14ac:dyDescent="0.25"/>
    <row r="110274" x14ac:dyDescent="0.25"/>
    <row r="110275" x14ac:dyDescent="0.25"/>
    <row r="110276" x14ac:dyDescent="0.25"/>
    <row r="110277" x14ac:dyDescent="0.25"/>
    <row r="110278" x14ac:dyDescent="0.25"/>
    <row r="110279" x14ac:dyDescent="0.25"/>
    <row r="110280" x14ac:dyDescent="0.25"/>
    <row r="110281" x14ac:dyDescent="0.25"/>
    <row r="110282" x14ac:dyDescent="0.25"/>
    <row r="110283" x14ac:dyDescent="0.25"/>
    <row r="110284" x14ac:dyDescent="0.25"/>
    <row r="110285" x14ac:dyDescent="0.25"/>
    <row r="110286" x14ac:dyDescent="0.25"/>
    <row r="110287" x14ac:dyDescent="0.25"/>
    <row r="110288" x14ac:dyDescent="0.25"/>
    <row r="110289" x14ac:dyDescent="0.25"/>
    <row r="110290" x14ac:dyDescent="0.25"/>
    <row r="110291" x14ac:dyDescent="0.25"/>
    <row r="110292" x14ac:dyDescent="0.25"/>
    <row r="110293" x14ac:dyDescent="0.25"/>
    <row r="110294" x14ac:dyDescent="0.25"/>
    <row r="110295" x14ac:dyDescent="0.25"/>
    <row r="110296" x14ac:dyDescent="0.25"/>
    <row r="110297" x14ac:dyDescent="0.25"/>
    <row r="110298" x14ac:dyDescent="0.25"/>
    <row r="110299" x14ac:dyDescent="0.25"/>
    <row r="110300" x14ac:dyDescent="0.25"/>
    <row r="110301" x14ac:dyDescent="0.25"/>
    <row r="110302" x14ac:dyDescent="0.25"/>
    <row r="110303" x14ac:dyDescent="0.25"/>
    <row r="110304" x14ac:dyDescent="0.25"/>
    <row r="110305" x14ac:dyDescent="0.25"/>
    <row r="110306" x14ac:dyDescent="0.25"/>
    <row r="110307" x14ac:dyDescent="0.25"/>
    <row r="110308" x14ac:dyDescent="0.25"/>
    <row r="110309" x14ac:dyDescent="0.25"/>
    <row r="110310" x14ac:dyDescent="0.25"/>
    <row r="110311" x14ac:dyDescent="0.25"/>
    <row r="110312" x14ac:dyDescent="0.25"/>
    <row r="110313" x14ac:dyDescent="0.25"/>
    <row r="110314" x14ac:dyDescent="0.25"/>
    <row r="110315" x14ac:dyDescent="0.25"/>
    <row r="110316" x14ac:dyDescent="0.25"/>
    <row r="110317" x14ac:dyDescent="0.25"/>
    <row r="110318" x14ac:dyDescent="0.25"/>
    <row r="110319" x14ac:dyDescent="0.25"/>
    <row r="110320" x14ac:dyDescent="0.25"/>
    <row r="110321" x14ac:dyDescent="0.25"/>
    <row r="110322" x14ac:dyDescent="0.25"/>
    <row r="110323" x14ac:dyDescent="0.25"/>
    <row r="110324" x14ac:dyDescent="0.25"/>
    <row r="110325" x14ac:dyDescent="0.25"/>
    <row r="110326" x14ac:dyDescent="0.25"/>
    <row r="110327" x14ac:dyDescent="0.25"/>
    <row r="110328" x14ac:dyDescent="0.25"/>
    <row r="110329" x14ac:dyDescent="0.25"/>
    <row r="110330" x14ac:dyDescent="0.25"/>
    <row r="110331" x14ac:dyDescent="0.25"/>
    <row r="110332" x14ac:dyDescent="0.25"/>
    <row r="110333" x14ac:dyDescent="0.25"/>
    <row r="110334" x14ac:dyDescent="0.25"/>
    <row r="110335" x14ac:dyDescent="0.25"/>
    <row r="110336" x14ac:dyDescent="0.25"/>
    <row r="110337" x14ac:dyDescent="0.25"/>
    <row r="110338" x14ac:dyDescent="0.25"/>
    <row r="110339" x14ac:dyDescent="0.25"/>
    <row r="110340" x14ac:dyDescent="0.25"/>
    <row r="110341" x14ac:dyDescent="0.25"/>
    <row r="110342" x14ac:dyDescent="0.25"/>
    <row r="110343" x14ac:dyDescent="0.25"/>
    <row r="110344" x14ac:dyDescent="0.25"/>
    <row r="110345" x14ac:dyDescent="0.25"/>
    <row r="110346" x14ac:dyDescent="0.25"/>
    <row r="110347" x14ac:dyDescent="0.25"/>
    <row r="110348" x14ac:dyDescent="0.25"/>
    <row r="110349" x14ac:dyDescent="0.25"/>
    <row r="110350" x14ac:dyDescent="0.25"/>
    <row r="110351" x14ac:dyDescent="0.25"/>
    <row r="110352" x14ac:dyDescent="0.25"/>
    <row r="110353" x14ac:dyDescent="0.25"/>
    <row r="110354" x14ac:dyDescent="0.25"/>
    <row r="110355" x14ac:dyDescent="0.25"/>
    <row r="110356" x14ac:dyDescent="0.25"/>
    <row r="110357" x14ac:dyDescent="0.25"/>
    <row r="110358" x14ac:dyDescent="0.25"/>
    <row r="110359" x14ac:dyDescent="0.25"/>
    <row r="110360" x14ac:dyDescent="0.25"/>
    <row r="110361" x14ac:dyDescent="0.25"/>
    <row r="110362" x14ac:dyDescent="0.25"/>
    <row r="110363" x14ac:dyDescent="0.25"/>
    <row r="110364" x14ac:dyDescent="0.25"/>
    <row r="110365" x14ac:dyDescent="0.25"/>
    <row r="110366" x14ac:dyDescent="0.25"/>
    <row r="110367" x14ac:dyDescent="0.25"/>
    <row r="110368" x14ac:dyDescent="0.25"/>
    <row r="110369" x14ac:dyDescent="0.25"/>
    <row r="110370" x14ac:dyDescent="0.25"/>
    <row r="110371" x14ac:dyDescent="0.25"/>
    <row r="110372" x14ac:dyDescent="0.25"/>
    <row r="110373" x14ac:dyDescent="0.25"/>
    <row r="110374" x14ac:dyDescent="0.25"/>
    <row r="110375" x14ac:dyDescent="0.25"/>
    <row r="110376" x14ac:dyDescent="0.25"/>
    <row r="110377" x14ac:dyDescent="0.25"/>
    <row r="110378" x14ac:dyDescent="0.25"/>
    <row r="110379" x14ac:dyDescent="0.25"/>
    <row r="110380" x14ac:dyDescent="0.25"/>
    <row r="110381" x14ac:dyDescent="0.25"/>
    <row r="110382" x14ac:dyDescent="0.25"/>
    <row r="110383" x14ac:dyDescent="0.25"/>
    <row r="110384" x14ac:dyDescent="0.25"/>
    <row r="110385" x14ac:dyDescent="0.25"/>
    <row r="110386" x14ac:dyDescent="0.25"/>
    <row r="110387" x14ac:dyDescent="0.25"/>
    <row r="110388" x14ac:dyDescent="0.25"/>
    <row r="110389" x14ac:dyDescent="0.25"/>
    <row r="110390" x14ac:dyDescent="0.25"/>
    <row r="110391" x14ac:dyDescent="0.25"/>
    <row r="110392" x14ac:dyDescent="0.25"/>
    <row r="110393" x14ac:dyDescent="0.25"/>
    <row r="110394" x14ac:dyDescent="0.25"/>
    <row r="110395" x14ac:dyDescent="0.25"/>
    <row r="110396" x14ac:dyDescent="0.25"/>
    <row r="110397" x14ac:dyDescent="0.25"/>
    <row r="110398" x14ac:dyDescent="0.25"/>
    <row r="110399" x14ac:dyDescent="0.25"/>
    <row r="110400" x14ac:dyDescent="0.25"/>
    <row r="110401" x14ac:dyDescent="0.25"/>
    <row r="110402" x14ac:dyDescent="0.25"/>
    <row r="110403" x14ac:dyDescent="0.25"/>
    <row r="110404" x14ac:dyDescent="0.25"/>
    <row r="110405" x14ac:dyDescent="0.25"/>
    <row r="110406" x14ac:dyDescent="0.25"/>
    <row r="110407" x14ac:dyDescent="0.25"/>
    <row r="110408" x14ac:dyDescent="0.25"/>
    <row r="110409" x14ac:dyDescent="0.25"/>
    <row r="110410" x14ac:dyDescent="0.25"/>
    <row r="110411" x14ac:dyDescent="0.25"/>
    <row r="110412" x14ac:dyDescent="0.25"/>
    <row r="110413" x14ac:dyDescent="0.25"/>
    <row r="110414" x14ac:dyDescent="0.25"/>
    <row r="110415" x14ac:dyDescent="0.25"/>
    <row r="110416" x14ac:dyDescent="0.25"/>
    <row r="110417" x14ac:dyDescent="0.25"/>
    <row r="110418" x14ac:dyDescent="0.25"/>
    <row r="110419" x14ac:dyDescent="0.25"/>
    <row r="110420" x14ac:dyDescent="0.25"/>
    <row r="110421" x14ac:dyDescent="0.25"/>
    <row r="110422" x14ac:dyDescent="0.25"/>
    <row r="110423" x14ac:dyDescent="0.25"/>
    <row r="110424" x14ac:dyDescent="0.25"/>
    <row r="110425" x14ac:dyDescent="0.25"/>
    <row r="110426" x14ac:dyDescent="0.25"/>
    <row r="110427" x14ac:dyDescent="0.25"/>
    <row r="110428" x14ac:dyDescent="0.25"/>
    <row r="110429" x14ac:dyDescent="0.25"/>
    <row r="110430" x14ac:dyDescent="0.25"/>
    <row r="110431" x14ac:dyDescent="0.25"/>
    <row r="110432" x14ac:dyDescent="0.25"/>
    <row r="110433" x14ac:dyDescent="0.25"/>
    <row r="110434" x14ac:dyDescent="0.25"/>
    <row r="110435" x14ac:dyDescent="0.25"/>
    <row r="110436" x14ac:dyDescent="0.25"/>
    <row r="110437" x14ac:dyDescent="0.25"/>
    <row r="110438" x14ac:dyDescent="0.25"/>
    <row r="110439" x14ac:dyDescent="0.25"/>
    <row r="110440" x14ac:dyDescent="0.25"/>
    <row r="110441" x14ac:dyDescent="0.25"/>
    <row r="110442" x14ac:dyDescent="0.25"/>
    <row r="110443" x14ac:dyDescent="0.25"/>
    <row r="110444" x14ac:dyDescent="0.25"/>
    <row r="110445" x14ac:dyDescent="0.25"/>
    <row r="110446" x14ac:dyDescent="0.25"/>
    <row r="110447" x14ac:dyDescent="0.25"/>
    <row r="110448" x14ac:dyDescent="0.25"/>
    <row r="110449" x14ac:dyDescent="0.25"/>
    <row r="110450" x14ac:dyDescent="0.25"/>
    <row r="110451" x14ac:dyDescent="0.25"/>
    <row r="110452" x14ac:dyDescent="0.25"/>
    <row r="110453" x14ac:dyDescent="0.25"/>
    <row r="110454" x14ac:dyDescent="0.25"/>
    <row r="110455" x14ac:dyDescent="0.25"/>
    <row r="110456" x14ac:dyDescent="0.25"/>
    <row r="110457" x14ac:dyDescent="0.25"/>
    <row r="110458" x14ac:dyDescent="0.25"/>
    <row r="110459" x14ac:dyDescent="0.25"/>
    <row r="110460" x14ac:dyDescent="0.25"/>
    <row r="110461" x14ac:dyDescent="0.25"/>
    <row r="110462" x14ac:dyDescent="0.25"/>
    <row r="110463" x14ac:dyDescent="0.25"/>
    <row r="110464" x14ac:dyDescent="0.25"/>
    <row r="110465" x14ac:dyDescent="0.25"/>
    <row r="110466" x14ac:dyDescent="0.25"/>
    <row r="110467" x14ac:dyDescent="0.25"/>
    <row r="110468" x14ac:dyDescent="0.25"/>
    <row r="110469" x14ac:dyDescent="0.25"/>
    <row r="110470" x14ac:dyDescent="0.25"/>
    <row r="110471" x14ac:dyDescent="0.25"/>
    <row r="110472" x14ac:dyDescent="0.25"/>
    <row r="110473" x14ac:dyDescent="0.25"/>
    <row r="110474" x14ac:dyDescent="0.25"/>
    <row r="110475" x14ac:dyDescent="0.25"/>
    <row r="110476" x14ac:dyDescent="0.25"/>
    <row r="110477" x14ac:dyDescent="0.25"/>
    <row r="110478" x14ac:dyDescent="0.25"/>
    <row r="110479" x14ac:dyDescent="0.25"/>
    <row r="110480" x14ac:dyDescent="0.25"/>
    <row r="110481" x14ac:dyDescent="0.25"/>
    <row r="110482" x14ac:dyDescent="0.25"/>
    <row r="110483" x14ac:dyDescent="0.25"/>
    <row r="110484" x14ac:dyDescent="0.25"/>
    <row r="110485" x14ac:dyDescent="0.25"/>
    <row r="110486" x14ac:dyDescent="0.25"/>
    <row r="110487" x14ac:dyDescent="0.25"/>
    <row r="110488" x14ac:dyDescent="0.25"/>
    <row r="110489" x14ac:dyDescent="0.25"/>
    <row r="110490" x14ac:dyDescent="0.25"/>
    <row r="110491" x14ac:dyDescent="0.25"/>
    <row r="110492" x14ac:dyDescent="0.25"/>
    <row r="110493" x14ac:dyDescent="0.25"/>
    <row r="110494" x14ac:dyDescent="0.25"/>
    <row r="110495" x14ac:dyDescent="0.25"/>
    <row r="110496" x14ac:dyDescent="0.25"/>
    <row r="110497" x14ac:dyDescent="0.25"/>
    <row r="110498" x14ac:dyDescent="0.25"/>
    <row r="110499" x14ac:dyDescent="0.25"/>
    <row r="110500" x14ac:dyDescent="0.25"/>
    <row r="110501" x14ac:dyDescent="0.25"/>
    <row r="110502" x14ac:dyDescent="0.25"/>
    <row r="110503" x14ac:dyDescent="0.25"/>
    <row r="110504" x14ac:dyDescent="0.25"/>
    <row r="110505" x14ac:dyDescent="0.25"/>
    <row r="110506" x14ac:dyDescent="0.25"/>
    <row r="110507" x14ac:dyDescent="0.25"/>
    <row r="110508" x14ac:dyDescent="0.25"/>
    <row r="110509" x14ac:dyDescent="0.25"/>
    <row r="110510" x14ac:dyDescent="0.25"/>
    <row r="110511" x14ac:dyDescent="0.25"/>
    <row r="110512" x14ac:dyDescent="0.25"/>
    <row r="110513" x14ac:dyDescent="0.25"/>
    <row r="110514" x14ac:dyDescent="0.25"/>
    <row r="110515" x14ac:dyDescent="0.25"/>
    <row r="110516" x14ac:dyDescent="0.25"/>
    <row r="110517" x14ac:dyDescent="0.25"/>
    <row r="110518" x14ac:dyDescent="0.25"/>
    <row r="110519" x14ac:dyDescent="0.25"/>
    <row r="110520" x14ac:dyDescent="0.25"/>
    <row r="110521" x14ac:dyDescent="0.25"/>
    <row r="110522" x14ac:dyDescent="0.25"/>
    <row r="110523" x14ac:dyDescent="0.25"/>
    <row r="110524" x14ac:dyDescent="0.25"/>
    <row r="110525" x14ac:dyDescent="0.25"/>
    <row r="110526" x14ac:dyDescent="0.25"/>
    <row r="110527" x14ac:dyDescent="0.25"/>
    <row r="110528" x14ac:dyDescent="0.25"/>
    <row r="110529" x14ac:dyDescent="0.25"/>
    <row r="110530" x14ac:dyDescent="0.25"/>
    <row r="110531" x14ac:dyDescent="0.25"/>
    <row r="110532" x14ac:dyDescent="0.25"/>
    <row r="110533" x14ac:dyDescent="0.25"/>
    <row r="110534" x14ac:dyDescent="0.25"/>
    <row r="110535" x14ac:dyDescent="0.25"/>
    <row r="110536" x14ac:dyDescent="0.25"/>
    <row r="110537" x14ac:dyDescent="0.25"/>
    <row r="110538" x14ac:dyDescent="0.25"/>
    <row r="110539" x14ac:dyDescent="0.25"/>
    <row r="110540" x14ac:dyDescent="0.25"/>
    <row r="110541" x14ac:dyDescent="0.25"/>
    <row r="110542" x14ac:dyDescent="0.25"/>
    <row r="110543" x14ac:dyDescent="0.25"/>
    <row r="110544" x14ac:dyDescent="0.25"/>
    <row r="110545" x14ac:dyDescent="0.25"/>
    <row r="110546" x14ac:dyDescent="0.25"/>
    <row r="110547" x14ac:dyDescent="0.25"/>
    <row r="110548" x14ac:dyDescent="0.25"/>
    <row r="110549" x14ac:dyDescent="0.25"/>
    <row r="110550" x14ac:dyDescent="0.25"/>
    <row r="110551" x14ac:dyDescent="0.25"/>
    <row r="110552" x14ac:dyDescent="0.25"/>
    <row r="110553" x14ac:dyDescent="0.25"/>
    <row r="110554" x14ac:dyDescent="0.25"/>
    <row r="110555" x14ac:dyDescent="0.25"/>
    <row r="110556" x14ac:dyDescent="0.25"/>
    <row r="110557" x14ac:dyDescent="0.25"/>
    <row r="110558" x14ac:dyDescent="0.25"/>
    <row r="110559" x14ac:dyDescent="0.25"/>
    <row r="110560" x14ac:dyDescent="0.25"/>
    <row r="110561" x14ac:dyDescent="0.25"/>
    <row r="110562" x14ac:dyDescent="0.25"/>
    <row r="110563" x14ac:dyDescent="0.25"/>
    <row r="110564" x14ac:dyDescent="0.25"/>
    <row r="110565" x14ac:dyDescent="0.25"/>
    <row r="110566" x14ac:dyDescent="0.25"/>
    <row r="110567" x14ac:dyDescent="0.25"/>
    <row r="110568" x14ac:dyDescent="0.25"/>
    <row r="110569" x14ac:dyDescent="0.25"/>
    <row r="110570" x14ac:dyDescent="0.25"/>
    <row r="110571" x14ac:dyDescent="0.25"/>
    <row r="110572" x14ac:dyDescent="0.25"/>
    <row r="110573" x14ac:dyDescent="0.25"/>
    <row r="110574" x14ac:dyDescent="0.25"/>
    <row r="110575" x14ac:dyDescent="0.25"/>
    <row r="110576" x14ac:dyDescent="0.25"/>
    <row r="110577" x14ac:dyDescent="0.25"/>
    <row r="110578" x14ac:dyDescent="0.25"/>
    <row r="110579" x14ac:dyDescent="0.25"/>
    <row r="110580" x14ac:dyDescent="0.25"/>
    <row r="110581" x14ac:dyDescent="0.25"/>
    <row r="110582" x14ac:dyDescent="0.25"/>
    <row r="110583" x14ac:dyDescent="0.25"/>
    <row r="110584" x14ac:dyDescent="0.25"/>
    <row r="110585" x14ac:dyDescent="0.25"/>
    <row r="110586" x14ac:dyDescent="0.25"/>
    <row r="110587" x14ac:dyDescent="0.25"/>
    <row r="110588" x14ac:dyDescent="0.25"/>
    <row r="110589" x14ac:dyDescent="0.25"/>
    <row r="110590" x14ac:dyDescent="0.25"/>
    <row r="110591" x14ac:dyDescent="0.25"/>
    <row r="110592" x14ac:dyDescent="0.25"/>
    <row r="110593" x14ac:dyDescent="0.25"/>
    <row r="110594" x14ac:dyDescent="0.25"/>
    <row r="110595" x14ac:dyDescent="0.25"/>
    <row r="110596" x14ac:dyDescent="0.25"/>
    <row r="110597" x14ac:dyDescent="0.25"/>
    <row r="110598" x14ac:dyDescent="0.25"/>
    <row r="110599" x14ac:dyDescent="0.25"/>
    <row r="110600" x14ac:dyDescent="0.25"/>
    <row r="110601" x14ac:dyDescent="0.25"/>
    <row r="110602" x14ac:dyDescent="0.25"/>
    <row r="110603" x14ac:dyDescent="0.25"/>
    <row r="110604" x14ac:dyDescent="0.25"/>
    <row r="110605" x14ac:dyDescent="0.25"/>
    <row r="110606" x14ac:dyDescent="0.25"/>
    <row r="110607" x14ac:dyDescent="0.25"/>
    <row r="110608" x14ac:dyDescent="0.25"/>
    <row r="110609" x14ac:dyDescent="0.25"/>
    <row r="110610" x14ac:dyDescent="0.25"/>
    <row r="110611" x14ac:dyDescent="0.25"/>
    <row r="110612" x14ac:dyDescent="0.25"/>
    <row r="110613" x14ac:dyDescent="0.25"/>
    <row r="110614" x14ac:dyDescent="0.25"/>
    <row r="110615" x14ac:dyDescent="0.25"/>
    <row r="110616" x14ac:dyDescent="0.25"/>
    <row r="110617" x14ac:dyDescent="0.25"/>
    <row r="110618" x14ac:dyDescent="0.25"/>
    <row r="110619" x14ac:dyDescent="0.25"/>
    <row r="110620" x14ac:dyDescent="0.25"/>
    <row r="110621" x14ac:dyDescent="0.25"/>
    <row r="110622" x14ac:dyDescent="0.25"/>
    <row r="110623" x14ac:dyDescent="0.25"/>
    <row r="110624" x14ac:dyDescent="0.25"/>
    <row r="110625" x14ac:dyDescent="0.25"/>
    <row r="110626" x14ac:dyDescent="0.25"/>
    <row r="110627" x14ac:dyDescent="0.25"/>
    <row r="110628" x14ac:dyDescent="0.25"/>
    <row r="110629" x14ac:dyDescent="0.25"/>
    <row r="110630" x14ac:dyDescent="0.25"/>
    <row r="110631" x14ac:dyDescent="0.25"/>
    <row r="110632" x14ac:dyDescent="0.25"/>
    <row r="110633" x14ac:dyDescent="0.25"/>
    <row r="110634" x14ac:dyDescent="0.25"/>
    <row r="110635" x14ac:dyDescent="0.25"/>
    <row r="110636" x14ac:dyDescent="0.25"/>
    <row r="110637" x14ac:dyDescent="0.25"/>
    <row r="110638" x14ac:dyDescent="0.25"/>
    <row r="110639" x14ac:dyDescent="0.25"/>
    <row r="110640" x14ac:dyDescent="0.25"/>
    <row r="110641" x14ac:dyDescent="0.25"/>
    <row r="110642" x14ac:dyDescent="0.25"/>
    <row r="110643" x14ac:dyDescent="0.25"/>
    <row r="110644" x14ac:dyDescent="0.25"/>
    <row r="110645" x14ac:dyDescent="0.25"/>
    <row r="110646" x14ac:dyDescent="0.25"/>
    <row r="110647" x14ac:dyDescent="0.25"/>
    <row r="110648" x14ac:dyDescent="0.25"/>
    <row r="110649" x14ac:dyDescent="0.25"/>
    <row r="110650" x14ac:dyDescent="0.25"/>
    <row r="110651" x14ac:dyDescent="0.25"/>
    <row r="110652" x14ac:dyDescent="0.25"/>
    <row r="110653" x14ac:dyDescent="0.25"/>
    <row r="110654" x14ac:dyDescent="0.25"/>
    <row r="110655" x14ac:dyDescent="0.25"/>
    <row r="110656" x14ac:dyDescent="0.25"/>
    <row r="110657" x14ac:dyDescent="0.25"/>
    <row r="110658" x14ac:dyDescent="0.25"/>
    <row r="110659" x14ac:dyDescent="0.25"/>
    <row r="110660" x14ac:dyDescent="0.25"/>
    <row r="110661" x14ac:dyDescent="0.25"/>
    <row r="110662" x14ac:dyDescent="0.25"/>
    <row r="110663" x14ac:dyDescent="0.25"/>
    <row r="110664" x14ac:dyDescent="0.25"/>
    <row r="110665" x14ac:dyDescent="0.25"/>
    <row r="110666" x14ac:dyDescent="0.25"/>
    <row r="110667" x14ac:dyDescent="0.25"/>
    <row r="110668" x14ac:dyDescent="0.25"/>
    <row r="110669" x14ac:dyDescent="0.25"/>
    <row r="110670" x14ac:dyDescent="0.25"/>
    <row r="110671" x14ac:dyDescent="0.25"/>
    <row r="110672" x14ac:dyDescent="0.25"/>
    <row r="110673" x14ac:dyDescent="0.25"/>
    <row r="110674" x14ac:dyDescent="0.25"/>
    <row r="110675" x14ac:dyDescent="0.25"/>
    <row r="110676" x14ac:dyDescent="0.25"/>
    <row r="110677" x14ac:dyDescent="0.25"/>
    <row r="110678" x14ac:dyDescent="0.25"/>
    <row r="110679" x14ac:dyDescent="0.25"/>
    <row r="110680" x14ac:dyDescent="0.25"/>
    <row r="110681" x14ac:dyDescent="0.25"/>
    <row r="110682" x14ac:dyDescent="0.25"/>
    <row r="110683" x14ac:dyDescent="0.25"/>
    <row r="110684" x14ac:dyDescent="0.25"/>
    <row r="110685" x14ac:dyDescent="0.25"/>
    <row r="110686" x14ac:dyDescent="0.25"/>
    <row r="110687" x14ac:dyDescent="0.25"/>
    <row r="110688" x14ac:dyDescent="0.25"/>
    <row r="110689" x14ac:dyDescent="0.25"/>
    <row r="110690" x14ac:dyDescent="0.25"/>
    <row r="110691" x14ac:dyDescent="0.25"/>
    <row r="110692" x14ac:dyDescent="0.25"/>
    <row r="110693" x14ac:dyDescent="0.25"/>
    <row r="110694" x14ac:dyDescent="0.25"/>
    <row r="110695" x14ac:dyDescent="0.25"/>
    <row r="110696" x14ac:dyDescent="0.25"/>
    <row r="110697" x14ac:dyDescent="0.25"/>
    <row r="110698" x14ac:dyDescent="0.25"/>
    <row r="110699" x14ac:dyDescent="0.25"/>
    <row r="110700" x14ac:dyDescent="0.25"/>
    <row r="110701" x14ac:dyDescent="0.25"/>
    <row r="110702" x14ac:dyDescent="0.25"/>
    <row r="110703" x14ac:dyDescent="0.25"/>
    <row r="110704" x14ac:dyDescent="0.25"/>
    <row r="110705" x14ac:dyDescent="0.25"/>
    <row r="110706" x14ac:dyDescent="0.25"/>
    <row r="110707" x14ac:dyDescent="0.25"/>
    <row r="110708" x14ac:dyDescent="0.25"/>
    <row r="110709" x14ac:dyDescent="0.25"/>
    <row r="110710" x14ac:dyDescent="0.25"/>
    <row r="110711" x14ac:dyDescent="0.25"/>
    <row r="110712" x14ac:dyDescent="0.25"/>
    <row r="110713" x14ac:dyDescent="0.25"/>
    <row r="110714" x14ac:dyDescent="0.25"/>
    <row r="110715" x14ac:dyDescent="0.25"/>
    <row r="110716" x14ac:dyDescent="0.25"/>
    <row r="110717" x14ac:dyDescent="0.25"/>
    <row r="110718" x14ac:dyDescent="0.25"/>
    <row r="110719" x14ac:dyDescent="0.25"/>
    <row r="110720" x14ac:dyDescent="0.25"/>
    <row r="110721" x14ac:dyDescent="0.25"/>
    <row r="110722" x14ac:dyDescent="0.25"/>
    <row r="110723" x14ac:dyDescent="0.25"/>
    <row r="110724" x14ac:dyDescent="0.25"/>
    <row r="110725" x14ac:dyDescent="0.25"/>
    <row r="110726" x14ac:dyDescent="0.25"/>
    <row r="110727" x14ac:dyDescent="0.25"/>
    <row r="110728" x14ac:dyDescent="0.25"/>
    <row r="110729" x14ac:dyDescent="0.25"/>
    <row r="110730" x14ac:dyDescent="0.25"/>
    <row r="110731" x14ac:dyDescent="0.25"/>
    <row r="110732" x14ac:dyDescent="0.25"/>
    <row r="110733" x14ac:dyDescent="0.25"/>
    <row r="110734" x14ac:dyDescent="0.25"/>
    <row r="110735" x14ac:dyDescent="0.25"/>
    <row r="110736" x14ac:dyDescent="0.25"/>
    <row r="110737" x14ac:dyDescent="0.25"/>
    <row r="110738" x14ac:dyDescent="0.25"/>
    <row r="110739" x14ac:dyDescent="0.25"/>
    <row r="110740" x14ac:dyDescent="0.25"/>
    <row r="110741" x14ac:dyDescent="0.25"/>
    <row r="110742" x14ac:dyDescent="0.25"/>
    <row r="110743" x14ac:dyDescent="0.25"/>
    <row r="110744" x14ac:dyDescent="0.25"/>
    <row r="110745" x14ac:dyDescent="0.25"/>
    <row r="110746" x14ac:dyDescent="0.25"/>
    <row r="110747" x14ac:dyDescent="0.25"/>
    <row r="110748" x14ac:dyDescent="0.25"/>
    <row r="110749" x14ac:dyDescent="0.25"/>
    <row r="110750" x14ac:dyDescent="0.25"/>
    <row r="110751" x14ac:dyDescent="0.25"/>
    <row r="110752" x14ac:dyDescent="0.25"/>
    <row r="110753" x14ac:dyDescent="0.25"/>
    <row r="110754" x14ac:dyDescent="0.25"/>
    <row r="110755" x14ac:dyDescent="0.25"/>
    <row r="110756" x14ac:dyDescent="0.25"/>
    <row r="110757" x14ac:dyDescent="0.25"/>
    <row r="110758" x14ac:dyDescent="0.25"/>
    <row r="110759" x14ac:dyDescent="0.25"/>
    <row r="110760" x14ac:dyDescent="0.25"/>
    <row r="110761" x14ac:dyDescent="0.25"/>
    <row r="110762" x14ac:dyDescent="0.25"/>
    <row r="110763" x14ac:dyDescent="0.25"/>
    <row r="110764" x14ac:dyDescent="0.25"/>
    <row r="110765" x14ac:dyDescent="0.25"/>
    <row r="110766" x14ac:dyDescent="0.25"/>
    <row r="110767" x14ac:dyDescent="0.25"/>
    <row r="110768" x14ac:dyDescent="0.25"/>
    <row r="110769" x14ac:dyDescent="0.25"/>
    <row r="110770" x14ac:dyDescent="0.25"/>
    <row r="110771" x14ac:dyDescent="0.25"/>
    <row r="110772" x14ac:dyDescent="0.25"/>
    <row r="110773" x14ac:dyDescent="0.25"/>
    <row r="110774" x14ac:dyDescent="0.25"/>
    <row r="110775" x14ac:dyDescent="0.25"/>
    <row r="110776" x14ac:dyDescent="0.25"/>
    <row r="110777" x14ac:dyDescent="0.25"/>
    <row r="110778" x14ac:dyDescent="0.25"/>
    <row r="110779" x14ac:dyDescent="0.25"/>
    <row r="110780" x14ac:dyDescent="0.25"/>
    <row r="110781" x14ac:dyDescent="0.25"/>
    <row r="110782" x14ac:dyDescent="0.25"/>
    <row r="110783" x14ac:dyDescent="0.25"/>
    <row r="110784" x14ac:dyDescent="0.25"/>
    <row r="110785" x14ac:dyDescent="0.25"/>
    <row r="110786" x14ac:dyDescent="0.25"/>
    <row r="110787" x14ac:dyDescent="0.25"/>
    <row r="110788" x14ac:dyDescent="0.25"/>
    <row r="110789" x14ac:dyDescent="0.25"/>
    <row r="110790" x14ac:dyDescent="0.25"/>
    <row r="110791" x14ac:dyDescent="0.25"/>
    <row r="110792" x14ac:dyDescent="0.25"/>
    <row r="110793" x14ac:dyDescent="0.25"/>
    <row r="110794" x14ac:dyDescent="0.25"/>
    <row r="110795" x14ac:dyDescent="0.25"/>
    <row r="110796" x14ac:dyDescent="0.25"/>
    <row r="110797" x14ac:dyDescent="0.25"/>
    <row r="110798" x14ac:dyDescent="0.25"/>
    <row r="110799" x14ac:dyDescent="0.25"/>
    <row r="110800" x14ac:dyDescent="0.25"/>
    <row r="110801" x14ac:dyDescent="0.25"/>
    <row r="110802" x14ac:dyDescent="0.25"/>
    <row r="110803" x14ac:dyDescent="0.25"/>
    <row r="110804" x14ac:dyDescent="0.25"/>
    <row r="110805" x14ac:dyDescent="0.25"/>
    <row r="110806" x14ac:dyDescent="0.25"/>
    <row r="110807" x14ac:dyDescent="0.25"/>
    <row r="110808" x14ac:dyDescent="0.25"/>
    <row r="110809" x14ac:dyDescent="0.25"/>
    <row r="110810" x14ac:dyDescent="0.25"/>
    <row r="110811" x14ac:dyDescent="0.25"/>
    <row r="110812" x14ac:dyDescent="0.25"/>
    <row r="110813" x14ac:dyDescent="0.25"/>
    <row r="110814" x14ac:dyDescent="0.25"/>
    <row r="110815" x14ac:dyDescent="0.25"/>
    <row r="110816" x14ac:dyDescent="0.25"/>
    <row r="110817" x14ac:dyDescent="0.25"/>
    <row r="110818" x14ac:dyDescent="0.25"/>
    <row r="110819" x14ac:dyDescent="0.25"/>
    <row r="110820" x14ac:dyDescent="0.25"/>
    <row r="110821" x14ac:dyDescent="0.25"/>
    <row r="110822" x14ac:dyDescent="0.25"/>
    <row r="110823" x14ac:dyDescent="0.25"/>
    <row r="110824" x14ac:dyDescent="0.25"/>
    <row r="110825" x14ac:dyDescent="0.25"/>
    <row r="110826" x14ac:dyDescent="0.25"/>
    <row r="110827" x14ac:dyDescent="0.25"/>
    <row r="110828" x14ac:dyDescent="0.25"/>
    <row r="110829" x14ac:dyDescent="0.25"/>
    <row r="110830" x14ac:dyDescent="0.25"/>
    <row r="110831" x14ac:dyDescent="0.25"/>
    <row r="110832" x14ac:dyDescent="0.25"/>
    <row r="110833" x14ac:dyDescent="0.25"/>
    <row r="110834" x14ac:dyDescent="0.25"/>
    <row r="110835" x14ac:dyDescent="0.25"/>
    <row r="110836" x14ac:dyDescent="0.25"/>
    <row r="110837" x14ac:dyDescent="0.25"/>
    <row r="110838" x14ac:dyDescent="0.25"/>
    <row r="110839" x14ac:dyDescent="0.25"/>
    <row r="110840" x14ac:dyDescent="0.25"/>
    <row r="110841" x14ac:dyDescent="0.25"/>
    <row r="110842" x14ac:dyDescent="0.25"/>
    <row r="110843" x14ac:dyDescent="0.25"/>
    <row r="110844" x14ac:dyDescent="0.25"/>
    <row r="110845" x14ac:dyDescent="0.25"/>
    <row r="110846" x14ac:dyDescent="0.25"/>
    <row r="110847" x14ac:dyDescent="0.25"/>
    <row r="110848" x14ac:dyDescent="0.25"/>
    <row r="110849" x14ac:dyDescent="0.25"/>
    <row r="110850" x14ac:dyDescent="0.25"/>
    <row r="110851" x14ac:dyDescent="0.25"/>
    <row r="110852" x14ac:dyDescent="0.25"/>
    <row r="110853" x14ac:dyDescent="0.25"/>
    <row r="110854" x14ac:dyDescent="0.25"/>
    <row r="110855" x14ac:dyDescent="0.25"/>
    <row r="110856" x14ac:dyDescent="0.25"/>
    <row r="110857" x14ac:dyDescent="0.25"/>
    <row r="110858" x14ac:dyDescent="0.25"/>
    <row r="110859" x14ac:dyDescent="0.25"/>
    <row r="110860" x14ac:dyDescent="0.25"/>
    <row r="110861" x14ac:dyDescent="0.25"/>
    <row r="110862" x14ac:dyDescent="0.25"/>
    <row r="110863" x14ac:dyDescent="0.25"/>
    <row r="110864" x14ac:dyDescent="0.25"/>
    <row r="110865" x14ac:dyDescent="0.25"/>
    <row r="110866" x14ac:dyDescent="0.25"/>
    <row r="110867" x14ac:dyDescent="0.25"/>
    <row r="110868" x14ac:dyDescent="0.25"/>
    <row r="110869" x14ac:dyDescent="0.25"/>
    <row r="110870" x14ac:dyDescent="0.25"/>
    <row r="110871" x14ac:dyDescent="0.25"/>
    <row r="110872" x14ac:dyDescent="0.25"/>
    <row r="110873" x14ac:dyDescent="0.25"/>
    <row r="110874" x14ac:dyDescent="0.25"/>
    <row r="110875" x14ac:dyDescent="0.25"/>
    <row r="110876" x14ac:dyDescent="0.25"/>
    <row r="110877" x14ac:dyDescent="0.25"/>
    <row r="110878" x14ac:dyDescent="0.25"/>
    <row r="110879" x14ac:dyDescent="0.25"/>
    <row r="110880" x14ac:dyDescent="0.25"/>
    <row r="110881" x14ac:dyDescent="0.25"/>
    <row r="110882" x14ac:dyDescent="0.25"/>
    <row r="110883" x14ac:dyDescent="0.25"/>
    <row r="110884" x14ac:dyDescent="0.25"/>
    <row r="110885" x14ac:dyDescent="0.25"/>
    <row r="110886" x14ac:dyDescent="0.25"/>
    <row r="110887" x14ac:dyDescent="0.25"/>
    <row r="110888" x14ac:dyDescent="0.25"/>
    <row r="110889" x14ac:dyDescent="0.25"/>
    <row r="110890" x14ac:dyDescent="0.25"/>
    <row r="110891" x14ac:dyDescent="0.25"/>
    <row r="110892" x14ac:dyDescent="0.25"/>
    <row r="110893" x14ac:dyDescent="0.25"/>
    <row r="110894" x14ac:dyDescent="0.25"/>
    <row r="110895" x14ac:dyDescent="0.25"/>
    <row r="110896" x14ac:dyDescent="0.25"/>
    <row r="110897" x14ac:dyDescent="0.25"/>
    <row r="110898" x14ac:dyDescent="0.25"/>
    <row r="110899" x14ac:dyDescent="0.25"/>
    <row r="110900" x14ac:dyDescent="0.25"/>
    <row r="110901" x14ac:dyDescent="0.25"/>
    <row r="110902" x14ac:dyDescent="0.25"/>
    <row r="110903" x14ac:dyDescent="0.25"/>
    <row r="110904" x14ac:dyDescent="0.25"/>
    <row r="110905" x14ac:dyDescent="0.25"/>
    <row r="110906" x14ac:dyDescent="0.25"/>
    <row r="110907" x14ac:dyDescent="0.25"/>
    <row r="110908" x14ac:dyDescent="0.25"/>
    <row r="110909" x14ac:dyDescent="0.25"/>
    <row r="110910" x14ac:dyDescent="0.25"/>
    <row r="110911" x14ac:dyDescent="0.25"/>
    <row r="110912" x14ac:dyDescent="0.25"/>
    <row r="110913" x14ac:dyDescent="0.25"/>
    <row r="110914" x14ac:dyDescent="0.25"/>
    <row r="110915" x14ac:dyDescent="0.25"/>
    <row r="110916" x14ac:dyDescent="0.25"/>
    <row r="110917" x14ac:dyDescent="0.25"/>
    <row r="110918" x14ac:dyDescent="0.25"/>
    <row r="110919" x14ac:dyDescent="0.25"/>
    <row r="110920" x14ac:dyDescent="0.25"/>
    <row r="110921" x14ac:dyDescent="0.25"/>
    <row r="110922" x14ac:dyDescent="0.25"/>
    <row r="110923" x14ac:dyDescent="0.25"/>
    <row r="110924" x14ac:dyDescent="0.25"/>
    <row r="110925" x14ac:dyDescent="0.25"/>
    <row r="110926" x14ac:dyDescent="0.25"/>
    <row r="110927" x14ac:dyDescent="0.25"/>
    <row r="110928" x14ac:dyDescent="0.25"/>
    <row r="110929" x14ac:dyDescent="0.25"/>
    <row r="110930" x14ac:dyDescent="0.25"/>
    <row r="110931" x14ac:dyDescent="0.25"/>
    <row r="110932" x14ac:dyDescent="0.25"/>
    <row r="110933" x14ac:dyDescent="0.25"/>
    <row r="110934" x14ac:dyDescent="0.25"/>
    <row r="110935" x14ac:dyDescent="0.25"/>
    <row r="110936" x14ac:dyDescent="0.25"/>
    <row r="110937" x14ac:dyDescent="0.25"/>
    <row r="110938" x14ac:dyDescent="0.25"/>
    <row r="110939" x14ac:dyDescent="0.25"/>
    <row r="110940" x14ac:dyDescent="0.25"/>
    <row r="110941" x14ac:dyDescent="0.25"/>
    <row r="110942" x14ac:dyDescent="0.25"/>
    <row r="110943" x14ac:dyDescent="0.25"/>
    <row r="110944" x14ac:dyDescent="0.25"/>
    <row r="110945" x14ac:dyDescent="0.25"/>
    <row r="110946" x14ac:dyDescent="0.25"/>
    <row r="110947" x14ac:dyDescent="0.25"/>
    <row r="110948" x14ac:dyDescent="0.25"/>
    <row r="110949" x14ac:dyDescent="0.25"/>
    <row r="110950" x14ac:dyDescent="0.25"/>
    <row r="110951" x14ac:dyDescent="0.25"/>
    <row r="110952" x14ac:dyDescent="0.25"/>
    <row r="110953" x14ac:dyDescent="0.25"/>
    <row r="110954" x14ac:dyDescent="0.25"/>
    <row r="110955" x14ac:dyDescent="0.25"/>
    <row r="110956" x14ac:dyDescent="0.25"/>
    <row r="110957" x14ac:dyDescent="0.25"/>
    <row r="110958" x14ac:dyDescent="0.25"/>
    <row r="110959" x14ac:dyDescent="0.25"/>
    <row r="110960" x14ac:dyDescent="0.25"/>
    <row r="110961" x14ac:dyDescent="0.25"/>
    <row r="110962" x14ac:dyDescent="0.25"/>
    <row r="110963" x14ac:dyDescent="0.25"/>
    <row r="110964" x14ac:dyDescent="0.25"/>
    <row r="110965" x14ac:dyDescent="0.25"/>
    <row r="110966" x14ac:dyDescent="0.25"/>
    <row r="110967" x14ac:dyDescent="0.25"/>
    <row r="110968" x14ac:dyDescent="0.25"/>
    <row r="110969" x14ac:dyDescent="0.25"/>
    <row r="110970" x14ac:dyDescent="0.25"/>
    <row r="110971" x14ac:dyDescent="0.25"/>
    <row r="110972" x14ac:dyDescent="0.25"/>
    <row r="110973" x14ac:dyDescent="0.25"/>
    <row r="110974" x14ac:dyDescent="0.25"/>
    <row r="110975" x14ac:dyDescent="0.25"/>
    <row r="110976" x14ac:dyDescent="0.25"/>
    <row r="110977" x14ac:dyDescent="0.25"/>
    <row r="110978" x14ac:dyDescent="0.25"/>
    <row r="110979" x14ac:dyDescent="0.25"/>
    <row r="110980" x14ac:dyDescent="0.25"/>
    <row r="110981" x14ac:dyDescent="0.25"/>
    <row r="110982" x14ac:dyDescent="0.25"/>
    <row r="110983" x14ac:dyDescent="0.25"/>
    <row r="110984" x14ac:dyDescent="0.25"/>
    <row r="110985" x14ac:dyDescent="0.25"/>
    <row r="110986" x14ac:dyDescent="0.25"/>
    <row r="110987" x14ac:dyDescent="0.25"/>
    <row r="110988" x14ac:dyDescent="0.25"/>
    <row r="110989" x14ac:dyDescent="0.25"/>
    <row r="110990" x14ac:dyDescent="0.25"/>
    <row r="110991" x14ac:dyDescent="0.25"/>
    <row r="110992" x14ac:dyDescent="0.25"/>
    <row r="110993" x14ac:dyDescent="0.25"/>
    <row r="110994" x14ac:dyDescent="0.25"/>
    <row r="110995" x14ac:dyDescent="0.25"/>
    <row r="110996" x14ac:dyDescent="0.25"/>
    <row r="110997" x14ac:dyDescent="0.25"/>
    <row r="110998" x14ac:dyDescent="0.25"/>
    <row r="110999" x14ac:dyDescent="0.25"/>
    <row r="111000" x14ac:dyDescent="0.25"/>
    <row r="111001" x14ac:dyDescent="0.25"/>
    <row r="111002" x14ac:dyDescent="0.25"/>
    <row r="111003" x14ac:dyDescent="0.25"/>
    <row r="111004" x14ac:dyDescent="0.25"/>
    <row r="111005" x14ac:dyDescent="0.25"/>
    <row r="111006" x14ac:dyDescent="0.25"/>
    <row r="111007" x14ac:dyDescent="0.25"/>
    <row r="111008" x14ac:dyDescent="0.25"/>
    <row r="111009" x14ac:dyDescent="0.25"/>
    <row r="111010" x14ac:dyDescent="0.25"/>
    <row r="111011" x14ac:dyDescent="0.25"/>
    <row r="111012" x14ac:dyDescent="0.25"/>
    <row r="111013" x14ac:dyDescent="0.25"/>
    <row r="111014" x14ac:dyDescent="0.25"/>
    <row r="111015" x14ac:dyDescent="0.25"/>
    <row r="111016" x14ac:dyDescent="0.25"/>
    <row r="111017" x14ac:dyDescent="0.25"/>
    <row r="111018" x14ac:dyDescent="0.25"/>
    <row r="111019" x14ac:dyDescent="0.25"/>
    <row r="111020" x14ac:dyDescent="0.25"/>
    <row r="111021" x14ac:dyDescent="0.25"/>
    <row r="111022" x14ac:dyDescent="0.25"/>
    <row r="111023" x14ac:dyDescent="0.25"/>
    <row r="111024" x14ac:dyDescent="0.25"/>
    <row r="111025" x14ac:dyDescent="0.25"/>
    <row r="111026" x14ac:dyDescent="0.25"/>
    <row r="111027" x14ac:dyDescent="0.25"/>
    <row r="111028" x14ac:dyDescent="0.25"/>
    <row r="111029" x14ac:dyDescent="0.25"/>
    <row r="111030" x14ac:dyDescent="0.25"/>
    <row r="111031" x14ac:dyDescent="0.25"/>
    <row r="111032" x14ac:dyDescent="0.25"/>
    <row r="111033" x14ac:dyDescent="0.25"/>
    <row r="111034" x14ac:dyDescent="0.25"/>
    <row r="111035" x14ac:dyDescent="0.25"/>
    <row r="111036" x14ac:dyDescent="0.25"/>
    <row r="111037" x14ac:dyDescent="0.25"/>
    <row r="111038" x14ac:dyDescent="0.25"/>
    <row r="111039" x14ac:dyDescent="0.25"/>
    <row r="111040" x14ac:dyDescent="0.25"/>
    <row r="111041" x14ac:dyDescent="0.25"/>
    <row r="111042" x14ac:dyDescent="0.25"/>
    <row r="111043" x14ac:dyDescent="0.25"/>
    <row r="111044" x14ac:dyDescent="0.25"/>
    <row r="111045" x14ac:dyDescent="0.25"/>
    <row r="111046" x14ac:dyDescent="0.25"/>
    <row r="111047" x14ac:dyDescent="0.25"/>
    <row r="111048" x14ac:dyDescent="0.25"/>
    <row r="111049" x14ac:dyDescent="0.25"/>
    <row r="111050" x14ac:dyDescent="0.25"/>
    <row r="111051" x14ac:dyDescent="0.25"/>
    <row r="111052" x14ac:dyDescent="0.25"/>
    <row r="111053" x14ac:dyDescent="0.25"/>
    <row r="111054" x14ac:dyDescent="0.25"/>
    <row r="111055" x14ac:dyDescent="0.25"/>
    <row r="111056" x14ac:dyDescent="0.25"/>
    <row r="111057" x14ac:dyDescent="0.25"/>
    <row r="111058" x14ac:dyDescent="0.25"/>
    <row r="111059" x14ac:dyDescent="0.25"/>
    <row r="111060" x14ac:dyDescent="0.25"/>
    <row r="111061" x14ac:dyDescent="0.25"/>
    <row r="111062" x14ac:dyDescent="0.25"/>
    <row r="111063" x14ac:dyDescent="0.25"/>
    <row r="111064" x14ac:dyDescent="0.25"/>
    <row r="111065" x14ac:dyDescent="0.25"/>
    <row r="111066" x14ac:dyDescent="0.25"/>
    <row r="111067" x14ac:dyDescent="0.25"/>
    <row r="111068" x14ac:dyDescent="0.25"/>
    <row r="111069" x14ac:dyDescent="0.25"/>
    <row r="111070" x14ac:dyDescent="0.25"/>
    <row r="111071" x14ac:dyDescent="0.25"/>
    <row r="111072" x14ac:dyDescent="0.25"/>
    <row r="111073" x14ac:dyDescent="0.25"/>
    <row r="111074" x14ac:dyDescent="0.25"/>
    <row r="111075" x14ac:dyDescent="0.25"/>
    <row r="111076" x14ac:dyDescent="0.25"/>
    <row r="111077" x14ac:dyDescent="0.25"/>
    <row r="111078" x14ac:dyDescent="0.25"/>
    <row r="111079" x14ac:dyDescent="0.25"/>
    <row r="111080" x14ac:dyDescent="0.25"/>
    <row r="111081" x14ac:dyDescent="0.25"/>
    <row r="111082" x14ac:dyDescent="0.25"/>
    <row r="111083" x14ac:dyDescent="0.25"/>
    <row r="111084" x14ac:dyDescent="0.25"/>
    <row r="111085" x14ac:dyDescent="0.25"/>
    <row r="111086" x14ac:dyDescent="0.25"/>
    <row r="111087" x14ac:dyDescent="0.25"/>
    <row r="111088" x14ac:dyDescent="0.25"/>
    <row r="111089" x14ac:dyDescent="0.25"/>
    <row r="111090" x14ac:dyDescent="0.25"/>
    <row r="111091" x14ac:dyDescent="0.25"/>
    <row r="111092" x14ac:dyDescent="0.25"/>
    <row r="111093" x14ac:dyDescent="0.25"/>
    <row r="111094" x14ac:dyDescent="0.25"/>
    <row r="111095" x14ac:dyDescent="0.25"/>
    <row r="111096" x14ac:dyDescent="0.25"/>
    <row r="111097" x14ac:dyDescent="0.25"/>
    <row r="111098" x14ac:dyDescent="0.25"/>
    <row r="111099" x14ac:dyDescent="0.25"/>
    <row r="111100" x14ac:dyDescent="0.25"/>
    <row r="111101" x14ac:dyDescent="0.25"/>
    <row r="111102" x14ac:dyDescent="0.25"/>
    <row r="111103" x14ac:dyDescent="0.25"/>
    <row r="111104" x14ac:dyDescent="0.25"/>
    <row r="111105" x14ac:dyDescent="0.25"/>
    <row r="111106" x14ac:dyDescent="0.25"/>
    <row r="111107" x14ac:dyDescent="0.25"/>
    <row r="111108" x14ac:dyDescent="0.25"/>
    <row r="111109" x14ac:dyDescent="0.25"/>
    <row r="111110" x14ac:dyDescent="0.25"/>
    <row r="111111" x14ac:dyDescent="0.25"/>
    <row r="111112" x14ac:dyDescent="0.25"/>
    <row r="111113" x14ac:dyDescent="0.25"/>
    <row r="111114" x14ac:dyDescent="0.25"/>
    <row r="111115" x14ac:dyDescent="0.25"/>
    <row r="111116" x14ac:dyDescent="0.25"/>
    <row r="111117" x14ac:dyDescent="0.25"/>
    <row r="111118" x14ac:dyDescent="0.25"/>
    <row r="111119" x14ac:dyDescent="0.25"/>
    <row r="111120" x14ac:dyDescent="0.25"/>
    <row r="111121" x14ac:dyDescent="0.25"/>
    <row r="111122" x14ac:dyDescent="0.25"/>
    <row r="111123" x14ac:dyDescent="0.25"/>
    <row r="111124" x14ac:dyDescent="0.25"/>
    <row r="111125" x14ac:dyDescent="0.25"/>
    <row r="111126" x14ac:dyDescent="0.25"/>
    <row r="111127" x14ac:dyDescent="0.25"/>
    <row r="111128" x14ac:dyDescent="0.25"/>
    <row r="111129" x14ac:dyDescent="0.25"/>
    <row r="111130" x14ac:dyDescent="0.25"/>
    <row r="111131" x14ac:dyDescent="0.25"/>
    <row r="111132" x14ac:dyDescent="0.25"/>
    <row r="111133" x14ac:dyDescent="0.25"/>
    <row r="111134" x14ac:dyDescent="0.25"/>
    <row r="111135" x14ac:dyDescent="0.25"/>
    <row r="111136" x14ac:dyDescent="0.25"/>
    <row r="111137" x14ac:dyDescent="0.25"/>
    <row r="111138" x14ac:dyDescent="0.25"/>
    <row r="111139" x14ac:dyDescent="0.25"/>
    <row r="111140" x14ac:dyDescent="0.25"/>
    <row r="111141" x14ac:dyDescent="0.25"/>
    <row r="111142" x14ac:dyDescent="0.25"/>
    <row r="111143" x14ac:dyDescent="0.25"/>
    <row r="111144" x14ac:dyDescent="0.25"/>
    <row r="111145" x14ac:dyDescent="0.25"/>
    <row r="111146" x14ac:dyDescent="0.25"/>
    <row r="111147" x14ac:dyDescent="0.25"/>
    <row r="111148" x14ac:dyDescent="0.25"/>
    <row r="111149" x14ac:dyDescent="0.25"/>
    <row r="111150" x14ac:dyDescent="0.25"/>
    <row r="111151" x14ac:dyDescent="0.25"/>
    <row r="111152" x14ac:dyDescent="0.25"/>
    <row r="111153" x14ac:dyDescent="0.25"/>
    <row r="111154" x14ac:dyDescent="0.25"/>
    <row r="111155" x14ac:dyDescent="0.25"/>
    <row r="111156" x14ac:dyDescent="0.25"/>
    <row r="111157" x14ac:dyDescent="0.25"/>
    <row r="111158" x14ac:dyDescent="0.25"/>
    <row r="111159" x14ac:dyDescent="0.25"/>
    <row r="111160" x14ac:dyDescent="0.25"/>
    <row r="111161" x14ac:dyDescent="0.25"/>
    <row r="111162" x14ac:dyDescent="0.25"/>
    <row r="111163" x14ac:dyDescent="0.25"/>
    <row r="111164" x14ac:dyDescent="0.25"/>
    <row r="111165" x14ac:dyDescent="0.25"/>
    <row r="111166" x14ac:dyDescent="0.25"/>
    <row r="111167" x14ac:dyDescent="0.25"/>
    <row r="111168" x14ac:dyDescent="0.25"/>
    <row r="111169" x14ac:dyDescent="0.25"/>
    <row r="111170" x14ac:dyDescent="0.25"/>
    <row r="111171" x14ac:dyDescent="0.25"/>
    <row r="111172" x14ac:dyDescent="0.25"/>
    <row r="111173" x14ac:dyDescent="0.25"/>
    <row r="111174" x14ac:dyDescent="0.25"/>
    <row r="111175" x14ac:dyDescent="0.25"/>
    <row r="111176" x14ac:dyDescent="0.25"/>
    <row r="111177" x14ac:dyDescent="0.25"/>
    <row r="111178" x14ac:dyDescent="0.25"/>
    <row r="111179" x14ac:dyDescent="0.25"/>
    <row r="111180" x14ac:dyDescent="0.25"/>
    <row r="111181" x14ac:dyDescent="0.25"/>
    <row r="111182" x14ac:dyDescent="0.25"/>
    <row r="111183" x14ac:dyDescent="0.25"/>
    <row r="111184" x14ac:dyDescent="0.25"/>
    <row r="111185" x14ac:dyDescent="0.25"/>
    <row r="111186" x14ac:dyDescent="0.25"/>
    <row r="111187" x14ac:dyDescent="0.25"/>
    <row r="111188" x14ac:dyDescent="0.25"/>
    <row r="111189" x14ac:dyDescent="0.25"/>
    <row r="111190" x14ac:dyDescent="0.25"/>
    <row r="111191" x14ac:dyDescent="0.25"/>
    <row r="111192" x14ac:dyDescent="0.25"/>
    <row r="111193" x14ac:dyDescent="0.25"/>
    <row r="111194" x14ac:dyDescent="0.25"/>
    <row r="111195" x14ac:dyDescent="0.25"/>
    <row r="111196" x14ac:dyDescent="0.25"/>
    <row r="111197" x14ac:dyDescent="0.25"/>
    <row r="111198" x14ac:dyDescent="0.25"/>
    <row r="111199" x14ac:dyDescent="0.25"/>
    <row r="111200" x14ac:dyDescent="0.25"/>
    <row r="111201" x14ac:dyDescent="0.25"/>
    <row r="111202" x14ac:dyDescent="0.25"/>
    <row r="111203" x14ac:dyDescent="0.25"/>
    <row r="111204" x14ac:dyDescent="0.25"/>
    <row r="111205" x14ac:dyDescent="0.25"/>
    <row r="111206" x14ac:dyDescent="0.25"/>
    <row r="111207" x14ac:dyDescent="0.25"/>
    <row r="111208" x14ac:dyDescent="0.25"/>
    <row r="111209" x14ac:dyDescent="0.25"/>
    <row r="111210" x14ac:dyDescent="0.25"/>
    <row r="111211" x14ac:dyDescent="0.25"/>
    <row r="111212" x14ac:dyDescent="0.25"/>
    <row r="111213" x14ac:dyDescent="0.25"/>
    <row r="111214" x14ac:dyDescent="0.25"/>
    <row r="111215" x14ac:dyDescent="0.25"/>
    <row r="111216" x14ac:dyDescent="0.25"/>
    <row r="111217" x14ac:dyDescent="0.25"/>
    <row r="111218" x14ac:dyDescent="0.25"/>
    <row r="111219" x14ac:dyDescent="0.25"/>
    <row r="111220" x14ac:dyDescent="0.25"/>
    <row r="111221" x14ac:dyDescent="0.25"/>
    <row r="111222" x14ac:dyDescent="0.25"/>
    <row r="111223" x14ac:dyDescent="0.25"/>
    <row r="111224" x14ac:dyDescent="0.25"/>
    <row r="111225" x14ac:dyDescent="0.25"/>
    <row r="111226" x14ac:dyDescent="0.25"/>
    <row r="111227" x14ac:dyDescent="0.25"/>
    <row r="111228" x14ac:dyDescent="0.25"/>
    <row r="111229" x14ac:dyDescent="0.25"/>
    <row r="111230" x14ac:dyDescent="0.25"/>
    <row r="111231" x14ac:dyDescent="0.25"/>
    <row r="111232" x14ac:dyDescent="0.25"/>
    <row r="111233" x14ac:dyDescent="0.25"/>
    <row r="111234" x14ac:dyDescent="0.25"/>
    <row r="111235" x14ac:dyDescent="0.25"/>
    <row r="111236" x14ac:dyDescent="0.25"/>
    <row r="111237" x14ac:dyDescent="0.25"/>
    <row r="111238" x14ac:dyDescent="0.25"/>
    <row r="111239" x14ac:dyDescent="0.25"/>
    <row r="111240" x14ac:dyDescent="0.25"/>
    <row r="111241" x14ac:dyDescent="0.25"/>
    <row r="111242" x14ac:dyDescent="0.25"/>
    <row r="111243" x14ac:dyDescent="0.25"/>
    <row r="111244" x14ac:dyDescent="0.25"/>
    <row r="111245" x14ac:dyDescent="0.25"/>
    <row r="111246" x14ac:dyDescent="0.25"/>
    <row r="111247" x14ac:dyDescent="0.25"/>
    <row r="111248" x14ac:dyDescent="0.25"/>
    <row r="111249" x14ac:dyDescent="0.25"/>
    <row r="111250" x14ac:dyDescent="0.25"/>
    <row r="111251" x14ac:dyDescent="0.25"/>
    <row r="111252" x14ac:dyDescent="0.25"/>
    <row r="111253" x14ac:dyDescent="0.25"/>
    <row r="111254" x14ac:dyDescent="0.25"/>
    <row r="111255" x14ac:dyDescent="0.25"/>
    <row r="111256" x14ac:dyDescent="0.25"/>
    <row r="111257" x14ac:dyDescent="0.25"/>
    <row r="111258" x14ac:dyDescent="0.25"/>
    <row r="111259" x14ac:dyDescent="0.25"/>
    <row r="111260" x14ac:dyDescent="0.25"/>
    <row r="111261" x14ac:dyDescent="0.25"/>
    <row r="111262" x14ac:dyDescent="0.25"/>
    <row r="111263" x14ac:dyDescent="0.25"/>
    <row r="111264" x14ac:dyDescent="0.25"/>
    <row r="111265" x14ac:dyDescent="0.25"/>
    <row r="111266" x14ac:dyDescent="0.25"/>
    <row r="111267" x14ac:dyDescent="0.25"/>
    <row r="111268" x14ac:dyDescent="0.25"/>
    <row r="111269" x14ac:dyDescent="0.25"/>
    <row r="111270" x14ac:dyDescent="0.25"/>
    <row r="111271" x14ac:dyDescent="0.25"/>
    <row r="111272" x14ac:dyDescent="0.25"/>
    <row r="111273" x14ac:dyDescent="0.25"/>
    <row r="111274" x14ac:dyDescent="0.25"/>
    <row r="111275" x14ac:dyDescent="0.25"/>
    <row r="111276" x14ac:dyDescent="0.25"/>
    <row r="111277" x14ac:dyDescent="0.25"/>
    <row r="111278" x14ac:dyDescent="0.25"/>
    <row r="111279" x14ac:dyDescent="0.25"/>
    <row r="111280" x14ac:dyDescent="0.25"/>
    <row r="111281" x14ac:dyDescent="0.25"/>
    <row r="111282" x14ac:dyDescent="0.25"/>
    <row r="111283" x14ac:dyDescent="0.25"/>
    <row r="111284" x14ac:dyDescent="0.25"/>
    <row r="111285" x14ac:dyDescent="0.25"/>
    <row r="111286" x14ac:dyDescent="0.25"/>
    <row r="111287" x14ac:dyDescent="0.25"/>
    <row r="111288" x14ac:dyDescent="0.25"/>
    <row r="111289" x14ac:dyDescent="0.25"/>
    <row r="111290" x14ac:dyDescent="0.25"/>
    <row r="111291" x14ac:dyDescent="0.25"/>
    <row r="111292" x14ac:dyDescent="0.25"/>
    <row r="111293" x14ac:dyDescent="0.25"/>
    <row r="111294" x14ac:dyDescent="0.25"/>
    <row r="111295" x14ac:dyDescent="0.25"/>
    <row r="111296" x14ac:dyDescent="0.25"/>
    <row r="111297" x14ac:dyDescent="0.25"/>
    <row r="111298" x14ac:dyDescent="0.25"/>
    <row r="111299" x14ac:dyDescent="0.25"/>
    <row r="111300" x14ac:dyDescent="0.25"/>
    <row r="111301" x14ac:dyDescent="0.25"/>
    <row r="111302" x14ac:dyDescent="0.25"/>
    <row r="111303" x14ac:dyDescent="0.25"/>
    <row r="111304" x14ac:dyDescent="0.25"/>
    <row r="111305" x14ac:dyDescent="0.25"/>
    <row r="111306" x14ac:dyDescent="0.25"/>
    <row r="111307" x14ac:dyDescent="0.25"/>
    <row r="111308" x14ac:dyDescent="0.25"/>
    <row r="111309" x14ac:dyDescent="0.25"/>
    <row r="111310" x14ac:dyDescent="0.25"/>
    <row r="111311" x14ac:dyDescent="0.25"/>
    <row r="111312" x14ac:dyDescent="0.25"/>
    <row r="111313" x14ac:dyDescent="0.25"/>
    <row r="111314" x14ac:dyDescent="0.25"/>
    <row r="111315" x14ac:dyDescent="0.25"/>
    <row r="111316" x14ac:dyDescent="0.25"/>
    <row r="111317" x14ac:dyDescent="0.25"/>
    <row r="111318" x14ac:dyDescent="0.25"/>
    <row r="111319" x14ac:dyDescent="0.25"/>
    <row r="111320" x14ac:dyDescent="0.25"/>
    <row r="111321" x14ac:dyDescent="0.25"/>
    <row r="111322" x14ac:dyDescent="0.25"/>
    <row r="111323" x14ac:dyDescent="0.25"/>
    <row r="111324" x14ac:dyDescent="0.25"/>
    <row r="111325" x14ac:dyDescent="0.25"/>
    <row r="111326" x14ac:dyDescent="0.25"/>
    <row r="111327" x14ac:dyDescent="0.25"/>
    <row r="111328" x14ac:dyDescent="0.25"/>
    <row r="111329" x14ac:dyDescent="0.25"/>
    <row r="111330" x14ac:dyDescent="0.25"/>
    <row r="111331" x14ac:dyDescent="0.25"/>
    <row r="111332" x14ac:dyDescent="0.25"/>
    <row r="111333" x14ac:dyDescent="0.25"/>
    <row r="111334" x14ac:dyDescent="0.25"/>
    <row r="111335" x14ac:dyDescent="0.25"/>
    <row r="111336" x14ac:dyDescent="0.25"/>
    <row r="111337" x14ac:dyDescent="0.25"/>
    <row r="111338" x14ac:dyDescent="0.25"/>
    <row r="111339" x14ac:dyDescent="0.25"/>
    <row r="111340" x14ac:dyDescent="0.25"/>
    <row r="111341" x14ac:dyDescent="0.25"/>
    <row r="111342" x14ac:dyDescent="0.25"/>
    <row r="111343" x14ac:dyDescent="0.25"/>
    <row r="111344" x14ac:dyDescent="0.25"/>
    <row r="111345" x14ac:dyDescent="0.25"/>
    <row r="111346" x14ac:dyDescent="0.25"/>
    <row r="111347" x14ac:dyDescent="0.25"/>
    <row r="111348" x14ac:dyDescent="0.25"/>
    <row r="111349" x14ac:dyDescent="0.25"/>
    <row r="111350" x14ac:dyDescent="0.25"/>
    <row r="111351" x14ac:dyDescent="0.25"/>
    <row r="111352" x14ac:dyDescent="0.25"/>
    <row r="111353" x14ac:dyDescent="0.25"/>
    <row r="111354" x14ac:dyDescent="0.25"/>
    <row r="111355" x14ac:dyDescent="0.25"/>
    <row r="111356" x14ac:dyDescent="0.25"/>
    <row r="111357" x14ac:dyDescent="0.25"/>
    <row r="111358" x14ac:dyDescent="0.25"/>
    <row r="111359" x14ac:dyDescent="0.25"/>
    <row r="111360" x14ac:dyDescent="0.25"/>
    <row r="111361" x14ac:dyDescent="0.25"/>
    <row r="111362" x14ac:dyDescent="0.25"/>
    <row r="111363" x14ac:dyDescent="0.25"/>
    <row r="111364" x14ac:dyDescent="0.25"/>
    <row r="111365" x14ac:dyDescent="0.25"/>
    <row r="111366" x14ac:dyDescent="0.25"/>
    <row r="111367" x14ac:dyDescent="0.25"/>
    <row r="111368" x14ac:dyDescent="0.25"/>
    <row r="111369" x14ac:dyDescent="0.25"/>
    <row r="111370" x14ac:dyDescent="0.25"/>
    <row r="111371" x14ac:dyDescent="0.25"/>
    <row r="111372" x14ac:dyDescent="0.25"/>
    <row r="111373" x14ac:dyDescent="0.25"/>
    <row r="111374" x14ac:dyDescent="0.25"/>
    <row r="111375" x14ac:dyDescent="0.25"/>
    <row r="111376" x14ac:dyDescent="0.25"/>
    <row r="111377" x14ac:dyDescent="0.25"/>
    <row r="111378" x14ac:dyDescent="0.25"/>
    <row r="111379" x14ac:dyDescent="0.25"/>
    <row r="111380" x14ac:dyDescent="0.25"/>
    <row r="111381" x14ac:dyDescent="0.25"/>
    <row r="111382" x14ac:dyDescent="0.25"/>
    <row r="111383" x14ac:dyDescent="0.25"/>
    <row r="111384" x14ac:dyDescent="0.25"/>
    <row r="111385" x14ac:dyDescent="0.25"/>
    <row r="111386" x14ac:dyDescent="0.25"/>
    <row r="111387" x14ac:dyDescent="0.25"/>
    <row r="111388" x14ac:dyDescent="0.25"/>
    <row r="111389" x14ac:dyDescent="0.25"/>
    <row r="111390" x14ac:dyDescent="0.25"/>
    <row r="111391" x14ac:dyDescent="0.25"/>
    <row r="111392" x14ac:dyDescent="0.25"/>
    <row r="111393" x14ac:dyDescent="0.25"/>
    <row r="111394" x14ac:dyDescent="0.25"/>
    <row r="111395" x14ac:dyDescent="0.25"/>
    <row r="111396" x14ac:dyDescent="0.25"/>
    <row r="111397" x14ac:dyDescent="0.25"/>
    <row r="111398" x14ac:dyDescent="0.25"/>
    <row r="111399" x14ac:dyDescent="0.25"/>
    <row r="111400" x14ac:dyDescent="0.25"/>
    <row r="111401" x14ac:dyDescent="0.25"/>
    <row r="111402" x14ac:dyDescent="0.25"/>
    <row r="111403" x14ac:dyDescent="0.25"/>
    <row r="111404" x14ac:dyDescent="0.25"/>
    <row r="111405" x14ac:dyDescent="0.25"/>
    <row r="111406" x14ac:dyDescent="0.25"/>
    <row r="111407" x14ac:dyDescent="0.25"/>
    <row r="111408" x14ac:dyDescent="0.25"/>
    <row r="111409" x14ac:dyDescent="0.25"/>
    <row r="111410" x14ac:dyDescent="0.25"/>
    <row r="111411" x14ac:dyDescent="0.25"/>
    <row r="111412" x14ac:dyDescent="0.25"/>
    <row r="111413" x14ac:dyDescent="0.25"/>
    <row r="111414" x14ac:dyDescent="0.25"/>
    <row r="111415" x14ac:dyDescent="0.25"/>
    <row r="111416" x14ac:dyDescent="0.25"/>
    <row r="111417" x14ac:dyDescent="0.25"/>
    <row r="111418" x14ac:dyDescent="0.25"/>
    <row r="111419" x14ac:dyDescent="0.25"/>
    <row r="111420" x14ac:dyDescent="0.25"/>
    <row r="111421" x14ac:dyDescent="0.25"/>
    <row r="111422" x14ac:dyDescent="0.25"/>
    <row r="111423" x14ac:dyDescent="0.25"/>
    <row r="111424" x14ac:dyDescent="0.25"/>
    <row r="111425" x14ac:dyDescent="0.25"/>
    <row r="111426" x14ac:dyDescent="0.25"/>
    <row r="111427" x14ac:dyDescent="0.25"/>
    <row r="111428" x14ac:dyDescent="0.25"/>
    <row r="111429" x14ac:dyDescent="0.25"/>
    <row r="111430" x14ac:dyDescent="0.25"/>
    <row r="111431" x14ac:dyDescent="0.25"/>
    <row r="111432" x14ac:dyDescent="0.25"/>
    <row r="111433" x14ac:dyDescent="0.25"/>
    <row r="111434" x14ac:dyDescent="0.25"/>
    <row r="111435" x14ac:dyDescent="0.25"/>
    <row r="111436" x14ac:dyDescent="0.25"/>
    <row r="111437" x14ac:dyDescent="0.25"/>
    <row r="111438" x14ac:dyDescent="0.25"/>
    <row r="111439" x14ac:dyDescent="0.25"/>
    <row r="111440" x14ac:dyDescent="0.25"/>
    <row r="111441" x14ac:dyDescent="0.25"/>
    <row r="111442" x14ac:dyDescent="0.25"/>
    <row r="111443" x14ac:dyDescent="0.25"/>
    <row r="111444" x14ac:dyDescent="0.25"/>
    <row r="111445" x14ac:dyDescent="0.25"/>
    <row r="111446" x14ac:dyDescent="0.25"/>
    <row r="111447" x14ac:dyDescent="0.25"/>
    <row r="111448" x14ac:dyDescent="0.25"/>
    <row r="111449" x14ac:dyDescent="0.25"/>
    <row r="111450" x14ac:dyDescent="0.25"/>
    <row r="111451" x14ac:dyDescent="0.25"/>
    <row r="111452" x14ac:dyDescent="0.25"/>
    <row r="111453" x14ac:dyDescent="0.25"/>
    <row r="111454" x14ac:dyDescent="0.25"/>
    <row r="111455" x14ac:dyDescent="0.25"/>
    <row r="111456" x14ac:dyDescent="0.25"/>
    <row r="111457" x14ac:dyDescent="0.25"/>
    <row r="111458" x14ac:dyDescent="0.25"/>
    <row r="111459" x14ac:dyDescent="0.25"/>
    <row r="111460" x14ac:dyDescent="0.25"/>
    <row r="111461" x14ac:dyDescent="0.25"/>
    <row r="111462" x14ac:dyDescent="0.25"/>
    <row r="111463" x14ac:dyDescent="0.25"/>
    <row r="111464" x14ac:dyDescent="0.25"/>
    <row r="111465" x14ac:dyDescent="0.25"/>
    <row r="111466" x14ac:dyDescent="0.25"/>
    <row r="111467" x14ac:dyDescent="0.25"/>
    <row r="111468" x14ac:dyDescent="0.25"/>
    <row r="111469" x14ac:dyDescent="0.25"/>
    <row r="111470" x14ac:dyDescent="0.25"/>
    <row r="111471" x14ac:dyDescent="0.25"/>
    <row r="111472" x14ac:dyDescent="0.25"/>
    <row r="111473" x14ac:dyDescent="0.25"/>
    <row r="111474" x14ac:dyDescent="0.25"/>
    <row r="111475" x14ac:dyDescent="0.25"/>
    <row r="111476" x14ac:dyDescent="0.25"/>
    <row r="111477" x14ac:dyDescent="0.25"/>
    <row r="111478" x14ac:dyDescent="0.25"/>
    <row r="111479" x14ac:dyDescent="0.25"/>
    <row r="111480" x14ac:dyDescent="0.25"/>
    <row r="111481" x14ac:dyDescent="0.25"/>
    <row r="111482" x14ac:dyDescent="0.25"/>
    <row r="111483" x14ac:dyDescent="0.25"/>
    <row r="111484" x14ac:dyDescent="0.25"/>
    <row r="111485" x14ac:dyDescent="0.25"/>
    <row r="111486" x14ac:dyDescent="0.25"/>
    <row r="111487" x14ac:dyDescent="0.25"/>
    <row r="111488" x14ac:dyDescent="0.25"/>
    <row r="111489" x14ac:dyDescent="0.25"/>
    <row r="111490" x14ac:dyDescent="0.25"/>
    <row r="111491" x14ac:dyDescent="0.25"/>
    <row r="111492" x14ac:dyDescent="0.25"/>
    <row r="111493" x14ac:dyDescent="0.25"/>
    <row r="111494" x14ac:dyDescent="0.25"/>
    <row r="111495" x14ac:dyDescent="0.25"/>
    <row r="111496" x14ac:dyDescent="0.25"/>
    <row r="111497" x14ac:dyDescent="0.25"/>
    <row r="111498" x14ac:dyDescent="0.25"/>
    <row r="111499" x14ac:dyDescent="0.25"/>
    <row r="111500" x14ac:dyDescent="0.25"/>
    <row r="111501" x14ac:dyDescent="0.25"/>
    <row r="111502" x14ac:dyDescent="0.25"/>
    <row r="111503" x14ac:dyDescent="0.25"/>
    <row r="111504" x14ac:dyDescent="0.25"/>
    <row r="111505" x14ac:dyDescent="0.25"/>
    <row r="111506" x14ac:dyDescent="0.25"/>
    <row r="111507" x14ac:dyDescent="0.25"/>
    <row r="111508" x14ac:dyDescent="0.25"/>
    <row r="111509" x14ac:dyDescent="0.25"/>
    <row r="111510" x14ac:dyDescent="0.25"/>
    <row r="111511" x14ac:dyDescent="0.25"/>
    <row r="111512" x14ac:dyDescent="0.25"/>
    <row r="111513" x14ac:dyDescent="0.25"/>
    <row r="111514" x14ac:dyDescent="0.25"/>
    <row r="111515" x14ac:dyDescent="0.25"/>
    <row r="111516" x14ac:dyDescent="0.25"/>
    <row r="111517" x14ac:dyDescent="0.25"/>
    <row r="111518" x14ac:dyDescent="0.25"/>
    <row r="111519" x14ac:dyDescent="0.25"/>
    <row r="111520" x14ac:dyDescent="0.25"/>
    <row r="111521" x14ac:dyDescent="0.25"/>
    <row r="111522" x14ac:dyDescent="0.25"/>
    <row r="111523" x14ac:dyDescent="0.25"/>
    <row r="111524" x14ac:dyDescent="0.25"/>
    <row r="111525" x14ac:dyDescent="0.25"/>
    <row r="111526" x14ac:dyDescent="0.25"/>
    <row r="111527" x14ac:dyDescent="0.25"/>
    <row r="111528" x14ac:dyDescent="0.25"/>
    <row r="111529" x14ac:dyDescent="0.25"/>
    <row r="111530" x14ac:dyDescent="0.25"/>
    <row r="111531" x14ac:dyDescent="0.25"/>
    <row r="111532" x14ac:dyDescent="0.25"/>
    <row r="111533" x14ac:dyDescent="0.25"/>
    <row r="111534" x14ac:dyDescent="0.25"/>
    <row r="111535" x14ac:dyDescent="0.25"/>
    <row r="111536" x14ac:dyDescent="0.25"/>
    <row r="111537" x14ac:dyDescent="0.25"/>
    <row r="111538" x14ac:dyDescent="0.25"/>
    <row r="111539" x14ac:dyDescent="0.25"/>
    <row r="111540" x14ac:dyDescent="0.25"/>
    <row r="111541" x14ac:dyDescent="0.25"/>
    <row r="111542" x14ac:dyDescent="0.25"/>
    <row r="111543" x14ac:dyDescent="0.25"/>
    <row r="111544" x14ac:dyDescent="0.25"/>
    <row r="111545" x14ac:dyDescent="0.25"/>
    <row r="111546" x14ac:dyDescent="0.25"/>
    <row r="111547" x14ac:dyDescent="0.25"/>
    <row r="111548" x14ac:dyDescent="0.25"/>
    <row r="111549" x14ac:dyDescent="0.25"/>
    <row r="111550" x14ac:dyDescent="0.25"/>
    <row r="111551" x14ac:dyDescent="0.25"/>
    <row r="111552" x14ac:dyDescent="0.25"/>
    <row r="111553" x14ac:dyDescent="0.25"/>
    <row r="111554" x14ac:dyDescent="0.25"/>
    <row r="111555" x14ac:dyDescent="0.25"/>
    <row r="111556" x14ac:dyDescent="0.25"/>
    <row r="111557" x14ac:dyDescent="0.25"/>
    <row r="111558" x14ac:dyDescent="0.25"/>
    <row r="111559" x14ac:dyDescent="0.25"/>
    <row r="111560" x14ac:dyDescent="0.25"/>
    <row r="111561" x14ac:dyDescent="0.25"/>
    <row r="111562" x14ac:dyDescent="0.25"/>
    <row r="111563" x14ac:dyDescent="0.25"/>
    <row r="111564" x14ac:dyDescent="0.25"/>
    <row r="111565" x14ac:dyDescent="0.25"/>
    <row r="111566" x14ac:dyDescent="0.25"/>
    <row r="111567" x14ac:dyDescent="0.25"/>
    <row r="111568" x14ac:dyDescent="0.25"/>
    <row r="111569" x14ac:dyDescent="0.25"/>
    <row r="111570" x14ac:dyDescent="0.25"/>
    <row r="111571" x14ac:dyDescent="0.25"/>
    <row r="111572" x14ac:dyDescent="0.25"/>
    <row r="111573" x14ac:dyDescent="0.25"/>
    <row r="111574" x14ac:dyDescent="0.25"/>
    <row r="111575" x14ac:dyDescent="0.25"/>
    <row r="111576" x14ac:dyDescent="0.25"/>
    <row r="111577" x14ac:dyDescent="0.25"/>
    <row r="111578" x14ac:dyDescent="0.25"/>
    <row r="111579" x14ac:dyDescent="0.25"/>
    <row r="111580" x14ac:dyDescent="0.25"/>
    <row r="111581" x14ac:dyDescent="0.25"/>
    <row r="111582" x14ac:dyDescent="0.25"/>
    <row r="111583" x14ac:dyDescent="0.25"/>
    <row r="111584" x14ac:dyDescent="0.25"/>
    <row r="111585" x14ac:dyDescent="0.25"/>
    <row r="111586" x14ac:dyDescent="0.25"/>
    <row r="111587" x14ac:dyDescent="0.25"/>
    <row r="111588" x14ac:dyDescent="0.25"/>
    <row r="111589" x14ac:dyDescent="0.25"/>
    <row r="111590" x14ac:dyDescent="0.25"/>
    <row r="111591" x14ac:dyDescent="0.25"/>
    <row r="111592" x14ac:dyDescent="0.25"/>
    <row r="111593" x14ac:dyDescent="0.25"/>
    <row r="111594" x14ac:dyDescent="0.25"/>
    <row r="111595" x14ac:dyDescent="0.25"/>
    <row r="111596" x14ac:dyDescent="0.25"/>
    <row r="111597" x14ac:dyDescent="0.25"/>
    <row r="111598" x14ac:dyDescent="0.25"/>
    <row r="111599" x14ac:dyDescent="0.25"/>
    <row r="111600" x14ac:dyDescent="0.25"/>
    <row r="111601" x14ac:dyDescent="0.25"/>
    <row r="111602" x14ac:dyDescent="0.25"/>
    <row r="111603" x14ac:dyDescent="0.25"/>
    <row r="111604" x14ac:dyDescent="0.25"/>
    <row r="111605" x14ac:dyDescent="0.25"/>
    <row r="111606" x14ac:dyDescent="0.25"/>
    <row r="111607" x14ac:dyDescent="0.25"/>
    <row r="111608" x14ac:dyDescent="0.25"/>
    <row r="111609" x14ac:dyDescent="0.25"/>
    <row r="111610" x14ac:dyDescent="0.25"/>
    <row r="111611" x14ac:dyDescent="0.25"/>
    <row r="111612" x14ac:dyDescent="0.25"/>
    <row r="111613" x14ac:dyDescent="0.25"/>
    <row r="111614" x14ac:dyDescent="0.25"/>
    <row r="111615" x14ac:dyDescent="0.25"/>
    <row r="111616" x14ac:dyDescent="0.25"/>
    <row r="111617" x14ac:dyDescent="0.25"/>
    <row r="111618" x14ac:dyDescent="0.25"/>
    <row r="111619" x14ac:dyDescent="0.25"/>
    <row r="111620" x14ac:dyDescent="0.25"/>
    <row r="111621" x14ac:dyDescent="0.25"/>
    <row r="111622" x14ac:dyDescent="0.25"/>
    <row r="111623" x14ac:dyDescent="0.25"/>
    <row r="111624" x14ac:dyDescent="0.25"/>
    <row r="111625" x14ac:dyDescent="0.25"/>
    <row r="111626" x14ac:dyDescent="0.25"/>
    <row r="111627" x14ac:dyDescent="0.25"/>
    <row r="111628" x14ac:dyDescent="0.25"/>
    <row r="111629" x14ac:dyDescent="0.25"/>
    <row r="111630" x14ac:dyDescent="0.25"/>
    <row r="111631" x14ac:dyDescent="0.25"/>
    <row r="111632" x14ac:dyDescent="0.25"/>
    <row r="111633" x14ac:dyDescent="0.25"/>
    <row r="111634" x14ac:dyDescent="0.25"/>
    <row r="111635" x14ac:dyDescent="0.25"/>
    <row r="111636" x14ac:dyDescent="0.25"/>
    <row r="111637" x14ac:dyDescent="0.25"/>
    <row r="111638" x14ac:dyDescent="0.25"/>
    <row r="111639" x14ac:dyDescent="0.25"/>
    <row r="111640" x14ac:dyDescent="0.25"/>
    <row r="111641" x14ac:dyDescent="0.25"/>
    <row r="111642" x14ac:dyDescent="0.25"/>
    <row r="111643" x14ac:dyDescent="0.25"/>
    <row r="111644" x14ac:dyDescent="0.25"/>
    <row r="111645" x14ac:dyDescent="0.25"/>
    <row r="111646" x14ac:dyDescent="0.25"/>
    <row r="111647" x14ac:dyDescent="0.25"/>
    <row r="111648" x14ac:dyDescent="0.25"/>
    <row r="111649" x14ac:dyDescent="0.25"/>
    <row r="111650" x14ac:dyDescent="0.25"/>
    <row r="111651" x14ac:dyDescent="0.25"/>
    <row r="111652" x14ac:dyDescent="0.25"/>
    <row r="111653" x14ac:dyDescent="0.25"/>
    <row r="111654" x14ac:dyDescent="0.25"/>
    <row r="111655" x14ac:dyDescent="0.25"/>
    <row r="111656" x14ac:dyDescent="0.25"/>
    <row r="111657" x14ac:dyDescent="0.25"/>
    <row r="111658" x14ac:dyDescent="0.25"/>
    <row r="111659" x14ac:dyDescent="0.25"/>
    <row r="111660" x14ac:dyDescent="0.25"/>
    <row r="111661" x14ac:dyDescent="0.25"/>
    <row r="111662" x14ac:dyDescent="0.25"/>
    <row r="111663" x14ac:dyDescent="0.25"/>
    <row r="111664" x14ac:dyDescent="0.25"/>
    <row r="111665" x14ac:dyDescent="0.25"/>
    <row r="111666" x14ac:dyDescent="0.25"/>
    <row r="111667" x14ac:dyDescent="0.25"/>
    <row r="111668" x14ac:dyDescent="0.25"/>
    <row r="111669" x14ac:dyDescent="0.25"/>
    <row r="111670" x14ac:dyDescent="0.25"/>
    <row r="111671" x14ac:dyDescent="0.25"/>
    <row r="111672" x14ac:dyDescent="0.25"/>
    <row r="111673" x14ac:dyDescent="0.25"/>
    <row r="111674" x14ac:dyDescent="0.25"/>
    <row r="111675" x14ac:dyDescent="0.25"/>
    <row r="111676" x14ac:dyDescent="0.25"/>
    <row r="111677" x14ac:dyDescent="0.25"/>
    <row r="111678" x14ac:dyDescent="0.25"/>
    <row r="111679" x14ac:dyDescent="0.25"/>
    <row r="111680" x14ac:dyDescent="0.25"/>
    <row r="111681" x14ac:dyDescent="0.25"/>
    <row r="111682" x14ac:dyDescent="0.25"/>
    <row r="111683" x14ac:dyDescent="0.25"/>
    <row r="111684" x14ac:dyDescent="0.25"/>
    <row r="111685" x14ac:dyDescent="0.25"/>
    <row r="111686" x14ac:dyDescent="0.25"/>
    <row r="111687" x14ac:dyDescent="0.25"/>
    <row r="111688" x14ac:dyDescent="0.25"/>
    <row r="111689" x14ac:dyDescent="0.25"/>
    <row r="111690" x14ac:dyDescent="0.25"/>
    <row r="111691" x14ac:dyDescent="0.25"/>
    <row r="111692" x14ac:dyDescent="0.25"/>
    <row r="111693" x14ac:dyDescent="0.25"/>
    <row r="111694" x14ac:dyDescent="0.25"/>
    <row r="111695" x14ac:dyDescent="0.25"/>
    <row r="111696" x14ac:dyDescent="0.25"/>
    <row r="111697" x14ac:dyDescent="0.25"/>
    <row r="111698" x14ac:dyDescent="0.25"/>
    <row r="111699" x14ac:dyDescent="0.25"/>
    <row r="111700" x14ac:dyDescent="0.25"/>
    <row r="111701" x14ac:dyDescent="0.25"/>
    <row r="111702" x14ac:dyDescent="0.25"/>
    <row r="111703" x14ac:dyDescent="0.25"/>
    <row r="111704" x14ac:dyDescent="0.25"/>
    <row r="111705" x14ac:dyDescent="0.25"/>
    <row r="111706" x14ac:dyDescent="0.25"/>
    <row r="111707" x14ac:dyDescent="0.25"/>
    <row r="111708" x14ac:dyDescent="0.25"/>
    <row r="111709" x14ac:dyDescent="0.25"/>
    <row r="111710" x14ac:dyDescent="0.25"/>
    <row r="111711" x14ac:dyDescent="0.25"/>
    <row r="111712" x14ac:dyDescent="0.25"/>
    <row r="111713" x14ac:dyDescent="0.25"/>
    <row r="111714" x14ac:dyDescent="0.25"/>
    <row r="111715" x14ac:dyDescent="0.25"/>
    <row r="111716" x14ac:dyDescent="0.25"/>
    <row r="111717" x14ac:dyDescent="0.25"/>
    <row r="111718" x14ac:dyDescent="0.25"/>
    <row r="111719" x14ac:dyDescent="0.25"/>
    <row r="111720" x14ac:dyDescent="0.25"/>
    <row r="111721" x14ac:dyDescent="0.25"/>
    <row r="111722" x14ac:dyDescent="0.25"/>
    <row r="111723" x14ac:dyDescent="0.25"/>
    <row r="111724" x14ac:dyDescent="0.25"/>
    <row r="111725" x14ac:dyDescent="0.25"/>
    <row r="111726" x14ac:dyDescent="0.25"/>
    <row r="111727" x14ac:dyDescent="0.25"/>
    <row r="111728" x14ac:dyDescent="0.25"/>
    <row r="111729" x14ac:dyDescent="0.25"/>
    <row r="111730" x14ac:dyDescent="0.25"/>
    <row r="111731" x14ac:dyDescent="0.25"/>
    <row r="111732" x14ac:dyDescent="0.25"/>
    <row r="111733" x14ac:dyDescent="0.25"/>
    <row r="111734" x14ac:dyDescent="0.25"/>
    <row r="111735" x14ac:dyDescent="0.25"/>
    <row r="111736" x14ac:dyDescent="0.25"/>
    <row r="111737" x14ac:dyDescent="0.25"/>
    <row r="111738" x14ac:dyDescent="0.25"/>
    <row r="111739" x14ac:dyDescent="0.25"/>
    <row r="111740" x14ac:dyDescent="0.25"/>
    <row r="111741" x14ac:dyDescent="0.25"/>
    <row r="111742" x14ac:dyDescent="0.25"/>
    <row r="111743" x14ac:dyDescent="0.25"/>
    <row r="111744" x14ac:dyDescent="0.25"/>
    <row r="111745" x14ac:dyDescent="0.25"/>
    <row r="111746" x14ac:dyDescent="0.25"/>
    <row r="111747" x14ac:dyDescent="0.25"/>
    <row r="111748" x14ac:dyDescent="0.25"/>
    <row r="111749" x14ac:dyDescent="0.25"/>
    <row r="111750" x14ac:dyDescent="0.25"/>
    <row r="111751" x14ac:dyDescent="0.25"/>
    <row r="111752" x14ac:dyDescent="0.25"/>
    <row r="111753" x14ac:dyDescent="0.25"/>
    <row r="111754" x14ac:dyDescent="0.25"/>
    <row r="111755" x14ac:dyDescent="0.25"/>
    <row r="111756" x14ac:dyDescent="0.25"/>
    <row r="111757" x14ac:dyDescent="0.25"/>
    <row r="111758" x14ac:dyDescent="0.25"/>
    <row r="111759" x14ac:dyDescent="0.25"/>
    <row r="111760" x14ac:dyDescent="0.25"/>
    <row r="111761" x14ac:dyDescent="0.25"/>
    <row r="111762" x14ac:dyDescent="0.25"/>
    <row r="111763" x14ac:dyDescent="0.25"/>
    <row r="111764" x14ac:dyDescent="0.25"/>
    <row r="111765" x14ac:dyDescent="0.25"/>
    <row r="111766" x14ac:dyDescent="0.25"/>
    <row r="111767" x14ac:dyDescent="0.25"/>
    <row r="111768" x14ac:dyDescent="0.25"/>
    <row r="111769" x14ac:dyDescent="0.25"/>
    <row r="111770" x14ac:dyDescent="0.25"/>
    <row r="111771" x14ac:dyDescent="0.25"/>
    <row r="111772" x14ac:dyDescent="0.25"/>
    <row r="111773" x14ac:dyDescent="0.25"/>
    <row r="111774" x14ac:dyDescent="0.25"/>
    <row r="111775" x14ac:dyDescent="0.25"/>
    <row r="111776" x14ac:dyDescent="0.25"/>
    <row r="111777" x14ac:dyDescent="0.25"/>
    <row r="111778" x14ac:dyDescent="0.25"/>
    <row r="111779" x14ac:dyDescent="0.25"/>
    <row r="111780" x14ac:dyDescent="0.25"/>
    <row r="111781" x14ac:dyDescent="0.25"/>
    <row r="111782" x14ac:dyDescent="0.25"/>
    <row r="111783" x14ac:dyDescent="0.25"/>
    <row r="111784" x14ac:dyDescent="0.25"/>
    <row r="111785" x14ac:dyDescent="0.25"/>
    <row r="111786" x14ac:dyDescent="0.25"/>
    <row r="111787" x14ac:dyDescent="0.25"/>
    <row r="111788" x14ac:dyDescent="0.25"/>
    <row r="111789" x14ac:dyDescent="0.25"/>
    <row r="111790" x14ac:dyDescent="0.25"/>
    <row r="111791" x14ac:dyDescent="0.25"/>
    <row r="111792" x14ac:dyDescent="0.25"/>
    <row r="111793" x14ac:dyDescent="0.25"/>
    <row r="111794" x14ac:dyDescent="0.25"/>
    <row r="111795" x14ac:dyDescent="0.25"/>
    <row r="111796" x14ac:dyDescent="0.25"/>
    <row r="111797" x14ac:dyDescent="0.25"/>
    <row r="111798" x14ac:dyDescent="0.25"/>
    <row r="111799" x14ac:dyDescent="0.25"/>
    <row r="111800" x14ac:dyDescent="0.25"/>
    <row r="111801" x14ac:dyDescent="0.25"/>
    <row r="111802" x14ac:dyDescent="0.25"/>
    <row r="111803" x14ac:dyDescent="0.25"/>
    <row r="111804" x14ac:dyDescent="0.25"/>
    <row r="111805" x14ac:dyDescent="0.25"/>
    <row r="111806" x14ac:dyDescent="0.25"/>
    <row r="111807" x14ac:dyDescent="0.25"/>
    <row r="111808" x14ac:dyDescent="0.25"/>
    <row r="111809" x14ac:dyDescent="0.25"/>
    <row r="111810" x14ac:dyDescent="0.25"/>
    <row r="111811" x14ac:dyDescent="0.25"/>
    <row r="111812" x14ac:dyDescent="0.25"/>
    <row r="111813" x14ac:dyDescent="0.25"/>
    <row r="111814" x14ac:dyDescent="0.25"/>
    <row r="111815" x14ac:dyDescent="0.25"/>
    <row r="111816" x14ac:dyDescent="0.25"/>
    <row r="111817" x14ac:dyDescent="0.25"/>
    <row r="111818" x14ac:dyDescent="0.25"/>
    <row r="111819" x14ac:dyDescent="0.25"/>
    <row r="111820" x14ac:dyDescent="0.25"/>
    <row r="111821" x14ac:dyDescent="0.25"/>
    <row r="111822" x14ac:dyDescent="0.25"/>
    <row r="111823" x14ac:dyDescent="0.25"/>
    <row r="111824" x14ac:dyDescent="0.25"/>
    <row r="111825" x14ac:dyDescent="0.25"/>
    <row r="111826" x14ac:dyDescent="0.25"/>
    <row r="111827" x14ac:dyDescent="0.25"/>
    <row r="111828" x14ac:dyDescent="0.25"/>
    <row r="111829" x14ac:dyDescent="0.25"/>
    <row r="111830" x14ac:dyDescent="0.25"/>
    <row r="111831" x14ac:dyDescent="0.25"/>
    <row r="111832" x14ac:dyDescent="0.25"/>
    <row r="111833" x14ac:dyDescent="0.25"/>
    <row r="111834" x14ac:dyDescent="0.25"/>
    <row r="111835" x14ac:dyDescent="0.25"/>
    <row r="111836" x14ac:dyDescent="0.25"/>
    <row r="111837" x14ac:dyDescent="0.25"/>
    <row r="111838" x14ac:dyDescent="0.25"/>
    <row r="111839" x14ac:dyDescent="0.25"/>
    <row r="111840" x14ac:dyDescent="0.25"/>
    <row r="111841" x14ac:dyDescent="0.25"/>
    <row r="111842" x14ac:dyDescent="0.25"/>
    <row r="111843" x14ac:dyDescent="0.25"/>
    <row r="111844" x14ac:dyDescent="0.25"/>
    <row r="111845" x14ac:dyDescent="0.25"/>
    <row r="111846" x14ac:dyDescent="0.25"/>
    <row r="111847" x14ac:dyDescent="0.25"/>
    <row r="111848" x14ac:dyDescent="0.25"/>
    <row r="111849" x14ac:dyDescent="0.25"/>
    <row r="111850" x14ac:dyDescent="0.25"/>
    <row r="111851" x14ac:dyDescent="0.25"/>
    <row r="111852" x14ac:dyDescent="0.25"/>
    <row r="111853" x14ac:dyDescent="0.25"/>
    <row r="111854" x14ac:dyDescent="0.25"/>
    <row r="111855" x14ac:dyDescent="0.25"/>
    <row r="111856" x14ac:dyDescent="0.25"/>
    <row r="111857" x14ac:dyDescent="0.25"/>
    <row r="111858" x14ac:dyDescent="0.25"/>
    <row r="111859" x14ac:dyDescent="0.25"/>
    <row r="111860" x14ac:dyDescent="0.25"/>
    <row r="111861" x14ac:dyDescent="0.25"/>
    <row r="111862" x14ac:dyDescent="0.25"/>
    <row r="111863" x14ac:dyDescent="0.25"/>
    <row r="111864" x14ac:dyDescent="0.25"/>
    <row r="111865" x14ac:dyDescent="0.25"/>
    <row r="111866" x14ac:dyDescent="0.25"/>
    <row r="111867" x14ac:dyDescent="0.25"/>
    <row r="111868" x14ac:dyDescent="0.25"/>
    <row r="111869" x14ac:dyDescent="0.25"/>
    <row r="111870" x14ac:dyDescent="0.25"/>
    <row r="111871" x14ac:dyDescent="0.25"/>
    <row r="111872" x14ac:dyDescent="0.25"/>
    <row r="111873" x14ac:dyDescent="0.25"/>
    <row r="111874" x14ac:dyDescent="0.25"/>
    <row r="111875" x14ac:dyDescent="0.25"/>
    <row r="111876" x14ac:dyDescent="0.25"/>
    <row r="111877" x14ac:dyDescent="0.25"/>
    <row r="111878" x14ac:dyDescent="0.25"/>
    <row r="111879" x14ac:dyDescent="0.25"/>
    <row r="111880" x14ac:dyDescent="0.25"/>
    <row r="111881" x14ac:dyDescent="0.25"/>
    <row r="111882" x14ac:dyDescent="0.25"/>
    <row r="111883" x14ac:dyDescent="0.25"/>
    <row r="111884" x14ac:dyDescent="0.25"/>
    <row r="111885" x14ac:dyDescent="0.25"/>
    <row r="111886" x14ac:dyDescent="0.25"/>
    <row r="111887" x14ac:dyDescent="0.25"/>
    <row r="111888" x14ac:dyDescent="0.25"/>
    <row r="111889" x14ac:dyDescent="0.25"/>
    <row r="111890" x14ac:dyDescent="0.25"/>
    <row r="111891" x14ac:dyDescent="0.25"/>
    <row r="111892" x14ac:dyDescent="0.25"/>
    <row r="111893" x14ac:dyDescent="0.25"/>
    <row r="111894" x14ac:dyDescent="0.25"/>
    <row r="111895" x14ac:dyDescent="0.25"/>
    <row r="111896" x14ac:dyDescent="0.25"/>
    <row r="111897" x14ac:dyDescent="0.25"/>
    <row r="111898" x14ac:dyDescent="0.25"/>
    <row r="111899" x14ac:dyDescent="0.25"/>
    <row r="111900" x14ac:dyDescent="0.25"/>
    <row r="111901" x14ac:dyDescent="0.25"/>
    <row r="111902" x14ac:dyDescent="0.25"/>
    <row r="111903" x14ac:dyDescent="0.25"/>
    <row r="111904" x14ac:dyDescent="0.25"/>
    <row r="111905" x14ac:dyDescent="0.25"/>
    <row r="111906" x14ac:dyDescent="0.25"/>
    <row r="111907" x14ac:dyDescent="0.25"/>
    <row r="111908" x14ac:dyDescent="0.25"/>
    <row r="111909" x14ac:dyDescent="0.25"/>
    <row r="111910" x14ac:dyDescent="0.25"/>
    <row r="111911" x14ac:dyDescent="0.25"/>
    <row r="111912" x14ac:dyDescent="0.25"/>
    <row r="111913" x14ac:dyDescent="0.25"/>
    <row r="111914" x14ac:dyDescent="0.25"/>
    <row r="111915" x14ac:dyDescent="0.25"/>
    <row r="111916" x14ac:dyDescent="0.25"/>
    <row r="111917" x14ac:dyDescent="0.25"/>
    <row r="111918" x14ac:dyDescent="0.25"/>
    <row r="111919" x14ac:dyDescent="0.25"/>
    <row r="111920" x14ac:dyDescent="0.25"/>
    <row r="111921" x14ac:dyDescent="0.25"/>
    <row r="111922" x14ac:dyDescent="0.25"/>
    <row r="111923" x14ac:dyDescent="0.25"/>
    <row r="111924" x14ac:dyDescent="0.25"/>
    <row r="111925" x14ac:dyDescent="0.25"/>
    <row r="111926" x14ac:dyDescent="0.25"/>
    <row r="111927" x14ac:dyDescent="0.25"/>
    <row r="111928" x14ac:dyDescent="0.25"/>
    <row r="111929" x14ac:dyDescent="0.25"/>
    <row r="111930" x14ac:dyDescent="0.25"/>
    <row r="111931" x14ac:dyDescent="0.25"/>
    <row r="111932" x14ac:dyDescent="0.25"/>
    <row r="111933" x14ac:dyDescent="0.25"/>
    <row r="111934" x14ac:dyDescent="0.25"/>
    <row r="111935" x14ac:dyDescent="0.25"/>
    <row r="111936" x14ac:dyDescent="0.25"/>
    <row r="111937" x14ac:dyDescent="0.25"/>
    <row r="111938" x14ac:dyDescent="0.25"/>
    <row r="111939" x14ac:dyDescent="0.25"/>
    <row r="111940" x14ac:dyDescent="0.25"/>
    <row r="111941" x14ac:dyDescent="0.25"/>
    <row r="111942" x14ac:dyDescent="0.25"/>
    <row r="111943" x14ac:dyDescent="0.25"/>
    <row r="111944" x14ac:dyDescent="0.25"/>
    <row r="111945" x14ac:dyDescent="0.25"/>
    <row r="111946" x14ac:dyDescent="0.25"/>
    <row r="111947" x14ac:dyDescent="0.25"/>
    <row r="111948" x14ac:dyDescent="0.25"/>
    <row r="111949" x14ac:dyDescent="0.25"/>
    <row r="111950" x14ac:dyDescent="0.25"/>
    <row r="111951" x14ac:dyDescent="0.25"/>
    <row r="111952" x14ac:dyDescent="0.25"/>
    <row r="111953" x14ac:dyDescent="0.25"/>
    <row r="111954" x14ac:dyDescent="0.25"/>
    <row r="111955" x14ac:dyDescent="0.25"/>
    <row r="111956" x14ac:dyDescent="0.25"/>
    <row r="111957" x14ac:dyDescent="0.25"/>
    <row r="111958" x14ac:dyDescent="0.25"/>
    <row r="111959" x14ac:dyDescent="0.25"/>
    <row r="111960" x14ac:dyDescent="0.25"/>
    <row r="111961" x14ac:dyDescent="0.25"/>
    <row r="111962" x14ac:dyDescent="0.25"/>
    <row r="111963" x14ac:dyDescent="0.25"/>
    <row r="111964" x14ac:dyDescent="0.25"/>
    <row r="111965" x14ac:dyDescent="0.25"/>
    <row r="111966" x14ac:dyDescent="0.25"/>
    <row r="111967" x14ac:dyDescent="0.25"/>
    <row r="111968" x14ac:dyDescent="0.25"/>
    <row r="111969" x14ac:dyDescent="0.25"/>
    <row r="111970" x14ac:dyDescent="0.25"/>
    <row r="111971" x14ac:dyDescent="0.25"/>
    <row r="111972" x14ac:dyDescent="0.25"/>
    <row r="111973" x14ac:dyDescent="0.25"/>
    <row r="111974" x14ac:dyDescent="0.25"/>
    <row r="111975" x14ac:dyDescent="0.25"/>
    <row r="111976" x14ac:dyDescent="0.25"/>
    <row r="111977" x14ac:dyDescent="0.25"/>
    <row r="111978" x14ac:dyDescent="0.25"/>
    <row r="111979" x14ac:dyDescent="0.25"/>
    <row r="111980" x14ac:dyDescent="0.25"/>
    <row r="111981" x14ac:dyDescent="0.25"/>
    <row r="111982" x14ac:dyDescent="0.25"/>
    <row r="111983" x14ac:dyDescent="0.25"/>
    <row r="111984" x14ac:dyDescent="0.25"/>
    <row r="111985" x14ac:dyDescent="0.25"/>
    <row r="111986" x14ac:dyDescent="0.25"/>
    <row r="111987" x14ac:dyDescent="0.25"/>
    <row r="111988" x14ac:dyDescent="0.25"/>
    <row r="111989" x14ac:dyDescent="0.25"/>
    <row r="111990" x14ac:dyDescent="0.25"/>
    <row r="111991" x14ac:dyDescent="0.25"/>
    <row r="111992" x14ac:dyDescent="0.25"/>
    <row r="111993" x14ac:dyDescent="0.25"/>
    <row r="111994" x14ac:dyDescent="0.25"/>
    <row r="111995" x14ac:dyDescent="0.25"/>
    <row r="111996" x14ac:dyDescent="0.25"/>
    <row r="111997" x14ac:dyDescent="0.25"/>
    <row r="111998" x14ac:dyDescent="0.25"/>
    <row r="111999" x14ac:dyDescent="0.25"/>
    <row r="112000" x14ac:dyDescent="0.25"/>
    <row r="112001" x14ac:dyDescent="0.25"/>
    <row r="112002" x14ac:dyDescent="0.25"/>
    <row r="112003" x14ac:dyDescent="0.25"/>
    <row r="112004" x14ac:dyDescent="0.25"/>
    <row r="112005" x14ac:dyDescent="0.25"/>
    <row r="112006" x14ac:dyDescent="0.25"/>
    <row r="112007" x14ac:dyDescent="0.25"/>
    <row r="112008" x14ac:dyDescent="0.25"/>
    <row r="112009" x14ac:dyDescent="0.25"/>
    <row r="112010" x14ac:dyDescent="0.25"/>
    <row r="112011" x14ac:dyDescent="0.25"/>
    <row r="112012" x14ac:dyDescent="0.25"/>
    <row r="112013" x14ac:dyDescent="0.25"/>
    <row r="112014" x14ac:dyDescent="0.25"/>
    <row r="112015" x14ac:dyDescent="0.25"/>
    <row r="112016" x14ac:dyDescent="0.25"/>
    <row r="112017" x14ac:dyDescent="0.25"/>
    <row r="112018" x14ac:dyDescent="0.25"/>
    <row r="112019" x14ac:dyDescent="0.25"/>
    <row r="112020" x14ac:dyDescent="0.25"/>
    <row r="112021" x14ac:dyDescent="0.25"/>
    <row r="112022" x14ac:dyDescent="0.25"/>
    <row r="112023" x14ac:dyDescent="0.25"/>
    <row r="112024" x14ac:dyDescent="0.25"/>
    <row r="112025" x14ac:dyDescent="0.25"/>
    <row r="112026" x14ac:dyDescent="0.25"/>
    <row r="112027" x14ac:dyDescent="0.25"/>
    <row r="112028" x14ac:dyDescent="0.25"/>
    <row r="112029" x14ac:dyDescent="0.25"/>
    <row r="112030" x14ac:dyDescent="0.25"/>
    <row r="112031" x14ac:dyDescent="0.25"/>
    <row r="112032" x14ac:dyDescent="0.25"/>
    <row r="112033" x14ac:dyDescent="0.25"/>
    <row r="112034" x14ac:dyDescent="0.25"/>
    <row r="112035" x14ac:dyDescent="0.25"/>
    <row r="112036" x14ac:dyDescent="0.25"/>
    <row r="112037" x14ac:dyDescent="0.25"/>
    <row r="112038" x14ac:dyDescent="0.25"/>
    <row r="112039" x14ac:dyDescent="0.25"/>
    <row r="112040" x14ac:dyDescent="0.25"/>
    <row r="112041" x14ac:dyDescent="0.25"/>
    <row r="112042" x14ac:dyDescent="0.25"/>
    <row r="112043" x14ac:dyDescent="0.25"/>
    <row r="112044" x14ac:dyDescent="0.25"/>
    <row r="112045" x14ac:dyDescent="0.25"/>
    <row r="112046" x14ac:dyDescent="0.25"/>
    <row r="112047" x14ac:dyDescent="0.25"/>
    <row r="112048" x14ac:dyDescent="0.25"/>
    <row r="112049" x14ac:dyDescent="0.25"/>
    <row r="112050" x14ac:dyDescent="0.25"/>
    <row r="112051" x14ac:dyDescent="0.25"/>
    <row r="112052" x14ac:dyDescent="0.25"/>
    <row r="112053" x14ac:dyDescent="0.25"/>
    <row r="112054" x14ac:dyDescent="0.25"/>
    <row r="112055" x14ac:dyDescent="0.25"/>
    <row r="112056" x14ac:dyDescent="0.25"/>
    <row r="112057" x14ac:dyDescent="0.25"/>
    <row r="112058" x14ac:dyDescent="0.25"/>
    <row r="112059" x14ac:dyDescent="0.25"/>
    <row r="112060" x14ac:dyDescent="0.25"/>
    <row r="112061" x14ac:dyDescent="0.25"/>
    <row r="112062" x14ac:dyDescent="0.25"/>
    <row r="112063" x14ac:dyDescent="0.25"/>
    <row r="112064" x14ac:dyDescent="0.25"/>
    <row r="112065" x14ac:dyDescent="0.25"/>
    <row r="112066" x14ac:dyDescent="0.25"/>
    <row r="112067" x14ac:dyDescent="0.25"/>
    <row r="112068" x14ac:dyDescent="0.25"/>
    <row r="112069" x14ac:dyDescent="0.25"/>
    <row r="112070" x14ac:dyDescent="0.25"/>
    <row r="112071" x14ac:dyDescent="0.25"/>
    <row r="112072" x14ac:dyDescent="0.25"/>
    <row r="112073" x14ac:dyDescent="0.25"/>
    <row r="112074" x14ac:dyDescent="0.25"/>
    <row r="112075" x14ac:dyDescent="0.25"/>
    <row r="112076" x14ac:dyDescent="0.25"/>
    <row r="112077" x14ac:dyDescent="0.25"/>
    <row r="112078" x14ac:dyDescent="0.25"/>
    <row r="112079" x14ac:dyDescent="0.25"/>
    <row r="112080" x14ac:dyDescent="0.25"/>
    <row r="112081" x14ac:dyDescent="0.25"/>
    <row r="112082" x14ac:dyDescent="0.25"/>
    <row r="112083" x14ac:dyDescent="0.25"/>
    <row r="112084" x14ac:dyDescent="0.25"/>
    <row r="112085" x14ac:dyDescent="0.25"/>
    <row r="112086" x14ac:dyDescent="0.25"/>
    <row r="112087" x14ac:dyDescent="0.25"/>
    <row r="112088" x14ac:dyDescent="0.25"/>
    <row r="112089" x14ac:dyDescent="0.25"/>
    <row r="112090" x14ac:dyDescent="0.25"/>
    <row r="112091" x14ac:dyDescent="0.25"/>
    <row r="112092" x14ac:dyDescent="0.25"/>
    <row r="112093" x14ac:dyDescent="0.25"/>
    <row r="112094" x14ac:dyDescent="0.25"/>
    <row r="112095" x14ac:dyDescent="0.25"/>
    <row r="112096" x14ac:dyDescent="0.25"/>
    <row r="112097" x14ac:dyDescent="0.25"/>
    <row r="112098" x14ac:dyDescent="0.25"/>
    <row r="112099" x14ac:dyDescent="0.25"/>
    <row r="112100" x14ac:dyDescent="0.25"/>
    <row r="112101" x14ac:dyDescent="0.25"/>
    <row r="112102" x14ac:dyDescent="0.25"/>
    <row r="112103" x14ac:dyDescent="0.25"/>
    <row r="112104" x14ac:dyDescent="0.25"/>
    <row r="112105" x14ac:dyDescent="0.25"/>
    <row r="112106" x14ac:dyDescent="0.25"/>
    <row r="112107" x14ac:dyDescent="0.25"/>
    <row r="112108" x14ac:dyDescent="0.25"/>
    <row r="112109" x14ac:dyDescent="0.25"/>
    <row r="112110" x14ac:dyDescent="0.25"/>
    <row r="112111" x14ac:dyDescent="0.25"/>
    <row r="112112" x14ac:dyDescent="0.25"/>
    <row r="112113" x14ac:dyDescent="0.25"/>
    <row r="112114" x14ac:dyDescent="0.25"/>
    <row r="112115" x14ac:dyDescent="0.25"/>
    <row r="112116" x14ac:dyDescent="0.25"/>
    <row r="112117" x14ac:dyDescent="0.25"/>
    <row r="112118" x14ac:dyDescent="0.25"/>
    <row r="112119" x14ac:dyDescent="0.25"/>
    <row r="112120" x14ac:dyDescent="0.25"/>
    <row r="112121" x14ac:dyDescent="0.25"/>
    <row r="112122" x14ac:dyDescent="0.25"/>
    <row r="112123" x14ac:dyDescent="0.25"/>
    <row r="112124" x14ac:dyDescent="0.25"/>
    <row r="112125" x14ac:dyDescent="0.25"/>
    <row r="112126" x14ac:dyDescent="0.25"/>
    <row r="112127" x14ac:dyDescent="0.25"/>
    <row r="112128" x14ac:dyDescent="0.25"/>
    <row r="112129" x14ac:dyDescent="0.25"/>
    <row r="112130" x14ac:dyDescent="0.25"/>
    <row r="112131" x14ac:dyDescent="0.25"/>
    <row r="112132" x14ac:dyDescent="0.25"/>
    <row r="112133" x14ac:dyDescent="0.25"/>
    <row r="112134" x14ac:dyDescent="0.25"/>
    <row r="112135" x14ac:dyDescent="0.25"/>
    <row r="112136" x14ac:dyDescent="0.25"/>
    <row r="112137" x14ac:dyDescent="0.25"/>
    <row r="112138" x14ac:dyDescent="0.25"/>
    <row r="112139" x14ac:dyDescent="0.25"/>
    <row r="112140" x14ac:dyDescent="0.25"/>
    <row r="112141" x14ac:dyDescent="0.25"/>
    <row r="112142" x14ac:dyDescent="0.25"/>
    <row r="112143" x14ac:dyDescent="0.25"/>
    <row r="112144" x14ac:dyDescent="0.25"/>
    <row r="112145" x14ac:dyDescent="0.25"/>
    <row r="112146" x14ac:dyDescent="0.25"/>
    <row r="112147" x14ac:dyDescent="0.25"/>
    <row r="112148" x14ac:dyDescent="0.25"/>
    <row r="112149" x14ac:dyDescent="0.25"/>
    <row r="112150" x14ac:dyDescent="0.25"/>
    <row r="112151" x14ac:dyDescent="0.25"/>
    <row r="112152" x14ac:dyDescent="0.25"/>
    <row r="112153" x14ac:dyDescent="0.25"/>
    <row r="112154" x14ac:dyDescent="0.25"/>
    <row r="112155" x14ac:dyDescent="0.25"/>
    <row r="112156" x14ac:dyDescent="0.25"/>
    <row r="112157" x14ac:dyDescent="0.25"/>
    <row r="112158" x14ac:dyDescent="0.25"/>
    <row r="112159" x14ac:dyDescent="0.25"/>
    <row r="112160" x14ac:dyDescent="0.25"/>
    <row r="112161" x14ac:dyDescent="0.25"/>
    <row r="112162" x14ac:dyDescent="0.25"/>
    <row r="112163" x14ac:dyDescent="0.25"/>
    <row r="112164" x14ac:dyDescent="0.25"/>
    <row r="112165" x14ac:dyDescent="0.25"/>
    <row r="112166" x14ac:dyDescent="0.25"/>
    <row r="112167" x14ac:dyDescent="0.25"/>
    <row r="112168" x14ac:dyDescent="0.25"/>
    <row r="112169" x14ac:dyDescent="0.25"/>
    <row r="112170" x14ac:dyDescent="0.25"/>
    <row r="112171" x14ac:dyDescent="0.25"/>
    <row r="112172" x14ac:dyDescent="0.25"/>
    <row r="112173" x14ac:dyDescent="0.25"/>
    <row r="112174" x14ac:dyDescent="0.25"/>
    <row r="112175" x14ac:dyDescent="0.25"/>
    <row r="112176" x14ac:dyDescent="0.25"/>
    <row r="112177" x14ac:dyDescent="0.25"/>
    <row r="112178" x14ac:dyDescent="0.25"/>
    <row r="112179" x14ac:dyDescent="0.25"/>
    <row r="112180" x14ac:dyDescent="0.25"/>
    <row r="112181" x14ac:dyDescent="0.25"/>
    <row r="112182" x14ac:dyDescent="0.25"/>
    <row r="112183" x14ac:dyDescent="0.25"/>
    <row r="112184" x14ac:dyDescent="0.25"/>
    <row r="112185" x14ac:dyDescent="0.25"/>
    <row r="112186" x14ac:dyDescent="0.25"/>
    <row r="112187" x14ac:dyDescent="0.25"/>
    <row r="112188" x14ac:dyDescent="0.25"/>
    <row r="112189" x14ac:dyDescent="0.25"/>
    <row r="112190" x14ac:dyDescent="0.25"/>
    <row r="112191" x14ac:dyDescent="0.25"/>
    <row r="112192" x14ac:dyDescent="0.25"/>
    <row r="112193" x14ac:dyDescent="0.25"/>
    <row r="112194" x14ac:dyDescent="0.25"/>
    <row r="112195" x14ac:dyDescent="0.25"/>
    <row r="112196" x14ac:dyDescent="0.25"/>
    <row r="112197" x14ac:dyDescent="0.25"/>
    <row r="112198" x14ac:dyDescent="0.25"/>
    <row r="112199" x14ac:dyDescent="0.25"/>
    <row r="112200" x14ac:dyDescent="0.25"/>
    <row r="112201" x14ac:dyDescent="0.25"/>
    <row r="112202" x14ac:dyDescent="0.25"/>
    <row r="112203" x14ac:dyDescent="0.25"/>
    <row r="112204" x14ac:dyDescent="0.25"/>
    <row r="112205" x14ac:dyDescent="0.25"/>
    <row r="112206" x14ac:dyDescent="0.25"/>
    <row r="112207" x14ac:dyDescent="0.25"/>
    <row r="112208" x14ac:dyDescent="0.25"/>
    <row r="112209" x14ac:dyDescent="0.25"/>
    <row r="112210" x14ac:dyDescent="0.25"/>
    <row r="112211" x14ac:dyDescent="0.25"/>
    <row r="112212" x14ac:dyDescent="0.25"/>
    <row r="112213" x14ac:dyDescent="0.25"/>
    <row r="112214" x14ac:dyDescent="0.25"/>
    <row r="112215" x14ac:dyDescent="0.25"/>
    <row r="112216" x14ac:dyDescent="0.25"/>
    <row r="112217" x14ac:dyDescent="0.25"/>
    <row r="112218" x14ac:dyDescent="0.25"/>
    <row r="112219" x14ac:dyDescent="0.25"/>
    <row r="112220" x14ac:dyDescent="0.25"/>
    <row r="112221" x14ac:dyDescent="0.25"/>
    <row r="112222" x14ac:dyDescent="0.25"/>
    <row r="112223" x14ac:dyDescent="0.25"/>
    <row r="112224" x14ac:dyDescent="0.25"/>
    <row r="112225" x14ac:dyDescent="0.25"/>
    <row r="112226" x14ac:dyDescent="0.25"/>
    <row r="112227" x14ac:dyDescent="0.25"/>
    <row r="112228" x14ac:dyDescent="0.25"/>
    <row r="112229" x14ac:dyDescent="0.25"/>
    <row r="112230" x14ac:dyDescent="0.25"/>
    <row r="112231" x14ac:dyDescent="0.25"/>
    <row r="112232" x14ac:dyDescent="0.25"/>
    <row r="112233" x14ac:dyDescent="0.25"/>
    <row r="112234" x14ac:dyDescent="0.25"/>
    <row r="112235" x14ac:dyDescent="0.25"/>
    <row r="112236" x14ac:dyDescent="0.25"/>
    <row r="112237" x14ac:dyDescent="0.25"/>
    <row r="112238" x14ac:dyDescent="0.25"/>
    <row r="112239" x14ac:dyDescent="0.25"/>
    <row r="112240" x14ac:dyDescent="0.25"/>
    <row r="112241" x14ac:dyDescent="0.25"/>
    <row r="112242" x14ac:dyDescent="0.25"/>
    <row r="112243" x14ac:dyDescent="0.25"/>
    <row r="112244" x14ac:dyDescent="0.25"/>
    <row r="112245" x14ac:dyDescent="0.25"/>
    <row r="112246" x14ac:dyDescent="0.25"/>
    <row r="112247" x14ac:dyDescent="0.25"/>
    <row r="112248" x14ac:dyDescent="0.25"/>
    <row r="112249" x14ac:dyDescent="0.25"/>
    <row r="112250" x14ac:dyDescent="0.25"/>
    <row r="112251" x14ac:dyDescent="0.25"/>
    <row r="112252" x14ac:dyDescent="0.25"/>
    <row r="112253" x14ac:dyDescent="0.25"/>
    <row r="112254" x14ac:dyDescent="0.25"/>
    <row r="112255" x14ac:dyDescent="0.25"/>
    <row r="112256" x14ac:dyDescent="0.25"/>
    <row r="112257" x14ac:dyDescent="0.25"/>
    <row r="112258" x14ac:dyDescent="0.25"/>
    <row r="112259" x14ac:dyDescent="0.25"/>
    <row r="112260" x14ac:dyDescent="0.25"/>
    <row r="112261" x14ac:dyDescent="0.25"/>
    <row r="112262" x14ac:dyDescent="0.25"/>
    <row r="112263" x14ac:dyDescent="0.25"/>
    <row r="112264" x14ac:dyDescent="0.25"/>
    <row r="112265" x14ac:dyDescent="0.25"/>
    <row r="112266" x14ac:dyDescent="0.25"/>
    <row r="112267" x14ac:dyDescent="0.25"/>
    <row r="112268" x14ac:dyDescent="0.25"/>
    <row r="112269" x14ac:dyDescent="0.25"/>
    <row r="112270" x14ac:dyDescent="0.25"/>
    <row r="112271" x14ac:dyDescent="0.25"/>
    <row r="112272" x14ac:dyDescent="0.25"/>
    <row r="112273" x14ac:dyDescent="0.25"/>
    <row r="112274" x14ac:dyDescent="0.25"/>
    <row r="112275" x14ac:dyDescent="0.25"/>
    <row r="112276" x14ac:dyDescent="0.25"/>
    <row r="112277" x14ac:dyDescent="0.25"/>
    <row r="112278" x14ac:dyDescent="0.25"/>
    <row r="112279" x14ac:dyDescent="0.25"/>
    <row r="112280" x14ac:dyDescent="0.25"/>
    <row r="112281" x14ac:dyDescent="0.25"/>
    <row r="112282" x14ac:dyDescent="0.25"/>
    <row r="112283" x14ac:dyDescent="0.25"/>
    <row r="112284" x14ac:dyDescent="0.25"/>
    <row r="112285" x14ac:dyDescent="0.25"/>
    <row r="112286" x14ac:dyDescent="0.25"/>
    <row r="112287" x14ac:dyDescent="0.25"/>
    <row r="112288" x14ac:dyDescent="0.25"/>
    <row r="112289" x14ac:dyDescent="0.25"/>
    <row r="112290" x14ac:dyDescent="0.25"/>
    <row r="112291" x14ac:dyDescent="0.25"/>
    <row r="112292" x14ac:dyDescent="0.25"/>
    <row r="112293" x14ac:dyDescent="0.25"/>
    <row r="112294" x14ac:dyDescent="0.25"/>
    <row r="112295" x14ac:dyDescent="0.25"/>
    <row r="112296" x14ac:dyDescent="0.25"/>
    <row r="112297" x14ac:dyDescent="0.25"/>
    <row r="112298" x14ac:dyDescent="0.25"/>
    <row r="112299" x14ac:dyDescent="0.25"/>
    <row r="112300" x14ac:dyDescent="0.25"/>
    <row r="112301" x14ac:dyDescent="0.25"/>
    <row r="112302" x14ac:dyDescent="0.25"/>
    <row r="112303" x14ac:dyDescent="0.25"/>
    <row r="112304" x14ac:dyDescent="0.25"/>
    <row r="112305" x14ac:dyDescent="0.25"/>
    <row r="112306" x14ac:dyDescent="0.25"/>
    <row r="112307" x14ac:dyDescent="0.25"/>
    <row r="112308" x14ac:dyDescent="0.25"/>
    <row r="112309" x14ac:dyDescent="0.25"/>
    <row r="112310" x14ac:dyDescent="0.25"/>
    <row r="112311" x14ac:dyDescent="0.25"/>
    <row r="112312" x14ac:dyDescent="0.25"/>
    <row r="112313" x14ac:dyDescent="0.25"/>
    <row r="112314" x14ac:dyDescent="0.25"/>
    <row r="112315" x14ac:dyDescent="0.25"/>
    <row r="112316" x14ac:dyDescent="0.25"/>
    <row r="112317" x14ac:dyDescent="0.25"/>
    <row r="112318" x14ac:dyDescent="0.25"/>
    <row r="112319" x14ac:dyDescent="0.25"/>
    <row r="112320" x14ac:dyDescent="0.25"/>
    <row r="112321" x14ac:dyDescent="0.25"/>
    <row r="112322" x14ac:dyDescent="0.25"/>
    <row r="112323" x14ac:dyDescent="0.25"/>
    <row r="112324" x14ac:dyDescent="0.25"/>
    <row r="112325" x14ac:dyDescent="0.25"/>
    <row r="112326" x14ac:dyDescent="0.25"/>
    <row r="112327" x14ac:dyDescent="0.25"/>
    <row r="112328" x14ac:dyDescent="0.25"/>
    <row r="112329" x14ac:dyDescent="0.25"/>
    <row r="112330" x14ac:dyDescent="0.25"/>
    <row r="112331" x14ac:dyDescent="0.25"/>
    <row r="112332" x14ac:dyDescent="0.25"/>
    <row r="112333" x14ac:dyDescent="0.25"/>
    <row r="112334" x14ac:dyDescent="0.25"/>
    <row r="112335" x14ac:dyDescent="0.25"/>
    <row r="112336" x14ac:dyDescent="0.25"/>
    <row r="112337" x14ac:dyDescent="0.25"/>
    <row r="112338" x14ac:dyDescent="0.25"/>
    <row r="112339" x14ac:dyDescent="0.25"/>
    <row r="112340" x14ac:dyDescent="0.25"/>
    <row r="112341" x14ac:dyDescent="0.25"/>
    <row r="112342" x14ac:dyDescent="0.25"/>
    <row r="112343" x14ac:dyDescent="0.25"/>
    <row r="112344" x14ac:dyDescent="0.25"/>
    <row r="112345" x14ac:dyDescent="0.25"/>
    <row r="112346" x14ac:dyDescent="0.25"/>
    <row r="112347" x14ac:dyDescent="0.25"/>
    <row r="112348" x14ac:dyDescent="0.25"/>
    <row r="112349" x14ac:dyDescent="0.25"/>
    <row r="112350" x14ac:dyDescent="0.25"/>
    <row r="112351" x14ac:dyDescent="0.25"/>
    <row r="112352" x14ac:dyDescent="0.25"/>
    <row r="112353" x14ac:dyDescent="0.25"/>
    <row r="112354" x14ac:dyDescent="0.25"/>
    <row r="112355" x14ac:dyDescent="0.25"/>
    <row r="112356" x14ac:dyDescent="0.25"/>
    <row r="112357" x14ac:dyDescent="0.25"/>
    <row r="112358" x14ac:dyDescent="0.25"/>
    <row r="112359" x14ac:dyDescent="0.25"/>
    <row r="112360" x14ac:dyDescent="0.25"/>
    <row r="112361" x14ac:dyDescent="0.25"/>
    <row r="112362" x14ac:dyDescent="0.25"/>
    <row r="112363" x14ac:dyDescent="0.25"/>
    <row r="112364" x14ac:dyDescent="0.25"/>
    <row r="112365" x14ac:dyDescent="0.25"/>
    <row r="112366" x14ac:dyDescent="0.25"/>
    <row r="112367" x14ac:dyDescent="0.25"/>
    <row r="112368" x14ac:dyDescent="0.25"/>
    <row r="112369" x14ac:dyDescent="0.25"/>
    <row r="112370" x14ac:dyDescent="0.25"/>
    <row r="112371" x14ac:dyDescent="0.25"/>
    <row r="112372" x14ac:dyDescent="0.25"/>
    <row r="112373" x14ac:dyDescent="0.25"/>
    <row r="112374" x14ac:dyDescent="0.25"/>
    <row r="112375" x14ac:dyDescent="0.25"/>
    <row r="112376" x14ac:dyDescent="0.25"/>
    <row r="112377" x14ac:dyDescent="0.25"/>
    <row r="112378" x14ac:dyDescent="0.25"/>
    <row r="112379" x14ac:dyDescent="0.25"/>
    <row r="112380" x14ac:dyDescent="0.25"/>
    <row r="112381" x14ac:dyDescent="0.25"/>
    <row r="112382" x14ac:dyDescent="0.25"/>
    <row r="112383" x14ac:dyDescent="0.25"/>
    <row r="112384" x14ac:dyDescent="0.25"/>
    <row r="112385" x14ac:dyDescent="0.25"/>
    <row r="112386" x14ac:dyDescent="0.25"/>
    <row r="112387" x14ac:dyDescent="0.25"/>
    <row r="112388" x14ac:dyDescent="0.25"/>
    <row r="112389" x14ac:dyDescent="0.25"/>
    <row r="112390" x14ac:dyDescent="0.25"/>
    <row r="112391" x14ac:dyDescent="0.25"/>
    <row r="112392" x14ac:dyDescent="0.25"/>
    <row r="112393" x14ac:dyDescent="0.25"/>
    <row r="112394" x14ac:dyDescent="0.25"/>
    <row r="112395" x14ac:dyDescent="0.25"/>
    <row r="112396" x14ac:dyDescent="0.25"/>
    <row r="112397" x14ac:dyDescent="0.25"/>
    <row r="112398" x14ac:dyDescent="0.25"/>
    <row r="112399" x14ac:dyDescent="0.25"/>
    <row r="112400" x14ac:dyDescent="0.25"/>
    <row r="112401" x14ac:dyDescent="0.25"/>
    <row r="112402" x14ac:dyDescent="0.25"/>
    <row r="112403" x14ac:dyDescent="0.25"/>
    <row r="112404" x14ac:dyDescent="0.25"/>
    <row r="112405" x14ac:dyDescent="0.25"/>
    <row r="112406" x14ac:dyDescent="0.25"/>
    <row r="112407" x14ac:dyDescent="0.25"/>
    <row r="112408" x14ac:dyDescent="0.25"/>
    <row r="112409" x14ac:dyDescent="0.25"/>
    <row r="112410" x14ac:dyDescent="0.25"/>
    <row r="112411" x14ac:dyDescent="0.25"/>
    <row r="112412" x14ac:dyDescent="0.25"/>
    <row r="112413" x14ac:dyDescent="0.25"/>
    <row r="112414" x14ac:dyDescent="0.25"/>
    <row r="112415" x14ac:dyDescent="0.25"/>
    <row r="112416" x14ac:dyDescent="0.25"/>
    <row r="112417" x14ac:dyDescent="0.25"/>
    <row r="112418" x14ac:dyDescent="0.25"/>
    <row r="112419" x14ac:dyDescent="0.25"/>
    <row r="112420" x14ac:dyDescent="0.25"/>
    <row r="112421" x14ac:dyDescent="0.25"/>
    <row r="112422" x14ac:dyDescent="0.25"/>
    <row r="112423" x14ac:dyDescent="0.25"/>
    <row r="112424" x14ac:dyDescent="0.25"/>
    <row r="112425" x14ac:dyDescent="0.25"/>
    <row r="112426" x14ac:dyDescent="0.25"/>
    <row r="112427" x14ac:dyDescent="0.25"/>
    <row r="112428" x14ac:dyDescent="0.25"/>
    <row r="112429" x14ac:dyDescent="0.25"/>
    <row r="112430" x14ac:dyDescent="0.25"/>
    <row r="112431" x14ac:dyDescent="0.25"/>
    <row r="112432" x14ac:dyDescent="0.25"/>
    <row r="112433" x14ac:dyDescent="0.25"/>
    <row r="112434" x14ac:dyDescent="0.25"/>
    <row r="112435" x14ac:dyDescent="0.25"/>
    <row r="112436" x14ac:dyDescent="0.25"/>
    <row r="112437" x14ac:dyDescent="0.25"/>
    <row r="112438" x14ac:dyDescent="0.25"/>
    <row r="112439" x14ac:dyDescent="0.25"/>
    <row r="112440" x14ac:dyDescent="0.25"/>
    <row r="112441" x14ac:dyDescent="0.25"/>
    <row r="112442" x14ac:dyDescent="0.25"/>
    <row r="112443" x14ac:dyDescent="0.25"/>
    <row r="112444" x14ac:dyDescent="0.25"/>
    <row r="112445" x14ac:dyDescent="0.25"/>
    <row r="112446" x14ac:dyDescent="0.25"/>
    <row r="112447" x14ac:dyDescent="0.25"/>
    <row r="112448" x14ac:dyDescent="0.25"/>
    <row r="112449" x14ac:dyDescent="0.25"/>
    <row r="112450" x14ac:dyDescent="0.25"/>
    <row r="112451" x14ac:dyDescent="0.25"/>
    <row r="112452" x14ac:dyDescent="0.25"/>
    <row r="112453" x14ac:dyDescent="0.25"/>
    <row r="112454" x14ac:dyDescent="0.25"/>
    <row r="112455" x14ac:dyDescent="0.25"/>
    <row r="112456" x14ac:dyDescent="0.25"/>
    <row r="112457" x14ac:dyDescent="0.25"/>
    <row r="112458" x14ac:dyDescent="0.25"/>
    <row r="112459" x14ac:dyDescent="0.25"/>
    <row r="112460" x14ac:dyDescent="0.25"/>
    <row r="112461" x14ac:dyDescent="0.25"/>
    <row r="112462" x14ac:dyDescent="0.25"/>
    <row r="112463" x14ac:dyDescent="0.25"/>
    <row r="112464" x14ac:dyDescent="0.25"/>
    <row r="112465" x14ac:dyDescent="0.25"/>
    <row r="112466" x14ac:dyDescent="0.25"/>
    <row r="112467" x14ac:dyDescent="0.25"/>
    <row r="112468" x14ac:dyDescent="0.25"/>
    <row r="112469" x14ac:dyDescent="0.25"/>
    <row r="112470" x14ac:dyDescent="0.25"/>
    <row r="112471" x14ac:dyDescent="0.25"/>
    <row r="112472" x14ac:dyDescent="0.25"/>
    <row r="112473" x14ac:dyDescent="0.25"/>
    <row r="112474" x14ac:dyDescent="0.25"/>
    <row r="112475" x14ac:dyDescent="0.25"/>
    <row r="112476" x14ac:dyDescent="0.25"/>
    <row r="112477" x14ac:dyDescent="0.25"/>
    <row r="112478" x14ac:dyDescent="0.25"/>
    <row r="112479" x14ac:dyDescent="0.25"/>
    <row r="112480" x14ac:dyDescent="0.25"/>
    <row r="112481" x14ac:dyDescent="0.25"/>
    <row r="112482" x14ac:dyDescent="0.25"/>
    <row r="112483" x14ac:dyDescent="0.25"/>
    <row r="112484" x14ac:dyDescent="0.25"/>
    <row r="112485" x14ac:dyDescent="0.25"/>
    <row r="112486" x14ac:dyDescent="0.25"/>
    <row r="112487" x14ac:dyDescent="0.25"/>
    <row r="112488" x14ac:dyDescent="0.25"/>
    <row r="112489" x14ac:dyDescent="0.25"/>
    <row r="112490" x14ac:dyDescent="0.25"/>
    <row r="112491" x14ac:dyDescent="0.25"/>
    <row r="112492" x14ac:dyDescent="0.25"/>
    <row r="112493" x14ac:dyDescent="0.25"/>
    <row r="112494" x14ac:dyDescent="0.25"/>
    <row r="112495" x14ac:dyDescent="0.25"/>
    <row r="112496" x14ac:dyDescent="0.25"/>
    <row r="112497" x14ac:dyDescent="0.25"/>
    <row r="112498" x14ac:dyDescent="0.25"/>
    <row r="112499" x14ac:dyDescent="0.25"/>
    <row r="112500" x14ac:dyDescent="0.25"/>
    <row r="112501" x14ac:dyDescent="0.25"/>
    <row r="112502" x14ac:dyDescent="0.25"/>
    <row r="112503" x14ac:dyDescent="0.25"/>
    <row r="112504" x14ac:dyDescent="0.25"/>
    <row r="112505" x14ac:dyDescent="0.25"/>
    <row r="112506" x14ac:dyDescent="0.25"/>
    <row r="112507" x14ac:dyDescent="0.25"/>
    <row r="112508" x14ac:dyDescent="0.25"/>
    <row r="112509" x14ac:dyDescent="0.25"/>
    <row r="112510" x14ac:dyDescent="0.25"/>
    <row r="112511" x14ac:dyDescent="0.25"/>
    <row r="112512" x14ac:dyDescent="0.25"/>
    <row r="112513" x14ac:dyDescent="0.25"/>
    <row r="112514" x14ac:dyDescent="0.25"/>
    <row r="112515" x14ac:dyDescent="0.25"/>
    <row r="112516" x14ac:dyDescent="0.25"/>
    <row r="112517" x14ac:dyDescent="0.25"/>
    <row r="112518" x14ac:dyDescent="0.25"/>
    <row r="112519" x14ac:dyDescent="0.25"/>
    <row r="112520" x14ac:dyDescent="0.25"/>
    <row r="112521" x14ac:dyDescent="0.25"/>
    <row r="112522" x14ac:dyDescent="0.25"/>
    <row r="112523" x14ac:dyDescent="0.25"/>
    <row r="112524" x14ac:dyDescent="0.25"/>
    <row r="112525" x14ac:dyDescent="0.25"/>
    <row r="112526" x14ac:dyDescent="0.25"/>
    <row r="112527" x14ac:dyDescent="0.25"/>
    <row r="112528" x14ac:dyDescent="0.25"/>
    <row r="112529" x14ac:dyDescent="0.25"/>
    <row r="112530" x14ac:dyDescent="0.25"/>
    <row r="112531" x14ac:dyDescent="0.25"/>
    <row r="112532" x14ac:dyDescent="0.25"/>
    <row r="112533" x14ac:dyDescent="0.25"/>
    <row r="112534" x14ac:dyDescent="0.25"/>
    <row r="112535" x14ac:dyDescent="0.25"/>
    <row r="112536" x14ac:dyDescent="0.25"/>
    <row r="112537" x14ac:dyDescent="0.25"/>
    <row r="112538" x14ac:dyDescent="0.25"/>
    <row r="112539" x14ac:dyDescent="0.25"/>
    <row r="112540" x14ac:dyDescent="0.25"/>
    <row r="112541" x14ac:dyDescent="0.25"/>
    <row r="112542" x14ac:dyDescent="0.25"/>
    <row r="112543" x14ac:dyDescent="0.25"/>
    <row r="112544" x14ac:dyDescent="0.25"/>
    <row r="112545" x14ac:dyDescent="0.25"/>
    <row r="112546" x14ac:dyDescent="0.25"/>
    <row r="112547" x14ac:dyDescent="0.25"/>
    <row r="112548" x14ac:dyDescent="0.25"/>
    <row r="112549" x14ac:dyDescent="0.25"/>
    <row r="112550" x14ac:dyDescent="0.25"/>
    <row r="112551" x14ac:dyDescent="0.25"/>
    <row r="112552" x14ac:dyDescent="0.25"/>
    <row r="112553" x14ac:dyDescent="0.25"/>
    <row r="112554" x14ac:dyDescent="0.25"/>
    <row r="112555" x14ac:dyDescent="0.25"/>
    <row r="112556" x14ac:dyDescent="0.25"/>
    <row r="112557" x14ac:dyDescent="0.25"/>
    <row r="112558" x14ac:dyDescent="0.25"/>
    <row r="112559" x14ac:dyDescent="0.25"/>
    <row r="112560" x14ac:dyDescent="0.25"/>
    <row r="112561" x14ac:dyDescent="0.25"/>
    <row r="112562" x14ac:dyDescent="0.25"/>
    <row r="112563" x14ac:dyDescent="0.25"/>
    <row r="112564" x14ac:dyDescent="0.25"/>
    <row r="112565" x14ac:dyDescent="0.25"/>
    <row r="112566" x14ac:dyDescent="0.25"/>
    <row r="112567" x14ac:dyDescent="0.25"/>
    <row r="112568" x14ac:dyDescent="0.25"/>
    <row r="112569" x14ac:dyDescent="0.25"/>
    <row r="112570" x14ac:dyDescent="0.25"/>
    <row r="112571" x14ac:dyDescent="0.25"/>
    <row r="112572" x14ac:dyDescent="0.25"/>
    <row r="112573" x14ac:dyDescent="0.25"/>
    <row r="112574" x14ac:dyDescent="0.25"/>
    <row r="112575" x14ac:dyDescent="0.25"/>
    <row r="112576" x14ac:dyDescent="0.25"/>
    <row r="112577" x14ac:dyDescent="0.25"/>
    <row r="112578" x14ac:dyDescent="0.25"/>
    <row r="112579" x14ac:dyDescent="0.25"/>
    <row r="112580" x14ac:dyDescent="0.25"/>
    <row r="112581" x14ac:dyDescent="0.25"/>
    <row r="112582" x14ac:dyDescent="0.25"/>
    <row r="112583" x14ac:dyDescent="0.25"/>
    <row r="112584" x14ac:dyDescent="0.25"/>
    <row r="112585" x14ac:dyDescent="0.25"/>
    <row r="112586" x14ac:dyDescent="0.25"/>
    <row r="112587" x14ac:dyDescent="0.25"/>
    <row r="112588" x14ac:dyDescent="0.25"/>
    <row r="112589" x14ac:dyDescent="0.25"/>
    <row r="112590" x14ac:dyDescent="0.25"/>
    <row r="112591" x14ac:dyDescent="0.25"/>
    <row r="112592" x14ac:dyDescent="0.25"/>
    <row r="112593" x14ac:dyDescent="0.25"/>
    <row r="112594" x14ac:dyDescent="0.25"/>
    <row r="112595" x14ac:dyDescent="0.25"/>
    <row r="112596" x14ac:dyDescent="0.25"/>
    <row r="112597" x14ac:dyDescent="0.25"/>
    <row r="112598" x14ac:dyDescent="0.25"/>
    <row r="112599" x14ac:dyDescent="0.25"/>
    <row r="112600" x14ac:dyDescent="0.25"/>
    <row r="112601" x14ac:dyDescent="0.25"/>
    <row r="112602" x14ac:dyDescent="0.25"/>
    <row r="112603" x14ac:dyDescent="0.25"/>
    <row r="112604" x14ac:dyDescent="0.25"/>
    <row r="112605" x14ac:dyDescent="0.25"/>
    <row r="112606" x14ac:dyDescent="0.25"/>
    <row r="112607" x14ac:dyDescent="0.25"/>
    <row r="112608" x14ac:dyDescent="0.25"/>
    <row r="112609" x14ac:dyDescent="0.25"/>
    <row r="112610" x14ac:dyDescent="0.25"/>
    <row r="112611" x14ac:dyDescent="0.25"/>
    <row r="112612" x14ac:dyDescent="0.25"/>
    <row r="112613" x14ac:dyDescent="0.25"/>
    <row r="112614" x14ac:dyDescent="0.25"/>
    <row r="112615" x14ac:dyDescent="0.25"/>
    <row r="112616" x14ac:dyDescent="0.25"/>
    <row r="112617" x14ac:dyDescent="0.25"/>
    <row r="112618" x14ac:dyDescent="0.25"/>
    <row r="112619" x14ac:dyDescent="0.25"/>
    <row r="112620" x14ac:dyDescent="0.25"/>
    <row r="112621" x14ac:dyDescent="0.25"/>
    <row r="112622" x14ac:dyDescent="0.25"/>
    <row r="112623" x14ac:dyDescent="0.25"/>
    <row r="112624" x14ac:dyDescent="0.25"/>
    <row r="112625" x14ac:dyDescent="0.25"/>
    <row r="112626" x14ac:dyDescent="0.25"/>
    <row r="112627" x14ac:dyDescent="0.25"/>
    <row r="112628" x14ac:dyDescent="0.25"/>
    <row r="112629" x14ac:dyDescent="0.25"/>
    <row r="112630" x14ac:dyDescent="0.25"/>
    <row r="112631" x14ac:dyDescent="0.25"/>
    <row r="112632" x14ac:dyDescent="0.25"/>
    <row r="112633" x14ac:dyDescent="0.25"/>
    <row r="112634" x14ac:dyDescent="0.25"/>
    <row r="112635" x14ac:dyDescent="0.25"/>
    <row r="112636" x14ac:dyDescent="0.25"/>
    <row r="112637" x14ac:dyDescent="0.25"/>
    <row r="112638" x14ac:dyDescent="0.25"/>
    <row r="112639" x14ac:dyDescent="0.25"/>
    <row r="112640" x14ac:dyDescent="0.25"/>
    <row r="112641" x14ac:dyDescent="0.25"/>
    <row r="112642" x14ac:dyDescent="0.25"/>
    <row r="112643" x14ac:dyDescent="0.25"/>
    <row r="112644" x14ac:dyDescent="0.25"/>
    <row r="112645" x14ac:dyDescent="0.25"/>
    <row r="112646" x14ac:dyDescent="0.25"/>
    <row r="112647" x14ac:dyDescent="0.25"/>
    <row r="112648" x14ac:dyDescent="0.25"/>
    <row r="112649" x14ac:dyDescent="0.25"/>
    <row r="112650" x14ac:dyDescent="0.25"/>
    <row r="112651" x14ac:dyDescent="0.25"/>
    <row r="112652" x14ac:dyDescent="0.25"/>
    <row r="112653" x14ac:dyDescent="0.25"/>
    <row r="112654" x14ac:dyDescent="0.25"/>
    <row r="112655" x14ac:dyDescent="0.25"/>
    <row r="112656" x14ac:dyDescent="0.25"/>
    <row r="112657" x14ac:dyDescent="0.25"/>
    <row r="112658" x14ac:dyDescent="0.25"/>
    <row r="112659" x14ac:dyDescent="0.25"/>
    <row r="112660" x14ac:dyDescent="0.25"/>
    <row r="112661" x14ac:dyDescent="0.25"/>
    <row r="112662" x14ac:dyDescent="0.25"/>
    <row r="112663" x14ac:dyDescent="0.25"/>
    <row r="112664" x14ac:dyDescent="0.25"/>
    <row r="112665" x14ac:dyDescent="0.25"/>
    <row r="112666" x14ac:dyDescent="0.25"/>
    <row r="112667" x14ac:dyDescent="0.25"/>
    <row r="112668" x14ac:dyDescent="0.25"/>
    <row r="112669" x14ac:dyDescent="0.25"/>
    <row r="112670" x14ac:dyDescent="0.25"/>
    <row r="112671" x14ac:dyDescent="0.25"/>
    <row r="112672" x14ac:dyDescent="0.25"/>
    <row r="112673" x14ac:dyDescent="0.25"/>
    <row r="112674" x14ac:dyDescent="0.25"/>
    <row r="112675" x14ac:dyDescent="0.25"/>
    <row r="112676" x14ac:dyDescent="0.25"/>
    <row r="112677" x14ac:dyDescent="0.25"/>
    <row r="112678" x14ac:dyDescent="0.25"/>
    <row r="112679" x14ac:dyDescent="0.25"/>
    <row r="112680" x14ac:dyDescent="0.25"/>
    <row r="112681" x14ac:dyDescent="0.25"/>
    <row r="112682" x14ac:dyDescent="0.25"/>
    <row r="112683" x14ac:dyDescent="0.25"/>
    <row r="112684" x14ac:dyDescent="0.25"/>
    <row r="112685" x14ac:dyDescent="0.25"/>
    <row r="112686" x14ac:dyDescent="0.25"/>
    <row r="112687" x14ac:dyDescent="0.25"/>
    <row r="112688" x14ac:dyDescent="0.25"/>
    <row r="112689" x14ac:dyDescent="0.25"/>
    <row r="112690" x14ac:dyDescent="0.25"/>
    <row r="112691" x14ac:dyDescent="0.25"/>
    <row r="112692" x14ac:dyDescent="0.25"/>
    <row r="112693" x14ac:dyDescent="0.25"/>
    <row r="112694" x14ac:dyDescent="0.25"/>
    <row r="112695" x14ac:dyDescent="0.25"/>
    <row r="112696" x14ac:dyDescent="0.25"/>
    <row r="112697" x14ac:dyDescent="0.25"/>
    <row r="112698" x14ac:dyDescent="0.25"/>
    <row r="112699" x14ac:dyDescent="0.25"/>
    <row r="112700" x14ac:dyDescent="0.25"/>
    <row r="112701" x14ac:dyDescent="0.25"/>
    <row r="112702" x14ac:dyDescent="0.25"/>
    <row r="112703" x14ac:dyDescent="0.25"/>
    <row r="112704" x14ac:dyDescent="0.25"/>
    <row r="112705" x14ac:dyDescent="0.25"/>
    <row r="112706" x14ac:dyDescent="0.25"/>
    <row r="112707" x14ac:dyDescent="0.25"/>
    <row r="112708" x14ac:dyDescent="0.25"/>
    <row r="112709" x14ac:dyDescent="0.25"/>
    <row r="112710" x14ac:dyDescent="0.25"/>
    <row r="112711" x14ac:dyDescent="0.25"/>
    <row r="112712" x14ac:dyDescent="0.25"/>
    <row r="112713" x14ac:dyDescent="0.25"/>
    <row r="112714" x14ac:dyDescent="0.25"/>
    <row r="112715" x14ac:dyDescent="0.25"/>
    <row r="112716" x14ac:dyDescent="0.25"/>
    <row r="112717" x14ac:dyDescent="0.25"/>
    <row r="112718" x14ac:dyDescent="0.25"/>
    <row r="112719" x14ac:dyDescent="0.25"/>
    <row r="112720" x14ac:dyDescent="0.25"/>
    <row r="112721" x14ac:dyDescent="0.25"/>
    <row r="112722" x14ac:dyDescent="0.25"/>
    <row r="112723" x14ac:dyDescent="0.25"/>
    <row r="112724" x14ac:dyDescent="0.25"/>
    <row r="112725" x14ac:dyDescent="0.25"/>
    <row r="112726" x14ac:dyDescent="0.25"/>
    <row r="112727" x14ac:dyDescent="0.25"/>
    <row r="112728" x14ac:dyDescent="0.25"/>
    <row r="112729" x14ac:dyDescent="0.25"/>
    <row r="112730" x14ac:dyDescent="0.25"/>
    <row r="112731" x14ac:dyDescent="0.25"/>
    <row r="112732" x14ac:dyDescent="0.25"/>
    <row r="112733" x14ac:dyDescent="0.25"/>
    <row r="112734" x14ac:dyDescent="0.25"/>
    <row r="112735" x14ac:dyDescent="0.25"/>
    <row r="112736" x14ac:dyDescent="0.25"/>
    <row r="112737" x14ac:dyDescent="0.25"/>
    <row r="112738" x14ac:dyDescent="0.25"/>
    <row r="112739" x14ac:dyDescent="0.25"/>
    <row r="112740" x14ac:dyDescent="0.25"/>
    <row r="112741" x14ac:dyDescent="0.25"/>
    <row r="112742" x14ac:dyDescent="0.25"/>
    <row r="112743" x14ac:dyDescent="0.25"/>
    <row r="112744" x14ac:dyDescent="0.25"/>
    <row r="112745" x14ac:dyDescent="0.25"/>
    <row r="112746" x14ac:dyDescent="0.25"/>
    <row r="112747" x14ac:dyDescent="0.25"/>
    <row r="112748" x14ac:dyDescent="0.25"/>
    <row r="112749" x14ac:dyDescent="0.25"/>
    <row r="112750" x14ac:dyDescent="0.25"/>
    <row r="112751" x14ac:dyDescent="0.25"/>
    <row r="112752" x14ac:dyDescent="0.25"/>
    <row r="112753" x14ac:dyDescent="0.25"/>
    <row r="112754" x14ac:dyDescent="0.25"/>
    <row r="112755" x14ac:dyDescent="0.25"/>
    <row r="112756" x14ac:dyDescent="0.25"/>
    <row r="112757" x14ac:dyDescent="0.25"/>
    <row r="112758" x14ac:dyDescent="0.25"/>
    <row r="112759" x14ac:dyDescent="0.25"/>
    <row r="112760" x14ac:dyDescent="0.25"/>
    <row r="112761" x14ac:dyDescent="0.25"/>
    <row r="112762" x14ac:dyDescent="0.25"/>
    <row r="112763" x14ac:dyDescent="0.25"/>
    <row r="112764" x14ac:dyDescent="0.25"/>
    <row r="112765" x14ac:dyDescent="0.25"/>
    <row r="112766" x14ac:dyDescent="0.25"/>
    <row r="112767" x14ac:dyDescent="0.25"/>
    <row r="112768" x14ac:dyDescent="0.25"/>
    <row r="112769" x14ac:dyDescent="0.25"/>
    <row r="112770" x14ac:dyDescent="0.25"/>
    <row r="112771" x14ac:dyDescent="0.25"/>
    <row r="112772" x14ac:dyDescent="0.25"/>
    <row r="112773" x14ac:dyDescent="0.25"/>
    <row r="112774" x14ac:dyDescent="0.25"/>
    <row r="112775" x14ac:dyDescent="0.25"/>
    <row r="112776" x14ac:dyDescent="0.25"/>
    <row r="112777" x14ac:dyDescent="0.25"/>
    <row r="112778" x14ac:dyDescent="0.25"/>
    <row r="112779" x14ac:dyDescent="0.25"/>
    <row r="112780" x14ac:dyDescent="0.25"/>
    <row r="112781" x14ac:dyDescent="0.25"/>
    <row r="112782" x14ac:dyDescent="0.25"/>
    <row r="112783" x14ac:dyDescent="0.25"/>
    <row r="112784" x14ac:dyDescent="0.25"/>
    <row r="112785" x14ac:dyDescent="0.25"/>
    <row r="112786" x14ac:dyDescent="0.25"/>
    <row r="112787" x14ac:dyDescent="0.25"/>
    <row r="112788" x14ac:dyDescent="0.25"/>
    <row r="112789" x14ac:dyDescent="0.25"/>
    <row r="112790" x14ac:dyDescent="0.25"/>
    <row r="112791" x14ac:dyDescent="0.25"/>
    <row r="112792" x14ac:dyDescent="0.25"/>
    <row r="112793" x14ac:dyDescent="0.25"/>
    <row r="112794" x14ac:dyDescent="0.25"/>
    <row r="112795" x14ac:dyDescent="0.25"/>
    <row r="112796" x14ac:dyDescent="0.25"/>
    <row r="112797" x14ac:dyDescent="0.25"/>
    <row r="112798" x14ac:dyDescent="0.25"/>
    <row r="112799" x14ac:dyDescent="0.25"/>
    <row r="112800" x14ac:dyDescent="0.25"/>
    <row r="112801" x14ac:dyDescent="0.25"/>
    <row r="112802" x14ac:dyDescent="0.25"/>
    <row r="112803" x14ac:dyDescent="0.25"/>
    <row r="112804" x14ac:dyDescent="0.25"/>
    <row r="112805" x14ac:dyDescent="0.25"/>
    <row r="112806" x14ac:dyDescent="0.25"/>
    <row r="112807" x14ac:dyDescent="0.25"/>
    <row r="112808" x14ac:dyDescent="0.25"/>
    <row r="112809" x14ac:dyDescent="0.25"/>
    <row r="112810" x14ac:dyDescent="0.25"/>
    <row r="112811" x14ac:dyDescent="0.25"/>
    <row r="112812" x14ac:dyDescent="0.25"/>
    <row r="112813" x14ac:dyDescent="0.25"/>
    <row r="112814" x14ac:dyDescent="0.25"/>
    <row r="112815" x14ac:dyDescent="0.25"/>
    <row r="112816" x14ac:dyDescent="0.25"/>
    <row r="112817" x14ac:dyDescent="0.25"/>
    <row r="112818" x14ac:dyDescent="0.25"/>
    <row r="112819" x14ac:dyDescent="0.25"/>
    <row r="112820" x14ac:dyDescent="0.25"/>
    <row r="112821" x14ac:dyDescent="0.25"/>
    <row r="112822" x14ac:dyDescent="0.25"/>
    <row r="112823" x14ac:dyDescent="0.25"/>
    <row r="112824" x14ac:dyDescent="0.25"/>
    <row r="112825" x14ac:dyDescent="0.25"/>
    <row r="112826" x14ac:dyDescent="0.25"/>
    <row r="112827" x14ac:dyDescent="0.25"/>
    <row r="112828" x14ac:dyDescent="0.25"/>
    <row r="112829" x14ac:dyDescent="0.25"/>
    <row r="112830" x14ac:dyDescent="0.25"/>
    <row r="112831" x14ac:dyDescent="0.25"/>
    <row r="112832" x14ac:dyDescent="0.25"/>
    <row r="112833" x14ac:dyDescent="0.25"/>
    <row r="112834" x14ac:dyDescent="0.25"/>
    <row r="112835" x14ac:dyDescent="0.25"/>
    <row r="112836" x14ac:dyDescent="0.25"/>
    <row r="112837" x14ac:dyDescent="0.25"/>
    <row r="112838" x14ac:dyDescent="0.25"/>
    <row r="112839" x14ac:dyDescent="0.25"/>
    <row r="112840" x14ac:dyDescent="0.25"/>
    <row r="112841" x14ac:dyDescent="0.25"/>
    <row r="112842" x14ac:dyDescent="0.25"/>
    <row r="112843" x14ac:dyDescent="0.25"/>
    <row r="112844" x14ac:dyDescent="0.25"/>
    <row r="112845" x14ac:dyDescent="0.25"/>
    <row r="112846" x14ac:dyDescent="0.25"/>
    <row r="112847" x14ac:dyDescent="0.25"/>
    <row r="112848" x14ac:dyDescent="0.25"/>
    <row r="112849" x14ac:dyDescent="0.25"/>
    <row r="112850" x14ac:dyDescent="0.25"/>
    <row r="112851" x14ac:dyDescent="0.25"/>
    <row r="112852" x14ac:dyDescent="0.25"/>
    <row r="112853" x14ac:dyDescent="0.25"/>
    <row r="112854" x14ac:dyDescent="0.25"/>
    <row r="112855" x14ac:dyDescent="0.25"/>
    <row r="112856" x14ac:dyDescent="0.25"/>
    <row r="112857" x14ac:dyDescent="0.25"/>
    <row r="112858" x14ac:dyDescent="0.25"/>
    <row r="112859" x14ac:dyDescent="0.25"/>
    <row r="112860" x14ac:dyDescent="0.25"/>
    <row r="112861" x14ac:dyDescent="0.25"/>
    <row r="112862" x14ac:dyDescent="0.25"/>
    <row r="112863" x14ac:dyDescent="0.25"/>
    <row r="112864" x14ac:dyDescent="0.25"/>
    <row r="112865" x14ac:dyDescent="0.25"/>
    <row r="112866" x14ac:dyDescent="0.25"/>
    <row r="112867" x14ac:dyDescent="0.25"/>
    <row r="112868" x14ac:dyDescent="0.25"/>
    <row r="112869" x14ac:dyDescent="0.25"/>
    <row r="112870" x14ac:dyDescent="0.25"/>
    <row r="112871" x14ac:dyDescent="0.25"/>
    <row r="112872" x14ac:dyDescent="0.25"/>
    <row r="112873" x14ac:dyDescent="0.25"/>
    <row r="112874" x14ac:dyDescent="0.25"/>
    <row r="112875" x14ac:dyDescent="0.25"/>
    <row r="112876" x14ac:dyDescent="0.25"/>
    <row r="112877" x14ac:dyDescent="0.25"/>
    <row r="112878" x14ac:dyDescent="0.25"/>
    <row r="112879" x14ac:dyDescent="0.25"/>
    <row r="112880" x14ac:dyDescent="0.25"/>
    <row r="112881" x14ac:dyDescent="0.25"/>
    <row r="112882" x14ac:dyDescent="0.25"/>
    <row r="112883" x14ac:dyDescent="0.25"/>
    <row r="112884" x14ac:dyDescent="0.25"/>
    <row r="112885" x14ac:dyDescent="0.25"/>
    <row r="112886" x14ac:dyDescent="0.25"/>
    <row r="112887" x14ac:dyDescent="0.25"/>
    <row r="112888" x14ac:dyDescent="0.25"/>
    <row r="112889" x14ac:dyDescent="0.25"/>
    <row r="112890" x14ac:dyDescent="0.25"/>
    <row r="112891" x14ac:dyDescent="0.25"/>
    <row r="112892" x14ac:dyDescent="0.25"/>
    <row r="112893" x14ac:dyDescent="0.25"/>
    <row r="112894" x14ac:dyDescent="0.25"/>
    <row r="112895" x14ac:dyDescent="0.25"/>
    <row r="112896" x14ac:dyDescent="0.25"/>
    <row r="112897" x14ac:dyDescent="0.25"/>
    <row r="112898" x14ac:dyDescent="0.25"/>
    <row r="112899" x14ac:dyDescent="0.25"/>
    <row r="112900" x14ac:dyDescent="0.25"/>
    <row r="112901" x14ac:dyDescent="0.25"/>
    <row r="112902" x14ac:dyDescent="0.25"/>
    <row r="112903" x14ac:dyDescent="0.25"/>
    <row r="112904" x14ac:dyDescent="0.25"/>
    <row r="112905" x14ac:dyDescent="0.25"/>
    <row r="112906" x14ac:dyDescent="0.25"/>
    <row r="112907" x14ac:dyDescent="0.25"/>
    <row r="112908" x14ac:dyDescent="0.25"/>
    <row r="112909" x14ac:dyDescent="0.25"/>
    <row r="112910" x14ac:dyDescent="0.25"/>
    <row r="112911" x14ac:dyDescent="0.25"/>
    <row r="112912" x14ac:dyDescent="0.25"/>
    <row r="112913" x14ac:dyDescent="0.25"/>
    <row r="112914" x14ac:dyDescent="0.25"/>
    <row r="112915" x14ac:dyDescent="0.25"/>
    <row r="112916" x14ac:dyDescent="0.25"/>
    <row r="112917" x14ac:dyDescent="0.25"/>
    <row r="112918" x14ac:dyDescent="0.25"/>
    <row r="112919" x14ac:dyDescent="0.25"/>
    <row r="112920" x14ac:dyDescent="0.25"/>
    <row r="112921" x14ac:dyDescent="0.25"/>
    <row r="112922" x14ac:dyDescent="0.25"/>
    <row r="112923" x14ac:dyDescent="0.25"/>
    <row r="112924" x14ac:dyDescent="0.25"/>
    <row r="112925" x14ac:dyDescent="0.25"/>
    <row r="112926" x14ac:dyDescent="0.25"/>
    <row r="112927" x14ac:dyDescent="0.25"/>
    <row r="112928" x14ac:dyDescent="0.25"/>
    <row r="112929" x14ac:dyDescent="0.25"/>
    <row r="112930" x14ac:dyDescent="0.25"/>
    <row r="112931" x14ac:dyDescent="0.25"/>
    <row r="112932" x14ac:dyDescent="0.25"/>
    <row r="112933" x14ac:dyDescent="0.25"/>
    <row r="112934" x14ac:dyDescent="0.25"/>
    <row r="112935" x14ac:dyDescent="0.25"/>
    <row r="112936" x14ac:dyDescent="0.25"/>
    <row r="112937" x14ac:dyDescent="0.25"/>
    <row r="112938" x14ac:dyDescent="0.25"/>
    <row r="112939" x14ac:dyDescent="0.25"/>
    <row r="112940" x14ac:dyDescent="0.25"/>
    <row r="112941" x14ac:dyDescent="0.25"/>
    <row r="112942" x14ac:dyDescent="0.25"/>
    <row r="112943" x14ac:dyDescent="0.25"/>
    <row r="112944" x14ac:dyDescent="0.25"/>
    <row r="112945" x14ac:dyDescent="0.25"/>
    <row r="112946" x14ac:dyDescent="0.25"/>
    <row r="112947" x14ac:dyDescent="0.25"/>
    <row r="112948" x14ac:dyDescent="0.25"/>
    <row r="112949" x14ac:dyDescent="0.25"/>
    <row r="112950" x14ac:dyDescent="0.25"/>
    <row r="112951" x14ac:dyDescent="0.25"/>
    <row r="112952" x14ac:dyDescent="0.25"/>
    <row r="112953" x14ac:dyDescent="0.25"/>
    <row r="112954" x14ac:dyDescent="0.25"/>
    <row r="112955" x14ac:dyDescent="0.25"/>
    <row r="112956" x14ac:dyDescent="0.25"/>
    <row r="112957" x14ac:dyDescent="0.25"/>
    <row r="112958" x14ac:dyDescent="0.25"/>
    <row r="112959" x14ac:dyDescent="0.25"/>
    <row r="112960" x14ac:dyDescent="0.25"/>
    <row r="112961" x14ac:dyDescent="0.25"/>
    <row r="112962" x14ac:dyDescent="0.25"/>
    <row r="112963" x14ac:dyDescent="0.25"/>
    <row r="112964" x14ac:dyDescent="0.25"/>
    <row r="112965" x14ac:dyDescent="0.25"/>
    <row r="112966" x14ac:dyDescent="0.25"/>
    <row r="112967" x14ac:dyDescent="0.25"/>
    <row r="112968" x14ac:dyDescent="0.25"/>
    <row r="112969" x14ac:dyDescent="0.25"/>
    <row r="112970" x14ac:dyDescent="0.25"/>
    <row r="112971" x14ac:dyDescent="0.25"/>
    <row r="112972" x14ac:dyDescent="0.25"/>
    <row r="112973" x14ac:dyDescent="0.25"/>
    <row r="112974" x14ac:dyDescent="0.25"/>
    <row r="112975" x14ac:dyDescent="0.25"/>
    <row r="112976" x14ac:dyDescent="0.25"/>
    <row r="112977" x14ac:dyDescent="0.25"/>
    <row r="112978" x14ac:dyDescent="0.25"/>
    <row r="112979" x14ac:dyDescent="0.25"/>
    <row r="112980" x14ac:dyDescent="0.25"/>
    <row r="112981" x14ac:dyDescent="0.25"/>
    <row r="112982" x14ac:dyDescent="0.25"/>
    <row r="112983" x14ac:dyDescent="0.25"/>
    <row r="112984" x14ac:dyDescent="0.25"/>
    <row r="112985" x14ac:dyDescent="0.25"/>
    <row r="112986" x14ac:dyDescent="0.25"/>
    <row r="112987" x14ac:dyDescent="0.25"/>
    <row r="112988" x14ac:dyDescent="0.25"/>
    <row r="112989" x14ac:dyDescent="0.25"/>
    <row r="112990" x14ac:dyDescent="0.25"/>
    <row r="112991" x14ac:dyDescent="0.25"/>
    <row r="112992" x14ac:dyDescent="0.25"/>
    <row r="112993" x14ac:dyDescent="0.25"/>
    <row r="112994" x14ac:dyDescent="0.25"/>
    <row r="112995" x14ac:dyDescent="0.25"/>
    <row r="112996" x14ac:dyDescent="0.25"/>
    <row r="112997" x14ac:dyDescent="0.25"/>
    <row r="112998" x14ac:dyDescent="0.25"/>
    <row r="112999" x14ac:dyDescent="0.25"/>
    <row r="113000" x14ac:dyDescent="0.25"/>
    <row r="113001" x14ac:dyDescent="0.25"/>
    <row r="113002" x14ac:dyDescent="0.25"/>
    <row r="113003" x14ac:dyDescent="0.25"/>
    <row r="113004" x14ac:dyDescent="0.25"/>
    <row r="113005" x14ac:dyDescent="0.25"/>
    <row r="113006" x14ac:dyDescent="0.25"/>
    <row r="113007" x14ac:dyDescent="0.25"/>
    <row r="113008" x14ac:dyDescent="0.25"/>
    <row r="113009" x14ac:dyDescent="0.25"/>
    <row r="113010" x14ac:dyDescent="0.25"/>
    <row r="113011" x14ac:dyDescent="0.25"/>
    <row r="113012" x14ac:dyDescent="0.25"/>
    <row r="113013" x14ac:dyDescent="0.25"/>
    <row r="113014" x14ac:dyDescent="0.25"/>
    <row r="113015" x14ac:dyDescent="0.25"/>
    <row r="113016" x14ac:dyDescent="0.25"/>
    <row r="113017" x14ac:dyDescent="0.25"/>
    <row r="113018" x14ac:dyDescent="0.25"/>
    <row r="113019" x14ac:dyDescent="0.25"/>
    <row r="113020" x14ac:dyDescent="0.25"/>
    <row r="113021" x14ac:dyDescent="0.25"/>
    <row r="113022" x14ac:dyDescent="0.25"/>
    <row r="113023" x14ac:dyDescent="0.25"/>
    <row r="113024" x14ac:dyDescent="0.25"/>
    <row r="113025" x14ac:dyDescent="0.25"/>
    <row r="113026" x14ac:dyDescent="0.25"/>
    <row r="113027" x14ac:dyDescent="0.25"/>
    <row r="113028" x14ac:dyDescent="0.25"/>
    <row r="113029" x14ac:dyDescent="0.25"/>
    <row r="113030" x14ac:dyDescent="0.25"/>
    <row r="113031" x14ac:dyDescent="0.25"/>
    <row r="113032" x14ac:dyDescent="0.25"/>
    <row r="113033" x14ac:dyDescent="0.25"/>
    <row r="113034" x14ac:dyDescent="0.25"/>
    <row r="113035" x14ac:dyDescent="0.25"/>
    <row r="113036" x14ac:dyDescent="0.25"/>
    <row r="113037" x14ac:dyDescent="0.25"/>
    <row r="113038" x14ac:dyDescent="0.25"/>
    <row r="113039" x14ac:dyDescent="0.25"/>
    <row r="113040" x14ac:dyDescent="0.25"/>
    <row r="113041" x14ac:dyDescent="0.25"/>
    <row r="113042" x14ac:dyDescent="0.25"/>
    <row r="113043" x14ac:dyDescent="0.25"/>
    <row r="113044" x14ac:dyDescent="0.25"/>
    <row r="113045" x14ac:dyDescent="0.25"/>
    <row r="113046" x14ac:dyDescent="0.25"/>
    <row r="113047" x14ac:dyDescent="0.25"/>
    <row r="113048" x14ac:dyDescent="0.25"/>
    <row r="113049" x14ac:dyDescent="0.25"/>
    <row r="113050" x14ac:dyDescent="0.25"/>
    <row r="113051" x14ac:dyDescent="0.25"/>
    <row r="113052" x14ac:dyDescent="0.25"/>
    <row r="113053" x14ac:dyDescent="0.25"/>
    <row r="113054" x14ac:dyDescent="0.25"/>
    <row r="113055" x14ac:dyDescent="0.25"/>
    <row r="113056" x14ac:dyDescent="0.25"/>
    <row r="113057" x14ac:dyDescent="0.25"/>
    <row r="113058" x14ac:dyDescent="0.25"/>
    <row r="113059" x14ac:dyDescent="0.25"/>
    <row r="113060" x14ac:dyDescent="0.25"/>
    <row r="113061" x14ac:dyDescent="0.25"/>
    <row r="113062" x14ac:dyDescent="0.25"/>
    <row r="113063" x14ac:dyDescent="0.25"/>
    <row r="113064" x14ac:dyDescent="0.25"/>
    <row r="113065" x14ac:dyDescent="0.25"/>
    <row r="113066" x14ac:dyDescent="0.25"/>
    <row r="113067" x14ac:dyDescent="0.25"/>
    <row r="113068" x14ac:dyDescent="0.25"/>
    <row r="113069" x14ac:dyDescent="0.25"/>
    <row r="113070" x14ac:dyDescent="0.25"/>
    <row r="113071" x14ac:dyDescent="0.25"/>
    <row r="113072" x14ac:dyDescent="0.25"/>
    <row r="113073" x14ac:dyDescent="0.25"/>
    <row r="113074" x14ac:dyDescent="0.25"/>
    <row r="113075" x14ac:dyDescent="0.25"/>
    <row r="113076" x14ac:dyDescent="0.25"/>
    <row r="113077" x14ac:dyDescent="0.25"/>
    <row r="113078" x14ac:dyDescent="0.25"/>
    <row r="113079" x14ac:dyDescent="0.25"/>
    <row r="113080" x14ac:dyDescent="0.25"/>
    <row r="113081" x14ac:dyDescent="0.25"/>
    <row r="113082" x14ac:dyDescent="0.25"/>
    <row r="113083" x14ac:dyDescent="0.25"/>
    <row r="113084" x14ac:dyDescent="0.25"/>
    <row r="113085" x14ac:dyDescent="0.25"/>
    <row r="113086" x14ac:dyDescent="0.25"/>
    <row r="113087" x14ac:dyDescent="0.25"/>
    <row r="113088" x14ac:dyDescent="0.25"/>
    <row r="113089" x14ac:dyDescent="0.25"/>
    <row r="113090" x14ac:dyDescent="0.25"/>
    <row r="113091" x14ac:dyDescent="0.25"/>
    <row r="113092" x14ac:dyDescent="0.25"/>
    <row r="113093" x14ac:dyDescent="0.25"/>
    <row r="113094" x14ac:dyDescent="0.25"/>
    <row r="113095" x14ac:dyDescent="0.25"/>
    <row r="113096" x14ac:dyDescent="0.25"/>
    <row r="113097" x14ac:dyDescent="0.25"/>
    <row r="113098" x14ac:dyDescent="0.25"/>
    <row r="113099" x14ac:dyDescent="0.25"/>
    <row r="113100" x14ac:dyDescent="0.25"/>
    <row r="113101" x14ac:dyDescent="0.25"/>
    <row r="113102" x14ac:dyDescent="0.25"/>
    <row r="113103" x14ac:dyDescent="0.25"/>
    <row r="113104" x14ac:dyDescent="0.25"/>
    <row r="113105" x14ac:dyDescent="0.25"/>
    <row r="113106" x14ac:dyDescent="0.25"/>
    <row r="113107" x14ac:dyDescent="0.25"/>
    <row r="113108" x14ac:dyDescent="0.25"/>
    <row r="113109" x14ac:dyDescent="0.25"/>
    <row r="113110" x14ac:dyDescent="0.25"/>
    <row r="113111" x14ac:dyDescent="0.25"/>
    <row r="113112" x14ac:dyDescent="0.25"/>
    <row r="113113" x14ac:dyDescent="0.25"/>
    <row r="113114" x14ac:dyDescent="0.25"/>
    <row r="113115" x14ac:dyDescent="0.25"/>
    <row r="113116" x14ac:dyDescent="0.25"/>
    <row r="113117" x14ac:dyDescent="0.25"/>
    <row r="113118" x14ac:dyDescent="0.25"/>
    <row r="113119" x14ac:dyDescent="0.25"/>
    <row r="113120" x14ac:dyDescent="0.25"/>
    <row r="113121" x14ac:dyDescent="0.25"/>
    <row r="113122" x14ac:dyDescent="0.25"/>
    <row r="113123" x14ac:dyDescent="0.25"/>
    <row r="113124" x14ac:dyDescent="0.25"/>
    <row r="113125" x14ac:dyDescent="0.25"/>
    <row r="113126" x14ac:dyDescent="0.25"/>
    <row r="113127" x14ac:dyDescent="0.25"/>
    <row r="113128" x14ac:dyDescent="0.25"/>
    <row r="113129" x14ac:dyDescent="0.25"/>
    <row r="113130" x14ac:dyDescent="0.25"/>
    <row r="113131" x14ac:dyDescent="0.25"/>
    <row r="113132" x14ac:dyDescent="0.25"/>
    <row r="113133" x14ac:dyDescent="0.25"/>
    <row r="113134" x14ac:dyDescent="0.25"/>
    <row r="113135" x14ac:dyDescent="0.25"/>
    <row r="113136" x14ac:dyDescent="0.25"/>
    <row r="113137" x14ac:dyDescent="0.25"/>
    <row r="113138" x14ac:dyDescent="0.25"/>
    <row r="113139" x14ac:dyDescent="0.25"/>
    <row r="113140" x14ac:dyDescent="0.25"/>
    <row r="113141" x14ac:dyDescent="0.25"/>
    <row r="113142" x14ac:dyDescent="0.25"/>
    <row r="113143" x14ac:dyDescent="0.25"/>
    <row r="113144" x14ac:dyDescent="0.25"/>
    <row r="113145" x14ac:dyDescent="0.25"/>
    <row r="113146" x14ac:dyDescent="0.25"/>
    <row r="113147" x14ac:dyDescent="0.25"/>
    <row r="113148" x14ac:dyDescent="0.25"/>
    <row r="113149" x14ac:dyDescent="0.25"/>
    <row r="113150" x14ac:dyDescent="0.25"/>
    <row r="113151" x14ac:dyDescent="0.25"/>
    <row r="113152" x14ac:dyDescent="0.25"/>
    <row r="113153" x14ac:dyDescent="0.25"/>
    <row r="113154" x14ac:dyDescent="0.25"/>
    <row r="113155" x14ac:dyDescent="0.25"/>
    <row r="113156" x14ac:dyDescent="0.25"/>
    <row r="113157" x14ac:dyDescent="0.25"/>
    <row r="113158" x14ac:dyDescent="0.25"/>
    <row r="113159" x14ac:dyDescent="0.25"/>
    <row r="113160" x14ac:dyDescent="0.25"/>
    <row r="113161" x14ac:dyDescent="0.25"/>
    <row r="113162" x14ac:dyDescent="0.25"/>
    <row r="113163" x14ac:dyDescent="0.25"/>
    <row r="113164" x14ac:dyDescent="0.25"/>
    <row r="113165" x14ac:dyDescent="0.25"/>
    <row r="113166" x14ac:dyDescent="0.25"/>
    <row r="113167" x14ac:dyDescent="0.25"/>
    <row r="113168" x14ac:dyDescent="0.25"/>
    <row r="113169" x14ac:dyDescent="0.25"/>
    <row r="113170" x14ac:dyDescent="0.25"/>
    <row r="113171" x14ac:dyDescent="0.25"/>
    <row r="113172" x14ac:dyDescent="0.25"/>
    <row r="113173" x14ac:dyDescent="0.25"/>
    <row r="113174" x14ac:dyDescent="0.25"/>
    <row r="113175" x14ac:dyDescent="0.25"/>
    <row r="113176" x14ac:dyDescent="0.25"/>
    <row r="113177" x14ac:dyDescent="0.25"/>
    <row r="113178" x14ac:dyDescent="0.25"/>
    <row r="113179" x14ac:dyDescent="0.25"/>
    <row r="113180" x14ac:dyDescent="0.25"/>
    <row r="113181" x14ac:dyDescent="0.25"/>
    <row r="113182" x14ac:dyDescent="0.25"/>
    <row r="113183" x14ac:dyDescent="0.25"/>
    <row r="113184" x14ac:dyDescent="0.25"/>
    <row r="113185" x14ac:dyDescent="0.25"/>
    <row r="113186" x14ac:dyDescent="0.25"/>
    <row r="113187" x14ac:dyDescent="0.25"/>
    <row r="113188" x14ac:dyDescent="0.25"/>
    <row r="113189" x14ac:dyDescent="0.25"/>
    <row r="113190" x14ac:dyDescent="0.25"/>
    <row r="113191" x14ac:dyDescent="0.25"/>
    <row r="113192" x14ac:dyDescent="0.25"/>
    <row r="113193" x14ac:dyDescent="0.25"/>
    <row r="113194" x14ac:dyDescent="0.25"/>
    <row r="113195" x14ac:dyDescent="0.25"/>
    <row r="113196" x14ac:dyDescent="0.25"/>
    <row r="113197" x14ac:dyDescent="0.25"/>
    <row r="113198" x14ac:dyDescent="0.25"/>
    <row r="113199" x14ac:dyDescent="0.25"/>
    <row r="113200" x14ac:dyDescent="0.25"/>
    <row r="113201" x14ac:dyDescent="0.25"/>
    <row r="113202" x14ac:dyDescent="0.25"/>
    <row r="113203" x14ac:dyDescent="0.25"/>
    <row r="113204" x14ac:dyDescent="0.25"/>
    <row r="113205" x14ac:dyDescent="0.25"/>
    <row r="113206" x14ac:dyDescent="0.25"/>
    <row r="113207" x14ac:dyDescent="0.25"/>
    <row r="113208" x14ac:dyDescent="0.25"/>
    <row r="113209" x14ac:dyDescent="0.25"/>
    <row r="113210" x14ac:dyDescent="0.25"/>
    <row r="113211" x14ac:dyDescent="0.25"/>
    <row r="113212" x14ac:dyDescent="0.25"/>
    <row r="113213" x14ac:dyDescent="0.25"/>
    <row r="113214" x14ac:dyDescent="0.25"/>
    <row r="113215" x14ac:dyDescent="0.25"/>
    <row r="113216" x14ac:dyDescent="0.25"/>
    <row r="113217" x14ac:dyDescent="0.25"/>
    <row r="113218" x14ac:dyDescent="0.25"/>
    <row r="113219" x14ac:dyDescent="0.25"/>
    <row r="113220" x14ac:dyDescent="0.25"/>
    <row r="113221" x14ac:dyDescent="0.25"/>
    <row r="113222" x14ac:dyDescent="0.25"/>
    <row r="113223" x14ac:dyDescent="0.25"/>
    <row r="113224" x14ac:dyDescent="0.25"/>
    <row r="113225" x14ac:dyDescent="0.25"/>
    <row r="113226" x14ac:dyDescent="0.25"/>
    <row r="113227" x14ac:dyDescent="0.25"/>
    <row r="113228" x14ac:dyDescent="0.25"/>
    <row r="113229" x14ac:dyDescent="0.25"/>
    <row r="113230" x14ac:dyDescent="0.25"/>
    <row r="113231" x14ac:dyDescent="0.25"/>
    <row r="113232" x14ac:dyDescent="0.25"/>
    <row r="113233" x14ac:dyDescent="0.25"/>
    <row r="113234" x14ac:dyDescent="0.25"/>
    <row r="113235" x14ac:dyDescent="0.25"/>
    <row r="113236" x14ac:dyDescent="0.25"/>
    <row r="113237" x14ac:dyDescent="0.25"/>
    <row r="113238" x14ac:dyDescent="0.25"/>
    <row r="113239" x14ac:dyDescent="0.25"/>
    <row r="113240" x14ac:dyDescent="0.25"/>
    <row r="113241" x14ac:dyDescent="0.25"/>
    <row r="113242" x14ac:dyDescent="0.25"/>
    <row r="113243" x14ac:dyDescent="0.25"/>
    <row r="113244" x14ac:dyDescent="0.25"/>
    <row r="113245" x14ac:dyDescent="0.25"/>
    <row r="113246" x14ac:dyDescent="0.25"/>
    <row r="113247" x14ac:dyDescent="0.25"/>
    <row r="113248" x14ac:dyDescent="0.25"/>
    <row r="113249" x14ac:dyDescent="0.25"/>
    <row r="113250" x14ac:dyDescent="0.25"/>
    <row r="113251" x14ac:dyDescent="0.25"/>
    <row r="113252" x14ac:dyDescent="0.25"/>
    <row r="113253" x14ac:dyDescent="0.25"/>
    <row r="113254" x14ac:dyDescent="0.25"/>
    <row r="113255" x14ac:dyDescent="0.25"/>
    <row r="113256" x14ac:dyDescent="0.25"/>
    <row r="113257" x14ac:dyDescent="0.25"/>
    <row r="113258" x14ac:dyDescent="0.25"/>
    <row r="113259" x14ac:dyDescent="0.25"/>
    <row r="113260" x14ac:dyDescent="0.25"/>
    <row r="113261" x14ac:dyDescent="0.25"/>
    <row r="113262" x14ac:dyDescent="0.25"/>
    <row r="113263" x14ac:dyDescent="0.25"/>
    <row r="113264" x14ac:dyDescent="0.25"/>
    <row r="113265" x14ac:dyDescent="0.25"/>
    <row r="113266" x14ac:dyDescent="0.25"/>
    <row r="113267" x14ac:dyDescent="0.25"/>
    <row r="113268" x14ac:dyDescent="0.25"/>
    <row r="113269" x14ac:dyDescent="0.25"/>
    <row r="113270" x14ac:dyDescent="0.25"/>
    <row r="113271" x14ac:dyDescent="0.25"/>
    <row r="113272" x14ac:dyDescent="0.25"/>
    <row r="113273" x14ac:dyDescent="0.25"/>
    <row r="113274" x14ac:dyDescent="0.25"/>
    <row r="113275" x14ac:dyDescent="0.25"/>
    <row r="113276" x14ac:dyDescent="0.25"/>
    <row r="113277" x14ac:dyDescent="0.25"/>
    <row r="113278" x14ac:dyDescent="0.25"/>
    <row r="113279" x14ac:dyDescent="0.25"/>
    <row r="113280" x14ac:dyDescent="0.25"/>
    <row r="113281" x14ac:dyDescent="0.25"/>
    <row r="113282" x14ac:dyDescent="0.25"/>
    <row r="113283" x14ac:dyDescent="0.25"/>
    <row r="113284" x14ac:dyDescent="0.25"/>
    <row r="113285" x14ac:dyDescent="0.25"/>
    <row r="113286" x14ac:dyDescent="0.25"/>
    <row r="113287" x14ac:dyDescent="0.25"/>
    <row r="113288" x14ac:dyDescent="0.25"/>
    <row r="113289" x14ac:dyDescent="0.25"/>
    <row r="113290" x14ac:dyDescent="0.25"/>
    <row r="113291" x14ac:dyDescent="0.25"/>
    <row r="113292" x14ac:dyDescent="0.25"/>
    <row r="113293" x14ac:dyDescent="0.25"/>
    <row r="113294" x14ac:dyDescent="0.25"/>
    <row r="113295" x14ac:dyDescent="0.25"/>
    <row r="113296" x14ac:dyDescent="0.25"/>
    <row r="113297" x14ac:dyDescent="0.25"/>
    <row r="113298" x14ac:dyDescent="0.25"/>
    <row r="113299" x14ac:dyDescent="0.25"/>
    <row r="113300" x14ac:dyDescent="0.25"/>
    <row r="113301" x14ac:dyDescent="0.25"/>
    <row r="113302" x14ac:dyDescent="0.25"/>
    <row r="113303" x14ac:dyDescent="0.25"/>
    <row r="113304" x14ac:dyDescent="0.25"/>
    <row r="113305" x14ac:dyDescent="0.25"/>
    <row r="113306" x14ac:dyDescent="0.25"/>
    <row r="113307" x14ac:dyDescent="0.25"/>
    <row r="113308" x14ac:dyDescent="0.25"/>
    <row r="113309" x14ac:dyDescent="0.25"/>
    <row r="113310" x14ac:dyDescent="0.25"/>
    <row r="113311" x14ac:dyDescent="0.25"/>
    <row r="113312" x14ac:dyDescent="0.25"/>
    <row r="113313" x14ac:dyDescent="0.25"/>
    <row r="113314" x14ac:dyDescent="0.25"/>
    <row r="113315" x14ac:dyDescent="0.25"/>
    <row r="113316" x14ac:dyDescent="0.25"/>
    <row r="113317" x14ac:dyDescent="0.25"/>
    <row r="113318" x14ac:dyDescent="0.25"/>
    <row r="113319" x14ac:dyDescent="0.25"/>
    <row r="113320" x14ac:dyDescent="0.25"/>
    <row r="113321" x14ac:dyDescent="0.25"/>
    <row r="113322" x14ac:dyDescent="0.25"/>
    <row r="113323" x14ac:dyDescent="0.25"/>
    <row r="113324" x14ac:dyDescent="0.25"/>
    <row r="113325" x14ac:dyDescent="0.25"/>
    <row r="113326" x14ac:dyDescent="0.25"/>
    <row r="113327" x14ac:dyDescent="0.25"/>
    <row r="113328" x14ac:dyDescent="0.25"/>
    <row r="113329" x14ac:dyDescent="0.25"/>
    <row r="113330" x14ac:dyDescent="0.25"/>
    <row r="113331" x14ac:dyDescent="0.25"/>
    <row r="113332" x14ac:dyDescent="0.25"/>
    <row r="113333" x14ac:dyDescent="0.25"/>
    <row r="113334" x14ac:dyDescent="0.25"/>
    <row r="113335" x14ac:dyDescent="0.25"/>
    <row r="113336" x14ac:dyDescent="0.25"/>
    <row r="113337" x14ac:dyDescent="0.25"/>
    <row r="113338" x14ac:dyDescent="0.25"/>
    <row r="113339" x14ac:dyDescent="0.25"/>
    <row r="113340" x14ac:dyDescent="0.25"/>
    <row r="113341" x14ac:dyDescent="0.25"/>
    <row r="113342" x14ac:dyDescent="0.25"/>
    <row r="113343" x14ac:dyDescent="0.25"/>
    <row r="113344" x14ac:dyDescent="0.25"/>
    <row r="113345" x14ac:dyDescent="0.25"/>
    <row r="113346" x14ac:dyDescent="0.25"/>
    <row r="113347" x14ac:dyDescent="0.25"/>
    <row r="113348" x14ac:dyDescent="0.25"/>
    <row r="113349" x14ac:dyDescent="0.25"/>
    <row r="113350" x14ac:dyDescent="0.25"/>
    <row r="113351" x14ac:dyDescent="0.25"/>
    <row r="113352" x14ac:dyDescent="0.25"/>
    <row r="113353" x14ac:dyDescent="0.25"/>
    <row r="113354" x14ac:dyDescent="0.25"/>
    <row r="113355" x14ac:dyDescent="0.25"/>
    <row r="113356" x14ac:dyDescent="0.25"/>
    <row r="113357" x14ac:dyDescent="0.25"/>
    <row r="113358" x14ac:dyDescent="0.25"/>
    <row r="113359" x14ac:dyDescent="0.25"/>
    <row r="113360" x14ac:dyDescent="0.25"/>
    <row r="113361" x14ac:dyDescent="0.25"/>
    <row r="113362" x14ac:dyDescent="0.25"/>
    <row r="113363" x14ac:dyDescent="0.25"/>
    <row r="113364" x14ac:dyDescent="0.25"/>
    <row r="113365" x14ac:dyDescent="0.25"/>
    <row r="113366" x14ac:dyDescent="0.25"/>
    <row r="113367" x14ac:dyDescent="0.25"/>
    <row r="113368" x14ac:dyDescent="0.25"/>
    <row r="113369" x14ac:dyDescent="0.25"/>
    <row r="113370" x14ac:dyDescent="0.25"/>
    <row r="113371" x14ac:dyDescent="0.25"/>
    <row r="113372" x14ac:dyDescent="0.25"/>
    <row r="113373" x14ac:dyDescent="0.25"/>
    <row r="113374" x14ac:dyDescent="0.25"/>
    <row r="113375" x14ac:dyDescent="0.25"/>
    <row r="113376" x14ac:dyDescent="0.25"/>
    <row r="113377" x14ac:dyDescent="0.25"/>
    <row r="113378" x14ac:dyDescent="0.25"/>
    <row r="113379" x14ac:dyDescent="0.25"/>
    <row r="113380" x14ac:dyDescent="0.25"/>
    <row r="113381" x14ac:dyDescent="0.25"/>
    <row r="113382" x14ac:dyDescent="0.25"/>
    <row r="113383" x14ac:dyDescent="0.25"/>
    <row r="113384" x14ac:dyDescent="0.25"/>
    <row r="113385" x14ac:dyDescent="0.25"/>
    <row r="113386" x14ac:dyDescent="0.25"/>
    <row r="113387" x14ac:dyDescent="0.25"/>
    <row r="113388" x14ac:dyDescent="0.25"/>
    <row r="113389" x14ac:dyDescent="0.25"/>
    <row r="113390" x14ac:dyDescent="0.25"/>
    <row r="113391" x14ac:dyDescent="0.25"/>
    <row r="113392" x14ac:dyDescent="0.25"/>
    <row r="113393" x14ac:dyDescent="0.25"/>
    <row r="113394" x14ac:dyDescent="0.25"/>
    <row r="113395" x14ac:dyDescent="0.25"/>
    <row r="113396" x14ac:dyDescent="0.25"/>
    <row r="113397" x14ac:dyDescent="0.25"/>
    <row r="113398" x14ac:dyDescent="0.25"/>
    <row r="113399" x14ac:dyDescent="0.25"/>
    <row r="113400" x14ac:dyDescent="0.25"/>
    <row r="113401" x14ac:dyDescent="0.25"/>
    <row r="113402" x14ac:dyDescent="0.25"/>
    <row r="113403" x14ac:dyDescent="0.25"/>
    <row r="113404" x14ac:dyDescent="0.25"/>
    <row r="113405" x14ac:dyDescent="0.25"/>
    <row r="113406" x14ac:dyDescent="0.25"/>
    <row r="113407" x14ac:dyDescent="0.25"/>
    <row r="113408" x14ac:dyDescent="0.25"/>
    <row r="113409" x14ac:dyDescent="0.25"/>
    <row r="113410" x14ac:dyDescent="0.25"/>
    <row r="113411" x14ac:dyDescent="0.25"/>
    <row r="113412" x14ac:dyDescent="0.25"/>
    <row r="113413" x14ac:dyDescent="0.25"/>
    <row r="113414" x14ac:dyDescent="0.25"/>
    <row r="113415" x14ac:dyDescent="0.25"/>
    <row r="113416" x14ac:dyDescent="0.25"/>
    <row r="113417" x14ac:dyDescent="0.25"/>
    <row r="113418" x14ac:dyDescent="0.25"/>
    <row r="113419" x14ac:dyDescent="0.25"/>
    <row r="113420" x14ac:dyDescent="0.25"/>
    <row r="113421" x14ac:dyDescent="0.25"/>
    <row r="113422" x14ac:dyDescent="0.25"/>
    <row r="113423" x14ac:dyDescent="0.25"/>
    <row r="113424" x14ac:dyDescent="0.25"/>
    <row r="113425" x14ac:dyDescent="0.25"/>
    <row r="113426" x14ac:dyDescent="0.25"/>
    <row r="113427" x14ac:dyDescent="0.25"/>
    <row r="113428" x14ac:dyDescent="0.25"/>
    <row r="113429" x14ac:dyDescent="0.25"/>
    <row r="113430" x14ac:dyDescent="0.25"/>
    <row r="113431" x14ac:dyDescent="0.25"/>
    <row r="113432" x14ac:dyDescent="0.25"/>
    <row r="113433" x14ac:dyDescent="0.25"/>
    <row r="113434" x14ac:dyDescent="0.25"/>
    <row r="113435" x14ac:dyDescent="0.25"/>
    <row r="113436" x14ac:dyDescent="0.25"/>
    <row r="113437" x14ac:dyDescent="0.25"/>
    <row r="113438" x14ac:dyDescent="0.25"/>
    <row r="113439" x14ac:dyDescent="0.25"/>
    <row r="113440" x14ac:dyDescent="0.25"/>
    <row r="113441" x14ac:dyDescent="0.25"/>
    <row r="113442" x14ac:dyDescent="0.25"/>
    <row r="113443" x14ac:dyDescent="0.25"/>
    <row r="113444" x14ac:dyDescent="0.25"/>
    <row r="113445" x14ac:dyDescent="0.25"/>
    <row r="113446" x14ac:dyDescent="0.25"/>
    <row r="113447" x14ac:dyDescent="0.25"/>
    <row r="113448" x14ac:dyDescent="0.25"/>
    <row r="113449" x14ac:dyDescent="0.25"/>
    <row r="113450" x14ac:dyDescent="0.25"/>
    <row r="113451" x14ac:dyDescent="0.25"/>
    <row r="113452" x14ac:dyDescent="0.25"/>
    <row r="113453" x14ac:dyDescent="0.25"/>
    <row r="113454" x14ac:dyDescent="0.25"/>
    <row r="113455" x14ac:dyDescent="0.25"/>
    <row r="113456" x14ac:dyDescent="0.25"/>
    <row r="113457" x14ac:dyDescent="0.25"/>
    <row r="113458" x14ac:dyDescent="0.25"/>
    <row r="113459" x14ac:dyDescent="0.25"/>
    <row r="113460" x14ac:dyDescent="0.25"/>
    <row r="113461" x14ac:dyDescent="0.25"/>
    <row r="113462" x14ac:dyDescent="0.25"/>
    <row r="113463" x14ac:dyDescent="0.25"/>
    <row r="113464" x14ac:dyDescent="0.25"/>
    <row r="113465" x14ac:dyDescent="0.25"/>
    <row r="113466" x14ac:dyDescent="0.25"/>
    <row r="113467" x14ac:dyDescent="0.25"/>
    <row r="113468" x14ac:dyDescent="0.25"/>
    <row r="113469" x14ac:dyDescent="0.25"/>
    <row r="113470" x14ac:dyDescent="0.25"/>
    <row r="113471" x14ac:dyDescent="0.25"/>
    <row r="113472" x14ac:dyDescent="0.25"/>
    <row r="113473" x14ac:dyDescent="0.25"/>
    <row r="113474" x14ac:dyDescent="0.25"/>
    <row r="113475" x14ac:dyDescent="0.25"/>
    <row r="113476" x14ac:dyDescent="0.25"/>
    <row r="113477" x14ac:dyDescent="0.25"/>
    <row r="113478" x14ac:dyDescent="0.25"/>
    <row r="113479" x14ac:dyDescent="0.25"/>
    <row r="113480" x14ac:dyDescent="0.25"/>
    <row r="113481" x14ac:dyDescent="0.25"/>
    <row r="113482" x14ac:dyDescent="0.25"/>
    <row r="113483" x14ac:dyDescent="0.25"/>
    <row r="113484" x14ac:dyDescent="0.25"/>
    <row r="113485" x14ac:dyDescent="0.25"/>
    <row r="113486" x14ac:dyDescent="0.25"/>
    <row r="113487" x14ac:dyDescent="0.25"/>
    <row r="113488" x14ac:dyDescent="0.25"/>
    <row r="113489" x14ac:dyDescent="0.25"/>
    <row r="113490" x14ac:dyDescent="0.25"/>
    <row r="113491" x14ac:dyDescent="0.25"/>
    <row r="113492" x14ac:dyDescent="0.25"/>
    <row r="113493" x14ac:dyDescent="0.25"/>
    <row r="113494" x14ac:dyDescent="0.25"/>
    <row r="113495" x14ac:dyDescent="0.25"/>
    <row r="113496" x14ac:dyDescent="0.25"/>
    <row r="113497" x14ac:dyDescent="0.25"/>
    <row r="113498" x14ac:dyDescent="0.25"/>
    <row r="113499" x14ac:dyDescent="0.25"/>
    <row r="113500" x14ac:dyDescent="0.25"/>
    <row r="113501" x14ac:dyDescent="0.25"/>
    <row r="113502" x14ac:dyDescent="0.25"/>
    <row r="113503" x14ac:dyDescent="0.25"/>
    <row r="113504" x14ac:dyDescent="0.25"/>
    <row r="113505" x14ac:dyDescent="0.25"/>
    <row r="113506" x14ac:dyDescent="0.25"/>
    <row r="113507" x14ac:dyDescent="0.25"/>
    <row r="113508" x14ac:dyDescent="0.25"/>
    <row r="113509" x14ac:dyDescent="0.25"/>
    <row r="113510" x14ac:dyDescent="0.25"/>
    <row r="113511" x14ac:dyDescent="0.25"/>
    <row r="113512" x14ac:dyDescent="0.25"/>
    <row r="113513" x14ac:dyDescent="0.25"/>
    <row r="113514" x14ac:dyDescent="0.25"/>
    <row r="113515" x14ac:dyDescent="0.25"/>
    <row r="113516" x14ac:dyDescent="0.25"/>
    <row r="113517" x14ac:dyDescent="0.25"/>
    <row r="113518" x14ac:dyDescent="0.25"/>
    <row r="113519" x14ac:dyDescent="0.25"/>
    <row r="113520" x14ac:dyDescent="0.25"/>
    <row r="113521" x14ac:dyDescent="0.25"/>
    <row r="113522" x14ac:dyDescent="0.25"/>
    <row r="113523" x14ac:dyDescent="0.25"/>
    <row r="113524" x14ac:dyDescent="0.25"/>
    <row r="113525" x14ac:dyDescent="0.25"/>
    <row r="113526" x14ac:dyDescent="0.25"/>
    <row r="113527" x14ac:dyDescent="0.25"/>
    <row r="113528" x14ac:dyDescent="0.25"/>
    <row r="113529" x14ac:dyDescent="0.25"/>
    <row r="113530" x14ac:dyDescent="0.25"/>
    <row r="113531" x14ac:dyDescent="0.25"/>
    <row r="113532" x14ac:dyDescent="0.25"/>
    <row r="113533" x14ac:dyDescent="0.25"/>
    <row r="113534" x14ac:dyDescent="0.25"/>
    <row r="113535" x14ac:dyDescent="0.25"/>
    <row r="113536" x14ac:dyDescent="0.25"/>
    <row r="113537" x14ac:dyDescent="0.25"/>
    <row r="113538" x14ac:dyDescent="0.25"/>
    <row r="113539" x14ac:dyDescent="0.25"/>
    <row r="113540" x14ac:dyDescent="0.25"/>
    <row r="113541" x14ac:dyDescent="0.25"/>
    <row r="113542" x14ac:dyDescent="0.25"/>
    <row r="113543" x14ac:dyDescent="0.25"/>
    <row r="113544" x14ac:dyDescent="0.25"/>
    <row r="113545" x14ac:dyDescent="0.25"/>
    <row r="113546" x14ac:dyDescent="0.25"/>
    <row r="113547" x14ac:dyDescent="0.25"/>
    <row r="113548" x14ac:dyDescent="0.25"/>
    <row r="113549" x14ac:dyDescent="0.25"/>
    <row r="113550" x14ac:dyDescent="0.25"/>
    <row r="113551" x14ac:dyDescent="0.25"/>
    <row r="113552" x14ac:dyDescent="0.25"/>
    <row r="113553" x14ac:dyDescent="0.25"/>
    <row r="113554" x14ac:dyDescent="0.25"/>
    <row r="113555" x14ac:dyDescent="0.25"/>
    <row r="113556" x14ac:dyDescent="0.25"/>
    <row r="113557" x14ac:dyDescent="0.25"/>
    <row r="113558" x14ac:dyDescent="0.25"/>
    <row r="113559" x14ac:dyDescent="0.25"/>
    <row r="113560" x14ac:dyDescent="0.25"/>
    <row r="113561" x14ac:dyDescent="0.25"/>
    <row r="113562" x14ac:dyDescent="0.25"/>
    <row r="113563" x14ac:dyDescent="0.25"/>
    <row r="113564" x14ac:dyDescent="0.25"/>
    <row r="113565" x14ac:dyDescent="0.25"/>
    <row r="113566" x14ac:dyDescent="0.25"/>
    <row r="113567" x14ac:dyDescent="0.25"/>
    <row r="113568" x14ac:dyDescent="0.25"/>
    <row r="113569" x14ac:dyDescent="0.25"/>
    <row r="113570" x14ac:dyDescent="0.25"/>
    <row r="113571" x14ac:dyDescent="0.25"/>
    <row r="113572" x14ac:dyDescent="0.25"/>
    <row r="113573" x14ac:dyDescent="0.25"/>
    <row r="113574" x14ac:dyDescent="0.25"/>
    <row r="113575" x14ac:dyDescent="0.25"/>
    <row r="113576" x14ac:dyDescent="0.25"/>
    <row r="113577" x14ac:dyDescent="0.25"/>
    <row r="113578" x14ac:dyDescent="0.25"/>
    <row r="113579" x14ac:dyDescent="0.25"/>
    <row r="113580" x14ac:dyDescent="0.25"/>
    <row r="113581" x14ac:dyDescent="0.25"/>
    <row r="113582" x14ac:dyDescent="0.25"/>
    <row r="113583" x14ac:dyDescent="0.25"/>
    <row r="113584" x14ac:dyDescent="0.25"/>
    <row r="113585" x14ac:dyDescent="0.25"/>
    <row r="113586" x14ac:dyDescent="0.25"/>
    <row r="113587" x14ac:dyDescent="0.25"/>
    <row r="113588" x14ac:dyDescent="0.25"/>
    <row r="113589" x14ac:dyDescent="0.25"/>
    <row r="113590" x14ac:dyDescent="0.25"/>
    <row r="113591" x14ac:dyDescent="0.25"/>
    <row r="113592" x14ac:dyDescent="0.25"/>
    <row r="113593" x14ac:dyDescent="0.25"/>
    <row r="113594" x14ac:dyDescent="0.25"/>
    <row r="113595" x14ac:dyDescent="0.25"/>
    <row r="113596" x14ac:dyDescent="0.25"/>
    <row r="113597" x14ac:dyDescent="0.25"/>
    <row r="113598" x14ac:dyDescent="0.25"/>
    <row r="113599" x14ac:dyDescent="0.25"/>
    <row r="113600" x14ac:dyDescent="0.25"/>
    <row r="113601" x14ac:dyDescent="0.25"/>
    <row r="113602" x14ac:dyDescent="0.25"/>
    <row r="113603" x14ac:dyDescent="0.25"/>
    <row r="113604" x14ac:dyDescent="0.25"/>
    <row r="113605" x14ac:dyDescent="0.25"/>
    <row r="113606" x14ac:dyDescent="0.25"/>
    <row r="113607" x14ac:dyDescent="0.25"/>
    <row r="113608" x14ac:dyDescent="0.25"/>
    <row r="113609" x14ac:dyDescent="0.25"/>
    <row r="113610" x14ac:dyDescent="0.25"/>
    <row r="113611" x14ac:dyDescent="0.25"/>
    <row r="113612" x14ac:dyDescent="0.25"/>
    <row r="113613" x14ac:dyDescent="0.25"/>
    <row r="113614" x14ac:dyDescent="0.25"/>
    <row r="113615" x14ac:dyDescent="0.25"/>
    <row r="113616" x14ac:dyDescent="0.25"/>
    <row r="113617" x14ac:dyDescent="0.25"/>
    <row r="113618" x14ac:dyDescent="0.25"/>
    <row r="113619" x14ac:dyDescent="0.25"/>
    <row r="113620" x14ac:dyDescent="0.25"/>
    <row r="113621" x14ac:dyDescent="0.25"/>
    <row r="113622" x14ac:dyDescent="0.25"/>
    <row r="113623" x14ac:dyDescent="0.25"/>
    <row r="113624" x14ac:dyDescent="0.25"/>
    <row r="113625" x14ac:dyDescent="0.25"/>
    <row r="113626" x14ac:dyDescent="0.25"/>
    <row r="113627" x14ac:dyDescent="0.25"/>
    <row r="113628" x14ac:dyDescent="0.25"/>
    <row r="113629" x14ac:dyDescent="0.25"/>
    <row r="113630" x14ac:dyDescent="0.25"/>
    <row r="113631" x14ac:dyDescent="0.25"/>
    <row r="113632" x14ac:dyDescent="0.25"/>
    <row r="113633" x14ac:dyDescent="0.25"/>
    <row r="113634" x14ac:dyDescent="0.25"/>
    <row r="113635" x14ac:dyDescent="0.25"/>
    <row r="113636" x14ac:dyDescent="0.25"/>
    <row r="113637" x14ac:dyDescent="0.25"/>
    <row r="113638" x14ac:dyDescent="0.25"/>
    <row r="113639" x14ac:dyDescent="0.25"/>
    <row r="113640" x14ac:dyDescent="0.25"/>
    <row r="113641" x14ac:dyDescent="0.25"/>
    <row r="113642" x14ac:dyDescent="0.25"/>
    <row r="113643" x14ac:dyDescent="0.25"/>
    <row r="113644" x14ac:dyDescent="0.25"/>
    <row r="113645" x14ac:dyDescent="0.25"/>
    <row r="113646" x14ac:dyDescent="0.25"/>
    <row r="113647" x14ac:dyDescent="0.25"/>
    <row r="113648" x14ac:dyDescent="0.25"/>
    <row r="113649" x14ac:dyDescent="0.25"/>
    <row r="113650" x14ac:dyDescent="0.25"/>
    <row r="113651" x14ac:dyDescent="0.25"/>
    <row r="113652" x14ac:dyDescent="0.25"/>
    <row r="113653" x14ac:dyDescent="0.25"/>
    <row r="113654" x14ac:dyDescent="0.25"/>
    <row r="113655" x14ac:dyDescent="0.25"/>
    <row r="113656" x14ac:dyDescent="0.25"/>
    <row r="113657" x14ac:dyDescent="0.25"/>
    <row r="113658" x14ac:dyDescent="0.25"/>
    <row r="113659" x14ac:dyDescent="0.25"/>
    <row r="113660" x14ac:dyDescent="0.25"/>
    <row r="113661" x14ac:dyDescent="0.25"/>
    <row r="113662" x14ac:dyDescent="0.25"/>
    <row r="113663" x14ac:dyDescent="0.25"/>
    <row r="113664" x14ac:dyDescent="0.25"/>
    <row r="113665" x14ac:dyDescent="0.25"/>
    <row r="113666" x14ac:dyDescent="0.25"/>
    <row r="113667" x14ac:dyDescent="0.25"/>
    <row r="113668" x14ac:dyDescent="0.25"/>
    <row r="113669" x14ac:dyDescent="0.25"/>
    <row r="113670" x14ac:dyDescent="0.25"/>
    <row r="113671" x14ac:dyDescent="0.25"/>
    <row r="113672" x14ac:dyDescent="0.25"/>
    <row r="113673" x14ac:dyDescent="0.25"/>
    <row r="113674" x14ac:dyDescent="0.25"/>
    <row r="113675" x14ac:dyDescent="0.25"/>
    <row r="113676" x14ac:dyDescent="0.25"/>
    <row r="113677" x14ac:dyDescent="0.25"/>
    <row r="113678" x14ac:dyDescent="0.25"/>
    <row r="113679" x14ac:dyDescent="0.25"/>
    <row r="113680" x14ac:dyDescent="0.25"/>
    <row r="113681" x14ac:dyDescent="0.25"/>
    <row r="113682" x14ac:dyDescent="0.25"/>
    <row r="113683" x14ac:dyDescent="0.25"/>
    <row r="113684" x14ac:dyDescent="0.25"/>
    <row r="113685" x14ac:dyDescent="0.25"/>
    <row r="113686" x14ac:dyDescent="0.25"/>
    <row r="113687" x14ac:dyDescent="0.25"/>
    <row r="113688" x14ac:dyDescent="0.25"/>
    <row r="113689" x14ac:dyDescent="0.25"/>
    <row r="113690" x14ac:dyDescent="0.25"/>
    <row r="113691" x14ac:dyDescent="0.25"/>
    <row r="113692" x14ac:dyDescent="0.25"/>
    <row r="113693" x14ac:dyDescent="0.25"/>
    <row r="113694" x14ac:dyDescent="0.25"/>
    <row r="113695" x14ac:dyDescent="0.25"/>
    <row r="113696" x14ac:dyDescent="0.25"/>
    <row r="113697" x14ac:dyDescent="0.25"/>
    <row r="113698" x14ac:dyDescent="0.25"/>
    <row r="113699" x14ac:dyDescent="0.25"/>
    <row r="113700" x14ac:dyDescent="0.25"/>
    <row r="113701" x14ac:dyDescent="0.25"/>
    <row r="113702" x14ac:dyDescent="0.25"/>
    <row r="113703" x14ac:dyDescent="0.25"/>
    <row r="113704" x14ac:dyDescent="0.25"/>
    <row r="113705" x14ac:dyDescent="0.25"/>
    <row r="113706" x14ac:dyDescent="0.25"/>
    <row r="113707" x14ac:dyDescent="0.25"/>
    <row r="113708" x14ac:dyDescent="0.25"/>
    <row r="113709" x14ac:dyDescent="0.25"/>
    <row r="113710" x14ac:dyDescent="0.25"/>
    <row r="113711" x14ac:dyDescent="0.25"/>
    <row r="113712" x14ac:dyDescent="0.25"/>
    <row r="113713" x14ac:dyDescent="0.25"/>
    <row r="113714" x14ac:dyDescent="0.25"/>
    <row r="113715" x14ac:dyDescent="0.25"/>
    <row r="113716" x14ac:dyDescent="0.25"/>
    <row r="113717" x14ac:dyDescent="0.25"/>
    <row r="113718" x14ac:dyDescent="0.25"/>
    <row r="113719" x14ac:dyDescent="0.25"/>
    <row r="113720" x14ac:dyDescent="0.25"/>
    <row r="113721" x14ac:dyDescent="0.25"/>
    <row r="113722" x14ac:dyDescent="0.25"/>
    <row r="113723" x14ac:dyDescent="0.25"/>
    <row r="113724" x14ac:dyDescent="0.25"/>
    <row r="113725" x14ac:dyDescent="0.25"/>
    <row r="113726" x14ac:dyDescent="0.25"/>
    <row r="113727" x14ac:dyDescent="0.25"/>
    <row r="113728" x14ac:dyDescent="0.25"/>
    <row r="113729" x14ac:dyDescent="0.25"/>
    <row r="113730" x14ac:dyDescent="0.25"/>
    <row r="113731" x14ac:dyDescent="0.25"/>
    <row r="113732" x14ac:dyDescent="0.25"/>
    <row r="113733" x14ac:dyDescent="0.25"/>
    <row r="113734" x14ac:dyDescent="0.25"/>
    <row r="113735" x14ac:dyDescent="0.25"/>
    <row r="113736" x14ac:dyDescent="0.25"/>
    <row r="113737" x14ac:dyDescent="0.25"/>
    <row r="113738" x14ac:dyDescent="0.25"/>
    <row r="113739" x14ac:dyDescent="0.25"/>
    <row r="113740" x14ac:dyDescent="0.25"/>
    <row r="113741" x14ac:dyDescent="0.25"/>
    <row r="113742" x14ac:dyDescent="0.25"/>
    <row r="113743" x14ac:dyDescent="0.25"/>
    <row r="113744" x14ac:dyDescent="0.25"/>
    <row r="113745" x14ac:dyDescent="0.25"/>
    <row r="113746" x14ac:dyDescent="0.25"/>
    <row r="113747" x14ac:dyDescent="0.25"/>
    <row r="113748" x14ac:dyDescent="0.25"/>
    <row r="113749" x14ac:dyDescent="0.25"/>
    <row r="113750" x14ac:dyDescent="0.25"/>
    <row r="113751" x14ac:dyDescent="0.25"/>
    <row r="113752" x14ac:dyDescent="0.25"/>
    <row r="113753" x14ac:dyDescent="0.25"/>
    <row r="113754" x14ac:dyDescent="0.25"/>
    <row r="113755" x14ac:dyDescent="0.25"/>
    <row r="113756" x14ac:dyDescent="0.25"/>
    <row r="113757" x14ac:dyDescent="0.25"/>
    <row r="113758" x14ac:dyDescent="0.25"/>
    <row r="113759" x14ac:dyDescent="0.25"/>
    <row r="113760" x14ac:dyDescent="0.25"/>
    <row r="113761" x14ac:dyDescent="0.25"/>
    <row r="113762" x14ac:dyDescent="0.25"/>
    <row r="113763" x14ac:dyDescent="0.25"/>
    <row r="113764" x14ac:dyDescent="0.25"/>
    <row r="113765" x14ac:dyDescent="0.25"/>
    <row r="113766" x14ac:dyDescent="0.25"/>
    <row r="113767" x14ac:dyDescent="0.25"/>
    <row r="113768" x14ac:dyDescent="0.25"/>
    <row r="113769" x14ac:dyDescent="0.25"/>
    <row r="113770" x14ac:dyDescent="0.25"/>
    <row r="113771" x14ac:dyDescent="0.25"/>
    <row r="113772" x14ac:dyDescent="0.25"/>
    <row r="113773" x14ac:dyDescent="0.25"/>
    <row r="113774" x14ac:dyDescent="0.25"/>
    <row r="113775" x14ac:dyDescent="0.25"/>
    <row r="113776" x14ac:dyDescent="0.25"/>
    <row r="113777" x14ac:dyDescent="0.25"/>
    <row r="113778" x14ac:dyDescent="0.25"/>
    <row r="113779" x14ac:dyDescent="0.25"/>
    <row r="113780" x14ac:dyDescent="0.25"/>
    <row r="113781" x14ac:dyDescent="0.25"/>
    <row r="113782" x14ac:dyDescent="0.25"/>
    <row r="113783" x14ac:dyDescent="0.25"/>
    <row r="113784" x14ac:dyDescent="0.25"/>
    <row r="113785" x14ac:dyDescent="0.25"/>
    <row r="113786" x14ac:dyDescent="0.25"/>
    <row r="113787" x14ac:dyDescent="0.25"/>
    <row r="113788" x14ac:dyDescent="0.25"/>
    <row r="113789" x14ac:dyDescent="0.25"/>
    <row r="113790" x14ac:dyDescent="0.25"/>
    <row r="113791" x14ac:dyDescent="0.25"/>
    <row r="113792" x14ac:dyDescent="0.25"/>
    <row r="113793" x14ac:dyDescent="0.25"/>
    <row r="113794" x14ac:dyDescent="0.25"/>
    <row r="113795" x14ac:dyDescent="0.25"/>
    <row r="113796" x14ac:dyDescent="0.25"/>
    <row r="113797" x14ac:dyDescent="0.25"/>
    <row r="113798" x14ac:dyDescent="0.25"/>
    <row r="113799" x14ac:dyDescent="0.25"/>
    <row r="113800" x14ac:dyDescent="0.25"/>
    <row r="113801" x14ac:dyDescent="0.25"/>
    <row r="113802" x14ac:dyDescent="0.25"/>
    <row r="113803" x14ac:dyDescent="0.25"/>
    <row r="113804" x14ac:dyDescent="0.25"/>
    <row r="113805" x14ac:dyDescent="0.25"/>
    <row r="113806" x14ac:dyDescent="0.25"/>
    <row r="113807" x14ac:dyDescent="0.25"/>
    <row r="113808" x14ac:dyDescent="0.25"/>
    <row r="113809" x14ac:dyDescent="0.25"/>
    <row r="113810" x14ac:dyDescent="0.25"/>
    <row r="113811" x14ac:dyDescent="0.25"/>
    <row r="113812" x14ac:dyDescent="0.25"/>
    <row r="113813" x14ac:dyDescent="0.25"/>
    <row r="113814" x14ac:dyDescent="0.25"/>
    <row r="113815" x14ac:dyDescent="0.25"/>
    <row r="113816" x14ac:dyDescent="0.25"/>
    <row r="113817" x14ac:dyDescent="0.25"/>
    <row r="113818" x14ac:dyDescent="0.25"/>
    <row r="113819" x14ac:dyDescent="0.25"/>
    <row r="113820" x14ac:dyDescent="0.25"/>
    <row r="113821" x14ac:dyDescent="0.25"/>
    <row r="113822" x14ac:dyDescent="0.25"/>
    <row r="113823" x14ac:dyDescent="0.25"/>
    <row r="113824" x14ac:dyDescent="0.25"/>
    <row r="113825" x14ac:dyDescent="0.25"/>
    <row r="113826" x14ac:dyDescent="0.25"/>
    <row r="113827" x14ac:dyDescent="0.25"/>
    <row r="113828" x14ac:dyDescent="0.25"/>
    <row r="113829" x14ac:dyDescent="0.25"/>
    <row r="113830" x14ac:dyDescent="0.25"/>
    <row r="113831" x14ac:dyDescent="0.25"/>
    <row r="113832" x14ac:dyDescent="0.25"/>
    <row r="113833" x14ac:dyDescent="0.25"/>
    <row r="113834" x14ac:dyDescent="0.25"/>
    <row r="113835" x14ac:dyDescent="0.25"/>
    <row r="113836" x14ac:dyDescent="0.25"/>
    <row r="113837" x14ac:dyDescent="0.25"/>
    <row r="113838" x14ac:dyDescent="0.25"/>
    <row r="113839" x14ac:dyDescent="0.25"/>
    <row r="113840" x14ac:dyDescent="0.25"/>
    <row r="113841" x14ac:dyDescent="0.25"/>
    <row r="113842" x14ac:dyDescent="0.25"/>
    <row r="113843" x14ac:dyDescent="0.25"/>
    <row r="113844" x14ac:dyDescent="0.25"/>
    <row r="113845" x14ac:dyDescent="0.25"/>
    <row r="113846" x14ac:dyDescent="0.25"/>
    <row r="113847" x14ac:dyDescent="0.25"/>
    <row r="113848" x14ac:dyDescent="0.25"/>
    <row r="113849" x14ac:dyDescent="0.25"/>
    <row r="113850" x14ac:dyDescent="0.25"/>
    <row r="113851" x14ac:dyDescent="0.25"/>
    <row r="113852" x14ac:dyDescent="0.25"/>
    <row r="113853" x14ac:dyDescent="0.25"/>
    <row r="113854" x14ac:dyDescent="0.25"/>
    <row r="113855" x14ac:dyDescent="0.25"/>
    <row r="113856" x14ac:dyDescent="0.25"/>
    <row r="113857" x14ac:dyDescent="0.25"/>
    <row r="113858" x14ac:dyDescent="0.25"/>
    <row r="113859" x14ac:dyDescent="0.25"/>
    <row r="113860" x14ac:dyDescent="0.25"/>
    <row r="113861" x14ac:dyDescent="0.25"/>
    <row r="113862" x14ac:dyDescent="0.25"/>
    <row r="113863" x14ac:dyDescent="0.25"/>
    <row r="113864" x14ac:dyDescent="0.25"/>
    <row r="113865" x14ac:dyDescent="0.25"/>
    <row r="113866" x14ac:dyDescent="0.25"/>
    <row r="113867" x14ac:dyDescent="0.25"/>
    <row r="113868" x14ac:dyDescent="0.25"/>
    <row r="113869" x14ac:dyDescent="0.25"/>
    <row r="113870" x14ac:dyDescent="0.25"/>
    <row r="113871" x14ac:dyDescent="0.25"/>
    <row r="113872" x14ac:dyDescent="0.25"/>
    <row r="113873" x14ac:dyDescent="0.25"/>
    <row r="113874" x14ac:dyDescent="0.25"/>
    <row r="113875" x14ac:dyDescent="0.25"/>
    <row r="113876" x14ac:dyDescent="0.25"/>
    <row r="113877" x14ac:dyDescent="0.25"/>
    <row r="113878" x14ac:dyDescent="0.25"/>
    <row r="113879" x14ac:dyDescent="0.25"/>
    <row r="113880" x14ac:dyDescent="0.25"/>
    <row r="113881" x14ac:dyDescent="0.25"/>
    <row r="113882" x14ac:dyDescent="0.25"/>
    <row r="113883" x14ac:dyDescent="0.25"/>
    <row r="113884" x14ac:dyDescent="0.25"/>
    <row r="113885" x14ac:dyDescent="0.25"/>
    <row r="113886" x14ac:dyDescent="0.25"/>
    <row r="113887" x14ac:dyDescent="0.25"/>
    <row r="113888" x14ac:dyDescent="0.25"/>
    <row r="113889" x14ac:dyDescent="0.25"/>
    <row r="113890" x14ac:dyDescent="0.25"/>
    <row r="113891" x14ac:dyDescent="0.25"/>
    <row r="113892" x14ac:dyDescent="0.25"/>
    <row r="113893" x14ac:dyDescent="0.25"/>
    <row r="113894" x14ac:dyDescent="0.25"/>
    <row r="113895" x14ac:dyDescent="0.25"/>
    <row r="113896" x14ac:dyDescent="0.25"/>
    <row r="113897" x14ac:dyDescent="0.25"/>
    <row r="113898" x14ac:dyDescent="0.25"/>
    <row r="113899" x14ac:dyDescent="0.25"/>
    <row r="113900" x14ac:dyDescent="0.25"/>
    <row r="113901" x14ac:dyDescent="0.25"/>
    <row r="113902" x14ac:dyDescent="0.25"/>
    <row r="113903" x14ac:dyDescent="0.25"/>
    <row r="113904" x14ac:dyDescent="0.25"/>
    <row r="113905" x14ac:dyDescent="0.25"/>
    <row r="113906" x14ac:dyDescent="0.25"/>
    <row r="113907" x14ac:dyDescent="0.25"/>
    <row r="113908" x14ac:dyDescent="0.25"/>
    <row r="113909" x14ac:dyDescent="0.25"/>
    <row r="113910" x14ac:dyDescent="0.25"/>
    <row r="113911" x14ac:dyDescent="0.25"/>
    <row r="113912" x14ac:dyDescent="0.25"/>
    <row r="113913" x14ac:dyDescent="0.25"/>
    <row r="113914" x14ac:dyDescent="0.25"/>
    <row r="113915" x14ac:dyDescent="0.25"/>
    <row r="113916" x14ac:dyDescent="0.25"/>
    <row r="113917" x14ac:dyDescent="0.25"/>
    <row r="113918" x14ac:dyDescent="0.25"/>
    <row r="113919" x14ac:dyDescent="0.25"/>
    <row r="113920" x14ac:dyDescent="0.25"/>
    <row r="113921" x14ac:dyDescent="0.25"/>
    <row r="113922" x14ac:dyDescent="0.25"/>
    <row r="113923" x14ac:dyDescent="0.25"/>
    <row r="113924" x14ac:dyDescent="0.25"/>
    <row r="113925" x14ac:dyDescent="0.25"/>
    <row r="113926" x14ac:dyDescent="0.25"/>
    <row r="113927" x14ac:dyDescent="0.25"/>
    <row r="113928" x14ac:dyDescent="0.25"/>
    <row r="113929" x14ac:dyDescent="0.25"/>
    <row r="113930" x14ac:dyDescent="0.25"/>
    <row r="113931" x14ac:dyDescent="0.25"/>
    <row r="113932" x14ac:dyDescent="0.25"/>
    <row r="113933" x14ac:dyDescent="0.25"/>
    <row r="113934" x14ac:dyDescent="0.25"/>
    <row r="113935" x14ac:dyDescent="0.25"/>
    <row r="113936" x14ac:dyDescent="0.25"/>
    <row r="113937" x14ac:dyDescent="0.25"/>
    <row r="113938" x14ac:dyDescent="0.25"/>
    <row r="113939" x14ac:dyDescent="0.25"/>
    <row r="113940" x14ac:dyDescent="0.25"/>
    <row r="113941" x14ac:dyDescent="0.25"/>
    <row r="113942" x14ac:dyDescent="0.25"/>
    <row r="113943" x14ac:dyDescent="0.25"/>
    <row r="113944" x14ac:dyDescent="0.25"/>
    <row r="113945" x14ac:dyDescent="0.25"/>
    <row r="113946" x14ac:dyDescent="0.25"/>
    <row r="113947" x14ac:dyDescent="0.25"/>
    <row r="113948" x14ac:dyDescent="0.25"/>
    <row r="113949" x14ac:dyDescent="0.25"/>
    <row r="113950" x14ac:dyDescent="0.25"/>
    <row r="113951" x14ac:dyDescent="0.25"/>
    <row r="113952" x14ac:dyDescent="0.25"/>
    <row r="113953" x14ac:dyDescent="0.25"/>
    <row r="113954" x14ac:dyDescent="0.25"/>
    <row r="113955" x14ac:dyDescent="0.25"/>
    <row r="113956" x14ac:dyDescent="0.25"/>
    <row r="113957" x14ac:dyDescent="0.25"/>
    <row r="113958" x14ac:dyDescent="0.25"/>
    <row r="113959" x14ac:dyDescent="0.25"/>
    <row r="113960" x14ac:dyDescent="0.25"/>
    <row r="113961" x14ac:dyDescent="0.25"/>
    <row r="113962" x14ac:dyDescent="0.25"/>
    <row r="113963" x14ac:dyDescent="0.25"/>
    <row r="113964" x14ac:dyDescent="0.25"/>
    <row r="113965" x14ac:dyDescent="0.25"/>
    <row r="113966" x14ac:dyDescent="0.25"/>
    <row r="113967" x14ac:dyDescent="0.25"/>
    <row r="113968" x14ac:dyDescent="0.25"/>
    <row r="113969" x14ac:dyDescent="0.25"/>
    <row r="113970" x14ac:dyDescent="0.25"/>
    <row r="113971" x14ac:dyDescent="0.25"/>
    <row r="113972" x14ac:dyDescent="0.25"/>
    <row r="113973" x14ac:dyDescent="0.25"/>
    <row r="113974" x14ac:dyDescent="0.25"/>
    <row r="113975" x14ac:dyDescent="0.25"/>
    <row r="113976" x14ac:dyDescent="0.25"/>
    <row r="113977" x14ac:dyDescent="0.25"/>
    <row r="113978" x14ac:dyDescent="0.25"/>
    <row r="113979" x14ac:dyDescent="0.25"/>
    <row r="113980" x14ac:dyDescent="0.25"/>
    <row r="113981" x14ac:dyDescent="0.25"/>
    <row r="113982" x14ac:dyDescent="0.25"/>
    <row r="113983" x14ac:dyDescent="0.25"/>
    <row r="113984" x14ac:dyDescent="0.25"/>
    <row r="113985" x14ac:dyDescent="0.25"/>
    <row r="113986" x14ac:dyDescent="0.25"/>
    <row r="113987" x14ac:dyDescent="0.25"/>
    <row r="113988" x14ac:dyDescent="0.25"/>
    <row r="113989" x14ac:dyDescent="0.25"/>
    <row r="113990" x14ac:dyDescent="0.25"/>
    <row r="113991" x14ac:dyDescent="0.25"/>
    <row r="113992" x14ac:dyDescent="0.25"/>
    <row r="113993" x14ac:dyDescent="0.25"/>
    <row r="113994" x14ac:dyDescent="0.25"/>
    <row r="113995" x14ac:dyDescent="0.25"/>
    <row r="113996" x14ac:dyDescent="0.25"/>
    <row r="113997" x14ac:dyDescent="0.25"/>
    <row r="113998" x14ac:dyDescent="0.25"/>
    <row r="113999" x14ac:dyDescent="0.25"/>
    <row r="114000" x14ac:dyDescent="0.25"/>
    <row r="114001" x14ac:dyDescent="0.25"/>
    <row r="114002" x14ac:dyDescent="0.25"/>
    <row r="114003" x14ac:dyDescent="0.25"/>
    <row r="114004" x14ac:dyDescent="0.25"/>
    <row r="114005" x14ac:dyDescent="0.25"/>
    <row r="114006" x14ac:dyDescent="0.25"/>
    <row r="114007" x14ac:dyDescent="0.25"/>
    <row r="114008" x14ac:dyDescent="0.25"/>
    <row r="114009" x14ac:dyDescent="0.25"/>
    <row r="114010" x14ac:dyDescent="0.25"/>
    <row r="114011" x14ac:dyDescent="0.25"/>
    <row r="114012" x14ac:dyDescent="0.25"/>
    <row r="114013" x14ac:dyDescent="0.25"/>
    <row r="114014" x14ac:dyDescent="0.25"/>
    <row r="114015" x14ac:dyDescent="0.25"/>
    <row r="114016" x14ac:dyDescent="0.25"/>
    <row r="114017" x14ac:dyDescent="0.25"/>
    <row r="114018" x14ac:dyDescent="0.25"/>
    <row r="114019" x14ac:dyDescent="0.25"/>
    <row r="114020" x14ac:dyDescent="0.25"/>
    <row r="114021" x14ac:dyDescent="0.25"/>
    <row r="114022" x14ac:dyDescent="0.25"/>
    <row r="114023" x14ac:dyDescent="0.25"/>
    <row r="114024" x14ac:dyDescent="0.25"/>
    <row r="114025" x14ac:dyDescent="0.25"/>
    <row r="114026" x14ac:dyDescent="0.25"/>
    <row r="114027" x14ac:dyDescent="0.25"/>
    <row r="114028" x14ac:dyDescent="0.25"/>
    <row r="114029" x14ac:dyDescent="0.25"/>
    <row r="114030" x14ac:dyDescent="0.25"/>
    <row r="114031" x14ac:dyDescent="0.25"/>
    <row r="114032" x14ac:dyDescent="0.25"/>
    <row r="114033" x14ac:dyDescent="0.25"/>
    <row r="114034" x14ac:dyDescent="0.25"/>
    <row r="114035" x14ac:dyDescent="0.25"/>
    <row r="114036" x14ac:dyDescent="0.25"/>
    <row r="114037" x14ac:dyDescent="0.25"/>
    <row r="114038" x14ac:dyDescent="0.25"/>
    <row r="114039" x14ac:dyDescent="0.25"/>
    <row r="114040" x14ac:dyDescent="0.25"/>
    <row r="114041" x14ac:dyDescent="0.25"/>
    <row r="114042" x14ac:dyDescent="0.25"/>
    <row r="114043" x14ac:dyDescent="0.25"/>
    <row r="114044" x14ac:dyDescent="0.25"/>
    <row r="114045" x14ac:dyDescent="0.25"/>
    <row r="114046" x14ac:dyDescent="0.25"/>
    <row r="114047" x14ac:dyDescent="0.25"/>
    <row r="114048" x14ac:dyDescent="0.25"/>
    <row r="114049" x14ac:dyDescent="0.25"/>
    <row r="114050" x14ac:dyDescent="0.25"/>
    <row r="114051" x14ac:dyDescent="0.25"/>
    <row r="114052" x14ac:dyDescent="0.25"/>
    <row r="114053" x14ac:dyDescent="0.25"/>
    <row r="114054" x14ac:dyDescent="0.25"/>
    <row r="114055" x14ac:dyDescent="0.25"/>
    <row r="114056" x14ac:dyDescent="0.25"/>
    <row r="114057" x14ac:dyDescent="0.25"/>
    <row r="114058" x14ac:dyDescent="0.25"/>
    <row r="114059" x14ac:dyDescent="0.25"/>
    <row r="114060" x14ac:dyDescent="0.25"/>
    <row r="114061" x14ac:dyDescent="0.25"/>
    <row r="114062" x14ac:dyDescent="0.25"/>
    <row r="114063" x14ac:dyDescent="0.25"/>
    <row r="114064" x14ac:dyDescent="0.25"/>
    <row r="114065" x14ac:dyDescent="0.25"/>
    <row r="114066" x14ac:dyDescent="0.25"/>
    <row r="114067" x14ac:dyDescent="0.25"/>
    <row r="114068" x14ac:dyDescent="0.25"/>
    <row r="114069" x14ac:dyDescent="0.25"/>
    <row r="114070" x14ac:dyDescent="0.25"/>
    <row r="114071" x14ac:dyDescent="0.25"/>
    <row r="114072" x14ac:dyDescent="0.25"/>
    <row r="114073" x14ac:dyDescent="0.25"/>
    <row r="114074" x14ac:dyDescent="0.25"/>
    <row r="114075" x14ac:dyDescent="0.25"/>
    <row r="114076" x14ac:dyDescent="0.25"/>
    <row r="114077" x14ac:dyDescent="0.25"/>
    <row r="114078" x14ac:dyDescent="0.25"/>
    <row r="114079" x14ac:dyDescent="0.25"/>
    <row r="114080" x14ac:dyDescent="0.25"/>
    <row r="114081" x14ac:dyDescent="0.25"/>
    <row r="114082" x14ac:dyDescent="0.25"/>
    <row r="114083" x14ac:dyDescent="0.25"/>
    <row r="114084" x14ac:dyDescent="0.25"/>
    <row r="114085" x14ac:dyDescent="0.25"/>
    <row r="114086" x14ac:dyDescent="0.25"/>
    <row r="114087" x14ac:dyDescent="0.25"/>
    <row r="114088" x14ac:dyDescent="0.25"/>
    <row r="114089" x14ac:dyDescent="0.25"/>
    <row r="114090" x14ac:dyDescent="0.25"/>
    <row r="114091" x14ac:dyDescent="0.25"/>
    <row r="114092" x14ac:dyDescent="0.25"/>
    <row r="114093" x14ac:dyDescent="0.25"/>
    <row r="114094" x14ac:dyDescent="0.25"/>
    <row r="114095" x14ac:dyDescent="0.25"/>
    <row r="114096" x14ac:dyDescent="0.25"/>
    <row r="114097" x14ac:dyDescent="0.25"/>
    <row r="114098" x14ac:dyDescent="0.25"/>
    <row r="114099" x14ac:dyDescent="0.25"/>
    <row r="114100" x14ac:dyDescent="0.25"/>
    <row r="114101" x14ac:dyDescent="0.25"/>
    <row r="114102" x14ac:dyDescent="0.25"/>
    <row r="114103" x14ac:dyDescent="0.25"/>
    <row r="114104" x14ac:dyDescent="0.25"/>
    <row r="114105" x14ac:dyDescent="0.25"/>
    <row r="114106" x14ac:dyDescent="0.25"/>
    <row r="114107" x14ac:dyDescent="0.25"/>
    <row r="114108" x14ac:dyDescent="0.25"/>
    <row r="114109" x14ac:dyDescent="0.25"/>
    <row r="114110" x14ac:dyDescent="0.25"/>
    <row r="114111" x14ac:dyDescent="0.25"/>
    <row r="114112" x14ac:dyDescent="0.25"/>
    <row r="114113" x14ac:dyDescent="0.25"/>
    <row r="114114" x14ac:dyDescent="0.25"/>
    <row r="114115" x14ac:dyDescent="0.25"/>
    <row r="114116" x14ac:dyDescent="0.25"/>
    <row r="114117" x14ac:dyDescent="0.25"/>
    <row r="114118" x14ac:dyDescent="0.25"/>
    <row r="114119" x14ac:dyDescent="0.25"/>
    <row r="114120" x14ac:dyDescent="0.25"/>
    <row r="114121" x14ac:dyDescent="0.25"/>
    <row r="114122" x14ac:dyDescent="0.25"/>
    <row r="114123" x14ac:dyDescent="0.25"/>
    <row r="114124" x14ac:dyDescent="0.25"/>
    <row r="114125" x14ac:dyDescent="0.25"/>
    <row r="114126" x14ac:dyDescent="0.25"/>
    <row r="114127" x14ac:dyDescent="0.25"/>
    <row r="114128" x14ac:dyDescent="0.25"/>
    <row r="114129" x14ac:dyDescent="0.25"/>
    <row r="114130" x14ac:dyDescent="0.25"/>
    <row r="114131" x14ac:dyDescent="0.25"/>
    <row r="114132" x14ac:dyDescent="0.25"/>
    <row r="114133" x14ac:dyDescent="0.25"/>
    <row r="114134" x14ac:dyDescent="0.25"/>
    <row r="114135" x14ac:dyDescent="0.25"/>
    <row r="114136" x14ac:dyDescent="0.25"/>
    <row r="114137" x14ac:dyDescent="0.25"/>
    <row r="114138" x14ac:dyDescent="0.25"/>
    <row r="114139" x14ac:dyDescent="0.25"/>
    <row r="114140" x14ac:dyDescent="0.25"/>
    <row r="114141" x14ac:dyDescent="0.25"/>
    <row r="114142" x14ac:dyDescent="0.25"/>
    <row r="114143" x14ac:dyDescent="0.25"/>
    <row r="114144" x14ac:dyDescent="0.25"/>
    <row r="114145" x14ac:dyDescent="0.25"/>
    <row r="114146" x14ac:dyDescent="0.25"/>
    <row r="114147" x14ac:dyDescent="0.25"/>
    <row r="114148" x14ac:dyDescent="0.25"/>
    <row r="114149" x14ac:dyDescent="0.25"/>
    <row r="114150" x14ac:dyDescent="0.25"/>
    <row r="114151" x14ac:dyDescent="0.25"/>
    <row r="114152" x14ac:dyDescent="0.25"/>
    <row r="114153" x14ac:dyDescent="0.25"/>
    <row r="114154" x14ac:dyDescent="0.25"/>
    <row r="114155" x14ac:dyDescent="0.25"/>
    <row r="114156" x14ac:dyDescent="0.25"/>
    <row r="114157" x14ac:dyDescent="0.25"/>
    <row r="114158" x14ac:dyDescent="0.25"/>
    <row r="114159" x14ac:dyDescent="0.25"/>
    <row r="114160" x14ac:dyDescent="0.25"/>
    <row r="114161" x14ac:dyDescent="0.25"/>
    <row r="114162" x14ac:dyDescent="0.25"/>
    <row r="114163" x14ac:dyDescent="0.25"/>
    <row r="114164" x14ac:dyDescent="0.25"/>
    <row r="114165" x14ac:dyDescent="0.25"/>
    <row r="114166" x14ac:dyDescent="0.25"/>
    <row r="114167" x14ac:dyDescent="0.25"/>
    <row r="114168" x14ac:dyDescent="0.25"/>
    <row r="114169" x14ac:dyDescent="0.25"/>
    <row r="114170" x14ac:dyDescent="0.25"/>
    <row r="114171" x14ac:dyDescent="0.25"/>
    <row r="114172" x14ac:dyDescent="0.25"/>
    <row r="114173" x14ac:dyDescent="0.25"/>
    <row r="114174" x14ac:dyDescent="0.25"/>
    <row r="114175" x14ac:dyDescent="0.25"/>
    <row r="114176" x14ac:dyDescent="0.25"/>
    <row r="114177" x14ac:dyDescent="0.25"/>
    <row r="114178" x14ac:dyDescent="0.25"/>
    <row r="114179" x14ac:dyDescent="0.25"/>
    <row r="114180" x14ac:dyDescent="0.25"/>
    <row r="114181" x14ac:dyDescent="0.25"/>
    <row r="114182" x14ac:dyDescent="0.25"/>
    <row r="114183" x14ac:dyDescent="0.25"/>
    <row r="114184" x14ac:dyDescent="0.25"/>
    <row r="114185" x14ac:dyDescent="0.25"/>
    <row r="114186" x14ac:dyDescent="0.25"/>
    <row r="114187" x14ac:dyDescent="0.25"/>
    <row r="114188" x14ac:dyDescent="0.25"/>
    <row r="114189" x14ac:dyDescent="0.25"/>
    <row r="114190" x14ac:dyDescent="0.25"/>
    <row r="114191" x14ac:dyDescent="0.25"/>
    <row r="114192" x14ac:dyDescent="0.25"/>
    <row r="114193" x14ac:dyDescent="0.25"/>
    <row r="114194" x14ac:dyDescent="0.25"/>
    <row r="114195" x14ac:dyDescent="0.25"/>
    <row r="114196" x14ac:dyDescent="0.25"/>
    <row r="114197" x14ac:dyDescent="0.25"/>
    <row r="114198" x14ac:dyDescent="0.25"/>
    <row r="114199" x14ac:dyDescent="0.25"/>
    <row r="114200" x14ac:dyDescent="0.25"/>
    <row r="114201" x14ac:dyDescent="0.25"/>
    <row r="114202" x14ac:dyDescent="0.25"/>
    <row r="114203" x14ac:dyDescent="0.25"/>
    <row r="114204" x14ac:dyDescent="0.25"/>
    <row r="114205" x14ac:dyDescent="0.25"/>
    <row r="114206" x14ac:dyDescent="0.25"/>
    <row r="114207" x14ac:dyDescent="0.25"/>
    <row r="114208" x14ac:dyDescent="0.25"/>
    <row r="114209" x14ac:dyDescent="0.25"/>
    <row r="114210" x14ac:dyDescent="0.25"/>
    <row r="114211" x14ac:dyDescent="0.25"/>
    <row r="114212" x14ac:dyDescent="0.25"/>
    <row r="114213" x14ac:dyDescent="0.25"/>
    <row r="114214" x14ac:dyDescent="0.25"/>
    <row r="114215" x14ac:dyDescent="0.25"/>
    <row r="114216" x14ac:dyDescent="0.25"/>
    <row r="114217" x14ac:dyDescent="0.25"/>
    <row r="114218" x14ac:dyDescent="0.25"/>
    <row r="114219" x14ac:dyDescent="0.25"/>
    <row r="114220" x14ac:dyDescent="0.25"/>
    <row r="114221" x14ac:dyDescent="0.25"/>
    <row r="114222" x14ac:dyDescent="0.25"/>
    <row r="114223" x14ac:dyDescent="0.25"/>
    <row r="114224" x14ac:dyDescent="0.25"/>
    <row r="114225" x14ac:dyDescent="0.25"/>
    <row r="114226" x14ac:dyDescent="0.25"/>
    <row r="114227" x14ac:dyDescent="0.25"/>
    <row r="114228" x14ac:dyDescent="0.25"/>
    <row r="114229" x14ac:dyDescent="0.25"/>
    <row r="114230" x14ac:dyDescent="0.25"/>
    <row r="114231" x14ac:dyDescent="0.25"/>
    <row r="114232" x14ac:dyDescent="0.25"/>
    <row r="114233" x14ac:dyDescent="0.25"/>
    <row r="114234" x14ac:dyDescent="0.25"/>
    <row r="114235" x14ac:dyDescent="0.25"/>
    <row r="114236" x14ac:dyDescent="0.25"/>
    <row r="114237" x14ac:dyDescent="0.25"/>
    <row r="114238" x14ac:dyDescent="0.25"/>
    <row r="114239" x14ac:dyDescent="0.25"/>
    <row r="114240" x14ac:dyDescent="0.25"/>
    <row r="114241" x14ac:dyDescent="0.25"/>
    <row r="114242" x14ac:dyDescent="0.25"/>
    <row r="114243" x14ac:dyDescent="0.25"/>
    <row r="114244" x14ac:dyDescent="0.25"/>
    <row r="114245" x14ac:dyDescent="0.25"/>
    <row r="114246" x14ac:dyDescent="0.25"/>
    <row r="114247" x14ac:dyDescent="0.25"/>
    <row r="114248" x14ac:dyDescent="0.25"/>
    <row r="114249" x14ac:dyDescent="0.25"/>
    <row r="114250" x14ac:dyDescent="0.25"/>
    <row r="114251" x14ac:dyDescent="0.25"/>
    <row r="114252" x14ac:dyDescent="0.25"/>
    <row r="114253" x14ac:dyDescent="0.25"/>
    <row r="114254" x14ac:dyDescent="0.25"/>
    <row r="114255" x14ac:dyDescent="0.25"/>
    <row r="114256" x14ac:dyDescent="0.25"/>
    <row r="114257" x14ac:dyDescent="0.25"/>
    <row r="114258" x14ac:dyDescent="0.25"/>
    <row r="114259" x14ac:dyDescent="0.25"/>
    <row r="114260" x14ac:dyDescent="0.25"/>
    <row r="114261" x14ac:dyDescent="0.25"/>
    <row r="114262" x14ac:dyDescent="0.25"/>
    <row r="114263" x14ac:dyDescent="0.25"/>
    <row r="114264" x14ac:dyDescent="0.25"/>
    <row r="114265" x14ac:dyDescent="0.25"/>
    <row r="114266" x14ac:dyDescent="0.25"/>
    <row r="114267" x14ac:dyDescent="0.25"/>
    <row r="114268" x14ac:dyDescent="0.25"/>
    <row r="114269" x14ac:dyDescent="0.25"/>
    <row r="114270" x14ac:dyDescent="0.25"/>
    <row r="114271" x14ac:dyDescent="0.25"/>
    <row r="114272" x14ac:dyDescent="0.25"/>
    <row r="114273" x14ac:dyDescent="0.25"/>
    <row r="114274" x14ac:dyDescent="0.25"/>
    <row r="114275" x14ac:dyDescent="0.25"/>
    <row r="114276" x14ac:dyDescent="0.25"/>
    <row r="114277" x14ac:dyDescent="0.25"/>
    <row r="114278" x14ac:dyDescent="0.25"/>
    <row r="114279" x14ac:dyDescent="0.25"/>
    <row r="114280" x14ac:dyDescent="0.25"/>
    <row r="114281" x14ac:dyDescent="0.25"/>
    <row r="114282" x14ac:dyDescent="0.25"/>
    <row r="114283" x14ac:dyDescent="0.25"/>
    <row r="114284" x14ac:dyDescent="0.25"/>
    <row r="114285" x14ac:dyDescent="0.25"/>
    <row r="114286" x14ac:dyDescent="0.25"/>
    <row r="114287" x14ac:dyDescent="0.25"/>
    <row r="114288" x14ac:dyDescent="0.25"/>
    <row r="114289" x14ac:dyDescent="0.25"/>
    <row r="114290" x14ac:dyDescent="0.25"/>
    <row r="114291" x14ac:dyDescent="0.25"/>
    <row r="114292" x14ac:dyDescent="0.25"/>
    <row r="114293" x14ac:dyDescent="0.25"/>
    <row r="114294" x14ac:dyDescent="0.25"/>
    <row r="114295" x14ac:dyDescent="0.25"/>
    <row r="114296" x14ac:dyDescent="0.25"/>
    <row r="114297" x14ac:dyDescent="0.25"/>
    <row r="114298" x14ac:dyDescent="0.25"/>
    <row r="114299" x14ac:dyDescent="0.25"/>
    <row r="114300" x14ac:dyDescent="0.25"/>
    <row r="114301" x14ac:dyDescent="0.25"/>
    <row r="114302" x14ac:dyDescent="0.25"/>
    <row r="114303" x14ac:dyDescent="0.25"/>
    <row r="114304" x14ac:dyDescent="0.25"/>
    <row r="114305" x14ac:dyDescent="0.25"/>
    <row r="114306" x14ac:dyDescent="0.25"/>
    <row r="114307" x14ac:dyDescent="0.25"/>
    <row r="114308" x14ac:dyDescent="0.25"/>
    <row r="114309" x14ac:dyDescent="0.25"/>
    <row r="114310" x14ac:dyDescent="0.25"/>
    <row r="114311" x14ac:dyDescent="0.25"/>
    <row r="114312" x14ac:dyDescent="0.25"/>
    <row r="114313" x14ac:dyDescent="0.25"/>
    <row r="114314" x14ac:dyDescent="0.25"/>
    <row r="114315" x14ac:dyDescent="0.25"/>
    <row r="114316" x14ac:dyDescent="0.25"/>
    <row r="114317" x14ac:dyDescent="0.25"/>
    <row r="114318" x14ac:dyDescent="0.25"/>
    <row r="114319" x14ac:dyDescent="0.25"/>
    <row r="114320" x14ac:dyDescent="0.25"/>
    <row r="114321" x14ac:dyDescent="0.25"/>
    <row r="114322" x14ac:dyDescent="0.25"/>
    <row r="114323" x14ac:dyDescent="0.25"/>
    <row r="114324" x14ac:dyDescent="0.25"/>
    <row r="114325" x14ac:dyDescent="0.25"/>
    <row r="114326" x14ac:dyDescent="0.25"/>
    <row r="114327" x14ac:dyDescent="0.25"/>
    <row r="114328" x14ac:dyDescent="0.25"/>
    <row r="114329" x14ac:dyDescent="0.25"/>
    <row r="114330" x14ac:dyDescent="0.25"/>
    <row r="114331" x14ac:dyDescent="0.25"/>
    <row r="114332" x14ac:dyDescent="0.25"/>
    <row r="114333" x14ac:dyDescent="0.25"/>
    <row r="114334" x14ac:dyDescent="0.25"/>
    <row r="114335" x14ac:dyDescent="0.25"/>
    <row r="114336" x14ac:dyDescent="0.25"/>
    <row r="114337" x14ac:dyDescent="0.25"/>
    <row r="114338" x14ac:dyDescent="0.25"/>
    <row r="114339" x14ac:dyDescent="0.25"/>
    <row r="114340" x14ac:dyDescent="0.25"/>
    <row r="114341" x14ac:dyDescent="0.25"/>
    <row r="114342" x14ac:dyDescent="0.25"/>
    <row r="114343" x14ac:dyDescent="0.25"/>
    <row r="114344" x14ac:dyDescent="0.25"/>
    <row r="114345" x14ac:dyDescent="0.25"/>
    <row r="114346" x14ac:dyDescent="0.25"/>
    <row r="114347" x14ac:dyDescent="0.25"/>
    <row r="114348" x14ac:dyDescent="0.25"/>
    <row r="114349" x14ac:dyDescent="0.25"/>
    <row r="114350" x14ac:dyDescent="0.25"/>
    <row r="114351" x14ac:dyDescent="0.25"/>
    <row r="114352" x14ac:dyDescent="0.25"/>
    <row r="114353" x14ac:dyDescent="0.25"/>
    <row r="114354" x14ac:dyDescent="0.25"/>
    <row r="114355" x14ac:dyDescent="0.25"/>
    <row r="114356" x14ac:dyDescent="0.25"/>
    <row r="114357" x14ac:dyDescent="0.25"/>
    <row r="114358" x14ac:dyDescent="0.25"/>
    <row r="114359" x14ac:dyDescent="0.25"/>
    <row r="114360" x14ac:dyDescent="0.25"/>
    <row r="114361" x14ac:dyDescent="0.25"/>
    <row r="114362" x14ac:dyDescent="0.25"/>
    <row r="114363" x14ac:dyDescent="0.25"/>
    <row r="114364" x14ac:dyDescent="0.25"/>
    <row r="114365" x14ac:dyDescent="0.25"/>
    <row r="114366" x14ac:dyDescent="0.25"/>
    <row r="114367" x14ac:dyDescent="0.25"/>
    <row r="114368" x14ac:dyDescent="0.25"/>
    <row r="114369" x14ac:dyDescent="0.25"/>
    <row r="114370" x14ac:dyDescent="0.25"/>
    <row r="114371" x14ac:dyDescent="0.25"/>
    <row r="114372" x14ac:dyDescent="0.25"/>
    <row r="114373" x14ac:dyDescent="0.25"/>
    <row r="114374" x14ac:dyDescent="0.25"/>
    <row r="114375" x14ac:dyDescent="0.25"/>
    <row r="114376" x14ac:dyDescent="0.25"/>
    <row r="114377" x14ac:dyDescent="0.25"/>
    <row r="114378" x14ac:dyDescent="0.25"/>
    <row r="114379" x14ac:dyDescent="0.25"/>
    <row r="114380" x14ac:dyDescent="0.25"/>
    <row r="114381" x14ac:dyDescent="0.25"/>
    <row r="114382" x14ac:dyDescent="0.25"/>
    <row r="114383" x14ac:dyDescent="0.25"/>
    <row r="114384" x14ac:dyDescent="0.25"/>
    <row r="114385" x14ac:dyDescent="0.25"/>
    <row r="114386" x14ac:dyDescent="0.25"/>
    <row r="114387" x14ac:dyDescent="0.25"/>
    <row r="114388" x14ac:dyDescent="0.25"/>
    <row r="114389" x14ac:dyDescent="0.25"/>
    <row r="114390" x14ac:dyDescent="0.25"/>
    <row r="114391" x14ac:dyDescent="0.25"/>
    <row r="114392" x14ac:dyDescent="0.25"/>
    <row r="114393" x14ac:dyDescent="0.25"/>
    <row r="114394" x14ac:dyDescent="0.25"/>
    <row r="114395" x14ac:dyDescent="0.25"/>
    <row r="114396" x14ac:dyDescent="0.25"/>
    <row r="114397" x14ac:dyDescent="0.25"/>
    <row r="114398" x14ac:dyDescent="0.25"/>
    <row r="114399" x14ac:dyDescent="0.25"/>
    <row r="114400" x14ac:dyDescent="0.25"/>
    <row r="114401" x14ac:dyDescent="0.25"/>
    <row r="114402" x14ac:dyDescent="0.25"/>
    <row r="114403" x14ac:dyDescent="0.25"/>
    <row r="114404" x14ac:dyDescent="0.25"/>
    <row r="114405" x14ac:dyDescent="0.25"/>
    <row r="114406" x14ac:dyDescent="0.25"/>
    <row r="114407" x14ac:dyDescent="0.25"/>
    <row r="114408" x14ac:dyDescent="0.25"/>
    <row r="114409" x14ac:dyDescent="0.25"/>
    <row r="114410" x14ac:dyDescent="0.25"/>
    <row r="114411" x14ac:dyDescent="0.25"/>
    <row r="114412" x14ac:dyDescent="0.25"/>
    <row r="114413" x14ac:dyDescent="0.25"/>
    <row r="114414" x14ac:dyDescent="0.25"/>
    <row r="114415" x14ac:dyDescent="0.25"/>
    <row r="114416" x14ac:dyDescent="0.25"/>
    <row r="114417" x14ac:dyDescent="0.25"/>
    <row r="114418" x14ac:dyDescent="0.25"/>
    <row r="114419" x14ac:dyDescent="0.25"/>
    <row r="114420" x14ac:dyDescent="0.25"/>
    <row r="114421" x14ac:dyDescent="0.25"/>
    <row r="114422" x14ac:dyDescent="0.25"/>
    <row r="114423" x14ac:dyDescent="0.25"/>
    <row r="114424" x14ac:dyDescent="0.25"/>
    <row r="114425" x14ac:dyDescent="0.25"/>
    <row r="114426" x14ac:dyDescent="0.25"/>
    <row r="114427" x14ac:dyDescent="0.25"/>
    <row r="114428" x14ac:dyDescent="0.25"/>
    <row r="114429" x14ac:dyDescent="0.25"/>
    <row r="114430" x14ac:dyDescent="0.25"/>
    <row r="114431" x14ac:dyDescent="0.25"/>
    <row r="114432" x14ac:dyDescent="0.25"/>
    <row r="114433" x14ac:dyDescent="0.25"/>
    <row r="114434" x14ac:dyDescent="0.25"/>
    <row r="114435" x14ac:dyDescent="0.25"/>
    <row r="114436" x14ac:dyDescent="0.25"/>
    <row r="114437" x14ac:dyDescent="0.25"/>
    <row r="114438" x14ac:dyDescent="0.25"/>
    <row r="114439" x14ac:dyDescent="0.25"/>
    <row r="114440" x14ac:dyDescent="0.25"/>
    <row r="114441" x14ac:dyDescent="0.25"/>
    <row r="114442" x14ac:dyDescent="0.25"/>
    <row r="114443" x14ac:dyDescent="0.25"/>
    <row r="114444" x14ac:dyDescent="0.25"/>
    <row r="114445" x14ac:dyDescent="0.25"/>
    <row r="114446" x14ac:dyDescent="0.25"/>
    <row r="114447" x14ac:dyDescent="0.25"/>
    <row r="114448" x14ac:dyDescent="0.25"/>
    <row r="114449" x14ac:dyDescent="0.25"/>
    <row r="114450" x14ac:dyDescent="0.25"/>
    <row r="114451" x14ac:dyDescent="0.25"/>
    <row r="114452" x14ac:dyDescent="0.25"/>
    <row r="114453" x14ac:dyDescent="0.25"/>
    <row r="114454" x14ac:dyDescent="0.25"/>
    <row r="114455" x14ac:dyDescent="0.25"/>
    <row r="114456" x14ac:dyDescent="0.25"/>
    <row r="114457" x14ac:dyDescent="0.25"/>
    <row r="114458" x14ac:dyDescent="0.25"/>
    <row r="114459" x14ac:dyDescent="0.25"/>
    <row r="114460" x14ac:dyDescent="0.25"/>
    <row r="114461" x14ac:dyDescent="0.25"/>
    <row r="114462" x14ac:dyDescent="0.25"/>
    <row r="114463" x14ac:dyDescent="0.25"/>
    <row r="114464" x14ac:dyDescent="0.25"/>
    <row r="114465" x14ac:dyDescent="0.25"/>
    <row r="114466" x14ac:dyDescent="0.25"/>
    <row r="114467" x14ac:dyDescent="0.25"/>
    <row r="114468" x14ac:dyDescent="0.25"/>
    <row r="114469" x14ac:dyDescent="0.25"/>
    <row r="114470" x14ac:dyDescent="0.25"/>
    <row r="114471" x14ac:dyDescent="0.25"/>
    <row r="114472" x14ac:dyDescent="0.25"/>
    <row r="114473" x14ac:dyDescent="0.25"/>
    <row r="114474" x14ac:dyDescent="0.25"/>
    <row r="114475" x14ac:dyDescent="0.25"/>
    <row r="114476" x14ac:dyDescent="0.25"/>
    <row r="114477" x14ac:dyDescent="0.25"/>
    <row r="114478" x14ac:dyDescent="0.25"/>
    <row r="114479" x14ac:dyDescent="0.25"/>
    <row r="114480" x14ac:dyDescent="0.25"/>
    <row r="114481" x14ac:dyDescent="0.25"/>
    <row r="114482" x14ac:dyDescent="0.25"/>
    <row r="114483" x14ac:dyDescent="0.25"/>
    <row r="114484" x14ac:dyDescent="0.25"/>
    <row r="114485" x14ac:dyDescent="0.25"/>
    <row r="114486" x14ac:dyDescent="0.25"/>
    <row r="114487" x14ac:dyDescent="0.25"/>
    <row r="114488" x14ac:dyDescent="0.25"/>
    <row r="114489" x14ac:dyDescent="0.25"/>
    <row r="114490" x14ac:dyDescent="0.25"/>
    <row r="114491" x14ac:dyDescent="0.25"/>
    <row r="114492" x14ac:dyDescent="0.25"/>
    <row r="114493" x14ac:dyDescent="0.25"/>
    <row r="114494" x14ac:dyDescent="0.25"/>
    <row r="114495" x14ac:dyDescent="0.25"/>
    <row r="114496" x14ac:dyDescent="0.25"/>
    <row r="114497" x14ac:dyDescent="0.25"/>
    <row r="114498" x14ac:dyDescent="0.25"/>
    <row r="114499" x14ac:dyDescent="0.25"/>
    <row r="114500" x14ac:dyDescent="0.25"/>
    <row r="114501" x14ac:dyDescent="0.25"/>
    <row r="114502" x14ac:dyDescent="0.25"/>
    <row r="114503" x14ac:dyDescent="0.25"/>
    <row r="114504" x14ac:dyDescent="0.25"/>
    <row r="114505" x14ac:dyDescent="0.25"/>
    <row r="114506" x14ac:dyDescent="0.25"/>
    <row r="114507" x14ac:dyDescent="0.25"/>
    <row r="114508" x14ac:dyDescent="0.25"/>
    <row r="114509" x14ac:dyDescent="0.25"/>
    <row r="114510" x14ac:dyDescent="0.25"/>
    <row r="114511" x14ac:dyDescent="0.25"/>
    <row r="114512" x14ac:dyDescent="0.25"/>
    <row r="114513" x14ac:dyDescent="0.25"/>
    <row r="114514" x14ac:dyDescent="0.25"/>
    <row r="114515" x14ac:dyDescent="0.25"/>
    <row r="114516" x14ac:dyDescent="0.25"/>
    <row r="114517" x14ac:dyDescent="0.25"/>
    <row r="114518" x14ac:dyDescent="0.25"/>
    <row r="114519" x14ac:dyDescent="0.25"/>
    <row r="114520" x14ac:dyDescent="0.25"/>
    <row r="114521" x14ac:dyDescent="0.25"/>
    <row r="114522" x14ac:dyDescent="0.25"/>
    <row r="114523" x14ac:dyDescent="0.25"/>
    <row r="114524" x14ac:dyDescent="0.25"/>
    <row r="114525" x14ac:dyDescent="0.25"/>
    <row r="114526" x14ac:dyDescent="0.25"/>
    <row r="114527" x14ac:dyDescent="0.25"/>
    <row r="114528" x14ac:dyDescent="0.25"/>
    <row r="114529" x14ac:dyDescent="0.25"/>
    <row r="114530" x14ac:dyDescent="0.25"/>
    <row r="114531" x14ac:dyDescent="0.25"/>
    <row r="114532" x14ac:dyDescent="0.25"/>
    <row r="114533" x14ac:dyDescent="0.25"/>
    <row r="114534" x14ac:dyDescent="0.25"/>
    <row r="114535" x14ac:dyDescent="0.25"/>
    <row r="114536" x14ac:dyDescent="0.25"/>
    <row r="114537" x14ac:dyDescent="0.25"/>
    <row r="114538" x14ac:dyDescent="0.25"/>
    <row r="114539" x14ac:dyDescent="0.25"/>
    <row r="114540" x14ac:dyDescent="0.25"/>
    <row r="114541" x14ac:dyDescent="0.25"/>
    <row r="114542" x14ac:dyDescent="0.25"/>
    <row r="114543" x14ac:dyDescent="0.25"/>
    <row r="114544" x14ac:dyDescent="0.25"/>
    <row r="114545" x14ac:dyDescent="0.25"/>
    <row r="114546" x14ac:dyDescent="0.25"/>
    <row r="114547" x14ac:dyDescent="0.25"/>
    <row r="114548" x14ac:dyDescent="0.25"/>
    <row r="114549" x14ac:dyDescent="0.25"/>
    <row r="114550" x14ac:dyDescent="0.25"/>
    <row r="114551" x14ac:dyDescent="0.25"/>
    <row r="114552" x14ac:dyDescent="0.25"/>
    <row r="114553" x14ac:dyDescent="0.25"/>
    <row r="114554" x14ac:dyDescent="0.25"/>
    <row r="114555" x14ac:dyDescent="0.25"/>
    <row r="114556" x14ac:dyDescent="0.25"/>
    <row r="114557" x14ac:dyDescent="0.25"/>
    <row r="114558" x14ac:dyDescent="0.25"/>
    <row r="114559" x14ac:dyDescent="0.25"/>
    <row r="114560" x14ac:dyDescent="0.25"/>
    <row r="114561" x14ac:dyDescent="0.25"/>
    <row r="114562" x14ac:dyDescent="0.25"/>
    <row r="114563" x14ac:dyDescent="0.25"/>
    <row r="114564" x14ac:dyDescent="0.25"/>
    <row r="114565" x14ac:dyDescent="0.25"/>
    <row r="114566" x14ac:dyDescent="0.25"/>
    <row r="114567" x14ac:dyDescent="0.25"/>
    <row r="114568" x14ac:dyDescent="0.25"/>
    <row r="114569" x14ac:dyDescent="0.25"/>
    <row r="114570" x14ac:dyDescent="0.25"/>
    <row r="114571" x14ac:dyDescent="0.25"/>
    <row r="114572" x14ac:dyDescent="0.25"/>
    <row r="114573" x14ac:dyDescent="0.25"/>
    <row r="114574" x14ac:dyDescent="0.25"/>
    <row r="114575" x14ac:dyDescent="0.25"/>
    <row r="114576" x14ac:dyDescent="0.25"/>
    <row r="114577" x14ac:dyDescent="0.25"/>
    <row r="114578" x14ac:dyDescent="0.25"/>
    <row r="114579" x14ac:dyDescent="0.25"/>
    <row r="114580" x14ac:dyDescent="0.25"/>
    <row r="114581" x14ac:dyDescent="0.25"/>
    <row r="114582" x14ac:dyDescent="0.25"/>
    <row r="114583" x14ac:dyDescent="0.25"/>
    <row r="114584" x14ac:dyDescent="0.25"/>
    <row r="114585" x14ac:dyDescent="0.25"/>
    <row r="114586" x14ac:dyDescent="0.25"/>
    <row r="114587" x14ac:dyDescent="0.25"/>
    <row r="114588" x14ac:dyDescent="0.25"/>
    <row r="114589" x14ac:dyDescent="0.25"/>
    <row r="114590" x14ac:dyDescent="0.25"/>
    <row r="114591" x14ac:dyDescent="0.25"/>
    <row r="114592" x14ac:dyDescent="0.25"/>
    <row r="114593" x14ac:dyDescent="0.25"/>
    <row r="114594" x14ac:dyDescent="0.25"/>
    <row r="114595" x14ac:dyDescent="0.25"/>
    <row r="114596" x14ac:dyDescent="0.25"/>
    <row r="114597" x14ac:dyDescent="0.25"/>
    <row r="114598" x14ac:dyDescent="0.25"/>
    <row r="114599" x14ac:dyDescent="0.25"/>
    <row r="114600" x14ac:dyDescent="0.25"/>
    <row r="114601" x14ac:dyDescent="0.25"/>
    <row r="114602" x14ac:dyDescent="0.25"/>
    <row r="114603" x14ac:dyDescent="0.25"/>
    <row r="114604" x14ac:dyDescent="0.25"/>
    <row r="114605" x14ac:dyDescent="0.25"/>
    <row r="114606" x14ac:dyDescent="0.25"/>
    <row r="114607" x14ac:dyDescent="0.25"/>
    <row r="114608" x14ac:dyDescent="0.25"/>
    <row r="114609" x14ac:dyDescent="0.25"/>
    <row r="114610" x14ac:dyDescent="0.25"/>
    <row r="114611" x14ac:dyDescent="0.25"/>
    <row r="114612" x14ac:dyDescent="0.25"/>
    <row r="114613" x14ac:dyDescent="0.25"/>
    <row r="114614" x14ac:dyDescent="0.25"/>
    <row r="114615" x14ac:dyDescent="0.25"/>
    <row r="114616" x14ac:dyDescent="0.25"/>
    <row r="114617" x14ac:dyDescent="0.25"/>
    <row r="114618" x14ac:dyDescent="0.25"/>
    <row r="114619" x14ac:dyDescent="0.25"/>
    <row r="114620" x14ac:dyDescent="0.25"/>
    <row r="114621" x14ac:dyDescent="0.25"/>
    <row r="114622" x14ac:dyDescent="0.25"/>
    <row r="114623" x14ac:dyDescent="0.25"/>
    <row r="114624" x14ac:dyDescent="0.25"/>
    <row r="114625" x14ac:dyDescent="0.25"/>
    <row r="114626" x14ac:dyDescent="0.25"/>
    <row r="114627" x14ac:dyDescent="0.25"/>
    <row r="114628" x14ac:dyDescent="0.25"/>
    <row r="114629" x14ac:dyDescent="0.25"/>
    <row r="114630" x14ac:dyDescent="0.25"/>
    <row r="114631" x14ac:dyDescent="0.25"/>
    <row r="114632" x14ac:dyDescent="0.25"/>
    <row r="114633" x14ac:dyDescent="0.25"/>
    <row r="114634" x14ac:dyDescent="0.25"/>
    <row r="114635" x14ac:dyDescent="0.25"/>
    <row r="114636" x14ac:dyDescent="0.25"/>
    <row r="114637" x14ac:dyDescent="0.25"/>
    <row r="114638" x14ac:dyDescent="0.25"/>
    <row r="114639" x14ac:dyDescent="0.25"/>
    <row r="114640" x14ac:dyDescent="0.25"/>
    <row r="114641" x14ac:dyDescent="0.25"/>
    <row r="114642" x14ac:dyDescent="0.25"/>
    <row r="114643" x14ac:dyDescent="0.25"/>
    <row r="114644" x14ac:dyDescent="0.25"/>
    <row r="114645" x14ac:dyDescent="0.25"/>
    <row r="114646" x14ac:dyDescent="0.25"/>
    <row r="114647" x14ac:dyDescent="0.25"/>
    <row r="114648" x14ac:dyDescent="0.25"/>
    <row r="114649" x14ac:dyDescent="0.25"/>
    <row r="114650" x14ac:dyDescent="0.25"/>
    <row r="114651" x14ac:dyDescent="0.25"/>
    <row r="114652" x14ac:dyDescent="0.25"/>
    <row r="114653" x14ac:dyDescent="0.25"/>
    <row r="114654" x14ac:dyDescent="0.25"/>
    <row r="114655" x14ac:dyDescent="0.25"/>
    <row r="114656" x14ac:dyDescent="0.25"/>
    <row r="114657" x14ac:dyDescent="0.25"/>
    <row r="114658" x14ac:dyDescent="0.25"/>
    <row r="114659" x14ac:dyDescent="0.25"/>
    <row r="114660" x14ac:dyDescent="0.25"/>
    <row r="114661" x14ac:dyDescent="0.25"/>
    <row r="114662" x14ac:dyDescent="0.25"/>
    <row r="114663" x14ac:dyDescent="0.25"/>
    <row r="114664" x14ac:dyDescent="0.25"/>
    <row r="114665" x14ac:dyDescent="0.25"/>
    <row r="114666" x14ac:dyDescent="0.25"/>
    <row r="114667" x14ac:dyDescent="0.25"/>
    <row r="114668" x14ac:dyDescent="0.25"/>
    <row r="114669" x14ac:dyDescent="0.25"/>
    <row r="114670" x14ac:dyDescent="0.25"/>
    <row r="114671" x14ac:dyDescent="0.25"/>
    <row r="114672" x14ac:dyDescent="0.25"/>
    <row r="114673" x14ac:dyDescent="0.25"/>
    <row r="114674" x14ac:dyDescent="0.25"/>
    <row r="114675" x14ac:dyDescent="0.25"/>
    <row r="114676" x14ac:dyDescent="0.25"/>
    <row r="114677" x14ac:dyDescent="0.25"/>
    <row r="114678" x14ac:dyDescent="0.25"/>
    <row r="114679" x14ac:dyDescent="0.25"/>
    <row r="114680" x14ac:dyDescent="0.25"/>
    <row r="114681" x14ac:dyDescent="0.25"/>
    <row r="114682" x14ac:dyDescent="0.25"/>
    <row r="114683" x14ac:dyDescent="0.25"/>
    <row r="114684" x14ac:dyDescent="0.25"/>
    <row r="114685" x14ac:dyDescent="0.25"/>
    <row r="114686" x14ac:dyDescent="0.25"/>
    <row r="114687" x14ac:dyDescent="0.25"/>
    <row r="114688" x14ac:dyDescent="0.25"/>
    <row r="114689" x14ac:dyDescent="0.25"/>
    <row r="114690" x14ac:dyDescent="0.25"/>
    <row r="114691" x14ac:dyDescent="0.25"/>
    <row r="114692" x14ac:dyDescent="0.25"/>
    <row r="114693" x14ac:dyDescent="0.25"/>
    <row r="114694" x14ac:dyDescent="0.25"/>
    <row r="114695" x14ac:dyDescent="0.25"/>
    <row r="114696" x14ac:dyDescent="0.25"/>
    <row r="114697" x14ac:dyDescent="0.25"/>
    <row r="114698" x14ac:dyDescent="0.25"/>
    <row r="114699" x14ac:dyDescent="0.25"/>
    <row r="114700" x14ac:dyDescent="0.25"/>
    <row r="114701" x14ac:dyDescent="0.25"/>
    <row r="114702" x14ac:dyDescent="0.25"/>
    <row r="114703" x14ac:dyDescent="0.25"/>
    <row r="114704" x14ac:dyDescent="0.25"/>
    <row r="114705" x14ac:dyDescent="0.25"/>
    <row r="114706" x14ac:dyDescent="0.25"/>
    <row r="114707" x14ac:dyDescent="0.25"/>
    <row r="114708" x14ac:dyDescent="0.25"/>
    <row r="114709" x14ac:dyDescent="0.25"/>
    <row r="114710" x14ac:dyDescent="0.25"/>
    <row r="114711" x14ac:dyDescent="0.25"/>
    <row r="114712" x14ac:dyDescent="0.25"/>
    <row r="114713" x14ac:dyDescent="0.25"/>
    <row r="114714" x14ac:dyDescent="0.25"/>
    <row r="114715" x14ac:dyDescent="0.25"/>
    <row r="114716" x14ac:dyDescent="0.25"/>
    <row r="114717" x14ac:dyDescent="0.25"/>
    <row r="114718" x14ac:dyDescent="0.25"/>
    <row r="114719" x14ac:dyDescent="0.25"/>
    <row r="114720" x14ac:dyDescent="0.25"/>
    <row r="114721" x14ac:dyDescent="0.25"/>
    <row r="114722" x14ac:dyDescent="0.25"/>
    <row r="114723" x14ac:dyDescent="0.25"/>
    <row r="114724" x14ac:dyDescent="0.25"/>
    <row r="114725" x14ac:dyDescent="0.25"/>
    <row r="114726" x14ac:dyDescent="0.25"/>
    <row r="114727" x14ac:dyDescent="0.25"/>
    <row r="114728" x14ac:dyDescent="0.25"/>
    <row r="114729" x14ac:dyDescent="0.25"/>
    <row r="114730" x14ac:dyDescent="0.25"/>
    <row r="114731" x14ac:dyDescent="0.25"/>
    <row r="114732" x14ac:dyDescent="0.25"/>
    <row r="114733" x14ac:dyDescent="0.25"/>
    <row r="114734" x14ac:dyDescent="0.25"/>
    <row r="114735" x14ac:dyDescent="0.25"/>
    <row r="114736" x14ac:dyDescent="0.25"/>
    <row r="114737" x14ac:dyDescent="0.25"/>
    <row r="114738" x14ac:dyDescent="0.25"/>
    <row r="114739" x14ac:dyDescent="0.25"/>
    <row r="114740" x14ac:dyDescent="0.25"/>
    <row r="114741" x14ac:dyDescent="0.25"/>
    <row r="114742" x14ac:dyDescent="0.25"/>
    <row r="114743" x14ac:dyDescent="0.25"/>
    <row r="114744" x14ac:dyDescent="0.25"/>
    <row r="114745" x14ac:dyDescent="0.25"/>
    <row r="114746" x14ac:dyDescent="0.25"/>
    <row r="114747" x14ac:dyDescent="0.25"/>
    <row r="114748" x14ac:dyDescent="0.25"/>
    <row r="114749" x14ac:dyDescent="0.25"/>
    <row r="114750" x14ac:dyDescent="0.25"/>
    <row r="114751" x14ac:dyDescent="0.25"/>
    <row r="114752" x14ac:dyDescent="0.25"/>
    <row r="114753" x14ac:dyDescent="0.25"/>
    <row r="114754" x14ac:dyDescent="0.25"/>
    <row r="114755" x14ac:dyDescent="0.25"/>
    <row r="114756" x14ac:dyDescent="0.25"/>
    <row r="114757" x14ac:dyDescent="0.25"/>
    <row r="114758" x14ac:dyDescent="0.25"/>
    <row r="114759" x14ac:dyDescent="0.25"/>
    <row r="114760" x14ac:dyDescent="0.25"/>
    <row r="114761" x14ac:dyDescent="0.25"/>
    <row r="114762" x14ac:dyDescent="0.25"/>
    <row r="114763" x14ac:dyDescent="0.25"/>
    <row r="114764" x14ac:dyDescent="0.25"/>
    <row r="114765" x14ac:dyDescent="0.25"/>
    <row r="114766" x14ac:dyDescent="0.25"/>
    <row r="114767" x14ac:dyDescent="0.25"/>
    <row r="114768" x14ac:dyDescent="0.25"/>
    <row r="114769" x14ac:dyDescent="0.25"/>
    <row r="114770" x14ac:dyDescent="0.25"/>
    <row r="114771" x14ac:dyDescent="0.25"/>
    <row r="114772" x14ac:dyDescent="0.25"/>
    <row r="114773" x14ac:dyDescent="0.25"/>
    <row r="114774" x14ac:dyDescent="0.25"/>
    <row r="114775" x14ac:dyDescent="0.25"/>
    <row r="114776" x14ac:dyDescent="0.25"/>
    <row r="114777" x14ac:dyDescent="0.25"/>
    <row r="114778" x14ac:dyDescent="0.25"/>
    <row r="114779" x14ac:dyDescent="0.25"/>
    <row r="114780" x14ac:dyDescent="0.25"/>
    <row r="114781" x14ac:dyDescent="0.25"/>
    <row r="114782" x14ac:dyDescent="0.25"/>
    <row r="114783" x14ac:dyDescent="0.25"/>
    <row r="114784" x14ac:dyDescent="0.25"/>
    <row r="114785" x14ac:dyDescent="0.25"/>
    <row r="114786" x14ac:dyDescent="0.25"/>
    <row r="114787" x14ac:dyDescent="0.25"/>
    <row r="114788" x14ac:dyDescent="0.25"/>
    <row r="114789" x14ac:dyDescent="0.25"/>
    <row r="114790" x14ac:dyDescent="0.25"/>
    <row r="114791" x14ac:dyDescent="0.25"/>
    <row r="114792" x14ac:dyDescent="0.25"/>
    <row r="114793" x14ac:dyDescent="0.25"/>
    <row r="114794" x14ac:dyDescent="0.25"/>
    <row r="114795" x14ac:dyDescent="0.25"/>
    <row r="114796" x14ac:dyDescent="0.25"/>
    <row r="114797" x14ac:dyDescent="0.25"/>
    <row r="114798" x14ac:dyDescent="0.25"/>
    <row r="114799" x14ac:dyDescent="0.25"/>
    <row r="114800" x14ac:dyDescent="0.25"/>
    <row r="114801" x14ac:dyDescent="0.25"/>
    <row r="114802" x14ac:dyDescent="0.25"/>
    <row r="114803" x14ac:dyDescent="0.25"/>
    <row r="114804" x14ac:dyDescent="0.25"/>
    <row r="114805" x14ac:dyDescent="0.25"/>
    <row r="114806" x14ac:dyDescent="0.25"/>
    <row r="114807" x14ac:dyDescent="0.25"/>
    <row r="114808" x14ac:dyDescent="0.25"/>
    <row r="114809" x14ac:dyDescent="0.25"/>
    <row r="114810" x14ac:dyDescent="0.25"/>
    <row r="114811" x14ac:dyDescent="0.25"/>
    <row r="114812" x14ac:dyDescent="0.25"/>
    <row r="114813" x14ac:dyDescent="0.25"/>
    <row r="114814" x14ac:dyDescent="0.25"/>
    <row r="114815" x14ac:dyDescent="0.25"/>
    <row r="114816" x14ac:dyDescent="0.25"/>
    <row r="114817" x14ac:dyDescent="0.25"/>
    <row r="114818" x14ac:dyDescent="0.25"/>
    <row r="114819" x14ac:dyDescent="0.25"/>
    <row r="114820" x14ac:dyDescent="0.25"/>
    <row r="114821" x14ac:dyDescent="0.25"/>
    <row r="114822" x14ac:dyDescent="0.25"/>
    <row r="114823" x14ac:dyDescent="0.25"/>
    <row r="114824" x14ac:dyDescent="0.25"/>
    <row r="114825" x14ac:dyDescent="0.25"/>
    <row r="114826" x14ac:dyDescent="0.25"/>
    <row r="114827" x14ac:dyDescent="0.25"/>
    <row r="114828" x14ac:dyDescent="0.25"/>
    <row r="114829" x14ac:dyDescent="0.25"/>
    <row r="114830" x14ac:dyDescent="0.25"/>
    <row r="114831" x14ac:dyDescent="0.25"/>
    <row r="114832" x14ac:dyDescent="0.25"/>
    <row r="114833" x14ac:dyDescent="0.25"/>
    <row r="114834" x14ac:dyDescent="0.25"/>
    <row r="114835" x14ac:dyDescent="0.25"/>
    <row r="114836" x14ac:dyDescent="0.25"/>
    <row r="114837" x14ac:dyDescent="0.25"/>
    <row r="114838" x14ac:dyDescent="0.25"/>
    <row r="114839" x14ac:dyDescent="0.25"/>
    <row r="114840" x14ac:dyDescent="0.25"/>
    <row r="114841" x14ac:dyDescent="0.25"/>
    <row r="114842" x14ac:dyDescent="0.25"/>
    <row r="114843" x14ac:dyDescent="0.25"/>
    <row r="114844" x14ac:dyDescent="0.25"/>
    <row r="114845" x14ac:dyDescent="0.25"/>
    <row r="114846" x14ac:dyDescent="0.25"/>
    <row r="114847" x14ac:dyDescent="0.25"/>
    <row r="114848" x14ac:dyDescent="0.25"/>
    <row r="114849" x14ac:dyDescent="0.25"/>
    <row r="114850" x14ac:dyDescent="0.25"/>
    <row r="114851" x14ac:dyDescent="0.25"/>
    <row r="114852" x14ac:dyDescent="0.25"/>
    <row r="114853" x14ac:dyDescent="0.25"/>
    <row r="114854" x14ac:dyDescent="0.25"/>
    <row r="114855" x14ac:dyDescent="0.25"/>
    <row r="114856" x14ac:dyDescent="0.25"/>
    <row r="114857" x14ac:dyDescent="0.25"/>
    <row r="114858" x14ac:dyDescent="0.25"/>
    <row r="114859" x14ac:dyDescent="0.25"/>
    <row r="114860" x14ac:dyDescent="0.25"/>
    <row r="114861" x14ac:dyDescent="0.25"/>
    <row r="114862" x14ac:dyDescent="0.25"/>
    <row r="114863" x14ac:dyDescent="0.25"/>
    <row r="114864" x14ac:dyDescent="0.25"/>
    <row r="114865" x14ac:dyDescent="0.25"/>
    <row r="114866" x14ac:dyDescent="0.25"/>
    <row r="114867" x14ac:dyDescent="0.25"/>
    <row r="114868" x14ac:dyDescent="0.25"/>
    <row r="114869" x14ac:dyDescent="0.25"/>
    <row r="114870" x14ac:dyDescent="0.25"/>
    <row r="114871" x14ac:dyDescent="0.25"/>
    <row r="114872" x14ac:dyDescent="0.25"/>
    <row r="114873" x14ac:dyDescent="0.25"/>
    <row r="114874" x14ac:dyDescent="0.25"/>
    <row r="114875" x14ac:dyDescent="0.25"/>
    <row r="114876" x14ac:dyDescent="0.25"/>
    <row r="114877" x14ac:dyDescent="0.25"/>
    <row r="114878" x14ac:dyDescent="0.25"/>
    <row r="114879" x14ac:dyDescent="0.25"/>
    <row r="114880" x14ac:dyDescent="0.25"/>
    <row r="114881" x14ac:dyDescent="0.25"/>
    <row r="114882" x14ac:dyDescent="0.25"/>
    <row r="114883" x14ac:dyDescent="0.25"/>
    <row r="114884" x14ac:dyDescent="0.25"/>
    <row r="114885" x14ac:dyDescent="0.25"/>
    <row r="114886" x14ac:dyDescent="0.25"/>
    <row r="114887" x14ac:dyDescent="0.25"/>
    <row r="114888" x14ac:dyDescent="0.25"/>
    <row r="114889" x14ac:dyDescent="0.25"/>
    <row r="114890" x14ac:dyDescent="0.25"/>
    <row r="114891" x14ac:dyDescent="0.25"/>
    <row r="114892" x14ac:dyDescent="0.25"/>
    <row r="114893" x14ac:dyDescent="0.25"/>
    <row r="114894" x14ac:dyDescent="0.25"/>
    <row r="114895" x14ac:dyDescent="0.25"/>
    <row r="114896" x14ac:dyDescent="0.25"/>
    <row r="114897" x14ac:dyDescent="0.25"/>
    <row r="114898" x14ac:dyDescent="0.25"/>
    <row r="114899" x14ac:dyDescent="0.25"/>
    <row r="114900" x14ac:dyDescent="0.25"/>
    <row r="114901" x14ac:dyDescent="0.25"/>
    <row r="114902" x14ac:dyDescent="0.25"/>
    <row r="114903" x14ac:dyDescent="0.25"/>
    <row r="114904" x14ac:dyDescent="0.25"/>
    <row r="114905" x14ac:dyDescent="0.25"/>
    <row r="114906" x14ac:dyDescent="0.25"/>
    <row r="114907" x14ac:dyDescent="0.25"/>
    <row r="114908" x14ac:dyDescent="0.25"/>
    <row r="114909" x14ac:dyDescent="0.25"/>
    <row r="114910" x14ac:dyDescent="0.25"/>
    <row r="114911" x14ac:dyDescent="0.25"/>
    <row r="114912" x14ac:dyDescent="0.25"/>
    <row r="114913" x14ac:dyDescent="0.25"/>
    <row r="114914" x14ac:dyDescent="0.25"/>
    <row r="114915" x14ac:dyDescent="0.25"/>
    <row r="114916" x14ac:dyDescent="0.25"/>
    <row r="114917" x14ac:dyDescent="0.25"/>
    <row r="114918" x14ac:dyDescent="0.25"/>
    <row r="114919" x14ac:dyDescent="0.25"/>
    <row r="114920" x14ac:dyDescent="0.25"/>
    <row r="114921" x14ac:dyDescent="0.25"/>
    <row r="114922" x14ac:dyDescent="0.25"/>
    <row r="114923" x14ac:dyDescent="0.25"/>
    <row r="114924" x14ac:dyDescent="0.25"/>
    <row r="114925" x14ac:dyDescent="0.25"/>
    <row r="114926" x14ac:dyDescent="0.25"/>
    <row r="114927" x14ac:dyDescent="0.25"/>
    <row r="114928" x14ac:dyDescent="0.25"/>
    <row r="114929" x14ac:dyDescent="0.25"/>
    <row r="114930" x14ac:dyDescent="0.25"/>
    <row r="114931" x14ac:dyDescent="0.25"/>
    <row r="114932" x14ac:dyDescent="0.25"/>
    <row r="114933" x14ac:dyDescent="0.25"/>
    <row r="114934" x14ac:dyDescent="0.25"/>
    <row r="114935" x14ac:dyDescent="0.25"/>
    <row r="114936" x14ac:dyDescent="0.25"/>
    <row r="114937" x14ac:dyDescent="0.25"/>
    <row r="114938" x14ac:dyDescent="0.25"/>
    <row r="114939" x14ac:dyDescent="0.25"/>
    <row r="114940" x14ac:dyDescent="0.25"/>
    <row r="114941" x14ac:dyDescent="0.25"/>
    <row r="114942" x14ac:dyDescent="0.25"/>
    <row r="114943" x14ac:dyDescent="0.25"/>
    <row r="114944" x14ac:dyDescent="0.25"/>
    <row r="114945" x14ac:dyDescent="0.25"/>
    <row r="114946" x14ac:dyDescent="0.25"/>
    <row r="114947" x14ac:dyDescent="0.25"/>
    <row r="114948" x14ac:dyDescent="0.25"/>
    <row r="114949" x14ac:dyDescent="0.25"/>
    <row r="114950" x14ac:dyDescent="0.25"/>
    <row r="114951" x14ac:dyDescent="0.25"/>
    <row r="114952" x14ac:dyDescent="0.25"/>
    <row r="114953" x14ac:dyDescent="0.25"/>
    <row r="114954" x14ac:dyDescent="0.25"/>
    <row r="114955" x14ac:dyDescent="0.25"/>
    <row r="114956" x14ac:dyDescent="0.25"/>
    <row r="114957" x14ac:dyDescent="0.25"/>
    <row r="114958" x14ac:dyDescent="0.25"/>
    <row r="114959" x14ac:dyDescent="0.25"/>
    <row r="114960" x14ac:dyDescent="0.25"/>
    <row r="114961" x14ac:dyDescent="0.25"/>
    <row r="114962" x14ac:dyDescent="0.25"/>
    <row r="114963" x14ac:dyDescent="0.25"/>
    <row r="114964" x14ac:dyDescent="0.25"/>
    <row r="114965" x14ac:dyDescent="0.25"/>
    <row r="114966" x14ac:dyDescent="0.25"/>
    <row r="114967" x14ac:dyDescent="0.25"/>
    <row r="114968" x14ac:dyDescent="0.25"/>
    <row r="114969" x14ac:dyDescent="0.25"/>
    <row r="114970" x14ac:dyDescent="0.25"/>
    <row r="114971" x14ac:dyDescent="0.25"/>
    <row r="114972" x14ac:dyDescent="0.25"/>
    <row r="114973" x14ac:dyDescent="0.25"/>
    <row r="114974" x14ac:dyDescent="0.25"/>
    <row r="114975" x14ac:dyDescent="0.25"/>
    <row r="114976" x14ac:dyDescent="0.25"/>
    <row r="114977" x14ac:dyDescent="0.25"/>
    <row r="114978" x14ac:dyDescent="0.25"/>
    <row r="114979" x14ac:dyDescent="0.25"/>
    <row r="114980" x14ac:dyDescent="0.25"/>
    <row r="114981" x14ac:dyDescent="0.25"/>
    <row r="114982" x14ac:dyDescent="0.25"/>
    <row r="114983" x14ac:dyDescent="0.25"/>
    <row r="114984" x14ac:dyDescent="0.25"/>
    <row r="114985" x14ac:dyDescent="0.25"/>
    <row r="114986" x14ac:dyDescent="0.25"/>
    <row r="114987" x14ac:dyDescent="0.25"/>
    <row r="114988" x14ac:dyDescent="0.25"/>
    <row r="114989" x14ac:dyDescent="0.25"/>
    <row r="114990" x14ac:dyDescent="0.25"/>
    <row r="114991" x14ac:dyDescent="0.25"/>
    <row r="114992" x14ac:dyDescent="0.25"/>
    <row r="114993" x14ac:dyDescent="0.25"/>
    <row r="114994" x14ac:dyDescent="0.25"/>
    <row r="114995" x14ac:dyDescent="0.25"/>
    <row r="114996" x14ac:dyDescent="0.25"/>
    <row r="114997" x14ac:dyDescent="0.25"/>
    <row r="114998" x14ac:dyDescent="0.25"/>
    <row r="114999" x14ac:dyDescent="0.25"/>
    <row r="115000" x14ac:dyDescent="0.25"/>
    <row r="115001" x14ac:dyDescent="0.25"/>
    <row r="115002" x14ac:dyDescent="0.25"/>
    <row r="115003" x14ac:dyDescent="0.25"/>
    <row r="115004" x14ac:dyDescent="0.25"/>
    <row r="115005" x14ac:dyDescent="0.25"/>
    <row r="115006" x14ac:dyDescent="0.25"/>
    <row r="115007" x14ac:dyDescent="0.25"/>
    <row r="115008" x14ac:dyDescent="0.25"/>
    <row r="115009" x14ac:dyDescent="0.25"/>
    <row r="115010" x14ac:dyDescent="0.25"/>
    <row r="115011" x14ac:dyDescent="0.25"/>
    <row r="115012" x14ac:dyDescent="0.25"/>
    <row r="115013" x14ac:dyDescent="0.25"/>
    <row r="115014" x14ac:dyDescent="0.25"/>
    <row r="115015" x14ac:dyDescent="0.25"/>
    <row r="115016" x14ac:dyDescent="0.25"/>
    <row r="115017" x14ac:dyDescent="0.25"/>
    <row r="115018" x14ac:dyDescent="0.25"/>
    <row r="115019" x14ac:dyDescent="0.25"/>
    <row r="115020" x14ac:dyDescent="0.25"/>
    <row r="115021" x14ac:dyDescent="0.25"/>
    <row r="115022" x14ac:dyDescent="0.25"/>
    <row r="115023" x14ac:dyDescent="0.25"/>
    <row r="115024" x14ac:dyDescent="0.25"/>
    <row r="115025" x14ac:dyDescent="0.25"/>
    <row r="115026" x14ac:dyDescent="0.25"/>
    <row r="115027" x14ac:dyDescent="0.25"/>
    <row r="115028" x14ac:dyDescent="0.25"/>
    <row r="115029" x14ac:dyDescent="0.25"/>
    <row r="115030" x14ac:dyDescent="0.25"/>
    <row r="115031" x14ac:dyDescent="0.25"/>
    <row r="115032" x14ac:dyDescent="0.25"/>
    <row r="115033" x14ac:dyDescent="0.25"/>
    <row r="115034" x14ac:dyDescent="0.25"/>
    <row r="115035" x14ac:dyDescent="0.25"/>
    <row r="115036" x14ac:dyDescent="0.25"/>
    <row r="115037" x14ac:dyDescent="0.25"/>
    <row r="115038" x14ac:dyDescent="0.25"/>
    <row r="115039" x14ac:dyDescent="0.25"/>
    <row r="115040" x14ac:dyDescent="0.25"/>
    <row r="115041" x14ac:dyDescent="0.25"/>
    <row r="115042" x14ac:dyDescent="0.25"/>
    <row r="115043" x14ac:dyDescent="0.25"/>
    <row r="115044" x14ac:dyDescent="0.25"/>
    <row r="115045" x14ac:dyDescent="0.25"/>
    <row r="115046" x14ac:dyDescent="0.25"/>
    <row r="115047" x14ac:dyDescent="0.25"/>
    <row r="115048" x14ac:dyDescent="0.25"/>
    <row r="115049" x14ac:dyDescent="0.25"/>
    <row r="115050" x14ac:dyDescent="0.25"/>
    <row r="115051" x14ac:dyDescent="0.25"/>
    <row r="115052" x14ac:dyDescent="0.25"/>
    <row r="115053" x14ac:dyDescent="0.25"/>
    <row r="115054" x14ac:dyDescent="0.25"/>
    <row r="115055" x14ac:dyDescent="0.25"/>
    <row r="115056" x14ac:dyDescent="0.25"/>
    <row r="115057" x14ac:dyDescent="0.25"/>
    <row r="115058" x14ac:dyDescent="0.25"/>
    <row r="115059" x14ac:dyDescent="0.25"/>
    <row r="115060" x14ac:dyDescent="0.25"/>
    <row r="115061" x14ac:dyDescent="0.25"/>
    <row r="115062" x14ac:dyDescent="0.25"/>
    <row r="115063" x14ac:dyDescent="0.25"/>
    <row r="115064" x14ac:dyDescent="0.25"/>
    <row r="115065" x14ac:dyDescent="0.25"/>
    <row r="115066" x14ac:dyDescent="0.25"/>
    <row r="115067" x14ac:dyDescent="0.25"/>
    <row r="115068" x14ac:dyDescent="0.25"/>
    <row r="115069" x14ac:dyDescent="0.25"/>
    <row r="115070" x14ac:dyDescent="0.25"/>
    <row r="115071" x14ac:dyDescent="0.25"/>
    <row r="115072" x14ac:dyDescent="0.25"/>
    <row r="115073" x14ac:dyDescent="0.25"/>
    <row r="115074" x14ac:dyDescent="0.25"/>
    <row r="115075" x14ac:dyDescent="0.25"/>
    <row r="115076" x14ac:dyDescent="0.25"/>
    <row r="115077" x14ac:dyDescent="0.25"/>
    <row r="115078" x14ac:dyDescent="0.25"/>
    <row r="115079" x14ac:dyDescent="0.25"/>
    <row r="115080" x14ac:dyDescent="0.25"/>
    <row r="115081" x14ac:dyDescent="0.25"/>
    <row r="115082" x14ac:dyDescent="0.25"/>
    <row r="115083" x14ac:dyDescent="0.25"/>
    <row r="115084" x14ac:dyDescent="0.25"/>
    <row r="115085" x14ac:dyDescent="0.25"/>
    <row r="115086" x14ac:dyDescent="0.25"/>
    <row r="115087" x14ac:dyDescent="0.25"/>
    <row r="115088" x14ac:dyDescent="0.25"/>
    <row r="115089" x14ac:dyDescent="0.25"/>
    <row r="115090" x14ac:dyDescent="0.25"/>
    <row r="115091" x14ac:dyDescent="0.25"/>
    <row r="115092" x14ac:dyDescent="0.25"/>
    <row r="115093" x14ac:dyDescent="0.25"/>
    <row r="115094" x14ac:dyDescent="0.25"/>
    <row r="115095" x14ac:dyDescent="0.25"/>
    <row r="115096" x14ac:dyDescent="0.25"/>
    <row r="115097" x14ac:dyDescent="0.25"/>
    <row r="115098" x14ac:dyDescent="0.25"/>
    <row r="115099" x14ac:dyDescent="0.25"/>
    <row r="115100" x14ac:dyDescent="0.25"/>
    <row r="115101" x14ac:dyDescent="0.25"/>
    <row r="115102" x14ac:dyDescent="0.25"/>
    <row r="115103" x14ac:dyDescent="0.25"/>
    <row r="115104" x14ac:dyDescent="0.25"/>
    <row r="115105" x14ac:dyDescent="0.25"/>
    <row r="115106" x14ac:dyDescent="0.25"/>
    <row r="115107" x14ac:dyDescent="0.25"/>
    <row r="115108" x14ac:dyDescent="0.25"/>
    <row r="115109" x14ac:dyDescent="0.25"/>
    <row r="115110" x14ac:dyDescent="0.25"/>
    <row r="115111" x14ac:dyDescent="0.25"/>
    <row r="115112" x14ac:dyDescent="0.25"/>
    <row r="115113" x14ac:dyDescent="0.25"/>
    <row r="115114" x14ac:dyDescent="0.25"/>
    <row r="115115" x14ac:dyDescent="0.25"/>
    <row r="115116" x14ac:dyDescent="0.25"/>
    <row r="115117" x14ac:dyDescent="0.25"/>
    <row r="115118" x14ac:dyDescent="0.25"/>
    <row r="115119" x14ac:dyDescent="0.25"/>
    <row r="115120" x14ac:dyDescent="0.25"/>
    <row r="115121" x14ac:dyDescent="0.25"/>
    <row r="115122" x14ac:dyDescent="0.25"/>
    <row r="115123" x14ac:dyDescent="0.25"/>
    <row r="115124" x14ac:dyDescent="0.25"/>
    <row r="115125" x14ac:dyDescent="0.25"/>
    <row r="115126" x14ac:dyDescent="0.25"/>
    <row r="115127" x14ac:dyDescent="0.25"/>
    <row r="115128" x14ac:dyDescent="0.25"/>
    <row r="115129" x14ac:dyDescent="0.25"/>
    <row r="115130" x14ac:dyDescent="0.25"/>
    <row r="115131" x14ac:dyDescent="0.25"/>
    <row r="115132" x14ac:dyDescent="0.25"/>
    <row r="115133" x14ac:dyDescent="0.25"/>
    <row r="115134" x14ac:dyDescent="0.25"/>
    <row r="115135" x14ac:dyDescent="0.25"/>
    <row r="115136" x14ac:dyDescent="0.25"/>
    <row r="115137" x14ac:dyDescent="0.25"/>
    <row r="115138" x14ac:dyDescent="0.25"/>
    <row r="115139" x14ac:dyDescent="0.25"/>
    <row r="115140" x14ac:dyDescent="0.25"/>
    <row r="115141" x14ac:dyDescent="0.25"/>
    <row r="115142" x14ac:dyDescent="0.25"/>
    <row r="115143" x14ac:dyDescent="0.25"/>
    <row r="115144" x14ac:dyDescent="0.25"/>
    <row r="115145" x14ac:dyDescent="0.25"/>
    <row r="115146" x14ac:dyDescent="0.25"/>
    <row r="115147" x14ac:dyDescent="0.25"/>
    <row r="115148" x14ac:dyDescent="0.25"/>
    <row r="115149" x14ac:dyDescent="0.25"/>
    <row r="115150" x14ac:dyDescent="0.25"/>
    <row r="115151" x14ac:dyDescent="0.25"/>
    <row r="115152" x14ac:dyDescent="0.25"/>
    <row r="115153" x14ac:dyDescent="0.25"/>
    <row r="115154" x14ac:dyDescent="0.25"/>
    <row r="115155" x14ac:dyDescent="0.25"/>
    <row r="115156" x14ac:dyDescent="0.25"/>
    <row r="115157" x14ac:dyDescent="0.25"/>
    <row r="115158" x14ac:dyDescent="0.25"/>
    <row r="115159" x14ac:dyDescent="0.25"/>
    <row r="115160" x14ac:dyDescent="0.25"/>
    <row r="115161" x14ac:dyDescent="0.25"/>
    <row r="115162" x14ac:dyDescent="0.25"/>
    <row r="115163" x14ac:dyDescent="0.25"/>
    <row r="115164" x14ac:dyDescent="0.25"/>
    <row r="115165" x14ac:dyDescent="0.25"/>
    <row r="115166" x14ac:dyDescent="0.25"/>
    <row r="115167" x14ac:dyDescent="0.25"/>
    <row r="115168" x14ac:dyDescent="0.25"/>
    <row r="115169" x14ac:dyDescent="0.25"/>
    <row r="115170" x14ac:dyDescent="0.25"/>
    <row r="115171" x14ac:dyDescent="0.25"/>
    <row r="115172" x14ac:dyDescent="0.25"/>
    <row r="115173" x14ac:dyDescent="0.25"/>
    <row r="115174" x14ac:dyDescent="0.25"/>
    <row r="115175" x14ac:dyDescent="0.25"/>
    <row r="115176" x14ac:dyDescent="0.25"/>
    <row r="115177" x14ac:dyDescent="0.25"/>
    <row r="115178" x14ac:dyDescent="0.25"/>
    <row r="115179" x14ac:dyDescent="0.25"/>
    <row r="115180" x14ac:dyDescent="0.25"/>
    <row r="115181" x14ac:dyDescent="0.25"/>
    <row r="115182" x14ac:dyDescent="0.25"/>
    <row r="115183" x14ac:dyDescent="0.25"/>
    <row r="115184" x14ac:dyDescent="0.25"/>
    <row r="115185" x14ac:dyDescent="0.25"/>
    <row r="115186" x14ac:dyDescent="0.25"/>
    <row r="115187" x14ac:dyDescent="0.25"/>
    <row r="115188" x14ac:dyDescent="0.25"/>
    <row r="115189" x14ac:dyDescent="0.25"/>
    <row r="115190" x14ac:dyDescent="0.25"/>
    <row r="115191" x14ac:dyDescent="0.25"/>
    <row r="115192" x14ac:dyDescent="0.25"/>
    <row r="115193" x14ac:dyDescent="0.25"/>
    <row r="115194" x14ac:dyDescent="0.25"/>
    <row r="115195" x14ac:dyDescent="0.25"/>
    <row r="115196" x14ac:dyDescent="0.25"/>
    <row r="115197" x14ac:dyDescent="0.25"/>
    <row r="115198" x14ac:dyDescent="0.25"/>
    <row r="115199" x14ac:dyDescent="0.25"/>
    <row r="115200" x14ac:dyDescent="0.25"/>
    <row r="115201" x14ac:dyDescent="0.25"/>
    <row r="115202" x14ac:dyDescent="0.25"/>
    <row r="115203" x14ac:dyDescent="0.25"/>
    <row r="115204" x14ac:dyDescent="0.25"/>
    <row r="115205" x14ac:dyDescent="0.25"/>
    <row r="115206" x14ac:dyDescent="0.25"/>
    <row r="115207" x14ac:dyDescent="0.25"/>
    <row r="115208" x14ac:dyDescent="0.25"/>
    <row r="115209" x14ac:dyDescent="0.25"/>
    <row r="115210" x14ac:dyDescent="0.25"/>
    <row r="115211" x14ac:dyDescent="0.25"/>
    <row r="115212" x14ac:dyDescent="0.25"/>
    <row r="115213" x14ac:dyDescent="0.25"/>
    <row r="115214" x14ac:dyDescent="0.25"/>
    <row r="115215" x14ac:dyDescent="0.25"/>
    <row r="115216" x14ac:dyDescent="0.25"/>
    <row r="115217" x14ac:dyDescent="0.25"/>
    <row r="115218" x14ac:dyDescent="0.25"/>
    <row r="115219" x14ac:dyDescent="0.25"/>
    <row r="115220" x14ac:dyDescent="0.25"/>
    <row r="115221" x14ac:dyDescent="0.25"/>
    <row r="115222" x14ac:dyDescent="0.25"/>
    <row r="115223" x14ac:dyDescent="0.25"/>
    <row r="115224" x14ac:dyDescent="0.25"/>
    <row r="115225" x14ac:dyDescent="0.25"/>
    <row r="115226" x14ac:dyDescent="0.25"/>
    <row r="115227" x14ac:dyDescent="0.25"/>
    <row r="115228" x14ac:dyDescent="0.25"/>
    <row r="115229" x14ac:dyDescent="0.25"/>
    <row r="115230" x14ac:dyDescent="0.25"/>
    <row r="115231" x14ac:dyDescent="0.25"/>
    <row r="115232" x14ac:dyDescent="0.25"/>
    <row r="115233" x14ac:dyDescent="0.25"/>
    <row r="115234" x14ac:dyDescent="0.25"/>
    <row r="115235" x14ac:dyDescent="0.25"/>
    <row r="115236" x14ac:dyDescent="0.25"/>
    <row r="115237" x14ac:dyDescent="0.25"/>
    <row r="115238" x14ac:dyDescent="0.25"/>
    <row r="115239" x14ac:dyDescent="0.25"/>
    <row r="115240" x14ac:dyDescent="0.25"/>
    <row r="115241" x14ac:dyDescent="0.25"/>
    <row r="115242" x14ac:dyDescent="0.25"/>
    <row r="115243" x14ac:dyDescent="0.25"/>
    <row r="115244" x14ac:dyDescent="0.25"/>
    <row r="115245" x14ac:dyDescent="0.25"/>
    <row r="115246" x14ac:dyDescent="0.25"/>
    <row r="115247" x14ac:dyDescent="0.25"/>
    <row r="115248" x14ac:dyDescent="0.25"/>
    <row r="115249" x14ac:dyDescent="0.25"/>
    <row r="115250" x14ac:dyDescent="0.25"/>
    <row r="115251" x14ac:dyDescent="0.25"/>
    <row r="115252" x14ac:dyDescent="0.25"/>
    <row r="115253" x14ac:dyDescent="0.25"/>
    <row r="115254" x14ac:dyDescent="0.25"/>
    <row r="115255" x14ac:dyDescent="0.25"/>
    <row r="115256" x14ac:dyDescent="0.25"/>
    <row r="115257" x14ac:dyDescent="0.25"/>
    <row r="115258" x14ac:dyDescent="0.25"/>
    <row r="115259" x14ac:dyDescent="0.25"/>
    <row r="115260" x14ac:dyDescent="0.25"/>
    <row r="115261" x14ac:dyDescent="0.25"/>
    <row r="115262" x14ac:dyDescent="0.25"/>
    <row r="115263" x14ac:dyDescent="0.25"/>
    <row r="115264" x14ac:dyDescent="0.25"/>
    <row r="115265" x14ac:dyDescent="0.25"/>
    <row r="115266" x14ac:dyDescent="0.25"/>
    <row r="115267" x14ac:dyDescent="0.25"/>
    <row r="115268" x14ac:dyDescent="0.25"/>
    <row r="115269" x14ac:dyDescent="0.25"/>
    <row r="115270" x14ac:dyDescent="0.25"/>
    <row r="115271" x14ac:dyDescent="0.25"/>
    <row r="115272" x14ac:dyDescent="0.25"/>
    <row r="115273" x14ac:dyDescent="0.25"/>
    <row r="115274" x14ac:dyDescent="0.25"/>
    <row r="115275" x14ac:dyDescent="0.25"/>
    <row r="115276" x14ac:dyDescent="0.25"/>
    <row r="115277" x14ac:dyDescent="0.25"/>
    <row r="115278" x14ac:dyDescent="0.25"/>
    <row r="115279" x14ac:dyDescent="0.25"/>
    <row r="115280" x14ac:dyDescent="0.25"/>
    <row r="115281" x14ac:dyDescent="0.25"/>
    <row r="115282" x14ac:dyDescent="0.25"/>
    <row r="115283" x14ac:dyDescent="0.25"/>
    <row r="115284" x14ac:dyDescent="0.25"/>
    <row r="115285" x14ac:dyDescent="0.25"/>
    <row r="115286" x14ac:dyDescent="0.25"/>
    <row r="115287" x14ac:dyDescent="0.25"/>
    <row r="115288" x14ac:dyDescent="0.25"/>
    <row r="115289" x14ac:dyDescent="0.25"/>
    <row r="115290" x14ac:dyDescent="0.25"/>
    <row r="115291" x14ac:dyDescent="0.25"/>
    <row r="115292" x14ac:dyDescent="0.25"/>
    <row r="115293" x14ac:dyDescent="0.25"/>
    <row r="115294" x14ac:dyDescent="0.25"/>
    <row r="115295" x14ac:dyDescent="0.25"/>
    <row r="115296" x14ac:dyDescent="0.25"/>
    <row r="115297" x14ac:dyDescent="0.25"/>
    <row r="115298" x14ac:dyDescent="0.25"/>
    <row r="115299" x14ac:dyDescent="0.25"/>
    <row r="115300" x14ac:dyDescent="0.25"/>
    <row r="115301" x14ac:dyDescent="0.25"/>
    <row r="115302" x14ac:dyDescent="0.25"/>
    <row r="115303" x14ac:dyDescent="0.25"/>
    <row r="115304" x14ac:dyDescent="0.25"/>
    <row r="115305" x14ac:dyDescent="0.25"/>
    <row r="115306" x14ac:dyDescent="0.25"/>
    <row r="115307" x14ac:dyDescent="0.25"/>
    <row r="115308" x14ac:dyDescent="0.25"/>
    <row r="115309" x14ac:dyDescent="0.25"/>
    <row r="115310" x14ac:dyDescent="0.25"/>
    <row r="115311" x14ac:dyDescent="0.25"/>
    <row r="115312" x14ac:dyDescent="0.25"/>
    <row r="115313" x14ac:dyDescent="0.25"/>
    <row r="115314" x14ac:dyDescent="0.25"/>
    <row r="115315" x14ac:dyDescent="0.25"/>
    <row r="115316" x14ac:dyDescent="0.25"/>
    <row r="115317" x14ac:dyDescent="0.25"/>
    <row r="115318" x14ac:dyDescent="0.25"/>
    <row r="115319" x14ac:dyDescent="0.25"/>
    <row r="115320" x14ac:dyDescent="0.25"/>
    <row r="115321" x14ac:dyDescent="0.25"/>
    <row r="115322" x14ac:dyDescent="0.25"/>
    <row r="115323" x14ac:dyDescent="0.25"/>
    <row r="115324" x14ac:dyDescent="0.25"/>
    <row r="115325" x14ac:dyDescent="0.25"/>
    <row r="115326" x14ac:dyDescent="0.25"/>
    <row r="115327" x14ac:dyDescent="0.25"/>
    <row r="115328" x14ac:dyDescent="0.25"/>
    <row r="115329" x14ac:dyDescent="0.25"/>
    <row r="115330" x14ac:dyDescent="0.25"/>
    <row r="115331" x14ac:dyDescent="0.25"/>
    <row r="115332" x14ac:dyDescent="0.25"/>
    <row r="115333" x14ac:dyDescent="0.25"/>
    <row r="115334" x14ac:dyDescent="0.25"/>
    <row r="115335" x14ac:dyDescent="0.25"/>
    <row r="115336" x14ac:dyDescent="0.25"/>
    <row r="115337" x14ac:dyDescent="0.25"/>
    <row r="115338" x14ac:dyDescent="0.25"/>
    <row r="115339" x14ac:dyDescent="0.25"/>
    <row r="115340" x14ac:dyDescent="0.25"/>
    <row r="115341" x14ac:dyDescent="0.25"/>
    <row r="115342" x14ac:dyDescent="0.25"/>
    <row r="115343" x14ac:dyDescent="0.25"/>
    <row r="115344" x14ac:dyDescent="0.25"/>
    <row r="115345" x14ac:dyDescent="0.25"/>
    <row r="115346" x14ac:dyDescent="0.25"/>
    <row r="115347" x14ac:dyDescent="0.25"/>
    <row r="115348" x14ac:dyDescent="0.25"/>
    <row r="115349" x14ac:dyDescent="0.25"/>
    <row r="115350" x14ac:dyDescent="0.25"/>
    <row r="115351" x14ac:dyDescent="0.25"/>
    <row r="115352" x14ac:dyDescent="0.25"/>
    <row r="115353" x14ac:dyDescent="0.25"/>
    <row r="115354" x14ac:dyDescent="0.25"/>
    <row r="115355" x14ac:dyDescent="0.25"/>
    <row r="115356" x14ac:dyDescent="0.25"/>
    <row r="115357" x14ac:dyDescent="0.25"/>
    <row r="115358" x14ac:dyDescent="0.25"/>
    <row r="115359" x14ac:dyDescent="0.25"/>
    <row r="115360" x14ac:dyDescent="0.25"/>
    <row r="115361" x14ac:dyDescent="0.25"/>
    <row r="115362" x14ac:dyDescent="0.25"/>
    <row r="115363" x14ac:dyDescent="0.25"/>
    <row r="115364" x14ac:dyDescent="0.25"/>
    <row r="115365" x14ac:dyDescent="0.25"/>
    <row r="115366" x14ac:dyDescent="0.25"/>
    <row r="115367" x14ac:dyDescent="0.25"/>
    <row r="115368" x14ac:dyDescent="0.25"/>
    <row r="115369" x14ac:dyDescent="0.25"/>
    <row r="115370" x14ac:dyDescent="0.25"/>
    <row r="115371" x14ac:dyDescent="0.25"/>
    <row r="115372" x14ac:dyDescent="0.25"/>
    <row r="115373" x14ac:dyDescent="0.25"/>
    <row r="115374" x14ac:dyDescent="0.25"/>
    <row r="115375" x14ac:dyDescent="0.25"/>
    <row r="115376" x14ac:dyDescent="0.25"/>
    <row r="115377" x14ac:dyDescent="0.25"/>
    <row r="115378" x14ac:dyDescent="0.25"/>
    <row r="115379" x14ac:dyDescent="0.25"/>
    <row r="115380" x14ac:dyDescent="0.25"/>
    <row r="115381" x14ac:dyDescent="0.25"/>
    <row r="115382" x14ac:dyDescent="0.25"/>
    <row r="115383" x14ac:dyDescent="0.25"/>
    <row r="115384" x14ac:dyDescent="0.25"/>
    <row r="115385" x14ac:dyDescent="0.25"/>
    <row r="115386" x14ac:dyDescent="0.25"/>
    <row r="115387" x14ac:dyDescent="0.25"/>
    <row r="115388" x14ac:dyDescent="0.25"/>
    <row r="115389" x14ac:dyDescent="0.25"/>
    <row r="115390" x14ac:dyDescent="0.25"/>
    <row r="115391" x14ac:dyDescent="0.25"/>
    <row r="115392" x14ac:dyDescent="0.25"/>
    <row r="115393" x14ac:dyDescent="0.25"/>
    <row r="115394" x14ac:dyDescent="0.25"/>
    <row r="115395" x14ac:dyDescent="0.25"/>
    <row r="115396" x14ac:dyDescent="0.25"/>
    <row r="115397" x14ac:dyDescent="0.25"/>
    <row r="115398" x14ac:dyDescent="0.25"/>
    <row r="115399" x14ac:dyDescent="0.25"/>
    <row r="115400" x14ac:dyDescent="0.25"/>
    <row r="115401" x14ac:dyDescent="0.25"/>
    <row r="115402" x14ac:dyDescent="0.25"/>
    <row r="115403" x14ac:dyDescent="0.25"/>
    <row r="115404" x14ac:dyDescent="0.25"/>
    <row r="115405" x14ac:dyDescent="0.25"/>
    <row r="115406" x14ac:dyDescent="0.25"/>
    <row r="115407" x14ac:dyDescent="0.25"/>
    <row r="115408" x14ac:dyDescent="0.25"/>
    <row r="115409" x14ac:dyDescent="0.25"/>
    <row r="115410" x14ac:dyDescent="0.25"/>
    <row r="115411" x14ac:dyDescent="0.25"/>
    <row r="115412" x14ac:dyDescent="0.25"/>
    <row r="115413" x14ac:dyDescent="0.25"/>
    <row r="115414" x14ac:dyDescent="0.25"/>
    <row r="115415" x14ac:dyDescent="0.25"/>
    <row r="115416" x14ac:dyDescent="0.25"/>
    <row r="115417" x14ac:dyDescent="0.25"/>
    <row r="115418" x14ac:dyDescent="0.25"/>
    <row r="115419" x14ac:dyDescent="0.25"/>
    <row r="115420" x14ac:dyDescent="0.25"/>
    <row r="115421" x14ac:dyDescent="0.25"/>
    <row r="115422" x14ac:dyDescent="0.25"/>
    <row r="115423" x14ac:dyDescent="0.25"/>
    <row r="115424" x14ac:dyDescent="0.25"/>
    <row r="115425" x14ac:dyDescent="0.25"/>
    <row r="115426" x14ac:dyDescent="0.25"/>
    <row r="115427" x14ac:dyDescent="0.25"/>
    <row r="115428" x14ac:dyDescent="0.25"/>
    <row r="115429" x14ac:dyDescent="0.25"/>
    <row r="115430" x14ac:dyDescent="0.25"/>
    <row r="115431" x14ac:dyDescent="0.25"/>
    <row r="115432" x14ac:dyDescent="0.25"/>
    <row r="115433" x14ac:dyDescent="0.25"/>
    <row r="115434" x14ac:dyDescent="0.25"/>
    <row r="115435" x14ac:dyDescent="0.25"/>
    <row r="115436" x14ac:dyDescent="0.25"/>
    <row r="115437" x14ac:dyDescent="0.25"/>
    <row r="115438" x14ac:dyDescent="0.25"/>
    <row r="115439" x14ac:dyDescent="0.25"/>
    <row r="115440" x14ac:dyDescent="0.25"/>
    <row r="115441" x14ac:dyDescent="0.25"/>
    <row r="115442" x14ac:dyDescent="0.25"/>
    <row r="115443" x14ac:dyDescent="0.25"/>
    <row r="115444" x14ac:dyDescent="0.25"/>
    <row r="115445" x14ac:dyDescent="0.25"/>
    <row r="115446" x14ac:dyDescent="0.25"/>
    <row r="115447" x14ac:dyDescent="0.25"/>
    <row r="115448" x14ac:dyDescent="0.25"/>
    <row r="115449" x14ac:dyDescent="0.25"/>
    <row r="115450" x14ac:dyDescent="0.25"/>
    <row r="115451" x14ac:dyDescent="0.25"/>
    <row r="115452" x14ac:dyDescent="0.25"/>
    <row r="115453" x14ac:dyDescent="0.25"/>
    <row r="115454" x14ac:dyDescent="0.25"/>
    <row r="115455" x14ac:dyDescent="0.25"/>
    <row r="115456" x14ac:dyDescent="0.25"/>
    <row r="115457" x14ac:dyDescent="0.25"/>
    <row r="115458" x14ac:dyDescent="0.25"/>
    <row r="115459" x14ac:dyDescent="0.25"/>
    <row r="115460" x14ac:dyDescent="0.25"/>
    <row r="115461" x14ac:dyDescent="0.25"/>
    <row r="115462" x14ac:dyDescent="0.25"/>
    <row r="115463" x14ac:dyDescent="0.25"/>
    <row r="115464" x14ac:dyDescent="0.25"/>
    <row r="115465" x14ac:dyDescent="0.25"/>
    <row r="115466" x14ac:dyDescent="0.25"/>
    <row r="115467" x14ac:dyDescent="0.25"/>
    <row r="115468" x14ac:dyDescent="0.25"/>
    <row r="115469" x14ac:dyDescent="0.25"/>
    <row r="115470" x14ac:dyDescent="0.25"/>
    <row r="115471" x14ac:dyDescent="0.25"/>
    <row r="115472" x14ac:dyDescent="0.25"/>
    <row r="115473" x14ac:dyDescent="0.25"/>
    <row r="115474" x14ac:dyDescent="0.25"/>
    <row r="115475" x14ac:dyDescent="0.25"/>
    <row r="115476" x14ac:dyDescent="0.25"/>
    <row r="115477" x14ac:dyDescent="0.25"/>
    <row r="115478" x14ac:dyDescent="0.25"/>
    <row r="115479" x14ac:dyDescent="0.25"/>
    <row r="115480" x14ac:dyDescent="0.25"/>
    <row r="115481" x14ac:dyDescent="0.25"/>
    <row r="115482" x14ac:dyDescent="0.25"/>
    <row r="115483" x14ac:dyDescent="0.25"/>
    <row r="115484" x14ac:dyDescent="0.25"/>
    <row r="115485" x14ac:dyDescent="0.25"/>
    <row r="115486" x14ac:dyDescent="0.25"/>
    <row r="115487" x14ac:dyDescent="0.25"/>
    <row r="115488" x14ac:dyDescent="0.25"/>
    <row r="115489" x14ac:dyDescent="0.25"/>
    <row r="115490" x14ac:dyDescent="0.25"/>
    <row r="115491" x14ac:dyDescent="0.25"/>
    <row r="115492" x14ac:dyDescent="0.25"/>
    <row r="115493" x14ac:dyDescent="0.25"/>
    <row r="115494" x14ac:dyDescent="0.25"/>
    <row r="115495" x14ac:dyDescent="0.25"/>
    <row r="115496" x14ac:dyDescent="0.25"/>
    <row r="115497" x14ac:dyDescent="0.25"/>
    <row r="115498" x14ac:dyDescent="0.25"/>
    <row r="115499" x14ac:dyDescent="0.25"/>
    <row r="115500" x14ac:dyDescent="0.25"/>
    <row r="115501" x14ac:dyDescent="0.25"/>
    <row r="115502" x14ac:dyDescent="0.25"/>
    <row r="115503" x14ac:dyDescent="0.25"/>
    <row r="115504" x14ac:dyDescent="0.25"/>
    <row r="115505" x14ac:dyDescent="0.25"/>
    <row r="115506" x14ac:dyDescent="0.25"/>
    <row r="115507" x14ac:dyDescent="0.25"/>
    <row r="115508" x14ac:dyDescent="0.25"/>
    <row r="115509" x14ac:dyDescent="0.25"/>
    <row r="115510" x14ac:dyDescent="0.25"/>
    <row r="115511" x14ac:dyDescent="0.25"/>
    <row r="115512" x14ac:dyDescent="0.25"/>
    <row r="115513" x14ac:dyDescent="0.25"/>
    <row r="115514" x14ac:dyDescent="0.25"/>
    <row r="115515" x14ac:dyDescent="0.25"/>
    <row r="115516" x14ac:dyDescent="0.25"/>
    <row r="115517" x14ac:dyDescent="0.25"/>
    <row r="115518" x14ac:dyDescent="0.25"/>
    <row r="115519" x14ac:dyDescent="0.25"/>
    <row r="115520" x14ac:dyDescent="0.25"/>
    <row r="115521" x14ac:dyDescent="0.25"/>
    <row r="115522" x14ac:dyDescent="0.25"/>
    <row r="115523" x14ac:dyDescent="0.25"/>
    <row r="115524" x14ac:dyDescent="0.25"/>
    <row r="115525" x14ac:dyDescent="0.25"/>
    <row r="115526" x14ac:dyDescent="0.25"/>
    <row r="115527" x14ac:dyDescent="0.25"/>
    <row r="115528" x14ac:dyDescent="0.25"/>
    <row r="115529" x14ac:dyDescent="0.25"/>
    <row r="115530" x14ac:dyDescent="0.25"/>
    <row r="115531" x14ac:dyDescent="0.25"/>
    <row r="115532" x14ac:dyDescent="0.25"/>
    <row r="115533" x14ac:dyDescent="0.25"/>
    <row r="115534" x14ac:dyDescent="0.25"/>
    <row r="115535" x14ac:dyDescent="0.25"/>
    <row r="115536" x14ac:dyDescent="0.25"/>
    <row r="115537" x14ac:dyDescent="0.25"/>
    <row r="115538" x14ac:dyDescent="0.25"/>
    <row r="115539" x14ac:dyDescent="0.25"/>
    <row r="115540" x14ac:dyDescent="0.25"/>
    <row r="115541" x14ac:dyDescent="0.25"/>
    <row r="115542" x14ac:dyDescent="0.25"/>
    <row r="115543" x14ac:dyDescent="0.25"/>
    <row r="115544" x14ac:dyDescent="0.25"/>
    <row r="115545" x14ac:dyDescent="0.25"/>
    <row r="115546" x14ac:dyDescent="0.25"/>
    <row r="115547" x14ac:dyDescent="0.25"/>
    <row r="115548" x14ac:dyDescent="0.25"/>
    <row r="115549" x14ac:dyDescent="0.25"/>
    <row r="115550" x14ac:dyDescent="0.25"/>
    <row r="115551" x14ac:dyDescent="0.25"/>
    <row r="115552" x14ac:dyDescent="0.25"/>
    <row r="115553" x14ac:dyDescent="0.25"/>
    <row r="115554" x14ac:dyDescent="0.25"/>
    <row r="115555" x14ac:dyDescent="0.25"/>
    <row r="115556" x14ac:dyDescent="0.25"/>
    <row r="115557" x14ac:dyDescent="0.25"/>
    <row r="115558" x14ac:dyDescent="0.25"/>
    <row r="115559" x14ac:dyDescent="0.25"/>
    <row r="115560" x14ac:dyDescent="0.25"/>
    <row r="115561" x14ac:dyDescent="0.25"/>
    <row r="115562" x14ac:dyDescent="0.25"/>
    <row r="115563" x14ac:dyDescent="0.25"/>
    <row r="115564" x14ac:dyDescent="0.25"/>
    <row r="115565" x14ac:dyDescent="0.25"/>
    <row r="115566" x14ac:dyDescent="0.25"/>
    <row r="115567" x14ac:dyDescent="0.25"/>
    <row r="115568" x14ac:dyDescent="0.25"/>
    <row r="115569" x14ac:dyDescent="0.25"/>
    <row r="115570" x14ac:dyDescent="0.25"/>
    <row r="115571" x14ac:dyDescent="0.25"/>
    <row r="115572" x14ac:dyDescent="0.25"/>
    <row r="115573" x14ac:dyDescent="0.25"/>
    <row r="115574" x14ac:dyDescent="0.25"/>
    <row r="115575" x14ac:dyDescent="0.25"/>
    <row r="115576" x14ac:dyDescent="0.25"/>
    <row r="115577" x14ac:dyDescent="0.25"/>
    <row r="115578" x14ac:dyDescent="0.25"/>
    <row r="115579" x14ac:dyDescent="0.25"/>
    <row r="115580" x14ac:dyDescent="0.25"/>
    <row r="115581" x14ac:dyDescent="0.25"/>
    <row r="115582" x14ac:dyDescent="0.25"/>
    <row r="115583" x14ac:dyDescent="0.25"/>
    <row r="115584" x14ac:dyDescent="0.25"/>
    <row r="115585" x14ac:dyDescent="0.25"/>
    <row r="115586" x14ac:dyDescent="0.25"/>
    <row r="115587" x14ac:dyDescent="0.25"/>
    <row r="115588" x14ac:dyDescent="0.25"/>
    <row r="115589" x14ac:dyDescent="0.25"/>
    <row r="115590" x14ac:dyDescent="0.25"/>
    <row r="115591" x14ac:dyDescent="0.25"/>
    <row r="115592" x14ac:dyDescent="0.25"/>
    <row r="115593" x14ac:dyDescent="0.25"/>
    <row r="115594" x14ac:dyDescent="0.25"/>
    <row r="115595" x14ac:dyDescent="0.25"/>
    <row r="115596" x14ac:dyDescent="0.25"/>
    <row r="115597" x14ac:dyDescent="0.25"/>
    <row r="115598" x14ac:dyDescent="0.25"/>
    <row r="115599" x14ac:dyDescent="0.25"/>
    <row r="115600" x14ac:dyDescent="0.25"/>
    <row r="115601" x14ac:dyDescent="0.25"/>
    <row r="115602" x14ac:dyDescent="0.25"/>
    <row r="115603" x14ac:dyDescent="0.25"/>
    <row r="115604" x14ac:dyDescent="0.25"/>
    <row r="115605" x14ac:dyDescent="0.25"/>
    <row r="115606" x14ac:dyDescent="0.25"/>
    <row r="115607" x14ac:dyDescent="0.25"/>
    <row r="115608" x14ac:dyDescent="0.25"/>
    <row r="115609" x14ac:dyDescent="0.25"/>
    <row r="115610" x14ac:dyDescent="0.25"/>
    <row r="115611" x14ac:dyDescent="0.25"/>
    <row r="115612" x14ac:dyDescent="0.25"/>
    <row r="115613" x14ac:dyDescent="0.25"/>
    <row r="115614" x14ac:dyDescent="0.25"/>
    <row r="115615" x14ac:dyDescent="0.25"/>
    <row r="115616" x14ac:dyDescent="0.25"/>
    <row r="115617" x14ac:dyDescent="0.25"/>
    <row r="115618" x14ac:dyDescent="0.25"/>
    <row r="115619" x14ac:dyDescent="0.25"/>
    <row r="115620" x14ac:dyDescent="0.25"/>
    <row r="115621" x14ac:dyDescent="0.25"/>
    <row r="115622" x14ac:dyDescent="0.25"/>
    <row r="115623" x14ac:dyDescent="0.25"/>
    <row r="115624" x14ac:dyDescent="0.25"/>
    <row r="115625" x14ac:dyDescent="0.25"/>
    <row r="115626" x14ac:dyDescent="0.25"/>
    <row r="115627" x14ac:dyDescent="0.25"/>
    <row r="115628" x14ac:dyDescent="0.25"/>
    <row r="115629" x14ac:dyDescent="0.25"/>
    <row r="115630" x14ac:dyDescent="0.25"/>
    <row r="115631" x14ac:dyDescent="0.25"/>
    <row r="115632" x14ac:dyDescent="0.25"/>
    <row r="115633" x14ac:dyDescent="0.25"/>
    <row r="115634" x14ac:dyDescent="0.25"/>
    <row r="115635" x14ac:dyDescent="0.25"/>
    <row r="115636" x14ac:dyDescent="0.25"/>
    <row r="115637" x14ac:dyDescent="0.25"/>
    <row r="115638" x14ac:dyDescent="0.25"/>
    <row r="115639" x14ac:dyDescent="0.25"/>
    <row r="115640" x14ac:dyDescent="0.25"/>
    <row r="115641" x14ac:dyDescent="0.25"/>
    <row r="115642" x14ac:dyDescent="0.25"/>
    <row r="115643" x14ac:dyDescent="0.25"/>
    <row r="115644" x14ac:dyDescent="0.25"/>
    <row r="115645" x14ac:dyDescent="0.25"/>
    <row r="115646" x14ac:dyDescent="0.25"/>
    <row r="115647" x14ac:dyDescent="0.25"/>
    <row r="115648" x14ac:dyDescent="0.25"/>
    <row r="115649" x14ac:dyDescent="0.25"/>
    <row r="115650" x14ac:dyDescent="0.25"/>
    <row r="115651" x14ac:dyDescent="0.25"/>
    <row r="115652" x14ac:dyDescent="0.25"/>
    <row r="115653" x14ac:dyDescent="0.25"/>
    <row r="115654" x14ac:dyDescent="0.25"/>
    <row r="115655" x14ac:dyDescent="0.25"/>
    <row r="115656" x14ac:dyDescent="0.25"/>
    <row r="115657" x14ac:dyDescent="0.25"/>
    <row r="115658" x14ac:dyDescent="0.25"/>
    <row r="115659" x14ac:dyDescent="0.25"/>
    <row r="115660" x14ac:dyDescent="0.25"/>
    <row r="115661" x14ac:dyDescent="0.25"/>
    <row r="115662" x14ac:dyDescent="0.25"/>
    <row r="115663" x14ac:dyDescent="0.25"/>
    <row r="115664" x14ac:dyDescent="0.25"/>
    <row r="115665" x14ac:dyDescent="0.25"/>
    <row r="115666" x14ac:dyDescent="0.25"/>
    <row r="115667" x14ac:dyDescent="0.25"/>
    <row r="115668" x14ac:dyDescent="0.25"/>
    <row r="115669" x14ac:dyDescent="0.25"/>
    <row r="115670" x14ac:dyDescent="0.25"/>
    <row r="115671" x14ac:dyDescent="0.25"/>
    <row r="115672" x14ac:dyDescent="0.25"/>
    <row r="115673" x14ac:dyDescent="0.25"/>
    <row r="115674" x14ac:dyDescent="0.25"/>
    <row r="115675" x14ac:dyDescent="0.25"/>
    <row r="115676" x14ac:dyDescent="0.25"/>
    <row r="115677" x14ac:dyDescent="0.25"/>
    <row r="115678" x14ac:dyDescent="0.25"/>
    <row r="115679" x14ac:dyDescent="0.25"/>
    <row r="115680" x14ac:dyDescent="0.25"/>
    <row r="115681" x14ac:dyDescent="0.25"/>
    <row r="115682" x14ac:dyDescent="0.25"/>
    <row r="115683" x14ac:dyDescent="0.25"/>
    <row r="115684" x14ac:dyDescent="0.25"/>
    <row r="115685" x14ac:dyDescent="0.25"/>
    <row r="115686" x14ac:dyDescent="0.25"/>
    <row r="115687" x14ac:dyDescent="0.25"/>
    <row r="115688" x14ac:dyDescent="0.25"/>
    <row r="115689" x14ac:dyDescent="0.25"/>
    <row r="115690" x14ac:dyDescent="0.25"/>
    <row r="115691" x14ac:dyDescent="0.25"/>
    <row r="115692" x14ac:dyDescent="0.25"/>
    <row r="115693" x14ac:dyDescent="0.25"/>
    <row r="115694" x14ac:dyDescent="0.25"/>
    <row r="115695" x14ac:dyDescent="0.25"/>
    <row r="115696" x14ac:dyDescent="0.25"/>
    <row r="115697" x14ac:dyDescent="0.25"/>
    <row r="115698" x14ac:dyDescent="0.25"/>
    <row r="115699" x14ac:dyDescent="0.25"/>
    <row r="115700" x14ac:dyDescent="0.25"/>
    <row r="115701" x14ac:dyDescent="0.25"/>
    <row r="115702" x14ac:dyDescent="0.25"/>
    <row r="115703" x14ac:dyDescent="0.25"/>
    <row r="115704" x14ac:dyDescent="0.25"/>
    <row r="115705" x14ac:dyDescent="0.25"/>
    <row r="115706" x14ac:dyDescent="0.25"/>
    <row r="115707" x14ac:dyDescent="0.25"/>
    <row r="115708" x14ac:dyDescent="0.25"/>
    <row r="115709" x14ac:dyDescent="0.25"/>
    <row r="115710" x14ac:dyDescent="0.25"/>
    <row r="115711" x14ac:dyDescent="0.25"/>
    <row r="115712" x14ac:dyDescent="0.25"/>
    <row r="115713" x14ac:dyDescent="0.25"/>
    <row r="115714" x14ac:dyDescent="0.25"/>
    <row r="115715" x14ac:dyDescent="0.25"/>
    <row r="115716" x14ac:dyDescent="0.25"/>
    <row r="115717" x14ac:dyDescent="0.25"/>
    <row r="115718" x14ac:dyDescent="0.25"/>
    <row r="115719" x14ac:dyDescent="0.25"/>
    <row r="115720" x14ac:dyDescent="0.25"/>
    <row r="115721" x14ac:dyDescent="0.25"/>
    <row r="115722" x14ac:dyDescent="0.25"/>
    <row r="115723" x14ac:dyDescent="0.25"/>
    <row r="115724" x14ac:dyDescent="0.25"/>
    <row r="115725" x14ac:dyDescent="0.25"/>
    <row r="115726" x14ac:dyDescent="0.25"/>
    <row r="115727" x14ac:dyDescent="0.25"/>
    <row r="115728" x14ac:dyDescent="0.25"/>
    <row r="115729" x14ac:dyDescent="0.25"/>
    <row r="115730" x14ac:dyDescent="0.25"/>
    <row r="115731" x14ac:dyDescent="0.25"/>
    <row r="115732" x14ac:dyDescent="0.25"/>
    <row r="115733" x14ac:dyDescent="0.25"/>
    <row r="115734" x14ac:dyDescent="0.25"/>
    <row r="115735" x14ac:dyDescent="0.25"/>
    <row r="115736" x14ac:dyDescent="0.25"/>
    <row r="115737" x14ac:dyDescent="0.25"/>
    <row r="115738" x14ac:dyDescent="0.25"/>
    <row r="115739" x14ac:dyDescent="0.25"/>
    <row r="115740" x14ac:dyDescent="0.25"/>
    <row r="115741" x14ac:dyDescent="0.25"/>
    <row r="115742" x14ac:dyDescent="0.25"/>
    <row r="115743" x14ac:dyDescent="0.25"/>
    <row r="115744" x14ac:dyDescent="0.25"/>
    <row r="115745" x14ac:dyDescent="0.25"/>
    <row r="115746" x14ac:dyDescent="0.25"/>
    <row r="115747" x14ac:dyDescent="0.25"/>
    <row r="115748" x14ac:dyDescent="0.25"/>
    <row r="115749" x14ac:dyDescent="0.25"/>
    <row r="115750" x14ac:dyDescent="0.25"/>
    <row r="115751" x14ac:dyDescent="0.25"/>
    <row r="115752" x14ac:dyDescent="0.25"/>
    <row r="115753" x14ac:dyDescent="0.25"/>
    <row r="115754" x14ac:dyDescent="0.25"/>
    <row r="115755" x14ac:dyDescent="0.25"/>
    <row r="115756" x14ac:dyDescent="0.25"/>
    <row r="115757" x14ac:dyDescent="0.25"/>
    <row r="115758" x14ac:dyDescent="0.25"/>
    <row r="115759" x14ac:dyDescent="0.25"/>
    <row r="115760" x14ac:dyDescent="0.25"/>
    <row r="115761" x14ac:dyDescent="0.25"/>
    <row r="115762" x14ac:dyDescent="0.25"/>
    <row r="115763" x14ac:dyDescent="0.25"/>
    <row r="115764" x14ac:dyDescent="0.25"/>
    <row r="115765" x14ac:dyDescent="0.25"/>
    <row r="115766" x14ac:dyDescent="0.25"/>
    <row r="115767" x14ac:dyDescent="0.25"/>
    <row r="115768" x14ac:dyDescent="0.25"/>
    <row r="115769" x14ac:dyDescent="0.25"/>
    <row r="115770" x14ac:dyDescent="0.25"/>
    <row r="115771" x14ac:dyDescent="0.25"/>
    <row r="115772" x14ac:dyDescent="0.25"/>
    <row r="115773" x14ac:dyDescent="0.25"/>
    <row r="115774" x14ac:dyDescent="0.25"/>
    <row r="115775" x14ac:dyDescent="0.25"/>
    <row r="115776" x14ac:dyDescent="0.25"/>
    <row r="115777" x14ac:dyDescent="0.25"/>
    <row r="115778" x14ac:dyDescent="0.25"/>
    <row r="115779" x14ac:dyDescent="0.25"/>
    <row r="115780" x14ac:dyDescent="0.25"/>
    <row r="115781" x14ac:dyDescent="0.25"/>
    <row r="115782" x14ac:dyDescent="0.25"/>
    <row r="115783" x14ac:dyDescent="0.25"/>
    <row r="115784" x14ac:dyDescent="0.25"/>
    <row r="115785" x14ac:dyDescent="0.25"/>
    <row r="115786" x14ac:dyDescent="0.25"/>
    <row r="115787" x14ac:dyDescent="0.25"/>
    <row r="115788" x14ac:dyDescent="0.25"/>
    <row r="115789" x14ac:dyDescent="0.25"/>
    <row r="115790" x14ac:dyDescent="0.25"/>
    <row r="115791" x14ac:dyDescent="0.25"/>
    <row r="115792" x14ac:dyDescent="0.25"/>
    <row r="115793" x14ac:dyDescent="0.25"/>
    <row r="115794" x14ac:dyDescent="0.25"/>
    <row r="115795" x14ac:dyDescent="0.25"/>
    <row r="115796" x14ac:dyDescent="0.25"/>
    <row r="115797" x14ac:dyDescent="0.25"/>
    <row r="115798" x14ac:dyDescent="0.25"/>
    <row r="115799" x14ac:dyDescent="0.25"/>
    <row r="115800" x14ac:dyDescent="0.25"/>
    <row r="115801" x14ac:dyDescent="0.25"/>
    <row r="115802" x14ac:dyDescent="0.25"/>
    <row r="115803" x14ac:dyDescent="0.25"/>
    <row r="115804" x14ac:dyDescent="0.25"/>
    <row r="115805" x14ac:dyDescent="0.25"/>
    <row r="115806" x14ac:dyDescent="0.25"/>
    <row r="115807" x14ac:dyDescent="0.25"/>
    <row r="115808" x14ac:dyDescent="0.25"/>
    <row r="115809" x14ac:dyDescent="0.25"/>
    <row r="115810" x14ac:dyDescent="0.25"/>
    <row r="115811" x14ac:dyDescent="0.25"/>
    <row r="115812" x14ac:dyDescent="0.25"/>
    <row r="115813" x14ac:dyDescent="0.25"/>
    <row r="115814" x14ac:dyDescent="0.25"/>
    <row r="115815" x14ac:dyDescent="0.25"/>
    <row r="115816" x14ac:dyDescent="0.25"/>
    <row r="115817" x14ac:dyDescent="0.25"/>
    <row r="115818" x14ac:dyDescent="0.25"/>
    <row r="115819" x14ac:dyDescent="0.25"/>
    <row r="115820" x14ac:dyDescent="0.25"/>
    <row r="115821" x14ac:dyDescent="0.25"/>
    <row r="115822" x14ac:dyDescent="0.25"/>
    <row r="115823" x14ac:dyDescent="0.25"/>
    <row r="115824" x14ac:dyDescent="0.25"/>
    <row r="115825" x14ac:dyDescent="0.25"/>
    <row r="115826" x14ac:dyDescent="0.25"/>
    <row r="115827" x14ac:dyDescent="0.25"/>
    <row r="115828" x14ac:dyDescent="0.25"/>
    <row r="115829" x14ac:dyDescent="0.25"/>
    <row r="115830" x14ac:dyDescent="0.25"/>
    <row r="115831" x14ac:dyDescent="0.25"/>
    <row r="115832" x14ac:dyDescent="0.25"/>
    <row r="115833" x14ac:dyDescent="0.25"/>
    <row r="115834" x14ac:dyDescent="0.25"/>
    <row r="115835" x14ac:dyDescent="0.25"/>
    <row r="115836" x14ac:dyDescent="0.25"/>
    <row r="115837" x14ac:dyDescent="0.25"/>
    <row r="115838" x14ac:dyDescent="0.25"/>
    <row r="115839" x14ac:dyDescent="0.25"/>
    <row r="115840" x14ac:dyDescent="0.25"/>
    <row r="115841" x14ac:dyDescent="0.25"/>
    <row r="115842" x14ac:dyDescent="0.25"/>
    <row r="115843" x14ac:dyDescent="0.25"/>
    <row r="115844" x14ac:dyDescent="0.25"/>
    <row r="115845" x14ac:dyDescent="0.25"/>
    <row r="115846" x14ac:dyDescent="0.25"/>
    <row r="115847" x14ac:dyDescent="0.25"/>
    <row r="115848" x14ac:dyDescent="0.25"/>
    <row r="115849" x14ac:dyDescent="0.25"/>
    <row r="115850" x14ac:dyDescent="0.25"/>
    <row r="115851" x14ac:dyDescent="0.25"/>
    <row r="115852" x14ac:dyDescent="0.25"/>
    <row r="115853" x14ac:dyDescent="0.25"/>
    <row r="115854" x14ac:dyDescent="0.25"/>
    <row r="115855" x14ac:dyDescent="0.25"/>
    <row r="115856" x14ac:dyDescent="0.25"/>
    <row r="115857" x14ac:dyDescent="0.25"/>
    <row r="115858" x14ac:dyDescent="0.25"/>
    <row r="115859" x14ac:dyDescent="0.25"/>
    <row r="115860" x14ac:dyDescent="0.25"/>
    <row r="115861" x14ac:dyDescent="0.25"/>
    <row r="115862" x14ac:dyDescent="0.25"/>
    <row r="115863" x14ac:dyDescent="0.25"/>
    <row r="115864" x14ac:dyDescent="0.25"/>
    <row r="115865" x14ac:dyDescent="0.25"/>
    <row r="115866" x14ac:dyDescent="0.25"/>
    <row r="115867" x14ac:dyDescent="0.25"/>
    <row r="115868" x14ac:dyDescent="0.25"/>
    <row r="115869" x14ac:dyDescent="0.25"/>
    <row r="115870" x14ac:dyDescent="0.25"/>
    <row r="115871" x14ac:dyDescent="0.25"/>
    <row r="115872" x14ac:dyDescent="0.25"/>
    <row r="115873" x14ac:dyDescent="0.25"/>
    <row r="115874" x14ac:dyDescent="0.25"/>
    <row r="115875" x14ac:dyDescent="0.25"/>
    <row r="115876" x14ac:dyDescent="0.25"/>
    <row r="115877" x14ac:dyDescent="0.25"/>
    <row r="115878" x14ac:dyDescent="0.25"/>
    <row r="115879" x14ac:dyDescent="0.25"/>
    <row r="115880" x14ac:dyDescent="0.25"/>
    <row r="115881" x14ac:dyDescent="0.25"/>
    <row r="115882" x14ac:dyDescent="0.25"/>
    <row r="115883" x14ac:dyDescent="0.25"/>
    <row r="115884" x14ac:dyDescent="0.25"/>
    <row r="115885" x14ac:dyDescent="0.25"/>
    <row r="115886" x14ac:dyDescent="0.25"/>
    <row r="115887" x14ac:dyDescent="0.25"/>
    <row r="115888" x14ac:dyDescent="0.25"/>
    <row r="115889" x14ac:dyDescent="0.25"/>
    <row r="115890" x14ac:dyDescent="0.25"/>
    <row r="115891" x14ac:dyDescent="0.25"/>
    <row r="115892" x14ac:dyDescent="0.25"/>
    <row r="115893" x14ac:dyDescent="0.25"/>
    <row r="115894" x14ac:dyDescent="0.25"/>
    <row r="115895" x14ac:dyDescent="0.25"/>
    <row r="115896" x14ac:dyDescent="0.25"/>
    <row r="115897" x14ac:dyDescent="0.25"/>
    <row r="115898" x14ac:dyDescent="0.25"/>
    <row r="115899" x14ac:dyDescent="0.25"/>
    <row r="115900" x14ac:dyDescent="0.25"/>
    <row r="115901" x14ac:dyDescent="0.25"/>
    <row r="115902" x14ac:dyDescent="0.25"/>
    <row r="115903" x14ac:dyDescent="0.25"/>
    <row r="115904" x14ac:dyDescent="0.25"/>
    <row r="115905" x14ac:dyDescent="0.25"/>
    <row r="115906" x14ac:dyDescent="0.25"/>
    <row r="115907" x14ac:dyDescent="0.25"/>
    <row r="115908" x14ac:dyDescent="0.25"/>
    <row r="115909" x14ac:dyDescent="0.25"/>
    <row r="115910" x14ac:dyDescent="0.25"/>
    <row r="115911" x14ac:dyDescent="0.25"/>
    <row r="115912" x14ac:dyDescent="0.25"/>
    <row r="115913" x14ac:dyDescent="0.25"/>
    <row r="115914" x14ac:dyDescent="0.25"/>
    <row r="115915" x14ac:dyDescent="0.25"/>
    <row r="115916" x14ac:dyDescent="0.25"/>
    <row r="115917" x14ac:dyDescent="0.25"/>
    <row r="115918" x14ac:dyDescent="0.25"/>
    <row r="115919" x14ac:dyDescent="0.25"/>
    <row r="115920" x14ac:dyDescent="0.25"/>
    <row r="115921" x14ac:dyDescent="0.25"/>
    <row r="115922" x14ac:dyDescent="0.25"/>
    <row r="115923" x14ac:dyDescent="0.25"/>
    <row r="115924" x14ac:dyDescent="0.25"/>
    <row r="115925" x14ac:dyDescent="0.25"/>
    <row r="115926" x14ac:dyDescent="0.25"/>
    <row r="115927" x14ac:dyDescent="0.25"/>
    <row r="115928" x14ac:dyDescent="0.25"/>
    <row r="115929" x14ac:dyDescent="0.25"/>
    <row r="115930" x14ac:dyDescent="0.25"/>
    <row r="115931" x14ac:dyDescent="0.25"/>
    <row r="115932" x14ac:dyDescent="0.25"/>
    <row r="115933" x14ac:dyDescent="0.25"/>
    <row r="115934" x14ac:dyDescent="0.25"/>
    <row r="115935" x14ac:dyDescent="0.25"/>
    <row r="115936" x14ac:dyDescent="0.25"/>
    <row r="115937" x14ac:dyDescent="0.25"/>
    <row r="115938" x14ac:dyDescent="0.25"/>
    <row r="115939" x14ac:dyDescent="0.25"/>
    <row r="115940" x14ac:dyDescent="0.25"/>
    <row r="115941" x14ac:dyDescent="0.25"/>
    <row r="115942" x14ac:dyDescent="0.25"/>
    <row r="115943" x14ac:dyDescent="0.25"/>
    <row r="115944" x14ac:dyDescent="0.25"/>
    <row r="115945" x14ac:dyDescent="0.25"/>
    <row r="115946" x14ac:dyDescent="0.25"/>
    <row r="115947" x14ac:dyDescent="0.25"/>
    <row r="115948" x14ac:dyDescent="0.25"/>
    <row r="115949" x14ac:dyDescent="0.25"/>
    <row r="115950" x14ac:dyDescent="0.25"/>
    <row r="115951" x14ac:dyDescent="0.25"/>
    <row r="115952" x14ac:dyDescent="0.25"/>
    <row r="115953" x14ac:dyDescent="0.25"/>
    <row r="115954" x14ac:dyDescent="0.25"/>
    <row r="115955" x14ac:dyDescent="0.25"/>
    <row r="115956" x14ac:dyDescent="0.25"/>
    <row r="115957" x14ac:dyDescent="0.25"/>
    <row r="115958" x14ac:dyDescent="0.25"/>
    <row r="115959" x14ac:dyDescent="0.25"/>
    <row r="115960" x14ac:dyDescent="0.25"/>
    <row r="115961" x14ac:dyDescent="0.25"/>
    <row r="115962" x14ac:dyDescent="0.25"/>
    <row r="115963" x14ac:dyDescent="0.25"/>
    <row r="115964" x14ac:dyDescent="0.25"/>
    <row r="115965" x14ac:dyDescent="0.25"/>
    <row r="115966" x14ac:dyDescent="0.25"/>
    <row r="115967" x14ac:dyDescent="0.25"/>
    <row r="115968" x14ac:dyDescent="0.25"/>
    <row r="115969" x14ac:dyDescent="0.25"/>
    <row r="115970" x14ac:dyDescent="0.25"/>
    <row r="115971" x14ac:dyDescent="0.25"/>
    <row r="115972" x14ac:dyDescent="0.25"/>
    <row r="115973" x14ac:dyDescent="0.25"/>
    <row r="115974" x14ac:dyDescent="0.25"/>
    <row r="115975" x14ac:dyDescent="0.25"/>
    <row r="115976" x14ac:dyDescent="0.25"/>
    <row r="115977" x14ac:dyDescent="0.25"/>
    <row r="115978" x14ac:dyDescent="0.25"/>
    <row r="115979" x14ac:dyDescent="0.25"/>
    <row r="115980" x14ac:dyDescent="0.25"/>
    <row r="115981" x14ac:dyDescent="0.25"/>
    <row r="115982" x14ac:dyDescent="0.25"/>
    <row r="115983" x14ac:dyDescent="0.25"/>
    <row r="115984" x14ac:dyDescent="0.25"/>
    <row r="115985" x14ac:dyDescent="0.25"/>
    <row r="115986" x14ac:dyDescent="0.25"/>
    <row r="115987" x14ac:dyDescent="0.25"/>
    <row r="115988" x14ac:dyDescent="0.25"/>
    <row r="115989" x14ac:dyDescent="0.25"/>
    <row r="115990" x14ac:dyDescent="0.25"/>
    <row r="115991" x14ac:dyDescent="0.25"/>
    <row r="115992" x14ac:dyDescent="0.25"/>
    <row r="115993" x14ac:dyDescent="0.25"/>
    <row r="115994" x14ac:dyDescent="0.25"/>
    <row r="115995" x14ac:dyDescent="0.25"/>
    <row r="115996" x14ac:dyDescent="0.25"/>
    <row r="115997" x14ac:dyDescent="0.25"/>
    <row r="115998" x14ac:dyDescent="0.25"/>
    <row r="115999" x14ac:dyDescent="0.25"/>
    <row r="116000" x14ac:dyDescent="0.25"/>
    <row r="116001" x14ac:dyDescent="0.25"/>
    <row r="116002" x14ac:dyDescent="0.25"/>
    <row r="116003" x14ac:dyDescent="0.25"/>
    <row r="116004" x14ac:dyDescent="0.25"/>
    <row r="116005" x14ac:dyDescent="0.25"/>
    <row r="116006" x14ac:dyDescent="0.25"/>
    <row r="116007" x14ac:dyDescent="0.25"/>
    <row r="116008" x14ac:dyDescent="0.25"/>
    <row r="116009" x14ac:dyDescent="0.25"/>
    <row r="116010" x14ac:dyDescent="0.25"/>
    <row r="116011" x14ac:dyDescent="0.25"/>
    <row r="116012" x14ac:dyDescent="0.25"/>
    <row r="116013" x14ac:dyDescent="0.25"/>
    <row r="116014" x14ac:dyDescent="0.25"/>
    <row r="116015" x14ac:dyDescent="0.25"/>
    <row r="116016" x14ac:dyDescent="0.25"/>
    <row r="116017" x14ac:dyDescent="0.25"/>
    <row r="116018" x14ac:dyDescent="0.25"/>
    <row r="116019" x14ac:dyDescent="0.25"/>
    <row r="116020" x14ac:dyDescent="0.25"/>
    <row r="116021" x14ac:dyDescent="0.25"/>
    <row r="116022" x14ac:dyDescent="0.25"/>
    <row r="116023" x14ac:dyDescent="0.25"/>
    <row r="116024" x14ac:dyDescent="0.25"/>
    <row r="116025" x14ac:dyDescent="0.25"/>
    <row r="116026" x14ac:dyDescent="0.25"/>
    <row r="116027" x14ac:dyDescent="0.25"/>
    <row r="116028" x14ac:dyDescent="0.25"/>
    <row r="116029" x14ac:dyDescent="0.25"/>
    <row r="116030" x14ac:dyDescent="0.25"/>
    <row r="116031" x14ac:dyDescent="0.25"/>
    <row r="116032" x14ac:dyDescent="0.25"/>
    <row r="116033" x14ac:dyDescent="0.25"/>
    <row r="116034" x14ac:dyDescent="0.25"/>
    <row r="116035" x14ac:dyDescent="0.25"/>
    <row r="116036" x14ac:dyDescent="0.25"/>
    <row r="116037" x14ac:dyDescent="0.25"/>
    <row r="116038" x14ac:dyDescent="0.25"/>
    <row r="116039" x14ac:dyDescent="0.25"/>
    <row r="116040" x14ac:dyDescent="0.25"/>
    <row r="116041" x14ac:dyDescent="0.25"/>
    <row r="116042" x14ac:dyDescent="0.25"/>
    <row r="116043" x14ac:dyDescent="0.25"/>
    <row r="116044" x14ac:dyDescent="0.25"/>
    <row r="116045" x14ac:dyDescent="0.25"/>
    <row r="116046" x14ac:dyDescent="0.25"/>
    <row r="116047" x14ac:dyDescent="0.25"/>
    <row r="116048" x14ac:dyDescent="0.25"/>
    <row r="116049" x14ac:dyDescent="0.25"/>
    <row r="116050" x14ac:dyDescent="0.25"/>
    <row r="116051" x14ac:dyDescent="0.25"/>
    <row r="116052" x14ac:dyDescent="0.25"/>
    <row r="116053" x14ac:dyDescent="0.25"/>
    <row r="116054" x14ac:dyDescent="0.25"/>
    <row r="116055" x14ac:dyDescent="0.25"/>
    <row r="116056" x14ac:dyDescent="0.25"/>
    <row r="116057" x14ac:dyDescent="0.25"/>
    <row r="116058" x14ac:dyDescent="0.25"/>
    <row r="116059" x14ac:dyDescent="0.25"/>
    <row r="116060" x14ac:dyDescent="0.25"/>
    <row r="116061" x14ac:dyDescent="0.25"/>
    <row r="116062" x14ac:dyDescent="0.25"/>
    <row r="116063" x14ac:dyDescent="0.25"/>
    <row r="116064" x14ac:dyDescent="0.25"/>
    <row r="116065" x14ac:dyDescent="0.25"/>
    <row r="116066" x14ac:dyDescent="0.25"/>
    <row r="116067" x14ac:dyDescent="0.25"/>
    <row r="116068" x14ac:dyDescent="0.25"/>
    <row r="116069" x14ac:dyDescent="0.25"/>
    <row r="116070" x14ac:dyDescent="0.25"/>
    <row r="116071" x14ac:dyDescent="0.25"/>
    <row r="116072" x14ac:dyDescent="0.25"/>
    <row r="116073" x14ac:dyDescent="0.25"/>
    <row r="116074" x14ac:dyDescent="0.25"/>
    <row r="116075" x14ac:dyDescent="0.25"/>
    <row r="116076" x14ac:dyDescent="0.25"/>
    <row r="116077" x14ac:dyDescent="0.25"/>
    <row r="116078" x14ac:dyDescent="0.25"/>
    <row r="116079" x14ac:dyDescent="0.25"/>
    <row r="116080" x14ac:dyDescent="0.25"/>
    <row r="116081" x14ac:dyDescent="0.25"/>
    <row r="116082" x14ac:dyDescent="0.25"/>
    <row r="116083" x14ac:dyDescent="0.25"/>
    <row r="116084" x14ac:dyDescent="0.25"/>
    <row r="116085" x14ac:dyDescent="0.25"/>
    <row r="116086" x14ac:dyDescent="0.25"/>
    <row r="116087" x14ac:dyDescent="0.25"/>
    <row r="116088" x14ac:dyDescent="0.25"/>
    <row r="116089" x14ac:dyDescent="0.25"/>
    <row r="116090" x14ac:dyDescent="0.25"/>
    <row r="116091" x14ac:dyDescent="0.25"/>
    <row r="116092" x14ac:dyDescent="0.25"/>
    <row r="116093" x14ac:dyDescent="0.25"/>
    <row r="116094" x14ac:dyDescent="0.25"/>
    <row r="116095" x14ac:dyDescent="0.25"/>
    <row r="116096" x14ac:dyDescent="0.25"/>
    <row r="116097" x14ac:dyDescent="0.25"/>
    <row r="116098" x14ac:dyDescent="0.25"/>
    <row r="116099" x14ac:dyDescent="0.25"/>
    <row r="116100" x14ac:dyDescent="0.25"/>
    <row r="116101" x14ac:dyDescent="0.25"/>
    <row r="116102" x14ac:dyDescent="0.25"/>
    <row r="116103" x14ac:dyDescent="0.25"/>
    <row r="116104" x14ac:dyDescent="0.25"/>
    <row r="116105" x14ac:dyDescent="0.25"/>
    <row r="116106" x14ac:dyDescent="0.25"/>
    <row r="116107" x14ac:dyDescent="0.25"/>
    <row r="116108" x14ac:dyDescent="0.25"/>
    <row r="116109" x14ac:dyDescent="0.25"/>
    <row r="116110" x14ac:dyDescent="0.25"/>
    <row r="116111" x14ac:dyDescent="0.25"/>
    <row r="116112" x14ac:dyDescent="0.25"/>
    <row r="116113" x14ac:dyDescent="0.25"/>
    <row r="116114" x14ac:dyDescent="0.25"/>
    <row r="116115" x14ac:dyDescent="0.25"/>
    <row r="116116" x14ac:dyDescent="0.25"/>
    <row r="116117" x14ac:dyDescent="0.25"/>
    <row r="116118" x14ac:dyDescent="0.25"/>
    <row r="116119" x14ac:dyDescent="0.25"/>
    <row r="116120" x14ac:dyDescent="0.25"/>
    <row r="116121" x14ac:dyDescent="0.25"/>
    <row r="116122" x14ac:dyDescent="0.25"/>
    <row r="116123" x14ac:dyDescent="0.25"/>
    <row r="116124" x14ac:dyDescent="0.25"/>
    <row r="116125" x14ac:dyDescent="0.25"/>
    <row r="116126" x14ac:dyDescent="0.25"/>
    <row r="116127" x14ac:dyDescent="0.25"/>
    <row r="116128" x14ac:dyDescent="0.25"/>
    <row r="116129" x14ac:dyDescent="0.25"/>
    <row r="116130" x14ac:dyDescent="0.25"/>
    <row r="116131" x14ac:dyDescent="0.25"/>
    <row r="116132" x14ac:dyDescent="0.25"/>
    <row r="116133" x14ac:dyDescent="0.25"/>
    <row r="116134" x14ac:dyDescent="0.25"/>
    <row r="116135" x14ac:dyDescent="0.25"/>
    <row r="116136" x14ac:dyDescent="0.25"/>
    <row r="116137" x14ac:dyDescent="0.25"/>
    <row r="116138" x14ac:dyDescent="0.25"/>
    <row r="116139" x14ac:dyDescent="0.25"/>
    <row r="116140" x14ac:dyDescent="0.25"/>
    <row r="116141" x14ac:dyDescent="0.25"/>
    <row r="116142" x14ac:dyDescent="0.25"/>
    <row r="116143" x14ac:dyDescent="0.25"/>
    <row r="116144" x14ac:dyDescent="0.25"/>
    <row r="116145" x14ac:dyDescent="0.25"/>
    <row r="116146" x14ac:dyDescent="0.25"/>
    <row r="116147" x14ac:dyDescent="0.25"/>
    <row r="116148" x14ac:dyDescent="0.25"/>
    <row r="116149" x14ac:dyDescent="0.25"/>
    <row r="116150" x14ac:dyDescent="0.25"/>
    <row r="116151" x14ac:dyDescent="0.25"/>
    <row r="116152" x14ac:dyDescent="0.25"/>
    <row r="116153" x14ac:dyDescent="0.25"/>
    <row r="116154" x14ac:dyDescent="0.25"/>
    <row r="116155" x14ac:dyDescent="0.25"/>
    <row r="116156" x14ac:dyDescent="0.25"/>
    <row r="116157" x14ac:dyDescent="0.25"/>
    <row r="116158" x14ac:dyDescent="0.25"/>
    <row r="116159" x14ac:dyDescent="0.25"/>
    <row r="116160" x14ac:dyDescent="0.25"/>
    <row r="116161" x14ac:dyDescent="0.25"/>
    <row r="116162" x14ac:dyDescent="0.25"/>
    <row r="116163" x14ac:dyDescent="0.25"/>
    <row r="116164" x14ac:dyDescent="0.25"/>
    <row r="116165" x14ac:dyDescent="0.25"/>
    <row r="116166" x14ac:dyDescent="0.25"/>
    <row r="116167" x14ac:dyDescent="0.25"/>
    <row r="116168" x14ac:dyDescent="0.25"/>
    <row r="116169" x14ac:dyDescent="0.25"/>
    <row r="116170" x14ac:dyDescent="0.25"/>
    <row r="116171" x14ac:dyDescent="0.25"/>
    <row r="116172" x14ac:dyDescent="0.25"/>
    <row r="116173" x14ac:dyDescent="0.25"/>
    <row r="116174" x14ac:dyDescent="0.25"/>
    <row r="116175" x14ac:dyDescent="0.25"/>
    <row r="116176" x14ac:dyDescent="0.25"/>
    <row r="116177" x14ac:dyDescent="0.25"/>
    <row r="116178" x14ac:dyDescent="0.25"/>
    <row r="116179" x14ac:dyDescent="0.25"/>
    <row r="116180" x14ac:dyDescent="0.25"/>
    <row r="116181" x14ac:dyDescent="0.25"/>
    <row r="116182" x14ac:dyDescent="0.25"/>
    <row r="116183" x14ac:dyDescent="0.25"/>
    <row r="116184" x14ac:dyDescent="0.25"/>
    <row r="116185" x14ac:dyDescent="0.25"/>
    <row r="116186" x14ac:dyDescent="0.25"/>
    <row r="116187" x14ac:dyDescent="0.25"/>
    <row r="116188" x14ac:dyDescent="0.25"/>
    <row r="116189" x14ac:dyDescent="0.25"/>
    <row r="116190" x14ac:dyDescent="0.25"/>
    <row r="116191" x14ac:dyDescent="0.25"/>
    <row r="116192" x14ac:dyDescent="0.25"/>
    <row r="116193" x14ac:dyDescent="0.25"/>
    <row r="116194" x14ac:dyDescent="0.25"/>
    <row r="116195" x14ac:dyDescent="0.25"/>
    <row r="116196" x14ac:dyDescent="0.25"/>
    <row r="116197" x14ac:dyDescent="0.25"/>
    <row r="116198" x14ac:dyDescent="0.25"/>
    <row r="116199" x14ac:dyDescent="0.25"/>
    <row r="116200" x14ac:dyDescent="0.25"/>
    <row r="116201" x14ac:dyDescent="0.25"/>
    <row r="116202" x14ac:dyDescent="0.25"/>
    <row r="116203" x14ac:dyDescent="0.25"/>
    <row r="116204" x14ac:dyDescent="0.25"/>
    <row r="116205" x14ac:dyDescent="0.25"/>
    <row r="116206" x14ac:dyDescent="0.25"/>
    <row r="116207" x14ac:dyDescent="0.25"/>
    <row r="116208" x14ac:dyDescent="0.25"/>
    <row r="116209" x14ac:dyDescent="0.25"/>
    <row r="116210" x14ac:dyDescent="0.25"/>
    <row r="116211" x14ac:dyDescent="0.25"/>
    <row r="116212" x14ac:dyDescent="0.25"/>
    <row r="116213" x14ac:dyDescent="0.25"/>
    <row r="116214" x14ac:dyDescent="0.25"/>
    <row r="116215" x14ac:dyDescent="0.25"/>
    <row r="116216" x14ac:dyDescent="0.25"/>
    <row r="116217" x14ac:dyDescent="0.25"/>
    <row r="116218" x14ac:dyDescent="0.25"/>
    <row r="116219" x14ac:dyDescent="0.25"/>
    <row r="116220" x14ac:dyDescent="0.25"/>
    <row r="116221" x14ac:dyDescent="0.25"/>
    <row r="116222" x14ac:dyDescent="0.25"/>
    <row r="116223" x14ac:dyDescent="0.25"/>
    <row r="116224" x14ac:dyDescent="0.25"/>
    <row r="116225" x14ac:dyDescent="0.25"/>
    <row r="116226" x14ac:dyDescent="0.25"/>
    <row r="116227" x14ac:dyDescent="0.25"/>
    <row r="116228" x14ac:dyDescent="0.25"/>
    <row r="116229" x14ac:dyDescent="0.25"/>
    <row r="116230" x14ac:dyDescent="0.25"/>
    <row r="116231" x14ac:dyDescent="0.25"/>
    <row r="116232" x14ac:dyDescent="0.25"/>
    <row r="116233" x14ac:dyDescent="0.25"/>
    <row r="116234" x14ac:dyDescent="0.25"/>
    <row r="116235" x14ac:dyDescent="0.25"/>
    <row r="116236" x14ac:dyDescent="0.25"/>
    <row r="116237" x14ac:dyDescent="0.25"/>
    <row r="116238" x14ac:dyDescent="0.25"/>
    <row r="116239" x14ac:dyDescent="0.25"/>
    <row r="116240" x14ac:dyDescent="0.25"/>
    <row r="116241" x14ac:dyDescent="0.25"/>
    <row r="116242" x14ac:dyDescent="0.25"/>
    <row r="116243" x14ac:dyDescent="0.25"/>
    <row r="116244" x14ac:dyDescent="0.25"/>
    <row r="116245" x14ac:dyDescent="0.25"/>
    <row r="116246" x14ac:dyDescent="0.25"/>
    <row r="116247" x14ac:dyDescent="0.25"/>
    <row r="116248" x14ac:dyDescent="0.25"/>
    <row r="116249" x14ac:dyDescent="0.25"/>
    <row r="116250" x14ac:dyDescent="0.25"/>
    <row r="116251" x14ac:dyDescent="0.25"/>
    <row r="116252" x14ac:dyDescent="0.25"/>
    <row r="116253" x14ac:dyDescent="0.25"/>
    <row r="116254" x14ac:dyDescent="0.25"/>
    <row r="116255" x14ac:dyDescent="0.25"/>
    <row r="116256" x14ac:dyDescent="0.25"/>
    <row r="116257" x14ac:dyDescent="0.25"/>
    <row r="116258" x14ac:dyDescent="0.25"/>
    <row r="116259" x14ac:dyDescent="0.25"/>
    <row r="116260" x14ac:dyDescent="0.25"/>
    <row r="116261" x14ac:dyDescent="0.25"/>
    <row r="116262" x14ac:dyDescent="0.25"/>
    <row r="116263" x14ac:dyDescent="0.25"/>
    <row r="116264" x14ac:dyDescent="0.25"/>
    <row r="116265" x14ac:dyDescent="0.25"/>
    <row r="116266" x14ac:dyDescent="0.25"/>
    <row r="116267" x14ac:dyDescent="0.25"/>
    <row r="116268" x14ac:dyDescent="0.25"/>
    <row r="116269" x14ac:dyDescent="0.25"/>
    <row r="116270" x14ac:dyDescent="0.25"/>
    <row r="116271" x14ac:dyDescent="0.25"/>
    <row r="116272" x14ac:dyDescent="0.25"/>
    <row r="116273" x14ac:dyDescent="0.25"/>
    <row r="116274" x14ac:dyDescent="0.25"/>
    <row r="116275" x14ac:dyDescent="0.25"/>
    <row r="116276" x14ac:dyDescent="0.25"/>
    <row r="116277" x14ac:dyDescent="0.25"/>
    <row r="116278" x14ac:dyDescent="0.25"/>
    <row r="116279" x14ac:dyDescent="0.25"/>
    <row r="116280" x14ac:dyDescent="0.25"/>
    <row r="116281" x14ac:dyDescent="0.25"/>
    <row r="116282" x14ac:dyDescent="0.25"/>
    <row r="116283" x14ac:dyDescent="0.25"/>
    <row r="116284" x14ac:dyDescent="0.25"/>
    <row r="116285" x14ac:dyDescent="0.25"/>
    <row r="116286" x14ac:dyDescent="0.25"/>
    <row r="116287" x14ac:dyDescent="0.25"/>
    <row r="116288" x14ac:dyDescent="0.25"/>
    <row r="116289" x14ac:dyDescent="0.25"/>
    <row r="116290" x14ac:dyDescent="0.25"/>
    <row r="116291" x14ac:dyDescent="0.25"/>
    <row r="116292" x14ac:dyDescent="0.25"/>
    <row r="116293" x14ac:dyDescent="0.25"/>
    <row r="116294" x14ac:dyDescent="0.25"/>
    <row r="116295" x14ac:dyDescent="0.25"/>
    <row r="116296" x14ac:dyDescent="0.25"/>
    <row r="116297" x14ac:dyDescent="0.25"/>
    <row r="116298" x14ac:dyDescent="0.25"/>
    <row r="116299" x14ac:dyDescent="0.25"/>
    <row r="116300" x14ac:dyDescent="0.25"/>
    <row r="116301" x14ac:dyDescent="0.25"/>
    <row r="116302" x14ac:dyDescent="0.25"/>
    <row r="116303" x14ac:dyDescent="0.25"/>
    <row r="116304" x14ac:dyDescent="0.25"/>
    <row r="116305" x14ac:dyDescent="0.25"/>
    <row r="116306" x14ac:dyDescent="0.25"/>
    <row r="116307" x14ac:dyDescent="0.25"/>
    <row r="116308" x14ac:dyDescent="0.25"/>
    <row r="116309" x14ac:dyDescent="0.25"/>
    <row r="116310" x14ac:dyDescent="0.25"/>
    <row r="116311" x14ac:dyDescent="0.25"/>
    <row r="116312" x14ac:dyDescent="0.25"/>
    <row r="116313" x14ac:dyDescent="0.25"/>
    <row r="116314" x14ac:dyDescent="0.25"/>
    <row r="116315" x14ac:dyDescent="0.25"/>
    <row r="116316" x14ac:dyDescent="0.25"/>
    <row r="116317" x14ac:dyDescent="0.25"/>
    <row r="116318" x14ac:dyDescent="0.25"/>
    <row r="116319" x14ac:dyDescent="0.25"/>
    <row r="116320" x14ac:dyDescent="0.25"/>
    <row r="116321" x14ac:dyDescent="0.25"/>
    <row r="116322" x14ac:dyDescent="0.25"/>
    <row r="116323" x14ac:dyDescent="0.25"/>
    <row r="116324" x14ac:dyDescent="0.25"/>
    <row r="116325" x14ac:dyDescent="0.25"/>
    <row r="116326" x14ac:dyDescent="0.25"/>
    <row r="116327" x14ac:dyDescent="0.25"/>
    <row r="116328" x14ac:dyDescent="0.25"/>
    <row r="116329" x14ac:dyDescent="0.25"/>
    <row r="116330" x14ac:dyDescent="0.25"/>
    <row r="116331" x14ac:dyDescent="0.25"/>
    <row r="116332" x14ac:dyDescent="0.25"/>
    <row r="116333" x14ac:dyDescent="0.25"/>
    <row r="116334" x14ac:dyDescent="0.25"/>
    <row r="116335" x14ac:dyDescent="0.25"/>
    <row r="116336" x14ac:dyDescent="0.25"/>
    <row r="116337" x14ac:dyDescent="0.25"/>
    <row r="116338" x14ac:dyDescent="0.25"/>
    <row r="116339" x14ac:dyDescent="0.25"/>
    <row r="116340" x14ac:dyDescent="0.25"/>
    <row r="116341" x14ac:dyDescent="0.25"/>
    <row r="116342" x14ac:dyDescent="0.25"/>
    <row r="116343" x14ac:dyDescent="0.25"/>
    <row r="116344" x14ac:dyDescent="0.25"/>
    <row r="116345" x14ac:dyDescent="0.25"/>
    <row r="116346" x14ac:dyDescent="0.25"/>
    <row r="116347" x14ac:dyDescent="0.25"/>
    <row r="116348" x14ac:dyDescent="0.25"/>
    <row r="116349" x14ac:dyDescent="0.25"/>
    <row r="116350" x14ac:dyDescent="0.25"/>
    <row r="116351" x14ac:dyDescent="0.25"/>
    <row r="116352" x14ac:dyDescent="0.25"/>
    <row r="116353" x14ac:dyDescent="0.25"/>
    <row r="116354" x14ac:dyDescent="0.25"/>
    <row r="116355" x14ac:dyDescent="0.25"/>
    <row r="116356" x14ac:dyDescent="0.25"/>
    <row r="116357" x14ac:dyDescent="0.25"/>
    <row r="116358" x14ac:dyDescent="0.25"/>
    <row r="116359" x14ac:dyDescent="0.25"/>
    <row r="116360" x14ac:dyDescent="0.25"/>
    <row r="116361" x14ac:dyDescent="0.25"/>
    <row r="116362" x14ac:dyDescent="0.25"/>
    <row r="116363" x14ac:dyDescent="0.25"/>
    <row r="116364" x14ac:dyDescent="0.25"/>
    <row r="116365" x14ac:dyDescent="0.25"/>
    <row r="116366" x14ac:dyDescent="0.25"/>
    <row r="116367" x14ac:dyDescent="0.25"/>
    <row r="116368" x14ac:dyDescent="0.25"/>
    <row r="116369" x14ac:dyDescent="0.25"/>
    <row r="116370" x14ac:dyDescent="0.25"/>
    <row r="116371" x14ac:dyDescent="0.25"/>
    <row r="116372" x14ac:dyDescent="0.25"/>
    <row r="116373" x14ac:dyDescent="0.25"/>
    <row r="116374" x14ac:dyDescent="0.25"/>
    <row r="116375" x14ac:dyDescent="0.25"/>
    <row r="116376" x14ac:dyDescent="0.25"/>
    <row r="116377" x14ac:dyDescent="0.25"/>
    <row r="116378" x14ac:dyDescent="0.25"/>
    <row r="116379" x14ac:dyDescent="0.25"/>
    <row r="116380" x14ac:dyDescent="0.25"/>
    <row r="116381" x14ac:dyDescent="0.25"/>
    <row r="116382" x14ac:dyDescent="0.25"/>
    <row r="116383" x14ac:dyDescent="0.25"/>
    <row r="116384" x14ac:dyDescent="0.25"/>
    <row r="116385" x14ac:dyDescent="0.25"/>
    <row r="116386" x14ac:dyDescent="0.25"/>
    <row r="116387" x14ac:dyDescent="0.25"/>
    <row r="116388" x14ac:dyDescent="0.25"/>
    <row r="116389" x14ac:dyDescent="0.25"/>
    <row r="116390" x14ac:dyDescent="0.25"/>
    <row r="116391" x14ac:dyDescent="0.25"/>
    <row r="116392" x14ac:dyDescent="0.25"/>
    <row r="116393" x14ac:dyDescent="0.25"/>
    <row r="116394" x14ac:dyDescent="0.25"/>
    <row r="116395" x14ac:dyDescent="0.25"/>
    <row r="116396" x14ac:dyDescent="0.25"/>
    <row r="116397" x14ac:dyDescent="0.25"/>
    <row r="116398" x14ac:dyDescent="0.25"/>
    <row r="116399" x14ac:dyDescent="0.25"/>
    <row r="116400" x14ac:dyDescent="0.25"/>
    <row r="116401" x14ac:dyDescent="0.25"/>
    <row r="116402" x14ac:dyDescent="0.25"/>
    <row r="116403" x14ac:dyDescent="0.25"/>
    <row r="116404" x14ac:dyDescent="0.25"/>
    <row r="116405" x14ac:dyDescent="0.25"/>
    <row r="116406" x14ac:dyDescent="0.25"/>
    <row r="116407" x14ac:dyDescent="0.25"/>
    <row r="116408" x14ac:dyDescent="0.25"/>
    <row r="116409" x14ac:dyDescent="0.25"/>
    <row r="116410" x14ac:dyDescent="0.25"/>
    <row r="116411" x14ac:dyDescent="0.25"/>
    <row r="116412" x14ac:dyDescent="0.25"/>
    <row r="116413" x14ac:dyDescent="0.25"/>
    <row r="116414" x14ac:dyDescent="0.25"/>
    <row r="116415" x14ac:dyDescent="0.25"/>
    <row r="116416" x14ac:dyDescent="0.25"/>
    <row r="116417" x14ac:dyDescent="0.25"/>
    <row r="116418" x14ac:dyDescent="0.25"/>
    <row r="116419" x14ac:dyDescent="0.25"/>
    <row r="116420" x14ac:dyDescent="0.25"/>
    <row r="116421" x14ac:dyDescent="0.25"/>
    <row r="116422" x14ac:dyDescent="0.25"/>
    <row r="116423" x14ac:dyDescent="0.25"/>
    <row r="116424" x14ac:dyDescent="0.25"/>
    <row r="116425" x14ac:dyDescent="0.25"/>
    <row r="116426" x14ac:dyDescent="0.25"/>
    <row r="116427" x14ac:dyDescent="0.25"/>
    <row r="116428" x14ac:dyDescent="0.25"/>
    <row r="116429" x14ac:dyDescent="0.25"/>
    <row r="116430" x14ac:dyDescent="0.25"/>
    <row r="116431" x14ac:dyDescent="0.25"/>
    <row r="116432" x14ac:dyDescent="0.25"/>
    <row r="116433" x14ac:dyDescent="0.25"/>
    <row r="116434" x14ac:dyDescent="0.25"/>
    <row r="116435" x14ac:dyDescent="0.25"/>
    <row r="116436" x14ac:dyDescent="0.25"/>
    <row r="116437" x14ac:dyDescent="0.25"/>
    <row r="116438" x14ac:dyDescent="0.25"/>
    <row r="116439" x14ac:dyDescent="0.25"/>
    <row r="116440" x14ac:dyDescent="0.25"/>
    <row r="116441" x14ac:dyDescent="0.25"/>
    <row r="116442" x14ac:dyDescent="0.25"/>
    <row r="116443" x14ac:dyDescent="0.25"/>
    <row r="116444" x14ac:dyDescent="0.25"/>
    <row r="116445" x14ac:dyDescent="0.25"/>
    <row r="116446" x14ac:dyDescent="0.25"/>
    <row r="116447" x14ac:dyDescent="0.25"/>
    <row r="116448" x14ac:dyDescent="0.25"/>
    <row r="116449" x14ac:dyDescent="0.25"/>
    <row r="116450" x14ac:dyDescent="0.25"/>
    <row r="116451" x14ac:dyDescent="0.25"/>
    <row r="116452" x14ac:dyDescent="0.25"/>
    <row r="116453" x14ac:dyDescent="0.25"/>
    <row r="116454" x14ac:dyDescent="0.25"/>
    <row r="116455" x14ac:dyDescent="0.25"/>
    <row r="116456" x14ac:dyDescent="0.25"/>
    <row r="116457" x14ac:dyDescent="0.25"/>
    <row r="116458" x14ac:dyDescent="0.25"/>
    <row r="116459" x14ac:dyDescent="0.25"/>
    <row r="116460" x14ac:dyDescent="0.25"/>
    <row r="116461" x14ac:dyDescent="0.25"/>
    <row r="116462" x14ac:dyDescent="0.25"/>
    <row r="116463" x14ac:dyDescent="0.25"/>
    <row r="116464" x14ac:dyDescent="0.25"/>
    <row r="116465" x14ac:dyDescent="0.25"/>
    <row r="116466" x14ac:dyDescent="0.25"/>
    <row r="116467" x14ac:dyDescent="0.25"/>
    <row r="116468" x14ac:dyDescent="0.25"/>
    <row r="116469" x14ac:dyDescent="0.25"/>
    <row r="116470" x14ac:dyDescent="0.25"/>
    <row r="116471" x14ac:dyDescent="0.25"/>
    <row r="116472" x14ac:dyDescent="0.25"/>
    <row r="116473" x14ac:dyDescent="0.25"/>
    <row r="116474" x14ac:dyDescent="0.25"/>
    <row r="116475" x14ac:dyDescent="0.25"/>
    <row r="116476" x14ac:dyDescent="0.25"/>
    <row r="116477" x14ac:dyDescent="0.25"/>
    <row r="116478" x14ac:dyDescent="0.25"/>
    <row r="116479" x14ac:dyDescent="0.25"/>
    <row r="116480" x14ac:dyDescent="0.25"/>
    <row r="116481" x14ac:dyDescent="0.25"/>
    <row r="116482" x14ac:dyDescent="0.25"/>
    <row r="116483" x14ac:dyDescent="0.25"/>
    <row r="116484" x14ac:dyDescent="0.25"/>
    <row r="116485" x14ac:dyDescent="0.25"/>
    <row r="116486" x14ac:dyDescent="0.25"/>
    <row r="116487" x14ac:dyDescent="0.25"/>
    <row r="116488" x14ac:dyDescent="0.25"/>
    <row r="116489" x14ac:dyDescent="0.25"/>
    <row r="116490" x14ac:dyDescent="0.25"/>
    <row r="116491" x14ac:dyDescent="0.25"/>
    <row r="116492" x14ac:dyDescent="0.25"/>
    <row r="116493" x14ac:dyDescent="0.25"/>
    <row r="116494" x14ac:dyDescent="0.25"/>
    <row r="116495" x14ac:dyDescent="0.25"/>
    <row r="116496" x14ac:dyDescent="0.25"/>
    <row r="116497" x14ac:dyDescent="0.25"/>
    <row r="116498" x14ac:dyDescent="0.25"/>
    <row r="116499" x14ac:dyDescent="0.25"/>
    <row r="116500" x14ac:dyDescent="0.25"/>
    <row r="116501" x14ac:dyDescent="0.25"/>
    <row r="116502" x14ac:dyDescent="0.25"/>
    <row r="116503" x14ac:dyDescent="0.25"/>
    <row r="116504" x14ac:dyDescent="0.25"/>
    <row r="116505" x14ac:dyDescent="0.25"/>
    <row r="116506" x14ac:dyDescent="0.25"/>
    <row r="116507" x14ac:dyDescent="0.25"/>
    <row r="116508" x14ac:dyDescent="0.25"/>
    <row r="116509" x14ac:dyDescent="0.25"/>
    <row r="116510" x14ac:dyDescent="0.25"/>
    <row r="116511" x14ac:dyDescent="0.25"/>
    <row r="116512" x14ac:dyDescent="0.25"/>
    <row r="116513" x14ac:dyDescent="0.25"/>
    <row r="116514" x14ac:dyDescent="0.25"/>
    <row r="116515" x14ac:dyDescent="0.25"/>
    <row r="116516" x14ac:dyDescent="0.25"/>
    <row r="116517" x14ac:dyDescent="0.25"/>
    <row r="116518" x14ac:dyDescent="0.25"/>
    <row r="116519" x14ac:dyDescent="0.25"/>
    <row r="116520" x14ac:dyDescent="0.25"/>
    <row r="116521" x14ac:dyDescent="0.25"/>
    <row r="116522" x14ac:dyDescent="0.25"/>
    <row r="116523" x14ac:dyDescent="0.25"/>
    <row r="116524" x14ac:dyDescent="0.25"/>
    <row r="116525" x14ac:dyDescent="0.25"/>
    <row r="116526" x14ac:dyDescent="0.25"/>
    <row r="116527" x14ac:dyDescent="0.25"/>
    <row r="116528" x14ac:dyDescent="0.25"/>
    <row r="116529" x14ac:dyDescent="0.25"/>
    <row r="116530" x14ac:dyDescent="0.25"/>
    <row r="116531" x14ac:dyDescent="0.25"/>
    <row r="116532" x14ac:dyDescent="0.25"/>
    <row r="116533" x14ac:dyDescent="0.25"/>
    <row r="116534" x14ac:dyDescent="0.25"/>
    <row r="116535" x14ac:dyDescent="0.25"/>
    <row r="116536" x14ac:dyDescent="0.25"/>
    <row r="116537" x14ac:dyDescent="0.25"/>
    <row r="116538" x14ac:dyDescent="0.25"/>
    <row r="116539" x14ac:dyDescent="0.25"/>
    <row r="116540" x14ac:dyDescent="0.25"/>
    <row r="116541" x14ac:dyDescent="0.25"/>
    <row r="116542" x14ac:dyDescent="0.25"/>
    <row r="116543" x14ac:dyDescent="0.25"/>
    <row r="116544" x14ac:dyDescent="0.25"/>
    <row r="116545" x14ac:dyDescent="0.25"/>
    <row r="116546" x14ac:dyDescent="0.25"/>
    <row r="116547" x14ac:dyDescent="0.25"/>
    <row r="116548" x14ac:dyDescent="0.25"/>
    <row r="116549" x14ac:dyDescent="0.25"/>
    <row r="116550" x14ac:dyDescent="0.25"/>
    <row r="116551" x14ac:dyDescent="0.25"/>
    <row r="116552" x14ac:dyDescent="0.25"/>
    <row r="116553" x14ac:dyDescent="0.25"/>
    <row r="116554" x14ac:dyDescent="0.25"/>
    <row r="116555" x14ac:dyDescent="0.25"/>
    <row r="116556" x14ac:dyDescent="0.25"/>
    <row r="116557" x14ac:dyDescent="0.25"/>
    <row r="116558" x14ac:dyDescent="0.25"/>
    <row r="116559" x14ac:dyDescent="0.25"/>
    <row r="116560" x14ac:dyDescent="0.25"/>
    <row r="116561" x14ac:dyDescent="0.25"/>
    <row r="116562" x14ac:dyDescent="0.25"/>
    <row r="116563" x14ac:dyDescent="0.25"/>
    <row r="116564" x14ac:dyDescent="0.25"/>
    <row r="116565" x14ac:dyDescent="0.25"/>
    <row r="116566" x14ac:dyDescent="0.25"/>
    <row r="116567" x14ac:dyDescent="0.25"/>
    <row r="116568" x14ac:dyDescent="0.25"/>
    <row r="116569" x14ac:dyDescent="0.25"/>
    <row r="116570" x14ac:dyDescent="0.25"/>
    <row r="116571" x14ac:dyDescent="0.25"/>
    <row r="116572" x14ac:dyDescent="0.25"/>
    <row r="116573" x14ac:dyDescent="0.25"/>
    <row r="116574" x14ac:dyDescent="0.25"/>
    <row r="116575" x14ac:dyDescent="0.25"/>
    <row r="116576" x14ac:dyDescent="0.25"/>
    <row r="116577" x14ac:dyDescent="0.25"/>
    <row r="116578" x14ac:dyDescent="0.25"/>
    <row r="116579" x14ac:dyDescent="0.25"/>
    <row r="116580" x14ac:dyDescent="0.25"/>
    <row r="116581" x14ac:dyDescent="0.25"/>
    <row r="116582" x14ac:dyDescent="0.25"/>
    <row r="116583" x14ac:dyDescent="0.25"/>
    <row r="116584" x14ac:dyDescent="0.25"/>
    <row r="116585" x14ac:dyDescent="0.25"/>
    <row r="116586" x14ac:dyDescent="0.25"/>
    <row r="116587" x14ac:dyDescent="0.25"/>
    <row r="116588" x14ac:dyDescent="0.25"/>
    <row r="116589" x14ac:dyDescent="0.25"/>
    <row r="116590" x14ac:dyDescent="0.25"/>
    <row r="116591" x14ac:dyDescent="0.25"/>
    <row r="116592" x14ac:dyDescent="0.25"/>
    <row r="116593" x14ac:dyDescent="0.25"/>
    <row r="116594" x14ac:dyDescent="0.25"/>
    <row r="116595" x14ac:dyDescent="0.25"/>
    <row r="116596" x14ac:dyDescent="0.25"/>
    <row r="116597" x14ac:dyDescent="0.25"/>
    <row r="116598" x14ac:dyDescent="0.25"/>
    <row r="116599" x14ac:dyDescent="0.25"/>
    <row r="116600" x14ac:dyDescent="0.25"/>
    <row r="116601" x14ac:dyDescent="0.25"/>
    <row r="116602" x14ac:dyDescent="0.25"/>
    <row r="116603" x14ac:dyDescent="0.25"/>
    <row r="116604" x14ac:dyDescent="0.25"/>
    <row r="116605" x14ac:dyDescent="0.25"/>
    <row r="116606" x14ac:dyDescent="0.25"/>
    <row r="116607" x14ac:dyDescent="0.25"/>
    <row r="116608" x14ac:dyDescent="0.25"/>
    <row r="116609" x14ac:dyDescent="0.25"/>
    <row r="116610" x14ac:dyDescent="0.25"/>
    <row r="116611" x14ac:dyDescent="0.25"/>
    <row r="116612" x14ac:dyDescent="0.25"/>
    <row r="116613" x14ac:dyDescent="0.25"/>
    <row r="116614" x14ac:dyDescent="0.25"/>
    <row r="116615" x14ac:dyDescent="0.25"/>
    <row r="116616" x14ac:dyDescent="0.25"/>
    <row r="116617" x14ac:dyDescent="0.25"/>
    <row r="116618" x14ac:dyDescent="0.25"/>
    <row r="116619" x14ac:dyDescent="0.25"/>
    <row r="116620" x14ac:dyDescent="0.25"/>
    <row r="116621" x14ac:dyDescent="0.25"/>
    <row r="116622" x14ac:dyDescent="0.25"/>
    <row r="116623" x14ac:dyDescent="0.25"/>
    <row r="116624" x14ac:dyDescent="0.25"/>
    <row r="116625" x14ac:dyDescent="0.25"/>
    <row r="116626" x14ac:dyDescent="0.25"/>
    <row r="116627" x14ac:dyDescent="0.25"/>
    <row r="116628" x14ac:dyDescent="0.25"/>
    <row r="116629" x14ac:dyDescent="0.25"/>
    <row r="116630" x14ac:dyDescent="0.25"/>
    <row r="116631" x14ac:dyDescent="0.25"/>
    <row r="116632" x14ac:dyDescent="0.25"/>
    <row r="116633" x14ac:dyDescent="0.25"/>
    <row r="116634" x14ac:dyDescent="0.25"/>
    <row r="116635" x14ac:dyDescent="0.25"/>
    <row r="116636" x14ac:dyDescent="0.25"/>
    <row r="116637" x14ac:dyDescent="0.25"/>
    <row r="116638" x14ac:dyDescent="0.25"/>
    <row r="116639" x14ac:dyDescent="0.25"/>
    <row r="116640" x14ac:dyDescent="0.25"/>
    <row r="116641" x14ac:dyDescent="0.25"/>
    <row r="116642" x14ac:dyDescent="0.25"/>
    <row r="116643" x14ac:dyDescent="0.25"/>
    <row r="116644" x14ac:dyDescent="0.25"/>
    <row r="116645" x14ac:dyDescent="0.25"/>
    <row r="116646" x14ac:dyDescent="0.25"/>
    <row r="116647" x14ac:dyDescent="0.25"/>
    <row r="116648" x14ac:dyDescent="0.25"/>
    <row r="116649" x14ac:dyDescent="0.25"/>
    <row r="116650" x14ac:dyDescent="0.25"/>
    <row r="116651" x14ac:dyDescent="0.25"/>
    <row r="116652" x14ac:dyDescent="0.25"/>
    <row r="116653" x14ac:dyDescent="0.25"/>
    <row r="116654" x14ac:dyDescent="0.25"/>
    <row r="116655" x14ac:dyDescent="0.25"/>
    <row r="116656" x14ac:dyDescent="0.25"/>
    <row r="116657" x14ac:dyDescent="0.25"/>
    <row r="116658" x14ac:dyDescent="0.25"/>
    <row r="116659" x14ac:dyDescent="0.25"/>
    <row r="116660" x14ac:dyDescent="0.25"/>
    <row r="116661" x14ac:dyDescent="0.25"/>
    <row r="116662" x14ac:dyDescent="0.25"/>
    <row r="116663" x14ac:dyDescent="0.25"/>
    <row r="116664" x14ac:dyDescent="0.25"/>
    <row r="116665" x14ac:dyDescent="0.25"/>
    <row r="116666" x14ac:dyDescent="0.25"/>
    <row r="116667" x14ac:dyDescent="0.25"/>
    <row r="116668" x14ac:dyDescent="0.25"/>
    <row r="116669" x14ac:dyDescent="0.25"/>
    <row r="116670" x14ac:dyDescent="0.25"/>
    <row r="116671" x14ac:dyDescent="0.25"/>
    <row r="116672" x14ac:dyDescent="0.25"/>
    <row r="116673" x14ac:dyDescent="0.25"/>
    <row r="116674" x14ac:dyDescent="0.25"/>
    <row r="116675" x14ac:dyDescent="0.25"/>
    <row r="116676" x14ac:dyDescent="0.25"/>
    <row r="116677" x14ac:dyDescent="0.25"/>
    <row r="116678" x14ac:dyDescent="0.25"/>
    <row r="116679" x14ac:dyDescent="0.25"/>
    <row r="116680" x14ac:dyDescent="0.25"/>
    <row r="116681" x14ac:dyDescent="0.25"/>
    <row r="116682" x14ac:dyDescent="0.25"/>
    <row r="116683" x14ac:dyDescent="0.25"/>
    <row r="116684" x14ac:dyDescent="0.25"/>
    <row r="116685" x14ac:dyDescent="0.25"/>
    <row r="116686" x14ac:dyDescent="0.25"/>
    <row r="116687" x14ac:dyDescent="0.25"/>
    <row r="116688" x14ac:dyDescent="0.25"/>
    <row r="116689" x14ac:dyDescent="0.25"/>
    <row r="116690" x14ac:dyDescent="0.25"/>
    <row r="116691" x14ac:dyDescent="0.25"/>
    <row r="116692" x14ac:dyDescent="0.25"/>
    <row r="116693" x14ac:dyDescent="0.25"/>
    <row r="116694" x14ac:dyDescent="0.25"/>
    <row r="116695" x14ac:dyDescent="0.25"/>
    <row r="116696" x14ac:dyDescent="0.25"/>
    <row r="116697" x14ac:dyDescent="0.25"/>
    <row r="116698" x14ac:dyDescent="0.25"/>
    <row r="116699" x14ac:dyDescent="0.25"/>
    <row r="116700" x14ac:dyDescent="0.25"/>
    <row r="116701" x14ac:dyDescent="0.25"/>
    <row r="116702" x14ac:dyDescent="0.25"/>
    <row r="116703" x14ac:dyDescent="0.25"/>
    <row r="116704" x14ac:dyDescent="0.25"/>
    <row r="116705" x14ac:dyDescent="0.25"/>
    <row r="116706" x14ac:dyDescent="0.25"/>
    <row r="116707" x14ac:dyDescent="0.25"/>
    <row r="116708" x14ac:dyDescent="0.25"/>
    <row r="116709" x14ac:dyDescent="0.25"/>
    <row r="116710" x14ac:dyDescent="0.25"/>
    <row r="116711" x14ac:dyDescent="0.25"/>
    <row r="116712" x14ac:dyDescent="0.25"/>
    <row r="116713" x14ac:dyDescent="0.25"/>
    <row r="116714" x14ac:dyDescent="0.25"/>
    <row r="116715" x14ac:dyDescent="0.25"/>
    <row r="116716" x14ac:dyDescent="0.25"/>
    <row r="116717" x14ac:dyDescent="0.25"/>
    <row r="116718" x14ac:dyDescent="0.25"/>
    <row r="116719" x14ac:dyDescent="0.25"/>
    <row r="116720" x14ac:dyDescent="0.25"/>
    <row r="116721" x14ac:dyDescent="0.25"/>
    <row r="116722" x14ac:dyDescent="0.25"/>
    <row r="116723" x14ac:dyDescent="0.25"/>
    <row r="116724" x14ac:dyDescent="0.25"/>
    <row r="116725" x14ac:dyDescent="0.25"/>
    <row r="116726" x14ac:dyDescent="0.25"/>
    <row r="116727" x14ac:dyDescent="0.25"/>
    <row r="116728" x14ac:dyDescent="0.25"/>
    <row r="116729" x14ac:dyDescent="0.25"/>
    <row r="116730" x14ac:dyDescent="0.25"/>
    <row r="116731" x14ac:dyDescent="0.25"/>
    <row r="116732" x14ac:dyDescent="0.25"/>
    <row r="116733" x14ac:dyDescent="0.25"/>
    <row r="116734" x14ac:dyDescent="0.25"/>
    <row r="116735" x14ac:dyDescent="0.25"/>
    <row r="116736" x14ac:dyDescent="0.25"/>
    <row r="116737" x14ac:dyDescent="0.25"/>
    <row r="116738" x14ac:dyDescent="0.25"/>
    <row r="116739" x14ac:dyDescent="0.25"/>
    <row r="116740" x14ac:dyDescent="0.25"/>
    <row r="116741" x14ac:dyDescent="0.25"/>
    <row r="116742" x14ac:dyDescent="0.25"/>
    <row r="116743" x14ac:dyDescent="0.25"/>
    <row r="116744" x14ac:dyDescent="0.25"/>
    <row r="116745" x14ac:dyDescent="0.25"/>
    <row r="116746" x14ac:dyDescent="0.25"/>
    <row r="116747" x14ac:dyDescent="0.25"/>
    <row r="116748" x14ac:dyDescent="0.25"/>
    <row r="116749" x14ac:dyDescent="0.25"/>
    <row r="116750" x14ac:dyDescent="0.25"/>
    <row r="116751" x14ac:dyDescent="0.25"/>
    <row r="116752" x14ac:dyDescent="0.25"/>
    <row r="116753" x14ac:dyDescent="0.25"/>
    <row r="116754" x14ac:dyDescent="0.25"/>
    <row r="116755" x14ac:dyDescent="0.25"/>
    <row r="116756" x14ac:dyDescent="0.25"/>
    <row r="116757" x14ac:dyDescent="0.25"/>
    <row r="116758" x14ac:dyDescent="0.25"/>
    <row r="116759" x14ac:dyDescent="0.25"/>
    <row r="116760" x14ac:dyDescent="0.25"/>
    <row r="116761" x14ac:dyDescent="0.25"/>
    <row r="116762" x14ac:dyDescent="0.25"/>
    <row r="116763" x14ac:dyDescent="0.25"/>
    <row r="116764" x14ac:dyDescent="0.25"/>
    <row r="116765" x14ac:dyDescent="0.25"/>
    <row r="116766" x14ac:dyDescent="0.25"/>
    <row r="116767" x14ac:dyDescent="0.25"/>
    <row r="116768" x14ac:dyDescent="0.25"/>
    <row r="116769" x14ac:dyDescent="0.25"/>
    <row r="116770" x14ac:dyDescent="0.25"/>
    <row r="116771" x14ac:dyDescent="0.25"/>
    <row r="116772" x14ac:dyDescent="0.25"/>
    <row r="116773" x14ac:dyDescent="0.25"/>
    <row r="116774" x14ac:dyDescent="0.25"/>
    <row r="116775" x14ac:dyDescent="0.25"/>
    <row r="116776" x14ac:dyDescent="0.25"/>
    <row r="116777" x14ac:dyDescent="0.25"/>
    <row r="116778" x14ac:dyDescent="0.25"/>
    <row r="116779" x14ac:dyDescent="0.25"/>
    <row r="116780" x14ac:dyDescent="0.25"/>
    <row r="116781" x14ac:dyDescent="0.25"/>
    <row r="116782" x14ac:dyDescent="0.25"/>
    <row r="116783" x14ac:dyDescent="0.25"/>
    <row r="116784" x14ac:dyDescent="0.25"/>
    <row r="116785" x14ac:dyDescent="0.25"/>
    <row r="116786" x14ac:dyDescent="0.25"/>
    <row r="116787" x14ac:dyDescent="0.25"/>
    <row r="116788" x14ac:dyDescent="0.25"/>
    <row r="116789" x14ac:dyDescent="0.25"/>
    <row r="116790" x14ac:dyDescent="0.25"/>
    <row r="116791" x14ac:dyDescent="0.25"/>
    <row r="116792" x14ac:dyDescent="0.25"/>
    <row r="116793" x14ac:dyDescent="0.25"/>
    <row r="116794" x14ac:dyDescent="0.25"/>
    <row r="116795" x14ac:dyDescent="0.25"/>
    <row r="116796" x14ac:dyDescent="0.25"/>
    <row r="116797" x14ac:dyDescent="0.25"/>
    <row r="116798" x14ac:dyDescent="0.25"/>
    <row r="116799" x14ac:dyDescent="0.25"/>
    <row r="116800" x14ac:dyDescent="0.25"/>
    <row r="116801" x14ac:dyDescent="0.25"/>
    <row r="116802" x14ac:dyDescent="0.25"/>
    <row r="116803" x14ac:dyDescent="0.25"/>
    <row r="116804" x14ac:dyDescent="0.25"/>
    <row r="116805" x14ac:dyDescent="0.25"/>
    <row r="116806" x14ac:dyDescent="0.25"/>
    <row r="116807" x14ac:dyDescent="0.25"/>
    <row r="116808" x14ac:dyDescent="0.25"/>
    <row r="116809" x14ac:dyDescent="0.25"/>
    <row r="116810" x14ac:dyDescent="0.25"/>
    <row r="116811" x14ac:dyDescent="0.25"/>
    <row r="116812" x14ac:dyDescent="0.25"/>
    <row r="116813" x14ac:dyDescent="0.25"/>
    <row r="116814" x14ac:dyDescent="0.25"/>
    <row r="116815" x14ac:dyDescent="0.25"/>
    <row r="116816" x14ac:dyDescent="0.25"/>
    <row r="116817" x14ac:dyDescent="0.25"/>
    <row r="116818" x14ac:dyDescent="0.25"/>
    <row r="116819" x14ac:dyDescent="0.25"/>
    <row r="116820" x14ac:dyDescent="0.25"/>
    <row r="116821" x14ac:dyDescent="0.25"/>
    <row r="116822" x14ac:dyDescent="0.25"/>
    <row r="116823" x14ac:dyDescent="0.25"/>
    <row r="116824" x14ac:dyDescent="0.25"/>
    <row r="116825" x14ac:dyDescent="0.25"/>
    <row r="116826" x14ac:dyDescent="0.25"/>
    <row r="116827" x14ac:dyDescent="0.25"/>
    <row r="116828" x14ac:dyDescent="0.25"/>
    <row r="116829" x14ac:dyDescent="0.25"/>
    <row r="116830" x14ac:dyDescent="0.25"/>
    <row r="116831" x14ac:dyDescent="0.25"/>
    <row r="116832" x14ac:dyDescent="0.25"/>
    <row r="116833" x14ac:dyDescent="0.25"/>
    <row r="116834" x14ac:dyDescent="0.25"/>
    <row r="116835" x14ac:dyDescent="0.25"/>
    <row r="116836" x14ac:dyDescent="0.25"/>
    <row r="116837" x14ac:dyDescent="0.25"/>
    <row r="116838" x14ac:dyDescent="0.25"/>
    <row r="116839" x14ac:dyDescent="0.25"/>
    <row r="116840" x14ac:dyDescent="0.25"/>
    <row r="116841" x14ac:dyDescent="0.25"/>
    <row r="116842" x14ac:dyDescent="0.25"/>
    <row r="116843" x14ac:dyDescent="0.25"/>
    <row r="116844" x14ac:dyDescent="0.25"/>
    <row r="116845" x14ac:dyDescent="0.25"/>
    <row r="116846" x14ac:dyDescent="0.25"/>
    <row r="116847" x14ac:dyDescent="0.25"/>
    <row r="116848" x14ac:dyDescent="0.25"/>
    <row r="116849" x14ac:dyDescent="0.25"/>
    <row r="116850" x14ac:dyDescent="0.25"/>
    <row r="116851" x14ac:dyDescent="0.25"/>
    <row r="116852" x14ac:dyDescent="0.25"/>
    <row r="116853" x14ac:dyDescent="0.25"/>
    <row r="116854" x14ac:dyDescent="0.25"/>
    <row r="116855" x14ac:dyDescent="0.25"/>
    <row r="116856" x14ac:dyDescent="0.25"/>
    <row r="116857" x14ac:dyDescent="0.25"/>
    <row r="116858" x14ac:dyDescent="0.25"/>
    <row r="116859" x14ac:dyDescent="0.25"/>
    <row r="116860" x14ac:dyDescent="0.25"/>
    <row r="116861" x14ac:dyDescent="0.25"/>
    <row r="116862" x14ac:dyDescent="0.25"/>
    <row r="116863" x14ac:dyDescent="0.25"/>
    <row r="116864" x14ac:dyDescent="0.25"/>
    <row r="116865" x14ac:dyDescent="0.25"/>
    <row r="116866" x14ac:dyDescent="0.25"/>
    <row r="116867" x14ac:dyDescent="0.25"/>
    <row r="116868" x14ac:dyDescent="0.25"/>
    <row r="116869" x14ac:dyDescent="0.25"/>
    <row r="116870" x14ac:dyDescent="0.25"/>
    <row r="116871" x14ac:dyDescent="0.25"/>
    <row r="116872" x14ac:dyDescent="0.25"/>
    <row r="116873" x14ac:dyDescent="0.25"/>
    <row r="116874" x14ac:dyDescent="0.25"/>
    <row r="116875" x14ac:dyDescent="0.25"/>
    <row r="116876" x14ac:dyDescent="0.25"/>
    <row r="116877" x14ac:dyDescent="0.25"/>
    <row r="116878" x14ac:dyDescent="0.25"/>
    <row r="116879" x14ac:dyDescent="0.25"/>
    <row r="116880" x14ac:dyDescent="0.25"/>
    <row r="116881" x14ac:dyDescent="0.25"/>
    <row r="116882" x14ac:dyDescent="0.25"/>
    <row r="116883" x14ac:dyDescent="0.25"/>
    <row r="116884" x14ac:dyDescent="0.25"/>
    <row r="116885" x14ac:dyDescent="0.25"/>
    <row r="116886" x14ac:dyDescent="0.25"/>
    <row r="116887" x14ac:dyDescent="0.25"/>
    <row r="116888" x14ac:dyDescent="0.25"/>
    <row r="116889" x14ac:dyDescent="0.25"/>
    <row r="116890" x14ac:dyDescent="0.25"/>
    <row r="116891" x14ac:dyDescent="0.25"/>
    <row r="116892" x14ac:dyDescent="0.25"/>
    <row r="116893" x14ac:dyDescent="0.25"/>
    <row r="116894" x14ac:dyDescent="0.25"/>
    <row r="116895" x14ac:dyDescent="0.25"/>
    <row r="116896" x14ac:dyDescent="0.25"/>
    <row r="116897" x14ac:dyDescent="0.25"/>
    <row r="116898" x14ac:dyDescent="0.25"/>
    <row r="116899" x14ac:dyDescent="0.25"/>
    <row r="116900" x14ac:dyDescent="0.25"/>
    <row r="116901" x14ac:dyDescent="0.25"/>
    <row r="116902" x14ac:dyDescent="0.25"/>
    <row r="116903" x14ac:dyDescent="0.25"/>
    <row r="116904" x14ac:dyDescent="0.25"/>
    <row r="116905" x14ac:dyDescent="0.25"/>
    <row r="116906" x14ac:dyDescent="0.25"/>
    <row r="116907" x14ac:dyDescent="0.25"/>
    <row r="116908" x14ac:dyDescent="0.25"/>
    <row r="116909" x14ac:dyDescent="0.25"/>
    <row r="116910" x14ac:dyDescent="0.25"/>
    <row r="116911" x14ac:dyDescent="0.25"/>
    <row r="116912" x14ac:dyDescent="0.25"/>
    <row r="116913" x14ac:dyDescent="0.25"/>
    <row r="116914" x14ac:dyDescent="0.25"/>
    <row r="116915" x14ac:dyDescent="0.25"/>
    <row r="116916" x14ac:dyDescent="0.25"/>
    <row r="116917" x14ac:dyDescent="0.25"/>
    <row r="116918" x14ac:dyDescent="0.25"/>
    <row r="116919" x14ac:dyDescent="0.25"/>
    <row r="116920" x14ac:dyDescent="0.25"/>
    <row r="116921" x14ac:dyDescent="0.25"/>
    <row r="116922" x14ac:dyDescent="0.25"/>
    <row r="116923" x14ac:dyDescent="0.25"/>
    <row r="116924" x14ac:dyDescent="0.25"/>
    <row r="116925" x14ac:dyDescent="0.25"/>
    <row r="116926" x14ac:dyDescent="0.25"/>
    <row r="116927" x14ac:dyDescent="0.25"/>
    <row r="116928" x14ac:dyDescent="0.25"/>
    <row r="116929" x14ac:dyDescent="0.25"/>
    <row r="116930" x14ac:dyDescent="0.25"/>
    <row r="116931" x14ac:dyDescent="0.25"/>
    <row r="116932" x14ac:dyDescent="0.25"/>
    <row r="116933" x14ac:dyDescent="0.25"/>
    <row r="116934" x14ac:dyDescent="0.25"/>
    <row r="116935" x14ac:dyDescent="0.25"/>
    <row r="116936" x14ac:dyDescent="0.25"/>
    <row r="116937" x14ac:dyDescent="0.25"/>
    <row r="116938" x14ac:dyDescent="0.25"/>
    <row r="116939" x14ac:dyDescent="0.25"/>
    <row r="116940" x14ac:dyDescent="0.25"/>
    <row r="116941" x14ac:dyDescent="0.25"/>
    <row r="116942" x14ac:dyDescent="0.25"/>
    <row r="116943" x14ac:dyDescent="0.25"/>
    <row r="116944" x14ac:dyDescent="0.25"/>
    <row r="116945" x14ac:dyDescent="0.25"/>
    <row r="116946" x14ac:dyDescent="0.25"/>
    <row r="116947" x14ac:dyDescent="0.25"/>
    <row r="116948" x14ac:dyDescent="0.25"/>
    <row r="116949" x14ac:dyDescent="0.25"/>
    <row r="116950" x14ac:dyDescent="0.25"/>
    <row r="116951" x14ac:dyDescent="0.25"/>
    <row r="116952" x14ac:dyDescent="0.25"/>
    <row r="116953" x14ac:dyDescent="0.25"/>
    <row r="116954" x14ac:dyDescent="0.25"/>
    <row r="116955" x14ac:dyDescent="0.25"/>
    <row r="116956" x14ac:dyDescent="0.25"/>
    <row r="116957" x14ac:dyDescent="0.25"/>
    <row r="116958" x14ac:dyDescent="0.25"/>
    <row r="116959" x14ac:dyDescent="0.25"/>
    <row r="116960" x14ac:dyDescent="0.25"/>
    <row r="116961" x14ac:dyDescent="0.25"/>
    <row r="116962" x14ac:dyDescent="0.25"/>
    <row r="116963" x14ac:dyDescent="0.25"/>
    <row r="116964" x14ac:dyDescent="0.25"/>
    <row r="116965" x14ac:dyDescent="0.25"/>
    <row r="116966" x14ac:dyDescent="0.25"/>
    <row r="116967" x14ac:dyDescent="0.25"/>
    <row r="116968" x14ac:dyDescent="0.25"/>
    <row r="116969" x14ac:dyDescent="0.25"/>
    <row r="116970" x14ac:dyDescent="0.25"/>
    <row r="116971" x14ac:dyDescent="0.25"/>
    <row r="116972" x14ac:dyDescent="0.25"/>
    <row r="116973" x14ac:dyDescent="0.25"/>
    <row r="116974" x14ac:dyDescent="0.25"/>
    <row r="116975" x14ac:dyDescent="0.25"/>
    <row r="116976" x14ac:dyDescent="0.25"/>
    <row r="116977" x14ac:dyDescent="0.25"/>
    <row r="116978" x14ac:dyDescent="0.25"/>
    <row r="116979" x14ac:dyDescent="0.25"/>
    <row r="116980" x14ac:dyDescent="0.25"/>
    <row r="116981" x14ac:dyDescent="0.25"/>
    <row r="116982" x14ac:dyDescent="0.25"/>
    <row r="116983" x14ac:dyDescent="0.25"/>
    <row r="116984" x14ac:dyDescent="0.25"/>
    <row r="116985" x14ac:dyDescent="0.25"/>
    <row r="116986" x14ac:dyDescent="0.25"/>
    <row r="116987" x14ac:dyDescent="0.25"/>
    <row r="116988" x14ac:dyDescent="0.25"/>
    <row r="116989" x14ac:dyDescent="0.25"/>
    <row r="116990" x14ac:dyDescent="0.25"/>
    <row r="116991" x14ac:dyDescent="0.25"/>
    <row r="116992" x14ac:dyDescent="0.25"/>
    <row r="116993" x14ac:dyDescent="0.25"/>
    <row r="116994" x14ac:dyDescent="0.25"/>
    <row r="116995" x14ac:dyDescent="0.25"/>
    <row r="116996" x14ac:dyDescent="0.25"/>
    <row r="116997" x14ac:dyDescent="0.25"/>
    <row r="116998" x14ac:dyDescent="0.25"/>
    <row r="116999" x14ac:dyDescent="0.25"/>
    <row r="117000" x14ac:dyDescent="0.25"/>
    <row r="117001" x14ac:dyDescent="0.25"/>
    <row r="117002" x14ac:dyDescent="0.25"/>
    <row r="117003" x14ac:dyDescent="0.25"/>
    <row r="117004" x14ac:dyDescent="0.25"/>
    <row r="117005" x14ac:dyDescent="0.25"/>
    <row r="117006" x14ac:dyDescent="0.25"/>
    <row r="117007" x14ac:dyDescent="0.25"/>
    <row r="117008" x14ac:dyDescent="0.25"/>
    <row r="117009" x14ac:dyDescent="0.25"/>
    <row r="117010" x14ac:dyDescent="0.25"/>
    <row r="117011" x14ac:dyDescent="0.25"/>
    <row r="117012" x14ac:dyDescent="0.25"/>
    <row r="117013" x14ac:dyDescent="0.25"/>
    <row r="117014" x14ac:dyDescent="0.25"/>
    <row r="117015" x14ac:dyDescent="0.25"/>
    <row r="117016" x14ac:dyDescent="0.25"/>
    <row r="117017" x14ac:dyDescent="0.25"/>
    <row r="117018" x14ac:dyDescent="0.25"/>
    <row r="117019" x14ac:dyDescent="0.25"/>
    <row r="117020" x14ac:dyDescent="0.25"/>
    <row r="117021" x14ac:dyDescent="0.25"/>
    <row r="117022" x14ac:dyDescent="0.25"/>
    <row r="117023" x14ac:dyDescent="0.25"/>
    <row r="117024" x14ac:dyDescent="0.25"/>
    <row r="117025" x14ac:dyDescent="0.25"/>
    <row r="117026" x14ac:dyDescent="0.25"/>
    <row r="117027" x14ac:dyDescent="0.25"/>
    <row r="117028" x14ac:dyDescent="0.25"/>
    <row r="117029" x14ac:dyDescent="0.25"/>
    <row r="117030" x14ac:dyDescent="0.25"/>
    <row r="117031" x14ac:dyDescent="0.25"/>
    <row r="117032" x14ac:dyDescent="0.25"/>
    <row r="117033" x14ac:dyDescent="0.25"/>
    <row r="117034" x14ac:dyDescent="0.25"/>
    <row r="117035" x14ac:dyDescent="0.25"/>
    <row r="117036" x14ac:dyDescent="0.25"/>
    <row r="117037" x14ac:dyDescent="0.25"/>
    <row r="117038" x14ac:dyDescent="0.25"/>
    <row r="117039" x14ac:dyDescent="0.25"/>
    <row r="117040" x14ac:dyDescent="0.25"/>
    <row r="117041" x14ac:dyDescent="0.25"/>
    <row r="117042" x14ac:dyDescent="0.25"/>
    <row r="117043" x14ac:dyDescent="0.25"/>
    <row r="117044" x14ac:dyDescent="0.25"/>
    <row r="117045" x14ac:dyDescent="0.25"/>
    <row r="117046" x14ac:dyDescent="0.25"/>
    <row r="117047" x14ac:dyDescent="0.25"/>
    <row r="117048" x14ac:dyDescent="0.25"/>
    <row r="117049" x14ac:dyDescent="0.25"/>
    <row r="117050" x14ac:dyDescent="0.25"/>
    <row r="117051" x14ac:dyDescent="0.25"/>
    <row r="117052" x14ac:dyDescent="0.25"/>
    <row r="117053" x14ac:dyDescent="0.25"/>
    <row r="117054" x14ac:dyDescent="0.25"/>
    <row r="117055" x14ac:dyDescent="0.25"/>
    <row r="117056" x14ac:dyDescent="0.25"/>
    <row r="117057" x14ac:dyDescent="0.25"/>
    <row r="117058" x14ac:dyDescent="0.25"/>
    <row r="117059" x14ac:dyDescent="0.25"/>
    <row r="117060" x14ac:dyDescent="0.25"/>
    <row r="117061" x14ac:dyDescent="0.25"/>
    <row r="117062" x14ac:dyDescent="0.25"/>
    <row r="117063" x14ac:dyDescent="0.25"/>
    <row r="117064" x14ac:dyDescent="0.25"/>
    <row r="117065" x14ac:dyDescent="0.25"/>
    <row r="117066" x14ac:dyDescent="0.25"/>
    <row r="117067" x14ac:dyDescent="0.25"/>
    <row r="117068" x14ac:dyDescent="0.25"/>
    <row r="117069" x14ac:dyDescent="0.25"/>
    <row r="117070" x14ac:dyDescent="0.25"/>
    <row r="117071" x14ac:dyDescent="0.25"/>
    <row r="117072" x14ac:dyDescent="0.25"/>
    <row r="117073" x14ac:dyDescent="0.25"/>
    <row r="117074" x14ac:dyDescent="0.25"/>
    <row r="117075" x14ac:dyDescent="0.25"/>
    <row r="117076" x14ac:dyDescent="0.25"/>
    <row r="117077" x14ac:dyDescent="0.25"/>
    <row r="117078" x14ac:dyDescent="0.25"/>
    <row r="117079" x14ac:dyDescent="0.25"/>
    <row r="117080" x14ac:dyDescent="0.25"/>
    <row r="117081" x14ac:dyDescent="0.25"/>
    <row r="117082" x14ac:dyDescent="0.25"/>
    <row r="117083" x14ac:dyDescent="0.25"/>
    <row r="117084" x14ac:dyDescent="0.25"/>
    <row r="117085" x14ac:dyDescent="0.25"/>
    <row r="117086" x14ac:dyDescent="0.25"/>
    <row r="117087" x14ac:dyDescent="0.25"/>
    <row r="117088" x14ac:dyDescent="0.25"/>
    <row r="117089" x14ac:dyDescent="0.25"/>
    <row r="117090" x14ac:dyDescent="0.25"/>
    <row r="117091" x14ac:dyDescent="0.25"/>
    <row r="117092" x14ac:dyDescent="0.25"/>
    <row r="117093" x14ac:dyDescent="0.25"/>
    <row r="117094" x14ac:dyDescent="0.25"/>
    <row r="117095" x14ac:dyDescent="0.25"/>
    <row r="117096" x14ac:dyDescent="0.25"/>
    <row r="117097" x14ac:dyDescent="0.25"/>
    <row r="117098" x14ac:dyDescent="0.25"/>
    <row r="117099" x14ac:dyDescent="0.25"/>
    <row r="117100" x14ac:dyDescent="0.25"/>
    <row r="117101" x14ac:dyDescent="0.25"/>
    <row r="117102" x14ac:dyDescent="0.25"/>
    <row r="117103" x14ac:dyDescent="0.25"/>
    <row r="117104" x14ac:dyDescent="0.25"/>
    <row r="117105" x14ac:dyDescent="0.25"/>
    <row r="117106" x14ac:dyDescent="0.25"/>
    <row r="117107" x14ac:dyDescent="0.25"/>
    <row r="117108" x14ac:dyDescent="0.25"/>
    <row r="117109" x14ac:dyDescent="0.25"/>
    <row r="117110" x14ac:dyDescent="0.25"/>
    <row r="117111" x14ac:dyDescent="0.25"/>
    <row r="117112" x14ac:dyDescent="0.25"/>
    <row r="117113" x14ac:dyDescent="0.25"/>
    <row r="117114" x14ac:dyDescent="0.25"/>
    <row r="117115" x14ac:dyDescent="0.25"/>
    <row r="117116" x14ac:dyDescent="0.25"/>
    <row r="117117" x14ac:dyDescent="0.25"/>
    <row r="117118" x14ac:dyDescent="0.25"/>
    <row r="117119" x14ac:dyDescent="0.25"/>
    <row r="117120" x14ac:dyDescent="0.25"/>
    <row r="117121" x14ac:dyDescent="0.25"/>
    <row r="117122" x14ac:dyDescent="0.25"/>
    <row r="117123" x14ac:dyDescent="0.25"/>
    <row r="117124" x14ac:dyDescent="0.25"/>
    <row r="117125" x14ac:dyDescent="0.25"/>
    <row r="117126" x14ac:dyDescent="0.25"/>
    <row r="117127" x14ac:dyDescent="0.25"/>
    <row r="117128" x14ac:dyDescent="0.25"/>
    <row r="117129" x14ac:dyDescent="0.25"/>
    <row r="117130" x14ac:dyDescent="0.25"/>
    <row r="117131" x14ac:dyDescent="0.25"/>
    <row r="117132" x14ac:dyDescent="0.25"/>
    <row r="117133" x14ac:dyDescent="0.25"/>
    <row r="117134" x14ac:dyDescent="0.25"/>
    <row r="117135" x14ac:dyDescent="0.25"/>
    <row r="117136" x14ac:dyDescent="0.25"/>
    <row r="117137" x14ac:dyDescent="0.25"/>
    <row r="117138" x14ac:dyDescent="0.25"/>
    <row r="117139" x14ac:dyDescent="0.25"/>
    <row r="117140" x14ac:dyDescent="0.25"/>
    <row r="117141" x14ac:dyDescent="0.25"/>
    <row r="117142" x14ac:dyDescent="0.25"/>
    <row r="117143" x14ac:dyDescent="0.25"/>
    <row r="117144" x14ac:dyDescent="0.25"/>
    <row r="117145" x14ac:dyDescent="0.25"/>
    <row r="117146" x14ac:dyDescent="0.25"/>
    <row r="117147" x14ac:dyDescent="0.25"/>
    <row r="117148" x14ac:dyDescent="0.25"/>
    <row r="117149" x14ac:dyDescent="0.25"/>
    <row r="117150" x14ac:dyDescent="0.25"/>
    <row r="117151" x14ac:dyDescent="0.25"/>
    <row r="117152" x14ac:dyDescent="0.25"/>
    <row r="117153" x14ac:dyDescent="0.25"/>
    <row r="117154" x14ac:dyDescent="0.25"/>
    <row r="117155" x14ac:dyDescent="0.25"/>
    <row r="117156" x14ac:dyDescent="0.25"/>
    <row r="117157" x14ac:dyDescent="0.25"/>
    <row r="117158" x14ac:dyDescent="0.25"/>
    <row r="117159" x14ac:dyDescent="0.25"/>
    <row r="117160" x14ac:dyDescent="0.25"/>
    <row r="117161" x14ac:dyDescent="0.25"/>
    <row r="117162" x14ac:dyDescent="0.25"/>
    <row r="117163" x14ac:dyDescent="0.25"/>
    <row r="117164" x14ac:dyDescent="0.25"/>
    <row r="117165" x14ac:dyDescent="0.25"/>
    <row r="117166" x14ac:dyDescent="0.25"/>
    <row r="117167" x14ac:dyDescent="0.25"/>
    <row r="117168" x14ac:dyDescent="0.25"/>
    <row r="117169" x14ac:dyDescent="0.25"/>
    <row r="117170" x14ac:dyDescent="0.25"/>
    <row r="117171" x14ac:dyDescent="0.25"/>
    <row r="117172" x14ac:dyDescent="0.25"/>
    <row r="117173" x14ac:dyDescent="0.25"/>
    <row r="117174" x14ac:dyDescent="0.25"/>
    <row r="117175" x14ac:dyDescent="0.25"/>
    <row r="117176" x14ac:dyDescent="0.25"/>
    <row r="117177" x14ac:dyDescent="0.25"/>
    <row r="117178" x14ac:dyDescent="0.25"/>
    <row r="117179" x14ac:dyDescent="0.25"/>
    <row r="117180" x14ac:dyDescent="0.25"/>
    <row r="117181" x14ac:dyDescent="0.25"/>
    <row r="117182" x14ac:dyDescent="0.25"/>
    <row r="117183" x14ac:dyDescent="0.25"/>
    <row r="117184" x14ac:dyDescent="0.25"/>
    <row r="117185" x14ac:dyDescent="0.25"/>
    <row r="117186" x14ac:dyDescent="0.25"/>
    <row r="117187" x14ac:dyDescent="0.25"/>
    <row r="117188" x14ac:dyDescent="0.25"/>
    <row r="117189" x14ac:dyDescent="0.25"/>
    <row r="117190" x14ac:dyDescent="0.25"/>
    <row r="117191" x14ac:dyDescent="0.25"/>
    <row r="117192" x14ac:dyDescent="0.25"/>
    <row r="117193" x14ac:dyDescent="0.25"/>
    <row r="117194" x14ac:dyDescent="0.25"/>
    <row r="117195" x14ac:dyDescent="0.25"/>
    <row r="117196" x14ac:dyDescent="0.25"/>
    <row r="117197" x14ac:dyDescent="0.25"/>
    <row r="117198" x14ac:dyDescent="0.25"/>
    <row r="117199" x14ac:dyDescent="0.25"/>
    <row r="117200" x14ac:dyDescent="0.25"/>
    <row r="117201" x14ac:dyDescent="0.25"/>
    <row r="117202" x14ac:dyDescent="0.25"/>
    <row r="117203" x14ac:dyDescent="0.25"/>
    <row r="117204" x14ac:dyDescent="0.25"/>
    <row r="117205" x14ac:dyDescent="0.25"/>
    <row r="117206" x14ac:dyDescent="0.25"/>
    <row r="117207" x14ac:dyDescent="0.25"/>
    <row r="117208" x14ac:dyDescent="0.25"/>
    <row r="117209" x14ac:dyDescent="0.25"/>
    <row r="117210" x14ac:dyDescent="0.25"/>
    <row r="117211" x14ac:dyDescent="0.25"/>
    <row r="117212" x14ac:dyDescent="0.25"/>
    <row r="117213" x14ac:dyDescent="0.25"/>
    <row r="117214" x14ac:dyDescent="0.25"/>
    <row r="117215" x14ac:dyDescent="0.25"/>
    <row r="117216" x14ac:dyDescent="0.25"/>
    <row r="117217" x14ac:dyDescent="0.25"/>
    <row r="117218" x14ac:dyDescent="0.25"/>
    <row r="117219" x14ac:dyDescent="0.25"/>
    <row r="117220" x14ac:dyDescent="0.25"/>
    <row r="117221" x14ac:dyDescent="0.25"/>
    <row r="117222" x14ac:dyDescent="0.25"/>
    <row r="117223" x14ac:dyDescent="0.25"/>
    <row r="117224" x14ac:dyDescent="0.25"/>
    <row r="117225" x14ac:dyDescent="0.25"/>
    <row r="117226" x14ac:dyDescent="0.25"/>
    <row r="117227" x14ac:dyDescent="0.25"/>
    <row r="117228" x14ac:dyDescent="0.25"/>
    <row r="117229" x14ac:dyDescent="0.25"/>
    <row r="117230" x14ac:dyDescent="0.25"/>
    <row r="117231" x14ac:dyDescent="0.25"/>
    <row r="117232" x14ac:dyDescent="0.25"/>
    <row r="117233" x14ac:dyDescent="0.25"/>
    <row r="117234" x14ac:dyDescent="0.25"/>
    <row r="117235" x14ac:dyDescent="0.25"/>
    <row r="117236" x14ac:dyDescent="0.25"/>
    <row r="117237" x14ac:dyDescent="0.25"/>
    <row r="117238" x14ac:dyDescent="0.25"/>
    <row r="117239" x14ac:dyDescent="0.25"/>
    <row r="117240" x14ac:dyDescent="0.25"/>
    <row r="117241" x14ac:dyDescent="0.25"/>
    <row r="117242" x14ac:dyDescent="0.25"/>
    <row r="117243" x14ac:dyDescent="0.25"/>
    <row r="117244" x14ac:dyDescent="0.25"/>
    <row r="117245" x14ac:dyDescent="0.25"/>
    <row r="117246" x14ac:dyDescent="0.25"/>
    <row r="117247" x14ac:dyDescent="0.25"/>
    <row r="117248" x14ac:dyDescent="0.25"/>
    <row r="117249" x14ac:dyDescent="0.25"/>
    <row r="117250" x14ac:dyDescent="0.25"/>
    <row r="117251" x14ac:dyDescent="0.25"/>
    <row r="117252" x14ac:dyDescent="0.25"/>
    <row r="117253" x14ac:dyDescent="0.25"/>
    <row r="117254" x14ac:dyDescent="0.25"/>
    <row r="117255" x14ac:dyDescent="0.25"/>
    <row r="117256" x14ac:dyDescent="0.25"/>
    <row r="117257" x14ac:dyDescent="0.25"/>
    <row r="117258" x14ac:dyDescent="0.25"/>
    <row r="117259" x14ac:dyDescent="0.25"/>
    <row r="117260" x14ac:dyDescent="0.25"/>
    <row r="117261" x14ac:dyDescent="0.25"/>
    <row r="117262" x14ac:dyDescent="0.25"/>
    <row r="117263" x14ac:dyDescent="0.25"/>
    <row r="117264" x14ac:dyDescent="0.25"/>
    <row r="117265" x14ac:dyDescent="0.25"/>
    <row r="117266" x14ac:dyDescent="0.25"/>
    <row r="117267" x14ac:dyDescent="0.25"/>
    <row r="117268" x14ac:dyDescent="0.25"/>
    <row r="117269" x14ac:dyDescent="0.25"/>
    <row r="117270" x14ac:dyDescent="0.25"/>
    <row r="117271" x14ac:dyDescent="0.25"/>
    <row r="117272" x14ac:dyDescent="0.25"/>
    <row r="117273" x14ac:dyDescent="0.25"/>
    <row r="117274" x14ac:dyDescent="0.25"/>
    <row r="117275" x14ac:dyDescent="0.25"/>
    <row r="117276" x14ac:dyDescent="0.25"/>
    <row r="117277" x14ac:dyDescent="0.25"/>
    <row r="117278" x14ac:dyDescent="0.25"/>
    <row r="117279" x14ac:dyDescent="0.25"/>
    <row r="117280" x14ac:dyDescent="0.25"/>
    <row r="117281" x14ac:dyDescent="0.25"/>
    <row r="117282" x14ac:dyDescent="0.25"/>
    <row r="117283" x14ac:dyDescent="0.25"/>
    <row r="117284" x14ac:dyDescent="0.25"/>
    <row r="117285" x14ac:dyDescent="0.25"/>
    <row r="117286" x14ac:dyDescent="0.25"/>
    <row r="117287" x14ac:dyDescent="0.25"/>
    <row r="117288" x14ac:dyDescent="0.25"/>
    <row r="117289" x14ac:dyDescent="0.25"/>
    <row r="117290" x14ac:dyDescent="0.25"/>
    <row r="117291" x14ac:dyDescent="0.25"/>
    <row r="117292" x14ac:dyDescent="0.25"/>
    <row r="117293" x14ac:dyDescent="0.25"/>
    <row r="117294" x14ac:dyDescent="0.25"/>
    <row r="117295" x14ac:dyDescent="0.25"/>
    <row r="117296" x14ac:dyDescent="0.25"/>
    <row r="117297" x14ac:dyDescent="0.25"/>
    <row r="117298" x14ac:dyDescent="0.25"/>
    <row r="117299" x14ac:dyDescent="0.25"/>
    <row r="117300" x14ac:dyDescent="0.25"/>
    <row r="117301" x14ac:dyDescent="0.25"/>
    <row r="117302" x14ac:dyDescent="0.25"/>
    <row r="117303" x14ac:dyDescent="0.25"/>
    <row r="117304" x14ac:dyDescent="0.25"/>
    <row r="117305" x14ac:dyDescent="0.25"/>
    <row r="117306" x14ac:dyDescent="0.25"/>
    <row r="117307" x14ac:dyDescent="0.25"/>
    <row r="117308" x14ac:dyDescent="0.25"/>
    <row r="117309" x14ac:dyDescent="0.25"/>
    <row r="117310" x14ac:dyDescent="0.25"/>
    <row r="117311" x14ac:dyDescent="0.25"/>
    <row r="117312" x14ac:dyDescent="0.25"/>
    <row r="117313" x14ac:dyDescent="0.25"/>
    <row r="117314" x14ac:dyDescent="0.25"/>
    <row r="117315" x14ac:dyDescent="0.25"/>
    <row r="117316" x14ac:dyDescent="0.25"/>
    <row r="117317" x14ac:dyDescent="0.25"/>
    <row r="117318" x14ac:dyDescent="0.25"/>
    <row r="117319" x14ac:dyDescent="0.25"/>
    <row r="117320" x14ac:dyDescent="0.25"/>
    <row r="117321" x14ac:dyDescent="0.25"/>
    <row r="117322" x14ac:dyDescent="0.25"/>
    <row r="117323" x14ac:dyDescent="0.25"/>
    <row r="117324" x14ac:dyDescent="0.25"/>
    <row r="117325" x14ac:dyDescent="0.25"/>
    <row r="117326" x14ac:dyDescent="0.25"/>
    <row r="117327" x14ac:dyDescent="0.25"/>
    <row r="117328" x14ac:dyDescent="0.25"/>
    <row r="117329" x14ac:dyDescent="0.25"/>
    <row r="117330" x14ac:dyDescent="0.25"/>
    <row r="117331" x14ac:dyDescent="0.25"/>
    <row r="117332" x14ac:dyDescent="0.25"/>
    <row r="117333" x14ac:dyDescent="0.25"/>
    <row r="117334" x14ac:dyDescent="0.25"/>
    <row r="117335" x14ac:dyDescent="0.25"/>
    <row r="117336" x14ac:dyDescent="0.25"/>
    <row r="117337" x14ac:dyDescent="0.25"/>
    <row r="117338" x14ac:dyDescent="0.25"/>
    <row r="117339" x14ac:dyDescent="0.25"/>
    <row r="117340" x14ac:dyDescent="0.25"/>
    <row r="117341" x14ac:dyDescent="0.25"/>
    <row r="117342" x14ac:dyDescent="0.25"/>
    <row r="117343" x14ac:dyDescent="0.25"/>
    <row r="117344" x14ac:dyDescent="0.25"/>
    <row r="117345" x14ac:dyDescent="0.25"/>
    <row r="117346" x14ac:dyDescent="0.25"/>
    <row r="117347" x14ac:dyDescent="0.25"/>
    <row r="117348" x14ac:dyDescent="0.25"/>
    <row r="117349" x14ac:dyDescent="0.25"/>
    <row r="117350" x14ac:dyDescent="0.25"/>
    <row r="117351" x14ac:dyDescent="0.25"/>
    <row r="117352" x14ac:dyDescent="0.25"/>
    <row r="117353" x14ac:dyDescent="0.25"/>
    <row r="117354" x14ac:dyDescent="0.25"/>
    <row r="117355" x14ac:dyDescent="0.25"/>
    <row r="117356" x14ac:dyDescent="0.25"/>
    <row r="117357" x14ac:dyDescent="0.25"/>
    <row r="117358" x14ac:dyDescent="0.25"/>
    <row r="117359" x14ac:dyDescent="0.25"/>
    <row r="117360" x14ac:dyDescent="0.25"/>
    <row r="117361" x14ac:dyDescent="0.25"/>
    <row r="117362" x14ac:dyDescent="0.25"/>
    <row r="117363" x14ac:dyDescent="0.25"/>
    <row r="117364" x14ac:dyDescent="0.25"/>
    <row r="117365" x14ac:dyDescent="0.25"/>
    <row r="117366" x14ac:dyDescent="0.25"/>
    <row r="117367" x14ac:dyDescent="0.25"/>
    <row r="117368" x14ac:dyDescent="0.25"/>
    <row r="117369" x14ac:dyDescent="0.25"/>
    <row r="117370" x14ac:dyDescent="0.25"/>
    <row r="117371" x14ac:dyDescent="0.25"/>
    <row r="117372" x14ac:dyDescent="0.25"/>
    <row r="117373" x14ac:dyDescent="0.25"/>
    <row r="117374" x14ac:dyDescent="0.25"/>
    <row r="117375" x14ac:dyDescent="0.25"/>
    <row r="117376" x14ac:dyDescent="0.25"/>
    <row r="117377" x14ac:dyDescent="0.25"/>
    <row r="117378" x14ac:dyDescent="0.25"/>
    <row r="117379" x14ac:dyDescent="0.25"/>
    <row r="117380" x14ac:dyDescent="0.25"/>
    <row r="117381" x14ac:dyDescent="0.25"/>
    <row r="117382" x14ac:dyDescent="0.25"/>
    <row r="117383" x14ac:dyDescent="0.25"/>
    <row r="117384" x14ac:dyDescent="0.25"/>
    <row r="117385" x14ac:dyDescent="0.25"/>
    <row r="117386" x14ac:dyDescent="0.25"/>
    <row r="117387" x14ac:dyDescent="0.25"/>
    <row r="117388" x14ac:dyDescent="0.25"/>
    <row r="117389" x14ac:dyDescent="0.25"/>
    <row r="117390" x14ac:dyDescent="0.25"/>
    <row r="117391" x14ac:dyDescent="0.25"/>
    <row r="117392" x14ac:dyDescent="0.25"/>
    <row r="117393" x14ac:dyDescent="0.25"/>
    <row r="117394" x14ac:dyDescent="0.25"/>
    <row r="117395" x14ac:dyDescent="0.25"/>
    <row r="117396" x14ac:dyDescent="0.25"/>
    <row r="117397" x14ac:dyDescent="0.25"/>
    <row r="117398" x14ac:dyDescent="0.25"/>
    <row r="117399" x14ac:dyDescent="0.25"/>
    <row r="117400" x14ac:dyDescent="0.25"/>
    <row r="117401" x14ac:dyDescent="0.25"/>
    <row r="117402" x14ac:dyDescent="0.25"/>
    <row r="117403" x14ac:dyDescent="0.25"/>
    <row r="117404" x14ac:dyDescent="0.25"/>
    <row r="117405" x14ac:dyDescent="0.25"/>
    <row r="117406" x14ac:dyDescent="0.25"/>
    <row r="117407" x14ac:dyDescent="0.25"/>
    <row r="117408" x14ac:dyDescent="0.25"/>
    <row r="117409" x14ac:dyDescent="0.25"/>
    <row r="117410" x14ac:dyDescent="0.25"/>
    <row r="117411" x14ac:dyDescent="0.25"/>
    <row r="117412" x14ac:dyDescent="0.25"/>
    <row r="117413" x14ac:dyDescent="0.25"/>
    <row r="117414" x14ac:dyDescent="0.25"/>
    <row r="117415" x14ac:dyDescent="0.25"/>
    <row r="117416" x14ac:dyDescent="0.25"/>
    <row r="117417" x14ac:dyDescent="0.25"/>
    <row r="117418" x14ac:dyDescent="0.25"/>
    <row r="117419" x14ac:dyDescent="0.25"/>
    <row r="117420" x14ac:dyDescent="0.25"/>
    <row r="117421" x14ac:dyDescent="0.25"/>
    <row r="117422" x14ac:dyDescent="0.25"/>
    <row r="117423" x14ac:dyDescent="0.25"/>
    <row r="117424" x14ac:dyDescent="0.25"/>
    <row r="117425" x14ac:dyDescent="0.25"/>
    <row r="117426" x14ac:dyDescent="0.25"/>
    <row r="117427" x14ac:dyDescent="0.25"/>
    <row r="117428" x14ac:dyDescent="0.25"/>
    <row r="117429" x14ac:dyDescent="0.25"/>
    <row r="117430" x14ac:dyDescent="0.25"/>
    <row r="117431" x14ac:dyDescent="0.25"/>
    <row r="117432" x14ac:dyDescent="0.25"/>
    <row r="117433" x14ac:dyDescent="0.25"/>
    <row r="117434" x14ac:dyDescent="0.25"/>
    <row r="117435" x14ac:dyDescent="0.25"/>
    <row r="117436" x14ac:dyDescent="0.25"/>
    <row r="117437" x14ac:dyDescent="0.25"/>
    <row r="117438" x14ac:dyDescent="0.25"/>
    <row r="117439" x14ac:dyDescent="0.25"/>
    <row r="117440" x14ac:dyDescent="0.25"/>
    <row r="117441" x14ac:dyDescent="0.25"/>
    <row r="117442" x14ac:dyDescent="0.25"/>
    <row r="117443" x14ac:dyDescent="0.25"/>
    <row r="117444" x14ac:dyDescent="0.25"/>
    <row r="117445" x14ac:dyDescent="0.25"/>
    <row r="117446" x14ac:dyDescent="0.25"/>
    <row r="117447" x14ac:dyDescent="0.25"/>
    <row r="117448" x14ac:dyDescent="0.25"/>
    <row r="117449" x14ac:dyDescent="0.25"/>
    <row r="117450" x14ac:dyDescent="0.25"/>
    <row r="117451" x14ac:dyDescent="0.25"/>
    <row r="117452" x14ac:dyDescent="0.25"/>
    <row r="117453" x14ac:dyDescent="0.25"/>
    <row r="117454" x14ac:dyDescent="0.25"/>
    <row r="117455" x14ac:dyDescent="0.25"/>
    <row r="117456" x14ac:dyDescent="0.25"/>
    <row r="117457" x14ac:dyDescent="0.25"/>
    <row r="117458" x14ac:dyDescent="0.25"/>
    <row r="117459" x14ac:dyDescent="0.25"/>
    <row r="117460" x14ac:dyDescent="0.25"/>
    <row r="117461" x14ac:dyDescent="0.25"/>
    <row r="117462" x14ac:dyDescent="0.25"/>
    <row r="117463" x14ac:dyDescent="0.25"/>
    <row r="117464" x14ac:dyDescent="0.25"/>
    <row r="117465" x14ac:dyDescent="0.25"/>
    <row r="117466" x14ac:dyDescent="0.25"/>
    <row r="117467" x14ac:dyDescent="0.25"/>
    <row r="117468" x14ac:dyDescent="0.25"/>
    <row r="117469" x14ac:dyDescent="0.25"/>
    <row r="117470" x14ac:dyDescent="0.25"/>
    <row r="117471" x14ac:dyDescent="0.25"/>
    <row r="117472" x14ac:dyDescent="0.25"/>
    <row r="117473" x14ac:dyDescent="0.25"/>
    <row r="117474" x14ac:dyDescent="0.25"/>
    <row r="117475" x14ac:dyDescent="0.25"/>
    <row r="117476" x14ac:dyDescent="0.25"/>
    <row r="117477" x14ac:dyDescent="0.25"/>
    <row r="117478" x14ac:dyDescent="0.25"/>
    <row r="117479" x14ac:dyDescent="0.25"/>
    <row r="117480" x14ac:dyDescent="0.25"/>
    <row r="117481" x14ac:dyDescent="0.25"/>
    <row r="117482" x14ac:dyDescent="0.25"/>
    <row r="117483" x14ac:dyDescent="0.25"/>
    <row r="117484" x14ac:dyDescent="0.25"/>
    <row r="117485" x14ac:dyDescent="0.25"/>
    <row r="117486" x14ac:dyDescent="0.25"/>
    <row r="117487" x14ac:dyDescent="0.25"/>
    <row r="117488" x14ac:dyDescent="0.25"/>
    <row r="117489" x14ac:dyDescent="0.25"/>
    <row r="117490" x14ac:dyDescent="0.25"/>
    <row r="117491" x14ac:dyDescent="0.25"/>
    <row r="117492" x14ac:dyDescent="0.25"/>
    <row r="117493" x14ac:dyDescent="0.25"/>
    <row r="117494" x14ac:dyDescent="0.25"/>
    <row r="117495" x14ac:dyDescent="0.25"/>
    <row r="117496" x14ac:dyDescent="0.25"/>
    <row r="117497" x14ac:dyDescent="0.25"/>
    <row r="117498" x14ac:dyDescent="0.25"/>
    <row r="117499" x14ac:dyDescent="0.25"/>
    <row r="117500" x14ac:dyDescent="0.25"/>
    <row r="117501" x14ac:dyDescent="0.25"/>
    <row r="117502" x14ac:dyDescent="0.25"/>
    <row r="117503" x14ac:dyDescent="0.25"/>
    <row r="117504" x14ac:dyDescent="0.25"/>
    <row r="117505" x14ac:dyDescent="0.25"/>
    <row r="117506" x14ac:dyDescent="0.25"/>
    <row r="117507" x14ac:dyDescent="0.25"/>
    <row r="117508" x14ac:dyDescent="0.25"/>
    <row r="117509" x14ac:dyDescent="0.25"/>
    <row r="117510" x14ac:dyDescent="0.25"/>
    <row r="117511" x14ac:dyDescent="0.25"/>
    <row r="117512" x14ac:dyDescent="0.25"/>
    <row r="117513" x14ac:dyDescent="0.25"/>
    <row r="117514" x14ac:dyDescent="0.25"/>
    <row r="117515" x14ac:dyDescent="0.25"/>
    <row r="117516" x14ac:dyDescent="0.25"/>
    <row r="117517" x14ac:dyDescent="0.25"/>
    <row r="117518" x14ac:dyDescent="0.25"/>
    <row r="117519" x14ac:dyDescent="0.25"/>
    <row r="117520" x14ac:dyDescent="0.25"/>
    <row r="117521" x14ac:dyDescent="0.25"/>
    <row r="117522" x14ac:dyDescent="0.25"/>
    <row r="117523" x14ac:dyDescent="0.25"/>
    <row r="117524" x14ac:dyDescent="0.25"/>
    <row r="117525" x14ac:dyDescent="0.25"/>
    <row r="117526" x14ac:dyDescent="0.25"/>
    <row r="117527" x14ac:dyDescent="0.25"/>
    <row r="117528" x14ac:dyDescent="0.25"/>
    <row r="117529" x14ac:dyDescent="0.25"/>
    <row r="117530" x14ac:dyDescent="0.25"/>
    <row r="117531" x14ac:dyDescent="0.25"/>
    <row r="117532" x14ac:dyDescent="0.25"/>
    <row r="117533" x14ac:dyDescent="0.25"/>
    <row r="117534" x14ac:dyDescent="0.25"/>
    <row r="117535" x14ac:dyDescent="0.25"/>
    <row r="117536" x14ac:dyDescent="0.25"/>
    <row r="117537" x14ac:dyDescent="0.25"/>
    <row r="117538" x14ac:dyDescent="0.25"/>
    <row r="117539" x14ac:dyDescent="0.25"/>
    <row r="117540" x14ac:dyDescent="0.25"/>
    <row r="117541" x14ac:dyDescent="0.25"/>
    <row r="117542" x14ac:dyDescent="0.25"/>
    <row r="117543" x14ac:dyDescent="0.25"/>
    <row r="117544" x14ac:dyDescent="0.25"/>
    <row r="117545" x14ac:dyDescent="0.25"/>
    <row r="117546" x14ac:dyDescent="0.25"/>
    <row r="117547" x14ac:dyDescent="0.25"/>
    <row r="117548" x14ac:dyDescent="0.25"/>
    <row r="117549" x14ac:dyDescent="0.25"/>
    <row r="117550" x14ac:dyDescent="0.25"/>
    <row r="117551" x14ac:dyDescent="0.25"/>
    <row r="117552" x14ac:dyDescent="0.25"/>
    <row r="117553" x14ac:dyDescent="0.25"/>
    <row r="117554" x14ac:dyDescent="0.25"/>
    <row r="117555" x14ac:dyDescent="0.25"/>
    <row r="117556" x14ac:dyDescent="0.25"/>
    <row r="117557" x14ac:dyDescent="0.25"/>
    <row r="117558" x14ac:dyDescent="0.25"/>
    <row r="117559" x14ac:dyDescent="0.25"/>
    <row r="117560" x14ac:dyDescent="0.25"/>
    <row r="117561" x14ac:dyDescent="0.25"/>
    <row r="117562" x14ac:dyDescent="0.25"/>
    <row r="117563" x14ac:dyDescent="0.25"/>
    <row r="117564" x14ac:dyDescent="0.25"/>
    <row r="117565" x14ac:dyDescent="0.25"/>
    <row r="117566" x14ac:dyDescent="0.25"/>
    <row r="117567" x14ac:dyDescent="0.25"/>
    <row r="117568" x14ac:dyDescent="0.25"/>
    <row r="117569" x14ac:dyDescent="0.25"/>
    <row r="117570" x14ac:dyDescent="0.25"/>
    <row r="117571" x14ac:dyDescent="0.25"/>
    <row r="117572" x14ac:dyDescent="0.25"/>
    <row r="117573" x14ac:dyDescent="0.25"/>
    <row r="117574" x14ac:dyDescent="0.25"/>
    <row r="117575" x14ac:dyDescent="0.25"/>
    <row r="117576" x14ac:dyDescent="0.25"/>
    <row r="117577" x14ac:dyDescent="0.25"/>
    <row r="117578" x14ac:dyDescent="0.25"/>
    <row r="117579" x14ac:dyDescent="0.25"/>
    <row r="117580" x14ac:dyDescent="0.25"/>
    <row r="117581" x14ac:dyDescent="0.25"/>
    <row r="117582" x14ac:dyDescent="0.25"/>
    <row r="117583" x14ac:dyDescent="0.25"/>
    <row r="117584" x14ac:dyDescent="0.25"/>
    <row r="117585" x14ac:dyDescent="0.25"/>
    <row r="117586" x14ac:dyDescent="0.25"/>
    <row r="117587" x14ac:dyDescent="0.25"/>
    <row r="117588" x14ac:dyDescent="0.25"/>
    <row r="117589" x14ac:dyDescent="0.25"/>
    <row r="117590" x14ac:dyDescent="0.25"/>
    <row r="117591" x14ac:dyDescent="0.25"/>
    <row r="117592" x14ac:dyDescent="0.25"/>
    <row r="117593" x14ac:dyDescent="0.25"/>
    <row r="117594" x14ac:dyDescent="0.25"/>
    <row r="117595" x14ac:dyDescent="0.25"/>
    <row r="117596" x14ac:dyDescent="0.25"/>
    <row r="117597" x14ac:dyDescent="0.25"/>
    <row r="117598" x14ac:dyDescent="0.25"/>
    <row r="117599" x14ac:dyDescent="0.25"/>
    <row r="117600" x14ac:dyDescent="0.25"/>
    <row r="117601" x14ac:dyDescent="0.25"/>
    <row r="117602" x14ac:dyDescent="0.25"/>
    <row r="117603" x14ac:dyDescent="0.25"/>
    <row r="117604" x14ac:dyDescent="0.25"/>
    <row r="117605" x14ac:dyDescent="0.25"/>
    <row r="117606" x14ac:dyDescent="0.25"/>
    <row r="117607" x14ac:dyDescent="0.25"/>
    <row r="117608" x14ac:dyDescent="0.25"/>
    <row r="117609" x14ac:dyDescent="0.25"/>
    <row r="117610" x14ac:dyDescent="0.25"/>
    <row r="117611" x14ac:dyDescent="0.25"/>
    <row r="117612" x14ac:dyDescent="0.25"/>
    <row r="117613" x14ac:dyDescent="0.25"/>
    <row r="117614" x14ac:dyDescent="0.25"/>
    <row r="117615" x14ac:dyDescent="0.25"/>
    <row r="117616" x14ac:dyDescent="0.25"/>
    <row r="117617" x14ac:dyDescent="0.25"/>
    <row r="117618" x14ac:dyDescent="0.25"/>
    <row r="117619" x14ac:dyDescent="0.25"/>
    <row r="117620" x14ac:dyDescent="0.25"/>
    <row r="117621" x14ac:dyDescent="0.25"/>
    <row r="117622" x14ac:dyDescent="0.25"/>
    <row r="117623" x14ac:dyDescent="0.25"/>
    <row r="117624" x14ac:dyDescent="0.25"/>
    <row r="117625" x14ac:dyDescent="0.25"/>
    <row r="117626" x14ac:dyDescent="0.25"/>
    <row r="117627" x14ac:dyDescent="0.25"/>
    <row r="117628" x14ac:dyDescent="0.25"/>
    <row r="117629" x14ac:dyDescent="0.25"/>
    <row r="117630" x14ac:dyDescent="0.25"/>
    <row r="117631" x14ac:dyDescent="0.25"/>
    <row r="117632" x14ac:dyDescent="0.25"/>
    <row r="117633" x14ac:dyDescent="0.25"/>
    <row r="117634" x14ac:dyDescent="0.25"/>
    <row r="117635" x14ac:dyDescent="0.25"/>
    <row r="117636" x14ac:dyDescent="0.25"/>
    <row r="117637" x14ac:dyDescent="0.25"/>
    <row r="117638" x14ac:dyDescent="0.25"/>
    <row r="117639" x14ac:dyDescent="0.25"/>
    <row r="117640" x14ac:dyDescent="0.25"/>
    <row r="117641" x14ac:dyDescent="0.25"/>
    <row r="117642" x14ac:dyDescent="0.25"/>
    <row r="117643" x14ac:dyDescent="0.25"/>
    <row r="117644" x14ac:dyDescent="0.25"/>
    <row r="117645" x14ac:dyDescent="0.25"/>
    <row r="117646" x14ac:dyDescent="0.25"/>
    <row r="117647" x14ac:dyDescent="0.25"/>
    <row r="117648" x14ac:dyDescent="0.25"/>
    <row r="117649" x14ac:dyDescent="0.25"/>
    <row r="117650" x14ac:dyDescent="0.25"/>
    <row r="117651" x14ac:dyDescent="0.25"/>
    <row r="117652" x14ac:dyDescent="0.25"/>
    <row r="117653" x14ac:dyDescent="0.25"/>
    <row r="117654" x14ac:dyDescent="0.25"/>
    <row r="117655" x14ac:dyDescent="0.25"/>
    <row r="117656" x14ac:dyDescent="0.25"/>
    <row r="117657" x14ac:dyDescent="0.25"/>
    <row r="117658" x14ac:dyDescent="0.25"/>
    <row r="117659" x14ac:dyDescent="0.25"/>
    <row r="117660" x14ac:dyDescent="0.25"/>
    <row r="117661" x14ac:dyDescent="0.25"/>
    <row r="117662" x14ac:dyDescent="0.25"/>
    <row r="117663" x14ac:dyDescent="0.25"/>
    <row r="117664" x14ac:dyDescent="0.25"/>
    <row r="117665" x14ac:dyDescent="0.25"/>
    <row r="117666" x14ac:dyDescent="0.25"/>
    <row r="117667" x14ac:dyDescent="0.25"/>
    <row r="117668" x14ac:dyDescent="0.25"/>
    <row r="117669" x14ac:dyDescent="0.25"/>
    <row r="117670" x14ac:dyDescent="0.25"/>
    <row r="117671" x14ac:dyDescent="0.25"/>
    <row r="117672" x14ac:dyDescent="0.25"/>
    <row r="117673" x14ac:dyDescent="0.25"/>
    <row r="117674" x14ac:dyDescent="0.25"/>
    <row r="117675" x14ac:dyDescent="0.25"/>
    <row r="117676" x14ac:dyDescent="0.25"/>
    <row r="117677" x14ac:dyDescent="0.25"/>
    <row r="117678" x14ac:dyDescent="0.25"/>
    <row r="117679" x14ac:dyDescent="0.25"/>
    <row r="117680" x14ac:dyDescent="0.25"/>
    <row r="117681" x14ac:dyDescent="0.25"/>
    <row r="117682" x14ac:dyDescent="0.25"/>
    <row r="117683" x14ac:dyDescent="0.25"/>
    <row r="117684" x14ac:dyDescent="0.25"/>
    <row r="117685" x14ac:dyDescent="0.25"/>
    <row r="117686" x14ac:dyDescent="0.25"/>
    <row r="117687" x14ac:dyDescent="0.25"/>
    <row r="117688" x14ac:dyDescent="0.25"/>
    <row r="117689" x14ac:dyDescent="0.25"/>
    <row r="117690" x14ac:dyDescent="0.25"/>
    <row r="117691" x14ac:dyDescent="0.25"/>
    <row r="117692" x14ac:dyDescent="0.25"/>
    <row r="117693" x14ac:dyDescent="0.25"/>
    <row r="117694" x14ac:dyDescent="0.25"/>
    <row r="117695" x14ac:dyDescent="0.25"/>
    <row r="117696" x14ac:dyDescent="0.25"/>
    <row r="117697" x14ac:dyDescent="0.25"/>
    <row r="117698" x14ac:dyDescent="0.25"/>
    <row r="117699" x14ac:dyDescent="0.25"/>
    <row r="117700" x14ac:dyDescent="0.25"/>
    <row r="117701" x14ac:dyDescent="0.25"/>
    <row r="117702" x14ac:dyDescent="0.25"/>
    <row r="117703" x14ac:dyDescent="0.25"/>
    <row r="117704" x14ac:dyDescent="0.25"/>
    <row r="117705" x14ac:dyDescent="0.25"/>
    <row r="117706" x14ac:dyDescent="0.25"/>
    <row r="117707" x14ac:dyDescent="0.25"/>
    <row r="117708" x14ac:dyDescent="0.25"/>
    <row r="117709" x14ac:dyDescent="0.25"/>
    <row r="117710" x14ac:dyDescent="0.25"/>
    <row r="117711" x14ac:dyDescent="0.25"/>
    <row r="117712" x14ac:dyDescent="0.25"/>
    <row r="117713" x14ac:dyDescent="0.25"/>
    <row r="117714" x14ac:dyDescent="0.25"/>
    <row r="117715" x14ac:dyDescent="0.25"/>
    <row r="117716" x14ac:dyDescent="0.25"/>
    <row r="117717" x14ac:dyDescent="0.25"/>
    <row r="117718" x14ac:dyDescent="0.25"/>
    <row r="117719" x14ac:dyDescent="0.25"/>
    <row r="117720" x14ac:dyDescent="0.25"/>
    <row r="117721" x14ac:dyDescent="0.25"/>
    <row r="117722" x14ac:dyDescent="0.25"/>
    <row r="117723" x14ac:dyDescent="0.25"/>
    <row r="117724" x14ac:dyDescent="0.25"/>
    <row r="117725" x14ac:dyDescent="0.25"/>
    <row r="117726" x14ac:dyDescent="0.25"/>
    <row r="117727" x14ac:dyDescent="0.25"/>
    <row r="117728" x14ac:dyDescent="0.25"/>
    <row r="117729" x14ac:dyDescent="0.25"/>
    <row r="117730" x14ac:dyDescent="0.25"/>
    <row r="117731" x14ac:dyDescent="0.25"/>
    <row r="117732" x14ac:dyDescent="0.25"/>
    <row r="117733" x14ac:dyDescent="0.25"/>
    <row r="117734" x14ac:dyDescent="0.25"/>
    <row r="117735" x14ac:dyDescent="0.25"/>
    <row r="117736" x14ac:dyDescent="0.25"/>
    <row r="117737" x14ac:dyDescent="0.25"/>
    <row r="117738" x14ac:dyDescent="0.25"/>
    <row r="117739" x14ac:dyDescent="0.25"/>
    <row r="117740" x14ac:dyDescent="0.25"/>
    <row r="117741" x14ac:dyDescent="0.25"/>
    <row r="117742" x14ac:dyDescent="0.25"/>
    <row r="117743" x14ac:dyDescent="0.25"/>
    <row r="117744" x14ac:dyDescent="0.25"/>
    <row r="117745" x14ac:dyDescent="0.25"/>
    <row r="117746" x14ac:dyDescent="0.25"/>
    <row r="117747" x14ac:dyDescent="0.25"/>
    <row r="117748" x14ac:dyDescent="0.25"/>
    <row r="117749" x14ac:dyDescent="0.25"/>
    <row r="117750" x14ac:dyDescent="0.25"/>
    <row r="117751" x14ac:dyDescent="0.25"/>
    <row r="117752" x14ac:dyDescent="0.25"/>
    <row r="117753" x14ac:dyDescent="0.25"/>
    <row r="117754" x14ac:dyDescent="0.25"/>
    <row r="117755" x14ac:dyDescent="0.25"/>
    <row r="117756" x14ac:dyDescent="0.25"/>
    <row r="117757" x14ac:dyDescent="0.25"/>
    <row r="117758" x14ac:dyDescent="0.25"/>
    <row r="117759" x14ac:dyDescent="0.25"/>
    <row r="117760" x14ac:dyDescent="0.25"/>
    <row r="117761" x14ac:dyDescent="0.25"/>
    <row r="117762" x14ac:dyDescent="0.25"/>
    <row r="117763" x14ac:dyDescent="0.25"/>
    <row r="117764" x14ac:dyDescent="0.25"/>
    <row r="117765" x14ac:dyDescent="0.25"/>
    <row r="117766" x14ac:dyDescent="0.25"/>
    <row r="117767" x14ac:dyDescent="0.25"/>
    <row r="117768" x14ac:dyDescent="0.25"/>
    <row r="117769" x14ac:dyDescent="0.25"/>
    <row r="117770" x14ac:dyDescent="0.25"/>
    <row r="117771" x14ac:dyDescent="0.25"/>
    <row r="117772" x14ac:dyDescent="0.25"/>
    <row r="117773" x14ac:dyDescent="0.25"/>
    <row r="117774" x14ac:dyDescent="0.25"/>
    <row r="117775" x14ac:dyDescent="0.25"/>
    <row r="117776" x14ac:dyDescent="0.25"/>
    <row r="117777" x14ac:dyDescent="0.25"/>
    <row r="117778" x14ac:dyDescent="0.25"/>
    <row r="117779" x14ac:dyDescent="0.25"/>
    <row r="117780" x14ac:dyDescent="0.25"/>
    <row r="117781" x14ac:dyDescent="0.25"/>
    <row r="117782" x14ac:dyDescent="0.25"/>
    <row r="117783" x14ac:dyDescent="0.25"/>
    <row r="117784" x14ac:dyDescent="0.25"/>
    <row r="117785" x14ac:dyDescent="0.25"/>
    <row r="117786" x14ac:dyDescent="0.25"/>
    <row r="117787" x14ac:dyDescent="0.25"/>
    <row r="117788" x14ac:dyDescent="0.25"/>
    <row r="117789" x14ac:dyDescent="0.25"/>
    <row r="117790" x14ac:dyDescent="0.25"/>
    <row r="117791" x14ac:dyDescent="0.25"/>
    <row r="117792" x14ac:dyDescent="0.25"/>
    <row r="117793" x14ac:dyDescent="0.25"/>
    <row r="117794" x14ac:dyDescent="0.25"/>
    <row r="117795" x14ac:dyDescent="0.25"/>
    <row r="117796" x14ac:dyDescent="0.25"/>
    <row r="117797" x14ac:dyDescent="0.25"/>
    <row r="117798" x14ac:dyDescent="0.25"/>
    <row r="117799" x14ac:dyDescent="0.25"/>
    <row r="117800" x14ac:dyDescent="0.25"/>
    <row r="117801" x14ac:dyDescent="0.25"/>
    <row r="117802" x14ac:dyDescent="0.25"/>
    <row r="117803" x14ac:dyDescent="0.25"/>
    <row r="117804" x14ac:dyDescent="0.25"/>
    <row r="117805" x14ac:dyDescent="0.25"/>
    <row r="117806" x14ac:dyDescent="0.25"/>
    <row r="117807" x14ac:dyDescent="0.25"/>
    <row r="117808" x14ac:dyDescent="0.25"/>
    <row r="117809" x14ac:dyDescent="0.25"/>
    <row r="117810" x14ac:dyDescent="0.25"/>
    <row r="117811" x14ac:dyDescent="0.25"/>
    <row r="117812" x14ac:dyDescent="0.25"/>
    <row r="117813" x14ac:dyDescent="0.25"/>
    <row r="117814" x14ac:dyDescent="0.25"/>
    <row r="117815" x14ac:dyDescent="0.25"/>
    <row r="117816" x14ac:dyDescent="0.25"/>
    <row r="117817" x14ac:dyDescent="0.25"/>
    <row r="117818" x14ac:dyDescent="0.25"/>
    <row r="117819" x14ac:dyDescent="0.25"/>
    <row r="117820" x14ac:dyDescent="0.25"/>
    <row r="117821" x14ac:dyDescent="0.25"/>
    <row r="117822" x14ac:dyDescent="0.25"/>
    <row r="117823" x14ac:dyDescent="0.25"/>
    <row r="117824" x14ac:dyDescent="0.25"/>
    <row r="117825" x14ac:dyDescent="0.25"/>
    <row r="117826" x14ac:dyDescent="0.25"/>
    <row r="117827" x14ac:dyDescent="0.25"/>
    <row r="117828" x14ac:dyDescent="0.25"/>
    <row r="117829" x14ac:dyDescent="0.25"/>
    <row r="117830" x14ac:dyDescent="0.25"/>
    <row r="117831" x14ac:dyDescent="0.25"/>
    <row r="117832" x14ac:dyDescent="0.25"/>
    <row r="117833" x14ac:dyDescent="0.25"/>
    <row r="117834" x14ac:dyDescent="0.25"/>
    <row r="117835" x14ac:dyDescent="0.25"/>
    <row r="117836" x14ac:dyDescent="0.25"/>
    <row r="117837" x14ac:dyDescent="0.25"/>
    <row r="117838" x14ac:dyDescent="0.25"/>
    <row r="117839" x14ac:dyDescent="0.25"/>
    <row r="117840" x14ac:dyDescent="0.25"/>
    <row r="117841" x14ac:dyDescent="0.25"/>
    <row r="117842" x14ac:dyDescent="0.25"/>
    <row r="117843" x14ac:dyDescent="0.25"/>
    <row r="117844" x14ac:dyDescent="0.25"/>
    <row r="117845" x14ac:dyDescent="0.25"/>
    <row r="117846" x14ac:dyDescent="0.25"/>
    <row r="117847" x14ac:dyDescent="0.25"/>
    <row r="117848" x14ac:dyDescent="0.25"/>
    <row r="117849" x14ac:dyDescent="0.25"/>
    <row r="117850" x14ac:dyDescent="0.25"/>
    <row r="117851" x14ac:dyDescent="0.25"/>
    <row r="117852" x14ac:dyDescent="0.25"/>
    <row r="117853" x14ac:dyDescent="0.25"/>
    <row r="117854" x14ac:dyDescent="0.25"/>
    <row r="117855" x14ac:dyDescent="0.25"/>
    <row r="117856" x14ac:dyDescent="0.25"/>
    <row r="117857" x14ac:dyDescent="0.25"/>
    <row r="117858" x14ac:dyDescent="0.25"/>
    <row r="117859" x14ac:dyDescent="0.25"/>
    <row r="117860" x14ac:dyDescent="0.25"/>
    <row r="117861" x14ac:dyDescent="0.25"/>
    <row r="117862" x14ac:dyDescent="0.25"/>
    <row r="117863" x14ac:dyDescent="0.25"/>
    <row r="117864" x14ac:dyDescent="0.25"/>
    <row r="117865" x14ac:dyDescent="0.25"/>
    <row r="117866" x14ac:dyDescent="0.25"/>
    <row r="117867" x14ac:dyDescent="0.25"/>
    <row r="117868" x14ac:dyDescent="0.25"/>
    <row r="117869" x14ac:dyDescent="0.25"/>
    <row r="117870" x14ac:dyDescent="0.25"/>
    <row r="117871" x14ac:dyDescent="0.25"/>
    <row r="117872" x14ac:dyDescent="0.25"/>
    <row r="117873" x14ac:dyDescent="0.25"/>
    <row r="117874" x14ac:dyDescent="0.25"/>
    <row r="117875" x14ac:dyDescent="0.25"/>
    <row r="117876" x14ac:dyDescent="0.25"/>
    <row r="117877" x14ac:dyDescent="0.25"/>
    <row r="117878" x14ac:dyDescent="0.25"/>
    <row r="117879" x14ac:dyDescent="0.25"/>
    <row r="117880" x14ac:dyDescent="0.25"/>
    <row r="117881" x14ac:dyDescent="0.25"/>
    <row r="117882" x14ac:dyDescent="0.25"/>
    <row r="117883" x14ac:dyDescent="0.25"/>
    <row r="117884" x14ac:dyDescent="0.25"/>
    <row r="117885" x14ac:dyDescent="0.25"/>
    <row r="117886" x14ac:dyDescent="0.25"/>
    <row r="117887" x14ac:dyDescent="0.25"/>
    <row r="117888" x14ac:dyDescent="0.25"/>
    <row r="117889" x14ac:dyDescent="0.25"/>
    <row r="117890" x14ac:dyDescent="0.25"/>
    <row r="117891" x14ac:dyDescent="0.25"/>
    <row r="117892" x14ac:dyDescent="0.25"/>
    <row r="117893" x14ac:dyDescent="0.25"/>
    <row r="117894" x14ac:dyDescent="0.25"/>
    <row r="117895" x14ac:dyDescent="0.25"/>
    <row r="117896" x14ac:dyDescent="0.25"/>
    <row r="117897" x14ac:dyDescent="0.25"/>
    <row r="117898" x14ac:dyDescent="0.25"/>
    <row r="117899" x14ac:dyDescent="0.25"/>
    <row r="117900" x14ac:dyDescent="0.25"/>
    <row r="117901" x14ac:dyDescent="0.25"/>
    <row r="117902" x14ac:dyDescent="0.25"/>
    <row r="117903" x14ac:dyDescent="0.25"/>
    <row r="117904" x14ac:dyDescent="0.25"/>
    <row r="117905" x14ac:dyDescent="0.25"/>
    <row r="117906" x14ac:dyDescent="0.25"/>
    <row r="117907" x14ac:dyDescent="0.25"/>
    <row r="117908" x14ac:dyDescent="0.25"/>
    <row r="117909" x14ac:dyDescent="0.25"/>
    <row r="117910" x14ac:dyDescent="0.25"/>
    <row r="117911" x14ac:dyDescent="0.25"/>
    <row r="117912" x14ac:dyDescent="0.25"/>
    <row r="117913" x14ac:dyDescent="0.25"/>
    <row r="117914" x14ac:dyDescent="0.25"/>
    <row r="117915" x14ac:dyDescent="0.25"/>
    <row r="117916" x14ac:dyDescent="0.25"/>
    <row r="117917" x14ac:dyDescent="0.25"/>
    <row r="117918" x14ac:dyDescent="0.25"/>
    <row r="117919" x14ac:dyDescent="0.25"/>
    <row r="117920" x14ac:dyDescent="0.25"/>
    <row r="117921" x14ac:dyDescent="0.25"/>
    <row r="117922" x14ac:dyDescent="0.25"/>
    <row r="117923" x14ac:dyDescent="0.25"/>
    <row r="117924" x14ac:dyDescent="0.25"/>
    <row r="117925" x14ac:dyDescent="0.25"/>
    <row r="117926" x14ac:dyDescent="0.25"/>
    <row r="117927" x14ac:dyDescent="0.25"/>
    <row r="117928" x14ac:dyDescent="0.25"/>
    <row r="117929" x14ac:dyDescent="0.25"/>
    <row r="117930" x14ac:dyDescent="0.25"/>
    <row r="117931" x14ac:dyDescent="0.25"/>
    <row r="117932" x14ac:dyDescent="0.25"/>
    <row r="117933" x14ac:dyDescent="0.25"/>
    <row r="117934" x14ac:dyDescent="0.25"/>
    <row r="117935" x14ac:dyDescent="0.25"/>
    <row r="117936" x14ac:dyDescent="0.25"/>
    <row r="117937" x14ac:dyDescent="0.25"/>
    <row r="117938" x14ac:dyDescent="0.25"/>
    <row r="117939" x14ac:dyDescent="0.25"/>
    <row r="117940" x14ac:dyDescent="0.25"/>
    <row r="117941" x14ac:dyDescent="0.25"/>
    <row r="117942" x14ac:dyDescent="0.25"/>
    <row r="117943" x14ac:dyDescent="0.25"/>
    <row r="117944" x14ac:dyDescent="0.25"/>
    <row r="117945" x14ac:dyDescent="0.25"/>
    <row r="117946" x14ac:dyDescent="0.25"/>
    <row r="117947" x14ac:dyDescent="0.25"/>
    <row r="117948" x14ac:dyDescent="0.25"/>
    <row r="117949" x14ac:dyDescent="0.25"/>
    <row r="117950" x14ac:dyDescent="0.25"/>
    <row r="117951" x14ac:dyDescent="0.25"/>
    <row r="117952" x14ac:dyDescent="0.25"/>
    <row r="117953" x14ac:dyDescent="0.25"/>
    <row r="117954" x14ac:dyDescent="0.25"/>
    <row r="117955" x14ac:dyDescent="0.25"/>
    <row r="117956" x14ac:dyDescent="0.25"/>
    <row r="117957" x14ac:dyDescent="0.25"/>
    <row r="117958" x14ac:dyDescent="0.25"/>
    <row r="117959" x14ac:dyDescent="0.25"/>
    <row r="117960" x14ac:dyDescent="0.25"/>
    <row r="117961" x14ac:dyDescent="0.25"/>
    <row r="117962" x14ac:dyDescent="0.25"/>
    <row r="117963" x14ac:dyDescent="0.25"/>
    <row r="117964" x14ac:dyDescent="0.25"/>
    <row r="117965" x14ac:dyDescent="0.25"/>
    <row r="117966" x14ac:dyDescent="0.25"/>
    <row r="117967" x14ac:dyDescent="0.25"/>
    <row r="117968" x14ac:dyDescent="0.25"/>
    <row r="117969" x14ac:dyDescent="0.25"/>
    <row r="117970" x14ac:dyDescent="0.25"/>
    <row r="117971" x14ac:dyDescent="0.25"/>
    <row r="117972" x14ac:dyDescent="0.25"/>
    <row r="117973" x14ac:dyDescent="0.25"/>
    <row r="117974" x14ac:dyDescent="0.25"/>
    <row r="117975" x14ac:dyDescent="0.25"/>
    <row r="117976" x14ac:dyDescent="0.25"/>
    <row r="117977" x14ac:dyDescent="0.25"/>
    <row r="117978" x14ac:dyDescent="0.25"/>
    <row r="117979" x14ac:dyDescent="0.25"/>
    <row r="117980" x14ac:dyDescent="0.25"/>
    <row r="117981" x14ac:dyDescent="0.25"/>
    <row r="117982" x14ac:dyDescent="0.25"/>
    <row r="117983" x14ac:dyDescent="0.25"/>
    <row r="117984" x14ac:dyDescent="0.25"/>
    <row r="117985" x14ac:dyDescent="0.25"/>
    <row r="117986" x14ac:dyDescent="0.25"/>
    <row r="117987" x14ac:dyDescent="0.25"/>
    <row r="117988" x14ac:dyDescent="0.25"/>
    <row r="117989" x14ac:dyDescent="0.25"/>
    <row r="117990" x14ac:dyDescent="0.25"/>
    <row r="117991" x14ac:dyDescent="0.25"/>
    <row r="117992" x14ac:dyDescent="0.25"/>
    <row r="117993" x14ac:dyDescent="0.25"/>
    <row r="117994" x14ac:dyDescent="0.25"/>
    <row r="117995" x14ac:dyDescent="0.25"/>
    <row r="117996" x14ac:dyDescent="0.25"/>
    <row r="117997" x14ac:dyDescent="0.25"/>
    <row r="117998" x14ac:dyDescent="0.25"/>
    <row r="117999" x14ac:dyDescent="0.25"/>
    <row r="118000" x14ac:dyDescent="0.25"/>
    <row r="118001" x14ac:dyDescent="0.25"/>
    <row r="118002" x14ac:dyDescent="0.25"/>
    <row r="118003" x14ac:dyDescent="0.25"/>
    <row r="118004" x14ac:dyDescent="0.25"/>
    <row r="118005" x14ac:dyDescent="0.25"/>
    <row r="118006" x14ac:dyDescent="0.25"/>
    <row r="118007" x14ac:dyDescent="0.25"/>
    <row r="118008" x14ac:dyDescent="0.25"/>
    <row r="118009" x14ac:dyDescent="0.25"/>
    <row r="118010" x14ac:dyDescent="0.25"/>
    <row r="118011" x14ac:dyDescent="0.25"/>
    <row r="118012" x14ac:dyDescent="0.25"/>
    <row r="118013" x14ac:dyDescent="0.25"/>
    <row r="118014" x14ac:dyDescent="0.25"/>
    <row r="118015" x14ac:dyDescent="0.25"/>
    <row r="118016" x14ac:dyDescent="0.25"/>
    <row r="118017" x14ac:dyDescent="0.25"/>
    <row r="118018" x14ac:dyDescent="0.25"/>
    <row r="118019" x14ac:dyDescent="0.25"/>
    <row r="118020" x14ac:dyDescent="0.25"/>
    <row r="118021" x14ac:dyDescent="0.25"/>
    <row r="118022" x14ac:dyDescent="0.25"/>
    <row r="118023" x14ac:dyDescent="0.25"/>
    <row r="118024" x14ac:dyDescent="0.25"/>
    <row r="118025" x14ac:dyDescent="0.25"/>
    <row r="118026" x14ac:dyDescent="0.25"/>
    <row r="118027" x14ac:dyDescent="0.25"/>
    <row r="118028" x14ac:dyDescent="0.25"/>
    <row r="118029" x14ac:dyDescent="0.25"/>
    <row r="118030" x14ac:dyDescent="0.25"/>
    <row r="118031" x14ac:dyDescent="0.25"/>
    <row r="118032" x14ac:dyDescent="0.25"/>
    <row r="118033" x14ac:dyDescent="0.25"/>
    <row r="118034" x14ac:dyDescent="0.25"/>
    <row r="118035" x14ac:dyDescent="0.25"/>
    <row r="118036" x14ac:dyDescent="0.25"/>
    <row r="118037" x14ac:dyDescent="0.25"/>
    <row r="118038" x14ac:dyDescent="0.25"/>
    <row r="118039" x14ac:dyDescent="0.25"/>
    <row r="118040" x14ac:dyDescent="0.25"/>
    <row r="118041" x14ac:dyDescent="0.25"/>
    <row r="118042" x14ac:dyDescent="0.25"/>
    <row r="118043" x14ac:dyDescent="0.25"/>
    <row r="118044" x14ac:dyDescent="0.25"/>
    <row r="118045" x14ac:dyDescent="0.25"/>
    <row r="118046" x14ac:dyDescent="0.25"/>
    <row r="118047" x14ac:dyDescent="0.25"/>
    <row r="118048" x14ac:dyDescent="0.25"/>
    <row r="118049" x14ac:dyDescent="0.25"/>
    <row r="118050" x14ac:dyDescent="0.25"/>
    <row r="118051" x14ac:dyDescent="0.25"/>
    <row r="118052" x14ac:dyDescent="0.25"/>
    <row r="118053" x14ac:dyDescent="0.25"/>
    <row r="118054" x14ac:dyDescent="0.25"/>
    <row r="118055" x14ac:dyDescent="0.25"/>
    <row r="118056" x14ac:dyDescent="0.25"/>
    <row r="118057" x14ac:dyDescent="0.25"/>
    <row r="118058" x14ac:dyDescent="0.25"/>
    <row r="118059" x14ac:dyDescent="0.25"/>
    <row r="118060" x14ac:dyDescent="0.25"/>
    <row r="118061" x14ac:dyDescent="0.25"/>
    <row r="118062" x14ac:dyDescent="0.25"/>
    <row r="118063" x14ac:dyDescent="0.25"/>
    <row r="118064" x14ac:dyDescent="0.25"/>
    <row r="118065" x14ac:dyDescent="0.25"/>
    <row r="118066" x14ac:dyDescent="0.25"/>
    <row r="118067" x14ac:dyDescent="0.25"/>
    <row r="118068" x14ac:dyDescent="0.25"/>
    <row r="118069" x14ac:dyDescent="0.25"/>
    <row r="118070" x14ac:dyDescent="0.25"/>
    <row r="118071" x14ac:dyDescent="0.25"/>
    <row r="118072" x14ac:dyDescent="0.25"/>
    <row r="118073" x14ac:dyDescent="0.25"/>
    <row r="118074" x14ac:dyDescent="0.25"/>
    <row r="118075" x14ac:dyDescent="0.25"/>
    <row r="118076" x14ac:dyDescent="0.25"/>
    <row r="118077" x14ac:dyDescent="0.25"/>
    <row r="118078" x14ac:dyDescent="0.25"/>
    <row r="118079" x14ac:dyDescent="0.25"/>
    <row r="118080" x14ac:dyDescent="0.25"/>
    <row r="118081" x14ac:dyDescent="0.25"/>
    <row r="118082" x14ac:dyDescent="0.25"/>
    <row r="118083" x14ac:dyDescent="0.25"/>
    <row r="118084" x14ac:dyDescent="0.25"/>
    <row r="118085" x14ac:dyDescent="0.25"/>
    <row r="118086" x14ac:dyDescent="0.25"/>
    <row r="118087" x14ac:dyDescent="0.25"/>
    <row r="118088" x14ac:dyDescent="0.25"/>
    <row r="118089" x14ac:dyDescent="0.25"/>
    <row r="118090" x14ac:dyDescent="0.25"/>
    <row r="118091" x14ac:dyDescent="0.25"/>
    <row r="118092" x14ac:dyDescent="0.25"/>
    <row r="118093" x14ac:dyDescent="0.25"/>
    <row r="118094" x14ac:dyDescent="0.25"/>
    <row r="118095" x14ac:dyDescent="0.25"/>
    <row r="118096" x14ac:dyDescent="0.25"/>
    <row r="118097" x14ac:dyDescent="0.25"/>
    <row r="118098" x14ac:dyDescent="0.25"/>
    <row r="118099" x14ac:dyDescent="0.25"/>
    <row r="118100" x14ac:dyDescent="0.25"/>
    <row r="118101" x14ac:dyDescent="0.25"/>
    <row r="118102" x14ac:dyDescent="0.25"/>
    <row r="118103" x14ac:dyDescent="0.25"/>
    <row r="118104" x14ac:dyDescent="0.25"/>
    <row r="118105" x14ac:dyDescent="0.25"/>
    <row r="118106" x14ac:dyDescent="0.25"/>
    <row r="118107" x14ac:dyDescent="0.25"/>
    <row r="118108" x14ac:dyDescent="0.25"/>
    <row r="118109" x14ac:dyDescent="0.25"/>
    <row r="118110" x14ac:dyDescent="0.25"/>
    <row r="118111" x14ac:dyDescent="0.25"/>
    <row r="118112" x14ac:dyDescent="0.25"/>
    <row r="118113" x14ac:dyDescent="0.25"/>
    <row r="118114" x14ac:dyDescent="0.25"/>
    <row r="118115" x14ac:dyDescent="0.25"/>
    <row r="118116" x14ac:dyDescent="0.25"/>
    <row r="118117" x14ac:dyDescent="0.25"/>
    <row r="118118" x14ac:dyDescent="0.25"/>
    <row r="118119" x14ac:dyDescent="0.25"/>
    <row r="118120" x14ac:dyDescent="0.25"/>
    <row r="118121" x14ac:dyDescent="0.25"/>
    <row r="118122" x14ac:dyDescent="0.25"/>
    <row r="118123" x14ac:dyDescent="0.25"/>
    <row r="118124" x14ac:dyDescent="0.25"/>
    <row r="118125" x14ac:dyDescent="0.25"/>
    <row r="118126" x14ac:dyDescent="0.25"/>
    <row r="118127" x14ac:dyDescent="0.25"/>
    <row r="118128" x14ac:dyDescent="0.25"/>
    <row r="118129" x14ac:dyDescent="0.25"/>
    <row r="118130" x14ac:dyDescent="0.25"/>
    <row r="118131" x14ac:dyDescent="0.25"/>
    <row r="118132" x14ac:dyDescent="0.25"/>
    <row r="118133" x14ac:dyDescent="0.25"/>
    <row r="118134" x14ac:dyDescent="0.25"/>
    <row r="118135" x14ac:dyDescent="0.25"/>
    <row r="118136" x14ac:dyDescent="0.25"/>
    <row r="118137" x14ac:dyDescent="0.25"/>
    <row r="118138" x14ac:dyDescent="0.25"/>
    <row r="118139" x14ac:dyDescent="0.25"/>
    <row r="118140" x14ac:dyDescent="0.25"/>
    <row r="118141" x14ac:dyDescent="0.25"/>
    <row r="118142" x14ac:dyDescent="0.25"/>
    <row r="118143" x14ac:dyDescent="0.25"/>
    <row r="118144" x14ac:dyDescent="0.25"/>
    <row r="118145" x14ac:dyDescent="0.25"/>
    <row r="118146" x14ac:dyDescent="0.25"/>
    <row r="118147" x14ac:dyDescent="0.25"/>
    <row r="118148" x14ac:dyDescent="0.25"/>
    <row r="118149" x14ac:dyDescent="0.25"/>
    <row r="118150" x14ac:dyDescent="0.25"/>
    <row r="118151" x14ac:dyDescent="0.25"/>
    <row r="118152" x14ac:dyDescent="0.25"/>
    <row r="118153" x14ac:dyDescent="0.25"/>
    <row r="118154" x14ac:dyDescent="0.25"/>
    <row r="118155" x14ac:dyDescent="0.25"/>
    <row r="118156" x14ac:dyDescent="0.25"/>
    <row r="118157" x14ac:dyDescent="0.25"/>
    <row r="118158" x14ac:dyDescent="0.25"/>
    <row r="118159" x14ac:dyDescent="0.25"/>
    <row r="118160" x14ac:dyDescent="0.25"/>
    <row r="118161" x14ac:dyDescent="0.25"/>
    <row r="118162" x14ac:dyDescent="0.25"/>
    <row r="118163" x14ac:dyDescent="0.25"/>
    <row r="118164" x14ac:dyDescent="0.25"/>
    <row r="118165" x14ac:dyDescent="0.25"/>
    <row r="118166" x14ac:dyDescent="0.25"/>
    <row r="118167" x14ac:dyDescent="0.25"/>
    <row r="118168" x14ac:dyDescent="0.25"/>
    <row r="118169" x14ac:dyDescent="0.25"/>
    <row r="118170" x14ac:dyDescent="0.25"/>
    <row r="118171" x14ac:dyDescent="0.25"/>
    <row r="118172" x14ac:dyDescent="0.25"/>
    <row r="118173" x14ac:dyDescent="0.25"/>
    <row r="118174" x14ac:dyDescent="0.25"/>
    <row r="118175" x14ac:dyDescent="0.25"/>
    <row r="118176" x14ac:dyDescent="0.25"/>
    <row r="118177" x14ac:dyDescent="0.25"/>
    <row r="118178" x14ac:dyDescent="0.25"/>
    <row r="118179" x14ac:dyDescent="0.25"/>
    <row r="118180" x14ac:dyDescent="0.25"/>
    <row r="118181" x14ac:dyDescent="0.25"/>
    <row r="118182" x14ac:dyDescent="0.25"/>
    <row r="118183" x14ac:dyDescent="0.25"/>
    <row r="118184" x14ac:dyDescent="0.25"/>
    <row r="118185" x14ac:dyDescent="0.25"/>
    <row r="118186" x14ac:dyDescent="0.25"/>
    <row r="118187" x14ac:dyDescent="0.25"/>
    <row r="118188" x14ac:dyDescent="0.25"/>
    <row r="118189" x14ac:dyDescent="0.25"/>
    <row r="118190" x14ac:dyDescent="0.25"/>
    <row r="118191" x14ac:dyDescent="0.25"/>
    <row r="118192" x14ac:dyDescent="0.25"/>
    <row r="118193" x14ac:dyDescent="0.25"/>
    <row r="118194" x14ac:dyDescent="0.25"/>
    <row r="118195" x14ac:dyDescent="0.25"/>
    <row r="118196" x14ac:dyDescent="0.25"/>
    <row r="118197" x14ac:dyDescent="0.25"/>
    <row r="118198" x14ac:dyDescent="0.25"/>
    <row r="118199" x14ac:dyDescent="0.25"/>
    <row r="118200" x14ac:dyDescent="0.25"/>
    <row r="118201" x14ac:dyDescent="0.25"/>
    <row r="118202" x14ac:dyDescent="0.25"/>
    <row r="118203" x14ac:dyDescent="0.25"/>
    <row r="118204" x14ac:dyDescent="0.25"/>
    <row r="118205" x14ac:dyDescent="0.25"/>
    <row r="118206" x14ac:dyDescent="0.25"/>
    <row r="118207" x14ac:dyDescent="0.25"/>
    <row r="118208" x14ac:dyDescent="0.25"/>
    <row r="118209" x14ac:dyDescent="0.25"/>
    <row r="118210" x14ac:dyDescent="0.25"/>
    <row r="118211" x14ac:dyDescent="0.25"/>
    <row r="118212" x14ac:dyDescent="0.25"/>
    <row r="118213" x14ac:dyDescent="0.25"/>
    <row r="118214" x14ac:dyDescent="0.25"/>
    <row r="118215" x14ac:dyDescent="0.25"/>
    <row r="118216" x14ac:dyDescent="0.25"/>
    <row r="118217" x14ac:dyDescent="0.25"/>
    <row r="118218" x14ac:dyDescent="0.25"/>
    <row r="118219" x14ac:dyDescent="0.25"/>
    <row r="118220" x14ac:dyDescent="0.25"/>
    <row r="118221" x14ac:dyDescent="0.25"/>
    <row r="118222" x14ac:dyDescent="0.25"/>
    <row r="118223" x14ac:dyDescent="0.25"/>
    <row r="118224" x14ac:dyDescent="0.25"/>
    <row r="118225" x14ac:dyDescent="0.25"/>
    <row r="118226" x14ac:dyDescent="0.25"/>
    <row r="118227" x14ac:dyDescent="0.25"/>
    <row r="118228" x14ac:dyDescent="0.25"/>
    <row r="118229" x14ac:dyDescent="0.25"/>
    <row r="118230" x14ac:dyDescent="0.25"/>
    <row r="118231" x14ac:dyDescent="0.25"/>
    <row r="118232" x14ac:dyDescent="0.25"/>
    <row r="118233" x14ac:dyDescent="0.25"/>
    <row r="118234" x14ac:dyDescent="0.25"/>
    <row r="118235" x14ac:dyDescent="0.25"/>
    <row r="118236" x14ac:dyDescent="0.25"/>
    <row r="118237" x14ac:dyDescent="0.25"/>
    <row r="118238" x14ac:dyDescent="0.25"/>
    <row r="118239" x14ac:dyDescent="0.25"/>
    <row r="118240" x14ac:dyDescent="0.25"/>
    <row r="118241" x14ac:dyDescent="0.25"/>
    <row r="118242" x14ac:dyDescent="0.25"/>
    <row r="118243" x14ac:dyDescent="0.25"/>
    <row r="118244" x14ac:dyDescent="0.25"/>
    <row r="118245" x14ac:dyDescent="0.25"/>
    <row r="118246" x14ac:dyDescent="0.25"/>
    <row r="118247" x14ac:dyDescent="0.25"/>
    <row r="118248" x14ac:dyDescent="0.25"/>
    <row r="118249" x14ac:dyDescent="0.25"/>
    <row r="118250" x14ac:dyDescent="0.25"/>
    <row r="118251" x14ac:dyDescent="0.25"/>
    <row r="118252" x14ac:dyDescent="0.25"/>
    <row r="118253" x14ac:dyDescent="0.25"/>
    <row r="118254" x14ac:dyDescent="0.25"/>
    <row r="118255" x14ac:dyDescent="0.25"/>
    <row r="118256" x14ac:dyDescent="0.25"/>
    <row r="118257" x14ac:dyDescent="0.25"/>
    <row r="118258" x14ac:dyDescent="0.25"/>
    <row r="118259" x14ac:dyDescent="0.25"/>
    <row r="118260" x14ac:dyDescent="0.25"/>
    <row r="118261" x14ac:dyDescent="0.25"/>
    <row r="118262" x14ac:dyDescent="0.25"/>
    <row r="118263" x14ac:dyDescent="0.25"/>
    <row r="118264" x14ac:dyDescent="0.25"/>
    <row r="118265" x14ac:dyDescent="0.25"/>
    <row r="118266" x14ac:dyDescent="0.25"/>
    <row r="118267" x14ac:dyDescent="0.25"/>
    <row r="118268" x14ac:dyDescent="0.25"/>
    <row r="118269" x14ac:dyDescent="0.25"/>
    <row r="118270" x14ac:dyDescent="0.25"/>
    <row r="118271" x14ac:dyDescent="0.25"/>
    <row r="118272" x14ac:dyDescent="0.25"/>
    <row r="118273" x14ac:dyDescent="0.25"/>
    <row r="118274" x14ac:dyDescent="0.25"/>
    <row r="118275" x14ac:dyDescent="0.25"/>
    <row r="118276" x14ac:dyDescent="0.25"/>
    <row r="118277" x14ac:dyDescent="0.25"/>
    <row r="118278" x14ac:dyDescent="0.25"/>
    <row r="118279" x14ac:dyDescent="0.25"/>
    <row r="118280" x14ac:dyDescent="0.25"/>
    <row r="118281" x14ac:dyDescent="0.25"/>
    <row r="118282" x14ac:dyDescent="0.25"/>
    <row r="118283" x14ac:dyDescent="0.25"/>
    <row r="118284" x14ac:dyDescent="0.25"/>
    <row r="118285" x14ac:dyDescent="0.25"/>
    <row r="118286" x14ac:dyDescent="0.25"/>
    <row r="118287" x14ac:dyDescent="0.25"/>
    <row r="118288" x14ac:dyDescent="0.25"/>
    <row r="118289" x14ac:dyDescent="0.25"/>
    <row r="118290" x14ac:dyDescent="0.25"/>
    <row r="118291" x14ac:dyDescent="0.25"/>
    <row r="118292" x14ac:dyDescent="0.25"/>
    <row r="118293" x14ac:dyDescent="0.25"/>
    <row r="118294" x14ac:dyDescent="0.25"/>
    <row r="118295" x14ac:dyDescent="0.25"/>
    <row r="118296" x14ac:dyDescent="0.25"/>
    <row r="118297" x14ac:dyDescent="0.25"/>
    <row r="118298" x14ac:dyDescent="0.25"/>
    <row r="118299" x14ac:dyDescent="0.25"/>
    <row r="118300" x14ac:dyDescent="0.25"/>
    <row r="118301" x14ac:dyDescent="0.25"/>
    <row r="118302" x14ac:dyDescent="0.25"/>
    <row r="118303" x14ac:dyDescent="0.25"/>
    <row r="118304" x14ac:dyDescent="0.25"/>
    <row r="118305" x14ac:dyDescent="0.25"/>
    <row r="118306" x14ac:dyDescent="0.25"/>
    <row r="118307" x14ac:dyDescent="0.25"/>
    <row r="118308" x14ac:dyDescent="0.25"/>
    <row r="118309" x14ac:dyDescent="0.25"/>
    <row r="118310" x14ac:dyDescent="0.25"/>
    <row r="118311" x14ac:dyDescent="0.25"/>
    <row r="118312" x14ac:dyDescent="0.25"/>
    <row r="118313" x14ac:dyDescent="0.25"/>
    <row r="118314" x14ac:dyDescent="0.25"/>
    <row r="118315" x14ac:dyDescent="0.25"/>
    <row r="118316" x14ac:dyDescent="0.25"/>
    <row r="118317" x14ac:dyDescent="0.25"/>
    <row r="118318" x14ac:dyDescent="0.25"/>
    <row r="118319" x14ac:dyDescent="0.25"/>
    <row r="118320" x14ac:dyDescent="0.25"/>
    <row r="118321" x14ac:dyDescent="0.25"/>
    <row r="118322" x14ac:dyDescent="0.25"/>
    <row r="118323" x14ac:dyDescent="0.25"/>
    <row r="118324" x14ac:dyDescent="0.25"/>
    <row r="118325" x14ac:dyDescent="0.25"/>
    <row r="118326" x14ac:dyDescent="0.25"/>
    <row r="118327" x14ac:dyDescent="0.25"/>
    <row r="118328" x14ac:dyDescent="0.25"/>
    <row r="118329" x14ac:dyDescent="0.25"/>
    <row r="118330" x14ac:dyDescent="0.25"/>
    <row r="118331" x14ac:dyDescent="0.25"/>
    <row r="118332" x14ac:dyDescent="0.25"/>
    <row r="118333" x14ac:dyDescent="0.25"/>
    <row r="118334" x14ac:dyDescent="0.25"/>
    <row r="118335" x14ac:dyDescent="0.25"/>
    <row r="118336" x14ac:dyDescent="0.25"/>
    <row r="118337" x14ac:dyDescent="0.25"/>
    <row r="118338" x14ac:dyDescent="0.25"/>
    <row r="118339" x14ac:dyDescent="0.25"/>
    <row r="118340" x14ac:dyDescent="0.25"/>
    <row r="118341" x14ac:dyDescent="0.25"/>
    <row r="118342" x14ac:dyDescent="0.25"/>
    <row r="118343" x14ac:dyDescent="0.25"/>
    <row r="118344" x14ac:dyDescent="0.25"/>
    <row r="118345" x14ac:dyDescent="0.25"/>
    <row r="118346" x14ac:dyDescent="0.25"/>
    <row r="118347" x14ac:dyDescent="0.25"/>
    <row r="118348" x14ac:dyDescent="0.25"/>
    <row r="118349" x14ac:dyDescent="0.25"/>
    <row r="118350" x14ac:dyDescent="0.25"/>
    <row r="118351" x14ac:dyDescent="0.25"/>
    <row r="118352" x14ac:dyDescent="0.25"/>
    <row r="118353" x14ac:dyDescent="0.25"/>
    <row r="118354" x14ac:dyDescent="0.25"/>
    <row r="118355" x14ac:dyDescent="0.25"/>
    <row r="118356" x14ac:dyDescent="0.25"/>
    <row r="118357" x14ac:dyDescent="0.25"/>
    <row r="118358" x14ac:dyDescent="0.25"/>
    <row r="118359" x14ac:dyDescent="0.25"/>
    <row r="118360" x14ac:dyDescent="0.25"/>
    <row r="118361" x14ac:dyDescent="0.25"/>
    <row r="118362" x14ac:dyDescent="0.25"/>
    <row r="118363" x14ac:dyDescent="0.25"/>
    <row r="118364" x14ac:dyDescent="0.25"/>
    <row r="118365" x14ac:dyDescent="0.25"/>
    <row r="118366" x14ac:dyDescent="0.25"/>
    <row r="118367" x14ac:dyDescent="0.25"/>
    <row r="118368" x14ac:dyDescent="0.25"/>
    <row r="118369" x14ac:dyDescent="0.25"/>
    <row r="118370" x14ac:dyDescent="0.25"/>
    <row r="118371" x14ac:dyDescent="0.25"/>
    <row r="118372" x14ac:dyDescent="0.25"/>
    <row r="118373" x14ac:dyDescent="0.25"/>
    <row r="118374" x14ac:dyDescent="0.25"/>
    <row r="118375" x14ac:dyDescent="0.25"/>
    <row r="118376" x14ac:dyDescent="0.25"/>
    <row r="118377" x14ac:dyDescent="0.25"/>
    <row r="118378" x14ac:dyDescent="0.25"/>
    <row r="118379" x14ac:dyDescent="0.25"/>
    <row r="118380" x14ac:dyDescent="0.25"/>
    <row r="118381" x14ac:dyDescent="0.25"/>
    <row r="118382" x14ac:dyDescent="0.25"/>
    <row r="118383" x14ac:dyDescent="0.25"/>
    <row r="118384" x14ac:dyDescent="0.25"/>
    <row r="118385" x14ac:dyDescent="0.25"/>
    <row r="118386" x14ac:dyDescent="0.25"/>
    <row r="118387" x14ac:dyDescent="0.25"/>
    <row r="118388" x14ac:dyDescent="0.25"/>
    <row r="118389" x14ac:dyDescent="0.25"/>
    <row r="118390" x14ac:dyDescent="0.25"/>
    <row r="118391" x14ac:dyDescent="0.25"/>
    <row r="118392" x14ac:dyDescent="0.25"/>
    <row r="118393" x14ac:dyDescent="0.25"/>
    <row r="118394" x14ac:dyDescent="0.25"/>
    <row r="118395" x14ac:dyDescent="0.25"/>
    <row r="118396" x14ac:dyDescent="0.25"/>
    <row r="118397" x14ac:dyDescent="0.25"/>
    <row r="118398" x14ac:dyDescent="0.25"/>
    <row r="118399" x14ac:dyDescent="0.25"/>
    <row r="118400" x14ac:dyDescent="0.25"/>
    <row r="118401" x14ac:dyDescent="0.25"/>
    <row r="118402" x14ac:dyDescent="0.25"/>
    <row r="118403" x14ac:dyDescent="0.25"/>
    <row r="118404" x14ac:dyDescent="0.25"/>
    <row r="118405" x14ac:dyDescent="0.25"/>
    <row r="118406" x14ac:dyDescent="0.25"/>
    <row r="118407" x14ac:dyDescent="0.25"/>
    <row r="118408" x14ac:dyDescent="0.25"/>
    <row r="118409" x14ac:dyDescent="0.25"/>
    <row r="118410" x14ac:dyDescent="0.25"/>
    <row r="118411" x14ac:dyDescent="0.25"/>
    <row r="118412" x14ac:dyDescent="0.25"/>
    <row r="118413" x14ac:dyDescent="0.25"/>
    <row r="118414" x14ac:dyDescent="0.25"/>
    <row r="118415" x14ac:dyDescent="0.25"/>
    <row r="118416" x14ac:dyDescent="0.25"/>
    <row r="118417" x14ac:dyDescent="0.25"/>
    <row r="118418" x14ac:dyDescent="0.25"/>
    <row r="118419" x14ac:dyDescent="0.25"/>
    <row r="118420" x14ac:dyDescent="0.25"/>
    <row r="118421" x14ac:dyDescent="0.25"/>
    <row r="118422" x14ac:dyDescent="0.25"/>
    <row r="118423" x14ac:dyDescent="0.25"/>
    <row r="118424" x14ac:dyDescent="0.25"/>
    <row r="118425" x14ac:dyDescent="0.25"/>
    <row r="118426" x14ac:dyDescent="0.25"/>
    <row r="118427" x14ac:dyDescent="0.25"/>
    <row r="118428" x14ac:dyDescent="0.25"/>
    <row r="118429" x14ac:dyDescent="0.25"/>
    <row r="118430" x14ac:dyDescent="0.25"/>
    <row r="118431" x14ac:dyDescent="0.25"/>
    <row r="118432" x14ac:dyDescent="0.25"/>
    <row r="118433" x14ac:dyDescent="0.25"/>
    <row r="118434" x14ac:dyDescent="0.25"/>
    <row r="118435" x14ac:dyDescent="0.25"/>
    <row r="118436" x14ac:dyDescent="0.25"/>
    <row r="118437" x14ac:dyDescent="0.25"/>
    <row r="118438" x14ac:dyDescent="0.25"/>
    <row r="118439" x14ac:dyDescent="0.25"/>
    <row r="118440" x14ac:dyDescent="0.25"/>
    <row r="118441" x14ac:dyDescent="0.25"/>
    <row r="118442" x14ac:dyDescent="0.25"/>
    <row r="118443" x14ac:dyDescent="0.25"/>
    <row r="118444" x14ac:dyDescent="0.25"/>
    <row r="118445" x14ac:dyDescent="0.25"/>
    <row r="118446" x14ac:dyDescent="0.25"/>
    <row r="118447" x14ac:dyDescent="0.25"/>
    <row r="118448" x14ac:dyDescent="0.25"/>
    <row r="118449" x14ac:dyDescent="0.25"/>
    <row r="118450" x14ac:dyDescent="0.25"/>
    <row r="118451" x14ac:dyDescent="0.25"/>
    <row r="118452" x14ac:dyDescent="0.25"/>
    <row r="118453" x14ac:dyDescent="0.25"/>
    <row r="118454" x14ac:dyDescent="0.25"/>
    <row r="118455" x14ac:dyDescent="0.25"/>
    <row r="118456" x14ac:dyDescent="0.25"/>
    <row r="118457" x14ac:dyDescent="0.25"/>
    <row r="118458" x14ac:dyDescent="0.25"/>
    <row r="118459" x14ac:dyDescent="0.25"/>
    <row r="118460" x14ac:dyDescent="0.25"/>
    <row r="118461" x14ac:dyDescent="0.25"/>
    <row r="118462" x14ac:dyDescent="0.25"/>
    <row r="118463" x14ac:dyDescent="0.25"/>
    <row r="118464" x14ac:dyDescent="0.25"/>
    <row r="118465" x14ac:dyDescent="0.25"/>
    <row r="118466" x14ac:dyDescent="0.25"/>
    <row r="118467" x14ac:dyDescent="0.25"/>
    <row r="118468" x14ac:dyDescent="0.25"/>
    <row r="118469" x14ac:dyDescent="0.25"/>
    <row r="118470" x14ac:dyDescent="0.25"/>
    <row r="118471" x14ac:dyDescent="0.25"/>
    <row r="118472" x14ac:dyDescent="0.25"/>
    <row r="118473" x14ac:dyDescent="0.25"/>
    <row r="118474" x14ac:dyDescent="0.25"/>
    <row r="118475" x14ac:dyDescent="0.25"/>
    <row r="118476" x14ac:dyDescent="0.25"/>
    <row r="118477" x14ac:dyDescent="0.25"/>
    <row r="118478" x14ac:dyDescent="0.25"/>
    <row r="118479" x14ac:dyDescent="0.25"/>
    <row r="118480" x14ac:dyDescent="0.25"/>
    <row r="118481" x14ac:dyDescent="0.25"/>
    <row r="118482" x14ac:dyDescent="0.25"/>
    <row r="118483" x14ac:dyDescent="0.25"/>
    <row r="118484" x14ac:dyDescent="0.25"/>
    <row r="118485" x14ac:dyDescent="0.25"/>
    <row r="118486" x14ac:dyDescent="0.25"/>
    <row r="118487" x14ac:dyDescent="0.25"/>
    <row r="118488" x14ac:dyDescent="0.25"/>
    <row r="118489" x14ac:dyDescent="0.25"/>
    <row r="118490" x14ac:dyDescent="0.25"/>
    <row r="118491" x14ac:dyDescent="0.25"/>
    <row r="118492" x14ac:dyDescent="0.25"/>
    <row r="118493" x14ac:dyDescent="0.25"/>
    <row r="118494" x14ac:dyDescent="0.25"/>
    <row r="118495" x14ac:dyDescent="0.25"/>
    <row r="118496" x14ac:dyDescent="0.25"/>
    <row r="118497" x14ac:dyDescent="0.25"/>
    <row r="118498" x14ac:dyDescent="0.25"/>
    <row r="118499" x14ac:dyDescent="0.25"/>
    <row r="118500" x14ac:dyDescent="0.25"/>
    <row r="118501" x14ac:dyDescent="0.25"/>
    <row r="118502" x14ac:dyDescent="0.25"/>
    <row r="118503" x14ac:dyDescent="0.25"/>
    <row r="118504" x14ac:dyDescent="0.25"/>
    <row r="118505" x14ac:dyDescent="0.25"/>
    <row r="118506" x14ac:dyDescent="0.25"/>
    <row r="118507" x14ac:dyDescent="0.25"/>
    <row r="118508" x14ac:dyDescent="0.25"/>
    <row r="118509" x14ac:dyDescent="0.25"/>
    <row r="118510" x14ac:dyDescent="0.25"/>
    <row r="118511" x14ac:dyDescent="0.25"/>
    <row r="118512" x14ac:dyDescent="0.25"/>
    <row r="118513" x14ac:dyDescent="0.25"/>
    <row r="118514" x14ac:dyDescent="0.25"/>
    <row r="118515" x14ac:dyDescent="0.25"/>
    <row r="118516" x14ac:dyDescent="0.25"/>
    <row r="118517" x14ac:dyDescent="0.25"/>
    <row r="118518" x14ac:dyDescent="0.25"/>
    <row r="118519" x14ac:dyDescent="0.25"/>
    <row r="118520" x14ac:dyDescent="0.25"/>
    <row r="118521" x14ac:dyDescent="0.25"/>
    <row r="118522" x14ac:dyDescent="0.25"/>
    <row r="118523" x14ac:dyDescent="0.25"/>
    <row r="118524" x14ac:dyDescent="0.25"/>
    <row r="118525" x14ac:dyDescent="0.25"/>
    <row r="118526" x14ac:dyDescent="0.25"/>
    <row r="118527" x14ac:dyDescent="0.25"/>
    <row r="118528" x14ac:dyDescent="0.25"/>
    <row r="118529" x14ac:dyDescent="0.25"/>
    <row r="118530" x14ac:dyDescent="0.25"/>
    <row r="118531" x14ac:dyDescent="0.25"/>
    <row r="118532" x14ac:dyDescent="0.25"/>
    <row r="118533" x14ac:dyDescent="0.25"/>
    <row r="118534" x14ac:dyDescent="0.25"/>
    <row r="118535" x14ac:dyDescent="0.25"/>
    <row r="118536" x14ac:dyDescent="0.25"/>
    <row r="118537" x14ac:dyDescent="0.25"/>
    <row r="118538" x14ac:dyDescent="0.25"/>
    <row r="118539" x14ac:dyDescent="0.25"/>
    <row r="118540" x14ac:dyDescent="0.25"/>
    <row r="118541" x14ac:dyDescent="0.25"/>
    <row r="118542" x14ac:dyDescent="0.25"/>
    <row r="118543" x14ac:dyDescent="0.25"/>
    <row r="118544" x14ac:dyDescent="0.25"/>
    <row r="118545" x14ac:dyDescent="0.25"/>
    <row r="118546" x14ac:dyDescent="0.25"/>
    <row r="118547" x14ac:dyDescent="0.25"/>
    <row r="118548" x14ac:dyDescent="0.25"/>
    <row r="118549" x14ac:dyDescent="0.25"/>
    <row r="118550" x14ac:dyDescent="0.25"/>
    <row r="118551" x14ac:dyDescent="0.25"/>
    <row r="118552" x14ac:dyDescent="0.25"/>
    <row r="118553" x14ac:dyDescent="0.25"/>
    <row r="118554" x14ac:dyDescent="0.25"/>
    <row r="118555" x14ac:dyDescent="0.25"/>
    <row r="118556" x14ac:dyDescent="0.25"/>
    <row r="118557" x14ac:dyDescent="0.25"/>
    <row r="118558" x14ac:dyDescent="0.25"/>
    <row r="118559" x14ac:dyDescent="0.25"/>
    <row r="118560" x14ac:dyDescent="0.25"/>
    <row r="118561" x14ac:dyDescent="0.25"/>
    <row r="118562" x14ac:dyDescent="0.25"/>
    <row r="118563" x14ac:dyDescent="0.25"/>
    <row r="118564" x14ac:dyDescent="0.25"/>
    <row r="118565" x14ac:dyDescent="0.25"/>
    <row r="118566" x14ac:dyDescent="0.25"/>
    <row r="118567" x14ac:dyDescent="0.25"/>
    <row r="118568" x14ac:dyDescent="0.25"/>
    <row r="118569" x14ac:dyDescent="0.25"/>
    <row r="118570" x14ac:dyDescent="0.25"/>
    <row r="118571" x14ac:dyDescent="0.25"/>
    <row r="118572" x14ac:dyDescent="0.25"/>
    <row r="118573" x14ac:dyDescent="0.25"/>
    <row r="118574" x14ac:dyDescent="0.25"/>
    <row r="118575" x14ac:dyDescent="0.25"/>
    <row r="118576" x14ac:dyDescent="0.25"/>
    <row r="118577" x14ac:dyDescent="0.25"/>
    <row r="118578" x14ac:dyDescent="0.25"/>
    <row r="118579" x14ac:dyDescent="0.25"/>
    <row r="118580" x14ac:dyDescent="0.25"/>
    <row r="118581" x14ac:dyDescent="0.25"/>
    <row r="118582" x14ac:dyDescent="0.25"/>
    <row r="118583" x14ac:dyDescent="0.25"/>
    <row r="118584" x14ac:dyDescent="0.25"/>
    <row r="118585" x14ac:dyDescent="0.25"/>
    <row r="118586" x14ac:dyDescent="0.25"/>
    <row r="118587" x14ac:dyDescent="0.25"/>
    <row r="118588" x14ac:dyDescent="0.25"/>
    <row r="118589" x14ac:dyDescent="0.25"/>
    <row r="118590" x14ac:dyDescent="0.25"/>
    <row r="118591" x14ac:dyDescent="0.25"/>
    <row r="118592" x14ac:dyDescent="0.25"/>
    <row r="118593" x14ac:dyDescent="0.25"/>
    <row r="118594" x14ac:dyDescent="0.25"/>
    <row r="118595" x14ac:dyDescent="0.25"/>
    <row r="118596" x14ac:dyDescent="0.25"/>
    <row r="118597" x14ac:dyDescent="0.25"/>
    <row r="118598" x14ac:dyDescent="0.25"/>
    <row r="118599" x14ac:dyDescent="0.25"/>
    <row r="118600" x14ac:dyDescent="0.25"/>
    <row r="118601" x14ac:dyDescent="0.25"/>
    <row r="118602" x14ac:dyDescent="0.25"/>
    <row r="118603" x14ac:dyDescent="0.25"/>
    <row r="118604" x14ac:dyDescent="0.25"/>
    <row r="118605" x14ac:dyDescent="0.25"/>
    <row r="118606" x14ac:dyDescent="0.25"/>
    <row r="118607" x14ac:dyDescent="0.25"/>
    <row r="118608" x14ac:dyDescent="0.25"/>
    <row r="118609" x14ac:dyDescent="0.25"/>
    <row r="118610" x14ac:dyDescent="0.25"/>
    <row r="118611" x14ac:dyDescent="0.25"/>
    <row r="118612" x14ac:dyDescent="0.25"/>
    <row r="118613" x14ac:dyDescent="0.25"/>
    <row r="118614" x14ac:dyDescent="0.25"/>
    <row r="118615" x14ac:dyDescent="0.25"/>
    <row r="118616" x14ac:dyDescent="0.25"/>
    <row r="118617" x14ac:dyDescent="0.25"/>
    <row r="118618" x14ac:dyDescent="0.25"/>
    <row r="118619" x14ac:dyDescent="0.25"/>
    <row r="118620" x14ac:dyDescent="0.25"/>
    <row r="118621" x14ac:dyDescent="0.25"/>
    <row r="118622" x14ac:dyDescent="0.25"/>
    <row r="118623" x14ac:dyDescent="0.25"/>
    <row r="118624" x14ac:dyDescent="0.25"/>
    <row r="118625" x14ac:dyDescent="0.25"/>
    <row r="118626" x14ac:dyDescent="0.25"/>
    <row r="118627" x14ac:dyDescent="0.25"/>
    <row r="118628" x14ac:dyDescent="0.25"/>
    <row r="118629" x14ac:dyDescent="0.25"/>
    <row r="118630" x14ac:dyDescent="0.25"/>
    <row r="118631" x14ac:dyDescent="0.25"/>
    <row r="118632" x14ac:dyDescent="0.25"/>
    <row r="118633" x14ac:dyDescent="0.25"/>
    <row r="118634" x14ac:dyDescent="0.25"/>
    <row r="118635" x14ac:dyDescent="0.25"/>
    <row r="118636" x14ac:dyDescent="0.25"/>
    <row r="118637" x14ac:dyDescent="0.25"/>
    <row r="118638" x14ac:dyDescent="0.25"/>
    <row r="118639" x14ac:dyDescent="0.25"/>
    <row r="118640" x14ac:dyDescent="0.25"/>
    <row r="118641" x14ac:dyDescent="0.25"/>
    <row r="118642" x14ac:dyDescent="0.25"/>
    <row r="118643" x14ac:dyDescent="0.25"/>
    <row r="118644" x14ac:dyDescent="0.25"/>
    <row r="118645" x14ac:dyDescent="0.25"/>
    <row r="118646" x14ac:dyDescent="0.25"/>
    <row r="118647" x14ac:dyDescent="0.25"/>
    <row r="118648" x14ac:dyDescent="0.25"/>
    <row r="118649" x14ac:dyDescent="0.25"/>
    <row r="118650" x14ac:dyDescent="0.25"/>
    <row r="118651" x14ac:dyDescent="0.25"/>
    <row r="118652" x14ac:dyDescent="0.25"/>
    <row r="118653" x14ac:dyDescent="0.25"/>
    <row r="118654" x14ac:dyDescent="0.25"/>
    <row r="118655" x14ac:dyDescent="0.25"/>
    <row r="118656" x14ac:dyDescent="0.25"/>
    <row r="118657" x14ac:dyDescent="0.25"/>
    <row r="118658" x14ac:dyDescent="0.25"/>
    <row r="118659" x14ac:dyDescent="0.25"/>
    <row r="118660" x14ac:dyDescent="0.25"/>
    <row r="118661" x14ac:dyDescent="0.25"/>
    <row r="118662" x14ac:dyDescent="0.25"/>
    <row r="118663" x14ac:dyDescent="0.25"/>
    <row r="118664" x14ac:dyDescent="0.25"/>
    <row r="118665" x14ac:dyDescent="0.25"/>
    <row r="118666" x14ac:dyDescent="0.25"/>
    <row r="118667" x14ac:dyDescent="0.25"/>
    <row r="118668" x14ac:dyDescent="0.25"/>
    <row r="118669" x14ac:dyDescent="0.25"/>
    <row r="118670" x14ac:dyDescent="0.25"/>
    <row r="118671" x14ac:dyDescent="0.25"/>
    <row r="118672" x14ac:dyDescent="0.25"/>
    <row r="118673" x14ac:dyDescent="0.25"/>
    <row r="118674" x14ac:dyDescent="0.25"/>
    <row r="118675" x14ac:dyDescent="0.25"/>
    <row r="118676" x14ac:dyDescent="0.25"/>
    <row r="118677" x14ac:dyDescent="0.25"/>
    <row r="118678" x14ac:dyDescent="0.25"/>
    <row r="118679" x14ac:dyDescent="0.25"/>
    <row r="118680" x14ac:dyDescent="0.25"/>
    <row r="118681" x14ac:dyDescent="0.25"/>
    <row r="118682" x14ac:dyDescent="0.25"/>
    <row r="118683" x14ac:dyDescent="0.25"/>
    <row r="118684" x14ac:dyDescent="0.25"/>
    <row r="118685" x14ac:dyDescent="0.25"/>
    <row r="118686" x14ac:dyDescent="0.25"/>
    <row r="118687" x14ac:dyDescent="0.25"/>
    <row r="118688" x14ac:dyDescent="0.25"/>
    <row r="118689" x14ac:dyDescent="0.25"/>
    <row r="118690" x14ac:dyDescent="0.25"/>
    <row r="118691" x14ac:dyDescent="0.25"/>
    <row r="118692" x14ac:dyDescent="0.25"/>
    <row r="118693" x14ac:dyDescent="0.25"/>
    <row r="118694" x14ac:dyDescent="0.25"/>
    <row r="118695" x14ac:dyDescent="0.25"/>
    <row r="118696" x14ac:dyDescent="0.25"/>
    <row r="118697" x14ac:dyDescent="0.25"/>
    <row r="118698" x14ac:dyDescent="0.25"/>
    <row r="118699" x14ac:dyDescent="0.25"/>
    <row r="118700" x14ac:dyDescent="0.25"/>
    <row r="118701" x14ac:dyDescent="0.25"/>
    <row r="118702" x14ac:dyDescent="0.25"/>
    <row r="118703" x14ac:dyDescent="0.25"/>
    <row r="118704" x14ac:dyDescent="0.25"/>
    <row r="118705" x14ac:dyDescent="0.25"/>
    <row r="118706" x14ac:dyDescent="0.25"/>
    <row r="118707" x14ac:dyDescent="0.25"/>
    <row r="118708" x14ac:dyDescent="0.25"/>
    <row r="118709" x14ac:dyDescent="0.25"/>
    <row r="118710" x14ac:dyDescent="0.25"/>
    <row r="118711" x14ac:dyDescent="0.25"/>
    <row r="118712" x14ac:dyDescent="0.25"/>
    <row r="118713" x14ac:dyDescent="0.25"/>
    <row r="118714" x14ac:dyDescent="0.25"/>
    <row r="118715" x14ac:dyDescent="0.25"/>
    <row r="118716" x14ac:dyDescent="0.25"/>
    <row r="118717" x14ac:dyDescent="0.25"/>
    <row r="118718" x14ac:dyDescent="0.25"/>
    <row r="118719" x14ac:dyDescent="0.25"/>
    <row r="118720" x14ac:dyDescent="0.25"/>
    <row r="118721" x14ac:dyDescent="0.25"/>
    <row r="118722" x14ac:dyDescent="0.25"/>
    <row r="118723" x14ac:dyDescent="0.25"/>
    <row r="118724" x14ac:dyDescent="0.25"/>
    <row r="118725" x14ac:dyDescent="0.25"/>
    <row r="118726" x14ac:dyDescent="0.25"/>
    <row r="118727" x14ac:dyDescent="0.25"/>
    <row r="118728" x14ac:dyDescent="0.25"/>
    <row r="118729" x14ac:dyDescent="0.25"/>
    <row r="118730" x14ac:dyDescent="0.25"/>
    <row r="118731" x14ac:dyDescent="0.25"/>
    <row r="118732" x14ac:dyDescent="0.25"/>
    <row r="118733" x14ac:dyDescent="0.25"/>
    <row r="118734" x14ac:dyDescent="0.25"/>
    <row r="118735" x14ac:dyDescent="0.25"/>
    <row r="118736" x14ac:dyDescent="0.25"/>
    <row r="118737" x14ac:dyDescent="0.25"/>
    <row r="118738" x14ac:dyDescent="0.25"/>
    <row r="118739" x14ac:dyDescent="0.25"/>
    <row r="118740" x14ac:dyDescent="0.25"/>
    <row r="118741" x14ac:dyDescent="0.25"/>
    <row r="118742" x14ac:dyDescent="0.25"/>
    <row r="118743" x14ac:dyDescent="0.25"/>
    <row r="118744" x14ac:dyDescent="0.25"/>
    <row r="118745" x14ac:dyDescent="0.25"/>
    <row r="118746" x14ac:dyDescent="0.25"/>
    <row r="118747" x14ac:dyDescent="0.25"/>
    <row r="118748" x14ac:dyDescent="0.25"/>
    <row r="118749" x14ac:dyDescent="0.25"/>
    <row r="118750" x14ac:dyDescent="0.25"/>
    <row r="118751" x14ac:dyDescent="0.25"/>
    <row r="118752" x14ac:dyDescent="0.25"/>
    <row r="118753" x14ac:dyDescent="0.25"/>
    <row r="118754" x14ac:dyDescent="0.25"/>
    <row r="118755" x14ac:dyDescent="0.25"/>
    <row r="118756" x14ac:dyDescent="0.25"/>
    <row r="118757" x14ac:dyDescent="0.25"/>
    <row r="118758" x14ac:dyDescent="0.25"/>
    <row r="118759" x14ac:dyDescent="0.25"/>
    <row r="118760" x14ac:dyDescent="0.25"/>
    <row r="118761" x14ac:dyDescent="0.25"/>
    <row r="118762" x14ac:dyDescent="0.25"/>
    <row r="118763" x14ac:dyDescent="0.25"/>
    <row r="118764" x14ac:dyDescent="0.25"/>
    <row r="118765" x14ac:dyDescent="0.25"/>
    <row r="118766" x14ac:dyDescent="0.25"/>
    <row r="118767" x14ac:dyDescent="0.25"/>
    <row r="118768" x14ac:dyDescent="0.25"/>
    <row r="118769" x14ac:dyDescent="0.25"/>
    <row r="118770" x14ac:dyDescent="0.25"/>
    <row r="118771" x14ac:dyDescent="0.25"/>
    <row r="118772" x14ac:dyDescent="0.25"/>
    <row r="118773" x14ac:dyDescent="0.25"/>
    <row r="118774" x14ac:dyDescent="0.25"/>
    <row r="118775" x14ac:dyDescent="0.25"/>
    <row r="118776" x14ac:dyDescent="0.25"/>
    <row r="118777" x14ac:dyDescent="0.25"/>
    <row r="118778" x14ac:dyDescent="0.25"/>
    <row r="118779" x14ac:dyDescent="0.25"/>
    <row r="118780" x14ac:dyDescent="0.25"/>
    <row r="118781" x14ac:dyDescent="0.25"/>
    <row r="118782" x14ac:dyDescent="0.25"/>
    <row r="118783" x14ac:dyDescent="0.25"/>
    <row r="118784" x14ac:dyDescent="0.25"/>
    <row r="118785" x14ac:dyDescent="0.25"/>
    <row r="118786" x14ac:dyDescent="0.25"/>
    <row r="118787" x14ac:dyDescent="0.25"/>
    <row r="118788" x14ac:dyDescent="0.25"/>
    <row r="118789" x14ac:dyDescent="0.25"/>
    <row r="118790" x14ac:dyDescent="0.25"/>
    <row r="118791" x14ac:dyDescent="0.25"/>
    <row r="118792" x14ac:dyDescent="0.25"/>
    <row r="118793" x14ac:dyDescent="0.25"/>
    <row r="118794" x14ac:dyDescent="0.25"/>
    <row r="118795" x14ac:dyDescent="0.25"/>
    <row r="118796" x14ac:dyDescent="0.25"/>
    <row r="118797" x14ac:dyDescent="0.25"/>
    <row r="118798" x14ac:dyDescent="0.25"/>
    <row r="118799" x14ac:dyDescent="0.25"/>
    <row r="118800" x14ac:dyDescent="0.25"/>
    <row r="118801" x14ac:dyDescent="0.25"/>
    <row r="118802" x14ac:dyDescent="0.25"/>
    <row r="118803" x14ac:dyDescent="0.25"/>
    <row r="118804" x14ac:dyDescent="0.25"/>
    <row r="118805" x14ac:dyDescent="0.25"/>
    <row r="118806" x14ac:dyDescent="0.25"/>
    <row r="118807" x14ac:dyDescent="0.25"/>
    <row r="118808" x14ac:dyDescent="0.25"/>
    <row r="118809" x14ac:dyDescent="0.25"/>
    <row r="118810" x14ac:dyDescent="0.25"/>
    <row r="118811" x14ac:dyDescent="0.25"/>
    <row r="118812" x14ac:dyDescent="0.25"/>
    <row r="118813" x14ac:dyDescent="0.25"/>
    <row r="118814" x14ac:dyDescent="0.25"/>
    <row r="118815" x14ac:dyDescent="0.25"/>
    <row r="118816" x14ac:dyDescent="0.25"/>
    <row r="118817" x14ac:dyDescent="0.25"/>
    <row r="118818" x14ac:dyDescent="0.25"/>
    <row r="118819" x14ac:dyDescent="0.25"/>
    <row r="118820" x14ac:dyDescent="0.25"/>
    <row r="118821" x14ac:dyDescent="0.25"/>
    <row r="118822" x14ac:dyDescent="0.25"/>
    <row r="118823" x14ac:dyDescent="0.25"/>
    <row r="118824" x14ac:dyDescent="0.25"/>
    <row r="118825" x14ac:dyDescent="0.25"/>
    <row r="118826" x14ac:dyDescent="0.25"/>
    <row r="118827" x14ac:dyDescent="0.25"/>
    <row r="118828" x14ac:dyDescent="0.25"/>
    <row r="118829" x14ac:dyDescent="0.25"/>
    <row r="118830" x14ac:dyDescent="0.25"/>
    <row r="118831" x14ac:dyDescent="0.25"/>
    <row r="118832" x14ac:dyDescent="0.25"/>
    <row r="118833" x14ac:dyDescent="0.25"/>
    <row r="118834" x14ac:dyDescent="0.25"/>
    <row r="118835" x14ac:dyDescent="0.25"/>
    <row r="118836" x14ac:dyDescent="0.25"/>
    <row r="118837" x14ac:dyDescent="0.25"/>
    <row r="118838" x14ac:dyDescent="0.25"/>
    <row r="118839" x14ac:dyDescent="0.25"/>
    <row r="118840" x14ac:dyDescent="0.25"/>
    <row r="118841" x14ac:dyDescent="0.25"/>
    <row r="118842" x14ac:dyDescent="0.25"/>
    <row r="118843" x14ac:dyDescent="0.25"/>
    <row r="118844" x14ac:dyDescent="0.25"/>
    <row r="118845" x14ac:dyDescent="0.25"/>
    <row r="118846" x14ac:dyDescent="0.25"/>
    <row r="118847" x14ac:dyDescent="0.25"/>
    <row r="118848" x14ac:dyDescent="0.25"/>
    <row r="118849" x14ac:dyDescent="0.25"/>
    <row r="118850" x14ac:dyDescent="0.25"/>
    <row r="118851" x14ac:dyDescent="0.25"/>
    <row r="118852" x14ac:dyDescent="0.25"/>
    <row r="118853" x14ac:dyDescent="0.25"/>
    <row r="118854" x14ac:dyDescent="0.25"/>
    <row r="118855" x14ac:dyDescent="0.25"/>
    <row r="118856" x14ac:dyDescent="0.25"/>
    <row r="118857" x14ac:dyDescent="0.25"/>
    <row r="118858" x14ac:dyDescent="0.25"/>
    <row r="118859" x14ac:dyDescent="0.25"/>
    <row r="118860" x14ac:dyDescent="0.25"/>
    <row r="118861" x14ac:dyDescent="0.25"/>
    <row r="118862" x14ac:dyDescent="0.25"/>
    <row r="118863" x14ac:dyDescent="0.25"/>
    <row r="118864" x14ac:dyDescent="0.25"/>
    <row r="118865" x14ac:dyDescent="0.25"/>
    <row r="118866" x14ac:dyDescent="0.25"/>
    <row r="118867" x14ac:dyDescent="0.25"/>
    <row r="118868" x14ac:dyDescent="0.25"/>
    <row r="118869" x14ac:dyDescent="0.25"/>
    <row r="118870" x14ac:dyDescent="0.25"/>
    <row r="118871" x14ac:dyDescent="0.25"/>
    <row r="118872" x14ac:dyDescent="0.25"/>
    <row r="118873" x14ac:dyDescent="0.25"/>
    <row r="118874" x14ac:dyDescent="0.25"/>
    <row r="118875" x14ac:dyDescent="0.25"/>
    <row r="118876" x14ac:dyDescent="0.25"/>
    <row r="118877" x14ac:dyDescent="0.25"/>
    <row r="118878" x14ac:dyDescent="0.25"/>
    <row r="118879" x14ac:dyDescent="0.25"/>
    <row r="118880" x14ac:dyDescent="0.25"/>
    <row r="118881" x14ac:dyDescent="0.25"/>
    <row r="118882" x14ac:dyDescent="0.25"/>
    <row r="118883" x14ac:dyDescent="0.25"/>
    <row r="118884" x14ac:dyDescent="0.25"/>
    <row r="118885" x14ac:dyDescent="0.25"/>
    <row r="118886" x14ac:dyDescent="0.25"/>
    <row r="118887" x14ac:dyDescent="0.25"/>
    <row r="118888" x14ac:dyDescent="0.25"/>
    <row r="118889" x14ac:dyDescent="0.25"/>
    <row r="118890" x14ac:dyDescent="0.25"/>
    <row r="118891" x14ac:dyDescent="0.25"/>
    <row r="118892" x14ac:dyDescent="0.25"/>
    <row r="118893" x14ac:dyDescent="0.25"/>
    <row r="118894" x14ac:dyDescent="0.25"/>
    <row r="118895" x14ac:dyDescent="0.25"/>
    <row r="118896" x14ac:dyDescent="0.25"/>
    <row r="118897" x14ac:dyDescent="0.25"/>
    <row r="118898" x14ac:dyDescent="0.25"/>
    <row r="118899" x14ac:dyDescent="0.25"/>
    <row r="118900" x14ac:dyDescent="0.25"/>
    <row r="118901" x14ac:dyDescent="0.25"/>
    <row r="118902" x14ac:dyDescent="0.25"/>
    <row r="118903" x14ac:dyDescent="0.25"/>
    <row r="118904" x14ac:dyDescent="0.25"/>
    <row r="118905" x14ac:dyDescent="0.25"/>
    <row r="118906" x14ac:dyDescent="0.25"/>
    <row r="118907" x14ac:dyDescent="0.25"/>
    <row r="118908" x14ac:dyDescent="0.25"/>
    <row r="118909" x14ac:dyDescent="0.25"/>
    <row r="118910" x14ac:dyDescent="0.25"/>
    <row r="118911" x14ac:dyDescent="0.25"/>
    <row r="118912" x14ac:dyDescent="0.25"/>
    <row r="118913" x14ac:dyDescent="0.25"/>
    <row r="118914" x14ac:dyDescent="0.25"/>
    <row r="118915" x14ac:dyDescent="0.25"/>
    <row r="118916" x14ac:dyDescent="0.25"/>
    <row r="118917" x14ac:dyDescent="0.25"/>
    <row r="118918" x14ac:dyDescent="0.25"/>
    <row r="118919" x14ac:dyDescent="0.25"/>
    <row r="118920" x14ac:dyDescent="0.25"/>
    <row r="118921" x14ac:dyDescent="0.25"/>
    <row r="118922" x14ac:dyDescent="0.25"/>
    <row r="118923" x14ac:dyDescent="0.25"/>
    <row r="118924" x14ac:dyDescent="0.25"/>
    <row r="118925" x14ac:dyDescent="0.25"/>
    <row r="118926" x14ac:dyDescent="0.25"/>
    <row r="118927" x14ac:dyDescent="0.25"/>
    <row r="118928" x14ac:dyDescent="0.25"/>
    <row r="118929" x14ac:dyDescent="0.25"/>
    <row r="118930" x14ac:dyDescent="0.25"/>
    <row r="118931" x14ac:dyDescent="0.25"/>
    <row r="118932" x14ac:dyDescent="0.25"/>
    <row r="118933" x14ac:dyDescent="0.25"/>
    <row r="118934" x14ac:dyDescent="0.25"/>
    <row r="118935" x14ac:dyDescent="0.25"/>
    <row r="118936" x14ac:dyDescent="0.25"/>
    <row r="118937" x14ac:dyDescent="0.25"/>
    <row r="118938" x14ac:dyDescent="0.25"/>
    <row r="118939" x14ac:dyDescent="0.25"/>
    <row r="118940" x14ac:dyDescent="0.25"/>
    <row r="118941" x14ac:dyDescent="0.25"/>
    <row r="118942" x14ac:dyDescent="0.25"/>
    <row r="118943" x14ac:dyDescent="0.25"/>
    <row r="118944" x14ac:dyDescent="0.25"/>
    <row r="118945" x14ac:dyDescent="0.25"/>
    <row r="118946" x14ac:dyDescent="0.25"/>
    <row r="118947" x14ac:dyDescent="0.25"/>
    <row r="118948" x14ac:dyDescent="0.25"/>
    <row r="118949" x14ac:dyDescent="0.25"/>
    <row r="118950" x14ac:dyDescent="0.25"/>
    <row r="118951" x14ac:dyDescent="0.25"/>
    <row r="118952" x14ac:dyDescent="0.25"/>
    <row r="118953" x14ac:dyDescent="0.25"/>
    <row r="118954" x14ac:dyDescent="0.25"/>
    <row r="118955" x14ac:dyDescent="0.25"/>
    <row r="118956" x14ac:dyDescent="0.25"/>
    <row r="118957" x14ac:dyDescent="0.25"/>
    <row r="118958" x14ac:dyDescent="0.25"/>
    <row r="118959" x14ac:dyDescent="0.25"/>
    <row r="118960" x14ac:dyDescent="0.25"/>
    <row r="118961" x14ac:dyDescent="0.25"/>
    <row r="118962" x14ac:dyDescent="0.25"/>
    <row r="118963" x14ac:dyDescent="0.25"/>
    <row r="118964" x14ac:dyDescent="0.25"/>
    <row r="118965" x14ac:dyDescent="0.25"/>
    <row r="118966" x14ac:dyDescent="0.25"/>
    <row r="118967" x14ac:dyDescent="0.25"/>
    <row r="118968" x14ac:dyDescent="0.25"/>
    <row r="118969" x14ac:dyDescent="0.25"/>
    <row r="118970" x14ac:dyDescent="0.25"/>
    <row r="118971" x14ac:dyDescent="0.25"/>
    <row r="118972" x14ac:dyDescent="0.25"/>
    <row r="118973" x14ac:dyDescent="0.25"/>
    <row r="118974" x14ac:dyDescent="0.25"/>
    <row r="118975" x14ac:dyDescent="0.25"/>
    <row r="118976" x14ac:dyDescent="0.25"/>
    <row r="118977" x14ac:dyDescent="0.25"/>
    <row r="118978" x14ac:dyDescent="0.25"/>
    <row r="118979" x14ac:dyDescent="0.25"/>
    <row r="118980" x14ac:dyDescent="0.25"/>
    <row r="118981" x14ac:dyDescent="0.25"/>
    <row r="118982" x14ac:dyDescent="0.25"/>
    <row r="118983" x14ac:dyDescent="0.25"/>
    <row r="118984" x14ac:dyDescent="0.25"/>
    <row r="118985" x14ac:dyDescent="0.25"/>
    <row r="118986" x14ac:dyDescent="0.25"/>
    <row r="118987" x14ac:dyDescent="0.25"/>
    <row r="118988" x14ac:dyDescent="0.25"/>
    <row r="118989" x14ac:dyDescent="0.25"/>
    <row r="118990" x14ac:dyDescent="0.25"/>
    <row r="118991" x14ac:dyDescent="0.25"/>
    <row r="118992" x14ac:dyDescent="0.25"/>
    <row r="118993" x14ac:dyDescent="0.25"/>
    <row r="118994" x14ac:dyDescent="0.25"/>
    <row r="118995" x14ac:dyDescent="0.25"/>
    <row r="118996" x14ac:dyDescent="0.25"/>
    <row r="118997" x14ac:dyDescent="0.25"/>
    <row r="118998" x14ac:dyDescent="0.25"/>
    <row r="118999" x14ac:dyDescent="0.25"/>
    <row r="119000" x14ac:dyDescent="0.25"/>
    <row r="119001" x14ac:dyDescent="0.25"/>
    <row r="119002" x14ac:dyDescent="0.25"/>
    <row r="119003" x14ac:dyDescent="0.25"/>
    <row r="119004" x14ac:dyDescent="0.25"/>
    <row r="119005" x14ac:dyDescent="0.25"/>
    <row r="119006" x14ac:dyDescent="0.25"/>
    <row r="119007" x14ac:dyDescent="0.25"/>
    <row r="119008" x14ac:dyDescent="0.25"/>
    <row r="119009" x14ac:dyDescent="0.25"/>
    <row r="119010" x14ac:dyDescent="0.25"/>
    <row r="119011" x14ac:dyDescent="0.25"/>
    <row r="119012" x14ac:dyDescent="0.25"/>
    <row r="119013" x14ac:dyDescent="0.25"/>
    <row r="119014" x14ac:dyDescent="0.25"/>
    <row r="119015" x14ac:dyDescent="0.25"/>
    <row r="119016" x14ac:dyDescent="0.25"/>
    <row r="119017" x14ac:dyDescent="0.25"/>
    <row r="119018" x14ac:dyDescent="0.25"/>
    <row r="119019" x14ac:dyDescent="0.25"/>
    <row r="119020" x14ac:dyDescent="0.25"/>
    <row r="119021" x14ac:dyDescent="0.25"/>
    <row r="119022" x14ac:dyDescent="0.25"/>
    <row r="119023" x14ac:dyDescent="0.25"/>
    <row r="119024" x14ac:dyDescent="0.25"/>
    <row r="119025" x14ac:dyDescent="0.25"/>
    <row r="119026" x14ac:dyDescent="0.25"/>
    <row r="119027" x14ac:dyDescent="0.25"/>
    <row r="119028" x14ac:dyDescent="0.25"/>
    <row r="119029" x14ac:dyDescent="0.25"/>
    <row r="119030" x14ac:dyDescent="0.25"/>
    <row r="119031" x14ac:dyDescent="0.25"/>
    <row r="119032" x14ac:dyDescent="0.25"/>
    <row r="119033" x14ac:dyDescent="0.25"/>
    <row r="119034" x14ac:dyDescent="0.25"/>
    <row r="119035" x14ac:dyDescent="0.25"/>
    <row r="119036" x14ac:dyDescent="0.25"/>
    <row r="119037" x14ac:dyDescent="0.25"/>
    <row r="119038" x14ac:dyDescent="0.25"/>
    <row r="119039" x14ac:dyDescent="0.25"/>
    <row r="119040" x14ac:dyDescent="0.25"/>
    <row r="119041" x14ac:dyDescent="0.25"/>
    <row r="119042" x14ac:dyDescent="0.25"/>
    <row r="119043" x14ac:dyDescent="0.25"/>
    <row r="119044" x14ac:dyDescent="0.25"/>
    <row r="119045" x14ac:dyDescent="0.25"/>
    <row r="119046" x14ac:dyDescent="0.25"/>
    <row r="119047" x14ac:dyDescent="0.25"/>
    <row r="119048" x14ac:dyDescent="0.25"/>
    <row r="119049" x14ac:dyDescent="0.25"/>
    <row r="119050" x14ac:dyDescent="0.25"/>
    <row r="119051" x14ac:dyDescent="0.25"/>
    <row r="119052" x14ac:dyDescent="0.25"/>
    <row r="119053" x14ac:dyDescent="0.25"/>
    <row r="119054" x14ac:dyDescent="0.25"/>
    <row r="119055" x14ac:dyDescent="0.25"/>
    <row r="119056" x14ac:dyDescent="0.25"/>
    <row r="119057" x14ac:dyDescent="0.25"/>
    <row r="119058" x14ac:dyDescent="0.25"/>
    <row r="119059" x14ac:dyDescent="0.25"/>
    <row r="119060" x14ac:dyDescent="0.25"/>
    <row r="119061" x14ac:dyDescent="0.25"/>
    <row r="119062" x14ac:dyDescent="0.25"/>
    <row r="119063" x14ac:dyDescent="0.25"/>
    <row r="119064" x14ac:dyDescent="0.25"/>
    <row r="119065" x14ac:dyDescent="0.25"/>
    <row r="119066" x14ac:dyDescent="0.25"/>
    <row r="119067" x14ac:dyDescent="0.25"/>
    <row r="119068" x14ac:dyDescent="0.25"/>
    <row r="119069" x14ac:dyDescent="0.25"/>
    <row r="119070" x14ac:dyDescent="0.25"/>
    <row r="119071" x14ac:dyDescent="0.25"/>
    <row r="119072" x14ac:dyDescent="0.25"/>
    <row r="119073" x14ac:dyDescent="0.25"/>
    <row r="119074" x14ac:dyDescent="0.25"/>
    <row r="119075" x14ac:dyDescent="0.25"/>
    <row r="119076" x14ac:dyDescent="0.25"/>
    <row r="119077" x14ac:dyDescent="0.25"/>
    <row r="119078" x14ac:dyDescent="0.25"/>
    <row r="119079" x14ac:dyDescent="0.25"/>
    <row r="119080" x14ac:dyDescent="0.25"/>
    <row r="119081" x14ac:dyDescent="0.25"/>
    <row r="119082" x14ac:dyDescent="0.25"/>
    <row r="119083" x14ac:dyDescent="0.25"/>
    <row r="119084" x14ac:dyDescent="0.25"/>
    <row r="119085" x14ac:dyDescent="0.25"/>
    <row r="119086" x14ac:dyDescent="0.25"/>
    <row r="119087" x14ac:dyDescent="0.25"/>
    <row r="119088" x14ac:dyDescent="0.25"/>
    <row r="119089" x14ac:dyDescent="0.25"/>
    <row r="119090" x14ac:dyDescent="0.25"/>
    <row r="119091" x14ac:dyDescent="0.25"/>
    <row r="119092" x14ac:dyDescent="0.25"/>
    <row r="119093" x14ac:dyDescent="0.25"/>
    <row r="119094" x14ac:dyDescent="0.25"/>
    <row r="119095" x14ac:dyDescent="0.25"/>
    <row r="119096" x14ac:dyDescent="0.25"/>
    <row r="119097" x14ac:dyDescent="0.25"/>
    <row r="119098" x14ac:dyDescent="0.25"/>
    <row r="119099" x14ac:dyDescent="0.25"/>
    <row r="119100" x14ac:dyDescent="0.25"/>
    <row r="119101" x14ac:dyDescent="0.25"/>
    <row r="119102" x14ac:dyDescent="0.25"/>
    <row r="119103" x14ac:dyDescent="0.25"/>
    <row r="119104" x14ac:dyDescent="0.25"/>
    <row r="119105" x14ac:dyDescent="0.25"/>
    <row r="119106" x14ac:dyDescent="0.25"/>
    <row r="119107" x14ac:dyDescent="0.25"/>
    <row r="119108" x14ac:dyDescent="0.25"/>
    <row r="119109" x14ac:dyDescent="0.25"/>
    <row r="119110" x14ac:dyDescent="0.25"/>
    <row r="119111" x14ac:dyDescent="0.25"/>
    <row r="119112" x14ac:dyDescent="0.25"/>
    <row r="119113" x14ac:dyDescent="0.25"/>
    <row r="119114" x14ac:dyDescent="0.25"/>
    <row r="119115" x14ac:dyDescent="0.25"/>
    <row r="119116" x14ac:dyDescent="0.25"/>
    <row r="119117" x14ac:dyDescent="0.25"/>
    <row r="119118" x14ac:dyDescent="0.25"/>
    <row r="119119" x14ac:dyDescent="0.25"/>
    <row r="119120" x14ac:dyDescent="0.25"/>
    <row r="119121" x14ac:dyDescent="0.25"/>
    <row r="119122" x14ac:dyDescent="0.25"/>
    <row r="119123" x14ac:dyDescent="0.25"/>
    <row r="119124" x14ac:dyDescent="0.25"/>
    <row r="119125" x14ac:dyDescent="0.25"/>
    <row r="119126" x14ac:dyDescent="0.25"/>
    <row r="119127" x14ac:dyDescent="0.25"/>
    <row r="119128" x14ac:dyDescent="0.25"/>
    <row r="119129" x14ac:dyDescent="0.25"/>
    <row r="119130" x14ac:dyDescent="0.25"/>
    <row r="119131" x14ac:dyDescent="0.25"/>
    <row r="119132" x14ac:dyDescent="0.25"/>
    <row r="119133" x14ac:dyDescent="0.25"/>
    <row r="119134" x14ac:dyDescent="0.25"/>
    <row r="119135" x14ac:dyDescent="0.25"/>
    <row r="119136" x14ac:dyDescent="0.25"/>
    <row r="119137" x14ac:dyDescent="0.25"/>
    <row r="119138" x14ac:dyDescent="0.25"/>
    <row r="119139" x14ac:dyDescent="0.25"/>
    <row r="119140" x14ac:dyDescent="0.25"/>
    <row r="119141" x14ac:dyDescent="0.25"/>
    <row r="119142" x14ac:dyDescent="0.25"/>
    <row r="119143" x14ac:dyDescent="0.25"/>
    <row r="119144" x14ac:dyDescent="0.25"/>
    <row r="119145" x14ac:dyDescent="0.25"/>
    <row r="119146" x14ac:dyDescent="0.25"/>
    <row r="119147" x14ac:dyDescent="0.25"/>
    <row r="119148" x14ac:dyDescent="0.25"/>
    <row r="119149" x14ac:dyDescent="0.25"/>
    <row r="119150" x14ac:dyDescent="0.25"/>
    <row r="119151" x14ac:dyDescent="0.25"/>
    <row r="119152" x14ac:dyDescent="0.25"/>
    <row r="119153" x14ac:dyDescent="0.25"/>
    <row r="119154" x14ac:dyDescent="0.25"/>
    <row r="119155" x14ac:dyDescent="0.25"/>
    <row r="119156" x14ac:dyDescent="0.25"/>
    <row r="119157" x14ac:dyDescent="0.25"/>
    <row r="119158" x14ac:dyDescent="0.25"/>
    <row r="119159" x14ac:dyDescent="0.25"/>
    <row r="119160" x14ac:dyDescent="0.25"/>
    <row r="119161" x14ac:dyDescent="0.25"/>
    <row r="119162" x14ac:dyDescent="0.25"/>
    <row r="119163" x14ac:dyDescent="0.25"/>
    <row r="119164" x14ac:dyDescent="0.25"/>
    <row r="119165" x14ac:dyDescent="0.25"/>
    <row r="119166" x14ac:dyDescent="0.25"/>
    <row r="119167" x14ac:dyDescent="0.25"/>
    <row r="119168" x14ac:dyDescent="0.25"/>
    <row r="119169" x14ac:dyDescent="0.25"/>
    <row r="119170" x14ac:dyDescent="0.25"/>
    <row r="119171" x14ac:dyDescent="0.25"/>
    <row r="119172" x14ac:dyDescent="0.25"/>
    <row r="119173" x14ac:dyDescent="0.25"/>
    <row r="119174" x14ac:dyDescent="0.25"/>
    <row r="119175" x14ac:dyDescent="0.25"/>
    <row r="119176" x14ac:dyDescent="0.25"/>
    <row r="119177" x14ac:dyDescent="0.25"/>
    <row r="119178" x14ac:dyDescent="0.25"/>
    <row r="119179" x14ac:dyDescent="0.25"/>
    <row r="119180" x14ac:dyDescent="0.25"/>
    <row r="119181" x14ac:dyDescent="0.25"/>
    <row r="119182" x14ac:dyDescent="0.25"/>
    <row r="119183" x14ac:dyDescent="0.25"/>
    <row r="119184" x14ac:dyDescent="0.25"/>
    <row r="119185" x14ac:dyDescent="0.25"/>
    <row r="119186" x14ac:dyDescent="0.25"/>
    <row r="119187" x14ac:dyDescent="0.25"/>
    <row r="119188" x14ac:dyDescent="0.25"/>
    <row r="119189" x14ac:dyDescent="0.25"/>
    <row r="119190" x14ac:dyDescent="0.25"/>
    <row r="119191" x14ac:dyDescent="0.25"/>
    <row r="119192" x14ac:dyDescent="0.25"/>
    <row r="119193" x14ac:dyDescent="0.25"/>
    <row r="119194" x14ac:dyDescent="0.25"/>
    <row r="119195" x14ac:dyDescent="0.25"/>
    <row r="119196" x14ac:dyDescent="0.25"/>
    <row r="119197" x14ac:dyDescent="0.25"/>
    <row r="119198" x14ac:dyDescent="0.25"/>
    <row r="119199" x14ac:dyDescent="0.25"/>
    <row r="119200" x14ac:dyDescent="0.25"/>
    <row r="119201" x14ac:dyDescent="0.25"/>
    <row r="119202" x14ac:dyDescent="0.25"/>
    <row r="119203" x14ac:dyDescent="0.25"/>
    <row r="119204" x14ac:dyDescent="0.25"/>
    <row r="119205" x14ac:dyDescent="0.25"/>
    <row r="119206" x14ac:dyDescent="0.25"/>
    <row r="119207" x14ac:dyDescent="0.25"/>
    <row r="119208" x14ac:dyDescent="0.25"/>
    <row r="119209" x14ac:dyDescent="0.25"/>
    <row r="119210" x14ac:dyDescent="0.25"/>
    <row r="119211" x14ac:dyDescent="0.25"/>
    <row r="119212" x14ac:dyDescent="0.25"/>
    <row r="119213" x14ac:dyDescent="0.25"/>
    <row r="119214" x14ac:dyDescent="0.25"/>
    <row r="119215" x14ac:dyDescent="0.25"/>
    <row r="119216" x14ac:dyDescent="0.25"/>
    <row r="119217" x14ac:dyDescent="0.25"/>
    <row r="119218" x14ac:dyDescent="0.25"/>
    <row r="119219" x14ac:dyDescent="0.25"/>
    <row r="119220" x14ac:dyDescent="0.25"/>
    <row r="119221" x14ac:dyDescent="0.25"/>
    <row r="119222" x14ac:dyDescent="0.25"/>
    <row r="119223" x14ac:dyDescent="0.25"/>
    <row r="119224" x14ac:dyDescent="0.25"/>
    <row r="119225" x14ac:dyDescent="0.25"/>
    <row r="119226" x14ac:dyDescent="0.25"/>
    <row r="119227" x14ac:dyDescent="0.25"/>
    <row r="119228" x14ac:dyDescent="0.25"/>
    <row r="119229" x14ac:dyDescent="0.25"/>
    <row r="119230" x14ac:dyDescent="0.25"/>
    <row r="119231" x14ac:dyDescent="0.25"/>
    <row r="119232" x14ac:dyDescent="0.25"/>
    <row r="119233" x14ac:dyDescent="0.25"/>
    <row r="119234" x14ac:dyDescent="0.25"/>
    <row r="119235" x14ac:dyDescent="0.25"/>
    <row r="119236" x14ac:dyDescent="0.25"/>
    <row r="119237" x14ac:dyDescent="0.25"/>
    <row r="119238" x14ac:dyDescent="0.25"/>
    <row r="119239" x14ac:dyDescent="0.25"/>
    <row r="119240" x14ac:dyDescent="0.25"/>
    <row r="119241" x14ac:dyDescent="0.25"/>
    <row r="119242" x14ac:dyDescent="0.25"/>
    <row r="119243" x14ac:dyDescent="0.25"/>
    <row r="119244" x14ac:dyDescent="0.25"/>
    <row r="119245" x14ac:dyDescent="0.25"/>
    <row r="119246" x14ac:dyDescent="0.25"/>
    <row r="119247" x14ac:dyDescent="0.25"/>
    <row r="119248" x14ac:dyDescent="0.25"/>
    <row r="119249" x14ac:dyDescent="0.25"/>
    <row r="119250" x14ac:dyDescent="0.25"/>
    <row r="119251" x14ac:dyDescent="0.25"/>
    <row r="119252" x14ac:dyDescent="0.25"/>
    <row r="119253" x14ac:dyDescent="0.25"/>
    <row r="119254" x14ac:dyDescent="0.25"/>
    <row r="119255" x14ac:dyDescent="0.25"/>
    <row r="119256" x14ac:dyDescent="0.25"/>
    <row r="119257" x14ac:dyDescent="0.25"/>
    <row r="119258" x14ac:dyDescent="0.25"/>
    <row r="119259" x14ac:dyDescent="0.25"/>
    <row r="119260" x14ac:dyDescent="0.25"/>
    <row r="119261" x14ac:dyDescent="0.25"/>
    <row r="119262" x14ac:dyDescent="0.25"/>
    <row r="119263" x14ac:dyDescent="0.25"/>
    <row r="119264" x14ac:dyDescent="0.25"/>
    <row r="119265" x14ac:dyDescent="0.25"/>
    <row r="119266" x14ac:dyDescent="0.25"/>
    <row r="119267" x14ac:dyDescent="0.25"/>
    <row r="119268" x14ac:dyDescent="0.25"/>
    <row r="119269" x14ac:dyDescent="0.25"/>
    <row r="119270" x14ac:dyDescent="0.25"/>
    <row r="119271" x14ac:dyDescent="0.25"/>
    <row r="119272" x14ac:dyDescent="0.25"/>
    <row r="119273" x14ac:dyDescent="0.25"/>
    <row r="119274" x14ac:dyDescent="0.25"/>
    <row r="119275" x14ac:dyDescent="0.25"/>
    <row r="119276" x14ac:dyDescent="0.25"/>
    <row r="119277" x14ac:dyDescent="0.25"/>
    <row r="119278" x14ac:dyDescent="0.25"/>
    <row r="119279" x14ac:dyDescent="0.25"/>
    <row r="119280" x14ac:dyDescent="0.25"/>
    <row r="119281" x14ac:dyDescent="0.25"/>
    <row r="119282" x14ac:dyDescent="0.25"/>
    <row r="119283" x14ac:dyDescent="0.25"/>
    <row r="119284" x14ac:dyDescent="0.25"/>
    <row r="119285" x14ac:dyDescent="0.25"/>
    <row r="119286" x14ac:dyDescent="0.25"/>
    <row r="119287" x14ac:dyDescent="0.25"/>
    <row r="119288" x14ac:dyDescent="0.25"/>
    <row r="119289" x14ac:dyDescent="0.25"/>
    <row r="119290" x14ac:dyDescent="0.25"/>
    <row r="119291" x14ac:dyDescent="0.25"/>
    <row r="119292" x14ac:dyDescent="0.25"/>
    <row r="119293" x14ac:dyDescent="0.25"/>
    <row r="119294" x14ac:dyDescent="0.25"/>
    <row r="119295" x14ac:dyDescent="0.25"/>
    <row r="119296" x14ac:dyDescent="0.25"/>
    <row r="119297" x14ac:dyDescent="0.25"/>
    <row r="119298" x14ac:dyDescent="0.25"/>
    <row r="119299" x14ac:dyDescent="0.25"/>
    <row r="119300" x14ac:dyDescent="0.25"/>
    <row r="119301" x14ac:dyDescent="0.25"/>
    <row r="119302" x14ac:dyDescent="0.25"/>
    <row r="119303" x14ac:dyDescent="0.25"/>
    <row r="119304" x14ac:dyDescent="0.25"/>
    <row r="119305" x14ac:dyDescent="0.25"/>
    <row r="119306" x14ac:dyDescent="0.25"/>
    <row r="119307" x14ac:dyDescent="0.25"/>
    <row r="119308" x14ac:dyDescent="0.25"/>
    <row r="119309" x14ac:dyDescent="0.25"/>
    <row r="119310" x14ac:dyDescent="0.25"/>
    <row r="119311" x14ac:dyDescent="0.25"/>
    <row r="119312" x14ac:dyDescent="0.25"/>
    <row r="119313" x14ac:dyDescent="0.25"/>
    <row r="119314" x14ac:dyDescent="0.25"/>
    <row r="119315" x14ac:dyDescent="0.25"/>
    <row r="119316" x14ac:dyDescent="0.25"/>
    <row r="119317" x14ac:dyDescent="0.25"/>
    <row r="119318" x14ac:dyDescent="0.25"/>
    <row r="119319" x14ac:dyDescent="0.25"/>
    <row r="119320" x14ac:dyDescent="0.25"/>
    <row r="119321" x14ac:dyDescent="0.25"/>
    <row r="119322" x14ac:dyDescent="0.25"/>
    <row r="119323" x14ac:dyDescent="0.25"/>
    <row r="119324" x14ac:dyDescent="0.25"/>
    <row r="119325" x14ac:dyDescent="0.25"/>
    <row r="119326" x14ac:dyDescent="0.25"/>
    <row r="119327" x14ac:dyDescent="0.25"/>
    <row r="119328" x14ac:dyDescent="0.25"/>
    <row r="119329" x14ac:dyDescent="0.25"/>
    <row r="119330" x14ac:dyDescent="0.25"/>
    <row r="119331" x14ac:dyDescent="0.25"/>
    <row r="119332" x14ac:dyDescent="0.25"/>
    <row r="119333" x14ac:dyDescent="0.25"/>
    <row r="119334" x14ac:dyDescent="0.25"/>
    <row r="119335" x14ac:dyDescent="0.25"/>
    <row r="119336" x14ac:dyDescent="0.25"/>
    <row r="119337" x14ac:dyDescent="0.25"/>
    <row r="119338" x14ac:dyDescent="0.25"/>
    <row r="119339" x14ac:dyDescent="0.25"/>
    <row r="119340" x14ac:dyDescent="0.25"/>
    <row r="119341" x14ac:dyDescent="0.25"/>
    <row r="119342" x14ac:dyDescent="0.25"/>
    <row r="119343" x14ac:dyDescent="0.25"/>
    <row r="119344" x14ac:dyDescent="0.25"/>
    <row r="119345" x14ac:dyDescent="0.25"/>
    <row r="119346" x14ac:dyDescent="0.25"/>
    <row r="119347" x14ac:dyDescent="0.25"/>
    <row r="119348" x14ac:dyDescent="0.25"/>
    <row r="119349" x14ac:dyDescent="0.25"/>
    <row r="119350" x14ac:dyDescent="0.25"/>
    <row r="119351" x14ac:dyDescent="0.25"/>
    <row r="119352" x14ac:dyDescent="0.25"/>
    <row r="119353" x14ac:dyDescent="0.25"/>
    <row r="119354" x14ac:dyDescent="0.25"/>
    <row r="119355" x14ac:dyDescent="0.25"/>
    <row r="119356" x14ac:dyDescent="0.25"/>
    <row r="119357" x14ac:dyDescent="0.25"/>
    <row r="119358" x14ac:dyDescent="0.25"/>
    <row r="119359" x14ac:dyDescent="0.25"/>
    <row r="119360" x14ac:dyDescent="0.25"/>
    <row r="119361" x14ac:dyDescent="0.25"/>
    <row r="119362" x14ac:dyDescent="0.25"/>
    <row r="119363" x14ac:dyDescent="0.25"/>
    <row r="119364" x14ac:dyDescent="0.25"/>
    <row r="119365" x14ac:dyDescent="0.25"/>
    <row r="119366" x14ac:dyDescent="0.25"/>
    <row r="119367" x14ac:dyDescent="0.25"/>
    <row r="119368" x14ac:dyDescent="0.25"/>
    <row r="119369" x14ac:dyDescent="0.25"/>
    <row r="119370" x14ac:dyDescent="0.25"/>
    <row r="119371" x14ac:dyDescent="0.25"/>
    <row r="119372" x14ac:dyDescent="0.25"/>
    <row r="119373" x14ac:dyDescent="0.25"/>
    <row r="119374" x14ac:dyDescent="0.25"/>
    <row r="119375" x14ac:dyDescent="0.25"/>
    <row r="119376" x14ac:dyDescent="0.25"/>
    <row r="119377" x14ac:dyDescent="0.25"/>
    <row r="119378" x14ac:dyDescent="0.25"/>
    <row r="119379" x14ac:dyDescent="0.25"/>
    <row r="119380" x14ac:dyDescent="0.25"/>
    <row r="119381" x14ac:dyDescent="0.25"/>
    <row r="119382" x14ac:dyDescent="0.25"/>
    <row r="119383" x14ac:dyDescent="0.25"/>
    <row r="119384" x14ac:dyDescent="0.25"/>
    <row r="119385" x14ac:dyDescent="0.25"/>
    <row r="119386" x14ac:dyDescent="0.25"/>
    <row r="119387" x14ac:dyDescent="0.25"/>
    <row r="119388" x14ac:dyDescent="0.25"/>
    <row r="119389" x14ac:dyDescent="0.25"/>
    <row r="119390" x14ac:dyDescent="0.25"/>
    <row r="119391" x14ac:dyDescent="0.25"/>
    <row r="119392" x14ac:dyDescent="0.25"/>
    <row r="119393" x14ac:dyDescent="0.25"/>
    <row r="119394" x14ac:dyDescent="0.25"/>
    <row r="119395" x14ac:dyDescent="0.25"/>
    <row r="119396" x14ac:dyDescent="0.25"/>
    <row r="119397" x14ac:dyDescent="0.25"/>
    <row r="119398" x14ac:dyDescent="0.25"/>
    <row r="119399" x14ac:dyDescent="0.25"/>
    <row r="119400" x14ac:dyDescent="0.25"/>
    <row r="119401" x14ac:dyDescent="0.25"/>
    <row r="119402" x14ac:dyDescent="0.25"/>
    <row r="119403" x14ac:dyDescent="0.25"/>
    <row r="119404" x14ac:dyDescent="0.25"/>
    <row r="119405" x14ac:dyDescent="0.25"/>
    <row r="119406" x14ac:dyDescent="0.25"/>
    <row r="119407" x14ac:dyDescent="0.25"/>
    <row r="119408" x14ac:dyDescent="0.25"/>
    <row r="119409" x14ac:dyDescent="0.25"/>
    <row r="119410" x14ac:dyDescent="0.25"/>
    <row r="119411" x14ac:dyDescent="0.25"/>
    <row r="119412" x14ac:dyDescent="0.25"/>
    <row r="119413" x14ac:dyDescent="0.25"/>
    <row r="119414" x14ac:dyDescent="0.25"/>
    <row r="119415" x14ac:dyDescent="0.25"/>
    <row r="119416" x14ac:dyDescent="0.25"/>
    <row r="119417" x14ac:dyDescent="0.25"/>
    <row r="119418" x14ac:dyDescent="0.25"/>
    <row r="119419" x14ac:dyDescent="0.25"/>
    <row r="119420" x14ac:dyDescent="0.25"/>
    <row r="119421" x14ac:dyDescent="0.25"/>
    <row r="119422" x14ac:dyDescent="0.25"/>
    <row r="119423" x14ac:dyDescent="0.25"/>
    <row r="119424" x14ac:dyDescent="0.25"/>
    <row r="119425" x14ac:dyDescent="0.25"/>
    <row r="119426" x14ac:dyDescent="0.25"/>
    <row r="119427" x14ac:dyDescent="0.25"/>
    <row r="119428" x14ac:dyDescent="0.25"/>
    <row r="119429" x14ac:dyDescent="0.25"/>
    <row r="119430" x14ac:dyDescent="0.25"/>
    <row r="119431" x14ac:dyDescent="0.25"/>
    <row r="119432" x14ac:dyDescent="0.25"/>
    <row r="119433" x14ac:dyDescent="0.25"/>
    <row r="119434" x14ac:dyDescent="0.25"/>
    <row r="119435" x14ac:dyDescent="0.25"/>
    <row r="119436" x14ac:dyDescent="0.25"/>
    <row r="119437" x14ac:dyDescent="0.25"/>
    <row r="119438" x14ac:dyDescent="0.25"/>
    <row r="119439" x14ac:dyDescent="0.25"/>
    <row r="119440" x14ac:dyDescent="0.25"/>
    <row r="119441" x14ac:dyDescent="0.25"/>
    <row r="119442" x14ac:dyDescent="0.25"/>
    <row r="119443" x14ac:dyDescent="0.25"/>
    <row r="119444" x14ac:dyDescent="0.25"/>
    <row r="119445" x14ac:dyDescent="0.25"/>
    <row r="119446" x14ac:dyDescent="0.25"/>
    <row r="119447" x14ac:dyDescent="0.25"/>
    <row r="119448" x14ac:dyDescent="0.25"/>
    <row r="119449" x14ac:dyDescent="0.25"/>
    <row r="119450" x14ac:dyDescent="0.25"/>
    <row r="119451" x14ac:dyDescent="0.25"/>
    <row r="119452" x14ac:dyDescent="0.25"/>
    <row r="119453" x14ac:dyDescent="0.25"/>
    <row r="119454" x14ac:dyDescent="0.25"/>
    <row r="119455" x14ac:dyDescent="0.25"/>
    <row r="119456" x14ac:dyDescent="0.25"/>
    <row r="119457" x14ac:dyDescent="0.25"/>
    <row r="119458" x14ac:dyDescent="0.25"/>
    <row r="119459" x14ac:dyDescent="0.25"/>
    <row r="119460" x14ac:dyDescent="0.25"/>
    <row r="119461" x14ac:dyDescent="0.25"/>
    <row r="119462" x14ac:dyDescent="0.25"/>
    <row r="119463" x14ac:dyDescent="0.25"/>
    <row r="119464" x14ac:dyDescent="0.25"/>
    <row r="119465" x14ac:dyDescent="0.25"/>
    <row r="119466" x14ac:dyDescent="0.25"/>
    <row r="119467" x14ac:dyDescent="0.25"/>
    <row r="119468" x14ac:dyDescent="0.25"/>
    <row r="119469" x14ac:dyDescent="0.25"/>
    <row r="119470" x14ac:dyDescent="0.25"/>
    <row r="119471" x14ac:dyDescent="0.25"/>
    <row r="119472" x14ac:dyDescent="0.25"/>
    <row r="119473" x14ac:dyDescent="0.25"/>
    <row r="119474" x14ac:dyDescent="0.25"/>
    <row r="119475" x14ac:dyDescent="0.25"/>
    <row r="119476" x14ac:dyDescent="0.25"/>
    <row r="119477" x14ac:dyDescent="0.25"/>
    <row r="119478" x14ac:dyDescent="0.25"/>
    <row r="119479" x14ac:dyDescent="0.25"/>
    <row r="119480" x14ac:dyDescent="0.25"/>
    <row r="119481" x14ac:dyDescent="0.25"/>
    <row r="119482" x14ac:dyDescent="0.25"/>
    <row r="119483" x14ac:dyDescent="0.25"/>
    <row r="119484" x14ac:dyDescent="0.25"/>
    <row r="119485" x14ac:dyDescent="0.25"/>
    <row r="119486" x14ac:dyDescent="0.25"/>
    <row r="119487" x14ac:dyDescent="0.25"/>
    <row r="119488" x14ac:dyDescent="0.25"/>
    <row r="119489" x14ac:dyDescent="0.25"/>
    <row r="119490" x14ac:dyDescent="0.25"/>
    <row r="119491" x14ac:dyDescent="0.25"/>
    <row r="119492" x14ac:dyDescent="0.25"/>
    <row r="119493" x14ac:dyDescent="0.25"/>
    <row r="119494" x14ac:dyDescent="0.25"/>
    <row r="119495" x14ac:dyDescent="0.25"/>
    <row r="119496" x14ac:dyDescent="0.25"/>
    <row r="119497" x14ac:dyDescent="0.25"/>
    <row r="119498" x14ac:dyDescent="0.25"/>
    <row r="119499" x14ac:dyDescent="0.25"/>
    <row r="119500" x14ac:dyDescent="0.25"/>
    <row r="119501" x14ac:dyDescent="0.25"/>
    <row r="119502" x14ac:dyDescent="0.25"/>
    <row r="119503" x14ac:dyDescent="0.25"/>
    <row r="119504" x14ac:dyDescent="0.25"/>
    <row r="119505" x14ac:dyDescent="0.25"/>
    <row r="119506" x14ac:dyDescent="0.25"/>
    <row r="119507" x14ac:dyDescent="0.25"/>
    <row r="119508" x14ac:dyDescent="0.25"/>
    <row r="119509" x14ac:dyDescent="0.25"/>
    <row r="119510" x14ac:dyDescent="0.25"/>
    <row r="119511" x14ac:dyDescent="0.25"/>
    <row r="119512" x14ac:dyDescent="0.25"/>
    <row r="119513" x14ac:dyDescent="0.25"/>
    <row r="119514" x14ac:dyDescent="0.25"/>
    <row r="119515" x14ac:dyDescent="0.25"/>
    <row r="119516" x14ac:dyDescent="0.25"/>
    <row r="119517" x14ac:dyDescent="0.25"/>
    <row r="119518" x14ac:dyDescent="0.25"/>
    <row r="119519" x14ac:dyDescent="0.25"/>
    <row r="119520" x14ac:dyDescent="0.25"/>
    <row r="119521" x14ac:dyDescent="0.25"/>
    <row r="119522" x14ac:dyDescent="0.25"/>
    <row r="119523" x14ac:dyDescent="0.25"/>
    <row r="119524" x14ac:dyDescent="0.25"/>
    <row r="119525" x14ac:dyDescent="0.25"/>
    <row r="119526" x14ac:dyDescent="0.25"/>
    <row r="119527" x14ac:dyDescent="0.25"/>
    <row r="119528" x14ac:dyDescent="0.25"/>
    <row r="119529" x14ac:dyDescent="0.25"/>
    <row r="119530" x14ac:dyDescent="0.25"/>
    <row r="119531" x14ac:dyDescent="0.25"/>
    <row r="119532" x14ac:dyDescent="0.25"/>
    <row r="119533" x14ac:dyDescent="0.25"/>
    <row r="119534" x14ac:dyDescent="0.25"/>
    <row r="119535" x14ac:dyDescent="0.25"/>
    <row r="119536" x14ac:dyDescent="0.25"/>
    <row r="119537" x14ac:dyDescent="0.25"/>
    <row r="119538" x14ac:dyDescent="0.25"/>
    <row r="119539" x14ac:dyDescent="0.25"/>
    <row r="119540" x14ac:dyDescent="0.25"/>
    <row r="119541" x14ac:dyDescent="0.25"/>
    <row r="119542" x14ac:dyDescent="0.25"/>
    <row r="119543" x14ac:dyDescent="0.25"/>
    <row r="119544" x14ac:dyDescent="0.25"/>
    <row r="119545" x14ac:dyDescent="0.25"/>
    <row r="119546" x14ac:dyDescent="0.25"/>
    <row r="119547" x14ac:dyDescent="0.25"/>
    <row r="119548" x14ac:dyDescent="0.25"/>
    <row r="119549" x14ac:dyDescent="0.25"/>
    <row r="119550" x14ac:dyDescent="0.25"/>
    <row r="119551" x14ac:dyDescent="0.25"/>
    <row r="119552" x14ac:dyDescent="0.25"/>
    <row r="119553" x14ac:dyDescent="0.25"/>
    <row r="119554" x14ac:dyDescent="0.25"/>
    <row r="119555" x14ac:dyDescent="0.25"/>
    <row r="119556" x14ac:dyDescent="0.25"/>
    <row r="119557" x14ac:dyDescent="0.25"/>
    <row r="119558" x14ac:dyDescent="0.25"/>
    <row r="119559" x14ac:dyDescent="0.25"/>
    <row r="119560" x14ac:dyDescent="0.25"/>
    <row r="119561" x14ac:dyDescent="0.25"/>
    <row r="119562" x14ac:dyDescent="0.25"/>
    <row r="119563" x14ac:dyDescent="0.25"/>
    <row r="119564" x14ac:dyDescent="0.25"/>
    <row r="119565" x14ac:dyDescent="0.25"/>
    <row r="119566" x14ac:dyDescent="0.25"/>
    <row r="119567" x14ac:dyDescent="0.25"/>
    <row r="119568" x14ac:dyDescent="0.25"/>
    <row r="119569" x14ac:dyDescent="0.25"/>
    <row r="119570" x14ac:dyDescent="0.25"/>
    <row r="119571" x14ac:dyDescent="0.25"/>
    <row r="119572" x14ac:dyDescent="0.25"/>
    <row r="119573" x14ac:dyDescent="0.25"/>
    <row r="119574" x14ac:dyDescent="0.25"/>
    <row r="119575" x14ac:dyDescent="0.25"/>
    <row r="119576" x14ac:dyDescent="0.25"/>
    <row r="119577" x14ac:dyDescent="0.25"/>
    <row r="119578" x14ac:dyDescent="0.25"/>
    <row r="119579" x14ac:dyDescent="0.25"/>
    <row r="119580" x14ac:dyDescent="0.25"/>
    <row r="119581" x14ac:dyDescent="0.25"/>
    <row r="119582" x14ac:dyDescent="0.25"/>
    <row r="119583" x14ac:dyDescent="0.25"/>
    <row r="119584" x14ac:dyDescent="0.25"/>
    <row r="119585" x14ac:dyDescent="0.25"/>
    <row r="119586" x14ac:dyDescent="0.25"/>
    <row r="119587" x14ac:dyDescent="0.25"/>
    <row r="119588" x14ac:dyDescent="0.25"/>
    <row r="119589" x14ac:dyDescent="0.25"/>
    <row r="119590" x14ac:dyDescent="0.25"/>
    <row r="119591" x14ac:dyDescent="0.25"/>
    <row r="119592" x14ac:dyDescent="0.25"/>
    <row r="119593" x14ac:dyDescent="0.25"/>
    <row r="119594" x14ac:dyDescent="0.25"/>
    <row r="119595" x14ac:dyDescent="0.25"/>
    <row r="119596" x14ac:dyDescent="0.25"/>
    <row r="119597" x14ac:dyDescent="0.25"/>
    <row r="119598" x14ac:dyDescent="0.25"/>
    <row r="119599" x14ac:dyDescent="0.25"/>
    <row r="119600" x14ac:dyDescent="0.25"/>
    <row r="119601" x14ac:dyDescent="0.25"/>
    <row r="119602" x14ac:dyDescent="0.25"/>
    <row r="119603" x14ac:dyDescent="0.25"/>
    <row r="119604" x14ac:dyDescent="0.25"/>
    <row r="119605" x14ac:dyDescent="0.25"/>
    <row r="119606" x14ac:dyDescent="0.25"/>
    <row r="119607" x14ac:dyDescent="0.25"/>
    <row r="119608" x14ac:dyDescent="0.25"/>
    <row r="119609" x14ac:dyDescent="0.25"/>
    <row r="119610" x14ac:dyDescent="0.25"/>
    <row r="119611" x14ac:dyDescent="0.25"/>
    <row r="119612" x14ac:dyDescent="0.25"/>
    <row r="119613" x14ac:dyDescent="0.25"/>
    <row r="119614" x14ac:dyDescent="0.25"/>
    <row r="119615" x14ac:dyDescent="0.25"/>
    <row r="119616" x14ac:dyDescent="0.25"/>
    <row r="119617" x14ac:dyDescent="0.25"/>
    <row r="119618" x14ac:dyDescent="0.25"/>
    <row r="119619" x14ac:dyDescent="0.25"/>
    <row r="119620" x14ac:dyDescent="0.25"/>
    <row r="119621" x14ac:dyDescent="0.25"/>
    <row r="119622" x14ac:dyDescent="0.25"/>
    <row r="119623" x14ac:dyDescent="0.25"/>
    <row r="119624" x14ac:dyDescent="0.25"/>
    <row r="119625" x14ac:dyDescent="0.25"/>
    <row r="119626" x14ac:dyDescent="0.25"/>
    <row r="119627" x14ac:dyDescent="0.25"/>
    <row r="119628" x14ac:dyDescent="0.25"/>
    <row r="119629" x14ac:dyDescent="0.25"/>
    <row r="119630" x14ac:dyDescent="0.25"/>
    <row r="119631" x14ac:dyDescent="0.25"/>
    <row r="119632" x14ac:dyDescent="0.25"/>
    <row r="119633" x14ac:dyDescent="0.25"/>
    <row r="119634" x14ac:dyDescent="0.25"/>
    <row r="119635" x14ac:dyDescent="0.25"/>
    <row r="119636" x14ac:dyDescent="0.25"/>
    <row r="119637" x14ac:dyDescent="0.25"/>
    <row r="119638" x14ac:dyDescent="0.25"/>
    <row r="119639" x14ac:dyDescent="0.25"/>
    <row r="119640" x14ac:dyDescent="0.25"/>
    <row r="119641" x14ac:dyDescent="0.25"/>
    <row r="119642" x14ac:dyDescent="0.25"/>
    <row r="119643" x14ac:dyDescent="0.25"/>
    <row r="119644" x14ac:dyDescent="0.25"/>
    <row r="119645" x14ac:dyDescent="0.25"/>
    <row r="119646" x14ac:dyDescent="0.25"/>
    <row r="119647" x14ac:dyDescent="0.25"/>
    <row r="119648" x14ac:dyDescent="0.25"/>
    <row r="119649" x14ac:dyDescent="0.25"/>
    <row r="119650" x14ac:dyDescent="0.25"/>
    <row r="119651" x14ac:dyDescent="0.25"/>
    <row r="119652" x14ac:dyDescent="0.25"/>
    <row r="119653" x14ac:dyDescent="0.25"/>
    <row r="119654" x14ac:dyDescent="0.25"/>
    <row r="119655" x14ac:dyDescent="0.25"/>
    <row r="119656" x14ac:dyDescent="0.25"/>
    <row r="119657" x14ac:dyDescent="0.25"/>
    <row r="119658" x14ac:dyDescent="0.25"/>
    <row r="119659" x14ac:dyDescent="0.25"/>
    <row r="119660" x14ac:dyDescent="0.25"/>
    <row r="119661" x14ac:dyDescent="0.25"/>
    <row r="119662" x14ac:dyDescent="0.25"/>
    <row r="119663" x14ac:dyDescent="0.25"/>
    <row r="119664" x14ac:dyDescent="0.25"/>
    <row r="119665" x14ac:dyDescent="0.25"/>
    <row r="119666" x14ac:dyDescent="0.25"/>
    <row r="119667" x14ac:dyDescent="0.25"/>
    <row r="119668" x14ac:dyDescent="0.25"/>
    <row r="119669" x14ac:dyDescent="0.25"/>
    <row r="119670" x14ac:dyDescent="0.25"/>
    <row r="119671" x14ac:dyDescent="0.25"/>
    <row r="119672" x14ac:dyDescent="0.25"/>
    <row r="119673" x14ac:dyDescent="0.25"/>
    <row r="119674" x14ac:dyDescent="0.25"/>
    <row r="119675" x14ac:dyDescent="0.25"/>
    <row r="119676" x14ac:dyDescent="0.25"/>
    <row r="119677" x14ac:dyDescent="0.25"/>
    <row r="119678" x14ac:dyDescent="0.25"/>
    <row r="119679" x14ac:dyDescent="0.25"/>
    <row r="119680" x14ac:dyDescent="0.25"/>
    <row r="119681" x14ac:dyDescent="0.25"/>
    <row r="119682" x14ac:dyDescent="0.25"/>
    <row r="119683" x14ac:dyDescent="0.25"/>
    <row r="119684" x14ac:dyDescent="0.25"/>
    <row r="119685" x14ac:dyDescent="0.25"/>
    <row r="119686" x14ac:dyDescent="0.25"/>
    <row r="119687" x14ac:dyDescent="0.25"/>
    <row r="119688" x14ac:dyDescent="0.25"/>
    <row r="119689" x14ac:dyDescent="0.25"/>
    <row r="119690" x14ac:dyDescent="0.25"/>
    <row r="119691" x14ac:dyDescent="0.25"/>
    <row r="119692" x14ac:dyDescent="0.25"/>
    <row r="119693" x14ac:dyDescent="0.25"/>
    <row r="119694" x14ac:dyDescent="0.25"/>
    <row r="119695" x14ac:dyDescent="0.25"/>
    <row r="119696" x14ac:dyDescent="0.25"/>
    <row r="119697" x14ac:dyDescent="0.25"/>
    <row r="119698" x14ac:dyDescent="0.25"/>
    <row r="119699" x14ac:dyDescent="0.25"/>
    <row r="119700" x14ac:dyDescent="0.25"/>
    <row r="119701" x14ac:dyDescent="0.25"/>
    <row r="119702" x14ac:dyDescent="0.25"/>
    <row r="119703" x14ac:dyDescent="0.25"/>
    <row r="119704" x14ac:dyDescent="0.25"/>
    <row r="119705" x14ac:dyDescent="0.25"/>
    <row r="119706" x14ac:dyDescent="0.25"/>
    <row r="119707" x14ac:dyDescent="0.25"/>
    <row r="119708" x14ac:dyDescent="0.25"/>
    <row r="119709" x14ac:dyDescent="0.25"/>
    <row r="119710" x14ac:dyDescent="0.25"/>
    <row r="119711" x14ac:dyDescent="0.25"/>
    <row r="119712" x14ac:dyDescent="0.25"/>
    <row r="119713" x14ac:dyDescent="0.25"/>
    <row r="119714" x14ac:dyDescent="0.25"/>
    <row r="119715" x14ac:dyDescent="0.25"/>
    <row r="119716" x14ac:dyDescent="0.25"/>
    <row r="119717" x14ac:dyDescent="0.25"/>
    <row r="119718" x14ac:dyDescent="0.25"/>
    <row r="119719" x14ac:dyDescent="0.25"/>
    <row r="119720" x14ac:dyDescent="0.25"/>
    <row r="119721" x14ac:dyDescent="0.25"/>
    <row r="119722" x14ac:dyDescent="0.25"/>
    <row r="119723" x14ac:dyDescent="0.25"/>
    <row r="119724" x14ac:dyDescent="0.25"/>
    <row r="119725" x14ac:dyDescent="0.25"/>
    <row r="119726" x14ac:dyDescent="0.25"/>
    <row r="119727" x14ac:dyDescent="0.25"/>
    <row r="119728" x14ac:dyDescent="0.25"/>
    <row r="119729" x14ac:dyDescent="0.25"/>
    <row r="119730" x14ac:dyDescent="0.25"/>
    <row r="119731" x14ac:dyDescent="0.25"/>
    <row r="119732" x14ac:dyDescent="0.25"/>
    <row r="119733" x14ac:dyDescent="0.25"/>
    <row r="119734" x14ac:dyDescent="0.25"/>
    <row r="119735" x14ac:dyDescent="0.25"/>
    <row r="119736" x14ac:dyDescent="0.25"/>
    <row r="119737" x14ac:dyDescent="0.25"/>
    <row r="119738" x14ac:dyDescent="0.25"/>
    <row r="119739" x14ac:dyDescent="0.25"/>
    <row r="119740" x14ac:dyDescent="0.25"/>
    <row r="119741" x14ac:dyDescent="0.25"/>
    <row r="119742" x14ac:dyDescent="0.25"/>
    <row r="119743" x14ac:dyDescent="0.25"/>
    <row r="119744" x14ac:dyDescent="0.25"/>
    <row r="119745" x14ac:dyDescent="0.25"/>
    <row r="119746" x14ac:dyDescent="0.25"/>
    <row r="119747" x14ac:dyDescent="0.25"/>
    <row r="119748" x14ac:dyDescent="0.25"/>
    <row r="119749" x14ac:dyDescent="0.25"/>
    <row r="119750" x14ac:dyDescent="0.25"/>
    <row r="119751" x14ac:dyDescent="0.25"/>
    <row r="119752" x14ac:dyDescent="0.25"/>
    <row r="119753" x14ac:dyDescent="0.25"/>
    <row r="119754" x14ac:dyDescent="0.25"/>
    <row r="119755" x14ac:dyDescent="0.25"/>
    <row r="119756" x14ac:dyDescent="0.25"/>
    <row r="119757" x14ac:dyDescent="0.25"/>
    <row r="119758" x14ac:dyDescent="0.25"/>
    <row r="119759" x14ac:dyDescent="0.25"/>
    <row r="119760" x14ac:dyDescent="0.25"/>
    <row r="119761" x14ac:dyDescent="0.25"/>
    <row r="119762" x14ac:dyDescent="0.25"/>
    <row r="119763" x14ac:dyDescent="0.25"/>
    <row r="119764" x14ac:dyDescent="0.25"/>
    <row r="119765" x14ac:dyDescent="0.25"/>
    <row r="119766" x14ac:dyDescent="0.25"/>
    <row r="119767" x14ac:dyDescent="0.25"/>
    <row r="119768" x14ac:dyDescent="0.25"/>
    <row r="119769" x14ac:dyDescent="0.25"/>
    <row r="119770" x14ac:dyDescent="0.25"/>
    <row r="119771" x14ac:dyDescent="0.25"/>
    <row r="119772" x14ac:dyDescent="0.25"/>
    <row r="119773" x14ac:dyDescent="0.25"/>
    <row r="119774" x14ac:dyDescent="0.25"/>
    <row r="119775" x14ac:dyDescent="0.25"/>
    <row r="119776" x14ac:dyDescent="0.25"/>
    <row r="119777" x14ac:dyDescent="0.25"/>
    <row r="119778" x14ac:dyDescent="0.25"/>
    <row r="119779" x14ac:dyDescent="0.25"/>
    <row r="119780" x14ac:dyDescent="0.25"/>
    <row r="119781" x14ac:dyDescent="0.25"/>
    <row r="119782" x14ac:dyDescent="0.25"/>
    <row r="119783" x14ac:dyDescent="0.25"/>
    <row r="119784" x14ac:dyDescent="0.25"/>
    <row r="119785" x14ac:dyDescent="0.25"/>
    <row r="119786" x14ac:dyDescent="0.25"/>
    <row r="119787" x14ac:dyDescent="0.25"/>
    <row r="119788" x14ac:dyDescent="0.25"/>
    <row r="119789" x14ac:dyDescent="0.25"/>
    <row r="119790" x14ac:dyDescent="0.25"/>
    <row r="119791" x14ac:dyDescent="0.25"/>
    <row r="119792" x14ac:dyDescent="0.25"/>
    <row r="119793" x14ac:dyDescent="0.25"/>
    <row r="119794" x14ac:dyDescent="0.25"/>
    <row r="119795" x14ac:dyDescent="0.25"/>
    <row r="119796" x14ac:dyDescent="0.25"/>
    <row r="119797" x14ac:dyDescent="0.25"/>
    <row r="119798" x14ac:dyDescent="0.25"/>
    <row r="119799" x14ac:dyDescent="0.25"/>
    <row r="119800" x14ac:dyDescent="0.25"/>
    <row r="119801" x14ac:dyDescent="0.25"/>
    <row r="119802" x14ac:dyDescent="0.25"/>
    <row r="119803" x14ac:dyDescent="0.25"/>
    <row r="119804" x14ac:dyDescent="0.25"/>
    <row r="119805" x14ac:dyDescent="0.25"/>
    <row r="119806" x14ac:dyDescent="0.25"/>
    <row r="119807" x14ac:dyDescent="0.25"/>
    <row r="119808" x14ac:dyDescent="0.25"/>
    <row r="119809" x14ac:dyDescent="0.25"/>
    <row r="119810" x14ac:dyDescent="0.25"/>
    <row r="119811" x14ac:dyDescent="0.25"/>
    <row r="119812" x14ac:dyDescent="0.25"/>
    <row r="119813" x14ac:dyDescent="0.25"/>
    <row r="119814" x14ac:dyDescent="0.25"/>
    <row r="119815" x14ac:dyDescent="0.25"/>
    <row r="119816" x14ac:dyDescent="0.25"/>
    <row r="119817" x14ac:dyDescent="0.25"/>
    <row r="119818" x14ac:dyDescent="0.25"/>
    <row r="119819" x14ac:dyDescent="0.25"/>
    <row r="119820" x14ac:dyDescent="0.25"/>
    <row r="119821" x14ac:dyDescent="0.25"/>
    <row r="119822" x14ac:dyDescent="0.25"/>
    <row r="119823" x14ac:dyDescent="0.25"/>
    <row r="119824" x14ac:dyDescent="0.25"/>
    <row r="119825" x14ac:dyDescent="0.25"/>
    <row r="119826" x14ac:dyDescent="0.25"/>
    <row r="119827" x14ac:dyDescent="0.25"/>
    <row r="119828" x14ac:dyDescent="0.25"/>
    <row r="119829" x14ac:dyDescent="0.25"/>
    <row r="119830" x14ac:dyDescent="0.25"/>
    <row r="119831" x14ac:dyDescent="0.25"/>
    <row r="119832" x14ac:dyDescent="0.25"/>
    <row r="119833" x14ac:dyDescent="0.25"/>
    <row r="119834" x14ac:dyDescent="0.25"/>
    <row r="119835" x14ac:dyDescent="0.25"/>
    <row r="119836" x14ac:dyDescent="0.25"/>
    <row r="119837" x14ac:dyDescent="0.25"/>
    <row r="119838" x14ac:dyDescent="0.25"/>
    <row r="119839" x14ac:dyDescent="0.25"/>
    <row r="119840" x14ac:dyDescent="0.25"/>
    <row r="119841" x14ac:dyDescent="0.25"/>
    <row r="119842" x14ac:dyDescent="0.25"/>
    <row r="119843" x14ac:dyDescent="0.25"/>
    <row r="119844" x14ac:dyDescent="0.25"/>
    <row r="119845" x14ac:dyDescent="0.25"/>
    <row r="119846" x14ac:dyDescent="0.25"/>
    <row r="119847" x14ac:dyDescent="0.25"/>
    <row r="119848" x14ac:dyDescent="0.25"/>
    <row r="119849" x14ac:dyDescent="0.25"/>
    <row r="119850" x14ac:dyDescent="0.25"/>
    <row r="119851" x14ac:dyDescent="0.25"/>
    <row r="119852" x14ac:dyDescent="0.25"/>
    <row r="119853" x14ac:dyDescent="0.25"/>
    <row r="119854" x14ac:dyDescent="0.25"/>
    <row r="119855" x14ac:dyDescent="0.25"/>
    <row r="119856" x14ac:dyDescent="0.25"/>
    <row r="119857" x14ac:dyDescent="0.25"/>
    <row r="119858" x14ac:dyDescent="0.25"/>
    <row r="119859" x14ac:dyDescent="0.25"/>
    <row r="119860" x14ac:dyDescent="0.25"/>
    <row r="119861" x14ac:dyDescent="0.25"/>
    <row r="119862" x14ac:dyDescent="0.25"/>
    <row r="119863" x14ac:dyDescent="0.25"/>
    <row r="119864" x14ac:dyDescent="0.25"/>
    <row r="119865" x14ac:dyDescent="0.25"/>
    <row r="119866" x14ac:dyDescent="0.25"/>
    <row r="119867" x14ac:dyDescent="0.25"/>
    <row r="119868" x14ac:dyDescent="0.25"/>
    <row r="119869" x14ac:dyDescent="0.25"/>
    <row r="119870" x14ac:dyDescent="0.25"/>
    <row r="119871" x14ac:dyDescent="0.25"/>
    <row r="119872" x14ac:dyDescent="0.25"/>
    <row r="119873" x14ac:dyDescent="0.25"/>
    <row r="119874" x14ac:dyDescent="0.25"/>
    <row r="119875" x14ac:dyDescent="0.25"/>
    <row r="119876" x14ac:dyDescent="0.25"/>
    <row r="119877" x14ac:dyDescent="0.25"/>
    <row r="119878" x14ac:dyDescent="0.25"/>
    <row r="119879" x14ac:dyDescent="0.25"/>
    <row r="119880" x14ac:dyDescent="0.25"/>
    <row r="119881" x14ac:dyDescent="0.25"/>
    <row r="119882" x14ac:dyDescent="0.25"/>
    <row r="119883" x14ac:dyDescent="0.25"/>
    <row r="119884" x14ac:dyDescent="0.25"/>
    <row r="119885" x14ac:dyDescent="0.25"/>
    <row r="119886" x14ac:dyDescent="0.25"/>
    <row r="119887" x14ac:dyDescent="0.25"/>
    <row r="119888" x14ac:dyDescent="0.25"/>
    <row r="119889" x14ac:dyDescent="0.25"/>
    <row r="119890" x14ac:dyDescent="0.25"/>
    <row r="119891" x14ac:dyDescent="0.25"/>
    <row r="119892" x14ac:dyDescent="0.25"/>
    <row r="119893" x14ac:dyDescent="0.25"/>
    <row r="119894" x14ac:dyDescent="0.25"/>
    <row r="119895" x14ac:dyDescent="0.25"/>
    <row r="119896" x14ac:dyDescent="0.25"/>
    <row r="119897" x14ac:dyDescent="0.25"/>
    <row r="119898" x14ac:dyDescent="0.25"/>
    <row r="119899" x14ac:dyDescent="0.25"/>
    <row r="119900" x14ac:dyDescent="0.25"/>
    <row r="119901" x14ac:dyDescent="0.25"/>
    <row r="119902" x14ac:dyDescent="0.25"/>
    <row r="119903" x14ac:dyDescent="0.25"/>
    <row r="119904" x14ac:dyDescent="0.25"/>
    <row r="119905" x14ac:dyDescent="0.25"/>
    <row r="119906" x14ac:dyDescent="0.25"/>
    <row r="119907" x14ac:dyDescent="0.25"/>
    <row r="119908" x14ac:dyDescent="0.25"/>
    <row r="119909" x14ac:dyDescent="0.25"/>
    <row r="119910" x14ac:dyDescent="0.25"/>
    <row r="119911" x14ac:dyDescent="0.25"/>
    <row r="119912" x14ac:dyDescent="0.25"/>
    <row r="119913" x14ac:dyDescent="0.25"/>
    <row r="119914" x14ac:dyDescent="0.25"/>
    <row r="119915" x14ac:dyDescent="0.25"/>
    <row r="119916" x14ac:dyDescent="0.25"/>
    <row r="119917" x14ac:dyDescent="0.25"/>
    <row r="119918" x14ac:dyDescent="0.25"/>
    <row r="119919" x14ac:dyDescent="0.25"/>
    <row r="119920" x14ac:dyDescent="0.25"/>
    <row r="119921" x14ac:dyDescent="0.25"/>
    <row r="119922" x14ac:dyDescent="0.25"/>
    <row r="119923" x14ac:dyDescent="0.25"/>
    <row r="119924" x14ac:dyDescent="0.25"/>
    <row r="119925" x14ac:dyDescent="0.25"/>
    <row r="119926" x14ac:dyDescent="0.25"/>
    <row r="119927" x14ac:dyDescent="0.25"/>
    <row r="119928" x14ac:dyDescent="0.25"/>
    <row r="119929" x14ac:dyDescent="0.25"/>
    <row r="119930" x14ac:dyDescent="0.25"/>
    <row r="119931" x14ac:dyDescent="0.25"/>
    <row r="119932" x14ac:dyDescent="0.25"/>
    <row r="119933" x14ac:dyDescent="0.25"/>
    <row r="119934" x14ac:dyDescent="0.25"/>
    <row r="119935" x14ac:dyDescent="0.25"/>
    <row r="119936" x14ac:dyDescent="0.25"/>
    <row r="119937" x14ac:dyDescent="0.25"/>
    <row r="119938" x14ac:dyDescent="0.25"/>
    <row r="119939" x14ac:dyDescent="0.25"/>
    <row r="119940" x14ac:dyDescent="0.25"/>
    <row r="119941" x14ac:dyDescent="0.25"/>
    <row r="119942" x14ac:dyDescent="0.25"/>
    <row r="119943" x14ac:dyDescent="0.25"/>
    <row r="119944" x14ac:dyDescent="0.25"/>
    <row r="119945" x14ac:dyDescent="0.25"/>
    <row r="119946" x14ac:dyDescent="0.25"/>
    <row r="119947" x14ac:dyDescent="0.25"/>
    <row r="119948" x14ac:dyDescent="0.25"/>
    <row r="119949" x14ac:dyDescent="0.25"/>
    <row r="119950" x14ac:dyDescent="0.25"/>
    <row r="119951" x14ac:dyDescent="0.25"/>
    <row r="119952" x14ac:dyDescent="0.25"/>
    <row r="119953" x14ac:dyDescent="0.25"/>
    <row r="119954" x14ac:dyDescent="0.25"/>
    <row r="119955" x14ac:dyDescent="0.25"/>
    <row r="119956" x14ac:dyDescent="0.25"/>
    <row r="119957" x14ac:dyDescent="0.25"/>
    <row r="119958" x14ac:dyDescent="0.25"/>
    <row r="119959" x14ac:dyDescent="0.25"/>
    <row r="119960" x14ac:dyDescent="0.25"/>
    <row r="119961" x14ac:dyDescent="0.25"/>
    <row r="119962" x14ac:dyDescent="0.25"/>
    <row r="119963" x14ac:dyDescent="0.25"/>
    <row r="119964" x14ac:dyDescent="0.25"/>
    <row r="119965" x14ac:dyDescent="0.25"/>
    <row r="119966" x14ac:dyDescent="0.25"/>
    <row r="119967" x14ac:dyDescent="0.25"/>
    <row r="119968" x14ac:dyDescent="0.25"/>
    <row r="119969" x14ac:dyDescent="0.25"/>
    <row r="119970" x14ac:dyDescent="0.25"/>
    <row r="119971" x14ac:dyDescent="0.25"/>
    <row r="119972" x14ac:dyDescent="0.25"/>
    <row r="119973" x14ac:dyDescent="0.25"/>
    <row r="119974" x14ac:dyDescent="0.25"/>
    <row r="119975" x14ac:dyDescent="0.25"/>
    <row r="119976" x14ac:dyDescent="0.25"/>
    <row r="119977" x14ac:dyDescent="0.25"/>
    <row r="119978" x14ac:dyDescent="0.25"/>
    <row r="119979" x14ac:dyDescent="0.25"/>
    <row r="119980" x14ac:dyDescent="0.25"/>
    <row r="119981" x14ac:dyDescent="0.25"/>
    <row r="119982" x14ac:dyDescent="0.25"/>
    <row r="119983" x14ac:dyDescent="0.25"/>
    <row r="119984" x14ac:dyDescent="0.25"/>
    <row r="119985" x14ac:dyDescent="0.25"/>
    <row r="119986" x14ac:dyDescent="0.25"/>
    <row r="119987" x14ac:dyDescent="0.25"/>
    <row r="119988" x14ac:dyDescent="0.25"/>
    <row r="119989" x14ac:dyDescent="0.25"/>
    <row r="119990" x14ac:dyDescent="0.25"/>
    <row r="119991" x14ac:dyDescent="0.25"/>
    <row r="119992" x14ac:dyDescent="0.25"/>
    <row r="119993" x14ac:dyDescent="0.25"/>
    <row r="119994" x14ac:dyDescent="0.25"/>
    <row r="119995" x14ac:dyDescent="0.25"/>
    <row r="119996" x14ac:dyDescent="0.25"/>
    <row r="119997" x14ac:dyDescent="0.25"/>
    <row r="119998" x14ac:dyDescent="0.25"/>
    <row r="119999" x14ac:dyDescent="0.25"/>
    <row r="120000" x14ac:dyDescent="0.25"/>
    <row r="120001" x14ac:dyDescent="0.25"/>
    <row r="120002" x14ac:dyDescent="0.25"/>
    <row r="120003" x14ac:dyDescent="0.25"/>
    <row r="120004" x14ac:dyDescent="0.25"/>
    <row r="120005" x14ac:dyDescent="0.25"/>
    <row r="120006" x14ac:dyDescent="0.25"/>
    <row r="120007" x14ac:dyDescent="0.25"/>
    <row r="120008" x14ac:dyDescent="0.25"/>
    <row r="120009" x14ac:dyDescent="0.25"/>
    <row r="120010" x14ac:dyDescent="0.25"/>
    <row r="120011" x14ac:dyDescent="0.25"/>
    <row r="120012" x14ac:dyDescent="0.25"/>
    <row r="120013" x14ac:dyDescent="0.25"/>
    <row r="120014" x14ac:dyDescent="0.25"/>
    <row r="120015" x14ac:dyDescent="0.25"/>
    <row r="120016" x14ac:dyDescent="0.25"/>
    <row r="120017" x14ac:dyDescent="0.25"/>
    <row r="120018" x14ac:dyDescent="0.25"/>
    <row r="120019" x14ac:dyDescent="0.25"/>
    <row r="120020" x14ac:dyDescent="0.25"/>
    <row r="120021" x14ac:dyDescent="0.25"/>
    <row r="120022" x14ac:dyDescent="0.25"/>
    <row r="120023" x14ac:dyDescent="0.25"/>
    <row r="120024" x14ac:dyDescent="0.25"/>
    <row r="120025" x14ac:dyDescent="0.25"/>
    <row r="120026" x14ac:dyDescent="0.25"/>
    <row r="120027" x14ac:dyDescent="0.25"/>
    <row r="120028" x14ac:dyDescent="0.25"/>
    <row r="120029" x14ac:dyDescent="0.25"/>
    <row r="120030" x14ac:dyDescent="0.25"/>
    <row r="120031" x14ac:dyDescent="0.25"/>
    <row r="120032" x14ac:dyDescent="0.25"/>
    <row r="120033" x14ac:dyDescent="0.25"/>
    <row r="120034" x14ac:dyDescent="0.25"/>
    <row r="120035" x14ac:dyDescent="0.25"/>
    <row r="120036" x14ac:dyDescent="0.25"/>
    <row r="120037" x14ac:dyDescent="0.25"/>
    <row r="120038" x14ac:dyDescent="0.25"/>
    <row r="120039" x14ac:dyDescent="0.25"/>
    <row r="120040" x14ac:dyDescent="0.25"/>
    <row r="120041" x14ac:dyDescent="0.25"/>
    <row r="120042" x14ac:dyDescent="0.25"/>
    <row r="120043" x14ac:dyDescent="0.25"/>
    <row r="120044" x14ac:dyDescent="0.25"/>
    <row r="120045" x14ac:dyDescent="0.25"/>
    <row r="120046" x14ac:dyDescent="0.25"/>
    <row r="120047" x14ac:dyDescent="0.25"/>
    <row r="120048" x14ac:dyDescent="0.25"/>
    <row r="120049" x14ac:dyDescent="0.25"/>
    <row r="120050" x14ac:dyDescent="0.25"/>
    <row r="120051" x14ac:dyDescent="0.25"/>
    <row r="120052" x14ac:dyDescent="0.25"/>
    <row r="120053" x14ac:dyDescent="0.25"/>
    <row r="120054" x14ac:dyDescent="0.25"/>
    <row r="120055" x14ac:dyDescent="0.25"/>
    <row r="120056" x14ac:dyDescent="0.25"/>
    <row r="120057" x14ac:dyDescent="0.25"/>
    <row r="120058" x14ac:dyDescent="0.25"/>
    <row r="120059" x14ac:dyDescent="0.25"/>
    <row r="120060" x14ac:dyDescent="0.25"/>
    <row r="120061" x14ac:dyDescent="0.25"/>
    <row r="120062" x14ac:dyDescent="0.25"/>
    <row r="120063" x14ac:dyDescent="0.25"/>
    <row r="120064" x14ac:dyDescent="0.25"/>
    <row r="120065" x14ac:dyDescent="0.25"/>
    <row r="120066" x14ac:dyDescent="0.25"/>
    <row r="120067" x14ac:dyDescent="0.25"/>
    <row r="120068" x14ac:dyDescent="0.25"/>
    <row r="120069" x14ac:dyDescent="0.25"/>
    <row r="120070" x14ac:dyDescent="0.25"/>
    <row r="120071" x14ac:dyDescent="0.25"/>
    <row r="120072" x14ac:dyDescent="0.25"/>
    <row r="120073" x14ac:dyDescent="0.25"/>
    <row r="120074" x14ac:dyDescent="0.25"/>
    <row r="120075" x14ac:dyDescent="0.25"/>
    <row r="120076" x14ac:dyDescent="0.25"/>
    <row r="120077" x14ac:dyDescent="0.25"/>
    <row r="120078" x14ac:dyDescent="0.25"/>
    <row r="120079" x14ac:dyDescent="0.25"/>
    <row r="120080" x14ac:dyDescent="0.25"/>
    <row r="120081" x14ac:dyDescent="0.25"/>
    <row r="120082" x14ac:dyDescent="0.25"/>
    <row r="120083" x14ac:dyDescent="0.25"/>
    <row r="120084" x14ac:dyDescent="0.25"/>
    <row r="120085" x14ac:dyDescent="0.25"/>
    <row r="120086" x14ac:dyDescent="0.25"/>
    <row r="120087" x14ac:dyDescent="0.25"/>
    <row r="120088" x14ac:dyDescent="0.25"/>
    <row r="120089" x14ac:dyDescent="0.25"/>
    <row r="120090" x14ac:dyDescent="0.25"/>
    <row r="120091" x14ac:dyDescent="0.25"/>
    <row r="120092" x14ac:dyDescent="0.25"/>
    <row r="120093" x14ac:dyDescent="0.25"/>
    <row r="120094" x14ac:dyDescent="0.25"/>
    <row r="120095" x14ac:dyDescent="0.25"/>
    <row r="120096" x14ac:dyDescent="0.25"/>
    <row r="120097" x14ac:dyDescent="0.25"/>
    <row r="120098" x14ac:dyDescent="0.25"/>
    <row r="120099" x14ac:dyDescent="0.25"/>
    <row r="120100" x14ac:dyDescent="0.25"/>
    <row r="120101" x14ac:dyDescent="0.25"/>
    <row r="120102" x14ac:dyDescent="0.25"/>
    <row r="120103" x14ac:dyDescent="0.25"/>
    <row r="120104" x14ac:dyDescent="0.25"/>
    <row r="120105" x14ac:dyDescent="0.25"/>
    <row r="120106" x14ac:dyDescent="0.25"/>
    <row r="120107" x14ac:dyDescent="0.25"/>
    <row r="120108" x14ac:dyDescent="0.25"/>
    <row r="120109" x14ac:dyDescent="0.25"/>
    <row r="120110" x14ac:dyDescent="0.25"/>
    <row r="120111" x14ac:dyDescent="0.25"/>
    <row r="120112" x14ac:dyDescent="0.25"/>
    <row r="120113" x14ac:dyDescent="0.25"/>
    <row r="120114" x14ac:dyDescent="0.25"/>
    <row r="120115" x14ac:dyDescent="0.25"/>
    <row r="120116" x14ac:dyDescent="0.25"/>
    <row r="120117" x14ac:dyDescent="0.25"/>
    <row r="120118" x14ac:dyDescent="0.25"/>
    <row r="120119" x14ac:dyDescent="0.25"/>
    <row r="120120" x14ac:dyDescent="0.25"/>
    <row r="120121" x14ac:dyDescent="0.25"/>
    <row r="120122" x14ac:dyDescent="0.25"/>
    <row r="120123" x14ac:dyDescent="0.25"/>
    <row r="120124" x14ac:dyDescent="0.25"/>
    <row r="120125" x14ac:dyDescent="0.25"/>
    <row r="120126" x14ac:dyDescent="0.25"/>
    <row r="120127" x14ac:dyDescent="0.25"/>
    <row r="120128" x14ac:dyDescent="0.25"/>
    <row r="120129" x14ac:dyDescent="0.25"/>
    <row r="120130" x14ac:dyDescent="0.25"/>
    <row r="120131" x14ac:dyDescent="0.25"/>
    <row r="120132" x14ac:dyDescent="0.25"/>
    <row r="120133" x14ac:dyDescent="0.25"/>
    <row r="120134" x14ac:dyDescent="0.25"/>
    <row r="120135" x14ac:dyDescent="0.25"/>
    <row r="120136" x14ac:dyDescent="0.25"/>
    <row r="120137" x14ac:dyDescent="0.25"/>
    <row r="120138" x14ac:dyDescent="0.25"/>
    <row r="120139" x14ac:dyDescent="0.25"/>
    <row r="120140" x14ac:dyDescent="0.25"/>
    <row r="120141" x14ac:dyDescent="0.25"/>
    <row r="120142" x14ac:dyDescent="0.25"/>
    <row r="120143" x14ac:dyDescent="0.25"/>
    <row r="120144" x14ac:dyDescent="0.25"/>
    <row r="120145" x14ac:dyDescent="0.25"/>
    <row r="120146" x14ac:dyDescent="0.25"/>
    <row r="120147" x14ac:dyDescent="0.25"/>
    <row r="120148" x14ac:dyDescent="0.25"/>
    <row r="120149" x14ac:dyDescent="0.25"/>
    <row r="120150" x14ac:dyDescent="0.25"/>
    <row r="120151" x14ac:dyDescent="0.25"/>
    <row r="120152" x14ac:dyDescent="0.25"/>
    <row r="120153" x14ac:dyDescent="0.25"/>
    <row r="120154" x14ac:dyDescent="0.25"/>
    <row r="120155" x14ac:dyDescent="0.25"/>
    <row r="120156" x14ac:dyDescent="0.25"/>
    <row r="120157" x14ac:dyDescent="0.25"/>
    <row r="120158" x14ac:dyDescent="0.25"/>
    <row r="120159" x14ac:dyDescent="0.25"/>
    <row r="120160" x14ac:dyDescent="0.25"/>
    <row r="120161" x14ac:dyDescent="0.25"/>
    <row r="120162" x14ac:dyDescent="0.25"/>
    <row r="120163" x14ac:dyDescent="0.25"/>
    <row r="120164" x14ac:dyDescent="0.25"/>
    <row r="120165" x14ac:dyDescent="0.25"/>
    <row r="120166" x14ac:dyDescent="0.25"/>
    <row r="120167" x14ac:dyDescent="0.25"/>
    <row r="120168" x14ac:dyDescent="0.25"/>
    <row r="120169" x14ac:dyDescent="0.25"/>
    <row r="120170" x14ac:dyDescent="0.25"/>
    <row r="120171" x14ac:dyDescent="0.25"/>
    <row r="120172" x14ac:dyDescent="0.25"/>
    <row r="120173" x14ac:dyDescent="0.25"/>
    <row r="120174" x14ac:dyDescent="0.25"/>
    <row r="120175" x14ac:dyDescent="0.25"/>
    <row r="120176" x14ac:dyDescent="0.25"/>
    <row r="120177" x14ac:dyDescent="0.25"/>
    <row r="120178" x14ac:dyDescent="0.25"/>
    <row r="120179" x14ac:dyDescent="0.25"/>
    <row r="120180" x14ac:dyDescent="0.25"/>
    <row r="120181" x14ac:dyDescent="0.25"/>
    <row r="120182" x14ac:dyDescent="0.25"/>
    <row r="120183" x14ac:dyDescent="0.25"/>
    <row r="120184" x14ac:dyDescent="0.25"/>
    <row r="120185" x14ac:dyDescent="0.25"/>
    <row r="120186" x14ac:dyDescent="0.25"/>
    <row r="120187" x14ac:dyDescent="0.25"/>
    <row r="120188" x14ac:dyDescent="0.25"/>
    <row r="120189" x14ac:dyDescent="0.25"/>
    <row r="120190" x14ac:dyDescent="0.25"/>
    <row r="120191" x14ac:dyDescent="0.25"/>
    <row r="120192" x14ac:dyDescent="0.25"/>
    <row r="120193" x14ac:dyDescent="0.25"/>
    <row r="120194" x14ac:dyDescent="0.25"/>
    <row r="120195" x14ac:dyDescent="0.25"/>
    <row r="120196" x14ac:dyDescent="0.25"/>
    <row r="120197" x14ac:dyDescent="0.25"/>
    <row r="120198" x14ac:dyDescent="0.25"/>
    <row r="120199" x14ac:dyDescent="0.25"/>
    <row r="120200" x14ac:dyDescent="0.25"/>
    <row r="120201" x14ac:dyDescent="0.25"/>
    <row r="120202" x14ac:dyDescent="0.25"/>
    <row r="120203" x14ac:dyDescent="0.25"/>
    <row r="120204" x14ac:dyDescent="0.25"/>
    <row r="120205" x14ac:dyDescent="0.25"/>
    <row r="120206" x14ac:dyDescent="0.25"/>
    <row r="120207" x14ac:dyDescent="0.25"/>
    <row r="120208" x14ac:dyDescent="0.25"/>
    <row r="120209" x14ac:dyDescent="0.25"/>
    <row r="120210" x14ac:dyDescent="0.25"/>
    <row r="120211" x14ac:dyDescent="0.25"/>
    <row r="120212" x14ac:dyDescent="0.25"/>
    <row r="120213" x14ac:dyDescent="0.25"/>
    <row r="120214" x14ac:dyDescent="0.25"/>
    <row r="120215" x14ac:dyDescent="0.25"/>
    <row r="120216" x14ac:dyDescent="0.25"/>
    <row r="120217" x14ac:dyDescent="0.25"/>
    <row r="120218" x14ac:dyDescent="0.25"/>
    <row r="120219" x14ac:dyDescent="0.25"/>
    <row r="120220" x14ac:dyDescent="0.25"/>
    <row r="120221" x14ac:dyDescent="0.25"/>
    <row r="120222" x14ac:dyDescent="0.25"/>
    <row r="120223" x14ac:dyDescent="0.25"/>
    <row r="120224" x14ac:dyDescent="0.25"/>
    <row r="120225" x14ac:dyDescent="0.25"/>
    <row r="120226" x14ac:dyDescent="0.25"/>
    <row r="120227" x14ac:dyDescent="0.25"/>
    <row r="120228" x14ac:dyDescent="0.25"/>
    <row r="120229" x14ac:dyDescent="0.25"/>
    <row r="120230" x14ac:dyDescent="0.25"/>
    <row r="120231" x14ac:dyDescent="0.25"/>
    <row r="120232" x14ac:dyDescent="0.25"/>
    <row r="120233" x14ac:dyDescent="0.25"/>
    <row r="120234" x14ac:dyDescent="0.25"/>
    <row r="120235" x14ac:dyDescent="0.25"/>
    <row r="120236" x14ac:dyDescent="0.25"/>
    <row r="120237" x14ac:dyDescent="0.25"/>
    <row r="120238" x14ac:dyDescent="0.25"/>
    <row r="120239" x14ac:dyDescent="0.25"/>
    <row r="120240" x14ac:dyDescent="0.25"/>
    <row r="120241" x14ac:dyDescent="0.25"/>
    <row r="120242" x14ac:dyDescent="0.25"/>
    <row r="120243" x14ac:dyDescent="0.25"/>
    <row r="120244" x14ac:dyDescent="0.25"/>
    <row r="120245" x14ac:dyDescent="0.25"/>
    <row r="120246" x14ac:dyDescent="0.25"/>
    <row r="120247" x14ac:dyDescent="0.25"/>
    <row r="120248" x14ac:dyDescent="0.25"/>
    <row r="120249" x14ac:dyDescent="0.25"/>
    <row r="120250" x14ac:dyDescent="0.25"/>
    <row r="120251" x14ac:dyDescent="0.25"/>
    <row r="120252" x14ac:dyDescent="0.25"/>
    <row r="120253" x14ac:dyDescent="0.25"/>
    <row r="120254" x14ac:dyDescent="0.25"/>
    <row r="120255" x14ac:dyDescent="0.25"/>
    <row r="120256" x14ac:dyDescent="0.25"/>
    <row r="120257" x14ac:dyDescent="0.25"/>
    <row r="120258" x14ac:dyDescent="0.25"/>
    <row r="120259" x14ac:dyDescent="0.25"/>
    <row r="120260" x14ac:dyDescent="0.25"/>
    <row r="120261" x14ac:dyDescent="0.25"/>
    <row r="120262" x14ac:dyDescent="0.25"/>
    <row r="120263" x14ac:dyDescent="0.25"/>
    <row r="120264" x14ac:dyDescent="0.25"/>
    <row r="120265" x14ac:dyDescent="0.25"/>
    <row r="120266" x14ac:dyDescent="0.25"/>
    <row r="120267" x14ac:dyDescent="0.25"/>
    <row r="120268" x14ac:dyDescent="0.25"/>
    <row r="120269" x14ac:dyDescent="0.25"/>
    <row r="120270" x14ac:dyDescent="0.25"/>
    <row r="120271" x14ac:dyDescent="0.25"/>
    <row r="120272" x14ac:dyDescent="0.25"/>
    <row r="120273" x14ac:dyDescent="0.25"/>
    <row r="120274" x14ac:dyDescent="0.25"/>
    <row r="120275" x14ac:dyDescent="0.25"/>
    <row r="120276" x14ac:dyDescent="0.25"/>
    <row r="120277" x14ac:dyDescent="0.25"/>
    <row r="120278" x14ac:dyDescent="0.25"/>
    <row r="120279" x14ac:dyDescent="0.25"/>
    <row r="120280" x14ac:dyDescent="0.25"/>
    <row r="120281" x14ac:dyDescent="0.25"/>
    <row r="120282" x14ac:dyDescent="0.25"/>
    <row r="120283" x14ac:dyDescent="0.25"/>
    <row r="120284" x14ac:dyDescent="0.25"/>
    <row r="120285" x14ac:dyDescent="0.25"/>
    <row r="120286" x14ac:dyDescent="0.25"/>
    <row r="120287" x14ac:dyDescent="0.25"/>
    <row r="120288" x14ac:dyDescent="0.25"/>
    <row r="120289" x14ac:dyDescent="0.25"/>
    <row r="120290" x14ac:dyDescent="0.25"/>
    <row r="120291" x14ac:dyDescent="0.25"/>
    <row r="120292" x14ac:dyDescent="0.25"/>
    <row r="120293" x14ac:dyDescent="0.25"/>
    <row r="120294" x14ac:dyDescent="0.25"/>
    <row r="120295" x14ac:dyDescent="0.25"/>
    <row r="120296" x14ac:dyDescent="0.25"/>
    <row r="120297" x14ac:dyDescent="0.25"/>
    <row r="120298" x14ac:dyDescent="0.25"/>
    <row r="120299" x14ac:dyDescent="0.25"/>
    <row r="120300" x14ac:dyDescent="0.25"/>
    <row r="120301" x14ac:dyDescent="0.25"/>
    <row r="120302" x14ac:dyDescent="0.25"/>
    <row r="120303" x14ac:dyDescent="0.25"/>
    <row r="120304" x14ac:dyDescent="0.25"/>
    <row r="120305" x14ac:dyDescent="0.25"/>
    <row r="120306" x14ac:dyDescent="0.25"/>
    <row r="120307" x14ac:dyDescent="0.25"/>
    <row r="120308" x14ac:dyDescent="0.25"/>
    <row r="120309" x14ac:dyDescent="0.25"/>
    <row r="120310" x14ac:dyDescent="0.25"/>
    <row r="120311" x14ac:dyDescent="0.25"/>
    <row r="120312" x14ac:dyDescent="0.25"/>
    <row r="120313" x14ac:dyDescent="0.25"/>
    <row r="120314" x14ac:dyDescent="0.25"/>
    <row r="120315" x14ac:dyDescent="0.25"/>
    <row r="120316" x14ac:dyDescent="0.25"/>
    <row r="120317" x14ac:dyDescent="0.25"/>
    <row r="120318" x14ac:dyDescent="0.25"/>
    <row r="120319" x14ac:dyDescent="0.25"/>
    <row r="120320" x14ac:dyDescent="0.25"/>
    <row r="120321" x14ac:dyDescent="0.25"/>
    <row r="120322" x14ac:dyDescent="0.25"/>
    <row r="120323" x14ac:dyDescent="0.25"/>
    <row r="120324" x14ac:dyDescent="0.25"/>
    <row r="120325" x14ac:dyDescent="0.25"/>
    <row r="120326" x14ac:dyDescent="0.25"/>
    <row r="120327" x14ac:dyDescent="0.25"/>
    <row r="120328" x14ac:dyDescent="0.25"/>
    <row r="120329" x14ac:dyDescent="0.25"/>
    <row r="120330" x14ac:dyDescent="0.25"/>
    <row r="120331" x14ac:dyDescent="0.25"/>
    <row r="120332" x14ac:dyDescent="0.25"/>
    <row r="120333" x14ac:dyDescent="0.25"/>
    <row r="120334" x14ac:dyDescent="0.25"/>
    <row r="120335" x14ac:dyDescent="0.25"/>
    <row r="120336" x14ac:dyDescent="0.25"/>
    <row r="120337" x14ac:dyDescent="0.25"/>
    <row r="120338" x14ac:dyDescent="0.25"/>
    <row r="120339" x14ac:dyDescent="0.25"/>
    <row r="120340" x14ac:dyDescent="0.25"/>
    <row r="120341" x14ac:dyDescent="0.25"/>
    <row r="120342" x14ac:dyDescent="0.25"/>
    <row r="120343" x14ac:dyDescent="0.25"/>
    <row r="120344" x14ac:dyDescent="0.25"/>
    <row r="120345" x14ac:dyDescent="0.25"/>
    <row r="120346" x14ac:dyDescent="0.25"/>
    <row r="120347" x14ac:dyDescent="0.25"/>
    <row r="120348" x14ac:dyDescent="0.25"/>
    <row r="120349" x14ac:dyDescent="0.25"/>
    <row r="120350" x14ac:dyDescent="0.25"/>
    <row r="120351" x14ac:dyDescent="0.25"/>
    <row r="120352" x14ac:dyDescent="0.25"/>
    <row r="120353" x14ac:dyDescent="0.25"/>
    <row r="120354" x14ac:dyDescent="0.25"/>
    <row r="120355" x14ac:dyDescent="0.25"/>
    <row r="120356" x14ac:dyDescent="0.25"/>
    <row r="120357" x14ac:dyDescent="0.25"/>
    <row r="120358" x14ac:dyDescent="0.25"/>
    <row r="120359" x14ac:dyDescent="0.25"/>
    <row r="120360" x14ac:dyDescent="0.25"/>
    <row r="120361" x14ac:dyDescent="0.25"/>
    <row r="120362" x14ac:dyDescent="0.25"/>
    <row r="120363" x14ac:dyDescent="0.25"/>
    <row r="120364" x14ac:dyDescent="0.25"/>
    <row r="120365" x14ac:dyDescent="0.25"/>
    <row r="120366" x14ac:dyDescent="0.25"/>
    <row r="120367" x14ac:dyDescent="0.25"/>
    <row r="120368" x14ac:dyDescent="0.25"/>
    <row r="120369" x14ac:dyDescent="0.25"/>
    <row r="120370" x14ac:dyDescent="0.25"/>
    <row r="120371" x14ac:dyDescent="0.25"/>
    <row r="120372" x14ac:dyDescent="0.25"/>
    <row r="120373" x14ac:dyDescent="0.25"/>
    <row r="120374" x14ac:dyDescent="0.25"/>
    <row r="120375" x14ac:dyDescent="0.25"/>
    <row r="120376" x14ac:dyDescent="0.25"/>
    <row r="120377" x14ac:dyDescent="0.25"/>
    <row r="120378" x14ac:dyDescent="0.25"/>
    <row r="120379" x14ac:dyDescent="0.25"/>
    <row r="120380" x14ac:dyDescent="0.25"/>
    <row r="120381" x14ac:dyDescent="0.25"/>
    <row r="120382" x14ac:dyDescent="0.25"/>
    <row r="120383" x14ac:dyDescent="0.25"/>
    <row r="120384" x14ac:dyDescent="0.25"/>
    <row r="120385" x14ac:dyDescent="0.25"/>
    <row r="120386" x14ac:dyDescent="0.25"/>
    <row r="120387" x14ac:dyDescent="0.25"/>
    <row r="120388" x14ac:dyDescent="0.25"/>
    <row r="120389" x14ac:dyDescent="0.25"/>
    <row r="120390" x14ac:dyDescent="0.25"/>
    <row r="120391" x14ac:dyDescent="0.25"/>
    <row r="120392" x14ac:dyDescent="0.25"/>
    <row r="120393" x14ac:dyDescent="0.25"/>
    <row r="120394" x14ac:dyDescent="0.25"/>
    <row r="120395" x14ac:dyDescent="0.25"/>
    <row r="120396" x14ac:dyDescent="0.25"/>
    <row r="120397" x14ac:dyDescent="0.25"/>
    <row r="120398" x14ac:dyDescent="0.25"/>
    <row r="120399" x14ac:dyDescent="0.25"/>
    <row r="120400" x14ac:dyDescent="0.25"/>
    <row r="120401" x14ac:dyDescent="0.25"/>
    <row r="120402" x14ac:dyDescent="0.25"/>
    <row r="120403" x14ac:dyDescent="0.25"/>
    <row r="120404" x14ac:dyDescent="0.25"/>
    <row r="120405" x14ac:dyDescent="0.25"/>
    <row r="120406" x14ac:dyDescent="0.25"/>
    <row r="120407" x14ac:dyDescent="0.25"/>
    <row r="120408" x14ac:dyDescent="0.25"/>
    <row r="120409" x14ac:dyDescent="0.25"/>
    <row r="120410" x14ac:dyDescent="0.25"/>
    <row r="120411" x14ac:dyDescent="0.25"/>
    <row r="120412" x14ac:dyDescent="0.25"/>
    <row r="120413" x14ac:dyDescent="0.25"/>
    <row r="120414" x14ac:dyDescent="0.25"/>
    <row r="120415" x14ac:dyDescent="0.25"/>
    <row r="120416" x14ac:dyDescent="0.25"/>
    <row r="120417" x14ac:dyDescent="0.25"/>
    <row r="120418" x14ac:dyDescent="0.25"/>
    <row r="120419" x14ac:dyDescent="0.25"/>
    <row r="120420" x14ac:dyDescent="0.25"/>
    <row r="120421" x14ac:dyDescent="0.25"/>
    <row r="120422" x14ac:dyDescent="0.25"/>
    <row r="120423" x14ac:dyDescent="0.25"/>
    <row r="120424" x14ac:dyDescent="0.25"/>
    <row r="120425" x14ac:dyDescent="0.25"/>
    <row r="120426" x14ac:dyDescent="0.25"/>
    <row r="120427" x14ac:dyDescent="0.25"/>
    <row r="120428" x14ac:dyDescent="0.25"/>
    <row r="120429" x14ac:dyDescent="0.25"/>
    <row r="120430" x14ac:dyDescent="0.25"/>
    <row r="120431" x14ac:dyDescent="0.25"/>
    <row r="120432" x14ac:dyDescent="0.25"/>
    <row r="120433" x14ac:dyDescent="0.25"/>
    <row r="120434" x14ac:dyDescent="0.25"/>
    <row r="120435" x14ac:dyDescent="0.25"/>
    <row r="120436" x14ac:dyDescent="0.25"/>
    <row r="120437" x14ac:dyDescent="0.25"/>
    <row r="120438" x14ac:dyDescent="0.25"/>
    <row r="120439" x14ac:dyDescent="0.25"/>
    <row r="120440" x14ac:dyDescent="0.25"/>
    <row r="120441" x14ac:dyDescent="0.25"/>
    <row r="120442" x14ac:dyDescent="0.25"/>
    <row r="120443" x14ac:dyDescent="0.25"/>
    <row r="120444" x14ac:dyDescent="0.25"/>
    <row r="120445" x14ac:dyDescent="0.25"/>
    <row r="120446" x14ac:dyDescent="0.25"/>
    <row r="120447" x14ac:dyDescent="0.25"/>
    <row r="120448" x14ac:dyDescent="0.25"/>
    <row r="120449" x14ac:dyDescent="0.25"/>
    <row r="120450" x14ac:dyDescent="0.25"/>
    <row r="120451" x14ac:dyDescent="0.25"/>
    <row r="120452" x14ac:dyDescent="0.25"/>
    <row r="120453" x14ac:dyDescent="0.25"/>
    <row r="120454" x14ac:dyDescent="0.25"/>
    <row r="120455" x14ac:dyDescent="0.25"/>
    <row r="120456" x14ac:dyDescent="0.25"/>
    <row r="120457" x14ac:dyDescent="0.25"/>
    <row r="120458" x14ac:dyDescent="0.25"/>
    <row r="120459" x14ac:dyDescent="0.25"/>
    <row r="120460" x14ac:dyDescent="0.25"/>
    <row r="120461" x14ac:dyDescent="0.25"/>
    <row r="120462" x14ac:dyDescent="0.25"/>
    <row r="120463" x14ac:dyDescent="0.25"/>
    <row r="120464" x14ac:dyDescent="0.25"/>
    <row r="120465" x14ac:dyDescent="0.25"/>
    <row r="120466" x14ac:dyDescent="0.25"/>
    <row r="120467" x14ac:dyDescent="0.25"/>
    <row r="120468" x14ac:dyDescent="0.25"/>
    <row r="120469" x14ac:dyDescent="0.25"/>
    <row r="120470" x14ac:dyDescent="0.25"/>
    <row r="120471" x14ac:dyDescent="0.25"/>
    <row r="120472" x14ac:dyDescent="0.25"/>
    <row r="120473" x14ac:dyDescent="0.25"/>
    <row r="120474" x14ac:dyDescent="0.25"/>
    <row r="120475" x14ac:dyDescent="0.25"/>
    <row r="120476" x14ac:dyDescent="0.25"/>
    <row r="120477" x14ac:dyDescent="0.25"/>
    <row r="120478" x14ac:dyDescent="0.25"/>
    <row r="120479" x14ac:dyDescent="0.25"/>
    <row r="120480" x14ac:dyDescent="0.25"/>
    <row r="120481" x14ac:dyDescent="0.25"/>
    <row r="120482" x14ac:dyDescent="0.25"/>
    <row r="120483" x14ac:dyDescent="0.25"/>
    <row r="120484" x14ac:dyDescent="0.25"/>
    <row r="120485" x14ac:dyDescent="0.25"/>
    <row r="120486" x14ac:dyDescent="0.25"/>
    <row r="120487" x14ac:dyDescent="0.25"/>
    <row r="120488" x14ac:dyDescent="0.25"/>
    <row r="120489" x14ac:dyDescent="0.25"/>
    <row r="120490" x14ac:dyDescent="0.25"/>
    <row r="120491" x14ac:dyDescent="0.25"/>
    <row r="120492" x14ac:dyDescent="0.25"/>
    <row r="120493" x14ac:dyDescent="0.25"/>
    <row r="120494" x14ac:dyDescent="0.25"/>
    <row r="120495" x14ac:dyDescent="0.25"/>
    <row r="120496" x14ac:dyDescent="0.25"/>
    <row r="120497" x14ac:dyDescent="0.25"/>
    <row r="120498" x14ac:dyDescent="0.25"/>
    <row r="120499" x14ac:dyDescent="0.25"/>
    <row r="120500" x14ac:dyDescent="0.25"/>
    <row r="120501" x14ac:dyDescent="0.25"/>
    <row r="120502" x14ac:dyDescent="0.25"/>
    <row r="120503" x14ac:dyDescent="0.25"/>
    <row r="120504" x14ac:dyDescent="0.25"/>
    <row r="120505" x14ac:dyDescent="0.25"/>
    <row r="120506" x14ac:dyDescent="0.25"/>
    <row r="120507" x14ac:dyDescent="0.25"/>
    <row r="120508" x14ac:dyDescent="0.25"/>
    <row r="120509" x14ac:dyDescent="0.25"/>
    <row r="120510" x14ac:dyDescent="0.25"/>
    <row r="120511" x14ac:dyDescent="0.25"/>
    <row r="120512" x14ac:dyDescent="0.25"/>
    <row r="120513" x14ac:dyDescent="0.25"/>
    <row r="120514" x14ac:dyDescent="0.25"/>
    <row r="120515" x14ac:dyDescent="0.25"/>
    <row r="120516" x14ac:dyDescent="0.25"/>
    <row r="120517" x14ac:dyDescent="0.25"/>
    <row r="120518" x14ac:dyDescent="0.25"/>
    <row r="120519" x14ac:dyDescent="0.25"/>
    <row r="120520" x14ac:dyDescent="0.25"/>
    <row r="120521" x14ac:dyDescent="0.25"/>
    <row r="120522" x14ac:dyDescent="0.25"/>
    <row r="120523" x14ac:dyDescent="0.25"/>
    <row r="120524" x14ac:dyDescent="0.25"/>
    <row r="120525" x14ac:dyDescent="0.25"/>
    <row r="120526" x14ac:dyDescent="0.25"/>
    <row r="120527" x14ac:dyDescent="0.25"/>
    <row r="120528" x14ac:dyDescent="0.25"/>
    <row r="120529" x14ac:dyDescent="0.25"/>
    <row r="120530" x14ac:dyDescent="0.25"/>
    <row r="120531" x14ac:dyDescent="0.25"/>
    <row r="120532" x14ac:dyDescent="0.25"/>
    <row r="120533" x14ac:dyDescent="0.25"/>
    <row r="120534" x14ac:dyDescent="0.25"/>
    <row r="120535" x14ac:dyDescent="0.25"/>
    <row r="120536" x14ac:dyDescent="0.25"/>
    <row r="120537" x14ac:dyDescent="0.25"/>
    <row r="120538" x14ac:dyDescent="0.25"/>
    <row r="120539" x14ac:dyDescent="0.25"/>
    <row r="120540" x14ac:dyDescent="0.25"/>
    <row r="120541" x14ac:dyDescent="0.25"/>
    <row r="120542" x14ac:dyDescent="0.25"/>
    <row r="120543" x14ac:dyDescent="0.25"/>
    <row r="120544" x14ac:dyDescent="0.25"/>
    <row r="120545" x14ac:dyDescent="0.25"/>
    <row r="120546" x14ac:dyDescent="0.25"/>
    <row r="120547" x14ac:dyDescent="0.25"/>
    <row r="120548" x14ac:dyDescent="0.25"/>
    <row r="120549" x14ac:dyDescent="0.25"/>
    <row r="120550" x14ac:dyDescent="0.25"/>
    <row r="120551" x14ac:dyDescent="0.25"/>
    <row r="120552" x14ac:dyDescent="0.25"/>
    <row r="120553" x14ac:dyDescent="0.25"/>
    <row r="120554" x14ac:dyDescent="0.25"/>
    <row r="120555" x14ac:dyDescent="0.25"/>
    <row r="120556" x14ac:dyDescent="0.25"/>
    <row r="120557" x14ac:dyDescent="0.25"/>
    <row r="120558" x14ac:dyDescent="0.25"/>
    <row r="120559" x14ac:dyDescent="0.25"/>
    <row r="120560" x14ac:dyDescent="0.25"/>
    <row r="120561" x14ac:dyDescent="0.25"/>
    <row r="120562" x14ac:dyDescent="0.25"/>
    <row r="120563" x14ac:dyDescent="0.25"/>
    <row r="120564" x14ac:dyDescent="0.25"/>
    <row r="120565" x14ac:dyDescent="0.25"/>
    <row r="120566" x14ac:dyDescent="0.25"/>
    <row r="120567" x14ac:dyDescent="0.25"/>
    <row r="120568" x14ac:dyDescent="0.25"/>
    <row r="120569" x14ac:dyDescent="0.25"/>
    <row r="120570" x14ac:dyDescent="0.25"/>
    <row r="120571" x14ac:dyDescent="0.25"/>
    <row r="120572" x14ac:dyDescent="0.25"/>
    <row r="120573" x14ac:dyDescent="0.25"/>
    <row r="120574" x14ac:dyDescent="0.25"/>
    <row r="120575" x14ac:dyDescent="0.25"/>
    <row r="120576" x14ac:dyDescent="0.25"/>
    <row r="120577" x14ac:dyDescent="0.25"/>
    <row r="120578" x14ac:dyDescent="0.25"/>
    <row r="120579" x14ac:dyDescent="0.25"/>
    <row r="120580" x14ac:dyDescent="0.25"/>
    <row r="120581" x14ac:dyDescent="0.25"/>
    <row r="120582" x14ac:dyDescent="0.25"/>
    <row r="120583" x14ac:dyDescent="0.25"/>
    <row r="120584" x14ac:dyDescent="0.25"/>
    <row r="120585" x14ac:dyDescent="0.25"/>
    <row r="120586" x14ac:dyDescent="0.25"/>
    <row r="120587" x14ac:dyDescent="0.25"/>
    <row r="120588" x14ac:dyDescent="0.25"/>
    <row r="120589" x14ac:dyDescent="0.25"/>
    <row r="120590" x14ac:dyDescent="0.25"/>
    <row r="120591" x14ac:dyDescent="0.25"/>
    <row r="120592" x14ac:dyDescent="0.25"/>
    <row r="120593" x14ac:dyDescent="0.25"/>
    <row r="120594" x14ac:dyDescent="0.25"/>
    <row r="120595" x14ac:dyDescent="0.25"/>
    <row r="120596" x14ac:dyDescent="0.25"/>
    <row r="120597" x14ac:dyDescent="0.25"/>
    <row r="120598" x14ac:dyDescent="0.25"/>
    <row r="120599" x14ac:dyDescent="0.25"/>
    <row r="120600" x14ac:dyDescent="0.25"/>
    <row r="120601" x14ac:dyDescent="0.25"/>
    <row r="120602" x14ac:dyDescent="0.25"/>
    <row r="120603" x14ac:dyDescent="0.25"/>
    <row r="120604" x14ac:dyDescent="0.25"/>
    <row r="120605" x14ac:dyDescent="0.25"/>
    <row r="120606" x14ac:dyDescent="0.25"/>
    <row r="120607" x14ac:dyDescent="0.25"/>
    <row r="120608" x14ac:dyDescent="0.25"/>
    <row r="120609" x14ac:dyDescent="0.25"/>
    <row r="120610" x14ac:dyDescent="0.25"/>
    <row r="120611" x14ac:dyDescent="0.25"/>
    <row r="120612" x14ac:dyDescent="0.25"/>
    <row r="120613" x14ac:dyDescent="0.25"/>
    <row r="120614" x14ac:dyDescent="0.25"/>
    <row r="120615" x14ac:dyDescent="0.25"/>
    <row r="120616" x14ac:dyDescent="0.25"/>
    <row r="120617" x14ac:dyDescent="0.25"/>
    <row r="120618" x14ac:dyDescent="0.25"/>
    <row r="120619" x14ac:dyDescent="0.25"/>
    <row r="120620" x14ac:dyDescent="0.25"/>
    <row r="120621" x14ac:dyDescent="0.25"/>
    <row r="120622" x14ac:dyDescent="0.25"/>
    <row r="120623" x14ac:dyDescent="0.25"/>
    <row r="120624" x14ac:dyDescent="0.25"/>
    <row r="120625" x14ac:dyDescent="0.25"/>
    <row r="120626" x14ac:dyDescent="0.25"/>
    <row r="120627" x14ac:dyDescent="0.25"/>
    <row r="120628" x14ac:dyDescent="0.25"/>
    <row r="120629" x14ac:dyDescent="0.25"/>
    <row r="120630" x14ac:dyDescent="0.25"/>
    <row r="120631" x14ac:dyDescent="0.25"/>
    <row r="120632" x14ac:dyDescent="0.25"/>
    <row r="120633" x14ac:dyDescent="0.25"/>
    <row r="120634" x14ac:dyDescent="0.25"/>
    <row r="120635" x14ac:dyDescent="0.25"/>
    <row r="120636" x14ac:dyDescent="0.25"/>
    <row r="120637" x14ac:dyDescent="0.25"/>
    <row r="120638" x14ac:dyDescent="0.25"/>
    <row r="120639" x14ac:dyDescent="0.25"/>
    <row r="120640" x14ac:dyDescent="0.25"/>
    <row r="120641" x14ac:dyDescent="0.25"/>
    <row r="120642" x14ac:dyDescent="0.25"/>
    <row r="120643" x14ac:dyDescent="0.25"/>
    <row r="120644" x14ac:dyDescent="0.25"/>
    <row r="120645" x14ac:dyDescent="0.25"/>
    <row r="120646" x14ac:dyDescent="0.25"/>
    <row r="120647" x14ac:dyDescent="0.25"/>
    <row r="120648" x14ac:dyDescent="0.25"/>
    <row r="120649" x14ac:dyDescent="0.25"/>
    <row r="120650" x14ac:dyDescent="0.25"/>
    <row r="120651" x14ac:dyDescent="0.25"/>
    <row r="120652" x14ac:dyDescent="0.25"/>
    <row r="120653" x14ac:dyDescent="0.25"/>
    <row r="120654" x14ac:dyDescent="0.25"/>
    <row r="120655" x14ac:dyDescent="0.25"/>
    <row r="120656" x14ac:dyDescent="0.25"/>
    <row r="120657" x14ac:dyDescent="0.25"/>
    <row r="120658" x14ac:dyDescent="0.25"/>
    <row r="120659" x14ac:dyDescent="0.25"/>
    <row r="120660" x14ac:dyDescent="0.25"/>
    <row r="120661" x14ac:dyDescent="0.25"/>
    <row r="120662" x14ac:dyDescent="0.25"/>
    <row r="120663" x14ac:dyDescent="0.25"/>
    <row r="120664" x14ac:dyDescent="0.25"/>
    <row r="120665" x14ac:dyDescent="0.25"/>
    <row r="120666" x14ac:dyDescent="0.25"/>
    <row r="120667" x14ac:dyDescent="0.25"/>
    <row r="120668" x14ac:dyDescent="0.25"/>
    <row r="120669" x14ac:dyDescent="0.25"/>
    <row r="120670" x14ac:dyDescent="0.25"/>
    <row r="120671" x14ac:dyDescent="0.25"/>
    <row r="120672" x14ac:dyDescent="0.25"/>
    <row r="120673" x14ac:dyDescent="0.25"/>
    <row r="120674" x14ac:dyDescent="0.25"/>
    <row r="120675" x14ac:dyDescent="0.25"/>
    <row r="120676" x14ac:dyDescent="0.25"/>
    <row r="120677" x14ac:dyDescent="0.25"/>
    <row r="120678" x14ac:dyDescent="0.25"/>
    <row r="120679" x14ac:dyDescent="0.25"/>
    <row r="120680" x14ac:dyDescent="0.25"/>
    <row r="120681" x14ac:dyDescent="0.25"/>
    <row r="120682" x14ac:dyDescent="0.25"/>
    <row r="120683" x14ac:dyDescent="0.25"/>
    <row r="120684" x14ac:dyDescent="0.25"/>
    <row r="120685" x14ac:dyDescent="0.25"/>
    <row r="120686" x14ac:dyDescent="0.25"/>
    <row r="120687" x14ac:dyDescent="0.25"/>
    <row r="120688" x14ac:dyDescent="0.25"/>
    <row r="120689" x14ac:dyDescent="0.25"/>
    <row r="120690" x14ac:dyDescent="0.25"/>
    <row r="120691" x14ac:dyDescent="0.25"/>
    <row r="120692" x14ac:dyDescent="0.25"/>
    <row r="120693" x14ac:dyDescent="0.25"/>
    <row r="120694" x14ac:dyDescent="0.25"/>
    <row r="120695" x14ac:dyDescent="0.25"/>
    <row r="120696" x14ac:dyDescent="0.25"/>
    <row r="120697" x14ac:dyDescent="0.25"/>
    <row r="120698" x14ac:dyDescent="0.25"/>
    <row r="120699" x14ac:dyDescent="0.25"/>
    <row r="120700" x14ac:dyDescent="0.25"/>
    <row r="120701" x14ac:dyDescent="0.25"/>
    <row r="120702" x14ac:dyDescent="0.25"/>
    <row r="120703" x14ac:dyDescent="0.25"/>
    <row r="120704" x14ac:dyDescent="0.25"/>
    <row r="120705" x14ac:dyDescent="0.25"/>
    <row r="120706" x14ac:dyDescent="0.25"/>
    <row r="120707" x14ac:dyDescent="0.25"/>
    <row r="120708" x14ac:dyDescent="0.25"/>
    <row r="120709" x14ac:dyDescent="0.25"/>
    <row r="120710" x14ac:dyDescent="0.25"/>
    <row r="120711" x14ac:dyDescent="0.25"/>
    <row r="120712" x14ac:dyDescent="0.25"/>
    <row r="120713" x14ac:dyDescent="0.25"/>
    <row r="120714" x14ac:dyDescent="0.25"/>
    <row r="120715" x14ac:dyDescent="0.25"/>
    <row r="120716" x14ac:dyDescent="0.25"/>
    <row r="120717" x14ac:dyDescent="0.25"/>
    <row r="120718" x14ac:dyDescent="0.25"/>
    <row r="120719" x14ac:dyDescent="0.25"/>
    <row r="120720" x14ac:dyDescent="0.25"/>
    <row r="120721" x14ac:dyDescent="0.25"/>
    <row r="120722" x14ac:dyDescent="0.25"/>
    <row r="120723" x14ac:dyDescent="0.25"/>
    <row r="120724" x14ac:dyDescent="0.25"/>
    <row r="120725" x14ac:dyDescent="0.25"/>
    <row r="120726" x14ac:dyDescent="0.25"/>
    <row r="120727" x14ac:dyDescent="0.25"/>
    <row r="120728" x14ac:dyDescent="0.25"/>
    <row r="120729" x14ac:dyDescent="0.25"/>
    <row r="120730" x14ac:dyDescent="0.25"/>
    <row r="120731" x14ac:dyDescent="0.25"/>
    <row r="120732" x14ac:dyDescent="0.25"/>
    <row r="120733" x14ac:dyDescent="0.25"/>
    <row r="120734" x14ac:dyDescent="0.25"/>
    <row r="120735" x14ac:dyDescent="0.25"/>
    <row r="120736" x14ac:dyDescent="0.25"/>
    <row r="120737" x14ac:dyDescent="0.25"/>
    <row r="120738" x14ac:dyDescent="0.25"/>
    <row r="120739" x14ac:dyDescent="0.25"/>
    <row r="120740" x14ac:dyDescent="0.25"/>
    <row r="120741" x14ac:dyDescent="0.25"/>
    <row r="120742" x14ac:dyDescent="0.25"/>
    <row r="120743" x14ac:dyDescent="0.25"/>
    <row r="120744" x14ac:dyDescent="0.25"/>
    <row r="120745" x14ac:dyDescent="0.25"/>
    <row r="120746" x14ac:dyDescent="0.25"/>
    <row r="120747" x14ac:dyDescent="0.25"/>
    <row r="120748" x14ac:dyDescent="0.25"/>
    <row r="120749" x14ac:dyDescent="0.25"/>
    <row r="120750" x14ac:dyDescent="0.25"/>
    <row r="120751" x14ac:dyDescent="0.25"/>
    <row r="120752" x14ac:dyDescent="0.25"/>
    <row r="120753" x14ac:dyDescent="0.25"/>
    <row r="120754" x14ac:dyDescent="0.25"/>
    <row r="120755" x14ac:dyDescent="0.25"/>
    <row r="120756" x14ac:dyDescent="0.25"/>
    <row r="120757" x14ac:dyDescent="0.25"/>
    <row r="120758" x14ac:dyDescent="0.25"/>
    <row r="120759" x14ac:dyDescent="0.25"/>
    <row r="120760" x14ac:dyDescent="0.25"/>
    <row r="120761" x14ac:dyDescent="0.25"/>
    <row r="120762" x14ac:dyDescent="0.25"/>
    <row r="120763" x14ac:dyDescent="0.25"/>
    <row r="120764" x14ac:dyDescent="0.25"/>
    <row r="120765" x14ac:dyDescent="0.25"/>
    <row r="120766" x14ac:dyDescent="0.25"/>
    <row r="120767" x14ac:dyDescent="0.25"/>
    <row r="120768" x14ac:dyDescent="0.25"/>
    <row r="120769" x14ac:dyDescent="0.25"/>
    <row r="120770" x14ac:dyDescent="0.25"/>
    <row r="120771" x14ac:dyDescent="0.25"/>
    <row r="120772" x14ac:dyDescent="0.25"/>
    <row r="120773" x14ac:dyDescent="0.25"/>
    <row r="120774" x14ac:dyDescent="0.25"/>
    <row r="120775" x14ac:dyDescent="0.25"/>
    <row r="120776" x14ac:dyDescent="0.25"/>
    <row r="120777" x14ac:dyDescent="0.25"/>
    <row r="120778" x14ac:dyDescent="0.25"/>
    <row r="120779" x14ac:dyDescent="0.25"/>
    <row r="120780" x14ac:dyDescent="0.25"/>
    <row r="120781" x14ac:dyDescent="0.25"/>
    <row r="120782" x14ac:dyDescent="0.25"/>
    <row r="120783" x14ac:dyDescent="0.25"/>
    <row r="120784" x14ac:dyDescent="0.25"/>
    <row r="120785" x14ac:dyDescent="0.25"/>
    <row r="120786" x14ac:dyDescent="0.25"/>
    <row r="120787" x14ac:dyDescent="0.25"/>
    <row r="120788" x14ac:dyDescent="0.25"/>
    <row r="120789" x14ac:dyDescent="0.25"/>
    <row r="120790" x14ac:dyDescent="0.25"/>
    <row r="120791" x14ac:dyDescent="0.25"/>
    <row r="120792" x14ac:dyDescent="0.25"/>
    <row r="120793" x14ac:dyDescent="0.25"/>
    <row r="120794" x14ac:dyDescent="0.25"/>
    <row r="120795" x14ac:dyDescent="0.25"/>
    <row r="120796" x14ac:dyDescent="0.25"/>
    <row r="120797" x14ac:dyDescent="0.25"/>
    <row r="120798" x14ac:dyDescent="0.25"/>
    <row r="120799" x14ac:dyDescent="0.25"/>
    <row r="120800" x14ac:dyDescent="0.25"/>
    <row r="120801" x14ac:dyDescent="0.25"/>
    <row r="120802" x14ac:dyDescent="0.25"/>
    <row r="120803" x14ac:dyDescent="0.25"/>
    <row r="120804" x14ac:dyDescent="0.25"/>
    <row r="120805" x14ac:dyDescent="0.25"/>
    <row r="120806" x14ac:dyDescent="0.25"/>
    <row r="120807" x14ac:dyDescent="0.25"/>
    <row r="120808" x14ac:dyDescent="0.25"/>
    <row r="120809" x14ac:dyDescent="0.25"/>
    <row r="120810" x14ac:dyDescent="0.25"/>
    <row r="120811" x14ac:dyDescent="0.25"/>
    <row r="120812" x14ac:dyDescent="0.25"/>
    <row r="120813" x14ac:dyDescent="0.25"/>
    <row r="120814" x14ac:dyDescent="0.25"/>
    <row r="120815" x14ac:dyDescent="0.25"/>
    <row r="120816" x14ac:dyDescent="0.25"/>
    <row r="120817" x14ac:dyDescent="0.25"/>
    <row r="120818" x14ac:dyDescent="0.25"/>
    <row r="120819" x14ac:dyDescent="0.25"/>
    <row r="120820" x14ac:dyDescent="0.25"/>
    <row r="120821" x14ac:dyDescent="0.25"/>
    <row r="120822" x14ac:dyDescent="0.25"/>
    <row r="120823" x14ac:dyDescent="0.25"/>
    <row r="120824" x14ac:dyDescent="0.25"/>
    <row r="120825" x14ac:dyDescent="0.25"/>
    <row r="120826" x14ac:dyDescent="0.25"/>
    <row r="120827" x14ac:dyDescent="0.25"/>
    <row r="120828" x14ac:dyDescent="0.25"/>
    <row r="120829" x14ac:dyDescent="0.25"/>
    <row r="120830" x14ac:dyDescent="0.25"/>
    <row r="120831" x14ac:dyDescent="0.25"/>
    <row r="120832" x14ac:dyDescent="0.25"/>
    <row r="120833" x14ac:dyDescent="0.25"/>
    <row r="120834" x14ac:dyDescent="0.25"/>
    <row r="120835" x14ac:dyDescent="0.25"/>
    <row r="120836" x14ac:dyDescent="0.25"/>
    <row r="120837" x14ac:dyDescent="0.25"/>
    <row r="120838" x14ac:dyDescent="0.25"/>
    <row r="120839" x14ac:dyDescent="0.25"/>
    <row r="120840" x14ac:dyDescent="0.25"/>
    <row r="120841" x14ac:dyDescent="0.25"/>
    <row r="120842" x14ac:dyDescent="0.25"/>
    <row r="120843" x14ac:dyDescent="0.25"/>
    <row r="120844" x14ac:dyDescent="0.25"/>
    <row r="120845" x14ac:dyDescent="0.25"/>
    <row r="120846" x14ac:dyDescent="0.25"/>
    <row r="120847" x14ac:dyDescent="0.25"/>
    <row r="120848" x14ac:dyDescent="0.25"/>
    <row r="120849" x14ac:dyDescent="0.25"/>
    <row r="120850" x14ac:dyDescent="0.25"/>
    <row r="120851" x14ac:dyDescent="0.25"/>
    <row r="120852" x14ac:dyDescent="0.25"/>
    <row r="120853" x14ac:dyDescent="0.25"/>
    <row r="120854" x14ac:dyDescent="0.25"/>
    <row r="120855" x14ac:dyDescent="0.25"/>
    <row r="120856" x14ac:dyDescent="0.25"/>
    <row r="120857" x14ac:dyDescent="0.25"/>
    <row r="120858" x14ac:dyDescent="0.25"/>
    <row r="120859" x14ac:dyDescent="0.25"/>
    <row r="120860" x14ac:dyDescent="0.25"/>
    <row r="120861" x14ac:dyDescent="0.25"/>
    <row r="120862" x14ac:dyDescent="0.25"/>
    <row r="120863" x14ac:dyDescent="0.25"/>
    <row r="120864" x14ac:dyDescent="0.25"/>
    <row r="120865" x14ac:dyDescent="0.25"/>
    <row r="120866" x14ac:dyDescent="0.25"/>
    <row r="120867" x14ac:dyDescent="0.25"/>
    <row r="120868" x14ac:dyDescent="0.25"/>
    <row r="120869" x14ac:dyDescent="0.25"/>
    <row r="120870" x14ac:dyDescent="0.25"/>
    <row r="120871" x14ac:dyDescent="0.25"/>
    <row r="120872" x14ac:dyDescent="0.25"/>
    <row r="120873" x14ac:dyDescent="0.25"/>
    <row r="120874" x14ac:dyDescent="0.25"/>
    <row r="120875" x14ac:dyDescent="0.25"/>
    <row r="120876" x14ac:dyDescent="0.25"/>
    <row r="120877" x14ac:dyDescent="0.25"/>
    <row r="120878" x14ac:dyDescent="0.25"/>
    <row r="120879" x14ac:dyDescent="0.25"/>
    <row r="120880" x14ac:dyDescent="0.25"/>
    <row r="120881" x14ac:dyDescent="0.25"/>
    <row r="120882" x14ac:dyDescent="0.25"/>
    <row r="120883" x14ac:dyDescent="0.25"/>
    <row r="120884" x14ac:dyDescent="0.25"/>
    <row r="120885" x14ac:dyDescent="0.25"/>
    <row r="120886" x14ac:dyDescent="0.25"/>
    <row r="120887" x14ac:dyDescent="0.25"/>
    <row r="120888" x14ac:dyDescent="0.25"/>
    <row r="120889" x14ac:dyDescent="0.25"/>
    <row r="120890" x14ac:dyDescent="0.25"/>
    <row r="120891" x14ac:dyDescent="0.25"/>
    <row r="120892" x14ac:dyDescent="0.25"/>
    <row r="120893" x14ac:dyDescent="0.25"/>
    <row r="120894" x14ac:dyDescent="0.25"/>
    <row r="120895" x14ac:dyDescent="0.25"/>
    <row r="120896" x14ac:dyDescent="0.25"/>
    <row r="120897" x14ac:dyDescent="0.25"/>
    <row r="120898" x14ac:dyDescent="0.25"/>
    <row r="120899" x14ac:dyDescent="0.25"/>
    <row r="120900" x14ac:dyDescent="0.25"/>
    <row r="120901" x14ac:dyDescent="0.25"/>
    <row r="120902" x14ac:dyDescent="0.25"/>
    <row r="120903" x14ac:dyDescent="0.25"/>
    <row r="120904" x14ac:dyDescent="0.25"/>
    <row r="120905" x14ac:dyDescent="0.25"/>
    <row r="120906" x14ac:dyDescent="0.25"/>
    <row r="120907" x14ac:dyDescent="0.25"/>
    <row r="120908" x14ac:dyDescent="0.25"/>
    <row r="120909" x14ac:dyDescent="0.25"/>
    <row r="120910" x14ac:dyDescent="0.25"/>
    <row r="120911" x14ac:dyDescent="0.25"/>
    <row r="120912" x14ac:dyDescent="0.25"/>
    <row r="120913" x14ac:dyDescent="0.25"/>
    <row r="120914" x14ac:dyDescent="0.25"/>
    <row r="120915" x14ac:dyDescent="0.25"/>
    <row r="120916" x14ac:dyDescent="0.25"/>
    <row r="120917" x14ac:dyDescent="0.25"/>
    <row r="120918" x14ac:dyDescent="0.25"/>
    <row r="120919" x14ac:dyDescent="0.25"/>
    <row r="120920" x14ac:dyDescent="0.25"/>
    <row r="120921" x14ac:dyDescent="0.25"/>
    <row r="120922" x14ac:dyDescent="0.25"/>
    <row r="120923" x14ac:dyDescent="0.25"/>
    <row r="120924" x14ac:dyDescent="0.25"/>
    <row r="120925" x14ac:dyDescent="0.25"/>
    <row r="120926" x14ac:dyDescent="0.25"/>
    <row r="120927" x14ac:dyDescent="0.25"/>
    <row r="120928" x14ac:dyDescent="0.25"/>
    <row r="120929" x14ac:dyDescent="0.25"/>
    <row r="120930" x14ac:dyDescent="0.25"/>
    <row r="120931" x14ac:dyDescent="0.25"/>
    <row r="120932" x14ac:dyDescent="0.25"/>
    <row r="120933" x14ac:dyDescent="0.25"/>
    <row r="120934" x14ac:dyDescent="0.25"/>
    <row r="120935" x14ac:dyDescent="0.25"/>
    <row r="120936" x14ac:dyDescent="0.25"/>
    <row r="120937" x14ac:dyDescent="0.25"/>
    <row r="120938" x14ac:dyDescent="0.25"/>
    <row r="120939" x14ac:dyDescent="0.25"/>
    <row r="120940" x14ac:dyDescent="0.25"/>
    <row r="120941" x14ac:dyDescent="0.25"/>
    <row r="120942" x14ac:dyDescent="0.25"/>
    <row r="120943" x14ac:dyDescent="0.25"/>
    <row r="120944" x14ac:dyDescent="0.25"/>
    <row r="120945" x14ac:dyDescent="0.25"/>
    <row r="120946" x14ac:dyDescent="0.25"/>
    <row r="120947" x14ac:dyDescent="0.25"/>
    <row r="120948" x14ac:dyDescent="0.25"/>
    <row r="120949" x14ac:dyDescent="0.25"/>
    <row r="120950" x14ac:dyDescent="0.25"/>
    <row r="120951" x14ac:dyDescent="0.25"/>
    <row r="120952" x14ac:dyDescent="0.25"/>
    <row r="120953" x14ac:dyDescent="0.25"/>
    <row r="120954" x14ac:dyDescent="0.25"/>
    <row r="120955" x14ac:dyDescent="0.25"/>
    <row r="120956" x14ac:dyDescent="0.25"/>
    <row r="120957" x14ac:dyDescent="0.25"/>
    <row r="120958" x14ac:dyDescent="0.25"/>
    <row r="120959" x14ac:dyDescent="0.25"/>
    <row r="120960" x14ac:dyDescent="0.25"/>
    <row r="120961" x14ac:dyDescent="0.25"/>
    <row r="120962" x14ac:dyDescent="0.25"/>
    <row r="120963" x14ac:dyDescent="0.25"/>
    <row r="120964" x14ac:dyDescent="0.25"/>
    <row r="120965" x14ac:dyDescent="0.25"/>
    <row r="120966" x14ac:dyDescent="0.25"/>
    <row r="120967" x14ac:dyDescent="0.25"/>
    <row r="120968" x14ac:dyDescent="0.25"/>
    <row r="120969" x14ac:dyDescent="0.25"/>
    <row r="120970" x14ac:dyDescent="0.25"/>
    <row r="120971" x14ac:dyDescent="0.25"/>
    <row r="120972" x14ac:dyDescent="0.25"/>
    <row r="120973" x14ac:dyDescent="0.25"/>
    <row r="120974" x14ac:dyDescent="0.25"/>
    <row r="120975" x14ac:dyDescent="0.25"/>
    <row r="120976" x14ac:dyDescent="0.25"/>
    <row r="120977" x14ac:dyDescent="0.25"/>
    <row r="120978" x14ac:dyDescent="0.25"/>
    <row r="120979" x14ac:dyDescent="0.25"/>
    <row r="120980" x14ac:dyDescent="0.25"/>
    <row r="120981" x14ac:dyDescent="0.25"/>
    <row r="120982" x14ac:dyDescent="0.25"/>
    <row r="120983" x14ac:dyDescent="0.25"/>
    <row r="120984" x14ac:dyDescent="0.25"/>
    <row r="120985" x14ac:dyDescent="0.25"/>
    <row r="120986" x14ac:dyDescent="0.25"/>
    <row r="120987" x14ac:dyDescent="0.25"/>
    <row r="120988" x14ac:dyDescent="0.25"/>
    <row r="120989" x14ac:dyDescent="0.25"/>
    <row r="120990" x14ac:dyDescent="0.25"/>
    <row r="120991" x14ac:dyDescent="0.25"/>
    <row r="120992" x14ac:dyDescent="0.25"/>
    <row r="120993" x14ac:dyDescent="0.25"/>
    <row r="120994" x14ac:dyDescent="0.25"/>
    <row r="120995" x14ac:dyDescent="0.25"/>
    <row r="120996" x14ac:dyDescent="0.25"/>
    <row r="120997" x14ac:dyDescent="0.25"/>
    <row r="120998" x14ac:dyDescent="0.25"/>
    <row r="120999" x14ac:dyDescent="0.25"/>
    <row r="121000" x14ac:dyDescent="0.25"/>
    <row r="121001" x14ac:dyDescent="0.25"/>
    <row r="121002" x14ac:dyDescent="0.25"/>
    <row r="121003" x14ac:dyDescent="0.25"/>
    <row r="121004" x14ac:dyDescent="0.25"/>
    <row r="121005" x14ac:dyDescent="0.25"/>
    <row r="121006" x14ac:dyDescent="0.25"/>
    <row r="121007" x14ac:dyDescent="0.25"/>
    <row r="121008" x14ac:dyDescent="0.25"/>
    <row r="121009" x14ac:dyDescent="0.25"/>
    <row r="121010" x14ac:dyDescent="0.25"/>
    <row r="121011" x14ac:dyDescent="0.25"/>
    <row r="121012" x14ac:dyDescent="0.25"/>
    <row r="121013" x14ac:dyDescent="0.25"/>
    <row r="121014" x14ac:dyDescent="0.25"/>
    <row r="121015" x14ac:dyDescent="0.25"/>
    <row r="121016" x14ac:dyDescent="0.25"/>
    <row r="121017" x14ac:dyDescent="0.25"/>
    <row r="121018" x14ac:dyDescent="0.25"/>
    <row r="121019" x14ac:dyDescent="0.25"/>
    <row r="121020" x14ac:dyDescent="0.25"/>
    <row r="121021" x14ac:dyDescent="0.25"/>
    <row r="121022" x14ac:dyDescent="0.25"/>
    <row r="121023" x14ac:dyDescent="0.25"/>
    <row r="121024" x14ac:dyDescent="0.25"/>
    <row r="121025" x14ac:dyDescent="0.25"/>
    <row r="121026" x14ac:dyDescent="0.25"/>
    <row r="121027" x14ac:dyDescent="0.25"/>
    <row r="121028" x14ac:dyDescent="0.25"/>
    <row r="121029" x14ac:dyDescent="0.25"/>
    <row r="121030" x14ac:dyDescent="0.25"/>
    <row r="121031" x14ac:dyDescent="0.25"/>
    <row r="121032" x14ac:dyDescent="0.25"/>
    <row r="121033" x14ac:dyDescent="0.25"/>
    <row r="121034" x14ac:dyDescent="0.25"/>
    <row r="121035" x14ac:dyDescent="0.25"/>
    <row r="121036" x14ac:dyDescent="0.25"/>
    <row r="121037" x14ac:dyDescent="0.25"/>
    <row r="121038" x14ac:dyDescent="0.25"/>
    <row r="121039" x14ac:dyDescent="0.25"/>
    <row r="121040" x14ac:dyDescent="0.25"/>
    <row r="121041" x14ac:dyDescent="0.25"/>
    <row r="121042" x14ac:dyDescent="0.25"/>
    <row r="121043" x14ac:dyDescent="0.25"/>
    <row r="121044" x14ac:dyDescent="0.25"/>
    <row r="121045" x14ac:dyDescent="0.25"/>
    <row r="121046" x14ac:dyDescent="0.25"/>
    <row r="121047" x14ac:dyDescent="0.25"/>
    <row r="121048" x14ac:dyDescent="0.25"/>
    <row r="121049" x14ac:dyDescent="0.25"/>
    <row r="121050" x14ac:dyDescent="0.25"/>
    <row r="121051" x14ac:dyDescent="0.25"/>
    <row r="121052" x14ac:dyDescent="0.25"/>
    <row r="121053" x14ac:dyDescent="0.25"/>
    <row r="121054" x14ac:dyDescent="0.25"/>
    <row r="121055" x14ac:dyDescent="0.25"/>
    <row r="121056" x14ac:dyDescent="0.25"/>
    <row r="121057" x14ac:dyDescent="0.25"/>
    <row r="121058" x14ac:dyDescent="0.25"/>
    <row r="121059" x14ac:dyDescent="0.25"/>
    <row r="121060" x14ac:dyDescent="0.25"/>
    <row r="121061" x14ac:dyDescent="0.25"/>
    <row r="121062" x14ac:dyDescent="0.25"/>
    <row r="121063" x14ac:dyDescent="0.25"/>
    <row r="121064" x14ac:dyDescent="0.25"/>
    <row r="121065" x14ac:dyDescent="0.25"/>
    <row r="121066" x14ac:dyDescent="0.25"/>
    <row r="121067" x14ac:dyDescent="0.25"/>
    <row r="121068" x14ac:dyDescent="0.25"/>
    <row r="121069" x14ac:dyDescent="0.25"/>
    <row r="121070" x14ac:dyDescent="0.25"/>
    <row r="121071" x14ac:dyDescent="0.25"/>
    <row r="121072" x14ac:dyDescent="0.25"/>
    <row r="121073" x14ac:dyDescent="0.25"/>
    <row r="121074" x14ac:dyDescent="0.25"/>
    <row r="121075" x14ac:dyDescent="0.25"/>
    <row r="121076" x14ac:dyDescent="0.25"/>
    <row r="121077" x14ac:dyDescent="0.25"/>
    <row r="121078" x14ac:dyDescent="0.25"/>
    <row r="121079" x14ac:dyDescent="0.25"/>
    <row r="121080" x14ac:dyDescent="0.25"/>
    <row r="121081" x14ac:dyDescent="0.25"/>
    <row r="121082" x14ac:dyDescent="0.25"/>
    <row r="121083" x14ac:dyDescent="0.25"/>
    <row r="121084" x14ac:dyDescent="0.25"/>
    <row r="121085" x14ac:dyDescent="0.25"/>
    <row r="121086" x14ac:dyDescent="0.25"/>
    <row r="121087" x14ac:dyDescent="0.25"/>
    <row r="121088" x14ac:dyDescent="0.25"/>
    <row r="121089" x14ac:dyDescent="0.25"/>
    <row r="121090" x14ac:dyDescent="0.25"/>
    <row r="121091" x14ac:dyDescent="0.25"/>
    <row r="121092" x14ac:dyDescent="0.25"/>
    <row r="121093" x14ac:dyDescent="0.25"/>
    <row r="121094" x14ac:dyDescent="0.25"/>
    <row r="121095" x14ac:dyDescent="0.25"/>
    <row r="121096" x14ac:dyDescent="0.25"/>
    <row r="121097" x14ac:dyDescent="0.25"/>
    <row r="121098" x14ac:dyDescent="0.25"/>
    <row r="121099" x14ac:dyDescent="0.25"/>
    <row r="121100" x14ac:dyDescent="0.25"/>
    <row r="121101" x14ac:dyDescent="0.25"/>
    <row r="121102" x14ac:dyDescent="0.25"/>
    <row r="121103" x14ac:dyDescent="0.25"/>
    <row r="121104" x14ac:dyDescent="0.25"/>
    <row r="121105" x14ac:dyDescent="0.25"/>
    <row r="121106" x14ac:dyDescent="0.25"/>
    <row r="121107" x14ac:dyDescent="0.25"/>
    <row r="121108" x14ac:dyDescent="0.25"/>
    <row r="121109" x14ac:dyDescent="0.25"/>
    <row r="121110" x14ac:dyDescent="0.25"/>
    <row r="121111" x14ac:dyDescent="0.25"/>
    <row r="121112" x14ac:dyDescent="0.25"/>
    <row r="121113" x14ac:dyDescent="0.25"/>
    <row r="121114" x14ac:dyDescent="0.25"/>
    <row r="121115" x14ac:dyDescent="0.25"/>
    <row r="121116" x14ac:dyDescent="0.25"/>
    <row r="121117" x14ac:dyDescent="0.25"/>
    <row r="121118" x14ac:dyDescent="0.25"/>
    <row r="121119" x14ac:dyDescent="0.25"/>
    <row r="121120" x14ac:dyDescent="0.25"/>
    <row r="121121" x14ac:dyDescent="0.25"/>
    <row r="121122" x14ac:dyDescent="0.25"/>
    <row r="121123" x14ac:dyDescent="0.25"/>
    <row r="121124" x14ac:dyDescent="0.25"/>
    <row r="121125" x14ac:dyDescent="0.25"/>
    <row r="121126" x14ac:dyDescent="0.25"/>
    <row r="121127" x14ac:dyDescent="0.25"/>
    <row r="121128" x14ac:dyDescent="0.25"/>
    <row r="121129" x14ac:dyDescent="0.25"/>
    <row r="121130" x14ac:dyDescent="0.25"/>
    <row r="121131" x14ac:dyDescent="0.25"/>
    <row r="121132" x14ac:dyDescent="0.25"/>
    <row r="121133" x14ac:dyDescent="0.25"/>
    <row r="121134" x14ac:dyDescent="0.25"/>
    <row r="121135" x14ac:dyDescent="0.25"/>
    <row r="121136" x14ac:dyDescent="0.25"/>
    <row r="121137" x14ac:dyDescent="0.25"/>
    <row r="121138" x14ac:dyDescent="0.25"/>
    <row r="121139" x14ac:dyDescent="0.25"/>
    <row r="121140" x14ac:dyDescent="0.25"/>
    <row r="121141" x14ac:dyDescent="0.25"/>
    <row r="121142" x14ac:dyDescent="0.25"/>
    <row r="121143" x14ac:dyDescent="0.25"/>
    <row r="121144" x14ac:dyDescent="0.25"/>
    <row r="121145" x14ac:dyDescent="0.25"/>
    <row r="121146" x14ac:dyDescent="0.25"/>
    <row r="121147" x14ac:dyDescent="0.25"/>
    <row r="121148" x14ac:dyDescent="0.25"/>
    <row r="121149" x14ac:dyDescent="0.25"/>
    <row r="121150" x14ac:dyDescent="0.25"/>
    <row r="121151" x14ac:dyDescent="0.25"/>
    <row r="121152" x14ac:dyDescent="0.25"/>
    <row r="121153" x14ac:dyDescent="0.25"/>
    <row r="121154" x14ac:dyDescent="0.25"/>
    <row r="121155" x14ac:dyDescent="0.25"/>
    <row r="121156" x14ac:dyDescent="0.25"/>
    <row r="121157" x14ac:dyDescent="0.25"/>
    <row r="121158" x14ac:dyDescent="0.25"/>
    <row r="121159" x14ac:dyDescent="0.25"/>
    <row r="121160" x14ac:dyDescent="0.25"/>
    <row r="121161" x14ac:dyDescent="0.25"/>
    <row r="121162" x14ac:dyDescent="0.25"/>
    <row r="121163" x14ac:dyDescent="0.25"/>
    <row r="121164" x14ac:dyDescent="0.25"/>
    <row r="121165" x14ac:dyDescent="0.25"/>
    <row r="121166" x14ac:dyDescent="0.25"/>
    <row r="121167" x14ac:dyDescent="0.25"/>
    <row r="121168" x14ac:dyDescent="0.25"/>
    <row r="121169" x14ac:dyDescent="0.25"/>
    <row r="121170" x14ac:dyDescent="0.25"/>
    <row r="121171" x14ac:dyDescent="0.25"/>
    <row r="121172" x14ac:dyDescent="0.25"/>
    <row r="121173" x14ac:dyDescent="0.25"/>
    <row r="121174" x14ac:dyDescent="0.25"/>
    <row r="121175" x14ac:dyDescent="0.25"/>
    <row r="121176" x14ac:dyDescent="0.25"/>
    <row r="121177" x14ac:dyDescent="0.25"/>
    <row r="121178" x14ac:dyDescent="0.25"/>
    <row r="121179" x14ac:dyDescent="0.25"/>
    <row r="121180" x14ac:dyDescent="0.25"/>
    <row r="121181" x14ac:dyDescent="0.25"/>
    <row r="121182" x14ac:dyDescent="0.25"/>
    <row r="121183" x14ac:dyDescent="0.25"/>
    <row r="121184" x14ac:dyDescent="0.25"/>
    <row r="121185" x14ac:dyDescent="0.25"/>
    <row r="121186" x14ac:dyDescent="0.25"/>
    <row r="121187" x14ac:dyDescent="0.25"/>
    <row r="121188" x14ac:dyDescent="0.25"/>
    <row r="121189" x14ac:dyDescent="0.25"/>
    <row r="121190" x14ac:dyDescent="0.25"/>
    <row r="121191" x14ac:dyDescent="0.25"/>
    <row r="121192" x14ac:dyDescent="0.25"/>
    <row r="121193" x14ac:dyDescent="0.25"/>
    <row r="121194" x14ac:dyDescent="0.25"/>
    <row r="121195" x14ac:dyDescent="0.25"/>
    <row r="121196" x14ac:dyDescent="0.25"/>
    <row r="121197" x14ac:dyDescent="0.25"/>
    <row r="121198" x14ac:dyDescent="0.25"/>
    <row r="121199" x14ac:dyDescent="0.25"/>
    <row r="121200" x14ac:dyDescent="0.25"/>
    <row r="121201" x14ac:dyDescent="0.25"/>
    <row r="121202" x14ac:dyDescent="0.25"/>
    <row r="121203" x14ac:dyDescent="0.25"/>
    <row r="121204" x14ac:dyDescent="0.25"/>
    <row r="121205" x14ac:dyDescent="0.25"/>
    <row r="121206" x14ac:dyDescent="0.25"/>
    <row r="121207" x14ac:dyDescent="0.25"/>
    <row r="121208" x14ac:dyDescent="0.25"/>
    <row r="121209" x14ac:dyDescent="0.25"/>
    <row r="121210" x14ac:dyDescent="0.25"/>
    <row r="121211" x14ac:dyDescent="0.25"/>
    <row r="121212" x14ac:dyDescent="0.25"/>
    <row r="121213" x14ac:dyDescent="0.25"/>
    <row r="121214" x14ac:dyDescent="0.25"/>
    <row r="121215" x14ac:dyDescent="0.25"/>
    <row r="121216" x14ac:dyDescent="0.25"/>
    <row r="121217" x14ac:dyDescent="0.25"/>
    <row r="121218" x14ac:dyDescent="0.25"/>
    <row r="121219" x14ac:dyDescent="0.25"/>
    <row r="121220" x14ac:dyDescent="0.25"/>
    <row r="121221" x14ac:dyDescent="0.25"/>
    <row r="121222" x14ac:dyDescent="0.25"/>
    <row r="121223" x14ac:dyDescent="0.25"/>
    <row r="121224" x14ac:dyDescent="0.25"/>
    <row r="121225" x14ac:dyDescent="0.25"/>
    <row r="121226" x14ac:dyDescent="0.25"/>
    <row r="121227" x14ac:dyDescent="0.25"/>
    <row r="121228" x14ac:dyDescent="0.25"/>
    <row r="121229" x14ac:dyDescent="0.25"/>
    <row r="121230" x14ac:dyDescent="0.25"/>
    <row r="121231" x14ac:dyDescent="0.25"/>
    <row r="121232" x14ac:dyDescent="0.25"/>
    <row r="121233" x14ac:dyDescent="0.25"/>
    <row r="121234" x14ac:dyDescent="0.25"/>
    <row r="121235" x14ac:dyDescent="0.25"/>
    <row r="121236" x14ac:dyDescent="0.25"/>
    <row r="121237" x14ac:dyDescent="0.25"/>
    <row r="121238" x14ac:dyDescent="0.25"/>
    <row r="121239" x14ac:dyDescent="0.25"/>
    <row r="121240" x14ac:dyDescent="0.25"/>
    <row r="121241" x14ac:dyDescent="0.25"/>
    <row r="121242" x14ac:dyDescent="0.25"/>
    <row r="121243" x14ac:dyDescent="0.25"/>
    <row r="121244" x14ac:dyDescent="0.25"/>
    <row r="121245" x14ac:dyDescent="0.25"/>
    <row r="121246" x14ac:dyDescent="0.25"/>
    <row r="121247" x14ac:dyDescent="0.25"/>
    <row r="121248" x14ac:dyDescent="0.25"/>
    <row r="121249" x14ac:dyDescent="0.25"/>
    <row r="121250" x14ac:dyDescent="0.25"/>
    <row r="121251" x14ac:dyDescent="0.25"/>
    <row r="121252" x14ac:dyDescent="0.25"/>
    <row r="121253" x14ac:dyDescent="0.25"/>
    <row r="121254" x14ac:dyDescent="0.25"/>
    <row r="121255" x14ac:dyDescent="0.25"/>
    <row r="121256" x14ac:dyDescent="0.25"/>
    <row r="121257" x14ac:dyDescent="0.25"/>
    <row r="121258" x14ac:dyDescent="0.25"/>
    <row r="121259" x14ac:dyDescent="0.25"/>
    <row r="121260" x14ac:dyDescent="0.25"/>
    <row r="121261" x14ac:dyDescent="0.25"/>
    <row r="121262" x14ac:dyDescent="0.25"/>
    <row r="121263" x14ac:dyDescent="0.25"/>
    <row r="121264" x14ac:dyDescent="0.25"/>
    <row r="121265" x14ac:dyDescent="0.25"/>
    <row r="121266" x14ac:dyDescent="0.25"/>
    <row r="121267" x14ac:dyDescent="0.25"/>
    <row r="121268" x14ac:dyDescent="0.25"/>
    <row r="121269" x14ac:dyDescent="0.25"/>
    <row r="121270" x14ac:dyDescent="0.25"/>
    <row r="121271" x14ac:dyDescent="0.25"/>
    <row r="121272" x14ac:dyDescent="0.25"/>
    <row r="121273" x14ac:dyDescent="0.25"/>
    <row r="121274" x14ac:dyDescent="0.25"/>
    <row r="121275" x14ac:dyDescent="0.25"/>
    <row r="121276" x14ac:dyDescent="0.25"/>
    <row r="121277" x14ac:dyDescent="0.25"/>
    <row r="121278" x14ac:dyDescent="0.25"/>
    <row r="121279" x14ac:dyDescent="0.25"/>
    <row r="121280" x14ac:dyDescent="0.25"/>
    <row r="121281" x14ac:dyDescent="0.25"/>
    <row r="121282" x14ac:dyDescent="0.25"/>
    <row r="121283" x14ac:dyDescent="0.25"/>
    <row r="121284" x14ac:dyDescent="0.25"/>
    <row r="121285" x14ac:dyDescent="0.25"/>
    <row r="121286" x14ac:dyDescent="0.25"/>
    <row r="121287" x14ac:dyDescent="0.25"/>
    <row r="121288" x14ac:dyDescent="0.25"/>
    <row r="121289" x14ac:dyDescent="0.25"/>
    <row r="121290" x14ac:dyDescent="0.25"/>
    <row r="121291" x14ac:dyDescent="0.25"/>
    <row r="121292" x14ac:dyDescent="0.25"/>
    <row r="121293" x14ac:dyDescent="0.25"/>
    <row r="121294" x14ac:dyDescent="0.25"/>
    <row r="121295" x14ac:dyDescent="0.25"/>
    <row r="121296" x14ac:dyDescent="0.25"/>
    <row r="121297" x14ac:dyDescent="0.25"/>
    <row r="121298" x14ac:dyDescent="0.25"/>
    <row r="121299" x14ac:dyDescent="0.25"/>
    <row r="121300" x14ac:dyDescent="0.25"/>
    <row r="121301" x14ac:dyDescent="0.25"/>
    <row r="121302" x14ac:dyDescent="0.25"/>
    <row r="121303" x14ac:dyDescent="0.25"/>
    <row r="121304" x14ac:dyDescent="0.25"/>
    <row r="121305" x14ac:dyDescent="0.25"/>
    <row r="121306" x14ac:dyDescent="0.25"/>
    <row r="121307" x14ac:dyDescent="0.25"/>
    <row r="121308" x14ac:dyDescent="0.25"/>
    <row r="121309" x14ac:dyDescent="0.25"/>
    <row r="121310" x14ac:dyDescent="0.25"/>
    <row r="121311" x14ac:dyDescent="0.25"/>
    <row r="121312" x14ac:dyDescent="0.25"/>
    <row r="121313" x14ac:dyDescent="0.25"/>
    <row r="121314" x14ac:dyDescent="0.25"/>
    <row r="121315" x14ac:dyDescent="0.25"/>
    <row r="121316" x14ac:dyDescent="0.25"/>
    <row r="121317" x14ac:dyDescent="0.25"/>
    <row r="121318" x14ac:dyDescent="0.25"/>
    <row r="121319" x14ac:dyDescent="0.25"/>
    <row r="121320" x14ac:dyDescent="0.25"/>
    <row r="121321" x14ac:dyDescent="0.25"/>
    <row r="121322" x14ac:dyDescent="0.25"/>
    <row r="121323" x14ac:dyDescent="0.25"/>
    <row r="121324" x14ac:dyDescent="0.25"/>
    <row r="121325" x14ac:dyDescent="0.25"/>
    <row r="121326" x14ac:dyDescent="0.25"/>
    <row r="121327" x14ac:dyDescent="0.25"/>
    <row r="121328" x14ac:dyDescent="0.25"/>
    <row r="121329" x14ac:dyDescent="0.25"/>
    <row r="121330" x14ac:dyDescent="0.25"/>
    <row r="121331" x14ac:dyDescent="0.25"/>
    <row r="121332" x14ac:dyDescent="0.25"/>
    <row r="121333" x14ac:dyDescent="0.25"/>
    <row r="121334" x14ac:dyDescent="0.25"/>
    <row r="121335" x14ac:dyDescent="0.25"/>
    <row r="121336" x14ac:dyDescent="0.25"/>
    <row r="121337" x14ac:dyDescent="0.25"/>
    <row r="121338" x14ac:dyDescent="0.25"/>
    <row r="121339" x14ac:dyDescent="0.25"/>
    <row r="121340" x14ac:dyDescent="0.25"/>
    <row r="121341" x14ac:dyDescent="0.25"/>
    <row r="121342" x14ac:dyDescent="0.25"/>
    <row r="121343" x14ac:dyDescent="0.25"/>
    <row r="121344" x14ac:dyDescent="0.25"/>
    <row r="121345" x14ac:dyDescent="0.25"/>
    <row r="121346" x14ac:dyDescent="0.25"/>
    <row r="121347" x14ac:dyDescent="0.25"/>
    <row r="121348" x14ac:dyDescent="0.25"/>
    <row r="121349" x14ac:dyDescent="0.25"/>
    <row r="121350" x14ac:dyDescent="0.25"/>
    <row r="121351" x14ac:dyDescent="0.25"/>
    <row r="121352" x14ac:dyDescent="0.25"/>
    <row r="121353" x14ac:dyDescent="0.25"/>
    <row r="121354" x14ac:dyDescent="0.25"/>
    <row r="121355" x14ac:dyDescent="0.25"/>
    <row r="121356" x14ac:dyDescent="0.25"/>
    <row r="121357" x14ac:dyDescent="0.25"/>
    <row r="121358" x14ac:dyDescent="0.25"/>
    <row r="121359" x14ac:dyDescent="0.25"/>
    <row r="121360" x14ac:dyDescent="0.25"/>
    <row r="121361" x14ac:dyDescent="0.25"/>
    <row r="121362" x14ac:dyDescent="0.25"/>
    <row r="121363" x14ac:dyDescent="0.25"/>
    <row r="121364" x14ac:dyDescent="0.25"/>
    <row r="121365" x14ac:dyDescent="0.25"/>
    <row r="121366" x14ac:dyDescent="0.25"/>
    <row r="121367" x14ac:dyDescent="0.25"/>
    <row r="121368" x14ac:dyDescent="0.25"/>
    <row r="121369" x14ac:dyDescent="0.25"/>
    <row r="121370" x14ac:dyDescent="0.25"/>
    <row r="121371" x14ac:dyDescent="0.25"/>
    <row r="121372" x14ac:dyDescent="0.25"/>
    <row r="121373" x14ac:dyDescent="0.25"/>
    <row r="121374" x14ac:dyDescent="0.25"/>
    <row r="121375" x14ac:dyDescent="0.25"/>
    <row r="121376" x14ac:dyDescent="0.25"/>
    <row r="121377" x14ac:dyDescent="0.25"/>
    <row r="121378" x14ac:dyDescent="0.25"/>
    <row r="121379" x14ac:dyDescent="0.25"/>
    <row r="121380" x14ac:dyDescent="0.25"/>
    <row r="121381" x14ac:dyDescent="0.25"/>
    <row r="121382" x14ac:dyDescent="0.25"/>
    <row r="121383" x14ac:dyDescent="0.25"/>
    <row r="121384" x14ac:dyDescent="0.25"/>
    <row r="121385" x14ac:dyDescent="0.25"/>
    <row r="121386" x14ac:dyDescent="0.25"/>
    <row r="121387" x14ac:dyDescent="0.25"/>
    <row r="121388" x14ac:dyDescent="0.25"/>
    <row r="121389" x14ac:dyDescent="0.25"/>
    <row r="121390" x14ac:dyDescent="0.25"/>
    <row r="121391" x14ac:dyDescent="0.25"/>
    <row r="121392" x14ac:dyDescent="0.25"/>
    <row r="121393" x14ac:dyDescent="0.25"/>
    <row r="121394" x14ac:dyDescent="0.25"/>
    <row r="121395" x14ac:dyDescent="0.25"/>
    <row r="121396" x14ac:dyDescent="0.25"/>
    <row r="121397" x14ac:dyDescent="0.25"/>
    <row r="121398" x14ac:dyDescent="0.25"/>
    <row r="121399" x14ac:dyDescent="0.25"/>
    <row r="121400" x14ac:dyDescent="0.25"/>
    <row r="121401" x14ac:dyDescent="0.25"/>
    <row r="121402" x14ac:dyDescent="0.25"/>
    <row r="121403" x14ac:dyDescent="0.25"/>
    <row r="121404" x14ac:dyDescent="0.25"/>
    <row r="121405" x14ac:dyDescent="0.25"/>
    <row r="121406" x14ac:dyDescent="0.25"/>
    <row r="121407" x14ac:dyDescent="0.25"/>
    <row r="121408" x14ac:dyDescent="0.25"/>
    <row r="121409" x14ac:dyDescent="0.25"/>
    <row r="121410" x14ac:dyDescent="0.25"/>
    <row r="121411" x14ac:dyDescent="0.25"/>
    <row r="121412" x14ac:dyDescent="0.25"/>
    <row r="121413" x14ac:dyDescent="0.25"/>
    <row r="121414" x14ac:dyDescent="0.25"/>
    <row r="121415" x14ac:dyDescent="0.25"/>
    <row r="121416" x14ac:dyDescent="0.25"/>
    <row r="121417" x14ac:dyDescent="0.25"/>
    <row r="121418" x14ac:dyDescent="0.25"/>
    <row r="121419" x14ac:dyDescent="0.25"/>
    <row r="121420" x14ac:dyDescent="0.25"/>
    <row r="121421" x14ac:dyDescent="0.25"/>
    <row r="121422" x14ac:dyDescent="0.25"/>
    <row r="121423" x14ac:dyDescent="0.25"/>
    <row r="121424" x14ac:dyDescent="0.25"/>
    <row r="121425" x14ac:dyDescent="0.25"/>
    <row r="121426" x14ac:dyDescent="0.25"/>
    <row r="121427" x14ac:dyDescent="0.25"/>
    <row r="121428" x14ac:dyDescent="0.25"/>
    <row r="121429" x14ac:dyDescent="0.25"/>
    <row r="121430" x14ac:dyDescent="0.25"/>
    <row r="121431" x14ac:dyDescent="0.25"/>
    <row r="121432" x14ac:dyDescent="0.25"/>
    <row r="121433" x14ac:dyDescent="0.25"/>
    <row r="121434" x14ac:dyDescent="0.25"/>
    <row r="121435" x14ac:dyDescent="0.25"/>
    <row r="121436" x14ac:dyDescent="0.25"/>
    <row r="121437" x14ac:dyDescent="0.25"/>
    <row r="121438" x14ac:dyDescent="0.25"/>
    <row r="121439" x14ac:dyDescent="0.25"/>
    <row r="121440" x14ac:dyDescent="0.25"/>
    <row r="121441" x14ac:dyDescent="0.25"/>
    <row r="121442" x14ac:dyDescent="0.25"/>
    <row r="121443" x14ac:dyDescent="0.25"/>
    <row r="121444" x14ac:dyDescent="0.25"/>
    <row r="121445" x14ac:dyDescent="0.25"/>
    <row r="121446" x14ac:dyDescent="0.25"/>
    <row r="121447" x14ac:dyDescent="0.25"/>
    <row r="121448" x14ac:dyDescent="0.25"/>
    <row r="121449" x14ac:dyDescent="0.25"/>
    <row r="121450" x14ac:dyDescent="0.25"/>
    <row r="121451" x14ac:dyDescent="0.25"/>
    <row r="121452" x14ac:dyDescent="0.25"/>
    <row r="121453" x14ac:dyDescent="0.25"/>
    <row r="121454" x14ac:dyDescent="0.25"/>
    <row r="121455" x14ac:dyDescent="0.25"/>
    <row r="121456" x14ac:dyDescent="0.25"/>
    <row r="121457" x14ac:dyDescent="0.25"/>
    <row r="121458" x14ac:dyDescent="0.25"/>
    <row r="121459" x14ac:dyDescent="0.25"/>
    <row r="121460" x14ac:dyDescent="0.25"/>
    <row r="121461" x14ac:dyDescent="0.25"/>
    <row r="121462" x14ac:dyDescent="0.25"/>
    <row r="121463" x14ac:dyDescent="0.25"/>
    <row r="121464" x14ac:dyDescent="0.25"/>
    <row r="121465" x14ac:dyDescent="0.25"/>
    <row r="121466" x14ac:dyDescent="0.25"/>
    <row r="121467" x14ac:dyDescent="0.25"/>
    <row r="121468" x14ac:dyDescent="0.25"/>
    <row r="121469" x14ac:dyDescent="0.25"/>
    <row r="121470" x14ac:dyDescent="0.25"/>
    <row r="121471" x14ac:dyDescent="0.25"/>
    <row r="121472" x14ac:dyDescent="0.25"/>
    <row r="121473" x14ac:dyDescent="0.25"/>
    <row r="121474" x14ac:dyDescent="0.25"/>
    <row r="121475" x14ac:dyDescent="0.25"/>
    <row r="121476" x14ac:dyDescent="0.25"/>
    <row r="121477" x14ac:dyDescent="0.25"/>
    <row r="121478" x14ac:dyDescent="0.25"/>
    <row r="121479" x14ac:dyDescent="0.25"/>
    <row r="121480" x14ac:dyDescent="0.25"/>
    <row r="121481" x14ac:dyDescent="0.25"/>
    <row r="121482" x14ac:dyDescent="0.25"/>
    <row r="121483" x14ac:dyDescent="0.25"/>
    <row r="121484" x14ac:dyDescent="0.25"/>
    <row r="121485" x14ac:dyDescent="0.25"/>
    <row r="121486" x14ac:dyDescent="0.25"/>
    <row r="121487" x14ac:dyDescent="0.25"/>
    <row r="121488" x14ac:dyDescent="0.25"/>
    <row r="121489" x14ac:dyDescent="0.25"/>
    <row r="121490" x14ac:dyDescent="0.25"/>
    <row r="121491" x14ac:dyDescent="0.25"/>
    <row r="121492" x14ac:dyDescent="0.25"/>
    <row r="121493" x14ac:dyDescent="0.25"/>
    <row r="121494" x14ac:dyDescent="0.25"/>
    <row r="121495" x14ac:dyDescent="0.25"/>
    <row r="121496" x14ac:dyDescent="0.25"/>
    <row r="121497" x14ac:dyDescent="0.25"/>
    <row r="121498" x14ac:dyDescent="0.25"/>
    <row r="121499" x14ac:dyDescent="0.25"/>
    <row r="121500" x14ac:dyDescent="0.25"/>
    <row r="121501" x14ac:dyDescent="0.25"/>
    <row r="121502" x14ac:dyDescent="0.25"/>
    <row r="121503" x14ac:dyDescent="0.25"/>
    <row r="121504" x14ac:dyDescent="0.25"/>
    <row r="121505" x14ac:dyDescent="0.25"/>
    <row r="121506" x14ac:dyDescent="0.25"/>
    <row r="121507" x14ac:dyDescent="0.25"/>
    <row r="121508" x14ac:dyDescent="0.25"/>
    <row r="121509" x14ac:dyDescent="0.25"/>
    <row r="121510" x14ac:dyDescent="0.25"/>
    <row r="121511" x14ac:dyDescent="0.25"/>
    <row r="121512" x14ac:dyDescent="0.25"/>
    <row r="121513" x14ac:dyDescent="0.25"/>
    <row r="121514" x14ac:dyDescent="0.25"/>
    <row r="121515" x14ac:dyDescent="0.25"/>
    <row r="121516" x14ac:dyDescent="0.25"/>
    <row r="121517" x14ac:dyDescent="0.25"/>
    <row r="121518" x14ac:dyDescent="0.25"/>
    <row r="121519" x14ac:dyDescent="0.25"/>
    <row r="121520" x14ac:dyDescent="0.25"/>
    <row r="121521" x14ac:dyDescent="0.25"/>
    <row r="121522" x14ac:dyDescent="0.25"/>
    <row r="121523" x14ac:dyDescent="0.25"/>
    <row r="121524" x14ac:dyDescent="0.25"/>
    <row r="121525" x14ac:dyDescent="0.25"/>
    <row r="121526" x14ac:dyDescent="0.25"/>
    <row r="121527" x14ac:dyDescent="0.25"/>
    <row r="121528" x14ac:dyDescent="0.25"/>
    <row r="121529" x14ac:dyDescent="0.25"/>
    <row r="121530" x14ac:dyDescent="0.25"/>
    <row r="121531" x14ac:dyDescent="0.25"/>
    <row r="121532" x14ac:dyDescent="0.25"/>
    <row r="121533" x14ac:dyDescent="0.25"/>
    <row r="121534" x14ac:dyDescent="0.25"/>
    <row r="121535" x14ac:dyDescent="0.25"/>
    <row r="121536" x14ac:dyDescent="0.25"/>
    <row r="121537" x14ac:dyDescent="0.25"/>
    <row r="121538" x14ac:dyDescent="0.25"/>
    <row r="121539" x14ac:dyDescent="0.25"/>
    <row r="121540" x14ac:dyDescent="0.25"/>
    <row r="121541" x14ac:dyDescent="0.25"/>
    <row r="121542" x14ac:dyDescent="0.25"/>
    <row r="121543" x14ac:dyDescent="0.25"/>
    <row r="121544" x14ac:dyDescent="0.25"/>
    <row r="121545" x14ac:dyDescent="0.25"/>
    <row r="121546" x14ac:dyDescent="0.25"/>
    <row r="121547" x14ac:dyDescent="0.25"/>
    <row r="121548" x14ac:dyDescent="0.25"/>
    <row r="121549" x14ac:dyDescent="0.25"/>
    <row r="121550" x14ac:dyDescent="0.25"/>
    <row r="121551" x14ac:dyDescent="0.25"/>
    <row r="121552" x14ac:dyDescent="0.25"/>
    <row r="121553" x14ac:dyDescent="0.25"/>
    <row r="121554" x14ac:dyDescent="0.25"/>
    <row r="121555" x14ac:dyDescent="0.25"/>
    <row r="121556" x14ac:dyDescent="0.25"/>
    <row r="121557" x14ac:dyDescent="0.25"/>
    <row r="121558" x14ac:dyDescent="0.25"/>
    <row r="121559" x14ac:dyDescent="0.25"/>
    <row r="121560" x14ac:dyDescent="0.25"/>
    <row r="121561" x14ac:dyDescent="0.25"/>
    <row r="121562" x14ac:dyDescent="0.25"/>
    <row r="121563" x14ac:dyDescent="0.25"/>
    <row r="121564" x14ac:dyDescent="0.25"/>
    <row r="121565" x14ac:dyDescent="0.25"/>
    <row r="121566" x14ac:dyDescent="0.25"/>
    <row r="121567" x14ac:dyDescent="0.25"/>
    <row r="121568" x14ac:dyDescent="0.25"/>
    <row r="121569" x14ac:dyDescent="0.25"/>
    <row r="121570" x14ac:dyDescent="0.25"/>
    <row r="121571" x14ac:dyDescent="0.25"/>
    <row r="121572" x14ac:dyDescent="0.25"/>
    <row r="121573" x14ac:dyDescent="0.25"/>
    <row r="121574" x14ac:dyDescent="0.25"/>
    <row r="121575" x14ac:dyDescent="0.25"/>
    <row r="121576" x14ac:dyDescent="0.25"/>
    <row r="121577" x14ac:dyDescent="0.25"/>
    <row r="121578" x14ac:dyDescent="0.25"/>
    <row r="121579" x14ac:dyDescent="0.25"/>
    <row r="121580" x14ac:dyDescent="0.25"/>
    <row r="121581" x14ac:dyDescent="0.25"/>
    <row r="121582" x14ac:dyDescent="0.25"/>
    <row r="121583" x14ac:dyDescent="0.25"/>
    <row r="121584" x14ac:dyDescent="0.25"/>
    <row r="121585" x14ac:dyDescent="0.25"/>
    <row r="121586" x14ac:dyDescent="0.25"/>
    <row r="121587" x14ac:dyDescent="0.25"/>
    <row r="121588" x14ac:dyDescent="0.25"/>
    <row r="121589" x14ac:dyDescent="0.25"/>
    <row r="121590" x14ac:dyDescent="0.25"/>
    <row r="121591" x14ac:dyDescent="0.25"/>
    <row r="121592" x14ac:dyDescent="0.25"/>
    <row r="121593" x14ac:dyDescent="0.25"/>
    <row r="121594" x14ac:dyDescent="0.25"/>
    <row r="121595" x14ac:dyDescent="0.25"/>
    <row r="121596" x14ac:dyDescent="0.25"/>
    <row r="121597" x14ac:dyDescent="0.25"/>
    <row r="121598" x14ac:dyDescent="0.25"/>
    <row r="121599" x14ac:dyDescent="0.25"/>
    <row r="121600" x14ac:dyDescent="0.25"/>
    <row r="121601" x14ac:dyDescent="0.25"/>
    <row r="121602" x14ac:dyDescent="0.25"/>
    <row r="121603" x14ac:dyDescent="0.25"/>
    <row r="121604" x14ac:dyDescent="0.25"/>
    <row r="121605" x14ac:dyDescent="0.25"/>
    <row r="121606" x14ac:dyDescent="0.25"/>
    <row r="121607" x14ac:dyDescent="0.25"/>
    <row r="121608" x14ac:dyDescent="0.25"/>
    <row r="121609" x14ac:dyDescent="0.25"/>
    <row r="121610" x14ac:dyDescent="0.25"/>
    <row r="121611" x14ac:dyDescent="0.25"/>
    <row r="121612" x14ac:dyDescent="0.25"/>
    <row r="121613" x14ac:dyDescent="0.25"/>
    <row r="121614" x14ac:dyDescent="0.25"/>
    <row r="121615" x14ac:dyDescent="0.25"/>
    <row r="121616" x14ac:dyDescent="0.25"/>
    <row r="121617" x14ac:dyDescent="0.25"/>
    <row r="121618" x14ac:dyDescent="0.25"/>
    <row r="121619" x14ac:dyDescent="0.25"/>
    <row r="121620" x14ac:dyDescent="0.25"/>
    <row r="121621" x14ac:dyDescent="0.25"/>
    <row r="121622" x14ac:dyDescent="0.25"/>
    <row r="121623" x14ac:dyDescent="0.25"/>
    <row r="121624" x14ac:dyDescent="0.25"/>
    <row r="121625" x14ac:dyDescent="0.25"/>
    <row r="121626" x14ac:dyDescent="0.25"/>
    <row r="121627" x14ac:dyDescent="0.25"/>
    <row r="121628" x14ac:dyDescent="0.25"/>
    <row r="121629" x14ac:dyDescent="0.25"/>
    <row r="121630" x14ac:dyDescent="0.25"/>
    <row r="121631" x14ac:dyDescent="0.25"/>
    <row r="121632" x14ac:dyDescent="0.25"/>
    <row r="121633" x14ac:dyDescent="0.25"/>
    <row r="121634" x14ac:dyDescent="0.25"/>
    <row r="121635" x14ac:dyDescent="0.25"/>
    <row r="121636" x14ac:dyDescent="0.25"/>
    <row r="121637" x14ac:dyDescent="0.25"/>
    <row r="121638" x14ac:dyDescent="0.25"/>
    <row r="121639" x14ac:dyDescent="0.25"/>
    <row r="121640" x14ac:dyDescent="0.25"/>
    <row r="121641" x14ac:dyDescent="0.25"/>
    <row r="121642" x14ac:dyDescent="0.25"/>
    <row r="121643" x14ac:dyDescent="0.25"/>
    <row r="121644" x14ac:dyDescent="0.25"/>
    <row r="121645" x14ac:dyDescent="0.25"/>
    <row r="121646" x14ac:dyDescent="0.25"/>
    <row r="121647" x14ac:dyDescent="0.25"/>
    <row r="121648" x14ac:dyDescent="0.25"/>
    <row r="121649" x14ac:dyDescent="0.25"/>
    <row r="121650" x14ac:dyDescent="0.25"/>
    <row r="121651" x14ac:dyDescent="0.25"/>
    <row r="121652" x14ac:dyDescent="0.25"/>
    <row r="121653" x14ac:dyDescent="0.25"/>
    <row r="121654" x14ac:dyDescent="0.25"/>
    <row r="121655" x14ac:dyDescent="0.25"/>
    <row r="121656" x14ac:dyDescent="0.25"/>
    <row r="121657" x14ac:dyDescent="0.25"/>
    <row r="121658" x14ac:dyDescent="0.25"/>
    <row r="121659" x14ac:dyDescent="0.25"/>
    <row r="121660" x14ac:dyDescent="0.25"/>
    <row r="121661" x14ac:dyDescent="0.25"/>
    <row r="121662" x14ac:dyDescent="0.25"/>
    <row r="121663" x14ac:dyDescent="0.25"/>
    <row r="121664" x14ac:dyDescent="0.25"/>
    <row r="121665" x14ac:dyDescent="0.25"/>
    <row r="121666" x14ac:dyDescent="0.25"/>
    <row r="121667" x14ac:dyDescent="0.25"/>
    <row r="121668" x14ac:dyDescent="0.25"/>
    <row r="121669" x14ac:dyDescent="0.25"/>
    <row r="121670" x14ac:dyDescent="0.25"/>
    <row r="121671" x14ac:dyDescent="0.25"/>
    <row r="121672" x14ac:dyDescent="0.25"/>
    <row r="121673" x14ac:dyDescent="0.25"/>
    <row r="121674" x14ac:dyDescent="0.25"/>
    <row r="121675" x14ac:dyDescent="0.25"/>
    <row r="121676" x14ac:dyDescent="0.25"/>
    <row r="121677" x14ac:dyDescent="0.25"/>
    <row r="121678" x14ac:dyDescent="0.25"/>
    <row r="121679" x14ac:dyDescent="0.25"/>
    <row r="121680" x14ac:dyDescent="0.25"/>
    <row r="121681" x14ac:dyDescent="0.25"/>
    <row r="121682" x14ac:dyDescent="0.25"/>
    <row r="121683" x14ac:dyDescent="0.25"/>
    <row r="121684" x14ac:dyDescent="0.25"/>
    <row r="121685" x14ac:dyDescent="0.25"/>
    <row r="121686" x14ac:dyDescent="0.25"/>
    <row r="121687" x14ac:dyDescent="0.25"/>
    <row r="121688" x14ac:dyDescent="0.25"/>
    <row r="121689" x14ac:dyDescent="0.25"/>
    <row r="121690" x14ac:dyDescent="0.25"/>
    <row r="121691" x14ac:dyDescent="0.25"/>
    <row r="121692" x14ac:dyDescent="0.25"/>
    <row r="121693" x14ac:dyDescent="0.25"/>
    <row r="121694" x14ac:dyDescent="0.25"/>
    <row r="121695" x14ac:dyDescent="0.25"/>
    <row r="121696" x14ac:dyDescent="0.25"/>
    <row r="121697" x14ac:dyDescent="0.25"/>
    <row r="121698" x14ac:dyDescent="0.25"/>
    <row r="121699" x14ac:dyDescent="0.25"/>
    <row r="121700" x14ac:dyDescent="0.25"/>
    <row r="121701" x14ac:dyDescent="0.25"/>
    <row r="121702" x14ac:dyDescent="0.25"/>
    <row r="121703" x14ac:dyDescent="0.25"/>
    <row r="121704" x14ac:dyDescent="0.25"/>
    <row r="121705" x14ac:dyDescent="0.25"/>
    <row r="121706" x14ac:dyDescent="0.25"/>
    <row r="121707" x14ac:dyDescent="0.25"/>
    <row r="121708" x14ac:dyDescent="0.25"/>
    <row r="121709" x14ac:dyDescent="0.25"/>
    <row r="121710" x14ac:dyDescent="0.25"/>
    <row r="121711" x14ac:dyDescent="0.25"/>
    <row r="121712" x14ac:dyDescent="0.25"/>
    <row r="121713" x14ac:dyDescent="0.25"/>
    <row r="121714" x14ac:dyDescent="0.25"/>
    <row r="121715" x14ac:dyDescent="0.25"/>
    <row r="121716" x14ac:dyDescent="0.25"/>
    <row r="121717" x14ac:dyDescent="0.25"/>
    <row r="121718" x14ac:dyDescent="0.25"/>
    <row r="121719" x14ac:dyDescent="0.25"/>
    <row r="121720" x14ac:dyDescent="0.25"/>
    <row r="121721" x14ac:dyDescent="0.25"/>
    <row r="121722" x14ac:dyDescent="0.25"/>
    <row r="121723" x14ac:dyDescent="0.25"/>
    <row r="121724" x14ac:dyDescent="0.25"/>
    <row r="121725" x14ac:dyDescent="0.25"/>
    <row r="121726" x14ac:dyDescent="0.25"/>
    <row r="121727" x14ac:dyDescent="0.25"/>
    <row r="121728" x14ac:dyDescent="0.25"/>
    <row r="121729" x14ac:dyDescent="0.25"/>
    <row r="121730" x14ac:dyDescent="0.25"/>
    <row r="121731" x14ac:dyDescent="0.25"/>
    <row r="121732" x14ac:dyDescent="0.25"/>
    <row r="121733" x14ac:dyDescent="0.25"/>
    <row r="121734" x14ac:dyDescent="0.25"/>
    <row r="121735" x14ac:dyDescent="0.25"/>
    <row r="121736" x14ac:dyDescent="0.25"/>
    <row r="121737" x14ac:dyDescent="0.25"/>
    <row r="121738" x14ac:dyDescent="0.25"/>
    <row r="121739" x14ac:dyDescent="0.25"/>
    <row r="121740" x14ac:dyDescent="0.25"/>
    <row r="121741" x14ac:dyDescent="0.25"/>
    <row r="121742" x14ac:dyDescent="0.25"/>
    <row r="121743" x14ac:dyDescent="0.25"/>
    <row r="121744" x14ac:dyDescent="0.25"/>
    <row r="121745" x14ac:dyDescent="0.25"/>
    <row r="121746" x14ac:dyDescent="0.25"/>
    <row r="121747" x14ac:dyDescent="0.25"/>
    <row r="121748" x14ac:dyDescent="0.25"/>
    <row r="121749" x14ac:dyDescent="0.25"/>
    <row r="121750" x14ac:dyDescent="0.25"/>
    <row r="121751" x14ac:dyDescent="0.25"/>
    <row r="121752" x14ac:dyDescent="0.25"/>
    <row r="121753" x14ac:dyDescent="0.25"/>
    <row r="121754" x14ac:dyDescent="0.25"/>
    <row r="121755" x14ac:dyDescent="0.25"/>
    <row r="121756" x14ac:dyDescent="0.25"/>
    <row r="121757" x14ac:dyDescent="0.25"/>
    <row r="121758" x14ac:dyDescent="0.25"/>
    <row r="121759" x14ac:dyDescent="0.25"/>
    <row r="121760" x14ac:dyDescent="0.25"/>
    <row r="121761" x14ac:dyDescent="0.25"/>
    <row r="121762" x14ac:dyDescent="0.25"/>
    <row r="121763" x14ac:dyDescent="0.25"/>
    <row r="121764" x14ac:dyDescent="0.25"/>
    <row r="121765" x14ac:dyDescent="0.25"/>
    <row r="121766" x14ac:dyDescent="0.25"/>
    <row r="121767" x14ac:dyDescent="0.25"/>
    <row r="121768" x14ac:dyDescent="0.25"/>
    <row r="121769" x14ac:dyDescent="0.25"/>
    <row r="121770" x14ac:dyDescent="0.25"/>
    <row r="121771" x14ac:dyDescent="0.25"/>
    <row r="121772" x14ac:dyDescent="0.25"/>
    <row r="121773" x14ac:dyDescent="0.25"/>
    <row r="121774" x14ac:dyDescent="0.25"/>
    <row r="121775" x14ac:dyDescent="0.25"/>
    <row r="121776" x14ac:dyDescent="0.25"/>
    <row r="121777" x14ac:dyDescent="0.25"/>
    <row r="121778" x14ac:dyDescent="0.25"/>
    <row r="121779" x14ac:dyDescent="0.25"/>
    <row r="121780" x14ac:dyDescent="0.25"/>
    <row r="121781" x14ac:dyDescent="0.25"/>
    <row r="121782" x14ac:dyDescent="0.25"/>
    <row r="121783" x14ac:dyDescent="0.25"/>
    <row r="121784" x14ac:dyDescent="0.25"/>
    <row r="121785" x14ac:dyDescent="0.25"/>
    <row r="121786" x14ac:dyDescent="0.25"/>
    <row r="121787" x14ac:dyDescent="0.25"/>
    <row r="121788" x14ac:dyDescent="0.25"/>
    <row r="121789" x14ac:dyDescent="0.25"/>
    <row r="121790" x14ac:dyDescent="0.25"/>
    <row r="121791" x14ac:dyDescent="0.25"/>
    <row r="121792" x14ac:dyDescent="0.25"/>
    <row r="121793" x14ac:dyDescent="0.25"/>
    <row r="121794" x14ac:dyDescent="0.25"/>
    <row r="121795" x14ac:dyDescent="0.25"/>
    <row r="121796" x14ac:dyDescent="0.25"/>
    <row r="121797" x14ac:dyDescent="0.25"/>
    <row r="121798" x14ac:dyDescent="0.25"/>
    <row r="121799" x14ac:dyDescent="0.25"/>
    <row r="121800" x14ac:dyDescent="0.25"/>
    <row r="121801" x14ac:dyDescent="0.25"/>
    <row r="121802" x14ac:dyDescent="0.25"/>
    <row r="121803" x14ac:dyDescent="0.25"/>
    <row r="121804" x14ac:dyDescent="0.25"/>
    <row r="121805" x14ac:dyDescent="0.25"/>
    <row r="121806" x14ac:dyDescent="0.25"/>
    <row r="121807" x14ac:dyDescent="0.25"/>
    <row r="121808" x14ac:dyDescent="0.25"/>
    <row r="121809" x14ac:dyDescent="0.25"/>
    <row r="121810" x14ac:dyDescent="0.25"/>
    <row r="121811" x14ac:dyDescent="0.25"/>
    <row r="121812" x14ac:dyDescent="0.25"/>
    <row r="121813" x14ac:dyDescent="0.25"/>
    <row r="121814" x14ac:dyDescent="0.25"/>
    <row r="121815" x14ac:dyDescent="0.25"/>
    <row r="121816" x14ac:dyDescent="0.25"/>
    <row r="121817" x14ac:dyDescent="0.25"/>
    <row r="121818" x14ac:dyDescent="0.25"/>
    <row r="121819" x14ac:dyDescent="0.25"/>
    <row r="121820" x14ac:dyDescent="0.25"/>
    <row r="121821" x14ac:dyDescent="0.25"/>
    <row r="121822" x14ac:dyDescent="0.25"/>
    <row r="121823" x14ac:dyDescent="0.25"/>
    <row r="121824" x14ac:dyDescent="0.25"/>
    <row r="121825" x14ac:dyDescent="0.25"/>
    <row r="121826" x14ac:dyDescent="0.25"/>
    <row r="121827" x14ac:dyDescent="0.25"/>
    <row r="121828" x14ac:dyDescent="0.25"/>
    <row r="121829" x14ac:dyDescent="0.25"/>
    <row r="121830" x14ac:dyDescent="0.25"/>
    <row r="121831" x14ac:dyDescent="0.25"/>
    <row r="121832" x14ac:dyDescent="0.25"/>
    <row r="121833" x14ac:dyDescent="0.25"/>
    <row r="121834" x14ac:dyDescent="0.25"/>
    <row r="121835" x14ac:dyDescent="0.25"/>
    <row r="121836" x14ac:dyDescent="0.25"/>
    <row r="121837" x14ac:dyDescent="0.25"/>
    <row r="121838" x14ac:dyDescent="0.25"/>
    <row r="121839" x14ac:dyDescent="0.25"/>
    <row r="121840" x14ac:dyDescent="0.25"/>
    <row r="121841" x14ac:dyDescent="0.25"/>
    <row r="121842" x14ac:dyDescent="0.25"/>
    <row r="121843" x14ac:dyDescent="0.25"/>
    <row r="121844" x14ac:dyDescent="0.25"/>
    <row r="121845" x14ac:dyDescent="0.25"/>
    <row r="121846" x14ac:dyDescent="0.25"/>
    <row r="121847" x14ac:dyDescent="0.25"/>
    <row r="121848" x14ac:dyDescent="0.25"/>
    <row r="121849" x14ac:dyDescent="0.25"/>
    <row r="121850" x14ac:dyDescent="0.25"/>
    <row r="121851" x14ac:dyDescent="0.25"/>
    <row r="121852" x14ac:dyDescent="0.25"/>
    <row r="121853" x14ac:dyDescent="0.25"/>
    <row r="121854" x14ac:dyDescent="0.25"/>
    <row r="121855" x14ac:dyDescent="0.25"/>
    <row r="121856" x14ac:dyDescent="0.25"/>
    <row r="121857" x14ac:dyDescent="0.25"/>
    <row r="121858" x14ac:dyDescent="0.25"/>
    <row r="121859" x14ac:dyDescent="0.25"/>
    <row r="121860" x14ac:dyDescent="0.25"/>
    <row r="121861" x14ac:dyDescent="0.25"/>
    <row r="121862" x14ac:dyDescent="0.25"/>
    <row r="121863" x14ac:dyDescent="0.25"/>
    <row r="121864" x14ac:dyDescent="0.25"/>
    <row r="121865" x14ac:dyDescent="0.25"/>
    <row r="121866" x14ac:dyDescent="0.25"/>
    <row r="121867" x14ac:dyDescent="0.25"/>
    <row r="121868" x14ac:dyDescent="0.25"/>
    <row r="121869" x14ac:dyDescent="0.25"/>
    <row r="121870" x14ac:dyDescent="0.25"/>
    <row r="121871" x14ac:dyDescent="0.25"/>
    <row r="121872" x14ac:dyDescent="0.25"/>
    <row r="121873" x14ac:dyDescent="0.25"/>
    <row r="121874" x14ac:dyDescent="0.25"/>
    <row r="121875" x14ac:dyDescent="0.25"/>
    <row r="121876" x14ac:dyDescent="0.25"/>
    <row r="121877" x14ac:dyDescent="0.25"/>
    <row r="121878" x14ac:dyDescent="0.25"/>
    <row r="121879" x14ac:dyDescent="0.25"/>
    <row r="121880" x14ac:dyDescent="0.25"/>
    <row r="121881" x14ac:dyDescent="0.25"/>
    <row r="121882" x14ac:dyDescent="0.25"/>
    <row r="121883" x14ac:dyDescent="0.25"/>
    <row r="121884" x14ac:dyDescent="0.25"/>
    <row r="121885" x14ac:dyDescent="0.25"/>
    <row r="121886" x14ac:dyDescent="0.25"/>
    <row r="121887" x14ac:dyDescent="0.25"/>
    <row r="121888" x14ac:dyDescent="0.25"/>
    <row r="121889" x14ac:dyDescent="0.25"/>
    <row r="121890" x14ac:dyDescent="0.25"/>
    <row r="121891" x14ac:dyDescent="0.25"/>
    <row r="121892" x14ac:dyDescent="0.25"/>
    <row r="121893" x14ac:dyDescent="0.25"/>
    <row r="121894" x14ac:dyDescent="0.25"/>
    <row r="121895" x14ac:dyDescent="0.25"/>
    <row r="121896" x14ac:dyDescent="0.25"/>
    <row r="121897" x14ac:dyDescent="0.25"/>
    <row r="121898" x14ac:dyDescent="0.25"/>
    <row r="121899" x14ac:dyDescent="0.25"/>
    <row r="121900" x14ac:dyDescent="0.25"/>
    <row r="121901" x14ac:dyDescent="0.25"/>
    <row r="121902" x14ac:dyDescent="0.25"/>
    <row r="121903" x14ac:dyDescent="0.25"/>
    <row r="121904" x14ac:dyDescent="0.25"/>
    <row r="121905" x14ac:dyDescent="0.25"/>
    <row r="121906" x14ac:dyDescent="0.25"/>
    <row r="121907" x14ac:dyDescent="0.25"/>
    <row r="121908" x14ac:dyDescent="0.25"/>
    <row r="121909" x14ac:dyDescent="0.25"/>
    <row r="121910" x14ac:dyDescent="0.25"/>
    <row r="121911" x14ac:dyDescent="0.25"/>
    <row r="121912" x14ac:dyDescent="0.25"/>
    <row r="121913" x14ac:dyDescent="0.25"/>
    <row r="121914" x14ac:dyDescent="0.25"/>
    <row r="121915" x14ac:dyDescent="0.25"/>
    <row r="121916" x14ac:dyDescent="0.25"/>
    <row r="121917" x14ac:dyDescent="0.25"/>
    <row r="121918" x14ac:dyDescent="0.25"/>
    <row r="121919" x14ac:dyDescent="0.25"/>
    <row r="121920" x14ac:dyDescent="0.25"/>
    <row r="121921" x14ac:dyDescent="0.25"/>
    <row r="121922" x14ac:dyDescent="0.25"/>
    <row r="121923" x14ac:dyDescent="0.25"/>
    <row r="121924" x14ac:dyDescent="0.25"/>
    <row r="121925" x14ac:dyDescent="0.25"/>
    <row r="121926" x14ac:dyDescent="0.25"/>
    <row r="121927" x14ac:dyDescent="0.25"/>
    <row r="121928" x14ac:dyDescent="0.25"/>
    <row r="121929" x14ac:dyDescent="0.25"/>
    <row r="121930" x14ac:dyDescent="0.25"/>
    <row r="121931" x14ac:dyDescent="0.25"/>
    <row r="121932" x14ac:dyDescent="0.25"/>
    <row r="121933" x14ac:dyDescent="0.25"/>
    <row r="121934" x14ac:dyDescent="0.25"/>
    <row r="121935" x14ac:dyDescent="0.25"/>
    <row r="121936" x14ac:dyDescent="0.25"/>
    <row r="121937" x14ac:dyDescent="0.25"/>
    <row r="121938" x14ac:dyDescent="0.25"/>
    <row r="121939" x14ac:dyDescent="0.25"/>
    <row r="121940" x14ac:dyDescent="0.25"/>
    <row r="121941" x14ac:dyDescent="0.25"/>
    <row r="121942" x14ac:dyDescent="0.25"/>
    <row r="121943" x14ac:dyDescent="0.25"/>
    <row r="121944" x14ac:dyDescent="0.25"/>
    <row r="121945" x14ac:dyDescent="0.25"/>
    <row r="121946" x14ac:dyDescent="0.25"/>
    <row r="121947" x14ac:dyDescent="0.25"/>
    <row r="121948" x14ac:dyDescent="0.25"/>
    <row r="121949" x14ac:dyDescent="0.25"/>
    <row r="121950" x14ac:dyDescent="0.25"/>
    <row r="121951" x14ac:dyDescent="0.25"/>
    <row r="121952" x14ac:dyDescent="0.25"/>
    <row r="121953" x14ac:dyDescent="0.25"/>
    <row r="121954" x14ac:dyDescent="0.25"/>
    <row r="121955" x14ac:dyDescent="0.25"/>
    <row r="121956" x14ac:dyDescent="0.25"/>
    <row r="121957" x14ac:dyDescent="0.25"/>
    <row r="121958" x14ac:dyDescent="0.25"/>
    <row r="121959" x14ac:dyDescent="0.25"/>
    <row r="121960" x14ac:dyDescent="0.25"/>
    <row r="121961" x14ac:dyDescent="0.25"/>
    <row r="121962" x14ac:dyDescent="0.25"/>
    <row r="121963" x14ac:dyDescent="0.25"/>
    <row r="121964" x14ac:dyDescent="0.25"/>
    <row r="121965" x14ac:dyDescent="0.25"/>
    <row r="121966" x14ac:dyDescent="0.25"/>
    <row r="121967" x14ac:dyDescent="0.25"/>
    <row r="121968" x14ac:dyDescent="0.25"/>
    <row r="121969" x14ac:dyDescent="0.25"/>
    <row r="121970" x14ac:dyDescent="0.25"/>
    <row r="121971" x14ac:dyDescent="0.25"/>
    <row r="121972" x14ac:dyDescent="0.25"/>
    <row r="121973" x14ac:dyDescent="0.25"/>
    <row r="121974" x14ac:dyDescent="0.25"/>
    <row r="121975" x14ac:dyDescent="0.25"/>
    <row r="121976" x14ac:dyDescent="0.25"/>
    <row r="121977" x14ac:dyDescent="0.25"/>
    <row r="121978" x14ac:dyDescent="0.25"/>
    <row r="121979" x14ac:dyDescent="0.25"/>
    <row r="121980" x14ac:dyDescent="0.25"/>
    <row r="121981" x14ac:dyDescent="0.25"/>
    <row r="121982" x14ac:dyDescent="0.25"/>
    <row r="121983" x14ac:dyDescent="0.25"/>
    <row r="121984" x14ac:dyDescent="0.25"/>
    <row r="121985" x14ac:dyDescent="0.25"/>
    <row r="121986" x14ac:dyDescent="0.25"/>
    <row r="121987" x14ac:dyDescent="0.25"/>
    <row r="121988" x14ac:dyDescent="0.25"/>
    <row r="121989" x14ac:dyDescent="0.25"/>
    <row r="121990" x14ac:dyDescent="0.25"/>
    <row r="121991" x14ac:dyDescent="0.25"/>
    <row r="121992" x14ac:dyDescent="0.25"/>
    <row r="121993" x14ac:dyDescent="0.25"/>
    <row r="121994" x14ac:dyDescent="0.25"/>
    <row r="121995" x14ac:dyDescent="0.25"/>
    <row r="121996" x14ac:dyDescent="0.25"/>
    <row r="121997" x14ac:dyDescent="0.25"/>
    <row r="121998" x14ac:dyDescent="0.25"/>
    <row r="121999" x14ac:dyDescent="0.25"/>
    <row r="122000" x14ac:dyDescent="0.25"/>
    <row r="122001" x14ac:dyDescent="0.25"/>
    <row r="122002" x14ac:dyDescent="0.25"/>
    <row r="122003" x14ac:dyDescent="0.25"/>
    <row r="122004" x14ac:dyDescent="0.25"/>
    <row r="122005" x14ac:dyDescent="0.25"/>
    <row r="122006" x14ac:dyDescent="0.25"/>
    <row r="122007" x14ac:dyDescent="0.25"/>
    <row r="122008" x14ac:dyDescent="0.25"/>
    <row r="122009" x14ac:dyDescent="0.25"/>
    <row r="122010" x14ac:dyDescent="0.25"/>
    <row r="122011" x14ac:dyDescent="0.25"/>
    <row r="122012" x14ac:dyDescent="0.25"/>
    <row r="122013" x14ac:dyDescent="0.25"/>
    <row r="122014" x14ac:dyDescent="0.25"/>
    <row r="122015" x14ac:dyDescent="0.25"/>
    <row r="122016" x14ac:dyDescent="0.25"/>
    <row r="122017" x14ac:dyDescent="0.25"/>
    <row r="122018" x14ac:dyDescent="0.25"/>
    <row r="122019" x14ac:dyDescent="0.25"/>
    <row r="122020" x14ac:dyDescent="0.25"/>
    <row r="122021" x14ac:dyDescent="0.25"/>
    <row r="122022" x14ac:dyDescent="0.25"/>
    <row r="122023" x14ac:dyDescent="0.25"/>
    <row r="122024" x14ac:dyDescent="0.25"/>
    <row r="122025" x14ac:dyDescent="0.25"/>
    <row r="122026" x14ac:dyDescent="0.25"/>
    <row r="122027" x14ac:dyDescent="0.25"/>
    <row r="122028" x14ac:dyDescent="0.25"/>
    <row r="122029" x14ac:dyDescent="0.25"/>
    <row r="122030" x14ac:dyDescent="0.25"/>
    <row r="122031" x14ac:dyDescent="0.25"/>
    <row r="122032" x14ac:dyDescent="0.25"/>
    <row r="122033" x14ac:dyDescent="0.25"/>
    <row r="122034" x14ac:dyDescent="0.25"/>
    <row r="122035" x14ac:dyDescent="0.25"/>
    <row r="122036" x14ac:dyDescent="0.25"/>
    <row r="122037" x14ac:dyDescent="0.25"/>
    <row r="122038" x14ac:dyDescent="0.25"/>
    <row r="122039" x14ac:dyDescent="0.25"/>
    <row r="122040" x14ac:dyDescent="0.25"/>
    <row r="122041" x14ac:dyDescent="0.25"/>
    <row r="122042" x14ac:dyDescent="0.25"/>
    <row r="122043" x14ac:dyDescent="0.25"/>
    <row r="122044" x14ac:dyDescent="0.25"/>
    <row r="122045" x14ac:dyDescent="0.25"/>
    <row r="122046" x14ac:dyDescent="0.25"/>
    <row r="122047" x14ac:dyDescent="0.25"/>
    <row r="122048" x14ac:dyDescent="0.25"/>
    <row r="122049" x14ac:dyDescent="0.25"/>
    <row r="122050" x14ac:dyDescent="0.25"/>
    <row r="122051" x14ac:dyDescent="0.25"/>
    <row r="122052" x14ac:dyDescent="0.25"/>
    <row r="122053" x14ac:dyDescent="0.25"/>
    <row r="122054" x14ac:dyDescent="0.25"/>
    <row r="122055" x14ac:dyDescent="0.25"/>
    <row r="122056" x14ac:dyDescent="0.25"/>
    <row r="122057" x14ac:dyDescent="0.25"/>
    <row r="122058" x14ac:dyDescent="0.25"/>
    <row r="122059" x14ac:dyDescent="0.25"/>
    <row r="122060" x14ac:dyDescent="0.25"/>
    <row r="122061" x14ac:dyDescent="0.25"/>
    <row r="122062" x14ac:dyDescent="0.25"/>
    <row r="122063" x14ac:dyDescent="0.25"/>
    <row r="122064" x14ac:dyDescent="0.25"/>
    <row r="122065" x14ac:dyDescent="0.25"/>
    <row r="122066" x14ac:dyDescent="0.25"/>
    <row r="122067" x14ac:dyDescent="0.25"/>
    <row r="122068" x14ac:dyDescent="0.25"/>
    <row r="122069" x14ac:dyDescent="0.25"/>
    <row r="122070" x14ac:dyDescent="0.25"/>
    <row r="122071" x14ac:dyDescent="0.25"/>
    <row r="122072" x14ac:dyDescent="0.25"/>
    <row r="122073" x14ac:dyDescent="0.25"/>
    <row r="122074" x14ac:dyDescent="0.25"/>
    <row r="122075" x14ac:dyDescent="0.25"/>
    <row r="122076" x14ac:dyDescent="0.25"/>
    <row r="122077" x14ac:dyDescent="0.25"/>
    <row r="122078" x14ac:dyDescent="0.25"/>
    <row r="122079" x14ac:dyDescent="0.25"/>
    <row r="122080" x14ac:dyDescent="0.25"/>
    <row r="122081" x14ac:dyDescent="0.25"/>
    <row r="122082" x14ac:dyDescent="0.25"/>
    <row r="122083" x14ac:dyDescent="0.25"/>
    <row r="122084" x14ac:dyDescent="0.25"/>
    <row r="122085" x14ac:dyDescent="0.25"/>
    <row r="122086" x14ac:dyDescent="0.25"/>
    <row r="122087" x14ac:dyDescent="0.25"/>
    <row r="122088" x14ac:dyDescent="0.25"/>
    <row r="122089" x14ac:dyDescent="0.25"/>
    <row r="122090" x14ac:dyDescent="0.25"/>
    <row r="122091" x14ac:dyDescent="0.25"/>
    <row r="122092" x14ac:dyDescent="0.25"/>
    <row r="122093" x14ac:dyDescent="0.25"/>
    <row r="122094" x14ac:dyDescent="0.25"/>
    <row r="122095" x14ac:dyDescent="0.25"/>
    <row r="122096" x14ac:dyDescent="0.25"/>
    <row r="122097" x14ac:dyDescent="0.25"/>
    <row r="122098" x14ac:dyDescent="0.25"/>
    <row r="122099" x14ac:dyDescent="0.25"/>
    <row r="122100" x14ac:dyDescent="0.25"/>
    <row r="122101" x14ac:dyDescent="0.25"/>
    <row r="122102" x14ac:dyDescent="0.25"/>
    <row r="122103" x14ac:dyDescent="0.25"/>
    <row r="122104" x14ac:dyDescent="0.25"/>
    <row r="122105" x14ac:dyDescent="0.25"/>
    <row r="122106" x14ac:dyDescent="0.25"/>
    <row r="122107" x14ac:dyDescent="0.25"/>
    <row r="122108" x14ac:dyDescent="0.25"/>
    <row r="122109" x14ac:dyDescent="0.25"/>
    <row r="122110" x14ac:dyDescent="0.25"/>
    <row r="122111" x14ac:dyDescent="0.25"/>
    <row r="122112" x14ac:dyDescent="0.25"/>
    <row r="122113" x14ac:dyDescent="0.25"/>
    <row r="122114" x14ac:dyDescent="0.25"/>
    <row r="122115" x14ac:dyDescent="0.25"/>
    <row r="122116" x14ac:dyDescent="0.25"/>
    <row r="122117" x14ac:dyDescent="0.25"/>
    <row r="122118" x14ac:dyDescent="0.25"/>
    <row r="122119" x14ac:dyDescent="0.25"/>
    <row r="122120" x14ac:dyDescent="0.25"/>
    <row r="122121" x14ac:dyDescent="0.25"/>
    <row r="122122" x14ac:dyDescent="0.25"/>
    <row r="122123" x14ac:dyDescent="0.25"/>
    <row r="122124" x14ac:dyDescent="0.25"/>
    <row r="122125" x14ac:dyDescent="0.25"/>
    <row r="122126" x14ac:dyDescent="0.25"/>
    <row r="122127" x14ac:dyDescent="0.25"/>
    <row r="122128" x14ac:dyDescent="0.25"/>
    <row r="122129" x14ac:dyDescent="0.25"/>
    <row r="122130" x14ac:dyDescent="0.25"/>
    <row r="122131" x14ac:dyDescent="0.25"/>
    <row r="122132" x14ac:dyDescent="0.25"/>
    <row r="122133" x14ac:dyDescent="0.25"/>
    <row r="122134" x14ac:dyDescent="0.25"/>
    <row r="122135" x14ac:dyDescent="0.25"/>
    <row r="122136" x14ac:dyDescent="0.25"/>
    <row r="122137" x14ac:dyDescent="0.25"/>
    <row r="122138" x14ac:dyDescent="0.25"/>
    <row r="122139" x14ac:dyDescent="0.25"/>
    <row r="122140" x14ac:dyDescent="0.25"/>
    <row r="122141" x14ac:dyDescent="0.25"/>
    <row r="122142" x14ac:dyDescent="0.25"/>
    <row r="122143" x14ac:dyDescent="0.25"/>
    <row r="122144" x14ac:dyDescent="0.25"/>
    <row r="122145" x14ac:dyDescent="0.25"/>
    <row r="122146" x14ac:dyDescent="0.25"/>
    <row r="122147" x14ac:dyDescent="0.25"/>
    <row r="122148" x14ac:dyDescent="0.25"/>
    <row r="122149" x14ac:dyDescent="0.25"/>
    <row r="122150" x14ac:dyDescent="0.25"/>
    <row r="122151" x14ac:dyDescent="0.25"/>
    <row r="122152" x14ac:dyDescent="0.25"/>
    <row r="122153" x14ac:dyDescent="0.25"/>
    <row r="122154" x14ac:dyDescent="0.25"/>
    <row r="122155" x14ac:dyDescent="0.25"/>
    <row r="122156" x14ac:dyDescent="0.25"/>
    <row r="122157" x14ac:dyDescent="0.25"/>
    <row r="122158" x14ac:dyDescent="0.25"/>
    <row r="122159" x14ac:dyDescent="0.25"/>
    <row r="122160" x14ac:dyDescent="0.25"/>
    <row r="122161" x14ac:dyDescent="0.25"/>
    <row r="122162" x14ac:dyDescent="0.25"/>
    <row r="122163" x14ac:dyDescent="0.25"/>
    <row r="122164" x14ac:dyDescent="0.25"/>
    <row r="122165" x14ac:dyDescent="0.25"/>
    <row r="122166" x14ac:dyDescent="0.25"/>
    <row r="122167" x14ac:dyDescent="0.25"/>
    <row r="122168" x14ac:dyDescent="0.25"/>
    <row r="122169" x14ac:dyDescent="0.25"/>
    <row r="122170" x14ac:dyDescent="0.25"/>
    <row r="122171" x14ac:dyDescent="0.25"/>
    <row r="122172" x14ac:dyDescent="0.25"/>
    <row r="122173" x14ac:dyDescent="0.25"/>
    <row r="122174" x14ac:dyDescent="0.25"/>
    <row r="122175" x14ac:dyDescent="0.25"/>
    <row r="122176" x14ac:dyDescent="0.25"/>
    <row r="122177" x14ac:dyDescent="0.25"/>
    <row r="122178" x14ac:dyDescent="0.25"/>
    <row r="122179" x14ac:dyDescent="0.25"/>
    <row r="122180" x14ac:dyDescent="0.25"/>
    <row r="122181" x14ac:dyDescent="0.25"/>
    <row r="122182" x14ac:dyDescent="0.25"/>
    <row r="122183" x14ac:dyDescent="0.25"/>
    <row r="122184" x14ac:dyDescent="0.25"/>
    <row r="122185" x14ac:dyDescent="0.25"/>
    <row r="122186" x14ac:dyDescent="0.25"/>
    <row r="122187" x14ac:dyDescent="0.25"/>
    <row r="122188" x14ac:dyDescent="0.25"/>
    <row r="122189" x14ac:dyDescent="0.25"/>
    <row r="122190" x14ac:dyDescent="0.25"/>
    <row r="122191" x14ac:dyDescent="0.25"/>
    <row r="122192" x14ac:dyDescent="0.25"/>
    <row r="122193" x14ac:dyDescent="0.25"/>
    <row r="122194" x14ac:dyDescent="0.25"/>
    <row r="122195" x14ac:dyDescent="0.25"/>
    <row r="122196" x14ac:dyDescent="0.25"/>
    <row r="122197" x14ac:dyDescent="0.25"/>
    <row r="122198" x14ac:dyDescent="0.25"/>
    <row r="122199" x14ac:dyDescent="0.25"/>
    <row r="122200" x14ac:dyDescent="0.25"/>
    <row r="122201" x14ac:dyDescent="0.25"/>
    <row r="122202" x14ac:dyDescent="0.25"/>
    <row r="122203" x14ac:dyDescent="0.25"/>
    <row r="122204" x14ac:dyDescent="0.25"/>
    <row r="122205" x14ac:dyDescent="0.25"/>
    <row r="122206" x14ac:dyDescent="0.25"/>
    <row r="122207" x14ac:dyDescent="0.25"/>
    <row r="122208" x14ac:dyDescent="0.25"/>
    <row r="122209" x14ac:dyDescent="0.25"/>
    <row r="122210" x14ac:dyDescent="0.25"/>
    <row r="122211" x14ac:dyDescent="0.25"/>
    <row r="122212" x14ac:dyDescent="0.25"/>
    <row r="122213" x14ac:dyDescent="0.25"/>
    <row r="122214" x14ac:dyDescent="0.25"/>
    <row r="122215" x14ac:dyDescent="0.25"/>
    <row r="122216" x14ac:dyDescent="0.25"/>
    <row r="122217" x14ac:dyDescent="0.25"/>
    <row r="122218" x14ac:dyDescent="0.25"/>
    <row r="122219" x14ac:dyDescent="0.25"/>
    <row r="122220" x14ac:dyDescent="0.25"/>
    <row r="122221" x14ac:dyDescent="0.25"/>
    <row r="122222" x14ac:dyDescent="0.25"/>
    <row r="122223" x14ac:dyDescent="0.25"/>
    <row r="122224" x14ac:dyDescent="0.25"/>
    <row r="122225" x14ac:dyDescent="0.25"/>
    <row r="122226" x14ac:dyDescent="0.25"/>
    <row r="122227" x14ac:dyDescent="0.25"/>
    <row r="122228" x14ac:dyDescent="0.25"/>
    <row r="122229" x14ac:dyDescent="0.25"/>
    <row r="122230" x14ac:dyDescent="0.25"/>
    <row r="122231" x14ac:dyDescent="0.25"/>
    <row r="122232" x14ac:dyDescent="0.25"/>
    <row r="122233" x14ac:dyDescent="0.25"/>
    <row r="122234" x14ac:dyDescent="0.25"/>
    <row r="122235" x14ac:dyDescent="0.25"/>
    <row r="122236" x14ac:dyDescent="0.25"/>
    <row r="122237" x14ac:dyDescent="0.25"/>
    <row r="122238" x14ac:dyDescent="0.25"/>
    <row r="122239" x14ac:dyDescent="0.25"/>
    <row r="122240" x14ac:dyDescent="0.25"/>
    <row r="122241" x14ac:dyDescent="0.25"/>
    <row r="122242" x14ac:dyDescent="0.25"/>
    <row r="122243" x14ac:dyDescent="0.25"/>
    <row r="122244" x14ac:dyDescent="0.25"/>
    <row r="122245" x14ac:dyDescent="0.25"/>
    <row r="122246" x14ac:dyDescent="0.25"/>
    <row r="122247" x14ac:dyDescent="0.25"/>
    <row r="122248" x14ac:dyDescent="0.25"/>
    <row r="122249" x14ac:dyDescent="0.25"/>
    <row r="122250" x14ac:dyDescent="0.25"/>
    <row r="122251" x14ac:dyDescent="0.25"/>
    <row r="122252" x14ac:dyDescent="0.25"/>
    <row r="122253" x14ac:dyDescent="0.25"/>
    <row r="122254" x14ac:dyDescent="0.25"/>
    <row r="122255" x14ac:dyDescent="0.25"/>
    <row r="122256" x14ac:dyDescent="0.25"/>
    <row r="122257" x14ac:dyDescent="0.25"/>
    <row r="122258" x14ac:dyDescent="0.25"/>
    <row r="122259" x14ac:dyDescent="0.25"/>
    <row r="122260" x14ac:dyDescent="0.25"/>
    <row r="122261" x14ac:dyDescent="0.25"/>
    <row r="122262" x14ac:dyDescent="0.25"/>
    <row r="122263" x14ac:dyDescent="0.25"/>
    <row r="122264" x14ac:dyDescent="0.25"/>
    <row r="122265" x14ac:dyDescent="0.25"/>
    <row r="122266" x14ac:dyDescent="0.25"/>
    <row r="122267" x14ac:dyDescent="0.25"/>
    <row r="122268" x14ac:dyDescent="0.25"/>
    <row r="122269" x14ac:dyDescent="0.25"/>
    <row r="122270" x14ac:dyDescent="0.25"/>
    <row r="122271" x14ac:dyDescent="0.25"/>
    <row r="122272" x14ac:dyDescent="0.25"/>
    <row r="122273" x14ac:dyDescent="0.25"/>
    <row r="122274" x14ac:dyDescent="0.25"/>
    <row r="122275" x14ac:dyDescent="0.25"/>
    <row r="122276" x14ac:dyDescent="0.25"/>
    <row r="122277" x14ac:dyDescent="0.25"/>
    <row r="122278" x14ac:dyDescent="0.25"/>
    <row r="122279" x14ac:dyDescent="0.25"/>
    <row r="122280" x14ac:dyDescent="0.25"/>
    <row r="122281" x14ac:dyDescent="0.25"/>
    <row r="122282" x14ac:dyDescent="0.25"/>
    <row r="122283" x14ac:dyDescent="0.25"/>
    <row r="122284" x14ac:dyDescent="0.25"/>
    <row r="122285" x14ac:dyDescent="0.25"/>
    <row r="122286" x14ac:dyDescent="0.25"/>
    <row r="122287" x14ac:dyDescent="0.25"/>
    <row r="122288" x14ac:dyDescent="0.25"/>
    <row r="122289" x14ac:dyDescent="0.25"/>
    <row r="122290" x14ac:dyDescent="0.25"/>
    <row r="122291" x14ac:dyDescent="0.25"/>
    <row r="122292" x14ac:dyDescent="0.25"/>
    <row r="122293" x14ac:dyDescent="0.25"/>
    <row r="122294" x14ac:dyDescent="0.25"/>
    <row r="122295" x14ac:dyDescent="0.25"/>
    <row r="122296" x14ac:dyDescent="0.25"/>
    <row r="122297" x14ac:dyDescent="0.25"/>
    <row r="122298" x14ac:dyDescent="0.25"/>
    <row r="122299" x14ac:dyDescent="0.25"/>
    <row r="122300" x14ac:dyDescent="0.25"/>
    <row r="122301" x14ac:dyDescent="0.25"/>
    <row r="122302" x14ac:dyDescent="0.25"/>
    <row r="122303" x14ac:dyDescent="0.25"/>
    <row r="122304" x14ac:dyDescent="0.25"/>
    <row r="122305" x14ac:dyDescent="0.25"/>
    <row r="122306" x14ac:dyDescent="0.25"/>
    <row r="122307" x14ac:dyDescent="0.25"/>
    <row r="122308" x14ac:dyDescent="0.25"/>
    <row r="122309" x14ac:dyDescent="0.25"/>
    <row r="122310" x14ac:dyDescent="0.25"/>
    <row r="122311" x14ac:dyDescent="0.25"/>
    <row r="122312" x14ac:dyDescent="0.25"/>
    <row r="122313" x14ac:dyDescent="0.25"/>
    <row r="122314" x14ac:dyDescent="0.25"/>
    <row r="122315" x14ac:dyDescent="0.25"/>
    <row r="122316" x14ac:dyDescent="0.25"/>
    <row r="122317" x14ac:dyDescent="0.25"/>
    <row r="122318" x14ac:dyDescent="0.25"/>
    <row r="122319" x14ac:dyDescent="0.25"/>
    <row r="122320" x14ac:dyDescent="0.25"/>
    <row r="122321" x14ac:dyDescent="0.25"/>
    <row r="122322" x14ac:dyDescent="0.25"/>
    <row r="122323" x14ac:dyDescent="0.25"/>
    <row r="122324" x14ac:dyDescent="0.25"/>
    <row r="122325" x14ac:dyDescent="0.25"/>
    <row r="122326" x14ac:dyDescent="0.25"/>
    <row r="122327" x14ac:dyDescent="0.25"/>
    <row r="122328" x14ac:dyDescent="0.25"/>
    <row r="122329" x14ac:dyDescent="0.25"/>
    <row r="122330" x14ac:dyDescent="0.25"/>
    <row r="122331" x14ac:dyDescent="0.25"/>
    <row r="122332" x14ac:dyDescent="0.25"/>
    <row r="122333" x14ac:dyDescent="0.25"/>
    <row r="122334" x14ac:dyDescent="0.25"/>
    <row r="122335" x14ac:dyDescent="0.25"/>
    <row r="122336" x14ac:dyDescent="0.25"/>
    <row r="122337" x14ac:dyDescent="0.25"/>
    <row r="122338" x14ac:dyDescent="0.25"/>
    <row r="122339" x14ac:dyDescent="0.25"/>
    <row r="122340" x14ac:dyDescent="0.25"/>
    <row r="122341" x14ac:dyDescent="0.25"/>
    <row r="122342" x14ac:dyDescent="0.25"/>
    <row r="122343" x14ac:dyDescent="0.25"/>
    <row r="122344" x14ac:dyDescent="0.25"/>
    <row r="122345" x14ac:dyDescent="0.25"/>
    <row r="122346" x14ac:dyDescent="0.25"/>
    <row r="122347" x14ac:dyDescent="0.25"/>
    <row r="122348" x14ac:dyDescent="0.25"/>
    <row r="122349" x14ac:dyDescent="0.25"/>
    <row r="122350" x14ac:dyDescent="0.25"/>
    <row r="122351" x14ac:dyDescent="0.25"/>
    <row r="122352" x14ac:dyDescent="0.25"/>
    <row r="122353" x14ac:dyDescent="0.25"/>
    <row r="122354" x14ac:dyDescent="0.25"/>
    <row r="122355" x14ac:dyDescent="0.25"/>
    <row r="122356" x14ac:dyDescent="0.25"/>
    <row r="122357" x14ac:dyDescent="0.25"/>
    <row r="122358" x14ac:dyDescent="0.25"/>
    <row r="122359" x14ac:dyDescent="0.25"/>
    <row r="122360" x14ac:dyDescent="0.25"/>
    <row r="122361" x14ac:dyDescent="0.25"/>
    <row r="122362" x14ac:dyDescent="0.25"/>
    <row r="122363" x14ac:dyDescent="0.25"/>
    <row r="122364" x14ac:dyDescent="0.25"/>
    <row r="122365" x14ac:dyDescent="0.25"/>
    <row r="122366" x14ac:dyDescent="0.25"/>
    <row r="122367" x14ac:dyDescent="0.25"/>
    <row r="122368" x14ac:dyDescent="0.25"/>
    <row r="122369" x14ac:dyDescent="0.25"/>
    <row r="122370" x14ac:dyDescent="0.25"/>
    <row r="122371" x14ac:dyDescent="0.25"/>
    <row r="122372" x14ac:dyDescent="0.25"/>
    <row r="122373" x14ac:dyDescent="0.25"/>
    <row r="122374" x14ac:dyDescent="0.25"/>
    <row r="122375" x14ac:dyDescent="0.25"/>
    <row r="122376" x14ac:dyDescent="0.25"/>
    <row r="122377" x14ac:dyDescent="0.25"/>
    <row r="122378" x14ac:dyDescent="0.25"/>
    <row r="122379" x14ac:dyDescent="0.25"/>
    <row r="122380" x14ac:dyDescent="0.25"/>
    <row r="122381" x14ac:dyDescent="0.25"/>
    <row r="122382" x14ac:dyDescent="0.25"/>
    <row r="122383" x14ac:dyDescent="0.25"/>
    <row r="122384" x14ac:dyDescent="0.25"/>
    <row r="122385" x14ac:dyDescent="0.25"/>
    <row r="122386" x14ac:dyDescent="0.25"/>
    <row r="122387" x14ac:dyDescent="0.25"/>
    <row r="122388" x14ac:dyDescent="0.25"/>
    <row r="122389" x14ac:dyDescent="0.25"/>
    <row r="122390" x14ac:dyDescent="0.25"/>
    <row r="122391" x14ac:dyDescent="0.25"/>
    <row r="122392" x14ac:dyDescent="0.25"/>
    <row r="122393" x14ac:dyDescent="0.25"/>
    <row r="122394" x14ac:dyDescent="0.25"/>
    <row r="122395" x14ac:dyDescent="0.25"/>
    <row r="122396" x14ac:dyDescent="0.25"/>
    <row r="122397" x14ac:dyDescent="0.25"/>
    <row r="122398" x14ac:dyDescent="0.25"/>
    <row r="122399" x14ac:dyDescent="0.25"/>
    <row r="122400" x14ac:dyDescent="0.25"/>
    <row r="122401" x14ac:dyDescent="0.25"/>
    <row r="122402" x14ac:dyDescent="0.25"/>
    <row r="122403" x14ac:dyDescent="0.25"/>
    <row r="122404" x14ac:dyDescent="0.25"/>
    <row r="122405" x14ac:dyDescent="0.25"/>
    <row r="122406" x14ac:dyDescent="0.25"/>
    <row r="122407" x14ac:dyDescent="0.25"/>
    <row r="122408" x14ac:dyDescent="0.25"/>
    <row r="122409" x14ac:dyDescent="0.25"/>
    <row r="122410" x14ac:dyDescent="0.25"/>
    <row r="122411" x14ac:dyDescent="0.25"/>
    <row r="122412" x14ac:dyDescent="0.25"/>
    <row r="122413" x14ac:dyDescent="0.25"/>
    <row r="122414" x14ac:dyDescent="0.25"/>
    <row r="122415" x14ac:dyDescent="0.25"/>
    <row r="122416" x14ac:dyDescent="0.25"/>
    <row r="122417" x14ac:dyDescent="0.25"/>
    <row r="122418" x14ac:dyDescent="0.25"/>
    <row r="122419" x14ac:dyDescent="0.25"/>
    <row r="122420" x14ac:dyDescent="0.25"/>
    <row r="122421" x14ac:dyDescent="0.25"/>
    <row r="122422" x14ac:dyDescent="0.25"/>
    <row r="122423" x14ac:dyDescent="0.25"/>
    <row r="122424" x14ac:dyDescent="0.25"/>
    <row r="122425" x14ac:dyDescent="0.25"/>
    <row r="122426" x14ac:dyDescent="0.25"/>
    <row r="122427" x14ac:dyDescent="0.25"/>
    <row r="122428" x14ac:dyDescent="0.25"/>
    <row r="122429" x14ac:dyDescent="0.25"/>
    <row r="122430" x14ac:dyDescent="0.25"/>
    <row r="122431" x14ac:dyDescent="0.25"/>
    <row r="122432" x14ac:dyDescent="0.25"/>
    <row r="122433" x14ac:dyDescent="0.25"/>
    <row r="122434" x14ac:dyDescent="0.25"/>
    <row r="122435" x14ac:dyDescent="0.25"/>
    <row r="122436" x14ac:dyDescent="0.25"/>
    <row r="122437" x14ac:dyDescent="0.25"/>
    <row r="122438" x14ac:dyDescent="0.25"/>
    <row r="122439" x14ac:dyDescent="0.25"/>
    <row r="122440" x14ac:dyDescent="0.25"/>
    <row r="122441" x14ac:dyDescent="0.25"/>
    <row r="122442" x14ac:dyDescent="0.25"/>
    <row r="122443" x14ac:dyDescent="0.25"/>
    <row r="122444" x14ac:dyDescent="0.25"/>
    <row r="122445" x14ac:dyDescent="0.25"/>
    <row r="122446" x14ac:dyDescent="0.25"/>
    <row r="122447" x14ac:dyDescent="0.25"/>
    <row r="122448" x14ac:dyDescent="0.25"/>
    <row r="122449" x14ac:dyDescent="0.25"/>
    <row r="122450" x14ac:dyDescent="0.25"/>
    <row r="122451" x14ac:dyDescent="0.25"/>
    <row r="122452" x14ac:dyDescent="0.25"/>
    <row r="122453" x14ac:dyDescent="0.25"/>
    <row r="122454" x14ac:dyDescent="0.25"/>
    <row r="122455" x14ac:dyDescent="0.25"/>
    <row r="122456" x14ac:dyDescent="0.25"/>
    <row r="122457" x14ac:dyDescent="0.25"/>
    <row r="122458" x14ac:dyDescent="0.25"/>
    <row r="122459" x14ac:dyDescent="0.25"/>
    <row r="122460" x14ac:dyDescent="0.25"/>
    <row r="122461" x14ac:dyDescent="0.25"/>
    <row r="122462" x14ac:dyDescent="0.25"/>
    <row r="122463" x14ac:dyDescent="0.25"/>
    <row r="122464" x14ac:dyDescent="0.25"/>
    <row r="122465" x14ac:dyDescent="0.25"/>
    <row r="122466" x14ac:dyDescent="0.25"/>
    <row r="122467" x14ac:dyDescent="0.25"/>
    <row r="122468" x14ac:dyDescent="0.25"/>
    <row r="122469" x14ac:dyDescent="0.25"/>
    <row r="122470" x14ac:dyDescent="0.25"/>
    <row r="122471" x14ac:dyDescent="0.25"/>
    <row r="122472" x14ac:dyDescent="0.25"/>
    <row r="122473" x14ac:dyDescent="0.25"/>
    <row r="122474" x14ac:dyDescent="0.25"/>
    <row r="122475" x14ac:dyDescent="0.25"/>
    <row r="122476" x14ac:dyDescent="0.25"/>
    <row r="122477" x14ac:dyDescent="0.25"/>
    <row r="122478" x14ac:dyDescent="0.25"/>
    <row r="122479" x14ac:dyDescent="0.25"/>
    <row r="122480" x14ac:dyDescent="0.25"/>
    <row r="122481" x14ac:dyDescent="0.25"/>
    <row r="122482" x14ac:dyDescent="0.25"/>
    <row r="122483" x14ac:dyDescent="0.25"/>
    <row r="122484" x14ac:dyDescent="0.25"/>
    <row r="122485" x14ac:dyDescent="0.25"/>
    <row r="122486" x14ac:dyDescent="0.25"/>
    <row r="122487" x14ac:dyDescent="0.25"/>
    <row r="122488" x14ac:dyDescent="0.25"/>
    <row r="122489" x14ac:dyDescent="0.25"/>
    <row r="122490" x14ac:dyDescent="0.25"/>
    <row r="122491" x14ac:dyDescent="0.25"/>
    <row r="122492" x14ac:dyDescent="0.25"/>
    <row r="122493" x14ac:dyDescent="0.25"/>
    <row r="122494" x14ac:dyDescent="0.25"/>
    <row r="122495" x14ac:dyDescent="0.25"/>
    <row r="122496" x14ac:dyDescent="0.25"/>
    <row r="122497" x14ac:dyDescent="0.25"/>
    <row r="122498" x14ac:dyDescent="0.25"/>
    <row r="122499" x14ac:dyDescent="0.25"/>
    <row r="122500" x14ac:dyDescent="0.25"/>
    <row r="122501" x14ac:dyDescent="0.25"/>
    <row r="122502" x14ac:dyDescent="0.25"/>
    <row r="122503" x14ac:dyDescent="0.25"/>
    <row r="122504" x14ac:dyDescent="0.25"/>
    <row r="122505" x14ac:dyDescent="0.25"/>
    <row r="122506" x14ac:dyDescent="0.25"/>
    <row r="122507" x14ac:dyDescent="0.25"/>
    <row r="122508" x14ac:dyDescent="0.25"/>
    <row r="122509" x14ac:dyDescent="0.25"/>
    <row r="122510" x14ac:dyDescent="0.25"/>
    <row r="122511" x14ac:dyDescent="0.25"/>
    <row r="122512" x14ac:dyDescent="0.25"/>
    <row r="122513" x14ac:dyDescent="0.25"/>
    <row r="122514" x14ac:dyDescent="0.25"/>
    <row r="122515" x14ac:dyDescent="0.25"/>
    <row r="122516" x14ac:dyDescent="0.25"/>
    <row r="122517" x14ac:dyDescent="0.25"/>
    <row r="122518" x14ac:dyDescent="0.25"/>
    <row r="122519" x14ac:dyDescent="0.25"/>
    <row r="122520" x14ac:dyDescent="0.25"/>
    <row r="122521" x14ac:dyDescent="0.25"/>
    <row r="122522" x14ac:dyDescent="0.25"/>
    <row r="122523" x14ac:dyDescent="0.25"/>
    <row r="122524" x14ac:dyDescent="0.25"/>
    <row r="122525" x14ac:dyDescent="0.25"/>
    <row r="122526" x14ac:dyDescent="0.25"/>
    <row r="122527" x14ac:dyDescent="0.25"/>
    <row r="122528" x14ac:dyDescent="0.25"/>
    <row r="122529" x14ac:dyDescent="0.25"/>
    <row r="122530" x14ac:dyDescent="0.25"/>
    <row r="122531" x14ac:dyDescent="0.25"/>
    <row r="122532" x14ac:dyDescent="0.25"/>
    <row r="122533" x14ac:dyDescent="0.25"/>
    <row r="122534" x14ac:dyDescent="0.25"/>
    <row r="122535" x14ac:dyDescent="0.25"/>
    <row r="122536" x14ac:dyDescent="0.25"/>
    <row r="122537" x14ac:dyDescent="0.25"/>
    <row r="122538" x14ac:dyDescent="0.25"/>
    <row r="122539" x14ac:dyDescent="0.25"/>
    <row r="122540" x14ac:dyDescent="0.25"/>
    <row r="122541" x14ac:dyDescent="0.25"/>
    <row r="122542" x14ac:dyDescent="0.25"/>
    <row r="122543" x14ac:dyDescent="0.25"/>
    <row r="122544" x14ac:dyDescent="0.25"/>
    <row r="122545" x14ac:dyDescent="0.25"/>
    <row r="122546" x14ac:dyDescent="0.25"/>
    <row r="122547" x14ac:dyDescent="0.25"/>
    <row r="122548" x14ac:dyDescent="0.25"/>
    <row r="122549" x14ac:dyDescent="0.25"/>
    <row r="122550" x14ac:dyDescent="0.25"/>
    <row r="122551" x14ac:dyDescent="0.25"/>
    <row r="122552" x14ac:dyDescent="0.25"/>
    <row r="122553" x14ac:dyDescent="0.25"/>
    <row r="122554" x14ac:dyDescent="0.25"/>
    <row r="122555" x14ac:dyDescent="0.25"/>
    <row r="122556" x14ac:dyDescent="0.25"/>
    <row r="122557" x14ac:dyDescent="0.25"/>
    <row r="122558" x14ac:dyDescent="0.25"/>
    <row r="122559" x14ac:dyDescent="0.25"/>
    <row r="122560" x14ac:dyDescent="0.25"/>
    <row r="122561" x14ac:dyDescent="0.25"/>
    <row r="122562" x14ac:dyDescent="0.25"/>
    <row r="122563" x14ac:dyDescent="0.25"/>
    <row r="122564" x14ac:dyDescent="0.25"/>
    <row r="122565" x14ac:dyDescent="0.25"/>
    <row r="122566" x14ac:dyDescent="0.25"/>
    <row r="122567" x14ac:dyDescent="0.25"/>
    <row r="122568" x14ac:dyDescent="0.25"/>
    <row r="122569" x14ac:dyDescent="0.25"/>
    <row r="122570" x14ac:dyDescent="0.25"/>
    <row r="122571" x14ac:dyDescent="0.25"/>
    <row r="122572" x14ac:dyDescent="0.25"/>
    <row r="122573" x14ac:dyDescent="0.25"/>
    <row r="122574" x14ac:dyDescent="0.25"/>
    <row r="122575" x14ac:dyDescent="0.25"/>
    <row r="122576" x14ac:dyDescent="0.25"/>
    <row r="122577" x14ac:dyDescent="0.25"/>
    <row r="122578" x14ac:dyDescent="0.25"/>
    <row r="122579" x14ac:dyDescent="0.25"/>
    <row r="122580" x14ac:dyDescent="0.25"/>
    <row r="122581" x14ac:dyDescent="0.25"/>
    <row r="122582" x14ac:dyDescent="0.25"/>
    <row r="122583" x14ac:dyDescent="0.25"/>
    <row r="122584" x14ac:dyDescent="0.25"/>
    <row r="122585" x14ac:dyDescent="0.25"/>
    <row r="122586" x14ac:dyDescent="0.25"/>
    <row r="122587" x14ac:dyDescent="0.25"/>
    <row r="122588" x14ac:dyDescent="0.25"/>
    <row r="122589" x14ac:dyDescent="0.25"/>
    <row r="122590" x14ac:dyDescent="0.25"/>
    <row r="122591" x14ac:dyDescent="0.25"/>
    <row r="122592" x14ac:dyDescent="0.25"/>
    <row r="122593" x14ac:dyDescent="0.25"/>
    <row r="122594" x14ac:dyDescent="0.25"/>
    <row r="122595" x14ac:dyDescent="0.25"/>
    <row r="122596" x14ac:dyDescent="0.25"/>
    <row r="122597" x14ac:dyDescent="0.25"/>
    <row r="122598" x14ac:dyDescent="0.25"/>
    <row r="122599" x14ac:dyDescent="0.25"/>
    <row r="122600" x14ac:dyDescent="0.25"/>
    <row r="122601" x14ac:dyDescent="0.25"/>
    <row r="122602" x14ac:dyDescent="0.25"/>
    <row r="122603" x14ac:dyDescent="0.25"/>
    <row r="122604" x14ac:dyDescent="0.25"/>
    <row r="122605" x14ac:dyDescent="0.25"/>
    <row r="122606" x14ac:dyDescent="0.25"/>
    <row r="122607" x14ac:dyDescent="0.25"/>
    <row r="122608" x14ac:dyDescent="0.25"/>
    <row r="122609" x14ac:dyDescent="0.25"/>
    <row r="122610" x14ac:dyDescent="0.25"/>
    <row r="122611" x14ac:dyDescent="0.25"/>
    <row r="122612" x14ac:dyDescent="0.25"/>
    <row r="122613" x14ac:dyDescent="0.25"/>
    <row r="122614" x14ac:dyDescent="0.25"/>
    <row r="122615" x14ac:dyDescent="0.25"/>
    <row r="122616" x14ac:dyDescent="0.25"/>
    <row r="122617" x14ac:dyDescent="0.25"/>
    <row r="122618" x14ac:dyDescent="0.25"/>
    <row r="122619" x14ac:dyDescent="0.25"/>
    <row r="122620" x14ac:dyDescent="0.25"/>
    <row r="122621" x14ac:dyDescent="0.25"/>
    <row r="122622" x14ac:dyDescent="0.25"/>
    <row r="122623" x14ac:dyDescent="0.25"/>
    <row r="122624" x14ac:dyDescent="0.25"/>
    <row r="122625" x14ac:dyDescent="0.25"/>
    <row r="122626" x14ac:dyDescent="0.25"/>
    <row r="122627" x14ac:dyDescent="0.25"/>
    <row r="122628" x14ac:dyDescent="0.25"/>
    <row r="122629" x14ac:dyDescent="0.25"/>
    <row r="122630" x14ac:dyDescent="0.25"/>
    <row r="122631" x14ac:dyDescent="0.25"/>
    <row r="122632" x14ac:dyDescent="0.25"/>
    <row r="122633" x14ac:dyDescent="0.25"/>
    <row r="122634" x14ac:dyDescent="0.25"/>
    <row r="122635" x14ac:dyDescent="0.25"/>
    <row r="122636" x14ac:dyDescent="0.25"/>
    <row r="122637" x14ac:dyDescent="0.25"/>
    <row r="122638" x14ac:dyDescent="0.25"/>
    <row r="122639" x14ac:dyDescent="0.25"/>
    <row r="122640" x14ac:dyDescent="0.25"/>
    <row r="122641" x14ac:dyDescent="0.25"/>
    <row r="122642" x14ac:dyDescent="0.25"/>
    <row r="122643" x14ac:dyDescent="0.25"/>
    <row r="122644" x14ac:dyDescent="0.25"/>
    <row r="122645" x14ac:dyDescent="0.25"/>
    <row r="122646" x14ac:dyDescent="0.25"/>
    <row r="122647" x14ac:dyDescent="0.25"/>
    <row r="122648" x14ac:dyDescent="0.25"/>
    <row r="122649" x14ac:dyDescent="0.25"/>
    <row r="122650" x14ac:dyDescent="0.25"/>
    <row r="122651" x14ac:dyDescent="0.25"/>
    <row r="122652" x14ac:dyDescent="0.25"/>
    <row r="122653" x14ac:dyDescent="0.25"/>
    <row r="122654" x14ac:dyDescent="0.25"/>
    <row r="122655" x14ac:dyDescent="0.25"/>
    <row r="122656" x14ac:dyDescent="0.25"/>
    <row r="122657" x14ac:dyDescent="0.25"/>
    <row r="122658" x14ac:dyDescent="0.25"/>
    <row r="122659" x14ac:dyDescent="0.25"/>
    <row r="122660" x14ac:dyDescent="0.25"/>
    <row r="122661" x14ac:dyDescent="0.25"/>
    <row r="122662" x14ac:dyDescent="0.25"/>
    <row r="122663" x14ac:dyDescent="0.25"/>
    <row r="122664" x14ac:dyDescent="0.25"/>
    <row r="122665" x14ac:dyDescent="0.25"/>
    <row r="122666" x14ac:dyDescent="0.25"/>
    <row r="122667" x14ac:dyDescent="0.25"/>
    <row r="122668" x14ac:dyDescent="0.25"/>
    <row r="122669" x14ac:dyDescent="0.25"/>
    <row r="122670" x14ac:dyDescent="0.25"/>
    <row r="122671" x14ac:dyDescent="0.25"/>
    <row r="122672" x14ac:dyDescent="0.25"/>
    <row r="122673" x14ac:dyDescent="0.25"/>
    <row r="122674" x14ac:dyDescent="0.25"/>
    <row r="122675" x14ac:dyDescent="0.25"/>
    <row r="122676" x14ac:dyDescent="0.25"/>
    <row r="122677" x14ac:dyDescent="0.25"/>
    <row r="122678" x14ac:dyDescent="0.25"/>
    <row r="122679" x14ac:dyDescent="0.25"/>
    <row r="122680" x14ac:dyDescent="0.25"/>
    <row r="122681" x14ac:dyDescent="0.25"/>
    <row r="122682" x14ac:dyDescent="0.25"/>
    <row r="122683" x14ac:dyDescent="0.25"/>
    <row r="122684" x14ac:dyDescent="0.25"/>
    <row r="122685" x14ac:dyDescent="0.25"/>
    <row r="122686" x14ac:dyDescent="0.25"/>
    <row r="122687" x14ac:dyDescent="0.25"/>
    <row r="122688" x14ac:dyDescent="0.25"/>
    <row r="122689" x14ac:dyDescent="0.25"/>
    <row r="122690" x14ac:dyDescent="0.25"/>
    <row r="122691" x14ac:dyDescent="0.25"/>
    <row r="122692" x14ac:dyDescent="0.25"/>
    <row r="122693" x14ac:dyDescent="0.25"/>
    <row r="122694" x14ac:dyDescent="0.25"/>
    <row r="122695" x14ac:dyDescent="0.25"/>
    <row r="122696" x14ac:dyDescent="0.25"/>
    <row r="122697" x14ac:dyDescent="0.25"/>
    <row r="122698" x14ac:dyDescent="0.25"/>
    <row r="122699" x14ac:dyDescent="0.25"/>
    <row r="122700" x14ac:dyDescent="0.25"/>
    <row r="122701" x14ac:dyDescent="0.25"/>
    <row r="122702" x14ac:dyDescent="0.25"/>
    <row r="122703" x14ac:dyDescent="0.25"/>
    <row r="122704" x14ac:dyDescent="0.25"/>
    <row r="122705" x14ac:dyDescent="0.25"/>
    <row r="122706" x14ac:dyDescent="0.25"/>
    <row r="122707" x14ac:dyDescent="0.25"/>
    <row r="122708" x14ac:dyDescent="0.25"/>
    <row r="122709" x14ac:dyDescent="0.25"/>
    <row r="122710" x14ac:dyDescent="0.25"/>
    <row r="122711" x14ac:dyDescent="0.25"/>
    <row r="122712" x14ac:dyDescent="0.25"/>
    <row r="122713" x14ac:dyDescent="0.25"/>
    <row r="122714" x14ac:dyDescent="0.25"/>
    <row r="122715" x14ac:dyDescent="0.25"/>
    <row r="122716" x14ac:dyDescent="0.25"/>
    <row r="122717" x14ac:dyDescent="0.25"/>
    <row r="122718" x14ac:dyDescent="0.25"/>
    <row r="122719" x14ac:dyDescent="0.25"/>
    <row r="122720" x14ac:dyDescent="0.25"/>
    <row r="122721" x14ac:dyDescent="0.25"/>
    <row r="122722" x14ac:dyDescent="0.25"/>
    <row r="122723" x14ac:dyDescent="0.25"/>
    <row r="122724" x14ac:dyDescent="0.25"/>
    <row r="122725" x14ac:dyDescent="0.25"/>
    <row r="122726" x14ac:dyDescent="0.25"/>
    <row r="122727" x14ac:dyDescent="0.25"/>
    <row r="122728" x14ac:dyDescent="0.25"/>
    <row r="122729" x14ac:dyDescent="0.25"/>
    <row r="122730" x14ac:dyDescent="0.25"/>
    <row r="122731" x14ac:dyDescent="0.25"/>
    <row r="122732" x14ac:dyDescent="0.25"/>
    <row r="122733" x14ac:dyDescent="0.25"/>
    <row r="122734" x14ac:dyDescent="0.25"/>
    <row r="122735" x14ac:dyDescent="0.25"/>
    <row r="122736" x14ac:dyDescent="0.25"/>
    <row r="122737" x14ac:dyDescent="0.25"/>
    <row r="122738" x14ac:dyDescent="0.25"/>
    <row r="122739" x14ac:dyDescent="0.25"/>
    <row r="122740" x14ac:dyDescent="0.25"/>
    <row r="122741" x14ac:dyDescent="0.25"/>
    <row r="122742" x14ac:dyDescent="0.25"/>
    <row r="122743" x14ac:dyDescent="0.25"/>
    <row r="122744" x14ac:dyDescent="0.25"/>
    <row r="122745" x14ac:dyDescent="0.25"/>
    <row r="122746" x14ac:dyDescent="0.25"/>
    <row r="122747" x14ac:dyDescent="0.25"/>
    <row r="122748" x14ac:dyDescent="0.25"/>
    <row r="122749" x14ac:dyDescent="0.25"/>
    <row r="122750" x14ac:dyDescent="0.25"/>
    <row r="122751" x14ac:dyDescent="0.25"/>
    <row r="122752" x14ac:dyDescent="0.25"/>
    <row r="122753" x14ac:dyDescent="0.25"/>
    <row r="122754" x14ac:dyDescent="0.25"/>
    <row r="122755" x14ac:dyDescent="0.25"/>
    <row r="122756" x14ac:dyDescent="0.25"/>
    <row r="122757" x14ac:dyDescent="0.25"/>
    <row r="122758" x14ac:dyDescent="0.25"/>
    <row r="122759" x14ac:dyDescent="0.25"/>
    <row r="122760" x14ac:dyDescent="0.25"/>
    <row r="122761" x14ac:dyDescent="0.25"/>
    <row r="122762" x14ac:dyDescent="0.25"/>
    <row r="122763" x14ac:dyDescent="0.25"/>
    <row r="122764" x14ac:dyDescent="0.25"/>
    <row r="122765" x14ac:dyDescent="0.25"/>
    <row r="122766" x14ac:dyDescent="0.25"/>
    <row r="122767" x14ac:dyDescent="0.25"/>
    <row r="122768" x14ac:dyDescent="0.25"/>
    <row r="122769" x14ac:dyDescent="0.25"/>
    <row r="122770" x14ac:dyDescent="0.25"/>
    <row r="122771" x14ac:dyDescent="0.25"/>
    <row r="122772" x14ac:dyDescent="0.25"/>
    <row r="122773" x14ac:dyDescent="0.25"/>
    <row r="122774" x14ac:dyDescent="0.25"/>
    <row r="122775" x14ac:dyDescent="0.25"/>
    <row r="122776" x14ac:dyDescent="0.25"/>
    <row r="122777" x14ac:dyDescent="0.25"/>
    <row r="122778" x14ac:dyDescent="0.25"/>
    <row r="122779" x14ac:dyDescent="0.25"/>
    <row r="122780" x14ac:dyDescent="0.25"/>
    <row r="122781" x14ac:dyDescent="0.25"/>
    <row r="122782" x14ac:dyDescent="0.25"/>
    <row r="122783" x14ac:dyDescent="0.25"/>
    <row r="122784" x14ac:dyDescent="0.25"/>
    <row r="122785" x14ac:dyDescent="0.25"/>
    <row r="122786" x14ac:dyDescent="0.25"/>
    <row r="122787" x14ac:dyDescent="0.25"/>
    <row r="122788" x14ac:dyDescent="0.25"/>
    <row r="122789" x14ac:dyDescent="0.25"/>
    <row r="122790" x14ac:dyDescent="0.25"/>
    <row r="122791" x14ac:dyDescent="0.25"/>
    <row r="122792" x14ac:dyDescent="0.25"/>
    <row r="122793" x14ac:dyDescent="0.25"/>
    <row r="122794" x14ac:dyDescent="0.25"/>
    <row r="122795" x14ac:dyDescent="0.25"/>
    <row r="122796" x14ac:dyDescent="0.25"/>
    <row r="122797" x14ac:dyDescent="0.25"/>
    <row r="122798" x14ac:dyDescent="0.25"/>
    <row r="122799" x14ac:dyDescent="0.25"/>
    <row r="122800" x14ac:dyDescent="0.25"/>
    <row r="122801" x14ac:dyDescent="0.25"/>
    <row r="122802" x14ac:dyDescent="0.25"/>
    <row r="122803" x14ac:dyDescent="0.25"/>
    <row r="122804" x14ac:dyDescent="0.25"/>
    <row r="122805" x14ac:dyDescent="0.25"/>
    <row r="122806" x14ac:dyDescent="0.25"/>
    <row r="122807" x14ac:dyDescent="0.25"/>
    <row r="122808" x14ac:dyDescent="0.25"/>
    <row r="122809" x14ac:dyDescent="0.25"/>
    <row r="122810" x14ac:dyDescent="0.25"/>
    <row r="122811" x14ac:dyDescent="0.25"/>
    <row r="122812" x14ac:dyDescent="0.25"/>
    <row r="122813" x14ac:dyDescent="0.25"/>
    <row r="122814" x14ac:dyDescent="0.25"/>
    <row r="122815" x14ac:dyDescent="0.25"/>
    <row r="122816" x14ac:dyDescent="0.25"/>
    <row r="122817" x14ac:dyDescent="0.25"/>
    <row r="122818" x14ac:dyDescent="0.25"/>
    <row r="122819" x14ac:dyDescent="0.25"/>
    <row r="122820" x14ac:dyDescent="0.25"/>
    <row r="122821" x14ac:dyDescent="0.25"/>
    <row r="122822" x14ac:dyDescent="0.25"/>
    <row r="122823" x14ac:dyDescent="0.25"/>
    <row r="122824" x14ac:dyDescent="0.25"/>
    <row r="122825" x14ac:dyDescent="0.25"/>
    <row r="122826" x14ac:dyDescent="0.25"/>
    <row r="122827" x14ac:dyDescent="0.25"/>
    <row r="122828" x14ac:dyDescent="0.25"/>
    <row r="122829" x14ac:dyDescent="0.25"/>
    <row r="122830" x14ac:dyDescent="0.25"/>
    <row r="122831" x14ac:dyDescent="0.25"/>
    <row r="122832" x14ac:dyDescent="0.25"/>
    <row r="122833" x14ac:dyDescent="0.25"/>
    <row r="122834" x14ac:dyDescent="0.25"/>
    <row r="122835" x14ac:dyDescent="0.25"/>
    <row r="122836" x14ac:dyDescent="0.25"/>
    <row r="122837" x14ac:dyDescent="0.25"/>
    <row r="122838" x14ac:dyDescent="0.25"/>
    <row r="122839" x14ac:dyDescent="0.25"/>
    <row r="122840" x14ac:dyDescent="0.25"/>
    <row r="122841" x14ac:dyDescent="0.25"/>
    <row r="122842" x14ac:dyDescent="0.25"/>
    <row r="122843" x14ac:dyDescent="0.25"/>
    <row r="122844" x14ac:dyDescent="0.25"/>
    <row r="122845" x14ac:dyDescent="0.25"/>
    <row r="122846" x14ac:dyDescent="0.25"/>
    <row r="122847" x14ac:dyDescent="0.25"/>
    <row r="122848" x14ac:dyDescent="0.25"/>
    <row r="122849" x14ac:dyDescent="0.25"/>
    <row r="122850" x14ac:dyDescent="0.25"/>
    <row r="122851" x14ac:dyDescent="0.25"/>
    <row r="122852" x14ac:dyDescent="0.25"/>
    <row r="122853" x14ac:dyDescent="0.25"/>
    <row r="122854" x14ac:dyDescent="0.25"/>
    <row r="122855" x14ac:dyDescent="0.25"/>
    <row r="122856" x14ac:dyDescent="0.25"/>
    <row r="122857" x14ac:dyDescent="0.25"/>
    <row r="122858" x14ac:dyDescent="0.25"/>
    <row r="122859" x14ac:dyDescent="0.25"/>
    <row r="122860" x14ac:dyDescent="0.25"/>
    <row r="122861" x14ac:dyDescent="0.25"/>
    <row r="122862" x14ac:dyDescent="0.25"/>
    <row r="122863" x14ac:dyDescent="0.25"/>
    <row r="122864" x14ac:dyDescent="0.25"/>
    <row r="122865" x14ac:dyDescent="0.25"/>
    <row r="122866" x14ac:dyDescent="0.25"/>
    <row r="122867" x14ac:dyDescent="0.25"/>
    <row r="122868" x14ac:dyDescent="0.25"/>
    <row r="122869" x14ac:dyDescent="0.25"/>
    <row r="122870" x14ac:dyDescent="0.25"/>
    <row r="122871" x14ac:dyDescent="0.25"/>
    <row r="122872" x14ac:dyDescent="0.25"/>
    <row r="122873" x14ac:dyDescent="0.25"/>
    <row r="122874" x14ac:dyDescent="0.25"/>
    <row r="122875" x14ac:dyDescent="0.25"/>
    <row r="122876" x14ac:dyDescent="0.25"/>
    <row r="122877" x14ac:dyDescent="0.25"/>
    <row r="122878" x14ac:dyDescent="0.25"/>
    <row r="122879" x14ac:dyDescent="0.25"/>
    <row r="122880" x14ac:dyDescent="0.25"/>
    <row r="122881" x14ac:dyDescent="0.25"/>
    <row r="122882" x14ac:dyDescent="0.25"/>
    <row r="122883" x14ac:dyDescent="0.25"/>
    <row r="122884" x14ac:dyDescent="0.25"/>
    <row r="122885" x14ac:dyDescent="0.25"/>
    <row r="122886" x14ac:dyDescent="0.25"/>
    <row r="122887" x14ac:dyDescent="0.25"/>
    <row r="122888" x14ac:dyDescent="0.25"/>
    <row r="122889" x14ac:dyDescent="0.25"/>
    <row r="122890" x14ac:dyDescent="0.25"/>
    <row r="122891" x14ac:dyDescent="0.25"/>
    <row r="122892" x14ac:dyDescent="0.25"/>
    <row r="122893" x14ac:dyDescent="0.25"/>
    <row r="122894" x14ac:dyDescent="0.25"/>
    <row r="122895" x14ac:dyDescent="0.25"/>
    <row r="122896" x14ac:dyDescent="0.25"/>
    <row r="122897" x14ac:dyDescent="0.25"/>
    <row r="122898" x14ac:dyDescent="0.25"/>
    <row r="122899" x14ac:dyDescent="0.25"/>
    <row r="122900" x14ac:dyDescent="0.25"/>
    <row r="122901" x14ac:dyDescent="0.25"/>
    <row r="122902" x14ac:dyDescent="0.25"/>
    <row r="122903" x14ac:dyDescent="0.25"/>
    <row r="122904" x14ac:dyDescent="0.25"/>
    <row r="122905" x14ac:dyDescent="0.25"/>
    <row r="122906" x14ac:dyDescent="0.25"/>
    <row r="122907" x14ac:dyDescent="0.25"/>
    <row r="122908" x14ac:dyDescent="0.25"/>
    <row r="122909" x14ac:dyDescent="0.25"/>
    <row r="122910" x14ac:dyDescent="0.25"/>
    <row r="122911" x14ac:dyDescent="0.25"/>
    <row r="122912" x14ac:dyDescent="0.25"/>
    <row r="122913" x14ac:dyDescent="0.25"/>
    <row r="122914" x14ac:dyDescent="0.25"/>
    <row r="122915" x14ac:dyDescent="0.25"/>
    <row r="122916" x14ac:dyDescent="0.25"/>
    <row r="122917" x14ac:dyDescent="0.25"/>
    <row r="122918" x14ac:dyDescent="0.25"/>
    <row r="122919" x14ac:dyDescent="0.25"/>
    <row r="122920" x14ac:dyDescent="0.25"/>
    <row r="122921" x14ac:dyDescent="0.25"/>
    <row r="122922" x14ac:dyDescent="0.25"/>
    <row r="122923" x14ac:dyDescent="0.25"/>
    <row r="122924" x14ac:dyDescent="0.25"/>
    <row r="122925" x14ac:dyDescent="0.25"/>
    <row r="122926" x14ac:dyDescent="0.25"/>
    <row r="122927" x14ac:dyDescent="0.25"/>
    <row r="122928" x14ac:dyDescent="0.25"/>
    <row r="122929" x14ac:dyDescent="0.25"/>
    <row r="122930" x14ac:dyDescent="0.25"/>
    <row r="122931" x14ac:dyDescent="0.25"/>
    <row r="122932" x14ac:dyDescent="0.25"/>
    <row r="122933" x14ac:dyDescent="0.25"/>
    <row r="122934" x14ac:dyDescent="0.25"/>
    <row r="122935" x14ac:dyDescent="0.25"/>
    <row r="122936" x14ac:dyDescent="0.25"/>
    <row r="122937" x14ac:dyDescent="0.25"/>
    <row r="122938" x14ac:dyDescent="0.25"/>
    <row r="122939" x14ac:dyDescent="0.25"/>
    <row r="122940" x14ac:dyDescent="0.25"/>
    <row r="122941" x14ac:dyDescent="0.25"/>
    <row r="122942" x14ac:dyDescent="0.25"/>
    <row r="122943" x14ac:dyDescent="0.25"/>
    <row r="122944" x14ac:dyDescent="0.25"/>
    <row r="122945" x14ac:dyDescent="0.25"/>
    <row r="122946" x14ac:dyDescent="0.25"/>
    <row r="122947" x14ac:dyDescent="0.25"/>
    <row r="122948" x14ac:dyDescent="0.25"/>
    <row r="122949" x14ac:dyDescent="0.25"/>
    <row r="122950" x14ac:dyDescent="0.25"/>
    <row r="122951" x14ac:dyDescent="0.25"/>
    <row r="122952" x14ac:dyDescent="0.25"/>
    <row r="122953" x14ac:dyDescent="0.25"/>
    <row r="122954" x14ac:dyDescent="0.25"/>
    <row r="122955" x14ac:dyDescent="0.25"/>
    <row r="122956" x14ac:dyDescent="0.25"/>
    <row r="122957" x14ac:dyDescent="0.25"/>
    <row r="122958" x14ac:dyDescent="0.25"/>
    <row r="122959" x14ac:dyDescent="0.25"/>
    <row r="122960" x14ac:dyDescent="0.25"/>
    <row r="122961" x14ac:dyDescent="0.25"/>
    <row r="122962" x14ac:dyDescent="0.25"/>
    <row r="122963" x14ac:dyDescent="0.25"/>
    <row r="122964" x14ac:dyDescent="0.25"/>
    <row r="122965" x14ac:dyDescent="0.25"/>
    <row r="122966" x14ac:dyDescent="0.25"/>
    <row r="122967" x14ac:dyDescent="0.25"/>
    <row r="122968" x14ac:dyDescent="0.25"/>
    <row r="122969" x14ac:dyDescent="0.25"/>
    <row r="122970" x14ac:dyDescent="0.25"/>
    <row r="122971" x14ac:dyDescent="0.25"/>
    <row r="122972" x14ac:dyDescent="0.25"/>
    <row r="122973" x14ac:dyDescent="0.25"/>
    <row r="122974" x14ac:dyDescent="0.25"/>
    <row r="122975" x14ac:dyDescent="0.25"/>
    <row r="122976" x14ac:dyDescent="0.25"/>
    <row r="122977" x14ac:dyDescent="0.25"/>
    <row r="122978" x14ac:dyDescent="0.25"/>
    <row r="122979" x14ac:dyDescent="0.25"/>
    <row r="122980" x14ac:dyDescent="0.25"/>
    <row r="122981" x14ac:dyDescent="0.25"/>
    <row r="122982" x14ac:dyDescent="0.25"/>
    <row r="122983" x14ac:dyDescent="0.25"/>
    <row r="122984" x14ac:dyDescent="0.25"/>
    <row r="122985" x14ac:dyDescent="0.25"/>
    <row r="122986" x14ac:dyDescent="0.25"/>
    <row r="122987" x14ac:dyDescent="0.25"/>
    <row r="122988" x14ac:dyDescent="0.25"/>
    <row r="122989" x14ac:dyDescent="0.25"/>
    <row r="122990" x14ac:dyDescent="0.25"/>
    <row r="122991" x14ac:dyDescent="0.25"/>
    <row r="122992" x14ac:dyDescent="0.25"/>
    <row r="122993" x14ac:dyDescent="0.25"/>
    <row r="122994" x14ac:dyDescent="0.25"/>
    <row r="122995" x14ac:dyDescent="0.25"/>
    <row r="122996" x14ac:dyDescent="0.25"/>
    <row r="122997" x14ac:dyDescent="0.25"/>
    <row r="122998" x14ac:dyDescent="0.25"/>
    <row r="122999" x14ac:dyDescent="0.25"/>
    <row r="123000" x14ac:dyDescent="0.25"/>
    <row r="123001" x14ac:dyDescent="0.25"/>
    <row r="123002" x14ac:dyDescent="0.25"/>
    <row r="123003" x14ac:dyDescent="0.25"/>
    <row r="123004" x14ac:dyDescent="0.25"/>
    <row r="123005" x14ac:dyDescent="0.25"/>
    <row r="123006" x14ac:dyDescent="0.25"/>
    <row r="123007" x14ac:dyDescent="0.25"/>
    <row r="123008" x14ac:dyDescent="0.25"/>
    <row r="123009" x14ac:dyDescent="0.25"/>
    <row r="123010" x14ac:dyDescent="0.25"/>
    <row r="123011" x14ac:dyDescent="0.25"/>
    <row r="123012" x14ac:dyDescent="0.25"/>
    <row r="123013" x14ac:dyDescent="0.25"/>
    <row r="123014" x14ac:dyDescent="0.25"/>
    <row r="123015" x14ac:dyDescent="0.25"/>
    <row r="123016" x14ac:dyDescent="0.25"/>
    <row r="123017" x14ac:dyDescent="0.25"/>
    <row r="123018" x14ac:dyDescent="0.25"/>
    <row r="123019" x14ac:dyDescent="0.25"/>
    <row r="123020" x14ac:dyDescent="0.25"/>
    <row r="123021" x14ac:dyDescent="0.25"/>
    <row r="123022" x14ac:dyDescent="0.25"/>
    <row r="123023" x14ac:dyDescent="0.25"/>
    <row r="123024" x14ac:dyDescent="0.25"/>
    <row r="123025" x14ac:dyDescent="0.25"/>
    <row r="123026" x14ac:dyDescent="0.25"/>
    <row r="123027" x14ac:dyDescent="0.25"/>
    <row r="123028" x14ac:dyDescent="0.25"/>
    <row r="123029" x14ac:dyDescent="0.25"/>
    <row r="123030" x14ac:dyDescent="0.25"/>
    <row r="123031" x14ac:dyDescent="0.25"/>
    <row r="123032" x14ac:dyDescent="0.25"/>
    <row r="123033" x14ac:dyDescent="0.25"/>
    <row r="123034" x14ac:dyDescent="0.25"/>
    <row r="123035" x14ac:dyDescent="0.25"/>
    <row r="123036" x14ac:dyDescent="0.25"/>
    <row r="123037" x14ac:dyDescent="0.25"/>
    <row r="123038" x14ac:dyDescent="0.25"/>
    <row r="123039" x14ac:dyDescent="0.25"/>
    <row r="123040" x14ac:dyDescent="0.25"/>
    <row r="123041" x14ac:dyDescent="0.25"/>
    <row r="123042" x14ac:dyDescent="0.25"/>
    <row r="123043" x14ac:dyDescent="0.25"/>
    <row r="123044" x14ac:dyDescent="0.25"/>
    <row r="123045" x14ac:dyDescent="0.25"/>
    <row r="123046" x14ac:dyDescent="0.25"/>
    <row r="123047" x14ac:dyDescent="0.25"/>
    <row r="123048" x14ac:dyDescent="0.25"/>
    <row r="123049" x14ac:dyDescent="0.25"/>
    <row r="123050" x14ac:dyDescent="0.25"/>
    <row r="123051" x14ac:dyDescent="0.25"/>
    <row r="123052" x14ac:dyDescent="0.25"/>
    <row r="123053" x14ac:dyDescent="0.25"/>
    <row r="123054" x14ac:dyDescent="0.25"/>
    <row r="123055" x14ac:dyDescent="0.25"/>
    <row r="123056" x14ac:dyDescent="0.25"/>
    <row r="123057" x14ac:dyDescent="0.25"/>
    <row r="123058" x14ac:dyDescent="0.25"/>
    <row r="123059" x14ac:dyDescent="0.25"/>
    <row r="123060" x14ac:dyDescent="0.25"/>
    <row r="123061" x14ac:dyDescent="0.25"/>
    <row r="123062" x14ac:dyDescent="0.25"/>
    <row r="123063" x14ac:dyDescent="0.25"/>
    <row r="123064" x14ac:dyDescent="0.25"/>
    <row r="123065" x14ac:dyDescent="0.25"/>
    <row r="123066" x14ac:dyDescent="0.25"/>
    <row r="123067" x14ac:dyDescent="0.25"/>
    <row r="123068" x14ac:dyDescent="0.25"/>
    <row r="123069" x14ac:dyDescent="0.25"/>
    <row r="123070" x14ac:dyDescent="0.25"/>
    <row r="123071" x14ac:dyDescent="0.25"/>
    <row r="123072" x14ac:dyDescent="0.25"/>
    <row r="123073" x14ac:dyDescent="0.25"/>
    <row r="123074" x14ac:dyDescent="0.25"/>
    <row r="123075" x14ac:dyDescent="0.25"/>
    <row r="123076" x14ac:dyDescent="0.25"/>
    <row r="123077" x14ac:dyDescent="0.25"/>
    <row r="123078" x14ac:dyDescent="0.25"/>
    <row r="123079" x14ac:dyDescent="0.25"/>
    <row r="123080" x14ac:dyDescent="0.25"/>
    <row r="123081" x14ac:dyDescent="0.25"/>
    <row r="123082" x14ac:dyDescent="0.25"/>
    <row r="123083" x14ac:dyDescent="0.25"/>
    <row r="123084" x14ac:dyDescent="0.25"/>
    <row r="123085" x14ac:dyDescent="0.25"/>
    <row r="123086" x14ac:dyDescent="0.25"/>
    <row r="123087" x14ac:dyDescent="0.25"/>
    <row r="123088" x14ac:dyDescent="0.25"/>
    <row r="123089" x14ac:dyDescent="0.25"/>
    <row r="123090" x14ac:dyDescent="0.25"/>
    <row r="123091" x14ac:dyDescent="0.25"/>
    <row r="123092" x14ac:dyDescent="0.25"/>
    <row r="123093" x14ac:dyDescent="0.25"/>
    <row r="123094" x14ac:dyDescent="0.25"/>
    <row r="123095" x14ac:dyDescent="0.25"/>
    <row r="123096" x14ac:dyDescent="0.25"/>
    <row r="123097" x14ac:dyDescent="0.25"/>
    <row r="123098" x14ac:dyDescent="0.25"/>
    <row r="123099" x14ac:dyDescent="0.25"/>
    <row r="123100" x14ac:dyDescent="0.25"/>
    <row r="123101" x14ac:dyDescent="0.25"/>
    <row r="123102" x14ac:dyDescent="0.25"/>
    <row r="123103" x14ac:dyDescent="0.25"/>
    <row r="123104" x14ac:dyDescent="0.25"/>
    <row r="123105" x14ac:dyDescent="0.25"/>
    <row r="123106" x14ac:dyDescent="0.25"/>
    <row r="123107" x14ac:dyDescent="0.25"/>
    <row r="123108" x14ac:dyDescent="0.25"/>
    <row r="123109" x14ac:dyDescent="0.25"/>
    <row r="123110" x14ac:dyDescent="0.25"/>
    <row r="123111" x14ac:dyDescent="0.25"/>
    <row r="123112" x14ac:dyDescent="0.25"/>
    <row r="123113" x14ac:dyDescent="0.25"/>
    <row r="123114" x14ac:dyDescent="0.25"/>
    <row r="123115" x14ac:dyDescent="0.25"/>
    <row r="123116" x14ac:dyDescent="0.25"/>
    <row r="123117" x14ac:dyDescent="0.25"/>
    <row r="123118" x14ac:dyDescent="0.25"/>
    <row r="123119" x14ac:dyDescent="0.25"/>
    <row r="123120" x14ac:dyDescent="0.25"/>
    <row r="123121" x14ac:dyDescent="0.25"/>
    <row r="123122" x14ac:dyDescent="0.25"/>
    <row r="123123" x14ac:dyDescent="0.25"/>
    <row r="123124" x14ac:dyDescent="0.25"/>
    <row r="123125" x14ac:dyDescent="0.25"/>
    <row r="123126" x14ac:dyDescent="0.25"/>
    <row r="123127" x14ac:dyDescent="0.25"/>
    <row r="123128" x14ac:dyDescent="0.25"/>
    <row r="123129" x14ac:dyDescent="0.25"/>
    <row r="123130" x14ac:dyDescent="0.25"/>
    <row r="123131" x14ac:dyDescent="0.25"/>
    <row r="123132" x14ac:dyDescent="0.25"/>
    <row r="123133" x14ac:dyDescent="0.25"/>
    <row r="123134" x14ac:dyDescent="0.25"/>
    <row r="123135" x14ac:dyDescent="0.25"/>
    <row r="123136" x14ac:dyDescent="0.25"/>
    <row r="123137" x14ac:dyDescent="0.25"/>
    <row r="123138" x14ac:dyDescent="0.25"/>
    <row r="123139" x14ac:dyDescent="0.25"/>
    <row r="123140" x14ac:dyDescent="0.25"/>
    <row r="123141" x14ac:dyDescent="0.25"/>
    <row r="123142" x14ac:dyDescent="0.25"/>
    <row r="123143" x14ac:dyDescent="0.25"/>
    <row r="123144" x14ac:dyDescent="0.25"/>
    <row r="123145" x14ac:dyDescent="0.25"/>
    <row r="123146" x14ac:dyDescent="0.25"/>
    <row r="123147" x14ac:dyDescent="0.25"/>
    <row r="123148" x14ac:dyDescent="0.25"/>
    <row r="123149" x14ac:dyDescent="0.25"/>
    <row r="123150" x14ac:dyDescent="0.25"/>
    <row r="123151" x14ac:dyDescent="0.25"/>
    <row r="123152" x14ac:dyDescent="0.25"/>
    <row r="123153" x14ac:dyDescent="0.25"/>
    <row r="123154" x14ac:dyDescent="0.25"/>
    <row r="123155" x14ac:dyDescent="0.25"/>
    <row r="123156" x14ac:dyDescent="0.25"/>
    <row r="123157" x14ac:dyDescent="0.25"/>
    <row r="123158" x14ac:dyDescent="0.25"/>
    <row r="123159" x14ac:dyDescent="0.25"/>
    <row r="123160" x14ac:dyDescent="0.25"/>
    <row r="123161" x14ac:dyDescent="0.25"/>
    <row r="123162" x14ac:dyDescent="0.25"/>
    <row r="123163" x14ac:dyDescent="0.25"/>
    <row r="123164" x14ac:dyDescent="0.25"/>
    <row r="123165" x14ac:dyDescent="0.25"/>
    <row r="123166" x14ac:dyDescent="0.25"/>
    <row r="123167" x14ac:dyDescent="0.25"/>
    <row r="123168" x14ac:dyDescent="0.25"/>
    <row r="123169" x14ac:dyDescent="0.25"/>
    <row r="123170" x14ac:dyDescent="0.25"/>
    <row r="123171" x14ac:dyDescent="0.25"/>
    <row r="123172" x14ac:dyDescent="0.25"/>
    <row r="123173" x14ac:dyDescent="0.25"/>
    <row r="123174" x14ac:dyDescent="0.25"/>
    <row r="123175" x14ac:dyDescent="0.25"/>
    <row r="123176" x14ac:dyDescent="0.25"/>
    <row r="123177" x14ac:dyDescent="0.25"/>
    <row r="123178" x14ac:dyDescent="0.25"/>
    <row r="123179" x14ac:dyDescent="0.25"/>
    <row r="123180" x14ac:dyDescent="0.25"/>
    <row r="123181" x14ac:dyDescent="0.25"/>
    <row r="123182" x14ac:dyDescent="0.25"/>
    <row r="123183" x14ac:dyDescent="0.25"/>
    <row r="123184" x14ac:dyDescent="0.25"/>
    <row r="123185" x14ac:dyDescent="0.25"/>
    <row r="123186" x14ac:dyDescent="0.25"/>
    <row r="123187" x14ac:dyDescent="0.25"/>
    <row r="123188" x14ac:dyDescent="0.25"/>
    <row r="123189" x14ac:dyDescent="0.25"/>
    <row r="123190" x14ac:dyDescent="0.25"/>
    <row r="123191" x14ac:dyDescent="0.25"/>
    <row r="123192" x14ac:dyDescent="0.25"/>
    <row r="123193" x14ac:dyDescent="0.25"/>
    <row r="123194" x14ac:dyDescent="0.25"/>
    <row r="123195" x14ac:dyDescent="0.25"/>
    <row r="123196" x14ac:dyDescent="0.25"/>
    <row r="123197" x14ac:dyDescent="0.25"/>
    <row r="123198" x14ac:dyDescent="0.25"/>
    <row r="123199" x14ac:dyDescent="0.25"/>
    <row r="123200" x14ac:dyDescent="0.25"/>
    <row r="123201" x14ac:dyDescent="0.25"/>
    <row r="123202" x14ac:dyDescent="0.25"/>
    <row r="123203" x14ac:dyDescent="0.25"/>
    <row r="123204" x14ac:dyDescent="0.25"/>
    <row r="123205" x14ac:dyDescent="0.25"/>
    <row r="123206" x14ac:dyDescent="0.25"/>
    <row r="123207" x14ac:dyDescent="0.25"/>
    <row r="123208" x14ac:dyDescent="0.25"/>
    <row r="123209" x14ac:dyDescent="0.25"/>
    <row r="123210" x14ac:dyDescent="0.25"/>
    <row r="123211" x14ac:dyDescent="0.25"/>
    <row r="123212" x14ac:dyDescent="0.25"/>
    <row r="123213" x14ac:dyDescent="0.25"/>
    <row r="123214" x14ac:dyDescent="0.25"/>
    <row r="123215" x14ac:dyDescent="0.25"/>
    <row r="123216" x14ac:dyDescent="0.25"/>
    <row r="123217" x14ac:dyDescent="0.25"/>
    <row r="123218" x14ac:dyDescent="0.25"/>
    <row r="123219" x14ac:dyDescent="0.25"/>
    <row r="123220" x14ac:dyDescent="0.25"/>
    <row r="123221" x14ac:dyDescent="0.25"/>
    <row r="123222" x14ac:dyDescent="0.25"/>
    <row r="123223" x14ac:dyDescent="0.25"/>
    <row r="123224" x14ac:dyDescent="0.25"/>
    <row r="123225" x14ac:dyDescent="0.25"/>
    <row r="123226" x14ac:dyDescent="0.25"/>
    <row r="123227" x14ac:dyDescent="0.25"/>
    <row r="123228" x14ac:dyDescent="0.25"/>
    <row r="123229" x14ac:dyDescent="0.25"/>
    <row r="123230" x14ac:dyDescent="0.25"/>
    <row r="123231" x14ac:dyDescent="0.25"/>
    <row r="123232" x14ac:dyDescent="0.25"/>
    <row r="123233" x14ac:dyDescent="0.25"/>
    <row r="123234" x14ac:dyDescent="0.25"/>
    <row r="123235" x14ac:dyDescent="0.25"/>
    <row r="123236" x14ac:dyDescent="0.25"/>
    <row r="123237" x14ac:dyDescent="0.25"/>
    <row r="123238" x14ac:dyDescent="0.25"/>
    <row r="123239" x14ac:dyDescent="0.25"/>
    <row r="123240" x14ac:dyDescent="0.25"/>
    <row r="123241" x14ac:dyDescent="0.25"/>
    <row r="123242" x14ac:dyDescent="0.25"/>
    <row r="123243" x14ac:dyDescent="0.25"/>
    <row r="123244" x14ac:dyDescent="0.25"/>
    <row r="123245" x14ac:dyDescent="0.25"/>
    <row r="123246" x14ac:dyDescent="0.25"/>
    <row r="123247" x14ac:dyDescent="0.25"/>
    <row r="123248" x14ac:dyDescent="0.25"/>
    <row r="123249" x14ac:dyDescent="0.25"/>
    <row r="123250" x14ac:dyDescent="0.25"/>
    <row r="123251" x14ac:dyDescent="0.25"/>
    <row r="123252" x14ac:dyDescent="0.25"/>
    <row r="123253" x14ac:dyDescent="0.25"/>
    <row r="123254" x14ac:dyDescent="0.25"/>
    <row r="123255" x14ac:dyDescent="0.25"/>
    <row r="123256" x14ac:dyDescent="0.25"/>
    <row r="123257" x14ac:dyDescent="0.25"/>
    <row r="123258" x14ac:dyDescent="0.25"/>
    <row r="123259" x14ac:dyDescent="0.25"/>
    <row r="123260" x14ac:dyDescent="0.25"/>
    <row r="123261" x14ac:dyDescent="0.25"/>
    <row r="123262" x14ac:dyDescent="0.25"/>
    <row r="123263" x14ac:dyDescent="0.25"/>
    <row r="123264" x14ac:dyDescent="0.25"/>
    <row r="123265" x14ac:dyDescent="0.25"/>
    <row r="123266" x14ac:dyDescent="0.25"/>
    <row r="123267" x14ac:dyDescent="0.25"/>
    <row r="123268" x14ac:dyDescent="0.25"/>
    <row r="123269" x14ac:dyDescent="0.25"/>
    <row r="123270" x14ac:dyDescent="0.25"/>
    <row r="123271" x14ac:dyDescent="0.25"/>
    <row r="123272" x14ac:dyDescent="0.25"/>
    <row r="123273" x14ac:dyDescent="0.25"/>
    <row r="123274" x14ac:dyDescent="0.25"/>
    <row r="123275" x14ac:dyDescent="0.25"/>
    <row r="123276" x14ac:dyDescent="0.25"/>
    <row r="123277" x14ac:dyDescent="0.25"/>
    <row r="123278" x14ac:dyDescent="0.25"/>
    <row r="123279" x14ac:dyDescent="0.25"/>
    <row r="123280" x14ac:dyDescent="0.25"/>
    <row r="123281" x14ac:dyDescent="0.25"/>
    <row r="123282" x14ac:dyDescent="0.25"/>
    <row r="123283" x14ac:dyDescent="0.25"/>
    <row r="123284" x14ac:dyDescent="0.25"/>
    <row r="123285" x14ac:dyDescent="0.25"/>
    <row r="123286" x14ac:dyDescent="0.25"/>
    <row r="123287" x14ac:dyDescent="0.25"/>
    <row r="123288" x14ac:dyDescent="0.25"/>
    <row r="123289" x14ac:dyDescent="0.25"/>
    <row r="123290" x14ac:dyDescent="0.25"/>
    <row r="123291" x14ac:dyDescent="0.25"/>
    <row r="123292" x14ac:dyDescent="0.25"/>
    <row r="123293" x14ac:dyDescent="0.25"/>
    <row r="123294" x14ac:dyDescent="0.25"/>
    <row r="123295" x14ac:dyDescent="0.25"/>
    <row r="123296" x14ac:dyDescent="0.25"/>
    <row r="123297" x14ac:dyDescent="0.25"/>
    <row r="123298" x14ac:dyDescent="0.25"/>
    <row r="123299" x14ac:dyDescent="0.25"/>
    <row r="123300" x14ac:dyDescent="0.25"/>
    <row r="123301" x14ac:dyDescent="0.25"/>
    <row r="123302" x14ac:dyDescent="0.25"/>
    <row r="123303" x14ac:dyDescent="0.25"/>
    <row r="123304" x14ac:dyDescent="0.25"/>
    <row r="123305" x14ac:dyDescent="0.25"/>
    <row r="123306" x14ac:dyDescent="0.25"/>
    <row r="123307" x14ac:dyDescent="0.25"/>
    <row r="123308" x14ac:dyDescent="0.25"/>
    <row r="123309" x14ac:dyDescent="0.25"/>
    <row r="123310" x14ac:dyDescent="0.25"/>
    <row r="123311" x14ac:dyDescent="0.25"/>
    <row r="123312" x14ac:dyDescent="0.25"/>
    <row r="123313" x14ac:dyDescent="0.25"/>
    <row r="123314" x14ac:dyDescent="0.25"/>
    <row r="123315" x14ac:dyDescent="0.25"/>
    <row r="123316" x14ac:dyDescent="0.25"/>
    <row r="123317" x14ac:dyDescent="0.25"/>
    <row r="123318" x14ac:dyDescent="0.25"/>
    <row r="123319" x14ac:dyDescent="0.25"/>
    <row r="123320" x14ac:dyDescent="0.25"/>
    <row r="123321" x14ac:dyDescent="0.25"/>
    <row r="123322" x14ac:dyDescent="0.25"/>
    <row r="123323" x14ac:dyDescent="0.25"/>
    <row r="123324" x14ac:dyDescent="0.25"/>
    <row r="123325" x14ac:dyDescent="0.25"/>
    <row r="123326" x14ac:dyDescent="0.25"/>
    <row r="123327" x14ac:dyDescent="0.25"/>
    <row r="123328" x14ac:dyDescent="0.25"/>
    <row r="123329" x14ac:dyDescent="0.25"/>
    <row r="123330" x14ac:dyDescent="0.25"/>
    <row r="123331" x14ac:dyDescent="0.25"/>
    <row r="123332" x14ac:dyDescent="0.25"/>
    <row r="123333" x14ac:dyDescent="0.25"/>
    <row r="123334" x14ac:dyDescent="0.25"/>
    <row r="123335" x14ac:dyDescent="0.25"/>
    <row r="123336" x14ac:dyDescent="0.25"/>
    <row r="123337" x14ac:dyDescent="0.25"/>
    <row r="123338" x14ac:dyDescent="0.25"/>
    <row r="123339" x14ac:dyDescent="0.25"/>
    <row r="123340" x14ac:dyDescent="0.25"/>
    <row r="123341" x14ac:dyDescent="0.25"/>
    <row r="123342" x14ac:dyDescent="0.25"/>
    <row r="123343" x14ac:dyDescent="0.25"/>
    <row r="123344" x14ac:dyDescent="0.25"/>
    <row r="123345" x14ac:dyDescent="0.25"/>
    <row r="123346" x14ac:dyDescent="0.25"/>
    <row r="123347" x14ac:dyDescent="0.25"/>
    <row r="123348" x14ac:dyDescent="0.25"/>
    <row r="123349" x14ac:dyDescent="0.25"/>
    <row r="123350" x14ac:dyDescent="0.25"/>
    <row r="123351" x14ac:dyDescent="0.25"/>
    <row r="123352" x14ac:dyDescent="0.25"/>
    <row r="123353" x14ac:dyDescent="0.25"/>
    <row r="123354" x14ac:dyDescent="0.25"/>
    <row r="123355" x14ac:dyDescent="0.25"/>
    <row r="123356" x14ac:dyDescent="0.25"/>
    <row r="123357" x14ac:dyDescent="0.25"/>
    <row r="123358" x14ac:dyDescent="0.25"/>
    <row r="123359" x14ac:dyDescent="0.25"/>
    <row r="123360" x14ac:dyDescent="0.25"/>
    <row r="123361" x14ac:dyDescent="0.25"/>
    <row r="123362" x14ac:dyDescent="0.25"/>
    <row r="123363" x14ac:dyDescent="0.25"/>
    <row r="123364" x14ac:dyDescent="0.25"/>
    <row r="123365" x14ac:dyDescent="0.25"/>
    <row r="123366" x14ac:dyDescent="0.25"/>
    <row r="123367" x14ac:dyDescent="0.25"/>
    <row r="123368" x14ac:dyDescent="0.25"/>
    <row r="123369" x14ac:dyDescent="0.25"/>
    <row r="123370" x14ac:dyDescent="0.25"/>
    <row r="123371" x14ac:dyDescent="0.25"/>
    <row r="123372" x14ac:dyDescent="0.25"/>
    <row r="123373" x14ac:dyDescent="0.25"/>
    <row r="123374" x14ac:dyDescent="0.25"/>
    <row r="123375" x14ac:dyDescent="0.25"/>
    <row r="123376" x14ac:dyDescent="0.25"/>
    <row r="123377" x14ac:dyDescent="0.25"/>
    <row r="123378" x14ac:dyDescent="0.25"/>
    <row r="123379" x14ac:dyDescent="0.25"/>
    <row r="123380" x14ac:dyDescent="0.25"/>
    <row r="123381" x14ac:dyDescent="0.25"/>
    <row r="123382" x14ac:dyDescent="0.25"/>
    <row r="123383" x14ac:dyDescent="0.25"/>
    <row r="123384" x14ac:dyDescent="0.25"/>
    <row r="123385" x14ac:dyDescent="0.25"/>
    <row r="123386" x14ac:dyDescent="0.25"/>
    <row r="123387" x14ac:dyDescent="0.25"/>
    <row r="123388" x14ac:dyDescent="0.25"/>
    <row r="123389" x14ac:dyDescent="0.25"/>
    <row r="123390" x14ac:dyDescent="0.25"/>
    <row r="123391" x14ac:dyDescent="0.25"/>
    <row r="123392" x14ac:dyDescent="0.25"/>
    <row r="123393" x14ac:dyDescent="0.25"/>
    <row r="123394" x14ac:dyDescent="0.25"/>
    <row r="123395" x14ac:dyDescent="0.25"/>
    <row r="123396" x14ac:dyDescent="0.25"/>
    <row r="123397" x14ac:dyDescent="0.25"/>
    <row r="123398" x14ac:dyDescent="0.25"/>
    <row r="123399" x14ac:dyDescent="0.25"/>
    <row r="123400" x14ac:dyDescent="0.25"/>
    <row r="123401" x14ac:dyDescent="0.25"/>
    <row r="123402" x14ac:dyDescent="0.25"/>
    <row r="123403" x14ac:dyDescent="0.25"/>
    <row r="123404" x14ac:dyDescent="0.25"/>
    <row r="123405" x14ac:dyDescent="0.25"/>
    <row r="123406" x14ac:dyDescent="0.25"/>
    <row r="123407" x14ac:dyDescent="0.25"/>
    <row r="123408" x14ac:dyDescent="0.25"/>
    <row r="123409" x14ac:dyDescent="0.25"/>
    <row r="123410" x14ac:dyDescent="0.25"/>
    <row r="123411" x14ac:dyDescent="0.25"/>
    <row r="123412" x14ac:dyDescent="0.25"/>
    <row r="123413" x14ac:dyDescent="0.25"/>
    <row r="123414" x14ac:dyDescent="0.25"/>
    <row r="123415" x14ac:dyDescent="0.25"/>
    <row r="123416" x14ac:dyDescent="0.25"/>
    <row r="123417" x14ac:dyDescent="0.25"/>
    <row r="123418" x14ac:dyDescent="0.25"/>
    <row r="123419" x14ac:dyDescent="0.25"/>
    <row r="123420" x14ac:dyDescent="0.25"/>
    <row r="123421" x14ac:dyDescent="0.25"/>
    <row r="123422" x14ac:dyDescent="0.25"/>
    <row r="123423" x14ac:dyDescent="0.25"/>
    <row r="123424" x14ac:dyDescent="0.25"/>
    <row r="123425" x14ac:dyDescent="0.25"/>
    <row r="123426" x14ac:dyDescent="0.25"/>
    <row r="123427" x14ac:dyDescent="0.25"/>
    <row r="123428" x14ac:dyDescent="0.25"/>
    <row r="123429" x14ac:dyDescent="0.25"/>
    <row r="123430" x14ac:dyDescent="0.25"/>
    <row r="123431" x14ac:dyDescent="0.25"/>
    <row r="123432" x14ac:dyDescent="0.25"/>
    <row r="123433" x14ac:dyDescent="0.25"/>
    <row r="123434" x14ac:dyDescent="0.25"/>
    <row r="123435" x14ac:dyDescent="0.25"/>
    <row r="123436" x14ac:dyDescent="0.25"/>
    <row r="123437" x14ac:dyDescent="0.25"/>
    <row r="123438" x14ac:dyDescent="0.25"/>
    <row r="123439" x14ac:dyDescent="0.25"/>
    <row r="123440" x14ac:dyDescent="0.25"/>
    <row r="123441" x14ac:dyDescent="0.25"/>
    <row r="123442" x14ac:dyDescent="0.25"/>
    <row r="123443" x14ac:dyDescent="0.25"/>
    <row r="123444" x14ac:dyDescent="0.25"/>
    <row r="123445" x14ac:dyDescent="0.25"/>
    <row r="123446" x14ac:dyDescent="0.25"/>
    <row r="123447" x14ac:dyDescent="0.25"/>
    <row r="123448" x14ac:dyDescent="0.25"/>
    <row r="123449" x14ac:dyDescent="0.25"/>
    <row r="123450" x14ac:dyDescent="0.25"/>
    <row r="123451" x14ac:dyDescent="0.25"/>
    <row r="123452" x14ac:dyDescent="0.25"/>
    <row r="123453" x14ac:dyDescent="0.25"/>
    <row r="123454" x14ac:dyDescent="0.25"/>
    <row r="123455" x14ac:dyDescent="0.25"/>
    <row r="123456" x14ac:dyDescent="0.25"/>
    <row r="123457" x14ac:dyDescent="0.25"/>
    <row r="123458" x14ac:dyDescent="0.25"/>
    <row r="123459" x14ac:dyDescent="0.25"/>
    <row r="123460" x14ac:dyDescent="0.25"/>
    <row r="123461" x14ac:dyDescent="0.25"/>
    <row r="123462" x14ac:dyDescent="0.25"/>
    <row r="123463" x14ac:dyDescent="0.25"/>
    <row r="123464" x14ac:dyDescent="0.25"/>
    <row r="123465" x14ac:dyDescent="0.25"/>
    <row r="123466" x14ac:dyDescent="0.25"/>
    <row r="123467" x14ac:dyDescent="0.25"/>
    <row r="123468" x14ac:dyDescent="0.25"/>
    <row r="123469" x14ac:dyDescent="0.25"/>
    <row r="123470" x14ac:dyDescent="0.25"/>
    <row r="123471" x14ac:dyDescent="0.25"/>
    <row r="123472" x14ac:dyDescent="0.25"/>
    <row r="123473" x14ac:dyDescent="0.25"/>
    <row r="123474" x14ac:dyDescent="0.25"/>
    <row r="123475" x14ac:dyDescent="0.25"/>
    <row r="123476" x14ac:dyDescent="0.25"/>
    <row r="123477" x14ac:dyDescent="0.25"/>
    <row r="123478" x14ac:dyDescent="0.25"/>
    <row r="123479" x14ac:dyDescent="0.25"/>
    <row r="123480" x14ac:dyDescent="0.25"/>
    <row r="123481" x14ac:dyDescent="0.25"/>
    <row r="123482" x14ac:dyDescent="0.25"/>
    <row r="123483" x14ac:dyDescent="0.25"/>
    <row r="123484" x14ac:dyDescent="0.25"/>
    <row r="123485" x14ac:dyDescent="0.25"/>
    <row r="123486" x14ac:dyDescent="0.25"/>
    <row r="123487" x14ac:dyDescent="0.25"/>
    <row r="123488" x14ac:dyDescent="0.25"/>
    <row r="123489" x14ac:dyDescent="0.25"/>
    <row r="123490" x14ac:dyDescent="0.25"/>
    <row r="123491" x14ac:dyDescent="0.25"/>
    <row r="123492" x14ac:dyDescent="0.25"/>
    <row r="123493" x14ac:dyDescent="0.25"/>
    <row r="123494" x14ac:dyDescent="0.25"/>
    <row r="123495" x14ac:dyDescent="0.25"/>
    <row r="123496" x14ac:dyDescent="0.25"/>
    <row r="123497" x14ac:dyDescent="0.25"/>
    <row r="123498" x14ac:dyDescent="0.25"/>
    <row r="123499" x14ac:dyDescent="0.25"/>
    <row r="123500" x14ac:dyDescent="0.25"/>
    <row r="123501" x14ac:dyDescent="0.25"/>
    <row r="123502" x14ac:dyDescent="0.25"/>
    <row r="123503" x14ac:dyDescent="0.25"/>
    <row r="123504" x14ac:dyDescent="0.25"/>
    <row r="123505" x14ac:dyDescent="0.25"/>
    <row r="123506" x14ac:dyDescent="0.25"/>
    <row r="123507" x14ac:dyDescent="0.25"/>
    <row r="123508" x14ac:dyDescent="0.25"/>
    <row r="123509" x14ac:dyDescent="0.25"/>
    <row r="123510" x14ac:dyDescent="0.25"/>
    <row r="123511" x14ac:dyDescent="0.25"/>
    <row r="123512" x14ac:dyDescent="0.25"/>
    <row r="123513" x14ac:dyDescent="0.25"/>
    <row r="123514" x14ac:dyDescent="0.25"/>
    <row r="123515" x14ac:dyDescent="0.25"/>
    <row r="123516" x14ac:dyDescent="0.25"/>
    <row r="123517" x14ac:dyDescent="0.25"/>
    <row r="123518" x14ac:dyDescent="0.25"/>
    <row r="123519" x14ac:dyDescent="0.25"/>
    <row r="123520" x14ac:dyDescent="0.25"/>
    <row r="123521" x14ac:dyDescent="0.25"/>
    <row r="123522" x14ac:dyDescent="0.25"/>
    <row r="123523" x14ac:dyDescent="0.25"/>
    <row r="123524" x14ac:dyDescent="0.25"/>
    <row r="123525" x14ac:dyDescent="0.25"/>
    <row r="123526" x14ac:dyDescent="0.25"/>
    <row r="123527" x14ac:dyDescent="0.25"/>
    <row r="123528" x14ac:dyDescent="0.25"/>
    <row r="123529" x14ac:dyDescent="0.25"/>
    <row r="123530" x14ac:dyDescent="0.25"/>
    <row r="123531" x14ac:dyDescent="0.25"/>
    <row r="123532" x14ac:dyDescent="0.25"/>
    <row r="123533" x14ac:dyDescent="0.25"/>
    <row r="123534" x14ac:dyDescent="0.25"/>
    <row r="123535" x14ac:dyDescent="0.25"/>
    <row r="123536" x14ac:dyDescent="0.25"/>
    <row r="123537" x14ac:dyDescent="0.25"/>
    <row r="123538" x14ac:dyDescent="0.25"/>
    <row r="123539" x14ac:dyDescent="0.25"/>
    <row r="123540" x14ac:dyDescent="0.25"/>
    <row r="123541" x14ac:dyDescent="0.25"/>
    <row r="123542" x14ac:dyDescent="0.25"/>
    <row r="123543" x14ac:dyDescent="0.25"/>
    <row r="123544" x14ac:dyDescent="0.25"/>
    <row r="123545" x14ac:dyDescent="0.25"/>
    <row r="123546" x14ac:dyDescent="0.25"/>
    <row r="123547" x14ac:dyDescent="0.25"/>
    <row r="123548" x14ac:dyDescent="0.25"/>
    <row r="123549" x14ac:dyDescent="0.25"/>
    <row r="123550" x14ac:dyDescent="0.25"/>
    <row r="123551" x14ac:dyDescent="0.25"/>
    <row r="123552" x14ac:dyDescent="0.25"/>
    <row r="123553" x14ac:dyDescent="0.25"/>
    <row r="123554" x14ac:dyDescent="0.25"/>
    <row r="123555" x14ac:dyDescent="0.25"/>
    <row r="123556" x14ac:dyDescent="0.25"/>
    <row r="123557" x14ac:dyDescent="0.25"/>
    <row r="123558" x14ac:dyDescent="0.25"/>
    <row r="123559" x14ac:dyDescent="0.25"/>
    <row r="123560" x14ac:dyDescent="0.25"/>
    <row r="123561" x14ac:dyDescent="0.25"/>
    <row r="123562" x14ac:dyDescent="0.25"/>
    <row r="123563" x14ac:dyDescent="0.25"/>
    <row r="123564" x14ac:dyDescent="0.25"/>
    <row r="123565" x14ac:dyDescent="0.25"/>
    <row r="123566" x14ac:dyDescent="0.25"/>
    <row r="123567" x14ac:dyDescent="0.25"/>
    <row r="123568" x14ac:dyDescent="0.25"/>
    <row r="123569" x14ac:dyDescent="0.25"/>
    <row r="123570" x14ac:dyDescent="0.25"/>
    <row r="123571" x14ac:dyDescent="0.25"/>
    <row r="123572" x14ac:dyDescent="0.25"/>
    <row r="123573" x14ac:dyDescent="0.25"/>
    <row r="123574" x14ac:dyDescent="0.25"/>
    <row r="123575" x14ac:dyDescent="0.25"/>
    <row r="123576" x14ac:dyDescent="0.25"/>
    <row r="123577" x14ac:dyDescent="0.25"/>
    <row r="123578" x14ac:dyDescent="0.25"/>
    <row r="123579" x14ac:dyDescent="0.25"/>
    <row r="123580" x14ac:dyDescent="0.25"/>
    <row r="123581" x14ac:dyDescent="0.25"/>
    <row r="123582" x14ac:dyDescent="0.25"/>
    <row r="123583" x14ac:dyDescent="0.25"/>
    <row r="123584" x14ac:dyDescent="0.25"/>
    <row r="123585" x14ac:dyDescent="0.25"/>
    <row r="123586" x14ac:dyDescent="0.25"/>
    <row r="123587" x14ac:dyDescent="0.25"/>
    <row r="123588" x14ac:dyDescent="0.25"/>
    <row r="123589" x14ac:dyDescent="0.25"/>
    <row r="123590" x14ac:dyDescent="0.25"/>
    <row r="123591" x14ac:dyDescent="0.25"/>
    <row r="123592" x14ac:dyDescent="0.25"/>
    <row r="123593" x14ac:dyDescent="0.25"/>
    <row r="123594" x14ac:dyDescent="0.25"/>
    <row r="123595" x14ac:dyDescent="0.25"/>
    <row r="123596" x14ac:dyDescent="0.25"/>
    <row r="123597" x14ac:dyDescent="0.25"/>
    <row r="123598" x14ac:dyDescent="0.25"/>
    <row r="123599" x14ac:dyDescent="0.25"/>
    <row r="123600" x14ac:dyDescent="0.25"/>
    <row r="123601" x14ac:dyDescent="0.25"/>
    <row r="123602" x14ac:dyDescent="0.25"/>
    <row r="123603" x14ac:dyDescent="0.25"/>
    <row r="123604" x14ac:dyDescent="0.25"/>
    <row r="123605" x14ac:dyDescent="0.25"/>
    <row r="123606" x14ac:dyDescent="0.25"/>
    <row r="123607" x14ac:dyDescent="0.25"/>
    <row r="123608" x14ac:dyDescent="0.25"/>
    <row r="123609" x14ac:dyDescent="0.25"/>
    <row r="123610" x14ac:dyDescent="0.25"/>
    <row r="123611" x14ac:dyDescent="0.25"/>
    <row r="123612" x14ac:dyDescent="0.25"/>
    <row r="123613" x14ac:dyDescent="0.25"/>
    <row r="123614" x14ac:dyDescent="0.25"/>
    <row r="123615" x14ac:dyDescent="0.25"/>
    <row r="123616" x14ac:dyDescent="0.25"/>
    <row r="123617" x14ac:dyDescent="0.25"/>
    <row r="123618" x14ac:dyDescent="0.25"/>
    <row r="123619" x14ac:dyDescent="0.25"/>
    <row r="123620" x14ac:dyDescent="0.25"/>
    <row r="123621" x14ac:dyDescent="0.25"/>
    <row r="123622" x14ac:dyDescent="0.25"/>
    <row r="123623" x14ac:dyDescent="0.25"/>
    <row r="123624" x14ac:dyDescent="0.25"/>
    <row r="123625" x14ac:dyDescent="0.25"/>
    <row r="123626" x14ac:dyDescent="0.25"/>
    <row r="123627" x14ac:dyDescent="0.25"/>
    <row r="123628" x14ac:dyDescent="0.25"/>
    <row r="123629" x14ac:dyDescent="0.25"/>
    <row r="123630" x14ac:dyDescent="0.25"/>
    <row r="123631" x14ac:dyDescent="0.25"/>
    <row r="123632" x14ac:dyDescent="0.25"/>
    <row r="123633" x14ac:dyDescent="0.25"/>
    <row r="123634" x14ac:dyDescent="0.25"/>
    <row r="123635" x14ac:dyDescent="0.25"/>
    <row r="123636" x14ac:dyDescent="0.25"/>
    <row r="123637" x14ac:dyDescent="0.25"/>
    <row r="123638" x14ac:dyDescent="0.25"/>
    <row r="123639" x14ac:dyDescent="0.25"/>
    <row r="123640" x14ac:dyDescent="0.25"/>
    <row r="123641" x14ac:dyDescent="0.25"/>
    <row r="123642" x14ac:dyDescent="0.25"/>
    <row r="123643" x14ac:dyDescent="0.25"/>
    <row r="123644" x14ac:dyDescent="0.25"/>
    <row r="123645" x14ac:dyDescent="0.25"/>
    <row r="123646" x14ac:dyDescent="0.25"/>
    <row r="123647" x14ac:dyDescent="0.25"/>
    <row r="123648" x14ac:dyDescent="0.25"/>
    <row r="123649" x14ac:dyDescent="0.25"/>
    <row r="123650" x14ac:dyDescent="0.25"/>
    <row r="123651" x14ac:dyDescent="0.25"/>
    <row r="123652" x14ac:dyDescent="0.25"/>
    <row r="123653" x14ac:dyDescent="0.25"/>
    <row r="123654" x14ac:dyDescent="0.25"/>
    <row r="123655" x14ac:dyDescent="0.25"/>
    <row r="123656" x14ac:dyDescent="0.25"/>
    <row r="123657" x14ac:dyDescent="0.25"/>
    <row r="123658" x14ac:dyDescent="0.25"/>
    <row r="123659" x14ac:dyDescent="0.25"/>
    <row r="123660" x14ac:dyDescent="0.25"/>
    <row r="123661" x14ac:dyDescent="0.25"/>
    <row r="123662" x14ac:dyDescent="0.25"/>
    <row r="123663" x14ac:dyDescent="0.25"/>
    <row r="123664" x14ac:dyDescent="0.25"/>
    <row r="123665" x14ac:dyDescent="0.25"/>
    <row r="123666" x14ac:dyDescent="0.25"/>
    <row r="123667" x14ac:dyDescent="0.25"/>
    <row r="123668" x14ac:dyDescent="0.25"/>
    <row r="123669" x14ac:dyDescent="0.25"/>
    <row r="123670" x14ac:dyDescent="0.25"/>
    <row r="123671" x14ac:dyDescent="0.25"/>
    <row r="123672" x14ac:dyDescent="0.25"/>
    <row r="123673" x14ac:dyDescent="0.25"/>
    <row r="123674" x14ac:dyDescent="0.25"/>
    <row r="123675" x14ac:dyDescent="0.25"/>
    <row r="123676" x14ac:dyDescent="0.25"/>
    <row r="123677" x14ac:dyDescent="0.25"/>
    <row r="123678" x14ac:dyDescent="0.25"/>
    <row r="123679" x14ac:dyDescent="0.25"/>
    <row r="123680" x14ac:dyDescent="0.25"/>
    <row r="123681" x14ac:dyDescent="0.25"/>
    <row r="123682" x14ac:dyDescent="0.25"/>
    <row r="123683" x14ac:dyDescent="0.25"/>
    <row r="123684" x14ac:dyDescent="0.25"/>
    <row r="123685" x14ac:dyDescent="0.25"/>
    <row r="123686" x14ac:dyDescent="0.25"/>
    <row r="123687" x14ac:dyDescent="0.25"/>
    <row r="123688" x14ac:dyDescent="0.25"/>
    <row r="123689" x14ac:dyDescent="0.25"/>
    <row r="123690" x14ac:dyDescent="0.25"/>
    <row r="123691" x14ac:dyDescent="0.25"/>
    <row r="123692" x14ac:dyDescent="0.25"/>
    <row r="123693" x14ac:dyDescent="0.25"/>
    <row r="123694" x14ac:dyDescent="0.25"/>
    <row r="123695" x14ac:dyDescent="0.25"/>
    <row r="123696" x14ac:dyDescent="0.25"/>
    <row r="123697" x14ac:dyDescent="0.25"/>
    <row r="123698" x14ac:dyDescent="0.25"/>
    <row r="123699" x14ac:dyDescent="0.25"/>
    <row r="123700" x14ac:dyDescent="0.25"/>
    <row r="123701" x14ac:dyDescent="0.25"/>
    <row r="123702" x14ac:dyDescent="0.25"/>
    <row r="123703" x14ac:dyDescent="0.25"/>
    <row r="123704" x14ac:dyDescent="0.25"/>
    <row r="123705" x14ac:dyDescent="0.25"/>
    <row r="123706" x14ac:dyDescent="0.25"/>
    <row r="123707" x14ac:dyDescent="0.25"/>
    <row r="123708" x14ac:dyDescent="0.25"/>
    <row r="123709" x14ac:dyDescent="0.25"/>
    <row r="123710" x14ac:dyDescent="0.25"/>
    <row r="123711" x14ac:dyDescent="0.25"/>
    <row r="123712" x14ac:dyDescent="0.25"/>
    <row r="123713" x14ac:dyDescent="0.25"/>
    <row r="123714" x14ac:dyDescent="0.25"/>
    <row r="123715" x14ac:dyDescent="0.25"/>
    <row r="123716" x14ac:dyDescent="0.25"/>
    <row r="123717" x14ac:dyDescent="0.25"/>
    <row r="123718" x14ac:dyDescent="0.25"/>
    <row r="123719" x14ac:dyDescent="0.25"/>
    <row r="123720" x14ac:dyDescent="0.25"/>
    <row r="123721" x14ac:dyDescent="0.25"/>
    <row r="123722" x14ac:dyDescent="0.25"/>
    <row r="123723" x14ac:dyDescent="0.25"/>
    <row r="123724" x14ac:dyDescent="0.25"/>
    <row r="123725" x14ac:dyDescent="0.25"/>
    <row r="123726" x14ac:dyDescent="0.25"/>
    <row r="123727" x14ac:dyDescent="0.25"/>
    <row r="123728" x14ac:dyDescent="0.25"/>
    <row r="123729" x14ac:dyDescent="0.25"/>
    <row r="123730" x14ac:dyDescent="0.25"/>
    <row r="123731" x14ac:dyDescent="0.25"/>
    <row r="123732" x14ac:dyDescent="0.25"/>
    <row r="123733" x14ac:dyDescent="0.25"/>
    <row r="123734" x14ac:dyDescent="0.25"/>
    <row r="123735" x14ac:dyDescent="0.25"/>
    <row r="123736" x14ac:dyDescent="0.25"/>
    <row r="123737" x14ac:dyDescent="0.25"/>
    <row r="123738" x14ac:dyDescent="0.25"/>
    <row r="123739" x14ac:dyDescent="0.25"/>
    <row r="123740" x14ac:dyDescent="0.25"/>
    <row r="123741" x14ac:dyDescent="0.25"/>
    <row r="123742" x14ac:dyDescent="0.25"/>
    <row r="123743" x14ac:dyDescent="0.25"/>
    <row r="123744" x14ac:dyDescent="0.25"/>
    <row r="123745" x14ac:dyDescent="0.25"/>
    <row r="123746" x14ac:dyDescent="0.25"/>
    <row r="123747" x14ac:dyDescent="0.25"/>
    <row r="123748" x14ac:dyDescent="0.25"/>
    <row r="123749" x14ac:dyDescent="0.25"/>
    <row r="123750" x14ac:dyDescent="0.25"/>
    <row r="123751" x14ac:dyDescent="0.25"/>
    <row r="123752" x14ac:dyDescent="0.25"/>
    <row r="123753" x14ac:dyDescent="0.25"/>
    <row r="123754" x14ac:dyDescent="0.25"/>
    <row r="123755" x14ac:dyDescent="0.25"/>
    <row r="123756" x14ac:dyDescent="0.25"/>
    <row r="123757" x14ac:dyDescent="0.25"/>
    <row r="123758" x14ac:dyDescent="0.25"/>
    <row r="123759" x14ac:dyDescent="0.25"/>
    <row r="123760" x14ac:dyDescent="0.25"/>
    <row r="123761" x14ac:dyDescent="0.25"/>
    <row r="123762" x14ac:dyDescent="0.25"/>
    <row r="123763" x14ac:dyDescent="0.25"/>
    <row r="123764" x14ac:dyDescent="0.25"/>
    <row r="123765" x14ac:dyDescent="0.25"/>
    <row r="123766" x14ac:dyDescent="0.25"/>
    <row r="123767" x14ac:dyDescent="0.25"/>
    <row r="123768" x14ac:dyDescent="0.25"/>
    <row r="123769" x14ac:dyDescent="0.25"/>
    <row r="123770" x14ac:dyDescent="0.25"/>
    <row r="123771" x14ac:dyDescent="0.25"/>
    <row r="123772" x14ac:dyDescent="0.25"/>
    <row r="123773" x14ac:dyDescent="0.25"/>
    <row r="123774" x14ac:dyDescent="0.25"/>
    <row r="123775" x14ac:dyDescent="0.25"/>
    <row r="123776" x14ac:dyDescent="0.25"/>
    <row r="123777" x14ac:dyDescent="0.25"/>
    <row r="123778" x14ac:dyDescent="0.25"/>
    <row r="123779" x14ac:dyDescent="0.25"/>
    <row r="123780" x14ac:dyDescent="0.25"/>
    <row r="123781" x14ac:dyDescent="0.25"/>
    <row r="123782" x14ac:dyDescent="0.25"/>
    <row r="123783" x14ac:dyDescent="0.25"/>
    <row r="123784" x14ac:dyDescent="0.25"/>
    <row r="123785" x14ac:dyDescent="0.25"/>
    <row r="123786" x14ac:dyDescent="0.25"/>
    <row r="123787" x14ac:dyDescent="0.25"/>
    <row r="123788" x14ac:dyDescent="0.25"/>
    <row r="123789" x14ac:dyDescent="0.25"/>
    <row r="123790" x14ac:dyDescent="0.25"/>
    <row r="123791" x14ac:dyDescent="0.25"/>
    <row r="123792" x14ac:dyDescent="0.25"/>
    <row r="123793" x14ac:dyDescent="0.25"/>
    <row r="123794" x14ac:dyDescent="0.25"/>
    <row r="123795" x14ac:dyDescent="0.25"/>
    <row r="123796" x14ac:dyDescent="0.25"/>
    <row r="123797" x14ac:dyDescent="0.25"/>
    <row r="123798" x14ac:dyDescent="0.25"/>
    <row r="123799" x14ac:dyDescent="0.25"/>
    <row r="123800" x14ac:dyDescent="0.25"/>
    <row r="123801" x14ac:dyDescent="0.25"/>
    <row r="123802" x14ac:dyDescent="0.25"/>
    <row r="123803" x14ac:dyDescent="0.25"/>
    <row r="123804" x14ac:dyDescent="0.25"/>
    <row r="123805" x14ac:dyDescent="0.25"/>
    <row r="123806" x14ac:dyDescent="0.25"/>
    <row r="123807" x14ac:dyDescent="0.25"/>
    <row r="123808" x14ac:dyDescent="0.25"/>
    <row r="123809" x14ac:dyDescent="0.25"/>
    <row r="123810" x14ac:dyDescent="0.25"/>
    <row r="123811" x14ac:dyDescent="0.25"/>
    <row r="123812" x14ac:dyDescent="0.25"/>
    <row r="123813" x14ac:dyDescent="0.25"/>
    <row r="123814" x14ac:dyDescent="0.25"/>
    <row r="123815" x14ac:dyDescent="0.25"/>
    <row r="123816" x14ac:dyDescent="0.25"/>
    <row r="123817" x14ac:dyDescent="0.25"/>
    <row r="123818" x14ac:dyDescent="0.25"/>
    <row r="123819" x14ac:dyDescent="0.25"/>
    <row r="123820" x14ac:dyDescent="0.25"/>
    <row r="123821" x14ac:dyDescent="0.25"/>
    <row r="123822" x14ac:dyDescent="0.25"/>
    <row r="123823" x14ac:dyDescent="0.25"/>
    <row r="123824" x14ac:dyDescent="0.25"/>
    <row r="123825" x14ac:dyDescent="0.25"/>
    <row r="123826" x14ac:dyDescent="0.25"/>
    <row r="123827" x14ac:dyDescent="0.25"/>
    <row r="123828" x14ac:dyDescent="0.25"/>
    <row r="123829" x14ac:dyDescent="0.25"/>
    <row r="123830" x14ac:dyDescent="0.25"/>
    <row r="123831" x14ac:dyDescent="0.25"/>
    <row r="123832" x14ac:dyDescent="0.25"/>
    <row r="123833" x14ac:dyDescent="0.25"/>
    <row r="123834" x14ac:dyDescent="0.25"/>
    <row r="123835" x14ac:dyDescent="0.25"/>
    <row r="123836" x14ac:dyDescent="0.25"/>
    <row r="123837" x14ac:dyDescent="0.25"/>
    <row r="123838" x14ac:dyDescent="0.25"/>
    <row r="123839" x14ac:dyDescent="0.25"/>
    <row r="123840" x14ac:dyDescent="0.25"/>
    <row r="123841" x14ac:dyDescent="0.25"/>
    <row r="123842" x14ac:dyDescent="0.25"/>
    <row r="123843" x14ac:dyDescent="0.25"/>
    <row r="123844" x14ac:dyDescent="0.25"/>
    <row r="123845" x14ac:dyDescent="0.25"/>
    <row r="123846" x14ac:dyDescent="0.25"/>
    <row r="123847" x14ac:dyDescent="0.25"/>
    <row r="123848" x14ac:dyDescent="0.25"/>
    <row r="123849" x14ac:dyDescent="0.25"/>
    <row r="123850" x14ac:dyDescent="0.25"/>
    <row r="123851" x14ac:dyDescent="0.25"/>
    <row r="123852" x14ac:dyDescent="0.25"/>
    <row r="123853" x14ac:dyDescent="0.25"/>
    <row r="123854" x14ac:dyDescent="0.25"/>
    <row r="123855" x14ac:dyDescent="0.25"/>
    <row r="123856" x14ac:dyDescent="0.25"/>
    <row r="123857" x14ac:dyDescent="0.25"/>
    <row r="123858" x14ac:dyDescent="0.25"/>
    <row r="123859" x14ac:dyDescent="0.25"/>
    <row r="123860" x14ac:dyDescent="0.25"/>
    <row r="123861" x14ac:dyDescent="0.25"/>
    <row r="123862" x14ac:dyDescent="0.25"/>
    <row r="123863" x14ac:dyDescent="0.25"/>
    <row r="123864" x14ac:dyDescent="0.25"/>
    <row r="123865" x14ac:dyDescent="0.25"/>
    <row r="123866" x14ac:dyDescent="0.25"/>
    <row r="123867" x14ac:dyDescent="0.25"/>
    <row r="123868" x14ac:dyDescent="0.25"/>
    <row r="123869" x14ac:dyDescent="0.25"/>
    <row r="123870" x14ac:dyDescent="0.25"/>
    <row r="123871" x14ac:dyDescent="0.25"/>
    <row r="123872" x14ac:dyDescent="0.25"/>
    <row r="123873" x14ac:dyDescent="0.25"/>
    <row r="123874" x14ac:dyDescent="0.25"/>
    <row r="123875" x14ac:dyDescent="0.25"/>
    <row r="123876" x14ac:dyDescent="0.25"/>
    <row r="123877" x14ac:dyDescent="0.25"/>
    <row r="123878" x14ac:dyDescent="0.25"/>
    <row r="123879" x14ac:dyDescent="0.25"/>
    <row r="123880" x14ac:dyDescent="0.25"/>
    <row r="123881" x14ac:dyDescent="0.25"/>
    <row r="123882" x14ac:dyDescent="0.25"/>
    <row r="123883" x14ac:dyDescent="0.25"/>
    <row r="123884" x14ac:dyDescent="0.25"/>
    <row r="123885" x14ac:dyDescent="0.25"/>
    <row r="123886" x14ac:dyDescent="0.25"/>
    <row r="123887" x14ac:dyDescent="0.25"/>
    <row r="123888" x14ac:dyDescent="0.25"/>
    <row r="123889" x14ac:dyDescent="0.25"/>
    <row r="123890" x14ac:dyDescent="0.25"/>
    <row r="123891" x14ac:dyDescent="0.25"/>
    <row r="123892" x14ac:dyDescent="0.25"/>
    <row r="123893" x14ac:dyDescent="0.25"/>
    <row r="123894" x14ac:dyDescent="0.25"/>
    <row r="123895" x14ac:dyDescent="0.25"/>
    <row r="123896" x14ac:dyDescent="0.25"/>
    <row r="123897" x14ac:dyDescent="0.25"/>
    <row r="123898" x14ac:dyDescent="0.25"/>
    <row r="123899" x14ac:dyDescent="0.25"/>
    <row r="123900" x14ac:dyDescent="0.25"/>
    <row r="123901" x14ac:dyDescent="0.25"/>
    <row r="123902" x14ac:dyDescent="0.25"/>
    <row r="123903" x14ac:dyDescent="0.25"/>
    <row r="123904" x14ac:dyDescent="0.25"/>
    <row r="123905" x14ac:dyDescent="0.25"/>
    <row r="123906" x14ac:dyDescent="0.25"/>
    <row r="123907" x14ac:dyDescent="0.25"/>
    <row r="123908" x14ac:dyDescent="0.25"/>
    <row r="123909" x14ac:dyDescent="0.25"/>
    <row r="123910" x14ac:dyDescent="0.25"/>
    <row r="123911" x14ac:dyDescent="0.25"/>
    <row r="123912" x14ac:dyDescent="0.25"/>
    <row r="123913" x14ac:dyDescent="0.25"/>
    <row r="123914" x14ac:dyDescent="0.25"/>
    <row r="123915" x14ac:dyDescent="0.25"/>
    <row r="123916" x14ac:dyDescent="0.25"/>
    <row r="123917" x14ac:dyDescent="0.25"/>
    <row r="123918" x14ac:dyDescent="0.25"/>
    <row r="123919" x14ac:dyDescent="0.25"/>
    <row r="123920" x14ac:dyDescent="0.25"/>
    <row r="123921" x14ac:dyDescent="0.25"/>
    <row r="123922" x14ac:dyDescent="0.25"/>
    <row r="123923" x14ac:dyDescent="0.25"/>
    <row r="123924" x14ac:dyDescent="0.25"/>
    <row r="123925" x14ac:dyDescent="0.25"/>
    <row r="123926" x14ac:dyDescent="0.25"/>
    <row r="123927" x14ac:dyDescent="0.25"/>
    <row r="123928" x14ac:dyDescent="0.25"/>
    <row r="123929" x14ac:dyDescent="0.25"/>
    <row r="123930" x14ac:dyDescent="0.25"/>
    <row r="123931" x14ac:dyDescent="0.25"/>
    <row r="123932" x14ac:dyDescent="0.25"/>
    <row r="123933" x14ac:dyDescent="0.25"/>
    <row r="123934" x14ac:dyDescent="0.25"/>
    <row r="123935" x14ac:dyDescent="0.25"/>
    <row r="123936" x14ac:dyDescent="0.25"/>
    <row r="123937" x14ac:dyDescent="0.25"/>
    <row r="123938" x14ac:dyDescent="0.25"/>
    <row r="123939" x14ac:dyDescent="0.25"/>
    <row r="123940" x14ac:dyDescent="0.25"/>
    <row r="123941" x14ac:dyDescent="0.25"/>
    <row r="123942" x14ac:dyDescent="0.25"/>
    <row r="123943" x14ac:dyDescent="0.25"/>
    <row r="123944" x14ac:dyDescent="0.25"/>
    <row r="123945" x14ac:dyDescent="0.25"/>
    <row r="123946" x14ac:dyDescent="0.25"/>
    <row r="123947" x14ac:dyDescent="0.25"/>
    <row r="123948" x14ac:dyDescent="0.25"/>
    <row r="123949" x14ac:dyDescent="0.25"/>
    <row r="123950" x14ac:dyDescent="0.25"/>
    <row r="123951" x14ac:dyDescent="0.25"/>
    <row r="123952" x14ac:dyDescent="0.25"/>
    <row r="123953" x14ac:dyDescent="0.25"/>
    <row r="123954" x14ac:dyDescent="0.25"/>
    <row r="123955" x14ac:dyDescent="0.25"/>
    <row r="123956" x14ac:dyDescent="0.25"/>
    <row r="123957" x14ac:dyDescent="0.25"/>
    <row r="123958" x14ac:dyDescent="0.25"/>
    <row r="123959" x14ac:dyDescent="0.25"/>
    <row r="123960" x14ac:dyDescent="0.25"/>
    <row r="123961" x14ac:dyDescent="0.25"/>
    <row r="123962" x14ac:dyDescent="0.25"/>
    <row r="123963" x14ac:dyDescent="0.25"/>
    <row r="123964" x14ac:dyDescent="0.25"/>
    <row r="123965" x14ac:dyDescent="0.25"/>
    <row r="123966" x14ac:dyDescent="0.25"/>
    <row r="123967" x14ac:dyDescent="0.25"/>
    <row r="123968" x14ac:dyDescent="0.25"/>
    <row r="123969" x14ac:dyDescent="0.25"/>
    <row r="123970" x14ac:dyDescent="0.25"/>
    <row r="123971" x14ac:dyDescent="0.25"/>
    <row r="123972" x14ac:dyDescent="0.25"/>
    <row r="123973" x14ac:dyDescent="0.25"/>
    <row r="123974" x14ac:dyDescent="0.25"/>
    <row r="123975" x14ac:dyDescent="0.25"/>
    <row r="123976" x14ac:dyDescent="0.25"/>
    <row r="123977" x14ac:dyDescent="0.25"/>
    <row r="123978" x14ac:dyDescent="0.25"/>
    <row r="123979" x14ac:dyDescent="0.25"/>
    <row r="123980" x14ac:dyDescent="0.25"/>
    <row r="123981" x14ac:dyDescent="0.25"/>
    <row r="123982" x14ac:dyDescent="0.25"/>
    <row r="123983" x14ac:dyDescent="0.25"/>
    <row r="123984" x14ac:dyDescent="0.25"/>
    <row r="123985" x14ac:dyDescent="0.25"/>
    <row r="123986" x14ac:dyDescent="0.25"/>
    <row r="123987" x14ac:dyDescent="0.25"/>
    <row r="123988" x14ac:dyDescent="0.25"/>
    <row r="123989" x14ac:dyDescent="0.25"/>
    <row r="123990" x14ac:dyDescent="0.25"/>
    <row r="123991" x14ac:dyDescent="0.25"/>
    <row r="123992" x14ac:dyDescent="0.25"/>
    <row r="123993" x14ac:dyDescent="0.25"/>
    <row r="123994" x14ac:dyDescent="0.25"/>
    <row r="123995" x14ac:dyDescent="0.25"/>
    <row r="123996" x14ac:dyDescent="0.25"/>
    <row r="123997" x14ac:dyDescent="0.25"/>
    <row r="123998" x14ac:dyDescent="0.25"/>
    <row r="123999" x14ac:dyDescent="0.25"/>
    <row r="124000" x14ac:dyDescent="0.25"/>
    <row r="124001" x14ac:dyDescent="0.25"/>
    <row r="124002" x14ac:dyDescent="0.25"/>
    <row r="124003" x14ac:dyDescent="0.25"/>
    <row r="124004" x14ac:dyDescent="0.25"/>
    <row r="124005" x14ac:dyDescent="0.25"/>
    <row r="124006" x14ac:dyDescent="0.25"/>
    <row r="124007" x14ac:dyDescent="0.25"/>
    <row r="124008" x14ac:dyDescent="0.25"/>
    <row r="124009" x14ac:dyDescent="0.25"/>
    <row r="124010" x14ac:dyDescent="0.25"/>
    <row r="124011" x14ac:dyDescent="0.25"/>
    <row r="124012" x14ac:dyDescent="0.25"/>
    <row r="124013" x14ac:dyDescent="0.25"/>
    <row r="124014" x14ac:dyDescent="0.25"/>
    <row r="124015" x14ac:dyDescent="0.25"/>
    <row r="124016" x14ac:dyDescent="0.25"/>
    <row r="124017" x14ac:dyDescent="0.25"/>
    <row r="124018" x14ac:dyDescent="0.25"/>
    <row r="124019" x14ac:dyDescent="0.25"/>
    <row r="124020" x14ac:dyDescent="0.25"/>
    <row r="124021" x14ac:dyDescent="0.25"/>
    <row r="124022" x14ac:dyDescent="0.25"/>
    <row r="124023" x14ac:dyDescent="0.25"/>
    <row r="124024" x14ac:dyDescent="0.25"/>
    <row r="124025" x14ac:dyDescent="0.25"/>
    <row r="124026" x14ac:dyDescent="0.25"/>
    <row r="124027" x14ac:dyDescent="0.25"/>
    <row r="124028" x14ac:dyDescent="0.25"/>
    <row r="124029" x14ac:dyDescent="0.25"/>
    <row r="124030" x14ac:dyDescent="0.25"/>
    <row r="124031" x14ac:dyDescent="0.25"/>
    <row r="124032" x14ac:dyDescent="0.25"/>
    <row r="124033" x14ac:dyDescent="0.25"/>
    <row r="124034" x14ac:dyDescent="0.25"/>
    <row r="124035" x14ac:dyDescent="0.25"/>
    <row r="124036" x14ac:dyDescent="0.25"/>
    <row r="124037" x14ac:dyDescent="0.25"/>
    <row r="124038" x14ac:dyDescent="0.25"/>
    <row r="124039" x14ac:dyDescent="0.25"/>
    <row r="124040" x14ac:dyDescent="0.25"/>
    <row r="124041" x14ac:dyDescent="0.25"/>
    <row r="124042" x14ac:dyDescent="0.25"/>
    <row r="124043" x14ac:dyDescent="0.25"/>
    <row r="124044" x14ac:dyDescent="0.25"/>
    <row r="124045" x14ac:dyDescent="0.25"/>
    <row r="124046" x14ac:dyDescent="0.25"/>
    <row r="124047" x14ac:dyDescent="0.25"/>
    <row r="124048" x14ac:dyDescent="0.25"/>
    <row r="124049" x14ac:dyDescent="0.25"/>
    <row r="124050" x14ac:dyDescent="0.25"/>
    <row r="124051" x14ac:dyDescent="0.25"/>
    <row r="124052" x14ac:dyDescent="0.25"/>
    <row r="124053" x14ac:dyDescent="0.25"/>
    <row r="124054" x14ac:dyDescent="0.25"/>
    <row r="124055" x14ac:dyDescent="0.25"/>
    <row r="124056" x14ac:dyDescent="0.25"/>
    <row r="124057" x14ac:dyDescent="0.25"/>
    <row r="124058" x14ac:dyDescent="0.25"/>
    <row r="124059" x14ac:dyDescent="0.25"/>
    <row r="124060" x14ac:dyDescent="0.25"/>
    <row r="124061" x14ac:dyDescent="0.25"/>
    <row r="124062" x14ac:dyDescent="0.25"/>
    <row r="124063" x14ac:dyDescent="0.25"/>
    <row r="124064" x14ac:dyDescent="0.25"/>
    <row r="124065" x14ac:dyDescent="0.25"/>
    <row r="124066" x14ac:dyDescent="0.25"/>
    <row r="124067" x14ac:dyDescent="0.25"/>
    <row r="124068" x14ac:dyDescent="0.25"/>
    <row r="124069" x14ac:dyDescent="0.25"/>
    <row r="124070" x14ac:dyDescent="0.25"/>
    <row r="124071" x14ac:dyDescent="0.25"/>
    <row r="124072" x14ac:dyDescent="0.25"/>
    <row r="124073" x14ac:dyDescent="0.25"/>
    <row r="124074" x14ac:dyDescent="0.25"/>
    <row r="124075" x14ac:dyDescent="0.25"/>
    <row r="124076" x14ac:dyDescent="0.25"/>
    <row r="124077" x14ac:dyDescent="0.25"/>
    <row r="124078" x14ac:dyDescent="0.25"/>
    <row r="124079" x14ac:dyDescent="0.25"/>
    <row r="124080" x14ac:dyDescent="0.25"/>
    <row r="124081" x14ac:dyDescent="0.25"/>
    <row r="124082" x14ac:dyDescent="0.25"/>
    <row r="124083" x14ac:dyDescent="0.25"/>
    <row r="124084" x14ac:dyDescent="0.25"/>
    <row r="124085" x14ac:dyDescent="0.25"/>
    <row r="124086" x14ac:dyDescent="0.25"/>
    <row r="124087" x14ac:dyDescent="0.25"/>
    <row r="124088" x14ac:dyDescent="0.25"/>
    <row r="124089" x14ac:dyDescent="0.25"/>
    <row r="124090" x14ac:dyDescent="0.25"/>
    <row r="124091" x14ac:dyDescent="0.25"/>
    <row r="124092" x14ac:dyDescent="0.25"/>
    <row r="124093" x14ac:dyDescent="0.25"/>
    <row r="124094" x14ac:dyDescent="0.25"/>
    <row r="124095" x14ac:dyDescent="0.25"/>
    <row r="124096" x14ac:dyDescent="0.25"/>
    <row r="124097" x14ac:dyDescent="0.25"/>
    <row r="124098" x14ac:dyDescent="0.25"/>
    <row r="124099" x14ac:dyDescent="0.25"/>
    <row r="124100" x14ac:dyDescent="0.25"/>
    <row r="124101" x14ac:dyDescent="0.25"/>
    <row r="124102" x14ac:dyDescent="0.25"/>
    <row r="124103" x14ac:dyDescent="0.25"/>
    <row r="124104" x14ac:dyDescent="0.25"/>
    <row r="124105" x14ac:dyDescent="0.25"/>
    <row r="124106" x14ac:dyDescent="0.25"/>
    <row r="124107" x14ac:dyDescent="0.25"/>
    <row r="124108" x14ac:dyDescent="0.25"/>
    <row r="124109" x14ac:dyDescent="0.25"/>
    <row r="124110" x14ac:dyDescent="0.25"/>
    <row r="124111" x14ac:dyDescent="0.25"/>
    <row r="124112" x14ac:dyDescent="0.25"/>
    <row r="124113" x14ac:dyDescent="0.25"/>
    <row r="124114" x14ac:dyDescent="0.25"/>
    <row r="124115" x14ac:dyDescent="0.25"/>
    <row r="124116" x14ac:dyDescent="0.25"/>
    <row r="124117" x14ac:dyDescent="0.25"/>
    <row r="124118" x14ac:dyDescent="0.25"/>
    <row r="124119" x14ac:dyDescent="0.25"/>
    <row r="124120" x14ac:dyDescent="0.25"/>
    <row r="124121" x14ac:dyDescent="0.25"/>
    <row r="124122" x14ac:dyDescent="0.25"/>
    <row r="124123" x14ac:dyDescent="0.25"/>
    <row r="124124" x14ac:dyDescent="0.25"/>
    <row r="124125" x14ac:dyDescent="0.25"/>
    <row r="124126" x14ac:dyDescent="0.25"/>
    <row r="124127" x14ac:dyDescent="0.25"/>
    <row r="124128" x14ac:dyDescent="0.25"/>
    <row r="124129" x14ac:dyDescent="0.25"/>
    <row r="124130" x14ac:dyDescent="0.25"/>
    <row r="124131" x14ac:dyDescent="0.25"/>
    <row r="124132" x14ac:dyDescent="0.25"/>
    <row r="124133" x14ac:dyDescent="0.25"/>
    <row r="124134" x14ac:dyDescent="0.25"/>
    <row r="124135" x14ac:dyDescent="0.25"/>
    <row r="124136" x14ac:dyDescent="0.25"/>
    <row r="124137" x14ac:dyDescent="0.25"/>
    <row r="124138" x14ac:dyDescent="0.25"/>
    <row r="124139" x14ac:dyDescent="0.25"/>
    <row r="124140" x14ac:dyDescent="0.25"/>
    <row r="124141" x14ac:dyDescent="0.25"/>
    <row r="124142" x14ac:dyDescent="0.25"/>
    <row r="124143" x14ac:dyDescent="0.25"/>
    <row r="124144" x14ac:dyDescent="0.25"/>
    <row r="124145" x14ac:dyDescent="0.25"/>
    <row r="124146" x14ac:dyDescent="0.25"/>
    <row r="124147" x14ac:dyDescent="0.25"/>
    <row r="124148" x14ac:dyDescent="0.25"/>
    <row r="124149" x14ac:dyDescent="0.25"/>
    <row r="124150" x14ac:dyDescent="0.25"/>
    <row r="124151" x14ac:dyDescent="0.25"/>
    <row r="124152" x14ac:dyDescent="0.25"/>
    <row r="124153" x14ac:dyDescent="0.25"/>
    <row r="124154" x14ac:dyDescent="0.25"/>
    <row r="124155" x14ac:dyDescent="0.25"/>
    <row r="124156" x14ac:dyDescent="0.25"/>
    <row r="124157" x14ac:dyDescent="0.25"/>
    <row r="124158" x14ac:dyDescent="0.25"/>
    <row r="124159" x14ac:dyDescent="0.25"/>
    <row r="124160" x14ac:dyDescent="0.25"/>
    <row r="124161" x14ac:dyDescent="0.25"/>
    <row r="124162" x14ac:dyDescent="0.25"/>
    <row r="124163" x14ac:dyDescent="0.25"/>
    <row r="124164" x14ac:dyDescent="0.25"/>
    <row r="124165" x14ac:dyDescent="0.25"/>
    <row r="124166" x14ac:dyDescent="0.25"/>
    <row r="124167" x14ac:dyDescent="0.25"/>
    <row r="124168" x14ac:dyDescent="0.25"/>
    <row r="124169" x14ac:dyDescent="0.25"/>
    <row r="124170" x14ac:dyDescent="0.25"/>
    <row r="124171" x14ac:dyDescent="0.25"/>
    <row r="124172" x14ac:dyDescent="0.25"/>
    <row r="124173" x14ac:dyDescent="0.25"/>
    <row r="124174" x14ac:dyDescent="0.25"/>
    <row r="124175" x14ac:dyDescent="0.25"/>
    <row r="124176" x14ac:dyDescent="0.25"/>
    <row r="124177" x14ac:dyDescent="0.25"/>
    <row r="124178" x14ac:dyDescent="0.25"/>
    <row r="124179" x14ac:dyDescent="0.25"/>
    <row r="124180" x14ac:dyDescent="0.25"/>
    <row r="124181" x14ac:dyDescent="0.25"/>
    <row r="124182" x14ac:dyDescent="0.25"/>
    <row r="124183" x14ac:dyDescent="0.25"/>
    <row r="124184" x14ac:dyDescent="0.25"/>
    <row r="124185" x14ac:dyDescent="0.25"/>
    <row r="124186" x14ac:dyDescent="0.25"/>
    <row r="124187" x14ac:dyDescent="0.25"/>
    <row r="124188" x14ac:dyDescent="0.25"/>
    <row r="124189" x14ac:dyDescent="0.25"/>
    <row r="124190" x14ac:dyDescent="0.25"/>
    <row r="124191" x14ac:dyDescent="0.25"/>
    <row r="124192" x14ac:dyDescent="0.25"/>
    <row r="124193" x14ac:dyDescent="0.25"/>
    <row r="124194" x14ac:dyDescent="0.25"/>
    <row r="124195" x14ac:dyDescent="0.25"/>
    <row r="124196" x14ac:dyDescent="0.25"/>
    <row r="124197" x14ac:dyDescent="0.25"/>
    <row r="124198" x14ac:dyDescent="0.25"/>
    <row r="124199" x14ac:dyDescent="0.25"/>
    <row r="124200" x14ac:dyDescent="0.25"/>
    <row r="124201" x14ac:dyDescent="0.25"/>
    <row r="124202" x14ac:dyDescent="0.25"/>
    <row r="124203" x14ac:dyDescent="0.25"/>
    <row r="124204" x14ac:dyDescent="0.25"/>
    <row r="124205" x14ac:dyDescent="0.25"/>
    <row r="124206" x14ac:dyDescent="0.25"/>
    <row r="124207" x14ac:dyDescent="0.25"/>
    <row r="124208" x14ac:dyDescent="0.25"/>
    <row r="124209" x14ac:dyDescent="0.25"/>
    <row r="124210" x14ac:dyDescent="0.25"/>
    <row r="124211" x14ac:dyDescent="0.25"/>
    <row r="124212" x14ac:dyDescent="0.25"/>
    <row r="124213" x14ac:dyDescent="0.25"/>
    <row r="124214" x14ac:dyDescent="0.25"/>
    <row r="124215" x14ac:dyDescent="0.25"/>
    <row r="124216" x14ac:dyDescent="0.25"/>
    <row r="124217" x14ac:dyDescent="0.25"/>
    <row r="124218" x14ac:dyDescent="0.25"/>
    <row r="124219" x14ac:dyDescent="0.25"/>
    <row r="124220" x14ac:dyDescent="0.25"/>
    <row r="124221" x14ac:dyDescent="0.25"/>
    <row r="124222" x14ac:dyDescent="0.25"/>
    <row r="124223" x14ac:dyDescent="0.25"/>
    <row r="124224" x14ac:dyDescent="0.25"/>
    <row r="124225" x14ac:dyDescent="0.25"/>
    <row r="124226" x14ac:dyDescent="0.25"/>
    <row r="124227" x14ac:dyDescent="0.25"/>
    <row r="124228" x14ac:dyDescent="0.25"/>
    <row r="124229" x14ac:dyDescent="0.25"/>
    <row r="124230" x14ac:dyDescent="0.25"/>
    <row r="124231" x14ac:dyDescent="0.25"/>
    <row r="124232" x14ac:dyDescent="0.25"/>
    <row r="124233" x14ac:dyDescent="0.25"/>
    <row r="124234" x14ac:dyDescent="0.25"/>
    <row r="124235" x14ac:dyDescent="0.25"/>
    <row r="124236" x14ac:dyDescent="0.25"/>
    <row r="124237" x14ac:dyDescent="0.25"/>
    <row r="124238" x14ac:dyDescent="0.25"/>
    <row r="124239" x14ac:dyDescent="0.25"/>
    <row r="124240" x14ac:dyDescent="0.25"/>
    <row r="124241" x14ac:dyDescent="0.25"/>
    <row r="124242" x14ac:dyDescent="0.25"/>
    <row r="124243" x14ac:dyDescent="0.25"/>
    <row r="124244" x14ac:dyDescent="0.25"/>
    <row r="124245" x14ac:dyDescent="0.25"/>
    <row r="124246" x14ac:dyDescent="0.25"/>
    <row r="124247" x14ac:dyDescent="0.25"/>
    <row r="124248" x14ac:dyDescent="0.25"/>
    <row r="124249" x14ac:dyDescent="0.25"/>
    <row r="124250" x14ac:dyDescent="0.25"/>
    <row r="124251" x14ac:dyDescent="0.25"/>
    <row r="124252" x14ac:dyDescent="0.25"/>
    <row r="124253" x14ac:dyDescent="0.25"/>
    <row r="124254" x14ac:dyDescent="0.25"/>
    <row r="124255" x14ac:dyDescent="0.25"/>
    <row r="124256" x14ac:dyDescent="0.25"/>
    <row r="124257" x14ac:dyDescent="0.25"/>
    <row r="124258" x14ac:dyDescent="0.25"/>
    <row r="124259" x14ac:dyDescent="0.25"/>
    <row r="124260" x14ac:dyDescent="0.25"/>
    <row r="124261" x14ac:dyDescent="0.25"/>
    <row r="124262" x14ac:dyDescent="0.25"/>
    <row r="124263" x14ac:dyDescent="0.25"/>
    <row r="124264" x14ac:dyDescent="0.25"/>
    <row r="124265" x14ac:dyDescent="0.25"/>
    <row r="124266" x14ac:dyDescent="0.25"/>
    <row r="124267" x14ac:dyDescent="0.25"/>
    <row r="124268" x14ac:dyDescent="0.25"/>
    <row r="124269" x14ac:dyDescent="0.25"/>
    <row r="124270" x14ac:dyDescent="0.25"/>
    <row r="124271" x14ac:dyDescent="0.25"/>
    <row r="124272" x14ac:dyDescent="0.25"/>
    <row r="124273" x14ac:dyDescent="0.25"/>
    <row r="124274" x14ac:dyDescent="0.25"/>
    <row r="124275" x14ac:dyDescent="0.25"/>
    <row r="124276" x14ac:dyDescent="0.25"/>
    <row r="124277" x14ac:dyDescent="0.25"/>
    <row r="124278" x14ac:dyDescent="0.25"/>
    <row r="124279" x14ac:dyDescent="0.25"/>
    <row r="124280" x14ac:dyDescent="0.25"/>
    <row r="124281" x14ac:dyDescent="0.25"/>
    <row r="124282" x14ac:dyDescent="0.25"/>
    <row r="124283" x14ac:dyDescent="0.25"/>
    <row r="124284" x14ac:dyDescent="0.25"/>
    <row r="124285" x14ac:dyDescent="0.25"/>
    <row r="124286" x14ac:dyDescent="0.25"/>
    <row r="124287" x14ac:dyDescent="0.25"/>
    <row r="124288" x14ac:dyDescent="0.25"/>
    <row r="124289" x14ac:dyDescent="0.25"/>
    <row r="124290" x14ac:dyDescent="0.25"/>
    <row r="124291" x14ac:dyDescent="0.25"/>
    <row r="124292" x14ac:dyDescent="0.25"/>
    <row r="124293" x14ac:dyDescent="0.25"/>
    <row r="124294" x14ac:dyDescent="0.25"/>
    <row r="124295" x14ac:dyDescent="0.25"/>
    <row r="124296" x14ac:dyDescent="0.25"/>
    <row r="124297" x14ac:dyDescent="0.25"/>
    <row r="124298" x14ac:dyDescent="0.25"/>
    <row r="124299" x14ac:dyDescent="0.25"/>
    <row r="124300" x14ac:dyDescent="0.25"/>
    <row r="124301" x14ac:dyDescent="0.25"/>
    <row r="124302" x14ac:dyDescent="0.25"/>
    <row r="124303" x14ac:dyDescent="0.25"/>
    <row r="124304" x14ac:dyDescent="0.25"/>
    <row r="124305" x14ac:dyDescent="0.25"/>
    <row r="124306" x14ac:dyDescent="0.25"/>
    <row r="124307" x14ac:dyDescent="0.25"/>
    <row r="124308" x14ac:dyDescent="0.25"/>
    <row r="124309" x14ac:dyDescent="0.25"/>
    <row r="124310" x14ac:dyDescent="0.25"/>
    <row r="124311" x14ac:dyDescent="0.25"/>
    <row r="124312" x14ac:dyDescent="0.25"/>
    <row r="124313" x14ac:dyDescent="0.25"/>
    <row r="124314" x14ac:dyDescent="0.25"/>
    <row r="124315" x14ac:dyDescent="0.25"/>
    <row r="124316" x14ac:dyDescent="0.25"/>
    <row r="124317" x14ac:dyDescent="0.25"/>
    <row r="124318" x14ac:dyDescent="0.25"/>
    <row r="124319" x14ac:dyDescent="0.25"/>
    <row r="124320" x14ac:dyDescent="0.25"/>
    <row r="124321" x14ac:dyDescent="0.25"/>
    <row r="124322" x14ac:dyDescent="0.25"/>
    <row r="124323" x14ac:dyDescent="0.25"/>
    <row r="124324" x14ac:dyDescent="0.25"/>
    <row r="124325" x14ac:dyDescent="0.25"/>
    <row r="124326" x14ac:dyDescent="0.25"/>
    <row r="124327" x14ac:dyDescent="0.25"/>
    <row r="124328" x14ac:dyDescent="0.25"/>
    <row r="124329" x14ac:dyDescent="0.25"/>
    <row r="124330" x14ac:dyDescent="0.25"/>
    <row r="124331" x14ac:dyDescent="0.25"/>
    <row r="124332" x14ac:dyDescent="0.25"/>
    <row r="124333" x14ac:dyDescent="0.25"/>
    <row r="124334" x14ac:dyDescent="0.25"/>
    <row r="124335" x14ac:dyDescent="0.25"/>
    <row r="124336" x14ac:dyDescent="0.25"/>
    <row r="124337" x14ac:dyDescent="0.25"/>
    <row r="124338" x14ac:dyDescent="0.25"/>
    <row r="124339" x14ac:dyDescent="0.25"/>
    <row r="124340" x14ac:dyDescent="0.25"/>
    <row r="124341" x14ac:dyDescent="0.25"/>
    <row r="124342" x14ac:dyDescent="0.25"/>
    <row r="124343" x14ac:dyDescent="0.25"/>
    <row r="124344" x14ac:dyDescent="0.25"/>
    <row r="124345" x14ac:dyDescent="0.25"/>
    <row r="124346" x14ac:dyDescent="0.25"/>
    <row r="124347" x14ac:dyDescent="0.25"/>
    <row r="124348" x14ac:dyDescent="0.25"/>
    <row r="124349" x14ac:dyDescent="0.25"/>
    <row r="124350" x14ac:dyDescent="0.25"/>
    <row r="124351" x14ac:dyDescent="0.25"/>
    <row r="124352" x14ac:dyDescent="0.25"/>
    <row r="124353" x14ac:dyDescent="0.25"/>
    <row r="124354" x14ac:dyDescent="0.25"/>
    <row r="124355" x14ac:dyDescent="0.25"/>
    <row r="124356" x14ac:dyDescent="0.25"/>
    <row r="124357" x14ac:dyDescent="0.25"/>
    <row r="124358" x14ac:dyDescent="0.25"/>
    <row r="124359" x14ac:dyDescent="0.25"/>
    <row r="124360" x14ac:dyDescent="0.25"/>
    <row r="124361" x14ac:dyDescent="0.25"/>
    <row r="124362" x14ac:dyDescent="0.25"/>
    <row r="124363" x14ac:dyDescent="0.25"/>
    <row r="124364" x14ac:dyDescent="0.25"/>
    <row r="124365" x14ac:dyDescent="0.25"/>
    <row r="124366" x14ac:dyDescent="0.25"/>
    <row r="124367" x14ac:dyDescent="0.25"/>
    <row r="124368" x14ac:dyDescent="0.25"/>
    <row r="124369" x14ac:dyDescent="0.25"/>
    <row r="124370" x14ac:dyDescent="0.25"/>
    <row r="124371" x14ac:dyDescent="0.25"/>
    <row r="124372" x14ac:dyDescent="0.25"/>
    <row r="124373" x14ac:dyDescent="0.25"/>
    <row r="124374" x14ac:dyDescent="0.25"/>
    <row r="124375" x14ac:dyDescent="0.25"/>
    <row r="124376" x14ac:dyDescent="0.25"/>
    <row r="124377" x14ac:dyDescent="0.25"/>
    <row r="124378" x14ac:dyDescent="0.25"/>
    <row r="124379" x14ac:dyDescent="0.25"/>
    <row r="124380" x14ac:dyDescent="0.25"/>
    <row r="124381" x14ac:dyDescent="0.25"/>
    <row r="124382" x14ac:dyDescent="0.25"/>
    <row r="124383" x14ac:dyDescent="0.25"/>
    <row r="124384" x14ac:dyDescent="0.25"/>
    <row r="124385" x14ac:dyDescent="0.25"/>
    <row r="124386" x14ac:dyDescent="0.25"/>
    <row r="124387" x14ac:dyDescent="0.25"/>
    <row r="124388" x14ac:dyDescent="0.25"/>
    <row r="124389" x14ac:dyDescent="0.25"/>
    <row r="124390" x14ac:dyDescent="0.25"/>
    <row r="124391" x14ac:dyDescent="0.25"/>
    <row r="124392" x14ac:dyDescent="0.25"/>
    <row r="124393" x14ac:dyDescent="0.25"/>
    <row r="124394" x14ac:dyDescent="0.25"/>
    <row r="124395" x14ac:dyDescent="0.25"/>
    <row r="124396" x14ac:dyDescent="0.25"/>
    <row r="124397" x14ac:dyDescent="0.25"/>
    <row r="124398" x14ac:dyDescent="0.25"/>
    <row r="124399" x14ac:dyDescent="0.25"/>
    <row r="124400" x14ac:dyDescent="0.25"/>
    <row r="124401" x14ac:dyDescent="0.25"/>
    <row r="124402" x14ac:dyDescent="0.25"/>
    <row r="124403" x14ac:dyDescent="0.25"/>
    <row r="124404" x14ac:dyDescent="0.25"/>
    <row r="124405" x14ac:dyDescent="0.25"/>
    <row r="124406" x14ac:dyDescent="0.25"/>
    <row r="124407" x14ac:dyDescent="0.25"/>
    <row r="124408" x14ac:dyDescent="0.25"/>
    <row r="124409" x14ac:dyDescent="0.25"/>
    <row r="124410" x14ac:dyDescent="0.25"/>
    <row r="124411" x14ac:dyDescent="0.25"/>
    <row r="124412" x14ac:dyDescent="0.25"/>
    <row r="124413" x14ac:dyDescent="0.25"/>
    <row r="124414" x14ac:dyDescent="0.25"/>
    <row r="124415" x14ac:dyDescent="0.25"/>
    <row r="124416" x14ac:dyDescent="0.25"/>
    <row r="124417" x14ac:dyDescent="0.25"/>
    <row r="124418" x14ac:dyDescent="0.25"/>
    <row r="124419" x14ac:dyDescent="0.25"/>
    <row r="124420" x14ac:dyDescent="0.25"/>
    <row r="124421" x14ac:dyDescent="0.25"/>
    <row r="124422" x14ac:dyDescent="0.25"/>
    <row r="124423" x14ac:dyDescent="0.25"/>
    <row r="124424" x14ac:dyDescent="0.25"/>
    <row r="124425" x14ac:dyDescent="0.25"/>
    <row r="124426" x14ac:dyDescent="0.25"/>
    <row r="124427" x14ac:dyDescent="0.25"/>
    <row r="124428" x14ac:dyDescent="0.25"/>
    <row r="124429" x14ac:dyDescent="0.25"/>
    <row r="124430" x14ac:dyDescent="0.25"/>
    <row r="124431" x14ac:dyDescent="0.25"/>
    <row r="124432" x14ac:dyDescent="0.25"/>
    <row r="124433" x14ac:dyDescent="0.25"/>
    <row r="124434" x14ac:dyDescent="0.25"/>
    <row r="124435" x14ac:dyDescent="0.25"/>
    <row r="124436" x14ac:dyDescent="0.25"/>
    <row r="124437" x14ac:dyDescent="0.25"/>
    <row r="124438" x14ac:dyDescent="0.25"/>
    <row r="124439" x14ac:dyDescent="0.25"/>
    <row r="124440" x14ac:dyDescent="0.25"/>
    <row r="124441" x14ac:dyDescent="0.25"/>
    <row r="124442" x14ac:dyDescent="0.25"/>
    <row r="124443" x14ac:dyDescent="0.25"/>
    <row r="124444" x14ac:dyDescent="0.25"/>
    <row r="124445" x14ac:dyDescent="0.25"/>
    <row r="124446" x14ac:dyDescent="0.25"/>
    <row r="124447" x14ac:dyDescent="0.25"/>
    <row r="124448" x14ac:dyDescent="0.25"/>
    <row r="124449" x14ac:dyDescent="0.25"/>
    <row r="124450" x14ac:dyDescent="0.25"/>
    <row r="124451" x14ac:dyDescent="0.25"/>
    <row r="124452" x14ac:dyDescent="0.25"/>
    <row r="124453" x14ac:dyDescent="0.25"/>
    <row r="124454" x14ac:dyDescent="0.25"/>
    <row r="124455" x14ac:dyDescent="0.25"/>
    <row r="124456" x14ac:dyDescent="0.25"/>
    <row r="124457" x14ac:dyDescent="0.25"/>
    <row r="124458" x14ac:dyDescent="0.25"/>
    <row r="124459" x14ac:dyDescent="0.25"/>
    <row r="124460" x14ac:dyDescent="0.25"/>
    <row r="124461" x14ac:dyDescent="0.25"/>
    <row r="124462" x14ac:dyDescent="0.25"/>
    <row r="124463" x14ac:dyDescent="0.25"/>
    <row r="124464" x14ac:dyDescent="0.25"/>
    <row r="124465" x14ac:dyDescent="0.25"/>
    <row r="124466" x14ac:dyDescent="0.25"/>
    <row r="124467" x14ac:dyDescent="0.25"/>
    <row r="124468" x14ac:dyDescent="0.25"/>
    <row r="124469" x14ac:dyDescent="0.25"/>
    <row r="124470" x14ac:dyDescent="0.25"/>
    <row r="124471" x14ac:dyDescent="0.25"/>
    <row r="124472" x14ac:dyDescent="0.25"/>
    <row r="124473" x14ac:dyDescent="0.25"/>
    <row r="124474" x14ac:dyDescent="0.25"/>
    <row r="124475" x14ac:dyDescent="0.25"/>
    <row r="124476" x14ac:dyDescent="0.25"/>
    <row r="124477" x14ac:dyDescent="0.25"/>
    <row r="124478" x14ac:dyDescent="0.25"/>
    <row r="124479" x14ac:dyDescent="0.25"/>
    <row r="124480" x14ac:dyDescent="0.25"/>
    <row r="124481" x14ac:dyDescent="0.25"/>
    <row r="124482" x14ac:dyDescent="0.25"/>
    <row r="124483" x14ac:dyDescent="0.25"/>
    <row r="124484" x14ac:dyDescent="0.25"/>
    <row r="124485" x14ac:dyDescent="0.25"/>
    <row r="124486" x14ac:dyDescent="0.25"/>
    <row r="124487" x14ac:dyDescent="0.25"/>
    <row r="124488" x14ac:dyDescent="0.25"/>
    <row r="124489" x14ac:dyDescent="0.25"/>
    <row r="124490" x14ac:dyDescent="0.25"/>
    <row r="124491" x14ac:dyDescent="0.25"/>
    <row r="124492" x14ac:dyDescent="0.25"/>
    <row r="124493" x14ac:dyDescent="0.25"/>
    <row r="124494" x14ac:dyDescent="0.25"/>
    <row r="124495" x14ac:dyDescent="0.25"/>
    <row r="124496" x14ac:dyDescent="0.25"/>
    <row r="124497" x14ac:dyDescent="0.25"/>
    <row r="124498" x14ac:dyDescent="0.25"/>
    <row r="124499" x14ac:dyDescent="0.25"/>
    <row r="124500" x14ac:dyDescent="0.25"/>
    <row r="124501" x14ac:dyDescent="0.25"/>
    <row r="124502" x14ac:dyDescent="0.25"/>
    <row r="124503" x14ac:dyDescent="0.25"/>
    <row r="124504" x14ac:dyDescent="0.25"/>
    <row r="124505" x14ac:dyDescent="0.25"/>
    <row r="124506" x14ac:dyDescent="0.25"/>
    <row r="124507" x14ac:dyDescent="0.25"/>
    <row r="124508" x14ac:dyDescent="0.25"/>
    <row r="124509" x14ac:dyDescent="0.25"/>
    <row r="124510" x14ac:dyDescent="0.25"/>
    <row r="124511" x14ac:dyDescent="0.25"/>
    <row r="124512" x14ac:dyDescent="0.25"/>
    <row r="124513" x14ac:dyDescent="0.25"/>
    <row r="124514" x14ac:dyDescent="0.25"/>
    <row r="124515" x14ac:dyDescent="0.25"/>
    <row r="124516" x14ac:dyDescent="0.25"/>
    <row r="124517" x14ac:dyDescent="0.25"/>
    <row r="124518" x14ac:dyDescent="0.25"/>
    <row r="124519" x14ac:dyDescent="0.25"/>
    <row r="124520" x14ac:dyDescent="0.25"/>
    <row r="124521" x14ac:dyDescent="0.25"/>
    <row r="124522" x14ac:dyDescent="0.25"/>
    <row r="124523" x14ac:dyDescent="0.25"/>
    <row r="124524" x14ac:dyDescent="0.25"/>
    <row r="124525" x14ac:dyDescent="0.25"/>
    <row r="124526" x14ac:dyDescent="0.25"/>
    <row r="124527" x14ac:dyDescent="0.25"/>
    <row r="124528" x14ac:dyDescent="0.25"/>
    <row r="124529" x14ac:dyDescent="0.25"/>
    <row r="124530" x14ac:dyDescent="0.25"/>
    <row r="124531" x14ac:dyDescent="0.25"/>
    <row r="124532" x14ac:dyDescent="0.25"/>
    <row r="124533" x14ac:dyDescent="0.25"/>
    <row r="124534" x14ac:dyDescent="0.25"/>
    <row r="124535" x14ac:dyDescent="0.25"/>
    <row r="124536" x14ac:dyDescent="0.25"/>
    <row r="124537" x14ac:dyDescent="0.25"/>
    <row r="124538" x14ac:dyDescent="0.25"/>
    <row r="124539" x14ac:dyDescent="0.25"/>
    <row r="124540" x14ac:dyDescent="0.25"/>
    <row r="124541" x14ac:dyDescent="0.25"/>
    <row r="124542" x14ac:dyDescent="0.25"/>
    <row r="124543" x14ac:dyDescent="0.25"/>
    <row r="124544" x14ac:dyDescent="0.25"/>
    <row r="124545" x14ac:dyDescent="0.25"/>
    <row r="124546" x14ac:dyDescent="0.25"/>
    <row r="124547" x14ac:dyDescent="0.25"/>
    <row r="124548" x14ac:dyDescent="0.25"/>
    <row r="124549" x14ac:dyDescent="0.25"/>
    <row r="124550" x14ac:dyDescent="0.25"/>
    <row r="124551" x14ac:dyDescent="0.25"/>
    <row r="124552" x14ac:dyDescent="0.25"/>
    <row r="124553" x14ac:dyDescent="0.25"/>
    <row r="124554" x14ac:dyDescent="0.25"/>
    <row r="124555" x14ac:dyDescent="0.25"/>
    <row r="124556" x14ac:dyDescent="0.25"/>
    <row r="124557" x14ac:dyDescent="0.25"/>
    <row r="124558" x14ac:dyDescent="0.25"/>
    <row r="124559" x14ac:dyDescent="0.25"/>
    <row r="124560" x14ac:dyDescent="0.25"/>
    <row r="124561" x14ac:dyDescent="0.25"/>
    <row r="124562" x14ac:dyDescent="0.25"/>
    <row r="124563" x14ac:dyDescent="0.25"/>
    <row r="124564" x14ac:dyDescent="0.25"/>
    <row r="124565" x14ac:dyDescent="0.25"/>
    <row r="124566" x14ac:dyDescent="0.25"/>
    <row r="124567" x14ac:dyDescent="0.25"/>
    <row r="124568" x14ac:dyDescent="0.25"/>
    <row r="124569" x14ac:dyDescent="0.25"/>
    <row r="124570" x14ac:dyDescent="0.25"/>
    <row r="124571" x14ac:dyDescent="0.25"/>
    <row r="124572" x14ac:dyDescent="0.25"/>
    <row r="124573" x14ac:dyDescent="0.25"/>
    <row r="124574" x14ac:dyDescent="0.25"/>
    <row r="124575" x14ac:dyDescent="0.25"/>
    <row r="124576" x14ac:dyDescent="0.25"/>
    <row r="124577" x14ac:dyDescent="0.25"/>
    <row r="124578" x14ac:dyDescent="0.25"/>
    <row r="124579" x14ac:dyDescent="0.25"/>
    <row r="124580" x14ac:dyDescent="0.25"/>
    <row r="124581" x14ac:dyDescent="0.25"/>
    <row r="124582" x14ac:dyDescent="0.25"/>
    <row r="124583" x14ac:dyDescent="0.25"/>
    <row r="124584" x14ac:dyDescent="0.25"/>
    <row r="124585" x14ac:dyDescent="0.25"/>
    <row r="124586" x14ac:dyDescent="0.25"/>
    <row r="124587" x14ac:dyDescent="0.25"/>
    <row r="124588" x14ac:dyDescent="0.25"/>
    <row r="124589" x14ac:dyDescent="0.25"/>
    <row r="124590" x14ac:dyDescent="0.25"/>
    <row r="124591" x14ac:dyDescent="0.25"/>
    <row r="124592" x14ac:dyDescent="0.25"/>
    <row r="124593" x14ac:dyDescent="0.25"/>
    <row r="124594" x14ac:dyDescent="0.25"/>
    <row r="124595" x14ac:dyDescent="0.25"/>
    <row r="124596" x14ac:dyDescent="0.25"/>
    <row r="124597" x14ac:dyDescent="0.25"/>
    <row r="124598" x14ac:dyDescent="0.25"/>
    <row r="124599" x14ac:dyDescent="0.25"/>
    <row r="124600" x14ac:dyDescent="0.25"/>
    <row r="124601" x14ac:dyDescent="0.25"/>
    <row r="124602" x14ac:dyDescent="0.25"/>
    <row r="124603" x14ac:dyDescent="0.25"/>
    <row r="124604" x14ac:dyDescent="0.25"/>
    <row r="124605" x14ac:dyDescent="0.25"/>
    <row r="124606" x14ac:dyDescent="0.25"/>
    <row r="124607" x14ac:dyDescent="0.25"/>
    <row r="124608" x14ac:dyDescent="0.25"/>
    <row r="124609" x14ac:dyDescent="0.25"/>
    <row r="124610" x14ac:dyDescent="0.25"/>
    <row r="124611" x14ac:dyDescent="0.25"/>
    <row r="124612" x14ac:dyDescent="0.25"/>
    <row r="124613" x14ac:dyDescent="0.25"/>
    <row r="124614" x14ac:dyDescent="0.25"/>
    <row r="124615" x14ac:dyDescent="0.25"/>
    <row r="124616" x14ac:dyDescent="0.25"/>
    <row r="124617" x14ac:dyDescent="0.25"/>
    <row r="124618" x14ac:dyDescent="0.25"/>
    <row r="124619" x14ac:dyDescent="0.25"/>
    <row r="124620" x14ac:dyDescent="0.25"/>
    <row r="124621" x14ac:dyDescent="0.25"/>
    <row r="124622" x14ac:dyDescent="0.25"/>
    <row r="124623" x14ac:dyDescent="0.25"/>
    <row r="124624" x14ac:dyDescent="0.25"/>
    <row r="124625" x14ac:dyDescent="0.25"/>
    <row r="124626" x14ac:dyDescent="0.25"/>
    <row r="124627" x14ac:dyDescent="0.25"/>
    <row r="124628" x14ac:dyDescent="0.25"/>
    <row r="124629" x14ac:dyDescent="0.25"/>
    <row r="124630" x14ac:dyDescent="0.25"/>
    <row r="124631" x14ac:dyDescent="0.25"/>
    <row r="124632" x14ac:dyDescent="0.25"/>
    <row r="124633" x14ac:dyDescent="0.25"/>
    <row r="124634" x14ac:dyDescent="0.25"/>
    <row r="124635" x14ac:dyDescent="0.25"/>
    <row r="124636" x14ac:dyDescent="0.25"/>
    <row r="124637" x14ac:dyDescent="0.25"/>
    <row r="124638" x14ac:dyDescent="0.25"/>
    <row r="124639" x14ac:dyDescent="0.25"/>
    <row r="124640" x14ac:dyDescent="0.25"/>
    <row r="124641" x14ac:dyDescent="0.25"/>
    <row r="124642" x14ac:dyDescent="0.25"/>
    <row r="124643" x14ac:dyDescent="0.25"/>
    <row r="124644" x14ac:dyDescent="0.25"/>
    <row r="124645" x14ac:dyDescent="0.25"/>
    <row r="124646" x14ac:dyDescent="0.25"/>
    <row r="124647" x14ac:dyDescent="0.25"/>
    <row r="124648" x14ac:dyDescent="0.25"/>
    <row r="124649" x14ac:dyDescent="0.25"/>
    <row r="124650" x14ac:dyDescent="0.25"/>
    <row r="124651" x14ac:dyDescent="0.25"/>
    <row r="124652" x14ac:dyDescent="0.25"/>
    <row r="124653" x14ac:dyDescent="0.25"/>
    <row r="124654" x14ac:dyDescent="0.25"/>
    <row r="124655" x14ac:dyDescent="0.25"/>
    <row r="124656" x14ac:dyDescent="0.25"/>
    <row r="124657" x14ac:dyDescent="0.25"/>
    <row r="124658" x14ac:dyDescent="0.25"/>
    <row r="124659" x14ac:dyDescent="0.25"/>
    <row r="124660" x14ac:dyDescent="0.25"/>
    <row r="124661" x14ac:dyDescent="0.25"/>
    <row r="124662" x14ac:dyDescent="0.25"/>
    <row r="124663" x14ac:dyDescent="0.25"/>
    <row r="124664" x14ac:dyDescent="0.25"/>
    <row r="124665" x14ac:dyDescent="0.25"/>
    <row r="124666" x14ac:dyDescent="0.25"/>
    <row r="124667" x14ac:dyDescent="0.25"/>
    <row r="124668" x14ac:dyDescent="0.25"/>
    <row r="124669" x14ac:dyDescent="0.25"/>
    <row r="124670" x14ac:dyDescent="0.25"/>
    <row r="124671" x14ac:dyDescent="0.25"/>
    <row r="124672" x14ac:dyDescent="0.25"/>
    <row r="124673" x14ac:dyDescent="0.25"/>
    <row r="124674" x14ac:dyDescent="0.25"/>
    <row r="124675" x14ac:dyDescent="0.25"/>
    <row r="124676" x14ac:dyDescent="0.25"/>
    <row r="124677" x14ac:dyDescent="0.25"/>
    <row r="124678" x14ac:dyDescent="0.25"/>
    <row r="124679" x14ac:dyDescent="0.25"/>
    <row r="124680" x14ac:dyDescent="0.25"/>
    <row r="124681" x14ac:dyDescent="0.25"/>
    <row r="124682" x14ac:dyDescent="0.25"/>
    <row r="124683" x14ac:dyDescent="0.25"/>
    <row r="124684" x14ac:dyDescent="0.25"/>
    <row r="124685" x14ac:dyDescent="0.25"/>
    <row r="124686" x14ac:dyDescent="0.25"/>
    <row r="124687" x14ac:dyDescent="0.25"/>
    <row r="124688" x14ac:dyDescent="0.25"/>
    <row r="124689" x14ac:dyDescent="0.25"/>
    <row r="124690" x14ac:dyDescent="0.25"/>
    <row r="124691" x14ac:dyDescent="0.25"/>
    <row r="124692" x14ac:dyDescent="0.25"/>
    <row r="124693" x14ac:dyDescent="0.25"/>
    <row r="124694" x14ac:dyDescent="0.25"/>
    <row r="124695" x14ac:dyDescent="0.25"/>
    <row r="124696" x14ac:dyDescent="0.25"/>
    <row r="124697" x14ac:dyDescent="0.25"/>
    <row r="124698" x14ac:dyDescent="0.25"/>
    <row r="124699" x14ac:dyDescent="0.25"/>
    <row r="124700" x14ac:dyDescent="0.25"/>
    <row r="124701" x14ac:dyDescent="0.25"/>
    <row r="124702" x14ac:dyDescent="0.25"/>
    <row r="124703" x14ac:dyDescent="0.25"/>
    <row r="124704" x14ac:dyDescent="0.25"/>
    <row r="124705" x14ac:dyDescent="0.25"/>
    <row r="124706" x14ac:dyDescent="0.25"/>
    <row r="124707" x14ac:dyDescent="0.25"/>
    <row r="124708" x14ac:dyDescent="0.25"/>
    <row r="124709" x14ac:dyDescent="0.25"/>
    <row r="124710" x14ac:dyDescent="0.25"/>
    <row r="124711" x14ac:dyDescent="0.25"/>
    <row r="124712" x14ac:dyDescent="0.25"/>
    <row r="124713" x14ac:dyDescent="0.25"/>
    <row r="124714" x14ac:dyDescent="0.25"/>
    <row r="124715" x14ac:dyDescent="0.25"/>
    <row r="124716" x14ac:dyDescent="0.25"/>
    <row r="124717" x14ac:dyDescent="0.25"/>
    <row r="124718" x14ac:dyDescent="0.25"/>
    <row r="124719" x14ac:dyDescent="0.25"/>
    <row r="124720" x14ac:dyDescent="0.25"/>
    <row r="124721" x14ac:dyDescent="0.25"/>
    <row r="124722" x14ac:dyDescent="0.25"/>
    <row r="124723" x14ac:dyDescent="0.25"/>
    <row r="124724" x14ac:dyDescent="0.25"/>
    <row r="124725" x14ac:dyDescent="0.25"/>
    <row r="124726" x14ac:dyDescent="0.25"/>
    <row r="124727" x14ac:dyDescent="0.25"/>
    <row r="124728" x14ac:dyDescent="0.25"/>
    <row r="124729" x14ac:dyDescent="0.25"/>
    <row r="124730" x14ac:dyDescent="0.25"/>
    <row r="124731" x14ac:dyDescent="0.25"/>
    <row r="124732" x14ac:dyDescent="0.25"/>
    <row r="124733" x14ac:dyDescent="0.25"/>
    <row r="124734" x14ac:dyDescent="0.25"/>
    <row r="124735" x14ac:dyDescent="0.25"/>
    <row r="124736" x14ac:dyDescent="0.25"/>
    <row r="124737" x14ac:dyDescent="0.25"/>
    <row r="124738" x14ac:dyDescent="0.25"/>
    <row r="124739" x14ac:dyDescent="0.25"/>
    <row r="124740" x14ac:dyDescent="0.25"/>
    <row r="124741" x14ac:dyDescent="0.25"/>
    <row r="124742" x14ac:dyDescent="0.25"/>
    <row r="124743" x14ac:dyDescent="0.25"/>
    <row r="124744" x14ac:dyDescent="0.25"/>
    <row r="124745" x14ac:dyDescent="0.25"/>
    <row r="124746" x14ac:dyDescent="0.25"/>
    <row r="124747" x14ac:dyDescent="0.25"/>
    <row r="124748" x14ac:dyDescent="0.25"/>
    <row r="124749" x14ac:dyDescent="0.25"/>
    <row r="124750" x14ac:dyDescent="0.25"/>
    <row r="124751" x14ac:dyDescent="0.25"/>
    <row r="124752" x14ac:dyDescent="0.25"/>
    <row r="124753" x14ac:dyDescent="0.25"/>
    <row r="124754" x14ac:dyDescent="0.25"/>
    <row r="124755" x14ac:dyDescent="0.25"/>
    <row r="124756" x14ac:dyDescent="0.25"/>
    <row r="124757" x14ac:dyDescent="0.25"/>
    <row r="124758" x14ac:dyDescent="0.25"/>
    <row r="124759" x14ac:dyDescent="0.25"/>
    <row r="124760" x14ac:dyDescent="0.25"/>
    <row r="124761" x14ac:dyDescent="0.25"/>
    <row r="124762" x14ac:dyDescent="0.25"/>
    <row r="124763" x14ac:dyDescent="0.25"/>
    <row r="124764" x14ac:dyDescent="0.25"/>
    <row r="124765" x14ac:dyDescent="0.25"/>
    <row r="124766" x14ac:dyDescent="0.25"/>
    <row r="124767" x14ac:dyDescent="0.25"/>
    <row r="124768" x14ac:dyDescent="0.25"/>
    <row r="124769" x14ac:dyDescent="0.25"/>
    <row r="124770" x14ac:dyDescent="0.25"/>
    <row r="124771" x14ac:dyDescent="0.25"/>
    <row r="124772" x14ac:dyDescent="0.25"/>
    <row r="124773" x14ac:dyDescent="0.25"/>
    <row r="124774" x14ac:dyDescent="0.25"/>
    <row r="124775" x14ac:dyDescent="0.25"/>
    <row r="124776" x14ac:dyDescent="0.25"/>
    <row r="124777" x14ac:dyDescent="0.25"/>
    <row r="124778" x14ac:dyDescent="0.25"/>
    <row r="124779" x14ac:dyDescent="0.25"/>
    <row r="124780" x14ac:dyDescent="0.25"/>
    <row r="124781" x14ac:dyDescent="0.25"/>
    <row r="124782" x14ac:dyDescent="0.25"/>
    <row r="124783" x14ac:dyDescent="0.25"/>
    <row r="124784" x14ac:dyDescent="0.25"/>
    <row r="124785" x14ac:dyDescent="0.25"/>
    <row r="124786" x14ac:dyDescent="0.25"/>
    <row r="124787" x14ac:dyDescent="0.25"/>
    <row r="124788" x14ac:dyDescent="0.25"/>
    <row r="124789" x14ac:dyDescent="0.25"/>
    <row r="124790" x14ac:dyDescent="0.25"/>
    <row r="124791" x14ac:dyDescent="0.25"/>
    <row r="124792" x14ac:dyDescent="0.25"/>
    <row r="124793" x14ac:dyDescent="0.25"/>
    <row r="124794" x14ac:dyDescent="0.25"/>
    <row r="124795" x14ac:dyDescent="0.25"/>
    <row r="124796" x14ac:dyDescent="0.25"/>
    <row r="124797" x14ac:dyDescent="0.25"/>
    <row r="124798" x14ac:dyDescent="0.25"/>
    <row r="124799" x14ac:dyDescent="0.25"/>
    <row r="124800" x14ac:dyDescent="0.25"/>
    <row r="124801" x14ac:dyDescent="0.25"/>
    <row r="124802" x14ac:dyDescent="0.25"/>
    <row r="124803" x14ac:dyDescent="0.25"/>
    <row r="124804" x14ac:dyDescent="0.25"/>
    <row r="124805" x14ac:dyDescent="0.25"/>
    <row r="124806" x14ac:dyDescent="0.25"/>
    <row r="124807" x14ac:dyDescent="0.25"/>
    <row r="124808" x14ac:dyDescent="0.25"/>
    <row r="124809" x14ac:dyDescent="0.25"/>
    <row r="124810" x14ac:dyDescent="0.25"/>
    <row r="124811" x14ac:dyDescent="0.25"/>
    <row r="124812" x14ac:dyDescent="0.25"/>
    <row r="124813" x14ac:dyDescent="0.25"/>
    <row r="124814" x14ac:dyDescent="0.25"/>
    <row r="124815" x14ac:dyDescent="0.25"/>
    <row r="124816" x14ac:dyDescent="0.25"/>
    <row r="124817" x14ac:dyDescent="0.25"/>
    <row r="124818" x14ac:dyDescent="0.25"/>
    <row r="124819" x14ac:dyDescent="0.25"/>
    <row r="124820" x14ac:dyDescent="0.25"/>
    <row r="124821" x14ac:dyDescent="0.25"/>
    <row r="124822" x14ac:dyDescent="0.25"/>
    <row r="124823" x14ac:dyDescent="0.25"/>
    <row r="124824" x14ac:dyDescent="0.25"/>
    <row r="124825" x14ac:dyDescent="0.25"/>
    <row r="124826" x14ac:dyDescent="0.25"/>
    <row r="124827" x14ac:dyDescent="0.25"/>
    <row r="124828" x14ac:dyDescent="0.25"/>
    <row r="124829" x14ac:dyDescent="0.25"/>
    <row r="124830" x14ac:dyDescent="0.25"/>
    <row r="124831" x14ac:dyDescent="0.25"/>
    <row r="124832" x14ac:dyDescent="0.25"/>
    <row r="124833" x14ac:dyDescent="0.25"/>
    <row r="124834" x14ac:dyDescent="0.25"/>
    <row r="124835" x14ac:dyDescent="0.25"/>
    <row r="124836" x14ac:dyDescent="0.25"/>
    <row r="124837" x14ac:dyDescent="0.25"/>
    <row r="124838" x14ac:dyDescent="0.25"/>
    <row r="124839" x14ac:dyDescent="0.25"/>
    <row r="124840" x14ac:dyDescent="0.25"/>
    <row r="124841" x14ac:dyDescent="0.25"/>
    <row r="124842" x14ac:dyDescent="0.25"/>
    <row r="124843" x14ac:dyDescent="0.25"/>
    <row r="124844" x14ac:dyDescent="0.25"/>
    <row r="124845" x14ac:dyDescent="0.25"/>
    <row r="124846" x14ac:dyDescent="0.25"/>
    <row r="124847" x14ac:dyDescent="0.25"/>
    <row r="124848" x14ac:dyDescent="0.25"/>
    <row r="124849" x14ac:dyDescent="0.25"/>
    <row r="124850" x14ac:dyDescent="0.25"/>
    <row r="124851" x14ac:dyDescent="0.25"/>
    <row r="124852" x14ac:dyDescent="0.25"/>
    <row r="124853" x14ac:dyDescent="0.25"/>
    <row r="124854" x14ac:dyDescent="0.25"/>
    <row r="124855" x14ac:dyDescent="0.25"/>
    <row r="124856" x14ac:dyDescent="0.25"/>
    <row r="124857" x14ac:dyDescent="0.25"/>
    <row r="124858" x14ac:dyDescent="0.25"/>
    <row r="124859" x14ac:dyDescent="0.25"/>
    <row r="124860" x14ac:dyDescent="0.25"/>
    <row r="124861" x14ac:dyDescent="0.25"/>
    <row r="124862" x14ac:dyDescent="0.25"/>
    <row r="124863" x14ac:dyDescent="0.25"/>
    <row r="124864" x14ac:dyDescent="0.25"/>
    <row r="124865" x14ac:dyDescent="0.25"/>
    <row r="124866" x14ac:dyDescent="0.25"/>
    <row r="124867" x14ac:dyDescent="0.25"/>
    <row r="124868" x14ac:dyDescent="0.25"/>
    <row r="124869" x14ac:dyDescent="0.25"/>
    <row r="124870" x14ac:dyDescent="0.25"/>
    <row r="124871" x14ac:dyDescent="0.25"/>
    <row r="124872" x14ac:dyDescent="0.25"/>
    <row r="124873" x14ac:dyDescent="0.25"/>
    <row r="124874" x14ac:dyDescent="0.25"/>
    <row r="124875" x14ac:dyDescent="0.25"/>
    <row r="124876" x14ac:dyDescent="0.25"/>
    <row r="124877" x14ac:dyDescent="0.25"/>
    <row r="124878" x14ac:dyDescent="0.25"/>
    <row r="124879" x14ac:dyDescent="0.25"/>
    <row r="124880" x14ac:dyDescent="0.25"/>
    <row r="124881" x14ac:dyDescent="0.25"/>
    <row r="124882" x14ac:dyDescent="0.25"/>
    <row r="124883" x14ac:dyDescent="0.25"/>
    <row r="124884" x14ac:dyDescent="0.25"/>
    <row r="124885" x14ac:dyDescent="0.25"/>
    <row r="124886" x14ac:dyDescent="0.25"/>
    <row r="124887" x14ac:dyDescent="0.25"/>
    <row r="124888" x14ac:dyDescent="0.25"/>
    <row r="124889" x14ac:dyDescent="0.25"/>
    <row r="124890" x14ac:dyDescent="0.25"/>
    <row r="124891" x14ac:dyDescent="0.25"/>
    <row r="124892" x14ac:dyDescent="0.25"/>
    <row r="124893" x14ac:dyDescent="0.25"/>
    <row r="124894" x14ac:dyDescent="0.25"/>
    <row r="124895" x14ac:dyDescent="0.25"/>
    <row r="124896" x14ac:dyDescent="0.25"/>
    <row r="124897" x14ac:dyDescent="0.25"/>
    <row r="124898" x14ac:dyDescent="0.25"/>
    <row r="124899" x14ac:dyDescent="0.25"/>
    <row r="124900" x14ac:dyDescent="0.25"/>
    <row r="124901" x14ac:dyDescent="0.25"/>
    <row r="124902" x14ac:dyDescent="0.25"/>
    <row r="124903" x14ac:dyDescent="0.25"/>
    <row r="124904" x14ac:dyDescent="0.25"/>
    <row r="124905" x14ac:dyDescent="0.25"/>
    <row r="124906" x14ac:dyDescent="0.25"/>
    <row r="124907" x14ac:dyDescent="0.25"/>
    <row r="124908" x14ac:dyDescent="0.25"/>
    <row r="124909" x14ac:dyDescent="0.25"/>
    <row r="124910" x14ac:dyDescent="0.25"/>
    <row r="124911" x14ac:dyDescent="0.25"/>
    <row r="124912" x14ac:dyDescent="0.25"/>
    <row r="124913" x14ac:dyDescent="0.25"/>
    <row r="124914" x14ac:dyDescent="0.25"/>
    <row r="124915" x14ac:dyDescent="0.25"/>
    <row r="124916" x14ac:dyDescent="0.25"/>
    <row r="124917" x14ac:dyDescent="0.25"/>
    <row r="124918" x14ac:dyDescent="0.25"/>
    <row r="124919" x14ac:dyDescent="0.25"/>
    <row r="124920" x14ac:dyDescent="0.25"/>
    <row r="124921" x14ac:dyDescent="0.25"/>
    <row r="124922" x14ac:dyDescent="0.25"/>
    <row r="124923" x14ac:dyDescent="0.25"/>
    <row r="124924" x14ac:dyDescent="0.25"/>
    <row r="124925" x14ac:dyDescent="0.25"/>
    <row r="124926" x14ac:dyDescent="0.25"/>
    <row r="124927" x14ac:dyDescent="0.25"/>
    <row r="124928" x14ac:dyDescent="0.25"/>
    <row r="124929" x14ac:dyDescent="0.25"/>
    <row r="124930" x14ac:dyDescent="0.25"/>
    <row r="124931" x14ac:dyDescent="0.25"/>
    <row r="124932" x14ac:dyDescent="0.25"/>
    <row r="124933" x14ac:dyDescent="0.25"/>
    <row r="124934" x14ac:dyDescent="0.25"/>
    <row r="124935" x14ac:dyDescent="0.25"/>
    <row r="124936" x14ac:dyDescent="0.25"/>
    <row r="124937" x14ac:dyDescent="0.25"/>
    <row r="124938" x14ac:dyDescent="0.25"/>
    <row r="124939" x14ac:dyDescent="0.25"/>
    <row r="124940" x14ac:dyDescent="0.25"/>
    <row r="124941" x14ac:dyDescent="0.25"/>
    <row r="124942" x14ac:dyDescent="0.25"/>
    <row r="124943" x14ac:dyDescent="0.25"/>
    <row r="124944" x14ac:dyDescent="0.25"/>
    <row r="124945" x14ac:dyDescent="0.25"/>
    <row r="124946" x14ac:dyDescent="0.25"/>
    <row r="124947" x14ac:dyDescent="0.25"/>
    <row r="124948" x14ac:dyDescent="0.25"/>
    <row r="124949" x14ac:dyDescent="0.25"/>
    <row r="124950" x14ac:dyDescent="0.25"/>
    <row r="124951" x14ac:dyDescent="0.25"/>
    <row r="124952" x14ac:dyDescent="0.25"/>
    <row r="124953" x14ac:dyDescent="0.25"/>
    <row r="124954" x14ac:dyDescent="0.25"/>
    <row r="124955" x14ac:dyDescent="0.25"/>
    <row r="124956" x14ac:dyDescent="0.25"/>
    <row r="124957" x14ac:dyDescent="0.25"/>
    <row r="124958" x14ac:dyDescent="0.25"/>
    <row r="124959" x14ac:dyDescent="0.25"/>
    <row r="124960" x14ac:dyDescent="0.25"/>
    <row r="124961" x14ac:dyDescent="0.25"/>
    <row r="124962" x14ac:dyDescent="0.25"/>
    <row r="124963" x14ac:dyDescent="0.25"/>
    <row r="124964" x14ac:dyDescent="0.25"/>
    <row r="124965" x14ac:dyDescent="0.25"/>
    <row r="124966" x14ac:dyDescent="0.25"/>
    <row r="124967" x14ac:dyDescent="0.25"/>
    <row r="124968" x14ac:dyDescent="0.25"/>
    <row r="124969" x14ac:dyDescent="0.25"/>
    <row r="124970" x14ac:dyDescent="0.25"/>
    <row r="124971" x14ac:dyDescent="0.25"/>
    <row r="124972" x14ac:dyDescent="0.25"/>
    <row r="124973" x14ac:dyDescent="0.25"/>
    <row r="124974" x14ac:dyDescent="0.25"/>
    <row r="124975" x14ac:dyDescent="0.25"/>
    <row r="124976" x14ac:dyDescent="0.25"/>
    <row r="124977" x14ac:dyDescent="0.25"/>
    <row r="124978" x14ac:dyDescent="0.25"/>
    <row r="124979" x14ac:dyDescent="0.25"/>
    <row r="124980" x14ac:dyDescent="0.25"/>
    <row r="124981" x14ac:dyDescent="0.25"/>
    <row r="124982" x14ac:dyDescent="0.25"/>
    <row r="124983" x14ac:dyDescent="0.25"/>
    <row r="124984" x14ac:dyDescent="0.25"/>
    <row r="124985" x14ac:dyDescent="0.25"/>
    <row r="124986" x14ac:dyDescent="0.25"/>
    <row r="124987" x14ac:dyDescent="0.25"/>
    <row r="124988" x14ac:dyDescent="0.25"/>
    <row r="124989" x14ac:dyDescent="0.25"/>
    <row r="124990" x14ac:dyDescent="0.25"/>
    <row r="124991" x14ac:dyDescent="0.25"/>
    <row r="124992" x14ac:dyDescent="0.25"/>
    <row r="124993" x14ac:dyDescent="0.25"/>
    <row r="124994" x14ac:dyDescent="0.25"/>
    <row r="124995" x14ac:dyDescent="0.25"/>
    <row r="124996" x14ac:dyDescent="0.25"/>
    <row r="124997" x14ac:dyDescent="0.25"/>
    <row r="124998" x14ac:dyDescent="0.25"/>
    <row r="124999" x14ac:dyDescent="0.25"/>
    <row r="125000" x14ac:dyDescent="0.25"/>
    <row r="125001" x14ac:dyDescent="0.25"/>
    <row r="125002" x14ac:dyDescent="0.25"/>
    <row r="125003" x14ac:dyDescent="0.25"/>
    <row r="125004" x14ac:dyDescent="0.25"/>
    <row r="125005" x14ac:dyDescent="0.25"/>
    <row r="125006" x14ac:dyDescent="0.25"/>
    <row r="125007" x14ac:dyDescent="0.25"/>
    <row r="125008" x14ac:dyDescent="0.25"/>
    <row r="125009" x14ac:dyDescent="0.25"/>
    <row r="125010" x14ac:dyDescent="0.25"/>
    <row r="125011" x14ac:dyDescent="0.25"/>
    <row r="125012" x14ac:dyDescent="0.25"/>
    <row r="125013" x14ac:dyDescent="0.25"/>
    <row r="125014" x14ac:dyDescent="0.25"/>
    <row r="125015" x14ac:dyDescent="0.25"/>
    <row r="125016" x14ac:dyDescent="0.25"/>
    <row r="125017" x14ac:dyDescent="0.25"/>
    <row r="125018" x14ac:dyDescent="0.25"/>
    <row r="125019" x14ac:dyDescent="0.25"/>
    <row r="125020" x14ac:dyDescent="0.25"/>
    <row r="125021" x14ac:dyDescent="0.25"/>
    <row r="125022" x14ac:dyDescent="0.25"/>
    <row r="125023" x14ac:dyDescent="0.25"/>
    <row r="125024" x14ac:dyDescent="0.25"/>
    <row r="125025" x14ac:dyDescent="0.25"/>
    <row r="125026" x14ac:dyDescent="0.25"/>
    <row r="125027" x14ac:dyDescent="0.25"/>
    <row r="125028" x14ac:dyDescent="0.25"/>
    <row r="125029" x14ac:dyDescent="0.25"/>
    <row r="125030" x14ac:dyDescent="0.25"/>
    <row r="125031" x14ac:dyDescent="0.25"/>
    <row r="125032" x14ac:dyDescent="0.25"/>
    <row r="125033" x14ac:dyDescent="0.25"/>
    <row r="125034" x14ac:dyDescent="0.25"/>
    <row r="125035" x14ac:dyDescent="0.25"/>
    <row r="125036" x14ac:dyDescent="0.25"/>
    <row r="125037" x14ac:dyDescent="0.25"/>
    <row r="125038" x14ac:dyDescent="0.25"/>
    <row r="125039" x14ac:dyDescent="0.25"/>
    <row r="125040" x14ac:dyDescent="0.25"/>
    <row r="125041" x14ac:dyDescent="0.25"/>
    <row r="125042" x14ac:dyDescent="0.25"/>
    <row r="125043" x14ac:dyDescent="0.25"/>
    <row r="125044" x14ac:dyDescent="0.25"/>
    <row r="125045" x14ac:dyDescent="0.25"/>
    <row r="125046" x14ac:dyDescent="0.25"/>
    <row r="125047" x14ac:dyDescent="0.25"/>
    <row r="125048" x14ac:dyDescent="0.25"/>
    <row r="125049" x14ac:dyDescent="0.25"/>
    <row r="125050" x14ac:dyDescent="0.25"/>
    <row r="125051" x14ac:dyDescent="0.25"/>
    <row r="125052" x14ac:dyDescent="0.25"/>
    <row r="125053" x14ac:dyDescent="0.25"/>
    <row r="125054" x14ac:dyDescent="0.25"/>
    <row r="125055" x14ac:dyDescent="0.25"/>
    <row r="125056" x14ac:dyDescent="0.25"/>
    <row r="125057" x14ac:dyDescent="0.25"/>
    <row r="125058" x14ac:dyDescent="0.25"/>
    <row r="125059" x14ac:dyDescent="0.25"/>
    <row r="125060" x14ac:dyDescent="0.25"/>
    <row r="125061" x14ac:dyDescent="0.25"/>
    <row r="125062" x14ac:dyDescent="0.25"/>
    <row r="125063" x14ac:dyDescent="0.25"/>
    <row r="125064" x14ac:dyDescent="0.25"/>
    <row r="125065" x14ac:dyDescent="0.25"/>
    <row r="125066" x14ac:dyDescent="0.25"/>
    <row r="125067" x14ac:dyDescent="0.25"/>
    <row r="125068" x14ac:dyDescent="0.25"/>
    <row r="125069" x14ac:dyDescent="0.25"/>
    <row r="125070" x14ac:dyDescent="0.25"/>
    <row r="125071" x14ac:dyDescent="0.25"/>
    <row r="125072" x14ac:dyDescent="0.25"/>
    <row r="125073" x14ac:dyDescent="0.25"/>
    <row r="125074" x14ac:dyDescent="0.25"/>
    <row r="125075" x14ac:dyDescent="0.25"/>
    <row r="125076" x14ac:dyDescent="0.25"/>
    <row r="125077" x14ac:dyDescent="0.25"/>
    <row r="125078" x14ac:dyDescent="0.25"/>
    <row r="125079" x14ac:dyDescent="0.25"/>
    <row r="125080" x14ac:dyDescent="0.25"/>
    <row r="125081" x14ac:dyDescent="0.25"/>
    <row r="125082" x14ac:dyDescent="0.25"/>
    <row r="125083" x14ac:dyDescent="0.25"/>
    <row r="125084" x14ac:dyDescent="0.25"/>
    <row r="125085" x14ac:dyDescent="0.25"/>
    <row r="125086" x14ac:dyDescent="0.25"/>
    <row r="125087" x14ac:dyDescent="0.25"/>
    <row r="125088" x14ac:dyDescent="0.25"/>
    <row r="125089" x14ac:dyDescent="0.25"/>
    <row r="125090" x14ac:dyDescent="0.25"/>
    <row r="125091" x14ac:dyDescent="0.25"/>
    <row r="125092" x14ac:dyDescent="0.25"/>
    <row r="125093" x14ac:dyDescent="0.25"/>
    <row r="125094" x14ac:dyDescent="0.25"/>
    <row r="125095" x14ac:dyDescent="0.25"/>
    <row r="125096" x14ac:dyDescent="0.25"/>
    <row r="125097" x14ac:dyDescent="0.25"/>
    <row r="125098" x14ac:dyDescent="0.25"/>
    <row r="125099" x14ac:dyDescent="0.25"/>
    <row r="125100" x14ac:dyDescent="0.25"/>
    <row r="125101" x14ac:dyDescent="0.25"/>
    <row r="125102" x14ac:dyDescent="0.25"/>
    <row r="125103" x14ac:dyDescent="0.25"/>
    <row r="125104" x14ac:dyDescent="0.25"/>
    <row r="125105" x14ac:dyDescent="0.25"/>
    <row r="125106" x14ac:dyDescent="0.25"/>
    <row r="125107" x14ac:dyDescent="0.25"/>
    <row r="125108" x14ac:dyDescent="0.25"/>
    <row r="125109" x14ac:dyDescent="0.25"/>
    <row r="125110" x14ac:dyDescent="0.25"/>
    <row r="125111" x14ac:dyDescent="0.25"/>
    <row r="125112" x14ac:dyDescent="0.25"/>
    <row r="125113" x14ac:dyDescent="0.25"/>
    <row r="125114" x14ac:dyDescent="0.25"/>
    <row r="125115" x14ac:dyDescent="0.25"/>
    <row r="125116" x14ac:dyDescent="0.25"/>
    <row r="125117" x14ac:dyDescent="0.25"/>
    <row r="125118" x14ac:dyDescent="0.25"/>
    <row r="125119" x14ac:dyDescent="0.25"/>
    <row r="125120" x14ac:dyDescent="0.25"/>
    <row r="125121" x14ac:dyDescent="0.25"/>
    <row r="125122" x14ac:dyDescent="0.25"/>
    <row r="125123" x14ac:dyDescent="0.25"/>
    <row r="125124" x14ac:dyDescent="0.25"/>
    <row r="125125" x14ac:dyDescent="0.25"/>
    <row r="125126" x14ac:dyDescent="0.25"/>
    <row r="125127" x14ac:dyDescent="0.25"/>
    <row r="125128" x14ac:dyDescent="0.25"/>
    <row r="125129" x14ac:dyDescent="0.25"/>
    <row r="125130" x14ac:dyDescent="0.25"/>
    <row r="125131" x14ac:dyDescent="0.25"/>
    <row r="125132" x14ac:dyDescent="0.25"/>
    <row r="125133" x14ac:dyDescent="0.25"/>
    <row r="125134" x14ac:dyDescent="0.25"/>
    <row r="125135" x14ac:dyDescent="0.25"/>
    <row r="125136" x14ac:dyDescent="0.25"/>
    <row r="125137" x14ac:dyDescent="0.25"/>
    <row r="125138" x14ac:dyDescent="0.25"/>
    <row r="125139" x14ac:dyDescent="0.25"/>
    <row r="125140" x14ac:dyDescent="0.25"/>
    <row r="125141" x14ac:dyDescent="0.25"/>
    <row r="125142" x14ac:dyDescent="0.25"/>
    <row r="125143" x14ac:dyDescent="0.25"/>
    <row r="125144" x14ac:dyDescent="0.25"/>
    <row r="125145" x14ac:dyDescent="0.25"/>
    <row r="125146" x14ac:dyDescent="0.25"/>
    <row r="125147" x14ac:dyDescent="0.25"/>
    <row r="125148" x14ac:dyDescent="0.25"/>
    <row r="125149" x14ac:dyDescent="0.25"/>
    <row r="125150" x14ac:dyDescent="0.25"/>
    <row r="125151" x14ac:dyDescent="0.25"/>
    <row r="125152" x14ac:dyDescent="0.25"/>
    <row r="125153" x14ac:dyDescent="0.25"/>
    <row r="125154" x14ac:dyDescent="0.25"/>
    <row r="125155" x14ac:dyDescent="0.25"/>
    <row r="125156" x14ac:dyDescent="0.25"/>
    <row r="125157" x14ac:dyDescent="0.25"/>
    <row r="125158" x14ac:dyDescent="0.25"/>
    <row r="125159" x14ac:dyDescent="0.25"/>
    <row r="125160" x14ac:dyDescent="0.25"/>
    <row r="125161" x14ac:dyDescent="0.25"/>
    <row r="125162" x14ac:dyDescent="0.25"/>
    <row r="125163" x14ac:dyDescent="0.25"/>
    <row r="125164" x14ac:dyDescent="0.25"/>
    <row r="125165" x14ac:dyDescent="0.25"/>
    <row r="125166" x14ac:dyDescent="0.25"/>
    <row r="125167" x14ac:dyDescent="0.25"/>
    <row r="125168" x14ac:dyDescent="0.25"/>
    <row r="125169" x14ac:dyDescent="0.25"/>
    <row r="125170" x14ac:dyDescent="0.25"/>
    <row r="125171" x14ac:dyDescent="0.25"/>
    <row r="125172" x14ac:dyDescent="0.25"/>
    <row r="125173" x14ac:dyDescent="0.25"/>
    <row r="125174" x14ac:dyDescent="0.25"/>
    <row r="125175" x14ac:dyDescent="0.25"/>
    <row r="125176" x14ac:dyDescent="0.25"/>
    <row r="125177" x14ac:dyDescent="0.25"/>
    <row r="125178" x14ac:dyDescent="0.25"/>
    <row r="125179" x14ac:dyDescent="0.25"/>
    <row r="125180" x14ac:dyDescent="0.25"/>
    <row r="125181" x14ac:dyDescent="0.25"/>
    <row r="125182" x14ac:dyDescent="0.25"/>
    <row r="125183" x14ac:dyDescent="0.25"/>
    <row r="125184" x14ac:dyDescent="0.25"/>
    <row r="125185" x14ac:dyDescent="0.25"/>
    <row r="125186" x14ac:dyDescent="0.25"/>
    <row r="125187" x14ac:dyDescent="0.25"/>
    <row r="125188" x14ac:dyDescent="0.25"/>
    <row r="125189" x14ac:dyDescent="0.25"/>
    <row r="125190" x14ac:dyDescent="0.25"/>
    <row r="125191" x14ac:dyDescent="0.25"/>
    <row r="125192" x14ac:dyDescent="0.25"/>
    <row r="125193" x14ac:dyDescent="0.25"/>
    <row r="125194" x14ac:dyDescent="0.25"/>
    <row r="125195" x14ac:dyDescent="0.25"/>
    <row r="125196" x14ac:dyDescent="0.25"/>
    <row r="125197" x14ac:dyDescent="0.25"/>
    <row r="125198" x14ac:dyDescent="0.25"/>
    <row r="125199" x14ac:dyDescent="0.25"/>
    <row r="125200" x14ac:dyDescent="0.25"/>
    <row r="125201" x14ac:dyDescent="0.25"/>
    <row r="125202" x14ac:dyDescent="0.25"/>
    <row r="125203" x14ac:dyDescent="0.25"/>
    <row r="125204" x14ac:dyDescent="0.25"/>
    <row r="125205" x14ac:dyDescent="0.25"/>
    <row r="125206" x14ac:dyDescent="0.25"/>
    <row r="125207" x14ac:dyDescent="0.25"/>
    <row r="125208" x14ac:dyDescent="0.25"/>
    <row r="125209" x14ac:dyDescent="0.25"/>
    <row r="125210" x14ac:dyDescent="0.25"/>
    <row r="125211" x14ac:dyDescent="0.25"/>
    <row r="125212" x14ac:dyDescent="0.25"/>
    <row r="125213" x14ac:dyDescent="0.25"/>
    <row r="125214" x14ac:dyDescent="0.25"/>
    <row r="125215" x14ac:dyDescent="0.25"/>
    <row r="125216" x14ac:dyDescent="0.25"/>
    <row r="125217" x14ac:dyDescent="0.25"/>
    <row r="125218" x14ac:dyDescent="0.25"/>
    <row r="125219" x14ac:dyDescent="0.25"/>
    <row r="125220" x14ac:dyDescent="0.25"/>
    <row r="125221" x14ac:dyDescent="0.25"/>
    <row r="125222" x14ac:dyDescent="0.25"/>
    <row r="125223" x14ac:dyDescent="0.25"/>
    <row r="125224" x14ac:dyDescent="0.25"/>
    <row r="125225" x14ac:dyDescent="0.25"/>
    <row r="125226" x14ac:dyDescent="0.25"/>
    <row r="125227" x14ac:dyDescent="0.25"/>
    <row r="125228" x14ac:dyDescent="0.25"/>
    <row r="125229" x14ac:dyDescent="0.25"/>
    <row r="125230" x14ac:dyDescent="0.25"/>
    <row r="125231" x14ac:dyDescent="0.25"/>
    <row r="125232" x14ac:dyDescent="0.25"/>
    <row r="125233" x14ac:dyDescent="0.25"/>
    <row r="125234" x14ac:dyDescent="0.25"/>
    <row r="125235" x14ac:dyDescent="0.25"/>
    <row r="125236" x14ac:dyDescent="0.25"/>
    <row r="125237" x14ac:dyDescent="0.25"/>
    <row r="125238" x14ac:dyDescent="0.25"/>
    <row r="125239" x14ac:dyDescent="0.25"/>
    <row r="125240" x14ac:dyDescent="0.25"/>
    <row r="125241" x14ac:dyDescent="0.25"/>
    <row r="125242" x14ac:dyDescent="0.25"/>
    <row r="125243" x14ac:dyDescent="0.25"/>
    <row r="125244" x14ac:dyDescent="0.25"/>
    <row r="125245" x14ac:dyDescent="0.25"/>
    <row r="125246" x14ac:dyDescent="0.25"/>
    <row r="125247" x14ac:dyDescent="0.25"/>
    <row r="125248" x14ac:dyDescent="0.25"/>
    <row r="125249" x14ac:dyDescent="0.25"/>
    <row r="125250" x14ac:dyDescent="0.25"/>
    <row r="125251" x14ac:dyDescent="0.25"/>
    <row r="125252" x14ac:dyDescent="0.25"/>
    <row r="125253" x14ac:dyDescent="0.25"/>
    <row r="125254" x14ac:dyDescent="0.25"/>
    <row r="125255" x14ac:dyDescent="0.25"/>
    <row r="125256" x14ac:dyDescent="0.25"/>
    <row r="125257" x14ac:dyDescent="0.25"/>
    <row r="125258" x14ac:dyDescent="0.25"/>
    <row r="125259" x14ac:dyDescent="0.25"/>
    <row r="125260" x14ac:dyDescent="0.25"/>
    <row r="125261" x14ac:dyDescent="0.25"/>
    <row r="125262" x14ac:dyDescent="0.25"/>
    <row r="125263" x14ac:dyDescent="0.25"/>
    <row r="125264" x14ac:dyDescent="0.25"/>
    <row r="125265" x14ac:dyDescent="0.25"/>
    <row r="125266" x14ac:dyDescent="0.25"/>
    <row r="125267" x14ac:dyDescent="0.25"/>
    <row r="125268" x14ac:dyDescent="0.25"/>
    <row r="125269" x14ac:dyDescent="0.25"/>
    <row r="125270" x14ac:dyDescent="0.25"/>
    <row r="125271" x14ac:dyDescent="0.25"/>
    <row r="125272" x14ac:dyDescent="0.25"/>
    <row r="125273" x14ac:dyDescent="0.25"/>
    <row r="125274" x14ac:dyDescent="0.25"/>
    <row r="125275" x14ac:dyDescent="0.25"/>
    <row r="125276" x14ac:dyDescent="0.25"/>
    <row r="125277" x14ac:dyDescent="0.25"/>
    <row r="125278" x14ac:dyDescent="0.25"/>
    <row r="125279" x14ac:dyDescent="0.25"/>
    <row r="125280" x14ac:dyDescent="0.25"/>
    <row r="125281" x14ac:dyDescent="0.25"/>
    <row r="125282" x14ac:dyDescent="0.25"/>
    <row r="125283" x14ac:dyDescent="0.25"/>
    <row r="125284" x14ac:dyDescent="0.25"/>
    <row r="125285" x14ac:dyDescent="0.25"/>
    <row r="125286" x14ac:dyDescent="0.25"/>
    <row r="125287" x14ac:dyDescent="0.25"/>
    <row r="125288" x14ac:dyDescent="0.25"/>
    <row r="125289" x14ac:dyDescent="0.25"/>
    <row r="125290" x14ac:dyDescent="0.25"/>
    <row r="125291" x14ac:dyDescent="0.25"/>
    <row r="125292" x14ac:dyDescent="0.25"/>
    <row r="125293" x14ac:dyDescent="0.25"/>
    <row r="125294" x14ac:dyDescent="0.25"/>
    <row r="125295" x14ac:dyDescent="0.25"/>
    <row r="125296" x14ac:dyDescent="0.25"/>
    <row r="125297" x14ac:dyDescent="0.25"/>
    <row r="125298" x14ac:dyDescent="0.25"/>
    <row r="125299" x14ac:dyDescent="0.25"/>
    <row r="125300" x14ac:dyDescent="0.25"/>
    <row r="125301" x14ac:dyDescent="0.25"/>
    <row r="125302" x14ac:dyDescent="0.25"/>
    <row r="125303" x14ac:dyDescent="0.25"/>
    <row r="125304" x14ac:dyDescent="0.25"/>
    <row r="125305" x14ac:dyDescent="0.25"/>
    <row r="125306" x14ac:dyDescent="0.25"/>
    <row r="125307" x14ac:dyDescent="0.25"/>
    <row r="125308" x14ac:dyDescent="0.25"/>
    <row r="125309" x14ac:dyDescent="0.25"/>
    <row r="125310" x14ac:dyDescent="0.25"/>
    <row r="125311" x14ac:dyDescent="0.25"/>
    <row r="125312" x14ac:dyDescent="0.25"/>
    <row r="125313" x14ac:dyDescent="0.25"/>
    <row r="125314" x14ac:dyDescent="0.25"/>
    <row r="125315" x14ac:dyDescent="0.25"/>
    <row r="125316" x14ac:dyDescent="0.25"/>
    <row r="125317" x14ac:dyDescent="0.25"/>
    <row r="125318" x14ac:dyDescent="0.25"/>
    <row r="125319" x14ac:dyDescent="0.25"/>
    <row r="125320" x14ac:dyDescent="0.25"/>
    <row r="125321" x14ac:dyDescent="0.25"/>
    <row r="125322" x14ac:dyDescent="0.25"/>
    <row r="125323" x14ac:dyDescent="0.25"/>
    <row r="125324" x14ac:dyDescent="0.25"/>
    <row r="125325" x14ac:dyDescent="0.25"/>
    <row r="125326" x14ac:dyDescent="0.25"/>
    <row r="125327" x14ac:dyDescent="0.25"/>
    <row r="125328" x14ac:dyDescent="0.25"/>
    <row r="125329" x14ac:dyDescent="0.25"/>
    <row r="125330" x14ac:dyDescent="0.25"/>
    <row r="125331" x14ac:dyDescent="0.25"/>
    <row r="125332" x14ac:dyDescent="0.25"/>
    <row r="125333" x14ac:dyDescent="0.25"/>
    <row r="125334" x14ac:dyDescent="0.25"/>
    <row r="125335" x14ac:dyDescent="0.25"/>
    <row r="125336" x14ac:dyDescent="0.25"/>
    <row r="125337" x14ac:dyDescent="0.25"/>
    <row r="125338" x14ac:dyDescent="0.25"/>
    <row r="125339" x14ac:dyDescent="0.25"/>
    <row r="125340" x14ac:dyDescent="0.25"/>
    <row r="125341" x14ac:dyDescent="0.25"/>
    <row r="125342" x14ac:dyDescent="0.25"/>
    <row r="125343" x14ac:dyDescent="0.25"/>
    <row r="125344" x14ac:dyDescent="0.25"/>
    <row r="125345" x14ac:dyDescent="0.25"/>
    <row r="125346" x14ac:dyDescent="0.25"/>
    <row r="125347" x14ac:dyDescent="0.25"/>
    <row r="125348" x14ac:dyDescent="0.25"/>
    <row r="125349" x14ac:dyDescent="0.25"/>
    <row r="125350" x14ac:dyDescent="0.25"/>
    <row r="125351" x14ac:dyDescent="0.25"/>
    <row r="125352" x14ac:dyDescent="0.25"/>
    <row r="125353" x14ac:dyDescent="0.25"/>
    <row r="125354" x14ac:dyDescent="0.25"/>
    <row r="125355" x14ac:dyDescent="0.25"/>
    <row r="125356" x14ac:dyDescent="0.25"/>
    <row r="125357" x14ac:dyDescent="0.25"/>
    <row r="125358" x14ac:dyDescent="0.25"/>
    <row r="125359" x14ac:dyDescent="0.25"/>
    <row r="125360" x14ac:dyDescent="0.25"/>
    <row r="125361" x14ac:dyDescent="0.25"/>
    <row r="125362" x14ac:dyDescent="0.25"/>
    <row r="125363" x14ac:dyDescent="0.25"/>
    <row r="125364" x14ac:dyDescent="0.25"/>
    <row r="125365" x14ac:dyDescent="0.25"/>
    <row r="125366" x14ac:dyDescent="0.25"/>
    <row r="125367" x14ac:dyDescent="0.25"/>
    <row r="125368" x14ac:dyDescent="0.25"/>
    <row r="125369" x14ac:dyDescent="0.25"/>
    <row r="125370" x14ac:dyDescent="0.25"/>
    <row r="125371" x14ac:dyDescent="0.25"/>
    <row r="125372" x14ac:dyDescent="0.25"/>
    <row r="125373" x14ac:dyDescent="0.25"/>
    <row r="125374" x14ac:dyDescent="0.25"/>
    <row r="125375" x14ac:dyDescent="0.25"/>
    <row r="125376" x14ac:dyDescent="0.25"/>
    <row r="125377" x14ac:dyDescent="0.25"/>
    <row r="125378" x14ac:dyDescent="0.25"/>
    <row r="125379" x14ac:dyDescent="0.25"/>
    <row r="125380" x14ac:dyDescent="0.25"/>
    <row r="125381" x14ac:dyDescent="0.25"/>
    <row r="125382" x14ac:dyDescent="0.25"/>
    <row r="125383" x14ac:dyDescent="0.25"/>
    <row r="125384" x14ac:dyDescent="0.25"/>
    <row r="125385" x14ac:dyDescent="0.25"/>
    <row r="125386" x14ac:dyDescent="0.25"/>
    <row r="125387" x14ac:dyDescent="0.25"/>
    <row r="125388" x14ac:dyDescent="0.25"/>
    <row r="125389" x14ac:dyDescent="0.25"/>
    <row r="125390" x14ac:dyDescent="0.25"/>
    <row r="125391" x14ac:dyDescent="0.25"/>
    <row r="125392" x14ac:dyDescent="0.25"/>
    <row r="125393" x14ac:dyDescent="0.25"/>
    <row r="125394" x14ac:dyDescent="0.25"/>
    <row r="125395" x14ac:dyDescent="0.25"/>
    <row r="125396" x14ac:dyDescent="0.25"/>
    <row r="125397" x14ac:dyDescent="0.25"/>
    <row r="125398" x14ac:dyDescent="0.25"/>
    <row r="125399" x14ac:dyDescent="0.25"/>
    <row r="125400" x14ac:dyDescent="0.25"/>
    <row r="125401" x14ac:dyDescent="0.25"/>
    <row r="125402" x14ac:dyDescent="0.25"/>
    <row r="125403" x14ac:dyDescent="0.25"/>
    <row r="125404" x14ac:dyDescent="0.25"/>
    <row r="125405" x14ac:dyDescent="0.25"/>
    <row r="125406" x14ac:dyDescent="0.25"/>
    <row r="125407" x14ac:dyDescent="0.25"/>
    <row r="125408" x14ac:dyDescent="0.25"/>
    <row r="125409" x14ac:dyDescent="0.25"/>
    <row r="125410" x14ac:dyDescent="0.25"/>
    <row r="125411" x14ac:dyDescent="0.25"/>
    <row r="125412" x14ac:dyDescent="0.25"/>
    <row r="125413" x14ac:dyDescent="0.25"/>
    <row r="125414" x14ac:dyDescent="0.25"/>
    <row r="125415" x14ac:dyDescent="0.25"/>
    <row r="125416" x14ac:dyDescent="0.25"/>
    <row r="125417" x14ac:dyDescent="0.25"/>
    <row r="125418" x14ac:dyDescent="0.25"/>
    <row r="125419" x14ac:dyDescent="0.25"/>
    <row r="125420" x14ac:dyDescent="0.25"/>
    <row r="125421" x14ac:dyDescent="0.25"/>
    <row r="125422" x14ac:dyDescent="0.25"/>
    <row r="125423" x14ac:dyDescent="0.25"/>
    <row r="125424" x14ac:dyDescent="0.25"/>
    <row r="125425" x14ac:dyDescent="0.25"/>
    <row r="125426" x14ac:dyDescent="0.25"/>
    <row r="125427" x14ac:dyDescent="0.25"/>
    <row r="125428" x14ac:dyDescent="0.25"/>
    <row r="125429" x14ac:dyDescent="0.25"/>
    <row r="125430" x14ac:dyDescent="0.25"/>
    <row r="125431" x14ac:dyDescent="0.25"/>
    <row r="125432" x14ac:dyDescent="0.25"/>
    <row r="125433" x14ac:dyDescent="0.25"/>
    <row r="125434" x14ac:dyDescent="0.25"/>
    <row r="125435" x14ac:dyDescent="0.25"/>
    <row r="125436" x14ac:dyDescent="0.25"/>
    <row r="125437" x14ac:dyDescent="0.25"/>
    <row r="125438" x14ac:dyDescent="0.25"/>
    <row r="125439" x14ac:dyDescent="0.25"/>
    <row r="125440" x14ac:dyDescent="0.25"/>
    <row r="125441" x14ac:dyDescent="0.25"/>
    <row r="125442" x14ac:dyDescent="0.25"/>
    <row r="125443" x14ac:dyDescent="0.25"/>
    <row r="125444" x14ac:dyDescent="0.25"/>
    <row r="125445" x14ac:dyDescent="0.25"/>
    <row r="125446" x14ac:dyDescent="0.25"/>
    <row r="125447" x14ac:dyDescent="0.25"/>
    <row r="125448" x14ac:dyDescent="0.25"/>
    <row r="125449" x14ac:dyDescent="0.25"/>
    <row r="125450" x14ac:dyDescent="0.25"/>
    <row r="125451" x14ac:dyDescent="0.25"/>
    <row r="125452" x14ac:dyDescent="0.25"/>
    <row r="125453" x14ac:dyDescent="0.25"/>
    <row r="125454" x14ac:dyDescent="0.25"/>
    <row r="125455" x14ac:dyDescent="0.25"/>
    <row r="125456" x14ac:dyDescent="0.25"/>
    <row r="125457" x14ac:dyDescent="0.25"/>
    <row r="125458" x14ac:dyDescent="0.25"/>
    <row r="125459" x14ac:dyDescent="0.25"/>
    <row r="125460" x14ac:dyDescent="0.25"/>
    <row r="125461" x14ac:dyDescent="0.25"/>
    <row r="125462" x14ac:dyDescent="0.25"/>
    <row r="125463" x14ac:dyDescent="0.25"/>
    <row r="125464" x14ac:dyDescent="0.25"/>
    <row r="125465" x14ac:dyDescent="0.25"/>
    <row r="125466" x14ac:dyDescent="0.25"/>
    <row r="125467" x14ac:dyDescent="0.25"/>
    <row r="125468" x14ac:dyDescent="0.25"/>
    <row r="125469" x14ac:dyDescent="0.25"/>
    <row r="125470" x14ac:dyDescent="0.25"/>
    <row r="125471" x14ac:dyDescent="0.25"/>
    <row r="125472" x14ac:dyDescent="0.25"/>
    <row r="125473" x14ac:dyDescent="0.25"/>
    <row r="125474" x14ac:dyDescent="0.25"/>
    <row r="125475" x14ac:dyDescent="0.25"/>
    <row r="125476" x14ac:dyDescent="0.25"/>
    <row r="125477" x14ac:dyDescent="0.25"/>
    <row r="125478" x14ac:dyDescent="0.25"/>
    <row r="125479" x14ac:dyDescent="0.25"/>
    <row r="125480" x14ac:dyDescent="0.25"/>
    <row r="125481" x14ac:dyDescent="0.25"/>
    <row r="125482" x14ac:dyDescent="0.25"/>
    <row r="125483" x14ac:dyDescent="0.25"/>
    <row r="125484" x14ac:dyDescent="0.25"/>
    <row r="125485" x14ac:dyDescent="0.25"/>
    <row r="125486" x14ac:dyDescent="0.25"/>
    <row r="125487" x14ac:dyDescent="0.25"/>
    <row r="125488" x14ac:dyDescent="0.25"/>
    <row r="125489" x14ac:dyDescent="0.25"/>
    <row r="125490" x14ac:dyDescent="0.25"/>
    <row r="125491" x14ac:dyDescent="0.25"/>
    <row r="125492" x14ac:dyDescent="0.25"/>
    <row r="125493" x14ac:dyDescent="0.25"/>
    <row r="125494" x14ac:dyDescent="0.25"/>
    <row r="125495" x14ac:dyDescent="0.25"/>
    <row r="125496" x14ac:dyDescent="0.25"/>
    <row r="125497" x14ac:dyDescent="0.25"/>
    <row r="125498" x14ac:dyDescent="0.25"/>
    <row r="125499" x14ac:dyDescent="0.25"/>
    <row r="125500" x14ac:dyDescent="0.25"/>
    <row r="125501" x14ac:dyDescent="0.25"/>
    <row r="125502" x14ac:dyDescent="0.25"/>
    <row r="125503" x14ac:dyDescent="0.25"/>
    <row r="125504" x14ac:dyDescent="0.25"/>
    <row r="125505" x14ac:dyDescent="0.25"/>
    <row r="125506" x14ac:dyDescent="0.25"/>
    <row r="125507" x14ac:dyDescent="0.25"/>
    <row r="125508" x14ac:dyDescent="0.25"/>
    <row r="125509" x14ac:dyDescent="0.25"/>
    <row r="125510" x14ac:dyDescent="0.25"/>
    <row r="125511" x14ac:dyDescent="0.25"/>
    <row r="125512" x14ac:dyDescent="0.25"/>
    <row r="125513" x14ac:dyDescent="0.25"/>
    <row r="125514" x14ac:dyDescent="0.25"/>
    <row r="125515" x14ac:dyDescent="0.25"/>
    <row r="125516" x14ac:dyDescent="0.25"/>
    <row r="125517" x14ac:dyDescent="0.25"/>
    <row r="125518" x14ac:dyDescent="0.25"/>
    <row r="125519" x14ac:dyDescent="0.25"/>
    <row r="125520" x14ac:dyDescent="0.25"/>
    <row r="125521" x14ac:dyDescent="0.25"/>
    <row r="125522" x14ac:dyDescent="0.25"/>
    <row r="125523" x14ac:dyDescent="0.25"/>
    <row r="125524" x14ac:dyDescent="0.25"/>
    <row r="125525" x14ac:dyDescent="0.25"/>
    <row r="125526" x14ac:dyDescent="0.25"/>
    <row r="125527" x14ac:dyDescent="0.25"/>
    <row r="125528" x14ac:dyDescent="0.25"/>
    <row r="125529" x14ac:dyDescent="0.25"/>
    <row r="125530" x14ac:dyDescent="0.25"/>
    <row r="125531" x14ac:dyDescent="0.25"/>
    <row r="125532" x14ac:dyDescent="0.25"/>
    <row r="125533" x14ac:dyDescent="0.25"/>
    <row r="125534" x14ac:dyDescent="0.25"/>
    <row r="125535" x14ac:dyDescent="0.25"/>
    <row r="125536" x14ac:dyDescent="0.25"/>
    <row r="125537" x14ac:dyDescent="0.25"/>
    <row r="125538" x14ac:dyDescent="0.25"/>
    <row r="125539" x14ac:dyDescent="0.25"/>
    <row r="125540" x14ac:dyDescent="0.25"/>
    <row r="125541" x14ac:dyDescent="0.25"/>
    <row r="125542" x14ac:dyDescent="0.25"/>
    <row r="125543" x14ac:dyDescent="0.25"/>
    <row r="125544" x14ac:dyDescent="0.25"/>
    <row r="125545" x14ac:dyDescent="0.25"/>
    <row r="125546" x14ac:dyDescent="0.25"/>
    <row r="125547" x14ac:dyDescent="0.25"/>
    <row r="125548" x14ac:dyDescent="0.25"/>
    <row r="125549" x14ac:dyDescent="0.25"/>
    <row r="125550" x14ac:dyDescent="0.25"/>
    <row r="125551" x14ac:dyDescent="0.25"/>
    <row r="125552" x14ac:dyDescent="0.25"/>
    <row r="125553" x14ac:dyDescent="0.25"/>
    <row r="125554" x14ac:dyDescent="0.25"/>
    <row r="125555" x14ac:dyDescent="0.25"/>
    <row r="125556" x14ac:dyDescent="0.25"/>
    <row r="125557" x14ac:dyDescent="0.25"/>
    <row r="125558" x14ac:dyDescent="0.25"/>
    <row r="125559" x14ac:dyDescent="0.25"/>
    <row r="125560" x14ac:dyDescent="0.25"/>
    <row r="125561" x14ac:dyDescent="0.25"/>
    <row r="125562" x14ac:dyDescent="0.25"/>
    <row r="125563" x14ac:dyDescent="0.25"/>
    <row r="125564" x14ac:dyDescent="0.25"/>
    <row r="125565" x14ac:dyDescent="0.25"/>
    <row r="125566" x14ac:dyDescent="0.25"/>
    <row r="125567" x14ac:dyDescent="0.25"/>
    <row r="125568" x14ac:dyDescent="0.25"/>
    <row r="125569" x14ac:dyDescent="0.25"/>
    <row r="125570" x14ac:dyDescent="0.25"/>
    <row r="125571" x14ac:dyDescent="0.25"/>
    <row r="125572" x14ac:dyDescent="0.25"/>
    <row r="125573" x14ac:dyDescent="0.25"/>
    <row r="125574" x14ac:dyDescent="0.25"/>
    <row r="125575" x14ac:dyDescent="0.25"/>
    <row r="125576" x14ac:dyDescent="0.25"/>
    <row r="125577" x14ac:dyDescent="0.25"/>
    <row r="125578" x14ac:dyDescent="0.25"/>
    <row r="125579" x14ac:dyDescent="0.25"/>
    <row r="125580" x14ac:dyDescent="0.25"/>
    <row r="125581" x14ac:dyDescent="0.25"/>
    <row r="125582" x14ac:dyDescent="0.25"/>
    <row r="125583" x14ac:dyDescent="0.25"/>
    <row r="125584" x14ac:dyDescent="0.25"/>
    <row r="125585" x14ac:dyDescent="0.25"/>
    <row r="125586" x14ac:dyDescent="0.25"/>
    <row r="125587" x14ac:dyDescent="0.25"/>
    <row r="125588" x14ac:dyDescent="0.25"/>
    <row r="125589" x14ac:dyDescent="0.25"/>
    <row r="125590" x14ac:dyDescent="0.25"/>
    <row r="125591" x14ac:dyDescent="0.25"/>
    <row r="125592" x14ac:dyDescent="0.25"/>
    <row r="125593" x14ac:dyDescent="0.25"/>
    <row r="125594" x14ac:dyDescent="0.25"/>
    <row r="125595" x14ac:dyDescent="0.25"/>
    <row r="125596" x14ac:dyDescent="0.25"/>
    <row r="125597" x14ac:dyDescent="0.25"/>
    <row r="125598" x14ac:dyDescent="0.25"/>
    <row r="125599" x14ac:dyDescent="0.25"/>
    <row r="125600" x14ac:dyDescent="0.25"/>
    <row r="125601" x14ac:dyDescent="0.25"/>
    <row r="125602" x14ac:dyDescent="0.25"/>
    <row r="125603" x14ac:dyDescent="0.25"/>
    <row r="125604" x14ac:dyDescent="0.25"/>
    <row r="125605" x14ac:dyDescent="0.25"/>
    <row r="125606" x14ac:dyDescent="0.25"/>
    <row r="125607" x14ac:dyDescent="0.25"/>
    <row r="125608" x14ac:dyDescent="0.25"/>
    <row r="125609" x14ac:dyDescent="0.25"/>
    <row r="125610" x14ac:dyDescent="0.25"/>
    <row r="125611" x14ac:dyDescent="0.25"/>
    <row r="125612" x14ac:dyDescent="0.25"/>
    <row r="125613" x14ac:dyDescent="0.25"/>
    <row r="125614" x14ac:dyDescent="0.25"/>
    <row r="125615" x14ac:dyDescent="0.25"/>
    <row r="125616" x14ac:dyDescent="0.25"/>
    <row r="125617" x14ac:dyDescent="0.25"/>
    <row r="125618" x14ac:dyDescent="0.25"/>
    <row r="125619" x14ac:dyDescent="0.25"/>
    <row r="125620" x14ac:dyDescent="0.25"/>
    <row r="125621" x14ac:dyDescent="0.25"/>
    <row r="125622" x14ac:dyDescent="0.25"/>
    <row r="125623" x14ac:dyDescent="0.25"/>
    <row r="125624" x14ac:dyDescent="0.25"/>
    <row r="125625" x14ac:dyDescent="0.25"/>
    <row r="125626" x14ac:dyDescent="0.25"/>
    <row r="125627" x14ac:dyDescent="0.25"/>
    <row r="125628" x14ac:dyDescent="0.25"/>
    <row r="125629" x14ac:dyDescent="0.25"/>
    <row r="125630" x14ac:dyDescent="0.25"/>
    <row r="125631" x14ac:dyDescent="0.25"/>
    <row r="125632" x14ac:dyDescent="0.25"/>
    <row r="125633" x14ac:dyDescent="0.25"/>
    <row r="125634" x14ac:dyDescent="0.25"/>
    <row r="125635" x14ac:dyDescent="0.25"/>
    <row r="125636" x14ac:dyDescent="0.25"/>
    <row r="125637" x14ac:dyDescent="0.25"/>
    <row r="125638" x14ac:dyDescent="0.25"/>
    <row r="125639" x14ac:dyDescent="0.25"/>
    <row r="125640" x14ac:dyDescent="0.25"/>
    <row r="125641" x14ac:dyDescent="0.25"/>
    <row r="125642" x14ac:dyDescent="0.25"/>
    <row r="125643" x14ac:dyDescent="0.25"/>
    <row r="125644" x14ac:dyDescent="0.25"/>
    <row r="125645" x14ac:dyDescent="0.25"/>
    <row r="125646" x14ac:dyDescent="0.25"/>
    <row r="125647" x14ac:dyDescent="0.25"/>
    <row r="125648" x14ac:dyDescent="0.25"/>
    <row r="125649" x14ac:dyDescent="0.25"/>
    <row r="125650" x14ac:dyDescent="0.25"/>
    <row r="125651" x14ac:dyDescent="0.25"/>
    <row r="125652" x14ac:dyDescent="0.25"/>
    <row r="125653" x14ac:dyDescent="0.25"/>
    <row r="125654" x14ac:dyDescent="0.25"/>
    <row r="125655" x14ac:dyDescent="0.25"/>
    <row r="125656" x14ac:dyDescent="0.25"/>
    <row r="125657" x14ac:dyDescent="0.25"/>
    <row r="125658" x14ac:dyDescent="0.25"/>
    <row r="125659" x14ac:dyDescent="0.25"/>
    <row r="125660" x14ac:dyDescent="0.25"/>
    <row r="125661" x14ac:dyDescent="0.25"/>
    <row r="125662" x14ac:dyDescent="0.25"/>
    <row r="125663" x14ac:dyDescent="0.25"/>
    <row r="125664" x14ac:dyDescent="0.25"/>
    <row r="125665" x14ac:dyDescent="0.25"/>
    <row r="125666" x14ac:dyDescent="0.25"/>
    <row r="125667" x14ac:dyDescent="0.25"/>
    <row r="125668" x14ac:dyDescent="0.25"/>
    <row r="125669" x14ac:dyDescent="0.25"/>
    <row r="125670" x14ac:dyDescent="0.25"/>
    <row r="125671" x14ac:dyDescent="0.25"/>
    <row r="125672" x14ac:dyDescent="0.25"/>
    <row r="125673" x14ac:dyDescent="0.25"/>
    <row r="125674" x14ac:dyDescent="0.25"/>
    <row r="125675" x14ac:dyDescent="0.25"/>
    <row r="125676" x14ac:dyDescent="0.25"/>
    <row r="125677" x14ac:dyDescent="0.25"/>
    <row r="125678" x14ac:dyDescent="0.25"/>
    <row r="125679" x14ac:dyDescent="0.25"/>
    <row r="125680" x14ac:dyDescent="0.25"/>
    <row r="125681" x14ac:dyDescent="0.25"/>
    <row r="125682" x14ac:dyDescent="0.25"/>
    <row r="125683" x14ac:dyDescent="0.25"/>
    <row r="125684" x14ac:dyDescent="0.25"/>
    <row r="125685" x14ac:dyDescent="0.25"/>
    <row r="125686" x14ac:dyDescent="0.25"/>
    <row r="125687" x14ac:dyDescent="0.25"/>
    <row r="125688" x14ac:dyDescent="0.25"/>
    <row r="125689" x14ac:dyDescent="0.25"/>
    <row r="125690" x14ac:dyDescent="0.25"/>
    <row r="125691" x14ac:dyDescent="0.25"/>
    <row r="125692" x14ac:dyDescent="0.25"/>
    <row r="125693" x14ac:dyDescent="0.25"/>
    <row r="125694" x14ac:dyDescent="0.25"/>
    <row r="125695" x14ac:dyDescent="0.25"/>
    <row r="125696" x14ac:dyDescent="0.25"/>
    <row r="125697" x14ac:dyDescent="0.25"/>
    <row r="125698" x14ac:dyDescent="0.25"/>
    <row r="125699" x14ac:dyDescent="0.25"/>
    <row r="125700" x14ac:dyDescent="0.25"/>
    <row r="125701" x14ac:dyDescent="0.25"/>
    <row r="125702" x14ac:dyDescent="0.25"/>
    <row r="125703" x14ac:dyDescent="0.25"/>
    <row r="125704" x14ac:dyDescent="0.25"/>
    <row r="125705" x14ac:dyDescent="0.25"/>
    <row r="125706" x14ac:dyDescent="0.25"/>
    <row r="125707" x14ac:dyDescent="0.25"/>
    <row r="125708" x14ac:dyDescent="0.25"/>
    <row r="125709" x14ac:dyDescent="0.25"/>
    <row r="125710" x14ac:dyDescent="0.25"/>
    <row r="125711" x14ac:dyDescent="0.25"/>
    <row r="125712" x14ac:dyDescent="0.25"/>
    <row r="125713" x14ac:dyDescent="0.25"/>
    <row r="125714" x14ac:dyDescent="0.25"/>
    <row r="125715" x14ac:dyDescent="0.25"/>
    <row r="125716" x14ac:dyDescent="0.25"/>
    <row r="125717" x14ac:dyDescent="0.25"/>
    <row r="125718" x14ac:dyDescent="0.25"/>
    <row r="125719" x14ac:dyDescent="0.25"/>
    <row r="125720" x14ac:dyDescent="0.25"/>
    <row r="125721" x14ac:dyDescent="0.25"/>
    <row r="125722" x14ac:dyDescent="0.25"/>
    <row r="125723" x14ac:dyDescent="0.25"/>
    <row r="125724" x14ac:dyDescent="0.25"/>
    <row r="125725" x14ac:dyDescent="0.25"/>
    <row r="125726" x14ac:dyDescent="0.25"/>
    <row r="125727" x14ac:dyDescent="0.25"/>
    <row r="125728" x14ac:dyDescent="0.25"/>
    <row r="125729" x14ac:dyDescent="0.25"/>
    <row r="125730" x14ac:dyDescent="0.25"/>
    <row r="125731" x14ac:dyDescent="0.25"/>
    <row r="125732" x14ac:dyDescent="0.25"/>
    <row r="125733" x14ac:dyDescent="0.25"/>
    <row r="125734" x14ac:dyDescent="0.25"/>
    <row r="125735" x14ac:dyDescent="0.25"/>
    <row r="125736" x14ac:dyDescent="0.25"/>
    <row r="125737" x14ac:dyDescent="0.25"/>
    <row r="125738" x14ac:dyDescent="0.25"/>
    <row r="125739" x14ac:dyDescent="0.25"/>
    <row r="125740" x14ac:dyDescent="0.25"/>
    <row r="125741" x14ac:dyDescent="0.25"/>
    <row r="125742" x14ac:dyDescent="0.25"/>
    <row r="125743" x14ac:dyDescent="0.25"/>
    <row r="125744" x14ac:dyDescent="0.25"/>
    <row r="125745" x14ac:dyDescent="0.25"/>
    <row r="125746" x14ac:dyDescent="0.25"/>
    <row r="125747" x14ac:dyDescent="0.25"/>
    <row r="125748" x14ac:dyDescent="0.25"/>
    <row r="125749" x14ac:dyDescent="0.25"/>
    <row r="125750" x14ac:dyDescent="0.25"/>
    <row r="125751" x14ac:dyDescent="0.25"/>
    <row r="125752" x14ac:dyDescent="0.25"/>
    <row r="125753" x14ac:dyDescent="0.25"/>
    <row r="125754" x14ac:dyDescent="0.25"/>
    <row r="125755" x14ac:dyDescent="0.25"/>
    <row r="125756" x14ac:dyDescent="0.25"/>
    <row r="125757" x14ac:dyDescent="0.25"/>
    <row r="125758" x14ac:dyDescent="0.25"/>
    <row r="125759" x14ac:dyDescent="0.25"/>
    <row r="125760" x14ac:dyDescent="0.25"/>
    <row r="125761" x14ac:dyDescent="0.25"/>
    <row r="125762" x14ac:dyDescent="0.25"/>
    <row r="125763" x14ac:dyDescent="0.25"/>
    <row r="125764" x14ac:dyDescent="0.25"/>
    <row r="125765" x14ac:dyDescent="0.25"/>
    <row r="125766" x14ac:dyDescent="0.25"/>
    <row r="125767" x14ac:dyDescent="0.25"/>
    <row r="125768" x14ac:dyDescent="0.25"/>
    <row r="125769" x14ac:dyDescent="0.25"/>
    <row r="125770" x14ac:dyDescent="0.25"/>
    <row r="125771" x14ac:dyDescent="0.25"/>
    <row r="125772" x14ac:dyDescent="0.25"/>
    <row r="125773" x14ac:dyDescent="0.25"/>
    <row r="125774" x14ac:dyDescent="0.25"/>
    <row r="125775" x14ac:dyDescent="0.25"/>
    <row r="125776" x14ac:dyDescent="0.25"/>
    <row r="125777" x14ac:dyDescent="0.25"/>
    <row r="125778" x14ac:dyDescent="0.25"/>
    <row r="125779" x14ac:dyDescent="0.25"/>
    <row r="125780" x14ac:dyDescent="0.25"/>
    <row r="125781" x14ac:dyDescent="0.25"/>
    <row r="125782" x14ac:dyDescent="0.25"/>
    <row r="125783" x14ac:dyDescent="0.25"/>
    <row r="125784" x14ac:dyDescent="0.25"/>
    <row r="125785" x14ac:dyDescent="0.25"/>
    <row r="125786" x14ac:dyDescent="0.25"/>
    <row r="125787" x14ac:dyDescent="0.25"/>
    <row r="125788" x14ac:dyDescent="0.25"/>
    <row r="125789" x14ac:dyDescent="0.25"/>
    <row r="125790" x14ac:dyDescent="0.25"/>
    <row r="125791" x14ac:dyDescent="0.25"/>
    <row r="125792" x14ac:dyDescent="0.25"/>
    <row r="125793" x14ac:dyDescent="0.25"/>
    <row r="125794" x14ac:dyDescent="0.25"/>
    <row r="125795" x14ac:dyDescent="0.25"/>
    <row r="125796" x14ac:dyDescent="0.25"/>
    <row r="125797" x14ac:dyDescent="0.25"/>
    <row r="125798" x14ac:dyDescent="0.25"/>
    <row r="125799" x14ac:dyDescent="0.25"/>
    <row r="125800" x14ac:dyDescent="0.25"/>
    <row r="125801" x14ac:dyDescent="0.25"/>
    <row r="125802" x14ac:dyDescent="0.25"/>
    <row r="125803" x14ac:dyDescent="0.25"/>
    <row r="125804" x14ac:dyDescent="0.25"/>
    <row r="125805" x14ac:dyDescent="0.25"/>
    <row r="125806" x14ac:dyDescent="0.25"/>
    <row r="125807" x14ac:dyDescent="0.25"/>
    <row r="125808" x14ac:dyDescent="0.25"/>
    <row r="125809" x14ac:dyDescent="0.25"/>
    <row r="125810" x14ac:dyDescent="0.25"/>
    <row r="125811" x14ac:dyDescent="0.25"/>
    <row r="125812" x14ac:dyDescent="0.25"/>
    <row r="125813" x14ac:dyDescent="0.25"/>
    <row r="125814" x14ac:dyDescent="0.25"/>
    <row r="125815" x14ac:dyDescent="0.25"/>
    <row r="125816" x14ac:dyDescent="0.25"/>
    <row r="125817" x14ac:dyDescent="0.25"/>
    <row r="125818" x14ac:dyDescent="0.25"/>
    <row r="125819" x14ac:dyDescent="0.25"/>
    <row r="125820" x14ac:dyDescent="0.25"/>
    <row r="125821" x14ac:dyDescent="0.25"/>
    <row r="125822" x14ac:dyDescent="0.25"/>
    <row r="125823" x14ac:dyDescent="0.25"/>
    <row r="125824" x14ac:dyDescent="0.25"/>
    <row r="125825" x14ac:dyDescent="0.25"/>
    <row r="125826" x14ac:dyDescent="0.25"/>
    <row r="125827" x14ac:dyDescent="0.25"/>
    <row r="125828" x14ac:dyDescent="0.25"/>
    <row r="125829" x14ac:dyDescent="0.25"/>
    <row r="125830" x14ac:dyDescent="0.25"/>
    <row r="125831" x14ac:dyDescent="0.25"/>
    <row r="125832" x14ac:dyDescent="0.25"/>
    <row r="125833" x14ac:dyDescent="0.25"/>
    <row r="125834" x14ac:dyDescent="0.25"/>
    <row r="125835" x14ac:dyDescent="0.25"/>
    <row r="125836" x14ac:dyDescent="0.25"/>
    <row r="125837" x14ac:dyDescent="0.25"/>
    <row r="125838" x14ac:dyDescent="0.25"/>
    <row r="125839" x14ac:dyDescent="0.25"/>
    <row r="125840" x14ac:dyDescent="0.25"/>
    <row r="125841" x14ac:dyDescent="0.25"/>
    <row r="125842" x14ac:dyDescent="0.25"/>
    <row r="125843" x14ac:dyDescent="0.25"/>
    <row r="125844" x14ac:dyDescent="0.25"/>
    <row r="125845" x14ac:dyDescent="0.25"/>
    <row r="125846" x14ac:dyDescent="0.25"/>
    <row r="125847" x14ac:dyDescent="0.25"/>
    <row r="125848" x14ac:dyDescent="0.25"/>
    <row r="125849" x14ac:dyDescent="0.25"/>
    <row r="125850" x14ac:dyDescent="0.25"/>
    <row r="125851" x14ac:dyDescent="0.25"/>
    <row r="125852" x14ac:dyDescent="0.25"/>
    <row r="125853" x14ac:dyDescent="0.25"/>
    <row r="125854" x14ac:dyDescent="0.25"/>
    <row r="125855" x14ac:dyDescent="0.25"/>
    <row r="125856" x14ac:dyDescent="0.25"/>
    <row r="125857" x14ac:dyDescent="0.25"/>
    <row r="125858" x14ac:dyDescent="0.25"/>
    <row r="125859" x14ac:dyDescent="0.25"/>
    <row r="125860" x14ac:dyDescent="0.25"/>
    <row r="125861" x14ac:dyDescent="0.25"/>
    <row r="125862" x14ac:dyDescent="0.25"/>
    <row r="125863" x14ac:dyDescent="0.25"/>
    <row r="125864" x14ac:dyDescent="0.25"/>
    <row r="125865" x14ac:dyDescent="0.25"/>
    <row r="125866" x14ac:dyDescent="0.25"/>
    <row r="125867" x14ac:dyDescent="0.25"/>
    <row r="125868" x14ac:dyDescent="0.25"/>
    <row r="125869" x14ac:dyDescent="0.25"/>
    <row r="125870" x14ac:dyDescent="0.25"/>
    <row r="125871" x14ac:dyDescent="0.25"/>
    <row r="125872" x14ac:dyDescent="0.25"/>
    <row r="125873" x14ac:dyDescent="0.25"/>
    <row r="125874" x14ac:dyDescent="0.25"/>
    <row r="125875" x14ac:dyDescent="0.25"/>
    <row r="125876" x14ac:dyDescent="0.25"/>
    <row r="125877" x14ac:dyDescent="0.25"/>
    <row r="125878" x14ac:dyDescent="0.25"/>
    <row r="125879" x14ac:dyDescent="0.25"/>
    <row r="125880" x14ac:dyDescent="0.25"/>
    <row r="125881" x14ac:dyDescent="0.25"/>
    <row r="125882" x14ac:dyDescent="0.25"/>
    <row r="125883" x14ac:dyDescent="0.25"/>
    <row r="125884" x14ac:dyDescent="0.25"/>
    <row r="125885" x14ac:dyDescent="0.25"/>
    <row r="125886" x14ac:dyDescent="0.25"/>
    <row r="125887" x14ac:dyDescent="0.25"/>
    <row r="125888" x14ac:dyDescent="0.25"/>
    <row r="125889" x14ac:dyDescent="0.25"/>
    <row r="125890" x14ac:dyDescent="0.25"/>
    <row r="125891" x14ac:dyDescent="0.25"/>
    <row r="125892" x14ac:dyDescent="0.25"/>
    <row r="125893" x14ac:dyDescent="0.25"/>
    <row r="125894" x14ac:dyDescent="0.25"/>
    <row r="125895" x14ac:dyDescent="0.25"/>
    <row r="125896" x14ac:dyDescent="0.25"/>
    <row r="125897" x14ac:dyDescent="0.25"/>
    <row r="125898" x14ac:dyDescent="0.25"/>
    <row r="125899" x14ac:dyDescent="0.25"/>
    <row r="125900" x14ac:dyDescent="0.25"/>
    <row r="125901" x14ac:dyDescent="0.25"/>
    <row r="125902" x14ac:dyDescent="0.25"/>
    <row r="125903" x14ac:dyDescent="0.25"/>
    <row r="125904" x14ac:dyDescent="0.25"/>
    <row r="125905" x14ac:dyDescent="0.25"/>
    <row r="125906" x14ac:dyDescent="0.25"/>
    <row r="125907" x14ac:dyDescent="0.25"/>
    <row r="125908" x14ac:dyDescent="0.25"/>
    <row r="125909" x14ac:dyDescent="0.25"/>
    <row r="125910" x14ac:dyDescent="0.25"/>
    <row r="125911" x14ac:dyDescent="0.25"/>
    <row r="125912" x14ac:dyDescent="0.25"/>
    <row r="125913" x14ac:dyDescent="0.25"/>
    <row r="125914" x14ac:dyDescent="0.25"/>
    <row r="125915" x14ac:dyDescent="0.25"/>
    <row r="125916" x14ac:dyDescent="0.25"/>
    <row r="125917" x14ac:dyDescent="0.25"/>
    <row r="125918" x14ac:dyDescent="0.25"/>
    <row r="125919" x14ac:dyDescent="0.25"/>
    <row r="125920" x14ac:dyDescent="0.25"/>
    <row r="125921" x14ac:dyDescent="0.25"/>
    <row r="125922" x14ac:dyDescent="0.25"/>
    <row r="125923" x14ac:dyDescent="0.25"/>
    <row r="125924" x14ac:dyDescent="0.25"/>
    <row r="125925" x14ac:dyDescent="0.25"/>
    <row r="125926" x14ac:dyDescent="0.25"/>
    <row r="125927" x14ac:dyDescent="0.25"/>
    <row r="125928" x14ac:dyDescent="0.25"/>
    <row r="125929" x14ac:dyDescent="0.25"/>
    <row r="125930" x14ac:dyDescent="0.25"/>
    <row r="125931" x14ac:dyDescent="0.25"/>
    <row r="125932" x14ac:dyDescent="0.25"/>
    <row r="125933" x14ac:dyDescent="0.25"/>
    <row r="125934" x14ac:dyDescent="0.25"/>
    <row r="125935" x14ac:dyDescent="0.25"/>
    <row r="125936" x14ac:dyDescent="0.25"/>
    <row r="125937" x14ac:dyDescent="0.25"/>
    <row r="125938" x14ac:dyDescent="0.25"/>
    <row r="125939" x14ac:dyDescent="0.25"/>
    <row r="125940" x14ac:dyDescent="0.25"/>
    <row r="125941" x14ac:dyDescent="0.25"/>
    <row r="125942" x14ac:dyDescent="0.25"/>
    <row r="125943" x14ac:dyDescent="0.25"/>
    <row r="125944" x14ac:dyDescent="0.25"/>
    <row r="125945" x14ac:dyDescent="0.25"/>
    <row r="125946" x14ac:dyDescent="0.25"/>
    <row r="125947" x14ac:dyDescent="0.25"/>
    <row r="125948" x14ac:dyDescent="0.25"/>
    <row r="125949" x14ac:dyDescent="0.25"/>
    <row r="125950" x14ac:dyDescent="0.25"/>
    <row r="125951" x14ac:dyDescent="0.25"/>
    <row r="125952" x14ac:dyDescent="0.25"/>
    <row r="125953" x14ac:dyDescent="0.25"/>
    <row r="125954" x14ac:dyDescent="0.25"/>
    <row r="125955" x14ac:dyDescent="0.25"/>
    <row r="125956" x14ac:dyDescent="0.25"/>
    <row r="125957" x14ac:dyDescent="0.25"/>
    <row r="125958" x14ac:dyDescent="0.25"/>
    <row r="125959" x14ac:dyDescent="0.25"/>
    <row r="125960" x14ac:dyDescent="0.25"/>
    <row r="125961" x14ac:dyDescent="0.25"/>
    <row r="125962" x14ac:dyDescent="0.25"/>
    <row r="125963" x14ac:dyDescent="0.25"/>
    <row r="125964" x14ac:dyDescent="0.25"/>
    <row r="125965" x14ac:dyDescent="0.25"/>
    <row r="125966" x14ac:dyDescent="0.25"/>
    <row r="125967" x14ac:dyDescent="0.25"/>
    <row r="125968" x14ac:dyDescent="0.25"/>
    <row r="125969" x14ac:dyDescent="0.25"/>
    <row r="125970" x14ac:dyDescent="0.25"/>
    <row r="125971" x14ac:dyDescent="0.25"/>
    <row r="125972" x14ac:dyDescent="0.25"/>
    <row r="125973" x14ac:dyDescent="0.25"/>
    <row r="125974" x14ac:dyDescent="0.25"/>
    <row r="125975" x14ac:dyDescent="0.25"/>
    <row r="125976" x14ac:dyDescent="0.25"/>
    <row r="125977" x14ac:dyDescent="0.25"/>
    <row r="125978" x14ac:dyDescent="0.25"/>
    <row r="125979" x14ac:dyDescent="0.25"/>
    <row r="125980" x14ac:dyDescent="0.25"/>
    <row r="125981" x14ac:dyDescent="0.25"/>
    <row r="125982" x14ac:dyDescent="0.25"/>
    <row r="125983" x14ac:dyDescent="0.25"/>
    <row r="125984" x14ac:dyDescent="0.25"/>
    <row r="125985" x14ac:dyDescent="0.25"/>
    <row r="125986" x14ac:dyDescent="0.25"/>
    <row r="125987" x14ac:dyDescent="0.25"/>
    <row r="125988" x14ac:dyDescent="0.25"/>
    <row r="125989" x14ac:dyDescent="0.25"/>
    <row r="125990" x14ac:dyDescent="0.25"/>
    <row r="125991" x14ac:dyDescent="0.25"/>
    <row r="125992" x14ac:dyDescent="0.25"/>
    <row r="125993" x14ac:dyDescent="0.25"/>
    <row r="125994" x14ac:dyDescent="0.25"/>
    <row r="125995" x14ac:dyDescent="0.25"/>
    <row r="125996" x14ac:dyDescent="0.25"/>
    <row r="125997" x14ac:dyDescent="0.25"/>
    <row r="125998" x14ac:dyDescent="0.25"/>
    <row r="125999" x14ac:dyDescent="0.25"/>
    <row r="126000" x14ac:dyDescent="0.25"/>
    <row r="126001" x14ac:dyDescent="0.25"/>
    <row r="126002" x14ac:dyDescent="0.25"/>
    <row r="126003" x14ac:dyDescent="0.25"/>
    <row r="126004" x14ac:dyDescent="0.25"/>
    <row r="126005" x14ac:dyDescent="0.25"/>
    <row r="126006" x14ac:dyDescent="0.25"/>
    <row r="126007" x14ac:dyDescent="0.25"/>
    <row r="126008" x14ac:dyDescent="0.25"/>
    <row r="126009" x14ac:dyDescent="0.25"/>
    <row r="126010" x14ac:dyDescent="0.25"/>
    <row r="126011" x14ac:dyDescent="0.25"/>
    <row r="126012" x14ac:dyDescent="0.25"/>
    <row r="126013" x14ac:dyDescent="0.25"/>
    <row r="126014" x14ac:dyDescent="0.25"/>
    <row r="126015" x14ac:dyDescent="0.25"/>
    <row r="126016" x14ac:dyDescent="0.25"/>
    <row r="126017" x14ac:dyDescent="0.25"/>
    <row r="126018" x14ac:dyDescent="0.25"/>
    <row r="126019" x14ac:dyDescent="0.25"/>
    <row r="126020" x14ac:dyDescent="0.25"/>
    <row r="126021" x14ac:dyDescent="0.25"/>
    <row r="126022" x14ac:dyDescent="0.25"/>
    <row r="126023" x14ac:dyDescent="0.25"/>
    <row r="126024" x14ac:dyDescent="0.25"/>
    <row r="126025" x14ac:dyDescent="0.25"/>
    <row r="126026" x14ac:dyDescent="0.25"/>
    <row r="126027" x14ac:dyDescent="0.25"/>
    <row r="126028" x14ac:dyDescent="0.25"/>
    <row r="126029" x14ac:dyDescent="0.25"/>
    <row r="126030" x14ac:dyDescent="0.25"/>
    <row r="126031" x14ac:dyDescent="0.25"/>
    <row r="126032" x14ac:dyDescent="0.25"/>
    <row r="126033" x14ac:dyDescent="0.25"/>
    <row r="126034" x14ac:dyDescent="0.25"/>
    <row r="126035" x14ac:dyDescent="0.25"/>
    <row r="126036" x14ac:dyDescent="0.25"/>
    <row r="126037" x14ac:dyDescent="0.25"/>
    <row r="126038" x14ac:dyDescent="0.25"/>
    <row r="126039" x14ac:dyDescent="0.25"/>
    <row r="126040" x14ac:dyDescent="0.25"/>
    <row r="126041" x14ac:dyDescent="0.25"/>
    <row r="126042" x14ac:dyDescent="0.25"/>
    <row r="126043" x14ac:dyDescent="0.25"/>
    <row r="126044" x14ac:dyDescent="0.25"/>
    <row r="126045" x14ac:dyDescent="0.25"/>
    <row r="126046" x14ac:dyDescent="0.25"/>
    <row r="126047" x14ac:dyDescent="0.25"/>
    <row r="126048" x14ac:dyDescent="0.25"/>
    <row r="126049" x14ac:dyDescent="0.25"/>
    <row r="126050" x14ac:dyDescent="0.25"/>
    <row r="126051" x14ac:dyDescent="0.25"/>
    <row r="126052" x14ac:dyDescent="0.25"/>
    <row r="126053" x14ac:dyDescent="0.25"/>
    <row r="126054" x14ac:dyDescent="0.25"/>
    <row r="126055" x14ac:dyDescent="0.25"/>
    <row r="126056" x14ac:dyDescent="0.25"/>
    <row r="126057" x14ac:dyDescent="0.25"/>
    <row r="126058" x14ac:dyDescent="0.25"/>
    <row r="126059" x14ac:dyDescent="0.25"/>
    <row r="126060" x14ac:dyDescent="0.25"/>
    <row r="126061" x14ac:dyDescent="0.25"/>
    <row r="126062" x14ac:dyDescent="0.25"/>
    <row r="126063" x14ac:dyDescent="0.25"/>
    <row r="126064" x14ac:dyDescent="0.25"/>
    <row r="126065" x14ac:dyDescent="0.25"/>
    <row r="126066" x14ac:dyDescent="0.25"/>
    <row r="126067" x14ac:dyDescent="0.25"/>
    <row r="126068" x14ac:dyDescent="0.25"/>
    <row r="126069" x14ac:dyDescent="0.25"/>
    <row r="126070" x14ac:dyDescent="0.25"/>
    <row r="126071" x14ac:dyDescent="0.25"/>
    <row r="126072" x14ac:dyDescent="0.25"/>
    <row r="126073" x14ac:dyDescent="0.25"/>
    <row r="126074" x14ac:dyDescent="0.25"/>
    <row r="126075" x14ac:dyDescent="0.25"/>
    <row r="126076" x14ac:dyDescent="0.25"/>
    <row r="126077" x14ac:dyDescent="0.25"/>
    <row r="126078" x14ac:dyDescent="0.25"/>
    <row r="126079" x14ac:dyDescent="0.25"/>
    <row r="126080" x14ac:dyDescent="0.25"/>
    <row r="126081" x14ac:dyDescent="0.25"/>
    <row r="126082" x14ac:dyDescent="0.25"/>
    <row r="126083" x14ac:dyDescent="0.25"/>
    <row r="126084" x14ac:dyDescent="0.25"/>
    <row r="126085" x14ac:dyDescent="0.25"/>
    <row r="126086" x14ac:dyDescent="0.25"/>
    <row r="126087" x14ac:dyDescent="0.25"/>
    <row r="126088" x14ac:dyDescent="0.25"/>
    <row r="126089" x14ac:dyDescent="0.25"/>
    <row r="126090" x14ac:dyDescent="0.25"/>
    <row r="126091" x14ac:dyDescent="0.25"/>
    <row r="126092" x14ac:dyDescent="0.25"/>
    <row r="126093" x14ac:dyDescent="0.25"/>
    <row r="126094" x14ac:dyDescent="0.25"/>
    <row r="126095" x14ac:dyDescent="0.25"/>
    <row r="126096" x14ac:dyDescent="0.25"/>
    <row r="126097" x14ac:dyDescent="0.25"/>
    <row r="126098" x14ac:dyDescent="0.25"/>
    <row r="126099" x14ac:dyDescent="0.25"/>
    <row r="126100" x14ac:dyDescent="0.25"/>
    <row r="126101" x14ac:dyDescent="0.25"/>
    <row r="126102" x14ac:dyDescent="0.25"/>
    <row r="126103" x14ac:dyDescent="0.25"/>
    <row r="126104" x14ac:dyDescent="0.25"/>
    <row r="126105" x14ac:dyDescent="0.25"/>
    <row r="126106" x14ac:dyDescent="0.25"/>
    <row r="126107" x14ac:dyDescent="0.25"/>
    <row r="126108" x14ac:dyDescent="0.25"/>
    <row r="126109" x14ac:dyDescent="0.25"/>
    <row r="126110" x14ac:dyDescent="0.25"/>
    <row r="126111" x14ac:dyDescent="0.25"/>
    <row r="126112" x14ac:dyDescent="0.25"/>
    <row r="126113" x14ac:dyDescent="0.25"/>
    <row r="126114" x14ac:dyDescent="0.25"/>
    <row r="126115" x14ac:dyDescent="0.25"/>
    <row r="126116" x14ac:dyDescent="0.25"/>
    <row r="126117" x14ac:dyDescent="0.25"/>
    <row r="126118" x14ac:dyDescent="0.25"/>
    <row r="126119" x14ac:dyDescent="0.25"/>
    <row r="126120" x14ac:dyDescent="0.25"/>
    <row r="126121" x14ac:dyDescent="0.25"/>
    <row r="126122" x14ac:dyDescent="0.25"/>
    <row r="126123" x14ac:dyDescent="0.25"/>
    <row r="126124" x14ac:dyDescent="0.25"/>
    <row r="126125" x14ac:dyDescent="0.25"/>
    <row r="126126" x14ac:dyDescent="0.25"/>
    <row r="126127" x14ac:dyDescent="0.25"/>
    <row r="126128" x14ac:dyDescent="0.25"/>
    <row r="126129" x14ac:dyDescent="0.25"/>
    <row r="126130" x14ac:dyDescent="0.25"/>
    <row r="126131" x14ac:dyDescent="0.25"/>
    <row r="126132" x14ac:dyDescent="0.25"/>
    <row r="126133" x14ac:dyDescent="0.25"/>
    <row r="126134" x14ac:dyDescent="0.25"/>
    <row r="126135" x14ac:dyDescent="0.25"/>
    <row r="126136" x14ac:dyDescent="0.25"/>
    <row r="126137" x14ac:dyDescent="0.25"/>
    <row r="126138" x14ac:dyDescent="0.25"/>
    <row r="126139" x14ac:dyDescent="0.25"/>
    <row r="126140" x14ac:dyDescent="0.25"/>
    <row r="126141" x14ac:dyDescent="0.25"/>
    <row r="126142" x14ac:dyDescent="0.25"/>
    <row r="126143" x14ac:dyDescent="0.25"/>
    <row r="126144" x14ac:dyDescent="0.25"/>
    <row r="126145" x14ac:dyDescent="0.25"/>
    <row r="126146" x14ac:dyDescent="0.25"/>
    <row r="126147" x14ac:dyDescent="0.25"/>
    <row r="126148" x14ac:dyDescent="0.25"/>
    <row r="126149" x14ac:dyDescent="0.25"/>
    <row r="126150" x14ac:dyDescent="0.25"/>
    <row r="126151" x14ac:dyDescent="0.25"/>
    <row r="126152" x14ac:dyDescent="0.25"/>
    <row r="126153" x14ac:dyDescent="0.25"/>
    <row r="126154" x14ac:dyDescent="0.25"/>
    <row r="126155" x14ac:dyDescent="0.25"/>
    <row r="126156" x14ac:dyDescent="0.25"/>
    <row r="126157" x14ac:dyDescent="0.25"/>
    <row r="126158" x14ac:dyDescent="0.25"/>
    <row r="126159" x14ac:dyDescent="0.25"/>
    <row r="126160" x14ac:dyDescent="0.25"/>
    <row r="126161" x14ac:dyDescent="0.25"/>
    <row r="126162" x14ac:dyDescent="0.25"/>
    <row r="126163" x14ac:dyDescent="0.25"/>
    <row r="126164" x14ac:dyDescent="0.25"/>
    <row r="126165" x14ac:dyDescent="0.25"/>
    <row r="126166" x14ac:dyDescent="0.25"/>
    <row r="126167" x14ac:dyDescent="0.25"/>
    <row r="126168" x14ac:dyDescent="0.25"/>
    <row r="126169" x14ac:dyDescent="0.25"/>
    <row r="126170" x14ac:dyDescent="0.25"/>
    <row r="126171" x14ac:dyDescent="0.25"/>
    <row r="126172" x14ac:dyDescent="0.25"/>
    <row r="126173" x14ac:dyDescent="0.25"/>
    <row r="126174" x14ac:dyDescent="0.25"/>
    <row r="126175" x14ac:dyDescent="0.25"/>
    <row r="126176" x14ac:dyDescent="0.25"/>
    <row r="126177" x14ac:dyDescent="0.25"/>
    <row r="126178" x14ac:dyDescent="0.25"/>
    <row r="126179" x14ac:dyDescent="0.25"/>
    <row r="126180" x14ac:dyDescent="0.25"/>
    <row r="126181" x14ac:dyDescent="0.25"/>
    <row r="126182" x14ac:dyDescent="0.25"/>
    <row r="126183" x14ac:dyDescent="0.25"/>
    <row r="126184" x14ac:dyDescent="0.25"/>
    <row r="126185" x14ac:dyDescent="0.25"/>
    <row r="126186" x14ac:dyDescent="0.25"/>
    <row r="126187" x14ac:dyDescent="0.25"/>
    <row r="126188" x14ac:dyDescent="0.25"/>
    <row r="126189" x14ac:dyDescent="0.25"/>
    <row r="126190" x14ac:dyDescent="0.25"/>
    <row r="126191" x14ac:dyDescent="0.25"/>
    <row r="126192" x14ac:dyDescent="0.25"/>
    <row r="126193" x14ac:dyDescent="0.25"/>
    <row r="126194" x14ac:dyDescent="0.25"/>
    <row r="126195" x14ac:dyDescent="0.25"/>
    <row r="126196" x14ac:dyDescent="0.25"/>
    <row r="126197" x14ac:dyDescent="0.25"/>
    <row r="126198" x14ac:dyDescent="0.25"/>
    <row r="126199" x14ac:dyDescent="0.25"/>
    <row r="126200" x14ac:dyDescent="0.25"/>
    <row r="126201" x14ac:dyDescent="0.25"/>
    <row r="126202" x14ac:dyDescent="0.25"/>
    <row r="126203" x14ac:dyDescent="0.25"/>
    <row r="126204" x14ac:dyDescent="0.25"/>
    <row r="126205" x14ac:dyDescent="0.25"/>
    <row r="126206" x14ac:dyDescent="0.25"/>
    <row r="126207" x14ac:dyDescent="0.25"/>
    <row r="126208" x14ac:dyDescent="0.25"/>
    <row r="126209" x14ac:dyDescent="0.25"/>
    <row r="126210" x14ac:dyDescent="0.25"/>
    <row r="126211" x14ac:dyDescent="0.25"/>
    <row r="126212" x14ac:dyDescent="0.25"/>
    <row r="126213" x14ac:dyDescent="0.25"/>
    <row r="126214" x14ac:dyDescent="0.25"/>
    <row r="126215" x14ac:dyDescent="0.25"/>
    <row r="126216" x14ac:dyDescent="0.25"/>
    <row r="126217" x14ac:dyDescent="0.25"/>
    <row r="126218" x14ac:dyDescent="0.25"/>
    <row r="126219" x14ac:dyDescent="0.25"/>
    <row r="126220" x14ac:dyDescent="0.25"/>
    <row r="126221" x14ac:dyDescent="0.25"/>
    <row r="126222" x14ac:dyDescent="0.25"/>
    <row r="126223" x14ac:dyDescent="0.25"/>
    <row r="126224" x14ac:dyDescent="0.25"/>
    <row r="126225" x14ac:dyDescent="0.25"/>
    <row r="126226" x14ac:dyDescent="0.25"/>
    <row r="126227" x14ac:dyDescent="0.25"/>
    <row r="126228" x14ac:dyDescent="0.25"/>
    <row r="126229" x14ac:dyDescent="0.25"/>
    <row r="126230" x14ac:dyDescent="0.25"/>
    <row r="126231" x14ac:dyDescent="0.25"/>
    <row r="126232" x14ac:dyDescent="0.25"/>
    <row r="126233" x14ac:dyDescent="0.25"/>
    <row r="126234" x14ac:dyDescent="0.25"/>
    <row r="126235" x14ac:dyDescent="0.25"/>
    <row r="126236" x14ac:dyDescent="0.25"/>
    <row r="126237" x14ac:dyDescent="0.25"/>
    <row r="126238" x14ac:dyDescent="0.25"/>
    <row r="126239" x14ac:dyDescent="0.25"/>
    <row r="126240" x14ac:dyDescent="0.25"/>
    <row r="126241" x14ac:dyDescent="0.25"/>
    <row r="126242" x14ac:dyDescent="0.25"/>
    <row r="126243" x14ac:dyDescent="0.25"/>
    <row r="126244" x14ac:dyDescent="0.25"/>
    <row r="126245" x14ac:dyDescent="0.25"/>
    <row r="126246" x14ac:dyDescent="0.25"/>
    <row r="126247" x14ac:dyDescent="0.25"/>
    <row r="126248" x14ac:dyDescent="0.25"/>
    <row r="126249" x14ac:dyDescent="0.25"/>
    <row r="126250" x14ac:dyDescent="0.25"/>
    <row r="126251" x14ac:dyDescent="0.25"/>
    <row r="126252" x14ac:dyDescent="0.25"/>
    <row r="126253" x14ac:dyDescent="0.25"/>
    <row r="126254" x14ac:dyDescent="0.25"/>
    <row r="126255" x14ac:dyDescent="0.25"/>
    <row r="126256" x14ac:dyDescent="0.25"/>
    <row r="126257" x14ac:dyDescent="0.25"/>
    <row r="126258" x14ac:dyDescent="0.25"/>
    <row r="126259" x14ac:dyDescent="0.25"/>
    <row r="126260" x14ac:dyDescent="0.25"/>
    <row r="126261" x14ac:dyDescent="0.25"/>
    <row r="126262" x14ac:dyDescent="0.25"/>
    <row r="126263" x14ac:dyDescent="0.25"/>
    <row r="126264" x14ac:dyDescent="0.25"/>
    <row r="126265" x14ac:dyDescent="0.25"/>
    <row r="126266" x14ac:dyDescent="0.25"/>
    <row r="126267" x14ac:dyDescent="0.25"/>
    <row r="126268" x14ac:dyDescent="0.25"/>
    <row r="126269" x14ac:dyDescent="0.25"/>
    <row r="126270" x14ac:dyDescent="0.25"/>
    <row r="126271" x14ac:dyDescent="0.25"/>
    <row r="126272" x14ac:dyDescent="0.25"/>
    <row r="126273" x14ac:dyDescent="0.25"/>
    <row r="126274" x14ac:dyDescent="0.25"/>
    <row r="126275" x14ac:dyDescent="0.25"/>
    <row r="126276" x14ac:dyDescent="0.25"/>
    <row r="126277" x14ac:dyDescent="0.25"/>
    <row r="126278" x14ac:dyDescent="0.25"/>
    <row r="126279" x14ac:dyDescent="0.25"/>
    <row r="126280" x14ac:dyDescent="0.25"/>
    <row r="126281" x14ac:dyDescent="0.25"/>
    <row r="126282" x14ac:dyDescent="0.25"/>
    <row r="126283" x14ac:dyDescent="0.25"/>
    <row r="126284" x14ac:dyDescent="0.25"/>
    <row r="126285" x14ac:dyDescent="0.25"/>
    <row r="126286" x14ac:dyDescent="0.25"/>
    <row r="126287" x14ac:dyDescent="0.25"/>
    <row r="126288" x14ac:dyDescent="0.25"/>
    <row r="126289" x14ac:dyDescent="0.25"/>
    <row r="126290" x14ac:dyDescent="0.25"/>
    <row r="126291" x14ac:dyDescent="0.25"/>
    <row r="126292" x14ac:dyDescent="0.25"/>
    <row r="126293" x14ac:dyDescent="0.25"/>
    <row r="126294" x14ac:dyDescent="0.25"/>
    <row r="126295" x14ac:dyDescent="0.25"/>
    <row r="126296" x14ac:dyDescent="0.25"/>
    <row r="126297" x14ac:dyDescent="0.25"/>
    <row r="126298" x14ac:dyDescent="0.25"/>
    <row r="126299" x14ac:dyDescent="0.25"/>
    <row r="126300" x14ac:dyDescent="0.25"/>
    <row r="126301" x14ac:dyDescent="0.25"/>
    <row r="126302" x14ac:dyDescent="0.25"/>
    <row r="126303" x14ac:dyDescent="0.25"/>
    <row r="126304" x14ac:dyDescent="0.25"/>
    <row r="126305" x14ac:dyDescent="0.25"/>
    <row r="126306" x14ac:dyDescent="0.25"/>
    <row r="126307" x14ac:dyDescent="0.25"/>
    <row r="126308" x14ac:dyDescent="0.25"/>
    <row r="126309" x14ac:dyDescent="0.25"/>
    <row r="126310" x14ac:dyDescent="0.25"/>
    <row r="126311" x14ac:dyDescent="0.25"/>
    <row r="126312" x14ac:dyDescent="0.25"/>
    <row r="126313" x14ac:dyDescent="0.25"/>
    <row r="126314" x14ac:dyDescent="0.25"/>
    <row r="126315" x14ac:dyDescent="0.25"/>
    <row r="126316" x14ac:dyDescent="0.25"/>
    <row r="126317" x14ac:dyDescent="0.25"/>
    <row r="126318" x14ac:dyDescent="0.25"/>
    <row r="126319" x14ac:dyDescent="0.25"/>
    <row r="126320" x14ac:dyDescent="0.25"/>
    <row r="126321" x14ac:dyDescent="0.25"/>
    <row r="126322" x14ac:dyDescent="0.25"/>
    <row r="126323" x14ac:dyDescent="0.25"/>
    <row r="126324" x14ac:dyDescent="0.25"/>
    <row r="126325" x14ac:dyDescent="0.25"/>
    <row r="126326" x14ac:dyDescent="0.25"/>
    <row r="126327" x14ac:dyDescent="0.25"/>
    <row r="126328" x14ac:dyDescent="0.25"/>
    <row r="126329" x14ac:dyDescent="0.25"/>
    <row r="126330" x14ac:dyDescent="0.25"/>
    <row r="126331" x14ac:dyDescent="0.25"/>
    <row r="126332" x14ac:dyDescent="0.25"/>
    <row r="126333" x14ac:dyDescent="0.25"/>
    <row r="126334" x14ac:dyDescent="0.25"/>
    <row r="126335" x14ac:dyDescent="0.25"/>
    <row r="126336" x14ac:dyDescent="0.25"/>
    <row r="126337" x14ac:dyDescent="0.25"/>
    <row r="126338" x14ac:dyDescent="0.25"/>
    <row r="126339" x14ac:dyDescent="0.25"/>
    <row r="126340" x14ac:dyDescent="0.25"/>
    <row r="126341" x14ac:dyDescent="0.25"/>
    <row r="126342" x14ac:dyDescent="0.25"/>
    <row r="126343" x14ac:dyDescent="0.25"/>
    <row r="126344" x14ac:dyDescent="0.25"/>
    <row r="126345" x14ac:dyDescent="0.25"/>
    <row r="126346" x14ac:dyDescent="0.25"/>
    <row r="126347" x14ac:dyDescent="0.25"/>
    <row r="126348" x14ac:dyDescent="0.25"/>
    <row r="126349" x14ac:dyDescent="0.25"/>
    <row r="126350" x14ac:dyDescent="0.25"/>
    <row r="126351" x14ac:dyDescent="0.25"/>
    <row r="126352" x14ac:dyDescent="0.25"/>
    <row r="126353" x14ac:dyDescent="0.25"/>
    <row r="126354" x14ac:dyDescent="0.25"/>
    <row r="126355" x14ac:dyDescent="0.25"/>
    <row r="126356" x14ac:dyDescent="0.25"/>
    <row r="126357" x14ac:dyDescent="0.25"/>
    <row r="126358" x14ac:dyDescent="0.25"/>
    <row r="126359" x14ac:dyDescent="0.25"/>
    <row r="126360" x14ac:dyDescent="0.25"/>
    <row r="126361" x14ac:dyDescent="0.25"/>
    <row r="126362" x14ac:dyDescent="0.25"/>
    <row r="126363" x14ac:dyDescent="0.25"/>
    <row r="126364" x14ac:dyDescent="0.25"/>
    <row r="126365" x14ac:dyDescent="0.25"/>
    <row r="126366" x14ac:dyDescent="0.25"/>
    <row r="126367" x14ac:dyDescent="0.25"/>
    <row r="126368" x14ac:dyDescent="0.25"/>
    <row r="126369" x14ac:dyDescent="0.25"/>
    <row r="126370" x14ac:dyDescent="0.25"/>
    <row r="126371" x14ac:dyDescent="0.25"/>
    <row r="126372" x14ac:dyDescent="0.25"/>
    <row r="126373" x14ac:dyDescent="0.25"/>
    <row r="126374" x14ac:dyDescent="0.25"/>
    <row r="126375" x14ac:dyDescent="0.25"/>
    <row r="126376" x14ac:dyDescent="0.25"/>
    <row r="126377" x14ac:dyDescent="0.25"/>
    <row r="126378" x14ac:dyDescent="0.25"/>
    <row r="126379" x14ac:dyDescent="0.25"/>
    <row r="126380" x14ac:dyDescent="0.25"/>
    <row r="126381" x14ac:dyDescent="0.25"/>
    <row r="126382" x14ac:dyDescent="0.25"/>
    <row r="126383" x14ac:dyDescent="0.25"/>
    <row r="126384" x14ac:dyDescent="0.25"/>
    <row r="126385" x14ac:dyDescent="0.25"/>
    <row r="126386" x14ac:dyDescent="0.25"/>
    <row r="126387" x14ac:dyDescent="0.25"/>
    <row r="126388" x14ac:dyDescent="0.25"/>
    <row r="126389" x14ac:dyDescent="0.25"/>
    <row r="126390" x14ac:dyDescent="0.25"/>
    <row r="126391" x14ac:dyDescent="0.25"/>
    <row r="126392" x14ac:dyDescent="0.25"/>
    <row r="126393" x14ac:dyDescent="0.25"/>
    <row r="126394" x14ac:dyDescent="0.25"/>
    <row r="126395" x14ac:dyDescent="0.25"/>
    <row r="126396" x14ac:dyDescent="0.25"/>
    <row r="126397" x14ac:dyDescent="0.25"/>
    <row r="126398" x14ac:dyDescent="0.25"/>
    <row r="126399" x14ac:dyDescent="0.25"/>
    <row r="126400" x14ac:dyDescent="0.25"/>
    <row r="126401" x14ac:dyDescent="0.25"/>
    <row r="126402" x14ac:dyDescent="0.25"/>
    <row r="126403" x14ac:dyDescent="0.25"/>
    <row r="126404" x14ac:dyDescent="0.25"/>
    <row r="126405" x14ac:dyDescent="0.25"/>
    <row r="126406" x14ac:dyDescent="0.25"/>
    <row r="126407" x14ac:dyDescent="0.25"/>
    <row r="126408" x14ac:dyDescent="0.25"/>
    <row r="126409" x14ac:dyDescent="0.25"/>
    <row r="126410" x14ac:dyDescent="0.25"/>
    <row r="126411" x14ac:dyDescent="0.25"/>
    <row r="126412" x14ac:dyDescent="0.25"/>
    <row r="126413" x14ac:dyDescent="0.25"/>
    <row r="126414" x14ac:dyDescent="0.25"/>
    <row r="126415" x14ac:dyDescent="0.25"/>
    <row r="126416" x14ac:dyDescent="0.25"/>
    <row r="126417" x14ac:dyDescent="0.25"/>
    <row r="126418" x14ac:dyDescent="0.25"/>
    <row r="126419" x14ac:dyDescent="0.25"/>
    <row r="126420" x14ac:dyDescent="0.25"/>
    <row r="126421" x14ac:dyDescent="0.25"/>
    <row r="126422" x14ac:dyDescent="0.25"/>
    <row r="126423" x14ac:dyDescent="0.25"/>
    <row r="126424" x14ac:dyDescent="0.25"/>
    <row r="126425" x14ac:dyDescent="0.25"/>
    <row r="126426" x14ac:dyDescent="0.25"/>
    <row r="126427" x14ac:dyDescent="0.25"/>
    <row r="126428" x14ac:dyDescent="0.25"/>
    <row r="126429" x14ac:dyDescent="0.25"/>
    <row r="126430" x14ac:dyDescent="0.25"/>
    <row r="126431" x14ac:dyDescent="0.25"/>
    <row r="126432" x14ac:dyDescent="0.25"/>
    <row r="126433" x14ac:dyDescent="0.25"/>
    <row r="126434" x14ac:dyDescent="0.25"/>
    <row r="126435" x14ac:dyDescent="0.25"/>
    <row r="126436" x14ac:dyDescent="0.25"/>
    <row r="126437" x14ac:dyDescent="0.25"/>
    <row r="126438" x14ac:dyDescent="0.25"/>
    <row r="126439" x14ac:dyDescent="0.25"/>
    <row r="126440" x14ac:dyDescent="0.25"/>
    <row r="126441" x14ac:dyDescent="0.25"/>
    <row r="126442" x14ac:dyDescent="0.25"/>
    <row r="126443" x14ac:dyDescent="0.25"/>
    <row r="126444" x14ac:dyDescent="0.25"/>
    <row r="126445" x14ac:dyDescent="0.25"/>
    <row r="126446" x14ac:dyDescent="0.25"/>
    <row r="126447" x14ac:dyDescent="0.25"/>
    <row r="126448" x14ac:dyDescent="0.25"/>
    <row r="126449" x14ac:dyDescent="0.25"/>
    <row r="126450" x14ac:dyDescent="0.25"/>
    <row r="126451" x14ac:dyDescent="0.25"/>
    <row r="126452" x14ac:dyDescent="0.25"/>
    <row r="126453" x14ac:dyDescent="0.25"/>
    <row r="126454" x14ac:dyDescent="0.25"/>
    <row r="126455" x14ac:dyDescent="0.25"/>
    <row r="126456" x14ac:dyDescent="0.25"/>
    <row r="126457" x14ac:dyDescent="0.25"/>
    <row r="126458" x14ac:dyDescent="0.25"/>
    <row r="126459" x14ac:dyDescent="0.25"/>
    <row r="126460" x14ac:dyDescent="0.25"/>
    <row r="126461" x14ac:dyDescent="0.25"/>
    <row r="126462" x14ac:dyDescent="0.25"/>
    <row r="126463" x14ac:dyDescent="0.25"/>
    <row r="126464" x14ac:dyDescent="0.25"/>
    <row r="126465" x14ac:dyDescent="0.25"/>
    <row r="126466" x14ac:dyDescent="0.25"/>
    <row r="126467" x14ac:dyDescent="0.25"/>
    <row r="126468" x14ac:dyDescent="0.25"/>
    <row r="126469" x14ac:dyDescent="0.25"/>
    <row r="126470" x14ac:dyDescent="0.25"/>
    <row r="126471" x14ac:dyDescent="0.25"/>
    <row r="126472" x14ac:dyDescent="0.25"/>
    <row r="126473" x14ac:dyDescent="0.25"/>
    <row r="126474" x14ac:dyDescent="0.25"/>
    <row r="126475" x14ac:dyDescent="0.25"/>
    <row r="126476" x14ac:dyDescent="0.25"/>
    <row r="126477" x14ac:dyDescent="0.25"/>
    <row r="126478" x14ac:dyDescent="0.25"/>
    <row r="126479" x14ac:dyDescent="0.25"/>
    <row r="126480" x14ac:dyDescent="0.25"/>
    <row r="126481" x14ac:dyDescent="0.25"/>
    <row r="126482" x14ac:dyDescent="0.25"/>
    <row r="126483" x14ac:dyDescent="0.25"/>
    <row r="126484" x14ac:dyDescent="0.25"/>
    <row r="126485" x14ac:dyDescent="0.25"/>
    <row r="126486" x14ac:dyDescent="0.25"/>
    <row r="126487" x14ac:dyDescent="0.25"/>
    <row r="126488" x14ac:dyDescent="0.25"/>
    <row r="126489" x14ac:dyDescent="0.25"/>
    <row r="126490" x14ac:dyDescent="0.25"/>
    <row r="126491" x14ac:dyDescent="0.25"/>
    <row r="126492" x14ac:dyDescent="0.25"/>
    <row r="126493" x14ac:dyDescent="0.25"/>
    <row r="126494" x14ac:dyDescent="0.25"/>
    <row r="126495" x14ac:dyDescent="0.25"/>
    <row r="126496" x14ac:dyDescent="0.25"/>
    <row r="126497" x14ac:dyDescent="0.25"/>
    <row r="126498" x14ac:dyDescent="0.25"/>
    <row r="126499" x14ac:dyDescent="0.25"/>
    <row r="126500" x14ac:dyDescent="0.25"/>
    <row r="126501" x14ac:dyDescent="0.25"/>
    <row r="126502" x14ac:dyDescent="0.25"/>
    <row r="126503" x14ac:dyDescent="0.25"/>
    <row r="126504" x14ac:dyDescent="0.25"/>
    <row r="126505" x14ac:dyDescent="0.25"/>
    <row r="126506" x14ac:dyDescent="0.25"/>
    <row r="126507" x14ac:dyDescent="0.25"/>
    <row r="126508" x14ac:dyDescent="0.25"/>
    <row r="126509" x14ac:dyDescent="0.25"/>
    <row r="126510" x14ac:dyDescent="0.25"/>
    <row r="126511" x14ac:dyDescent="0.25"/>
    <row r="126512" x14ac:dyDescent="0.25"/>
    <row r="126513" x14ac:dyDescent="0.25"/>
    <row r="126514" x14ac:dyDescent="0.25"/>
    <row r="126515" x14ac:dyDescent="0.25"/>
    <row r="126516" x14ac:dyDescent="0.25"/>
    <row r="126517" x14ac:dyDescent="0.25"/>
    <row r="126518" x14ac:dyDescent="0.25"/>
    <row r="126519" x14ac:dyDescent="0.25"/>
    <row r="126520" x14ac:dyDescent="0.25"/>
    <row r="126521" x14ac:dyDescent="0.25"/>
    <row r="126522" x14ac:dyDescent="0.25"/>
    <row r="126523" x14ac:dyDescent="0.25"/>
    <row r="126524" x14ac:dyDescent="0.25"/>
    <row r="126525" x14ac:dyDescent="0.25"/>
    <row r="126526" x14ac:dyDescent="0.25"/>
    <row r="126527" x14ac:dyDescent="0.25"/>
    <row r="126528" x14ac:dyDescent="0.25"/>
    <row r="126529" x14ac:dyDescent="0.25"/>
    <row r="126530" x14ac:dyDescent="0.25"/>
    <row r="126531" x14ac:dyDescent="0.25"/>
    <row r="126532" x14ac:dyDescent="0.25"/>
    <row r="126533" x14ac:dyDescent="0.25"/>
    <row r="126534" x14ac:dyDescent="0.25"/>
    <row r="126535" x14ac:dyDescent="0.25"/>
    <row r="126536" x14ac:dyDescent="0.25"/>
    <row r="126537" x14ac:dyDescent="0.25"/>
    <row r="126538" x14ac:dyDescent="0.25"/>
    <row r="126539" x14ac:dyDescent="0.25"/>
    <row r="126540" x14ac:dyDescent="0.25"/>
    <row r="126541" x14ac:dyDescent="0.25"/>
    <row r="126542" x14ac:dyDescent="0.25"/>
    <row r="126543" x14ac:dyDescent="0.25"/>
    <row r="126544" x14ac:dyDescent="0.25"/>
    <row r="126545" x14ac:dyDescent="0.25"/>
    <row r="126546" x14ac:dyDescent="0.25"/>
    <row r="126547" x14ac:dyDescent="0.25"/>
    <row r="126548" x14ac:dyDescent="0.25"/>
    <row r="126549" x14ac:dyDescent="0.25"/>
    <row r="126550" x14ac:dyDescent="0.25"/>
    <row r="126551" x14ac:dyDescent="0.25"/>
    <row r="126552" x14ac:dyDescent="0.25"/>
    <row r="126553" x14ac:dyDescent="0.25"/>
    <row r="126554" x14ac:dyDescent="0.25"/>
    <row r="126555" x14ac:dyDescent="0.25"/>
    <row r="126556" x14ac:dyDescent="0.25"/>
    <row r="126557" x14ac:dyDescent="0.25"/>
    <row r="126558" x14ac:dyDescent="0.25"/>
    <row r="126559" x14ac:dyDescent="0.25"/>
    <row r="126560" x14ac:dyDescent="0.25"/>
    <row r="126561" x14ac:dyDescent="0.25"/>
    <row r="126562" x14ac:dyDescent="0.25"/>
    <row r="126563" x14ac:dyDescent="0.25"/>
    <row r="126564" x14ac:dyDescent="0.25"/>
    <row r="126565" x14ac:dyDescent="0.25"/>
    <row r="126566" x14ac:dyDescent="0.25"/>
    <row r="126567" x14ac:dyDescent="0.25"/>
    <row r="126568" x14ac:dyDescent="0.25"/>
    <row r="126569" x14ac:dyDescent="0.25"/>
    <row r="126570" x14ac:dyDescent="0.25"/>
    <row r="126571" x14ac:dyDescent="0.25"/>
    <row r="126572" x14ac:dyDescent="0.25"/>
    <row r="126573" x14ac:dyDescent="0.25"/>
    <row r="126574" x14ac:dyDescent="0.25"/>
    <row r="126575" x14ac:dyDescent="0.25"/>
    <row r="126576" x14ac:dyDescent="0.25"/>
    <row r="126577" x14ac:dyDescent="0.25"/>
    <row r="126578" x14ac:dyDescent="0.25"/>
    <row r="126579" x14ac:dyDescent="0.25"/>
    <row r="126580" x14ac:dyDescent="0.25"/>
    <row r="126581" x14ac:dyDescent="0.25"/>
    <row r="126582" x14ac:dyDescent="0.25"/>
    <row r="126583" x14ac:dyDescent="0.25"/>
    <row r="126584" x14ac:dyDescent="0.25"/>
    <row r="126585" x14ac:dyDescent="0.25"/>
    <row r="126586" x14ac:dyDescent="0.25"/>
    <row r="126587" x14ac:dyDescent="0.25"/>
    <row r="126588" x14ac:dyDescent="0.25"/>
    <row r="126589" x14ac:dyDescent="0.25"/>
    <row r="126590" x14ac:dyDescent="0.25"/>
    <row r="126591" x14ac:dyDescent="0.25"/>
    <row r="126592" x14ac:dyDescent="0.25"/>
    <row r="126593" x14ac:dyDescent="0.25"/>
    <row r="126594" x14ac:dyDescent="0.25"/>
    <row r="126595" x14ac:dyDescent="0.25"/>
    <row r="126596" x14ac:dyDescent="0.25"/>
    <row r="126597" x14ac:dyDescent="0.25"/>
    <row r="126598" x14ac:dyDescent="0.25"/>
    <row r="126599" x14ac:dyDescent="0.25"/>
    <row r="126600" x14ac:dyDescent="0.25"/>
    <row r="126601" x14ac:dyDescent="0.25"/>
    <row r="126602" x14ac:dyDescent="0.25"/>
    <row r="126603" x14ac:dyDescent="0.25"/>
    <row r="126604" x14ac:dyDescent="0.25"/>
    <row r="126605" x14ac:dyDescent="0.25"/>
    <row r="126606" x14ac:dyDescent="0.25"/>
    <row r="126607" x14ac:dyDescent="0.25"/>
    <row r="126608" x14ac:dyDescent="0.25"/>
    <row r="126609" x14ac:dyDescent="0.25"/>
    <row r="126610" x14ac:dyDescent="0.25"/>
    <row r="126611" x14ac:dyDescent="0.25"/>
    <row r="126612" x14ac:dyDescent="0.25"/>
    <row r="126613" x14ac:dyDescent="0.25"/>
    <row r="126614" x14ac:dyDescent="0.25"/>
    <row r="126615" x14ac:dyDescent="0.25"/>
    <row r="126616" x14ac:dyDescent="0.25"/>
    <row r="126617" x14ac:dyDescent="0.25"/>
    <row r="126618" x14ac:dyDescent="0.25"/>
    <row r="126619" x14ac:dyDescent="0.25"/>
    <row r="126620" x14ac:dyDescent="0.25"/>
    <row r="126621" x14ac:dyDescent="0.25"/>
    <row r="126622" x14ac:dyDescent="0.25"/>
    <row r="126623" x14ac:dyDescent="0.25"/>
    <row r="126624" x14ac:dyDescent="0.25"/>
    <row r="126625" x14ac:dyDescent="0.25"/>
    <row r="126626" x14ac:dyDescent="0.25"/>
    <row r="126627" x14ac:dyDescent="0.25"/>
    <row r="126628" x14ac:dyDescent="0.25"/>
    <row r="126629" x14ac:dyDescent="0.25"/>
    <row r="126630" x14ac:dyDescent="0.25"/>
    <row r="126631" x14ac:dyDescent="0.25"/>
    <row r="126632" x14ac:dyDescent="0.25"/>
    <row r="126633" x14ac:dyDescent="0.25"/>
    <row r="126634" x14ac:dyDescent="0.25"/>
    <row r="126635" x14ac:dyDescent="0.25"/>
    <row r="126636" x14ac:dyDescent="0.25"/>
    <row r="126637" x14ac:dyDescent="0.25"/>
    <row r="126638" x14ac:dyDescent="0.25"/>
    <row r="126639" x14ac:dyDescent="0.25"/>
    <row r="126640" x14ac:dyDescent="0.25"/>
    <row r="126641" x14ac:dyDescent="0.25"/>
    <row r="126642" x14ac:dyDescent="0.25"/>
    <row r="126643" x14ac:dyDescent="0.25"/>
    <row r="126644" x14ac:dyDescent="0.25"/>
    <row r="126645" x14ac:dyDescent="0.25"/>
    <row r="126646" x14ac:dyDescent="0.25"/>
    <row r="126647" x14ac:dyDescent="0.25"/>
    <row r="126648" x14ac:dyDescent="0.25"/>
    <row r="126649" x14ac:dyDescent="0.25"/>
    <row r="126650" x14ac:dyDescent="0.25"/>
    <row r="126651" x14ac:dyDescent="0.25"/>
    <row r="126652" x14ac:dyDescent="0.25"/>
    <row r="126653" x14ac:dyDescent="0.25"/>
    <row r="126654" x14ac:dyDescent="0.25"/>
    <row r="126655" x14ac:dyDescent="0.25"/>
    <row r="126656" x14ac:dyDescent="0.25"/>
    <row r="126657" x14ac:dyDescent="0.25"/>
    <row r="126658" x14ac:dyDescent="0.25"/>
    <row r="126659" x14ac:dyDescent="0.25"/>
    <row r="126660" x14ac:dyDescent="0.25"/>
    <row r="126661" x14ac:dyDescent="0.25"/>
    <row r="126662" x14ac:dyDescent="0.25"/>
    <row r="126663" x14ac:dyDescent="0.25"/>
    <row r="126664" x14ac:dyDescent="0.25"/>
    <row r="126665" x14ac:dyDescent="0.25"/>
    <row r="126666" x14ac:dyDescent="0.25"/>
    <row r="126667" x14ac:dyDescent="0.25"/>
    <row r="126668" x14ac:dyDescent="0.25"/>
    <row r="126669" x14ac:dyDescent="0.25"/>
    <row r="126670" x14ac:dyDescent="0.25"/>
    <row r="126671" x14ac:dyDescent="0.25"/>
    <row r="126672" x14ac:dyDescent="0.25"/>
    <row r="126673" x14ac:dyDescent="0.25"/>
    <row r="126674" x14ac:dyDescent="0.25"/>
    <row r="126675" x14ac:dyDescent="0.25"/>
    <row r="126676" x14ac:dyDescent="0.25"/>
    <row r="126677" x14ac:dyDescent="0.25"/>
    <row r="126678" x14ac:dyDescent="0.25"/>
    <row r="126679" x14ac:dyDescent="0.25"/>
    <row r="126680" x14ac:dyDescent="0.25"/>
    <row r="126681" x14ac:dyDescent="0.25"/>
    <row r="126682" x14ac:dyDescent="0.25"/>
    <row r="126683" x14ac:dyDescent="0.25"/>
    <row r="126684" x14ac:dyDescent="0.25"/>
    <row r="126685" x14ac:dyDescent="0.25"/>
    <row r="126686" x14ac:dyDescent="0.25"/>
    <row r="126687" x14ac:dyDescent="0.25"/>
    <row r="126688" x14ac:dyDescent="0.25"/>
    <row r="126689" x14ac:dyDescent="0.25"/>
    <row r="126690" x14ac:dyDescent="0.25"/>
    <row r="126691" x14ac:dyDescent="0.25"/>
    <row r="126692" x14ac:dyDescent="0.25"/>
    <row r="126693" x14ac:dyDescent="0.25"/>
    <row r="126694" x14ac:dyDescent="0.25"/>
    <row r="126695" x14ac:dyDescent="0.25"/>
    <row r="126696" x14ac:dyDescent="0.25"/>
    <row r="126697" x14ac:dyDescent="0.25"/>
    <row r="126698" x14ac:dyDescent="0.25"/>
    <row r="126699" x14ac:dyDescent="0.25"/>
    <row r="126700" x14ac:dyDescent="0.25"/>
    <row r="126701" x14ac:dyDescent="0.25"/>
    <row r="126702" x14ac:dyDescent="0.25"/>
    <row r="126703" x14ac:dyDescent="0.25"/>
    <row r="126704" x14ac:dyDescent="0.25"/>
    <row r="126705" x14ac:dyDescent="0.25"/>
    <row r="126706" x14ac:dyDescent="0.25"/>
    <row r="126707" x14ac:dyDescent="0.25"/>
    <row r="126708" x14ac:dyDescent="0.25"/>
    <row r="126709" x14ac:dyDescent="0.25"/>
    <row r="126710" x14ac:dyDescent="0.25"/>
    <row r="126711" x14ac:dyDescent="0.25"/>
    <row r="126712" x14ac:dyDescent="0.25"/>
    <row r="126713" x14ac:dyDescent="0.25"/>
    <row r="126714" x14ac:dyDescent="0.25"/>
    <row r="126715" x14ac:dyDescent="0.25"/>
    <row r="126716" x14ac:dyDescent="0.25"/>
    <row r="126717" x14ac:dyDescent="0.25"/>
    <row r="126718" x14ac:dyDescent="0.25"/>
    <row r="126719" x14ac:dyDescent="0.25"/>
    <row r="126720" x14ac:dyDescent="0.25"/>
    <row r="126721" x14ac:dyDescent="0.25"/>
    <row r="126722" x14ac:dyDescent="0.25"/>
    <row r="126723" x14ac:dyDescent="0.25"/>
    <row r="126724" x14ac:dyDescent="0.25"/>
    <row r="126725" x14ac:dyDescent="0.25"/>
    <row r="126726" x14ac:dyDescent="0.25"/>
    <row r="126727" x14ac:dyDescent="0.25"/>
    <row r="126728" x14ac:dyDescent="0.25"/>
    <row r="126729" x14ac:dyDescent="0.25"/>
    <row r="126730" x14ac:dyDescent="0.25"/>
    <row r="126731" x14ac:dyDescent="0.25"/>
    <row r="126732" x14ac:dyDescent="0.25"/>
    <row r="126733" x14ac:dyDescent="0.25"/>
    <row r="126734" x14ac:dyDescent="0.25"/>
    <row r="126735" x14ac:dyDescent="0.25"/>
    <row r="126736" x14ac:dyDescent="0.25"/>
    <row r="126737" x14ac:dyDescent="0.25"/>
    <row r="126738" x14ac:dyDescent="0.25"/>
    <row r="126739" x14ac:dyDescent="0.25"/>
    <row r="126740" x14ac:dyDescent="0.25"/>
    <row r="126741" x14ac:dyDescent="0.25"/>
    <row r="126742" x14ac:dyDescent="0.25"/>
    <row r="126743" x14ac:dyDescent="0.25"/>
    <row r="126744" x14ac:dyDescent="0.25"/>
    <row r="126745" x14ac:dyDescent="0.25"/>
    <row r="126746" x14ac:dyDescent="0.25"/>
    <row r="126747" x14ac:dyDescent="0.25"/>
    <row r="126748" x14ac:dyDescent="0.25"/>
    <row r="126749" x14ac:dyDescent="0.25"/>
    <row r="126750" x14ac:dyDescent="0.25"/>
    <row r="126751" x14ac:dyDescent="0.25"/>
    <row r="126752" x14ac:dyDescent="0.25"/>
    <row r="126753" x14ac:dyDescent="0.25"/>
    <row r="126754" x14ac:dyDescent="0.25"/>
    <row r="126755" x14ac:dyDescent="0.25"/>
    <row r="126756" x14ac:dyDescent="0.25"/>
    <row r="126757" x14ac:dyDescent="0.25"/>
    <row r="126758" x14ac:dyDescent="0.25"/>
    <row r="126759" x14ac:dyDescent="0.25"/>
    <row r="126760" x14ac:dyDescent="0.25"/>
    <row r="126761" x14ac:dyDescent="0.25"/>
    <row r="126762" x14ac:dyDescent="0.25"/>
    <row r="126763" x14ac:dyDescent="0.25"/>
    <row r="126764" x14ac:dyDescent="0.25"/>
    <row r="126765" x14ac:dyDescent="0.25"/>
    <row r="126766" x14ac:dyDescent="0.25"/>
    <row r="126767" x14ac:dyDescent="0.25"/>
    <row r="126768" x14ac:dyDescent="0.25"/>
    <row r="126769" x14ac:dyDescent="0.25"/>
    <row r="126770" x14ac:dyDescent="0.25"/>
    <row r="126771" x14ac:dyDescent="0.25"/>
    <row r="126772" x14ac:dyDescent="0.25"/>
    <row r="126773" x14ac:dyDescent="0.25"/>
    <row r="126774" x14ac:dyDescent="0.25"/>
    <row r="126775" x14ac:dyDescent="0.25"/>
    <row r="126776" x14ac:dyDescent="0.25"/>
    <row r="126777" x14ac:dyDescent="0.25"/>
    <row r="126778" x14ac:dyDescent="0.25"/>
    <row r="126779" x14ac:dyDescent="0.25"/>
    <row r="126780" x14ac:dyDescent="0.25"/>
    <row r="126781" x14ac:dyDescent="0.25"/>
    <row r="126782" x14ac:dyDescent="0.25"/>
    <row r="126783" x14ac:dyDescent="0.25"/>
    <row r="126784" x14ac:dyDescent="0.25"/>
    <row r="126785" x14ac:dyDescent="0.25"/>
    <row r="126786" x14ac:dyDescent="0.25"/>
    <row r="126787" x14ac:dyDescent="0.25"/>
    <row r="126788" x14ac:dyDescent="0.25"/>
    <row r="126789" x14ac:dyDescent="0.25"/>
    <row r="126790" x14ac:dyDescent="0.25"/>
    <row r="126791" x14ac:dyDescent="0.25"/>
    <row r="126792" x14ac:dyDescent="0.25"/>
    <row r="126793" x14ac:dyDescent="0.25"/>
    <row r="126794" x14ac:dyDescent="0.25"/>
    <row r="126795" x14ac:dyDescent="0.25"/>
    <row r="126796" x14ac:dyDescent="0.25"/>
    <row r="126797" x14ac:dyDescent="0.25"/>
    <row r="126798" x14ac:dyDescent="0.25"/>
    <row r="126799" x14ac:dyDescent="0.25"/>
    <row r="126800" x14ac:dyDescent="0.25"/>
    <row r="126801" x14ac:dyDescent="0.25"/>
    <row r="126802" x14ac:dyDescent="0.25"/>
    <row r="126803" x14ac:dyDescent="0.25"/>
    <row r="126804" x14ac:dyDescent="0.25"/>
    <row r="126805" x14ac:dyDescent="0.25"/>
    <row r="126806" x14ac:dyDescent="0.25"/>
    <row r="126807" x14ac:dyDescent="0.25"/>
    <row r="126808" x14ac:dyDescent="0.25"/>
    <row r="126809" x14ac:dyDescent="0.25"/>
    <row r="126810" x14ac:dyDescent="0.25"/>
    <row r="126811" x14ac:dyDescent="0.25"/>
    <row r="126812" x14ac:dyDescent="0.25"/>
    <row r="126813" x14ac:dyDescent="0.25"/>
    <row r="126814" x14ac:dyDescent="0.25"/>
    <row r="126815" x14ac:dyDescent="0.25"/>
    <row r="126816" x14ac:dyDescent="0.25"/>
    <row r="126817" x14ac:dyDescent="0.25"/>
    <row r="126818" x14ac:dyDescent="0.25"/>
    <row r="126819" x14ac:dyDescent="0.25"/>
    <row r="126820" x14ac:dyDescent="0.25"/>
    <row r="126821" x14ac:dyDescent="0.25"/>
    <row r="126822" x14ac:dyDescent="0.25"/>
    <row r="126823" x14ac:dyDescent="0.25"/>
    <row r="126824" x14ac:dyDescent="0.25"/>
    <row r="126825" x14ac:dyDescent="0.25"/>
    <row r="126826" x14ac:dyDescent="0.25"/>
    <row r="126827" x14ac:dyDescent="0.25"/>
    <row r="126828" x14ac:dyDescent="0.25"/>
    <row r="126829" x14ac:dyDescent="0.25"/>
    <row r="126830" x14ac:dyDescent="0.25"/>
    <row r="126831" x14ac:dyDescent="0.25"/>
    <row r="126832" x14ac:dyDescent="0.25"/>
    <row r="126833" x14ac:dyDescent="0.25"/>
    <row r="126834" x14ac:dyDescent="0.25"/>
    <row r="126835" x14ac:dyDescent="0.25"/>
    <row r="126836" x14ac:dyDescent="0.25"/>
    <row r="126837" x14ac:dyDescent="0.25"/>
    <row r="126838" x14ac:dyDescent="0.25"/>
    <row r="126839" x14ac:dyDescent="0.25"/>
    <row r="126840" x14ac:dyDescent="0.25"/>
    <row r="126841" x14ac:dyDescent="0.25"/>
    <row r="126842" x14ac:dyDescent="0.25"/>
    <row r="126843" x14ac:dyDescent="0.25"/>
    <row r="126844" x14ac:dyDescent="0.25"/>
    <row r="126845" x14ac:dyDescent="0.25"/>
    <row r="126846" x14ac:dyDescent="0.25"/>
    <row r="126847" x14ac:dyDescent="0.25"/>
    <row r="126848" x14ac:dyDescent="0.25"/>
    <row r="126849" x14ac:dyDescent="0.25"/>
    <row r="126850" x14ac:dyDescent="0.25"/>
    <row r="126851" x14ac:dyDescent="0.25"/>
    <row r="126852" x14ac:dyDescent="0.25"/>
    <row r="126853" x14ac:dyDescent="0.25"/>
    <row r="126854" x14ac:dyDescent="0.25"/>
    <row r="126855" x14ac:dyDescent="0.25"/>
    <row r="126856" x14ac:dyDescent="0.25"/>
    <row r="126857" x14ac:dyDescent="0.25"/>
    <row r="126858" x14ac:dyDescent="0.25"/>
    <row r="126859" x14ac:dyDescent="0.25"/>
    <row r="126860" x14ac:dyDescent="0.25"/>
    <row r="126861" x14ac:dyDescent="0.25"/>
    <row r="126862" x14ac:dyDescent="0.25"/>
    <row r="126863" x14ac:dyDescent="0.25"/>
    <row r="126864" x14ac:dyDescent="0.25"/>
    <row r="126865" x14ac:dyDescent="0.25"/>
    <row r="126866" x14ac:dyDescent="0.25"/>
    <row r="126867" x14ac:dyDescent="0.25"/>
    <row r="126868" x14ac:dyDescent="0.25"/>
    <row r="126869" x14ac:dyDescent="0.25"/>
    <row r="126870" x14ac:dyDescent="0.25"/>
    <row r="126871" x14ac:dyDescent="0.25"/>
    <row r="126872" x14ac:dyDescent="0.25"/>
    <row r="126873" x14ac:dyDescent="0.25"/>
    <row r="126874" x14ac:dyDescent="0.25"/>
    <row r="126875" x14ac:dyDescent="0.25"/>
    <row r="126876" x14ac:dyDescent="0.25"/>
    <row r="126877" x14ac:dyDescent="0.25"/>
    <row r="126878" x14ac:dyDescent="0.25"/>
    <row r="126879" x14ac:dyDescent="0.25"/>
    <row r="126880" x14ac:dyDescent="0.25"/>
    <row r="126881" x14ac:dyDescent="0.25"/>
    <row r="126882" x14ac:dyDescent="0.25"/>
    <row r="126883" x14ac:dyDescent="0.25"/>
    <row r="126884" x14ac:dyDescent="0.25"/>
    <row r="126885" x14ac:dyDescent="0.25"/>
    <row r="126886" x14ac:dyDescent="0.25"/>
    <row r="126887" x14ac:dyDescent="0.25"/>
    <row r="126888" x14ac:dyDescent="0.25"/>
    <row r="126889" x14ac:dyDescent="0.25"/>
    <row r="126890" x14ac:dyDescent="0.25"/>
    <row r="126891" x14ac:dyDescent="0.25"/>
    <row r="126892" x14ac:dyDescent="0.25"/>
    <row r="126893" x14ac:dyDescent="0.25"/>
    <row r="126894" x14ac:dyDescent="0.25"/>
    <row r="126895" x14ac:dyDescent="0.25"/>
    <row r="126896" x14ac:dyDescent="0.25"/>
    <row r="126897" x14ac:dyDescent="0.25"/>
    <row r="126898" x14ac:dyDescent="0.25"/>
    <row r="126899" x14ac:dyDescent="0.25"/>
    <row r="126900" x14ac:dyDescent="0.25"/>
    <row r="126901" x14ac:dyDescent="0.25"/>
    <row r="126902" x14ac:dyDescent="0.25"/>
    <row r="126903" x14ac:dyDescent="0.25"/>
    <row r="126904" x14ac:dyDescent="0.25"/>
    <row r="126905" x14ac:dyDescent="0.25"/>
    <row r="126906" x14ac:dyDescent="0.25"/>
    <row r="126907" x14ac:dyDescent="0.25"/>
    <row r="126908" x14ac:dyDescent="0.25"/>
    <row r="126909" x14ac:dyDescent="0.25"/>
    <row r="126910" x14ac:dyDescent="0.25"/>
    <row r="126911" x14ac:dyDescent="0.25"/>
    <row r="126912" x14ac:dyDescent="0.25"/>
    <row r="126913" x14ac:dyDescent="0.25"/>
    <row r="126914" x14ac:dyDescent="0.25"/>
    <row r="126915" x14ac:dyDescent="0.25"/>
    <row r="126916" x14ac:dyDescent="0.25"/>
    <row r="126917" x14ac:dyDescent="0.25"/>
    <row r="126918" x14ac:dyDescent="0.25"/>
    <row r="126919" x14ac:dyDescent="0.25"/>
    <row r="126920" x14ac:dyDescent="0.25"/>
    <row r="126921" x14ac:dyDescent="0.25"/>
    <row r="126922" x14ac:dyDescent="0.25"/>
    <row r="126923" x14ac:dyDescent="0.25"/>
    <row r="126924" x14ac:dyDescent="0.25"/>
    <row r="126925" x14ac:dyDescent="0.25"/>
    <row r="126926" x14ac:dyDescent="0.25"/>
    <row r="126927" x14ac:dyDescent="0.25"/>
    <row r="126928" x14ac:dyDescent="0.25"/>
    <row r="126929" x14ac:dyDescent="0.25"/>
    <row r="126930" x14ac:dyDescent="0.25"/>
    <row r="126931" x14ac:dyDescent="0.25"/>
    <row r="126932" x14ac:dyDescent="0.25"/>
    <row r="126933" x14ac:dyDescent="0.25"/>
    <row r="126934" x14ac:dyDescent="0.25"/>
    <row r="126935" x14ac:dyDescent="0.25"/>
    <row r="126936" x14ac:dyDescent="0.25"/>
    <row r="126937" x14ac:dyDescent="0.25"/>
    <row r="126938" x14ac:dyDescent="0.25"/>
    <row r="126939" x14ac:dyDescent="0.25"/>
    <row r="126940" x14ac:dyDescent="0.25"/>
    <row r="126941" x14ac:dyDescent="0.25"/>
    <row r="126942" x14ac:dyDescent="0.25"/>
    <row r="126943" x14ac:dyDescent="0.25"/>
    <row r="126944" x14ac:dyDescent="0.25"/>
    <row r="126945" x14ac:dyDescent="0.25"/>
    <row r="126946" x14ac:dyDescent="0.25"/>
    <row r="126947" x14ac:dyDescent="0.25"/>
    <row r="126948" x14ac:dyDescent="0.25"/>
    <row r="126949" x14ac:dyDescent="0.25"/>
    <row r="126950" x14ac:dyDescent="0.25"/>
    <row r="126951" x14ac:dyDescent="0.25"/>
    <row r="126952" x14ac:dyDescent="0.25"/>
    <row r="126953" x14ac:dyDescent="0.25"/>
    <row r="126954" x14ac:dyDescent="0.25"/>
    <row r="126955" x14ac:dyDescent="0.25"/>
    <row r="126956" x14ac:dyDescent="0.25"/>
    <row r="126957" x14ac:dyDescent="0.25"/>
    <row r="126958" x14ac:dyDescent="0.25"/>
    <row r="126959" x14ac:dyDescent="0.25"/>
    <row r="126960" x14ac:dyDescent="0.25"/>
    <row r="126961" x14ac:dyDescent="0.25"/>
    <row r="126962" x14ac:dyDescent="0.25"/>
    <row r="126963" x14ac:dyDescent="0.25"/>
    <row r="126964" x14ac:dyDescent="0.25"/>
    <row r="126965" x14ac:dyDescent="0.25"/>
    <row r="126966" x14ac:dyDescent="0.25"/>
    <row r="126967" x14ac:dyDescent="0.25"/>
    <row r="126968" x14ac:dyDescent="0.25"/>
    <row r="126969" x14ac:dyDescent="0.25"/>
    <row r="126970" x14ac:dyDescent="0.25"/>
    <row r="126971" x14ac:dyDescent="0.25"/>
    <row r="126972" x14ac:dyDescent="0.25"/>
    <row r="126973" x14ac:dyDescent="0.25"/>
    <row r="126974" x14ac:dyDescent="0.25"/>
    <row r="126975" x14ac:dyDescent="0.25"/>
    <row r="126976" x14ac:dyDescent="0.25"/>
    <row r="126977" x14ac:dyDescent="0.25"/>
    <row r="126978" x14ac:dyDescent="0.25"/>
    <row r="126979" x14ac:dyDescent="0.25"/>
    <row r="126980" x14ac:dyDescent="0.25"/>
    <row r="126981" x14ac:dyDescent="0.25"/>
    <row r="126982" x14ac:dyDescent="0.25"/>
    <row r="126983" x14ac:dyDescent="0.25"/>
    <row r="126984" x14ac:dyDescent="0.25"/>
    <row r="126985" x14ac:dyDescent="0.25"/>
    <row r="126986" x14ac:dyDescent="0.25"/>
    <row r="126987" x14ac:dyDescent="0.25"/>
    <row r="126988" x14ac:dyDescent="0.25"/>
    <row r="126989" x14ac:dyDescent="0.25"/>
    <row r="126990" x14ac:dyDescent="0.25"/>
    <row r="126991" x14ac:dyDescent="0.25"/>
    <row r="126992" x14ac:dyDescent="0.25"/>
    <row r="126993" x14ac:dyDescent="0.25"/>
    <row r="126994" x14ac:dyDescent="0.25"/>
    <row r="126995" x14ac:dyDescent="0.25"/>
    <row r="126996" x14ac:dyDescent="0.25"/>
    <row r="126997" x14ac:dyDescent="0.25"/>
    <row r="126998" x14ac:dyDescent="0.25"/>
    <row r="126999" x14ac:dyDescent="0.25"/>
    <row r="127000" x14ac:dyDescent="0.25"/>
    <row r="127001" x14ac:dyDescent="0.25"/>
    <row r="127002" x14ac:dyDescent="0.25"/>
    <row r="127003" x14ac:dyDescent="0.25"/>
    <row r="127004" x14ac:dyDescent="0.25"/>
    <row r="127005" x14ac:dyDescent="0.25"/>
    <row r="127006" x14ac:dyDescent="0.25"/>
    <row r="127007" x14ac:dyDescent="0.25"/>
    <row r="127008" x14ac:dyDescent="0.25"/>
    <row r="127009" x14ac:dyDescent="0.25"/>
    <row r="127010" x14ac:dyDescent="0.25"/>
    <row r="127011" x14ac:dyDescent="0.25"/>
    <row r="127012" x14ac:dyDescent="0.25"/>
    <row r="127013" x14ac:dyDescent="0.25"/>
    <row r="127014" x14ac:dyDescent="0.25"/>
    <row r="127015" x14ac:dyDescent="0.25"/>
    <row r="127016" x14ac:dyDescent="0.25"/>
    <row r="127017" x14ac:dyDescent="0.25"/>
    <row r="127018" x14ac:dyDescent="0.25"/>
    <row r="127019" x14ac:dyDescent="0.25"/>
    <row r="127020" x14ac:dyDescent="0.25"/>
    <row r="127021" x14ac:dyDescent="0.25"/>
    <row r="127022" x14ac:dyDescent="0.25"/>
    <row r="127023" x14ac:dyDescent="0.25"/>
    <row r="127024" x14ac:dyDescent="0.25"/>
    <row r="127025" x14ac:dyDescent="0.25"/>
    <row r="127026" x14ac:dyDescent="0.25"/>
    <row r="127027" x14ac:dyDescent="0.25"/>
    <row r="127028" x14ac:dyDescent="0.25"/>
    <row r="127029" x14ac:dyDescent="0.25"/>
    <row r="127030" x14ac:dyDescent="0.25"/>
    <row r="127031" x14ac:dyDescent="0.25"/>
    <row r="127032" x14ac:dyDescent="0.25"/>
    <row r="127033" x14ac:dyDescent="0.25"/>
    <row r="127034" x14ac:dyDescent="0.25"/>
    <row r="127035" x14ac:dyDescent="0.25"/>
    <row r="127036" x14ac:dyDescent="0.25"/>
    <row r="127037" x14ac:dyDescent="0.25"/>
    <row r="127038" x14ac:dyDescent="0.25"/>
    <row r="127039" x14ac:dyDescent="0.25"/>
    <row r="127040" x14ac:dyDescent="0.25"/>
    <row r="127041" x14ac:dyDescent="0.25"/>
    <row r="127042" x14ac:dyDescent="0.25"/>
    <row r="127043" x14ac:dyDescent="0.25"/>
    <row r="127044" x14ac:dyDescent="0.25"/>
    <row r="127045" x14ac:dyDescent="0.25"/>
    <row r="127046" x14ac:dyDescent="0.25"/>
    <row r="127047" x14ac:dyDescent="0.25"/>
    <row r="127048" x14ac:dyDescent="0.25"/>
    <row r="127049" x14ac:dyDescent="0.25"/>
    <row r="127050" x14ac:dyDescent="0.25"/>
    <row r="127051" x14ac:dyDescent="0.25"/>
    <row r="127052" x14ac:dyDescent="0.25"/>
    <row r="127053" x14ac:dyDescent="0.25"/>
    <row r="127054" x14ac:dyDescent="0.25"/>
    <row r="127055" x14ac:dyDescent="0.25"/>
    <row r="127056" x14ac:dyDescent="0.25"/>
    <row r="127057" x14ac:dyDescent="0.25"/>
    <row r="127058" x14ac:dyDescent="0.25"/>
    <row r="127059" x14ac:dyDescent="0.25"/>
    <row r="127060" x14ac:dyDescent="0.25"/>
    <row r="127061" x14ac:dyDescent="0.25"/>
    <row r="127062" x14ac:dyDescent="0.25"/>
    <row r="127063" x14ac:dyDescent="0.25"/>
    <row r="127064" x14ac:dyDescent="0.25"/>
    <row r="127065" x14ac:dyDescent="0.25"/>
    <row r="127066" x14ac:dyDescent="0.25"/>
    <row r="127067" x14ac:dyDescent="0.25"/>
    <row r="127068" x14ac:dyDescent="0.25"/>
    <row r="127069" x14ac:dyDescent="0.25"/>
    <row r="127070" x14ac:dyDescent="0.25"/>
    <row r="127071" x14ac:dyDescent="0.25"/>
    <row r="127072" x14ac:dyDescent="0.25"/>
    <row r="127073" x14ac:dyDescent="0.25"/>
    <row r="127074" x14ac:dyDescent="0.25"/>
    <row r="127075" x14ac:dyDescent="0.25"/>
    <row r="127076" x14ac:dyDescent="0.25"/>
    <row r="127077" x14ac:dyDescent="0.25"/>
    <row r="127078" x14ac:dyDescent="0.25"/>
    <row r="127079" x14ac:dyDescent="0.25"/>
    <row r="127080" x14ac:dyDescent="0.25"/>
    <row r="127081" x14ac:dyDescent="0.25"/>
    <row r="127082" x14ac:dyDescent="0.25"/>
    <row r="127083" x14ac:dyDescent="0.25"/>
    <row r="127084" x14ac:dyDescent="0.25"/>
    <row r="127085" x14ac:dyDescent="0.25"/>
    <row r="127086" x14ac:dyDescent="0.25"/>
    <row r="127087" x14ac:dyDescent="0.25"/>
    <row r="127088" x14ac:dyDescent="0.25"/>
    <row r="127089" x14ac:dyDescent="0.25"/>
    <row r="127090" x14ac:dyDescent="0.25"/>
    <row r="127091" x14ac:dyDescent="0.25"/>
    <row r="127092" x14ac:dyDescent="0.25"/>
    <row r="127093" x14ac:dyDescent="0.25"/>
    <row r="127094" x14ac:dyDescent="0.25"/>
    <row r="127095" x14ac:dyDescent="0.25"/>
    <row r="127096" x14ac:dyDescent="0.25"/>
    <row r="127097" x14ac:dyDescent="0.25"/>
    <row r="127098" x14ac:dyDescent="0.25"/>
    <row r="127099" x14ac:dyDescent="0.25"/>
    <row r="127100" x14ac:dyDescent="0.25"/>
    <row r="127101" x14ac:dyDescent="0.25"/>
    <row r="127102" x14ac:dyDescent="0.25"/>
    <row r="127103" x14ac:dyDescent="0.25"/>
    <row r="127104" x14ac:dyDescent="0.25"/>
    <row r="127105" x14ac:dyDescent="0.25"/>
    <row r="127106" x14ac:dyDescent="0.25"/>
    <row r="127107" x14ac:dyDescent="0.25"/>
    <row r="127108" x14ac:dyDescent="0.25"/>
    <row r="127109" x14ac:dyDescent="0.25"/>
    <row r="127110" x14ac:dyDescent="0.25"/>
    <row r="127111" x14ac:dyDescent="0.25"/>
    <row r="127112" x14ac:dyDescent="0.25"/>
    <row r="127113" x14ac:dyDescent="0.25"/>
    <row r="127114" x14ac:dyDescent="0.25"/>
    <row r="127115" x14ac:dyDescent="0.25"/>
    <row r="127116" x14ac:dyDescent="0.25"/>
    <row r="127117" x14ac:dyDescent="0.25"/>
    <row r="127118" x14ac:dyDescent="0.25"/>
    <row r="127119" x14ac:dyDescent="0.25"/>
    <row r="127120" x14ac:dyDescent="0.25"/>
    <row r="127121" x14ac:dyDescent="0.25"/>
    <row r="127122" x14ac:dyDescent="0.25"/>
    <row r="127123" x14ac:dyDescent="0.25"/>
    <row r="127124" x14ac:dyDescent="0.25"/>
    <row r="127125" x14ac:dyDescent="0.25"/>
    <row r="127126" x14ac:dyDescent="0.25"/>
    <row r="127127" x14ac:dyDescent="0.25"/>
    <row r="127128" x14ac:dyDescent="0.25"/>
    <row r="127129" x14ac:dyDescent="0.25"/>
    <row r="127130" x14ac:dyDescent="0.25"/>
    <row r="127131" x14ac:dyDescent="0.25"/>
    <row r="127132" x14ac:dyDescent="0.25"/>
    <row r="127133" x14ac:dyDescent="0.25"/>
    <row r="127134" x14ac:dyDescent="0.25"/>
    <row r="127135" x14ac:dyDescent="0.25"/>
    <row r="127136" x14ac:dyDescent="0.25"/>
    <row r="127137" x14ac:dyDescent="0.25"/>
    <row r="127138" x14ac:dyDescent="0.25"/>
    <row r="127139" x14ac:dyDescent="0.25"/>
    <row r="127140" x14ac:dyDescent="0.25"/>
    <row r="127141" x14ac:dyDescent="0.25"/>
    <row r="127142" x14ac:dyDescent="0.25"/>
    <row r="127143" x14ac:dyDescent="0.25"/>
    <row r="127144" x14ac:dyDescent="0.25"/>
    <row r="127145" x14ac:dyDescent="0.25"/>
    <row r="127146" x14ac:dyDescent="0.25"/>
    <row r="127147" x14ac:dyDescent="0.25"/>
    <row r="127148" x14ac:dyDescent="0.25"/>
    <row r="127149" x14ac:dyDescent="0.25"/>
    <row r="127150" x14ac:dyDescent="0.25"/>
    <row r="127151" x14ac:dyDescent="0.25"/>
    <row r="127152" x14ac:dyDescent="0.25"/>
    <row r="127153" x14ac:dyDescent="0.25"/>
    <row r="127154" x14ac:dyDescent="0.25"/>
    <row r="127155" x14ac:dyDescent="0.25"/>
    <row r="127156" x14ac:dyDescent="0.25"/>
    <row r="127157" x14ac:dyDescent="0.25"/>
    <row r="127158" x14ac:dyDescent="0.25"/>
    <row r="127159" x14ac:dyDescent="0.25"/>
    <row r="127160" x14ac:dyDescent="0.25"/>
    <row r="127161" x14ac:dyDescent="0.25"/>
    <row r="127162" x14ac:dyDescent="0.25"/>
    <row r="127163" x14ac:dyDescent="0.25"/>
    <row r="127164" x14ac:dyDescent="0.25"/>
    <row r="127165" x14ac:dyDescent="0.25"/>
    <row r="127166" x14ac:dyDescent="0.25"/>
    <row r="127167" x14ac:dyDescent="0.25"/>
    <row r="127168" x14ac:dyDescent="0.25"/>
    <row r="127169" x14ac:dyDescent="0.25"/>
    <row r="127170" x14ac:dyDescent="0.25"/>
    <row r="127171" x14ac:dyDescent="0.25"/>
    <row r="127172" x14ac:dyDescent="0.25"/>
    <row r="127173" x14ac:dyDescent="0.25"/>
    <row r="127174" x14ac:dyDescent="0.25"/>
    <row r="127175" x14ac:dyDescent="0.25"/>
    <row r="127176" x14ac:dyDescent="0.25"/>
    <row r="127177" x14ac:dyDescent="0.25"/>
    <row r="127178" x14ac:dyDescent="0.25"/>
    <row r="127179" x14ac:dyDescent="0.25"/>
    <row r="127180" x14ac:dyDescent="0.25"/>
    <row r="127181" x14ac:dyDescent="0.25"/>
    <row r="127182" x14ac:dyDescent="0.25"/>
    <row r="127183" x14ac:dyDescent="0.25"/>
    <row r="127184" x14ac:dyDescent="0.25"/>
    <row r="127185" x14ac:dyDescent="0.25"/>
    <row r="127186" x14ac:dyDescent="0.25"/>
    <row r="127187" x14ac:dyDescent="0.25"/>
    <row r="127188" x14ac:dyDescent="0.25"/>
    <row r="127189" x14ac:dyDescent="0.25"/>
    <row r="127190" x14ac:dyDescent="0.25"/>
    <row r="127191" x14ac:dyDescent="0.25"/>
    <row r="127192" x14ac:dyDescent="0.25"/>
    <row r="127193" x14ac:dyDescent="0.25"/>
    <row r="127194" x14ac:dyDescent="0.25"/>
    <row r="127195" x14ac:dyDescent="0.25"/>
    <row r="127196" x14ac:dyDescent="0.25"/>
    <row r="127197" x14ac:dyDescent="0.25"/>
    <row r="127198" x14ac:dyDescent="0.25"/>
    <row r="127199" x14ac:dyDescent="0.25"/>
    <row r="127200" x14ac:dyDescent="0.25"/>
    <row r="127201" x14ac:dyDescent="0.25"/>
    <row r="127202" x14ac:dyDescent="0.25"/>
    <row r="127203" x14ac:dyDescent="0.25"/>
    <row r="127204" x14ac:dyDescent="0.25"/>
    <row r="127205" x14ac:dyDescent="0.25"/>
    <row r="127206" x14ac:dyDescent="0.25"/>
    <row r="127207" x14ac:dyDescent="0.25"/>
    <row r="127208" x14ac:dyDescent="0.25"/>
    <row r="127209" x14ac:dyDescent="0.25"/>
    <row r="127210" x14ac:dyDescent="0.25"/>
    <row r="127211" x14ac:dyDescent="0.25"/>
    <row r="127212" x14ac:dyDescent="0.25"/>
    <row r="127213" x14ac:dyDescent="0.25"/>
    <row r="127214" x14ac:dyDescent="0.25"/>
    <row r="127215" x14ac:dyDescent="0.25"/>
    <row r="127216" x14ac:dyDescent="0.25"/>
    <row r="127217" x14ac:dyDescent="0.25"/>
    <row r="127218" x14ac:dyDescent="0.25"/>
    <row r="127219" x14ac:dyDescent="0.25"/>
    <row r="127220" x14ac:dyDescent="0.25"/>
    <row r="127221" x14ac:dyDescent="0.25"/>
    <row r="127222" x14ac:dyDescent="0.25"/>
    <row r="127223" x14ac:dyDescent="0.25"/>
    <row r="127224" x14ac:dyDescent="0.25"/>
    <row r="127225" x14ac:dyDescent="0.25"/>
    <row r="127226" x14ac:dyDescent="0.25"/>
    <row r="127227" x14ac:dyDescent="0.25"/>
    <row r="127228" x14ac:dyDescent="0.25"/>
    <row r="127229" x14ac:dyDescent="0.25"/>
    <row r="127230" x14ac:dyDescent="0.25"/>
    <row r="127231" x14ac:dyDescent="0.25"/>
    <row r="127232" x14ac:dyDescent="0.25"/>
    <row r="127233" x14ac:dyDescent="0.25"/>
    <row r="127234" x14ac:dyDescent="0.25"/>
    <row r="127235" x14ac:dyDescent="0.25"/>
    <row r="127236" x14ac:dyDescent="0.25"/>
    <row r="127237" x14ac:dyDescent="0.25"/>
    <row r="127238" x14ac:dyDescent="0.25"/>
    <row r="127239" x14ac:dyDescent="0.25"/>
    <row r="127240" x14ac:dyDescent="0.25"/>
    <row r="127241" x14ac:dyDescent="0.25"/>
    <row r="127242" x14ac:dyDescent="0.25"/>
    <row r="127243" x14ac:dyDescent="0.25"/>
    <row r="127244" x14ac:dyDescent="0.25"/>
    <row r="127245" x14ac:dyDescent="0.25"/>
    <row r="127246" x14ac:dyDescent="0.25"/>
    <row r="127247" x14ac:dyDescent="0.25"/>
    <row r="127248" x14ac:dyDescent="0.25"/>
    <row r="127249" x14ac:dyDescent="0.25"/>
    <row r="127250" x14ac:dyDescent="0.25"/>
    <row r="127251" x14ac:dyDescent="0.25"/>
    <row r="127252" x14ac:dyDescent="0.25"/>
    <row r="127253" x14ac:dyDescent="0.25"/>
    <row r="127254" x14ac:dyDescent="0.25"/>
    <row r="127255" x14ac:dyDescent="0.25"/>
    <row r="127256" x14ac:dyDescent="0.25"/>
    <row r="127257" x14ac:dyDescent="0.25"/>
    <row r="127258" x14ac:dyDescent="0.25"/>
    <row r="127259" x14ac:dyDescent="0.25"/>
    <row r="127260" x14ac:dyDescent="0.25"/>
    <row r="127261" x14ac:dyDescent="0.25"/>
    <row r="127262" x14ac:dyDescent="0.25"/>
    <row r="127263" x14ac:dyDescent="0.25"/>
    <row r="127264" x14ac:dyDescent="0.25"/>
    <row r="127265" x14ac:dyDescent="0.25"/>
    <row r="127266" x14ac:dyDescent="0.25"/>
    <row r="127267" x14ac:dyDescent="0.25"/>
    <row r="127268" x14ac:dyDescent="0.25"/>
    <row r="127269" x14ac:dyDescent="0.25"/>
    <row r="127270" x14ac:dyDescent="0.25"/>
    <row r="127271" x14ac:dyDescent="0.25"/>
    <row r="127272" x14ac:dyDescent="0.25"/>
    <row r="127273" x14ac:dyDescent="0.25"/>
    <row r="127274" x14ac:dyDescent="0.25"/>
    <row r="127275" x14ac:dyDescent="0.25"/>
    <row r="127276" x14ac:dyDescent="0.25"/>
    <row r="127277" x14ac:dyDescent="0.25"/>
    <row r="127278" x14ac:dyDescent="0.25"/>
    <row r="127279" x14ac:dyDescent="0.25"/>
    <row r="127280" x14ac:dyDescent="0.25"/>
    <row r="127281" x14ac:dyDescent="0.25"/>
    <row r="127282" x14ac:dyDescent="0.25"/>
    <row r="127283" x14ac:dyDescent="0.25"/>
    <row r="127284" x14ac:dyDescent="0.25"/>
    <row r="127285" x14ac:dyDescent="0.25"/>
    <row r="127286" x14ac:dyDescent="0.25"/>
    <row r="127287" x14ac:dyDescent="0.25"/>
    <row r="127288" x14ac:dyDescent="0.25"/>
    <row r="127289" x14ac:dyDescent="0.25"/>
    <row r="127290" x14ac:dyDescent="0.25"/>
    <row r="127291" x14ac:dyDescent="0.25"/>
    <row r="127292" x14ac:dyDescent="0.25"/>
    <row r="127293" x14ac:dyDescent="0.25"/>
    <row r="127294" x14ac:dyDescent="0.25"/>
    <row r="127295" x14ac:dyDescent="0.25"/>
    <row r="127296" x14ac:dyDescent="0.25"/>
    <row r="127297" x14ac:dyDescent="0.25"/>
    <row r="127298" x14ac:dyDescent="0.25"/>
    <row r="127299" x14ac:dyDescent="0.25"/>
    <row r="127300" x14ac:dyDescent="0.25"/>
    <row r="127301" x14ac:dyDescent="0.25"/>
    <row r="127302" x14ac:dyDescent="0.25"/>
    <row r="127303" x14ac:dyDescent="0.25"/>
    <row r="127304" x14ac:dyDescent="0.25"/>
    <row r="127305" x14ac:dyDescent="0.25"/>
    <row r="127306" x14ac:dyDescent="0.25"/>
    <row r="127307" x14ac:dyDescent="0.25"/>
    <row r="127308" x14ac:dyDescent="0.25"/>
    <row r="127309" x14ac:dyDescent="0.25"/>
    <row r="127310" x14ac:dyDescent="0.25"/>
    <row r="127311" x14ac:dyDescent="0.25"/>
    <row r="127312" x14ac:dyDescent="0.25"/>
    <row r="127313" x14ac:dyDescent="0.25"/>
    <row r="127314" x14ac:dyDescent="0.25"/>
    <row r="127315" x14ac:dyDescent="0.25"/>
    <row r="127316" x14ac:dyDescent="0.25"/>
    <row r="127317" x14ac:dyDescent="0.25"/>
    <row r="127318" x14ac:dyDescent="0.25"/>
    <row r="127319" x14ac:dyDescent="0.25"/>
    <row r="127320" x14ac:dyDescent="0.25"/>
    <row r="127321" x14ac:dyDescent="0.25"/>
    <row r="127322" x14ac:dyDescent="0.25"/>
    <row r="127323" x14ac:dyDescent="0.25"/>
    <row r="127324" x14ac:dyDescent="0.25"/>
    <row r="127325" x14ac:dyDescent="0.25"/>
    <row r="127326" x14ac:dyDescent="0.25"/>
    <row r="127327" x14ac:dyDescent="0.25"/>
    <row r="127328" x14ac:dyDescent="0.25"/>
    <row r="127329" x14ac:dyDescent="0.25"/>
    <row r="127330" x14ac:dyDescent="0.25"/>
    <row r="127331" x14ac:dyDescent="0.25"/>
    <row r="127332" x14ac:dyDescent="0.25"/>
    <row r="127333" x14ac:dyDescent="0.25"/>
    <row r="127334" x14ac:dyDescent="0.25"/>
    <row r="127335" x14ac:dyDescent="0.25"/>
    <row r="127336" x14ac:dyDescent="0.25"/>
    <row r="127337" x14ac:dyDescent="0.25"/>
    <row r="127338" x14ac:dyDescent="0.25"/>
    <row r="127339" x14ac:dyDescent="0.25"/>
    <row r="127340" x14ac:dyDescent="0.25"/>
    <row r="127341" x14ac:dyDescent="0.25"/>
    <row r="127342" x14ac:dyDescent="0.25"/>
    <row r="127343" x14ac:dyDescent="0.25"/>
    <row r="127344" x14ac:dyDescent="0.25"/>
    <row r="127345" x14ac:dyDescent="0.25"/>
    <row r="127346" x14ac:dyDescent="0.25"/>
    <row r="127347" x14ac:dyDescent="0.25"/>
    <row r="127348" x14ac:dyDescent="0.25"/>
    <row r="127349" x14ac:dyDescent="0.25"/>
    <row r="127350" x14ac:dyDescent="0.25"/>
    <row r="127351" x14ac:dyDescent="0.25"/>
    <row r="127352" x14ac:dyDescent="0.25"/>
    <row r="127353" x14ac:dyDescent="0.25"/>
    <row r="127354" x14ac:dyDescent="0.25"/>
    <row r="127355" x14ac:dyDescent="0.25"/>
    <row r="127356" x14ac:dyDescent="0.25"/>
    <row r="127357" x14ac:dyDescent="0.25"/>
    <row r="127358" x14ac:dyDescent="0.25"/>
    <row r="127359" x14ac:dyDescent="0.25"/>
    <row r="127360" x14ac:dyDescent="0.25"/>
    <row r="127361" x14ac:dyDescent="0.25"/>
    <row r="127362" x14ac:dyDescent="0.25"/>
    <row r="127363" x14ac:dyDescent="0.25"/>
    <row r="127364" x14ac:dyDescent="0.25"/>
    <row r="127365" x14ac:dyDescent="0.25"/>
    <row r="127366" x14ac:dyDescent="0.25"/>
    <row r="127367" x14ac:dyDescent="0.25"/>
    <row r="127368" x14ac:dyDescent="0.25"/>
    <row r="127369" x14ac:dyDescent="0.25"/>
    <row r="127370" x14ac:dyDescent="0.25"/>
    <row r="127371" x14ac:dyDescent="0.25"/>
    <row r="127372" x14ac:dyDescent="0.25"/>
    <row r="127373" x14ac:dyDescent="0.25"/>
    <row r="127374" x14ac:dyDescent="0.25"/>
    <row r="127375" x14ac:dyDescent="0.25"/>
    <row r="127376" x14ac:dyDescent="0.25"/>
    <row r="127377" x14ac:dyDescent="0.25"/>
    <row r="127378" x14ac:dyDescent="0.25"/>
    <row r="127379" x14ac:dyDescent="0.25"/>
    <row r="127380" x14ac:dyDescent="0.25"/>
    <row r="127381" x14ac:dyDescent="0.25"/>
    <row r="127382" x14ac:dyDescent="0.25"/>
    <row r="127383" x14ac:dyDescent="0.25"/>
    <row r="127384" x14ac:dyDescent="0.25"/>
    <row r="127385" x14ac:dyDescent="0.25"/>
    <row r="127386" x14ac:dyDescent="0.25"/>
    <row r="127387" x14ac:dyDescent="0.25"/>
    <row r="127388" x14ac:dyDescent="0.25"/>
    <row r="127389" x14ac:dyDescent="0.25"/>
    <row r="127390" x14ac:dyDescent="0.25"/>
    <row r="127391" x14ac:dyDescent="0.25"/>
    <row r="127392" x14ac:dyDescent="0.25"/>
    <row r="127393" x14ac:dyDescent="0.25"/>
    <row r="127394" x14ac:dyDescent="0.25"/>
    <row r="127395" x14ac:dyDescent="0.25"/>
    <row r="127396" x14ac:dyDescent="0.25"/>
    <row r="127397" x14ac:dyDescent="0.25"/>
    <row r="127398" x14ac:dyDescent="0.25"/>
    <row r="127399" x14ac:dyDescent="0.25"/>
    <row r="127400" x14ac:dyDescent="0.25"/>
    <row r="127401" x14ac:dyDescent="0.25"/>
    <row r="127402" x14ac:dyDescent="0.25"/>
    <row r="127403" x14ac:dyDescent="0.25"/>
    <row r="127404" x14ac:dyDescent="0.25"/>
    <row r="127405" x14ac:dyDescent="0.25"/>
    <row r="127406" x14ac:dyDescent="0.25"/>
    <row r="127407" x14ac:dyDescent="0.25"/>
    <row r="127408" x14ac:dyDescent="0.25"/>
    <row r="127409" x14ac:dyDescent="0.25"/>
    <row r="127410" x14ac:dyDescent="0.25"/>
    <row r="127411" x14ac:dyDescent="0.25"/>
    <row r="127412" x14ac:dyDescent="0.25"/>
    <row r="127413" x14ac:dyDescent="0.25"/>
    <row r="127414" x14ac:dyDescent="0.25"/>
    <row r="127415" x14ac:dyDescent="0.25"/>
    <row r="127416" x14ac:dyDescent="0.25"/>
    <row r="127417" x14ac:dyDescent="0.25"/>
    <row r="127418" x14ac:dyDescent="0.25"/>
    <row r="127419" x14ac:dyDescent="0.25"/>
    <row r="127420" x14ac:dyDescent="0.25"/>
    <row r="127421" x14ac:dyDescent="0.25"/>
    <row r="127422" x14ac:dyDescent="0.25"/>
    <row r="127423" x14ac:dyDescent="0.25"/>
    <row r="127424" x14ac:dyDescent="0.25"/>
    <row r="127425" x14ac:dyDescent="0.25"/>
    <row r="127426" x14ac:dyDescent="0.25"/>
    <row r="127427" x14ac:dyDescent="0.25"/>
    <row r="127428" x14ac:dyDescent="0.25"/>
    <row r="127429" x14ac:dyDescent="0.25"/>
    <row r="127430" x14ac:dyDescent="0.25"/>
    <row r="127431" x14ac:dyDescent="0.25"/>
    <row r="127432" x14ac:dyDescent="0.25"/>
    <row r="127433" x14ac:dyDescent="0.25"/>
    <row r="127434" x14ac:dyDescent="0.25"/>
    <row r="127435" x14ac:dyDescent="0.25"/>
    <row r="127436" x14ac:dyDescent="0.25"/>
    <row r="127437" x14ac:dyDescent="0.25"/>
    <row r="127438" x14ac:dyDescent="0.25"/>
    <row r="127439" x14ac:dyDescent="0.25"/>
    <row r="127440" x14ac:dyDescent="0.25"/>
    <row r="127441" x14ac:dyDescent="0.25"/>
    <row r="127442" x14ac:dyDescent="0.25"/>
    <row r="127443" x14ac:dyDescent="0.25"/>
    <row r="127444" x14ac:dyDescent="0.25"/>
    <row r="127445" x14ac:dyDescent="0.25"/>
    <row r="127446" x14ac:dyDescent="0.25"/>
    <row r="127447" x14ac:dyDescent="0.25"/>
    <row r="127448" x14ac:dyDescent="0.25"/>
    <row r="127449" x14ac:dyDescent="0.25"/>
    <row r="127450" x14ac:dyDescent="0.25"/>
    <row r="127451" x14ac:dyDescent="0.25"/>
    <row r="127452" x14ac:dyDescent="0.25"/>
    <row r="127453" x14ac:dyDescent="0.25"/>
    <row r="127454" x14ac:dyDescent="0.25"/>
    <row r="127455" x14ac:dyDescent="0.25"/>
    <row r="127456" x14ac:dyDescent="0.25"/>
    <row r="127457" x14ac:dyDescent="0.25"/>
    <row r="127458" x14ac:dyDescent="0.25"/>
    <row r="127459" x14ac:dyDescent="0.25"/>
    <row r="127460" x14ac:dyDescent="0.25"/>
    <row r="127461" x14ac:dyDescent="0.25"/>
    <row r="127462" x14ac:dyDescent="0.25"/>
    <row r="127463" x14ac:dyDescent="0.25"/>
    <row r="127464" x14ac:dyDescent="0.25"/>
    <row r="127465" x14ac:dyDescent="0.25"/>
    <row r="127466" x14ac:dyDescent="0.25"/>
    <row r="127467" x14ac:dyDescent="0.25"/>
    <row r="127468" x14ac:dyDescent="0.25"/>
    <row r="127469" x14ac:dyDescent="0.25"/>
    <row r="127470" x14ac:dyDescent="0.25"/>
    <row r="127471" x14ac:dyDescent="0.25"/>
    <row r="127472" x14ac:dyDescent="0.25"/>
    <row r="127473" x14ac:dyDescent="0.25"/>
    <row r="127474" x14ac:dyDescent="0.25"/>
    <row r="127475" x14ac:dyDescent="0.25"/>
    <row r="127476" x14ac:dyDescent="0.25"/>
    <row r="127477" x14ac:dyDescent="0.25"/>
    <row r="127478" x14ac:dyDescent="0.25"/>
    <row r="127479" x14ac:dyDescent="0.25"/>
    <row r="127480" x14ac:dyDescent="0.25"/>
    <row r="127481" x14ac:dyDescent="0.25"/>
    <row r="127482" x14ac:dyDescent="0.25"/>
    <row r="127483" x14ac:dyDescent="0.25"/>
    <row r="127484" x14ac:dyDescent="0.25"/>
    <row r="127485" x14ac:dyDescent="0.25"/>
    <row r="127486" x14ac:dyDescent="0.25"/>
    <row r="127487" x14ac:dyDescent="0.25"/>
    <row r="127488" x14ac:dyDescent="0.25"/>
    <row r="127489" x14ac:dyDescent="0.25"/>
    <row r="127490" x14ac:dyDescent="0.25"/>
    <row r="127491" x14ac:dyDescent="0.25"/>
    <row r="127492" x14ac:dyDescent="0.25"/>
    <row r="127493" x14ac:dyDescent="0.25"/>
    <row r="127494" x14ac:dyDescent="0.25"/>
    <row r="127495" x14ac:dyDescent="0.25"/>
    <row r="127496" x14ac:dyDescent="0.25"/>
    <row r="127497" x14ac:dyDescent="0.25"/>
    <row r="127498" x14ac:dyDescent="0.25"/>
    <row r="127499" x14ac:dyDescent="0.25"/>
    <row r="127500" x14ac:dyDescent="0.25"/>
    <row r="127501" x14ac:dyDescent="0.25"/>
    <row r="127502" x14ac:dyDescent="0.25"/>
    <row r="127503" x14ac:dyDescent="0.25"/>
    <row r="127504" x14ac:dyDescent="0.25"/>
    <row r="127505" x14ac:dyDescent="0.25"/>
    <row r="127506" x14ac:dyDescent="0.25"/>
    <row r="127507" x14ac:dyDescent="0.25"/>
    <row r="127508" x14ac:dyDescent="0.25"/>
    <row r="127509" x14ac:dyDescent="0.25"/>
    <row r="127510" x14ac:dyDescent="0.25"/>
    <row r="127511" x14ac:dyDescent="0.25"/>
    <row r="127512" x14ac:dyDescent="0.25"/>
    <row r="127513" x14ac:dyDescent="0.25"/>
    <row r="127514" x14ac:dyDescent="0.25"/>
    <row r="127515" x14ac:dyDescent="0.25"/>
    <row r="127516" x14ac:dyDescent="0.25"/>
    <row r="127517" x14ac:dyDescent="0.25"/>
    <row r="127518" x14ac:dyDescent="0.25"/>
    <row r="127519" x14ac:dyDescent="0.25"/>
    <row r="127520" x14ac:dyDescent="0.25"/>
    <row r="127521" x14ac:dyDescent="0.25"/>
    <row r="127522" x14ac:dyDescent="0.25"/>
    <row r="127523" x14ac:dyDescent="0.25"/>
    <row r="127524" x14ac:dyDescent="0.25"/>
    <row r="127525" x14ac:dyDescent="0.25"/>
    <row r="127526" x14ac:dyDescent="0.25"/>
    <row r="127527" x14ac:dyDescent="0.25"/>
    <row r="127528" x14ac:dyDescent="0.25"/>
    <row r="127529" x14ac:dyDescent="0.25"/>
    <row r="127530" x14ac:dyDescent="0.25"/>
    <row r="127531" x14ac:dyDescent="0.25"/>
    <row r="127532" x14ac:dyDescent="0.25"/>
    <row r="127533" x14ac:dyDescent="0.25"/>
    <row r="127534" x14ac:dyDescent="0.25"/>
    <row r="127535" x14ac:dyDescent="0.25"/>
    <row r="127536" x14ac:dyDescent="0.25"/>
    <row r="127537" x14ac:dyDescent="0.25"/>
    <row r="127538" x14ac:dyDescent="0.25"/>
    <row r="127539" x14ac:dyDescent="0.25"/>
    <row r="127540" x14ac:dyDescent="0.25"/>
    <row r="127541" x14ac:dyDescent="0.25"/>
    <row r="127542" x14ac:dyDescent="0.25"/>
    <row r="127543" x14ac:dyDescent="0.25"/>
    <row r="127544" x14ac:dyDescent="0.25"/>
    <row r="127545" x14ac:dyDescent="0.25"/>
    <row r="127546" x14ac:dyDescent="0.25"/>
    <row r="127547" x14ac:dyDescent="0.25"/>
    <row r="127548" x14ac:dyDescent="0.25"/>
    <row r="127549" x14ac:dyDescent="0.25"/>
    <row r="127550" x14ac:dyDescent="0.25"/>
    <row r="127551" x14ac:dyDescent="0.25"/>
    <row r="127552" x14ac:dyDescent="0.25"/>
    <row r="127553" x14ac:dyDescent="0.25"/>
    <row r="127554" x14ac:dyDescent="0.25"/>
    <row r="127555" x14ac:dyDescent="0.25"/>
    <row r="127556" x14ac:dyDescent="0.25"/>
    <row r="127557" x14ac:dyDescent="0.25"/>
    <row r="127558" x14ac:dyDescent="0.25"/>
    <row r="127559" x14ac:dyDescent="0.25"/>
    <row r="127560" x14ac:dyDescent="0.25"/>
    <row r="127561" x14ac:dyDescent="0.25"/>
    <row r="127562" x14ac:dyDescent="0.25"/>
    <row r="127563" x14ac:dyDescent="0.25"/>
    <row r="127564" x14ac:dyDescent="0.25"/>
    <row r="127565" x14ac:dyDescent="0.25"/>
    <row r="127566" x14ac:dyDescent="0.25"/>
    <row r="127567" x14ac:dyDescent="0.25"/>
    <row r="127568" x14ac:dyDescent="0.25"/>
    <row r="127569" x14ac:dyDescent="0.25"/>
    <row r="127570" x14ac:dyDescent="0.25"/>
    <row r="127571" x14ac:dyDescent="0.25"/>
    <row r="127572" x14ac:dyDescent="0.25"/>
    <row r="127573" x14ac:dyDescent="0.25"/>
    <row r="127574" x14ac:dyDescent="0.25"/>
    <row r="127575" x14ac:dyDescent="0.25"/>
    <row r="127576" x14ac:dyDescent="0.25"/>
    <row r="127577" x14ac:dyDescent="0.25"/>
    <row r="127578" x14ac:dyDescent="0.25"/>
    <row r="127579" x14ac:dyDescent="0.25"/>
    <row r="127580" x14ac:dyDescent="0.25"/>
    <row r="127581" x14ac:dyDescent="0.25"/>
    <row r="127582" x14ac:dyDescent="0.25"/>
    <row r="127583" x14ac:dyDescent="0.25"/>
    <row r="127584" x14ac:dyDescent="0.25"/>
    <row r="127585" x14ac:dyDescent="0.25"/>
    <row r="127586" x14ac:dyDescent="0.25"/>
    <row r="127587" x14ac:dyDescent="0.25"/>
    <row r="127588" x14ac:dyDescent="0.25"/>
    <row r="127589" x14ac:dyDescent="0.25"/>
    <row r="127590" x14ac:dyDescent="0.25"/>
    <row r="127591" x14ac:dyDescent="0.25"/>
    <row r="127592" x14ac:dyDescent="0.25"/>
    <row r="127593" x14ac:dyDescent="0.25"/>
    <row r="127594" x14ac:dyDescent="0.25"/>
    <row r="127595" x14ac:dyDescent="0.25"/>
    <row r="127596" x14ac:dyDescent="0.25"/>
    <row r="127597" x14ac:dyDescent="0.25"/>
    <row r="127598" x14ac:dyDescent="0.25"/>
    <row r="127599" x14ac:dyDescent="0.25"/>
    <row r="127600" x14ac:dyDescent="0.25"/>
    <row r="127601" x14ac:dyDescent="0.25"/>
    <row r="127602" x14ac:dyDescent="0.25"/>
    <row r="127603" x14ac:dyDescent="0.25"/>
    <row r="127604" x14ac:dyDescent="0.25"/>
    <row r="127605" x14ac:dyDescent="0.25"/>
    <row r="127606" x14ac:dyDescent="0.25"/>
    <row r="127607" x14ac:dyDescent="0.25"/>
    <row r="127608" x14ac:dyDescent="0.25"/>
    <row r="127609" x14ac:dyDescent="0.25"/>
    <row r="127610" x14ac:dyDescent="0.25"/>
    <row r="127611" x14ac:dyDescent="0.25"/>
    <row r="127612" x14ac:dyDescent="0.25"/>
    <row r="127613" x14ac:dyDescent="0.25"/>
    <row r="127614" x14ac:dyDescent="0.25"/>
    <row r="127615" x14ac:dyDescent="0.25"/>
    <row r="127616" x14ac:dyDescent="0.25"/>
    <row r="127617" x14ac:dyDescent="0.25"/>
    <row r="127618" x14ac:dyDescent="0.25"/>
    <row r="127619" x14ac:dyDescent="0.25"/>
    <row r="127620" x14ac:dyDescent="0.25"/>
    <row r="127621" x14ac:dyDescent="0.25"/>
    <row r="127622" x14ac:dyDescent="0.25"/>
    <row r="127623" x14ac:dyDescent="0.25"/>
    <row r="127624" x14ac:dyDescent="0.25"/>
    <row r="127625" x14ac:dyDescent="0.25"/>
    <row r="127626" x14ac:dyDescent="0.25"/>
    <row r="127627" x14ac:dyDescent="0.25"/>
    <row r="127628" x14ac:dyDescent="0.25"/>
    <row r="127629" x14ac:dyDescent="0.25"/>
    <row r="127630" x14ac:dyDescent="0.25"/>
    <row r="127631" x14ac:dyDescent="0.25"/>
    <row r="127632" x14ac:dyDescent="0.25"/>
    <row r="127633" x14ac:dyDescent="0.25"/>
    <row r="127634" x14ac:dyDescent="0.25"/>
    <row r="127635" x14ac:dyDescent="0.25"/>
    <row r="127636" x14ac:dyDescent="0.25"/>
    <row r="127637" x14ac:dyDescent="0.25"/>
    <row r="127638" x14ac:dyDescent="0.25"/>
    <row r="127639" x14ac:dyDescent="0.25"/>
    <row r="127640" x14ac:dyDescent="0.25"/>
    <row r="127641" x14ac:dyDescent="0.25"/>
    <row r="127642" x14ac:dyDescent="0.25"/>
    <row r="127643" x14ac:dyDescent="0.25"/>
    <row r="127644" x14ac:dyDescent="0.25"/>
    <row r="127645" x14ac:dyDescent="0.25"/>
    <row r="127646" x14ac:dyDescent="0.25"/>
    <row r="127647" x14ac:dyDescent="0.25"/>
    <row r="127648" x14ac:dyDescent="0.25"/>
    <row r="127649" x14ac:dyDescent="0.25"/>
    <row r="127650" x14ac:dyDescent="0.25"/>
    <row r="127651" x14ac:dyDescent="0.25"/>
    <row r="127652" x14ac:dyDescent="0.25"/>
    <row r="127653" x14ac:dyDescent="0.25"/>
    <row r="127654" x14ac:dyDescent="0.25"/>
    <row r="127655" x14ac:dyDescent="0.25"/>
    <row r="127656" x14ac:dyDescent="0.25"/>
    <row r="127657" x14ac:dyDescent="0.25"/>
    <row r="127658" x14ac:dyDescent="0.25"/>
    <row r="127659" x14ac:dyDescent="0.25"/>
    <row r="127660" x14ac:dyDescent="0.25"/>
    <row r="127661" x14ac:dyDescent="0.25"/>
    <row r="127662" x14ac:dyDescent="0.25"/>
    <row r="127663" x14ac:dyDescent="0.25"/>
    <row r="127664" x14ac:dyDescent="0.25"/>
    <row r="127665" x14ac:dyDescent="0.25"/>
    <row r="127666" x14ac:dyDescent="0.25"/>
    <row r="127667" x14ac:dyDescent="0.25"/>
    <row r="127668" x14ac:dyDescent="0.25"/>
    <row r="127669" x14ac:dyDescent="0.25"/>
    <row r="127670" x14ac:dyDescent="0.25"/>
    <row r="127671" x14ac:dyDescent="0.25"/>
    <row r="127672" x14ac:dyDescent="0.25"/>
    <row r="127673" x14ac:dyDescent="0.25"/>
    <row r="127674" x14ac:dyDescent="0.25"/>
    <row r="127675" x14ac:dyDescent="0.25"/>
    <row r="127676" x14ac:dyDescent="0.25"/>
    <row r="127677" x14ac:dyDescent="0.25"/>
    <row r="127678" x14ac:dyDescent="0.25"/>
    <row r="127679" x14ac:dyDescent="0.25"/>
    <row r="127680" x14ac:dyDescent="0.25"/>
    <row r="127681" x14ac:dyDescent="0.25"/>
    <row r="127682" x14ac:dyDescent="0.25"/>
    <row r="127683" x14ac:dyDescent="0.25"/>
    <row r="127684" x14ac:dyDescent="0.25"/>
    <row r="127685" x14ac:dyDescent="0.25"/>
    <row r="127686" x14ac:dyDescent="0.25"/>
    <row r="127687" x14ac:dyDescent="0.25"/>
    <row r="127688" x14ac:dyDescent="0.25"/>
    <row r="127689" x14ac:dyDescent="0.25"/>
    <row r="127690" x14ac:dyDescent="0.25"/>
    <row r="127691" x14ac:dyDescent="0.25"/>
    <row r="127692" x14ac:dyDescent="0.25"/>
    <row r="127693" x14ac:dyDescent="0.25"/>
    <row r="127694" x14ac:dyDescent="0.25"/>
    <row r="127695" x14ac:dyDescent="0.25"/>
    <row r="127696" x14ac:dyDescent="0.25"/>
    <row r="127697" x14ac:dyDescent="0.25"/>
    <row r="127698" x14ac:dyDescent="0.25"/>
    <row r="127699" x14ac:dyDescent="0.25"/>
    <row r="127700" x14ac:dyDescent="0.25"/>
    <row r="127701" x14ac:dyDescent="0.25"/>
    <row r="127702" x14ac:dyDescent="0.25"/>
    <row r="127703" x14ac:dyDescent="0.25"/>
    <row r="127704" x14ac:dyDescent="0.25"/>
    <row r="127705" x14ac:dyDescent="0.25"/>
    <row r="127706" x14ac:dyDescent="0.25"/>
    <row r="127707" x14ac:dyDescent="0.25"/>
    <row r="127708" x14ac:dyDescent="0.25"/>
    <row r="127709" x14ac:dyDescent="0.25"/>
    <row r="127710" x14ac:dyDescent="0.25"/>
    <row r="127711" x14ac:dyDescent="0.25"/>
    <row r="127712" x14ac:dyDescent="0.25"/>
    <row r="127713" x14ac:dyDescent="0.25"/>
    <row r="127714" x14ac:dyDescent="0.25"/>
    <row r="127715" x14ac:dyDescent="0.25"/>
    <row r="127716" x14ac:dyDescent="0.25"/>
    <row r="127717" x14ac:dyDescent="0.25"/>
    <row r="127718" x14ac:dyDescent="0.25"/>
    <row r="127719" x14ac:dyDescent="0.25"/>
    <row r="127720" x14ac:dyDescent="0.25"/>
    <row r="127721" x14ac:dyDescent="0.25"/>
    <row r="127722" x14ac:dyDescent="0.25"/>
    <row r="127723" x14ac:dyDescent="0.25"/>
    <row r="127724" x14ac:dyDescent="0.25"/>
    <row r="127725" x14ac:dyDescent="0.25"/>
    <row r="127726" x14ac:dyDescent="0.25"/>
    <row r="127727" x14ac:dyDescent="0.25"/>
    <row r="127728" x14ac:dyDescent="0.25"/>
    <row r="127729" x14ac:dyDescent="0.25"/>
    <row r="127730" x14ac:dyDescent="0.25"/>
    <row r="127731" x14ac:dyDescent="0.25"/>
    <row r="127732" x14ac:dyDescent="0.25"/>
    <row r="127733" x14ac:dyDescent="0.25"/>
    <row r="127734" x14ac:dyDescent="0.25"/>
    <row r="127735" x14ac:dyDescent="0.25"/>
    <row r="127736" x14ac:dyDescent="0.25"/>
    <row r="127737" x14ac:dyDescent="0.25"/>
    <row r="127738" x14ac:dyDescent="0.25"/>
    <row r="127739" x14ac:dyDescent="0.25"/>
    <row r="127740" x14ac:dyDescent="0.25"/>
    <row r="127741" x14ac:dyDescent="0.25"/>
    <row r="127742" x14ac:dyDescent="0.25"/>
    <row r="127743" x14ac:dyDescent="0.25"/>
    <row r="127744" x14ac:dyDescent="0.25"/>
    <row r="127745" x14ac:dyDescent="0.25"/>
    <row r="127746" x14ac:dyDescent="0.25"/>
    <row r="127747" x14ac:dyDescent="0.25"/>
    <row r="127748" x14ac:dyDescent="0.25"/>
    <row r="127749" x14ac:dyDescent="0.25"/>
    <row r="127750" x14ac:dyDescent="0.25"/>
    <row r="127751" x14ac:dyDescent="0.25"/>
    <row r="127752" x14ac:dyDescent="0.25"/>
    <row r="127753" x14ac:dyDescent="0.25"/>
    <row r="127754" x14ac:dyDescent="0.25"/>
    <row r="127755" x14ac:dyDescent="0.25"/>
    <row r="127756" x14ac:dyDescent="0.25"/>
    <row r="127757" x14ac:dyDescent="0.25"/>
    <row r="127758" x14ac:dyDescent="0.25"/>
    <row r="127759" x14ac:dyDescent="0.25"/>
    <row r="127760" x14ac:dyDescent="0.25"/>
    <row r="127761" x14ac:dyDescent="0.25"/>
    <row r="127762" x14ac:dyDescent="0.25"/>
    <row r="127763" x14ac:dyDescent="0.25"/>
    <row r="127764" x14ac:dyDescent="0.25"/>
    <row r="127765" x14ac:dyDescent="0.25"/>
    <row r="127766" x14ac:dyDescent="0.25"/>
    <row r="127767" x14ac:dyDescent="0.25"/>
    <row r="127768" x14ac:dyDescent="0.25"/>
    <row r="127769" x14ac:dyDescent="0.25"/>
    <row r="127770" x14ac:dyDescent="0.25"/>
    <row r="127771" x14ac:dyDescent="0.25"/>
    <row r="127772" x14ac:dyDescent="0.25"/>
    <row r="127773" x14ac:dyDescent="0.25"/>
    <row r="127774" x14ac:dyDescent="0.25"/>
    <row r="127775" x14ac:dyDescent="0.25"/>
    <row r="127776" x14ac:dyDescent="0.25"/>
    <row r="127777" x14ac:dyDescent="0.25"/>
    <row r="127778" x14ac:dyDescent="0.25"/>
    <row r="127779" x14ac:dyDescent="0.25"/>
    <row r="127780" x14ac:dyDescent="0.25"/>
    <row r="127781" x14ac:dyDescent="0.25"/>
    <row r="127782" x14ac:dyDescent="0.25"/>
    <row r="127783" x14ac:dyDescent="0.25"/>
    <row r="127784" x14ac:dyDescent="0.25"/>
    <row r="127785" x14ac:dyDescent="0.25"/>
    <row r="127786" x14ac:dyDescent="0.25"/>
    <row r="127787" x14ac:dyDescent="0.25"/>
    <row r="127788" x14ac:dyDescent="0.25"/>
    <row r="127789" x14ac:dyDescent="0.25"/>
    <row r="127790" x14ac:dyDescent="0.25"/>
    <row r="127791" x14ac:dyDescent="0.25"/>
    <row r="127792" x14ac:dyDescent="0.25"/>
    <row r="127793" x14ac:dyDescent="0.25"/>
    <row r="127794" x14ac:dyDescent="0.25"/>
    <row r="127795" x14ac:dyDescent="0.25"/>
    <row r="127796" x14ac:dyDescent="0.25"/>
    <row r="127797" x14ac:dyDescent="0.25"/>
    <row r="127798" x14ac:dyDescent="0.25"/>
    <row r="127799" x14ac:dyDescent="0.25"/>
    <row r="127800" x14ac:dyDescent="0.25"/>
    <row r="127801" x14ac:dyDescent="0.25"/>
    <row r="127802" x14ac:dyDescent="0.25"/>
    <row r="127803" x14ac:dyDescent="0.25"/>
    <row r="127804" x14ac:dyDescent="0.25"/>
    <row r="127805" x14ac:dyDescent="0.25"/>
    <row r="127806" x14ac:dyDescent="0.25"/>
    <row r="127807" x14ac:dyDescent="0.25"/>
    <row r="127808" x14ac:dyDescent="0.25"/>
    <row r="127809" x14ac:dyDescent="0.25"/>
    <row r="127810" x14ac:dyDescent="0.25"/>
    <row r="127811" x14ac:dyDescent="0.25"/>
    <row r="127812" x14ac:dyDescent="0.25"/>
    <row r="127813" x14ac:dyDescent="0.25"/>
    <row r="127814" x14ac:dyDescent="0.25"/>
    <row r="127815" x14ac:dyDescent="0.25"/>
    <row r="127816" x14ac:dyDescent="0.25"/>
    <row r="127817" x14ac:dyDescent="0.25"/>
    <row r="127818" x14ac:dyDescent="0.25"/>
    <row r="127819" x14ac:dyDescent="0.25"/>
    <row r="127820" x14ac:dyDescent="0.25"/>
    <row r="127821" x14ac:dyDescent="0.25"/>
    <row r="127822" x14ac:dyDescent="0.25"/>
    <row r="127823" x14ac:dyDescent="0.25"/>
    <row r="127824" x14ac:dyDescent="0.25"/>
    <row r="127825" x14ac:dyDescent="0.25"/>
    <row r="127826" x14ac:dyDescent="0.25"/>
    <row r="127827" x14ac:dyDescent="0.25"/>
    <row r="127828" x14ac:dyDescent="0.25"/>
    <row r="127829" x14ac:dyDescent="0.25"/>
    <row r="127830" x14ac:dyDescent="0.25"/>
    <row r="127831" x14ac:dyDescent="0.25"/>
    <row r="127832" x14ac:dyDescent="0.25"/>
    <row r="127833" x14ac:dyDescent="0.25"/>
    <row r="127834" x14ac:dyDescent="0.25"/>
    <row r="127835" x14ac:dyDescent="0.25"/>
    <row r="127836" x14ac:dyDescent="0.25"/>
    <row r="127837" x14ac:dyDescent="0.25"/>
    <row r="127838" x14ac:dyDescent="0.25"/>
    <row r="127839" x14ac:dyDescent="0.25"/>
    <row r="127840" x14ac:dyDescent="0.25"/>
    <row r="127841" x14ac:dyDescent="0.25"/>
    <row r="127842" x14ac:dyDescent="0.25"/>
    <row r="127843" x14ac:dyDescent="0.25"/>
    <row r="127844" x14ac:dyDescent="0.25"/>
    <row r="127845" x14ac:dyDescent="0.25"/>
    <row r="127846" x14ac:dyDescent="0.25"/>
    <row r="127847" x14ac:dyDescent="0.25"/>
    <row r="127848" x14ac:dyDescent="0.25"/>
    <row r="127849" x14ac:dyDescent="0.25"/>
    <row r="127850" x14ac:dyDescent="0.25"/>
    <row r="127851" x14ac:dyDescent="0.25"/>
    <row r="127852" x14ac:dyDescent="0.25"/>
    <row r="127853" x14ac:dyDescent="0.25"/>
    <row r="127854" x14ac:dyDescent="0.25"/>
    <row r="127855" x14ac:dyDescent="0.25"/>
    <row r="127856" x14ac:dyDescent="0.25"/>
    <row r="127857" x14ac:dyDescent="0.25"/>
    <row r="127858" x14ac:dyDescent="0.25"/>
    <row r="127859" x14ac:dyDescent="0.25"/>
    <row r="127860" x14ac:dyDescent="0.25"/>
    <row r="127861" x14ac:dyDescent="0.25"/>
    <row r="127862" x14ac:dyDescent="0.25"/>
    <row r="127863" x14ac:dyDescent="0.25"/>
    <row r="127864" x14ac:dyDescent="0.25"/>
    <row r="127865" x14ac:dyDescent="0.25"/>
    <row r="127866" x14ac:dyDescent="0.25"/>
    <row r="127867" x14ac:dyDescent="0.25"/>
    <row r="127868" x14ac:dyDescent="0.25"/>
    <row r="127869" x14ac:dyDescent="0.25"/>
    <row r="127870" x14ac:dyDescent="0.25"/>
    <row r="127871" x14ac:dyDescent="0.25"/>
    <row r="127872" x14ac:dyDescent="0.25"/>
    <row r="127873" x14ac:dyDescent="0.25"/>
    <row r="127874" x14ac:dyDescent="0.25"/>
    <row r="127875" x14ac:dyDescent="0.25"/>
    <row r="127876" x14ac:dyDescent="0.25"/>
    <row r="127877" x14ac:dyDescent="0.25"/>
    <row r="127878" x14ac:dyDescent="0.25"/>
    <row r="127879" x14ac:dyDescent="0.25"/>
    <row r="127880" x14ac:dyDescent="0.25"/>
    <row r="127881" x14ac:dyDescent="0.25"/>
    <row r="127882" x14ac:dyDescent="0.25"/>
    <row r="127883" x14ac:dyDescent="0.25"/>
    <row r="127884" x14ac:dyDescent="0.25"/>
    <row r="127885" x14ac:dyDescent="0.25"/>
    <row r="127886" x14ac:dyDescent="0.25"/>
    <row r="127887" x14ac:dyDescent="0.25"/>
    <row r="127888" x14ac:dyDescent="0.25"/>
    <row r="127889" x14ac:dyDescent="0.25"/>
    <row r="127890" x14ac:dyDescent="0.25"/>
    <row r="127891" x14ac:dyDescent="0.25"/>
    <row r="127892" x14ac:dyDescent="0.25"/>
    <row r="127893" x14ac:dyDescent="0.25"/>
    <row r="127894" x14ac:dyDescent="0.25"/>
    <row r="127895" x14ac:dyDescent="0.25"/>
    <row r="127896" x14ac:dyDescent="0.25"/>
    <row r="127897" x14ac:dyDescent="0.25"/>
    <row r="127898" x14ac:dyDescent="0.25"/>
    <row r="127899" x14ac:dyDescent="0.25"/>
    <row r="127900" x14ac:dyDescent="0.25"/>
    <row r="127901" x14ac:dyDescent="0.25"/>
    <row r="127902" x14ac:dyDescent="0.25"/>
    <row r="127903" x14ac:dyDescent="0.25"/>
    <row r="127904" x14ac:dyDescent="0.25"/>
    <row r="127905" x14ac:dyDescent="0.25"/>
    <row r="127906" x14ac:dyDescent="0.25"/>
    <row r="127907" x14ac:dyDescent="0.25"/>
    <row r="127908" x14ac:dyDescent="0.25"/>
    <row r="127909" x14ac:dyDescent="0.25"/>
    <row r="127910" x14ac:dyDescent="0.25"/>
    <row r="127911" x14ac:dyDescent="0.25"/>
    <row r="127912" x14ac:dyDescent="0.25"/>
    <row r="127913" x14ac:dyDescent="0.25"/>
    <row r="127914" x14ac:dyDescent="0.25"/>
    <row r="127915" x14ac:dyDescent="0.25"/>
    <row r="127916" x14ac:dyDescent="0.25"/>
    <row r="127917" x14ac:dyDescent="0.25"/>
    <row r="127918" x14ac:dyDescent="0.25"/>
    <row r="127919" x14ac:dyDescent="0.25"/>
    <row r="127920" x14ac:dyDescent="0.25"/>
    <row r="127921" x14ac:dyDescent="0.25"/>
    <row r="127922" x14ac:dyDescent="0.25"/>
    <row r="127923" x14ac:dyDescent="0.25"/>
    <row r="127924" x14ac:dyDescent="0.25"/>
    <row r="127925" x14ac:dyDescent="0.25"/>
    <row r="127926" x14ac:dyDescent="0.25"/>
    <row r="127927" x14ac:dyDescent="0.25"/>
    <row r="127928" x14ac:dyDescent="0.25"/>
    <row r="127929" x14ac:dyDescent="0.25"/>
    <row r="127930" x14ac:dyDescent="0.25"/>
    <row r="127931" x14ac:dyDescent="0.25"/>
    <row r="127932" x14ac:dyDescent="0.25"/>
    <row r="127933" x14ac:dyDescent="0.25"/>
    <row r="127934" x14ac:dyDescent="0.25"/>
    <row r="127935" x14ac:dyDescent="0.25"/>
    <row r="127936" x14ac:dyDescent="0.25"/>
    <row r="127937" x14ac:dyDescent="0.25"/>
    <row r="127938" x14ac:dyDescent="0.25"/>
    <row r="127939" x14ac:dyDescent="0.25"/>
    <row r="127940" x14ac:dyDescent="0.25"/>
    <row r="127941" x14ac:dyDescent="0.25"/>
    <row r="127942" x14ac:dyDescent="0.25"/>
    <row r="127943" x14ac:dyDescent="0.25"/>
    <row r="127944" x14ac:dyDescent="0.25"/>
    <row r="127945" x14ac:dyDescent="0.25"/>
    <row r="127946" x14ac:dyDescent="0.25"/>
    <row r="127947" x14ac:dyDescent="0.25"/>
    <row r="127948" x14ac:dyDescent="0.25"/>
    <row r="127949" x14ac:dyDescent="0.25"/>
    <row r="127950" x14ac:dyDescent="0.25"/>
    <row r="127951" x14ac:dyDescent="0.25"/>
    <row r="127952" x14ac:dyDescent="0.25"/>
    <row r="127953" x14ac:dyDescent="0.25"/>
    <row r="127954" x14ac:dyDescent="0.25"/>
    <row r="127955" x14ac:dyDescent="0.25"/>
    <row r="127956" x14ac:dyDescent="0.25"/>
    <row r="127957" x14ac:dyDescent="0.25"/>
    <row r="127958" x14ac:dyDescent="0.25"/>
    <row r="127959" x14ac:dyDescent="0.25"/>
    <row r="127960" x14ac:dyDescent="0.25"/>
    <row r="127961" x14ac:dyDescent="0.25"/>
    <row r="127962" x14ac:dyDescent="0.25"/>
    <row r="127963" x14ac:dyDescent="0.25"/>
    <row r="127964" x14ac:dyDescent="0.25"/>
    <row r="127965" x14ac:dyDescent="0.25"/>
    <row r="127966" x14ac:dyDescent="0.25"/>
    <row r="127967" x14ac:dyDescent="0.25"/>
    <row r="127968" x14ac:dyDescent="0.25"/>
    <row r="127969" x14ac:dyDescent="0.25"/>
    <row r="127970" x14ac:dyDescent="0.25"/>
    <row r="127971" x14ac:dyDescent="0.25"/>
    <row r="127972" x14ac:dyDescent="0.25"/>
    <row r="127973" x14ac:dyDescent="0.25"/>
    <row r="127974" x14ac:dyDescent="0.25"/>
    <row r="127975" x14ac:dyDescent="0.25"/>
    <row r="127976" x14ac:dyDescent="0.25"/>
    <row r="127977" x14ac:dyDescent="0.25"/>
    <row r="127978" x14ac:dyDescent="0.25"/>
    <row r="127979" x14ac:dyDescent="0.25"/>
    <row r="127980" x14ac:dyDescent="0.25"/>
    <row r="127981" x14ac:dyDescent="0.25"/>
    <row r="127982" x14ac:dyDescent="0.25"/>
    <row r="127983" x14ac:dyDescent="0.25"/>
    <row r="127984" x14ac:dyDescent="0.25"/>
    <row r="127985" x14ac:dyDescent="0.25"/>
    <row r="127986" x14ac:dyDescent="0.25"/>
    <row r="127987" x14ac:dyDescent="0.25"/>
    <row r="127988" x14ac:dyDescent="0.25"/>
    <row r="127989" x14ac:dyDescent="0.25"/>
    <row r="127990" x14ac:dyDescent="0.25"/>
    <row r="127991" x14ac:dyDescent="0.25"/>
    <row r="127992" x14ac:dyDescent="0.25"/>
    <row r="127993" x14ac:dyDescent="0.25"/>
    <row r="127994" x14ac:dyDescent="0.25"/>
    <row r="127995" x14ac:dyDescent="0.25"/>
    <row r="127996" x14ac:dyDescent="0.25"/>
    <row r="127997" x14ac:dyDescent="0.25"/>
    <row r="127998" x14ac:dyDescent="0.25"/>
    <row r="127999" x14ac:dyDescent="0.25"/>
    <row r="128000" x14ac:dyDescent="0.25"/>
    <row r="128001" x14ac:dyDescent="0.25"/>
    <row r="128002" x14ac:dyDescent="0.25"/>
    <row r="128003" x14ac:dyDescent="0.25"/>
    <row r="128004" x14ac:dyDescent="0.25"/>
    <row r="128005" x14ac:dyDescent="0.25"/>
    <row r="128006" x14ac:dyDescent="0.25"/>
    <row r="128007" x14ac:dyDescent="0.25"/>
    <row r="128008" x14ac:dyDescent="0.25"/>
    <row r="128009" x14ac:dyDescent="0.25"/>
    <row r="128010" x14ac:dyDescent="0.25"/>
    <row r="128011" x14ac:dyDescent="0.25"/>
    <row r="128012" x14ac:dyDescent="0.25"/>
    <row r="128013" x14ac:dyDescent="0.25"/>
    <row r="128014" x14ac:dyDescent="0.25"/>
    <row r="128015" x14ac:dyDescent="0.25"/>
    <row r="128016" x14ac:dyDescent="0.25"/>
    <row r="128017" x14ac:dyDescent="0.25"/>
    <row r="128018" x14ac:dyDescent="0.25"/>
    <row r="128019" x14ac:dyDescent="0.25"/>
    <row r="128020" x14ac:dyDescent="0.25"/>
    <row r="128021" x14ac:dyDescent="0.25"/>
    <row r="128022" x14ac:dyDescent="0.25"/>
    <row r="128023" x14ac:dyDescent="0.25"/>
    <row r="128024" x14ac:dyDescent="0.25"/>
    <row r="128025" x14ac:dyDescent="0.25"/>
    <row r="128026" x14ac:dyDescent="0.25"/>
    <row r="128027" x14ac:dyDescent="0.25"/>
    <row r="128028" x14ac:dyDescent="0.25"/>
    <row r="128029" x14ac:dyDescent="0.25"/>
    <row r="128030" x14ac:dyDescent="0.25"/>
    <row r="128031" x14ac:dyDescent="0.25"/>
    <row r="128032" x14ac:dyDescent="0.25"/>
    <row r="128033" x14ac:dyDescent="0.25"/>
    <row r="128034" x14ac:dyDescent="0.25"/>
    <row r="128035" x14ac:dyDescent="0.25"/>
    <row r="128036" x14ac:dyDescent="0.25"/>
    <row r="128037" x14ac:dyDescent="0.25"/>
    <row r="128038" x14ac:dyDescent="0.25"/>
    <row r="128039" x14ac:dyDescent="0.25"/>
    <row r="128040" x14ac:dyDescent="0.25"/>
    <row r="128041" x14ac:dyDescent="0.25"/>
    <row r="128042" x14ac:dyDescent="0.25"/>
    <row r="128043" x14ac:dyDescent="0.25"/>
    <row r="128044" x14ac:dyDescent="0.25"/>
    <row r="128045" x14ac:dyDescent="0.25"/>
    <row r="128046" x14ac:dyDescent="0.25"/>
    <row r="128047" x14ac:dyDescent="0.25"/>
    <row r="128048" x14ac:dyDescent="0.25"/>
    <row r="128049" x14ac:dyDescent="0.25"/>
    <row r="128050" x14ac:dyDescent="0.25"/>
    <row r="128051" x14ac:dyDescent="0.25"/>
    <row r="128052" x14ac:dyDescent="0.25"/>
    <row r="128053" x14ac:dyDescent="0.25"/>
    <row r="128054" x14ac:dyDescent="0.25"/>
    <row r="128055" x14ac:dyDescent="0.25"/>
    <row r="128056" x14ac:dyDescent="0.25"/>
    <row r="128057" x14ac:dyDescent="0.25"/>
    <row r="128058" x14ac:dyDescent="0.25"/>
    <row r="128059" x14ac:dyDescent="0.25"/>
    <row r="128060" x14ac:dyDescent="0.25"/>
    <row r="128061" x14ac:dyDescent="0.25"/>
    <row r="128062" x14ac:dyDescent="0.25"/>
    <row r="128063" x14ac:dyDescent="0.25"/>
    <row r="128064" x14ac:dyDescent="0.25"/>
    <row r="128065" x14ac:dyDescent="0.25"/>
    <row r="128066" x14ac:dyDescent="0.25"/>
    <row r="128067" x14ac:dyDescent="0.25"/>
    <row r="128068" x14ac:dyDescent="0.25"/>
    <row r="128069" x14ac:dyDescent="0.25"/>
    <row r="128070" x14ac:dyDescent="0.25"/>
    <row r="128071" x14ac:dyDescent="0.25"/>
    <row r="128072" x14ac:dyDescent="0.25"/>
    <row r="128073" x14ac:dyDescent="0.25"/>
    <row r="128074" x14ac:dyDescent="0.25"/>
    <row r="128075" x14ac:dyDescent="0.25"/>
    <row r="128076" x14ac:dyDescent="0.25"/>
    <row r="128077" x14ac:dyDescent="0.25"/>
    <row r="128078" x14ac:dyDescent="0.25"/>
    <row r="128079" x14ac:dyDescent="0.25"/>
    <row r="128080" x14ac:dyDescent="0.25"/>
    <row r="128081" x14ac:dyDescent="0.25"/>
    <row r="128082" x14ac:dyDescent="0.25"/>
    <row r="128083" x14ac:dyDescent="0.25"/>
    <row r="128084" x14ac:dyDescent="0.25"/>
    <row r="128085" x14ac:dyDescent="0.25"/>
    <row r="128086" x14ac:dyDescent="0.25"/>
    <row r="128087" x14ac:dyDescent="0.25"/>
    <row r="128088" x14ac:dyDescent="0.25"/>
    <row r="128089" x14ac:dyDescent="0.25"/>
    <row r="128090" x14ac:dyDescent="0.25"/>
    <row r="128091" x14ac:dyDescent="0.25"/>
    <row r="128092" x14ac:dyDescent="0.25"/>
    <row r="128093" x14ac:dyDescent="0.25"/>
    <row r="128094" x14ac:dyDescent="0.25"/>
    <row r="128095" x14ac:dyDescent="0.25"/>
    <row r="128096" x14ac:dyDescent="0.25"/>
    <row r="128097" x14ac:dyDescent="0.25"/>
    <row r="128098" x14ac:dyDescent="0.25"/>
    <row r="128099" x14ac:dyDescent="0.25"/>
    <row r="128100" x14ac:dyDescent="0.25"/>
    <row r="128101" x14ac:dyDescent="0.25"/>
    <row r="128102" x14ac:dyDescent="0.25"/>
    <row r="128103" x14ac:dyDescent="0.25"/>
    <row r="128104" x14ac:dyDescent="0.25"/>
    <row r="128105" x14ac:dyDescent="0.25"/>
    <row r="128106" x14ac:dyDescent="0.25"/>
    <row r="128107" x14ac:dyDescent="0.25"/>
    <row r="128108" x14ac:dyDescent="0.25"/>
    <row r="128109" x14ac:dyDescent="0.25"/>
    <row r="128110" x14ac:dyDescent="0.25"/>
    <row r="128111" x14ac:dyDescent="0.25"/>
    <row r="128112" x14ac:dyDescent="0.25"/>
    <row r="128113" x14ac:dyDescent="0.25"/>
    <row r="128114" x14ac:dyDescent="0.25"/>
    <row r="128115" x14ac:dyDescent="0.25"/>
    <row r="128116" x14ac:dyDescent="0.25"/>
    <row r="128117" x14ac:dyDescent="0.25"/>
    <row r="128118" x14ac:dyDescent="0.25"/>
    <row r="128119" x14ac:dyDescent="0.25"/>
    <row r="128120" x14ac:dyDescent="0.25"/>
    <row r="128121" x14ac:dyDescent="0.25"/>
    <row r="128122" x14ac:dyDescent="0.25"/>
    <row r="128123" x14ac:dyDescent="0.25"/>
    <row r="128124" x14ac:dyDescent="0.25"/>
    <row r="128125" x14ac:dyDescent="0.25"/>
    <row r="128126" x14ac:dyDescent="0.25"/>
    <row r="128127" x14ac:dyDescent="0.25"/>
    <row r="128128" x14ac:dyDescent="0.25"/>
    <row r="128129" x14ac:dyDescent="0.25"/>
    <row r="128130" x14ac:dyDescent="0.25"/>
    <row r="128131" x14ac:dyDescent="0.25"/>
    <row r="128132" x14ac:dyDescent="0.25"/>
    <row r="128133" x14ac:dyDescent="0.25"/>
    <row r="128134" x14ac:dyDescent="0.25"/>
    <row r="128135" x14ac:dyDescent="0.25"/>
    <row r="128136" x14ac:dyDescent="0.25"/>
    <row r="128137" x14ac:dyDescent="0.25"/>
    <row r="128138" x14ac:dyDescent="0.25"/>
    <row r="128139" x14ac:dyDescent="0.25"/>
    <row r="128140" x14ac:dyDescent="0.25"/>
    <row r="128141" x14ac:dyDescent="0.25"/>
    <row r="128142" x14ac:dyDescent="0.25"/>
    <row r="128143" x14ac:dyDescent="0.25"/>
    <row r="128144" x14ac:dyDescent="0.25"/>
    <row r="128145" x14ac:dyDescent="0.25"/>
    <row r="128146" x14ac:dyDescent="0.25"/>
    <row r="128147" x14ac:dyDescent="0.25"/>
    <row r="128148" x14ac:dyDescent="0.25"/>
    <row r="128149" x14ac:dyDescent="0.25"/>
    <row r="128150" x14ac:dyDescent="0.25"/>
    <row r="128151" x14ac:dyDescent="0.25"/>
    <row r="128152" x14ac:dyDescent="0.25"/>
    <row r="128153" x14ac:dyDescent="0.25"/>
    <row r="128154" x14ac:dyDescent="0.25"/>
    <row r="128155" x14ac:dyDescent="0.25"/>
    <row r="128156" x14ac:dyDescent="0.25"/>
    <row r="128157" x14ac:dyDescent="0.25"/>
    <row r="128158" x14ac:dyDescent="0.25"/>
    <row r="128159" x14ac:dyDescent="0.25"/>
    <row r="128160" x14ac:dyDescent="0.25"/>
    <row r="128161" x14ac:dyDescent="0.25"/>
    <row r="128162" x14ac:dyDescent="0.25"/>
    <row r="128163" x14ac:dyDescent="0.25"/>
    <row r="128164" x14ac:dyDescent="0.25"/>
    <row r="128165" x14ac:dyDescent="0.25"/>
    <row r="128166" x14ac:dyDescent="0.25"/>
    <row r="128167" x14ac:dyDescent="0.25"/>
    <row r="128168" x14ac:dyDescent="0.25"/>
    <row r="128169" x14ac:dyDescent="0.25"/>
    <row r="128170" x14ac:dyDescent="0.25"/>
    <row r="128171" x14ac:dyDescent="0.25"/>
    <row r="128172" x14ac:dyDescent="0.25"/>
    <row r="128173" x14ac:dyDescent="0.25"/>
    <row r="128174" x14ac:dyDescent="0.25"/>
    <row r="128175" x14ac:dyDescent="0.25"/>
    <row r="128176" x14ac:dyDescent="0.25"/>
    <row r="128177" x14ac:dyDescent="0.25"/>
    <row r="128178" x14ac:dyDescent="0.25"/>
    <row r="128179" x14ac:dyDescent="0.25"/>
    <row r="128180" x14ac:dyDescent="0.25"/>
    <row r="128181" x14ac:dyDescent="0.25"/>
    <row r="128182" x14ac:dyDescent="0.25"/>
    <row r="128183" x14ac:dyDescent="0.25"/>
    <row r="128184" x14ac:dyDescent="0.25"/>
    <row r="128185" x14ac:dyDescent="0.25"/>
    <row r="128186" x14ac:dyDescent="0.25"/>
    <row r="128187" x14ac:dyDescent="0.25"/>
    <row r="128188" x14ac:dyDescent="0.25"/>
    <row r="128189" x14ac:dyDescent="0.25"/>
    <row r="128190" x14ac:dyDescent="0.25"/>
    <row r="128191" x14ac:dyDescent="0.25"/>
    <row r="128192" x14ac:dyDescent="0.25"/>
    <row r="128193" x14ac:dyDescent="0.25"/>
    <row r="128194" x14ac:dyDescent="0.25"/>
    <row r="128195" x14ac:dyDescent="0.25"/>
    <row r="128196" x14ac:dyDescent="0.25"/>
    <row r="128197" x14ac:dyDescent="0.25"/>
    <row r="128198" x14ac:dyDescent="0.25"/>
    <row r="128199" x14ac:dyDescent="0.25"/>
    <row r="128200" x14ac:dyDescent="0.25"/>
    <row r="128201" x14ac:dyDescent="0.25"/>
    <row r="128202" x14ac:dyDescent="0.25"/>
    <row r="128203" x14ac:dyDescent="0.25"/>
    <row r="128204" x14ac:dyDescent="0.25"/>
    <row r="128205" x14ac:dyDescent="0.25"/>
    <row r="128206" x14ac:dyDescent="0.25"/>
    <row r="128207" x14ac:dyDescent="0.25"/>
    <row r="128208" x14ac:dyDescent="0.25"/>
    <row r="128209" x14ac:dyDescent="0.25"/>
    <row r="128210" x14ac:dyDescent="0.25"/>
    <row r="128211" x14ac:dyDescent="0.25"/>
    <row r="128212" x14ac:dyDescent="0.25"/>
    <row r="128213" x14ac:dyDescent="0.25"/>
    <row r="128214" x14ac:dyDescent="0.25"/>
    <row r="128215" x14ac:dyDescent="0.25"/>
    <row r="128216" x14ac:dyDescent="0.25"/>
    <row r="128217" x14ac:dyDescent="0.25"/>
    <row r="128218" x14ac:dyDescent="0.25"/>
    <row r="128219" x14ac:dyDescent="0.25"/>
    <row r="128220" x14ac:dyDescent="0.25"/>
    <row r="128221" x14ac:dyDescent="0.25"/>
    <row r="128222" x14ac:dyDescent="0.25"/>
    <row r="128223" x14ac:dyDescent="0.25"/>
    <row r="128224" x14ac:dyDescent="0.25"/>
    <row r="128225" x14ac:dyDescent="0.25"/>
    <row r="128226" x14ac:dyDescent="0.25"/>
    <row r="128227" x14ac:dyDescent="0.25"/>
    <row r="128228" x14ac:dyDescent="0.25"/>
    <row r="128229" x14ac:dyDescent="0.25"/>
    <row r="128230" x14ac:dyDescent="0.25"/>
    <row r="128231" x14ac:dyDescent="0.25"/>
    <row r="128232" x14ac:dyDescent="0.25"/>
    <row r="128233" x14ac:dyDescent="0.25"/>
    <row r="128234" x14ac:dyDescent="0.25"/>
    <row r="128235" x14ac:dyDescent="0.25"/>
    <row r="128236" x14ac:dyDescent="0.25"/>
    <row r="128237" x14ac:dyDescent="0.25"/>
    <row r="128238" x14ac:dyDescent="0.25"/>
    <row r="128239" x14ac:dyDescent="0.25"/>
    <row r="128240" x14ac:dyDescent="0.25"/>
    <row r="128241" x14ac:dyDescent="0.25"/>
    <row r="128242" x14ac:dyDescent="0.25"/>
    <row r="128243" x14ac:dyDescent="0.25"/>
    <row r="128244" x14ac:dyDescent="0.25"/>
    <row r="128245" x14ac:dyDescent="0.25"/>
    <row r="128246" x14ac:dyDescent="0.25"/>
    <row r="128247" x14ac:dyDescent="0.25"/>
    <row r="128248" x14ac:dyDescent="0.25"/>
    <row r="128249" x14ac:dyDescent="0.25"/>
    <row r="128250" x14ac:dyDescent="0.25"/>
    <row r="128251" x14ac:dyDescent="0.25"/>
    <row r="128252" x14ac:dyDescent="0.25"/>
    <row r="128253" x14ac:dyDescent="0.25"/>
    <row r="128254" x14ac:dyDescent="0.25"/>
    <row r="128255" x14ac:dyDescent="0.25"/>
    <row r="128256" x14ac:dyDescent="0.25"/>
    <row r="128257" x14ac:dyDescent="0.25"/>
    <row r="128258" x14ac:dyDescent="0.25"/>
    <row r="128259" x14ac:dyDescent="0.25"/>
    <row r="128260" x14ac:dyDescent="0.25"/>
    <row r="128261" x14ac:dyDescent="0.25"/>
    <row r="128262" x14ac:dyDescent="0.25"/>
    <row r="128263" x14ac:dyDescent="0.25"/>
    <row r="128264" x14ac:dyDescent="0.25"/>
    <row r="128265" x14ac:dyDescent="0.25"/>
    <row r="128266" x14ac:dyDescent="0.25"/>
    <row r="128267" x14ac:dyDescent="0.25"/>
    <row r="128268" x14ac:dyDescent="0.25"/>
    <row r="128269" x14ac:dyDescent="0.25"/>
    <row r="128270" x14ac:dyDescent="0.25"/>
    <row r="128271" x14ac:dyDescent="0.25"/>
    <row r="128272" x14ac:dyDescent="0.25"/>
    <row r="128273" x14ac:dyDescent="0.25"/>
    <row r="128274" x14ac:dyDescent="0.25"/>
    <row r="128275" x14ac:dyDescent="0.25"/>
    <row r="128276" x14ac:dyDescent="0.25"/>
    <row r="128277" x14ac:dyDescent="0.25"/>
    <row r="128278" x14ac:dyDescent="0.25"/>
    <row r="128279" x14ac:dyDescent="0.25"/>
    <row r="128280" x14ac:dyDescent="0.25"/>
    <row r="128281" x14ac:dyDescent="0.25"/>
    <row r="128282" x14ac:dyDescent="0.25"/>
    <row r="128283" x14ac:dyDescent="0.25"/>
    <row r="128284" x14ac:dyDescent="0.25"/>
    <row r="128285" x14ac:dyDescent="0.25"/>
    <row r="128286" x14ac:dyDescent="0.25"/>
    <row r="128287" x14ac:dyDescent="0.25"/>
    <row r="128288" x14ac:dyDescent="0.25"/>
    <row r="128289" x14ac:dyDescent="0.25"/>
    <row r="128290" x14ac:dyDescent="0.25"/>
    <row r="128291" x14ac:dyDescent="0.25"/>
    <row r="128292" x14ac:dyDescent="0.25"/>
    <row r="128293" x14ac:dyDescent="0.25"/>
    <row r="128294" x14ac:dyDescent="0.25"/>
    <row r="128295" x14ac:dyDescent="0.25"/>
    <row r="128296" x14ac:dyDescent="0.25"/>
    <row r="128297" x14ac:dyDescent="0.25"/>
    <row r="128298" x14ac:dyDescent="0.25"/>
    <row r="128299" x14ac:dyDescent="0.25"/>
    <row r="128300" x14ac:dyDescent="0.25"/>
    <row r="128301" x14ac:dyDescent="0.25"/>
    <row r="128302" x14ac:dyDescent="0.25"/>
    <row r="128303" x14ac:dyDescent="0.25"/>
    <row r="128304" x14ac:dyDescent="0.25"/>
    <row r="128305" x14ac:dyDescent="0.25"/>
    <row r="128306" x14ac:dyDescent="0.25"/>
    <row r="128307" x14ac:dyDescent="0.25"/>
    <row r="128308" x14ac:dyDescent="0.25"/>
    <row r="128309" x14ac:dyDescent="0.25"/>
    <row r="128310" x14ac:dyDescent="0.25"/>
    <row r="128311" x14ac:dyDescent="0.25"/>
    <row r="128312" x14ac:dyDescent="0.25"/>
    <row r="128313" x14ac:dyDescent="0.25"/>
    <row r="128314" x14ac:dyDescent="0.25"/>
    <row r="128315" x14ac:dyDescent="0.25"/>
    <row r="128316" x14ac:dyDescent="0.25"/>
    <row r="128317" x14ac:dyDescent="0.25"/>
    <row r="128318" x14ac:dyDescent="0.25"/>
    <row r="128319" x14ac:dyDescent="0.25"/>
    <row r="128320" x14ac:dyDescent="0.25"/>
    <row r="128321" x14ac:dyDescent="0.25"/>
    <row r="128322" x14ac:dyDescent="0.25"/>
    <row r="128323" x14ac:dyDescent="0.25"/>
    <row r="128324" x14ac:dyDescent="0.25"/>
    <row r="128325" x14ac:dyDescent="0.25"/>
    <row r="128326" x14ac:dyDescent="0.25"/>
    <row r="128327" x14ac:dyDescent="0.25"/>
    <row r="128328" x14ac:dyDescent="0.25"/>
    <row r="128329" x14ac:dyDescent="0.25"/>
    <row r="128330" x14ac:dyDescent="0.25"/>
    <row r="128331" x14ac:dyDescent="0.25"/>
    <row r="128332" x14ac:dyDescent="0.25"/>
    <row r="128333" x14ac:dyDescent="0.25"/>
    <row r="128334" x14ac:dyDescent="0.25"/>
    <row r="128335" x14ac:dyDescent="0.25"/>
    <row r="128336" x14ac:dyDescent="0.25"/>
    <row r="128337" x14ac:dyDescent="0.25"/>
    <row r="128338" x14ac:dyDescent="0.25"/>
    <row r="128339" x14ac:dyDescent="0.25"/>
    <row r="128340" x14ac:dyDescent="0.25"/>
    <row r="128341" x14ac:dyDescent="0.25"/>
    <row r="128342" x14ac:dyDescent="0.25"/>
    <row r="128343" x14ac:dyDescent="0.25"/>
    <row r="128344" x14ac:dyDescent="0.25"/>
    <row r="128345" x14ac:dyDescent="0.25"/>
    <row r="128346" x14ac:dyDescent="0.25"/>
    <row r="128347" x14ac:dyDescent="0.25"/>
    <row r="128348" x14ac:dyDescent="0.25"/>
    <row r="128349" x14ac:dyDescent="0.25"/>
    <row r="128350" x14ac:dyDescent="0.25"/>
    <row r="128351" x14ac:dyDescent="0.25"/>
    <row r="128352" x14ac:dyDescent="0.25"/>
    <row r="128353" x14ac:dyDescent="0.25"/>
    <row r="128354" x14ac:dyDescent="0.25"/>
    <row r="128355" x14ac:dyDescent="0.25"/>
    <row r="128356" x14ac:dyDescent="0.25"/>
    <row r="128357" x14ac:dyDescent="0.25"/>
    <row r="128358" x14ac:dyDescent="0.25"/>
    <row r="128359" x14ac:dyDescent="0.25"/>
    <row r="128360" x14ac:dyDescent="0.25"/>
    <row r="128361" x14ac:dyDescent="0.25"/>
    <row r="128362" x14ac:dyDescent="0.25"/>
    <row r="128363" x14ac:dyDescent="0.25"/>
    <row r="128364" x14ac:dyDescent="0.25"/>
    <row r="128365" x14ac:dyDescent="0.25"/>
    <row r="128366" x14ac:dyDescent="0.25"/>
    <row r="128367" x14ac:dyDescent="0.25"/>
    <row r="128368" x14ac:dyDescent="0.25"/>
    <row r="128369" x14ac:dyDescent="0.25"/>
    <row r="128370" x14ac:dyDescent="0.25"/>
    <row r="128371" x14ac:dyDescent="0.25"/>
    <row r="128372" x14ac:dyDescent="0.25"/>
    <row r="128373" x14ac:dyDescent="0.25"/>
    <row r="128374" x14ac:dyDescent="0.25"/>
    <row r="128375" x14ac:dyDescent="0.25"/>
    <row r="128376" x14ac:dyDescent="0.25"/>
    <row r="128377" x14ac:dyDescent="0.25"/>
    <row r="128378" x14ac:dyDescent="0.25"/>
    <row r="128379" x14ac:dyDescent="0.25"/>
    <row r="128380" x14ac:dyDescent="0.25"/>
    <row r="128381" x14ac:dyDescent="0.25"/>
    <row r="128382" x14ac:dyDescent="0.25"/>
    <row r="128383" x14ac:dyDescent="0.25"/>
    <row r="128384" x14ac:dyDescent="0.25"/>
    <row r="128385" x14ac:dyDescent="0.25"/>
    <row r="128386" x14ac:dyDescent="0.25"/>
    <row r="128387" x14ac:dyDescent="0.25"/>
    <row r="128388" x14ac:dyDescent="0.25"/>
    <row r="128389" x14ac:dyDescent="0.25"/>
    <row r="128390" x14ac:dyDescent="0.25"/>
    <row r="128391" x14ac:dyDescent="0.25"/>
    <row r="128392" x14ac:dyDescent="0.25"/>
    <row r="128393" x14ac:dyDescent="0.25"/>
    <row r="128394" x14ac:dyDescent="0.25"/>
    <row r="128395" x14ac:dyDescent="0.25"/>
    <row r="128396" x14ac:dyDescent="0.25"/>
    <row r="128397" x14ac:dyDescent="0.25"/>
    <row r="128398" x14ac:dyDescent="0.25"/>
    <row r="128399" x14ac:dyDescent="0.25"/>
    <row r="128400" x14ac:dyDescent="0.25"/>
    <row r="128401" x14ac:dyDescent="0.25"/>
    <row r="128402" x14ac:dyDescent="0.25"/>
    <row r="128403" x14ac:dyDescent="0.25"/>
    <row r="128404" x14ac:dyDescent="0.25"/>
    <row r="128405" x14ac:dyDescent="0.25"/>
    <row r="128406" x14ac:dyDescent="0.25"/>
    <row r="128407" x14ac:dyDescent="0.25"/>
    <row r="128408" x14ac:dyDescent="0.25"/>
    <row r="128409" x14ac:dyDescent="0.25"/>
    <row r="128410" x14ac:dyDescent="0.25"/>
    <row r="128411" x14ac:dyDescent="0.25"/>
    <row r="128412" x14ac:dyDescent="0.25"/>
    <row r="128413" x14ac:dyDescent="0.25"/>
    <row r="128414" x14ac:dyDescent="0.25"/>
    <row r="128415" x14ac:dyDescent="0.25"/>
    <row r="128416" x14ac:dyDescent="0.25"/>
    <row r="128417" x14ac:dyDescent="0.25"/>
    <row r="128418" x14ac:dyDescent="0.25"/>
    <row r="128419" x14ac:dyDescent="0.25"/>
    <row r="128420" x14ac:dyDescent="0.25"/>
    <row r="128421" x14ac:dyDescent="0.25"/>
    <row r="128422" x14ac:dyDescent="0.25"/>
    <row r="128423" x14ac:dyDescent="0.25"/>
    <row r="128424" x14ac:dyDescent="0.25"/>
    <row r="128425" x14ac:dyDescent="0.25"/>
    <row r="128426" x14ac:dyDescent="0.25"/>
    <row r="128427" x14ac:dyDescent="0.25"/>
    <row r="128428" x14ac:dyDescent="0.25"/>
    <row r="128429" x14ac:dyDescent="0.25"/>
    <row r="128430" x14ac:dyDescent="0.25"/>
    <row r="128431" x14ac:dyDescent="0.25"/>
    <row r="128432" x14ac:dyDescent="0.25"/>
    <row r="128433" x14ac:dyDescent="0.25"/>
    <row r="128434" x14ac:dyDescent="0.25"/>
    <row r="128435" x14ac:dyDescent="0.25"/>
    <row r="128436" x14ac:dyDescent="0.25"/>
    <row r="128437" x14ac:dyDescent="0.25"/>
    <row r="128438" x14ac:dyDescent="0.25"/>
    <row r="128439" x14ac:dyDescent="0.25"/>
    <row r="128440" x14ac:dyDescent="0.25"/>
    <row r="128441" x14ac:dyDescent="0.25"/>
    <row r="128442" x14ac:dyDescent="0.25"/>
    <row r="128443" x14ac:dyDescent="0.25"/>
    <row r="128444" x14ac:dyDescent="0.25"/>
    <row r="128445" x14ac:dyDescent="0.25"/>
    <row r="128446" x14ac:dyDescent="0.25"/>
    <row r="128447" x14ac:dyDescent="0.25"/>
    <row r="128448" x14ac:dyDescent="0.25"/>
    <row r="128449" x14ac:dyDescent="0.25"/>
    <row r="128450" x14ac:dyDescent="0.25"/>
    <row r="128451" x14ac:dyDescent="0.25"/>
    <row r="128452" x14ac:dyDescent="0.25"/>
    <row r="128453" x14ac:dyDescent="0.25"/>
    <row r="128454" x14ac:dyDescent="0.25"/>
    <row r="128455" x14ac:dyDescent="0.25"/>
    <row r="128456" x14ac:dyDescent="0.25"/>
    <row r="128457" x14ac:dyDescent="0.25"/>
    <row r="128458" x14ac:dyDescent="0.25"/>
    <row r="128459" x14ac:dyDescent="0.25"/>
    <row r="128460" x14ac:dyDescent="0.25"/>
    <row r="128461" x14ac:dyDescent="0.25"/>
    <row r="128462" x14ac:dyDescent="0.25"/>
    <row r="128463" x14ac:dyDescent="0.25"/>
    <row r="128464" x14ac:dyDescent="0.25"/>
    <row r="128465" x14ac:dyDescent="0.25"/>
    <row r="128466" x14ac:dyDescent="0.25"/>
    <row r="128467" x14ac:dyDescent="0.25"/>
    <row r="128468" x14ac:dyDescent="0.25"/>
    <row r="128469" x14ac:dyDescent="0.25"/>
    <row r="128470" x14ac:dyDescent="0.25"/>
    <row r="128471" x14ac:dyDescent="0.25"/>
    <row r="128472" x14ac:dyDescent="0.25"/>
    <row r="128473" x14ac:dyDescent="0.25"/>
    <row r="128474" x14ac:dyDescent="0.25"/>
    <row r="128475" x14ac:dyDescent="0.25"/>
    <row r="128476" x14ac:dyDescent="0.25"/>
    <row r="128477" x14ac:dyDescent="0.25"/>
    <row r="128478" x14ac:dyDescent="0.25"/>
    <row r="128479" x14ac:dyDescent="0.25"/>
    <row r="128480" x14ac:dyDescent="0.25"/>
    <row r="128481" x14ac:dyDescent="0.25"/>
    <row r="128482" x14ac:dyDescent="0.25"/>
    <row r="128483" x14ac:dyDescent="0.25"/>
    <row r="128484" x14ac:dyDescent="0.25"/>
    <row r="128485" x14ac:dyDescent="0.25"/>
    <row r="128486" x14ac:dyDescent="0.25"/>
    <row r="128487" x14ac:dyDescent="0.25"/>
    <row r="128488" x14ac:dyDescent="0.25"/>
    <row r="128489" x14ac:dyDescent="0.25"/>
    <row r="128490" x14ac:dyDescent="0.25"/>
    <row r="128491" x14ac:dyDescent="0.25"/>
    <row r="128492" x14ac:dyDescent="0.25"/>
    <row r="128493" x14ac:dyDescent="0.25"/>
    <row r="128494" x14ac:dyDescent="0.25"/>
    <row r="128495" x14ac:dyDescent="0.25"/>
    <row r="128496" x14ac:dyDescent="0.25"/>
    <row r="128497" x14ac:dyDescent="0.25"/>
    <row r="128498" x14ac:dyDescent="0.25"/>
    <row r="128499" x14ac:dyDescent="0.25"/>
    <row r="128500" x14ac:dyDescent="0.25"/>
    <row r="128501" x14ac:dyDescent="0.25"/>
    <row r="128502" x14ac:dyDescent="0.25"/>
    <row r="128503" x14ac:dyDescent="0.25"/>
    <row r="128504" x14ac:dyDescent="0.25"/>
    <row r="128505" x14ac:dyDescent="0.25"/>
    <row r="128506" x14ac:dyDescent="0.25"/>
    <row r="128507" x14ac:dyDescent="0.25"/>
    <row r="128508" x14ac:dyDescent="0.25"/>
    <row r="128509" x14ac:dyDescent="0.25"/>
    <row r="128510" x14ac:dyDescent="0.25"/>
    <row r="128511" x14ac:dyDescent="0.25"/>
    <row r="128512" x14ac:dyDescent="0.25"/>
    <row r="128513" x14ac:dyDescent="0.25"/>
    <row r="128514" x14ac:dyDescent="0.25"/>
    <row r="128515" x14ac:dyDescent="0.25"/>
    <row r="128516" x14ac:dyDescent="0.25"/>
    <row r="128517" x14ac:dyDescent="0.25"/>
    <row r="128518" x14ac:dyDescent="0.25"/>
    <row r="128519" x14ac:dyDescent="0.25"/>
    <row r="128520" x14ac:dyDescent="0.25"/>
    <row r="128521" x14ac:dyDescent="0.25"/>
    <row r="128522" x14ac:dyDescent="0.25"/>
    <row r="128523" x14ac:dyDescent="0.25"/>
    <row r="128524" x14ac:dyDescent="0.25"/>
    <row r="128525" x14ac:dyDescent="0.25"/>
    <row r="128526" x14ac:dyDescent="0.25"/>
    <row r="128527" x14ac:dyDescent="0.25"/>
    <row r="128528" x14ac:dyDescent="0.25"/>
    <row r="128529" x14ac:dyDescent="0.25"/>
    <row r="128530" x14ac:dyDescent="0.25"/>
    <row r="128531" x14ac:dyDescent="0.25"/>
    <row r="128532" x14ac:dyDescent="0.25"/>
    <row r="128533" x14ac:dyDescent="0.25"/>
    <row r="128534" x14ac:dyDescent="0.25"/>
    <row r="128535" x14ac:dyDescent="0.25"/>
    <row r="128536" x14ac:dyDescent="0.25"/>
    <row r="128537" x14ac:dyDescent="0.25"/>
    <row r="128538" x14ac:dyDescent="0.25"/>
    <row r="128539" x14ac:dyDescent="0.25"/>
    <row r="128540" x14ac:dyDescent="0.25"/>
    <row r="128541" x14ac:dyDescent="0.25"/>
    <row r="128542" x14ac:dyDescent="0.25"/>
    <row r="128543" x14ac:dyDescent="0.25"/>
    <row r="128544" x14ac:dyDescent="0.25"/>
    <row r="128545" x14ac:dyDescent="0.25"/>
    <row r="128546" x14ac:dyDescent="0.25"/>
    <row r="128547" x14ac:dyDescent="0.25"/>
    <row r="128548" x14ac:dyDescent="0.25"/>
    <row r="128549" x14ac:dyDescent="0.25"/>
    <row r="128550" x14ac:dyDescent="0.25"/>
    <row r="128551" x14ac:dyDescent="0.25"/>
    <row r="128552" x14ac:dyDescent="0.25"/>
    <row r="128553" x14ac:dyDescent="0.25"/>
    <row r="128554" x14ac:dyDescent="0.25"/>
    <row r="128555" x14ac:dyDescent="0.25"/>
    <row r="128556" x14ac:dyDescent="0.25"/>
    <row r="128557" x14ac:dyDescent="0.25"/>
    <row r="128558" x14ac:dyDescent="0.25"/>
    <row r="128559" x14ac:dyDescent="0.25"/>
    <row r="128560" x14ac:dyDescent="0.25"/>
    <row r="128561" x14ac:dyDescent="0.25"/>
    <row r="128562" x14ac:dyDescent="0.25"/>
    <row r="128563" x14ac:dyDescent="0.25"/>
    <row r="128564" x14ac:dyDescent="0.25"/>
    <row r="128565" x14ac:dyDescent="0.25"/>
    <row r="128566" x14ac:dyDescent="0.25"/>
    <row r="128567" x14ac:dyDescent="0.25"/>
    <row r="128568" x14ac:dyDescent="0.25"/>
    <row r="128569" x14ac:dyDescent="0.25"/>
    <row r="128570" x14ac:dyDescent="0.25"/>
    <row r="128571" x14ac:dyDescent="0.25"/>
    <row r="128572" x14ac:dyDescent="0.25"/>
    <row r="128573" x14ac:dyDescent="0.25"/>
    <row r="128574" x14ac:dyDescent="0.25"/>
    <row r="128575" x14ac:dyDescent="0.25"/>
    <row r="128576" x14ac:dyDescent="0.25"/>
    <row r="128577" x14ac:dyDescent="0.25"/>
    <row r="128578" x14ac:dyDescent="0.25"/>
    <row r="128579" x14ac:dyDescent="0.25"/>
    <row r="128580" x14ac:dyDescent="0.25"/>
    <row r="128581" x14ac:dyDescent="0.25"/>
    <row r="128582" x14ac:dyDescent="0.25"/>
    <row r="128583" x14ac:dyDescent="0.25"/>
    <row r="128584" x14ac:dyDescent="0.25"/>
    <row r="128585" x14ac:dyDescent="0.25"/>
    <row r="128586" x14ac:dyDescent="0.25"/>
    <row r="128587" x14ac:dyDescent="0.25"/>
    <row r="128588" x14ac:dyDescent="0.25"/>
    <row r="128589" x14ac:dyDescent="0.25"/>
    <row r="128590" x14ac:dyDescent="0.25"/>
    <row r="128591" x14ac:dyDescent="0.25"/>
    <row r="128592" x14ac:dyDescent="0.25"/>
    <row r="128593" x14ac:dyDescent="0.25"/>
    <row r="128594" x14ac:dyDescent="0.25"/>
    <row r="128595" x14ac:dyDescent="0.25"/>
    <row r="128596" x14ac:dyDescent="0.25"/>
    <row r="128597" x14ac:dyDescent="0.25"/>
    <row r="128598" x14ac:dyDescent="0.25"/>
    <row r="128599" x14ac:dyDescent="0.25"/>
    <row r="128600" x14ac:dyDescent="0.25"/>
    <row r="128601" x14ac:dyDescent="0.25"/>
    <row r="128602" x14ac:dyDescent="0.25"/>
    <row r="128603" x14ac:dyDescent="0.25"/>
    <row r="128604" x14ac:dyDescent="0.25"/>
    <row r="128605" x14ac:dyDescent="0.25"/>
    <row r="128606" x14ac:dyDescent="0.25"/>
    <row r="128607" x14ac:dyDescent="0.25"/>
    <row r="128608" x14ac:dyDescent="0.25"/>
    <row r="128609" x14ac:dyDescent="0.25"/>
    <row r="128610" x14ac:dyDescent="0.25"/>
    <row r="128611" x14ac:dyDescent="0.25"/>
    <row r="128612" x14ac:dyDescent="0.25"/>
    <row r="128613" x14ac:dyDescent="0.25"/>
    <row r="128614" x14ac:dyDescent="0.25"/>
    <row r="128615" x14ac:dyDescent="0.25"/>
    <row r="128616" x14ac:dyDescent="0.25"/>
    <row r="128617" x14ac:dyDescent="0.25"/>
    <row r="128618" x14ac:dyDescent="0.25"/>
    <row r="128619" x14ac:dyDescent="0.25"/>
    <row r="128620" x14ac:dyDescent="0.25"/>
    <row r="128621" x14ac:dyDescent="0.25"/>
    <row r="128622" x14ac:dyDescent="0.25"/>
    <row r="128623" x14ac:dyDescent="0.25"/>
    <row r="128624" x14ac:dyDescent="0.25"/>
    <row r="128625" x14ac:dyDescent="0.25"/>
    <row r="128626" x14ac:dyDescent="0.25"/>
    <row r="128627" x14ac:dyDescent="0.25"/>
    <row r="128628" x14ac:dyDescent="0.25"/>
    <row r="128629" x14ac:dyDescent="0.25"/>
    <row r="128630" x14ac:dyDescent="0.25"/>
    <row r="128631" x14ac:dyDescent="0.25"/>
    <row r="128632" x14ac:dyDescent="0.25"/>
    <row r="128633" x14ac:dyDescent="0.25"/>
    <row r="128634" x14ac:dyDescent="0.25"/>
    <row r="128635" x14ac:dyDescent="0.25"/>
    <row r="128636" x14ac:dyDescent="0.25"/>
    <row r="128637" x14ac:dyDescent="0.25"/>
    <row r="128638" x14ac:dyDescent="0.25"/>
    <row r="128639" x14ac:dyDescent="0.25"/>
    <row r="128640" x14ac:dyDescent="0.25"/>
    <row r="128641" x14ac:dyDescent="0.25"/>
    <row r="128642" x14ac:dyDescent="0.25"/>
    <row r="128643" x14ac:dyDescent="0.25"/>
    <row r="128644" x14ac:dyDescent="0.25"/>
    <row r="128645" x14ac:dyDescent="0.25"/>
    <row r="128646" x14ac:dyDescent="0.25"/>
    <row r="128647" x14ac:dyDescent="0.25"/>
    <row r="128648" x14ac:dyDescent="0.25"/>
    <row r="128649" x14ac:dyDescent="0.25"/>
    <row r="128650" x14ac:dyDescent="0.25"/>
    <row r="128651" x14ac:dyDescent="0.25"/>
    <row r="128652" x14ac:dyDescent="0.25"/>
    <row r="128653" x14ac:dyDescent="0.25"/>
    <row r="128654" x14ac:dyDescent="0.25"/>
    <row r="128655" x14ac:dyDescent="0.25"/>
    <row r="128656" x14ac:dyDescent="0.25"/>
    <row r="128657" x14ac:dyDescent="0.25"/>
    <row r="128658" x14ac:dyDescent="0.25"/>
    <row r="128659" x14ac:dyDescent="0.25"/>
    <row r="128660" x14ac:dyDescent="0.25"/>
    <row r="128661" x14ac:dyDescent="0.25"/>
    <row r="128662" x14ac:dyDescent="0.25"/>
    <row r="128663" x14ac:dyDescent="0.25"/>
    <row r="128664" x14ac:dyDescent="0.25"/>
    <row r="128665" x14ac:dyDescent="0.25"/>
    <row r="128666" x14ac:dyDescent="0.25"/>
    <row r="128667" x14ac:dyDescent="0.25"/>
    <row r="128668" x14ac:dyDescent="0.25"/>
    <row r="128669" x14ac:dyDescent="0.25"/>
    <row r="128670" x14ac:dyDescent="0.25"/>
    <row r="128671" x14ac:dyDescent="0.25"/>
    <row r="128672" x14ac:dyDescent="0.25"/>
    <row r="128673" x14ac:dyDescent="0.25"/>
    <row r="128674" x14ac:dyDescent="0.25"/>
    <row r="128675" x14ac:dyDescent="0.25"/>
    <row r="128676" x14ac:dyDescent="0.25"/>
    <row r="128677" x14ac:dyDescent="0.25"/>
    <row r="128678" x14ac:dyDescent="0.25"/>
    <row r="128679" x14ac:dyDescent="0.25"/>
    <row r="128680" x14ac:dyDescent="0.25"/>
    <row r="128681" x14ac:dyDescent="0.25"/>
    <row r="128682" x14ac:dyDescent="0.25"/>
    <row r="128683" x14ac:dyDescent="0.25"/>
    <row r="128684" x14ac:dyDescent="0.25"/>
    <row r="128685" x14ac:dyDescent="0.25"/>
    <row r="128686" x14ac:dyDescent="0.25"/>
    <row r="128687" x14ac:dyDescent="0.25"/>
    <row r="128688" x14ac:dyDescent="0.25"/>
    <row r="128689" x14ac:dyDescent="0.25"/>
    <row r="128690" x14ac:dyDescent="0.25"/>
    <row r="128691" x14ac:dyDescent="0.25"/>
    <row r="128692" x14ac:dyDescent="0.25"/>
    <row r="128693" x14ac:dyDescent="0.25"/>
    <row r="128694" x14ac:dyDescent="0.25"/>
    <row r="128695" x14ac:dyDescent="0.25"/>
    <row r="128696" x14ac:dyDescent="0.25"/>
    <row r="128697" x14ac:dyDescent="0.25"/>
    <row r="128698" x14ac:dyDescent="0.25"/>
    <row r="128699" x14ac:dyDescent="0.25"/>
    <row r="128700" x14ac:dyDescent="0.25"/>
    <row r="128701" x14ac:dyDescent="0.25"/>
    <row r="128702" x14ac:dyDescent="0.25"/>
    <row r="128703" x14ac:dyDescent="0.25"/>
    <row r="128704" x14ac:dyDescent="0.25"/>
    <row r="128705" x14ac:dyDescent="0.25"/>
    <row r="128706" x14ac:dyDescent="0.25"/>
    <row r="128707" x14ac:dyDescent="0.25"/>
    <row r="128708" x14ac:dyDescent="0.25"/>
    <row r="128709" x14ac:dyDescent="0.25"/>
    <row r="128710" x14ac:dyDescent="0.25"/>
    <row r="128711" x14ac:dyDescent="0.25"/>
    <row r="128712" x14ac:dyDescent="0.25"/>
    <row r="128713" x14ac:dyDescent="0.25"/>
    <row r="128714" x14ac:dyDescent="0.25"/>
    <row r="128715" x14ac:dyDescent="0.25"/>
    <row r="128716" x14ac:dyDescent="0.25"/>
    <row r="128717" x14ac:dyDescent="0.25"/>
    <row r="128718" x14ac:dyDescent="0.25"/>
    <row r="128719" x14ac:dyDescent="0.25"/>
    <row r="128720" x14ac:dyDescent="0.25"/>
    <row r="128721" x14ac:dyDescent="0.25"/>
    <row r="128722" x14ac:dyDescent="0.25"/>
    <row r="128723" x14ac:dyDescent="0.25"/>
    <row r="128724" x14ac:dyDescent="0.25"/>
    <row r="128725" x14ac:dyDescent="0.25"/>
    <row r="128726" x14ac:dyDescent="0.25"/>
    <row r="128727" x14ac:dyDescent="0.25"/>
    <row r="128728" x14ac:dyDescent="0.25"/>
    <row r="128729" x14ac:dyDescent="0.25"/>
    <row r="128730" x14ac:dyDescent="0.25"/>
    <row r="128731" x14ac:dyDescent="0.25"/>
    <row r="128732" x14ac:dyDescent="0.25"/>
    <row r="128733" x14ac:dyDescent="0.25"/>
    <row r="128734" x14ac:dyDescent="0.25"/>
    <row r="128735" x14ac:dyDescent="0.25"/>
    <row r="128736" x14ac:dyDescent="0.25"/>
    <row r="128737" x14ac:dyDescent="0.25"/>
    <row r="128738" x14ac:dyDescent="0.25"/>
    <row r="128739" x14ac:dyDescent="0.25"/>
    <row r="128740" x14ac:dyDescent="0.25"/>
    <row r="128741" x14ac:dyDescent="0.25"/>
    <row r="128742" x14ac:dyDescent="0.25"/>
    <row r="128743" x14ac:dyDescent="0.25"/>
    <row r="128744" x14ac:dyDescent="0.25"/>
    <row r="128745" x14ac:dyDescent="0.25"/>
    <row r="128746" x14ac:dyDescent="0.25"/>
    <row r="128747" x14ac:dyDescent="0.25"/>
    <row r="128748" x14ac:dyDescent="0.25"/>
    <row r="128749" x14ac:dyDescent="0.25"/>
    <row r="128750" x14ac:dyDescent="0.25"/>
    <row r="128751" x14ac:dyDescent="0.25"/>
    <row r="128752" x14ac:dyDescent="0.25"/>
    <row r="128753" x14ac:dyDescent="0.25"/>
    <row r="128754" x14ac:dyDescent="0.25"/>
    <row r="128755" x14ac:dyDescent="0.25"/>
    <row r="128756" x14ac:dyDescent="0.25"/>
    <row r="128757" x14ac:dyDescent="0.25"/>
    <row r="128758" x14ac:dyDescent="0.25"/>
    <row r="128759" x14ac:dyDescent="0.25"/>
    <row r="128760" x14ac:dyDescent="0.25"/>
    <row r="128761" x14ac:dyDescent="0.25"/>
    <row r="128762" x14ac:dyDescent="0.25"/>
    <row r="128763" x14ac:dyDescent="0.25"/>
    <row r="128764" x14ac:dyDescent="0.25"/>
    <row r="128765" x14ac:dyDescent="0.25"/>
    <row r="128766" x14ac:dyDescent="0.25"/>
    <row r="128767" x14ac:dyDescent="0.25"/>
    <row r="128768" x14ac:dyDescent="0.25"/>
    <row r="128769" x14ac:dyDescent="0.25"/>
    <row r="128770" x14ac:dyDescent="0.25"/>
    <row r="128771" x14ac:dyDescent="0.25"/>
    <row r="128772" x14ac:dyDescent="0.25"/>
    <row r="128773" x14ac:dyDescent="0.25"/>
    <row r="128774" x14ac:dyDescent="0.25"/>
    <row r="128775" x14ac:dyDescent="0.25"/>
    <row r="128776" x14ac:dyDescent="0.25"/>
    <row r="128777" x14ac:dyDescent="0.25"/>
    <row r="128778" x14ac:dyDescent="0.25"/>
    <row r="128779" x14ac:dyDescent="0.25"/>
    <row r="128780" x14ac:dyDescent="0.25"/>
    <row r="128781" x14ac:dyDescent="0.25"/>
    <row r="128782" x14ac:dyDescent="0.25"/>
    <row r="128783" x14ac:dyDescent="0.25"/>
    <row r="128784" x14ac:dyDescent="0.25"/>
    <row r="128785" x14ac:dyDescent="0.25"/>
    <row r="128786" x14ac:dyDescent="0.25"/>
    <row r="128787" x14ac:dyDescent="0.25"/>
    <row r="128788" x14ac:dyDescent="0.25"/>
    <row r="128789" x14ac:dyDescent="0.25"/>
    <row r="128790" x14ac:dyDescent="0.25"/>
    <row r="128791" x14ac:dyDescent="0.25"/>
    <row r="128792" x14ac:dyDescent="0.25"/>
    <row r="128793" x14ac:dyDescent="0.25"/>
    <row r="128794" x14ac:dyDescent="0.25"/>
    <row r="128795" x14ac:dyDescent="0.25"/>
    <row r="128796" x14ac:dyDescent="0.25"/>
    <row r="128797" x14ac:dyDescent="0.25"/>
    <row r="128798" x14ac:dyDescent="0.25"/>
    <row r="128799" x14ac:dyDescent="0.25"/>
    <row r="128800" x14ac:dyDescent="0.25"/>
    <row r="128801" x14ac:dyDescent="0.25"/>
    <row r="128802" x14ac:dyDescent="0.25"/>
    <row r="128803" x14ac:dyDescent="0.25"/>
    <row r="128804" x14ac:dyDescent="0.25"/>
    <row r="128805" x14ac:dyDescent="0.25"/>
    <row r="128806" x14ac:dyDescent="0.25"/>
    <row r="128807" x14ac:dyDescent="0.25"/>
    <row r="128808" x14ac:dyDescent="0.25"/>
    <row r="128809" x14ac:dyDescent="0.25"/>
    <row r="128810" x14ac:dyDescent="0.25"/>
    <row r="128811" x14ac:dyDescent="0.25"/>
    <row r="128812" x14ac:dyDescent="0.25"/>
    <row r="128813" x14ac:dyDescent="0.25"/>
    <row r="128814" x14ac:dyDescent="0.25"/>
    <row r="128815" x14ac:dyDescent="0.25"/>
    <row r="128816" x14ac:dyDescent="0.25"/>
    <row r="128817" x14ac:dyDescent="0.25"/>
    <row r="128818" x14ac:dyDescent="0.25"/>
    <row r="128819" x14ac:dyDescent="0.25"/>
    <row r="128820" x14ac:dyDescent="0.25"/>
    <row r="128821" x14ac:dyDescent="0.25"/>
    <row r="128822" x14ac:dyDescent="0.25"/>
    <row r="128823" x14ac:dyDescent="0.25"/>
    <row r="128824" x14ac:dyDescent="0.25"/>
    <row r="128825" x14ac:dyDescent="0.25"/>
    <row r="128826" x14ac:dyDescent="0.25"/>
    <row r="128827" x14ac:dyDescent="0.25"/>
    <row r="128828" x14ac:dyDescent="0.25"/>
    <row r="128829" x14ac:dyDescent="0.25"/>
    <row r="128830" x14ac:dyDescent="0.25"/>
    <row r="128831" x14ac:dyDescent="0.25"/>
    <row r="128832" x14ac:dyDescent="0.25"/>
    <row r="128833" x14ac:dyDescent="0.25"/>
    <row r="128834" x14ac:dyDescent="0.25"/>
    <row r="128835" x14ac:dyDescent="0.25"/>
    <row r="128836" x14ac:dyDescent="0.25"/>
    <row r="128837" x14ac:dyDescent="0.25"/>
    <row r="128838" x14ac:dyDescent="0.25"/>
    <row r="128839" x14ac:dyDescent="0.25"/>
    <row r="128840" x14ac:dyDescent="0.25"/>
    <row r="128841" x14ac:dyDescent="0.25"/>
    <row r="128842" x14ac:dyDescent="0.25"/>
    <row r="128843" x14ac:dyDescent="0.25"/>
    <row r="128844" x14ac:dyDescent="0.25"/>
    <row r="128845" x14ac:dyDescent="0.25"/>
    <row r="128846" x14ac:dyDescent="0.25"/>
    <row r="128847" x14ac:dyDescent="0.25"/>
    <row r="128848" x14ac:dyDescent="0.25"/>
    <row r="128849" x14ac:dyDescent="0.25"/>
    <row r="128850" x14ac:dyDescent="0.25"/>
    <row r="128851" x14ac:dyDescent="0.25"/>
    <row r="128852" x14ac:dyDescent="0.25"/>
    <row r="128853" x14ac:dyDescent="0.25"/>
    <row r="128854" x14ac:dyDescent="0.25"/>
    <row r="128855" x14ac:dyDescent="0.25"/>
    <row r="128856" x14ac:dyDescent="0.25"/>
    <row r="128857" x14ac:dyDescent="0.25"/>
    <row r="128858" x14ac:dyDescent="0.25"/>
    <row r="128859" x14ac:dyDescent="0.25"/>
    <row r="128860" x14ac:dyDescent="0.25"/>
    <row r="128861" x14ac:dyDescent="0.25"/>
    <row r="128862" x14ac:dyDescent="0.25"/>
    <row r="128863" x14ac:dyDescent="0.25"/>
    <row r="128864" x14ac:dyDescent="0.25"/>
    <row r="128865" x14ac:dyDescent="0.25"/>
    <row r="128866" x14ac:dyDescent="0.25"/>
    <row r="128867" x14ac:dyDescent="0.25"/>
    <row r="128868" x14ac:dyDescent="0.25"/>
    <row r="128869" x14ac:dyDescent="0.25"/>
    <row r="128870" x14ac:dyDescent="0.25"/>
    <row r="128871" x14ac:dyDescent="0.25"/>
    <row r="128872" x14ac:dyDescent="0.25"/>
    <row r="128873" x14ac:dyDescent="0.25"/>
    <row r="128874" x14ac:dyDescent="0.25"/>
    <row r="128875" x14ac:dyDescent="0.25"/>
    <row r="128876" x14ac:dyDescent="0.25"/>
    <row r="128877" x14ac:dyDescent="0.25"/>
    <row r="128878" x14ac:dyDescent="0.25"/>
    <row r="128879" x14ac:dyDescent="0.25"/>
    <row r="128880" x14ac:dyDescent="0.25"/>
    <row r="128881" x14ac:dyDescent="0.25"/>
    <row r="128882" x14ac:dyDescent="0.25"/>
    <row r="128883" x14ac:dyDescent="0.25"/>
    <row r="128884" x14ac:dyDescent="0.25"/>
    <row r="128885" x14ac:dyDescent="0.25"/>
    <row r="128886" x14ac:dyDescent="0.25"/>
    <row r="128887" x14ac:dyDescent="0.25"/>
    <row r="128888" x14ac:dyDescent="0.25"/>
    <row r="128889" x14ac:dyDescent="0.25"/>
    <row r="128890" x14ac:dyDescent="0.25"/>
    <row r="128891" x14ac:dyDescent="0.25"/>
    <row r="128892" x14ac:dyDescent="0.25"/>
    <row r="128893" x14ac:dyDescent="0.25"/>
    <row r="128894" x14ac:dyDescent="0.25"/>
    <row r="128895" x14ac:dyDescent="0.25"/>
    <row r="128896" x14ac:dyDescent="0.25"/>
    <row r="128897" x14ac:dyDescent="0.25"/>
    <row r="128898" x14ac:dyDescent="0.25"/>
    <row r="128899" x14ac:dyDescent="0.25"/>
    <row r="128900" x14ac:dyDescent="0.25"/>
    <row r="128901" x14ac:dyDescent="0.25"/>
    <row r="128902" x14ac:dyDescent="0.25"/>
    <row r="128903" x14ac:dyDescent="0.25"/>
    <row r="128904" x14ac:dyDescent="0.25"/>
    <row r="128905" x14ac:dyDescent="0.25"/>
    <row r="128906" x14ac:dyDescent="0.25"/>
    <row r="128907" x14ac:dyDescent="0.25"/>
    <row r="128908" x14ac:dyDescent="0.25"/>
    <row r="128909" x14ac:dyDescent="0.25"/>
    <row r="128910" x14ac:dyDescent="0.25"/>
    <row r="128911" x14ac:dyDescent="0.25"/>
    <row r="128912" x14ac:dyDescent="0.25"/>
    <row r="128913" x14ac:dyDescent="0.25"/>
    <row r="128914" x14ac:dyDescent="0.25"/>
    <row r="128915" x14ac:dyDescent="0.25"/>
    <row r="128916" x14ac:dyDescent="0.25"/>
    <row r="128917" x14ac:dyDescent="0.25"/>
    <row r="128918" x14ac:dyDescent="0.25"/>
    <row r="128919" x14ac:dyDescent="0.25"/>
    <row r="128920" x14ac:dyDescent="0.25"/>
    <row r="128921" x14ac:dyDescent="0.25"/>
    <row r="128922" x14ac:dyDescent="0.25"/>
    <row r="128923" x14ac:dyDescent="0.25"/>
    <row r="128924" x14ac:dyDescent="0.25"/>
    <row r="128925" x14ac:dyDescent="0.25"/>
    <row r="128926" x14ac:dyDescent="0.25"/>
    <row r="128927" x14ac:dyDescent="0.25"/>
    <row r="128928" x14ac:dyDescent="0.25"/>
    <row r="128929" x14ac:dyDescent="0.25"/>
    <row r="128930" x14ac:dyDescent="0.25"/>
    <row r="128931" x14ac:dyDescent="0.25"/>
    <row r="128932" x14ac:dyDescent="0.25"/>
    <row r="128933" x14ac:dyDescent="0.25"/>
    <row r="128934" x14ac:dyDescent="0.25"/>
    <row r="128935" x14ac:dyDescent="0.25"/>
    <row r="128936" x14ac:dyDescent="0.25"/>
    <row r="128937" x14ac:dyDescent="0.25"/>
    <row r="128938" x14ac:dyDescent="0.25"/>
    <row r="128939" x14ac:dyDescent="0.25"/>
    <row r="128940" x14ac:dyDescent="0.25"/>
    <row r="128941" x14ac:dyDescent="0.25"/>
    <row r="128942" x14ac:dyDescent="0.25"/>
    <row r="128943" x14ac:dyDescent="0.25"/>
    <row r="128944" x14ac:dyDescent="0.25"/>
    <row r="128945" x14ac:dyDescent="0.25"/>
    <row r="128946" x14ac:dyDescent="0.25"/>
    <row r="128947" x14ac:dyDescent="0.25"/>
    <row r="128948" x14ac:dyDescent="0.25"/>
    <row r="128949" x14ac:dyDescent="0.25"/>
    <row r="128950" x14ac:dyDescent="0.25"/>
    <row r="128951" x14ac:dyDescent="0.25"/>
    <row r="128952" x14ac:dyDescent="0.25"/>
    <row r="128953" x14ac:dyDescent="0.25"/>
    <row r="128954" x14ac:dyDescent="0.25"/>
    <row r="128955" x14ac:dyDescent="0.25"/>
    <row r="128956" x14ac:dyDescent="0.25"/>
    <row r="128957" x14ac:dyDescent="0.25"/>
    <row r="128958" x14ac:dyDescent="0.25"/>
    <row r="128959" x14ac:dyDescent="0.25"/>
    <row r="128960" x14ac:dyDescent="0.25"/>
    <row r="128961" x14ac:dyDescent="0.25"/>
    <row r="128962" x14ac:dyDescent="0.25"/>
    <row r="128963" x14ac:dyDescent="0.25"/>
    <row r="128964" x14ac:dyDescent="0.25"/>
    <row r="128965" x14ac:dyDescent="0.25"/>
    <row r="128966" x14ac:dyDescent="0.25"/>
    <row r="128967" x14ac:dyDescent="0.25"/>
    <row r="128968" x14ac:dyDescent="0.25"/>
    <row r="128969" x14ac:dyDescent="0.25"/>
    <row r="128970" x14ac:dyDescent="0.25"/>
    <row r="128971" x14ac:dyDescent="0.25"/>
    <row r="128972" x14ac:dyDescent="0.25"/>
    <row r="128973" x14ac:dyDescent="0.25"/>
    <row r="128974" x14ac:dyDescent="0.25"/>
    <row r="128975" x14ac:dyDescent="0.25"/>
    <row r="128976" x14ac:dyDescent="0.25"/>
    <row r="128977" x14ac:dyDescent="0.25"/>
    <row r="128978" x14ac:dyDescent="0.25"/>
    <row r="128979" x14ac:dyDescent="0.25"/>
    <row r="128980" x14ac:dyDescent="0.25"/>
    <row r="128981" x14ac:dyDescent="0.25"/>
    <row r="128982" x14ac:dyDescent="0.25"/>
    <row r="128983" x14ac:dyDescent="0.25"/>
    <row r="128984" x14ac:dyDescent="0.25"/>
    <row r="128985" x14ac:dyDescent="0.25"/>
    <row r="128986" x14ac:dyDescent="0.25"/>
    <row r="128987" x14ac:dyDescent="0.25"/>
    <row r="128988" x14ac:dyDescent="0.25"/>
    <row r="128989" x14ac:dyDescent="0.25"/>
    <row r="128990" x14ac:dyDescent="0.25"/>
    <row r="128991" x14ac:dyDescent="0.25"/>
    <row r="128992" x14ac:dyDescent="0.25"/>
    <row r="128993" x14ac:dyDescent="0.25"/>
    <row r="128994" x14ac:dyDescent="0.25"/>
    <row r="128995" x14ac:dyDescent="0.25"/>
    <row r="128996" x14ac:dyDescent="0.25"/>
    <row r="128997" x14ac:dyDescent="0.25"/>
    <row r="128998" x14ac:dyDescent="0.25"/>
    <row r="128999" x14ac:dyDescent="0.25"/>
    <row r="129000" x14ac:dyDescent="0.25"/>
    <row r="129001" x14ac:dyDescent="0.25"/>
    <row r="129002" x14ac:dyDescent="0.25"/>
    <row r="129003" x14ac:dyDescent="0.25"/>
    <row r="129004" x14ac:dyDescent="0.25"/>
    <row r="129005" x14ac:dyDescent="0.25"/>
    <row r="129006" x14ac:dyDescent="0.25"/>
    <row r="129007" x14ac:dyDescent="0.25"/>
    <row r="129008" x14ac:dyDescent="0.25"/>
    <row r="129009" x14ac:dyDescent="0.25"/>
    <row r="129010" x14ac:dyDescent="0.25"/>
    <row r="129011" x14ac:dyDescent="0.25"/>
    <row r="129012" x14ac:dyDescent="0.25"/>
    <row r="129013" x14ac:dyDescent="0.25"/>
    <row r="129014" x14ac:dyDescent="0.25"/>
    <row r="129015" x14ac:dyDescent="0.25"/>
    <row r="129016" x14ac:dyDescent="0.25"/>
    <row r="129017" x14ac:dyDescent="0.25"/>
    <row r="129018" x14ac:dyDescent="0.25"/>
    <row r="129019" x14ac:dyDescent="0.25"/>
    <row r="129020" x14ac:dyDescent="0.25"/>
    <row r="129021" x14ac:dyDescent="0.25"/>
    <row r="129022" x14ac:dyDescent="0.25"/>
    <row r="129023" x14ac:dyDescent="0.25"/>
    <row r="129024" x14ac:dyDescent="0.25"/>
    <row r="129025" x14ac:dyDescent="0.25"/>
    <row r="129026" x14ac:dyDescent="0.25"/>
    <row r="129027" x14ac:dyDescent="0.25"/>
    <row r="129028" x14ac:dyDescent="0.25"/>
    <row r="129029" x14ac:dyDescent="0.25"/>
    <row r="129030" x14ac:dyDescent="0.25"/>
    <row r="129031" x14ac:dyDescent="0.25"/>
    <row r="129032" x14ac:dyDescent="0.25"/>
    <row r="129033" x14ac:dyDescent="0.25"/>
    <row r="129034" x14ac:dyDescent="0.25"/>
    <row r="129035" x14ac:dyDescent="0.25"/>
    <row r="129036" x14ac:dyDescent="0.25"/>
    <row r="129037" x14ac:dyDescent="0.25"/>
    <row r="129038" x14ac:dyDescent="0.25"/>
    <row r="129039" x14ac:dyDescent="0.25"/>
    <row r="129040" x14ac:dyDescent="0.25"/>
    <row r="129041" x14ac:dyDescent="0.25"/>
    <row r="129042" x14ac:dyDescent="0.25"/>
    <row r="129043" x14ac:dyDescent="0.25"/>
    <row r="129044" x14ac:dyDescent="0.25"/>
    <row r="129045" x14ac:dyDescent="0.25"/>
    <row r="129046" x14ac:dyDescent="0.25"/>
    <row r="129047" x14ac:dyDescent="0.25"/>
    <row r="129048" x14ac:dyDescent="0.25"/>
    <row r="129049" x14ac:dyDescent="0.25"/>
    <row r="129050" x14ac:dyDescent="0.25"/>
    <row r="129051" x14ac:dyDescent="0.25"/>
    <row r="129052" x14ac:dyDescent="0.25"/>
    <row r="129053" x14ac:dyDescent="0.25"/>
    <row r="129054" x14ac:dyDescent="0.25"/>
    <row r="129055" x14ac:dyDescent="0.25"/>
    <row r="129056" x14ac:dyDescent="0.25"/>
    <row r="129057" x14ac:dyDescent="0.25"/>
    <row r="129058" x14ac:dyDescent="0.25"/>
    <row r="129059" x14ac:dyDescent="0.25"/>
    <row r="129060" x14ac:dyDescent="0.25"/>
    <row r="129061" x14ac:dyDescent="0.25"/>
    <row r="129062" x14ac:dyDescent="0.25"/>
    <row r="129063" x14ac:dyDescent="0.25"/>
    <row r="129064" x14ac:dyDescent="0.25"/>
    <row r="129065" x14ac:dyDescent="0.25"/>
    <row r="129066" x14ac:dyDescent="0.25"/>
    <row r="129067" x14ac:dyDescent="0.25"/>
    <row r="129068" x14ac:dyDescent="0.25"/>
    <row r="129069" x14ac:dyDescent="0.25"/>
    <row r="129070" x14ac:dyDescent="0.25"/>
    <row r="129071" x14ac:dyDescent="0.25"/>
    <row r="129072" x14ac:dyDescent="0.25"/>
    <row r="129073" x14ac:dyDescent="0.25"/>
    <row r="129074" x14ac:dyDescent="0.25"/>
    <row r="129075" x14ac:dyDescent="0.25"/>
    <row r="129076" x14ac:dyDescent="0.25"/>
    <row r="129077" x14ac:dyDescent="0.25"/>
    <row r="129078" x14ac:dyDescent="0.25"/>
    <row r="129079" x14ac:dyDescent="0.25"/>
    <row r="129080" x14ac:dyDescent="0.25"/>
    <row r="129081" x14ac:dyDescent="0.25"/>
    <row r="129082" x14ac:dyDescent="0.25"/>
    <row r="129083" x14ac:dyDescent="0.25"/>
    <row r="129084" x14ac:dyDescent="0.25"/>
    <row r="129085" x14ac:dyDescent="0.25"/>
    <row r="129086" x14ac:dyDescent="0.25"/>
    <row r="129087" x14ac:dyDescent="0.25"/>
    <row r="129088" x14ac:dyDescent="0.25"/>
    <row r="129089" x14ac:dyDescent="0.25"/>
    <row r="129090" x14ac:dyDescent="0.25"/>
    <row r="129091" x14ac:dyDescent="0.25"/>
    <row r="129092" x14ac:dyDescent="0.25"/>
    <row r="129093" x14ac:dyDescent="0.25"/>
    <row r="129094" x14ac:dyDescent="0.25"/>
    <row r="129095" x14ac:dyDescent="0.25"/>
    <row r="129096" x14ac:dyDescent="0.25"/>
    <row r="129097" x14ac:dyDescent="0.25"/>
    <row r="129098" x14ac:dyDescent="0.25"/>
    <row r="129099" x14ac:dyDescent="0.25"/>
    <row r="129100" x14ac:dyDescent="0.25"/>
    <row r="129101" x14ac:dyDescent="0.25"/>
    <row r="129102" x14ac:dyDescent="0.25"/>
    <row r="129103" x14ac:dyDescent="0.25"/>
    <row r="129104" x14ac:dyDescent="0.25"/>
    <row r="129105" x14ac:dyDescent="0.25"/>
    <row r="129106" x14ac:dyDescent="0.25"/>
    <row r="129107" x14ac:dyDescent="0.25"/>
    <row r="129108" x14ac:dyDescent="0.25"/>
    <row r="129109" x14ac:dyDescent="0.25"/>
    <row r="129110" x14ac:dyDescent="0.25"/>
    <row r="129111" x14ac:dyDescent="0.25"/>
    <row r="129112" x14ac:dyDescent="0.25"/>
    <row r="129113" x14ac:dyDescent="0.25"/>
    <row r="129114" x14ac:dyDescent="0.25"/>
    <row r="129115" x14ac:dyDescent="0.25"/>
    <row r="129116" x14ac:dyDescent="0.25"/>
    <row r="129117" x14ac:dyDescent="0.25"/>
    <row r="129118" x14ac:dyDescent="0.25"/>
    <row r="129119" x14ac:dyDescent="0.25"/>
    <row r="129120" x14ac:dyDescent="0.25"/>
    <row r="129121" x14ac:dyDescent="0.25"/>
    <row r="129122" x14ac:dyDescent="0.25"/>
    <row r="129123" x14ac:dyDescent="0.25"/>
    <row r="129124" x14ac:dyDescent="0.25"/>
    <row r="129125" x14ac:dyDescent="0.25"/>
    <row r="129126" x14ac:dyDescent="0.25"/>
    <row r="129127" x14ac:dyDescent="0.25"/>
    <row r="129128" x14ac:dyDescent="0.25"/>
    <row r="129129" x14ac:dyDescent="0.25"/>
    <row r="129130" x14ac:dyDescent="0.25"/>
    <row r="129131" x14ac:dyDescent="0.25"/>
    <row r="129132" x14ac:dyDescent="0.25"/>
    <row r="129133" x14ac:dyDescent="0.25"/>
    <row r="129134" x14ac:dyDescent="0.25"/>
    <row r="129135" x14ac:dyDescent="0.25"/>
    <row r="129136" x14ac:dyDescent="0.25"/>
    <row r="129137" x14ac:dyDescent="0.25"/>
    <row r="129138" x14ac:dyDescent="0.25"/>
    <row r="129139" x14ac:dyDescent="0.25"/>
    <row r="129140" x14ac:dyDescent="0.25"/>
    <row r="129141" x14ac:dyDescent="0.25"/>
    <row r="129142" x14ac:dyDescent="0.25"/>
    <row r="129143" x14ac:dyDescent="0.25"/>
    <row r="129144" x14ac:dyDescent="0.25"/>
    <row r="129145" x14ac:dyDescent="0.25"/>
    <row r="129146" x14ac:dyDescent="0.25"/>
    <row r="129147" x14ac:dyDescent="0.25"/>
    <row r="129148" x14ac:dyDescent="0.25"/>
    <row r="129149" x14ac:dyDescent="0.25"/>
    <row r="129150" x14ac:dyDescent="0.25"/>
    <row r="129151" x14ac:dyDescent="0.25"/>
    <row r="129152" x14ac:dyDescent="0.25"/>
    <row r="129153" x14ac:dyDescent="0.25"/>
    <row r="129154" x14ac:dyDescent="0.25"/>
    <row r="129155" x14ac:dyDescent="0.25"/>
    <row r="129156" x14ac:dyDescent="0.25"/>
    <row r="129157" x14ac:dyDescent="0.25"/>
    <row r="129158" x14ac:dyDescent="0.25"/>
    <row r="129159" x14ac:dyDescent="0.25"/>
    <row r="129160" x14ac:dyDescent="0.25"/>
    <row r="129161" x14ac:dyDescent="0.25"/>
    <row r="129162" x14ac:dyDescent="0.25"/>
    <row r="129163" x14ac:dyDescent="0.25"/>
    <row r="129164" x14ac:dyDescent="0.25"/>
    <row r="129165" x14ac:dyDescent="0.25"/>
    <row r="129166" x14ac:dyDescent="0.25"/>
    <row r="129167" x14ac:dyDescent="0.25"/>
    <row r="129168" x14ac:dyDescent="0.25"/>
    <row r="129169" x14ac:dyDescent="0.25"/>
    <row r="129170" x14ac:dyDescent="0.25"/>
    <row r="129171" x14ac:dyDescent="0.25"/>
    <row r="129172" x14ac:dyDescent="0.25"/>
    <row r="129173" x14ac:dyDescent="0.25"/>
    <row r="129174" x14ac:dyDescent="0.25"/>
    <row r="129175" x14ac:dyDescent="0.25"/>
    <row r="129176" x14ac:dyDescent="0.25"/>
    <row r="129177" x14ac:dyDescent="0.25"/>
    <row r="129178" x14ac:dyDescent="0.25"/>
    <row r="129179" x14ac:dyDescent="0.25"/>
    <row r="129180" x14ac:dyDescent="0.25"/>
    <row r="129181" x14ac:dyDescent="0.25"/>
    <row r="129182" x14ac:dyDescent="0.25"/>
    <row r="129183" x14ac:dyDescent="0.25"/>
    <row r="129184" x14ac:dyDescent="0.25"/>
    <row r="129185" x14ac:dyDescent="0.25"/>
    <row r="129186" x14ac:dyDescent="0.25"/>
    <row r="129187" x14ac:dyDescent="0.25"/>
    <row r="129188" x14ac:dyDescent="0.25"/>
    <row r="129189" x14ac:dyDescent="0.25"/>
    <row r="129190" x14ac:dyDescent="0.25"/>
    <row r="129191" x14ac:dyDescent="0.25"/>
    <row r="129192" x14ac:dyDescent="0.25"/>
    <row r="129193" x14ac:dyDescent="0.25"/>
    <row r="129194" x14ac:dyDescent="0.25"/>
    <row r="129195" x14ac:dyDescent="0.25"/>
    <row r="129196" x14ac:dyDescent="0.25"/>
    <row r="129197" x14ac:dyDescent="0.25"/>
    <row r="129198" x14ac:dyDescent="0.25"/>
    <row r="129199" x14ac:dyDescent="0.25"/>
    <row r="129200" x14ac:dyDescent="0.25"/>
    <row r="129201" x14ac:dyDescent="0.25"/>
    <row r="129202" x14ac:dyDescent="0.25"/>
    <row r="129203" x14ac:dyDescent="0.25"/>
    <row r="129204" x14ac:dyDescent="0.25"/>
    <row r="129205" x14ac:dyDescent="0.25"/>
    <row r="129206" x14ac:dyDescent="0.25"/>
    <row r="129207" x14ac:dyDescent="0.25"/>
    <row r="129208" x14ac:dyDescent="0.25"/>
    <row r="129209" x14ac:dyDescent="0.25"/>
    <row r="129210" x14ac:dyDescent="0.25"/>
    <row r="129211" x14ac:dyDescent="0.25"/>
    <row r="129212" x14ac:dyDescent="0.25"/>
    <row r="129213" x14ac:dyDescent="0.25"/>
    <row r="129214" x14ac:dyDescent="0.25"/>
    <row r="129215" x14ac:dyDescent="0.25"/>
    <row r="129216" x14ac:dyDescent="0.25"/>
    <row r="129217" x14ac:dyDescent="0.25"/>
    <row r="129218" x14ac:dyDescent="0.25"/>
    <row r="129219" x14ac:dyDescent="0.25"/>
    <row r="129220" x14ac:dyDescent="0.25"/>
    <row r="129221" x14ac:dyDescent="0.25"/>
    <row r="129222" x14ac:dyDescent="0.25"/>
    <row r="129223" x14ac:dyDescent="0.25"/>
    <row r="129224" x14ac:dyDescent="0.25"/>
    <row r="129225" x14ac:dyDescent="0.25"/>
    <row r="129226" x14ac:dyDescent="0.25"/>
    <row r="129227" x14ac:dyDescent="0.25"/>
    <row r="129228" x14ac:dyDescent="0.25"/>
    <row r="129229" x14ac:dyDescent="0.25"/>
    <row r="129230" x14ac:dyDescent="0.25"/>
    <row r="129231" x14ac:dyDescent="0.25"/>
    <row r="129232" x14ac:dyDescent="0.25"/>
    <row r="129233" x14ac:dyDescent="0.25"/>
    <row r="129234" x14ac:dyDescent="0.25"/>
    <row r="129235" x14ac:dyDescent="0.25"/>
    <row r="129236" x14ac:dyDescent="0.25"/>
    <row r="129237" x14ac:dyDescent="0.25"/>
    <row r="129238" x14ac:dyDescent="0.25"/>
    <row r="129239" x14ac:dyDescent="0.25"/>
    <row r="129240" x14ac:dyDescent="0.25"/>
    <row r="129241" x14ac:dyDescent="0.25"/>
    <row r="129242" x14ac:dyDescent="0.25"/>
    <row r="129243" x14ac:dyDescent="0.25"/>
    <row r="129244" x14ac:dyDescent="0.25"/>
    <row r="129245" x14ac:dyDescent="0.25"/>
    <row r="129246" x14ac:dyDescent="0.25"/>
    <row r="129247" x14ac:dyDescent="0.25"/>
    <row r="129248" x14ac:dyDescent="0.25"/>
    <row r="129249" x14ac:dyDescent="0.25"/>
    <row r="129250" x14ac:dyDescent="0.25"/>
    <row r="129251" x14ac:dyDescent="0.25"/>
    <row r="129252" x14ac:dyDescent="0.25"/>
    <row r="129253" x14ac:dyDescent="0.25"/>
    <row r="129254" x14ac:dyDescent="0.25"/>
    <row r="129255" x14ac:dyDescent="0.25"/>
    <row r="129256" x14ac:dyDescent="0.25"/>
    <row r="129257" x14ac:dyDescent="0.25"/>
    <row r="129258" x14ac:dyDescent="0.25"/>
    <row r="129259" x14ac:dyDescent="0.25"/>
    <row r="129260" x14ac:dyDescent="0.25"/>
    <row r="129261" x14ac:dyDescent="0.25"/>
    <row r="129262" x14ac:dyDescent="0.25"/>
    <row r="129263" x14ac:dyDescent="0.25"/>
    <row r="129264" x14ac:dyDescent="0.25"/>
    <row r="129265" x14ac:dyDescent="0.25"/>
    <row r="129266" x14ac:dyDescent="0.25"/>
    <row r="129267" x14ac:dyDescent="0.25"/>
    <row r="129268" x14ac:dyDescent="0.25"/>
    <row r="129269" x14ac:dyDescent="0.25"/>
    <row r="129270" x14ac:dyDescent="0.25"/>
    <row r="129271" x14ac:dyDescent="0.25"/>
    <row r="129272" x14ac:dyDescent="0.25"/>
    <row r="129273" x14ac:dyDescent="0.25"/>
    <row r="129274" x14ac:dyDescent="0.25"/>
    <row r="129275" x14ac:dyDescent="0.25"/>
    <row r="129276" x14ac:dyDescent="0.25"/>
    <row r="129277" x14ac:dyDescent="0.25"/>
    <row r="129278" x14ac:dyDescent="0.25"/>
    <row r="129279" x14ac:dyDescent="0.25"/>
    <row r="129280" x14ac:dyDescent="0.25"/>
    <row r="129281" x14ac:dyDescent="0.25"/>
    <row r="129282" x14ac:dyDescent="0.25"/>
    <row r="129283" x14ac:dyDescent="0.25"/>
    <row r="129284" x14ac:dyDescent="0.25"/>
    <row r="129285" x14ac:dyDescent="0.25"/>
    <row r="129286" x14ac:dyDescent="0.25"/>
    <row r="129287" x14ac:dyDescent="0.25"/>
    <row r="129288" x14ac:dyDescent="0.25"/>
    <row r="129289" x14ac:dyDescent="0.25"/>
    <row r="129290" x14ac:dyDescent="0.25"/>
    <row r="129291" x14ac:dyDescent="0.25"/>
    <row r="129292" x14ac:dyDescent="0.25"/>
    <row r="129293" x14ac:dyDescent="0.25"/>
    <row r="129294" x14ac:dyDescent="0.25"/>
    <row r="129295" x14ac:dyDescent="0.25"/>
    <row r="129296" x14ac:dyDescent="0.25"/>
    <row r="129297" x14ac:dyDescent="0.25"/>
    <row r="129298" x14ac:dyDescent="0.25"/>
    <row r="129299" x14ac:dyDescent="0.25"/>
    <row r="129300" x14ac:dyDescent="0.25"/>
    <row r="129301" x14ac:dyDescent="0.25"/>
    <row r="129302" x14ac:dyDescent="0.25"/>
    <row r="129303" x14ac:dyDescent="0.25"/>
    <row r="129304" x14ac:dyDescent="0.25"/>
    <row r="129305" x14ac:dyDescent="0.25"/>
    <row r="129306" x14ac:dyDescent="0.25"/>
    <row r="129307" x14ac:dyDescent="0.25"/>
    <row r="129308" x14ac:dyDescent="0.25"/>
    <row r="129309" x14ac:dyDescent="0.25"/>
    <row r="129310" x14ac:dyDescent="0.25"/>
    <row r="129311" x14ac:dyDescent="0.25"/>
    <row r="129312" x14ac:dyDescent="0.25"/>
    <row r="129313" x14ac:dyDescent="0.25"/>
    <row r="129314" x14ac:dyDescent="0.25"/>
    <row r="129315" x14ac:dyDescent="0.25"/>
    <row r="129316" x14ac:dyDescent="0.25"/>
    <row r="129317" x14ac:dyDescent="0.25"/>
    <row r="129318" x14ac:dyDescent="0.25"/>
    <row r="129319" x14ac:dyDescent="0.25"/>
    <row r="129320" x14ac:dyDescent="0.25"/>
    <row r="129321" x14ac:dyDescent="0.25"/>
    <row r="129322" x14ac:dyDescent="0.25"/>
    <row r="129323" x14ac:dyDescent="0.25"/>
    <row r="129324" x14ac:dyDescent="0.25"/>
    <row r="129325" x14ac:dyDescent="0.25"/>
    <row r="129326" x14ac:dyDescent="0.25"/>
    <row r="129327" x14ac:dyDescent="0.25"/>
    <row r="129328" x14ac:dyDescent="0.25"/>
    <row r="129329" x14ac:dyDescent="0.25"/>
    <row r="129330" x14ac:dyDescent="0.25"/>
    <row r="129331" x14ac:dyDescent="0.25"/>
    <row r="129332" x14ac:dyDescent="0.25"/>
    <row r="129333" x14ac:dyDescent="0.25"/>
    <row r="129334" x14ac:dyDescent="0.25"/>
    <row r="129335" x14ac:dyDescent="0.25"/>
    <row r="129336" x14ac:dyDescent="0.25"/>
    <row r="129337" x14ac:dyDescent="0.25"/>
    <row r="129338" x14ac:dyDescent="0.25"/>
    <row r="129339" x14ac:dyDescent="0.25"/>
    <row r="129340" x14ac:dyDescent="0.25"/>
    <row r="129341" x14ac:dyDescent="0.25"/>
    <row r="129342" x14ac:dyDescent="0.25"/>
    <row r="129343" x14ac:dyDescent="0.25"/>
    <row r="129344" x14ac:dyDescent="0.25"/>
    <row r="129345" x14ac:dyDescent="0.25"/>
    <row r="129346" x14ac:dyDescent="0.25"/>
    <row r="129347" x14ac:dyDescent="0.25"/>
    <row r="129348" x14ac:dyDescent="0.25"/>
    <row r="129349" x14ac:dyDescent="0.25"/>
    <row r="129350" x14ac:dyDescent="0.25"/>
    <row r="129351" x14ac:dyDescent="0.25"/>
    <row r="129352" x14ac:dyDescent="0.25"/>
    <row r="129353" x14ac:dyDescent="0.25"/>
    <row r="129354" x14ac:dyDescent="0.25"/>
    <row r="129355" x14ac:dyDescent="0.25"/>
    <row r="129356" x14ac:dyDescent="0.25"/>
    <row r="129357" x14ac:dyDescent="0.25"/>
    <row r="129358" x14ac:dyDescent="0.25"/>
    <row r="129359" x14ac:dyDescent="0.25"/>
    <row r="129360" x14ac:dyDescent="0.25"/>
    <row r="129361" x14ac:dyDescent="0.25"/>
    <row r="129362" x14ac:dyDescent="0.25"/>
    <row r="129363" x14ac:dyDescent="0.25"/>
    <row r="129364" x14ac:dyDescent="0.25"/>
    <row r="129365" x14ac:dyDescent="0.25"/>
    <row r="129366" x14ac:dyDescent="0.25"/>
    <row r="129367" x14ac:dyDescent="0.25"/>
    <row r="129368" x14ac:dyDescent="0.25"/>
    <row r="129369" x14ac:dyDescent="0.25"/>
    <row r="129370" x14ac:dyDescent="0.25"/>
    <row r="129371" x14ac:dyDescent="0.25"/>
    <row r="129372" x14ac:dyDescent="0.25"/>
    <row r="129373" x14ac:dyDescent="0.25"/>
    <row r="129374" x14ac:dyDescent="0.25"/>
    <row r="129375" x14ac:dyDescent="0.25"/>
    <row r="129376" x14ac:dyDescent="0.25"/>
    <row r="129377" x14ac:dyDescent="0.25"/>
    <row r="129378" x14ac:dyDescent="0.25"/>
    <row r="129379" x14ac:dyDescent="0.25"/>
    <row r="129380" x14ac:dyDescent="0.25"/>
    <row r="129381" x14ac:dyDescent="0.25"/>
    <row r="129382" x14ac:dyDescent="0.25"/>
    <row r="129383" x14ac:dyDescent="0.25"/>
    <row r="129384" x14ac:dyDescent="0.25"/>
    <row r="129385" x14ac:dyDescent="0.25"/>
    <row r="129386" x14ac:dyDescent="0.25"/>
    <row r="129387" x14ac:dyDescent="0.25"/>
    <row r="129388" x14ac:dyDescent="0.25"/>
    <row r="129389" x14ac:dyDescent="0.25"/>
    <row r="129390" x14ac:dyDescent="0.25"/>
    <row r="129391" x14ac:dyDescent="0.25"/>
    <row r="129392" x14ac:dyDescent="0.25"/>
    <row r="129393" x14ac:dyDescent="0.25"/>
    <row r="129394" x14ac:dyDescent="0.25"/>
    <row r="129395" x14ac:dyDescent="0.25"/>
    <row r="129396" x14ac:dyDescent="0.25"/>
    <row r="129397" x14ac:dyDescent="0.25"/>
    <row r="129398" x14ac:dyDescent="0.25"/>
    <row r="129399" x14ac:dyDescent="0.25"/>
    <row r="129400" x14ac:dyDescent="0.25"/>
    <row r="129401" x14ac:dyDescent="0.25"/>
    <row r="129402" x14ac:dyDescent="0.25"/>
    <row r="129403" x14ac:dyDescent="0.25"/>
    <row r="129404" x14ac:dyDescent="0.25"/>
    <row r="129405" x14ac:dyDescent="0.25"/>
    <row r="129406" x14ac:dyDescent="0.25"/>
    <row r="129407" x14ac:dyDescent="0.25"/>
    <row r="129408" x14ac:dyDescent="0.25"/>
    <row r="129409" x14ac:dyDescent="0.25"/>
    <row r="129410" x14ac:dyDescent="0.25"/>
    <row r="129411" x14ac:dyDescent="0.25"/>
    <row r="129412" x14ac:dyDescent="0.25"/>
    <row r="129413" x14ac:dyDescent="0.25"/>
    <row r="129414" x14ac:dyDescent="0.25"/>
    <row r="129415" x14ac:dyDescent="0.25"/>
    <row r="129416" x14ac:dyDescent="0.25"/>
    <row r="129417" x14ac:dyDescent="0.25"/>
    <row r="129418" x14ac:dyDescent="0.25"/>
    <row r="129419" x14ac:dyDescent="0.25"/>
    <row r="129420" x14ac:dyDescent="0.25"/>
    <row r="129421" x14ac:dyDescent="0.25"/>
    <row r="129422" x14ac:dyDescent="0.25"/>
    <row r="129423" x14ac:dyDescent="0.25"/>
    <row r="129424" x14ac:dyDescent="0.25"/>
    <row r="129425" x14ac:dyDescent="0.25"/>
    <row r="129426" x14ac:dyDescent="0.25"/>
    <row r="129427" x14ac:dyDescent="0.25"/>
    <row r="129428" x14ac:dyDescent="0.25"/>
    <row r="129429" x14ac:dyDescent="0.25"/>
    <row r="129430" x14ac:dyDescent="0.25"/>
    <row r="129431" x14ac:dyDescent="0.25"/>
    <row r="129432" x14ac:dyDescent="0.25"/>
    <row r="129433" x14ac:dyDescent="0.25"/>
    <row r="129434" x14ac:dyDescent="0.25"/>
    <row r="129435" x14ac:dyDescent="0.25"/>
    <row r="129436" x14ac:dyDescent="0.25"/>
    <row r="129437" x14ac:dyDescent="0.25"/>
    <row r="129438" x14ac:dyDescent="0.25"/>
    <row r="129439" x14ac:dyDescent="0.25"/>
    <row r="129440" x14ac:dyDescent="0.25"/>
    <row r="129441" x14ac:dyDescent="0.25"/>
    <row r="129442" x14ac:dyDescent="0.25"/>
    <row r="129443" x14ac:dyDescent="0.25"/>
    <row r="129444" x14ac:dyDescent="0.25"/>
    <row r="129445" x14ac:dyDescent="0.25"/>
    <row r="129446" x14ac:dyDescent="0.25"/>
    <row r="129447" x14ac:dyDescent="0.25"/>
    <row r="129448" x14ac:dyDescent="0.25"/>
    <row r="129449" x14ac:dyDescent="0.25"/>
    <row r="129450" x14ac:dyDescent="0.25"/>
    <row r="129451" x14ac:dyDescent="0.25"/>
    <row r="129452" x14ac:dyDescent="0.25"/>
    <row r="129453" x14ac:dyDescent="0.25"/>
    <row r="129454" x14ac:dyDescent="0.25"/>
    <row r="129455" x14ac:dyDescent="0.25"/>
    <row r="129456" x14ac:dyDescent="0.25"/>
    <row r="129457" x14ac:dyDescent="0.25"/>
    <row r="129458" x14ac:dyDescent="0.25"/>
    <row r="129459" x14ac:dyDescent="0.25"/>
    <row r="129460" x14ac:dyDescent="0.25"/>
    <row r="129461" x14ac:dyDescent="0.25"/>
    <row r="129462" x14ac:dyDescent="0.25"/>
    <row r="129463" x14ac:dyDescent="0.25"/>
    <row r="129464" x14ac:dyDescent="0.25"/>
    <row r="129465" x14ac:dyDescent="0.25"/>
    <row r="129466" x14ac:dyDescent="0.25"/>
    <row r="129467" x14ac:dyDescent="0.25"/>
    <row r="129468" x14ac:dyDescent="0.25"/>
    <row r="129469" x14ac:dyDescent="0.25"/>
    <row r="129470" x14ac:dyDescent="0.25"/>
    <row r="129471" x14ac:dyDescent="0.25"/>
    <row r="129472" x14ac:dyDescent="0.25"/>
    <row r="129473" x14ac:dyDescent="0.25"/>
    <row r="129474" x14ac:dyDescent="0.25"/>
    <row r="129475" x14ac:dyDescent="0.25"/>
    <row r="129476" x14ac:dyDescent="0.25"/>
    <row r="129477" x14ac:dyDescent="0.25"/>
    <row r="129478" x14ac:dyDescent="0.25"/>
    <row r="129479" x14ac:dyDescent="0.25"/>
    <row r="129480" x14ac:dyDescent="0.25"/>
    <row r="129481" x14ac:dyDescent="0.25"/>
    <row r="129482" x14ac:dyDescent="0.25"/>
    <row r="129483" x14ac:dyDescent="0.25"/>
    <row r="129484" x14ac:dyDescent="0.25"/>
    <row r="129485" x14ac:dyDescent="0.25"/>
    <row r="129486" x14ac:dyDescent="0.25"/>
    <row r="129487" x14ac:dyDescent="0.25"/>
    <row r="129488" x14ac:dyDescent="0.25"/>
    <row r="129489" x14ac:dyDescent="0.25"/>
    <row r="129490" x14ac:dyDescent="0.25"/>
    <row r="129491" x14ac:dyDescent="0.25"/>
    <row r="129492" x14ac:dyDescent="0.25"/>
    <row r="129493" x14ac:dyDescent="0.25"/>
    <row r="129494" x14ac:dyDescent="0.25"/>
    <row r="129495" x14ac:dyDescent="0.25"/>
    <row r="129496" x14ac:dyDescent="0.25"/>
    <row r="129497" x14ac:dyDescent="0.25"/>
    <row r="129498" x14ac:dyDescent="0.25"/>
    <row r="129499" x14ac:dyDescent="0.25"/>
    <row r="129500" x14ac:dyDescent="0.25"/>
    <row r="129501" x14ac:dyDescent="0.25"/>
    <row r="129502" x14ac:dyDescent="0.25"/>
    <row r="129503" x14ac:dyDescent="0.25"/>
    <row r="129504" x14ac:dyDescent="0.25"/>
    <row r="129505" x14ac:dyDescent="0.25"/>
    <row r="129506" x14ac:dyDescent="0.25"/>
    <row r="129507" x14ac:dyDescent="0.25"/>
    <row r="129508" x14ac:dyDescent="0.25"/>
    <row r="129509" x14ac:dyDescent="0.25"/>
    <row r="129510" x14ac:dyDescent="0.25"/>
    <row r="129511" x14ac:dyDescent="0.25"/>
    <row r="129512" x14ac:dyDescent="0.25"/>
    <row r="129513" x14ac:dyDescent="0.25"/>
    <row r="129514" x14ac:dyDescent="0.25"/>
    <row r="129515" x14ac:dyDescent="0.25"/>
    <row r="129516" x14ac:dyDescent="0.25"/>
    <row r="129517" x14ac:dyDescent="0.25"/>
    <row r="129518" x14ac:dyDescent="0.25"/>
    <row r="129519" x14ac:dyDescent="0.25"/>
    <row r="129520" x14ac:dyDescent="0.25"/>
    <row r="129521" x14ac:dyDescent="0.25"/>
    <row r="129522" x14ac:dyDescent="0.25"/>
    <row r="129523" x14ac:dyDescent="0.25"/>
    <row r="129524" x14ac:dyDescent="0.25"/>
    <row r="129525" x14ac:dyDescent="0.25"/>
    <row r="129526" x14ac:dyDescent="0.25"/>
    <row r="129527" x14ac:dyDescent="0.25"/>
    <row r="129528" x14ac:dyDescent="0.25"/>
    <row r="129529" x14ac:dyDescent="0.25"/>
    <row r="129530" x14ac:dyDescent="0.25"/>
    <row r="129531" x14ac:dyDescent="0.25"/>
    <row r="129532" x14ac:dyDescent="0.25"/>
    <row r="129533" x14ac:dyDescent="0.25"/>
    <row r="129534" x14ac:dyDescent="0.25"/>
    <row r="129535" x14ac:dyDescent="0.25"/>
    <row r="129536" x14ac:dyDescent="0.25"/>
    <row r="129537" x14ac:dyDescent="0.25"/>
    <row r="129538" x14ac:dyDescent="0.25"/>
    <row r="129539" x14ac:dyDescent="0.25"/>
    <row r="129540" x14ac:dyDescent="0.25"/>
    <row r="129541" x14ac:dyDescent="0.25"/>
    <row r="129542" x14ac:dyDescent="0.25"/>
    <row r="129543" x14ac:dyDescent="0.25"/>
    <row r="129544" x14ac:dyDescent="0.25"/>
    <row r="129545" x14ac:dyDescent="0.25"/>
    <row r="129546" x14ac:dyDescent="0.25"/>
    <row r="129547" x14ac:dyDescent="0.25"/>
    <row r="129548" x14ac:dyDescent="0.25"/>
    <row r="129549" x14ac:dyDescent="0.25"/>
    <row r="129550" x14ac:dyDescent="0.25"/>
    <row r="129551" x14ac:dyDescent="0.25"/>
    <row r="129552" x14ac:dyDescent="0.25"/>
    <row r="129553" x14ac:dyDescent="0.25"/>
    <row r="129554" x14ac:dyDescent="0.25"/>
    <row r="129555" x14ac:dyDescent="0.25"/>
    <row r="129556" x14ac:dyDescent="0.25"/>
    <row r="129557" x14ac:dyDescent="0.25"/>
    <row r="129558" x14ac:dyDescent="0.25"/>
    <row r="129559" x14ac:dyDescent="0.25"/>
    <row r="129560" x14ac:dyDescent="0.25"/>
    <row r="129561" x14ac:dyDescent="0.25"/>
    <row r="129562" x14ac:dyDescent="0.25"/>
    <row r="129563" x14ac:dyDescent="0.25"/>
    <row r="129564" x14ac:dyDescent="0.25"/>
    <row r="129565" x14ac:dyDescent="0.25"/>
    <row r="129566" x14ac:dyDescent="0.25"/>
    <row r="129567" x14ac:dyDescent="0.25"/>
    <row r="129568" x14ac:dyDescent="0.25"/>
    <row r="129569" x14ac:dyDescent="0.25"/>
    <row r="129570" x14ac:dyDescent="0.25"/>
    <row r="129571" x14ac:dyDescent="0.25"/>
    <row r="129572" x14ac:dyDescent="0.25"/>
    <row r="129573" x14ac:dyDescent="0.25"/>
    <row r="129574" x14ac:dyDescent="0.25"/>
    <row r="129575" x14ac:dyDescent="0.25"/>
    <row r="129576" x14ac:dyDescent="0.25"/>
    <row r="129577" x14ac:dyDescent="0.25"/>
    <row r="129578" x14ac:dyDescent="0.25"/>
    <row r="129579" x14ac:dyDescent="0.25"/>
    <row r="129580" x14ac:dyDescent="0.25"/>
    <row r="129581" x14ac:dyDescent="0.25"/>
    <row r="129582" x14ac:dyDescent="0.25"/>
    <row r="129583" x14ac:dyDescent="0.25"/>
    <row r="129584" x14ac:dyDescent="0.25"/>
    <row r="129585" x14ac:dyDescent="0.25"/>
    <row r="129586" x14ac:dyDescent="0.25"/>
    <row r="129587" x14ac:dyDescent="0.25"/>
    <row r="129588" x14ac:dyDescent="0.25"/>
    <row r="129589" x14ac:dyDescent="0.25"/>
    <row r="129590" x14ac:dyDescent="0.25"/>
    <row r="129591" x14ac:dyDescent="0.25"/>
    <row r="129592" x14ac:dyDescent="0.25"/>
    <row r="129593" x14ac:dyDescent="0.25"/>
    <row r="129594" x14ac:dyDescent="0.25"/>
    <row r="129595" x14ac:dyDescent="0.25"/>
    <row r="129596" x14ac:dyDescent="0.25"/>
    <row r="129597" x14ac:dyDescent="0.25"/>
    <row r="129598" x14ac:dyDescent="0.25"/>
    <row r="129599" x14ac:dyDescent="0.25"/>
    <row r="129600" x14ac:dyDescent="0.25"/>
    <row r="129601" x14ac:dyDescent="0.25"/>
    <row r="129602" x14ac:dyDescent="0.25"/>
    <row r="129603" x14ac:dyDescent="0.25"/>
    <row r="129604" x14ac:dyDescent="0.25"/>
    <row r="129605" x14ac:dyDescent="0.25"/>
    <row r="129606" x14ac:dyDescent="0.25"/>
    <row r="129607" x14ac:dyDescent="0.25"/>
    <row r="129608" x14ac:dyDescent="0.25"/>
    <row r="129609" x14ac:dyDescent="0.25"/>
    <row r="129610" x14ac:dyDescent="0.25"/>
    <row r="129611" x14ac:dyDescent="0.25"/>
    <row r="129612" x14ac:dyDescent="0.25"/>
    <row r="129613" x14ac:dyDescent="0.25"/>
    <row r="129614" x14ac:dyDescent="0.25"/>
    <row r="129615" x14ac:dyDescent="0.25"/>
    <row r="129616" x14ac:dyDescent="0.25"/>
    <row r="129617" x14ac:dyDescent="0.25"/>
    <row r="129618" x14ac:dyDescent="0.25"/>
    <row r="129619" x14ac:dyDescent="0.25"/>
    <row r="129620" x14ac:dyDescent="0.25"/>
    <row r="129621" x14ac:dyDescent="0.25"/>
    <row r="129622" x14ac:dyDescent="0.25"/>
    <row r="129623" x14ac:dyDescent="0.25"/>
    <row r="129624" x14ac:dyDescent="0.25"/>
    <row r="129625" x14ac:dyDescent="0.25"/>
    <row r="129626" x14ac:dyDescent="0.25"/>
    <row r="129627" x14ac:dyDescent="0.25"/>
    <row r="129628" x14ac:dyDescent="0.25"/>
    <row r="129629" x14ac:dyDescent="0.25"/>
    <row r="129630" x14ac:dyDescent="0.25"/>
    <row r="129631" x14ac:dyDescent="0.25"/>
    <row r="129632" x14ac:dyDescent="0.25"/>
    <row r="129633" x14ac:dyDescent="0.25"/>
    <row r="129634" x14ac:dyDescent="0.25"/>
    <row r="129635" x14ac:dyDescent="0.25"/>
    <row r="129636" x14ac:dyDescent="0.25"/>
    <row r="129637" x14ac:dyDescent="0.25"/>
    <row r="129638" x14ac:dyDescent="0.25"/>
    <row r="129639" x14ac:dyDescent="0.25"/>
    <row r="129640" x14ac:dyDescent="0.25"/>
    <row r="129641" x14ac:dyDescent="0.25"/>
    <row r="129642" x14ac:dyDescent="0.25"/>
    <row r="129643" x14ac:dyDescent="0.25"/>
    <row r="129644" x14ac:dyDescent="0.25"/>
    <row r="129645" x14ac:dyDescent="0.25"/>
    <row r="129646" x14ac:dyDescent="0.25"/>
    <row r="129647" x14ac:dyDescent="0.25"/>
    <row r="129648" x14ac:dyDescent="0.25"/>
    <row r="129649" x14ac:dyDescent="0.25"/>
    <row r="129650" x14ac:dyDescent="0.25"/>
    <row r="129651" x14ac:dyDescent="0.25"/>
    <row r="129652" x14ac:dyDescent="0.25"/>
    <row r="129653" x14ac:dyDescent="0.25"/>
    <row r="129654" x14ac:dyDescent="0.25"/>
    <row r="129655" x14ac:dyDescent="0.25"/>
    <row r="129656" x14ac:dyDescent="0.25"/>
    <row r="129657" x14ac:dyDescent="0.25"/>
    <row r="129658" x14ac:dyDescent="0.25"/>
    <row r="129659" x14ac:dyDescent="0.25"/>
    <row r="129660" x14ac:dyDescent="0.25"/>
    <row r="129661" x14ac:dyDescent="0.25"/>
    <row r="129662" x14ac:dyDescent="0.25"/>
    <row r="129663" x14ac:dyDescent="0.25"/>
    <row r="129664" x14ac:dyDescent="0.25"/>
    <row r="129665" x14ac:dyDescent="0.25"/>
    <row r="129666" x14ac:dyDescent="0.25"/>
    <row r="129667" x14ac:dyDescent="0.25"/>
    <row r="129668" x14ac:dyDescent="0.25"/>
    <row r="129669" x14ac:dyDescent="0.25"/>
    <row r="129670" x14ac:dyDescent="0.25"/>
    <row r="129671" x14ac:dyDescent="0.25"/>
    <row r="129672" x14ac:dyDescent="0.25"/>
    <row r="129673" x14ac:dyDescent="0.25"/>
    <row r="129674" x14ac:dyDescent="0.25"/>
    <row r="129675" x14ac:dyDescent="0.25"/>
    <row r="129676" x14ac:dyDescent="0.25"/>
    <row r="129677" x14ac:dyDescent="0.25"/>
    <row r="129678" x14ac:dyDescent="0.25"/>
    <row r="129679" x14ac:dyDescent="0.25"/>
    <row r="129680" x14ac:dyDescent="0.25"/>
    <row r="129681" x14ac:dyDescent="0.25"/>
    <row r="129682" x14ac:dyDescent="0.25"/>
    <row r="129683" x14ac:dyDescent="0.25"/>
    <row r="129684" x14ac:dyDescent="0.25"/>
    <row r="129685" x14ac:dyDescent="0.25"/>
    <row r="129686" x14ac:dyDescent="0.25"/>
    <row r="129687" x14ac:dyDescent="0.25"/>
    <row r="129688" x14ac:dyDescent="0.25"/>
    <row r="129689" x14ac:dyDescent="0.25"/>
    <row r="129690" x14ac:dyDescent="0.25"/>
    <row r="129691" x14ac:dyDescent="0.25"/>
    <row r="129692" x14ac:dyDescent="0.25"/>
    <row r="129693" x14ac:dyDescent="0.25"/>
    <row r="129694" x14ac:dyDescent="0.25"/>
    <row r="129695" x14ac:dyDescent="0.25"/>
    <row r="129696" x14ac:dyDescent="0.25"/>
    <row r="129697" x14ac:dyDescent="0.25"/>
    <row r="129698" x14ac:dyDescent="0.25"/>
    <row r="129699" x14ac:dyDescent="0.25"/>
    <row r="129700" x14ac:dyDescent="0.25"/>
    <row r="129701" x14ac:dyDescent="0.25"/>
    <row r="129702" x14ac:dyDescent="0.25"/>
    <row r="129703" x14ac:dyDescent="0.25"/>
    <row r="129704" x14ac:dyDescent="0.25"/>
    <row r="129705" x14ac:dyDescent="0.25"/>
    <row r="129706" x14ac:dyDescent="0.25"/>
    <row r="129707" x14ac:dyDescent="0.25"/>
    <row r="129708" x14ac:dyDescent="0.25"/>
    <row r="129709" x14ac:dyDescent="0.25"/>
    <row r="129710" x14ac:dyDescent="0.25"/>
    <row r="129711" x14ac:dyDescent="0.25"/>
    <row r="129712" x14ac:dyDescent="0.25"/>
    <row r="129713" x14ac:dyDescent="0.25"/>
    <row r="129714" x14ac:dyDescent="0.25"/>
    <row r="129715" x14ac:dyDescent="0.25"/>
    <row r="129716" x14ac:dyDescent="0.25"/>
    <row r="129717" x14ac:dyDescent="0.25"/>
    <row r="129718" x14ac:dyDescent="0.25"/>
    <row r="129719" x14ac:dyDescent="0.25"/>
    <row r="129720" x14ac:dyDescent="0.25"/>
    <row r="129721" x14ac:dyDescent="0.25"/>
    <row r="129722" x14ac:dyDescent="0.25"/>
    <row r="129723" x14ac:dyDescent="0.25"/>
    <row r="129724" x14ac:dyDescent="0.25"/>
    <row r="129725" x14ac:dyDescent="0.25"/>
    <row r="129726" x14ac:dyDescent="0.25"/>
    <row r="129727" x14ac:dyDescent="0.25"/>
    <row r="129728" x14ac:dyDescent="0.25"/>
    <row r="129729" x14ac:dyDescent="0.25"/>
    <row r="129730" x14ac:dyDescent="0.25"/>
    <row r="129731" x14ac:dyDescent="0.25"/>
    <row r="129732" x14ac:dyDescent="0.25"/>
    <row r="129733" x14ac:dyDescent="0.25"/>
    <row r="129734" x14ac:dyDescent="0.25"/>
    <row r="129735" x14ac:dyDescent="0.25"/>
    <row r="129736" x14ac:dyDescent="0.25"/>
    <row r="129737" x14ac:dyDescent="0.25"/>
    <row r="129738" x14ac:dyDescent="0.25"/>
    <row r="129739" x14ac:dyDescent="0.25"/>
    <row r="129740" x14ac:dyDescent="0.25"/>
    <row r="129741" x14ac:dyDescent="0.25"/>
    <row r="129742" x14ac:dyDescent="0.25"/>
    <row r="129743" x14ac:dyDescent="0.25"/>
    <row r="129744" x14ac:dyDescent="0.25"/>
    <row r="129745" x14ac:dyDescent="0.25"/>
    <row r="129746" x14ac:dyDescent="0.25"/>
    <row r="129747" x14ac:dyDescent="0.25"/>
    <row r="129748" x14ac:dyDescent="0.25"/>
    <row r="129749" x14ac:dyDescent="0.25"/>
    <row r="129750" x14ac:dyDescent="0.25"/>
    <row r="129751" x14ac:dyDescent="0.25"/>
    <row r="129752" x14ac:dyDescent="0.25"/>
    <row r="129753" x14ac:dyDescent="0.25"/>
    <row r="129754" x14ac:dyDescent="0.25"/>
    <row r="129755" x14ac:dyDescent="0.25"/>
    <row r="129756" x14ac:dyDescent="0.25"/>
    <row r="129757" x14ac:dyDescent="0.25"/>
    <row r="129758" x14ac:dyDescent="0.25"/>
    <row r="129759" x14ac:dyDescent="0.25"/>
    <row r="129760" x14ac:dyDescent="0.25"/>
    <row r="129761" x14ac:dyDescent="0.25"/>
    <row r="129762" x14ac:dyDescent="0.25"/>
    <row r="129763" x14ac:dyDescent="0.25"/>
    <row r="129764" x14ac:dyDescent="0.25"/>
    <row r="129765" x14ac:dyDescent="0.25"/>
    <row r="129766" x14ac:dyDescent="0.25"/>
    <row r="129767" x14ac:dyDescent="0.25"/>
    <row r="129768" x14ac:dyDescent="0.25"/>
    <row r="129769" x14ac:dyDescent="0.25"/>
    <row r="129770" x14ac:dyDescent="0.25"/>
    <row r="129771" x14ac:dyDescent="0.25"/>
    <row r="129772" x14ac:dyDescent="0.25"/>
    <row r="129773" x14ac:dyDescent="0.25"/>
    <row r="129774" x14ac:dyDescent="0.25"/>
    <row r="129775" x14ac:dyDescent="0.25"/>
    <row r="129776" x14ac:dyDescent="0.25"/>
    <row r="129777" x14ac:dyDescent="0.25"/>
    <row r="129778" x14ac:dyDescent="0.25"/>
    <row r="129779" x14ac:dyDescent="0.25"/>
    <row r="129780" x14ac:dyDescent="0.25"/>
    <row r="129781" x14ac:dyDescent="0.25"/>
    <row r="129782" x14ac:dyDescent="0.25"/>
    <row r="129783" x14ac:dyDescent="0.25"/>
    <row r="129784" x14ac:dyDescent="0.25"/>
    <row r="129785" x14ac:dyDescent="0.25"/>
    <row r="129786" x14ac:dyDescent="0.25"/>
    <row r="129787" x14ac:dyDescent="0.25"/>
    <row r="129788" x14ac:dyDescent="0.25"/>
    <row r="129789" x14ac:dyDescent="0.25"/>
    <row r="129790" x14ac:dyDescent="0.25"/>
    <row r="129791" x14ac:dyDescent="0.25"/>
    <row r="129792" x14ac:dyDescent="0.25"/>
    <row r="129793" x14ac:dyDescent="0.25"/>
    <row r="129794" x14ac:dyDescent="0.25"/>
    <row r="129795" x14ac:dyDescent="0.25"/>
    <row r="129796" x14ac:dyDescent="0.25"/>
    <row r="129797" x14ac:dyDescent="0.25"/>
    <row r="129798" x14ac:dyDescent="0.25"/>
    <row r="129799" x14ac:dyDescent="0.25"/>
    <row r="129800" x14ac:dyDescent="0.25"/>
    <row r="129801" x14ac:dyDescent="0.25"/>
    <row r="129802" x14ac:dyDescent="0.25"/>
    <row r="129803" x14ac:dyDescent="0.25"/>
    <row r="129804" x14ac:dyDescent="0.25"/>
    <row r="129805" x14ac:dyDescent="0.25"/>
    <row r="129806" x14ac:dyDescent="0.25"/>
    <row r="129807" x14ac:dyDescent="0.25"/>
    <row r="129808" x14ac:dyDescent="0.25"/>
    <row r="129809" x14ac:dyDescent="0.25"/>
    <row r="129810" x14ac:dyDescent="0.25"/>
    <row r="129811" x14ac:dyDescent="0.25"/>
    <row r="129812" x14ac:dyDescent="0.25"/>
    <row r="129813" x14ac:dyDescent="0.25"/>
    <row r="129814" x14ac:dyDescent="0.25"/>
    <row r="129815" x14ac:dyDescent="0.25"/>
    <row r="129816" x14ac:dyDescent="0.25"/>
    <row r="129817" x14ac:dyDescent="0.25"/>
    <row r="129818" x14ac:dyDescent="0.25"/>
    <row r="129819" x14ac:dyDescent="0.25"/>
    <row r="129820" x14ac:dyDescent="0.25"/>
    <row r="129821" x14ac:dyDescent="0.25"/>
    <row r="129822" x14ac:dyDescent="0.25"/>
    <row r="129823" x14ac:dyDescent="0.25"/>
    <row r="129824" x14ac:dyDescent="0.25"/>
    <row r="129825" x14ac:dyDescent="0.25"/>
    <row r="129826" x14ac:dyDescent="0.25"/>
    <row r="129827" x14ac:dyDescent="0.25"/>
    <row r="129828" x14ac:dyDescent="0.25"/>
    <row r="129829" x14ac:dyDescent="0.25"/>
    <row r="129830" x14ac:dyDescent="0.25"/>
    <row r="129831" x14ac:dyDescent="0.25"/>
    <row r="129832" x14ac:dyDescent="0.25"/>
    <row r="129833" x14ac:dyDescent="0.25"/>
    <row r="129834" x14ac:dyDescent="0.25"/>
    <row r="129835" x14ac:dyDescent="0.25"/>
    <row r="129836" x14ac:dyDescent="0.25"/>
    <row r="129837" x14ac:dyDescent="0.25"/>
    <row r="129838" x14ac:dyDescent="0.25"/>
    <row r="129839" x14ac:dyDescent="0.25"/>
    <row r="129840" x14ac:dyDescent="0.25"/>
    <row r="129841" x14ac:dyDescent="0.25"/>
    <row r="129842" x14ac:dyDescent="0.25"/>
    <row r="129843" x14ac:dyDescent="0.25"/>
    <row r="129844" x14ac:dyDescent="0.25"/>
    <row r="129845" x14ac:dyDescent="0.25"/>
    <row r="129846" x14ac:dyDescent="0.25"/>
    <row r="129847" x14ac:dyDescent="0.25"/>
    <row r="129848" x14ac:dyDescent="0.25"/>
    <row r="129849" x14ac:dyDescent="0.25"/>
    <row r="129850" x14ac:dyDescent="0.25"/>
    <row r="129851" x14ac:dyDescent="0.25"/>
    <row r="129852" x14ac:dyDescent="0.25"/>
    <row r="129853" x14ac:dyDescent="0.25"/>
    <row r="129854" x14ac:dyDescent="0.25"/>
    <row r="129855" x14ac:dyDescent="0.25"/>
    <row r="129856" x14ac:dyDescent="0.25"/>
    <row r="129857" x14ac:dyDescent="0.25"/>
    <row r="129858" x14ac:dyDescent="0.25"/>
    <row r="129859" x14ac:dyDescent="0.25"/>
    <row r="129860" x14ac:dyDescent="0.25"/>
    <row r="129861" x14ac:dyDescent="0.25"/>
    <row r="129862" x14ac:dyDescent="0.25"/>
    <row r="129863" x14ac:dyDescent="0.25"/>
    <row r="129864" x14ac:dyDescent="0.25"/>
    <row r="129865" x14ac:dyDescent="0.25"/>
    <row r="129866" x14ac:dyDescent="0.25"/>
    <row r="129867" x14ac:dyDescent="0.25"/>
    <row r="129868" x14ac:dyDescent="0.25"/>
    <row r="129869" x14ac:dyDescent="0.25"/>
    <row r="129870" x14ac:dyDescent="0.25"/>
    <row r="129871" x14ac:dyDescent="0.25"/>
    <row r="129872" x14ac:dyDescent="0.25"/>
    <row r="129873" x14ac:dyDescent="0.25"/>
    <row r="129874" x14ac:dyDescent="0.25"/>
    <row r="129875" x14ac:dyDescent="0.25"/>
    <row r="129876" x14ac:dyDescent="0.25"/>
    <row r="129877" x14ac:dyDescent="0.25"/>
    <row r="129878" x14ac:dyDescent="0.25"/>
    <row r="129879" x14ac:dyDescent="0.25"/>
    <row r="129880" x14ac:dyDescent="0.25"/>
    <row r="129881" x14ac:dyDescent="0.25"/>
    <row r="129882" x14ac:dyDescent="0.25"/>
    <row r="129883" x14ac:dyDescent="0.25"/>
    <row r="129884" x14ac:dyDescent="0.25"/>
    <row r="129885" x14ac:dyDescent="0.25"/>
    <row r="129886" x14ac:dyDescent="0.25"/>
    <row r="129887" x14ac:dyDescent="0.25"/>
    <row r="129888" x14ac:dyDescent="0.25"/>
    <row r="129889" x14ac:dyDescent="0.25"/>
    <row r="129890" x14ac:dyDescent="0.25"/>
    <row r="129891" x14ac:dyDescent="0.25"/>
    <row r="129892" x14ac:dyDescent="0.25"/>
    <row r="129893" x14ac:dyDescent="0.25"/>
    <row r="129894" x14ac:dyDescent="0.25"/>
    <row r="129895" x14ac:dyDescent="0.25"/>
    <row r="129896" x14ac:dyDescent="0.25"/>
    <row r="129897" x14ac:dyDescent="0.25"/>
    <row r="129898" x14ac:dyDescent="0.25"/>
    <row r="129899" x14ac:dyDescent="0.25"/>
    <row r="129900" x14ac:dyDescent="0.25"/>
    <row r="129901" x14ac:dyDescent="0.25"/>
    <row r="129902" x14ac:dyDescent="0.25"/>
    <row r="129903" x14ac:dyDescent="0.25"/>
    <row r="129904" x14ac:dyDescent="0.25"/>
    <row r="129905" x14ac:dyDescent="0.25"/>
    <row r="129906" x14ac:dyDescent="0.25"/>
    <row r="129907" x14ac:dyDescent="0.25"/>
    <row r="129908" x14ac:dyDescent="0.25"/>
    <row r="129909" x14ac:dyDescent="0.25"/>
    <row r="129910" x14ac:dyDescent="0.25"/>
    <row r="129911" x14ac:dyDescent="0.25"/>
    <row r="129912" x14ac:dyDescent="0.25"/>
    <row r="129913" x14ac:dyDescent="0.25"/>
    <row r="129914" x14ac:dyDescent="0.25"/>
    <row r="129915" x14ac:dyDescent="0.25"/>
    <row r="129916" x14ac:dyDescent="0.25"/>
    <row r="129917" x14ac:dyDescent="0.25"/>
    <row r="129918" x14ac:dyDescent="0.25"/>
    <row r="129919" x14ac:dyDescent="0.25"/>
    <row r="129920" x14ac:dyDescent="0.25"/>
    <row r="129921" x14ac:dyDescent="0.25"/>
    <row r="129922" x14ac:dyDescent="0.25"/>
    <row r="129923" x14ac:dyDescent="0.25"/>
    <row r="129924" x14ac:dyDescent="0.25"/>
    <row r="129925" x14ac:dyDescent="0.25"/>
    <row r="129926" x14ac:dyDescent="0.25"/>
    <row r="129927" x14ac:dyDescent="0.25"/>
    <row r="129928" x14ac:dyDescent="0.25"/>
    <row r="129929" x14ac:dyDescent="0.25"/>
    <row r="129930" x14ac:dyDescent="0.25"/>
    <row r="129931" x14ac:dyDescent="0.25"/>
    <row r="129932" x14ac:dyDescent="0.25"/>
    <row r="129933" x14ac:dyDescent="0.25"/>
    <row r="129934" x14ac:dyDescent="0.25"/>
    <row r="129935" x14ac:dyDescent="0.25"/>
    <row r="129936" x14ac:dyDescent="0.25"/>
    <row r="129937" x14ac:dyDescent="0.25"/>
    <row r="129938" x14ac:dyDescent="0.25"/>
    <row r="129939" x14ac:dyDescent="0.25"/>
    <row r="129940" x14ac:dyDescent="0.25"/>
    <row r="129941" x14ac:dyDescent="0.25"/>
    <row r="129942" x14ac:dyDescent="0.25"/>
    <row r="129943" x14ac:dyDescent="0.25"/>
    <row r="129944" x14ac:dyDescent="0.25"/>
    <row r="129945" x14ac:dyDescent="0.25"/>
    <row r="129946" x14ac:dyDescent="0.25"/>
    <row r="129947" x14ac:dyDescent="0.25"/>
    <row r="129948" x14ac:dyDescent="0.25"/>
    <row r="129949" x14ac:dyDescent="0.25"/>
    <row r="129950" x14ac:dyDescent="0.25"/>
    <row r="129951" x14ac:dyDescent="0.25"/>
    <row r="129952" x14ac:dyDescent="0.25"/>
    <row r="129953" x14ac:dyDescent="0.25"/>
    <row r="129954" x14ac:dyDescent="0.25"/>
    <row r="129955" x14ac:dyDescent="0.25"/>
    <row r="129956" x14ac:dyDescent="0.25"/>
    <row r="129957" x14ac:dyDescent="0.25"/>
    <row r="129958" x14ac:dyDescent="0.25"/>
    <row r="129959" x14ac:dyDescent="0.25"/>
    <row r="129960" x14ac:dyDescent="0.25"/>
    <row r="129961" x14ac:dyDescent="0.25"/>
    <row r="129962" x14ac:dyDescent="0.25"/>
    <row r="129963" x14ac:dyDescent="0.25"/>
    <row r="129964" x14ac:dyDescent="0.25"/>
    <row r="129965" x14ac:dyDescent="0.25"/>
    <row r="129966" x14ac:dyDescent="0.25"/>
    <row r="129967" x14ac:dyDescent="0.25"/>
    <row r="129968" x14ac:dyDescent="0.25"/>
    <row r="129969" x14ac:dyDescent="0.25"/>
    <row r="129970" x14ac:dyDescent="0.25"/>
    <row r="129971" x14ac:dyDescent="0.25"/>
    <row r="129972" x14ac:dyDescent="0.25"/>
    <row r="129973" x14ac:dyDescent="0.25"/>
    <row r="129974" x14ac:dyDescent="0.25"/>
    <row r="129975" x14ac:dyDescent="0.25"/>
    <row r="129976" x14ac:dyDescent="0.25"/>
    <row r="129977" x14ac:dyDescent="0.25"/>
    <row r="129978" x14ac:dyDescent="0.25"/>
    <row r="129979" x14ac:dyDescent="0.25"/>
    <row r="129980" x14ac:dyDescent="0.25"/>
    <row r="129981" x14ac:dyDescent="0.25"/>
    <row r="129982" x14ac:dyDescent="0.25"/>
    <row r="129983" x14ac:dyDescent="0.25"/>
    <row r="129984" x14ac:dyDescent="0.25"/>
    <row r="129985" x14ac:dyDescent="0.25"/>
    <row r="129986" x14ac:dyDescent="0.25"/>
    <row r="129987" x14ac:dyDescent="0.25"/>
    <row r="129988" x14ac:dyDescent="0.25"/>
    <row r="129989" x14ac:dyDescent="0.25"/>
    <row r="129990" x14ac:dyDescent="0.25"/>
    <row r="129991" x14ac:dyDescent="0.25"/>
    <row r="129992" x14ac:dyDescent="0.25"/>
    <row r="129993" x14ac:dyDescent="0.25"/>
    <row r="129994" x14ac:dyDescent="0.25"/>
    <row r="129995" x14ac:dyDescent="0.25"/>
    <row r="129996" x14ac:dyDescent="0.25"/>
    <row r="129997" x14ac:dyDescent="0.25"/>
    <row r="129998" x14ac:dyDescent="0.25"/>
    <row r="129999" x14ac:dyDescent="0.25"/>
    <row r="130000" x14ac:dyDescent="0.25"/>
    <row r="130001" x14ac:dyDescent="0.25"/>
    <row r="130002" x14ac:dyDescent="0.25"/>
    <row r="130003" x14ac:dyDescent="0.25"/>
    <row r="130004" x14ac:dyDescent="0.25"/>
    <row r="130005" x14ac:dyDescent="0.25"/>
    <row r="130006" x14ac:dyDescent="0.25"/>
    <row r="130007" x14ac:dyDescent="0.25"/>
    <row r="130008" x14ac:dyDescent="0.25"/>
    <row r="130009" x14ac:dyDescent="0.25"/>
    <row r="130010" x14ac:dyDescent="0.25"/>
    <row r="130011" x14ac:dyDescent="0.25"/>
    <row r="130012" x14ac:dyDescent="0.25"/>
    <row r="130013" x14ac:dyDescent="0.25"/>
    <row r="130014" x14ac:dyDescent="0.25"/>
    <row r="130015" x14ac:dyDescent="0.25"/>
    <row r="130016" x14ac:dyDescent="0.25"/>
    <row r="130017" x14ac:dyDescent="0.25"/>
    <row r="130018" x14ac:dyDescent="0.25"/>
    <row r="130019" x14ac:dyDescent="0.25"/>
    <row r="130020" x14ac:dyDescent="0.25"/>
    <row r="130021" x14ac:dyDescent="0.25"/>
    <row r="130022" x14ac:dyDescent="0.25"/>
    <row r="130023" x14ac:dyDescent="0.25"/>
    <row r="130024" x14ac:dyDescent="0.25"/>
    <row r="130025" x14ac:dyDescent="0.25"/>
    <row r="130026" x14ac:dyDescent="0.25"/>
    <row r="130027" x14ac:dyDescent="0.25"/>
    <row r="130028" x14ac:dyDescent="0.25"/>
    <row r="130029" x14ac:dyDescent="0.25"/>
    <row r="130030" x14ac:dyDescent="0.25"/>
    <row r="130031" x14ac:dyDescent="0.25"/>
    <row r="130032" x14ac:dyDescent="0.25"/>
    <row r="130033" x14ac:dyDescent="0.25"/>
    <row r="130034" x14ac:dyDescent="0.25"/>
    <row r="130035" x14ac:dyDescent="0.25"/>
    <row r="130036" x14ac:dyDescent="0.25"/>
    <row r="130037" x14ac:dyDescent="0.25"/>
    <row r="130038" x14ac:dyDescent="0.25"/>
    <row r="130039" x14ac:dyDescent="0.25"/>
    <row r="130040" x14ac:dyDescent="0.25"/>
    <row r="130041" x14ac:dyDescent="0.25"/>
    <row r="130042" x14ac:dyDescent="0.25"/>
    <row r="130043" x14ac:dyDescent="0.25"/>
    <row r="130044" x14ac:dyDescent="0.25"/>
    <row r="130045" x14ac:dyDescent="0.25"/>
    <row r="130046" x14ac:dyDescent="0.25"/>
    <row r="130047" x14ac:dyDescent="0.25"/>
    <row r="130048" x14ac:dyDescent="0.25"/>
    <row r="130049" x14ac:dyDescent="0.25"/>
    <row r="130050" x14ac:dyDescent="0.25"/>
    <row r="130051" x14ac:dyDescent="0.25"/>
    <row r="130052" x14ac:dyDescent="0.25"/>
    <row r="130053" x14ac:dyDescent="0.25"/>
    <row r="130054" x14ac:dyDescent="0.25"/>
    <row r="130055" x14ac:dyDescent="0.25"/>
    <row r="130056" x14ac:dyDescent="0.25"/>
    <row r="130057" x14ac:dyDescent="0.25"/>
    <row r="130058" x14ac:dyDescent="0.25"/>
    <row r="130059" x14ac:dyDescent="0.25"/>
    <row r="130060" x14ac:dyDescent="0.25"/>
    <row r="130061" x14ac:dyDescent="0.25"/>
    <row r="130062" x14ac:dyDescent="0.25"/>
    <row r="130063" x14ac:dyDescent="0.25"/>
    <row r="130064" x14ac:dyDescent="0.25"/>
    <row r="130065" x14ac:dyDescent="0.25"/>
    <row r="130066" x14ac:dyDescent="0.25"/>
    <row r="130067" x14ac:dyDescent="0.25"/>
    <row r="130068" x14ac:dyDescent="0.25"/>
    <row r="130069" x14ac:dyDescent="0.25"/>
    <row r="130070" x14ac:dyDescent="0.25"/>
    <row r="130071" x14ac:dyDescent="0.25"/>
    <row r="130072" x14ac:dyDescent="0.25"/>
    <row r="130073" x14ac:dyDescent="0.25"/>
    <row r="130074" x14ac:dyDescent="0.25"/>
    <row r="130075" x14ac:dyDescent="0.25"/>
    <row r="130076" x14ac:dyDescent="0.25"/>
    <row r="130077" x14ac:dyDescent="0.25"/>
    <row r="130078" x14ac:dyDescent="0.25"/>
    <row r="130079" x14ac:dyDescent="0.25"/>
    <row r="130080" x14ac:dyDescent="0.25"/>
    <row r="130081" x14ac:dyDescent="0.25"/>
    <row r="130082" x14ac:dyDescent="0.25"/>
    <row r="130083" x14ac:dyDescent="0.25"/>
    <row r="130084" x14ac:dyDescent="0.25"/>
    <row r="130085" x14ac:dyDescent="0.25"/>
    <row r="130086" x14ac:dyDescent="0.25"/>
    <row r="130087" x14ac:dyDescent="0.25"/>
    <row r="130088" x14ac:dyDescent="0.25"/>
    <row r="130089" x14ac:dyDescent="0.25"/>
    <row r="130090" x14ac:dyDescent="0.25"/>
    <row r="130091" x14ac:dyDescent="0.25"/>
    <row r="130092" x14ac:dyDescent="0.25"/>
    <row r="130093" x14ac:dyDescent="0.25"/>
    <row r="130094" x14ac:dyDescent="0.25"/>
    <row r="130095" x14ac:dyDescent="0.25"/>
    <row r="130096" x14ac:dyDescent="0.25"/>
    <row r="130097" x14ac:dyDescent="0.25"/>
    <row r="130098" x14ac:dyDescent="0.25"/>
    <row r="130099" x14ac:dyDescent="0.25"/>
    <row r="130100" x14ac:dyDescent="0.25"/>
    <row r="130101" x14ac:dyDescent="0.25"/>
    <row r="130102" x14ac:dyDescent="0.25"/>
    <row r="130103" x14ac:dyDescent="0.25"/>
    <row r="130104" x14ac:dyDescent="0.25"/>
    <row r="130105" x14ac:dyDescent="0.25"/>
    <row r="130106" x14ac:dyDescent="0.25"/>
    <row r="130107" x14ac:dyDescent="0.25"/>
    <row r="130108" x14ac:dyDescent="0.25"/>
    <row r="130109" x14ac:dyDescent="0.25"/>
    <row r="130110" x14ac:dyDescent="0.25"/>
    <row r="130111" x14ac:dyDescent="0.25"/>
    <row r="130112" x14ac:dyDescent="0.25"/>
    <row r="130113" x14ac:dyDescent="0.25"/>
    <row r="130114" x14ac:dyDescent="0.25"/>
    <row r="130115" x14ac:dyDescent="0.25"/>
    <row r="130116" x14ac:dyDescent="0.25"/>
    <row r="130117" x14ac:dyDescent="0.25"/>
    <row r="130118" x14ac:dyDescent="0.25"/>
    <row r="130119" x14ac:dyDescent="0.25"/>
    <row r="130120" x14ac:dyDescent="0.25"/>
    <row r="130121" x14ac:dyDescent="0.25"/>
    <row r="130122" x14ac:dyDescent="0.25"/>
    <row r="130123" x14ac:dyDescent="0.25"/>
    <row r="130124" x14ac:dyDescent="0.25"/>
    <row r="130125" x14ac:dyDescent="0.25"/>
    <row r="130126" x14ac:dyDescent="0.25"/>
    <row r="130127" x14ac:dyDescent="0.25"/>
    <row r="130128" x14ac:dyDescent="0.25"/>
    <row r="130129" x14ac:dyDescent="0.25"/>
    <row r="130130" x14ac:dyDescent="0.25"/>
    <row r="130131" x14ac:dyDescent="0.25"/>
    <row r="130132" x14ac:dyDescent="0.25"/>
    <row r="130133" x14ac:dyDescent="0.25"/>
    <row r="130134" x14ac:dyDescent="0.25"/>
    <row r="130135" x14ac:dyDescent="0.25"/>
    <row r="130136" x14ac:dyDescent="0.25"/>
    <row r="130137" x14ac:dyDescent="0.25"/>
    <row r="130138" x14ac:dyDescent="0.25"/>
    <row r="130139" x14ac:dyDescent="0.25"/>
    <row r="130140" x14ac:dyDescent="0.25"/>
    <row r="130141" x14ac:dyDescent="0.25"/>
    <row r="130142" x14ac:dyDescent="0.25"/>
    <row r="130143" x14ac:dyDescent="0.25"/>
    <row r="130144" x14ac:dyDescent="0.25"/>
    <row r="130145" x14ac:dyDescent="0.25"/>
    <row r="130146" x14ac:dyDescent="0.25"/>
    <row r="130147" x14ac:dyDescent="0.25"/>
    <row r="130148" x14ac:dyDescent="0.25"/>
    <row r="130149" x14ac:dyDescent="0.25"/>
    <row r="130150" x14ac:dyDescent="0.25"/>
    <row r="130151" x14ac:dyDescent="0.25"/>
    <row r="130152" x14ac:dyDescent="0.25"/>
    <row r="130153" x14ac:dyDescent="0.25"/>
    <row r="130154" x14ac:dyDescent="0.25"/>
    <row r="130155" x14ac:dyDescent="0.25"/>
    <row r="130156" x14ac:dyDescent="0.25"/>
    <row r="130157" x14ac:dyDescent="0.25"/>
    <row r="130158" x14ac:dyDescent="0.25"/>
    <row r="130159" x14ac:dyDescent="0.25"/>
    <row r="130160" x14ac:dyDescent="0.25"/>
    <row r="130161" x14ac:dyDescent="0.25"/>
    <row r="130162" x14ac:dyDescent="0.25"/>
    <row r="130163" x14ac:dyDescent="0.25"/>
    <row r="130164" x14ac:dyDescent="0.25"/>
    <row r="130165" x14ac:dyDescent="0.25"/>
    <row r="130166" x14ac:dyDescent="0.25"/>
    <row r="130167" x14ac:dyDescent="0.25"/>
    <row r="130168" x14ac:dyDescent="0.25"/>
    <row r="130169" x14ac:dyDescent="0.25"/>
    <row r="130170" x14ac:dyDescent="0.25"/>
    <row r="130171" x14ac:dyDescent="0.25"/>
    <row r="130172" x14ac:dyDescent="0.25"/>
    <row r="130173" x14ac:dyDescent="0.25"/>
    <row r="130174" x14ac:dyDescent="0.25"/>
    <row r="130175" x14ac:dyDescent="0.25"/>
    <row r="130176" x14ac:dyDescent="0.25"/>
    <row r="130177" x14ac:dyDescent="0.25"/>
    <row r="130178" x14ac:dyDescent="0.25"/>
    <row r="130179" x14ac:dyDescent="0.25"/>
    <row r="130180" x14ac:dyDescent="0.25"/>
    <row r="130181" x14ac:dyDescent="0.25"/>
    <row r="130182" x14ac:dyDescent="0.25"/>
    <row r="130183" x14ac:dyDescent="0.25"/>
    <row r="130184" x14ac:dyDescent="0.25"/>
    <row r="130185" x14ac:dyDescent="0.25"/>
    <row r="130186" x14ac:dyDescent="0.25"/>
    <row r="130187" x14ac:dyDescent="0.25"/>
    <row r="130188" x14ac:dyDescent="0.25"/>
    <row r="130189" x14ac:dyDescent="0.25"/>
    <row r="130190" x14ac:dyDescent="0.25"/>
    <row r="130191" x14ac:dyDescent="0.25"/>
    <row r="130192" x14ac:dyDescent="0.25"/>
    <row r="130193" x14ac:dyDescent="0.25"/>
    <row r="130194" x14ac:dyDescent="0.25"/>
    <row r="130195" x14ac:dyDescent="0.25"/>
    <row r="130196" x14ac:dyDescent="0.25"/>
    <row r="130197" x14ac:dyDescent="0.25"/>
    <row r="130198" x14ac:dyDescent="0.25"/>
    <row r="130199" x14ac:dyDescent="0.25"/>
    <row r="130200" x14ac:dyDescent="0.25"/>
    <row r="130201" x14ac:dyDescent="0.25"/>
    <row r="130202" x14ac:dyDescent="0.25"/>
    <row r="130203" x14ac:dyDescent="0.25"/>
    <row r="130204" x14ac:dyDescent="0.25"/>
    <row r="130205" x14ac:dyDescent="0.25"/>
    <row r="130206" x14ac:dyDescent="0.25"/>
    <row r="130207" x14ac:dyDescent="0.25"/>
    <row r="130208" x14ac:dyDescent="0.25"/>
    <row r="130209" x14ac:dyDescent="0.25"/>
    <row r="130210" x14ac:dyDescent="0.25"/>
    <row r="130211" x14ac:dyDescent="0.25"/>
    <row r="130212" x14ac:dyDescent="0.25"/>
    <row r="130213" x14ac:dyDescent="0.25"/>
    <row r="130214" x14ac:dyDescent="0.25"/>
    <row r="130215" x14ac:dyDescent="0.25"/>
    <row r="130216" x14ac:dyDescent="0.25"/>
    <row r="130217" x14ac:dyDescent="0.25"/>
    <row r="130218" x14ac:dyDescent="0.25"/>
    <row r="130219" x14ac:dyDescent="0.25"/>
    <row r="130220" x14ac:dyDescent="0.25"/>
    <row r="130221" x14ac:dyDescent="0.25"/>
    <row r="130222" x14ac:dyDescent="0.25"/>
    <row r="130223" x14ac:dyDescent="0.25"/>
    <row r="130224" x14ac:dyDescent="0.25"/>
    <row r="130225" x14ac:dyDescent="0.25"/>
    <row r="130226" x14ac:dyDescent="0.25"/>
    <row r="130227" x14ac:dyDescent="0.25"/>
    <row r="130228" x14ac:dyDescent="0.25"/>
    <row r="130229" x14ac:dyDescent="0.25"/>
    <row r="130230" x14ac:dyDescent="0.25"/>
    <row r="130231" x14ac:dyDescent="0.25"/>
    <row r="130232" x14ac:dyDescent="0.25"/>
    <row r="130233" x14ac:dyDescent="0.25"/>
    <row r="130234" x14ac:dyDescent="0.25"/>
    <row r="130235" x14ac:dyDescent="0.25"/>
    <row r="130236" x14ac:dyDescent="0.25"/>
    <row r="130237" x14ac:dyDescent="0.25"/>
    <row r="130238" x14ac:dyDescent="0.25"/>
    <row r="130239" x14ac:dyDescent="0.25"/>
    <row r="130240" x14ac:dyDescent="0.25"/>
    <row r="130241" x14ac:dyDescent="0.25"/>
    <row r="130242" x14ac:dyDescent="0.25"/>
    <row r="130243" x14ac:dyDescent="0.25"/>
    <row r="130244" x14ac:dyDescent="0.25"/>
    <row r="130245" x14ac:dyDescent="0.25"/>
    <row r="130246" x14ac:dyDescent="0.25"/>
    <row r="130247" x14ac:dyDescent="0.25"/>
    <row r="130248" x14ac:dyDescent="0.25"/>
    <row r="130249" x14ac:dyDescent="0.25"/>
    <row r="130250" x14ac:dyDescent="0.25"/>
    <row r="130251" x14ac:dyDescent="0.25"/>
    <row r="130252" x14ac:dyDescent="0.25"/>
    <row r="130253" x14ac:dyDescent="0.25"/>
    <row r="130254" x14ac:dyDescent="0.25"/>
    <row r="130255" x14ac:dyDescent="0.25"/>
    <row r="130256" x14ac:dyDescent="0.25"/>
    <row r="130257" x14ac:dyDescent="0.25"/>
    <row r="130258" x14ac:dyDescent="0.25"/>
    <row r="130259" x14ac:dyDescent="0.25"/>
    <row r="130260" x14ac:dyDescent="0.25"/>
    <row r="130261" x14ac:dyDescent="0.25"/>
    <row r="130262" x14ac:dyDescent="0.25"/>
    <row r="130263" x14ac:dyDescent="0.25"/>
    <row r="130264" x14ac:dyDescent="0.25"/>
    <row r="130265" x14ac:dyDescent="0.25"/>
    <row r="130266" x14ac:dyDescent="0.25"/>
    <row r="130267" x14ac:dyDescent="0.25"/>
    <row r="130268" x14ac:dyDescent="0.25"/>
    <row r="130269" x14ac:dyDescent="0.25"/>
    <row r="130270" x14ac:dyDescent="0.25"/>
    <row r="130271" x14ac:dyDescent="0.25"/>
    <row r="130272" x14ac:dyDescent="0.25"/>
    <row r="130273" x14ac:dyDescent="0.25"/>
    <row r="130274" x14ac:dyDescent="0.25"/>
    <row r="130275" x14ac:dyDescent="0.25"/>
    <row r="130276" x14ac:dyDescent="0.25"/>
    <row r="130277" x14ac:dyDescent="0.25"/>
    <row r="130278" x14ac:dyDescent="0.25"/>
    <row r="130279" x14ac:dyDescent="0.25"/>
    <row r="130280" x14ac:dyDescent="0.25"/>
    <row r="130281" x14ac:dyDescent="0.25"/>
    <row r="130282" x14ac:dyDescent="0.25"/>
    <row r="130283" x14ac:dyDescent="0.25"/>
    <row r="130284" x14ac:dyDescent="0.25"/>
    <row r="130285" x14ac:dyDescent="0.25"/>
    <row r="130286" x14ac:dyDescent="0.25"/>
    <row r="130287" x14ac:dyDescent="0.25"/>
    <row r="130288" x14ac:dyDescent="0.25"/>
    <row r="130289" x14ac:dyDescent="0.25"/>
    <row r="130290" x14ac:dyDescent="0.25"/>
    <row r="130291" x14ac:dyDescent="0.25"/>
    <row r="130292" x14ac:dyDescent="0.25"/>
    <row r="130293" x14ac:dyDescent="0.25"/>
    <row r="130294" x14ac:dyDescent="0.25"/>
    <row r="130295" x14ac:dyDescent="0.25"/>
    <row r="130296" x14ac:dyDescent="0.25"/>
    <row r="130297" x14ac:dyDescent="0.25"/>
    <row r="130298" x14ac:dyDescent="0.25"/>
    <row r="130299" x14ac:dyDescent="0.25"/>
    <row r="130300" x14ac:dyDescent="0.25"/>
    <row r="130301" x14ac:dyDescent="0.25"/>
    <row r="130302" x14ac:dyDescent="0.25"/>
    <row r="130303" x14ac:dyDescent="0.25"/>
    <row r="130304" x14ac:dyDescent="0.25"/>
    <row r="130305" x14ac:dyDescent="0.25"/>
    <row r="130306" x14ac:dyDescent="0.25"/>
    <row r="130307" x14ac:dyDescent="0.25"/>
    <row r="130308" x14ac:dyDescent="0.25"/>
    <row r="130309" x14ac:dyDescent="0.25"/>
    <row r="130310" x14ac:dyDescent="0.25"/>
    <row r="130311" x14ac:dyDescent="0.25"/>
    <row r="130312" x14ac:dyDescent="0.25"/>
    <row r="130313" x14ac:dyDescent="0.25"/>
    <row r="130314" x14ac:dyDescent="0.25"/>
    <row r="130315" x14ac:dyDescent="0.25"/>
    <row r="130316" x14ac:dyDescent="0.25"/>
    <row r="130317" x14ac:dyDescent="0.25"/>
    <row r="130318" x14ac:dyDescent="0.25"/>
    <row r="130319" x14ac:dyDescent="0.25"/>
    <row r="130320" x14ac:dyDescent="0.25"/>
    <row r="130321" x14ac:dyDescent="0.25"/>
    <row r="130322" x14ac:dyDescent="0.25"/>
    <row r="130323" x14ac:dyDescent="0.25"/>
    <row r="130324" x14ac:dyDescent="0.25"/>
    <row r="130325" x14ac:dyDescent="0.25"/>
    <row r="130326" x14ac:dyDescent="0.25"/>
    <row r="130327" x14ac:dyDescent="0.25"/>
    <row r="130328" x14ac:dyDescent="0.25"/>
    <row r="130329" x14ac:dyDescent="0.25"/>
    <row r="130330" x14ac:dyDescent="0.25"/>
    <row r="130331" x14ac:dyDescent="0.25"/>
    <row r="130332" x14ac:dyDescent="0.25"/>
    <row r="130333" x14ac:dyDescent="0.25"/>
    <row r="130334" x14ac:dyDescent="0.25"/>
    <row r="130335" x14ac:dyDescent="0.25"/>
    <row r="130336" x14ac:dyDescent="0.25"/>
    <row r="130337" x14ac:dyDescent="0.25"/>
    <row r="130338" x14ac:dyDescent="0.25"/>
    <row r="130339" x14ac:dyDescent="0.25"/>
    <row r="130340" x14ac:dyDescent="0.25"/>
    <row r="130341" x14ac:dyDescent="0.25"/>
    <row r="130342" x14ac:dyDescent="0.25"/>
    <row r="130343" x14ac:dyDescent="0.25"/>
    <row r="130344" x14ac:dyDescent="0.25"/>
    <row r="130345" x14ac:dyDescent="0.25"/>
    <row r="130346" x14ac:dyDescent="0.25"/>
    <row r="130347" x14ac:dyDescent="0.25"/>
    <row r="130348" x14ac:dyDescent="0.25"/>
    <row r="130349" x14ac:dyDescent="0.25"/>
    <row r="130350" x14ac:dyDescent="0.25"/>
    <row r="130351" x14ac:dyDescent="0.25"/>
    <row r="130352" x14ac:dyDescent="0.25"/>
    <row r="130353" x14ac:dyDescent="0.25"/>
    <row r="130354" x14ac:dyDescent="0.25"/>
    <row r="130355" x14ac:dyDescent="0.25"/>
    <row r="130356" x14ac:dyDescent="0.25"/>
    <row r="130357" x14ac:dyDescent="0.25"/>
    <row r="130358" x14ac:dyDescent="0.25"/>
    <row r="130359" x14ac:dyDescent="0.25"/>
    <row r="130360" x14ac:dyDescent="0.25"/>
    <row r="130361" x14ac:dyDescent="0.25"/>
    <row r="130362" x14ac:dyDescent="0.25"/>
    <row r="130363" x14ac:dyDescent="0.25"/>
    <row r="130364" x14ac:dyDescent="0.25"/>
    <row r="130365" x14ac:dyDescent="0.25"/>
    <row r="130366" x14ac:dyDescent="0.25"/>
    <row r="130367" x14ac:dyDescent="0.25"/>
    <row r="130368" x14ac:dyDescent="0.25"/>
    <row r="130369" x14ac:dyDescent="0.25"/>
    <row r="130370" x14ac:dyDescent="0.25"/>
    <row r="130371" x14ac:dyDescent="0.25"/>
    <row r="130372" x14ac:dyDescent="0.25"/>
    <row r="130373" x14ac:dyDescent="0.25"/>
    <row r="130374" x14ac:dyDescent="0.25"/>
    <row r="130375" x14ac:dyDescent="0.25"/>
    <row r="130376" x14ac:dyDescent="0.25"/>
    <row r="130377" x14ac:dyDescent="0.25"/>
    <row r="130378" x14ac:dyDescent="0.25"/>
    <row r="130379" x14ac:dyDescent="0.25"/>
    <row r="130380" x14ac:dyDescent="0.25"/>
    <row r="130381" x14ac:dyDescent="0.25"/>
    <row r="130382" x14ac:dyDescent="0.25"/>
    <row r="130383" x14ac:dyDescent="0.25"/>
    <row r="130384" x14ac:dyDescent="0.25"/>
    <row r="130385" x14ac:dyDescent="0.25"/>
    <row r="130386" x14ac:dyDescent="0.25"/>
    <row r="130387" x14ac:dyDescent="0.25"/>
    <row r="130388" x14ac:dyDescent="0.25"/>
    <row r="130389" x14ac:dyDescent="0.25"/>
    <row r="130390" x14ac:dyDescent="0.25"/>
    <row r="130391" x14ac:dyDescent="0.25"/>
    <row r="130392" x14ac:dyDescent="0.25"/>
    <row r="130393" x14ac:dyDescent="0.25"/>
    <row r="130394" x14ac:dyDescent="0.25"/>
    <row r="130395" x14ac:dyDescent="0.25"/>
    <row r="130396" x14ac:dyDescent="0.25"/>
    <row r="130397" x14ac:dyDescent="0.25"/>
    <row r="130398" x14ac:dyDescent="0.25"/>
    <row r="130399" x14ac:dyDescent="0.25"/>
    <row r="130400" x14ac:dyDescent="0.25"/>
    <row r="130401" x14ac:dyDescent="0.25"/>
    <row r="130402" x14ac:dyDescent="0.25"/>
    <row r="130403" x14ac:dyDescent="0.25"/>
    <row r="130404" x14ac:dyDescent="0.25"/>
    <row r="130405" x14ac:dyDescent="0.25"/>
    <row r="130406" x14ac:dyDescent="0.25"/>
    <row r="130407" x14ac:dyDescent="0.25"/>
    <row r="130408" x14ac:dyDescent="0.25"/>
    <row r="130409" x14ac:dyDescent="0.25"/>
    <row r="130410" x14ac:dyDescent="0.25"/>
    <row r="130411" x14ac:dyDescent="0.25"/>
    <row r="130412" x14ac:dyDescent="0.25"/>
    <row r="130413" x14ac:dyDescent="0.25"/>
    <row r="130414" x14ac:dyDescent="0.25"/>
    <row r="130415" x14ac:dyDescent="0.25"/>
    <row r="130416" x14ac:dyDescent="0.25"/>
    <row r="130417" x14ac:dyDescent="0.25"/>
    <row r="130418" x14ac:dyDescent="0.25"/>
    <row r="130419" x14ac:dyDescent="0.25"/>
    <row r="130420" x14ac:dyDescent="0.25"/>
    <row r="130421" x14ac:dyDescent="0.25"/>
    <row r="130422" x14ac:dyDescent="0.25"/>
    <row r="130423" x14ac:dyDescent="0.25"/>
    <row r="130424" x14ac:dyDescent="0.25"/>
    <row r="130425" x14ac:dyDescent="0.25"/>
    <row r="130426" x14ac:dyDescent="0.25"/>
    <row r="130427" x14ac:dyDescent="0.25"/>
    <row r="130428" x14ac:dyDescent="0.25"/>
    <row r="130429" x14ac:dyDescent="0.25"/>
    <row r="130430" x14ac:dyDescent="0.25"/>
    <row r="130431" x14ac:dyDescent="0.25"/>
    <row r="130432" x14ac:dyDescent="0.25"/>
    <row r="130433" x14ac:dyDescent="0.25"/>
    <row r="130434" x14ac:dyDescent="0.25"/>
    <row r="130435" x14ac:dyDescent="0.25"/>
    <row r="130436" x14ac:dyDescent="0.25"/>
    <row r="130437" x14ac:dyDescent="0.25"/>
    <row r="130438" x14ac:dyDescent="0.25"/>
    <row r="130439" x14ac:dyDescent="0.25"/>
    <row r="130440" x14ac:dyDescent="0.25"/>
    <row r="130441" x14ac:dyDescent="0.25"/>
    <row r="130442" x14ac:dyDescent="0.25"/>
    <row r="130443" x14ac:dyDescent="0.25"/>
    <row r="130444" x14ac:dyDescent="0.25"/>
    <row r="130445" x14ac:dyDescent="0.25"/>
    <row r="130446" x14ac:dyDescent="0.25"/>
    <row r="130447" x14ac:dyDescent="0.25"/>
    <row r="130448" x14ac:dyDescent="0.25"/>
    <row r="130449" x14ac:dyDescent="0.25"/>
    <row r="130450" x14ac:dyDescent="0.25"/>
    <row r="130451" x14ac:dyDescent="0.25"/>
    <row r="130452" x14ac:dyDescent="0.25"/>
    <row r="130453" x14ac:dyDescent="0.25"/>
    <row r="130454" x14ac:dyDescent="0.25"/>
    <row r="130455" x14ac:dyDescent="0.25"/>
    <row r="130456" x14ac:dyDescent="0.25"/>
    <row r="130457" x14ac:dyDescent="0.25"/>
    <row r="130458" x14ac:dyDescent="0.25"/>
    <row r="130459" x14ac:dyDescent="0.25"/>
    <row r="130460" x14ac:dyDescent="0.25"/>
    <row r="130461" x14ac:dyDescent="0.25"/>
    <row r="130462" x14ac:dyDescent="0.25"/>
    <row r="130463" x14ac:dyDescent="0.25"/>
    <row r="130464" x14ac:dyDescent="0.25"/>
    <row r="130465" x14ac:dyDescent="0.25"/>
    <row r="130466" x14ac:dyDescent="0.25"/>
    <row r="130467" x14ac:dyDescent="0.25"/>
    <row r="130468" x14ac:dyDescent="0.25"/>
    <row r="130469" x14ac:dyDescent="0.25"/>
    <row r="130470" x14ac:dyDescent="0.25"/>
    <row r="130471" x14ac:dyDescent="0.25"/>
    <row r="130472" x14ac:dyDescent="0.25"/>
    <row r="130473" x14ac:dyDescent="0.25"/>
    <row r="130474" x14ac:dyDescent="0.25"/>
    <row r="130475" x14ac:dyDescent="0.25"/>
    <row r="130476" x14ac:dyDescent="0.25"/>
    <row r="130477" x14ac:dyDescent="0.25"/>
    <row r="130478" x14ac:dyDescent="0.25"/>
    <row r="130479" x14ac:dyDescent="0.25"/>
    <row r="130480" x14ac:dyDescent="0.25"/>
    <row r="130481" x14ac:dyDescent="0.25"/>
    <row r="130482" x14ac:dyDescent="0.25"/>
    <row r="130483" x14ac:dyDescent="0.25"/>
    <row r="130484" x14ac:dyDescent="0.25"/>
    <row r="130485" x14ac:dyDescent="0.25"/>
    <row r="130486" x14ac:dyDescent="0.25"/>
    <row r="130487" x14ac:dyDescent="0.25"/>
    <row r="130488" x14ac:dyDescent="0.25"/>
    <row r="130489" x14ac:dyDescent="0.25"/>
    <row r="130490" x14ac:dyDescent="0.25"/>
    <row r="130491" x14ac:dyDescent="0.25"/>
    <row r="130492" x14ac:dyDescent="0.25"/>
    <row r="130493" x14ac:dyDescent="0.25"/>
    <row r="130494" x14ac:dyDescent="0.25"/>
    <row r="130495" x14ac:dyDescent="0.25"/>
    <row r="130496" x14ac:dyDescent="0.25"/>
    <row r="130497" x14ac:dyDescent="0.25"/>
    <row r="130498" x14ac:dyDescent="0.25"/>
    <row r="130499" x14ac:dyDescent="0.25"/>
    <row r="130500" x14ac:dyDescent="0.25"/>
    <row r="130501" x14ac:dyDescent="0.25"/>
    <row r="130502" x14ac:dyDescent="0.25"/>
    <row r="130503" x14ac:dyDescent="0.25"/>
    <row r="130504" x14ac:dyDescent="0.25"/>
    <row r="130505" x14ac:dyDescent="0.25"/>
    <row r="130506" x14ac:dyDescent="0.25"/>
    <row r="130507" x14ac:dyDescent="0.25"/>
    <row r="130508" x14ac:dyDescent="0.25"/>
    <row r="130509" x14ac:dyDescent="0.25"/>
    <row r="130510" x14ac:dyDescent="0.25"/>
    <row r="130511" x14ac:dyDescent="0.25"/>
    <row r="130512" x14ac:dyDescent="0.25"/>
    <row r="130513" x14ac:dyDescent="0.25"/>
    <row r="130514" x14ac:dyDescent="0.25"/>
    <row r="130515" x14ac:dyDescent="0.25"/>
    <row r="130516" x14ac:dyDescent="0.25"/>
    <row r="130517" x14ac:dyDescent="0.25"/>
    <row r="130518" x14ac:dyDescent="0.25"/>
    <row r="130519" x14ac:dyDescent="0.25"/>
    <row r="130520" x14ac:dyDescent="0.25"/>
    <row r="130521" x14ac:dyDescent="0.25"/>
    <row r="130522" x14ac:dyDescent="0.25"/>
    <row r="130523" x14ac:dyDescent="0.25"/>
    <row r="130524" x14ac:dyDescent="0.25"/>
    <row r="130525" x14ac:dyDescent="0.25"/>
    <row r="130526" x14ac:dyDescent="0.25"/>
    <row r="130527" x14ac:dyDescent="0.25"/>
    <row r="130528" x14ac:dyDescent="0.25"/>
    <row r="130529" x14ac:dyDescent="0.25"/>
    <row r="130530" x14ac:dyDescent="0.25"/>
    <row r="130531" x14ac:dyDescent="0.25"/>
    <row r="130532" x14ac:dyDescent="0.25"/>
    <row r="130533" x14ac:dyDescent="0.25"/>
    <row r="130534" x14ac:dyDescent="0.25"/>
    <row r="130535" x14ac:dyDescent="0.25"/>
    <row r="130536" x14ac:dyDescent="0.25"/>
    <row r="130537" x14ac:dyDescent="0.25"/>
    <row r="130538" x14ac:dyDescent="0.25"/>
    <row r="130539" x14ac:dyDescent="0.25"/>
    <row r="130540" x14ac:dyDescent="0.25"/>
    <row r="130541" x14ac:dyDescent="0.25"/>
    <row r="130542" x14ac:dyDescent="0.25"/>
    <row r="130543" x14ac:dyDescent="0.25"/>
    <row r="130544" x14ac:dyDescent="0.25"/>
    <row r="130545" x14ac:dyDescent="0.25"/>
    <row r="130546" x14ac:dyDescent="0.25"/>
    <row r="130547" x14ac:dyDescent="0.25"/>
    <row r="130548" x14ac:dyDescent="0.25"/>
    <row r="130549" x14ac:dyDescent="0.25"/>
    <row r="130550" x14ac:dyDescent="0.25"/>
    <row r="130551" x14ac:dyDescent="0.25"/>
    <row r="130552" x14ac:dyDescent="0.25"/>
    <row r="130553" x14ac:dyDescent="0.25"/>
    <row r="130554" x14ac:dyDescent="0.25"/>
    <row r="130555" x14ac:dyDescent="0.25"/>
    <row r="130556" x14ac:dyDescent="0.25"/>
    <row r="130557" x14ac:dyDescent="0.25"/>
    <row r="130558" x14ac:dyDescent="0.25"/>
    <row r="130559" x14ac:dyDescent="0.25"/>
    <row r="130560" x14ac:dyDescent="0.25"/>
    <row r="130561" x14ac:dyDescent="0.25"/>
    <row r="130562" x14ac:dyDescent="0.25"/>
    <row r="130563" x14ac:dyDescent="0.25"/>
    <row r="130564" x14ac:dyDescent="0.25"/>
    <row r="130565" x14ac:dyDescent="0.25"/>
    <row r="130566" x14ac:dyDescent="0.25"/>
    <row r="130567" x14ac:dyDescent="0.25"/>
    <row r="130568" x14ac:dyDescent="0.25"/>
    <row r="130569" x14ac:dyDescent="0.25"/>
    <row r="130570" x14ac:dyDescent="0.25"/>
    <row r="130571" x14ac:dyDescent="0.25"/>
    <row r="130572" x14ac:dyDescent="0.25"/>
    <row r="130573" x14ac:dyDescent="0.25"/>
    <row r="130574" x14ac:dyDescent="0.25"/>
    <row r="130575" x14ac:dyDescent="0.25"/>
    <row r="130576" x14ac:dyDescent="0.25"/>
    <row r="130577" x14ac:dyDescent="0.25"/>
    <row r="130578" x14ac:dyDescent="0.25"/>
    <row r="130579" x14ac:dyDescent="0.25"/>
    <row r="130580" x14ac:dyDescent="0.25"/>
    <row r="130581" x14ac:dyDescent="0.25"/>
    <row r="130582" x14ac:dyDescent="0.25"/>
    <row r="130583" x14ac:dyDescent="0.25"/>
    <row r="130584" x14ac:dyDescent="0.25"/>
    <row r="130585" x14ac:dyDescent="0.25"/>
    <row r="130586" x14ac:dyDescent="0.25"/>
    <row r="130587" x14ac:dyDescent="0.25"/>
    <row r="130588" x14ac:dyDescent="0.25"/>
    <row r="130589" x14ac:dyDescent="0.25"/>
    <row r="130590" x14ac:dyDescent="0.25"/>
    <row r="130591" x14ac:dyDescent="0.25"/>
    <row r="130592" x14ac:dyDescent="0.25"/>
    <row r="130593" x14ac:dyDescent="0.25"/>
    <row r="130594" x14ac:dyDescent="0.25"/>
    <row r="130595" x14ac:dyDescent="0.25"/>
    <row r="130596" x14ac:dyDescent="0.25"/>
    <row r="130597" x14ac:dyDescent="0.25"/>
    <row r="130598" x14ac:dyDescent="0.25"/>
    <row r="130599" x14ac:dyDescent="0.25"/>
    <row r="130600" x14ac:dyDescent="0.25"/>
    <row r="130601" x14ac:dyDescent="0.25"/>
    <row r="130602" x14ac:dyDescent="0.25"/>
    <row r="130603" x14ac:dyDescent="0.25"/>
    <row r="130604" x14ac:dyDescent="0.25"/>
    <row r="130605" x14ac:dyDescent="0.25"/>
    <row r="130606" x14ac:dyDescent="0.25"/>
    <row r="130607" x14ac:dyDescent="0.25"/>
    <row r="130608" x14ac:dyDescent="0.25"/>
    <row r="130609" x14ac:dyDescent="0.25"/>
    <row r="130610" x14ac:dyDescent="0.25"/>
    <row r="130611" x14ac:dyDescent="0.25"/>
    <row r="130612" x14ac:dyDescent="0.25"/>
    <row r="130613" x14ac:dyDescent="0.25"/>
    <row r="130614" x14ac:dyDescent="0.25"/>
    <row r="130615" x14ac:dyDescent="0.25"/>
    <row r="130616" x14ac:dyDescent="0.25"/>
    <row r="130617" x14ac:dyDescent="0.25"/>
    <row r="130618" x14ac:dyDescent="0.25"/>
    <row r="130619" x14ac:dyDescent="0.25"/>
    <row r="130620" x14ac:dyDescent="0.25"/>
    <row r="130621" x14ac:dyDescent="0.25"/>
    <row r="130622" x14ac:dyDescent="0.25"/>
    <row r="130623" x14ac:dyDescent="0.25"/>
    <row r="130624" x14ac:dyDescent="0.25"/>
    <row r="130625" x14ac:dyDescent="0.25"/>
    <row r="130626" x14ac:dyDescent="0.25"/>
    <row r="130627" x14ac:dyDescent="0.25"/>
    <row r="130628" x14ac:dyDescent="0.25"/>
    <row r="130629" x14ac:dyDescent="0.25"/>
    <row r="130630" x14ac:dyDescent="0.25"/>
    <row r="130631" x14ac:dyDescent="0.25"/>
    <row r="130632" x14ac:dyDescent="0.25"/>
    <row r="130633" x14ac:dyDescent="0.25"/>
    <row r="130634" x14ac:dyDescent="0.25"/>
    <row r="130635" x14ac:dyDescent="0.25"/>
    <row r="130636" x14ac:dyDescent="0.25"/>
    <row r="130637" x14ac:dyDescent="0.25"/>
    <row r="130638" x14ac:dyDescent="0.25"/>
    <row r="130639" x14ac:dyDescent="0.25"/>
    <row r="130640" x14ac:dyDescent="0.25"/>
    <row r="130641" x14ac:dyDescent="0.25"/>
    <row r="130642" x14ac:dyDescent="0.25"/>
    <row r="130643" x14ac:dyDescent="0.25"/>
    <row r="130644" x14ac:dyDescent="0.25"/>
    <row r="130645" x14ac:dyDescent="0.25"/>
    <row r="130646" x14ac:dyDescent="0.25"/>
    <row r="130647" x14ac:dyDescent="0.25"/>
    <row r="130648" x14ac:dyDescent="0.25"/>
    <row r="130649" x14ac:dyDescent="0.25"/>
    <row r="130650" x14ac:dyDescent="0.25"/>
    <row r="130651" x14ac:dyDescent="0.25"/>
    <row r="130652" x14ac:dyDescent="0.25"/>
    <row r="130653" x14ac:dyDescent="0.25"/>
    <row r="130654" x14ac:dyDescent="0.25"/>
    <row r="130655" x14ac:dyDescent="0.25"/>
    <row r="130656" x14ac:dyDescent="0.25"/>
    <row r="130657" x14ac:dyDescent="0.25"/>
    <row r="130658" x14ac:dyDescent="0.25"/>
    <row r="130659" x14ac:dyDescent="0.25"/>
    <row r="130660" x14ac:dyDescent="0.25"/>
    <row r="130661" x14ac:dyDescent="0.25"/>
    <row r="130662" x14ac:dyDescent="0.25"/>
    <row r="130663" x14ac:dyDescent="0.25"/>
    <row r="130664" x14ac:dyDescent="0.25"/>
    <row r="130665" x14ac:dyDescent="0.25"/>
    <row r="130666" x14ac:dyDescent="0.25"/>
    <row r="130667" x14ac:dyDescent="0.25"/>
    <row r="130668" x14ac:dyDescent="0.25"/>
    <row r="130669" x14ac:dyDescent="0.25"/>
    <row r="130670" x14ac:dyDescent="0.25"/>
    <row r="130671" x14ac:dyDescent="0.25"/>
    <row r="130672" x14ac:dyDescent="0.25"/>
    <row r="130673" x14ac:dyDescent="0.25"/>
    <row r="130674" x14ac:dyDescent="0.25"/>
    <row r="130675" x14ac:dyDescent="0.25"/>
    <row r="130676" x14ac:dyDescent="0.25"/>
    <row r="130677" x14ac:dyDescent="0.25"/>
    <row r="130678" x14ac:dyDescent="0.25"/>
    <row r="130679" x14ac:dyDescent="0.25"/>
    <row r="130680" x14ac:dyDescent="0.25"/>
    <row r="130681" x14ac:dyDescent="0.25"/>
    <row r="130682" x14ac:dyDescent="0.25"/>
    <row r="130683" x14ac:dyDescent="0.25"/>
    <row r="130684" x14ac:dyDescent="0.25"/>
    <row r="130685" x14ac:dyDescent="0.25"/>
    <row r="130686" x14ac:dyDescent="0.25"/>
    <row r="130687" x14ac:dyDescent="0.25"/>
    <row r="130688" x14ac:dyDescent="0.25"/>
    <row r="130689" x14ac:dyDescent="0.25"/>
    <row r="130690" x14ac:dyDescent="0.25"/>
    <row r="130691" x14ac:dyDescent="0.25"/>
    <row r="130692" x14ac:dyDescent="0.25"/>
    <row r="130693" x14ac:dyDescent="0.25"/>
    <row r="130694" x14ac:dyDescent="0.25"/>
    <row r="130695" x14ac:dyDescent="0.25"/>
    <row r="130696" x14ac:dyDescent="0.25"/>
    <row r="130697" x14ac:dyDescent="0.25"/>
    <row r="130698" x14ac:dyDescent="0.25"/>
    <row r="130699" x14ac:dyDescent="0.25"/>
    <row r="130700" x14ac:dyDescent="0.25"/>
    <row r="130701" x14ac:dyDescent="0.25"/>
    <row r="130702" x14ac:dyDescent="0.25"/>
    <row r="130703" x14ac:dyDescent="0.25"/>
    <row r="130704" x14ac:dyDescent="0.25"/>
    <row r="130705" x14ac:dyDescent="0.25"/>
    <row r="130706" x14ac:dyDescent="0.25"/>
    <row r="130707" x14ac:dyDescent="0.25"/>
    <row r="130708" x14ac:dyDescent="0.25"/>
    <row r="130709" x14ac:dyDescent="0.25"/>
    <row r="130710" x14ac:dyDescent="0.25"/>
    <row r="130711" x14ac:dyDescent="0.25"/>
    <row r="130712" x14ac:dyDescent="0.25"/>
    <row r="130713" x14ac:dyDescent="0.25"/>
    <row r="130714" x14ac:dyDescent="0.25"/>
    <row r="130715" x14ac:dyDescent="0.25"/>
    <row r="130716" x14ac:dyDescent="0.25"/>
    <row r="130717" x14ac:dyDescent="0.25"/>
    <row r="130718" x14ac:dyDescent="0.25"/>
    <row r="130719" x14ac:dyDescent="0.25"/>
    <row r="130720" x14ac:dyDescent="0.25"/>
    <row r="130721" x14ac:dyDescent="0.25"/>
    <row r="130722" x14ac:dyDescent="0.25"/>
    <row r="130723" x14ac:dyDescent="0.25"/>
    <row r="130724" x14ac:dyDescent="0.25"/>
    <row r="130725" x14ac:dyDescent="0.25"/>
    <row r="130726" x14ac:dyDescent="0.25"/>
    <row r="130727" x14ac:dyDescent="0.25"/>
    <row r="130728" x14ac:dyDescent="0.25"/>
    <row r="130729" x14ac:dyDescent="0.25"/>
    <row r="130730" x14ac:dyDescent="0.25"/>
    <row r="130731" x14ac:dyDescent="0.25"/>
    <row r="130732" x14ac:dyDescent="0.25"/>
    <row r="130733" x14ac:dyDescent="0.25"/>
    <row r="130734" x14ac:dyDescent="0.25"/>
    <row r="130735" x14ac:dyDescent="0.25"/>
    <row r="130736" x14ac:dyDescent="0.25"/>
    <row r="130737" x14ac:dyDescent="0.25"/>
    <row r="130738" x14ac:dyDescent="0.25"/>
    <row r="130739" x14ac:dyDescent="0.25"/>
    <row r="130740" x14ac:dyDescent="0.25"/>
    <row r="130741" x14ac:dyDescent="0.25"/>
    <row r="130742" x14ac:dyDescent="0.25"/>
    <row r="130743" x14ac:dyDescent="0.25"/>
    <row r="130744" x14ac:dyDescent="0.25"/>
    <row r="130745" x14ac:dyDescent="0.25"/>
    <row r="130746" x14ac:dyDescent="0.25"/>
    <row r="130747" x14ac:dyDescent="0.25"/>
    <row r="130748" x14ac:dyDescent="0.25"/>
    <row r="130749" x14ac:dyDescent="0.25"/>
    <row r="130750" x14ac:dyDescent="0.25"/>
    <row r="130751" x14ac:dyDescent="0.25"/>
    <row r="130752" x14ac:dyDescent="0.25"/>
    <row r="130753" x14ac:dyDescent="0.25"/>
    <row r="130754" x14ac:dyDescent="0.25"/>
    <row r="130755" x14ac:dyDescent="0.25"/>
    <row r="130756" x14ac:dyDescent="0.25"/>
    <row r="130757" x14ac:dyDescent="0.25"/>
    <row r="130758" x14ac:dyDescent="0.25"/>
    <row r="130759" x14ac:dyDescent="0.25"/>
    <row r="130760" x14ac:dyDescent="0.25"/>
    <row r="130761" x14ac:dyDescent="0.25"/>
    <row r="130762" x14ac:dyDescent="0.25"/>
    <row r="130763" x14ac:dyDescent="0.25"/>
    <row r="130764" x14ac:dyDescent="0.25"/>
    <row r="130765" x14ac:dyDescent="0.25"/>
    <row r="130766" x14ac:dyDescent="0.25"/>
    <row r="130767" x14ac:dyDescent="0.25"/>
    <row r="130768" x14ac:dyDescent="0.25"/>
    <row r="130769" x14ac:dyDescent="0.25"/>
    <row r="130770" x14ac:dyDescent="0.25"/>
    <row r="130771" x14ac:dyDescent="0.25"/>
    <row r="130772" x14ac:dyDescent="0.25"/>
    <row r="130773" x14ac:dyDescent="0.25"/>
    <row r="130774" x14ac:dyDescent="0.25"/>
    <row r="130775" x14ac:dyDescent="0.25"/>
    <row r="130776" x14ac:dyDescent="0.25"/>
    <row r="130777" x14ac:dyDescent="0.25"/>
    <row r="130778" x14ac:dyDescent="0.25"/>
    <row r="130779" x14ac:dyDescent="0.25"/>
    <row r="130780" x14ac:dyDescent="0.25"/>
    <row r="130781" x14ac:dyDescent="0.25"/>
    <row r="130782" x14ac:dyDescent="0.25"/>
    <row r="130783" x14ac:dyDescent="0.25"/>
    <row r="130784" x14ac:dyDescent="0.25"/>
    <row r="130785" x14ac:dyDescent="0.25"/>
    <row r="130786" x14ac:dyDescent="0.25"/>
    <row r="130787" x14ac:dyDescent="0.25"/>
    <row r="130788" x14ac:dyDescent="0.25"/>
    <row r="130789" x14ac:dyDescent="0.25"/>
    <row r="130790" x14ac:dyDescent="0.25"/>
    <row r="130791" x14ac:dyDescent="0.25"/>
    <row r="130792" x14ac:dyDescent="0.25"/>
    <row r="130793" x14ac:dyDescent="0.25"/>
    <row r="130794" x14ac:dyDescent="0.25"/>
    <row r="130795" x14ac:dyDescent="0.25"/>
    <row r="130796" x14ac:dyDescent="0.25"/>
    <row r="130797" x14ac:dyDescent="0.25"/>
    <row r="130798" x14ac:dyDescent="0.25"/>
    <row r="130799" x14ac:dyDescent="0.25"/>
    <row r="130800" x14ac:dyDescent="0.25"/>
    <row r="130801" x14ac:dyDescent="0.25"/>
    <row r="130802" x14ac:dyDescent="0.25"/>
    <row r="130803" x14ac:dyDescent="0.25"/>
    <row r="130804" x14ac:dyDescent="0.25"/>
    <row r="130805" x14ac:dyDescent="0.25"/>
    <row r="130806" x14ac:dyDescent="0.25"/>
    <row r="130807" x14ac:dyDescent="0.25"/>
    <row r="130808" x14ac:dyDescent="0.25"/>
    <row r="130809" x14ac:dyDescent="0.25"/>
    <row r="130810" x14ac:dyDescent="0.25"/>
    <row r="130811" x14ac:dyDescent="0.25"/>
    <row r="130812" x14ac:dyDescent="0.25"/>
    <row r="130813" x14ac:dyDescent="0.25"/>
    <row r="130814" x14ac:dyDescent="0.25"/>
    <row r="130815" x14ac:dyDescent="0.25"/>
    <row r="130816" x14ac:dyDescent="0.25"/>
    <row r="130817" x14ac:dyDescent="0.25"/>
    <row r="130818" x14ac:dyDescent="0.25"/>
    <row r="130819" x14ac:dyDescent="0.25"/>
    <row r="130820" x14ac:dyDescent="0.25"/>
    <row r="130821" x14ac:dyDescent="0.25"/>
    <row r="130822" x14ac:dyDescent="0.25"/>
    <row r="130823" x14ac:dyDescent="0.25"/>
    <row r="130824" x14ac:dyDescent="0.25"/>
    <row r="130825" x14ac:dyDescent="0.25"/>
    <row r="130826" x14ac:dyDescent="0.25"/>
    <row r="130827" x14ac:dyDescent="0.25"/>
    <row r="130828" x14ac:dyDescent="0.25"/>
    <row r="130829" x14ac:dyDescent="0.25"/>
    <row r="130830" x14ac:dyDescent="0.25"/>
    <row r="130831" x14ac:dyDescent="0.25"/>
    <row r="130832" x14ac:dyDescent="0.25"/>
    <row r="130833" x14ac:dyDescent="0.25"/>
    <row r="130834" x14ac:dyDescent="0.25"/>
    <row r="130835" x14ac:dyDescent="0.25"/>
    <row r="130836" x14ac:dyDescent="0.25"/>
    <row r="130837" x14ac:dyDescent="0.25"/>
    <row r="130838" x14ac:dyDescent="0.25"/>
    <row r="130839" x14ac:dyDescent="0.25"/>
    <row r="130840" x14ac:dyDescent="0.25"/>
    <row r="130841" x14ac:dyDescent="0.25"/>
    <row r="130842" x14ac:dyDescent="0.25"/>
    <row r="130843" x14ac:dyDescent="0.25"/>
    <row r="130844" x14ac:dyDescent="0.25"/>
    <row r="130845" x14ac:dyDescent="0.25"/>
    <row r="130846" x14ac:dyDescent="0.25"/>
    <row r="130847" x14ac:dyDescent="0.25"/>
    <row r="130848" x14ac:dyDescent="0.25"/>
    <row r="130849" x14ac:dyDescent="0.25"/>
    <row r="130850" x14ac:dyDescent="0.25"/>
    <row r="130851" x14ac:dyDescent="0.25"/>
    <row r="130852" x14ac:dyDescent="0.25"/>
    <row r="130853" x14ac:dyDescent="0.25"/>
    <row r="130854" x14ac:dyDescent="0.25"/>
    <row r="130855" x14ac:dyDescent="0.25"/>
    <row r="130856" x14ac:dyDescent="0.25"/>
    <row r="130857" x14ac:dyDescent="0.25"/>
    <row r="130858" x14ac:dyDescent="0.25"/>
    <row r="130859" x14ac:dyDescent="0.25"/>
    <row r="130860" x14ac:dyDescent="0.25"/>
    <row r="130861" x14ac:dyDescent="0.25"/>
    <row r="130862" x14ac:dyDescent="0.25"/>
    <row r="130863" x14ac:dyDescent="0.25"/>
    <row r="130864" x14ac:dyDescent="0.25"/>
    <row r="130865" x14ac:dyDescent="0.25"/>
    <row r="130866" x14ac:dyDescent="0.25"/>
    <row r="130867" x14ac:dyDescent="0.25"/>
    <row r="130868" x14ac:dyDescent="0.25"/>
    <row r="130869" x14ac:dyDescent="0.25"/>
    <row r="130870" x14ac:dyDescent="0.25"/>
    <row r="130871" x14ac:dyDescent="0.25"/>
    <row r="130872" x14ac:dyDescent="0.25"/>
    <row r="130873" x14ac:dyDescent="0.25"/>
    <row r="130874" x14ac:dyDescent="0.25"/>
    <row r="130875" x14ac:dyDescent="0.25"/>
    <row r="130876" x14ac:dyDescent="0.25"/>
    <row r="130877" x14ac:dyDescent="0.25"/>
    <row r="130878" x14ac:dyDescent="0.25"/>
    <row r="130879" x14ac:dyDescent="0.25"/>
    <row r="130880" x14ac:dyDescent="0.25"/>
    <row r="130881" x14ac:dyDescent="0.25"/>
    <row r="130882" x14ac:dyDescent="0.25"/>
    <row r="130883" x14ac:dyDescent="0.25"/>
    <row r="130884" x14ac:dyDescent="0.25"/>
    <row r="130885" x14ac:dyDescent="0.25"/>
    <row r="130886" x14ac:dyDescent="0.25"/>
    <row r="130887" x14ac:dyDescent="0.25"/>
    <row r="130888" x14ac:dyDescent="0.25"/>
    <row r="130889" x14ac:dyDescent="0.25"/>
    <row r="130890" x14ac:dyDescent="0.25"/>
    <row r="130891" x14ac:dyDescent="0.25"/>
    <row r="130892" x14ac:dyDescent="0.25"/>
    <row r="130893" x14ac:dyDescent="0.25"/>
    <row r="130894" x14ac:dyDescent="0.25"/>
    <row r="130895" x14ac:dyDescent="0.25"/>
    <row r="130896" x14ac:dyDescent="0.25"/>
    <row r="130897" x14ac:dyDescent="0.25"/>
    <row r="130898" x14ac:dyDescent="0.25"/>
    <row r="130899" x14ac:dyDescent="0.25"/>
    <row r="130900" x14ac:dyDescent="0.25"/>
    <row r="130901" x14ac:dyDescent="0.25"/>
    <row r="130902" x14ac:dyDescent="0.25"/>
    <row r="130903" x14ac:dyDescent="0.25"/>
    <row r="130904" x14ac:dyDescent="0.25"/>
    <row r="130905" x14ac:dyDescent="0.25"/>
    <row r="130906" x14ac:dyDescent="0.25"/>
    <row r="130907" x14ac:dyDescent="0.25"/>
    <row r="130908" x14ac:dyDescent="0.25"/>
    <row r="130909" x14ac:dyDescent="0.25"/>
    <row r="130910" x14ac:dyDescent="0.25"/>
    <row r="130911" x14ac:dyDescent="0.25"/>
    <row r="130912" x14ac:dyDescent="0.25"/>
    <row r="130913" x14ac:dyDescent="0.25"/>
    <row r="130914" x14ac:dyDescent="0.25"/>
    <row r="130915" x14ac:dyDescent="0.25"/>
    <row r="130916" x14ac:dyDescent="0.25"/>
    <row r="130917" x14ac:dyDescent="0.25"/>
    <row r="130918" x14ac:dyDescent="0.25"/>
    <row r="130919" x14ac:dyDescent="0.25"/>
    <row r="130920" x14ac:dyDescent="0.25"/>
    <row r="130921" x14ac:dyDescent="0.25"/>
    <row r="130922" x14ac:dyDescent="0.25"/>
    <row r="130923" x14ac:dyDescent="0.25"/>
    <row r="130924" x14ac:dyDescent="0.25"/>
    <row r="130925" x14ac:dyDescent="0.25"/>
    <row r="130926" x14ac:dyDescent="0.25"/>
    <row r="130927" x14ac:dyDescent="0.25"/>
    <row r="130928" x14ac:dyDescent="0.25"/>
    <row r="130929" x14ac:dyDescent="0.25"/>
    <row r="130930" x14ac:dyDescent="0.25"/>
    <row r="130931" x14ac:dyDescent="0.25"/>
    <row r="130932" x14ac:dyDescent="0.25"/>
    <row r="130933" x14ac:dyDescent="0.25"/>
    <row r="130934" x14ac:dyDescent="0.25"/>
    <row r="130935" x14ac:dyDescent="0.25"/>
    <row r="130936" x14ac:dyDescent="0.25"/>
    <row r="130937" x14ac:dyDescent="0.25"/>
    <row r="130938" x14ac:dyDescent="0.25"/>
    <row r="130939" x14ac:dyDescent="0.25"/>
    <row r="130940" x14ac:dyDescent="0.25"/>
    <row r="130941" x14ac:dyDescent="0.25"/>
    <row r="130942" x14ac:dyDescent="0.25"/>
    <row r="130943" x14ac:dyDescent="0.25"/>
    <row r="130944" x14ac:dyDescent="0.25"/>
    <row r="130945" x14ac:dyDescent="0.25"/>
    <row r="130946" x14ac:dyDescent="0.25"/>
    <row r="130947" x14ac:dyDescent="0.25"/>
    <row r="130948" x14ac:dyDescent="0.25"/>
    <row r="130949" x14ac:dyDescent="0.25"/>
    <row r="130950" x14ac:dyDescent="0.25"/>
    <row r="130951" x14ac:dyDescent="0.25"/>
    <row r="130952" x14ac:dyDescent="0.25"/>
    <row r="130953" x14ac:dyDescent="0.25"/>
    <row r="130954" x14ac:dyDescent="0.25"/>
    <row r="130955" x14ac:dyDescent="0.25"/>
    <row r="130956" x14ac:dyDescent="0.25"/>
    <row r="130957" x14ac:dyDescent="0.25"/>
    <row r="130958" x14ac:dyDescent="0.25"/>
    <row r="130959" x14ac:dyDescent="0.25"/>
    <row r="130960" x14ac:dyDescent="0.25"/>
    <row r="130961" x14ac:dyDescent="0.25"/>
    <row r="130962" x14ac:dyDescent="0.25"/>
    <row r="130963" x14ac:dyDescent="0.25"/>
    <row r="130964" x14ac:dyDescent="0.25"/>
    <row r="130965" x14ac:dyDescent="0.25"/>
    <row r="130966" x14ac:dyDescent="0.25"/>
    <row r="130967" x14ac:dyDescent="0.25"/>
    <row r="130968" x14ac:dyDescent="0.25"/>
    <row r="130969" x14ac:dyDescent="0.25"/>
    <row r="130970" x14ac:dyDescent="0.25"/>
    <row r="130971" x14ac:dyDescent="0.25"/>
    <row r="130972" x14ac:dyDescent="0.25"/>
    <row r="130973" x14ac:dyDescent="0.25"/>
    <row r="130974" x14ac:dyDescent="0.25"/>
    <row r="130975" x14ac:dyDescent="0.25"/>
    <row r="130976" x14ac:dyDescent="0.25"/>
    <row r="130977" x14ac:dyDescent="0.25"/>
    <row r="130978" x14ac:dyDescent="0.25"/>
    <row r="130979" x14ac:dyDescent="0.25"/>
    <row r="130980" x14ac:dyDescent="0.25"/>
    <row r="130981" x14ac:dyDescent="0.25"/>
    <row r="130982" x14ac:dyDescent="0.25"/>
    <row r="130983" x14ac:dyDescent="0.25"/>
    <row r="130984" x14ac:dyDescent="0.25"/>
    <row r="130985" x14ac:dyDescent="0.25"/>
    <row r="130986" x14ac:dyDescent="0.25"/>
    <row r="130987" x14ac:dyDescent="0.25"/>
    <row r="130988" x14ac:dyDescent="0.25"/>
    <row r="130989" x14ac:dyDescent="0.25"/>
    <row r="130990" x14ac:dyDescent="0.25"/>
    <row r="130991" x14ac:dyDescent="0.25"/>
    <row r="130992" x14ac:dyDescent="0.25"/>
    <row r="130993" x14ac:dyDescent="0.25"/>
    <row r="130994" x14ac:dyDescent="0.25"/>
    <row r="130995" x14ac:dyDescent="0.25"/>
    <row r="130996" x14ac:dyDescent="0.25"/>
    <row r="130997" x14ac:dyDescent="0.25"/>
    <row r="130998" x14ac:dyDescent="0.25"/>
    <row r="130999" x14ac:dyDescent="0.25"/>
    <row r="131000" x14ac:dyDescent="0.25"/>
    <row r="131001" x14ac:dyDescent="0.25"/>
    <row r="131002" x14ac:dyDescent="0.25"/>
    <row r="131003" x14ac:dyDescent="0.25"/>
    <row r="131004" x14ac:dyDescent="0.25"/>
    <row r="131005" x14ac:dyDescent="0.25"/>
    <row r="131006" x14ac:dyDescent="0.25"/>
    <row r="131007" x14ac:dyDescent="0.25"/>
    <row r="131008" x14ac:dyDescent="0.25"/>
    <row r="131009" x14ac:dyDescent="0.25"/>
    <row r="131010" x14ac:dyDescent="0.25"/>
    <row r="131011" x14ac:dyDescent="0.25"/>
    <row r="131012" x14ac:dyDescent="0.25"/>
    <row r="131013" x14ac:dyDescent="0.25"/>
    <row r="131014" x14ac:dyDescent="0.25"/>
    <row r="131015" x14ac:dyDescent="0.25"/>
    <row r="131016" x14ac:dyDescent="0.25"/>
    <row r="131017" x14ac:dyDescent="0.25"/>
    <row r="131018" x14ac:dyDescent="0.25"/>
    <row r="131019" x14ac:dyDescent="0.25"/>
    <row r="131020" x14ac:dyDescent="0.25"/>
    <row r="131021" x14ac:dyDescent="0.25"/>
    <row r="131022" x14ac:dyDescent="0.25"/>
    <row r="131023" x14ac:dyDescent="0.25"/>
    <row r="131024" x14ac:dyDescent="0.25"/>
    <row r="131025" x14ac:dyDescent="0.25"/>
    <row r="131026" x14ac:dyDescent="0.25"/>
    <row r="131027" x14ac:dyDescent="0.25"/>
    <row r="131028" x14ac:dyDescent="0.25"/>
    <row r="131029" x14ac:dyDescent="0.25"/>
    <row r="131030" x14ac:dyDescent="0.25"/>
    <row r="131031" x14ac:dyDescent="0.25"/>
    <row r="131032" x14ac:dyDescent="0.25"/>
    <row r="131033" x14ac:dyDescent="0.25"/>
    <row r="131034" x14ac:dyDescent="0.25"/>
    <row r="131035" x14ac:dyDescent="0.25"/>
    <row r="131036" x14ac:dyDescent="0.25"/>
    <row r="131037" x14ac:dyDescent="0.25"/>
    <row r="131038" x14ac:dyDescent="0.25"/>
    <row r="131039" x14ac:dyDescent="0.25"/>
    <row r="131040" x14ac:dyDescent="0.25"/>
    <row r="131041" x14ac:dyDescent="0.25"/>
    <row r="131042" x14ac:dyDescent="0.25"/>
    <row r="131043" x14ac:dyDescent="0.25"/>
    <row r="131044" x14ac:dyDescent="0.25"/>
    <row r="131045" x14ac:dyDescent="0.25"/>
    <row r="131046" x14ac:dyDescent="0.25"/>
    <row r="131047" x14ac:dyDescent="0.25"/>
    <row r="131048" x14ac:dyDescent="0.25"/>
    <row r="131049" x14ac:dyDescent="0.25"/>
    <row r="131050" x14ac:dyDescent="0.25"/>
    <row r="131051" x14ac:dyDescent="0.25"/>
    <row r="131052" x14ac:dyDescent="0.25"/>
    <row r="131053" x14ac:dyDescent="0.25"/>
    <row r="131054" x14ac:dyDescent="0.25"/>
    <row r="131055" x14ac:dyDescent="0.25"/>
    <row r="131056" x14ac:dyDescent="0.25"/>
    <row r="131057" x14ac:dyDescent="0.25"/>
    <row r="131058" x14ac:dyDescent="0.25"/>
    <row r="131059" x14ac:dyDescent="0.25"/>
    <row r="131060" x14ac:dyDescent="0.25"/>
    <row r="131061" x14ac:dyDescent="0.25"/>
    <row r="131062" x14ac:dyDescent="0.25"/>
    <row r="131063" x14ac:dyDescent="0.25"/>
    <row r="131064" x14ac:dyDescent="0.25"/>
    <row r="131065" x14ac:dyDescent="0.25"/>
    <row r="131066" x14ac:dyDescent="0.25"/>
    <row r="131067" x14ac:dyDescent="0.25"/>
    <row r="131068" x14ac:dyDescent="0.25"/>
    <row r="131069" x14ac:dyDescent="0.25"/>
    <row r="131070" x14ac:dyDescent="0.25"/>
    <row r="131071" x14ac:dyDescent="0.25"/>
    <row r="131072" x14ac:dyDescent="0.25"/>
    <row r="131073" x14ac:dyDescent="0.25"/>
    <row r="131074" x14ac:dyDescent="0.25"/>
    <row r="131075" x14ac:dyDescent="0.25"/>
    <row r="131076" x14ac:dyDescent="0.25"/>
    <row r="131077" x14ac:dyDescent="0.25"/>
    <row r="131078" x14ac:dyDescent="0.25"/>
    <row r="131079" x14ac:dyDescent="0.25"/>
    <row r="131080" x14ac:dyDescent="0.25"/>
    <row r="131081" x14ac:dyDescent="0.25"/>
    <row r="131082" x14ac:dyDescent="0.25"/>
    <row r="131083" x14ac:dyDescent="0.25"/>
    <row r="131084" x14ac:dyDescent="0.25"/>
    <row r="131085" x14ac:dyDescent="0.25"/>
    <row r="131086" x14ac:dyDescent="0.25"/>
    <row r="131087" x14ac:dyDescent="0.25"/>
    <row r="131088" x14ac:dyDescent="0.25"/>
    <row r="131089" x14ac:dyDescent="0.25"/>
    <row r="131090" x14ac:dyDescent="0.25"/>
    <row r="131091" x14ac:dyDescent="0.25"/>
    <row r="131092" x14ac:dyDescent="0.25"/>
    <row r="131093" x14ac:dyDescent="0.25"/>
    <row r="131094" x14ac:dyDescent="0.25"/>
    <row r="131095" x14ac:dyDescent="0.25"/>
    <row r="131096" x14ac:dyDescent="0.25"/>
    <row r="131097" x14ac:dyDescent="0.25"/>
    <row r="131098" x14ac:dyDescent="0.25"/>
    <row r="131099" x14ac:dyDescent="0.25"/>
    <row r="131100" x14ac:dyDescent="0.25"/>
    <row r="131101" x14ac:dyDescent="0.25"/>
    <row r="131102" x14ac:dyDescent="0.25"/>
    <row r="131103" x14ac:dyDescent="0.25"/>
    <row r="131104" x14ac:dyDescent="0.25"/>
    <row r="131105" x14ac:dyDescent="0.25"/>
    <row r="131106" x14ac:dyDescent="0.25"/>
    <row r="131107" x14ac:dyDescent="0.25"/>
    <row r="131108" x14ac:dyDescent="0.25"/>
    <row r="131109" x14ac:dyDescent="0.25"/>
    <row r="131110" x14ac:dyDescent="0.25"/>
    <row r="131111" x14ac:dyDescent="0.25"/>
    <row r="131112" x14ac:dyDescent="0.25"/>
    <row r="131113" x14ac:dyDescent="0.25"/>
    <row r="131114" x14ac:dyDescent="0.25"/>
    <row r="131115" x14ac:dyDescent="0.25"/>
    <row r="131116" x14ac:dyDescent="0.25"/>
    <row r="131117" x14ac:dyDescent="0.25"/>
    <row r="131118" x14ac:dyDescent="0.25"/>
    <row r="131119" x14ac:dyDescent="0.25"/>
    <row r="131120" x14ac:dyDescent="0.25"/>
    <row r="131121" x14ac:dyDescent="0.25"/>
    <row r="131122" x14ac:dyDescent="0.25"/>
    <row r="131123" x14ac:dyDescent="0.25"/>
    <row r="131124" x14ac:dyDescent="0.25"/>
    <row r="131125" x14ac:dyDescent="0.25"/>
    <row r="131126" x14ac:dyDescent="0.25"/>
    <row r="131127" x14ac:dyDescent="0.25"/>
    <row r="131128" x14ac:dyDescent="0.25"/>
    <row r="131129" x14ac:dyDescent="0.25"/>
    <row r="131130" x14ac:dyDescent="0.25"/>
    <row r="131131" x14ac:dyDescent="0.25"/>
    <row r="131132" x14ac:dyDescent="0.25"/>
    <row r="131133" x14ac:dyDescent="0.25"/>
    <row r="131134" x14ac:dyDescent="0.25"/>
    <row r="131135" x14ac:dyDescent="0.25"/>
    <row r="131136" x14ac:dyDescent="0.25"/>
    <row r="131137" x14ac:dyDescent="0.25"/>
    <row r="131138" x14ac:dyDescent="0.25"/>
    <row r="131139" x14ac:dyDescent="0.25"/>
    <row r="131140" x14ac:dyDescent="0.25"/>
    <row r="131141" x14ac:dyDescent="0.25"/>
    <row r="131142" x14ac:dyDescent="0.25"/>
    <row r="131143" x14ac:dyDescent="0.25"/>
    <row r="131144" x14ac:dyDescent="0.25"/>
    <row r="131145" x14ac:dyDescent="0.25"/>
    <row r="131146" x14ac:dyDescent="0.25"/>
    <row r="131147" x14ac:dyDescent="0.25"/>
    <row r="131148" x14ac:dyDescent="0.25"/>
    <row r="131149" x14ac:dyDescent="0.25"/>
    <row r="131150" x14ac:dyDescent="0.25"/>
    <row r="131151" x14ac:dyDescent="0.25"/>
    <row r="131152" x14ac:dyDescent="0.25"/>
    <row r="131153" x14ac:dyDescent="0.25"/>
    <row r="131154" x14ac:dyDescent="0.25"/>
    <row r="131155" x14ac:dyDescent="0.25"/>
    <row r="131156" x14ac:dyDescent="0.25"/>
    <row r="131157" x14ac:dyDescent="0.25"/>
    <row r="131158" x14ac:dyDescent="0.25"/>
    <row r="131159" x14ac:dyDescent="0.25"/>
    <row r="131160" x14ac:dyDescent="0.25"/>
    <row r="131161" x14ac:dyDescent="0.25"/>
    <row r="131162" x14ac:dyDescent="0.25"/>
    <row r="131163" x14ac:dyDescent="0.25"/>
    <row r="131164" x14ac:dyDescent="0.25"/>
    <row r="131165" x14ac:dyDescent="0.25"/>
    <row r="131166" x14ac:dyDescent="0.25"/>
    <row r="131167" x14ac:dyDescent="0.25"/>
    <row r="131168" x14ac:dyDescent="0.25"/>
    <row r="131169" x14ac:dyDescent="0.25"/>
    <row r="131170" x14ac:dyDescent="0.25"/>
    <row r="131171" x14ac:dyDescent="0.25"/>
    <row r="131172" x14ac:dyDescent="0.25"/>
    <row r="131173" x14ac:dyDescent="0.25"/>
    <row r="131174" x14ac:dyDescent="0.25"/>
    <row r="131175" x14ac:dyDescent="0.25"/>
    <row r="131176" x14ac:dyDescent="0.25"/>
    <row r="131177" x14ac:dyDescent="0.25"/>
    <row r="131178" x14ac:dyDescent="0.25"/>
    <row r="131179" x14ac:dyDescent="0.25"/>
    <row r="131180" x14ac:dyDescent="0.25"/>
    <row r="131181" x14ac:dyDescent="0.25"/>
    <row r="131182" x14ac:dyDescent="0.25"/>
    <row r="131183" x14ac:dyDescent="0.25"/>
    <row r="131184" x14ac:dyDescent="0.25"/>
    <row r="131185" x14ac:dyDescent="0.25"/>
    <row r="131186" x14ac:dyDescent="0.25"/>
    <row r="131187" x14ac:dyDescent="0.25"/>
    <row r="131188" x14ac:dyDescent="0.25"/>
    <row r="131189" x14ac:dyDescent="0.25"/>
    <row r="131190" x14ac:dyDescent="0.25"/>
    <row r="131191" x14ac:dyDescent="0.25"/>
    <row r="131192" x14ac:dyDescent="0.25"/>
    <row r="131193" x14ac:dyDescent="0.25"/>
    <row r="131194" x14ac:dyDescent="0.25"/>
    <row r="131195" x14ac:dyDescent="0.25"/>
    <row r="131196" x14ac:dyDescent="0.25"/>
    <row r="131197" x14ac:dyDescent="0.25"/>
    <row r="131198" x14ac:dyDescent="0.25"/>
    <row r="131199" x14ac:dyDescent="0.25"/>
    <row r="131200" x14ac:dyDescent="0.25"/>
    <row r="131201" x14ac:dyDescent="0.25"/>
    <row r="131202" x14ac:dyDescent="0.25"/>
    <row r="131203" x14ac:dyDescent="0.25"/>
    <row r="131204" x14ac:dyDescent="0.25"/>
    <row r="131205" x14ac:dyDescent="0.25"/>
    <row r="131206" x14ac:dyDescent="0.25"/>
    <row r="131207" x14ac:dyDescent="0.25"/>
    <row r="131208" x14ac:dyDescent="0.25"/>
    <row r="131209" x14ac:dyDescent="0.25"/>
    <row r="131210" x14ac:dyDescent="0.25"/>
    <row r="131211" x14ac:dyDescent="0.25"/>
    <row r="131212" x14ac:dyDescent="0.25"/>
    <row r="131213" x14ac:dyDescent="0.25"/>
    <row r="131214" x14ac:dyDescent="0.25"/>
    <row r="131215" x14ac:dyDescent="0.25"/>
    <row r="131216" x14ac:dyDescent="0.25"/>
    <row r="131217" x14ac:dyDescent="0.25"/>
    <row r="131218" x14ac:dyDescent="0.25"/>
    <row r="131219" x14ac:dyDescent="0.25"/>
    <row r="131220" x14ac:dyDescent="0.25"/>
    <row r="131221" x14ac:dyDescent="0.25"/>
    <row r="131222" x14ac:dyDescent="0.25"/>
    <row r="131223" x14ac:dyDescent="0.25"/>
    <row r="131224" x14ac:dyDescent="0.25"/>
    <row r="131225" x14ac:dyDescent="0.25"/>
    <row r="131226" x14ac:dyDescent="0.25"/>
    <row r="131227" x14ac:dyDescent="0.25"/>
    <row r="131228" x14ac:dyDescent="0.25"/>
    <row r="131229" x14ac:dyDescent="0.25"/>
    <row r="131230" x14ac:dyDescent="0.25"/>
    <row r="131231" x14ac:dyDescent="0.25"/>
    <row r="131232" x14ac:dyDescent="0.25"/>
    <row r="131233" x14ac:dyDescent="0.25"/>
    <row r="131234" x14ac:dyDescent="0.25"/>
    <row r="131235" x14ac:dyDescent="0.25"/>
    <row r="131236" x14ac:dyDescent="0.25"/>
    <row r="131237" x14ac:dyDescent="0.25"/>
    <row r="131238" x14ac:dyDescent="0.25"/>
    <row r="131239" x14ac:dyDescent="0.25"/>
    <row r="131240" x14ac:dyDescent="0.25"/>
    <row r="131241" x14ac:dyDescent="0.25"/>
    <row r="131242" x14ac:dyDescent="0.25"/>
    <row r="131243" x14ac:dyDescent="0.25"/>
    <row r="131244" x14ac:dyDescent="0.25"/>
    <row r="131245" x14ac:dyDescent="0.25"/>
    <row r="131246" x14ac:dyDescent="0.25"/>
    <row r="131247" x14ac:dyDescent="0.25"/>
    <row r="131248" x14ac:dyDescent="0.25"/>
    <row r="131249" x14ac:dyDescent="0.25"/>
    <row r="131250" x14ac:dyDescent="0.25"/>
    <row r="131251" x14ac:dyDescent="0.25"/>
    <row r="131252" x14ac:dyDescent="0.25"/>
    <row r="131253" x14ac:dyDescent="0.25"/>
    <row r="131254" x14ac:dyDescent="0.25"/>
    <row r="131255" x14ac:dyDescent="0.25"/>
    <row r="131256" x14ac:dyDescent="0.25"/>
    <row r="131257" x14ac:dyDescent="0.25"/>
    <row r="131258" x14ac:dyDescent="0.25"/>
    <row r="131259" x14ac:dyDescent="0.25"/>
    <row r="131260" x14ac:dyDescent="0.25"/>
    <row r="131261" x14ac:dyDescent="0.25"/>
    <row r="131262" x14ac:dyDescent="0.25"/>
    <row r="131263" x14ac:dyDescent="0.25"/>
    <row r="131264" x14ac:dyDescent="0.25"/>
    <row r="131265" x14ac:dyDescent="0.25"/>
    <row r="131266" x14ac:dyDescent="0.25"/>
    <row r="131267" x14ac:dyDescent="0.25"/>
    <row r="131268" x14ac:dyDescent="0.25"/>
    <row r="131269" x14ac:dyDescent="0.25"/>
    <row r="131270" x14ac:dyDescent="0.25"/>
    <row r="131271" x14ac:dyDescent="0.25"/>
    <row r="131272" x14ac:dyDescent="0.25"/>
    <row r="131273" x14ac:dyDescent="0.25"/>
    <row r="131274" x14ac:dyDescent="0.25"/>
    <row r="131275" x14ac:dyDescent="0.25"/>
    <row r="131276" x14ac:dyDescent="0.25"/>
    <row r="131277" x14ac:dyDescent="0.25"/>
    <row r="131278" x14ac:dyDescent="0.25"/>
    <row r="131279" x14ac:dyDescent="0.25"/>
    <row r="131280" x14ac:dyDescent="0.25"/>
    <row r="131281" x14ac:dyDescent="0.25"/>
    <row r="131282" x14ac:dyDescent="0.25"/>
    <row r="131283" x14ac:dyDescent="0.25"/>
    <row r="131284" x14ac:dyDescent="0.25"/>
    <row r="131285" x14ac:dyDescent="0.25"/>
    <row r="131286" x14ac:dyDescent="0.25"/>
    <row r="131287" x14ac:dyDescent="0.25"/>
    <row r="131288" x14ac:dyDescent="0.25"/>
    <row r="131289" x14ac:dyDescent="0.25"/>
    <row r="131290" x14ac:dyDescent="0.25"/>
    <row r="131291" x14ac:dyDescent="0.25"/>
    <row r="131292" x14ac:dyDescent="0.25"/>
    <row r="131293" x14ac:dyDescent="0.25"/>
    <row r="131294" x14ac:dyDescent="0.25"/>
    <row r="131295" x14ac:dyDescent="0.25"/>
    <row r="131296" x14ac:dyDescent="0.25"/>
    <row r="131297" x14ac:dyDescent="0.25"/>
    <row r="131298" x14ac:dyDescent="0.25"/>
    <row r="131299" x14ac:dyDescent="0.25"/>
    <row r="131300" x14ac:dyDescent="0.25"/>
    <row r="131301" x14ac:dyDescent="0.25"/>
    <row r="131302" x14ac:dyDescent="0.25"/>
    <row r="131303" x14ac:dyDescent="0.25"/>
    <row r="131304" x14ac:dyDescent="0.25"/>
    <row r="131305" x14ac:dyDescent="0.25"/>
    <row r="131306" x14ac:dyDescent="0.25"/>
    <row r="131307" x14ac:dyDescent="0.25"/>
    <row r="131308" x14ac:dyDescent="0.25"/>
    <row r="131309" x14ac:dyDescent="0.25"/>
    <row r="131310" x14ac:dyDescent="0.25"/>
    <row r="131311" x14ac:dyDescent="0.25"/>
    <row r="131312" x14ac:dyDescent="0.25"/>
    <row r="131313" x14ac:dyDescent="0.25"/>
    <row r="131314" x14ac:dyDescent="0.25"/>
    <row r="131315" x14ac:dyDescent="0.25"/>
    <row r="131316" x14ac:dyDescent="0.25"/>
    <row r="131317" x14ac:dyDescent="0.25"/>
    <row r="131318" x14ac:dyDescent="0.25"/>
    <row r="131319" x14ac:dyDescent="0.25"/>
    <row r="131320" x14ac:dyDescent="0.25"/>
    <row r="131321" x14ac:dyDescent="0.25"/>
    <row r="131322" x14ac:dyDescent="0.25"/>
    <row r="131323" x14ac:dyDescent="0.25"/>
    <row r="131324" x14ac:dyDescent="0.25"/>
    <row r="131325" x14ac:dyDescent="0.25"/>
    <row r="131326" x14ac:dyDescent="0.25"/>
    <row r="131327" x14ac:dyDescent="0.25"/>
    <row r="131328" x14ac:dyDescent="0.25"/>
    <row r="131329" x14ac:dyDescent="0.25"/>
    <row r="131330" x14ac:dyDescent="0.25"/>
    <row r="131331" x14ac:dyDescent="0.25"/>
    <row r="131332" x14ac:dyDescent="0.25"/>
    <row r="131333" x14ac:dyDescent="0.25"/>
    <row r="131334" x14ac:dyDescent="0.25"/>
    <row r="131335" x14ac:dyDescent="0.25"/>
    <row r="131336" x14ac:dyDescent="0.25"/>
    <row r="131337" x14ac:dyDescent="0.25"/>
    <row r="131338" x14ac:dyDescent="0.25"/>
    <row r="131339" x14ac:dyDescent="0.25"/>
    <row r="131340" x14ac:dyDescent="0.25"/>
    <row r="131341" x14ac:dyDescent="0.25"/>
    <row r="131342" x14ac:dyDescent="0.25"/>
    <row r="131343" x14ac:dyDescent="0.25"/>
    <row r="131344" x14ac:dyDescent="0.25"/>
    <row r="131345" x14ac:dyDescent="0.25"/>
    <row r="131346" x14ac:dyDescent="0.25"/>
    <row r="131347" x14ac:dyDescent="0.25"/>
    <row r="131348" x14ac:dyDescent="0.25"/>
    <row r="131349" x14ac:dyDescent="0.25"/>
    <row r="131350" x14ac:dyDescent="0.25"/>
    <row r="131351" x14ac:dyDescent="0.25"/>
    <row r="131352" x14ac:dyDescent="0.25"/>
    <row r="131353" x14ac:dyDescent="0.25"/>
    <row r="131354" x14ac:dyDescent="0.25"/>
    <row r="131355" x14ac:dyDescent="0.25"/>
    <row r="131356" x14ac:dyDescent="0.25"/>
    <row r="131357" x14ac:dyDescent="0.25"/>
    <row r="131358" x14ac:dyDescent="0.25"/>
    <row r="131359" x14ac:dyDescent="0.25"/>
    <row r="131360" x14ac:dyDescent="0.25"/>
    <row r="131361" x14ac:dyDescent="0.25"/>
    <row r="131362" x14ac:dyDescent="0.25"/>
    <row r="131363" x14ac:dyDescent="0.25"/>
    <row r="131364" x14ac:dyDescent="0.25"/>
    <row r="131365" x14ac:dyDescent="0.25"/>
    <row r="131366" x14ac:dyDescent="0.25"/>
    <row r="131367" x14ac:dyDescent="0.25"/>
    <row r="131368" x14ac:dyDescent="0.25"/>
    <row r="131369" x14ac:dyDescent="0.25"/>
    <row r="131370" x14ac:dyDescent="0.25"/>
    <row r="131371" x14ac:dyDescent="0.25"/>
    <row r="131372" x14ac:dyDescent="0.25"/>
    <row r="131373" x14ac:dyDescent="0.25"/>
    <row r="131374" x14ac:dyDescent="0.25"/>
    <row r="131375" x14ac:dyDescent="0.25"/>
    <row r="131376" x14ac:dyDescent="0.25"/>
    <row r="131377" x14ac:dyDescent="0.25"/>
    <row r="131378" x14ac:dyDescent="0.25"/>
    <row r="131379" x14ac:dyDescent="0.25"/>
    <row r="131380" x14ac:dyDescent="0.25"/>
    <row r="131381" x14ac:dyDescent="0.25"/>
    <row r="131382" x14ac:dyDescent="0.25"/>
    <row r="131383" x14ac:dyDescent="0.25"/>
    <row r="131384" x14ac:dyDescent="0.25"/>
    <row r="131385" x14ac:dyDescent="0.25"/>
    <row r="131386" x14ac:dyDescent="0.25"/>
    <row r="131387" x14ac:dyDescent="0.25"/>
    <row r="131388" x14ac:dyDescent="0.25"/>
    <row r="131389" x14ac:dyDescent="0.25"/>
    <row r="131390" x14ac:dyDescent="0.25"/>
    <row r="131391" x14ac:dyDescent="0.25"/>
    <row r="131392" x14ac:dyDescent="0.25"/>
    <row r="131393" x14ac:dyDescent="0.25"/>
    <row r="131394" x14ac:dyDescent="0.25"/>
    <row r="131395" x14ac:dyDescent="0.25"/>
    <row r="131396" x14ac:dyDescent="0.25"/>
    <row r="131397" x14ac:dyDescent="0.25"/>
    <row r="131398" x14ac:dyDescent="0.25"/>
    <row r="131399" x14ac:dyDescent="0.25"/>
    <row r="131400" x14ac:dyDescent="0.25"/>
    <row r="131401" x14ac:dyDescent="0.25"/>
    <row r="131402" x14ac:dyDescent="0.25"/>
    <row r="131403" x14ac:dyDescent="0.25"/>
    <row r="131404" x14ac:dyDescent="0.25"/>
    <row r="131405" x14ac:dyDescent="0.25"/>
    <row r="131406" x14ac:dyDescent="0.25"/>
    <row r="131407" x14ac:dyDescent="0.25"/>
    <row r="131408" x14ac:dyDescent="0.25"/>
    <row r="131409" x14ac:dyDescent="0.25"/>
    <row r="131410" x14ac:dyDescent="0.25"/>
    <row r="131411" x14ac:dyDescent="0.25"/>
    <row r="131412" x14ac:dyDescent="0.25"/>
    <row r="131413" x14ac:dyDescent="0.25"/>
    <row r="131414" x14ac:dyDescent="0.25"/>
    <row r="131415" x14ac:dyDescent="0.25"/>
    <row r="131416" x14ac:dyDescent="0.25"/>
    <row r="131417" x14ac:dyDescent="0.25"/>
    <row r="131418" x14ac:dyDescent="0.25"/>
    <row r="131419" x14ac:dyDescent="0.25"/>
    <row r="131420" x14ac:dyDescent="0.25"/>
    <row r="131421" x14ac:dyDescent="0.25"/>
    <row r="131422" x14ac:dyDescent="0.25"/>
    <row r="131423" x14ac:dyDescent="0.25"/>
    <row r="131424" x14ac:dyDescent="0.25"/>
    <row r="131425" x14ac:dyDescent="0.25"/>
    <row r="131426" x14ac:dyDescent="0.25"/>
    <row r="131427" x14ac:dyDescent="0.25"/>
    <row r="131428" x14ac:dyDescent="0.25"/>
    <row r="131429" x14ac:dyDescent="0.25"/>
    <row r="131430" x14ac:dyDescent="0.25"/>
    <row r="131431" x14ac:dyDescent="0.25"/>
    <row r="131432" x14ac:dyDescent="0.25"/>
    <row r="131433" x14ac:dyDescent="0.25"/>
    <row r="131434" x14ac:dyDescent="0.25"/>
    <row r="131435" x14ac:dyDescent="0.25"/>
    <row r="131436" x14ac:dyDescent="0.25"/>
    <row r="131437" x14ac:dyDescent="0.25"/>
    <row r="131438" x14ac:dyDescent="0.25"/>
    <row r="131439" x14ac:dyDescent="0.25"/>
    <row r="131440" x14ac:dyDescent="0.25"/>
    <row r="131441" x14ac:dyDescent="0.25"/>
    <row r="131442" x14ac:dyDescent="0.25"/>
    <row r="131443" x14ac:dyDescent="0.25"/>
    <row r="131444" x14ac:dyDescent="0.25"/>
    <row r="131445" x14ac:dyDescent="0.25"/>
    <row r="131446" x14ac:dyDescent="0.25"/>
    <row r="131447" x14ac:dyDescent="0.25"/>
    <row r="131448" x14ac:dyDescent="0.25"/>
    <row r="131449" x14ac:dyDescent="0.25"/>
    <row r="131450" x14ac:dyDescent="0.25"/>
    <row r="131451" x14ac:dyDescent="0.25"/>
    <row r="131452" x14ac:dyDescent="0.25"/>
    <row r="131453" x14ac:dyDescent="0.25"/>
    <row r="131454" x14ac:dyDescent="0.25"/>
    <row r="131455" x14ac:dyDescent="0.25"/>
    <row r="131456" x14ac:dyDescent="0.25"/>
    <row r="131457" x14ac:dyDescent="0.25"/>
    <row r="131458" x14ac:dyDescent="0.25"/>
    <row r="131459" x14ac:dyDescent="0.25"/>
    <row r="131460" x14ac:dyDescent="0.25"/>
    <row r="131461" x14ac:dyDescent="0.25"/>
    <row r="131462" x14ac:dyDescent="0.25"/>
    <row r="131463" x14ac:dyDescent="0.25"/>
    <row r="131464" x14ac:dyDescent="0.25"/>
    <row r="131465" x14ac:dyDescent="0.25"/>
    <row r="131466" x14ac:dyDescent="0.25"/>
    <row r="131467" x14ac:dyDescent="0.25"/>
    <row r="131468" x14ac:dyDescent="0.25"/>
    <row r="131469" x14ac:dyDescent="0.25"/>
    <row r="131470" x14ac:dyDescent="0.25"/>
    <row r="131471" x14ac:dyDescent="0.25"/>
    <row r="131472" x14ac:dyDescent="0.25"/>
    <row r="131473" x14ac:dyDescent="0.25"/>
    <row r="131474" x14ac:dyDescent="0.25"/>
    <row r="131475" x14ac:dyDescent="0.25"/>
    <row r="131476" x14ac:dyDescent="0.25"/>
    <row r="131477" x14ac:dyDescent="0.25"/>
    <row r="131478" x14ac:dyDescent="0.25"/>
    <row r="131479" x14ac:dyDescent="0.25"/>
    <row r="131480" x14ac:dyDescent="0.25"/>
    <row r="131481" x14ac:dyDescent="0.25"/>
    <row r="131482" x14ac:dyDescent="0.25"/>
    <row r="131483" x14ac:dyDescent="0.25"/>
    <row r="131484" x14ac:dyDescent="0.25"/>
    <row r="131485" x14ac:dyDescent="0.25"/>
    <row r="131486" x14ac:dyDescent="0.25"/>
    <row r="131487" x14ac:dyDescent="0.25"/>
    <row r="131488" x14ac:dyDescent="0.25"/>
    <row r="131489" x14ac:dyDescent="0.25"/>
    <row r="131490" x14ac:dyDescent="0.25"/>
    <row r="131491" x14ac:dyDescent="0.25"/>
    <row r="131492" x14ac:dyDescent="0.25"/>
    <row r="131493" x14ac:dyDescent="0.25"/>
    <row r="131494" x14ac:dyDescent="0.25"/>
    <row r="131495" x14ac:dyDescent="0.25"/>
    <row r="131496" x14ac:dyDescent="0.25"/>
    <row r="131497" x14ac:dyDescent="0.25"/>
    <row r="131498" x14ac:dyDescent="0.25"/>
    <row r="131499" x14ac:dyDescent="0.25"/>
    <row r="131500" x14ac:dyDescent="0.25"/>
    <row r="131501" x14ac:dyDescent="0.25"/>
    <row r="131502" x14ac:dyDescent="0.25"/>
    <row r="131503" x14ac:dyDescent="0.25"/>
    <row r="131504" x14ac:dyDescent="0.25"/>
    <row r="131505" x14ac:dyDescent="0.25"/>
    <row r="131506" x14ac:dyDescent="0.25"/>
    <row r="131507" x14ac:dyDescent="0.25"/>
    <row r="131508" x14ac:dyDescent="0.25"/>
    <row r="131509" x14ac:dyDescent="0.25"/>
    <row r="131510" x14ac:dyDescent="0.25"/>
    <row r="131511" x14ac:dyDescent="0.25"/>
    <row r="131512" x14ac:dyDescent="0.25"/>
    <row r="131513" x14ac:dyDescent="0.25"/>
    <row r="131514" x14ac:dyDescent="0.25"/>
    <row r="131515" x14ac:dyDescent="0.25"/>
    <row r="131516" x14ac:dyDescent="0.25"/>
    <row r="131517" x14ac:dyDescent="0.25"/>
    <row r="131518" x14ac:dyDescent="0.25"/>
    <row r="131519" x14ac:dyDescent="0.25"/>
    <row r="131520" x14ac:dyDescent="0.25"/>
    <row r="131521" x14ac:dyDescent="0.25"/>
    <row r="131522" x14ac:dyDescent="0.25"/>
    <row r="131523" x14ac:dyDescent="0.25"/>
    <row r="131524" x14ac:dyDescent="0.25"/>
    <row r="131525" x14ac:dyDescent="0.25"/>
    <row r="131526" x14ac:dyDescent="0.25"/>
    <row r="131527" x14ac:dyDescent="0.25"/>
    <row r="131528" x14ac:dyDescent="0.25"/>
    <row r="131529" x14ac:dyDescent="0.25"/>
    <row r="131530" x14ac:dyDescent="0.25"/>
    <row r="131531" x14ac:dyDescent="0.25"/>
    <row r="131532" x14ac:dyDescent="0.25"/>
    <row r="131533" x14ac:dyDescent="0.25"/>
    <row r="131534" x14ac:dyDescent="0.25"/>
    <row r="131535" x14ac:dyDescent="0.25"/>
    <row r="131536" x14ac:dyDescent="0.25"/>
    <row r="131537" x14ac:dyDescent="0.25"/>
    <row r="131538" x14ac:dyDescent="0.25"/>
    <row r="131539" x14ac:dyDescent="0.25"/>
    <row r="131540" x14ac:dyDescent="0.25"/>
    <row r="131541" x14ac:dyDescent="0.25"/>
    <row r="131542" x14ac:dyDescent="0.25"/>
    <row r="131543" x14ac:dyDescent="0.25"/>
    <row r="131544" x14ac:dyDescent="0.25"/>
    <row r="131545" x14ac:dyDescent="0.25"/>
    <row r="131546" x14ac:dyDescent="0.25"/>
    <row r="131547" x14ac:dyDescent="0.25"/>
    <row r="131548" x14ac:dyDescent="0.25"/>
    <row r="131549" x14ac:dyDescent="0.25"/>
    <row r="131550" x14ac:dyDescent="0.25"/>
    <row r="131551" x14ac:dyDescent="0.25"/>
    <row r="131552" x14ac:dyDescent="0.25"/>
    <row r="131553" x14ac:dyDescent="0.25"/>
    <row r="131554" x14ac:dyDescent="0.25"/>
    <row r="131555" x14ac:dyDescent="0.25"/>
    <row r="131556" x14ac:dyDescent="0.25"/>
    <row r="131557" x14ac:dyDescent="0.25"/>
    <row r="131558" x14ac:dyDescent="0.25"/>
    <row r="131559" x14ac:dyDescent="0.25"/>
    <row r="131560" x14ac:dyDescent="0.25"/>
    <row r="131561" x14ac:dyDescent="0.25"/>
    <row r="131562" x14ac:dyDescent="0.25"/>
    <row r="131563" x14ac:dyDescent="0.25"/>
    <row r="131564" x14ac:dyDescent="0.25"/>
    <row r="131565" x14ac:dyDescent="0.25"/>
    <row r="131566" x14ac:dyDescent="0.25"/>
    <row r="131567" x14ac:dyDescent="0.25"/>
    <row r="131568" x14ac:dyDescent="0.25"/>
    <row r="131569" x14ac:dyDescent="0.25"/>
    <row r="131570" x14ac:dyDescent="0.25"/>
    <row r="131571" x14ac:dyDescent="0.25"/>
    <row r="131572" x14ac:dyDescent="0.25"/>
    <row r="131573" x14ac:dyDescent="0.25"/>
    <row r="131574" x14ac:dyDescent="0.25"/>
    <row r="131575" x14ac:dyDescent="0.25"/>
    <row r="131576" x14ac:dyDescent="0.25"/>
    <row r="131577" x14ac:dyDescent="0.25"/>
    <row r="131578" x14ac:dyDescent="0.25"/>
    <row r="131579" x14ac:dyDescent="0.25"/>
    <row r="131580" x14ac:dyDescent="0.25"/>
    <row r="131581" x14ac:dyDescent="0.25"/>
    <row r="131582" x14ac:dyDescent="0.25"/>
    <row r="131583" x14ac:dyDescent="0.25"/>
    <row r="131584" x14ac:dyDescent="0.25"/>
    <row r="131585" x14ac:dyDescent="0.25"/>
    <row r="131586" x14ac:dyDescent="0.25"/>
    <row r="131587" x14ac:dyDescent="0.25"/>
    <row r="131588" x14ac:dyDescent="0.25"/>
    <row r="131589" x14ac:dyDescent="0.25"/>
    <row r="131590" x14ac:dyDescent="0.25"/>
    <row r="131591" x14ac:dyDescent="0.25"/>
    <row r="131592" x14ac:dyDescent="0.25"/>
    <row r="131593" x14ac:dyDescent="0.25"/>
    <row r="131594" x14ac:dyDescent="0.25"/>
    <row r="131595" x14ac:dyDescent="0.25"/>
    <row r="131596" x14ac:dyDescent="0.25"/>
    <row r="131597" x14ac:dyDescent="0.25"/>
    <row r="131598" x14ac:dyDescent="0.25"/>
    <row r="131599" x14ac:dyDescent="0.25"/>
    <row r="131600" x14ac:dyDescent="0.25"/>
    <row r="131601" x14ac:dyDescent="0.25"/>
    <row r="131602" x14ac:dyDescent="0.25"/>
    <row r="131603" x14ac:dyDescent="0.25"/>
    <row r="131604" x14ac:dyDescent="0.25"/>
    <row r="131605" x14ac:dyDescent="0.25"/>
    <row r="131606" x14ac:dyDescent="0.25"/>
    <row r="131607" x14ac:dyDescent="0.25"/>
    <row r="131608" x14ac:dyDescent="0.25"/>
    <row r="131609" x14ac:dyDescent="0.25"/>
    <row r="131610" x14ac:dyDescent="0.25"/>
    <row r="131611" x14ac:dyDescent="0.25"/>
    <row r="131612" x14ac:dyDescent="0.25"/>
    <row r="131613" x14ac:dyDescent="0.25"/>
    <row r="131614" x14ac:dyDescent="0.25"/>
    <row r="131615" x14ac:dyDescent="0.25"/>
    <row r="131616" x14ac:dyDescent="0.25"/>
    <row r="131617" x14ac:dyDescent="0.25"/>
    <row r="131618" x14ac:dyDescent="0.25"/>
    <row r="131619" x14ac:dyDescent="0.25"/>
    <row r="131620" x14ac:dyDescent="0.25"/>
    <row r="131621" x14ac:dyDescent="0.25"/>
    <row r="131622" x14ac:dyDescent="0.25"/>
    <row r="131623" x14ac:dyDescent="0.25"/>
    <row r="131624" x14ac:dyDescent="0.25"/>
    <row r="131625" x14ac:dyDescent="0.25"/>
    <row r="131626" x14ac:dyDescent="0.25"/>
    <row r="131627" x14ac:dyDescent="0.25"/>
    <row r="131628" x14ac:dyDescent="0.25"/>
    <row r="131629" x14ac:dyDescent="0.25"/>
    <row r="131630" x14ac:dyDescent="0.25"/>
    <row r="131631" x14ac:dyDescent="0.25"/>
    <row r="131632" x14ac:dyDescent="0.25"/>
    <row r="131633" x14ac:dyDescent="0.25"/>
    <row r="131634" x14ac:dyDescent="0.25"/>
    <row r="131635" x14ac:dyDescent="0.25"/>
    <row r="131636" x14ac:dyDescent="0.25"/>
    <row r="131637" x14ac:dyDescent="0.25"/>
    <row r="131638" x14ac:dyDescent="0.25"/>
    <row r="131639" x14ac:dyDescent="0.25"/>
    <row r="131640" x14ac:dyDescent="0.25"/>
    <row r="131641" x14ac:dyDescent="0.25"/>
    <row r="131642" x14ac:dyDescent="0.25"/>
    <row r="131643" x14ac:dyDescent="0.25"/>
    <row r="131644" x14ac:dyDescent="0.25"/>
    <row r="131645" x14ac:dyDescent="0.25"/>
    <row r="131646" x14ac:dyDescent="0.25"/>
    <row r="131647" x14ac:dyDescent="0.25"/>
    <row r="131648" x14ac:dyDescent="0.25"/>
    <row r="131649" x14ac:dyDescent="0.25"/>
    <row r="131650" x14ac:dyDescent="0.25"/>
    <row r="131651" x14ac:dyDescent="0.25"/>
    <row r="131652" x14ac:dyDescent="0.25"/>
    <row r="131653" x14ac:dyDescent="0.25"/>
    <row r="131654" x14ac:dyDescent="0.25"/>
    <row r="131655" x14ac:dyDescent="0.25"/>
    <row r="131656" x14ac:dyDescent="0.25"/>
    <row r="131657" x14ac:dyDescent="0.25"/>
    <row r="131658" x14ac:dyDescent="0.25"/>
    <row r="131659" x14ac:dyDescent="0.25"/>
    <row r="131660" x14ac:dyDescent="0.25"/>
    <row r="131661" x14ac:dyDescent="0.25"/>
    <row r="131662" x14ac:dyDescent="0.25"/>
    <row r="131663" x14ac:dyDescent="0.25"/>
    <row r="131664" x14ac:dyDescent="0.25"/>
    <row r="131665" x14ac:dyDescent="0.25"/>
    <row r="131666" x14ac:dyDescent="0.25"/>
    <row r="131667" x14ac:dyDescent="0.25"/>
    <row r="131668" x14ac:dyDescent="0.25"/>
    <row r="131669" x14ac:dyDescent="0.25"/>
    <row r="131670" x14ac:dyDescent="0.25"/>
    <row r="131671" x14ac:dyDescent="0.25"/>
    <row r="131672" x14ac:dyDescent="0.25"/>
    <row r="131673" x14ac:dyDescent="0.25"/>
    <row r="131674" x14ac:dyDescent="0.25"/>
    <row r="131675" x14ac:dyDescent="0.25"/>
    <row r="131676" x14ac:dyDescent="0.25"/>
    <row r="131677" x14ac:dyDescent="0.25"/>
    <row r="131678" x14ac:dyDescent="0.25"/>
    <row r="131679" x14ac:dyDescent="0.25"/>
    <row r="131680" x14ac:dyDescent="0.25"/>
    <row r="131681" x14ac:dyDescent="0.25"/>
    <row r="131682" x14ac:dyDescent="0.25"/>
    <row r="131683" x14ac:dyDescent="0.25"/>
    <row r="131684" x14ac:dyDescent="0.25"/>
    <row r="131685" x14ac:dyDescent="0.25"/>
    <row r="131686" x14ac:dyDescent="0.25"/>
    <row r="131687" x14ac:dyDescent="0.25"/>
    <row r="131688" x14ac:dyDescent="0.25"/>
    <row r="131689" x14ac:dyDescent="0.25"/>
    <row r="131690" x14ac:dyDescent="0.25"/>
    <row r="131691" x14ac:dyDescent="0.25"/>
    <row r="131692" x14ac:dyDescent="0.25"/>
    <row r="131693" x14ac:dyDescent="0.25"/>
    <row r="131694" x14ac:dyDescent="0.25"/>
    <row r="131695" x14ac:dyDescent="0.25"/>
    <row r="131696" x14ac:dyDescent="0.25"/>
    <row r="131697" x14ac:dyDescent="0.25"/>
    <row r="131698" x14ac:dyDescent="0.25"/>
    <row r="131699" x14ac:dyDescent="0.25"/>
    <row r="131700" x14ac:dyDescent="0.25"/>
    <row r="131701" x14ac:dyDescent="0.25"/>
    <row r="131702" x14ac:dyDescent="0.25"/>
    <row r="131703" x14ac:dyDescent="0.25"/>
    <row r="131704" x14ac:dyDescent="0.25"/>
    <row r="131705" x14ac:dyDescent="0.25"/>
    <row r="131706" x14ac:dyDescent="0.25"/>
    <row r="131707" x14ac:dyDescent="0.25"/>
    <row r="131708" x14ac:dyDescent="0.25"/>
    <row r="131709" x14ac:dyDescent="0.25"/>
    <row r="131710" x14ac:dyDescent="0.25"/>
    <row r="131711" x14ac:dyDescent="0.25"/>
    <row r="131712" x14ac:dyDescent="0.25"/>
    <row r="131713" x14ac:dyDescent="0.25"/>
    <row r="131714" x14ac:dyDescent="0.25"/>
    <row r="131715" x14ac:dyDescent="0.25"/>
    <row r="131716" x14ac:dyDescent="0.25"/>
    <row r="131717" x14ac:dyDescent="0.25"/>
    <row r="131718" x14ac:dyDescent="0.25"/>
    <row r="131719" x14ac:dyDescent="0.25"/>
    <row r="131720" x14ac:dyDescent="0.25"/>
    <row r="131721" x14ac:dyDescent="0.25"/>
    <row r="131722" x14ac:dyDescent="0.25"/>
    <row r="131723" x14ac:dyDescent="0.25"/>
    <row r="131724" x14ac:dyDescent="0.25"/>
    <row r="131725" x14ac:dyDescent="0.25"/>
    <row r="131726" x14ac:dyDescent="0.25"/>
    <row r="131727" x14ac:dyDescent="0.25"/>
    <row r="131728" x14ac:dyDescent="0.25"/>
    <row r="131729" x14ac:dyDescent="0.25"/>
    <row r="131730" x14ac:dyDescent="0.25"/>
    <row r="131731" x14ac:dyDescent="0.25"/>
    <row r="131732" x14ac:dyDescent="0.25"/>
    <row r="131733" x14ac:dyDescent="0.25"/>
    <row r="131734" x14ac:dyDescent="0.25"/>
    <row r="131735" x14ac:dyDescent="0.25"/>
    <row r="131736" x14ac:dyDescent="0.25"/>
    <row r="131737" x14ac:dyDescent="0.25"/>
    <row r="131738" x14ac:dyDescent="0.25"/>
    <row r="131739" x14ac:dyDescent="0.25"/>
    <row r="131740" x14ac:dyDescent="0.25"/>
    <row r="131741" x14ac:dyDescent="0.25"/>
    <row r="131742" x14ac:dyDescent="0.25"/>
    <row r="131743" x14ac:dyDescent="0.25"/>
    <row r="131744" x14ac:dyDescent="0.25"/>
    <row r="131745" x14ac:dyDescent="0.25"/>
    <row r="131746" x14ac:dyDescent="0.25"/>
    <row r="131747" x14ac:dyDescent="0.25"/>
    <row r="131748" x14ac:dyDescent="0.25"/>
    <row r="131749" x14ac:dyDescent="0.25"/>
    <row r="131750" x14ac:dyDescent="0.25"/>
    <row r="131751" x14ac:dyDescent="0.25"/>
    <row r="131752" x14ac:dyDescent="0.25"/>
    <row r="131753" x14ac:dyDescent="0.25"/>
    <row r="131754" x14ac:dyDescent="0.25"/>
    <row r="131755" x14ac:dyDescent="0.25"/>
    <row r="131756" x14ac:dyDescent="0.25"/>
    <row r="131757" x14ac:dyDescent="0.25"/>
    <row r="131758" x14ac:dyDescent="0.25"/>
    <row r="131759" x14ac:dyDescent="0.25"/>
    <row r="131760" x14ac:dyDescent="0.25"/>
    <row r="131761" x14ac:dyDescent="0.25"/>
    <row r="131762" x14ac:dyDescent="0.25"/>
    <row r="131763" x14ac:dyDescent="0.25"/>
    <row r="131764" x14ac:dyDescent="0.25"/>
    <row r="131765" x14ac:dyDescent="0.25"/>
    <row r="131766" x14ac:dyDescent="0.25"/>
    <row r="131767" x14ac:dyDescent="0.25"/>
    <row r="131768" x14ac:dyDescent="0.25"/>
    <row r="131769" x14ac:dyDescent="0.25"/>
    <row r="131770" x14ac:dyDescent="0.25"/>
    <row r="131771" x14ac:dyDescent="0.25"/>
    <row r="131772" x14ac:dyDescent="0.25"/>
    <row r="131773" x14ac:dyDescent="0.25"/>
    <row r="131774" x14ac:dyDescent="0.25"/>
    <row r="131775" x14ac:dyDescent="0.25"/>
    <row r="131776" x14ac:dyDescent="0.25"/>
    <row r="131777" x14ac:dyDescent="0.25"/>
    <row r="131778" x14ac:dyDescent="0.25"/>
    <row r="131779" x14ac:dyDescent="0.25"/>
    <row r="131780" x14ac:dyDescent="0.25"/>
    <row r="131781" x14ac:dyDescent="0.25"/>
    <row r="131782" x14ac:dyDescent="0.25"/>
    <row r="131783" x14ac:dyDescent="0.25"/>
    <row r="131784" x14ac:dyDescent="0.25"/>
    <row r="131785" x14ac:dyDescent="0.25"/>
    <row r="131786" x14ac:dyDescent="0.25"/>
    <row r="131787" x14ac:dyDescent="0.25"/>
    <row r="131788" x14ac:dyDescent="0.25"/>
    <row r="131789" x14ac:dyDescent="0.25"/>
    <row r="131790" x14ac:dyDescent="0.25"/>
    <row r="131791" x14ac:dyDescent="0.25"/>
    <row r="131792" x14ac:dyDescent="0.25"/>
    <row r="131793" x14ac:dyDescent="0.25"/>
    <row r="131794" x14ac:dyDescent="0.25"/>
    <row r="131795" x14ac:dyDescent="0.25"/>
    <row r="131796" x14ac:dyDescent="0.25"/>
    <row r="131797" x14ac:dyDescent="0.25"/>
    <row r="131798" x14ac:dyDescent="0.25"/>
    <row r="131799" x14ac:dyDescent="0.25"/>
    <row r="131800" x14ac:dyDescent="0.25"/>
    <row r="131801" x14ac:dyDescent="0.25"/>
    <row r="131802" x14ac:dyDescent="0.25"/>
    <row r="131803" x14ac:dyDescent="0.25"/>
    <row r="131804" x14ac:dyDescent="0.25"/>
    <row r="131805" x14ac:dyDescent="0.25"/>
    <row r="131806" x14ac:dyDescent="0.25"/>
    <row r="131807" x14ac:dyDescent="0.25"/>
    <row r="131808" x14ac:dyDescent="0.25"/>
    <row r="131809" x14ac:dyDescent="0.25"/>
    <row r="131810" x14ac:dyDescent="0.25"/>
    <row r="131811" x14ac:dyDescent="0.25"/>
    <row r="131812" x14ac:dyDescent="0.25"/>
    <row r="131813" x14ac:dyDescent="0.25"/>
    <row r="131814" x14ac:dyDescent="0.25"/>
    <row r="131815" x14ac:dyDescent="0.25"/>
    <row r="131816" x14ac:dyDescent="0.25"/>
    <row r="131817" x14ac:dyDescent="0.25"/>
    <row r="131818" x14ac:dyDescent="0.25"/>
    <row r="131819" x14ac:dyDescent="0.25"/>
    <row r="131820" x14ac:dyDescent="0.25"/>
    <row r="131821" x14ac:dyDescent="0.25"/>
    <row r="131822" x14ac:dyDescent="0.25"/>
    <row r="131823" x14ac:dyDescent="0.25"/>
    <row r="131824" x14ac:dyDescent="0.25"/>
    <row r="131825" x14ac:dyDescent="0.25"/>
    <row r="131826" x14ac:dyDescent="0.25"/>
    <row r="131827" x14ac:dyDescent="0.25"/>
    <row r="131828" x14ac:dyDescent="0.25"/>
    <row r="131829" x14ac:dyDescent="0.25"/>
    <row r="131830" x14ac:dyDescent="0.25"/>
    <row r="131831" x14ac:dyDescent="0.25"/>
    <row r="131832" x14ac:dyDescent="0.25"/>
    <row r="131833" x14ac:dyDescent="0.25"/>
    <row r="131834" x14ac:dyDescent="0.25"/>
    <row r="131835" x14ac:dyDescent="0.25"/>
    <row r="131836" x14ac:dyDescent="0.25"/>
    <row r="131837" x14ac:dyDescent="0.25"/>
    <row r="131838" x14ac:dyDescent="0.25"/>
    <row r="131839" x14ac:dyDescent="0.25"/>
    <row r="131840" x14ac:dyDescent="0.25"/>
    <row r="131841" x14ac:dyDescent="0.25"/>
    <row r="131842" x14ac:dyDescent="0.25"/>
    <row r="131843" x14ac:dyDescent="0.25"/>
    <row r="131844" x14ac:dyDescent="0.25"/>
    <row r="131845" x14ac:dyDescent="0.25"/>
    <row r="131846" x14ac:dyDescent="0.25"/>
    <row r="131847" x14ac:dyDescent="0.25"/>
    <row r="131848" x14ac:dyDescent="0.25"/>
    <row r="131849" x14ac:dyDescent="0.25"/>
    <row r="131850" x14ac:dyDescent="0.25"/>
    <row r="131851" x14ac:dyDescent="0.25"/>
    <row r="131852" x14ac:dyDescent="0.25"/>
    <row r="131853" x14ac:dyDescent="0.25"/>
    <row r="131854" x14ac:dyDescent="0.25"/>
    <row r="131855" x14ac:dyDescent="0.25"/>
    <row r="131856" x14ac:dyDescent="0.25"/>
    <row r="131857" x14ac:dyDescent="0.25"/>
    <row r="131858" x14ac:dyDescent="0.25"/>
    <row r="131859" x14ac:dyDescent="0.25"/>
    <row r="131860" x14ac:dyDescent="0.25"/>
    <row r="131861" x14ac:dyDescent="0.25"/>
    <row r="131862" x14ac:dyDescent="0.25"/>
    <row r="131863" x14ac:dyDescent="0.25"/>
    <row r="131864" x14ac:dyDescent="0.25"/>
    <row r="131865" x14ac:dyDescent="0.25"/>
    <row r="131866" x14ac:dyDescent="0.25"/>
    <row r="131867" x14ac:dyDescent="0.25"/>
    <row r="131868" x14ac:dyDescent="0.25"/>
    <row r="131869" x14ac:dyDescent="0.25"/>
    <row r="131870" x14ac:dyDescent="0.25"/>
    <row r="131871" x14ac:dyDescent="0.25"/>
    <row r="131872" x14ac:dyDescent="0.25"/>
    <row r="131873" x14ac:dyDescent="0.25"/>
    <row r="131874" x14ac:dyDescent="0.25"/>
    <row r="131875" x14ac:dyDescent="0.25"/>
    <row r="131876" x14ac:dyDescent="0.25"/>
    <row r="131877" x14ac:dyDescent="0.25"/>
    <row r="131878" x14ac:dyDescent="0.25"/>
    <row r="131879" x14ac:dyDescent="0.25"/>
    <row r="131880" x14ac:dyDescent="0.25"/>
    <row r="131881" x14ac:dyDescent="0.25"/>
    <row r="131882" x14ac:dyDescent="0.25"/>
    <row r="131883" x14ac:dyDescent="0.25"/>
    <row r="131884" x14ac:dyDescent="0.25"/>
    <row r="131885" x14ac:dyDescent="0.25"/>
    <row r="131886" x14ac:dyDescent="0.25"/>
    <row r="131887" x14ac:dyDescent="0.25"/>
    <row r="131888" x14ac:dyDescent="0.25"/>
    <row r="131889" x14ac:dyDescent="0.25"/>
    <row r="131890" x14ac:dyDescent="0.25"/>
    <row r="131891" x14ac:dyDescent="0.25"/>
    <row r="131892" x14ac:dyDescent="0.25"/>
    <row r="131893" x14ac:dyDescent="0.25"/>
    <row r="131894" x14ac:dyDescent="0.25"/>
    <row r="131895" x14ac:dyDescent="0.25"/>
    <row r="131896" x14ac:dyDescent="0.25"/>
    <row r="131897" x14ac:dyDescent="0.25"/>
    <row r="131898" x14ac:dyDescent="0.25"/>
    <row r="131899" x14ac:dyDescent="0.25"/>
    <row r="131900" x14ac:dyDescent="0.25"/>
    <row r="131901" x14ac:dyDescent="0.25"/>
    <row r="131902" x14ac:dyDescent="0.25"/>
    <row r="131903" x14ac:dyDescent="0.25"/>
    <row r="131904" x14ac:dyDescent="0.25"/>
    <row r="131905" x14ac:dyDescent="0.25"/>
    <row r="131906" x14ac:dyDescent="0.25"/>
    <row r="131907" x14ac:dyDescent="0.25"/>
    <row r="131908" x14ac:dyDescent="0.25"/>
    <row r="131909" x14ac:dyDescent="0.25"/>
    <row r="131910" x14ac:dyDescent="0.25"/>
    <row r="131911" x14ac:dyDescent="0.25"/>
    <row r="131912" x14ac:dyDescent="0.25"/>
    <row r="131913" x14ac:dyDescent="0.25"/>
    <row r="131914" x14ac:dyDescent="0.25"/>
    <row r="131915" x14ac:dyDescent="0.25"/>
    <row r="131916" x14ac:dyDescent="0.25"/>
    <row r="131917" x14ac:dyDescent="0.25"/>
    <row r="131918" x14ac:dyDescent="0.25"/>
    <row r="131919" x14ac:dyDescent="0.25"/>
    <row r="131920" x14ac:dyDescent="0.25"/>
    <row r="131921" x14ac:dyDescent="0.25"/>
    <row r="131922" x14ac:dyDescent="0.25"/>
    <row r="131923" x14ac:dyDescent="0.25"/>
    <row r="131924" x14ac:dyDescent="0.25"/>
    <row r="131925" x14ac:dyDescent="0.25"/>
    <row r="131926" x14ac:dyDescent="0.25"/>
    <row r="131927" x14ac:dyDescent="0.25"/>
    <row r="131928" x14ac:dyDescent="0.25"/>
    <row r="131929" x14ac:dyDescent="0.25"/>
    <row r="131930" x14ac:dyDescent="0.25"/>
    <row r="131931" x14ac:dyDescent="0.25"/>
    <row r="131932" x14ac:dyDescent="0.25"/>
    <row r="131933" x14ac:dyDescent="0.25"/>
    <row r="131934" x14ac:dyDescent="0.25"/>
    <row r="131935" x14ac:dyDescent="0.25"/>
    <row r="131936" x14ac:dyDescent="0.25"/>
    <row r="131937" x14ac:dyDescent="0.25"/>
    <row r="131938" x14ac:dyDescent="0.25"/>
    <row r="131939" x14ac:dyDescent="0.25"/>
    <row r="131940" x14ac:dyDescent="0.25"/>
    <row r="131941" x14ac:dyDescent="0.25"/>
    <row r="131942" x14ac:dyDescent="0.25"/>
    <row r="131943" x14ac:dyDescent="0.25"/>
    <row r="131944" x14ac:dyDescent="0.25"/>
    <row r="131945" x14ac:dyDescent="0.25"/>
    <row r="131946" x14ac:dyDescent="0.25"/>
    <row r="131947" x14ac:dyDescent="0.25"/>
    <row r="131948" x14ac:dyDescent="0.25"/>
    <row r="131949" x14ac:dyDescent="0.25"/>
    <row r="131950" x14ac:dyDescent="0.25"/>
    <row r="131951" x14ac:dyDescent="0.25"/>
    <row r="131952" x14ac:dyDescent="0.25"/>
    <row r="131953" x14ac:dyDescent="0.25"/>
    <row r="131954" x14ac:dyDescent="0.25"/>
    <row r="131955" x14ac:dyDescent="0.25"/>
    <row r="131956" x14ac:dyDescent="0.25"/>
    <row r="131957" x14ac:dyDescent="0.25"/>
    <row r="131958" x14ac:dyDescent="0.25"/>
    <row r="131959" x14ac:dyDescent="0.25"/>
    <row r="131960" x14ac:dyDescent="0.25"/>
    <row r="131961" x14ac:dyDescent="0.25"/>
    <row r="131962" x14ac:dyDescent="0.25"/>
    <row r="131963" x14ac:dyDescent="0.25"/>
    <row r="131964" x14ac:dyDescent="0.25"/>
    <row r="131965" x14ac:dyDescent="0.25"/>
    <row r="131966" x14ac:dyDescent="0.25"/>
    <row r="131967" x14ac:dyDescent="0.25"/>
    <row r="131968" x14ac:dyDescent="0.25"/>
    <row r="131969" x14ac:dyDescent="0.25"/>
    <row r="131970" x14ac:dyDescent="0.25"/>
    <row r="131971" x14ac:dyDescent="0.25"/>
    <row r="131972" x14ac:dyDescent="0.25"/>
    <row r="131973" x14ac:dyDescent="0.25"/>
    <row r="131974" x14ac:dyDescent="0.25"/>
    <row r="131975" x14ac:dyDescent="0.25"/>
    <row r="131976" x14ac:dyDescent="0.25"/>
    <row r="131977" x14ac:dyDescent="0.25"/>
    <row r="131978" x14ac:dyDescent="0.25"/>
    <row r="131979" x14ac:dyDescent="0.25"/>
    <row r="131980" x14ac:dyDescent="0.25"/>
    <row r="131981" x14ac:dyDescent="0.25"/>
    <row r="131982" x14ac:dyDescent="0.25"/>
    <row r="131983" x14ac:dyDescent="0.25"/>
    <row r="131984" x14ac:dyDescent="0.25"/>
    <row r="131985" x14ac:dyDescent="0.25"/>
    <row r="131986" x14ac:dyDescent="0.25"/>
    <row r="131987" x14ac:dyDescent="0.25"/>
    <row r="131988" x14ac:dyDescent="0.25"/>
    <row r="131989" x14ac:dyDescent="0.25"/>
    <row r="131990" x14ac:dyDescent="0.25"/>
    <row r="131991" x14ac:dyDescent="0.25"/>
    <row r="131992" x14ac:dyDescent="0.25"/>
    <row r="131993" x14ac:dyDescent="0.25"/>
    <row r="131994" x14ac:dyDescent="0.25"/>
    <row r="131995" x14ac:dyDescent="0.25"/>
    <row r="131996" x14ac:dyDescent="0.25"/>
    <row r="131997" x14ac:dyDescent="0.25"/>
    <row r="131998" x14ac:dyDescent="0.25"/>
    <row r="131999" x14ac:dyDescent="0.25"/>
    <row r="132000" x14ac:dyDescent="0.25"/>
    <row r="132001" x14ac:dyDescent="0.25"/>
    <row r="132002" x14ac:dyDescent="0.25"/>
    <row r="132003" x14ac:dyDescent="0.25"/>
    <row r="132004" x14ac:dyDescent="0.25"/>
    <row r="132005" x14ac:dyDescent="0.25"/>
    <row r="132006" x14ac:dyDescent="0.25"/>
    <row r="132007" x14ac:dyDescent="0.25"/>
    <row r="132008" x14ac:dyDescent="0.25"/>
    <row r="132009" x14ac:dyDescent="0.25"/>
    <row r="132010" x14ac:dyDescent="0.25"/>
    <row r="132011" x14ac:dyDescent="0.25"/>
    <row r="132012" x14ac:dyDescent="0.25"/>
    <row r="132013" x14ac:dyDescent="0.25"/>
    <row r="132014" x14ac:dyDescent="0.25"/>
    <row r="132015" x14ac:dyDescent="0.25"/>
    <row r="132016" x14ac:dyDescent="0.25"/>
    <row r="132017" x14ac:dyDescent="0.25"/>
    <row r="132018" x14ac:dyDescent="0.25"/>
    <row r="132019" x14ac:dyDescent="0.25"/>
    <row r="132020" x14ac:dyDescent="0.25"/>
    <row r="132021" x14ac:dyDescent="0.25"/>
    <row r="132022" x14ac:dyDescent="0.25"/>
    <row r="132023" x14ac:dyDescent="0.25"/>
    <row r="132024" x14ac:dyDescent="0.25"/>
    <row r="132025" x14ac:dyDescent="0.25"/>
    <row r="132026" x14ac:dyDescent="0.25"/>
    <row r="132027" x14ac:dyDescent="0.25"/>
    <row r="132028" x14ac:dyDescent="0.25"/>
    <row r="132029" x14ac:dyDescent="0.25"/>
    <row r="132030" x14ac:dyDescent="0.25"/>
    <row r="132031" x14ac:dyDescent="0.25"/>
    <row r="132032" x14ac:dyDescent="0.25"/>
    <row r="132033" x14ac:dyDescent="0.25"/>
    <row r="132034" x14ac:dyDescent="0.25"/>
    <row r="132035" x14ac:dyDescent="0.25"/>
    <row r="132036" x14ac:dyDescent="0.25"/>
    <row r="132037" x14ac:dyDescent="0.25"/>
    <row r="132038" x14ac:dyDescent="0.25"/>
    <row r="132039" x14ac:dyDescent="0.25"/>
    <row r="132040" x14ac:dyDescent="0.25"/>
    <row r="132041" x14ac:dyDescent="0.25"/>
    <row r="132042" x14ac:dyDescent="0.25"/>
    <row r="132043" x14ac:dyDescent="0.25"/>
    <row r="132044" x14ac:dyDescent="0.25"/>
    <row r="132045" x14ac:dyDescent="0.25"/>
    <row r="132046" x14ac:dyDescent="0.25"/>
    <row r="132047" x14ac:dyDescent="0.25"/>
    <row r="132048" x14ac:dyDescent="0.25"/>
    <row r="132049" x14ac:dyDescent="0.25"/>
    <row r="132050" x14ac:dyDescent="0.25"/>
    <row r="132051" x14ac:dyDescent="0.25"/>
    <row r="132052" x14ac:dyDescent="0.25"/>
    <row r="132053" x14ac:dyDescent="0.25"/>
    <row r="132054" x14ac:dyDescent="0.25"/>
    <row r="132055" x14ac:dyDescent="0.25"/>
    <row r="132056" x14ac:dyDescent="0.25"/>
    <row r="132057" x14ac:dyDescent="0.25"/>
    <row r="132058" x14ac:dyDescent="0.25"/>
    <row r="132059" x14ac:dyDescent="0.25"/>
    <row r="132060" x14ac:dyDescent="0.25"/>
    <row r="132061" x14ac:dyDescent="0.25"/>
    <row r="132062" x14ac:dyDescent="0.25"/>
    <row r="132063" x14ac:dyDescent="0.25"/>
    <row r="132064" x14ac:dyDescent="0.25"/>
    <row r="132065" x14ac:dyDescent="0.25"/>
    <row r="132066" x14ac:dyDescent="0.25"/>
    <row r="132067" x14ac:dyDescent="0.25"/>
    <row r="132068" x14ac:dyDescent="0.25"/>
    <row r="132069" x14ac:dyDescent="0.25"/>
    <row r="132070" x14ac:dyDescent="0.25"/>
    <row r="132071" x14ac:dyDescent="0.25"/>
    <row r="132072" x14ac:dyDescent="0.25"/>
    <row r="132073" x14ac:dyDescent="0.25"/>
    <row r="132074" x14ac:dyDescent="0.25"/>
    <row r="132075" x14ac:dyDescent="0.25"/>
    <row r="132076" x14ac:dyDescent="0.25"/>
    <row r="132077" x14ac:dyDescent="0.25"/>
    <row r="132078" x14ac:dyDescent="0.25"/>
    <row r="132079" x14ac:dyDescent="0.25"/>
    <row r="132080" x14ac:dyDescent="0.25"/>
    <row r="132081" x14ac:dyDescent="0.25"/>
    <row r="132082" x14ac:dyDescent="0.25"/>
    <row r="132083" x14ac:dyDescent="0.25"/>
    <row r="132084" x14ac:dyDescent="0.25"/>
    <row r="132085" x14ac:dyDescent="0.25"/>
    <row r="132086" x14ac:dyDescent="0.25"/>
    <row r="132087" x14ac:dyDescent="0.25"/>
    <row r="132088" x14ac:dyDescent="0.25"/>
    <row r="132089" x14ac:dyDescent="0.25"/>
    <row r="132090" x14ac:dyDescent="0.25"/>
    <row r="132091" x14ac:dyDescent="0.25"/>
    <row r="132092" x14ac:dyDescent="0.25"/>
    <row r="132093" x14ac:dyDescent="0.25"/>
    <row r="132094" x14ac:dyDescent="0.25"/>
    <row r="132095" x14ac:dyDescent="0.25"/>
    <row r="132096" x14ac:dyDescent="0.25"/>
    <row r="132097" x14ac:dyDescent="0.25"/>
    <row r="132098" x14ac:dyDescent="0.25"/>
    <row r="132099" x14ac:dyDescent="0.25"/>
    <row r="132100" x14ac:dyDescent="0.25"/>
    <row r="132101" x14ac:dyDescent="0.25"/>
    <row r="132102" x14ac:dyDescent="0.25"/>
    <row r="132103" x14ac:dyDescent="0.25"/>
    <row r="132104" x14ac:dyDescent="0.25"/>
    <row r="132105" x14ac:dyDescent="0.25"/>
    <row r="132106" x14ac:dyDescent="0.25"/>
    <row r="132107" x14ac:dyDescent="0.25"/>
    <row r="132108" x14ac:dyDescent="0.25"/>
    <row r="132109" x14ac:dyDescent="0.25"/>
    <row r="132110" x14ac:dyDescent="0.25"/>
    <row r="132111" x14ac:dyDescent="0.25"/>
    <row r="132112" x14ac:dyDescent="0.25"/>
    <row r="132113" x14ac:dyDescent="0.25"/>
    <row r="132114" x14ac:dyDescent="0.25"/>
    <row r="132115" x14ac:dyDescent="0.25"/>
    <row r="132116" x14ac:dyDescent="0.25"/>
    <row r="132117" x14ac:dyDescent="0.25"/>
    <row r="132118" x14ac:dyDescent="0.25"/>
    <row r="132119" x14ac:dyDescent="0.25"/>
    <row r="132120" x14ac:dyDescent="0.25"/>
    <row r="132121" x14ac:dyDescent="0.25"/>
    <row r="132122" x14ac:dyDescent="0.25"/>
    <row r="132123" x14ac:dyDescent="0.25"/>
    <row r="132124" x14ac:dyDescent="0.25"/>
    <row r="132125" x14ac:dyDescent="0.25"/>
    <row r="132126" x14ac:dyDescent="0.25"/>
    <row r="132127" x14ac:dyDescent="0.25"/>
    <row r="132128" x14ac:dyDescent="0.25"/>
    <row r="132129" x14ac:dyDescent="0.25"/>
    <row r="132130" x14ac:dyDescent="0.25"/>
    <row r="132131" x14ac:dyDescent="0.25"/>
    <row r="132132" x14ac:dyDescent="0.25"/>
    <row r="132133" x14ac:dyDescent="0.25"/>
    <row r="132134" x14ac:dyDescent="0.25"/>
    <row r="132135" x14ac:dyDescent="0.25"/>
    <row r="132136" x14ac:dyDescent="0.25"/>
    <row r="132137" x14ac:dyDescent="0.25"/>
    <row r="132138" x14ac:dyDescent="0.25"/>
    <row r="132139" x14ac:dyDescent="0.25"/>
    <row r="132140" x14ac:dyDescent="0.25"/>
    <row r="132141" x14ac:dyDescent="0.25"/>
    <row r="132142" x14ac:dyDescent="0.25"/>
    <row r="132143" x14ac:dyDescent="0.25"/>
    <row r="132144" x14ac:dyDescent="0.25"/>
    <row r="132145" x14ac:dyDescent="0.25"/>
    <row r="132146" x14ac:dyDescent="0.25"/>
    <row r="132147" x14ac:dyDescent="0.25"/>
    <row r="132148" x14ac:dyDescent="0.25"/>
    <row r="132149" x14ac:dyDescent="0.25"/>
    <row r="132150" x14ac:dyDescent="0.25"/>
    <row r="132151" x14ac:dyDescent="0.25"/>
    <row r="132152" x14ac:dyDescent="0.25"/>
    <row r="132153" x14ac:dyDescent="0.25"/>
    <row r="132154" x14ac:dyDescent="0.25"/>
    <row r="132155" x14ac:dyDescent="0.25"/>
    <row r="132156" x14ac:dyDescent="0.25"/>
    <row r="132157" x14ac:dyDescent="0.25"/>
    <row r="132158" x14ac:dyDescent="0.25"/>
    <row r="132159" x14ac:dyDescent="0.25"/>
    <row r="132160" x14ac:dyDescent="0.25"/>
    <row r="132161" x14ac:dyDescent="0.25"/>
    <row r="132162" x14ac:dyDescent="0.25"/>
    <row r="132163" x14ac:dyDescent="0.25"/>
    <row r="132164" x14ac:dyDescent="0.25"/>
    <row r="132165" x14ac:dyDescent="0.25"/>
    <row r="132166" x14ac:dyDescent="0.25"/>
    <row r="132167" x14ac:dyDescent="0.25"/>
    <row r="132168" x14ac:dyDescent="0.25"/>
    <row r="132169" x14ac:dyDescent="0.25"/>
    <row r="132170" x14ac:dyDescent="0.25"/>
    <row r="132171" x14ac:dyDescent="0.25"/>
    <row r="132172" x14ac:dyDescent="0.25"/>
    <row r="132173" x14ac:dyDescent="0.25"/>
    <row r="132174" x14ac:dyDescent="0.25"/>
    <row r="132175" x14ac:dyDescent="0.25"/>
    <row r="132176" x14ac:dyDescent="0.25"/>
    <row r="132177" x14ac:dyDescent="0.25"/>
    <row r="132178" x14ac:dyDescent="0.25"/>
    <row r="132179" x14ac:dyDescent="0.25"/>
    <row r="132180" x14ac:dyDescent="0.25"/>
    <row r="132181" x14ac:dyDescent="0.25"/>
    <row r="132182" x14ac:dyDescent="0.25"/>
    <row r="132183" x14ac:dyDescent="0.25"/>
    <row r="132184" x14ac:dyDescent="0.25"/>
    <row r="132185" x14ac:dyDescent="0.25"/>
    <row r="132186" x14ac:dyDescent="0.25"/>
    <row r="132187" x14ac:dyDescent="0.25"/>
    <row r="132188" x14ac:dyDescent="0.25"/>
    <row r="132189" x14ac:dyDescent="0.25"/>
    <row r="132190" x14ac:dyDescent="0.25"/>
    <row r="132191" x14ac:dyDescent="0.25"/>
    <row r="132192" x14ac:dyDescent="0.25"/>
    <row r="132193" x14ac:dyDescent="0.25"/>
    <row r="132194" x14ac:dyDescent="0.25"/>
    <row r="132195" x14ac:dyDescent="0.25"/>
    <row r="132196" x14ac:dyDescent="0.25"/>
    <row r="132197" x14ac:dyDescent="0.25"/>
    <row r="132198" x14ac:dyDescent="0.25"/>
    <row r="132199" x14ac:dyDescent="0.25"/>
    <row r="132200" x14ac:dyDescent="0.25"/>
    <row r="132201" x14ac:dyDescent="0.25"/>
    <row r="132202" x14ac:dyDescent="0.25"/>
    <row r="132203" x14ac:dyDescent="0.25"/>
    <row r="132204" x14ac:dyDescent="0.25"/>
    <row r="132205" x14ac:dyDescent="0.25"/>
    <row r="132206" x14ac:dyDescent="0.25"/>
    <row r="132207" x14ac:dyDescent="0.25"/>
    <row r="132208" x14ac:dyDescent="0.25"/>
    <row r="132209" x14ac:dyDescent="0.25"/>
    <row r="132210" x14ac:dyDescent="0.25"/>
    <row r="132211" x14ac:dyDescent="0.25"/>
    <row r="132212" x14ac:dyDescent="0.25"/>
    <row r="132213" x14ac:dyDescent="0.25"/>
    <row r="132214" x14ac:dyDescent="0.25"/>
    <row r="132215" x14ac:dyDescent="0.25"/>
    <row r="132216" x14ac:dyDescent="0.25"/>
    <row r="132217" x14ac:dyDescent="0.25"/>
    <row r="132218" x14ac:dyDescent="0.25"/>
    <row r="132219" x14ac:dyDescent="0.25"/>
    <row r="132220" x14ac:dyDescent="0.25"/>
    <row r="132221" x14ac:dyDescent="0.25"/>
    <row r="132222" x14ac:dyDescent="0.25"/>
    <row r="132223" x14ac:dyDescent="0.25"/>
    <row r="132224" x14ac:dyDescent="0.25"/>
    <row r="132225" x14ac:dyDescent="0.25"/>
    <row r="132226" x14ac:dyDescent="0.25"/>
    <row r="132227" x14ac:dyDescent="0.25"/>
    <row r="132228" x14ac:dyDescent="0.25"/>
    <row r="132229" x14ac:dyDescent="0.25"/>
    <row r="132230" x14ac:dyDescent="0.25"/>
    <row r="132231" x14ac:dyDescent="0.25"/>
    <row r="132232" x14ac:dyDescent="0.25"/>
    <row r="132233" x14ac:dyDescent="0.25"/>
    <row r="132234" x14ac:dyDescent="0.25"/>
    <row r="132235" x14ac:dyDescent="0.25"/>
    <row r="132236" x14ac:dyDescent="0.25"/>
    <row r="132237" x14ac:dyDescent="0.25"/>
    <row r="132238" x14ac:dyDescent="0.25"/>
    <row r="132239" x14ac:dyDescent="0.25"/>
    <row r="132240" x14ac:dyDescent="0.25"/>
    <row r="132241" x14ac:dyDescent="0.25"/>
    <row r="132242" x14ac:dyDescent="0.25"/>
    <row r="132243" x14ac:dyDescent="0.25"/>
    <row r="132244" x14ac:dyDescent="0.25"/>
    <row r="132245" x14ac:dyDescent="0.25"/>
    <row r="132246" x14ac:dyDescent="0.25"/>
    <row r="132247" x14ac:dyDescent="0.25"/>
    <row r="132248" x14ac:dyDescent="0.25"/>
    <row r="132249" x14ac:dyDescent="0.25"/>
    <row r="132250" x14ac:dyDescent="0.25"/>
    <row r="132251" x14ac:dyDescent="0.25"/>
    <row r="132252" x14ac:dyDescent="0.25"/>
    <row r="132253" x14ac:dyDescent="0.25"/>
    <row r="132254" x14ac:dyDescent="0.25"/>
    <row r="132255" x14ac:dyDescent="0.25"/>
    <row r="132256" x14ac:dyDescent="0.25"/>
    <row r="132257" x14ac:dyDescent="0.25"/>
    <row r="132258" x14ac:dyDescent="0.25"/>
    <row r="132259" x14ac:dyDescent="0.25"/>
    <row r="132260" x14ac:dyDescent="0.25"/>
    <row r="132261" x14ac:dyDescent="0.25"/>
    <row r="132262" x14ac:dyDescent="0.25"/>
    <row r="132263" x14ac:dyDescent="0.25"/>
    <row r="132264" x14ac:dyDescent="0.25"/>
    <row r="132265" x14ac:dyDescent="0.25"/>
    <row r="132266" x14ac:dyDescent="0.25"/>
    <row r="132267" x14ac:dyDescent="0.25"/>
    <row r="132268" x14ac:dyDescent="0.25"/>
    <row r="132269" x14ac:dyDescent="0.25"/>
    <row r="132270" x14ac:dyDescent="0.25"/>
    <row r="132271" x14ac:dyDescent="0.25"/>
    <row r="132272" x14ac:dyDescent="0.25"/>
    <row r="132273" x14ac:dyDescent="0.25"/>
    <row r="132274" x14ac:dyDescent="0.25"/>
    <row r="132275" x14ac:dyDescent="0.25"/>
    <row r="132276" x14ac:dyDescent="0.25"/>
    <row r="132277" x14ac:dyDescent="0.25"/>
    <row r="132278" x14ac:dyDescent="0.25"/>
    <row r="132279" x14ac:dyDescent="0.25"/>
    <row r="132280" x14ac:dyDescent="0.25"/>
    <row r="132281" x14ac:dyDescent="0.25"/>
    <row r="132282" x14ac:dyDescent="0.25"/>
    <row r="132283" x14ac:dyDescent="0.25"/>
    <row r="132284" x14ac:dyDescent="0.25"/>
    <row r="132285" x14ac:dyDescent="0.25"/>
    <row r="132286" x14ac:dyDescent="0.25"/>
    <row r="132287" x14ac:dyDescent="0.25"/>
    <row r="132288" x14ac:dyDescent="0.25"/>
    <row r="132289" x14ac:dyDescent="0.25"/>
    <row r="132290" x14ac:dyDescent="0.25"/>
    <row r="132291" x14ac:dyDescent="0.25"/>
    <row r="132292" x14ac:dyDescent="0.25"/>
    <row r="132293" x14ac:dyDescent="0.25"/>
    <row r="132294" x14ac:dyDescent="0.25"/>
    <row r="132295" x14ac:dyDescent="0.25"/>
    <row r="132296" x14ac:dyDescent="0.25"/>
    <row r="132297" x14ac:dyDescent="0.25"/>
    <row r="132298" x14ac:dyDescent="0.25"/>
    <row r="132299" x14ac:dyDescent="0.25"/>
    <row r="132300" x14ac:dyDescent="0.25"/>
    <row r="132301" x14ac:dyDescent="0.25"/>
    <row r="132302" x14ac:dyDescent="0.25"/>
    <row r="132303" x14ac:dyDescent="0.25"/>
    <row r="132304" x14ac:dyDescent="0.25"/>
    <row r="132305" x14ac:dyDescent="0.25"/>
    <row r="132306" x14ac:dyDescent="0.25"/>
    <row r="132307" x14ac:dyDescent="0.25"/>
    <row r="132308" x14ac:dyDescent="0.25"/>
    <row r="132309" x14ac:dyDescent="0.25"/>
    <row r="132310" x14ac:dyDescent="0.25"/>
    <row r="132311" x14ac:dyDescent="0.25"/>
    <row r="132312" x14ac:dyDescent="0.25"/>
    <row r="132313" x14ac:dyDescent="0.25"/>
    <row r="132314" x14ac:dyDescent="0.25"/>
    <row r="132315" x14ac:dyDescent="0.25"/>
    <row r="132316" x14ac:dyDescent="0.25"/>
    <row r="132317" x14ac:dyDescent="0.25"/>
    <row r="132318" x14ac:dyDescent="0.25"/>
    <row r="132319" x14ac:dyDescent="0.25"/>
    <row r="132320" x14ac:dyDescent="0.25"/>
    <row r="132321" x14ac:dyDescent="0.25"/>
    <row r="132322" x14ac:dyDescent="0.25"/>
    <row r="132323" x14ac:dyDescent="0.25"/>
    <row r="132324" x14ac:dyDescent="0.25"/>
    <row r="132325" x14ac:dyDescent="0.25"/>
    <row r="132326" x14ac:dyDescent="0.25"/>
    <row r="132327" x14ac:dyDescent="0.25"/>
    <row r="132328" x14ac:dyDescent="0.25"/>
    <row r="132329" x14ac:dyDescent="0.25"/>
    <row r="132330" x14ac:dyDescent="0.25"/>
    <row r="132331" x14ac:dyDescent="0.25"/>
    <row r="132332" x14ac:dyDescent="0.25"/>
    <row r="132333" x14ac:dyDescent="0.25"/>
    <row r="132334" x14ac:dyDescent="0.25"/>
    <row r="132335" x14ac:dyDescent="0.25"/>
    <row r="132336" x14ac:dyDescent="0.25"/>
    <row r="132337" x14ac:dyDescent="0.25"/>
    <row r="132338" x14ac:dyDescent="0.25"/>
    <row r="132339" x14ac:dyDescent="0.25"/>
    <row r="132340" x14ac:dyDescent="0.25"/>
    <row r="132341" x14ac:dyDescent="0.25"/>
    <row r="132342" x14ac:dyDescent="0.25"/>
    <row r="132343" x14ac:dyDescent="0.25"/>
    <row r="132344" x14ac:dyDescent="0.25"/>
    <row r="132345" x14ac:dyDescent="0.25"/>
    <row r="132346" x14ac:dyDescent="0.25"/>
    <row r="132347" x14ac:dyDescent="0.25"/>
    <row r="132348" x14ac:dyDescent="0.25"/>
    <row r="132349" x14ac:dyDescent="0.25"/>
    <row r="132350" x14ac:dyDescent="0.25"/>
    <row r="132351" x14ac:dyDescent="0.25"/>
    <row r="132352" x14ac:dyDescent="0.25"/>
    <row r="132353" x14ac:dyDescent="0.25"/>
    <row r="132354" x14ac:dyDescent="0.25"/>
    <row r="132355" x14ac:dyDescent="0.25"/>
    <row r="132356" x14ac:dyDescent="0.25"/>
    <row r="132357" x14ac:dyDescent="0.25"/>
    <row r="132358" x14ac:dyDescent="0.25"/>
    <row r="132359" x14ac:dyDescent="0.25"/>
    <row r="132360" x14ac:dyDescent="0.25"/>
    <row r="132361" x14ac:dyDescent="0.25"/>
    <row r="132362" x14ac:dyDescent="0.25"/>
    <row r="132363" x14ac:dyDescent="0.25"/>
    <row r="132364" x14ac:dyDescent="0.25"/>
    <row r="132365" x14ac:dyDescent="0.25"/>
    <row r="132366" x14ac:dyDescent="0.25"/>
    <row r="132367" x14ac:dyDescent="0.25"/>
    <row r="132368" x14ac:dyDescent="0.25"/>
    <row r="132369" x14ac:dyDescent="0.25"/>
    <row r="132370" x14ac:dyDescent="0.25"/>
    <row r="132371" x14ac:dyDescent="0.25"/>
    <row r="132372" x14ac:dyDescent="0.25"/>
    <row r="132373" x14ac:dyDescent="0.25"/>
    <row r="132374" x14ac:dyDescent="0.25"/>
    <row r="132375" x14ac:dyDescent="0.25"/>
    <row r="132376" x14ac:dyDescent="0.25"/>
    <row r="132377" x14ac:dyDescent="0.25"/>
    <row r="132378" x14ac:dyDescent="0.25"/>
    <row r="132379" x14ac:dyDescent="0.25"/>
    <row r="132380" x14ac:dyDescent="0.25"/>
    <row r="132381" x14ac:dyDescent="0.25"/>
    <row r="132382" x14ac:dyDescent="0.25"/>
    <row r="132383" x14ac:dyDescent="0.25"/>
    <row r="132384" x14ac:dyDescent="0.25"/>
    <row r="132385" x14ac:dyDescent="0.25"/>
    <row r="132386" x14ac:dyDescent="0.25"/>
    <row r="132387" x14ac:dyDescent="0.25"/>
    <row r="132388" x14ac:dyDescent="0.25"/>
    <row r="132389" x14ac:dyDescent="0.25"/>
    <row r="132390" x14ac:dyDescent="0.25"/>
    <row r="132391" x14ac:dyDescent="0.25"/>
    <row r="132392" x14ac:dyDescent="0.25"/>
    <row r="132393" x14ac:dyDescent="0.25"/>
    <row r="132394" x14ac:dyDescent="0.25"/>
    <row r="132395" x14ac:dyDescent="0.25"/>
    <row r="132396" x14ac:dyDescent="0.25"/>
    <row r="132397" x14ac:dyDescent="0.25"/>
    <row r="132398" x14ac:dyDescent="0.25"/>
    <row r="132399" x14ac:dyDescent="0.25"/>
    <row r="132400" x14ac:dyDescent="0.25"/>
    <row r="132401" x14ac:dyDescent="0.25"/>
    <row r="132402" x14ac:dyDescent="0.25"/>
    <row r="132403" x14ac:dyDescent="0.25"/>
    <row r="132404" x14ac:dyDescent="0.25"/>
    <row r="132405" x14ac:dyDescent="0.25"/>
    <row r="132406" x14ac:dyDescent="0.25"/>
    <row r="132407" x14ac:dyDescent="0.25"/>
    <row r="132408" x14ac:dyDescent="0.25"/>
    <row r="132409" x14ac:dyDescent="0.25"/>
    <row r="132410" x14ac:dyDescent="0.25"/>
    <row r="132411" x14ac:dyDescent="0.25"/>
    <row r="132412" x14ac:dyDescent="0.25"/>
    <row r="132413" x14ac:dyDescent="0.25"/>
    <row r="132414" x14ac:dyDescent="0.25"/>
    <row r="132415" x14ac:dyDescent="0.25"/>
    <row r="132416" x14ac:dyDescent="0.25"/>
    <row r="132417" x14ac:dyDescent="0.25"/>
    <row r="132418" x14ac:dyDescent="0.25"/>
    <row r="132419" x14ac:dyDescent="0.25"/>
    <row r="132420" x14ac:dyDescent="0.25"/>
    <row r="132421" x14ac:dyDescent="0.25"/>
    <row r="132422" x14ac:dyDescent="0.25"/>
    <row r="132423" x14ac:dyDescent="0.25"/>
    <row r="132424" x14ac:dyDescent="0.25"/>
    <row r="132425" x14ac:dyDescent="0.25"/>
    <row r="132426" x14ac:dyDescent="0.25"/>
    <row r="132427" x14ac:dyDescent="0.25"/>
    <row r="132428" x14ac:dyDescent="0.25"/>
    <row r="132429" x14ac:dyDescent="0.25"/>
    <row r="132430" x14ac:dyDescent="0.25"/>
    <row r="132431" x14ac:dyDescent="0.25"/>
    <row r="132432" x14ac:dyDescent="0.25"/>
    <row r="132433" x14ac:dyDescent="0.25"/>
    <row r="132434" x14ac:dyDescent="0.25"/>
    <row r="132435" x14ac:dyDescent="0.25"/>
    <row r="132436" x14ac:dyDescent="0.25"/>
    <row r="132437" x14ac:dyDescent="0.25"/>
    <row r="132438" x14ac:dyDescent="0.25"/>
    <row r="132439" x14ac:dyDescent="0.25"/>
    <row r="132440" x14ac:dyDescent="0.25"/>
    <row r="132441" x14ac:dyDescent="0.25"/>
    <row r="132442" x14ac:dyDescent="0.25"/>
    <row r="132443" x14ac:dyDescent="0.25"/>
    <row r="132444" x14ac:dyDescent="0.25"/>
    <row r="132445" x14ac:dyDescent="0.25"/>
    <row r="132446" x14ac:dyDescent="0.25"/>
    <row r="132447" x14ac:dyDescent="0.25"/>
    <row r="132448" x14ac:dyDescent="0.25"/>
    <row r="132449" x14ac:dyDescent="0.25"/>
    <row r="132450" x14ac:dyDescent="0.25"/>
    <row r="132451" x14ac:dyDescent="0.25"/>
    <row r="132452" x14ac:dyDescent="0.25"/>
    <row r="132453" x14ac:dyDescent="0.25"/>
    <row r="132454" x14ac:dyDescent="0.25"/>
    <row r="132455" x14ac:dyDescent="0.25"/>
    <row r="132456" x14ac:dyDescent="0.25"/>
    <row r="132457" x14ac:dyDescent="0.25"/>
    <row r="132458" x14ac:dyDescent="0.25"/>
    <row r="132459" x14ac:dyDescent="0.25"/>
    <row r="132460" x14ac:dyDescent="0.25"/>
    <row r="132461" x14ac:dyDescent="0.25"/>
    <row r="132462" x14ac:dyDescent="0.25"/>
    <row r="132463" x14ac:dyDescent="0.25"/>
    <row r="132464" x14ac:dyDescent="0.25"/>
    <row r="132465" x14ac:dyDescent="0.25"/>
    <row r="132466" x14ac:dyDescent="0.25"/>
    <row r="132467" x14ac:dyDescent="0.25"/>
    <row r="132468" x14ac:dyDescent="0.25"/>
    <row r="132469" x14ac:dyDescent="0.25"/>
    <row r="132470" x14ac:dyDescent="0.25"/>
    <row r="132471" x14ac:dyDescent="0.25"/>
    <row r="132472" x14ac:dyDescent="0.25"/>
    <row r="132473" x14ac:dyDescent="0.25"/>
    <row r="132474" x14ac:dyDescent="0.25"/>
    <row r="132475" x14ac:dyDescent="0.25"/>
    <row r="132476" x14ac:dyDescent="0.25"/>
    <row r="132477" x14ac:dyDescent="0.25"/>
    <row r="132478" x14ac:dyDescent="0.25"/>
    <row r="132479" x14ac:dyDescent="0.25"/>
    <row r="132480" x14ac:dyDescent="0.25"/>
    <row r="132481" x14ac:dyDescent="0.25"/>
    <row r="132482" x14ac:dyDescent="0.25"/>
    <row r="132483" x14ac:dyDescent="0.25"/>
    <row r="132484" x14ac:dyDescent="0.25"/>
    <row r="132485" x14ac:dyDescent="0.25"/>
    <row r="132486" x14ac:dyDescent="0.25"/>
    <row r="132487" x14ac:dyDescent="0.25"/>
    <row r="132488" x14ac:dyDescent="0.25"/>
    <row r="132489" x14ac:dyDescent="0.25"/>
    <row r="132490" x14ac:dyDescent="0.25"/>
    <row r="132491" x14ac:dyDescent="0.25"/>
    <row r="132492" x14ac:dyDescent="0.25"/>
    <row r="132493" x14ac:dyDescent="0.25"/>
    <row r="132494" x14ac:dyDescent="0.25"/>
    <row r="132495" x14ac:dyDescent="0.25"/>
    <row r="132496" x14ac:dyDescent="0.25"/>
    <row r="132497" x14ac:dyDescent="0.25"/>
    <row r="132498" x14ac:dyDescent="0.25"/>
    <row r="132499" x14ac:dyDescent="0.25"/>
    <row r="132500" x14ac:dyDescent="0.25"/>
    <row r="132501" x14ac:dyDescent="0.25"/>
    <row r="132502" x14ac:dyDescent="0.25"/>
    <row r="132503" x14ac:dyDescent="0.25"/>
    <row r="132504" x14ac:dyDescent="0.25"/>
    <row r="132505" x14ac:dyDescent="0.25"/>
    <row r="132506" x14ac:dyDescent="0.25"/>
    <row r="132507" x14ac:dyDescent="0.25"/>
    <row r="132508" x14ac:dyDescent="0.25"/>
    <row r="132509" x14ac:dyDescent="0.25"/>
    <row r="132510" x14ac:dyDescent="0.25"/>
    <row r="132511" x14ac:dyDescent="0.25"/>
    <row r="132512" x14ac:dyDescent="0.25"/>
    <row r="132513" x14ac:dyDescent="0.25"/>
    <row r="132514" x14ac:dyDescent="0.25"/>
    <row r="132515" x14ac:dyDescent="0.25"/>
    <row r="132516" x14ac:dyDescent="0.25"/>
    <row r="132517" x14ac:dyDescent="0.25"/>
    <row r="132518" x14ac:dyDescent="0.25"/>
    <row r="132519" x14ac:dyDescent="0.25"/>
    <row r="132520" x14ac:dyDescent="0.25"/>
    <row r="132521" x14ac:dyDescent="0.25"/>
    <row r="132522" x14ac:dyDescent="0.25"/>
    <row r="132523" x14ac:dyDescent="0.25"/>
    <row r="132524" x14ac:dyDescent="0.25"/>
    <row r="132525" x14ac:dyDescent="0.25"/>
    <row r="132526" x14ac:dyDescent="0.25"/>
    <row r="132527" x14ac:dyDescent="0.25"/>
    <row r="132528" x14ac:dyDescent="0.25"/>
    <row r="132529" x14ac:dyDescent="0.25"/>
    <row r="132530" x14ac:dyDescent="0.25"/>
    <row r="132531" x14ac:dyDescent="0.25"/>
    <row r="132532" x14ac:dyDescent="0.25"/>
    <row r="132533" x14ac:dyDescent="0.25"/>
    <row r="132534" x14ac:dyDescent="0.25"/>
    <row r="132535" x14ac:dyDescent="0.25"/>
    <row r="132536" x14ac:dyDescent="0.25"/>
    <row r="132537" x14ac:dyDescent="0.25"/>
    <row r="132538" x14ac:dyDescent="0.25"/>
    <row r="132539" x14ac:dyDescent="0.25"/>
    <row r="132540" x14ac:dyDescent="0.25"/>
    <row r="132541" x14ac:dyDescent="0.25"/>
    <row r="132542" x14ac:dyDescent="0.25"/>
    <row r="132543" x14ac:dyDescent="0.25"/>
    <row r="132544" x14ac:dyDescent="0.25"/>
    <row r="132545" x14ac:dyDescent="0.25"/>
    <row r="132546" x14ac:dyDescent="0.25"/>
    <row r="132547" x14ac:dyDescent="0.25"/>
    <row r="132548" x14ac:dyDescent="0.25"/>
    <row r="132549" x14ac:dyDescent="0.25"/>
    <row r="132550" x14ac:dyDescent="0.25"/>
    <row r="132551" x14ac:dyDescent="0.25"/>
    <row r="132552" x14ac:dyDescent="0.25"/>
    <row r="132553" x14ac:dyDescent="0.25"/>
    <row r="132554" x14ac:dyDescent="0.25"/>
    <row r="132555" x14ac:dyDescent="0.25"/>
    <row r="132556" x14ac:dyDescent="0.25"/>
    <row r="132557" x14ac:dyDescent="0.25"/>
    <row r="132558" x14ac:dyDescent="0.25"/>
    <row r="132559" x14ac:dyDescent="0.25"/>
    <row r="132560" x14ac:dyDescent="0.25"/>
    <row r="132561" x14ac:dyDescent="0.25"/>
    <row r="132562" x14ac:dyDescent="0.25"/>
    <row r="132563" x14ac:dyDescent="0.25"/>
    <row r="132564" x14ac:dyDescent="0.25"/>
    <row r="132565" x14ac:dyDescent="0.25"/>
    <row r="132566" x14ac:dyDescent="0.25"/>
    <row r="132567" x14ac:dyDescent="0.25"/>
    <row r="132568" x14ac:dyDescent="0.25"/>
    <row r="132569" x14ac:dyDescent="0.25"/>
    <row r="132570" x14ac:dyDescent="0.25"/>
    <row r="132571" x14ac:dyDescent="0.25"/>
    <row r="132572" x14ac:dyDescent="0.25"/>
    <row r="132573" x14ac:dyDescent="0.25"/>
    <row r="132574" x14ac:dyDescent="0.25"/>
    <row r="132575" x14ac:dyDescent="0.25"/>
    <row r="132576" x14ac:dyDescent="0.25"/>
    <row r="132577" x14ac:dyDescent="0.25"/>
    <row r="132578" x14ac:dyDescent="0.25"/>
    <row r="132579" x14ac:dyDescent="0.25"/>
    <row r="132580" x14ac:dyDescent="0.25"/>
    <row r="132581" x14ac:dyDescent="0.25"/>
    <row r="132582" x14ac:dyDescent="0.25"/>
    <row r="132583" x14ac:dyDescent="0.25"/>
    <row r="132584" x14ac:dyDescent="0.25"/>
    <row r="132585" x14ac:dyDescent="0.25"/>
    <row r="132586" x14ac:dyDescent="0.25"/>
    <row r="132587" x14ac:dyDescent="0.25"/>
    <row r="132588" x14ac:dyDescent="0.25"/>
    <row r="132589" x14ac:dyDescent="0.25"/>
    <row r="132590" x14ac:dyDescent="0.25"/>
    <row r="132591" x14ac:dyDescent="0.25"/>
    <row r="132592" x14ac:dyDescent="0.25"/>
    <row r="132593" x14ac:dyDescent="0.25"/>
    <row r="132594" x14ac:dyDescent="0.25"/>
    <row r="132595" x14ac:dyDescent="0.25"/>
    <row r="132596" x14ac:dyDescent="0.25"/>
    <row r="132597" x14ac:dyDescent="0.25"/>
    <row r="132598" x14ac:dyDescent="0.25"/>
    <row r="132599" x14ac:dyDescent="0.25"/>
    <row r="132600" x14ac:dyDescent="0.25"/>
    <row r="132601" x14ac:dyDescent="0.25"/>
    <row r="132602" x14ac:dyDescent="0.25"/>
    <row r="132603" x14ac:dyDescent="0.25"/>
    <row r="132604" x14ac:dyDescent="0.25"/>
    <row r="132605" x14ac:dyDescent="0.25"/>
    <row r="132606" x14ac:dyDescent="0.25"/>
    <row r="132607" x14ac:dyDescent="0.25"/>
    <row r="132608" x14ac:dyDescent="0.25"/>
    <row r="132609" x14ac:dyDescent="0.25"/>
    <row r="132610" x14ac:dyDescent="0.25"/>
    <row r="132611" x14ac:dyDescent="0.25"/>
    <row r="132612" x14ac:dyDescent="0.25"/>
    <row r="132613" x14ac:dyDescent="0.25"/>
    <row r="132614" x14ac:dyDescent="0.25"/>
    <row r="132615" x14ac:dyDescent="0.25"/>
    <row r="132616" x14ac:dyDescent="0.25"/>
    <row r="132617" x14ac:dyDescent="0.25"/>
    <row r="132618" x14ac:dyDescent="0.25"/>
    <row r="132619" x14ac:dyDescent="0.25"/>
    <row r="132620" x14ac:dyDescent="0.25"/>
    <row r="132621" x14ac:dyDescent="0.25"/>
    <row r="132622" x14ac:dyDescent="0.25"/>
    <row r="132623" x14ac:dyDescent="0.25"/>
    <row r="132624" x14ac:dyDescent="0.25"/>
    <row r="132625" x14ac:dyDescent="0.25"/>
    <row r="132626" x14ac:dyDescent="0.25"/>
    <row r="132627" x14ac:dyDescent="0.25"/>
    <row r="132628" x14ac:dyDescent="0.25"/>
    <row r="132629" x14ac:dyDescent="0.25"/>
    <row r="132630" x14ac:dyDescent="0.25"/>
    <row r="132631" x14ac:dyDescent="0.25"/>
    <row r="132632" x14ac:dyDescent="0.25"/>
    <row r="132633" x14ac:dyDescent="0.25"/>
    <row r="132634" x14ac:dyDescent="0.25"/>
    <row r="132635" x14ac:dyDescent="0.25"/>
    <row r="132636" x14ac:dyDescent="0.25"/>
    <row r="132637" x14ac:dyDescent="0.25"/>
    <row r="132638" x14ac:dyDescent="0.25"/>
    <row r="132639" x14ac:dyDescent="0.25"/>
    <row r="132640" x14ac:dyDescent="0.25"/>
    <row r="132641" x14ac:dyDescent="0.25"/>
    <row r="132642" x14ac:dyDescent="0.25"/>
    <row r="132643" x14ac:dyDescent="0.25"/>
    <row r="132644" x14ac:dyDescent="0.25"/>
    <row r="132645" x14ac:dyDescent="0.25"/>
    <row r="132646" x14ac:dyDescent="0.25"/>
    <row r="132647" x14ac:dyDescent="0.25"/>
    <row r="132648" x14ac:dyDescent="0.25"/>
    <row r="132649" x14ac:dyDescent="0.25"/>
    <row r="132650" x14ac:dyDescent="0.25"/>
    <row r="132651" x14ac:dyDescent="0.25"/>
    <row r="132652" x14ac:dyDescent="0.25"/>
    <row r="132653" x14ac:dyDescent="0.25"/>
    <row r="132654" x14ac:dyDescent="0.25"/>
    <row r="132655" x14ac:dyDescent="0.25"/>
    <row r="132656" x14ac:dyDescent="0.25"/>
    <row r="132657" x14ac:dyDescent="0.25"/>
    <row r="132658" x14ac:dyDescent="0.25"/>
    <row r="132659" x14ac:dyDescent="0.25"/>
    <row r="132660" x14ac:dyDescent="0.25"/>
    <row r="132661" x14ac:dyDescent="0.25"/>
    <row r="132662" x14ac:dyDescent="0.25"/>
    <row r="132663" x14ac:dyDescent="0.25"/>
    <row r="132664" x14ac:dyDescent="0.25"/>
    <row r="132665" x14ac:dyDescent="0.25"/>
    <row r="132666" x14ac:dyDescent="0.25"/>
    <row r="132667" x14ac:dyDescent="0.25"/>
    <row r="132668" x14ac:dyDescent="0.25"/>
    <row r="132669" x14ac:dyDescent="0.25"/>
    <row r="132670" x14ac:dyDescent="0.25"/>
    <row r="132671" x14ac:dyDescent="0.25"/>
    <row r="132672" x14ac:dyDescent="0.25"/>
    <row r="132673" x14ac:dyDescent="0.25"/>
    <row r="132674" x14ac:dyDescent="0.25"/>
    <row r="132675" x14ac:dyDescent="0.25"/>
    <row r="132676" x14ac:dyDescent="0.25"/>
    <row r="132677" x14ac:dyDescent="0.25"/>
    <row r="132678" x14ac:dyDescent="0.25"/>
    <row r="132679" x14ac:dyDescent="0.25"/>
    <row r="132680" x14ac:dyDescent="0.25"/>
    <row r="132681" x14ac:dyDescent="0.25"/>
    <row r="132682" x14ac:dyDescent="0.25"/>
    <row r="132683" x14ac:dyDescent="0.25"/>
    <row r="132684" x14ac:dyDescent="0.25"/>
    <row r="132685" x14ac:dyDescent="0.25"/>
    <row r="132686" x14ac:dyDescent="0.25"/>
    <row r="132687" x14ac:dyDescent="0.25"/>
    <row r="132688" x14ac:dyDescent="0.25"/>
    <row r="132689" x14ac:dyDescent="0.25"/>
    <row r="132690" x14ac:dyDescent="0.25"/>
    <row r="132691" x14ac:dyDescent="0.25"/>
    <row r="132692" x14ac:dyDescent="0.25"/>
    <row r="132693" x14ac:dyDescent="0.25"/>
    <row r="132694" x14ac:dyDescent="0.25"/>
    <row r="132695" x14ac:dyDescent="0.25"/>
    <row r="132696" x14ac:dyDescent="0.25"/>
    <row r="132697" x14ac:dyDescent="0.25"/>
    <row r="132698" x14ac:dyDescent="0.25"/>
    <row r="132699" x14ac:dyDescent="0.25"/>
    <row r="132700" x14ac:dyDescent="0.25"/>
    <row r="132701" x14ac:dyDescent="0.25"/>
    <row r="132702" x14ac:dyDescent="0.25"/>
    <row r="132703" x14ac:dyDescent="0.25"/>
    <row r="132704" x14ac:dyDescent="0.25"/>
    <row r="132705" x14ac:dyDescent="0.25"/>
    <row r="132706" x14ac:dyDescent="0.25"/>
    <row r="132707" x14ac:dyDescent="0.25"/>
    <row r="132708" x14ac:dyDescent="0.25"/>
    <row r="132709" x14ac:dyDescent="0.25"/>
    <row r="132710" x14ac:dyDescent="0.25"/>
    <row r="132711" x14ac:dyDescent="0.25"/>
    <row r="132712" x14ac:dyDescent="0.25"/>
    <row r="132713" x14ac:dyDescent="0.25"/>
    <row r="132714" x14ac:dyDescent="0.25"/>
    <row r="132715" x14ac:dyDescent="0.25"/>
    <row r="132716" x14ac:dyDescent="0.25"/>
    <row r="132717" x14ac:dyDescent="0.25"/>
    <row r="132718" x14ac:dyDescent="0.25"/>
    <row r="132719" x14ac:dyDescent="0.25"/>
    <row r="132720" x14ac:dyDescent="0.25"/>
    <row r="132721" x14ac:dyDescent="0.25"/>
    <row r="132722" x14ac:dyDescent="0.25"/>
    <row r="132723" x14ac:dyDescent="0.25"/>
    <row r="132724" x14ac:dyDescent="0.25"/>
    <row r="132725" x14ac:dyDescent="0.25"/>
    <row r="132726" x14ac:dyDescent="0.25"/>
    <row r="132727" x14ac:dyDescent="0.25"/>
    <row r="132728" x14ac:dyDescent="0.25"/>
    <row r="132729" x14ac:dyDescent="0.25"/>
    <row r="132730" x14ac:dyDescent="0.25"/>
    <row r="132731" x14ac:dyDescent="0.25"/>
    <row r="132732" x14ac:dyDescent="0.25"/>
    <row r="132733" x14ac:dyDescent="0.25"/>
    <row r="132734" x14ac:dyDescent="0.25"/>
    <row r="132735" x14ac:dyDescent="0.25"/>
    <row r="132736" x14ac:dyDescent="0.25"/>
    <row r="132737" x14ac:dyDescent="0.25"/>
    <row r="132738" x14ac:dyDescent="0.25"/>
    <row r="132739" x14ac:dyDescent="0.25"/>
    <row r="132740" x14ac:dyDescent="0.25"/>
    <row r="132741" x14ac:dyDescent="0.25"/>
    <row r="132742" x14ac:dyDescent="0.25"/>
    <row r="132743" x14ac:dyDescent="0.25"/>
    <row r="132744" x14ac:dyDescent="0.25"/>
    <row r="132745" x14ac:dyDescent="0.25"/>
    <row r="132746" x14ac:dyDescent="0.25"/>
    <row r="132747" x14ac:dyDescent="0.25"/>
    <row r="132748" x14ac:dyDescent="0.25"/>
    <row r="132749" x14ac:dyDescent="0.25"/>
    <row r="132750" x14ac:dyDescent="0.25"/>
    <row r="132751" x14ac:dyDescent="0.25"/>
    <row r="132752" x14ac:dyDescent="0.25"/>
    <row r="132753" x14ac:dyDescent="0.25"/>
    <row r="132754" x14ac:dyDescent="0.25"/>
    <row r="132755" x14ac:dyDescent="0.25"/>
    <row r="132756" x14ac:dyDescent="0.25"/>
    <row r="132757" x14ac:dyDescent="0.25"/>
    <row r="132758" x14ac:dyDescent="0.25"/>
    <row r="132759" x14ac:dyDescent="0.25"/>
    <row r="132760" x14ac:dyDescent="0.25"/>
    <row r="132761" x14ac:dyDescent="0.25"/>
    <row r="132762" x14ac:dyDescent="0.25"/>
    <row r="132763" x14ac:dyDescent="0.25"/>
    <row r="132764" x14ac:dyDescent="0.25"/>
    <row r="132765" x14ac:dyDescent="0.25"/>
    <row r="132766" x14ac:dyDescent="0.25"/>
    <row r="132767" x14ac:dyDescent="0.25"/>
    <row r="132768" x14ac:dyDescent="0.25"/>
    <row r="132769" x14ac:dyDescent="0.25"/>
    <row r="132770" x14ac:dyDescent="0.25"/>
    <row r="132771" x14ac:dyDescent="0.25"/>
    <row r="132772" x14ac:dyDescent="0.25"/>
    <row r="132773" x14ac:dyDescent="0.25"/>
    <row r="132774" x14ac:dyDescent="0.25"/>
    <row r="132775" x14ac:dyDescent="0.25"/>
    <row r="132776" x14ac:dyDescent="0.25"/>
    <row r="132777" x14ac:dyDescent="0.25"/>
    <row r="132778" x14ac:dyDescent="0.25"/>
    <row r="132779" x14ac:dyDescent="0.25"/>
    <row r="132780" x14ac:dyDescent="0.25"/>
    <row r="132781" x14ac:dyDescent="0.25"/>
    <row r="132782" x14ac:dyDescent="0.25"/>
    <row r="132783" x14ac:dyDescent="0.25"/>
    <row r="132784" x14ac:dyDescent="0.25"/>
    <row r="132785" x14ac:dyDescent="0.25"/>
    <row r="132786" x14ac:dyDescent="0.25"/>
    <row r="132787" x14ac:dyDescent="0.25"/>
    <row r="132788" x14ac:dyDescent="0.25"/>
    <row r="132789" x14ac:dyDescent="0.25"/>
    <row r="132790" x14ac:dyDescent="0.25"/>
    <row r="132791" x14ac:dyDescent="0.25"/>
    <row r="132792" x14ac:dyDescent="0.25"/>
    <row r="132793" x14ac:dyDescent="0.25"/>
    <row r="132794" x14ac:dyDescent="0.25"/>
    <row r="132795" x14ac:dyDescent="0.25"/>
    <row r="132796" x14ac:dyDescent="0.25"/>
    <row r="132797" x14ac:dyDescent="0.25"/>
    <row r="132798" x14ac:dyDescent="0.25"/>
    <row r="132799" x14ac:dyDescent="0.25"/>
    <row r="132800" x14ac:dyDescent="0.25"/>
    <row r="132801" x14ac:dyDescent="0.25"/>
    <row r="132802" x14ac:dyDescent="0.25"/>
    <row r="132803" x14ac:dyDescent="0.25"/>
    <row r="132804" x14ac:dyDescent="0.25"/>
    <row r="132805" x14ac:dyDescent="0.25"/>
    <row r="132806" x14ac:dyDescent="0.25"/>
    <row r="132807" x14ac:dyDescent="0.25"/>
    <row r="132808" x14ac:dyDescent="0.25"/>
    <row r="132809" x14ac:dyDescent="0.25"/>
    <row r="132810" x14ac:dyDescent="0.25"/>
    <row r="132811" x14ac:dyDescent="0.25"/>
    <row r="132812" x14ac:dyDescent="0.25"/>
    <row r="132813" x14ac:dyDescent="0.25"/>
    <row r="132814" x14ac:dyDescent="0.25"/>
    <row r="132815" x14ac:dyDescent="0.25"/>
    <row r="132816" x14ac:dyDescent="0.25"/>
    <row r="132817" x14ac:dyDescent="0.25"/>
    <row r="132818" x14ac:dyDescent="0.25"/>
    <row r="132819" x14ac:dyDescent="0.25"/>
    <row r="132820" x14ac:dyDescent="0.25"/>
    <row r="132821" x14ac:dyDescent="0.25"/>
    <row r="132822" x14ac:dyDescent="0.25"/>
    <row r="132823" x14ac:dyDescent="0.25"/>
    <row r="132824" x14ac:dyDescent="0.25"/>
    <row r="132825" x14ac:dyDescent="0.25"/>
    <row r="132826" x14ac:dyDescent="0.25"/>
    <row r="132827" x14ac:dyDescent="0.25"/>
    <row r="132828" x14ac:dyDescent="0.25"/>
    <row r="132829" x14ac:dyDescent="0.25"/>
    <row r="132830" x14ac:dyDescent="0.25"/>
    <row r="132831" x14ac:dyDescent="0.25"/>
    <row r="132832" x14ac:dyDescent="0.25"/>
    <row r="132833" x14ac:dyDescent="0.25"/>
    <row r="132834" x14ac:dyDescent="0.25"/>
    <row r="132835" x14ac:dyDescent="0.25"/>
    <row r="132836" x14ac:dyDescent="0.25"/>
    <row r="132837" x14ac:dyDescent="0.25"/>
    <row r="132838" x14ac:dyDescent="0.25"/>
    <row r="132839" x14ac:dyDescent="0.25"/>
    <row r="132840" x14ac:dyDescent="0.25"/>
    <row r="132841" x14ac:dyDescent="0.25"/>
    <row r="132842" x14ac:dyDescent="0.25"/>
    <row r="132843" x14ac:dyDescent="0.25"/>
    <row r="132844" x14ac:dyDescent="0.25"/>
    <row r="132845" x14ac:dyDescent="0.25"/>
    <row r="132846" x14ac:dyDescent="0.25"/>
    <row r="132847" x14ac:dyDescent="0.25"/>
    <row r="132848" x14ac:dyDescent="0.25"/>
    <row r="132849" x14ac:dyDescent="0.25"/>
    <row r="132850" x14ac:dyDescent="0.25"/>
    <row r="132851" x14ac:dyDescent="0.25"/>
    <row r="132852" x14ac:dyDescent="0.25"/>
    <row r="132853" x14ac:dyDescent="0.25"/>
    <row r="132854" x14ac:dyDescent="0.25"/>
    <row r="132855" x14ac:dyDescent="0.25"/>
    <row r="132856" x14ac:dyDescent="0.25"/>
    <row r="132857" x14ac:dyDescent="0.25"/>
    <row r="132858" x14ac:dyDescent="0.25"/>
    <row r="132859" x14ac:dyDescent="0.25"/>
    <row r="132860" x14ac:dyDescent="0.25"/>
    <row r="132861" x14ac:dyDescent="0.25"/>
    <row r="132862" x14ac:dyDescent="0.25"/>
    <row r="132863" x14ac:dyDescent="0.25"/>
    <row r="132864" x14ac:dyDescent="0.25"/>
    <row r="132865" x14ac:dyDescent="0.25"/>
    <row r="132866" x14ac:dyDescent="0.25"/>
    <row r="132867" x14ac:dyDescent="0.25"/>
    <row r="132868" x14ac:dyDescent="0.25"/>
    <row r="132869" x14ac:dyDescent="0.25"/>
    <row r="132870" x14ac:dyDescent="0.25"/>
    <row r="132871" x14ac:dyDescent="0.25"/>
    <row r="132872" x14ac:dyDescent="0.25"/>
    <row r="132873" x14ac:dyDescent="0.25"/>
    <row r="132874" x14ac:dyDescent="0.25"/>
    <row r="132875" x14ac:dyDescent="0.25"/>
    <row r="132876" x14ac:dyDescent="0.25"/>
    <row r="132877" x14ac:dyDescent="0.25"/>
    <row r="132878" x14ac:dyDescent="0.25"/>
    <row r="132879" x14ac:dyDescent="0.25"/>
    <row r="132880" x14ac:dyDescent="0.25"/>
    <row r="132881" x14ac:dyDescent="0.25"/>
    <row r="132882" x14ac:dyDescent="0.25"/>
    <row r="132883" x14ac:dyDescent="0.25"/>
    <row r="132884" x14ac:dyDescent="0.25"/>
    <row r="132885" x14ac:dyDescent="0.25"/>
    <row r="132886" x14ac:dyDescent="0.25"/>
    <row r="132887" x14ac:dyDescent="0.25"/>
    <row r="132888" x14ac:dyDescent="0.25"/>
    <row r="132889" x14ac:dyDescent="0.25"/>
    <row r="132890" x14ac:dyDescent="0.25"/>
    <row r="132891" x14ac:dyDescent="0.25"/>
    <row r="132892" x14ac:dyDescent="0.25"/>
    <row r="132893" x14ac:dyDescent="0.25"/>
    <row r="132894" x14ac:dyDescent="0.25"/>
    <row r="132895" x14ac:dyDescent="0.25"/>
    <row r="132896" x14ac:dyDescent="0.25"/>
    <row r="132897" x14ac:dyDescent="0.25"/>
    <row r="132898" x14ac:dyDescent="0.25"/>
    <row r="132899" x14ac:dyDescent="0.25"/>
    <row r="132900" x14ac:dyDescent="0.25"/>
    <row r="132901" x14ac:dyDescent="0.25"/>
    <row r="132902" x14ac:dyDescent="0.25"/>
    <row r="132903" x14ac:dyDescent="0.25"/>
    <row r="132904" x14ac:dyDescent="0.25"/>
    <row r="132905" x14ac:dyDescent="0.25"/>
    <row r="132906" x14ac:dyDescent="0.25"/>
    <row r="132907" x14ac:dyDescent="0.25"/>
    <row r="132908" x14ac:dyDescent="0.25"/>
    <row r="132909" x14ac:dyDescent="0.25"/>
    <row r="132910" x14ac:dyDescent="0.25"/>
    <row r="132911" x14ac:dyDescent="0.25"/>
    <row r="132912" x14ac:dyDescent="0.25"/>
    <row r="132913" x14ac:dyDescent="0.25"/>
    <row r="132914" x14ac:dyDescent="0.25"/>
    <row r="132915" x14ac:dyDescent="0.25"/>
    <row r="132916" x14ac:dyDescent="0.25"/>
    <row r="132917" x14ac:dyDescent="0.25"/>
    <row r="132918" x14ac:dyDescent="0.25"/>
    <row r="132919" x14ac:dyDescent="0.25"/>
    <row r="132920" x14ac:dyDescent="0.25"/>
    <row r="132921" x14ac:dyDescent="0.25"/>
    <row r="132922" x14ac:dyDescent="0.25"/>
    <row r="132923" x14ac:dyDescent="0.25"/>
    <row r="132924" x14ac:dyDescent="0.25"/>
    <row r="132925" x14ac:dyDescent="0.25"/>
    <row r="132926" x14ac:dyDescent="0.25"/>
    <row r="132927" x14ac:dyDescent="0.25"/>
    <row r="132928" x14ac:dyDescent="0.25"/>
    <row r="132929" x14ac:dyDescent="0.25"/>
    <row r="132930" x14ac:dyDescent="0.25"/>
    <row r="132931" x14ac:dyDescent="0.25"/>
    <row r="132932" x14ac:dyDescent="0.25"/>
    <row r="132933" x14ac:dyDescent="0.25"/>
    <row r="132934" x14ac:dyDescent="0.25"/>
    <row r="132935" x14ac:dyDescent="0.25"/>
    <row r="132936" x14ac:dyDescent="0.25"/>
    <row r="132937" x14ac:dyDescent="0.25"/>
    <row r="132938" x14ac:dyDescent="0.25"/>
    <row r="132939" x14ac:dyDescent="0.25"/>
    <row r="132940" x14ac:dyDescent="0.25"/>
    <row r="132941" x14ac:dyDescent="0.25"/>
    <row r="132942" x14ac:dyDescent="0.25"/>
    <row r="132943" x14ac:dyDescent="0.25"/>
    <row r="132944" x14ac:dyDescent="0.25"/>
    <row r="132945" x14ac:dyDescent="0.25"/>
    <row r="132946" x14ac:dyDescent="0.25"/>
    <row r="132947" x14ac:dyDescent="0.25"/>
    <row r="132948" x14ac:dyDescent="0.25"/>
    <row r="132949" x14ac:dyDescent="0.25"/>
    <row r="132950" x14ac:dyDescent="0.25"/>
    <row r="132951" x14ac:dyDescent="0.25"/>
    <row r="132952" x14ac:dyDescent="0.25"/>
    <row r="132953" x14ac:dyDescent="0.25"/>
    <row r="132954" x14ac:dyDescent="0.25"/>
    <row r="132955" x14ac:dyDescent="0.25"/>
    <row r="132956" x14ac:dyDescent="0.25"/>
    <row r="132957" x14ac:dyDescent="0.25"/>
    <row r="132958" x14ac:dyDescent="0.25"/>
    <row r="132959" x14ac:dyDescent="0.25"/>
    <row r="132960" x14ac:dyDescent="0.25"/>
    <row r="132961" x14ac:dyDescent="0.25"/>
    <row r="132962" x14ac:dyDescent="0.25"/>
    <row r="132963" x14ac:dyDescent="0.25"/>
    <row r="132964" x14ac:dyDescent="0.25"/>
    <row r="132965" x14ac:dyDescent="0.25"/>
    <row r="132966" x14ac:dyDescent="0.25"/>
    <row r="132967" x14ac:dyDescent="0.25"/>
    <row r="132968" x14ac:dyDescent="0.25"/>
    <row r="132969" x14ac:dyDescent="0.25"/>
    <row r="132970" x14ac:dyDescent="0.25"/>
    <row r="132971" x14ac:dyDescent="0.25"/>
    <row r="132972" x14ac:dyDescent="0.25"/>
    <row r="132973" x14ac:dyDescent="0.25"/>
    <row r="132974" x14ac:dyDescent="0.25"/>
    <row r="132975" x14ac:dyDescent="0.25"/>
    <row r="132976" x14ac:dyDescent="0.25"/>
    <row r="132977" x14ac:dyDescent="0.25"/>
    <row r="132978" x14ac:dyDescent="0.25"/>
    <row r="132979" x14ac:dyDescent="0.25"/>
    <row r="132980" x14ac:dyDescent="0.25"/>
    <row r="132981" x14ac:dyDescent="0.25"/>
    <row r="132982" x14ac:dyDescent="0.25"/>
    <row r="132983" x14ac:dyDescent="0.25"/>
    <row r="132984" x14ac:dyDescent="0.25"/>
    <row r="132985" x14ac:dyDescent="0.25"/>
    <row r="132986" x14ac:dyDescent="0.25"/>
    <row r="132987" x14ac:dyDescent="0.25"/>
    <row r="132988" x14ac:dyDescent="0.25"/>
    <row r="132989" x14ac:dyDescent="0.25"/>
    <row r="132990" x14ac:dyDescent="0.25"/>
    <row r="132991" x14ac:dyDescent="0.25"/>
    <row r="132992" x14ac:dyDescent="0.25"/>
    <row r="132993" x14ac:dyDescent="0.25"/>
    <row r="132994" x14ac:dyDescent="0.25"/>
    <row r="132995" x14ac:dyDescent="0.25"/>
    <row r="132996" x14ac:dyDescent="0.25"/>
    <row r="132997" x14ac:dyDescent="0.25"/>
    <row r="132998" x14ac:dyDescent="0.25"/>
    <row r="132999" x14ac:dyDescent="0.25"/>
    <row r="133000" x14ac:dyDescent="0.25"/>
    <row r="133001" x14ac:dyDescent="0.25"/>
    <row r="133002" x14ac:dyDescent="0.25"/>
    <row r="133003" x14ac:dyDescent="0.25"/>
    <row r="133004" x14ac:dyDescent="0.25"/>
    <row r="133005" x14ac:dyDescent="0.25"/>
    <row r="133006" x14ac:dyDescent="0.25"/>
    <row r="133007" x14ac:dyDescent="0.25"/>
    <row r="133008" x14ac:dyDescent="0.25"/>
    <row r="133009" x14ac:dyDescent="0.25"/>
    <row r="133010" x14ac:dyDescent="0.25"/>
    <row r="133011" x14ac:dyDescent="0.25"/>
    <row r="133012" x14ac:dyDescent="0.25"/>
    <row r="133013" x14ac:dyDescent="0.25"/>
    <row r="133014" x14ac:dyDescent="0.25"/>
    <row r="133015" x14ac:dyDescent="0.25"/>
    <row r="133016" x14ac:dyDescent="0.25"/>
    <row r="133017" x14ac:dyDescent="0.25"/>
    <row r="133018" x14ac:dyDescent="0.25"/>
    <row r="133019" x14ac:dyDescent="0.25"/>
    <row r="133020" x14ac:dyDescent="0.25"/>
    <row r="133021" x14ac:dyDescent="0.25"/>
    <row r="133022" x14ac:dyDescent="0.25"/>
    <row r="133023" x14ac:dyDescent="0.25"/>
    <row r="133024" x14ac:dyDescent="0.25"/>
    <row r="133025" x14ac:dyDescent="0.25"/>
    <row r="133026" x14ac:dyDescent="0.25"/>
    <row r="133027" x14ac:dyDescent="0.25"/>
    <row r="133028" x14ac:dyDescent="0.25"/>
    <row r="133029" x14ac:dyDescent="0.25"/>
    <row r="133030" x14ac:dyDescent="0.25"/>
    <row r="133031" x14ac:dyDescent="0.25"/>
    <row r="133032" x14ac:dyDescent="0.25"/>
    <row r="133033" x14ac:dyDescent="0.25"/>
    <row r="133034" x14ac:dyDescent="0.25"/>
    <row r="133035" x14ac:dyDescent="0.25"/>
    <row r="133036" x14ac:dyDescent="0.25"/>
    <row r="133037" x14ac:dyDescent="0.25"/>
    <row r="133038" x14ac:dyDescent="0.25"/>
    <row r="133039" x14ac:dyDescent="0.25"/>
    <row r="133040" x14ac:dyDescent="0.25"/>
    <row r="133041" x14ac:dyDescent="0.25"/>
    <row r="133042" x14ac:dyDescent="0.25"/>
    <row r="133043" x14ac:dyDescent="0.25"/>
    <row r="133044" x14ac:dyDescent="0.25"/>
    <row r="133045" x14ac:dyDescent="0.25"/>
    <row r="133046" x14ac:dyDescent="0.25"/>
    <row r="133047" x14ac:dyDescent="0.25"/>
    <row r="133048" x14ac:dyDescent="0.25"/>
    <row r="133049" x14ac:dyDescent="0.25"/>
    <row r="133050" x14ac:dyDescent="0.25"/>
    <row r="133051" x14ac:dyDescent="0.25"/>
    <row r="133052" x14ac:dyDescent="0.25"/>
    <row r="133053" x14ac:dyDescent="0.25"/>
    <row r="133054" x14ac:dyDescent="0.25"/>
    <row r="133055" x14ac:dyDescent="0.25"/>
    <row r="133056" x14ac:dyDescent="0.25"/>
    <row r="133057" x14ac:dyDescent="0.25"/>
    <row r="133058" x14ac:dyDescent="0.25"/>
    <row r="133059" x14ac:dyDescent="0.25"/>
    <row r="133060" x14ac:dyDescent="0.25"/>
    <row r="133061" x14ac:dyDescent="0.25"/>
    <row r="133062" x14ac:dyDescent="0.25"/>
    <row r="133063" x14ac:dyDescent="0.25"/>
    <row r="133064" x14ac:dyDescent="0.25"/>
    <row r="133065" x14ac:dyDescent="0.25"/>
    <row r="133066" x14ac:dyDescent="0.25"/>
    <row r="133067" x14ac:dyDescent="0.25"/>
    <row r="133068" x14ac:dyDescent="0.25"/>
    <row r="133069" x14ac:dyDescent="0.25"/>
    <row r="133070" x14ac:dyDescent="0.25"/>
    <row r="133071" x14ac:dyDescent="0.25"/>
    <row r="133072" x14ac:dyDescent="0.25"/>
    <row r="133073" x14ac:dyDescent="0.25"/>
    <row r="133074" x14ac:dyDescent="0.25"/>
    <row r="133075" x14ac:dyDescent="0.25"/>
    <row r="133076" x14ac:dyDescent="0.25"/>
    <row r="133077" x14ac:dyDescent="0.25"/>
    <row r="133078" x14ac:dyDescent="0.25"/>
    <row r="133079" x14ac:dyDescent="0.25"/>
    <row r="133080" x14ac:dyDescent="0.25"/>
    <row r="133081" x14ac:dyDescent="0.25"/>
    <row r="133082" x14ac:dyDescent="0.25"/>
    <row r="133083" x14ac:dyDescent="0.25"/>
    <row r="133084" x14ac:dyDescent="0.25"/>
    <row r="133085" x14ac:dyDescent="0.25"/>
    <row r="133086" x14ac:dyDescent="0.25"/>
    <row r="133087" x14ac:dyDescent="0.25"/>
    <row r="133088" x14ac:dyDescent="0.25"/>
    <row r="133089" x14ac:dyDescent="0.25"/>
    <row r="133090" x14ac:dyDescent="0.25"/>
    <row r="133091" x14ac:dyDescent="0.25"/>
    <row r="133092" x14ac:dyDescent="0.25"/>
    <row r="133093" x14ac:dyDescent="0.25"/>
    <row r="133094" x14ac:dyDescent="0.25"/>
    <row r="133095" x14ac:dyDescent="0.25"/>
    <row r="133096" x14ac:dyDescent="0.25"/>
    <row r="133097" x14ac:dyDescent="0.25"/>
    <row r="133098" x14ac:dyDescent="0.25"/>
    <row r="133099" x14ac:dyDescent="0.25"/>
    <row r="133100" x14ac:dyDescent="0.25"/>
    <row r="133101" x14ac:dyDescent="0.25"/>
    <row r="133102" x14ac:dyDescent="0.25"/>
    <row r="133103" x14ac:dyDescent="0.25"/>
    <row r="133104" x14ac:dyDescent="0.25"/>
    <row r="133105" x14ac:dyDescent="0.25"/>
    <row r="133106" x14ac:dyDescent="0.25"/>
    <row r="133107" x14ac:dyDescent="0.25"/>
    <row r="133108" x14ac:dyDescent="0.25"/>
    <row r="133109" x14ac:dyDescent="0.25"/>
    <row r="133110" x14ac:dyDescent="0.25"/>
    <row r="133111" x14ac:dyDescent="0.25"/>
    <row r="133112" x14ac:dyDescent="0.25"/>
    <row r="133113" x14ac:dyDescent="0.25"/>
    <row r="133114" x14ac:dyDescent="0.25"/>
    <row r="133115" x14ac:dyDescent="0.25"/>
    <row r="133116" x14ac:dyDescent="0.25"/>
    <row r="133117" x14ac:dyDescent="0.25"/>
    <row r="133118" x14ac:dyDescent="0.25"/>
    <row r="133119" x14ac:dyDescent="0.25"/>
    <row r="133120" x14ac:dyDescent="0.25"/>
    <row r="133121" x14ac:dyDescent="0.25"/>
    <row r="133122" x14ac:dyDescent="0.25"/>
    <row r="133123" x14ac:dyDescent="0.25"/>
    <row r="133124" x14ac:dyDescent="0.25"/>
    <row r="133125" x14ac:dyDescent="0.25"/>
    <row r="133126" x14ac:dyDescent="0.25"/>
    <row r="133127" x14ac:dyDescent="0.25"/>
    <row r="133128" x14ac:dyDescent="0.25"/>
    <row r="133129" x14ac:dyDescent="0.25"/>
    <row r="133130" x14ac:dyDescent="0.25"/>
    <row r="133131" x14ac:dyDescent="0.25"/>
    <row r="133132" x14ac:dyDescent="0.25"/>
    <row r="133133" x14ac:dyDescent="0.25"/>
    <row r="133134" x14ac:dyDescent="0.25"/>
    <row r="133135" x14ac:dyDescent="0.25"/>
    <row r="133136" x14ac:dyDescent="0.25"/>
    <row r="133137" x14ac:dyDescent="0.25"/>
    <row r="133138" x14ac:dyDescent="0.25"/>
    <row r="133139" x14ac:dyDescent="0.25"/>
    <row r="133140" x14ac:dyDescent="0.25"/>
    <row r="133141" x14ac:dyDescent="0.25"/>
    <row r="133142" x14ac:dyDescent="0.25"/>
    <row r="133143" x14ac:dyDescent="0.25"/>
    <row r="133144" x14ac:dyDescent="0.25"/>
    <row r="133145" x14ac:dyDescent="0.25"/>
    <row r="133146" x14ac:dyDescent="0.25"/>
    <row r="133147" x14ac:dyDescent="0.25"/>
    <row r="133148" x14ac:dyDescent="0.25"/>
    <row r="133149" x14ac:dyDescent="0.25"/>
    <row r="133150" x14ac:dyDescent="0.25"/>
    <row r="133151" x14ac:dyDescent="0.25"/>
    <row r="133152" x14ac:dyDescent="0.25"/>
    <row r="133153" x14ac:dyDescent="0.25"/>
    <row r="133154" x14ac:dyDescent="0.25"/>
    <row r="133155" x14ac:dyDescent="0.25"/>
    <row r="133156" x14ac:dyDescent="0.25"/>
    <row r="133157" x14ac:dyDescent="0.25"/>
    <row r="133158" x14ac:dyDescent="0.25"/>
    <row r="133159" x14ac:dyDescent="0.25"/>
    <row r="133160" x14ac:dyDescent="0.25"/>
    <row r="133161" x14ac:dyDescent="0.25"/>
    <row r="133162" x14ac:dyDescent="0.25"/>
    <row r="133163" x14ac:dyDescent="0.25"/>
    <row r="133164" x14ac:dyDescent="0.25"/>
    <row r="133165" x14ac:dyDescent="0.25"/>
    <row r="133166" x14ac:dyDescent="0.25"/>
    <row r="133167" x14ac:dyDescent="0.25"/>
    <row r="133168" x14ac:dyDescent="0.25"/>
    <row r="133169" x14ac:dyDescent="0.25"/>
    <row r="133170" x14ac:dyDescent="0.25"/>
    <row r="133171" x14ac:dyDescent="0.25"/>
    <row r="133172" x14ac:dyDescent="0.25"/>
    <row r="133173" x14ac:dyDescent="0.25"/>
    <row r="133174" x14ac:dyDescent="0.25"/>
    <row r="133175" x14ac:dyDescent="0.25"/>
    <row r="133176" x14ac:dyDescent="0.25"/>
    <row r="133177" x14ac:dyDescent="0.25"/>
    <row r="133178" x14ac:dyDescent="0.25"/>
    <row r="133179" x14ac:dyDescent="0.25"/>
    <row r="133180" x14ac:dyDescent="0.25"/>
    <row r="133181" x14ac:dyDescent="0.25"/>
    <row r="133182" x14ac:dyDescent="0.25"/>
    <row r="133183" x14ac:dyDescent="0.25"/>
    <row r="133184" x14ac:dyDescent="0.25"/>
    <row r="133185" x14ac:dyDescent="0.25"/>
    <row r="133186" x14ac:dyDescent="0.25"/>
    <row r="133187" x14ac:dyDescent="0.25"/>
    <row r="133188" x14ac:dyDescent="0.25"/>
    <row r="133189" x14ac:dyDescent="0.25"/>
    <row r="133190" x14ac:dyDescent="0.25"/>
    <row r="133191" x14ac:dyDescent="0.25"/>
    <row r="133192" x14ac:dyDescent="0.25"/>
    <row r="133193" x14ac:dyDescent="0.25"/>
    <row r="133194" x14ac:dyDescent="0.25"/>
    <row r="133195" x14ac:dyDescent="0.25"/>
    <row r="133196" x14ac:dyDescent="0.25"/>
    <row r="133197" x14ac:dyDescent="0.25"/>
    <row r="133198" x14ac:dyDescent="0.25"/>
    <row r="133199" x14ac:dyDescent="0.25"/>
    <row r="133200" x14ac:dyDescent="0.25"/>
    <row r="133201" x14ac:dyDescent="0.25"/>
    <row r="133202" x14ac:dyDescent="0.25"/>
    <row r="133203" x14ac:dyDescent="0.25"/>
    <row r="133204" x14ac:dyDescent="0.25"/>
    <row r="133205" x14ac:dyDescent="0.25"/>
    <row r="133206" x14ac:dyDescent="0.25"/>
    <row r="133207" x14ac:dyDescent="0.25"/>
    <row r="133208" x14ac:dyDescent="0.25"/>
    <row r="133209" x14ac:dyDescent="0.25"/>
    <row r="133210" x14ac:dyDescent="0.25"/>
    <row r="133211" x14ac:dyDescent="0.25"/>
    <row r="133212" x14ac:dyDescent="0.25"/>
    <row r="133213" x14ac:dyDescent="0.25"/>
    <row r="133214" x14ac:dyDescent="0.25"/>
    <row r="133215" x14ac:dyDescent="0.25"/>
    <row r="133216" x14ac:dyDescent="0.25"/>
    <row r="133217" x14ac:dyDescent="0.25"/>
    <row r="133218" x14ac:dyDescent="0.25"/>
    <row r="133219" x14ac:dyDescent="0.25"/>
    <row r="133220" x14ac:dyDescent="0.25"/>
    <row r="133221" x14ac:dyDescent="0.25"/>
    <row r="133222" x14ac:dyDescent="0.25"/>
    <row r="133223" x14ac:dyDescent="0.25"/>
    <row r="133224" x14ac:dyDescent="0.25"/>
    <row r="133225" x14ac:dyDescent="0.25"/>
    <row r="133226" x14ac:dyDescent="0.25"/>
    <row r="133227" x14ac:dyDescent="0.25"/>
    <row r="133228" x14ac:dyDescent="0.25"/>
    <row r="133229" x14ac:dyDescent="0.25"/>
    <row r="133230" x14ac:dyDescent="0.25"/>
    <row r="133231" x14ac:dyDescent="0.25"/>
    <row r="133232" x14ac:dyDescent="0.25"/>
    <row r="133233" x14ac:dyDescent="0.25"/>
    <row r="133234" x14ac:dyDescent="0.25"/>
    <row r="133235" x14ac:dyDescent="0.25"/>
    <row r="133236" x14ac:dyDescent="0.25"/>
    <row r="133237" x14ac:dyDescent="0.25"/>
    <row r="133238" x14ac:dyDescent="0.25"/>
    <row r="133239" x14ac:dyDescent="0.25"/>
    <row r="133240" x14ac:dyDescent="0.25"/>
    <row r="133241" x14ac:dyDescent="0.25"/>
    <row r="133242" x14ac:dyDescent="0.25"/>
    <row r="133243" x14ac:dyDescent="0.25"/>
    <row r="133244" x14ac:dyDescent="0.25"/>
    <row r="133245" x14ac:dyDescent="0.25"/>
    <row r="133246" x14ac:dyDescent="0.25"/>
    <row r="133247" x14ac:dyDescent="0.25"/>
    <row r="133248" x14ac:dyDescent="0.25"/>
    <row r="133249" x14ac:dyDescent="0.25"/>
    <row r="133250" x14ac:dyDescent="0.25"/>
    <row r="133251" x14ac:dyDescent="0.25"/>
    <row r="133252" x14ac:dyDescent="0.25"/>
    <row r="133253" x14ac:dyDescent="0.25"/>
    <row r="133254" x14ac:dyDescent="0.25"/>
    <row r="133255" x14ac:dyDescent="0.25"/>
    <row r="133256" x14ac:dyDescent="0.25"/>
    <row r="133257" x14ac:dyDescent="0.25"/>
    <row r="133258" x14ac:dyDescent="0.25"/>
    <row r="133259" x14ac:dyDescent="0.25"/>
    <row r="133260" x14ac:dyDescent="0.25"/>
    <row r="133261" x14ac:dyDescent="0.25"/>
    <row r="133262" x14ac:dyDescent="0.25"/>
    <row r="133263" x14ac:dyDescent="0.25"/>
    <row r="133264" x14ac:dyDescent="0.25"/>
    <row r="133265" x14ac:dyDescent="0.25"/>
    <row r="133266" x14ac:dyDescent="0.25"/>
    <row r="133267" x14ac:dyDescent="0.25"/>
    <row r="133268" x14ac:dyDescent="0.25"/>
    <row r="133269" x14ac:dyDescent="0.25"/>
    <row r="133270" x14ac:dyDescent="0.25"/>
    <row r="133271" x14ac:dyDescent="0.25"/>
    <row r="133272" x14ac:dyDescent="0.25"/>
    <row r="133273" x14ac:dyDescent="0.25"/>
    <row r="133274" x14ac:dyDescent="0.25"/>
    <row r="133275" x14ac:dyDescent="0.25"/>
    <row r="133276" x14ac:dyDescent="0.25"/>
    <row r="133277" x14ac:dyDescent="0.25"/>
    <row r="133278" x14ac:dyDescent="0.25"/>
    <row r="133279" x14ac:dyDescent="0.25"/>
    <row r="133280" x14ac:dyDescent="0.25"/>
    <row r="133281" x14ac:dyDescent="0.25"/>
    <row r="133282" x14ac:dyDescent="0.25"/>
    <row r="133283" x14ac:dyDescent="0.25"/>
    <row r="133284" x14ac:dyDescent="0.25"/>
    <row r="133285" x14ac:dyDescent="0.25"/>
    <row r="133286" x14ac:dyDescent="0.25"/>
    <row r="133287" x14ac:dyDescent="0.25"/>
    <row r="133288" x14ac:dyDescent="0.25"/>
    <row r="133289" x14ac:dyDescent="0.25"/>
    <row r="133290" x14ac:dyDescent="0.25"/>
    <row r="133291" x14ac:dyDescent="0.25"/>
    <row r="133292" x14ac:dyDescent="0.25"/>
    <row r="133293" x14ac:dyDescent="0.25"/>
    <row r="133294" x14ac:dyDescent="0.25"/>
    <row r="133295" x14ac:dyDescent="0.25"/>
    <row r="133296" x14ac:dyDescent="0.25"/>
    <row r="133297" x14ac:dyDescent="0.25"/>
    <row r="133298" x14ac:dyDescent="0.25"/>
    <row r="133299" x14ac:dyDescent="0.25"/>
    <row r="133300" x14ac:dyDescent="0.25"/>
    <row r="133301" x14ac:dyDescent="0.25"/>
    <row r="133302" x14ac:dyDescent="0.25"/>
    <row r="133303" x14ac:dyDescent="0.25"/>
    <row r="133304" x14ac:dyDescent="0.25"/>
    <row r="133305" x14ac:dyDescent="0.25"/>
    <row r="133306" x14ac:dyDescent="0.25"/>
    <row r="133307" x14ac:dyDescent="0.25"/>
    <row r="133308" x14ac:dyDescent="0.25"/>
    <row r="133309" x14ac:dyDescent="0.25"/>
    <row r="133310" x14ac:dyDescent="0.25"/>
    <row r="133311" x14ac:dyDescent="0.25"/>
    <row r="133312" x14ac:dyDescent="0.25"/>
    <row r="133313" x14ac:dyDescent="0.25"/>
    <row r="133314" x14ac:dyDescent="0.25"/>
    <row r="133315" x14ac:dyDescent="0.25"/>
    <row r="133316" x14ac:dyDescent="0.25"/>
    <row r="133317" x14ac:dyDescent="0.25"/>
    <row r="133318" x14ac:dyDescent="0.25"/>
    <row r="133319" x14ac:dyDescent="0.25"/>
    <row r="133320" x14ac:dyDescent="0.25"/>
    <row r="133321" x14ac:dyDescent="0.25"/>
    <row r="133322" x14ac:dyDescent="0.25"/>
    <row r="133323" x14ac:dyDescent="0.25"/>
    <row r="133324" x14ac:dyDescent="0.25"/>
    <row r="133325" x14ac:dyDescent="0.25"/>
    <row r="133326" x14ac:dyDescent="0.25"/>
    <row r="133327" x14ac:dyDescent="0.25"/>
    <row r="133328" x14ac:dyDescent="0.25"/>
    <row r="133329" x14ac:dyDescent="0.25"/>
    <row r="133330" x14ac:dyDescent="0.25"/>
    <row r="133331" x14ac:dyDescent="0.25"/>
    <row r="133332" x14ac:dyDescent="0.25"/>
    <row r="133333" x14ac:dyDescent="0.25"/>
    <row r="133334" x14ac:dyDescent="0.25"/>
    <row r="133335" x14ac:dyDescent="0.25"/>
    <row r="133336" x14ac:dyDescent="0.25"/>
    <row r="133337" x14ac:dyDescent="0.25"/>
    <row r="133338" x14ac:dyDescent="0.25"/>
    <row r="133339" x14ac:dyDescent="0.25"/>
    <row r="133340" x14ac:dyDescent="0.25"/>
    <row r="133341" x14ac:dyDescent="0.25"/>
    <row r="133342" x14ac:dyDescent="0.25"/>
    <row r="133343" x14ac:dyDescent="0.25"/>
    <row r="133344" x14ac:dyDescent="0.25"/>
    <row r="133345" x14ac:dyDescent="0.25"/>
    <row r="133346" x14ac:dyDescent="0.25"/>
    <row r="133347" x14ac:dyDescent="0.25"/>
    <row r="133348" x14ac:dyDescent="0.25"/>
    <row r="133349" x14ac:dyDescent="0.25"/>
    <row r="133350" x14ac:dyDescent="0.25"/>
    <row r="133351" x14ac:dyDescent="0.25"/>
    <row r="133352" x14ac:dyDescent="0.25"/>
    <row r="133353" x14ac:dyDescent="0.25"/>
    <row r="133354" x14ac:dyDescent="0.25"/>
    <row r="133355" x14ac:dyDescent="0.25"/>
    <row r="133356" x14ac:dyDescent="0.25"/>
    <row r="133357" x14ac:dyDescent="0.25"/>
    <row r="133358" x14ac:dyDescent="0.25"/>
    <row r="133359" x14ac:dyDescent="0.25"/>
    <row r="133360" x14ac:dyDescent="0.25"/>
    <row r="133361" x14ac:dyDescent="0.25"/>
    <row r="133362" x14ac:dyDescent="0.25"/>
    <row r="133363" x14ac:dyDescent="0.25"/>
    <row r="133364" x14ac:dyDescent="0.25"/>
    <row r="133365" x14ac:dyDescent="0.25"/>
    <row r="133366" x14ac:dyDescent="0.25"/>
    <row r="133367" x14ac:dyDescent="0.25"/>
    <row r="133368" x14ac:dyDescent="0.25"/>
    <row r="133369" x14ac:dyDescent="0.25"/>
    <row r="133370" x14ac:dyDescent="0.25"/>
    <row r="133371" x14ac:dyDescent="0.25"/>
    <row r="133372" x14ac:dyDescent="0.25"/>
    <row r="133373" x14ac:dyDescent="0.25"/>
    <row r="133374" x14ac:dyDescent="0.25"/>
    <row r="133375" x14ac:dyDescent="0.25"/>
    <row r="133376" x14ac:dyDescent="0.25"/>
    <row r="133377" x14ac:dyDescent="0.25"/>
    <row r="133378" x14ac:dyDescent="0.25"/>
    <row r="133379" x14ac:dyDescent="0.25"/>
    <row r="133380" x14ac:dyDescent="0.25"/>
    <row r="133381" x14ac:dyDescent="0.25"/>
    <row r="133382" x14ac:dyDescent="0.25"/>
    <row r="133383" x14ac:dyDescent="0.25"/>
    <row r="133384" x14ac:dyDescent="0.25"/>
    <row r="133385" x14ac:dyDescent="0.25"/>
    <row r="133386" x14ac:dyDescent="0.25"/>
    <row r="133387" x14ac:dyDescent="0.25"/>
    <row r="133388" x14ac:dyDescent="0.25"/>
    <row r="133389" x14ac:dyDescent="0.25"/>
    <row r="133390" x14ac:dyDescent="0.25"/>
    <row r="133391" x14ac:dyDescent="0.25"/>
    <row r="133392" x14ac:dyDescent="0.25"/>
    <row r="133393" x14ac:dyDescent="0.25"/>
    <row r="133394" x14ac:dyDescent="0.25"/>
    <row r="133395" x14ac:dyDescent="0.25"/>
    <row r="133396" x14ac:dyDescent="0.25"/>
    <row r="133397" x14ac:dyDescent="0.25"/>
    <row r="133398" x14ac:dyDescent="0.25"/>
    <row r="133399" x14ac:dyDescent="0.25"/>
    <row r="133400" x14ac:dyDescent="0.25"/>
    <row r="133401" x14ac:dyDescent="0.25"/>
    <row r="133402" x14ac:dyDescent="0.25"/>
    <row r="133403" x14ac:dyDescent="0.25"/>
    <row r="133404" x14ac:dyDescent="0.25"/>
    <row r="133405" x14ac:dyDescent="0.25"/>
    <row r="133406" x14ac:dyDescent="0.25"/>
    <row r="133407" x14ac:dyDescent="0.25"/>
    <row r="133408" x14ac:dyDescent="0.25"/>
    <row r="133409" x14ac:dyDescent="0.25"/>
    <row r="133410" x14ac:dyDescent="0.25"/>
    <row r="133411" x14ac:dyDescent="0.25"/>
    <row r="133412" x14ac:dyDescent="0.25"/>
    <row r="133413" x14ac:dyDescent="0.25"/>
    <row r="133414" x14ac:dyDescent="0.25"/>
    <row r="133415" x14ac:dyDescent="0.25"/>
    <row r="133416" x14ac:dyDescent="0.25"/>
    <row r="133417" x14ac:dyDescent="0.25"/>
    <row r="133418" x14ac:dyDescent="0.25"/>
    <row r="133419" x14ac:dyDescent="0.25"/>
    <row r="133420" x14ac:dyDescent="0.25"/>
    <row r="133421" x14ac:dyDescent="0.25"/>
    <row r="133422" x14ac:dyDescent="0.25"/>
    <row r="133423" x14ac:dyDescent="0.25"/>
    <row r="133424" x14ac:dyDescent="0.25"/>
    <row r="133425" x14ac:dyDescent="0.25"/>
    <row r="133426" x14ac:dyDescent="0.25"/>
    <row r="133427" x14ac:dyDescent="0.25"/>
    <row r="133428" x14ac:dyDescent="0.25"/>
    <row r="133429" x14ac:dyDescent="0.25"/>
    <row r="133430" x14ac:dyDescent="0.25"/>
    <row r="133431" x14ac:dyDescent="0.25"/>
    <row r="133432" x14ac:dyDescent="0.25"/>
    <row r="133433" x14ac:dyDescent="0.25"/>
    <row r="133434" x14ac:dyDescent="0.25"/>
    <row r="133435" x14ac:dyDescent="0.25"/>
    <row r="133436" x14ac:dyDescent="0.25"/>
    <row r="133437" x14ac:dyDescent="0.25"/>
    <row r="133438" x14ac:dyDescent="0.25"/>
    <row r="133439" x14ac:dyDescent="0.25"/>
    <row r="133440" x14ac:dyDescent="0.25"/>
    <row r="133441" x14ac:dyDescent="0.25"/>
    <row r="133442" x14ac:dyDescent="0.25"/>
    <row r="133443" x14ac:dyDescent="0.25"/>
    <row r="133444" x14ac:dyDescent="0.25"/>
    <row r="133445" x14ac:dyDescent="0.25"/>
    <row r="133446" x14ac:dyDescent="0.25"/>
    <row r="133447" x14ac:dyDescent="0.25"/>
    <row r="133448" x14ac:dyDescent="0.25"/>
    <row r="133449" x14ac:dyDescent="0.25"/>
    <row r="133450" x14ac:dyDescent="0.25"/>
    <row r="133451" x14ac:dyDescent="0.25"/>
    <row r="133452" x14ac:dyDescent="0.25"/>
    <row r="133453" x14ac:dyDescent="0.25"/>
    <row r="133454" x14ac:dyDescent="0.25"/>
    <row r="133455" x14ac:dyDescent="0.25"/>
    <row r="133456" x14ac:dyDescent="0.25"/>
    <row r="133457" x14ac:dyDescent="0.25"/>
    <row r="133458" x14ac:dyDescent="0.25"/>
    <row r="133459" x14ac:dyDescent="0.25"/>
    <row r="133460" x14ac:dyDescent="0.25"/>
    <row r="133461" x14ac:dyDescent="0.25"/>
    <row r="133462" x14ac:dyDescent="0.25"/>
    <row r="133463" x14ac:dyDescent="0.25"/>
    <row r="133464" x14ac:dyDescent="0.25"/>
    <row r="133465" x14ac:dyDescent="0.25"/>
    <row r="133466" x14ac:dyDescent="0.25"/>
    <row r="133467" x14ac:dyDescent="0.25"/>
    <row r="133468" x14ac:dyDescent="0.25"/>
    <row r="133469" x14ac:dyDescent="0.25"/>
    <row r="133470" x14ac:dyDescent="0.25"/>
    <row r="133471" x14ac:dyDescent="0.25"/>
    <row r="133472" x14ac:dyDescent="0.25"/>
    <row r="133473" x14ac:dyDescent="0.25"/>
    <row r="133474" x14ac:dyDescent="0.25"/>
    <row r="133475" x14ac:dyDescent="0.25"/>
    <row r="133476" x14ac:dyDescent="0.25"/>
    <row r="133477" x14ac:dyDescent="0.25"/>
    <row r="133478" x14ac:dyDescent="0.25"/>
    <row r="133479" x14ac:dyDescent="0.25"/>
    <row r="133480" x14ac:dyDescent="0.25"/>
    <row r="133481" x14ac:dyDescent="0.25"/>
    <row r="133482" x14ac:dyDescent="0.25"/>
    <row r="133483" x14ac:dyDescent="0.25"/>
    <row r="133484" x14ac:dyDescent="0.25"/>
    <row r="133485" x14ac:dyDescent="0.25"/>
    <row r="133486" x14ac:dyDescent="0.25"/>
    <row r="133487" x14ac:dyDescent="0.25"/>
    <row r="133488" x14ac:dyDescent="0.25"/>
    <row r="133489" x14ac:dyDescent="0.25"/>
    <row r="133490" x14ac:dyDescent="0.25"/>
    <row r="133491" x14ac:dyDescent="0.25"/>
    <row r="133492" x14ac:dyDescent="0.25"/>
    <row r="133493" x14ac:dyDescent="0.25"/>
    <row r="133494" x14ac:dyDescent="0.25"/>
    <row r="133495" x14ac:dyDescent="0.25"/>
    <row r="133496" x14ac:dyDescent="0.25"/>
    <row r="133497" x14ac:dyDescent="0.25"/>
    <row r="133498" x14ac:dyDescent="0.25"/>
    <row r="133499" x14ac:dyDescent="0.25"/>
    <row r="133500" x14ac:dyDescent="0.25"/>
    <row r="133501" x14ac:dyDescent="0.25"/>
    <row r="133502" x14ac:dyDescent="0.25"/>
    <row r="133503" x14ac:dyDescent="0.25"/>
    <row r="133504" x14ac:dyDescent="0.25"/>
    <row r="133505" x14ac:dyDescent="0.25"/>
    <row r="133506" x14ac:dyDescent="0.25"/>
    <row r="133507" x14ac:dyDescent="0.25"/>
    <row r="133508" x14ac:dyDescent="0.25"/>
    <row r="133509" x14ac:dyDescent="0.25"/>
    <row r="133510" x14ac:dyDescent="0.25"/>
    <row r="133511" x14ac:dyDescent="0.25"/>
    <row r="133512" x14ac:dyDescent="0.25"/>
    <row r="133513" x14ac:dyDescent="0.25"/>
    <row r="133514" x14ac:dyDescent="0.25"/>
    <row r="133515" x14ac:dyDescent="0.25"/>
    <row r="133516" x14ac:dyDescent="0.25"/>
    <row r="133517" x14ac:dyDescent="0.25"/>
    <row r="133518" x14ac:dyDescent="0.25"/>
    <row r="133519" x14ac:dyDescent="0.25"/>
    <row r="133520" x14ac:dyDescent="0.25"/>
    <row r="133521" x14ac:dyDescent="0.25"/>
    <row r="133522" x14ac:dyDescent="0.25"/>
    <row r="133523" x14ac:dyDescent="0.25"/>
    <row r="133524" x14ac:dyDescent="0.25"/>
    <row r="133525" x14ac:dyDescent="0.25"/>
    <row r="133526" x14ac:dyDescent="0.25"/>
    <row r="133527" x14ac:dyDescent="0.25"/>
    <row r="133528" x14ac:dyDescent="0.25"/>
    <row r="133529" x14ac:dyDescent="0.25"/>
    <row r="133530" x14ac:dyDescent="0.25"/>
    <row r="133531" x14ac:dyDescent="0.25"/>
    <row r="133532" x14ac:dyDescent="0.25"/>
    <row r="133533" x14ac:dyDescent="0.25"/>
    <row r="133534" x14ac:dyDescent="0.25"/>
    <row r="133535" x14ac:dyDescent="0.25"/>
    <row r="133536" x14ac:dyDescent="0.25"/>
    <row r="133537" x14ac:dyDescent="0.25"/>
    <row r="133538" x14ac:dyDescent="0.25"/>
    <row r="133539" x14ac:dyDescent="0.25"/>
    <row r="133540" x14ac:dyDescent="0.25"/>
    <row r="133541" x14ac:dyDescent="0.25"/>
    <row r="133542" x14ac:dyDescent="0.25"/>
    <row r="133543" x14ac:dyDescent="0.25"/>
    <row r="133544" x14ac:dyDescent="0.25"/>
    <row r="133545" x14ac:dyDescent="0.25"/>
    <row r="133546" x14ac:dyDescent="0.25"/>
    <row r="133547" x14ac:dyDescent="0.25"/>
    <row r="133548" x14ac:dyDescent="0.25"/>
    <row r="133549" x14ac:dyDescent="0.25"/>
    <row r="133550" x14ac:dyDescent="0.25"/>
    <row r="133551" x14ac:dyDescent="0.25"/>
    <row r="133552" x14ac:dyDescent="0.25"/>
    <row r="133553" x14ac:dyDescent="0.25"/>
    <row r="133554" x14ac:dyDescent="0.25"/>
    <row r="133555" x14ac:dyDescent="0.25"/>
    <row r="133556" x14ac:dyDescent="0.25"/>
    <row r="133557" x14ac:dyDescent="0.25"/>
    <row r="133558" x14ac:dyDescent="0.25"/>
    <row r="133559" x14ac:dyDescent="0.25"/>
    <row r="133560" x14ac:dyDescent="0.25"/>
    <row r="133561" x14ac:dyDescent="0.25"/>
    <row r="133562" x14ac:dyDescent="0.25"/>
    <row r="133563" x14ac:dyDescent="0.25"/>
    <row r="133564" x14ac:dyDescent="0.25"/>
    <row r="133565" x14ac:dyDescent="0.25"/>
    <row r="133566" x14ac:dyDescent="0.25"/>
    <row r="133567" x14ac:dyDescent="0.25"/>
    <row r="133568" x14ac:dyDescent="0.25"/>
    <row r="133569" x14ac:dyDescent="0.25"/>
    <row r="133570" x14ac:dyDescent="0.25"/>
    <row r="133571" x14ac:dyDescent="0.25"/>
    <row r="133572" x14ac:dyDescent="0.25"/>
    <row r="133573" x14ac:dyDescent="0.25"/>
    <row r="133574" x14ac:dyDescent="0.25"/>
    <row r="133575" x14ac:dyDescent="0.25"/>
    <row r="133576" x14ac:dyDescent="0.25"/>
    <row r="133577" x14ac:dyDescent="0.25"/>
    <row r="133578" x14ac:dyDescent="0.25"/>
    <row r="133579" x14ac:dyDescent="0.25"/>
    <row r="133580" x14ac:dyDescent="0.25"/>
    <row r="133581" x14ac:dyDescent="0.25"/>
    <row r="133582" x14ac:dyDescent="0.25"/>
    <row r="133583" x14ac:dyDescent="0.25"/>
    <row r="133584" x14ac:dyDescent="0.25"/>
    <row r="133585" x14ac:dyDescent="0.25"/>
    <row r="133586" x14ac:dyDescent="0.25"/>
    <row r="133587" x14ac:dyDescent="0.25"/>
    <row r="133588" x14ac:dyDescent="0.25"/>
    <row r="133589" x14ac:dyDescent="0.25"/>
    <row r="133590" x14ac:dyDescent="0.25"/>
    <row r="133591" x14ac:dyDescent="0.25"/>
    <row r="133592" x14ac:dyDescent="0.25"/>
    <row r="133593" x14ac:dyDescent="0.25"/>
    <row r="133594" x14ac:dyDescent="0.25"/>
    <row r="133595" x14ac:dyDescent="0.25"/>
    <row r="133596" x14ac:dyDescent="0.25"/>
    <row r="133597" x14ac:dyDescent="0.25"/>
    <row r="133598" x14ac:dyDescent="0.25"/>
    <row r="133599" x14ac:dyDescent="0.25"/>
    <row r="133600" x14ac:dyDescent="0.25"/>
    <row r="133601" x14ac:dyDescent="0.25"/>
    <row r="133602" x14ac:dyDescent="0.25"/>
    <row r="133603" x14ac:dyDescent="0.25"/>
    <row r="133604" x14ac:dyDescent="0.25"/>
    <row r="133605" x14ac:dyDescent="0.25"/>
    <row r="133606" x14ac:dyDescent="0.25"/>
    <row r="133607" x14ac:dyDescent="0.25"/>
    <row r="133608" x14ac:dyDescent="0.25"/>
    <row r="133609" x14ac:dyDescent="0.25"/>
    <row r="133610" x14ac:dyDescent="0.25"/>
    <row r="133611" x14ac:dyDescent="0.25"/>
    <row r="133612" x14ac:dyDescent="0.25"/>
    <row r="133613" x14ac:dyDescent="0.25"/>
    <row r="133614" x14ac:dyDescent="0.25"/>
    <row r="133615" x14ac:dyDescent="0.25"/>
    <row r="133616" x14ac:dyDescent="0.25"/>
    <row r="133617" x14ac:dyDescent="0.25"/>
    <row r="133618" x14ac:dyDescent="0.25"/>
    <row r="133619" x14ac:dyDescent="0.25"/>
    <row r="133620" x14ac:dyDescent="0.25"/>
    <row r="133621" x14ac:dyDescent="0.25"/>
    <row r="133622" x14ac:dyDescent="0.25"/>
    <row r="133623" x14ac:dyDescent="0.25"/>
    <row r="133624" x14ac:dyDescent="0.25"/>
    <row r="133625" x14ac:dyDescent="0.25"/>
    <row r="133626" x14ac:dyDescent="0.25"/>
    <row r="133627" x14ac:dyDescent="0.25"/>
    <row r="133628" x14ac:dyDescent="0.25"/>
    <row r="133629" x14ac:dyDescent="0.25"/>
    <row r="133630" x14ac:dyDescent="0.25"/>
    <row r="133631" x14ac:dyDescent="0.25"/>
    <row r="133632" x14ac:dyDescent="0.25"/>
    <row r="133633" x14ac:dyDescent="0.25"/>
    <row r="133634" x14ac:dyDescent="0.25"/>
    <row r="133635" x14ac:dyDescent="0.25"/>
    <row r="133636" x14ac:dyDescent="0.25"/>
    <row r="133637" x14ac:dyDescent="0.25"/>
    <row r="133638" x14ac:dyDescent="0.25"/>
    <row r="133639" x14ac:dyDescent="0.25"/>
    <row r="133640" x14ac:dyDescent="0.25"/>
    <row r="133641" x14ac:dyDescent="0.25"/>
    <row r="133642" x14ac:dyDescent="0.25"/>
    <row r="133643" x14ac:dyDescent="0.25"/>
    <row r="133644" x14ac:dyDescent="0.25"/>
    <row r="133645" x14ac:dyDescent="0.25"/>
    <row r="133646" x14ac:dyDescent="0.25"/>
    <row r="133647" x14ac:dyDescent="0.25"/>
    <row r="133648" x14ac:dyDescent="0.25"/>
    <row r="133649" x14ac:dyDescent="0.25"/>
    <row r="133650" x14ac:dyDescent="0.25"/>
    <row r="133651" x14ac:dyDescent="0.25"/>
    <row r="133652" x14ac:dyDescent="0.25"/>
    <row r="133653" x14ac:dyDescent="0.25"/>
    <row r="133654" x14ac:dyDescent="0.25"/>
    <row r="133655" x14ac:dyDescent="0.25"/>
    <row r="133656" x14ac:dyDescent="0.25"/>
    <row r="133657" x14ac:dyDescent="0.25"/>
    <row r="133658" x14ac:dyDescent="0.25"/>
    <row r="133659" x14ac:dyDescent="0.25"/>
    <row r="133660" x14ac:dyDescent="0.25"/>
    <row r="133661" x14ac:dyDescent="0.25"/>
    <row r="133662" x14ac:dyDescent="0.25"/>
    <row r="133663" x14ac:dyDescent="0.25"/>
    <row r="133664" x14ac:dyDescent="0.25"/>
    <row r="133665" x14ac:dyDescent="0.25"/>
    <row r="133666" x14ac:dyDescent="0.25"/>
    <row r="133667" x14ac:dyDescent="0.25"/>
    <row r="133668" x14ac:dyDescent="0.25"/>
    <row r="133669" x14ac:dyDescent="0.25"/>
    <row r="133670" x14ac:dyDescent="0.25"/>
    <row r="133671" x14ac:dyDescent="0.25"/>
    <row r="133672" x14ac:dyDescent="0.25"/>
    <row r="133673" x14ac:dyDescent="0.25"/>
    <row r="133674" x14ac:dyDescent="0.25"/>
    <row r="133675" x14ac:dyDescent="0.25"/>
    <row r="133676" x14ac:dyDescent="0.25"/>
    <row r="133677" x14ac:dyDescent="0.25"/>
    <row r="133678" x14ac:dyDescent="0.25"/>
    <row r="133679" x14ac:dyDescent="0.25"/>
    <row r="133680" x14ac:dyDescent="0.25"/>
    <row r="133681" x14ac:dyDescent="0.25"/>
    <row r="133682" x14ac:dyDescent="0.25"/>
    <row r="133683" x14ac:dyDescent="0.25"/>
    <row r="133684" x14ac:dyDescent="0.25"/>
    <row r="133685" x14ac:dyDescent="0.25"/>
    <row r="133686" x14ac:dyDescent="0.25"/>
    <row r="133687" x14ac:dyDescent="0.25"/>
    <row r="133688" x14ac:dyDescent="0.25"/>
    <row r="133689" x14ac:dyDescent="0.25"/>
    <row r="133690" x14ac:dyDescent="0.25"/>
    <row r="133691" x14ac:dyDescent="0.25"/>
    <row r="133692" x14ac:dyDescent="0.25"/>
    <row r="133693" x14ac:dyDescent="0.25"/>
    <row r="133694" x14ac:dyDescent="0.25"/>
    <row r="133695" x14ac:dyDescent="0.25"/>
    <row r="133696" x14ac:dyDescent="0.25"/>
    <row r="133697" x14ac:dyDescent="0.25"/>
    <row r="133698" x14ac:dyDescent="0.25"/>
    <row r="133699" x14ac:dyDescent="0.25"/>
    <row r="133700" x14ac:dyDescent="0.25"/>
    <row r="133701" x14ac:dyDescent="0.25"/>
    <row r="133702" x14ac:dyDescent="0.25"/>
    <row r="133703" x14ac:dyDescent="0.25"/>
    <row r="133704" x14ac:dyDescent="0.25"/>
    <row r="133705" x14ac:dyDescent="0.25"/>
    <row r="133706" x14ac:dyDescent="0.25"/>
    <row r="133707" x14ac:dyDescent="0.25"/>
    <row r="133708" x14ac:dyDescent="0.25"/>
    <row r="133709" x14ac:dyDescent="0.25"/>
    <row r="133710" x14ac:dyDescent="0.25"/>
    <row r="133711" x14ac:dyDescent="0.25"/>
    <row r="133712" x14ac:dyDescent="0.25"/>
    <row r="133713" x14ac:dyDescent="0.25"/>
    <row r="133714" x14ac:dyDescent="0.25"/>
    <row r="133715" x14ac:dyDescent="0.25"/>
    <row r="133716" x14ac:dyDescent="0.25"/>
    <row r="133717" x14ac:dyDescent="0.25"/>
    <row r="133718" x14ac:dyDescent="0.25"/>
    <row r="133719" x14ac:dyDescent="0.25"/>
    <row r="133720" x14ac:dyDescent="0.25"/>
    <row r="133721" x14ac:dyDescent="0.25"/>
    <row r="133722" x14ac:dyDescent="0.25"/>
    <row r="133723" x14ac:dyDescent="0.25"/>
    <row r="133724" x14ac:dyDescent="0.25"/>
    <row r="133725" x14ac:dyDescent="0.25"/>
    <row r="133726" x14ac:dyDescent="0.25"/>
    <row r="133727" x14ac:dyDescent="0.25"/>
    <row r="133728" x14ac:dyDescent="0.25"/>
    <row r="133729" x14ac:dyDescent="0.25"/>
    <row r="133730" x14ac:dyDescent="0.25"/>
    <row r="133731" x14ac:dyDescent="0.25"/>
    <row r="133732" x14ac:dyDescent="0.25"/>
    <row r="133733" x14ac:dyDescent="0.25"/>
    <row r="133734" x14ac:dyDescent="0.25"/>
    <row r="133735" x14ac:dyDescent="0.25"/>
    <row r="133736" x14ac:dyDescent="0.25"/>
    <row r="133737" x14ac:dyDescent="0.25"/>
    <row r="133738" x14ac:dyDescent="0.25"/>
    <row r="133739" x14ac:dyDescent="0.25"/>
    <row r="133740" x14ac:dyDescent="0.25"/>
    <row r="133741" x14ac:dyDescent="0.25"/>
    <row r="133742" x14ac:dyDescent="0.25"/>
    <row r="133743" x14ac:dyDescent="0.25"/>
    <row r="133744" x14ac:dyDescent="0.25"/>
    <row r="133745" x14ac:dyDescent="0.25"/>
    <row r="133746" x14ac:dyDescent="0.25"/>
    <row r="133747" x14ac:dyDescent="0.25"/>
    <row r="133748" x14ac:dyDescent="0.25"/>
    <row r="133749" x14ac:dyDescent="0.25"/>
    <row r="133750" x14ac:dyDescent="0.25"/>
    <row r="133751" x14ac:dyDescent="0.25"/>
    <row r="133752" x14ac:dyDescent="0.25"/>
    <row r="133753" x14ac:dyDescent="0.25"/>
    <row r="133754" x14ac:dyDescent="0.25"/>
    <row r="133755" x14ac:dyDescent="0.25"/>
    <row r="133756" x14ac:dyDescent="0.25"/>
    <row r="133757" x14ac:dyDescent="0.25"/>
    <row r="133758" x14ac:dyDescent="0.25"/>
    <row r="133759" x14ac:dyDescent="0.25"/>
    <row r="133760" x14ac:dyDescent="0.25"/>
    <row r="133761" x14ac:dyDescent="0.25"/>
    <row r="133762" x14ac:dyDescent="0.25"/>
    <row r="133763" x14ac:dyDescent="0.25"/>
    <row r="133764" x14ac:dyDescent="0.25"/>
    <row r="133765" x14ac:dyDescent="0.25"/>
    <row r="133766" x14ac:dyDescent="0.25"/>
    <row r="133767" x14ac:dyDescent="0.25"/>
    <row r="133768" x14ac:dyDescent="0.25"/>
    <row r="133769" x14ac:dyDescent="0.25"/>
    <row r="133770" x14ac:dyDescent="0.25"/>
    <row r="133771" x14ac:dyDescent="0.25"/>
    <row r="133772" x14ac:dyDescent="0.25"/>
    <row r="133773" x14ac:dyDescent="0.25"/>
    <row r="133774" x14ac:dyDescent="0.25"/>
    <row r="133775" x14ac:dyDescent="0.25"/>
    <row r="133776" x14ac:dyDescent="0.25"/>
    <row r="133777" x14ac:dyDescent="0.25"/>
    <row r="133778" x14ac:dyDescent="0.25"/>
    <row r="133779" x14ac:dyDescent="0.25"/>
    <row r="133780" x14ac:dyDescent="0.25"/>
    <row r="133781" x14ac:dyDescent="0.25"/>
    <row r="133782" x14ac:dyDescent="0.25"/>
    <row r="133783" x14ac:dyDescent="0.25"/>
    <row r="133784" x14ac:dyDescent="0.25"/>
    <row r="133785" x14ac:dyDescent="0.25"/>
    <row r="133786" x14ac:dyDescent="0.25"/>
    <row r="133787" x14ac:dyDescent="0.25"/>
    <row r="133788" x14ac:dyDescent="0.25"/>
    <row r="133789" x14ac:dyDescent="0.25"/>
    <row r="133790" x14ac:dyDescent="0.25"/>
    <row r="133791" x14ac:dyDescent="0.25"/>
    <row r="133792" x14ac:dyDescent="0.25"/>
    <row r="133793" x14ac:dyDescent="0.25"/>
    <row r="133794" x14ac:dyDescent="0.25"/>
    <row r="133795" x14ac:dyDescent="0.25"/>
    <row r="133796" x14ac:dyDescent="0.25"/>
    <row r="133797" x14ac:dyDescent="0.25"/>
    <row r="133798" x14ac:dyDescent="0.25"/>
    <row r="133799" x14ac:dyDescent="0.25"/>
    <row r="133800" x14ac:dyDescent="0.25"/>
    <row r="133801" x14ac:dyDescent="0.25"/>
    <row r="133802" x14ac:dyDescent="0.25"/>
    <row r="133803" x14ac:dyDescent="0.25"/>
    <row r="133804" x14ac:dyDescent="0.25"/>
    <row r="133805" x14ac:dyDescent="0.25"/>
    <row r="133806" x14ac:dyDescent="0.25"/>
    <row r="133807" x14ac:dyDescent="0.25"/>
    <row r="133808" x14ac:dyDescent="0.25"/>
    <row r="133809" x14ac:dyDescent="0.25"/>
    <row r="133810" x14ac:dyDescent="0.25"/>
    <row r="133811" x14ac:dyDescent="0.25"/>
    <row r="133812" x14ac:dyDescent="0.25"/>
    <row r="133813" x14ac:dyDescent="0.25"/>
    <row r="133814" x14ac:dyDescent="0.25"/>
    <row r="133815" x14ac:dyDescent="0.25"/>
    <row r="133816" x14ac:dyDescent="0.25"/>
    <row r="133817" x14ac:dyDescent="0.25"/>
    <row r="133818" x14ac:dyDescent="0.25"/>
    <row r="133819" x14ac:dyDescent="0.25"/>
    <row r="133820" x14ac:dyDescent="0.25"/>
    <row r="133821" x14ac:dyDescent="0.25"/>
    <row r="133822" x14ac:dyDescent="0.25"/>
    <row r="133823" x14ac:dyDescent="0.25"/>
    <row r="133824" x14ac:dyDescent="0.25"/>
    <row r="133825" x14ac:dyDescent="0.25"/>
    <row r="133826" x14ac:dyDescent="0.25"/>
    <row r="133827" x14ac:dyDescent="0.25"/>
    <row r="133828" x14ac:dyDescent="0.25"/>
    <row r="133829" x14ac:dyDescent="0.25"/>
    <row r="133830" x14ac:dyDescent="0.25"/>
    <row r="133831" x14ac:dyDescent="0.25"/>
    <row r="133832" x14ac:dyDescent="0.25"/>
    <row r="133833" x14ac:dyDescent="0.25"/>
    <row r="133834" x14ac:dyDescent="0.25"/>
    <row r="133835" x14ac:dyDescent="0.25"/>
    <row r="133836" x14ac:dyDescent="0.25"/>
    <row r="133837" x14ac:dyDescent="0.25"/>
    <row r="133838" x14ac:dyDescent="0.25"/>
    <row r="133839" x14ac:dyDescent="0.25"/>
    <row r="133840" x14ac:dyDescent="0.25"/>
    <row r="133841" x14ac:dyDescent="0.25"/>
    <row r="133842" x14ac:dyDescent="0.25"/>
    <row r="133843" x14ac:dyDescent="0.25"/>
    <row r="133844" x14ac:dyDescent="0.25"/>
    <row r="133845" x14ac:dyDescent="0.25"/>
    <row r="133846" x14ac:dyDescent="0.25"/>
    <row r="133847" x14ac:dyDescent="0.25"/>
    <row r="133848" x14ac:dyDescent="0.25"/>
    <row r="133849" x14ac:dyDescent="0.25"/>
    <row r="133850" x14ac:dyDescent="0.25"/>
    <row r="133851" x14ac:dyDescent="0.25"/>
    <row r="133852" x14ac:dyDescent="0.25"/>
    <row r="133853" x14ac:dyDescent="0.25"/>
    <row r="133854" x14ac:dyDescent="0.25"/>
    <row r="133855" x14ac:dyDescent="0.25"/>
    <row r="133856" x14ac:dyDescent="0.25"/>
    <row r="133857" x14ac:dyDescent="0.25"/>
    <row r="133858" x14ac:dyDescent="0.25"/>
    <row r="133859" x14ac:dyDescent="0.25"/>
    <row r="133860" x14ac:dyDescent="0.25"/>
    <row r="133861" x14ac:dyDescent="0.25"/>
    <row r="133862" x14ac:dyDescent="0.25"/>
    <row r="133863" x14ac:dyDescent="0.25"/>
    <row r="133864" x14ac:dyDescent="0.25"/>
    <row r="133865" x14ac:dyDescent="0.25"/>
    <row r="133866" x14ac:dyDescent="0.25"/>
    <row r="133867" x14ac:dyDescent="0.25"/>
    <row r="133868" x14ac:dyDescent="0.25"/>
    <row r="133869" x14ac:dyDescent="0.25"/>
    <row r="133870" x14ac:dyDescent="0.25"/>
    <row r="133871" x14ac:dyDescent="0.25"/>
    <row r="133872" x14ac:dyDescent="0.25"/>
    <row r="133873" x14ac:dyDescent="0.25"/>
    <row r="133874" x14ac:dyDescent="0.25"/>
    <row r="133875" x14ac:dyDescent="0.25"/>
    <row r="133876" x14ac:dyDescent="0.25"/>
    <row r="133877" x14ac:dyDescent="0.25"/>
    <row r="133878" x14ac:dyDescent="0.25"/>
    <row r="133879" x14ac:dyDescent="0.25"/>
    <row r="133880" x14ac:dyDescent="0.25"/>
    <row r="133881" x14ac:dyDescent="0.25"/>
    <row r="133882" x14ac:dyDescent="0.25"/>
    <row r="133883" x14ac:dyDescent="0.25"/>
    <row r="133884" x14ac:dyDescent="0.25"/>
    <row r="133885" x14ac:dyDescent="0.25"/>
    <row r="133886" x14ac:dyDescent="0.25"/>
    <row r="133887" x14ac:dyDescent="0.25"/>
    <row r="133888" x14ac:dyDescent="0.25"/>
    <row r="133889" x14ac:dyDescent="0.25"/>
    <row r="133890" x14ac:dyDescent="0.25"/>
    <row r="133891" x14ac:dyDescent="0.25"/>
    <row r="133892" x14ac:dyDescent="0.25"/>
    <row r="133893" x14ac:dyDescent="0.25"/>
    <row r="133894" x14ac:dyDescent="0.25"/>
    <row r="133895" x14ac:dyDescent="0.25"/>
    <row r="133896" x14ac:dyDescent="0.25"/>
    <row r="133897" x14ac:dyDescent="0.25"/>
    <row r="133898" x14ac:dyDescent="0.25"/>
    <row r="133899" x14ac:dyDescent="0.25"/>
    <row r="133900" x14ac:dyDescent="0.25"/>
    <row r="133901" x14ac:dyDescent="0.25"/>
    <row r="133902" x14ac:dyDescent="0.25"/>
    <row r="133903" x14ac:dyDescent="0.25"/>
    <row r="133904" x14ac:dyDescent="0.25"/>
    <row r="133905" x14ac:dyDescent="0.25"/>
    <row r="133906" x14ac:dyDescent="0.25"/>
    <row r="133907" x14ac:dyDescent="0.25"/>
    <row r="133908" x14ac:dyDescent="0.25"/>
    <row r="133909" x14ac:dyDescent="0.25"/>
    <row r="133910" x14ac:dyDescent="0.25"/>
    <row r="133911" x14ac:dyDescent="0.25"/>
    <row r="133912" x14ac:dyDescent="0.25"/>
    <row r="133913" x14ac:dyDescent="0.25"/>
    <row r="133914" x14ac:dyDescent="0.25"/>
    <row r="133915" x14ac:dyDescent="0.25"/>
    <row r="133916" x14ac:dyDescent="0.25"/>
    <row r="133917" x14ac:dyDescent="0.25"/>
    <row r="133918" x14ac:dyDescent="0.25"/>
    <row r="133919" x14ac:dyDescent="0.25"/>
    <row r="133920" x14ac:dyDescent="0.25"/>
    <row r="133921" x14ac:dyDescent="0.25"/>
    <row r="133922" x14ac:dyDescent="0.25"/>
    <row r="133923" x14ac:dyDescent="0.25"/>
    <row r="133924" x14ac:dyDescent="0.25"/>
    <row r="133925" x14ac:dyDescent="0.25"/>
    <row r="133926" x14ac:dyDescent="0.25"/>
    <row r="133927" x14ac:dyDescent="0.25"/>
    <row r="133928" x14ac:dyDescent="0.25"/>
    <row r="133929" x14ac:dyDescent="0.25"/>
    <row r="133930" x14ac:dyDescent="0.25"/>
    <row r="133931" x14ac:dyDescent="0.25"/>
    <row r="133932" x14ac:dyDescent="0.25"/>
    <row r="133933" x14ac:dyDescent="0.25"/>
    <row r="133934" x14ac:dyDescent="0.25"/>
    <row r="133935" x14ac:dyDescent="0.25"/>
    <row r="133936" x14ac:dyDescent="0.25"/>
    <row r="133937" x14ac:dyDescent="0.25"/>
    <row r="133938" x14ac:dyDescent="0.25"/>
    <row r="133939" x14ac:dyDescent="0.25"/>
    <row r="133940" x14ac:dyDescent="0.25"/>
    <row r="133941" x14ac:dyDescent="0.25"/>
    <row r="133942" x14ac:dyDescent="0.25"/>
    <row r="133943" x14ac:dyDescent="0.25"/>
    <row r="133944" x14ac:dyDescent="0.25"/>
    <row r="133945" x14ac:dyDescent="0.25"/>
    <row r="133946" x14ac:dyDescent="0.25"/>
    <row r="133947" x14ac:dyDescent="0.25"/>
    <row r="133948" x14ac:dyDescent="0.25"/>
    <row r="133949" x14ac:dyDescent="0.25"/>
    <row r="133950" x14ac:dyDescent="0.25"/>
    <row r="133951" x14ac:dyDescent="0.25"/>
    <row r="133952" x14ac:dyDescent="0.25"/>
    <row r="133953" x14ac:dyDescent="0.25"/>
    <row r="133954" x14ac:dyDescent="0.25"/>
    <row r="133955" x14ac:dyDescent="0.25"/>
    <row r="133956" x14ac:dyDescent="0.25"/>
    <row r="133957" x14ac:dyDescent="0.25"/>
    <row r="133958" x14ac:dyDescent="0.25"/>
    <row r="133959" x14ac:dyDescent="0.25"/>
    <row r="133960" x14ac:dyDescent="0.25"/>
    <row r="133961" x14ac:dyDescent="0.25"/>
    <row r="133962" x14ac:dyDescent="0.25"/>
    <row r="133963" x14ac:dyDescent="0.25"/>
    <row r="133964" x14ac:dyDescent="0.25"/>
    <row r="133965" x14ac:dyDescent="0.25"/>
    <row r="133966" x14ac:dyDescent="0.25"/>
    <row r="133967" x14ac:dyDescent="0.25"/>
    <row r="133968" x14ac:dyDescent="0.25"/>
    <row r="133969" x14ac:dyDescent="0.25"/>
    <row r="133970" x14ac:dyDescent="0.25"/>
    <row r="133971" x14ac:dyDescent="0.25"/>
    <row r="133972" x14ac:dyDescent="0.25"/>
    <row r="133973" x14ac:dyDescent="0.25"/>
    <row r="133974" x14ac:dyDescent="0.25"/>
    <row r="133975" x14ac:dyDescent="0.25"/>
    <row r="133976" x14ac:dyDescent="0.25"/>
    <row r="133977" x14ac:dyDescent="0.25"/>
    <row r="133978" x14ac:dyDescent="0.25"/>
    <row r="133979" x14ac:dyDescent="0.25"/>
    <row r="133980" x14ac:dyDescent="0.25"/>
    <row r="133981" x14ac:dyDescent="0.25"/>
    <row r="133982" x14ac:dyDescent="0.25"/>
    <row r="133983" x14ac:dyDescent="0.25"/>
    <row r="133984" x14ac:dyDescent="0.25"/>
    <row r="133985" x14ac:dyDescent="0.25"/>
    <row r="133986" x14ac:dyDescent="0.25"/>
    <row r="133987" x14ac:dyDescent="0.25"/>
    <row r="133988" x14ac:dyDescent="0.25"/>
    <row r="133989" x14ac:dyDescent="0.25"/>
    <row r="133990" x14ac:dyDescent="0.25"/>
    <row r="133991" x14ac:dyDescent="0.25"/>
    <row r="133992" x14ac:dyDescent="0.25"/>
    <row r="133993" x14ac:dyDescent="0.25"/>
    <row r="133994" x14ac:dyDescent="0.25"/>
    <row r="133995" x14ac:dyDescent="0.25"/>
    <row r="133996" x14ac:dyDescent="0.25"/>
    <row r="133997" x14ac:dyDescent="0.25"/>
    <row r="133998" x14ac:dyDescent="0.25"/>
    <row r="133999" x14ac:dyDescent="0.25"/>
    <row r="134000" x14ac:dyDescent="0.25"/>
    <row r="134001" x14ac:dyDescent="0.25"/>
    <row r="134002" x14ac:dyDescent="0.25"/>
    <row r="134003" x14ac:dyDescent="0.25"/>
    <row r="134004" x14ac:dyDescent="0.25"/>
    <row r="134005" x14ac:dyDescent="0.25"/>
    <row r="134006" x14ac:dyDescent="0.25"/>
    <row r="134007" x14ac:dyDescent="0.25"/>
    <row r="134008" x14ac:dyDescent="0.25"/>
    <row r="134009" x14ac:dyDescent="0.25"/>
    <row r="134010" x14ac:dyDescent="0.25"/>
    <row r="134011" x14ac:dyDescent="0.25"/>
    <row r="134012" x14ac:dyDescent="0.25"/>
    <row r="134013" x14ac:dyDescent="0.25"/>
    <row r="134014" x14ac:dyDescent="0.25"/>
    <row r="134015" x14ac:dyDescent="0.25"/>
    <row r="134016" x14ac:dyDescent="0.25"/>
    <row r="134017" x14ac:dyDescent="0.25"/>
    <row r="134018" x14ac:dyDescent="0.25"/>
    <row r="134019" x14ac:dyDescent="0.25"/>
    <row r="134020" x14ac:dyDescent="0.25"/>
    <row r="134021" x14ac:dyDescent="0.25"/>
    <row r="134022" x14ac:dyDescent="0.25"/>
    <row r="134023" x14ac:dyDescent="0.25"/>
    <row r="134024" x14ac:dyDescent="0.25"/>
    <row r="134025" x14ac:dyDescent="0.25"/>
    <row r="134026" x14ac:dyDescent="0.25"/>
    <row r="134027" x14ac:dyDescent="0.25"/>
    <row r="134028" x14ac:dyDescent="0.25"/>
    <row r="134029" x14ac:dyDescent="0.25"/>
    <row r="134030" x14ac:dyDescent="0.25"/>
    <row r="134031" x14ac:dyDescent="0.25"/>
    <row r="134032" x14ac:dyDescent="0.25"/>
    <row r="134033" x14ac:dyDescent="0.25"/>
    <row r="134034" x14ac:dyDescent="0.25"/>
    <row r="134035" x14ac:dyDescent="0.25"/>
    <row r="134036" x14ac:dyDescent="0.25"/>
    <row r="134037" x14ac:dyDescent="0.25"/>
    <row r="134038" x14ac:dyDescent="0.25"/>
    <row r="134039" x14ac:dyDescent="0.25"/>
    <row r="134040" x14ac:dyDescent="0.25"/>
    <row r="134041" x14ac:dyDescent="0.25"/>
    <row r="134042" x14ac:dyDescent="0.25"/>
    <row r="134043" x14ac:dyDescent="0.25"/>
    <row r="134044" x14ac:dyDescent="0.25"/>
    <row r="134045" x14ac:dyDescent="0.25"/>
    <row r="134046" x14ac:dyDescent="0.25"/>
    <row r="134047" x14ac:dyDescent="0.25"/>
    <row r="134048" x14ac:dyDescent="0.25"/>
    <row r="134049" x14ac:dyDescent="0.25"/>
    <row r="134050" x14ac:dyDescent="0.25"/>
    <row r="134051" x14ac:dyDescent="0.25"/>
    <row r="134052" x14ac:dyDescent="0.25"/>
    <row r="134053" x14ac:dyDescent="0.25"/>
    <row r="134054" x14ac:dyDescent="0.25"/>
    <row r="134055" x14ac:dyDescent="0.25"/>
    <row r="134056" x14ac:dyDescent="0.25"/>
    <row r="134057" x14ac:dyDescent="0.25"/>
    <row r="134058" x14ac:dyDescent="0.25"/>
    <row r="134059" x14ac:dyDescent="0.25"/>
    <row r="134060" x14ac:dyDescent="0.25"/>
    <row r="134061" x14ac:dyDescent="0.25"/>
    <row r="134062" x14ac:dyDescent="0.25"/>
    <row r="134063" x14ac:dyDescent="0.25"/>
    <row r="134064" x14ac:dyDescent="0.25"/>
    <row r="134065" x14ac:dyDescent="0.25"/>
    <row r="134066" x14ac:dyDescent="0.25"/>
    <row r="134067" x14ac:dyDescent="0.25"/>
    <row r="134068" x14ac:dyDescent="0.25"/>
    <row r="134069" x14ac:dyDescent="0.25"/>
    <row r="134070" x14ac:dyDescent="0.25"/>
    <row r="134071" x14ac:dyDescent="0.25"/>
    <row r="134072" x14ac:dyDescent="0.25"/>
    <row r="134073" x14ac:dyDescent="0.25"/>
    <row r="134074" x14ac:dyDescent="0.25"/>
    <row r="134075" x14ac:dyDescent="0.25"/>
    <row r="134076" x14ac:dyDescent="0.25"/>
    <row r="134077" x14ac:dyDescent="0.25"/>
    <row r="134078" x14ac:dyDescent="0.25"/>
    <row r="134079" x14ac:dyDescent="0.25"/>
    <row r="134080" x14ac:dyDescent="0.25"/>
    <row r="134081" x14ac:dyDescent="0.25"/>
    <row r="134082" x14ac:dyDescent="0.25"/>
    <row r="134083" x14ac:dyDescent="0.25"/>
    <row r="134084" x14ac:dyDescent="0.25"/>
    <row r="134085" x14ac:dyDescent="0.25"/>
    <row r="134086" x14ac:dyDescent="0.25"/>
    <row r="134087" x14ac:dyDescent="0.25"/>
    <row r="134088" x14ac:dyDescent="0.25"/>
    <row r="134089" x14ac:dyDescent="0.25"/>
    <row r="134090" x14ac:dyDescent="0.25"/>
    <row r="134091" x14ac:dyDescent="0.25"/>
    <row r="134092" x14ac:dyDescent="0.25"/>
    <row r="134093" x14ac:dyDescent="0.25"/>
    <row r="134094" x14ac:dyDescent="0.25"/>
    <row r="134095" x14ac:dyDescent="0.25"/>
    <row r="134096" x14ac:dyDescent="0.25"/>
    <row r="134097" x14ac:dyDescent="0.25"/>
    <row r="134098" x14ac:dyDescent="0.25"/>
    <row r="134099" x14ac:dyDescent="0.25"/>
    <row r="134100" x14ac:dyDescent="0.25"/>
    <row r="134101" x14ac:dyDescent="0.25"/>
    <row r="134102" x14ac:dyDescent="0.25"/>
    <row r="134103" x14ac:dyDescent="0.25"/>
    <row r="134104" x14ac:dyDescent="0.25"/>
    <row r="134105" x14ac:dyDescent="0.25"/>
    <row r="134106" x14ac:dyDescent="0.25"/>
    <row r="134107" x14ac:dyDescent="0.25"/>
    <row r="134108" x14ac:dyDescent="0.25"/>
    <row r="134109" x14ac:dyDescent="0.25"/>
    <row r="134110" x14ac:dyDescent="0.25"/>
    <row r="134111" x14ac:dyDescent="0.25"/>
    <row r="134112" x14ac:dyDescent="0.25"/>
    <row r="134113" x14ac:dyDescent="0.25"/>
    <row r="134114" x14ac:dyDescent="0.25"/>
    <row r="134115" x14ac:dyDescent="0.25"/>
    <row r="134116" x14ac:dyDescent="0.25"/>
    <row r="134117" x14ac:dyDescent="0.25"/>
    <row r="134118" x14ac:dyDescent="0.25"/>
    <row r="134119" x14ac:dyDescent="0.25"/>
    <row r="134120" x14ac:dyDescent="0.25"/>
    <row r="134121" x14ac:dyDescent="0.25"/>
    <row r="134122" x14ac:dyDescent="0.25"/>
    <row r="134123" x14ac:dyDescent="0.25"/>
    <row r="134124" x14ac:dyDescent="0.25"/>
    <row r="134125" x14ac:dyDescent="0.25"/>
    <row r="134126" x14ac:dyDescent="0.25"/>
    <row r="134127" x14ac:dyDescent="0.25"/>
    <row r="134128" x14ac:dyDescent="0.25"/>
    <row r="134129" x14ac:dyDescent="0.25"/>
    <row r="134130" x14ac:dyDescent="0.25"/>
    <row r="134131" x14ac:dyDescent="0.25"/>
    <row r="134132" x14ac:dyDescent="0.25"/>
    <row r="134133" x14ac:dyDescent="0.25"/>
    <row r="134134" x14ac:dyDescent="0.25"/>
    <row r="134135" x14ac:dyDescent="0.25"/>
    <row r="134136" x14ac:dyDescent="0.25"/>
    <row r="134137" x14ac:dyDescent="0.25"/>
    <row r="134138" x14ac:dyDescent="0.25"/>
    <row r="134139" x14ac:dyDescent="0.25"/>
    <row r="134140" x14ac:dyDescent="0.25"/>
    <row r="134141" x14ac:dyDescent="0.25"/>
    <row r="134142" x14ac:dyDescent="0.25"/>
    <row r="134143" x14ac:dyDescent="0.25"/>
    <row r="134144" x14ac:dyDescent="0.25"/>
    <row r="134145" x14ac:dyDescent="0.25"/>
    <row r="134146" x14ac:dyDescent="0.25"/>
    <row r="134147" x14ac:dyDescent="0.25"/>
    <row r="134148" x14ac:dyDescent="0.25"/>
    <row r="134149" x14ac:dyDescent="0.25"/>
    <row r="134150" x14ac:dyDescent="0.25"/>
    <row r="134151" x14ac:dyDescent="0.25"/>
    <row r="134152" x14ac:dyDescent="0.25"/>
    <row r="134153" x14ac:dyDescent="0.25"/>
    <row r="134154" x14ac:dyDescent="0.25"/>
    <row r="134155" x14ac:dyDescent="0.25"/>
    <row r="134156" x14ac:dyDescent="0.25"/>
    <row r="134157" x14ac:dyDescent="0.25"/>
    <row r="134158" x14ac:dyDescent="0.25"/>
    <row r="134159" x14ac:dyDescent="0.25"/>
    <row r="134160" x14ac:dyDescent="0.25"/>
    <row r="134161" x14ac:dyDescent="0.25"/>
    <row r="134162" x14ac:dyDescent="0.25"/>
    <row r="134163" x14ac:dyDescent="0.25"/>
    <row r="134164" x14ac:dyDescent="0.25"/>
    <row r="134165" x14ac:dyDescent="0.25"/>
    <row r="134166" x14ac:dyDescent="0.25"/>
    <row r="134167" x14ac:dyDescent="0.25"/>
    <row r="134168" x14ac:dyDescent="0.25"/>
    <row r="134169" x14ac:dyDescent="0.25"/>
    <row r="134170" x14ac:dyDescent="0.25"/>
    <row r="134171" x14ac:dyDescent="0.25"/>
    <row r="134172" x14ac:dyDescent="0.25"/>
    <row r="134173" x14ac:dyDescent="0.25"/>
    <row r="134174" x14ac:dyDescent="0.25"/>
    <row r="134175" x14ac:dyDescent="0.25"/>
    <row r="134176" x14ac:dyDescent="0.25"/>
    <row r="134177" x14ac:dyDescent="0.25"/>
    <row r="134178" x14ac:dyDescent="0.25"/>
    <row r="134179" x14ac:dyDescent="0.25"/>
    <row r="134180" x14ac:dyDescent="0.25"/>
    <row r="134181" x14ac:dyDescent="0.25"/>
    <row r="134182" x14ac:dyDescent="0.25"/>
    <row r="134183" x14ac:dyDescent="0.25"/>
    <row r="134184" x14ac:dyDescent="0.25"/>
    <row r="134185" x14ac:dyDescent="0.25"/>
    <row r="134186" x14ac:dyDescent="0.25"/>
    <row r="134187" x14ac:dyDescent="0.25"/>
    <row r="134188" x14ac:dyDescent="0.25"/>
    <row r="134189" x14ac:dyDescent="0.25"/>
    <row r="134190" x14ac:dyDescent="0.25"/>
    <row r="134191" x14ac:dyDescent="0.25"/>
    <row r="134192" x14ac:dyDescent="0.25"/>
    <row r="134193" x14ac:dyDescent="0.25"/>
    <row r="134194" x14ac:dyDescent="0.25"/>
    <row r="134195" x14ac:dyDescent="0.25"/>
    <row r="134196" x14ac:dyDescent="0.25"/>
    <row r="134197" x14ac:dyDescent="0.25"/>
    <row r="134198" x14ac:dyDescent="0.25"/>
    <row r="134199" x14ac:dyDescent="0.25"/>
    <row r="134200" x14ac:dyDescent="0.25"/>
    <row r="134201" x14ac:dyDescent="0.25"/>
    <row r="134202" x14ac:dyDescent="0.25"/>
    <row r="134203" x14ac:dyDescent="0.25"/>
    <row r="134204" x14ac:dyDescent="0.25"/>
    <row r="134205" x14ac:dyDescent="0.25"/>
    <row r="134206" x14ac:dyDescent="0.25"/>
    <row r="134207" x14ac:dyDescent="0.25"/>
    <row r="134208" x14ac:dyDescent="0.25"/>
    <row r="134209" x14ac:dyDescent="0.25"/>
    <row r="134210" x14ac:dyDescent="0.25"/>
    <row r="134211" x14ac:dyDescent="0.25"/>
    <row r="134212" x14ac:dyDescent="0.25"/>
    <row r="134213" x14ac:dyDescent="0.25"/>
    <row r="134214" x14ac:dyDescent="0.25"/>
    <row r="134215" x14ac:dyDescent="0.25"/>
    <row r="134216" x14ac:dyDescent="0.25"/>
    <row r="134217" x14ac:dyDescent="0.25"/>
    <row r="134218" x14ac:dyDescent="0.25"/>
    <row r="134219" x14ac:dyDescent="0.25"/>
    <row r="134220" x14ac:dyDescent="0.25"/>
    <row r="134221" x14ac:dyDescent="0.25"/>
    <row r="134222" x14ac:dyDescent="0.25"/>
    <row r="134223" x14ac:dyDescent="0.25"/>
    <row r="134224" x14ac:dyDescent="0.25"/>
    <row r="134225" x14ac:dyDescent="0.25"/>
    <row r="134226" x14ac:dyDescent="0.25"/>
    <row r="134227" x14ac:dyDescent="0.25"/>
    <row r="134228" x14ac:dyDescent="0.25"/>
    <row r="134229" x14ac:dyDescent="0.25"/>
    <row r="134230" x14ac:dyDescent="0.25"/>
    <row r="134231" x14ac:dyDescent="0.25"/>
    <row r="134232" x14ac:dyDescent="0.25"/>
    <row r="134233" x14ac:dyDescent="0.25"/>
    <row r="134234" x14ac:dyDescent="0.25"/>
    <row r="134235" x14ac:dyDescent="0.25"/>
    <row r="134236" x14ac:dyDescent="0.25"/>
    <row r="134237" x14ac:dyDescent="0.25"/>
    <row r="134238" x14ac:dyDescent="0.25"/>
    <row r="134239" x14ac:dyDescent="0.25"/>
    <row r="134240" x14ac:dyDescent="0.25"/>
    <row r="134241" x14ac:dyDescent="0.25"/>
    <row r="134242" x14ac:dyDescent="0.25"/>
    <row r="134243" x14ac:dyDescent="0.25"/>
    <row r="134244" x14ac:dyDescent="0.25"/>
    <row r="134245" x14ac:dyDescent="0.25"/>
    <row r="134246" x14ac:dyDescent="0.25"/>
    <row r="134247" x14ac:dyDescent="0.25"/>
    <row r="134248" x14ac:dyDescent="0.25"/>
    <row r="134249" x14ac:dyDescent="0.25"/>
    <row r="134250" x14ac:dyDescent="0.25"/>
    <row r="134251" x14ac:dyDescent="0.25"/>
    <row r="134252" x14ac:dyDescent="0.25"/>
    <row r="134253" x14ac:dyDescent="0.25"/>
    <row r="134254" x14ac:dyDescent="0.25"/>
    <row r="134255" x14ac:dyDescent="0.25"/>
    <row r="134256" x14ac:dyDescent="0.25"/>
    <row r="134257" x14ac:dyDescent="0.25"/>
    <row r="134258" x14ac:dyDescent="0.25"/>
    <row r="134259" x14ac:dyDescent="0.25"/>
    <row r="134260" x14ac:dyDescent="0.25"/>
    <row r="134261" x14ac:dyDescent="0.25"/>
    <row r="134262" x14ac:dyDescent="0.25"/>
    <row r="134263" x14ac:dyDescent="0.25"/>
    <row r="134264" x14ac:dyDescent="0.25"/>
    <row r="134265" x14ac:dyDescent="0.25"/>
    <row r="134266" x14ac:dyDescent="0.25"/>
    <row r="134267" x14ac:dyDescent="0.25"/>
    <row r="134268" x14ac:dyDescent="0.25"/>
    <row r="134269" x14ac:dyDescent="0.25"/>
    <row r="134270" x14ac:dyDescent="0.25"/>
    <row r="134271" x14ac:dyDescent="0.25"/>
    <row r="134272" x14ac:dyDescent="0.25"/>
    <row r="134273" x14ac:dyDescent="0.25"/>
    <row r="134274" x14ac:dyDescent="0.25"/>
    <row r="134275" x14ac:dyDescent="0.25"/>
    <row r="134276" x14ac:dyDescent="0.25"/>
    <row r="134277" x14ac:dyDescent="0.25"/>
    <row r="134278" x14ac:dyDescent="0.25"/>
    <row r="134279" x14ac:dyDescent="0.25"/>
    <row r="134280" x14ac:dyDescent="0.25"/>
    <row r="134281" x14ac:dyDescent="0.25"/>
    <row r="134282" x14ac:dyDescent="0.25"/>
    <row r="134283" x14ac:dyDescent="0.25"/>
    <row r="134284" x14ac:dyDescent="0.25"/>
    <row r="134285" x14ac:dyDescent="0.25"/>
    <row r="134286" x14ac:dyDescent="0.25"/>
    <row r="134287" x14ac:dyDescent="0.25"/>
    <row r="134288" x14ac:dyDescent="0.25"/>
    <row r="134289" x14ac:dyDescent="0.25"/>
    <row r="134290" x14ac:dyDescent="0.25"/>
    <row r="134291" x14ac:dyDescent="0.25"/>
    <row r="134292" x14ac:dyDescent="0.25"/>
    <row r="134293" x14ac:dyDescent="0.25"/>
    <row r="134294" x14ac:dyDescent="0.25"/>
    <row r="134295" x14ac:dyDescent="0.25"/>
    <row r="134296" x14ac:dyDescent="0.25"/>
    <row r="134297" x14ac:dyDescent="0.25"/>
    <row r="134298" x14ac:dyDescent="0.25"/>
    <row r="134299" x14ac:dyDescent="0.25"/>
    <row r="134300" x14ac:dyDescent="0.25"/>
    <row r="134301" x14ac:dyDescent="0.25"/>
    <row r="134302" x14ac:dyDescent="0.25"/>
    <row r="134303" x14ac:dyDescent="0.25"/>
    <row r="134304" x14ac:dyDescent="0.25"/>
    <row r="134305" x14ac:dyDescent="0.25"/>
    <row r="134306" x14ac:dyDescent="0.25"/>
    <row r="134307" x14ac:dyDescent="0.25"/>
    <row r="134308" x14ac:dyDescent="0.25"/>
    <row r="134309" x14ac:dyDescent="0.25"/>
    <row r="134310" x14ac:dyDescent="0.25"/>
    <row r="134311" x14ac:dyDescent="0.25"/>
    <row r="134312" x14ac:dyDescent="0.25"/>
    <row r="134313" x14ac:dyDescent="0.25"/>
    <row r="134314" x14ac:dyDescent="0.25"/>
    <row r="134315" x14ac:dyDescent="0.25"/>
    <row r="134316" x14ac:dyDescent="0.25"/>
    <row r="134317" x14ac:dyDescent="0.25"/>
    <row r="134318" x14ac:dyDescent="0.25"/>
    <row r="134319" x14ac:dyDescent="0.25"/>
    <row r="134320" x14ac:dyDescent="0.25"/>
    <row r="134321" x14ac:dyDescent="0.25"/>
    <row r="134322" x14ac:dyDescent="0.25"/>
    <row r="134323" x14ac:dyDescent="0.25"/>
    <row r="134324" x14ac:dyDescent="0.25"/>
    <row r="134325" x14ac:dyDescent="0.25"/>
    <row r="134326" x14ac:dyDescent="0.25"/>
    <row r="134327" x14ac:dyDescent="0.25"/>
    <row r="134328" x14ac:dyDescent="0.25"/>
    <row r="134329" x14ac:dyDescent="0.25"/>
    <row r="134330" x14ac:dyDescent="0.25"/>
    <row r="134331" x14ac:dyDescent="0.25"/>
    <row r="134332" x14ac:dyDescent="0.25"/>
    <row r="134333" x14ac:dyDescent="0.25"/>
    <row r="134334" x14ac:dyDescent="0.25"/>
    <row r="134335" x14ac:dyDescent="0.25"/>
    <row r="134336" x14ac:dyDescent="0.25"/>
    <row r="134337" x14ac:dyDescent="0.25"/>
    <row r="134338" x14ac:dyDescent="0.25"/>
    <row r="134339" x14ac:dyDescent="0.25"/>
    <row r="134340" x14ac:dyDescent="0.25"/>
    <row r="134341" x14ac:dyDescent="0.25"/>
    <row r="134342" x14ac:dyDescent="0.25"/>
    <row r="134343" x14ac:dyDescent="0.25"/>
    <row r="134344" x14ac:dyDescent="0.25"/>
    <row r="134345" x14ac:dyDescent="0.25"/>
    <row r="134346" x14ac:dyDescent="0.25"/>
    <row r="134347" x14ac:dyDescent="0.25"/>
    <row r="134348" x14ac:dyDescent="0.25"/>
    <row r="134349" x14ac:dyDescent="0.25"/>
    <row r="134350" x14ac:dyDescent="0.25"/>
    <row r="134351" x14ac:dyDescent="0.25"/>
    <row r="134352" x14ac:dyDescent="0.25"/>
    <row r="134353" x14ac:dyDescent="0.25"/>
    <row r="134354" x14ac:dyDescent="0.25"/>
    <row r="134355" x14ac:dyDescent="0.25"/>
    <row r="134356" x14ac:dyDescent="0.25"/>
    <row r="134357" x14ac:dyDescent="0.25"/>
    <row r="134358" x14ac:dyDescent="0.25"/>
    <row r="134359" x14ac:dyDescent="0.25"/>
    <row r="134360" x14ac:dyDescent="0.25"/>
    <row r="134361" x14ac:dyDescent="0.25"/>
    <row r="134362" x14ac:dyDescent="0.25"/>
    <row r="134363" x14ac:dyDescent="0.25"/>
    <row r="134364" x14ac:dyDescent="0.25"/>
    <row r="134365" x14ac:dyDescent="0.25"/>
    <row r="134366" x14ac:dyDescent="0.25"/>
    <row r="134367" x14ac:dyDescent="0.25"/>
    <row r="134368" x14ac:dyDescent="0.25"/>
    <row r="134369" x14ac:dyDescent="0.25"/>
    <row r="134370" x14ac:dyDescent="0.25"/>
    <row r="134371" x14ac:dyDescent="0.25"/>
    <row r="134372" x14ac:dyDescent="0.25"/>
    <row r="134373" x14ac:dyDescent="0.25"/>
    <row r="134374" x14ac:dyDescent="0.25"/>
    <row r="134375" x14ac:dyDescent="0.25"/>
    <row r="134376" x14ac:dyDescent="0.25"/>
    <row r="134377" x14ac:dyDescent="0.25"/>
    <row r="134378" x14ac:dyDescent="0.25"/>
    <row r="134379" x14ac:dyDescent="0.25"/>
    <row r="134380" x14ac:dyDescent="0.25"/>
    <row r="134381" x14ac:dyDescent="0.25"/>
    <row r="134382" x14ac:dyDescent="0.25"/>
    <row r="134383" x14ac:dyDescent="0.25"/>
    <row r="134384" x14ac:dyDescent="0.25"/>
    <row r="134385" x14ac:dyDescent="0.25"/>
    <row r="134386" x14ac:dyDescent="0.25"/>
    <row r="134387" x14ac:dyDescent="0.25"/>
    <row r="134388" x14ac:dyDescent="0.25"/>
    <row r="134389" x14ac:dyDescent="0.25"/>
    <row r="134390" x14ac:dyDescent="0.25"/>
    <row r="134391" x14ac:dyDescent="0.25"/>
    <row r="134392" x14ac:dyDescent="0.25"/>
    <row r="134393" x14ac:dyDescent="0.25"/>
    <row r="134394" x14ac:dyDescent="0.25"/>
    <row r="134395" x14ac:dyDescent="0.25"/>
    <row r="134396" x14ac:dyDescent="0.25"/>
    <row r="134397" x14ac:dyDescent="0.25"/>
    <row r="134398" x14ac:dyDescent="0.25"/>
    <row r="134399" x14ac:dyDescent="0.25"/>
    <row r="134400" x14ac:dyDescent="0.25"/>
    <row r="134401" x14ac:dyDescent="0.25"/>
    <row r="134402" x14ac:dyDescent="0.25"/>
    <row r="134403" x14ac:dyDescent="0.25"/>
    <row r="134404" x14ac:dyDescent="0.25"/>
    <row r="134405" x14ac:dyDescent="0.25"/>
    <row r="134406" x14ac:dyDescent="0.25"/>
    <row r="134407" x14ac:dyDescent="0.25"/>
    <row r="134408" x14ac:dyDescent="0.25"/>
    <row r="134409" x14ac:dyDescent="0.25"/>
    <row r="134410" x14ac:dyDescent="0.25"/>
    <row r="134411" x14ac:dyDescent="0.25"/>
    <row r="134412" x14ac:dyDescent="0.25"/>
    <row r="134413" x14ac:dyDescent="0.25"/>
    <row r="134414" x14ac:dyDescent="0.25"/>
    <row r="134415" x14ac:dyDescent="0.25"/>
    <row r="134416" x14ac:dyDescent="0.25"/>
    <row r="134417" x14ac:dyDescent="0.25"/>
    <row r="134418" x14ac:dyDescent="0.25"/>
    <row r="134419" x14ac:dyDescent="0.25"/>
    <row r="134420" x14ac:dyDescent="0.25"/>
    <row r="134421" x14ac:dyDescent="0.25"/>
    <row r="134422" x14ac:dyDescent="0.25"/>
    <row r="134423" x14ac:dyDescent="0.25"/>
    <row r="134424" x14ac:dyDescent="0.25"/>
    <row r="134425" x14ac:dyDescent="0.25"/>
    <row r="134426" x14ac:dyDescent="0.25"/>
    <row r="134427" x14ac:dyDescent="0.25"/>
    <row r="134428" x14ac:dyDescent="0.25"/>
    <row r="134429" x14ac:dyDescent="0.25"/>
    <row r="134430" x14ac:dyDescent="0.25"/>
    <row r="134431" x14ac:dyDescent="0.25"/>
    <row r="134432" x14ac:dyDescent="0.25"/>
    <row r="134433" x14ac:dyDescent="0.25"/>
    <row r="134434" x14ac:dyDescent="0.25"/>
    <row r="134435" x14ac:dyDescent="0.25"/>
    <row r="134436" x14ac:dyDescent="0.25"/>
    <row r="134437" x14ac:dyDescent="0.25"/>
    <row r="134438" x14ac:dyDescent="0.25"/>
    <row r="134439" x14ac:dyDescent="0.25"/>
    <row r="134440" x14ac:dyDescent="0.25"/>
    <row r="134441" x14ac:dyDescent="0.25"/>
    <row r="134442" x14ac:dyDescent="0.25"/>
    <row r="134443" x14ac:dyDescent="0.25"/>
    <row r="134444" x14ac:dyDescent="0.25"/>
    <row r="134445" x14ac:dyDescent="0.25"/>
    <row r="134446" x14ac:dyDescent="0.25"/>
    <row r="134447" x14ac:dyDescent="0.25"/>
    <row r="134448" x14ac:dyDescent="0.25"/>
    <row r="134449" x14ac:dyDescent="0.25"/>
    <row r="134450" x14ac:dyDescent="0.25"/>
    <row r="134451" x14ac:dyDescent="0.25"/>
    <row r="134452" x14ac:dyDescent="0.25"/>
    <row r="134453" x14ac:dyDescent="0.25"/>
    <row r="134454" x14ac:dyDescent="0.25"/>
    <row r="134455" x14ac:dyDescent="0.25"/>
    <row r="134456" x14ac:dyDescent="0.25"/>
    <row r="134457" x14ac:dyDescent="0.25"/>
    <row r="134458" x14ac:dyDescent="0.25"/>
    <row r="134459" x14ac:dyDescent="0.25"/>
    <row r="134460" x14ac:dyDescent="0.25"/>
    <row r="134461" x14ac:dyDescent="0.25"/>
    <row r="134462" x14ac:dyDescent="0.25"/>
    <row r="134463" x14ac:dyDescent="0.25"/>
    <row r="134464" x14ac:dyDescent="0.25"/>
    <row r="134465" x14ac:dyDescent="0.25"/>
    <row r="134466" x14ac:dyDescent="0.25"/>
    <row r="134467" x14ac:dyDescent="0.25"/>
    <row r="134468" x14ac:dyDescent="0.25"/>
    <row r="134469" x14ac:dyDescent="0.25"/>
    <row r="134470" x14ac:dyDescent="0.25"/>
    <row r="134471" x14ac:dyDescent="0.25"/>
    <row r="134472" x14ac:dyDescent="0.25"/>
    <row r="134473" x14ac:dyDescent="0.25"/>
    <row r="134474" x14ac:dyDescent="0.25"/>
    <row r="134475" x14ac:dyDescent="0.25"/>
    <row r="134476" x14ac:dyDescent="0.25"/>
    <row r="134477" x14ac:dyDescent="0.25"/>
    <row r="134478" x14ac:dyDescent="0.25"/>
    <row r="134479" x14ac:dyDescent="0.25"/>
    <row r="134480" x14ac:dyDescent="0.25"/>
    <row r="134481" x14ac:dyDescent="0.25"/>
    <row r="134482" x14ac:dyDescent="0.25"/>
    <row r="134483" x14ac:dyDescent="0.25"/>
    <row r="134484" x14ac:dyDescent="0.25"/>
    <row r="134485" x14ac:dyDescent="0.25"/>
    <row r="134486" x14ac:dyDescent="0.25"/>
    <row r="134487" x14ac:dyDescent="0.25"/>
    <row r="134488" x14ac:dyDescent="0.25"/>
    <row r="134489" x14ac:dyDescent="0.25"/>
    <row r="134490" x14ac:dyDescent="0.25"/>
    <row r="134491" x14ac:dyDescent="0.25"/>
    <row r="134492" x14ac:dyDescent="0.25"/>
    <row r="134493" x14ac:dyDescent="0.25"/>
    <row r="134494" x14ac:dyDescent="0.25"/>
    <row r="134495" x14ac:dyDescent="0.25"/>
    <row r="134496" x14ac:dyDescent="0.25"/>
    <row r="134497" x14ac:dyDescent="0.25"/>
    <row r="134498" x14ac:dyDescent="0.25"/>
    <row r="134499" x14ac:dyDescent="0.25"/>
    <row r="134500" x14ac:dyDescent="0.25"/>
    <row r="134501" x14ac:dyDescent="0.25"/>
    <row r="134502" x14ac:dyDescent="0.25"/>
    <row r="134503" x14ac:dyDescent="0.25"/>
    <row r="134504" x14ac:dyDescent="0.25"/>
    <row r="134505" x14ac:dyDescent="0.25"/>
    <row r="134506" x14ac:dyDescent="0.25"/>
    <row r="134507" x14ac:dyDescent="0.25"/>
    <row r="134508" x14ac:dyDescent="0.25"/>
    <row r="134509" x14ac:dyDescent="0.25"/>
    <row r="134510" x14ac:dyDescent="0.25"/>
    <row r="134511" x14ac:dyDescent="0.25"/>
    <row r="134512" x14ac:dyDescent="0.25"/>
    <row r="134513" x14ac:dyDescent="0.25"/>
    <row r="134514" x14ac:dyDescent="0.25"/>
    <row r="134515" x14ac:dyDescent="0.25"/>
    <row r="134516" x14ac:dyDescent="0.25"/>
    <row r="134517" x14ac:dyDescent="0.25"/>
    <row r="134518" x14ac:dyDescent="0.25"/>
    <row r="134519" x14ac:dyDescent="0.25"/>
    <row r="134520" x14ac:dyDescent="0.25"/>
    <row r="134521" x14ac:dyDescent="0.25"/>
    <row r="134522" x14ac:dyDescent="0.25"/>
    <row r="134523" x14ac:dyDescent="0.25"/>
    <row r="134524" x14ac:dyDescent="0.25"/>
    <row r="134525" x14ac:dyDescent="0.25"/>
    <row r="134526" x14ac:dyDescent="0.25"/>
    <row r="134527" x14ac:dyDescent="0.25"/>
    <row r="134528" x14ac:dyDescent="0.25"/>
    <row r="134529" x14ac:dyDescent="0.25"/>
    <row r="134530" x14ac:dyDescent="0.25"/>
    <row r="134531" x14ac:dyDescent="0.25"/>
    <row r="134532" x14ac:dyDescent="0.25"/>
    <row r="134533" x14ac:dyDescent="0.25"/>
    <row r="134534" x14ac:dyDescent="0.25"/>
    <row r="134535" x14ac:dyDescent="0.25"/>
    <row r="134536" x14ac:dyDescent="0.25"/>
    <row r="134537" x14ac:dyDescent="0.25"/>
    <row r="134538" x14ac:dyDescent="0.25"/>
    <row r="134539" x14ac:dyDescent="0.25"/>
    <row r="134540" x14ac:dyDescent="0.25"/>
    <row r="134541" x14ac:dyDescent="0.25"/>
    <row r="134542" x14ac:dyDescent="0.25"/>
    <row r="134543" x14ac:dyDescent="0.25"/>
    <row r="134544" x14ac:dyDescent="0.25"/>
    <row r="134545" x14ac:dyDescent="0.25"/>
    <row r="134546" x14ac:dyDescent="0.25"/>
    <row r="134547" x14ac:dyDescent="0.25"/>
    <row r="134548" x14ac:dyDescent="0.25"/>
    <row r="134549" x14ac:dyDescent="0.25"/>
    <row r="134550" x14ac:dyDescent="0.25"/>
    <row r="134551" x14ac:dyDescent="0.25"/>
    <row r="134552" x14ac:dyDescent="0.25"/>
    <row r="134553" x14ac:dyDescent="0.25"/>
    <row r="134554" x14ac:dyDescent="0.25"/>
    <row r="134555" x14ac:dyDescent="0.25"/>
    <row r="134556" x14ac:dyDescent="0.25"/>
    <row r="134557" x14ac:dyDescent="0.25"/>
    <row r="134558" x14ac:dyDescent="0.25"/>
    <row r="134559" x14ac:dyDescent="0.25"/>
    <row r="134560" x14ac:dyDescent="0.25"/>
    <row r="134561" x14ac:dyDescent="0.25"/>
    <row r="134562" x14ac:dyDescent="0.25"/>
    <row r="134563" x14ac:dyDescent="0.25"/>
    <row r="134564" x14ac:dyDescent="0.25"/>
    <row r="134565" x14ac:dyDescent="0.25"/>
    <row r="134566" x14ac:dyDescent="0.25"/>
    <row r="134567" x14ac:dyDescent="0.25"/>
    <row r="134568" x14ac:dyDescent="0.25"/>
    <row r="134569" x14ac:dyDescent="0.25"/>
    <row r="134570" x14ac:dyDescent="0.25"/>
    <row r="134571" x14ac:dyDescent="0.25"/>
    <row r="134572" x14ac:dyDescent="0.25"/>
    <row r="134573" x14ac:dyDescent="0.25"/>
    <row r="134574" x14ac:dyDescent="0.25"/>
    <row r="134575" x14ac:dyDescent="0.25"/>
    <row r="134576" x14ac:dyDescent="0.25"/>
    <row r="134577" x14ac:dyDescent="0.25"/>
    <row r="134578" x14ac:dyDescent="0.25"/>
    <row r="134579" x14ac:dyDescent="0.25"/>
    <row r="134580" x14ac:dyDescent="0.25"/>
    <row r="134581" x14ac:dyDescent="0.25"/>
    <row r="134582" x14ac:dyDescent="0.25"/>
    <row r="134583" x14ac:dyDescent="0.25"/>
    <row r="134584" x14ac:dyDescent="0.25"/>
    <row r="134585" x14ac:dyDescent="0.25"/>
    <row r="134586" x14ac:dyDescent="0.25"/>
    <row r="134587" x14ac:dyDescent="0.25"/>
    <row r="134588" x14ac:dyDescent="0.25"/>
    <row r="134589" x14ac:dyDescent="0.25"/>
    <row r="134590" x14ac:dyDescent="0.25"/>
    <row r="134591" x14ac:dyDescent="0.25"/>
    <row r="134592" x14ac:dyDescent="0.25"/>
    <row r="134593" x14ac:dyDescent="0.25"/>
    <row r="134594" x14ac:dyDescent="0.25"/>
    <row r="134595" x14ac:dyDescent="0.25"/>
    <row r="134596" x14ac:dyDescent="0.25"/>
    <row r="134597" x14ac:dyDescent="0.25"/>
    <row r="134598" x14ac:dyDescent="0.25"/>
    <row r="134599" x14ac:dyDescent="0.25"/>
    <row r="134600" x14ac:dyDescent="0.25"/>
    <row r="134601" x14ac:dyDescent="0.25"/>
    <row r="134602" x14ac:dyDescent="0.25"/>
    <row r="134603" x14ac:dyDescent="0.25"/>
    <row r="134604" x14ac:dyDescent="0.25"/>
    <row r="134605" x14ac:dyDescent="0.25"/>
    <row r="134606" x14ac:dyDescent="0.25"/>
    <row r="134607" x14ac:dyDescent="0.25"/>
    <row r="134608" x14ac:dyDescent="0.25"/>
    <row r="134609" x14ac:dyDescent="0.25"/>
    <row r="134610" x14ac:dyDescent="0.25"/>
    <row r="134611" x14ac:dyDescent="0.25"/>
    <row r="134612" x14ac:dyDescent="0.25"/>
    <row r="134613" x14ac:dyDescent="0.25"/>
    <row r="134614" x14ac:dyDescent="0.25"/>
    <row r="134615" x14ac:dyDescent="0.25"/>
    <row r="134616" x14ac:dyDescent="0.25"/>
    <row r="134617" x14ac:dyDescent="0.25"/>
    <row r="134618" x14ac:dyDescent="0.25"/>
    <row r="134619" x14ac:dyDescent="0.25"/>
    <row r="134620" x14ac:dyDescent="0.25"/>
    <row r="134621" x14ac:dyDescent="0.25"/>
    <row r="134622" x14ac:dyDescent="0.25"/>
    <row r="134623" x14ac:dyDescent="0.25"/>
    <row r="134624" x14ac:dyDescent="0.25"/>
    <row r="134625" x14ac:dyDescent="0.25"/>
    <row r="134626" x14ac:dyDescent="0.25"/>
    <row r="134627" x14ac:dyDescent="0.25"/>
    <row r="134628" x14ac:dyDescent="0.25"/>
    <row r="134629" x14ac:dyDescent="0.25"/>
    <row r="134630" x14ac:dyDescent="0.25"/>
    <row r="134631" x14ac:dyDescent="0.25"/>
    <row r="134632" x14ac:dyDescent="0.25"/>
    <row r="134633" x14ac:dyDescent="0.25"/>
    <row r="134634" x14ac:dyDescent="0.25"/>
    <row r="134635" x14ac:dyDescent="0.25"/>
    <row r="134636" x14ac:dyDescent="0.25"/>
    <row r="134637" x14ac:dyDescent="0.25"/>
    <row r="134638" x14ac:dyDescent="0.25"/>
    <row r="134639" x14ac:dyDescent="0.25"/>
    <row r="134640" x14ac:dyDescent="0.25"/>
    <row r="134641" x14ac:dyDescent="0.25"/>
    <row r="134642" x14ac:dyDescent="0.25"/>
    <row r="134643" x14ac:dyDescent="0.25"/>
    <row r="134644" x14ac:dyDescent="0.25"/>
    <row r="134645" x14ac:dyDescent="0.25"/>
    <row r="134646" x14ac:dyDescent="0.25"/>
    <row r="134647" x14ac:dyDescent="0.25"/>
    <row r="134648" x14ac:dyDescent="0.25"/>
    <row r="134649" x14ac:dyDescent="0.25"/>
    <row r="134650" x14ac:dyDescent="0.25"/>
    <row r="134651" x14ac:dyDescent="0.25"/>
    <row r="134652" x14ac:dyDescent="0.25"/>
    <row r="134653" x14ac:dyDescent="0.25"/>
    <row r="134654" x14ac:dyDescent="0.25"/>
    <row r="134655" x14ac:dyDescent="0.25"/>
    <row r="134656" x14ac:dyDescent="0.25"/>
    <row r="134657" x14ac:dyDescent="0.25"/>
    <row r="134658" x14ac:dyDescent="0.25"/>
    <row r="134659" x14ac:dyDescent="0.25"/>
    <row r="134660" x14ac:dyDescent="0.25"/>
    <row r="134661" x14ac:dyDescent="0.25"/>
    <row r="134662" x14ac:dyDescent="0.25"/>
    <row r="134663" x14ac:dyDescent="0.25"/>
    <row r="134664" x14ac:dyDescent="0.25"/>
    <row r="134665" x14ac:dyDescent="0.25"/>
    <row r="134666" x14ac:dyDescent="0.25"/>
    <row r="134667" x14ac:dyDescent="0.25"/>
    <row r="134668" x14ac:dyDescent="0.25"/>
    <row r="134669" x14ac:dyDescent="0.25"/>
    <row r="134670" x14ac:dyDescent="0.25"/>
    <row r="134671" x14ac:dyDescent="0.25"/>
    <row r="134672" x14ac:dyDescent="0.25"/>
    <row r="134673" x14ac:dyDescent="0.25"/>
    <row r="134674" x14ac:dyDescent="0.25"/>
    <row r="134675" x14ac:dyDescent="0.25"/>
    <row r="134676" x14ac:dyDescent="0.25"/>
    <row r="134677" x14ac:dyDescent="0.25"/>
    <row r="134678" x14ac:dyDescent="0.25"/>
    <row r="134679" x14ac:dyDescent="0.25"/>
    <row r="134680" x14ac:dyDescent="0.25"/>
    <row r="134681" x14ac:dyDescent="0.25"/>
    <row r="134682" x14ac:dyDescent="0.25"/>
    <row r="134683" x14ac:dyDescent="0.25"/>
    <row r="134684" x14ac:dyDescent="0.25"/>
    <row r="134685" x14ac:dyDescent="0.25"/>
    <row r="134686" x14ac:dyDescent="0.25"/>
    <row r="134687" x14ac:dyDescent="0.25"/>
    <row r="134688" x14ac:dyDescent="0.25"/>
    <row r="134689" x14ac:dyDescent="0.25"/>
    <row r="134690" x14ac:dyDescent="0.25"/>
    <row r="134691" x14ac:dyDescent="0.25"/>
    <row r="134692" x14ac:dyDescent="0.25"/>
    <row r="134693" x14ac:dyDescent="0.25"/>
    <row r="134694" x14ac:dyDescent="0.25"/>
    <row r="134695" x14ac:dyDescent="0.25"/>
    <row r="134696" x14ac:dyDescent="0.25"/>
    <row r="134697" x14ac:dyDescent="0.25"/>
    <row r="134698" x14ac:dyDescent="0.25"/>
    <row r="134699" x14ac:dyDescent="0.25"/>
    <row r="134700" x14ac:dyDescent="0.25"/>
    <row r="134701" x14ac:dyDescent="0.25"/>
    <row r="134702" x14ac:dyDescent="0.25"/>
    <row r="134703" x14ac:dyDescent="0.25"/>
    <row r="134704" x14ac:dyDescent="0.25"/>
    <row r="134705" x14ac:dyDescent="0.25"/>
    <row r="134706" x14ac:dyDescent="0.25"/>
    <row r="134707" x14ac:dyDescent="0.25"/>
    <row r="134708" x14ac:dyDescent="0.25"/>
    <row r="134709" x14ac:dyDescent="0.25"/>
    <row r="134710" x14ac:dyDescent="0.25"/>
    <row r="134711" x14ac:dyDescent="0.25"/>
    <row r="134712" x14ac:dyDescent="0.25"/>
    <row r="134713" x14ac:dyDescent="0.25"/>
    <row r="134714" x14ac:dyDescent="0.25"/>
    <row r="134715" x14ac:dyDescent="0.25"/>
    <row r="134716" x14ac:dyDescent="0.25"/>
    <row r="134717" x14ac:dyDescent="0.25"/>
    <row r="134718" x14ac:dyDescent="0.25"/>
    <row r="134719" x14ac:dyDescent="0.25"/>
    <row r="134720" x14ac:dyDescent="0.25"/>
    <row r="134721" x14ac:dyDescent="0.25"/>
    <row r="134722" x14ac:dyDescent="0.25"/>
    <row r="134723" x14ac:dyDescent="0.25"/>
    <row r="134724" x14ac:dyDescent="0.25"/>
    <row r="134725" x14ac:dyDescent="0.25"/>
    <row r="134726" x14ac:dyDescent="0.25"/>
    <row r="134727" x14ac:dyDescent="0.25"/>
    <row r="134728" x14ac:dyDescent="0.25"/>
    <row r="134729" x14ac:dyDescent="0.25"/>
    <row r="134730" x14ac:dyDescent="0.25"/>
    <row r="134731" x14ac:dyDescent="0.25"/>
    <row r="134732" x14ac:dyDescent="0.25"/>
    <row r="134733" x14ac:dyDescent="0.25"/>
    <row r="134734" x14ac:dyDescent="0.25"/>
    <row r="134735" x14ac:dyDescent="0.25"/>
    <row r="134736" x14ac:dyDescent="0.25"/>
    <row r="134737" x14ac:dyDescent="0.25"/>
    <row r="134738" x14ac:dyDescent="0.25"/>
    <row r="134739" x14ac:dyDescent="0.25"/>
    <row r="134740" x14ac:dyDescent="0.25"/>
    <row r="134741" x14ac:dyDescent="0.25"/>
    <row r="134742" x14ac:dyDescent="0.25"/>
    <row r="134743" x14ac:dyDescent="0.25"/>
    <row r="134744" x14ac:dyDescent="0.25"/>
    <row r="134745" x14ac:dyDescent="0.25"/>
    <row r="134746" x14ac:dyDescent="0.25"/>
    <row r="134747" x14ac:dyDescent="0.25"/>
    <row r="134748" x14ac:dyDescent="0.25"/>
    <row r="134749" x14ac:dyDescent="0.25"/>
    <row r="134750" x14ac:dyDescent="0.25"/>
    <row r="134751" x14ac:dyDescent="0.25"/>
    <row r="134752" x14ac:dyDescent="0.25"/>
    <row r="134753" x14ac:dyDescent="0.25"/>
    <row r="134754" x14ac:dyDescent="0.25"/>
    <row r="134755" x14ac:dyDescent="0.25"/>
    <row r="134756" x14ac:dyDescent="0.25"/>
    <row r="134757" x14ac:dyDescent="0.25"/>
    <row r="134758" x14ac:dyDescent="0.25"/>
    <row r="134759" x14ac:dyDescent="0.25"/>
    <row r="134760" x14ac:dyDescent="0.25"/>
    <row r="134761" x14ac:dyDescent="0.25"/>
    <row r="134762" x14ac:dyDescent="0.25"/>
    <row r="134763" x14ac:dyDescent="0.25"/>
    <row r="134764" x14ac:dyDescent="0.25"/>
    <row r="134765" x14ac:dyDescent="0.25"/>
    <row r="134766" x14ac:dyDescent="0.25"/>
    <row r="134767" x14ac:dyDescent="0.25"/>
    <row r="134768" x14ac:dyDescent="0.25"/>
    <row r="134769" x14ac:dyDescent="0.25"/>
    <row r="134770" x14ac:dyDescent="0.25"/>
    <row r="134771" x14ac:dyDescent="0.25"/>
    <row r="134772" x14ac:dyDescent="0.25"/>
    <row r="134773" x14ac:dyDescent="0.25"/>
    <row r="134774" x14ac:dyDescent="0.25"/>
    <row r="134775" x14ac:dyDescent="0.25"/>
    <row r="134776" x14ac:dyDescent="0.25"/>
    <row r="134777" x14ac:dyDescent="0.25"/>
    <row r="134778" x14ac:dyDescent="0.25"/>
    <row r="134779" x14ac:dyDescent="0.25"/>
    <row r="134780" x14ac:dyDescent="0.25"/>
    <row r="134781" x14ac:dyDescent="0.25"/>
    <row r="134782" x14ac:dyDescent="0.25"/>
    <row r="134783" x14ac:dyDescent="0.25"/>
    <row r="134784" x14ac:dyDescent="0.25"/>
    <row r="134785" x14ac:dyDescent="0.25"/>
    <row r="134786" x14ac:dyDescent="0.25"/>
    <row r="134787" x14ac:dyDescent="0.25"/>
    <row r="134788" x14ac:dyDescent="0.25"/>
    <row r="134789" x14ac:dyDescent="0.25"/>
    <row r="134790" x14ac:dyDescent="0.25"/>
    <row r="134791" x14ac:dyDescent="0.25"/>
    <row r="134792" x14ac:dyDescent="0.25"/>
    <row r="134793" x14ac:dyDescent="0.25"/>
    <row r="134794" x14ac:dyDescent="0.25"/>
    <row r="134795" x14ac:dyDescent="0.25"/>
    <row r="134796" x14ac:dyDescent="0.25"/>
    <row r="134797" x14ac:dyDescent="0.25"/>
    <row r="134798" x14ac:dyDescent="0.25"/>
    <row r="134799" x14ac:dyDescent="0.25"/>
    <row r="134800" x14ac:dyDescent="0.25"/>
    <row r="134801" x14ac:dyDescent="0.25"/>
    <row r="134802" x14ac:dyDescent="0.25"/>
    <row r="134803" x14ac:dyDescent="0.25"/>
    <row r="134804" x14ac:dyDescent="0.25"/>
    <row r="134805" x14ac:dyDescent="0.25"/>
    <row r="134806" x14ac:dyDescent="0.25"/>
    <row r="134807" x14ac:dyDescent="0.25"/>
    <row r="134808" x14ac:dyDescent="0.25"/>
    <row r="134809" x14ac:dyDescent="0.25"/>
    <row r="134810" x14ac:dyDescent="0.25"/>
    <row r="134811" x14ac:dyDescent="0.25"/>
    <row r="134812" x14ac:dyDescent="0.25"/>
    <row r="134813" x14ac:dyDescent="0.25"/>
    <row r="134814" x14ac:dyDescent="0.25"/>
    <row r="134815" x14ac:dyDescent="0.25"/>
    <row r="134816" x14ac:dyDescent="0.25"/>
    <row r="134817" x14ac:dyDescent="0.25"/>
    <row r="134818" x14ac:dyDescent="0.25"/>
    <row r="134819" x14ac:dyDescent="0.25"/>
    <row r="134820" x14ac:dyDescent="0.25"/>
    <row r="134821" x14ac:dyDescent="0.25"/>
    <row r="134822" x14ac:dyDescent="0.25"/>
    <row r="134823" x14ac:dyDescent="0.25"/>
    <row r="134824" x14ac:dyDescent="0.25"/>
    <row r="134825" x14ac:dyDescent="0.25"/>
    <row r="134826" x14ac:dyDescent="0.25"/>
    <row r="134827" x14ac:dyDescent="0.25"/>
    <row r="134828" x14ac:dyDescent="0.25"/>
    <row r="134829" x14ac:dyDescent="0.25"/>
    <row r="134830" x14ac:dyDescent="0.25"/>
    <row r="134831" x14ac:dyDescent="0.25"/>
    <row r="134832" x14ac:dyDescent="0.25"/>
    <row r="134833" x14ac:dyDescent="0.25"/>
    <row r="134834" x14ac:dyDescent="0.25"/>
    <row r="134835" x14ac:dyDescent="0.25"/>
    <row r="134836" x14ac:dyDescent="0.25"/>
    <row r="134837" x14ac:dyDescent="0.25"/>
    <row r="134838" x14ac:dyDescent="0.25"/>
    <row r="134839" x14ac:dyDescent="0.25"/>
    <row r="134840" x14ac:dyDescent="0.25"/>
    <row r="134841" x14ac:dyDescent="0.25"/>
    <row r="134842" x14ac:dyDescent="0.25"/>
    <row r="134843" x14ac:dyDescent="0.25"/>
    <row r="134844" x14ac:dyDescent="0.25"/>
    <row r="134845" x14ac:dyDescent="0.25"/>
    <row r="134846" x14ac:dyDescent="0.25"/>
    <row r="134847" x14ac:dyDescent="0.25"/>
    <row r="134848" x14ac:dyDescent="0.25"/>
    <row r="134849" x14ac:dyDescent="0.25"/>
    <row r="134850" x14ac:dyDescent="0.25"/>
    <row r="134851" x14ac:dyDescent="0.25"/>
    <row r="134852" x14ac:dyDescent="0.25"/>
    <row r="134853" x14ac:dyDescent="0.25"/>
    <row r="134854" x14ac:dyDescent="0.25"/>
    <row r="134855" x14ac:dyDescent="0.25"/>
    <row r="134856" x14ac:dyDescent="0.25"/>
    <row r="134857" x14ac:dyDescent="0.25"/>
    <row r="134858" x14ac:dyDescent="0.25"/>
    <row r="134859" x14ac:dyDescent="0.25"/>
    <row r="134860" x14ac:dyDescent="0.25"/>
    <row r="134861" x14ac:dyDescent="0.25"/>
    <row r="134862" x14ac:dyDescent="0.25"/>
    <row r="134863" x14ac:dyDescent="0.25"/>
    <row r="134864" x14ac:dyDescent="0.25"/>
    <row r="134865" x14ac:dyDescent="0.25"/>
    <row r="134866" x14ac:dyDescent="0.25"/>
    <row r="134867" x14ac:dyDescent="0.25"/>
    <row r="134868" x14ac:dyDescent="0.25"/>
    <row r="134869" x14ac:dyDescent="0.25"/>
    <row r="134870" x14ac:dyDescent="0.25"/>
    <row r="134871" x14ac:dyDescent="0.25"/>
    <row r="134872" x14ac:dyDescent="0.25"/>
    <row r="134873" x14ac:dyDescent="0.25"/>
    <row r="134874" x14ac:dyDescent="0.25"/>
    <row r="134875" x14ac:dyDescent="0.25"/>
    <row r="134876" x14ac:dyDescent="0.25"/>
    <row r="134877" x14ac:dyDescent="0.25"/>
    <row r="134878" x14ac:dyDescent="0.25"/>
    <row r="134879" x14ac:dyDescent="0.25"/>
    <row r="134880" x14ac:dyDescent="0.25"/>
    <row r="134881" x14ac:dyDescent="0.25"/>
    <row r="134882" x14ac:dyDescent="0.25"/>
    <row r="134883" x14ac:dyDescent="0.25"/>
    <row r="134884" x14ac:dyDescent="0.25"/>
    <row r="134885" x14ac:dyDescent="0.25"/>
    <row r="134886" x14ac:dyDescent="0.25"/>
    <row r="134887" x14ac:dyDescent="0.25"/>
    <row r="134888" x14ac:dyDescent="0.25"/>
    <row r="134889" x14ac:dyDescent="0.25"/>
    <row r="134890" x14ac:dyDescent="0.25"/>
    <row r="134891" x14ac:dyDescent="0.25"/>
    <row r="134892" x14ac:dyDescent="0.25"/>
    <row r="134893" x14ac:dyDescent="0.25"/>
    <row r="134894" x14ac:dyDescent="0.25"/>
    <row r="134895" x14ac:dyDescent="0.25"/>
    <row r="134896" x14ac:dyDescent="0.25"/>
    <row r="134897" x14ac:dyDescent="0.25"/>
    <row r="134898" x14ac:dyDescent="0.25"/>
    <row r="134899" x14ac:dyDescent="0.25"/>
    <row r="134900" x14ac:dyDescent="0.25"/>
    <row r="134901" x14ac:dyDescent="0.25"/>
    <row r="134902" x14ac:dyDescent="0.25"/>
    <row r="134903" x14ac:dyDescent="0.25"/>
    <row r="134904" x14ac:dyDescent="0.25"/>
    <row r="134905" x14ac:dyDescent="0.25"/>
    <row r="134906" x14ac:dyDescent="0.25"/>
    <row r="134907" x14ac:dyDescent="0.25"/>
    <row r="134908" x14ac:dyDescent="0.25"/>
    <row r="134909" x14ac:dyDescent="0.25"/>
    <row r="134910" x14ac:dyDescent="0.25"/>
    <row r="134911" x14ac:dyDescent="0.25"/>
    <row r="134912" x14ac:dyDescent="0.25"/>
    <row r="134913" x14ac:dyDescent="0.25"/>
    <row r="134914" x14ac:dyDescent="0.25"/>
    <row r="134915" x14ac:dyDescent="0.25"/>
    <row r="134916" x14ac:dyDescent="0.25"/>
    <row r="134917" x14ac:dyDescent="0.25"/>
    <row r="134918" x14ac:dyDescent="0.25"/>
    <row r="134919" x14ac:dyDescent="0.25"/>
    <row r="134920" x14ac:dyDescent="0.25"/>
    <row r="134921" x14ac:dyDescent="0.25"/>
    <row r="134922" x14ac:dyDescent="0.25"/>
    <row r="134923" x14ac:dyDescent="0.25"/>
    <row r="134924" x14ac:dyDescent="0.25"/>
    <row r="134925" x14ac:dyDescent="0.25"/>
    <row r="134926" x14ac:dyDescent="0.25"/>
    <row r="134927" x14ac:dyDescent="0.25"/>
    <row r="134928" x14ac:dyDescent="0.25"/>
    <row r="134929" x14ac:dyDescent="0.25"/>
    <row r="134930" x14ac:dyDescent="0.25"/>
    <row r="134931" x14ac:dyDescent="0.25"/>
    <row r="134932" x14ac:dyDescent="0.25"/>
    <row r="134933" x14ac:dyDescent="0.25"/>
    <row r="134934" x14ac:dyDescent="0.25"/>
    <row r="134935" x14ac:dyDescent="0.25"/>
    <row r="134936" x14ac:dyDescent="0.25"/>
    <row r="134937" x14ac:dyDescent="0.25"/>
    <row r="134938" x14ac:dyDescent="0.25"/>
    <row r="134939" x14ac:dyDescent="0.25"/>
    <row r="134940" x14ac:dyDescent="0.25"/>
    <row r="134941" x14ac:dyDescent="0.25"/>
    <row r="134942" x14ac:dyDescent="0.25"/>
    <row r="134943" x14ac:dyDescent="0.25"/>
    <row r="134944" x14ac:dyDescent="0.25"/>
    <row r="134945" x14ac:dyDescent="0.25"/>
    <row r="134946" x14ac:dyDescent="0.25"/>
    <row r="134947" x14ac:dyDescent="0.25"/>
    <row r="134948" x14ac:dyDescent="0.25"/>
    <row r="134949" x14ac:dyDescent="0.25"/>
    <row r="134950" x14ac:dyDescent="0.25"/>
    <row r="134951" x14ac:dyDescent="0.25"/>
    <row r="134952" x14ac:dyDescent="0.25"/>
    <row r="134953" x14ac:dyDescent="0.25"/>
    <row r="134954" x14ac:dyDescent="0.25"/>
    <row r="134955" x14ac:dyDescent="0.25"/>
    <row r="134956" x14ac:dyDescent="0.25"/>
    <row r="134957" x14ac:dyDescent="0.25"/>
    <row r="134958" x14ac:dyDescent="0.25"/>
    <row r="134959" x14ac:dyDescent="0.25"/>
    <row r="134960" x14ac:dyDescent="0.25"/>
    <row r="134961" x14ac:dyDescent="0.25"/>
    <row r="134962" x14ac:dyDescent="0.25"/>
    <row r="134963" x14ac:dyDescent="0.25"/>
    <row r="134964" x14ac:dyDescent="0.25"/>
    <row r="134965" x14ac:dyDescent="0.25"/>
    <row r="134966" x14ac:dyDescent="0.25"/>
    <row r="134967" x14ac:dyDescent="0.25"/>
    <row r="134968" x14ac:dyDescent="0.25"/>
    <row r="134969" x14ac:dyDescent="0.25"/>
    <row r="134970" x14ac:dyDescent="0.25"/>
    <row r="134971" x14ac:dyDescent="0.25"/>
    <row r="134972" x14ac:dyDescent="0.25"/>
    <row r="134973" x14ac:dyDescent="0.25"/>
    <row r="134974" x14ac:dyDescent="0.25"/>
    <row r="134975" x14ac:dyDescent="0.25"/>
    <row r="134976" x14ac:dyDescent="0.25"/>
    <row r="134977" x14ac:dyDescent="0.25"/>
    <row r="134978" x14ac:dyDescent="0.25"/>
    <row r="134979" x14ac:dyDescent="0.25"/>
    <row r="134980" x14ac:dyDescent="0.25"/>
    <row r="134981" x14ac:dyDescent="0.25"/>
    <row r="134982" x14ac:dyDescent="0.25"/>
    <row r="134983" x14ac:dyDescent="0.25"/>
    <row r="134984" x14ac:dyDescent="0.25"/>
    <row r="134985" x14ac:dyDescent="0.25"/>
    <row r="134986" x14ac:dyDescent="0.25"/>
    <row r="134987" x14ac:dyDescent="0.25"/>
    <row r="134988" x14ac:dyDescent="0.25"/>
    <row r="134989" x14ac:dyDescent="0.25"/>
    <row r="134990" x14ac:dyDescent="0.25"/>
    <row r="134991" x14ac:dyDescent="0.25"/>
    <row r="134992" x14ac:dyDescent="0.25"/>
    <row r="134993" x14ac:dyDescent="0.25"/>
    <row r="134994" x14ac:dyDescent="0.25"/>
    <row r="134995" x14ac:dyDescent="0.25"/>
    <row r="134996" x14ac:dyDescent="0.25"/>
    <row r="134997" x14ac:dyDescent="0.25"/>
    <row r="134998" x14ac:dyDescent="0.25"/>
    <row r="134999" x14ac:dyDescent="0.25"/>
    <row r="135000" x14ac:dyDescent="0.25"/>
    <row r="135001" x14ac:dyDescent="0.25"/>
    <row r="135002" x14ac:dyDescent="0.25"/>
    <row r="135003" x14ac:dyDescent="0.25"/>
    <row r="135004" x14ac:dyDescent="0.25"/>
    <row r="135005" x14ac:dyDescent="0.25"/>
    <row r="135006" x14ac:dyDescent="0.25"/>
    <row r="135007" x14ac:dyDescent="0.25"/>
    <row r="135008" x14ac:dyDescent="0.25"/>
    <row r="135009" x14ac:dyDescent="0.25"/>
    <row r="135010" x14ac:dyDescent="0.25"/>
    <row r="135011" x14ac:dyDescent="0.25"/>
    <row r="135012" x14ac:dyDescent="0.25"/>
    <row r="135013" x14ac:dyDescent="0.25"/>
    <row r="135014" x14ac:dyDescent="0.25"/>
    <row r="135015" x14ac:dyDescent="0.25"/>
    <row r="135016" x14ac:dyDescent="0.25"/>
    <row r="135017" x14ac:dyDescent="0.25"/>
    <row r="135018" x14ac:dyDescent="0.25"/>
    <row r="135019" x14ac:dyDescent="0.25"/>
    <row r="135020" x14ac:dyDescent="0.25"/>
    <row r="135021" x14ac:dyDescent="0.25"/>
    <row r="135022" x14ac:dyDescent="0.25"/>
    <row r="135023" x14ac:dyDescent="0.25"/>
    <row r="135024" x14ac:dyDescent="0.25"/>
    <row r="135025" x14ac:dyDescent="0.25"/>
    <row r="135026" x14ac:dyDescent="0.25"/>
    <row r="135027" x14ac:dyDescent="0.25"/>
    <row r="135028" x14ac:dyDescent="0.25"/>
    <row r="135029" x14ac:dyDescent="0.25"/>
    <row r="135030" x14ac:dyDescent="0.25"/>
    <row r="135031" x14ac:dyDescent="0.25"/>
    <row r="135032" x14ac:dyDescent="0.25"/>
    <row r="135033" x14ac:dyDescent="0.25"/>
    <row r="135034" x14ac:dyDescent="0.25"/>
    <row r="135035" x14ac:dyDescent="0.25"/>
    <row r="135036" x14ac:dyDescent="0.25"/>
    <row r="135037" x14ac:dyDescent="0.25"/>
    <row r="135038" x14ac:dyDescent="0.25"/>
    <row r="135039" x14ac:dyDescent="0.25"/>
    <row r="135040" x14ac:dyDescent="0.25"/>
    <row r="135041" x14ac:dyDescent="0.25"/>
    <row r="135042" x14ac:dyDescent="0.25"/>
    <row r="135043" x14ac:dyDescent="0.25"/>
    <row r="135044" x14ac:dyDescent="0.25"/>
    <row r="135045" x14ac:dyDescent="0.25"/>
    <row r="135046" x14ac:dyDescent="0.25"/>
    <row r="135047" x14ac:dyDescent="0.25"/>
    <row r="135048" x14ac:dyDescent="0.25"/>
    <row r="135049" x14ac:dyDescent="0.25"/>
    <row r="135050" x14ac:dyDescent="0.25"/>
    <row r="135051" x14ac:dyDescent="0.25"/>
    <row r="135052" x14ac:dyDescent="0.25"/>
    <row r="135053" x14ac:dyDescent="0.25"/>
    <row r="135054" x14ac:dyDescent="0.25"/>
    <row r="135055" x14ac:dyDescent="0.25"/>
    <row r="135056" x14ac:dyDescent="0.25"/>
    <row r="135057" x14ac:dyDescent="0.25"/>
    <row r="135058" x14ac:dyDescent="0.25"/>
    <row r="135059" x14ac:dyDescent="0.25"/>
    <row r="135060" x14ac:dyDescent="0.25"/>
    <row r="135061" x14ac:dyDescent="0.25"/>
    <row r="135062" x14ac:dyDescent="0.25"/>
    <row r="135063" x14ac:dyDescent="0.25"/>
    <row r="135064" x14ac:dyDescent="0.25"/>
    <row r="135065" x14ac:dyDescent="0.25"/>
    <row r="135066" x14ac:dyDescent="0.25"/>
    <row r="135067" x14ac:dyDescent="0.25"/>
    <row r="135068" x14ac:dyDescent="0.25"/>
    <row r="135069" x14ac:dyDescent="0.25"/>
    <row r="135070" x14ac:dyDescent="0.25"/>
    <row r="135071" x14ac:dyDescent="0.25"/>
    <row r="135072" x14ac:dyDescent="0.25"/>
    <row r="135073" x14ac:dyDescent="0.25"/>
    <row r="135074" x14ac:dyDescent="0.25"/>
    <row r="135075" x14ac:dyDescent="0.25"/>
    <row r="135076" x14ac:dyDescent="0.25"/>
    <row r="135077" x14ac:dyDescent="0.25"/>
    <row r="135078" x14ac:dyDescent="0.25"/>
    <row r="135079" x14ac:dyDescent="0.25"/>
    <row r="135080" x14ac:dyDescent="0.25"/>
    <row r="135081" x14ac:dyDescent="0.25"/>
    <row r="135082" x14ac:dyDescent="0.25"/>
    <row r="135083" x14ac:dyDescent="0.25"/>
    <row r="135084" x14ac:dyDescent="0.25"/>
    <row r="135085" x14ac:dyDescent="0.25"/>
    <row r="135086" x14ac:dyDescent="0.25"/>
    <row r="135087" x14ac:dyDescent="0.25"/>
    <row r="135088" x14ac:dyDescent="0.25"/>
    <row r="135089" x14ac:dyDescent="0.25"/>
    <row r="135090" x14ac:dyDescent="0.25"/>
    <row r="135091" x14ac:dyDescent="0.25"/>
    <row r="135092" x14ac:dyDescent="0.25"/>
    <row r="135093" x14ac:dyDescent="0.25"/>
    <row r="135094" x14ac:dyDescent="0.25"/>
    <row r="135095" x14ac:dyDescent="0.25"/>
    <row r="135096" x14ac:dyDescent="0.25"/>
    <row r="135097" x14ac:dyDescent="0.25"/>
    <row r="135098" x14ac:dyDescent="0.25"/>
    <row r="135099" x14ac:dyDescent="0.25"/>
    <row r="135100" x14ac:dyDescent="0.25"/>
    <row r="135101" x14ac:dyDescent="0.25"/>
    <row r="135102" x14ac:dyDescent="0.25"/>
    <row r="135103" x14ac:dyDescent="0.25"/>
    <row r="135104" x14ac:dyDescent="0.25"/>
    <row r="135105" x14ac:dyDescent="0.25"/>
    <row r="135106" x14ac:dyDescent="0.25"/>
    <row r="135107" x14ac:dyDescent="0.25"/>
    <row r="135108" x14ac:dyDescent="0.25"/>
    <row r="135109" x14ac:dyDescent="0.25"/>
    <row r="135110" x14ac:dyDescent="0.25"/>
    <row r="135111" x14ac:dyDescent="0.25"/>
    <row r="135112" x14ac:dyDescent="0.25"/>
    <row r="135113" x14ac:dyDescent="0.25"/>
    <row r="135114" x14ac:dyDescent="0.25"/>
    <row r="135115" x14ac:dyDescent="0.25"/>
    <row r="135116" x14ac:dyDescent="0.25"/>
    <row r="135117" x14ac:dyDescent="0.25"/>
    <row r="135118" x14ac:dyDescent="0.25"/>
    <row r="135119" x14ac:dyDescent="0.25"/>
    <row r="135120" x14ac:dyDescent="0.25"/>
    <row r="135121" x14ac:dyDescent="0.25"/>
    <row r="135122" x14ac:dyDescent="0.25"/>
    <row r="135123" x14ac:dyDescent="0.25"/>
    <row r="135124" x14ac:dyDescent="0.25"/>
    <row r="135125" x14ac:dyDescent="0.25"/>
    <row r="135126" x14ac:dyDescent="0.25"/>
    <row r="135127" x14ac:dyDescent="0.25"/>
    <row r="135128" x14ac:dyDescent="0.25"/>
    <row r="135129" x14ac:dyDescent="0.25"/>
    <row r="135130" x14ac:dyDescent="0.25"/>
    <row r="135131" x14ac:dyDescent="0.25"/>
    <row r="135132" x14ac:dyDescent="0.25"/>
    <row r="135133" x14ac:dyDescent="0.25"/>
    <row r="135134" x14ac:dyDescent="0.25"/>
    <row r="135135" x14ac:dyDescent="0.25"/>
    <row r="135136" x14ac:dyDescent="0.25"/>
    <row r="135137" x14ac:dyDescent="0.25"/>
    <row r="135138" x14ac:dyDescent="0.25"/>
    <row r="135139" x14ac:dyDescent="0.25"/>
    <row r="135140" x14ac:dyDescent="0.25"/>
    <row r="135141" x14ac:dyDescent="0.25"/>
    <row r="135142" x14ac:dyDescent="0.25"/>
    <row r="135143" x14ac:dyDescent="0.25"/>
    <row r="135144" x14ac:dyDescent="0.25"/>
    <row r="135145" x14ac:dyDescent="0.25"/>
    <row r="135146" x14ac:dyDescent="0.25"/>
    <row r="135147" x14ac:dyDescent="0.25"/>
    <row r="135148" x14ac:dyDescent="0.25"/>
    <row r="135149" x14ac:dyDescent="0.25"/>
    <row r="135150" x14ac:dyDescent="0.25"/>
    <row r="135151" x14ac:dyDescent="0.25"/>
    <row r="135152" x14ac:dyDescent="0.25"/>
    <row r="135153" x14ac:dyDescent="0.25"/>
    <row r="135154" x14ac:dyDescent="0.25"/>
    <row r="135155" x14ac:dyDescent="0.25"/>
    <row r="135156" x14ac:dyDescent="0.25"/>
    <row r="135157" x14ac:dyDescent="0.25"/>
    <row r="135158" x14ac:dyDescent="0.25"/>
    <row r="135159" x14ac:dyDescent="0.25"/>
    <row r="135160" x14ac:dyDescent="0.25"/>
    <row r="135161" x14ac:dyDescent="0.25"/>
    <row r="135162" x14ac:dyDescent="0.25"/>
    <row r="135163" x14ac:dyDescent="0.25"/>
    <row r="135164" x14ac:dyDescent="0.25"/>
    <row r="135165" x14ac:dyDescent="0.25"/>
    <row r="135166" x14ac:dyDescent="0.25"/>
    <row r="135167" x14ac:dyDescent="0.25"/>
    <row r="135168" x14ac:dyDescent="0.25"/>
    <row r="135169" x14ac:dyDescent="0.25"/>
    <row r="135170" x14ac:dyDescent="0.25"/>
    <row r="135171" x14ac:dyDescent="0.25"/>
    <row r="135172" x14ac:dyDescent="0.25"/>
    <row r="135173" x14ac:dyDescent="0.25"/>
    <row r="135174" x14ac:dyDescent="0.25"/>
    <row r="135175" x14ac:dyDescent="0.25"/>
    <row r="135176" x14ac:dyDescent="0.25"/>
    <row r="135177" x14ac:dyDescent="0.25"/>
    <row r="135178" x14ac:dyDescent="0.25"/>
    <row r="135179" x14ac:dyDescent="0.25"/>
    <row r="135180" x14ac:dyDescent="0.25"/>
    <row r="135181" x14ac:dyDescent="0.25"/>
    <row r="135182" x14ac:dyDescent="0.25"/>
    <row r="135183" x14ac:dyDescent="0.25"/>
    <row r="135184" x14ac:dyDescent="0.25"/>
    <row r="135185" x14ac:dyDescent="0.25"/>
    <row r="135186" x14ac:dyDescent="0.25"/>
    <row r="135187" x14ac:dyDescent="0.25"/>
    <row r="135188" x14ac:dyDescent="0.25"/>
    <row r="135189" x14ac:dyDescent="0.25"/>
    <row r="135190" x14ac:dyDescent="0.25"/>
    <row r="135191" x14ac:dyDescent="0.25"/>
    <row r="135192" x14ac:dyDescent="0.25"/>
    <row r="135193" x14ac:dyDescent="0.25"/>
    <row r="135194" x14ac:dyDescent="0.25"/>
    <row r="135195" x14ac:dyDescent="0.25"/>
    <row r="135196" x14ac:dyDescent="0.25"/>
    <row r="135197" x14ac:dyDescent="0.25"/>
    <row r="135198" x14ac:dyDescent="0.25"/>
    <row r="135199" x14ac:dyDescent="0.25"/>
    <row r="135200" x14ac:dyDescent="0.25"/>
    <row r="135201" x14ac:dyDescent="0.25"/>
    <row r="135202" x14ac:dyDescent="0.25"/>
    <row r="135203" x14ac:dyDescent="0.25"/>
    <row r="135204" x14ac:dyDescent="0.25"/>
    <row r="135205" x14ac:dyDescent="0.25"/>
    <row r="135206" x14ac:dyDescent="0.25"/>
    <row r="135207" x14ac:dyDescent="0.25"/>
    <row r="135208" x14ac:dyDescent="0.25"/>
    <row r="135209" x14ac:dyDescent="0.25"/>
    <row r="135210" x14ac:dyDescent="0.25"/>
    <row r="135211" x14ac:dyDescent="0.25"/>
    <row r="135212" x14ac:dyDescent="0.25"/>
    <row r="135213" x14ac:dyDescent="0.25"/>
    <row r="135214" x14ac:dyDescent="0.25"/>
    <row r="135215" x14ac:dyDescent="0.25"/>
    <row r="135216" x14ac:dyDescent="0.25"/>
    <row r="135217" x14ac:dyDescent="0.25"/>
    <row r="135218" x14ac:dyDescent="0.25"/>
    <row r="135219" x14ac:dyDescent="0.25"/>
    <row r="135220" x14ac:dyDescent="0.25"/>
    <row r="135221" x14ac:dyDescent="0.25"/>
    <row r="135222" x14ac:dyDescent="0.25"/>
    <row r="135223" x14ac:dyDescent="0.25"/>
    <row r="135224" x14ac:dyDescent="0.25"/>
    <row r="135225" x14ac:dyDescent="0.25"/>
    <row r="135226" x14ac:dyDescent="0.25"/>
    <row r="135227" x14ac:dyDescent="0.25"/>
    <row r="135228" x14ac:dyDescent="0.25"/>
    <row r="135229" x14ac:dyDescent="0.25"/>
    <row r="135230" x14ac:dyDescent="0.25"/>
    <row r="135231" x14ac:dyDescent="0.25"/>
    <row r="135232" x14ac:dyDescent="0.25"/>
    <row r="135233" x14ac:dyDescent="0.25"/>
    <row r="135234" x14ac:dyDescent="0.25"/>
    <row r="135235" x14ac:dyDescent="0.25"/>
    <row r="135236" x14ac:dyDescent="0.25"/>
    <row r="135237" x14ac:dyDescent="0.25"/>
    <row r="135238" x14ac:dyDescent="0.25"/>
    <row r="135239" x14ac:dyDescent="0.25"/>
    <row r="135240" x14ac:dyDescent="0.25"/>
    <row r="135241" x14ac:dyDescent="0.25"/>
    <row r="135242" x14ac:dyDescent="0.25"/>
    <row r="135243" x14ac:dyDescent="0.25"/>
    <row r="135244" x14ac:dyDescent="0.25"/>
    <row r="135245" x14ac:dyDescent="0.25"/>
    <row r="135246" x14ac:dyDescent="0.25"/>
    <row r="135247" x14ac:dyDescent="0.25"/>
    <row r="135248" x14ac:dyDescent="0.25"/>
    <row r="135249" x14ac:dyDescent="0.25"/>
    <row r="135250" x14ac:dyDescent="0.25"/>
    <row r="135251" x14ac:dyDescent="0.25"/>
    <row r="135252" x14ac:dyDescent="0.25"/>
    <row r="135253" x14ac:dyDescent="0.25"/>
    <row r="135254" x14ac:dyDescent="0.25"/>
    <row r="135255" x14ac:dyDescent="0.25"/>
    <row r="135256" x14ac:dyDescent="0.25"/>
    <row r="135257" x14ac:dyDescent="0.25"/>
    <row r="135258" x14ac:dyDescent="0.25"/>
    <row r="135259" x14ac:dyDescent="0.25"/>
    <row r="135260" x14ac:dyDescent="0.25"/>
    <row r="135261" x14ac:dyDescent="0.25"/>
    <row r="135262" x14ac:dyDescent="0.25"/>
    <row r="135263" x14ac:dyDescent="0.25"/>
    <row r="135264" x14ac:dyDescent="0.25"/>
    <row r="135265" x14ac:dyDescent="0.25"/>
    <row r="135266" x14ac:dyDescent="0.25"/>
    <row r="135267" x14ac:dyDescent="0.25"/>
    <row r="135268" x14ac:dyDescent="0.25"/>
    <row r="135269" x14ac:dyDescent="0.25"/>
    <row r="135270" x14ac:dyDescent="0.25"/>
    <row r="135271" x14ac:dyDescent="0.25"/>
    <row r="135272" x14ac:dyDescent="0.25"/>
    <row r="135273" x14ac:dyDescent="0.25"/>
    <row r="135274" x14ac:dyDescent="0.25"/>
    <row r="135275" x14ac:dyDescent="0.25"/>
    <row r="135276" x14ac:dyDescent="0.25"/>
    <row r="135277" x14ac:dyDescent="0.25"/>
    <row r="135278" x14ac:dyDescent="0.25"/>
    <row r="135279" x14ac:dyDescent="0.25"/>
    <row r="135280" x14ac:dyDescent="0.25"/>
    <row r="135281" x14ac:dyDescent="0.25"/>
    <row r="135282" x14ac:dyDescent="0.25"/>
    <row r="135283" x14ac:dyDescent="0.25"/>
    <row r="135284" x14ac:dyDescent="0.25"/>
    <row r="135285" x14ac:dyDescent="0.25"/>
    <row r="135286" x14ac:dyDescent="0.25"/>
    <row r="135287" x14ac:dyDescent="0.25"/>
    <row r="135288" x14ac:dyDescent="0.25"/>
    <row r="135289" x14ac:dyDescent="0.25"/>
    <row r="135290" x14ac:dyDescent="0.25"/>
    <row r="135291" x14ac:dyDescent="0.25"/>
    <row r="135292" x14ac:dyDescent="0.25"/>
    <row r="135293" x14ac:dyDescent="0.25"/>
    <row r="135294" x14ac:dyDescent="0.25"/>
    <row r="135295" x14ac:dyDescent="0.25"/>
    <row r="135296" x14ac:dyDescent="0.25"/>
    <row r="135297" x14ac:dyDescent="0.25"/>
    <row r="135298" x14ac:dyDescent="0.25"/>
    <row r="135299" x14ac:dyDescent="0.25"/>
    <row r="135300" x14ac:dyDescent="0.25"/>
    <row r="135301" x14ac:dyDescent="0.25"/>
    <row r="135302" x14ac:dyDescent="0.25"/>
    <row r="135303" x14ac:dyDescent="0.25"/>
    <row r="135304" x14ac:dyDescent="0.25"/>
    <row r="135305" x14ac:dyDescent="0.25"/>
    <row r="135306" x14ac:dyDescent="0.25"/>
    <row r="135307" x14ac:dyDescent="0.25"/>
    <row r="135308" x14ac:dyDescent="0.25"/>
    <row r="135309" x14ac:dyDescent="0.25"/>
    <row r="135310" x14ac:dyDescent="0.25"/>
    <row r="135311" x14ac:dyDescent="0.25"/>
    <row r="135312" x14ac:dyDescent="0.25"/>
    <row r="135313" x14ac:dyDescent="0.25"/>
    <row r="135314" x14ac:dyDescent="0.25"/>
    <row r="135315" x14ac:dyDescent="0.25"/>
    <row r="135316" x14ac:dyDescent="0.25"/>
    <row r="135317" x14ac:dyDescent="0.25"/>
    <row r="135318" x14ac:dyDescent="0.25"/>
    <row r="135319" x14ac:dyDescent="0.25"/>
    <row r="135320" x14ac:dyDescent="0.25"/>
    <row r="135321" x14ac:dyDescent="0.25"/>
    <row r="135322" x14ac:dyDescent="0.25"/>
    <row r="135323" x14ac:dyDescent="0.25"/>
    <row r="135324" x14ac:dyDescent="0.25"/>
    <row r="135325" x14ac:dyDescent="0.25"/>
    <row r="135326" x14ac:dyDescent="0.25"/>
    <row r="135327" x14ac:dyDescent="0.25"/>
    <row r="135328" x14ac:dyDescent="0.25"/>
    <row r="135329" x14ac:dyDescent="0.25"/>
    <row r="135330" x14ac:dyDescent="0.25"/>
    <row r="135331" x14ac:dyDescent="0.25"/>
    <row r="135332" x14ac:dyDescent="0.25"/>
    <row r="135333" x14ac:dyDescent="0.25"/>
    <row r="135334" x14ac:dyDescent="0.25"/>
    <row r="135335" x14ac:dyDescent="0.25"/>
    <row r="135336" x14ac:dyDescent="0.25"/>
    <row r="135337" x14ac:dyDescent="0.25"/>
    <row r="135338" x14ac:dyDescent="0.25"/>
    <row r="135339" x14ac:dyDescent="0.25"/>
    <row r="135340" x14ac:dyDescent="0.25"/>
    <row r="135341" x14ac:dyDescent="0.25"/>
    <row r="135342" x14ac:dyDescent="0.25"/>
    <row r="135343" x14ac:dyDescent="0.25"/>
    <row r="135344" x14ac:dyDescent="0.25"/>
    <row r="135345" x14ac:dyDescent="0.25"/>
    <row r="135346" x14ac:dyDescent="0.25"/>
    <row r="135347" x14ac:dyDescent="0.25"/>
    <row r="135348" x14ac:dyDescent="0.25"/>
    <row r="135349" x14ac:dyDescent="0.25"/>
    <row r="135350" x14ac:dyDescent="0.25"/>
    <row r="135351" x14ac:dyDescent="0.25"/>
    <row r="135352" x14ac:dyDescent="0.25"/>
    <row r="135353" x14ac:dyDescent="0.25"/>
    <row r="135354" x14ac:dyDescent="0.25"/>
    <row r="135355" x14ac:dyDescent="0.25"/>
    <row r="135356" x14ac:dyDescent="0.25"/>
    <row r="135357" x14ac:dyDescent="0.25"/>
    <row r="135358" x14ac:dyDescent="0.25"/>
    <row r="135359" x14ac:dyDescent="0.25"/>
    <row r="135360" x14ac:dyDescent="0.25"/>
    <row r="135361" x14ac:dyDescent="0.25"/>
    <row r="135362" x14ac:dyDescent="0.25"/>
    <row r="135363" x14ac:dyDescent="0.25"/>
    <row r="135364" x14ac:dyDescent="0.25"/>
    <row r="135365" x14ac:dyDescent="0.25"/>
    <row r="135366" x14ac:dyDescent="0.25"/>
    <row r="135367" x14ac:dyDescent="0.25"/>
    <row r="135368" x14ac:dyDescent="0.25"/>
    <row r="135369" x14ac:dyDescent="0.25"/>
    <row r="135370" x14ac:dyDescent="0.25"/>
    <row r="135371" x14ac:dyDescent="0.25"/>
    <row r="135372" x14ac:dyDescent="0.25"/>
    <row r="135373" x14ac:dyDescent="0.25"/>
    <row r="135374" x14ac:dyDescent="0.25"/>
    <row r="135375" x14ac:dyDescent="0.25"/>
    <row r="135376" x14ac:dyDescent="0.25"/>
    <row r="135377" x14ac:dyDescent="0.25"/>
    <row r="135378" x14ac:dyDescent="0.25"/>
    <row r="135379" x14ac:dyDescent="0.25"/>
    <row r="135380" x14ac:dyDescent="0.25"/>
    <row r="135381" x14ac:dyDescent="0.25"/>
    <row r="135382" x14ac:dyDescent="0.25"/>
    <row r="135383" x14ac:dyDescent="0.25"/>
    <row r="135384" x14ac:dyDescent="0.25"/>
    <row r="135385" x14ac:dyDescent="0.25"/>
    <row r="135386" x14ac:dyDescent="0.25"/>
    <row r="135387" x14ac:dyDescent="0.25"/>
    <row r="135388" x14ac:dyDescent="0.25"/>
    <row r="135389" x14ac:dyDescent="0.25"/>
    <row r="135390" x14ac:dyDescent="0.25"/>
    <row r="135391" x14ac:dyDescent="0.25"/>
    <row r="135392" x14ac:dyDescent="0.25"/>
    <row r="135393" x14ac:dyDescent="0.25"/>
    <row r="135394" x14ac:dyDescent="0.25"/>
    <row r="135395" x14ac:dyDescent="0.25"/>
    <row r="135396" x14ac:dyDescent="0.25"/>
    <row r="135397" x14ac:dyDescent="0.25"/>
    <row r="135398" x14ac:dyDescent="0.25"/>
    <row r="135399" x14ac:dyDescent="0.25"/>
    <row r="135400" x14ac:dyDescent="0.25"/>
    <row r="135401" x14ac:dyDescent="0.25"/>
    <row r="135402" x14ac:dyDescent="0.25"/>
    <row r="135403" x14ac:dyDescent="0.25"/>
    <row r="135404" x14ac:dyDescent="0.25"/>
    <row r="135405" x14ac:dyDescent="0.25"/>
    <row r="135406" x14ac:dyDescent="0.25"/>
    <row r="135407" x14ac:dyDescent="0.25"/>
    <row r="135408" x14ac:dyDescent="0.25"/>
    <row r="135409" x14ac:dyDescent="0.25"/>
    <row r="135410" x14ac:dyDescent="0.25"/>
    <row r="135411" x14ac:dyDescent="0.25"/>
    <row r="135412" x14ac:dyDescent="0.25"/>
    <row r="135413" x14ac:dyDescent="0.25"/>
    <row r="135414" x14ac:dyDescent="0.25"/>
    <row r="135415" x14ac:dyDescent="0.25"/>
    <row r="135416" x14ac:dyDescent="0.25"/>
    <row r="135417" x14ac:dyDescent="0.25"/>
    <row r="135418" x14ac:dyDescent="0.25"/>
    <row r="135419" x14ac:dyDescent="0.25"/>
    <row r="135420" x14ac:dyDescent="0.25"/>
    <row r="135421" x14ac:dyDescent="0.25"/>
    <row r="135422" x14ac:dyDescent="0.25"/>
    <row r="135423" x14ac:dyDescent="0.25"/>
    <row r="135424" x14ac:dyDescent="0.25"/>
    <row r="135425" x14ac:dyDescent="0.25"/>
    <row r="135426" x14ac:dyDescent="0.25"/>
    <row r="135427" x14ac:dyDescent="0.25"/>
    <row r="135428" x14ac:dyDescent="0.25"/>
    <row r="135429" x14ac:dyDescent="0.25"/>
    <row r="135430" x14ac:dyDescent="0.25"/>
    <row r="135431" x14ac:dyDescent="0.25"/>
    <row r="135432" x14ac:dyDescent="0.25"/>
    <row r="135433" x14ac:dyDescent="0.25"/>
    <row r="135434" x14ac:dyDescent="0.25"/>
    <row r="135435" x14ac:dyDescent="0.25"/>
    <row r="135436" x14ac:dyDescent="0.25"/>
    <row r="135437" x14ac:dyDescent="0.25"/>
    <row r="135438" x14ac:dyDescent="0.25"/>
    <row r="135439" x14ac:dyDescent="0.25"/>
    <row r="135440" x14ac:dyDescent="0.25"/>
    <row r="135441" x14ac:dyDescent="0.25"/>
    <row r="135442" x14ac:dyDescent="0.25"/>
    <row r="135443" x14ac:dyDescent="0.25"/>
    <row r="135444" x14ac:dyDescent="0.25"/>
    <row r="135445" x14ac:dyDescent="0.25"/>
    <row r="135446" x14ac:dyDescent="0.25"/>
    <row r="135447" x14ac:dyDescent="0.25"/>
    <row r="135448" x14ac:dyDescent="0.25"/>
    <row r="135449" x14ac:dyDescent="0.25"/>
    <row r="135450" x14ac:dyDescent="0.25"/>
    <row r="135451" x14ac:dyDescent="0.25"/>
    <row r="135452" x14ac:dyDescent="0.25"/>
    <row r="135453" x14ac:dyDescent="0.25"/>
    <row r="135454" x14ac:dyDescent="0.25"/>
    <row r="135455" x14ac:dyDescent="0.25"/>
    <row r="135456" x14ac:dyDescent="0.25"/>
    <row r="135457" x14ac:dyDescent="0.25"/>
    <row r="135458" x14ac:dyDescent="0.25"/>
    <row r="135459" x14ac:dyDescent="0.25"/>
    <row r="135460" x14ac:dyDescent="0.25"/>
    <row r="135461" x14ac:dyDescent="0.25"/>
    <row r="135462" x14ac:dyDescent="0.25"/>
    <row r="135463" x14ac:dyDescent="0.25"/>
    <row r="135464" x14ac:dyDescent="0.25"/>
    <row r="135465" x14ac:dyDescent="0.25"/>
    <row r="135466" x14ac:dyDescent="0.25"/>
    <row r="135467" x14ac:dyDescent="0.25"/>
    <row r="135468" x14ac:dyDescent="0.25"/>
    <row r="135469" x14ac:dyDescent="0.25"/>
    <row r="135470" x14ac:dyDescent="0.25"/>
    <row r="135471" x14ac:dyDescent="0.25"/>
    <row r="135472" x14ac:dyDescent="0.25"/>
    <row r="135473" x14ac:dyDescent="0.25"/>
    <row r="135474" x14ac:dyDescent="0.25"/>
    <row r="135475" x14ac:dyDescent="0.25"/>
    <row r="135476" x14ac:dyDescent="0.25"/>
    <row r="135477" x14ac:dyDescent="0.25"/>
    <row r="135478" x14ac:dyDescent="0.25"/>
    <row r="135479" x14ac:dyDescent="0.25"/>
    <row r="135480" x14ac:dyDescent="0.25"/>
    <row r="135481" x14ac:dyDescent="0.25"/>
    <row r="135482" x14ac:dyDescent="0.25"/>
    <row r="135483" x14ac:dyDescent="0.25"/>
    <row r="135484" x14ac:dyDescent="0.25"/>
    <row r="135485" x14ac:dyDescent="0.25"/>
    <row r="135486" x14ac:dyDescent="0.25"/>
    <row r="135487" x14ac:dyDescent="0.25"/>
    <row r="135488" x14ac:dyDescent="0.25"/>
    <row r="135489" x14ac:dyDescent="0.25"/>
    <row r="135490" x14ac:dyDescent="0.25"/>
    <row r="135491" x14ac:dyDescent="0.25"/>
    <row r="135492" x14ac:dyDescent="0.25"/>
    <row r="135493" x14ac:dyDescent="0.25"/>
    <row r="135494" x14ac:dyDescent="0.25"/>
    <row r="135495" x14ac:dyDescent="0.25"/>
    <row r="135496" x14ac:dyDescent="0.25"/>
    <row r="135497" x14ac:dyDescent="0.25"/>
    <row r="135498" x14ac:dyDescent="0.25"/>
    <row r="135499" x14ac:dyDescent="0.25"/>
    <row r="135500" x14ac:dyDescent="0.25"/>
    <row r="135501" x14ac:dyDescent="0.25"/>
    <row r="135502" x14ac:dyDescent="0.25"/>
    <row r="135503" x14ac:dyDescent="0.25"/>
    <row r="135504" x14ac:dyDescent="0.25"/>
    <row r="135505" x14ac:dyDescent="0.25"/>
    <row r="135506" x14ac:dyDescent="0.25"/>
    <row r="135507" x14ac:dyDescent="0.25"/>
    <row r="135508" x14ac:dyDescent="0.25"/>
    <row r="135509" x14ac:dyDescent="0.25"/>
    <row r="135510" x14ac:dyDescent="0.25"/>
    <row r="135511" x14ac:dyDescent="0.25"/>
    <row r="135512" x14ac:dyDescent="0.25"/>
    <row r="135513" x14ac:dyDescent="0.25"/>
    <row r="135514" x14ac:dyDescent="0.25"/>
    <row r="135515" x14ac:dyDescent="0.25"/>
    <row r="135516" x14ac:dyDescent="0.25"/>
    <row r="135517" x14ac:dyDescent="0.25"/>
    <row r="135518" x14ac:dyDescent="0.25"/>
    <row r="135519" x14ac:dyDescent="0.25"/>
    <row r="135520" x14ac:dyDescent="0.25"/>
    <row r="135521" x14ac:dyDescent="0.25"/>
    <row r="135522" x14ac:dyDescent="0.25"/>
    <row r="135523" x14ac:dyDescent="0.25"/>
    <row r="135524" x14ac:dyDescent="0.25"/>
    <row r="135525" x14ac:dyDescent="0.25"/>
    <row r="135526" x14ac:dyDescent="0.25"/>
    <row r="135527" x14ac:dyDescent="0.25"/>
    <row r="135528" x14ac:dyDescent="0.25"/>
    <row r="135529" x14ac:dyDescent="0.25"/>
    <row r="135530" x14ac:dyDescent="0.25"/>
    <row r="135531" x14ac:dyDescent="0.25"/>
    <row r="135532" x14ac:dyDescent="0.25"/>
    <row r="135533" x14ac:dyDescent="0.25"/>
    <row r="135534" x14ac:dyDescent="0.25"/>
    <row r="135535" x14ac:dyDescent="0.25"/>
    <row r="135536" x14ac:dyDescent="0.25"/>
    <row r="135537" x14ac:dyDescent="0.25"/>
    <row r="135538" x14ac:dyDescent="0.25"/>
    <row r="135539" x14ac:dyDescent="0.25"/>
    <row r="135540" x14ac:dyDescent="0.25"/>
    <row r="135541" x14ac:dyDescent="0.25"/>
    <row r="135542" x14ac:dyDescent="0.25"/>
    <row r="135543" x14ac:dyDescent="0.25"/>
    <row r="135544" x14ac:dyDescent="0.25"/>
    <row r="135545" x14ac:dyDescent="0.25"/>
    <row r="135546" x14ac:dyDescent="0.25"/>
    <row r="135547" x14ac:dyDescent="0.25"/>
    <row r="135548" x14ac:dyDescent="0.25"/>
    <row r="135549" x14ac:dyDescent="0.25"/>
    <row r="135550" x14ac:dyDescent="0.25"/>
    <row r="135551" x14ac:dyDescent="0.25"/>
    <row r="135552" x14ac:dyDescent="0.25"/>
    <row r="135553" x14ac:dyDescent="0.25"/>
    <row r="135554" x14ac:dyDescent="0.25"/>
    <row r="135555" x14ac:dyDescent="0.25"/>
    <row r="135556" x14ac:dyDescent="0.25"/>
    <row r="135557" x14ac:dyDescent="0.25"/>
    <row r="135558" x14ac:dyDescent="0.25"/>
    <row r="135559" x14ac:dyDescent="0.25"/>
    <row r="135560" x14ac:dyDescent="0.25"/>
    <row r="135561" x14ac:dyDescent="0.25"/>
    <row r="135562" x14ac:dyDescent="0.25"/>
    <row r="135563" x14ac:dyDescent="0.25"/>
    <row r="135564" x14ac:dyDescent="0.25"/>
    <row r="135565" x14ac:dyDescent="0.25"/>
    <row r="135566" x14ac:dyDescent="0.25"/>
    <row r="135567" x14ac:dyDescent="0.25"/>
    <row r="135568" x14ac:dyDescent="0.25"/>
    <row r="135569" x14ac:dyDescent="0.25"/>
    <row r="135570" x14ac:dyDescent="0.25"/>
    <row r="135571" x14ac:dyDescent="0.25"/>
    <row r="135572" x14ac:dyDescent="0.25"/>
    <row r="135573" x14ac:dyDescent="0.25"/>
    <row r="135574" x14ac:dyDescent="0.25"/>
    <row r="135575" x14ac:dyDescent="0.25"/>
    <row r="135576" x14ac:dyDescent="0.25"/>
    <row r="135577" x14ac:dyDescent="0.25"/>
    <row r="135578" x14ac:dyDescent="0.25"/>
    <row r="135579" x14ac:dyDescent="0.25"/>
    <row r="135580" x14ac:dyDescent="0.25"/>
    <row r="135581" x14ac:dyDescent="0.25"/>
    <row r="135582" x14ac:dyDescent="0.25"/>
    <row r="135583" x14ac:dyDescent="0.25"/>
    <row r="135584" x14ac:dyDescent="0.25"/>
    <row r="135585" x14ac:dyDescent="0.25"/>
    <row r="135586" x14ac:dyDescent="0.25"/>
    <row r="135587" x14ac:dyDescent="0.25"/>
    <row r="135588" x14ac:dyDescent="0.25"/>
    <row r="135589" x14ac:dyDescent="0.25"/>
    <row r="135590" x14ac:dyDescent="0.25"/>
    <row r="135591" x14ac:dyDescent="0.25"/>
    <row r="135592" x14ac:dyDescent="0.25"/>
    <row r="135593" x14ac:dyDescent="0.25"/>
    <row r="135594" x14ac:dyDescent="0.25"/>
    <row r="135595" x14ac:dyDescent="0.25"/>
    <row r="135596" x14ac:dyDescent="0.25"/>
    <row r="135597" x14ac:dyDescent="0.25"/>
    <row r="135598" x14ac:dyDescent="0.25"/>
    <row r="135599" x14ac:dyDescent="0.25"/>
    <row r="135600" x14ac:dyDescent="0.25"/>
    <row r="135601" x14ac:dyDescent="0.25"/>
    <row r="135602" x14ac:dyDescent="0.25"/>
    <row r="135603" x14ac:dyDescent="0.25"/>
    <row r="135604" x14ac:dyDescent="0.25"/>
    <row r="135605" x14ac:dyDescent="0.25"/>
    <row r="135606" x14ac:dyDescent="0.25"/>
    <row r="135607" x14ac:dyDescent="0.25"/>
    <row r="135608" x14ac:dyDescent="0.25"/>
    <row r="135609" x14ac:dyDescent="0.25"/>
    <row r="135610" x14ac:dyDescent="0.25"/>
    <row r="135611" x14ac:dyDescent="0.25"/>
    <row r="135612" x14ac:dyDescent="0.25"/>
    <row r="135613" x14ac:dyDescent="0.25"/>
    <row r="135614" x14ac:dyDescent="0.25"/>
    <row r="135615" x14ac:dyDescent="0.25"/>
    <row r="135616" x14ac:dyDescent="0.25"/>
    <row r="135617" x14ac:dyDescent="0.25"/>
    <row r="135618" x14ac:dyDescent="0.25"/>
    <row r="135619" x14ac:dyDescent="0.25"/>
    <row r="135620" x14ac:dyDescent="0.25"/>
    <row r="135621" x14ac:dyDescent="0.25"/>
    <row r="135622" x14ac:dyDescent="0.25"/>
    <row r="135623" x14ac:dyDescent="0.25"/>
    <row r="135624" x14ac:dyDescent="0.25"/>
    <row r="135625" x14ac:dyDescent="0.25"/>
    <row r="135626" x14ac:dyDescent="0.25"/>
    <row r="135627" x14ac:dyDescent="0.25"/>
    <row r="135628" x14ac:dyDescent="0.25"/>
    <row r="135629" x14ac:dyDescent="0.25"/>
    <row r="135630" x14ac:dyDescent="0.25"/>
    <row r="135631" x14ac:dyDescent="0.25"/>
    <row r="135632" x14ac:dyDescent="0.25"/>
    <row r="135633" x14ac:dyDescent="0.25"/>
    <row r="135634" x14ac:dyDescent="0.25"/>
    <row r="135635" x14ac:dyDescent="0.25"/>
    <row r="135636" x14ac:dyDescent="0.25"/>
    <row r="135637" x14ac:dyDescent="0.25"/>
    <row r="135638" x14ac:dyDescent="0.25"/>
    <row r="135639" x14ac:dyDescent="0.25"/>
    <row r="135640" x14ac:dyDescent="0.25"/>
    <row r="135641" x14ac:dyDescent="0.25"/>
    <row r="135642" x14ac:dyDescent="0.25"/>
    <row r="135643" x14ac:dyDescent="0.25"/>
    <row r="135644" x14ac:dyDescent="0.25"/>
    <row r="135645" x14ac:dyDescent="0.25"/>
    <row r="135646" x14ac:dyDescent="0.25"/>
    <row r="135647" x14ac:dyDescent="0.25"/>
    <row r="135648" x14ac:dyDescent="0.25"/>
    <row r="135649" x14ac:dyDescent="0.25"/>
    <row r="135650" x14ac:dyDescent="0.25"/>
    <row r="135651" x14ac:dyDescent="0.25"/>
    <row r="135652" x14ac:dyDescent="0.25"/>
    <row r="135653" x14ac:dyDescent="0.25"/>
    <row r="135654" x14ac:dyDescent="0.25"/>
    <row r="135655" x14ac:dyDescent="0.25"/>
    <row r="135656" x14ac:dyDescent="0.25"/>
    <row r="135657" x14ac:dyDescent="0.25"/>
    <row r="135658" x14ac:dyDescent="0.25"/>
    <row r="135659" x14ac:dyDescent="0.25"/>
    <row r="135660" x14ac:dyDescent="0.25"/>
    <row r="135661" x14ac:dyDescent="0.25"/>
    <row r="135662" x14ac:dyDescent="0.25"/>
    <row r="135663" x14ac:dyDescent="0.25"/>
    <row r="135664" x14ac:dyDescent="0.25"/>
    <row r="135665" x14ac:dyDescent="0.25"/>
    <row r="135666" x14ac:dyDescent="0.25"/>
    <row r="135667" x14ac:dyDescent="0.25"/>
    <row r="135668" x14ac:dyDescent="0.25"/>
    <row r="135669" x14ac:dyDescent="0.25"/>
    <row r="135670" x14ac:dyDescent="0.25"/>
    <row r="135671" x14ac:dyDescent="0.25"/>
    <row r="135672" x14ac:dyDescent="0.25"/>
    <row r="135673" x14ac:dyDescent="0.25"/>
    <row r="135674" x14ac:dyDescent="0.25"/>
    <row r="135675" x14ac:dyDescent="0.25"/>
    <row r="135676" x14ac:dyDescent="0.25"/>
    <row r="135677" x14ac:dyDescent="0.25"/>
    <row r="135678" x14ac:dyDescent="0.25"/>
    <row r="135679" x14ac:dyDescent="0.25"/>
    <row r="135680" x14ac:dyDescent="0.25"/>
    <row r="135681" x14ac:dyDescent="0.25"/>
    <row r="135682" x14ac:dyDescent="0.25"/>
    <row r="135683" x14ac:dyDescent="0.25"/>
    <row r="135684" x14ac:dyDescent="0.25"/>
    <row r="135685" x14ac:dyDescent="0.25"/>
    <row r="135686" x14ac:dyDescent="0.25"/>
    <row r="135687" x14ac:dyDescent="0.25"/>
    <row r="135688" x14ac:dyDescent="0.25"/>
    <row r="135689" x14ac:dyDescent="0.25"/>
    <row r="135690" x14ac:dyDescent="0.25"/>
    <row r="135691" x14ac:dyDescent="0.25"/>
    <row r="135692" x14ac:dyDescent="0.25"/>
    <row r="135693" x14ac:dyDescent="0.25"/>
    <row r="135694" x14ac:dyDescent="0.25"/>
    <row r="135695" x14ac:dyDescent="0.25"/>
    <row r="135696" x14ac:dyDescent="0.25"/>
    <row r="135697" x14ac:dyDescent="0.25"/>
    <row r="135698" x14ac:dyDescent="0.25"/>
    <row r="135699" x14ac:dyDescent="0.25"/>
    <row r="135700" x14ac:dyDescent="0.25"/>
    <row r="135701" x14ac:dyDescent="0.25"/>
    <row r="135702" x14ac:dyDescent="0.25"/>
    <row r="135703" x14ac:dyDescent="0.25"/>
    <row r="135704" x14ac:dyDescent="0.25"/>
    <row r="135705" x14ac:dyDescent="0.25"/>
    <row r="135706" x14ac:dyDescent="0.25"/>
    <row r="135707" x14ac:dyDescent="0.25"/>
    <row r="135708" x14ac:dyDescent="0.25"/>
    <row r="135709" x14ac:dyDescent="0.25"/>
    <row r="135710" x14ac:dyDescent="0.25"/>
    <row r="135711" x14ac:dyDescent="0.25"/>
    <row r="135712" x14ac:dyDescent="0.25"/>
    <row r="135713" x14ac:dyDescent="0.25"/>
    <row r="135714" x14ac:dyDescent="0.25"/>
    <row r="135715" x14ac:dyDescent="0.25"/>
    <row r="135716" x14ac:dyDescent="0.25"/>
    <row r="135717" x14ac:dyDescent="0.25"/>
    <row r="135718" x14ac:dyDescent="0.25"/>
    <row r="135719" x14ac:dyDescent="0.25"/>
    <row r="135720" x14ac:dyDescent="0.25"/>
    <row r="135721" x14ac:dyDescent="0.25"/>
    <row r="135722" x14ac:dyDescent="0.25"/>
    <row r="135723" x14ac:dyDescent="0.25"/>
    <row r="135724" x14ac:dyDescent="0.25"/>
    <row r="135725" x14ac:dyDescent="0.25"/>
    <row r="135726" x14ac:dyDescent="0.25"/>
    <row r="135727" x14ac:dyDescent="0.25"/>
    <row r="135728" x14ac:dyDescent="0.25"/>
    <row r="135729" x14ac:dyDescent="0.25"/>
    <row r="135730" x14ac:dyDescent="0.25"/>
    <row r="135731" x14ac:dyDescent="0.25"/>
    <row r="135732" x14ac:dyDescent="0.25"/>
    <row r="135733" x14ac:dyDescent="0.25"/>
    <row r="135734" x14ac:dyDescent="0.25"/>
    <row r="135735" x14ac:dyDescent="0.25"/>
    <row r="135736" x14ac:dyDescent="0.25"/>
    <row r="135737" x14ac:dyDescent="0.25"/>
    <row r="135738" x14ac:dyDescent="0.25"/>
    <row r="135739" x14ac:dyDescent="0.25"/>
    <row r="135740" x14ac:dyDescent="0.25"/>
    <row r="135741" x14ac:dyDescent="0.25"/>
    <row r="135742" x14ac:dyDescent="0.25"/>
    <row r="135743" x14ac:dyDescent="0.25"/>
    <row r="135744" x14ac:dyDescent="0.25"/>
    <row r="135745" x14ac:dyDescent="0.25"/>
    <row r="135746" x14ac:dyDescent="0.25"/>
    <row r="135747" x14ac:dyDescent="0.25"/>
    <row r="135748" x14ac:dyDescent="0.25"/>
    <row r="135749" x14ac:dyDescent="0.25"/>
    <row r="135750" x14ac:dyDescent="0.25"/>
    <row r="135751" x14ac:dyDescent="0.25"/>
    <row r="135752" x14ac:dyDescent="0.25"/>
    <row r="135753" x14ac:dyDescent="0.25"/>
    <row r="135754" x14ac:dyDescent="0.25"/>
    <row r="135755" x14ac:dyDescent="0.25"/>
    <row r="135756" x14ac:dyDescent="0.25"/>
    <row r="135757" x14ac:dyDescent="0.25"/>
    <row r="135758" x14ac:dyDescent="0.25"/>
    <row r="135759" x14ac:dyDescent="0.25"/>
    <row r="135760" x14ac:dyDescent="0.25"/>
    <row r="135761" x14ac:dyDescent="0.25"/>
    <row r="135762" x14ac:dyDescent="0.25"/>
    <row r="135763" x14ac:dyDescent="0.25"/>
    <row r="135764" x14ac:dyDescent="0.25"/>
    <row r="135765" x14ac:dyDescent="0.25"/>
    <row r="135766" x14ac:dyDescent="0.25"/>
    <row r="135767" x14ac:dyDescent="0.25"/>
    <row r="135768" x14ac:dyDescent="0.25"/>
    <row r="135769" x14ac:dyDescent="0.25"/>
    <row r="135770" x14ac:dyDescent="0.25"/>
    <row r="135771" x14ac:dyDescent="0.25"/>
    <row r="135772" x14ac:dyDescent="0.25"/>
    <row r="135773" x14ac:dyDescent="0.25"/>
    <row r="135774" x14ac:dyDescent="0.25"/>
    <row r="135775" x14ac:dyDescent="0.25"/>
    <row r="135776" x14ac:dyDescent="0.25"/>
    <row r="135777" x14ac:dyDescent="0.25"/>
    <row r="135778" x14ac:dyDescent="0.25"/>
    <row r="135779" x14ac:dyDescent="0.25"/>
    <row r="135780" x14ac:dyDescent="0.25"/>
    <row r="135781" x14ac:dyDescent="0.25"/>
    <row r="135782" x14ac:dyDescent="0.25"/>
    <row r="135783" x14ac:dyDescent="0.25"/>
    <row r="135784" x14ac:dyDescent="0.25"/>
    <row r="135785" x14ac:dyDescent="0.25"/>
    <row r="135786" x14ac:dyDescent="0.25"/>
    <row r="135787" x14ac:dyDescent="0.25"/>
    <row r="135788" x14ac:dyDescent="0.25"/>
    <row r="135789" x14ac:dyDescent="0.25"/>
    <row r="135790" x14ac:dyDescent="0.25"/>
    <row r="135791" x14ac:dyDescent="0.25"/>
    <row r="135792" x14ac:dyDescent="0.25"/>
    <row r="135793" x14ac:dyDescent="0.25"/>
    <row r="135794" x14ac:dyDescent="0.25"/>
    <row r="135795" x14ac:dyDescent="0.25"/>
    <row r="135796" x14ac:dyDescent="0.25"/>
    <row r="135797" x14ac:dyDescent="0.25"/>
    <row r="135798" x14ac:dyDescent="0.25"/>
    <row r="135799" x14ac:dyDescent="0.25"/>
    <row r="135800" x14ac:dyDescent="0.25"/>
    <row r="135801" x14ac:dyDescent="0.25"/>
    <row r="135802" x14ac:dyDescent="0.25"/>
    <row r="135803" x14ac:dyDescent="0.25"/>
    <row r="135804" x14ac:dyDescent="0.25"/>
    <row r="135805" x14ac:dyDescent="0.25"/>
    <row r="135806" x14ac:dyDescent="0.25"/>
    <row r="135807" x14ac:dyDescent="0.25"/>
    <row r="135808" x14ac:dyDescent="0.25"/>
    <row r="135809" x14ac:dyDescent="0.25"/>
    <row r="135810" x14ac:dyDescent="0.25"/>
    <row r="135811" x14ac:dyDescent="0.25"/>
    <row r="135812" x14ac:dyDescent="0.25"/>
    <row r="135813" x14ac:dyDescent="0.25"/>
    <row r="135814" x14ac:dyDescent="0.25"/>
    <row r="135815" x14ac:dyDescent="0.25"/>
    <row r="135816" x14ac:dyDescent="0.25"/>
    <row r="135817" x14ac:dyDescent="0.25"/>
    <row r="135818" x14ac:dyDescent="0.25"/>
    <row r="135819" x14ac:dyDescent="0.25"/>
    <row r="135820" x14ac:dyDescent="0.25"/>
    <row r="135821" x14ac:dyDescent="0.25"/>
    <row r="135822" x14ac:dyDescent="0.25"/>
    <row r="135823" x14ac:dyDescent="0.25"/>
    <row r="135824" x14ac:dyDescent="0.25"/>
    <row r="135825" x14ac:dyDescent="0.25"/>
    <row r="135826" x14ac:dyDescent="0.25"/>
    <row r="135827" x14ac:dyDescent="0.25"/>
    <row r="135828" x14ac:dyDescent="0.25"/>
    <row r="135829" x14ac:dyDescent="0.25"/>
    <row r="135830" x14ac:dyDescent="0.25"/>
    <row r="135831" x14ac:dyDescent="0.25"/>
    <row r="135832" x14ac:dyDescent="0.25"/>
    <row r="135833" x14ac:dyDescent="0.25"/>
    <row r="135834" x14ac:dyDescent="0.25"/>
    <row r="135835" x14ac:dyDescent="0.25"/>
    <row r="135836" x14ac:dyDescent="0.25"/>
    <row r="135837" x14ac:dyDescent="0.25"/>
    <row r="135838" x14ac:dyDescent="0.25"/>
    <row r="135839" x14ac:dyDescent="0.25"/>
    <row r="135840" x14ac:dyDescent="0.25"/>
    <row r="135841" x14ac:dyDescent="0.25"/>
    <row r="135842" x14ac:dyDescent="0.25"/>
    <row r="135843" x14ac:dyDescent="0.25"/>
    <row r="135844" x14ac:dyDescent="0.25"/>
    <row r="135845" x14ac:dyDescent="0.25"/>
    <row r="135846" x14ac:dyDescent="0.25"/>
    <row r="135847" x14ac:dyDescent="0.25"/>
    <row r="135848" x14ac:dyDescent="0.25"/>
    <row r="135849" x14ac:dyDescent="0.25"/>
    <row r="135850" x14ac:dyDescent="0.25"/>
    <row r="135851" x14ac:dyDescent="0.25"/>
    <row r="135852" x14ac:dyDescent="0.25"/>
    <row r="135853" x14ac:dyDescent="0.25"/>
    <row r="135854" x14ac:dyDescent="0.25"/>
    <row r="135855" x14ac:dyDescent="0.25"/>
    <row r="135856" x14ac:dyDescent="0.25"/>
    <row r="135857" x14ac:dyDescent="0.25"/>
    <row r="135858" x14ac:dyDescent="0.25"/>
    <row r="135859" x14ac:dyDescent="0.25"/>
    <row r="135860" x14ac:dyDescent="0.25"/>
    <row r="135861" x14ac:dyDescent="0.25"/>
    <row r="135862" x14ac:dyDescent="0.25"/>
    <row r="135863" x14ac:dyDescent="0.25"/>
    <row r="135864" x14ac:dyDescent="0.25"/>
    <row r="135865" x14ac:dyDescent="0.25"/>
    <row r="135866" x14ac:dyDescent="0.25"/>
    <row r="135867" x14ac:dyDescent="0.25"/>
    <row r="135868" x14ac:dyDescent="0.25"/>
    <row r="135869" x14ac:dyDescent="0.25"/>
    <row r="135870" x14ac:dyDescent="0.25"/>
    <row r="135871" x14ac:dyDescent="0.25"/>
    <row r="135872" x14ac:dyDescent="0.25"/>
    <row r="135873" x14ac:dyDescent="0.25"/>
    <row r="135874" x14ac:dyDescent="0.25"/>
    <row r="135875" x14ac:dyDescent="0.25"/>
    <row r="135876" x14ac:dyDescent="0.25"/>
    <row r="135877" x14ac:dyDescent="0.25"/>
    <row r="135878" x14ac:dyDescent="0.25"/>
    <row r="135879" x14ac:dyDescent="0.25"/>
    <row r="135880" x14ac:dyDescent="0.25"/>
    <row r="135881" x14ac:dyDescent="0.25"/>
    <row r="135882" x14ac:dyDescent="0.25"/>
    <row r="135883" x14ac:dyDescent="0.25"/>
    <row r="135884" x14ac:dyDescent="0.25"/>
    <row r="135885" x14ac:dyDescent="0.25"/>
    <row r="135886" x14ac:dyDescent="0.25"/>
    <row r="135887" x14ac:dyDescent="0.25"/>
    <row r="135888" x14ac:dyDescent="0.25"/>
    <row r="135889" x14ac:dyDescent="0.25"/>
    <row r="135890" x14ac:dyDescent="0.25"/>
    <row r="135891" x14ac:dyDescent="0.25"/>
    <row r="135892" x14ac:dyDescent="0.25"/>
    <row r="135893" x14ac:dyDescent="0.25"/>
    <row r="135894" x14ac:dyDescent="0.25"/>
    <row r="135895" x14ac:dyDescent="0.25"/>
    <row r="135896" x14ac:dyDescent="0.25"/>
    <row r="135897" x14ac:dyDescent="0.25"/>
    <row r="135898" x14ac:dyDescent="0.25"/>
    <row r="135899" x14ac:dyDescent="0.25"/>
    <row r="135900" x14ac:dyDescent="0.25"/>
    <row r="135901" x14ac:dyDescent="0.25"/>
    <row r="135902" x14ac:dyDescent="0.25"/>
    <row r="135903" x14ac:dyDescent="0.25"/>
    <row r="135904" x14ac:dyDescent="0.25"/>
    <row r="135905" x14ac:dyDescent="0.25"/>
    <row r="135906" x14ac:dyDescent="0.25"/>
    <row r="135907" x14ac:dyDescent="0.25"/>
    <row r="135908" x14ac:dyDescent="0.25"/>
    <row r="135909" x14ac:dyDescent="0.25"/>
    <row r="135910" x14ac:dyDescent="0.25"/>
    <row r="135911" x14ac:dyDescent="0.25"/>
    <row r="135912" x14ac:dyDescent="0.25"/>
    <row r="135913" x14ac:dyDescent="0.25"/>
    <row r="135914" x14ac:dyDescent="0.25"/>
    <row r="135915" x14ac:dyDescent="0.25"/>
    <row r="135916" x14ac:dyDescent="0.25"/>
    <row r="135917" x14ac:dyDescent="0.25"/>
    <row r="135918" x14ac:dyDescent="0.25"/>
    <row r="135919" x14ac:dyDescent="0.25"/>
    <row r="135920" x14ac:dyDescent="0.25"/>
    <row r="135921" x14ac:dyDescent="0.25"/>
    <row r="135922" x14ac:dyDescent="0.25"/>
    <row r="135923" x14ac:dyDescent="0.25"/>
    <row r="135924" x14ac:dyDescent="0.25"/>
    <row r="135925" x14ac:dyDescent="0.25"/>
    <row r="135926" x14ac:dyDescent="0.25"/>
    <row r="135927" x14ac:dyDescent="0.25"/>
    <row r="135928" x14ac:dyDescent="0.25"/>
    <row r="135929" x14ac:dyDescent="0.25"/>
    <row r="135930" x14ac:dyDescent="0.25"/>
    <row r="135931" x14ac:dyDescent="0.25"/>
    <row r="135932" x14ac:dyDescent="0.25"/>
    <row r="135933" x14ac:dyDescent="0.25"/>
    <row r="135934" x14ac:dyDescent="0.25"/>
    <row r="135935" x14ac:dyDescent="0.25"/>
    <row r="135936" x14ac:dyDescent="0.25"/>
    <row r="135937" x14ac:dyDescent="0.25"/>
    <row r="135938" x14ac:dyDescent="0.25"/>
    <row r="135939" x14ac:dyDescent="0.25"/>
    <row r="135940" x14ac:dyDescent="0.25"/>
    <row r="135941" x14ac:dyDescent="0.25"/>
    <row r="135942" x14ac:dyDescent="0.25"/>
    <row r="135943" x14ac:dyDescent="0.25"/>
    <row r="135944" x14ac:dyDescent="0.25"/>
    <row r="135945" x14ac:dyDescent="0.25"/>
    <row r="135946" x14ac:dyDescent="0.25"/>
    <row r="135947" x14ac:dyDescent="0.25"/>
    <row r="135948" x14ac:dyDescent="0.25"/>
    <row r="135949" x14ac:dyDescent="0.25"/>
    <row r="135950" x14ac:dyDescent="0.25"/>
    <row r="135951" x14ac:dyDescent="0.25"/>
    <row r="135952" x14ac:dyDescent="0.25"/>
    <row r="135953" x14ac:dyDescent="0.25"/>
    <row r="135954" x14ac:dyDescent="0.25"/>
    <row r="135955" x14ac:dyDescent="0.25"/>
    <row r="135956" x14ac:dyDescent="0.25"/>
    <row r="135957" x14ac:dyDescent="0.25"/>
    <row r="135958" x14ac:dyDescent="0.25"/>
    <row r="135959" x14ac:dyDescent="0.25"/>
    <row r="135960" x14ac:dyDescent="0.25"/>
    <row r="135961" x14ac:dyDescent="0.25"/>
    <row r="135962" x14ac:dyDescent="0.25"/>
    <row r="135963" x14ac:dyDescent="0.25"/>
    <row r="135964" x14ac:dyDescent="0.25"/>
    <row r="135965" x14ac:dyDescent="0.25"/>
    <row r="135966" x14ac:dyDescent="0.25"/>
    <row r="135967" x14ac:dyDescent="0.25"/>
    <row r="135968" x14ac:dyDescent="0.25"/>
    <row r="135969" x14ac:dyDescent="0.25"/>
    <row r="135970" x14ac:dyDescent="0.25"/>
    <row r="135971" x14ac:dyDescent="0.25"/>
    <row r="135972" x14ac:dyDescent="0.25"/>
    <row r="135973" x14ac:dyDescent="0.25"/>
    <row r="135974" x14ac:dyDescent="0.25"/>
    <row r="135975" x14ac:dyDescent="0.25"/>
    <row r="135976" x14ac:dyDescent="0.25"/>
    <row r="135977" x14ac:dyDescent="0.25"/>
    <row r="135978" x14ac:dyDescent="0.25"/>
    <row r="135979" x14ac:dyDescent="0.25"/>
    <row r="135980" x14ac:dyDescent="0.25"/>
    <row r="135981" x14ac:dyDescent="0.25"/>
    <row r="135982" x14ac:dyDescent="0.25"/>
    <row r="135983" x14ac:dyDescent="0.25"/>
    <row r="135984" x14ac:dyDescent="0.25"/>
    <row r="135985" x14ac:dyDescent="0.25"/>
    <row r="135986" x14ac:dyDescent="0.25"/>
    <row r="135987" x14ac:dyDescent="0.25"/>
    <row r="135988" x14ac:dyDescent="0.25"/>
    <row r="135989" x14ac:dyDescent="0.25"/>
    <row r="135990" x14ac:dyDescent="0.25"/>
    <row r="135991" x14ac:dyDescent="0.25"/>
    <row r="135992" x14ac:dyDescent="0.25"/>
    <row r="135993" x14ac:dyDescent="0.25"/>
    <row r="135994" x14ac:dyDescent="0.25"/>
    <row r="135995" x14ac:dyDescent="0.25"/>
    <row r="135996" x14ac:dyDescent="0.25"/>
    <row r="135997" x14ac:dyDescent="0.25"/>
    <row r="135998" x14ac:dyDescent="0.25"/>
    <row r="135999" x14ac:dyDescent="0.25"/>
    <row r="136000" x14ac:dyDescent="0.25"/>
    <row r="136001" x14ac:dyDescent="0.25"/>
    <row r="136002" x14ac:dyDescent="0.25"/>
    <row r="136003" x14ac:dyDescent="0.25"/>
    <row r="136004" x14ac:dyDescent="0.25"/>
    <row r="136005" x14ac:dyDescent="0.25"/>
    <row r="136006" x14ac:dyDescent="0.25"/>
    <row r="136007" x14ac:dyDescent="0.25"/>
    <row r="136008" x14ac:dyDescent="0.25"/>
    <row r="136009" x14ac:dyDescent="0.25"/>
    <row r="136010" x14ac:dyDescent="0.25"/>
    <row r="136011" x14ac:dyDescent="0.25"/>
    <row r="136012" x14ac:dyDescent="0.25"/>
    <row r="136013" x14ac:dyDescent="0.25"/>
    <row r="136014" x14ac:dyDescent="0.25"/>
    <row r="136015" x14ac:dyDescent="0.25"/>
    <row r="136016" x14ac:dyDescent="0.25"/>
    <row r="136017" x14ac:dyDescent="0.25"/>
    <row r="136018" x14ac:dyDescent="0.25"/>
    <row r="136019" x14ac:dyDescent="0.25"/>
    <row r="136020" x14ac:dyDescent="0.25"/>
    <row r="136021" x14ac:dyDescent="0.25"/>
    <row r="136022" x14ac:dyDescent="0.25"/>
    <row r="136023" x14ac:dyDescent="0.25"/>
    <row r="136024" x14ac:dyDescent="0.25"/>
    <row r="136025" x14ac:dyDescent="0.25"/>
    <row r="136026" x14ac:dyDescent="0.25"/>
    <row r="136027" x14ac:dyDescent="0.25"/>
    <row r="136028" x14ac:dyDescent="0.25"/>
    <row r="136029" x14ac:dyDescent="0.25"/>
    <row r="136030" x14ac:dyDescent="0.25"/>
    <row r="136031" x14ac:dyDescent="0.25"/>
    <row r="136032" x14ac:dyDescent="0.25"/>
    <row r="136033" x14ac:dyDescent="0.25"/>
    <row r="136034" x14ac:dyDescent="0.25"/>
    <row r="136035" x14ac:dyDescent="0.25"/>
    <row r="136036" x14ac:dyDescent="0.25"/>
    <row r="136037" x14ac:dyDescent="0.25"/>
    <row r="136038" x14ac:dyDescent="0.25"/>
    <row r="136039" x14ac:dyDescent="0.25"/>
    <row r="136040" x14ac:dyDescent="0.25"/>
    <row r="136041" x14ac:dyDescent="0.25"/>
    <row r="136042" x14ac:dyDescent="0.25"/>
    <row r="136043" x14ac:dyDescent="0.25"/>
    <row r="136044" x14ac:dyDescent="0.25"/>
    <row r="136045" x14ac:dyDescent="0.25"/>
    <row r="136046" x14ac:dyDescent="0.25"/>
    <row r="136047" x14ac:dyDescent="0.25"/>
    <row r="136048" x14ac:dyDescent="0.25"/>
    <row r="136049" x14ac:dyDescent="0.25"/>
    <row r="136050" x14ac:dyDescent="0.25"/>
    <row r="136051" x14ac:dyDescent="0.25"/>
    <row r="136052" x14ac:dyDescent="0.25"/>
    <row r="136053" x14ac:dyDescent="0.25"/>
    <row r="136054" x14ac:dyDescent="0.25"/>
    <row r="136055" x14ac:dyDescent="0.25"/>
    <row r="136056" x14ac:dyDescent="0.25"/>
    <row r="136057" x14ac:dyDescent="0.25"/>
    <row r="136058" x14ac:dyDescent="0.25"/>
    <row r="136059" x14ac:dyDescent="0.25"/>
    <row r="136060" x14ac:dyDescent="0.25"/>
    <row r="136061" x14ac:dyDescent="0.25"/>
    <row r="136062" x14ac:dyDescent="0.25"/>
    <row r="136063" x14ac:dyDescent="0.25"/>
    <row r="136064" x14ac:dyDescent="0.25"/>
    <row r="136065" x14ac:dyDescent="0.25"/>
    <row r="136066" x14ac:dyDescent="0.25"/>
    <row r="136067" x14ac:dyDescent="0.25"/>
    <row r="136068" x14ac:dyDescent="0.25"/>
    <row r="136069" x14ac:dyDescent="0.25"/>
    <row r="136070" x14ac:dyDescent="0.25"/>
    <row r="136071" x14ac:dyDescent="0.25"/>
    <row r="136072" x14ac:dyDescent="0.25"/>
    <row r="136073" x14ac:dyDescent="0.25"/>
    <row r="136074" x14ac:dyDescent="0.25"/>
    <row r="136075" x14ac:dyDescent="0.25"/>
    <row r="136076" x14ac:dyDescent="0.25"/>
    <row r="136077" x14ac:dyDescent="0.25"/>
    <row r="136078" x14ac:dyDescent="0.25"/>
    <row r="136079" x14ac:dyDescent="0.25"/>
    <row r="136080" x14ac:dyDescent="0.25"/>
    <row r="136081" x14ac:dyDescent="0.25"/>
    <row r="136082" x14ac:dyDescent="0.25"/>
    <row r="136083" x14ac:dyDescent="0.25"/>
    <row r="136084" x14ac:dyDescent="0.25"/>
    <row r="136085" x14ac:dyDescent="0.25"/>
    <row r="136086" x14ac:dyDescent="0.25"/>
    <row r="136087" x14ac:dyDescent="0.25"/>
    <row r="136088" x14ac:dyDescent="0.25"/>
    <row r="136089" x14ac:dyDescent="0.25"/>
    <row r="136090" x14ac:dyDescent="0.25"/>
    <row r="136091" x14ac:dyDescent="0.25"/>
    <row r="136092" x14ac:dyDescent="0.25"/>
    <row r="136093" x14ac:dyDescent="0.25"/>
    <row r="136094" x14ac:dyDescent="0.25"/>
    <row r="136095" x14ac:dyDescent="0.25"/>
    <row r="136096" x14ac:dyDescent="0.25"/>
    <row r="136097" x14ac:dyDescent="0.25"/>
    <row r="136098" x14ac:dyDescent="0.25"/>
    <row r="136099" x14ac:dyDescent="0.25"/>
    <row r="136100" x14ac:dyDescent="0.25"/>
    <row r="136101" x14ac:dyDescent="0.25"/>
    <row r="136102" x14ac:dyDescent="0.25"/>
    <row r="136103" x14ac:dyDescent="0.25"/>
    <row r="136104" x14ac:dyDescent="0.25"/>
    <row r="136105" x14ac:dyDescent="0.25"/>
    <row r="136106" x14ac:dyDescent="0.25"/>
    <row r="136107" x14ac:dyDescent="0.25"/>
    <row r="136108" x14ac:dyDescent="0.25"/>
    <row r="136109" x14ac:dyDescent="0.25"/>
    <row r="136110" x14ac:dyDescent="0.25"/>
    <row r="136111" x14ac:dyDescent="0.25"/>
    <row r="136112" x14ac:dyDescent="0.25"/>
    <row r="136113" x14ac:dyDescent="0.25"/>
    <row r="136114" x14ac:dyDescent="0.25"/>
    <row r="136115" x14ac:dyDescent="0.25"/>
    <row r="136116" x14ac:dyDescent="0.25"/>
    <row r="136117" x14ac:dyDescent="0.25"/>
    <row r="136118" x14ac:dyDescent="0.25"/>
    <row r="136119" x14ac:dyDescent="0.25"/>
    <row r="136120" x14ac:dyDescent="0.25"/>
    <row r="136121" x14ac:dyDescent="0.25"/>
    <row r="136122" x14ac:dyDescent="0.25"/>
    <row r="136123" x14ac:dyDescent="0.25"/>
    <row r="136124" x14ac:dyDescent="0.25"/>
    <row r="136125" x14ac:dyDescent="0.25"/>
    <row r="136126" x14ac:dyDescent="0.25"/>
    <row r="136127" x14ac:dyDescent="0.25"/>
    <row r="136128" x14ac:dyDescent="0.25"/>
    <row r="136129" x14ac:dyDescent="0.25"/>
    <row r="136130" x14ac:dyDescent="0.25"/>
    <row r="136131" x14ac:dyDescent="0.25"/>
    <row r="136132" x14ac:dyDescent="0.25"/>
    <row r="136133" x14ac:dyDescent="0.25"/>
    <row r="136134" x14ac:dyDescent="0.25"/>
    <row r="136135" x14ac:dyDescent="0.25"/>
    <row r="136136" x14ac:dyDescent="0.25"/>
    <row r="136137" x14ac:dyDescent="0.25"/>
    <row r="136138" x14ac:dyDescent="0.25"/>
    <row r="136139" x14ac:dyDescent="0.25"/>
    <row r="136140" x14ac:dyDescent="0.25"/>
    <row r="136141" x14ac:dyDescent="0.25"/>
    <row r="136142" x14ac:dyDescent="0.25"/>
    <row r="136143" x14ac:dyDescent="0.25"/>
    <row r="136144" x14ac:dyDescent="0.25"/>
    <row r="136145" x14ac:dyDescent="0.25"/>
    <row r="136146" x14ac:dyDescent="0.25"/>
    <row r="136147" x14ac:dyDescent="0.25"/>
    <row r="136148" x14ac:dyDescent="0.25"/>
    <row r="136149" x14ac:dyDescent="0.25"/>
    <row r="136150" x14ac:dyDescent="0.25"/>
    <row r="136151" x14ac:dyDescent="0.25"/>
    <row r="136152" x14ac:dyDescent="0.25"/>
    <row r="136153" x14ac:dyDescent="0.25"/>
    <row r="136154" x14ac:dyDescent="0.25"/>
    <row r="136155" x14ac:dyDescent="0.25"/>
    <row r="136156" x14ac:dyDescent="0.25"/>
    <row r="136157" x14ac:dyDescent="0.25"/>
    <row r="136158" x14ac:dyDescent="0.25"/>
    <row r="136159" x14ac:dyDescent="0.25"/>
    <row r="136160" x14ac:dyDescent="0.25"/>
    <row r="136161" x14ac:dyDescent="0.25"/>
    <row r="136162" x14ac:dyDescent="0.25"/>
    <row r="136163" x14ac:dyDescent="0.25"/>
    <row r="136164" x14ac:dyDescent="0.25"/>
    <row r="136165" x14ac:dyDescent="0.25"/>
    <row r="136166" x14ac:dyDescent="0.25"/>
    <row r="136167" x14ac:dyDescent="0.25"/>
    <row r="136168" x14ac:dyDescent="0.25"/>
    <row r="136169" x14ac:dyDescent="0.25"/>
    <row r="136170" x14ac:dyDescent="0.25"/>
    <row r="136171" x14ac:dyDescent="0.25"/>
    <row r="136172" x14ac:dyDescent="0.25"/>
    <row r="136173" x14ac:dyDescent="0.25"/>
    <row r="136174" x14ac:dyDescent="0.25"/>
    <row r="136175" x14ac:dyDescent="0.25"/>
    <row r="136176" x14ac:dyDescent="0.25"/>
    <row r="136177" x14ac:dyDescent="0.25"/>
    <row r="136178" x14ac:dyDescent="0.25"/>
    <row r="136179" x14ac:dyDescent="0.25"/>
    <row r="136180" x14ac:dyDescent="0.25"/>
    <row r="136181" x14ac:dyDescent="0.25"/>
    <row r="136182" x14ac:dyDescent="0.25"/>
    <row r="136183" x14ac:dyDescent="0.25"/>
    <row r="136184" x14ac:dyDescent="0.25"/>
    <row r="136185" x14ac:dyDescent="0.25"/>
    <row r="136186" x14ac:dyDescent="0.25"/>
    <row r="136187" x14ac:dyDescent="0.25"/>
    <row r="136188" x14ac:dyDescent="0.25"/>
    <row r="136189" x14ac:dyDescent="0.25"/>
    <row r="136190" x14ac:dyDescent="0.25"/>
    <row r="136191" x14ac:dyDescent="0.25"/>
    <row r="136192" x14ac:dyDescent="0.25"/>
    <row r="136193" x14ac:dyDescent="0.25"/>
    <row r="136194" x14ac:dyDescent="0.25"/>
    <row r="136195" x14ac:dyDescent="0.25"/>
    <row r="136196" x14ac:dyDescent="0.25"/>
    <row r="136197" x14ac:dyDescent="0.25"/>
    <row r="136198" x14ac:dyDescent="0.25"/>
    <row r="136199" x14ac:dyDescent="0.25"/>
    <row r="136200" x14ac:dyDescent="0.25"/>
    <row r="136201" x14ac:dyDescent="0.25"/>
    <row r="136202" x14ac:dyDescent="0.25"/>
    <row r="136203" x14ac:dyDescent="0.25"/>
    <row r="136204" x14ac:dyDescent="0.25"/>
    <row r="136205" x14ac:dyDescent="0.25"/>
    <row r="136206" x14ac:dyDescent="0.25"/>
    <row r="136207" x14ac:dyDescent="0.25"/>
    <row r="136208" x14ac:dyDescent="0.25"/>
    <row r="136209" x14ac:dyDescent="0.25"/>
    <row r="136210" x14ac:dyDescent="0.25"/>
    <row r="136211" x14ac:dyDescent="0.25"/>
    <row r="136212" x14ac:dyDescent="0.25"/>
    <row r="136213" x14ac:dyDescent="0.25"/>
    <row r="136214" x14ac:dyDescent="0.25"/>
    <row r="136215" x14ac:dyDescent="0.25"/>
    <row r="136216" x14ac:dyDescent="0.25"/>
    <row r="136217" x14ac:dyDescent="0.25"/>
    <row r="136218" x14ac:dyDescent="0.25"/>
    <row r="136219" x14ac:dyDescent="0.25"/>
    <row r="136220" x14ac:dyDescent="0.25"/>
    <row r="136221" x14ac:dyDescent="0.25"/>
    <row r="136222" x14ac:dyDescent="0.25"/>
    <row r="136223" x14ac:dyDescent="0.25"/>
    <row r="136224" x14ac:dyDescent="0.25"/>
    <row r="136225" x14ac:dyDescent="0.25"/>
    <row r="136226" x14ac:dyDescent="0.25"/>
    <row r="136227" x14ac:dyDescent="0.25"/>
    <row r="136228" x14ac:dyDescent="0.25"/>
    <row r="136229" x14ac:dyDescent="0.25"/>
    <row r="136230" x14ac:dyDescent="0.25"/>
    <row r="136231" x14ac:dyDescent="0.25"/>
    <row r="136232" x14ac:dyDescent="0.25"/>
    <row r="136233" x14ac:dyDescent="0.25"/>
    <row r="136234" x14ac:dyDescent="0.25"/>
    <row r="136235" x14ac:dyDescent="0.25"/>
    <row r="136236" x14ac:dyDescent="0.25"/>
    <row r="136237" x14ac:dyDescent="0.25"/>
    <row r="136238" x14ac:dyDescent="0.25"/>
    <row r="136239" x14ac:dyDescent="0.25"/>
    <row r="136240" x14ac:dyDescent="0.25"/>
    <row r="136241" x14ac:dyDescent="0.25"/>
    <row r="136242" x14ac:dyDescent="0.25"/>
    <row r="136243" x14ac:dyDescent="0.25"/>
    <row r="136244" x14ac:dyDescent="0.25"/>
    <row r="136245" x14ac:dyDescent="0.25"/>
    <row r="136246" x14ac:dyDescent="0.25"/>
    <row r="136247" x14ac:dyDescent="0.25"/>
    <row r="136248" x14ac:dyDescent="0.25"/>
    <row r="136249" x14ac:dyDescent="0.25"/>
    <row r="136250" x14ac:dyDescent="0.25"/>
    <row r="136251" x14ac:dyDescent="0.25"/>
    <row r="136252" x14ac:dyDescent="0.25"/>
    <row r="136253" x14ac:dyDescent="0.25"/>
    <row r="136254" x14ac:dyDescent="0.25"/>
    <row r="136255" x14ac:dyDescent="0.25"/>
    <row r="136256" x14ac:dyDescent="0.25"/>
    <row r="136257" x14ac:dyDescent="0.25"/>
    <row r="136258" x14ac:dyDescent="0.25"/>
    <row r="136259" x14ac:dyDescent="0.25"/>
    <row r="136260" x14ac:dyDescent="0.25"/>
    <row r="136261" x14ac:dyDescent="0.25"/>
    <row r="136262" x14ac:dyDescent="0.25"/>
    <row r="136263" x14ac:dyDescent="0.25"/>
    <row r="136264" x14ac:dyDescent="0.25"/>
    <row r="136265" x14ac:dyDescent="0.25"/>
    <row r="136266" x14ac:dyDescent="0.25"/>
    <row r="136267" x14ac:dyDescent="0.25"/>
    <row r="136268" x14ac:dyDescent="0.25"/>
    <row r="136269" x14ac:dyDescent="0.25"/>
    <row r="136270" x14ac:dyDescent="0.25"/>
    <row r="136271" x14ac:dyDescent="0.25"/>
    <row r="136272" x14ac:dyDescent="0.25"/>
    <row r="136273" x14ac:dyDescent="0.25"/>
    <row r="136274" x14ac:dyDescent="0.25"/>
    <row r="136275" x14ac:dyDescent="0.25"/>
    <row r="136276" x14ac:dyDescent="0.25"/>
    <row r="136277" x14ac:dyDescent="0.25"/>
    <row r="136278" x14ac:dyDescent="0.25"/>
    <row r="136279" x14ac:dyDescent="0.25"/>
    <row r="136280" x14ac:dyDescent="0.25"/>
    <row r="136281" x14ac:dyDescent="0.25"/>
    <row r="136282" x14ac:dyDescent="0.25"/>
    <row r="136283" x14ac:dyDescent="0.25"/>
    <row r="136284" x14ac:dyDescent="0.25"/>
    <row r="136285" x14ac:dyDescent="0.25"/>
    <row r="136286" x14ac:dyDescent="0.25"/>
    <row r="136287" x14ac:dyDescent="0.25"/>
    <row r="136288" x14ac:dyDescent="0.25"/>
    <row r="136289" x14ac:dyDescent="0.25"/>
    <row r="136290" x14ac:dyDescent="0.25"/>
    <row r="136291" x14ac:dyDescent="0.25"/>
    <row r="136292" x14ac:dyDescent="0.25"/>
    <row r="136293" x14ac:dyDescent="0.25"/>
    <row r="136294" x14ac:dyDescent="0.25"/>
    <row r="136295" x14ac:dyDescent="0.25"/>
    <row r="136296" x14ac:dyDescent="0.25"/>
    <row r="136297" x14ac:dyDescent="0.25"/>
    <row r="136298" x14ac:dyDescent="0.25"/>
    <row r="136299" x14ac:dyDescent="0.25"/>
    <row r="136300" x14ac:dyDescent="0.25"/>
    <row r="136301" x14ac:dyDescent="0.25"/>
    <row r="136302" x14ac:dyDescent="0.25"/>
    <row r="136303" x14ac:dyDescent="0.25"/>
    <row r="136304" x14ac:dyDescent="0.25"/>
    <row r="136305" x14ac:dyDescent="0.25"/>
    <row r="136306" x14ac:dyDescent="0.25"/>
    <row r="136307" x14ac:dyDescent="0.25"/>
    <row r="136308" x14ac:dyDescent="0.25"/>
    <row r="136309" x14ac:dyDescent="0.25"/>
    <row r="136310" x14ac:dyDescent="0.25"/>
    <row r="136311" x14ac:dyDescent="0.25"/>
    <row r="136312" x14ac:dyDescent="0.25"/>
    <row r="136313" x14ac:dyDescent="0.25"/>
    <row r="136314" x14ac:dyDescent="0.25"/>
    <row r="136315" x14ac:dyDescent="0.25"/>
    <row r="136316" x14ac:dyDescent="0.25"/>
    <row r="136317" x14ac:dyDescent="0.25"/>
    <row r="136318" x14ac:dyDescent="0.25"/>
    <row r="136319" x14ac:dyDescent="0.25"/>
    <row r="136320" x14ac:dyDescent="0.25"/>
    <row r="136321" x14ac:dyDescent="0.25"/>
    <row r="136322" x14ac:dyDescent="0.25"/>
    <row r="136323" x14ac:dyDescent="0.25"/>
    <row r="136324" x14ac:dyDescent="0.25"/>
    <row r="136325" x14ac:dyDescent="0.25"/>
    <row r="136326" x14ac:dyDescent="0.25"/>
    <row r="136327" x14ac:dyDescent="0.25"/>
    <row r="136328" x14ac:dyDescent="0.25"/>
    <row r="136329" x14ac:dyDescent="0.25"/>
    <row r="136330" x14ac:dyDescent="0.25"/>
    <row r="136331" x14ac:dyDescent="0.25"/>
    <row r="136332" x14ac:dyDescent="0.25"/>
    <row r="136333" x14ac:dyDescent="0.25"/>
    <row r="136334" x14ac:dyDescent="0.25"/>
    <row r="136335" x14ac:dyDescent="0.25"/>
    <row r="136336" x14ac:dyDescent="0.25"/>
    <row r="136337" x14ac:dyDescent="0.25"/>
    <row r="136338" x14ac:dyDescent="0.25"/>
    <row r="136339" x14ac:dyDescent="0.25"/>
    <row r="136340" x14ac:dyDescent="0.25"/>
    <row r="136341" x14ac:dyDescent="0.25"/>
    <row r="136342" x14ac:dyDescent="0.25"/>
    <row r="136343" x14ac:dyDescent="0.25"/>
    <row r="136344" x14ac:dyDescent="0.25"/>
    <row r="136345" x14ac:dyDescent="0.25"/>
    <row r="136346" x14ac:dyDescent="0.25"/>
    <row r="136347" x14ac:dyDescent="0.25"/>
    <row r="136348" x14ac:dyDescent="0.25"/>
    <row r="136349" x14ac:dyDescent="0.25"/>
    <row r="136350" x14ac:dyDescent="0.25"/>
    <row r="136351" x14ac:dyDescent="0.25"/>
    <row r="136352" x14ac:dyDescent="0.25"/>
    <row r="136353" x14ac:dyDescent="0.25"/>
    <row r="136354" x14ac:dyDescent="0.25"/>
    <row r="136355" x14ac:dyDescent="0.25"/>
    <row r="136356" x14ac:dyDescent="0.25"/>
    <row r="136357" x14ac:dyDescent="0.25"/>
    <row r="136358" x14ac:dyDescent="0.25"/>
    <row r="136359" x14ac:dyDescent="0.25"/>
    <row r="136360" x14ac:dyDescent="0.25"/>
    <row r="136361" x14ac:dyDescent="0.25"/>
    <row r="136362" x14ac:dyDescent="0.25"/>
    <row r="136363" x14ac:dyDescent="0.25"/>
    <row r="136364" x14ac:dyDescent="0.25"/>
    <row r="136365" x14ac:dyDescent="0.25"/>
    <row r="136366" x14ac:dyDescent="0.25"/>
    <row r="136367" x14ac:dyDescent="0.25"/>
    <row r="136368" x14ac:dyDescent="0.25"/>
    <row r="136369" x14ac:dyDescent="0.25"/>
    <row r="136370" x14ac:dyDescent="0.25"/>
    <row r="136371" x14ac:dyDescent="0.25"/>
    <row r="136372" x14ac:dyDescent="0.25"/>
    <row r="136373" x14ac:dyDescent="0.25"/>
    <row r="136374" x14ac:dyDescent="0.25"/>
    <row r="136375" x14ac:dyDescent="0.25"/>
    <row r="136376" x14ac:dyDescent="0.25"/>
    <row r="136377" x14ac:dyDescent="0.25"/>
    <row r="136378" x14ac:dyDescent="0.25"/>
    <row r="136379" x14ac:dyDescent="0.25"/>
    <row r="136380" x14ac:dyDescent="0.25"/>
    <row r="136381" x14ac:dyDescent="0.25"/>
    <row r="136382" x14ac:dyDescent="0.25"/>
    <row r="136383" x14ac:dyDescent="0.25"/>
    <row r="136384" x14ac:dyDescent="0.25"/>
    <row r="136385" x14ac:dyDescent="0.25"/>
    <row r="136386" x14ac:dyDescent="0.25"/>
    <row r="136387" x14ac:dyDescent="0.25"/>
    <row r="136388" x14ac:dyDescent="0.25"/>
    <row r="136389" x14ac:dyDescent="0.25"/>
    <row r="136390" x14ac:dyDescent="0.25"/>
    <row r="136391" x14ac:dyDescent="0.25"/>
    <row r="136392" x14ac:dyDescent="0.25"/>
    <row r="136393" x14ac:dyDescent="0.25"/>
    <row r="136394" x14ac:dyDescent="0.25"/>
    <row r="136395" x14ac:dyDescent="0.25"/>
    <row r="136396" x14ac:dyDescent="0.25"/>
    <row r="136397" x14ac:dyDescent="0.25"/>
    <row r="136398" x14ac:dyDescent="0.25"/>
    <row r="136399" x14ac:dyDescent="0.25"/>
    <row r="136400" x14ac:dyDescent="0.25"/>
    <row r="136401" x14ac:dyDescent="0.25"/>
    <row r="136402" x14ac:dyDescent="0.25"/>
    <row r="136403" x14ac:dyDescent="0.25"/>
    <row r="136404" x14ac:dyDescent="0.25"/>
    <row r="136405" x14ac:dyDescent="0.25"/>
    <row r="136406" x14ac:dyDescent="0.25"/>
    <row r="136407" x14ac:dyDescent="0.25"/>
    <row r="136408" x14ac:dyDescent="0.25"/>
    <row r="136409" x14ac:dyDescent="0.25"/>
    <row r="136410" x14ac:dyDescent="0.25"/>
    <row r="136411" x14ac:dyDescent="0.25"/>
    <row r="136412" x14ac:dyDescent="0.25"/>
    <row r="136413" x14ac:dyDescent="0.25"/>
    <row r="136414" x14ac:dyDescent="0.25"/>
    <row r="136415" x14ac:dyDescent="0.25"/>
    <row r="136416" x14ac:dyDescent="0.25"/>
    <row r="136417" x14ac:dyDescent="0.25"/>
    <row r="136418" x14ac:dyDescent="0.25"/>
    <row r="136419" x14ac:dyDescent="0.25"/>
    <row r="136420" x14ac:dyDescent="0.25"/>
    <row r="136421" x14ac:dyDescent="0.25"/>
    <row r="136422" x14ac:dyDescent="0.25"/>
    <row r="136423" x14ac:dyDescent="0.25"/>
    <row r="136424" x14ac:dyDescent="0.25"/>
    <row r="136425" x14ac:dyDescent="0.25"/>
    <row r="136426" x14ac:dyDescent="0.25"/>
    <row r="136427" x14ac:dyDescent="0.25"/>
    <row r="136428" x14ac:dyDescent="0.25"/>
    <row r="136429" x14ac:dyDescent="0.25"/>
    <row r="136430" x14ac:dyDescent="0.25"/>
    <row r="136431" x14ac:dyDescent="0.25"/>
    <row r="136432" x14ac:dyDescent="0.25"/>
    <row r="136433" x14ac:dyDescent="0.25"/>
    <row r="136434" x14ac:dyDescent="0.25"/>
    <row r="136435" x14ac:dyDescent="0.25"/>
    <row r="136436" x14ac:dyDescent="0.25"/>
    <row r="136437" x14ac:dyDescent="0.25"/>
    <row r="136438" x14ac:dyDescent="0.25"/>
    <row r="136439" x14ac:dyDescent="0.25"/>
    <row r="136440" x14ac:dyDescent="0.25"/>
    <row r="136441" x14ac:dyDescent="0.25"/>
    <row r="136442" x14ac:dyDescent="0.25"/>
    <row r="136443" x14ac:dyDescent="0.25"/>
    <row r="136444" x14ac:dyDescent="0.25"/>
    <row r="136445" x14ac:dyDescent="0.25"/>
    <row r="136446" x14ac:dyDescent="0.25"/>
    <row r="136447" x14ac:dyDescent="0.25"/>
    <row r="136448" x14ac:dyDescent="0.25"/>
    <row r="136449" x14ac:dyDescent="0.25"/>
    <row r="136450" x14ac:dyDescent="0.25"/>
    <row r="136451" x14ac:dyDescent="0.25"/>
    <row r="136452" x14ac:dyDescent="0.25"/>
    <row r="136453" x14ac:dyDescent="0.25"/>
    <row r="136454" x14ac:dyDescent="0.25"/>
    <row r="136455" x14ac:dyDescent="0.25"/>
    <row r="136456" x14ac:dyDescent="0.25"/>
    <row r="136457" x14ac:dyDescent="0.25"/>
    <row r="136458" x14ac:dyDescent="0.25"/>
    <row r="136459" x14ac:dyDescent="0.25"/>
    <row r="136460" x14ac:dyDescent="0.25"/>
    <row r="136461" x14ac:dyDescent="0.25"/>
    <row r="136462" x14ac:dyDescent="0.25"/>
    <row r="136463" x14ac:dyDescent="0.25"/>
    <row r="136464" x14ac:dyDescent="0.25"/>
    <row r="136465" x14ac:dyDescent="0.25"/>
    <row r="136466" x14ac:dyDescent="0.25"/>
    <row r="136467" x14ac:dyDescent="0.25"/>
    <row r="136468" x14ac:dyDescent="0.25"/>
    <row r="136469" x14ac:dyDescent="0.25"/>
    <row r="136470" x14ac:dyDescent="0.25"/>
    <row r="136471" x14ac:dyDescent="0.25"/>
    <row r="136472" x14ac:dyDescent="0.25"/>
    <row r="136473" x14ac:dyDescent="0.25"/>
    <row r="136474" x14ac:dyDescent="0.25"/>
    <row r="136475" x14ac:dyDescent="0.25"/>
    <row r="136476" x14ac:dyDescent="0.25"/>
    <row r="136477" x14ac:dyDescent="0.25"/>
    <row r="136478" x14ac:dyDescent="0.25"/>
    <row r="136479" x14ac:dyDescent="0.25"/>
    <row r="136480" x14ac:dyDescent="0.25"/>
    <row r="136481" x14ac:dyDescent="0.25"/>
    <row r="136482" x14ac:dyDescent="0.25"/>
    <row r="136483" x14ac:dyDescent="0.25"/>
    <row r="136484" x14ac:dyDescent="0.25"/>
    <row r="136485" x14ac:dyDescent="0.25"/>
    <row r="136486" x14ac:dyDescent="0.25"/>
    <row r="136487" x14ac:dyDescent="0.25"/>
    <row r="136488" x14ac:dyDescent="0.25"/>
    <row r="136489" x14ac:dyDescent="0.25"/>
    <row r="136490" x14ac:dyDescent="0.25"/>
    <row r="136491" x14ac:dyDescent="0.25"/>
    <row r="136492" x14ac:dyDescent="0.25"/>
    <row r="136493" x14ac:dyDescent="0.25"/>
    <row r="136494" x14ac:dyDescent="0.25"/>
    <row r="136495" x14ac:dyDescent="0.25"/>
    <row r="136496" x14ac:dyDescent="0.25"/>
    <row r="136497" x14ac:dyDescent="0.25"/>
    <row r="136498" x14ac:dyDescent="0.25"/>
    <row r="136499" x14ac:dyDescent="0.25"/>
    <row r="136500" x14ac:dyDescent="0.25"/>
    <row r="136501" x14ac:dyDescent="0.25"/>
    <row r="136502" x14ac:dyDescent="0.25"/>
    <row r="136503" x14ac:dyDescent="0.25"/>
    <row r="136504" x14ac:dyDescent="0.25"/>
    <row r="136505" x14ac:dyDescent="0.25"/>
    <row r="136506" x14ac:dyDescent="0.25"/>
    <row r="136507" x14ac:dyDescent="0.25"/>
    <row r="136508" x14ac:dyDescent="0.25"/>
    <row r="136509" x14ac:dyDescent="0.25"/>
    <row r="136510" x14ac:dyDescent="0.25"/>
    <row r="136511" x14ac:dyDescent="0.25"/>
    <row r="136512" x14ac:dyDescent="0.25"/>
    <row r="136513" x14ac:dyDescent="0.25"/>
    <row r="136514" x14ac:dyDescent="0.25"/>
    <row r="136515" x14ac:dyDescent="0.25"/>
    <row r="136516" x14ac:dyDescent="0.25"/>
    <row r="136517" x14ac:dyDescent="0.25"/>
    <row r="136518" x14ac:dyDescent="0.25"/>
    <row r="136519" x14ac:dyDescent="0.25"/>
    <row r="136520" x14ac:dyDescent="0.25"/>
    <row r="136521" x14ac:dyDescent="0.25"/>
    <row r="136522" x14ac:dyDescent="0.25"/>
    <row r="136523" x14ac:dyDescent="0.25"/>
    <row r="136524" x14ac:dyDescent="0.25"/>
    <row r="136525" x14ac:dyDescent="0.25"/>
    <row r="136526" x14ac:dyDescent="0.25"/>
    <row r="136527" x14ac:dyDescent="0.25"/>
    <row r="136528" x14ac:dyDescent="0.25"/>
    <row r="136529" x14ac:dyDescent="0.25"/>
    <row r="136530" x14ac:dyDescent="0.25"/>
    <row r="136531" x14ac:dyDescent="0.25"/>
    <row r="136532" x14ac:dyDescent="0.25"/>
    <row r="136533" x14ac:dyDescent="0.25"/>
    <row r="136534" x14ac:dyDescent="0.25"/>
    <row r="136535" x14ac:dyDescent="0.25"/>
    <row r="136536" x14ac:dyDescent="0.25"/>
    <row r="136537" x14ac:dyDescent="0.25"/>
    <row r="136538" x14ac:dyDescent="0.25"/>
    <row r="136539" x14ac:dyDescent="0.25"/>
    <row r="136540" x14ac:dyDescent="0.25"/>
    <row r="136541" x14ac:dyDescent="0.25"/>
    <row r="136542" x14ac:dyDescent="0.25"/>
    <row r="136543" x14ac:dyDescent="0.25"/>
    <row r="136544" x14ac:dyDescent="0.25"/>
    <row r="136545" x14ac:dyDescent="0.25"/>
    <row r="136546" x14ac:dyDescent="0.25"/>
    <row r="136547" x14ac:dyDescent="0.25"/>
    <row r="136548" x14ac:dyDescent="0.25"/>
    <row r="136549" x14ac:dyDescent="0.25"/>
    <row r="136550" x14ac:dyDescent="0.25"/>
    <row r="136551" x14ac:dyDescent="0.25"/>
    <row r="136552" x14ac:dyDescent="0.25"/>
    <row r="136553" x14ac:dyDescent="0.25"/>
    <row r="136554" x14ac:dyDescent="0.25"/>
    <row r="136555" x14ac:dyDescent="0.25"/>
    <row r="136556" x14ac:dyDescent="0.25"/>
    <row r="136557" x14ac:dyDescent="0.25"/>
    <row r="136558" x14ac:dyDescent="0.25"/>
    <row r="136559" x14ac:dyDescent="0.25"/>
    <row r="136560" x14ac:dyDescent="0.25"/>
    <row r="136561" x14ac:dyDescent="0.25"/>
    <row r="136562" x14ac:dyDescent="0.25"/>
    <row r="136563" x14ac:dyDescent="0.25"/>
    <row r="136564" x14ac:dyDescent="0.25"/>
    <row r="136565" x14ac:dyDescent="0.25"/>
    <row r="136566" x14ac:dyDescent="0.25"/>
    <row r="136567" x14ac:dyDescent="0.25"/>
    <row r="136568" x14ac:dyDescent="0.25"/>
    <row r="136569" x14ac:dyDescent="0.25"/>
    <row r="136570" x14ac:dyDescent="0.25"/>
    <row r="136571" x14ac:dyDescent="0.25"/>
    <row r="136572" x14ac:dyDescent="0.25"/>
    <row r="136573" x14ac:dyDescent="0.25"/>
    <row r="136574" x14ac:dyDescent="0.25"/>
    <row r="136575" x14ac:dyDescent="0.25"/>
    <row r="136576" x14ac:dyDescent="0.25"/>
    <row r="136577" x14ac:dyDescent="0.25"/>
    <row r="136578" x14ac:dyDescent="0.25"/>
    <row r="136579" x14ac:dyDescent="0.25"/>
    <row r="136580" x14ac:dyDescent="0.25"/>
    <row r="136581" x14ac:dyDescent="0.25"/>
    <row r="136582" x14ac:dyDescent="0.25"/>
    <row r="136583" x14ac:dyDescent="0.25"/>
    <row r="136584" x14ac:dyDescent="0.25"/>
    <row r="136585" x14ac:dyDescent="0.25"/>
    <row r="136586" x14ac:dyDescent="0.25"/>
    <row r="136587" x14ac:dyDescent="0.25"/>
    <row r="136588" x14ac:dyDescent="0.25"/>
    <row r="136589" x14ac:dyDescent="0.25"/>
    <row r="136590" x14ac:dyDescent="0.25"/>
    <row r="136591" x14ac:dyDescent="0.25"/>
    <row r="136592" x14ac:dyDescent="0.25"/>
    <row r="136593" x14ac:dyDescent="0.25"/>
    <row r="136594" x14ac:dyDescent="0.25"/>
    <row r="136595" x14ac:dyDescent="0.25"/>
    <row r="136596" x14ac:dyDescent="0.25"/>
    <row r="136597" x14ac:dyDescent="0.25"/>
    <row r="136598" x14ac:dyDescent="0.25"/>
    <row r="136599" x14ac:dyDescent="0.25"/>
    <row r="136600" x14ac:dyDescent="0.25"/>
    <row r="136601" x14ac:dyDescent="0.25"/>
    <row r="136602" x14ac:dyDescent="0.25"/>
    <row r="136603" x14ac:dyDescent="0.25"/>
    <row r="136604" x14ac:dyDescent="0.25"/>
    <row r="136605" x14ac:dyDescent="0.25"/>
    <row r="136606" x14ac:dyDescent="0.25"/>
    <row r="136607" x14ac:dyDescent="0.25"/>
    <row r="136608" x14ac:dyDescent="0.25"/>
    <row r="136609" x14ac:dyDescent="0.25"/>
    <row r="136610" x14ac:dyDescent="0.25"/>
    <row r="136611" x14ac:dyDescent="0.25"/>
    <row r="136612" x14ac:dyDescent="0.25"/>
    <row r="136613" x14ac:dyDescent="0.25"/>
    <row r="136614" x14ac:dyDescent="0.25"/>
    <row r="136615" x14ac:dyDescent="0.25"/>
    <row r="136616" x14ac:dyDescent="0.25"/>
    <row r="136617" x14ac:dyDescent="0.25"/>
    <row r="136618" x14ac:dyDescent="0.25"/>
    <row r="136619" x14ac:dyDescent="0.25"/>
    <row r="136620" x14ac:dyDescent="0.25"/>
    <row r="136621" x14ac:dyDescent="0.25"/>
    <row r="136622" x14ac:dyDescent="0.25"/>
    <row r="136623" x14ac:dyDescent="0.25"/>
    <row r="136624" x14ac:dyDescent="0.25"/>
    <row r="136625" x14ac:dyDescent="0.25"/>
    <row r="136626" x14ac:dyDescent="0.25"/>
    <row r="136627" x14ac:dyDescent="0.25"/>
    <row r="136628" x14ac:dyDescent="0.25"/>
    <row r="136629" x14ac:dyDescent="0.25"/>
    <row r="136630" x14ac:dyDescent="0.25"/>
    <row r="136631" x14ac:dyDescent="0.25"/>
    <row r="136632" x14ac:dyDescent="0.25"/>
    <row r="136633" x14ac:dyDescent="0.25"/>
    <row r="136634" x14ac:dyDescent="0.25"/>
    <row r="136635" x14ac:dyDescent="0.25"/>
    <row r="136636" x14ac:dyDescent="0.25"/>
    <row r="136637" x14ac:dyDescent="0.25"/>
    <row r="136638" x14ac:dyDescent="0.25"/>
    <row r="136639" x14ac:dyDescent="0.25"/>
    <row r="136640" x14ac:dyDescent="0.25"/>
    <row r="136641" x14ac:dyDescent="0.25"/>
    <row r="136642" x14ac:dyDescent="0.25"/>
    <row r="136643" x14ac:dyDescent="0.25"/>
    <row r="136644" x14ac:dyDescent="0.25"/>
    <row r="136645" x14ac:dyDescent="0.25"/>
    <row r="136646" x14ac:dyDescent="0.25"/>
    <row r="136647" x14ac:dyDescent="0.25"/>
    <row r="136648" x14ac:dyDescent="0.25"/>
    <row r="136649" x14ac:dyDescent="0.25"/>
    <row r="136650" x14ac:dyDescent="0.25"/>
    <row r="136651" x14ac:dyDescent="0.25"/>
    <row r="136652" x14ac:dyDescent="0.25"/>
    <row r="136653" x14ac:dyDescent="0.25"/>
    <row r="136654" x14ac:dyDescent="0.25"/>
    <row r="136655" x14ac:dyDescent="0.25"/>
    <row r="136656" x14ac:dyDescent="0.25"/>
    <row r="136657" x14ac:dyDescent="0.25"/>
    <row r="136658" x14ac:dyDescent="0.25"/>
    <row r="136659" x14ac:dyDescent="0.25"/>
    <row r="136660" x14ac:dyDescent="0.25"/>
    <row r="136661" x14ac:dyDescent="0.25"/>
    <row r="136662" x14ac:dyDescent="0.25"/>
    <row r="136663" x14ac:dyDescent="0.25"/>
    <row r="136664" x14ac:dyDescent="0.25"/>
    <row r="136665" x14ac:dyDescent="0.25"/>
    <row r="136666" x14ac:dyDescent="0.25"/>
    <row r="136667" x14ac:dyDescent="0.25"/>
    <row r="136668" x14ac:dyDescent="0.25"/>
    <row r="136669" x14ac:dyDescent="0.25"/>
    <row r="136670" x14ac:dyDescent="0.25"/>
    <row r="136671" x14ac:dyDescent="0.25"/>
    <row r="136672" x14ac:dyDescent="0.25"/>
    <row r="136673" x14ac:dyDescent="0.25"/>
    <row r="136674" x14ac:dyDescent="0.25"/>
    <row r="136675" x14ac:dyDescent="0.25"/>
    <row r="136676" x14ac:dyDescent="0.25"/>
    <row r="136677" x14ac:dyDescent="0.25"/>
    <row r="136678" x14ac:dyDescent="0.25"/>
    <row r="136679" x14ac:dyDescent="0.25"/>
    <row r="136680" x14ac:dyDescent="0.25"/>
    <row r="136681" x14ac:dyDescent="0.25"/>
    <row r="136682" x14ac:dyDescent="0.25"/>
    <row r="136683" x14ac:dyDescent="0.25"/>
    <row r="136684" x14ac:dyDescent="0.25"/>
    <row r="136685" x14ac:dyDescent="0.25"/>
    <row r="136686" x14ac:dyDescent="0.25"/>
    <row r="136687" x14ac:dyDescent="0.25"/>
    <row r="136688" x14ac:dyDescent="0.25"/>
    <row r="136689" x14ac:dyDescent="0.25"/>
    <row r="136690" x14ac:dyDescent="0.25"/>
    <row r="136691" x14ac:dyDescent="0.25"/>
    <row r="136692" x14ac:dyDescent="0.25"/>
    <row r="136693" x14ac:dyDescent="0.25"/>
    <row r="136694" x14ac:dyDescent="0.25"/>
    <row r="136695" x14ac:dyDescent="0.25"/>
    <row r="136696" x14ac:dyDescent="0.25"/>
    <row r="136697" x14ac:dyDescent="0.25"/>
    <row r="136698" x14ac:dyDescent="0.25"/>
    <row r="136699" x14ac:dyDescent="0.25"/>
    <row r="136700" x14ac:dyDescent="0.25"/>
    <row r="136701" x14ac:dyDescent="0.25"/>
    <row r="136702" x14ac:dyDescent="0.25"/>
    <row r="136703" x14ac:dyDescent="0.25"/>
    <row r="136704" x14ac:dyDescent="0.25"/>
    <row r="136705" x14ac:dyDescent="0.25"/>
    <row r="136706" x14ac:dyDescent="0.25"/>
    <row r="136707" x14ac:dyDescent="0.25"/>
    <row r="136708" x14ac:dyDescent="0.25"/>
    <row r="136709" x14ac:dyDescent="0.25"/>
    <row r="136710" x14ac:dyDescent="0.25"/>
    <row r="136711" x14ac:dyDescent="0.25"/>
    <row r="136712" x14ac:dyDescent="0.25"/>
    <row r="136713" x14ac:dyDescent="0.25"/>
    <row r="136714" x14ac:dyDescent="0.25"/>
    <row r="136715" x14ac:dyDescent="0.25"/>
    <row r="136716" x14ac:dyDescent="0.25"/>
    <row r="136717" x14ac:dyDescent="0.25"/>
    <row r="136718" x14ac:dyDescent="0.25"/>
    <row r="136719" x14ac:dyDescent="0.25"/>
    <row r="136720" x14ac:dyDescent="0.25"/>
    <row r="136721" x14ac:dyDescent="0.25"/>
    <row r="136722" x14ac:dyDescent="0.25"/>
    <row r="136723" x14ac:dyDescent="0.25"/>
    <row r="136724" x14ac:dyDescent="0.25"/>
    <row r="136725" x14ac:dyDescent="0.25"/>
    <row r="136726" x14ac:dyDescent="0.25"/>
    <row r="136727" x14ac:dyDescent="0.25"/>
    <row r="136728" x14ac:dyDescent="0.25"/>
    <row r="136729" x14ac:dyDescent="0.25"/>
    <row r="136730" x14ac:dyDescent="0.25"/>
    <row r="136731" x14ac:dyDescent="0.25"/>
    <row r="136732" x14ac:dyDescent="0.25"/>
    <row r="136733" x14ac:dyDescent="0.25"/>
    <row r="136734" x14ac:dyDescent="0.25"/>
    <row r="136735" x14ac:dyDescent="0.25"/>
    <row r="136736" x14ac:dyDescent="0.25"/>
    <row r="136737" x14ac:dyDescent="0.25"/>
    <row r="136738" x14ac:dyDescent="0.25"/>
    <row r="136739" x14ac:dyDescent="0.25"/>
    <row r="136740" x14ac:dyDescent="0.25"/>
    <row r="136741" x14ac:dyDescent="0.25"/>
    <row r="136742" x14ac:dyDescent="0.25"/>
    <row r="136743" x14ac:dyDescent="0.25"/>
    <row r="136744" x14ac:dyDescent="0.25"/>
    <row r="136745" x14ac:dyDescent="0.25"/>
    <row r="136746" x14ac:dyDescent="0.25"/>
    <row r="136747" x14ac:dyDescent="0.25"/>
    <row r="136748" x14ac:dyDescent="0.25"/>
    <row r="136749" x14ac:dyDescent="0.25"/>
    <row r="136750" x14ac:dyDescent="0.25"/>
    <row r="136751" x14ac:dyDescent="0.25"/>
    <row r="136752" x14ac:dyDescent="0.25"/>
    <row r="136753" x14ac:dyDescent="0.25"/>
    <row r="136754" x14ac:dyDescent="0.25"/>
    <row r="136755" x14ac:dyDescent="0.25"/>
    <row r="136756" x14ac:dyDescent="0.25"/>
    <row r="136757" x14ac:dyDescent="0.25"/>
    <row r="136758" x14ac:dyDescent="0.25"/>
    <row r="136759" x14ac:dyDescent="0.25"/>
    <row r="136760" x14ac:dyDescent="0.25"/>
    <row r="136761" x14ac:dyDescent="0.25"/>
    <row r="136762" x14ac:dyDescent="0.25"/>
    <row r="136763" x14ac:dyDescent="0.25"/>
    <row r="136764" x14ac:dyDescent="0.25"/>
    <row r="136765" x14ac:dyDescent="0.25"/>
    <row r="136766" x14ac:dyDescent="0.25"/>
    <row r="136767" x14ac:dyDescent="0.25"/>
    <row r="136768" x14ac:dyDescent="0.25"/>
    <row r="136769" x14ac:dyDescent="0.25"/>
    <row r="136770" x14ac:dyDescent="0.25"/>
    <row r="136771" x14ac:dyDescent="0.25"/>
    <row r="136772" x14ac:dyDescent="0.25"/>
    <row r="136773" x14ac:dyDescent="0.25"/>
    <row r="136774" x14ac:dyDescent="0.25"/>
    <row r="136775" x14ac:dyDescent="0.25"/>
    <row r="136776" x14ac:dyDescent="0.25"/>
    <row r="136777" x14ac:dyDescent="0.25"/>
    <row r="136778" x14ac:dyDescent="0.25"/>
    <row r="136779" x14ac:dyDescent="0.25"/>
    <row r="136780" x14ac:dyDescent="0.25"/>
    <row r="136781" x14ac:dyDescent="0.25"/>
    <row r="136782" x14ac:dyDescent="0.25"/>
    <row r="136783" x14ac:dyDescent="0.25"/>
    <row r="136784" x14ac:dyDescent="0.25"/>
    <row r="136785" x14ac:dyDescent="0.25"/>
    <row r="136786" x14ac:dyDescent="0.25"/>
    <row r="136787" x14ac:dyDescent="0.25"/>
    <row r="136788" x14ac:dyDescent="0.25"/>
    <row r="136789" x14ac:dyDescent="0.25"/>
    <row r="136790" x14ac:dyDescent="0.25"/>
    <row r="136791" x14ac:dyDescent="0.25"/>
    <row r="136792" x14ac:dyDescent="0.25"/>
    <row r="136793" x14ac:dyDescent="0.25"/>
    <row r="136794" x14ac:dyDescent="0.25"/>
    <row r="136795" x14ac:dyDescent="0.25"/>
    <row r="136796" x14ac:dyDescent="0.25"/>
    <row r="136797" x14ac:dyDescent="0.25"/>
    <row r="136798" x14ac:dyDescent="0.25"/>
    <row r="136799" x14ac:dyDescent="0.25"/>
    <row r="136800" x14ac:dyDescent="0.25"/>
    <row r="136801" x14ac:dyDescent="0.25"/>
    <row r="136802" x14ac:dyDescent="0.25"/>
    <row r="136803" x14ac:dyDescent="0.25"/>
    <row r="136804" x14ac:dyDescent="0.25"/>
    <row r="136805" x14ac:dyDescent="0.25"/>
    <row r="136806" x14ac:dyDescent="0.25"/>
    <row r="136807" x14ac:dyDescent="0.25"/>
    <row r="136808" x14ac:dyDescent="0.25"/>
    <row r="136809" x14ac:dyDescent="0.25"/>
    <row r="136810" x14ac:dyDescent="0.25"/>
    <row r="136811" x14ac:dyDescent="0.25"/>
    <row r="136812" x14ac:dyDescent="0.25"/>
    <row r="136813" x14ac:dyDescent="0.25"/>
    <row r="136814" x14ac:dyDescent="0.25"/>
    <row r="136815" x14ac:dyDescent="0.25"/>
    <row r="136816" x14ac:dyDescent="0.25"/>
    <row r="136817" x14ac:dyDescent="0.25"/>
    <row r="136818" x14ac:dyDescent="0.25"/>
    <row r="136819" x14ac:dyDescent="0.25"/>
    <row r="136820" x14ac:dyDescent="0.25"/>
    <row r="136821" x14ac:dyDescent="0.25"/>
    <row r="136822" x14ac:dyDescent="0.25"/>
    <row r="136823" x14ac:dyDescent="0.25"/>
    <row r="136824" x14ac:dyDescent="0.25"/>
    <row r="136825" x14ac:dyDescent="0.25"/>
    <row r="136826" x14ac:dyDescent="0.25"/>
    <row r="136827" x14ac:dyDescent="0.25"/>
    <row r="136828" x14ac:dyDescent="0.25"/>
    <row r="136829" x14ac:dyDescent="0.25"/>
    <row r="136830" x14ac:dyDescent="0.25"/>
    <row r="136831" x14ac:dyDescent="0.25"/>
    <row r="136832" x14ac:dyDescent="0.25"/>
    <row r="136833" x14ac:dyDescent="0.25"/>
    <row r="136834" x14ac:dyDescent="0.25"/>
    <row r="136835" x14ac:dyDescent="0.25"/>
    <row r="136836" x14ac:dyDescent="0.25"/>
    <row r="136837" x14ac:dyDescent="0.25"/>
    <row r="136838" x14ac:dyDescent="0.25"/>
    <row r="136839" x14ac:dyDescent="0.25"/>
    <row r="136840" x14ac:dyDescent="0.25"/>
    <row r="136841" x14ac:dyDescent="0.25"/>
    <row r="136842" x14ac:dyDescent="0.25"/>
    <row r="136843" x14ac:dyDescent="0.25"/>
    <row r="136844" x14ac:dyDescent="0.25"/>
    <row r="136845" x14ac:dyDescent="0.25"/>
    <row r="136846" x14ac:dyDescent="0.25"/>
    <row r="136847" x14ac:dyDescent="0.25"/>
    <row r="136848" x14ac:dyDescent="0.25"/>
    <row r="136849" x14ac:dyDescent="0.25"/>
    <row r="136850" x14ac:dyDescent="0.25"/>
    <row r="136851" x14ac:dyDescent="0.25"/>
    <row r="136852" x14ac:dyDescent="0.25"/>
    <row r="136853" x14ac:dyDescent="0.25"/>
    <row r="136854" x14ac:dyDescent="0.25"/>
    <row r="136855" x14ac:dyDescent="0.25"/>
    <row r="136856" x14ac:dyDescent="0.25"/>
    <row r="136857" x14ac:dyDescent="0.25"/>
    <row r="136858" x14ac:dyDescent="0.25"/>
    <row r="136859" x14ac:dyDescent="0.25"/>
    <row r="136860" x14ac:dyDescent="0.25"/>
    <row r="136861" x14ac:dyDescent="0.25"/>
    <row r="136862" x14ac:dyDescent="0.25"/>
    <row r="136863" x14ac:dyDescent="0.25"/>
    <row r="136864" x14ac:dyDescent="0.25"/>
    <row r="136865" x14ac:dyDescent="0.25"/>
    <row r="136866" x14ac:dyDescent="0.25"/>
    <row r="136867" x14ac:dyDescent="0.25"/>
    <row r="136868" x14ac:dyDescent="0.25"/>
    <row r="136869" x14ac:dyDescent="0.25"/>
    <row r="136870" x14ac:dyDescent="0.25"/>
    <row r="136871" x14ac:dyDescent="0.25"/>
    <row r="136872" x14ac:dyDescent="0.25"/>
    <row r="136873" x14ac:dyDescent="0.25"/>
    <row r="136874" x14ac:dyDescent="0.25"/>
    <row r="136875" x14ac:dyDescent="0.25"/>
    <row r="136876" x14ac:dyDescent="0.25"/>
    <row r="136877" x14ac:dyDescent="0.25"/>
    <row r="136878" x14ac:dyDescent="0.25"/>
    <row r="136879" x14ac:dyDescent="0.25"/>
    <row r="136880" x14ac:dyDescent="0.25"/>
    <row r="136881" x14ac:dyDescent="0.25"/>
    <row r="136882" x14ac:dyDescent="0.25"/>
    <row r="136883" x14ac:dyDescent="0.25"/>
    <row r="136884" x14ac:dyDescent="0.25"/>
    <row r="136885" x14ac:dyDescent="0.25"/>
    <row r="136886" x14ac:dyDescent="0.25"/>
    <row r="136887" x14ac:dyDescent="0.25"/>
    <row r="136888" x14ac:dyDescent="0.25"/>
    <row r="136889" x14ac:dyDescent="0.25"/>
    <row r="136890" x14ac:dyDescent="0.25"/>
    <row r="136891" x14ac:dyDescent="0.25"/>
    <row r="136892" x14ac:dyDescent="0.25"/>
    <row r="136893" x14ac:dyDescent="0.25"/>
    <row r="136894" x14ac:dyDescent="0.25"/>
    <row r="136895" x14ac:dyDescent="0.25"/>
    <row r="136896" x14ac:dyDescent="0.25"/>
    <row r="136897" x14ac:dyDescent="0.25"/>
    <row r="136898" x14ac:dyDescent="0.25"/>
    <row r="136899" x14ac:dyDescent="0.25"/>
    <row r="136900" x14ac:dyDescent="0.25"/>
    <row r="136901" x14ac:dyDescent="0.25"/>
    <row r="136902" x14ac:dyDescent="0.25"/>
    <row r="136903" x14ac:dyDescent="0.25"/>
    <row r="136904" x14ac:dyDescent="0.25"/>
    <row r="136905" x14ac:dyDescent="0.25"/>
    <row r="136906" x14ac:dyDescent="0.25"/>
    <row r="136907" x14ac:dyDescent="0.25"/>
    <row r="136908" x14ac:dyDescent="0.25"/>
    <row r="136909" x14ac:dyDescent="0.25"/>
    <row r="136910" x14ac:dyDescent="0.25"/>
    <row r="136911" x14ac:dyDescent="0.25"/>
    <row r="136912" x14ac:dyDescent="0.25"/>
    <row r="136913" x14ac:dyDescent="0.25"/>
    <row r="136914" x14ac:dyDescent="0.25"/>
    <row r="136915" x14ac:dyDescent="0.25"/>
    <row r="136916" x14ac:dyDescent="0.25"/>
    <row r="136917" x14ac:dyDescent="0.25"/>
    <row r="136918" x14ac:dyDescent="0.25"/>
    <row r="136919" x14ac:dyDescent="0.25"/>
    <row r="136920" x14ac:dyDescent="0.25"/>
    <row r="136921" x14ac:dyDescent="0.25"/>
    <row r="136922" x14ac:dyDescent="0.25"/>
    <row r="136923" x14ac:dyDescent="0.25"/>
    <row r="136924" x14ac:dyDescent="0.25"/>
    <row r="136925" x14ac:dyDescent="0.25"/>
    <row r="136926" x14ac:dyDescent="0.25"/>
    <row r="136927" x14ac:dyDescent="0.25"/>
    <row r="136928" x14ac:dyDescent="0.25"/>
    <row r="136929" x14ac:dyDescent="0.25"/>
    <row r="136930" x14ac:dyDescent="0.25"/>
    <row r="136931" x14ac:dyDescent="0.25"/>
    <row r="136932" x14ac:dyDescent="0.25"/>
    <row r="136933" x14ac:dyDescent="0.25"/>
    <row r="136934" x14ac:dyDescent="0.25"/>
    <row r="136935" x14ac:dyDescent="0.25"/>
    <row r="136936" x14ac:dyDescent="0.25"/>
    <row r="136937" x14ac:dyDescent="0.25"/>
    <row r="136938" x14ac:dyDescent="0.25"/>
    <row r="136939" x14ac:dyDescent="0.25"/>
    <row r="136940" x14ac:dyDescent="0.25"/>
    <row r="136941" x14ac:dyDescent="0.25"/>
    <row r="136942" x14ac:dyDescent="0.25"/>
    <row r="136943" x14ac:dyDescent="0.25"/>
    <row r="136944" x14ac:dyDescent="0.25"/>
    <row r="136945" x14ac:dyDescent="0.25"/>
    <row r="136946" x14ac:dyDescent="0.25"/>
    <row r="136947" x14ac:dyDescent="0.25"/>
    <row r="136948" x14ac:dyDescent="0.25"/>
    <row r="136949" x14ac:dyDescent="0.25"/>
    <row r="136950" x14ac:dyDescent="0.25"/>
    <row r="136951" x14ac:dyDescent="0.25"/>
    <row r="136952" x14ac:dyDescent="0.25"/>
    <row r="136953" x14ac:dyDescent="0.25"/>
    <row r="136954" x14ac:dyDescent="0.25"/>
    <row r="136955" x14ac:dyDescent="0.25"/>
    <row r="136956" x14ac:dyDescent="0.25"/>
    <row r="136957" x14ac:dyDescent="0.25"/>
    <row r="136958" x14ac:dyDescent="0.25"/>
    <row r="136959" x14ac:dyDescent="0.25"/>
    <row r="136960" x14ac:dyDescent="0.25"/>
    <row r="136961" x14ac:dyDescent="0.25"/>
    <row r="136962" x14ac:dyDescent="0.25"/>
    <row r="136963" x14ac:dyDescent="0.25"/>
    <row r="136964" x14ac:dyDescent="0.25"/>
    <row r="136965" x14ac:dyDescent="0.25"/>
    <row r="136966" x14ac:dyDescent="0.25"/>
    <row r="136967" x14ac:dyDescent="0.25"/>
    <row r="136968" x14ac:dyDescent="0.25"/>
    <row r="136969" x14ac:dyDescent="0.25"/>
    <row r="136970" x14ac:dyDescent="0.25"/>
    <row r="136971" x14ac:dyDescent="0.25"/>
    <row r="136972" x14ac:dyDescent="0.25"/>
    <row r="136973" x14ac:dyDescent="0.25"/>
    <row r="136974" x14ac:dyDescent="0.25"/>
    <row r="136975" x14ac:dyDescent="0.25"/>
    <row r="136976" x14ac:dyDescent="0.25"/>
    <row r="136977" x14ac:dyDescent="0.25"/>
    <row r="136978" x14ac:dyDescent="0.25"/>
    <row r="136979" x14ac:dyDescent="0.25"/>
    <row r="136980" x14ac:dyDescent="0.25"/>
    <row r="136981" x14ac:dyDescent="0.25"/>
    <row r="136982" x14ac:dyDescent="0.25"/>
    <row r="136983" x14ac:dyDescent="0.25"/>
    <row r="136984" x14ac:dyDescent="0.25"/>
    <row r="136985" x14ac:dyDescent="0.25"/>
    <row r="136986" x14ac:dyDescent="0.25"/>
    <row r="136987" x14ac:dyDescent="0.25"/>
    <row r="136988" x14ac:dyDescent="0.25"/>
    <row r="136989" x14ac:dyDescent="0.25"/>
    <row r="136990" x14ac:dyDescent="0.25"/>
    <row r="136991" x14ac:dyDescent="0.25"/>
    <row r="136992" x14ac:dyDescent="0.25"/>
    <row r="136993" x14ac:dyDescent="0.25"/>
    <row r="136994" x14ac:dyDescent="0.25"/>
    <row r="136995" x14ac:dyDescent="0.25"/>
    <row r="136996" x14ac:dyDescent="0.25"/>
    <row r="136997" x14ac:dyDescent="0.25"/>
    <row r="136998" x14ac:dyDescent="0.25"/>
    <row r="136999" x14ac:dyDescent="0.25"/>
    <row r="137000" x14ac:dyDescent="0.25"/>
    <row r="137001" x14ac:dyDescent="0.25"/>
    <row r="137002" x14ac:dyDescent="0.25"/>
    <row r="137003" x14ac:dyDescent="0.25"/>
    <row r="137004" x14ac:dyDescent="0.25"/>
    <row r="137005" x14ac:dyDescent="0.25"/>
    <row r="137006" x14ac:dyDescent="0.25"/>
    <row r="137007" x14ac:dyDescent="0.25"/>
    <row r="137008" x14ac:dyDescent="0.25"/>
    <row r="137009" x14ac:dyDescent="0.25"/>
    <row r="137010" x14ac:dyDescent="0.25"/>
    <row r="137011" x14ac:dyDescent="0.25"/>
    <row r="137012" x14ac:dyDescent="0.25"/>
    <row r="137013" x14ac:dyDescent="0.25"/>
    <row r="137014" x14ac:dyDescent="0.25"/>
    <row r="137015" x14ac:dyDescent="0.25"/>
    <row r="137016" x14ac:dyDescent="0.25"/>
    <row r="137017" x14ac:dyDescent="0.25"/>
    <row r="137018" x14ac:dyDescent="0.25"/>
    <row r="137019" x14ac:dyDescent="0.25"/>
    <row r="137020" x14ac:dyDescent="0.25"/>
    <row r="137021" x14ac:dyDescent="0.25"/>
    <row r="137022" x14ac:dyDescent="0.25"/>
    <row r="137023" x14ac:dyDescent="0.25"/>
    <row r="137024" x14ac:dyDescent="0.25"/>
    <row r="137025" x14ac:dyDescent="0.25"/>
    <row r="137026" x14ac:dyDescent="0.25"/>
    <row r="137027" x14ac:dyDescent="0.25"/>
    <row r="137028" x14ac:dyDescent="0.25"/>
    <row r="137029" x14ac:dyDescent="0.25"/>
    <row r="137030" x14ac:dyDescent="0.25"/>
    <row r="137031" x14ac:dyDescent="0.25"/>
    <row r="137032" x14ac:dyDescent="0.25"/>
    <row r="137033" x14ac:dyDescent="0.25"/>
    <row r="137034" x14ac:dyDescent="0.25"/>
    <row r="137035" x14ac:dyDescent="0.25"/>
    <row r="137036" x14ac:dyDescent="0.25"/>
    <row r="137037" x14ac:dyDescent="0.25"/>
    <row r="137038" x14ac:dyDescent="0.25"/>
    <row r="137039" x14ac:dyDescent="0.25"/>
    <row r="137040" x14ac:dyDescent="0.25"/>
    <row r="137041" x14ac:dyDescent="0.25"/>
    <row r="137042" x14ac:dyDescent="0.25"/>
    <row r="137043" x14ac:dyDescent="0.25"/>
    <row r="137044" x14ac:dyDescent="0.25"/>
    <row r="137045" x14ac:dyDescent="0.25"/>
    <row r="137046" x14ac:dyDescent="0.25"/>
    <row r="137047" x14ac:dyDescent="0.25"/>
    <row r="137048" x14ac:dyDescent="0.25"/>
    <row r="137049" x14ac:dyDescent="0.25"/>
    <row r="137050" x14ac:dyDescent="0.25"/>
    <row r="137051" x14ac:dyDescent="0.25"/>
    <row r="137052" x14ac:dyDescent="0.25"/>
    <row r="137053" x14ac:dyDescent="0.25"/>
    <row r="137054" x14ac:dyDescent="0.25"/>
    <row r="137055" x14ac:dyDescent="0.25"/>
    <row r="137056" x14ac:dyDescent="0.25"/>
    <row r="137057" x14ac:dyDescent="0.25"/>
    <row r="137058" x14ac:dyDescent="0.25"/>
    <row r="137059" x14ac:dyDescent="0.25"/>
    <row r="137060" x14ac:dyDescent="0.25"/>
    <row r="137061" x14ac:dyDescent="0.25"/>
    <row r="137062" x14ac:dyDescent="0.25"/>
    <row r="137063" x14ac:dyDescent="0.25"/>
    <row r="137064" x14ac:dyDescent="0.25"/>
    <row r="137065" x14ac:dyDescent="0.25"/>
    <row r="137066" x14ac:dyDescent="0.25"/>
    <row r="137067" x14ac:dyDescent="0.25"/>
    <row r="137068" x14ac:dyDescent="0.25"/>
    <row r="137069" x14ac:dyDescent="0.25"/>
    <row r="137070" x14ac:dyDescent="0.25"/>
    <row r="137071" x14ac:dyDescent="0.25"/>
    <row r="137072" x14ac:dyDescent="0.25"/>
    <row r="137073" x14ac:dyDescent="0.25"/>
    <row r="137074" x14ac:dyDescent="0.25"/>
    <row r="137075" x14ac:dyDescent="0.25"/>
    <row r="137076" x14ac:dyDescent="0.25"/>
    <row r="137077" x14ac:dyDescent="0.25"/>
    <row r="137078" x14ac:dyDescent="0.25"/>
    <row r="137079" x14ac:dyDescent="0.25"/>
    <row r="137080" x14ac:dyDescent="0.25"/>
    <row r="137081" x14ac:dyDescent="0.25"/>
    <row r="137082" x14ac:dyDescent="0.25"/>
    <row r="137083" x14ac:dyDescent="0.25"/>
    <row r="137084" x14ac:dyDescent="0.25"/>
    <row r="137085" x14ac:dyDescent="0.25"/>
    <row r="137086" x14ac:dyDescent="0.25"/>
    <row r="137087" x14ac:dyDescent="0.25"/>
    <row r="137088" x14ac:dyDescent="0.25"/>
    <row r="137089" x14ac:dyDescent="0.25"/>
    <row r="137090" x14ac:dyDescent="0.25"/>
    <row r="137091" x14ac:dyDescent="0.25"/>
    <row r="137092" x14ac:dyDescent="0.25"/>
    <row r="137093" x14ac:dyDescent="0.25"/>
    <row r="137094" x14ac:dyDescent="0.25"/>
    <row r="137095" x14ac:dyDescent="0.25"/>
    <row r="137096" x14ac:dyDescent="0.25"/>
    <row r="137097" x14ac:dyDescent="0.25"/>
    <row r="137098" x14ac:dyDescent="0.25"/>
    <row r="137099" x14ac:dyDescent="0.25"/>
    <row r="137100" x14ac:dyDescent="0.25"/>
    <row r="137101" x14ac:dyDescent="0.25"/>
    <row r="137102" x14ac:dyDescent="0.25"/>
    <row r="137103" x14ac:dyDescent="0.25"/>
    <row r="137104" x14ac:dyDescent="0.25"/>
    <row r="137105" x14ac:dyDescent="0.25"/>
    <row r="137106" x14ac:dyDescent="0.25"/>
    <row r="137107" x14ac:dyDescent="0.25"/>
    <row r="137108" x14ac:dyDescent="0.25"/>
    <row r="137109" x14ac:dyDescent="0.25"/>
    <row r="137110" x14ac:dyDescent="0.25"/>
    <row r="137111" x14ac:dyDescent="0.25"/>
    <row r="137112" x14ac:dyDescent="0.25"/>
    <row r="137113" x14ac:dyDescent="0.25"/>
    <row r="137114" x14ac:dyDescent="0.25"/>
    <row r="137115" x14ac:dyDescent="0.25"/>
    <row r="137116" x14ac:dyDescent="0.25"/>
    <row r="137117" x14ac:dyDescent="0.25"/>
    <row r="137118" x14ac:dyDescent="0.25"/>
    <row r="137119" x14ac:dyDescent="0.25"/>
    <row r="137120" x14ac:dyDescent="0.25"/>
    <row r="137121" x14ac:dyDescent="0.25"/>
    <row r="137122" x14ac:dyDescent="0.25"/>
    <row r="137123" x14ac:dyDescent="0.25"/>
    <row r="137124" x14ac:dyDescent="0.25"/>
    <row r="137125" x14ac:dyDescent="0.25"/>
    <row r="137126" x14ac:dyDescent="0.25"/>
    <row r="137127" x14ac:dyDescent="0.25"/>
    <row r="137128" x14ac:dyDescent="0.25"/>
    <row r="137129" x14ac:dyDescent="0.25"/>
    <row r="137130" x14ac:dyDescent="0.25"/>
    <row r="137131" x14ac:dyDescent="0.25"/>
    <row r="137132" x14ac:dyDescent="0.25"/>
    <row r="137133" x14ac:dyDescent="0.25"/>
    <row r="137134" x14ac:dyDescent="0.25"/>
    <row r="137135" x14ac:dyDescent="0.25"/>
    <row r="137136" x14ac:dyDescent="0.25"/>
    <row r="137137" x14ac:dyDescent="0.25"/>
    <row r="137138" x14ac:dyDescent="0.25"/>
    <row r="137139" x14ac:dyDescent="0.25"/>
    <row r="137140" x14ac:dyDescent="0.25"/>
    <row r="137141" x14ac:dyDescent="0.25"/>
    <row r="137142" x14ac:dyDescent="0.25"/>
    <row r="137143" x14ac:dyDescent="0.25"/>
    <row r="137144" x14ac:dyDescent="0.25"/>
    <row r="137145" x14ac:dyDescent="0.25"/>
    <row r="137146" x14ac:dyDescent="0.25"/>
    <row r="137147" x14ac:dyDescent="0.25"/>
    <row r="137148" x14ac:dyDescent="0.25"/>
    <row r="137149" x14ac:dyDescent="0.25"/>
    <row r="137150" x14ac:dyDescent="0.25"/>
    <row r="137151" x14ac:dyDescent="0.25"/>
    <row r="137152" x14ac:dyDescent="0.25"/>
    <row r="137153" x14ac:dyDescent="0.25"/>
    <row r="137154" x14ac:dyDescent="0.25"/>
    <row r="137155" x14ac:dyDescent="0.25"/>
    <row r="137156" x14ac:dyDescent="0.25"/>
    <row r="137157" x14ac:dyDescent="0.25"/>
    <row r="137158" x14ac:dyDescent="0.25"/>
    <row r="137159" x14ac:dyDescent="0.25"/>
    <row r="137160" x14ac:dyDescent="0.25"/>
    <row r="137161" x14ac:dyDescent="0.25"/>
    <row r="137162" x14ac:dyDescent="0.25"/>
    <row r="137163" x14ac:dyDescent="0.25"/>
    <row r="137164" x14ac:dyDescent="0.25"/>
    <row r="137165" x14ac:dyDescent="0.25"/>
    <row r="137166" x14ac:dyDescent="0.25"/>
    <row r="137167" x14ac:dyDescent="0.25"/>
    <row r="137168" x14ac:dyDescent="0.25"/>
    <row r="137169" x14ac:dyDescent="0.25"/>
    <row r="137170" x14ac:dyDescent="0.25"/>
    <row r="137171" x14ac:dyDescent="0.25"/>
    <row r="137172" x14ac:dyDescent="0.25"/>
    <row r="137173" x14ac:dyDescent="0.25"/>
    <row r="137174" x14ac:dyDescent="0.25"/>
    <row r="137175" x14ac:dyDescent="0.25"/>
    <row r="137176" x14ac:dyDescent="0.25"/>
    <row r="137177" x14ac:dyDescent="0.25"/>
    <row r="137178" x14ac:dyDescent="0.25"/>
    <row r="137179" x14ac:dyDescent="0.25"/>
    <row r="137180" x14ac:dyDescent="0.25"/>
    <row r="137181" x14ac:dyDescent="0.25"/>
    <row r="137182" x14ac:dyDescent="0.25"/>
    <row r="137183" x14ac:dyDescent="0.25"/>
    <row r="137184" x14ac:dyDescent="0.25"/>
    <row r="137185" x14ac:dyDescent="0.25"/>
    <row r="137186" x14ac:dyDescent="0.25"/>
    <row r="137187" x14ac:dyDescent="0.25"/>
    <row r="137188" x14ac:dyDescent="0.25"/>
    <row r="137189" x14ac:dyDescent="0.25"/>
    <row r="137190" x14ac:dyDescent="0.25"/>
    <row r="137191" x14ac:dyDescent="0.25"/>
    <row r="137192" x14ac:dyDescent="0.25"/>
    <row r="137193" x14ac:dyDescent="0.25"/>
    <row r="137194" x14ac:dyDescent="0.25"/>
    <row r="137195" x14ac:dyDescent="0.25"/>
    <row r="137196" x14ac:dyDescent="0.25"/>
    <row r="137197" x14ac:dyDescent="0.25"/>
    <row r="137198" x14ac:dyDescent="0.25"/>
    <row r="137199" x14ac:dyDescent="0.25"/>
    <row r="137200" x14ac:dyDescent="0.25"/>
    <row r="137201" x14ac:dyDescent="0.25"/>
    <row r="137202" x14ac:dyDescent="0.25"/>
    <row r="137203" x14ac:dyDescent="0.25"/>
    <row r="137204" x14ac:dyDescent="0.25"/>
    <row r="137205" x14ac:dyDescent="0.25"/>
    <row r="137206" x14ac:dyDescent="0.25"/>
    <row r="137207" x14ac:dyDescent="0.25"/>
    <row r="137208" x14ac:dyDescent="0.25"/>
    <row r="137209" x14ac:dyDescent="0.25"/>
    <row r="137210" x14ac:dyDescent="0.25"/>
    <row r="137211" x14ac:dyDescent="0.25"/>
    <row r="137212" x14ac:dyDescent="0.25"/>
    <row r="137213" x14ac:dyDescent="0.25"/>
    <row r="137214" x14ac:dyDescent="0.25"/>
    <row r="137215" x14ac:dyDescent="0.25"/>
    <row r="137216" x14ac:dyDescent="0.25"/>
    <row r="137217" x14ac:dyDescent="0.25"/>
    <row r="137218" x14ac:dyDescent="0.25"/>
    <row r="137219" x14ac:dyDescent="0.25"/>
    <row r="137220" x14ac:dyDescent="0.25"/>
    <row r="137221" x14ac:dyDescent="0.25"/>
    <row r="137222" x14ac:dyDescent="0.25"/>
    <row r="137223" x14ac:dyDescent="0.25"/>
    <row r="137224" x14ac:dyDescent="0.25"/>
    <row r="137225" x14ac:dyDescent="0.25"/>
    <row r="137226" x14ac:dyDescent="0.25"/>
    <row r="137227" x14ac:dyDescent="0.25"/>
    <row r="137228" x14ac:dyDescent="0.25"/>
    <row r="137229" x14ac:dyDescent="0.25"/>
    <row r="137230" x14ac:dyDescent="0.25"/>
    <row r="137231" x14ac:dyDescent="0.25"/>
    <row r="137232" x14ac:dyDescent="0.25"/>
    <row r="137233" x14ac:dyDescent="0.25"/>
    <row r="137234" x14ac:dyDescent="0.25"/>
    <row r="137235" x14ac:dyDescent="0.25"/>
    <row r="137236" x14ac:dyDescent="0.25"/>
    <row r="137237" x14ac:dyDescent="0.25"/>
    <row r="137238" x14ac:dyDescent="0.25"/>
    <row r="137239" x14ac:dyDescent="0.25"/>
    <row r="137240" x14ac:dyDescent="0.25"/>
    <row r="137241" x14ac:dyDescent="0.25"/>
    <row r="137242" x14ac:dyDescent="0.25"/>
    <row r="137243" x14ac:dyDescent="0.25"/>
    <row r="137244" x14ac:dyDescent="0.25"/>
    <row r="137245" x14ac:dyDescent="0.25"/>
    <row r="137246" x14ac:dyDescent="0.25"/>
    <row r="137247" x14ac:dyDescent="0.25"/>
    <row r="137248" x14ac:dyDescent="0.25"/>
    <row r="137249" x14ac:dyDescent="0.25"/>
    <row r="137250" x14ac:dyDescent="0.25"/>
    <row r="137251" x14ac:dyDescent="0.25"/>
    <row r="137252" x14ac:dyDescent="0.25"/>
    <row r="137253" x14ac:dyDescent="0.25"/>
    <row r="137254" x14ac:dyDescent="0.25"/>
    <row r="137255" x14ac:dyDescent="0.25"/>
    <row r="137256" x14ac:dyDescent="0.25"/>
    <row r="137257" x14ac:dyDescent="0.25"/>
    <row r="137258" x14ac:dyDescent="0.25"/>
    <row r="137259" x14ac:dyDescent="0.25"/>
    <row r="137260" x14ac:dyDescent="0.25"/>
    <row r="137261" x14ac:dyDescent="0.25"/>
    <row r="137262" x14ac:dyDescent="0.25"/>
    <row r="137263" x14ac:dyDescent="0.25"/>
    <row r="137264" x14ac:dyDescent="0.25"/>
    <row r="137265" x14ac:dyDescent="0.25"/>
    <row r="137266" x14ac:dyDescent="0.25"/>
    <row r="137267" x14ac:dyDescent="0.25"/>
    <row r="137268" x14ac:dyDescent="0.25"/>
    <row r="137269" x14ac:dyDescent="0.25"/>
    <row r="137270" x14ac:dyDescent="0.25"/>
    <row r="137271" x14ac:dyDescent="0.25"/>
    <row r="137272" x14ac:dyDescent="0.25"/>
    <row r="137273" x14ac:dyDescent="0.25"/>
    <row r="137274" x14ac:dyDescent="0.25"/>
    <row r="137275" x14ac:dyDescent="0.25"/>
    <row r="137276" x14ac:dyDescent="0.25"/>
    <row r="137277" x14ac:dyDescent="0.25"/>
    <row r="137278" x14ac:dyDescent="0.25"/>
    <row r="137279" x14ac:dyDescent="0.25"/>
    <row r="137280" x14ac:dyDescent="0.25"/>
    <row r="137281" x14ac:dyDescent="0.25"/>
    <row r="137282" x14ac:dyDescent="0.25"/>
    <row r="137283" x14ac:dyDescent="0.25"/>
    <row r="137284" x14ac:dyDescent="0.25"/>
    <row r="137285" x14ac:dyDescent="0.25"/>
    <row r="137286" x14ac:dyDescent="0.25"/>
    <row r="137287" x14ac:dyDescent="0.25"/>
    <row r="137288" x14ac:dyDescent="0.25"/>
    <row r="137289" x14ac:dyDescent="0.25"/>
    <row r="137290" x14ac:dyDescent="0.25"/>
    <row r="137291" x14ac:dyDescent="0.25"/>
    <row r="137292" x14ac:dyDescent="0.25"/>
    <row r="137293" x14ac:dyDescent="0.25"/>
    <row r="137294" x14ac:dyDescent="0.25"/>
    <row r="137295" x14ac:dyDescent="0.25"/>
    <row r="137296" x14ac:dyDescent="0.25"/>
    <row r="137297" x14ac:dyDescent="0.25"/>
    <row r="137298" x14ac:dyDescent="0.25"/>
    <row r="137299" x14ac:dyDescent="0.25"/>
    <row r="137300" x14ac:dyDescent="0.25"/>
    <row r="137301" x14ac:dyDescent="0.25"/>
    <row r="137302" x14ac:dyDescent="0.25"/>
    <row r="137303" x14ac:dyDescent="0.25"/>
    <row r="137304" x14ac:dyDescent="0.25"/>
    <row r="137305" x14ac:dyDescent="0.25"/>
    <row r="137306" x14ac:dyDescent="0.25"/>
    <row r="137307" x14ac:dyDescent="0.25"/>
    <row r="137308" x14ac:dyDescent="0.25"/>
    <row r="137309" x14ac:dyDescent="0.25"/>
    <row r="137310" x14ac:dyDescent="0.25"/>
    <row r="137311" x14ac:dyDescent="0.25"/>
    <row r="137312" x14ac:dyDescent="0.25"/>
    <row r="137313" x14ac:dyDescent="0.25"/>
    <row r="137314" x14ac:dyDescent="0.25"/>
    <row r="137315" x14ac:dyDescent="0.25"/>
    <row r="137316" x14ac:dyDescent="0.25"/>
    <row r="137317" x14ac:dyDescent="0.25"/>
    <row r="137318" x14ac:dyDescent="0.25"/>
    <row r="137319" x14ac:dyDescent="0.25"/>
    <row r="137320" x14ac:dyDescent="0.25"/>
    <row r="137321" x14ac:dyDescent="0.25"/>
    <row r="137322" x14ac:dyDescent="0.25"/>
    <row r="137323" x14ac:dyDescent="0.25"/>
    <row r="137324" x14ac:dyDescent="0.25"/>
    <row r="137325" x14ac:dyDescent="0.25"/>
    <row r="137326" x14ac:dyDescent="0.25"/>
    <row r="137327" x14ac:dyDescent="0.25"/>
    <row r="137328" x14ac:dyDescent="0.25"/>
    <row r="137329" x14ac:dyDescent="0.25"/>
    <row r="137330" x14ac:dyDescent="0.25"/>
    <row r="137331" x14ac:dyDescent="0.25"/>
    <row r="137332" x14ac:dyDescent="0.25"/>
    <row r="137333" x14ac:dyDescent="0.25"/>
    <row r="137334" x14ac:dyDescent="0.25"/>
    <row r="137335" x14ac:dyDescent="0.25"/>
    <row r="137336" x14ac:dyDescent="0.25"/>
    <row r="137337" x14ac:dyDescent="0.25"/>
    <row r="137338" x14ac:dyDescent="0.25"/>
    <row r="137339" x14ac:dyDescent="0.25"/>
    <row r="137340" x14ac:dyDescent="0.25"/>
    <row r="137341" x14ac:dyDescent="0.25"/>
    <row r="137342" x14ac:dyDescent="0.25"/>
    <row r="137343" x14ac:dyDescent="0.25"/>
    <row r="137344" x14ac:dyDescent="0.25"/>
    <row r="137345" x14ac:dyDescent="0.25"/>
    <row r="137346" x14ac:dyDescent="0.25"/>
    <row r="137347" x14ac:dyDescent="0.25"/>
    <row r="137348" x14ac:dyDescent="0.25"/>
    <row r="137349" x14ac:dyDescent="0.25"/>
    <row r="137350" x14ac:dyDescent="0.25"/>
    <row r="137351" x14ac:dyDescent="0.25"/>
    <row r="137352" x14ac:dyDescent="0.25"/>
    <row r="137353" x14ac:dyDescent="0.25"/>
    <row r="137354" x14ac:dyDescent="0.25"/>
    <row r="137355" x14ac:dyDescent="0.25"/>
    <row r="137356" x14ac:dyDescent="0.25"/>
    <row r="137357" x14ac:dyDescent="0.25"/>
    <row r="137358" x14ac:dyDescent="0.25"/>
    <row r="137359" x14ac:dyDescent="0.25"/>
    <row r="137360" x14ac:dyDescent="0.25"/>
    <row r="137361" x14ac:dyDescent="0.25"/>
    <row r="137362" x14ac:dyDescent="0.25"/>
    <row r="137363" x14ac:dyDescent="0.25"/>
    <row r="137364" x14ac:dyDescent="0.25"/>
    <row r="137365" x14ac:dyDescent="0.25"/>
    <row r="137366" x14ac:dyDescent="0.25"/>
    <row r="137367" x14ac:dyDescent="0.25"/>
    <row r="137368" x14ac:dyDescent="0.25"/>
    <row r="137369" x14ac:dyDescent="0.25"/>
    <row r="137370" x14ac:dyDescent="0.25"/>
    <row r="137371" x14ac:dyDescent="0.25"/>
    <row r="137372" x14ac:dyDescent="0.25"/>
    <row r="137373" x14ac:dyDescent="0.25"/>
    <row r="137374" x14ac:dyDescent="0.25"/>
    <row r="137375" x14ac:dyDescent="0.25"/>
    <row r="137376" x14ac:dyDescent="0.25"/>
    <row r="137377" x14ac:dyDescent="0.25"/>
    <row r="137378" x14ac:dyDescent="0.25"/>
    <row r="137379" x14ac:dyDescent="0.25"/>
    <row r="137380" x14ac:dyDescent="0.25"/>
    <row r="137381" x14ac:dyDescent="0.25"/>
    <row r="137382" x14ac:dyDescent="0.25"/>
    <row r="137383" x14ac:dyDescent="0.25"/>
    <row r="137384" x14ac:dyDescent="0.25"/>
    <row r="137385" x14ac:dyDescent="0.25"/>
    <row r="137386" x14ac:dyDescent="0.25"/>
    <row r="137387" x14ac:dyDescent="0.25"/>
    <row r="137388" x14ac:dyDescent="0.25"/>
    <row r="137389" x14ac:dyDescent="0.25"/>
    <row r="137390" x14ac:dyDescent="0.25"/>
    <row r="137391" x14ac:dyDescent="0.25"/>
    <row r="137392" x14ac:dyDescent="0.25"/>
    <row r="137393" x14ac:dyDescent="0.25"/>
    <row r="137394" x14ac:dyDescent="0.25"/>
    <row r="137395" x14ac:dyDescent="0.25"/>
    <row r="137396" x14ac:dyDescent="0.25"/>
    <row r="137397" x14ac:dyDescent="0.25"/>
    <row r="137398" x14ac:dyDescent="0.25"/>
    <row r="137399" x14ac:dyDescent="0.25"/>
    <row r="137400" x14ac:dyDescent="0.25"/>
    <row r="137401" x14ac:dyDescent="0.25"/>
    <row r="137402" x14ac:dyDescent="0.25"/>
    <row r="137403" x14ac:dyDescent="0.25"/>
    <row r="137404" x14ac:dyDescent="0.25"/>
    <row r="137405" x14ac:dyDescent="0.25"/>
    <row r="137406" x14ac:dyDescent="0.25"/>
    <row r="137407" x14ac:dyDescent="0.25"/>
    <row r="137408" x14ac:dyDescent="0.25"/>
    <row r="137409" x14ac:dyDescent="0.25"/>
    <row r="137410" x14ac:dyDescent="0.25"/>
    <row r="137411" x14ac:dyDescent="0.25"/>
    <row r="137412" x14ac:dyDescent="0.25"/>
    <row r="137413" x14ac:dyDescent="0.25"/>
    <row r="137414" x14ac:dyDescent="0.25"/>
    <row r="137415" x14ac:dyDescent="0.25"/>
    <row r="137416" x14ac:dyDescent="0.25"/>
    <row r="137417" x14ac:dyDescent="0.25"/>
    <row r="137418" x14ac:dyDescent="0.25"/>
    <row r="137419" x14ac:dyDescent="0.25"/>
    <row r="137420" x14ac:dyDescent="0.25"/>
    <row r="137421" x14ac:dyDescent="0.25"/>
    <row r="137422" x14ac:dyDescent="0.25"/>
    <row r="137423" x14ac:dyDescent="0.25"/>
    <row r="137424" x14ac:dyDescent="0.25"/>
    <row r="137425" x14ac:dyDescent="0.25"/>
    <row r="137426" x14ac:dyDescent="0.25"/>
    <row r="137427" x14ac:dyDescent="0.25"/>
    <row r="137428" x14ac:dyDescent="0.25"/>
    <row r="137429" x14ac:dyDescent="0.25"/>
    <row r="137430" x14ac:dyDescent="0.25"/>
    <row r="137431" x14ac:dyDescent="0.25"/>
    <row r="137432" x14ac:dyDescent="0.25"/>
    <row r="137433" x14ac:dyDescent="0.25"/>
    <row r="137434" x14ac:dyDescent="0.25"/>
    <row r="137435" x14ac:dyDescent="0.25"/>
    <row r="137436" x14ac:dyDescent="0.25"/>
    <row r="137437" x14ac:dyDescent="0.25"/>
    <row r="137438" x14ac:dyDescent="0.25"/>
    <row r="137439" x14ac:dyDescent="0.25"/>
    <row r="137440" x14ac:dyDescent="0.25"/>
    <row r="137441" x14ac:dyDescent="0.25"/>
    <row r="137442" x14ac:dyDescent="0.25"/>
    <row r="137443" x14ac:dyDescent="0.25"/>
    <row r="137444" x14ac:dyDescent="0.25"/>
    <row r="137445" x14ac:dyDescent="0.25"/>
    <row r="137446" x14ac:dyDescent="0.25"/>
    <row r="137447" x14ac:dyDescent="0.25"/>
    <row r="137448" x14ac:dyDescent="0.25"/>
    <row r="137449" x14ac:dyDescent="0.25"/>
    <row r="137450" x14ac:dyDescent="0.25"/>
    <row r="137451" x14ac:dyDescent="0.25"/>
    <row r="137452" x14ac:dyDescent="0.25"/>
    <row r="137453" x14ac:dyDescent="0.25"/>
    <row r="137454" x14ac:dyDescent="0.25"/>
    <row r="137455" x14ac:dyDescent="0.25"/>
    <row r="137456" x14ac:dyDescent="0.25"/>
    <row r="137457" x14ac:dyDescent="0.25"/>
    <row r="137458" x14ac:dyDescent="0.25"/>
    <row r="137459" x14ac:dyDescent="0.25"/>
    <row r="137460" x14ac:dyDescent="0.25"/>
    <row r="137461" x14ac:dyDescent="0.25"/>
    <row r="137462" x14ac:dyDescent="0.25"/>
    <row r="137463" x14ac:dyDescent="0.25"/>
    <row r="137464" x14ac:dyDescent="0.25"/>
    <row r="137465" x14ac:dyDescent="0.25"/>
    <row r="137466" x14ac:dyDescent="0.25"/>
    <row r="137467" x14ac:dyDescent="0.25"/>
    <row r="137468" x14ac:dyDescent="0.25"/>
    <row r="137469" x14ac:dyDescent="0.25"/>
    <row r="137470" x14ac:dyDescent="0.25"/>
    <row r="137471" x14ac:dyDescent="0.25"/>
    <row r="137472" x14ac:dyDescent="0.25"/>
    <row r="137473" x14ac:dyDescent="0.25"/>
    <row r="137474" x14ac:dyDescent="0.25"/>
    <row r="137475" x14ac:dyDescent="0.25"/>
    <row r="137476" x14ac:dyDescent="0.25"/>
    <row r="137477" x14ac:dyDescent="0.25"/>
    <row r="137478" x14ac:dyDescent="0.25"/>
    <row r="137479" x14ac:dyDescent="0.25"/>
    <row r="137480" x14ac:dyDescent="0.25"/>
    <row r="137481" x14ac:dyDescent="0.25"/>
    <row r="137482" x14ac:dyDescent="0.25"/>
    <row r="137483" x14ac:dyDescent="0.25"/>
    <row r="137484" x14ac:dyDescent="0.25"/>
    <row r="137485" x14ac:dyDescent="0.25"/>
    <row r="137486" x14ac:dyDescent="0.25"/>
    <row r="137487" x14ac:dyDescent="0.25"/>
    <row r="137488" x14ac:dyDescent="0.25"/>
    <row r="137489" x14ac:dyDescent="0.25"/>
    <row r="137490" x14ac:dyDescent="0.25"/>
    <row r="137491" x14ac:dyDescent="0.25"/>
    <row r="137492" x14ac:dyDescent="0.25"/>
    <row r="137493" x14ac:dyDescent="0.25"/>
    <row r="137494" x14ac:dyDescent="0.25"/>
    <row r="137495" x14ac:dyDescent="0.25"/>
    <row r="137496" x14ac:dyDescent="0.25"/>
    <row r="137497" x14ac:dyDescent="0.25"/>
    <row r="137498" x14ac:dyDescent="0.25"/>
    <row r="137499" x14ac:dyDescent="0.25"/>
    <row r="137500" x14ac:dyDescent="0.25"/>
    <row r="137501" x14ac:dyDescent="0.25"/>
    <row r="137502" x14ac:dyDescent="0.25"/>
    <row r="137503" x14ac:dyDescent="0.25"/>
    <row r="137504" x14ac:dyDescent="0.25"/>
    <row r="137505" x14ac:dyDescent="0.25"/>
    <row r="137506" x14ac:dyDescent="0.25"/>
    <row r="137507" x14ac:dyDescent="0.25"/>
    <row r="137508" x14ac:dyDescent="0.25"/>
    <row r="137509" x14ac:dyDescent="0.25"/>
    <row r="137510" x14ac:dyDescent="0.25"/>
    <row r="137511" x14ac:dyDescent="0.25"/>
    <row r="137512" x14ac:dyDescent="0.25"/>
    <row r="137513" x14ac:dyDescent="0.25"/>
    <row r="137514" x14ac:dyDescent="0.25"/>
    <row r="137515" x14ac:dyDescent="0.25"/>
    <row r="137516" x14ac:dyDescent="0.25"/>
    <row r="137517" x14ac:dyDescent="0.25"/>
    <row r="137518" x14ac:dyDescent="0.25"/>
    <row r="137519" x14ac:dyDescent="0.25"/>
    <row r="137520" x14ac:dyDescent="0.25"/>
    <row r="137521" x14ac:dyDescent="0.25"/>
    <row r="137522" x14ac:dyDescent="0.25"/>
    <row r="137523" x14ac:dyDescent="0.25"/>
    <row r="137524" x14ac:dyDescent="0.25"/>
    <row r="137525" x14ac:dyDescent="0.25"/>
    <row r="137526" x14ac:dyDescent="0.25"/>
    <row r="137527" x14ac:dyDescent="0.25"/>
    <row r="137528" x14ac:dyDescent="0.25"/>
    <row r="137529" x14ac:dyDescent="0.25"/>
    <row r="137530" x14ac:dyDescent="0.25"/>
    <row r="137531" x14ac:dyDescent="0.25"/>
    <row r="137532" x14ac:dyDescent="0.25"/>
    <row r="137533" x14ac:dyDescent="0.25"/>
    <row r="137534" x14ac:dyDescent="0.25"/>
    <row r="137535" x14ac:dyDescent="0.25"/>
    <row r="137536" x14ac:dyDescent="0.25"/>
    <row r="137537" x14ac:dyDescent="0.25"/>
    <row r="137538" x14ac:dyDescent="0.25"/>
    <row r="137539" x14ac:dyDescent="0.25"/>
    <row r="137540" x14ac:dyDescent="0.25"/>
    <row r="137541" x14ac:dyDescent="0.25"/>
    <row r="137542" x14ac:dyDescent="0.25"/>
    <row r="137543" x14ac:dyDescent="0.25"/>
    <row r="137544" x14ac:dyDescent="0.25"/>
    <row r="137545" x14ac:dyDescent="0.25"/>
    <row r="137546" x14ac:dyDescent="0.25"/>
    <row r="137547" x14ac:dyDescent="0.25"/>
    <row r="137548" x14ac:dyDescent="0.25"/>
    <row r="137549" x14ac:dyDescent="0.25"/>
    <row r="137550" x14ac:dyDescent="0.25"/>
    <row r="137551" x14ac:dyDescent="0.25"/>
    <row r="137552" x14ac:dyDescent="0.25"/>
    <row r="137553" x14ac:dyDescent="0.25"/>
    <row r="137554" x14ac:dyDescent="0.25"/>
    <row r="137555" x14ac:dyDescent="0.25"/>
    <row r="137556" x14ac:dyDescent="0.25"/>
    <row r="137557" x14ac:dyDescent="0.25"/>
    <row r="137558" x14ac:dyDescent="0.25"/>
    <row r="137559" x14ac:dyDescent="0.25"/>
    <row r="137560" x14ac:dyDescent="0.25"/>
    <row r="137561" x14ac:dyDescent="0.25"/>
    <row r="137562" x14ac:dyDescent="0.25"/>
    <row r="137563" x14ac:dyDescent="0.25"/>
    <row r="137564" x14ac:dyDescent="0.25"/>
    <row r="137565" x14ac:dyDescent="0.25"/>
    <row r="137566" x14ac:dyDescent="0.25"/>
    <row r="137567" x14ac:dyDescent="0.25"/>
    <row r="137568" x14ac:dyDescent="0.25"/>
    <row r="137569" x14ac:dyDescent="0.25"/>
    <row r="137570" x14ac:dyDescent="0.25"/>
    <row r="137571" x14ac:dyDescent="0.25"/>
    <row r="137572" x14ac:dyDescent="0.25"/>
    <row r="137573" x14ac:dyDescent="0.25"/>
    <row r="137574" x14ac:dyDescent="0.25"/>
    <row r="137575" x14ac:dyDescent="0.25"/>
    <row r="137576" x14ac:dyDescent="0.25"/>
    <row r="137577" x14ac:dyDescent="0.25"/>
    <row r="137578" x14ac:dyDescent="0.25"/>
    <row r="137579" x14ac:dyDescent="0.25"/>
    <row r="137580" x14ac:dyDescent="0.25"/>
    <row r="137581" x14ac:dyDescent="0.25"/>
    <row r="137582" x14ac:dyDescent="0.25"/>
    <row r="137583" x14ac:dyDescent="0.25"/>
    <row r="137584" x14ac:dyDescent="0.25"/>
    <row r="137585" x14ac:dyDescent="0.25"/>
    <row r="137586" x14ac:dyDescent="0.25"/>
    <row r="137587" x14ac:dyDescent="0.25"/>
    <row r="137588" x14ac:dyDescent="0.25"/>
    <row r="137589" x14ac:dyDescent="0.25"/>
    <row r="137590" x14ac:dyDescent="0.25"/>
    <row r="137591" x14ac:dyDescent="0.25"/>
    <row r="137592" x14ac:dyDescent="0.25"/>
    <row r="137593" x14ac:dyDescent="0.25"/>
    <row r="137594" x14ac:dyDescent="0.25"/>
    <row r="137595" x14ac:dyDescent="0.25"/>
    <row r="137596" x14ac:dyDescent="0.25"/>
    <row r="137597" x14ac:dyDescent="0.25"/>
    <row r="137598" x14ac:dyDescent="0.25"/>
    <row r="137599" x14ac:dyDescent="0.25"/>
    <row r="137600" x14ac:dyDescent="0.25"/>
    <row r="137601" x14ac:dyDescent="0.25"/>
    <row r="137602" x14ac:dyDescent="0.25"/>
    <row r="137603" x14ac:dyDescent="0.25"/>
    <row r="137604" x14ac:dyDescent="0.25"/>
    <row r="137605" x14ac:dyDescent="0.25"/>
    <row r="137606" x14ac:dyDescent="0.25"/>
    <row r="137607" x14ac:dyDescent="0.25"/>
    <row r="137608" x14ac:dyDescent="0.25"/>
    <row r="137609" x14ac:dyDescent="0.25"/>
    <row r="137610" x14ac:dyDescent="0.25"/>
    <row r="137611" x14ac:dyDescent="0.25"/>
    <row r="137612" x14ac:dyDescent="0.25"/>
    <row r="137613" x14ac:dyDescent="0.25"/>
    <row r="137614" x14ac:dyDescent="0.25"/>
    <row r="137615" x14ac:dyDescent="0.25"/>
    <row r="137616" x14ac:dyDescent="0.25"/>
    <row r="137617" x14ac:dyDescent="0.25"/>
    <row r="137618" x14ac:dyDescent="0.25"/>
    <row r="137619" x14ac:dyDescent="0.25"/>
    <row r="137620" x14ac:dyDescent="0.25"/>
    <row r="137621" x14ac:dyDescent="0.25"/>
    <row r="137622" x14ac:dyDescent="0.25"/>
    <row r="137623" x14ac:dyDescent="0.25"/>
    <row r="137624" x14ac:dyDescent="0.25"/>
    <row r="137625" x14ac:dyDescent="0.25"/>
    <row r="137626" x14ac:dyDescent="0.25"/>
    <row r="137627" x14ac:dyDescent="0.25"/>
    <row r="137628" x14ac:dyDescent="0.25"/>
    <row r="137629" x14ac:dyDescent="0.25"/>
    <row r="137630" x14ac:dyDescent="0.25"/>
    <row r="137631" x14ac:dyDescent="0.25"/>
    <row r="137632" x14ac:dyDescent="0.25"/>
    <row r="137633" x14ac:dyDescent="0.25"/>
    <row r="137634" x14ac:dyDescent="0.25"/>
    <row r="137635" x14ac:dyDescent="0.25"/>
    <row r="137636" x14ac:dyDescent="0.25"/>
    <row r="137637" x14ac:dyDescent="0.25"/>
    <row r="137638" x14ac:dyDescent="0.25"/>
    <row r="137639" x14ac:dyDescent="0.25"/>
    <row r="137640" x14ac:dyDescent="0.25"/>
    <row r="137641" x14ac:dyDescent="0.25"/>
    <row r="137642" x14ac:dyDescent="0.25"/>
    <row r="137643" x14ac:dyDescent="0.25"/>
    <row r="137644" x14ac:dyDescent="0.25"/>
    <row r="137645" x14ac:dyDescent="0.25"/>
    <row r="137646" x14ac:dyDescent="0.25"/>
    <row r="137647" x14ac:dyDescent="0.25"/>
    <row r="137648" x14ac:dyDescent="0.25"/>
    <row r="137649" x14ac:dyDescent="0.25"/>
    <row r="137650" x14ac:dyDescent="0.25"/>
    <row r="137651" x14ac:dyDescent="0.25"/>
    <row r="137652" x14ac:dyDescent="0.25"/>
    <row r="137653" x14ac:dyDescent="0.25"/>
    <row r="137654" x14ac:dyDescent="0.25"/>
    <row r="137655" x14ac:dyDescent="0.25"/>
    <row r="137656" x14ac:dyDescent="0.25"/>
    <row r="137657" x14ac:dyDescent="0.25"/>
    <row r="137658" x14ac:dyDescent="0.25"/>
    <row r="137659" x14ac:dyDescent="0.25"/>
    <row r="137660" x14ac:dyDescent="0.25"/>
    <row r="137661" x14ac:dyDescent="0.25"/>
    <row r="137662" x14ac:dyDescent="0.25"/>
    <row r="137663" x14ac:dyDescent="0.25"/>
    <row r="137664" x14ac:dyDescent="0.25"/>
    <row r="137665" x14ac:dyDescent="0.25"/>
    <row r="137666" x14ac:dyDescent="0.25"/>
    <row r="137667" x14ac:dyDescent="0.25"/>
    <row r="137668" x14ac:dyDescent="0.25"/>
    <row r="137669" x14ac:dyDescent="0.25"/>
    <row r="137670" x14ac:dyDescent="0.25"/>
    <row r="137671" x14ac:dyDescent="0.25"/>
    <row r="137672" x14ac:dyDescent="0.25"/>
    <row r="137673" x14ac:dyDescent="0.25"/>
    <row r="137674" x14ac:dyDescent="0.25"/>
    <row r="137675" x14ac:dyDescent="0.25"/>
    <row r="137676" x14ac:dyDescent="0.25"/>
    <row r="137677" x14ac:dyDescent="0.25"/>
    <row r="137678" x14ac:dyDescent="0.25"/>
    <row r="137679" x14ac:dyDescent="0.25"/>
    <row r="137680" x14ac:dyDescent="0.25"/>
    <row r="137681" x14ac:dyDescent="0.25"/>
    <row r="137682" x14ac:dyDescent="0.25"/>
    <row r="137683" x14ac:dyDescent="0.25"/>
    <row r="137684" x14ac:dyDescent="0.25"/>
    <row r="137685" x14ac:dyDescent="0.25"/>
    <row r="137686" x14ac:dyDescent="0.25"/>
    <row r="137687" x14ac:dyDescent="0.25"/>
    <row r="137688" x14ac:dyDescent="0.25"/>
    <row r="137689" x14ac:dyDescent="0.25"/>
    <row r="137690" x14ac:dyDescent="0.25"/>
    <row r="137691" x14ac:dyDescent="0.25"/>
    <row r="137692" x14ac:dyDescent="0.25"/>
    <row r="137693" x14ac:dyDescent="0.25"/>
    <row r="137694" x14ac:dyDescent="0.25"/>
    <row r="137695" x14ac:dyDescent="0.25"/>
    <row r="137696" x14ac:dyDescent="0.25"/>
    <row r="137697" x14ac:dyDescent="0.25"/>
    <row r="137698" x14ac:dyDescent="0.25"/>
    <row r="137699" x14ac:dyDescent="0.25"/>
    <row r="137700" x14ac:dyDescent="0.25"/>
    <row r="137701" x14ac:dyDescent="0.25"/>
    <row r="137702" x14ac:dyDescent="0.25"/>
    <row r="137703" x14ac:dyDescent="0.25"/>
    <row r="137704" x14ac:dyDescent="0.25"/>
    <row r="137705" x14ac:dyDescent="0.25"/>
    <row r="137706" x14ac:dyDescent="0.25"/>
    <row r="137707" x14ac:dyDescent="0.25"/>
    <row r="137708" x14ac:dyDescent="0.25"/>
    <row r="137709" x14ac:dyDescent="0.25"/>
    <row r="137710" x14ac:dyDescent="0.25"/>
    <row r="137711" x14ac:dyDescent="0.25"/>
    <row r="137712" x14ac:dyDescent="0.25"/>
    <row r="137713" x14ac:dyDescent="0.25"/>
    <row r="137714" x14ac:dyDescent="0.25"/>
    <row r="137715" x14ac:dyDescent="0.25"/>
    <row r="137716" x14ac:dyDescent="0.25"/>
    <row r="137717" x14ac:dyDescent="0.25"/>
    <row r="137718" x14ac:dyDescent="0.25"/>
    <row r="137719" x14ac:dyDescent="0.25"/>
    <row r="137720" x14ac:dyDescent="0.25"/>
    <row r="137721" x14ac:dyDescent="0.25"/>
    <row r="137722" x14ac:dyDescent="0.25"/>
    <row r="137723" x14ac:dyDescent="0.25"/>
    <row r="137724" x14ac:dyDescent="0.25"/>
    <row r="137725" x14ac:dyDescent="0.25"/>
    <row r="137726" x14ac:dyDescent="0.25"/>
    <row r="137727" x14ac:dyDescent="0.25"/>
    <row r="137728" x14ac:dyDescent="0.25"/>
    <row r="137729" x14ac:dyDescent="0.25"/>
    <row r="137730" x14ac:dyDescent="0.25"/>
    <row r="137731" x14ac:dyDescent="0.25"/>
    <row r="137732" x14ac:dyDescent="0.25"/>
    <row r="137733" x14ac:dyDescent="0.25"/>
    <row r="137734" x14ac:dyDescent="0.25"/>
    <row r="137735" x14ac:dyDescent="0.25"/>
    <row r="137736" x14ac:dyDescent="0.25"/>
    <row r="137737" x14ac:dyDescent="0.25"/>
    <row r="137738" x14ac:dyDescent="0.25"/>
    <row r="137739" x14ac:dyDescent="0.25"/>
    <row r="137740" x14ac:dyDescent="0.25"/>
    <row r="137741" x14ac:dyDescent="0.25"/>
    <row r="137742" x14ac:dyDescent="0.25"/>
    <row r="137743" x14ac:dyDescent="0.25"/>
    <row r="137744" x14ac:dyDescent="0.25"/>
    <row r="137745" x14ac:dyDescent="0.25"/>
    <row r="137746" x14ac:dyDescent="0.25"/>
    <row r="137747" x14ac:dyDescent="0.25"/>
    <row r="137748" x14ac:dyDescent="0.25"/>
    <row r="137749" x14ac:dyDescent="0.25"/>
    <row r="137750" x14ac:dyDescent="0.25"/>
    <row r="137751" x14ac:dyDescent="0.25"/>
    <row r="137752" x14ac:dyDescent="0.25"/>
    <row r="137753" x14ac:dyDescent="0.25"/>
    <row r="137754" x14ac:dyDescent="0.25"/>
    <row r="137755" x14ac:dyDescent="0.25"/>
    <row r="137756" x14ac:dyDescent="0.25"/>
    <row r="137757" x14ac:dyDescent="0.25"/>
    <row r="137758" x14ac:dyDescent="0.25"/>
    <row r="137759" x14ac:dyDescent="0.25"/>
    <row r="137760" x14ac:dyDescent="0.25"/>
    <row r="137761" x14ac:dyDescent="0.25"/>
    <row r="137762" x14ac:dyDescent="0.25"/>
    <row r="137763" x14ac:dyDescent="0.25"/>
    <row r="137764" x14ac:dyDescent="0.25"/>
    <row r="137765" x14ac:dyDescent="0.25"/>
    <row r="137766" x14ac:dyDescent="0.25"/>
    <row r="137767" x14ac:dyDescent="0.25"/>
    <row r="137768" x14ac:dyDescent="0.25"/>
    <row r="137769" x14ac:dyDescent="0.25"/>
    <row r="137770" x14ac:dyDescent="0.25"/>
    <row r="137771" x14ac:dyDescent="0.25"/>
    <row r="137772" x14ac:dyDescent="0.25"/>
    <row r="137773" x14ac:dyDescent="0.25"/>
    <row r="137774" x14ac:dyDescent="0.25"/>
    <row r="137775" x14ac:dyDescent="0.25"/>
    <row r="137776" x14ac:dyDescent="0.25"/>
    <row r="137777" x14ac:dyDescent="0.25"/>
    <row r="137778" x14ac:dyDescent="0.25"/>
    <row r="137779" x14ac:dyDescent="0.25"/>
    <row r="137780" x14ac:dyDescent="0.25"/>
    <row r="137781" x14ac:dyDescent="0.25"/>
    <row r="137782" x14ac:dyDescent="0.25"/>
    <row r="137783" x14ac:dyDescent="0.25"/>
    <row r="137784" x14ac:dyDescent="0.25"/>
    <row r="137785" x14ac:dyDescent="0.25"/>
    <row r="137786" x14ac:dyDescent="0.25"/>
    <row r="137787" x14ac:dyDescent="0.25"/>
    <row r="137788" x14ac:dyDescent="0.25"/>
    <row r="137789" x14ac:dyDescent="0.25"/>
    <row r="137790" x14ac:dyDescent="0.25"/>
    <row r="137791" x14ac:dyDescent="0.25"/>
    <row r="137792" x14ac:dyDescent="0.25"/>
    <row r="137793" x14ac:dyDescent="0.25"/>
    <row r="137794" x14ac:dyDescent="0.25"/>
    <row r="137795" x14ac:dyDescent="0.25"/>
    <row r="137796" x14ac:dyDescent="0.25"/>
    <row r="137797" x14ac:dyDescent="0.25"/>
    <row r="137798" x14ac:dyDescent="0.25"/>
    <row r="137799" x14ac:dyDescent="0.25"/>
    <row r="137800" x14ac:dyDescent="0.25"/>
    <row r="137801" x14ac:dyDescent="0.25"/>
    <row r="137802" x14ac:dyDescent="0.25"/>
    <row r="137803" x14ac:dyDescent="0.25"/>
    <row r="137804" x14ac:dyDescent="0.25"/>
    <row r="137805" x14ac:dyDescent="0.25"/>
    <row r="137806" x14ac:dyDescent="0.25"/>
    <row r="137807" x14ac:dyDescent="0.25"/>
    <row r="137808" x14ac:dyDescent="0.25"/>
    <row r="137809" x14ac:dyDescent="0.25"/>
    <row r="137810" x14ac:dyDescent="0.25"/>
    <row r="137811" x14ac:dyDescent="0.25"/>
    <row r="137812" x14ac:dyDescent="0.25"/>
    <row r="137813" x14ac:dyDescent="0.25"/>
    <row r="137814" x14ac:dyDescent="0.25"/>
    <row r="137815" x14ac:dyDescent="0.25"/>
    <row r="137816" x14ac:dyDescent="0.25"/>
    <row r="137817" x14ac:dyDescent="0.25"/>
    <row r="137818" x14ac:dyDescent="0.25"/>
    <row r="137819" x14ac:dyDescent="0.25"/>
    <row r="137820" x14ac:dyDescent="0.25"/>
    <row r="137821" x14ac:dyDescent="0.25"/>
    <row r="137822" x14ac:dyDescent="0.25"/>
    <row r="137823" x14ac:dyDescent="0.25"/>
    <row r="137824" x14ac:dyDescent="0.25"/>
    <row r="137825" x14ac:dyDescent="0.25"/>
    <row r="137826" x14ac:dyDescent="0.25"/>
    <row r="137827" x14ac:dyDescent="0.25"/>
    <row r="137828" x14ac:dyDescent="0.25"/>
    <row r="137829" x14ac:dyDescent="0.25"/>
    <row r="137830" x14ac:dyDescent="0.25"/>
    <row r="137831" x14ac:dyDescent="0.25"/>
    <row r="137832" x14ac:dyDescent="0.25"/>
    <row r="137833" x14ac:dyDescent="0.25"/>
    <row r="137834" x14ac:dyDescent="0.25"/>
    <row r="137835" x14ac:dyDescent="0.25"/>
    <row r="137836" x14ac:dyDescent="0.25"/>
    <row r="137837" x14ac:dyDescent="0.25"/>
    <row r="137838" x14ac:dyDescent="0.25"/>
    <row r="137839" x14ac:dyDescent="0.25"/>
    <row r="137840" x14ac:dyDescent="0.25"/>
    <row r="137841" x14ac:dyDescent="0.25"/>
    <row r="137842" x14ac:dyDescent="0.25"/>
    <row r="137843" x14ac:dyDescent="0.25"/>
    <row r="137844" x14ac:dyDescent="0.25"/>
    <row r="137845" x14ac:dyDescent="0.25"/>
    <row r="137846" x14ac:dyDescent="0.25"/>
    <row r="137847" x14ac:dyDescent="0.25"/>
    <row r="137848" x14ac:dyDescent="0.25"/>
    <row r="137849" x14ac:dyDescent="0.25"/>
    <row r="137850" x14ac:dyDescent="0.25"/>
    <row r="137851" x14ac:dyDescent="0.25"/>
    <row r="137852" x14ac:dyDescent="0.25"/>
    <row r="137853" x14ac:dyDescent="0.25"/>
    <row r="137854" x14ac:dyDescent="0.25"/>
    <row r="137855" x14ac:dyDescent="0.25"/>
    <row r="137856" x14ac:dyDescent="0.25"/>
    <row r="137857" x14ac:dyDescent="0.25"/>
    <row r="137858" x14ac:dyDescent="0.25"/>
    <row r="137859" x14ac:dyDescent="0.25"/>
    <row r="137860" x14ac:dyDescent="0.25"/>
    <row r="137861" x14ac:dyDescent="0.25"/>
    <row r="137862" x14ac:dyDescent="0.25"/>
    <row r="137863" x14ac:dyDescent="0.25"/>
    <row r="137864" x14ac:dyDescent="0.25"/>
    <row r="137865" x14ac:dyDescent="0.25"/>
    <row r="137866" x14ac:dyDescent="0.25"/>
    <row r="137867" x14ac:dyDescent="0.25"/>
    <row r="137868" x14ac:dyDescent="0.25"/>
    <row r="137869" x14ac:dyDescent="0.25"/>
    <row r="137870" x14ac:dyDescent="0.25"/>
    <row r="137871" x14ac:dyDescent="0.25"/>
    <row r="137872" x14ac:dyDescent="0.25"/>
    <row r="137873" x14ac:dyDescent="0.25"/>
    <row r="137874" x14ac:dyDescent="0.25"/>
    <row r="137875" x14ac:dyDescent="0.25"/>
    <row r="137876" x14ac:dyDescent="0.25"/>
    <row r="137877" x14ac:dyDescent="0.25"/>
    <row r="137878" x14ac:dyDescent="0.25"/>
    <row r="137879" x14ac:dyDescent="0.25"/>
    <row r="137880" x14ac:dyDescent="0.25"/>
    <row r="137881" x14ac:dyDescent="0.25"/>
    <row r="137882" x14ac:dyDescent="0.25"/>
    <row r="137883" x14ac:dyDescent="0.25"/>
    <row r="137884" x14ac:dyDescent="0.25"/>
    <row r="137885" x14ac:dyDescent="0.25"/>
    <row r="137886" x14ac:dyDescent="0.25"/>
    <row r="137887" x14ac:dyDescent="0.25"/>
    <row r="137888" x14ac:dyDescent="0.25"/>
    <row r="137889" x14ac:dyDescent="0.25"/>
    <row r="137890" x14ac:dyDescent="0.25"/>
    <row r="137891" x14ac:dyDescent="0.25"/>
    <row r="137892" x14ac:dyDescent="0.25"/>
    <row r="137893" x14ac:dyDescent="0.25"/>
    <row r="137894" x14ac:dyDescent="0.25"/>
    <row r="137895" x14ac:dyDescent="0.25"/>
    <row r="137896" x14ac:dyDescent="0.25"/>
    <row r="137897" x14ac:dyDescent="0.25"/>
    <row r="137898" x14ac:dyDescent="0.25"/>
    <row r="137899" x14ac:dyDescent="0.25"/>
    <row r="137900" x14ac:dyDescent="0.25"/>
    <row r="137901" x14ac:dyDescent="0.25"/>
    <row r="137902" x14ac:dyDescent="0.25"/>
    <row r="137903" x14ac:dyDescent="0.25"/>
    <row r="137904" x14ac:dyDescent="0.25"/>
    <row r="137905" x14ac:dyDescent="0.25"/>
    <row r="137906" x14ac:dyDescent="0.25"/>
    <row r="137907" x14ac:dyDescent="0.25"/>
    <row r="137908" x14ac:dyDescent="0.25"/>
    <row r="137909" x14ac:dyDescent="0.25"/>
    <row r="137910" x14ac:dyDescent="0.25"/>
    <row r="137911" x14ac:dyDescent="0.25"/>
    <row r="137912" x14ac:dyDescent="0.25"/>
    <row r="137913" x14ac:dyDescent="0.25"/>
    <row r="137914" x14ac:dyDescent="0.25"/>
    <row r="137915" x14ac:dyDescent="0.25"/>
    <row r="137916" x14ac:dyDescent="0.25"/>
    <row r="137917" x14ac:dyDescent="0.25"/>
    <row r="137918" x14ac:dyDescent="0.25"/>
    <row r="137919" x14ac:dyDescent="0.25"/>
    <row r="137920" x14ac:dyDescent="0.25"/>
    <row r="137921" x14ac:dyDescent="0.25"/>
    <row r="137922" x14ac:dyDescent="0.25"/>
    <row r="137923" x14ac:dyDescent="0.25"/>
    <row r="137924" x14ac:dyDescent="0.25"/>
    <row r="137925" x14ac:dyDescent="0.25"/>
    <row r="137926" x14ac:dyDescent="0.25"/>
    <row r="137927" x14ac:dyDescent="0.25"/>
    <row r="137928" x14ac:dyDescent="0.25"/>
    <row r="137929" x14ac:dyDescent="0.25"/>
    <row r="137930" x14ac:dyDescent="0.25"/>
    <row r="137931" x14ac:dyDescent="0.25"/>
    <row r="137932" x14ac:dyDescent="0.25"/>
    <row r="137933" x14ac:dyDescent="0.25"/>
    <row r="137934" x14ac:dyDescent="0.25"/>
    <row r="137935" x14ac:dyDescent="0.25"/>
    <row r="137936" x14ac:dyDescent="0.25"/>
    <row r="137937" x14ac:dyDescent="0.25"/>
    <row r="137938" x14ac:dyDescent="0.25"/>
    <row r="137939" x14ac:dyDescent="0.25"/>
    <row r="137940" x14ac:dyDescent="0.25"/>
    <row r="137941" x14ac:dyDescent="0.25"/>
    <row r="137942" x14ac:dyDescent="0.25"/>
    <row r="137943" x14ac:dyDescent="0.25"/>
    <row r="137944" x14ac:dyDescent="0.25"/>
    <row r="137945" x14ac:dyDescent="0.25"/>
    <row r="137946" x14ac:dyDescent="0.25"/>
    <row r="137947" x14ac:dyDescent="0.25"/>
    <row r="137948" x14ac:dyDescent="0.25"/>
    <row r="137949" x14ac:dyDescent="0.25"/>
    <row r="137950" x14ac:dyDescent="0.25"/>
    <row r="137951" x14ac:dyDescent="0.25"/>
    <row r="137952" x14ac:dyDescent="0.25"/>
    <row r="137953" x14ac:dyDescent="0.25"/>
    <row r="137954" x14ac:dyDescent="0.25"/>
    <row r="137955" x14ac:dyDescent="0.25"/>
    <row r="137956" x14ac:dyDescent="0.25"/>
    <row r="137957" x14ac:dyDescent="0.25"/>
    <row r="137958" x14ac:dyDescent="0.25"/>
    <row r="137959" x14ac:dyDescent="0.25"/>
    <row r="137960" x14ac:dyDescent="0.25"/>
    <row r="137961" x14ac:dyDescent="0.25"/>
    <row r="137962" x14ac:dyDescent="0.25"/>
    <row r="137963" x14ac:dyDescent="0.25"/>
    <row r="137964" x14ac:dyDescent="0.25"/>
    <row r="137965" x14ac:dyDescent="0.25"/>
    <row r="137966" x14ac:dyDescent="0.25"/>
    <row r="137967" x14ac:dyDescent="0.25"/>
    <row r="137968" x14ac:dyDescent="0.25"/>
    <row r="137969" x14ac:dyDescent="0.25"/>
    <row r="137970" x14ac:dyDescent="0.25"/>
    <row r="137971" x14ac:dyDescent="0.25"/>
    <row r="137972" x14ac:dyDescent="0.25"/>
    <row r="137973" x14ac:dyDescent="0.25"/>
    <row r="137974" x14ac:dyDescent="0.25"/>
    <row r="137975" x14ac:dyDescent="0.25"/>
    <row r="137976" x14ac:dyDescent="0.25"/>
    <row r="137977" x14ac:dyDescent="0.25"/>
    <row r="137978" x14ac:dyDescent="0.25"/>
    <row r="137979" x14ac:dyDescent="0.25"/>
    <row r="137980" x14ac:dyDescent="0.25"/>
    <row r="137981" x14ac:dyDescent="0.25"/>
    <row r="137982" x14ac:dyDescent="0.25"/>
    <row r="137983" x14ac:dyDescent="0.25"/>
    <row r="137984" x14ac:dyDescent="0.25"/>
    <row r="137985" x14ac:dyDescent="0.25"/>
    <row r="137986" x14ac:dyDescent="0.25"/>
    <row r="137987" x14ac:dyDescent="0.25"/>
    <row r="137988" x14ac:dyDescent="0.25"/>
    <row r="137989" x14ac:dyDescent="0.25"/>
    <row r="137990" x14ac:dyDescent="0.25"/>
    <row r="137991" x14ac:dyDescent="0.25"/>
    <row r="137992" x14ac:dyDescent="0.25"/>
    <row r="137993" x14ac:dyDescent="0.25"/>
    <row r="137994" x14ac:dyDescent="0.25"/>
    <row r="137995" x14ac:dyDescent="0.25"/>
    <row r="137996" x14ac:dyDescent="0.25"/>
    <row r="137997" x14ac:dyDescent="0.25"/>
    <row r="137998" x14ac:dyDescent="0.25"/>
    <row r="137999" x14ac:dyDescent="0.25"/>
    <row r="138000" x14ac:dyDescent="0.25"/>
    <row r="138001" x14ac:dyDescent="0.25"/>
    <row r="138002" x14ac:dyDescent="0.25"/>
    <row r="138003" x14ac:dyDescent="0.25"/>
    <row r="138004" x14ac:dyDescent="0.25"/>
    <row r="138005" x14ac:dyDescent="0.25"/>
    <row r="138006" x14ac:dyDescent="0.25"/>
    <row r="138007" x14ac:dyDescent="0.25"/>
    <row r="138008" x14ac:dyDescent="0.25"/>
    <row r="138009" x14ac:dyDescent="0.25"/>
    <row r="138010" x14ac:dyDescent="0.25"/>
    <row r="138011" x14ac:dyDescent="0.25"/>
    <row r="138012" x14ac:dyDescent="0.25"/>
    <row r="138013" x14ac:dyDescent="0.25"/>
    <row r="138014" x14ac:dyDescent="0.25"/>
    <row r="138015" x14ac:dyDescent="0.25"/>
    <row r="138016" x14ac:dyDescent="0.25"/>
    <row r="138017" x14ac:dyDescent="0.25"/>
    <row r="138018" x14ac:dyDescent="0.25"/>
    <row r="138019" x14ac:dyDescent="0.25"/>
    <row r="138020" x14ac:dyDescent="0.25"/>
    <row r="138021" x14ac:dyDescent="0.25"/>
    <row r="138022" x14ac:dyDescent="0.25"/>
    <row r="138023" x14ac:dyDescent="0.25"/>
    <row r="138024" x14ac:dyDescent="0.25"/>
    <row r="138025" x14ac:dyDescent="0.25"/>
    <row r="138026" x14ac:dyDescent="0.25"/>
    <row r="138027" x14ac:dyDescent="0.25"/>
    <row r="138028" x14ac:dyDescent="0.25"/>
    <row r="138029" x14ac:dyDescent="0.25"/>
    <row r="138030" x14ac:dyDescent="0.25"/>
    <row r="138031" x14ac:dyDescent="0.25"/>
    <row r="138032" x14ac:dyDescent="0.25"/>
    <row r="138033" x14ac:dyDescent="0.25"/>
    <row r="138034" x14ac:dyDescent="0.25"/>
    <row r="138035" x14ac:dyDescent="0.25"/>
    <row r="138036" x14ac:dyDescent="0.25"/>
    <row r="138037" x14ac:dyDescent="0.25"/>
    <row r="138038" x14ac:dyDescent="0.25"/>
    <row r="138039" x14ac:dyDescent="0.25"/>
    <row r="138040" x14ac:dyDescent="0.25"/>
    <row r="138041" x14ac:dyDescent="0.25"/>
    <row r="138042" x14ac:dyDescent="0.25"/>
    <row r="138043" x14ac:dyDescent="0.25"/>
    <row r="138044" x14ac:dyDescent="0.25"/>
    <row r="138045" x14ac:dyDescent="0.25"/>
    <row r="138046" x14ac:dyDescent="0.25"/>
    <row r="138047" x14ac:dyDescent="0.25"/>
    <row r="138048" x14ac:dyDescent="0.25"/>
    <row r="138049" x14ac:dyDescent="0.25"/>
    <row r="138050" x14ac:dyDescent="0.25"/>
    <row r="138051" x14ac:dyDescent="0.25"/>
    <row r="138052" x14ac:dyDescent="0.25"/>
    <row r="138053" x14ac:dyDescent="0.25"/>
    <row r="138054" x14ac:dyDescent="0.25"/>
    <row r="138055" x14ac:dyDescent="0.25"/>
    <row r="138056" x14ac:dyDescent="0.25"/>
    <row r="138057" x14ac:dyDescent="0.25"/>
    <row r="138058" x14ac:dyDescent="0.25"/>
    <row r="138059" x14ac:dyDescent="0.25"/>
    <row r="138060" x14ac:dyDescent="0.25"/>
    <row r="138061" x14ac:dyDescent="0.25"/>
    <row r="138062" x14ac:dyDescent="0.25"/>
    <row r="138063" x14ac:dyDescent="0.25"/>
    <row r="138064" x14ac:dyDescent="0.25"/>
    <row r="138065" x14ac:dyDescent="0.25"/>
    <row r="138066" x14ac:dyDescent="0.25"/>
    <row r="138067" x14ac:dyDescent="0.25"/>
    <row r="138068" x14ac:dyDescent="0.25"/>
    <row r="138069" x14ac:dyDescent="0.25"/>
    <row r="138070" x14ac:dyDescent="0.25"/>
    <row r="138071" x14ac:dyDescent="0.25"/>
    <row r="138072" x14ac:dyDescent="0.25"/>
    <row r="138073" x14ac:dyDescent="0.25"/>
    <row r="138074" x14ac:dyDescent="0.25"/>
    <row r="138075" x14ac:dyDescent="0.25"/>
    <row r="138076" x14ac:dyDescent="0.25"/>
    <row r="138077" x14ac:dyDescent="0.25"/>
    <row r="138078" x14ac:dyDescent="0.25"/>
    <row r="138079" x14ac:dyDescent="0.25"/>
    <row r="138080" x14ac:dyDescent="0.25"/>
    <row r="138081" x14ac:dyDescent="0.25"/>
    <row r="138082" x14ac:dyDescent="0.25"/>
    <row r="138083" x14ac:dyDescent="0.25"/>
    <row r="138084" x14ac:dyDescent="0.25"/>
    <row r="138085" x14ac:dyDescent="0.25"/>
    <row r="138086" x14ac:dyDescent="0.25"/>
    <row r="138087" x14ac:dyDescent="0.25"/>
    <row r="138088" x14ac:dyDescent="0.25"/>
    <row r="138089" x14ac:dyDescent="0.25"/>
    <row r="138090" x14ac:dyDescent="0.25"/>
    <row r="138091" x14ac:dyDescent="0.25"/>
    <row r="138092" x14ac:dyDescent="0.25"/>
    <row r="138093" x14ac:dyDescent="0.25"/>
    <row r="138094" x14ac:dyDescent="0.25"/>
    <row r="138095" x14ac:dyDescent="0.25"/>
    <row r="138096" x14ac:dyDescent="0.25"/>
    <row r="138097" x14ac:dyDescent="0.25"/>
    <row r="138098" x14ac:dyDescent="0.25"/>
    <row r="138099" x14ac:dyDescent="0.25"/>
    <row r="138100" x14ac:dyDescent="0.25"/>
    <row r="138101" x14ac:dyDescent="0.25"/>
    <row r="138102" x14ac:dyDescent="0.25"/>
    <row r="138103" x14ac:dyDescent="0.25"/>
    <row r="138104" x14ac:dyDescent="0.25"/>
    <row r="138105" x14ac:dyDescent="0.25"/>
    <row r="138106" x14ac:dyDescent="0.25"/>
    <row r="138107" x14ac:dyDescent="0.25"/>
    <row r="138108" x14ac:dyDescent="0.25"/>
    <row r="138109" x14ac:dyDescent="0.25"/>
    <row r="138110" x14ac:dyDescent="0.25"/>
    <row r="138111" x14ac:dyDescent="0.25"/>
    <row r="138112" x14ac:dyDescent="0.25"/>
    <row r="138113" x14ac:dyDescent="0.25"/>
    <row r="138114" x14ac:dyDescent="0.25"/>
    <row r="138115" x14ac:dyDescent="0.25"/>
    <row r="138116" x14ac:dyDescent="0.25"/>
    <row r="138117" x14ac:dyDescent="0.25"/>
    <row r="138118" x14ac:dyDescent="0.25"/>
    <row r="138119" x14ac:dyDescent="0.25"/>
    <row r="138120" x14ac:dyDescent="0.25"/>
    <row r="138121" x14ac:dyDescent="0.25"/>
    <row r="138122" x14ac:dyDescent="0.25"/>
    <row r="138123" x14ac:dyDescent="0.25"/>
    <row r="138124" x14ac:dyDescent="0.25"/>
    <row r="138125" x14ac:dyDescent="0.25"/>
    <row r="138126" x14ac:dyDescent="0.25"/>
    <row r="138127" x14ac:dyDescent="0.25"/>
    <row r="138128" x14ac:dyDescent="0.25"/>
    <row r="138129" x14ac:dyDescent="0.25"/>
    <row r="138130" x14ac:dyDescent="0.25"/>
    <row r="138131" x14ac:dyDescent="0.25"/>
    <row r="138132" x14ac:dyDescent="0.25"/>
    <row r="138133" x14ac:dyDescent="0.25"/>
    <row r="138134" x14ac:dyDescent="0.25"/>
    <row r="138135" x14ac:dyDescent="0.25"/>
    <row r="138136" x14ac:dyDescent="0.25"/>
    <row r="138137" x14ac:dyDescent="0.25"/>
    <row r="138138" x14ac:dyDescent="0.25"/>
    <row r="138139" x14ac:dyDescent="0.25"/>
    <row r="138140" x14ac:dyDescent="0.25"/>
    <row r="138141" x14ac:dyDescent="0.25"/>
    <row r="138142" x14ac:dyDescent="0.25"/>
    <row r="138143" x14ac:dyDescent="0.25"/>
    <row r="138144" x14ac:dyDescent="0.25"/>
    <row r="138145" x14ac:dyDescent="0.25"/>
    <row r="138146" x14ac:dyDescent="0.25"/>
    <row r="138147" x14ac:dyDescent="0.25"/>
    <row r="138148" x14ac:dyDescent="0.25"/>
    <row r="138149" x14ac:dyDescent="0.25"/>
    <row r="138150" x14ac:dyDescent="0.25"/>
    <row r="138151" x14ac:dyDescent="0.25"/>
    <row r="138152" x14ac:dyDescent="0.25"/>
    <row r="138153" x14ac:dyDescent="0.25"/>
    <row r="138154" x14ac:dyDescent="0.25"/>
    <row r="138155" x14ac:dyDescent="0.25"/>
    <row r="138156" x14ac:dyDescent="0.25"/>
    <row r="138157" x14ac:dyDescent="0.25"/>
    <row r="138158" x14ac:dyDescent="0.25"/>
    <row r="138159" x14ac:dyDescent="0.25"/>
    <row r="138160" x14ac:dyDescent="0.25"/>
    <row r="138161" x14ac:dyDescent="0.25"/>
    <row r="138162" x14ac:dyDescent="0.25"/>
    <row r="138163" x14ac:dyDescent="0.25"/>
    <row r="138164" x14ac:dyDescent="0.25"/>
    <row r="138165" x14ac:dyDescent="0.25"/>
    <row r="138166" x14ac:dyDescent="0.25"/>
    <row r="138167" x14ac:dyDescent="0.25"/>
    <row r="138168" x14ac:dyDescent="0.25"/>
    <row r="138169" x14ac:dyDescent="0.25"/>
    <row r="138170" x14ac:dyDescent="0.25"/>
    <row r="138171" x14ac:dyDescent="0.25"/>
    <row r="138172" x14ac:dyDescent="0.25"/>
    <row r="138173" x14ac:dyDescent="0.25"/>
    <row r="138174" x14ac:dyDescent="0.25"/>
    <row r="138175" x14ac:dyDescent="0.25"/>
    <row r="138176" x14ac:dyDescent="0.25"/>
    <row r="138177" x14ac:dyDescent="0.25"/>
    <row r="138178" x14ac:dyDescent="0.25"/>
    <row r="138179" x14ac:dyDescent="0.25"/>
    <row r="138180" x14ac:dyDescent="0.25"/>
    <row r="138181" x14ac:dyDescent="0.25"/>
    <row r="138182" x14ac:dyDescent="0.25"/>
    <row r="138183" x14ac:dyDescent="0.25"/>
    <row r="138184" x14ac:dyDescent="0.25"/>
    <row r="138185" x14ac:dyDescent="0.25"/>
    <row r="138186" x14ac:dyDescent="0.25"/>
    <row r="138187" x14ac:dyDescent="0.25"/>
    <row r="138188" x14ac:dyDescent="0.25"/>
    <row r="138189" x14ac:dyDescent="0.25"/>
    <row r="138190" x14ac:dyDescent="0.25"/>
    <row r="138191" x14ac:dyDescent="0.25"/>
    <row r="138192" x14ac:dyDescent="0.25"/>
    <row r="138193" x14ac:dyDescent="0.25"/>
    <row r="138194" x14ac:dyDescent="0.25"/>
    <row r="138195" x14ac:dyDescent="0.25"/>
    <row r="138196" x14ac:dyDescent="0.25"/>
    <row r="138197" x14ac:dyDescent="0.25"/>
    <row r="138198" x14ac:dyDescent="0.25"/>
    <row r="138199" x14ac:dyDescent="0.25"/>
    <row r="138200" x14ac:dyDescent="0.25"/>
    <row r="138201" x14ac:dyDescent="0.25"/>
    <row r="138202" x14ac:dyDescent="0.25"/>
    <row r="138203" x14ac:dyDescent="0.25"/>
    <row r="138204" x14ac:dyDescent="0.25"/>
    <row r="138205" x14ac:dyDescent="0.25"/>
    <row r="138206" x14ac:dyDescent="0.25"/>
    <row r="138207" x14ac:dyDescent="0.25"/>
    <row r="138208" x14ac:dyDescent="0.25"/>
    <row r="138209" x14ac:dyDescent="0.25"/>
    <row r="138210" x14ac:dyDescent="0.25"/>
    <row r="138211" x14ac:dyDescent="0.25"/>
    <row r="138212" x14ac:dyDescent="0.25"/>
    <row r="138213" x14ac:dyDescent="0.25"/>
    <row r="138214" x14ac:dyDescent="0.25"/>
    <row r="138215" x14ac:dyDescent="0.25"/>
    <row r="138216" x14ac:dyDescent="0.25"/>
    <row r="138217" x14ac:dyDescent="0.25"/>
    <row r="138218" x14ac:dyDescent="0.25"/>
    <row r="138219" x14ac:dyDescent="0.25"/>
    <row r="138220" x14ac:dyDescent="0.25"/>
    <row r="138221" x14ac:dyDescent="0.25"/>
    <row r="138222" x14ac:dyDescent="0.25"/>
    <row r="138223" x14ac:dyDescent="0.25"/>
    <row r="138224" x14ac:dyDescent="0.25"/>
    <row r="138225" x14ac:dyDescent="0.25"/>
    <row r="138226" x14ac:dyDescent="0.25"/>
    <row r="138227" x14ac:dyDescent="0.25"/>
    <row r="138228" x14ac:dyDescent="0.25"/>
    <row r="138229" x14ac:dyDescent="0.25"/>
    <row r="138230" x14ac:dyDescent="0.25"/>
    <row r="138231" x14ac:dyDescent="0.25"/>
    <row r="138232" x14ac:dyDescent="0.25"/>
    <row r="138233" x14ac:dyDescent="0.25"/>
    <row r="138234" x14ac:dyDescent="0.25"/>
    <row r="138235" x14ac:dyDescent="0.25"/>
    <row r="138236" x14ac:dyDescent="0.25"/>
    <row r="138237" x14ac:dyDescent="0.25"/>
    <row r="138238" x14ac:dyDescent="0.25"/>
    <row r="138239" x14ac:dyDescent="0.25"/>
    <row r="138240" x14ac:dyDescent="0.25"/>
    <row r="138241" x14ac:dyDescent="0.25"/>
    <row r="138242" x14ac:dyDescent="0.25"/>
    <row r="138243" x14ac:dyDescent="0.25"/>
    <row r="138244" x14ac:dyDescent="0.25"/>
    <row r="138245" x14ac:dyDescent="0.25"/>
    <row r="138246" x14ac:dyDescent="0.25"/>
    <row r="138247" x14ac:dyDescent="0.25"/>
    <row r="138248" x14ac:dyDescent="0.25"/>
    <row r="138249" x14ac:dyDescent="0.25"/>
    <row r="138250" x14ac:dyDescent="0.25"/>
    <row r="138251" x14ac:dyDescent="0.25"/>
    <row r="138252" x14ac:dyDescent="0.25"/>
    <row r="138253" x14ac:dyDescent="0.25"/>
    <row r="138254" x14ac:dyDescent="0.25"/>
    <row r="138255" x14ac:dyDescent="0.25"/>
    <row r="138256" x14ac:dyDescent="0.25"/>
    <row r="138257" x14ac:dyDescent="0.25"/>
    <row r="138258" x14ac:dyDescent="0.25"/>
    <row r="138259" x14ac:dyDescent="0.25"/>
    <row r="138260" x14ac:dyDescent="0.25"/>
    <row r="138261" x14ac:dyDescent="0.25"/>
    <row r="138262" x14ac:dyDescent="0.25"/>
    <row r="138263" x14ac:dyDescent="0.25"/>
    <row r="138264" x14ac:dyDescent="0.25"/>
    <row r="138265" x14ac:dyDescent="0.25"/>
    <row r="138266" x14ac:dyDescent="0.25"/>
    <row r="138267" x14ac:dyDescent="0.25"/>
    <row r="138268" x14ac:dyDescent="0.25"/>
    <row r="138269" x14ac:dyDescent="0.25"/>
    <row r="138270" x14ac:dyDescent="0.25"/>
    <row r="138271" x14ac:dyDescent="0.25"/>
    <row r="138272" x14ac:dyDescent="0.25"/>
    <row r="138273" x14ac:dyDescent="0.25"/>
    <row r="138274" x14ac:dyDescent="0.25"/>
    <row r="138275" x14ac:dyDescent="0.25"/>
    <row r="138276" x14ac:dyDescent="0.25"/>
    <row r="138277" x14ac:dyDescent="0.25"/>
    <row r="138278" x14ac:dyDescent="0.25"/>
    <row r="138279" x14ac:dyDescent="0.25"/>
    <row r="138280" x14ac:dyDescent="0.25"/>
    <row r="138281" x14ac:dyDescent="0.25"/>
    <row r="138282" x14ac:dyDescent="0.25"/>
    <row r="138283" x14ac:dyDescent="0.25"/>
    <row r="138284" x14ac:dyDescent="0.25"/>
    <row r="138285" x14ac:dyDescent="0.25"/>
    <row r="138286" x14ac:dyDescent="0.25"/>
    <row r="138287" x14ac:dyDescent="0.25"/>
    <row r="138288" x14ac:dyDescent="0.25"/>
    <row r="138289" x14ac:dyDescent="0.25"/>
    <row r="138290" x14ac:dyDescent="0.25"/>
    <row r="138291" x14ac:dyDescent="0.25"/>
    <row r="138292" x14ac:dyDescent="0.25"/>
    <row r="138293" x14ac:dyDescent="0.25"/>
    <row r="138294" x14ac:dyDescent="0.25"/>
    <row r="138295" x14ac:dyDescent="0.25"/>
    <row r="138296" x14ac:dyDescent="0.25"/>
    <row r="138297" x14ac:dyDescent="0.25"/>
    <row r="138298" x14ac:dyDescent="0.25"/>
    <row r="138299" x14ac:dyDescent="0.25"/>
    <row r="138300" x14ac:dyDescent="0.25"/>
    <row r="138301" x14ac:dyDescent="0.25"/>
    <row r="138302" x14ac:dyDescent="0.25"/>
    <row r="138303" x14ac:dyDescent="0.25"/>
    <row r="138304" x14ac:dyDescent="0.25"/>
    <row r="138305" x14ac:dyDescent="0.25"/>
    <row r="138306" x14ac:dyDescent="0.25"/>
    <row r="138307" x14ac:dyDescent="0.25"/>
    <row r="138308" x14ac:dyDescent="0.25"/>
    <row r="138309" x14ac:dyDescent="0.25"/>
    <row r="138310" x14ac:dyDescent="0.25"/>
    <row r="138311" x14ac:dyDescent="0.25"/>
    <row r="138312" x14ac:dyDescent="0.25"/>
    <row r="138313" x14ac:dyDescent="0.25"/>
    <row r="138314" x14ac:dyDescent="0.25"/>
    <row r="138315" x14ac:dyDescent="0.25"/>
    <row r="138316" x14ac:dyDescent="0.25"/>
    <row r="138317" x14ac:dyDescent="0.25"/>
    <row r="138318" x14ac:dyDescent="0.25"/>
    <row r="138319" x14ac:dyDescent="0.25"/>
    <row r="138320" x14ac:dyDescent="0.25"/>
    <row r="138321" x14ac:dyDescent="0.25"/>
    <row r="138322" x14ac:dyDescent="0.25"/>
    <row r="138323" x14ac:dyDescent="0.25"/>
    <row r="138324" x14ac:dyDescent="0.25"/>
    <row r="138325" x14ac:dyDescent="0.25"/>
    <row r="138326" x14ac:dyDescent="0.25"/>
    <row r="138327" x14ac:dyDescent="0.25"/>
    <row r="138328" x14ac:dyDescent="0.25"/>
    <row r="138329" x14ac:dyDescent="0.25"/>
    <row r="138330" x14ac:dyDescent="0.25"/>
    <row r="138331" x14ac:dyDescent="0.25"/>
    <row r="138332" x14ac:dyDescent="0.25"/>
    <row r="138333" x14ac:dyDescent="0.25"/>
    <row r="138334" x14ac:dyDescent="0.25"/>
    <row r="138335" x14ac:dyDescent="0.25"/>
    <row r="138336" x14ac:dyDescent="0.25"/>
    <row r="138337" x14ac:dyDescent="0.25"/>
    <row r="138338" x14ac:dyDescent="0.25"/>
    <row r="138339" x14ac:dyDescent="0.25"/>
    <row r="138340" x14ac:dyDescent="0.25"/>
    <row r="138341" x14ac:dyDescent="0.25"/>
    <row r="138342" x14ac:dyDescent="0.25"/>
    <row r="138343" x14ac:dyDescent="0.25"/>
    <row r="138344" x14ac:dyDescent="0.25"/>
    <row r="138345" x14ac:dyDescent="0.25"/>
    <row r="138346" x14ac:dyDescent="0.25"/>
    <row r="138347" x14ac:dyDescent="0.25"/>
    <row r="138348" x14ac:dyDescent="0.25"/>
    <row r="138349" x14ac:dyDescent="0.25"/>
    <row r="138350" x14ac:dyDescent="0.25"/>
    <row r="138351" x14ac:dyDescent="0.25"/>
    <row r="138352" x14ac:dyDescent="0.25"/>
    <row r="138353" x14ac:dyDescent="0.25"/>
    <row r="138354" x14ac:dyDescent="0.25"/>
    <row r="138355" x14ac:dyDescent="0.25"/>
    <row r="138356" x14ac:dyDescent="0.25"/>
    <row r="138357" x14ac:dyDescent="0.25"/>
    <row r="138358" x14ac:dyDescent="0.25"/>
    <row r="138359" x14ac:dyDescent="0.25"/>
    <row r="138360" x14ac:dyDescent="0.25"/>
    <row r="138361" x14ac:dyDescent="0.25"/>
    <row r="138362" x14ac:dyDescent="0.25"/>
    <row r="138363" x14ac:dyDescent="0.25"/>
    <row r="138364" x14ac:dyDescent="0.25"/>
    <row r="138365" x14ac:dyDescent="0.25"/>
    <row r="138366" x14ac:dyDescent="0.25"/>
    <row r="138367" x14ac:dyDescent="0.25"/>
    <row r="138368" x14ac:dyDescent="0.25"/>
    <row r="138369" x14ac:dyDescent="0.25"/>
    <row r="138370" x14ac:dyDescent="0.25"/>
    <row r="138371" x14ac:dyDescent="0.25"/>
    <row r="138372" x14ac:dyDescent="0.25"/>
    <row r="138373" x14ac:dyDescent="0.25"/>
    <row r="138374" x14ac:dyDescent="0.25"/>
    <row r="138375" x14ac:dyDescent="0.25"/>
    <row r="138376" x14ac:dyDescent="0.25"/>
    <row r="138377" x14ac:dyDescent="0.25"/>
    <row r="138378" x14ac:dyDescent="0.25"/>
    <row r="138379" x14ac:dyDescent="0.25"/>
    <row r="138380" x14ac:dyDescent="0.25"/>
    <row r="138381" x14ac:dyDescent="0.25"/>
    <row r="138382" x14ac:dyDescent="0.25"/>
    <row r="138383" x14ac:dyDescent="0.25"/>
    <row r="138384" x14ac:dyDescent="0.25"/>
    <row r="138385" x14ac:dyDescent="0.25"/>
    <row r="138386" x14ac:dyDescent="0.25"/>
    <row r="138387" x14ac:dyDescent="0.25"/>
    <row r="138388" x14ac:dyDescent="0.25"/>
    <row r="138389" x14ac:dyDescent="0.25"/>
    <row r="138390" x14ac:dyDescent="0.25"/>
    <row r="138391" x14ac:dyDescent="0.25"/>
    <row r="138392" x14ac:dyDescent="0.25"/>
    <row r="138393" x14ac:dyDescent="0.25"/>
    <row r="138394" x14ac:dyDescent="0.25"/>
    <row r="138395" x14ac:dyDescent="0.25"/>
    <row r="138396" x14ac:dyDescent="0.25"/>
    <row r="138397" x14ac:dyDescent="0.25"/>
    <row r="138398" x14ac:dyDescent="0.25"/>
    <row r="138399" x14ac:dyDescent="0.25"/>
    <row r="138400" x14ac:dyDescent="0.25"/>
    <row r="138401" x14ac:dyDescent="0.25"/>
    <row r="138402" x14ac:dyDescent="0.25"/>
    <row r="138403" x14ac:dyDescent="0.25"/>
    <row r="138404" x14ac:dyDescent="0.25"/>
    <row r="138405" x14ac:dyDescent="0.25"/>
    <row r="138406" x14ac:dyDescent="0.25"/>
    <row r="138407" x14ac:dyDescent="0.25"/>
    <row r="138408" x14ac:dyDescent="0.25"/>
    <row r="138409" x14ac:dyDescent="0.25"/>
    <row r="138410" x14ac:dyDescent="0.25"/>
    <row r="138411" x14ac:dyDescent="0.25"/>
    <row r="138412" x14ac:dyDescent="0.25"/>
    <row r="138413" x14ac:dyDescent="0.25"/>
    <row r="138414" x14ac:dyDescent="0.25"/>
    <row r="138415" x14ac:dyDescent="0.25"/>
    <row r="138416" x14ac:dyDescent="0.25"/>
    <row r="138417" x14ac:dyDescent="0.25"/>
    <row r="138418" x14ac:dyDescent="0.25"/>
    <row r="138419" x14ac:dyDescent="0.25"/>
    <row r="138420" x14ac:dyDescent="0.25"/>
    <row r="138421" x14ac:dyDescent="0.25"/>
    <row r="138422" x14ac:dyDescent="0.25"/>
    <row r="138423" x14ac:dyDescent="0.25"/>
    <row r="138424" x14ac:dyDescent="0.25"/>
    <row r="138425" x14ac:dyDescent="0.25"/>
    <row r="138426" x14ac:dyDescent="0.25"/>
    <row r="138427" x14ac:dyDescent="0.25"/>
    <row r="138428" x14ac:dyDescent="0.25"/>
    <row r="138429" x14ac:dyDescent="0.25"/>
    <row r="138430" x14ac:dyDescent="0.25"/>
    <row r="138431" x14ac:dyDescent="0.25"/>
    <row r="138432" x14ac:dyDescent="0.25"/>
    <row r="138433" x14ac:dyDescent="0.25"/>
    <row r="138434" x14ac:dyDescent="0.25"/>
    <row r="138435" x14ac:dyDescent="0.25"/>
    <row r="138436" x14ac:dyDescent="0.25"/>
    <row r="138437" x14ac:dyDescent="0.25"/>
    <row r="138438" x14ac:dyDescent="0.25"/>
    <row r="138439" x14ac:dyDescent="0.25"/>
    <row r="138440" x14ac:dyDescent="0.25"/>
    <row r="138441" x14ac:dyDescent="0.25"/>
    <row r="138442" x14ac:dyDescent="0.25"/>
    <row r="138443" x14ac:dyDescent="0.25"/>
    <row r="138444" x14ac:dyDescent="0.25"/>
    <row r="138445" x14ac:dyDescent="0.25"/>
    <row r="138446" x14ac:dyDescent="0.25"/>
    <row r="138447" x14ac:dyDescent="0.25"/>
    <row r="138448" x14ac:dyDescent="0.25"/>
    <row r="138449" x14ac:dyDescent="0.25"/>
    <row r="138450" x14ac:dyDescent="0.25"/>
    <row r="138451" x14ac:dyDescent="0.25"/>
    <row r="138452" x14ac:dyDescent="0.25"/>
    <row r="138453" x14ac:dyDescent="0.25"/>
    <row r="138454" x14ac:dyDescent="0.25"/>
    <row r="138455" x14ac:dyDescent="0.25"/>
    <row r="138456" x14ac:dyDescent="0.25"/>
    <row r="138457" x14ac:dyDescent="0.25"/>
    <row r="138458" x14ac:dyDescent="0.25"/>
    <row r="138459" x14ac:dyDescent="0.25"/>
    <row r="138460" x14ac:dyDescent="0.25"/>
    <row r="138461" x14ac:dyDescent="0.25"/>
    <row r="138462" x14ac:dyDescent="0.25"/>
    <row r="138463" x14ac:dyDescent="0.25"/>
    <row r="138464" x14ac:dyDescent="0.25"/>
    <row r="138465" x14ac:dyDescent="0.25"/>
    <row r="138466" x14ac:dyDescent="0.25"/>
    <row r="138467" x14ac:dyDescent="0.25"/>
    <row r="138468" x14ac:dyDescent="0.25"/>
    <row r="138469" x14ac:dyDescent="0.25"/>
    <row r="138470" x14ac:dyDescent="0.25"/>
    <row r="138471" x14ac:dyDescent="0.25"/>
    <row r="138472" x14ac:dyDescent="0.25"/>
    <row r="138473" x14ac:dyDescent="0.25"/>
    <row r="138474" x14ac:dyDescent="0.25"/>
    <row r="138475" x14ac:dyDescent="0.25"/>
    <row r="138476" x14ac:dyDescent="0.25"/>
    <row r="138477" x14ac:dyDescent="0.25"/>
    <row r="138478" x14ac:dyDescent="0.25"/>
    <row r="138479" x14ac:dyDescent="0.25"/>
    <row r="138480" x14ac:dyDescent="0.25"/>
    <row r="138481" x14ac:dyDescent="0.25"/>
    <row r="138482" x14ac:dyDescent="0.25"/>
    <row r="138483" x14ac:dyDescent="0.25"/>
    <row r="138484" x14ac:dyDescent="0.25"/>
    <row r="138485" x14ac:dyDescent="0.25"/>
    <row r="138486" x14ac:dyDescent="0.25"/>
    <row r="138487" x14ac:dyDescent="0.25"/>
    <row r="138488" x14ac:dyDescent="0.25"/>
    <row r="138489" x14ac:dyDescent="0.25"/>
    <row r="138490" x14ac:dyDescent="0.25"/>
    <row r="138491" x14ac:dyDescent="0.25"/>
    <row r="138492" x14ac:dyDescent="0.25"/>
    <row r="138493" x14ac:dyDescent="0.25"/>
    <row r="138494" x14ac:dyDescent="0.25"/>
    <row r="138495" x14ac:dyDescent="0.25"/>
    <row r="138496" x14ac:dyDescent="0.25"/>
    <row r="138497" x14ac:dyDescent="0.25"/>
    <row r="138498" x14ac:dyDescent="0.25"/>
    <row r="138499" x14ac:dyDescent="0.25"/>
    <row r="138500" x14ac:dyDescent="0.25"/>
    <row r="138501" x14ac:dyDescent="0.25"/>
    <row r="138502" x14ac:dyDescent="0.25"/>
    <row r="138503" x14ac:dyDescent="0.25"/>
    <row r="138504" x14ac:dyDescent="0.25"/>
    <row r="138505" x14ac:dyDescent="0.25"/>
    <row r="138506" x14ac:dyDescent="0.25"/>
    <row r="138507" x14ac:dyDescent="0.25"/>
    <row r="138508" x14ac:dyDescent="0.25"/>
    <row r="138509" x14ac:dyDescent="0.25"/>
    <row r="138510" x14ac:dyDescent="0.25"/>
    <row r="138511" x14ac:dyDescent="0.25"/>
    <row r="138512" x14ac:dyDescent="0.25"/>
    <row r="138513" x14ac:dyDescent="0.25"/>
    <row r="138514" x14ac:dyDescent="0.25"/>
    <row r="138515" x14ac:dyDescent="0.25"/>
    <row r="138516" x14ac:dyDescent="0.25"/>
    <row r="138517" x14ac:dyDescent="0.25"/>
    <row r="138518" x14ac:dyDescent="0.25"/>
    <row r="138519" x14ac:dyDescent="0.25"/>
    <row r="138520" x14ac:dyDescent="0.25"/>
    <row r="138521" x14ac:dyDescent="0.25"/>
    <row r="138522" x14ac:dyDescent="0.25"/>
    <row r="138523" x14ac:dyDescent="0.25"/>
    <row r="138524" x14ac:dyDescent="0.25"/>
    <row r="138525" x14ac:dyDescent="0.25"/>
    <row r="138526" x14ac:dyDescent="0.25"/>
    <row r="138527" x14ac:dyDescent="0.25"/>
    <row r="138528" x14ac:dyDescent="0.25"/>
    <row r="138529" x14ac:dyDescent="0.25"/>
    <row r="138530" x14ac:dyDescent="0.25"/>
    <row r="138531" x14ac:dyDescent="0.25"/>
    <row r="138532" x14ac:dyDescent="0.25"/>
    <row r="138533" x14ac:dyDescent="0.25"/>
    <row r="138534" x14ac:dyDescent="0.25"/>
    <row r="138535" x14ac:dyDescent="0.25"/>
    <row r="138536" x14ac:dyDescent="0.25"/>
    <row r="138537" x14ac:dyDescent="0.25"/>
    <row r="138538" x14ac:dyDescent="0.25"/>
    <row r="138539" x14ac:dyDescent="0.25"/>
    <row r="138540" x14ac:dyDescent="0.25"/>
    <row r="138541" x14ac:dyDescent="0.25"/>
    <row r="138542" x14ac:dyDescent="0.25"/>
    <row r="138543" x14ac:dyDescent="0.25"/>
    <row r="138544" x14ac:dyDescent="0.25"/>
    <row r="138545" x14ac:dyDescent="0.25"/>
    <row r="138546" x14ac:dyDescent="0.25"/>
    <row r="138547" x14ac:dyDescent="0.25"/>
    <row r="138548" x14ac:dyDescent="0.25"/>
    <row r="138549" x14ac:dyDescent="0.25"/>
    <row r="138550" x14ac:dyDescent="0.25"/>
    <row r="138551" x14ac:dyDescent="0.25"/>
    <row r="138552" x14ac:dyDescent="0.25"/>
    <row r="138553" x14ac:dyDescent="0.25"/>
    <row r="138554" x14ac:dyDescent="0.25"/>
    <row r="138555" x14ac:dyDescent="0.25"/>
    <row r="138556" x14ac:dyDescent="0.25"/>
    <row r="138557" x14ac:dyDescent="0.25"/>
    <row r="138558" x14ac:dyDescent="0.25"/>
    <row r="138559" x14ac:dyDescent="0.25"/>
    <row r="138560" x14ac:dyDescent="0.25"/>
    <row r="138561" x14ac:dyDescent="0.25"/>
    <row r="138562" x14ac:dyDescent="0.25"/>
    <row r="138563" x14ac:dyDescent="0.25"/>
    <row r="138564" x14ac:dyDescent="0.25"/>
    <row r="138565" x14ac:dyDescent="0.25"/>
    <row r="138566" x14ac:dyDescent="0.25"/>
    <row r="138567" x14ac:dyDescent="0.25"/>
    <row r="138568" x14ac:dyDescent="0.25"/>
    <row r="138569" x14ac:dyDescent="0.25"/>
    <row r="138570" x14ac:dyDescent="0.25"/>
    <row r="138571" x14ac:dyDescent="0.25"/>
    <row r="138572" x14ac:dyDescent="0.25"/>
    <row r="138573" x14ac:dyDescent="0.25"/>
    <row r="138574" x14ac:dyDescent="0.25"/>
    <row r="138575" x14ac:dyDescent="0.25"/>
    <row r="138576" x14ac:dyDescent="0.25"/>
    <row r="138577" x14ac:dyDescent="0.25"/>
    <row r="138578" x14ac:dyDescent="0.25"/>
    <row r="138579" x14ac:dyDescent="0.25"/>
    <row r="138580" x14ac:dyDescent="0.25"/>
    <row r="138581" x14ac:dyDescent="0.25"/>
    <row r="138582" x14ac:dyDescent="0.25"/>
    <row r="138583" x14ac:dyDescent="0.25"/>
    <row r="138584" x14ac:dyDescent="0.25"/>
    <row r="138585" x14ac:dyDescent="0.25"/>
    <row r="138586" x14ac:dyDescent="0.25"/>
    <row r="138587" x14ac:dyDescent="0.25"/>
    <row r="138588" x14ac:dyDescent="0.25"/>
    <row r="138589" x14ac:dyDescent="0.25"/>
    <row r="138590" x14ac:dyDescent="0.25"/>
    <row r="138591" x14ac:dyDescent="0.25"/>
    <row r="138592" x14ac:dyDescent="0.25"/>
    <row r="138593" x14ac:dyDescent="0.25"/>
    <row r="138594" x14ac:dyDescent="0.25"/>
    <row r="138595" x14ac:dyDescent="0.25"/>
    <row r="138596" x14ac:dyDescent="0.25"/>
    <row r="138597" x14ac:dyDescent="0.25"/>
    <row r="138598" x14ac:dyDescent="0.25"/>
    <row r="138599" x14ac:dyDescent="0.25"/>
    <row r="138600" x14ac:dyDescent="0.25"/>
    <row r="138601" x14ac:dyDescent="0.25"/>
    <row r="138602" x14ac:dyDescent="0.25"/>
    <row r="138603" x14ac:dyDescent="0.25"/>
    <row r="138604" x14ac:dyDescent="0.25"/>
    <row r="138605" x14ac:dyDescent="0.25"/>
    <row r="138606" x14ac:dyDescent="0.25"/>
    <row r="138607" x14ac:dyDescent="0.25"/>
    <row r="138608" x14ac:dyDescent="0.25"/>
    <row r="138609" x14ac:dyDescent="0.25"/>
    <row r="138610" x14ac:dyDescent="0.25"/>
    <row r="138611" x14ac:dyDescent="0.25"/>
    <row r="138612" x14ac:dyDescent="0.25"/>
    <row r="138613" x14ac:dyDescent="0.25"/>
    <row r="138614" x14ac:dyDescent="0.25"/>
    <row r="138615" x14ac:dyDescent="0.25"/>
    <row r="138616" x14ac:dyDescent="0.25"/>
    <row r="138617" x14ac:dyDescent="0.25"/>
    <row r="138618" x14ac:dyDescent="0.25"/>
    <row r="138619" x14ac:dyDescent="0.25"/>
    <row r="138620" x14ac:dyDescent="0.25"/>
    <row r="138621" x14ac:dyDescent="0.25"/>
    <row r="138622" x14ac:dyDescent="0.25"/>
    <row r="138623" x14ac:dyDescent="0.25"/>
    <row r="138624" x14ac:dyDescent="0.25"/>
    <row r="138625" x14ac:dyDescent="0.25"/>
    <row r="138626" x14ac:dyDescent="0.25"/>
    <row r="138627" x14ac:dyDescent="0.25"/>
    <row r="138628" x14ac:dyDescent="0.25"/>
    <row r="138629" x14ac:dyDescent="0.25"/>
    <row r="138630" x14ac:dyDescent="0.25"/>
    <row r="138631" x14ac:dyDescent="0.25"/>
    <row r="138632" x14ac:dyDescent="0.25"/>
    <row r="138633" x14ac:dyDescent="0.25"/>
    <row r="138634" x14ac:dyDescent="0.25"/>
    <row r="138635" x14ac:dyDescent="0.25"/>
    <row r="138636" x14ac:dyDescent="0.25"/>
    <row r="138637" x14ac:dyDescent="0.25"/>
    <row r="138638" x14ac:dyDescent="0.25"/>
    <row r="138639" x14ac:dyDescent="0.25"/>
    <row r="138640" x14ac:dyDescent="0.25"/>
    <row r="138641" x14ac:dyDescent="0.25"/>
    <row r="138642" x14ac:dyDescent="0.25"/>
    <row r="138643" x14ac:dyDescent="0.25"/>
    <row r="138644" x14ac:dyDescent="0.25"/>
    <row r="138645" x14ac:dyDescent="0.25"/>
    <row r="138646" x14ac:dyDescent="0.25"/>
    <row r="138647" x14ac:dyDescent="0.25"/>
    <row r="138648" x14ac:dyDescent="0.25"/>
    <row r="138649" x14ac:dyDescent="0.25"/>
    <row r="138650" x14ac:dyDescent="0.25"/>
    <row r="138651" x14ac:dyDescent="0.25"/>
    <row r="138652" x14ac:dyDescent="0.25"/>
    <row r="138653" x14ac:dyDescent="0.25"/>
    <row r="138654" x14ac:dyDescent="0.25"/>
    <row r="138655" x14ac:dyDescent="0.25"/>
    <row r="138656" x14ac:dyDescent="0.25"/>
    <row r="138657" x14ac:dyDescent="0.25"/>
    <row r="138658" x14ac:dyDescent="0.25"/>
    <row r="138659" x14ac:dyDescent="0.25"/>
    <row r="138660" x14ac:dyDescent="0.25"/>
    <row r="138661" x14ac:dyDescent="0.25"/>
    <row r="138662" x14ac:dyDescent="0.25"/>
    <row r="138663" x14ac:dyDescent="0.25"/>
    <row r="138664" x14ac:dyDescent="0.25"/>
    <row r="138665" x14ac:dyDescent="0.25"/>
    <row r="138666" x14ac:dyDescent="0.25"/>
    <row r="138667" x14ac:dyDescent="0.25"/>
    <row r="138668" x14ac:dyDescent="0.25"/>
    <row r="138669" x14ac:dyDescent="0.25"/>
    <row r="138670" x14ac:dyDescent="0.25"/>
    <row r="138671" x14ac:dyDescent="0.25"/>
    <row r="138672" x14ac:dyDescent="0.25"/>
    <row r="138673" x14ac:dyDescent="0.25"/>
    <row r="138674" x14ac:dyDescent="0.25"/>
    <row r="138675" x14ac:dyDescent="0.25"/>
    <row r="138676" x14ac:dyDescent="0.25"/>
    <row r="138677" x14ac:dyDescent="0.25"/>
    <row r="138678" x14ac:dyDescent="0.25"/>
    <row r="138679" x14ac:dyDescent="0.25"/>
    <row r="138680" x14ac:dyDescent="0.25"/>
    <row r="138681" x14ac:dyDescent="0.25"/>
    <row r="138682" x14ac:dyDescent="0.25"/>
    <row r="138683" x14ac:dyDescent="0.25"/>
    <row r="138684" x14ac:dyDescent="0.25"/>
    <row r="138685" x14ac:dyDescent="0.25"/>
    <row r="138686" x14ac:dyDescent="0.25"/>
    <row r="138687" x14ac:dyDescent="0.25"/>
    <row r="138688" x14ac:dyDescent="0.25"/>
    <row r="138689" x14ac:dyDescent="0.25"/>
    <row r="138690" x14ac:dyDescent="0.25"/>
    <row r="138691" x14ac:dyDescent="0.25"/>
    <row r="138692" x14ac:dyDescent="0.25"/>
    <row r="138693" x14ac:dyDescent="0.25"/>
    <row r="138694" x14ac:dyDescent="0.25"/>
    <row r="138695" x14ac:dyDescent="0.25"/>
    <row r="138696" x14ac:dyDescent="0.25"/>
    <row r="138697" x14ac:dyDescent="0.25"/>
    <row r="138698" x14ac:dyDescent="0.25"/>
    <row r="138699" x14ac:dyDescent="0.25"/>
    <row r="138700" x14ac:dyDescent="0.25"/>
    <row r="138701" x14ac:dyDescent="0.25"/>
    <row r="138702" x14ac:dyDescent="0.25"/>
    <row r="138703" x14ac:dyDescent="0.25"/>
    <row r="138704" x14ac:dyDescent="0.25"/>
    <row r="138705" x14ac:dyDescent="0.25"/>
    <row r="138706" x14ac:dyDescent="0.25"/>
    <row r="138707" x14ac:dyDescent="0.25"/>
    <row r="138708" x14ac:dyDescent="0.25"/>
    <row r="138709" x14ac:dyDescent="0.25"/>
    <row r="138710" x14ac:dyDescent="0.25"/>
    <row r="138711" x14ac:dyDescent="0.25"/>
    <row r="138712" x14ac:dyDescent="0.25"/>
    <row r="138713" x14ac:dyDescent="0.25"/>
    <row r="138714" x14ac:dyDescent="0.25"/>
    <row r="138715" x14ac:dyDescent="0.25"/>
    <row r="138716" x14ac:dyDescent="0.25"/>
    <row r="138717" x14ac:dyDescent="0.25"/>
    <row r="138718" x14ac:dyDescent="0.25"/>
    <row r="138719" x14ac:dyDescent="0.25"/>
    <row r="138720" x14ac:dyDescent="0.25"/>
    <row r="138721" x14ac:dyDescent="0.25"/>
    <row r="138722" x14ac:dyDescent="0.25"/>
    <row r="138723" x14ac:dyDescent="0.25"/>
    <row r="138724" x14ac:dyDescent="0.25"/>
    <row r="138725" x14ac:dyDescent="0.25"/>
    <row r="138726" x14ac:dyDescent="0.25"/>
    <row r="138727" x14ac:dyDescent="0.25"/>
    <row r="138728" x14ac:dyDescent="0.25"/>
    <row r="138729" x14ac:dyDescent="0.25"/>
    <row r="138730" x14ac:dyDescent="0.25"/>
    <row r="138731" x14ac:dyDescent="0.25"/>
    <row r="138732" x14ac:dyDescent="0.25"/>
    <row r="138733" x14ac:dyDescent="0.25"/>
    <row r="138734" x14ac:dyDescent="0.25"/>
    <row r="138735" x14ac:dyDescent="0.25"/>
    <row r="138736" x14ac:dyDescent="0.25"/>
    <row r="138737" x14ac:dyDescent="0.25"/>
    <row r="138738" x14ac:dyDescent="0.25"/>
    <row r="138739" x14ac:dyDescent="0.25"/>
    <row r="138740" x14ac:dyDescent="0.25"/>
    <row r="138741" x14ac:dyDescent="0.25"/>
    <row r="138742" x14ac:dyDescent="0.25"/>
    <row r="138743" x14ac:dyDescent="0.25"/>
    <row r="138744" x14ac:dyDescent="0.25"/>
    <row r="138745" x14ac:dyDescent="0.25"/>
    <row r="138746" x14ac:dyDescent="0.25"/>
    <row r="138747" x14ac:dyDescent="0.25"/>
    <row r="138748" x14ac:dyDescent="0.25"/>
    <row r="138749" x14ac:dyDescent="0.25"/>
    <row r="138750" x14ac:dyDescent="0.25"/>
    <row r="138751" x14ac:dyDescent="0.25"/>
    <row r="138752" x14ac:dyDescent="0.25"/>
    <row r="138753" x14ac:dyDescent="0.25"/>
    <row r="138754" x14ac:dyDescent="0.25"/>
    <row r="138755" x14ac:dyDescent="0.25"/>
    <row r="138756" x14ac:dyDescent="0.25"/>
    <row r="138757" x14ac:dyDescent="0.25"/>
    <row r="138758" x14ac:dyDescent="0.25"/>
    <row r="138759" x14ac:dyDescent="0.25"/>
    <row r="138760" x14ac:dyDescent="0.25"/>
    <row r="138761" x14ac:dyDescent="0.25"/>
    <row r="138762" x14ac:dyDescent="0.25"/>
    <row r="138763" x14ac:dyDescent="0.25"/>
    <row r="138764" x14ac:dyDescent="0.25"/>
    <row r="138765" x14ac:dyDescent="0.25"/>
    <row r="138766" x14ac:dyDescent="0.25"/>
    <row r="138767" x14ac:dyDescent="0.25"/>
    <row r="138768" x14ac:dyDescent="0.25"/>
    <row r="138769" x14ac:dyDescent="0.25"/>
    <row r="138770" x14ac:dyDescent="0.25"/>
    <row r="138771" x14ac:dyDescent="0.25"/>
    <row r="138772" x14ac:dyDescent="0.25"/>
    <row r="138773" x14ac:dyDescent="0.25"/>
    <row r="138774" x14ac:dyDescent="0.25"/>
    <row r="138775" x14ac:dyDescent="0.25"/>
    <row r="138776" x14ac:dyDescent="0.25"/>
    <row r="138777" x14ac:dyDescent="0.25"/>
    <row r="138778" x14ac:dyDescent="0.25"/>
    <row r="138779" x14ac:dyDescent="0.25"/>
    <row r="138780" x14ac:dyDescent="0.25"/>
    <row r="138781" x14ac:dyDescent="0.25"/>
    <row r="138782" x14ac:dyDescent="0.25"/>
    <row r="138783" x14ac:dyDescent="0.25"/>
    <row r="138784" x14ac:dyDescent="0.25"/>
    <row r="138785" x14ac:dyDescent="0.25"/>
    <row r="138786" x14ac:dyDescent="0.25"/>
    <row r="138787" x14ac:dyDescent="0.25"/>
    <row r="138788" x14ac:dyDescent="0.25"/>
    <row r="138789" x14ac:dyDescent="0.25"/>
    <row r="138790" x14ac:dyDescent="0.25"/>
    <row r="138791" x14ac:dyDescent="0.25"/>
    <row r="138792" x14ac:dyDescent="0.25"/>
    <row r="138793" x14ac:dyDescent="0.25"/>
    <row r="138794" x14ac:dyDescent="0.25"/>
    <row r="138795" x14ac:dyDescent="0.25"/>
    <row r="138796" x14ac:dyDescent="0.25"/>
    <row r="138797" x14ac:dyDescent="0.25"/>
    <row r="138798" x14ac:dyDescent="0.25"/>
    <row r="138799" x14ac:dyDescent="0.25"/>
    <row r="138800" x14ac:dyDescent="0.25"/>
    <row r="138801" x14ac:dyDescent="0.25"/>
    <row r="138802" x14ac:dyDescent="0.25"/>
    <row r="138803" x14ac:dyDescent="0.25"/>
    <row r="138804" x14ac:dyDescent="0.25"/>
    <row r="138805" x14ac:dyDescent="0.25"/>
    <row r="138806" x14ac:dyDescent="0.25"/>
    <row r="138807" x14ac:dyDescent="0.25"/>
    <row r="138808" x14ac:dyDescent="0.25"/>
    <row r="138809" x14ac:dyDescent="0.25"/>
    <row r="138810" x14ac:dyDescent="0.25"/>
    <row r="138811" x14ac:dyDescent="0.25"/>
    <row r="138812" x14ac:dyDescent="0.25"/>
    <row r="138813" x14ac:dyDescent="0.25"/>
    <row r="138814" x14ac:dyDescent="0.25"/>
    <row r="138815" x14ac:dyDescent="0.25"/>
    <row r="138816" x14ac:dyDescent="0.25"/>
    <row r="138817" x14ac:dyDescent="0.25"/>
    <row r="138818" x14ac:dyDescent="0.25"/>
    <row r="138819" x14ac:dyDescent="0.25"/>
    <row r="138820" x14ac:dyDescent="0.25"/>
    <row r="138821" x14ac:dyDescent="0.25"/>
    <row r="138822" x14ac:dyDescent="0.25"/>
    <row r="138823" x14ac:dyDescent="0.25"/>
    <row r="138824" x14ac:dyDescent="0.25"/>
    <row r="138825" x14ac:dyDescent="0.25"/>
    <row r="138826" x14ac:dyDescent="0.25"/>
    <row r="138827" x14ac:dyDescent="0.25"/>
    <row r="138828" x14ac:dyDescent="0.25"/>
    <row r="138829" x14ac:dyDescent="0.25"/>
    <row r="138830" x14ac:dyDescent="0.25"/>
    <row r="138831" x14ac:dyDescent="0.25"/>
    <row r="138832" x14ac:dyDescent="0.25"/>
    <row r="138833" x14ac:dyDescent="0.25"/>
    <row r="138834" x14ac:dyDescent="0.25"/>
    <row r="138835" x14ac:dyDescent="0.25"/>
    <row r="138836" x14ac:dyDescent="0.25"/>
    <row r="138837" x14ac:dyDescent="0.25"/>
    <row r="138838" x14ac:dyDescent="0.25"/>
    <row r="138839" x14ac:dyDescent="0.25"/>
    <row r="138840" x14ac:dyDescent="0.25"/>
    <row r="138841" x14ac:dyDescent="0.25"/>
    <row r="138842" x14ac:dyDescent="0.25"/>
    <row r="138843" x14ac:dyDescent="0.25"/>
    <row r="138844" x14ac:dyDescent="0.25"/>
    <row r="138845" x14ac:dyDescent="0.25"/>
    <row r="138846" x14ac:dyDescent="0.25"/>
    <row r="138847" x14ac:dyDescent="0.25"/>
    <row r="138848" x14ac:dyDescent="0.25"/>
    <row r="138849" x14ac:dyDescent="0.25"/>
    <row r="138850" x14ac:dyDescent="0.25"/>
    <row r="138851" x14ac:dyDescent="0.25"/>
    <row r="138852" x14ac:dyDescent="0.25"/>
    <row r="138853" x14ac:dyDescent="0.25"/>
    <row r="138854" x14ac:dyDescent="0.25"/>
    <row r="138855" x14ac:dyDescent="0.25"/>
    <row r="138856" x14ac:dyDescent="0.25"/>
    <row r="138857" x14ac:dyDescent="0.25"/>
    <row r="138858" x14ac:dyDescent="0.25"/>
    <row r="138859" x14ac:dyDescent="0.25"/>
    <row r="138860" x14ac:dyDescent="0.25"/>
    <row r="138861" x14ac:dyDescent="0.25"/>
    <row r="138862" x14ac:dyDescent="0.25"/>
    <row r="138863" x14ac:dyDescent="0.25"/>
    <row r="138864" x14ac:dyDescent="0.25"/>
    <row r="138865" x14ac:dyDescent="0.25"/>
    <row r="138866" x14ac:dyDescent="0.25"/>
    <row r="138867" x14ac:dyDescent="0.25"/>
    <row r="138868" x14ac:dyDescent="0.25"/>
    <row r="138869" x14ac:dyDescent="0.25"/>
    <row r="138870" x14ac:dyDescent="0.25"/>
    <row r="138871" x14ac:dyDescent="0.25"/>
    <row r="138872" x14ac:dyDescent="0.25"/>
    <row r="138873" x14ac:dyDescent="0.25"/>
    <row r="138874" x14ac:dyDescent="0.25"/>
    <row r="138875" x14ac:dyDescent="0.25"/>
    <row r="138876" x14ac:dyDescent="0.25"/>
    <row r="138877" x14ac:dyDescent="0.25"/>
    <row r="138878" x14ac:dyDescent="0.25"/>
    <row r="138879" x14ac:dyDescent="0.25"/>
    <row r="138880" x14ac:dyDescent="0.25"/>
    <row r="138881" x14ac:dyDescent="0.25"/>
    <row r="138882" x14ac:dyDescent="0.25"/>
    <row r="138883" x14ac:dyDescent="0.25"/>
    <row r="138884" x14ac:dyDescent="0.25"/>
    <row r="138885" x14ac:dyDescent="0.25"/>
    <row r="138886" x14ac:dyDescent="0.25"/>
    <row r="138887" x14ac:dyDescent="0.25"/>
    <row r="138888" x14ac:dyDescent="0.25"/>
    <row r="138889" x14ac:dyDescent="0.25"/>
    <row r="138890" x14ac:dyDescent="0.25"/>
    <row r="138891" x14ac:dyDescent="0.25"/>
    <row r="138892" x14ac:dyDescent="0.25"/>
    <row r="138893" x14ac:dyDescent="0.25"/>
    <row r="138894" x14ac:dyDescent="0.25"/>
    <row r="138895" x14ac:dyDescent="0.25"/>
    <row r="138896" x14ac:dyDescent="0.25"/>
    <row r="138897" x14ac:dyDescent="0.25"/>
    <row r="138898" x14ac:dyDescent="0.25"/>
    <row r="138899" x14ac:dyDescent="0.25"/>
    <row r="138900" x14ac:dyDescent="0.25"/>
    <row r="138901" x14ac:dyDescent="0.25"/>
    <row r="138902" x14ac:dyDescent="0.25"/>
    <row r="138903" x14ac:dyDescent="0.25"/>
    <row r="138904" x14ac:dyDescent="0.25"/>
    <row r="138905" x14ac:dyDescent="0.25"/>
    <row r="138906" x14ac:dyDescent="0.25"/>
    <row r="138907" x14ac:dyDescent="0.25"/>
    <row r="138908" x14ac:dyDescent="0.25"/>
    <row r="138909" x14ac:dyDescent="0.25"/>
    <row r="138910" x14ac:dyDescent="0.25"/>
    <row r="138911" x14ac:dyDescent="0.25"/>
    <row r="138912" x14ac:dyDescent="0.25"/>
    <row r="138913" x14ac:dyDescent="0.25"/>
    <row r="138914" x14ac:dyDescent="0.25"/>
    <row r="138915" x14ac:dyDescent="0.25"/>
    <row r="138916" x14ac:dyDescent="0.25"/>
    <row r="138917" x14ac:dyDescent="0.25"/>
    <row r="138918" x14ac:dyDescent="0.25"/>
    <row r="138919" x14ac:dyDescent="0.25"/>
    <row r="138920" x14ac:dyDescent="0.25"/>
    <row r="138921" x14ac:dyDescent="0.25"/>
    <row r="138922" x14ac:dyDescent="0.25"/>
    <row r="138923" x14ac:dyDescent="0.25"/>
    <row r="138924" x14ac:dyDescent="0.25"/>
    <row r="138925" x14ac:dyDescent="0.25"/>
    <row r="138926" x14ac:dyDescent="0.25"/>
    <row r="138927" x14ac:dyDescent="0.25"/>
    <row r="138928" x14ac:dyDescent="0.25"/>
    <row r="138929" x14ac:dyDescent="0.25"/>
    <row r="138930" x14ac:dyDescent="0.25"/>
    <row r="138931" x14ac:dyDescent="0.25"/>
    <row r="138932" x14ac:dyDescent="0.25"/>
    <row r="138933" x14ac:dyDescent="0.25"/>
    <row r="138934" x14ac:dyDescent="0.25"/>
    <row r="138935" x14ac:dyDescent="0.25"/>
    <row r="138936" x14ac:dyDescent="0.25"/>
    <row r="138937" x14ac:dyDescent="0.25"/>
    <row r="138938" x14ac:dyDescent="0.25"/>
    <row r="138939" x14ac:dyDescent="0.25"/>
    <row r="138940" x14ac:dyDescent="0.25"/>
    <row r="138941" x14ac:dyDescent="0.25"/>
    <row r="138942" x14ac:dyDescent="0.25"/>
    <row r="138943" x14ac:dyDescent="0.25"/>
    <row r="138944" x14ac:dyDescent="0.25"/>
    <row r="138945" x14ac:dyDescent="0.25"/>
    <row r="138946" x14ac:dyDescent="0.25"/>
    <row r="138947" x14ac:dyDescent="0.25"/>
    <row r="138948" x14ac:dyDescent="0.25"/>
    <row r="138949" x14ac:dyDescent="0.25"/>
    <row r="138950" x14ac:dyDescent="0.25"/>
    <row r="138951" x14ac:dyDescent="0.25"/>
    <row r="138952" x14ac:dyDescent="0.25"/>
    <row r="138953" x14ac:dyDescent="0.25"/>
    <row r="138954" x14ac:dyDescent="0.25"/>
    <row r="138955" x14ac:dyDescent="0.25"/>
    <row r="138956" x14ac:dyDescent="0.25"/>
    <row r="138957" x14ac:dyDescent="0.25"/>
    <row r="138958" x14ac:dyDescent="0.25"/>
    <row r="138959" x14ac:dyDescent="0.25"/>
    <row r="138960" x14ac:dyDescent="0.25"/>
    <row r="138961" x14ac:dyDescent="0.25"/>
    <row r="138962" x14ac:dyDescent="0.25"/>
    <row r="138963" x14ac:dyDescent="0.25"/>
    <row r="138964" x14ac:dyDescent="0.25"/>
    <row r="138965" x14ac:dyDescent="0.25"/>
    <row r="138966" x14ac:dyDescent="0.25"/>
    <row r="138967" x14ac:dyDescent="0.25"/>
    <row r="138968" x14ac:dyDescent="0.25"/>
    <row r="138969" x14ac:dyDescent="0.25"/>
    <row r="138970" x14ac:dyDescent="0.25"/>
    <row r="138971" x14ac:dyDescent="0.25"/>
    <row r="138972" x14ac:dyDescent="0.25"/>
    <row r="138973" x14ac:dyDescent="0.25"/>
    <row r="138974" x14ac:dyDescent="0.25"/>
    <row r="138975" x14ac:dyDescent="0.25"/>
    <row r="138976" x14ac:dyDescent="0.25"/>
    <row r="138977" x14ac:dyDescent="0.25"/>
    <row r="138978" x14ac:dyDescent="0.25"/>
    <row r="138979" x14ac:dyDescent="0.25"/>
    <row r="138980" x14ac:dyDescent="0.25"/>
    <row r="138981" x14ac:dyDescent="0.25"/>
    <row r="138982" x14ac:dyDescent="0.25"/>
    <row r="138983" x14ac:dyDescent="0.25"/>
    <row r="138984" x14ac:dyDescent="0.25"/>
    <row r="138985" x14ac:dyDescent="0.25"/>
    <row r="138986" x14ac:dyDescent="0.25"/>
    <row r="138987" x14ac:dyDescent="0.25"/>
    <row r="138988" x14ac:dyDescent="0.25"/>
    <row r="138989" x14ac:dyDescent="0.25"/>
    <row r="138990" x14ac:dyDescent="0.25"/>
    <row r="138991" x14ac:dyDescent="0.25"/>
    <row r="138992" x14ac:dyDescent="0.25"/>
    <row r="138993" x14ac:dyDescent="0.25"/>
    <row r="138994" x14ac:dyDescent="0.25"/>
    <row r="138995" x14ac:dyDescent="0.25"/>
    <row r="138996" x14ac:dyDescent="0.25"/>
    <row r="138997" x14ac:dyDescent="0.25"/>
    <row r="138998" x14ac:dyDescent="0.25"/>
    <row r="138999" x14ac:dyDescent="0.25"/>
    <row r="139000" x14ac:dyDescent="0.25"/>
    <row r="139001" x14ac:dyDescent="0.25"/>
    <row r="139002" x14ac:dyDescent="0.25"/>
    <row r="139003" x14ac:dyDescent="0.25"/>
    <row r="139004" x14ac:dyDescent="0.25"/>
    <row r="139005" x14ac:dyDescent="0.25"/>
    <row r="139006" x14ac:dyDescent="0.25"/>
    <row r="139007" x14ac:dyDescent="0.25"/>
    <row r="139008" x14ac:dyDescent="0.25"/>
    <row r="139009" x14ac:dyDescent="0.25"/>
    <row r="139010" x14ac:dyDescent="0.25"/>
    <row r="139011" x14ac:dyDescent="0.25"/>
    <row r="139012" x14ac:dyDescent="0.25"/>
    <row r="139013" x14ac:dyDescent="0.25"/>
    <row r="139014" x14ac:dyDescent="0.25"/>
    <row r="139015" x14ac:dyDescent="0.25"/>
    <row r="139016" x14ac:dyDescent="0.25"/>
    <row r="139017" x14ac:dyDescent="0.25"/>
    <row r="139018" x14ac:dyDescent="0.25"/>
    <row r="139019" x14ac:dyDescent="0.25"/>
    <row r="139020" x14ac:dyDescent="0.25"/>
    <row r="139021" x14ac:dyDescent="0.25"/>
    <row r="139022" x14ac:dyDescent="0.25"/>
    <row r="139023" x14ac:dyDescent="0.25"/>
    <row r="139024" x14ac:dyDescent="0.25"/>
    <row r="139025" x14ac:dyDescent="0.25"/>
    <row r="139026" x14ac:dyDescent="0.25"/>
    <row r="139027" x14ac:dyDescent="0.25"/>
    <row r="139028" x14ac:dyDescent="0.25"/>
    <row r="139029" x14ac:dyDescent="0.25"/>
    <row r="139030" x14ac:dyDescent="0.25"/>
    <row r="139031" x14ac:dyDescent="0.25"/>
    <row r="139032" x14ac:dyDescent="0.25"/>
    <row r="139033" x14ac:dyDescent="0.25"/>
    <row r="139034" x14ac:dyDescent="0.25"/>
    <row r="139035" x14ac:dyDescent="0.25"/>
    <row r="139036" x14ac:dyDescent="0.25"/>
    <row r="139037" x14ac:dyDescent="0.25"/>
    <row r="139038" x14ac:dyDescent="0.25"/>
    <row r="139039" x14ac:dyDescent="0.25"/>
    <row r="139040" x14ac:dyDescent="0.25"/>
    <row r="139041" x14ac:dyDescent="0.25"/>
    <row r="139042" x14ac:dyDescent="0.25"/>
    <row r="139043" x14ac:dyDescent="0.25"/>
    <row r="139044" x14ac:dyDescent="0.25"/>
    <row r="139045" x14ac:dyDescent="0.25"/>
    <row r="139046" x14ac:dyDescent="0.25"/>
    <row r="139047" x14ac:dyDescent="0.25"/>
    <row r="139048" x14ac:dyDescent="0.25"/>
    <row r="139049" x14ac:dyDescent="0.25"/>
    <row r="139050" x14ac:dyDescent="0.25"/>
    <row r="139051" x14ac:dyDescent="0.25"/>
    <row r="139052" x14ac:dyDescent="0.25"/>
    <row r="139053" x14ac:dyDescent="0.25"/>
    <row r="139054" x14ac:dyDescent="0.25"/>
    <row r="139055" x14ac:dyDescent="0.25"/>
    <row r="139056" x14ac:dyDescent="0.25"/>
    <row r="139057" x14ac:dyDescent="0.25"/>
    <row r="139058" x14ac:dyDescent="0.25"/>
    <row r="139059" x14ac:dyDescent="0.25"/>
    <row r="139060" x14ac:dyDescent="0.25"/>
    <row r="139061" x14ac:dyDescent="0.25"/>
    <row r="139062" x14ac:dyDescent="0.25"/>
    <row r="139063" x14ac:dyDescent="0.25"/>
    <row r="139064" x14ac:dyDescent="0.25"/>
    <row r="139065" x14ac:dyDescent="0.25"/>
    <row r="139066" x14ac:dyDescent="0.25"/>
    <row r="139067" x14ac:dyDescent="0.25"/>
    <row r="139068" x14ac:dyDescent="0.25"/>
    <row r="139069" x14ac:dyDescent="0.25"/>
    <row r="139070" x14ac:dyDescent="0.25"/>
    <row r="139071" x14ac:dyDescent="0.25"/>
    <row r="139072" x14ac:dyDescent="0.25"/>
    <row r="139073" x14ac:dyDescent="0.25"/>
    <row r="139074" x14ac:dyDescent="0.25"/>
    <row r="139075" x14ac:dyDescent="0.25"/>
    <row r="139076" x14ac:dyDescent="0.25"/>
    <row r="139077" x14ac:dyDescent="0.25"/>
    <row r="139078" x14ac:dyDescent="0.25"/>
    <row r="139079" x14ac:dyDescent="0.25"/>
    <row r="139080" x14ac:dyDescent="0.25"/>
    <row r="139081" x14ac:dyDescent="0.25"/>
    <row r="139082" x14ac:dyDescent="0.25"/>
    <row r="139083" x14ac:dyDescent="0.25"/>
    <row r="139084" x14ac:dyDescent="0.25"/>
    <row r="139085" x14ac:dyDescent="0.25"/>
    <row r="139086" x14ac:dyDescent="0.25"/>
    <row r="139087" x14ac:dyDescent="0.25"/>
    <row r="139088" x14ac:dyDescent="0.25"/>
    <row r="139089" x14ac:dyDescent="0.25"/>
    <row r="139090" x14ac:dyDescent="0.25"/>
    <row r="139091" x14ac:dyDescent="0.25"/>
    <row r="139092" x14ac:dyDescent="0.25"/>
    <row r="139093" x14ac:dyDescent="0.25"/>
    <row r="139094" x14ac:dyDescent="0.25"/>
    <row r="139095" x14ac:dyDescent="0.25"/>
    <row r="139096" x14ac:dyDescent="0.25"/>
    <row r="139097" x14ac:dyDescent="0.25"/>
    <row r="139098" x14ac:dyDescent="0.25"/>
    <row r="139099" x14ac:dyDescent="0.25"/>
    <row r="139100" x14ac:dyDescent="0.25"/>
    <row r="139101" x14ac:dyDescent="0.25"/>
    <row r="139102" x14ac:dyDescent="0.25"/>
    <row r="139103" x14ac:dyDescent="0.25"/>
    <row r="139104" x14ac:dyDescent="0.25"/>
    <row r="139105" x14ac:dyDescent="0.25"/>
    <row r="139106" x14ac:dyDescent="0.25"/>
    <row r="139107" x14ac:dyDescent="0.25"/>
    <row r="139108" x14ac:dyDescent="0.25"/>
    <row r="139109" x14ac:dyDescent="0.25"/>
    <row r="139110" x14ac:dyDescent="0.25"/>
    <row r="139111" x14ac:dyDescent="0.25"/>
    <row r="139112" x14ac:dyDescent="0.25"/>
    <row r="139113" x14ac:dyDescent="0.25"/>
    <row r="139114" x14ac:dyDescent="0.25"/>
    <row r="139115" x14ac:dyDescent="0.25"/>
    <row r="139116" x14ac:dyDescent="0.25"/>
    <row r="139117" x14ac:dyDescent="0.25"/>
    <row r="139118" x14ac:dyDescent="0.25"/>
    <row r="139119" x14ac:dyDescent="0.25"/>
    <row r="139120" x14ac:dyDescent="0.25"/>
    <row r="139121" x14ac:dyDescent="0.25"/>
    <row r="139122" x14ac:dyDescent="0.25"/>
    <row r="139123" x14ac:dyDescent="0.25"/>
    <row r="139124" x14ac:dyDescent="0.25"/>
    <row r="139125" x14ac:dyDescent="0.25"/>
    <row r="139126" x14ac:dyDescent="0.25"/>
    <row r="139127" x14ac:dyDescent="0.25"/>
    <row r="139128" x14ac:dyDescent="0.25"/>
    <row r="139129" x14ac:dyDescent="0.25"/>
    <row r="139130" x14ac:dyDescent="0.25"/>
    <row r="139131" x14ac:dyDescent="0.25"/>
    <row r="139132" x14ac:dyDescent="0.25"/>
    <row r="139133" x14ac:dyDescent="0.25"/>
    <row r="139134" x14ac:dyDescent="0.25"/>
    <row r="139135" x14ac:dyDescent="0.25"/>
    <row r="139136" x14ac:dyDescent="0.25"/>
    <row r="139137" x14ac:dyDescent="0.25"/>
    <row r="139138" x14ac:dyDescent="0.25"/>
    <row r="139139" x14ac:dyDescent="0.25"/>
    <row r="139140" x14ac:dyDescent="0.25"/>
    <row r="139141" x14ac:dyDescent="0.25"/>
    <row r="139142" x14ac:dyDescent="0.25"/>
    <row r="139143" x14ac:dyDescent="0.25"/>
    <row r="139144" x14ac:dyDescent="0.25"/>
    <row r="139145" x14ac:dyDescent="0.25"/>
    <row r="139146" x14ac:dyDescent="0.25"/>
    <row r="139147" x14ac:dyDescent="0.25"/>
    <row r="139148" x14ac:dyDescent="0.25"/>
    <row r="139149" x14ac:dyDescent="0.25"/>
    <row r="139150" x14ac:dyDescent="0.25"/>
    <row r="139151" x14ac:dyDescent="0.25"/>
    <row r="139152" x14ac:dyDescent="0.25"/>
    <row r="139153" x14ac:dyDescent="0.25"/>
    <row r="139154" x14ac:dyDescent="0.25"/>
    <row r="139155" x14ac:dyDescent="0.25"/>
    <row r="139156" x14ac:dyDescent="0.25"/>
    <row r="139157" x14ac:dyDescent="0.25"/>
    <row r="139158" x14ac:dyDescent="0.25"/>
    <row r="139159" x14ac:dyDescent="0.25"/>
    <row r="139160" x14ac:dyDescent="0.25"/>
    <row r="139161" x14ac:dyDescent="0.25"/>
    <row r="139162" x14ac:dyDescent="0.25"/>
    <row r="139163" x14ac:dyDescent="0.25"/>
    <row r="139164" x14ac:dyDescent="0.25"/>
    <row r="139165" x14ac:dyDescent="0.25"/>
    <row r="139166" x14ac:dyDescent="0.25"/>
    <row r="139167" x14ac:dyDescent="0.25"/>
    <row r="139168" x14ac:dyDescent="0.25"/>
    <row r="139169" x14ac:dyDescent="0.25"/>
    <row r="139170" x14ac:dyDescent="0.25"/>
    <row r="139171" x14ac:dyDescent="0.25"/>
    <row r="139172" x14ac:dyDescent="0.25"/>
    <row r="139173" x14ac:dyDescent="0.25"/>
    <row r="139174" x14ac:dyDescent="0.25"/>
    <row r="139175" x14ac:dyDescent="0.25"/>
    <row r="139176" x14ac:dyDescent="0.25"/>
    <row r="139177" x14ac:dyDescent="0.25"/>
    <row r="139178" x14ac:dyDescent="0.25"/>
    <row r="139179" x14ac:dyDescent="0.25"/>
    <row r="139180" x14ac:dyDescent="0.25"/>
    <row r="139181" x14ac:dyDescent="0.25"/>
    <row r="139182" x14ac:dyDescent="0.25"/>
    <row r="139183" x14ac:dyDescent="0.25"/>
    <row r="139184" x14ac:dyDescent="0.25"/>
    <row r="139185" x14ac:dyDescent="0.25"/>
    <row r="139186" x14ac:dyDescent="0.25"/>
    <row r="139187" x14ac:dyDescent="0.25"/>
    <row r="139188" x14ac:dyDescent="0.25"/>
    <row r="139189" x14ac:dyDescent="0.25"/>
    <row r="139190" x14ac:dyDescent="0.25"/>
    <row r="139191" x14ac:dyDescent="0.25"/>
    <row r="139192" x14ac:dyDescent="0.25"/>
    <row r="139193" x14ac:dyDescent="0.25"/>
    <row r="139194" x14ac:dyDescent="0.25"/>
    <row r="139195" x14ac:dyDescent="0.25"/>
    <row r="139196" x14ac:dyDescent="0.25"/>
    <row r="139197" x14ac:dyDescent="0.25"/>
    <row r="139198" x14ac:dyDescent="0.25"/>
    <row r="139199" x14ac:dyDescent="0.25"/>
    <row r="139200" x14ac:dyDescent="0.25"/>
    <row r="139201" x14ac:dyDescent="0.25"/>
    <row r="139202" x14ac:dyDescent="0.25"/>
    <row r="139203" x14ac:dyDescent="0.25"/>
    <row r="139204" x14ac:dyDescent="0.25"/>
    <row r="139205" x14ac:dyDescent="0.25"/>
    <row r="139206" x14ac:dyDescent="0.25"/>
    <row r="139207" x14ac:dyDescent="0.25"/>
    <row r="139208" x14ac:dyDescent="0.25"/>
    <row r="139209" x14ac:dyDescent="0.25"/>
    <row r="139210" x14ac:dyDescent="0.25"/>
    <row r="139211" x14ac:dyDescent="0.25"/>
    <row r="139212" x14ac:dyDescent="0.25"/>
    <row r="139213" x14ac:dyDescent="0.25"/>
    <row r="139214" x14ac:dyDescent="0.25"/>
    <row r="139215" x14ac:dyDescent="0.25"/>
    <row r="139216" x14ac:dyDescent="0.25"/>
    <row r="139217" x14ac:dyDescent="0.25"/>
    <row r="139218" x14ac:dyDescent="0.25"/>
    <row r="139219" x14ac:dyDescent="0.25"/>
    <row r="139220" x14ac:dyDescent="0.25"/>
    <row r="139221" x14ac:dyDescent="0.25"/>
    <row r="139222" x14ac:dyDescent="0.25"/>
    <row r="139223" x14ac:dyDescent="0.25"/>
    <row r="139224" x14ac:dyDescent="0.25"/>
    <row r="139225" x14ac:dyDescent="0.25"/>
    <row r="139226" x14ac:dyDescent="0.25"/>
    <row r="139227" x14ac:dyDescent="0.25"/>
    <row r="139228" x14ac:dyDescent="0.25"/>
    <row r="139229" x14ac:dyDescent="0.25"/>
    <row r="139230" x14ac:dyDescent="0.25"/>
    <row r="139231" x14ac:dyDescent="0.25"/>
    <row r="139232" x14ac:dyDescent="0.25"/>
    <row r="139233" x14ac:dyDescent="0.25"/>
    <row r="139234" x14ac:dyDescent="0.25"/>
    <row r="139235" x14ac:dyDescent="0.25"/>
    <row r="139236" x14ac:dyDescent="0.25"/>
    <row r="139237" x14ac:dyDescent="0.25"/>
    <row r="139238" x14ac:dyDescent="0.25"/>
    <row r="139239" x14ac:dyDescent="0.25"/>
    <row r="139240" x14ac:dyDescent="0.25"/>
    <row r="139241" x14ac:dyDescent="0.25"/>
    <row r="139242" x14ac:dyDescent="0.25"/>
    <row r="139243" x14ac:dyDescent="0.25"/>
    <row r="139244" x14ac:dyDescent="0.25"/>
    <row r="139245" x14ac:dyDescent="0.25"/>
    <row r="139246" x14ac:dyDescent="0.25"/>
    <row r="139247" x14ac:dyDescent="0.25"/>
    <row r="139248" x14ac:dyDescent="0.25"/>
    <row r="139249" x14ac:dyDescent="0.25"/>
    <row r="139250" x14ac:dyDescent="0.25"/>
    <row r="139251" x14ac:dyDescent="0.25"/>
    <row r="139252" x14ac:dyDescent="0.25"/>
    <row r="139253" x14ac:dyDescent="0.25"/>
    <row r="139254" x14ac:dyDescent="0.25"/>
    <row r="139255" x14ac:dyDescent="0.25"/>
    <row r="139256" x14ac:dyDescent="0.25"/>
    <row r="139257" x14ac:dyDescent="0.25"/>
    <row r="139258" x14ac:dyDescent="0.25"/>
    <row r="139259" x14ac:dyDescent="0.25"/>
    <row r="139260" x14ac:dyDescent="0.25"/>
    <row r="139261" x14ac:dyDescent="0.25"/>
    <row r="139262" x14ac:dyDescent="0.25"/>
    <row r="139263" x14ac:dyDescent="0.25"/>
    <row r="139264" x14ac:dyDescent="0.25"/>
    <row r="139265" x14ac:dyDescent="0.25"/>
    <row r="139266" x14ac:dyDescent="0.25"/>
    <row r="139267" x14ac:dyDescent="0.25"/>
    <row r="139268" x14ac:dyDescent="0.25"/>
    <row r="139269" x14ac:dyDescent="0.25"/>
    <row r="139270" x14ac:dyDescent="0.25"/>
    <row r="139271" x14ac:dyDescent="0.25"/>
    <row r="139272" x14ac:dyDescent="0.25"/>
    <row r="139273" x14ac:dyDescent="0.25"/>
    <row r="139274" x14ac:dyDescent="0.25"/>
    <row r="139275" x14ac:dyDescent="0.25"/>
    <row r="139276" x14ac:dyDescent="0.25"/>
    <row r="139277" x14ac:dyDescent="0.25"/>
    <row r="139278" x14ac:dyDescent="0.25"/>
    <row r="139279" x14ac:dyDescent="0.25"/>
    <row r="139280" x14ac:dyDescent="0.25"/>
    <row r="139281" x14ac:dyDescent="0.25"/>
    <row r="139282" x14ac:dyDescent="0.25"/>
    <row r="139283" x14ac:dyDescent="0.25"/>
    <row r="139284" x14ac:dyDescent="0.25"/>
    <row r="139285" x14ac:dyDescent="0.25"/>
    <row r="139286" x14ac:dyDescent="0.25"/>
    <row r="139287" x14ac:dyDescent="0.25"/>
    <row r="139288" x14ac:dyDescent="0.25"/>
    <row r="139289" x14ac:dyDescent="0.25"/>
    <row r="139290" x14ac:dyDescent="0.25"/>
    <row r="139291" x14ac:dyDescent="0.25"/>
    <row r="139292" x14ac:dyDescent="0.25"/>
    <row r="139293" x14ac:dyDescent="0.25"/>
    <row r="139294" x14ac:dyDescent="0.25"/>
    <row r="139295" x14ac:dyDescent="0.25"/>
    <row r="139296" x14ac:dyDescent="0.25"/>
    <row r="139297" x14ac:dyDescent="0.25"/>
    <row r="139298" x14ac:dyDescent="0.25"/>
    <row r="139299" x14ac:dyDescent="0.25"/>
    <row r="139300" x14ac:dyDescent="0.25"/>
    <row r="139301" x14ac:dyDescent="0.25"/>
    <row r="139302" x14ac:dyDescent="0.25"/>
    <row r="139303" x14ac:dyDescent="0.25"/>
    <row r="139304" x14ac:dyDescent="0.25"/>
    <row r="139305" x14ac:dyDescent="0.25"/>
    <row r="139306" x14ac:dyDescent="0.25"/>
    <row r="139307" x14ac:dyDescent="0.25"/>
    <row r="139308" x14ac:dyDescent="0.25"/>
    <row r="139309" x14ac:dyDescent="0.25"/>
    <row r="139310" x14ac:dyDescent="0.25"/>
    <row r="139311" x14ac:dyDescent="0.25"/>
    <row r="139312" x14ac:dyDescent="0.25"/>
    <row r="139313" x14ac:dyDescent="0.25"/>
    <row r="139314" x14ac:dyDescent="0.25"/>
    <row r="139315" x14ac:dyDescent="0.25"/>
    <row r="139316" x14ac:dyDescent="0.25"/>
    <row r="139317" x14ac:dyDescent="0.25"/>
    <row r="139318" x14ac:dyDescent="0.25"/>
    <row r="139319" x14ac:dyDescent="0.25"/>
    <row r="139320" x14ac:dyDescent="0.25"/>
    <row r="139321" x14ac:dyDescent="0.25"/>
    <row r="139322" x14ac:dyDescent="0.25"/>
    <row r="139323" x14ac:dyDescent="0.25"/>
    <row r="139324" x14ac:dyDescent="0.25"/>
    <row r="139325" x14ac:dyDescent="0.25"/>
    <row r="139326" x14ac:dyDescent="0.25"/>
    <row r="139327" x14ac:dyDescent="0.25"/>
    <row r="139328" x14ac:dyDescent="0.25"/>
    <row r="139329" x14ac:dyDescent="0.25"/>
    <row r="139330" x14ac:dyDescent="0.25"/>
    <row r="139331" x14ac:dyDescent="0.25"/>
    <row r="139332" x14ac:dyDescent="0.25"/>
    <row r="139333" x14ac:dyDescent="0.25"/>
    <row r="139334" x14ac:dyDescent="0.25"/>
    <row r="139335" x14ac:dyDescent="0.25"/>
    <row r="139336" x14ac:dyDescent="0.25"/>
    <row r="139337" x14ac:dyDescent="0.25"/>
    <row r="139338" x14ac:dyDescent="0.25"/>
    <row r="139339" x14ac:dyDescent="0.25"/>
    <row r="139340" x14ac:dyDescent="0.25"/>
    <row r="139341" x14ac:dyDescent="0.25"/>
    <row r="139342" x14ac:dyDescent="0.25"/>
    <row r="139343" x14ac:dyDescent="0.25"/>
    <row r="139344" x14ac:dyDescent="0.25"/>
    <row r="139345" x14ac:dyDescent="0.25"/>
    <row r="139346" x14ac:dyDescent="0.25"/>
    <row r="139347" x14ac:dyDescent="0.25"/>
    <row r="139348" x14ac:dyDescent="0.25"/>
    <row r="139349" x14ac:dyDescent="0.25"/>
    <row r="139350" x14ac:dyDescent="0.25"/>
    <row r="139351" x14ac:dyDescent="0.25"/>
    <row r="139352" x14ac:dyDescent="0.25"/>
    <row r="139353" x14ac:dyDescent="0.25"/>
    <row r="139354" x14ac:dyDescent="0.25"/>
    <row r="139355" x14ac:dyDescent="0.25"/>
    <row r="139356" x14ac:dyDescent="0.25"/>
    <row r="139357" x14ac:dyDescent="0.25"/>
    <row r="139358" x14ac:dyDescent="0.25"/>
    <row r="139359" x14ac:dyDescent="0.25"/>
    <row r="139360" x14ac:dyDescent="0.25"/>
    <row r="139361" x14ac:dyDescent="0.25"/>
    <row r="139362" x14ac:dyDescent="0.25"/>
    <row r="139363" x14ac:dyDescent="0.25"/>
    <row r="139364" x14ac:dyDescent="0.25"/>
    <row r="139365" x14ac:dyDescent="0.25"/>
    <row r="139366" x14ac:dyDescent="0.25"/>
    <row r="139367" x14ac:dyDescent="0.25"/>
    <row r="139368" x14ac:dyDescent="0.25"/>
    <row r="139369" x14ac:dyDescent="0.25"/>
    <row r="139370" x14ac:dyDescent="0.25"/>
    <row r="139371" x14ac:dyDescent="0.25"/>
    <row r="139372" x14ac:dyDescent="0.25"/>
    <row r="139373" x14ac:dyDescent="0.25"/>
    <row r="139374" x14ac:dyDescent="0.25"/>
    <row r="139375" x14ac:dyDescent="0.25"/>
    <row r="139376" x14ac:dyDescent="0.25"/>
    <row r="139377" x14ac:dyDescent="0.25"/>
    <row r="139378" x14ac:dyDescent="0.25"/>
    <row r="139379" x14ac:dyDescent="0.25"/>
    <row r="139380" x14ac:dyDescent="0.25"/>
    <row r="139381" x14ac:dyDescent="0.25"/>
    <row r="139382" x14ac:dyDescent="0.25"/>
    <row r="139383" x14ac:dyDescent="0.25"/>
    <row r="139384" x14ac:dyDescent="0.25"/>
    <row r="139385" x14ac:dyDescent="0.25"/>
    <row r="139386" x14ac:dyDescent="0.25"/>
    <row r="139387" x14ac:dyDescent="0.25"/>
    <row r="139388" x14ac:dyDescent="0.25"/>
    <row r="139389" x14ac:dyDescent="0.25"/>
    <row r="139390" x14ac:dyDescent="0.25"/>
    <row r="139391" x14ac:dyDescent="0.25"/>
    <row r="139392" x14ac:dyDescent="0.25"/>
    <row r="139393" x14ac:dyDescent="0.25"/>
    <row r="139394" x14ac:dyDescent="0.25"/>
    <row r="139395" x14ac:dyDescent="0.25"/>
    <row r="139396" x14ac:dyDescent="0.25"/>
    <row r="139397" x14ac:dyDescent="0.25"/>
    <row r="139398" x14ac:dyDescent="0.25"/>
    <row r="139399" x14ac:dyDescent="0.25"/>
    <row r="139400" x14ac:dyDescent="0.25"/>
    <row r="139401" x14ac:dyDescent="0.25"/>
    <row r="139402" x14ac:dyDescent="0.25"/>
    <row r="139403" x14ac:dyDescent="0.25"/>
    <row r="139404" x14ac:dyDescent="0.25"/>
    <row r="139405" x14ac:dyDescent="0.25"/>
    <row r="139406" x14ac:dyDescent="0.25"/>
    <row r="139407" x14ac:dyDescent="0.25"/>
    <row r="139408" x14ac:dyDescent="0.25"/>
    <row r="139409" x14ac:dyDescent="0.25"/>
    <row r="139410" x14ac:dyDescent="0.25"/>
    <row r="139411" x14ac:dyDescent="0.25"/>
    <row r="139412" x14ac:dyDescent="0.25"/>
    <row r="139413" x14ac:dyDescent="0.25"/>
    <row r="139414" x14ac:dyDescent="0.25"/>
    <row r="139415" x14ac:dyDescent="0.25"/>
    <row r="139416" x14ac:dyDescent="0.25"/>
    <row r="139417" x14ac:dyDescent="0.25"/>
    <row r="139418" x14ac:dyDescent="0.25"/>
    <row r="139419" x14ac:dyDescent="0.25"/>
    <row r="139420" x14ac:dyDescent="0.25"/>
    <row r="139421" x14ac:dyDescent="0.25"/>
    <row r="139422" x14ac:dyDescent="0.25"/>
    <row r="139423" x14ac:dyDescent="0.25"/>
    <row r="139424" x14ac:dyDescent="0.25"/>
    <row r="139425" x14ac:dyDescent="0.25"/>
    <row r="139426" x14ac:dyDescent="0.25"/>
    <row r="139427" x14ac:dyDescent="0.25"/>
    <row r="139428" x14ac:dyDescent="0.25"/>
    <row r="139429" x14ac:dyDescent="0.25"/>
    <row r="139430" x14ac:dyDescent="0.25"/>
    <row r="139431" x14ac:dyDescent="0.25"/>
    <row r="139432" x14ac:dyDescent="0.25"/>
    <row r="139433" x14ac:dyDescent="0.25"/>
    <row r="139434" x14ac:dyDescent="0.25"/>
    <row r="139435" x14ac:dyDescent="0.25"/>
    <row r="139436" x14ac:dyDescent="0.25"/>
    <row r="139437" x14ac:dyDescent="0.25"/>
    <row r="139438" x14ac:dyDescent="0.25"/>
    <row r="139439" x14ac:dyDescent="0.25"/>
    <row r="139440" x14ac:dyDescent="0.25"/>
    <row r="139441" x14ac:dyDescent="0.25"/>
    <row r="139442" x14ac:dyDescent="0.25"/>
    <row r="139443" x14ac:dyDescent="0.25"/>
    <row r="139444" x14ac:dyDescent="0.25"/>
    <row r="139445" x14ac:dyDescent="0.25"/>
    <row r="139446" x14ac:dyDescent="0.25"/>
    <row r="139447" x14ac:dyDescent="0.25"/>
    <row r="139448" x14ac:dyDescent="0.25"/>
    <row r="139449" x14ac:dyDescent="0.25"/>
    <row r="139450" x14ac:dyDescent="0.25"/>
    <row r="139451" x14ac:dyDescent="0.25"/>
    <row r="139452" x14ac:dyDescent="0.25"/>
    <row r="139453" x14ac:dyDescent="0.25"/>
    <row r="139454" x14ac:dyDescent="0.25"/>
    <row r="139455" x14ac:dyDescent="0.25"/>
    <row r="139456" x14ac:dyDescent="0.25"/>
    <row r="139457" x14ac:dyDescent="0.25"/>
    <row r="139458" x14ac:dyDescent="0.25"/>
    <row r="139459" x14ac:dyDescent="0.25"/>
    <row r="139460" x14ac:dyDescent="0.25"/>
    <row r="139461" x14ac:dyDescent="0.25"/>
    <row r="139462" x14ac:dyDescent="0.25"/>
    <row r="139463" x14ac:dyDescent="0.25"/>
    <row r="139464" x14ac:dyDescent="0.25"/>
    <row r="139465" x14ac:dyDescent="0.25"/>
    <row r="139466" x14ac:dyDescent="0.25"/>
    <row r="139467" x14ac:dyDescent="0.25"/>
    <row r="139468" x14ac:dyDescent="0.25"/>
    <row r="139469" x14ac:dyDescent="0.25"/>
    <row r="139470" x14ac:dyDescent="0.25"/>
    <row r="139471" x14ac:dyDescent="0.25"/>
    <row r="139472" x14ac:dyDescent="0.25"/>
    <row r="139473" x14ac:dyDescent="0.25"/>
    <row r="139474" x14ac:dyDescent="0.25"/>
    <row r="139475" x14ac:dyDescent="0.25"/>
    <row r="139476" x14ac:dyDescent="0.25"/>
    <row r="139477" x14ac:dyDescent="0.25"/>
    <row r="139478" x14ac:dyDescent="0.25"/>
    <row r="139479" x14ac:dyDescent="0.25"/>
    <row r="139480" x14ac:dyDescent="0.25"/>
    <row r="139481" x14ac:dyDescent="0.25"/>
    <row r="139482" x14ac:dyDescent="0.25"/>
    <row r="139483" x14ac:dyDescent="0.25"/>
    <row r="139484" x14ac:dyDescent="0.25"/>
    <row r="139485" x14ac:dyDescent="0.25"/>
    <row r="139486" x14ac:dyDescent="0.25"/>
    <row r="139487" x14ac:dyDescent="0.25"/>
    <row r="139488" x14ac:dyDescent="0.25"/>
    <row r="139489" x14ac:dyDescent="0.25"/>
    <row r="139490" x14ac:dyDescent="0.25"/>
    <row r="139491" x14ac:dyDescent="0.25"/>
    <row r="139492" x14ac:dyDescent="0.25"/>
    <row r="139493" x14ac:dyDescent="0.25"/>
    <row r="139494" x14ac:dyDescent="0.25"/>
    <row r="139495" x14ac:dyDescent="0.25"/>
    <row r="139496" x14ac:dyDescent="0.25"/>
    <row r="139497" x14ac:dyDescent="0.25"/>
    <row r="139498" x14ac:dyDescent="0.25"/>
    <row r="139499" x14ac:dyDescent="0.25"/>
    <row r="139500" x14ac:dyDescent="0.25"/>
    <row r="139501" x14ac:dyDescent="0.25"/>
    <row r="139502" x14ac:dyDescent="0.25"/>
    <row r="139503" x14ac:dyDescent="0.25"/>
    <row r="139504" x14ac:dyDescent="0.25"/>
    <row r="139505" x14ac:dyDescent="0.25"/>
    <row r="139506" x14ac:dyDescent="0.25"/>
    <row r="139507" x14ac:dyDescent="0.25"/>
    <row r="139508" x14ac:dyDescent="0.25"/>
    <row r="139509" x14ac:dyDescent="0.25"/>
    <row r="139510" x14ac:dyDescent="0.25"/>
    <row r="139511" x14ac:dyDescent="0.25"/>
    <row r="139512" x14ac:dyDescent="0.25"/>
    <row r="139513" x14ac:dyDescent="0.25"/>
    <row r="139514" x14ac:dyDescent="0.25"/>
    <row r="139515" x14ac:dyDescent="0.25"/>
    <row r="139516" x14ac:dyDescent="0.25"/>
    <row r="139517" x14ac:dyDescent="0.25"/>
    <row r="139518" x14ac:dyDescent="0.25"/>
    <row r="139519" x14ac:dyDescent="0.25"/>
    <row r="139520" x14ac:dyDescent="0.25"/>
    <row r="139521" x14ac:dyDescent="0.25"/>
    <row r="139522" x14ac:dyDescent="0.25"/>
    <row r="139523" x14ac:dyDescent="0.25"/>
    <row r="139524" x14ac:dyDescent="0.25"/>
    <row r="139525" x14ac:dyDescent="0.25"/>
    <row r="139526" x14ac:dyDescent="0.25"/>
    <row r="139527" x14ac:dyDescent="0.25"/>
    <row r="139528" x14ac:dyDescent="0.25"/>
    <row r="139529" x14ac:dyDescent="0.25"/>
    <row r="139530" x14ac:dyDescent="0.25"/>
    <row r="139531" x14ac:dyDescent="0.25"/>
    <row r="139532" x14ac:dyDescent="0.25"/>
    <row r="139533" x14ac:dyDescent="0.25"/>
    <row r="139534" x14ac:dyDescent="0.25"/>
    <row r="139535" x14ac:dyDescent="0.25"/>
    <row r="139536" x14ac:dyDescent="0.25"/>
    <row r="139537" x14ac:dyDescent="0.25"/>
    <row r="139538" x14ac:dyDescent="0.25"/>
    <row r="139539" x14ac:dyDescent="0.25"/>
    <row r="139540" x14ac:dyDescent="0.25"/>
    <row r="139541" x14ac:dyDescent="0.25"/>
    <row r="139542" x14ac:dyDescent="0.25"/>
    <row r="139543" x14ac:dyDescent="0.25"/>
    <row r="139544" x14ac:dyDescent="0.25"/>
    <row r="139545" x14ac:dyDescent="0.25"/>
    <row r="139546" x14ac:dyDescent="0.25"/>
    <row r="139547" x14ac:dyDescent="0.25"/>
    <row r="139548" x14ac:dyDescent="0.25"/>
    <row r="139549" x14ac:dyDescent="0.25"/>
    <row r="139550" x14ac:dyDescent="0.25"/>
    <row r="139551" x14ac:dyDescent="0.25"/>
    <row r="139552" x14ac:dyDescent="0.25"/>
    <row r="139553" x14ac:dyDescent="0.25"/>
    <row r="139554" x14ac:dyDescent="0.25"/>
    <row r="139555" x14ac:dyDescent="0.25"/>
    <row r="139556" x14ac:dyDescent="0.25"/>
    <row r="139557" x14ac:dyDescent="0.25"/>
    <row r="139558" x14ac:dyDescent="0.25"/>
    <row r="139559" x14ac:dyDescent="0.25"/>
    <row r="139560" x14ac:dyDescent="0.25"/>
    <row r="139561" x14ac:dyDescent="0.25"/>
    <row r="139562" x14ac:dyDescent="0.25"/>
    <row r="139563" x14ac:dyDescent="0.25"/>
    <row r="139564" x14ac:dyDescent="0.25"/>
    <row r="139565" x14ac:dyDescent="0.25"/>
    <row r="139566" x14ac:dyDescent="0.25"/>
    <row r="139567" x14ac:dyDescent="0.25"/>
    <row r="139568" x14ac:dyDescent="0.25"/>
    <row r="139569" x14ac:dyDescent="0.25"/>
    <row r="139570" x14ac:dyDescent="0.25"/>
    <row r="139571" x14ac:dyDescent="0.25"/>
    <row r="139572" x14ac:dyDescent="0.25"/>
    <row r="139573" x14ac:dyDescent="0.25"/>
    <row r="139574" x14ac:dyDescent="0.25"/>
    <row r="139575" x14ac:dyDescent="0.25"/>
    <row r="139576" x14ac:dyDescent="0.25"/>
    <row r="139577" x14ac:dyDescent="0.25"/>
    <row r="139578" x14ac:dyDescent="0.25"/>
    <row r="139579" x14ac:dyDescent="0.25"/>
    <row r="139580" x14ac:dyDescent="0.25"/>
    <row r="139581" x14ac:dyDescent="0.25"/>
    <row r="139582" x14ac:dyDescent="0.25"/>
    <row r="139583" x14ac:dyDescent="0.25"/>
    <row r="139584" x14ac:dyDescent="0.25"/>
    <row r="139585" x14ac:dyDescent="0.25"/>
    <row r="139586" x14ac:dyDescent="0.25"/>
    <row r="139587" x14ac:dyDescent="0.25"/>
    <row r="139588" x14ac:dyDescent="0.25"/>
    <row r="139589" x14ac:dyDescent="0.25"/>
    <row r="139590" x14ac:dyDescent="0.25"/>
    <row r="139591" x14ac:dyDescent="0.25"/>
    <row r="139592" x14ac:dyDescent="0.25"/>
    <row r="139593" x14ac:dyDescent="0.25"/>
    <row r="139594" x14ac:dyDescent="0.25"/>
    <row r="139595" x14ac:dyDescent="0.25"/>
    <row r="139596" x14ac:dyDescent="0.25"/>
    <row r="139597" x14ac:dyDescent="0.25"/>
    <row r="139598" x14ac:dyDescent="0.25"/>
    <row r="139599" x14ac:dyDescent="0.25"/>
    <row r="139600" x14ac:dyDescent="0.25"/>
    <row r="139601" x14ac:dyDescent="0.25"/>
    <row r="139602" x14ac:dyDescent="0.25"/>
    <row r="139603" x14ac:dyDescent="0.25"/>
    <row r="139604" x14ac:dyDescent="0.25"/>
    <row r="139605" x14ac:dyDescent="0.25"/>
    <row r="139606" x14ac:dyDescent="0.25"/>
    <row r="139607" x14ac:dyDescent="0.25"/>
    <row r="139608" x14ac:dyDescent="0.25"/>
    <row r="139609" x14ac:dyDescent="0.25"/>
    <row r="139610" x14ac:dyDescent="0.25"/>
    <row r="139611" x14ac:dyDescent="0.25"/>
    <row r="139612" x14ac:dyDescent="0.25"/>
    <row r="139613" x14ac:dyDescent="0.25"/>
    <row r="139614" x14ac:dyDescent="0.25"/>
    <row r="139615" x14ac:dyDescent="0.25"/>
    <row r="139616" x14ac:dyDescent="0.25"/>
    <row r="139617" x14ac:dyDescent="0.25"/>
    <row r="139618" x14ac:dyDescent="0.25"/>
    <row r="139619" x14ac:dyDescent="0.25"/>
    <row r="139620" x14ac:dyDescent="0.25"/>
    <row r="139621" x14ac:dyDescent="0.25"/>
    <row r="139622" x14ac:dyDescent="0.25"/>
    <row r="139623" x14ac:dyDescent="0.25"/>
    <row r="139624" x14ac:dyDescent="0.25"/>
    <row r="139625" x14ac:dyDescent="0.25"/>
    <row r="139626" x14ac:dyDescent="0.25"/>
    <row r="139627" x14ac:dyDescent="0.25"/>
    <row r="139628" x14ac:dyDescent="0.25"/>
    <row r="139629" x14ac:dyDescent="0.25"/>
    <row r="139630" x14ac:dyDescent="0.25"/>
    <row r="139631" x14ac:dyDescent="0.25"/>
    <row r="139632" x14ac:dyDescent="0.25"/>
    <row r="139633" x14ac:dyDescent="0.25"/>
    <row r="139634" x14ac:dyDescent="0.25"/>
    <row r="139635" x14ac:dyDescent="0.25"/>
    <row r="139636" x14ac:dyDescent="0.25"/>
    <row r="139637" x14ac:dyDescent="0.25"/>
    <row r="139638" x14ac:dyDescent="0.25"/>
    <row r="139639" x14ac:dyDescent="0.25"/>
    <row r="139640" x14ac:dyDescent="0.25"/>
    <row r="139641" x14ac:dyDescent="0.25"/>
    <row r="139642" x14ac:dyDescent="0.25"/>
    <row r="139643" x14ac:dyDescent="0.25"/>
    <row r="139644" x14ac:dyDescent="0.25"/>
    <row r="139645" x14ac:dyDescent="0.25"/>
    <row r="139646" x14ac:dyDescent="0.25"/>
    <row r="139647" x14ac:dyDescent="0.25"/>
    <row r="139648" x14ac:dyDescent="0.25"/>
    <row r="139649" x14ac:dyDescent="0.25"/>
    <row r="139650" x14ac:dyDescent="0.25"/>
    <row r="139651" x14ac:dyDescent="0.25"/>
    <row r="139652" x14ac:dyDescent="0.25"/>
    <row r="139653" x14ac:dyDescent="0.25"/>
    <row r="139654" x14ac:dyDescent="0.25"/>
    <row r="139655" x14ac:dyDescent="0.25"/>
    <row r="139656" x14ac:dyDescent="0.25"/>
    <row r="139657" x14ac:dyDescent="0.25"/>
    <row r="139658" x14ac:dyDescent="0.25"/>
    <row r="139659" x14ac:dyDescent="0.25"/>
    <row r="139660" x14ac:dyDescent="0.25"/>
    <row r="139661" x14ac:dyDescent="0.25"/>
    <row r="139662" x14ac:dyDescent="0.25"/>
    <row r="139663" x14ac:dyDescent="0.25"/>
    <row r="139664" x14ac:dyDescent="0.25"/>
    <row r="139665" x14ac:dyDescent="0.25"/>
    <row r="139666" x14ac:dyDescent="0.25"/>
    <row r="139667" x14ac:dyDescent="0.25"/>
    <row r="139668" x14ac:dyDescent="0.25"/>
    <row r="139669" x14ac:dyDescent="0.25"/>
    <row r="139670" x14ac:dyDescent="0.25"/>
    <row r="139671" x14ac:dyDescent="0.25"/>
    <row r="139672" x14ac:dyDescent="0.25"/>
    <row r="139673" x14ac:dyDescent="0.25"/>
    <row r="139674" x14ac:dyDescent="0.25"/>
    <row r="139675" x14ac:dyDescent="0.25"/>
    <row r="139676" x14ac:dyDescent="0.25"/>
    <row r="139677" x14ac:dyDescent="0.25"/>
    <row r="139678" x14ac:dyDescent="0.25"/>
    <row r="139679" x14ac:dyDescent="0.25"/>
    <row r="139680" x14ac:dyDescent="0.25"/>
    <row r="139681" x14ac:dyDescent="0.25"/>
    <row r="139682" x14ac:dyDescent="0.25"/>
    <row r="139683" x14ac:dyDescent="0.25"/>
    <row r="139684" x14ac:dyDescent="0.25"/>
    <row r="139685" x14ac:dyDescent="0.25"/>
    <row r="139686" x14ac:dyDescent="0.25"/>
    <row r="139687" x14ac:dyDescent="0.25"/>
    <row r="139688" x14ac:dyDescent="0.25"/>
    <row r="139689" x14ac:dyDescent="0.25"/>
    <row r="139690" x14ac:dyDescent="0.25"/>
    <row r="139691" x14ac:dyDescent="0.25"/>
    <row r="139692" x14ac:dyDescent="0.25"/>
    <row r="139693" x14ac:dyDescent="0.25"/>
    <row r="139694" x14ac:dyDescent="0.25"/>
    <row r="139695" x14ac:dyDescent="0.25"/>
    <row r="139696" x14ac:dyDescent="0.25"/>
    <row r="139697" x14ac:dyDescent="0.25"/>
    <row r="139698" x14ac:dyDescent="0.25"/>
    <row r="139699" x14ac:dyDescent="0.25"/>
    <row r="139700" x14ac:dyDescent="0.25"/>
    <row r="139701" x14ac:dyDescent="0.25"/>
    <row r="139702" x14ac:dyDescent="0.25"/>
    <row r="139703" x14ac:dyDescent="0.25"/>
    <row r="139704" x14ac:dyDescent="0.25"/>
    <row r="139705" x14ac:dyDescent="0.25"/>
    <row r="139706" x14ac:dyDescent="0.25"/>
    <row r="139707" x14ac:dyDescent="0.25"/>
    <row r="139708" x14ac:dyDescent="0.25"/>
    <row r="139709" x14ac:dyDescent="0.25"/>
    <row r="139710" x14ac:dyDescent="0.25"/>
    <row r="139711" x14ac:dyDescent="0.25"/>
    <row r="139712" x14ac:dyDescent="0.25"/>
    <row r="139713" x14ac:dyDescent="0.25"/>
    <row r="139714" x14ac:dyDescent="0.25"/>
    <row r="139715" x14ac:dyDescent="0.25"/>
    <row r="139716" x14ac:dyDescent="0.25"/>
    <row r="139717" x14ac:dyDescent="0.25"/>
    <row r="139718" x14ac:dyDescent="0.25"/>
    <row r="139719" x14ac:dyDescent="0.25"/>
    <row r="139720" x14ac:dyDescent="0.25"/>
    <row r="139721" x14ac:dyDescent="0.25"/>
    <row r="139722" x14ac:dyDescent="0.25"/>
    <row r="139723" x14ac:dyDescent="0.25"/>
    <row r="139724" x14ac:dyDescent="0.25"/>
    <row r="139725" x14ac:dyDescent="0.25"/>
    <row r="139726" x14ac:dyDescent="0.25"/>
    <row r="139727" x14ac:dyDescent="0.25"/>
    <row r="139728" x14ac:dyDescent="0.25"/>
    <row r="139729" x14ac:dyDescent="0.25"/>
    <row r="139730" x14ac:dyDescent="0.25"/>
    <row r="139731" x14ac:dyDescent="0.25"/>
    <row r="139732" x14ac:dyDescent="0.25"/>
    <row r="139733" x14ac:dyDescent="0.25"/>
    <row r="139734" x14ac:dyDescent="0.25"/>
    <row r="139735" x14ac:dyDescent="0.25"/>
    <row r="139736" x14ac:dyDescent="0.25"/>
    <row r="139737" x14ac:dyDescent="0.25"/>
    <row r="139738" x14ac:dyDescent="0.25"/>
    <row r="139739" x14ac:dyDescent="0.25"/>
    <row r="139740" x14ac:dyDescent="0.25"/>
    <row r="139741" x14ac:dyDescent="0.25"/>
    <row r="139742" x14ac:dyDescent="0.25"/>
    <row r="139743" x14ac:dyDescent="0.25"/>
    <row r="139744" x14ac:dyDescent="0.25"/>
    <row r="139745" x14ac:dyDescent="0.25"/>
    <row r="139746" x14ac:dyDescent="0.25"/>
    <row r="139747" x14ac:dyDescent="0.25"/>
    <row r="139748" x14ac:dyDescent="0.25"/>
    <row r="139749" x14ac:dyDescent="0.25"/>
    <row r="139750" x14ac:dyDescent="0.25"/>
    <row r="139751" x14ac:dyDescent="0.25"/>
    <row r="139752" x14ac:dyDescent="0.25"/>
    <row r="139753" x14ac:dyDescent="0.25"/>
    <row r="139754" x14ac:dyDescent="0.25"/>
    <row r="139755" x14ac:dyDescent="0.25"/>
    <row r="139756" x14ac:dyDescent="0.25"/>
    <row r="139757" x14ac:dyDescent="0.25"/>
    <row r="139758" x14ac:dyDescent="0.25"/>
    <row r="139759" x14ac:dyDescent="0.25"/>
    <row r="139760" x14ac:dyDescent="0.25"/>
    <row r="139761" x14ac:dyDescent="0.25"/>
    <row r="139762" x14ac:dyDescent="0.25"/>
    <row r="139763" x14ac:dyDescent="0.25"/>
    <row r="139764" x14ac:dyDescent="0.25"/>
    <row r="139765" x14ac:dyDescent="0.25"/>
    <row r="139766" x14ac:dyDescent="0.25"/>
    <row r="139767" x14ac:dyDescent="0.25"/>
    <row r="139768" x14ac:dyDescent="0.25"/>
    <row r="139769" x14ac:dyDescent="0.25"/>
    <row r="139770" x14ac:dyDescent="0.25"/>
    <row r="139771" x14ac:dyDescent="0.25"/>
    <row r="139772" x14ac:dyDescent="0.25"/>
    <row r="139773" x14ac:dyDescent="0.25"/>
    <row r="139774" x14ac:dyDescent="0.25"/>
    <row r="139775" x14ac:dyDescent="0.25"/>
    <row r="139776" x14ac:dyDescent="0.25"/>
    <row r="139777" x14ac:dyDescent="0.25"/>
    <row r="139778" x14ac:dyDescent="0.25"/>
    <row r="139779" x14ac:dyDescent="0.25"/>
    <row r="139780" x14ac:dyDescent="0.25"/>
    <row r="139781" x14ac:dyDescent="0.25"/>
    <row r="139782" x14ac:dyDescent="0.25"/>
    <row r="139783" x14ac:dyDescent="0.25"/>
    <row r="139784" x14ac:dyDescent="0.25"/>
    <row r="139785" x14ac:dyDescent="0.25"/>
    <row r="139786" x14ac:dyDescent="0.25"/>
    <row r="139787" x14ac:dyDescent="0.25"/>
    <row r="139788" x14ac:dyDescent="0.25"/>
    <row r="139789" x14ac:dyDescent="0.25"/>
    <row r="139790" x14ac:dyDescent="0.25"/>
    <row r="139791" x14ac:dyDescent="0.25"/>
    <row r="139792" x14ac:dyDescent="0.25"/>
    <row r="139793" x14ac:dyDescent="0.25"/>
    <row r="139794" x14ac:dyDescent="0.25"/>
    <row r="139795" x14ac:dyDescent="0.25"/>
    <row r="139796" x14ac:dyDescent="0.25"/>
    <row r="139797" x14ac:dyDescent="0.25"/>
    <row r="139798" x14ac:dyDescent="0.25"/>
    <row r="139799" x14ac:dyDescent="0.25"/>
    <row r="139800" x14ac:dyDescent="0.25"/>
    <row r="139801" x14ac:dyDescent="0.25"/>
    <row r="139802" x14ac:dyDescent="0.25"/>
    <row r="139803" x14ac:dyDescent="0.25"/>
    <row r="139804" x14ac:dyDescent="0.25"/>
    <row r="139805" x14ac:dyDescent="0.25"/>
    <row r="139806" x14ac:dyDescent="0.25"/>
    <row r="139807" x14ac:dyDescent="0.25"/>
    <row r="139808" x14ac:dyDescent="0.25"/>
    <row r="139809" x14ac:dyDescent="0.25"/>
    <row r="139810" x14ac:dyDescent="0.25"/>
    <row r="139811" x14ac:dyDescent="0.25"/>
    <row r="139812" x14ac:dyDescent="0.25"/>
    <row r="139813" x14ac:dyDescent="0.25"/>
    <row r="139814" x14ac:dyDescent="0.25"/>
    <row r="139815" x14ac:dyDescent="0.25"/>
    <row r="139816" x14ac:dyDescent="0.25"/>
    <row r="139817" x14ac:dyDescent="0.25"/>
    <row r="139818" x14ac:dyDescent="0.25"/>
    <row r="139819" x14ac:dyDescent="0.25"/>
    <row r="139820" x14ac:dyDescent="0.25"/>
    <row r="139821" x14ac:dyDescent="0.25"/>
    <row r="139822" x14ac:dyDescent="0.25"/>
    <row r="139823" x14ac:dyDescent="0.25"/>
    <row r="139824" x14ac:dyDescent="0.25"/>
    <row r="139825" x14ac:dyDescent="0.25"/>
    <row r="139826" x14ac:dyDescent="0.25"/>
    <row r="139827" x14ac:dyDescent="0.25"/>
    <row r="139828" x14ac:dyDescent="0.25"/>
    <row r="139829" x14ac:dyDescent="0.25"/>
    <row r="139830" x14ac:dyDescent="0.25"/>
    <row r="139831" x14ac:dyDescent="0.25"/>
    <row r="139832" x14ac:dyDescent="0.25"/>
    <row r="139833" x14ac:dyDescent="0.25"/>
    <row r="139834" x14ac:dyDescent="0.25"/>
    <row r="139835" x14ac:dyDescent="0.25"/>
    <row r="139836" x14ac:dyDescent="0.25"/>
    <row r="139837" x14ac:dyDescent="0.25"/>
    <row r="139838" x14ac:dyDescent="0.25"/>
    <row r="139839" x14ac:dyDescent="0.25"/>
    <row r="139840" x14ac:dyDescent="0.25"/>
    <row r="139841" x14ac:dyDescent="0.25"/>
    <row r="139842" x14ac:dyDescent="0.25"/>
    <row r="139843" x14ac:dyDescent="0.25"/>
    <row r="139844" x14ac:dyDescent="0.25"/>
    <row r="139845" x14ac:dyDescent="0.25"/>
    <row r="139846" x14ac:dyDescent="0.25"/>
    <row r="139847" x14ac:dyDescent="0.25"/>
    <row r="139848" x14ac:dyDescent="0.25"/>
    <row r="139849" x14ac:dyDescent="0.25"/>
    <row r="139850" x14ac:dyDescent="0.25"/>
    <row r="139851" x14ac:dyDescent="0.25"/>
    <row r="139852" x14ac:dyDescent="0.25"/>
    <row r="139853" x14ac:dyDescent="0.25"/>
    <row r="139854" x14ac:dyDescent="0.25"/>
    <row r="139855" x14ac:dyDescent="0.25"/>
    <row r="139856" x14ac:dyDescent="0.25"/>
    <row r="139857" x14ac:dyDescent="0.25"/>
    <row r="139858" x14ac:dyDescent="0.25"/>
    <row r="139859" x14ac:dyDescent="0.25"/>
    <row r="139860" x14ac:dyDescent="0.25"/>
    <row r="139861" x14ac:dyDescent="0.25"/>
    <row r="139862" x14ac:dyDescent="0.25"/>
    <row r="139863" x14ac:dyDescent="0.25"/>
    <row r="139864" x14ac:dyDescent="0.25"/>
    <row r="139865" x14ac:dyDescent="0.25"/>
    <row r="139866" x14ac:dyDescent="0.25"/>
    <row r="139867" x14ac:dyDescent="0.25"/>
    <row r="139868" x14ac:dyDescent="0.25"/>
    <row r="139869" x14ac:dyDescent="0.25"/>
    <row r="139870" x14ac:dyDescent="0.25"/>
    <row r="139871" x14ac:dyDescent="0.25"/>
    <row r="139872" x14ac:dyDescent="0.25"/>
    <row r="139873" x14ac:dyDescent="0.25"/>
    <row r="139874" x14ac:dyDescent="0.25"/>
    <row r="139875" x14ac:dyDescent="0.25"/>
    <row r="139876" x14ac:dyDescent="0.25"/>
    <row r="139877" x14ac:dyDescent="0.25"/>
    <row r="139878" x14ac:dyDescent="0.25"/>
    <row r="139879" x14ac:dyDescent="0.25"/>
    <row r="139880" x14ac:dyDescent="0.25"/>
    <row r="139881" x14ac:dyDescent="0.25"/>
    <row r="139882" x14ac:dyDescent="0.25"/>
    <row r="139883" x14ac:dyDescent="0.25"/>
    <row r="139884" x14ac:dyDescent="0.25"/>
    <row r="139885" x14ac:dyDescent="0.25"/>
    <row r="139886" x14ac:dyDescent="0.25"/>
    <row r="139887" x14ac:dyDescent="0.25"/>
    <row r="139888" x14ac:dyDescent="0.25"/>
    <row r="139889" x14ac:dyDescent="0.25"/>
    <row r="139890" x14ac:dyDescent="0.25"/>
    <row r="139891" x14ac:dyDescent="0.25"/>
    <row r="139892" x14ac:dyDescent="0.25"/>
    <row r="139893" x14ac:dyDescent="0.25"/>
    <row r="139894" x14ac:dyDescent="0.25"/>
    <row r="139895" x14ac:dyDescent="0.25"/>
    <row r="139896" x14ac:dyDescent="0.25"/>
    <row r="139897" x14ac:dyDescent="0.25"/>
    <row r="139898" x14ac:dyDescent="0.25"/>
    <row r="139899" x14ac:dyDescent="0.25"/>
    <row r="139900" x14ac:dyDescent="0.25"/>
    <row r="139901" x14ac:dyDescent="0.25"/>
    <row r="139902" x14ac:dyDescent="0.25"/>
    <row r="139903" x14ac:dyDescent="0.25"/>
    <row r="139904" x14ac:dyDescent="0.25"/>
    <row r="139905" x14ac:dyDescent="0.25"/>
    <row r="139906" x14ac:dyDescent="0.25"/>
    <row r="139907" x14ac:dyDescent="0.25"/>
    <row r="139908" x14ac:dyDescent="0.25"/>
    <row r="139909" x14ac:dyDescent="0.25"/>
    <row r="139910" x14ac:dyDescent="0.25"/>
    <row r="139911" x14ac:dyDescent="0.25"/>
    <row r="139912" x14ac:dyDescent="0.25"/>
    <row r="139913" x14ac:dyDescent="0.25"/>
    <row r="139914" x14ac:dyDescent="0.25"/>
    <row r="139915" x14ac:dyDescent="0.25"/>
    <row r="139916" x14ac:dyDescent="0.25"/>
    <row r="139917" x14ac:dyDescent="0.25"/>
    <row r="139918" x14ac:dyDescent="0.25"/>
    <row r="139919" x14ac:dyDescent="0.25"/>
    <row r="139920" x14ac:dyDescent="0.25"/>
    <row r="139921" x14ac:dyDescent="0.25"/>
    <row r="139922" x14ac:dyDescent="0.25"/>
    <row r="139923" x14ac:dyDescent="0.25"/>
    <row r="139924" x14ac:dyDescent="0.25"/>
    <row r="139925" x14ac:dyDescent="0.25"/>
    <row r="139926" x14ac:dyDescent="0.25"/>
    <row r="139927" x14ac:dyDescent="0.25"/>
    <row r="139928" x14ac:dyDescent="0.25"/>
    <row r="139929" x14ac:dyDescent="0.25"/>
    <row r="139930" x14ac:dyDescent="0.25"/>
    <row r="139931" x14ac:dyDescent="0.25"/>
    <row r="139932" x14ac:dyDescent="0.25"/>
    <row r="139933" x14ac:dyDescent="0.25"/>
    <row r="139934" x14ac:dyDescent="0.25"/>
    <row r="139935" x14ac:dyDescent="0.25"/>
    <row r="139936" x14ac:dyDescent="0.25"/>
    <row r="139937" x14ac:dyDescent="0.25"/>
    <row r="139938" x14ac:dyDescent="0.25"/>
    <row r="139939" x14ac:dyDescent="0.25"/>
    <row r="139940" x14ac:dyDescent="0.25"/>
    <row r="139941" x14ac:dyDescent="0.25"/>
    <row r="139942" x14ac:dyDescent="0.25"/>
    <row r="139943" x14ac:dyDescent="0.25"/>
    <row r="139944" x14ac:dyDescent="0.25"/>
    <row r="139945" x14ac:dyDescent="0.25"/>
    <row r="139946" x14ac:dyDescent="0.25"/>
    <row r="139947" x14ac:dyDescent="0.25"/>
    <row r="139948" x14ac:dyDescent="0.25"/>
    <row r="139949" x14ac:dyDescent="0.25"/>
    <row r="139950" x14ac:dyDescent="0.25"/>
    <row r="139951" x14ac:dyDescent="0.25"/>
    <row r="139952" x14ac:dyDescent="0.25"/>
    <row r="139953" x14ac:dyDescent="0.25"/>
    <row r="139954" x14ac:dyDescent="0.25"/>
    <row r="139955" x14ac:dyDescent="0.25"/>
    <row r="139956" x14ac:dyDescent="0.25"/>
    <row r="139957" x14ac:dyDescent="0.25"/>
    <row r="139958" x14ac:dyDescent="0.25"/>
    <row r="139959" x14ac:dyDescent="0.25"/>
    <row r="139960" x14ac:dyDescent="0.25"/>
    <row r="139961" x14ac:dyDescent="0.25"/>
    <row r="139962" x14ac:dyDescent="0.25"/>
    <row r="139963" x14ac:dyDescent="0.25"/>
    <row r="139964" x14ac:dyDescent="0.25"/>
    <row r="139965" x14ac:dyDescent="0.25"/>
    <row r="139966" x14ac:dyDescent="0.25"/>
    <row r="139967" x14ac:dyDescent="0.25"/>
    <row r="139968" x14ac:dyDescent="0.25"/>
    <row r="139969" x14ac:dyDescent="0.25"/>
    <row r="139970" x14ac:dyDescent="0.25"/>
    <row r="139971" x14ac:dyDescent="0.25"/>
    <row r="139972" x14ac:dyDescent="0.25"/>
    <row r="139973" x14ac:dyDescent="0.25"/>
    <row r="139974" x14ac:dyDescent="0.25"/>
    <row r="139975" x14ac:dyDescent="0.25"/>
    <row r="139976" x14ac:dyDescent="0.25"/>
    <row r="139977" x14ac:dyDescent="0.25"/>
    <row r="139978" x14ac:dyDescent="0.25"/>
    <row r="139979" x14ac:dyDescent="0.25"/>
    <row r="139980" x14ac:dyDescent="0.25"/>
    <row r="139981" x14ac:dyDescent="0.25"/>
    <row r="139982" x14ac:dyDescent="0.25"/>
    <row r="139983" x14ac:dyDescent="0.25"/>
    <row r="139984" x14ac:dyDescent="0.25"/>
    <row r="139985" x14ac:dyDescent="0.25"/>
    <row r="139986" x14ac:dyDescent="0.25"/>
    <row r="139987" x14ac:dyDescent="0.25"/>
    <row r="139988" x14ac:dyDescent="0.25"/>
    <row r="139989" x14ac:dyDescent="0.25"/>
    <row r="139990" x14ac:dyDescent="0.25"/>
    <row r="139991" x14ac:dyDescent="0.25"/>
    <row r="139992" x14ac:dyDescent="0.25"/>
    <row r="139993" x14ac:dyDescent="0.25"/>
    <row r="139994" x14ac:dyDescent="0.25"/>
    <row r="139995" x14ac:dyDescent="0.25"/>
    <row r="139996" x14ac:dyDescent="0.25"/>
    <row r="139997" x14ac:dyDescent="0.25"/>
    <row r="139998" x14ac:dyDescent="0.25"/>
    <row r="139999" x14ac:dyDescent="0.25"/>
    <row r="140000" x14ac:dyDescent="0.25"/>
    <row r="140001" x14ac:dyDescent="0.25"/>
    <row r="140002" x14ac:dyDescent="0.25"/>
    <row r="140003" x14ac:dyDescent="0.25"/>
    <row r="140004" x14ac:dyDescent="0.25"/>
    <row r="140005" x14ac:dyDescent="0.25"/>
    <row r="140006" x14ac:dyDescent="0.25"/>
    <row r="140007" x14ac:dyDescent="0.25"/>
    <row r="140008" x14ac:dyDescent="0.25"/>
    <row r="140009" x14ac:dyDescent="0.25"/>
    <row r="140010" x14ac:dyDescent="0.25"/>
    <row r="140011" x14ac:dyDescent="0.25"/>
    <row r="140012" x14ac:dyDescent="0.25"/>
    <row r="140013" x14ac:dyDescent="0.25"/>
    <row r="140014" x14ac:dyDescent="0.25"/>
    <row r="140015" x14ac:dyDescent="0.25"/>
    <row r="140016" x14ac:dyDescent="0.25"/>
    <row r="140017" x14ac:dyDescent="0.25"/>
    <row r="140018" x14ac:dyDescent="0.25"/>
    <row r="140019" x14ac:dyDescent="0.25"/>
    <row r="140020" x14ac:dyDescent="0.25"/>
    <row r="140021" x14ac:dyDescent="0.25"/>
    <row r="140022" x14ac:dyDescent="0.25"/>
    <row r="140023" x14ac:dyDescent="0.25"/>
    <row r="140024" x14ac:dyDescent="0.25"/>
    <row r="140025" x14ac:dyDescent="0.25"/>
    <row r="140026" x14ac:dyDescent="0.25"/>
    <row r="140027" x14ac:dyDescent="0.25"/>
    <row r="140028" x14ac:dyDescent="0.25"/>
    <row r="140029" x14ac:dyDescent="0.25"/>
    <row r="140030" x14ac:dyDescent="0.25"/>
    <row r="140031" x14ac:dyDescent="0.25"/>
    <row r="140032" x14ac:dyDescent="0.25"/>
    <row r="140033" x14ac:dyDescent="0.25"/>
    <row r="140034" x14ac:dyDescent="0.25"/>
    <row r="140035" x14ac:dyDescent="0.25"/>
    <row r="140036" x14ac:dyDescent="0.25"/>
    <row r="140037" x14ac:dyDescent="0.25"/>
    <row r="140038" x14ac:dyDescent="0.25"/>
    <row r="140039" x14ac:dyDescent="0.25"/>
    <row r="140040" x14ac:dyDescent="0.25"/>
    <row r="140041" x14ac:dyDescent="0.25"/>
    <row r="140042" x14ac:dyDescent="0.25"/>
    <row r="140043" x14ac:dyDescent="0.25"/>
    <row r="140044" x14ac:dyDescent="0.25"/>
    <row r="140045" x14ac:dyDescent="0.25"/>
    <row r="140046" x14ac:dyDescent="0.25"/>
    <row r="140047" x14ac:dyDescent="0.25"/>
    <row r="140048" x14ac:dyDescent="0.25"/>
    <row r="140049" x14ac:dyDescent="0.25"/>
    <row r="140050" x14ac:dyDescent="0.25"/>
    <row r="140051" x14ac:dyDescent="0.25"/>
    <row r="140052" x14ac:dyDescent="0.25"/>
    <row r="140053" x14ac:dyDescent="0.25"/>
    <row r="140054" x14ac:dyDescent="0.25"/>
    <row r="140055" x14ac:dyDescent="0.25"/>
    <row r="140056" x14ac:dyDescent="0.25"/>
    <row r="140057" x14ac:dyDescent="0.25"/>
    <row r="140058" x14ac:dyDescent="0.25"/>
    <row r="140059" x14ac:dyDescent="0.25"/>
    <row r="140060" x14ac:dyDescent="0.25"/>
    <row r="140061" x14ac:dyDescent="0.25"/>
    <row r="140062" x14ac:dyDescent="0.25"/>
    <row r="140063" x14ac:dyDescent="0.25"/>
    <row r="140064" x14ac:dyDescent="0.25"/>
    <row r="140065" x14ac:dyDescent="0.25"/>
    <row r="140066" x14ac:dyDescent="0.25"/>
    <row r="140067" x14ac:dyDescent="0.25"/>
    <row r="140068" x14ac:dyDescent="0.25"/>
    <row r="140069" x14ac:dyDescent="0.25"/>
    <row r="140070" x14ac:dyDescent="0.25"/>
    <row r="140071" x14ac:dyDescent="0.25"/>
    <row r="140072" x14ac:dyDescent="0.25"/>
    <row r="140073" x14ac:dyDescent="0.25"/>
    <row r="140074" x14ac:dyDescent="0.25"/>
    <row r="140075" x14ac:dyDescent="0.25"/>
    <row r="140076" x14ac:dyDescent="0.25"/>
    <row r="140077" x14ac:dyDescent="0.25"/>
    <row r="140078" x14ac:dyDescent="0.25"/>
    <row r="140079" x14ac:dyDescent="0.25"/>
    <row r="140080" x14ac:dyDescent="0.25"/>
    <row r="140081" x14ac:dyDescent="0.25"/>
    <row r="140082" x14ac:dyDescent="0.25"/>
    <row r="140083" x14ac:dyDescent="0.25"/>
    <row r="140084" x14ac:dyDescent="0.25"/>
    <row r="140085" x14ac:dyDescent="0.25"/>
    <row r="140086" x14ac:dyDescent="0.25"/>
    <row r="140087" x14ac:dyDescent="0.25"/>
    <row r="140088" x14ac:dyDescent="0.25"/>
    <row r="140089" x14ac:dyDescent="0.25"/>
    <row r="140090" x14ac:dyDescent="0.25"/>
    <row r="140091" x14ac:dyDescent="0.25"/>
    <row r="140092" x14ac:dyDescent="0.25"/>
    <row r="140093" x14ac:dyDescent="0.25"/>
    <row r="140094" x14ac:dyDescent="0.25"/>
    <row r="140095" x14ac:dyDescent="0.25"/>
    <row r="140096" x14ac:dyDescent="0.25"/>
    <row r="140097" x14ac:dyDescent="0.25"/>
    <row r="140098" x14ac:dyDescent="0.25"/>
    <row r="140099" x14ac:dyDescent="0.25"/>
    <row r="140100" x14ac:dyDescent="0.25"/>
    <row r="140101" x14ac:dyDescent="0.25"/>
    <row r="140102" x14ac:dyDescent="0.25"/>
    <row r="140103" x14ac:dyDescent="0.25"/>
    <row r="140104" x14ac:dyDescent="0.25"/>
    <row r="140105" x14ac:dyDescent="0.25"/>
    <row r="140106" x14ac:dyDescent="0.25"/>
    <row r="140107" x14ac:dyDescent="0.25"/>
    <row r="140108" x14ac:dyDescent="0.25"/>
    <row r="140109" x14ac:dyDescent="0.25"/>
    <row r="140110" x14ac:dyDescent="0.25"/>
    <row r="140111" x14ac:dyDescent="0.25"/>
    <row r="140112" x14ac:dyDescent="0.25"/>
    <row r="140113" x14ac:dyDescent="0.25"/>
    <row r="140114" x14ac:dyDescent="0.25"/>
    <row r="140115" x14ac:dyDescent="0.25"/>
    <row r="140116" x14ac:dyDescent="0.25"/>
    <row r="140117" x14ac:dyDescent="0.25"/>
    <row r="140118" x14ac:dyDescent="0.25"/>
    <row r="140119" x14ac:dyDescent="0.25"/>
    <row r="140120" x14ac:dyDescent="0.25"/>
    <row r="140121" x14ac:dyDescent="0.25"/>
    <row r="140122" x14ac:dyDescent="0.25"/>
    <row r="140123" x14ac:dyDescent="0.25"/>
    <row r="140124" x14ac:dyDescent="0.25"/>
    <row r="140125" x14ac:dyDescent="0.25"/>
    <row r="140126" x14ac:dyDescent="0.25"/>
    <row r="140127" x14ac:dyDescent="0.25"/>
    <row r="140128" x14ac:dyDescent="0.25"/>
    <row r="140129" x14ac:dyDescent="0.25"/>
    <row r="140130" x14ac:dyDescent="0.25"/>
    <row r="140131" x14ac:dyDescent="0.25"/>
    <row r="140132" x14ac:dyDescent="0.25"/>
    <row r="140133" x14ac:dyDescent="0.25"/>
    <row r="140134" x14ac:dyDescent="0.25"/>
    <row r="140135" x14ac:dyDescent="0.25"/>
    <row r="140136" x14ac:dyDescent="0.25"/>
    <row r="140137" x14ac:dyDescent="0.25"/>
    <row r="140138" x14ac:dyDescent="0.25"/>
    <row r="140139" x14ac:dyDescent="0.25"/>
    <row r="140140" x14ac:dyDescent="0.25"/>
    <row r="140141" x14ac:dyDescent="0.25"/>
    <row r="140142" x14ac:dyDescent="0.25"/>
    <row r="140143" x14ac:dyDescent="0.25"/>
    <row r="140144" x14ac:dyDescent="0.25"/>
    <row r="140145" x14ac:dyDescent="0.25"/>
    <row r="140146" x14ac:dyDescent="0.25"/>
    <row r="140147" x14ac:dyDescent="0.25"/>
    <row r="140148" x14ac:dyDescent="0.25"/>
    <row r="140149" x14ac:dyDescent="0.25"/>
    <row r="140150" x14ac:dyDescent="0.25"/>
    <row r="140151" x14ac:dyDescent="0.25"/>
    <row r="140152" x14ac:dyDescent="0.25"/>
    <row r="140153" x14ac:dyDescent="0.25"/>
    <row r="140154" x14ac:dyDescent="0.25"/>
    <row r="140155" x14ac:dyDescent="0.25"/>
    <row r="140156" x14ac:dyDescent="0.25"/>
    <row r="140157" x14ac:dyDescent="0.25"/>
    <row r="140158" x14ac:dyDescent="0.25"/>
    <row r="140159" x14ac:dyDescent="0.25"/>
    <row r="140160" x14ac:dyDescent="0.25"/>
    <row r="140161" x14ac:dyDescent="0.25"/>
    <row r="140162" x14ac:dyDescent="0.25"/>
    <row r="140163" x14ac:dyDescent="0.25"/>
    <row r="140164" x14ac:dyDescent="0.25"/>
    <row r="140165" x14ac:dyDescent="0.25"/>
    <row r="140166" x14ac:dyDescent="0.25"/>
    <row r="140167" x14ac:dyDescent="0.25"/>
    <row r="140168" x14ac:dyDescent="0.25"/>
    <row r="140169" x14ac:dyDescent="0.25"/>
    <row r="140170" x14ac:dyDescent="0.25"/>
    <row r="140171" x14ac:dyDescent="0.25"/>
    <row r="140172" x14ac:dyDescent="0.25"/>
    <row r="140173" x14ac:dyDescent="0.25"/>
    <row r="140174" x14ac:dyDescent="0.25"/>
    <row r="140175" x14ac:dyDescent="0.25"/>
    <row r="140176" x14ac:dyDescent="0.25"/>
    <row r="140177" x14ac:dyDescent="0.25"/>
    <row r="140178" x14ac:dyDescent="0.25"/>
    <row r="140179" x14ac:dyDescent="0.25"/>
    <row r="140180" x14ac:dyDescent="0.25"/>
    <row r="140181" x14ac:dyDescent="0.25"/>
    <row r="140182" x14ac:dyDescent="0.25"/>
    <row r="140183" x14ac:dyDescent="0.25"/>
    <row r="140184" x14ac:dyDescent="0.25"/>
    <row r="140185" x14ac:dyDescent="0.25"/>
    <row r="140186" x14ac:dyDescent="0.25"/>
    <row r="140187" x14ac:dyDescent="0.25"/>
    <row r="140188" x14ac:dyDescent="0.25"/>
    <row r="140189" x14ac:dyDescent="0.25"/>
    <row r="140190" x14ac:dyDescent="0.25"/>
    <row r="140191" x14ac:dyDescent="0.25"/>
    <row r="140192" x14ac:dyDescent="0.25"/>
    <row r="140193" x14ac:dyDescent="0.25"/>
    <row r="140194" x14ac:dyDescent="0.25"/>
    <row r="140195" x14ac:dyDescent="0.25"/>
    <row r="140196" x14ac:dyDescent="0.25"/>
    <row r="140197" x14ac:dyDescent="0.25"/>
    <row r="140198" x14ac:dyDescent="0.25"/>
    <row r="140199" x14ac:dyDescent="0.25"/>
    <row r="140200" x14ac:dyDescent="0.25"/>
    <row r="140201" x14ac:dyDescent="0.25"/>
    <row r="140202" x14ac:dyDescent="0.25"/>
    <row r="140203" x14ac:dyDescent="0.25"/>
    <row r="140204" x14ac:dyDescent="0.25"/>
    <row r="140205" x14ac:dyDescent="0.25"/>
    <row r="140206" x14ac:dyDescent="0.25"/>
    <row r="140207" x14ac:dyDescent="0.25"/>
    <row r="140208" x14ac:dyDescent="0.25"/>
    <row r="140209" x14ac:dyDescent="0.25"/>
    <row r="140210" x14ac:dyDescent="0.25"/>
    <row r="140211" x14ac:dyDescent="0.25"/>
    <row r="140212" x14ac:dyDescent="0.25"/>
    <row r="140213" x14ac:dyDescent="0.25"/>
    <row r="140214" x14ac:dyDescent="0.25"/>
    <row r="140215" x14ac:dyDescent="0.25"/>
    <row r="140216" x14ac:dyDescent="0.25"/>
    <row r="140217" x14ac:dyDescent="0.25"/>
    <row r="140218" x14ac:dyDescent="0.25"/>
    <row r="140219" x14ac:dyDescent="0.25"/>
    <row r="140220" x14ac:dyDescent="0.25"/>
    <row r="140221" x14ac:dyDescent="0.25"/>
    <row r="140222" x14ac:dyDescent="0.25"/>
    <row r="140223" x14ac:dyDescent="0.25"/>
    <row r="140224" x14ac:dyDescent="0.25"/>
    <row r="140225" x14ac:dyDescent="0.25"/>
    <row r="140226" x14ac:dyDescent="0.25"/>
    <row r="140227" x14ac:dyDescent="0.25"/>
    <row r="140228" x14ac:dyDescent="0.25"/>
    <row r="140229" x14ac:dyDescent="0.25"/>
    <row r="140230" x14ac:dyDescent="0.25"/>
    <row r="140231" x14ac:dyDescent="0.25"/>
    <row r="140232" x14ac:dyDescent="0.25"/>
    <row r="140233" x14ac:dyDescent="0.25"/>
    <row r="140234" x14ac:dyDescent="0.25"/>
    <row r="140235" x14ac:dyDescent="0.25"/>
    <row r="140236" x14ac:dyDescent="0.25"/>
    <row r="140237" x14ac:dyDescent="0.25"/>
    <row r="140238" x14ac:dyDescent="0.25"/>
    <row r="140239" x14ac:dyDescent="0.25"/>
    <row r="140240" x14ac:dyDescent="0.25"/>
    <row r="140241" x14ac:dyDescent="0.25"/>
    <row r="140242" x14ac:dyDescent="0.25"/>
    <row r="140243" x14ac:dyDescent="0.25"/>
    <row r="140244" x14ac:dyDescent="0.25"/>
    <row r="140245" x14ac:dyDescent="0.25"/>
    <row r="140246" x14ac:dyDescent="0.25"/>
    <row r="140247" x14ac:dyDescent="0.25"/>
    <row r="140248" x14ac:dyDescent="0.25"/>
    <row r="140249" x14ac:dyDescent="0.25"/>
    <row r="140250" x14ac:dyDescent="0.25"/>
    <row r="140251" x14ac:dyDescent="0.25"/>
    <row r="140252" x14ac:dyDescent="0.25"/>
    <row r="140253" x14ac:dyDescent="0.25"/>
    <row r="140254" x14ac:dyDescent="0.25"/>
    <row r="140255" x14ac:dyDescent="0.25"/>
    <row r="140256" x14ac:dyDescent="0.25"/>
    <row r="140257" x14ac:dyDescent="0.25"/>
    <row r="140258" x14ac:dyDescent="0.25"/>
    <row r="140259" x14ac:dyDescent="0.25"/>
    <row r="140260" x14ac:dyDescent="0.25"/>
    <row r="140261" x14ac:dyDescent="0.25"/>
    <row r="140262" x14ac:dyDescent="0.25"/>
    <row r="140263" x14ac:dyDescent="0.25"/>
    <row r="140264" x14ac:dyDescent="0.25"/>
    <row r="140265" x14ac:dyDescent="0.25"/>
    <row r="140266" x14ac:dyDescent="0.25"/>
    <row r="140267" x14ac:dyDescent="0.25"/>
    <row r="140268" x14ac:dyDescent="0.25"/>
    <row r="140269" x14ac:dyDescent="0.25"/>
    <row r="140270" x14ac:dyDescent="0.25"/>
    <row r="140271" x14ac:dyDescent="0.25"/>
    <row r="140272" x14ac:dyDescent="0.25"/>
    <row r="140273" x14ac:dyDescent="0.25"/>
    <row r="140274" x14ac:dyDescent="0.25"/>
    <row r="140275" x14ac:dyDescent="0.25"/>
    <row r="140276" x14ac:dyDescent="0.25"/>
    <row r="140277" x14ac:dyDescent="0.25"/>
    <row r="140278" x14ac:dyDescent="0.25"/>
    <row r="140279" x14ac:dyDescent="0.25"/>
    <row r="140280" x14ac:dyDescent="0.25"/>
    <row r="140281" x14ac:dyDescent="0.25"/>
    <row r="140282" x14ac:dyDescent="0.25"/>
    <row r="140283" x14ac:dyDescent="0.25"/>
    <row r="140284" x14ac:dyDescent="0.25"/>
    <row r="140285" x14ac:dyDescent="0.25"/>
    <row r="140286" x14ac:dyDescent="0.25"/>
    <row r="140287" x14ac:dyDescent="0.25"/>
    <row r="140288" x14ac:dyDescent="0.25"/>
    <row r="140289" x14ac:dyDescent="0.25"/>
    <row r="140290" x14ac:dyDescent="0.25"/>
    <row r="140291" x14ac:dyDescent="0.25"/>
    <row r="140292" x14ac:dyDescent="0.25"/>
    <row r="140293" x14ac:dyDescent="0.25"/>
    <row r="140294" x14ac:dyDescent="0.25"/>
    <row r="140295" x14ac:dyDescent="0.25"/>
    <row r="140296" x14ac:dyDescent="0.25"/>
    <row r="140297" x14ac:dyDescent="0.25"/>
    <row r="140298" x14ac:dyDescent="0.25"/>
    <row r="140299" x14ac:dyDescent="0.25"/>
    <row r="140300" x14ac:dyDescent="0.25"/>
    <row r="140301" x14ac:dyDescent="0.25"/>
    <row r="140302" x14ac:dyDescent="0.25"/>
    <row r="140303" x14ac:dyDescent="0.25"/>
    <row r="140304" x14ac:dyDescent="0.25"/>
    <row r="140305" x14ac:dyDescent="0.25"/>
    <row r="140306" x14ac:dyDescent="0.25"/>
    <row r="140307" x14ac:dyDescent="0.25"/>
    <row r="140308" x14ac:dyDescent="0.25"/>
    <row r="140309" x14ac:dyDescent="0.25"/>
    <row r="140310" x14ac:dyDescent="0.25"/>
    <row r="140311" x14ac:dyDescent="0.25"/>
    <row r="140312" x14ac:dyDescent="0.25"/>
    <row r="140313" x14ac:dyDescent="0.25"/>
    <row r="140314" x14ac:dyDescent="0.25"/>
    <row r="140315" x14ac:dyDescent="0.25"/>
    <row r="140316" x14ac:dyDescent="0.25"/>
    <row r="140317" x14ac:dyDescent="0.25"/>
    <row r="140318" x14ac:dyDescent="0.25"/>
    <row r="140319" x14ac:dyDescent="0.25"/>
    <row r="140320" x14ac:dyDescent="0.25"/>
    <row r="140321" x14ac:dyDescent="0.25"/>
    <row r="140322" x14ac:dyDescent="0.25"/>
    <row r="140323" x14ac:dyDescent="0.25"/>
    <row r="140324" x14ac:dyDescent="0.25"/>
    <row r="140325" x14ac:dyDescent="0.25"/>
    <row r="140326" x14ac:dyDescent="0.25"/>
    <row r="140327" x14ac:dyDescent="0.25"/>
    <row r="140328" x14ac:dyDescent="0.25"/>
    <row r="140329" x14ac:dyDescent="0.25"/>
    <row r="140330" x14ac:dyDescent="0.25"/>
    <row r="140331" x14ac:dyDescent="0.25"/>
    <row r="140332" x14ac:dyDescent="0.25"/>
    <row r="140333" x14ac:dyDescent="0.25"/>
    <row r="140334" x14ac:dyDescent="0.25"/>
    <row r="140335" x14ac:dyDescent="0.25"/>
    <row r="140336" x14ac:dyDescent="0.25"/>
    <row r="140337" x14ac:dyDescent="0.25"/>
    <row r="140338" x14ac:dyDescent="0.25"/>
    <row r="140339" x14ac:dyDescent="0.25"/>
    <row r="140340" x14ac:dyDescent="0.25"/>
    <row r="140341" x14ac:dyDescent="0.25"/>
    <row r="140342" x14ac:dyDescent="0.25"/>
    <row r="140343" x14ac:dyDescent="0.25"/>
    <row r="140344" x14ac:dyDescent="0.25"/>
    <row r="140345" x14ac:dyDescent="0.25"/>
    <row r="140346" x14ac:dyDescent="0.25"/>
    <row r="140347" x14ac:dyDescent="0.25"/>
    <row r="140348" x14ac:dyDescent="0.25"/>
    <row r="140349" x14ac:dyDescent="0.25"/>
    <row r="140350" x14ac:dyDescent="0.25"/>
    <row r="140351" x14ac:dyDescent="0.25"/>
    <row r="140352" x14ac:dyDescent="0.25"/>
    <row r="140353" x14ac:dyDescent="0.25"/>
    <row r="140354" x14ac:dyDescent="0.25"/>
    <row r="140355" x14ac:dyDescent="0.25"/>
    <row r="140356" x14ac:dyDescent="0.25"/>
    <row r="140357" x14ac:dyDescent="0.25"/>
    <row r="140358" x14ac:dyDescent="0.25"/>
    <row r="140359" x14ac:dyDescent="0.25"/>
    <row r="140360" x14ac:dyDescent="0.25"/>
    <row r="140361" x14ac:dyDescent="0.25"/>
    <row r="140362" x14ac:dyDescent="0.25"/>
    <row r="140363" x14ac:dyDescent="0.25"/>
    <row r="140364" x14ac:dyDescent="0.25"/>
    <row r="140365" x14ac:dyDescent="0.25"/>
    <row r="140366" x14ac:dyDescent="0.25"/>
    <row r="140367" x14ac:dyDescent="0.25"/>
    <row r="140368" x14ac:dyDescent="0.25"/>
    <row r="140369" x14ac:dyDescent="0.25"/>
    <row r="140370" x14ac:dyDescent="0.25"/>
    <row r="140371" x14ac:dyDescent="0.25"/>
    <row r="140372" x14ac:dyDescent="0.25"/>
    <row r="140373" x14ac:dyDescent="0.25"/>
    <row r="140374" x14ac:dyDescent="0.25"/>
    <row r="140375" x14ac:dyDescent="0.25"/>
    <row r="140376" x14ac:dyDescent="0.25"/>
    <row r="140377" x14ac:dyDescent="0.25"/>
    <row r="140378" x14ac:dyDescent="0.25"/>
    <row r="140379" x14ac:dyDescent="0.25"/>
    <row r="140380" x14ac:dyDescent="0.25"/>
    <row r="140381" x14ac:dyDescent="0.25"/>
    <row r="140382" x14ac:dyDescent="0.25"/>
    <row r="140383" x14ac:dyDescent="0.25"/>
    <row r="140384" x14ac:dyDescent="0.25"/>
    <row r="140385" x14ac:dyDescent="0.25"/>
    <row r="140386" x14ac:dyDescent="0.25"/>
    <row r="140387" x14ac:dyDescent="0.25"/>
    <row r="140388" x14ac:dyDescent="0.25"/>
    <row r="140389" x14ac:dyDescent="0.25"/>
    <row r="140390" x14ac:dyDescent="0.25"/>
    <row r="140391" x14ac:dyDescent="0.25"/>
    <row r="140392" x14ac:dyDescent="0.25"/>
    <row r="140393" x14ac:dyDescent="0.25"/>
    <row r="140394" x14ac:dyDescent="0.25"/>
    <row r="140395" x14ac:dyDescent="0.25"/>
    <row r="140396" x14ac:dyDescent="0.25"/>
    <row r="140397" x14ac:dyDescent="0.25"/>
    <row r="140398" x14ac:dyDescent="0.25"/>
    <row r="140399" x14ac:dyDescent="0.25"/>
    <row r="140400" x14ac:dyDescent="0.25"/>
    <row r="140401" x14ac:dyDescent="0.25"/>
    <row r="140402" x14ac:dyDescent="0.25"/>
    <row r="140403" x14ac:dyDescent="0.25"/>
    <row r="140404" x14ac:dyDescent="0.25"/>
    <row r="140405" x14ac:dyDescent="0.25"/>
    <row r="140406" x14ac:dyDescent="0.25"/>
    <row r="140407" x14ac:dyDescent="0.25"/>
    <row r="140408" x14ac:dyDescent="0.25"/>
    <row r="140409" x14ac:dyDescent="0.25"/>
    <row r="140410" x14ac:dyDescent="0.25"/>
    <row r="140411" x14ac:dyDescent="0.25"/>
    <row r="140412" x14ac:dyDescent="0.25"/>
    <row r="140413" x14ac:dyDescent="0.25"/>
    <row r="140414" x14ac:dyDescent="0.25"/>
    <row r="140415" x14ac:dyDescent="0.25"/>
    <row r="140416" x14ac:dyDescent="0.25"/>
    <row r="140417" x14ac:dyDescent="0.25"/>
    <row r="140418" x14ac:dyDescent="0.25"/>
    <row r="140419" x14ac:dyDescent="0.25"/>
    <row r="140420" x14ac:dyDescent="0.25"/>
    <row r="140421" x14ac:dyDescent="0.25"/>
    <row r="140422" x14ac:dyDescent="0.25"/>
    <row r="140423" x14ac:dyDescent="0.25"/>
    <row r="140424" x14ac:dyDescent="0.25"/>
    <row r="140425" x14ac:dyDescent="0.25"/>
    <row r="140426" x14ac:dyDescent="0.25"/>
    <row r="140427" x14ac:dyDescent="0.25"/>
    <row r="140428" x14ac:dyDescent="0.25"/>
    <row r="140429" x14ac:dyDescent="0.25"/>
    <row r="140430" x14ac:dyDescent="0.25"/>
    <row r="140431" x14ac:dyDescent="0.25"/>
    <row r="140432" x14ac:dyDescent="0.25"/>
    <row r="140433" x14ac:dyDescent="0.25"/>
    <row r="140434" x14ac:dyDescent="0.25"/>
    <row r="140435" x14ac:dyDescent="0.25"/>
    <row r="140436" x14ac:dyDescent="0.25"/>
    <row r="140437" x14ac:dyDescent="0.25"/>
    <row r="140438" x14ac:dyDescent="0.25"/>
    <row r="140439" x14ac:dyDescent="0.25"/>
    <row r="140440" x14ac:dyDescent="0.25"/>
    <row r="140441" x14ac:dyDescent="0.25"/>
    <row r="140442" x14ac:dyDescent="0.25"/>
    <row r="140443" x14ac:dyDescent="0.25"/>
    <row r="140444" x14ac:dyDescent="0.25"/>
    <row r="140445" x14ac:dyDescent="0.25"/>
    <row r="140446" x14ac:dyDescent="0.25"/>
    <row r="140447" x14ac:dyDescent="0.25"/>
    <row r="140448" x14ac:dyDescent="0.25"/>
    <row r="140449" x14ac:dyDescent="0.25"/>
    <row r="140450" x14ac:dyDescent="0.25"/>
    <row r="140451" x14ac:dyDescent="0.25"/>
    <row r="140452" x14ac:dyDescent="0.25"/>
    <row r="140453" x14ac:dyDescent="0.25"/>
    <row r="140454" x14ac:dyDescent="0.25"/>
    <row r="140455" x14ac:dyDescent="0.25"/>
    <row r="140456" x14ac:dyDescent="0.25"/>
    <row r="140457" x14ac:dyDescent="0.25"/>
    <row r="140458" x14ac:dyDescent="0.25"/>
    <row r="140459" x14ac:dyDescent="0.25"/>
    <row r="140460" x14ac:dyDescent="0.25"/>
    <row r="140461" x14ac:dyDescent="0.25"/>
    <row r="140462" x14ac:dyDescent="0.25"/>
    <row r="140463" x14ac:dyDescent="0.25"/>
    <row r="140464" x14ac:dyDescent="0.25"/>
    <row r="140465" x14ac:dyDescent="0.25"/>
    <row r="140466" x14ac:dyDescent="0.25"/>
    <row r="140467" x14ac:dyDescent="0.25"/>
    <row r="140468" x14ac:dyDescent="0.25"/>
    <row r="140469" x14ac:dyDescent="0.25"/>
    <row r="140470" x14ac:dyDescent="0.25"/>
    <row r="140471" x14ac:dyDescent="0.25"/>
    <row r="140472" x14ac:dyDescent="0.25"/>
    <row r="140473" x14ac:dyDescent="0.25"/>
    <row r="140474" x14ac:dyDescent="0.25"/>
    <row r="140475" x14ac:dyDescent="0.25"/>
    <row r="140476" x14ac:dyDescent="0.25"/>
    <row r="140477" x14ac:dyDescent="0.25"/>
    <row r="140478" x14ac:dyDescent="0.25"/>
    <row r="140479" x14ac:dyDescent="0.25"/>
    <row r="140480" x14ac:dyDescent="0.25"/>
    <row r="140481" x14ac:dyDescent="0.25"/>
    <row r="140482" x14ac:dyDescent="0.25"/>
    <row r="140483" x14ac:dyDescent="0.25"/>
    <row r="140484" x14ac:dyDescent="0.25"/>
    <row r="140485" x14ac:dyDescent="0.25"/>
    <row r="140486" x14ac:dyDescent="0.25"/>
    <row r="140487" x14ac:dyDescent="0.25"/>
    <row r="140488" x14ac:dyDescent="0.25"/>
    <row r="140489" x14ac:dyDescent="0.25"/>
    <row r="140490" x14ac:dyDescent="0.25"/>
    <row r="140491" x14ac:dyDescent="0.25"/>
    <row r="140492" x14ac:dyDescent="0.25"/>
    <row r="140493" x14ac:dyDescent="0.25"/>
    <row r="140494" x14ac:dyDescent="0.25"/>
    <row r="140495" x14ac:dyDescent="0.25"/>
    <row r="140496" x14ac:dyDescent="0.25"/>
    <row r="140497" x14ac:dyDescent="0.25"/>
    <row r="140498" x14ac:dyDescent="0.25"/>
    <row r="140499" x14ac:dyDescent="0.25"/>
    <row r="140500" x14ac:dyDescent="0.25"/>
    <row r="140501" x14ac:dyDescent="0.25"/>
    <row r="140502" x14ac:dyDescent="0.25"/>
    <row r="140503" x14ac:dyDescent="0.25"/>
    <row r="140504" x14ac:dyDescent="0.25"/>
    <row r="140505" x14ac:dyDescent="0.25"/>
    <row r="140506" x14ac:dyDescent="0.25"/>
    <row r="140507" x14ac:dyDescent="0.25"/>
    <row r="140508" x14ac:dyDescent="0.25"/>
    <row r="140509" x14ac:dyDescent="0.25"/>
    <row r="140510" x14ac:dyDescent="0.25"/>
    <row r="140511" x14ac:dyDescent="0.25"/>
    <row r="140512" x14ac:dyDescent="0.25"/>
    <row r="140513" x14ac:dyDescent="0.25"/>
    <row r="140514" x14ac:dyDescent="0.25"/>
    <row r="140515" x14ac:dyDescent="0.25"/>
    <row r="140516" x14ac:dyDescent="0.25"/>
    <row r="140517" x14ac:dyDescent="0.25"/>
    <row r="140518" x14ac:dyDescent="0.25"/>
    <row r="140519" x14ac:dyDescent="0.25"/>
    <row r="140520" x14ac:dyDescent="0.25"/>
    <row r="140521" x14ac:dyDescent="0.25"/>
    <row r="140522" x14ac:dyDescent="0.25"/>
    <row r="140523" x14ac:dyDescent="0.25"/>
    <row r="140524" x14ac:dyDescent="0.25"/>
    <row r="140525" x14ac:dyDescent="0.25"/>
    <row r="140526" x14ac:dyDescent="0.25"/>
    <row r="140527" x14ac:dyDescent="0.25"/>
    <row r="140528" x14ac:dyDescent="0.25"/>
    <row r="140529" x14ac:dyDescent="0.25"/>
    <row r="140530" x14ac:dyDescent="0.25"/>
    <row r="140531" x14ac:dyDescent="0.25"/>
    <row r="140532" x14ac:dyDescent="0.25"/>
    <row r="140533" x14ac:dyDescent="0.25"/>
    <row r="140534" x14ac:dyDescent="0.25"/>
    <row r="140535" x14ac:dyDescent="0.25"/>
    <row r="140536" x14ac:dyDescent="0.25"/>
    <row r="140537" x14ac:dyDescent="0.25"/>
    <row r="140538" x14ac:dyDescent="0.25"/>
    <row r="140539" x14ac:dyDescent="0.25"/>
    <row r="140540" x14ac:dyDescent="0.25"/>
    <row r="140541" x14ac:dyDescent="0.25"/>
    <row r="140542" x14ac:dyDescent="0.25"/>
    <row r="140543" x14ac:dyDescent="0.25"/>
    <row r="140544" x14ac:dyDescent="0.25"/>
    <row r="140545" x14ac:dyDescent="0.25"/>
    <row r="140546" x14ac:dyDescent="0.25"/>
    <row r="140547" x14ac:dyDescent="0.25"/>
    <row r="140548" x14ac:dyDescent="0.25"/>
    <row r="140549" x14ac:dyDescent="0.25"/>
    <row r="140550" x14ac:dyDescent="0.25"/>
    <row r="140551" x14ac:dyDescent="0.25"/>
    <row r="140552" x14ac:dyDescent="0.25"/>
    <row r="140553" x14ac:dyDescent="0.25"/>
    <row r="140554" x14ac:dyDescent="0.25"/>
    <row r="140555" x14ac:dyDescent="0.25"/>
    <row r="140556" x14ac:dyDescent="0.25"/>
    <row r="140557" x14ac:dyDescent="0.25"/>
    <row r="140558" x14ac:dyDescent="0.25"/>
    <row r="140559" x14ac:dyDescent="0.25"/>
    <row r="140560" x14ac:dyDescent="0.25"/>
    <row r="140561" x14ac:dyDescent="0.25"/>
    <row r="140562" x14ac:dyDescent="0.25"/>
    <row r="140563" x14ac:dyDescent="0.25"/>
    <row r="140564" x14ac:dyDescent="0.25"/>
    <row r="140565" x14ac:dyDescent="0.25"/>
    <row r="140566" x14ac:dyDescent="0.25"/>
    <row r="140567" x14ac:dyDescent="0.25"/>
    <row r="140568" x14ac:dyDescent="0.25"/>
    <row r="140569" x14ac:dyDescent="0.25"/>
    <row r="140570" x14ac:dyDescent="0.25"/>
    <row r="140571" x14ac:dyDescent="0.25"/>
    <row r="140572" x14ac:dyDescent="0.25"/>
    <row r="140573" x14ac:dyDescent="0.25"/>
    <row r="140574" x14ac:dyDescent="0.25"/>
    <row r="140575" x14ac:dyDescent="0.25"/>
    <row r="140576" x14ac:dyDescent="0.25"/>
    <row r="140577" x14ac:dyDescent="0.25"/>
    <row r="140578" x14ac:dyDescent="0.25"/>
    <row r="140579" x14ac:dyDescent="0.25"/>
    <row r="140580" x14ac:dyDescent="0.25"/>
    <row r="140581" x14ac:dyDescent="0.25"/>
    <row r="140582" x14ac:dyDescent="0.25"/>
    <row r="140583" x14ac:dyDescent="0.25"/>
    <row r="140584" x14ac:dyDescent="0.25"/>
    <row r="140585" x14ac:dyDescent="0.25"/>
    <row r="140586" x14ac:dyDescent="0.25"/>
    <row r="140587" x14ac:dyDescent="0.25"/>
    <row r="140588" x14ac:dyDescent="0.25"/>
    <row r="140589" x14ac:dyDescent="0.25"/>
    <row r="140590" x14ac:dyDescent="0.25"/>
    <row r="140591" x14ac:dyDescent="0.25"/>
    <row r="140592" x14ac:dyDescent="0.25"/>
    <row r="140593" x14ac:dyDescent="0.25"/>
    <row r="140594" x14ac:dyDescent="0.25"/>
    <row r="140595" x14ac:dyDescent="0.25"/>
    <row r="140596" x14ac:dyDescent="0.25"/>
    <row r="140597" x14ac:dyDescent="0.25"/>
    <row r="140598" x14ac:dyDescent="0.25"/>
    <row r="140599" x14ac:dyDescent="0.25"/>
    <row r="140600" x14ac:dyDescent="0.25"/>
    <row r="140601" x14ac:dyDescent="0.25"/>
    <row r="140602" x14ac:dyDescent="0.25"/>
    <row r="140603" x14ac:dyDescent="0.25"/>
    <row r="140604" x14ac:dyDescent="0.25"/>
    <row r="140605" x14ac:dyDescent="0.25"/>
    <row r="140606" x14ac:dyDescent="0.25"/>
    <row r="140607" x14ac:dyDescent="0.25"/>
    <row r="140608" x14ac:dyDescent="0.25"/>
    <row r="140609" x14ac:dyDescent="0.25"/>
    <row r="140610" x14ac:dyDescent="0.25"/>
    <row r="140611" x14ac:dyDescent="0.25"/>
    <row r="140612" x14ac:dyDescent="0.25"/>
    <row r="140613" x14ac:dyDescent="0.25"/>
    <row r="140614" x14ac:dyDescent="0.25"/>
    <row r="140615" x14ac:dyDescent="0.25"/>
    <row r="140616" x14ac:dyDescent="0.25"/>
    <row r="140617" x14ac:dyDescent="0.25"/>
    <row r="140618" x14ac:dyDescent="0.25"/>
    <row r="140619" x14ac:dyDescent="0.25"/>
    <row r="140620" x14ac:dyDescent="0.25"/>
    <row r="140621" x14ac:dyDescent="0.25"/>
    <row r="140622" x14ac:dyDescent="0.25"/>
    <row r="140623" x14ac:dyDescent="0.25"/>
    <row r="140624" x14ac:dyDescent="0.25"/>
    <row r="140625" x14ac:dyDescent="0.25"/>
    <row r="140626" x14ac:dyDescent="0.25"/>
    <row r="140627" x14ac:dyDescent="0.25"/>
    <row r="140628" x14ac:dyDescent="0.25"/>
    <row r="140629" x14ac:dyDescent="0.25"/>
    <row r="140630" x14ac:dyDescent="0.25"/>
    <row r="140631" x14ac:dyDescent="0.25"/>
    <row r="140632" x14ac:dyDescent="0.25"/>
    <row r="140633" x14ac:dyDescent="0.25"/>
    <row r="140634" x14ac:dyDescent="0.25"/>
    <row r="140635" x14ac:dyDescent="0.25"/>
    <row r="140636" x14ac:dyDescent="0.25"/>
    <row r="140637" x14ac:dyDescent="0.25"/>
    <row r="140638" x14ac:dyDescent="0.25"/>
    <row r="140639" x14ac:dyDescent="0.25"/>
    <row r="140640" x14ac:dyDescent="0.25"/>
    <row r="140641" x14ac:dyDescent="0.25"/>
    <row r="140642" x14ac:dyDescent="0.25"/>
    <row r="140643" x14ac:dyDescent="0.25"/>
    <row r="140644" x14ac:dyDescent="0.25"/>
    <row r="140645" x14ac:dyDescent="0.25"/>
    <row r="140646" x14ac:dyDescent="0.25"/>
    <row r="140647" x14ac:dyDescent="0.25"/>
    <row r="140648" x14ac:dyDescent="0.25"/>
    <row r="140649" x14ac:dyDescent="0.25"/>
    <row r="140650" x14ac:dyDescent="0.25"/>
    <row r="140651" x14ac:dyDescent="0.25"/>
    <row r="140652" x14ac:dyDescent="0.25"/>
    <row r="140653" x14ac:dyDescent="0.25"/>
    <row r="140654" x14ac:dyDescent="0.25"/>
    <row r="140655" x14ac:dyDescent="0.25"/>
    <row r="140656" x14ac:dyDescent="0.25"/>
    <row r="140657" x14ac:dyDescent="0.25"/>
    <row r="140658" x14ac:dyDescent="0.25"/>
    <row r="140659" x14ac:dyDescent="0.25"/>
    <row r="140660" x14ac:dyDescent="0.25"/>
    <row r="140661" x14ac:dyDescent="0.25"/>
    <row r="140662" x14ac:dyDescent="0.25"/>
    <row r="140663" x14ac:dyDescent="0.25"/>
    <row r="140664" x14ac:dyDescent="0.25"/>
    <row r="140665" x14ac:dyDescent="0.25"/>
    <row r="140666" x14ac:dyDescent="0.25"/>
    <row r="140667" x14ac:dyDescent="0.25"/>
    <row r="140668" x14ac:dyDescent="0.25"/>
    <row r="140669" x14ac:dyDescent="0.25"/>
    <row r="140670" x14ac:dyDescent="0.25"/>
    <row r="140671" x14ac:dyDescent="0.25"/>
    <row r="140672" x14ac:dyDescent="0.25"/>
    <row r="140673" x14ac:dyDescent="0.25"/>
    <row r="140674" x14ac:dyDescent="0.25"/>
    <row r="140675" x14ac:dyDescent="0.25"/>
    <row r="140676" x14ac:dyDescent="0.25"/>
    <row r="140677" x14ac:dyDescent="0.25"/>
    <row r="140678" x14ac:dyDescent="0.25"/>
    <row r="140679" x14ac:dyDescent="0.25"/>
    <row r="140680" x14ac:dyDescent="0.25"/>
    <row r="140681" x14ac:dyDescent="0.25"/>
    <row r="140682" x14ac:dyDescent="0.25"/>
    <row r="140683" x14ac:dyDescent="0.25"/>
    <row r="140684" x14ac:dyDescent="0.25"/>
    <row r="140685" x14ac:dyDescent="0.25"/>
    <row r="140686" x14ac:dyDescent="0.25"/>
    <row r="140687" x14ac:dyDescent="0.25"/>
    <row r="140688" x14ac:dyDescent="0.25"/>
    <row r="140689" x14ac:dyDescent="0.25"/>
    <row r="140690" x14ac:dyDescent="0.25"/>
    <row r="140691" x14ac:dyDescent="0.25"/>
    <row r="140692" x14ac:dyDescent="0.25"/>
    <row r="140693" x14ac:dyDescent="0.25"/>
    <row r="140694" x14ac:dyDescent="0.25"/>
    <row r="140695" x14ac:dyDescent="0.25"/>
    <row r="140696" x14ac:dyDescent="0.25"/>
    <row r="140697" x14ac:dyDescent="0.25"/>
    <row r="140698" x14ac:dyDescent="0.25"/>
    <row r="140699" x14ac:dyDescent="0.25"/>
    <row r="140700" x14ac:dyDescent="0.25"/>
    <row r="140701" x14ac:dyDescent="0.25"/>
    <row r="140702" x14ac:dyDescent="0.25"/>
    <row r="140703" x14ac:dyDescent="0.25"/>
    <row r="140704" x14ac:dyDescent="0.25"/>
    <row r="140705" x14ac:dyDescent="0.25"/>
    <row r="140706" x14ac:dyDescent="0.25"/>
    <row r="140707" x14ac:dyDescent="0.25"/>
    <row r="140708" x14ac:dyDescent="0.25"/>
    <row r="140709" x14ac:dyDescent="0.25"/>
    <row r="140710" x14ac:dyDescent="0.25"/>
    <row r="140711" x14ac:dyDescent="0.25"/>
    <row r="140712" x14ac:dyDescent="0.25"/>
    <row r="140713" x14ac:dyDescent="0.25"/>
    <row r="140714" x14ac:dyDescent="0.25"/>
    <row r="140715" x14ac:dyDescent="0.25"/>
    <row r="140716" x14ac:dyDescent="0.25"/>
    <row r="140717" x14ac:dyDescent="0.25"/>
    <row r="140718" x14ac:dyDescent="0.25"/>
    <row r="140719" x14ac:dyDescent="0.25"/>
    <row r="140720" x14ac:dyDescent="0.25"/>
    <row r="140721" x14ac:dyDescent="0.25"/>
    <row r="140722" x14ac:dyDescent="0.25"/>
    <row r="140723" x14ac:dyDescent="0.25"/>
    <row r="140724" x14ac:dyDescent="0.25"/>
    <row r="140725" x14ac:dyDescent="0.25"/>
    <row r="140726" x14ac:dyDescent="0.25"/>
    <row r="140727" x14ac:dyDescent="0.25"/>
    <row r="140728" x14ac:dyDescent="0.25"/>
    <row r="140729" x14ac:dyDescent="0.25"/>
    <row r="140730" x14ac:dyDescent="0.25"/>
    <row r="140731" x14ac:dyDescent="0.25"/>
    <row r="140732" x14ac:dyDescent="0.25"/>
    <row r="140733" x14ac:dyDescent="0.25"/>
    <row r="140734" x14ac:dyDescent="0.25"/>
    <row r="140735" x14ac:dyDescent="0.25"/>
    <row r="140736" x14ac:dyDescent="0.25"/>
    <row r="140737" x14ac:dyDescent="0.25"/>
    <row r="140738" x14ac:dyDescent="0.25"/>
    <row r="140739" x14ac:dyDescent="0.25"/>
    <row r="140740" x14ac:dyDescent="0.25"/>
    <row r="140741" x14ac:dyDescent="0.25"/>
    <row r="140742" x14ac:dyDescent="0.25"/>
    <row r="140743" x14ac:dyDescent="0.25"/>
    <row r="140744" x14ac:dyDescent="0.25"/>
    <row r="140745" x14ac:dyDescent="0.25"/>
    <row r="140746" x14ac:dyDescent="0.25"/>
    <row r="140747" x14ac:dyDescent="0.25"/>
    <row r="140748" x14ac:dyDescent="0.25"/>
    <row r="140749" x14ac:dyDescent="0.25"/>
    <row r="140750" x14ac:dyDescent="0.25"/>
    <row r="140751" x14ac:dyDescent="0.25"/>
    <row r="140752" x14ac:dyDescent="0.25"/>
    <row r="140753" x14ac:dyDescent="0.25"/>
    <row r="140754" x14ac:dyDescent="0.25"/>
    <row r="140755" x14ac:dyDescent="0.25"/>
    <row r="140756" x14ac:dyDescent="0.25"/>
    <row r="140757" x14ac:dyDescent="0.25"/>
    <row r="140758" x14ac:dyDescent="0.25"/>
    <row r="140759" x14ac:dyDescent="0.25"/>
    <row r="140760" x14ac:dyDescent="0.25"/>
    <row r="140761" x14ac:dyDescent="0.25"/>
    <row r="140762" x14ac:dyDescent="0.25"/>
    <row r="140763" x14ac:dyDescent="0.25"/>
    <row r="140764" x14ac:dyDescent="0.25"/>
    <row r="140765" x14ac:dyDescent="0.25"/>
    <row r="140766" x14ac:dyDescent="0.25"/>
    <row r="140767" x14ac:dyDescent="0.25"/>
    <row r="140768" x14ac:dyDescent="0.25"/>
    <row r="140769" x14ac:dyDescent="0.25"/>
    <row r="140770" x14ac:dyDescent="0.25"/>
    <row r="140771" x14ac:dyDescent="0.25"/>
    <row r="140772" x14ac:dyDescent="0.25"/>
    <row r="140773" x14ac:dyDescent="0.25"/>
    <row r="140774" x14ac:dyDescent="0.25"/>
    <row r="140775" x14ac:dyDescent="0.25"/>
    <row r="140776" x14ac:dyDescent="0.25"/>
    <row r="140777" x14ac:dyDescent="0.25"/>
    <row r="140778" x14ac:dyDescent="0.25"/>
    <row r="140779" x14ac:dyDescent="0.25"/>
    <row r="140780" x14ac:dyDescent="0.25"/>
    <row r="140781" x14ac:dyDescent="0.25"/>
    <row r="140782" x14ac:dyDescent="0.25"/>
    <row r="140783" x14ac:dyDescent="0.25"/>
    <row r="140784" x14ac:dyDescent="0.25"/>
    <row r="140785" x14ac:dyDescent="0.25"/>
    <row r="140786" x14ac:dyDescent="0.25"/>
    <row r="140787" x14ac:dyDescent="0.25"/>
    <row r="140788" x14ac:dyDescent="0.25"/>
    <row r="140789" x14ac:dyDescent="0.25"/>
    <row r="140790" x14ac:dyDescent="0.25"/>
    <row r="140791" x14ac:dyDescent="0.25"/>
    <row r="140792" x14ac:dyDescent="0.25"/>
    <row r="140793" x14ac:dyDescent="0.25"/>
    <row r="140794" x14ac:dyDescent="0.25"/>
    <row r="140795" x14ac:dyDescent="0.25"/>
    <row r="140796" x14ac:dyDescent="0.25"/>
    <row r="140797" x14ac:dyDescent="0.25"/>
    <row r="140798" x14ac:dyDescent="0.25"/>
    <row r="140799" x14ac:dyDescent="0.25"/>
    <row r="140800" x14ac:dyDescent="0.25"/>
    <row r="140801" x14ac:dyDescent="0.25"/>
    <row r="140802" x14ac:dyDescent="0.25"/>
    <row r="140803" x14ac:dyDescent="0.25"/>
    <row r="140804" x14ac:dyDescent="0.25"/>
    <row r="140805" x14ac:dyDescent="0.25"/>
    <row r="140806" x14ac:dyDescent="0.25"/>
    <row r="140807" x14ac:dyDescent="0.25"/>
    <row r="140808" x14ac:dyDescent="0.25"/>
    <row r="140809" x14ac:dyDescent="0.25"/>
    <row r="140810" x14ac:dyDescent="0.25"/>
    <row r="140811" x14ac:dyDescent="0.25"/>
    <row r="140812" x14ac:dyDescent="0.25"/>
    <row r="140813" x14ac:dyDescent="0.25"/>
    <row r="140814" x14ac:dyDescent="0.25"/>
    <row r="140815" x14ac:dyDescent="0.25"/>
    <row r="140816" x14ac:dyDescent="0.25"/>
    <row r="140817" x14ac:dyDescent="0.25"/>
    <row r="140818" x14ac:dyDescent="0.25"/>
    <row r="140819" x14ac:dyDescent="0.25"/>
    <row r="140820" x14ac:dyDescent="0.25"/>
    <row r="140821" x14ac:dyDescent="0.25"/>
    <row r="140822" x14ac:dyDescent="0.25"/>
    <row r="140823" x14ac:dyDescent="0.25"/>
    <row r="140824" x14ac:dyDescent="0.25"/>
    <row r="140825" x14ac:dyDescent="0.25"/>
    <row r="140826" x14ac:dyDescent="0.25"/>
    <row r="140827" x14ac:dyDescent="0.25"/>
    <row r="140828" x14ac:dyDescent="0.25"/>
    <row r="140829" x14ac:dyDescent="0.25"/>
    <row r="140830" x14ac:dyDescent="0.25"/>
    <row r="140831" x14ac:dyDescent="0.25"/>
    <row r="140832" x14ac:dyDescent="0.25"/>
    <row r="140833" x14ac:dyDescent="0.25"/>
    <row r="140834" x14ac:dyDescent="0.25"/>
    <row r="140835" x14ac:dyDescent="0.25"/>
    <row r="140836" x14ac:dyDescent="0.25"/>
    <row r="140837" x14ac:dyDescent="0.25"/>
    <row r="140838" x14ac:dyDescent="0.25"/>
    <row r="140839" x14ac:dyDescent="0.25"/>
    <row r="140840" x14ac:dyDescent="0.25"/>
    <row r="140841" x14ac:dyDescent="0.25"/>
    <row r="140842" x14ac:dyDescent="0.25"/>
    <row r="140843" x14ac:dyDescent="0.25"/>
    <row r="140844" x14ac:dyDescent="0.25"/>
    <row r="140845" x14ac:dyDescent="0.25"/>
    <row r="140846" x14ac:dyDescent="0.25"/>
    <row r="140847" x14ac:dyDescent="0.25"/>
    <row r="140848" x14ac:dyDescent="0.25"/>
    <row r="140849" x14ac:dyDescent="0.25"/>
    <row r="140850" x14ac:dyDescent="0.25"/>
    <row r="140851" x14ac:dyDescent="0.25"/>
    <row r="140852" x14ac:dyDescent="0.25"/>
    <row r="140853" x14ac:dyDescent="0.25"/>
    <row r="140854" x14ac:dyDescent="0.25"/>
    <row r="140855" x14ac:dyDescent="0.25"/>
    <row r="140856" x14ac:dyDescent="0.25"/>
    <row r="140857" x14ac:dyDescent="0.25"/>
    <row r="140858" x14ac:dyDescent="0.25"/>
    <row r="140859" x14ac:dyDescent="0.25"/>
    <row r="140860" x14ac:dyDescent="0.25"/>
    <row r="140861" x14ac:dyDescent="0.25"/>
    <row r="140862" x14ac:dyDescent="0.25"/>
    <row r="140863" x14ac:dyDescent="0.25"/>
    <row r="140864" x14ac:dyDescent="0.25"/>
    <row r="140865" x14ac:dyDescent="0.25"/>
    <row r="140866" x14ac:dyDescent="0.25"/>
    <row r="140867" x14ac:dyDescent="0.25"/>
    <row r="140868" x14ac:dyDescent="0.25"/>
    <row r="140869" x14ac:dyDescent="0.25"/>
    <row r="140870" x14ac:dyDescent="0.25"/>
    <row r="140871" x14ac:dyDescent="0.25"/>
    <row r="140872" x14ac:dyDescent="0.25"/>
    <row r="140873" x14ac:dyDescent="0.25"/>
    <row r="140874" x14ac:dyDescent="0.25"/>
    <row r="140875" x14ac:dyDescent="0.25"/>
    <row r="140876" x14ac:dyDescent="0.25"/>
    <row r="140877" x14ac:dyDescent="0.25"/>
    <row r="140878" x14ac:dyDescent="0.25"/>
    <row r="140879" x14ac:dyDescent="0.25"/>
    <row r="140880" x14ac:dyDescent="0.25"/>
    <row r="140881" x14ac:dyDescent="0.25"/>
    <row r="140882" x14ac:dyDescent="0.25"/>
    <row r="140883" x14ac:dyDescent="0.25"/>
    <row r="140884" x14ac:dyDescent="0.25"/>
    <row r="140885" x14ac:dyDescent="0.25"/>
    <row r="140886" x14ac:dyDescent="0.25"/>
    <row r="140887" x14ac:dyDescent="0.25"/>
    <row r="140888" x14ac:dyDescent="0.25"/>
    <row r="140889" x14ac:dyDescent="0.25"/>
    <row r="140890" x14ac:dyDescent="0.25"/>
    <row r="140891" x14ac:dyDescent="0.25"/>
    <row r="140892" x14ac:dyDescent="0.25"/>
    <row r="140893" x14ac:dyDescent="0.25"/>
    <row r="140894" x14ac:dyDescent="0.25"/>
    <row r="140895" x14ac:dyDescent="0.25"/>
    <row r="140896" x14ac:dyDescent="0.25"/>
    <row r="140897" x14ac:dyDescent="0.25"/>
    <row r="140898" x14ac:dyDescent="0.25"/>
    <row r="140899" x14ac:dyDescent="0.25"/>
    <row r="140900" x14ac:dyDescent="0.25"/>
    <row r="140901" x14ac:dyDescent="0.25"/>
    <row r="140902" x14ac:dyDescent="0.25"/>
    <row r="140903" x14ac:dyDescent="0.25"/>
    <row r="140904" x14ac:dyDescent="0.25"/>
    <row r="140905" x14ac:dyDescent="0.25"/>
    <row r="140906" x14ac:dyDescent="0.25"/>
    <row r="140907" x14ac:dyDescent="0.25"/>
    <row r="140908" x14ac:dyDescent="0.25"/>
    <row r="140909" x14ac:dyDescent="0.25"/>
    <row r="140910" x14ac:dyDescent="0.25"/>
    <row r="140911" x14ac:dyDescent="0.25"/>
    <row r="140912" x14ac:dyDescent="0.25"/>
    <row r="140913" x14ac:dyDescent="0.25"/>
    <row r="140914" x14ac:dyDescent="0.25"/>
    <row r="140915" x14ac:dyDescent="0.25"/>
    <row r="140916" x14ac:dyDescent="0.25"/>
    <row r="140917" x14ac:dyDescent="0.25"/>
    <row r="140918" x14ac:dyDescent="0.25"/>
    <row r="140919" x14ac:dyDescent="0.25"/>
    <row r="140920" x14ac:dyDescent="0.25"/>
    <row r="140921" x14ac:dyDescent="0.25"/>
    <row r="140922" x14ac:dyDescent="0.25"/>
    <row r="140923" x14ac:dyDescent="0.25"/>
    <row r="140924" x14ac:dyDescent="0.25"/>
    <row r="140925" x14ac:dyDescent="0.25"/>
    <row r="140926" x14ac:dyDescent="0.25"/>
    <row r="140927" x14ac:dyDescent="0.25"/>
    <row r="140928" x14ac:dyDescent="0.25"/>
    <row r="140929" x14ac:dyDescent="0.25"/>
    <row r="140930" x14ac:dyDescent="0.25"/>
    <row r="140931" x14ac:dyDescent="0.25"/>
    <row r="140932" x14ac:dyDescent="0.25"/>
    <row r="140933" x14ac:dyDescent="0.25"/>
    <row r="140934" x14ac:dyDescent="0.25"/>
    <row r="140935" x14ac:dyDescent="0.25"/>
    <row r="140936" x14ac:dyDescent="0.25"/>
    <row r="140937" x14ac:dyDescent="0.25"/>
    <row r="140938" x14ac:dyDescent="0.25"/>
    <row r="140939" x14ac:dyDescent="0.25"/>
    <row r="140940" x14ac:dyDescent="0.25"/>
    <row r="140941" x14ac:dyDescent="0.25"/>
    <row r="140942" x14ac:dyDescent="0.25"/>
    <row r="140943" x14ac:dyDescent="0.25"/>
    <row r="140944" x14ac:dyDescent="0.25"/>
    <row r="140945" x14ac:dyDescent="0.25"/>
    <row r="140946" x14ac:dyDescent="0.25"/>
    <row r="140947" x14ac:dyDescent="0.25"/>
    <row r="140948" x14ac:dyDescent="0.25"/>
    <row r="140949" x14ac:dyDescent="0.25"/>
    <row r="140950" x14ac:dyDescent="0.25"/>
    <row r="140951" x14ac:dyDescent="0.25"/>
    <row r="140952" x14ac:dyDescent="0.25"/>
    <row r="140953" x14ac:dyDescent="0.25"/>
    <row r="140954" x14ac:dyDescent="0.25"/>
    <row r="140955" x14ac:dyDescent="0.25"/>
    <row r="140956" x14ac:dyDescent="0.25"/>
    <row r="140957" x14ac:dyDescent="0.25"/>
    <row r="140958" x14ac:dyDescent="0.25"/>
    <row r="140959" x14ac:dyDescent="0.25"/>
    <row r="140960" x14ac:dyDescent="0.25"/>
    <row r="140961" x14ac:dyDescent="0.25"/>
    <row r="140962" x14ac:dyDescent="0.25"/>
    <row r="140963" x14ac:dyDescent="0.25"/>
    <row r="140964" x14ac:dyDescent="0.25"/>
    <row r="140965" x14ac:dyDescent="0.25"/>
    <row r="140966" x14ac:dyDescent="0.25"/>
    <row r="140967" x14ac:dyDescent="0.25"/>
    <row r="140968" x14ac:dyDescent="0.25"/>
    <row r="140969" x14ac:dyDescent="0.25"/>
    <row r="140970" x14ac:dyDescent="0.25"/>
    <row r="140971" x14ac:dyDescent="0.25"/>
    <row r="140972" x14ac:dyDescent="0.25"/>
    <row r="140973" x14ac:dyDescent="0.25"/>
    <row r="140974" x14ac:dyDescent="0.25"/>
    <row r="140975" x14ac:dyDescent="0.25"/>
    <row r="140976" x14ac:dyDescent="0.25"/>
    <row r="140977" x14ac:dyDescent="0.25"/>
    <row r="140978" x14ac:dyDescent="0.25"/>
    <row r="140979" x14ac:dyDescent="0.25"/>
    <row r="140980" x14ac:dyDescent="0.25"/>
    <row r="140981" x14ac:dyDescent="0.25"/>
    <row r="140982" x14ac:dyDescent="0.25"/>
    <row r="140983" x14ac:dyDescent="0.25"/>
    <row r="140984" x14ac:dyDescent="0.25"/>
    <row r="140985" x14ac:dyDescent="0.25"/>
    <row r="140986" x14ac:dyDescent="0.25"/>
    <row r="140987" x14ac:dyDescent="0.25"/>
    <row r="140988" x14ac:dyDescent="0.25"/>
    <row r="140989" x14ac:dyDescent="0.25"/>
    <row r="140990" x14ac:dyDescent="0.25"/>
    <row r="140991" x14ac:dyDescent="0.25"/>
    <row r="140992" x14ac:dyDescent="0.25"/>
    <row r="140993" x14ac:dyDescent="0.25"/>
    <row r="140994" x14ac:dyDescent="0.25"/>
    <row r="140995" x14ac:dyDescent="0.25"/>
    <row r="140996" x14ac:dyDescent="0.25"/>
    <row r="140997" x14ac:dyDescent="0.25"/>
    <row r="140998" x14ac:dyDescent="0.25"/>
    <row r="140999" x14ac:dyDescent="0.25"/>
    <row r="141000" x14ac:dyDescent="0.25"/>
    <row r="141001" x14ac:dyDescent="0.25"/>
    <row r="141002" x14ac:dyDescent="0.25"/>
    <row r="141003" x14ac:dyDescent="0.25"/>
    <row r="141004" x14ac:dyDescent="0.25"/>
    <row r="141005" x14ac:dyDescent="0.25"/>
    <row r="141006" x14ac:dyDescent="0.25"/>
    <row r="141007" x14ac:dyDescent="0.25"/>
    <row r="141008" x14ac:dyDescent="0.25"/>
    <row r="141009" x14ac:dyDescent="0.25"/>
    <row r="141010" x14ac:dyDescent="0.25"/>
    <row r="141011" x14ac:dyDescent="0.25"/>
    <row r="141012" x14ac:dyDescent="0.25"/>
    <row r="141013" x14ac:dyDescent="0.25"/>
    <row r="141014" x14ac:dyDescent="0.25"/>
    <row r="141015" x14ac:dyDescent="0.25"/>
    <row r="141016" x14ac:dyDescent="0.25"/>
    <row r="141017" x14ac:dyDescent="0.25"/>
    <row r="141018" x14ac:dyDescent="0.25"/>
    <row r="141019" x14ac:dyDescent="0.25"/>
    <row r="141020" x14ac:dyDescent="0.25"/>
    <row r="141021" x14ac:dyDescent="0.25"/>
    <row r="141022" x14ac:dyDescent="0.25"/>
    <row r="141023" x14ac:dyDescent="0.25"/>
    <row r="141024" x14ac:dyDescent="0.25"/>
    <row r="141025" x14ac:dyDescent="0.25"/>
    <row r="141026" x14ac:dyDescent="0.25"/>
    <row r="141027" x14ac:dyDescent="0.25"/>
    <row r="141028" x14ac:dyDescent="0.25"/>
    <row r="141029" x14ac:dyDescent="0.25"/>
    <row r="141030" x14ac:dyDescent="0.25"/>
    <row r="141031" x14ac:dyDescent="0.25"/>
    <row r="141032" x14ac:dyDescent="0.25"/>
    <row r="141033" x14ac:dyDescent="0.25"/>
    <row r="141034" x14ac:dyDescent="0.25"/>
    <row r="141035" x14ac:dyDescent="0.25"/>
    <row r="141036" x14ac:dyDescent="0.25"/>
    <row r="141037" x14ac:dyDescent="0.25"/>
    <row r="141038" x14ac:dyDescent="0.25"/>
    <row r="141039" x14ac:dyDescent="0.25"/>
    <row r="141040" x14ac:dyDescent="0.25"/>
    <row r="141041" x14ac:dyDescent="0.25"/>
    <row r="141042" x14ac:dyDescent="0.25"/>
    <row r="141043" x14ac:dyDescent="0.25"/>
    <row r="141044" x14ac:dyDescent="0.25"/>
    <row r="141045" x14ac:dyDescent="0.25"/>
    <row r="141046" x14ac:dyDescent="0.25"/>
    <row r="141047" x14ac:dyDescent="0.25"/>
    <row r="141048" x14ac:dyDescent="0.25"/>
    <row r="141049" x14ac:dyDescent="0.25"/>
    <row r="141050" x14ac:dyDescent="0.25"/>
    <row r="141051" x14ac:dyDescent="0.25"/>
    <row r="141052" x14ac:dyDescent="0.25"/>
    <row r="141053" x14ac:dyDescent="0.25"/>
    <row r="141054" x14ac:dyDescent="0.25"/>
    <row r="141055" x14ac:dyDescent="0.25"/>
    <row r="141056" x14ac:dyDescent="0.25"/>
    <row r="141057" x14ac:dyDescent="0.25"/>
    <row r="141058" x14ac:dyDescent="0.25"/>
    <row r="141059" x14ac:dyDescent="0.25"/>
    <row r="141060" x14ac:dyDescent="0.25"/>
    <row r="141061" x14ac:dyDescent="0.25"/>
    <row r="141062" x14ac:dyDescent="0.25"/>
    <row r="141063" x14ac:dyDescent="0.25"/>
    <row r="141064" x14ac:dyDescent="0.25"/>
    <row r="141065" x14ac:dyDescent="0.25"/>
    <row r="141066" x14ac:dyDescent="0.25"/>
    <row r="141067" x14ac:dyDescent="0.25"/>
    <row r="141068" x14ac:dyDescent="0.25"/>
    <row r="141069" x14ac:dyDescent="0.25"/>
    <row r="141070" x14ac:dyDescent="0.25"/>
    <row r="141071" x14ac:dyDescent="0.25"/>
    <row r="141072" x14ac:dyDescent="0.25"/>
    <row r="141073" x14ac:dyDescent="0.25"/>
    <row r="141074" x14ac:dyDescent="0.25"/>
    <row r="141075" x14ac:dyDescent="0.25"/>
    <row r="141076" x14ac:dyDescent="0.25"/>
    <row r="141077" x14ac:dyDescent="0.25"/>
    <row r="141078" x14ac:dyDescent="0.25"/>
    <row r="141079" x14ac:dyDescent="0.25"/>
    <row r="141080" x14ac:dyDescent="0.25"/>
    <row r="141081" x14ac:dyDescent="0.25"/>
    <row r="141082" x14ac:dyDescent="0.25"/>
    <row r="141083" x14ac:dyDescent="0.25"/>
    <row r="141084" x14ac:dyDescent="0.25"/>
    <row r="141085" x14ac:dyDescent="0.25"/>
    <row r="141086" x14ac:dyDescent="0.25"/>
    <row r="141087" x14ac:dyDescent="0.25"/>
    <row r="141088" x14ac:dyDescent="0.25"/>
    <row r="141089" x14ac:dyDescent="0.25"/>
    <row r="141090" x14ac:dyDescent="0.25"/>
    <row r="141091" x14ac:dyDescent="0.25"/>
    <row r="141092" x14ac:dyDescent="0.25"/>
    <row r="141093" x14ac:dyDescent="0.25"/>
    <row r="141094" x14ac:dyDescent="0.25"/>
    <row r="141095" x14ac:dyDescent="0.25"/>
    <row r="141096" x14ac:dyDescent="0.25"/>
    <row r="141097" x14ac:dyDescent="0.25"/>
    <row r="141098" x14ac:dyDescent="0.25"/>
    <row r="141099" x14ac:dyDescent="0.25"/>
    <row r="141100" x14ac:dyDescent="0.25"/>
    <row r="141101" x14ac:dyDescent="0.25"/>
    <row r="141102" x14ac:dyDescent="0.25"/>
    <row r="141103" x14ac:dyDescent="0.25"/>
    <row r="141104" x14ac:dyDescent="0.25"/>
    <row r="141105" x14ac:dyDescent="0.25"/>
    <row r="141106" x14ac:dyDescent="0.25"/>
    <row r="141107" x14ac:dyDescent="0.25"/>
    <row r="141108" x14ac:dyDescent="0.25"/>
    <row r="141109" x14ac:dyDescent="0.25"/>
    <row r="141110" x14ac:dyDescent="0.25"/>
    <row r="141111" x14ac:dyDescent="0.25"/>
    <row r="141112" x14ac:dyDescent="0.25"/>
    <row r="141113" x14ac:dyDescent="0.25"/>
    <row r="141114" x14ac:dyDescent="0.25"/>
    <row r="141115" x14ac:dyDescent="0.25"/>
    <row r="141116" x14ac:dyDescent="0.25"/>
    <row r="141117" x14ac:dyDescent="0.25"/>
    <row r="141118" x14ac:dyDescent="0.25"/>
    <row r="141119" x14ac:dyDescent="0.25"/>
    <row r="141120" x14ac:dyDescent="0.25"/>
    <row r="141121" x14ac:dyDescent="0.25"/>
    <row r="141122" x14ac:dyDescent="0.25"/>
    <row r="141123" x14ac:dyDescent="0.25"/>
    <row r="141124" x14ac:dyDescent="0.25"/>
    <row r="141125" x14ac:dyDescent="0.25"/>
    <row r="141126" x14ac:dyDescent="0.25"/>
    <row r="141127" x14ac:dyDescent="0.25"/>
    <row r="141128" x14ac:dyDescent="0.25"/>
    <row r="141129" x14ac:dyDescent="0.25"/>
    <row r="141130" x14ac:dyDescent="0.25"/>
    <row r="141131" x14ac:dyDescent="0.25"/>
    <row r="141132" x14ac:dyDescent="0.25"/>
    <row r="141133" x14ac:dyDescent="0.25"/>
    <row r="141134" x14ac:dyDescent="0.25"/>
    <row r="141135" x14ac:dyDescent="0.25"/>
    <row r="141136" x14ac:dyDescent="0.25"/>
    <row r="141137" x14ac:dyDescent="0.25"/>
    <row r="141138" x14ac:dyDescent="0.25"/>
    <row r="141139" x14ac:dyDescent="0.25"/>
    <row r="141140" x14ac:dyDescent="0.25"/>
    <row r="141141" x14ac:dyDescent="0.25"/>
    <row r="141142" x14ac:dyDescent="0.25"/>
    <row r="141143" x14ac:dyDescent="0.25"/>
    <row r="141144" x14ac:dyDescent="0.25"/>
    <row r="141145" x14ac:dyDescent="0.25"/>
    <row r="141146" x14ac:dyDescent="0.25"/>
    <row r="141147" x14ac:dyDescent="0.25"/>
    <row r="141148" x14ac:dyDescent="0.25"/>
    <row r="141149" x14ac:dyDescent="0.25"/>
    <row r="141150" x14ac:dyDescent="0.25"/>
    <row r="141151" x14ac:dyDescent="0.25"/>
    <row r="141152" x14ac:dyDescent="0.25"/>
    <row r="141153" x14ac:dyDescent="0.25"/>
    <row r="141154" x14ac:dyDescent="0.25"/>
    <row r="141155" x14ac:dyDescent="0.25"/>
    <row r="141156" x14ac:dyDescent="0.25"/>
    <row r="141157" x14ac:dyDescent="0.25"/>
    <row r="141158" x14ac:dyDescent="0.25"/>
    <row r="141159" x14ac:dyDescent="0.25"/>
    <row r="141160" x14ac:dyDescent="0.25"/>
    <row r="141161" x14ac:dyDescent="0.25"/>
    <row r="141162" x14ac:dyDescent="0.25"/>
    <row r="141163" x14ac:dyDescent="0.25"/>
    <row r="141164" x14ac:dyDescent="0.25"/>
    <row r="141165" x14ac:dyDescent="0.25"/>
    <row r="141166" x14ac:dyDescent="0.25"/>
    <row r="141167" x14ac:dyDescent="0.25"/>
    <row r="141168" x14ac:dyDescent="0.25"/>
    <row r="141169" x14ac:dyDescent="0.25"/>
    <row r="141170" x14ac:dyDescent="0.25"/>
    <row r="141171" x14ac:dyDescent="0.25"/>
    <row r="141172" x14ac:dyDescent="0.25"/>
    <row r="141173" x14ac:dyDescent="0.25"/>
    <row r="141174" x14ac:dyDescent="0.25"/>
    <row r="141175" x14ac:dyDescent="0.25"/>
    <row r="141176" x14ac:dyDescent="0.25"/>
    <row r="141177" x14ac:dyDescent="0.25"/>
    <row r="141178" x14ac:dyDescent="0.25"/>
    <row r="141179" x14ac:dyDescent="0.25"/>
    <row r="141180" x14ac:dyDescent="0.25"/>
    <row r="141181" x14ac:dyDescent="0.25"/>
    <row r="141182" x14ac:dyDescent="0.25"/>
    <row r="141183" x14ac:dyDescent="0.25"/>
    <row r="141184" x14ac:dyDescent="0.25"/>
    <row r="141185" x14ac:dyDescent="0.25"/>
    <row r="141186" x14ac:dyDescent="0.25"/>
    <row r="141187" x14ac:dyDescent="0.25"/>
    <row r="141188" x14ac:dyDescent="0.25"/>
    <row r="141189" x14ac:dyDescent="0.25"/>
    <row r="141190" x14ac:dyDescent="0.25"/>
    <row r="141191" x14ac:dyDescent="0.25"/>
    <row r="141192" x14ac:dyDescent="0.25"/>
    <row r="141193" x14ac:dyDescent="0.25"/>
    <row r="141194" x14ac:dyDescent="0.25"/>
    <row r="141195" x14ac:dyDescent="0.25"/>
    <row r="141196" x14ac:dyDescent="0.25"/>
    <row r="141197" x14ac:dyDescent="0.25"/>
    <row r="141198" x14ac:dyDescent="0.25"/>
    <row r="141199" x14ac:dyDescent="0.25"/>
    <row r="141200" x14ac:dyDescent="0.25"/>
    <row r="141201" x14ac:dyDescent="0.25"/>
    <row r="141202" x14ac:dyDescent="0.25"/>
    <row r="141203" x14ac:dyDescent="0.25"/>
    <row r="141204" x14ac:dyDescent="0.25"/>
    <row r="141205" x14ac:dyDescent="0.25"/>
    <row r="141206" x14ac:dyDescent="0.25"/>
    <row r="141207" x14ac:dyDescent="0.25"/>
    <row r="141208" x14ac:dyDescent="0.25"/>
    <row r="141209" x14ac:dyDescent="0.25"/>
    <row r="141210" x14ac:dyDescent="0.25"/>
    <row r="141211" x14ac:dyDescent="0.25"/>
    <row r="141212" x14ac:dyDescent="0.25"/>
    <row r="141213" x14ac:dyDescent="0.25"/>
    <row r="141214" x14ac:dyDescent="0.25"/>
    <row r="141215" x14ac:dyDescent="0.25"/>
    <row r="141216" x14ac:dyDescent="0.25"/>
    <row r="141217" x14ac:dyDescent="0.25"/>
    <row r="141218" x14ac:dyDescent="0.25"/>
    <row r="141219" x14ac:dyDescent="0.25"/>
    <row r="141220" x14ac:dyDescent="0.25"/>
    <row r="141221" x14ac:dyDescent="0.25"/>
    <row r="141222" x14ac:dyDescent="0.25"/>
    <row r="141223" x14ac:dyDescent="0.25"/>
    <row r="141224" x14ac:dyDescent="0.25"/>
    <row r="141225" x14ac:dyDescent="0.25"/>
    <row r="141226" x14ac:dyDescent="0.25"/>
    <row r="141227" x14ac:dyDescent="0.25"/>
    <row r="141228" x14ac:dyDescent="0.25"/>
    <row r="141229" x14ac:dyDescent="0.25"/>
    <row r="141230" x14ac:dyDescent="0.25"/>
    <row r="141231" x14ac:dyDescent="0.25"/>
    <row r="141232" x14ac:dyDescent="0.25"/>
    <row r="141233" x14ac:dyDescent="0.25"/>
    <row r="141234" x14ac:dyDescent="0.25"/>
    <row r="141235" x14ac:dyDescent="0.25"/>
    <row r="141236" x14ac:dyDescent="0.25"/>
    <row r="141237" x14ac:dyDescent="0.25"/>
    <row r="141238" x14ac:dyDescent="0.25"/>
    <row r="141239" x14ac:dyDescent="0.25"/>
    <row r="141240" x14ac:dyDescent="0.25"/>
    <row r="141241" x14ac:dyDescent="0.25"/>
    <row r="141242" x14ac:dyDescent="0.25"/>
    <row r="141243" x14ac:dyDescent="0.25"/>
    <row r="141244" x14ac:dyDescent="0.25"/>
    <row r="141245" x14ac:dyDescent="0.25"/>
    <row r="141246" x14ac:dyDescent="0.25"/>
    <row r="141247" x14ac:dyDescent="0.25"/>
    <row r="141248" x14ac:dyDescent="0.25"/>
    <row r="141249" x14ac:dyDescent="0.25"/>
    <row r="141250" x14ac:dyDescent="0.25"/>
    <row r="141251" x14ac:dyDescent="0.25"/>
    <row r="141252" x14ac:dyDescent="0.25"/>
    <row r="141253" x14ac:dyDescent="0.25"/>
    <row r="141254" x14ac:dyDescent="0.25"/>
    <row r="141255" x14ac:dyDescent="0.25"/>
    <row r="141256" x14ac:dyDescent="0.25"/>
    <row r="141257" x14ac:dyDescent="0.25"/>
    <row r="141258" x14ac:dyDescent="0.25"/>
    <row r="141259" x14ac:dyDescent="0.25"/>
    <row r="141260" x14ac:dyDescent="0.25"/>
    <row r="141261" x14ac:dyDescent="0.25"/>
    <row r="141262" x14ac:dyDescent="0.25"/>
    <row r="141263" x14ac:dyDescent="0.25"/>
    <row r="141264" x14ac:dyDescent="0.25"/>
    <row r="141265" x14ac:dyDescent="0.25"/>
    <row r="141266" x14ac:dyDescent="0.25"/>
    <row r="141267" x14ac:dyDescent="0.25"/>
    <row r="141268" x14ac:dyDescent="0.25"/>
    <row r="141269" x14ac:dyDescent="0.25"/>
    <row r="141270" x14ac:dyDescent="0.25"/>
    <row r="141271" x14ac:dyDescent="0.25"/>
    <row r="141272" x14ac:dyDescent="0.25"/>
    <row r="141273" x14ac:dyDescent="0.25"/>
    <row r="141274" x14ac:dyDescent="0.25"/>
    <row r="141275" x14ac:dyDescent="0.25"/>
    <row r="141276" x14ac:dyDescent="0.25"/>
    <row r="141277" x14ac:dyDescent="0.25"/>
    <row r="141278" x14ac:dyDescent="0.25"/>
    <row r="141279" x14ac:dyDescent="0.25"/>
    <row r="141280" x14ac:dyDescent="0.25"/>
    <row r="141281" x14ac:dyDescent="0.25"/>
    <row r="141282" x14ac:dyDescent="0.25"/>
    <row r="141283" x14ac:dyDescent="0.25"/>
    <row r="141284" x14ac:dyDescent="0.25"/>
    <row r="141285" x14ac:dyDescent="0.25"/>
    <row r="141286" x14ac:dyDescent="0.25"/>
    <row r="141287" x14ac:dyDescent="0.25"/>
    <row r="141288" x14ac:dyDescent="0.25"/>
    <row r="141289" x14ac:dyDescent="0.25"/>
    <row r="141290" x14ac:dyDescent="0.25"/>
    <row r="141291" x14ac:dyDescent="0.25"/>
    <row r="141292" x14ac:dyDescent="0.25"/>
    <row r="141293" x14ac:dyDescent="0.25"/>
    <row r="141294" x14ac:dyDescent="0.25"/>
    <row r="141295" x14ac:dyDescent="0.25"/>
    <row r="141296" x14ac:dyDescent="0.25"/>
    <row r="141297" x14ac:dyDescent="0.25"/>
    <row r="141298" x14ac:dyDescent="0.25"/>
    <row r="141299" x14ac:dyDescent="0.25"/>
    <row r="141300" x14ac:dyDescent="0.25"/>
    <row r="141301" x14ac:dyDescent="0.25"/>
    <row r="141302" x14ac:dyDescent="0.25"/>
    <row r="141303" x14ac:dyDescent="0.25"/>
    <row r="141304" x14ac:dyDescent="0.25"/>
    <row r="141305" x14ac:dyDescent="0.25"/>
    <row r="141306" x14ac:dyDescent="0.25"/>
    <row r="141307" x14ac:dyDescent="0.25"/>
    <row r="141308" x14ac:dyDescent="0.25"/>
    <row r="141309" x14ac:dyDescent="0.25"/>
    <row r="141310" x14ac:dyDescent="0.25"/>
    <row r="141311" x14ac:dyDescent="0.25"/>
    <row r="141312" x14ac:dyDescent="0.25"/>
    <row r="141313" x14ac:dyDescent="0.25"/>
    <row r="141314" x14ac:dyDescent="0.25"/>
    <row r="141315" x14ac:dyDescent="0.25"/>
    <row r="141316" x14ac:dyDescent="0.25"/>
    <row r="141317" x14ac:dyDescent="0.25"/>
    <row r="141318" x14ac:dyDescent="0.25"/>
    <row r="141319" x14ac:dyDescent="0.25"/>
    <row r="141320" x14ac:dyDescent="0.25"/>
    <row r="141321" x14ac:dyDescent="0.25"/>
    <row r="141322" x14ac:dyDescent="0.25"/>
    <row r="141323" x14ac:dyDescent="0.25"/>
    <row r="141324" x14ac:dyDescent="0.25"/>
    <row r="141325" x14ac:dyDescent="0.25"/>
    <row r="141326" x14ac:dyDescent="0.25"/>
    <row r="141327" x14ac:dyDescent="0.25"/>
    <row r="141328" x14ac:dyDescent="0.25"/>
    <row r="141329" x14ac:dyDescent="0.25"/>
    <row r="141330" x14ac:dyDescent="0.25"/>
    <row r="141331" x14ac:dyDescent="0.25"/>
    <row r="141332" x14ac:dyDescent="0.25"/>
    <row r="141333" x14ac:dyDescent="0.25"/>
    <row r="141334" x14ac:dyDescent="0.25"/>
    <row r="141335" x14ac:dyDescent="0.25"/>
    <row r="141336" x14ac:dyDescent="0.25"/>
    <row r="141337" x14ac:dyDescent="0.25"/>
    <row r="141338" x14ac:dyDescent="0.25"/>
    <row r="141339" x14ac:dyDescent="0.25"/>
    <row r="141340" x14ac:dyDescent="0.25"/>
    <row r="141341" x14ac:dyDescent="0.25"/>
    <row r="141342" x14ac:dyDescent="0.25"/>
    <row r="141343" x14ac:dyDescent="0.25"/>
    <row r="141344" x14ac:dyDescent="0.25"/>
    <row r="141345" x14ac:dyDescent="0.25"/>
    <row r="141346" x14ac:dyDescent="0.25"/>
    <row r="141347" x14ac:dyDescent="0.25"/>
    <row r="141348" x14ac:dyDescent="0.25"/>
    <row r="141349" x14ac:dyDescent="0.25"/>
    <row r="141350" x14ac:dyDescent="0.25"/>
    <row r="141351" x14ac:dyDescent="0.25"/>
    <row r="141352" x14ac:dyDescent="0.25"/>
    <row r="141353" x14ac:dyDescent="0.25"/>
    <row r="141354" x14ac:dyDescent="0.25"/>
    <row r="141355" x14ac:dyDescent="0.25"/>
    <row r="141356" x14ac:dyDescent="0.25"/>
    <row r="141357" x14ac:dyDescent="0.25"/>
    <row r="141358" x14ac:dyDescent="0.25"/>
    <row r="141359" x14ac:dyDescent="0.25"/>
    <row r="141360" x14ac:dyDescent="0.25"/>
    <row r="141361" x14ac:dyDescent="0.25"/>
    <row r="141362" x14ac:dyDescent="0.25"/>
    <row r="141363" x14ac:dyDescent="0.25"/>
    <row r="141364" x14ac:dyDescent="0.25"/>
    <row r="141365" x14ac:dyDescent="0.25"/>
    <row r="141366" x14ac:dyDescent="0.25"/>
    <row r="141367" x14ac:dyDescent="0.25"/>
    <row r="141368" x14ac:dyDescent="0.25"/>
    <row r="141369" x14ac:dyDescent="0.25"/>
    <row r="141370" x14ac:dyDescent="0.25"/>
    <row r="141371" x14ac:dyDescent="0.25"/>
    <row r="141372" x14ac:dyDescent="0.25"/>
    <row r="141373" x14ac:dyDescent="0.25"/>
    <row r="141374" x14ac:dyDescent="0.25"/>
    <row r="141375" x14ac:dyDescent="0.25"/>
    <row r="141376" x14ac:dyDescent="0.25"/>
    <row r="141377" x14ac:dyDescent="0.25"/>
    <row r="141378" x14ac:dyDescent="0.25"/>
    <row r="141379" x14ac:dyDescent="0.25"/>
    <row r="141380" x14ac:dyDescent="0.25"/>
    <row r="141381" x14ac:dyDescent="0.25"/>
    <row r="141382" x14ac:dyDescent="0.25"/>
    <row r="141383" x14ac:dyDescent="0.25"/>
    <row r="141384" x14ac:dyDescent="0.25"/>
    <row r="141385" x14ac:dyDescent="0.25"/>
    <row r="141386" x14ac:dyDescent="0.25"/>
    <row r="141387" x14ac:dyDescent="0.25"/>
    <row r="141388" x14ac:dyDescent="0.25"/>
    <row r="141389" x14ac:dyDescent="0.25"/>
    <row r="141390" x14ac:dyDescent="0.25"/>
    <row r="141391" x14ac:dyDescent="0.25"/>
    <row r="141392" x14ac:dyDescent="0.25"/>
    <row r="141393" x14ac:dyDescent="0.25"/>
    <row r="141394" x14ac:dyDescent="0.25"/>
    <row r="141395" x14ac:dyDescent="0.25"/>
    <row r="141396" x14ac:dyDescent="0.25"/>
    <row r="141397" x14ac:dyDescent="0.25"/>
    <row r="141398" x14ac:dyDescent="0.25"/>
    <row r="141399" x14ac:dyDescent="0.25"/>
    <row r="141400" x14ac:dyDescent="0.25"/>
    <row r="141401" x14ac:dyDescent="0.25"/>
    <row r="141402" x14ac:dyDescent="0.25"/>
    <row r="141403" x14ac:dyDescent="0.25"/>
    <row r="141404" x14ac:dyDescent="0.25"/>
    <row r="141405" x14ac:dyDescent="0.25"/>
    <row r="141406" x14ac:dyDescent="0.25"/>
    <row r="141407" x14ac:dyDescent="0.25"/>
    <row r="141408" x14ac:dyDescent="0.25"/>
    <row r="141409" x14ac:dyDescent="0.25"/>
    <row r="141410" x14ac:dyDescent="0.25"/>
    <row r="141411" x14ac:dyDescent="0.25"/>
    <row r="141412" x14ac:dyDescent="0.25"/>
    <row r="141413" x14ac:dyDescent="0.25"/>
    <row r="141414" x14ac:dyDescent="0.25"/>
    <row r="141415" x14ac:dyDescent="0.25"/>
    <row r="141416" x14ac:dyDescent="0.25"/>
    <row r="141417" x14ac:dyDescent="0.25"/>
    <row r="141418" x14ac:dyDescent="0.25"/>
    <row r="141419" x14ac:dyDescent="0.25"/>
    <row r="141420" x14ac:dyDescent="0.25"/>
    <row r="141421" x14ac:dyDescent="0.25"/>
    <row r="141422" x14ac:dyDescent="0.25"/>
    <row r="141423" x14ac:dyDescent="0.25"/>
    <row r="141424" x14ac:dyDescent="0.25"/>
    <row r="141425" x14ac:dyDescent="0.25"/>
    <row r="141426" x14ac:dyDescent="0.25"/>
    <row r="141427" x14ac:dyDescent="0.25"/>
    <row r="141428" x14ac:dyDescent="0.25"/>
    <row r="141429" x14ac:dyDescent="0.25"/>
    <row r="141430" x14ac:dyDescent="0.25"/>
    <row r="141431" x14ac:dyDescent="0.25"/>
    <row r="141432" x14ac:dyDescent="0.25"/>
    <row r="141433" x14ac:dyDescent="0.25"/>
    <row r="141434" x14ac:dyDescent="0.25"/>
    <row r="141435" x14ac:dyDescent="0.25"/>
    <row r="141436" x14ac:dyDescent="0.25"/>
    <row r="141437" x14ac:dyDescent="0.25"/>
    <row r="141438" x14ac:dyDescent="0.25"/>
    <row r="141439" x14ac:dyDescent="0.25"/>
    <row r="141440" x14ac:dyDescent="0.25"/>
    <row r="141441" x14ac:dyDescent="0.25"/>
    <row r="141442" x14ac:dyDescent="0.25"/>
    <row r="141443" x14ac:dyDescent="0.25"/>
    <row r="141444" x14ac:dyDescent="0.25"/>
    <row r="141445" x14ac:dyDescent="0.25"/>
    <row r="141446" x14ac:dyDescent="0.25"/>
    <row r="141447" x14ac:dyDescent="0.25"/>
    <row r="141448" x14ac:dyDescent="0.25"/>
    <row r="141449" x14ac:dyDescent="0.25"/>
    <row r="141450" x14ac:dyDescent="0.25"/>
    <row r="141451" x14ac:dyDescent="0.25"/>
    <row r="141452" x14ac:dyDescent="0.25"/>
    <row r="141453" x14ac:dyDescent="0.25"/>
    <row r="141454" x14ac:dyDescent="0.25"/>
    <row r="141455" x14ac:dyDescent="0.25"/>
    <row r="141456" x14ac:dyDescent="0.25"/>
    <row r="141457" x14ac:dyDescent="0.25"/>
    <row r="141458" x14ac:dyDescent="0.25"/>
    <row r="141459" x14ac:dyDescent="0.25"/>
    <row r="141460" x14ac:dyDescent="0.25"/>
    <row r="141461" x14ac:dyDescent="0.25"/>
    <row r="141462" x14ac:dyDescent="0.25"/>
    <row r="141463" x14ac:dyDescent="0.25"/>
    <row r="141464" x14ac:dyDescent="0.25"/>
    <row r="141465" x14ac:dyDescent="0.25"/>
    <row r="141466" x14ac:dyDescent="0.25"/>
    <row r="141467" x14ac:dyDescent="0.25"/>
    <row r="141468" x14ac:dyDescent="0.25"/>
    <row r="141469" x14ac:dyDescent="0.25"/>
    <row r="141470" x14ac:dyDescent="0.25"/>
    <row r="141471" x14ac:dyDescent="0.25"/>
    <row r="141472" x14ac:dyDescent="0.25"/>
    <row r="141473" x14ac:dyDescent="0.25"/>
    <row r="141474" x14ac:dyDescent="0.25"/>
    <row r="141475" x14ac:dyDescent="0.25"/>
    <row r="141476" x14ac:dyDescent="0.25"/>
    <row r="141477" x14ac:dyDescent="0.25"/>
    <row r="141478" x14ac:dyDescent="0.25"/>
    <row r="141479" x14ac:dyDescent="0.25"/>
    <row r="141480" x14ac:dyDescent="0.25"/>
    <row r="141481" x14ac:dyDescent="0.25"/>
    <row r="141482" x14ac:dyDescent="0.25"/>
    <row r="141483" x14ac:dyDescent="0.25"/>
    <row r="141484" x14ac:dyDescent="0.25"/>
    <row r="141485" x14ac:dyDescent="0.25"/>
    <row r="141486" x14ac:dyDescent="0.25"/>
    <row r="141487" x14ac:dyDescent="0.25"/>
    <row r="141488" x14ac:dyDescent="0.25"/>
    <row r="141489" x14ac:dyDescent="0.25"/>
    <row r="141490" x14ac:dyDescent="0.25"/>
    <row r="141491" x14ac:dyDescent="0.25"/>
    <row r="141492" x14ac:dyDescent="0.25"/>
    <row r="141493" x14ac:dyDescent="0.25"/>
    <row r="141494" x14ac:dyDescent="0.25"/>
    <row r="141495" x14ac:dyDescent="0.25"/>
    <row r="141496" x14ac:dyDescent="0.25"/>
    <row r="141497" x14ac:dyDescent="0.25"/>
    <row r="141498" x14ac:dyDescent="0.25"/>
    <row r="141499" x14ac:dyDescent="0.25"/>
    <row r="141500" x14ac:dyDescent="0.25"/>
    <row r="141501" x14ac:dyDescent="0.25"/>
    <row r="141502" x14ac:dyDescent="0.25"/>
    <row r="141503" x14ac:dyDescent="0.25"/>
    <row r="141504" x14ac:dyDescent="0.25"/>
    <row r="141505" x14ac:dyDescent="0.25"/>
    <row r="141506" x14ac:dyDescent="0.25"/>
    <row r="141507" x14ac:dyDescent="0.25"/>
    <row r="141508" x14ac:dyDescent="0.25"/>
    <row r="141509" x14ac:dyDescent="0.25"/>
    <row r="141510" x14ac:dyDescent="0.25"/>
    <row r="141511" x14ac:dyDescent="0.25"/>
    <row r="141512" x14ac:dyDescent="0.25"/>
    <row r="141513" x14ac:dyDescent="0.25"/>
    <row r="141514" x14ac:dyDescent="0.25"/>
    <row r="141515" x14ac:dyDescent="0.25"/>
    <row r="141516" x14ac:dyDescent="0.25"/>
    <row r="141517" x14ac:dyDescent="0.25"/>
    <row r="141518" x14ac:dyDescent="0.25"/>
    <row r="141519" x14ac:dyDescent="0.25"/>
    <row r="141520" x14ac:dyDescent="0.25"/>
    <row r="141521" x14ac:dyDescent="0.25"/>
    <row r="141522" x14ac:dyDescent="0.25"/>
    <row r="141523" x14ac:dyDescent="0.25"/>
    <row r="141524" x14ac:dyDescent="0.25"/>
    <row r="141525" x14ac:dyDescent="0.25"/>
    <row r="141526" x14ac:dyDescent="0.25"/>
    <row r="141527" x14ac:dyDescent="0.25"/>
    <row r="141528" x14ac:dyDescent="0.25"/>
    <row r="141529" x14ac:dyDescent="0.25"/>
    <row r="141530" x14ac:dyDescent="0.25"/>
    <row r="141531" x14ac:dyDescent="0.25"/>
    <row r="141532" x14ac:dyDescent="0.25"/>
    <row r="141533" x14ac:dyDescent="0.25"/>
    <row r="141534" x14ac:dyDescent="0.25"/>
    <row r="141535" x14ac:dyDescent="0.25"/>
    <row r="141536" x14ac:dyDescent="0.25"/>
    <row r="141537" x14ac:dyDescent="0.25"/>
    <row r="141538" x14ac:dyDescent="0.25"/>
    <row r="141539" x14ac:dyDescent="0.25"/>
    <row r="141540" x14ac:dyDescent="0.25"/>
    <row r="141541" x14ac:dyDescent="0.25"/>
    <row r="141542" x14ac:dyDescent="0.25"/>
    <row r="141543" x14ac:dyDescent="0.25"/>
    <row r="141544" x14ac:dyDescent="0.25"/>
    <row r="141545" x14ac:dyDescent="0.25"/>
    <row r="141546" x14ac:dyDescent="0.25"/>
    <row r="141547" x14ac:dyDescent="0.25"/>
    <row r="141548" x14ac:dyDescent="0.25"/>
    <row r="141549" x14ac:dyDescent="0.25"/>
    <row r="141550" x14ac:dyDescent="0.25"/>
    <row r="141551" x14ac:dyDescent="0.25"/>
    <row r="141552" x14ac:dyDescent="0.25"/>
    <row r="141553" x14ac:dyDescent="0.25"/>
    <row r="141554" x14ac:dyDescent="0.25"/>
    <row r="141555" x14ac:dyDescent="0.25"/>
    <row r="141556" x14ac:dyDescent="0.25"/>
    <row r="141557" x14ac:dyDescent="0.25"/>
    <row r="141558" x14ac:dyDescent="0.25"/>
    <row r="141559" x14ac:dyDescent="0.25"/>
    <row r="141560" x14ac:dyDescent="0.25"/>
    <row r="141561" x14ac:dyDescent="0.25"/>
    <row r="141562" x14ac:dyDescent="0.25"/>
    <row r="141563" x14ac:dyDescent="0.25"/>
    <row r="141564" x14ac:dyDescent="0.25"/>
    <row r="141565" x14ac:dyDescent="0.25"/>
    <row r="141566" x14ac:dyDescent="0.25"/>
    <row r="141567" x14ac:dyDescent="0.25"/>
    <row r="141568" x14ac:dyDescent="0.25"/>
    <row r="141569" x14ac:dyDescent="0.25"/>
    <row r="141570" x14ac:dyDescent="0.25"/>
    <row r="141571" x14ac:dyDescent="0.25"/>
    <row r="141572" x14ac:dyDescent="0.25"/>
    <row r="141573" x14ac:dyDescent="0.25"/>
    <row r="141574" x14ac:dyDescent="0.25"/>
    <row r="141575" x14ac:dyDescent="0.25"/>
    <row r="141576" x14ac:dyDescent="0.25"/>
    <row r="141577" x14ac:dyDescent="0.25"/>
    <row r="141578" x14ac:dyDescent="0.25"/>
    <row r="141579" x14ac:dyDescent="0.25"/>
    <row r="141580" x14ac:dyDescent="0.25"/>
    <row r="141581" x14ac:dyDescent="0.25"/>
    <row r="141582" x14ac:dyDescent="0.25"/>
    <row r="141583" x14ac:dyDescent="0.25"/>
    <row r="141584" x14ac:dyDescent="0.25"/>
    <row r="141585" x14ac:dyDescent="0.25"/>
    <row r="141586" x14ac:dyDescent="0.25"/>
    <row r="141587" x14ac:dyDescent="0.25"/>
    <row r="141588" x14ac:dyDescent="0.25"/>
    <row r="141589" x14ac:dyDescent="0.25"/>
    <row r="141590" x14ac:dyDescent="0.25"/>
    <row r="141591" x14ac:dyDescent="0.25"/>
    <row r="141592" x14ac:dyDescent="0.25"/>
    <row r="141593" x14ac:dyDescent="0.25"/>
    <row r="141594" x14ac:dyDescent="0.25"/>
    <row r="141595" x14ac:dyDescent="0.25"/>
    <row r="141596" x14ac:dyDescent="0.25"/>
    <row r="141597" x14ac:dyDescent="0.25"/>
    <row r="141598" x14ac:dyDescent="0.25"/>
    <row r="141599" x14ac:dyDescent="0.25"/>
    <row r="141600" x14ac:dyDescent="0.25"/>
    <row r="141601" x14ac:dyDescent="0.25"/>
    <row r="141602" x14ac:dyDescent="0.25"/>
    <row r="141603" x14ac:dyDescent="0.25"/>
    <row r="141604" x14ac:dyDescent="0.25"/>
    <row r="141605" x14ac:dyDescent="0.25"/>
    <row r="141606" x14ac:dyDescent="0.25"/>
    <row r="141607" x14ac:dyDescent="0.25"/>
    <row r="141608" x14ac:dyDescent="0.25"/>
    <row r="141609" x14ac:dyDescent="0.25"/>
    <row r="141610" x14ac:dyDescent="0.25"/>
    <row r="141611" x14ac:dyDescent="0.25"/>
    <row r="141612" x14ac:dyDescent="0.25"/>
    <row r="141613" x14ac:dyDescent="0.25"/>
    <row r="141614" x14ac:dyDescent="0.25"/>
    <row r="141615" x14ac:dyDescent="0.25"/>
    <row r="141616" x14ac:dyDescent="0.25"/>
    <row r="141617" x14ac:dyDescent="0.25"/>
    <row r="141618" x14ac:dyDescent="0.25"/>
    <row r="141619" x14ac:dyDescent="0.25"/>
    <row r="141620" x14ac:dyDescent="0.25"/>
    <row r="141621" x14ac:dyDescent="0.25"/>
    <row r="141622" x14ac:dyDescent="0.25"/>
    <row r="141623" x14ac:dyDescent="0.25"/>
    <row r="141624" x14ac:dyDescent="0.25"/>
    <row r="141625" x14ac:dyDescent="0.25"/>
    <row r="141626" x14ac:dyDescent="0.25"/>
    <row r="141627" x14ac:dyDescent="0.25"/>
    <row r="141628" x14ac:dyDescent="0.25"/>
    <row r="141629" x14ac:dyDescent="0.25"/>
    <row r="141630" x14ac:dyDescent="0.25"/>
    <row r="141631" x14ac:dyDescent="0.25"/>
    <row r="141632" x14ac:dyDescent="0.25"/>
    <row r="141633" x14ac:dyDescent="0.25"/>
    <row r="141634" x14ac:dyDescent="0.25"/>
    <row r="141635" x14ac:dyDescent="0.25"/>
    <row r="141636" x14ac:dyDescent="0.25"/>
    <row r="141637" x14ac:dyDescent="0.25"/>
    <row r="141638" x14ac:dyDescent="0.25"/>
    <row r="141639" x14ac:dyDescent="0.25"/>
    <row r="141640" x14ac:dyDescent="0.25"/>
    <row r="141641" x14ac:dyDescent="0.25"/>
    <row r="141642" x14ac:dyDescent="0.25"/>
    <row r="141643" x14ac:dyDescent="0.25"/>
    <row r="141644" x14ac:dyDescent="0.25"/>
    <row r="141645" x14ac:dyDescent="0.25"/>
    <row r="141646" x14ac:dyDescent="0.25"/>
    <row r="141647" x14ac:dyDescent="0.25"/>
    <row r="141648" x14ac:dyDescent="0.25"/>
    <row r="141649" x14ac:dyDescent="0.25"/>
    <row r="141650" x14ac:dyDescent="0.25"/>
    <row r="141651" x14ac:dyDescent="0.25"/>
    <row r="141652" x14ac:dyDescent="0.25"/>
    <row r="141653" x14ac:dyDescent="0.25"/>
    <row r="141654" x14ac:dyDescent="0.25"/>
    <row r="141655" x14ac:dyDescent="0.25"/>
    <row r="141656" x14ac:dyDescent="0.25"/>
    <row r="141657" x14ac:dyDescent="0.25"/>
    <row r="141658" x14ac:dyDescent="0.25"/>
    <row r="141659" x14ac:dyDescent="0.25"/>
    <row r="141660" x14ac:dyDescent="0.25"/>
    <row r="141661" x14ac:dyDescent="0.25"/>
    <row r="141662" x14ac:dyDescent="0.25"/>
    <row r="141663" x14ac:dyDescent="0.25"/>
    <row r="141664" x14ac:dyDescent="0.25"/>
    <row r="141665" x14ac:dyDescent="0.25"/>
    <row r="141666" x14ac:dyDescent="0.25"/>
    <row r="141667" x14ac:dyDescent="0.25"/>
    <row r="141668" x14ac:dyDescent="0.25"/>
    <row r="141669" x14ac:dyDescent="0.25"/>
    <row r="141670" x14ac:dyDescent="0.25"/>
    <row r="141671" x14ac:dyDescent="0.25"/>
    <row r="141672" x14ac:dyDescent="0.25"/>
    <row r="141673" x14ac:dyDescent="0.25"/>
    <row r="141674" x14ac:dyDescent="0.25"/>
    <row r="141675" x14ac:dyDescent="0.25"/>
    <row r="141676" x14ac:dyDescent="0.25"/>
    <row r="141677" x14ac:dyDescent="0.25"/>
    <row r="141678" x14ac:dyDescent="0.25"/>
    <row r="141679" x14ac:dyDescent="0.25"/>
    <row r="141680" x14ac:dyDescent="0.25"/>
    <row r="141681" x14ac:dyDescent="0.25"/>
    <row r="141682" x14ac:dyDescent="0.25"/>
    <row r="141683" x14ac:dyDescent="0.25"/>
    <row r="141684" x14ac:dyDescent="0.25"/>
    <row r="141685" x14ac:dyDescent="0.25"/>
    <row r="141686" x14ac:dyDescent="0.25"/>
    <row r="141687" x14ac:dyDescent="0.25"/>
    <row r="141688" x14ac:dyDescent="0.25"/>
    <row r="141689" x14ac:dyDescent="0.25"/>
    <row r="141690" x14ac:dyDescent="0.25"/>
    <row r="141691" x14ac:dyDescent="0.25"/>
    <row r="141692" x14ac:dyDescent="0.25"/>
    <row r="141693" x14ac:dyDescent="0.25"/>
    <row r="141694" x14ac:dyDescent="0.25"/>
    <row r="141695" x14ac:dyDescent="0.25"/>
    <row r="141696" x14ac:dyDescent="0.25"/>
    <row r="141697" x14ac:dyDescent="0.25"/>
    <row r="141698" x14ac:dyDescent="0.25"/>
    <row r="141699" x14ac:dyDescent="0.25"/>
    <row r="141700" x14ac:dyDescent="0.25"/>
    <row r="141701" x14ac:dyDescent="0.25"/>
    <row r="141702" x14ac:dyDescent="0.25"/>
    <row r="141703" x14ac:dyDescent="0.25"/>
    <row r="141704" x14ac:dyDescent="0.25"/>
    <row r="141705" x14ac:dyDescent="0.25"/>
    <row r="141706" x14ac:dyDescent="0.25"/>
    <row r="141707" x14ac:dyDescent="0.25"/>
    <row r="141708" x14ac:dyDescent="0.25"/>
    <row r="141709" x14ac:dyDescent="0.25"/>
    <row r="141710" x14ac:dyDescent="0.25"/>
    <row r="141711" x14ac:dyDescent="0.25"/>
    <row r="141712" x14ac:dyDescent="0.25"/>
    <row r="141713" x14ac:dyDescent="0.25"/>
    <row r="141714" x14ac:dyDescent="0.25"/>
    <row r="141715" x14ac:dyDescent="0.25"/>
    <row r="141716" x14ac:dyDescent="0.25"/>
    <row r="141717" x14ac:dyDescent="0.25"/>
    <row r="141718" x14ac:dyDescent="0.25"/>
    <row r="141719" x14ac:dyDescent="0.25"/>
    <row r="141720" x14ac:dyDescent="0.25"/>
    <row r="141721" x14ac:dyDescent="0.25"/>
    <row r="141722" x14ac:dyDescent="0.25"/>
    <row r="141723" x14ac:dyDescent="0.25"/>
    <row r="141724" x14ac:dyDescent="0.25"/>
    <row r="141725" x14ac:dyDescent="0.25"/>
    <row r="141726" x14ac:dyDescent="0.25"/>
    <row r="141727" x14ac:dyDescent="0.25"/>
    <row r="141728" x14ac:dyDescent="0.25"/>
    <row r="141729" x14ac:dyDescent="0.25"/>
    <row r="141730" x14ac:dyDescent="0.25"/>
    <row r="141731" x14ac:dyDescent="0.25"/>
    <row r="141732" x14ac:dyDescent="0.25"/>
    <row r="141733" x14ac:dyDescent="0.25"/>
    <row r="141734" x14ac:dyDescent="0.25"/>
    <row r="141735" x14ac:dyDescent="0.25"/>
    <row r="141736" x14ac:dyDescent="0.25"/>
    <row r="141737" x14ac:dyDescent="0.25"/>
    <row r="141738" x14ac:dyDescent="0.25"/>
    <row r="141739" x14ac:dyDescent="0.25"/>
    <row r="141740" x14ac:dyDescent="0.25"/>
    <row r="141741" x14ac:dyDescent="0.25"/>
    <row r="141742" x14ac:dyDescent="0.25"/>
    <row r="141743" x14ac:dyDescent="0.25"/>
    <row r="141744" x14ac:dyDescent="0.25"/>
    <row r="141745" x14ac:dyDescent="0.25"/>
    <row r="141746" x14ac:dyDescent="0.25"/>
    <row r="141747" x14ac:dyDescent="0.25"/>
    <row r="141748" x14ac:dyDescent="0.25"/>
    <row r="141749" x14ac:dyDescent="0.25"/>
    <row r="141750" x14ac:dyDescent="0.25"/>
    <row r="141751" x14ac:dyDescent="0.25"/>
    <row r="141752" x14ac:dyDescent="0.25"/>
    <row r="141753" x14ac:dyDescent="0.25"/>
    <row r="141754" x14ac:dyDescent="0.25"/>
    <row r="141755" x14ac:dyDescent="0.25"/>
    <row r="141756" x14ac:dyDescent="0.25"/>
    <row r="141757" x14ac:dyDescent="0.25"/>
    <row r="141758" x14ac:dyDescent="0.25"/>
    <row r="141759" x14ac:dyDescent="0.25"/>
    <row r="141760" x14ac:dyDescent="0.25"/>
    <row r="141761" x14ac:dyDescent="0.25"/>
    <row r="141762" x14ac:dyDescent="0.25"/>
    <row r="141763" x14ac:dyDescent="0.25"/>
    <row r="141764" x14ac:dyDescent="0.25"/>
    <row r="141765" x14ac:dyDescent="0.25"/>
    <row r="141766" x14ac:dyDescent="0.25"/>
    <row r="141767" x14ac:dyDescent="0.25"/>
    <row r="141768" x14ac:dyDescent="0.25"/>
    <row r="141769" x14ac:dyDescent="0.25"/>
    <row r="141770" x14ac:dyDescent="0.25"/>
    <row r="141771" x14ac:dyDescent="0.25"/>
    <row r="141772" x14ac:dyDescent="0.25"/>
    <row r="141773" x14ac:dyDescent="0.25"/>
    <row r="141774" x14ac:dyDescent="0.25"/>
    <row r="141775" x14ac:dyDescent="0.25"/>
    <row r="141776" x14ac:dyDescent="0.25"/>
    <row r="141777" x14ac:dyDescent="0.25"/>
    <row r="141778" x14ac:dyDescent="0.25"/>
    <row r="141779" x14ac:dyDescent="0.25"/>
    <row r="141780" x14ac:dyDescent="0.25"/>
    <row r="141781" x14ac:dyDescent="0.25"/>
    <row r="141782" x14ac:dyDescent="0.25"/>
    <row r="141783" x14ac:dyDescent="0.25"/>
    <row r="141784" x14ac:dyDescent="0.25"/>
    <row r="141785" x14ac:dyDescent="0.25"/>
    <row r="141786" x14ac:dyDescent="0.25"/>
    <row r="141787" x14ac:dyDescent="0.25"/>
    <row r="141788" x14ac:dyDescent="0.25"/>
    <row r="141789" x14ac:dyDescent="0.25"/>
    <row r="141790" x14ac:dyDescent="0.25"/>
    <row r="141791" x14ac:dyDescent="0.25"/>
    <row r="141792" x14ac:dyDescent="0.25"/>
    <row r="141793" x14ac:dyDescent="0.25"/>
    <row r="141794" x14ac:dyDescent="0.25"/>
    <row r="141795" x14ac:dyDescent="0.25"/>
    <row r="141796" x14ac:dyDescent="0.25"/>
    <row r="141797" x14ac:dyDescent="0.25"/>
    <row r="141798" x14ac:dyDescent="0.25"/>
    <row r="141799" x14ac:dyDescent="0.25"/>
    <row r="141800" x14ac:dyDescent="0.25"/>
    <row r="141801" x14ac:dyDescent="0.25"/>
    <row r="141802" x14ac:dyDescent="0.25"/>
    <row r="141803" x14ac:dyDescent="0.25"/>
    <row r="141804" x14ac:dyDescent="0.25"/>
    <row r="141805" x14ac:dyDescent="0.25"/>
    <row r="141806" x14ac:dyDescent="0.25"/>
    <row r="141807" x14ac:dyDescent="0.25"/>
    <row r="141808" x14ac:dyDescent="0.25"/>
    <row r="141809" x14ac:dyDescent="0.25"/>
    <row r="141810" x14ac:dyDescent="0.25"/>
    <row r="141811" x14ac:dyDescent="0.25"/>
    <row r="141812" x14ac:dyDescent="0.25"/>
    <row r="141813" x14ac:dyDescent="0.25"/>
    <row r="141814" x14ac:dyDescent="0.25"/>
    <row r="141815" x14ac:dyDescent="0.25"/>
    <row r="141816" x14ac:dyDescent="0.25"/>
    <row r="141817" x14ac:dyDescent="0.25"/>
    <row r="141818" x14ac:dyDescent="0.25"/>
    <row r="141819" x14ac:dyDescent="0.25"/>
    <row r="141820" x14ac:dyDescent="0.25"/>
    <row r="141821" x14ac:dyDescent="0.25"/>
    <row r="141822" x14ac:dyDescent="0.25"/>
    <row r="141823" x14ac:dyDescent="0.25"/>
    <row r="141824" x14ac:dyDescent="0.25"/>
    <row r="141825" x14ac:dyDescent="0.25"/>
    <row r="141826" x14ac:dyDescent="0.25"/>
    <row r="141827" x14ac:dyDescent="0.25"/>
    <row r="141828" x14ac:dyDescent="0.25"/>
    <row r="141829" x14ac:dyDescent="0.25"/>
    <row r="141830" x14ac:dyDescent="0.25"/>
    <row r="141831" x14ac:dyDescent="0.25"/>
    <row r="141832" x14ac:dyDescent="0.25"/>
    <row r="141833" x14ac:dyDescent="0.25"/>
    <row r="141834" x14ac:dyDescent="0.25"/>
    <row r="141835" x14ac:dyDescent="0.25"/>
    <row r="141836" x14ac:dyDescent="0.25"/>
    <row r="141837" x14ac:dyDescent="0.25"/>
    <row r="141838" x14ac:dyDescent="0.25"/>
    <row r="141839" x14ac:dyDescent="0.25"/>
    <row r="141840" x14ac:dyDescent="0.25"/>
    <row r="141841" x14ac:dyDescent="0.25"/>
    <row r="141842" x14ac:dyDescent="0.25"/>
    <row r="141843" x14ac:dyDescent="0.25"/>
    <row r="141844" x14ac:dyDescent="0.25"/>
    <row r="141845" x14ac:dyDescent="0.25"/>
    <row r="141846" x14ac:dyDescent="0.25"/>
    <row r="141847" x14ac:dyDescent="0.25"/>
    <row r="141848" x14ac:dyDescent="0.25"/>
    <row r="141849" x14ac:dyDescent="0.25"/>
    <row r="141850" x14ac:dyDescent="0.25"/>
    <row r="141851" x14ac:dyDescent="0.25"/>
    <row r="141852" x14ac:dyDescent="0.25"/>
    <row r="141853" x14ac:dyDescent="0.25"/>
    <row r="141854" x14ac:dyDescent="0.25"/>
    <row r="141855" x14ac:dyDescent="0.25"/>
    <row r="141856" x14ac:dyDescent="0.25"/>
    <row r="141857" x14ac:dyDescent="0.25"/>
    <row r="141858" x14ac:dyDescent="0.25"/>
    <row r="141859" x14ac:dyDescent="0.25"/>
    <row r="141860" x14ac:dyDescent="0.25"/>
    <row r="141861" x14ac:dyDescent="0.25"/>
    <row r="141862" x14ac:dyDescent="0.25"/>
    <row r="141863" x14ac:dyDescent="0.25"/>
    <row r="141864" x14ac:dyDescent="0.25"/>
    <row r="141865" x14ac:dyDescent="0.25"/>
    <row r="141866" x14ac:dyDescent="0.25"/>
    <row r="141867" x14ac:dyDescent="0.25"/>
    <row r="141868" x14ac:dyDescent="0.25"/>
    <row r="141869" x14ac:dyDescent="0.25"/>
    <row r="141870" x14ac:dyDescent="0.25"/>
    <row r="141871" x14ac:dyDescent="0.25"/>
    <row r="141872" x14ac:dyDescent="0.25"/>
    <row r="141873" x14ac:dyDescent="0.25"/>
    <row r="141874" x14ac:dyDescent="0.25"/>
    <row r="141875" x14ac:dyDescent="0.25"/>
    <row r="141876" x14ac:dyDescent="0.25"/>
    <row r="141877" x14ac:dyDescent="0.25"/>
    <row r="141878" x14ac:dyDescent="0.25"/>
    <row r="141879" x14ac:dyDescent="0.25"/>
    <row r="141880" x14ac:dyDescent="0.25"/>
    <row r="141881" x14ac:dyDescent="0.25"/>
    <row r="141882" x14ac:dyDescent="0.25"/>
    <row r="141883" x14ac:dyDescent="0.25"/>
    <row r="141884" x14ac:dyDescent="0.25"/>
    <row r="141885" x14ac:dyDescent="0.25"/>
    <row r="141886" x14ac:dyDescent="0.25"/>
    <row r="141887" x14ac:dyDescent="0.25"/>
    <row r="141888" x14ac:dyDescent="0.25"/>
    <row r="141889" x14ac:dyDescent="0.25"/>
    <row r="141890" x14ac:dyDescent="0.25"/>
    <row r="141891" x14ac:dyDescent="0.25"/>
    <row r="141892" x14ac:dyDescent="0.25"/>
    <row r="141893" x14ac:dyDescent="0.25"/>
    <row r="141894" x14ac:dyDescent="0.25"/>
    <row r="141895" x14ac:dyDescent="0.25"/>
    <row r="141896" x14ac:dyDescent="0.25"/>
    <row r="141897" x14ac:dyDescent="0.25"/>
    <row r="141898" x14ac:dyDescent="0.25"/>
    <row r="141899" x14ac:dyDescent="0.25"/>
    <row r="141900" x14ac:dyDescent="0.25"/>
    <row r="141901" x14ac:dyDescent="0.25"/>
    <row r="141902" x14ac:dyDescent="0.25"/>
    <row r="141903" x14ac:dyDescent="0.25"/>
    <row r="141904" x14ac:dyDescent="0.25"/>
    <row r="141905" x14ac:dyDescent="0.25"/>
    <row r="141906" x14ac:dyDescent="0.25"/>
    <row r="141907" x14ac:dyDescent="0.25"/>
    <row r="141908" x14ac:dyDescent="0.25"/>
    <row r="141909" x14ac:dyDescent="0.25"/>
    <row r="141910" x14ac:dyDescent="0.25"/>
    <row r="141911" x14ac:dyDescent="0.25"/>
    <row r="141912" x14ac:dyDescent="0.25"/>
    <row r="141913" x14ac:dyDescent="0.25"/>
    <row r="141914" x14ac:dyDescent="0.25"/>
    <row r="141915" x14ac:dyDescent="0.25"/>
    <row r="141916" x14ac:dyDescent="0.25"/>
    <row r="141917" x14ac:dyDescent="0.25"/>
    <row r="141918" x14ac:dyDescent="0.25"/>
    <row r="141919" x14ac:dyDescent="0.25"/>
    <row r="141920" x14ac:dyDescent="0.25"/>
    <row r="141921" x14ac:dyDescent="0.25"/>
    <row r="141922" x14ac:dyDescent="0.25"/>
    <row r="141923" x14ac:dyDescent="0.25"/>
    <row r="141924" x14ac:dyDescent="0.25"/>
    <row r="141925" x14ac:dyDescent="0.25"/>
    <row r="141926" x14ac:dyDescent="0.25"/>
    <row r="141927" x14ac:dyDescent="0.25"/>
    <row r="141928" x14ac:dyDescent="0.25"/>
    <row r="141929" x14ac:dyDescent="0.25"/>
    <row r="141930" x14ac:dyDescent="0.25"/>
    <row r="141931" x14ac:dyDescent="0.25"/>
    <row r="141932" x14ac:dyDescent="0.25"/>
    <row r="141933" x14ac:dyDescent="0.25"/>
    <row r="141934" x14ac:dyDescent="0.25"/>
    <row r="141935" x14ac:dyDescent="0.25"/>
    <row r="141936" x14ac:dyDescent="0.25"/>
    <row r="141937" x14ac:dyDescent="0.25"/>
    <row r="141938" x14ac:dyDescent="0.25"/>
    <row r="141939" x14ac:dyDescent="0.25"/>
    <row r="141940" x14ac:dyDescent="0.25"/>
    <row r="141941" x14ac:dyDescent="0.25"/>
    <row r="141942" x14ac:dyDescent="0.25"/>
    <row r="141943" x14ac:dyDescent="0.25"/>
    <row r="141944" x14ac:dyDescent="0.25"/>
    <row r="141945" x14ac:dyDescent="0.25"/>
    <row r="141946" x14ac:dyDescent="0.25"/>
    <row r="141947" x14ac:dyDescent="0.25"/>
    <row r="141948" x14ac:dyDescent="0.25"/>
    <row r="141949" x14ac:dyDescent="0.25"/>
    <row r="141950" x14ac:dyDescent="0.25"/>
    <row r="141951" x14ac:dyDescent="0.25"/>
    <row r="141952" x14ac:dyDescent="0.25"/>
    <row r="141953" x14ac:dyDescent="0.25"/>
    <row r="141954" x14ac:dyDescent="0.25"/>
    <row r="141955" x14ac:dyDescent="0.25"/>
    <row r="141956" x14ac:dyDescent="0.25"/>
    <row r="141957" x14ac:dyDescent="0.25"/>
    <row r="141958" x14ac:dyDescent="0.25"/>
    <row r="141959" x14ac:dyDescent="0.25"/>
    <row r="141960" x14ac:dyDescent="0.25"/>
    <row r="141961" x14ac:dyDescent="0.25"/>
    <row r="141962" x14ac:dyDescent="0.25"/>
    <row r="141963" x14ac:dyDescent="0.25"/>
    <row r="141964" x14ac:dyDescent="0.25"/>
    <row r="141965" x14ac:dyDescent="0.25"/>
    <row r="141966" x14ac:dyDescent="0.25"/>
    <row r="141967" x14ac:dyDescent="0.25"/>
    <row r="141968" x14ac:dyDescent="0.25"/>
    <row r="141969" x14ac:dyDescent="0.25"/>
    <row r="141970" x14ac:dyDescent="0.25"/>
    <row r="141971" x14ac:dyDescent="0.25"/>
    <row r="141972" x14ac:dyDescent="0.25"/>
    <row r="141973" x14ac:dyDescent="0.25"/>
    <row r="141974" x14ac:dyDescent="0.25"/>
    <row r="141975" x14ac:dyDescent="0.25"/>
    <row r="141976" x14ac:dyDescent="0.25"/>
    <row r="141977" x14ac:dyDescent="0.25"/>
    <row r="141978" x14ac:dyDescent="0.25"/>
    <row r="141979" x14ac:dyDescent="0.25"/>
    <row r="141980" x14ac:dyDescent="0.25"/>
    <row r="141981" x14ac:dyDescent="0.25"/>
    <row r="141982" x14ac:dyDescent="0.25"/>
    <row r="141983" x14ac:dyDescent="0.25"/>
    <row r="141984" x14ac:dyDescent="0.25"/>
    <row r="141985" x14ac:dyDescent="0.25"/>
    <row r="141986" x14ac:dyDescent="0.25"/>
    <row r="141987" x14ac:dyDescent="0.25"/>
    <row r="141988" x14ac:dyDescent="0.25"/>
    <row r="141989" x14ac:dyDescent="0.25"/>
    <row r="141990" x14ac:dyDescent="0.25"/>
    <row r="141991" x14ac:dyDescent="0.25"/>
    <row r="141992" x14ac:dyDescent="0.25"/>
    <row r="141993" x14ac:dyDescent="0.25"/>
    <row r="141994" x14ac:dyDescent="0.25"/>
    <row r="141995" x14ac:dyDescent="0.25"/>
    <row r="141996" x14ac:dyDescent="0.25"/>
    <row r="141997" x14ac:dyDescent="0.25"/>
    <row r="141998" x14ac:dyDescent="0.25"/>
    <row r="141999" x14ac:dyDescent="0.25"/>
    <row r="142000" x14ac:dyDescent="0.25"/>
    <row r="142001" x14ac:dyDescent="0.25"/>
    <row r="142002" x14ac:dyDescent="0.25"/>
    <row r="142003" x14ac:dyDescent="0.25"/>
    <row r="142004" x14ac:dyDescent="0.25"/>
    <row r="142005" x14ac:dyDescent="0.25"/>
    <row r="142006" x14ac:dyDescent="0.25"/>
    <row r="142007" x14ac:dyDescent="0.25"/>
    <row r="142008" x14ac:dyDescent="0.25"/>
    <row r="142009" x14ac:dyDescent="0.25"/>
    <row r="142010" x14ac:dyDescent="0.25"/>
    <row r="142011" x14ac:dyDescent="0.25"/>
    <row r="142012" x14ac:dyDescent="0.25"/>
    <row r="142013" x14ac:dyDescent="0.25"/>
    <row r="142014" x14ac:dyDescent="0.25"/>
    <row r="142015" x14ac:dyDescent="0.25"/>
    <row r="142016" x14ac:dyDescent="0.25"/>
    <row r="142017" x14ac:dyDescent="0.25"/>
    <row r="142018" x14ac:dyDescent="0.25"/>
    <row r="142019" x14ac:dyDescent="0.25"/>
    <row r="142020" x14ac:dyDescent="0.25"/>
    <row r="142021" x14ac:dyDescent="0.25"/>
    <row r="142022" x14ac:dyDescent="0.25"/>
    <row r="142023" x14ac:dyDescent="0.25"/>
    <row r="142024" x14ac:dyDescent="0.25"/>
    <row r="142025" x14ac:dyDescent="0.25"/>
    <row r="142026" x14ac:dyDescent="0.25"/>
    <row r="142027" x14ac:dyDescent="0.25"/>
    <row r="142028" x14ac:dyDescent="0.25"/>
    <row r="142029" x14ac:dyDescent="0.25"/>
    <row r="142030" x14ac:dyDescent="0.25"/>
    <row r="142031" x14ac:dyDescent="0.25"/>
    <row r="142032" x14ac:dyDescent="0.25"/>
    <row r="142033" x14ac:dyDescent="0.25"/>
    <row r="142034" x14ac:dyDescent="0.25"/>
    <row r="142035" x14ac:dyDescent="0.25"/>
    <row r="142036" x14ac:dyDescent="0.25"/>
    <row r="142037" x14ac:dyDescent="0.25"/>
    <row r="142038" x14ac:dyDescent="0.25"/>
    <row r="142039" x14ac:dyDescent="0.25"/>
    <row r="142040" x14ac:dyDescent="0.25"/>
    <row r="142041" x14ac:dyDescent="0.25"/>
    <row r="142042" x14ac:dyDescent="0.25"/>
    <row r="142043" x14ac:dyDescent="0.25"/>
    <row r="142044" x14ac:dyDescent="0.25"/>
    <row r="142045" x14ac:dyDescent="0.25"/>
    <row r="142046" x14ac:dyDescent="0.25"/>
    <row r="142047" x14ac:dyDescent="0.25"/>
    <row r="142048" x14ac:dyDescent="0.25"/>
    <row r="142049" x14ac:dyDescent="0.25"/>
    <row r="142050" x14ac:dyDescent="0.25"/>
    <row r="142051" x14ac:dyDescent="0.25"/>
    <row r="142052" x14ac:dyDescent="0.25"/>
    <row r="142053" x14ac:dyDescent="0.25"/>
    <row r="142054" x14ac:dyDescent="0.25"/>
    <row r="142055" x14ac:dyDescent="0.25"/>
    <row r="142056" x14ac:dyDescent="0.25"/>
    <row r="142057" x14ac:dyDescent="0.25"/>
    <row r="142058" x14ac:dyDescent="0.25"/>
    <row r="142059" x14ac:dyDescent="0.25"/>
    <row r="142060" x14ac:dyDescent="0.25"/>
    <row r="142061" x14ac:dyDescent="0.25"/>
    <row r="142062" x14ac:dyDescent="0.25"/>
    <row r="142063" x14ac:dyDescent="0.25"/>
    <row r="142064" x14ac:dyDescent="0.25"/>
    <row r="142065" x14ac:dyDescent="0.25"/>
    <row r="142066" x14ac:dyDescent="0.25"/>
    <row r="142067" x14ac:dyDescent="0.25"/>
    <row r="142068" x14ac:dyDescent="0.25"/>
    <row r="142069" x14ac:dyDescent="0.25"/>
    <row r="142070" x14ac:dyDescent="0.25"/>
    <row r="142071" x14ac:dyDescent="0.25"/>
    <row r="142072" x14ac:dyDescent="0.25"/>
    <row r="142073" x14ac:dyDescent="0.25"/>
    <row r="142074" x14ac:dyDescent="0.25"/>
    <row r="142075" x14ac:dyDescent="0.25"/>
    <row r="142076" x14ac:dyDescent="0.25"/>
    <row r="142077" x14ac:dyDescent="0.25"/>
    <row r="142078" x14ac:dyDescent="0.25"/>
    <row r="142079" x14ac:dyDescent="0.25"/>
    <row r="142080" x14ac:dyDescent="0.25"/>
    <row r="142081" x14ac:dyDescent="0.25"/>
    <row r="142082" x14ac:dyDescent="0.25"/>
    <row r="142083" x14ac:dyDescent="0.25"/>
    <row r="142084" x14ac:dyDescent="0.25"/>
    <row r="142085" x14ac:dyDescent="0.25"/>
    <row r="142086" x14ac:dyDescent="0.25"/>
    <row r="142087" x14ac:dyDescent="0.25"/>
    <row r="142088" x14ac:dyDescent="0.25"/>
    <row r="142089" x14ac:dyDescent="0.25"/>
    <row r="142090" x14ac:dyDescent="0.25"/>
    <row r="142091" x14ac:dyDescent="0.25"/>
    <row r="142092" x14ac:dyDescent="0.25"/>
    <row r="142093" x14ac:dyDescent="0.25"/>
    <row r="142094" x14ac:dyDescent="0.25"/>
    <row r="142095" x14ac:dyDescent="0.25"/>
    <row r="142096" x14ac:dyDescent="0.25"/>
    <row r="142097" x14ac:dyDescent="0.25"/>
    <row r="142098" x14ac:dyDescent="0.25"/>
    <row r="142099" x14ac:dyDescent="0.25"/>
    <row r="142100" x14ac:dyDescent="0.25"/>
    <row r="142101" x14ac:dyDescent="0.25"/>
    <row r="142102" x14ac:dyDescent="0.25"/>
    <row r="142103" x14ac:dyDescent="0.25"/>
    <row r="142104" x14ac:dyDescent="0.25"/>
    <row r="142105" x14ac:dyDescent="0.25"/>
    <row r="142106" x14ac:dyDescent="0.25"/>
    <row r="142107" x14ac:dyDescent="0.25"/>
    <row r="142108" x14ac:dyDescent="0.25"/>
    <row r="142109" x14ac:dyDescent="0.25"/>
    <row r="142110" x14ac:dyDescent="0.25"/>
    <row r="142111" x14ac:dyDescent="0.25"/>
    <row r="142112" x14ac:dyDescent="0.25"/>
    <row r="142113" x14ac:dyDescent="0.25"/>
    <row r="142114" x14ac:dyDescent="0.25"/>
    <row r="142115" x14ac:dyDescent="0.25"/>
    <row r="142116" x14ac:dyDescent="0.25"/>
    <row r="142117" x14ac:dyDescent="0.25"/>
    <row r="142118" x14ac:dyDescent="0.25"/>
    <row r="142119" x14ac:dyDescent="0.25"/>
    <row r="142120" x14ac:dyDescent="0.25"/>
    <row r="142121" x14ac:dyDescent="0.25"/>
    <row r="142122" x14ac:dyDescent="0.25"/>
    <row r="142123" x14ac:dyDescent="0.25"/>
    <row r="142124" x14ac:dyDescent="0.25"/>
    <row r="142125" x14ac:dyDescent="0.25"/>
    <row r="142126" x14ac:dyDescent="0.25"/>
    <row r="142127" x14ac:dyDescent="0.25"/>
    <row r="142128" x14ac:dyDescent="0.25"/>
    <row r="142129" x14ac:dyDescent="0.25"/>
    <row r="142130" x14ac:dyDescent="0.25"/>
    <row r="142131" x14ac:dyDescent="0.25"/>
    <row r="142132" x14ac:dyDescent="0.25"/>
    <row r="142133" x14ac:dyDescent="0.25"/>
    <row r="142134" x14ac:dyDescent="0.25"/>
    <row r="142135" x14ac:dyDescent="0.25"/>
    <row r="142136" x14ac:dyDescent="0.25"/>
    <row r="142137" x14ac:dyDescent="0.25"/>
    <row r="142138" x14ac:dyDescent="0.25"/>
    <row r="142139" x14ac:dyDescent="0.25"/>
    <row r="142140" x14ac:dyDescent="0.25"/>
    <row r="142141" x14ac:dyDescent="0.25"/>
    <row r="142142" x14ac:dyDescent="0.25"/>
    <row r="142143" x14ac:dyDescent="0.25"/>
    <row r="142144" x14ac:dyDescent="0.25"/>
    <row r="142145" x14ac:dyDescent="0.25"/>
    <row r="142146" x14ac:dyDescent="0.25"/>
    <row r="142147" x14ac:dyDescent="0.25"/>
    <row r="142148" x14ac:dyDescent="0.25"/>
    <row r="142149" x14ac:dyDescent="0.25"/>
    <row r="142150" x14ac:dyDescent="0.25"/>
    <row r="142151" x14ac:dyDescent="0.25"/>
    <row r="142152" x14ac:dyDescent="0.25"/>
    <row r="142153" x14ac:dyDescent="0.25"/>
    <row r="142154" x14ac:dyDescent="0.25"/>
    <row r="142155" x14ac:dyDescent="0.25"/>
    <row r="142156" x14ac:dyDescent="0.25"/>
    <row r="142157" x14ac:dyDescent="0.25"/>
    <row r="142158" x14ac:dyDescent="0.25"/>
    <row r="142159" x14ac:dyDescent="0.25"/>
    <row r="142160" x14ac:dyDescent="0.25"/>
    <row r="142161" x14ac:dyDescent="0.25"/>
    <row r="142162" x14ac:dyDescent="0.25"/>
    <row r="142163" x14ac:dyDescent="0.25"/>
    <row r="142164" x14ac:dyDescent="0.25"/>
    <row r="142165" x14ac:dyDescent="0.25"/>
    <row r="142166" x14ac:dyDescent="0.25"/>
    <row r="142167" x14ac:dyDescent="0.25"/>
    <row r="142168" x14ac:dyDescent="0.25"/>
    <row r="142169" x14ac:dyDescent="0.25"/>
    <row r="142170" x14ac:dyDescent="0.25"/>
    <row r="142171" x14ac:dyDescent="0.25"/>
    <row r="142172" x14ac:dyDescent="0.25"/>
    <row r="142173" x14ac:dyDescent="0.25"/>
    <row r="142174" x14ac:dyDescent="0.25"/>
    <row r="142175" x14ac:dyDescent="0.25"/>
    <row r="142176" x14ac:dyDescent="0.25"/>
    <row r="142177" x14ac:dyDescent="0.25"/>
    <row r="142178" x14ac:dyDescent="0.25"/>
    <row r="142179" x14ac:dyDescent="0.25"/>
    <row r="142180" x14ac:dyDescent="0.25"/>
    <row r="142181" x14ac:dyDescent="0.25"/>
    <row r="142182" x14ac:dyDescent="0.25"/>
    <row r="142183" x14ac:dyDescent="0.25"/>
    <row r="142184" x14ac:dyDescent="0.25"/>
    <row r="142185" x14ac:dyDescent="0.25"/>
    <row r="142186" x14ac:dyDescent="0.25"/>
    <row r="142187" x14ac:dyDescent="0.25"/>
    <row r="142188" x14ac:dyDescent="0.25"/>
    <row r="142189" x14ac:dyDescent="0.25"/>
    <row r="142190" x14ac:dyDescent="0.25"/>
    <row r="142191" x14ac:dyDescent="0.25"/>
    <row r="142192" x14ac:dyDescent="0.25"/>
    <row r="142193" x14ac:dyDescent="0.25"/>
    <row r="142194" x14ac:dyDescent="0.25"/>
    <row r="142195" x14ac:dyDescent="0.25"/>
    <row r="142196" x14ac:dyDescent="0.25"/>
    <row r="142197" x14ac:dyDescent="0.25"/>
    <row r="142198" x14ac:dyDescent="0.25"/>
    <row r="142199" x14ac:dyDescent="0.25"/>
    <row r="142200" x14ac:dyDescent="0.25"/>
    <row r="142201" x14ac:dyDescent="0.25"/>
    <row r="142202" x14ac:dyDescent="0.25"/>
    <row r="142203" x14ac:dyDescent="0.25"/>
    <row r="142204" x14ac:dyDescent="0.25"/>
    <row r="142205" x14ac:dyDescent="0.25"/>
    <row r="142206" x14ac:dyDescent="0.25"/>
    <row r="142207" x14ac:dyDescent="0.25"/>
    <row r="142208" x14ac:dyDescent="0.25"/>
    <row r="142209" x14ac:dyDescent="0.25"/>
    <row r="142210" x14ac:dyDescent="0.25"/>
    <row r="142211" x14ac:dyDescent="0.25"/>
    <row r="142212" x14ac:dyDescent="0.25"/>
    <row r="142213" x14ac:dyDescent="0.25"/>
    <row r="142214" x14ac:dyDescent="0.25"/>
    <row r="142215" x14ac:dyDescent="0.25"/>
    <row r="142216" x14ac:dyDescent="0.25"/>
    <row r="142217" x14ac:dyDescent="0.25"/>
    <row r="142218" x14ac:dyDescent="0.25"/>
    <row r="142219" x14ac:dyDescent="0.25"/>
    <row r="142220" x14ac:dyDescent="0.25"/>
    <row r="142221" x14ac:dyDescent="0.25"/>
    <row r="142222" x14ac:dyDescent="0.25"/>
    <row r="142223" x14ac:dyDescent="0.25"/>
    <row r="142224" x14ac:dyDescent="0.25"/>
    <row r="142225" x14ac:dyDescent="0.25"/>
    <row r="142226" x14ac:dyDescent="0.25"/>
    <row r="142227" x14ac:dyDescent="0.25"/>
    <row r="142228" x14ac:dyDescent="0.25"/>
    <row r="142229" x14ac:dyDescent="0.25"/>
    <row r="142230" x14ac:dyDescent="0.25"/>
    <row r="142231" x14ac:dyDescent="0.25"/>
    <row r="142232" x14ac:dyDescent="0.25"/>
    <row r="142233" x14ac:dyDescent="0.25"/>
    <row r="142234" x14ac:dyDescent="0.25"/>
    <row r="142235" x14ac:dyDescent="0.25"/>
    <row r="142236" x14ac:dyDescent="0.25"/>
    <row r="142237" x14ac:dyDescent="0.25"/>
    <row r="142238" x14ac:dyDescent="0.25"/>
    <row r="142239" x14ac:dyDescent="0.25"/>
    <row r="142240" x14ac:dyDescent="0.25"/>
    <row r="142241" x14ac:dyDescent="0.25"/>
    <row r="142242" x14ac:dyDescent="0.25"/>
    <row r="142243" x14ac:dyDescent="0.25"/>
    <row r="142244" x14ac:dyDescent="0.25"/>
    <row r="142245" x14ac:dyDescent="0.25"/>
    <row r="142246" x14ac:dyDescent="0.25"/>
    <row r="142247" x14ac:dyDescent="0.25"/>
    <row r="142248" x14ac:dyDescent="0.25"/>
    <row r="142249" x14ac:dyDescent="0.25"/>
    <row r="142250" x14ac:dyDescent="0.25"/>
    <row r="142251" x14ac:dyDescent="0.25"/>
    <row r="142252" x14ac:dyDescent="0.25"/>
    <row r="142253" x14ac:dyDescent="0.25"/>
    <row r="142254" x14ac:dyDescent="0.25"/>
    <row r="142255" x14ac:dyDescent="0.25"/>
    <row r="142256" x14ac:dyDescent="0.25"/>
    <row r="142257" x14ac:dyDescent="0.25"/>
    <row r="142258" x14ac:dyDescent="0.25"/>
    <row r="142259" x14ac:dyDescent="0.25"/>
    <row r="142260" x14ac:dyDescent="0.25"/>
    <row r="142261" x14ac:dyDescent="0.25"/>
    <row r="142262" x14ac:dyDescent="0.25"/>
    <row r="142263" x14ac:dyDescent="0.25"/>
    <row r="142264" x14ac:dyDescent="0.25"/>
    <row r="142265" x14ac:dyDescent="0.25"/>
    <row r="142266" x14ac:dyDescent="0.25"/>
    <row r="142267" x14ac:dyDescent="0.25"/>
    <row r="142268" x14ac:dyDescent="0.25"/>
    <row r="142269" x14ac:dyDescent="0.25"/>
    <row r="142270" x14ac:dyDescent="0.25"/>
    <row r="142271" x14ac:dyDescent="0.25"/>
    <row r="142272" x14ac:dyDescent="0.25"/>
    <row r="142273" x14ac:dyDescent="0.25"/>
    <row r="142274" x14ac:dyDescent="0.25"/>
    <row r="142275" x14ac:dyDescent="0.25"/>
    <row r="142276" x14ac:dyDescent="0.25"/>
    <row r="142277" x14ac:dyDescent="0.25"/>
    <row r="142278" x14ac:dyDescent="0.25"/>
    <row r="142279" x14ac:dyDescent="0.25"/>
    <row r="142280" x14ac:dyDescent="0.25"/>
    <row r="142281" x14ac:dyDescent="0.25"/>
    <row r="142282" x14ac:dyDescent="0.25"/>
    <row r="142283" x14ac:dyDescent="0.25"/>
    <row r="142284" x14ac:dyDescent="0.25"/>
    <row r="142285" x14ac:dyDescent="0.25"/>
    <row r="142286" x14ac:dyDescent="0.25"/>
    <row r="142287" x14ac:dyDescent="0.25"/>
    <row r="142288" x14ac:dyDescent="0.25"/>
    <row r="142289" x14ac:dyDescent="0.25"/>
    <row r="142290" x14ac:dyDescent="0.25"/>
    <row r="142291" x14ac:dyDescent="0.25"/>
    <row r="142292" x14ac:dyDescent="0.25"/>
    <row r="142293" x14ac:dyDescent="0.25"/>
    <row r="142294" x14ac:dyDescent="0.25"/>
    <row r="142295" x14ac:dyDescent="0.25"/>
    <row r="142296" x14ac:dyDescent="0.25"/>
    <row r="142297" x14ac:dyDescent="0.25"/>
    <row r="142298" x14ac:dyDescent="0.25"/>
    <row r="142299" x14ac:dyDescent="0.25"/>
    <row r="142300" x14ac:dyDescent="0.25"/>
    <row r="142301" x14ac:dyDescent="0.25"/>
    <row r="142302" x14ac:dyDescent="0.25"/>
    <row r="142303" x14ac:dyDescent="0.25"/>
    <row r="142304" x14ac:dyDescent="0.25"/>
    <row r="142305" x14ac:dyDescent="0.25"/>
    <row r="142306" x14ac:dyDescent="0.25"/>
    <row r="142307" x14ac:dyDescent="0.25"/>
    <row r="142308" x14ac:dyDescent="0.25"/>
    <row r="142309" x14ac:dyDescent="0.25"/>
    <row r="142310" x14ac:dyDescent="0.25"/>
    <row r="142311" x14ac:dyDescent="0.25"/>
    <row r="142312" x14ac:dyDescent="0.25"/>
    <row r="142313" x14ac:dyDescent="0.25"/>
    <row r="142314" x14ac:dyDescent="0.25"/>
    <row r="142315" x14ac:dyDescent="0.25"/>
    <row r="142316" x14ac:dyDescent="0.25"/>
    <row r="142317" x14ac:dyDescent="0.25"/>
    <row r="142318" x14ac:dyDescent="0.25"/>
    <row r="142319" x14ac:dyDescent="0.25"/>
    <row r="142320" x14ac:dyDescent="0.25"/>
    <row r="142321" x14ac:dyDescent="0.25"/>
    <row r="142322" x14ac:dyDescent="0.25"/>
    <row r="142323" x14ac:dyDescent="0.25"/>
    <row r="142324" x14ac:dyDescent="0.25"/>
    <row r="142325" x14ac:dyDescent="0.25"/>
    <row r="142326" x14ac:dyDescent="0.25"/>
    <row r="142327" x14ac:dyDescent="0.25"/>
    <row r="142328" x14ac:dyDescent="0.25"/>
    <row r="142329" x14ac:dyDescent="0.25"/>
    <row r="142330" x14ac:dyDescent="0.25"/>
    <row r="142331" x14ac:dyDescent="0.25"/>
    <row r="142332" x14ac:dyDescent="0.25"/>
    <row r="142333" x14ac:dyDescent="0.25"/>
    <row r="142334" x14ac:dyDescent="0.25"/>
    <row r="142335" x14ac:dyDescent="0.25"/>
    <row r="142336" x14ac:dyDescent="0.25"/>
    <row r="142337" x14ac:dyDescent="0.25"/>
    <row r="142338" x14ac:dyDescent="0.25"/>
    <row r="142339" x14ac:dyDescent="0.25"/>
    <row r="142340" x14ac:dyDescent="0.25"/>
    <row r="142341" x14ac:dyDescent="0.25"/>
    <row r="142342" x14ac:dyDescent="0.25"/>
    <row r="142343" x14ac:dyDescent="0.25"/>
    <row r="142344" x14ac:dyDescent="0.25"/>
    <row r="142345" x14ac:dyDescent="0.25"/>
    <row r="142346" x14ac:dyDescent="0.25"/>
    <row r="142347" x14ac:dyDescent="0.25"/>
    <row r="142348" x14ac:dyDescent="0.25"/>
    <row r="142349" x14ac:dyDescent="0.25"/>
    <row r="142350" x14ac:dyDescent="0.25"/>
    <row r="142351" x14ac:dyDescent="0.25"/>
    <row r="142352" x14ac:dyDescent="0.25"/>
    <row r="142353" x14ac:dyDescent="0.25"/>
    <row r="142354" x14ac:dyDescent="0.25"/>
    <row r="142355" x14ac:dyDescent="0.25"/>
    <row r="142356" x14ac:dyDescent="0.25"/>
    <row r="142357" x14ac:dyDescent="0.25"/>
    <row r="142358" x14ac:dyDescent="0.25"/>
    <row r="142359" x14ac:dyDescent="0.25"/>
    <row r="142360" x14ac:dyDescent="0.25"/>
    <row r="142361" x14ac:dyDescent="0.25"/>
    <row r="142362" x14ac:dyDescent="0.25"/>
    <row r="142363" x14ac:dyDescent="0.25"/>
    <row r="142364" x14ac:dyDescent="0.25"/>
    <row r="142365" x14ac:dyDescent="0.25"/>
    <row r="142366" x14ac:dyDescent="0.25"/>
    <row r="142367" x14ac:dyDescent="0.25"/>
    <row r="142368" x14ac:dyDescent="0.25"/>
    <row r="142369" x14ac:dyDescent="0.25"/>
    <row r="142370" x14ac:dyDescent="0.25"/>
    <row r="142371" x14ac:dyDescent="0.25"/>
    <row r="142372" x14ac:dyDescent="0.25"/>
    <row r="142373" x14ac:dyDescent="0.25"/>
    <row r="142374" x14ac:dyDescent="0.25"/>
    <row r="142375" x14ac:dyDescent="0.25"/>
    <row r="142376" x14ac:dyDescent="0.25"/>
    <row r="142377" x14ac:dyDescent="0.25"/>
    <row r="142378" x14ac:dyDescent="0.25"/>
    <row r="142379" x14ac:dyDescent="0.25"/>
    <row r="142380" x14ac:dyDescent="0.25"/>
    <row r="142381" x14ac:dyDescent="0.25"/>
    <row r="142382" x14ac:dyDescent="0.25"/>
    <row r="142383" x14ac:dyDescent="0.25"/>
    <row r="142384" x14ac:dyDescent="0.25"/>
    <row r="142385" x14ac:dyDescent="0.25"/>
    <row r="142386" x14ac:dyDescent="0.25"/>
    <row r="142387" x14ac:dyDescent="0.25"/>
    <row r="142388" x14ac:dyDescent="0.25"/>
    <row r="142389" x14ac:dyDescent="0.25"/>
    <row r="142390" x14ac:dyDescent="0.25"/>
    <row r="142391" x14ac:dyDescent="0.25"/>
    <row r="142392" x14ac:dyDescent="0.25"/>
    <row r="142393" x14ac:dyDescent="0.25"/>
    <row r="142394" x14ac:dyDescent="0.25"/>
    <row r="142395" x14ac:dyDescent="0.25"/>
    <row r="142396" x14ac:dyDescent="0.25"/>
    <row r="142397" x14ac:dyDescent="0.25"/>
    <row r="142398" x14ac:dyDescent="0.25"/>
    <row r="142399" x14ac:dyDescent="0.25"/>
    <row r="142400" x14ac:dyDescent="0.25"/>
    <row r="142401" x14ac:dyDescent="0.25"/>
    <row r="142402" x14ac:dyDescent="0.25"/>
    <row r="142403" x14ac:dyDescent="0.25"/>
    <row r="142404" x14ac:dyDescent="0.25"/>
    <row r="142405" x14ac:dyDescent="0.25"/>
    <row r="142406" x14ac:dyDescent="0.25"/>
    <row r="142407" x14ac:dyDescent="0.25"/>
    <row r="142408" x14ac:dyDescent="0.25"/>
    <row r="142409" x14ac:dyDescent="0.25"/>
    <row r="142410" x14ac:dyDescent="0.25"/>
    <row r="142411" x14ac:dyDescent="0.25"/>
    <row r="142412" x14ac:dyDescent="0.25"/>
    <row r="142413" x14ac:dyDescent="0.25"/>
    <row r="142414" x14ac:dyDescent="0.25"/>
    <row r="142415" x14ac:dyDescent="0.25"/>
    <row r="142416" x14ac:dyDescent="0.25"/>
    <row r="142417" x14ac:dyDescent="0.25"/>
    <row r="142418" x14ac:dyDescent="0.25"/>
    <row r="142419" x14ac:dyDescent="0.25"/>
    <row r="142420" x14ac:dyDescent="0.25"/>
    <row r="142421" x14ac:dyDescent="0.25"/>
    <row r="142422" x14ac:dyDescent="0.25"/>
    <row r="142423" x14ac:dyDescent="0.25"/>
    <row r="142424" x14ac:dyDescent="0.25"/>
    <row r="142425" x14ac:dyDescent="0.25"/>
    <row r="142426" x14ac:dyDescent="0.25"/>
    <row r="142427" x14ac:dyDescent="0.25"/>
    <row r="142428" x14ac:dyDescent="0.25"/>
    <row r="142429" x14ac:dyDescent="0.25"/>
    <row r="142430" x14ac:dyDescent="0.25"/>
    <row r="142431" x14ac:dyDescent="0.25"/>
    <row r="142432" x14ac:dyDescent="0.25"/>
    <row r="142433" x14ac:dyDescent="0.25"/>
    <row r="142434" x14ac:dyDescent="0.25"/>
    <row r="142435" x14ac:dyDescent="0.25"/>
    <row r="142436" x14ac:dyDescent="0.25"/>
    <row r="142437" x14ac:dyDescent="0.25"/>
    <row r="142438" x14ac:dyDescent="0.25"/>
    <row r="142439" x14ac:dyDescent="0.25"/>
    <row r="142440" x14ac:dyDescent="0.25"/>
    <row r="142441" x14ac:dyDescent="0.25"/>
    <row r="142442" x14ac:dyDescent="0.25"/>
    <row r="142443" x14ac:dyDescent="0.25"/>
    <row r="142444" x14ac:dyDescent="0.25"/>
    <row r="142445" x14ac:dyDescent="0.25"/>
    <row r="142446" x14ac:dyDescent="0.25"/>
    <row r="142447" x14ac:dyDescent="0.25"/>
    <row r="142448" x14ac:dyDescent="0.25"/>
    <row r="142449" x14ac:dyDescent="0.25"/>
    <row r="142450" x14ac:dyDescent="0.25"/>
    <row r="142451" x14ac:dyDescent="0.25"/>
    <row r="142452" x14ac:dyDescent="0.25"/>
    <row r="142453" x14ac:dyDescent="0.25"/>
    <row r="142454" x14ac:dyDescent="0.25"/>
    <row r="142455" x14ac:dyDescent="0.25"/>
    <row r="142456" x14ac:dyDescent="0.25"/>
    <row r="142457" x14ac:dyDescent="0.25"/>
    <row r="142458" x14ac:dyDescent="0.25"/>
    <row r="142459" x14ac:dyDescent="0.25"/>
    <row r="142460" x14ac:dyDescent="0.25"/>
    <row r="142461" x14ac:dyDescent="0.25"/>
    <row r="142462" x14ac:dyDescent="0.25"/>
    <row r="142463" x14ac:dyDescent="0.25"/>
    <row r="142464" x14ac:dyDescent="0.25"/>
    <row r="142465" x14ac:dyDescent="0.25"/>
    <row r="142466" x14ac:dyDescent="0.25"/>
    <row r="142467" x14ac:dyDescent="0.25"/>
    <row r="142468" x14ac:dyDescent="0.25"/>
    <row r="142469" x14ac:dyDescent="0.25"/>
    <row r="142470" x14ac:dyDescent="0.25"/>
    <row r="142471" x14ac:dyDescent="0.25"/>
    <row r="142472" x14ac:dyDescent="0.25"/>
    <row r="142473" x14ac:dyDescent="0.25"/>
    <row r="142474" x14ac:dyDescent="0.25"/>
    <row r="142475" x14ac:dyDescent="0.25"/>
    <row r="142476" x14ac:dyDescent="0.25"/>
    <row r="142477" x14ac:dyDescent="0.25"/>
    <row r="142478" x14ac:dyDescent="0.25"/>
    <row r="142479" x14ac:dyDescent="0.25"/>
    <row r="142480" x14ac:dyDescent="0.25"/>
    <row r="142481" x14ac:dyDescent="0.25"/>
    <row r="142482" x14ac:dyDescent="0.25"/>
    <row r="142483" x14ac:dyDescent="0.25"/>
    <row r="142484" x14ac:dyDescent="0.25"/>
    <row r="142485" x14ac:dyDescent="0.25"/>
    <row r="142486" x14ac:dyDescent="0.25"/>
    <row r="142487" x14ac:dyDescent="0.25"/>
    <row r="142488" x14ac:dyDescent="0.25"/>
    <row r="142489" x14ac:dyDescent="0.25"/>
    <row r="142490" x14ac:dyDescent="0.25"/>
    <row r="142491" x14ac:dyDescent="0.25"/>
    <row r="142492" x14ac:dyDescent="0.25"/>
    <row r="142493" x14ac:dyDescent="0.25"/>
    <row r="142494" x14ac:dyDescent="0.25"/>
    <row r="142495" x14ac:dyDescent="0.25"/>
    <row r="142496" x14ac:dyDescent="0.25"/>
    <row r="142497" x14ac:dyDescent="0.25"/>
    <row r="142498" x14ac:dyDescent="0.25"/>
    <row r="142499" x14ac:dyDescent="0.25"/>
    <row r="142500" x14ac:dyDescent="0.25"/>
    <row r="142501" x14ac:dyDescent="0.25"/>
    <row r="142502" x14ac:dyDescent="0.25"/>
    <row r="142503" x14ac:dyDescent="0.25"/>
    <row r="142504" x14ac:dyDescent="0.25"/>
    <row r="142505" x14ac:dyDescent="0.25"/>
    <row r="142506" x14ac:dyDescent="0.25"/>
    <row r="142507" x14ac:dyDescent="0.25"/>
    <row r="142508" x14ac:dyDescent="0.25"/>
    <row r="142509" x14ac:dyDescent="0.25"/>
    <row r="142510" x14ac:dyDescent="0.25"/>
    <row r="142511" x14ac:dyDescent="0.25"/>
    <row r="142512" x14ac:dyDescent="0.25"/>
    <row r="142513" x14ac:dyDescent="0.25"/>
    <row r="142514" x14ac:dyDescent="0.25"/>
    <row r="142515" x14ac:dyDescent="0.25"/>
    <row r="142516" x14ac:dyDescent="0.25"/>
    <row r="142517" x14ac:dyDescent="0.25"/>
    <row r="142518" x14ac:dyDescent="0.25"/>
    <row r="142519" x14ac:dyDescent="0.25"/>
    <row r="142520" x14ac:dyDescent="0.25"/>
    <row r="142521" x14ac:dyDescent="0.25"/>
    <row r="142522" x14ac:dyDescent="0.25"/>
    <row r="142523" x14ac:dyDescent="0.25"/>
    <row r="142524" x14ac:dyDescent="0.25"/>
    <row r="142525" x14ac:dyDescent="0.25"/>
    <row r="142526" x14ac:dyDescent="0.25"/>
    <row r="142527" x14ac:dyDescent="0.25"/>
    <row r="142528" x14ac:dyDescent="0.25"/>
    <row r="142529" x14ac:dyDescent="0.25"/>
    <row r="142530" x14ac:dyDescent="0.25"/>
    <row r="142531" x14ac:dyDescent="0.25"/>
    <row r="142532" x14ac:dyDescent="0.25"/>
    <row r="142533" x14ac:dyDescent="0.25"/>
    <row r="142534" x14ac:dyDescent="0.25"/>
    <row r="142535" x14ac:dyDescent="0.25"/>
    <row r="142536" x14ac:dyDescent="0.25"/>
    <row r="142537" x14ac:dyDescent="0.25"/>
    <row r="142538" x14ac:dyDescent="0.25"/>
    <row r="142539" x14ac:dyDescent="0.25"/>
    <row r="142540" x14ac:dyDescent="0.25"/>
    <row r="142541" x14ac:dyDescent="0.25"/>
    <row r="142542" x14ac:dyDescent="0.25"/>
    <row r="142543" x14ac:dyDescent="0.25"/>
    <row r="142544" x14ac:dyDescent="0.25"/>
    <row r="142545" x14ac:dyDescent="0.25"/>
    <row r="142546" x14ac:dyDescent="0.25"/>
    <row r="142547" x14ac:dyDescent="0.25"/>
    <row r="142548" x14ac:dyDescent="0.25"/>
    <row r="142549" x14ac:dyDescent="0.25"/>
    <row r="142550" x14ac:dyDescent="0.25"/>
    <row r="142551" x14ac:dyDescent="0.25"/>
    <row r="142552" x14ac:dyDescent="0.25"/>
    <row r="142553" x14ac:dyDescent="0.25"/>
    <row r="142554" x14ac:dyDescent="0.25"/>
    <row r="142555" x14ac:dyDescent="0.25"/>
    <row r="142556" x14ac:dyDescent="0.25"/>
    <row r="142557" x14ac:dyDescent="0.25"/>
    <row r="142558" x14ac:dyDescent="0.25"/>
    <row r="142559" x14ac:dyDescent="0.25"/>
    <row r="142560" x14ac:dyDescent="0.25"/>
    <row r="142561" x14ac:dyDescent="0.25"/>
    <row r="142562" x14ac:dyDescent="0.25"/>
    <row r="142563" x14ac:dyDescent="0.25"/>
    <row r="142564" x14ac:dyDescent="0.25"/>
    <row r="142565" x14ac:dyDescent="0.25"/>
    <row r="142566" x14ac:dyDescent="0.25"/>
    <row r="142567" x14ac:dyDescent="0.25"/>
    <row r="142568" x14ac:dyDescent="0.25"/>
    <row r="142569" x14ac:dyDescent="0.25"/>
    <row r="142570" x14ac:dyDescent="0.25"/>
    <row r="142571" x14ac:dyDescent="0.25"/>
    <row r="142572" x14ac:dyDescent="0.25"/>
    <row r="142573" x14ac:dyDescent="0.25"/>
    <row r="142574" x14ac:dyDescent="0.25"/>
    <row r="142575" x14ac:dyDescent="0.25"/>
    <row r="142576" x14ac:dyDescent="0.25"/>
    <row r="142577" x14ac:dyDescent="0.25"/>
    <row r="142578" x14ac:dyDescent="0.25"/>
    <row r="142579" x14ac:dyDescent="0.25"/>
    <row r="142580" x14ac:dyDescent="0.25"/>
    <row r="142581" x14ac:dyDescent="0.25"/>
    <row r="142582" x14ac:dyDescent="0.25"/>
    <row r="142583" x14ac:dyDescent="0.25"/>
    <row r="142584" x14ac:dyDescent="0.25"/>
    <row r="142585" x14ac:dyDescent="0.25"/>
    <row r="142586" x14ac:dyDescent="0.25"/>
    <row r="142587" x14ac:dyDescent="0.25"/>
    <row r="142588" x14ac:dyDescent="0.25"/>
    <row r="142589" x14ac:dyDescent="0.25"/>
    <row r="142590" x14ac:dyDescent="0.25"/>
    <row r="142591" x14ac:dyDescent="0.25"/>
    <row r="142592" x14ac:dyDescent="0.25"/>
    <row r="142593" x14ac:dyDescent="0.25"/>
    <row r="142594" x14ac:dyDescent="0.25"/>
    <row r="142595" x14ac:dyDescent="0.25"/>
    <row r="142596" x14ac:dyDescent="0.25"/>
    <row r="142597" x14ac:dyDescent="0.25"/>
    <row r="142598" x14ac:dyDescent="0.25"/>
    <row r="142599" x14ac:dyDescent="0.25"/>
    <row r="142600" x14ac:dyDescent="0.25"/>
    <row r="142601" x14ac:dyDescent="0.25"/>
    <row r="142602" x14ac:dyDescent="0.25"/>
    <row r="142603" x14ac:dyDescent="0.25"/>
    <row r="142604" x14ac:dyDescent="0.25"/>
    <row r="142605" x14ac:dyDescent="0.25"/>
    <row r="142606" x14ac:dyDescent="0.25"/>
    <row r="142607" x14ac:dyDescent="0.25"/>
    <row r="142608" x14ac:dyDescent="0.25"/>
    <row r="142609" x14ac:dyDescent="0.25"/>
    <row r="142610" x14ac:dyDescent="0.25"/>
    <row r="142611" x14ac:dyDescent="0.25"/>
    <row r="142612" x14ac:dyDescent="0.25"/>
    <row r="142613" x14ac:dyDescent="0.25"/>
    <row r="142614" x14ac:dyDescent="0.25"/>
    <row r="142615" x14ac:dyDescent="0.25"/>
    <row r="142616" x14ac:dyDescent="0.25"/>
    <row r="142617" x14ac:dyDescent="0.25"/>
    <row r="142618" x14ac:dyDescent="0.25"/>
    <row r="142619" x14ac:dyDescent="0.25"/>
    <row r="142620" x14ac:dyDescent="0.25"/>
    <row r="142621" x14ac:dyDescent="0.25"/>
    <row r="142622" x14ac:dyDescent="0.25"/>
    <row r="142623" x14ac:dyDescent="0.25"/>
    <row r="142624" x14ac:dyDescent="0.25"/>
    <row r="142625" x14ac:dyDescent="0.25"/>
    <row r="142626" x14ac:dyDescent="0.25"/>
    <row r="142627" x14ac:dyDescent="0.25"/>
    <row r="142628" x14ac:dyDescent="0.25"/>
    <row r="142629" x14ac:dyDescent="0.25"/>
    <row r="142630" x14ac:dyDescent="0.25"/>
    <row r="142631" x14ac:dyDescent="0.25"/>
    <row r="142632" x14ac:dyDescent="0.25"/>
    <row r="142633" x14ac:dyDescent="0.25"/>
    <row r="142634" x14ac:dyDescent="0.25"/>
    <row r="142635" x14ac:dyDescent="0.25"/>
    <row r="142636" x14ac:dyDescent="0.25"/>
    <row r="142637" x14ac:dyDescent="0.25"/>
    <row r="142638" x14ac:dyDescent="0.25"/>
    <row r="142639" x14ac:dyDescent="0.25"/>
    <row r="142640" x14ac:dyDescent="0.25"/>
    <row r="142641" x14ac:dyDescent="0.25"/>
    <row r="142642" x14ac:dyDescent="0.25"/>
    <row r="142643" x14ac:dyDescent="0.25"/>
    <row r="142644" x14ac:dyDescent="0.25"/>
    <row r="142645" x14ac:dyDescent="0.25"/>
    <row r="142646" x14ac:dyDescent="0.25"/>
    <row r="142647" x14ac:dyDescent="0.25"/>
    <row r="142648" x14ac:dyDescent="0.25"/>
    <row r="142649" x14ac:dyDescent="0.25"/>
    <row r="142650" x14ac:dyDescent="0.25"/>
    <row r="142651" x14ac:dyDescent="0.25"/>
    <row r="142652" x14ac:dyDescent="0.25"/>
    <row r="142653" x14ac:dyDescent="0.25"/>
    <row r="142654" x14ac:dyDescent="0.25"/>
    <row r="142655" x14ac:dyDescent="0.25"/>
    <row r="142656" x14ac:dyDescent="0.25"/>
    <row r="142657" x14ac:dyDescent="0.25"/>
    <row r="142658" x14ac:dyDescent="0.25"/>
    <row r="142659" x14ac:dyDescent="0.25"/>
    <row r="142660" x14ac:dyDescent="0.25"/>
    <row r="142661" x14ac:dyDescent="0.25"/>
    <row r="142662" x14ac:dyDescent="0.25"/>
    <row r="142663" x14ac:dyDescent="0.25"/>
    <row r="142664" x14ac:dyDescent="0.25"/>
    <row r="142665" x14ac:dyDescent="0.25"/>
    <row r="142666" x14ac:dyDescent="0.25"/>
    <row r="142667" x14ac:dyDescent="0.25"/>
    <row r="142668" x14ac:dyDescent="0.25"/>
    <row r="142669" x14ac:dyDescent="0.25"/>
    <row r="142670" x14ac:dyDescent="0.25"/>
    <row r="142671" x14ac:dyDescent="0.25"/>
    <row r="142672" x14ac:dyDescent="0.25"/>
    <row r="142673" x14ac:dyDescent="0.25"/>
    <row r="142674" x14ac:dyDescent="0.25"/>
    <row r="142675" x14ac:dyDescent="0.25"/>
    <row r="142676" x14ac:dyDescent="0.25"/>
    <row r="142677" x14ac:dyDescent="0.25"/>
    <row r="142678" x14ac:dyDescent="0.25"/>
    <row r="142679" x14ac:dyDescent="0.25"/>
    <row r="142680" x14ac:dyDescent="0.25"/>
    <row r="142681" x14ac:dyDescent="0.25"/>
    <row r="142682" x14ac:dyDescent="0.25"/>
    <row r="142683" x14ac:dyDescent="0.25"/>
    <row r="142684" x14ac:dyDescent="0.25"/>
    <row r="142685" x14ac:dyDescent="0.25"/>
    <row r="142686" x14ac:dyDescent="0.25"/>
    <row r="142687" x14ac:dyDescent="0.25"/>
    <row r="142688" x14ac:dyDescent="0.25"/>
    <row r="142689" x14ac:dyDescent="0.25"/>
    <row r="142690" x14ac:dyDescent="0.25"/>
    <row r="142691" x14ac:dyDescent="0.25"/>
    <row r="142692" x14ac:dyDescent="0.25"/>
    <row r="142693" x14ac:dyDescent="0.25"/>
    <row r="142694" x14ac:dyDescent="0.25"/>
    <row r="142695" x14ac:dyDescent="0.25"/>
    <row r="142696" x14ac:dyDescent="0.25"/>
    <row r="142697" x14ac:dyDescent="0.25"/>
    <row r="142698" x14ac:dyDescent="0.25"/>
    <row r="142699" x14ac:dyDescent="0.25"/>
    <row r="142700" x14ac:dyDescent="0.25"/>
    <row r="142701" x14ac:dyDescent="0.25"/>
    <row r="142702" x14ac:dyDescent="0.25"/>
    <row r="142703" x14ac:dyDescent="0.25"/>
    <row r="142704" x14ac:dyDescent="0.25"/>
    <row r="142705" x14ac:dyDescent="0.25"/>
    <row r="142706" x14ac:dyDescent="0.25"/>
    <row r="142707" x14ac:dyDescent="0.25"/>
    <row r="142708" x14ac:dyDescent="0.25"/>
    <row r="142709" x14ac:dyDescent="0.25"/>
    <row r="142710" x14ac:dyDescent="0.25"/>
    <row r="142711" x14ac:dyDescent="0.25"/>
    <row r="142712" x14ac:dyDescent="0.25"/>
    <row r="142713" x14ac:dyDescent="0.25"/>
    <row r="142714" x14ac:dyDescent="0.25"/>
    <row r="142715" x14ac:dyDescent="0.25"/>
    <row r="142716" x14ac:dyDescent="0.25"/>
    <row r="142717" x14ac:dyDescent="0.25"/>
    <row r="142718" x14ac:dyDescent="0.25"/>
    <row r="142719" x14ac:dyDescent="0.25"/>
    <row r="142720" x14ac:dyDescent="0.25"/>
    <row r="142721" x14ac:dyDescent="0.25"/>
    <row r="142722" x14ac:dyDescent="0.25"/>
    <row r="142723" x14ac:dyDescent="0.25"/>
    <row r="142724" x14ac:dyDescent="0.25"/>
    <row r="142725" x14ac:dyDescent="0.25"/>
    <row r="142726" x14ac:dyDescent="0.25"/>
    <row r="142727" x14ac:dyDescent="0.25"/>
    <row r="142728" x14ac:dyDescent="0.25"/>
    <row r="142729" x14ac:dyDescent="0.25"/>
    <row r="142730" x14ac:dyDescent="0.25"/>
    <row r="142731" x14ac:dyDescent="0.25"/>
    <row r="142732" x14ac:dyDescent="0.25"/>
    <row r="142733" x14ac:dyDescent="0.25"/>
    <row r="142734" x14ac:dyDescent="0.25"/>
    <row r="142735" x14ac:dyDescent="0.25"/>
    <row r="142736" x14ac:dyDescent="0.25"/>
    <row r="142737" x14ac:dyDescent="0.25"/>
    <row r="142738" x14ac:dyDescent="0.25"/>
    <row r="142739" x14ac:dyDescent="0.25"/>
    <row r="142740" x14ac:dyDescent="0.25"/>
    <row r="142741" x14ac:dyDescent="0.25"/>
    <row r="142742" x14ac:dyDescent="0.25"/>
    <row r="142743" x14ac:dyDescent="0.25"/>
    <row r="142744" x14ac:dyDescent="0.25"/>
    <row r="142745" x14ac:dyDescent="0.25"/>
    <row r="142746" x14ac:dyDescent="0.25"/>
    <row r="142747" x14ac:dyDescent="0.25"/>
    <row r="142748" x14ac:dyDescent="0.25"/>
    <row r="142749" x14ac:dyDescent="0.25"/>
    <row r="142750" x14ac:dyDescent="0.25"/>
    <row r="142751" x14ac:dyDescent="0.25"/>
    <row r="142752" x14ac:dyDescent="0.25"/>
    <row r="142753" x14ac:dyDescent="0.25"/>
    <row r="142754" x14ac:dyDescent="0.25"/>
    <row r="142755" x14ac:dyDescent="0.25"/>
    <row r="142756" x14ac:dyDescent="0.25"/>
    <row r="142757" x14ac:dyDescent="0.25"/>
    <row r="142758" x14ac:dyDescent="0.25"/>
    <row r="142759" x14ac:dyDescent="0.25"/>
    <row r="142760" x14ac:dyDescent="0.25"/>
    <row r="142761" x14ac:dyDescent="0.25"/>
    <row r="142762" x14ac:dyDescent="0.25"/>
    <row r="142763" x14ac:dyDescent="0.25"/>
    <row r="142764" x14ac:dyDescent="0.25"/>
    <row r="142765" x14ac:dyDescent="0.25"/>
    <row r="142766" x14ac:dyDescent="0.25"/>
    <row r="142767" x14ac:dyDescent="0.25"/>
    <row r="142768" x14ac:dyDescent="0.25"/>
    <row r="142769" x14ac:dyDescent="0.25"/>
    <row r="142770" x14ac:dyDescent="0.25"/>
    <row r="142771" x14ac:dyDescent="0.25"/>
    <row r="142772" x14ac:dyDescent="0.25"/>
    <row r="142773" x14ac:dyDescent="0.25"/>
    <row r="142774" x14ac:dyDescent="0.25"/>
    <row r="142775" x14ac:dyDescent="0.25"/>
    <row r="142776" x14ac:dyDescent="0.25"/>
    <row r="142777" x14ac:dyDescent="0.25"/>
    <row r="142778" x14ac:dyDescent="0.25"/>
    <row r="142779" x14ac:dyDescent="0.25"/>
    <row r="142780" x14ac:dyDescent="0.25"/>
    <row r="142781" x14ac:dyDescent="0.25"/>
    <row r="142782" x14ac:dyDescent="0.25"/>
    <row r="142783" x14ac:dyDescent="0.25"/>
    <row r="142784" x14ac:dyDescent="0.25"/>
    <row r="142785" x14ac:dyDescent="0.25"/>
    <row r="142786" x14ac:dyDescent="0.25"/>
    <row r="142787" x14ac:dyDescent="0.25"/>
    <row r="142788" x14ac:dyDescent="0.25"/>
    <row r="142789" x14ac:dyDescent="0.25"/>
    <row r="142790" x14ac:dyDescent="0.25"/>
    <row r="142791" x14ac:dyDescent="0.25"/>
    <row r="142792" x14ac:dyDescent="0.25"/>
    <row r="142793" x14ac:dyDescent="0.25"/>
    <row r="142794" x14ac:dyDescent="0.25"/>
    <row r="142795" x14ac:dyDescent="0.25"/>
    <row r="142796" x14ac:dyDescent="0.25"/>
    <row r="142797" x14ac:dyDescent="0.25"/>
    <row r="142798" x14ac:dyDescent="0.25"/>
    <row r="142799" x14ac:dyDescent="0.25"/>
    <row r="142800" x14ac:dyDescent="0.25"/>
    <row r="142801" x14ac:dyDescent="0.25"/>
    <row r="142802" x14ac:dyDescent="0.25"/>
    <row r="142803" x14ac:dyDescent="0.25"/>
    <row r="142804" x14ac:dyDescent="0.25"/>
    <row r="142805" x14ac:dyDescent="0.25"/>
    <row r="142806" x14ac:dyDescent="0.25"/>
    <row r="142807" x14ac:dyDescent="0.25"/>
    <row r="142808" x14ac:dyDescent="0.25"/>
    <row r="142809" x14ac:dyDescent="0.25"/>
    <row r="142810" x14ac:dyDescent="0.25"/>
    <row r="142811" x14ac:dyDescent="0.25"/>
    <row r="142812" x14ac:dyDescent="0.25"/>
    <row r="142813" x14ac:dyDescent="0.25"/>
    <row r="142814" x14ac:dyDescent="0.25"/>
    <row r="142815" x14ac:dyDescent="0.25"/>
    <row r="142816" x14ac:dyDescent="0.25"/>
    <row r="142817" x14ac:dyDescent="0.25"/>
    <row r="142818" x14ac:dyDescent="0.25"/>
    <row r="142819" x14ac:dyDescent="0.25"/>
    <row r="142820" x14ac:dyDescent="0.25"/>
    <row r="142821" x14ac:dyDescent="0.25"/>
    <row r="142822" x14ac:dyDescent="0.25"/>
    <row r="142823" x14ac:dyDescent="0.25"/>
    <row r="142824" x14ac:dyDescent="0.25"/>
    <row r="142825" x14ac:dyDescent="0.25"/>
    <row r="142826" x14ac:dyDescent="0.25"/>
    <row r="142827" x14ac:dyDescent="0.25"/>
    <row r="142828" x14ac:dyDescent="0.25"/>
    <row r="142829" x14ac:dyDescent="0.25"/>
    <row r="142830" x14ac:dyDescent="0.25"/>
    <row r="142831" x14ac:dyDescent="0.25"/>
    <row r="142832" x14ac:dyDescent="0.25"/>
    <row r="142833" x14ac:dyDescent="0.25"/>
    <row r="142834" x14ac:dyDescent="0.25"/>
    <row r="142835" x14ac:dyDescent="0.25"/>
    <row r="142836" x14ac:dyDescent="0.25"/>
    <row r="142837" x14ac:dyDescent="0.25"/>
    <row r="142838" x14ac:dyDescent="0.25"/>
    <row r="142839" x14ac:dyDescent="0.25"/>
    <row r="142840" x14ac:dyDescent="0.25"/>
    <row r="142841" x14ac:dyDescent="0.25"/>
    <row r="142842" x14ac:dyDescent="0.25"/>
    <row r="142843" x14ac:dyDescent="0.25"/>
    <row r="142844" x14ac:dyDescent="0.25"/>
    <row r="142845" x14ac:dyDescent="0.25"/>
    <row r="142846" x14ac:dyDescent="0.25"/>
    <row r="142847" x14ac:dyDescent="0.25"/>
    <row r="142848" x14ac:dyDescent="0.25"/>
    <row r="142849" x14ac:dyDescent="0.25"/>
    <row r="142850" x14ac:dyDescent="0.25"/>
    <row r="142851" x14ac:dyDescent="0.25"/>
    <row r="142852" x14ac:dyDescent="0.25"/>
    <row r="142853" x14ac:dyDescent="0.25"/>
    <row r="142854" x14ac:dyDescent="0.25"/>
    <row r="142855" x14ac:dyDescent="0.25"/>
    <row r="142856" x14ac:dyDescent="0.25"/>
    <row r="142857" x14ac:dyDescent="0.25"/>
    <row r="142858" x14ac:dyDescent="0.25"/>
    <row r="142859" x14ac:dyDescent="0.25"/>
    <row r="142860" x14ac:dyDescent="0.25"/>
    <row r="142861" x14ac:dyDescent="0.25"/>
    <row r="142862" x14ac:dyDescent="0.25"/>
    <row r="142863" x14ac:dyDescent="0.25"/>
    <row r="142864" x14ac:dyDescent="0.25"/>
    <row r="142865" x14ac:dyDescent="0.25"/>
    <row r="142866" x14ac:dyDescent="0.25"/>
    <row r="142867" x14ac:dyDescent="0.25"/>
    <row r="142868" x14ac:dyDescent="0.25"/>
    <row r="142869" x14ac:dyDescent="0.25"/>
    <row r="142870" x14ac:dyDescent="0.25"/>
    <row r="142871" x14ac:dyDescent="0.25"/>
    <row r="142872" x14ac:dyDescent="0.25"/>
    <row r="142873" x14ac:dyDescent="0.25"/>
    <row r="142874" x14ac:dyDescent="0.25"/>
    <row r="142875" x14ac:dyDescent="0.25"/>
    <row r="142876" x14ac:dyDescent="0.25"/>
    <row r="142877" x14ac:dyDescent="0.25"/>
    <row r="142878" x14ac:dyDescent="0.25"/>
    <row r="142879" x14ac:dyDescent="0.25"/>
    <row r="142880" x14ac:dyDescent="0.25"/>
    <row r="142881" x14ac:dyDescent="0.25"/>
    <row r="142882" x14ac:dyDescent="0.25"/>
    <row r="142883" x14ac:dyDescent="0.25"/>
    <row r="142884" x14ac:dyDescent="0.25"/>
    <row r="142885" x14ac:dyDescent="0.25"/>
    <row r="142886" x14ac:dyDescent="0.25"/>
    <row r="142887" x14ac:dyDescent="0.25"/>
    <row r="142888" x14ac:dyDescent="0.25"/>
    <row r="142889" x14ac:dyDescent="0.25"/>
    <row r="142890" x14ac:dyDescent="0.25"/>
    <row r="142891" x14ac:dyDescent="0.25"/>
    <row r="142892" x14ac:dyDescent="0.25"/>
    <row r="142893" x14ac:dyDescent="0.25"/>
    <row r="142894" x14ac:dyDescent="0.25"/>
    <row r="142895" x14ac:dyDescent="0.25"/>
    <row r="142896" x14ac:dyDescent="0.25"/>
    <row r="142897" x14ac:dyDescent="0.25"/>
    <row r="142898" x14ac:dyDescent="0.25"/>
    <row r="142899" x14ac:dyDescent="0.25"/>
    <row r="142900" x14ac:dyDescent="0.25"/>
    <row r="142901" x14ac:dyDescent="0.25"/>
    <row r="142902" x14ac:dyDescent="0.25"/>
    <row r="142903" x14ac:dyDescent="0.25"/>
    <row r="142904" x14ac:dyDescent="0.25"/>
    <row r="142905" x14ac:dyDescent="0.25"/>
    <row r="142906" x14ac:dyDescent="0.25"/>
    <row r="142907" x14ac:dyDescent="0.25"/>
    <row r="142908" x14ac:dyDescent="0.25"/>
    <row r="142909" x14ac:dyDescent="0.25"/>
    <row r="142910" x14ac:dyDescent="0.25"/>
    <row r="142911" x14ac:dyDescent="0.25"/>
    <row r="142912" x14ac:dyDescent="0.25"/>
    <row r="142913" x14ac:dyDescent="0.25"/>
    <row r="142914" x14ac:dyDescent="0.25"/>
    <row r="142915" x14ac:dyDescent="0.25"/>
    <row r="142916" x14ac:dyDescent="0.25"/>
    <row r="142917" x14ac:dyDescent="0.25"/>
    <row r="142918" x14ac:dyDescent="0.25"/>
    <row r="142919" x14ac:dyDescent="0.25"/>
    <row r="142920" x14ac:dyDescent="0.25"/>
    <row r="142921" x14ac:dyDescent="0.25"/>
    <row r="142922" x14ac:dyDescent="0.25"/>
    <row r="142923" x14ac:dyDescent="0.25"/>
    <row r="142924" x14ac:dyDescent="0.25"/>
    <row r="142925" x14ac:dyDescent="0.25"/>
    <row r="142926" x14ac:dyDescent="0.25"/>
    <row r="142927" x14ac:dyDescent="0.25"/>
    <row r="142928" x14ac:dyDescent="0.25"/>
    <row r="142929" x14ac:dyDescent="0.25"/>
    <row r="142930" x14ac:dyDescent="0.25"/>
    <row r="142931" x14ac:dyDescent="0.25"/>
    <row r="142932" x14ac:dyDescent="0.25"/>
    <row r="142933" x14ac:dyDescent="0.25"/>
    <row r="142934" x14ac:dyDescent="0.25"/>
    <row r="142935" x14ac:dyDescent="0.25"/>
    <row r="142936" x14ac:dyDescent="0.25"/>
    <row r="142937" x14ac:dyDescent="0.25"/>
    <row r="142938" x14ac:dyDescent="0.25"/>
    <row r="142939" x14ac:dyDescent="0.25"/>
    <row r="142940" x14ac:dyDescent="0.25"/>
    <row r="142941" x14ac:dyDescent="0.25"/>
    <row r="142942" x14ac:dyDescent="0.25"/>
    <row r="142943" x14ac:dyDescent="0.25"/>
    <row r="142944" x14ac:dyDescent="0.25"/>
    <row r="142945" x14ac:dyDescent="0.25"/>
    <row r="142946" x14ac:dyDescent="0.25"/>
    <row r="142947" x14ac:dyDescent="0.25"/>
    <row r="142948" x14ac:dyDescent="0.25"/>
    <row r="142949" x14ac:dyDescent="0.25"/>
    <row r="142950" x14ac:dyDescent="0.25"/>
    <row r="142951" x14ac:dyDescent="0.25"/>
    <row r="142952" x14ac:dyDescent="0.25"/>
    <row r="142953" x14ac:dyDescent="0.25"/>
    <row r="142954" x14ac:dyDescent="0.25"/>
    <row r="142955" x14ac:dyDescent="0.25"/>
    <row r="142956" x14ac:dyDescent="0.25"/>
    <row r="142957" x14ac:dyDescent="0.25"/>
    <row r="142958" x14ac:dyDescent="0.25"/>
    <row r="142959" x14ac:dyDescent="0.25"/>
    <row r="142960" x14ac:dyDescent="0.25"/>
    <row r="142961" x14ac:dyDescent="0.25"/>
    <row r="142962" x14ac:dyDescent="0.25"/>
    <row r="142963" x14ac:dyDescent="0.25"/>
    <row r="142964" x14ac:dyDescent="0.25"/>
    <row r="142965" x14ac:dyDescent="0.25"/>
    <row r="142966" x14ac:dyDescent="0.25"/>
    <row r="142967" x14ac:dyDescent="0.25"/>
    <row r="142968" x14ac:dyDescent="0.25"/>
    <row r="142969" x14ac:dyDescent="0.25"/>
    <row r="142970" x14ac:dyDescent="0.25"/>
    <row r="142971" x14ac:dyDescent="0.25"/>
    <row r="142972" x14ac:dyDescent="0.25"/>
    <row r="142973" x14ac:dyDescent="0.25"/>
    <row r="142974" x14ac:dyDescent="0.25"/>
    <row r="142975" x14ac:dyDescent="0.25"/>
    <row r="142976" x14ac:dyDescent="0.25"/>
    <row r="142977" x14ac:dyDescent="0.25"/>
    <row r="142978" x14ac:dyDescent="0.25"/>
    <row r="142979" x14ac:dyDescent="0.25"/>
    <row r="142980" x14ac:dyDescent="0.25"/>
    <row r="142981" x14ac:dyDescent="0.25"/>
    <row r="142982" x14ac:dyDescent="0.25"/>
    <row r="142983" x14ac:dyDescent="0.25"/>
    <row r="142984" x14ac:dyDescent="0.25"/>
    <row r="142985" x14ac:dyDescent="0.25"/>
    <row r="142986" x14ac:dyDescent="0.25"/>
    <row r="142987" x14ac:dyDescent="0.25"/>
    <row r="142988" x14ac:dyDescent="0.25"/>
    <row r="142989" x14ac:dyDescent="0.25"/>
    <row r="142990" x14ac:dyDescent="0.25"/>
    <row r="142991" x14ac:dyDescent="0.25"/>
    <row r="142992" x14ac:dyDescent="0.25"/>
    <row r="142993" x14ac:dyDescent="0.25"/>
    <row r="142994" x14ac:dyDescent="0.25"/>
    <row r="142995" x14ac:dyDescent="0.25"/>
    <row r="142996" x14ac:dyDescent="0.25"/>
    <row r="142997" x14ac:dyDescent="0.25"/>
    <row r="142998" x14ac:dyDescent="0.25"/>
    <row r="142999" x14ac:dyDescent="0.25"/>
    <row r="143000" x14ac:dyDescent="0.25"/>
    <row r="143001" x14ac:dyDescent="0.25"/>
    <row r="143002" x14ac:dyDescent="0.25"/>
    <row r="143003" x14ac:dyDescent="0.25"/>
    <row r="143004" x14ac:dyDescent="0.25"/>
    <row r="143005" x14ac:dyDescent="0.25"/>
    <row r="143006" x14ac:dyDescent="0.25"/>
    <row r="143007" x14ac:dyDescent="0.25"/>
    <row r="143008" x14ac:dyDescent="0.25"/>
    <row r="143009" x14ac:dyDescent="0.25"/>
    <row r="143010" x14ac:dyDescent="0.25"/>
    <row r="143011" x14ac:dyDescent="0.25"/>
    <row r="143012" x14ac:dyDescent="0.25"/>
    <row r="143013" x14ac:dyDescent="0.25"/>
    <row r="143014" x14ac:dyDescent="0.25"/>
    <row r="143015" x14ac:dyDescent="0.25"/>
    <row r="143016" x14ac:dyDescent="0.25"/>
    <row r="143017" x14ac:dyDescent="0.25"/>
    <row r="143018" x14ac:dyDescent="0.25"/>
    <row r="143019" x14ac:dyDescent="0.25"/>
    <row r="143020" x14ac:dyDescent="0.25"/>
    <row r="143021" x14ac:dyDescent="0.25"/>
    <row r="143022" x14ac:dyDescent="0.25"/>
    <row r="143023" x14ac:dyDescent="0.25"/>
    <row r="143024" x14ac:dyDescent="0.25"/>
    <row r="143025" x14ac:dyDescent="0.25"/>
    <row r="143026" x14ac:dyDescent="0.25"/>
    <row r="143027" x14ac:dyDescent="0.25"/>
    <row r="143028" x14ac:dyDescent="0.25"/>
    <row r="143029" x14ac:dyDescent="0.25"/>
    <row r="143030" x14ac:dyDescent="0.25"/>
    <row r="143031" x14ac:dyDescent="0.25"/>
    <row r="143032" x14ac:dyDescent="0.25"/>
    <row r="143033" x14ac:dyDescent="0.25"/>
    <row r="143034" x14ac:dyDescent="0.25"/>
    <row r="143035" x14ac:dyDescent="0.25"/>
    <row r="143036" x14ac:dyDescent="0.25"/>
    <row r="143037" x14ac:dyDescent="0.25"/>
    <row r="143038" x14ac:dyDescent="0.25"/>
    <row r="143039" x14ac:dyDescent="0.25"/>
    <row r="143040" x14ac:dyDescent="0.25"/>
    <row r="143041" x14ac:dyDescent="0.25"/>
    <row r="143042" x14ac:dyDescent="0.25"/>
    <row r="143043" x14ac:dyDescent="0.25"/>
    <row r="143044" x14ac:dyDescent="0.25"/>
    <row r="143045" x14ac:dyDescent="0.25"/>
    <row r="143046" x14ac:dyDescent="0.25"/>
    <row r="143047" x14ac:dyDescent="0.25"/>
    <row r="143048" x14ac:dyDescent="0.25"/>
    <row r="143049" x14ac:dyDescent="0.25"/>
    <row r="143050" x14ac:dyDescent="0.25"/>
    <row r="143051" x14ac:dyDescent="0.25"/>
    <row r="143052" x14ac:dyDescent="0.25"/>
    <row r="143053" x14ac:dyDescent="0.25"/>
    <row r="143054" x14ac:dyDescent="0.25"/>
    <row r="143055" x14ac:dyDescent="0.25"/>
    <row r="143056" x14ac:dyDescent="0.25"/>
    <row r="143057" x14ac:dyDescent="0.25"/>
    <row r="143058" x14ac:dyDescent="0.25"/>
    <row r="143059" x14ac:dyDescent="0.25"/>
    <row r="143060" x14ac:dyDescent="0.25"/>
    <row r="143061" x14ac:dyDescent="0.25"/>
    <row r="143062" x14ac:dyDescent="0.25"/>
    <row r="143063" x14ac:dyDescent="0.25"/>
    <row r="143064" x14ac:dyDescent="0.25"/>
    <row r="143065" x14ac:dyDescent="0.25"/>
    <row r="143066" x14ac:dyDescent="0.25"/>
    <row r="143067" x14ac:dyDescent="0.25"/>
    <row r="143068" x14ac:dyDescent="0.25"/>
    <row r="143069" x14ac:dyDescent="0.25"/>
    <row r="143070" x14ac:dyDescent="0.25"/>
    <row r="143071" x14ac:dyDescent="0.25"/>
    <row r="143072" x14ac:dyDescent="0.25"/>
    <row r="143073" x14ac:dyDescent="0.25"/>
    <row r="143074" x14ac:dyDescent="0.25"/>
    <row r="143075" x14ac:dyDescent="0.25"/>
    <row r="143076" x14ac:dyDescent="0.25"/>
    <row r="143077" x14ac:dyDescent="0.25"/>
    <row r="143078" x14ac:dyDescent="0.25"/>
    <row r="143079" x14ac:dyDescent="0.25"/>
    <row r="143080" x14ac:dyDescent="0.25"/>
    <row r="143081" x14ac:dyDescent="0.25"/>
    <row r="143082" x14ac:dyDescent="0.25"/>
    <row r="143083" x14ac:dyDescent="0.25"/>
    <row r="143084" x14ac:dyDescent="0.25"/>
    <row r="143085" x14ac:dyDescent="0.25"/>
    <row r="143086" x14ac:dyDescent="0.25"/>
    <row r="143087" x14ac:dyDescent="0.25"/>
    <row r="143088" x14ac:dyDescent="0.25"/>
    <row r="143089" x14ac:dyDescent="0.25"/>
    <row r="143090" x14ac:dyDescent="0.25"/>
    <row r="143091" x14ac:dyDescent="0.25"/>
    <row r="143092" x14ac:dyDescent="0.25"/>
    <row r="143093" x14ac:dyDescent="0.25"/>
    <row r="143094" x14ac:dyDescent="0.25"/>
    <row r="143095" x14ac:dyDescent="0.25"/>
    <row r="143096" x14ac:dyDescent="0.25"/>
    <row r="143097" x14ac:dyDescent="0.25"/>
    <row r="143098" x14ac:dyDescent="0.25"/>
    <row r="143099" x14ac:dyDescent="0.25"/>
    <row r="143100" x14ac:dyDescent="0.25"/>
    <row r="143101" x14ac:dyDescent="0.25"/>
    <row r="143102" x14ac:dyDescent="0.25"/>
    <row r="143103" x14ac:dyDescent="0.25"/>
    <row r="143104" x14ac:dyDescent="0.25"/>
    <row r="143105" x14ac:dyDescent="0.25"/>
    <row r="143106" x14ac:dyDescent="0.25"/>
    <row r="143107" x14ac:dyDescent="0.25"/>
    <row r="143108" x14ac:dyDescent="0.25"/>
    <row r="143109" x14ac:dyDescent="0.25"/>
    <row r="143110" x14ac:dyDescent="0.25"/>
    <row r="143111" x14ac:dyDescent="0.25"/>
    <row r="143112" x14ac:dyDescent="0.25"/>
    <row r="143113" x14ac:dyDescent="0.25"/>
    <row r="143114" x14ac:dyDescent="0.25"/>
    <row r="143115" x14ac:dyDescent="0.25"/>
    <row r="143116" x14ac:dyDescent="0.25"/>
    <row r="143117" x14ac:dyDescent="0.25"/>
    <row r="143118" x14ac:dyDescent="0.25"/>
    <row r="143119" x14ac:dyDescent="0.25"/>
    <row r="143120" x14ac:dyDescent="0.25"/>
    <row r="143121" x14ac:dyDescent="0.25"/>
    <row r="143122" x14ac:dyDescent="0.25"/>
    <row r="143123" x14ac:dyDescent="0.25"/>
    <row r="143124" x14ac:dyDescent="0.25"/>
    <row r="143125" x14ac:dyDescent="0.25"/>
    <row r="143126" x14ac:dyDescent="0.25"/>
    <row r="143127" x14ac:dyDescent="0.25"/>
    <row r="143128" x14ac:dyDescent="0.25"/>
    <row r="143129" x14ac:dyDescent="0.25"/>
    <row r="143130" x14ac:dyDescent="0.25"/>
    <row r="143131" x14ac:dyDescent="0.25"/>
    <row r="143132" x14ac:dyDescent="0.25"/>
    <row r="143133" x14ac:dyDescent="0.25"/>
    <row r="143134" x14ac:dyDescent="0.25"/>
    <row r="143135" x14ac:dyDescent="0.25"/>
    <row r="143136" x14ac:dyDescent="0.25"/>
    <row r="143137" x14ac:dyDescent="0.25"/>
    <row r="143138" x14ac:dyDescent="0.25"/>
    <row r="143139" x14ac:dyDescent="0.25"/>
    <row r="143140" x14ac:dyDescent="0.25"/>
    <row r="143141" x14ac:dyDescent="0.25"/>
    <row r="143142" x14ac:dyDescent="0.25"/>
    <row r="143143" x14ac:dyDescent="0.25"/>
    <row r="143144" x14ac:dyDescent="0.25"/>
    <row r="143145" x14ac:dyDescent="0.25"/>
    <row r="143146" x14ac:dyDescent="0.25"/>
    <row r="143147" x14ac:dyDescent="0.25"/>
    <row r="143148" x14ac:dyDescent="0.25"/>
    <row r="143149" x14ac:dyDescent="0.25"/>
    <row r="143150" x14ac:dyDescent="0.25"/>
    <row r="143151" x14ac:dyDescent="0.25"/>
    <row r="143152" x14ac:dyDescent="0.25"/>
    <row r="143153" x14ac:dyDescent="0.25"/>
    <row r="143154" x14ac:dyDescent="0.25"/>
    <row r="143155" x14ac:dyDescent="0.25"/>
    <row r="143156" x14ac:dyDescent="0.25"/>
    <row r="143157" x14ac:dyDescent="0.25"/>
    <row r="143158" x14ac:dyDescent="0.25"/>
    <row r="143159" x14ac:dyDescent="0.25"/>
    <row r="143160" x14ac:dyDescent="0.25"/>
    <row r="143161" x14ac:dyDescent="0.25"/>
    <row r="143162" x14ac:dyDescent="0.25"/>
    <row r="143163" x14ac:dyDescent="0.25"/>
    <row r="143164" x14ac:dyDescent="0.25"/>
    <row r="143165" x14ac:dyDescent="0.25"/>
    <row r="143166" x14ac:dyDescent="0.25"/>
    <row r="143167" x14ac:dyDescent="0.25"/>
    <row r="143168" x14ac:dyDescent="0.25"/>
    <row r="143169" x14ac:dyDescent="0.25"/>
    <row r="143170" x14ac:dyDescent="0.25"/>
    <row r="143171" x14ac:dyDescent="0.25"/>
    <row r="143172" x14ac:dyDescent="0.25"/>
    <row r="143173" x14ac:dyDescent="0.25"/>
    <row r="143174" x14ac:dyDescent="0.25"/>
    <row r="143175" x14ac:dyDescent="0.25"/>
    <row r="143176" x14ac:dyDescent="0.25"/>
    <row r="143177" x14ac:dyDescent="0.25"/>
    <row r="143178" x14ac:dyDescent="0.25"/>
    <row r="143179" x14ac:dyDescent="0.25"/>
    <row r="143180" x14ac:dyDescent="0.25"/>
    <row r="143181" x14ac:dyDescent="0.25"/>
    <row r="143182" x14ac:dyDescent="0.25"/>
    <row r="143183" x14ac:dyDescent="0.25"/>
    <row r="143184" x14ac:dyDescent="0.25"/>
    <row r="143185" x14ac:dyDescent="0.25"/>
    <row r="143186" x14ac:dyDescent="0.25"/>
    <row r="143187" x14ac:dyDescent="0.25"/>
    <row r="143188" x14ac:dyDescent="0.25"/>
    <row r="143189" x14ac:dyDescent="0.25"/>
    <row r="143190" x14ac:dyDescent="0.25"/>
    <row r="143191" x14ac:dyDescent="0.25"/>
    <row r="143192" x14ac:dyDescent="0.25"/>
    <row r="143193" x14ac:dyDescent="0.25"/>
    <row r="143194" x14ac:dyDescent="0.25"/>
    <row r="143195" x14ac:dyDescent="0.25"/>
    <row r="143196" x14ac:dyDescent="0.25"/>
    <row r="143197" x14ac:dyDescent="0.25"/>
    <row r="143198" x14ac:dyDescent="0.25"/>
    <row r="143199" x14ac:dyDescent="0.25"/>
    <row r="143200" x14ac:dyDescent="0.25"/>
    <row r="143201" x14ac:dyDescent="0.25"/>
    <row r="143202" x14ac:dyDescent="0.25"/>
    <row r="143203" x14ac:dyDescent="0.25"/>
    <row r="143204" x14ac:dyDescent="0.25"/>
    <row r="143205" x14ac:dyDescent="0.25"/>
    <row r="143206" x14ac:dyDescent="0.25"/>
    <row r="143207" x14ac:dyDescent="0.25"/>
    <row r="143208" x14ac:dyDescent="0.25"/>
    <row r="143209" x14ac:dyDescent="0.25"/>
    <row r="143210" x14ac:dyDescent="0.25"/>
    <row r="143211" x14ac:dyDescent="0.25"/>
    <row r="143212" x14ac:dyDescent="0.25"/>
    <row r="143213" x14ac:dyDescent="0.25"/>
    <row r="143214" x14ac:dyDescent="0.25"/>
    <row r="143215" x14ac:dyDescent="0.25"/>
    <row r="143216" x14ac:dyDescent="0.25"/>
    <row r="143217" x14ac:dyDescent="0.25"/>
    <row r="143218" x14ac:dyDescent="0.25"/>
    <row r="143219" x14ac:dyDescent="0.25"/>
    <row r="143220" x14ac:dyDescent="0.25"/>
    <row r="143221" x14ac:dyDescent="0.25"/>
    <row r="143222" x14ac:dyDescent="0.25"/>
    <row r="143223" x14ac:dyDescent="0.25"/>
    <row r="143224" x14ac:dyDescent="0.25"/>
    <row r="143225" x14ac:dyDescent="0.25"/>
    <row r="143226" x14ac:dyDescent="0.25"/>
    <row r="143227" x14ac:dyDescent="0.25"/>
    <row r="143228" x14ac:dyDescent="0.25"/>
    <row r="143229" x14ac:dyDescent="0.25"/>
    <row r="143230" x14ac:dyDescent="0.25"/>
    <row r="143231" x14ac:dyDescent="0.25"/>
    <row r="143232" x14ac:dyDescent="0.25"/>
    <row r="143233" x14ac:dyDescent="0.25"/>
    <row r="143234" x14ac:dyDescent="0.25"/>
    <row r="143235" x14ac:dyDescent="0.25"/>
    <row r="143236" x14ac:dyDescent="0.25"/>
    <row r="143237" x14ac:dyDescent="0.25"/>
    <row r="143238" x14ac:dyDescent="0.25"/>
    <row r="143239" x14ac:dyDescent="0.25"/>
    <row r="143240" x14ac:dyDescent="0.25"/>
    <row r="143241" x14ac:dyDescent="0.25"/>
    <row r="143242" x14ac:dyDescent="0.25"/>
    <row r="143243" x14ac:dyDescent="0.25"/>
    <row r="143244" x14ac:dyDescent="0.25"/>
    <row r="143245" x14ac:dyDescent="0.25"/>
    <row r="143246" x14ac:dyDescent="0.25"/>
    <row r="143247" x14ac:dyDescent="0.25"/>
    <row r="143248" x14ac:dyDescent="0.25"/>
    <row r="143249" x14ac:dyDescent="0.25"/>
    <row r="143250" x14ac:dyDescent="0.25"/>
    <row r="143251" x14ac:dyDescent="0.25"/>
    <row r="143252" x14ac:dyDescent="0.25"/>
    <row r="143253" x14ac:dyDescent="0.25"/>
    <row r="143254" x14ac:dyDescent="0.25"/>
    <row r="143255" x14ac:dyDescent="0.25"/>
    <row r="143256" x14ac:dyDescent="0.25"/>
    <row r="143257" x14ac:dyDescent="0.25"/>
    <row r="143258" x14ac:dyDescent="0.25"/>
    <row r="143259" x14ac:dyDescent="0.25"/>
    <row r="143260" x14ac:dyDescent="0.25"/>
    <row r="143261" x14ac:dyDescent="0.25"/>
    <row r="143262" x14ac:dyDescent="0.25"/>
    <row r="143263" x14ac:dyDescent="0.25"/>
    <row r="143264" x14ac:dyDescent="0.25"/>
    <row r="143265" x14ac:dyDescent="0.25"/>
    <row r="143266" x14ac:dyDescent="0.25"/>
    <row r="143267" x14ac:dyDescent="0.25"/>
    <row r="143268" x14ac:dyDescent="0.25"/>
    <row r="143269" x14ac:dyDescent="0.25"/>
    <row r="143270" x14ac:dyDescent="0.25"/>
    <row r="143271" x14ac:dyDescent="0.25"/>
    <row r="143272" x14ac:dyDescent="0.25"/>
    <row r="143273" x14ac:dyDescent="0.25"/>
    <row r="143274" x14ac:dyDescent="0.25"/>
    <row r="143275" x14ac:dyDescent="0.25"/>
    <row r="143276" x14ac:dyDescent="0.25"/>
    <row r="143277" x14ac:dyDescent="0.25"/>
    <row r="143278" x14ac:dyDescent="0.25"/>
    <row r="143279" x14ac:dyDescent="0.25"/>
    <row r="143280" x14ac:dyDescent="0.25"/>
    <row r="143281" x14ac:dyDescent="0.25"/>
    <row r="143282" x14ac:dyDescent="0.25"/>
    <row r="143283" x14ac:dyDescent="0.25"/>
    <row r="143284" x14ac:dyDescent="0.25"/>
    <row r="143285" x14ac:dyDescent="0.25"/>
    <row r="143286" x14ac:dyDescent="0.25"/>
    <row r="143287" x14ac:dyDescent="0.25"/>
    <row r="143288" x14ac:dyDescent="0.25"/>
    <row r="143289" x14ac:dyDescent="0.25"/>
    <row r="143290" x14ac:dyDescent="0.25"/>
    <row r="143291" x14ac:dyDescent="0.25"/>
    <row r="143292" x14ac:dyDescent="0.25"/>
    <row r="143293" x14ac:dyDescent="0.25"/>
    <row r="143294" x14ac:dyDescent="0.25"/>
    <row r="143295" x14ac:dyDescent="0.25"/>
    <row r="143296" x14ac:dyDescent="0.25"/>
    <row r="143297" x14ac:dyDescent="0.25"/>
    <row r="143298" x14ac:dyDescent="0.25"/>
    <row r="143299" x14ac:dyDescent="0.25"/>
    <row r="143300" x14ac:dyDescent="0.25"/>
    <row r="143301" x14ac:dyDescent="0.25"/>
    <row r="143302" x14ac:dyDescent="0.25"/>
    <row r="143303" x14ac:dyDescent="0.25"/>
    <row r="143304" x14ac:dyDescent="0.25"/>
    <row r="143305" x14ac:dyDescent="0.25"/>
    <row r="143306" x14ac:dyDescent="0.25"/>
    <row r="143307" x14ac:dyDescent="0.25"/>
    <row r="143308" x14ac:dyDescent="0.25"/>
    <row r="143309" x14ac:dyDescent="0.25"/>
    <row r="143310" x14ac:dyDescent="0.25"/>
    <row r="143311" x14ac:dyDescent="0.25"/>
    <row r="143312" x14ac:dyDescent="0.25"/>
    <row r="143313" x14ac:dyDescent="0.25"/>
    <row r="143314" x14ac:dyDescent="0.25"/>
    <row r="143315" x14ac:dyDescent="0.25"/>
    <row r="143316" x14ac:dyDescent="0.25"/>
    <row r="143317" x14ac:dyDescent="0.25"/>
    <row r="143318" x14ac:dyDescent="0.25"/>
    <row r="143319" x14ac:dyDescent="0.25"/>
    <row r="143320" x14ac:dyDescent="0.25"/>
    <row r="143321" x14ac:dyDescent="0.25"/>
    <row r="143322" x14ac:dyDescent="0.25"/>
    <row r="143323" x14ac:dyDescent="0.25"/>
    <row r="143324" x14ac:dyDescent="0.25"/>
    <row r="143325" x14ac:dyDescent="0.25"/>
    <row r="143326" x14ac:dyDescent="0.25"/>
    <row r="143327" x14ac:dyDescent="0.25"/>
    <row r="143328" x14ac:dyDescent="0.25"/>
    <row r="143329" x14ac:dyDescent="0.25"/>
    <row r="143330" x14ac:dyDescent="0.25"/>
    <row r="143331" x14ac:dyDescent="0.25"/>
    <row r="143332" x14ac:dyDescent="0.25"/>
    <row r="143333" x14ac:dyDescent="0.25"/>
    <row r="143334" x14ac:dyDescent="0.25"/>
    <row r="143335" x14ac:dyDescent="0.25"/>
    <row r="143336" x14ac:dyDescent="0.25"/>
    <row r="143337" x14ac:dyDescent="0.25"/>
    <row r="143338" x14ac:dyDescent="0.25"/>
    <row r="143339" x14ac:dyDescent="0.25"/>
    <row r="143340" x14ac:dyDescent="0.25"/>
    <row r="143341" x14ac:dyDescent="0.25"/>
    <row r="143342" x14ac:dyDescent="0.25"/>
    <row r="143343" x14ac:dyDescent="0.25"/>
    <row r="143344" x14ac:dyDescent="0.25"/>
    <row r="143345" x14ac:dyDescent="0.25"/>
    <row r="143346" x14ac:dyDescent="0.25"/>
    <row r="143347" x14ac:dyDescent="0.25"/>
    <row r="143348" x14ac:dyDescent="0.25"/>
    <row r="143349" x14ac:dyDescent="0.25"/>
    <row r="143350" x14ac:dyDescent="0.25"/>
    <row r="143351" x14ac:dyDescent="0.25"/>
    <row r="143352" x14ac:dyDescent="0.25"/>
    <row r="143353" x14ac:dyDescent="0.25"/>
    <row r="143354" x14ac:dyDescent="0.25"/>
    <row r="143355" x14ac:dyDescent="0.25"/>
    <row r="143356" x14ac:dyDescent="0.25"/>
    <row r="143357" x14ac:dyDescent="0.25"/>
    <row r="143358" x14ac:dyDescent="0.25"/>
    <row r="143359" x14ac:dyDescent="0.25"/>
    <row r="143360" x14ac:dyDescent="0.25"/>
    <row r="143361" x14ac:dyDescent="0.25"/>
    <row r="143362" x14ac:dyDescent="0.25"/>
    <row r="143363" x14ac:dyDescent="0.25"/>
    <row r="143364" x14ac:dyDescent="0.25"/>
    <row r="143365" x14ac:dyDescent="0.25"/>
    <row r="143366" x14ac:dyDescent="0.25"/>
    <row r="143367" x14ac:dyDescent="0.25"/>
    <row r="143368" x14ac:dyDescent="0.25"/>
    <row r="143369" x14ac:dyDescent="0.25"/>
    <row r="143370" x14ac:dyDescent="0.25"/>
    <row r="143371" x14ac:dyDescent="0.25"/>
    <row r="143372" x14ac:dyDescent="0.25"/>
    <row r="143373" x14ac:dyDescent="0.25"/>
    <row r="143374" x14ac:dyDescent="0.25"/>
    <row r="143375" x14ac:dyDescent="0.25"/>
    <row r="143376" x14ac:dyDescent="0.25"/>
    <row r="143377" x14ac:dyDescent="0.25"/>
    <row r="143378" x14ac:dyDescent="0.25"/>
    <row r="143379" x14ac:dyDescent="0.25"/>
    <row r="143380" x14ac:dyDescent="0.25"/>
    <row r="143381" x14ac:dyDescent="0.25"/>
    <row r="143382" x14ac:dyDescent="0.25"/>
    <row r="143383" x14ac:dyDescent="0.25"/>
    <row r="143384" x14ac:dyDescent="0.25"/>
    <row r="143385" x14ac:dyDescent="0.25"/>
    <row r="143386" x14ac:dyDescent="0.25"/>
    <row r="143387" x14ac:dyDescent="0.25"/>
    <row r="143388" x14ac:dyDescent="0.25"/>
    <row r="143389" x14ac:dyDescent="0.25"/>
    <row r="143390" x14ac:dyDescent="0.25"/>
    <row r="143391" x14ac:dyDescent="0.25"/>
    <row r="143392" x14ac:dyDescent="0.25"/>
    <row r="143393" x14ac:dyDescent="0.25"/>
    <row r="143394" x14ac:dyDescent="0.25"/>
    <row r="143395" x14ac:dyDescent="0.25"/>
    <row r="143396" x14ac:dyDescent="0.25"/>
    <row r="143397" x14ac:dyDescent="0.25"/>
    <row r="143398" x14ac:dyDescent="0.25"/>
    <row r="143399" x14ac:dyDescent="0.25"/>
    <row r="143400" x14ac:dyDescent="0.25"/>
    <row r="143401" x14ac:dyDescent="0.25"/>
    <row r="143402" x14ac:dyDescent="0.25"/>
    <row r="143403" x14ac:dyDescent="0.25"/>
    <row r="143404" x14ac:dyDescent="0.25"/>
    <row r="143405" x14ac:dyDescent="0.25"/>
    <row r="143406" x14ac:dyDescent="0.25"/>
    <row r="143407" x14ac:dyDescent="0.25"/>
    <row r="143408" x14ac:dyDescent="0.25"/>
    <row r="143409" x14ac:dyDescent="0.25"/>
    <row r="143410" x14ac:dyDescent="0.25"/>
    <row r="143411" x14ac:dyDescent="0.25"/>
    <row r="143412" x14ac:dyDescent="0.25"/>
    <row r="143413" x14ac:dyDescent="0.25"/>
    <row r="143414" x14ac:dyDescent="0.25"/>
    <row r="143415" x14ac:dyDescent="0.25"/>
    <row r="143416" x14ac:dyDescent="0.25"/>
    <row r="143417" x14ac:dyDescent="0.25"/>
    <row r="143418" x14ac:dyDescent="0.25"/>
    <row r="143419" x14ac:dyDescent="0.25"/>
    <row r="143420" x14ac:dyDescent="0.25"/>
    <row r="143421" x14ac:dyDescent="0.25"/>
    <row r="143422" x14ac:dyDescent="0.25"/>
    <row r="143423" x14ac:dyDescent="0.25"/>
    <row r="143424" x14ac:dyDescent="0.25"/>
    <row r="143425" x14ac:dyDescent="0.25"/>
    <row r="143426" x14ac:dyDescent="0.25"/>
    <row r="143427" x14ac:dyDescent="0.25"/>
    <row r="143428" x14ac:dyDescent="0.25"/>
    <row r="143429" x14ac:dyDescent="0.25"/>
    <row r="143430" x14ac:dyDescent="0.25"/>
    <row r="143431" x14ac:dyDescent="0.25"/>
    <row r="143432" x14ac:dyDescent="0.25"/>
    <row r="143433" x14ac:dyDescent="0.25"/>
    <row r="143434" x14ac:dyDescent="0.25"/>
    <row r="143435" x14ac:dyDescent="0.25"/>
    <row r="143436" x14ac:dyDescent="0.25"/>
    <row r="143437" x14ac:dyDescent="0.25"/>
    <row r="143438" x14ac:dyDescent="0.25"/>
    <row r="143439" x14ac:dyDescent="0.25"/>
    <row r="143440" x14ac:dyDescent="0.25"/>
    <row r="143441" x14ac:dyDescent="0.25"/>
    <row r="143442" x14ac:dyDescent="0.25"/>
    <row r="143443" x14ac:dyDescent="0.25"/>
    <row r="143444" x14ac:dyDescent="0.25"/>
    <row r="143445" x14ac:dyDescent="0.25"/>
    <row r="143446" x14ac:dyDescent="0.25"/>
    <row r="143447" x14ac:dyDescent="0.25"/>
    <row r="143448" x14ac:dyDescent="0.25"/>
    <row r="143449" x14ac:dyDescent="0.25"/>
    <row r="143450" x14ac:dyDescent="0.25"/>
    <row r="143451" x14ac:dyDescent="0.25"/>
    <row r="143452" x14ac:dyDescent="0.25"/>
    <row r="143453" x14ac:dyDescent="0.25"/>
    <row r="143454" x14ac:dyDescent="0.25"/>
    <row r="143455" x14ac:dyDescent="0.25"/>
    <row r="143456" x14ac:dyDescent="0.25"/>
    <row r="143457" x14ac:dyDescent="0.25"/>
    <row r="143458" x14ac:dyDescent="0.25"/>
    <row r="143459" x14ac:dyDescent="0.25"/>
    <row r="143460" x14ac:dyDescent="0.25"/>
    <row r="143461" x14ac:dyDescent="0.25"/>
    <row r="143462" x14ac:dyDescent="0.25"/>
    <row r="143463" x14ac:dyDescent="0.25"/>
    <row r="143464" x14ac:dyDescent="0.25"/>
    <row r="143465" x14ac:dyDescent="0.25"/>
    <row r="143466" x14ac:dyDescent="0.25"/>
    <row r="143467" x14ac:dyDescent="0.25"/>
    <row r="143468" x14ac:dyDescent="0.25"/>
    <row r="143469" x14ac:dyDescent="0.25"/>
    <row r="143470" x14ac:dyDescent="0.25"/>
    <row r="143471" x14ac:dyDescent="0.25"/>
    <row r="143472" x14ac:dyDescent="0.25"/>
    <row r="143473" x14ac:dyDescent="0.25"/>
    <row r="143474" x14ac:dyDescent="0.25"/>
    <row r="143475" x14ac:dyDescent="0.25"/>
    <row r="143476" x14ac:dyDescent="0.25"/>
    <row r="143477" x14ac:dyDescent="0.25"/>
    <row r="143478" x14ac:dyDescent="0.25"/>
    <row r="143479" x14ac:dyDescent="0.25"/>
    <row r="143480" x14ac:dyDescent="0.25"/>
    <row r="143481" x14ac:dyDescent="0.25"/>
    <row r="143482" x14ac:dyDescent="0.25"/>
    <row r="143483" x14ac:dyDescent="0.25"/>
    <row r="143484" x14ac:dyDescent="0.25"/>
    <row r="143485" x14ac:dyDescent="0.25"/>
    <row r="143486" x14ac:dyDescent="0.25"/>
    <row r="143487" x14ac:dyDescent="0.25"/>
    <row r="143488" x14ac:dyDescent="0.25"/>
    <row r="143489" x14ac:dyDescent="0.25"/>
    <row r="143490" x14ac:dyDescent="0.25"/>
    <row r="143491" x14ac:dyDescent="0.25"/>
    <row r="143492" x14ac:dyDescent="0.25"/>
    <row r="143493" x14ac:dyDescent="0.25"/>
    <row r="143494" x14ac:dyDescent="0.25"/>
    <row r="143495" x14ac:dyDescent="0.25"/>
    <row r="143496" x14ac:dyDescent="0.25"/>
    <row r="143497" x14ac:dyDescent="0.25"/>
    <row r="143498" x14ac:dyDescent="0.25"/>
    <row r="143499" x14ac:dyDescent="0.25"/>
    <row r="143500" x14ac:dyDescent="0.25"/>
    <row r="143501" x14ac:dyDescent="0.25"/>
    <row r="143502" x14ac:dyDescent="0.25"/>
    <row r="143503" x14ac:dyDescent="0.25"/>
    <row r="143504" x14ac:dyDescent="0.25"/>
    <row r="143505" x14ac:dyDescent="0.25"/>
    <row r="143506" x14ac:dyDescent="0.25"/>
    <row r="143507" x14ac:dyDescent="0.25"/>
    <row r="143508" x14ac:dyDescent="0.25"/>
    <row r="143509" x14ac:dyDescent="0.25"/>
    <row r="143510" x14ac:dyDescent="0.25"/>
    <row r="143511" x14ac:dyDescent="0.25"/>
    <row r="143512" x14ac:dyDescent="0.25"/>
    <row r="143513" x14ac:dyDescent="0.25"/>
    <row r="143514" x14ac:dyDescent="0.25"/>
    <row r="143515" x14ac:dyDescent="0.25"/>
    <row r="143516" x14ac:dyDescent="0.25"/>
    <row r="143517" x14ac:dyDescent="0.25"/>
    <row r="143518" x14ac:dyDescent="0.25"/>
    <row r="143519" x14ac:dyDescent="0.25"/>
    <row r="143520" x14ac:dyDescent="0.25"/>
    <row r="143521" x14ac:dyDescent="0.25"/>
    <row r="143522" x14ac:dyDescent="0.25"/>
    <row r="143523" x14ac:dyDescent="0.25"/>
    <row r="143524" x14ac:dyDescent="0.25"/>
    <row r="143525" x14ac:dyDescent="0.25"/>
    <row r="143526" x14ac:dyDescent="0.25"/>
    <row r="143527" x14ac:dyDescent="0.25"/>
    <row r="143528" x14ac:dyDescent="0.25"/>
    <row r="143529" x14ac:dyDescent="0.25"/>
    <row r="143530" x14ac:dyDescent="0.25"/>
    <row r="143531" x14ac:dyDescent="0.25"/>
    <row r="143532" x14ac:dyDescent="0.25"/>
    <row r="143533" x14ac:dyDescent="0.25"/>
    <row r="143534" x14ac:dyDescent="0.25"/>
    <row r="143535" x14ac:dyDescent="0.25"/>
    <row r="143536" x14ac:dyDescent="0.25"/>
    <row r="143537" x14ac:dyDescent="0.25"/>
    <row r="143538" x14ac:dyDescent="0.25"/>
    <row r="143539" x14ac:dyDescent="0.25"/>
    <row r="143540" x14ac:dyDescent="0.25"/>
    <row r="143541" x14ac:dyDescent="0.25"/>
    <row r="143542" x14ac:dyDescent="0.25"/>
    <row r="143543" x14ac:dyDescent="0.25"/>
    <row r="143544" x14ac:dyDescent="0.25"/>
    <row r="143545" x14ac:dyDescent="0.25"/>
    <row r="143546" x14ac:dyDescent="0.25"/>
    <row r="143547" x14ac:dyDescent="0.25"/>
    <row r="143548" x14ac:dyDescent="0.25"/>
    <row r="143549" x14ac:dyDescent="0.25"/>
    <row r="143550" x14ac:dyDescent="0.25"/>
    <row r="143551" x14ac:dyDescent="0.25"/>
    <row r="143552" x14ac:dyDescent="0.25"/>
    <row r="143553" x14ac:dyDescent="0.25"/>
    <row r="143554" x14ac:dyDescent="0.25"/>
    <row r="143555" x14ac:dyDescent="0.25"/>
    <row r="143556" x14ac:dyDescent="0.25"/>
    <row r="143557" x14ac:dyDescent="0.25"/>
    <row r="143558" x14ac:dyDescent="0.25"/>
    <row r="143559" x14ac:dyDescent="0.25"/>
    <row r="143560" x14ac:dyDescent="0.25"/>
    <row r="143561" x14ac:dyDescent="0.25"/>
    <row r="143562" x14ac:dyDescent="0.25"/>
    <row r="143563" x14ac:dyDescent="0.25"/>
    <row r="143564" x14ac:dyDescent="0.25"/>
    <row r="143565" x14ac:dyDescent="0.25"/>
    <row r="143566" x14ac:dyDescent="0.25"/>
    <row r="143567" x14ac:dyDescent="0.25"/>
    <row r="143568" x14ac:dyDescent="0.25"/>
    <row r="143569" x14ac:dyDescent="0.25"/>
    <row r="143570" x14ac:dyDescent="0.25"/>
    <row r="143571" x14ac:dyDescent="0.25"/>
    <row r="143572" x14ac:dyDescent="0.25"/>
    <row r="143573" x14ac:dyDescent="0.25"/>
    <row r="143574" x14ac:dyDescent="0.25"/>
    <row r="143575" x14ac:dyDescent="0.25"/>
    <row r="143576" x14ac:dyDescent="0.25"/>
    <row r="143577" x14ac:dyDescent="0.25"/>
    <row r="143578" x14ac:dyDescent="0.25"/>
    <row r="143579" x14ac:dyDescent="0.25"/>
    <row r="143580" x14ac:dyDescent="0.25"/>
    <row r="143581" x14ac:dyDescent="0.25"/>
    <row r="143582" x14ac:dyDescent="0.25"/>
    <row r="143583" x14ac:dyDescent="0.25"/>
    <row r="143584" x14ac:dyDescent="0.25"/>
    <row r="143585" x14ac:dyDescent="0.25"/>
    <row r="143586" x14ac:dyDescent="0.25"/>
    <row r="143587" x14ac:dyDescent="0.25"/>
    <row r="143588" x14ac:dyDescent="0.25"/>
    <row r="143589" x14ac:dyDescent="0.25"/>
    <row r="143590" x14ac:dyDescent="0.25"/>
    <row r="143591" x14ac:dyDescent="0.25"/>
    <row r="143592" x14ac:dyDescent="0.25"/>
    <row r="143593" x14ac:dyDescent="0.25"/>
    <row r="143594" x14ac:dyDescent="0.25"/>
    <row r="143595" x14ac:dyDescent="0.25"/>
    <row r="143596" x14ac:dyDescent="0.25"/>
    <row r="143597" x14ac:dyDescent="0.25"/>
    <row r="143598" x14ac:dyDescent="0.25"/>
    <row r="143599" x14ac:dyDescent="0.25"/>
    <row r="143600" x14ac:dyDescent="0.25"/>
    <row r="143601" x14ac:dyDescent="0.25"/>
    <row r="143602" x14ac:dyDescent="0.25"/>
    <row r="143603" x14ac:dyDescent="0.25"/>
    <row r="143604" x14ac:dyDescent="0.25"/>
    <row r="143605" x14ac:dyDescent="0.25"/>
    <row r="143606" x14ac:dyDescent="0.25"/>
    <row r="143607" x14ac:dyDescent="0.25"/>
    <row r="143608" x14ac:dyDescent="0.25"/>
    <row r="143609" x14ac:dyDescent="0.25"/>
    <row r="143610" x14ac:dyDescent="0.25"/>
    <row r="143611" x14ac:dyDescent="0.25"/>
    <row r="143612" x14ac:dyDescent="0.25"/>
    <row r="143613" x14ac:dyDescent="0.25"/>
    <row r="143614" x14ac:dyDescent="0.25"/>
    <row r="143615" x14ac:dyDescent="0.25"/>
    <row r="143616" x14ac:dyDescent="0.25"/>
    <row r="143617" x14ac:dyDescent="0.25"/>
    <row r="143618" x14ac:dyDescent="0.25"/>
    <row r="143619" x14ac:dyDescent="0.25"/>
    <row r="143620" x14ac:dyDescent="0.25"/>
    <row r="143621" x14ac:dyDescent="0.25"/>
    <row r="143622" x14ac:dyDescent="0.25"/>
    <row r="143623" x14ac:dyDescent="0.25"/>
    <row r="143624" x14ac:dyDescent="0.25"/>
    <row r="143625" x14ac:dyDescent="0.25"/>
    <row r="143626" x14ac:dyDescent="0.25"/>
    <row r="143627" x14ac:dyDescent="0.25"/>
    <row r="143628" x14ac:dyDescent="0.25"/>
    <row r="143629" x14ac:dyDescent="0.25"/>
    <row r="143630" x14ac:dyDescent="0.25"/>
    <row r="143631" x14ac:dyDescent="0.25"/>
    <row r="143632" x14ac:dyDescent="0.25"/>
    <row r="143633" x14ac:dyDescent="0.25"/>
    <row r="143634" x14ac:dyDescent="0.25"/>
    <row r="143635" x14ac:dyDescent="0.25"/>
    <row r="143636" x14ac:dyDescent="0.25"/>
    <row r="143637" x14ac:dyDescent="0.25"/>
    <row r="143638" x14ac:dyDescent="0.25"/>
    <row r="143639" x14ac:dyDescent="0.25"/>
    <row r="143640" x14ac:dyDescent="0.25"/>
    <row r="143641" x14ac:dyDescent="0.25"/>
    <row r="143642" x14ac:dyDescent="0.25"/>
    <row r="143643" x14ac:dyDescent="0.25"/>
    <row r="143644" x14ac:dyDescent="0.25"/>
    <row r="143645" x14ac:dyDescent="0.25"/>
    <row r="143646" x14ac:dyDescent="0.25"/>
    <row r="143647" x14ac:dyDescent="0.25"/>
    <row r="143648" x14ac:dyDescent="0.25"/>
    <row r="143649" x14ac:dyDescent="0.25"/>
    <row r="143650" x14ac:dyDescent="0.25"/>
    <row r="143651" x14ac:dyDescent="0.25"/>
    <row r="143652" x14ac:dyDescent="0.25"/>
    <row r="143653" x14ac:dyDescent="0.25"/>
    <row r="143654" x14ac:dyDescent="0.25"/>
    <row r="143655" x14ac:dyDescent="0.25"/>
    <row r="143656" x14ac:dyDescent="0.25"/>
    <row r="143657" x14ac:dyDescent="0.25"/>
    <row r="143658" x14ac:dyDescent="0.25"/>
    <row r="143659" x14ac:dyDescent="0.25"/>
    <row r="143660" x14ac:dyDescent="0.25"/>
    <row r="143661" x14ac:dyDescent="0.25"/>
    <row r="143662" x14ac:dyDescent="0.25"/>
    <row r="143663" x14ac:dyDescent="0.25"/>
    <row r="143664" x14ac:dyDescent="0.25"/>
    <row r="143665" x14ac:dyDescent="0.25"/>
    <row r="143666" x14ac:dyDescent="0.25"/>
    <row r="143667" x14ac:dyDescent="0.25"/>
    <row r="143668" x14ac:dyDescent="0.25"/>
    <row r="143669" x14ac:dyDescent="0.25"/>
    <row r="143670" x14ac:dyDescent="0.25"/>
    <row r="143671" x14ac:dyDescent="0.25"/>
    <row r="143672" x14ac:dyDescent="0.25"/>
    <row r="143673" x14ac:dyDescent="0.25"/>
    <row r="143674" x14ac:dyDescent="0.25"/>
    <row r="143675" x14ac:dyDescent="0.25"/>
    <row r="143676" x14ac:dyDescent="0.25"/>
    <row r="143677" x14ac:dyDescent="0.25"/>
    <row r="143678" x14ac:dyDescent="0.25"/>
    <row r="143679" x14ac:dyDescent="0.25"/>
    <row r="143680" x14ac:dyDescent="0.25"/>
    <row r="143681" x14ac:dyDescent="0.25"/>
    <row r="143682" x14ac:dyDescent="0.25"/>
    <row r="143683" x14ac:dyDescent="0.25"/>
    <row r="143684" x14ac:dyDescent="0.25"/>
    <row r="143685" x14ac:dyDescent="0.25"/>
    <row r="143686" x14ac:dyDescent="0.25"/>
    <row r="143687" x14ac:dyDescent="0.25"/>
    <row r="143688" x14ac:dyDescent="0.25"/>
    <row r="143689" x14ac:dyDescent="0.25"/>
    <row r="143690" x14ac:dyDescent="0.25"/>
    <row r="143691" x14ac:dyDescent="0.25"/>
    <row r="143692" x14ac:dyDescent="0.25"/>
    <row r="143693" x14ac:dyDescent="0.25"/>
    <row r="143694" x14ac:dyDescent="0.25"/>
    <row r="143695" x14ac:dyDescent="0.25"/>
    <row r="143696" x14ac:dyDescent="0.25"/>
    <row r="143697" x14ac:dyDescent="0.25"/>
    <row r="143698" x14ac:dyDescent="0.25"/>
    <row r="143699" x14ac:dyDescent="0.25"/>
    <row r="143700" x14ac:dyDescent="0.25"/>
    <row r="143701" x14ac:dyDescent="0.25"/>
    <row r="143702" x14ac:dyDescent="0.25"/>
    <row r="143703" x14ac:dyDescent="0.25"/>
    <row r="143704" x14ac:dyDescent="0.25"/>
    <row r="143705" x14ac:dyDescent="0.25"/>
    <row r="143706" x14ac:dyDescent="0.25"/>
    <row r="143707" x14ac:dyDescent="0.25"/>
    <row r="143708" x14ac:dyDescent="0.25"/>
    <row r="143709" x14ac:dyDescent="0.25"/>
    <row r="143710" x14ac:dyDescent="0.25"/>
    <row r="143711" x14ac:dyDescent="0.25"/>
    <row r="143712" x14ac:dyDescent="0.25"/>
    <row r="143713" x14ac:dyDescent="0.25"/>
    <row r="143714" x14ac:dyDescent="0.25"/>
    <row r="143715" x14ac:dyDescent="0.25"/>
    <row r="143716" x14ac:dyDescent="0.25"/>
    <row r="143717" x14ac:dyDescent="0.25"/>
    <row r="143718" x14ac:dyDescent="0.25"/>
    <row r="143719" x14ac:dyDescent="0.25"/>
    <row r="143720" x14ac:dyDescent="0.25"/>
    <row r="143721" x14ac:dyDescent="0.25"/>
    <row r="143722" x14ac:dyDescent="0.25"/>
    <row r="143723" x14ac:dyDescent="0.25"/>
    <row r="143724" x14ac:dyDescent="0.25"/>
    <row r="143725" x14ac:dyDescent="0.25"/>
    <row r="143726" x14ac:dyDescent="0.25"/>
    <row r="143727" x14ac:dyDescent="0.25"/>
    <row r="143728" x14ac:dyDescent="0.25"/>
    <row r="143729" x14ac:dyDescent="0.25"/>
    <row r="143730" x14ac:dyDescent="0.25"/>
    <row r="143731" x14ac:dyDescent="0.25"/>
    <row r="143732" x14ac:dyDescent="0.25"/>
    <row r="143733" x14ac:dyDescent="0.25"/>
    <row r="143734" x14ac:dyDescent="0.25"/>
    <row r="143735" x14ac:dyDescent="0.25"/>
    <row r="143736" x14ac:dyDescent="0.25"/>
    <row r="143737" x14ac:dyDescent="0.25"/>
    <row r="143738" x14ac:dyDescent="0.25"/>
    <row r="143739" x14ac:dyDescent="0.25"/>
    <row r="143740" x14ac:dyDescent="0.25"/>
    <row r="143741" x14ac:dyDescent="0.25"/>
    <row r="143742" x14ac:dyDescent="0.25"/>
    <row r="143743" x14ac:dyDescent="0.25"/>
    <row r="143744" x14ac:dyDescent="0.25"/>
    <row r="143745" x14ac:dyDescent="0.25"/>
    <row r="143746" x14ac:dyDescent="0.25"/>
    <row r="143747" x14ac:dyDescent="0.25"/>
    <row r="143748" x14ac:dyDescent="0.25"/>
    <row r="143749" x14ac:dyDescent="0.25"/>
    <row r="143750" x14ac:dyDescent="0.25"/>
    <row r="143751" x14ac:dyDescent="0.25"/>
    <row r="143752" x14ac:dyDescent="0.25"/>
    <row r="143753" x14ac:dyDescent="0.25"/>
    <row r="143754" x14ac:dyDescent="0.25"/>
    <row r="143755" x14ac:dyDescent="0.25"/>
    <row r="143756" x14ac:dyDescent="0.25"/>
    <row r="143757" x14ac:dyDescent="0.25"/>
    <row r="143758" x14ac:dyDescent="0.25"/>
    <row r="143759" x14ac:dyDescent="0.25"/>
    <row r="143760" x14ac:dyDescent="0.25"/>
    <row r="143761" x14ac:dyDescent="0.25"/>
    <row r="143762" x14ac:dyDescent="0.25"/>
    <row r="143763" x14ac:dyDescent="0.25"/>
    <row r="143764" x14ac:dyDescent="0.25"/>
    <row r="143765" x14ac:dyDescent="0.25"/>
    <row r="143766" x14ac:dyDescent="0.25"/>
    <row r="143767" x14ac:dyDescent="0.25"/>
    <row r="143768" x14ac:dyDescent="0.25"/>
    <row r="143769" x14ac:dyDescent="0.25"/>
    <row r="143770" x14ac:dyDescent="0.25"/>
    <row r="143771" x14ac:dyDescent="0.25"/>
    <row r="143772" x14ac:dyDescent="0.25"/>
    <row r="143773" x14ac:dyDescent="0.25"/>
    <row r="143774" x14ac:dyDescent="0.25"/>
    <row r="143775" x14ac:dyDescent="0.25"/>
    <row r="143776" x14ac:dyDescent="0.25"/>
    <row r="143777" x14ac:dyDescent="0.25"/>
    <row r="143778" x14ac:dyDescent="0.25"/>
    <row r="143779" x14ac:dyDescent="0.25"/>
    <row r="143780" x14ac:dyDescent="0.25"/>
    <row r="143781" x14ac:dyDescent="0.25"/>
    <row r="143782" x14ac:dyDescent="0.25"/>
    <row r="143783" x14ac:dyDescent="0.25"/>
    <row r="143784" x14ac:dyDescent="0.25"/>
    <row r="143785" x14ac:dyDescent="0.25"/>
    <row r="143786" x14ac:dyDescent="0.25"/>
    <row r="143787" x14ac:dyDescent="0.25"/>
    <row r="143788" x14ac:dyDescent="0.25"/>
    <row r="143789" x14ac:dyDescent="0.25"/>
    <row r="143790" x14ac:dyDescent="0.25"/>
    <row r="143791" x14ac:dyDescent="0.25"/>
    <row r="143792" x14ac:dyDescent="0.25"/>
    <row r="143793" x14ac:dyDescent="0.25"/>
    <row r="143794" x14ac:dyDescent="0.25"/>
    <row r="143795" x14ac:dyDescent="0.25"/>
    <row r="143796" x14ac:dyDescent="0.25"/>
    <row r="143797" x14ac:dyDescent="0.25"/>
    <row r="143798" x14ac:dyDescent="0.25"/>
    <row r="143799" x14ac:dyDescent="0.25"/>
    <row r="143800" x14ac:dyDescent="0.25"/>
    <row r="143801" x14ac:dyDescent="0.25"/>
    <row r="143802" x14ac:dyDescent="0.25"/>
    <row r="143803" x14ac:dyDescent="0.25"/>
    <row r="143804" x14ac:dyDescent="0.25"/>
    <row r="143805" x14ac:dyDescent="0.25"/>
    <row r="143806" x14ac:dyDescent="0.25"/>
    <row r="143807" x14ac:dyDescent="0.25"/>
    <row r="143808" x14ac:dyDescent="0.25"/>
    <row r="143809" x14ac:dyDescent="0.25"/>
    <row r="143810" x14ac:dyDescent="0.25"/>
    <row r="143811" x14ac:dyDescent="0.25"/>
    <row r="143812" x14ac:dyDescent="0.25"/>
    <row r="143813" x14ac:dyDescent="0.25"/>
    <row r="143814" x14ac:dyDescent="0.25"/>
    <row r="143815" x14ac:dyDescent="0.25"/>
    <row r="143816" x14ac:dyDescent="0.25"/>
    <row r="143817" x14ac:dyDescent="0.25"/>
    <row r="143818" x14ac:dyDescent="0.25"/>
    <row r="143819" x14ac:dyDescent="0.25"/>
    <row r="143820" x14ac:dyDescent="0.25"/>
    <row r="143821" x14ac:dyDescent="0.25"/>
    <row r="143822" x14ac:dyDescent="0.25"/>
    <row r="143823" x14ac:dyDescent="0.25"/>
    <row r="143824" x14ac:dyDescent="0.25"/>
    <row r="143825" x14ac:dyDescent="0.25"/>
    <row r="143826" x14ac:dyDescent="0.25"/>
    <row r="143827" x14ac:dyDescent="0.25"/>
    <row r="143828" x14ac:dyDescent="0.25"/>
    <row r="143829" x14ac:dyDescent="0.25"/>
    <row r="143830" x14ac:dyDescent="0.25"/>
    <row r="143831" x14ac:dyDescent="0.25"/>
    <row r="143832" x14ac:dyDescent="0.25"/>
    <row r="143833" x14ac:dyDescent="0.25"/>
    <row r="143834" x14ac:dyDescent="0.25"/>
    <row r="143835" x14ac:dyDescent="0.25"/>
    <row r="143836" x14ac:dyDescent="0.25"/>
    <row r="143837" x14ac:dyDescent="0.25"/>
    <row r="143838" x14ac:dyDescent="0.25"/>
    <row r="143839" x14ac:dyDescent="0.25"/>
    <row r="143840" x14ac:dyDescent="0.25"/>
    <row r="143841" x14ac:dyDescent="0.25"/>
    <row r="143842" x14ac:dyDescent="0.25"/>
    <row r="143843" x14ac:dyDescent="0.25"/>
    <row r="143844" x14ac:dyDescent="0.25"/>
    <row r="143845" x14ac:dyDescent="0.25"/>
    <row r="143846" x14ac:dyDescent="0.25"/>
    <row r="143847" x14ac:dyDescent="0.25"/>
    <row r="143848" x14ac:dyDescent="0.25"/>
    <row r="143849" x14ac:dyDescent="0.25"/>
    <row r="143850" x14ac:dyDescent="0.25"/>
    <row r="143851" x14ac:dyDescent="0.25"/>
    <row r="143852" x14ac:dyDescent="0.25"/>
    <row r="143853" x14ac:dyDescent="0.25"/>
    <row r="143854" x14ac:dyDescent="0.25"/>
    <row r="143855" x14ac:dyDescent="0.25"/>
    <row r="143856" x14ac:dyDescent="0.25"/>
    <row r="143857" x14ac:dyDescent="0.25"/>
    <row r="143858" x14ac:dyDescent="0.25"/>
    <row r="143859" x14ac:dyDescent="0.25"/>
    <row r="143860" x14ac:dyDescent="0.25"/>
    <row r="143861" x14ac:dyDescent="0.25"/>
    <row r="143862" x14ac:dyDescent="0.25"/>
    <row r="143863" x14ac:dyDescent="0.25"/>
    <row r="143864" x14ac:dyDescent="0.25"/>
    <row r="143865" x14ac:dyDescent="0.25"/>
    <row r="143866" x14ac:dyDescent="0.25"/>
    <row r="143867" x14ac:dyDescent="0.25"/>
    <row r="143868" x14ac:dyDescent="0.25"/>
    <row r="143869" x14ac:dyDescent="0.25"/>
    <row r="143870" x14ac:dyDescent="0.25"/>
    <row r="143871" x14ac:dyDescent="0.25"/>
    <row r="143872" x14ac:dyDescent="0.25"/>
    <row r="143873" x14ac:dyDescent="0.25"/>
    <row r="143874" x14ac:dyDescent="0.25"/>
    <row r="143875" x14ac:dyDescent="0.25"/>
    <row r="143876" x14ac:dyDescent="0.25"/>
    <row r="143877" x14ac:dyDescent="0.25"/>
    <row r="143878" x14ac:dyDescent="0.25"/>
    <row r="143879" x14ac:dyDescent="0.25"/>
    <row r="143880" x14ac:dyDescent="0.25"/>
    <row r="143881" x14ac:dyDescent="0.25"/>
    <row r="143882" x14ac:dyDescent="0.25"/>
    <row r="143883" x14ac:dyDescent="0.25"/>
    <row r="143884" x14ac:dyDescent="0.25"/>
    <row r="143885" x14ac:dyDescent="0.25"/>
    <row r="143886" x14ac:dyDescent="0.25"/>
    <row r="143887" x14ac:dyDescent="0.25"/>
    <row r="143888" x14ac:dyDescent="0.25"/>
    <row r="143889" x14ac:dyDescent="0.25"/>
    <row r="143890" x14ac:dyDescent="0.25"/>
    <row r="143891" x14ac:dyDescent="0.25"/>
    <row r="143892" x14ac:dyDescent="0.25"/>
    <row r="143893" x14ac:dyDescent="0.25"/>
    <row r="143894" x14ac:dyDescent="0.25"/>
    <row r="143895" x14ac:dyDescent="0.25"/>
    <row r="143896" x14ac:dyDescent="0.25"/>
    <row r="143897" x14ac:dyDescent="0.25"/>
    <row r="143898" x14ac:dyDescent="0.25"/>
    <row r="143899" x14ac:dyDescent="0.25"/>
    <row r="143900" x14ac:dyDescent="0.25"/>
    <row r="143901" x14ac:dyDescent="0.25"/>
    <row r="143902" x14ac:dyDescent="0.25"/>
    <row r="143903" x14ac:dyDescent="0.25"/>
    <row r="143904" x14ac:dyDescent="0.25"/>
    <row r="143905" x14ac:dyDescent="0.25"/>
    <row r="143906" x14ac:dyDescent="0.25"/>
    <row r="143907" x14ac:dyDescent="0.25"/>
    <row r="143908" x14ac:dyDescent="0.25"/>
    <row r="143909" x14ac:dyDescent="0.25"/>
    <row r="143910" x14ac:dyDescent="0.25"/>
    <row r="143911" x14ac:dyDescent="0.25"/>
    <row r="143912" x14ac:dyDescent="0.25"/>
    <row r="143913" x14ac:dyDescent="0.25"/>
    <row r="143914" x14ac:dyDescent="0.25"/>
    <row r="143915" x14ac:dyDescent="0.25"/>
    <row r="143916" x14ac:dyDescent="0.25"/>
    <row r="143917" x14ac:dyDescent="0.25"/>
    <row r="143918" x14ac:dyDescent="0.25"/>
    <row r="143919" x14ac:dyDescent="0.25"/>
    <row r="143920" x14ac:dyDescent="0.25"/>
    <row r="143921" x14ac:dyDescent="0.25"/>
    <row r="143922" x14ac:dyDescent="0.25"/>
    <row r="143923" x14ac:dyDescent="0.25"/>
    <row r="143924" x14ac:dyDescent="0.25"/>
    <row r="143925" x14ac:dyDescent="0.25"/>
    <row r="143926" x14ac:dyDescent="0.25"/>
    <row r="143927" x14ac:dyDescent="0.25"/>
    <row r="143928" x14ac:dyDescent="0.25"/>
    <row r="143929" x14ac:dyDescent="0.25"/>
    <row r="143930" x14ac:dyDescent="0.25"/>
    <row r="143931" x14ac:dyDescent="0.25"/>
    <row r="143932" x14ac:dyDescent="0.25"/>
    <row r="143933" x14ac:dyDescent="0.25"/>
    <row r="143934" x14ac:dyDescent="0.25"/>
    <row r="143935" x14ac:dyDescent="0.25"/>
    <row r="143936" x14ac:dyDescent="0.25"/>
    <row r="143937" x14ac:dyDescent="0.25"/>
    <row r="143938" x14ac:dyDescent="0.25"/>
    <row r="143939" x14ac:dyDescent="0.25"/>
    <row r="143940" x14ac:dyDescent="0.25"/>
    <row r="143941" x14ac:dyDescent="0.25"/>
    <row r="143942" x14ac:dyDescent="0.25"/>
    <row r="143943" x14ac:dyDescent="0.25"/>
    <row r="143944" x14ac:dyDescent="0.25"/>
    <row r="143945" x14ac:dyDescent="0.25"/>
    <row r="143946" x14ac:dyDescent="0.25"/>
    <row r="143947" x14ac:dyDescent="0.25"/>
    <row r="143948" x14ac:dyDescent="0.25"/>
    <row r="143949" x14ac:dyDescent="0.25"/>
    <row r="143950" x14ac:dyDescent="0.25"/>
    <row r="143951" x14ac:dyDescent="0.25"/>
    <row r="143952" x14ac:dyDescent="0.25"/>
    <row r="143953" x14ac:dyDescent="0.25"/>
    <row r="143954" x14ac:dyDescent="0.25"/>
    <row r="143955" x14ac:dyDescent="0.25"/>
    <row r="143956" x14ac:dyDescent="0.25"/>
    <row r="143957" x14ac:dyDescent="0.25"/>
    <row r="143958" x14ac:dyDescent="0.25"/>
    <row r="143959" x14ac:dyDescent="0.25"/>
    <row r="143960" x14ac:dyDescent="0.25"/>
    <row r="143961" x14ac:dyDescent="0.25"/>
    <row r="143962" x14ac:dyDescent="0.25"/>
    <row r="143963" x14ac:dyDescent="0.25"/>
    <row r="143964" x14ac:dyDescent="0.25"/>
    <row r="143965" x14ac:dyDescent="0.25"/>
    <row r="143966" x14ac:dyDescent="0.25"/>
    <row r="143967" x14ac:dyDescent="0.25"/>
    <row r="143968" x14ac:dyDescent="0.25"/>
    <row r="143969" x14ac:dyDescent="0.25"/>
    <row r="143970" x14ac:dyDescent="0.25"/>
    <row r="143971" x14ac:dyDescent="0.25"/>
    <row r="143972" x14ac:dyDescent="0.25"/>
    <row r="143973" x14ac:dyDescent="0.25"/>
    <row r="143974" x14ac:dyDescent="0.25"/>
    <row r="143975" x14ac:dyDescent="0.25"/>
    <row r="143976" x14ac:dyDescent="0.25"/>
    <row r="143977" x14ac:dyDescent="0.25"/>
    <row r="143978" x14ac:dyDescent="0.25"/>
    <row r="143979" x14ac:dyDescent="0.25"/>
    <row r="143980" x14ac:dyDescent="0.25"/>
    <row r="143981" x14ac:dyDescent="0.25"/>
    <row r="143982" x14ac:dyDescent="0.25"/>
    <row r="143983" x14ac:dyDescent="0.25"/>
    <row r="143984" x14ac:dyDescent="0.25"/>
    <row r="143985" x14ac:dyDescent="0.25"/>
    <row r="143986" x14ac:dyDescent="0.25"/>
    <row r="143987" x14ac:dyDescent="0.25"/>
    <row r="143988" x14ac:dyDescent="0.25"/>
    <row r="143989" x14ac:dyDescent="0.25"/>
    <row r="143990" x14ac:dyDescent="0.25"/>
    <row r="143991" x14ac:dyDescent="0.25"/>
    <row r="143992" x14ac:dyDescent="0.25"/>
    <row r="143993" x14ac:dyDescent="0.25"/>
    <row r="143994" x14ac:dyDescent="0.25"/>
    <row r="143995" x14ac:dyDescent="0.25"/>
    <row r="143996" x14ac:dyDescent="0.25"/>
    <row r="143997" x14ac:dyDescent="0.25"/>
    <row r="143998" x14ac:dyDescent="0.25"/>
    <row r="143999" x14ac:dyDescent="0.25"/>
    <row r="144000" x14ac:dyDescent="0.25"/>
    <row r="144001" x14ac:dyDescent="0.25"/>
    <row r="144002" x14ac:dyDescent="0.25"/>
    <row r="144003" x14ac:dyDescent="0.25"/>
    <row r="144004" x14ac:dyDescent="0.25"/>
    <row r="144005" x14ac:dyDescent="0.25"/>
    <row r="144006" x14ac:dyDescent="0.25"/>
    <row r="144007" x14ac:dyDescent="0.25"/>
    <row r="144008" x14ac:dyDescent="0.25"/>
    <row r="144009" x14ac:dyDescent="0.25"/>
    <row r="144010" x14ac:dyDescent="0.25"/>
    <row r="144011" x14ac:dyDescent="0.25"/>
    <row r="144012" x14ac:dyDescent="0.25"/>
    <row r="144013" x14ac:dyDescent="0.25"/>
    <row r="144014" x14ac:dyDescent="0.25"/>
    <row r="144015" x14ac:dyDescent="0.25"/>
    <row r="144016" x14ac:dyDescent="0.25"/>
    <row r="144017" x14ac:dyDescent="0.25"/>
    <row r="144018" x14ac:dyDescent="0.25"/>
    <row r="144019" x14ac:dyDescent="0.25"/>
    <row r="144020" x14ac:dyDescent="0.25"/>
    <row r="144021" x14ac:dyDescent="0.25"/>
    <row r="144022" x14ac:dyDescent="0.25"/>
    <row r="144023" x14ac:dyDescent="0.25"/>
    <row r="144024" x14ac:dyDescent="0.25"/>
    <row r="144025" x14ac:dyDescent="0.25"/>
    <row r="144026" x14ac:dyDescent="0.25"/>
    <row r="144027" x14ac:dyDescent="0.25"/>
    <row r="144028" x14ac:dyDescent="0.25"/>
    <row r="144029" x14ac:dyDescent="0.25"/>
    <row r="144030" x14ac:dyDescent="0.25"/>
    <row r="144031" x14ac:dyDescent="0.25"/>
    <row r="144032" x14ac:dyDescent="0.25"/>
    <row r="144033" x14ac:dyDescent="0.25"/>
    <row r="144034" x14ac:dyDescent="0.25"/>
    <row r="144035" x14ac:dyDescent="0.25"/>
    <row r="144036" x14ac:dyDescent="0.25"/>
    <row r="144037" x14ac:dyDescent="0.25"/>
    <row r="144038" x14ac:dyDescent="0.25"/>
    <row r="144039" x14ac:dyDescent="0.25"/>
    <row r="144040" x14ac:dyDescent="0.25"/>
    <row r="144041" x14ac:dyDescent="0.25"/>
    <row r="144042" x14ac:dyDescent="0.25"/>
    <row r="144043" x14ac:dyDescent="0.25"/>
    <row r="144044" x14ac:dyDescent="0.25"/>
    <row r="144045" x14ac:dyDescent="0.25"/>
    <row r="144046" x14ac:dyDescent="0.25"/>
    <row r="144047" x14ac:dyDescent="0.25"/>
    <row r="144048" x14ac:dyDescent="0.25"/>
    <row r="144049" x14ac:dyDescent="0.25"/>
    <row r="144050" x14ac:dyDescent="0.25"/>
    <row r="144051" x14ac:dyDescent="0.25"/>
    <row r="144052" x14ac:dyDescent="0.25"/>
    <row r="144053" x14ac:dyDescent="0.25"/>
    <row r="144054" x14ac:dyDescent="0.25"/>
    <row r="144055" x14ac:dyDescent="0.25"/>
    <row r="144056" x14ac:dyDescent="0.25"/>
    <row r="144057" x14ac:dyDescent="0.25"/>
    <row r="144058" x14ac:dyDescent="0.25"/>
    <row r="144059" x14ac:dyDescent="0.25"/>
    <row r="144060" x14ac:dyDescent="0.25"/>
    <row r="144061" x14ac:dyDescent="0.25"/>
    <row r="144062" x14ac:dyDescent="0.25"/>
    <row r="144063" x14ac:dyDescent="0.25"/>
    <row r="144064" x14ac:dyDescent="0.25"/>
    <row r="144065" x14ac:dyDescent="0.25"/>
    <row r="144066" x14ac:dyDescent="0.25"/>
    <row r="144067" x14ac:dyDescent="0.25"/>
    <row r="144068" x14ac:dyDescent="0.25"/>
    <row r="144069" x14ac:dyDescent="0.25"/>
    <row r="144070" x14ac:dyDescent="0.25"/>
    <row r="144071" x14ac:dyDescent="0.25"/>
    <row r="144072" x14ac:dyDescent="0.25"/>
    <row r="144073" x14ac:dyDescent="0.25"/>
    <row r="144074" x14ac:dyDescent="0.25"/>
    <row r="144075" x14ac:dyDescent="0.25"/>
    <row r="144076" x14ac:dyDescent="0.25"/>
    <row r="144077" x14ac:dyDescent="0.25"/>
    <row r="144078" x14ac:dyDescent="0.25"/>
    <row r="144079" x14ac:dyDescent="0.25"/>
    <row r="144080" x14ac:dyDescent="0.25"/>
    <row r="144081" x14ac:dyDescent="0.25"/>
    <row r="144082" x14ac:dyDescent="0.25"/>
    <row r="144083" x14ac:dyDescent="0.25"/>
    <row r="144084" x14ac:dyDescent="0.25"/>
    <row r="144085" x14ac:dyDescent="0.25"/>
    <row r="144086" x14ac:dyDescent="0.25"/>
    <row r="144087" x14ac:dyDescent="0.25"/>
    <row r="144088" x14ac:dyDescent="0.25"/>
    <row r="144089" x14ac:dyDescent="0.25"/>
    <row r="144090" x14ac:dyDescent="0.25"/>
    <row r="144091" x14ac:dyDescent="0.25"/>
    <row r="144092" x14ac:dyDescent="0.25"/>
    <row r="144093" x14ac:dyDescent="0.25"/>
    <row r="144094" x14ac:dyDescent="0.25"/>
    <row r="144095" x14ac:dyDescent="0.25"/>
    <row r="144096" x14ac:dyDescent="0.25"/>
    <row r="144097" x14ac:dyDescent="0.25"/>
    <row r="144098" x14ac:dyDescent="0.25"/>
    <row r="144099" x14ac:dyDescent="0.25"/>
    <row r="144100" x14ac:dyDescent="0.25"/>
    <row r="144101" x14ac:dyDescent="0.25"/>
    <row r="144102" x14ac:dyDescent="0.25"/>
    <row r="144103" x14ac:dyDescent="0.25"/>
    <row r="144104" x14ac:dyDescent="0.25"/>
    <row r="144105" x14ac:dyDescent="0.25"/>
    <row r="144106" x14ac:dyDescent="0.25"/>
    <row r="144107" x14ac:dyDescent="0.25"/>
    <row r="144108" x14ac:dyDescent="0.25"/>
    <row r="144109" x14ac:dyDescent="0.25"/>
    <row r="144110" x14ac:dyDescent="0.25"/>
    <row r="144111" x14ac:dyDescent="0.25"/>
    <row r="144112" x14ac:dyDescent="0.25"/>
    <row r="144113" x14ac:dyDescent="0.25"/>
    <row r="144114" x14ac:dyDescent="0.25"/>
    <row r="144115" x14ac:dyDescent="0.25"/>
    <row r="144116" x14ac:dyDescent="0.25"/>
    <row r="144117" x14ac:dyDescent="0.25"/>
    <row r="144118" x14ac:dyDescent="0.25"/>
    <row r="144119" x14ac:dyDescent="0.25"/>
    <row r="144120" x14ac:dyDescent="0.25"/>
    <row r="144121" x14ac:dyDescent="0.25"/>
    <row r="144122" x14ac:dyDescent="0.25"/>
    <row r="144123" x14ac:dyDescent="0.25"/>
    <row r="144124" x14ac:dyDescent="0.25"/>
    <row r="144125" x14ac:dyDescent="0.25"/>
    <row r="144126" x14ac:dyDescent="0.25"/>
    <row r="144127" x14ac:dyDescent="0.25"/>
    <row r="144128" x14ac:dyDescent="0.25"/>
    <row r="144129" x14ac:dyDescent="0.25"/>
    <row r="144130" x14ac:dyDescent="0.25"/>
    <row r="144131" x14ac:dyDescent="0.25"/>
    <row r="144132" x14ac:dyDescent="0.25"/>
    <row r="144133" x14ac:dyDescent="0.25"/>
    <row r="144134" x14ac:dyDescent="0.25"/>
    <row r="144135" x14ac:dyDescent="0.25"/>
    <row r="144136" x14ac:dyDescent="0.25"/>
    <row r="144137" x14ac:dyDescent="0.25"/>
    <row r="144138" x14ac:dyDescent="0.25"/>
    <row r="144139" x14ac:dyDescent="0.25"/>
    <row r="144140" x14ac:dyDescent="0.25"/>
    <row r="144141" x14ac:dyDescent="0.25"/>
    <row r="144142" x14ac:dyDescent="0.25"/>
    <row r="144143" x14ac:dyDescent="0.25"/>
    <row r="144144" x14ac:dyDescent="0.25"/>
    <row r="144145" x14ac:dyDescent="0.25"/>
    <row r="144146" x14ac:dyDescent="0.25"/>
    <row r="144147" x14ac:dyDescent="0.25"/>
    <row r="144148" x14ac:dyDescent="0.25"/>
    <row r="144149" x14ac:dyDescent="0.25"/>
    <row r="144150" x14ac:dyDescent="0.25"/>
    <row r="144151" x14ac:dyDescent="0.25"/>
    <row r="144152" x14ac:dyDescent="0.25"/>
    <row r="144153" x14ac:dyDescent="0.25"/>
    <row r="144154" x14ac:dyDescent="0.25"/>
    <row r="144155" x14ac:dyDescent="0.25"/>
    <row r="144156" x14ac:dyDescent="0.25"/>
    <row r="144157" x14ac:dyDescent="0.25"/>
    <row r="144158" x14ac:dyDescent="0.25"/>
    <row r="144159" x14ac:dyDescent="0.25"/>
    <row r="144160" x14ac:dyDescent="0.25"/>
    <row r="144161" x14ac:dyDescent="0.25"/>
    <row r="144162" x14ac:dyDescent="0.25"/>
    <row r="144163" x14ac:dyDescent="0.25"/>
    <row r="144164" x14ac:dyDescent="0.25"/>
    <row r="144165" x14ac:dyDescent="0.25"/>
    <row r="144166" x14ac:dyDescent="0.25"/>
    <row r="144167" x14ac:dyDescent="0.25"/>
    <row r="144168" x14ac:dyDescent="0.25"/>
    <row r="144169" x14ac:dyDescent="0.25"/>
    <row r="144170" x14ac:dyDescent="0.25"/>
    <row r="144171" x14ac:dyDescent="0.25"/>
    <row r="144172" x14ac:dyDescent="0.25"/>
    <row r="144173" x14ac:dyDescent="0.25"/>
    <row r="144174" x14ac:dyDescent="0.25"/>
    <row r="144175" x14ac:dyDescent="0.25"/>
    <row r="144176" x14ac:dyDescent="0.25"/>
    <row r="144177" x14ac:dyDescent="0.25"/>
    <row r="144178" x14ac:dyDescent="0.25"/>
    <row r="144179" x14ac:dyDescent="0.25"/>
    <row r="144180" x14ac:dyDescent="0.25"/>
    <row r="144181" x14ac:dyDescent="0.25"/>
    <row r="144182" x14ac:dyDescent="0.25"/>
    <row r="144183" x14ac:dyDescent="0.25"/>
    <row r="144184" x14ac:dyDescent="0.25"/>
    <row r="144185" x14ac:dyDescent="0.25"/>
    <row r="144186" x14ac:dyDescent="0.25"/>
    <row r="144187" x14ac:dyDescent="0.25"/>
    <row r="144188" x14ac:dyDescent="0.25"/>
    <row r="144189" x14ac:dyDescent="0.25"/>
    <row r="144190" x14ac:dyDescent="0.25"/>
    <row r="144191" x14ac:dyDescent="0.25"/>
    <row r="144192" x14ac:dyDescent="0.25"/>
    <row r="144193" x14ac:dyDescent="0.25"/>
    <row r="144194" x14ac:dyDescent="0.25"/>
    <row r="144195" x14ac:dyDescent="0.25"/>
    <row r="144196" x14ac:dyDescent="0.25"/>
    <row r="144197" x14ac:dyDescent="0.25"/>
    <row r="144198" x14ac:dyDescent="0.25"/>
    <row r="144199" x14ac:dyDescent="0.25"/>
    <row r="144200" x14ac:dyDescent="0.25"/>
    <row r="144201" x14ac:dyDescent="0.25"/>
    <row r="144202" x14ac:dyDescent="0.25"/>
    <row r="144203" x14ac:dyDescent="0.25"/>
    <row r="144204" x14ac:dyDescent="0.25"/>
    <row r="144205" x14ac:dyDescent="0.25"/>
    <row r="144206" x14ac:dyDescent="0.25"/>
    <row r="144207" x14ac:dyDescent="0.25"/>
    <row r="144208" x14ac:dyDescent="0.25"/>
    <row r="144209" x14ac:dyDescent="0.25"/>
    <row r="144210" x14ac:dyDescent="0.25"/>
    <row r="144211" x14ac:dyDescent="0.25"/>
    <row r="144212" x14ac:dyDescent="0.25"/>
    <row r="144213" x14ac:dyDescent="0.25"/>
    <row r="144214" x14ac:dyDescent="0.25"/>
    <row r="144215" x14ac:dyDescent="0.25"/>
    <row r="144216" x14ac:dyDescent="0.25"/>
    <row r="144217" x14ac:dyDescent="0.25"/>
    <row r="144218" x14ac:dyDescent="0.25"/>
    <row r="144219" x14ac:dyDescent="0.25"/>
    <row r="144220" x14ac:dyDescent="0.25"/>
    <row r="144221" x14ac:dyDescent="0.25"/>
    <row r="144222" x14ac:dyDescent="0.25"/>
    <row r="144223" x14ac:dyDescent="0.25"/>
    <row r="144224" x14ac:dyDescent="0.25"/>
    <row r="144225" x14ac:dyDescent="0.25"/>
    <row r="144226" x14ac:dyDescent="0.25"/>
    <row r="144227" x14ac:dyDescent="0.25"/>
    <row r="144228" x14ac:dyDescent="0.25"/>
    <row r="144229" x14ac:dyDescent="0.25"/>
    <row r="144230" x14ac:dyDescent="0.25"/>
    <row r="144231" x14ac:dyDescent="0.25"/>
    <row r="144232" x14ac:dyDescent="0.25"/>
    <row r="144233" x14ac:dyDescent="0.25"/>
    <row r="144234" x14ac:dyDescent="0.25"/>
    <row r="144235" x14ac:dyDescent="0.25"/>
    <row r="144236" x14ac:dyDescent="0.25"/>
    <row r="144237" x14ac:dyDescent="0.25"/>
    <row r="144238" x14ac:dyDescent="0.25"/>
    <row r="144239" x14ac:dyDescent="0.25"/>
    <row r="144240" x14ac:dyDescent="0.25"/>
    <row r="144241" x14ac:dyDescent="0.25"/>
    <row r="144242" x14ac:dyDescent="0.25"/>
    <row r="144243" x14ac:dyDescent="0.25"/>
    <row r="144244" x14ac:dyDescent="0.25"/>
    <row r="144245" x14ac:dyDescent="0.25"/>
    <row r="144246" x14ac:dyDescent="0.25"/>
    <row r="144247" x14ac:dyDescent="0.25"/>
    <row r="144248" x14ac:dyDescent="0.25"/>
    <row r="144249" x14ac:dyDescent="0.25"/>
    <row r="144250" x14ac:dyDescent="0.25"/>
    <row r="144251" x14ac:dyDescent="0.25"/>
    <row r="144252" x14ac:dyDescent="0.25"/>
    <row r="144253" x14ac:dyDescent="0.25"/>
    <row r="144254" x14ac:dyDescent="0.25"/>
    <row r="144255" x14ac:dyDescent="0.25"/>
    <row r="144256" x14ac:dyDescent="0.25"/>
    <row r="144257" x14ac:dyDescent="0.25"/>
    <row r="144258" x14ac:dyDescent="0.25"/>
    <row r="144259" x14ac:dyDescent="0.25"/>
    <row r="144260" x14ac:dyDescent="0.25"/>
    <row r="144261" x14ac:dyDescent="0.25"/>
    <row r="144262" x14ac:dyDescent="0.25"/>
    <row r="144263" x14ac:dyDescent="0.25"/>
    <row r="144264" x14ac:dyDescent="0.25"/>
    <row r="144265" x14ac:dyDescent="0.25"/>
    <row r="144266" x14ac:dyDescent="0.25"/>
    <row r="144267" x14ac:dyDescent="0.25"/>
    <row r="144268" x14ac:dyDescent="0.25"/>
    <row r="144269" x14ac:dyDescent="0.25"/>
    <row r="144270" x14ac:dyDescent="0.25"/>
    <row r="144271" x14ac:dyDescent="0.25"/>
    <row r="144272" x14ac:dyDescent="0.25"/>
    <row r="144273" x14ac:dyDescent="0.25"/>
    <row r="144274" x14ac:dyDescent="0.25"/>
    <row r="144275" x14ac:dyDescent="0.25"/>
    <row r="144276" x14ac:dyDescent="0.25"/>
    <row r="144277" x14ac:dyDescent="0.25"/>
    <row r="144278" x14ac:dyDescent="0.25"/>
    <row r="144279" x14ac:dyDescent="0.25"/>
    <row r="144280" x14ac:dyDescent="0.25"/>
    <row r="144281" x14ac:dyDescent="0.25"/>
    <row r="144282" x14ac:dyDescent="0.25"/>
    <row r="144283" x14ac:dyDescent="0.25"/>
    <row r="144284" x14ac:dyDescent="0.25"/>
    <row r="144285" x14ac:dyDescent="0.25"/>
    <row r="144286" x14ac:dyDescent="0.25"/>
    <row r="144287" x14ac:dyDescent="0.25"/>
    <row r="144288" x14ac:dyDescent="0.25"/>
    <row r="144289" x14ac:dyDescent="0.25"/>
    <row r="144290" x14ac:dyDescent="0.25"/>
    <row r="144291" x14ac:dyDescent="0.25"/>
    <row r="144292" x14ac:dyDescent="0.25"/>
    <row r="144293" x14ac:dyDescent="0.25"/>
    <row r="144294" x14ac:dyDescent="0.25"/>
    <row r="144295" x14ac:dyDescent="0.25"/>
    <row r="144296" x14ac:dyDescent="0.25"/>
    <row r="144297" x14ac:dyDescent="0.25"/>
    <row r="144298" x14ac:dyDescent="0.25"/>
    <row r="144299" x14ac:dyDescent="0.25"/>
    <row r="144300" x14ac:dyDescent="0.25"/>
    <row r="144301" x14ac:dyDescent="0.25"/>
    <row r="144302" x14ac:dyDescent="0.25"/>
    <row r="144303" x14ac:dyDescent="0.25"/>
    <row r="144304" x14ac:dyDescent="0.25"/>
    <row r="144305" x14ac:dyDescent="0.25"/>
    <row r="144306" x14ac:dyDescent="0.25"/>
    <row r="144307" x14ac:dyDescent="0.25"/>
    <row r="144308" x14ac:dyDescent="0.25"/>
    <row r="144309" x14ac:dyDescent="0.25"/>
    <row r="144310" x14ac:dyDescent="0.25"/>
    <row r="144311" x14ac:dyDescent="0.25"/>
    <row r="144312" x14ac:dyDescent="0.25"/>
    <row r="144313" x14ac:dyDescent="0.25"/>
    <row r="144314" x14ac:dyDescent="0.25"/>
    <row r="144315" x14ac:dyDescent="0.25"/>
    <row r="144316" x14ac:dyDescent="0.25"/>
    <row r="144317" x14ac:dyDescent="0.25"/>
    <row r="144318" x14ac:dyDescent="0.25"/>
    <row r="144319" x14ac:dyDescent="0.25"/>
    <row r="144320" x14ac:dyDescent="0.25"/>
    <row r="144321" x14ac:dyDescent="0.25"/>
    <row r="144322" x14ac:dyDescent="0.25"/>
    <row r="144323" x14ac:dyDescent="0.25"/>
    <row r="144324" x14ac:dyDescent="0.25"/>
    <row r="144325" x14ac:dyDescent="0.25"/>
    <row r="144326" x14ac:dyDescent="0.25"/>
    <row r="144327" x14ac:dyDescent="0.25"/>
    <row r="144328" x14ac:dyDescent="0.25"/>
    <row r="144329" x14ac:dyDescent="0.25"/>
    <row r="144330" x14ac:dyDescent="0.25"/>
    <row r="144331" x14ac:dyDescent="0.25"/>
    <row r="144332" x14ac:dyDescent="0.25"/>
    <row r="144333" x14ac:dyDescent="0.25"/>
    <row r="144334" x14ac:dyDescent="0.25"/>
    <row r="144335" x14ac:dyDescent="0.25"/>
    <row r="144336" x14ac:dyDescent="0.25"/>
    <row r="144337" x14ac:dyDescent="0.25"/>
    <row r="144338" x14ac:dyDescent="0.25"/>
    <row r="144339" x14ac:dyDescent="0.25"/>
    <row r="144340" x14ac:dyDescent="0.25"/>
    <row r="144341" x14ac:dyDescent="0.25"/>
    <row r="144342" x14ac:dyDescent="0.25"/>
    <row r="144343" x14ac:dyDescent="0.25"/>
    <row r="144344" x14ac:dyDescent="0.25"/>
    <row r="144345" x14ac:dyDescent="0.25"/>
    <row r="144346" x14ac:dyDescent="0.25"/>
    <row r="144347" x14ac:dyDescent="0.25"/>
    <row r="144348" x14ac:dyDescent="0.25"/>
    <row r="144349" x14ac:dyDescent="0.25"/>
    <row r="144350" x14ac:dyDescent="0.25"/>
    <row r="144351" x14ac:dyDescent="0.25"/>
    <row r="144352" x14ac:dyDescent="0.25"/>
    <row r="144353" x14ac:dyDescent="0.25"/>
    <row r="144354" x14ac:dyDescent="0.25"/>
    <row r="144355" x14ac:dyDescent="0.25"/>
    <row r="144356" x14ac:dyDescent="0.25"/>
    <row r="144357" x14ac:dyDescent="0.25"/>
    <row r="144358" x14ac:dyDescent="0.25"/>
    <row r="144359" x14ac:dyDescent="0.25"/>
    <row r="144360" x14ac:dyDescent="0.25"/>
    <row r="144361" x14ac:dyDescent="0.25"/>
    <row r="144362" x14ac:dyDescent="0.25"/>
    <row r="144363" x14ac:dyDescent="0.25"/>
    <row r="144364" x14ac:dyDescent="0.25"/>
    <row r="144365" x14ac:dyDescent="0.25"/>
    <row r="144366" x14ac:dyDescent="0.25"/>
    <row r="144367" x14ac:dyDescent="0.25"/>
    <row r="144368" x14ac:dyDescent="0.25"/>
    <row r="144369" x14ac:dyDescent="0.25"/>
    <row r="144370" x14ac:dyDescent="0.25"/>
    <row r="144371" x14ac:dyDescent="0.25"/>
    <row r="144372" x14ac:dyDescent="0.25"/>
    <row r="144373" x14ac:dyDescent="0.25"/>
    <row r="144374" x14ac:dyDescent="0.25"/>
    <row r="144375" x14ac:dyDescent="0.25"/>
    <row r="144376" x14ac:dyDescent="0.25"/>
    <row r="144377" x14ac:dyDescent="0.25"/>
    <row r="144378" x14ac:dyDescent="0.25"/>
    <row r="144379" x14ac:dyDescent="0.25"/>
    <row r="144380" x14ac:dyDescent="0.25"/>
    <row r="144381" x14ac:dyDescent="0.25"/>
    <row r="144382" x14ac:dyDescent="0.25"/>
    <row r="144383" x14ac:dyDescent="0.25"/>
    <row r="144384" x14ac:dyDescent="0.25"/>
    <row r="144385" x14ac:dyDescent="0.25"/>
    <row r="144386" x14ac:dyDescent="0.25"/>
    <row r="144387" x14ac:dyDescent="0.25"/>
    <row r="144388" x14ac:dyDescent="0.25"/>
    <row r="144389" x14ac:dyDescent="0.25"/>
    <row r="144390" x14ac:dyDescent="0.25"/>
    <row r="144391" x14ac:dyDescent="0.25"/>
    <row r="144392" x14ac:dyDescent="0.25"/>
    <row r="144393" x14ac:dyDescent="0.25"/>
    <row r="144394" x14ac:dyDescent="0.25"/>
    <row r="144395" x14ac:dyDescent="0.25"/>
    <row r="144396" x14ac:dyDescent="0.25"/>
    <row r="144397" x14ac:dyDescent="0.25"/>
    <row r="144398" x14ac:dyDescent="0.25"/>
    <row r="144399" x14ac:dyDescent="0.25"/>
    <row r="144400" x14ac:dyDescent="0.25"/>
    <row r="144401" x14ac:dyDescent="0.25"/>
    <row r="144402" x14ac:dyDescent="0.25"/>
    <row r="144403" x14ac:dyDescent="0.25"/>
    <row r="144404" x14ac:dyDescent="0.25"/>
    <row r="144405" x14ac:dyDescent="0.25"/>
    <row r="144406" x14ac:dyDescent="0.25"/>
    <row r="144407" x14ac:dyDescent="0.25"/>
    <row r="144408" x14ac:dyDescent="0.25"/>
    <row r="144409" x14ac:dyDescent="0.25"/>
    <row r="144410" x14ac:dyDescent="0.25"/>
    <row r="144411" x14ac:dyDescent="0.25"/>
    <row r="144412" x14ac:dyDescent="0.25"/>
    <row r="144413" x14ac:dyDescent="0.25"/>
    <row r="144414" x14ac:dyDescent="0.25"/>
    <row r="144415" x14ac:dyDescent="0.25"/>
    <row r="144416" x14ac:dyDescent="0.25"/>
    <row r="144417" x14ac:dyDescent="0.25"/>
    <row r="144418" x14ac:dyDescent="0.25"/>
    <row r="144419" x14ac:dyDescent="0.25"/>
    <row r="144420" x14ac:dyDescent="0.25"/>
    <row r="144421" x14ac:dyDescent="0.25"/>
    <row r="144422" x14ac:dyDescent="0.25"/>
    <row r="144423" x14ac:dyDescent="0.25"/>
    <row r="144424" x14ac:dyDescent="0.25"/>
    <row r="144425" x14ac:dyDescent="0.25"/>
    <row r="144426" x14ac:dyDescent="0.25"/>
    <row r="144427" x14ac:dyDescent="0.25"/>
    <row r="144428" x14ac:dyDescent="0.25"/>
    <row r="144429" x14ac:dyDescent="0.25"/>
    <row r="144430" x14ac:dyDescent="0.25"/>
    <row r="144431" x14ac:dyDescent="0.25"/>
    <row r="144432" x14ac:dyDescent="0.25"/>
    <row r="144433" x14ac:dyDescent="0.25"/>
    <row r="144434" x14ac:dyDescent="0.25"/>
    <row r="144435" x14ac:dyDescent="0.25"/>
    <row r="144436" x14ac:dyDescent="0.25"/>
    <row r="144437" x14ac:dyDescent="0.25"/>
    <row r="144438" x14ac:dyDescent="0.25"/>
    <row r="144439" x14ac:dyDescent="0.25"/>
    <row r="144440" x14ac:dyDescent="0.25"/>
    <row r="144441" x14ac:dyDescent="0.25"/>
    <row r="144442" x14ac:dyDescent="0.25"/>
    <row r="144443" x14ac:dyDescent="0.25"/>
    <row r="144444" x14ac:dyDescent="0.25"/>
    <row r="144445" x14ac:dyDescent="0.25"/>
    <row r="144446" x14ac:dyDescent="0.25"/>
    <row r="144447" x14ac:dyDescent="0.25"/>
    <row r="144448" x14ac:dyDescent="0.25"/>
    <row r="144449" x14ac:dyDescent="0.25"/>
    <row r="144450" x14ac:dyDescent="0.25"/>
    <row r="144451" x14ac:dyDescent="0.25"/>
    <row r="144452" x14ac:dyDescent="0.25"/>
    <row r="144453" x14ac:dyDescent="0.25"/>
    <row r="144454" x14ac:dyDescent="0.25"/>
    <row r="144455" x14ac:dyDescent="0.25"/>
    <row r="144456" x14ac:dyDescent="0.25"/>
    <row r="144457" x14ac:dyDescent="0.25"/>
    <row r="144458" x14ac:dyDescent="0.25"/>
    <row r="144459" x14ac:dyDescent="0.25"/>
    <row r="144460" x14ac:dyDescent="0.25"/>
    <row r="144461" x14ac:dyDescent="0.25"/>
    <row r="144462" x14ac:dyDescent="0.25"/>
    <row r="144463" x14ac:dyDescent="0.25"/>
    <row r="144464" x14ac:dyDescent="0.25"/>
    <row r="144465" x14ac:dyDescent="0.25"/>
    <row r="144466" x14ac:dyDescent="0.25"/>
    <row r="144467" x14ac:dyDescent="0.25"/>
    <row r="144468" x14ac:dyDescent="0.25"/>
    <row r="144469" x14ac:dyDescent="0.25"/>
    <row r="144470" x14ac:dyDescent="0.25"/>
    <row r="144471" x14ac:dyDescent="0.25"/>
    <row r="144472" x14ac:dyDescent="0.25"/>
    <row r="144473" x14ac:dyDescent="0.25"/>
    <row r="144474" x14ac:dyDescent="0.25"/>
    <row r="144475" x14ac:dyDescent="0.25"/>
    <row r="144476" x14ac:dyDescent="0.25"/>
    <row r="144477" x14ac:dyDescent="0.25"/>
    <row r="144478" x14ac:dyDescent="0.25"/>
    <row r="144479" x14ac:dyDescent="0.25"/>
    <row r="144480" x14ac:dyDescent="0.25"/>
    <row r="144481" x14ac:dyDescent="0.25"/>
    <row r="144482" x14ac:dyDescent="0.25"/>
    <row r="144483" x14ac:dyDescent="0.25"/>
    <row r="144484" x14ac:dyDescent="0.25"/>
    <row r="144485" x14ac:dyDescent="0.25"/>
    <row r="144486" x14ac:dyDescent="0.25"/>
    <row r="144487" x14ac:dyDescent="0.25"/>
    <row r="144488" x14ac:dyDescent="0.25"/>
    <row r="144489" x14ac:dyDescent="0.25"/>
    <row r="144490" x14ac:dyDescent="0.25"/>
    <row r="144491" x14ac:dyDescent="0.25"/>
    <row r="144492" x14ac:dyDescent="0.25"/>
    <row r="144493" x14ac:dyDescent="0.25"/>
    <row r="144494" x14ac:dyDescent="0.25"/>
    <row r="144495" x14ac:dyDescent="0.25"/>
    <row r="144496" x14ac:dyDescent="0.25"/>
    <row r="144497" x14ac:dyDescent="0.25"/>
    <row r="144498" x14ac:dyDescent="0.25"/>
    <row r="144499" x14ac:dyDescent="0.25"/>
    <row r="144500" x14ac:dyDescent="0.25"/>
    <row r="144501" x14ac:dyDescent="0.25"/>
    <row r="144502" x14ac:dyDescent="0.25"/>
    <row r="144503" x14ac:dyDescent="0.25"/>
    <row r="144504" x14ac:dyDescent="0.25"/>
    <row r="144505" x14ac:dyDescent="0.25"/>
    <row r="144506" x14ac:dyDescent="0.25"/>
    <row r="144507" x14ac:dyDescent="0.25"/>
    <row r="144508" x14ac:dyDescent="0.25"/>
    <row r="144509" x14ac:dyDescent="0.25"/>
    <row r="144510" x14ac:dyDescent="0.25"/>
    <row r="144511" x14ac:dyDescent="0.25"/>
    <row r="144512" x14ac:dyDescent="0.25"/>
    <row r="144513" x14ac:dyDescent="0.25"/>
    <row r="144514" x14ac:dyDescent="0.25"/>
    <row r="144515" x14ac:dyDescent="0.25"/>
    <row r="144516" x14ac:dyDescent="0.25"/>
    <row r="144517" x14ac:dyDescent="0.25"/>
    <row r="144518" x14ac:dyDescent="0.25"/>
    <row r="144519" x14ac:dyDescent="0.25"/>
    <row r="144520" x14ac:dyDescent="0.25"/>
    <row r="144521" x14ac:dyDescent="0.25"/>
    <row r="144522" x14ac:dyDescent="0.25"/>
    <row r="144523" x14ac:dyDescent="0.25"/>
    <row r="144524" x14ac:dyDescent="0.25"/>
    <row r="144525" x14ac:dyDescent="0.25"/>
    <row r="144526" x14ac:dyDescent="0.25"/>
    <row r="144527" x14ac:dyDescent="0.25"/>
    <row r="144528" x14ac:dyDescent="0.25"/>
    <row r="144529" x14ac:dyDescent="0.25"/>
    <row r="144530" x14ac:dyDescent="0.25"/>
    <row r="144531" x14ac:dyDescent="0.25"/>
    <row r="144532" x14ac:dyDescent="0.25"/>
    <row r="144533" x14ac:dyDescent="0.25"/>
    <row r="144534" x14ac:dyDescent="0.25"/>
    <row r="144535" x14ac:dyDescent="0.25"/>
    <row r="144536" x14ac:dyDescent="0.25"/>
    <row r="144537" x14ac:dyDescent="0.25"/>
    <row r="144538" x14ac:dyDescent="0.25"/>
    <row r="144539" x14ac:dyDescent="0.25"/>
    <row r="144540" x14ac:dyDescent="0.25"/>
    <row r="144541" x14ac:dyDescent="0.25"/>
    <row r="144542" x14ac:dyDescent="0.25"/>
    <row r="144543" x14ac:dyDescent="0.25"/>
    <row r="144544" x14ac:dyDescent="0.25"/>
    <row r="144545" x14ac:dyDescent="0.25"/>
    <row r="144546" x14ac:dyDescent="0.25"/>
    <row r="144547" x14ac:dyDescent="0.25"/>
    <row r="144548" x14ac:dyDescent="0.25"/>
    <row r="144549" x14ac:dyDescent="0.25"/>
    <row r="144550" x14ac:dyDescent="0.25"/>
    <row r="144551" x14ac:dyDescent="0.25"/>
    <row r="144552" x14ac:dyDescent="0.25"/>
    <row r="144553" x14ac:dyDescent="0.25"/>
    <row r="144554" x14ac:dyDescent="0.25"/>
    <row r="144555" x14ac:dyDescent="0.25"/>
    <row r="144556" x14ac:dyDescent="0.25"/>
    <row r="144557" x14ac:dyDescent="0.25"/>
    <row r="144558" x14ac:dyDescent="0.25"/>
    <row r="144559" x14ac:dyDescent="0.25"/>
    <row r="144560" x14ac:dyDescent="0.25"/>
    <row r="144561" x14ac:dyDescent="0.25"/>
    <row r="144562" x14ac:dyDescent="0.25"/>
    <row r="144563" x14ac:dyDescent="0.25"/>
    <row r="144564" x14ac:dyDescent="0.25"/>
    <row r="144565" x14ac:dyDescent="0.25"/>
    <row r="144566" x14ac:dyDescent="0.25"/>
    <row r="144567" x14ac:dyDescent="0.25"/>
    <row r="144568" x14ac:dyDescent="0.25"/>
    <row r="144569" x14ac:dyDescent="0.25"/>
    <row r="144570" x14ac:dyDescent="0.25"/>
    <row r="144571" x14ac:dyDescent="0.25"/>
    <row r="144572" x14ac:dyDescent="0.25"/>
    <row r="144573" x14ac:dyDescent="0.25"/>
    <row r="144574" x14ac:dyDescent="0.25"/>
    <row r="144575" x14ac:dyDescent="0.25"/>
    <row r="144576" x14ac:dyDescent="0.25"/>
    <row r="144577" x14ac:dyDescent="0.25"/>
    <row r="144578" x14ac:dyDescent="0.25"/>
    <row r="144579" x14ac:dyDescent="0.25"/>
    <row r="144580" x14ac:dyDescent="0.25"/>
    <row r="144581" x14ac:dyDescent="0.25"/>
    <row r="144582" x14ac:dyDescent="0.25"/>
    <row r="144583" x14ac:dyDescent="0.25"/>
    <row r="144584" x14ac:dyDescent="0.25"/>
    <row r="144585" x14ac:dyDescent="0.25"/>
    <row r="144586" x14ac:dyDescent="0.25"/>
    <row r="144587" x14ac:dyDescent="0.25"/>
    <row r="144588" x14ac:dyDescent="0.25"/>
    <row r="144589" x14ac:dyDescent="0.25"/>
    <row r="144590" x14ac:dyDescent="0.25"/>
    <row r="144591" x14ac:dyDescent="0.25"/>
    <row r="144592" x14ac:dyDescent="0.25"/>
    <row r="144593" x14ac:dyDescent="0.25"/>
    <row r="144594" x14ac:dyDescent="0.25"/>
    <row r="144595" x14ac:dyDescent="0.25"/>
    <row r="144596" x14ac:dyDescent="0.25"/>
    <row r="144597" x14ac:dyDescent="0.25"/>
    <row r="144598" x14ac:dyDescent="0.25"/>
    <row r="144599" x14ac:dyDescent="0.25"/>
    <row r="144600" x14ac:dyDescent="0.25"/>
    <row r="144601" x14ac:dyDescent="0.25"/>
    <row r="144602" x14ac:dyDescent="0.25"/>
    <row r="144603" x14ac:dyDescent="0.25"/>
    <row r="144604" x14ac:dyDescent="0.25"/>
    <row r="144605" x14ac:dyDescent="0.25"/>
    <row r="144606" x14ac:dyDescent="0.25"/>
    <row r="144607" x14ac:dyDescent="0.25"/>
    <row r="144608" x14ac:dyDescent="0.25"/>
    <row r="144609" x14ac:dyDescent="0.25"/>
    <row r="144610" x14ac:dyDescent="0.25"/>
    <row r="144611" x14ac:dyDescent="0.25"/>
    <row r="144612" x14ac:dyDescent="0.25"/>
    <row r="144613" x14ac:dyDescent="0.25"/>
    <row r="144614" x14ac:dyDescent="0.25"/>
    <row r="144615" x14ac:dyDescent="0.25"/>
    <row r="144616" x14ac:dyDescent="0.25"/>
    <row r="144617" x14ac:dyDescent="0.25"/>
    <row r="144618" x14ac:dyDescent="0.25"/>
    <row r="144619" x14ac:dyDescent="0.25"/>
    <row r="144620" x14ac:dyDescent="0.25"/>
    <row r="144621" x14ac:dyDescent="0.25"/>
    <row r="144622" x14ac:dyDescent="0.25"/>
    <row r="144623" x14ac:dyDescent="0.25"/>
    <row r="144624" x14ac:dyDescent="0.25"/>
    <row r="144625" x14ac:dyDescent="0.25"/>
    <row r="144626" x14ac:dyDescent="0.25"/>
    <row r="144627" x14ac:dyDescent="0.25"/>
    <row r="144628" x14ac:dyDescent="0.25"/>
    <row r="144629" x14ac:dyDescent="0.25"/>
    <row r="144630" x14ac:dyDescent="0.25"/>
    <row r="144631" x14ac:dyDescent="0.25"/>
    <row r="144632" x14ac:dyDescent="0.25"/>
    <row r="144633" x14ac:dyDescent="0.25"/>
    <row r="144634" x14ac:dyDescent="0.25"/>
    <row r="144635" x14ac:dyDescent="0.25"/>
    <row r="144636" x14ac:dyDescent="0.25"/>
    <row r="144637" x14ac:dyDescent="0.25"/>
    <row r="144638" x14ac:dyDescent="0.25"/>
    <row r="144639" x14ac:dyDescent="0.25"/>
    <row r="144640" x14ac:dyDescent="0.25"/>
    <row r="144641" x14ac:dyDescent="0.25"/>
    <row r="144642" x14ac:dyDescent="0.25"/>
    <row r="144643" x14ac:dyDescent="0.25"/>
    <row r="144644" x14ac:dyDescent="0.25"/>
    <row r="144645" x14ac:dyDescent="0.25"/>
    <row r="144646" x14ac:dyDescent="0.25"/>
    <row r="144647" x14ac:dyDescent="0.25"/>
    <row r="144648" x14ac:dyDescent="0.25"/>
    <row r="144649" x14ac:dyDescent="0.25"/>
    <row r="144650" x14ac:dyDescent="0.25"/>
    <row r="144651" x14ac:dyDescent="0.25"/>
    <row r="144652" x14ac:dyDescent="0.25"/>
    <row r="144653" x14ac:dyDescent="0.25"/>
    <row r="144654" x14ac:dyDescent="0.25"/>
    <row r="144655" x14ac:dyDescent="0.25"/>
    <row r="144656" x14ac:dyDescent="0.25"/>
    <row r="144657" x14ac:dyDescent="0.25"/>
    <row r="144658" x14ac:dyDescent="0.25"/>
    <row r="144659" x14ac:dyDescent="0.25"/>
    <row r="144660" x14ac:dyDescent="0.25"/>
    <row r="144661" x14ac:dyDescent="0.25"/>
    <row r="144662" x14ac:dyDescent="0.25"/>
    <row r="144663" x14ac:dyDescent="0.25"/>
    <row r="144664" x14ac:dyDescent="0.25"/>
    <row r="144665" x14ac:dyDescent="0.25"/>
    <row r="144666" x14ac:dyDescent="0.25"/>
    <row r="144667" x14ac:dyDescent="0.25"/>
    <row r="144668" x14ac:dyDescent="0.25"/>
    <row r="144669" x14ac:dyDescent="0.25"/>
    <row r="144670" x14ac:dyDescent="0.25"/>
    <row r="144671" x14ac:dyDescent="0.25"/>
    <row r="144672" x14ac:dyDescent="0.25"/>
    <row r="144673" x14ac:dyDescent="0.25"/>
    <row r="144674" x14ac:dyDescent="0.25"/>
    <row r="144675" x14ac:dyDescent="0.25"/>
    <row r="144676" x14ac:dyDescent="0.25"/>
    <row r="144677" x14ac:dyDescent="0.25"/>
    <row r="144678" x14ac:dyDescent="0.25"/>
    <row r="144679" x14ac:dyDescent="0.25"/>
    <row r="144680" x14ac:dyDescent="0.25"/>
    <row r="144681" x14ac:dyDescent="0.25"/>
    <row r="144682" x14ac:dyDescent="0.25"/>
    <row r="144683" x14ac:dyDescent="0.25"/>
    <row r="144684" x14ac:dyDescent="0.25"/>
    <row r="144685" x14ac:dyDescent="0.25"/>
    <row r="144686" x14ac:dyDescent="0.25"/>
    <row r="144687" x14ac:dyDescent="0.25"/>
    <row r="144688" x14ac:dyDescent="0.25"/>
    <row r="144689" x14ac:dyDescent="0.25"/>
    <row r="144690" x14ac:dyDescent="0.25"/>
    <row r="144691" x14ac:dyDescent="0.25"/>
    <row r="144692" x14ac:dyDescent="0.25"/>
    <row r="144693" x14ac:dyDescent="0.25"/>
    <row r="144694" x14ac:dyDescent="0.25"/>
    <row r="144695" x14ac:dyDescent="0.25"/>
    <row r="144696" x14ac:dyDescent="0.25"/>
    <row r="144697" x14ac:dyDescent="0.25"/>
    <row r="144698" x14ac:dyDescent="0.25"/>
    <row r="144699" x14ac:dyDescent="0.25"/>
    <row r="144700" x14ac:dyDescent="0.25"/>
    <row r="144701" x14ac:dyDescent="0.25"/>
    <row r="144702" x14ac:dyDescent="0.25"/>
    <row r="144703" x14ac:dyDescent="0.25"/>
    <row r="144704" x14ac:dyDescent="0.25"/>
    <row r="144705" x14ac:dyDescent="0.25"/>
    <row r="144706" x14ac:dyDescent="0.25"/>
    <row r="144707" x14ac:dyDescent="0.25"/>
    <row r="144708" x14ac:dyDescent="0.25"/>
    <row r="144709" x14ac:dyDescent="0.25"/>
    <row r="144710" x14ac:dyDescent="0.25"/>
    <row r="144711" x14ac:dyDescent="0.25"/>
    <row r="144712" x14ac:dyDescent="0.25"/>
    <row r="144713" x14ac:dyDescent="0.25"/>
    <row r="144714" x14ac:dyDescent="0.25"/>
    <row r="144715" x14ac:dyDescent="0.25"/>
    <row r="144716" x14ac:dyDescent="0.25"/>
    <row r="144717" x14ac:dyDescent="0.25"/>
    <row r="144718" x14ac:dyDescent="0.25"/>
    <row r="144719" x14ac:dyDescent="0.25"/>
    <row r="144720" x14ac:dyDescent="0.25"/>
    <row r="144721" x14ac:dyDescent="0.25"/>
    <row r="144722" x14ac:dyDescent="0.25"/>
    <row r="144723" x14ac:dyDescent="0.25"/>
    <row r="144724" x14ac:dyDescent="0.25"/>
    <row r="144725" x14ac:dyDescent="0.25"/>
    <row r="144726" x14ac:dyDescent="0.25"/>
    <row r="144727" x14ac:dyDescent="0.25"/>
    <row r="144728" x14ac:dyDescent="0.25"/>
    <row r="144729" x14ac:dyDescent="0.25"/>
    <row r="144730" x14ac:dyDescent="0.25"/>
    <row r="144731" x14ac:dyDescent="0.25"/>
    <row r="144732" x14ac:dyDescent="0.25"/>
    <row r="144733" x14ac:dyDescent="0.25"/>
    <row r="144734" x14ac:dyDescent="0.25"/>
    <row r="144735" x14ac:dyDescent="0.25"/>
    <row r="144736" x14ac:dyDescent="0.25"/>
    <row r="144737" x14ac:dyDescent="0.25"/>
    <row r="144738" x14ac:dyDescent="0.25"/>
    <row r="144739" x14ac:dyDescent="0.25"/>
    <row r="144740" x14ac:dyDescent="0.25"/>
    <row r="144741" x14ac:dyDescent="0.25"/>
    <row r="144742" x14ac:dyDescent="0.25"/>
    <row r="144743" x14ac:dyDescent="0.25"/>
    <row r="144744" x14ac:dyDescent="0.25"/>
    <row r="144745" x14ac:dyDescent="0.25"/>
    <row r="144746" x14ac:dyDescent="0.25"/>
    <row r="144747" x14ac:dyDescent="0.25"/>
    <row r="144748" x14ac:dyDescent="0.25"/>
    <row r="144749" x14ac:dyDescent="0.25"/>
    <row r="144750" x14ac:dyDescent="0.25"/>
    <row r="144751" x14ac:dyDescent="0.25"/>
    <row r="144752" x14ac:dyDescent="0.25"/>
    <row r="144753" x14ac:dyDescent="0.25"/>
    <row r="144754" x14ac:dyDescent="0.25"/>
    <row r="144755" x14ac:dyDescent="0.25"/>
    <row r="144756" x14ac:dyDescent="0.25"/>
    <row r="144757" x14ac:dyDescent="0.25"/>
    <row r="144758" x14ac:dyDescent="0.25"/>
    <row r="144759" x14ac:dyDescent="0.25"/>
    <row r="144760" x14ac:dyDescent="0.25"/>
    <row r="144761" x14ac:dyDescent="0.25"/>
    <row r="144762" x14ac:dyDescent="0.25"/>
    <row r="144763" x14ac:dyDescent="0.25"/>
    <row r="144764" x14ac:dyDescent="0.25"/>
    <row r="144765" x14ac:dyDescent="0.25"/>
    <row r="144766" x14ac:dyDescent="0.25"/>
    <row r="144767" x14ac:dyDescent="0.25"/>
    <row r="144768" x14ac:dyDescent="0.25"/>
    <row r="144769" x14ac:dyDescent="0.25"/>
    <row r="144770" x14ac:dyDescent="0.25"/>
    <row r="144771" x14ac:dyDescent="0.25"/>
    <row r="144772" x14ac:dyDescent="0.25"/>
    <row r="144773" x14ac:dyDescent="0.25"/>
    <row r="144774" x14ac:dyDescent="0.25"/>
    <row r="144775" x14ac:dyDescent="0.25"/>
    <row r="144776" x14ac:dyDescent="0.25"/>
    <row r="144777" x14ac:dyDescent="0.25"/>
    <row r="144778" x14ac:dyDescent="0.25"/>
    <row r="144779" x14ac:dyDescent="0.25"/>
    <row r="144780" x14ac:dyDescent="0.25"/>
    <row r="144781" x14ac:dyDescent="0.25"/>
    <row r="144782" x14ac:dyDescent="0.25"/>
    <row r="144783" x14ac:dyDescent="0.25"/>
    <row r="144784" x14ac:dyDescent="0.25"/>
    <row r="144785" x14ac:dyDescent="0.25"/>
    <row r="144786" x14ac:dyDescent="0.25"/>
    <row r="144787" x14ac:dyDescent="0.25"/>
    <row r="144788" x14ac:dyDescent="0.25"/>
    <row r="144789" x14ac:dyDescent="0.25"/>
    <row r="144790" x14ac:dyDescent="0.25"/>
    <row r="144791" x14ac:dyDescent="0.25"/>
    <row r="144792" x14ac:dyDescent="0.25"/>
    <row r="144793" x14ac:dyDescent="0.25"/>
    <row r="144794" x14ac:dyDescent="0.25"/>
    <row r="144795" x14ac:dyDescent="0.25"/>
    <row r="144796" x14ac:dyDescent="0.25"/>
    <row r="144797" x14ac:dyDescent="0.25"/>
    <row r="144798" x14ac:dyDescent="0.25"/>
    <row r="144799" x14ac:dyDescent="0.25"/>
    <row r="144800" x14ac:dyDescent="0.25"/>
    <row r="144801" x14ac:dyDescent="0.25"/>
    <row r="144802" x14ac:dyDescent="0.25"/>
    <row r="144803" x14ac:dyDescent="0.25"/>
    <row r="144804" x14ac:dyDescent="0.25"/>
    <row r="144805" x14ac:dyDescent="0.25"/>
    <row r="144806" x14ac:dyDescent="0.25"/>
    <row r="144807" x14ac:dyDescent="0.25"/>
    <row r="144808" x14ac:dyDescent="0.25"/>
    <row r="144809" x14ac:dyDescent="0.25"/>
    <row r="144810" x14ac:dyDescent="0.25"/>
    <row r="144811" x14ac:dyDescent="0.25"/>
    <row r="144812" x14ac:dyDescent="0.25"/>
    <row r="144813" x14ac:dyDescent="0.25"/>
    <row r="144814" x14ac:dyDescent="0.25"/>
    <row r="144815" x14ac:dyDescent="0.25"/>
    <row r="144816" x14ac:dyDescent="0.25"/>
    <row r="144817" x14ac:dyDescent="0.25"/>
    <row r="144818" x14ac:dyDescent="0.25"/>
    <row r="144819" x14ac:dyDescent="0.25"/>
    <row r="144820" x14ac:dyDescent="0.25"/>
    <row r="144821" x14ac:dyDescent="0.25"/>
    <row r="144822" x14ac:dyDescent="0.25"/>
    <row r="144823" x14ac:dyDescent="0.25"/>
    <row r="144824" x14ac:dyDescent="0.25"/>
    <row r="144825" x14ac:dyDescent="0.25"/>
    <row r="144826" x14ac:dyDescent="0.25"/>
    <row r="144827" x14ac:dyDescent="0.25"/>
    <row r="144828" x14ac:dyDescent="0.25"/>
    <row r="144829" x14ac:dyDescent="0.25"/>
    <row r="144830" x14ac:dyDescent="0.25"/>
    <row r="144831" x14ac:dyDescent="0.25"/>
    <row r="144832" x14ac:dyDescent="0.25"/>
    <row r="144833" x14ac:dyDescent="0.25"/>
    <row r="144834" x14ac:dyDescent="0.25"/>
    <row r="144835" x14ac:dyDescent="0.25"/>
    <row r="144836" x14ac:dyDescent="0.25"/>
    <row r="144837" x14ac:dyDescent="0.25"/>
    <row r="144838" x14ac:dyDescent="0.25"/>
    <row r="144839" x14ac:dyDescent="0.25"/>
    <row r="144840" x14ac:dyDescent="0.25"/>
    <row r="144841" x14ac:dyDescent="0.25"/>
    <row r="144842" x14ac:dyDescent="0.25"/>
    <row r="144843" x14ac:dyDescent="0.25"/>
    <row r="144844" x14ac:dyDescent="0.25"/>
    <row r="144845" x14ac:dyDescent="0.25"/>
    <row r="144846" x14ac:dyDescent="0.25"/>
    <row r="144847" x14ac:dyDescent="0.25"/>
    <row r="144848" x14ac:dyDescent="0.25"/>
    <row r="144849" x14ac:dyDescent="0.25"/>
    <row r="144850" x14ac:dyDescent="0.25"/>
    <row r="144851" x14ac:dyDescent="0.25"/>
    <row r="144852" x14ac:dyDescent="0.25"/>
    <row r="144853" x14ac:dyDescent="0.25"/>
    <row r="144854" x14ac:dyDescent="0.25"/>
    <row r="144855" x14ac:dyDescent="0.25"/>
    <row r="144856" x14ac:dyDescent="0.25"/>
    <row r="144857" x14ac:dyDescent="0.25"/>
    <row r="144858" x14ac:dyDescent="0.25"/>
    <row r="144859" x14ac:dyDescent="0.25"/>
    <row r="144860" x14ac:dyDescent="0.25"/>
    <row r="144861" x14ac:dyDescent="0.25"/>
    <row r="144862" x14ac:dyDescent="0.25"/>
    <row r="144863" x14ac:dyDescent="0.25"/>
    <row r="144864" x14ac:dyDescent="0.25"/>
    <row r="144865" x14ac:dyDescent="0.25"/>
    <row r="144866" x14ac:dyDescent="0.25"/>
    <row r="144867" x14ac:dyDescent="0.25"/>
    <row r="144868" x14ac:dyDescent="0.25"/>
    <row r="144869" x14ac:dyDescent="0.25"/>
    <row r="144870" x14ac:dyDescent="0.25"/>
    <row r="144871" x14ac:dyDescent="0.25"/>
    <row r="144872" x14ac:dyDescent="0.25"/>
    <row r="144873" x14ac:dyDescent="0.25"/>
    <row r="144874" x14ac:dyDescent="0.25"/>
    <row r="144875" x14ac:dyDescent="0.25"/>
    <row r="144876" x14ac:dyDescent="0.25"/>
    <row r="144877" x14ac:dyDescent="0.25"/>
    <row r="144878" x14ac:dyDescent="0.25"/>
    <row r="144879" x14ac:dyDescent="0.25"/>
    <row r="144880" x14ac:dyDescent="0.25"/>
    <row r="144881" x14ac:dyDescent="0.25"/>
    <row r="144882" x14ac:dyDescent="0.25"/>
    <row r="144883" x14ac:dyDescent="0.25"/>
    <row r="144884" x14ac:dyDescent="0.25"/>
    <row r="144885" x14ac:dyDescent="0.25"/>
    <row r="144886" x14ac:dyDescent="0.25"/>
    <row r="144887" x14ac:dyDescent="0.25"/>
    <row r="144888" x14ac:dyDescent="0.25"/>
    <row r="144889" x14ac:dyDescent="0.25"/>
    <row r="144890" x14ac:dyDescent="0.25"/>
    <row r="144891" x14ac:dyDescent="0.25"/>
    <row r="144892" x14ac:dyDescent="0.25"/>
    <row r="144893" x14ac:dyDescent="0.25"/>
    <row r="144894" x14ac:dyDescent="0.25"/>
    <row r="144895" x14ac:dyDescent="0.25"/>
    <row r="144896" x14ac:dyDescent="0.25"/>
    <row r="144897" x14ac:dyDescent="0.25"/>
    <row r="144898" x14ac:dyDescent="0.25"/>
    <row r="144899" x14ac:dyDescent="0.25"/>
    <row r="144900" x14ac:dyDescent="0.25"/>
    <row r="144901" x14ac:dyDescent="0.25"/>
    <row r="144902" x14ac:dyDescent="0.25"/>
    <row r="144903" x14ac:dyDescent="0.25"/>
    <row r="144904" x14ac:dyDescent="0.25"/>
    <row r="144905" x14ac:dyDescent="0.25"/>
    <row r="144906" x14ac:dyDescent="0.25"/>
    <row r="144907" x14ac:dyDescent="0.25"/>
    <row r="144908" x14ac:dyDescent="0.25"/>
    <row r="144909" x14ac:dyDescent="0.25"/>
    <row r="144910" x14ac:dyDescent="0.25"/>
    <row r="144911" x14ac:dyDescent="0.25"/>
    <row r="144912" x14ac:dyDescent="0.25"/>
    <row r="144913" x14ac:dyDescent="0.25"/>
    <row r="144914" x14ac:dyDescent="0.25"/>
    <row r="144915" x14ac:dyDescent="0.25"/>
    <row r="144916" x14ac:dyDescent="0.25"/>
    <row r="144917" x14ac:dyDescent="0.25"/>
    <row r="144918" x14ac:dyDescent="0.25"/>
    <row r="144919" x14ac:dyDescent="0.25"/>
    <row r="144920" x14ac:dyDescent="0.25"/>
    <row r="144921" x14ac:dyDescent="0.25"/>
    <row r="144922" x14ac:dyDescent="0.25"/>
    <row r="144923" x14ac:dyDescent="0.25"/>
    <row r="144924" x14ac:dyDescent="0.25"/>
    <row r="144925" x14ac:dyDescent="0.25"/>
    <row r="144926" x14ac:dyDescent="0.25"/>
    <row r="144927" x14ac:dyDescent="0.25"/>
    <row r="144928" x14ac:dyDescent="0.25"/>
    <row r="144929" x14ac:dyDescent="0.25"/>
    <row r="144930" x14ac:dyDescent="0.25"/>
    <row r="144931" x14ac:dyDescent="0.25"/>
    <row r="144932" x14ac:dyDescent="0.25"/>
    <row r="144933" x14ac:dyDescent="0.25"/>
    <row r="144934" x14ac:dyDescent="0.25"/>
    <row r="144935" x14ac:dyDescent="0.25"/>
    <row r="144936" x14ac:dyDescent="0.25"/>
    <row r="144937" x14ac:dyDescent="0.25"/>
    <row r="144938" x14ac:dyDescent="0.25"/>
    <row r="144939" x14ac:dyDescent="0.25"/>
    <row r="144940" x14ac:dyDescent="0.25"/>
    <row r="144941" x14ac:dyDescent="0.25"/>
    <row r="144942" x14ac:dyDescent="0.25"/>
    <row r="144943" x14ac:dyDescent="0.25"/>
    <row r="144944" x14ac:dyDescent="0.25"/>
    <row r="144945" x14ac:dyDescent="0.25"/>
    <row r="144946" x14ac:dyDescent="0.25"/>
    <row r="144947" x14ac:dyDescent="0.25"/>
    <row r="144948" x14ac:dyDescent="0.25"/>
    <row r="144949" x14ac:dyDescent="0.25"/>
    <row r="144950" x14ac:dyDescent="0.25"/>
    <row r="144951" x14ac:dyDescent="0.25"/>
    <row r="144952" x14ac:dyDescent="0.25"/>
    <row r="144953" x14ac:dyDescent="0.25"/>
    <row r="144954" x14ac:dyDescent="0.25"/>
    <row r="144955" x14ac:dyDescent="0.25"/>
    <row r="144956" x14ac:dyDescent="0.25"/>
    <row r="144957" x14ac:dyDescent="0.25"/>
    <row r="144958" x14ac:dyDescent="0.25"/>
    <row r="144959" x14ac:dyDescent="0.25"/>
    <row r="144960" x14ac:dyDescent="0.25"/>
    <row r="144961" x14ac:dyDescent="0.25"/>
    <row r="144962" x14ac:dyDescent="0.25"/>
    <row r="144963" x14ac:dyDescent="0.25"/>
    <row r="144964" x14ac:dyDescent="0.25"/>
    <row r="144965" x14ac:dyDescent="0.25"/>
    <row r="144966" x14ac:dyDescent="0.25"/>
    <row r="144967" x14ac:dyDescent="0.25"/>
    <row r="144968" x14ac:dyDescent="0.25"/>
    <row r="144969" x14ac:dyDescent="0.25"/>
    <row r="144970" x14ac:dyDescent="0.25"/>
    <row r="144971" x14ac:dyDescent="0.25"/>
    <row r="144972" x14ac:dyDescent="0.25"/>
    <row r="144973" x14ac:dyDescent="0.25"/>
    <row r="144974" x14ac:dyDescent="0.25"/>
    <row r="144975" x14ac:dyDescent="0.25"/>
    <row r="144976" x14ac:dyDescent="0.25"/>
    <row r="144977" x14ac:dyDescent="0.25"/>
    <row r="144978" x14ac:dyDescent="0.25"/>
    <row r="144979" x14ac:dyDescent="0.25"/>
    <row r="144980" x14ac:dyDescent="0.25"/>
    <row r="144981" x14ac:dyDescent="0.25"/>
    <row r="144982" x14ac:dyDescent="0.25"/>
    <row r="144983" x14ac:dyDescent="0.25"/>
    <row r="144984" x14ac:dyDescent="0.25"/>
    <row r="144985" x14ac:dyDescent="0.25"/>
    <row r="144986" x14ac:dyDescent="0.25"/>
    <row r="144987" x14ac:dyDescent="0.25"/>
    <row r="144988" x14ac:dyDescent="0.25"/>
    <row r="144989" x14ac:dyDescent="0.25"/>
    <row r="144990" x14ac:dyDescent="0.25"/>
    <row r="144991" x14ac:dyDescent="0.25"/>
    <row r="144992" x14ac:dyDescent="0.25"/>
    <row r="144993" x14ac:dyDescent="0.25"/>
    <row r="144994" x14ac:dyDescent="0.25"/>
    <row r="144995" x14ac:dyDescent="0.25"/>
    <row r="144996" x14ac:dyDescent="0.25"/>
    <row r="144997" x14ac:dyDescent="0.25"/>
    <row r="144998" x14ac:dyDescent="0.25"/>
    <row r="144999" x14ac:dyDescent="0.25"/>
    <row r="145000" x14ac:dyDescent="0.25"/>
    <row r="145001" x14ac:dyDescent="0.25"/>
    <row r="145002" x14ac:dyDescent="0.25"/>
    <row r="145003" x14ac:dyDescent="0.25"/>
    <row r="145004" x14ac:dyDescent="0.25"/>
    <row r="145005" x14ac:dyDescent="0.25"/>
    <row r="145006" x14ac:dyDescent="0.25"/>
    <row r="145007" x14ac:dyDescent="0.25"/>
    <row r="145008" x14ac:dyDescent="0.25"/>
    <row r="145009" x14ac:dyDescent="0.25"/>
    <row r="145010" x14ac:dyDescent="0.25"/>
    <row r="145011" x14ac:dyDescent="0.25"/>
    <row r="145012" x14ac:dyDescent="0.25"/>
    <row r="145013" x14ac:dyDescent="0.25"/>
    <row r="145014" x14ac:dyDescent="0.25"/>
    <row r="145015" x14ac:dyDescent="0.25"/>
    <row r="145016" x14ac:dyDescent="0.25"/>
    <row r="145017" x14ac:dyDescent="0.25"/>
    <row r="145018" x14ac:dyDescent="0.25"/>
    <row r="145019" x14ac:dyDescent="0.25"/>
    <row r="145020" x14ac:dyDescent="0.25"/>
    <row r="145021" x14ac:dyDescent="0.25"/>
    <row r="145022" x14ac:dyDescent="0.25"/>
    <row r="145023" x14ac:dyDescent="0.25"/>
    <row r="145024" x14ac:dyDescent="0.25"/>
    <row r="145025" x14ac:dyDescent="0.25"/>
    <row r="145026" x14ac:dyDescent="0.25"/>
    <row r="145027" x14ac:dyDescent="0.25"/>
    <row r="145028" x14ac:dyDescent="0.25"/>
    <row r="145029" x14ac:dyDescent="0.25"/>
    <row r="145030" x14ac:dyDescent="0.25"/>
    <row r="145031" x14ac:dyDescent="0.25"/>
    <row r="145032" x14ac:dyDescent="0.25"/>
    <row r="145033" x14ac:dyDescent="0.25"/>
    <row r="145034" x14ac:dyDescent="0.25"/>
    <row r="145035" x14ac:dyDescent="0.25"/>
    <row r="145036" x14ac:dyDescent="0.25"/>
    <row r="145037" x14ac:dyDescent="0.25"/>
    <row r="145038" x14ac:dyDescent="0.25"/>
    <row r="145039" x14ac:dyDescent="0.25"/>
    <row r="145040" x14ac:dyDescent="0.25"/>
    <row r="145041" x14ac:dyDescent="0.25"/>
    <row r="145042" x14ac:dyDescent="0.25"/>
    <row r="145043" x14ac:dyDescent="0.25"/>
    <row r="145044" x14ac:dyDescent="0.25"/>
    <row r="145045" x14ac:dyDescent="0.25"/>
    <row r="145046" x14ac:dyDescent="0.25"/>
    <row r="145047" x14ac:dyDescent="0.25"/>
    <row r="145048" x14ac:dyDescent="0.25"/>
    <row r="145049" x14ac:dyDescent="0.25"/>
    <row r="145050" x14ac:dyDescent="0.25"/>
    <row r="145051" x14ac:dyDescent="0.25"/>
    <row r="145052" x14ac:dyDescent="0.25"/>
    <row r="145053" x14ac:dyDescent="0.25"/>
    <row r="145054" x14ac:dyDescent="0.25"/>
    <row r="145055" x14ac:dyDescent="0.25"/>
    <row r="145056" x14ac:dyDescent="0.25"/>
    <row r="145057" x14ac:dyDescent="0.25"/>
    <row r="145058" x14ac:dyDescent="0.25"/>
    <row r="145059" x14ac:dyDescent="0.25"/>
    <row r="145060" x14ac:dyDescent="0.25"/>
    <row r="145061" x14ac:dyDescent="0.25"/>
    <row r="145062" x14ac:dyDescent="0.25"/>
    <row r="145063" x14ac:dyDescent="0.25"/>
    <row r="145064" x14ac:dyDescent="0.25"/>
    <row r="145065" x14ac:dyDescent="0.25"/>
    <row r="145066" x14ac:dyDescent="0.25"/>
    <row r="145067" x14ac:dyDescent="0.25"/>
    <row r="145068" x14ac:dyDescent="0.25"/>
    <row r="145069" x14ac:dyDescent="0.25"/>
    <row r="145070" x14ac:dyDescent="0.25"/>
    <row r="145071" x14ac:dyDescent="0.25"/>
    <row r="145072" x14ac:dyDescent="0.25"/>
    <row r="145073" x14ac:dyDescent="0.25"/>
    <row r="145074" x14ac:dyDescent="0.25"/>
    <row r="145075" x14ac:dyDescent="0.25"/>
    <row r="145076" x14ac:dyDescent="0.25"/>
    <row r="145077" x14ac:dyDescent="0.25"/>
    <row r="145078" x14ac:dyDescent="0.25"/>
    <row r="145079" x14ac:dyDescent="0.25"/>
    <row r="145080" x14ac:dyDescent="0.25"/>
    <row r="145081" x14ac:dyDescent="0.25"/>
    <row r="145082" x14ac:dyDescent="0.25"/>
    <row r="145083" x14ac:dyDescent="0.25"/>
    <row r="145084" x14ac:dyDescent="0.25"/>
    <row r="145085" x14ac:dyDescent="0.25"/>
    <row r="145086" x14ac:dyDescent="0.25"/>
    <row r="145087" x14ac:dyDescent="0.25"/>
    <row r="145088" x14ac:dyDescent="0.25"/>
    <row r="145089" x14ac:dyDescent="0.25"/>
    <row r="145090" x14ac:dyDescent="0.25"/>
    <row r="145091" x14ac:dyDescent="0.25"/>
    <row r="145092" x14ac:dyDescent="0.25"/>
    <row r="145093" x14ac:dyDescent="0.25"/>
    <row r="145094" x14ac:dyDescent="0.25"/>
    <row r="145095" x14ac:dyDescent="0.25"/>
    <row r="145096" x14ac:dyDescent="0.25"/>
    <row r="145097" x14ac:dyDescent="0.25"/>
    <row r="145098" x14ac:dyDescent="0.25"/>
    <row r="145099" x14ac:dyDescent="0.25"/>
    <row r="145100" x14ac:dyDescent="0.25"/>
    <row r="145101" x14ac:dyDescent="0.25"/>
    <row r="145102" x14ac:dyDescent="0.25"/>
    <row r="145103" x14ac:dyDescent="0.25"/>
    <row r="145104" x14ac:dyDescent="0.25"/>
    <row r="145105" x14ac:dyDescent="0.25"/>
    <row r="145106" x14ac:dyDescent="0.25"/>
    <row r="145107" x14ac:dyDescent="0.25"/>
    <row r="145108" x14ac:dyDescent="0.25"/>
    <row r="145109" x14ac:dyDescent="0.25"/>
    <row r="145110" x14ac:dyDescent="0.25"/>
    <row r="145111" x14ac:dyDescent="0.25"/>
    <row r="145112" x14ac:dyDescent="0.25"/>
    <row r="145113" x14ac:dyDescent="0.25"/>
    <row r="145114" x14ac:dyDescent="0.25"/>
    <row r="145115" x14ac:dyDescent="0.25"/>
    <row r="145116" x14ac:dyDescent="0.25"/>
    <row r="145117" x14ac:dyDescent="0.25"/>
    <row r="145118" x14ac:dyDescent="0.25"/>
    <row r="145119" x14ac:dyDescent="0.25"/>
    <row r="145120" x14ac:dyDescent="0.25"/>
    <row r="145121" x14ac:dyDescent="0.25"/>
    <row r="145122" x14ac:dyDescent="0.25"/>
    <row r="145123" x14ac:dyDescent="0.25"/>
    <row r="145124" x14ac:dyDescent="0.25"/>
    <row r="145125" x14ac:dyDescent="0.25"/>
    <row r="145126" x14ac:dyDescent="0.25"/>
    <row r="145127" x14ac:dyDescent="0.25"/>
    <row r="145128" x14ac:dyDescent="0.25"/>
    <row r="145129" x14ac:dyDescent="0.25"/>
    <row r="145130" x14ac:dyDescent="0.25"/>
    <row r="145131" x14ac:dyDescent="0.25"/>
    <row r="145132" x14ac:dyDescent="0.25"/>
    <row r="145133" x14ac:dyDescent="0.25"/>
    <row r="145134" x14ac:dyDescent="0.25"/>
    <row r="145135" x14ac:dyDescent="0.25"/>
    <row r="145136" x14ac:dyDescent="0.25"/>
    <row r="145137" x14ac:dyDescent="0.25"/>
    <row r="145138" x14ac:dyDescent="0.25"/>
    <row r="145139" x14ac:dyDescent="0.25"/>
    <row r="145140" x14ac:dyDescent="0.25"/>
    <row r="145141" x14ac:dyDescent="0.25"/>
    <row r="145142" x14ac:dyDescent="0.25"/>
    <row r="145143" x14ac:dyDescent="0.25"/>
    <row r="145144" x14ac:dyDescent="0.25"/>
    <row r="145145" x14ac:dyDescent="0.25"/>
    <row r="145146" x14ac:dyDescent="0.25"/>
    <row r="145147" x14ac:dyDescent="0.25"/>
    <row r="145148" x14ac:dyDescent="0.25"/>
    <row r="145149" x14ac:dyDescent="0.25"/>
    <row r="145150" x14ac:dyDescent="0.25"/>
    <row r="145151" x14ac:dyDescent="0.25"/>
    <row r="145152" x14ac:dyDescent="0.25"/>
    <row r="145153" x14ac:dyDescent="0.25"/>
    <row r="145154" x14ac:dyDescent="0.25"/>
    <row r="145155" x14ac:dyDescent="0.25"/>
    <row r="145156" x14ac:dyDescent="0.25"/>
    <row r="145157" x14ac:dyDescent="0.25"/>
    <row r="145158" x14ac:dyDescent="0.25"/>
    <row r="145159" x14ac:dyDescent="0.25"/>
    <row r="145160" x14ac:dyDescent="0.25"/>
    <row r="145161" x14ac:dyDescent="0.25"/>
    <row r="145162" x14ac:dyDescent="0.25"/>
    <row r="145163" x14ac:dyDescent="0.25"/>
    <row r="145164" x14ac:dyDescent="0.25"/>
    <row r="145165" x14ac:dyDescent="0.25"/>
    <row r="145166" x14ac:dyDescent="0.25"/>
    <row r="145167" x14ac:dyDescent="0.25"/>
    <row r="145168" x14ac:dyDescent="0.25"/>
    <row r="145169" x14ac:dyDescent="0.25"/>
    <row r="145170" x14ac:dyDescent="0.25"/>
    <row r="145171" x14ac:dyDescent="0.25"/>
    <row r="145172" x14ac:dyDescent="0.25"/>
    <row r="145173" x14ac:dyDescent="0.25"/>
    <row r="145174" x14ac:dyDescent="0.25"/>
    <row r="145175" x14ac:dyDescent="0.25"/>
    <row r="145176" x14ac:dyDescent="0.25"/>
    <row r="145177" x14ac:dyDescent="0.25"/>
    <row r="145178" x14ac:dyDescent="0.25"/>
    <row r="145179" x14ac:dyDescent="0.25"/>
    <row r="145180" x14ac:dyDescent="0.25"/>
    <row r="145181" x14ac:dyDescent="0.25"/>
    <row r="145182" x14ac:dyDescent="0.25"/>
    <row r="145183" x14ac:dyDescent="0.25"/>
    <row r="145184" x14ac:dyDescent="0.25"/>
    <row r="145185" x14ac:dyDescent="0.25"/>
    <row r="145186" x14ac:dyDescent="0.25"/>
    <row r="145187" x14ac:dyDescent="0.25"/>
    <row r="145188" x14ac:dyDescent="0.25"/>
    <row r="145189" x14ac:dyDescent="0.25"/>
    <row r="145190" x14ac:dyDescent="0.25"/>
    <row r="145191" x14ac:dyDescent="0.25"/>
    <row r="145192" x14ac:dyDescent="0.25"/>
    <row r="145193" x14ac:dyDescent="0.25"/>
    <row r="145194" x14ac:dyDescent="0.25"/>
    <row r="145195" x14ac:dyDescent="0.25"/>
    <row r="145196" x14ac:dyDescent="0.25"/>
    <row r="145197" x14ac:dyDescent="0.25"/>
    <row r="145198" x14ac:dyDescent="0.25"/>
    <row r="145199" x14ac:dyDescent="0.25"/>
    <row r="145200" x14ac:dyDescent="0.25"/>
    <row r="145201" x14ac:dyDescent="0.25"/>
    <row r="145202" x14ac:dyDescent="0.25"/>
    <row r="145203" x14ac:dyDescent="0.25"/>
    <row r="145204" x14ac:dyDescent="0.25"/>
    <row r="145205" x14ac:dyDescent="0.25"/>
    <row r="145206" x14ac:dyDescent="0.25"/>
    <row r="145207" x14ac:dyDescent="0.25"/>
    <row r="145208" x14ac:dyDescent="0.25"/>
    <row r="145209" x14ac:dyDescent="0.25"/>
    <row r="145210" x14ac:dyDescent="0.25"/>
    <row r="145211" x14ac:dyDescent="0.25"/>
    <row r="145212" x14ac:dyDescent="0.25"/>
    <row r="145213" x14ac:dyDescent="0.25"/>
    <row r="145214" x14ac:dyDescent="0.25"/>
    <row r="145215" x14ac:dyDescent="0.25"/>
    <row r="145216" x14ac:dyDescent="0.25"/>
    <row r="145217" x14ac:dyDescent="0.25"/>
    <row r="145218" x14ac:dyDescent="0.25"/>
    <row r="145219" x14ac:dyDescent="0.25"/>
    <row r="145220" x14ac:dyDescent="0.25"/>
    <row r="145221" x14ac:dyDescent="0.25"/>
    <row r="145222" x14ac:dyDescent="0.25"/>
    <row r="145223" x14ac:dyDescent="0.25"/>
    <row r="145224" x14ac:dyDescent="0.25"/>
    <row r="145225" x14ac:dyDescent="0.25"/>
    <row r="145226" x14ac:dyDescent="0.25"/>
    <row r="145227" x14ac:dyDescent="0.25"/>
    <row r="145228" x14ac:dyDescent="0.25"/>
    <row r="145229" x14ac:dyDescent="0.25"/>
    <row r="145230" x14ac:dyDescent="0.25"/>
    <row r="145231" x14ac:dyDescent="0.25"/>
    <row r="145232" x14ac:dyDescent="0.25"/>
    <row r="145233" x14ac:dyDescent="0.25"/>
    <row r="145234" x14ac:dyDescent="0.25"/>
    <row r="145235" x14ac:dyDescent="0.25"/>
    <row r="145236" x14ac:dyDescent="0.25"/>
    <row r="145237" x14ac:dyDescent="0.25"/>
    <row r="145238" x14ac:dyDescent="0.25"/>
    <row r="145239" x14ac:dyDescent="0.25"/>
    <row r="145240" x14ac:dyDescent="0.25"/>
    <row r="145241" x14ac:dyDescent="0.25"/>
    <row r="145242" x14ac:dyDescent="0.25"/>
    <row r="145243" x14ac:dyDescent="0.25"/>
    <row r="145244" x14ac:dyDescent="0.25"/>
    <row r="145245" x14ac:dyDescent="0.25"/>
    <row r="145246" x14ac:dyDescent="0.25"/>
    <row r="145247" x14ac:dyDescent="0.25"/>
    <row r="145248" x14ac:dyDescent="0.25"/>
    <row r="145249" x14ac:dyDescent="0.25"/>
    <row r="145250" x14ac:dyDescent="0.25"/>
    <row r="145251" x14ac:dyDescent="0.25"/>
    <row r="145252" x14ac:dyDescent="0.25"/>
    <row r="145253" x14ac:dyDescent="0.25"/>
    <row r="145254" x14ac:dyDescent="0.25"/>
    <row r="145255" x14ac:dyDescent="0.25"/>
    <row r="145256" x14ac:dyDescent="0.25"/>
    <row r="145257" x14ac:dyDescent="0.25"/>
    <row r="145258" x14ac:dyDescent="0.25"/>
    <row r="145259" x14ac:dyDescent="0.25"/>
    <row r="145260" x14ac:dyDescent="0.25"/>
    <row r="145261" x14ac:dyDescent="0.25"/>
    <row r="145262" x14ac:dyDescent="0.25"/>
    <row r="145263" x14ac:dyDescent="0.25"/>
    <row r="145264" x14ac:dyDescent="0.25"/>
    <row r="145265" x14ac:dyDescent="0.25"/>
    <row r="145266" x14ac:dyDescent="0.25"/>
    <row r="145267" x14ac:dyDescent="0.25"/>
    <row r="145268" x14ac:dyDescent="0.25"/>
    <row r="145269" x14ac:dyDescent="0.25"/>
    <row r="145270" x14ac:dyDescent="0.25"/>
    <row r="145271" x14ac:dyDescent="0.25"/>
    <row r="145272" x14ac:dyDescent="0.25"/>
    <row r="145273" x14ac:dyDescent="0.25"/>
    <row r="145274" x14ac:dyDescent="0.25"/>
    <row r="145275" x14ac:dyDescent="0.25"/>
    <row r="145276" x14ac:dyDescent="0.25"/>
    <row r="145277" x14ac:dyDescent="0.25"/>
    <row r="145278" x14ac:dyDescent="0.25"/>
    <row r="145279" x14ac:dyDescent="0.25"/>
    <row r="145280" x14ac:dyDescent="0.25"/>
    <row r="145281" x14ac:dyDescent="0.25"/>
    <row r="145282" x14ac:dyDescent="0.25"/>
    <row r="145283" x14ac:dyDescent="0.25"/>
    <row r="145284" x14ac:dyDescent="0.25"/>
    <row r="145285" x14ac:dyDescent="0.25"/>
    <row r="145286" x14ac:dyDescent="0.25"/>
    <row r="145287" x14ac:dyDescent="0.25"/>
    <row r="145288" x14ac:dyDescent="0.25"/>
    <row r="145289" x14ac:dyDescent="0.25"/>
    <row r="145290" x14ac:dyDescent="0.25"/>
    <row r="145291" x14ac:dyDescent="0.25"/>
    <row r="145292" x14ac:dyDescent="0.25"/>
    <row r="145293" x14ac:dyDescent="0.25"/>
    <row r="145294" x14ac:dyDescent="0.25"/>
    <row r="145295" x14ac:dyDescent="0.25"/>
    <row r="145296" x14ac:dyDescent="0.25"/>
    <row r="145297" x14ac:dyDescent="0.25"/>
    <row r="145298" x14ac:dyDescent="0.25"/>
    <row r="145299" x14ac:dyDescent="0.25"/>
    <row r="145300" x14ac:dyDescent="0.25"/>
    <row r="145301" x14ac:dyDescent="0.25"/>
    <row r="145302" x14ac:dyDescent="0.25"/>
    <row r="145303" x14ac:dyDescent="0.25"/>
    <row r="145304" x14ac:dyDescent="0.25"/>
    <row r="145305" x14ac:dyDescent="0.25"/>
    <row r="145306" x14ac:dyDescent="0.25"/>
    <row r="145307" x14ac:dyDescent="0.25"/>
    <row r="145308" x14ac:dyDescent="0.25"/>
    <row r="145309" x14ac:dyDescent="0.25"/>
    <row r="145310" x14ac:dyDescent="0.25"/>
    <row r="145311" x14ac:dyDescent="0.25"/>
    <row r="145312" x14ac:dyDescent="0.25"/>
    <row r="145313" x14ac:dyDescent="0.25"/>
    <row r="145314" x14ac:dyDescent="0.25"/>
    <row r="145315" x14ac:dyDescent="0.25"/>
    <row r="145316" x14ac:dyDescent="0.25"/>
    <row r="145317" x14ac:dyDescent="0.25"/>
    <row r="145318" x14ac:dyDescent="0.25"/>
    <row r="145319" x14ac:dyDescent="0.25"/>
    <row r="145320" x14ac:dyDescent="0.25"/>
    <row r="145321" x14ac:dyDescent="0.25"/>
    <row r="145322" x14ac:dyDescent="0.25"/>
    <row r="145323" x14ac:dyDescent="0.25"/>
    <row r="145324" x14ac:dyDescent="0.25"/>
    <row r="145325" x14ac:dyDescent="0.25"/>
    <row r="145326" x14ac:dyDescent="0.25"/>
    <row r="145327" x14ac:dyDescent="0.25"/>
    <row r="145328" x14ac:dyDescent="0.25"/>
    <row r="145329" x14ac:dyDescent="0.25"/>
    <row r="145330" x14ac:dyDescent="0.25"/>
    <row r="145331" x14ac:dyDescent="0.25"/>
    <row r="145332" x14ac:dyDescent="0.25"/>
    <row r="145333" x14ac:dyDescent="0.25"/>
    <row r="145334" x14ac:dyDescent="0.25"/>
    <row r="145335" x14ac:dyDescent="0.25"/>
    <row r="145336" x14ac:dyDescent="0.25"/>
    <row r="145337" x14ac:dyDescent="0.25"/>
    <row r="145338" x14ac:dyDescent="0.25"/>
    <row r="145339" x14ac:dyDescent="0.25"/>
    <row r="145340" x14ac:dyDescent="0.25"/>
    <row r="145341" x14ac:dyDescent="0.25"/>
    <row r="145342" x14ac:dyDescent="0.25"/>
    <row r="145343" x14ac:dyDescent="0.25"/>
    <row r="145344" x14ac:dyDescent="0.25"/>
    <row r="145345" x14ac:dyDescent="0.25"/>
    <row r="145346" x14ac:dyDescent="0.25"/>
    <row r="145347" x14ac:dyDescent="0.25"/>
    <row r="145348" x14ac:dyDescent="0.25"/>
    <row r="145349" x14ac:dyDescent="0.25"/>
    <row r="145350" x14ac:dyDescent="0.25"/>
    <row r="145351" x14ac:dyDescent="0.25"/>
    <row r="145352" x14ac:dyDescent="0.25"/>
    <row r="145353" x14ac:dyDescent="0.25"/>
    <row r="145354" x14ac:dyDescent="0.25"/>
    <row r="145355" x14ac:dyDescent="0.25"/>
    <row r="145356" x14ac:dyDescent="0.25"/>
    <row r="145357" x14ac:dyDescent="0.25"/>
    <row r="145358" x14ac:dyDescent="0.25"/>
    <row r="145359" x14ac:dyDescent="0.25"/>
    <row r="145360" x14ac:dyDescent="0.25"/>
    <row r="145361" x14ac:dyDescent="0.25"/>
    <row r="145362" x14ac:dyDescent="0.25"/>
    <row r="145363" x14ac:dyDescent="0.25"/>
    <row r="145364" x14ac:dyDescent="0.25"/>
    <row r="145365" x14ac:dyDescent="0.25"/>
    <row r="145366" x14ac:dyDescent="0.25"/>
    <row r="145367" x14ac:dyDescent="0.25"/>
    <row r="145368" x14ac:dyDescent="0.25"/>
    <row r="145369" x14ac:dyDescent="0.25"/>
    <row r="145370" x14ac:dyDescent="0.25"/>
    <row r="145371" x14ac:dyDescent="0.25"/>
    <row r="145372" x14ac:dyDescent="0.25"/>
    <row r="145373" x14ac:dyDescent="0.25"/>
    <row r="145374" x14ac:dyDescent="0.25"/>
    <row r="145375" x14ac:dyDescent="0.25"/>
    <row r="145376" x14ac:dyDescent="0.25"/>
    <row r="145377" x14ac:dyDescent="0.25"/>
    <row r="145378" x14ac:dyDescent="0.25"/>
    <row r="145379" x14ac:dyDescent="0.25"/>
    <row r="145380" x14ac:dyDescent="0.25"/>
    <row r="145381" x14ac:dyDescent="0.25"/>
    <row r="145382" x14ac:dyDescent="0.25"/>
    <row r="145383" x14ac:dyDescent="0.25"/>
    <row r="145384" x14ac:dyDescent="0.25"/>
    <row r="145385" x14ac:dyDescent="0.25"/>
    <row r="145386" x14ac:dyDescent="0.25"/>
    <row r="145387" x14ac:dyDescent="0.25"/>
    <row r="145388" x14ac:dyDescent="0.25"/>
    <row r="145389" x14ac:dyDescent="0.25"/>
    <row r="145390" x14ac:dyDescent="0.25"/>
    <row r="145391" x14ac:dyDescent="0.25"/>
    <row r="145392" x14ac:dyDescent="0.25"/>
    <row r="145393" x14ac:dyDescent="0.25"/>
    <row r="145394" x14ac:dyDescent="0.25"/>
    <row r="145395" x14ac:dyDescent="0.25"/>
    <row r="145396" x14ac:dyDescent="0.25"/>
    <row r="145397" x14ac:dyDescent="0.25"/>
    <row r="145398" x14ac:dyDescent="0.25"/>
    <row r="145399" x14ac:dyDescent="0.25"/>
    <row r="145400" x14ac:dyDescent="0.25"/>
    <row r="145401" x14ac:dyDescent="0.25"/>
    <row r="145402" x14ac:dyDescent="0.25"/>
    <row r="145403" x14ac:dyDescent="0.25"/>
    <row r="145404" x14ac:dyDescent="0.25"/>
    <row r="145405" x14ac:dyDescent="0.25"/>
    <row r="145406" x14ac:dyDescent="0.25"/>
    <row r="145407" x14ac:dyDescent="0.25"/>
    <row r="145408" x14ac:dyDescent="0.25"/>
    <row r="145409" x14ac:dyDescent="0.25"/>
    <row r="145410" x14ac:dyDescent="0.25"/>
    <row r="145411" x14ac:dyDescent="0.25"/>
    <row r="145412" x14ac:dyDescent="0.25"/>
    <row r="145413" x14ac:dyDescent="0.25"/>
    <row r="145414" x14ac:dyDescent="0.25"/>
    <row r="145415" x14ac:dyDescent="0.25"/>
    <row r="145416" x14ac:dyDescent="0.25"/>
    <row r="145417" x14ac:dyDescent="0.25"/>
    <row r="145418" x14ac:dyDescent="0.25"/>
    <row r="145419" x14ac:dyDescent="0.25"/>
    <row r="145420" x14ac:dyDescent="0.25"/>
    <row r="145421" x14ac:dyDescent="0.25"/>
    <row r="145422" x14ac:dyDescent="0.25"/>
    <row r="145423" x14ac:dyDescent="0.25"/>
    <row r="145424" x14ac:dyDescent="0.25"/>
    <row r="145425" x14ac:dyDescent="0.25"/>
    <row r="145426" x14ac:dyDescent="0.25"/>
    <row r="145427" x14ac:dyDescent="0.25"/>
    <row r="145428" x14ac:dyDescent="0.25"/>
    <row r="145429" x14ac:dyDescent="0.25"/>
    <row r="145430" x14ac:dyDescent="0.25"/>
    <row r="145431" x14ac:dyDescent="0.25"/>
    <row r="145432" x14ac:dyDescent="0.25"/>
    <row r="145433" x14ac:dyDescent="0.25"/>
    <row r="145434" x14ac:dyDescent="0.25"/>
    <row r="145435" x14ac:dyDescent="0.25"/>
    <row r="145436" x14ac:dyDescent="0.25"/>
    <row r="145437" x14ac:dyDescent="0.25"/>
    <row r="145438" x14ac:dyDescent="0.25"/>
    <row r="145439" x14ac:dyDescent="0.25"/>
    <row r="145440" x14ac:dyDescent="0.25"/>
    <row r="145441" x14ac:dyDescent="0.25"/>
    <row r="145442" x14ac:dyDescent="0.25"/>
    <row r="145443" x14ac:dyDescent="0.25"/>
    <row r="145444" x14ac:dyDescent="0.25"/>
    <row r="145445" x14ac:dyDescent="0.25"/>
    <row r="145446" x14ac:dyDescent="0.25"/>
    <row r="145447" x14ac:dyDescent="0.25"/>
    <row r="145448" x14ac:dyDescent="0.25"/>
    <row r="145449" x14ac:dyDescent="0.25"/>
    <row r="145450" x14ac:dyDescent="0.25"/>
    <row r="145451" x14ac:dyDescent="0.25"/>
    <row r="145452" x14ac:dyDescent="0.25"/>
    <row r="145453" x14ac:dyDescent="0.25"/>
    <row r="145454" x14ac:dyDescent="0.25"/>
    <row r="145455" x14ac:dyDescent="0.25"/>
    <row r="145456" x14ac:dyDescent="0.25"/>
    <row r="145457" x14ac:dyDescent="0.25"/>
    <row r="145458" x14ac:dyDescent="0.25"/>
    <row r="145459" x14ac:dyDescent="0.25"/>
    <row r="145460" x14ac:dyDescent="0.25"/>
    <row r="145461" x14ac:dyDescent="0.25"/>
    <row r="145462" x14ac:dyDescent="0.25"/>
    <row r="145463" x14ac:dyDescent="0.25"/>
    <row r="145464" x14ac:dyDescent="0.25"/>
    <row r="145465" x14ac:dyDescent="0.25"/>
    <row r="145466" x14ac:dyDescent="0.25"/>
    <row r="145467" x14ac:dyDescent="0.25"/>
    <row r="145468" x14ac:dyDescent="0.25"/>
    <row r="145469" x14ac:dyDescent="0.25"/>
    <row r="145470" x14ac:dyDescent="0.25"/>
    <row r="145471" x14ac:dyDescent="0.25"/>
    <row r="145472" x14ac:dyDescent="0.25"/>
    <row r="145473" x14ac:dyDescent="0.25"/>
    <row r="145474" x14ac:dyDescent="0.25"/>
    <row r="145475" x14ac:dyDescent="0.25"/>
    <row r="145476" x14ac:dyDescent="0.25"/>
    <row r="145477" x14ac:dyDescent="0.25"/>
    <row r="145478" x14ac:dyDescent="0.25"/>
    <row r="145479" x14ac:dyDescent="0.25"/>
    <row r="145480" x14ac:dyDescent="0.25"/>
    <row r="145481" x14ac:dyDescent="0.25"/>
    <row r="145482" x14ac:dyDescent="0.25"/>
    <row r="145483" x14ac:dyDescent="0.25"/>
    <row r="145484" x14ac:dyDescent="0.25"/>
    <row r="145485" x14ac:dyDescent="0.25"/>
    <row r="145486" x14ac:dyDescent="0.25"/>
    <row r="145487" x14ac:dyDescent="0.25"/>
    <row r="145488" x14ac:dyDescent="0.25"/>
    <row r="145489" x14ac:dyDescent="0.25"/>
    <row r="145490" x14ac:dyDescent="0.25"/>
    <row r="145491" x14ac:dyDescent="0.25"/>
    <row r="145492" x14ac:dyDescent="0.25"/>
    <row r="145493" x14ac:dyDescent="0.25"/>
    <row r="145494" x14ac:dyDescent="0.25"/>
    <row r="145495" x14ac:dyDescent="0.25"/>
    <row r="145496" x14ac:dyDescent="0.25"/>
    <row r="145497" x14ac:dyDescent="0.25"/>
    <row r="145498" x14ac:dyDescent="0.25"/>
    <row r="145499" x14ac:dyDescent="0.25"/>
    <row r="145500" x14ac:dyDescent="0.25"/>
    <row r="145501" x14ac:dyDescent="0.25"/>
    <row r="145502" x14ac:dyDescent="0.25"/>
    <row r="145503" x14ac:dyDescent="0.25"/>
    <row r="145504" x14ac:dyDescent="0.25"/>
    <row r="145505" x14ac:dyDescent="0.25"/>
    <row r="145506" x14ac:dyDescent="0.25"/>
    <row r="145507" x14ac:dyDescent="0.25"/>
    <row r="145508" x14ac:dyDescent="0.25"/>
    <row r="145509" x14ac:dyDescent="0.25"/>
    <row r="145510" x14ac:dyDescent="0.25"/>
    <row r="145511" x14ac:dyDescent="0.25"/>
    <row r="145512" x14ac:dyDescent="0.25"/>
    <row r="145513" x14ac:dyDescent="0.25"/>
    <row r="145514" x14ac:dyDescent="0.25"/>
    <row r="145515" x14ac:dyDescent="0.25"/>
    <row r="145516" x14ac:dyDescent="0.25"/>
    <row r="145517" x14ac:dyDescent="0.25"/>
    <row r="145518" x14ac:dyDescent="0.25"/>
    <row r="145519" x14ac:dyDescent="0.25"/>
    <row r="145520" x14ac:dyDescent="0.25"/>
    <row r="145521" x14ac:dyDescent="0.25"/>
    <row r="145522" x14ac:dyDescent="0.25"/>
    <row r="145523" x14ac:dyDescent="0.25"/>
    <row r="145524" x14ac:dyDescent="0.25"/>
    <row r="145525" x14ac:dyDescent="0.25"/>
    <row r="145526" x14ac:dyDescent="0.25"/>
    <row r="145527" x14ac:dyDescent="0.25"/>
    <row r="145528" x14ac:dyDescent="0.25"/>
    <row r="145529" x14ac:dyDescent="0.25"/>
    <row r="145530" x14ac:dyDescent="0.25"/>
    <row r="145531" x14ac:dyDescent="0.25"/>
    <row r="145532" x14ac:dyDescent="0.25"/>
    <row r="145533" x14ac:dyDescent="0.25"/>
    <row r="145534" x14ac:dyDescent="0.25"/>
    <row r="145535" x14ac:dyDescent="0.25"/>
    <row r="145536" x14ac:dyDescent="0.25"/>
    <row r="145537" x14ac:dyDescent="0.25"/>
    <row r="145538" x14ac:dyDescent="0.25"/>
    <row r="145539" x14ac:dyDescent="0.25"/>
    <row r="145540" x14ac:dyDescent="0.25"/>
    <row r="145541" x14ac:dyDescent="0.25"/>
    <row r="145542" x14ac:dyDescent="0.25"/>
    <row r="145543" x14ac:dyDescent="0.25"/>
    <row r="145544" x14ac:dyDescent="0.25"/>
    <row r="145545" x14ac:dyDescent="0.25"/>
    <row r="145546" x14ac:dyDescent="0.25"/>
    <row r="145547" x14ac:dyDescent="0.25"/>
    <row r="145548" x14ac:dyDescent="0.25"/>
    <row r="145549" x14ac:dyDescent="0.25"/>
    <row r="145550" x14ac:dyDescent="0.25"/>
    <row r="145551" x14ac:dyDescent="0.25"/>
    <row r="145552" x14ac:dyDescent="0.25"/>
    <row r="145553" x14ac:dyDescent="0.25"/>
    <row r="145554" x14ac:dyDescent="0.25"/>
    <row r="145555" x14ac:dyDescent="0.25"/>
    <row r="145556" x14ac:dyDescent="0.25"/>
    <row r="145557" x14ac:dyDescent="0.25"/>
    <row r="145558" x14ac:dyDescent="0.25"/>
    <row r="145559" x14ac:dyDescent="0.25"/>
    <row r="145560" x14ac:dyDescent="0.25"/>
    <row r="145561" x14ac:dyDescent="0.25"/>
    <row r="145562" x14ac:dyDescent="0.25"/>
    <row r="145563" x14ac:dyDescent="0.25"/>
    <row r="145564" x14ac:dyDescent="0.25"/>
    <row r="145565" x14ac:dyDescent="0.25"/>
    <row r="145566" x14ac:dyDescent="0.25"/>
    <row r="145567" x14ac:dyDescent="0.25"/>
    <row r="145568" x14ac:dyDescent="0.25"/>
    <row r="145569" x14ac:dyDescent="0.25"/>
    <row r="145570" x14ac:dyDescent="0.25"/>
    <row r="145571" x14ac:dyDescent="0.25"/>
    <row r="145572" x14ac:dyDescent="0.25"/>
    <row r="145573" x14ac:dyDescent="0.25"/>
    <row r="145574" x14ac:dyDescent="0.25"/>
    <row r="145575" x14ac:dyDescent="0.25"/>
    <row r="145576" x14ac:dyDescent="0.25"/>
    <row r="145577" x14ac:dyDescent="0.25"/>
    <row r="145578" x14ac:dyDescent="0.25"/>
    <row r="145579" x14ac:dyDescent="0.25"/>
    <row r="145580" x14ac:dyDescent="0.25"/>
    <row r="145581" x14ac:dyDescent="0.25"/>
    <row r="145582" x14ac:dyDescent="0.25"/>
    <row r="145583" x14ac:dyDescent="0.25"/>
    <row r="145584" x14ac:dyDescent="0.25"/>
    <row r="145585" x14ac:dyDescent="0.25"/>
    <row r="145586" x14ac:dyDescent="0.25"/>
    <row r="145587" x14ac:dyDescent="0.25"/>
    <row r="145588" x14ac:dyDescent="0.25"/>
    <row r="145589" x14ac:dyDescent="0.25"/>
    <row r="145590" x14ac:dyDescent="0.25"/>
    <row r="145591" x14ac:dyDescent="0.25"/>
    <row r="145592" x14ac:dyDescent="0.25"/>
    <row r="145593" x14ac:dyDescent="0.25"/>
    <row r="145594" x14ac:dyDescent="0.25"/>
    <row r="145595" x14ac:dyDescent="0.25"/>
    <row r="145596" x14ac:dyDescent="0.25"/>
    <row r="145597" x14ac:dyDescent="0.25"/>
    <row r="145598" x14ac:dyDescent="0.25"/>
    <row r="145599" x14ac:dyDescent="0.25"/>
    <row r="145600" x14ac:dyDescent="0.25"/>
    <row r="145601" x14ac:dyDescent="0.25"/>
    <row r="145602" x14ac:dyDescent="0.25"/>
    <row r="145603" x14ac:dyDescent="0.25"/>
    <row r="145604" x14ac:dyDescent="0.25"/>
    <row r="145605" x14ac:dyDescent="0.25"/>
    <row r="145606" x14ac:dyDescent="0.25"/>
    <row r="145607" x14ac:dyDescent="0.25"/>
    <row r="145608" x14ac:dyDescent="0.25"/>
    <row r="145609" x14ac:dyDescent="0.25"/>
    <row r="145610" x14ac:dyDescent="0.25"/>
    <row r="145611" x14ac:dyDescent="0.25"/>
    <row r="145612" x14ac:dyDescent="0.25"/>
    <row r="145613" x14ac:dyDescent="0.25"/>
    <row r="145614" x14ac:dyDescent="0.25"/>
    <row r="145615" x14ac:dyDescent="0.25"/>
    <row r="145616" x14ac:dyDescent="0.25"/>
    <row r="145617" x14ac:dyDescent="0.25"/>
    <row r="145618" x14ac:dyDescent="0.25"/>
    <row r="145619" x14ac:dyDescent="0.25"/>
    <row r="145620" x14ac:dyDescent="0.25"/>
    <row r="145621" x14ac:dyDescent="0.25"/>
    <row r="145622" x14ac:dyDescent="0.25"/>
    <row r="145623" x14ac:dyDescent="0.25"/>
    <row r="145624" x14ac:dyDescent="0.25"/>
    <row r="145625" x14ac:dyDescent="0.25"/>
    <row r="145626" x14ac:dyDescent="0.25"/>
    <row r="145627" x14ac:dyDescent="0.25"/>
    <row r="145628" x14ac:dyDescent="0.25"/>
    <row r="145629" x14ac:dyDescent="0.25"/>
    <row r="145630" x14ac:dyDescent="0.25"/>
    <row r="145631" x14ac:dyDescent="0.25"/>
    <row r="145632" x14ac:dyDescent="0.25"/>
    <row r="145633" x14ac:dyDescent="0.25"/>
    <row r="145634" x14ac:dyDescent="0.25"/>
    <row r="145635" x14ac:dyDescent="0.25"/>
    <row r="145636" x14ac:dyDescent="0.25"/>
    <row r="145637" x14ac:dyDescent="0.25"/>
    <row r="145638" x14ac:dyDescent="0.25"/>
    <row r="145639" x14ac:dyDescent="0.25"/>
    <row r="145640" x14ac:dyDescent="0.25"/>
    <row r="145641" x14ac:dyDescent="0.25"/>
    <row r="145642" x14ac:dyDescent="0.25"/>
    <row r="145643" x14ac:dyDescent="0.25"/>
    <row r="145644" x14ac:dyDescent="0.25"/>
    <row r="145645" x14ac:dyDescent="0.25"/>
    <row r="145646" x14ac:dyDescent="0.25"/>
    <row r="145647" x14ac:dyDescent="0.25"/>
    <row r="145648" x14ac:dyDescent="0.25"/>
    <row r="145649" x14ac:dyDescent="0.25"/>
    <row r="145650" x14ac:dyDescent="0.25"/>
    <row r="145651" x14ac:dyDescent="0.25"/>
    <row r="145652" x14ac:dyDescent="0.25"/>
    <row r="145653" x14ac:dyDescent="0.25"/>
    <row r="145654" x14ac:dyDescent="0.25"/>
    <row r="145655" x14ac:dyDescent="0.25"/>
    <row r="145656" x14ac:dyDescent="0.25"/>
    <row r="145657" x14ac:dyDescent="0.25"/>
    <row r="145658" x14ac:dyDescent="0.25"/>
    <row r="145659" x14ac:dyDescent="0.25"/>
    <row r="145660" x14ac:dyDescent="0.25"/>
    <row r="145661" x14ac:dyDescent="0.25"/>
    <row r="145662" x14ac:dyDescent="0.25"/>
    <row r="145663" x14ac:dyDescent="0.25"/>
    <row r="145664" x14ac:dyDescent="0.25"/>
    <row r="145665" x14ac:dyDescent="0.25"/>
    <row r="145666" x14ac:dyDescent="0.25"/>
    <row r="145667" x14ac:dyDescent="0.25"/>
    <row r="145668" x14ac:dyDescent="0.25"/>
    <row r="145669" x14ac:dyDescent="0.25"/>
    <row r="145670" x14ac:dyDescent="0.25"/>
    <row r="145671" x14ac:dyDescent="0.25"/>
    <row r="145672" x14ac:dyDescent="0.25"/>
    <row r="145673" x14ac:dyDescent="0.25"/>
    <row r="145674" x14ac:dyDescent="0.25"/>
    <row r="145675" x14ac:dyDescent="0.25"/>
    <row r="145676" x14ac:dyDescent="0.25"/>
    <row r="145677" x14ac:dyDescent="0.25"/>
    <row r="145678" x14ac:dyDescent="0.25"/>
    <row r="145679" x14ac:dyDescent="0.25"/>
    <row r="145680" x14ac:dyDescent="0.25"/>
    <row r="145681" x14ac:dyDescent="0.25"/>
    <row r="145682" x14ac:dyDescent="0.25"/>
    <row r="145683" x14ac:dyDescent="0.25"/>
    <row r="145684" x14ac:dyDescent="0.25"/>
    <row r="145685" x14ac:dyDescent="0.25"/>
    <row r="145686" x14ac:dyDescent="0.25"/>
    <row r="145687" x14ac:dyDescent="0.25"/>
    <row r="145688" x14ac:dyDescent="0.25"/>
    <row r="145689" x14ac:dyDescent="0.25"/>
    <row r="145690" x14ac:dyDescent="0.25"/>
    <row r="145691" x14ac:dyDescent="0.25"/>
    <row r="145692" x14ac:dyDescent="0.25"/>
    <row r="145693" x14ac:dyDescent="0.25"/>
    <row r="145694" x14ac:dyDescent="0.25"/>
    <row r="145695" x14ac:dyDescent="0.25"/>
    <row r="145696" x14ac:dyDescent="0.25"/>
    <row r="145697" x14ac:dyDescent="0.25"/>
    <row r="145698" x14ac:dyDescent="0.25"/>
    <row r="145699" x14ac:dyDescent="0.25"/>
    <row r="145700" x14ac:dyDescent="0.25"/>
    <row r="145701" x14ac:dyDescent="0.25"/>
    <row r="145702" x14ac:dyDescent="0.25"/>
    <row r="145703" x14ac:dyDescent="0.25"/>
    <row r="145704" x14ac:dyDescent="0.25"/>
    <row r="145705" x14ac:dyDescent="0.25"/>
    <row r="145706" x14ac:dyDescent="0.25"/>
    <row r="145707" x14ac:dyDescent="0.25"/>
    <row r="145708" x14ac:dyDescent="0.25"/>
    <row r="145709" x14ac:dyDescent="0.25"/>
    <row r="145710" x14ac:dyDescent="0.25"/>
    <row r="145711" x14ac:dyDescent="0.25"/>
    <row r="145712" x14ac:dyDescent="0.25"/>
    <row r="145713" x14ac:dyDescent="0.25"/>
    <row r="145714" x14ac:dyDescent="0.25"/>
    <row r="145715" x14ac:dyDescent="0.25"/>
    <row r="145716" x14ac:dyDescent="0.25"/>
    <row r="145717" x14ac:dyDescent="0.25"/>
    <row r="145718" x14ac:dyDescent="0.25"/>
    <row r="145719" x14ac:dyDescent="0.25"/>
    <row r="145720" x14ac:dyDescent="0.25"/>
    <row r="145721" x14ac:dyDescent="0.25"/>
    <row r="145722" x14ac:dyDescent="0.25"/>
    <row r="145723" x14ac:dyDescent="0.25"/>
    <row r="145724" x14ac:dyDescent="0.25"/>
    <row r="145725" x14ac:dyDescent="0.25"/>
    <row r="145726" x14ac:dyDescent="0.25"/>
    <row r="145727" x14ac:dyDescent="0.25"/>
    <row r="145728" x14ac:dyDescent="0.25"/>
    <row r="145729" x14ac:dyDescent="0.25"/>
    <row r="145730" x14ac:dyDescent="0.25"/>
    <row r="145731" x14ac:dyDescent="0.25"/>
    <row r="145732" x14ac:dyDescent="0.25"/>
    <row r="145733" x14ac:dyDescent="0.25"/>
    <row r="145734" x14ac:dyDescent="0.25"/>
    <row r="145735" x14ac:dyDescent="0.25"/>
    <row r="145736" x14ac:dyDescent="0.25"/>
    <row r="145737" x14ac:dyDescent="0.25"/>
    <row r="145738" x14ac:dyDescent="0.25"/>
    <row r="145739" x14ac:dyDescent="0.25"/>
    <row r="145740" x14ac:dyDescent="0.25"/>
    <row r="145741" x14ac:dyDescent="0.25"/>
    <row r="145742" x14ac:dyDescent="0.25"/>
    <row r="145743" x14ac:dyDescent="0.25"/>
    <row r="145744" x14ac:dyDescent="0.25"/>
    <row r="145745" x14ac:dyDescent="0.25"/>
    <row r="145746" x14ac:dyDescent="0.25"/>
    <row r="145747" x14ac:dyDescent="0.25"/>
    <row r="145748" x14ac:dyDescent="0.25"/>
    <row r="145749" x14ac:dyDescent="0.25"/>
    <row r="145750" x14ac:dyDescent="0.25"/>
    <row r="145751" x14ac:dyDescent="0.25"/>
    <row r="145752" x14ac:dyDescent="0.25"/>
    <row r="145753" x14ac:dyDescent="0.25"/>
    <row r="145754" x14ac:dyDescent="0.25"/>
    <row r="145755" x14ac:dyDescent="0.25"/>
    <row r="145756" x14ac:dyDescent="0.25"/>
    <row r="145757" x14ac:dyDescent="0.25"/>
    <row r="145758" x14ac:dyDescent="0.25"/>
    <row r="145759" x14ac:dyDescent="0.25"/>
    <row r="145760" x14ac:dyDescent="0.25"/>
    <row r="145761" x14ac:dyDescent="0.25"/>
    <row r="145762" x14ac:dyDescent="0.25"/>
    <row r="145763" x14ac:dyDescent="0.25"/>
    <row r="145764" x14ac:dyDescent="0.25"/>
    <row r="145765" x14ac:dyDescent="0.25"/>
    <row r="145766" x14ac:dyDescent="0.25"/>
    <row r="145767" x14ac:dyDescent="0.25"/>
    <row r="145768" x14ac:dyDescent="0.25"/>
    <row r="145769" x14ac:dyDescent="0.25"/>
    <row r="145770" x14ac:dyDescent="0.25"/>
    <row r="145771" x14ac:dyDescent="0.25"/>
    <row r="145772" x14ac:dyDescent="0.25"/>
    <row r="145773" x14ac:dyDescent="0.25"/>
    <row r="145774" x14ac:dyDescent="0.25"/>
    <row r="145775" x14ac:dyDescent="0.25"/>
    <row r="145776" x14ac:dyDescent="0.25"/>
    <row r="145777" x14ac:dyDescent="0.25"/>
    <row r="145778" x14ac:dyDescent="0.25"/>
    <row r="145779" x14ac:dyDescent="0.25"/>
    <row r="145780" x14ac:dyDescent="0.25"/>
    <row r="145781" x14ac:dyDescent="0.25"/>
    <row r="145782" x14ac:dyDescent="0.25"/>
    <row r="145783" x14ac:dyDescent="0.25"/>
    <row r="145784" x14ac:dyDescent="0.25"/>
    <row r="145785" x14ac:dyDescent="0.25"/>
    <row r="145786" x14ac:dyDescent="0.25"/>
    <row r="145787" x14ac:dyDescent="0.25"/>
    <row r="145788" x14ac:dyDescent="0.25"/>
    <row r="145789" x14ac:dyDescent="0.25"/>
    <row r="145790" x14ac:dyDescent="0.25"/>
    <row r="145791" x14ac:dyDescent="0.25"/>
    <row r="145792" x14ac:dyDescent="0.25"/>
    <row r="145793" x14ac:dyDescent="0.25"/>
    <row r="145794" x14ac:dyDescent="0.25"/>
    <row r="145795" x14ac:dyDescent="0.25"/>
    <row r="145796" x14ac:dyDescent="0.25"/>
    <row r="145797" x14ac:dyDescent="0.25"/>
    <row r="145798" x14ac:dyDescent="0.25"/>
    <row r="145799" x14ac:dyDescent="0.25"/>
    <row r="145800" x14ac:dyDescent="0.25"/>
    <row r="145801" x14ac:dyDescent="0.25"/>
    <row r="145802" x14ac:dyDescent="0.25"/>
    <row r="145803" x14ac:dyDescent="0.25"/>
    <row r="145804" x14ac:dyDescent="0.25"/>
    <row r="145805" x14ac:dyDescent="0.25"/>
    <row r="145806" x14ac:dyDescent="0.25"/>
    <row r="145807" x14ac:dyDescent="0.25"/>
    <row r="145808" x14ac:dyDescent="0.25"/>
    <row r="145809" x14ac:dyDescent="0.25"/>
    <row r="145810" x14ac:dyDescent="0.25"/>
    <row r="145811" x14ac:dyDescent="0.25"/>
    <row r="145812" x14ac:dyDescent="0.25"/>
    <row r="145813" x14ac:dyDescent="0.25"/>
    <row r="145814" x14ac:dyDescent="0.25"/>
    <row r="145815" x14ac:dyDescent="0.25"/>
    <row r="145816" x14ac:dyDescent="0.25"/>
    <row r="145817" x14ac:dyDescent="0.25"/>
    <row r="145818" x14ac:dyDescent="0.25"/>
    <row r="145819" x14ac:dyDescent="0.25"/>
    <row r="145820" x14ac:dyDescent="0.25"/>
    <row r="145821" x14ac:dyDescent="0.25"/>
    <row r="145822" x14ac:dyDescent="0.25"/>
    <row r="145823" x14ac:dyDescent="0.25"/>
    <row r="145824" x14ac:dyDescent="0.25"/>
    <row r="145825" x14ac:dyDescent="0.25"/>
    <row r="145826" x14ac:dyDescent="0.25"/>
    <row r="145827" x14ac:dyDescent="0.25"/>
    <row r="145828" x14ac:dyDescent="0.25"/>
    <row r="145829" x14ac:dyDescent="0.25"/>
    <row r="145830" x14ac:dyDescent="0.25"/>
    <row r="145831" x14ac:dyDescent="0.25"/>
    <row r="145832" x14ac:dyDescent="0.25"/>
    <row r="145833" x14ac:dyDescent="0.25"/>
    <row r="145834" x14ac:dyDescent="0.25"/>
    <row r="145835" x14ac:dyDescent="0.25"/>
    <row r="145836" x14ac:dyDescent="0.25"/>
    <row r="145837" x14ac:dyDescent="0.25"/>
    <row r="145838" x14ac:dyDescent="0.25"/>
    <row r="145839" x14ac:dyDescent="0.25"/>
    <row r="145840" x14ac:dyDescent="0.25"/>
    <row r="145841" x14ac:dyDescent="0.25"/>
    <row r="145842" x14ac:dyDescent="0.25"/>
    <row r="145843" x14ac:dyDescent="0.25"/>
    <row r="145844" x14ac:dyDescent="0.25"/>
    <row r="145845" x14ac:dyDescent="0.25"/>
    <row r="145846" x14ac:dyDescent="0.25"/>
    <row r="145847" x14ac:dyDescent="0.25"/>
    <row r="145848" x14ac:dyDescent="0.25"/>
    <row r="145849" x14ac:dyDescent="0.25"/>
    <row r="145850" x14ac:dyDescent="0.25"/>
    <row r="145851" x14ac:dyDescent="0.25"/>
    <row r="145852" x14ac:dyDescent="0.25"/>
    <row r="145853" x14ac:dyDescent="0.25"/>
    <row r="145854" x14ac:dyDescent="0.25"/>
    <row r="145855" x14ac:dyDescent="0.25"/>
    <row r="145856" x14ac:dyDescent="0.25"/>
    <row r="145857" x14ac:dyDescent="0.25"/>
    <row r="145858" x14ac:dyDescent="0.25"/>
    <row r="145859" x14ac:dyDescent="0.25"/>
    <row r="145860" x14ac:dyDescent="0.25"/>
    <row r="145861" x14ac:dyDescent="0.25"/>
    <row r="145862" x14ac:dyDescent="0.25"/>
    <row r="145863" x14ac:dyDescent="0.25"/>
    <row r="145864" x14ac:dyDescent="0.25"/>
    <row r="145865" x14ac:dyDescent="0.25"/>
    <row r="145866" x14ac:dyDescent="0.25"/>
    <row r="145867" x14ac:dyDescent="0.25"/>
    <row r="145868" x14ac:dyDescent="0.25"/>
    <row r="145869" x14ac:dyDescent="0.25"/>
    <row r="145870" x14ac:dyDescent="0.25"/>
    <row r="145871" x14ac:dyDescent="0.25"/>
    <row r="145872" x14ac:dyDescent="0.25"/>
    <row r="145873" x14ac:dyDescent="0.25"/>
    <row r="145874" x14ac:dyDescent="0.25"/>
    <row r="145875" x14ac:dyDescent="0.25"/>
    <row r="145876" x14ac:dyDescent="0.25"/>
    <row r="145877" x14ac:dyDescent="0.25"/>
    <row r="145878" x14ac:dyDescent="0.25"/>
    <row r="145879" x14ac:dyDescent="0.25"/>
    <row r="145880" x14ac:dyDescent="0.25"/>
    <row r="145881" x14ac:dyDescent="0.25"/>
    <row r="145882" x14ac:dyDescent="0.25"/>
    <row r="145883" x14ac:dyDescent="0.25"/>
    <row r="145884" x14ac:dyDescent="0.25"/>
    <row r="145885" x14ac:dyDescent="0.25"/>
    <row r="145886" x14ac:dyDescent="0.25"/>
    <row r="145887" x14ac:dyDescent="0.25"/>
    <row r="145888" x14ac:dyDescent="0.25"/>
    <row r="145889" x14ac:dyDescent="0.25"/>
    <row r="145890" x14ac:dyDescent="0.25"/>
    <row r="145891" x14ac:dyDescent="0.25"/>
    <row r="145892" x14ac:dyDescent="0.25"/>
    <row r="145893" x14ac:dyDescent="0.25"/>
    <row r="145894" x14ac:dyDescent="0.25"/>
    <row r="145895" x14ac:dyDescent="0.25"/>
    <row r="145896" x14ac:dyDescent="0.25"/>
    <row r="145897" x14ac:dyDescent="0.25"/>
    <row r="145898" x14ac:dyDescent="0.25"/>
    <row r="145899" x14ac:dyDescent="0.25"/>
    <row r="145900" x14ac:dyDescent="0.25"/>
    <row r="145901" x14ac:dyDescent="0.25"/>
    <row r="145902" x14ac:dyDescent="0.25"/>
    <row r="145903" x14ac:dyDescent="0.25"/>
    <row r="145904" x14ac:dyDescent="0.25"/>
    <row r="145905" x14ac:dyDescent="0.25"/>
    <row r="145906" x14ac:dyDescent="0.25"/>
    <row r="145907" x14ac:dyDescent="0.25"/>
    <row r="145908" x14ac:dyDescent="0.25"/>
    <row r="145909" x14ac:dyDescent="0.25"/>
    <row r="145910" x14ac:dyDescent="0.25"/>
    <row r="145911" x14ac:dyDescent="0.25"/>
    <row r="145912" x14ac:dyDescent="0.25"/>
    <row r="145913" x14ac:dyDescent="0.25"/>
    <row r="145914" x14ac:dyDescent="0.25"/>
    <row r="145915" x14ac:dyDescent="0.25"/>
    <row r="145916" x14ac:dyDescent="0.25"/>
    <row r="145917" x14ac:dyDescent="0.25"/>
    <row r="145918" x14ac:dyDescent="0.25"/>
    <row r="145919" x14ac:dyDescent="0.25"/>
    <row r="145920" x14ac:dyDescent="0.25"/>
    <row r="145921" x14ac:dyDescent="0.25"/>
    <row r="145922" x14ac:dyDescent="0.25"/>
    <row r="145923" x14ac:dyDescent="0.25"/>
    <row r="145924" x14ac:dyDescent="0.25"/>
    <row r="145925" x14ac:dyDescent="0.25"/>
    <row r="145926" x14ac:dyDescent="0.25"/>
    <row r="145927" x14ac:dyDescent="0.25"/>
    <row r="145928" x14ac:dyDescent="0.25"/>
    <row r="145929" x14ac:dyDescent="0.25"/>
    <row r="145930" x14ac:dyDescent="0.25"/>
    <row r="145931" x14ac:dyDescent="0.25"/>
    <row r="145932" x14ac:dyDescent="0.25"/>
    <row r="145933" x14ac:dyDescent="0.25"/>
    <row r="145934" x14ac:dyDescent="0.25"/>
    <row r="145935" x14ac:dyDescent="0.25"/>
    <row r="145936" x14ac:dyDescent="0.25"/>
    <row r="145937" x14ac:dyDescent="0.25"/>
    <row r="145938" x14ac:dyDescent="0.25"/>
    <row r="145939" x14ac:dyDescent="0.25"/>
    <row r="145940" x14ac:dyDescent="0.25"/>
    <row r="145941" x14ac:dyDescent="0.25"/>
    <row r="145942" x14ac:dyDescent="0.25"/>
    <row r="145943" x14ac:dyDescent="0.25"/>
    <row r="145944" x14ac:dyDescent="0.25"/>
    <row r="145945" x14ac:dyDescent="0.25"/>
    <row r="145946" x14ac:dyDescent="0.25"/>
    <row r="145947" x14ac:dyDescent="0.25"/>
    <row r="145948" x14ac:dyDescent="0.25"/>
    <row r="145949" x14ac:dyDescent="0.25"/>
    <row r="145950" x14ac:dyDescent="0.25"/>
    <row r="145951" x14ac:dyDescent="0.25"/>
    <row r="145952" x14ac:dyDescent="0.25"/>
    <row r="145953" x14ac:dyDescent="0.25"/>
    <row r="145954" x14ac:dyDescent="0.25"/>
    <row r="145955" x14ac:dyDescent="0.25"/>
    <row r="145956" x14ac:dyDescent="0.25"/>
    <row r="145957" x14ac:dyDescent="0.25"/>
    <row r="145958" x14ac:dyDescent="0.25"/>
    <row r="145959" x14ac:dyDescent="0.25"/>
    <row r="145960" x14ac:dyDescent="0.25"/>
    <row r="145961" x14ac:dyDescent="0.25"/>
    <row r="145962" x14ac:dyDescent="0.25"/>
    <row r="145963" x14ac:dyDescent="0.25"/>
    <row r="145964" x14ac:dyDescent="0.25"/>
    <row r="145965" x14ac:dyDescent="0.25"/>
    <row r="145966" x14ac:dyDescent="0.25"/>
    <row r="145967" x14ac:dyDescent="0.25"/>
    <row r="145968" x14ac:dyDescent="0.25"/>
    <row r="145969" x14ac:dyDescent="0.25"/>
    <row r="145970" x14ac:dyDescent="0.25"/>
    <row r="145971" x14ac:dyDescent="0.25"/>
    <row r="145972" x14ac:dyDescent="0.25"/>
    <row r="145973" x14ac:dyDescent="0.25"/>
    <row r="145974" x14ac:dyDescent="0.25"/>
    <row r="145975" x14ac:dyDescent="0.25"/>
    <row r="145976" x14ac:dyDescent="0.25"/>
    <row r="145977" x14ac:dyDescent="0.25"/>
    <row r="145978" x14ac:dyDescent="0.25"/>
    <row r="145979" x14ac:dyDescent="0.25"/>
    <row r="145980" x14ac:dyDescent="0.25"/>
    <row r="145981" x14ac:dyDescent="0.25"/>
    <row r="145982" x14ac:dyDescent="0.25"/>
    <row r="145983" x14ac:dyDescent="0.25"/>
    <row r="145984" x14ac:dyDescent="0.25"/>
    <row r="145985" x14ac:dyDescent="0.25"/>
    <row r="145986" x14ac:dyDescent="0.25"/>
    <row r="145987" x14ac:dyDescent="0.25"/>
    <row r="145988" x14ac:dyDescent="0.25"/>
    <row r="145989" x14ac:dyDescent="0.25"/>
    <row r="145990" x14ac:dyDescent="0.25"/>
    <row r="145991" x14ac:dyDescent="0.25"/>
    <row r="145992" x14ac:dyDescent="0.25"/>
    <row r="145993" x14ac:dyDescent="0.25"/>
    <row r="145994" x14ac:dyDescent="0.25"/>
    <row r="145995" x14ac:dyDescent="0.25"/>
    <row r="145996" x14ac:dyDescent="0.25"/>
    <row r="145997" x14ac:dyDescent="0.25"/>
    <row r="145998" x14ac:dyDescent="0.25"/>
    <row r="145999" x14ac:dyDescent="0.25"/>
    <row r="146000" x14ac:dyDescent="0.25"/>
    <row r="146001" x14ac:dyDescent="0.25"/>
    <row r="146002" x14ac:dyDescent="0.25"/>
    <row r="146003" x14ac:dyDescent="0.25"/>
    <row r="146004" x14ac:dyDescent="0.25"/>
    <row r="146005" x14ac:dyDescent="0.25"/>
    <row r="146006" x14ac:dyDescent="0.25"/>
    <row r="146007" x14ac:dyDescent="0.25"/>
    <row r="146008" x14ac:dyDescent="0.25"/>
    <row r="146009" x14ac:dyDescent="0.25"/>
    <row r="146010" x14ac:dyDescent="0.25"/>
    <row r="146011" x14ac:dyDescent="0.25"/>
    <row r="146012" x14ac:dyDescent="0.25"/>
    <row r="146013" x14ac:dyDescent="0.25"/>
    <row r="146014" x14ac:dyDescent="0.25"/>
    <row r="146015" x14ac:dyDescent="0.25"/>
    <row r="146016" x14ac:dyDescent="0.25"/>
    <row r="146017" x14ac:dyDescent="0.25"/>
    <row r="146018" x14ac:dyDescent="0.25"/>
    <row r="146019" x14ac:dyDescent="0.25"/>
    <row r="146020" x14ac:dyDescent="0.25"/>
    <row r="146021" x14ac:dyDescent="0.25"/>
    <row r="146022" x14ac:dyDescent="0.25"/>
    <row r="146023" x14ac:dyDescent="0.25"/>
    <row r="146024" x14ac:dyDescent="0.25"/>
    <row r="146025" x14ac:dyDescent="0.25"/>
    <row r="146026" x14ac:dyDescent="0.25"/>
    <row r="146027" x14ac:dyDescent="0.25"/>
    <row r="146028" x14ac:dyDescent="0.25"/>
    <row r="146029" x14ac:dyDescent="0.25"/>
    <row r="146030" x14ac:dyDescent="0.25"/>
    <row r="146031" x14ac:dyDescent="0.25"/>
    <row r="146032" x14ac:dyDescent="0.25"/>
    <row r="146033" x14ac:dyDescent="0.25"/>
    <row r="146034" x14ac:dyDescent="0.25"/>
    <row r="146035" x14ac:dyDescent="0.25"/>
    <row r="146036" x14ac:dyDescent="0.25"/>
    <row r="146037" x14ac:dyDescent="0.25"/>
    <row r="146038" x14ac:dyDescent="0.25"/>
    <row r="146039" x14ac:dyDescent="0.25"/>
    <row r="146040" x14ac:dyDescent="0.25"/>
    <row r="146041" x14ac:dyDescent="0.25"/>
    <row r="146042" x14ac:dyDescent="0.25"/>
    <row r="146043" x14ac:dyDescent="0.25"/>
    <row r="146044" x14ac:dyDescent="0.25"/>
    <row r="146045" x14ac:dyDescent="0.25"/>
    <row r="146046" x14ac:dyDescent="0.25"/>
    <row r="146047" x14ac:dyDescent="0.25"/>
    <row r="146048" x14ac:dyDescent="0.25"/>
    <row r="146049" x14ac:dyDescent="0.25"/>
    <row r="146050" x14ac:dyDescent="0.25"/>
    <row r="146051" x14ac:dyDescent="0.25"/>
    <row r="146052" x14ac:dyDescent="0.25"/>
    <row r="146053" x14ac:dyDescent="0.25"/>
    <row r="146054" x14ac:dyDescent="0.25"/>
    <row r="146055" x14ac:dyDescent="0.25"/>
    <row r="146056" x14ac:dyDescent="0.25"/>
    <row r="146057" x14ac:dyDescent="0.25"/>
    <row r="146058" x14ac:dyDescent="0.25"/>
    <row r="146059" x14ac:dyDescent="0.25"/>
    <row r="146060" x14ac:dyDescent="0.25"/>
    <row r="146061" x14ac:dyDescent="0.25"/>
    <row r="146062" x14ac:dyDescent="0.25"/>
    <row r="146063" x14ac:dyDescent="0.25"/>
    <row r="146064" x14ac:dyDescent="0.25"/>
    <row r="146065" x14ac:dyDescent="0.25"/>
    <row r="146066" x14ac:dyDescent="0.25"/>
    <row r="146067" x14ac:dyDescent="0.25"/>
    <row r="146068" x14ac:dyDescent="0.25"/>
    <row r="146069" x14ac:dyDescent="0.25"/>
    <row r="146070" x14ac:dyDescent="0.25"/>
    <row r="146071" x14ac:dyDescent="0.25"/>
    <row r="146072" x14ac:dyDescent="0.25"/>
    <row r="146073" x14ac:dyDescent="0.25"/>
    <row r="146074" x14ac:dyDescent="0.25"/>
    <row r="146075" x14ac:dyDescent="0.25"/>
    <row r="146076" x14ac:dyDescent="0.25"/>
    <row r="146077" x14ac:dyDescent="0.25"/>
    <row r="146078" x14ac:dyDescent="0.25"/>
    <row r="146079" x14ac:dyDescent="0.25"/>
    <row r="146080" x14ac:dyDescent="0.25"/>
    <row r="146081" x14ac:dyDescent="0.25"/>
    <row r="146082" x14ac:dyDescent="0.25"/>
    <row r="146083" x14ac:dyDescent="0.25"/>
    <row r="146084" x14ac:dyDescent="0.25"/>
    <row r="146085" x14ac:dyDescent="0.25"/>
    <row r="146086" x14ac:dyDescent="0.25"/>
    <row r="146087" x14ac:dyDescent="0.25"/>
    <row r="146088" x14ac:dyDescent="0.25"/>
    <row r="146089" x14ac:dyDescent="0.25"/>
    <row r="146090" x14ac:dyDescent="0.25"/>
    <row r="146091" x14ac:dyDescent="0.25"/>
    <row r="146092" x14ac:dyDescent="0.25"/>
    <row r="146093" x14ac:dyDescent="0.25"/>
    <row r="146094" x14ac:dyDescent="0.25"/>
    <row r="146095" x14ac:dyDescent="0.25"/>
    <row r="146096" x14ac:dyDescent="0.25"/>
    <row r="146097" x14ac:dyDescent="0.25"/>
    <row r="146098" x14ac:dyDescent="0.25"/>
    <row r="146099" x14ac:dyDescent="0.25"/>
    <row r="146100" x14ac:dyDescent="0.25"/>
    <row r="146101" x14ac:dyDescent="0.25"/>
    <row r="146102" x14ac:dyDescent="0.25"/>
    <row r="146103" x14ac:dyDescent="0.25"/>
    <row r="146104" x14ac:dyDescent="0.25"/>
    <row r="146105" x14ac:dyDescent="0.25"/>
    <row r="146106" x14ac:dyDescent="0.25"/>
    <row r="146107" x14ac:dyDescent="0.25"/>
    <row r="146108" x14ac:dyDescent="0.25"/>
    <row r="146109" x14ac:dyDescent="0.25"/>
    <row r="146110" x14ac:dyDescent="0.25"/>
    <row r="146111" x14ac:dyDescent="0.25"/>
    <row r="146112" x14ac:dyDescent="0.25"/>
    <row r="146113" x14ac:dyDescent="0.25"/>
    <row r="146114" x14ac:dyDescent="0.25"/>
    <row r="146115" x14ac:dyDescent="0.25"/>
    <row r="146116" x14ac:dyDescent="0.25"/>
    <row r="146117" x14ac:dyDescent="0.25"/>
    <row r="146118" x14ac:dyDescent="0.25"/>
    <row r="146119" x14ac:dyDescent="0.25"/>
    <row r="146120" x14ac:dyDescent="0.25"/>
    <row r="146121" x14ac:dyDescent="0.25"/>
    <row r="146122" x14ac:dyDescent="0.25"/>
    <row r="146123" x14ac:dyDescent="0.25"/>
    <row r="146124" x14ac:dyDescent="0.25"/>
    <row r="146125" x14ac:dyDescent="0.25"/>
    <row r="146126" x14ac:dyDescent="0.25"/>
    <row r="146127" x14ac:dyDescent="0.25"/>
    <row r="146128" x14ac:dyDescent="0.25"/>
    <row r="146129" x14ac:dyDescent="0.25"/>
    <row r="146130" x14ac:dyDescent="0.25"/>
    <row r="146131" x14ac:dyDescent="0.25"/>
    <row r="146132" x14ac:dyDescent="0.25"/>
    <row r="146133" x14ac:dyDescent="0.25"/>
    <row r="146134" x14ac:dyDescent="0.25"/>
    <row r="146135" x14ac:dyDescent="0.25"/>
    <row r="146136" x14ac:dyDescent="0.25"/>
    <row r="146137" x14ac:dyDescent="0.25"/>
    <row r="146138" x14ac:dyDescent="0.25"/>
    <row r="146139" x14ac:dyDescent="0.25"/>
    <row r="146140" x14ac:dyDescent="0.25"/>
    <row r="146141" x14ac:dyDescent="0.25"/>
    <row r="146142" x14ac:dyDescent="0.25"/>
    <row r="146143" x14ac:dyDescent="0.25"/>
    <row r="146144" x14ac:dyDescent="0.25"/>
    <row r="146145" x14ac:dyDescent="0.25"/>
    <row r="146146" x14ac:dyDescent="0.25"/>
    <row r="146147" x14ac:dyDescent="0.25"/>
    <row r="146148" x14ac:dyDescent="0.25"/>
    <row r="146149" x14ac:dyDescent="0.25"/>
    <row r="146150" x14ac:dyDescent="0.25"/>
    <row r="146151" x14ac:dyDescent="0.25"/>
    <row r="146152" x14ac:dyDescent="0.25"/>
    <row r="146153" x14ac:dyDescent="0.25"/>
    <row r="146154" x14ac:dyDescent="0.25"/>
    <row r="146155" x14ac:dyDescent="0.25"/>
    <row r="146156" x14ac:dyDescent="0.25"/>
    <row r="146157" x14ac:dyDescent="0.25"/>
    <row r="146158" x14ac:dyDescent="0.25"/>
    <row r="146159" x14ac:dyDescent="0.25"/>
    <row r="146160" x14ac:dyDescent="0.25"/>
    <row r="146161" x14ac:dyDescent="0.25"/>
    <row r="146162" x14ac:dyDescent="0.25"/>
    <row r="146163" x14ac:dyDescent="0.25"/>
    <row r="146164" x14ac:dyDescent="0.25"/>
    <row r="146165" x14ac:dyDescent="0.25"/>
    <row r="146166" x14ac:dyDescent="0.25"/>
    <row r="146167" x14ac:dyDescent="0.25"/>
    <row r="146168" x14ac:dyDescent="0.25"/>
    <row r="146169" x14ac:dyDescent="0.25"/>
    <row r="146170" x14ac:dyDescent="0.25"/>
    <row r="146171" x14ac:dyDescent="0.25"/>
    <row r="146172" x14ac:dyDescent="0.25"/>
    <row r="146173" x14ac:dyDescent="0.25"/>
    <row r="146174" x14ac:dyDescent="0.25"/>
    <row r="146175" x14ac:dyDescent="0.25"/>
    <row r="146176" x14ac:dyDescent="0.25"/>
    <row r="146177" x14ac:dyDescent="0.25"/>
    <row r="146178" x14ac:dyDescent="0.25"/>
    <row r="146179" x14ac:dyDescent="0.25"/>
    <row r="146180" x14ac:dyDescent="0.25"/>
    <row r="146181" x14ac:dyDescent="0.25"/>
    <row r="146182" x14ac:dyDescent="0.25"/>
    <row r="146183" x14ac:dyDescent="0.25"/>
    <row r="146184" x14ac:dyDescent="0.25"/>
    <row r="146185" x14ac:dyDescent="0.25"/>
    <row r="146186" x14ac:dyDescent="0.25"/>
    <row r="146187" x14ac:dyDescent="0.25"/>
    <row r="146188" x14ac:dyDescent="0.25"/>
    <row r="146189" x14ac:dyDescent="0.25"/>
    <row r="146190" x14ac:dyDescent="0.25"/>
    <row r="146191" x14ac:dyDescent="0.25"/>
    <row r="146192" x14ac:dyDescent="0.25"/>
    <row r="146193" x14ac:dyDescent="0.25"/>
    <row r="146194" x14ac:dyDescent="0.25"/>
    <row r="146195" x14ac:dyDescent="0.25"/>
    <row r="146196" x14ac:dyDescent="0.25"/>
    <row r="146197" x14ac:dyDescent="0.25"/>
    <row r="146198" x14ac:dyDescent="0.25"/>
    <row r="146199" x14ac:dyDescent="0.25"/>
    <row r="146200" x14ac:dyDescent="0.25"/>
    <row r="146201" x14ac:dyDescent="0.25"/>
    <row r="146202" x14ac:dyDescent="0.25"/>
    <row r="146203" x14ac:dyDescent="0.25"/>
    <row r="146204" x14ac:dyDescent="0.25"/>
    <row r="146205" x14ac:dyDescent="0.25"/>
    <row r="146206" x14ac:dyDescent="0.25"/>
    <row r="146207" x14ac:dyDescent="0.25"/>
    <row r="146208" x14ac:dyDescent="0.25"/>
    <row r="146209" x14ac:dyDescent="0.25"/>
    <row r="146210" x14ac:dyDescent="0.25"/>
    <row r="146211" x14ac:dyDescent="0.25"/>
    <row r="146212" x14ac:dyDescent="0.25"/>
    <row r="146213" x14ac:dyDescent="0.25"/>
    <row r="146214" x14ac:dyDescent="0.25"/>
    <row r="146215" x14ac:dyDescent="0.25"/>
    <row r="146216" x14ac:dyDescent="0.25"/>
    <row r="146217" x14ac:dyDescent="0.25"/>
    <row r="146218" x14ac:dyDescent="0.25"/>
    <row r="146219" x14ac:dyDescent="0.25"/>
    <row r="146220" x14ac:dyDescent="0.25"/>
    <row r="146221" x14ac:dyDescent="0.25"/>
    <row r="146222" x14ac:dyDescent="0.25"/>
    <row r="146223" x14ac:dyDescent="0.25"/>
    <row r="146224" x14ac:dyDescent="0.25"/>
    <row r="146225" x14ac:dyDescent="0.25"/>
    <row r="146226" x14ac:dyDescent="0.25"/>
    <row r="146227" x14ac:dyDescent="0.25"/>
    <row r="146228" x14ac:dyDescent="0.25"/>
    <row r="146229" x14ac:dyDescent="0.25"/>
    <row r="146230" x14ac:dyDescent="0.25"/>
    <row r="146231" x14ac:dyDescent="0.25"/>
    <row r="146232" x14ac:dyDescent="0.25"/>
    <row r="146233" x14ac:dyDescent="0.25"/>
    <row r="146234" x14ac:dyDescent="0.25"/>
    <row r="146235" x14ac:dyDescent="0.25"/>
    <row r="146236" x14ac:dyDescent="0.25"/>
    <row r="146237" x14ac:dyDescent="0.25"/>
    <row r="146238" x14ac:dyDescent="0.25"/>
    <row r="146239" x14ac:dyDescent="0.25"/>
    <row r="146240" x14ac:dyDescent="0.25"/>
    <row r="146241" x14ac:dyDescent="0.25"/>
    <row r="146242" x14ac:dyDescent="0.25"/>
    <row r="146243" x14ac:dyDescent="0.25"/>
    <row r="146244" x14ac:dyDescent="0.25"/>
    <row r="146245" x14ac:dyDescent="0.25"/>
    <row r="146246" x14ac:dyDescent="0.25"/>
    <row r="146247" x14ac:dyDescent="0.25"/>
    <row r="146248" x14ac:dyDescent="0.25"/>
    <row r="146249" x14ac:dyDescent="0.25"/>
    <row r="146250" x14ac:dyDescent="0.25"/>
    <row r="146251" x14ac:dyDescent="0.25"/>
    <row r="146252" x14ac:dyDescent="0.25"/>
    <row r="146253" x14ac:dyDescent="0.25"/>
    <row r="146254" x14ac:dyDescent="0.25"/>
    <row r="146255" x14ac:dyDescent="0.25"/>
    <row r="146256" x14ac:dyDescent="0.25"/>
    <row r="146257" x14ac:dyDescent="0.25"/>
    <row r="146258" x14ac:dyDescent="0.25"/>
    <row r="146259" x14ac:dyDescent="0.25"/>
    <row r="146260" x14ac:dyDescent="0.25"/>
    <row r="146261" x14ac:dyDescent="0.25"/>
    <row r="146262" x14ac:dyDescent="0.25"/>
    <row r="146263" x14ac:dyDescent="0.25"/>
    <row r="146264" x14ac:dyDescent="0.25"/>
    <row r="146265" x14ac:dyDescent="0.25"/>
    <row r="146266" x14ac:dyDescent="0.25"/>
    <row r="146267" x14ac:dyDescent="0.25"/>
    <row r="146268" x14ac:dyDescent="0.25"/>
    <row r="146269" x14ac:dyDescent="0.25"/>
    <row r="146270" x14ac:dyDescent="0.25"/>
    <row r="146271" x14ac:dyDescent="0.25"/>
    <row r="146272" x14ac:dyDescent="0.25"/>
    <row r="146273" x14ac:dyDescent="0.25"/>
    <row r="146274" x14ac:dyDescent="0.25"/>
    <row r="146275" x14ac:dyDescent="0.25"/>
    <row r="146276" x14ac:dyDescent="0.25"/>
    <row r="146277" x14ac:dyDescent="0.25"/>
    <row r="146278" x14ac:dyDescent="0.25"/>
    <row r="146279" x14ac:dyDescent="0.25"/>
    <row r="146280" x14ac:dyDescent="0.25"/>
    <row r="146281" x14ac:dyDescent="0.25"/>
    <row r="146282" x14ac:dyDescent="0.25"/>
    <row r="146283" x14ac:dyDescent="0.25"/>
    <row r="146284" x14ac:dyDescent="0.25"/>
    <row r="146285" x14ac:dyDescent="0.25"/>
    <row r="146286" x14ac:dyDescent="0.25"/>
    <row r="146287" x14ac:dyDescent="0.25"/>
    <row r="146288" x14ac:dyDescent="0.25"/>
    <row r="146289" x14ac:dyDescent="0.25"/>
    <row r="146290" x14ac:dyDescent="0.25"/>
    <row r="146291" x14ac:dyDescent="0.25"/>
    <row r="146292" x14ac:dyDescent="0.25"/>
    <row r="146293" x14ac:dyDescent="0.25"/>
    <row r="146294" x14ac:dyDescent="0.25"/>
    <row r="146295" x14ac:dyDescent="0.25"/>
    <row r="146296" x14ac:dyDescent="0.25"/>
    <row r="146297" x14ac:dyDescent="0.25"/>
    <row r="146298" x14ac:dyDescent="0.25"/>
    <row r="146299" x14ac:dyDescent="0.25"/>
    <row r="146300" x14ac:dyDescent="0.25"/>
    <row r="146301" x14ac:dyDescent="0.25"/>
    <row r="146302" x14ac:dyDescent="0.25"/>
    <row r="146303" x14ac:dyDescent="0.25"/>
    <row r="146304" x14ac:dyDescent="0.25"/>
    <row r="146305" x14ac:dyDescent="0.25"/>
    <row r="146306" x14ac:dyDescent="0.25"/>
    <row r="146307" x14ac:dyDescent="0.25"/>
    <row r="146308" x14ac:dyDescent="0.25"/>
    <row r="146309" x14ac:dyDescent="0.25"/>
    <row r="146310" x14ac:dyDescent="0.25"/>
    <row r="146311" x14ac:dyDescent="0.25"/>
    <row r="146312" x14ac:dyDescent="0.25"/>
    <row r="146313" x14ac:dyDescent="0.25"/>
    <row r="146314" x14ac:dyDescent="0.25"/>
    <row r="146315" x14ac:dyDescent="0.25"/>
    <row r="146316" x14ac:dyDescent="0.25"/>
    <row r="146317" x14ac:dyDescent="0.25"/>
    <row r="146318" x14ac:dyDescent="0.25"/>
    <row r="146319" x14ac:dyDescent="0.25"/>
    <row r="146320" x14ac:dyDescent="0.25"/>
    <row r="146321" x14ac:dyDescent="0.25"/>
    <row r="146322" x14ac:dyDescent="0.25"/>
    <row r="146323" x14ac:dyDescent="0.25"/>
    <row r="146324" x14ac:dyDescent="0.25"/>
    <row r="146325" x14ac:dyDescent="0.25"/>
    <row r="146326" x14ac:dyDescent="0.25"/>
    <row r="146327" x14ac:dyDescent="0.25"/>
    <row r="146328" x14ac:dyDescent="0.25"/>
    <row r="146329" x14ac:dyDescent="0.25"/>
    <row r="146330" x14ac:dyDescent="0.25"/>
    <row r="146331" x14ac:dyDescent="0.25"/>
    <row r="146332" x14ac:dyDescent="0.25"/>
    <row r="146333" x14ac:dyDescent="0.25"/>
    <row r="146334" x14ac:dyDescent="0.25"/>
    <row r="146335" x14ac:dyDescent="0.25"/>
    <row r="146336" x14ac:dyDescent="0.25"/>
    <row r="146337" x14ac:dyDescent="0.25"/>
    <row r="146338" x14ac:dyDescent="0.25"/>
    <row r="146339" x14ac:dyDescent="0.25"/>
    <row r="146340" x14ac:dyDescent="0.25"/>
    <row r="146341" x14ac:dyDescent="0.25"/>
    <row r="146342" x14ac:dyDescent="0.25"/>
    <row r="146343" x14ac:dyDescent="0.25"/>
    <row r="146344" x14ac:dyDescent="0.25"/>
    <row r="146345" x14ac:dyDescent="0.25"/>
    <row r="146346" x14ac:dyDescent="0.25"/>
    <row r="146347" x14ac:dyDescent="0.25"/>
    <row r="146348" x14ac:dyDescent="0.25"/>
    <row r="146349" x14ac:dyDescent="0.25"/>
    <row r="146350" x14ac:dyDescent="0.25"/>
    <row r="146351" x14ac:dyDescent="0.25"/>
    <row r="146352" x14ac:dyDescent="0.25"/>
    <row r="146353" x14ac:dyDescent="0.25"/>
    <row r="146354" x14ac:dyDescent="0.25"/>
    <row r="146355" x14ac:dyDescent="0.25"/>
    <row r="146356" x14ac:dyDescent="0.25"/>
    <row r="146357" x14ac:dyDescent="0.25"/>
    <row r="146358" x14ac:dyDescent="0.25"/>
    <row r="146359" x14ac:dyDescent="0.25"/>
    <row r="146360" x14ac:dyDescent="0.25"/>
    <row r="146361" x14ac:dyDescent="0.25"/>
    <row r="146362" x14ac:dyDescent="0.25"/>
    <row r="146363" x14ac:dyDescent="0.25"/>
    <row r="146364" x14ac:dyDescent="0.25"/>
    <row r="146365" x14ac:dyDescent="0.25"/>
    <row r="146366" x14ac:dyDescent="0.25"/>
    <row r="146367" x14ac:dyDescent="0.25"/>
    <row r="146368" x14ac:dyDescent="0.25"/>
    <row r="146369" x14ac:dyDescent="0.25"/>
    <row r="146370" x14ac:dyDescent="0.25"/>
    <row r="146371" x14ac:dyDescent="0.25"/>
    <row r="146372" x14ac:dyDescent="0.25"/>
    <row r="146373" x14ac:dyDescent="0.25"/>
    <row r="146374" x14ac:dyDescent="0.25"/>
    <row r="146375" x14ac:dyDescent="0.25"/>
    <row r="146376" x14ac:dyDescent="0.25"/>
    <row r="146377" x14ac:dyDescent="0.25"/>
    <row r="146378" x14ac:dyDescent="0.25"/>
    <row r="146379" x14ac:dyDescent="0.25"/>
    <row r="146380" x14ac:dyDescent="0.25"/>
    <row r="146381" x14ac:dyDescent="0.25"/>
    <row r="146382" x14ac:dyDescent="0.25"/>
    <row r="146383" x14ac:dyDescent="0.25"/>
    <row r="146384" x14ac:dyDescent="0.25"/>
    <row r="146385" x14ac:dyDescent="0.25"/>
    <row r="146386" x14ac:dyDescent="0.25"/>
    <row r="146387" x14ac:dyDescent="0.25"/>
    <row r="146388" x14ac:dyDescent="0.25"/>
    <row r="146389" x14ac:dyDescent="0.25"/>
    <row r="146390" x14ac:dyDescent="0.25"/>
    <row r="146391" x14ac:dyDescent="0.25"/>
    <row r="146392" x14ac:dyDescent="0.25"/>
    <row r="146393" x14ac:dyDescent="0.25"/>
    <row r="146394" x14ac:dyDescent="0.25"/>
    <row r="146395" x14ac:dyDescent="0.25"/>
    <row r="146396" x14ac:dyDescent="0.25"/>
    <row r="146397" x14ac:dyDescent="0.25"/>
    <row r="146398" x14ac:dyDescent="0.25"/>
    <row r="146399" x14ac:dyDescent="0.25"/>
    <row r="146400" x14ac:dyDescent="0.25"/>
    <row r="146401" x14ac:dyDescent="0.25"/>
    <row r="146402" x14ac:dyDescent="0.25"/>
    <row r="146403" x14ac:dyDescent="0.25"/>
    <row r="146404" x14ac:dyDescent="0.25"/>
    <row r="146405" x14ac:dyDescent="0.25"/>
    <row r="146406" x14ac:dyDescent="0.25"/>
    <row r="146407" x14ac:dyDescent="0.25"/>
    <row r="146408" x14ac:dyDescent="0.25"/>
    <row r="146409" x14ac:dyDescent="0.25"/>
    <row r="146410" x14ac:dyDescent="0.25"/>
    <row r="146411" x14ac:dyDescent="0.25"/>
    <row r="146412" x14ac:dyDescent="0.25"/>
    <row r="146413" x14ac:dyDescent="0.25"/>
    <row r="146414" x14ac:dyDescent="0.25"/>
    <row r="146415" x14ac:dyDescent="0.25"/>
    <row r="146416" x14ac:dyDescent="0.25"/>
    <row r="146417" x14ac:dyDescent="0.25"/>
    <row r="146418" x14ac:dyDescent="0.25"/>
    <row r="146419" x14ac:dyDescent="0.25"/>
    <row r="146420" x14ac:dyDescent="0.25"/>
    <row r="146421" x14ac:dyDescent="0.25"/>
    <row r="146422" x14ac:dyDescent="0.25"/>
    <row r="146423" x14ac:dyDescent="0.25"/>
    <row r="146424" x14ac:dyDescent="0.25"/>
    <row r="146425" x14ac:dyDescent="0.25"/>
    <row r="146426" x14ac:dyDescent="0.25"/>
    <row r="146427" x14ac:dyDescent="0.25"/>
    <row r="146428" x14ac:dyDescent="0.25"/>
    <row r="146429" x14ac:dyDescent="0.25"/>
    <row r="146430" x14ac:dyDescent="0.25"/>
    <row r="146431" x14ac:dyDescent="0.25"/>
    <row r="146432" x14ac:dyDescent="0.25"/>
    <row r="146433" x14ac:dyDescent="0.25"/>
    <row r="146434" x14ac:dyDescent="0.25"/>
    <row r="146435" x14ac:dyDescent="0.25"/>
    <row r="146436" x14ac:dyDescent="0.25"/>
    <row r="146437" x14ac:dyDescent="0.25"/>
    <row r="146438" x14ac:dyDescent="0.25"/>
    <row r="146439" x14ac:dyDescent="0.25"/>
    <row r="146440" x14ac:dyDescent="0.25"/>
    <row r="146441" x14ac:dyDescent="0.25"/>
    <row r="146442" x14ac:dyDescent="0.25"/>
    <row r="146443" x14ac:dyDescent="0.25"/>
    <row r="146444" x14ac:dyDescent="0.25"/>
    <row r="146445" x14ac:dyDescent="0.25"/>
    <row r="146446" x14ac:dyDescent="0.25"/>
    <row r="146447" x14ac:dyDescent="0.25"/>
    <row r="146448" x14ac:dyDescent="0.25"/>
    <row r="146449" x14ac:dyDescent="0.25"/>
    <row r="146450" x14ac:dyDescent="0.25"/>
    <row r="146451" x14ac:dyDescent="0.25"/>
    <row r="146452" x14ac:dyDescent="0.25"/>
    <row r="146453" x14ac:dyDescent="0.25"/>
    <row r="146454" x14ac:dyDescent="0.25"/>
    <row r="146455" x14ac:dyDescent="0.25"/>
    <row r="146456" x14ac:dyDescent="0.25"/>
    <row r="146457" x14ac:dyDescent="0.25"/>
    <row r="146458" x14ac:dyDescent="0.25"/>
    <row r="146459" x14ac:dyDescent="0.25"/>
    <row r="146460" x14ac:dyDescent="0.25"/>
    <row r="146461" x14ac:dyDescent="0.25"/>
    <row r="146462" x14ac:dyDescent="0.25"/>
    <row r="146463" x14ac:dyDescent="0.25"/>
    <row r="146464" x14ac:dyDescent="0.25"/>
    <row r="146465" x14ac:dyDescent="0.25"/>
    <row r="146466" x14ac:dyDescent="0.25"/>
    <row r="146467" x14ac:dyDescent="0.25"/>
    <row r="146468" x14ac:dyDescent="0.25"/>
    <row r="146469" x14ac:dyDescent="0.25"/>
    <row r="146470" x14ac:dyDescent="0.25"/>
    <row r="146471" x14ac:dyDescent="0.25"/>
    <row r="146472" x14ac:dyDescent="0.25"/>
    <row r="146473" x14ac:dyDescent="0.25"/>
    <row r="146474" x14ac:dyDescent="0.25"/>
    <row r="146475" x14ac:dyDescent="0.25"/>
    <row r="146476" x14ac:dyDescent="0.25"/>
    <row r="146477" x14ac:dyDescent="0.25"/>
    <row r="146478" x14ac:dyDescent="0.25"/>
    <row r="146479" x14ac:dyDescent="0.25"/>
    <row r="146480" x14ac:dyDescent="0.25"/>
    <row r="146481" x14ac:dyDescent="0.25"/>
    <row r="146482" x14ac:dyDescent="0.25"/>
    <row r="146483" x14ac:dyDescent="0.25"/>
    <row r="146484" x14ac:dyDescent="0.25"/>
    <row r="146485" x14ac:dyDescent="0.25"/>
    <row r="146486" x14ac:dyDescent="0.25"/>
    <row r="146487" x14ac:dyDescent="0.25"/>
    <row r="146488" x14ac:dyDescent="0.25"/>
    <row r="146489" x14ac:dyDescent="0.25"/>
    <row r="146490" x14ac:dyDescent="0.25"/>
    <row r="146491" x14ac:dyDescent="0.25"/>
    <row r="146492" x14ac:dyDescent="0.25"/>
    <row r="146493" x14ac:dyDescent="0.25"/>
    <row r="146494" x14ac:dyDescent="0.25"/>
    <row r="146495" x14ac:dyDescent="0.25"/>
    <row r="146496" x14ac:dyDescent="0.25"/>
    <row r="146497" x14ac:dyDescent="0.25"/>
    <row r="146498" x14ac:dyDescent="0.25"/>
    <row r="146499" x14ac:dyDescent="0.25"/>
    <row r="146500" x14ac:dyDescent="0.25"/>
    <row r="146501" x14ac:dyDescent="0.25"/>
    <row r="146502" x14ac:dyDescent="0.25"/>
    <row r="146503" x14ac:dyDescent="0.25"/>
    <row r="146504" x14ac:dyDescent="0.25"/>
    <row r="146505" x14ac:dyDescent="0.25"/>
    <row r="146506" x14ac:dyDescent="0.25"/>
    <row r="146507" x14ac:dyDescent="0.25"/>
    <row r="146508" x14ac:dyDescent="0.25"/>
    <row r="146509" x14ac:dyDescent="0.25"/>
    <row r="146510" x14ac:dyDescent="0.25"/>
    <row r="146511" x14ac:dyDescent="0.25"/>
    <row r="146512" x14ac:dyDescent="0.25"/>
    <row r="146513" x14ac:dyDescent="0.25"/>
    <row r="146514" x14ac:dyDescent="0.25"/>
    <row r="146515" x14ac:dyDescent="0.25"/>
    <row r="146516" x14ac:dyDescent="0.25"/>
    <row r="146517" x14ac:dyDescent="0.25"/>
    <row r="146518" x14ac:dyDescent="0.25"/>
    <row r="146519" x14ac:dyDescent="0.25"/>
    <row r="146520" x14ac:dyDescent="0.25"/>
    <row r="146521" x14ac:dyDescent="0.25"/>
    <row r="146522" x14ac:dyDescent="0.25"/>
    <row r="146523" x14ac:dyDescent="0.25"/>
    <row r="146524" x14ac:dyDescent="0.25"/>
    <row r="146525" x14ac:dyDescent="0.25"/>
    <row r="146526" x14ac:dyDescent="0.25"/>
    <row r="146527" x14ac:dyDescent="0.25"/>
    <row r="146528" x14ac:dyDescent="0.25"/>
    <row r="146529" x14ac:dyDescent="0.25"/>
    <row r="146530" x14ac:dyDescent="0.25"/>
    <row r="146531" x14ac:dyDescent="0.25"/>
    <row r="146532" x14ac:dyDescent="0.25"/>
    <row r="146533" x14ac:dyDescent="0.25"/>
    <row r="146534" x14ac:dyDescent="0.25"/>
    <row r="146535" x14ac:dyDescent="0.25"/>
    <row r="146536" x14ac:dyDescent="0.25"/>
    <row r="146537" x14ac:dyDescent="0.25"/>
    <row r="146538" x14ac:dyDescent="0.25"/>
    <row r="146539" x14ac:dyDescent="0.25"/>
    <row r="146540" x14ac:dyDescent="0.25"/>
    <row r="146541" x14ac:dyDescent="0.25"/>
    <row r="146542" x14ac:dyDescent="0.25"/>
    <row r="146543" x14ac:dyDescent="0.25"/>
    <row r="146544" x14ac:dyDescent="0.25"/>
    <row r="146545" x14ac:dyDescent="0.25"/>
    <row r="146546" x14ac:dyDescent="0.25"/>
    <row r="146547" x14ac:dyDescent="0.25"/>
    <row r="146548" x14ac:dyDescent="0.25"/>
    <row r="146549" x14ac:dyDescent="0.25"/>
    <row r="146550" x14ac:dyDescent="0.25"/>
    <row r="146551" x14ac:dyDescent="0.25"/>
    <row r="146552" x14ac:dyDescent="0.25"/>
    <row r="146553" x14ac:dyDescent="0.25"/>
    <row r="146554" x14ac:dyDescent="0.25"/>
    <row r="146555" x14ac:dyDescent="0.25"/>
    <row r="146556" x14ac:dyDescent="0.25"/>
    <row r="146557" x14ac:dyDescent="0.25"/>
    <row r="146558" x14ac:dyDescent="0.25"/>
    <row r="146559" x14ac:dyDescent="0.25"/>
    <row r="146560" x14ac:dyDescent="0.25"/>
    <row r="146561" x14ac:dyDescent="0.25"/>
    <row r="146562" x14ac:dyDescent="0.25"/>
    <row r="146563" x14ac:dyDescent="0.25"/>
    <row r="146564" x14ac:dyDescent="0.25"/>
    <row r="146565" x14ac:dyDescent="0.25"/>
    <row r="146566" x14ac:dyDescent="0.25"/>
    <row r="146567" x14ac:dyDescent="0.25"/>
    <row r="146568" x14ac:dyDescent="0.25"/>
    <row r="146569" x14ac:dyDescent="0.25"/>
    <row r="146570" x14ac:dyDescent="0.25"/>
    <row r="146571" x14ac:dyDescent="0.25"/>
    <row r="146572" x14ac:dyDescent="0.25"/>
    <row r="146573" x14ac:dyDescent="0.25"/>
    <row r="146574" x14ac:dyDescent="0.25"/>
    <row r="146575" x14ac:dyDescent="0.25"/>
    <row r="146576" x14ac:dyDescent="0.25"/>
    <row r="146577" x14ac:dyDescent="0.25"/>
    <row r="146578" x14ac:dyDescent="0.25"/>
    <row r="146579" x14ac:dyDescent="0.25"/>
    <row r="146580" x14ac:dyDescent="0.25"/>
    <row r="146581" x14ac:dyDescent="0.25"/>
    <row r="146582" x14ac:dyDescent="0.25"/>
    <row r="146583" x14ac:dyDescent="0.25"/>
    <row r="146584" x14ac:dyDescent="0.25"/>
    <row r="146585" x14ac:dyDescent="0.25"/>
    <row r="146586" x14ac:dyDescent="0.25"/>
    <row r="146587" x14ac:dyDescent="0.25"/>
    <row r="146588" x14ac:dyDescent="0.25"/>
    <row r="146589" x14ac:dyDescent="0.25"/>
    <row r="146590" x14ac:dyDescent="0.25"/>
    <row r="146591" x14ac:dyDescent="0.25"/>
    <row r="146592" x14ac:dyDescent="0.25"/>
    <row r="146593" x14ac:dyDescent="0.25"/>
    <row r="146594" x14ac:dyDescent="0.25"/>
    <row r="146595" x14ac:dyDescent="0.25"/>
    <row r="146596" x14ac:dyDescent="0.25"/>
    <row r="146597" x14ac:dyDescent="0.25"/>
    <row r="146598" x14ac:dyDescent="0.25"/>
    <row r="146599" x14ac:dyDescent="0.25"/>
    <row r="146600" x14ac:dyDescent="0.25"/>
    <row r="146601" x14ac:dyDescent="0.25"/>
    <row r="146602" x14ac:dyDescent="0.25"/>
    <row r="146603" x14ac:dyDescent="0.25"/>
    <row r="146604" x14ac:dyDescent="0.25"/>
    <row r="146605" x14ac:dyDescent="0.25"/>
    <row r="146606" x14ac:dyDescent="0.25"/>
    <row r="146607" x14ac:dyDescent="0.25"/>
    <row r="146608" x14ac:dyDescent="0.25"/>
    <row r="146609" x14ac:dyDescent="0.25"/>
    <row r="146610" x14ac:dyDescent="0.25"/>
    <row r="146611" x14ac:dyDescent="0.25"/>
    <row r="146612" x14ac:dyDescent="0.25"/>
    <row r="146613" x14ac:dyDescent="0.25"/>
    <row r="146614" x14ac:dyDescent="0.25"/>
    <row r="146615" x14ac:dyDescent="0.25"/>
    <row r="146616" x14ac:dyDescent="0.25"/>
    <row r="146617" x14ac:dyDescent="0.25"/>
    <row r="146618" x14ac:dyDescent="0.25"/>
    <row r="146619" x14ac:dyDescent="0.25"/>
    <row r="146620" x14ac:dyDescent="0.25"/>
    <row r="146621" x14ac:dyDescent="0.25"/>
    <row r="146622" x14ac:dyDescent="0.25"/>
    <row r="146623" x14ac:dyDescent="0.25"/>
    <row r="146624" x14ac:dyDescent="0.25"/>
    <row r="146625" x14ac:dyDescent="0.25"/>
    <row r="146626" x14ac:dyDescent="0.25"/>
    <row r="146627" x14ac:dyDescent="0.25"/>
    <row r="146628" x14ac:dyDescent="0.25"/>
    <row r="146629" x14ac:dyDescent="0.25"/>
    <row r="146630" x14ac:dyDescent="0.25"/>
    <row r="146631" x14ac:dyDescent="0.25"/>
    <row r="146632" x14ac:dyDescent="0.25"/>
    <row r="146633" x14ac:dyDescent="0.25"/>
    <row r="146634" x14ac:dyDescent="0.25"/>
    <row r="146635" x14ac:dyDescent="0.25"/>
    <row r="146636" x14ac:dyDescent="0.25"/>
    <row r="146637" x14ac:dyDescent="0.25"/>
    <row r="146638" x14ac:dyDescent="0.25"/>
    <row r="146639" x14ac:dyDescent="0.25"/>
    <row r="146640" x14ac:dyDescent="0.25"/>
    <row r="146641" x14ac:dyDescent="0.25"/>
    <row r="146642" x14ac:dyDescent="0.25"/>
    <row r="146643" x14ac:dyDescent="0.25"/>
    <row r="146644" x14ac:dyDescent="0.25"/>
    <row r="146645" x14ac:dyDescent="0.25"/>
    <row r="146646" x14ac:dyDescent="0.25"/>
    <row r="146647" x14ac:dyDescent="0.25"/>
    <row r="146648" x14ac:dyDescent="0.25"/>
    <row r="146649" x14ac:dyDescent="0.25"/>
    <row r="146650" x14ac:dyDescent="0.25"/>
    <row r="146651" x14ac:dyDescent="0.25"/>
    <row r="146652" x14ac:dyDescent="0.25"/>
    <row r="146653" x14ac:dyDescent="0.25"/>
    <row r="146654" x14ac:dyDescent="0.25"/>
    <row r="146655" x14ac:dyDescent="0.25"/>
    <row r="146656" x14ac:dyDescent="0.25"/>
    <row r="146657" x14ac:dyDescent="0.25"/>
    <row r="146658" x14ac:dyDescent="0.25"/>
    <row r="146659" x14ac:dyDescent="0.25"/>
    <row r="146660" x14ac:dyDescent="0.25"/>
    <row r="146661" x14ac:dyDescent="0.25"/>
    <row r="146662" x14ac:dyDescent="0.25"/>
    <row r="146663" x14ac:dyDescent="0.25"/>
    <row r="146664" x14ac:dyDescent="0.25"/>
    <row r="146665" x14ac:dyDescent="0.25"/>
    <row r="146666" x14ac:dyDescent="0.25"/>
    <row r="146667" x14ac:dyDescent="0.25"/>
    <row r="146668" x14ac:dyDescent="0.25"/>
    <row r="146669" x14ac:dyDescent="0.25"/>
    <row r="146670" x14ac:dyDescent="0.25"/>
    <row r="146671" x14ac:dyDescent="0.25"/>
    <row r="146672" x14ac:dyDescent="0.25"/>
    <row r="146673" x14ac:dyDescent="0.25"/>
    <row r="146674" x14ac:dyDescent="0.25"/>
    <row r="146675" x14ac:dyDescent="0.25"/>
    <row r="146676" x14ac:dyDescent="0.25"/>
    <row r="146677" x14ac:dyDescent="0.25"/>
    <row r="146678" x14ac:dyDescent="0.25"/>
    <row r="146679" x14ac:dyDescent="0.25"/>
    <row r="146680" x14ac:dyDescent="0.25"/>
    <row r="146681" x14ac:dyDescent="0.25"/>
    <row r="146682" x14ac:dyDescent="0.25"/>
    <row r="146683" x14ac:dyDescent="0.25"/>
    <row r="146684" x14ac:dyDescent="0.25"/>
    <row r="146685" x14ac:dyDescent="0.25"/>
    <row r="146686" x14ac:dyDescent="0.25"/>
    <row r="146687" x14ac:dyDescent="0.25"/>
    <row r="146688" x14ac:dyDescent="0.25"/>
    <row r="146689" x14ac:dyDescent="0.25"/>
    <row r="146690" x14ac:dyDescent="0.25"/>
    <row r="146691" x14ac:dyDescent="0.25"/>
    <row r="146692" x14ac:dyDescent="0.25"/>
    <row r="146693" x14ac:dyDescent="0.25"/>
    <row r="146694" x14ac:dyDescent="0.25"/>
    <row r="146695" x14ac:dyDescent="0.25"/>
    <row r="146696" x14ac:dyDescent="0.25"/>
    <row r="146697" x14ac:dyDescent="0.25"/>
    <row r="146698" x14ac:dyDescent="0.25"/>
    <row r="146699" x14ac:dyDescent="0.25"/>
    <row r="146700" x14ac:dyDescent="0.25"/>
    <row r="146701" x14ac:dyDescent="0.25"/>
    <row r="146702" x14ac:dyDescent="0.25"/>
    <row r="146703" x14ac:dyDescent="0.25"/>
    <row r="146704" x14ac:dyDescent="0.25"/>
    <row r="146705" x14ac:dyDescent="0.25"/>
    <row r="146706" x14ac:dyDescent="0.25"/>
    <row r="146707" x14ac:dyDescent="0.25"/>
    <row r="146708" x14ac:dyDescent="0.25"/>
    <row r="146709" x14ac:dyDescent="0.25"/>
    <row r="146710" x14ac:dyDescent="0.25"/>
    <row r="146711" x14ac:dyDescent="0.25"/>
    <row r="146712" x14ac:dyDescent="0.25"/>
    <row r="146713" x14ac:dyDescent="0.25"/>
    <row r="146714" x14ac:dyDescent="0.25"/>
    <row r="146715" x14ac:dyDescent="0.25"/>
    <row r="146716" x14ac:dyDescent="0.25"/>
    <row r="146717" x14ac:dyDescent="0.25"/>
    <row r="146718" x14ac:dyDescent="0.25"/>
    <row r="146719" x14ac:dyDescent="0.25"/>
    <row r="146720" x14ac:dyDescent="0.25"/>
    <row r="146721" x14ac:dyDescent="0.25"/>
    <row r="146722" x14ac:dyDescent="0.25"/>
    <row r="146723" x14ac:dyDescent="0.25"/>
    <row r="146724" x14ac:dyDescent="0.25"/>
    <row r="146725" x14ac:dyDescent="0.25"/>
    <row r="146726" x14ac:dyDescent="0.25"/>
    <row r="146727" x14ac:dyDescent="0.25"/>
    <row r="146728" x14ac:dyDescent="0.25"/>
    <row r="146729" x14ac:dyDescent="0.25"/>
    <row r="146730" x14ac:dyDescent="0.25"/>
    <row r="146731" x14ac:dyDescent="0.25"/>
    <row r="146732" x14ac:dyDescent="0.25"/>
    <row r="146733" x14ac:dyDescent="0.25"/>
    <row r="146734" x14ac:dyDescent="0.25"/>
    <row r="146735" x14ac:dyDescent="0.25"/>
    <row r="146736" x14ac:dyDescent="0.25"/>
    <row r="146737" x14ac:dyDescent="0.25"/>
    <row r="146738" x14ac:dyDescent="0.25"/>
    <row r="146739" x14ac:dyDescent="0.25"/>
    <row r="146740" x14ac:dyDescent="0.25"/>
    <row r="146741" x14ac:dyDescent="0.25"/>
    <row r="146742" x14ac:dyDescent="0.25"/>
    <row r="146743" x14ac:dyDescent="0.25"/>
    <row r="146744" x14ac:dyDescent="0.25"/>
    <row r="146745" x14ac:dyDescent="0.25"/>
    <row r="146746" x14ac:dyDescent="0.25"/>
    <row r="146747" x14ac:dyDescent="0.25"/>
    <row r="146748" x14ac:dyDescent="0.25"/>
    <row r="146749" x14ac:dyDescent="0.25"/>
    <row r="146750" x14ac:dyDescent="0.25"/>
    <row r="146751" x14ac:dyDescent="0.25"/>
    <row r="146752" x14ac:dyDescent="0.25"/>
    <row r="146753" x14ac:dyDescent="0.25"/>
    <row r="146754" x14ac:dyDescent="0.25"/>
    <row r="146755" x14ac:dyDescent="0.25"/>
    <row r="146756" x14ac:dyDescent="0.25"/>
    <row r="146757" x14ac:dyDescent="0.25"/>
    <row r="146758" x14ac:dyDescent="0.25"/>
    <row r="146759" x14ac:dyDescent="0.25"/>
    <row r="146760" x14ac:dyDescent="0.25"/>
    <row r="146761" x14ac:dyDescent="0.25"/>
    <row r="146762" x14ac:dyDescent="0.25"/>
    <row r="146763" x14ac:dyDescent="0.25"/>
    <row r="146764" x14ac:dyDescent="0.25"/>
    <row r="146765" x14ac:dyDescent="0.25"/>
    <row r="146766" x14ac:dyDescent="0.25"/>
    <row r="146767" x14ac:dyDescent="0.25"/>
    <row r="146768" x14ac:dyDescent="0.25"/>
    <row r="146769" x14ac:dyDescent="0.25"/>
    <row r="146770" x14ac:dyDescent="0.25"/>
    <row r="146771" x14ac:dyDescent="0.25"/>
    <row r="146772" x14ac:dyDescent="0.25"/>
    <row r="146773" x14ac:dyDescent="0.25"/>
    <row r="146774" x14ac:dyDescent="0.25"/>
    <row r="146775" x14ac:dyDescent="0.25"/>
    <row r="146776" x14ac:dyDescent="0.25"/>
    <row r="146777" x14ac:dyDescent="0.25"/>
    <row r="146778" x14ac:dyDescent="0.25"/>
    <row r="146779" x14ac:dyDescent="0.25"/>
    <row r="146780" x14ac:dyDescent="0.25"/>
    <row r="146781" x14ac:dyDescent="0.25"/>
    <row r="146782" x14ac:dyDescent="0.25"/>
    <row r="146783" x14ac:dyDescent="0.25"/>
    <row r="146784" x14ac:dyDescent="0.25"/>
    <row r="146785" x14ac:dyDescent="0.25"/>
    <row r="146786" x14ac:dyDescent="0.25"/>
    <row r="146787" x14ac:dyDescent="0.25"/>
    <row r="146788" x14ac:dyDescent="0.25"/>
    <row r="146789" x14ac:dyDescent="0.25"/>
    <row r="146790" x14ac:dyDescent="0.25"/>
    <row r="146791" x14ac:dyDescent="0.25"/>
    <row r="146792" x14ac:dyDescent="0.25"/>
    <row r="146793" x14ac:dyDescent="0.25"/>
    <row r="146794" x14ac:dyDescent="0.25"/>
    <row r="146795" x14ac:dyDescent="0.25"/>
    <row r="146796" x14ac:dyDescent="0.25"/>
    <row r="146797" x14ac:dyDescent="0.25"/>
    <row r="146798" x14ac:dyDescent="0.25"/>
    <row r="146799" x14ac:dyDescent="0.25"/>
    <row r="146800" x14ac:dyDescent="0.25"/>
    <row r="146801" x14ac:dyDescent="0.25"/>
    <row r="146802" x14ac:dyDescent="0.25"/>
    <row r="146803" x14ac:dyDescent="0.25"/>
    <row r="146804" x14ac:dyDescent="0.25"/>
    <row r="146805" x14ac:dyDescent="0.25"/>
    <row r="146806" x14ac:dyDescent="0.25"/>
    <row r="146807" x14ac:dyDescent="0.25"/>
    <row r="146808" x14ac:dyDescent="0.25"/>
    <row r="146809" x14ac:dyDescent="0.25"/>
    <row r="146810" x14ac:dyDescent="0.25"/>
    <row r="146811" x14ac:dyDescent="0.25"/>
    <row r="146812" x14ac:dyDescent="0.25"/>
    <row r="146813" x14ac:dyDescent="0.25"/>
    <row r="146814" x14ac:dyDescent="0.25"/>
    <row r="146815" x14ac:dyDescent="0.25"/>
    <row r="146816" x14ac:dyDescent="0.25"/>
    <row r="146817" x14ac:dyDescent="0.25"/>
    <row r="146818" x14ac:dyDescent="0.25"/>
    <row r="146819" x14ac:dyDescent="0.25"/>
    <row r="146820" x14ac:dyDescent="0.25"/>
    <row r="146821" x14ac:dyDescent="0.25"/>
    <row r="146822" x14ac:dyDescent="0.25"/>
    <row r="146823" x14ac:dyDescent="0.25"/>
    <row r="146824" x14ac:dyDescent="0.25"/>
    <row r="146825" x14ac:dyDescent="0.25"/>
    <row r="146826" x14ac:dyDescent="0.25"/>
    <row r="146827" x14ac:dyDescent="0.25"/>
    <row r="146828" x14ac:dyDescent="0.25"/>
    <row r="146829" x14ac:dyDescent="0.25"/>
    <row r="146830" x14ac:dyDescent="0.25"/>
    <row r="146831" x14ac:dyDescent="0.25"/>
    <row r="146832" x14ac:dyDescent="0.25"/>
    <row r="146833" x14ac:dyDescent="0.25"/>
    <row r="146834" x14ac:dyDescent="0.25"/>
    <row r="146835" x14ac:dyDescent="0.25"/>
    <row r="146836" x14ac:dyDescent="0.25"/>
    <row r="146837" x14ac:dyDescent="0.25"/>
    <row r="146838" x14ac:dyDescent="0.25"/>
    <row r="146839" x14ac:dyDescent="0.25"/>
    <row r="146840" x14ac:dyDescent="0.25"/>
    <row r="146841" x14ac:dyDescent="0.25"/>
    <row r="146842" x14ac:dyDescent="0.25"/>
    <row r="146843" x14ac:dyDescent="0.25"/>
    <row r="146844" x14ac:dyDescent="0.25"/>
    <row r="146845" x14ac:dyDescent="0.25"/>
    <row r="146846" x14ac:dyDescent="0.25"/>
    <row r="146847" x14ac:dyDescent="0.25"/>
    <row r="146848" x14ac:dyDescent="0.25"/>
    <row r="146849" x14ac:dyDescent="0.25"/>
    <row r="146850" x14ac:dyDescent="0.25"/>
    <row r="146851" x14ac:dyDescent="0.25"/>
    <row r="146852" x14ac:dyDescent="0.25"/>
    <row r="146853" x14ac:dyDescent="0.25"/>
    <row r="146854" x14ac:dyDescent="0.25"/>
    <row r="146855" x14ac:dyDescent="0.25"/>
    <row r="146856" x14ac:dyDescent="0.25"/>
    <row r="146857" x14ac:dyDescent="0.25"/>
    <row r="146858" x14ac:dyDescent="0.25"/>
    <row r="146859" x14ac:dyDescent="0.25"/>
    <row r="146860" x14ac:dyDescent="0.25"/>
    <row r="146861" x14ac:dyDescent="0.25"/>
    <row r="146862" x14ac:dyDescent="0.25"/>
    <row r="146863" x14ac:dyDescent="0.25"/>
    <row r="146864" x14ac:dyDescent="0.25"/>
    <row r="146865" x14ac:dyDescent="0.25"/>
    <row r="146866" x14ac:dyDescent="0.25"/>
    <row r="146867" x14ac:dyDescent="0.25"/>
    <row r="146868" x14ac:dyDescent="0.25"/>
    <row r="146869" x14ac:dyDescent="0.25"/>
    <row r="146870" x14ac:dyDescent="0.25"/>
    <row r="146871" x14ac:dyDescent="0.25"/>
    <row r="146872" x14ac:dyDescent="0.25"/>
    <row r="146873" x14ac:dyDescent="0.25"/>
    <row r="146874" x14ac:dyDescent="0.25"/>
    <row r="146875" x14ac:dyDescent="0.25"/>
    <row r="146876" x14ac:dyDescent="0.25"/>
    <row r="146877" x14ac:dyDescent="0.25"/>
    <row r="146878" x14ac:dyDescent="0.25"/>
    <row r="146879" x14ac:dyDescent="0.25"/>
    <row r="146880" x14ac:dyDescent="0.25"/>
    <row r="146881" x14ac:dyDescent="0.25"/>
    <row r="146882" x14ac:dyDescent="0.25"/>
    <row r="146883" x14ac:dyDescent="0.25"/>
    <row r="146884" x14ac:dyDescent="0.25"/>
    <row r="146885" x14ac:dyDescent="0.25"/>
    <row r="146886" x14ac:dyDescent="0.25"/>
    <row r="146887" x14ac:dyDescent="0.25"/>
    <row r="146888" x14ac:dyDescent="0.25"/>
    <row r="146889" x14ac:dyDescent="0.25"/>
    <row r="146890" x14ac:dyDescent="0.25"/>
    <row r="146891" x14ac:dyDescent="0.25"/>
    <row r="146892" x14ac:dyDescent="0.25"/>
    <row r="146893" x14ac:dyDescent="0.25"/>
    <row r="146894" x14ac:dyDescent="0.25"/>
    <row r="146895" x14ac:dyDescent="0.25"/>
    <row r="146896" x14ac:dyDescent="0.25"/>
    <row r="146897" x14ac:dyDescent="0.25"/>
    <row r="146898" x14ac:dyDescent="0.25"/>
    <row r="146899" x14ac:dyDescent="0.25"/>
    <row r="146900" x14ac:dyDescent="0.25"/>
    <row r="146901" x14ac:dyDescent="0.25"/>
    <row r="146902" x14ac:dyDescent="0.25"/>
    <row r="146903" x14ac:dyDescent="0.25"/>
    <row r="146904" x14ac:dyDescent="0.25"/>
    <row r="146905" x14ac:dyDescent="0.25"/>
    <row r="146906" x14ac:dyDescent="0.25"/>
    <row r="146907" x14ac:dyDescent="0.25"/>
    <row r="146908" x14ac:dyDescent="0.25"/>
    <row r="146909" x14ac:dyDescent="0.25"/>
    <row r="146910" x14ac:dyDescent="0.25"/>
    <row r="146911" x14ac:dyDescent="0.25"/>
    <row r="146912" x14ac:dyDescent="0.25"/>
    <row r="146913" x14ac:dyDescent="0.25"/>
    <row r="146914" x14ac:dyDescent="0.25"/>
    <row r="146915" x14ac:dyDescent="0.25"/>
    <row r="146916" x14ac:dyDescent="0.25"/>
    <row r="146917" x14ac:dyDescent="0.25"/>
    <row r="146918" x14ac:dyDescent="0.25"/>
    <row r="146919" x14ac:dyDescent="0.25"/>
    <row r="146920" x14ac:dyDescent="0.25"/>
    <row r="146921" x14ac:dyDescent="0.25"/>
    <row r="146922" x14ac:dyDescent="0.25"/>
    <row r="146923" x14ac:dyDescent="0.25"/>
    <row r="146924" x14ac:dyDescent="0.25"/>
    <row r="146925" x14ac:dyDescent="0.25"/>
    <row r="146926" x14ac:dyDescent="0.25"/>
    <row r="146927" x14ac:dyDescent="0.25"/>
    <row r="146928" x14ac:dyDescent="0.25"/>
    <row r="146929" x14ac:dyDescent="0.25"/>
    <row r="146930" x14ac:dyDescent="0.25"/>
    <row r="146931" x14ac:dyDescent="0.25"/>
    <row r="146932" x14ac:dyDescent="0.25"/>
    <row r="146933" x14ac:dyDescent="0.25"/>
    <row r="146934" x14ac:dyDescent="0.25"/>
    <row r="146935" x14ac:dyDescent="0.25"/>
    <row r="146936" x14ac:dyDescent="0.25"/>
    <row r="146937" x14ac:dyDescent="0.25"/>
    <row r="146938" x14ac:dyDescent="0.25"/>
    <row r="146939" x14ac:dyDescent="0.25"/>
    <row r="146940" x14ac:dyDescent="0.25"/>
    <row r="146941" x14ac:dyDescent="0.25"/>
    <row r="146942" x14ac:dyDescent="0.25"/>
    <row r="146943" x14ac:dyDescent="0.25"/>
    <row r="146944" x14ac:dyDescent="0.25"/>
    <row r="146945" x14ac:dyDescent="0.25"/>
    <row r="146946" x14ac:dyDescent="0.25"/>
    <row r="146947" x14ac:dyDescent="0.25"/>
    <row r="146948" x14ac:dyDescent="0.25"/>
    <row r="146949" x14ac:dyDescent="0.25"/>
    <row r="146950" x14ac:dyDescent="0.25"/>
    <row r="146951" x14ac:dyDescent="0.25"/>
    <row r="146952" x14ac:dyDescent="0.25"/>
    <row r="146953" x14ac:dyDescent="0.25"/>
    <row r="146954" x14ac:dyDescent="0.25"/>
    <row r="146955" x14ac:dyDescent="0.25"/>
    <row r="146956" x14ac:dyDescent="0.25"/>
    <row r="146957" x14ac:dyDescent="0.25"/>
    <row r="146958" x14ac:dyDescent="0.25"/>
    <row r="146959" x14ac:dyDescent="0.25"/>
    <row r="146960" x14ac:dyDescent="0.25"/>
    <row r="146961" x14ac:dyDescent="0.25"/>
    <row r="146962" x14ac:dyDescent="0.25"/>
    <row r="146963" x14ac:dyDescent="0.25"/>
    <row r="146964" x14ac:dyDescent="0.25"/>
    <row r="146965" x14ac:dyDescent="0.25"/>
    <row r="146966" x14ac:dyDescent="0.25"/>
    <row r="146967" x14ac:dyDescent="0.25"/>
    <row r="146968" x14ac:dyDescent="0.25"/>
    <row r="146969" x14ac:dyDescent="0.25"/>
    <row r="146970" x14ac:dyDescent="0.25"/>
    <row r="146971" x14ac:dyDescent="0.25"/>
    <row r="146972" x14ac:dyDescent="0.25"/>
    <row r="146973" x14ac:dyDescent="0.25"/>
    <row r="146974" x14ac:dyDescent="0.25"/>
    <row r="146975" x14ac:dyDescent="0.25"/>
    <row r="146976" x14ac:dyDescent="0.25"/>
    <row r="146977" x14ac:dyDescent="0.25"/>
    <row r="146978" x14ac:dyDescent="0.25"/>
    <row r="146979" x14ac:dyDescent="0.25"/>
    <row r="146980" x14ac:dyDescent="0.25"/>
    <row r="146981" x14ac:dyDescent="0.25"/>
    <row r="146982" x14ac:dyDescent="0.25"/>
    <row r="146983" x14ac:dyDescent="0.25"/>
    <row r="146984" x14ac:dyDescent="0.25"/>
    <row r="146985" x14ac:dyDescent="0.25"/>
    <row r="146986" x14ac:dyDescent="0.25"/>
    <row r="146987" x14ac:dyDescent="0.25"/>
    <row r="146988" x14ac:dyDescent="0.25"/>
    <row r="146989" x14ac:dyDescent="0.25"/>
    <row r="146990" x14ac:dyDescent="0.25"/>
    <row r="146991" x14ac:dyDescent="0.25"/>
    <row r="146992" x14ac:dyDescent="0.25"/>
    <row r="146993" x14ac:dyDescent="0.25"/>
    <row r="146994" x14ac:dyDescent="0.25"/>
    <row r="146995" x14ac:dyDescent="0.25"/>
    <row r="146996" x14ac:dyDescent="0.25"/>
    <row r="146997" x14ac:dyDescent="0.25"/>
    <row r="146998" x14ac:dyDescent="0.25"/>
    <row r="146999" x14ac:dyDescent="0.25"/>
    <row r="147000" x14ac:dyDescent="0.25"/>
    <row r="147001" x14ac:dyDescent="0.25"/>
    <row r="147002" x14ac:dyDescent="0.25"/>
    <row r="147003" x14ac:dyDescent="0.25"/>
    <row r="147004" x14ac:dyDescent="0.25"/>
    <row r="147005" x14ac:dyDescent="0.25"/>
    <row r="147006" x14ac:dyDescent="0.25"/>
    <row r="147007" x14ac:dyDescent="0.25"/>
    <row r="147008" x14ac:dyDescent="0.25"/>
    <row r="147009" x14ac:dyDescent="0.25"/>
    <row r="147010" x14ac:dyDescent="0.25"/>
    <row r="147011" x14ac:dyDescent="0.25"/>
    <row r="147012" x14ac:dyDescent="0.25"/>
    <row r="147013" x14ac:dyDescent="0.25"/>
    <row r="147014" x14ac:dyDescent="0.25"/>
    <row r="147015" x14ac:dyDescent="0.25"/>
    <row r="147016" x14ac:dyDescent="0.25"/>
    <row r="147017" x14ac:dyDescent="0.25"/>
    <row r="147018" x14ac:dyDescent="0.25"/>
    <row r="147019" x14ac:dyDescent="0.25"/>
    <row r="147020" x14ac:dyDescent="0.25"/>
    <row r="147021" x14ac:dyDescent="0.25"/>
    <row r="147022" x14ac:dyDescent="0.25"/>
    <row r="147023" x14ac:dyDescent="0.25"/>
    <row r="147024" x14ac:dyDescent="0.25"/>
    <row r="147025" x14ac:dyDescent="0.25"/>
    <row r="147026" x14ac:dyDescent="0.25"/>
    <row r="147027" x14ac:dyDescent="0.25"/>
    <row r="147028" x14ac:dyDescent="0.25"/>
    <row r="147029" x14ac:dyDescent="0.25"/>
    <row r="147030" x14ac:dyDescent="0.25"/>
    <row r="147031" x14ac:dyDescent="0.25"/>
    <row r="147032" x14ac:dyDescent="0.25"/>
    <row r="147033" x14ac:dyDescent="0.25"/>
    <row r="147034" x14ac:dyDescent="0.25"/>
    <row r="147035" x14ac:dyDescent="0.25"/>
    <row r="147036" x14ac:dyDescent="0.25"/>
    <row r="147037" x14ac:dyDescent="0.25"/>
    <row r="147038" x14ac:dyDescent="0.25"/>
    <row r="147039" x14ac:dyDescent="0.25"/>
    <row r="147040" x14ac:dyDescent="0.25"/>
    <row r="147041" x14ac:dyDescent="0.25"/>
    <row r="147042" x14ac:dyDescent="0.25"/>
    <row r="147043" x14ac:dyDescent="0.25"/>
    <row r="147044" x14ac:dyDescent="0.25"/>
    <row r="147045" x14ac:dyDescent="0.25"/>
    <row r="147046" x14ac:dyDescent="0.25"/>
    <row r="147047" x14ac:dyDescent="0.25"/>
    <row r="147048" x14ac:dyDescent="0.25"/>
    <row r="147049" x14ac:dyDescent="0.25"/>
    <row r="147050" x14ac:dyDescent="0.25"/>
    <row r="147051" x14ac:dyDescent="0.25"/>
    <row r="147052" x14ac:dyDescent="0.25"/>
    <row r="147053" x14ac:dyDescent="0.25"/>
    <row r="147054" x14ac:dyDescent="0.25"/>
    <row r="147055" x14ac:dyDescent="0.25"/>
    <row r="147056" x14ac:dyDescent="0.25"/>
    <row r="147057" x14ac:dyDescent="0.25"/>
    <row r="147058" x14ac:dyDescent="0.25"/>
    <row r="147059" x14ac:dyDescent="0.25"/>
    <row r="147060" x14ac:dyDescent="0.25"/>
    <row r="147061" x14ac:dyDescent="0.25"/>
    <row r="147062" x14ac:dyDescent="0.25"/>
    <row r="147063" x14ac:dyDescent="0.25"/>
    <row r="147064" x14ac:dyDescent="0.25"/>
    <row r="147065" x14ac:dyDescent="0.25"/>
    <row r="147066" x14ac:dyDescent="0.25"/>
    <row r="147067" x14ac:dyDescent="0.25"/>
    <row r="147068" x14ac:dyDescent="0.25"/>
    <row r="147069" x14ac:dyDescent="0.25"/>
    <row r="147070" x14ac:dyDescent="0.25"/>
    <row r="147071" x14ac:dyDescent="0.25"/>
    <row r="147072" x14ac:dyDescent="0.25"/>
    <row r="147073" x14ac:dyDescent="0.25"/>
    <row r="147074" x14ac:dyDescent="0.25"/>
    <row r="147075" x14ac:dyDescent="0.25"/>
    <row r="147076" x14ac:dyDescent="0.25"/>
    <row r="147077" x14ac:dyDescent="0.25"/>
    <row r="147078" x14ac:dyDescent="0.25"/>
    <row r="147079" x14ac:dyDescent="0.25"/>
    <row r="147080" x14ac:dyDescent="0.25"/>
    <row r="147081" x14ac:dyDescent="0.25"/>
    <row r="147082" x14ac:dyDescent="0.25"/>
    <row r="147083" x14ac:dyDescent="0.25"/>
    <row r="147084" x14ac:dyDescent="0.25"/>
    <row r="147085" x14ac:dyDescent="0.25"/>
    <row r="147086" x14ac:dyDescent="0.25"/>
    <row r="147087" x14ac:dyDescent="0.25"/>
    <row r="147088" x14ac:dyDescent="0.25"/>
    <row r="147089" x14ac:dyDescent="0.25"/>
    <row r="147090" x14ac:dyDescent="0.25"/>
    <row r="147091" x14ac:dyDescent="0.25"/>
    <row r="147092" x14ac:dyDescent="0.25"/>
    <row r="147093" x14ac:dyDescent="0.25"/>
    <row r="147094" x14ac:dyDescent="0.25"/>
    <row r="147095" x14ac:dyDescent="0.25"/>
    <row r="147096" x14ac:dyDescent="0.25"/>
    <row r="147097" x14ac:dyDescent="0.25"/>
    <row r="147098" x14ac:dyDescent="0.25"/>
    <row r="147099" x14ac:dyDescent="0.25"/>
    <row r="147100" x14ac:dyDescent="0.25"/>
    <row r="147101" x14ac:dyDescent="0.25"/>
    <row r="147102" x14ac:dyDescent="0.25"/>
    <row r="147103" x14ac:dyDescent="0.25"/>
    <row r="147104" x14ac:dyDescent="0.25"/>
    <row r="147105" x14ac:dyDescent="0.25"/>
    <row r="147106" x14ac:dyDescent="0.25"/>
    <row r="147107" x14ac:dyDescent="0.25"/>
    <row r="147108" x14ac:dyDescent="0.25"/>
    <row r="147109" x14ac:dyDescent="0.25"/>
    <row r="147110" x14ac:dyDescent="0.25"/>
    <row r="147111" x14ac:dyDescent="0.25"/>
    <row r="147112" x14ac:dyDescent="0.25"/>
    <row r="147113" x14ac:dyDescent="0.25"/>
    <row r="147114" x14ac:dyDescent="0.25"/>
    <row r="147115" x14ac:dyDescent="0.25"/>
    <row r="147116" x14ac:dyDescent="0.25"/>
    <row r="147117" x14ac:dyDescent="0.25"/>
    <row r="147118" x14ac:dyDescent="0.25"/>
    <row r="147119" x14ac:dyDescent="0.25"/>
    <row r="147120" x14ac:dyDescent="0.25"/>
    <row r="147121" x14ac:dyDescent="0.25"/>
    <row r="147122" x14ac:dyDescent="0.25"/>
    <row r="147123" x14ac:dyDescent="0.25"/>
    <row r="147124" x14ac:dyDescent="0.25"/>
    <row r="147125" x14ac:dyDescent="0.25"/>
    <row r="147126" x14ac:dyDescent="0.25"/>
    <row r="147127" x14ac:dyDescent="0.25"/>
    <row r="147128" x14ac:dyDescent="0.25"/>
    <row r="147129" x14ac:dyDescent="0.25"/>
    <row r="147130" x14ac:dyDescent="0.25"/>
    <row r="147131" x14ac:dyDescent="0.25"/>
    <row r="147132" x14ac:dyDescent="0.25"/>
    <row r="147133" x14ac:dyDescent="0.25"/>
    <row r="147134" x14ac:dyDescent="0.25"/>
    <row r="147135" x14ac:dyDescent="0.25"/>
    <row r="147136" x14ac:dyDescent="0.25"/>
    <row r="147137" x14ac:dyDescent="0.25"/>
    <row r="147138" x14ac:dyDescent="0.25"/>
    <row r="147139" x14ac:dyDescent="0.25"/>
    <row r="147140" x14ac:dyDescent="0.25"/>
    <row r="147141" x14ac:dyDescent="0.25"/>
    <row r="147142" x14ac:dyDescent="0.25"/>
    <row r="147143" x14ac:dyDescent="0.25"/>
    <row r="147144" x14ac:dyDescent="0.25"/>
    <row r="147145" x14ac:dyDescent="0.25"/>
    <row r="147146" x14ac:dyDescent="0.25"/>
    <row r="147147" x14ac:dyDescent="0.25"/>
    <row r="147148" x14ac:dyDescent="0.25"/>
    <row r="147149" x14ac:dyDescent="0.25"/>
    <row r="147150" x14ac:dyDescent="0.25"/>
    <row r="147151" x14ac:dyDescent="0.25"/>
    <row r="147152" x14ac:dyDescent="0.25"/>
    <row r="147153" x14ac:dyDescent="0.25"/>
    <row r="147154" x14ac:dyDescent="0.25"/>
    <row r="147155" x14ac:dyDescent="0.25"/>
    <row r="147156" x14ac:dyDescent="0.25"/>
    <row r="147157" x14ac:dyDescent="0.25"/>
    <row r="147158" x14ac:dyDescent="0.25"/>
    <row r="147159" x14ac:dyDescent="0.25"/>
    <row r="147160" x14ac:dyDescent="0.25"/>
    <row r="147161" x14ac:dyDescent="0.25"/>
    <row r="147162" x14ac:dyDescent="0.25"/>
    <row r="147163" x14ac:dyDescent="0.25"/>
    <row r="147164" x14ac:dyDescent="0.25"/>
    <row r="147165" x14ac:dyDescent="0.25"/>
    <row r="147166" x14ac:dyDescent="0.25"/>
    <row r="147167" x14ac:dyDescent="0.25"/>
    <row r="147168" x14ac:dyDescent="0.25"/>
    <row r="147169" x14ac:dyDescent="0.25"/>
    <row r="147170" x14ac:dyDescent="0.25"/>
    <row r="147171" x14ac:dyDescent="0.25"/>
    <row r="147172" x14ac:dyDescent="0.25"/>
    <row r="147173" x14ac:dyDescent="0.25"/>
    <row r="147174" x14ac:dyDescent="0.25"/>
    <row r="147175" x14ac:dyDescent="0.25"/>
    <row r="147176" x14ac:dyDescent="0.25"/>
    <row r="147177" x14ac:dyDescent="0.25"/>
    <row r="147178" x14ac:dyDescent="0.25"/>
    <row r="147179" x14ac:dyDescent="0.25"/>
    <row r="147180" x14ac:dyDescent="0.25"/>
    <row r="147181" x14ac:dyDescent="0.25"/>
    <row r="147182" x14ac:dyDescent="0.25"/>
    <row r="147183" x14ac:dyDescent="0.25"/>
    <row r="147184" x14ac:dyDescent="0.25"/>
    <row r="147185" x14ac:dyDescent="0.25"/>
    <row r="147186" x14ac:dyDescent="0.25"/>
    <row r="147187" x14ac:dyDescent="0.25"/>
    <row r="147188" x14ac:dyDescent="0.25"/>
    <row r="147189" x14ac:dyDescent="0.25"/>
    <row r="147190" x14ac:dyDescent="0.25"/>
    <row r="147191" x14ac:dyDescent="0.25"/>
    <row r="147192" x14ac:dyDescent="0.25"/>
    <row r="147193" x14ac:dyDescent="0.25"/>
    <row r="147194" x14ac:dyDescent="0.25"/>
    <row r="147195" x14ac:dyDescent="0.25"/>
    <row r="147196" x14ac:dyDescent="0.25"/>
    <row r="147197" x14ac:dyDescent="0.25"/>
    <row r="147198" x14ac:dyDescent="0.25"/>
    <row r="147199" x14ac:dyDescent="0.25"/>
    <row r="147200" x14ac:dyDescent="0.25"/>
    <row r="147201" x14ac:dyDescent="0.25"/>
    <row r="147202" x14ac:dyDescent="0.25"/>
    <row r="147203" x14ac:dyDescent="0.25"/>
    <row r="147204" x14ac:dyDescent="0.25"/>
    <row r="147205" x14ac:dyDescent="0.25"/>
    <row r="147206" x14ac:dyDescent="0.25"/>
    <row r="147207" x14ac:dyDescent="0.25"/>
    <row r="147208" x14ac:dyDescent="0.25"/>
    <row r="147209" x14ac:dyDescent="0.25"/>
    <row r="147210" x14ac:dyDescent="0.25"/>
    <row r="147211" x14ac:dyDescent="0.25"/>
    <row r="147212" x14ac:dyDescent="0.25"/>
    <row r="147213" x14ac:dyDescent="0.25"/>
    <row r="147214" x14ac:dyDescent="0.25"/>
    <row r="147215" x14ac:dyDescent="0.25"/>
    <row r="147216" x14ac:dyDescent="0.25"/>
    <row r="147217" x14ac:dyDescent="0.25"/>
    <row r="147218" x14ac:dyDescent="0.25"/>
    <row r="147219" x14ac:dyDescent="0.25"/>
    <row r="147220" x14ac:dyDescent="0.25"/>
    <row r="147221" x14ac:dyDescent="0.25"/>
    <row r="147222" x14ac:dyDescent="0.25"/>
    <row r="147223" x14ac:dyDescent="0.25"/>
    <row r="147224" x14ac:dyDescent="0.25"/>
    <row r="147225" x14ac:dyDescent="0.25"/>
    <row r="147226" x14ac:dyDescent="0.25"/>
    <row r="147227" x14ac:dyDescent="0.25"/>
    <row r="147228" x14ac:dyDescent="0.25"/>
    <row r="147229" x14ac:dyDescent="0.25"/>
    <row r="147230" x14ac:dyDescent="0.25"/>
    <row r="147231" x14ac:dyDescent="0.25"/>
    <row r="147232" x14ac:dyDescent="0.25"/>
    <row r="147233" x14ac:dyDescent="0.25"/>
    <row r="147234" x14ac:dyDescent="0.25"/>
    <row r="147235" x14ac:dyDescent="0.25"/>
    <row r="147236" x14ac:dyDescent="0.25"/>
    <row r="147237" x14ac:dyDescent="0.25"/>
    <row r="147238" x14ac:dyDescent="0.25"/>
    <row r="147239" x14ac:dyDescent="0.25"/>
    <row r="147240" x14ac:dyDescent="0.25"/>
    <row r="147241" x14ac:dyDescent="0.25"/>
    <row r="147242" x14ac:dyDescent="0.25"/>
    <row r="147243" x14ac:dyDescent="0.25"/>
    <row r="147244" x14ac:dyDescent="0.25"/>
    <row r="147245" x14ac:dyDescent="0.25"/>
    <row r="147246" x14ac:dyDescent="0.25"/>
    <row r="147247" x14ac:dyDescent="0.25"/>
    <row r="147248" x14ac:dyDescent="0.25"/>
    <row r="147249" x14ac:dyDescent="0.25"/>
    <row r="147250" x14ac:dyDescent="0.25"/>
    <row r="147251" x14ac:dyDescent="0.25"/>
    <row r="147252" x14ac:dyDescent="0.25"/>
    <row r="147253" x14ac:dyDescent="0.25"/>
    <row r="147254" x14ac:dyDescent="0.25"/>
    <row r="147255" x14ac:dyDescent="0.25"/>
    <row r="147256" x14ac:dyDescent="0.25"/>
    <row r="147257" x14ac:dyDescent="0.25"/>
    <row r="147258" x14ac:dyDescent="0.25"/>
    <row r="147259" x14ac:dyDescent="0.25"/>
    <row r="147260" x14ac:dyDescent="0.25"/>
    <row r="147261" x14ac:dyDescent="0.25"/>
    <row r="147262" x14ac:dyDescent="0.25"/>
    <row r="147263" x14ac:dyDescent="0.25"/>
    <row r="147264" x14ac:dyDescent="0.25"/>
    <row r="147265" x14ac:dyDescent="0.25"/>
    <row r="147266" x14ac:dyDescent="0.25"/>
    <row r="147267" x14ac:dyDescent="0.25"/>
    <row r="147268" x14ac:dyDescent="0.25"/>
    <row r="147269" x14ac:dyDescent="0.25"/>
    <row r="147270" x14ac:dyDescent="0.25"/>
    <row r="147271" x14ac:dyDescent="0.25"/>
    <row r="147272" x14ac:dyDescent="0.25"/>
    <row r="147273" x14ac:dyDescent="0.25"/>
    <row r="147274" x14ac:dyDescent="0.25"/>
    <row r="147275" x14ac:dyDescent="0.25"/>
    <row r="147276" x14ac:dyDescent="0.25"/>
    <row r="147277" x14ac:dyDescent="0.25"/>
    <row r="147278" x14ac:dyDescent="0.25"/>
    <row r="147279" x14ac:dyDescent="0.25"/>
    <row r="147280" x14ac:dyDescent="0.25"/>
    <row r="147281" x14ac:dyDescent="0.25"/>
    <row r="147282" x14ac:dyDescent="0.25"/>
    <row r="147283" x14ac:dyDescent="0.25"/>
    <row r="147284" x14ac:dyDescent="0.25"/>
    <row r="147285" x14ac:dyDescent="0.25"/>
    <row r="147286" x14ac:dyDescent="0.25"/>
    <row r="147287" x14ac:dyDescent="0.25"/>
    <row r="147288" x14ac:dyDescent="0.25"/>
    <row r="147289" x14ac:dyDescent="0.25"/>
    <row r="147290" x14ac:dyDescent="0.25"/>
    <row r="147291" x14ac:dyDescent="0.25"/>
    <row r="147292" x14ac:dyDescent="0.25"/>
    <row r="147293" x14ac:dyDescent="0.25"/>
    <row r="147294" x14ac:dyDescent="0.25"/>
    <row r="147295" x14ac:dyDescent="0.25"/>
    <row r="147296" x14ac:dyDescent="0.25"/>
    <row r="147297" x14ac:dyDescent="0.25"/>
    <row r="147298" x14ac:dyDescent="0.25"/>
    <row r="147299" x14ac:dyDescent="0.25"/>
    <row r="147300" x14ac:dyDescent="0.25"/>
    <row r="147301" x14ac:dyDescent="0.25"/>
    <row r="147302" x14ac:dyDescent="0.25"/>
    <row r="147303" x14ac:dyDescent="0.25"/>
    <row r="147304" x14ac:dyDescent="0.25"/>
    <row r="147305" x14ac:dyDescent="0.25"/>
    <row r="147306" x14ac:dyDescent="0.25"/>
    <row r="147307" x14ac:dyDescent="0.25"/>
    <row r="147308" x14ac:dyDescent="0.25"/>
    <row r="147309" x14ac:dyDescent="0.25"/>
    <row r="147310" x14ac:dyDescent="0.25"/>
    <row r="147311" x14ac:dyDescent="0.25"/>
    <row r="147312" x14ac:dyDescent="0.25"/>
    <row r="147313" x14ac:dyDescent="0.25"/>
    <row r="147314" x14ac:dyDescent="0.25"/>
    <row r="147315" x14ac:dyDescent="0.25"/>
    <row r="147316" x14ac:dyDescent="0.25"/>
    <row r="147317" x14ac:dyDescent="0.25"/>
    <row r="147318" x14ac:dyDescent="0.25"/>
    <row r="147319" x14ac:dyDescent="0.25"/>
    <row r="147320" x14ac:dyDescent="0.25"/>
    <row r="147321" x14ac:dyDescent="0.25"/>
    <row r="147322" x14ac:dyDescent="0.25"/>
    <row r="147323" x14ac:dyDescent="0.25"/>
    <row r="147324" x14ac:dyDescent="0.25"/>
    <row r="147325" x14ac:dyDescent="0.25"/>
    <row r="147326" x14ac:dyDescent="0.25"/>
    <row r="147327" x14ac:dyDescent="0.25"/>
    <row r="147328" x14ac:dyDescent="0.25"/>
    <row r="147329" x14ac:dyDescent="0.25"/>
    <row r="147330" x14ac:dyDescent="0.25"/>
    <row r="147331" x14ac:dyDescent="0.25"/>
    <row r="147332" x14ac:dyDescent="0.25"/>
    <row r="147333" x14ac:dyDescent="0.25"/>
    <row r="147334" x14ac:dyDescent="0.25"/>
    <row r="147335" x14ac:dyDescent="0.25"/>
    <row r="147336" x14ac:dyDescent="0.25"/>
    <row r="147337" x14ac:dyDescent="0.25"/>
    <row r="147338" x14ac:dyDescent="0.25"/>
    <row r="147339" x14ac:dyDescent="0.25"/>
    <row r="147340" x14ac:dyDescent="0.25"/>
    <row r="147341" x14ac:dyDescent="0.25"/>
    <row r="147342" x14ac:dyDescent="0.25"/>
    <row r="147343" x14ac:dyDescent="0.25"/>
    <row r="147344" x14ac:dyDescent="0.25"/>
    <row r="147345" x14ac:dyDescent="0.25"/>
    <row r="147346" x14ac:dyDescent="0.25"/>
    <row r="147347" x14ac:dyDescent="0.25"/>
    <row r="147348" x14ac:dyDescent="0.25"/>
    <row r="147349" x14ac:dyDescent="0.25"/>
    <row r="147350" x14ac:dyDescent="0.25"/>
    <row r="147351" x14ac:dyDescent="0.25"/>
    <row r="147352" x14ac:dyDescent="0.25"/>
    <row r="147353" x14ac:dyDescent="0.25"/>
    <row r="147354" x14ac:dyDescent="0.25"/>
    <row r="147355" x14ac:dyDescent="0.25"/>
    <row r="147356" x14ac:dyDescent="0.25"/>
    <row r="147357" x14ac:dyDescent="0.25"/>
    <row r="147358" x14ac:dyDescent="0.25"/>
    <row r="147359" x14ac:dyDescent="0.25"/>
    <row r="147360" x14ac:dyDescent="0.25"/>
    <row r="147361" x14ac:dyDescent="0.25"/>
    <row r="147362" x14ac:dyDescent="0.25"/>
    <row r="147363" x14ac:dyDescent="0.25"/>
    <row r="147364" x14ac:dyDescent="0.25"/>
    <row r="147365" x14ac:dyDescent="0.25"/>
    <row r="147366" x14ac:dyDescent="0.25"/>
    <row r="147367" x14ac:dyDescent="0.25"/>
    <row r="147368" x14ac:dyDescent="0.25"/>
    <row r="147369" x14ac:dyDescent="0.25"/>
    <row r="147370" x14ac:dyDescent="0.25"/>
    <row r="147371" x14ac:dyDescent="0.25"/>
    <row r="147372" x14ac:dyDescent="0.25"/>
    <row r="147373" x14ac:dyDescent="0.25"/>
    <row r="147374" x14ac:dyDescent="0.25"/>
    <row r="147375" x14ac:dyDescent="0.25"/>
    <row r="147376" x14ac:dyDescent="0.25"/>
    <row r="147377" x14ac:dyDescent="0.25"/>
    <row r="147378" x14ac:dyDescent="0.25"/>
    <row r="147379" x14ac:dyDescent="0.25"/>
    <row r="147380" x14ac:dyDescent="0.25"/>
    <row r="147381" x14ac:dyDescent="0.25"/>
    <row r="147382" x14ac:dyDescent="0.25"/>
    <row r="147383" x14ac:dyDescent="0.25"/>
    <row r="147384" x14ac:dyDescent="0.25"/>
    <row r="147385" x14ac:dyDescent="0.25"/>
    <row r="147386" x14ac:dyDescent="0.25"/>
    <row r="147387" x14ac:dyDescent="0.25"/>
    <row r="147388" x14ac:dyDescent="0.25"/>
    <row r="147389" x14ac:dyDescent="0.25"/>
    <row r="147390" x14ac:dyDescent="0.25"/>
    <row r="147391" x14ac:dyDescent="0.25"/>
    <row r="147392" x14ac:dyDescent="0.25"/>
    <row r="147393" x14ac:dyDescent="0.25"/>
    <row r="147394" x14ac:dyDescent="0.25"/>
    <row r="147395" x14ac:dyDescent="0.25"/>
    <row r="147396" x14ac:dyDescent="0.25"/>
    <row r="147397" x14ac:dyDescent="0.25"/>
    <row r="147398" x14ac:dyDescent="0.25"/>
    <row r="147399" x14ac:dyDescent="0.25"/>
    <row r="147400" x14ac:dyDescent="0.25"/>
    <row r="147401" x14ac:dyDescent="0.25"/>
    <row r="147402" x14ac:dyDescent="0.25"/>
    <row r="147403" x14ac:dyDescent="0.25"/>
    <row r="147404" x14ac:dyDescent="0.25"/>
    <row r="147405" x14ac:dyDescent="0.25"/>
    <row r="147406" x14ac:dyDescent="0.25"/>
    <row r="147407" x14ac:dyDescent="0.25"/>
    <row r="147408" x14ac:dyDescent="0.25"/>
    <row r="147409" x14ac:dyDescent="0.25"/>
    <row r="147410" x14ac:dyDescent="0.25"/>
    <row r="147411" x14ac:dyDescent="0.25"/>
    <row r="147412" x14ac:dyDescent="0.25"/>
    <row r="147413" x14ac:dyDescent="0.25"/>
    <row r="147414" x14ac:dyDescent="0.25"/>
    <row r="147415" x14ac:dyDescent="0.25"/>
    <row r="147416" x14ac:dyDescent="0.25"/>
    <row r="147417" x14ac:dyDescent="0.25"/>
    <row r="147418" x14ac:dyDescent="0.25"/>
    <row r="147419" x14ac:dyDescent="0.25"/>
    <row r="147420" x14ac:dyDescent="0.25"/>
    <row r="147421" x14ac:dyDescent="0.25"/>
    <row r="147422" x14ac:dyDescent="0.25"/>
    <row r="147423" x14ac:dyDescent="0.25"/>
    <row r="147424" x14ac:dyDescent="0.25"/>
    <row r="147425" x14ac:dyDescent="0.25"/>
    <row r="147426" x14ac:dyDescent="0.25"/>
    <row r="147427" x14ac:dyDescent="0.25"/>
    <row r="147428" x14ac:dyDescent="0.25"/>
    <row r="147429" x14ac:dyDescent="0.25"/>
    <row r="147430" x14ac:dyDescent="0.25"/>
    <row r="147431" x14ac:dyDescent="0.25"/>
    <row r="147432" x14ac:dyDescent="0.25"/>
    <row r="147433" x14ac:dyDescent="0.25"/>
    <row r="147434" x14ac:dyDescent="0.25"/>
    <row r="147435" x14ac:dyDescent="0.25"/>
    <row r="147436" x14ac:dyDescent="0.25"/>
    <row r="147437" x14ac:dyDescent="0.25"/>
    <row r="147438" x14ac:dyDescent="0.25"/>
    <row r="147439" x14ac:dyDescent="0.25"/>
    <row r="147440" x14ac:dyDescent="0.25"/>
    <row r="147441" x14ac:dyDescent="0.25"/>
    <row r="147442" x14ac:dyDescent="0.25"/>
    <row r="147443" x14ac:dyDescent="0.25"/>
    <row r="147444" x14ac:dyDescent="0.25"/>
    <row r="147445" x14ac:dyDescent="0.25"/>
    <row r="147446" x14ac:dyDescent="0.25"/>
    <row r="147447" x14ac:dyDescent="0.25"/>
    <row r="147448" x14ac:dyDescent="0.25"/>
    <row r="147449" x14ac:dyDescent="0.25"/>
    <row r="147450" x14ac:dyDescent="0.25"/>
    <row r="147451" x14ac:dyDescent="0.25"/>
    <row r="147452" x14ac:dyDescent="0.25"/>
    <row r="147453" x14ac:dyDescent="0.25"/>
    <row r="147454" x14ac:dyDescent="0.25"/>
    <row r="147455" x14ac:dyDescent="0.25"/>
    <row r="147456" x14ac:dyDescent="0.25"/>
    <row r="147457" x14ac:dyDescent="0.25"/>
    <row r="147458" x14ac:dyDescent="0.25"/>
    <row r="147459" x14ac:dyDescent="0.25"/>
    <row r="147460" x14ac:dyDescent="0.25"/>
    <row r="147461" x14ac:dyDescent="0.25"/>
    <row r="147462" x14ac:dyDescent="0.25"/>
    <row r="147463" x14ac:dyDescent="0.25"/>
    <row r="147464" x14ac:dyDescent="0.25"/>
    <row r="147465" x14ac:dyDescent="0.25"/>
    <row r="147466" x14ac:dyDescent="0.25"/>
    <row r="147467" x14ac:dyDescent="0.25"/>
    <row r="147468" x14ac:dyDescent="0.25"/>
    <row r="147469" x14ac:dyDescent="0.25"/>
    <row r="147470" x14ac:dyDescent="0.25"/>
    <row r="147471" x14ac:dyDescent="0.25"/>
    <row r="147472" x14ac:dyDescent="0.25"/>
    <row r="147473" x14ac:dyDescent="0.25"/>
    <row r="147474" x14ac:dyDescent="0.25"/>
    <row r="147475" x14ac:dyDescent="0.25"/>
    <row r="147476" x14ac:dyDescent="0.25"/>
    <row r="147477" x14ac:dyDescent="0.25"/>
    <row r="147478" x14ac:dyDescent="0.25"/>
    <row r="147479" x14ac:dyDescent="0.25"/>
    <row r="147480" x14ac:dyDescent="0.25"/>
    <row r="147481" x14ac:dyDescent="0.25"/>
    <row r="147482" x14ac:dyDescent="0.25"/>
    <row r="147483" x14ac:dyDescent="0.25"/>
    <row r="147484" x14ac:dyDescent="0.25"/>
    <row r="147485" x14ac:dyDescent="0.25"/>
    <row r="147486" x14ac:dyDescent="0.25"/>
    <row r="147487" x14ac:dyDescent="0.25"/>
    <row r="147488" x14ac:dyDescent="0.25"/>
    <row r="147489" x14ac:dyDescent="0.25"/>
    <row r="147490" x14ac:dyDescent="0.25"/>
    <row r="147491" x14ac:dyDescent="0.25"/>
    <row r="147492" x14ac:dyDescent="0.25"/>
    <row r="147493" x14ac:dyDescent="0.25"/>
    <row r="147494" x14ac:dyDescent="0.25"/>
    <row r="147495" x14ac:dyDescent="0.25"/>
    <row r="147496" x14ac:dyDescent="0.25"/>
    <row r="147497" x14ac:dyDescent="0.25"/>
    <row r="147498" x14ac:dyDescent="0.25"/>
    <row r="147499" x14ac:dyDescent="0.25"/>
    <row r="147500" x14ac:dyDescent="0.25"/>
    <row r="147501" x14ac:dyDescent="0.25"/>
    <row r="147502" x14ac:dyDescent="0.25"/>
    <row r="147503" x14ac:dyDescent="0.25"/>
    <row r="147504" x14ac:dyDescent="0.25"/>
    <row r="147505" x14ac:dyDescent="0.25"/>
    <row r="147506" x14ac:dyDescent="0.25"/>
    <row r="147507" x14ac:dyDescent="0.25"/>
    <row r="147508" x14ac:dyDescent="0.25"/>
    <row r="147509" x14ac:dyDescent="0.25"/>
    <row r="147510" x14ac:dyDescent="0.25"/>
    <row r="147511" x14ac:dyDescent="0.25"/>
    <row r="147512" x14ac:dyDescent="0.25"/>
    <row r="147513" x14ac:dyDescent="0.25"/>
    <row r="147514" x14ac:dyDescent="0.25"/>
    <row r="147515" x14ac:dyDescent="0.25"/>
    <row r="147516" x14ac:dyDescent="0.25"/>
    <row r="147517" x14ac:dyDescent="0.25"/>
    <row r="147518" x14ac:dyDescent="0.25"/>
    <row r="147519" x14ac:dyDescent="0.25"/>
    <row r="147520" x14ac:dyDescent="0.25"/>
    <row r="147521" x14ac:dyDescent="0.25"/>
    <row r="147522" x14ac:dyDescent="0.25"/>
    <row r="147523" x14ac:dyDescent="0.25"/>
    <row r="147524" x14ac:dyDescent="0.25"/>
    <row r="147525" x14ac:dyDescent="0.25"/>
    <row r="147526" x14ac:dyDescent="0.25"/>
    <row r="147527" x14ac:dyDescent="0.25"/>
    <row r="147528" x14ac:dyDescent="0.25"/>
    <row r="147529" x14ac:dyDescent="0.25"/>
    <row r="147530" x14ac:dyDescent="0.25"/>
    <row r="147531" x14ac:dyDescent="0.25"/>
    <row r="147532" x14ac:dyDescent="0.25"/>
    <row r="147533" x14ac:dyDescent="0.25"/>
    <row r="147534" x14ac:dyDescent="0.25"/>
    <row r="147535" x14ac:dyDescent="0.25"/>
    <row r="147536" x14ac:dyDescent="0.25"/>
    <row r="147537" x14ac:dyDescent="0.25"/>
    <row r="147538" x14ac:dyDescent="0.25"/>
    <row r="147539" x14ac:dyDescent="0.25"/>
    <row r="147540" x14ac:dyDescent="0.25"/>
    <row r="147541" x14ac:dyDescent="0.25"/>
    <row r="147542" x14ac:dyDescent="0.25"/>
    <row r="147543" x14ac:dyDescent="0.25"/>
    <row r="147544" x14ac:dyDescent="0.25"/>
    <row r="147545" x14ac:dyDescent="0.25"/>
    <row r="147546" x14ac:dyDescent="0.25"/>
    <row r="147547" x14ac:dyDescent="0.25"/>
    <row r="147548" x14ac:dyDescent="0.25"/>
    <row r="147549" x14ac:dyDescent="0.25"/>
    <row r="147550" x14ac:dyDescent="0.25"/>
    <row r="147551" x14ac:dyDescent="0.25"/>
    <row r="147552" x14ac:dyDescent="0.25"/>
    <row r="147553" x14ac:dyDescent="0.25"/>
    <row r="147554" x14ac:dyDescent="0.25"/>
    <row r="147555" x14ac:dyDescent="0.25"/>
    <row r="147556" x14ac:dyDescent="0.25"/>
    <row r="147557" x14ac:dyDescent="0.25"/>
    <row r="147558" x14ac:dyDescent="0.25"/>
    <row r="147559" x14ac:dyDescent="0.25"/>
    <row r="147560" x14ac:dyDescent="0.25"/>
    <row r="147561" x14ac:dyDescent="0.25"/>
    <row r="147562" x14ac:dyDescent="0.25"/>
    <row r="147563" x14ac:dyDescent="0.25"/>
    <row r="147564" x14ac:dyDescent="0.25"/>
    <row r="147565" x14ac:dyDescent="0.25"/>
    <row r="147566" x14ac:dyDescent="0.25"/>
    <row r="147567" x14ac:dyDescent="0.25"/>
    <row r="147568" x14ac:dyDescent="0.25"/>
    <row r="147569" x14ac:dyDescent="0.25"/>
    <row r="147570" x14ac:dyDescent="0.25"/>
    <row r="147571" x14ac:dyDescent="0.25"/>
    <row r="147572" x14ac:dyDescent="0.25"/>
    <row r="147573" x14ac:dyDescent="0.25"/>
    <row r="147574" x14ac:dyDescent="0.25"/>
    <row r="147575" x14ac:dyDescent="0.25"/>
    <row r="147576" x14ac:dyDescent="0.25"/>
    <row r="147577" x14ac:dyDescent="0.25"/>
    <row r="147578" x14ac:dyDescent="0.25"/>
    <row r="147579" x14ac:dyDescent="0.25"/>
    <row r="147580" x14ac:dyDescent="0.25"/>
    <row r="147581" x14ac:dyDescent="0.25"/>
    <row r="147582" x14ac:dyDescent="0.25"/>
    <row r="147583" x14ac:dyDescent="0.25"/>
    <row r="147584" x14ac:dyDescent="0.25"/>
    <row r="147585" x14ac:dyDescent="0.25"/>
    <row r="147586" x14ac:dyDescent="0.25"/>
    <row r="147587" x14ac:dyDescent="0.25"/>
    <row r="147588" x14ac:dyDescent="0.25"/>
    <row r="147589" x14ac:dyDescent="0.25"/>
    <row r="147590" x14ac:dyDescent="0.25"/>
    <row r="147591" x14ac:dyDescent="0.25"/>
    <row r="147592" x14ac:dyDescent="0.25"/>
    <row r="147593" x14ac:dyDescent="0.25"/>
    <row r="147594" x14ac:dyDescent="0.25"/>
    <row r="147595" x14ac:dyDescent="0.25"/>
    <row r="147596" x14ac:dyDescent="0.25"/>
    <row r="147597" x14ac:dyDescent="0.25"/>
    <row r="147598" x14ac:dyDescent="0.25"/>
    <row r="147599" x14ac:dyDescent="0.25"/>
    <row r="147600" x14ac:dyDescent="0.25"/>
    <row r="147601" x14ac:dyDescent="0.25"/>
    <row r="147602" x14ac:dyDescent="0.25"/>
    <row r="147603" x14ac:dyDescent="0.25"/>
    <row r="147604" x14ac:dyDescent="0.25"/>
    <row r="147605" x14ac:dyDescent="0.25"/>
    <row r="147606" x14ac:dyDescent="0.25"/>
    <row r="147607" x14ac:dyDescent="0.25"/>
    <row r="147608" x14ac:dyDescent="0.25"/>
    <row r="147609" x14ac:dyDescent="0.25"/>
    <row r="147610" x14ac:dyDescent="0.25"/>
    <row r="147611" x14ac:dyDescent="0.25"/>
    <row r="147612" x14ac:dyDescent="0.25"/>
    <row r="147613" x14ac:dyDescent="0.25"/>
    <row r="147614" x14ac:dyDescent="0.25"/>
    <row r="147615" x14ac:dyDescent="0.25"/>
    <row r="147616" x14ac:dyDescent="0.25"/>
    <row r="147617" x14ac:dyDescent="0.25"/>
    <row r="147618" x14ac:dyDescent="0.25"/>
    <row r="147619" x14ac:dyDescent="0.25"/>
    <row r="147620" x14ac:dyDescent="0.25"/>
    <row r="147621" x14ac:dyDescent="0.25"/>
    <row r="147622" x14ac:dyDescent="0.25"/>
    <row r="147623" x14ac:dyDescent="0.25"/>
    <row r="147624" x14ac:dyDescent="0.25"/>
    <row r="147625" x14ac:dyDescent="0.25"/>
    <row r="147626" x14ac:dyDescent="0.25"/>
    <row r="147627" x14ac:dyDescent="0.25"/>
    <row r="147628" x14ac:dyDescent="0.25"/>
    <row r="147629" x14ac:dyDescent="0.25"/>
    <row r="147630" x14ac:dyDescent="0.25"/>
    <row r="147631" x14ac:dyDescent="0.25"/>
    <row r="147632" x14ac:dyDescent="0.25"/>
    <row r="147633" x14ac:dyDescent="0.25"/>
    <row r="147634" x14ac:dyDescent="0.25"/>
    <row r="147635" x14ac:dyDescent="0.25"/>
    <row r="147636" x14ac:dyDescent="0.25"/>
    <row r="147637" x14ac:dyDescent="0.25"/>
    <row r="147638" x14ac:dyDescent="0.25"/>
    <row r="147639" x14ac:dyDescent="0.25"/>
    <row r="147640" x14ac:dyDescent="0.25"/>
    <row r="147641" x14ac:dyDescent="0.25"/>
    <row r="147642" x14ac:dyDescent="0.25"/>
    <row r="147643" x14ac:dyDescent="0.25"/>
    <row r="147644" x14ac:dyDescent="0.25"/>
    <row r="147645" x14ac:dyDescent="0.25"/>
    <row r="147646" x14ac:dyDescent="0.25"/>
    <row r="147647" x14ac:dyDescent="0.25"/>
    <row r="147648" x14ac:dyDescent="0.25"/>
    <row r="147649" x14ac:dyDescent="0.25"/>
    <row r="147650" x14ac:dyDescent="0.25"/>
    <row r="147651" x14ac:dyDescent="0.25"/>
    <row r="147652" x14ac:dyDescent="0.25"/>
    <row r="147653" x14ac:dyDescent="0.25"/>
    <row r="147654" x14ac:dyDescent="0.25"/>
    <row r="147655" x14ac:dyDescent="0.25"/>
    <row r="147656" x14ac:dyDescent="0.25"/>
    <row r="147657" x14ac:dyDescent="0.25"/>
    <row r="147658" x14ac:dyDescent="0.25"/>
    <row r="147659" x14ac:dyDescent="0.25"/>
    <row r="147660" x14ac:dyDescent="0.25"/>
    <row r="147661" x14ac:dyDescent="0.25"/>
    <row r="147662" x14ac:dyDescent="0.25"/>
    <row r="147663" x14ac:dyDescent="0.25"/>
    <row r="147664" x14ac:dyDescent="0.25"/>
    <row r="147665" x14ac:dyDescent="0.25"/>
    <row r="147666" x14ac:dyDescent="0.25"/>
    <row r="147667" x14ac:dyDescent="0.25"/>
    <row r="147668" x14ac:dyDescent="0.25"/>
    <row r="147669" x14ac:dyDescent="0.25"/>
    <row r="147670" x14ac:dyDescent="0.25"/>
    <row r="147671" x14ac:dyDescent="0.25"/>
    <row r="147672" x14ac:dyDescent="0.25"/>
    <row r="147673" x14ac:dyDescent="0.25"/>
    <row r="147674" x14ac:dyDescent="0.25"/>
    <row r="147675" x14ac:dyDescent="0.25"/>
    <row r="147676" x14ac:dyDescent="0.25"/>
    <row r="147677" x14ac:dyDescent="0.25"/>
    <row r="147678" x14ac:dyDescent="0.25"/>
    <row r="147679" x14ac:dyDescent="0.25"/>
    <row r="147680" x14ac:dyDescent="0.25"/>
    <row r="147681" x14ac:dyDescent="0.25"/>
    <row r="147682" x14ac:dyDescent="0.25"/>
    <row r="147683" x14ac:dyDescent="0.25"/>
    <row r="147684" x14ac:dyDescent="0.25"/>
    <row r="147685" x14ac:dyDescent="0.25"/>
    <row r="147686" x14ac:dyDescent="0.25"/>
    <row r="147687" x14ac:dyDescent="0.25"/>
    <row r="147688" x14ac:dyDescent="0.25"/>
    <row r="147689" x14ac:dyDescent="0.25"/>
    <row r="147690" x14ac:dyDescent="0.25"/>
    <row r="147691" x14ac:dyDescent="0.25"/>
    <row r="147692" x14ac:dyDescent="0.25"/>
    <row r="147693" x14ac:dyDescent="0.25"/>
    <row r="147694" x14ac:dyDescent="0.25"/>
    <row r="147695" x14ac:dyDescent="0.25"/>
    <row r="147696" x14ac:dyDescent="0.25"/>
    <row r="147697" x14ac:dyDescent="0.25"/>
    <row r="147698" x14ac:dyDescent="0.25"/>
    <row r="147699" x14ac:dyDescent="0.25"/>
    <row r="147700" x14ac:dyDescent="0.25"/>
    <row r="147701" x14ac:dyDescent="0.25"/>
    <row r="147702" x14ac:dyDescent="0.25"/>
    <row r="147703" x14ac:dyDescent="0.25"/>
    <row r="147704" x14ac:dyDescent="0.25"/>
    <row r="147705" x14ac:dyDescent="0.25"/>
    <row r="147706" x14ac:dyDescent="0.25"/>
    <row r="147707" x14ac:dyDescent="0.25"/>
    <row r="147708" x14ac:dyDescent="0.25"/>
    <row r="147709" x14ac:dyDescent="0.25"/>
    <row r="147710" x14ac:dyDescent="0.25"/>
    <row r="147711" x14ac:dyDescent="0.25"/>
    <row r="147712" x14ac:dyDescent="0.25"/>
    <row r="147713" x14ac:dyDescent="0.25"/>
    <row r="147714" x14ac:dyDescent="0.25"/>
    <row r="147715" x14ac:dyDescent="0.25"/>
    <row r="147716" x14ac:dyDescent="0.25"/>
    <row r="147717" x14ac:dyDescent="0.25"/>
    <row r="147718" x14ac:dyDescent="0.25"/>
    <row r="147719" x14ac:dyDescent="0.25"/>
    <row r="147720" x14ac:dyDescent="0.25"/>
    <row r="147721" x14ac:dyDescent="0.25"/>
    <row r="147722" x14ac:dyDescent="0.25"/>
    <row r="147723" x14ac:dyDescent="0.25"/>
    <row r="147724" x14ac:dyDescent="0.25"/>
    <row r="147725" x14ac:dyDescent="0.25"/>
    <row r="147726" x14ac:dyDescent="0.25"/>
    <row r="147727" x14ac:dyDescent="0.25"/>
    <row r="147728" x14ac:dyDescent="0.25"/>
    <row r="147729" x14ac:dyDescent="0.25"/>
    <row r="147730" x14ac:dyDescent="0.25"/>
    <row r="147731" x14ac:dyDescent="0.25"/>
    <row r="147732" x14ac:dyDescent="0.25"/>
    <row r="147733" x14ac:dyDescent="0.25"/>
    <row r="147734" x14ac:dyDescent="0.25"/>
    <row r="147735" x14ac:dyDescent="0.25"/>
    <row r="147736" x14ac:dyDescent="0.25"/>
    <row r="147737" x14ac:dyDescent="0.25"/>
    <row r="147738" x14ac:dyDescent="0.25"/>
    <row r="147739" x14ac:dyDescent="0.25"/>
    <row r="147740" x14ac:dyDescent="0.25"/>
    <row r="147741" x14ac:dyDescent="0.25"/>
    <row r="147742" x14ac:dyDescent="0.25"/>
    <row r="147743" x14ac:dyDescent="0.25"/>
    <row r="147744" x14ac:dyDescent="0.25"/>
    <row r="147745" x14ac:dyDescent="0.25"/>
    <row r="147746" x14ac:dyDescent="0.25"/>
    <row r="147747" x14ac:dyDescent="0.25"/>
    <row r="147748" x14ac:dyDescent="0.25"/>
    <row r="147749" x14ac:dyDescent="0.25"/>
    <row r="147750" x14ac:dyDescent="0.25"/>
    <row r="147751" x14ac:dyDescent="0.25"/>
    <row r="147752" x14ac:dyDescent="0.25"/>
    <row r="147753" x14ac:dyDescent="0.25"/>
    <row r="147754" x14ac:dyDescent="0.25"/>
    <row r="147755" x14ac:dyDescent="0.25"/>
    <row r="147756" x14ac:dyDescent="0.25"/>
    <row r="147757" x14ac:dyDescent="0.25"/>
    <row r="147758" x14ac:dyDescent="0.25"/>
    <row r="147759" x14ac:dyDescent="0.25"/>
    <row r="147760" x14ac:dyDescent="0.25"/>
    <row r="147761" x14ac:dyDescent="0.25"/>
    <row r="147762" x14ac:dyDescent="0.25"/>
    <row r="147763" x14ac:dyDescent="0.25"/>
    <row r="147764" x14ac:dyDescent="0.25"/>
    <row r="147765" x14ac:dyDescent="0.25"/>
    <row r="147766" x14ac:dyDescent="0.25"/>
    <row r="147767" x14ac:dyDescent="0.25"/>
    <row r="147768" x14ac:dyDescent="0.25"/>
    <row r="147769" x14ac:dyDescent="0.25"/>
    <row r="147770" x14ac:dyDescent="0.25"/>
    <row r="147771" x14ac:dyDescent="0.25"/>
    <row r="147772" x14ac:dyDescent="0.25"/>
    <row r="147773" x14ac:dyDescent="0.25"/>
    <row r="147774" x14ac:dyDescent="0.25"/>
    <row r="147775" x14ac:dyDescent="0.25"/>
    <row r="147776" x14ac:dyDescent="0.25"/>
    <row r="147777" x14ac:dyDescent="0.25"/>
    <row r="147778" x14ac:dyDescent="0.25"/>
    <row r="147779" x14ac:dyDescent="0.25"/>
    <row r="147780" x14ac:dyDescent="0.25"/>
    <row r="147781" x14ac:dyDescent="0.25"/>
    <row r="147782" x14ac:dyDescent="0.25"/>
    <row r="147783" x14ac:dyDescent="0.25"/>
    <row r="147784" x14ac:dyDescent="0.25"/>
    <row r="147785" x14ac:dyDescent="0.25"/>
    <row r="147786" x14ac:dyDescent="0.25"/>
    <row r="147787" x14ac:dyDescent="0.25"/>
    <row r="147788" x14ac:dyDescent="0.25"/>
    <row r="147789" x14ac:dyDescent="0.25"/>
    <row r="147790" x14ac:dyDescent="0.25"/>
    <row r="147791" x14ac:dyDescent="0.25"/>
    <row r="147792" x14ac:dyDescent="0.25"/>
    <row r="147793" x14ac:dyDescent="0.25"/>
    <row r="147794" x14ac:dyDescent="0.25"/>
    <row r="147795" x14ac:dyDescent="0.25"/>
    <row r="147796" x14ac:dyDescent="0.25"/>
    <row r="147797" x14ac:dyDescent="0.25"/>
    <row r="147798" x14ac:dyDescent="0.25"/>
    <row r="147799" x14ac:dyDescent="0.25"/>
    <row r="147800" x14ac:dyDescent="0.25"/>
    <row r="147801" x14ac:dyDescent="0.25"/>
    <row r="147802" x14ac:dyDescent="0.25"/>
    <row r="147803" x14ac:dyDescent="0.25"/>
    <row r="147804" x14ac:dyDescent="0.25"/>
    <row r="147805" x14ac:dyDescent="0.25"/>
    <row r="147806" x14ac:dyDescent="0.25"/>
    <row r="147807" x14ac:dyDescent="0.25"/>
    <row r="147808" x14ac:dyDescent="0.25"/>
    <row r="147809" x14ac:dyDescent="0.25"/>
    <row r="147810" x14ac:dyDescent="0.25"/>
    <row r="147811" x14ac:dyDescent="0.25"/>
    <row r="147812" x14ac:dyDescent="0.25"/>
    <row r="147813" x14ac:dyDescent="0.25"/>
    <row r="147814" x14ac:dyDescent="0.25"/>
    <row r="147815" x14ac:dyDescent="0.25"/>
    <row r="147816" x14ac:dyDescent="0.25"/>
    <row r="147817" x14ac:dyDescent="0.25"/>
    <row r="147818" x14ac:dyDescent="0.25"/>
    <row r="147819" x14ac:dyDescent="0.25"/>
    <row r="147820" x14ac:dyDescent="0.25"/>
    <row r="147821" x14ac:dyDescent="0.25"/>
    <row r="147822" x14ac:dyDescent="0.25"/>
    <row r="147823" x14ac:dyDescent="0.25"/>
    <row r="147824" x14ac:dyDescent="0.25"/>
    <row r="147825" x14ac:dyDescent="0.25"/>
    <row r="147826" x14ac:dyDescent="0.25"/>
    <row r="147827" x14ac:dyDescent="0.25"/>
    <row r="147828" x14ac:dyDescent="0.25"/>
    <row r="147829" x14ac:dyDescent="0.25"/>
    <row r="147830" x14ac:dyDescent="0.25"/>
    <row r="147831" x14ac:dyDescent="0.25"/>
    <row r="147832" x14ac:dyDescent="0.25"/>
    <row r="147833" x14ac:dyDescent="0.25"/>
    <row r="147834" x14ac:dyDescent="0.25"/>
    <row r="147835" x14ac:dyDescent="0.25"/>
    <row r="147836" x14ac:dyDescent="0.25"/>
    <row r="147837" x14ac:dyDescent="0.25"/>
    <row r="147838" x14ac:dyDescent="0.25"/>
    <row r="147839" x14ac:dyDescent="0.25"/>
    <row r="147840" x14ac:dyDescent="0.25"/>
    <row r="147841" x14ac:dyDescent="0.25"/>
    <row r="147842" x14ac:dyDescent="0.25"/>
    <row r="147843" x14ac:dyDescent="0.25"/>
    <row r="147844" x14ac:dyDescent="0.25"/>
    <row r="147845" x14ac:dyDescent="0.25"/>
    <row r="147846" x14ac:dyDescent="0.25"/>
    <row r="147847" x14ac:dyDescent="0.25"/>
    <row r="147848" x14ac:dyDescent="0.25"/>
    <row r="147849" x14ac:dyDescent="0.25"/>
    <row r="147850" x14ac:dyDescent="0.25"/>
    <row r="147851" x14ac:dyDescent="0.25"/>
    <row r="147852" x14ac:dyDescent="0.25"/>
    <row r="147853" x14ac:dyDescent="0.25"/>
    <row r="147854" x14ac:dyDescent="0.25"/>
    <row r="147855" x14ac:dyDescent="0.25"/>
    <row r="147856" x14ac:dyDescent="0.25"/>
    <row r="147857" x14ac:dyDescent="0.25"/>
    <row r="147858" x14ac:dyDescent="0.25"/>
    <row r="147859" x14ac:dyDescent="0.25"/>
    <row r="147860" x14ac:dyDescent="0.25"/>
    <row r="147861" x14ac:dyDescent="0.25"/>
    <row r="147862" x14ac:dyDescent="0.25"/>
    <row r="147863" x14ac:dyDescent="0.25"/>
    <row r="147864" x14ac:dyDescent="0.25"/>
    <row r="147865" x14ac:dyDescent="0.25"/>
    <row r="147866" x14ac:dyDescent="0.25"/>
    <row r="147867" x14ac:dyDescent="0.25"/>
    <row r="147868" x14ac:dyDescent="0.25"/>
    <row r="147869" x14ac:dyDescent="0.25"/>
    <row r="147870" x14ac:dyDescent="0.25"/>
    <row r="147871" x14ac:dyDescent="0.25"/>
    <row r="147872" x14ac:dyDescent="0.25"/>
    <row r="147873" x14ac:dyDescent="0.25"/>
    <row r="147874" x14ac:dyDescent="0.25"/>
    <row r="147875" x14ac:dyDescent="0.25"/>
    <row r="147876" x14ac:dyDescent="0.25"/>
    <row r="147877" x14ac:dyDescent="0.25"/>
    <row r="147878" x14ac:dyDescent="0.25"/>
    <row r="147879" x14ac:dyDescent="0.25"/>
    <row r="147880" x14ac:dyDescent="0.25"/>
    <row r="147881" x14ac:dyDescent="0.25"/>
    <row r="147882" x14ac:dyDescent="0.25"/>
    <row r="147883" x14ac:dyDescent="0.25"/>
    <row r="147884" x14ac:dyDescent="0.25"/>
    <row r="147885" x14ac:dyDescent="0.25"/>
    <row r="147886" x14ac:dyDescent="0.25"/>
    <row r="147887" x14ac:dyDescent="0.25"/>
    <row r="147888" x14ac:dyDescent="0.25"/>
    <row r="147889" x14ac:dyDescent="0.25"/>
    <row r="147890" x14ac:dyDescent="0.25"/>
    <row r="147891" x14ac:dyDescent="0.25"/>
    <row r="147892" x14ac:dyDescent="0.25"/>
    <row r="147893" x14ac:dyDescent="0.25"/>
    <row r="147894" x14ac:dyDescent="0.25"/>
    <row r="147895" x14ac:dyDescent="0.25"/>
    <row r="147896" x14ac:dyDescent="0.25"/>
    <row r="147897" x14ac:dyDescent="0.25"/>
    <row r="147898" x14ac:dyDescent="0.25"/>
    <row r="147899" x14ac:dyDescent="0.25"/>
    <row r="147900" x14ac:dyDescent="0.25"/>
    <row r="147901" x14ac:dyDescent="0.25"/>
    <row r="147902" x14ac:dyDescent="0.25"/>
    <row r="147903" x14ac:dyDescent="0.25"/>
    <row r="147904" x14ac:dyDescent="0.25"/>
    <row r="147905" x14ac:dyDescent="0.25"/>
    <row r="147906" x14ac:dyDescent="0.25"/>
    <row r="147907" x14ac:dyDescent="0.25"/>
    <row r="147908" x14ac:dyDescent="0.25"/>
    <row r="147909" x14ac:dyDescent="0.25"/>
    <row r="147910" x14ac:dyDescent="0.25"/>
    <row r="147911" x14ac:dyDescent="0.25"/>
    <row r="147912" x14ac:dyDescent="0.25"/>
    <row r="147913" x14ac:dyDescent="0.25"/>
    <row r="147914" x14ac:dyDescent="0.25"/>
    <row r="147915" x14ac:dyDescent="0.25"/>
    <row r="147916" x14ac:dyDescent="0.25"/>
    <row r="147917" x14ac:dyDescent="0.25"/>
    <row r="147918" x14ac:dyDescent="0.25"/>
    <row r="147919" x14ac:dyDescent="0.25"/>
    <row r="147920" x14ac:dyDescent="0.25"/>
    <row r="147921" x14ac:dyDescent="0.25"/>
    <row r="147922" x14ac:dyDescent="0.25"/>
    <row r="147923" x14ac:dyDescent="0.25"/>
    <row r="147924" x14ac:dyDescent="0.25"/>
    <row r="147925" x14ac:dyDescent="0.25"/>
    <row r="147926" x14ac:dyDescent="0.25"/>
    <row r="147927" x14ac:dyDescent="0.25"/>
    <row r="147928" x14ac:dyDescent="0.25"/>
    <row r="147929" x14ac:dyDescent="0.25"/>
    <row r="147930" x14ac:dyDescent="0.25"/>
    <row r="147931" x14ac:dyDescent="0.25"/>
    <row r="147932" x14ac:dyDescent="0.25"/>
    <row r="147933" x14ac:dyDescent="0.25"/>
    <row r="147934" x14ac:dyDescent="0.25"/>
    <row r="147935" x14ac:dyDescent="0.25"/>
    <row r="147936" x14ac:dyDescent="0.25"/>
    <row r="147937" x14ac:dyDescent="0.25"/>
    <row r="147938" x14ac:dyDescent="0.25"/>
    <row r="147939" x14ac:dyDescent="0.25"/>
    <row r="147940" x14ac:dyDescent="0.25"/>
    <row r="147941" x14ac:dyDescent="0.25"/>
    <row r="147942" x14ac:dyDescent="0.25"/>
    <row r="147943" x14ac:dyDescent="0.25"/>
    <row r="147944" x14ac:dyDescent="0.25"/>
    <row r="147945" x14ac:dyDescent="0.25"/>
    <row r="147946" x14ac:dyDescent="0.25"/>
    <row r="147947" x14ac:dyDescent="0.25"/>
    <row r="147948" x14ac:dyDescent="0.25"/>
    <row r="147949" x14ac:dyDescent="0.25"/>
    <row r="147950" x14ac:dyDescent="0.25"/>
    <row r="147951" x14ac:dyDescent="0.25"/>
    <row r="147952" x14ac:dyDescent="0.25"/>
    <row r="147953" x14ac:dyDescent="0.25"/>
    <row r="147954" x14ac:dyDescent="0.25"/>
    <row r="147955" x14ac:dyDescent="0.25"/>
    <row r="147956" x14ac:dyDescent="0.25"/>
    <row r="147957" x14ac:dyDescent="0.25"/>
    <row r="147958" x14ac:dyDescent="0.25"/>
    <row r="147959" x14ac:dyDescent="0.25"/>
    <row r="147960" x14ac:dyDescent="0.25"/>
    <row r="147961" x14ac:dyDescent="0.25"/>
    <row r="147962" x14ac:dyDescent="0.25"/>
    <row r="147963" x14ac:dyDescent="0.25"/>
    <row r="147964" x14ac:dyDescent="0.25"/>
    <row r="147965" x14ac:dyDescent="0.25"/>
    <row r="147966" x14ac:dyDescent="0.25"/>
    <row r="147967" x14ac:dyDescent="0.25"/>
    <row r="147968" x14ac:dyDescent="0.25"/>
    <row r="147969" x14ac:dyDescent="0.25"/>
    <row r="147970" x14ac:dyDescent="0.25"/>
    <row r="147971" x14ac:dyDescent="0.25"/>
    <row r="147972" x14ac:dyDescent="0.25"/>
    <row r="147973" x14ac:dyDescent="0.25"/>
    <row r="147974" x14ac:dyDescent="0.25"/>
    <row r="147975" x14ac:dyDescent="0.25"/>
    <row r="147976" x14ac:dyDescent="0.25"/>
    <row r="147977" x14ac:dyDescent="0.25"/>
    <row r="147978" x14ac:dyDescent="0.25"/>
    <row r="147979" x14ac:dyDescent="0.25"/>
    <row r="147980" x14ac:dyDescent="0.25"/>
    <row r="147981" x14ac:dyDescent="0.25"/>
    <row r="147982" x14ac:dyDescent="0.25"/>
    <row r="147983" x14ac:dyDescent="0.25"/>
    <row r="147984" x14ac:dyDescent="0.25"/>
    <row r="147985" x14ac:dyDescent="0.25"/>
    <row r="147986" x14ac:dyDescent="0.25"/>
    <row r="147987" x14ac:dyDescent="0.25"/>
    <row r="147988" x14ac:dyDescent="0.25"/>
    <row r="147989" x14ac:dyDescent="0.25"/>
    <row r="147990" x14ac:dyDescent="0.25"/>
    <row r="147991" x14ac:dyDescent="0.25"/>
    <row r="147992" x14ac:dyDescent="0.25"/>
    <row r="147993" x14ac:dyDescent="0.25"/>
    <row r="147994" x14ac:dyDescent="0.25"/>
    <row r="147995" x14ac:dyDescent="0.25"/>
    <row r="147996" x14ac:dyDescent="0.25"/>
    <row r="147997" x14ac:dyDescent="0.25"/>
    <row r="147998" x14ac:dyDescent="0.25"/>
    <row r="147999" x14ac:dyDescent="0.25"/>
    <row r="148000" x14ac:dyDescent="0.25"/>
    <row r="148001" x14ac:dyDescent="0.25"/>
    <row r="148002" x14ac:dyDescent="0.25"/>
    <row r="148003" x14ac:dyDescent="0.25"/>
    <row r="148004" x14ac:dyDescent="0.25"/>
    <row r="148005" x14ac:dyDescent="0.25"/>
    <row r="148006" x14ac:dyDescent="0.25"/>
    <row r="148007" x14ac:dyDescent="0.25"/>
    <row r="148008" x14ac:dyDescent="0.25"/>
    <row r="148009" x14ac:dyDescent="0.25"/>
    <row r="148010" x14ac:dyDescent="0.25"/>
    <row r="148011" x14ac:dyDescent="0.25"/>
    <row r="148012" x14ac:dyDescent="0.25"/>
    <row r="148013" x14ac:dyDescent="0.25"/>
    <row r="148014" x14ac:dyDescent="0.25"/>
    <row r="148015" x14ac:dyDescent="0.25"/>
    <row r="148016" x14ac:dyDescent="0.25"/>
    <row r="148017" x14ac:dyDescent="0.25"/>
    <row r="148018" x14ac:dyDescent="0.25"/>
    <row r="148019" x14ac:dyDescent="0.25"/>
    <row r="148020" x14ac:dyDescent="0.25"/>
    <row r="148021" x14ac:dyDescent="0.25"/>
    <row r="148022" x14ac:dyDescent="0.25"/>
    <row r="148023" x14ac:dyDescent="0.25"/>
    <row r="148024" x14ac:dyDescent="0.25"/>
    <row r="148025" x14ac:dyDescent="0.25"/>
    <row r="148026" x14ac:dyDescent="0.25"/>
    <row r="148027" x14ac:dyDescent="0.25"/>
    <row r="148028" x14ac:dyDescent="0.25"/>
    <row r="148029" x14ac:dyDescent="0.25"/>
    <row r="148030" x14ac:dyDescent="0.25"/>
    <row r="148031" x14ac:dyDescent="0.25"/>
    <row r="148032" x14ac:dyDescent="0.25"/>
    <row r="148033" x14ac:dyDescent="0.25"/>
    <row r="148034" x14ac:dyDescent="0.25"/>
    <row r="148035" x14ac:dyDescent="0.25"/>
    <row r="148036" x14ac:dyDescent="0.25"/>
    <row r="148037" x14ac:dyDescent="0.25"/>
    <row r="148038" x14ac:dyDescent="0.25"/>
    <row r="148039" x14ac:dyDescent="0.25"/>
    <row r="148040" x14ac:dyDescent="0.25"/>
    <row r="148041" x14ac:dyDescent="0.25"/>
    <row r="148042" x14ac:dyDescent="0.25"/>
    <row r="148043" x14ac:dyDescent="0.25"/>
    <row r="148044" x14ac:dyDescent="0.25"/>
    <row r="148045" x14ac:dyDescent="0.25"/>
    <row r="148046" x14ac:dyDescent="0.25"/>
    <row r="148047" x14ac:dyDescent="0.25"/>
    <row r="148048" x14ac:dyDescent="0.25"/>
    <row r="148049" x14ac:dyDescent="0.25"/>
    <row r="148050" x14ac:dyDescent="0.25"/>
    <row r="148051" x14ac:dyDescent="0.25"/>
    <row r="148052" x14ac:dyDescent="0.25"/>
    <row r="148053" x14ac:dyDescent="0.25"/>
    <row r="148054" x14ac:dyDescent="0.25"/>
    <row r="148055" x14ac:dyDescent="0.25"/>
    <row r="148056" x14ac:dyDescent="0.25"/>
    <row r="148057" x14ac:dyDescent="0.25"/>
    <row r="148058" x14ac:dyDescent="0.25"/>
    <row r="148059" x14ac:dyDescent="0.25"/>
    <row r="148060" x14ac:dyDescent="0.25"/>
    <row r="148061" x14ac:dyDescent="0.25"/>
    <row r="148062" x14ac:dyDescent="0.25"/>
    <row r="148063" x14ac:dyDescent="0.25"/>
    <row r="148064" x14ac:dyDescent="0.25"/>
    <row r="148065" x14ac:dyDescent="0.25"/>
    <row r="148066" x14ac:dyDescent="0.25"/>
    <row r="148067" x14ac:dyDescent="0.25"/>
    <row r="148068" x14ac:dyDescent="0.25"/>
    <row r="148069" x14ac:dyDescent="0.25"/>
    <row r="148070" x14ac:dyDescent="0.25"/>
    <row r="148071" x14ac:dyDescent="0.25"/>
    <row r="148072" x14ac:dyDescent="0.25"/>
    <row r="148073" x14ac:dyDescent="0.25"/>
    <row r="148074" x14ac:dyDescent="0.25"/>
    <row r="148075" x14ac:dyDescent="0.25"/>
    <row r="148076" x14ac:dyDescent="0.25"/>
    <row r="148077" x14ac:dyDescent="0.25"/>
    <row r="148078" x14ac:dyDescent="0.25"/>
    <row r="148079" x14ac:dyDescent="0.25"/>
    <row r="148080" x14ac:dyDescent="0.25"/>
    <row r="148081" x14ac:dyDescent="0.25"/>
    <row r="148082" x14ac:dyDescent="0.25"/>
    <row r="148083" x14ac:dyDescent="0.25"/>
    <row r="148084" x14ac:dyDescent="0.25"/>
    <row r="148085" x14ac:dyDescent="0.25"/>
    <row r="148086" x14ac:dyDescent="0.25"/>
    <row r="148087" x14ac:dyDescent="0.25"/>
    <row r="148088" x14ac:dyDescent="0.25"/>
    <row r="148089" x14ac:dyDescent="0.25"/>
    <row r="148090" x14ac:dyDescent="0.25"/>
    <row r="148091" x14ac:dyDescent="0.25"/>
    <row r="148092" x14ac:dyDescent="0.25"/>
    <row r="148093" x14ac:dyDescent="0.25"/>
    <row r="148094" x14ac:dyDescent="0.25"/>
    <row r="148095" x14ac:dyDescent="0.25"/>
    <row r="148096" x14ac:dyDescent="0.25"/>
    <row r="148097" x14ac:dyDescent="0.25"/>
    <row r="148098" x14ac:dyDescent="0.25"/>
    <row r="148099" x14ac:dyDescent="0.25"/>
    <row r="148100" x14ac:dyDescent="0.25"/>
    <row r="148101" x14ac:dyDescent="0.25"/>
    <row r="148102" x14ac:dyDescent="0.25"/>
    <row r="148103" x14ac:dyDescent="0.25"/>
    <row r="148104" x14ac:dyDescent="0.25"/>
    <row r="148105" x14ac:dyDescent="0.25"/>
    <row r="148106" x14ac:dyDescent="0.25"/>
    <row r="148107" x14ac:dyDescent="0.25"/>
    <row r="148108" x14ac:dyDescent="0.25"/>
    <row r="148109" x14ac:dyDescent="0.25"/>
    <row r="148110" x14ac:dyDescent="0.25"/>
    <row r="148111" x14ac:dyDescent="0.25"/>
    <row r="148112" x14ac:dyDescent="0.25"/>
    <row r="148113" x14ac:dyDescent="0.25"/>
    <row r="148114" x14ac:dyDescent="0.25"/>
    <row r="148115" x14ac:dyDescent="0.25"/>
    <row r="148116" x14ac:dyDescent="0.25"/>
    <row r="148117" x14ac:dyDescent="0.25"/>
    <row r="148118" x14ac:dyDescent="0.25"/>
    <row r="148119" x14ac:dyDescent="0.25"/>
    <row r="148120" x14ac:dyDescent="0.25"/>
    <row r="148121" x14ac:dyDescent="0.25"/>
    <row r="148122" x14ac:dyDescent="0.25"/>
    <row r="148123" x14ac:dyDescent="0.25"/>
    <row r="148124" x14ac:dyDescent="0.25"/>
    <row r="148125" x14ac:dyDescent="0.25"/>
    <row r="148126" x14ac:dyDescent="0.25"/>
    <row r="148127" x14ac:dyDescent="0.25"/>
    <row r="148128" x14ac:dyDescent="0.25"/>
    <row r="148129" x14ac:dyDescent="0.25"/>
    <row r="148130" x14ac:dyDescent="0.25"/>
    <row r="148131" x14ac:dyDescent="0.25"/>
    <row r="148132" x14ac:dyDescent="0.25"/>
    <row r="148133" x14ac:dyDescent="0.25"/>
    <row r="148134" x14ac:dyDescent="0.25"/>
    <row r="148135" x14ac:dyDescent="0.25"/>
    <row r="148136" x14ac:dyDescent="0.25"/>
    <row r="148137" x14ac:dyDescent="0.25"/>
    <row r="148138" x14ac:dyDescent="0.25"/>
    <row r="148139" x14ac:dyDescent="0.25"/>
    <row r="148140" x14ac:dyDescent="0.25"/>
    <row r="148141" x14ac:dyDescent="0.25"/>
    <row r="148142" x14ac:dyDescent="0.25"/>
    <row r="148143" x14ac:dyDescent="0.25"/>
    <row r="148144" x14ac:dyDescent="0.25"/>
    <row r="148145" x14ac:dyDescent="0.25"/>
    <row r="148146" x14ac:dyDescent="0.25"/>
    <row r="148147" x14ac:dyDescent="0.25"/>
    <row r="148148" x14ac:dyDescent="0.25"/>
    <row r="148149" x14ac:dyDescent="0.25"/>
    <row r="148150" x14ac:dyDescent="0.25"/>
    <row r="148151" x14ac:dyDescent="0.25"/>
    <row r="148152" x14ac:dyDescent="0.25"/>
    <row r="148153" x14ac:dyDescent="0.25"/>
    <row r="148154" x14ac:dyDescent="0.25"/>
    <row r="148155" x14ac:dyDescent="0.25"/>
    <row r="148156" x14ac:dyDescent="0.25"/>
    <row r="148157" x14ac:dyDescent="0.25"/>
    <row r="148158" x14ac:dyDescent="0.25"/>
    <row r="148159" x14ac:dyDescent="0.25"/>
    <row r="148160" x14ac:dyDescent="0.25"/>
    <row r="148161" x14ac:dyDescent="0.25"/>
    <row r="148162" x14ac:dyDescent="0.25"/>
    <row r="148163" x14ac:dyDescent="0.25"/>
    <row r="148164" x14ac:dyDescent="0.25"/>
    <row r="148165" x14ac:dyDescent="0.25"/>
    <row r="148166" x14ac:dyDescent="0.25"/>
    <row r="148167" x14ac:dyDescent="0.25"/>
    <row r="148168" x14ac:dyDescent="0.25"/>
    <row r="148169" x14ac:dyDescent="0.25"/>
    <row r="148170" x14ac:dyDescent="0.25"/>
    <row r="148171" x14ac:dyDescent="0.25"/>
    <row r="148172" x14ac:dyDescent="0.25"/>
    <row r="148173" x14ac:dyDescent="0.25"/>
    <row r="148174" x14ac:dyDescent="0.25"/>
    <row r="148175" x14ac:dyDescent="0.25"/>
    <row r="148176" x14ac:dyDescent="0.25"/>
    <row r="148177" x14ac:dyDescent="0.25"/>
    <row r="148178" x14ac:dyDescent="0.25"/>
    <row r="148179" x14ac:dyDescent="0.25"/>
    <row r="148180" x14ac:dyDescent="0.25"/>
    <row r="148181" x14ac:dyDescent="0.25"/>
    <row r="148182" x14ac:dyDescent="0.25"/>
    <row r="148183" x14ac:dyDescent="0.25"/>
    <row r="148184" x14ac:dyDescent="0.25"/>
    <row r="148185" x14ac:dyDescent="0.25"/>
    <row r="148186" x14ac:dyDescent="0.25"/>
    <row r="148187" x14ac:dyDescent="0.25"/>
    <row r="148188" x14ac:dyDescent="0.25"/>
    <row r="148189" x14ac:dyDescent="0.25"/>
    <row r="148190" x14ac:dyDescent="0.25"/>
    <row r="148191" x14ac:dyDescent="0.25"/>
    <row r="148192" x14ac:dyDescent="0.25"/>
    <row r="148193" x14ac:dyDescent="0.25"/>
    <row r="148194" x14ac:dyDescent="0.25"/>
    <row r="148195" x14ac:dyDescent="0.25"/>
    <row r="148196" x14ac:dyDescent="0.25"/>
    <row r="148197" x14ac:dyDescent="0.25"/>
    <row r="148198" x14ac:dyDescent="0.25"/>
    <row r="148199" x14ac:dyDescent="0.25"/>
    <row r="148200" x14ac:dyDescent="0.25"/>
    <row r="148201" x14ac:dyDescent="0.25"/>
    <row r="148202" x14ac:dyDescent="0.25"/>
    <row r="148203" x14ac:dyDescent="0.25"/>
    <row r="148204" x14ac:dyDescent="0.25"/>
    <row r="148205" x14ac:dyDescent="0.25"/>
    <row r="148206" x14ac:dyDescent="0.25"/>
    <row r="148207" x14ac:dyDescent="0.25"/>
    <row r="148208" x14ac:dyDescent="0.25"/>
    <row r="148209" x14ac:dyDescent="0.25"/>
    <row r="148210" x14ac:dyDescent="0.25"/>
    <row r="148211" x14ac:dyDescent="0.25"/>
    <row r="148212" x14ac:dyDescent="0.25"/>
    <row r="148213" x14ac:dyDescent="0.25"/>
    <row r="148214" x14ac:dyDescent="0.25"/>
    <row r="148215" x14ac:dyDescent="0.25"/>
    <row r="148216" x14ac:dyDescent="0.25"/>
    <row r="148217" x14ac:dyDescent="0.25"/>
    <row r="148218" x14ac:dyDescent="0.25"/>
    <row r="148219" x14ac:dyDescent="0.25"/>
    <row r="148220" x14ac:dyDescent="0.25"/>
    <row r="148221" x14ac:dyDescent="0.25"/>
    <row r="148222" x14ac:dyDescent="0.25"/>
    <row r="148223" x14ac:dyDescent="0.25"/>
    <row r="148224" x14ac:dyDescent="0.25"/>
    <row r="148225" x14ac:dyDescent="0.25"/>
    <row r="148226" x14ac:dyDescent="0.25"/>
    <row r="148227" x14ac:dyDescent="0.25"/>
    <row r="148228" x14ac:dyDescent="0.25"/>
    <row r="148229" x14ac:dyDescent="0.25"/>
    <row r="148230" x14ac:dyDescent="0.25"/>
    <row r="148231" x14ac:dyDescent="0.25"/>
    <row r="148232" x14ac:dyDescent="0.25"/>
    <row r="148233" x14ac:dyDescent="0.25"/>
    <row r="148234" x14ac:dyDescent="0.25"/>
    <row r="148235" x14ac:dyDescent="0.25"/>
    <row r="148236" x14ac:dyDescent="0.25"/>
    <row r="148237" x14ac:dyDescent="0.25"/>
    <row r="148238" x14ac:dyDescent="0.25"/>
    <row r="148239" x14ac:dyDescent="0.25"/>
    <row r="148240" x14ac:dyDescent="0.25"/>
    <row r="148241" x14ac:dyDescent="0.25"/>
    <row r="148242" x14ac:dyDescent="0.25"/>
    <row r="148243" x14ac:dyDescent="0.25"/>
    <row r="148244" x14ac:dyDescent="0.25"/>
    <row r="148245" x14ac:dyDescent="0.25"/>
    <row r="148246" x14ac:dyDescent="0.25"/>
    <row r="148247" x14ac:dyDescent="0.25"/>
    <row r="148248" x14ac:dyDescent="0.25"/>
    <row r="148249" x14ac:dyDescent="0.25"/>
    <row r="148250" x14ac:dyDescent="0.25"/>
    <row r="148251" x14ac:dyDescent="0.25"/>
    <row r="148252" x14ac:dyDescent="0.25"/>
    <row r="148253" x14ac:dyDescent="0.25"/>
    <row r="148254" x14ac:dyDescent="0.25"/>
    <row r="148255" x14ac:dyDescent="0.25"/>
    <row r="148256" x14ac:dyDescent="0.25"/>
    <row r="148257" x14ac:dyDescent="0.25"/>
    <row r="148258" x14ac:dyDescent="0.25"/>
    <row r="148259" x14ac:dyDescent="0.25"/>
    <row r="148260" x14ac:dyDescent="0.25"/>
    <row r="148261" x14ac:dyDescent="0.25"/>
    <row r="148262" x14ac:dyDescent="0.25"/>
    <row r="148263" x14ac:dyDescent="0.25"/>
    <row r="148264" x14ac:dyDescent="0.25"/>
    <row r="148265" x14ac:dyDescent="0.25"/>
    <row r="148266" x14ac:dyDescent="0.25"/>
    <row r="148267" x14ac:dyDescent="0.25"/>
    <row r="148268" x14ac:dyDescent="0.25"/>
    <row r="148269" x14ac:dyDescent="0.25"/>
    <row r="148270" x14ac:dyDescent="0.25"/>
    <row r="148271" x14ac:dyDescent="0.25"/>
    <row r="148272" x14ac:dyDescent="0.25"/>
    <row r="148273" x14ac:dyDescent="0.25"/>
    <row r="148274" x14ac:dyDescent="0.25"/>
    <row r="148275" x14ac:dyDescent="0.25"/>
    <row r="148276" x14ac:dyDescent="0.25"/>
    <row r="148277" x14ac:dyDescent="0.25"/>
    <row r="148278" x14ac:dyDescent="0.25"/>
    <row r="148279" x14ac:dyDescent="0.25"/>
    <row r="148280" x14ac:dyDescent="0.25"/>
    <row r="148281" x14ac:dyDescent="0.25"/>
    <row r="148282" x14ac:dyDescent="0.25"/>
    <row r="148283" x14ac:dyDescent="0.25"/>
    <row r="148284" x14ac:dyDescent="0.25"/>
    <row r="148285" x14ac:dyDescent="0.25"/>
    <row r="148286" x14ac:dyDescent="0.25"/>
    <row r="148287" x14ac:dyDescent="0.25"/>
    <row r="148288" x14ac:dyDescent="0.25"/>
    <row r="148289" x14ac:dyDescent="0.25"/>
    <row r="148290" x14ac:dyDescent="0.25"/>
    <row r="148291" x14ac:dyDescent="0.25"/>
    <row r="148292" x14ac:dyDescent="0.25"/>
    <row r="148293" x14ac:dyDescent="0.25"/>
    <row r="148294" x14ac:dyDescent="0.25"/>
    <row r="148295" x14ac:dyDescent="0.25"/>
    <row r="148296" x14ac:dyDescent="0.25"/>
    <row r="148297" x14ac:dyDescent="0.25"/>
    <row r="148298" x14ac:dyDescent="0.25"/>
    <row r="148299" x14ac:dyDescent="0.25"/>
    <row r="148300" x14ac:dyDescent="0.25"/>
    <row r="148301" x14ac:dyDescent="0.25"/>
    <row r="148302" x14ac:dyDescent="0.25"/>
    <row r="148303" x14ac:dyDescent="0.25"/>
    <row r="148304" x14ac:dyDescent="0.25"/>
    <row r="148305" x14ac:dyDescent="0.25"/>
    <row r="148306" x14ac:dyDescent="0.25"/>
    <row r="148307" x14ac:dyDescent="0.25"/>
    <row r="148308" x14ac:dyDescent="0.25"/>
    <row r="148309" x14ac:dyDescent="0.25"/>
    <row r="148310" x14ac:dyDescent="0.25"/>
    <row r="148311" x14ac:dyDescent="0.25"/>
    <row r="148312" x14ac:dyDescent="0.25"/>
    <row r="148313" x14ac:dyDescent="0.25"/>
    <row r="148314" x14ac:dyDescent="0.25"/>
    <row r="148315" x14ac:dyDescent="0.25"/>
    <row r="148316" x14ac:dyDescent="0.25"/>
    <row r="148317" x14ac:dyDescent="0.25"/>
    <row r="148318" x14ac:dyDescent="0.25"/>
    <row r="148319" x14ac:dyDescent="0.25"/>
    <row r="148320" x14ac:dyDescent="0.25"/>
    <row r="148321" x14ac:dyDescent="0.25"/>
    <row r="148322" x14ac:dyDescent="0.25"/>
    <row r="148323" x14ac:dyDescent="0.25"/>
    <row r="148324" x14ac:dyDescent="0.25"/>
    <row r="148325" x14ac:dyDescent="0.25"/>
    <row r="148326" x14ac:dyDescent="0.25"/>
    <row r="148327" x14ac:dyDescent="0.25"/>
    <row r="148328" x14ac:dyDescent="0.25"/>
    <row r="148329" x14ac:dyDescent="0.25"/>
    <row r="148330" x14ac:dyDescent="0.25"/>
    <row r="148331" x14ac:dyDescent="0.25"/>
    <row r="148332" x14ac:dyDescent="0.25"/>
    <row r="148333" x14ac:dyDescent="0.25"/>
    <row r="148334" x14ac:dyDescent="0.25"/>
    <row r="148335" x14ac:dyDescent="0.25"/>
    <row r="148336" x14ac:dyDescent="0.25"/>
    <row r="148337" x14ac:dyDescent="0.25"/>
    <row r="148338" x14ac:dyDescent="0.25"/>
    <row r="148339" x14ac:dyDescent="0.25"/>
    <row r="148340" x14ac:dyDescent="0.25"/>
    <row r="148341" x14ac:dyDescent="0.25"/>
    <row r="148342" x14ac:dyDescent="0.25"/>
    <row r="148343" x14ac:dyDescent="0.25"/>
    <row r="148344" x14ac:dyDescent="0.25"/>
    <row r="148345" x14ac:dyDescent="0.25"/>
    <row r="148346" x14ac:dyDescent="0.25"/>
    <row r="148347" x14ac:dyDescent="0.25"/>
    <row r="148348" x14ac:dyDescent="0.25"/>
    <row r="148349" x14ac:dyDescent="0.25"/>
    <row r="148350" x14ac:dyDescent="0.25"/>
    <row r="148351" x14ac:dyDescent="0.25"/>
    <row r="148352" x14ac:dyDescent="0.25"/>
    <row r="148353" x14ac:dyDescent="0.25"/>
    <row r="148354" x14ac:dyDescent="0.25"/>
    <row r="148355" x14ac:dyDescent="0.25"/>
    <row r="148356" x14ac:dyDescent="0.25"/>
    <row r="148357" x14ac:dyDescent="0.25"/>
    <row r="148358" x14ac:dyDescent="0.25"/>
    <row r="148359" x14ac:dyDescent="0.25"/>
    <row r="148360" x14ac:dyDescent="0.25"/>
    <row r="148361" x14ac:dyDescent="0.25"/>
    <row r="148362" x14ac:dyDescent="0.25"/>
    <row r="148363" x14ac:dyDescent="0.25"/>
    <row r="148364" x14ac:dyDescent="0.25"/>
    <row r="148365" x14ac:dyDescent="0.25"/>
    <row r="148366" x14ac:dyDescent="0.25"/>
    <row r="148367" x14ac:dyDescent="0.25"/>
    <row r="148368" x14ac:dyDescent="0.25"/>
    <row r="148369" x14ac:dyDescent="0.25"/>
    <row r="148370" x14ac:dyDescent="0.25"/>
    <row r="148371" x14ac:dyDescent="0.25"/>
    <row r="148372" x14ac:dyDescent="0.25"/>
    <row r="148373" x14ac:dyDescent="0.25"/>
    <row r="148374" x14ac:dyDescent="0.25"/>
    <row r="148375" x14ac:dyDescent="0.25"/>
    <row r="148376" x14ac:dyDescent="0.25"/>
    <row r="148377" x14ac:dyDescent="0.25"/>
    <row r="148378" x14ac:dyDescent="0.25"/>
    <row r="148379" x14ac:dyDescent="0.25"/>
    <row r="148380" x14ac:dyDescent="0.25"/>
    <row r="148381" x14ac:dyDescent="0.25"/>
    <row r="148382" x14ac:dyDescent="0.25"/>
    <row r="148383" x14ac:dyDescent="0.25"/>
    <row r="148384" x14ac:dyDescent="0.25"/>
    <row r="148385" x14ac:dyDescent="0.25"/>
    <row r="148386" x14ac:dyDescent="0.25"/>
    <row r="148387" x14ac:dyDescent="0.25"/>
    <row r="148388" x14ac:dyDescent="0.25"/>
    <row r="148389" x14ac:dyDescent="0.25"/>
    <row r="148390" x14ac:dyDescent="0.25"/>
    <row r="148391" x14ac:dyDescent="0.25"/>
    <row r="148392" x14ac:dyDescent="0.25"/>
    <row r="148393" x14ac:dyDescent="0.25"/>
    <row r="148394" x14ac:dyDescent="0.25"/>
    <row r="148395" x14ac:dyDescent="0.25"/>
    <row r="148396" x14ac:dyDescent="0.25"/>
    <row r="148397" x14ac:dyDescent="0.25"/>
    <row r="148398" x14ac:dyDescent="0.25"/>
    <row r="148399" x14ac:dyDescent="0.25"/>
    <row r="148400" x14ac:dyDescent="0.25"/>
    <row r="148401" x14ac:dyDescent="0.25"/>
    <row r="148402" x14ac:dyDescent="0.25"/>
    <row r="148403" x14ac:dyDescent="0.25"/>
    <row r="148404" x14ac:dyDescent="0.25"/>
    <row r="148405" x14ac:dyDescent="0.25"/>
    <row r="148406" x14ac:dyDescent="0.25"/>
    <row r="148407" x14ac:dyDescent="0.25"/>
    <row r="148408" x14ac:dyDescent="0.25"/>
    <row r="148409" x14ac:dyDescent="0.25"/>
    <row r="148410" x14ac:dyDescent="0.25"/>
    <row r="148411" x14ac:dyDescent="0.25"/>
    <row r="148412" x14ac:dyDescent="0.25"/>
    <row r="148413" x14ac:dyDescent="0.25"/>
    <row r="148414" x14ac:dyDescent="0.25"/>
    <row r="148415" x14ac:dyDescent="0.25"/>
    <row r="148416" x14ac:dyDescent="0.25"/>
    <row r="148417" x14ac:dyDescent="0.25"/>
    <row r="148418" x14ac:dyDescent="0.25"/>
    <row r="148419" x14ac:dyDescent="0.25"/>
    <row r="148420" x14ac:dyDescent="0.25"/>
    <row r="148421" x14ac:dyDescent="0.25"/>
    <row r="148422" x14ac:dyDescent="0.25"/>
    <row r="148423" x14ac:dyDescent="0.25"/>
    <row r="148424" x14ac:dyDescent="0.25"/>
    <row r="148425" x14ac:dyDescent="0.25"/>
    <row r="148426" x14ac:dyDescent="0.25"/>
    <row r="148427" x14ac:dyDescent="0.25"/>
    <row r="148428" x14ac:dyDescent="0.25"/>
    <row r="148429" x14ac:dyDescent="0.25"/>
    <row r="148430" x14ac:dyDescent="0.25"/>
    <row r="148431" x14ac:dyDescent="0.25"/>
    <row r="148432" x14ac:dyDescent="0.25"/>
    <row r="148433" x14ac:dyDescent="0.25"/>
    <row r="148434" x14ac:dyDescent="0.25"/>
    <row r="148435" x14ac:dyDescent="0.25"/>
    <row r="148436" x14ac:dyDescent="0.25"/>
    <row r="148437" x14ac:dyDescent="0.25"/>
    <row r="148438" x14ac:dyDescent="0.25"/>
    <row r="148439" x14ac:dyDescent="0.25"/>
    <row r="148440" x14ac:dyDescent="0.25"/>
    <row r="148441" x14ac:dyDescent="0.25"/>
    <row r="148442" x14ac:dyDescent="0.25"/>
    <row r="148443" x14ac:dyDescent="0.25"/>
    <row r="148444" x14ac:dyDescent="0.25"/>
    <row r="148445" x14ac:dyDescent="0.25"/>
    <row r="148446" x14ac:dyDescent="0.25"/>
    <row r="148447" x14ac:dyDescent="0.25"/>
    <row r="148448" x14ac:dyDescent="0.25"/>
    <row r="148449" x14ac:dyDescent="0.25"/>
    <row r="148450" x14ac:dyDescent="0.25"/>
    <row r="148451" x14ac:dyDescent="0.25"/>
    <row r="148452" x14ac:dyDescent="0.25"/>
    <row r="148453" x14ac:dyDescent="0.25"/>
    <row r="148454" x14ac:dyDescent="0.25"/>
    <row r="148455" x14ac:dyDescent="0.25"/>
    <row r="148456" x14ac:dyDescent="0.25"/>
    <row r="148457" x14ac:dyDescent="0.25"/>
    <row r="148458" x14ac:dyDescent="0.25"/>
    <row r="148459" x14ac:dyDescent="0.25"/>
    <row r="148460" x14ac:dyDescent="0.25"/>
    <row r="148461" x14ac:dyDescent="0.25"/>
    <row r="148462" x14ac:dyDescent="0.25"/>
    <row r="148463" x14ac:dyDescent="0.25"/>
    <row r="148464" x14ac:dyDescent="0.25"/>
    <row r="148465" x14ac:dyDescent="0.25"/>
    <row r="148466" x14ac:dyDescent="0.25"/>
    <row r="148467" x14ac:dyDescent="0.25"/>
    <row r="148468" x14ac:dyDescent="0.25"/>
    <row r="148469" x14ac:dyDescent="0.25"/>
    <row r="148470" x14ac:dyDescent="0.25"/>
    <row r="148471" x14ac:dyDescent="0.25"/>
    <row r="148472" x14ac:dyDescent="0.25"/>
    <row r="148473" x14ac:dyDescent="0.25"/>
    <row r="148474" x14ac:dyDescent="0.25"/>
    <row r="148475" x14ac:dyDescent="0.25"/>
    <row r="148476" x14ac:dyDescent="0.25"/>
    <row r="148477" x14ac:dyDescent="0.25"/>
    <row r="148478" x14ac:dyDescent="0.25"/>
    <row r="148479" x14ac:dyDescent="0.25"/>
    <row r="148480" x14ac:dyDescent="0.25"/>
    <row r="148481" x14ac:dyDescent="0.25"/>
    <row r="148482" x14ac:dyDescent="0.25"/>
    <row r="148483" x14ac:dyDescent="0.25"/>
    <row r="148484" x14ac:dyDescent="0.25"/>
    <row r="148485" x14ac:dyDescent="0.25"/>
    <row r="148486" x14ac:dyDescent="0.25"/>
    <row r="148487" x14ac:dyDescent="0.25"/>
    <row r="148488" x14ac:dyDescent="0.25"/>
    <row r="148489" x14ac:dyDescent="0.25"/>
    <row r="148490" x14ac:dyDescent="0.25"/>
    <row r="148491" x14ac:dyDescent="0.25"/>
    <row r="148492" x14ac:dyDescent="0.25"/>
    <row r="148493" x14ac:dyDescent="0.25"/>
    <row r="148494" x14ac:dyDescent="0.25"/>
    <row r="148495" x14ac:dyDescent="0.25"/>
    <row r="148496" x14ac:dyDescent="0.25"/>
    <row r="148497" x14ac:dyDescent="0.25"/>
    <row r="148498" x14ac:dyDescent="0.25"/>
    <row r="148499" x14ac:dyDescent="0.25"/>
    <row r="148500" x14ac:dyDescent="0.25"/>
    <row r="148501" x14ac:dyDescent="0.25"/>
    <row r="148502" x14ac:dyDescent="0.25"/>
    <row r="148503" x14ac:dyDescent="0.25"/>
    <row r="148504" x14ac:dyDescent="0.25"/>
    <row r="148505" x14ac:dyDescent="0.25"/>
    <row r="148506" x14ac:dyDescent="0.25"/>
    <row r="148507" x14ac:dyDescent="0.25"/>
    <row r="148508" x14ac:dyDescent="0.25"/>
    <row r="148509" x14ac:dyDescent="0.25"/>
    <row r="148510" x14ac:dyDescent="0.25"/>
    <row r="148511" x14ac:dyDescent="0.25"/>
    <row r="148512" x14ac:dyDescent="0.25"/>
    <row r="148513" x14ac:dyDescent="0.25"/>
    <row r="148514" x14ac:dyDescent="0.25"/>
    <row r="148515" x14ac:dyDescent="0.25"/>
    <row r="148516" x14ac:dyDescent="0.25"/>
    <row r="148517" x14ac:dyDescent="0.25"/>
    <row r="148518" x14ac:dyDescent="0.25"/>
    <row r="148519" x14ac:dyDescent="0.25"/>
    <row r="148520" x14ac:dyDescent="0.25"/>
    <row r="148521" x14ac:dyDescent="0.25"/>
    <row r="148522" x14ac:dyDescent="0.25"/>
    <row r="148523" x14ac:dyDescent="0.25"/>
    <row r="148524" x14ac:dyDescent="0.25"/>
    <row r="148525" x14ac:dyDescent="0.25"/>
    <row r="148526" x14ac:dyDescent="0.25"/>
    <row r="148527" x14ac:dyDescent="0.25"/>
    <row r="148528" x14ac:dyDescent="0.25"/>
    <row r="148529" x14ac:dyDescent="0.25"/>
    <row r="148530" x14ac:dyDescent="0.25"/>
    <row r="148531" x14ac:dyDescent="0.25"/>
    <row r="148532" x14ac:dyDescent="0.25"/>
    <row r="148533" x14ac:dyDescent="0.25"/>
    <row r="148534" x14ac:dyDescent="0.25"/>
    <row r="148535" x14ac:dyDescent="0.25"/>
    <row r="148536" x14ac:dyDescent="0.25"/>
    <row r="148537" x14ac:dyDescent="0.25"/>
    <row r="148538" x14ac:dyDescent="0.25"/>
    <row r="148539" x14ac:dyDescent="0.25"/>
    <row r="148540" x14ac:dyDescent="0.25"/>
    <row r="148541" x14ac:dyDescent="0.25"/>
    <row r="148542" x14ac:dyDescent="0.25"/>
    <row r="148543" x14ac:dyDescent="0.25"/>
    <row r="148544" x14ac:dyDescent="0.25"/>
    <row r="148545" x14ac:dyDescent="0.25"/>
    <row r="148546" x14ac:dyDescent="0.25"/>
    <row r="148547" x14ac:dyDescent="0.25"/>
    <row r="148548" x14ac:dyDescent="0.25"/>
    <row r="148549" x14ac:dyDescent="0.25"/>
    <row r="148550" x14ac:dyDescent="0.25"/>
    <row r="148551" x14ac:dyDescent="0.25"/>
    <row r="148552" x14ac:dyDescent="0.25"/>
    <row r="148553" x14ac:dyDescent="0.25"/>
    <row r="148554" x14ac:dyDescent="0.25"/>
    <row r="148555" x14ac:dyDescent="0.25"/>
    <row r="148556" x14ac:dyDescent="0.25"/>
    <row r="148557" x14ac:dyDescent="0.25"/>
    <row r="148558" x14ac:dyDescent="0.25"/>
    <row r="148559" x14ac:dyDescent="0.25"/>
    <row r="148560" x14ac:dyDescent="0.25"/>
    <row r="148561" x14ac:dyDescent="0.25"/>
    <row r="148562" x14ac:dyDescent="0.25"/>
    <row r="148563" x14ac:dyDescent="0.25"/>
    <row r="148564" x14ac:dyDescent="0.25"/>
    <row r="148565" x14ac:dyDescent="0.25"/>
    <row r="148566" x14ac:dyDescent="0.25"/>
    <row r="148567" x14ac:dyDescent="0.25"/>
    <row r="148568" x14ac:dyDescent="0.25"/>
    <row r="148569" x14ac:dyDescent="0.25"/>
    <row r="148570" x14ac:dyDescent="0.25"/>
    <row r="148571" x14ac:dyDescent="0.25"/>
    <row r="148572" x14ac:dyDescent="0.25"/>
    <row r="148573" x14ac:dyDescent="0.25"/>
    <row r="148574" x14ac:dyDescent="0.25"/>
    <row r="148575" x14ac:dyDescent="0.25"/>
    <row r="148576" x14ac:dyDescent="0.25"/>
    <row r="148577" x14ac:dyDescent="0.25"/>
    <row r="148578" x14ac:dyDescent="0.25"/>
    <row r="148579" x14ac:dyDescent="0.25"/>
    <row r="148580" x14ac:dyDescent="0.25"/>
    <row r="148581" x14ac:dyDescent="0.25"/>
    <row r="148582" x14ac:dyDescent="0.25"/>
    <row r="148583" x14ac:dyDescent="0.25"/>
    <row r="148584" x14ac:dyDescent="0.25"/>
    <row r="148585" x14ac:dyDescent="0.25"/>
    <row r="148586" x14ac:dyDescent="0.25"/>
    <row r="148587" x14ac:dyDescent="0.25"/>
    <row r="148588" x14ac:dyDescent="0.25"/>
    <row r="148589" x14ac:dyDescent="0.25"/>
    <row r="148590" x14ac:dyDescent="0.25"/>
    <row r="148591" x14ac:dyDescent="0.25"/>
    <row r="148592" x14ac:dyDescent="0.25"/>
    <row r="148593" x14ac:dyDescent="0.25"/>
    <row r="148594" x14ac:dyDescent="0.25"/>
    <row r="148595" x14ac:dyDescent="0.25"/>
    <row r="148596" x14ac:dyDescent="0.25"/>
    <row r="148597" x14ac:dyDescent="0.25"/>
    <row r="148598" x14ac:dyDescent="0.25"/>
    <row r="148599" x14ac:dyDescent="0.25"/>
    <row r="148600" x14ac:dyDescent="0.25"/>
    <row r="148601" x14ac:dyDescent="0.25"/>
    <row r="148602" x14ac:dyDescent="0.25"/>
    <row r="148603" x14ac:dyDescent="0.25"/>
    <row r="148604" x14ac:dyDescent="0.25"/>
    <row r="148605" x14ac:dyDescent="0.25"/>
    <row r="148606" x14ac:dyDescent="0.25"/>
    <row r="148607" x14ac:dyDescent="0.25"/>
    <row r="148608" x14ac:dyDescent="0.25"/>
    <row r="148609" x14ac:dyDescent="0.25"/>
    <row r="148610" x14ac:dyDescent="0.25"/>
    <row r="148611" x14ac:dyDescent="0.25"/>
    <row r="148612" x14ac:dyDescent="0.25"/>
    <row r="148613" x14ac:dyDescent="0.25"/>
    <row r="148614" x14ac:dyDescent="0.25"/>
    <row r="148615" x14ac:dyDescent="0.25"/>
    <row r="148616" x14ac:dyDescent="0.25"/>
    <row r="148617" x14ac:dyDescent="0.25"/>
    <row r="148618" x14ac:dyDescent="0.25"/>
    <row r="148619" x14ac:dyDescent="0.25"/>
    <row r="148620" x14ac:dyDescent="0.25"/>
    <row r="148621" x14ac:dyDescent="0.25"/>
    <row r="148622" x14ac:dyDescent="0.25"/>
    <row r="148623" x14ac:dyDescent="0.25"/>
    <row r="148624" x14ac:dyDescent="0.25"/>
    <row r="148625" x14ac:dyDescent="0.25"/>
    <row r="148626" x14ac:dyDescent="0.25"/>
    <row r="148627" x14ac:dyDescent="0.25"/>
    <row r="148628" x14ac:dyDescent="0.25"/>
    <row r="148629" x14ac:dyDescent="0.25"/>
    <row r="148630" x14ac:dyDescent="0.25"/>
    <row r="148631" x14ac:dyDescent="0.25"/>
    <row r="148632" x14ac:dyDescent="0.25"/>
    <row r="148633" x14ac:dyDescent="0.25"/>
    <row r="148634" x14ac:dyDescent="0.25"/>
    <row r="148635" x14ac:dyDescent="0.25"/>
    <row r="148636" x14ac:dyDescent="0.25"/>
    <row r="148637" x14ac:dyDescent="0.25"/>
    <row r="148638" x14ac:dyDescent="0.25"/>
    <row r="148639" x14ac:dyDescent="0.25"/>
    <row r="148640" x14ac:dyDescent="0.25"/>
    <row r="148641" x14ac:dyDescent="0.25"/>
    <row r="148642" x14ac:dyDescent="0.25"/>
    <row r="148643" x14ac:dyDescent="0.25"/>
    <row r="148644" x14ac:dyDescent="0.25"/>
    <row r="148645" x14ac:dyDescent="0.25"/>
    <row r="148646" x14ac:dyDescent="0.25"/>
    <row r="148647" x14ac:dyDescent="0.25"/>
    <row r="148648" x14ac:dyDescent="0.25"/>
    <row r="148649" x14ac:dyDescent="0.25"/>
    <row r="148650" x14ac:dyDescent="0.25"/>
    <row r="148651" x14ac:dyDescent="0.25"/>
    <row r="148652" x14ac:dyDescent="0.25"/>
    <row r="148653" x14ac:dyDescent="0.25"/>
    <row r="148654" x14ac:dyDescent="0.25"/>
    <row r="148655" x14ac:dyDescent="0.25"/>
    <row r="148656" x14ac:dyDescent="0.25"/>
    <row r="148657" x14ac:dyDescent="0.25"/>
    <row r="148658" x14ac:dyDescent="0.25"/>
    <row r="148659" x14ac:dyDescent="0.25"/>
    <row r="148660" x14ac:dyDescent="0.25"/>
    <row r="148661" x14ac:dyDescent="0.25"/>
    <row r="148662" x14ac:dyDescent="0.25"/>
    <row r="148663" x14ac:dyDescent="0.25"/>
    <row r="148664" x14ac:dyDescent="0.25"/>
    <row r="148665" x14ac:dyDescent="0.25"/>
    <row r="148666" x14ac:dyDescent="0.25"/>
    <row r="148667" x14ac:dyDescent="0.25"/>
    <row r="148668" x14ac:dyDescent="0.25"/>
    <row r="148669" x14ac:dyDescent="0.25"/>
    <row r="148670" x14ac:dyDescent="0.25"/>
    <row r="148671" x14ac:dyDescent="0.25"/>
    <row r="148672" x14ac:dyDescent="0.25"/>
    <row r="148673" x14ac:dyDescent="0.25"/>
    <row r="148674" x14ac:dyDescent="0.25"/>
    <row r="148675" x14ac:dyDescent="0.25"/>
    <row r="148676" x14ac:dyDescent="0.25"/>
    <row r="148677" x14ac:dyDescent="0.25"/>
    <row r="148678" x14ac:dyDescent="0.25"/>
    <row r="148679" x14ac:dyDescent="0.25"/>
    <row r="148680" x14ac:dyDescent="0.25"/>
    <row r="148681" x14ac:dyDescent="0.25"/>
    <row r="148682" x14ac:dyDescent="0.25"/>
    <row r="148683" x14ac:dyDescent="0.25"/>
    <row r="148684" x14ac:dyDescent="0.25"/>
    <row r="148685" x14ac:dyDescent="0.25"/>
    <row r="148686" x14ac:dyDescent="0.25"/>
    <row r="148687" x14ac:dyDescent="0.25"/>
    <row r="148688" x14ac:dyDescent="0.25"/>
    <row r="148689" x14ac:dyDescent="0.25"/>
    <row r="148690" x14ac:dyDescent="0.25"/>
    <row r="148691" x14ac:dyDescent="0.25"/>
    <row r="148692" x14ac:dyDescent="0.25"/>
    <row r="148693" x14ac:dyDescent="0.25"/>
    <row r="148694" x14ac:dyDescent="0.25"/>
    <row r="148695" x14ac:dyDescent="0.25"/>
    <row r="148696" x14ac:dyDescent="0.25"/>
    <row r="148697" x14ac:dyDescent="0.25"/>
    <row r="148698" x14ac:dyDescent="0.25"/>
    <row r="148699" x14ac:dyDescent="0.25"/>
    <row r="148700" x14ac:dyDescent="0.25"/>
    <row r="148701" x14ac:dyDescent="0.25"/>
    <row r="148702" x14ac:dyDescent="0.25"/>
    <row r="148703" x14ac:dyDescent="0.25"/>
    <row r="148704" x14ac:dyDescent="0.25"/>
    <row r="148705" x14ac:dyDescent="0.25"/>
    <row r="148706" x14ac:dyDescent="0.25"/>
    <row r="148707" x14ac:dyDescent="0.25"/>
    <row r="148708" x14ac:dyDescent="0.25"/>
    <row r="148709" x14ac:dyDescent="0.25"/>
    <row r="148710" x14ac:dyDescent="0.25"/>
    <row r="148711" x14ac:dyDescent="0.25"/>
    <row r="148712" x14ac:dyDescent="0.25"/>
    <row r="148713" x14ac:dyDescent="0.25"/>
    <row r="148714" x14ac:dyDescent="0.25"/>
    <row r="148715" x14ac:dyDescent="0.25"/>
    <row r="148716" x14ac:dyDescent="0.25"/>
    <row r="148717" x14ac:dyDescent="0.25"/>
    <row r="148718" x14ac:dyDescent="0.25"/>
    <row r="148719" x14ac:dyDescent="0.25"/>
    <row r="148720" x14ac:dyDescent="0.25"/>
    <row r="148721" x14ac:dyDescent="0.25"/>
    <row r="148722" x14ac:dyDescent="0.25"/>
    <row r="148723" x14ac:dyDescent="0.25"/>
    <row r="148724" x14ac:dyDescent="0.25"/>
    <row r="148725" x14ac:dyDescent="0.25"/>
    <row r="148726" x14ac:dyDescent="0.25"/>
    <row r="148727" x14ac:dyDescent="0.25"/>
    <row r="148728" x14ac:dyDescent="0.25"/>
    <row r="148729" x14ac:dyDescent="0.25"/>
    <row r="148730" x14ac:dyDescent="0.25"/>
    <row r="148731" x14ac:dyDescent="0.25"/>
    <row r="148732" x14ac:dyDescent="0.25"/>
    <row r="148733" x14ac:dyDescent="0.25"/>
    <row r="148734" x14ac:dyDescent="0.25"/>
    <row r="148735" x14ac:dyDescent="0.25"/>
    <row r="148736" x14ac:dyDescent="0.25"/>
    <row r="148737" x14ac:dyDescent="0.25"/>
    <row r="148738" x14ac:dyDescent="0.25"/>
    <row r="148739" x14ac:dyDescent="0.25"/>
    <row r="148740" x14ac:dyDescent="0.25"/>
    <row r="148741" x14ac:dyDescent="0.25"/>
    <row r="148742" x14ac:dyDescent="0.25"/>
    <row r="148743" x14ac:dyDescent="0.25"/>
    <row r="148744" x14ac:dyDescent="0.25"/>
    <row r="148745" x14ac:dyDescent="0.25"/>
    <row r="148746" x14ac:dyDescent="0.25"/>
    <row r="148747" x14ac:dyDescent="0.25"/>
    <row r="148748" x14ac:dyDescent="0.25"/>
    <row r="148749" x14ac:dyDescent="0.25"/>
    <row r="148750" x14ac:dyDescent="0.25"/>
    <row r="148751" x14ac:dyDescent="0.25"/>
    <row r="148752" x14ac:dyDescent="0.25"/>
    <row r="148753" x14ac:dyDescent="0.25"/>
    <row r="148754" x14ac:dyDescent="0.25"/>
    <row r="148755" x14ac:dyDescent="0.25"/>
    <row r="148756" x14ac:dyDescent="0.25"/>
    <row r="148757" x14ac:dyDescent="0.25"/>
    <row r="148758" x14ac:dyDescent="0.25"/>
    <row r="148759" x14ac:dyDescent="0.25"/>
    <row r="148760" x14ac:dyDescent="0.25"/>
    <row r="148761" x14ac:dyDescent="0.25"/>
    <row r="148762" x14ac:dyDescent="0.25"/>
    <row r="148763" x14ac:dyDescent="0.25"/>
    <row r="148764" x14ac:dyDescent="0.25"/>
    <row r="148765" x14ac:dyDescent="0.25"/>
    <row r="148766" x14ac:dyDescent="0.25"/>
    <row r="148767" x14ac:dyDescent="0.25"/>
    <row r="148768" x14ac:dyDescent="0.25"/>
    <row r="148769" x14ac:dyDescent="0.25"/>
    <row r="148770" x14ac:dyDescent="0.25"/>
    <row r="148771" x14ac:dyDescent="0.25"/>
    <row r="148772" x14ac:dyDescent="0.25"/>
    <row r="148773" x14ac:dyDescent="0.25"/>
    <row r="148774" x14ac:dyDescent="0.25"/>
    <row r="148775" x14ac:dyDescent="0.25"/>
    <row r="148776" x14ac:dyDescent="0.25"/>
    <row r="148777" x14ac:dyDescent="0.25"/>
    <row r="148778" x14ac:dyDescent="0.25"/>
    <row r="148779" x14ac:dyDescent="0.25"/>
    <row r="148780" x14ac:dyDescent="0.25"/>
    <row r="148781" x14ac:dyDescent="0.25"/>
    <row r="148782" x14ac:dyDescent="0.25"/>
    <row r="148783" x14ac:dyDescent="0.25"/>
    <row r="148784" x14ac:dyDescent="0.25"/>
    <row r="148785" x14ac:dyDescent="0.25"/>
    <row r="148786" x14ac:dyDescent="0.25"/>
    <row r="148787" x14ac:dyDescent="0.25"/>
    <row r="148788" x14ac:dyDescent="0.25"/>
    <row r="148789" x14ac:dyDescent="0.25"/>
    <row r="148790" x14ac:dyDescent="0.25"/>
    <row r="148791" x14ac:dyDescent="0.25"/>
    <row r="148792" x14ac:dyDescent="0.25"/>
    <row r="148793" x14ac:dyDescent="0.25"/>
    <row r="148794" x14ac:dyDescent="0.25"/>
    <row r="148795" x14ac:dyDescent="0.25"/>
    <row r="148796" x14ac:dyDescent="0.25"/>
    <row r="148797" x14ac:dyDescent="0.25"/>
    <row r="148798" x14ac:dyDescent="0.25"/>
    <row r="148799" x14ac:dyDescent="0.25"/>
    <row r="148800" x14ac:dyDescent="0.25"/>
    <row r="148801" x14ac:dyDescent="0.25"/>
    <row r="148802" x14ac:dyDescent="0.25"/>
    <row r="148803" x14ac:dyDescent="0.25"/>
    <row r="148804" x14ac:dyDescent="0.25"/>
    <row r="148805" x14ac:dyDescent="0.25"/>
    <row r="148806" x14ac:dyDescent="0.25"/>
    <row r="148807" x14ac:dyDescent="0.25"/>
    <row r="148808" x14ac:dyDescent="0.25"/>
    <row r="148809" x14ac:dyDescent="0.25"/>
    <row r="148810" x14ac:dyDescent="0.25"/>
    <row r="148811" x14ac:dyDescent="0.25"/>
    <row r="148812" x14ac:dyDescent="0.25"/>
    <row r="148813" x14ac:dyDescent="0.25"/>
    <row r="148814" x14ac:dyDescent="0.25"/>
    <row r="148815" x14ac:dyDescent="0.25"/>
    <row r="148816" x14ac:dyDescent="0.25"/>
    <row r="148817" x14ac:dyDescent="0.25"/>
    <row r="148818" x14ac:dyDescent="0.25"/>
    <row r="148819" x14ac:dyDescent="0.25"/>
    <row r="148820" x14ac:dyDescent="0.25"/>
    <row r="148821" x14ac:dyDescent="0.25"/>
    <row r="148822" x14ac:dyDescent="0.25"/>
    <row r="148823" x14ac:dyDescent="0.25"/>
    <row r="148824" x14ac:dyDescent="0.25"/>
    <row r="148825" x14ac:dyDescent="0.25"/>
    <row r="148826" x14ac:dyDescent="0.25"/>
    <row r="148827" x14ac:dyDescent="0.25"/>
    <row r="148828" x14ac:dyDescent="0.25"/>
    <row r="148829" x14ac:dyDescent="0.25"/>
    <row r="148830" x14ac:dyDescent="0.25"/>
    <row r="148831" x14ac:dyDescent="0.25"/>
    <row r="148832" x14ac:dyDescent="0.25"/>
    <row r="148833" x14ac:dyDescent="0.25"/>
    <row r="148834" x14ac:dyDescent="0.25"/>
    <row r="148835" x14ac:dyDescent="0.25"/>
    <row r="148836" x14ac:dyDescent="0.25"/>
    <row r="148837" x14ac:dyDescent="0.25"/>
    <row r="148838" x14ac:dyDescent="0.25"/>
    <row r="148839" x14ac:dyDescent="0.25"/>
    <row r="148840" x14ac:dyDescent="0.25"/>
    <row r="148841" x14ac:dyDescent="0.25"/>
    <row r="148842" x14ac:dyDescent="0.25"/>
    <row r="148843" x14ac:dyDescent="0.25"/>
    <row r="148844" x14ac:dyDescent="0.25"/>
    <row r="148845" x14ac:dyDescent="0.25"/>
    <row r="148846" x14ac:dyDescent="0.25"/>
    <row r="148847" x14ac:dyDescent="0.25"/>
    <row r="148848" x14ac:dyDescent="0.25"/>
    <row r="148849" x14ac:dyDescent="0.25"/>
    <row r="148850" x14ac:dyDescent="0.25"/>
    <row r="148851" x14ac:dyDescent="0.25"/>
    <row r="148852" x14ac:dyDescent="0.25"/>
    <row r="148853" x14ac:dyDescent="0.25"/>
    <row r="148854" x14ac:dyDescent="0.25"/>
    <row r="148855" x14ac:dyDescent="0.25"/>
    <row r="148856" x14ac:dyDescent="0.25"/>
    <row r="148857" x14ac:dyDescent="0.25"/>
    <row r="148858" x14ac:dyDescent="0.25"/>
    <row r="148859" x14ac:dyDescent="0.25"/>
    <row r="148860" x14ac:dyDescent="0.25"/>
    <row r="148861" x14ac:dyDescent="0.25"/>
    <row r="148862" x14ac:dyDescent="0.25"/>
    <row r="148863" x14ac:dyDescent="0.25"/>
    <row r="148864" x14ac:dyDescent="0.25"/>
    <row r="148865" x14ac:dyDescent="0.25"/>
    <row r="148866" x14ac:dyDescent="0.25"/>
    <row r="148867" x14ac:dyDescent="0.25"/>
    <row r="148868" x14ac:dyDescent="0.25"/>
    <row r="148869" x14ac:dyDescent="0.25"/>
    <row r="148870" x14ac:dyDescent="0.25"/>
    <row r="148871" x14ac:dyDescent="0.25"/>
    <row r="148872" x14ac:dyDescent="0.25"/>
    <row r="148873" x14ac:dyDescent="0.25"/>
    <row r="148874" x14ac:dyDescent="0.25"/>
    <row r="148875" x14ac:dyDescent="0.25"/>
    <row r="148876" x14ac:dyDescent="0.25"/>
    <row r="148877" x14ac:dyDescent="0.25"/>
    <row r="148878" x14ac:dyDescent="0.25"/>
    <row r="148879" x14ac:dyDescent="0.25"/>
    <row r="148880" x14ac:dyDescent="0.25"/>
    <row r="148881" x14ac:dyDescent="0.25"/>
    <row r="148882" x14ac:dyDescent="0.25"/>
    <row r="148883" x14ac:dyDescent="0.25"/>
    <row r="148884" x14ac:dyDescent="0.25"/>
    <row r="148885" x14ac:dyDescent="0.25"/>
    <row r="148886" x14ac:dyDescent="0.25"/>
    <row r="148887" x14ac:dyDescent="0.25"/>
    <row r="148888" x14ac:dyDescent="0.25"/>
    <row r="148889" x14ac:dyDescent="0.25"/>
    <row r="148890" x14ac:dyDescent="0.25"/>
    <row r="148891" x14ac:dyDescent="0.25"/>
    <row r="148892" x14ac:dyDescent="0.25"/>
    <row r="148893" x14ac:dyDescent="0.25"/>
    <row r="148894" x14ac:dyDescent="0.25"/>
    <row r="148895" x14ac:dyDescent="0.25"/>
    <row r="148896" x14ac:dyDescent="0.25"/>
    <row r="148897" x14ac:dyDescent="0.25"/>
    <row r="148898" x14ac:dyDescent="0.25"/>
    <row r="148899" x14ac:dyDescent="0.25"/>
    <row r="148900" x14ac:dyDescent="0.25"/>
    <row r="148901" x14ac:dyDescent="0.25"/>
    <row r="148902" x14ac:dyDescent="0.25"/>
    <row r="148903" x14ac:dyDescent="0.25"/>
    <row r="148904" x14ac:dyDescent="0.25"/>
    <row r="148905" x14ac:dyDescent="0.25"/>
    <row r="148906" x14ac:dyDescent="0.25"/>
    <row r="148907" x14ac:dyDescent="0.25"/>
    <row r="148908" x14ac:dyDescent="0.25"/>
    <row r="148909" x14ac:dyDescent="0.25"/>
    <row r="148910" x14ac:dyDescent="0.25"/>
    <row r="148911" x14ac:dyDescent="0.25"/>
    <row r="148912" x14ac:dyDescent="0.25"/>
    <row r="148913" x14ac:dyDescent="0.25"/>
    <row r="148914" x14ac:dyDescent="0.25"/>
    <row r="148915" x14ac:dyDescent="0.25"/>
    <row r="148916" x14ac:dyDescent="0.25"/>
    <row r="148917" x14ac:dyDescent="0.25"/>
    <row r="148918" x14ac:dyDescent="0.25"/>
    <row r="148919" x14ac:dyDescent="0.25"/>
    <row r="148920" x14ac:dyDescent="0.25"/>
    <row r="148921" x14ac:dyDescent="0.25"/>
    <row r="148922" x14ac:dyDescent="0.25"/>
    <row r="148923" x14ac:dyDescent="0.25"/>
    <row r="148924" x14ac:dyDescent="0.25"/>
    <row r="148925" x14ac:dyDescent="0.25"/>
    <row r="148926" x14ac:dyDescent="0.25"/>
    <row r="148927" x14ac:dyDescent="0.25"/>
    <row r="148928" x14ac:dyDescent="0.25"/>
    <row r="148929" x14ac:dyDescent="0.25"/>
    <row r="148930" x14ac:dyDescent="0.25"/>
    <row r="148931" x14ac:dyDescent="0.25"/>
    <row r="148932" x14ac:dyDescent="0.25"/>
    <row r="148933" x14ac:dyDescent="0.25"/>
    <row r="148934" x14ac:dyDescent="0.25"/>
    <row r="148935" x14ac:dyDescent="0.25"/>
    <row r="148936" x14ac:dyDescent="0.25"/>
    <row r="148937" x14ac:dyDescent="0.25"/>
    <row r="148938" x14ac:dyDescent="0.25"/>
    <row r="148939" x14ac:dyDescent="0.25"/>
    <row r="148940" x14ac:dyDescent="0.25"/>
    <row r="148941" x14ac:dyDescent="0.25"/>
    <row r="148942" x14ac:dyDescent="0.25"/>
    <row r="148943" x14ac:dyDescent="0.25"/>
    <row r="148944" x14ac:dyDescent="0.25"/>
    <row r="148945" x14ac:dyDescent="0.25"/>
    <row r="148946" x14ac:dyDescent="0.25"/>
    <row r="148947" x14ac:dyDescent="0.25"/>
    <row r="148948" x14ac:dyDescent="0.25"/>
    <row r="148949" x14ac:dyDescent="0.25"/>
    <row r="148950" x14ac:dyDescent="0.25"/>
    <row r="148951" x14ac:dyDescent="0.25"/>
    <row r="148952" x14ac:dyDescent="0.25"/>
    <row r="148953" x14ac:dyDescent="0.25"/>
    <row r="148954" x14ac:dyDescent="0.25"/>
    <row r="148955" x14ac:dyDescent="0.25"/>
    <row r="148956" x14ac:dyDescent="0.25"/>
    <row r="148957" x14ac:dyDescent="0.25"/>
    <row r="148958" x14ac:dyDescent="0.25"/>
    <row r="148959" x14ac:dyDescent="0.25"/>
    <row r="148960" x14ac:dyDescent="0.25"/>
    <row r="148961" x14ac:dyDescent="0.25"/>
    <row r="148962" x14ac:dyDescent="0.25"/>
    <row r="148963" x14ac:dyDescent="0.25"/>
    <row r="148964" x14ac:dyDescent="0.25"/>
    <row r="148965" x14ac:dyDescent="0.25"/>
    <row r="148966" x14ac:dyDescent="0.25"/>
    <row r="148967" x14ac:dyDescent="0.25"/>
    <row r="148968" x14ac:dyDescent="0.25"/>
    <row r="148969" x14ac:dyDescent="0.25"/>
    <row r="148970" x14ac:dyDescent="0.25"/>
    <row r="148971" x14ac:dyDescent="0.25"/>
    <row r="148972" x14ac:dyDescent="0.25"/>
    <row r="148973" x14ac:dyDescent="0.25"/>
    <row r="148974" x14ac:dyDescent="0.25"/>
    <row r="148975" x14ac:dyDescent="0.25"/>
    <row r="148976" x14ac:dyDescent="0.25"/>
    <row r="148977" x14ac:dyDescent="0.25"/>
    <row r="148978" x14ac:dyDescent="0.25"/>
    <row r="148979" x14ac:dyDescent="0.25"/>
    <row r="148980" x14ac:dyDescent="0.25"/>
    <row r="148981" x14ac:dyDescent="0.25"/>
    <row r="148982" x14ac:dyDescent="0.25"/>
    <row r="148983" x14ac:dyDescent="0.25"/>
    <row r="148984" x14ac:dyDescent="0.25"/>
    <row r="148985" x14ac:dyDescent="0.25"/>
    <row r="148986" x14ac:dyDescent="0.25"/>
    <row r="148987" x14ac:dyDescent="0.25"/>
    <row r="148988" x14ac:dyDescent="0.25"/>
    <row r="148989" x14ac:dyDescent="0.25"/>
    <row r="148990" x14ac:dyDescent="0.25"/>
    <row r="148991" x14ac:dyDescent="0.25"/>
    <row r="148992" x14ac:dyDescent="0.25"/>
    <row r="148993" x14ac:dyDescent="0.25"/>
    <row r="148994" x14ac:dyDescent="0.25"/>
    <row r="148995" x14ac:dyDescent="0.25"/>
    <row r="148996" x14ac:dyDescent="0.25"/>
    <row r="148997" x14ac:dyDescent="0.25"/>
    <row r="148998" x14ac:dyDescent="0.25"/>
    <row r="148999" x14ac:dyDescent="0.25"/>
    <row r="149000" x14ac:dyDescent="0.25"/>
    <row r="149001" x14ac:dyDescent="0.25"/>
    <row r="149002" x14ac:dyDescent="0.25"/>
    <row r="149003" x14ac:dyDescent="0.25"/>
    <row r="149004" x14ac:dyDescent="0.25"/>
    <row r="149005" x14ac:dyDescent="0.25"/>
    <row r="149006" x14ac:dyDescent="0.25"/>
    <row r="149007" x14ac:dyDescent="0.25"/>
    <row r="149008" x14ac:dyDescent="0.25"/>
    <row r="149009" x14ac:dyDescent="0.25"/>
    <row r="149010" x14ac:dyDescent="0.25"/>
    <row r="149011" x14ac:dyDescent="0.25"/>
    <row r="149012" x14ac:dyDescent="0.25"/>
    <row r="149013" x14ac:dyDescent="0.25"/>
    <row r="149014" x14ac:dyDescent="0.25"/>
    <row r="149015" x14ac:dyDescent="0.25"/>
    <row r="149016" x14ac:dyDescent="0.25"/>
    <row r="149017" x14ac:dyDescent="0.25"/>
    <row r="149018" x14ac:dyDescent="0.25"/>
    <row r="149019" x14ac:dyDescent="0.25"/>
    <row r="149020" x14ac:dyDescent="0.25"/>
    <row r="149021" x14ac:dyDescent="0.25"/>
    <row r="149022" x14ac:dyDescent="0.25"/>
    <row r="149023" x14ac:dyDescent="0.25"/>
    <row r="149024" x14ac:dyDescent="0.25"/>
    <row r="149025" x14ac:dyDescent="0.25"/>
    <row r="149026" x14ac:dyDescent="0.25"/>
    <row r="149027" x14ac:dyDescent="0.25"/>
    <row r="149028" x14ac:dyDescent="0.25"/>
    <row r="149029" x14ac:dyDescent="0.25"/>
    <row r="149030" x14ac:dyDescent="0.25"/>
    <row r="149031" x14ac:dyDescent="0.25"/>
    <row r="149032" x14ac:dyDescent="0.25"/>
    <row r="149033" x14ac:dyDescent="0.25"/>
    <row r="149034" x14ac:dyDescent="0.25"/>
    <row r="149035" x14ac:dyDescent="0.25"/>
    <row r="149036" x14ac:dyDescent="0.25"/>
    <row r="149037" x14ac:dyDescent="0.25"/>
    <row r="149038" x14ac:dyDescent="0.25"/>
    <row r="149039" x14ac:dyDescent="0.25"/>
    <row r="149040" x14ac:dyDescent="0.25"/>
    <row r="149041" x14ac:dyDescent="0.25"/>
    <row r="149042" x14ac:dyDescent="0.25"/>
    <row r="149043" x14ac:dyDescent="0.25"/>
    <row r="149044" x14ac:dyDescent="0.25"/>
    <row r="149045" x14ac:dyDescent="0.25"/>
    <row r="149046" x14ac:dyDescent="0.25"/>
    <row r="149047" x14ac:dyDescent="0.25"/>
    <row r="149048" x14ac:dyDescent="0.25"/>
    <row r="149049" x14ac:dyDescent="0.25"/>
    <row r="149050" x14ac:dyDescent="0.25"/>
    <row r="149051" x14ac:dyDescent="0.25"/>
    <row r="149052" x14ac:dyDescent="0.25"/>
    <row r="149053" x14ac:dyDescent="0.25"/>
    <row r="149054" x14ac:dyDescent="0.25"/>
    <row r="149055" x14ac:dyDescent="0.25"/>
    <row r="149056" x14ac:dyDescent="0.25"/>
    <row r="149057" x14ac:dyDescent="0.25"/>
    <row r="149058" x14ac:dyDescent="0.25"/>
    <row r="149059" x14ac:dyDescent="0.25"/>
    <row r="149060" x14ac:dyDescent="0.25"/>
    <row r="149061" x14ac:dyDescent="0.25"/>
    <row r="149062" x14ac:dyDescent="0.25"/>
    <row r="149063" x14ac:dyDescent="0.25"/>
    <row r="149064" x14ac:dyDescent="0.25"/>
    <row r="149065" x14ac:dyDescent="0.25"/>
    <row r="149066" x14ac:dyDescent="0.25"/>
    <row r="149067" x14ac:dyDescent="0.25"/>
    <row r="149068" x14ac:dyDescent="0.25"/>
    <row r="149069" x14ac:dyDescent="0.25"/>
    <row r="149070" x14ac:dyDescent="0.25"/>
    <row r="149071" x14ac:dyDescent="0.25"/>
    <row r="149072" x14ac:dyDescent="0.25"/>
    <row r="149073" x14ac:dyDescent="0.25"/>
    <row r="149074" x14ac:dyDescent="0.25"/>
    <row r="149075" x14ac:dyDescent="0.25"/>
    <row r="149076" x14ac:dyDescent="0.25"/>
    <row r="149077" x14ac:dyDescent="0.25"/>
    <row r="149078" x14ac:dyDescent="0.25"/>
    <row r="149079" x14ac:dyDescent="0.25"/>
    <row r="149080" x14ac:dyDescent="0.25"/>
    <row r="149081" x14ac:dyDescent="0.25"/>
    <row r="149082" x14ac:dyDescent="0.25"/>
    <row r="149083" x14ac:dyDescent="0.25"/>
    <row r="149084" x14ac:dyDescent="0.25"/>
    <row r="149085" x14ac:dyDescent="0.25"/>
    <row r="149086" x14ac:dyDescent="0.25"/>
    <row r="149087" x14ac:dyDescent="0.25"/>
    <row r="149088" x14ac:dyDescent="0.25"/>
    <row r="149089" x14ac:dyDescent="0.25"/>
    <row r="149090" x14ac:dyDescent="0.25"/>
    <row r="149091" x14ac:dyDescent="0.25"/>
    <row r="149092" x14ac:dyDescent="0.25"/>
    <row r="149093" x14ac:dyDescent="0.25"/>
    <row r="149094" x14ac:dyDescent="0.25"/>
    <row r="149095" x14ac:dyDescent="0.25"/>
    <row r="149096" x14ac:dyDescent="0.25"/>
    <row r="149097" x14ac:dyDescent="0.25"/>
    <row r="149098" x14ac:dyDescent="0.25"/>
    <row r="149099" x14ac:dyDescent="0.25"/>
    <row r="149100" x14ac:dyDescent="0.25"/>
    <row r="149101" x14ac:dyDescent="0.25"/>
    <row r="149102" x14ac:dyDescent="0.25"/>
    <row r="149103" x14ac:dyDescent="0.25"/>
    <row r="149104" x14ac:dyDescent="0.25"/>
    <row r="149105" x14ac:dyDescent="0.25"/>
    <row r="149106" x14ac:dyDescent="0.25"/>
    <row r="149107" x14ac:dyDescent="0.25"/>
    <row r="149108" x14ac:dyDescent="0.25"/>
    <row r="149109" x14ac:dyDescent="0.25"/>
    <row r="149110" x14ac:dyDescent="0.25"/>
    <row r="149111" x14ac:dyDescent="0.25"/>
    <row r="149112" x14ac:dyDescent="0.25"/>
    <row r="149113" x14ac:dyDescent="0.25"/>
    <row r="149114" x14ac:dyDescent="0.25"/>
    <row r="149115" x14ac:dyDescent="0.25"/>
    <row r="149116" x14ac:dyDescent="0.25"/>
    <row r="149117" x14ac:dyDescent="0.25"/>
    <row r="149118" x14ac:dyDescent="0.25"/>
    <row r="149119" x14ac:dyDescent="0.25"/>
    <row r="149120" x14ac:dyDescent="0.25"/>
    <row r="149121" x14ac:dyDescent="0.25"/>
    <row r="149122" x14ac:dyDescent="0.25"/>
    <row r="149123" x14ac:dyDescent="0.25"/>
    <row r="149124" x14ac:dyDescent="0.25"/>
    <row r="149125" x14ac:dyDescent="0.25"/>
    <row r="149126" x14ac:dyDescent="0.25"/>
    <row r="149127" x14ac:dyDescent="0.25"/>
    <row r="149128" x14ac:dyDescent="0.25"/>
    <row r="149129" x14ac:dyDescent="0.25"/>
    <row r="149130" x14ac:dyDescent="0.25"/>
    <row r="149131" x14ac:dyDescent="0.25"/>
    <row r="149132" x14ac:dyDescent="0.25"/>
    <row r="149133" x14ac:dyDescent="0.25"/>
    <row r="149134" x14ac:dyDescent="0.25"/>
    <row r="149135" x14ac:dyDescent="0.25"/>
    <row r="149136" x14ac:dyDescent="0.25"/>
    <row r="149137" x14ac:dyDescent="0.25"/>
    <row r="149138" x14ac:dyDescent="0.25"/>
    <row r="149139" x14ac:dyDescent="0.25"/>
    <row r="149140" x14ac:dyDescent="0.25"/>
    <row r="149141" x14ac:dyDescent="0.25"/>
    <row r="149142" x14ac:dyDescent="0.25"/>
    <row r="149143" x14ac:dyDescent="0.25"/>
    <row r="149144" x14ac:dyDescent="0.25"/>
    <row r="149145" x14ac:dyDescent="0.25"/>
    <row r="149146" x14ac:dyDescent="0.25"/>
    <row r="149147" x14ac:dyDescent="0.25"/>
    <row r="149148" x14ac:dyDescent="0.25"/>
    <row r="149149" x14ac:dyDescent="0.25"/>
    <row r="149150" x14ac:dyDescent="0.25"/>
    <row r="149151" x14ac:dyDescent="0.25"/>
    <row r="149152" x14ac:dyDescent="0.25"/>
    <row r="149153" x14ac:dyDescent="0.25"/>
    <row r="149154" x14ac:dyDescent="0.25"/>
    <row r="149155" x14ac:dyDescent="0.25"/>
    <row r="149156" x14ac:dyDescent="0.25"/>
    <row r="149157" x14ac:dyDescent="0.25"/>
    <row r="149158" x14ac:dyDescent="0.25"/>
    <row r="149159" x14ac:dyDescent="0.25"/>
    <row r="149160" x14ac:dyDescent="0.25"/>
    <row r="149161" x14ac:dyDescent="0.25"/>
    <row r="149162" x14ac:dyDescent="0.25"/>
    <row r="149163" x14ac:dyDescent="0.25"/>
    <row r="149164" x14ac:dyDescent="0.25"/>
    <row r="149165" x14ac:dyDescent="0.25"/>
    <row r="149166" x14ac:dyDescent="0.25"/>
    <row r="149167" x14ac:dyDescent="0.25"/>
    <row r="149168" x14ac:dyDescent="0.25"/>
    <row r="149169" x14ac:dyDescent="0.25"/>
    <row r="149170" x14ac:dyDescent="0.25"/>
    <row r="149171" x14ac:dyDescent="0.25"/>
    <row r="149172" x14ac:dyDescent="0.25"/>
    <row r="149173" x14ac:dyDescent="0.25"/>
    <row r="149174" x14ac:dyDescent="0.25"/>
    <row r="149175" x14ac:dyDescent="0.25"/>
    <row r="149176" x14ac:dyDescent="0.25"/>
    <row r="149177" x14ac:dyDescent="0.25"/>
    <row r="149178" x14ac:dyDescent="0.25"/>
    <row r="149179" x14ac:dyDescent="0.25"/>
    <row r="149180" x14ac:dyDescent="0.25"/>
    <row r="149181" x14ac:dyDescent="0.25"/>
    <row r="149182" x14ac:dyDescent="0.25"/>
    <row r="149183" x14ac:dyDescent="0.25"/>
    <row r="149184" x14ac:dyDescent="0.25"/>
    <row r="149185" x14ac:dyDescent="0.25"/>
    <row r="149186" x14ac:dyDescent="0.25"/>
    <row r="149187" x14ac:dyDescent="0.25"/>
    <row r="149188" x14ac:dyDescent="0.25"/>
    <row r="149189" x14ac:dyDescent="0.25"/>
    <row r="149190" x14ac:dyDescent="0.25"/>
    <row r="149191" x14ac:dyDescent="0.25"/>
    <row r="149192" x14ac:dyDescent="0.25"/>
    <row r="149193" x14ac:dyDescent="0.25"/>
    <row r="149194" x14ac:dyDescent="0.25"/>
    <row r="149195" x14ac:dyDescent="0.25"/>
    <row r="149196" x14ac:dyDescent="0.25"/>
    <row r="149197" x14ac:dyDescent="0.25"/>
    <row r="149198" x14ac:dyDescent="0.25"/>
    <row r="149199" x14ac:dyDescent="0.25"/>
    <row r="149200" x14ac:dyDescent="0.25"/>
    <row r="149201" x14ac:dyDescent="0.25"/>
    <row r="149202" x14ac:dyDescent="0.25"/>
    <row r="149203" x14ac:dyDescent="0.25"/>
    <row r="149204" x14ac:dyDescent="0.25"/>
    <row r="149205" x14ac:dyDescent="0.25"/>
    <row r="149206" x14ac:dyDescent="0.25"/>
    <row r="149207" x14ac:dyDescent="0.25"/>
    <row r="149208" x14ac:dyDescent="0.25"/>
    <row r="149209" x14ac:dyDescent="0.25"/>
    <row r="149210" x14ac:dyDescent="0.25"/>
    <row r="149211" x14ac:dyDescent="0.25"/>
    <row r="149212" x14ac:dyDescent="0.25"/>
    <row r="149213" x14ac:dyDescent="0.25"/>
    <row r="149214" x14ac:dyDescent="0.25"/>
    <row r="149215" x14ac:dyDescent="0.25"/>
    <row r="149216" x14ac:dyDescent="0.25"/>
    <row r="149217" x14ac:dyDescent="0.25"/>
    <row r="149218" x14ac:dyDescent="0.25"/>
    <row r="149219" x14ac:dyDescent="0.25"/>
    <row r="149220" x14ac:dyDescent="0.25"/>
    <row r="149221" x14ac:dyDescent="0.25"/>
    <row r="149222" x14ac:dyDescent="0.25"/>
    <row r="149223" x14ac:dyDescent="0.25"/>
    <row r="149224" x14ac:dyDescent="0.25"/>
    <row r="149225" x14ac:dyDescent="0.25"/>
    <row r="149226" x14ac:dyDescent="0.25"/>
    <row r="149227" x14ac:dyDescent="0.25"/>
    <row r="149228" x14ac:dyDescent="0.25"/>
    <row r="149229" x14ac:dyDescent="0.25"/>
    <row r="149230" x14ac:dyDescent="0.25"/>
    <row r="149231" x14ac:dyDescent="0.25"/>
    <row r="149232" x14ac:dyDescent="0.25"/>
    <row r="149233" x14ac:dyDescent="0.25"/>
    <row r="149234" x14ac:dyDescent="0.25"/>
    <row r="149235" x14ac:dyDescent="0.25"/>
    <row r="149236" x14ac:dyDescent="0.25"/>
    <row r="149237" x14ac:dyDescent="0.25"/>
    <row r="149238" x14ac:dyDescent="0.25"/>
    <row r="149239" x14ac:dyDescent="0.25"/>
    <row r="149240" x14ac:dyDescent="0.25"/>
    <row r="149241" x14ac:dyDescent="0.25"/>
    <row r="149242" x14ac:dyDescent="0.25"/>
    <row r="149243" x14ac:dyDescent="0.25"/>
    <row r="149244" x14ac:dyDescent="0.25"/>
    <row r="149245" x14ac:dyDescent="0.25"/>
    <row r="149246" x14ac:dyDescent="0.25"/>
    <row r="149247" x14ac:dyDescent="0.25"/>
    <row r="149248" x14ac:dyDescent="0.25"/>
    <row r="149249" x14ac:dyDescent="0.25"/>
    <row r="149250" x14ac:dyDescent="0.25"/>
    <row r="149251" x14ac:dyDescent="0.25"/>
    <row r="149252" x14ac:dyDescent="0.25"/>
    <row r="149253" x14ac:dyDescent="0.25"/>
    <row r="149254" x14ac:dyDescent="0.25"/>
    <row r="149255" x14ac:dyDescent="0.25"/>
    <row r="149256" x14ac:dyDescent="0.25"/>
    <row r="149257" x14ac:dyDescent="0.25"/>
    <row r="149258" x14ac:dyDescent="0.25"/>
    <row r="149259" x14ac:dyDescent="0.25"/>
    <row r="149260" x14ac:dyDescent="0.25"/>
    <row r="149261" x14ac:dyDescent="0.25"/>
    <row r="149262" x14ac:dyDescent="0.25"/>
    <row r="149263" x14ac:dyDescent="0.25"/>
    <row r="149264" x14ac:dyDescent="0.25"/>
    <row r="149265" x14ac:dyDescent="0.25"/>
    <row r="149266" x14ac:dyDescent="0.25"/>
    <row r="149267" x14ac:dyDescent="0.25"/>
    <row r="149268" x14ac:dyDescent="0.25"/>
    <row r="149269" x14ac:dyDescent="0.25"/>
    <row r="149270" x14ac:dyDescent="0.25"/>
    <row r="149271" x14ac:dyDescent="0.25"/>
    <row r="149272" x14ac:dyDescent="0.25"/>
    <row r="149273" x14ac:dyDescent="0.25"/>
    <row r="149274" x14ac:dyDescent="0.25"/>
    <row r="149275" x14ac:dyDescent="0.25"/>
    <row r="149276" x14ac:dyDescent="0.25"/>
    <row r="149277" x14ac:dyDescent="0.25"/>
    <row r="149278" x14ac:dyDescent="0.25"/>
    <row r="149279" x14ac:dyDescent="0.25"/>
    <row r="149280" x14ac:dyDescent="0.25"/>
    <row r="149281" x14ac:dyDescent="0.25"/>
    <row r="149282" x14ac:dyDescent="0.25"/>
    <row r="149283" x14ac:dyDescent="0.25"/>
    <row r="149284" x14ac:dyDescent="0.25"/>
    <row r="149285" x14ac:dyDescent="0.25"/>
    <row r="149286" x14ac:dyDescent="0.25"/>
    <row r="149287" x14ac:dyDescent="0.25"/>
    <row r="149288" x14ac:dyDescent="0.25"/>
    <row r="149289" x14ac:dyDescent="0.25"/>
    <row r="149290" x14ac:dyDescent="0.25"/>
    <row r="149291" x14ac:dyDescent="0.25"/>
    <row r="149292" x14ac:dyDescent="0.25"/>
    <row r="149293" x14ac:dyDescent="0.25"/>
    <row r="149294" x14ac:dyDescent="0.25"/>
    <row r="149295" x14ac:dyDescent="0.25"/>
    <row r="149296" x14ac:dyDescent="0.25"/>
    <row r="149297" x14ac:dyDescent="0.25"/>
    <row r="149298" x14ac:dyDescent="0.25"/>
    <row r="149299" x14ac:dyDescent="0.25"/>
    <row r="149300" x14ac:dyDescent="0.25"/>
    <row r="149301" x14ac:dyDescent="0.25"/>
    <row r="149302" x14ac:dyDescent="0.25"/>
    <row r="149303" x14ac:dyDescent="0.25"/>
    <row r="149304" x14ac:dyDescent="0.25"/>
    <row r="149305" x14ac:dyDescent="0.25"/>
    <row r="149306" x14ac:dyDescent="0.25"/>
    <row r="149307" x14ac:dyDescent="0.25"/>
    <row r="149308" x14ac:dyDescent="0.25"/>
    <row r="149309" x14ac:dyDescent="0.25"/>
    <row r="149310" x14ac:dyDescent="0.25"/>
    <row r="149311" x14ac:dyDescent="0.25"/>
    <row r="149312" x14ac:dyDescent="0.25"/>
    <row r="149313" x14ac:dyDescent="0.25"/>
    <row r="149314" x14ac:dyDescent="0.25"/>
    <row r="149315" x14ac:dyDescent="0.25"/>
    <row r="149316" x14ac:dyDescent="0.25"/>
    <row r="149317" x14ac:dyDescent="0.25"/>
    <row r="149318" x14ac:dyDescent="0.25"/>
    <row r="149319" x14ac:dyDescent="0.25"/>
    <row r="149320" x14ac:dyDescent="0.25"/>
    <row r="149321" x14ac:dyDescent="0.25"/>
    <row r="149322" x14ac:dyDescent="0.25"/>
    <row r="149323" x14ac:dyDescent="0.25"/>
    <row r="149324" x14ac:dyDescent="0.25"/>
    <row r="149325" x14ac:dyDescent="0.25"/>
    <row r="149326" x14ac:dyDescent="0.25"/>
    <row r="149327" x14ac:dyDescent="0.25"/>
    <row r="149328" x14ac:dyDescent="0.25"/>
    <row r="149329" x14ac:dyDescent="0.25"/>
    <row r="149330" x14ac:dyDescent="0.25"/>
    <row r="149331" x14ac:dyDescent="0.25"/>
    <row r="149332" x14ac:dyDescent="0.25"/>
    <row r="149333" x14ac:dyDescent="0.25"/>
    <row r="149334" x14ac:dyDescent="0.25"/>
    <row r="149335" x14ac:dyDescent="0.25"/>
    <row r="149336" x14ac:dyDescent="0.25"/>
    <row r="149337" x14ac:dyDescent="0.25"/>
    <row r="149338" x14ac:dyDescent="0.25"/>
    <row r="149339" x14ac:dyDescent="0.25"/>
    <row r="149340" x14ac:dyDescent="0.25"/>
    <row r="149341" x14ac:dyDescent="0.25"/>
    <row r="149342" x14ac:dyDescent="0.25"/>
    <row r="149343" x14ac:dyDescent="0.25"/>
    <row r="149344" x14ac:dyDescent="0.25"/>
    <row r="149345" x14ac:dyDescent="0.25"/>
    <row r="149346" x14ac:dyDescent="0.25"/>
    <row r="149347" x14ac:dyDescent="0.25"/>
    <row r="149348" x14ac:dyDescent="0.25"/>
    <row r="149349" x14ac:dyDescent="0.25"/>
    <row r="149350" x14ac:dyDescent="0.25"/>
    <row r="149351" x14ac:dyDescent="0.25"/>
    <row r="149352" x14ac:dyDescent="0.25"/>
    <row r="149353" x14ac:dyDescent="0.25"/>
    <row r="149354" x14ac:dyDescent="0.25"/>
    <row r="149355" x14ac:dyDescent="0.25"/>
    <row r="149356" x14ac:dyDescent="0.25"/>
    <row r="149357" x14ac:dyDescent="0.25"/>
    <row r="149358" x14ac:dyDescent="0.25"/>
    <row r="149359" x14ac:dyDescent="0.25"/>
    <row r="149360" x14ac:dyDescent="0.25"/>
    <row r="149361" x14ac:dyDescent="0.25"/>
    <row r="149362" x14ac:dyDescent="0.25"/>
    <row r="149363" x14ac:dyDescent="0.25"/>
    <row r="149364" x14ac:dyDescent="0.25"/>
    <row r="149365" x14ac:dyDescent="0.25"/>
    <row r="149366" x14ac:dyDescent="0.25"/>
    <row r="149367" x14ac:dyDescent="0.25"/>
    <row r="149368" x14ac:dyDescent="0.25"/>
    <row r="149369" x14ac:dyDescent="0.25"/>
    <row r="149370" x14ac:dyDescent="0.25"/>
    <row r="149371" x14ac:dyDescent="0.25"/>
    <row r="149372" x14ac:dyDescent="0.25"/>
    <row r="149373" x14ac:dyDescent="0.25"/>
    <row r="149374" x14ac:dyDescent="0.25"/>
    <row r="149375" x14ac:dyDescent="0.25"/>
    <row r="149376" x14ac:dyDescent="0.25"/>
    <row r="149377" x14ac:dyDescent="0.25"/>
    <row r="149378" x14ac:dyDescent="0.25"/>
    <row r="149379" x14ac:dyDescent="0.25"/>
    <row r="149380" x14ac:dyDescent="0.25"/>
    <row r="149381" x14ac:dyDescent="0.25"/>
    <row r="149382" x14ac:dyDescent="0.25"/>
    <row r="149383" x14ac:dyDescent="0.25"/>
    <row r="149384" x14ac:dyDescent="0.25"/>
    <row r="149385" x14ac:dyDescent="0.25"/>
    <row r="149386" x14ac:dyDescent="0.25"/>
    <row r="149387" x14ac:dyDescent="0.25"/>
    <row r="149388" x14ac:dyDescent="0.25"/>
    <row r="149389" x14ac:dyDescent="0.25"/>
    <row r="149390" x14ac:dyDescent="0.25"/>
    <row r="149391" x14ac:dyDescent="0.25"/>
    <row r="149392" x14ac:dyDescent="0.25"/>
    <row r="149393" x14ac:dyDescent="0.25"/>
    <row r="149394" x14ac:dyDescent="0.25"/>
    <row r="149395" x14ac:dyDescent="0.25"/>
    <row r="149396" x14ac:dyDescent="0.25"/>
    <row r="149397" x14ac:dyDescent="0.25"/>
    <row r="149398" x14ac:dyDescent="0.25"/>
    <row r="149399" x14ac:dyDescent="0.25"/>
    <row r="149400" x14ac:dyDescent="0.25"/>
    <row r="149401" x14ac:dyDescent="0.25"/>
    <row r="149402" x14ac:dyDescent="0.25"/>
    <row r="149403" x14ac:dyDescent="0.25"/>
    <row r="149404" x14ac:dyDescent="0.25"/>
    <row r="149405" x14ac:dyDescent="0.25"/>
    <row r="149406" x14ac:dyDescent="0.25"/>
    <row r="149407" x14ac:dyDescent="0.25"/>
    <row r="149408" x14ac:dyDescent="0.25"/>
    <row r="149409" x14ac:dyDescent="0.25"/>
    <row r="149410" x14ac:dyDescent="0.25"/>
    <row r="149411" x14ac:dyDescent="0.25"/>
    <row r="149412" x14ac:dyDescent="0.25"/>
    <row r="149413" x14ac:dyDescent="0.25"/>
    <row r="149414" x14ac:dyDescent="0.25"/>
    <row r="149415" x14ac:dyDescent="0.25"/>
    <row r="149416" x14ac:dyDescent="0.25"/>
    <row r="149417" x14ac:dyDescent="0.25"/>
    <row r="149418" x14ac:dyDescent="0.25"/>
    <row r="149419" x14ac:dyDescent="0.25"/>
    <row r="149420" x14ac:dyDescent="0.25"/>
    <row r="149421" x14ac:dyDescent="0.25"/>
    <row r="149422" x14ac:dyDescent="0.25"/>
    <row r="149423" x14ac:dyDescent="0.25"/>
    <row r="149424" x14ac:dyDescent="0.25"/>
    <row r="149425" x14ac:dyDescent="0.25"/>
    <row r="149426" x14ac:dyDescent="0.25"/>
    <row r="149427" x14ac:dyDescent="0.25"/>
    <row r="149428" x14ac:dyDescent="0.25"/>
    <row r="149429" x14ac:dyDescent="0.25"/>
    <row r="149430" x14ac:dyDescent="0.25"/>
    <row r="149431" x14ac:dyDescent="0.25"/>
    <row r="149432" x14ac:dyDescent="0.25"/>
    <row r="149433" x14ac:dyDescent="0.25"/>
    <row r="149434" x14ac:dyDescent="0.25"/>
    <row r="149435" x14ac:dyDescent="0.25"/>
    <row r="149436" x14ac:dyDescent="0.25"/>
    <row r="149437" x14ac:dyDescent="0.25"/>
    <row r="149438" x14ac:dyDescent="0.25"/>
    <row r="149439" x14ac:dyDescent="0.25"/>
    <row r="149440" x14ac:dyDescent="0.25"/>
    <row r="149441" x14ac:dyDescent="0.25"/>
    <row r="149442" x14ac:dyDescent="0.25"/>
    <row r="149443" x14ac:dyDescent="0.25"/>
    <row r="149444" x14ac:dyDescent="0.25"/>
    <row r="149445" x14ac:dyDescent="0.25"/>
    <row r="149446" x14ac:dyDescent="0.25"/>
    <row r="149447" x14ac:dyDescent="0.25"/>
    <row r="149448" x14ac:dyDescent="0.25"/>
    <row r="149449" x14ac:dyDescent="0.25"/>
    <row r="149450" x14ac:dyDescent="0.25"/>
    <row r="149451" x14ac:dyDescent="0.25"/>
    <row r="149452" x14ac:dyDescent="0.25"/>
    <row r="149453" x14ac:dyDescent="0.25"/>
    <row r="149454" x14ac:dyDescent="0.25"/>
    <row r="149455" x14ac:dyDescent="0.25"/>
    <row r="149456" x14ac:dyDescent="0.25"/>
    <row r="149457" x14ac:dyDescent="0.25"/>
    <row r="149458" x14ac:dyDescent="0.25"/>
    <row r="149459" x14ac:dyDescent="0.25"/>
    <row r="149460" x14ac:dyDescent="0.25"/>
    <row r="149461" x14ac:dyDescent="0.25"/>
    <row r="149462" x14ac:dyDescent="0.25"/>
    <row r="149463" x14ac:dyDescent="0.25"/>
    <row r="149464" x14ac:dyDescent="0.25"/>
    <row r="149465" x14ac:dyDescent="0.25"/>
    <row r="149466" x14ac:dyDescent="0.25"/>
    <row r="149467" x14ac:dyDescent="0.25"/>
    <row r="149468" x14ac:dyDescent="0.25"/>
    <row r="149469" x14ac:dyDescent="0.25"/>
    <row r="149470" x14ac:dyDescent="0.25"/>
    <row r="149471" x14ac:dyDescent="0.25"/>
    <row r="149472" x14ac:dyDescent="0.25"/>
    <row r="149473" x14ac:dyDescent="0.25"/>
    <row r="149474" x14ac:dyDescent="0.25"/>
    <row r="149475" x14ac:dyDescent="0.25"/>
    <row r="149476" x14ac:dyDescent="0.25"/>
    <row r="149477" x14ac:dyDescent="0.25"/>
    <row r="149478" x14ac:dyDescent="0.25"/>
    <row r="149479" x14ac:dyDescent="0.25"/>
    <row r="149480" x14ac:dyDescent="0.25"/>
    <row r="149481" x14ac:dyDescent="0.25"/>
    <row r="149482" x14ac:dyDescent="0.25"/>
    <row r="149483" x14ac:dyDescent="0.25"/>
    <row r="149484" x14ac:dyDescent="0.25"/>
    <row r="149485" x14ac:dyDescent="0.25"/>
    <row r="149486" x14ac:dyDescent="0.25"/>
    <row r="149487" x14ac:dyDescent="0.25"/>
    <row r="149488" x14ac:dyDescent="0.25"/>
    <row r="149489" x14ac:dyDescent="0.25"/>
    <row r="149490" x14ac:dyDescent="0.25"/>
    <row r="149491" x14ac:dyDescent="0.25"/>
    <row r="149492" x14ac:dyDescent="0.25"/>
    <row r="149493" x14ac:dyDescent="0.25"/>
    <row r="149494" x14ac:dyDescent="0.25"/>
    <row r="149495" x14ac:dyDescent="0.25"/>
    <row r="149496" x14ac:dyDescent="0.25"/>
    <row r="149497" x14ac:dyDescent="0.25"/>
    <row r="149498" x14ac:dyDescent="0.25"/>
    <row r="149499" x14ac:dyDescent="0.25"/>
    <row r="149500" x14ac:dyDescent="0.25"/>
    <row r="149501" x14ac:dyDescent="0.25"/>
    <row r="149502" x14ac:dyDescent="0.25"/>
    <row r="149503" x14ac:dyDescent="0.25"/>
    <row r="149504" x14ac:dyDescent="0.25"/>
    <row r="149505" x14ac:dyDescent="0.25"/>
    <row r="149506" x14ac:dyDescent="0.25"/>
    <row r="149507" x14ac:dyDescent="0.25"/>
    <row r="149508" x14ac:dyDescent="0.25"/>
    <row r="149509" x14ac:dyDescent="0.25"/>
    <row r="149510" x14ac:dyDescent="0.25"/>
    <row r="149511" x14ac:dyDescent="0.25"/>
    <row r="149512" x14ac:dyDescent="0.25"/>
    <row r="149513" x14ac:dyDescent="0.25"/>
    <row r="149514" x14ac:dyDescent="0.25"/>
    <row r="149515" x14ac:dyDescent="0.25"/>
    <row r="149516" x14ac:dyDescent="0.25"/>
    <row r="149517" x14ac:dyDescent="0.25"/>
    <row r="149518" x14ac:dyDescent="0.25"/>
    <row r="149519" x14ac:dyDescent="0.25"/>
    <row r="149520" x14ac:dyDescent="0.25"/>
    <row r="149521" x14ac:dyDescent="0.25"/>
    <row r="149522" x14ac:dyDescent="0.25"/>
    <row r="149523" x14ac:dyDescent="0.25"/>
    <row r="149524" x14ac:dyDescent="0.25"/>
    <row r="149525" x14ac:dyDescent="0.25"/>
    <row r="149526" x14ac:dyDescent="0.25"/>
    <row r="149527" x14ac:dyDescent="0.25"/>
    <row r="149528" x14ac:dyDescent="0.25"/>
    <row r="149529" x14ac:dyDescent="0.25"/>
    <row r="149530" x14ac:dyDescent="0.25"/>
    <row r="149531" x14ac:dyDescent="0.25"/>
    <row r="149532" x14ac:dyDescent="0.25"/>
    <row r="149533" x14ac:dyDescent="0.25"/>
    <row r="149534" x14ac:dyDescent="0.25"/>
    <row r="149535" x14ac:dyDescent="0.25"/>
    <row r="149536" x14ac:dyDescent="0.25"/>
    <row r="149537" x14ac:dyDescent="0.25"/>
    <row r="149538" x14ac:dyDescent="0.25"/>
    <row r="149539" x14ac:dyDescent="0.25"/>
    <row r="149540" x14ac:dyDescent="0.25"/>
    <row r="149541" x14ac:dyDescent="0.25"/>
    <row r="149542" x14ac:dyDescent="0.25"/>
    <row r="149543" x14ac:dyDescent="0.25"/>
    <row r="149544" x14ac:dyDescent="0.25"/>
    <row r="149545" x14ac:dyDescent="0.25"/>
    <row r="149546" x14ac:dyDescent="0.25"/>
    <row r="149547" x14ac:dyDescent="0.25"/>
    <row r="149548" x14ac:dyDescent="0.25"/>
    <row r="149549" x14ac:dyDescent="0.25"/>
    <row r="149550" x14ac:dyDescent="0.25"/>
    <row r="149551" x14ac:dyDescent="0.25"/>
    <row r="149552" x14ac:dyDescent="0.25"/>
    <row r="149553" x14ac:dyDescent="0.25"/>
    <row r="149554" x14ac:dyDescent="0.25"/>
    <row r="149555" x14ac:dyDescent="0.25"/>
    <row r="149556" x14ac:dyDescent="0.25"/>
    <row r="149557" x14ac:dyDescent="0.25"/>
    <row r="149558" x14ac:dyDescent="0.25"/>
    <row r="149559" x14ac:dyDescent="0.25"/>
    <row r="149560" x14ac:dyDescent="0.25"/>
    <row r="149561" x14ac:dyDescent="0.25"/>
    <row r="149562" x14ac:dyDescent="0.25"/>
    <row r="149563" x14ac:dyDescent="0.25"/>
    <row r="149564" x14ac:dyDescent="0.25"/>
    <row r="149565" x14ac:dyDescent="0.25"/>
    <row r="149566" x14ac:dyDescent="0.25"/>
    <row r="149567" x14ac:dyDescent="0.25"/>
    <row r="149568" x14ac:dyDescent="0.25"/>
    <row r="149569" x14ac:dyDescent="0.25"/>
    <row r="149570" x14ac:dyDescent="0.25"/>
    <row r="149571" x14ac:dyDescent="0.25"/>
    <row r="149572" x14ac:dyDescent="0.25"/>
    <row r="149573" x14ac:dyDescent="0.25"/>
    <row r="149574" x14ac:dyDescent="0.25"/>
    <row r="149575" x14ac:dyDescent="0.25"/>
    <row r="149576" x14ac:dyDescent="0.25"/>
    <row r="149577" x14ac:dyDescent="0.25"/>
    <row r="149578" x14ac:dyDescent="0.25"/>
    <row r="149579" x14ac:dyDescent="0.25"/>
    <row r="149580" x14ac:dyDescent="0.25"/>
    <row r="149581" x14ac:dyDescent="0.25"/>
    <row r="149582" x14ac:dyDescent="0.25"/>
    <row r="149583" x14ac:dyDescent="0.25"/>
    <row r="149584" x14ac:dyDescent="0.25"/>
    <row r="149585" x14ac:dyDescent="0.25"/>
    <row r="149586" x14ac:dyDescent="0.25"/>
    <row r="149587" x14ac:dyDescent="0.25"/>
    <row r="149588" x14ac:dyDescent="0.25"/>
    <row r="149589" x14ac:dyDescent="0.25"/>
    <row r="149590" x14ac:dyDescent="0.25"/>
    <row r="149591" x14ac:dyDescent="0.25"/>
    <row r="149592" x14ac:dyDescent="0.25"/>
    <row r="149593" x14ac:dyDescent="0.25"/>
    <row r="149594" x14ac:dyDescent="0.25"/>
    <row r="149595" x14ac:dyDescent="0.25"/>
    <row r="149596" x14ac:dyDescent="0.25"/>
    <row r="149597" x14ac:dyDescent="0.25"/>
    <row r="149598" x14ac:dyDescent="0.25"/>
    <row r="149599" x14ac:dyDescent="0.25"/>
    <row r="149600" x14ac:dyDescent="0.25"/>
    <row r="149601" x14ac:dyDescent="0.25"/>
    <row r="149602" x14ac:dyDescent="0.25"/>
    <row r="149603" x14ac:dyDescent="0.25"/>
    <row r="149604" x14ac:dyDescent="0.25"/>
    <row r="149605" x14ac:dyDescent="0.25"/>
    <row r="149606" x14ac:dyDescent="0.25"/>
    <row r="149607" x14ac:dyDescent="0.25"/>
    <row r="149608" x14ac:dyDescent="0.25"/>
    <row r="149609" x14ac:dyDescent="0.25"/>
    <row r="149610" x14ac:dyDescent="0.25"/>
    <row r="149611" x14ac:dyDescent="0.25"/>
    <row r="149612" x14ac:dyDescent="0.25"/>
    <row r="149613" x14ac:dyDescent="0.25"/>
    <row r="149614" x14ac:dyDescent="0.25"/>
    <row r="149615" x14ac:dyDescent="0.25"/>
    <row r="149616" x14ac:dyDescent="0.25"/>
    <row r="149617" x14ac:dyDescent="0.25"/>
    <row r="149618" x14ac:dyDescent="0.25"/>
    <row r="149619" x14ac:dyDescent="0.25"/>
    <row r="149620" x14ac:dyDescent="0.25"/>
    <row r="149621" x14ac:dyDescent="0.25"/>
    <row r="149622" x14ac:dyDescent="0.25"/>
    <row r="149623" x14ac:dyDescent="0.25"/>
    <row r="149624" x14ac:dyDescent="0.25"/>
    <row r="149625" x14ac:dyDescent="0.25"/>
    <row r="149626" x14ac:dyDescent="0.25"/>
    <row r="149627" x14ac:dyDescent="0.25"/>
    <row r="149628" x14ac:dyDescent="0.25"/>
    <row r="149629" x14ac:dyDescent="0.25"/>
    <row r="149630" x14ac:dyDescent="0.25"/>
    <row r="149631" x14ac:dyDescent="0.25"/>
    <row r="149632" x14ac:dyDescent="0.25"/>
    <row r="149633" x14ac:dyDescent="0.25"/>
    <row r="149634" x14ac:dyDescent="0.25"/>
    <row r="149635" x14ac:dyDescent="0.25"/>
    <row r="149636" x14ac:dyDescent="0.25"/>
    <row r="149637" x14ac:dyDescent="0.25"/>
    <row r="149638" x14ac:dyDescent="0.25"/>
    <row r="149639" x14ac:dyDescent="0.25"/>
    <row r="149640" x14ac:dyDescent="0.25"/>
    <row r="149641" x14ac:dyDescent="0.25"/>
    <row r="149642" x14ac:dyDescent="0.25"/>
    <row r="149643" x14ac:dyDescent="0.25"/>
    <row r="149644" x14ac:dyDescent="0.25"/>
    <row r="149645" x14ac:dyDescent="0.25"/>
    <row r="149646" x14ac:dyDescent="0.25"/>
    <row r="149647" x14ac:dyDescent="0.25"/>
    <row r="149648" x14ac:dyDescent="0.25"/>
    <row r="149649" x14ac:dyDescent="0.25"/>
    <row r="149650" x14ac:dyDescent="0.25"/>
    <row r="149651" x14ac:dyDescent="0.25"/>
    <row r="149652" x14ac:dyDescent="0.25"/>
    <row r="149653" x14ac:dyDescent="0.25"/>
    <row r="149654" x14ac:dyDescent="0.25"/>
    <row r="149655" x14ac:dyDescent="0.25"/>
    <row r="149656" x14ac:dyDescent="0.25"/>
    <row r="149657" x14ac:dyDescent="0.25"/>
    <row r="149658" x14ac:dyDescent="0.25"/>
    <row r="149659" x14ac:dyDescent="0.25"/>
    <row r="149660" x14ac:dyDescent="0.25"/>
    <row r="149661" x14ac:dyDescent="0.25"/>
    <row r="149662" x14ac:dyDescent="0.25"/>
    <row r="149663" x14ac:dyDescent="0.25"/>
    <row r="149664" x14ac:dyDescent="0.25"/>
    <row r="149665" x14ac:dyDescent="0.25"/>
    <row r="149666" x14ac:dyDescent="0.25"/>
    <row r="149667" x14ac:dyDescent="0.25"/>
    <row r="149668" x14ac:dyDescent="0.25"/>
    <row r="149669" x14ac:dyDescent="0.25"/>
    <row r="149670" x14ac:dyDescent="0.25"/>
    <row r="149671" x14ac:dyDescent="0.25"/>
    <row r="149672" x14ac:dyDescent="0.25"/>
    <row r="149673" x14ac:dyDescent="0.25"/>
    <row r="149674" x14ac:dyDescent="0.25"/>
    <row r="149675" x14ac:dyDescent="0.25"/>
    <row r="149676" x14ac:dyDescent="0.25"/>
    <row r="149677" x14ac:dyDescent="0.25"/>
    <row r="149678" x14ac:dyDescent="0.25"/>
    <row r="149679" x14ac:dyDescent="0.25"/>
    <row r="149680" x14ac:dyDescent="0.25"/>
    <row r="149681" x14ac:dyDescent="0.25"/>
    <row r="149682" x14ac:dyDescent="0.25"/>
    <row r="149683" x14ac:dyDescent="0.25"/>
    <row r="149684" x14ac:dyDescent="0.25"/>
    <row r="149685" x14ac:dyDescent="0.25"/>
    <row r="149686" x14ac:dyDescent="0.25"/>
    <row r="149687" x14ac:dyDescent="0.25"/>
    <row r="149688" x14ac:dyDescent="0.25"/>
    <row r="149689" x14ac:dyDescent="0.25"/>
    <row r="149690" x14ac:dyDescent="0.25"/>
    <row r="149691" x14ac:dyDescent="0.25"/>
    <row r="149692" x14ac:dyDescent="0.25"/>
    <row r="149693" x14ac:dyDescent="0.25"/>
    <row r="149694" x14ac:dyDescent="0.25"/>
    <row r="149695" x14ac:dyDescent="0.25"/>
    <row r="149696" x14ac:dyDescent="0.25"/>
    <row r="149697" x14ac:dyDescent="0.25"/>
    <row r="149698" x14ac:dyDescent="0.25"/>
    <row r="149699" x14ac:dyDescent="0.25"/>
    <row r="149700" x14ac:dyDescent="0.25"/>
    <row r="149701" x14ac:dyDescent="0.25"/>
    <row r="149702" x14ac:dyDescent="0.25"/>
    <row r="149703" x14ac:dyDescent="0.25"/>
    <row r="149704" x14ac:dyDescent="0.25"/>
    <row r="149705" x14ac:dyDescent="0.25"/>
    <row r="149706" x14ac:dyDescent="0.25"/>
    <row r="149707" x14ac:dyDescent="0.25"/>
    <row r="149708" x14ac:dyDescent="0.25"/>
    <row r="149709" x14ac:dyDescent="0.25"/>
    <row r="149710" x14ac:dyDescent="0.25"/>
    <row r="149711" x14ac:dyDescent="0.25"/>
    <row r="149712" x14ac:dyDescent="0.25"/>
    <row r="149713" x14ac:dyDescent="0.25"/>
    <row r="149714" x14ac:dyDescent="0.25"/>
    <row r="149715" x14ac:dyDescent="0.25"/>
    <row r="149716" x14ac:dyDescent="0.25"/>
    <row r="149717" x14ac:dyDescent="0.25"/>
    <row r="149718" x14ac:dyDescent="0.25"/>
    <row r="149719" x14ac:dyDescent="0.25"/>
    <row r="149720" x14ac:dyDescent="0.25"/>
    <row r="149721" x14ac:dyDescent="0.25"/>
    <row r="149722" x14ac:dyDescent="0.25"/>
    <row r="149723" x14ac:dyDescent="0.25"/>
    <row r="149724" x14ac:dyDescent="0.25"/>
    <row r="149725" x14ac:dyDescent="0.25"/>
    <row r="149726" x14ac:dyDescent="0.25"/>
    <row r="149727" x14ac:dyDescent="0.25"/>
    <row r="149728" x14ac:dyDescent="0.25"/>
    <row r="149729" x14ac:dyDescent="0.25"/>
    <row r="149730" x14ac:dyDescent="0.25"/>
    <row r="149731" x14ac:dyDescent="0.25"/>
    <row r="149732" x14ac:dyDescent="0.25"/>
    <row r="149733" x14ac:dyDescent="0.25"/>
    <row r="149734" x14ac:dyDescent="0.25"/>
    <row r="149735" x14ac:dyDescent="0.25"/>
    <row r="149736" x14ac:dyDescent="0.25"/>
    <row r="149737" x14ac:dyDescent="0.25"/>
    <row r="149738" x14ac:dyDescent="0.25"/>
    <row r="149739" x14ac:dyDescent="0.25"/>
    <row r="149740" x14ac:dyDescent="0.25"/>
    <row r="149741" x14ac:dyDescent="0.25"/>
    <row r="149742" x14ac:dyDescent="0.25"/>
    <row r="149743" x14ac:dyDescent="0.25"/>
    <row r="149744" x14ac:dyDescent="0.25"/>
    <row r="149745" x14ac:dyDescent="0.25"/>
    <row r="149746" x14ac:dyDescent="0.25"/>
    <row r="149747" x14ac:dyDescent="0.25"/>
    <row r="149748" x14ac:dyDescent="0.25"/>
    <row r="149749" x14ac:dyDescent="0.25"/>
    <row r="149750" x14ac:dyDescent="0.25"/>
    <row r="149751" x14ac:dyDescent="0.25"/>
    <row r="149752" x14ac:dyDescent="0.25"/>
    <row r="149753" x14ac:dyDescent="0.25"/>
    <row r="149754" x14ac:dyDescent="0.25"/>
    <row r="149755" x14ac:dyDescent="0.25"/>
    <row r="149756" x14ac:dyDescent="0.25"/>
    <row r="149757" x14ac:dyDescent="0.25"/>
    <row r="149758" x14ac:dyDescent="0.25"/>
    <row r="149759" x14ac:dyDescent="0.25"/>
    <row r="149760" x14ac:dyDescent="0.25"/>
    <row r="149761" x14ac:dyDescent="0.25"/>
    <row r="149762" x14ac:dyDescent="0.25"/>
    <row r="149763" x14ac:dyDescent="0.25"/>
    <row r="149764" x14ac:dyDescent="0.25"/>
    <row r="149765" x14ac:dyDescent="0.25"/>
    <row r="149766" x14ac:dyDescent="0.25"/>
    <row r="149767" x14ac:dyDescent="0.25"/>
    <row r="149768" x14ac:dyDescent="0.25"/>
    <row r="149769" x14ac:dyDescent="0.25"/>
    <row r="149770" x14ac:dyDescent="0.25"/>
    <row r="149771" x14ac:dyDescent="0.25"/>
    <row r="149772" x14ac:dyDescent="0.25"/>
    <row r="149773" x14ac:dyDescent="0.25"/>
    <row r="149774" x14ac:dyDescent="0.25"/>
    <row r="149775" x14ac:dyDescent="0.25"/>
    <row r="149776" x14ac:dyDescent="0.25"/>
    <row r="149777" x14ac:dyDescent="0.25"/>
    <row r="149778" x14ac:dyDescent="0.25"/>
    <row r="149779" x14ac:dyDescent="0.25"/>
    <row r="149780" x14ac:dyDescent="0.25"/>
    <row r="149781" x14ac:dyDescent="0.25"/>
    <row r="149782" x14ac:dyDescent="0.25"/>
    <row r="149783" x14ac:dyDescent="0.25"/>
    <row r="149784" x14ac:dyDescent="0.25"/>
    <row r="149785" x14ac:dyDescent="0.25"/>
    <row r="149786" x14ac:dyDescent="0.25"/>
    <row r="149787" x14ac:dyDescent="0.25"/>
    <row r="149788" x14ac:dyDescent="0.25"/>
    <row r="149789" x14ac:dyDescent="0.25"/>
    <row r="149790" x14ac:dyDescent="0.25"/>
    <row r="149791" x14ac:dyDescent="0.25"/>
    <row r="149792" x14ac:dyDescent="0.25"/>
    <row r="149793" x14ac:dyDescent="0.25"/>
    <row r="149794" x14ac:dyDescent="0.25"/>
    <row r="149795" x14ac:dyDescent="0.25"/>
    <row r="149796" x14ac:dyDescent="0.25"/>
    <row r="149797" x14ac:dyDescent="0.25"/>
    <row r="149798" x14ac:dyDescent="0.25"/>
    <row r="149799" x14ac:dyDescent="0.25"/>
    <row r="149800" x14ac:dyDescent="0.25"/>
    <row r="149801" x14ac:dyDescent="0.25"/>
    <row r="149802" x14ac:dyDescent="0.25"/>
    <row r="149803" x14ac:dyDescent="0.25"/>
    <row r="149804" x14ac:dyDescent="0.25"/>
    <row r="149805" x14ac:dyDescent="0.25"/>
    <row r="149806" x14ac:dyDescent="0.25"/>
    <row r="149807" x14ac:dyDescent="0.25"/>
    <row r="149808" x14ac:dyDescent="0.25"/>
    <row r="149809" x14ac:dyDescent="0.25"/>
    <row r="149810" x14ac:dyDescent="0.25"/>
    <row r="149811" x14ac:dyDescent="0.25"/>
    <row r="149812" x14ac:dyDescent="0.25"/>
    <row r="149813" x14ac:dyDescent="0.25"/>
    <row r="149814" x14ac:dyDescent="0.25"/>
    <row r="149815" x14ac:dyDescent="0.25"/>
    <row r="149816" x14ac:dyDescent="0.25"/>
    <row r="149817" x14ac:dyDescent="0.25"/>
    <row r="149818" x14ac:dyDescent="0.25"/>
    <row r="149819" x14ac:dyDescent="0.25"/>
    <row r="149820" x14ac:dyDescent="0.25"/>
    <row r="149821" x14ac:dyDescent="0.25"/>
    <row r="149822" x14ac:dyDescent="0.25"/>
    <row r="149823" x14ac:dyDescent="0.25"/>
    <row r="149824" x14ac:dyDescent="0.25"/>
    <row r="149825" x14ac:dyDescent="0.25"/>
    <row r="149826" x14ac:dyDescent="0.25"/>
    <row r="149827" x14ac:dyDescent="0.25"/>
    <row r="149828" x14ac:dyDescent="0.25"/>
    <row r="149829" x14ac:dyDescent="0.25"/>
    <row r="149830" x14ac:dyDescent="0.25"/>
    <row r="149831" x14ac:dyDescent="0.25"/>
    <row r="149832" x14ac:dyDescent="0.25"/>
    <row r="149833" x14ac:dyDescent="0.25"/>
    <row r="149834" x14ac:dyDescent="0.25"/>
    <row r="149835" x14ac:dyDescent="0.25"/>
    <row r="149836" x14ac:dyDescent="0.25"/>
    <row r="149837" x14ac:dyDescent="0.25"/>
    <row r="149838" x14ac:dyDescent="0.25"/>
    <row r="149839" x14ac:dyDescent="0.25"/>
    <row r="149840" x14ac:dyDescent="0.25"/>
    <row r="149841" x14ac:dyDescent="0.25"/>
    <row r="149842" x14ac:dyDescent="0.25"/>
    <row r="149843" x14ac:dyDescent="0.25"/>
    <row r="149844" x14ac:dyDescent="0.25"/>
    <row r="149845" x14ac:dyDescent="0.25"/>
    <row r="149846" x14ac:dyDescent="0.25"/>
    <row r="149847" x14ac:dyDescent="0.25"/>
    <row r="149848" x14ac:dyDescent="0.25"/>
    <row r="149849" x14ac:dyDescent="0.25"/>
    <row r="149850" x14ac:dyDescent="0.25"/>
    <row r="149851" x14ac:dyDescent="0.25"/>
    <row r="149852" x14ac:dyDescent="0.25"/>
    <row r="149853" x14ac:dyDescent="0.25"/>
    <row r="149854" x14ac:dyDescent="0.25"/>
    <row r="149855" x14ac:dyDescent="0.25"/>
    <row r="149856" x14ac:dyDescent="0.25"/>
    <row r="149857" x14ac:dyDescent="0.25"/>
    <row r="149858" x14ac:dyDescent="0.25"/>
    <row r="149859" x14ac:dyDescent="0.25"/>
    <row r="149860" x14ac:dyDescent="0.25"/>
    <row r="149861" x14ac:dyDescent="0.25"/>
    <row r="149862" x14ac:dyDescent="0.25"/>
    <row r="149863" x14ac:dyDescent="0.25"/>
    <row r="149864" x14ac:dyDescent="0.25"/>
    <row r="149865" x14ac:dyDescent="0.25"/>
    <row r="149866" x14ac:dyDescent="0.25"/>
    <row r="149867" x14ac:dyDescent="0.25"/>
    <row r="149868" x14ac:dyDescent="0.25"/>
    <row r="149869" x14ac:dyDescent="0.25"/>
    <row r="149870" x14ac:dyDescent="0.25"/>
    <row r="149871" x14ac:dyDescent="0.25"/>
    <row r="149872" x14ac:dyDescent="0.25"/>
    <row r="149873" x14ac:dyDescent="0.25"/>
    <row r="149874" x14ac:dyDescent="0.25"/>
    <row r="149875" x14ac:dyDescent="0.25"/>
    <row r="149876" x14ac:dyDescent="0.25"/>
    <row r="149877" x14ac:dyDescent="0.25"/>
    <row r="149878" x14ac:dyDescent="0.25"/>
    <row r="149879" x14ac:dyDescent="0.25"/>
    <row r="149880" x14ac:dyDescent="0.25"/>
    <row r="149881" x14ac:dyDescent="0.25"/>
    <row r="149882" x14ac:dyDescent="0.25"/>
    <row r="149883" x14ac:dyDescent="0.25"/>
    <row r="149884" x14ac:dyDescent="0.25"/>
    <row r="149885" x14ac:dyDescent="0.25"/>
    <row r="149886" x14ac:dyDescent="0.25"/>
    <row r="149887" x14ac:dyDescent="0.25"/>
    <row r="149888" x14ac:dyDescent="0.25"/>
    <row r="149889" x14ac:dyDescent="0.25"/>
    <row r="149890" x14ac:dyDescent="0.25"/>
    <row r="149891" x14ac:dyDescent="0.25"/>
    <row r="149892" x14ac:dyDescent="0.25"/>
    <row r="149893" x14ac:dyDescent="0.25"/>
    <row r="149894" x14ac:dyDescent="0.25"/>
    <row r="149895" x14ac:dyDescent="0.25"/>
    <row r="149896" x14ac:dyDescent="0.25"/>
    <row r="149897" x14ac:dyDescent="0.25"/>
    <row r="149898" x14ac:dyDescent="0.25"/>
    <row r="149899" x14ac:dyDescent="0.25"/>
    <row r="149900" x14ac:dyDescent="0.25"/>
    <row r="149901" x14ac:dyDescent="0.25"/>
    <row r="149902" x14ac:dyDescent="0.25"/>
    <row r="149903" x14ac:dyDescent="0.25"/>
    <row r="149904" x14ac:dyDescent="0.25"/>
    <row r="149905" x14ac:dyDescent="0.25"/>
    <row r="149906" x14ac:dyDescent="0.25"/>
    <row r="149907" x14ac:dyDescent="0.25"/>
    <row r="149908" x14ac:dyDescent="0.25"/>
    <row r="149909" x14ac:dyDescent="0.25"/>
    <row r="149910" x14ac:dyDescent="0.25"/>
    <row r="149911" x14ac:dyDescent="0.25"/>
    <row r="149912" x14ac:dyDescent="0.25"/>
    <row r="149913" x14ac:dyDescent="0.25"/>
    <row r="149914" x14ac:dyDescent="0.25"/>
    <row r="149915" x14ac:dyDescent="0.25"/>
    <row r="149916" x14ac:dyDescent="0.25"/>
    <row r="149917" x14ac:dyDescent="0.25"/>
    <row r="149918" x14ac:dyDescent="0.25"/>
    <row r="149919" x14ac:dyDescent="0.25"/>
    <row r="149920" x14ac:dyDescent="0.25"/>
    <row r="149921" x14ac:dyDescent="0.25"/>
    <row r="149922" x14ac:dyDescent="0.25"/>
    <row r="149923" x14ac:dyDescent="0.25"/>
    <row r="149924" x14ac:dyDescent="0.25"/>
    <row r="149925" x14ac:dyDescent="0.25"/>
    <row r="149926" x14ac:dyDescent="0.25"/>
    <row r="149927" x14ac:dyDescent="0.25"/>
    <row r="149928" x14ac:dyDescent="0.25"/>
    <row r="149929" x14ac:dyDescent="0.25"/>
    <row r="149930" x14ac:dyDescent="0.25"/>
    <row r="149931" x14ac:dyDescent="0.25"/>
    <row r="149932" x14ac:dyDescent="0.25"/>
    <row r="149933" x14ac:dyDescent="0.25"/>
    <row r="149934" x14ac:dyDescent="0.25"/>
    <row r="149935" x14ac:dyDescent="0.25"/>
    <row r="149936" x14ac:dyDescent="0.25"/>
    <row r="149937" x14ac:dyDescent="0.25"/>
    <row r="149938" x14ac:dyDescent="0.25"/>
    <row r="149939" x14ac:dyDescent="0.25"/>
    <row r="149940" x14ac:dyDescent="0.25"/>
    <row r="149941" x14ac:dyDescent="0.25"/>
    <row r="149942" x14ac:dyDescent="0.25"/>
    <row r="149943" x14ac:dyDescent="0.25"/>
    <row r="149944" x14ac:dyDescent="0.25"/>
    <row r="149945" x14ac:dyDescent="0.25"/>
    <row r="149946" x14ac:dyDescent="0.25"/>
    <row r="149947" x14ac:dyDescent="0.25"/>
    <row r="149948" x14ac:dyDescent="0.25"/>
    <row r="149949" x14ac:dyDescent="0.25"/>
    <row r="149950" x14ac:dyDescent="0.25"/>
    <row r="149951" x14ac:dyDescent="0.25"/>
    <row r="149952" x14ac:dyDescent="0.25"/>
    <row r="149953" x14ac:dyDescent="0.25"/>
    <row r="149954" x14ac:dyDescent="0.25"/>
    <row r="149955" x14ac:dyDescent="0.25"/>
    <row r="149956" x14ac:dyDescent="0.25"/>
    <row r="149957" x14ac:dyDescent="0.25"/>
    <row r="149958" x14ac:dyDescent="0.25"/>
    <row r="149959" x14ac:dyDescent="0.25"/>
    <row r="149960" x14ac:dyDescent="0.25"/>
    <row r="149961" x14ac:dyDescent="0.25"/>
    <row r="149962" x14ac:dyDescent="0.25"/>
    <row r="149963" x14ac:dyDescent="0.25"/>
    <row r="149964" x14ac:dyDescent="0.25"/>
    <row r="149965" x14ac:dyDescent="0.25"/>
    <row r="149966" x14ac:dyDescent="0.25"/>
    <row r="149967" x14ac:dyDescent="0.25"/>
    <row r="149968" x14ac:dyDescent="0.25"/>
    <row r="149969" x14ac:dyDescent="0.25"/>
    <row r="149970" x14ac:dyDescent="0.25"/>
    <row r="149971" x14ac:dyDescent="0.25"/>
    <row r="149972" x14ac:dyDescent="0.25"/>
    <row r="149973" x14ac:dyDescent="0.25"/>
    <row r="149974" x14ac:dyDescent="0.25"/>
    <row r="149975" x14ac:dyDescent="0.25"/>
    <row r="149976" x14ac:dyDescent="0.25"/>
    <row r="149977" x14ac:dyDescent="0.25"/>
    <row r="149978" x14ac:dyDescent="0.25"/>
    <row r="149979" x14ac:dyDescent="0.25"/>
    <row r="149980" x14ac:dyDescent="0.25"/>
    <row r="149981" x14ac:dyDescent="0.25"/>
    <row r="149982" x14ac:dyDescent="0.25"/>
    <row r="149983" x14ac:dyDescent="0.25"/>
    <row r="149984" x14ac:dyDescent="0.25"/>
    <row r="149985" x14ac:dyDescent="0.25"/>
    <row r="149986" x14ac:dyDescent="0.25"/>
    <row r="149987" x14ac:dyDescent="0.25"/>
    <row r="149988" x14ac:dyDescent="0.25"/>
    <row r="149989" x14ac:dyDescent="0.25"/>
    <row r="149990" x14ac:dyDescent="0.25"/>
    <row r="149991" x14ac:dyDescent="0.25"/>
    <row r="149992" x14ac:dyDescent="0.25"/>
    <row r="149993" x14ac:dyDescent="0.25"/>
    <row r="149994" x14ac:dyDescent="0.25"/>
    <row r="149995" x14ac:dyDescent="0.25"/>
    <row r="149996" x14ac:dyDescent="0.25"/>
    <row r="149997" x14ac:dyDescent="0.25"/>
    <row r="149998" x14ac:dyDescent="0.25"/>
    <row r="149999" x14ac:dyDescent="0.25"/>
    <row r="150000" x14ac:dyDescent="0.25"/>
    <row r="150001" x14ac:dyDescent="0.25"/>
    <row r="150002" x14ac:dyDescent="0.25"/>
    <row r="150003" x14ac:dyDescent="0.25"/>
    <row r="150004" x14ac:dyDescent="0.25"/>
    <row r="150005" x14ac:dyDescent="0.25"/>
    <row r="150006" x14ac:dyDescent="0.25"/>
    <row r="150007" x14ac:dyDescent="0.25"/>
    <row r="150008" x14ac:dyDescent="0.25"/>
    <row r="150009" x14ac:dyDescent="0.25"/>
    <row r="150010" x14ac:dyDescent="0.25"/>
    <row r="150011" x14ac:dyDescent="0.25"/>
    <row r="150012" x14ac:dyDescent="0.25"/>
    <row r="150013" x14ac:dyDescent="0.25"/>
    <row r="150014" x14ac:dyDescent="0.25"/>
    <row r="150015" x14ac:dyDescent="0.25"/>
    <row r="150016" x14ac:dyDescent="0.25"/>
    <row r="150017" x14ac:dyDescent="0.25"/>
    <row r="150018" x14ac:dyDescent="0.25"/>
    <row r="150019" x14ac:dyDescent="0.25"/>
    <row r="150020" x14ac:dyDescent="0.25"/>
    <row r="150021" x14ac:dyDescent="0.25"/>
    <row r="150022" x14ac:dyDescent="0.25"/>
    <row r="150023" x14ac:dyDescent="0.25"/>
    <row r="150024" x14ac:dyDescent="0.25"/>
    <row r="150025" x14ac:dyDescent="0.25"/>
    <row r="150026" x14ac:dyDescent="0.25"/>
    <row r="150027" x14ac:dyDescent="0.25"/>
    <row r="150028" x14ac:dyDescent="0.25"/>
    <row r="150029" x14ac:dyDescent="0.25"/>
    <row r="150030" x14ac:dyDescent="0.25"/>
    <row r="150031" x14ac:dyDescent="0.25"/>
    <row r="150032" x14ac:dyDescent="0.25"/>
    <row r="150033" x14ac:dyDescent="0.25"/>
    <row r="150034" x14ac:dyDescent="0.25"/>
    <row r="150035" x14ac:dyDescent="0.25"/>
    <row r="150036" x14ac:dyDescent="0.25"/>
    <row r="150037" x14ac:dyDescent="0.25"/>
    <row r="150038" x14ac:dyDescent="0.25"/>
    <row r="150039" x14ac:dyDescent="0.25"/>
    <row r="150040" x14ac:dyDescent="0.25"/>
    <row r="150041" x14ac:dyDescent="0.25"/>
    <row r="150042" x14ac:dyDescent="0.25"/>
    <row r="150043" x14ac:dyDescent="0.25"/>
    <row r="150044" x14ac:dyDescent="0.25"/>
    <row r="150045" x14ac:dyDescent="0.25"/>
    <row r="150046" x14ac:dyDescent="0.25"/>
    <row r="150047" x14ac:dyDescent="0.25"/>
    <row r="150048" x14ac:dyDescent="0.25"/>
    <row r="150049" x14ac:dyDescent="0.25"/>
    <row r="150050" x14ac:dyDescent="0.25"/>
    <row r="150051" x14ac:dyDescent="0.25"/>
    <row r="150052" x14ac:dyDescent="0.25"/>
    <row r="150053" x14ac:dyDescent="0.25"/>
    <row r="150054" x14ac:dyDescent="0.25"/>
    <row r="150055" x14ac:dyDescent="0.25"/>
    <row r="150056" x14ac:dyDescent="0.25"/>
    <row r="150057" x14ac:dyDescent="0.25"/>
    <row r="150058" x14ac:dyDescent="0.25"/>
    <row r="150059" x14ac:dyDescent="0.25"/>
    <row r="150060" x14ac:dyDescent="0.25"/>
    <row r="150061" x14ac:dyDescent="0.25"/>
    <row r="150062" x14ac:dyDescent="0.25"/>
    <row r="150063" x14ac:dyDescent="0.25"/>
    <row r="150064" x14ac:dyDescent="0.25"/>
    <row r="150065" x14ac:dyDescent="0.25"/>
    <row r="150066" x14ac:dyDescent="0.25"/>
    <row r="150067" x14ac:dyDescent="0.25"/>
    <row r="150068" x14ac:dyDescent="0.25"/>
    <row r="150069" x14ac:dyDescent="0.25"/>
    <row r="150070" x14ac:dyDescent="0.25"/>
    <row r="150071" x14ac:dyDescent="0.25"/>
    <row r="150072" x14ac:dyDescent="0.25"/>
    <row r="150073" x14ac:dyDescent="0.25"/>
    <row r="150074" x14ac:dyDescent="0.25"/>
    <row r="150075" x14ac:dyDescent="0.25"/>
    <row r="150076" x14ac:dyDescent="0.25"/>
    <row r="150077" x14ac:dyDescent="0.25"/>
    <row r="150078" x14ac:dyDescent="0.25"/>
    <row r="150079" x14ac:dyDescent="0.25"/>
    <row r="150080" x14ac:dyDescent="0.25"/>
    <row r="150081" x14ac:dyDescent="0.25"/>
    <row r="150082" x14ac:dyDescent="0.25"/>
    <row r="150083" x14ac:dyDescent="0.25"/>
    <row r="150084" x14ac:dyDescent="0.25"/>
    <row r="150085" x14ac:dyDescent="0.25"/>
    <row r="150086" x14ac:dyDescent="0.25"/>
    <row r="150087" x14ac:dyDescent="0.25"/>
    <row r="150088" x14ac:dyDescent="0.25"/>
    <row r="150089" x14ac:dyDescent="0.25"/>
    <row r="150090" x14ac:dyDescent="0.25"/>
    <row r="150091" x14ac:dyDescent="0.25"/>
    <row r="150092" x14ac:dyDescent="0.25"/>
    <row r="150093" x14ac:dyDescent="0.25"/>
    <row r="150094" x14ac:dyDescent="0.25"/>
    <row r="150095" x14ac:dyDescent="0.25"/>
    <row r="150096" x14ac:dyDescent="0.25"/>
    <row r="150097" x14ac:dyDescent="0.25"/>
    <row r="150098" x14ac:dyDescent="0.25"/>
    <row r="150099" x14ac:dyDescent="0.25"/>
    <row r="150100" x14ac:dyDescent="0.25"/>
    <row r="150101" x14ac:dyDescent="0.25"/>
    <row r="150102" x14ac:dyDescent="0.25"/>
    <row r="150103" x14ac:dyDescent="0.25"/>
    <row r="150104" x14ac:dyDescent="0.25"/>
    <row r="150105" x14ac:dyDescent="0.25"/>
    <row r="150106" x14ac:dyDescent="0.25"/>
    <row r="150107" x14ac:dyDescent="0.25"/>
    <row r="150108" x14ac:dyDescent="0.25"/>
    <row r="150109" x14ac:dyDescent="0.25"/>
    <row r="150110" x14ac:dyDescent="0.25"/>
    <row r="150111" x14ac:dyDescent="0.25"/>
    <row r="150112" x14ac:dyDescent="0.25"/>
    <row r="150113" x14ac:dyDescent="0.25"/>
    <row r="150114" x14ac:dyDescent="0.25"/>
    <row r="150115" x14ac:dyDescent="0.25"/>
    <row r="150116" x14ac:dyDescent="0.25"/>
    <row r="150117" x14ac:dyDescent="0.25"/>
    <row r="150118" x14ac:dyDescent="0.25"/>
    <row r="150119" x14ac:dyDescent="0.25"/>
    <row r="150120" x14ac:dyDescent="0.25"/>
    <row r="150121" x14ac:dyDescent="0.25"/>
    <row r="150122" x14ac:dyDescent="0.25"/>
    <row r="150123" x14ac:dyDescent="0.25"/>
    <row r="150124" x14ac:dyDescent="0.25"/>
    <row r="150125" x14ac:dyDescent="0.25"/>
    <row r="150126" x14ac:dyDescent="0.25"/>
    <row r="150127" x14ac:dyDescent="0.25"/>
    <row r="150128" x14ac:dyDescent="0.25"/>
    <row r="150129" x14ac:dyDescent="0.25"/>
    <row r="150130" x14ac:dyDescent="0.25"/>
    <row r="150131" x14ac:dyDescent="0.25"/>
    <row r="150132" x14ac:dyDescent="0.25"/>
    <row r="150133" x14ac:dyDescent="0.25"/>
    <row r="150134" x14ac:dyDescent="0.25"/>
    <row r="150135" x14ac:dyDescent="0.25"/>
    <row r="150136" x14ac:dyDescent="0.25"/>
    <row r="150137" x14ac:dyDescent="0.25"/>
    <row r="150138" x14ac:dyDescent="0.25"/>
    <row r="150139" x14ac:dyDescent="0.25"/>
    <row r="150140" x14ac:dyDescent="0.25"/>
    <row r="150141" x14ac:dyDescent="0.25"/>
    <row r="150142" x14ac:dyDescent="0.25"/>
    <row r="150143" x14ac:dyDescent="0.25"/>
    <row r="150144" x14ac:dyDescent="0.25"/>
    <row r="150145" x14ac:dyDescent="0.25"/>
    <row r="150146" x14ac:dyDescent="0.25"/>
    <row r="150147" x14ac:dyDescent="0.25"/>
    <row r="150148" x14ac:dyDescent="0.25"/>
    <row r="150149" x14ac:dyDescent="0.25"/>
    <row r="150150" x14ac:dyDescent="0.25"/>
    <row r="150151" x14ac:dyDescent="0.25"/>
    <row r="150152" x14ac:dyDescent="0.25"/>
    <row r="150153" x14ac:dyDescent="0.25"/>
    <row r="150154" x14ac:dyDescent="0.25"/>
    <row r="150155" x14ac:dyDescent="0.25"/>
    <row r="150156" x14ac:dyDescent="0.25"/>
    <row r="150157" x14ac:dyDescent="0.25"/>
    <row r="150158" x14ac:dyDescent="0.25"/>
    <row r="150159" x14ac:dyDescent="0.25"/>
    <row r="150160" x14ac:dyDescent="0.25"/>
    <row r="150161" x14ac:dyDescent="0.25"/>
    <row r="150162" x14ac:dyDescent="0.25"/>
    <row r="150163" x14ac:dyDescent="0.25"/>
    <row r="150164" x14ac:dyDescent="0.25"/>
    <row r="150165" x14ac:dyDescent="0.25"/>
    <row r="150166" x14ac:dyDescent="0.25"/>
    <row r="150167" x14ac:dyDescent="0.25"/>
    <row r="150168" x14ac:dyDescent="0.25"/>
    <row r="150169" x14ac:dyDescent="0.25"/>
    <row r="150170" x14ac:dyDescent="0.25"/>
    <row r="150171" x14ac:dyDescent="0.25"/>
    <row r="150172" x14ac:dyDescent="0.25"/>
    <row r="150173" x14ac:dyDescent="0.25"/>
    <row r="150174" x14ac:dyDescent="0.25"/>
    <row r="150175" x14ac:dyDescent="0.25"/>
    <row r="150176" x14ac:dyDescent="0.25"/>
    <row r="150177" x14ac:dyDescent="0.25"/>
    <row r="150178" x14ac:dyDescent="0.25"/>
    <row r="150179" x14ac:dyDescent="0.25"/>
    <row r="150180" x14ac:dyDescent="0.25"/>
    <row r="150181" x14ac:dyDescent="0.25"/>
    <row r="150182" x14ac:dyDescent="0.25"/>
    <row r="150183" x14ac:dyDescent="0.25"/>
    <row r="150184" x14ac:dyDescent="0.25"/>
    <row r="150185" x14ac:dyDescent="0.25"/>
    <row r="150186" x14ac:dyDescent="0.25"/>
    <row r="150187" x14ac:dyDescent="0.25"/>
    <row r="150188" x14ac:dyDescent="0.25"/>
    <row r="150189" x14ac:dyDescent="0.25"/>
    <row r="150190" x14ac:dyDescent="0.25"/>
    <row r="150191" x14ac:dyDescent="0.25"/>
    <row r="150192" x14ac:dyDescent="0.25"/>
    <row r="150193" x14ac:dyDescent="0.25"/>
    <row r="150194" x14ac:dyDescent="0.25"/>
    <row r="150195" x14ac:dyDescent="0.25"/>
    <row r="150196" x14ac:dyDescent="0.25"/>
    <row r="150197" x14ac:dyDescent="0.25"/>
    <row r="150198" x14ac:dyDescent="0.25"/>
    <row r="150199" x14ac:dyDescent="0.25"/>
    <row r="150200" x14ac:dyDescent="0.25"/>
    <row r="150201" x14ac:dyDescent="0.25"/>
    <row r="150202" x14ac:dyDescent="0.25"/>
    <row r="150203" x14ac:dyDescent="0.25"/>
    <row r="150204" x14ac:dyDescent="0.25"/>
    <row r="150205" x14ac:dyDescent="0.25"/>
    <row r="150206" x14ac:dyDescent="0.25"/>
    <row r="150207" x14ac:dyDescent="0.25"/>
    <row r="150208" x14ac:dyDescent="0.25"/>
    <row r="150209" x14ac:dyDescent="0.25"/>
    <row r="150210" x14ac:dyDescent="0.25"/>
    <row r="150211" x14ac:dyDescent="0.25"/>
    <row r="150212" x14ac:dyDescent="0.25"/>
    <row r="150213" x14ac:dyDescent="0.25"/>
    <row r="150214" x14ac:dyDescent="0.25"/>
    <row r="150215" x14ac:dyDescent="0.25"/>
    <row r="150216" x14ac:dyDescent="0.25"/>
    <row r="150217" x14ac:dyDescent="0.25"/>
    <row r="150218" x14ac:dyDescent="0.25"/>
    <row r="150219" x14ac:dyDescent="0.25"/>
    <row r="150220" x14ac:dyDescent="0.25"/>
    <row r="150221" x14ac:dyDescent="0.25"/>
    <row r="150222" x14ac:dyDescent="0.25"/>
    <row r="150223" x14ac:dyDescent="0.25"/>
    <row r="150224" x14ac:dyDescent="0.25"/>
    <row r="150225" x14ac:dyDescent="0.25"/>
    <row r="150226" x14ac:dyDescent="0.25"/>
    <row r="150227" x14ac:dyDescent="0.25"/>
    <row r="150228" x14ac:dyDescent="0.25"/>
    <row r="150229" x14ac:dyDescent="0.25"/>
    <row r="150230" x14ac:dyDescent="0.25"/>
    <row r="150231" x14ac:dyDescent="0.25"/>
    <row r="150232" x14ac:dyDescent="0.25"/>
    <row r="150233" x14ac:dyDescent="0.25"/>
    <row r="150234" x14ac:dyDescent="0.25"/>
    <row r="150235" x14ac:dyDescent="0.25"/>
    <row r="150236" x14ac:dyDescent="0.25"/>
    <row r="150237" x14ac:dyDescent="0.25"/>
    <row r="150238" x14ac:dyDescent="0.25"/>
    <row r="150239" x14ac:dyDescent="0.25"/>
    <row r="150240" x14ac:dyDescent="0.25"/>
    <row r="150241" x14ac:dyDescent="0.25"/>
    <row r="150242" x14ac:dyDescent="0.25"/>
    <row r="150243" x14ac:dyDescent="0.25"/>
    <row r="150244" x14ac:dyDescent="0.25"/>
    <row r="150245" x14ac:dyDescent="0.25"/>
    <row r="150246" x14ac:dyDescent="0.25"/>
    <row r="150247" x14ac:dyDescent="0.25"/>
    <row r="150248" x14ac:dyDescent="0.25"/>
    <row r="150249" x14ac:dyDescent="0.25"/>
    <row r="150250" x14ac:dyDescent="0.25"/>
    <row r="150251" x14ac:dyDescent="0.25"/>
    <row r="150252" x14ac:dyDescent="0.25"/>
    <row r="150253" x14ac:dyDescent="0.25"/>
    <row r="150254" x14ac:dyDescent="0.25"/>
    <row r="150255" x14ac:dyDescent="0.25"/>
    <row r="150256" x14ac:dyDescent="0.25"/>
    <row r="150257" x14ac:dyDescent="0.25"/>
    <row r="150258" x14ac:dyDescent="0.25"/>
    <row r="150259" x14ac:dyDescent="0.25"/>
    <row r="150260" x14ac:dyDescent="0.25"/>
    <row r="150261" x14ac:dyDescent="0.25"/>
    <row r="150262" x14ac:dyDescent="0.25"/>
    <row r="150263" x14ac:dyDescent="0.25"/>
    <row r="150264" x14ac:dyDescent="0.25"/>
    <row r="150265" x14ac:dyDescent="0.25"/>
    <row r="150266" x14ac:dyDescent="0.25"/>
    <row r="150267" x14ac:dyDescent="0.25"/>
    <row r="150268" x14ac:dyDescent="0.25"/>
    <row r="150269" x14ac:dyDescent="0.25"/>
    <row r="150270" x14ac:dyDescent="0.25"/>
    <row r="150271" x14ac:dyDescent="0.25"/>
    <row r="150272" x14ac:dyDescent="0.25"/>
    <row r="150273" x14ac:dyDescent="0.25"/>
    <row r="150274" x14ac:dyDescent="0.25"/>
    <row r="150275" x14ac:dyDescent="0.25"/>
    <row r="150276" x14ac:dyDescent="0.25"/>
    <row r="150277" x14ac:dyDescent="0.25"/>
    <row r="150278" x14ac:dyDescent="0.25"/>
    <row r="150279" x14ac:dyDescent="0.25"/>
    <row r="150280" x14ac:dyDescent="0.25"/>
    <row r="150281" x14ac:dyDescent="0.25"/>
    <row r="150282" x14ac:dyDescent="0.25"/>
    <row r="150283" x14ac:dyDescent="0.25"/>
    <row r="150284" x14ac:dyDescent="0.25"/>
    <row r="150285" x14ac:dyDescent="0.25"/>
    <row r="150286" x14ac:dyDescent="0.25"/>
    <row r="150287" x14ac:dyDescent="0.25"/>
    <row r="150288" x14ac:dyDescent="0.25"/>
    <row r="150289" x14ac:dyDescent="0.25"/>
    <row r="150290" x14ac:dyDescent="0.25"/>
    <row r="150291" x14ac:dyDescent="0.25"/>
    <row r="150292" x14ac:dyDescent="0.25"/>
    <row r="150293" x14ac:dyDescent="0.25"/>
    <row r="150294" x14ac:dyDescent="0.25"/>
    <row r="150295" x14ac:dyDescent="0.25"/>
    <row r="150296" x14ac:dyDescent="0.25"/>
    <row r="150297" x14ac:dyDescent="0.25"/>
    <row r="150298" x14ac:dyDescent="0.25"/>
    <row r="150299" x14ac:dyDescent="0.25"/>
    <row r="150300" x14ac:dyDescent="0.25"/>
    <row r="150301" x14ac:dyDescent="0.25"/>
    <row r="150302" x14ac:dyDescent="0.25"/>
    <row r="150303" x14ac:dyDescent="0.25"/>
    <row r="150304" x14ac:dyDescent="0.25"/>
    <row r="150305" x14ac:dyDescent="0.25"/>
    <row r="150306" x14ac:dyDescent="0.25"/>
    <row r="150307" x14ac:dyDescent="0.25"/>
    <row r="150308" x14ac:dyDescent="0.25"/>
    <row r="150309" x14ac:dyDescent="0.25"/>
    <row r="150310" x14ac:dyDescent="0.25"/>
    <row r="150311" x14ac:dyDescent="0.25"/>
    <row r="150312" x14ac:dyDescent="0.25"/>
    <row r="150313" x14ac:dyDescent="0.25"/>
    <row r="150314" x14ac:dyDescent="0.25"/>
    <row r="150315" x14ac:dyDescent="0.25"/>
    <row r="150316" x14ac:dyDescent="0.25"/>
    <row r="150317" x14ac:dyDescent="0.25"/>
    <row r="150318" x14ac:dyDescent="0.25"/>
    <row r="150319" x14ac:dyDescent="0.25"/>
    <row r="150320" x14ac:dyDescent="0.25"/>
    <row r="150321" x14ac:dyDescent="0.25"/>
    <row r="150322" x14ac:dyDescent="0.25"/>
    <row r="150323" x14ac:dyDescent="0.25"/>
    <row r="150324" x14ac:dyDescent="0.25"/>
    <row r="150325" x14ac:dyDescent="0.25"/>
    <row r="150326" x14ac:dyDescent="0.25"/>
    <row r="150327" x14ac:dyDescent="0.25"/>
    <row r="150328" x14ac:dyDescent="0.25"/>
    <row r="150329" x14ac:dyDescent="0.25"/>
    <row r="150330" x14ac:dyDescent="0.25"/>
    <row r="150331" x14ac:dyDescent="0.25"/>
    <row r="150332" x14ac:dyDescent="0.25"/>
    <row r="150333" x14ac:dyDescent="0.25"/>
    <row r="150334" x14ac:dyDescent="0.25"/>
    <row r="150335" x14ac:dyDescent="0.25"/>
    <row r="150336" x14ac:dyDescent="0.25"/>
    <row r="150337" x14ac:dyDescent="0.25"/>
    <row r="150338" x14ac:dyDescent="0.25"/>
    <row r="150339" x14ac:dyDescent="0.25"/>
    <row r="150340" x14ac:dyDescent="0.25"/>
    <row r="150341" x14ac:dyDescent="0.25"/>
    <row r="150342" x14ac:dyDescent="0.25"/>
    <row r="150343" x14ac:dyDescent="0.25"/>
    <row r="150344" x14ac:dyDescent="0.25"/>
    <row r="150345" x14ac:dyDescent="0.25"/>
    <row r="150346" x14ac:dyDescent="0.25"/>
    <row r="150347" x14ac:dyDescent="0.25"/>
    <row r="150348" x14ac:dyDescent="0.25"/>
    <row r="150349" x14ac:dyDescent="0.25"/>
    <row r="150350" x14ac:dyDescent="0.25"/>
    <row r="150351" x14ac:dyDescent="0.25"/>
    <row r="150352" x14ac:dyDescent="0.25"/>
    <row r="150353" x14ac:dyDescent="0.25"/>
    <row r="150354" x14ac:dyDescent="0.25"/>
    <row r="150355" x14ac:dyDescent="0.25"/>
    <row r="150356" x14ac:dyDescent="0.25"/>
    <row r="150357" x14ac:dyDescent="0.25"/>
    <row r="150358" x14ac:dyDescent="0.25"/>
    <row r="150359" x14ac:dyDescent="0.25"/>
    <row r="150360" x14ac:dyDescent="0.25"/>
    <row r="150361" x14ac:dyDescent="0.25"/>
    <row r="150362" x14ac:dyDescent="0.25"/>
    <row r="150363" x14ac:dyDescent="0.25"/>
    <row r="150364" x14ac:dyDescent="0.25"/>
    <row r="150365" x14ac:dyDescent="0.25"/>
    <row r="150366" x14ac:dyDescent="0.25"/>
    <row r="150367" x14ac:dyDescent="0.25"/>
    <row r="150368" x14ac:dyDescent="0.25"/>
    <row r="150369" x14ac:dyDescent="0.25"/>
    <row r="150370" x14ac:dyDescent="0.25"/>
    <row r="150371" x14ac:dyDescent="0.25"/>
    <row r="150372" x14ac:dyDescent="0.25"/>
    <row r="150373" x14ac:dyDescent="0.25"/>
    <row r="150374" x14ac:dyDescent="0.25"/>
    <row r="150375" x14ac:dyDescent="0.25"/>
    <row r="150376" x14ac:dyDescent="0.25"/>
    <row r="150377" x14ac:dyDescent="0.25"/>
    <row r="150378" x14ac:dyDescent="0.25"/>
    <row r="150379" x14ac:dyDescent="0.25"/>
    <row r="150380" x14ac:dyDescent="0.25"/>
    <row r="150381" x14ac:dyDescent="0.25"/>
    <row r="150382" x14ac:dyDescent="0.25"/>
    <row r="150383" x14ac:dyDescent="0.25"/>
    <row r="150384" x14ac:dyDescent="0.25"/>
    <row r="150385" x14ac:dyDescent="0.25"/>
    <row r="150386" x14ac:dyDescent="0.25"/>
    <row r="150387" x14ac:dyDescent="0.25"/>
    <row r="150388" x14ac:dyDescent="0.25"/>
    <row r="150389" x14ac:dyDescent="0.25"/>
    <row r="150390" x14ac:dyDescent="0.25"/>
    <row r="150391" x14ac:dyDescent="0.25"/>
    <row r="150392" x14ac:dyDescent="0.25"/>
    <row r="150393" x14ac:dyDescent="0.25"/>
    <row r="150394" x14ac:dyDescent="0.25"/>
    <row r="150395" x14ac:dyDescent="0.25"/>
    <row r="150396" x14ac:dyDescent="0.25"/>
    <row r="150397" x14ac:dyDescent="0.25"/>
    <row r="150398" x14ac:dyDescent="0.25"/>
    <row r="150399" x14ac:dyDescent="0.25"/>
    <row r="150400" x14ac:dyDescent="0.25"/>
    <row r="150401" x14ac:dyDescent="0.25"/>
    <row r="150402" x14ac:dyDescent="0.25"/>
    <row r="150403" x14ac:dyDescent="0.25"/>
    <row r="150404" x14ac:dyDescent="0.25"/>
    <row r="150405" x14ac:dyDescent="0.25"/>
    <row r="150406" x14ac:dyDescent="0.25"/>
    <row r="150407" x14ac:dyDescent="0.25"/>
    <row r="150408" x14ac:dyDescent="0.25"/>
    <row r="150409" x14ac:dyDescent="0.25"/>
    <row r="150410" x14ac:dyDescent="0.25"/>
    <row r="150411" x14ac:dyDescent="0.25"/>
    <row r="150412" x14ac:dyDescent="0.25"/>
    <row r="150413" x14ac:dyDescent="0.25"/>
    <row r="150414" x14ac:dyDescent="0.25"/>
    <row r="150415" x14ac:dyDescent="0.25"/>
    <row r="150416" x14ac:dyDescent="0.25"/>
    <row r="150417" x14ac:dyDescent="0.25"/>
    <row r="150418" x14ac:dyDescent="0.25"/>
    <row r="150419" x14ac:dyDescent="0.25"/>
    <row r="150420" x14ac:dyDescent="0.25"/>
    <row r="150421" x14ac:dyDescent="0.25"/>
    <row r="150422" x14ac:dyDescent="0.25"/>
    <row r="150423" x14ac:dyDescent="0.25"/>
    <row r="150424" x14ac:dyDescent="0.25"/>
    <row r="150425" x14ac:dyDescent="0.25"/>
    <row r="150426" x14ac:dyDescent="0.25"/>
    <row r="150427" x14ac:dyDescent="0.25"/>
    <row r="150428" x14ac:dyDescent="0.25"/>
    <row r="150429" x14ac:dyDescent="0.25"/>
    <row r="150430" x14ac:dyDescent="0.25"/>
    <row r="150431" x14ac:dyDescent="0.25"/>
    <row r="150432" x14ac:dyDescent="0.25"/>
    <row r="150433" x14ac:dyDescent="0.25"/>
    <row r="150434" x14ac:dyDescent="0.25"/>
    <row r="150435" x14ac:dyDescent="0.25"/>
    <row r="150436" x14ac:dyDescent="0.25"/>
    <row r="150437" x14ac:dyDescent="0.25"/>
    <row r="150438" x14ac:dyDescent="0.25"/>
    <row r="150439" x14ac:dyDescent="0.25"/>
    <row r="150440" x14ac:dyDescent="0.25"/>
    <row r="150441" x14ac:dyDescent="0.25"/>
    <row r="150442" x14ac:dyDescent="0.25"/>
    <row r="150443" x14ac:dyDescent="0.25"/>
    <row r="150444" x14ac:dyDescent="0.25"/>
    <row r="150445" x14ac:dyDescent="0.25"/>
    <row r="150446" x14ac:dyDescent="0.25"/>
    <row r="150447" x14ac:dyDescent="0.25"/>
    <row r="150448" x14ac:dyDescent="0.25"/>
    <row r="150449" x14ac:dyDescent="0.25"/>
    <row r="150450" x14ac:dyDescent="0.25"/>
    <row r="150451" x14ac:dyDescent="0.25"/>
    <row r="150452" x14ac:dyDescent="0.25"/>
    <row r="150453" x14ac:dyDescent="0.25"/>
    <row r="150454" x14ac:dyDescent="0.25"/>
    <row r="150455" x14ac:dyDescent="0.25"/>
    <row r="150456" x14ac:dyDescent="0.25"/>
    <row r="150457" x14ac:dyDescent="0.25"/>
    <row r="150458" x14ac:dyDescent="0.25"/>
    <row r="150459" x14ac:dyDescent="0.25"/>
    <row r="150460" x14ac:dyDescent="0.25"/>
    <row r="150461" x14ac:dyDescent="0.25"/>
    <row r="150462" x14ac:dyDescent="0.25"/>
    <row r="150463" x14ac:dyDescent="0.25"/>
    <row r="150464" x14ac:dyDescent="0.25"/>
    <row r="150465" x14ac:dyDescent="0.25"/>
    <row r="150466" x14ac:dyDescent="0.25"/>
    <row r="150467" x14ac:dyDescent="0.25"/>
    <row r="150468" x14ac:dyDescent="0.25"/>
    <row r="150469" x14ac:dyDescent="0.25"/>
    <row r="150470" x14ac:dyDescent="0.25"/>
    <row r="150471" x14ac:dyDescent="0.25"/>
    <row r="150472" x14ac:dyDescent="0.25"/>
    <row r="150473" x14ac:dyDescent="0.25"/>
    <row r="150474" x14ac:dyDescent="0.25"/>
    <row r="150475" x14ac:dyDescent="0.25"/>
    <row r="150476" x14ac:dyDescent="0.25"/>
    <row r="150477" x14ac:dyDescent="0.25"/>
    <row r="150478" x14ac:dyDescent="0.25"/>
    <row r="150479" x14ac:dyDescent="0.25"/>
    <row r="150480" x14ac:dyDescent="0.25"/>
    <row r="150481" x14ac:dyDescent="0.25"/>
    <row r="150482" x14ac:dyDescent="0.25"/>
    <row r="150483" x14ac:dyDescent="0.25"/>
    <row r="150484" x14ac:dyDescent="0.25"/>
    <row r="150485" x14ac:dyDescent="0.25"/>
    <row r="150486" x14ac:dyDescent="0.25"/>
    <row r="150487" x14ac:dyDescent="0.25"/>
    <row r="150488" x14ac:dyDescent="0.25"/>
    <row r="150489" x14ac:dyDescent="0.25"/>
    <row r="150490" x14ac:dyDescent="0.25"/>
    <row r="150491" x14ac:dyDescent="0.25"/>
    <row r="150492" x14ac:dyDescent="0.25"/>
    <row r="150493" x14ac:dyDescent="0.25"/>
    <row r="150494" x14ac:dyDescent="0.25"/>
    <row r="150495" x14ac:dyDescent="0.25"/>
    <row r="150496" x14ac:dyDescent="0.25"/>
    <row r="150497" x14ac:dyDescent="0.25"/>
    <row r="150498" x14ac:dyDescent="0.25"/>
    <row r="150499" x14ac:dyDescent="0.25"/>
    <row r="150500" x14ac:dyDescent="0.25"/>
    <row r="150501" x14ac:dyDescent="0.25"/>
    <row r="150502" x14ac:dyDescent="0.25"/>
    <row r="150503" x14ac:dyDescent="0.25"/>
    <row r="150504" x14ac:dyDescent="0.25"/>
    <row r="150505" x14ac:dyDescent="0.25"/>
    <row r="150506" x14ac:dyDescent="0.25"/>
    <row r="150507" x14ac:dyDescent="0.25"/>
    <row r="150508" x14ac:dyDescent="0.25"/>
    <row r="150509" x14ac:dyDescent="0.25"/>
    <row r="150510" x14ac:dyDescent="0.25"/>
    <row r="150511" x14ac:dyDescent="0.25"/>
    <row r="150512" x14ac:dyDescent="0.25"/>
    <row r="150513" x14ac:dyDescent="0.25"/>
    <row r="150514" x14ac:dyDescent="0.25"/>
    <row r="150515" x14ac:dyDescent="0.25"/>
    <row r="150516" x14ac:dyDescent="0.25"/>
    <row r="150517" x14ac:dyDescent="0.25"/>
    <row r="150518" x14ac:dyDescent="0.25"/>
    <row r="150519" x14ac:dyDescent="0.25"/>
    <row r="150520" x14ac:dyDescent="0.25"/>
    <row r="150521" x14ac:dyDescent="0.25"/>
    <row r="150522" x14ac:dyDescent="0.25"/>
    <row r="150523" x14ac:dyDescent="0.25"/>
    <row r="150524" x14ac:dyDescent="0.25"/>
    <row r="150525" x14ac:dyDescent="0.25"/>
    <row r="150526" x14ac:dyDescent="0.25"/>
    <row r="150527" x14ac:dyDescent="0.25"/>
    <row r="150528" x14ac:dyDescent="0.25"/>
    <row r="150529" x14ac:dyDescent="0.25"/>
    <row r="150530" x14ac:dyDescent="0.25"/>
    <row r="150531" x14ac:dyDescent="0.25"/>
    <row r="150532" x14ac:dyDescent="0.25"/>
    <row r="150533" x14ac:dyDescent="0.25"/>
    <row r="150534" x14ac:dyDescent="0.25"/>
    <row r="150535" x14ac:dyDescent="0.25"/>
    <row r="150536" x14ac:dyDescent="0.25"/>
    <row r="150537" x14ac:dyDescent="0.25"/>
    <row r="150538" x14ac:dyDescent="0.25"/>
    <row r="150539" x14ac:dyDescent="0.25"/>
    <row r="150540" x14ac:dyDescent="0.25"/>
    <row r="150541" x14ac:dyDescent="0.25"/>
    <row r="150542" x14ac:dyDescent="0.25"/>
    <row r="150543" x14ac:dyDescent="0.25"/>
    <row r="150544" x14ac:dyDescent="0.25"/>
    <row r="150545" x14ac:dyDescent="0.25"/>
    <row r="150546" x14ac:dyDescent="0.25"/>
    <row r="150547" x14ac:dyDescent="0.25"/>
    <row r="150548" x14ac:dyDescent="0.25"/>
    <row r="150549" x14ac:dyDescent="0.25"/>
    <row r="150550" x14ac:dyDescent="0.25"/>
    <row r="150551" x14ac:dyDescent="0.25"/>
    <row r="150552" x14ac:dyDescent="0.25"/>
    <row r="150553" x14ac:dyDescent="0.25"/>
    <row r="150554" x14ac:dyDescent="0.25"/>
    <row r="150555" x14ac:dyDescent="0.25"/>
    <row r="150556" x14ac:dyDescent="0.25"/>
    <row r="150557" x14ac:dyDescent="0.25"/>
    <row r="150558" x14ac:dyDescent="0.25"/>
    <row r="150559" x14ac:dyDescent="0.25"/>
    <row r="150560" x14ac:dyDescent="0.25"/>
    <row r="150561" x14ac:dyDescent="0.25"/>
    <row r="150562" x14ac:dyDescent="0.25"/>
    <row r="150563" x14ac:dyDescent="0.25"/>
    <row r="150564" x14ac:dyDescent="0.25"/>
    <row r="150565" x14ac:dyDescent="0.25"/>
    <row r="150566" x14ac:dyDescent="0.25"/>
    <row r="150567" x14ac:dyDescent="0.25"/>
    <row r="150568" x14ac:dyDescent="0.25"/>
    <row r="150569" x14ac:dyDescent="0.25"/>
    <row r="150570" x14ac:dyDescent="0.25"/>
    <row r="150571" x14ac:dyDescent="0.25"/>
    <row r="150572" x14ac:dyDescent="0.25"/>
    <row r="150573" x14ac:dyDescent="0.25"/>
    <row r="150574" x14ac:dyDescent="0.25"/>
    <row r="150575" x14ac:dyDescent="0.25"/>
    <row r="150576" x14ac:dyDescent="0.25"/>
    <row r="150577" x14ac:dyDescent="0.25"/>
    <row r="150578" x14ac:dyDescent="0.25"/>
    <row r="150579" x14ac:dyDescent="0.25"/>
    <row r="150580" x14ac:dyDescent="0.25"/>
    <row r="150581" x14ac:dyDescent="0.25"/>
    <row r="150582" x14ac:dyDescent="0.25"/>
    <row r="150583" x14ac:dyDescent="0.25"/>
    <row r="150584" x14ac:dyDescent="0.25"/>
    <row r="150585" x14ac:dyDescent="0.25"/>
    <row r="150586" x14ac:dyDescent="0.25"/>
    <row r="150587" x14ac:dyDescent="0.25"/>
    <row r="150588" x14ac:dyDescent="0.25"/>
    <row r="150589" x14ac:dyDescent="0.25"/>
    <row r="150590" x14ac:dyDescent="0.25"/>
    <row r="150591" x14ac:dyDescent="0.25"/>
    <row r="150592" x14ac:dyDescent="0.25"/>
    <row r="150593" x14ac:dyDescent="0.25"/>
    <row r="150594" x14ac:dyDescent="0.25"/>
    <row r="150595" x14ac:dyDescent="0.25"/>
    <row r="150596" x14ac:dyDescent="0.25"/>
    <row r="150597" x14ac:dyDescent="0.25"/>
    <row r="150598" x14ac:dyDescent="0.25"/>
    <row r="150599" x14ac:dyDescent="0.25"/>
    <row r="150600" x14ac:dyDescent="0.25"/>
    <row r="150601" x14ac:dyDescent="0.25"/>
    <row r="150602" x14ac:dyDescent="0.25"/>
    <row r="150603" x14ac:dyDescent="0.25"/>
    <row r="150604" x14ac:dyDescent="0.25"/>
    <row r="150605" x14ac:dyDescent="0.25"/>
    <row r="150606" x14ac:dyDescent="0.25"/>
    <row r="150607" x14ac:dyDescent="0.25"/>
    <row r="150608" x14ac:dyDescent="0.25"/>
    <row r="150609" x14ac:dyDescent="0.25"/>
    <row r="150610" x14ac:dyDescent="0.25"/>
    <row r="150611" x14ac:dyDescent="0.25"/>
    <row r="150612" x14ac:dyDescent="0.25"/>
    <row r="150613" x14ac:dyDescent="0.25"/>
    <row r="150614" x14ac:dyDescent="0.25"/>
    <row r="150615" x14ac:dyDescent="0.25"/>
    <row r="150616" x14ac:dyDescent="0.25"/>
    <row r="150617" x14ac:dyDescent="0.25"/>
    <row r="150618" x14ac:dyDescent="0.25"/>
    <row r="150619" x14ac:dyDescent="0.25"/>
    <row r="150620" x14ac:dyDescent="0.25"/>
    <row r="150621" x14ac:dyDescent="0.25"/>
    <row r="150622" x14ac:dyDescent="0.25"/>
    <row r="150623" x14ac:dyDescent="0.25"/>
    <row r="150624" x14ac:dyDescent="0.25"/>
    <row r="150625" x14ac:dyDescent="0.25"/>
    <row r="150626" x14ac:dyDescent="0.25"/>
    <row r="150627" x14ac:dyDescent="0.25"/>
    <row r="150628" x14ac:dyDescent="0.25"/>
    <row r="150629" x14ac:dyDescent="0.25"/>
    <row r="150630" x14ac:dyDescent="0.25"/>
    <row r="150631" x14ac:dyDescent="0.25"/>
    <row r="150632" x14ac:dyDescent="0.25"/>
    <row r="150633" x14ac:dyDescent="0.25"/>
    <row r="150634" x14ac:dyDescent="0.25"/>
    <row r="150635" x14ac:dyDescent="0.25"/>
    <row r="150636" x14ac:dyDescent="0.25"/>
    <row r="150637" x14ac:dyDescent="0.25"/>
    <row r="150638" x14ac:dyDescent="0.25"/>
    <row r="150639" x14ac:dyDescent="0.25"/>
    <row r="150640" x14ac:dyDescent="0.25"/>
    <row r="150641" x14ac:dyDescent="0.25"/>
    <row r="150642" x14ac:dyDescent="0.25"/>
    <row r="150643" x14ac:dyDescent="0.25"/>
    <row r="150644" x14ac:dyDescent="0.25"/>
    <row r="150645" x14ac:dyDescent="0.25"/>
    <row r="150646" x14ac:dyDescent="0.25"/>
    <row r="150647" x14ac:dyDescent="0.25"/>
    <row r="150648" x14ac:dyDescent="0.25"/>
    <row r="150649" x14ac:dyDescent="0.25"/>
    <row r="150650" x14ac:dyDescent="0.25"/>
    <row r="150651" x14ac:dyDescent="0.25"/>
    <row r="150652" x14ac:dyDescent="0.25"/>
    <row r="150653" x14ac:dyDescent="0.25"/>
    <row r="150654" x14ac:dyDescent="0.25"/>
    <row r="150655" x14ac:dyDescent="0.25"/>
    <row r="150656" x14ac:dyDescent="0.25"/>
    <row r="150657" x14ac:dyDescent="0.25"/>
    <row r="150658" x14ac:dyDescent="0.25"/>
    <row r="150659" x14ac:dyDescent="0.25"/>
    <row r="150660" x14ac:dyDescent="0.25"/>
    <row r="150661" x14ac:dyDescent="0.25"/>
    <row r="150662" x14ac:dyDescent="0.25"/>
    <row r="150663" x14ac:dyDescent="0.25"/>
    <row r="150664" x14ac:dyDescent="0.25"/>
    <row r="150665" x14ac:dyDescent="0.25"/>
    <row r="150666" x14ac:dyDescent="0.25"/>
    <row r="150667" x14ac:dyDescent="0.25"/>
    <row r="150668" x14ac:dyDescent="0.25"/>
    <row r="150669" x14ac:dyDescent="0.25"/>
    <row r="150670" x14ac:dyDescent="0.25"/>
    <row r="150671" x14ac:dyDescent="0.25"/>
    <row r="150672" x14ac:dyDescent="0.25"/>
    <row r="150673" x14ac:dyDescent="0.25"/>
    <row r="150674" x14ac:dyDescent="0.25"/>
    <row r="150675" x14ac:dyDescent="0.25"/>
    <row r="150676" x14ac:dyDescent="0.25"/>
    <row r="150677" x14ac:dyDescent="0.25"/>
    <row r="150678" x14ac:dyDescent="0.25"/>
    <row r="150679" x14ac:dyDescent="0.25"/>
    <row r="150680" x14ac:dyDescent="0.25"/>
    <row r="150681" x14ac:dyDescent="0.25"/>
    <row r="150682" x14ac:dyDescent="0.25"/>
    <row r="150683" x14ac:dyDescent="0.25"/>
    <row r="150684" x14ac:dyDescent="0.25"/>
    <row r="150685" x14ac:dyDescent="0.25"/>
    <row r="150686" x14ac:dyDescent="0.25"/>
    <row r="150687" x14ac:dyDescent="0.25"/>
    <row r="150688" x14ac:dyDescent="0.25"/>
    <row r="150689" x14ac:dyDescent="0.25"/>
    <row r="150690" x14ac:dyDescent="0.25"/>
    <row r="150691" x14ac:dyDescent="0.25"/>
    <row r="150692" x14ac:dyDescent="0.25"/>
    <row r="150693" x14ac:dyDescent="0.25"/>
    <row r="150694" x14ac:dyDescent="0.25"/>
    <row r="150695" x14ac:dyDescent="0.25"/>
    <row r="150696" x14ac:dyDescent="0.25"/>
    <row r="150697" x14ac:dyDescent="0.25"/>
    <row r="150698" x14ac:dyDescent="0.25"/>
    <row r="150699" x14ac:dyDescent="0.25"/>
    <row r="150700" x14ac:dyDescent="0.25"/>
    <row r="150701" x14ac:dyDescent="0.25"/>
    <row r="150702" x14ac:dyDescent="0.25"/>
    <row r="150703" x14ac:dyDescent="0.25"/>
    <row r="150704" x14ac:dyDescent="0.25"/>
    <row r="150705" x14ac:dyDescent="0.25"/>
    <row r="150706" x14ac:dyDescent="0.25"/>
    <row r="150707" x14ac:dyDescent="0.25"/>
    <row r="150708" x14ac:dyDescent="0.25"/>
    <row r="150709" x14ac:dyDescent="0.25"/>
    <row r="150710" x14ac:dyDescent="0.25"/>
    <row r="150711" x14ac:dyDescent="0.25"/>
    <row r="150712" x14ac:dyDescent="0.25"/>
    <row r="150713" x14ac:dyDescent="0.25"/>
    <row r="150714" x14ac:dyDescent="0.25"/>
    <row r="150715" x14ac:dyDescent="0.25"/>
    <row r="150716" x14ac:dyDescent="0.25"/>
    <row r="150717" x14ac:dyDescent="0.25"/>
    <row r="150718" x14ac:dyDescent="0.25"/>
    <row r="150719" x14ac:dyDescent="0.25"/>
    <row r="150720" x14ac:dyDescent="0.25"/>
    <row r="150721" x14ac:dyDescent="0.25"/>
    <row r="150722" x14ac:dyDescent="0.25"/>
    <row r="150723" x14ac:dyDescent="0.25"/>
    <row r="150724" x14ac:dyDescent="0.25"/>
    <row r="150725" x14ac:dyDescent="0.25"/>
    <row r="150726" x14ac:dyDescent="0.25"/>
    <row r="150727" x14ac:dyDescent="0.25"/>
    <row r="150728" x14ac:dyDescent="0.25"/>
    <row r="150729" x14ac:dyDescent="0.25"/>
    <row r="150730" x14ac:dyDescent="0.25"/>
    <row r="150731" x14ac:dyDescent="0.25"/>
    <row r="150732" x14ac:dyDescent="0.25"/>
    <row r="150733" x14ac:dyDescent="0.25"/>
    <row r="150734" x14ac:dyDescent="0.25"/>
    <row r="150735" x14ac:dyDescent="0.25"/>
    <row r="150736" x14ac:dyDescent="0.25"/>
    <row r="150737" x14ac:dyDescent="0.25"/>
    <row r="150738" x14ac:dyDescent="0.25"/>
    <row r="150739" x14ac:dyDescent="0.25"/>
    <row r="150740" x14ac:dyDescent="0.25"/>
    <row r="150741" x14ac:dyDescent="0.25"/>
    <row r="150742" x14ac:dyDescent="0.25"/>
    <row r="150743" x14ac:dyDescent="0.25"/>
    <row r="150744" x14ac:dyDescent="0.25"/>
    <row r="150745" x14ac:dyDescent="0.25"/>
    <row r="150746" x14ac:dyDescent="0.25"/>
    <row r="150747" x14ac:dyDescent="0.25"/>
    <row r="150748" x14ac:dyDescent="0.25"/>
    <row r="150749" x14ac:dyDescent="0.25"/>
    <row r="150750" x14ac:dyDescent="0.25"/>
    <row r="150751" x14ac:dyDescent="0.25"/>
    <row r="150752" x14ac:dyDescent="0.25"/>
    <row r="150753" x14ac:dyDescent="0.25"/>
    <row r="150754" x14ac:dyDescent="0.25"/>
    <row r="150755" x14ac:dyDescent="0.25"/>
    <row r="150756" x14ac:dyDescent="0.25"/>
    <row r="150757" x14ac:dyDescent="0.25"/>
    <row r="150758" x14ac:dyDescent="0.25"/>
    <row r="150759" x14ac:dyDescent="0.25"/>
    <row r="150760" x14ac:dyDescent="0.25"/>
    <row r="150761" x14ac:dyDescent="0.25"/>
    <row r="150762" x14ac:dyDescent="0.25"/>
    <row r="150763" x14ac:dyDescent="0.25"/>
    <row r="150764" x14ac:dyDescent="0.25"/>
    <row r="150765" x14ac:dyDescent="0.25"/>
    <row r="150766" x14ac:dyDescent="0.25"/>
    <row r="150767" x14ac:dyDescent="0.25"/>
    <row r="150768" x14ac:dyDescent="0.25"/>
    <row r="150769" x14ac:dyDescent="0.25"/>
    <row r="150770" x14ac:dyDescent="0.25"/>
    <row r="150771" x14ac:dyDescent="0.25"/>
    <row r="150772" x14ac:dyDescent="0.25"/>
    <row r="150773" x14ac:dyDescent="0.25"/>
    <row r="150774" x14ac:dyDescent="0.25"/>
    <row r="150775" x14ac:dyDescent="0.25"/>
    <row r="150776" x14ac:dyDescent="0.25"/>
    <row r="150777" x14ac:dyDescent="0.25"/>
    <row r="150778" x14ac:dyDescent="0.25"/>
    <row r="150779" x14ac:dyDescent="0.25"/>
    <row r="150780" x14ac:dyDescent="0.25"/>
    <row r="150781" x14ac:dyDescent="0.25"/>
    <row r="150782" x14ac:dyDescent="0.25"/>
    <row r="150783" x14ac:dyDescent="0.25"/>
    <row r="150784" x14ac:dyDescent="0.25"/>
    <row r="150785" x14ac:dyDescent="0.25"/>
    <row r="150786" x14ac:dyDescent="0.25"/>
    <row r="150787" x14ac:dyDescent="0.25"/>
    <row r="150788" x14ac:dyDescent="0.25"/>
    <row r="150789" x14ac:dyDescent="0.25"/>
    <row r="150790" x14ac:dyDescent="0.25"/>
    <row r="150791" x14ac:dyDescent="0.25"/>
    <row r="150792" x14ac:dyDescent="0.25"/>
    <row r="150793" x14ac:dyDescent="0.25"/>
    <row r="150794" x14ac:dyDescent="0.25"/>
    <row r="150795" x14ac:dyDescent="0.25"/>
    <row r="150796" x14ac:dyDescent="0.25"/>
    <row r="150797" x14ac:dyDescent="0.25"/>
    <row r="150798" x14ac:dyDescent="0.25"/>
    <row r="150799" x14ac:dyDescent="0.25"/>
    <row r="150800" x14ac:dyDescent="0.25"/>
    <row r="150801" x14ac:dyDescent="0.25"/>
    <row r="150802" x14ac:dyDescent="0.25"/>
    <row r="150803" x14ac:dyDescent="0.25"/>
    <row r="150804" x14ac:dyDescent="0.25"/>
    <row r="150805" x14ac:dyDescent="0.25"/>
    <row r="150806" x14ac:dyDescent="0.25"/>
    <row r="150807" x14ac:dyDescent="0.25"/>
    <row r="150808" x14ac:dyDescent="0.25"/>
    <row r="150809" x14ac:dyDescent="0.25"/>
    <row r="150810" x14ac:dyDescent="0.25"/>
    <row r="150811" x14ac:dyDescent="0.25"/>
    <row r="150812" x14ac:dyDescent="0.25"/>
    <row r="150813" x14ac:dyDescent="0.25"/>
    <row r="150814" x14ac:dyDescent="0.25"/>
    <row r="150815" x14ac:dyDescent="0.25"/>
    <row r="150816" x14ac:dyDescent="0.25"/>
    <row r="150817" x14ac:dyDescent="0.25"/>
    <row r="150818" x14ac:dyDescent="0.25"/>
    <row r="150819" x14ac:dyDescent="0.25"/>
    <row r="150820" x14ac:dyDescent="0.25"/>
    <row r="150821" x14ac:dyDescent="0.25"/>
    <row r="150822" x14ac:dyDescent="0.25"/>
    <row r="150823" x14ac:dyDescent="0.25"/>
    <row r="150824" x14ac:dyDescent="0.25"/>
    <row r="150825" x14ac:dyDescent="0.25"/>
    <row r="150826" x14ac:dyDescent="0.25"/>
    <row r="150827" x14ac:dyDescent="0.25"/>
    <row r="150828" x14ac:dyDescent="0.25"/>
    <row r="150829" x14ac:dyDescent="0.25"/>
    <row r="150830" x14ac:dyDescent="0.25"/>
    <row r="150831" x14ac:dyDescent="0.25"/>
    <row r="150832" x14ac:dyDescent="0.25"/>
    <row r="150833" x14ac:dyDescent="0.25"/>
    <row r="150834" x14ac:dyDescent="0.25"/>
    <row r="150835" x14ac:dyDescent="0.25"/>
    <row r="150836" x14ac:dyDescent="0.25"/>
    <row r="150837" x14ac:dyDescent="0.25"/>
    <row r="150838" x14ac:dyDescent="0.25"/>
    <row r="150839" x14ac:dyDescent="0.25"/>
    <row r="150840" x14ac:dyDescent="0.25"/>
    <row r="150841" x14ac:dyDescent="0.25"/>
    <row r="150842" x14ac:dyDescent="0.25"/>
    <row r="150843" x14ac:dyDescent="0.25"/>
    <row r="150844" x14ac:dyDescent="0.25"/>
    <row r="150845" x14ac:dyDescent="0.25"/>
    <row r="150846" x14ac:dyDescent="0.25"/>
    <row r="150847" x14ac:dyDescent="0.25"/>
    <row r="150848" x14ac:dyDescent="0.25"/>
    <row r="150849" x14ac:dyDescent="0.25"/>
    <row r="150850" x14ac:dyDescent="0.25"/>
    <row r="150851" x14ac:dyDescent="0.25"/>
    <row r="150852" x14ac:dyDescent="0.25"/>
    <row r="150853" x14ac:dyDescent="0.25"/>
    <row r="150854" x14ac:dyDescent="0.25"/>
    <row r="150855" x14ac:dyDescent="0.25"/>
    <row r="150856" x14ac:dyDescent="0.25"/>
    <row r="150857" x14ac:dyDescent="0.25"/>
    <row r="150858" x14ac:dyDescent="0.25"/>
    <row r="150859" x14ac:dyDescent="0.25"/>
    <row r="150860" x14ac:dyDescent="0.25"/>
    <row r="150861" x14ac:dyDescent="0.25"/>
    <row r="150862" x14ac:dyDescent="0.25"/>
    <row r="150863" x14ac:dyDescent="0.25"/>
    <row r="150864" x14ac:dyDescent="0.25"/>
    <row r="150865" x14ac:dyDescent="0.25"/>
    <row r="150866" x14ac:dyDescent="0.25"/>
    <row r="150867" x14ac:dyDescent="0.25"/>
    <row r="150868" x14ac:dyDescent="0.25"/>
    <row r="150869" x14ac:dyDescent="0.25"/>
    <row r="150870" x14ac:dyDescent="0.25"/>
    <row r="150871" x14ac:dyDescent="0.25"/>
    <row r="150872" x14ac:dyDescent="0.25"/>
    <row r="150873" x14ac:dyDescent="0.25"/>
    <row r="150874" x14ac:dyDescent="0.25"/>
    <row r="150875" x14ac:dyDescent="0.25"/>
    <row r="150876" x14ac:dyDescent="0.25"/>
    <row r="150877" x14ac:dyDescent="0.25"/>
    <row r="150878" x14ac:dyDescent="0.25"/>
    <row r="150879" x14ac:dyDescent="0.25"/>
    <row r="150880" x14ac:dyDescent="0.25"/>
    <row r="150881" x14ac:dyDescent="0.25"/>
    <row r="150882" x14ac:dyDescent="0.25"/>
    <row r="150883" x14ac:dyDescent="0.25"/>
    <row r="150884" x14ac:dyDescent="0.25"/>
    <row r="150885" x14ac:dyDescent="0.25"/>
    <row r="150886" x14ac:dyDescent="0.25"/>
    <row r="150887" x14ac:dyDescent="0.25"/>
    <row r="150888" x14ac:dyDescent="0.25"/>
    <row r="150889" x14ac:dyDescent="0.25"/>
    <row r="150890" x14ac:dyDescent="0.25"/>
    <row r="150891" x14ac:dyDescent="0.25"/>
    <row r="150892" x14ac:dyDescent="0.25"/>
    <row r="150893" x14ac:dyDescent="0.25"/>
    <row r="150894" x14ac:dyDescent="0.25"/>
    <row r="150895" x14ac:dyDescent="0.25"/>
    <row r="150896" x14ac:dyDescent="0.25"/>
    <row r="150897" x14ac:dyDescent="0.25"/>
    <row r="150898" x14ac:dyDescent="0.25"/>
    <row r="150899" x14ac:dyDescent="0.25"/>
    <row r="150900" x14ac:dyDescent="0.25"/>
    <row r="150901" x14ac:dyDescent="0.25"/>
    <row r="150902" x14ac:dyDescent="0.25"/>
    <row r="150903" x14ac:dyDescent="0.25"/>
    <row r="150904" x14ac:dyDescent="0.25"/>
    <row r="150905" x14ac:dyDescent="0.25"/>
    <row r="150906" x14ac:dyDescent="0.25"/>
    <row r="150907" x14ac:dyDescent="0.25"/>
    <row r="150908" x14ac:dyDescent="0.25"/>
    <row r="150909" x14ac:dyDescent="0.25"/>
    <row r="150910" x14ac:dyDescent="0.25"/>
    <row r="150911" x14ac:dyDescent="0.25"/>
    <row r="150912" x14ac:dyDescent="0.25"/>
    <row r="150913" x14ac:dyDescent="0.25"/>
    <row r="150914" x14ac:dyDescent="0.25"/>
    <row r="150915" x14ac:dyDescent="0.25"/>
    <row r="150916" x14ac:dyDescent="0.25"/>
    <row r="150917" x14ac:dyDescent="0.25"/>
    <row r="150918" x14ac:dyDescent="0.25"/>
    <row r="150919" x14ac:dyDescent="0.25"/>
    <row r="150920" x14ac:dyDescent="0.25"/>
    <row r="150921" x14ac:dyDescent="0.25"/>
    <row r="150922" x14ac:dyDescent="0.25"/>
    <row r="150923" x14ac:dyDescent="0.25"/>
    <row r="150924" x14ac:dyDescent="0.25"/>
    <row r="150925" x14ac:dyDescent="0.25"/>
    <row r="150926" x14ac:dyDescent="0.25"/>
    <row r="150927" x14ac:dyDescent="0.25"/>
    <row r="150928" x14ac:dyDescent="0.25"/>
    <row r="150929" x14ac:dyDescent="0.25"/>
    <row r="150930" x14ac:dyDescent="0.25"/>
    <row r="150931" x14ac:dyDescent="0.25"/>
    <row r="150932" x14ac:dyDescent="0.25"/>
    <row r="150933" x14ac:dyDescent="0.25"/>
    <row r="150934" x14ac:dyDescent="0.25"/>
    <row r="150935" x14ac:dyDescent="0.25"/>
    <row r="150936" x14ac:dyDescent="0.25"/>
    <row r="150937" x14ac:dyDescent="0.25"/>
    <row r="150938" x14ac:dyDescent="0.25"/>
    <row r="150939" x14ac:dyDescent="0.25"/>
    <row r="150940" x14ac:dyDescent="0.25"/>
    <row r="150941" x14ac:dyDescent="0.25"/>
    <row r="150942" x14ac:dyDescent="0.25"/>
    <row r="150943" x14ac:dyDescent="0.25"/>
    <row r="150944" x14ac:dyDescent="0.25"/>
    <row r="150945" x14ac:dyDescent="0.25"/>
    <row r="150946" x14ac:dyDescent="0.25"/>
    <row r="150947" x14ac:dyDescent="0.25"/>
    <row r="150948" x14ac:dyDescent="0.25"/>
    <row r="150949" x14ac:dyDescent="0.25"/>
    <row r="150950" x14ac:dyDescent="0.25"/>
    <row r="150951" x14ac:dyDescent="0.25"/>
    <row r="150952" x14ac:dyDescent="0.25"/>
    <row r="150953" x14ac:dyDescent="0.25"/>
    <row r="150954" x14ac:dyDescent="0.25"/>
    <row r="150955" x14ac:dyDescent="0.25"/>
    <row r="150956" x14ac:dyDescent="0.25"/>
    <row r="150957" x14ac:dyDescent="0.25"/>
    <row r="150958" x14ac:dyDescent="0.25"/>
    <row r="150959" x14ac:dyDescent="0.25"/>
    <row r="150960" x14ac:dyDescent="0.25"/>
    <row r="150961" x14ac:dyDescent="0.25"/>
    <row r="150962" x14ac:dyDescent="0.25"/>
    <row r="150963" x14ac:dyDescent="0.25"/>
    <row r="150964" x14ac:dyDescent="0.25"/>
    <row r="150965" x14ac:dyDescent="0.25"/>
    <row r="150966" x14ac:dyDescent="0.25"/>
    <row r="150967" x14ac:dyDescent="0.25"/>
    <row r="150968" x14ac:dyDescent="0.25"/>
    <row r="150969" x14ac:dyDescent="0.25"/>
    <row r="150970" x14ac:dyDescent="0.25"/>
    <row r="150971" x14ac:dyDescent="0.25"/>
    <row r="150972" x14ac:dyDescent="0.25"/>
    <row r="150973" x14ac:dyDescent="0.25"/>
    <row r="150974" x14ac:dyDescent="0.25"/>
    <row r="150975" x14ac:dyDescent="0.25"/>
    <row r="150976" x14ac:dyDescent="0.25"/>
    <row r="150977" x14ac:dyDescent="0.25"/>
    <row r="150978" x14ac:dyDescent="0.25"/>
    <row r="150979" x14ac:dyDescent="0.25"/>
    <row r="150980" x14ac:dyDescent="0.25"/>
    <row r="150981" x14ac:dyDescent="0.25"/>
    <row r="150982" x14ac:dyDescent="0.25"/>
    <row r="150983" x14ac:dyDescent="0.25"/>
    <row r="150984" x14ac:dyDescent="0.25"/>
    <row r="150985" x14ac:dyDescent="0.25"/>
    <row r="150986" x14ac:dyDescent="0.25"/>
    <row r="150987" x14ac:dyDescent="0.25"/>
    <row r="150988" x14ac:dyDescent="0.25"/>
    <row r="150989" x14ac:dyDescent="0.25"/>
    <row r="150990" x14ac:dyDescent="0.25"/>
    <row r="150991" x14ac:dyDescent="0.25"/>
    <row r="150992" x14ac:dyDescent="0.25"/>
    <row r="150993" x14ac:dyDescent="0.25"/>
    <row r="150994" x14ac:dyDescent="0.25"/>
    <row r="150995" x14ac:dyDescent="0.25"/>
    <row r="150996" x14ac:dyDescent="0.25"/>
    <row r="150997" x14ac:dyDescent="0.25"/>
    <row r="150998" x14ac:dyDescent="0.25"/>
    <row r="150999" x14ac:dyDescent="0.25"/>
    <row r="151000" x14ac:dyDescent="0.25"/>
    <row r="151001" x14ac:dyDescent="0.25"/>
    <row r="151002" x14ac:dyDescent="0.25"/>
    <row r="151003" x14ac:dyDescent="0.25"/>
    <row r="151004" x14ac:dyDescent="0.25"/>
    <row r="151005" x14ac:dyDescent="0.25"/>
    <row r="151006" x14ac:dyDescent="0.25"/>
    <row r="151007" x14ac:dyDescent="0.25"/>
    <row r="151008" x14ac:dyDescent="0.25"/>
    <row r="151009" x14ac:dyDescent="0.25"/>
    <row r="151010" x14ac:dyDescent="0.25"/>
    <row r="151011" x14ac:dyDescent="0.25"/>
    <row r="151012" x14ac:dyDescent="0.25"/>
    <row r="151013" x14ac:dyDescent="0.25"/>
    <row r="151014" x14ac:dyDescent="0.25"/>
    <row r="151015" x14ac:dyDescent="0.25"/>
    <row r="151016" x14ac:dyDescent="0.25"/>
    <row r="151017" x14ac:dyDescent="0.25"/>
    <row r="151018" x14ac:dyDescent="0.25"/>
    <row r="151019" x14ac:dyDescent="0.25"/>
    <row r="151020" x14ac:dyDescent="0.25"/>
    <row r="151021" x14ac:dyDescent="0.25"/>
    <row r="151022" x14ac:dyDescent="0.25"/>
    <row r="151023" x14ac:dyDescent="0.25"/>
    <row r="151024" x14ac:dyDescent="0.25"/>
    <row r="151025" x14ac:dyDescent="0.25"/>
    <row r="151026" x14ac:dyDescent="0.25"/>
    <row r="151027" x14ac:dyDescent="0.25"/>
    <row r="151028" x14ac:dyDescent="0.25"/>
    <row r="151029" x14ac:dyDescent="0.25"/>
    <row r="151030" x14ac:dyDescent="0.25"/>
    <row r="151031" x14ac:dyDescent="0.25"/>
    <row r="151032" x14ac:dyDescent="0.25"/>
    <row r="151033" x14ac:dyDescent="0.25"/>
    <row r="151034" x14ac:dyDescent="0.25"/>
    <row r="151035" x14ac:dyDescent="0.25"/>
    <row r="151036" x14ac:dyDescent="0.25"/>
    <row r="151037" x14ac:dyDescent="0.25"/>
    <row r="151038" x14ac:dyDescent="0.25"/>
    <row r="151039" x14ac:dyDescent="0.25"/>
    <row r="151040" x14ac:dyDescent="0.25"/>
    <row r="151041" x14ac:dyDescent="0.25"/>
    <row r="151042" x14ac:dyDescent="0.25"/>
    <row r="151043" x14ac:dyDescent="0.25"/>
    <row r="151044" x14ac:dyDescent="0.25"/>
    <row r="151045" x14ac:dyDescent="0.25"/>
    <row r="151046" x14ac:dyDescent="0.25"/>
    <row r="151047" x14ac:dyDescent="0.25"/>
    <row r="151048" x14ac:dyDescent="0.25"/>
    <row r="151049" x14ac:dyDescent="0.25"/>
    <row r="151050" x14ac:dyDescent="0.25"/>
    <row r="151051" x14ac:dyDescent="0.25"/>
    <row r="151052" x14ac:dyDescent="0.25"/>
    <row r="151053" x14ac:dyDescent="0.25"/>
    <row r="151054" x14ac:dyDescent="0.25"/>
    <row r="151055" x14ac:dyDescent="0.25"/>
    <row r="151056" x14ac:dyDescent="0.25"/>
    <row r="151057" x14ac:dyDescent="0.25"/>
    <row r="151058" x14ac:dyDescent="0.25"/>
    <row r="151059" x14ac:dyDescent="0.25"/>
    <row r="151060" x14ac:dyDescent="0.25"/>
    <row r="151061" x14ac:dyDescent="0.25"/>
    <row r="151062" x14ac:dyDescent="0.25"/>
    <row r="151063" x14ac:dyDescent="0.25"/>
    <row r="151064" x14ac:dyDescent="0.25"/>
    <row r="151065" x14ac:dyDescent="0.25"/>
    <row r="151066" x14ac:dyDescent="0.25"/>
    <row r="151067" x14ac:dyDescent="0.25"/>
    <row r="151068" x14ac:dyDescent="0.25"/>
    <row r="151069" x14ac:dyDescent="0.25"/>
    <row r="151070" x14ac:dyDescent="0.25"/>
    <row r="151071" x14ac:dyDescent="0.25"/>
    <row r="151072" x14ac:dyDescent="0.25"/>
    <row r="151073" x14ac:dyDescent="0.25"/>
    <row r="151074" x14ac:dyDescent="0.25"/>
    <row r="151075" x14ac:dyDescent="0.25"/>
    <row r="151076" x14ac:dyDescent="0.25"/>
    <row r="151077" x14ac:dyDescent="0.25"/>
    <row r="151078" x14ac:dyDescent="0.25"/>
    <row r="151079" x14ac:dyDescent="0.25"/>
    <row r="151080" x14ac:dyDescent="0.25"/>
    <row r="151081" x14ac:dyDescent="0.25"/>
    <row r="151082" x14ac:dyDescent="0.25"/>
    <row r="151083" x14ac:dyDescent="0.25"/>
    <row r="151084" x14ac:dyDescent="0.25"/>
    <row r="151085" x14ac:dyDescent="0.25"/>
    <row r="151086" x14ac:dyDescent="0.25"/>
    <row r="151087" x14ac:dyDescent="0.25"/>
    <row r="151088" x14ac:dyDescent="0.25"/>
    <row r="151089" x14ac:dyDescent="0.25"/>
    <row r="151090" x14ac:dyDescent="0.25"/>
    <row r="151091" x14ac:dyDescent="0.25"/>
    <row r="151092" x14ac:dyDescent="0.25"/>
    <row r="151093" x14ac:dyDescent="0.25"/>
    <row r="151094" x14ac:dyDescent="0.25"/>
    <row r="151095" x14ac:dyDescent="0.25"/>
    <row r="151096" x14ac:dyDescent="0.25"/>
    <row r="151097" x14ac:dyDescent="0.25"/>
    <row r="151098" x14ac:dyDescent="0.25"/>
    <row r="151099" x14ac:dyDescent="0.25"/>
    <row r="151100" x14ac:dyDescent="0.25"/>
    <row r="151101" x14ac:dyDescent="0.25"/>
    <row r="151102" x14ac:dyDescent="0.25"/>
    <row r="151103" x14ac:dyDescent="0.25"/>
    <row r="151104" x14ac:dyDescent="0.25"/>
    <row r="151105" x14ac:dyDescent="0.25"/>
    <row r="151106" x14ac:dyDescent="0.25"/>
    <row r="151107" x14ac:dyDescent="0.25"/>
    <row r="151108" x14ac:dyDescent="0.25"/>
    <row r="151109" x14ac:dyDescent="0.25"/>
    <row r="151110" x14ac:dyDescent="0.25"/>
    <row r="151111" x14ac:dyDescent="0.25"/>
    <row r="151112" x14ac:dyDescent="0.25"/>
    <row r="151113" x14ac:dyDescent="0.25"/>
    <row r="151114" x14ac:dyDescent="0.25"/>
    <row r="151115" x14ac:dyDescent="0.25"/>
    <row r="151116" x14ac:dyDescent="0.25"/>
    <row r="151117" x14ac:dyDescent="0.25"/>
    <row r="151118" x14ac:dyDescent="0.25"/>
    <row r="151119" x14ac:dyDescent="0.25"/>
    <row r="151120" x14ac:dyDescent="0.25"/>
    <row r="151121" x14ac:dyDescent="0.25"/>
    <row r="151122" x14ac:dyDescent="0.25"/>
    <row r="151123" x14ac:dyDescent="0.25"/>
    <row r="151124" x14ac:dyDescent="0.25"/>
    <row r="151125" x14ac:dyDescent="0.25"/>
    <row r="151126" x14ac:dyDescent="0.25"/>
    <row r="151127" x14ac:dyDescent="0.25"/>
    <row r="151128" x14ac:dyDescent="0.25"/>
    <row r="151129" x14ac:dyDescent="0.25"/>
    <row r="151130" x14ac:dyDescent="0.25"/>
    <row r="151131" x14ac:dyDescent="0.25"/>
    <row r="151132" x14ac:dyDescent="0.25"/>
    <row r="151133" x14ac:dyDescent="0.25"/>
    <row r="151134" x14ac:dyDescent="0.25"/>
    <row r="151135" x14ac:dyDescent="0.25"/>
    <row r="151136" x14ac:dyDescent="0.25"/>
    <row r="151137" x14ac:dyDescent="0.25"/>
    <row r="151138" x14ac:dyDescent="0.25"/>
    <row r="151139" x14ac:dyDescent="0.25"/>
    <row r="151140" x14ac:dyDescent="0.25"/>
    <row r="151141" x14ac:dyDescent="0.25"/>
    <row r="151142" x14ac:dyDescent="0.25"/>
    <row r="151143" x14ac:dyDescent="0.25"/>
    <row r="151144" x14ac:dyDescent="0.25"/>
    <row r="151145" x14ac:dyDescent="0.25"/>
    <row r="151146" x14ac:dyDescent="0.25"/>
    <row r="151147" x14ac:dyDescent="0.25"/>
    <row r="151148" x14ac:dyDescent="0.25"/>
    <row r="151149" x14ac:dyDescent="0.25"/>
    <row r="151150" x14ac:dyDescent="0.25"/>
    <row r="151151" x14ac:dyDescent="0.25"/>
    <row r="151152" x14ac:dyDescent="0.25"/>
    <row r="151153" x14ac:dyDescent="0.25"/>
    <row r="151154" x14ac:dyDescent="0.25"/>
    <row r="151155" x14ac:dyDescent="0.25"/>
    <row r="151156" x14ac:dyDescent="0.25"/>
    <row r="151157" x14ac:dyDescent="0.25"/>
    <row r="151158" x14ac:dyDescent="0.25"/>
    <row r="151159" x14ac:dyDescent="0.25"/>
    <row r="151160" x14ac:dyDescent="0.25"/>
    <row r="151161" x14ac:dyDescent="0.25"/>
    <row r="151162" x14ac:dyDescent="0.25"/>
    <row r="151163" x14ac:dyDescent="0.25"/>
    <row r="151164" x14ac:dyDescent="0.25"/>
    <row r="151165" x14ac:dyDescent="0.25"/>
    <row r="151166" x14ac:dyDescent="0.25"/>
    <row r="151167" x14ac:dyDescent="0.25"/>
    <row r="151168" x14ac:dyDescent="0.25"/>
    <row r="151169" x14ac:dyDescent="0.25"/>
    <row r="151170" x14ac:dyDescent="0.25"/>
    <row r="151171" x14ac:dyDescent="0.25"/>
    <row r="151172" x14ac:dyDescent="0.25"/>
    <row r="151173" x14ac:dyDescent="0.25"/>
    <row r="151174" x14ac:dyDescent="0.25"/>
    <row r="151175" x14ac:dyDescent="0.25"/>
    <row r="151176" x14ac:dyDescent="0.25"/>
    <row r="151177" x14ac:dyDescent="0.25"/>
    <row r="151178" x14ac:dyDescent="0.25"/>
    <row r="151179" x14ac:dyDescent="0.25"/>
    <row r="151180" x14ac:dyDescent="0.25"/>
    <row r="151181" x14ac:dyDescent="0.25"/>
    <row r="151182" x14ac:dyDescent="0.25"/>
    <row r="151183" x14ac:dyDescent="0.25"/>
    <row r="151184" x14ac:dyDescent="0.25"/>
    <row r="151185" x14ac:dyDescent="0.25"/>
    <row r="151186" x14ac:dyDescent="0.25"/>
    <row r="151187" x14ac:dyDescent="0.25"/>
    <row r="151188" x14ac:dyDescent="0.25"/>
    <row r="151189" x14ac:dyDescent="0.25"/>
    <row r="151190" x14ac:dyDescent="0.25"/>
    <row r="151191" x14ac:dyDescent="0.25"/>
    <row r="151192" x14ac:dyDescent="0.25"/>
    <row r="151193" x14ac:dyDescent="0.25"/>
    <row r="151194" x14ac:dyDescent="0.25"/>
    <row r="151195" x14ac:dyDescent="0.25"/>
    <row r="151196" x14ac:dyDescent="0.25"/>
    <row r="151197" x14ac:dyDescent="0.25"/>
    <row r="151198" x14ac:dyDescent="0.25"/>
    <row r="151199" x14ac:dyDescent="0.25"/>
    <row r="151200" x14ac:dyDescent="0.25"/>
    <row r="151201" x14ac:dyDescent="0.25"/>
    <row r="151202" x14ac:dyDescent="0.25"/>
    <row r="151203" x14ac:dyDescent="0.25"/>
    <row r="151204" x14ac:dyDescent="0.25"/>
    <row r="151205" x14ac:dyDescent="0.25"/>
    <row r="151206" x14ac:dyDescent="0.25"/>
    <row r="151207" x14ac:dyDescent="0.25"/>
    <row r="151208" x14ac:dyDescent="0.25"/>
    <row r="151209" x14ac:dyDescent="0.25"/>
    <row r="151210" x14ac:dyDescent="0.25"/>
    <row r="151211" x14ac:dyDescent="0.25"/>
    <row r="151212" x14ac:dyDescent="0.25"/>
    <row r="151213" x14ac:dyDescent="0.25"/>
    <row r="151214" x14ac:dyDescent="0.25"/>
    <row r="151215" x14ac:dyDescent="0.25"/>
    <row r="151216" x14ac:dyDescent="0.25"/>
    <row r="151217" x14ac:dyDescent="0.25"/>
    <row r="151218" x14ac:dyDescent="0.25"/>
    <row r="151219" x14ac:dyDescent="0.25"/>
    <row r="151220" x14ac:dyDescent="0.25"/>
    <row r="151221" x14ac:dyDescent="0.25"/>
    <row r="151222" x14ac:dyDescent="0.25"/>
    <row r="151223" x14ac:dyDescent="0.25"/>
    <row r="151224" x14ac:dyDescent="0.25"/>
    <row r="151225" x14ac:dyDescent="0.25"/>
    <row r="151226" x14ac:dyDescent="0.25"/>
    <row r="151227" x14ac:dyDescent="0.25"/>
    <row r="151228" x14ac:dyDescent="0.25"/>
    <row r="151229" x14ac:dyDescent="0.25"/>
    <row r="151230" x14ac:dyDescent="0.25"/>
    <row r="151231" x14ac:dyDescent="0.25"/>
    <row r="151232" x14ac:dyDescent="0.25"/>
    <row r="151233" x14ac:dyDescent="0.25"/>
    <row r="151234" x14ac:dyDescent="0.25"/>
    <row r="151235" x14ac:dyDescent="0.25"/>
    <row r="151236" x14ac:dyDescent="0.25"/>
    <row r="151237" x14ac:dyDescent="0.25"/>
    <row r="151238" x14ac:dyDescent="0.25"/>
    <row r="151239" x14ac:dyDescent="0.25"/>
    <row r="151240" x14ac:dyDescent="0.25"/>
    <row r="151241" x14ac:dyDescent="0.25"/>
    <row r="151242" x14ac:dyDescent="0.25"/>
    <row r="151243" x14ac:dyDescent="0.25"/>
    <row r="151244" x14ac:dyDescent="0.25"/>
    <row r="151245" x14ac:dyDescent="0.25"/>
    <row r="151246" x14ac:dyDescent="0.25"/>
    <row r="151247" x14ac:dyDescent="0.25"/>
    <row r="151248" x14ac:dyDescent="0.25"/>
    <row r="151249" x14ac:dyDescent="0.25"/>
    <row r="151250" x14ac:dyDescent="0.25"/>
    <row r="151251" x14ac:dyDescent="0.25"/>
    <row r="151252" x14ac:dyDescent="0.25"/>
    <row r="151253" x14ac:dyDescent="0.25"/>
    <row r="151254" x14ac:dyDescent="0.25"/>
    <row r="151255" x14ac:dyDescent="0.25"/>
    <row r="151256" x14ac:dyDescent="0.25"/>
    <row r="151257" x14ac:dyDescent="0.25"/>
    <row r="151258" x14ac:dyDescent="0.25"/>
    <row r="151259" x14ac:dyDescent="0.25"/>
    <row r="151260" x14ac:dyDescent="0.25"/>
    <row r="151261" x14ac:dyDescent="0.25"/>
    <row r="151262" x14ac:dyDescent="0.25"/>
    <row r="151263" x14ac:dyDescent="0.25"/>
    <row r="151264" x14ac:dyDescent="0.25"/>
    <row r="151265" x14ac:dyDescent="0.25"/>
    <row r="151266" x14ac:dyDescent="0.25"/>
    <row r="151267" x14ac:dyDescent="0.25"/>
    <row r="151268" x14ac:dyDescent="0.25"/>
    <row r="151269" x14ac:dyDescent="0.25"/>
    <row r="151270" x14ac:dyDescent="0.25"/>
    <row r="151271" x14ac:dyDescent="0.25"/>
    <row r="151272" x14ac:dyDescent="0.25"/>
    <row r="151273" x14ac:dyDescent="0.25"/>
    <row r="151274" x14ac:dyDescent="0.25"/>
    <row r="151275" x14ac:dyDescent="0.25"/>
    <row r="151276" x14ac:dyDescent="0.25"/>
    <row r="151277" x14ac:dyDescent="0.25"/>
    <row r="151278" x14ac:dyDescent="0.25"/>
    <row r="151279" x14ac:dyDescent="0.25"/>
    <row r="151280" x14ac:dyDescent="0.25"/>
    <row r="151281" x14ac:dyDescent="0.25"/>
    <row r="151282" x14ac:dyDescent="0.25"/>
    <row r="151283" x14ac:dyDescent="0.25"/>
    <row r="151284" x14ac:dyDescent="0.25"/>
    <row r="151285" x14ac:dyDescent="0.25"/>
    <row r="151286" x14ac:dyDescent="0.25"/>
    <row r="151287" x14ac:dyDescent="0.25"/>
    <row r="151288" x14ac:dyDescent="0.25"/>
    <row r="151289" x14ac:dyDescent="0.25"/>
    <row r="151290" x14ac:dyDescent="0.25"/>
    <row r="151291" x14ac:dyDescent="0.25"/>
    <row r="151292" x14ac:dyDescent="0.25"/>
    <row r="151293" x14ac:dyDescent="0.25"/>
    <row r="151294" x14ac:dyDescent="0.25"/>
    <row r="151295" x14ac:dyDescent="0.25"/>
    <row r="151296" x14ac:dyDescent="0.25"/>
    <row r="151297" x14ac:dyDescent="0.25"/>
    <row r="151298" x14ac:dyDescent="0.25"/>
    <row r="151299" x14ac:dyDescent="0.25"/>
    <row r="151300" x14ac:dyDescent="0.25"/>
    <row r="151301" x14ac:dyDescent="0.25"/>
    <row r="151302" x14ac:dyDescent="0.25"/>
    <row r="151303" x14ac:dyDescent="0.25"/>
    <row r="151304" x14ac:dyDescent="0.25"/>
    <row r="151305" x14ac:dyDescent="0.25"/>
    <row r="151306" x14ac:dyDescent="0.25"/>
    <row r="151307" x14ac:dyDescent="0.25"/>
    <row r="151308" x14ac:dyDescent="0.25"/>
    <row r="151309" x14ac:dyDescent="0.25"/>
    <row r="151310" x14ac:dyDescent="0.25"/>
    <row r="151311" x14ac:dyDescent="0.25"/>
    <row r="151312" x14ac:dyDescent="0.25"/>
    <row r="151313" x14ac:dyDescent="0.25"/>
    <row r="151314" x14ac:dyDescent="0.25"/>
    <row r="151315" x14ac:dyDescent="0.25"/>
    <row r="151316" x14ac:dyDescent="0.25"/>
    <row r="151317" x14ac:dyDescent="0.25"/>
    <row r="151318" x14ac:dyDescent="0.25"/>
    <row r="151319" x14ac:dyDescent="0.25"/>
    <row r="151320" x14ac:dyDescent="0.25"/>
    <row r="151321" x14ac:dyDescent="0.25"/>
    <row r="151322" x14ac:dyDescent="0.25"/>
    <row r="151323" x14ac:dyDescent="0.25"/>
    <row r="151324" x14ac:dyDescent="0.25"/>
    <row r="151325" x14ac:dyDescent="0.25"/>
    <row r="151326" x14ac:dyDescent="0.25"/>
    <row r="151327" x14ac:dyDescent="0.25"/>
    <row r="151328" x14ac:dyDescent="0.25"/>
    <row r="151329" x14ac:dyDescent="0.25"/>
    <row r="151330" x14ac:dyDescent="0.25"/>
    <row r="151331" x14ac:dyDescent="0.25"/>
    <row r="151332" x14ac:dyDescent="0.25"/>
    <row r="151333" x14ac:dyDescent="0.25"/>
    <row r="151334" x14ac:dyDescent="0.25"/>
    <row r="151335" x14ac:dyDescent="0.25"/>
    <row r="151336" x14ac:dyDescent="0.25"/>
    <row r="151337" x14ac:dyDescent="0.25"/>
    <row r="151338" x14ac:dyDescent="0.25"/>
    <row r="151339" x14ac:dyDescent="0.25"/>
    <row r="151340" x14ac:dyDescent="0.25"/>
    <row r="151341" x14ac:dyDescent="0.25"/>
    <row r="151342" x14ac:dyDescent="0.25"/>
    <row r="151343" x14ac:dyDescent="0.25"/>
    <row r="151344" x14ac:dyDescent="0.25"/>
    <row r="151345" x14ac:dyDescent="0.25"/>
    <row r="151346" x14ac:dyDescent="0.25"/>
    <row r="151347" x14ac:dyDescent="0.25"/>
    <row r="151348" x14ac:dyDescent="0.25"/>
    <row r="151349" x14ac:dyDescent="0.25"/>
    <row r="151350" x14ac:dyDescent="0.25"/>
    <row r="151351" x14ac:dyDescent="0.25"/>
    <row r="151352" x14ac:dyDescent="0.25"/>
    <row r="151353" x14ac:dyDescent="0.25"/>
    <row r="151354" x14ac:dyDescent="0.25"/>
    <row r="151355" x14ac:dyDescent="0.25"/>
    <row r="151356" x14ac:dyDescent="0.25"/>
    <row r="151357" x14ac:dyDescent="0.25"/>
    <row r="151358" x14ac:dyDescent="0.25"/>
    <row r="151359" x14ac:dyDescent="0.25"/>
    <row r="151360" x14ac:dyDescent="0.25"/>
    <row r="151361" x14ac:dyDescent="0.25"/>
    <row r="151362" x14ac:dyDescent="0.25"/>
    <row r="151363" x14ac:dyDescent="0.25"/>
    <row r="151364" x14ac:dyDescent="0.25"/>
    <row r="151365" x14ac:dyDescent="0.25"/>
    <row r="151366" x14ac:dyDescent="0.25"/>
    <row r="151367" x14ac:dyDescent="0.25"/>
    <row r="151368" x14ac:dyDescent="0.25"/>
    <row r="151369" x14ac:dyDescent="0.25"/>
    <row r="151370" x14ac:dyDescent="0.25"/>
    <row r="151371" x14ac:dyDescent="0.25"/>
    <row r="151372" x14ac:dyDescent="0.25"/>
    <row r="151373" x14ac:dyDescent="0.25"/>
    <row r="151374" x14ac:dyDescent="0.25"/>
    <row r="151375" x14ac:dyDescent="0.25"/>
    <row r="151376" x14ac:dyDescent="0.25"/>
    <row r="151377" x14ac:dyDescent="0.25"/>
    <row r="151378" x14ac:dyDescent="0.25"/>
    <row r="151379" x14ac:dyDescent="0.25"/>
    <row r="151380" x14ac:dyDescent="0.25"/>
    <row r="151381" x14ac:dyDescent="0.25"/>
    <row r="151382" x14ac:dyDescent="0.25"/>
    <row r="151383" x14ac:dyDescent="0.25"/>
    <row r="151384" x14ac:dyDescent="0.25"/>
    <row r="151385" x14ac:dyDescent="0.25"/>
    <row r="151386" x14ac:dyDescent="0.25"/>
    <row r="151387" x14ac:dyDescent="0.25"/>
    <row r="151388" x14ac:dyDescent="0.25"/>
    <row r="151389" x14ac:dyDescent="0.25"/>
    <row r="151390" x14ac:dyDescent="0.25"/>
    <row r="151391" x14ac:dyDescent="0.25"/>
    <row r="151392" x14ac:dyDescent="0.25"/>
    <row r="151393" x14ac:dyDescent="0.25"/>
    <row r="151394" x14ac:dyDescent="0.25"/>
    <row r="151395" x14ac:dyDescent="0.25"/>
    <row r="151396" x14ac:dyDescent="0.25"/>
    <row r="151397" x14ac:dyDescent="0.25"/>
    <row r="151398" x14ac:dyDescent="0.25"/>
    <row r="151399" x14ac:dyDescent="0.25"/>
    <row r="151400" x14ac:dyDescent="0.25"/>
    <row r="151401" x14ac:dyDescent="0.25"/>
    <row r="151402" x14ac:dyDescent="0.25"/>
    <row r="151403" x14ac:dyDescent="0.25"/>
    <row r="151404" x14ac:dyDescent="0.25"/>
    <row r="151405" x14ac:dyDescent="0.25"/>
    <row r="151406" x14ac:dyDescent="0.25"/>
    <row r="151407" x14ac:dyDescent="0.25"/>
    <row r="151408" x14ac:dyDescent="0.25"/>
    <row r="151409" x14ac:dyDescent="0.25"/>
    <row r="151410" x14ac:dyDescent="0.25"/>
    <row r="151411" x14ac:dyDescent="0.25"/>
    <row r="151412" x14ac:dyDescent="0.25"/>
    <row r="151413" x14ac:dyDescent="0.25"/>
    <row r="151414" x14ac:dyDescent="0.25"/>
    <row r="151415" x14ac:dyDescent="0.25"/>
    <row r="151416" x14ac:dyDescent="0.25"/>
    <row r="151417" x14ac:dyDescent="0.25"/>
    <row r="151418" x14ac:dyDescent="0.25"/>
    <row r="151419" x14ac:dyDescent="0.25"/>
    <row r="151420" x14ac:dyDescent="0.25"/>
    <row r="151421" x14ac:dyDescent="0.25"/>
    <row r="151422" x14ac:dyDescent="0.25"/>
    <row r="151423" x14ac:dyDescent="0.25"/>
    <row r="151424" x14ac:dyDescent="0.25"/>
    <row r="151425" x14ac:dyDescent="0.25"/>
    <row r="151426" x14ac:dyDescent="0.25"/>
    <row r="151427" x14ac:dyDescent="0.25"/>
    <row r="151428" x14ac:dyDescent="0.25"/>
    <row r="151429" x14ac:dyDescent="0.25"/>
    <row r="151430" x14ac:dyDescent="0.25"/>
    <row r="151431" x14ac:dyDescent="0.25"/>
    <row r="151432" x14ac:dyDescent="0.25"/>
    <row r="151433" x14ac:dyDescent="0.25"/>
    <row r="151434" x14ac:dyDescent="0.25"/>
    <row r="151435" x14ac:dyDescent="0.25"/>
    <row r="151436" x14ac:dyDescent="0.25"/>
    <row r="151437" x14ac:dyDescent="0.25"/>
    <row r="151438" x14ac:dyDescent="0.25"/>
    <row r="151439" x14ac:dyDescent="0.25"/>
    <row r="151440" x14ac:dyDescent="0.25"/>
    <row r="151441" x14ac:dyDescent="0.25"/>
    <row r="151442" x14ac:dyDescent="0.25"/>
    <row r="151443" x14ac:dyDescent="0.25"/>
    <row r="151444" x14ac:dyDescent="0.25"/>
    <row r="151445" x14ac:dyDescent="0.25"/>
    <row r="151446" x14ac:dyDescent="0.25"/>
    <row r="151447" x14ac:dyDescent="0.25"/>
    <row r="151448" x14ac:dyDescent="0.25"/>
    <row r="151449" x14ac:dyDescent="0.25"/>
    <row r="151450" x14ac:dyDescent="0.25"/>
    <row r="151451" x14ac:dyDescent="0.25"/>
    <row r="151452" x14ac:dyDescent="0.25"/>
    <row r="151453" x14ac:dyDescent="0.25"/>
    <row r="151454" x14ac:dyDescent="0.25"/>
    <row r="151455" x14ac:dyDescent="0.25"/>
    <row r="151456" x14ac:dyDescent="0.25"/>
    <row r="151457" x14ac:dyDescent="0.25"/>
    <row r="151458" x14ac:dyDescent="0.25"/>
    <row r="151459" x14ac:dyDescent="0.25"/>
    <row r="151460" x14ac:dyDescent="0.25"/>
    <row r="151461" x14ac:dyDescent="0.25"/>
    <row r="151462" x14ac:dyDescent="0.25"/>
    <row r="151463" x14ac:dyDescent="0.25"/>
    <row r="151464" x14ac:dyDescent="0.25"/>
    <row r="151465" x14ac:dyDescent="0.25"/>
    <row r="151466" x14ac:dyDescent="0.25"/>
    <row r="151467" x14ac:dyDescent="0.25"/>
    <row r="151468" x14ac:dyDescent="0.25"/>
    <row r="151469" x14ac:dyDescent="0.25"/>
    <row r="151470" x14ac:dyDescent="0.25"/>
    <row r="151471" x14ac:dyDescent="0.25"/>
    <row r="151472" x14ac:dyDescent="0.25"/>
    <row r="151473" x14ac:dyDescent="0.25"/>
    <row r="151474" x14ac:dyDescent="0.25"/>
    <row r="151475" x14ac:dyDescent="0.25"/>
    <row r="151476" x14ac:dyDescent="0.25"/>
    <row r="151477" x14ac:dyDescent="0.25"/>
    <row r="151478" x14ac:dyDescent="0.25"/>
    <row r="151479" x14ac:dyDescent="0.25"/>
    <row r="151480" x14ac:dyDescent="0.25"/>
    <row r="151481" x14ac:dyDescent="0.25"/>
    <row r="151482" x14ac:dyDescent="0.25"/>
    <row r="151483" x14ac:dyDescent="0.25"/>
    <row r="151484" x14ac:dyDescent="0.25"/>
    <row r="151485" x14ac:dyDescent="0.25"/>
    <row r="151486" x14ac:dyDescent="0.25"/>
    <row r="151487" x14ac:dyDescent="0.25"/>
    <row r="151488" x14ac:dyDescent="0.25"/>
    <row r="151489" x14ac:dyDescent="0.25"/>
    <row r="151490" x14ac:dyDescent="0.25"/>
    <row r="151491" x14ac:dyDescent="0.25"/>
    <row r="151492" x14ac:dyDescent="0.25"/>
    <row r="151493" x14ac:dyDescent="0.25"/>
    <row r="151494" x14ac:dyDescent="0.25"/>
    <row r="151495" x14ac:dyDescent="0.25"/>
    <row r="151496" x14ac:dyDescent="0.25"/>
    <row r="151497" x14ac:dyDescent="0.25"/>
    <row r="151498" x14ac:dyDescent="0.25"/>
    <row r="151499" x14ac:dyDescent="0.25"/>
    <row r="151500" x14ac:dyDescent="0.25"/>
    <row r="151501" x14ac:dyDescent="0.25"/>
    <row r="151502" x14ac:dyDescent="0.25"/>
    <row r="151503" x14ac:dyDescent="0.25"/>
    <row r="151504" x14ac:dyDescent="0.25"/>
    <row r="151505" x14ac:dyDescent="0.25"/>
    <row r="151506" x14ac:dyDescent="0.25"/>
    <row r="151507" x14ac:dyDescent="0.25"/>
    <row r="151508" x14ac:dyDescent="0.25"/>
    <row r="151509" x14ac:dyDescent="0.25"/>
    <row r="151510" x14ac:dyDescent="0.25"/>
    <row r="151511" x14ac:dyDescent="0.25"/>
    <row r="151512" x14ac:dyDescent="0.25"/>
    <row r="151513" x14ac:dyDescent="0.25"/>
    <row r="151514" x14ac:dyDescent="0.25"/>
    <row r="151515" x14ac:dyDescent="0.25"/>
    <row r="151516" x14ac:dyDescent="0.25"/>
    <row r="151517" x14ac:dyDescent="0.25"/>
    <row r="151518" x14ac:dyDescent="0.25"/>
    <row r="151519" x14ac:dyDescent="0.25"/>
    <row r="151520" x14ac:dyDescent="0.25"/>
    <row r="151521" x14ac:dyDescent="0.25"/>
    <row r="151522" x14ac:dyDescent="0.25"/>
    <row r="151523" x14ac:dyDescent="0.25"/>
    <row r="151524" x14ac:dyDescent="0.25"/>
    <row r="151525" x14ac:dyDescent="0.25"/>
    <row r="151526" x14ac:dyDescent="0.25"/>
    <row r="151527" x14ac:dyDescent="0.25"/>
    <row r="151528" x14ac:dyDescent="0.25"/>
    <row r="151529" x14ac:dyDescent="0.25"/>
    <row r="151530" x14ac:dyDescent="0.25"/>
    <row r="151531" x14ac:dyDescent="0.25"/>
    <row r="151532" x14ac:dyDescent="0.25"/>
    <row r="151533" x14ac:dyDescent="0.25"/>
    <row r="151534" x14ac:dyDescent="0.25"/>
    <row r="151535" x14ac:dyDescent="0.25"/>
    <row r="151536" x14ac:dyDescent="0.25"/>
    <row r="151537" x14ac:dyDescent="0.25"/>
    <row r="151538" x14ac:dyDescent="0.25"/>
    <row r="151539" x14ac:dyDescent="0.25"/>
    <row r="151540" x14ac:dyDescent="0.25"/>
    <row r="151541" x14ac:dyDescent="0.25"/>
    <row r="151542" x14ac:dyDescent="0.25"/>
    <row r="151543" x14ac:dyDescent="0.25"/>
    <row r="151544" x14ac:dyDescent="0.25"/>
    <row r="151545" x14ac:dyDescent="0.25"/>
    <row r="151546" x14ac:dyDescent="0.25"/>
    <row r="151547" x14ac:dyDescent="0.25"/>
    <row r="151548" x14ac:dyDescent="0.25"/>
    <row r="151549" x14ac:dyDescent="0.25"/>
    <row r="151550" x14ac:dyDescent="0.25"/>
    <row r="151551" x14ac:dyDescent="0.25"/>
    <row r="151552" x14ac:dyDescent="0.25"/>
    <row r="151553" x14ac:dyDescent="0.25"/>
    <row r="151554" x14ac:dyDescent="0.25"/>
    <row r="151555" x14ac:dyDescent="0.25"/>
    <row r="151556" x14ac:dyDescent="0.25"/>
    <row r="151557" x14ac:dyDescent="0.25"/>
    <row r="151558" x14ac:dyDescent="0.25"/>
    <row r="151559" x14ac:dyDescent="0.25"/>
    <row r="151560" x14ac:dyDescent="0.25"/>
    <row r="151561" x14ac:dyDescent="0.25"/>
    <row r="151562" x14ac:dyDescent="0.25"/>
    <row r="151563" x14ac:dyDescent="0.25"/>
    <row r="151564" x14ac:dyDescent="0.25"/>
    <row r="151565" x14ac:dyDescent="0.25"/>
    <row r="151566" x14ac:dyDescent="0.25"/>
    <row r="151567" x14ac:dyDescent="0.25"/>
    <row r="151568" x14ac:dyDescent="0.25"/>
    <row r="151569" x14ac:dyDescent="0.25"/>
    <row r="151570" x14ac:dyDescent="0.25"/>
    <row r="151571" x14ac:dyDescent="0.25"/>
    <row r="151572" x14ac:dyDescent="0.25"/>
    <row r="151573" x14ac:dyDescent="0.25"/>
    <row r="151574" x14ac:dyDescent="0.25"/>
    <row r="151575" x14ac:dyDescent="0.25"/>
    <row r="151576" x14ac:dyDescent="0.25"/>
    <row r="151577" x14ac:dyDescent="0.25"/>
    <row r="151578" x14ac:dyDescent="0.25"/>
    <row r="151579" x14ac:dyDescent="0.25"/>
    <row r="151580" x14ac:dyDescent="0.25"/>
    <row r="151581" x14ac:dyDescent="0.25"/>
    <row r="151582" x14ac:dyDescent="0.25"/>
    <row r="151583" x14ac:dyDescent="0.25"/>
    <row r="151584" x14ac:dyDescent="0.25"/>
    <row r="151585" x14ac:dyDescent="0.25"/>
    <row r="151586" x14ac:dyDescent="0.25"/>
    <row r="151587" x14ac:dyDescent="0.25"/>
    <row r="151588" x14ac:dyDescent="0.25"/>
    <row r="151589" x14ac:dyDescent="0.25"/>
    <row r="151590" x14ac:dyDescent="0.25"/>
    <row r="151591" x14ac:dyDescent="0.25"/>
    <row r="151592" x14ac:dyDescent="0.25"/>
    <row r="151593" x14ac:dyDescent="0.25"/>
    <row r="151594" x14ac:dyDescent="0.25"/>
    <row r="151595" x14ac:dyDescent="0.25"/>
    <row r="151596" x14ac:dyDescent="0.25"/>
    <row r="151597" x14ac:dyDescent="0.25"/>
    <row r="151598" x14ac:dyDescent="0.25"/>
    <row r="151599" x14ac:dyDescent="0.25"/>
    <row r="151600" x14ac:dyDescent="0.25"/>
    <row r="151601" x14ac:dyDescent="0.25"/>
    <row r="151602" x14ac:dyDescent="0.25"/>
    <row r="151603" x14ac:dyDescent="0.25"/>
    <row r="151604" x14ac:dyDescent="0.25"/>
    <row r="151605" x14ac:dyDescent="0.25"/>
    <row r="151606" x14ac:dyDescent="0.25"/>
    <row r="151607" x14ac:dyDescent="0.25"/>
    <row r="151608" x14ac:dyDescent="0.25"/>
    <row r="151609" x14ac:dyDescent="0.25"/>
    <row r="151610" x14ac:dyDescent="0.25"/>
    <row r="151611" x14ac:dyDescent="0.25"/>
    <row r="151612" x14ac:dyDescent="0.25"/>
    <row r="151613" x14ac:dyDescent="0.25"/>
    <row r="151614" x14ac:dyDescent="0.25"/>
    <row r="151615" x14ac:dyDescent="0.25"/>
    <row r="151616" x14ac:dyDescent="0.25"/>
    <row r="151617" x14ac:dyDescent="0.25"/>
    <row r="151618" x14ac:dyDescent="0.25"/>
    <row r="151619" x14ac:dyDescent="0.25"/>
    <row r="151620" x14ac:dyDescent="0.25"/>
    <row r="151621" x14ac:dyDescent="0.25"/>
    <row r="151622" x14ac:dyDescent="0.25"/>
    <row r="151623" x14ac:dyDescent="0.25"/>
    <row r="151624" x14ac:dyDescent="0.25"/>
    <row r="151625" x14ac:dyDescent="0.25"/>
    <row r="151626" x14ac:dyDescent="0.25"/>
    <row r="151627" x14ac:dyDescent="0.25"/>
    <row r="151628" x14ac:dyDescent="0.25"/>
    <row r="151629" x14ac:dyDescent="0.25"/>
    <row r="151630" x14ac:dyDescent="0.25"/>
    <row r="151631" x14ac:dyDescent="0.25"/>
    <row r="151632" x14ac:dyDescent="0.25"/>
    <row r="151633" x14ac:dyDescent="0.25"/>
    <row r="151634" x14ac:dyDescent="0.25"/>
    <row r="151635" x14ac:dyDescent="0.25"/>
    <row r="151636" x14ac:dyDescent="0.25"/>
    <row r="151637" x14ac:dyDescent="0.25"/>
    <row r="151638" x14ac:dyDescent="0.25"/>
    <row r="151639" x14ac:dyDescent="0.25"/>
    <row r="151640" x14ac:dyDescent="0.25"/>
    <row r="151641" x14ac:dyDescent="0.25"/>
    <row r="151642" x14ac:dyDescent="0.25"/>
    <row r="151643" x14ac:dyDescent="0.25"/>
    <row r="151644" x14ac:dyDescent="0.25"/>
    <row r="151645" x14ac:dyDescent="0.25"/>
    <row r="151646" x14ac:dyDescent="0.25"/>
    <row r="151647" x14ac:dyDescent="0.25"/>
    <row r="151648" x14ac:dyDescent="0.25"/>
    <row r="151649" x14ac:dyDescent="0.25"/>
    <row r="151650" x14ac:dyDescent="0.25"/>
    <row r="151651" x14ac:dyDescent="0.25"/>
    <row r="151652" x14ac:dyDescent="0.25"/>
    <row r="151653" x14ac:dyDescent="0.25"/>
    <row r="151654" x14ac:dyDescent="0.25"/>
    <row r="151655" x14ac:dyDescent="0.25"/>
    <row r="151656" x14ac:dyDescent="0.25"/>
    <row r="151657" x14ac:dyDescent="0.25"/>
    <row r="151658" x14ac:dyDescent="0.25"/>
    <row r="151659" x14ac:dyDescent="0.25"/>
    <row r="151660" x14ac:dyDescent="0.25"/>
    <row r="151661" x14ac:dyDescent="0.25"/>
    <row r="151662" x14ac:dyDescent="0.25"/>
    <row r="151663" x14ac:dyDescent="0.25"/>
    <row r="151664" x14ac:dyDescent="0.25"/>
    <row r="151665" x14ac:dyDescent="0.25"/>
    <row r="151666" x14ac:dyDescent="0.25"/>
    <row r="151667" x14ac:dyDescent="0.25"/>
    <row r="151668" x14ac:dyDescent="0.25"/>
    <row r="151669" x14ac:dyDescent="0.25"/>
    <row r="151670" x14ac:dyDescent="0.25"/>
    <row r="151671" x14ac:dyDescent="0.25"/>
    <row r="151672" x14ac:dyDescent="0.25"/>
    <row r="151673" x14ac:dyDescent="0.25"/>
    <row r="151674" x14ac:dyDescent="0.25"/>
    <row r="151675" x14ac:dyDescent="0.25"/>
    <row r="151676" x14ac:dyDescent="0.25"/>
    <row r="151677" x14ac:dyDescent="0.25"/>
    <row r="151678" x14ac:dyDescent="0.25"/>
    <row r="151679" x14ac:dyDescent="0.25"/>
    <row r="151680" x14ac:dyDescent="0.25"/>
    <row r="151681" x14ac:dyDescent="0.25"/>
    <row r="151682" x14ac:dyDescent="0.25"/>
    <row r="151683" x14ac:dyDescent="0.25"/>
    <row r="151684" x14ac:dyDescent="0.25"/>
    <row r="151685" x14ac:dyDescent="0.25"/>
    <row r="151686" x14ac:dyDescent="0.25"/>
    <row r="151687" x14ac:dyDescent="0.25"/>
    <row r="151688" x14ac:dyDescent="0.25"/>
    <row r="151689" x14ac:dyDescent="0.25"/>
    <row r="151690" x14ac:dyDescent="0.25"/>
    <row r="151691" x14ac:dyDescent="0.25"/>
    <row r="151692" x14ac:dyDescent="0.25"/>
    <row r="151693" x14ac:dyDescent="0.25"/>
    <row r="151694" x14ac:dyDescent="0.25"/>
    <row r="151695" x14ac:dyDescent="0.25"/>
    <row r="151696" x14ac:dyDescent="0.25"/>
    <row r="151697" x14ac:dyDescent="0.25"/>
    <row r="151698" x14ac:dyDescent="0.25"/>
    <row r="151699" x14ac:dyDescent="0.25"/>
    <row r="151700" x14ac:dyDescent="0.25"/>
    <row r="151701" x14ac:dyDescent="0.25"/>
    <row r="151702" x14ac:dyDescent="0.25"/>
    <row r="151703" x14ac:dyDescent="0.25"/>
    <row r="151704" x14ac:dyDescent="0.25"/>
    <row r="151705" x14ac:dyDescent="0.25"/>
    <row r="151706" x14ac:dyDescent="0.25"/>
    <row r="151707" x14ac:dyDescent="0.25"/>
    <row r="151708" x14ac:dyDescent="0.25"/>
    <row r="151709" x14ac:dyDescent="0.25"/>
    <row r="151710" x14ac:dyDescent="0.25"/>
    <row r="151711" x14ac:dyDescent="0.25"/>
    <row r="151712" x14ac:dyDescent="0.25"/>
    <row r="151713" x14ac:dyDescent="0.25"/>
    <row r="151714" x14ac:dyDescent="0.25"/>
    <row r="151715" x14ac:dyDescent="0.25"/>
    <row r="151716" x14ac:dyDescent="0.25"/>
    <row r="151717" x14ac:dyDescent="0.25"/>
    <row r="151718" x14ac:dyDescent="0.25"/>
    <row r="151719" x14ac:dyDescent="0.25"/>
    <row r="151720" x14ac:dyDescent="0.25"/>
    <row r="151721" x14ac:dyDescent="0.25"/>
    <row r="151722" x14ac:dyDescent="0.25"/>
    <row r="151723" x14ac:dyDescent="0.25"/>
    <row r="151724" x14ac:dyDescent="0.25"/>
    <row r="151725" x14ac:dyDescent="0.25"/>
    <row r="151726" x14ac:dyDescent="0.25"/>
    <row r="151727" x14ac:dyDescent="0.25"/>
    <row r="151728" x14ac:dyDescent="0.25"/>
    <row r="151729" x14ac:dyDescent="0.25"/>
    <row r="151730" x14ac:dyDescent="0.25"/>
    <row r="151731" x14ac:dyDescent="0.25"/>
    <row r="151732" x14ac:dyDescent="0.25"/>
    <row r="151733" x14ac:dyDescent="0.25"/>
    <row r="151734" x14ac:dyDescent="0.25"/>
    <row r="151735" x14ac:dyDescent="0.25"/>
    <row r="151736" x14ac:dyDescent="0.25"/>
    <row r="151737" x14ac:dyDescent="0.25"/>
    <row r="151738" x14ac:dyDescent="0.25"/>
    <row r="151739" x14ac:dyDescent="0.25"/>
    <row r="151740" x14ac:dyDescent="0.25"/>
    <row r="151741" x14ac:dyDescent="0.25"/>
    <row r="151742" x14ac:dyDescent="0.25"/>
    <row r="151743" x14ac:dyDescent="0.25"/>
    <row r="151744" x14ac:dyDescent="0.25"/>
    <row r="151745" x14ac:dyDescent="0.25"/>
    <row r="151746" x14ac:dyDescent="0.25"/>
    <row r="151747" x14ac:dyDescent="0.25"/>
    <row r="151748" x14ac:dyDescent="0.25"/>
    <row r="151749" x14ac:dyDescent="0.25"/>
    <row r="151750" x14ac:dyDescent="0.25"/>
    <row r="151751" x14ac:dyDescent="0.25"/>
    <row r="151752" x14ac:dyDescent="0.25"/>
    <row r="151753" x14ac:dyDescent="0.25"/>
    <row r="151754" x14ac:dyDescent="0.25"/>
    <row r="151755" x14ac:dyDescent="0.25"/>
    <row r="151756" x14ac:dyDescent="0.25"/>
    <row r="151757" x14ac:dyDescent="0.25"/>
    <row r="151758" x14ac:dyDescent="0.25"/>
    <row r="151759" x14ac:dyDescent="0.25"/>
    <row r="151760" x14ac:dyDescent="0.25"/>
    <row r="151761" x14ac:dyDescent="0.25"/>
    <row r="151762" x14ac:dyDescent="0.25"/>
    <row r="151763" x14ac:dyDescent="0.25"/>
    <row r="151764" x14ac:dyDescent="0.25"/>
    <row r="151765" x14ac:dyDescent="0.25"/>
    <row r="151766" x14ac:dyDescent="0.25"/>
    <row r="151767" x14ac:dyDescent="0.25"/>
    <row r="151768" x14ac:dyDescent="0.25"/>
    <row r="151769" x14ac:dyDescent="0.25"/>
    <row r="151770" x14ac:dyDescent="0.25"/>
    <row r="151771" x14ac:dyDescent="0.25"/>
    <row r="151772" x14ac:dyDescent="0.25"/>
    <row r="151773" x14ac:dyDescent="0.25"/>
    <row r="151774" x14ac:dyDescent="0.25"/>
    <row r="151775" x14ac:dyDescent="0.25"/>
    <row r="151776" x14ac:dyDescent="0.25"/>
    <row r="151777" x14ac:dyDescent="0.25"/>
    <row r="151778" x14ac:dyDescent="0.25"/>
    <row r="151779" x14ac:dyDescent="0.25"/>
    <row r="151780" x14ac:dyDescent="0.25"/>
    <row r="151781" x14ac:dyDescent="0.25"/>
    <row r="151782" x14ac:dyDescent="0.25"/>
    <row r="151783" x14ac:dyDescent="0.25"/>
    <row r="151784" x14ac:dyDescent="0.25"/>
    <row r="151785" x14ac:dyDescent="0.25"/>
    <row r="151786" x14ac:dyDescent="0.25"/>
    <row r="151787" x14ac:dyDescent="0.25"/>
    <row r="151788" x14ac:dyDescent="0.25"/>
    <row r="151789" x14ac:dyDescent="0.25"/>
    <row r="151790" x14ac:dyDescent="0.25"/>
    <row r="151791" x14ac:dyDescent="0.25"/>
    <row r="151792" x14ac:dyDescent="0.25"/>
    <row r="151793" x14ac:dyDescent="0.25"/>
    <row r="151794" x14ac:dyDescent="0.25"/>
    <row r="151795" x14ac:dyDescent="0.25"/>
    <row r="151796" x14ac:dyDescent="0.25"/>
    <row r="151797" x14ac:dyDescent="0.25"/>
    <row r="151798" x14ac:dyDescent="0.25"/>
    <row r="151799" x14ac:dyDescent="0.25"/>
    <row r="151800" x14ac:dyDescent="0.25"/>
    <row r="151801" x14ac:dyDescent="0.25"/>
    <row r="151802" x14ac:dyDescent="0.25"/>
    <row r="151803" x14ac:dyDescent="0.25"/>
    <row r="151804" x14ac:dyDescent="0.25"/>
    <row r="151805" x14ac:dyDescent="0.25"/>
    <row r="151806" x14ac:dyDescent="0.25"/>
    <row r="151807" x14ac:dyDescent="0.25"/>
    <row r="151808" x14ac:dyDescent="0.25"/>
    <row r="151809" x14ac:dyDescent="0.25"/>
    <row r="151810" x14ac:dyDescent="0.25"/>
    <row r="151811" x14ac:dyDescent="0.25"/>
    <row r="151812" x14ac:dyDescent="0.25"/>
    <row r="151813" x14ac:dyDescent="0.25"/>
    <row r="151814" x14ac:dyDescent="0.25"/>
    <row r="151815" x14ac:dyDescent="0.25"/>
    <row r="151816" x14ac:dyDescent="0.25"/>
    <row r="151817" x14ac:dyDescent="0.25"/>
    <row r="151818" x14ac:dyDescent="0.25"/>
    <row r="151819" x14ac:dyDescent="0.25"/>
    <row r="151820" x14ac:dyDescent="0.25"/>
    <row r="151821" x14ac:dyDescent="0.25"/>
    <row r="151822" x14ac:dyDescent="0.25"/>
    <row r="151823" x14ac:dyDescent="0.25"/>
    <row r="151824" x14ac:dyDescent="0.25"/>
    <row r="151825" x14ac:dyDescent="0.25"/>
    <row r="151826" x14ac:dyDescent="0.25"/>
    <row r="151827" x14ac:dyDescent="0.25"/>
    <row r="151828" x14ac:dyDescent="0.25"/>
    <row r="151829" x14ac:dyDescent="0.25"/>
    <row r="151830" x14ac:dyDescent="0.25"/>
    <row r="151831" x14ac:dyDescent="0.25"/>
    <row r="151832" x14ac:dyDescent="0.25"/>
    <row r="151833" x14ac:dyDescent="0.25"/>
    <row r="151834" x14ac:dyDescent="0.25"/>
    <row r="151835" x14ac:dyDescent="0.25"/>
    <row r="151836" x14ac:dyDescent="0.25"/>
    <row r="151837" x14ac:dyDescent="0.25"/>
    <row r="151838" x14ac:dyDescent="0.25"/>
    <row r="151839" x14ac:dyDescent="0.25"/>
    <row r="151840" x14ac:dyDescent="0.25"/>
    <row r="151841" x14ac:dyDescent="0.25"/>
    <row r="151842" x14ac:dyDescent="0.25"/>
    <row r="151843" x14ac:dyDescent="0.25"/>
    <row r="151844" x14ac:dyDescent="0.25"/>
    <row r="151845" x14ac:dyDescent="0.25"/>
    <row r="151846" x14ac:dyDescent="0.25"/>
    <row r="151847" x14ac:dyDescent="0.25"/>
    <row r="151848" x14ac:dyDescent="0.25"/>
    <row r="151849" x14ac:dyDescent="0.25"/>
    <row r="151850" x14ac:dyDescent="0.25"/>
    <row r="151851" x14ac:dyDescent="0.25"/>
    <row r="151852" x14ac:dyDescent="0.25"/>
    <row r="151853" x14ac:dyDescent="0.25"/>
    <row r="151854" x14ac:dyDescent="0.25"/>
    <row r="151855" x14ac:dyDescent="0.25"/>
    <row r="151856" x14ac:dyDescent="0.25"/>
    <row r="151857" x14ac:dyDescent="0.25"/>
    <row r="151858" x14ac:dyDescent="0.25"/>
    <row r="151859" x14ac:dyDescent="0.25"/>
    <row r="151860" x14ac:dyDescent="0.25"/>
    <row r="151861" x14ac:dyDescent="0.25"/>
    <row r="151862" x14ac:dyDescent="0.25"/>
    <row r="151863" x14ac:dyDescent="0.25"/>
    <row r="151864" x14ac:dyDescent="0.25"/>
    <row r="151865" x14ac:dyDescent="0.25"/>
    <row r="151866" x14ac:dyDescent="0.25"/>
    <row r="151867" x14ac:dyDescent="0.25"/>
    <row r="151868" x14ac:dyDescent="0.25"/>
    <row r="151869" x14ac:dyDescent="0.25"/>
    <row r="151870" x14ac:dyDescent="0.25"/>
    <row r="151871" x14ac:dyDescent="0.25"/>
    <row r="151872" x14ac:dyDescent="0.25"/>
    <row r="151873" x14ac:dyDescent="0.25"/>
    <row r="151874" x14ac:dyDescent="0.25"/>
    <row r="151875" x14ac:dyDescent="0.25"/>
    <row r="151876" x14ac:dyDescent="0.25"/>
    <row r="151877" x14ac:dyDescent="0.25"/>
    <row r="151878" x14ac:dyDescent="0.25"/>
    <row r="151879" x14ac:dyDescent="0.25"/>
    <row r="151880" x14ac:dyDescent="0.25"/>
    <row r="151881" x14ac:dyDescent="0.25"/>
    <row r="151882" x14ac:dyDescent="0.25"/>
    <row r="151883" x14ac:dyDescent="0.25"/>
    <row r="151884" x14ac:dyDescent="0.25"/>
    <row r="151885" x14ac:dyDescent="0.25"/>
    <row r="151886" x14ac:dyDescent="0.25"/>
    <row r="151887" x14ac:dyDescent="0.25"/>
    <row r="151888" x14ac:dyDescent="0.25"/>
    <row r="151889" x14ac:dyDescent="0.25"/>
    <row r="151890" x14ac:dyDescent="0.25"/>
    <row r="151891" x14ac:dyDescent="0.25"/>
    <row r="151892" x14ac:dyDescent="0.25"/>
    <row r="151893" x14ac:dyDescent="0.25"/>
    <row r="151894" x14ac:dyDescent="0.25"/>
    <row r="151895" x14ac:dyDescent="0.25"/>
    <row r="151896" x14ac:dyDescent="0.25"/>
    <row r="151897" x14ac:dyDescent="0.25"/>
    <row r="151898" x14ac:dyDescent="0.25"/>
    <row r="151899" x14ac:dyDescent="0.25"/>
    <row r="151900" x14ac:dyDescent="0.25"/>
    <row r="151901" x14ac:dyDescent="0.25"/>
    <row r="151902" x14ac:dyDescent="0.25"/>
    <row r="151903" x14ac:dyDescent="0.25"/>
    <row r="151904" x14ac:dyDescent="0.25"/>
    <row r="151905" x14ac:dyDescent="0.25"/>
    <row r="151906" x14ac:dyDescent="0.25"/>
    <row r="151907" x14ac:dyDescent="0.25"/>
    <row r="151908" x14ac:dyDescent="0.25"/>
    <row r="151909" x14ac:dyDescent="0.25"/>
    <row r="151910" x14ac:dyDescent="0.25"/>
    <row r="151911" x14ac:dyDescent="0.25"/>
    <row r="151912" x14ac:dyDescent="0.25"/>
    <row r="151913" x14ac:dyDescent="0.25"/>
    <row r="151914" x14ac:dyDescent="0.25"/>
    <row r="151915" x14ac:dyDescent="0.25"/>
    <row r="151916" x14ac:dyDescent="0.25"/>
    <row r="151917" x14ac:dyDescent="0.25"/>
    <row r="151918" x14ac:dyDescent="0.25"/>
    <row r="151919" x14ac:dyDescent="0.25"/>
    <row r="151920" x14ac:dyDescent="0.25"/>
    <row r="151921" x14ac:dyDescent="0.25"/>
    <row r="151922" x14ac:dyDescent="0.25"/>
    <row r="151923" x14ac:dyDescent="0.25"/>
    <row r="151924" x14ac:dyDescent="0.25"/>
    <row r="151925" x14ac:dyDescent="0.25"/>
    <row r="151926" x14ac:dyDescent="0.25"/>
    <row r="151927" x14ac:dyDescent="0.25"/>
    <row r="151928" x14ac:dyDescent="0.25"/>
    <row r="151929" x14ac:dyDescent="0.25"/>
    <row r="151930" x14ac:dyDescent="0.25"/>
    <row r="151931" x14ac:dyDescent="0.25"/>
    <row r="151932" x14ac:dyDescent="0.25"/>
    <row r="151933" x14ac:dyDescent="0.25"/>
    <row r="151934" x14ac:dyDescent="0.25"/>
    <row r="151935" x14ac:dyDescent="0.25"/>
    <row r="151936" x14ac:dyDescent="0.25"/>
    <row r="151937" x14ac:dyDescent="0.25"/>
    <row r="151938" x14ac:dyDescent="0.25"/>
    <row r="151939" x14ac:dyDescent="0.25"/>
    <row r="151940" x14ac:dyDescent="0.25"/>
    <row r="151941" x14ac:dyDescent="0.25"/>
    <row r="151942" x14ac:dyDescent="0.25"/>
    <row r="151943" x14ac:dyDescent="0.25"/>
    <row r="151944" x14ac:dyDescent="0.25"/>
    <row r="151945" x14ac:dyDescent="0.25"/>
    <row r="151946" x14ac:dyDescent="0.25"/>
    <row r="151947" x14ac:dyDescent="0.25"/>
    <row r="151948" x14ac:dyDescent="0.25"/>
    <row r="151949" x14ac:dyDescent="0.25"/>
    <row r="151950" x14ac:dyDescent="0.25"/>
    <row r="151951" x14ac:dyDescent="0.25"/>
    <row r="151952" x14ac:dyDescent="0.25"/>
    <row r="151953" x14ac:dyDescent="0.25"/>
    <row r="151954" x14ac:dyDescent="0.25"/>
    <row r="151955" x14ac:dyDescent="0.25"/>
    <row r="151956" x14ac:dyDescent="0.25"/>
    <row r="151957" x14ac:dyDescent="0.25"/>
    <row r="151958" x14ac:dyDescent="0.25"/>
    <row r="151959" x14ac:dyDescent="0.25"/>
    <row r="151960" x14ac:dyDescent="0.25"/>
    <row r="151961" x14ac:dyDescent="0.25"/>
    <row r="151962" x14ac:dyDescent="0.25"/>
    <row r="151963" x14ac:dyDescent="0.25"/>
    <row r="151964" x14ac:dyDescent="0.25"/>
    <row r="151965" x14ac:dyDescent="0.25"/>
    <row r="151966" x14ac:dyDescent="0.25"/>
    <row r="151967" x14ac:dyDescent="0.25"/>
    <row r="151968" x14ac:dyDescent="0.25"/>
    <row r="151969" x14ac:dyDescent="0.25"/>
    <row r="151970" x14ac:dyDescent="0.25"/>
    <row r="151971" x14ac:dyDescent="0.25"/>
    <row r="151972" x14ac:dyDescent="0.25"/>
    <row r="151973" x14ac:dyDescent="0.25"/>
    <row r="151974" x14ac:dyDescent="0.25"/>
    <row r="151975" x14ac:dyDescent="0.25"/>
    <row r="151976" x14ac:dyDescent="0.25"/>
    <row r="151977" x14ac:dyDescent="0.25"/>
    <row r="151978" x14ac:dyDescent="0.25"/>
    <row r="151979" x14ac:dyDescent="0.25"/>
    <row r="151980" x14ac:dyDescent="0.25"/>
    <row r="151981" x14ac:dyDescent="0.25"/>
    <row r="151982" x14ac:dyDescent="0.25"/>
    <row r="151983" x14ac:dyDescent="0.25"/>
    <row r="151984" x14ac:dyDescent="0.25"/>
    <row r="151985" x14ac:dyDescent="0.25"/>
    <row r="151986" x14ac:dyDescent="0.25"/>
    <row r="151987" x14ac:dyDescent="0.25"/>
    <row r="151988" x14ac:dyDescent="0.25"/>
    <row r="151989" x14ac:dyDescent="0.25"/>
    <row r="151990" x14ac:dyDescent="0.25"/>
    <row r="151991" x14ac:dyDescent="0.25"/>
    <row r="151992" x14ac:dyDescent="0.25"/>
    <row r="151993" x14ac:dyDescent="0.25"/>
    <row r="151994" x14ac:dyDescent="0.25"/>
    <row r="151995" x14ac:dyDescent="0.25"/>
    <row r="151996" x14ac:dyDescent="0.25"/>
    <row r="151997" x14ac:dyDescent="0.25"/>
    <row r="151998" x14ac:dyDescent="0.25"/>
    <row r="151999" x14ac:dyDescent="0.25"/>
    <row r="152000" x14ac:dyDescent="0.25"/>
    <row r="152001" x14ac:dyDescent="0.25"/>
    <row r="152002" x14ac:dyDescent="0.25"/>
    <row r="152003" x14ac:dyDescent="0.25"/>
    <row r="152004" x14ac:dyDescent="0.25"/>
    <row r="152005" x14ac:dyDescent="0.25"/>
    <row r="152006" x14ac:dyDescent="0.25"/>
    <row r="152007" x14ac:dyDescent="0.25"/>
    <row r="152008" x14ac:dyDescent="0.25"/>
    <row r="152009" x14ac:dyDescent="0.25"/>
    <row r="152010" x14ac:dyDescent="0.25"/>
    <row r="152011" x14ac:dyDescent="0.25"/>
    <row r="152012" x14ac:dyDescent="0.25"/>
    <row r="152013" x14ac:dyDescent="0.25"/>
    <row r="152014" x14ac:dyDescent="0.25"/>
    <row r="152015" x14ac:dyDescent="0.25"/>
    <row r="152016" x14ac:dyDescent="0.25"/>
    <row r="152017" x14ac:dyDescent="0.25"/>
    <row r="152018" x14ac:dyDescent="0.25"/>
    <row r="152019" x14ac:dyDescent="0.25"/>
    <row r="152020" x14ac:dyDescent="0.25"/>
    <row r="152021" x14ac:dyDescent="0.25"/>
    <row r="152022" x14ac:dyDescent="0.25"/>
    <row r="152023" x14ac:dyDescent="0.25"/>
    <row r="152024" x14ac:dyDescent="0.25"/>
    <row r="152025" x14ac:dyDescent="0.25"/>
    <row r="152026" x14ac:dyDescent="0.25"/>
    <row r="152027" x14ac:dyDescent="0.25"/>
    <row r="152028" x14ac:dyDescent="0.25"/>
    <row r="152029" x14ac:dyDescent="0.25"/>
    <row r="152030" x14ac:dyDescent="0.25"/>
    <row r="152031" x14ac:dyDescent="0.25"/>
    <row r="152032" x14ac:dyDescent="0.25"/>
    <row r="152033" x14ac:dyDescent="0.25"/>
    <row r="152034" x14ac:dyDescent="0.25"/>
    <row r="152035" x14ac:dyDescent="0.25"/>
    <row r="152036" x14ac:dyDescent="0.25"/>
    <row r="152037" x14ac:dyDescent="0.25"/>
    <row r="152038" x14ac:dyDescent="0.25"/>
    <row r="152039" x14ac:dyDescent="0.25"/>
    <row r="152040" x14ac:dyDescent="0.25"/>
    <row r="152041" x14ac:dyDescent="0.25"/>
    <row r="152042" x14ac:dyDescent="0.25"/>
    <row r="152043" x14ac:dyDescent="0.25"/>
    <row r="152044" x14ac:dyDescent="0.25"/>
    <row r="152045" x14ac:dyDescent="0.25"/>
    <row r="152046" x14ac:dyDescent="0.25"/>
    <row r="152047" x14ac:dyDescent="0.25"/>
    <row r="152048" x14ac:dyDescent="0.25"/>
    <row r="152049" x14ac:dyDescent="0.25"/>
    <row r="152050" x14ac:dyDescent="0.25"/>
    <row r="152051" x14ac:dyDescent="0.25"/>
    <row r="152052" x14ac:dyDescent="0.25"/>
    <row r="152053" x14ac:dyDescent="0.25"/>
    <row r="152054" x14ac:dyDescent="0.25"/>
    <row r="152055" x14ac:dyDescent="0.25"/>
    <row r="152056" x14ac:dyDescent="0.25"/>
    <row r="152057" x14ac:dyDescent="0.25"/>
    <row r="152058" x14ac:dyDescent="0.25"/>
    <row r="152059" x14ac:dyDescent="0.25"/>
    <row r="152060" x14ac:dyDescent="0.25"/>
    <row r="152061" x14ac:dyDescent="0.25"/>
    <row r="152062" x14ac:dyDescent="0.25"/>
    <row r="152063" x14ac:dyDescent="0.25"/>
    <row r="152064" x14ac:dyDescent="0.25"/>
    <row r="152065" x14ac:dyDescent="0.25"/>
    <row r="152066" x14ac:dyDescent="0.25"/>
    <row r="152067" x14ac:dyDescent="0.25"/>
    <row r="152068" x14ac:dyDescent="0.25"/>
    <row r="152069" x14ac:dyDescent="0.25"/>
    <row r="152070" x14ac:dyDescent="0.25"/>
    <row r="152071" x14ac:dyDescent="0.25"/>
    <row r="152072" x14ac:dyDescent="0.25"/>
    <row r="152073" x14ac:dyDescent="0.25"/>
    <row r="152074" x14ac:dyDescent="0.25"/>
    <row r="152075" x14ac:dyDescent="0.25"/>
    <row r="152076" x14ac:dyDescent="0.25"/>
    <row r="152077" x14ac:dyDescent="0.25"/>
    <row r="152078" x14ac:dyDescent="0.25"/>
    <row r="152079" x14ac:dyDescent="0.25"/>
    <row r="152080" x14ac:dyDescent="0.25"/>
    <row r="152081" x14ac:dyDescent="0.25"/>
    <row r="152082" x14ac:dyDescent="0.25"/>
    <row r="152083" x14ac:dyDescent="0.25"/>
    <row r="152084" x14ac:dyDescent="0.25"/>
    <row r="152085" x14ac:dyDescent="0.25"/>
    <row r="152086" x14ac:dyDescent="0.25"/>
    <row r="152087" x14ac:dyDescent="0.25"/>
    <row r="152088" x14ac:dyDescent="0.25"/>
    <row r="152089" x14ac:dyDescent="0.25"/>
    <row r="152090" x14ac:dyDescent="0.25"/>
    <row r="152091" x14ac:dyDescent="0.25"/>
    <row r="152092" x14ac:dyDescent="0.25"/>
    <row r="152093" x14ac:dyDescent="0.25"/>
    <row r="152094" x14ac:dyDescent="0.25"/>
    <row r="152095" x14ac:dyDescent="0.25"/>
    <row r="152096" x14ac:dyDescent="0.25"/>
    <row r="152097" x14ac:dyDescent="0.25"/>
    <row r="152098" x14ac:dyDescent="0.25"/>
    <row r="152099" x14ac:dyDescent="0.25"/>
    <row r="152100" x14ac:dyDescent="0.25"/>
    <row r="152101" x14ac:dyDescent="0.25"/>
    <row r="152102" x14ac:dyDescent="0.25"/>
    <row r="152103" x14ac:dyDescent="0.25"/>
    <row r="152104" x14ac:dyDescent="0.25"/>
    <row r="152105" x14ac:dyDescent="0.25"/>
    <row r="152106" x14ac:dyDescent="0.25"/>
    <row r="152107" x14ac:dyDescent="0.25"/>
    <row r="152108" x14ac:dyDescent="0.25"/>
    <row r="152109" x14ac:dyDescent="0.25"/>
    <row r="152110" x14ac:dyDescent="0.25"/>
    <row r="152111" x14ac:dyDescent="0.25"/>
    <row r="152112" x14ac:dyDescent="0.25"/>
    <row r="152113" x14ac:dyDescent="0.25"/>
    <row r="152114" x14ac:dyDescent="0.25"/>
    <row r="152115" x14ac:dyDescent="0.25"/>
    <row r="152116" x14ac:dyDescent="0.25"/>
    <row r="152117" x14ac:dyDescent="0.25"/>
    <row r="152118" x14ac:dyDescent="0.25"/>
    <row r="152119" x14ac:dyDescent="0.25"/>
    <row r="152120" x14ac:dyDescent="0.25"/>
    <row r="152121" x14ac:dyDescent="0.25"/>
    <row r="152122" x14ac:dyDescent="0.25"/>
    <row r="152123" x14ac:dyDescent="0.25"/>
    <row r="152124" x14ac:dyDescent="0.25"/>
    <row r="152125" x14ac:dyDescent="0.25"/>
    <row r="152126" x14ac:dyDescent="0.25"/>
    <row r="152127" x14ac:dyDescent="0.25"/>
    <row r="152128" x14ac:dyDescent="0.25"/>
    <row r="152129" x14ac:dyDescent="0.25"/>
    <row r="152130" x14ac:dyDescent="0.25"/>
    <row r="152131" x14ac:dyDescent="0.25"/>
    <row r="152132" x14ac:dyDescent="0.25"/>
    <row r="152133" x14ac:dyDescent="0.25"/>
    <row r="152134" x14ac:dyDescent="0.25"/>
    <row r="152135" x14ac:dyDescent="0.25"/>
    <row r="152136" x14ac:dyDescent="0.25"/>
    <row r="152137" x14ac:dyDescent="0.25"/>
    <row r="152138" x14ac:dyDescent="0.25"/>
    <row r="152139" x14ac:dyDescent="0.25"/>
    <row r="152140" x14ac:dyDescent="0.25"/>
    <row r="152141" x14ac:dyDescent="0.25"/>
    <row r="152142" x14ac:dyDescent="0.25"/>
    <row r="152143" x14ac:dyDescent="0.25"/>
    <row r="152144" x14ac:dyDescent="0.25"/>
    <row r="152145" x14ac:dyDescent="0.25"/>
    <row r="152146" x14ac:dyDescent="0.25"/>
    <row r="152147" x14ac:dyDescent="0.25"/>
    <row r="152148" x14ac:dyDescent="0.25"/>
    <row r="152149" x14ac:dyDescent="0.25"/>
    <row r="152150" x14ac:dyDescent="0.25"/>
    <row r="152151" x14ac:dyDescent="0.25"/>
    <row r="152152" x14ac:dyDescent="0.25"/>
    <row r="152153" x14ac:dyDescent="0.25"/>
    <row r="152154" x14ac:dyDescent="0.25"/>
    <row r="152155" x14ac:dyDescent="0.25"/>
    <row r="152156" x14ac:dyDescent="0.25"/>
    <row r="152157" x14ac:dyDescent="0.25"/>
    <row r="152158" x14ac:dyDescent="0.25"/>
    <row r="152159" x14ac:dyDescent="0.25"/>
    <row r="152160" x14ac:dyDescent="0.25"/>
    <row r="152161" x14ac:dyDescent="0.25"/>
    <row r="152162" x14ac:dyDescent="0.25"/>
    <row r="152163" x14ac:dyDescent="0.25"/>
    <row r="152164" x14ac:dyDescent="0.25"/>
    <row r="152165" x14ac:dyDescent="0.25"/>
    <row r="152166" x14ac:dyDescent="0.25"/>
    <row r="152167" x14ac:dyDescent="0.25"/>
    <row r="152168" x14ac:dyDescent="0.25"/>
    <row r="152169" x14ac:dyDescent="0.25"/>
    <row r="152170" x14ac:dyDescent="0.25"/>
    <row r="152171" x14ac:dyDescent="0.25"/>
    <row r="152172" x14ac:dyDescent="0.25"/>
    <row r="152173" x14ac:dyDescent="0.25"/>
    <row r="152174" x14ac:dyDescent="0.25"/>
    <row r="152175" x14ac:dyDescent="0.25"/>
    <row r="152176" x14ac:dyDescent="0.25"/>
    <row r="152177" x14ac:dyDescent="0.25"/>
    <row r="152178" x14ac:dyDescent="0.25"/>
    <row r="152179" x14ac:dyDescent="0.25"/>
    <row r="152180" x14ac:dyDescent="0.25"/>
    <row r="152181" x14ac:dyDescent="0.25"/>
    <row r="152182" x14ac:dyDescent="0.25"/>
    <row r="152183" x14ac:dyDescent="0.25"/>
    <row r="152184" x14ac:dyDescent="0.25"/>
    <row r="152185" x14ac:dyDescent="0.25"/>
    <row r="152186" x14ac:dyDescent="0.25"/>
    <row r="152187" x14ac:dyDescent="0.25"/>
    <row r="152188" x14ac:dyDescent="0.25"/>
    <row r="152189" x14ac:dyDescent="0.25"/>
    <row r="152190" x14ac:dyDescent="0.25"/>
    <row r="152191" x14ac:dyDescent="0.25"/>
    <row r="152192" x14ac:dyDescent="0.25"/>
    <row r="152193" x14ac:dyDescent="0.25"/>
    <row r="152194" x14ac:dyDescent="0.25"/>
    <row r="152195" x14ac:dyDescent="0.25"/>
    <row r="152196" x14ac:dyDescent="0.25"/>
    <row r="152197" x14ac:dyDescent="0.25"/>
    <row r="152198" x14ac:dyDescent="0.25"/>
    <row r="152199" x14ac:dyDescent="0.25"/>
    <row r="152200" x14ac:dyDescent="0.25"/>
    <row r="152201" x14ac:dyDescent="0.25"/>
    <row r="152202" x14ac:dyDescent="0.25"/>
    <row r="152203" x14ac:dyDescent="0.25"/>
    <row r="152204" x14ac:dyDescent="0.25"/>
    <row r="152205" x14ac:dyDescent="0.25"/>
    <row r="152206" x14ac:dyDescent="0.25"/>
    <row r="152207" x14ac:dyDescent="0.25"/>
    <row r="152208" x14ac:dyDescent="0.25"/>
    <row r="152209" x14ac:dyDescent="0.25"/>
    <row r="152210" x14ac:dyDescent="0.25"/>
    <row r="152211" x14ac:dyDescent="0.25"/>
    <row r="152212" x14ac:dyDescent="0.25"/>
    <row r="152213" x14ac:dyDescent="0.25"/>
    <row r="152214" x14ac:dyDescent="0.25"/>
    <row r="152215" x14ac:dyDescent="0.25"/>
    <row r="152216" x14ac:dyDescent="0.25"/>
    <row r="152217" x14ac:dyDescent="0.25"/>
    <row r="152218" x14ac:dyDescent="0.25"/>
    <row r="152219" x14ac:dyDescent="0.25"/>
    <row r="152220" x14ac:dyDescent="0.25"/>
    <row r="152221" x14ac:dyDescent="0.25"/>
    <row r="152222" x14ac:dyDescent="0.25"/>
    <row r="152223" x14ac:dyDescent="0.25"/>
    <row r="152224" x14ac:dyDescent="0.25"/>
    <row r="152225" x14ac:dyDescent="0.25"/>
    <row r="152226" x14ac:dyDescent="0.25"/>
    <row r="152227" x14ac:dyDescent="0.25"/>
    <row r="152228" x14ac:dyDescent="0.25"/>
    <row r="152229" x14ac:dyDescent="0.25"/>
    <row r="152230" x14ac:dyDescent="0.25"/>
    <row r="152231" x14ac:dyDescent="0.25"/>
    <row r="152232" x14ac:dyDescent="0.25"/>
    <row r="152233" x14ac:dyDescent="0.25"/>
    <row r="152234" x14ac:dyDescent="0.25"/>
    <row r="152235" x14ac:dyDescent="0.25"/>
    <row r="152236" x14ac:dyDescent="0.25"/>
    <row r="152237" x14ac:dyDescent="0.25"/>
    <row r="152238" x14ac:dyDescent="0.25"/>
    <row r="152239" x14ac:dyDescent="0.25"/>
    <row r="152240" x14ac:dyDescent="0.25"/>
    <row r="152241" x14ac:dyDescent="0.25"/>
    <row r="152242" x14ac:dyDescent="0.25"/>
    <row r="152243" x14ac:dyDescent="0.25"/>
    <row r="152244" x14ac:dyDescent="0.25"/>
    <row r="152245" x14ac:dyDescent="0.25"/>
    <row r="152246" x14ac:dyDescent="0.25"/>
    <row r="152247" x14ac:dyDescent="0.25"/>
    <row r="152248" x14ac:dyDescent="0.25"/>
    <row r="152249" x14ac:dyDescent="0.25"/>
    <row r="152250" x14ac:dyDescent="0.25"/>
    <row r="152251" x14ac:dyDescent="0.25"/>
    <row r="152252" x14ac:dyDescent="0.25"/>
    <row r="152253" x14ac:dyDescent="0.25"/>
    <row r="152254" x14ac:dyDescent="0.25"/>
    <row r="152255" x14ac:dyDescent="0.25"/>
    <row r="152256" x14ac:dyDescent="0.25"/>
    <row r="152257" x14ac:dyDescent="0.25"/>
    <row r="152258" x14ac:dyDescent="0.25"/>
    <row r="152259" x14ac:dyDescent="0.25"/>
    <row r="152260" x14ac:dyDescent="0.25"/>
    <row r="152261" x14ac:dyDescent="0.25"/>
    <row r="152262" x14ac:dyDescent="0.25"/>
    <row r="152263" x14ac:dyDescent="0.25"/>
    <row r="152264" x14ac:dyDescent="0.25"/>
    <row r="152265" x14ac:dyDescent="0.25"/>
    <row r="152266" x14ac:dyDescent="0.25"/>
    <row r="152267" x14ac:dyDescent="0.25"/>
    <row r="152268" x14ac:dyDescent="0.25"/>
    <row r="152269" x14ac:dyDescent="0.25"/>
    <row r="152270" x14ac:dyDescent="0.25"/>
    <row r="152271" x14ac:dyDescent="0.25"/>
    <row r="152272" x14ac:dyDescent="0.25"/>
    <row r="152273" x14ac:dyDescent="0.25"/>
    <row r="152274" x14ac:dyDescent="0.25"/>
    <row r="152275" x14ac:dyDescent="0.25"/>
    <row r="152276" x14ac:dyDescent="0.25"/>
    <row r="152277" x14ac:dyDescent="0.25"/>
    <row r="152278" x14ac:dyDescent="0.25"/>
    <row r="152279" x14ac:dyDescent="0.25"/>
    <row r="152280" x14ac:dyDescent="0.25"/>
    <row r="152281" x14ac:dyDescent="0.25"/>
    <row r="152282" x14ac:dyDescent="0.25"/>
    <row r="152283" x14ac:dyDescent="0.25"/>
    <row r="152284" x14ac:dyDescent="0.25"/>
    <row r="152285" x14ac:dyDescent="0.25"/>
    <row r="152286" x14ac:dyDescent="0.25"/>
    <row r="152287" x14ac:dyDescent="0.25"/>
    <row r="152288" x14ac:dyDescent="0.25"/>
    <row r="152289" x14ac:dyDescent="0.25"/>
    <row r="152290" x14ac:dyDescent="0.25"/>
    <row r="152291" x14ac:dyDescent="0.25"/>
    <row r="152292" x14ac:dyDescent="0.25"/>
    <row r="152293" x14ac:dyDescent="0.25"/>
    <row r="152294" x14ac:dyDescent="0.25"/>
    <row r="152295" x14ac:dyDescent="0.25"/>
    <row r="152296" x14ac:dyDescent="0.25"/>
    <row r="152297" x14ac:dyDescent="0.25"/>
    <row r="152298" x14ac:dyDescent="0.25"/>
    <row r="152299" x14ac:dyDescent="0.25"/>
    <row r="152300" x14ac:dyDescent="0.25"/>
    <row r="152301" x14ac:dyDescent="0.25"/>
    <row r="152302" x14ac:dyDescent="0.25"/>
    <row r="152303" x14ac:dyDescent="0.25"/>
    <row r="152304" x14ac:dyDescent="0.25"/>
    <row r="152305" x14ac:dyDescent="0.25"/>
    <row r="152306" x14ac:dyDescent="0.25"/>
    <row r="152307" x14ac:dyDescent="0.25"/>
    <row r="152308" x14ac:dyDescent="0.25"/>
    <row r="152309" x14ac:dyDescent="0.25"/>
    <row r="152310" x14ac:dyDescent="0.25"/>
    <row r="152311" x14ac:dyDescent="0.25"/>
    <row r="152312" x14ac:dyDescent="0.25"/>
    <row r="152313" x14ac:dyDescent="0.25"/>
    <row r="152314" x14ac:dyDescent="0.25"/>
    <row r="152315" x14ac:dyDescent="0.25"/>
    <row r="152316" x14ac:dyDescent="0.25"/>
    <row r="152317" x14ac:dyDescent="0.25"/>
    <row r="152318" x14ac:dyDescent="0.25"/>
    <row r="152319" x14ac:dyDescent="0.25"/>
    <row r="152320" x14ac:dyDescent="0.25"/>
    <row r="152321" x14ac:dyDescent="0.25"/>
    <row r="152322" x14ac:dyDescent="0.25"/>
    <row r="152323" x14ac:dyDescent="0.25"/>
    <row r="152324" x14ac:dyDescent="0.25"/>
    <row r="152325" x14ac:dyDescent="0.25"/>
    <row r="152326" x14ac:dyDescent="0.25"/>
    <row r="152327" x14ac:dyDescent="0.25"/>
    <row r="152328" x14ac:dyDescent="0.25"/>
    <row r="152329" x14ac:dyDescent="0.25"/>
    <row r="152330" x14ac:dyDescent="0.25"/>
    <row r="152331" x14ac:dyDescent="0.25"/>
    <row r="152332" x14ac:dyDescent="0.25"/>
    <row r="152333" x14ac:dyDescent="0.25"/>
    <row r="152334" x14ac:dyDescent="0.25"/>
    <row r="152335" x14ac:dyDescent="0.25"/>
    <row r="152336" x14ac:dyDescent="0.25"/>
    <row r="152337" x14ac:dyDescent="0.25"/>
    <row r="152338" x14ac:dyDescent="0.25"/>
    <row r="152339" x14ac:dyDescent="0.25"/>
    <row r="152340" x14ac:dyDescent="0.25"/>
    <row r="152341" x14ac:dyDescent="0.25"/>
    <row r="152342" x14ac:dyDescent="0.25"/>
    <row r="152343" x14ac:dyDescent="0.25"/>
    <row r="152344" x14ac:dyDescent="0.25"/>
    <row r="152345" x14ac:dyDescent="0.25"/>
    <row r="152346" x14ac:dyDescent="0.25"/>
    <row r="152347" x14ac:dyDescent="0.25"/>
    <row r="152348" x14ac:dyDescent="0.25"/>
    <row r="152349" x14ac:dyDescent="0.25"/>
    <row r="152350" x14ac:dyDescent="0.25"/>
    <row r="152351" x14ac:dyDescent="0.25"/>
    <row r="152352" x14ac:dyDescent="0.25"/>
    <row r="152353" x14ac:dyDescent="0.25"/>
    <row r="152354" x14ac:dyDescent="0.25"/>
    <row r="152355" x14ac:dyDescent="0.25"/>
    <row r="152356" x14ac:dyDescent="0.25"/>
    <row r="152357" x14ac:dyDescent="0.25"/>
    <row r="152358" x14ac:dyDescent="0.25"/>
    <row r="152359" x14ac:dyDescent="0.25"/>
    <row r="152360" x14ac:dyDescent="0.25"/>
    <row r="152361" x14ac:dyDescent="0.25"/>
    <row r="152362" x14ac:dyDescent="0.25"/>
    <row r="152363" x14ac:dyDescent="0.25"/>
    <row r="152364" x14ac:dyDescent="0.25"/>
    <row r="152365" x14ac:dyDescent="0.25"/>
    <row r="152366" x14ac:dyDescent="0.25"/>
    <row r="152367" x14ac:dyDescent="0.25"/>
    <row r="152368" x14ac:dyDescent="0.25"/>
    <row r="152369" x14ac:dyDescent="0.25"/>
    <row r="152370" x14ac:dyDescent="0.25"/>
    <row r="152371" x14ac:dyDescent="0.25"/>
    <row r="152372" x14ac:dyDescent="0.25"/>
    <row r="152373" x14ac:dyDescent="0.25"/>
    <row r="152374" x14ac:dyDescent="0.25"/>
    <row r="152375" x14ac:dyDescent="0.25"/>
    <row r="152376" x14ac:dyDescent="0.25"/>
    <row r="152377" x14ac:dyDescent="0.25"/>
    <row r="152378" x14ac:dyDescent="0.25"/>
    <row r="152379" x14ac:dyDescent="0.25"/>
    <row r="152380" x14ac:dyDescent="0.25"/>
    <row r="152381" x14ac:dyDescent="0.25"/>
    <row r="152382" x14ac:dyDescent="0.25"/>
    <row r="152383" x14ac:dyDescent="0.25"/>
    <row r="152384" x14ac:dyDescent="0.25"/>
    <row r="152385" x14ac:dyDescent="0.25"/>
    <row r="152386" x14ac:dyDescent="0.25"/>
    <row r="152387" x14ac:dyDescent="0.25"/>
    <row r="152388" x14ac:dyDescent="0.25"/>
    <row r="152389" x14ac:dyDescent="0.25"/>
    <row r="152390" x14ac:dyDescent="0.25"/>
    <row r="152391" x14ac:dyDescent="0.25"/>
    <row r="152392" x14ac:dyDescent="0.25"/>
    <row r="152393" x14ac:dyDescent="0.25"/>
    <row r="152394" x14ac:dyDescent="0.25"/>
    <row r="152395" x14ac:dyDescent="0.25"/>
    <row r="152396" x14ac:dyDescent="0.25"/>
    <row r="152397" x14ac:dyDescent="0.25"/>
    <row r="152398" x14ac:dyDescent="0.25"/>
    <row r="152399" x14ac:dyDescent="0.25"/>
    <row r="152400" x14ac:dyDescent="0.25"/>
    <row r="152401" x14ac:dyDescent="0.25"/>
    <row r="152402" x14ac:dyDescent="0.25"/>
    <row r="152403" x14ac:dyDescent="0.25"/>
    <row r="152404" x14ac:dyDescent="0.25"/>
    <row r="152405" x14ac:dyDescent="0.25"/>
    <row r="152406" x14ac:dyDescent="0.25"/>
    <row r="152407" x14ac:dyDescent="0.25"/>
    <row r="152408" x14ac:dyDescent="0.25"/>
    <row r="152409" x14ac:dyDescent="0.25"/>
    <row r="152410" x14ac:dyDescent="0.25"/>
    <row r="152411" x14ac:dyDescent="0.25"/>
    <row r="152412" x14ac:dyDescent="0.25"/>
    <row r="152413" x14ac:dyDescent="0.25"/>
    <row r="152414" x14ac:dyDescent="0.25"/>
    <row r="152415" x14ac:dyDescent="0.25"/>
    <row r="152416" x14ac:dyDescent="0.25"/>
    <row r="152417" x14ac:dyDescent="0.25"/>
    <row r="152418" x14ac:dyDescent="0.25"/>
    <row r="152419" x14ac:dyDescent="0.25"/>
    <row r="152420" x14ac:dyDescent="0.25"/>
    <row r="152421" x14ac:dyDescent="0.25"/>
    <row r="152422" x14ac:dyDescent="0.25"/>
    <row r="152423" x14ac:dyDescent="0.25"/>
    <row r="152424" x14ac:dyDescent="0.25"/>
    <row r="152425" x14ac:dyDescent="0.25"/>
    <row r="152426" x14ac:dyDescent="0.25"/>
    <row r="152427" x14ac:dyDescent="0.25"/>
    <row r="152428" x14ac:dyDescent="0.25"/>
    <row r="152429" x14ac:dyDescent="0.25"/>
    <row r="152430" x14ac:dyDescent="0.25"/>
    <row r="152431" x14ac:dyDescent="0.25"/>
    <row r="152432" x14ac:dyDescent="0.25"/>
    <row r="152433" x14ac:dyDescent="0.25"/>
    <row r="152434" x14ac:dyDescent="0.25"/>
    <row r="152435" x14ac:dyDescent="0.25"/>
    <row r="152436" x14ac:dyDescent="0.25"/>
    <row r="152437" x14ac:dyDescent="0.25"/>
    <row r="152438" x14ac:dyDescent="0.25"/>
    <row r="152439" x14ac:dyDescent="0.25"/>
    <row r="152440" x14ac:dyDescent="0.25"/>
    <row r="152441" x14ac:dyDescent="0.25"/>
    <row r="152442" x14ac:dyDescent="0.25"/>
    <row r="152443" x14ac:dyDescent="0.25"/>
    <row r="152444" x14ac:dyDescent="0.25"/>
    <row r="152445" x14ac:dyDescent="0.25"/>
    <row r="152446" x14ac:dyDescent="0.25"/>
    <row r="152447" x14ac:dyDescent="0.25"/>
    <row r="152448" x14ac:dyDescent="0.25"/>
    <row r="152449" x14ac:dyDescent="0.25"/>
    <row r="152450" x14ac:dyDescent="0.25"/>
    <row r="152451" x14ac:dyDescent="0.25"/>
    <row r="152452" x14ac:dyDescent="0.25"/>
    <row r="152453" x14ac:dyDescent="0.25"/>
    <row r="152454" x14ac:dyDescent="0.25"/>
    <row r="152455" x14ac:dyDescent="0.25"/>
    <row r="152456" x14ac:dyDescent="0.25"/>
    <row r="152457" x14ac:dyDescent="0.25"/>
    <row r="152458" x14ac:dyDescent="0.25"/>
    <row r="152459" x14ac:dyDescent="0.25"/>
    <row r="152460" x14ac:dyDescent="0.25"/>
    <row r="152461" x14ac:dyDescent="0.25"/>
    <row r="152462" x14ac:dyDescent="0.25"/>
    <row r="152463" x14ac:dyDescent="0.25"/>
    <row r="152464" x14ac:dyDescent="0.25"/>
    <row r="152465" x14ac:dyDescent="0.25"/>
    <row r="152466" x14ac:dyDescent="0.25"/>
    <row r="152467" x14ac:dyDescent="0.25"/>
    <row r="152468" x14ac:dyDescent="0.25"/>
    <row r="152469" x14ac:dyDescent="0.25"/>
    <row r="152470" x14ac:dyDescent="0.25"/>
    <row r="152471" x14ac:dyDescent="0.25"/>
    <row r="152472" x14ac:dyDescent="0.25"/>
    <row r="152473" x14ac:dyDescent="0.25"/>
    <row r="152474" x14ac:dyDescent="0.25"/>
    <row r="152475" x14ac:dyDescent="0.25"/>
    <row r="152476" x14ac:dyDescent="0.25"/>
    <row r="152477" x14ac:dyDescent="0.25"/>
    <row r="152478" x14ac:dyDescent="0.25"/>
    <row r="152479" x14ac:dyDescent="0.25"/>
    <row r="152480" x14ac:dyDescent="0.25"/>
    <row r="152481" x14ac:dyDescent="0.25"/>
    <row r="152482" x14ac:dyDescent="0.25"/>
    <row r="152483" x14ac:dyDescent="0.25"/>
    <row r="152484" x14ac:dyDescent="0.25"/>
    <row r="152485" x14ac:dyDescent="0.25"/>
    <row r="152486" x14ac:dyDescent="0.25"/>
    <row r="152487" x14ac:dyDescent="0.25"/>
    <row r="152488" x14ac:dyDescent="0.25"/>
    <row r="152489" x14ac:dyDescent="0.25"/>
    <row r="152490" x14ac:dyDescent="0.25"/>
    <row r="152491" x14ac:dyDescent="0.25"/>
    <row r="152492" x14ac:dyDescent="0.25"/>
    <row r="152493" x14ac:dyDescent="0.25"/>
    <row r="152494" x14ac:dyDescent="0.25"/>
    <row r="152495" x14ac:dyDescent="0.25"/>
    <row r="152496" x14ac:dyDescent="0.25"/>
    <row r="152497" x14ac:dyDescent="0.25"/>
    <row r="152498" x14ac:dyDescent="0.25"/>
    <row r="152499" x14ac:dyDescent="0.25"/>
    <row r="152500" x14ac:dyDescent="0.25"/>
    <row r="152501" x14ac:dyDescent="0.25"/>
    <row r="152502" x14ac:dyDescent="0.25"/>
    <row r="152503" x14ac:dyDescent="0.25"/>
    <row r="152504" x14ac:dyDescent="0.25"/>
    <row r="152505" x14ac:dyDescent="0.25"/>
    <row r="152506" x14ac:dyDescent="0.25"/>
    <row r="152507" x14ac:dyDescent="0.25"/>
    <row r="152508" x14ac:dyDescent="0.25"/>
    <row r="152509" x14ac:dyDescent="0.25"/>
    <row r="152510" x14ac:dyDescent="0.25"/>
    <row r="152511" x14ac:dyDescent="0.25"/>
    <row r="152512" x14ac:dyDescent="0.25"/>
    <row r="152513" x14ac:dyDescent="0.25"/>
    <row r="152514" x14ac:dyDescent="0.25"/>
    <row r="152515" x14ac:dyDescent="0.25"/>
    <row r="152516" x14ac:dyDescent="0.25"/>
    <row r="152517" x14ac:dyDescent="0.25"/>
    <row r="152518" x14ac:dyDescent="0.25"/>
    <row r="152519" x14ac:dyDescent="0.25"/>
    <row r="152520" x14ac:dyDescent="0.25"/>
    <row r="152521" x14ac:dyDescent="0.25"/>
    <row r="152522" x14ac:dyDescent="0.25"/>
    <row r="152523" x14ac:dyDescent="0.25"/>
    <row r="152524" x14ac:dyDescent="0.25"/>
    <row r="152525" x14ac:dyDescent="0.25"/>
    <row r="152526" x14ac:dyDescent="0.25"/>
    <row r="152527" x14ac:dyDescent="0.25"/>
    <row r="152528" x14ac:dyDescent="0.25"/>
    <row r="152529" x14ac:dyDescent="0.25"/>
    <row r="152530" x14ac:dyDescent="0.25"/>
    <row r="152531" x14ac:dyDescent="0.25"/>
    <row r="152532" x14ac:dyDescent="0.25"/>
    <row r="152533" x14ac:dyDescent="0.25"/>
    <row r="152534" x14ac:dyDescent="0.25"/>
    <row r="152535" x14ac:dyDescent="0.25"/>
    <row r="152536" x14ac:dyDescent="0.25"/>
    <row r="152537" x14ac:dyDescent="0.25"/>
    <row r="152538" x14ac:dyDescent="0.25"/>
    <row r="152539" x14ac:dyDescent="0.25"/>
    <row r="152540" x14ac:dyDescent="0.25"/>
    <row r="152541" x14ac:dyDescent="0.25"/>
    <row r="152542" x14ac:dyDescent="0.25"/>
    <row r="152543" x14ac:dyDescent="0.25"/>
    <row r="152544" x14ac:dyDescent="0.25"/>
    <row r="152545" x14ac:dyDescent="0.25"/>
    <row r="152546" x14ac:dyDescent="0.25"/>
    <row r="152547" x14ac:dyDescent="0.25"/>
    <row r="152548" x14ac:dyDescent="0.25"/>
    <row r="152549" x14ac:dyDescent="0.25"/>
    <row r="152550" x14ac:dyDescent="0.25"/>
    <row r="152551" x14ac:dyDescent="0.25"/>
    <row r="152552" x14ac:dyDescent="0.25"/>
    <row r="152553" x14ac:dyDescent="0.25"/>
    <row r="152554" x14ac:dyDescent="0.25"/>
    <row r="152555" x14ac:dyDescent="0.25"/>
    <row r="152556" x14ac:dyDescent="0.25"/>
    <row r="152557" x14ac:dyDescent="0.25"/>
    <row r="152558" x14ac:dyDescent="0.25"/>
    <row r="152559" x14ac:dyDescent="0.25"/>
    <row r="152560" x14ac:dyDescent="0.25"/>
    <row r="152561" x14ac:dyDescent="0.25"/>
    <row r="152562" x14ac:dyDescent="0.25"/>
    <row r="152563" x14ac:dyDescent="0.25"/>
    <row r="152564" x14ac:dyDescent="0.25"/>
    <row r="152565" x14ac:dyDescent="0.25"/>
    <row r="152566" x14ac:dyDescent="0.25"/>
    <row r="152567" x14ac:dyDescent="0.25"/>
    <row r="152568" x14ac:dyDescent="0.25"/>
    <row r="152569" x14ac:dyDescent="0.25"/>
    <row r="152570" x14ac:dyDescent="0.25"/>
    <row r="152571" x14ac:dyDescent="0.25"/>
    <row r="152572" x14ac:dyDescent="0.25"/>
    <row r="152573" x14ac:dyDescent="0.25"/>
    <row r="152574" x14ac:dyDescent="0.25"/>
    <row r="152575" x14ac:dyDescent="0.25"/>
    <row r="152576" x14ac:dyDescent="0.25"/>
    <row r="152577" x14ac:dyDescent="0.25"/>
    <row r="152578" x14ac:dyDescent="0.25"/>
    <row r="152579" x14ac:dyDescent="0.25"/>
    <row r="152580" x14ac:dyDescent="0.25"/>
    <row r="152581" x14ac:dyDescent="0.25"/>
    <row r="152582" x14ac:dyDescent="0.25"/>
    <row r="152583" x14ac:dyDescent="0.25"/>
    <row r="152584" x14ac:dyDescent="0.25"/>
    <row r="152585" x14ac:dyDescent="0.25"/>
    <row r="152586" x14ac:dyDescent="0.25"/>
    <row r="152587" x14ac:dyDescent="0.25"/>
    <row r="152588" x14ac:dyDescent="0.25"/>
    <row r="152589" x14ac:dyDescent="0.25"/>
    <row r="152590" x14ac:dyDescent="0.25"/>
    <row r="152591" x14ac:dyDescent="0.25"/>
    <row r="152592" x14ac:dyDescent="0.25"/>
    <row r="152593" x14ac:dyDescent="0.25"/>
    <row r="152594" x14ac:dyDescent="0.25"/>
    <row r="152595" x14ac:dyDescent="0.25"/>
    <row r="152596" x14ac:dyDescent="0.25"/>
    <row r="152597" x14ac:dyDescent="0.25"/>
    <row r="152598" x14ac:dyDescent="0.25"/>
    <row r="152599" x14ac:dyDescent="0.25"/>
    <row r="152600" x14ac:dyDescent="0.25"/>
    <row r="152601" x14ac:dyDescent="0.25"/>
    <row r="152602" x14ac:dyDescent="0.25"/>
    <row r="152603" x14ac:dyDescent="0.25"/>
    <row r="152604" x14ac:dyDescent="0.25"/>
    <row r="152605" x14ac:dyDescent="0.25"/>
    <row r="152606" x14ac:dyDescent="0.25"/>
    <row r="152607" x14ac:dyDescent="0.25"/>
    <row r="152608" x14ac:dyDescent="0.25"/>
    <row r="152609" x14ac:dyDescent="0.25"/>
    <row r="152610" x14ac:dyDescent="0.25"/>
    <row r="152611" x14ac:dyDescent="0.25"/>
    <row r="152612" x14ac:dyDescent="0.25"/>
    <row r="152613" x14ac:dyDescent="0.25"/>
    <row r="152614" x14ac:dyDescent="0.25"/>
    <row r="152615" x14ac:dyDescent="0.25"/>
    <row r="152616" x14ac:dyDescent="0.25"/>
    <row r="152617" x14ac:dyDescent="0.25"/>
    <row r="152618" x14ac:dyDescent="0.25"/>
    <row r="152619" x14ac:dyDescent="0.25"/>
    <row r="152620" x14ac:dyDescent="0.25"/>
    <row r="152621" x14ac:dyDescent="0.25"/>
    <row r="152622" x14ac:dyDescent="0.25"/>
    <row r="152623" x14ac:dyDescent="0.25"/>
    <row r="152624" x14ac:dyDescent="0.25"/>
    <row r="152625" x14ac:dyDescent="0.25"/>
    <row r="152626" x14ac:dyDescent="0.25"/>
    <row r="152627" x14ac:dyDescent="0.25"/>
    <row r="152628" x14ac:dyDescent="0.25"/>
    <row r="152629" x14ac:dyDescent="0.25"/>
    <row r="152630" x14ac:dyDescent="0.25"/>
    <row r="152631" x14ac:dyDescent="0.25"/>
    <row r="152632" x14ac:dyDescent="0.25"/>
    <row r="152633" x14ac:dyDescent="0.25"/>
    <row r="152634" x14ac:dyDescent="0.25"/>
    <row r="152635" x14ac:dyDescent="0.25"/>
    <row r="152636" x14ac:dyDescent="0.25"/>
    <row r="152637" x14ac:dyDescent="0.25"/>
    <row r="152638" x14ac:dyDescent="0.25"/>
    <row r="152639" x14ac:dyDescent="0.25"/>
    <row r="152640" x14ac:dyDescent="0.25"/>
    <row r="152641" x14ac:dyDescent="0.25"/>
    <row r="152642" x14ac:dyDescent="0.25"/>
    <row r="152643" x14ac:dyDescent="0.25"/>
    <row r="152644" x14ac:dyDescent="0.25"/>
    <row r="152645" x14ac:dyDescent="0.25"/>
    <row r="152646" x14ac:dyDescent="0.25"/>
    <row r="152647" x14ac:dyDescent="0.25"/>
    <row r="152648" x14ac:dyDescent="0.25"/>
    <row r="152649" x14ac:dyDescent="0.25"/>
    <row r="152650" x14ac:dyDescent="0.25"/>
    <row r="152651" x14ac:dyDescent="0.25"/>
    <row r="152652" x14ac:dyDescent="0.25"/>
    <row r="152653" x14ac:dyDescent="0.25"/>
    <row r="152654" x14ac:dyDescent="0.25"/>
    <row r="152655" x14ac:dyDescent="0.25"/>
    <row r="152656" x14ac:dyDescent="0.25"/>
    <row r="152657" x14ac:dyDescent="0.25"/>
    <row r="152658" x14ac:dyDescent="0.25"/>
    <row r="152659" x14ac:dyDescent="0.25"/>
    <row r="152660" x14ac:dyDescent="0.25"/>
    <row r="152661" x14ac:dyDescent="0.25"/>
    <row r="152662" x14ac:dyDescent="0.25"/>
    <row r="152663" x14ac:dyDescent="0.25"/>
    <row r="152664" x14ac:dyDescent="0.25"/>
    <row r="152665" x14ac:dyDescent="0.25"/>
    <row r="152666" x14ac:dyDescent="0.25"/>
    <row r="152667" x14ac:dyDescent="0.25"/>
    <row r="152668" x14ac:dyDescent="0.25"/>
    <row r="152669" x14ac:dyDescent="0.25"/>
    <row r="152670" x14ac:dyDescent="0.25"/>
    <row r="152671" x14ac:dyDescent="0.25"/>
    <row r="152672" x14ac:dyDescent="0.25"/>
    <row r="152673" x14ac:dyDescent="0.25"/>
    <row r="152674" x14ac:dyDescent="0.25"/>
    <row r="152675" x14ac:dyDescent="0.25"/>
    <row r="152676" x14ac:dyDescent="0.25"/>
    <row r="152677" x14ac:dyDescent="0.25"/>
    <row r="152678" x14ac:dyDescent="0.25"/>
    <row r="152679" x14ac:dyDescent="0.25"/>
    <row r="152680" x14ac:dyDescent="0.25"/>
    <row r="152681" x14ac:dyDescent="0.25"/>
    <row r="152682" x14ac:dyDescent="0.25"/>
    <row r="152683" x14ac:dyDescent="0.25"/>
    <row r="152684" x14ac:dyDescent="0.25"/>
    <row r="152685" x14ac:dyDescent="0.25"/>
    <row r="152686" x14ac:dyDescent="0.25"/>
    <row r="152687" x14ac:dyDescent="0.25"/>
    <row r="152688" x14ac:dyDescent="0.25"/>
    <row r="152689" x14ac:dyDescent="0.25"/>
    <row r="152690" x14ac:dyDescent="0.25"/>
    <row r="152691" x14ac:dyDescent="0.25"/>
    <row r="152692" x14ac:dyDescent="0.25"/>
    <row r="152693" x14ac:dyDescent="0.25"/>
    <row r="152694" x14ac:dyDescent="0.25"/>
    <row r="152695" x14ac:dyDescent="0.25"/>
    <row r="152696" x14ac:dyDescent="0.25"/>
    <row r="152697" x14ac:dyDescent="0.25"/>
    <row r="152698" x14ac:dyDescent="0.25"/>
    <row r="152699" x14ac:dyDescent="0.25"/>
    <row r="152700" x14ac:dyDescent="0.25"/>
    <row r="152701" x14ac:dyDescent="0.25"/>
    <row r="152702" x14ac:dyDescent="0.25"/>
    <row r="152703" x14ac:dyDescent="0.25"/>
    <row r="152704" x14ac:dyDescent="0.25"/>
    <row r="152705" x14ac:dyDescent="0.25"/>
    <row r="152706" x14ac:dyDescent="0.25"/>
    <row r="152707" x14ac:dyDescent="0.25"/>
    <row r="152708" x14ac:dyDescent="0.25"/>
    <row r="152709" x14ac:dyDescent="0.25"/>
    <row r="152710" x14ac:dyDescent="0.25"/>
    <row r="152711" x14ac:dyDescent="0.25"/>
    <row r="152712" x14ac:dyDescent="0.25"/>
    <row r="152713" x14ac:dyDescent="0.25"/>
    <row r="152714" x14ac:dyDescent="0.25"/>
    <row r="152715" x14ac:dyDescent="0.25"/>
    <row r="152716" x14ac:dyDescent="0.25"/>
    <row r="152717" x14ac:dyDescent="0.25"/>
    <row r="152718" x14ac:dyDescent="0.25"/>
    <row r="152719" x14ac:dyDescent="0.25"/>
    <row r="152720" x14ac:dyDescent="0.25"/>
    <row r="152721" x14ac:dyDescent="0.25"/>
    <row r="152722" x14ac:dyDescent="0.25"/>
    <row r="152723" x14ac:dyDescent="0.25"/>
    <row r="152724" x14ac:dyDescent="0.25"/>
    <row r="152725" x14ac:dyDescent="0.25"/>
    <row r="152726" x14ac:dyDescent="0.25"/>
    <row r="152727" x14ac:dyDescent="0.25"/>
    <row r="152728" x14ac:dyDescent="0.25"/>
    <row r="152729" x14ac:dyDescent="0.25"/>
    <row r="152730" x14ac:dyDescent="0.25"/>
    <row r="152731" x14ac:dyDescent="0.25"/>
    <row r="152732" x14ac:dyDescent="0.25"/>
    <row r="152733" x14ac:dyDescent="0.25"/>
    <row r="152734" x14ac:dyDescent="0.25"/>
    <row r="152735" x14ac:dyDescent="0.25"/>
    <row r="152736" x14ac:dyDescent="0.25"/>
    <row r="152737" x14ac:dyDescent="0.25"/>
    <row r="152738" x14ac:dyDescent="0.25"/>
    <row r="152739" x14ac:dyDescent="0.25"/>
    <row r="152740" x14ac:dyDescent="0.25"/>
    <row r="152741" x14ac:dyDescent="0.25"/>
    <row r="152742" x14ac:dyDescent="0.25"/>
    <row r="152743" x14ac:dyDescent="0.25"/>
    <row r="152744" x14ac:dyDescent="0.25"/>
    <row r="152745" x14ac:dyDescent="0.25"/>
    <row r="152746" x14ac:dyDescent="0.25"/>
    <row r="152747" x14ac:dyDescent="0.25"/>
    <row r="152748" x14ac:dyDescent="0.25"/>
    <row r="152749" x14ac:dyDescent="0.25"/>
    <row r="152750" x14ac:dyDescent="0.25"/>
    <row r="152751" x14ac:dyDescent="0.25"/>
    <row r="152752" x14ac:dyDescent="0.25"/>
    <row r="152753" x14ac:dyDescent="0.25"/>
    <row r="152754" x14ac:dyDescent="0.25"/>
    <row r="152755" x14ac:dyDescent="0.25"/>
    <row r="152756" x14ac:dyDescent="0.25"/>
    <row r="152757" x14ac:dyDescent="0.25"/>
    <row r="152758" x14ac:dyDescent="0.25"/>
    <row r="152759" x14ac:dyDescent="0.25"/>
    <row r="152760" x14ac:dyDescent="0.25"/>
    <row r="152761" x14ac:dyDescent="0.25"/>
    <row r="152762" x14ac:dyDescent="0.25"/>
    <row r="152763" x14ac:dyDescent="0.25"/>
    <row r="152764" x14ac:dyDescent="0.25"/>
    <row r="152765" x14ac:dyDescent="0.25"/>
    <row r="152766" x14ac:dyDescent="0.25"/>
    <row r="152767" x14ac:dyDescent="0.25"/>
    <row r="152768" x14ac:dyDescent="0.25"/>
    <row r="152769" x14ac:dyDescent="0.25"/>
    <row r="152770" x14ac:dyDescent="0.25"/>
    <row r="152771" x14ac:dyDescent="0.25"/>
    <row r="152772" x14ac:dyDescent="0.25"/>
    <row r="152773" x14ac:dyDescent="0.25"/>
    <row r="152774" x14ac:dyDescent="0.25"/>
    <row r="152775" x14ac:dyDescent="0.25"/>
    <row r="152776" x14ac:dyDescent="0.25"/>
    <row r="152777" x14ac:dyDescent="0.25"/>
    <row r="152778" x14ac:dyDescent="0.25"/>
    <row r="152779" x14ac:dyDescent="0.25"/>
    <row r="152780" x14ac:dyDescent="0.25"/>
    <row r="152781" x14ac:dyDescent="0.25"/>
    <row r="152782" x14ac:dyDescent="0.25"/>
    <row r="152783" x14ac:dyDescent="0.25"/>
    <row r="152784" x14ac:dyDescent="0.25"/>
    <row r="152785" x14ac:dyDescent="0.25"/>
    <row r="152786" x14ac:dyDescent="0.25"/>
    <row r="152787" x14ac:dyDescent="0.25"/>
    <row r="152788" x14ac:dyDescent="0.25"/>
    <row r="152789" x14ac:dyDescent="0.25"/>
    <row r="152790" x14ac:dyDescent="0.25"/>
    <row r="152791" x14ac:dyDescent="0.25"/>
    <row r="152792" x14ac:dyDescent="0.25"/>
    <row r="152793" x14ac:dyDescent="0.25"/>
    <row r="152794" x14ac:dyDescent="0.25"/>
    <row r="152795" x14ac:dyDescent="0.25"/>
    <row r="152796" x14ac:dyDescent="0.25"/>
    <row r="152797" x14ac:dyDescent="0.25"/>
    <row r="152798" x14ac:dyDescent="0.25"/>
    <row r="152799" x14ac:dyDescent="0.25"/>
    <row r="152800" x14ac:dyDescent="0.25"/>
    <row r="152801" x14ac:dyDescent="0.25"/>
    <row r="152802" x14ac:dyDescent="0.25"/>
    <row r="152803" x14ac:dyDescent="0.25"/>
    <row r="152804" x14ac:dyDescent="0.25"/>
    <row r="152805" x14ac:dyDescent="0.25"/>
    <row r="152806" x14ac:dyDescent="0.25"/>
    <row r="152807" x14ac:dyDescent="0.25"/>
    <row r="152808" x14ac:dyDescent="0.25"/>
    <row r="152809" x14ac:dyDescent="0.25"/>
    <row r="152810" x14ac:dyDescent="0.25"/>
    <row r="152811" x14ac:dyDescent="0.25"/>
    <row r="152812" x14ac:dyDescent="0.25"/>
    <row r="152813" x14ac:dyDescent="0.25"/>
    <row r="152814" x14ac:dyDescent="0.25"/>
    <row r="152815" x14ac:dyDescent="0.25"/>
    <row r="152816" x14ac:dyDescent="0.25"/>
    <row r="152817" x14ac:dyDescent="0.25"/>
    <row r="152818" x14ac:dyDescent="0.25"/>
    <row r="152819" x14ac:dyDescent="0.25"/>
    <row r="152820" x14ac:dyDescent="0.25"/>
    <row r="152821" x14ac:dyDescent="0.25"/>
    <row r="152822" x14ac:dyDescent="0.25"/>
    <row r="152823" x14ac:dyDescent="0.25"/>
    <row r="152824" x14ac:dyDescent="0.25"/>
    <row r="152825" x14ac:dyDescent="0.25"/>
    <row r="152826" x14ac:dyDescent="0.25"/>
    <row r="152827" x14ac:dyDescent="0.25"/>
    <row r="152828" x14ac:dyDescent="0.25"/>
    <row r="152829" x14ac:dyDescent="0.25"/>
    <row r="152830" x14ac:dyDescent="0.25"/>
    <row r="152831" x14ac:dyDescent="0.25"/>
    <row r="152832" x14ac:dyDescent="0.25"/>
    <row r="152833" x14ac:dyDescent="0.25"/>
    <row r="152834" x14ac:dyDescent="0.25"/>
    <row r="152835" x14ac:dyDescent="0.25"/>
    <row r="152836" x14ac:dyDescent="0.25"/>
    <row r="152837" x14ac:dyDescent="0.25"/>
    <row r="152838" x14ac:dyDescent="0.25"/>
    <row r="152839" x14ac:dyDescent="0.25"/>
    <row r="152840" x14ac:dyDescent="0.25"/>
    <row r="152841" x14ac:dyDescent="0.25"/>
    <row r="152842" x14ac:dyDescent="0.25"/>
    <row r="152843" x14ac:dyDescent="0.25"/>
    <row r="152844" x14ac:dyDescent="0.25"/>
    <row r="152845" x14ac:dyDescent="0.25"/>
    <row r="152846" x14ac:dyDescent="0.25"/>
    <row r="152847" x14ac:dyDescent="0.25"/>
    <row r="152848" x14ac:dyDescent="0.25"/>
    <row r="152849" x14ac:dyDescent="0.25"/>
    <row r="152850" x14ac:dyDescent="0.25"/>
    <row r="152851" x14ac:dyDescent="0.25"/>
    <row r="152852" x14ac:dyDescent="0.25"/>
    <row r="152853" x14ac:dyDescent="0.25"/>
    <row r="152854" x14ac:dyDescent="0.25"/>
    <row r="152855" x14ac:dyDescent="0.25"/>
    <row r="152856" x14ac:dyDescent="0.25"/>
    <row r="152857" x14ac:dyDescent="0.25"/>
    <row r="152858" x14ac:dyDescent="0.25"/>
    <row r="152859" x14ac:dyDescent="0.25"/>
    <row r="152860" x14ac:dyDescent="0.25"/>
    <row r="152861" x14ac:dyDescent="0.25"/>
    <row r="152862" x14ac:dyDescent="0.25"/>
    <row r="152863" x14ac:dyDescent="0.25"/>
    <row r="152864" x14ac:dyDescent="0.25"/>
    <row r="152865" x14ac:dyDescent="0.25"/>
    <row r="152866" x14ac:dyDescent="0.25"/>
    <row r="152867" x14ac:dyDescent="0.25"/>
    <row r="152868" x14ac:dyDescent="0.25"/>
    <row r="152869" x14ac:dyDescent="0.25"/>
    <row r="152870" x14ac:dyDescent="0.25"/>
    <row r="152871" x14ac:dyDescent="0.25"/>
    <row r="152872" x14ac:dyDescent="0.25"/>
    <row r="152873" x14ac:dyDescent="0.25"/>
    <row r="152874" x14ac:dyDescent="0.25"/>
    <row r="152875" x14ac:dyDescent="0.25"/>
    <row r="152876" x14ac:dyDescent="0.25"/>
    <row r="152877" x14ac:dyDescent="0.25"/>
    <row r="152878" x14ac:dyDescent="0.25"/>
    <row r="152879" x14ac:dyDescent="0.25"/>
    <row r="152880" x14ac:dyDescent="0.25"/>
    <row r="152881" x14ac:dyDescent="0.25"/>
    <row r="152882" x14ac:dyDescent="0.25"/>
    <row r="152883" x14ac:dyDescent="0.25"/>
    <row r="152884" x14ac:dyDescent="0.25"/>
    <row r="152885" x14ac:dyDescent="0.25"/>
    <row r="152886" x14ac:dyDescent="0.25"/>
    <row r="152887" x14ac:dyDescent="0.25"/>
    <row r="152888" x14ac:dyDescent="0.25"/>
    <row r="152889" x14ac:dyDescent="0.25"/>
    <row r="152890" x14ac:dyDescent="0.25"/>
    <row r="152891" x14ac:dyDescent="0.25"/>
    <row r="152892" x14ac:dyDescent="0.25"/>
    <row r="152893" x14ac:dyDescent="0.25"/>
    <row r="152894" x14ac:dyDescent="0.25"/>
    <row r="152895" x14ac:dyDescent="0.25"/>
    <row r="152896" x14ac:dyDescent="0.25"/>
    <row r="152897" x14ac:dyDescent="0.25"/>
    <row r="152898" x14ac:dyDescent="0.25"/>
    <row r="152899" x14ac:dyDescent="0.25"/>
    <row r="152900" x14ac:dyDescent="0.25"/>
    <row r="152901" x14ac:dyDescent="0.25"/>
    <row r="152902" x14ac:dyDescent="0.25"/>
    <row r="152903" x14ac:dyDescent="0.25"/>
    <row r="152904" x14ac:dyDescent="0.25"/>
    <row r="152905" x14ac:dyDescent="0.25"/>
    <row r="152906" x14ac:dyDescent="0.25"/>
    <row r="152907" x14ac:dyDescent="0.25"/>
    <row r="152908" x14ac:dyDescent="0.25"/>
    <row r="152909" x14ac:dyDescent="0.25"/>
    <row r="152910" x14ac:dyDescent="0.25"/>
    <row r="152911" x14ac:dyDescent="0.25"/>
    <row r="152912" x14ac:dyDescent="0.25"/>
    <row r="152913" x14ac:dyDescent="0.25"/>
    <row r="152914" x14ac:dyDescent="0.25"/>
    <row r="152915" x14ac:dyDescent="0.25"/>
    <row r="152916" x14ac:dyDescent="0.25"/>
    <row r="152917" x14ac:dyDescent="0.25"/>
    <row r="152918" x14ac:dyDescent="0.25"/>
    <row r="152919" x14ac:dyDescent="0.25"/>
    <row r="152920" x14ac:dyDescent="0.25"/>
    <row r="152921" x14ac:dyDescent="0.25"/>
    <row r="152922" x14ac:dyDescent="0.25"/>
    <row r="152923" x14ac:dyDescent="0.25"/>
    <row r="152924" x14ac:dyDescent="0.25"/>
    <row r="152925" x14ac:dyDescent="0.25"/>
    <row r="152926" x14ac:dyDescent="0.25"/>
    <row r="152927" x14ac:dyDescent="0.25"/>
    <row r="152928" x14ac:dyDescent="0.25"/>
    <row r="152929" x14ac:dyDescent="0.25"/>
    <row r="152930" x14ac:dyDescent="0.25"/>
    <row r="152931" x14ac:dyDescent="0.25"/>
    <row r="152932" x14ac:dyDescent="0.25"/>
    <row r="152933" x14ac:dyDescent="0.25"/>
    <row r="152934" x14ac:dyDescent="0.25"/>
    <row r="152935" x14ac:dyDescent="0.25"/>
    <row r="152936" x14ac:dyDescent="0.25"/>
    <row r="152937" x14ac:dyDescent="0.25"/>
    <row r="152938" x14ac:dyDescent="0.25"/>
    <row r="152939" x14ac:dyDescent="0.25"/>
    <row r="152940" x14ac:dyDescent="0.25"/>
    <row r="152941" x14ac:dyDescent="0.25"/>
    <row r="152942" x14ac:dyDescent="0.25"/>
    <row r="152943" x14ac:dyDescent="0.25"/>
    <row r="152944" x14ac:dyDescent="0.25"/>
    <row r="152945" x14ac:dyDescent="0.25"/>
    <row r="152946" x14ac:dyDescent="0.25"/>
    <row r="152947" x14ac:dyDescent="0.25"/>
    <row r="152948" x14ac:dyDescent="0.25"/>
    <row r="152949" x14ac:dyDescent="0.25"/>
    <row r="152950" x14ac:dyDescent="0.25"/>
    <row r="152951" x14ac:dyDescent="0.25"/>
    <row r="152952" x14ac:dyDescent="0.25"/>
    <row r="152953" x14ac:dyDescent="0.25"/>
    <row r="152954" x14ac:dyDescent="0.25"/>
    <row r="152955" x14ac:dyDescent="0.25"/>
    <row r="152956" x14ac:dyDescent="0.25"/>
    <row r="152957" x14ac:dyDescent="0.25"/>
    <row r="152958" x14ac:dyDescent="0.25"/>
    <row r="152959" x14ac:dyDescent="0.25"/>
    <row r="152960" x14ac:dyDescent="0.25"/>
    <row r="152961" x14ac:dyDescent="0.25"/>
    <row r="152962" x14ac:dyDescent="0.25"/>
    <row r="152963" x14ac:dyDescent="0.25"/>
    <row r="152964" x14ac:dyDescent="0.25"/>
    <row r="152965" x14ac:dyDescent="0.25"/>
    <row r="152966" x14ac:dyDescent="0.25"/>
    <row r="152967" x14ac:dyDescent="0.25"/>
    <row r="152968" x14ac:dyDescent="0.25"/>
    <row r="152969" x14ac:dyDescent="0.25"/>
    <row r="152970" x14ac:dyDescent="0.25"/>
    <row r="152971" x14ac:dyDescent="0.25"/>
    <row r="152972" x14ac:dyDescent="0.25"/>
    <row r="152973" x14ac:dyDescent="0.25"/>
    <row r="152974" x14ac:dyDescent="0.25"/>
    <row r="152975" x14ac:dyDescent="0.25"/>
    <row r="152976" x14ac:dyDescent="0.25"/>
    <row r="152977" x14ac:dyDescent="0.25"/>
    <row r="152978" x14ac:dyDescent="0.25"/>
    <row r="152979" x14ac:dyDescent="0.25"/>
    <row r="152980" x14ac:dyDescent="0.25"/>
    <row r="152981" x14ac:dyDescent="0.25"/>
    <row r="152982" x14ac:dyDescent="0.25"/>
    <row r="152983" x14ac:dyDescent="0.25"/>
    <row r="152984" x14ac:dyDescent="0.25"/>
    <row r="152985" x14ac:dyDescent="0.25"/>
    <row r="152986" x14ac:dyDescent="0.25"/>
    <row r="152987" x14ac:dyDescent="0.25"/>
    <row r="152988" x14ac:dyDescent="0.25"/>
    <row r="152989" x14ac:dyDescent="0.25"/>
    <row r="152990" x14ac:dyDescent="0.25"/>
    <row r="152991" x14ac:dyDescent="0.25"/>
    <row r="152992" x14ac:dyDescent="0.25"/>
    <row r="152993" x14ac:dyDescent="0.25"/>
    <row r="152994" x14ac:dyDescent="0.25"/>
    <row r="152995" x14ac:dyDescent="0.25"/>
    <row r="152996" x14ac:dyDescent="0.25"/>
    <row r="152997" x14ac:dyDescent="0.25"/>
    <row r="152998" x14ac:dyDescent="0.25"/>
    <row r="152999" x14ac:dyDescent="0.25"/>
    <row r="153000" x14ac:dyDescent="0.25"/>
    <row r="153001" x14ac:dyDescent="0.25"/>
    <row r="153002" x14ac:dyDescent="0.25"/>
    <row r="153003" x14ac:dyDescent="0.25"/>
    <row r="153004" x14ac:dyDescent="0.25"/>
    <row r="153005" x14ac:dyDescent="0.25"/>
    <row r="153006" x14ac:dyDescent="0.25"/>
    <row r="153007" x14ac:dyDescent="0.25"/>
    <row r="153008" x14ac:dyDescent="0.25"/>
    <row r="153009" x14ac:dyDescent="0.25"/>
    <row r="153010" x14ac:dyDescent="0.25"/>
    <row r="153011" x14ac:dyDescent="0.25"/>
    <row r="153012" x14ac:dyDescent="0.25"/>
    <row r="153013" x14ac:dyDescent="0.25"/>
    <row r="153014" x14ac:dyDescent="0.25"/>
    <row r="153015" x14ac:dyDescent="0.25"/>
    <row r="153016" x14ac:dyDescent="0.25"/>
    <row r="153017" x14ac:dyDescent="0.25"/>
    <row r="153018" x14ac:dyDescent="0.25"/>
    <row r="153019" x14ac:dyDescent="0.25"/>
    <row r="153020" x14ac:dyDescent="0.25"/>
    <row r="153021" x14ac:dyDescent="0.25"/>
    <row r="153022" x14ac:dyDescent="0.25"/>
    <row r="153023" x14ac:dyDescent="0.25"/>
    <row r="153024" x14ac:dyDescent="0.25"/>
    <row r="153025" x14ac:dyDescent="0.25"/>
    <row r="153026" x14ac:dyDescent="0.25"/>
    <row r="153027" x14ac:dyDescent="0.25"/>
    <row r="153028" x14ac:dyDescent="0.25"/>
    <row r="153029" x14ac:dyDescent="0.25"/>
    <row r="153030" x14ac:dyDescent="0.25"/>
    <row r="153031" x14ac:dyDescent="0.25"/>
    <row r="153032" x14ac:dyDescent="0.25"/>
    <row r="153033" x14ac:dyDescent="0.25"/>
    <row r="153034" x14ac:dyDescent="0.25"/>
    <row r="153035" x14ac:dyDescent="0.25"/>
    <row r="153036" x14ac:dyDescent="0.25"/>
    <row r="153037" x14ac:dyDescent="0.25"/>
    <row r="153038" x14ac:dyDescent="0.25"/>
    <row r="153039" x14ac:dyDescent="0.25"/>
    <row r="153040" x14ac:dyDescent="0.25"/>
    <row r="153041" x14ac:dyDescent="0.25"/>
    <row r="153042" x14ac:dyDescent="0.25"/>
    <row r="153043" x14ac:dyDescent="0.25"/>
    <row r="153044" x14ac:dyDescent="0.25"/>
    <row r="153045" x14ac:dyDescent="0.25"/>
    <row r="153046" x14ac:dyDescent="0.25"/>
    <row r="153047" x14ac:dyDescent="0.25"/>
    <row r="153048" x14ac:dyDescent="0.25"/>
    <row r="153049" x14ac:dyDescent="0.25"/>
    <row r="153050" x14ac:dyDescent="0.25"/>
    <row r="153051" x14ac:dyDescent="0.25"/>
    <row r="153052" x14ac:dyDescent="0.25"/>
    <row r="153053" x14ac:dyDescent="0.25"/>
    <row r="153054" x14ac:dyDescent="0.25"/>
    <row r="153055" x14ac:dyDescent="0.25"/>
    <row r="153056" x14ac:dyDescent="0.25"/>
    <row r="153057" x14ac:dyDescent="0.25"/>
    <row r="153058" x14ac:dyDescent="0.25"/>
    <row r="153059" x14ac:dyDescent="0.25"/>
    <row r="153060" x14ac:dyDescent="0.25"/>
    <row r="153061" x14ac:dyDescent="0.25"/>
    <row r="153062" x14ac:dyDescent="0.25"/>
    <row r="153063" x14ac:dyDescent="0.25"/>
    <row r="153064" x14ac:dyDescent="0.25"/>
    <row r="153065" x14ac:dyDescent="0.25"/>
    <row r="153066" x14ac:dyDescent="0.25"/>
    <row r="153067" x14ac:dyDescent="0.25"/>
    <row r="153068" x14ac:dyDescent="0.25"/>
    <row r="153069" x14ac:dyDescent="0.25"/>
    <row r="153070" x14ac:dyDescent="0.25"/>
    <row r="153071" x14ac:dyDescent="0.25"/>
    <row r="153072" x14ac:dyDescent="0.25"/>
    <row r="153073" x14ac:dyDescent="0.25"/>
    <row r="153074" x14ac:dyDescent="0.25"/>
    <row r="153075" x14ac:dyDescent="0.25"/>
    <row r="153076" x14ac:dyDescent="0.25"/>
    <row r="153077" x14ac:dyDescent="0.25"/>
    <row r="153078" x14ac:dyDescent="0.25"/>
    <row r="153079" x14ac:dyDescent="0.25"/>
    <row r="153080" x14ac:dyDescent="0.25"/>
    <row r="153081" x14ac:dyDescent="0.25"/>
    <row r="153082" x14ac:dyDescent="0.25"/>
    <row r="153083" x14ac:dyDescent="0.25"/>
    <row r="153084" x14ac:dyDescent="0.25"/>
    <row r="153085" x14ac:dyDescent="0.25"/>
    <row r="153086" x14ac:dyDescent="0.25"/>
    <row r="153087" x14ac:dyDescent="0.25"/>
    <row r="153088" x14ac:dyDescent="0.25"/>
    <row r="153089" x14ac:dyDescent="0.25"/>
    <row r="153090" x14ac:dyDescent="0.25"/>
    <row r="153091" x14ac:dyDescent="0.25"/>
    <row r="153092" x14ac:dyDescent="0.25"/>
    <row r="153093" x14ac:dyDescent="0.25"/>
    <row r="153094" x14ac:dyDescent="0.25"/>
    <row r="153095" x14ac:dyDescent="0.25"/>
    <row r="153096" x14ac:dyDescent="0.25"/>
    <row r="153097" x14ac:dyDescent="0.25"/>
    <row r="153098" x14ac:dyDescent="0.25"/>
    <row r="153099" x14ac:dyDescent="0.25"/>
    <row r="153100" x14ac:dyDescent="0.25"/>
    <row r="153101" x14ac:dyDescent="0.25"/>
    <row r="153102" x14ac:dyDescent="0.25"/>
    <row r="153103" x14ac:dyDescent="0.25"/>
    <row r="153104" x14ac:dyDescent="0.25"/>
    <row r="153105" x14ac:dyDescent="0.25"/>
    <row r="153106" x14ac:dyDescent="0.25"/>
    <row r="153107" x14ac:dyDescent="0.25"/>
    <row r="153108" x14ac:dyDescent="0.25"/>
    <row r="153109" x14ac:dyDescent="0.25"/>
    <row r="153110" x14ac:dyDescent="0.25"/>
    <row r="153111" x14ac:dyDescent="0.25"/>
    <row r="153112" x14ac:dyDescent="0.25"/>
    <row r="153113" x14ac:dyDescent="0.25"/>
    <row r="153114" x14ac:dyDescent="0.25"/>
    <row r="153115" x14ac:dyDescent="0.25"/>
    <row r="153116" x14ac:dyDescent="0.25"/>
    <row r="153117" x14ac:dyDescent="0.25"/>
    <row r="153118" x14ac:dyDescent="0.25"/>
    <row r="153119" x14ac:dyDescent="0.25"/>
    <row r="153120" x14ac:dyDescent="0.25"/>
    <row r="153121" x14ac:dyDescent="0.25"/>
    <row r="153122" x14ac:dyDescent="0.25"/>
    <row r="153123" x14ac:dyDescent="0.25"/>
    <row r="153124" x14ac:dyDescent="0.25"/>
    <row r="153125" x14ac:dyDescent="0.25"/>
    <row r="153126" x14ac:dyDescent="0.25"/>
    <row r="153127" x14ac:dyDescent="0.25"/>
    <row r="153128" x14ac:dyDescent="0.25"/>
    <row r="153129" x14ac:dyDescent="0.25"/>
    <row r="153130" x14ac:dyDescent="0.25"/>
    <row r="153131" x14ac:dyDescent="0.25"/>
    <row r="153132" x14ac:dyDescent="0.25"/>
    <row r="153133" x14ac:dyDescent="0.25"/>
    <row r="153134" x14ac:dyDescent="0.25"/>
    <row r="153135" x14ac:dyDescent="0.25"/>
    <row r="153136" x14ac:dyDescent="0.25"/>
    <row r="153137" x14ac:dyDescent="0.25"/>
    <row r="153138" x14ac:dyDescent="0.25"/>
    <row r="153139" x14ac:dyDescent="0.25"/>
    <row r="153140" x14ac:dyDescent="0.25"/>
    <row r="153141" x14ac:dyDescent="0.25"/>
    <row r="153142" x14ac:dyDescent="0.25"/>
    <row r="153143" x14ac:dyDescent="0.25"/>
    <row r="153144" x14ac:dyDescent="0.25"/>
    <row r="153145" x14ac:dyDescent="0.25"/>
    <row r="153146" x14ac:dyDescent="0.25"/>
    <row r="153147" x14ac:dyDescent="0.25"/>
    <row r="153148" x14ac:dyDescent="0.25"/>
    <row r="153149" x14ac:dyDescent="0.25"/>
    <row r="153150" x14ac:dyDescent="0.25"/>
    <row r="153151" x14ac:dyDescent="0.25"/>
    <row r="153152" x14ac:dyDescent="0.25"/>
    <row r="153153" x14ac:dyDescent="0.25"/>
    <row r="153154" x14ac:dyDescent="0.25"/>
    <row r="153155" x14ac:dyDescent="0.25"/>
    <row r="153156" x14ac:dyDescent="0.25"/>
    <row r="153157" x14ac:dyDescent="0.25"/>
    <row r="153158" x14ac:dyDescent="0.25"/>
    <row r="153159" x14ac:dyDescent="0.25"/>
    <row r="153160" x14ac:dyDescent="0.25"/>
    <row r="153161" x14ac:dyDescent="0.25"/>
    <row r="153162" x14ac:dyDescent="0.25"/>
    <row r="153163" x14ac:dyDescent="0.25"/>
    <row r="153164" x14ac:dyDescent="0.25"/>
    <row r="153165" x14ac:dyDescent="0.25"/>
    <row r="153166" x14ac:dyDescent="0.25"/>
    <row r="153167" x14ac:dyDescent="0.25"/>
    <row r="153168" x14ac:dyDescent="0.25"/>
    <row r="153169" x14ac:dyDescent="0.25"/>
    <row r="153170" x14ac:dyDescent="0.25"/>
    <row r="153171" x14ac:dyDescent="0.25"/>
    <row r="153172" x14ac:dyDescent="0.25"/>
    <row r="153173" x14ac:dyDescent="0.25"/>
    <row r="153174" x14ac:dyDescent="0.25"/>
    <row r="153175" x14ac:dyDescent="0.25"/>
    <row r="153176" x14ac:dyDescent="0.25"/>
    <row r="153177" x14ac:dyDescent="0.25"/>
    <row r="153178" x14ac:dyDescent="0.25"/>
    <row r="153179" x14ac:dyDescent="0.25"/>
    <row r="153180" x14ac:dyDescent="0.25"/>
    <row r="153181" x14ac:dyDescent="0.25"/>
    <row r="153182" x14ac:dyDescent="0.25"/>
    <row r="153183" x14ac:dyDescent="0.25"/>
    <row r="153184" x14ac:dyDescent="0.25"/>
    <row r="153185" x14ac:dyDescent="0.25"/>
    <row r="153186" x14ac:dyDescent="0.25"/>
    <row r="153187" x14ac:dyDescent="0.25"/>
    <row r="153188" x14ac:dyDescent="0.25"/>
    <row r="153189" x14ac:dyDescent="0.25"/>
    <row r="153190" x14ac:dyDescent="0.25"/>
    <row r="153191" x14ac:dyDescent="0.25"/>
    <row r="153192" x14ac:dyDescent="0.25"/>
    <row r="153193" x14ac:dyDescent="0.25"/>
    <row r="153194" x14ac:dyDescent="0.25"/>
    <row r="153195" x14ac:dyDescent="0.25"/>
    <row r="153196" x14ac:dyDescent="0.25"/>
    <row r="153197" x14ac:dyDescent="0.25"/>
    <row r="153198" x14ac:dyDescent="0.25"/>
    <row r="153199" x14ac:dyDescent="0.25"/>
    <row r="153200" x14ac:dyDescent="0.25"/>
    <row r="153201" x14ac:dyDescent="0.25"/>
    <row r="153202" x14ac:dyDescent="0.25"/>
    <row r="153203" x14ac:dyDescent="0.25"/>
    <row r="153204" x14ac:dyDescent="0.25"/>
    <row r="153205" x14ac:dyDescent="0.25"/>
    <row r="153206" x14ac:dyDescent="0.25"/>
    <row r="153207" x14ac:dyDescent="0.25"/>
    <row r="153208" x14ac:dyDescent="0.25"/>
    <row r="153209" x14ac:dyDescent="0.25"/>
    <row r="153210" x14ac:dyDescent="0.25"/>
    <row r="153211" x14ac:dyDescent="0.25"/>
    <row r="153212" x14ac:dyDescent="0.25"/>
    <row r="153213" x14ac:dyDescent="0.25"/>
    <row r="153214" x14ac:dyDescent="0.25"/>
    <row r="153215" x14ac:dyDescent="0.25"/>
    <row r="153216" x14ac:dyDescent="0.25"/>
    <row r="153217" x14ac:dyDescent="0.25"/>
    <row r="153218" x14ac:dyDescent="0.25"/>
    <row r="153219" x14ac:dyDescent="0.25"/>
    <row r="153220" x14ac:dyDescent="0.25"/>
    <row r="153221" x14ac:dyDescent="0.25"/>
    <row r="153222" x14ac:dyDescent="0.25"/>
    <row r="153223" x14ac:dyDescent="0.25"/>
    <row r="153224" x14ac:dyDescent="0.25"/>
    <row r="153225" x14ac:dyDescent="0.25"/>
    <row r="153226" x14ac:dyDescent="0.25"/>
    <row r="153227" x14ac:dyDescent="0.25"/>
    <row r="153228" x14ac:dyDescent="0.25"/>
    <row r="153229" x14ac:dyDescent="0.25"/>
    <row r="153230" x14ac:dyDescent="0.25"/>
    <row r="153231" x14ac:dyDescent="0.25"/>
    <row r="153232" x14ac:dyDescent="0.25"/>
    <row r="153233" x14ac:dyDescent="0.25"/>
    <row r="153234" x14ac:dyDescent="0.25"/>
    <row r="153235" x14ac:dyDescent="0.25"/>
    <row r="153236" x14ac:dyDescent="0.25"/>
    <row r="153237" x14ac:dyDescent="0.25"/>
    <row r="153238" x14ac:dyDescent="0.25"/>
    <row r="153239" x14ac:dyDescent="0.25"/>
    <row r="153240" x14ac:dyDescent="0.25"/>
    <row r="153241" x14ac:dyDescent="0.25"/>
    <row r="153242" x14ac:dyDescent="0.25"/>
    <row r="153243" x14ac:dyDescent="0.25"/>
    <row r="153244" x14ac:dyDescent="0.25"/>
    <row r="153245" x14ac:dyDescent="0.25"/>
    <row r="153246" x14ac:dyDescent="0.25"/>
    <row r="153247" x14ac:dyDescent="0.25"/>
    <row r="153248" x14ac:dyDescent="0.25"/>
    <row r="153249" x14ac:dyDescent="0.25"/>
    <row r="153250" x14ac:dyDescent="0.25"/>
    <row r="153251" x14ac:dyDescent="0.25"/>
    <row r="153252" x14ac:dyDescent="0.25"/>
    <row r="153253" x14ac:dyDescent="0.25"/>
    <row r="153254" x14ac:dyDescent="0.25"/>
    <row r="153255" x14ac:dyDescent="0.25"/>
    <row r="153256" x14ac:dyDescent="0.25"/>
    <row r="153257" x14ac:dyDescent="0.25"/>
    <row r="153258" x14ac:dyDescent="0.25"/>
    <row r="153259" x14ac:dyDescent="0.25"/>
    <row r="153260" x14ac:dyDescent="0.25"/>
    <row r="153261" x14ac:dyDescent="0.25"/>
    <row r="153262" x14ac:dyDescent="0.25"/>
    <row r="153263" x14ac:dyDescent="0.25"/>
    <row r="153264" x14ac:dyDescent="0.25"/>
    <row r="153265" x14ac:dyDescent="0.25"/>
    <row r="153266" x14ac:dyDescent="0.25"/>
    <row r="153267" x14ac:dyDescent="0.25"/>
    <row r="153268" x14ac:dyDescent="0.25"/>
    <row r="153269" x14ac:dyDescent="0.25"/>
    <row r="153270" x14ac:dyDescent="0.25"/>
    <row r="153271" x14ac:dyDescent="0.25"/>
    <row r="153272" x14ac:dyDescent="0.25"/>
    <row r="153273" x14ac:dyDescent="0.25"/>
    <row r="153274" x14ac:dyDescent="0.25"/>
    <row r="153275" x14ac:dyDescent="0.25"/>
    <row r="153276" x14ac:dyDescent="0.25"/>
    <row r="153277" x14ac:dyDescent="0.25"/>
    <row r="153278" x14ac:dyDescent="0.25"/>
    <row r="153279" x14ac:dyDescent="0.25"/>
    <row r="153280" x14ac:dyDescent="0.25"/>
    <row r="153281" x14ac:dyDescent="0.25"/>
    <row r="153282" x14ac:dyDescent="0.25"/>
    <row r="153283" x14ac:dyDescent="0.25"/>
    <row r="153284" x14ac:dyDescent="0.25"/>
    <row r="153285" x14ac:dyDescent="0.25"/>
    <row r="153286" x14ac:dyDescent="0.25"/>
    <row r="153287" x14ac:dyDescent="0.25"/>
    <row r="153288" x14ac:dyDescent="0.25"/>
    <row r="153289" x14ac:dyDescent="0.25"/>
    <row r="153290" x14ac:dyDescent="0.25"/>
    <row r="153291" x14ac:dyDescent="0.25"/>
    <row r="153292" x14ac:dyDescent="0.25"/>
    <row r="153293" x14ac:dyDescent="0.25"/>
    <row r="153294" x14ac:dyDescent="0.25"/>
    <row r="153295" x14ac:dyDescent="0.25"/>
    <row r="153296" x14ac:dyDescent="0.25"/>
    <row r="153297" x14ac:dyDescent="0.25"/>
    <row r="153298" x14ac:dyDescent="0.25"/>
    <row r="153299" x14ac:dyDescent="0.25"/>
    <row r="153300" x14ac:dyDescent="0.25"/>
    <row r="153301" x14ac:dyDescent="0.25"/>
    <row r="153302" x14ac:dyDescent="0.25"/>
    <row r="153303" x14ac:dyDescent="0.25"/>
    <row r="153304" x14ac:dyDescent="0.25"/>
    <row r="153305" x14ac:dyDescent="0.25"/>
    <row r="153306" x14ac:dyDescent="0.25"/>
    <row r="153307" x14ac:dyDescent="0.25"/>
    <row r="153308" x14ac:dyDescent="0.25"/>
    <row r="153309" x14ac:dyDescent="0.25"/>
    <row r="153310" x14ac:dyDescent="0.25"/>
    <row r="153311" x14ac:dyDescent="0.25"/>
    <row r="153312" x14ac:dyDescent="0.25"/>
    <row r="153313" x14ac:dyDescent="0.25"/>
    <row r="153314" x14ac:dyDescent="0.25"/>
    <row r="153315" x14ac:dyDescent="0.25"/>
    <row r="153316" x14ac:dyDescent="0.25"/>
    <row r="153317" x14ac:dyDescent="0.25"/>
    <row r="153318" x14ac:dyDescent="0.25"/>
    <row r="153319" x14ac:dyDescent="0.25"/>
    <row r="153320" x14ac:dyDescent="0.25"/>
    <row r="153321" x14ac:dyDescent="0.25"/>
    <row r="153322" x14ac:dyDescent="0.25"/>
    <row r="153323" x14ac:dyDescent="0.25"/>
    <row r="153324" x14ac:dyDescent="0.25"/>
    <row r="153325" x14ac:dyDescent="0.25"/>
    <row r="153326" x14ac:dyDescent="0.25"/>
    <row r="153327" x14ac:dyDescent="0.25"/>
    <row r="153328" x14ac:dyDescent="0.25"/>
    <row r="153329" x14ac:dyDescent="0.25"/>
    <row r="153330" x14ac:dyDescent="0.25"/>
    <row r="153331" x14ac:dyDescent="0.25"/>
    <row r="153332" x14ac:dyDescent="0.25"/>
    <row r="153333" x14ac:dyDescent="0.25"/>
    <row r="153334" x14ac:dyDescent="0.25"/>
    <row r="153335" x14ac:dyDescent="0.25"/>
    <row r="153336" x14ac:dyDescent="0.25"/>
    <row r="153337" x14ac:dyDescent="0.25"/>
    <row r="153338" x14ac:dyDescent="0.25"/>
    <row r="153339" x14ac:dyDescent="0.25"/>
    <row r="153340" x14ac:dyDescent="0.25"/>
    <row r="153341" x14ac:dyDescent="0.25"/>
    <row r="153342" x14ac:dyDescent="0.25"/>
    <row r="153343" x14ac:dyDescent="0.25"/>
    <row r="153344" x14ac:dyDescent="0.25"/>
    <row r="153345" x14ac:dyDescent="0.25"/>
    <row r="153346" x14ac:dyDescent="0.25"/>
    <row r="153347" x14ac:dyDescent="0.25"/>
    <row r="153348" x14ac:dyDescent="0.25"/>
    <row r="153349" x14ac:dyDescent="0.25"/>
    <row r="153350" x14ac:dyDescent="0.25"/>
    <row r="153351" x14ac:dyDescent="0.25"/>
    <row r="153352" x14ac:dyDescent="0.25"/>
    <row r="153353" x14ac:dyDescent="0.25"/>
    <row r="153354" x14ac:dyDescent="0.25"/>
    <row r="153355" x14ac:dyDescent="0.25"/>
    <row r="153356" x14ac:dyDescent="0.25"/>
    <row r="153357" x14ac:dyDescent="0.25"/>
    <row r="153358" x14ac:dyDescent="0.25"/>
    <row r="153359" x14ac:dyDescent="0.25"/>
    <row r="153360" x14ac:dyDescent="0.25"/>
    <row r="153361" x14ac:dyDescent="0.25"/>
    <row r="153362" x14ac:dyDescent="0.25"/>
    <row r="153363" x14ac:dyDescent="0.25"/>
    <row r="153364" x14ac:dyDescent="0.25"/>
    <row r="153365" x14ac:dyDescent="0.25"/>
    <row r="153366" x14ac:dyDescent="0.25"/>
    <row r="153367" x14ac:dyDescent="0.25"/>
    <row r="153368" x14ac:dyDescent="0.25"/>
    <row r="153369" x14ac:dyDescent="0.25"/>
    <row r="153370" x14ac:dyDescent="0.25"/>
    <row r="153371" x14ac:dyDescent="0.25"/>
    <row r="153372" x14ac:dyDescent="0.25"/>
    <row r="153373" x14ac:dyDescent="0.25"/>
    <row r="153374" x14ac:dyDescent="0.25"/>
    <row r="153375" x14ac:dyDescent="0.25"/>
    <row r="153376" x14ac:dyDescent="0.25"/>
    <row r="153377" x14ac:dyDescent="0.25"/>
    <row r="153378" x14ac:dyDescent="0.25"/>
    <row r="153379" x14ac:dyDescent="0.25"/>
    <row r="153380" x14ac:dyDescent="0.25"/>
    <row r="153381" x14ac:dyDescent="0.25"/>
    <row r="153382" x14ac:dyDescent="0.25"/>
    <row r="153383" x14ac:dyDescent="0.25"/>
    <row r="153384" x14ac:dyDescent="0.25"/>
    <row r="153385" x14ac:dyDescent="0.25"/>
    <row r="153386" x14ac:dyDescent="0.25"/>
    <row r="153387" x14ac:dyDescent="0.25"/>
    <row r="153388" x14ac:dyDescent="0.25"/>
    <row r="153389" x14ac:dyDescent="0.25"/>
    <row r="153390" x14ac:dyDescent="0.25"/>
    <row r="153391" x14ac:dyDescent="0.25"/>
    <row r="153392" x14ac:dyDescent="0.25"/>
    <row r="153393" x14ac:dyDescent="0.25"/>
    <row r="153394" x14ac:dyDescent="0.25"/>
    <row r="153395" x14ac:dyDescent="0.25"/>
    <row r="153396" x14ac:dyDescent="0.25"/>
    <row r="153397" x14ac:dyDescent="0.25"/>
    <row r="153398" x14ac:dyDescent="0.25"/>
    <row r="153399" x14ac:dyDescent="0.25"/>
    <row r="153400" x14ac:dyDescent="0.25"/>
    <row r="153401" x14ac:dyDescent="0.25"/>
    <row r="153402" x14ac:dyDescent="0.25"/>
    <row r="153403" x14ac:dyDescent="0.25"/>
    <row r="153404" x14ac:dyDescent="0.25"/>
    <row r="153405" x14ac:dyDescent="0.25"/>
    <row r="153406" x14ac:dyDescent="0.25"/>
    <row r="153407" x14ac:dyDescent="0.25"/>
    <row r="153408" x14ac:dyDescent="0.25"/>
    <row r="153409" x14ac:dyDescent="0.25"/>
    <row r="153410" x14ac:dyDescent="0.25"/>
    <row r="153411" x14ac:dyDescent="0.25"/>
    <row r="153412" x14ac:dyDescent="0.25"/>
    <row r="153413" x14ac:dyDescent="0.25"/>
    <row r="153414" x14ac:dyDescent="0.25"/>
    <row r="153415" x14ac:dyDescent="0.25"/>
    <row r="153416" x14ac:dyDescent="0.25"/>
    <row r="153417" x14ac:dyDescent="0.25"/>
    <row r="153418" x14ac:dyDescent="0.25"/>
    <row r="153419" x14ac:dyDescent="0.25"/>
    <row r="153420" x14ac:dyDescent="0.25"/>
    <row r="153421" x14ac:dyDescent="0.25"/>
    <row r="153422" x14ac:dyDescent="0.25"/>
    <row r="153423" x14ac:dyDescent="0.25"/>
    <row r="153424" x14ac:dyDescent="0.25"/>
    <row r="153425" x14ac:dyDescent="0.25"/>
    <row r="153426" x14ac:dyDescent="0.25"/>
    <row r="153427" x14ac:dyDescent="0.25"/>
    <row r="153428" x14ac:dyDescent="0.25"/>
    <row r="153429" x14ac:dyDescent="0.25"/>
    <row r="153430" x14ac:dyDescent="0.25"/>
    <row r="153431" x14ac:dyDescent="0.25"/>
    <row r="153432" x14ac:dyDescent="0.25"/>
    <row r="153433" x14ac:dyDescent="0.25"/>
    <row r="153434" x14ac:dyDescent="0.25"/>
    <row r="153435" x14ac:dyDescent="0.25"/>
    <row r="153436" x14ac:dyDescent="0.25"/>
    <row r="153437" x14ac:dyDescent="0.25"/>
    <row r="153438" x14ac:dyDescent="0.25"/>
    <row r="153439" x14ac:dyDescent="0.25"/>
    <row r="153440" x14ac:dyDescent="0.25"/>
    <row r="153441" x14ac:dyDescent="0.25"/>
    <row r="153442" x14ac:dyDescent="0.25"/>
    <row r="153443" x14ac:dyDescent="0.25"/>
    <row r="153444" x14ac:dyDescent="0.25"/>
    <row r="153445" x14ac:dyDescent="0.25"/>
    <row r="153446" x14ac:dyDescent="0.25"/>
    <row r="153447" x14ac:dyDescent="0.25"/>
    <row r="153448" x14ac:dyDescent="0.25"/>
    <row r="153449" x14ac:dyDescent="0.25"/>
    <row r="153450" x14ac:dyDescent="0.25"/>
    <row r="153451" x14ac:dyDescent="0.25"/>
    <row r="153452" x14ac:dyDescent="0.25"/>
    <row r="153453" x14ac:dyDescent="0.25"/>
    <row r="153454" x14ac:dyDescent="0.25"/>
    <row r="153455" x14ac:dyDescent="0.25"/>
    <row r="153456" x14ac:dyDescent="0.25"/>
    <row r="153457" x14ac:dyDescent="0.25"/>
    <row r="153458" x14ac:dyDescent="0.25"/>
    <row r="153459" x14ac:dyDescent="0.25"/>
    <row r="153460" x14ac:dyDescent="0.25"/>
    <row r="153461" x14ac:dyDescent="0.25"/>
    <row r="153462" x14ac:dyDescent="0.25"/>
    <row r="153463" x14ac:dyDescent="0.25"/>
    <row r="153464" x14ac:dyDescent="0.25"/>
    <row r="153465" x14ac:dyDescent="0.25"/>
    <row r="153466" x14ac:dyDescent="0.25"/>
    <row r="153467" x14ac:dyDescent="0.25"/>
    <row r="153468" x14ac:dyDescent="0.25"/>
    <row r="153469" x14ac:dyDescent="0.25"/>
    <row r="153470" x14ac:dyDescent="0.25"/>
    <row r="153471" x14ac:dyDescent="0.25"/>
    <row r="153472" x14ac:dyDescent="0.25"/>
    <row r="153473" x14ac:dyDescent="0.25"/>
    <row r="153474" x14ac:dyDescent="0.25"/>
    <row r="153475" x14ac:dyDescent="0.25"/>
    <row r="153476" x14ac:dyDescent="0.25"/>
    <row r="153477" x14ac:dyDescent="0.25"/>
    <row r="153478" x14ac:dyDescent="0.25"/>
    <row r="153479" x14ac:dyDescent="0.25"/>
    <row r="153480" x14ac:dyDescent="0.25"/>
    <row r="153481" x14ac:dyDescent="0.25"/>
    <row r="153482" x14ac:dyDescent="0.25"/>
    <row r="153483" x14ac:dyDescent="0.25"/>
    <row r="153484" x14ac:dyDescent="0.25"/>
    <row r="153485" x14ac:dyDescent="0.25"/>
    <row r="153486" x14ac:dyDescent="0.25"/>
    <row r="153487" x14ac:dyDescent="0.25"/>
    <row r="153488" x14ac:dyDescent="0.25"/>
    <row r="153489" x14ac:dyDescent="0.25"/>
    <row r="153490" x14ac:dyDescent="0.25"/>
    <row r="153491" x14ac:dyDescent="0.25"/>
    <row r="153492" x14ac:dyDescent="0.25"/>
    <row r="153493" x14ac:dyDescent="0.25"/>
    <row r="153494" x14ac:dyDescent="0.25"/>
    <row r="153495" x14ac:dyDescent="0.25"/>
    <row r="153496" x14ac:dyDescent="0.25"/>
    <row r="153497" x14ac:dyDescent="0.25"/>
    <row r="153498" x14ac:dyDescent="0.25"/>
    <row r="153499" x14ac:dyDescent="0.25"/>
    <row r="153500" x14ac:dyDescent="0.25"/>
    <row r="153501" x14ac:dyDescent="0.25"/>
    <row r="153502" x14ac:dyDescent="0.25"/>
    <row r="153503" x14ac:dyDescent="0.25"/>
    <row r="153504" x14ac:dyDescent="0.25"/>
    <row r="153505" x14ac:dyDescent="0.25"/>
    <row r="153506" x14ac:dyDescent="0.25"/>
    <row r="153507" x14ac:dyDescent="0.25"/>
    <row r="153508" x14ac:dyDescent="0.25"/>
    <row r="153509" x14ac:dyDescent="0.25"/>
    <row r="153510" x14ac:dyDescent="0.25"/>
    <row r="153511" x14ac:dyDescent="0.25"/>
    <row r="153512" x14ac:dyDescent="0.25"/>
    <row r="153513" x14ac:dyDescent="0.25"/>
    <row r="153514" x14ac:dyDescent="0.25"/>
    <row r="153515" x14ac:dyDescent="0.25"/>
    <row r="153516" x14ac:dyDescent="0.25"/>
    <row r="153517" x14ac:dyDescent="0.25"/>
    <row r="153518" x14ac:dyDescent="0.25"/>
    <row r="153519" x14ac:dyDescent="0.25"/>
    <row r="153520" x14ac:dyDescent="0.25"/>
    <row r="153521" x14ac:dyDescent="0.25"/>
    <row r="153522" x14ac:dyDescent="0.25"/>
    <row r="153523" x14ac:dyDescent="0.25"/>
    <row r="153524" x14ac:dyDescent="0.25"/>
    <row r="153525" x14ac:dyDescent="0.25"/>
    <row r="153526" x14ac:dyDescent="0.25"/>
    <row r="153527" x14ac:dyDescent="0.25"/>
    <row r="153528" x14ac:dyDescent="0.25"/>
    <row r="153529" x14ac:dyDescent="0.25"/>
    <row r="153530" x14ac:dyDescent="0.25"/>
    <row r="153531" x14ac:dyDescent="0.25"/>
    <row r="153532" x14ac:dyDescent="0.25"/>
    <row r="153533" x14ac:dyDescent="0.25"/>
    <row r="153534" x14ac:dyDescent="0.25"/>
    <row r="153535" x14ac:dyDescent="0.25"/>
    <row r="153536" x14ac:dyDescent="0.25"/>
    <row r="153537" x14ac:dyDescent="0.25"/>
    <row r="153538" x14ac:dyDescent="0.25"/>
    <row r="153539" x14ac:dyDescent="0.25"/>
    <row r="153540" x14ac:dyDescent="0.25"/>
    <row r="153541" x14ac:dyDescent="0.25"/>
    <row r="153542" x14ac:dyDescent="0.25"/>
    <row r="153543" x14ac:dyDescent="0.25"/>
    <row r="153544" x14ac:dyDescent="0.25"/>
    <row r="153545" x14ac:dyDescent="0.25"/>
    <row r="153546" x14ac:dyDescent="0.25"/>
    <row r="153547" x14ac:dyDescent="0.25"/>
    <row r="153548" x14ac:dyDescent="0.25"/>
    <row r="153549" x14ac:dyDescent="0.25"/>
    <row r="153550" x14ac:dyDescent="0.25"/>
    <row r="153551" x14ac:dyDescent="0.25"/>
    <row r="153552" x14ac:dyDescent="0.25"/>
    <row r="153553" x14ac:dyDescent="0.25"/>
    <row r="153554" x14ac:dyDescent="0.25"/>
    <row r="153555" x14ac:dyDescent="0.25"/>
    <row r="153556" x14ac:dyDescent="0.25"/>
    <row r="153557" x14ac:dyDescent="0.25"/>
    <row r="153558" x14ac:dyDescent="0.25"/>
    <row r="153559" x14ac:dyDescent="0.25"/>
    <row r="153560" x14ac:dyDescent="0.25"/>
    <row r="153561" x14ac:dyDescent="0.25"/>
    <row r="153562" x14ac:dyDescent="0.25"/>
    <row r="153563" x14ac:dyDescent="0.25"/>
    <row r="153564" x14ac:dyDescent="0.25"/>
    <row r="153565" x14ac:dyDescent="0.25"/>
    <row r="153566" x14ac:dyDescent="0.25"/>
    <row r="153567" x14ac:dyDescent="0.25"/>
    <row r="153568" x14ac:dyDescent="0.25"/>
    <row r="153569" x14ac:dyDescent="0.25"/>
    <row r="153570" x14ac:dyDescent="0.25"/>
    <row r="153571" x14ac:dyDescent="0.25"/>
    <row r="153572" x14ac:dyDescent="0.25"/>
    <row r="153573" x14ac:dyDescent="0.25"/>
    <row r="153574" x14ac:dyDescent="0.25"/>
    <row r="153575" x14ac:dyDescent="0.25"/>
    <row r="153576" x14ac:dyDescent="0.25"/>
    <row r="153577" x14ac:dyDescent="0.25"/>
    <row r="153578" x14ac:dyDescent="0.25"/>
    <row r="153579" x14ac:dyDescent="0.25"/>
    <row r="153580" x14ac:dyDescent="0.25"/>
    <row r="153581" x14ac:dyDescent="0.25"/>
    <row r="153582" x14ac:dyDescent="0.25"/>
    <row r="153583" x14ac:dyDescent="0.25"/>
    <row r="153584" x14ac:dyDescent="0.25"/>
    <row r="153585" x14ac:dyDescent="0.25"/>
    <row r="153586" x14ac:dyDescent="0.25"/>
    <row r="153587" x14ac:dyDescent="0.25"/>
    <row r="153588" x14ac:dyDescent="0.25"/>
    <row r="153589" x14ac:dyDescent="0.25"/>
    <row r="153590" x14ac:dyDescent="0.25"/>
    <row r="153591" x14ac:dyDescent="0.25"/>
    <row r="153592" x14ac:dyDescent="0.25"/>
    <row r="153593" x14ac:dyDescent="0.25"/>
    <row r="153594" x14ac:dyDescent="0.25"/>
    <row r="153595" x14ac:dyDescent="0.25"/>
    <row r="153596" x14ac:dyDescent="0.25"/>
    <row r="153597" x14ac:dyDescent="0.25"/>
    <row r="153598" x14ac:dyDescent="0.25"/>
    <row r="153599" x14ac:dyDescent="0.25"/>
    <row r="153600" x14ac:dyDescent="0.25"/>
    <row r="153601" x14ac:dyDescent="0.25"/>
    <row r="153602" x14ac:dyDescent="0.25"/>
    <row r="153603" x14ac:dyDescent="0.25"/>
    <row r="153604" x14ac:dyDescent="0.25"/>
    <row r="153605" x14ac:dyDescent="0.25"/>
    <row r="153606" x14ac:dyDescent="0.25"/>
    <row r="153607" x14ac:dyDescent="0.25"/>
    <row r="153608" x14ac:dyDescent="0.25"/>
    <row r="153609" x14ac:dyDescent="0.25"/>
    <row r="153610" x14ac:dyDescent="0.25"/>
    <row r="153611" x14ac:dyDescent="0.25"/>
    <row r="153612" x14ac:dyDescent="0.25"/>
    <row r="153613" x14ac:dyDescent="0.25"/>
    <row r="153614" x14ac:dyDescent="0.25"/>
    <row r="153615" x14ac:dyDescent="0.25"/>
    <row r="153616" x14ac:dyDescent="0.25"/>
    <row r="153617" x14ac:dyDescent="0.25"/>
    <row r="153618" x14ac:dyDescent="0.25"/>
    <row r="153619" x14ac:dyDescent="0.25"/>
    <row r="153620" x14ac:dyDescent="0.25"/>
    <row r="153621" x14ac:dyDescent="0.25"/>
    <row r="153622" x14ac:dyDescent="0.25"/>
    <row r="153623" x14ac:dyDescent="0.25"/>
    <row r="153624" x14ac:dyDescent="0.25"/>
    <row r="153625" x14ac:dyDescent="0.25"/>
    <row r="153626" x14ac:dyDescent="0.25"/>
    <row r="153627" x14ac:dyDescent="0.25"/>
    <row r="153628" x14ac:dyDescent="0.25"/>
    <row r="153629" x14ac:dyDescent="0.25"/>
    <row r="153630" x14ac:dyDescent="0.25"/>
    <row r="153631" x14ac:dyDescent="0.25"/>
    <row r="153632" x14ac:dyDescent="0.25"/>
    <row r="153633" x14ac:dyDescent="0.25"/>
    <row r="153634" x14ac:dyDescent="0.25"/>
    <row r="153635" x14ac:dyDescent="0.25"/>
    <row r="153636" x14ac:dyDescent="0.25"/>
    <row r="153637" x14ac:dyDescent="0.25"/>
    <row r="153638" x14ac:dyDescent="0.25"/>
    <row r="153639" x14ac:dyDescent="0.25"/>
    <row r="153640" x14ac:dyDescent="0.25"/>
    <row r="153641" x14ac:dyDescent="0.25"/>
    <row r="153642" x14ac:dyDescent="0.25"/>
    <row r="153643" x14ac:dyDescent="0.25"/>
    <row r="153644" x14ac:dyDescent="0.25"/>
    <row r="153645" x14ac:dyDescent="0.25"/>
    <row r="153646" x14ac:dyDescent="0.25"/>
    <row r="153647" x14ac:dyDescent="0.25"/>
    <row r="153648" x14ac:dyDescent="0.25"/>
    <row r="153649" x14ac:dyDescent="0.25"/>
    <row r="153650" x14ac:dyDescent="0.25"/>
    <row r="153651" x14ac:dyDescent="0.25"/>
    <row r="153652" x14ac:dyDescent="0.25"/>
    <row r="153653" x14ac:dyDescent="0.25"/>
    <row r="153654" x14ac:dyDescent="0.25"/>
    <row r="153655" x14ac:dyDescent="0.25"/>
    <row r="153656" x14ac:dyDescent="0.25"/>
    <row r="153657" x14ac:dyDescent="0.25"/>
    <row r="153658" x14ac:dyDescent="0.25"/>
    <row r="153659" x14ac:dyDescent="0.25"/>
    <row r="153660" x14ac:dyDescent="0.25"/>
    <row r="153661" x14ac:dyDescent="0.25"/>
    <row r="153662" x14ac:dyDescent="0.25"/>
    <row r="153663" x14ac:dyDescent="0.25"/>
    <row r="153664" x14ac:dyDescent="0.25"/>
    <row r="153665" x14ac:dyDescent="0.25"/>
    <row r="153666" x14ac:dyDescent="0.25"/>
    <row r="153667" x14ac:dyDescent="0.25"/>
    <row r="153668" x14ac:dyDescent="0.25"/>
    <row r="153669" x14ac:dyDescent="0.25"/>
    <row r="153670" x14ac:dyDescent="0.25"/>
    <row r="153671" x14ac:dyDescent="0.25"/>
    <row r="153672" x14ac:dyDescent="0.25"/>
    <row r="153673" x14ac:dyDescent="0.25"/>
    <row r="153674" x14ac:dyDescent="0.25"/>
    <row r="153675" x14ac:dyDescent="0.25"/>
    <row r="153676" x14ac:dyDescent="0.25"/>
    <row r="153677" x14ac:dyDescent="0.25"/>
    <row r="153678" x14ac:dyDescent="0.25"/>
    <row r="153679" x14ac:dyDescent="0.25"/>
    <row r="153680" x14ac:dyDescent="0.25"/>
    <row r="153681" x14ac:dyDescent="0.25"/>
    <row r="153682" x14ac:dyDescent="0.25"/>
    <row r="153683" x14ac:dyDescent="0.25"/>
    <row r="153684" x14ac:dyDescent="0.25"/>
    <row r="153685" x14ac:dyDescent="0.25"/>
    <row r="153686" x14ac:dyDescent="0.25"/>
    <row r="153687" x14ac:dyDescent="0.25"/>
    <row r="153688" x14ac:dyDescent="0.25"/>
    <row r="153689" x14ac:dyDescent="0.25"/>
    <row r="153690" x14ac:dyDescent="0.25"/>
    <row r="153691" x14ac:dyDescent="0.25"/>
    <row r="153692" x14ac:dyDescent="0.25"/>
    <row r="153693" x14ac:dyDescent="0.25"/>
    <row r="153694" x14ac:dyDescent="0.25"/>
    <row r="153695" x14ac:dyDescent="0.25"/>
    <row r="153696" x14ac:dyDescent="0.25"/>
    <row r="153697" x14ac:dyDescent="0.25"/>
    <row r="153698" x14ac:dyDescent="0.25"/>
    <row r="153699" x14ac:dyDescent="0.25"/>
    <row r="153700" x14ac:dyDescent="0.25"/>
    <row r="153701" x14ac:dyDescent="0.25"/>
    <row r="153702" x14ac:dyDescent="0.25"/>
    <row r="153703" x14ac:dyDescent="0.25"/>
    <row r="153704" x14ac:dyDescent="0.25"/>
    <row r="153705" x14ac:dyDescent="0.25"/>
    <row r="153706" x14ac:dyDescent="0.25"/>
    <row r="153707" x14ac:dyDescent="0.25"/>
    <row r="153708" x14ac:dyDescent="0.25"/>
    <row r="153709" x14ac:dyDescent="0.25"/>
    <row r="153710" x14ac:dyDescent="0.25"/>
    <row r="153711" x14ac:dyDescent="0.25"/>
    <row r="153712" x14ac:dyDescent="0.25"/>
    <row r="153713" x14ac:dyDescent="0.25"/>
    <row r="153714" x14ac:dyDescent="0.25"/>
    <row r="153715" x14ac:dyDescent="0.25"/>
    <row r="153716" x14ac:dyDescent="0.25"/>
    <row r="153717" x14ac:dyDescent="0.25"/>
    <row r="153718" x14ac:dyDescent="0.25"/>
    <row r="153719" x14ac:dyDescent="0.25"/>
    <row r="153720" x14ac:dyDescent="0.25"/>
    <row r="153721" x14ac:dyDescent="0.25"/>
    <row r="153722" x14ac:dyDescent="0.25"/>
    <row r="153723" x14ac:dyDescent="0.25"/>
    <row r="153724" x14ac:dyDescent="0.25"/>
    <row r="153725" x14ac:dyDescent="0.25"/>
    <row r="153726" x14ac:dyDescent="0.25"/>
    <row r="153727" x14ac:dyDescent="0.25"/>
    <row r="153728" x14ac:dyDescent="0.25"/>
    <row r="153729" x14ac:dyDescent="0.25"/>
    <row r="153730" x14ac:dyDescent="0.25"/>
    <row r="153731" x14ac:dyDescent="0.25"/>
    <row r="153732" x14ac:dyDescent="0.25"/>
    <row r="153733" x14ac:dyDescent="0.25"/>
    <row r="153734" x14ac:dyDescent="0.25"/>
    <row r="153735" x14ac:dyDescent="0.25"/>
    <row r="153736" x14ac:dyDescent="0.25"/>
    <row r="153737" x14ac:dyDescent="0.25"/>
    <row r="153738" x14ac:dyDescent="0.25"/>
    <row r="153739" x14ac:dyDescent="0.25"/>
    <row r="153740" x14ac:dyDescent="0.25"/>
    <row r="153741" x14ac:dyDescent="0.25"/>
    <row r="153742" x14ac:dyDescent="0.25"/>
    <row r="153743" x14ac:dyDescent="0.25"/>
    <row r="153744" x14ac:dyDescent="0.25"/>
    <row r="153745" x14ac:dyDescent="0.25"/>
    <row r="153746" x14ac:dyDescent="0.25"/>
    <row r="153747" x14ac:dyDescent="0.25"/>
    <row r="153748" x14ac:dyDescent="0.25"/>
    <row r="153749" x14ac:dyDescent="0.25"/>
    <row r="153750" x14ac:dyDescent="0.25"/>
    <row r="153751" x14ac:dyDescent="0.25"/>
    <row r="153752" x14ac:dyDescent="0.25"/>
    <row r="153753" x14ac:dyDescent="0.25"/>
    <row r="153754" x14ac:dyDescent="0.25"/>
    <row r="153755" x14ac:dyDescent="0.25"/>
    <row r="153756" x14ac:dyDescent="0.25"/>
    <row r="153757" x14ac:dyDescent="0.25"/>
    <row r="153758" x14ac:dyDescent="0.25"/>
    <row r="153759" x14ac:dyDescent="0.25"/>
    <row r="153760" x14ac:dyDescent="0.25"/>
    <row r="153761" x14ac:dyDescent="0.25"/>
    <row r="153762" x14ac:dyDescent="0.25"/>
    <row r="153763" x14ac:dyDescent="0.25"/>
    <row r="153764" x14ac:dyDescent="0.25"/>
    <row r="153765" x14ac:dyDescent="0.25"/>
    <row r="153766" x14ac:dyDescent="0.25"/>
    <row r="153767" x14ac:dyDescent="0.25"/>
    <row r="153768" x14ac:dyDescent="0.25"/>
    <row r="153769" x14ac:dyDescent="0.25"/>
    <row r="153770" x14ac:dyDescent="0.25"/>
    <row r="153771" x14ac:dyDescent="0.25"/>
    <row r="153772" x14ac:dyDescent="0.25"/>
    <row r="153773" x14ac:dyDescent="0.25"/>
    <row r="153774" x14ac:dyDescent="0.25"/>
    <row r="153775" x14ac:dyDescent="0.25"/>
    <row r="153776" x14ac:dyDescent="0.25"/>
    <row r="153777" x14ac:dyDescent="0.25"/>
    <row r="153778" x14ac:dyDescent="0.25"/>
    <row r="153779" x14ac:dyDescent="0.25"/>
    <row r="153780" x14ac:dyDescent="0.25"/>
    <row r="153781" x14ac:dyDescent="0.25"/>
    <row r="153782" x14ac:dyDescent="0.25"/>
    <row r="153783" x14ac:dyDescent="0.25"/>
    <row r="153784" x14ac:dyDescent="0.25"/>
    <row r="153785" x14ac:dyDescent="0.25"/>
    <row r="153786" x14ac:dyDescent="0.25"/>
    <row r="153787" x14ac:dyDescent="0.25"/>
    <row r="153788" x14ac:dyDescent="0.25"/>
    <row r="153789" x14ac:dyDescent="0.25"/>
    <row r="153790" x14ac:dyDescent="0.25"/>
    <row r="153791" x14ac:dyDescent="0.25"/>
    <row r="153792" x14ac:dyDescent="0.25"/>
    <row r="153793" x14ac:dyDescent="0.25"/>
    <row r="153794" x14ac:dyDescent="0.25"/>
    <row r="153795" x14ac:dyDescent="0.25"/>
    <row r="153796" x14ac:dyDescent="0.25"/>
    <row r="153797" x14ac:dyDescent="0.25"/>
    <row r="153798" x14ac:dyDescent="0.25"/>
    <row r="153799" x14ac:dyDescent="0.25"/>
    <row r="153800" x14ac:dyDescent="0.25"/>
    <row r="153801" x14ac:dyDescent="0.25"/>
    <row r="153802" x14ac:dyDescent="0.25"/>
    <row r="153803" x14ac:dyDescent="0.25"/>
    <row r="153804" x14ac:dyDescent="0.25"/>
    <row r="153805" x14ac:dyDescent="0.25"/>
    <row r="153806" x14ac:dyDescent="0.25"/>
    <row r="153807" x14ac:dyDescent="0.25"/>
    <row r="153808" x14ac:dyDescent="0.25"/>
    <row r="153809" x14ac:dyDescent="0.25"/>
    <row r="153810" x14ac:dyDescent="0.25"/>
    <row r="153811" x14ac:dyDescent="0.25"/>
    <row r="153812" x14ac:dyDescent="0.25"/>
    <row r="153813" x14ac:dyDescent="0.25"/>
    <row r="153814" x14ac:dyDescent="0.25"/>
    <row r="153815" x14ac:dyDescent="0.25"/>
    <row r="153816" x14ac:dyDescent="0.25"/>
    <row r="153817" x14ac:dyDescent="0.25"/>
    <row r="153818" x14ac:dyDescent="0.25"/>
    <row r="153819" x14ac:dyDescent="0.25"/>
    <row r="153820" x14ac:dyDescent="0.25"/>
    <row r="153821" x14ac:dyDescent="0.25"/>
    <row r="153822" x14ac:dyDescent="0.25"/>
    <row r="153823" x14ac:dyDescent="0.25"/>
    <row r="153824" x14ac:dyDescent="0.25"/>
    <row r="153825" x14ac:dyDescent="0.25"/>
    <row r="153826" x14ac:dyDescent="0.25"/>
    <row r="153827" x14ac:dyDescent="0.25"/>
    <row r="153828" x14ac:dyDescent="0.25"/>
    <row r="153829" x14ac:dyDescent="0.25"/>
    <row r="153830" x14ac:dyDescent="0.25"/>
    <row r="153831" x14ac:dyDescent="0.25"/>
    <row r="153832" x14ac:dyDescent="0.25"/>
    <row r="153833" x14ac:dyDescent="0.25"/>
    <row r="153834" x14ac:dyDescent="0.25"/>
    <row r="153835" x14ac:dyDescent="0.25"/>
    <row r="153836" x14ac:dyDescent="0.25"/>
    <row r="153837" x14ac:dyDescent="0.25"/>
    <row r="153838" x14ac:dyDescent="0.25"/>
    <row r="153839" x14ac:dyDescent="0.25"/>
    <row r="153840" x14ac:dyDescent="0.25"/>
    <row r="153841" x14ac:dyDescent="0.25"/>
    <row r="153842" x14ac:dyDescent="0.25"/>
    <row r="153843" x14ac:dyDescent="0.25"/>
    <row r="153844" x14ac:dyDescent="0.25"/>
    <row r="153845" x14ac:dyDescent="0.25"/>
    <row r="153846" x14ac:dyDescent="0.25"/>
    <row r="153847" x14ac:dyDescent="0.25"/>
    <row r="153848" x14ac:dyDescent="0.25"/>
    <row r="153849" x14ac:dyDescent="0.25"/>
    <row r="153850" x14ac:dyDescent="0.25"/>
    <row r="153851" x14ac:dyDescent="0.25"/>
    <row r="153852" x14ac:dyDescent="0.25"/>
    <row r="153853" x14ac:dyDescent="0.25"/>
    <row r="153854" x14ac:dyDescent="0.25"/>
    <row r="153855" x14ac:dyDescent="0.25"/>
    <row r="153856" x14ac:dyDescent="0.25"/>
    <row r="153857" x14ac:dyDescent="0.25"/>
    <row r="153858" x14ac:dyDescent="0.25"/>
    <row r="153859" x14ac:dyDescent="0.25"/>
    <row r="153860" x14ac:dyDescent="0.25"/>
    <row r="153861" x14ac:dyDescent="0.25"/>
    <row r="153862" x14ac:dyDescent="0.25"/>
    <row r="153863" x14ac:dyDescent="0.25"/>
    <row r="153864" x14ac:dyDescent="0.25"/>
    <row r="153865" x14ac:dyDescent="0.25"/>
    <row r="153866" x14ac:dyDescent="0.25"/>
    <row r="153867" x14ac:dyDescent="0.25"/>
    <row r="153868" x14ac:dyDescent="0.25"/>
    <row r="153869" x14ac:dyDescent="0.25"/>
    <row r="153870" x14ac:dyDescent="0.25"/>
    <row r="153871" x14ac:dyDescent="0.25"/>
    <row r="153872" x14ac:dyDescent="0.25"/>
    <row r="153873" x14ac:dyDescent="0.25"/>
    <row r="153874" x14ac:dyDescent="0.25"/>
    <row r="153875" x14ac:dyDescent="0.25"/>
    <row r="153876" x14ac:dyDescent="0.25"/>
    <row r="153877" x14ac:dyDescent="0.25"/>
    <row r="153878" x14ac:dyDescent="0.25"/>
    <row r="153879" x14ac:dyDescent="0.25"/>
    <row r="153880" x14ac:dyDescent="0.25"/>
    <row r="153881" x14ac:dyDescent="0.25"/>
    <row r="153882" x14ac:dyDescent="0.25"/>
    <row r="153883" x14ac:dyDescent="0.25"/>
    <row r="153884" x14ac:dyDescent="0.25"/>
    <row r="153885" x14ac:dyDescent="0.25"/>
    <row r="153886" x14ac:dyDescent="0.25"/>
    <row r="153887" x14ac:dyDescent="0.25"/>
    <row r="153888" x14ac:dyDescent="0.25"/>
    <row r="153889" x14ac:dyDescent="0.25"/>
    <row r="153890" x14ac:dyDescent="0.25"/>
    <row r="153891" x14ac:dyDescent="0.25"/>
    <row r="153892" x14ac:dyDescent="0.25"/>
    <row r="153893" x14ac:dyDescent="0.25"/>
    <row r="153894" x14ac:dyDescent="0.25"/>
    <row r="153895" x14ac:dyDescent="0.25"/>
    <row r="153896" x14ac:dyDescent="0.25"/>
    <row r="153897" x14ac:dyDescent="0.25"/>
    <row r="153898" x14ac:dyDescent="0.25"/>
    <row r="153899" x14ac:dyDescent="0.25"/>
    <row r="153900" x14ac:dyDescent="0.25"/>
    <row r="153901" x14ac:dyDescent="0.25"/>
    <row r="153902" x14ac:dyDescent="0.25"/>
    <row r="153903" x14ac:dyDescent="0.25"/>
    <row r="153904" x14ac:dyDescent="0.25"/>
    <row r="153905" x14ac:dyDescent="0.25"/>
    <row r="153906" x14ac:dyDescent="0.25"/>
    <row r="153907" x14ac:dyDescent="0.25"/>
    <row r="153908" x14ac:dyDescent="0.25"/>
    <row r="153909" x14ac:dyDescent="0.25"/>
    <row r="153910" x14ac:dyDescent="0.25"/>
    <row r="153911" x14ac:dyDescent="0.25"/>
    <row r="153912" x14ac:dyDescent="0.25"/>
    <row r="153913" x14ac:dyDescent="0.25"/>
    <row r="153914" x14ac:dyDescent="0.25"/>
    <row r="153915" x14ac:dyDescent="0.25"/>
    <row r="153916" x14ac:dyDescent="0.25"/>
    <row r="153917" x14ac:dyDescent="0.25"/>
    <row r="153918" x14ac:dyDescent="0.25"/>
    <row r="153919" x14ac:dyDescent="0.25"/>
    <row r="153920" x14ac:dyDescent="0.25"/>
    <row r="153921" x14ac:dyDescent="0.25"/>
    <row r="153922" x14ac:dyDescent="0.25"/>
    <row r="153923" x14ac:dyDescent="0.25"/>
    <row r="153924" x14ac:dyDescent="0.25"/>
    <row r="153925" x14ac:dyDescent="0.25"/>
    <row r="153926" x14ac:dyDescent="0.25"/>
    <row r="153927" x14ac:dyDescent="0.25"/>
    <row r="153928" x14ac:dyDescent="0.25"/>
    <row r="153929" x14ac:dyDescent="0.25"/>
    <row r="153930" x14ac:dyDescent="0.25"/>
    <row r="153931" x14ac:dyDescent="0.25"/>
    <row r="153932" x14ac:dyDescent="0.25"/>
    <row r="153933" x14ac:dyDescent="0.25"/>
    <row r="153934" x14ac:dyDescent="0.25"/>
    <row r="153935" x14ac:dyDescent="0.25"/>
    <row r="153936" x14ac:dyDescent="0.25"/>
    <row r="153937" x14ac:dyDescent="0.25"/>
    <row r="153938" x14ac:dyDescent="0.25"/>
    <row r="153939" x14ac:dyDescent="0.25"/>
    <row r="153940" x14ac:dyDescent="0.25"/>
    <row r="153941" x14ac:dyDescent="0.25"/>
    <row r="153942" x14ac:dyDescent="0.25"/>
    <row r="153943" x14ac:dyDescent="0.25"/>
    <row r="153944" x14ac:dyDescent="0.25"/>
    <row r="153945" x14ac:dyDescent="0.25"/>
    <row r="153946" x14ac:dyDescent="0.25"/>
    <row r="153947" x14ac:dyDescent="0.25"/>
    <row r="153948" x14ac:dyDescent="0.25"/>
    <row r="153949" x14ac:dyDescent="0.25"/>
    <row r="153950" x14ac:dyDescent="0.25"/>
    <row r="153951" x14ac:dyDescent="0.25"/>
    <row r="153952" x14ac:dyDescent="0.25"/>
    <row r="153953" x14ac:dyDescent="0.25"/>
    <row r="153954" x14ac:dyDescent="0.25"/>
    <row r="153955" x14ac:dyDescent="0.25"/>
    <row r="153956" x14ac:dyDescent="0.25"/>
    <row r="153957" x14ac:dyDescent="0.25"/>
    <row r="153958" x14ac:dyDescent="0.25"/>
    <row r="153959" x14ac:dyDescent="0.25"/>
    <row r="153960" x14ac:dyDescent="0.25"/>
    <row r="153961" x14ac:dyDescent="0.25"/>
    <row r="153962" x14ac:dyDescent="0.25"/>
    <row r="153963" x14ac:dyDescent="0.25"/>
    <row r="153964" x14ac:dyDescent="0.25"/>
    <row r="153965" x14ac:dyDescent="0.25"/>
    <row r="153966" x14ac:dyDescent="0.25"/>
    <row r="153967" x14ac:dyDescent="0.25"/>
    <row r="153968" x14ac:dyDescent="0.25"/>
    <row r="153969" x14ac:dyDescent="0.25"/>
    <row r="153970" x14ac:dyDescent="0.25"/>
    <row r="153971" x14ac:dyDescent="0.25"/>
    <row r="153972" x14ac:dyDescent="0.25"/>
    <row r="153973" x14ac:dyDescent="0.25"/>
    <row r="153974" x14ac:dyDescent="0.25"/>
    <row r="153975" x14ac:dyDescent="0.25"/>
    <row r="153976" x14ac:dyDescent="0.25"/>
    <row r="153977" x14ac:dyDescent="0.25"/>
    <row r="153978" x14ac:dyDescent="0.25"/>
    <row r="153979" x14ac:dyDescent="0.25"/>
    <row r="153980" x14ac:dyDescent="0.25"/>
    <row r="153981" x14ac:dyDescent="0.25"/>
    <row r="153982" x14ac:dyDescent="0.25"/>
    <row r="153983" x14ac:dyDescent="0.25"/>
    <row r="153984" x14ac:dyDescent="0.25"/>
    <row r="153985" x14ac:dyDescent="0.25"/>
    <row r="153986" x14ac:dyDescent="0.25"/>
    <row r="153987" x14ac:dyDescent="0.25"/>
    <row r="153988" x14ac:dyDescent="0.25"/>
    <row r="153989" x14ac:dyDescent="0.25"/>
    <row r="153990" x14ac:dyDescent="0.25"/>
    <row r="153991" x14ac:dyDescent="0.25"/>
    <row r="153992" x14ac:dyDescent="0.25"/>
    <row r="153993" x14ac:dyDescent="0.25"/>
    <row r="153994" x14ac:dyDescent="0.25"/>
    <row r="153995" x14ac:dyDescent="0.25"/>
    <row r="153996" x14ac:dyDescent="0.25"/>
    <row r="153997" x14ac:dyDescent="0.25"/>
    <row r="153998" x14ac:dyDescent="0.25"/>
    <row r="153999" x14ac:dyDescent="0.25"/>
    <row r="154000" x14ac:dyDescent="0.25"/>
    <row r="154001" x14ac:dyDescent="0.25"/>
    <row r="154002" x14ac:dyDescent="0.25"/>
    <row r="154003" x14ac:dyDescent="0.25"/>
    <row r="154004" x14ac:dyDescent="0.25"/>
    <row r="154005" x14ac:dyDescent="0.25"/>
    <row r="154006" x14ac:dyDescent="0.25"/>
    <row r="154007" x14ac:dyDescent="0.25"/>
    <row r="154008" x14ac:dyDescent="0.25"/>
    <row r="154009" x14ac:dyDescent="0.25"/>
    <row r="154010" x14ac:dyDescent="0.25"/>
    <row r="154011" x14ac:dyDescent="0.25"/>
    <row r="154012" x14ac:dyDescent="0.25"/>
    <row r="154013" x14ac:dyDescent="0.25"/>
    <row r="154014" x14ac:dyDescent="0.25"/>
    <row r="154015" x14ac:dyDescent="0.25"/>
    <row r="154016" x14ac:dyDescent="0.25"/>
    <row r="154017" x14ac:dyDescent="0.25"/>
    <row r="154018" x14ac:dyDescent="0.25"/>
    <row r="154019" x14ac:dyDescent="0.25"/>
    <row r="154020" x14ac:dyDescent="0.25"/>
    <row r="154021" x14ac:dyDescent="0.25"/>
    <row r="154022" x14ac:dyDescent="0.25"/>
    <row r="154023" x14ac:dyDescent="0.25"/>
    <row r="154024" x14ac:dyDescent="0.25"/>
    <row r="154025" x14ac:dyDescent="0.25"/>
    <row r="154026" x14ac:dyDescent="0.25"/>
    <row r="154027" x14ac:dyDescent="0.25"/>
    <row r="154028" x14ac:dyDescent="0.25"/>
    <row r="154029" x14ac:dyDescent="0.25"/>
    <row r="154030" x14ac:dyDescent="0.25"/>
    <row r="154031" x14ac:dyDescent="0.25"/>
    <row r="154032" x14ac:dyDescent="0.25"/>
    <row r="154033" x14ac:dyDescent="0.25"/>
    <row r="154034" x14ac:dyDescent="0.25"/>
    <row r="154035" x14ac:dyDescent="0.25"/>
    <row r="154036" x14ac:dyDescent="0.25"/>
    <row r="154037" x14ac:dyDescent="0.25"/>
    <row r="154038" x14ac:dyDescent="0.25"/>
    <row r="154039" x14ac:dyDescent="0.25"/>
    <row r="154040" x14ac:dyDescent="0.25"/>
    <row r="154041" x14ac:dyDescent="0.25"/>
    <row r="154042" x14ac:dyDescent="0.25"/>
    <row r="154043" x14ac:dyDescent="0.25"/>
    <row r="154044" x14ac:dyDescent="0.25"/>
    <row r="154045" x14ac:dyDescent="0.25"/>
    <row r="154046" x14ac:dyDescent="0.25"/>
    <row r="154047" x14ac:dyDescent="0.25"/>
    <row r="154048" x14ac:dyDescent="0.25"/>
    <row r="154049" x14ac:dyDescent="0.25"/>
    <row r="154050" x14ac:dyDescent="0.25"/>
    <row r="154051" x14ac:dyDescent="0.25"/>
    <row r="154052" x14ac:dyDescent="0.25"/>
    <row r="154053" x14ac:dyDescent="0.25"/>
    <row r="154054" x14ac:dyDescent="0.25"/>
    <row r="154055" x14ac:dyDescent="0.25"/>
    <row r="154056" x14ac:dyDescent="0.25"/>
    <row r="154057" x14ac:dyDescent="0.25"/>
    <row r="154058" x14ac:dyDescent="0.25"/>
    <row r="154059" x14ac:dyDescent="0.25"/>
    <row r="154060" x14ac:dyDescent="0.25"/>
    <row r="154061" x14ac:dyDescent="0.25"/>
    <row r="154062" x14ac:dyDescent="0.25"/>
    <row r="154063" x14ac:dyDescent="0.25"/>
    <row r="154064" x14ac:dyDescent="0.25"/>
    <row r="154065" x14ac:dyDescent="0.25"/>
    <row r="154066" x14ac:dyDescent="0.25"/>
    <row r="154067" x14ac:dyDescent="0.25"/>
    <row r="154068" x14ac:dyDescent="0.25"/>
    <row r="154069" x14ac:dyDescent="0.25"/>
    <row r="154070" x14ac:dyDescent="0.25"/>
    <row r="154071" x14ac:dyDescent="0.25"/>
    <row r="154072" x14ac:dyDescent="0.25"/>
    <row r="154073" x14ac:dyDescent="0.25"/>
    <row r="154074" x14ac:dyDescent="0.25"/>
    <row r="154075" x14ac:dyDescent="0.25"/>
    <row r="154076" x14ac:dyDescent="0.25"/>
    <row r="154077" x14ac:dyDescent="0.25"/>
    <row r="154078" x14ac:dyDescent="0.25"/>
    <row r="154079" x14ac:dyDescent="0.25"/>
    <row r="154080" x14ac:dyDescent="0.25"/>
    <row r="154081" x14ac:dyDescent="0.25"/>
    <row r="154082" x14ac:dyDescent="0.25"/>
    <row r="154083" x14ac:dyDescent="0.25"/>
    <row r="154084" x14ac:dyDescent="0.25"/>
    <row r="154085" x14ac:dyDescent="0.25"/>
    <row r="154086" x14ac:dyDescent="0.25"/>
    <row r="154087" x14ac:dyDescent="0.25"/>
    <row r="154088" x14ac:dyDescent="0.25"/>
    <row r="154089" x14ac:dyDescent="0.25"/>
    <row r="154090" x14ac:dyDescent="0.25"/>
    <row r="154091" x14ac:dyDescent="0.25"/>
    <row r="154092" x14ac:dyDescent="0.25"/>
    <row r="154093" x14ac:dyDescent="0.25"/>
    <row r="154094" x14ac:dyDescent="0.25"/>
    <row r="154095" x14ac:dyDescent="0.25"/>
    <row r="154096" x14ac:dyDescent="0.25"/>
    <row r="154097" x14ac:dyDescent="0.25"/>
    <row r="154098" x14ac:dyDescent="0.25"/>
    <row r="154099" x14ac:dyDescent="0.25"/>
    <row r="154100" x14ac:dyDescent="0.25"/>
    <row r="154101" x14ac:dyDescent="0.25"/>
    <row r="154102" x14ac:dyDescent="0.25"/>
    <row r="154103" x14ac:dyDescent="0.25"/>
    <row r="154104" x14ac:dyDescent="0.25"/>
    <row r="154105" x14ac:dyDescent="0.25"/>
    <row r="154106" x14ac:dyDescent="0.25"/>
    <row r="154107" x14ac:dyDescent="0.25"/>
    <row r="154108" x14ac:dyDescent="0.25"/>
    <row r="154109" x14ac:dyDescent="0.25"/>
    <row r="154110" x14ac:dyDescent="0.25"/>
    <row r="154111" x14ac:dyDescent="0.25"/>
    <row r="154112" x14ac:dyDescent="0.25"/>
    <row r="154113" x14ac:dyDescent="0.25"/>
    <row r="154114" x14ac:dyDescent="0.25"/>
    <row r="154115" x14ac:dyDescent="0.25"/>
    <row r="154116" x14ac:dyDescent="0.25"/>
    <row r="154117" x14ac:dyDescent="0.25"/>
    <row r="154118" x14ac:dyDescent="0.25"/>
    <row r="154119" x14ac:dyDescent="0.25"/>
    <row r="154120" x14ac:dyDescent="0.25"/>
    <row r="154121" x14ac:dyDescent="0.25"/>
    <row r="154122" x14ac:dyDescent="0.25"/>
    <row r="154123" x14ac:dyDescent="0.25"/>
    <row r="154124" x14ac:dyDescent="0.25"/>
    <row r="154125" x14ac:dyDescent="0.25"/>
    <row r="154126" x14ac:dyDescent="0.25"/>
    <row r="154127" x14ac:dyDescent="0.25"/>
    <row r="154128" x14ac:dyDescent="0.25"/>
    <row r="154129" x14ac:dyDescent="0.25"/>
    <row r="154130" x14ac:dyDescent="0.25"/>
    <row r="154131" x14ac:dyDescent="0.25"/>
    <row r="154132" x14ac:dyDescent="0.25"/>
    <row r="154133" x14ac:dyDescent="0.25"/>
    <row r="154134" x14ac:dyDescent="0.25"/>
    <row r="154135" x14ac:dyDescent="0.25"/>
    <row r="154136" x14ac:dyDescent="0.25"/>
    <row r="154137" x14ac:dyDescent="0.25"/>
    <row r="154138" x14ac:dyDescent="0.25"/>
    <row r="154139" x14ac:dyDescent="0.25"/>
    <row r="154140" x14ac:dyDescent="0.25"/>
    <row r="154141" x14ac:dyDescent="0.25"/>
    <row r="154142" x14ac:dyDescent="0.25"/>
    <row r="154143" x14ac:dyDescent="0.25"/>
    <row r="154144" x14ac:dyDescent="0.25"/>
    <row r="154145" x14ac:dyDescent="0.25"/>
    <row r="154146" x14ac:dyDescent="0.25"/>
    <row r="154147" x14ac:dyDescent="0.25"/>
    <row r="154148" x14ac:dyDescent="0.25"/>
    <row r="154149" x14ac:dyDescent="0.25"/>
    <row r="154150" x14ac:dyDescent="0.25"/>
    <row r="154151" x14ac:dyDescent="0.25"/>
    <row r="154152" x14ac:dyDescent="0.25"/>
    <row r="154153" x14ac:dyDescent="0.25"/>
    <row r="154154" x14ac:dyDescent="0.25"/>
    <row r="154155" x14ac:dyDescent="0.25"/>
    <row r="154156" x14ac:dyDescent="0.25"/>
    <row r="154157" x14ac:dyDescent="0.25"/>
    <row r="154158" x14ac:dyDescent="0.25"/>
    <row r="154159" x14ac:dyDescent="0.25"/>
    <row r="154160" x14ac:dyDescent="0.25"/>
    <row r="154161" x14ac:dyDescent="0.25"/>
    <row r="154162" x14ac:dyDescent="0.25"/>
    <row r="154163" x14ac:dyDescent="0.25"/>
    <row r="154164" x14ac:dyDescent="0.25"/>
    <row r="154165" x14ac:dyDescent="0.25"/>
    <row r="154166" x14ac:dyDescent="0.25"/>
    <row r="154167" x14ac:dyDescent="0.25"/>
    <row r="154168" x14ac:dyDescent="0.25"/>
    <row r="154169" x14ac:dyDescent="0.25"/>
    <row r="154170" x14ac:dyDescent="0.25"/>
    <row r="154171" x14ac:dyDescent="0.25"/>
    <row r="154172" x14ac:dyDescent="0.25"/>
    <row r="154173" x14ac:dyDescent="0.25"/>
    <row r="154174" x14ac:dyDescent="0.25"/>
    <row r="154175" x14ac:dyDescent="0.25"/>
    <row r="154176" x14ac:dyDescent="0.25"/>
    <row r="154177" x14ac:dyDescent="0.25"/>
    <row r="154178" x14ac:dyDescent="0.25"/>
    <row r="154179" x14ac:dyDescent="0.25"/>
    <row r="154180" x14ac:dyDescent="0.25"/>
    <row r="154181" x14ac:dyDescent="0.25"/>
    <row r="154182" x14ac:dyDescent="0.25"/>
    <row r="154183" x14ac:dyDescent="0.25"/>
    <row r="154184" x14ac:dyDescent="0.25"/>
    <row r="154185" x14ac:dyDescent="0.25"/>
    <row r="154186" x14ac:dyDescent="0.25"/>
    <row r="154187" x14ac:dyDescent="0.25"/>
    <row r="154188" x14ac:dyDescent="0.25"/>
    <row r="154189" x14ac:dyDescent="0.25"/>
    <row r="154190" x14ac:dyDescent="0.25"/>
    <row r="154191" x14ac:dyDescent="0.25"/>
    <row r="154192" x14ac:dyDescent="0.25"/>
    <row r="154193" x14ac:dyDescent="0.25"/>
    <row r="154194" x14ac:dyDescent="0.25"/>
    <row r="154195" x14ac:dyDescent="0.25"/>
    <row r="154196" x14ac:dyDescent="0.25"/>
    <row r="154197" x14ac:dyDescent="0.25"/>
    <row r="154198" x14ac:dyDescent="0.25"/>
    <row r="154199" x14ac:dyDescent="0.25"/>
    <row r="154200" x14ac:dyDescent="0.25"/>
    <row r="154201" x14ac:dyDescent="0.25"/>
    <row r="154202" x14ac:dyDescent="0.25"/>
    <row r="154203" x14ac:dyDescent="0.25"/>
    <row r="154204" x14ac:dyDescent="0.25"/>
    <row r="154205" x14ac:dyDescent="0.25"/>
    <row r="154206" x14ac:dyDescent="0.25"/>
    <row r="154207" x14ac:dyDescent="0.25"/>
    <row r="154208" x14ac:dyDescent="0.25"/>
    <row r="154209" x14ac:dyDescent="0.25"/>
    <row r="154210" x14ac:dyDescent="0.25"/>
    <row r="154211" x14ac:dyDescent="0.25"/>
    <row r="154212" x14ac:dyDescent="0.25"/>
    <row r="154213" x14ac:dyDescent="0.25"/>
    <row r="154214" x14ac:dyDescent="0.25"/>
    <row r="154215" x14ac:dyDescent="0.25"/>
    <row r="154216" x14ac:dyDescent="0.25"/>
    <row r="154217" x14ac:dyDescent="0.25"/>
    <row r="154218" x14ac:dyDescent="0.25"/>
    <row r="154219" x14ac:dyDescent="0.25"/>
    <row r="154220" x14ac:dyDescent="0.25"/>
    <row r="154221" x14ac:dyDescent="0.25"/>
    <row r="154222" x14ac:dyDescent="0.25"/>
    <row r="154223" x14ac:dyDescent="0.25"/>
    <row r="154224" x14ac:dyDescent="0.25"/>
    <row r="154225" x14ac:dyDescent="0.25"/>
    <row r="154226" x14ac:dyDescent="0.25"/>
    <row r="154227" x14ac:dyDescent="0.25"/>
    <row r="154228" x14ac:dyDescent="0.25"/>
    <row r="154229" x14ac:dyDescent="0.25"/>
    <row r="154230" x14ac:dyDescent="0.25"/>
    <row r="154231" x14ac:dyDescent="0.25"/>
    <row r="154232" x14ac:dyDescent="0.25"/>
    <row r="154233" x14ac:dyDescent="0.25"/>
    <row r="154234" x14ac:dyDescent="0.25"/>
    <row r="154235" x14ac:dyDescent="0.25"/>
    <row r="154236" x14ac:dyDescent="0.25"/>
    <row r="154237" x14ac:dyDescent="0.25"/>
    <row r="154238" x14ac:dyDescent="0.25"/>
    <row r="154239" x14ac:dyDescent="0.25"/>
    <row r="154240" x14ac:dyDescent="0.25"/>
    <row r="154241" x14ac:dyDescent="0.25"/>
    <row r="154242" x14ac:dyDescent="0.25"/>
    <row r="154243" x14ac:dyDescent="0.25"/>
    <row r="154244" x14ac:dyDescent="0.25"/>
    <row r="154245" x14ac:dyDescent="0.25"/>
    <row r="154246" x14ac:dyDescent="0.25"/>
    <row r="154247" x14ac:dyDescent="0.25"/>
    <row r="154248" x14ac:dyDescent="0.25"/>
    <row r="154249" x14ac:dyDescent="0.25"/>
    <row r="154250" x14ac:dyDescent="0.25"/>
    <row r="154251" x14ac:dyDescent="0.25"/>
    <row r="154252" x14ac:dyDescent="0.25"/>
    <row r="154253" x14ac:dyDescent="0.25"/>
    <row r="154254" x14ac:dyDescent="0.25"/>
    <row r="154255" x14ac:dyDescent="0.25"/>
    <row r="154256" x14ac:dyDescent="0.25"/>
    <row r="154257" x14ac:dyDescent="0.25"/>
    <row r="154258" x14ac:dyDescent="0.25"/>
    <row r="154259" x14ac:dyDescent="0.25"/>
    <row r="154260" x14ac:dyDescent="0.25"/>
    <row r="154261" x14ac:dyDescent="0.25"/>
    <row r="154262" x14ac:dyDescent="0.25"/>
    <row r="154263" x14ac:dyDescent="0.25"/>
    <row r="154264" x14ac:dyDescent="0.25"/>
    <row r="154265" x14ac:dyDescent="0.25"/>
    <row r="154266" x14ac:dyDescent="0.25"/>
    <row r="154267" x14ac:dyDescent="0.25"/>
    <row r="154268" x14ac:dyDescent="0.25"/>
    <row r="154269" x14ac:dyDescent="0.25"/>
    <row r="154270" x14ac:dyDescent="0.25"/>
    <row r="154271" x14ac:dyDescent="0.25"/>
    <row r="154272" x14ac:dyDescent="0.25"/>
    <row r="154273" x14ac:dyDescent="0.25"/>
    <row r="154274" x14ac:dyDescent="0.25"/>
    <row r="154275" x14ac:dyDescent="0.25"/>
    <row r="154276" x14ac:dyDescent="0.25"/>
    <row r="154277" x14ac:dyDescent="0.25"/>
    <row r="154278" x14ac:dyDescent="0.25"/>
    <row r="154279" x14ac:dyDescent="0.25"/>
    <row r="154280" x14ac:dyDescent="0.25"/>
    <row r="154281" x14ac:dyDescent="0.25"/>
    <row r="154282" x14ac:dyDescent="0.25"/>
    <row r="154283" x14ac:dyDescent="0.25"/>
    <row r="154284" x14ac:dyDescent="0.25"/>
    <row r="154285" x14ac:dyDescent="0.25"/>
    <row r="154286" x14ac:dyDescent="0.25"/>
    <row r="154287" x14ac:dyDescent="0.25"/>
    <row r="154288" x14ac:dyDescent="0.25"/>
    <row r="154289" x14ac:dyDescent="0.25"/>
    <row r="154290" x14ac:dyDescent="0.25"/>
    <row r="154291" x14ac:dyDescent="0.25"/>
    <row r="154292" x14ac:dyDescent="0.25"/>
    <row r="154293" x14ac:dyDescent="0.25"/>
    <row r="154294" x14ac:dyDescent="0.25"/>
    <row r="154295" x14ac:dyDescent="0.25"/>
    <row r="154296" x14ac:dyDescent="0.25"/>
    <row r="154297" x14ac:dyDescent="0.25"/>
    <row r="154298" x14ac:dyDescent="0.25"/>
    <row r="154299" x14ac:dyDescent="0.25"/>
    <row r="154300" x14ac:dyDescent="0.25"/>
    <row r="154301" x14ac:dyDescent="0.25"/>
    <row r="154302" x14ac:dyDescent="0.25"/>
    <row r="154303" x14ac:dyDescent="0.25"/>
    <row r="154304" x14ac:dyDescent="0.25"/>
    <row r="154305" x14ac:dyDescent="0.25"/>
    <row r="154306" x14ac:dyDescent="0.25"/>
    <row r="154307" x14ac:dyDescent="0.25"/>
    <row r="154308" x14ac:dyDescent="0.25"/>
    <row r="154309" x14ac:dyDescent="0.25"/>
    <row r="154310" x14ac:dyDescent="0.25"/>
    <row r="154311" x14ac:dyDescent="0.25"/>
    <row r="154312" x14ac:dyDescent="0.25"/>
    <row r="154313" x14ac:dyDescent="0.25"/>
    <row r="154314" x14ac:dyDescent="0.25"/>
    <row r="154315" x14ac:dyDescent="0.25"/>
    <row r="154316" x14ac:dyDescent="0.25"/>
    <row r="154317" x14ac:dyDescent="0.25"/>
    <row r="154318" x14ac:dyDescent="0.25"/>
    <row r="154319" x14ac:dyDescent="0.25"/>
    <row r="154320" x14ac:dyDescent="0.25"/>
    <row r="154321" x14ac:dyDescent="0.25"/>
    <row r="154322" x14ac:dyDescent="0.25"/>
    <row r="154323" x14ac:dyDescent="0.25"/>
    <row r="154324" x14ac:dyDescent="0.25"/>
    <row r="154325" x14ac:dyDescent="0.25"/>
    <row r="154326" x14ac:dyDescent="0.25"/>
    <row r="154327" x14ac:dyDescent="0.25"/>
    <row r="154328" x14ac:dyDescent="0.25"/>
    <row r="154329" x14ac:dyDescent="0.25"/>
    <row r="154330" x14ac:dyDescent="0.25"/>
    <row r="154331" x14ac:dyDescent="0.25"/>
    <row r="154332" x14ac:dyDescent="0.25"/>
    <row r="154333" x14ac:dyDescent="0.25"/>
    <row r="154334" x14ac:dyDescent="0.25"/>
    <row r="154335" x14ac:dyDescent="0.25"/>
    <row r="154336" x14ac:dyDescent="0.25"/>
    <row r="154337" x14ac:dyDescent="0.25"/>
    <row r="154338" x14ac:dyDescent="0.25"/>
    <row r="154339" x14ac:dyDescent="0.25"/>
    <row r="154340" x14ac:dyDescent="0.25"/>
    <row r="154341" x14ac:dyDescent="0.25"/>
    <row r="154342" x14ac:dyDescent="0.25"/>
    <row r="154343" x14ac:dyDescent="0.25"/>
    <row r="154344" x14ac:dyDescent="0.25"/>
    <row r="154345" x14ac:dyDescent="0.25"/>
    <row r="154346" x14ac:dyDescent="0.25"/>
    <row r="154347" x14ac:dyDescent="0.25"/>
    <row r="154348" x14ac:dyDescent="0.25"/>
    <row r="154349" x14ac:dyDescent="0.25"/>
    <row r="154350" x14ac:dyDescent="0.25"/>
    <row r="154351" x14ac:dyDescent="0.25"/>
    <row r="154352" x14ac:dyDescent="0.25"/>
    <row r="154353" x14ac:dyDescent="0.25"/>
    <row r="154354" x14ac:dyDescent="0.25"/>
    <row r="154355" x14ac:dyDescent="0.25"/>
    <row r="154356" x14ac:dyDescent="0.25"/>
    <row r="154357" x14ac:dyDescent="0.25"/>
    <row r="154358" x14ac:dyDescent="0.25"/>
    <row r="154359" x14ac:dyDescent="0.25"/>
    <row r="154360" x14ac:dyDescent="0.25"/>
    <row r="154361" x14ac:dyDescent="0.25"/>
    <row r="154362" x14ac:dyDescent="0.25"/>
    <row r="154363" x14ac:dyDescent="0.25"/>
    <row r="154364" x14ac:dyDescent="0.25"/>
    <row r="154365" x14ac:dyDescent="0.25"/>
    <row r="154366" x14ac:dyDescent="0.25"/>
    <row r="154367" x14ac:dyDescent="0.25"/>
    <row r="154368" x14ac:dyDescent="0.25"/>
    <row r="154369" x14ac:dyDescent="0.25"/>
    <row r="154370" x14ac:dyDescent="0.25"/>
    <row r="154371" x14ac:dyDescent="0.25"/>
    <row r="154372" x14ac:dyDescent="0.25"/>
    <row r="154373" x14ac:dyDescent="0.25"/>
    <row r="154374" x14ac:dyDescent="0.25"/>
    <row r="154375" x14ac:dyDescent="0.25"/>
    <row r="154376" x14ac:dyDescent="0.25"/>
    <row r="154377" x14ac:dyDescent="0.25"/>
    <row r="154378" x14ac:dyDescent="0.25"/>
    <row r="154379" x14ac:dyDescent="0.25"/>
    <row r="154380" x14ac:dyDescent="0.25"/>
    <row r="154381" x14ac:dyDescent="0.25"/>
    <row r="154382" x14ac:dyDescent="0.25"/>
    <row r="154383" x14ac:dyDescent="0.25"/>
    <row r="154384" x14ac:dyDescent="0.25"/>
    <row r="154385" x14ac:dyDescent="0.25"/>
    <row r="154386" x14ac:dyDescent="0.25"/>
    <row r="154387" x14ac:dyDescent="0.25"/>
    <row r="154388" x14ac:dyDescent="0.25"/>
    <row r="154389" x14ac:dyDescent="0.25"/>
    <row r="154390" x14ac:dyDescent="0.25"/>
    <row r="154391" x14ac:dyDescent="0.25"/>
    <row r="154392" x14ac:dyDescent="0.25"/>
    <row r="154393" x14ac:dyDescent="0.25"/>
    <row r="154394" x14ac:dyDescent="0.25"/>
    <row r="154395" x14ac:dyDescent="0.25"/>
    <row r="154396" x14ac:dyDescent="0.25"/>
    <row r="154397" x14ac:dyDescent="0.25"/>
    <row r="154398" x14ac:dyDescent="0.25"/>
    <row r="154399" x14ac:dyDescent="0.25"/>
    <row r="154400" x14ac:dyDescent="0.25"/>
    <row r="154401" x14ac:dyDescent="0.25"/>
    <row r="154402" x14ac:dyDescent="0.25"/>
    <row r="154403" x14ac:dyDescent="0.25"/>
    <row r="154404" x14ac:dyDescent="0.25"/>
    <row r="154405" x14ac:dyDescent="0.25"/>
    <row r="154406" x14ac:dyDescent="0.25"/>
    <row r="154407" x14ac:dyDescent="0.25"/>
    <row r="154408" x14ac:dyDescent="0.25"/>
    <row r="154409" x14ac:dyDescent="0.25"/>
    <row r="154410" x14ac:dyDescent="0.25"/>
    <row r="154411" x14ac:dyDescent="0.25"/>
    <row r="154412" x14ac:dyDescent="0.25"/>
    <row r="154413" x14ac:dyDescent="0.25"/>
    <row r="154414" x14ac:dyDescent="0.25"/>
    <row r="154415" x14ac:dyDescent="0.25"/>
    <row r="154416" x14ac:dyDescent="0.25"/>
    <row r="154417" x14ac:dyDescent="0.25"/>
    <row r="154418" x14ac:dyDescent="0.25"/>
    <row r="154419" x14ac:dyDescent="0.25"/>
    <row r="154420" x14ac:dyDescent="0.25"/>
    <row r="154421" x14ac:dyDescent="0.25"/>
    <row r="154422" x14ac:dyDescent="0.25"/>
    <row r="154423" x14ac:dyDescent="0.25"/>
    <row r="154424" x14ac:dyDescent="0.25"/>
    <row r="154425" x14ac:dyDescent="0.25"/>
    <row r="154426" x14ac:dyDescent="0.25"/>
    <row r="154427" x14ac:dyDescent="0.25"/>
    <row r="154428" x14ac:dyDescent="0.25"/>
    <row r="154429" x14ac:dyDescent="0.25"/>
    <row r="154430" x14ac:dyDescent="0.25"/>
    <row r="154431" x14ac:dyDescent="0.25"/>
    <row r="154432" x14ac:dyDescent="0.25"/>
    <row r="154433" x14ac:dyDescent="0.25"/>
    <row r="154434" x14ac:dyDescent="0.25"/>
    <row r="154435" x14ac:dyDescent="0.25"/>
    <row r="154436" x14ac:dyDescent="0.25"/>
    <row r="154437" x14ac:dyDescent="0.25"/>
    <row r="154438" x14ac:dyDescent="0.25"/>
    <row r="154439" x14ac:dyDescent="0.25"/>
    <row r="154440" x14ac:dyDescent="0.25"/>
    <row r="154441" x14ac:dyDescent="0.25"/>
    <row r="154442" x14ac:dyDescent="0.25"/>
    <row r="154443" x14ac:dyDescent="0.25"/>
    <row r="154444" x14ac:dyDescent="0.25"/>
    <row r="154445" x14ac:dyDescent="0.25"/>
    <row r="154446" x14ac:dyDescent="0.25"/>
    <row r="154447" x14ac:dyDescent="0.25"/>
    <row r="154448" x14ac:dyDescent="0.25"/>
    <row r="154449" x14ac:dyDescent="0.25"/>
    <row r="154450" x14ac:dyDescent="0.25"/>
    <row r="154451" x14ac:dyDescent="0.25"/>
    <row r="154452" x14ac:dyDescent="0.25"/>
    <row r="154453" x14ac:dyDescent="0.25"/>
    <row r="154454" x14ac:dyDescent="0.25"/>
    <row r="154455" x14ac:dyDescent="0.25"/>
    <row r="154456" x14ac:dyDescent="0.25"/>
    <row r="154457" x14ac:dyDescent="0.25"/>
    <row r="154458" x14ac:dyDescent="0.25"/>
    <row r="154459" x14ac:dyDescent="0.25"/>
    <row r="154460" x14ac:dyDescent="0.25"/>
    <row r="154461" x14ac:dyDescent="0.25"/>
    <row r="154462" x14ac:dyDescent="0.25"/>
    <row r="154463" x14ac:dyDescent="0.25"/>
    <row r="154464" x14ac:dyDescent="0.25"/>
    <row r="154465" x14ac:dyDescent="0.25"/>
    <row r="154466" x14ac:dyDescent="0.25"/>
    <row r="154467" x14ac:dyDescent="0.25"/>
    <row r="154468" x14ac:dyDescent="0.25"/>
    <row r="154469" x14ac:dyDescent="0.25"/>
    <row r="154470" x14ac:dyDescent="0.25"/>
    <row r="154471" x14ac:dyDescent="0.25"/>
    <row r="154472" x14ac:dyDescent="0.25"/>
    <row r="154473" x14ac:dyDescent="0.25"/>
    <row r="154474" x14ac:dyDescent="0.25"/>
    <row r="154475" x14ac:dyDescent="0.25"/>
    <row r="154476" x14ac:dyDescent="0.25"/>
    <row r="154477" x14ac:dyDescent="0.25"/>
    <row r="154478" x14ac:dyDescent="0.25"/>
    <row r="154479" x14ac:dyDescent="0.25"/>
    <row r="154480" x14ac:dyDescent="0.25"/>
    <row r="154481" x14ac:dyDescent="0.25"/>
    <row r="154482" x14ac:dyDescent="0.25"/>
    <row r="154483" x14ac:dyDescent="0.25"/>
    <row r="154484" x14ac:dyDescent="0.25"/>
    <row r="154485" x14ac:dyDescent="0.25"/>
    <row r="154486" x14ac:dyDescent="0.25"/>
    <row r="154487" x14ac:dyDescent="0.25"/>
    <row r="154488" x14ac:dyDescent="0.25"/>
    <row r="154489" x14ac:dyDescent="0.25"/>
    <row r="154490" x14ac:dyDescent="0.25"/>
    <row r="154491" x14ac:dyDescent="0.25"/>
    <row r="154492" x14ac:dyDescent="0.25"/>
    <row r="154493" x14ac:dyDescent="0.25"/>
    <row r="154494" x14ac:dyDescent="0.25"/>
    <row r="154495" x14ac:dyDescent="0.25"/>
    <row r="154496" x14ac:dyDescent="0.25"/>
    <row r="154497" x14ac:dyDescent="0.25"/>
    <row r="154498" x14ac:dyDescent="0.25"/>
    <row r="154499" x14ac:dyDescent="0.25"/>
    <row r="154500" x14ac:dyDescent="0.25"/>
    <row r="154501" x14ac:dyDescent="0.25"/>
    <row r="154502" x14ac:dyDescent="0.25"/>
    <row r="154503" x14ac:dyDescent="0.25"/>
    <row r="154504" x14ac:dyDescent="0.25"/>
    <row r="154505" x14ac:dyDescent="0.25"/>
    <row r="154506" x14ac:dyDescent="0.25"/>
    <row r="154507" x14ac:dyDescent="0.25"/>
    <row r="154508" x14ac:dyDescent="0.25"/>
    <row r="154509" x14ac:dyDescent="0.25"/>
    <row r="154510" x14ac:dyDescent="0.25"/>
    <row r="154511" x14ac:dyDescent="0.25"/>
    <row r="154512" x14ac:dyDescent="0.25"/>
    <row r="154513" x14ac:dyDescent="0.25"/>
    <row r="154514" x14ac:dyDescent="0.25"/>
    <row r="154515" x14ac:dyDescent="0.25"/>
    <row r="154516" x14ac:dyDescent="0.25"/>
    <row r="154517" x14ac:dyDescent="0.25"/>
    <row r="154518" x14ac:dyDescent="0.25"/>
    <row r="154519" x14ac:dyDescent="0.25"/>
    <row r="154520" x14ac:dyDescent="0.25"/>
    <row r="154521" x14ac:dyDescent="0.25"/>
    <row r="154522" x14ac:dyDescent="0.25"/>
    <row r="154523" x14ac:dyDescent="0.25"/>
    <row r="154524" x14ac:dyDescent="0.25"/>
    <row r="154525" x14ac:dyDescent="0.25"/>
    <row r="154526" x14ac:dyDescent="0.25"/>
    <row r="154527" x14ac:dyDescent="0.25"/>
    <row r="154528" x14ac:dyDescent="0.25"/>
    <row r="154529" x14ac:dyDescent="0.25"/>
    <row r="154530" x14ac:dyDescent="0.25"/>
    <row r="154531" x14ac:dyDescent="0.25"/>
    <row r="154532" x14ac:dyDescent="0.25"/>
    <row r="154533" x14ac:dyDescent="0.25"/>
    <row r="154534" x14ac:dyDescent="0.25"/>
    <row r="154535" x14ac:dyDescent="0.25"/>
    <row r="154536" x14ac:dyDescent="0.25"/>
    <row r="154537" x14ac:dyDescent="0.25"/>
    <row r="154538" x14ac:dyDescent="0.25"/>
    <row r="154539" x14ac:dyDescent="0.25"/>
    <row r="154540" x14ac:dyDescent="0.25"/>
    <row r="154541" x14ac:dyDescent="0.25"/>
    <row r="154542" x14ac:dyDescent="0.25"/>
    <row r="154543" x14ac:dyDescent="0.25"/>
    <row r="154544" x14ac:dyDescent="0.25"/>
    <row r="154545" x14ac:dyDescent="0.25"/>
    <row r="154546" x14ac:dyDescent="0.25"/>
    <row r="154547" x14ac:dyDescent="0.25"/>
    <row r="154548" x14ac:dyDescent="0.25"/>
    <row r="154549" x14ac:dyDescent="0.25"/>
    <row r="154550" x14ac:dyDescent="0.25"/>
    <row r="154551" x14ac:dyDescent="0.25"/>
    <row r="154552" x14ac:dyDescent="0.25"/>
    <row r="154553" x14ac:dyDescent="0.25"/>
    <row r="154554" x14ac:dyDescent="0.25"/>
    <row r="154555" x14ac:dyDescent="0.25"/>
    <row r="154556" x14ac:dyDescent="0.25"/>
    <row r="154557" x14ac:dyDescent="0.25"/>
    <row r="154558" x14ac:dyDescent="0.25"/>
    <row r="154559" x14ac:dyDescent="0.25"/>
    <row r="154560" x14ac:dyDescent="0.25"/>
    <row r="154561" x14ac:dyDescent="0.25"/>
    <row r="154562" x14ac:dyDescent="0.25"/>
    <row r="154563" x14ac:dyDescent="0.25"/>
    <row r="154564" x14ac:dyDescent="0.25"/>
    <row r="154565" x14ac:dyDescent="0.25"/>
    <row r="154566" x14ac:dyDescent="0.25"/>
    <row r="154567" x14ac:dyDescent="0.25"/>
    <row r="154568" x14ac:dyDescent="0.25"/>
    <row r="154569" x14ac:dyDescent="0.25"/>
    <row r="154570" x14ac:dyDescent="0.25"/>
    <row r="154571" x14ac:dyDescent="0.25"/>
    <row r="154572" x14ac:dyDescent="0.25"/>
    <row r="154573" x14ac:dyDescent="0.25"/>
    <row r="154574" x14ac:dyDescent="0.25"/>
    <row r="154575" x14ac:dyDescent="0.25"/>
    <row r="154576" x14ac:dyDescent="0.25"/>
    <row r="154577" x14ac:dyDescent="0.25"/>
    <row r="154578" x14ac:dyDescent="0.25"/>
    <row r="154579" x14ac:dyDescent="0.25"/>
    <row r="154580" x14ac:dyDescent="0.25"/>
    <row r="154581" x14ac:dyDescent="0.25"/>
    <row r="154582" x14ac:dyDescent="0.25"/>
    <row r="154583" x14ac:dyDescent="0.25"/>
    <row r="154584" x14ac:dyDescent="0.25"/>
    <row r="154585" x14ac:dyDescent="0.25"/>
    <row r="154586" x14ac:dyDescent="0.25"/>
    <row r="154587" x14ac:dyDescent="0.25"/>
    <row r="154588" x14ac:dyDescent="0.25"/>
    <row r="154589" x14ac:dyDescent="0.25"/>
    <row r="154590" x14ac:dyDescent="0.25"/>
    <row r="154591" x14ac:dyDescent="0.25"/>
    <row r="154592" x14ac:dyDescent="0.25"/>
    <row r="154593" x14ac:dyDescent="0.25"/>
    <row r="154594" x14ac:dyDescent="0.25"/>
    <row r="154595" x14ac:dyDescent="0.25"/>
    <row r="154596" x14ac:dyDescent="0.25"/>
    <row r="154597" x14ac:dyDescent="0.25"/>
    <row r="154598" x14ac:dyDescent="0.25"/>
    <row r="154599" x14ac:dyDescent="0.25"/>
    <row r="154600" x14ac:dyDescent="0.25"/>
    <row r="154601" x14ac:dyDescent="0.25"/>
    <row r="154602" x14ac:dyDescent="0.25"/>
    <row r="154603" x14ac:dyDescent="0.25"/>
    <row r="154604" x14ac:dyDescent="0.25"/>
    <row r="154605" x14ac:dyDescent="0.25"/>
    <row r="154606" x14ac:dyDescent="0.25"/>
    <row r="154607" x14ac:dyDescent="0.25"/>
    <row r="154608" x14ac:dyDescent="0.25"/>
    <row r="154609" x14ac:dyDescent="0.25"/>
    <row r="154610" x14ac:dyDescent="0.25"/>
    <row r="154611" x14ac:dyDescent="0.25"/>
    <row r="154612" x14ac:dyDescent="0.25"/>
    <row r="154613" x14ac:dyDescent="0.25"/>
    <row r="154614" x14ac:dyDescent="0.25"/>
    <row r="154615" x14ac:dyDescent="0.25"/>
    <row r="154616" x14ac:dyDescent="0.25"/>
    <row r="154617" x14ac:dyDescent="0.25"/>
    <row r="154618" x14ac:dyDescent="0.25"/>
    <row r="154619" x14ac:dyDescent="0.25"/>
    <row r="154620" x14ac:dyDescent="0.25"/>
    <row r="154621" x14ac:dyDescent="0.25"/>
    <row r="154622" x14ac:dyDescent="0.25"/>
    <row r="154623" x14ac:dyDescent="0.25"/>
    <row r="154624" x14ac:dyDescent="0.25"/>
    <row r="154625" x14ac:dyDescent="0.25"/>
    <row r="154626" x14ac:dyDescent="0.25"/>
    <row r="154627" x14ac:dyDescent="0.25"/>
    <row r="154628" x14ac:dyDescent="0.25"/>
    <row r="154629" x14ac:dyDescent="0.25"/>
    <row r="154630" x14ac:dyDescent="0.25"/>
    <row r="154631" x14ac:dyDescent="0.25"/>
    <row r="154632" x14ac:dyDescent="0.25"/>
    <row r="154633" x14ac:dyDescent="0.25"/>
    <row r="154634" x14ac:dyDescent="0.25"/>
    <row r="154635" x14ac:dyDescent="0.25"/>
    <row r="154636" x14ac:dyDescent="0.25"/>
    <row r="154637" x14ac:dyDescent="0.25"/>
    <row r="154638" x14ac:dyDescent="0.25"/>
    <row r="154639" x14ac:dyDescent="0.25"/>
    <row r="154640" x14ac:dyDescent="0.25"/>
    <row r="154641" x14ac:dyDescent="0.25"/>
    <row r="154642" x14ac:dyDescent="0.25"/>
    <row r="154643" x14ac:dyDescent="0.25"/>
    <row r="154644" x14ac:dyDescent="0.25"/>
    <row r="154645" x14ac:dyDescent="0.25"/>
    <row r="154646" x14ac:dyDescent="0.25"/>
    <row r="154647" x14ac:dyDescent="0.25"/>
    <row r="154648" x14ac:dyDescent="0.25"/>
    <row r="154649" x14ac:dyDescent="0.25"/>
    <row r="154650" x14ac:dyDescent="0.25"/>
    <row r="154651" x14ac:dyDescent="0.25"/>
    <row r="154652" x14ac:dyDescent="0.25"/>
    <row r="154653" x14ac:dyDescent="0.25"/>
    <row r="154654" x14ac:dyDescent="0.25"/>
    <row r="154655" x14ac:dyDescent="0.25"/>
    <row r="154656" x14ac:dyDescent="0.25"/>
    <row r="154657" x14ac:dyDescent="0.25"/>
    <row r="154658" x14ac:dyDescent="0.25"/>
    <row r="154659" x14ac:dyDescent="0.25"/>
    <row r="154660" x14ac:dyDescent="0.25"/>
    <row r="154661" x14ac:dyDescent="0.25"/>
    <row r="154662" x14ac:dyDescent="0.25"/>
    <row r="154663" x14ac:dyDescent="0.25"/>
    <row r="154664" x14ac:dyDescent="0.25"/>
    <row r="154665" x14ac:dyDescent="0.25"/>
    <row r="154666" x14ac:dyDescent="0.25"/>
    <row r="154667" x14ac:dyDescent="0.25"/>
    <row r="154668" x14ac:dyDescent="0.25"/>
    <row r="154669" x14ac:dyDescent="0.25"/>
    <row r="154670" x14ac:dyDescent="0.25"/>
    <row r="154671" x14ac:dyDescent="0.25"/>
    <row r="154672" x14ac:dyDescent="0.25"/>
    <row r="154673" x14ac:dyDescent="0.25"/>
    <row r="154674" x14ac:dyDescent="0.25"/>
    <row r="154675" x14ac:dyDescent="0.25"/>
    <row r="154676" x14ac:dyDescent="0.25"/>
    <row r="154677" x14ac:dyDescent="0.25"/>
    <row r="154678" x14ac:dyDescent="0.25"/>
    <row r="154679" x14ac:dyDescent="0.25"/>
    <row r="154680" x14ac:dyDescent="0.25"/>
    <row r="154681" x14ac:dyDescent="0.25"/>
    <row r="154682" x14ac:dyDescent="0.25"/>
    <row r="154683" x14ac:dyDescent="0.25"/>
    <row r="154684" x14ac:dyDescent="0.25"/>
    <row r="154685" x14ac:dyDescent="0.25"/>
    <row r="154686" x14ac:dyDescent="0.25"/>
    <row r="154687" x14ac:dyDescent="0.25"/>
    <row r="154688" x14ac:dyDescent="0.25"/>
    <row r="154689" x14ac:dyDescent="0.25"/>
    <row r="154690" x14ac:dyDescent="0.25"/>
    <row r="154691" x14ac:dyDescent="0.25"/>
    <row r="154692" x14ac:dyDescent="0.25"/>
    <row r="154693" x14ac:dyDescent="0.25"/>
    <row r="154694" x14ac:dyDescent="0.25"/>
    <row r="154695" x14ac:dyDescent="0.25"/>
    <row r="154696" x14ac:dyDescent="0.25"/>
    <row r="154697" x14ac:dyDescent="0.25"/>
    <row r="154698" x14ac:dyDescent="0.25"/>
    <row r="154699" x14ac:dyDescent="0.25"/>
    <row r="154700" x14ac:dyDescent="0.25"/>
    <row r="154701" x14ac:dyDescent="0.25"/>
    <row r="154702" x14ac:dyDescent="0.25"/>
    <row r="154703" x14ac:dyDescent="0.25"/>
    <row r="154704" x14ac:dyDescent="0.25"/>
    <row r="154705" x14ac:dyDescent="0.25"/>
    <row r="154706" x14ac:dyDescent="0.25"/>
    <row r="154707" x14ac:dyDescent="0.25"/>
    <row r="154708" x14ac:dyDescent="0.25"/>
    <row r="154709" x14ac:dyDescent="0.25"/>
    <row r="154710" x14ac:dyDescent="0.25"/>
    <row r="154711" x14ac:dyDescent="0.25"/>
    <row r="154712" x14ac:dyDescent="0.25"/>
    <row r="154713" x14ac:dyDescent="0.25"/>
    <row r="154714" x14ac:dyDescent="0.25"/>
    <row r="154715" x14ac:dyDescent="0.25"/>
    <row r="154716" x14ac:dyDescent="0.25"/>
    <row r="154717" x14ac:dyDescent="0.25"/>
    <row r="154718" x14ac:dyDescent="0.25"/>
    <row r="154719" x14ac:dyDescent="0.25"/>
    <row r="154720" x14ac:dyDescent="0.25"/>
    <row r="154721" x14ac:dyDescent="0.25"/>
    <row r="154722" x14ac:dyDescent="0.25"/>
    <row r="154723" x14ac:dyDescent="0.25"/>
    <row r="154724" x14ac:dyDescent="0.25"/>
    <row r="154725" x14ac:dyDescent="0.25"/>
    <row r="154726" x14ac:dyDescent="0.25"/>
    <row r="154727" x14ac:dyDescent="0.25"/>
    <row r="154728" x14ac:dyDescent="0.25"/>
    <row r="154729" x14ac:dyDescent="0.25"/>
    <row r="154730" x14ac:dyDescent="0.25"/>
    <row r="154731" x14ac:dyDescent="0.25"/>
    <row r="154732" x14ac:dyDescent="0.25"/>
    <row r="154733" x14ac:dyDescent="0.25"/>
    <row r="154734" x14ac:dyDescent="0.25"/>
    <row r="154735" x14ac:dyDescent="0.25"/>
    <row r="154736" x14ac:dyDescent="0.25"/>
    <row r="154737" x14ac:dyDescent="0.25"/>
    <row r="154738" x14ac:dyDescent="0.25"/>
    <row r="154739" x14ac:dyDescent="0.25"/>
    <row r="154740" x14ac:dyDescent="0.25"/>
    <row r="154741" x14ac:dyDescent="0.25"/>
    <row r="154742" x14ac:dyDescent="0.25"/>
    <row r="154743" x14ac:dyDescent="0.25"/>
    <row r="154744" x14ac:dyDescent="0.25"/>
    <row r="154745" x14ac:dyDescent="0.25"/>
    <row r="154746" x14ac:dyDescent="0.25"/>
    <row r="154747" x14ac:dyDescent="0.25"/>
    <row r="154748" x14ac:dyDescent="0.25"/>
    <row r="154749" x14ac:dyDescent="0.25"/>
    <row r="154750" x14ac:dyDescent="0.25"/>
    <row r="154751" x14ac:dyDescent="0.25"/>
    <row r="154752" x14ac:dyDescent="0.25"/>
    <row r="154753" x14ac:dyDescent="0.25"/>
    <row r="154754" x14ac:dyDescent="0.25"/>
    <row r="154755" x14ac:dyDescent="0.25"/>
    <row r="154756" x14ac:dyDescent="0.25"/>
    <row r="154757" x14ac:dyDescent="0.25"/>
    <row r="154758" x14ac:dyDescent="0.25"/>
    <row r="154759" x14ac:dyDescent="0.25"/>
    <row r="154760" x14ac:dyDescent="0.25"/>
    <row r="154761" x14ac:dyDescent="0.25"/>
    <row r="154762" x14ac:dyDescent="0.25"/>
    <row r="154763" x14ac:dyDescent="0.25"/>
    <row r="154764" x14ac:dyDescent="0.25"/>
    <row r="154765" x14ac:dyDescent="0.25"/>
    <row r="154766" x14ac:dyDescent="0.25"/>
    <row r="154767" x14ac:dyDescent="0.25"/>
    <row r="154768" x14ac:dyDescent="0.25"/>
    <row r="154769" x14ac:dyDescent="0.25"/>
    <row r="154770" x14ac:dyDescent="0.25"/>
    <row r="154771" x14ac:dyDescent="0.25"/>
    <row r="154772" x14ac:dyDescent="0.25"/>
    <row r="154773" x14ac:dyDescent="0.25"/>
    <row r="154774" x14ac:dyDescent="0.25"/>
    <row r="154775" x14ac:dyDescent="0.25"/>
    <row r="154776" x14ac:dyDescent="0.25"/>
    <row r="154777" x14ac:dyDescent="0.25"/>
    <row r="154778" x14ac:dyDescent="0.25"/>
    <row r="154779" x14ac:dyDescent="0.25"/>
    <row r="154780" x14ac:dyDescent="0.25"/>
    <row r="154781" x14ac:dyDescent="0.25"/>
    <row r="154782" x14ac:dyDescent="0.25"/>
    <row r="154783" x14ac:dyDescent="0.25"/>
    <row r="154784" x14ac:dyDescent="0.25"/>
    <row r="154785" x14ac:dyDescent="0.25"/>
    <row r="154786" x14ac:dyDescent="0.25"/>
    <row r="154787" x14ac:dyDescent="0.25"/>
    <row r="154788" x14ac:dyDescent="0.25"/>
    <row r="154789" x14ac:dyDescent="0.25"/>
    <row r="154790" x14ac:dyDescent="0.25"/>
    <row r="154791" x14ac:dyDescent="0.25"/>
    <row r="154792" x14ac:dyDescent="0.25"/>
    <row r="154793" x14ac:dyDescent="0.25"/>
    <row r="154794" x14ac:dyDescent="0.25"/>
    <row r="154795" x14ac:dyDescent="0.25"/>
    <row r="154796" x14ac:dyDescent="0.25"/>
    <row r="154797" x14ac:dyDescent="0.25"/>
    <row r="154798" x14ac:dyDescent="0.25"/>
    <row r="154799" x14ac:dyDescent="0.25"/>
    <row r="154800" x14ac:dyDescent="0.25"/>
    <row r="154801" x14ac:dyDescent="0.25"/>
    <row r="154802" x14ac:dyDescent="0.25"/>
    <row r="154803" x14ac:dyDescent="0.25"/>
    <row r="154804" x14ac:dyDescent="0.25"/>
    <row r="154805" x14ac:dyDescent="0.25"/>
    <row r="154806" x14ac:dyDescent="0.25"/>
    <row r="154807" x14ac:dyDescent="0.25"/>
    <row r="154808" x14ac:dyDescent="0.25"/>
    <row r="154809" x14ac:dyDescent="0.25"/>
    <row r="154810" x14ac:dyDescent="0.25"/>
    <row r="154811" x14ac:dyDescent="0.25"/>
    <row r="154812" x14ac:dyDescent="0.25"/>
    <row r="154813" x14ac:dyDescent="0.25"/>
    <row r="154814" x14ac:dyDescent="0.25"/>
    <row r="154815" x14ac:dyDescent="0.25"/>
    <row r="154816" x14ac:dyDescent="0.25"/>
    <row r="154817" x14ac:dyDescent="0.25"/>
    <row r="154818" x14ac:dyDescent="0.25"/>
    <row r="154819" x14ac:dyDescent="0.25"/>
    <row r="154820" x14ac:dyDescent="0.25"/>
    <row r="154821" x14ac:dyDescent="0.25"/>
    <row r="154822" x14ac:dyDescent="0.25"/>
    <row r="154823" x14ac:dyDescent="0.25"/>
    <row r="154824" x14ac:dyDescent="0.25"/>
    <row r="154825" x14ac:dyDescent="0.25"/>
    <row r="154826" x14ac:dyDescent="0.25"/>
    <row r="154827" x14ac:dyDescent="0.25"/>
    <row r="154828" x14ac:dyDescent="0.25"/>
    <row r="154829" x14ac:dyDescent="0.25"/>
    <row r="154830" x14ac:dyDescent="0.25"/>
    <row r="154831" x14ac:dyDescent="0.25"/>
    <row r="154832" x14ac:dyDescent="0.25"/>
    <row r="154833" x14ac:dyDescent="0.25"/>
    <row r="154834" x14ac:dyDescent="0.25"/>
    <row r="154835" x14ac:dyDescent="0.25"/>
    <row r="154836" x14ac:dyDescent="0.25"/>
    <row r="154837" x14ac:dyDescent="0.25"/>
    <row r="154838" x14ac:dyDescent="0.25"/>
    <row r="154839" x14ac:dyDescent="0.25"/>
    <row r="154840" x14ac:dyDescent="0.25"/>
    <row r="154841" x14ac:dyDescent="0.25"/>
    <row r="154842" x14ac:dyDescent="0.25"/>
    <row r="154843" x14ac:dyDescent="0.25"/>
    <row r="154844" x14ac:dyDescent="0.25"/>
    <row r="154845" x14ac:dyDescent="0.25"/>
    <row r="154846" x14ac:dyDescent="0.25"/>
    <row r="154847" x14ac:dyDescent="0.25"/>
    <row r="154848" x14ac:dyDescent="0.25"/>
    <row r="154849" x14ac:dyDescent="0.25"/>
    <row r="154850" x14ac:dyDescent="0.25"/>
    <row r="154851" x14ac:dyDescent="0.25"/>
    <row r="154852" x14ac:dyDescent="0.25"/>
    <row r="154853" x14ac:dyDescent="0.25"/>
    <row r="154854" x14ac:dyDescent="0.25"/>
    <row r="154855" x14ac:dyDescent="0.25"/>
    <row r="154856" x14ac:dyDescent="0.25"/>
    <row r="154857" x14ac:dyDescent="0.25"/>
    <row r="154858" x14ac:dyDescent="0.25"/>
    <row r="154859" x14ac:dyDescent="0.25"/>
    <row r="154860" x14ac:dyDescent="0.25"/>
    <row r="154861" x14ac:dyDescent="0.25"/>
    <row r="154862" x14ac:dyDescent="0.25"/>
    <row r="154863" x14ac:dyDescent="0.25"/>
    <row r="154864" x14ac:dyDescent="0.25"/>
    <row r="154865" x14ac:dyDescent="0.25"/>
    <row r="154866" x14ac:dyDescent="0.25"/>
    <row r="154867" x14ac:dyDescent="0.25"/>
    <row r="154868" x14ac:dyDescent="0.25"/>
    <row r="154869" x14ac:dyDescent="0.25"/>
    <row r="154870" x14ac:dyDescent="0.25"/>
    <row r="154871" x14ac:dyDescent="0.25"/>
    <row r="154872" x14ac:dyDescent="0.25"/>
    <row r="154873" x14ac:dyDescent="0.25"/>
    <row r="154874" x14ac:dyDescent="0.25"/>
    <row r="154875" x14ac:dyDescent="0.25"/>
    <row r="154876" x14ac:dyDescent="0.25"/>
    <row r="154877" x14ac:dyDescent="0.25"/>
    <row r="154878" x14ac:dyDescent="0.25"/>
    <row r="154879" x14ac:dyDescent="0.25"/>
    <row r="154880" x14ac:dyDescent="0.25"/>
    <row r="154881" x14ac:dyDescent="0.25"/>
    <row r="154882" x14ac:dyDescent="0.25"/>
    <row r="154883" x14ac:dyDescent="0.25"/>
    <row r="154884" x14ac:dyDescent="0.25"/>
    <row r="154885" x14ac:dyDescent="0.25"/>
    <row r="154886" x14ac:dyDescent="0.25"/>
    <row r="154887" x14ac:dyDescent="0.25"/>
    <row r="154888" x14ac:dyDescent="0.25"/>
    <row r="154889" x14ac:dyDescent="0.25"/>
    <row r="154890" x14ac:dyDescent="0.25"/>
    <row r="154891" x14ac:dyDescent="0.25"/>
    <row r="154892" x14ac:dyDescent="0.25"/>
    <row r="154893" x14ac:dyDescent="0.25"/>
    <row r="154894" x14ac:dyDescent="0.25"/>
    <row r="154895" x14ac:dyDescent="0.25"/>
    <row r="154896" x14ac:dyDescent="0.25"/>
    <row r="154897" x14ac:dyDescent="0.25"/>
    <row r="154898" x14ac:dyDescent="0.25"/>
    <row r="154899" x14ac:dyDescent="0.25"/>
    <row r="154900" x14ac:dyDescent="0.25"/>
    <row r="154901" x14ac:dyDescent="0.25"/>
    <row r="154902" x14ac:dyDescent="0.25"/>
    <row r="154903" x14ac:dyDescent="0.25"/>
    <row r="154904" x14ac:dyDescent="0.25"/>
    <row r="154905" x14ac:dyDescent="0.25"/>
    <row r="154906" x14ac:dyDescent="0.25"/>
    <row r="154907" x14ac:dyDescent="0.25"/>
    <row r="154908" x14ac:dyDescent="0.25"/>
    <row r="154909" x14ac:dyDescent="0.25"/>
    <row r="154910" x14ac:dyDescent="0.25"/>
    <row r="154911" x14ac:dyDescent="0.25"/>
    <row r="154912" x14ac:dyDescent="0.25"/>
    <row r="154913" x14ac:dyDescent="0.25"/>
    <row r="154914" x14ac:dyDescent="0.25"/>
    <row r="154915" x14ac:dyDescent="0.25"/>
    <row r="154916" x14ac:dyDescent="0.25"/>
    <row r="154917" x14ac:dyDescent="0.25"/>
    <row r="154918" x14ac:dyDescent="0.25"/>
    <row r="154919" x14ac:dyDescent="0.25"/>
    <row r="154920" x14ac:dyDescent="0.25"/>
    <row r="154921" x14ac:dyDescent="0.25"/>
    <row r="154922" x14ac:dyDescent="0.25"/>
    <row r="154923" x14ac:dyDescent="0.25"/>
    <row r="154924" x14ac:dyDescent="0.25"/>
    <row r="154925" x14ac:dyDescent="0.25"/>
    <row r="154926" x14ac:dyDescent="0.25"/>
    <row r="154927" x14ac:dyDescent="0.25"/>
    <row r="154928" x14ac:dyDescent="0.25"/>
    <row r="154929" x14ac:dyDescent="0.25"/>
    <row r="154930" x14ac:dyDescent="0.25"/>
    <row r="154931" x14ac:dyDescent="0.25"/>
    <row r="154932" x14ac:dyDescent="0.25"/>
    <row r="154933" x14ac:dyDescent="0.25"/>
    <row r="154934" x14ac:dyDescent="0.25"/>
    <row r="154935" x14ac:dyDescent="0.25"/>
    <row r="154936" x14ac:dyDescent="0.25"/>
    <row r="154937" x14ac:dyDescent="0.25"/>
    <row r="154938" x14ac:dyDescent="0.25"/>
    <row r="154939" x14ac:dyDescent="0.25"/>
    <row r="154940" x14ac:dyDescent="0.25"/>
    <row r="154941" x14ac:dyDescent="0.25"/>
    <row r="154942" x14ac:dyDescent="0.25"/>
    <row r="154943" x14ac:dyDescent="0.25"/>
    <row r="154944" x14ac:dyDescent="0.25"/>
    <row r="154945" x14ac:dyDescent="0.25"/>
    <row r="154946" x14ac:dyDescent="0.25"/>
    <row r="154947" x14ac:dyDescent="0.25"/>
    <row r="154948" x14ac:dyDescent="0.25"/>
    <row r="154949" x14ac:dyDescent="0.25"/>
    <row r="154950" x14ac:dyDescent="0.25"/>
    <row r="154951" x14ac:dyDescent="0.25"/>
    <row r="154952" x14ac:dyDescent="0.25"/>
    <row r="154953" x14ac:dyDescent="0.25"/>
    <row r="154954" x14ac:dyDescent="0.25"/>
    <row r="154955" x14ac:dyDescent="0.25"/>
    <row r="154956" x14ac:dyDescent="0.25"/>
    <row r="154957" x14ac:dyDescent="0.25"/>
    <row r="154958" x14ac:dyDescent="0.25"/>
    <row r="154959" x14ac:dyDescent="0.25"/>
    <row r="154960" x14ac:dyDescent="0.25"/>
    <row r="154961" x14ac:dyDescent="0.25"/>
    <row r="154962" x14ac:dyDescent="0.25"/>
    <row r="154963" x14ac:dyDescent="0.25"/>
    <row r="154964" x14ac:dyDescent="0.25"/>
    <row r="154965" x14ac:dyDescent="0.25"/>
    <row r="154966" x14ac:dyDescent="0.25"/>
    <row r="154967" x14ac:dyDescent="0.25"/>
    <row r="154968" x14ac:dyDescent="0.25"/>
    <row r="154969" x14ac:dyDescent="0.25"/>
    <row r="154970" x14ac:dyDescent="0.25"/>
    <row r="154971" x14ac:dyDescent="0.25"/>
    <row r="154972" x14ac:dyDescent="0.25"/>
    <row r="154973" x14ac:dyDescent="0.25"/>
    <row r="154974" x14ac:dyDescent="0.25"/>
    <row r="154975" x14ac:dyDescent="0.25"/>
    <row r="154976" x14ac:dyDescent="0.25"/>
    <row r="154977" x14ac:dyDescent="0.25"/>
    <row r="154978" x14ac:dyDescent="0.25"/>
    <row r="154979" x14ac:dyDescent="0.25"/>
    <row r="154980" x14ac:dyDescent="0.25"/>
    <row r="154981" x14ac:dyDescent="0.25"/>
    <row r="154982" x14ac:dyDescent="0.25"/>
    <row r="154983" x14ac:dyDescent="0.25"/>
    <row r="154984" x14ac:dyDescent="0.25"/>
    <row r="154985" x14ac:dyDescent="0.25"/>
    <row r="154986" x14ac:dyDescent="0.25"/>
    <row r="154987" x14ac:dyDescent="0.25"/>
    <row r="154988" x14ac:dyDescent="0.25"/>
    <row r="154989" x14ac:dyDescent="0.25"/>
    <row r="154990" x14ac:dyDescent="0.25"/>
    <row r="154991" x14ac:dyDescent="0.25"/>
    <row r="154992" x14ac:dyDescent="0.25"/>
    <row r="154993" x14ac:dyDescent="0.25"/>
    <row r="154994" x14ac:dyDescent="0.25"/>
    <row r="154995" x14ac:dyDescent="0.25"/>
    <row r="154996" x14ac:dyDescent="0.25"/>
    <row r="154997" x14ac:dyDescent="0.25"/>
    <row r="154998" x14ac:dyDescent="0.25"/>
    <row r="154999" x14ac:dyDescent="0.25"/>
    <row r="155000" x14ac:dyDescent="0.25"/>
    <row r="155001" x14ac:dyDescent="0.25"/>
    <row r="155002" x14ac:dyDescent="0.25"/>
    <row r="155003" x14ac:dyDescent="0.25"/>
    <row r="155004" x14ac:dyDescent="0.25"/>
    <row r="155005" x14ac:dyDescent="0.25"/>
    <row r="155006" x14ac:dyDescent="0.25"/>
    <row r="155007" x14ac:dyDescent="0.25"/>
    <row r="155008" x14ac:dyDescent="0.25"/>
    <row r="155009" x14ac:dyDescent="0.25"/>
    <row r="155010" x14ac:dyDescent="0.25"/>
    <row r="155011" x14ac:dyDescent="0.25"/>
    <row r="155012" x14ac:dyDescent="0.25"/>
    <row r="155013" x14ac:dyDescent="0.25"/>
    <row r="155014" x14ac:dyDescent="0.25"/>
    <row r="155015" x14ac:dyDescent="0.25"/>
    <row r="155016" x14ac:dyDescent="0.25"/>
    <row r="155017" x14ac:dyDescent="0.25"/>
    <row r="155018" x14ac:dyDescent="0.25"/>
    <row r="155019" x14ac:dyDescent="0.25"/>
    <row r="155020" x14ac:dyDescent="0.25"/>
    <row r="155021" x14ac:dyDescent="0.25"/>
    <row r="155022" x14ac:dyDescent="0.25"/>
    <row r="155023" x14ac:dyDescent="0.25"/>
    <row r="155024" x14ac:dyDescent="0.25"/>
    <row r="155025" x14ac:dyDescent="0.25"/>
    <row r="155026" x14ac:dyDescent="0.25"/>
    <row r="155027" x14ac:dyDescent="0.25"/>
    <row r="155028" x14ac:dyDescent="0.25"/>
    <row r="155029" x14ac:dyDescent="0.25"/>
    <row r="155030" x14ac:dyDescent="0.25"/>
    <row r="155031" x14ac:dyDescent="0.25"/>
    <row r="155032" x14ac:dyDescent="0.25"/>
    <row r="155033" x14ac:dyDescent="0.25"/>
    <row r="155034" x14ac:dyDescent="0.25"/>
    <row r="155035" x14ac:dyDescent="0.25"/>
    <row r="155036" x14ac:dyDescent="0.25"/>
    <row r="155037" x14ac:dyDescent="0.25"/>
    <row r="155038" x14ac:dyDescent="0.25"/>
    <row r="155039" x14ac:dyDescent="0.25"/>
    <row r="155040" x14ac:dyDescent="0.25"/>
    <row r="155041" x14ac:dyDescent="0.25"/>
    <row r="155042" x14ac:dyDescent="0.25"/>
    <row r="155043" x14ac:dyDescent="0.25"/>
    <row r="155044" x14ac:dyDescent="0.25"/>
    <row r="155045" x14ac:dyDescent="0.25"/>
    <row r="155046" x14ac:dyDescent="0.25"/>
    <row r="155047" x14ac:dyDescent="0.25"/>
    <row r="155048" x14ac:dyDescent="0.25"/>
    <row r="155049" x14ac:dyDescent="0.25"/>
    <row r="155050" x14ac:dyDescent="0.25"/>
    <row r="155051" x14ac:dyDescent="0.25"/>
    <row r="155052" x14ac:dyDescent="0.25"/>
    <row r="155053" x14ac:dyDescent="0.25"/>
    <row r="155054" x14ac:dyDescent="0.25"/>
    <row r="155055" x14ac:dyDescent="0.25"/>
    <row r="155056" x14ac:dyDescent="0.25"/>
    <row r="155057" x14ac:dyDescent="0.25"/>
    <row r="155058" x14ac:dyDescent="0.25"/>
    <row r="155059" x14ac:dyDescent="0.25"/>
    <row r="155060" x14ac:dyDescent="0.25"/>
    <row r="155061" x14ac:dyDescent="0.25"/>
    <row r="155062" x14ac:dyDescent="0.25"/>
    <row r="155063" x14ac:dyDescent="0.25"/>
    <row r="155064" x14ac:dyDescent="0.25"/>
    <row r="155065" x14ac:dyDescent="0.25"/>
    <row r="155066" x14ac:dyDescent="0.25"/>
    <row r="155067" x14ac:dyDescent="0.25"/>
    <row r="155068" x14ac:dyDescent="0.25"/>
    <row r="155069" x14ac:dyDescent="0.25"/>
    <row r="155070" x14ac:dyDescent="0.25"/>
    <row r="155071" x14ac:dyDescent="0.25"/>
    <row r="155072" x14ac:dyDescent="0.25"/>
    <row r="155073" x14ac:dyDescent="0.25"/>
    <row r="155074" x14ac:dyDescent="0.25"/>
    <row r="155075" x14ac:dyDescent="0.25"/>
    <row r="155076" x14ac:dyDescent="0.25"/>
    <row r="155077" x14ac:dyDescent="0.25"/>
    <row r="155078" x14ac:dyDescent="0.25"/>
    <row r="155079" x14ac:dyDescent="0.25"/>
    <row r="155080" x14ac:dyDescent="0.25"/>
    <row r="155081" x14ac:dyDescent="0.25"/>
    <row r="155082" x14ac:dyDescent="0.25"/>
    <row r="155083" x14ac:dyDescent="0.25"/>
    <row r="155084" x14ac:dyDescent="0.25"/>
    <row r="155085" x14ac:dyDescent="0.25"/>
    <row r="155086" x14ac:dyDescent="0.25"/>
    <row r="155087" x14ac:dyDescent="0.25"/>
    <row r="155088" x14ac:dyDescent="0.25"/>
    <row r="155089" x14ac:dyDescent="0.25"/>
    <row r="155090" x14ac:dyDescent="0.25"/>
    <row r="155091" x14ac:dyDescent="0.25"/>
    <row r="155092" x14ac:dyDescent="0.25"/>
    <row r="155093" x14ac:dyDescent="0.25"/>
    <row r="155094" x14ac:dyDescent="0.25"/>
    <row r="155095" x14ac:dyDescent="0.25"/>
    <row r="155096" x14ac:dyDescent="0.25"/>
    <row r="155097" x14ac:dyDescent="0.25"/>
    <row r="155098" x14ac:dyDescent="0.25"/>
    <row r="155099" x14ac:dyDescent="0.25"/>
    <row r="155100" x14ac:dyDescent="0.25"/>
    <row r="155101" x14ac:dyDescent="0.25"/>
    <row r="155102" x14ac:dyDescent="0.25"/>
    <row r="155103" x14ac:dyDescent="0.25"/>
    <row r="155104" x14ac:dyDescent="0.25"/>
    <row r="155105" x14ac:dyDescent="0.25"/>
    <row r="155106" x14ac:dyDescent="0.25"/>
    <row r="155107" x14ac:dyDescent="0.25"/>
    <row r="155108" x14ac:dyDescent="0.25"/>
    <row r="155109" x14ac:dyDescent="0.25"/>
    <row r="155110" x14ac:dyDescent="0.25"/>
    <row r="155111" x14ac:dyDescent="0.25"/>
    <row r="155112" x14ac:dyDescent="0.25"/>
    <row r="155113" x14ac:dyDescent="0.25"/>
    <row r="155114" x14ac:dyDescent="0.25"/>
    <row r="155115" x14ac:dyDescent="0.25"/>
    <row r="155116" x14ac:dyDescent="0.25"/>
    <row r="155117" x14ac:dyDescent="0.25"/>
    <row r="155118" x14ac:dyDescent="0.25"/>
    <row r="155119" x14ac:dyDescent="0.25"/>
    <row r="155120" x14ac:dyDescent="0.25"/>
    <row r="155121" x14ac:dyDescent="0.25"/>
    <row r="155122" x14ac:dyDescent="0.25"/>
    <row r="155123" x14ac:dyDescent="0.25"/>
    <row r="155124" x14ac:dyDescent="0.25"/>
    <row r="155125" x14ac:dyDescent="0.25"/>
    <row r="155126" x14ac:dyDescent="0.25"/>
    <row r="155127" x14ac:dyDescent="0.25"/>
    <row r="155128" x14ac:dyDescent="0.25"/>
    <row r="155129" x14ac:dyDescent="0.25"/>
    <row r="155130" x14ac:dyDescent="0.25"/>
    <row r="155131" x14ac:dyDescent="0.25"/>
    <row r="155132" x14ac:dyDescent="0.25"/>
    <row r="155133" x14ac:dyDescent="0.25"/>
    <row r="155134" x14ac:dyDescent="0.25"/>
    <row r="155135" x14ac:dyDescent="0.25"/>
    <row r="155136" x14ac:dyDescent="0.25"/>
    <row r="155137" x14ac:dyDescent="0.25"/>
    <row r="155138" x14ac:dyDescent="0.25"/>
    <row r="155139" x14ac:dyDescent="0.25"/>
    <row r="155140" x14ac:dyDescent="0.25"/>
    <row r="155141" x14ac:dyDescent="0.25"/>
    <row r="155142" x14ac:dyDescent="0.25"/>
    <row r="155143" x14ac:dyDescent="0.25"/>
    <row r="155144" x14ac:dyDescent="0.25"/>
    <row r="155145" x14ac:dyDescent="0.25"/>
    <row r="155146" x14ac:dyDescent="0.25"/>
    <row r="155147" x14ac:dyDescent="0.25"/>
    <row r="155148" x14ac:dyDescent="0.25"/>
    <row r="155149" x14ac:dyDescent="0.25"/>
    <row r="155150" x14ac:dyDescent="0.25"/>
    <row r="155151" x14ac:dyDescent="0.25"/>
    <row r="155152" x14ac:dyDescent="0.25"/>
    <row r="155153" x14ac:dyDescent="0.25"/>
    <row r="155154" x14ac:dyDescent="0.25"/>
    <row r="155155" x14ac:dyDescent="0.25"/>
    <row r="155156" x14ac:dyDescent="0.25"/>
    <row r="155157" x14ac:dyDescent="0.25"/>
    <row r="155158" x14ac:dyDescent="0.25"/>
    <row r="155159" x14ac:dyDescent="0.25"/>
    <row r="155160" x14ac:dyDescent="0.25"/>
    <row r="155161" x14ac:dyDescent="0.25"/>
    <row r="155162" x14ac:dyDescent="0.25"/>
    <row r="155163" x14ac:dyDescent="0.25"/>
    <row r="155164" x14ac:dyDescent="0.25"/>
    <row r="155165" x14ac:dyDescent="0.25"/>
    <row r="155166" x14ac:dyDescent="0.25"/>
    <row r="155167" x14ac:dyDescent="0.25"/>
    <row r="155168" x14ac:dyDescent="0.25"/>
    <row r="155169" x14ac:dyDescent="0.25"/>
    <row r="155170" x14ac:dyDescent="0.25"/>
    <row r="155171" x14ac:dyDescent="0.25"/>
    <row r="155172" x14ac:dyDescent="0.25"/>
    <row r="155173" x14ac:dyDescent="0.25"/>
    <row r="155174" x14ac:dyDescent="0.25"/>
    <row r="155175" x14ac:dyDescent="0.25"/>
    <row r="155176" x14ac:dyDescent="0.25"/>
    <row r="155177" x14ac:dyDescent="0.25"/>
    <row r="155178" x14ac:dyDescent="0.25"/>
    <row r="155179" x14ac:dyDescent="0.25"/>
    <row r="155180" x14ac:dyDescent="0.25"/>
    <row r="155181" x14ac:dyDescent="0.25"/>
    <row r="155182" x14ac:dyDescent="0.25"/>
    <row r="155183" x14ac:dyDescent="0.25"/>
    <row r="155184" x14ac:dyDescent="0.25"/>
    <row r="155185" x14ac:dyDescent="0.25"/>
    <row r="155186" x14ac:dyDescent="0.25"/>
    <row r="155187" x14ac:dyDescent="0.25"/>
    <row r="155188" x14ac:dyDescent="0.25"/>
    <row r="155189" x14ac:dyDescent="0.25"/>
    <row r="155190" x14ac:dyDescent="0.25"/>
    <row r="155191" x14ac:dyDescent="0.25"/>
    <row r="155192" x14ac:dyDescent="0.25"/>
    <row r="155193" x14ac:dyDescent="0.25"/>
    <row r="155194" x14ac:dyDescent="0.25"/>
    <row r="155195" x14ac:dyDescent="0.25"/>
    <row r="155196" x14ac:dyDescent="0.25"/>
    <row r="155197" x14ac:dyDescent="0.25"/>
    <row r="155198" x14ac:dyDescent="0.25"/>
    <row r="155199" x14ac:dyDescent="0.25"/>
    <row r="155200" x14ac:dyDescent="0.25"/>
    <row r="155201" x14ac:dyDescent="0.25"/>
    <row r="155202" x14ac:dyDescent="0.25"/>
    <row r="155203" x14ac:dyDescent="0.25"/>
    <row r="155204" x14ac:dyDescent="0.25"/>
    <row r="155205" x14ac:dyDescent="0.25"/>
    <row r="155206" x14ac:dyDescent="0.25"/>
    <row r="155207" x14ac:dyDescent="0.25"/>
    <row r="155208" x14ac:dyDescent="0.25"/>
    <row r="155209" x14ac:dyDescent="0.25"/>
    <row r="155210" x14ac:dyDescent="0.25"/>
    <row r="155211" x14ac:dyDescent="0.25"/>
    <row r="155212" x14ac:dyDescent="0.25"/>
    <row r="155213" x14ac:dyDescent="0.25"/>
    <row r="155214" x14ac:dyDescent="0.25"/>
    <row r="155215" x14ac:dyDescent="0.25"/>
    <row r="155216" x14ac:dyDescent="0.25"/>
    <row r="155217" x14ac:dyDescent="0.25"/>
    <row r="155218" x14ac:dyDescent="0.25"/>
    <row r="155219" x14ac:dyDescent="0.25"/>
    <row r="155220" x14ac:dyDescent="0.25"/>
    <row r="155221" x14ac:dyDescent="0.25"/>
    <row r="155222" x14ac:dyDescent="0.25"/>
    <row r="155223" x14ac:dyDescent="0.25"/>
    <row r="155224" x14ac:dyDescent="0.25"/>
    <row r="155225" x14ac:dyDescent="0.25"/>
    <row r="155226" x14ac:dyDescent="0.25"/>
    <row r="155227" x14ac:dyDescent="0.25"/>
    <row r="155228" x14ac:dyDescent="0.25"/>
    <row r="155229" x14ac:dyDescent="0.25"/>
    <row r="155230" x14ac:dyDescent="0.25"/>
    <row r="155231" x14ac:dyDescent="0.25"/>
    <row r="155232" x14ac:dyDescent="0.25"/>
    <row r="155233" x14ac:dyDescent="0.25"/>
    <row r="155234" x14ac:dyDescent="0.25"/>
    <row r="155235" x14ac:dyDescent="0.25"/>
    <row r="155236" x14ac:dyDescent="0.25"/>
    <row r="155237" x14ac:dyDescent="0.25"/>
    <row r="155238" x14ac:dyDescent="0.25"/>
    <row r="155239" x14ac:dyDescent="0.25"/>
    <row r="155240" x14ac:dyDescent="0.25"/>
    <row r="155241" x14ac:dyDescent="0.25"/>
    <row r="155242" x14ac:dyDescent="0.25"/>
    <row r="155243" x14ac:dyDescent="0.25"/>
    <row r="155244" x14ac:dyDescent="0.25"/>
    <row r="155245" x14ac:dyDescent="0.25"/>
    <row r="155246" x14ac:dyDescent="0.25"/>
    <row r="155247" x14ac:dyDescent="0.25"/>
    <row r="155248" x14ac:dyDescent="0.25"/>
    <row r="155249" x14ac:dyDescent="0.25"/>
    <row r="155250" x14ac:dyDescent="0.25"/>
    <row r="155251" x14ac:dyDescent="0.25"/>
    <row r="155252" x14ac:dyDescent="0.25"/>
    <row r="155253" x14ac:dyDescent="0.25"/>
    <row r="155254" x14ac:dyDescent="0.25"/>
    <row r="155255" x14ac:dyDescent="0.25"/>
    <row r="155256" x14ac:dyDescent="0.25"/>
    <row r="155257" x14ac:dyDescent="0.25"/>
    <row r="155258" x14ac:dyDescent="0.25"/>
    <row r="155259" x14ac:dyDescent="0.25"/>
    <row r="155260" x14ac:dyDescent="0.25"/>
    <row r="155261" x14ac:dyDescent="0.25"/>
    <row r="155262" x14ac:dyDescent="0.25"/>
    <row r="155263" x14ac:dyDescent="0.25"/>
    <row r="155264" x14ac:dyDescent="0.25"/>
    <row r="155265" x14ac:dyDescent="0.25"/>
    <row r="155266" x14ac:dyDescent="0.25"/>
    <row r="155267" x14ac:dyDescent="0.25"/>
    <row r="155268" x14ac:dyDescent="0.25"/>
    <row r="155269" x14ac:dyDescent="0.25"/>
    <row r="155270" x14ac:dyDescent="0.25"/>
    <row r="155271" x14ac:dyDescent="0.25"/>
    <row r="155272" x14ac:dyDescent="0.25"/>
    <row r="155273" x14ac:dyDescent="0.25"/>
    <row r="155274" x14ac:dyDescent="0.25"/>
    <row r="155275" x14ac:dyDescent="0.25"/>
    <row r="155276" x14ac:dyDescent="0.25"/>
    <row r="155277" x14ac:dyDescent="0.25"/>
    <row r="155278" x14ac:dyDescent="0.25"/>
    <row r="155279" x14ac:dyDescent="0.25"/>
    <row r="155280" x14ac:dyDescent="0.25"/>
    <row r="155281" x14ac:dyDescent="0.25"/>
    <row r="155282" x14ac:dyDescent="0.25"/>
    <row r="155283" x14ac:dyDescent="0.25"/>
    <row r="155284" x14ac:dyDescent="0.25"/>
    <row r="155285" x14ac:dyDescent="0.25"/>
    <row r="155286" x14ac:dyDescent="0.25"/>
    <row r="155287" x14ac:dyDescent="0.25"/>
    <row r="155288" x14ac:dyDescent="0.25"/>
    <row r="155289" x14ac:dyDescent="0.25"/>
    <row r="155290" x14ac:dyDescent="0.25"/>
    <row r="155291" x14ac:dyDescent="0.25"/>
    <row r="155292" x14ac:dyDescent="0.25"/>
    <row r="155293" x14ac:dyDescent="0.25"/>
    <row r="155294" x14ac:dyDescent="0.25"/>
    <row r="155295" x14ac:dyDescent="0.25"/>
    <row r="155296" x14ac:dyDescent="0.25"/>
    <row r="155297" x14ac:dyDescent="0.25"/>
    <row r="155298" x14ac:dyDescent="0.25"/>
    <row r="155299" x14ac:dyDescent="0.25"/>
    <row r="155300" x14ac:dyDescent="0.25"/>
    <row r="155301" x14ac:dyDescent="0.25"/>
    <row r="155302" x14ac:dyDescent="0.25"/>
    <row r="155303" x14ac:dyDescent="0.25"/>
    <row r="155304" x14ac:dyDescent="0.25"/>
    <row r="155305" x14ac:dyDescent="0.25"/>
    <row r="155306" x14ac:dyDescent="0.25"/>
    <row r="155307" x14ac:dyDescent="0.25"/>
    <row r="155308" x14ac:dyDescent="0.25"/>
    <row r="155309" x14ac:dyDescent="0.25"/>
    <row r="155310" x14ac:dyDescent="0.25"/>
    <row r="155311" x14ac:dyDescent="0.25"/>
    <row r="155312" x14ac:dyDescent="0.25"/>
    <row r="155313" x14ac:dyDescent="0.25"/>
    <row r="155314" x14ac:dyDescent="0.25"/>
    <row r="155315" x14ac:dyDescent="0.25"/>
    <row r="155316" x14ac:dyDescent="0.25"/>
    <row r="155317" x14ac:dyDescent="0.25"/>
    <row r="155318" x14ac:dyDescent="0.25"/>
    <row r="155319" x14ac:dyDescent="0.25"/>
    <row r="155320" x14ac:dyDescent="0.25"/>
    <row r="155321" x14ac:dyDescent="0.25"/>
    <row r="155322" x14ac:dyDescent="0.25"/>
    <row r="155323" x14ac:dyDescent="0.25"/>
    <row r="155324" x14ac:dyDescent="0.25"/>
    <row r="155325" x14ac:dyDescent="0.25"/>
    <row r="155326" x14ac:dyDescent="0.25"/>
    <row r="155327" x14ac:dyDescent="0.25"/>
    <row r="155328" x14ac:dyDescent="0.25"/>
    <row r="155329" x14ac:dyDescent="0.25"/>
    <row r="155330" x14ac:dyDescent="0.25"/>
    <row r="155331" x14ac:dyDescent="0.25"/>
    <row r="155332" x14ac:dyDescent="0.25"/>
    <row r="155333" x14ac:dyDescent="0.25"/>
    <row r="155334" x14ac:dyDescent="0.25"/>
    <row r="155335" x14ac:dyDescent="0.25"/>
    <row r="155336" x14ac:dyDescent="0.25"/>
    <row r="155337" x14ac:dyDescent="0.25"/>
    <row r="155338" x14ac:dyDescent="0.25"/>
    <row r="155339" x14ac:dyDescent="0.25"/>
    <row r="155340" x14ac:dyDescent="0.25"/>
    <row r="155341" x14ac:dyDescent="0.25"/>
    <row r="155342" x14ac:dyDescent="0.25"/>
    <row r="155343" x14ac:dyDescent="0.25"/>
    <row r="155344" x14ac:dyDescent="0.25"/>
    <row r="155345" x14ac:dyDescent="0.25"/>
    <row r="155346" x14ac:dyDescent="0.25"/>
    <row r="155347" x14ac:dyDescent="0.25"/>
    <row r="155348" x14ac:dyDescent="0.25"/>
    <row r="155349" x14ac:dyDescent="0.25"/>
    <row r="155350" x14ac:dyDescent="0.25"/>
    <row r="155351" x14ac:dyDescent="0.25"/>
    <row r="155352" x14ac:dyDescent="0.25"/>
    <row r="155353" x14ac:dyDescent="0.25"/>
    <row r="155354" x14ac:dyDescent="0.25"/>
    <row r="155355" x14ac:dyDescent="0.25"/>
    <row r="155356" x14ac:dyDescent="0.25"/>
    <row r="155357" x14ac:dyDescent="0.25"/>
    <row r="155358" x14ac:dyDescent="0.25"/>
    <row r="155359" x14ac:dyDescent="0.25"/>
    <row r="155360" x14ac:dyDescent="0.25"/>
    <row r="155361" x14ac:dyDescent="0.25"/>
    <row r="155362" x14ac:dyDescent="0.25"/>
    <row r="155363" x14ac:dyDescent="0.25"/>
    <row r="155364" x14ac:dyDescent="0.25"/>
    <row r="155365" x14ac:dyDescent="0.25"/>
    <row r="155366" x14ac:dyDescent="0.25"/>
    <row r="155367" x14ac:dyDescent="0.25"/>
    <row r="155368" x14ac:dyDescent="0.25"/>
    <row r="155369" x14ac:dyDescent="0.25"/>
    <row r="155370" x14ac:dyDescent="0.25"/>
    <row r="155371" x14ac:dyDescent="0.25"/>
    <row r="155372" x14ac:dyDescent="0.25"/>
    <row r="155373" x14ac:dyDescent="0.25"/>
    <row r="155374" x14ac:dyDescent="0.25"/>
    <row r="155375" x14ac:dyDescent="0.25"/>
    <row r="155376" x14ac:dyDescent="0.25"/>
    <row r="155377" x14ac:dyDescent="0.25"/>
    <row r="155378" x14ac:dyDescent="0.25"/>
    <row r="155379" x14ac:dyDescent="0.25"/>
    <row r="155380" x14ac:dyDescent="0.25"/>
    <row r="155381" x14ac:dyDescent="0.25"/>
    <row r="155382" x14ac:dyDescent="0.25"/>
    <row r="155383" x14ac:dyDescent="0.25"/>
    <row r="155384" x14ac:dyDescent="0.25"/>
    <row r="155385" x14ac:dyDescent="0.25"/>
    <row r="155386" x14ac:dyDescent="0.25"/>
    <row r="155387" x14ac:dyDescent="0.25"/>
    <row r="155388" x14ac:dyDescent="0.25"/>
    <row r="155389" x14ac:dyDescent="0.25"/>
    <row r="155390" x14ac:dyDescent="0.25"/>
    <row r="155391" x14ac:dyDescent="0.25"/>
    <row r="155392" x14ac:dyDescent="0.25"/>
    <row r="155393" x14ac:dyDescent="0.25"/>
    <row r="155394" x14ac:dyDescent="0.25"/>
    <row r="155395" x14ac:dyDescent="0.25"/>
    <row r="155396" x14ac:dyDescent="0.25"/>
    <row r="155397" x14ac:dyDescent="0.25"/>
    <row r="155398" x14ac:dyDescent="0.25"/>
    <row r="155399" x14ac:dyDescent="0.25"/>
    <row r="155400" x14ac:dyDescent="0.25"/>
    <row r="155401" x14ac:dyDescent="0.25"/>
    <row r="155402" x14ac:dyDescent="0.25"/>
    <row r="155403" x14ac:dyDescent="0.25"/>
    <row r="155404" x14ac:dyDescent="0.25"/>
    <row r="155405" x14ac:dyDescent="0.25"/>
    <row r="155406" x14ac:dyDescent="0.25"/>
    <row r="155407" x14ac:dyDescent="0.25"/>
    <row r="155408" x14ac:dyDescent="0.25"/>
    <row r="155409" x14ac:dyDescent="0.25"/>
    <row r="155410" x14ac:dyDescent="0.25"/>
    <row r="155411" x14ac:dyDescent="0.25"/>
    <row r="155412" x14ac:dyDescent="0.25"/>
    <row r="155413" x14ac:dyDescent="0.25"/>
    <row r="155414" x14ac:dyDescent="0.25"/>
    <row r="155415" x14ac:dyDescent="0.25"/>
    <row r="155416" x14ac:dyDescent="0.25"/>
    <row r="155417" x14ac:dyDescent="0.25"/>
    <row r="155418" x14ac:dyDescent="0.25"/>
    <row r="155419" x14ac:dyDescent="0.25"/>
    <row r="155420" x14ac:dyDescent="0.25"/>
    <row r="155421" x14ac:dyDescent="0.25"/>
    <row r="155422" x14ac:dyDescent="0.25"/>
    <row r="155423" x14ac:dyDescent="0.25"/>
    <row r="155424" x14ac:dyDescent="0.25"/>
    <row r="155425" x14ac:dyDescent="0.25"/>
    <row r="155426" x14ac:dyDescent="0.25"/>
    <row r="155427" x14ac:dyDescent="0.25"/>
    <row r="155428" x14ac:dyDescent="0.25"/>
    <row r="155429" x14ac:dyDescent="0.25"/>
    <row r="155430" x14ac:dyDescent="0.25"/>
    <row r="155431" x14ac:dyDescent="0.25"/>
    <row r="155432" x14ac:dyDescent="0.25"/>
    <row r="155433" x14ac:dyDescent="0.25"/>
    <row r="155434" x14ac:dyDescent="0.25"/>
    <row r="155435" x14ac:dyDescent="0.25"/>
    <row r="155436" x14ac:dyDescent="0.25"/>
    <row r="155437" x14ac:dyDescent="0.25"/>
    <row r="155438" x14ac:dyDescent="0.25"/>
    <row r="155439" x14ac:dyDescent="0.25"/>
    <row r="155440" x14ac:dyDescent="0.25"/>
    <row r="155441" x14ac:dyDescent="0.25"/>
    <row r="155442" x14ac:dyDescent="0.25"/>
    <row r="155443" x14ac:dyDescent="0.25"/>
    <row r="155444" x14ac:dyDescent="0.25"/>
    <row r="155445" x14ac:dyDescent="0.25"/>
    <row r="155446" x14ac:dyDescent="0.25"/>
    <row r="155447" x14ac:dyDescent="0.25"/>
    <row r="155448" x14ac:dyDescent="0.25"/>
    <row r="155449" x14ac:dyDescent="0.25"/>
    <row r="155450" x14ac:dyDescent="0.25"/>
    <row r="155451" x14ac:dyDescent="0.25"/>
    <row r="155452" x14ac:dyDescent="0.25"/>
    <row r="155453" x14ac:dyDescent="0.25"/>
    <row r="155454" x14ac:dyDescent="0.25"/>
    <row r="155455" x14ac:dyDescent="0.25"/>
    <row r="155456" x14ac:dyDescent="0.25"/>
    <row r="155457" x14ac:dyDescent="0.25"/>
    <row r="155458" x14ac:dyDescent="0.25"/>
    <row r="155459" x14ac:dyDescent="0.25"/>
    <row r="155460" x14ac:dyDescent="0.25"/>
    <row r="155461" x14ac:dyDescent="0.25"/>
    <row r="155462" x14ac:dyDescent="0.25"/>
    <row r="155463" x14ac:dyDescent="0.25"/>
    <row r="155464" x14ac:dyDescent="0.25"/>
    <row r="155465" x14ac:dyDescent="0.25"/>
    <row r="155466" x14ac:dyDescent="0.25"/>
    <row r="155467" x14ac:dyDescent="0.25"/>
    <row r="155468" x14ac:dyDescent="0.25"/>
    <row r="155469" x14ac:dyDescent="0.25"/>
    <row r="155470" x14ac:dyDescent="0.25"/>
    <row r="155471" x14ac:dyDescent="0.25"/>
    <row r="155472" x14ac:dyDescent="0.25"/>
    <row r="155473" x14ac:dyDescent="0.25"/>
    <row r="155474" x14ac:dyDescent="0.25"/>
    <row r="155475" x14ac:dyDescent="0.25"/>
    <row r="155476" x14ac:dyDescent="0.25"/>
    <row r="155477" x14ac:dyDescent="0.25"/>
    <row r="155478" x14ac:dyDescent="0.25"/>
    <row r="155479" x14ac:dyDescent="0.25"/>
    <row r="155480" x14ac:dyDescent="0.25"/>
    <row r="155481" x14ac:dyDescent="0.25"/>
    <row r="155482" x14ac:dyDescent="0.25"/>
    <row r="155483" x14ac:dyDescent="0.25"/>
    <row r="155484" x14ac:dyDescent="0.25"/>
    <row r="155485" x14ac:dyDescent="0.25"/>
    <row r="155486" x14ac:dyDescent="0.25"/>
    <row r="155487" x14ac:dyDescent="0.25"/>
    <row r="155488" x14ac:dyDescent="0.25"/>
    <row r="155489" x14ac:dyDescent="0.25"/>
    <row r="155490" x14ac:dyDescent="0.25"/>
    <row r="155491" x14ac:dyDescent="0.25"/>
    <row r="155492" x14ac:dyDescent="0.25"/>
    <row r="155493" x14ac:dyDescent="0.25"/>
    <row r="155494" x14ac:dyDescent="0.25"/>
    <row r="155495" x14ac:dyDescent="0.25"/>
    <row r="155496" x14ac:dyDescent="0.25"/>
    <row r="155497" x14ac:dyDescent="0.25"/>
    <row r="155498" x14ac:dyDescent="0.25"/>
    <row r="155499" x14ac:dyDescent="0.25"/>
    <row r="155500" x14ac:dyDescent="0.25"/>
    <row r="155501" x14ac:dyDescent="0.25"/>
    <row r="155502" x14ac:dyDescent="0.25"/>
    <row r="155503" x14ac:dyDescent="0.25"/>
    <row r="155504" x14ac:dyDescent="0.25"/>
    <row r="155505" x14ac:dyDescent="0.25"/>
    <row r="155506" x14ac:dyDescent="0.25"/>
    <row r="155507" x14ac:dyDescent="0.25"/>
    <row r="155508" x14ac:dyDescent="0.25"/>
    <row r="155509" x14ac:dyDescent="0.25"/>
    <row r="155510" x14ac:dyDescent="0.25"/>
    <row r="155511" x14ac:dyDescent="0.25"/>
    <row r="155512" x14ac:dyDescent="0.25"/>
    <row r="155513" x14ac:dyDescent="0.25"/>
    <row r="155514" x14ac:dyDescent="0.25"/>
    <row r="155515" x14ac:dyDescent="0.25"/>
    <row r="155516" x14ac:dyDescent="0.25"/>
    <row r="155517" x14ac:dyDescent="0.25"/>
    <row r="155518" x14ac:dyDescent="0.25"/>
    <row r="155519" x14ac:dyDescent="0.25"/>
    <row r="155520" x14ac:dyDescent="0.25"/>
    <row r="155521" x14ac:dyDescent="0.25"/>
    <row r="155522" x14ac:dyDescent="0.25"/>
    <row r="155523" x14ac:dyDescent="0.25"/>
    <row r="155524" x14ac:dyDescent="0.25"/>
    <row r="155525" x14ac:dyDescent="0.25"/>
    <row r="155526" x14ac:dyDescent="0.25"/>
    <row r="155527" x14ac:dyDescent="0.25"/>
    <row r="155528" x14ac:dyDescent="0.25"/>
    <row r="155529" x14ac:dyDescent="0.25"/>
    <row r="155530" x14ac:dyDescent="0.25"/>
    <row r="155531" x14ac:dyDescent="0.25"/>
    <row r="155532" x14ac:dyDescent="0.25"/>
    <row r="155533" x14ac:dyDescent="0.25"/>
    <row r="155534" x14ac:dyDescent="0.25"/>
    <row r="155535" x14ac:dyDescent="0.25"/>
    <row r="155536" x14ac:dyDescent="0.25"/>
    <row r="155537" x14ac:dyDescent="0.25"/>
    <row r="155538" x14ac:dyDescent="0.25"/>
    <row r="155539" x14ac:dyDescent="0.25"/>
    <row r="155540" x14ac:dyDescent="0.25"/>
    <row r="155541" x14ac:dyDescent="0.25"/>
    <row r="155542" x14ac:dyDescent="0.25"/>
    <row r="155543" x14ac:dyDescent="0.25"/>
    <row r="155544" x14ac:dyDescent="0.25"/>
    <row r="155545" x14ac:dyDescent="0.25"/>
    <row r="155546" x14ac:dyDescent="0.25"/>
    <row r="155547" x14ac:dyDescent="0.25"/>
    <row r="155548" x14ac:dyDescent="0.25"/>
    <row r="155549" x14ac:dyDescent="0.25"/>
    <row r="155550" x14ac:dyDescent="0.25"/>
    <row r="155551" x14ac:dyDescent="0.25"/>
    <row r="155552" x14ac:dyDescent="0.25"/>
    <row r="155553" x14ac:dyDescent="0.25"/>
    <row r="155554" x14ac:dyDescent="0.25"/>
    <row r="155555" x14ac:dyDescent="0.25"/>
    <row r="155556" x14ac:dyDescent="0.25"/>
    <row r="155557" x14ac:dyDescent="0.25"/>
    <row r="155558" x14ac:dyDescent="0.25"/>
    <row r="155559" x14ac:dyDescent="0.25"/>
    <row r="155560" x14ac:dyDescent="0.25"/>
    <row r="155561" x14ac:dyDescent="0.25"/>
    <row r="155562" x14ac:dyDescent="0.25"/>
    <row r="155563" x14ac:dyDescent="0.25"/>
    <row r="155564" x14ac:dyDescent="0.25"/>
    <row r="155565" x14ac:dyDescent="0.25"/>
    <row r="155566" x14ac:dyDescent="0.25"/>
    <row r="155567" x14ac:dyDescent="0.25"/>
    <row r="155568" x14ac:dyDescent="0.25"/>
    <row r="155569" x14ac:dyDescent="0.25"/>
    <row r="155570" x14ac:dyDescent="0.25"/>
    <row r="155571" x14ac:dyDescent="0.25"/>
    <row r="155572" x14ac:dyDescent="0.25"/>
    <row r="155573" x14ac:dyDescent="0.25"/>
    <row r="155574" x14ac:dyDescent="0.25"/>
    <row r="155575" x14ac:dyDescent="0.25"/>
    <row r="155576" x14ac:dyDescent="0.25"/>
    <row r="155577" x14ac:dyDescent="0.25"/>
    <row r="155578" x14ac:dyDescent="0.25"/>
    <row r="155579" x14ac:dyDescent="0.25"/>
    <row r="155580" x14ac:dyDescent="0.25"/>
    <row r="155581" x14ac:dyDescent="0.25"/>
    <row r="155582" x14ac:dyDescent="0.25"/>
    <row r="155583" x14ac:dyDescent="0.25"/>
    <row r="155584" x14ac:dyDescent="0.25"/>
    <row r="155585" x14ac:dyDescent="0.25"/>
    <row r="155586" x14ac:dyDescent="0.25"/>
    <row r="155587" x14ac:dyDescent="0.25"/>
    <row r="155588" x14ac:dyDescent="0.25"/>
    <row r="155589" x14ac:dyDescent="0.25"/>
    <row r="155590" x14ac:dyDescent="0.25"/>
    <row r="155591" x14ac:dyDescent="0.25"/>
    <row r="155592" x14ac:dyDescent="0.25"/>
    <row r="155593" x14ac:dyDescent="0.25"/>
    <row r="155594" x14ac:dyDescent="0.25"/>
    <row r="155595" x14ac:dyDescent="0.25"/>
    <row r="155596" x14ac:dyDescent="0.25"/>
    <row r="155597" x14ac:dyDescent="0.25"/>
    <row r="155598" x14ac:dyDescent="0.25"/>
    <row r="155599" x14ac:dyDescent="0.25"/>
    <row r="155600" x14ac:dyDescent="0.25"/>
    <row r="155601" x14ac:dyDescent="0.25"/>
    <row r="155602" x14ac:dyDescent="0.25"/>
    <row r="155603" x14ac:dyDescent="0.25"/>
    <row r="155604" x14ac:dyDescent="0.25"/>
    <row r="155605" x14ac:dyDescent="0.25"/>
    <row r="155606" x14ac:dyDescent="0.25"/>
    <row r="155607" x14ac:dyDescent="0.25"/>
    <row r="155608" x14ac:dyDescent="0.25"/>
    <row r="155609" x14ac:dyDescent="0.25"/>
    <row r="155610" x14ac:dyDescent="0.25"/>
    <row r="155611" x14ac:dyDescent="0.25"/>
    <row r="155612" x14ac:dyDescent="0.25"/>
    <row r="155613" x14ac:dyDescent="0.25"/>
    <row r="155614" x14ac:dyDescent="0.25"/>
    <row r="155615" x14ac:dyDescent="0.25"/>
    <row r="155616" x14ac:dyDescent="0.25"/>
    <row r="155617" x14ac:dyDescent="0.25"/>
    <row r="155618" x14ac:dyDescent="0.25"/>
    <row r="155619" x14ac:dyDescent="0.25"/>
    <row r="155620" x14ac:dyDescent="0.25"/>
    <row r="155621" x14ac:dyDescent="0.25"/>
    <row r="155622" x14ac:dyDescent="0.25"/>
    <row r="155623" x14ac:dyDescent="0.25"/>
    <row r="155624" x14ac:dyDescent="0.25"/>
    <row r="155625" x14ac:dyDescent="0.25"/>
    <row r="155626" x14ac:dyDescent="0.25"/>
    <row r="155627" x14ac:dyDescent="0.25"/>
    <row r="155628" x14ac:dyDescent="0.25"/>
    <row r="155629" x14ac:dyDescent="0.25"/>
    <row r="155630" x14ac:dyDescent="0.25"/>
    <row r="155631" x14ac:dyDescent="0.25"/>
    <row r="155632" x14ac:dyDescent="0.25"/>
    <row r="155633" x14ac:dyDescent="0.25"/>
    <row r="155634" x14ac:dyDescent="0.25"/>
    <row r="155635" x14ac:dyDescent="0.25"/>
    <row r="155636" x14ac:dyDescent="0.25"/>
    <row r="155637" x14ac:dyDescent="0.25"/>
    <row r="155638" x14ac:dyDescent="0.25"/>
    <row r="155639" x14ac:dyDescent="0.25"/>
    <row r="155640" x14ac:dyDescent="0.25"/>
    <row r="155641" x14ac:dyDescent="0.25"/>
    <row r="155642" x14ac:dyDescent="0.25"/>
    <row r="155643" x14ac:dyDescent="0.25"/>
    <row r="155644" x14ac:dyDescent="0.25"/>
    <row r="155645" x14ac:dyDescent="0.25"/>
    <row r="155646" x14ac:dyDescent="0.25"/>
    <row r="155647" x14ac:dyDescent="0.25"/>
    <row r="155648" x14ac:dyDescent="0.25"/>
    <row r="155649" x14ac:dyDescent="0.25"/>
    <row r="155650" x14ac:dyDescent="0.25"/>
    <row r="155651" x14ac:dyDescent="0.25"/>
    <row r="155652" x14ac:dyDescent="0.25"/>
    <row r="155653" x14ac:dyDescent="0.25"/>
    <row r="155654" x14ac:dyDescent="0.25"/>
    <row r="155655" x14ac:dyDescent="0.25"/>
    <row r="155656" x14ac:dyDescent="0.25"/>
    <row r="155657" x14ac:dyDescent="0.25"/>
    <row r="155658" x14ac:dyDescent="0.25"/>
    <row r="155659" x14ac:dyDescent="0.25"/>
    <row r="155660" x14ac:dyDescent="0.25"/>
    <row r="155661" x14ac:dyDescent="0.25"/>
    <row r="155662" x14ac:dyDescent="0.25"/>
    <row r="155663" x14ac:dyDescent="0.25"/>
    <row r="155664" x14ac:dyDescent="0.25"/>
    <row r="155665" x14ac:dyDescent="0.25"/>
    <row r="155666" x14ac:dyDescent="0.25"/>
    <row r="155667" x14ac:dyDescent="0.25"/>
    <row r="155668" x14ac:dyDescent="0.25"/>
    <row r="155669" x14ac:dyDescent="0.25"/>
    <row r="155670" x14ac:dyDescent="0.25"/>
    <row r="155671" x14ac:dyDescent="0.25"/>
    <row r="155672" x14ac:dyDescent="0.25"/>
    <row r="155673" x14ac:dyDescent="0.25"/>
    <row r="155674" x14ac:dyDescent="0.25"/>
    <row r="155675" x14ac:dyDescent="0.25"/>
    <row r="155676" x14ac:dyDescent="0.25"/>
    <row r="155677" x14ac:dyDescent="0.25"/>
    <row r="155678" x14ac:dyDescent="0.25"/>
    <row r="155679" x14ac:dyDescent="0.25"/>
    <row r="155680" x14ac:dyDescent="0.25"/>
    <row r="155681" x14ac:dyDescent="0.25"/>
    <row r="155682" x14ac:dyDescent="0.25"/>
    <row r="155683" x14ac:dyDescent="0.25"/>
    <row r="155684" x14ac:dyDescent="0.25"/>
    <row r="155685" x14ac:dyDescent="0.25"/>
    <row r="155686" x14ac:dyDescent="0.25"/>
    <row r="155687" x14ac:dyDescent="0.25"/>
    <row r="155688" x14ac:dyDescent="0.25"/>
    <row r="155689" x14ac:dyDescent="0.25"/>
    <row r="155690" x14ac:dyDescent="0.25"/>
    <row r="155691" x14ac:dyDescent="0.25"/>
    <row r="155692" x14ac:dyDescent="0.25"/>
    <row r="155693" x14ac:dyDescent="0.25"/>
    <row r="155694" x14ac:dyDescent="0.25"/>
    <row r="155695" x14ac:dyDescent="0.25"/>
    <row r="155696" x14ac:dyDescent="0.25"/>
    <row r="155697" x14ac:dyDescent="0.25"/>
    <row r="155698" x14ac:dyDescent="0.25"/>
    <row r="155699" x14ac:dyDescent="0.25"/>
    <row r="155700" x14ac:dyDescent="0.25"/>
    <row r="155701" x14ac:dyDescent="0.25"/>
    <row r="155702" x14ac:dyDescent="0.25"/>
    <row r="155703" x14ac:dyDescent="0.25"/>
    <row r="155704" x14ac:dyDescent="0.25"/>
    <row r="155705" x14ac:dyDescent="0.25"/>
    <row r="155706" x14ac:dyDescent="0.25"/>
    <row r="155707" x14ac:dyDescent="0.25"/>
    <row r="155708" x14ac:dyDescent="0.25"/>
    <row r="155709" x14ac:dyDescent="0.25"/>
    <row r="155710" x14ac:dyDescent="0.25"/>
    <row r="155711" x14ac:dyDescent="0.25"/>
    <row r="155712" x14ac:dyDescent="0.25"/>
    <row r="155713" x14ac:dyDescent="0.25"/>
    <row r="155714" x14ac:dyDescent="0.25"/>
    <row r="155715" x14ac:dyDescent="0.25"/>
    <row r="155716" x14ac:dyDescent="0.25"/>
    <row r="155717" x14ac:dyDescent="0.25"/>
    <row r="155718" x14ac:dyDescent="0.25"/>
    <row r="155719" x14ac:dyDescent="0.25"/>
    <row r="155720" x14ac:dyDescent="0.25"/>
    <row r="155721" x14ac:dyDescent="0.25"/>
    <row r="155722" x14ac:dyDescent="0.25"/>
    <row r="155723" x14ac:dyDescent="0.25"/>
    <row r="155724" x14ac:dyDescent="0.25"/>
    <row r="155725" x14ac:dyDescent="0.25"/>
    <row r="155726" x14ac:dyDescent="0.25"/>
    <row r="155727" x14ac:dyDescent="0.25"/>
    <row r="155728" x14ac:dyDescent="0.25"/>
    <row r="155729" x14ac:dyDescent="0.25"/>
    <row r="155730" x14ac:dyDescent="0.25"/>
    <row r="155731" x14ac:dyDescent="0.25"/>
    <row r="155732" x14ac:dyDescent="0.25"/>
    <row r="155733" x14ac:dyDescent="0.25"/>
    <row r="155734" x14ac:dyDescent="0.25"/>
    <row r="155735" x14ac:dyDescent="0.25"/>
    <row r="155736" x14ac:dyDescent="0.25"/>
    <row r="155737" x14ac:dyDescent="0.25"/>
    <row r="155738" x14ac:dyDescent="0.25"/>
    <row r="155739" x14ac:dyDescent="0.25"/>
    <row r="155740" x14ac:dyDescent="0.25"/>
    <row r="155741" x14ac:dyDescent="0.25"/>
    <row r="155742" x14ac:dyDescent="0.25"/>
    <row r="155743" x14ac:dyDescent="0.25"/>
    <row r="155744" x14ac:dyDescent="0.25"/>
    <row r="155745" x14ac:dyDescent="0.25"/>
    <row r="155746" x14ac:dyDescent="0.25"/>
    <row r="155747" x14ac:dyDescent="0.25"/>
    <row r="155748" x14ac:dyDescent="0.25"/>
    <row r="155749" x14ac:dyDescent="0.25"/>
    <row r="155750" x14ac:dyDescent="0.25"/>
    <row r="155751" x14ac:dyDescent="0.25"/>
    <row r="155752" x14ac:dyDescent="0.25"/>
    <row r="155753" x14ac:dyDescent="0.25"/>
    <row r="155754" x14ac:dyDescent="0.25"/>
    <row r="155755" x14ac:dyDescent="0.25"/>
    <row r="155756" x14ac:dyDescent="0.25"/>
    <row r="155757" x14ac:dyDescent="0.25"/>
    <row r="155758" x14ac:dyDescent="0.25"/>
    <row r="155759" x14ac:dyDescent="0.25"/>
    <row r="155760" x14ac:dyDescent="0.25"/>
    <row r="155761" x14ac:dyDescent="0.25"/>
    <row r="155762" x14ac:dyDescent="0.25"/>
    <row r="155763" x14ac:dyDescent="0.25"/>
    <row r="155764" x14ac:dyDescent="0.25"/>
    <row r="155765" x14ac:dyDescent="0.25"/>
    <row r="155766" x14ac:dyDescent="0.25"/>
    <row r="155767" x14ac:dyDescent="0.25"/>
    <row r="155768" x14ac:dyDescent="0.25"/>
    <row r="155769" x14ac:dyDescent="0.25"/>
    <row r="155770" x14ac:dyDescent="0.25"/>
    <row r="155771" x14ac:dyDescent="0.25"/>
    <row r="155772" x14ac:dyDescent="0.25"/>
    <row r="155773" x14ac:dyDescent="0.25"/>
    <row r="155774" x14ac:dyDescent="0.25"/>
    <row r="155775" x14ac:dyDescent="0.25"/>
    <row r="155776" x14ac:dyDescent="0.25"/>
    <row r="155777" x14ac:dyDescent="0.25"/>
    <row r="155778" x14ac:dyDescent="0.25"/>
    <row r="155779" x14ac:dyDescent="0.25"/>
    <row r="155780" x14ac:dyDescent="0.25"/>
    <row r="155781" x14ac:dyDescent="0.25"/>
    <row r="155782" x14ac:dyDescent="0.25"/>
    <row r="155783" x14ac:dyDescent="0.25"/>
    <row r="155784" x14ac:dyDescent="0.25"/>
    <row r="155785" x14ac:dyDescent="0.25"/>
    <row r="155786" x14ac:dyDescent="0.25"/>
    <row r="155787" x14ac:dyDescent="0.25"/>
    <row r="155788" x14ac:dyDescent="0.25"/>
    <row r="155789" x14ac:dyDescent="0.25"/>
    <row r="155790" x14ac:dyDescent="0.25"/>
    <row r="155791" x14ac:dyDescent="0.25"/>
    <row r="155792" x14ac:dyDescent="0.25"/>
    <row r="155793" x14ac:dyDescent="0.25"/>
    <row r="155794" x14ac:dyDescent="0.25"/>
    <row r="155795" x14ac:dyDescent="0.25"/>
    <row r="155796" x14ac:dyDescent="0.25"/>
    <row r="155797" x14ac:dyDescent="0.25"/>
    <row r="155798" x14ac:dyDescent="0.25"/>
    <row r="155799" x14ac:dyDescent="0.25"/>
    <row r="155800" x14ac:dyDescent="0.25"/>
    <row r="155801" x14ac:dyDescent="0.25"/>
    <row r="155802" x14ac:dyDescent="0.25"/>
    <row r="155803" x14ac:dyDescent="0.25"/>
    <row r="155804" x14ac:dyDescent="0.25"/>
    <row r="155805" x14ac:dyDescent="0.25"/>
    <row r="155806" x14ac:dyDescent="0.25"/>
    <row r="155807" x14ac:dyDescent="0.25"/>
    <row r="155808" x14ac:dyDescent="0.25"/>
    <row r="155809" x14ac:dyDescent="0.25"/>
    <row r="155810" x14ac:dyDescent="0.25"/>
    <row r="155811" x14ac:dyDescent="0.25"/>
    <row r="155812" x14ac:dyDescent="0.25"/>
    <row r="155813" x14ac:dyDescent="0.25"/>
    <row r="155814" x14ac:dyDescent="0.25"/>
    <row r="155815" x14ac:dyDescent="0.25"/>
    <row r="155816" x14ac:dyDescent="0.25"/>
    <row r="155817" x14ac:dyDescent="0.25"/>
    <row r="155818" x14ac:dyDescent="0.25"/>
    <row r="155819" x14ac:dyDescent="0.25"/>
    <row r="155820" x14ac:dyDescent="0.25"/>
    <row r="155821" x14ac:dyDescent="0.25"/>
    <row r="155822" x14ac:dyDescent="0.25"/>
    <row r="155823" x14ac:dyDescent="0.25"/>
    <row r="155824" x14ac:dyDescent="0.25"/>
    <row r="155825" x14ac:dyDescent="0.25"/>
    <row r="155826" x14ac:dyDescent="0.25"/>
    <row r="155827" x14ac:dyDescent="0.25"/>
    <row r="155828" x14ac:dyDescent="0.25"/>
    <row r="155829" x14ac:dyDescent="0.25"/>
    <row r="155830" x14ac:dyDescent="0.25"/>
    <row r="155831" x14ac:dyDescent="0.25"/>
    <row r="155832" x14ac:dyDescent="0.25"/>
    <row r="155833" x14ac:dyDescent="0.25"/>
    <row r="155834" x14ac:dyDescent="0.25"/>
    <row r="155835" x14ac:dyDescent="0.25"/>
    <row r="155836" x14ac:dyDescent="0.25"/>
    <row r="155837" x14ac:dyDescent="0.25"/>
    <row r="155838" x14ac:dyDescent="0.25"/>
    <row r="155839" x14ac:dyDescent="0.25"/>
    <row r="155840" x14ac:dyDescent="0.25"/>
    <row r="155841" x14ac:dyDescent="0.25"/>
    <row r="155842" x14ac:dyDescent="0.25"/>
    <row r="155843" x14ac:dyDescent="0.25"/>
    <row r="155844" x14ac:dyDescent="0.25"/>
    <row r="155845" x14ac:dyDescent="0.25"/>
    <row r="155846" x14ac:dyDescent="0.25"/>
    <row r="155847" x14ac:dyDescent="0.25"/>
    <row r="155848" x14ac:dyDescent="0.25"/>
    <row r="155849" x14ac:dyDescent="0.25"/>
    <row r="155850" x14ac:dyDescent="0.25"/>
    <row r="155851" x14ac:dyDescent="0.25"/>
    <row r="155852" x14ac:dyDescent="0.25"/>
    <row r="155853" x14ac:dyDescent="0.25"/>
    <row r="155854" x14ac:dyDescent="0.25"/>
    <row r="155855" x14ac:dyDescent="0.25"/>
    <row r="155856" x14ac:dyDescent="0.25"/>
    <row r="155857" x14ac:dyDescent="0.25"/>
    <row r="155858" x14ac:dyDescent="0.25"/>
    <row r="155859" x14ac:dyDescent="0.25"/>
    <row r="155860" x14ac:dyDescent="0.25"/>
    <row r="155861" x14ac:dyDescent="0.25"/>
    <row r="155862" x14ac:dyDescent="0.25"/>
    <row r="155863" x14ac:dyDescent="0.25"/>
    <row r="155864" x14ac:dyDescent="0.25"/>
    <row r="155865" x14ac:dyDescent="0.25"/>
    <row r="155866" x14ac:dyDescent="0.25"/>
    <row r="155867" x14ac:dyDescent="0.25"/>
    <row r="155868" x14ac:dyDescent="0.25"/>
    <row r="155869" x14ac:dyDescent="0.25"/>
    <row r="155870" x14ac:dyDescent="0.25"/>
    <row r="155871" x14ac:dyDescent="0.25"/>
    <row r="155872" x14ac:dyDescent="0.25"/>
    <row r="155873" x14ac:dyDescent="0.25"/>
    <row r="155874" x14ac:dyDescent="0.25"/>
    <row r="155875" x14ac:dyDescent="0.25"/>
    <row r="155876" x14ac:dyDescent="0.25"/>
    <row r="155877" x14ac:dyDescent="0.25"/>
    <row r="155878" x14ac:dyDescent="0.25"/>
    <row r="155879" x14ac:dyDescent="0.25"/>
    <row r="155880" x14ac:dyDescent="0.25"/>
    <row r="155881" x14ac:dyDescent="0.25"/>
    <row r="155882" x14ac:dyDescent="0.25"/>
    <row r="155883" x14ac:dyDescent="0.25"/>
    <row r="155884" x14ac:dyDescent="0.25"/>
    <row r="155885" x14ac:dyDescent="0.25"/>
    <row r="155886" x14ac:dyDescent="0.25"/>
    <row r="155887" x14ac:dyDescent="0.25"/>
    <row r="155888" x14ac:dyDescent="0.25"/>
    <row r="155889" x14ac:dyDescent="0.25"/>
    <row r="155890" x14ac:dyDescent="0.25"/>
    <row r="155891" x14ac:dyDescent="0.25"/>
    <row r="155892" x14ac:dyDescent="0.25"/>
    <row r="155893" x14ac:dyDescent="0.25"/>
    <row r="155894" x14ac:dyDescent="0.25"/>
    <row r="155895" x14ac:dyDescent="0.25"/>
    <row r="155896" x14ac:dyDescent="0.25"/>
    <row r="155897" x14ac:dyDescent="0.25"/>
    <row r="155898" x14ac:dyDescent="0.25"/>
    <row r="155899" x14ac:dyDescent="0.25"/>
    <row r="155900" x14ac:dyDescent="0.25"/>
    <row r="155901" x14ac:dyDescent="0.25"/>
    <row r="155902" x14ac:dyDescent="0.25"/>
    <row r="155903" x14ac:dyDescent="0.25"/>
    <row r="155904" x14ac:dyDescent="0.25"/>
    <row r="155905" x14ac:dyDescent="0.25"/>
    <row r="155906" x14ac:dyDescent="0.25"/>
    <row r="155907" x14ac:dyDescent="0.25"/>
    <row r="155908" x14ac:dyDescent="0.25"/>
    <row r="155909" x14ac:dyDescent="0.25"/>
    <row r="155910" x14ac:dyDescent="0.25"/>
    <row r="155911" x14ac:dyDescent="0.25"/>
    <row r="155912" x14ac:dyDescent="0.25"/>
    <row r="155913" x14ac:dyDescent="0.25"/>
    <row r="155914" x14ac:dyDescent="0.25"/>
    <row r="155915" x14ac:dyDescent="0.25"/>
    <row r="155916" x14ac:dyDescent="0.25"/>
    <row r="155917" x14ac:dyDescent="0.25"/>
    <row r="155918" x14ac:dyDescent="0.25"/>
    <row r="155919" x14ac:dyDescent="0.25"/>
    <row r="155920" x14ac:dyDescent="0.25"/>
    <row r="155921" x14ac:dyDescent="0.25"/>
    <row r="155922" x14ac:dyDescent="0.25"/>
    <row r="155923" x14ac:dyDescent="0.25"/>
    <row r="155924" x14ac:dyDescent="0.25"/>
    <row r="155925" x14ac:dyDescent="0.25"/>
    <row r="155926" x14ac:dyDescent="0.25"/>
    <row r="155927" x14ac:dyDescent="0.25"/>
    <row r="155928" x14ac:dyDescent="0.25"/>
    <row r="155929" x14ac:dyDescent="0.25"/>
    <row r="155930" x14ac:dyDescent="0.25"/>
    <row r="155931" x14ac:dyDescent="0.25"/>
    <row r="155932" x14ac:dyDescent="0.25"/>
    <row r="155933" x14ac:dyDescent="0.25"/>
    <row r="155934" x14ac:dyDescent="0.25"/>
    <row r="155935" x14ac:dyDescent="0.25"/>
    <row r="155936" x14ac:dyDescent="0.25"/>
    <row r="155937" x14ac:dyDescent="0.25"/>
    <row r="155938" x14ac:dyDescent="0.25"/>
    <row r="155939" x14ac:dyDescent="0.25"/>
    <row r="155940" x14ac:dyDescent="0.25"/>
    <row r="155941" x14ac:dyDescent="0.25"/>
    <row r="155942" x14ac:dyDescent="0.25"/>
    <row r="155943" x14ac:dyDescent="0.25"/>
    <row r="155944" x14ac:dyDescent="0.25"/>
    <row r="155945" x14ac:dyDescent="0.25"/>
    <row r="155946" x14ac:dyDescent="0.25"/>
    <row r="155947" x14ac:dyDescent="0.25"/>
    <row r="155948" x14ac:dyDescent="0.25"/>
    <row r="155949" x14ac:dyDescent="0.25"/>
    <row r="155950" x14ac:dyDescent="0.25"/>
    <row r="155951" x14ac:dyDescent="0.25"/>
    <row r="155952" x14ac:dyDescent="0.25"/>
    <row r="155953" x14ac:dyDescent="0.25"/>
    <row r="155954" x14ac:dyDescent="0.25"/>
    <row r="155955" x14ac:dyDescent="0.25"/>
    <row r="155956" x14ac:dyDescent="0.25"/>
    <row r="155957" x14ac:dyDescent="0.25"/>
    <row r="155958" x14ac:dyDescent="0.25"/>
    <row r="155959" x14ac:dyDescent="0.25"/>
    <row r="155960" x14ac:dyDescent="0.25"/>
    <row r="155961" x14ac:dyDescent="0.25"/>
    <row r="155962" x14ac:dyDescent="0.25"/>
    <row r="155963" x14ac:dyDescent="0.25"/>
    <row r="155964" x14ac:dyDescent="0.25"/>
    <row r="155965" x14ac:dyDescent="0.25"/>
    <row r="155966" x14ac:dyDescent="0.25"/>
    <row r="155967" x14ac:dyDescent="0.25"/>
    <row r="155968" x14ac:dyDescent="0.25"/>
    <row r="155969" x14ac:dyDescent="0.25"/>
    <row r="155970" x14ac:dyDescent="0.25"/>
    <row r="155971" x14ac:dyDescent="0.25"/>
    <row r="155972" x14ac:dyDescent="0.25"/>
    <row r="155973" x14ac:dyDescent="0.25"/>
    <row r="155974" x14ac:dyDescent="0.25"/>
    <row r="155975" x14ac:dyDescent="0.25"/>
    <row r="155976" x14ac:dyDescent="0.25"/>
    <row r="155977" x14ac:dyDescent="0.25"/>
    <row r="155978" x14ac:dyDescent="0.25"/>
    <row r="155979" x14ac:dyDescent="0.25"/>
    <row r="155980" x14ac:dyDescent="0.25"/>
    <row r="155981" x14ac:dyDescent="0.25"/>
    <row r="155982" x14ac:dyDescent="0.25"/>
    <row r="155983" x14ac:dyDescent="0.25"/>
    <row r="155984" x14ac:dyDescent="0.25"/>
    <row r="155985" x14ac:dyDescent="0.25"/>
    <row r="155986" x14ac:dyDescent="0.25"/>
    <row r="155987" x14ac:dyDescent="0.25"/>
    <row r="155988" x14ac:dyDescent="0.25"/>
    <row r="155989" x14ac:dyDescent="0.25"/>
    <row r="155990" x14ac:dyDescent="0.25"/>
    <row r="155991" x14ac:dyDescent="0.25"/>
    <row r="155992" x14ac:dyDescent="0.25"/>
    <row r="155993" x14ac:dyDescent="0.25"/>
    <row r="155994" x14ac:dyDescent="0.25"/>
    <row r="155995" x14ac:dyDescent="0.25"/>
    <row r="155996" x14ac:dyDescent="0.25"/>
    <row r="155997" x14ac:dyDescent="0.25"/>
    <row r="155998" x14ac:dyDescent="0.25"/>
    <row r="155999" x14ac:dyDescent="0.25"/>
    <row r="156000" x14ac:dyDescent="0.25"/>
    <row r="156001" x14ac:dyDescent="0.25"/>
    <row r="156002" x14ac:dyDescent="0.25"/>
    <row r="156003" x14ac:dyDescent="0.25"/>
    <row r="156004" x14ac:dyDescent="0.25"/>
    <row r="156005" x14ac:dyDescent="0.25"/>
    <row r="156006" x14ac:dyDescent="0.25"/>
    <row r="156007" x14ac:dyDescent="0.25"/>
    <row r="156008" x14ac:dyDescent="0.25"/>
    <row r="156009" x14ac:dyDescent="0.25"/>
    <row r="156010" x14ac:dyDescent="0.25"/>
    <row r="156011" x14ac:dyDescent="0.25"/>
    <row r="156012" x14ac:dyDescent="0.25"/>
    <row r="156013" x14ac:dyDescent="0.25"/>
    <row r="156014" x14ac:dyDescent="0.25"/>
    <row r="156015" x14ac:dyDescent="0.25"/>
    <row r="156016" x14ac:dyDescent="0.25"/>
    <row r="156017" x14ac:dyDescent="0.25"/>
    <row r="156018" x14ac:dyDescent="0.25"/>
    <row r="156019" x14ac:dyDescent="0.25"/>
    <row r="156020" x14ac:dyDescent="0.25"/>
    <row r="156021" x14ac:dyDescent="0.25"/>
    <row r="156022" x14ac:dyDescent="0.25"/>
    <row r="156023" x14ac:dyDescent="0.25"/>
    <row r="156024" x14ac:dyDescent="0.25"/>
    <row r="156025" x14ac:dyDescent="0.25"/>
    <row r="156026" x14ac:dyDescent="0.25"/>
    <row r="156027" x14ac:dyDescent="0.25"/>
    <row r="156028" x14ac:dyDescent="0.25"/>
    <row r="156029" x14ac:dyDescent="0.25"/>
    <row r="156030" x14ac:dyDescent="0.25"/>
    <row r="156031" x14ac:dyDescent="0.25"/>
    <row r="156032" x14ac:dyDescent="0.25"/>
    <row r="156033" x14ac:dyDescent="0.25"/>
    <row r="156034" x14ac:dyDescent="0.25"/>
    <row r="156035" x14ac:dyDescent="0.25"/>
    <row r="156036" x14ac:dyDescent="0.25"/>
    <row r="156037" x14ac:dyDescent="0.25"/>
    <row r="156038" x14ac:dyDescent="0.25"/>
    <row r="156039" x14ac:dyDescent="0.25"/>
    <row r="156040" x14ac:dyDescent="0.25"/>
    <row r="156041" x14ac:dyDescent="0.25"/>
    <row r="156042" x14ac:dyDescent="0.25"/>
    <row r="156043" x14ac:dyDescent="0.25"/>
    <row r="156044" x14ac:dyDescent="0.25"/>
    <row r="156045" x14ac:dyDescent="0.25"/>
    <row r="156046" x14ac:dyDescent="0.25"/>
    <row r="156047" x14ac:dyDescent="0.25"/>
    <row r="156048" x14ac:dyDescent="0.25"/>
    <row r="156049" x14ac:dyDescent="0.25"/>
    <row r="156050" x14ac:dyDescent="0.25"/>
    <row r="156051" x14ac:dyDescent="0.25"/>
    <row r="156052" x14ac:dyDescent="0.25"/>
    <row r="156053" x14ac:dyDescent="0.25"/>
    <row r="156054" x14ac:dyDescent="0.25"/>
    <row r="156055" x14ac:dyDescent="0.25"/>
    <row r="156056" x14ac:dyDescent="0.25"/>
    <row r="156057" x14ac:dyDescent="0.25"/>
    <row r="156058" x14ac:dyDescent="0.25"/>
    <row r="156059" x14ac:dyDescent="0.25"/>
    <row r="156060" x14ac:dyDescent="0.25"/>
    <row r="156061" x14ac:dyDescent="0.25"/>
    <row r="156062" x14ac:dyDescent="0.25"/>
    <row r="156063" x14ac:dyDescent="0.25"/>
    <row r="156064" x14ac:dyDescent="0.25"/>
    <row r="156065" x14ac:dyDescent="0.25"/>
    <row r="156066" x14ac:dyDescent="0.25"/>
    <row r="156067" x14ac:dyDescent="0.25"/>
    <row r="156068" x14ac:dyDescent="0.25"/>
    <row r="156069" x14ac:dyDescent="0.25"/>
    <row r="156070" x14ac:dyDescent="0.25"/>
    <row r="156071" x14ac:dyDescent="0.25"/>
    <row r="156072" x14ac:dyDescent="0.25"/>
    <row r="156073" x14ac:dyDescent="0.25"/>
    <row r="156074" x14ac:dyDescent="0.25"/>
    <row r="156075" x14ac:dyDescent="0.25"/>
    <row r="156076" x14ac:dyDescent="0.25"/>
    <row r="156077" x14ac:dyDescent="0.25"/>
    <row r="156078" x14ac:dyDescent="0.25"/>
    <row r="156079" x14ac:dyDescent="0.25"/>
    <row r="156080" x14ac:dyDescent="0.25"/>
    <row r="156081" x14ac:dyDescent="0.25"/>
    <row r="156082" x14ac:dyDescent="0.25"/>
    <row r="156083" x14ac:dyDescent="0.25"/>
    <row r="156084" x14ac:dyDescent="0.25"/>
    <row r="156085" x14ac:dyDescent="0.25"/>
    <row r="156086" x14ac:dyDescent="0.25"/>
    <row r="156087" x14ac:dyDescent="0.25"/>
    <row r="156088" x14ac:dyDescent="0.25"/>
    <row r="156089" x14ac:dyDescent="0.25"/>
    <row r="156090" x14ac:dyDescent="0.25"/>
    <row r="156091" x14ac:dyDescent="0.25"/>
    <row r="156092" x14ac:dyDescent="0.25"/>
    <row r="156093" x14ac:dyDescent="0.25"/>
    <row r="156094" x14ac:dyDescent="0.25"/>
    <row r="156095" x14ac:dyDescent="0.25"/>
    <row r="156096" x14ac:dyDescent="0.25"/>
    <row r="156097" x14ac:dyDescent="0.25"/>
    <row r="156098" x14ac:dyDescent="0.25"/>
    <row r="156099" x14ac:dyDescent="0.25"/>
    <row r="156100" x14ac:dyDescent="0.25"/>
    <row r="156101" x14ac:dyDescent="0.25"/>
    <row r="156102" x14ac:dyDescent="0.25"/>
    <row r="156103" x14ac:dyDescent="0.25"/>
    <row r="156104" x14ac:dyDescent="0.25"/>
    <row r="156105" x14ac:dyDescent="0.25"/>
    <row r="156106" x14ac:dyDescent="0.25"/>
    <row r="156107" x14ac:dyDescent="0.25"/>
    <row r="156108" x14ac:dyDescent="0.25"/>
    <row r="156109" x14ac:dyDescent="0.25"/>
    <row r="156110" x14ac:dyDescent="0.25"/>
    <row r="156111" x14ac:dyDescent="0.25"/>
    <row r="156112" x14ac:dyDescent="0.25"/>
    <row r="156113" x14ac:dyDescent="0.25"/>
    <row r="156114" x14ac:dyDescent="0.25"/>
    <row r="156115" x14ac:dyDescent="0.25"/>
    <row r="156116" x14ac:dyDescent="0.25"/>
    <row r="156117" x14ac:dyDescent="0.25"/>
    <row r="156118" x14ac:dyDescent="0.25"/>
    <row r="156119" x14ac:dyDescent="0.25"/>
    <row r="156120" x14ac:dyDescent="0.25"/>
    <row r="156121" x14ac:dyDescent="0.25"/>
    <row r="156122" x14ac:dyDescent="0.25"/>
    <row r="156123" x14ac:dyDescent="0.25"/>
    <row r="156124" x14ac:dyDescent="0.25"/>
    <row r="156125" x14ac:dyDescent="0.25"/>
    <row r="156126" x14ac:dyDescent="0.25"/>
    <row r="156127" x14ac:dyDescent="0.25"/>
    <row r="156128" x14ac:dyDescent="0.25"/>
    <row r="156129" x14ac:dyDescent="0.25"/>
    <row r="156130" x14ac:dyDescent="0.25"/>
    <row r="156131" x14ac:dyDescent="0.25"/>
    <row r="156132" x14ac:dyDescent="0.25"/>
    <row r="156133" x14ac:dyDescent="0.25"/>
    <row r="156134" x14ac:dyDescent="0.25"/>
    <row r="156135" x14ac:dyDescent="0.25"/>
    <row r="156136" x14ac:dyDescent="0.25"/>
    <row r="156137" x14ac:dyDescent="0.25"/>
    <row r="156138" x14ac:dyDescent="0.25"/>
    <row r="156139" x14ac:dyDescent="0.25"/>
    <row r="156140" x14ac:dyDescent="0.25"/>
    <row r="156141" x14ac:dyDescent="0.25"/>
    <row r="156142" x14ac:dyDescent="0.25"/>
    <row r="156143" x14ac:dyDescent="0.25"/>
    <row r="156144" x14ac:dyDescent="0.25"/>
    <row r="156145" x14ac:dyDescent="0.25"/>
    <row r="156146" x14ac:dyDescent="0.25"/>
    <row r="156147" x14ac:dyDescent="0.25"/>
    <row r="156148" x14ac:dyDescent="0.25"/>
    <row r="156149" x14ac:dyDescent="0.25"/>
    <row r="156150" x14ac:dyDescent="0.25"/>
    <row r="156151" x14ac:dyDescent="0.25"/>
    <row r="156152" x14ac:dyDescent="0.25"/>
    <row r="156153" x14ac:dyDescent="0.25"/>
    <row r="156154" x14ac:dyDescent="0.25"/>
    <row r="156155" x14ac:dyDescent="0.25"/>
    <row r="156156" x14ac:dyDescent="0.25"/>
    <row r="156157" x14ac:dyDescent="0.25"/>
    <row r="156158" x14ac:dyDescent="0.25"/>
    <row r="156159" x14ac:dyDescent="0.25"/>
    <row r="156160" x14ac:dyDescent="0.25"/>
    <row r="156161" x14ac:dyDescent="0.25"/>
    <row r="156162" x14ac:dyDescent="0.25"/>
    <row r="156163" x14ac:dyDescent="0.25"/>
    <row r="156164" x14ac:dyDescent="0.25"/>
    <row r="156165" x14ac:dyDescent="0.25"/>
    <row r="156166" x14ac:dyDescent="0.25"/>
    <row r="156167" x14ac:dyDescent="0.25"/>
    <row r="156168" x14ac:dyDescent="0.25"/>
    <row r="156169" x14ac:dyDescent="0.25"/>
    <row r="156170" x14ac:dyDescent="0.25"/>
    <row r="156171" x14ac:dyDescent="0.25"/>
    <row r="156172" x14ac:dyDescent="0.25"/>
    <row r="156173" x14ac:dyDescent="0.25"/>
    <row r="156174" x14ac:dyDescent="0.25"/>
    <row r="156175" x14ac:dyDescent="0.25"/>
    <row r="156176" x14ac:dyDescent="0.25"/>
    <row r="156177" x14ac:dyDescent="0.25"/>
    <row r="156178" x14ac:dyDescent="0.25"/>
    <row r="156179" x14ac:dyDescent="0.25"/>
    <row r="156180" x14ac:dyDescent="0.25"/>
    <row r="156181" x14ac:dyDescent="0.25"/>
    <row r="156182" x14ac:dyDescent="0.25"/>
    <row r="156183" x14ac:dyDescent="0.25"/>
    <row r="156184" x14ac:dyDescent="0.25"/>
    <row r="156185" x14ac:dyDescent="0.25"/>
    <row r="156186" x14ac:dyDescent="0.25"/>
    <row r="156187" x14ac:dyDescent="0.25"/>
    <row r="156188" x14ac:dyDescent="0.25"/>
    <row r="156189" x14ac:dyDescent="0.25"/>
    <row r="156190" x14ac:dyDescent="0.25"/>
    <row r="156191" x14ac:dyDescent="0.25"/>
    <row r="156192" x14ac:dyDescent="0.25"/>
    <row r="156193" x14ac:dyDescent="0.25"/>
    <row r="156194" x14ac:dyDescent="0.25"/>
    <row r="156195" x14ac:dyDescent="0.25"/>
    <row r="156196" x14ac:dyDescent="0.25"/>
    <row r="156197" x14ac:dyDescent="0.25"/>
    <row r="156198" x14ac:dyDescent="0.25"/>
    <row r="156199" x14ac:dyDescent="0.25"/>
    <row r="156200" x14ac:dyDescent="0.25"/>
    <row r="156201" x14ac:dyDescent="0.25"/>
    <row r="156202" x14ac:dyDescent="0.25"/>
    <row r="156203" x14ac:dyDescent="0.25"/>
    <row r="156204" x14ac:dyDescent="0.25"/>
    <row r="156205" x14ac:dyDescent="0.25"/>
    <row r="156206" x14ac:dyDescent="0.25"/>
    <row r="156207" x14ac:dyDescent="0.25"/>
    <row r="156208" x14ac:dyDescent="0.25"/>
    <row r="156209" x14ac:dyDescent="0.25"/>
    <row r="156210" x14ac:dyDescent="0.25"/>
    <row r="156211" x14ac:dyDescent="0.25"/>
    <row r="156212" x14ac:dyDescent="0.25"/>
    <row r="156213" x14ac:dyDescent="0.25"/>
    <row r="156214" x14ac:dyDescent="0.25"/>
    <row r="156215" x14ac:dyDescent="0.25"/>
    <row r="156216" x14ac:dyDescent="0.25"/>
    <row r="156217" x14ac:dyDescent="0.25"/>
    <row r="156218" x14ac:dyDescent="0.25"/>
    <row r="156219" x14ac:dyDescent="0.25"/>
    <row r="156220" x14ac:dyDescent="0.25"/>
    <row r="156221" x14ac:dyDescent="0.25"/>
    <row r="156222" x14ac:dyDescent="0.25"/>
    <row r="156223" x14ac:dyDescent="0.25"/>
    <row r="156224" x14ac:dyDescent="0.25"/>
    <row r="156225" x14ac:dyDescent="0.25"/>
    <row r="156226" x14ac:dyDescent="0.25"/>
    <row r="156227" x14ac:dyDescent="0.25"/>
    <row r="156228" x14ac:dyDescent="0.25"/>
    <row r="156229" x14ac:dyDescent="0.25"/>
    <row r="156230" x14ac:dyDescent="0.25"/>
    <row r="156231" x14ac:dyDescent="0.25"/>
    <row r="156232" x14ac:dyDescent="0.25"/>
    <row r="156233" x14ac:dyDescent="0.25"/>
    <row r="156234" x14ac:dyDescent="0.25"/>
    <row r="156235" x14ac:dyDescent="0.25"/>
    <row r="156236" x14ac:dyDescent="0.25"/>
    <row r="156237" x14ac:dyDescent="0.25"/>
    <row r="156238" x14ac:dyDescent="0.25"/>
    <row r="156239" x14ac:dyDescent="0.25"/>
    <row r="156240" x14ac:dyDescent="0.25"/>
    <row r="156241" x14ac:dyDescent="0.25"/>
    <row r="156242" x14ac:dyDescent="0.25"/>
    <row r="156243" x14ac:dyDescent="0.25"/>
    <row r="156244" x14ac:dyDescent="0.25"/>
    <row r="156245" x14ac:dyDescent="0.25"/>
    <row r="156246" x14ac:dyDescent="0.25"/>
    <row r="156247" x14ac:dyDescent="0.25"/>
    <row r="156248" x14ac:dyDescent="0.25"/>
    <row r="156249" x14ac:dyDescent="0.25"/>
    <row r="156250" x14ac:dyDescent="0.25"/>
    <row r="156251" x14ac:dyDescent="0.25"/>
    <row r="156252" x14ac:dyDescent="0.25"/>
    <row r="156253" x14ac:dyDescent="0.25"/>
    <row r="156254" x14ac:dyDescent="0.25"/>
    <row r="156255" x14ac:dyDescent="0.25"/>
    <row r="156256" x14ac:dyDescent="0.25"/>
    <row r="156257" x14ac:dyDescent="0.25"/>
    <row r="156258" x14ac:dyDescent="0.25"/>
    <row r="156259" x14ac:dyDescent="0.25"/>
    <row r="156260" x14ac:dyDescent="0.25"/>
    <row r="156261" x14ac:dyDescent="0.25"/>
    <row r="156262" x14ac:dyDescent="0.25"/>
    <row r="156263" x14ac:dyDescent="0.25"/>
    <row r="156264" x14ac:dyDescent="0.25"/>
    <row r="156265" x14ac:dyDescent="0.25"/>
    <row r="156266" x14ac:dyDescent="0.25"/>
    <row r="156267" x14ac:dyDescent="0.25"/>
    <row r="156268" x14ac:dyDescent="0.25"/>
    <row r="156269" x14ac:dyDescent="0.25"/>
    <row r="156270" x14ac:dyDescent="0.25"/>
    <row r="156271" x14ac:dyDescent="0.25"/>
    <row r="156272" x14ac:dyDescent="0.25"/>
    <row r="156273" x14ac:dyDescent="0.25"/>
    <row r="156274" x14ac:dyDescent="0.25"/>
    <row r="156275" x14ac:dyDescent="0.25"/>
    <row r="156276" x14ac:dyDescent="0.25"/>
    <row r="156277" x14ac:dyDescent="0.25"/>
    <row r="156278" x14ac:dyDescent="0.25"/>
    <row r="156279" x14ac:dyDescent="0.25"/>
    <row r="156280" x14ac:dyDescent="0.25"/>
    <row r="156281" x14ac:dyDescent="0.25"/>
    <row r="156282" x14ac:dyDescent="0.25"/>
    <row r="156283" x14ac:dyDescent="0.25"/>
    <row r="156284" x14ac:dyDescent="0.25"/>
    <row r="156285" x14ac:dyDescent="0.25"/>
    <row r="156286" x14ac:dyDescent="0.25"/>
    <row r="156287" x14ac:dyDescent="0.25"/>
    <row r="156288" x14ac:dyDescent="0.25"/>
    <row r="156289" x14ac:dyDescent="0.25"/>
    <row r="156290" x14ac:dyDescent="0.25"/>
    <row r="156291" x14ac:dyDescent="0.25"/>
    <row r="156292" x14ac:dyDescent="0.25"/>
    <row r="156293" x14ac:dyDescent="0.25"/>
    <row r="156294" x14ac:dyDescent="0.25"/>
    <row r="156295" x14ac:dyDescent="0.25"/>
    <row r="156296" x14ac:dyDescent="0.25"/>
    <row r="156297" x14ac:dyDescent="0.25"/>
    <row r="156298" x14ac:dyDescent="0.25"/>
    <row r="156299" x14ac:dyDescent="0.25"/>
    <row r="156300" x14ac:dyDescent="0.25"/>
    <row r="156301" x14ac:dyDescent="0.25"/>
    <row r="156302" x14ac:dyDescent="0.25"/>
    <row r="156303" x14ac:dyDescent="0.25"/>
    <row r="156304" x14ac:dyDescent="0.25"/>
    <row r="156305" x14ac:dyDescent="0.25"/>
    <row r="156306" x14ac:dyDescent="0.25"/>
    <row r="156307" x14ac:dyDescent="0.25"/>
    <row r="156308" x14ac:dyDescent="0.25"/>
    <row r="156309" x14ac:dyDescent="0.25"/>
    <row r="156310" x14ac:dyDescent="0.25"/>
    <row r="156311" x14ac:dyDescent="0.25"/>
    <row r="156312" x14ac:dyDescent="0.25"/>
    <row r="156313" x14ac:dyDescent="0.25"/>
    <row r="156314" x14ac:dyDescent="0.25"/>
    <row r="156315" x14ac:dyDescent="0.25"/>
    <row r="156316" x14ac:dyDescent="0.25"/>
    <row r="156317" x14ac:dyDescent="0.25"/>
    <row r="156318" x14ac:dyDescent="0.25"/>
    <row r="156319" x14ac:dyDescent="0.25"/>
    <row r="156320" x14ac:dyDescent="0.25"/>
    <row r="156321" x14ac:dyDescent="0.25"/>
    <row r="156322" x14ac:dyDescent="0.25"/>
    <row r="156323" x14ac:dyDescent="0.25"/>
    <row r="156324" x14ac:dyDescent="0.25"/>
    <row r="156325" x14ac:dyDescent="0.25"/>
    <row r="156326" x14ac:dyDescent="0.25"/>
    <row r="156327" x14ac:dyDescent="0.25"/>
    <row r="156328" x14ac:dyDescent="0.25"/>
    <row r="156329" x14ac:dyDescent="0.25"/>
    <row r="156330" x14ac:dyDescent="0.25"/>
    <row r="156331" x14ac:dyDescent="0.25"/>
    <row r="156332" x14ac:dyDescent="0.25"/>
    <row r="156333" x14ac:dyDescent="0.25"/>
    <row r="156334" x14ac:dyDescent="0.25"/>
    <row r="156335" x14ac:dyDescent="0.25"/>
    <row r="156336" x14ac:dyDescent="0.25"/>
    <row r="156337" x14ac:dyDescent="0.25"/>
    <row r="156338" x14ac:dyDescent="0.25"/>
    <row r="156339" x14ac:dyDescent="0.25"/>
    <row r="156340" x14ac:dyDescent="0.25"/>
    <row r="156341" x14ac:dyDescent="0.25"/>
    <row r="156342" x14ac:dyDescent="0.25"/>
    <row r="156343" x14ac:dyDescent="0.25"/>
    <row r="156344" x14ac:dyDescent="0.25"/>
    <row r="156345" x14ac:dyDescent="0.25"/>
    <row r="156346" x14ac:dyDescent="0.25"/>
    <row r="156347" x14ac:dyDescent="0.25"/>
    <row r="156348" x14ac:dyDescent="0.25"/>
    <row r="156349" x14ac:dyDescent="0.25"/>
    <row r="156350" x14ac:dyDescent="0.25"/>
    <row r="156351" x14ac:dyDescent="0.25"/>
    <row r="156352" x14ac:dyDescent="0.25"/>
    <row r="156353" x14ac:dyDescent="0.25"/>
    <row r="156354" x14ac:dyDescent="0.25"/>
    <row r="156355" x14ac:dyDescent="0.25"/>
    <row r="156356" x14ac:dyDescent="0.25"/>
    <row r="156357" x14ac:dyDescent="0.25"/>
    <row r="156358" x14ac:dyDescent="0.25"/>
    <row r="156359" x14ac:dyDescent="0.25"/>
    <row r="156360" x14ac:dyDescent="0.25"/>
    <row r="156361" x14ac:dyDescent="0.25"/>
    <row r="156362" x14ac:dyDescent="0.25"/>
    <row r="156363" x14ac:dyDescent="0.25"/>
    <row r="156364" x14ac:dyDescent="0.25"/>
    <row r="156365" x14ac:dyDescent="0.25"/>
    <row r="156366" x14ac:dyDescent="0.25"/>
    <row r="156367" x14ac:dyDescent="0.25"/>
    <row r="156368" x14ac:dyDescent="0.25"/>
    <row r="156369" x14ac:dyDescent="0.25"/>
    <row r="156370" x14ac:dyDescent="0.25"/>
    <row r="156371" x14ac:dyDescent="0.25"/>
    <row r="156372" x14ac:dyDescent="0.25"/>
    <row r="156373" x14ac:dyDescent="0.25"/>
    <row r="156374" x14ac:dyDescent="0.25"/>
    <row r="156375" x14ac:dyDescent="0.25"/>
    <row r="156376" x14ac:dyDescent="0.25"/>
    <row r="156377" x14ac:dyDescent="0.25"/>
    <row r="156378" x14ac:dyDescent="0.25"/>
    <row r="156379" x14ac:dyDescent="0.25"/>
    <row r="156380" x14ac:dyDescent="0.25"/>
    <row r="156381" x14ac:dyDescent="0.25"/>
    <row r="156382" x14ac:dyDescent="0.25"/>
    <row r="156383" x14ac:dyDescent="0.25"/>
    <row r="156384" x14ac:dyDescent="0.25"/>
    <row r="156385" x14ac:dyDescent="0.25"/>
    <row r="156386" x14ac:dyDescent="0.25"/>
    <row r="156387" x14ac:dyDescent="0.25"/>
    <row r="156388" x14ac:dyDescent="0.25"/>
    <row r="156389" x14ac:dyDescent="0.25"/>
    <row r="156390" x14ac:dyDescent="0.25"/>
    <row r="156391" x14ac:dyDescent="0.25"/>
    <row r="156392" x14ac:dyDescent="0.25"/>
    <row r="156393" x14ac:dyDescent="0.25"/>
    <row r="156394" x14ac:dyDescent="0.25"/>
    <row r="156395" x14ac:dyDescent="0.25"/>
    <row r="156396" x14ac:dyDescent="0.25"/>
    <row r="156397" x14ac:dyDescent="0.25"/>
    <row r="156398" x14ac:dyDescent="0.25"/>
    <row r="156399" x14ac:dyDescent="0.25"/>
    <row r="156400" x14ac:dyDescent="0.25"/>
    <row r="156401" x14ac:dyDescent="0.25"/>
    <row r="156402" x14ac:dyDescent="0.25"/>
    <row r="156403" x14ac:dyDescent="0.25"/>
    <row r="156404" x14ac:dyDescent="0.25"/>
    <row r="156405" x14ac:dyDescent="0.25"/>
    <row r="156406" x14ac:dyDescent="0.25"/>
    <row r="156407" x14ac:dyDescent="0.25"/>
    <row r="156408" x14ac:dyDescent="0.25"/>
    <row r="156409" x14ac:dyDescent="0.25"/>
    <row r="156410" x14ac:dyDescent="0.25"/>
    <row r="156411" x14ac:dyDescent="0.25"/>
    <row r="156412" x14ac:dyDescent="0.25"/>
    <row r="156413" x14ac:dyDescent="0.25"/>
    <row r="156414" x14ac:dyDescent="0.25"/>
    <row r="156415" x14ac:dyDescent="0.25"/>
    <row r="156416" x14ac:dyDescent="0.25"/>
    <row r="156417" x14ac:dyDescent="0.25"/>
    <row r="156418" x14ac:dyDescent="0.25"/>
    <row r="156419" x14ac:dyDescent="0.25"/>
    <row r="156420" x14ac:dyDescent="0.25"/>
    <row r="156421" x14ac:dyDescent="0.25"/>
    <row r="156422" x14ac:dyDescent="0.25"/>
    <row r="156423" x14ac:dyDescent="0.25"/>
    <row r="156424" x14ac:dyDescent="0.25"/>
    <row r="156425" x14ac:dyDescent="0.25"/>
    <row r="156426" x14ac:dyDescent="0.25"/>
    <row r="156427" x14ac:dyDescent="0.25"/>
    <row r="156428" x14ac:dyDescent="0.25"/>
    <row r="156429" x14ac:dyDescent="0.25"/>
    <row r="156430" x14ac:dyDescent="0.25"/>
    <row r="156431" x14ac:dyDescent="0.25"/>
    <row r="156432" x14ac:dyDescent="0.25"/>
    <row r="156433" x14ac:dyDescent="0.25"/>
    <row r="156434" x14ac:dyDescent="0.25"/>
    <row r="156435" x14ac:dyDescent="0.25"/>
    <row r="156436" x14ac:dyDescent="0.25"/>
    <row r="156437" x14ac:dyDescent="0.25"/>
    <row r="156438" x14ac:dyDescent="0.25"/>
    <row r="156439" x14ac:dyDescent="0.25"/>
    <row r="156440" x14ac:dyDescent="0.25"/>
    <row r="156441" x14ac:dyDescent="0.25"/>
    <row r="156442" x14ac:dyDescent="0.25"/>
    <row r="156443" x14ac:dyDescent="0.25"/>
    <row r="156444" x14ac:dyDescent="0.25"/>
    <row r="156445" x14ac:dyDescent="0.25"/>
    <row r="156446" x14ac:dyDescent="0.25"/>
    <row r="156447" x14ac:dyDescent="0.25"/>
    <row r="156448" x14ac:dyDescent="0.25"/>
    <row r="156449" x14ac:dyDescent="0.25"/>
    <row r="156450" x14ac:dyDescent="0.25"/>
    <row r="156451" x14ac:dyDescent="0.25"/>
    <row r="156452" x14ac:dyDescent="0.25"/>
    <row r="156453" x14ac:dyDescent="0.25"/>
    <row r="156454" x14ac:dyDescent="0.25"/>
    <row r="156455" x14ac:dyDescent="0.25"/>
    <row r="156456" x14ac:dyDescent="0.25"/>
    <row r="156457" x14ac:dyDescent="0.25"/>
    <row r="156458" x14ac:dyDescent="0.25"/>
    <row r="156459" x14ac:dyDescent="0.25"/>
    <row r="156460" x14ac:dyDescent="0.25"/>
    <row r="156461" x14ac:dyDescent="0.25"/>
    <row r="156462" x14ac:dyDescent="0.25"/>
    <row r="156463" x14ac:dyDescent="0.25"/>
    <row r="156464" x14ac:dyDescent="0.25"/>
    <row r="156465" x14ac:dyDescent="0.25"/>
    <row r="156466" x14ac:dyDescent="0.25"/>
    <row r="156467" x14ac:dyDescent="0.25"/>
    <row r="156468" x14ac:dyDescent="0.25"/>
    <row r="156469" x14ac:dyDescent="0.25"/>
    <row r="156470" x14ac:dyDescent="0.25"/>
    <row r="156471" x14ac:dyDescent="0.25"/>
    <row r="156472" x14ac:dyDescent="0.25"/>
    <row r="156473" x14ac:dyDescent="0.25"/>
    <row r="156474" x14ac:dyDescent="0.25"/>
    <row r="156475" x14ac:dyDescent="0.25"/>
    <row r="156476" x14ac:dyDescent="0.25"/>
    <row r="156477" x14ac:dyDescent="0.25"/>
    <row r="156478" x14ac:dyDescent="0.25"/>
    <row r="156479" x14ac:dyDescent="0.25"/>
    <row r="156480" x14ac:dyDescent="0.25"/>
    <row r="156481" x14ac:dyDescent="0.25"/>
    <row r="156482" x14ac:dyDescent="0.25"/>
    <row r="156483" x14ac:dyDescent="0.25"/>
    <row r="156484" x14ac:dyDescent="0.25"/>
    <row r="156485" x14ac:dyDescent="0.25"/>
    <row r="156486" x14ac:dyDescent="0.25"/>
    <row r="156487" x14ac:dyDescent="0.25"/>
    <row r="156488" x14ac:dyDescent="0.25"/>
    <row r="156489" x14ac:dyDescent="0.25"/>
    <row r="156490" x14ac:dyDescent="0.25"/>
    <row r="156491" x14ac:dyDescent="0.25"/>
    <row r="156492" x14ac:dyDescent="0.25"/>
    <row r="156493" x14ac:dyDescent="0.25"/>
    <row r="156494" x14ac:dyDescent="0.25"/>
    <row r="156495" x14ac:dyDescent="0.25"/>
    <row r="156496" x14ac:dyDescent="0.25"/>
    <row r="156497" x14ac:dyDescent="0.25"/>
    <row r="156498" x14ac:dyDescent="0.25"/>
    <row r="156499" x14ac:dyDescent="0.25"/>
    <row r="156500" x14ac:dyDescent="0.25"/>
    <row r="156501" x14ac:dyDescent="0.25"/>
    <row r="156502" x14ac:dyDescent="0.25"/>
    <row r="156503" x14ac:dyDescent="0.25"/>
    <row r="156504" x14ac:dyDescent="0.25"/>
    <row r="156505" x14ac:dyDescent="0.25"/>
    <row r="156506" x14ac:dyDescent="0.25"/>
    <row r="156507" x14ac:dyDescent="0.25"/>
    <row r="156508" x14ac:dyDescent="0.25"/>
    <row r="156509" x14ac:dyDescent="0.25"/>
    <row r="156510" x14ac:dyDescent="0.25"/>
    <row r="156511" x14ac:dyDescent="0.25"/>
    <row r="156512" x14ac:dyDescent="0.25"/>
    <row r="156513" x14ac:dyDescent="0.25"/>
    <row r="156514" x14ac:dyDescent="0.25"/>
    <row r="156515" x14ac:dyDescent="0.25"/>
    <row r="156516" x14ac:dyDescent="0.25"/>
    <row r="156517" x14ac:dyDescent="0.25"/>
    <row r="156518" x14ac:dyDescent="0.25"/>
    <row r="156519" x14ac:dyDescent="0.25"/>
    <row r="156520" x14ac:dyDescent="0.25"/>
    <row r="156521" x14ac:dyDescent="0.25"/>
    <row r="156522" x14ac:dyDescent="0.25"/>
    <row r="156523" x14ac:dyDescent="0.25"/>
    <row r="156524" x14ac:dyDescent="0.25"/>
    <row r="156525" x14ac:dyDescent="0.25"/>
    <row r="156526" x14ac:dyDescent="0.25"/>
    <row r="156527" x14ac:dyDescent="0.25"/>
    <row r="156528" x14ac:dyDescent="0.25"/>
    <row r="156529" x14ac:dyDescent="0.25"/>
    <row r="156530" x14ac:dyDescent="0.25"/>
    <row r="156531" x14ac:dyDescent="0.25"/>
    <row r="156532" x14ac:dyDescent="0.25"/>
    <row r="156533" x14ac:dyDescent="0.25"/>
    <row r="156534" x14ac:dyDescent="0.25"/>
    <row r="156535" x14ac:dyDescent="0.25"/>
    <row r="156536" x14ac:dyDescent="0.25"/>
    <row r="156537" x14ac:dyDescent="0.25"/>
    <row r="156538" x14ac:dyDescent="0.25"/>
    <row r="156539" x14ac:dyDescent="0.25"/>
    <row r="156540" x14ac:dyDescent="0.25"/>
    <row r="156541" x14ac:dyDescent="0.25"/>
    <row r="156542" x14ac:dyDescent="0.25"/>
    <row r="156543" x14ac:dyDescent="0.25"/>
    <row r="156544" x14ac:dyDescent="0.25"/>
    <row r="156545" x14ac:dyDescent="0.25"/>
    <row r="156546" x14ac:dyDescent="0.25"/>
    <row r="156547" x14ac:dyDescent="0.25"/>
    <row r="156548" x14ac:dyDescent="0.25"/>
    <row r="156549" x14ac:dyDescent="0.25"/>
    <row r="156550" x14ac:dyDescent="0.25"/>
    <row r="156551" x14ac:dyDescent="0.25"/>
    <row r="156552" x14ac:dyDescent="0.25"/>
    <row r="156553" x14ac:dyDescent="0.25"/>
    <row r="156554" x14ac:dyDescent="0.25"/>
    <row r="156555" x14ac:dyDescent="0.25"/>
    <row r="156556" x14ac:dyDescent="0.25"/>
    <row r="156557" x14ac:dyDescent="0.25"/>
    <row r="156558" x14ac:dyDescent="0.25"/>
    <row r="156559" x14ac:dyDescent="0.25"/>
    <row r="156560" x14ac:dyDescent="0.25"/>
    <row r="156561" x14ac:dyDescent="0.25"/>
    <row r="156562" x14ac:dyDescent="0.25"/>
    <row r="156563" x14ac:dyDescent="0.25"/>
    <row r="156564" x14ac:dyDescent="0.25"/>
    <row r="156565" x14ac:dyDescent="0.25"/>
    <row r="156566" x14ac:dyDescent="0.25"/>
    <row r="156567" x14ac:dyDescent="0.25"/>
    <row r="156568" x14ac:dyDescent="0.25"/>
    <row r="156569" x14ac:dyDescent="0.25"/>
    <row r="156570" x14ac:dyDescent="0.25"/>
    <row r="156571" x14ac:dyDescent="0.25"/>
    <row r="156572" x14ac:dyDescent="0.25"/>
    <row r="156573" x14ac:dyDescent="0.25"/>
    <row r="156574" x14ac:dyDescent="0.25"/>
    <row r="156575" x14ac:dyDescent="0.25"/>
    <row r="156576" x14ac:dyDescent="0.25"/>
    <row r="156577" x14ac:dyDescent="0.25"/>
    <row r="156578" x14ac:dyDescent="0.25"/>
    <row r="156579" x14ac:dyDescent="0.25"/>
    <row r="156580" x14ac:dyDescent="0.25"/>
    <row r="156581" x14ac:dyDescent="0.25"/>
    <row r="156582" x14ac:dyDescent="0.25"/>
    <row r="156583" x14ac:dyDescent="0.25"/>
    <row r="156584" x14ac:dyDescent="0.25"/>
    <row r="156585" x14ac:dyDescent="0.25"/>
    <row r="156586" x14ac:dyDescent="0.25"/>
    <row r="156587" x14ac:dyDescent="0.25"/>
    <row r="156588" x14ac:dyDescent="0.25"/>
    <row r="156589" x14ac:dyDescent="0.25"/>
    <row r="156590" x14ac:dyDescent="0.25"/>
    <row r="156591" x14ac:dyDescent="0.25"/>
    <row r="156592" x14ac:dyDescent="0.25"/>
    <row r="156593" x14ac:dyDescent="0.25"/>
    <row r="156594" x14ac:dyDescent="0.25"/>
    <row r="156595" x14ac:dyDescent="0.25"/>
    <row r="156596" x14ac:dyDescent="0.25"/>
    <row r="156597" x14ac:dyDescent="0.25"/>
    <row r="156598" x14ac:dyDescent="0.25"/>
    <row r="156599" x14ac:dyDescent="0.25"/>
    <row r="156600" x14ac:dyDescent="0.25"/>
    <row r="156601" x14ac:dyDescent="0.25"/>
    <row r="156602" x14ac:dyDescent="0.25"/>
    <row r="156603" x14ac:dyDescent="0.25"/>
    <row r="156604" x14ac:dyDescent="0.25"/>
    <row r="156605" x14ac:dyDescent="0.25"/>
    <row r="156606" x14ac:dyDescent="0.25"/>
    <row r="156607" x14ac:dyDescent="0.25"/>
    <row r="156608" x14ac:dyDescent="0.25"/>
    <row r="156609" x14ac:dyDescent="0.25"/>
    <row r="156610" x14ac:dyDescent="0.25"/>
    <row r="156611" x14ac:dyDescent="0.25"/>
    <row r="156612" x14ac:dyDescent="0.25"/>
    <row r="156613" x14ac:dyDescent="0.25"/>
    <row r="156614" x14ac:dyDescent="0.25"/>
    <row r="156615" x14ac:dyDescent="0.25"/>
    <row r="156616" x14ac:dyDescent="0.25"/>
    <row r="156617" x14ac:dyDescent="0.25"/>
    <row r="156618" x14ac:dyDescent="0.25"/>
    <row r="156619" x14ac:dyDescent="0.25"/>
    <row r="156620" x14ac:dyDescent="0.25"/>
    <row r="156621" x14ac:dyDescent="0.25"/>
    <row r="156622" x14ac:dyDescent="0.25"/>
    <row r="156623" x14ac:dyDescent="0.25"/>
    <row r="156624" x14ac:dyDescent="0.25"/>
    <row r="156625" x14ac:dyDescent="0.25"/>
    <row r="156626" x14ac:dyDescent="0.25"/>
    <row r="156627" x14ac:dyDescent="0.25"/>
    <row r="156628" x14ac:dyDescent="0.25"/>
    <row r="156629" x14ac:dyDescent="0.25"/>
    <row r="156630" x14ac:dyDescent="0.25"/>
    <row r="156631" x14ac:dyDescent="0.25"/>
    <row r="156632" x14ac:dyDescent="0.25"/>
    <row r="156633" x14ac:dyDescent="0.25"/>
    <row r="156634" x14ac:dyDescent="0.25"/>
    <row r="156635" x14ac:dyDescent="0.25"/>
    <row r="156636" x14ac:dyDescent="0.25"/>
    <row r="156637" x14ac:dyDescent="0.25"/>
    <row r="156638" x14ac:dyDescent="0.25"/>
    <row r="156639" x14ac:dyDescent="0.25"/>
    <row r="156640" x14ac:dyDescent="0.25"/>
    <row r="156641" x14ac:dyDescent="0.25"/>
    <row r="156642" x14ac:dyDescent="0.25"/>
    <row r="156643" x14ac:dyDescent="0.25"/>
    <row r="156644" x14ac:dyDescent="0.25"/>
    <row r="156645" x14ac:dyDescent="0.25"/>
    <row r="156646" x14ac:dyDescent="0.25"/>
    <row r="156647" x14ac:dyDescent="0.25"/>
    <row r="156648" x14ac:dyDescent="0.25"/>
    <row r="156649" x14ac:dyDescent="0.25"/>
    <row r="156650" x14ac:dyDescent="0.25"/>
    <row r="156651" x14ac:dyDescent="0.25"/>
    <row r="156652" x14ac:dyDescent="0.25"/>
    <row r="156653" x14ac:dyDescent="0.25"/>
    <row r="156654" x14ac:dyDescent="0.25"/>
    <row r="156655" x14ac:dyDescent="0.25"/>
    <row r="156656" x14ac:dyDescent="0.25"/>
    <row r="156657" x14ac:dyDescent="0.25"/>
    <row r="156658" x14ac:dyDescent="0.25"/>
    <row r="156659" x14ac:dyDescent="0.25"/>
    <row r="156660" x14ac:dyDescent="0.25"/>
    <row r="156661" x14ac:dyDescent="0.25"/>
    <row r="156662" x14ac:dyDescent="0.25"/>
    <row r="156663" x14ac:dyDescent="0.25"/>
    <row r="156664" x14ac:dyDescent="0.25"/>
    <row r="156665" x14ac:dyDescent="0.25"/>
    <row r="156666" x14ac:dyDescent="0.25"/>
    <row r="156667" x14ac:dyDescent="0.25"/>
    <row r="156668" x14ac:dyDescent="0.25"/>
    <row r="156669" x14ac:dyDescent="0.25"/>
    <row r="156670" x14ac:dyDescent="0.25"/>
    <row r="156671" x14ac:dyDescent="0.25"/>
    <row r="156672" x14ac:dyDescent="0.25"/>
    <row r="156673" x14ac:dyDescent="0.25"/>
    <row r="156674" x14ac:dyDescent="0.25"/>
    <row r="156675" x14ac:dyDescent="0.25"/>
    <row r="156676" x14ac:dyDescent="0.25"/>
    <row r="156677" x14ac:dyDescent="0.25"/>
    <row r="156678" x14ac:dyDescent="0.25"/>
    <row r="156679" x14ac:dyDescent="0.25"/>
    <row r="156680" x14ac:dyDescent="0.25"/>
    <row r="156681" x14ac:dyDescent="0.25"/>
    <row r="156682" x14ac:dyDescent="0.25"/>
    <row r="156683" x14ac:dyDescent="0.25"/>
    <row r="156684" x14ac:dyDescent="0.25"/>
    <row r="156685" x14ac:dyDescent="0.25"/>
    <row r="156686" x14ac:dyDescent="0.25"/>
    <row r="156687" x14ac:dyDescent="0.25"/>
    <row r="156688" x14ac:dyDescent="0.25"/>
    <row r="156689" x14ac:dyDescent="0.25"/>
    <row r="156690" x14ac:dyDescent="0.25"/>
    <row r="156691" x14ac:dyDescent="0.25"/>
    <row r="156692" x14ac:dyDescent="0.25"/>
    <row r="156693" x14ac:dyDescent="0.25"/>
    <row r="156694" x14ac:dyDescent="0.25"/>
    <row r="156695" x14ac:dyDescent="0.25"/>
    <row r="156696" x14ac:dyDescent="0.25"/>
    <row r="156697" x14ac:dyDescent="0.25"/>
    <row r="156698" x14ac:dyDescent="0.25"/>
    <row r="156699" x14ac:dyDescent="0.25"/>
    <row r="156700" x14ac:dyDescent="0.25"/>
    <row r="156701" x14ac:dyDescent="0.25"/>
    <row r="156702" x14ac:dyDescent="0.25"/>
    <row r="156703" x14ac:dyDescent="0.25"/>
    <row r="156704" x14ac:dyDescent="0.25"/>
    <row r="156705" x14ac:dyDescent="0.25"/>
    <row r="156706" x14ac:dyDescent="0.25"/>
    <row r="156707" x14ac:dyDescent="0.25"/>
    <row r="156708" x14ac:dyDescent="0.25"/>
    <row r="156709" x14ac:dyDescent="0.25"/>
    <row r="156710" x14ac:dyDescent="0.25"/>
    <row r="156711" x14ac:dyDescent="0.25"/>
    <row r="156712" x14ac:dyDescent="0.25"/>
    <row r="156713" x14ac:dyDescent="0.25"/>
    <row r="156714" x14ac:dyDescent="0.25"/>
    <row r="156715" x14ac:dyDescent="0.25"/>
    <row r="156716" x14ac:dyDescent="0.25"/>
    <row r="156717" x14ac:dyDescent="0.25"/>
    <row r="156718" x14ac:dyDescent="0.25"/>
    <row r="156719" x14ac:dyDescent="0.25"/>
    <row r="156720" x14ac:dyDescent="0.25"/>
    <row r="156721" x14ac:dyDescent="0.25"/>
    <row r="156722" x14ac:dyDescent="0.25"/>
    <row r="156723" x14ac:dyDescent="0.25"/>
    <row r="156724" x14ac:dyDescent="0.25"/>
    <row r="156725" x14ac:dyDescent="0.25"/>
    <row r="156726" x14ac:dyDescent="0.25"/>
    <row r="156727" x14ac:dyDescent="0.25"/>
    <row r="156728" x14ac:dyDescent="0.25"/>
    <row r="156729" x14ac:dyDescent="0.25"/>
    <row r="156730" x14ac:dyDescent="0.25"/>
    <row r="156731" x14ac:dyDescent="0.25"/>
    <row r="156732" x14ac:dyDescent="0.25"/>
    <row r="156733" x14ac:dyDescent="0.25"/>
    <row r="156734" x14ac:dyDescent="0.25"/>
    <row r="156735" x14ac:dyDescent="0.25"/>
    <row r="156736" x14ac:dyDescent="0.25"/>
    <row r="156737" x14ac:dyDescent="0.25"/>
    <row r="156738" x14ac:dyDescent="0.25"/>
    <row r="156739" x14ac:dyDescent="0.25"/>
    <row r="156740" x14ac:dyDescent="0.25"/>
    <row r="156741" x14ac:dyDescent="0.25"/>
    <row r="156742" x14ac:dyDescent="0.25"/>
    <row r="156743" x14ac:dyDescent="0.25"/>
    <row r="156744" x14ac:dyDescent="0.25"/>
    <row r="156745" x14ac:dyDescent="0.25"/>
    <row r="156746" x14ac:dyDescent="0.25"/>
    <row r="156747" x14ac:dyDescent="0.25"/>
    <row r="156748" x14ac:dyDescent="0.25"/>
    <row r="156749" x14ac:dyDescent="0.25"/>
    <row r="156750" x14ac:dyDescent="0.25"/>
    <row r="156751" x14ac:dyDescent="0.25"/>
    <row r="156752" x14ac:dyDescent="0.25"/>
    <row r="156753" x14ac:dyDescent="0.25"/>
    <row r="156754" x14ac:dyDescent="0.25"/>
    <row r="156755" x14ac:dyDescent="0.25"/>
    <row r="156756" x14ac:dyDescent="0.25"/>
    <row r="156757" x14ac:dyDescent="0.25"/>
    <row r="156758" x14ac:dyDescent="0.25"/>
    <row r="156759" x14ac:dyDescent="0.25"/>
    <row r="156760" x14ac:dyDescent="0.25"/>
    <row r="156761" x14ac:dyDescent="0.25"/>
    <row r="156762" x14ac:dyDescent="0.25"/>
    <row r="156763" x14ac:dyDescent="0.25"/>
    <row r="156764" x14ac:dyDescent="0.25"/>
    <row r="156765" x14ac:dyDescent="0.25"/>
    <row r="156766" x14ac:dyDescent="0.25"/>
    <row r="156767" x14ac:dyDescent="0.25"/>
    <row r="156768" x14ac:dyDescent="0.25"/>
    <row r="156769" x14ac:dyDescent="0.25"/>
    <row r="156770" x14ac:dyDescent="0.25"/>
    <row r="156771" x14ac:dyDescent="0.25"/>
    <row r="156772" x14ac:dyDescent="0.25"/>
    <row r="156773" x14ac:dyDescent="0.25"/>
    <row r="156774" x14ac:dyDescent="0.25"/>
    <row r="156775" x14ac:dyDescent="0.25"/>
    <row r="156776" x14ac:dyDescent="0.25"/>
    <row r="156777" x14ac:dyDescent="0.25"/>
    <row r="156778" x14ac:dyDescent="0.25"/>
    <row r="156779" x14ac:dyDescent="0.25"/>
    <row r="156780" x14ac:dyDescent="0.25"/>
    <row r="156781" x14ac:dyDescent="0.25"/>
    <row r="156782" x14ac:dyDescent="0.25"/>
    <row r="156783" x14ac:dyDescent="0.25"/>
    <row r="156784" x14ac:dyDescent="0.25"/>
    <row r="156785" x14ac:dyDescent="0.25"/>
    <row r="156786" x14ac:dyDescent="0.25"/>
    <row r="156787" x14ac:dyDescent="0.25"/>
    <row r="156788" x14ac:dyDescent="0.25"/>
    <row r="156789" x14ac:dyDescent="0.25"/>
    <row r="156790" x14ac:dyDescent="0.25"/>
    <row r="156791" x14ac:dyDescent="0.25"/>
    <row r="156792" x14ac:dyDescent="0.25"/>
    <row r="156793" x14ac:dyDescent="0.25"/>
    <row r="156794" x14ac:dyDescent="0.25"/>
    <row r="156795" x14ac:dyDescent="0.25"/>
    <row r="156796" x14ac:dyDescent="0.25"/>
    <row r="156797" x14ac:dyDescent="0.25"/>
    <row r="156798" x14ac:dyDescent="0.25"/>
    <row r="156799" x14ac:dyDescent="0.25"/>
    <row r="156800" x14ac:dyDescent="0.25"/>
    <row r="156801" x14ac:dyDescent="0.25"/>
    <row r="156802" x14ac:dyDescent="0.25"/>
    <row r="156803" x14ac:dyDescent="0.25"/>
    <row r="156804" x14ac:dyDescent="0.25"/>
    <row r="156805" x14ac:dyDescent="0.25"/>
    <row r="156806" x14ac:dyDescent="0.25"/>
    <row r="156807" x14ac:dyDescent="0.25"/>
    <row r="156808" x14ac:dyDescent="0.25"/>
    <row r="156809" x14ac:dyDescent="0.25"/>
    <row r="156810" x14ac:dyDescent="0.25"/>
    <row r="156811" x14ac:dyDescent="0.25"/>
    <row r="156812" x14ac:dyDescent="0.25"/>
    <row r="156813" x14ac:dyDescent="0.25"/>
    <row r="156814" x14ac:dyDescent="0.25"/>
    <row r="156815" x14ac:dyDescent="0.25"/>
    <row r="156816" x14ac:dyDescent="0.25"/>
    <row r="156817" x14ac:dyDescent="0.25"/>
    <row r="156818" x14ac:dyDescent="0.25"/>
    <row r="156819" x14ac:dyDescent="0.25"/>
    <row r="156820" x14ac:dyDescent="0.25"/>
    <row r="156821" x14ac:dyDescent="0.25"/>
    <row r="156822" x14ac:dyDescent="0.25"/>
    <row r="156823" x14ac:dyDescent="0.25"/>
    <row r="156824" x14ac:dyDescent="0.25"/>
    <row r="156825" x14ac:dyDescent="0.25"/>
    <row r="156826" x14ac:dyDescent="0.25"/>
    <row r="156827" x14ac:dyDescent="0.25"/>
    <row r="156828" x14ac:dyDescent="0.25"/>
    <row r="156829" x14ac:dyDescent="0.25"/>
    <row r="156830" x14ac:dyDescent="0.25"/>
    <row r="156831" x14ac:dyDescent="0.25"/>
    <row r="156832" x14ac:dyDescent="0.25"/>
    <row r="156833" x14ac:dyDescent="0.25"/>
    <row r="156834" x14ac:dyDescent="0.25"/>
    <row r="156835" x14ac:dyDescent="0.25"/>
    <row r="156836" x14ac:dyDescent="0.25"/>
    <row r="156837" x14ac:dyDescent="0.25"/>
    <row r="156838" x14ac:dyDescent="0.25"/>
    <row r="156839" x14ac:dyDescent="0.25"/>
    <row r="156840" x14ac:dyDescent="0.25"/>
    <row r="156841" x14ac:dyDescent="0.25"/>
    <row r="156842" x14ac:dyDescent="0.25"/>
    <row r="156843" x14ac:dyDescent="0.25"/>
    <row r="156844" x14ac:dyDescent="0.25"/>
    <row r="156845" x14ac:dyDescent="0.25"/>
    <row r="156846" x14ac:dyDescent="0.25"/>
    <row r="156847" x14ac:dyDescent="0.25"/>
    <row r="156848" x14ac:dyDescent="0.25"/>
    <row r="156849" x14ac:dyDescent="0.25"/>
    <row r="156850" x14ac:dyDescent="0.25"/>
    <row r="156851" x14ac:dyDescent="0.25"/>
    <row r="156852" x14ac:dyDescent="0.25"/>
    <row r="156853" x14ac:dyDescent="0.25"/>
    <row r="156854" x14ac:dyDescent="0.25"/>
    <row r="156855" x14ac:dyDescent="0.25"/>
    <row r="156856" x14ac:dyDescent="0.25"/>
    <row r="156857" x14ac:dyDescent="0.25"/>
    <row r="156858" x14ac:dyDescent="0.25"/>
    <row r="156859" x14ac:dyDescent="0.25"/>
    <row r="156860" x14ac:dyDescent="0.25"/>
    <row r="156861" x14ac:dyDescent="0.25"/>
    <row r="156862" x14ac:dyDescent="0.25"/>
    <row r="156863" x14ac:dyDescent="0.25"/>
    <row r="156864" x14ac:dyDescent="0.25"/>
    <row r="156865" x14ac:dyDescent="0.25"/>
    <row r="156866" x14ac:dyDescent="0.25"/>
    <row r="156867" x14ac:dyDescent="0.25"/>
    <row r="156868" x14ac:dyDescent="0.25"/>
    <row r="156869" x14ac:dyDescent="0.25"/>
    <row r="156870" x14ac:dyDescent="0.25"/>
    <row r="156871" x14ac:dyDescent="0.25"/>
    <row r="156872" x14ac:dyDescent="0.25"/>
    <row r="156873" x14ac:dyDescent="0.25"/>
    <row r="156874" x14ac:dyDescent="0.25"/>
    <row r="156875" x14ac:dyDescent="0.25"/>
    <row r="156876" x14ac:dyDescent="0.25"/>
    <row r="156877" x14ac:dyDescent="0.25"/>
    <row r="156878" x14ac:dyDescent="0.25"/>
    <row r="156879" x14ac:dyDescent="0.25"/>
    <row r="156880" x14ac:dyDescent="0.25"/>
    <row r="156881" x14ac:dyDescent="0.25"/>
    <row r="156882" x14ac:dyDescent="0.25"/>
    <row r="156883" x14ac:dyDescent="0.25"/>
    <row r="156884" x14ac:dyDescent="0.25"/>
    <row r="156885" x14ac:dyDescent="0.25"/>
    <row r="156886" x14ac:dyDescent="0.25"/>
    <row r="156887" x14ac:dyDescent="0.25"/>
    <row r="156888" x14ac:dyDescent="0.25"/>
    <row r="156889" x14ac:dyDescent="0.25"/>
    <row r="156890" x14ac:dyDescent="0.25"/>
    <row r="156891" x14ac:dyDescent="0.25"/>
    <row r="156892" x14ac:dyDescent="0.25"/>
    <row r="156893" x14ac:dyDescent="0.25"/>
    <row r="156894" x14ac:dyDescent="0.25"/>
    <row r="156895" x14ac:dyDescent="0.25"/>
    <row r="156896" x14ac:dyDescent="0.25"/>
    <row r="156897" x14ac:dyDescent="0.25"/>
    <row r="156898" x14ac:dyDescent="0.25"/>
    <row r="156899" x14ac:dyDescent="0.25"/>
    <row r="156900" x14ac:dyDescent="0.25"/>
    <row r="156901" x14ac:dyDescent="0.25"/>
    <row r="156902" x14ac:dyDescent="0.25"/>
    <row r="156903" x14ac:dyDescent="0.25"/>
    <row r="156904" x14ac:dyDescent="0.25"/>
    <row r="156905" x14ac:dyDescent="0.25"/>
    <row r="156906" x14ac:dyDescent="0.25"/>
    <row r="156907" x14ac:dyDescent="0.25"/>
    <row r="156908" x14ac:dyDescent="0.25"/>
    <row r="156909" x14ac:dyDescent="0.25"/>
    <row r="156910" x14ac:dyDescent="0.25"/>
    <row r="156911" x14ac:dyDescent="0.25"/>
    <row r="156912" x14ac:dyDescent="0.25"/>
    <row r="156913" x14ac:dyDescent="0.25"/>
    <row r="156914" x14ac:dyDescent="0.25"/>
    <row r="156915" x14ac:dyDescent="0.25"/>
    <row r="156916" x14ac:dyDescent="0.25"/>
    <row r="156917" x14ac:dyDescent="0.25"/>
    <row r="156918" x14ac:dyDescent="0.25"/>
    <row r="156919" x14ac:dyDescent="0.25"/>
    <row r="156920" x14ac:dyDescent="0.25"/>
    <row r="156921" x14ac:dyDescent="0.25"/>
    <row r="156922" x14ac:dyDescent="0.25"/>
    <row r="156923" x14ac:dyDescent="0.25"/>
    <row r="156924" x14ac:dyDescent="0.25"/>
    <row r="156925" x14ac:dyDescent="0.25"/>
    <row r="156926" x14ac:dyDescent="0.25"/>
    <row r="156927" x14ac:dyDescent="0.25"/>
    <row r="156928" x14ac:dyDescent="0.25"/>
    <row r="156929" x14ac:dyDescent="0.25"/>
    <row r="156930" x14ac:dyDescent="0.25"/>
    <row r="156931" x14ac:dyDescent="0.25"/>
    <row r="156932" x14ac:dyDescent="0.25"/>
    <row r="156933" x14ac:dyDescent="0.25"/>
    <row r="156934" x14ac:dyDescent="0.25"/>
    <row r="156935" x14ac:dyDescent="0.25"/>
    <row r="156936" x14ac:dyDescent="0.25"/>
    <row r="156937" x14ac:dyDescent="0.25"/>
    <row r="156938" x14ac:dyDescent="0.25"/>
    <row r="156939" x14ac:dyDescent="0.25"/>
    <row r="156940" x14ac:dyDescent="0.25"/>
    <row r="156941" x14ac:dyDescent="0.25"/>
    <row r="156942" x14ac:dyDescent="0.25"/>
    <row r="156943" x14ac:dyDescent="0.25"/>
    <row r="156944" x14ac:dyDescent="0.25"/>
    <row r="156945" x14ac:dyDescent="0.25"/>
    <row r="156946" x14ac:dyDescent="0.25"/>
    <row r="156947" x14ac:dyDescent="0.25"/>
    <row r="156948" x14ac:dyDescent="0.25"/>
    <row r="156949" x14ac:dyDescent="0.25"/>
    <row r="156950" x14ac:dyDescent="0.25"/>
    <row r="156951" x14ac:dyDescent="0.25"/>
    <row r="156952" x14ac:dyDescent="0.25"/>
    <row r="156953" x14ac:dyDescent="0.25"/>
    <row r="156954" x14ac:dyDescent="0.25"/>
    <row r="156955" x14ac:dyDescent="0.25"/>
    <row r="156956" x14ac:dyDescent="0.25"/>
    <row r="156957" x14ac:dyDescent="0.25"/>
    <row r="156958" x14ac:dyDescent="0.25"/>
    <row r="156959" x14ac:dyDescent="0.25"/>
    <row r="156960" x14ac:dyDescent="0.25"/>
    <row r="156961" x14ac:dyDescent="0.25"/>
    <row r="156962" x14ac:dyDescent="0.25"/>
    <row r="156963" x14ac:dyDescent="0.25"/>
    <row r="156964" x14ac:dyDescent="0.25"/>
    <row r="156965" x14ac:dyDescent="0.25"/>
    <row r="156966" x14ac:dyDescent="0.25"/>
    <row r="156967" x14ac:dyDescent="0.25"/>
    <row r="156968" x14ac:dyDescent="0.25"/>
    <row r="156969" x14ac:dyDescent="0.25"/>
    <row r="156970" x14ac:dyDescent="0.25"/>
    <row r="156971" x14ac:dyDescent="0.25"/>
    <row r="156972" x14ac:dyDescent="0.25"/>
    <row r="156973" x14ac:dyDescent="0.25"/>
    <row r="156974" x14ac:dyDescent="0.25"/>
    <row r="156975" x14ac:dyDescent="0.25"/>
    <row r="156976" x14ac:dyDescent="0.25"/>
    <row r="156977" x14ac:dyDescent="0.25"/>
    <row r="156978" x14ac:dyDescent="0.25"/>
    <row r="156979" x14ac:dyDescent="0.25"/>
    <row r="156980" x14ac:dyDescent="0.25"/>
    <row r="156981" x14ac:dyDescent="0.25"/>
    <row r="156982" x14ac:dyDescent="0.25"/>
    <row r="156983" x14ac:dyDescent="0.25"/>
    <row r="156984" x14ac:dyDescent="0.25"/>
    <row r="156985" x14ac:dyDescent="0.25"/>
    <row r="156986" x14ac:dyDescent="0.25"/>
    <row r="156987" x14ac:dyDescent="0.25"/>
    <row r="156988" x14ac:dyDescent="0.25"/>
    <row r="156989" x14ac:dyDescent="0.25"/>
    <row r="156990" x14ac:dyDescent="0.25"/>
    <row r="156991" x14ac:dyDescent="0.25"/>
    <row r="156992" x14ac:dyDescent="0.25"/>
    <row r="156993" x14ac:dyDescent="0.25"/>
    <row r="156994" x14ac:dyDescent="0.25"/>
    <row r="156995" x14ac:dyDescent="0.25"/>
    <row r="156996" x14ac:dyDescent="0.25"/>
    <row r="156997" x14ac:dyDescent="0.25"/>
    <row r="156998" x14ac:dyDescent="0.25"/>
    <row r="156999" x14ac:dyDescent="0.25"/>
    <row r="157000" x14ac:dyDescent="0.25"/>
    <row r="157001" x14ac:dyDescent="0.25"/>
    <row r="157002" x14ac:dyDescent="0.25"/>
    <row r="157003" x14ac:dyDescent="0.25"/>
    <row r="157004" x14ac:dyDescent="0.25"/>
    <row r="157005" x14ac:dyDescent="0.25"/>
    <row r="157006" x14ac:dyDescent="0.25"/>
    <row r="157007" x14ac:dyDescent="0.25"/>
    <row r="157008" x14ac:dyDescent="0.25"/>
    <row r="157009" x14ac:dyDescent="0.25"/>
    <row r="157010" x14ac:dyDescent="0.25"/>
    <row r="157011" x14ac:dyDescent="0.25"/>
    <row r="157012" x14ac:dyDescent="0.25"/>
    <row r="157013" x14ac:dyDescent="0.25"/>
    <row r="157014" x14ac:dyDescent="0.25"/>
    <row r="157015" x14ac:dyDescent="0.25"/>
    <row r="157016" x14ac:dyDescent="0.25"/>
    <row r="157017" x14ac:dyDescent="0.25"/>
    <row r="157018" x14ac:dyDescent="0.25"/>
    <row r="157019" x14ac:dyDescent="0.25"/>
    <row r="157020" x14ac:dyDescent="0.25"/>
    <row r="157021" x14ac:dyDescent="0.25"/>
    <row r="157022" x14ac:dyDescent="0.25"/>
    <row r="157023" x14ac:dyDescent="0.25"/>
    <row r="157024" x14ac:dyDescent="0.25"/>
    <row r="157025" x14ac:dyDescent="0.25"/>
    <row r="157026" x14ac:dyDescent="0.25"/>
    <row r="157027" x14ac:dyDescent="0.25"/>
    <row r="157028" x14ac:dyDescent="0.25"/>
    <row r="157029" x14ac:dyDescent="0.25"/>
    <row r="157030" x14ac:dyDescent="0.25"/>
    <row r="157031" x14ac:dyDescent="0.25"/>
    <row r="157032" x14ac:dyDescent="0.25"/>
    <row r="157033" x14ac:dyDescent="0.25"/>
    <row r="157034" x14ac:dyDescent="0.25"/>
    <row r="157035" x14ac:dyDescent="0.25"/>
    <row r="157036" x14ac:dyDescent="0.25"/>
    <row r="157037" x14ac:dyDescent="0.25"/>
    <row r="157038" x14ac:dyDescent="0.25"/>
    <row r="157039" x14ac:dyDescent="0.25"/>
    <row r="157040" x14ac:dyDescent="0.25"/>
    <row r="157041" x14ac:dyDescent="0.25"/>
    <row r="157042" x14ac:dyDescent="0.25"/>
    <row r="157043" x14ac:dyDescent="0.25"/>
    <row r="157044" x14ac:dyDescent="0.25"/>
    <row r="157045" x14ac:dyDescent="0.25"/>
    <row r="157046" x14ac:dyDescent="0.25"/>
    <row r="157047" x14ac:dyDescent="0.25"/>
    <row r="157048" x14ac:dyDescent="0.25"/>
    <row r="157049" x14ac:dyDescent="0.25"/>
    <row r="157050" x14ac:dyDescent="0.25"/>
    <row r="157051" x14ac:dyDescent="0.25"/>
    <row r="157052" x14ac:dyDescent="0.25"/>
    <row r="157053" x14ac:dyDescent="0.25"/>
    <row r="157054" x14ac:dyDescent="0.25"/>
    <row r="157055" x14ac:dyDescent="0.25"/>
    <row r="157056" x14ac:dyDescent="0.25"/>
    <row r="157057" x14ac:dyDescent="0.25"/>
    <row r="157058" x14ac:dyDescent="0.25"/>
    <row r="157059" x14ac:dyDescent="0.25"/>
    <row r="157060" x14ac:dyDescent="0.25"/>
    <row r="157061" x14ac:dyDescent="0.25"/>
    <row r="157062" x14ac:dyDescent="0.25"/>
    <row r="157063" x14ac:dyDescent="0.25"/>
    <row r="157064" x14ac:dyDescent="0.25"/>
    <row r="157065" x14ac:dyDescent="0.25"/>
    <row r="157066" x14ac:dyDescent="0.25"/>
    <row r="157067" x14ac:dyDescent="0.25"/>
    <row r="157068" x14ac:dyDescent="0.25"/>
    <row r="157069" x14ac:dyDescent="0.25"/>
    <row r="157070" x14ac:dyDescent="0.25"/>
    <row r="157071" x14ac:dyDescent="0.25"/>
    <row r="157072" x14ac:dyDescent="0.25"/>
    <row r="157073" x14ac:dyDescent="0.25"/>
    <row r="157074" x14ac:dyDescent="0.25"/>
    <row r="157075" x14ac:dyDescent="0.25"/>
    <row r="157076" x14ac:dyDescent="0.25"/>
    <row r="157077" x14ac:dyDescent="0.25"/>
    <row r="157078" x14ac:dyDescent="0.25"/>
    <row r="157079" x14ac:dyDescent="0.25"/>
    <row r="157080" x14ac:dyDescent="0.25"/>
    <row r="157081" x14ac:dyDescent="0.25"/>
    <row r="157082" x14ac:dyDescent="0.25"/>
    <row r="157083" x14ac:dyDescent="0.25"/>
    <row r="157084" x14ac:dyDescent="0.25"/>
    <row r="157085" x14ac:dyDescent="0.25"/>
    <row r="157086" x14ac:dyDescent="0.25"/>
    <row r="157087" x14ac:dyDescent="0.25"/>
    <row r="157088" x14ac:dyDescent="0.25"/>
    <row r="157089" x14ac:dyDescent="0.25"/>
    <row r="157090" x14ac:dyDescent="0.25"/>
    <row r="157091" x14ac:dyDescent="0.25"/>
    <row r="157092" x14ac:dyDescent="0.25"/>
    <row r="157093" x14ac:dyDescent="0.25"/>
    <row r="157094" x14ac:dyDescent="0.25"/>
    <row r="157095" x14ac:dyDescent="0.25"/>
    <row r="157096" x14ac:dyDescent="0.25"/>
    <row r="157097" x14ac:dyDescent="0.25"/>
    <row r="157098" x14ac:dyDescent="0.25"/>
    <row r="157099" x14ac:dyDescent="0.25"/>
    <row r="157100" x14ac:dyDescent="0.25"/>
    <row r="157101" x14ac:dyDescent="0.25"/>
    <row r="157102" x14ac:dyDescent="0.25"/>
    <row r="157103" x14ac:dyDescent="0.25"/>
    <row r="157104" x14ac:dyDescent="0.25"/>
    <row r="157105" x14ac:dyDescent="0.25"/>
    <row r="157106" x14ac:dyDescent="0.25"/>
    <row r="157107" x14ac:dyDescent="0.25"/>
    <row r="157108" x14ac:dyDescent="0.25"/>
    <row r="157109" x14ac:dyDescent="0.25"/>
    <row r="157110" x14ac:dyDescent="0.25"/>
    <row r="157111" x14ac:dyDescent="0.25"/>
    <row r="157112" x14ac:dyDescent="0.25"/>
    <row r="157113" x14ac:dyDescent="0.25"/>
    <row r="157114" x14ac:dyDescent="0.25"/>
    <row r="157115" x14ac:dyDescent="0.25"/>
    <row r="157116" x14ac:dyDescent="0.25"/>
    <row r="157117" x14ac:dyDescent="0.25"/>
    <row r="157118" x14ac:dyDescent="0.25"/>
    <row r="157119" x14ac:dyDescent="0.25"/>
    <row r="157120" x14ac:dyDescent="0.25"/>
    <row r="157121" x14ac:dyDescent="0.25"/>
    <row r="157122" x14ac:dyDescent="0.25"/>
    <row r="157123" x14ac:dyDescent="0.25"/>
    <row r="157124" x14ac:dyDescent="0.25"/>
    <row r="157125" x14ac:dyDescent="0.25"/>
    <row r="157126" x14ac:dyDescent="0.25"/>
    <row r="157127" x14ac:dyDescent="0.25"/>
    <row r="157128" x14ac:dyDescent="0.25"/>
    <row r="157129" x14ac:dyDescent="0.25"/>
    <row r="157130" x14ac:dyDescent="0.25"/>
    <row r="157131" x14ac:dyDescent="0.25"/>
    <row r="157132" x14ac:dyDescent="0.25"/>
    <row r="157133" x14ac:dyDescent="0.25"/>
    <row r="157134" x14ac:dyDescent="0.25"/>
    <row r="157135" x14ac:dyDescent="0.25"/>
    <row r="157136" x14ac:dyDescent="0.25"/>
    <row r="157137" x14ac:dyDescent="0.25"/>
    <row r="157138" x14ac:dyDescent="0.25"/>
    <row r="157139" x14ac:dyDescent="0.25"/>
    <row r="157140" x14ac:dyDescent="0.25"/>
    <row r="157141" x14ac:dyDescent="0.25"/>
    <row r="157142" x14ac:dyDescent="0.25"/>
    <row r="157143" x14ac:dyDescent="0.25"/>
    <row r="157144" x14ac:dyDescent="0.25"/>
    <row r="157145" x14ac:dyDescent="0.25"/>
    <row r="157146" x14ac:dyDescent="0.25"/>
    <row r="157147" x14ac:dyDescent="0.25"/>
    <row r="157148" x14ac:dyDescent="0.25"/>
    <row r="157149" x14ac:dyDescent="0.25"/>
    <row r="157150" x14ac:dyDescent="0.25"/>
    <row r="157151" x14ac:dyDescent="0.25"/>
    <row r="157152" x14ac:dyDescent="0.25"/>
    <row r="157153" x14ac:dyDescent="0.25"/>
    <row r="157154" x14ac:dyDescent="0.25"/>
    <row r="157155" x14ac:dyDescent="0.25"/>
    <row r="157156" x14ac:dyDescent="0.25"/>
    <row r="157157" x14ac:dyDescent="0.25"/>
    <row r="157158" x14ac:dyDescent="0.25"/>
    <row r="157159" x14ac:dyDescent="0.25"/>
    <row r="157160" x14ac:dyDescent="0.25"/>
    <row r="157161" x14ac:dyDescent="0.25"/>
    <row r="157162" x14ac:dyDescent="0.25"/>
    <row r="157163" x14ac:dyDescent="0.25"/>
    <row r="157164" x14ac:dyDescent="0.25"/>
    <row r="157165" x14ac:dyDescent="0.25"/>
    <row r="157166" x14ac:dyDescent="0.25"/>
    <row r="157167" x14ac:dyDescent="0.25"/>
    <row r="157168" x14ac:dyDescent="0.25"/>
    <row r="157169" x14ac:dyDescent="0.25"/>
    <row r="157170" x14ac:dyDescent="0.25"/>
    <row r="157171" x14ac:dyDescent="0.25"/>
    <row r="157172" x14ac:dyDescent="0.25"/>
    <row r="157173" x14ac:dyDescent="0.25"/>
    <row r="157174" x14ac:dyDescent="0.25"/>
    <row r="157175" x14ac:dyDescent="0.25"/>
    <row r="157176" x14ac:dyDescent="0.25"/>
    <row r="157177" x14ac:dyDescent="0.25"/>
    <row r="157178" x14ac:dyDescent="0.25"/>
    <row r="157179" x14ac:dyDescent="0.25"/>
    <row r="157180" x14ac:dyDescent="0.25"/>
    <row r="157181" x14ac:dyDescent="0.25"/>
    <row r="157182" x14ac:dyDescent="0.25"/>
    <row r="157183" x14ac:dyDescent="0.25"/>
    <row r="157184" x14ac:dyDescent="0.25"/>
    <row r="157185" x14ac:dyDescent="0.25"/>
    <row r="157186" x14ac:dyDescent="0.25"/>
    <row r="157187" x14ac:dyDescent="0.25"/>
    <row r="157188" x14ac:dyDescent="0.25"/>
    <row r="157189" x14ac:dyDescent="0.25"/>
    <row r="157190" x14ac:dyDescent="0.25"/>
    <row r="157191" x14ac:dyDescent="0.25"/>
    <row r="157192" x14ac:dyDescent="0.25"/>
    <row r="157193" x14ac:dyDescent="0.25"/>
    <row r="157194" x14ac:dyDescent="0.25"/>
    <row r="157195" x14ac:dyDescent="0.25"/>
    <row r="157196" x14ac:dyDescent="0.25"/>
    <row r="157197" x14ac:dyDescent="0.25"/>
    <row r="157198" x14ac:dyDescent="0.25"/>
    <row r="157199" x14ac:dyDescent="0.25"/>
    <row r="157200" x14ac:dyDescent="0.25"/>
    <row r="157201" x14ac:dyDescent="0.25"/>
    <row r="157202" x14ac:dyDescent="0.25"/>
    <row r="157203" x14ac:dyDescent="0.25"/>
    <row r="157204" x14ac:dyDescent="0.25"/>
    <row r="157205" x14ac:dyDescent="0.25"/>
    <row r="157206" x14ac:dyDescent="0.25"/>
    <row r="157207" x14ac:dyDescent="0.25"/>
    <row r="157208" x14ac:dyDescent="0.25"/>
    <row r="157209" x14ac:dyDescent="0.25"/>
    <row r="157210" x14ac:dyDescent="0.25"/>
    <row r="157211" x14ac:dyDescent="0.25"/>
    <row r="157212" x14ac:dyDescent="0.25"/>
    <row r="157213" x14ac:dyDescent="0.25"/>
    <row r="157214" x14ac:dyDescent="0.25"/>
    <row r="157215" x14ac:dyDescent="0.25"/>
    <row r="157216" x14ac:dyDescent="0.25"/>
    <row r="157217" x14ac:dyDescent="0.25"/>
    <row r="157218" x14ac:dyDescent="0.25"/>
    <row r="157219" x14ac:dyDescent="0.25"/>
    <row r="157220" x14ac:dyDescent="0.25"/>
    <row r="157221" x14ac:dyDescent="0.25"/>
    <row r="157222" x14ac:dyDescent="0.25"/>
    <row r="157223" x14ac:dyDescent="0.25"/>
    <row r="157224" x14ac:dyDescent="0.25"/>
    <row r="157225" x14ac:dyDescent="0.25"/>
    <row r="157226" x14ac:dyDescent="0.25"/>
    <row r="157227" x14ac:dyDescent="0.25"/>
    <row r="157228" x14ac:dyDescent="0.25"/>
    <row r="157229" x14ac:dyDescent="0.25"/>
    <row r="157230" x14ac:dyDescent="0.25"/>
    <row r="157231" x14ac:dyDescent="0.25"/>
    <row r="157232" x14ac:dyDescent="0.25"/>
    <row r="157233" x14ac:dyDescent="0.25"/>
    <row r="157234" x14ac:dyDescent="0.25"/>
    <row r="157235" x14ac:dyDescent="0.25"/>
    <row r="157236" x14ac:dyDescent="0.25"/>
    <row r="157237" x14ac:dyDescent="0.25"/>
    <row r="157238" x14ac:dyDescent="0.25"/>
    <row r="157239" x14ac:dyDescent="0.25"/>
    <row r="157240" x14ac:dyDescent="0.25"/>
    <row r="157241" x14ac:dyDescent="0.25"/>
    <row r="157242" x14ac:dyDescent="0.25"/>
    <row r="157243" x14ac:dyDescent="0.25"/>
    <row r="157244" x14ac:dyDescent="0.25"/>
    <row r="157245" x14ac:dyDescent="0.25"/>
    <row r="157246" x14ac:dyDescent="0.25"/>
    <row r="157247" x14ac:dyDescent="0.25"/>
    <row r="157248" x14ac:dyDescent="0.25"/>
    <row r="157249" x14ac:dyDescent="0.25"/>
    <row r="157250" x14ac:dyDescent="0.25"/>
    <row r="157251" x14ac:dyDescent="0.25"/>
    <row r="157252" x14ac:dyDescent="0.25"/>
    <row r="157253" x14ac:dyDescent="0.25"/>
    <row r="157254" x14ac:dyDescent="0.25"/>
    <row r="157255" x14ac:dyDescent="0.25"/>
    <row r="157256" x14ac:dyDescent="0.25"/>
    <row r="157257" x14ac:dyDescent="0.25"/>
    <row r="157258" x14ac:dyDescent="0.25"/>
    <row r="157259" x14ac:dyDescent="0.25"/>
    <row r="157260" x14ac:dyDescent="0.25"/>
    <row r="157261" x14ac:dyDescent="0.25"/>
    <row r="157262" x14ac:dyDescent="0.25"/>
    <row r="157263" x14ac:dyDescent="0.25"/>
    <row r="157264" x14ac:dyDescent="0.25"/>
    <row r="157265" x14ac:dyDescent="0.25"/>
    <row r="157266" x14ac:dyDescent="0.25"/>
    <row r="157267" x14ac:dyDescent="0.25"/>
    <row r="157268" x14ac:dyDescent="0.25"/>
    <row r="157269" x14ac:dyDescent="0.25"/>
    <row r="157270" x14ac:dyDescent="0.25"/>
    <row r="157271" x14ac:dyDescent="0.25"/>
    <row r="157272" x14ac:dyDescent="0.25"/>
    <row r="157273" x14ac:dyDescent="0.25"/>
    <row r="157274" x14ac:dyDescent="0.25"/>
    <row r="157275" x14ac:dyDescent="0.25"/>
    <row r="157276" x14ac:dyDescent="0.25"/>
    <row r="157277" x14ac:dyDescent="0.25"/>
    <row r="157278" x14ac:dyDescent="0.25"/>
    <row r="157279" x14ac:dyDescent="0.25"/>
    <row r="157280" x14ac:dyDescent="0.25"/>
    <row r="157281" x14ac:dyDescent="0.25"/>
    <row r="157282" x14ac:dyDescent="0.25"/>
    <row r="157283" x14ac:dyDescent="0.25"/>
    <row r="157284" x14ac:dyDescent="0.25"/>
    <row r="157285" x14ac:dyDescent="0.25"/>
    <row r="157286" x14ac:dyDescent="0.25"/>
    <row r="157287" x14ac:dyDescent="0.25"/>
    <row r="157288" x14ac:dyDescent="0.25"/>
    <row r="157289" x14ac:dyDescent="0.25"/>
    <row r="157290" x14ac:dyDescent="0.25"/>
    <row r="157291" x14ac:dyDescent="0.25"/>
    <row r="157292" x14ac:dyDescent="0.25"/>
    <row r="157293" x14ac:dyDescent="0.25"/>
    <row r="157294" x14ac:dyDescent="0.25"/>
    <row r="157295" x14ac:dyDescent="0.25"/>
    <row r="157296" x14ac:dyDescent="0.25"/>
    <row r="157297" x14ac:dyDescent="0.25"/>
    <row r="157298" x14ac:dyDescent="0.25"/>
    <row r="157299" x14ac:dyDescent="0.25"/>
    <row r="157300" x14ac:dyDescent="0.25"/>
    <row r="157301" x14ac:dyDescent="0.25"/>
    <row r="157302" x14ac:dyDescent="0.25"/>
    <row r="157303" x14ac:dyDescent="0.25"/>
    <row r="157304" x14ac:dyDescent="0.25"/>
    <row r="157305" x14ac:dyDescent="0.25"/>
    <row r="157306" x14ac:dyDescent="0.25"/>
    <row r="157307" x14ac:dyDescent="0.25"/>
    <row r="157308" x14ac:dyDescent="0.25"/>
    <row r="157309" x14ac:dyDescent="0.25"/>
    <row r="157310" x14ac:dyDescent="0.25"/>
    <row r="157311" x14ac:dyDescent="0.25"/>
    <row r="157312" x14ac:dyDescent="0.25"/>
    <row r="157313" x14ac:dyDescent="0.25"/>
    <row r="157314" x14ac:dyDescent="0.25"/>
    <row r="157315" x14ac:dyDescent="0.25"/>
    <row r="157316" x14ac:dyDescent="0.25"/>
    <row r="157317" x14ac:dyDescent="0.25"/>
    <row r="157318" x14ac:dyDescent="0.25"/>
    <row r="157319" x14ac:dyDescent="0.25"/>
    <row r="157320" x14ac:dyDescent="0.25"/>
    <row r="157321" x14ac:dyDescent="0.25"/>
    <row r="157322" x14ac:dyDescent="0.25"/>
    <row r="157323" x14ac:dyDescent="0.25"/>
    <row r="157324" x14ac:dyDescent="0.25"/>
    <row r="157325" x14ac:dyDescent="0.25"/>
    <row r="157326" x14ac:dyDescent="0.25"/>
    <row r="157327" x14ac:dyDescent="0.25"/>
    <row r="157328" x14ac:dyDescent="0.25"/>
    <row r="157329" x14ac:dyDescent="0.25"/>
    <row r="157330" x14ac:dyDescent="0.25"/>
    <row r="157331" x14ac:dyDescent="0.25"/>
    <row r="157332" x14ac:dyDescent="0.25"/>
    <row r="157333" x14ac:dyDescent="0.25"/>
    <row r="157334" x14ac:dyDescent="0.25"/>
    <row r="157335" x14ac:dyDescent="0.25"/>
    <row r="157336" x14ac:dyDescent="0.25"/>
    <row r="157337" x14ac:dyDescent="0.25"/>
    <row r="157338" x14ac:dyDescent="0.25"/>
    <row r="157339" x14ac:dyDescent="0.25"/>
    <row r="157340" x14ac:dyDescent="0.25"/>
    <row r="157341" x14ac:dyDescent="0.25"/>
    <row r="157342" x14ac:dyDescent="0.25"/>
    <row r="157343" x14ac:dyDescent="0.25"/>
    <row r="157344" x14ac:dyDescent="0.25"/>
    <row r="157345" x14ac:dyDescent="0.25"/>
    <row r="157346" x14ac:dyDescent="0.25"/>
    <row r="157347" x14ac:dyDescent="0.25"/>
    <row r="157348" x14ac:dyDescent="0.25"/>
    <row r="157349" x14ac:dyDescent="0.25"/>
    <row r="157350" x14ac:dyDescent="0.25"/>
    <row r="157351" x14ac:dyDescent="0.25"/>
    <row r="157352" x14ac:dyDescent="0.25"/>
    <row r="157353" x14ac:dyDescent="0.25"/>
    <row r="157354" x14ac:dyDescent="0.25"/>
    <row r="157355" x14ac:dyDescent="0.25"/>
    <row r="157356" x14ac:dyDescent="0.25"/>
    <row r="157357" x14ac:dyDescent="0.25"/>
    <row r="157358" x14ac:dyDescent="0.25"/>
    <row r="157359" x14ac:dyDescent="0.25"/>
    <row r="157360" x14ac:dyDescent="0.25"/>
    <row r="157361" x14ac:dyDescent="0.25"/>
    <row r="157362" x14ac:dyDescent="0.25"/>
    <row r="157363" x14ac:dyDescent="0.25"/>
    <row r="157364" x14ac:dyDescent="0.25"/>
    <row r="157365" x14ac:dyDescent="0.25"/>
    <row r="157366" x14ac:dyDescent="0.25"/>
    <row r="157367" x14ac:dyDescent="0.25"/>
    <row r="157368" x14ac:dyDescent="0.25"/>
    <row r="157369" x14ac:dyDescent="0.25"/>
    <row r="157370" x14ac:dyDescent="0.25"/>
    <row r="157371" x14ac:dyDescent="0.25"/>
    <row r="157372" x14ac:dyDescent="0.25"/>
    <row r="157373" x14ac:dyDescent="0.25"/>
    <row r="157374" x14ac:dyDescent="0.25"/>
    <row r="157375" x14ac:dyDescent="0.25"/>
    <row r="157376" x14ac:dyDescent="0.25"/>
    <row r="157377" x14ac:dyDescent="0.25"/>
    <row r="157378" x14ac:dyDescent="0.25"/>
    <row r="157379" x14ac:dyDescent="0.25"/>
    <row r="157380" x14ac:dyDescent="0.25"/>
    <row r="157381" x14ac:dyDescent="0.25"/>
    <row r="157382" x14ac:dyDescent="0.25"/>
    <row r="157383" x14ac:dyDescent="0.25"/>
    <row r="157384" x14ac:dyDescent="0.25"/>
    <row r="157385" x14ac:dyDescent="0.25"/>
    <row r="157386" x14ac:dyDescent="0.25"/>
    <row r="157387" x14ac:dyDescent="0.25"/>
    <row r="157388" x14ac:dyDescent="0.25"/>
    <row r="157389" x14ac:dyDescent="0.25"/>
    <row r="157390" x14ac:dyDescent="0.25"/>
    <row r="157391" x14ac:dyDescent="0.25"/>
    <row r="157392" x14ac:dyDescent="0.25"/>
    <row r="157393" x14ac:dyDescent="0.25"/>
    <row r="157394" x14ac:dyDescent="0.25"/>
    <row r="157395" x14ac:dyDescent="0.25"/>
    <row r="157396" x14ac:dyDescent="0.25"/>
    <row r="157397" x14ac:dyDescent="0.25"/>
    <row r="157398" x14ac:dyDescent="0.25"/>
    <row r="157399" x14ac:dyDescent="0.25"/>
    <row r="157400" x14ac:dyDescent="0.25"/>
    <row r="157401" x14ac:dyDescent="0.25"/>
    <row r="157402" x14ac:dyDescent="0.25"/>
    <row r="157403" x14ac:dyDescent="0.25"/>
    <row r="157404" x14ac:dyDescent="0.25"/>
    <row r="157405" x14ac:dyDescent="0.25"/>
    <row r="157406" x14ac:dyDescent="0.25"/>
    <row r="157407" x14ac:dyDescent="0.25"/>
    <row r="157408" x14ac:dyDescent="0.25"/>
    <row r="157409" x14ac:dyDescent="0.25"/>
    <row r="157410" x14ac:dyDescent="0.25"/>
    <row r="157411" x14ac:dyDescent="0.25"/>
    <row r="157412" x14ac:dyDescent="0.25"/>
    <row r="157413" x14ac:dyDescent="0.25"/>
    <row r="157414" x14ac:dyDescent="0.25"/>
    <row r="157415" x14ac:dyDescent="0.25"/>
    <row r="157416" x14ac:dyDescent="0.25"/>
    <row r="157417" x14ac:dyDescent="0.25"/>
    <row r="157418" x14ac:dyDescent="0.25"/>
    <row r="157419" x14ac:dyDescent="0.25"/>
    <row r="157420" x14ac:dyDescent="0.25"/>
    <row r="157421" x14ac:dyDescent="0.25"/>
    <row r="157422" x14ac:dyDescent="0.25"/>
    <row r="157423" x14ac:dyDescent="0.25"/>
    <row r="157424" x14ac:dyDescent="0.25"/>
    <row r="157425" x14ac:dyDescent="0.25"/>
    <row r="157426" x14ac:dyDescent="0.25"/>
    <row r="157427" x14ac:dyDescent="0.25"/>
    <row r="157428" x14ac:dyDescent="0.25"/>
    <row r="157429" x14ac:dyDescent="0.25"/>
    <row r="157430" x14ac:dyDescent="0.25"/>
    <row r="157431" x14ac:dyDescent="0.25"/>
    <row r="157432" x14ac:dyDescent="0.25"/>
    <row r="157433" x14ac:dyDescent="0.25"/>
    <row r="157434" x14ac:dyDescent="0.25"/>
    <row r="157435" x14ac:dyDescent="0.25"/>
    <row r="157436" x14ac:dyDescent="0.25"/>
    <row r="157437" x14ac:dyDescent="0.25"/>
    <row r="157438" x14ac:dyDescent="0.25"/>
    <row r="157439" x14ac:dyDescent="0.25"/>
    <row r="157440" x14ac:dyDescent="0.25"/>
    <row r="157441" x14ac:dyDescent="0.25"/>
    <row r="157442" x14ac:dyDescent="0.25"/>
    <row r="157443" x14ac:dyDescent="0.25"/>
    <row r="157444" x14ac:dyDescent="0.25"/>
    <row r="157445" x14ac:dyDescent="0.25"/>
    <row r="157446" x14ac:dyDescent="0.25"/>
    <row r="157447" x14ac:dyDescent="0.25"/>
    <row r="157448" x14ac:dyDescent="0.25"/>
    <row r="157449" x14ac:dyDescent="0.25"/>
    <row r="157450" x14ac:dyDescent="0.25"/>
    <row r="157451" x14ac:dyDescent="0.25"/>
    <row r="157452" x14ac:dyDescent="0.25"/>
    <row r="157453" x14ac:dyDescent="0.25"/>
    <row r="157454" x14ac:dyDescent="0.25"/>
    <row r="157455" x14ac:dyDescent="0.25"/>
    <row r="157456" x14ac:dyDescent="0.25"/>
    <row r="157457" x14ac:dyDescent="0.25"/>
    <row r="157458" x14ac:dyDescent="0.25"/>
    <row r="157459" x14ac:dyDescent="0.25"/>
    <row r="157460" x14ac:dyDescent="0.25"/>
    <row r="157461" x14ac:dyDescent="0.25"/>
    <row r="157462" x14ac:dyDescent="0.25"/>
    <row r="157463" x14ac:dyDescent="0.25"/>
    <row r="157464" x14ac:dyDescent="0.25"/>
    <row r="157465" x14ac:dyDescent="0.25"/>
    <row r="157466" x14ac:dyDescent="0.25"/>
    <row r="157467" x14ac:dyDescent="0.25"/>
    <row r="157468" x14ac:dyDescent="0.25"/>
    <row r="157469" x14ac:dyDescent="0.25"/>
    <row r="157470" x14ac:dyDescent="0.25"/>
    <row r="157471" x14ac:dyDescent="0.25"/>
    <row r="157472" x14ac:dyDescent="0.25"/>
    <row r="157473" x14ac:dyDescent="0.25"/>
    <row r="157474" x14ac:dyDescent="0.25"/>
    <row r="157475" x14ac:dyDescent="0.25"/>
    <row r="157476" x14ac:dyDescent="0.25"/>
    <row r="157477" x14ac:dyDescent="0.25"/>
    <row r="157478" x14ac:dyDescent="0.25"/>
    <row r="157479" x14ac:dyDescent="0.25"/>
    <row r="157480" x14ac:dyDescent="0.25"/>
    <row r="157481" x14ac:dyDescent="0.25"/>
    <row r="157482" x14ac:dyDescent="0.25"/>
    <row r="157483" x14ac:dyDescent="0.25"/>
    <row r="157484" x14ac:dyDescent="0.25"/>
    <row r="157485" x14ac:dyDescent="0.25"/>
    <row r="157486" x14ac:dyDescent="0.25"/>
    <row r="157487" x14ac:dyDescent="0.25"/>
    <row r="157488" x14ac:dyDescent="0.25"/>
    <row r="157489" x14ac:dyDescent="0.25"/>
    <row r="157490" x14ac:dyDescent="0.25"/>
    <row r="157491" x14ac:dyDescent="0.25"/>
    <row r="157492" x14ac:dyDescent="0.25"/>
    <row r="157493" x14ac:dyDescent="0.25"/>
    <row r="157494" x14ac:dyDescent="0.25"/>
    <row r="157495" x14ac:dyDescent="0.25"/>
    <row r="157496" x14ac:dyDescent="0.25"/>
    <row r="157497" x14ac:dyDescent="0.25"/>
    <row r="157498" x14ac:dyDescent="0.25"/>
    <row r="157499" x14ac:dyDescent="0.25"/>
    <row r="157500" x14ac:dyDescent="0.25"/>
    <row r="157501" x14ac:dyDescent="0.25"/>
    <row r="157502" x14ac:dyDescent="0.25"/>
    <row r="157503" x14ac:dyDescent="0.25"/>
    <row r="157504" x14ac:dyDescent="0.25"/>
    <row r="157505" x14ac:dyDescent="0.25"/>
    <row r="157506" x14ac:dyDescent="0.25"/>
    <row r="157507" x14ac:dyDescent="0.25"/>
    <row r="157508" x14ac:dyDescent="0.25"/>
    <row r="157509" x14ac:dyDescent="0.25"/>
    <row r="157510" x14ac:dyDescent="0.25"/>
    <row r="157511" x14ac:dyDescent="0.25"/>
    <row r="157512" x14ac:dyDescent="0.25"/>
    <row r="157513" x14ac:dyDescent="0.25"/>
    <row r="157514" x14ac:dyDescent="0.25"/>
    <row r="157515" x14ac:dyDescent="0.25"/>
    <row r="157516" x14ac:dyDescent="0.25"/>
    <row r="157517" x14ac:dyDescent="0.25"/>
    <row r="157518" x14ac:dyDescent="0.25"/>
    <row r="157519" x14ac:dyDescent="0.25"/>
    <row r="157520" x14ac:dyDescent="0.25"/>
    <row r="157521" x14ac:dyDescent="0.25"/>
    <row r="157522" x14ac:dyDescent="0.25"/>
    <row r="157523" x14ac:dyDescent="0.25"/>
    <row r="157524" x14ac:dyDescent="0.25"/>
    <row r="157525" x14ac:dyDescent="0.25"/>
    <row r="157526" x14ac:dyDescent="0.25"/>
    <row r="157527" x14ac:dyDescent="0.25"/>
    <row r="157528" x14ac:dyDescent="0.25"/>
    <row r="157529" x14ac:dyDescent="0.25"/>
    <row r="157530" x14ac:dyDescent="0.25"/>
    <row r="157531" x14ac:dyDescent="0.25"/>
    <row r="157532" x14ac:dyDescent="0.25"/>
    <row r="157533" x14ac:dyDescent="0.25"/>
    <row r="157534" x14ac:dyDescent="0.25"/>
    <row r="157535" x14ac:dyDescent="0.25"/>
    <row r="157536" x14ac:dyDescent="0.25"/>
    <row r="157537" x14ac:dyDescent="0.25"/>
    <row r="157538" x14ac:dyDescent="0.25"/>
    <row r="157539" x14ac:dyDescent="0.25"/>
    <row r="157540" x14ac:dyDescent="0.25"/>
    <row r="157541" x14ac:dyDescent="0.25"/>
    <row r="157542" x14ac:dyDescent="0.25"/>
    <row r="157543" x14ac:dyDescent="0.25"/>
    <row r="157544" x14ac:dyDescent="0.25"/>
    <row r="157545" x14ac:dyDescent="0.25"/>
    <row r="157546" x14ac:dyDescent="0.25"/>
    <row r="157547" x14ac:dyDescent="0.25"/>
    <row r="157548" x14ac:dyDescent="0.25"/>
    <row r="157549" x14ac:dyDescent="0.25"/>
    <row r="157550" x14ac:dyDescent="0.25"/>
    <row r="157551" x14ac:dyDescent="0.25"/>
    <row r="157552" x14ac:dyDescent="0.25"/>
    <row r="157553" x14ac:dyDescent="0.25"/>
    <row r="157554" x14ac:dyDescent="0.25"/>
    <row r="157555" x14ac:dyDescent="0.25"/>
    <row r="157556" x14ac:dyDescent="0.25"/>
    <row r="157557" x14ac:dyDescent="0.25"/>
    <row r="157558" x14ac:dyDescent="0.25"/>
    <row r="157559" x14ac:dyDescent="0.25"/>
    <row r="157560" x14ac:dyDescent="0.25"/>
    <row r="157561" x14ac:dyDescent="0.25"/>
    <row r="157562" x14ac:dyDescent="0.25"/>
    <row r="157563" x14ac:dyDescent="0.25"/>
    <row r="157564" x14ac:dyDescent="0.25"/>
    <row r="157565" x14ac:dyDescent="0.25"/>
    <row r="157566" x14ac:dyDescent="0.25"/>
    <row r="157567" x14ac:dyDescent="0.25"/>
    <row r="157568" x14ac:dyDescent="0.25"/>
    <row r="157569" x14ac:dyDescent="0.25"/>
    <row r="157570" x14ac:dyDescent="0.25"/>
    <row r="157571" x14ac:dyDescent="0.25"/>
    <row r="157572" x14ac:dyDescent="0.25"/>
    <row r="157573" x14ac:dyDescent="0.25"/>
    <row r="157574" x14ac:dyDescent="0.25"/>
    <row r="157575" x14ac:dyDescent="0.25"/>
    <row r="157576" x14ac:dyDescent="0.25"/>
    <row r="157577" x14ac:dyDescent="0.25"/>
    <row r="157578" x14ac:dyDescent="0.25"/>
    <row r="157579" x14ac:dyDescent="0.25"/>
    <row r="157580" x14ac:dyDescent="0.25"/>
    <row r="157581" x14ac:dyDescent="0.25"/>
    <row r="157582" x14ac:dyDescent="0.25"/>
    <row r="157583" x14ac:dyDescent="0.25"/>
    <row r="157584" x14ac:dyDescent="0.25"/>
    <row r="157585" x14ac:dyDescent="0.25"/>
    <row r="157586" x14ac:dyDescent="0.25"/>
    <row r="157587" x14ac:dyDescent="0.25"/>
    <row r="157588" x14ac:dyDescent="0.25"/>
    <row r="157589" x14ac:dyDescent="0.25"/>
    <row r="157590" x14ac:dyDescent="0.25"/>
    <row r="157591" x14ac:dyDescent="0.25"/>
    <row r="157592" x14ac:dyDescent="0.25"/>
    <row r="157593" x14ac:dyDescent="0.25"/>
    <row r="157594" x14ac:dyDescent="0.25"/>
    <row r="157595" x14ac:dyDescent="0.25"/>
    <row r="157596" x14ac:dyDescent="0.25"/>
    <row r="157597" x14ac:dyDescent="0.25"/>
    <row r="157598" x14ac:dyDescent="0.25"/>
    <row r="157599" x14ac:dyDescent="0.25"/>
    <row r="157600" x14ac:dyDescent="0.25"/>
    <row r="157601" x14ac:dyDescent="0.25"/>
    <row r="157602" x14ac:dyDescent="0.25"/>
    <row r="157603" x14ac:dyDescent="0.25"/>
    <row r="157604" x14ac:dyDescent="0.25"/>
    <row r="157605" x14ac:dyDescent="0.25"/>
    <row r="157606" x14ac:dyDescent="0.25"/>
    <row r="157607" x14ac:dyDescent="0.25"/>
    <row r="157608" x14ac:dyDescent="0.25"/>
    <row r="157609" x14ac:dyDescent="0.25"/>
    <row r="157610" x14ac:dyDescent="0.25"/>
    <row r="157611" x14ac:dyDescent="0.25"/>
    <row r="157612" x14ac:dyDescent="0.25"/>
    <row r="157613" x14ac:dyDescent="0.25"/>
    <row r="157614" x14ac:dyDescent="0.25"/>
    <row r="157615" x14ac:dyDescent="0.25"/>
    <row r="157616" x14ac:dyDescent="0.25"/>
    <row r="157617" x14ac:dyDescent="0.25"/>
    <row r="157618" x14ac:dyDescent="0.25"/>
    <row r="157619" x14ac:dyDescent="0.25"/>
    <row r="157620" x14ac:dyDescent="0.25"/>
    <row r="157621" x14ac:dyDescent="0.25"/>
    <row r="157622" x14ac:dyDescent="0.25"/>
    <row r="157623" x14ac:dyDescent="0.25"/>
    <row r="157624" x14ac:dyDescent="0.25"/>
    <row r="157625" x14ac:dyDescent="0.25"/>
    <row r="157626" x14ac:dyDescent="0.25"/>
    <row r="157627" x14ac:dyDescent="0.25"/>
    <row r="157628" x14ac:dyDescent="0.25"/>
    <row r="157629" x14ac:dyDescent="0.25"/>
    <row r="157630" x14ac:dyDescent="0.25"/>
    <row r="157631" x14ac:dyDescent="0.25"/>
    <row r="157632" x14ac:dyDescent="0.25"/>
    <row r="157633" x14ac:dyDescent="0.25"/>
    <row r="157634" x14ac:dyDescent="0.25"/>
    <row r="157635" x14ac:dyDescent="0.25"/>
    <row r="157636" x14ac:dyDescent="0.25"/>
    <row r="157637" x14ac:dyDescent="0.25"/>
    <row r="157638" x14ac:dyDescent="0.25"/>
    <row r="157639" x14ac:dyDescent="0.25"/>
    <row r="157640" x14ac:dyDescent="0.25"/>
    <row r="157641" x14ac:dyDescent="0.25"/>
    <row r="157642" x14ac:dyDescent="0.25"/>
    <row r="157643" x14ac:dyDescent="0.25"/>
    <row r="157644" x14ac:dyDescent="0.25"/>
    <row r="157645" x14ac:dyDescent="0.25"/>
    <row r="157646" x14ac:dyDescent="0.25"/>
    <row r="157647" x14ac:dyDescent="0.25"/>
    <row r="157648" x14ac:dyDescent="0.25"/>
    <row r="157649" x14ac:dyDescent="0.25"/>
    <row r="157650" x14ac:dyDescent="0.25"/>
    <row r="157651" x14ac:dyDescent="0.25"/>
    <row r="157652" x14ac:dyDescent="0.25"/>
    <row r="157653" x14ac:dyDescent="0.25"/>
    <row r="157654" x14ac:dyDescent="0.25"/>
    <row r="157655" x14ac:dyDescent="0.25"/>
    <row r="157656" x14ac:dyDescent="0.25"/>
    <row r="157657" x14ac:dyDescent="0.25"/>
    <row r="157658" x14ac:dyDescent="0.25"/>
    <row r="157659" x14ac:dyDescent="0.25"/>
    <row r="157660" x14ac:dyDescent="0.25"/>
    <row r="157661" x14ac:dyDescent="0.25"/>
    <row r="157662" x14ac:dyDescent="0.25"/>
    <row r="157663" x14ac:dyDescent="0.25"/>
    <row r="157664" x14ac:dyDescent="0.25"/>
    <row r="157665" x14ac:dyDescent="0.25"/>
    <row r="157666" x14ac:dyDescent="0.25"/>
    <row r="157667" x14ac:dyDescent="0.25"/>
    <row r="157668" x14ac:dyDescent="0.25"/>
    <row r="157669" x14ac:dyDescent="0.25"/>
    <row r="157670" x14ac:dyDescent="0.25"/>
    <row r="157671" x14ac:dyDescent="0.25"/>
    <row r="157672" x14ac:dyDescent="0.25"/>
    <row r="157673" x14ac:dyDescent="0.25"/>
    <row r="157674" x14ac:dyDescent="0.25"/>
    <row r="157675" x14ac:dyDescent="0.25"/>
    <row r="157676" x14ac:dyDescent="0.25"/>
    <row r="157677" x14ac:dyDescent="0.25"/>
    <row r="157678" x14ac:dyDescent="0.25"/>
    <row r="157679" x14ac:dyDescent="0.25"/>
    <row r="157680" x14ac:dyDescent="0.25"/>
    <row r="157681" x14ac:dyDescent="0.25"/>
    <row r="157682" x14ac:dyDescent="0.25"/>
    <row r="157683" x14ac:dyDescent="0.25"/>
    <row r="157684" x14ac:dyDescent="0.25"/>
    <row r="157685" x14ac:dyDescent="0.25"/>
    <row r="157686" x14ac:dyDescent="0.25"/>
    <row r="157687" x14ac:dyDescent="0.25"/>
    <row r="157688" x14ac:dyDescent="0.25"/>
    <row r="157689" x14ac:dyDescent="0.25"/>
    <row r="157690" x14ac:dyDescent="0.25"/>
    <row r="157691" x14ac:dyDescent="0.25"/>
    <row r="157692" x14ac:dyDescent="0.25"/>
    <row r="157693" x14ac:dyDescent="0.25"/>
    <row r="157694" x14ac:dyDescent="0.25"/>
    <row r="157695" x14ac:dyDescent="0.25"/>
    <row r="157696" x14ac:dyDescent="0.25"/>
    <row r="157697" x14ac:dyDescent="0.25"/>
    <row r="157698" x14ac:dyDescent="0.25"/>
    <row r="157699" x14ac:dyDescent="0.25"/>
    <row r="157700" x14ac:dyDescent="0.25"/>
    <row r="157701" x14ac:dyDescent="0.25"/>
    <row r="157702" x14ac:dyDescent="0.25"/>
    <row r="157703" x14ac:dyDescent="0.25"/>
    <row r="157704" x14ac:dyDescent="0.25"/>
    <row r="157705" x14ac:dyDescent="0.25"/>
    <row r="157706" x14ac:dyDescent="0.25"/>
    <row r="157707" x14ac:dyDescent="0.25"/>
    <row r="157708" x14ac:dyDescent="0.25"/>
    <row r="157709" x14ac:dyDescent="0.25"/>
    <row r="157710" x14ac:dyDescent="0.25"/>
    <row r="157711" x14ac:dyDescent="0.25"/>
    <row r="157712" x14ac:dyDescent="0.25"/>
    <row r="157713" x14ac:dyDescent="0.25"/>
    <row r="157714" x14ac:dyDescent="0.25"/>
    <row r="157715" x14ac:dyDescent="0.25"/>
    <row r="157716" x14ac:dyDescent="0.25"/>
    <row r="157717" x14ac:dyDescent="0.25"/>
    <row r="157718" x14ac:dyDescent="0.25"/>
    <row r="157719" x14ac:dyDescent="0.25"/>
    <row r="157720" x14ac:dyDescent="0.25"/>
    <row r="157721" x14ac:dyDescent="0.25"/>
    <row r="157722" x14ac:dyDescent="0.25"/>
    <row r="157723" x14ac:dyDescent="0.25"/>
    <row r="157724" x14ac:dyDescent="0.25"/>
    <row r="157725" x14ac:dyDescent="0.25"/>
    <row r="157726" x14ac:dyDescent="0.25"/>
    <row r="157727" x14ac:dyDescent="0.25"/>
    <row r="157728" x14ac:dyDescent="0.25"/>
    <row r="157729" x14ac:dyDescent="0.25"/>
    <row r="157730" x14ac:dyDescent="0.25"/>
    <row r="157731" x14ac:dyDescent="0.25"/>
    <row r="157732" x14ac:dyDescent="0.25"/>
    <row r="157733" x14ac:dyDescent="0.25"/>
    <row r="157734" x14ac:dyDescent="0.25"/>
    <row r="157735" x14ac:dyDescent="0.25"/>
    <row r="157736" x14ac:dyDescent="0.25"/>
    <row r="157737" x14ac:dyDescent="0.25"/>
    <row r="157738" x14ac:dyDescent="0.25"/>
    <row r="157739" x14ac:dyDescent="0.25"/>
    <row r="157740" x14ac:dyDescent="0.25"/>
    <row r="157741" x14ac:dyDescent="0.25"/>
    <row r="157742" x14ac:dyDescent="0.25"/>
    <row r="157743" x14ac:dyDescent="0.25"/>
    <row r="157744" x14ac:dyDescent="0.25"/>
    <row r="157745" x14ac:dyDescent="0.25"/>
    <row r="157746" x14ac:dyDescent="0.25"/>
    <row r="157747" x14ac:dyDescent="0.25"/>
    <row r="157748" x14ac:dyDescent="0.25"/>
    <row r="157749" x14ac:dyDescent="0.25"/>
    <row r="157750" x14ac:dyDescent="0.25"/>
    <row r="157751" x14ac:dyDescent="0.25"/>
    <row r="157752" x14ac:dyDescent="0.25"/>
    <row r="157753" x14ac:dyDescent="0.25"/>
    <row r="157754" x14ac:dyDescent="0.25"/>
    <row r="157755" x14ac:dyDescent="0.25"/>
    <row r="157756" x14ac:dyDescent="0.25"/>
    <row r="157757" x14ac:dyDescent="0.25"/>
    <row r="157758" x14ac:dyDescent="0.25"/>
    <row r="157759" x14ac:dyDescent="0.25"/>
    <row r="157760" x14ac:dyDescent="0.25"/>
    <row r="157761" x14ac:dyDescent="0.25"/>
    <row r="157762" x14ac:dyDescent="0.25"/>
    <row r="157763" x14ac:dyDescent="0.25"/>
    <row r="157764" x14ac:dyDescent="0.25"/>
    <row r="157765" x14ac:dyDescent="0.25"/>
    <row r="157766" x14ac:dyDescent="0.25"/>
    <row r="157767" x14ac:dyDescent="0.25"/>
    <row r="157768" x14ac:dyDescent="0.25"/>
    <row r="157769" x14ac:dyDescent="0.25"/>
    <row r="157770" x14ac:dyDescent="0.25"/>
    <row r="157771" x14ac:dyDescent="0.25"/>
    <row r="157772" x14ac:dyDescent="0.25"/>
    <row r="157773" x14ac:dyDescent="0.25"/>
    <row r="157774" x14ac:dyDescent="0.25"/>
    <row r="157775" x14ac:dyDescent="0.25"/>
    <row r="157776" x14ac:dyDescent="0.25"/>
    <row r="157777" x14ac:dyDescent="0.25"/>
    <row r="157778" x14ac:dyDescent="0.25"/>
    <row r="157779" x14ac:dyDescent="0.25"/>
    <row r="157780" x14ac:dyDescent="0.25"/>
    <row r="157781" x14ac:dyDescent="0.25"/>
    <row r="157782" x14ac:dyDescent="0.25"/>
    <row r="157783" x14ac:dyDescent="0.25"/>
    <row r="157784" x14ac:dyDescent="0.25"/>
    <row r="157785" x14ac:dyDescent="0.25"/>
    <row r="157786" x14ac:dyDescent="0.25"/>
    <row r="157787" x14ac:dyDescent="0.25"/>
    <row r="157788" x14ac:dyDescent="0.25"/>
    <row r="157789" x14ac:dyDescent="0.25"/>
    <row r="157790" x14ac:dyDescent="0.25"/>
    <row r="157791" x14ac:dyDescent="0.25"/>
    <row r="157792" x14ac:dyDescent="0.25"/>
    <row r="157793" x14ac:dyDescent="0.25"/>
    <row r="157794" x14ac:dyDescent="0.25"/>
    <row r="157795" x14ac:dyDescent="0.25"/>
    <row r="157796" x14ac:dyDescent="0.25"/>
    <row r="157797" x14ac:dyDescent="0.25"/>
    <row r="157798" x14ac:dyDescent="0.25"/>
    <row r="157799" x14ac:dyDescent="0.25"/>
    <row r="157800" x14ac:dyDescent="0.25"/>
    <row r="157801" x14ac:dyDescent="0.25"/>
    <row r="157802" x14ac:dyDescent="0.25"/>
    <row r="157803" x14ac:dyDescent="0.25"/>
    <row r="157804" x14ac:dyDescent="0.25"/>
    <row r="157805" x14ac:dyDescent="0.25"/>
    <row r="157806" x14ac:dyDescent="0.25"/>
    <row r="157807" x14ac:dyDescent="0.25"/>
    <row r="157808" x14ac:dyDescent="0.25"/>
    <row r="157809" x14ac:dyDescent="0.25"/>
    <row r="157810" x14ac:dyDescent="0.25"/>
    <row r="157811" x14ac:dyDescent="0.25"/>
    <row r="157812" x14ac:dyDescent="0.25"/>
    <row r="157813" x14ac:dyDescent="0.25"/>
    <row r="157814" x14ac:dyDescent="0.25"/>
    <row r="157815" x14ac:dyDescent="0.25"/>
    <row r="157816" x14ac:dyDescent="0.25"/>
    <row r="157817" x14ac:dyDescent="0.25"/>
    <row r="157818" x14ac:dyDescent="0.25"/>
    <row r="157819" x14ac:dyDescent="0.25"/>
    <row r="157820" x14ac:dyDescent="0.25"/>
    <row r="157821" x14ac:dyDescent="0.25"/>
    <row r="157822" x14ac:dyDescent="0.25"/>
    <row r="157823" x14ac:dyDescent="0.25"/>
    <row r="157824" x14ac:dyDescent="0.25"/>
    <row r="157825" x14ac:dyDescent="0.25"/>
    <row r="157826" x14ac:dyDescent="0.25"/>
    <row r="157827" x14ac:dyDescent="0.25"/>
    <row r="157828" x14ac:dyDescent="0.25"/>
    <row r="157829" x14ac:dyDescent="0.25"/>
    <row r="157830" x14ac:dyDescent="0.25"/>
    <row r="157831" x14ac:dyDescent="0.25"/>
    <row r="157832" x14ac:dyDescent="0.25"/>
    <row r="157833" x14ac:dyDescent="0.25"/>
    <row r="157834" x14ac:dyDescent="0.25"/>
    <row r="157835" x14ac:dyDescent="0.25"/>
    <row r="157836" x14ac:dyDescent="0.25"/>
    <row r="157837" x14ac:dyDescent="0.25"/>
    <row r="157838" x14ac:dyDescent="0.25"/>
    <row r="157839" x14ac:dyDescent="0.25"/>
    <row r="157840" x14ac:dyDescent="0.25"/>
    <row r="157841" x14ac:dyDescent="0.25"/>
    <row r="157842" x14ac:dyDescent="0.25"/>
    <row r="157843" x14ac:dyDescent="0.25"/>
    <row r="157844" x14ac:dyDescent="0.25"/>
    <row r="157845" x14ac:dyDescent="0.25"/>
    <row r="157846" x14ac:dyDescent="0.25"/>
    <row r="157847" x14ac:dyDescent="0.25"/>
    <row r="157848" x14ac:dyDescent="0.25"/>
    <row r="157849" x14ac:dyDescent="0.25"/>
    <row r="157850" x14ac:dyDescent="0.25"/>
    <row r="157851" x14ac:dyDescent="0.25"/>
    <row r="157852" x14ac:dyDescent="0.25"/>
    <row r="157853" x14ac:dyDescent="0.25"/>
    <row r="157854" x14ac:dyDescent="0.25"/>
    <row r="157855" x14ac:dyDescent="0.25"/>
    <row r="157856" x14ac:dyDescent="0.25"/>
    <row r="157857" x14ac:dyDescent="0.25"/>
    <row r="157858" x14ac:dyDescent="0.25"/>
    <row r="157859" x14ac:dyDescent="0.25"/>
    <row r="157860" x14ac:dyDescent="0.25"/>
    <row r="157861" x14ac:dyDescent="0.25"/>
    <row r="157862" x14ac:dyDescent="0.25"/>
    <row r="157863" x14ac:dyDescent="0.25"/>
    <row r="157864" x14ac:dyDescent="0.25"/>
    <row r="157865" x14ac:dyDescent="0.25"/>
    <row r="157866" x14ac:dyDescent="0.25"/>
    <row r="157867" x14ac:dyDescent="0.25"/>
    <row r="157868" x14ac:dyDescent="0.25"/>
    <row r="157869" x14ac:dyDescent="0.25"/>
    <row r="157870" x14ac:dyDescent="0.25"/>
    <row r="157871" x14ac:dyDescent="0.25"/>
    <row r="157872" x14ac:dyDescent="0.25"/>
    <row r="157873" x14ac:dyDescent="0.25"/>
    <row r="157874" x14ac:dyDescent="0.25"/>
    <row r="157875" x14ac:dyDescent="0.25"/>
    <row r="157876" x14ac:dyDescent="0.25"/>
    <row r="157877" x14ac:dyDescent="0.25"/>
    <row r="157878" x14ac:dyDescent="0.25"/>
    <row r="157879" x14ac:dyDescent="0.25"/>
    <row r="157880" x14ac:dyDescent="0.25"/>
    <row r="157881" x14ac:dyDescent="0.25"/>
    <row r="157882" x14ac:dyDescent="0.25"/>
    <row r="157883" x14ac:dyDescent="0.25"/>
    <row r="157884" x14ac:dyDescent="0.25"/>
    <row r="157885" x14ac:dyDescent="0.25"/>
    <row r="157886" x14ac:dyDescent="0.25"/>
    <row r="157887" x14ac:dyDescent="0.25"/>
    <row r="157888" x14ac:dyDescent="0.25"/>
    <row r="157889" x14ac:dyDescent="0.25"/>
    <row r="157890" x14ac:dyDescent="0.25"/>
    <row r="157891" x14ac:dyDescent="0.25"/>
    <row r="157892" x14ac:dyDescent="0.25"/>
    <row r="157893" x14ac:dyDescent="0.25"/>
    <row r="157894" x14ac:dyDescent="0.25"/>
    <row r="157895" x14ac:dyDescent="0.25"/>
    <row r="157896" x14ac:dyDescent="0.25"/>
    <row r="157897" x14ac:dyDescent="0.25"/>
    <row r="157898" x14ac:dyDescent="0.25"/>
    <row r="157899" x14ac:dyDescent="0.25"/>
    <row r="157900" x14ac:dyDescent="0.25"/>
    <row r="157901" x14ac:dyDescent="0.25"/>
    <row r="157902" x14ac:dyDescent="0.25"/>
    <row r="157903" x14ac:dyDescent="0.25"/>
    <row r="157904" x14ac:dyDescent="0.25"/>
    <row r="157905" x14ac:dyDescent="0.25"/>
    <row r="157906" x14ac:dyDescent="0.25"/>
    <row r="157907" x14ac:dyDescent="0.25"/>
    <row r="157908" x14ac:dyDescent="0.25"/>
    <row r="157909" x14ac:dyDescent="0.25"/>
    <row r="157910" x14ac:dyDescent="0.25"/>
    <row r="157911" x14ac:dyDescent="0.25"/>
    <row r="157912" x14ac:dyDescent="0.25"/>
    <row r="157913" x14ac:dyDescent="0.25"/>
    <row r="157914" x14ac:dyDescent="0.25"/>
    <row r="157915" x14ac:dyDescent="0.25"/>
    <row r="157916" x14ac:dyDescent="0.25"/>
    <row r="157917" x14ac:dyDescent="0.25"/>
    <row r="157918" x14ac:dyDescent="0.25"/>
    <row r="157919" x14ac:dyDescent="0.25"/>
    <row r="157920" x14ac:dyDescent="0.25"/>
    <row r="157921" x14ac:dyDescent="0.25"/>
    <row r="157922" x14ac:dyDescent="0.25"/>
    <row r="157923" x14ac:dyDescent="0.25"/>
    <row r="157924" x14ac:dyDescent="0.25"/>
    <row r="157925" x14ac:dyDescent="0.25"/>
    <row r="157926" x14ac:dyDescent="0.25"/>
    <row r="157927" x14ac:dyDescent="0.25"/>
    <row r="157928" x14ac:dyDescent="0.25"/>
    <row r="157929" x14ac:dyDescent="0.25"/>
    <row r="157930" x14ac:dyDescent="0.25"/>
    <row r="157931" x14ac:dyDescent="0.25"/>
    <row r="157932" x14ac:dyDescent="0.25"/>
    <row r="157933" x14ac:dyDescent="0.25"/>
    <row r="157934" x14ac:dyDescent="0.25"/>
    <row r="157935" x14ac:dyDescent="0.25"/>
    <row r="157936" x14ac:dyDescent="0.25"/>
    <row r="157937" x14ac:dyDescent="0.25"/>
    <row r="157938" x14ac:dyDescent="0.25"/>
    <row r="157939" x14ac:dyDescent="0.25"/>
    <row r="157940" x14ac:dyDescent="0.25"/>
    <row r="157941" x14ac:dyDescent="0.25"/>
    <row r="157942" x14ac:dyDescent="0.25"/>
    <row r="157943" x14ac:dyDescent="0.25"/>
    <row r="157944" x14ac:dyDescent="0.25"/>
    <row r="157945" x14ac:dyDescent="0.25"/>
    <row r="157946" x14ac:dyDescent="0.25"/>
    <row r="157947" x14ac:dyDescent="0.25"/>
    <row r="157948" x14ac:dyDescent="0.25"/>
    <row r="157949" x14ac:dyDescent="0.25"/>
    <row r="157950" x14ac:dyDescent="0.25"/>
    <row r="157951" x14ac:dyDescent="0.25"/>
    <row r="157952" x14ac:dyDescent="0.25"/>
    <row r="157953" x14ac:dyDescent="0.25"/>
    <row r="157954" x14ac:dyDescent="0.25"/>
    <row r="157955" x14ac:dyDescent="0.25"/>
    <row r="157956" x14ac:dyDescent="0.25"/>
    <row r="157957" x14ac:dyDescent="0.25"/>
    <row r="157958" x14ac:dyDescent="0.25"/>
    <row r="157959" x14ac:dyDescent="0.25"/>
    <row r="157960" x14ac:dyDescent="0.25"/>
    <row r="157961" x14ac:dyDescent="0.25"/>
    <row r="157962" x14ac:dyDescent="0.25"/>
    <row r="157963" x14ac:dyDescent="0.25"/>
    <row r="157964" x14ac:dyDescent="0.25"/>
    <row r="157965" x14ac:dyDescent="0.25"/>
    <row r="157966" x14ac:dyDescent="0.25"/>
    <row r="157967" x14ac:dyDescent="0.25"/>
    <row r="157968" x14ac:dyDescent="0.25"/>
    <row r="157969" x14ac:dyDescent="0.25"/>
    <row r="157970" x14ac:dyDescent="0.25"/>
    <row r="157971" x14ac:dyDescent="0.25"/>
    <row r="157972" x14ac:dyDescent="0.25"/>
    <row r="157973" x14ac:dyDescent="0.25"/>
    <row r="157974" x14ac:dyDescent="0.25"/>
    <row r="157975" x14ac:dyDescent="0.25"/>
    <row r="157976" x14ac:dyDescent="0.25"/>
    <row r="157977" x14ac:dyDescent="0.25"/>
    <row r="157978" x14ac:dyDescent="0.25"/>
    <row r="157979" x14ac:dyDescent="0.25"/>
    <row r="157980" x14ac:dyDescent="0.25"/>
    <row r="157981" x14ac:dyDescent="0.25"/>
    <row r="157982" x14ac:dyDescent="0.25"/>
    <row r="157983" x14ac:dyDescent="0.25"/>
    <row r="157984" x14ac:dyDescent="0.25"/>
    <row r="157985" x14ac:dyDescent="0.25"/>
    <row r="157986" x14ac:dyDescent="0.25"/>
    <row r="157987" x14ac:dyDescent="0.25"/>
    <row r="157988" x14ac:dyDescent="0.25"/>
    <row r="157989" x14ac:dyDescent="0.25"/>
    <row r="157990" x14ac:dyDescent="0.25"/>
    <row r="157991" x14ac:dyDescent="0.25"/>
    <row r="157992" x14ac:dyDescent="0.25"/>
    <row r="157993" x14ac:dyDescent="0.25"/>
    <row r="157994" x14ac:dyDescent="0.25"/>
    <row r="157995" x14ac:dyDescent="0.25"/>
    <row r="157996" x14ac:dyDescent="0.25"/>
    <row r="157997" x14ac:dyDescent="0.25"/>
    <row r="157998" x14ac:dyDescent="0.25"/>
    <row r="157999" x14ac:dyDescent="0.25"/>
    <row r="158000" x14ac:dyDescent="0.25"/>
    <row r="158001" x14ac:dyDescent="0.25"/>
    <row r="158002" x14ac:dyDescent="0.25"/>
    <row r="158003" x14ac:dyDescent="0.25"/>
    <row r="158004" x14ac:dyDescent="0.25"/>
    <row r="158005" x14ac:dyDescent="0.25"/>
    <row r="158006" x14ac:dyDescent="0.25"/>
    <row r="158007" x14ac:dyDescent="0.25"/>
    <row r="158008" x14ac:dyDescent="0.25"/>
    <row r="158009" x14ac:dyDescent="0.25"/>
    <row r="158010" x14ac:dyDescent="0.25"/>
    <row r="158011" x14ac:dyDescent="0.25"/>
    <row r="158012" x14ac:dyDescent="0.25"/>
    <row r="158013" x14ac:dyDescent="0.25"/>
    <row r="158014" x14ac:dyDescent="0.25"/>
    <row r="158015" x14ac:dyDescent="0.25"/>
    <row r="158016" x14ac:dyDescent="0.25"/>
    <row r="158017" x14ac:dyDescent="0.25"/>
    <row r="158018" x14ac:dyDescent="0.25"/>
    <row r="158019" x14ac:dyDescent="0.25"/>
    <row r="158020" x14ac:dyDescent="0.25"/>
    <row r="158021" x14ac:dyDescent="0.25"/>
    <row r="158022" x14ac:dyDescent="0.25"/>
    <row r="158023" x14ac:dyDescent="0.25"/>
    <row r="158024" x14ac:dyDescent="0.25"/>
    <row r="158025" x14ac:dyDescent="0.25"/>
    <row r="158026" x14ac:dyDescent="0.25"/>
    <row r="158027" x14ac:dyDescent="0.25"/>
    <row r="158028" x14ac:dyDescent="0.25"/>
    <row r="158029" x14ac:dyDescent="0.25"/>
    <row r="158030" x14ac:dyDescent="0.25"/>
    <row r="158031" x14ac:dyDescent="0.25"/>
    <row r="158032" x14ac:dyDescent="0.25"/>
    <row r="158033" x14ac:dyDescent="0.25"/>
    <row r="158034" x14ac:dyDescent="0.25"/>
    <row r="158035" x14ac:dyDescent="0.25"/>
    <row r="158036" x14ac:dyDescent="0.25"/>
    <row r="158037" x14ac:dyDescent="0.25"/>
    <row r="158038" x14ac:dyDescent="0.25"/>
    <row r="158039" x14ac:dyDescent="0.25"/>
    <row r="158040" x14ac:dyDescent="0.25"/>
    <row r="158041" x14ac:dyDescent="0.25"/>
    <row r="158042" x14ac:dyDescent="0.25"/>
    <row r="158043" x14ac:dyDescent="0.25"/>
    <row r="158044" x14ac:dyDescent="0.25"/>
    <row r="158045" x14ac:dyDescent="0.25"/>
    <row r="158046" x14ac:dyDescent="0.25"/>
    <row r="158047" x14ac:dyDescent="0.25"/>
    <row r="158048" x14ac:dyDescent="0.25"/>
    <row r="158049" x14ac:dyDescent="0.25"/>
    <row r="158050" x14ac:dyDescent="0.25"/>
    <row r="158051" x14ac:dyDescent="0.25"/>
    <row r="158052" x14ac:dyDescent="0.25"/>
    <row r="158053" x14ac:dyDescent="0.25"/>
    <row r="158054" x14ac:dyDescent="0.25"/>
    <row r="158055" x14ac:dyDescent="0.25"/>
    <row r="158056" x14ac:dyDescent="0.25"/>
    <row r="158057" x14ac:dyDescent="0.25"/>
    <row r="158058" x14ac:dyDescent="0.25"/>
    <row r="158059" x14ac:dyDescent="0.25"/>
    <row r="158060" x14ac:dyDescent="0.25"/>
    <row r="158061" x14ac:dyDescent="0.25"/>
    <row r="158062" x14ac:dyDescent="0.25"/>
    <row r="158063" x14ac:dyDescent="0.25"/>
    <row r="158064" x14ac:dyDescent="0.25"/>
    <row r="158065" x14ac:dyDescent="0.25"/>
    <row r="158066" x14ac:dyDescent="0.25"/>
    <row r="158067" x14ac:dyDescent="0.25"/>
    <row r="158068" x14ac:dyDescent="0.25"/>
    <row r="158069" x14ac:dyDescent="0.25"/>
    <row r="158070" x14ac:dyDescent="0.25"/>
    <row r="158071" x14ac:dyDescent="0.25"/>
    <row r="158072" x14ac:dyDescent="0.25"/>
    <row r="158073" x14ac:dyDescent="0.25"/>
    <row r="158074" x14ac:dyDescent="0.25"/>
    <row r="158075" x14ac:dyDescent="0.25"/>
    <row r="158076" x14ac:dyDescent="0.25"/>
    <row r="158077" x14ac:dyDescent="0.25"/>
    <row r="158078" x14ac:dyDescent="0.25"/>
    <row r="158079" x14ac:dyDescent="0.25"/>
    <row r="158080" x14ac:dyDescent="0.25"/>
    <row r="158081" x14ac:dyDescent="0.25"/>
    <row r="158082" x14ac:dyDescent="0.25"/>
    <row r="158083" x14ac:dyDescent="0.25"/>
    <row r="158084" x14ac:dyDescent="0.25"/>
    <row r="158085" x14ac:dyDescent="0.25"/>
    <row r="158086" x14ac:dyDescent="0.25"/>
    <row r="158087" x14ac:dyDescent="0.25"/>
    <row r="158088" x14ac:dyDescent="0.25"/>
    <row r="158089" x14ac:dyDescent="0.25"/>
    <row r="158090" x14ac:dyDescent="0.25"/>
    <row r="158091" x14ac:dyDescent="0.25"/>
    <row r="158092" x14ac:dyDescent="0.25"/>
    <row r="158093" x14ac:dyDescent="0.25"/>
    <row r="158094" x14ac:dyDescent="0.25"/>
    <row r="158095" x14ac:dyDescent="0.25"/>
    <row r="158096" x14ac:dyDescent="0.25"/>
    <row r="158097" x14ac:dyDescent="0.25"/>
    <row r="158098" x14ac:dyDescent="0.25"/>
    <row r="158099" x14ac:dyDescent="0.25"/>
    <row r="158100" x14ac:dyDescent="0.25"/>
    <row r="158101" x14ac:dyDescent="0.25"/>
    <row r="158102" x14ac:dyDescent="0.25"/>
    <row r="158103" x14ac:dyDescent="0.25"/>
    <row r="158104" x14ac:dyDescent="0.25"/>
    <row r="158105" x14ac:dyDescent="0.25"/>
    <row r="158106" x14ac:dyDescent="0.25"/>
    <row r="158107" x14ac:dyDescent="0.25"/>
    <row r="158108" x14ac:dyDescent="0.25"/>
    <row r="158109" x14ac:dyDescent="0.25"/>
    <row r="158110" x14ac:dyDescent="0.25"/>
    <row r="158111" x14ac:dyDescent="0.25"/>
    <row r="158112" x14ac:dyDescent="0.25"/>
    <row r="158113" x14ac:dyDescent="0.25"/>
    <row r="158114" x14ac:dyDescent="0.25"/>
    <row r="158115" x14ac:dyDescent="0.25"/>
    <row r="158116" x14ac:dyDescent="0.25"/>
    <row r="158117" x14ac:dyDescent="0.25"/>
    <row r="158118" x14ac:dyDescent="0.25"/>
    <row r="158119" x14ac:dyDescent="0.25"/>
    <row r="158120" x14ac:dyDescent="0.25"/>
    <row r="158121" x14ac:dyDescent="0.25"/>
    <row r="158122" x14ac:dyDescent="0.25"/>
    <row r="158123" x14ac:dyDescent="0.25"/>
    <row r="158124" x14ac:dyDescent="0.25"/>
    <row r="158125" x14ac:dyDescent="0.25"/>
    <row r="158126" x14ac:dyDescent="0.25"/>
    <row r="158127" x14ac:dyDescent="0.25"/>
    <row r="158128" x14ac:dyDescent="0.25"/>
    <row r="158129" x14ac:dyDescent="0.25"/>
    <row r="158130" x14ac:dyDescent="0.25"/>
    <row r="158131" x14ac:dyDescent="0.25"/>
    <row r="158132" x14ac:dyDescent="0.25"/>
    <row r="158133" x14ac:dyDescent="0.25"/>
    <row r="158134" x14ac:dyDescent="0.25"/>
    <row r="158135" x14ac:dyDescent="0.25"/>
    <row r="158136" x14ac:dyDescent="0.25"/>
    <row r="158137" x14ac:dyDescent="0.25"/>
    <row r="158138" x14ac:dyDescent="0.25"/>
    <row r="158139" x14ac:dyDescent="0.25"/>
    <row r="158140" x14ac:dyDescent="0.25"/>
    <row r="158141" x14ac:dyDescent="0.25"/>
    <row r="158142" x14ac:dyDescent="0.25"/>
    <row r="158143" x14ac:dyDescent="0.25"/>
    <row r="158144" x14ac:dyDescent="0.25"/>
    <row r="158145" x14ac:dyDescent="0.25"/>
    <row r="158146" x14ac:dyDescent="0.25"/>
    <row r="158147" x14ac:dyDescent="0.25"/>
    <row r="158148" x14ac:dyDescent="0.25"/>
    <row r="158149" x14ac:dyDescent="0.25"/>
    <row r="158150" x14ac:dyDescent="0.25"/>
    <row r="158151" x14ac:dyDescent="0.25"/>
    <row r="158152" x14ac:dyDescent="0.25"/>
    <row r="158153" x14ac:dyDescent="0.25"/>
    <row r="158154" x14ac:dyDescent="0.25"/>
    <row r="158155" x14ac:dyDescent="0.25"/>
    <row r="158156" x14ac:dyDescent="0.25"/>
    <row r="158157" x14ac:dyDescent="0.25"/>
    <row r="158158" x14ac:dyDescent="0.25"/>
    <row r="158159" x14ac:dyDescent="0.25"/>
    <row r="158160" x14ac:dyDescent="0.25"/>
    <row r="158161" x14ac:dyDescent="0.25"/>
    <row r="158162" x14ac:dyDescent="0.25"/>
    <row r="158163" x14ac:dyDescent="0.25"/>
    <row r="158164" x14ac:dyDescent="0.25"/>
    <row r="158165" x14ac:dyDescent="0.25"/>
    <row r="158166" x14ac:dyDescent="0.25"/>
    <row r="158167" x14ac:dyDescent="0.25"/>
    <row r="158168" x14ac:dyDescent="0.25"/>
    <row r="158169" x14ac:dyDescent="0.25"/>
    <row r="158170" x14ac:dyDescent="0.25"/>
    <row r="158171" x14ac:dyDescent="0.25"/>
    <row r="158172" x14ac:dyDescent="0.25"/>
    <row r="158173" x14ac:dyDescent="0.25"/>
    <row r="158174" x14ac:dyDescent="0.25"/>
    <row r="158175" x14ac:dyDescent="0.25"/>
    <row r="158176" x14ac:dyDescent="0.25"/>
    <row r="158177" x14ac:dyDescent="0.25"/>
    <row r="158178" x14ac:dyDescent="0.25"/>
    <row r="158179" x14ac:dyDescent="0.25"/>
    <row r="158180" x14ac:dyDescent="0.25"/>
    <row r="158181" x14ac:dyDescent="0.25"/>
    <row r="158182" x14ac:dyDescent="0.25"/>
    <row r="158183" x14ac:dyDescent="0.25"/>
    <row r="158184" x14ac:dyDescent="0.25"/>
    <row r="158185" x14ac:dyDescent="0.25"/>
    <row r="158186" x14ac:dyDescent="0.25"/>
    <row r="158187" x14ac:dyDescent="0.25"/>
    <row r="158188" x14ac:dyDescent="0.25"/>
    <row r="158189" x14ac:dyDescent="0.25"/>
    <row r="158190" x14ac:dyDescent="0.25"/>
    <row r="158191" x14ac:dyDescent="0.25"/>
    <row r="158192" x14ac:dyDescent="0.25"/>
    <row r="158193" x14ac:dyDescent="0.25"/>
    <row r="158194" x14ac:dyDescent="0.25"/>
    <row r="158195" x14ac:dyDescent="0.25"/>
    <row r="158196" x14ac:dyDescent="0.25"/>
    <row r="158197" x14ac:dyDescent="0.25"/>
    <row r="158198" x14ac:dyDescent="0.25"/>
    <row r="158199" x14ac:dyDescent="0.25"/>
    <row r="158200" x14ac:dyDescent="0.25"/>
    <row r="158201" x14ac:dyDescent="0.25"/>
    <row r="158202" x14ac:dyDescent="0.25"/>
    <row r="158203" x14ac:dyDescent="0.25"/>
    <row r="158204" x14ac:dyDescent="0.25"/>
    <row r="158205" x14ac:dyDescent="0.25"/>
    <row r="158206" x14ac:dyDescent="0.25"/>
    <row r="158207" x14ac:dyDescent="0.25"/>
    <row r="158208" x14ac:dyDescent="0.25"/>
    <row r="158209" x14ac:dyDescent="0.25"/>
    <row r="158210" x14ac:dyDescent="0.25"/>
    <row r="158211" x14ac:dyDescent="0.25"/>
    <row r="158212" x14ac:dyDescent="0.25"/>
    <row r="158213" x14ac:dyDescent="0.25"/>
    <row r="158214" x14ac:dyDescent="0.25"/>
    <row r="158215" x14ac:dyDescent="0.25"/>
    <row r="158216" x14ac:dyDescent="0.25"/>
    <row r="158217" x14ac:dyDescent="0.25"/>
    <row r="158218" x14ac:dyDescent="0.25"/>
    <row r="158219" x14ac:dyDescent="0.25"/>
    <row r="158220" x14ac:dyDescent="0.25"/>
    <row r="158221" x14ac:dyDescent="0.25"/>
    <row r="158222" x14ac:dyDescent="0.25"/>
    <row r="158223" x14ac:dyDescent="0.25"/>
    <row r="158224" x14ac:dyDescent="0.25"/>
    <row r="158225" x14ac:dyDescent="0.25"/>
    <row r="158226" x14ac:dyDescent="0.25"/>
    <row r="158227" x14ac:dyDescent="0.25"/>
    <row r="158228" x14ac:dyDescent="0.25"/>
    <row r="158229" x14ac:dyDescent="0.25"/>
    <row r="158230" x14ac:dyDescent="0.25"/>
    <row r="158231" x14ac:dyDescent="0.25"/>
    <row r="158232" x14ac:dyDescent="0.25"/>
    <row r="158233" x14ac:dyDescent="0.25"/>
    <row r="158234" x14ac:dyDescent="0.25"/>
    <row r="158235" x14ac:dyDescent="0.25"/>
    <row r="158236" x14ac:dyDescent="0.25"/>
    <row r="158237" x14ac:dyDescent="0.25"/>
    <row r="158238" x14ac:dyDescent="0.25"/>
    <row r="158239" x14ac:dyDescent="0.25"/>
    <row r="158240" x14ac:dyDescent="0.25"/>
    <row r="158241" x14ac:dyDescent="0.25"/>
    <row r="158242" x14ac:dyDescent="0.25"/>
    <row r="158243" x14ac:dyDescent="0.25"/>
    <row r="158244" x14ac:dyDescent="0.25"/>
    <row r="158245" x14ac:dyDescent="0.25"/>
    <row r="158246" x14ac:dyDescent="0.25"/>
    <row r="158247" x14ac:dyDescent="0.25"/>
    <row r="158248" x14ac:dyDescent="0.25"/>
    <row r="158249" x14ac:dyDescent="0.25"/>
    <row r="158250" x14ac:dyDescent="0.25"/>
    <row r="158251" x14ac:dyDescent="0.25"/>
    <row r="158252" x14ac:dyDescent="0.25"/>
    <row r="158253" x14ac:dyDescent="0.25"/>
    <row r="158254" x14ac:dyDescent="0.25"/>
    <row r="158255" x14ac:dyDescent="0.25"/>
    <row r="158256" x14ac:dyDescent="0.25"/>
    <row r="158257" x14ac:dyDescent="0.25"/>
    <row r="158258" x14ac:dyDescent="0.25"/>
    <row r="158259" x14ac:dyDescent="0.25"/>
    <row r="158260" x14ac:dyDescent="0.25"/>
    <row r="158261" x14ac:dyDescent="0.25"/>
    <row r="158262" x14ac:dyDescent="0.25"/>
    <row r="158263" x14ac:dyDescent="0.25"/>
    <row r="158264" x14ac:dyDescent="0.25"/>
    <row r="158265" x14ac:dyDescent="0.25"/>
    <row r="158266" x14ac:dyDescent="0.25"/>
    <row r="158267" x14ac:dyDescent="0.25"/>
    <row r="158268" x14ac:dyDescent="0.25"/>
    <row r="158269" x14ac:dyDescent="0.25"/>
    <row r="158270" x14ac:dyDescent="0.25"/>
    <row r="158271" x14ac:dyDescent="0.25"/>
    <row r="158272" x14ac:dyDescent="0.25"/>
    <row r="158273" x14ac:dyDescent="0.25"/>
    <row r="158274" x14ac:dyDescent="0.25"/>
    <row r="158275" x14ac:dyDescent="0.25"/>
    <row r="158276" x14ac:dyDescent="0.25"/>
    <row r="158277" x14ac:dyDescent="0.25"/>
    <row r="158278" x14ac:dyDescent="0.25"/>
    <row r="158279" x14ac:dyDescent="0.25"/>
    <row r="158280" x14ac:dyDescent="0.25"/>
    <row r="158281" x14ac:dyDescent="0.25"/>
    <row r="158282" x14ac:dyDescent="0.25"/>
    <row r="158283" x14ac:dyDescent="0.25"/>
    <row r="158284" x14ac:dyDescent="0.25"/>
    <row r="158285" x14ac:dyDescent="0.25"/>
    <row r="158286" x14ac:dyDescent="0.25"/>
    <row r="158287" x14ac:dyDescent="0.25"/>
    <row r="158288" x14ac:dyDescent="0.25"/>
    <row r="158289" x14ac:dyDescent="0.25"/>
    <row r="158290" x14ac:dyDescent="0.25"/>
    <row r="158291" x14ac:dyDescent="0.25"/>
    <row r="158292" x14ac:dyDescent="0.25"/>
    <row r="158293" x14ac:dyDescent="0.25"/>
    <row r="158294" x14ac:dyDescent="0.25"/>
    <row r="158295" x14ac:dyDescent="0.25"/>
    <row r="158296" x14ac:dyDescent="0.25"/>
    <row r="158297" x14ac:dyDescent="0.25"/>
    <row r="158298" x14ac:dyDescent="0.25"/>
    <row r="158299" x14ac:dyDescent="0.25"/>
    <row r="158300" x14ac:dyDescent="0.25"/>
    <row r="158301" x14ac:dyDescent="0.25"/>
    <row r="158302" x14ac:dyDescent="0.25"/>
    <row r="158303" x14ac:dyDescent="0.25"/>
    <row r="158304" x14ac:dyDescent="0.25"/>
    <row r="158305" x14ac:dyDescent="0.25"/>
    <row r="158306" x14ac:dyDescent="0.25"/>
    <row r="158307" x14ac:dyDescent="0.25"/>
    <row r="158308" x14ac:dyDescent="0.25"/>
    <row r="158309" x14ac:dyDescent="0.25"/>
    <row r="158310" x14ac:dyDescent="0.25"/>
    <row r="158311" x14ac:dyDescent="0.25"/>
    <row r="158312" x14ac:dyDescent="0.25"/>
    <row r="158313" x14ac:dyDescent="0.25"/>
    <row r="158314" x14ac:dyDescent="0.25"/>
    <row r="158315" x14ac:dyDescent="0.25"/>
    <row r="158316" x14ac:dyDescent="0.25"/>
    <row r="158317" x14ac:dyDescent="0.25"/>
    <row r="158318" x14ac:dyDescent="0.25"/>
    <row r="158319" x14ac:dyDescent="0.25"/>
    <row r="158320" x14ac:dyDescent="0.25"/>
    <row r="158321" x14ac:dyDescent="0.25"/>
    <row r="158322" x14ac:dyDescent="0.25"/>
    <row r="158323" x14ac:dyDescent="0.25"/>
    <row r="158324" x14ac:dyDescent="0.25"/>
    <row r="158325" x14ac:dyDescent="0.25"/>
    <row r="158326" x14ac:dyDescent="0.25"/>
    <row r="158327" x14ac:dyDescent="0.25"/>
    <row r="158328" x14ac:dyDescent="0.25"/>
    <row r="158329" x14ac:dyDescent="0.25"/>
    <row r="158330" x14ac:dyDescent="0.25"/>
    <row r="158331" x14ac:dyDescent="0.25"/>
    <row r="158332" x14ac:dyDescent="0.25"/>
    <row r="158333" x14ac:dyDescent="0.25"/>
    <row r="158334" x14ac:dyDescent="0.25"/>
    <row r="158335" x14ac:dyDescent="0.25"/>
    <row r="158336" x14ac:dyDescent="0.25"/>
    <row r="158337" x14ac:dyDescent="0.25"/>
    <row r="158338" x14ac:dyDescent="0.25"/>
    <row r="158339" x14ac:dyDescent="0.25"/>
    <row r="158340" x14ac:dyDescent="0.25"/>
    <row r="158341" x14ac:dyDescent="0.25"/>
    <row r="158342" x14ac:dyDescent="0.25"/>
    <row r="158343" x14ac:dyDescent="0.25"/>
    <row r="158344" x14ac:dyDescent="0.25"/>
    <row r="158345" x14ac:dyDescent="0.25"/>
    <row r="158346" x14ac:dyDescent="0.25"/>
    <row r="158347" x14ac:dyDescent="0.25"/>
    <row r="158348" x14ac:dyDescent="0.25"/>
    <row r="158349" x14ac:dyDescent="0.25"/>
    <row r="158350" x14ac:dyDescent="0.25"/>
    <row r="158351" x14ac:dyDescent="0.25"/>
    <row r="158352" x14ac:dyDescent="0.25"/>
    <row r="158353" x14ac:dyDescent="0.25"/>
    <row r="158354" x14ac:dyDescent="0.25"/>
    <row r="158355" x14ac:dyDescent="0.25"/>
    <row r="158356" x14ac:dyDescent="0.25"/>
    <row r="158357" x14ac:dyDescent="0.25"/>
    <row r="158358" x14ac:dyDescent="0.25"/>
    <row r="158359" x14ac:dyDescent="0.25"/>
    <row r="158360" x14ac:dyDescent="0.25"/>
    <row r="158361" x14ac:dyDescent="0.25"/>
    <row r="158362" x14ac:dyDescent="0.25"/>
    <row r="158363" x14ac:dyDescent="0.25"/>
    <row r="158364" x14ac:dyDescent="0.25"/>
    <row r="158365" x14ac:dyDescent="0.25"/>
    <row r="158366" x14ac:dyDescent="0.25"/>
    <row r="158367" x14ac:dyDescent="0.25"/>
    <row r="158368" x14ac:dyDescent="0.25"/>
    <row r="158369" x14ac:dyDescent="0.25"/>
    <row r="158370" x14ac:dyDescent="0.25"/>
    <row r="158371" x14ac:dyDescent="0.25"/>
    <row r="158372" x14ac:dyDescent="0.25"/>
    <row r="158373" x14ac:dyDescent="0.25"/>
    <row r="158374" x14ac:dyDescent="0.25"/>
    <row r="158375" x14ac:dyDescent="0.25"/>
    <row r="158376" x14ac:dyDescent="0.25"/>
    <row r="158377" x14ac:dyDescent="0.25"/>
    <row r="158378" x14ac:dyDescent="0.25"/>
    <row r="158379" x14ac:dyDescent="0.25"/>
    <row r="158380" x14ac:dyDescent="0.25"/>
    <row r="158381" x14ac:dyDescent="0.25"/>
    <row r="158382" x14ac:dyDescent="0.25"/>
    <row r="158383" x14ac:dyDescent="0.25"/>
    <row r="158384" x14ac:dyDescent="0.25"/>
    <row r="158385" x14ac:dyDescent="0.25"/>
    <row r="158386" x14ac:dyDescent="0.25"/>
    <row r="158387" x14ac:dyDescent="0.25"/>
    <row r="158388" x14ac:dyDescent="0.25"/>
    <row r="158389" x14ac:dyDescent="0.25"/>
    <row r="158390" x14ac:dyDescent="0.25"/>
    <row r="158391" x14ac:dyDescent="0.25"/>
    <row r="158392" x14ac:dyDescent="0.25"/>
    <row r="158393" x14ac:dyDescent="0.25"/>
    <row r="158394" x14ac:dyDescent="0.25"/>
    <row r="158395" x14ac:dyDescent="0.25"/>
    <row r="158396" x14ac:dyDescent="0.25"/>
    <row r="158397" x14ac:dyDescent="0.25"/>
    <row r="158398" x14ac:dyDescent="0.25"/>
    <row r="158399" x14ac:dyDescent="0.25"/>
    <row r="158400" x14ac:dyDescent="0.25"/>
    <row r="158401" x14ac:dyDescent="0.25"/>
    <row r="158402" x14ac:dyDescent="0.25"/>
    <row r="158403" x14ac:dyDescent="0.25"/>
    <row r="158404" x14ac:dyDescent="0.25"/>
    <row r="158405" x14ac:dyDescent="0.25"/>
    <row r="158406" x14ac:dyDescent="0.25"/>
    <row r="158407" x14ac:dyDescent="0.25"/>
    <row r="158408" x14ac:dyDescent="0.25"/>
    <row r="158409" x14ac:dyDescent="0.25"/>
    <row r="158410" x14ac:dyDescent="0.25"/>
    <row r="158411" x14ac:dyDescent="0.25"/>
    <row r="158412" x14ac:dyDescent="0.25"/>
    <row r="158413" x14ac:dyDescent="0.25"/>
    <row r="158414" x14ac:dyDescent="0.25"/>
    <row r="158415" x14ac:dyDescent="0.25"/>
    <row r="158416" x14ac:dyDescent="0.25"/>
    <row r="158417" x14ac:dyDescent="0.25"/>
    <row r="158418" x14ac:dyDescent="0.25"/>
    <row r="158419" x14ac:dyDescent="0.25"/>
    <row r="158420" x14ac:dyDescent="0.25"/>
    <row r="158421" x14ac:dyDescent="0.25"/>
    <row r="158422" x14ac:dyDescent="0.25"/>
    <row r="158423" x14ac:dyDescent="0.25"/>
    <row r="158424" x14ac:dyDescent="0.25"/>
    <row r="158425" x14ac:dyDescent="0.25"/>
    <row r="158426" x14ac:dyDescent="0.25"/>
    <row r="158427" x14ac:dyDescent="0.25"/>
    <row r="158428" x14ac:dyDescent="0.25"/>
    <row r="158429" x14ac:dyDescent="0.25"/>
    <row r="158430" x14ac:dyDescent="0.25"/>
    <row r="158431" x14ac:dyDescent="0.25"/>
    <row r="158432" x14ac:dyDescent="0.25"/>
    <row r="158433" x14ac:dyDescent="0.25"/>
    <row r="158434" x14ac:dyDescent="0.25"/>
    <row r="158435" x14ac:dyDescent="0.25"/>
    <row r="158436" x14ac:dyDescent="0.25"/>
    <row r="158437" x14ac:dyDescent="0.25"/>
    <row r="158438" x14ac:dyDescent="0.25"/>
    <row r="158439" x14ac:dyDescent="0.25"/>
    <row r="158440" x14ac:dyDescent="0.25"/>
    <row r="158441" x14ac:dyDescent="0.25"/>
    <row r="158442" x14ac:dyDescent="0.25"/>
    <row r="158443" x14ac:dyDescent="0.25"/>
    <row r="158444" x14ac:dyDescent="0.25"/>
    <row r="158445" x14ac:dyDescent="0.25"/>
    <row r="158446" x14ac:dyDescent="0.25"/>
    <row r="158447" x14ac:dyDescent="0.25"/>
    <row r="158448" x14ac:dyDescent="0.25"/>
    <row r="158449" x14ac:dyDescent="0.25"/>
    <row r="158450" x14ac:dyDescent="0.25"/>
    <row r="158451" x14ac:dyDescent="0.25"/>
    <row r="158452" x14ac:dyDescent="0.25"/>
    <row r="158453" x14ac:dyDescent="0.25"/>
    <row r="158454" x14ac:dyDescent="0.25"/>
    <row r="158455" x14ac:dyDescent="0.25"/>
    <row r="158456" x14ac:dyDescent="0.25"/>
    <row r="158457" x14ac:dyDescent="0.25"/>
    <row r="158458" x14ac:dyDescent="0.25"/>
    <row r="158459" x14ac:dyDescent="0.25"/>
    <row r="158460" x14ac:dyDescent="0.25"/>
    <row r="158461" x14ac:dyDescent="0.25"/>
    <row r="158462" x14ac:dyDescent="0.25"/>
    <row r="158463" x14ac:dyDescent="0.25"/>
    <row r="158464" x14ac:dyDescent="0.25"/>
    <row r="158465" x14ac:dyDescent="0.25"/>
    <row r="158466" x14ac:dyDescent="0.25"/>
    <row r="158467" x14ac:dyDescent="0.25"/>
    <row r="158468" x14ac:dyDescent="0.25"/>
    <row r="158469" x14ac:dyDescent="0.25"/>
    <row r="158470" x14ac:dyDescent="0.25"/>
    <row r="158471" x14ac:dyDescent="0.25"/>
    <row r="158472" x14ac:dyDescent="0.25"/>
    <row r="158473" x14ac:dyDescent="0.25"/>
    <row r="158474" x14ac:dyDescent="0.25"/>
    <row r="158475" x14ac:dyDescent="0.25"/>
    <row r="158476" x14ac:dyDescent="0.25"/>
    <row r="158477" x14ac:dyDescent="0.25"/>
    <row r="158478" x14ac:dyDescent="0.25"/>
    <row r="158479" x14ac:dyDescent="0.25"/>
    <row r="158480" x14ac:dyDescent="0.25"/>
    <row r="158481" x14ac:dyDescent="0.25"/>
    <row r="158482" x14ac:dyDescent="0.25"/>
    <row r="158483" x14ac:dyDescent="0.25"/>
    <row r="158484" x14ac:dyDescent="0.25"/>
    <row r="158485" x14ac:dyDescent="0.25"/>
    <row r="158486" x14ac:dyDescent="0.25"/>
    <row r="158487" x14ac:dyDescent="0.25"/>
    <row r="158488" x14ac:dyDescent="0.25"/>
    <row r="158489" x14ac:dyDescent="0.25"/>
    <row r="158490" x14ac:dyDescent="0.25"/>
    <row r="158491" x14ac:dyDescent="0.25"/>
    <row r="158492" x14ac:dyDescent="0.25"/>
    <row r="158493" x14ac:dyDescent="0.25"/>
    <row r="158494" x14ac:dyDescent="0.25"/>
    <row r="158495" x14ac:dyDescent="0.25"/>
    <row r="158496" x14ac:dyDescent="0.25"/>
    <row r="158497" x14ac:dyDescent="0.25"/>
    <row r="158498" x14ac:dyDescent="0.25"/>
    <row r="158499" x14ac:dyDescent="0.25"/>
    <row r="158500" x14ac:dyDescent="0.25"/>
    <row r="158501" x14ac:dyDescent="0.25"/>
    <row r="158502" x14ac:dyDescent="0.25"/>
    <row r="158503" x14ac:dyDescent="0.25"/>
    <row r="158504" x14ac:dyDescent="0.25"/>
    <row r="158505" x14ac:dyDescent="0.25"/>
    <row r="158506" x14ac:dyDescent="0.25"/>
    <row r="158507" x14ac:dyDescent="0.25"/>
    <row r="158508" x14ac:dyDescent="0.25"/>
    <row r="158509" x14ac:dyDescent="0.25"/>
    <row r="158510" x14ac:dyDescent="0.25"/>
    <row r="158511" x14ac:dyDescent="0.25"/>
    <row r="158512" x14ac:dyDescent="0.25"/>
    <row r="158513" x14ac:dyDescent="0.25"/>
    <row r="158514" x14ac:dyDescent="0.25"/>
    <row r="158515" x14ac:dyDescent="0.25"/>
    <row r="158516" x14ac:dyDescent="0.25"/>
    <row r="158517" x14ac:dyDescent="0.25"/>
    <row r="158518" x14ac:dyDescent="0.25"/>
    <row r="158519" x14ac:dyDescent="0.25"/>
    <row r="158520" x14ac:dyDescent="0.25"/>
    <row r="158521" x14ac:dyDescent="0.25"/>
    <row r="158522" x14ac:dyDescent="0.25"/>
    <row r="158523" x14ac:dyDescent="0.25"/>
    <row r="158524" x14ac:dyDescent="0.25"/>
    <row r="158525" x14ac:dyDescent="0.25"/>
    <row r="158526" x14ac:dyDescent="0.25"/>
    <row r="158527" x14ac:dyDescent="0.25"/>
    <row r="158528" x14ac:dyDescent="0.25"/>
    <row r="158529" x14ac:dyDescent="0.25"/>
    <row r="158530" x14ac:dyDescent="0.25"/>
    <row r="158531" x14ac:dyDescent="0.25"/>
    <row r="158532" x14ac:dyDescent="0.25"/>
    <row r="158533" x14ac:dyDescent="0.25"/>
    <row r="158534" x14ac:dyDescent="0.25"/>
    <row r="158535" x14ac:dyDescent="0.25"/>
    <row r="158536" x14ac:dyDescent="0.25"/>
    <row r="158537" x14ac:dyDescent="0.25"/>
    <row r="158538" x14ac:dyDescent="0.25"/>
    <row r="158539" x14ac:dyDescent="0.25"/>
    <row r="158540" x14ac:dyDescent="0.25"/>
    <row r="158541" x14ac:dyDescent="0.25"/>
    <row r="158542" x14ac:dyDescent="0.25"/>
    <row r="158543" x14ac:dyDescent="0.25"/>
    <row r="158544" x14ac:dyDescent="0.25"/>
    <row r="158545" x14ac:dyDescent="0.25"/>
    <row r="158546" x14ac:dyDescent="0.25"/>
    <row r="158547" x14ac:dyDescent="0.25"/>
    <row r="158548" x14ac:dyDescent="0.25"/>
    <row r="158549" x14ac:dyDescent="0.25"/>
    <row r="158550" x14ac:dyDescent="0.25"/>
    <row r="158551" x14ac:dyDescent="0.25"/>
    <row r="158552" x14ac:dyDescent="0.25"/>
    <row r="158553" x14ac:dyDescent="0.25"/>
    <row r="158554" x14ac:dyDescent="0.25"/>
    <row r="158555" x14ac:dyDescent="0.25"/>
    <row r="158556" x14ac:dyDescent="0.25"/>
    <row r="158557" x14ac:dyDescent="0.25"/>
    <row r="158558" x14ac:dyDescent="0.25"/>
    <row r="158559" x14ac:dyDescent="0.25"/>
    <row r="158560" x14ac:dyDescent="0.25"/>
    <row r="158561" x14ac:dyDescent="0.25"/>
    <row r="158562" x14ac:dyDescent="0.25"/>
    <row r="158563" x14ac:dyDescent="0.25"/>
    <row r="158564" x14ac:dyDescent="0.25"/>
    <row r="158565" x14ac:dyDescent="0.25"/>
    <row r="158566" x14ac:dyDescent="0.25"/>
    <row r="158567" x14ac:dyDescent="0.25"/>
    <row r="158568" x14ac:dyDescent="0.25"/>
    <row r="158569" x14ac:dyDescent="0.25"/>
    <row r="158570" x14ac:dyDescent="0.25"/>
    <row r="158571" x14ac:dyDescent="0.25"/>
    <row r="158572" x14ac:dyDescent="0.25"/>
    <row r="158573" x14ac:dyDescent="0.25"/>
    <row r="158574" x14ac:dyDescent="0.25"/>
    <row r="158575" x14ac:dyDescent="0.25"/>
    <row r="158576" x14ac:dyDescent="0.25"/>
    <row r="158577" x14ac:dyDescent="0.25"/>
    <row r="158578" x14ac:dyDescent="0.25"/>
    <row r="158579" x14ac:dyDescent="0.25"/>
    <row r="158580" x14ac:dyDescent="0.25"/>
    <row r="158581" x14ac:dyDescent="0.25"/>
    <row r="158582" x14ac:dyDescent="0.25"/>
    <row r="158583" x14ac:dyDescent="0.25"/>
    <row r="158584" x14ac:dyDescent="0.25"/>
    <row r="158585" x14ac:dyDescent="0.25"/>
    <row r="158586" x14ac:dyDescent="0.25"/>
    <row r="158587" x14ac:dyDescent="0.25"/>
    <row r="158588" x14ac:dyDescent="0.25"/>
    <row r="158589" x14ac:dyDescent="0.25"/>
    <row r="158590" x14ac:dyDescent="0.25"/>
    <row r="158591" x14ac:dyDescent="0.25"/>
    <row r="158592" x14ac:dyDescent="0.25"/>
    <row r="158593" x14ac:dyDescent="0.25"/>
    <row r="158594" x14ac:dyDescent="0.25"/>
    <row r="158595" x14ac:dyDescent="0.25"/>
    <row r="158596" x14ac:dyDescent="0.25"/>
    <row r="158597" x14ac:dyDescent="0.25"/>
    <row r="158598" x14ac:dyDescent="0.25"/>
    <row r="158599" x14ac:dyDescent="0.25"/>
    <row r="158600" x14ac:dyDescent="0.25"/>
    <row r="158601" x14ac:dyDescent="0.25"/>
    <row r="158602" x14ac:dyDescent="0.25"/>
    <row r="158603" x14ac:dyDescent="0.25"/>
    <row r="158604" x14ac:dyDescent="0.25"/>
    <row r="158605" x14ac:dyDescent="0.25"/>
    <row r="158606" x14ac:dyDescent="0.25"/>
    <row r="158607" x14ac:dyDescent="0.25"/>
    <row r="158608" x14ac:dyDescent="0.25"/>
    <row r="158609" x14ac:dyDescent="0.25"/>
    <row r="158610" x14ac:dyDescent="0.25"/>
    <row r="158611" x14ac:dyDescent="0.25"/>
    <row r="158612" x14ac:dyDescent="0.25"/>
    <row r="158613" x14ac:dyDescent="0.25"/>
    <row r="158614" x14ac:dyDescent="0.25"/>
    <row r="158615" x14ac:dyDescent="0.25"/>
    <row r="158616" x14ac:dyDescent="0.25"/>
    <row r="158617" x14ac:dyDescent="0.25"/>
    <row r="158618" x14ac:dyDescent="0.25"/>
    <row r="158619" x14ac:dyDescent="0.25"/>
    <row r="158620" x14ac:dyDescent="0.25"/>
    <row r="158621" x14ac:dyDescent="0.25"/>
    <row r="158622" x14ac:dyDescent="0.25"/>
    <row r="158623" x14ac:dyDescent="0.25"/>
    <row r="158624" x14ac:dyDescent="0.25"/>
    <row r="158625" x14ac:dyDescent="0.25"/>
    <row r="158626" x14ac:dyDescent="0.25"/>
    <row r="158627" x14ac:dyDescent="0.25"/>
    <row r="158628" x14ac:dyDescent="0.25"/>
    <row r="158629" x14ac:dyDescent="0.25"/>
    <row r="158630" x14ac:dyDescent="0.25"/>
    <row r="158631" x14ac:dyDescent="0.25"/>
    <row r="158632" x14ac:dyDescent="0.25"/>
    <row r="158633" x14ac:dyDescent="0.25"/>
    <row r="158634" x14ac:dyDescent="0.25"/>
    <row r="158635" x14ac:dyDescent="0.25"/>
    <row r="158636" x14ac:dyDescent="0.25"/>
    <row r="158637" x14ac:dyDescent="0.25"/>
    <row r="158638" x14ac:dyDescent="0.25"/>
    <row r="158639" x14ac:dyDescent="0.25"/>
    <row r="158640" x14ac:dyDescent="0.25"/>
    <row r="158641" x14ac:dyDescent="0.25"/>
    <row r="158642" x14ac:dyDescent="0.25"/>
    <row r="158643" x14ac:dyDescent="0.25"/>
    <row r="158644" x14ac:dyDescent="0.25"/>
    <row r="158645" x14ac:dyDescent="0.25"/>
    <row r="158646" x14ac:dyDescent="0.25"/>
    <row r="158647" x14ac:dyDescent="0.25"/>
    <row r="158648" x14ac:dyDescent="0.25"/>
    <row r="158649" x14ac:dyDescent="0.25"/>
    <row r="158650" x14ac:dyDescent="0.25"/>
    <row r="158651" x14ac:dyDescent="0.25"/>
    <row r="158652" x14ac:dyDescent="0.25"/>
    <row r="158653" x14ac:dyDescent="0.25"/>
    <row r="158654" x14ac:dyDescent="0.25"/>
    <row r="158655" x14ac:dyDescent="0.25"/>
    <row r="158656" x14ac:dyDescent="0.25"/>
    <row r="158657" x14ac:dyDescent="0.25"/>
    <row r="158658" x14ac:dyDescent="0.25"/>
    <row r="158659" x14ac:dyDescent="0.25"/>
    <row r="158660" x14ac:dyDescent="0.25"/>
    <row r="158661" x14ac:dyDescent="0.25"/>
    <row r="158662" x14ac:dyDescent="0.25"/>
    <row r="158663" x14ac:dyDescent="0.25"/>
    <row r="158664" x14ac:dyDescent="0.25"/>
    <row r="158665" x14ac:dyDescent="0.25"/>
    <row r="158666" x14ac:dyDescent="0.25"/>
    <row r="158667" x14ac:dyDescent="0.25"/>
    <row r="158668" x14ac:dyDescent="0.25"/>
    <row r="158669" x14ac:dyDescent="0.25"/>
    <row r="158670" x14ac:dyDescent="0.25"/>
    <row r="158671" x14ac:dyDescent="0.25"/>
    <row r="158672" x14ac:dyDescent="0.25"/>
    <row r="158673" x14ac:dyDescent="0.25"/>
    <row r="158674" x14ac:dyDescent="0.25"/>
    <row r="158675" x14ac:dyDescent="0.25"/>
    <row r="158676" x14ac:dyDescent="0.25"/>
    <row r="158677" x14ac:dyDescent="0.25"/>
    <row r="158678" x14ac:dyDescent="0.25"/>
    <row r="158679" x14ac:dyDescent="0.25"/>
    <row r="158680" x14ac:dyDescent="0.25"/>
    <row r="158681" x14ac:dyDescent="0.25"/>
    <row r="158682" x14ac:dyDescent="0.25"/>
    <row r="158683" x14ac:dyDescent="0.25"/>
    <row r="158684" x14ac:dyDescent="0.25"/>
    <row r="158685" x14ac:dyDescent="0.25"/>
    <row r="158686" x14ac:dyDescent="0.25"/>
    <row r="158687" x14ac:dyDescent="0.25"/>
    <row r="158688" x14ac:dyDescent="0.25"/>
    <row r="158689" x14ac:dyDescent="0.25"/>
    <row r="158690" x14ac:dyDescent="0.25"/>
    <row r="158691" x14ac:dyDescent="0.25"/>
    <row r="158692" x14ac:dyDescent="0.25"/>
    <row r="158693" x14ac:dyDescent="0.25"/>
    <row r="158694" x14ac:dyDescent="0.25"/>
    <row r="158695" x14ac:dyDescent="0.25"/>
    <row r="158696" x14ac:dyDescent="0.25"/>
    <row r="158697" x14ac:dyDescent="0.25"/>
    <row r="158698" x14ac:dyDescent="0.25"/>
    <row r="158699" x14ac:dyDescent="0.25"/>
    <row r="158700" x14ac:dyDescent="0.25"/>
    <row r="158701" x14ac:dyDescent="0.25"/>
    <row r="158702" x14ac:dyDescent="0.25"/>
    <row r="158703" x14ac:dyDescent="0.25"/>
    <row r="158704" x14ac:dyDescent="0.25"/>
    <row r="158705" x14ac:dyDescent="0.25"/>
    <row r="158706" x14ac:dyDescent="0.25"/>
    <row r="158707" x14ac:dyDescent="0.25"/>
    <row r="158708" x14ac:dyDescent="0.25"/>
    <row r="158709" x14ac:dyDescent="0.25"/>
    <row r="158710" x14ac:dyDescent="0.25"/>
    <row r="158711" x14ac:dyDescent="0.25"/>
    <row r="158712" x14ac:dyDescent="0.25"/>
    <row r="158713" x14ac:dyDescent="0.25"/>
    <row r="158714" x14ac:dyDescent="0.25"/>
    <row r="158715" x14ac:dyDescent="0.25"/>
    <row r="158716" x14ac:dyDescent="0.25"/>
    <row r="158717" x14ac:dyDescent="0.25"/>
    <row r="158718" x14ac:dyDescent="0.25"/>
    <row r="158719" x14ac:dyDescent="0.25"/>
    <row r="158720" x14ac:dyDescent="0.25"/>
    <row r="158721" x14ac:dyDescent="0.25"/>
    <row r="158722" x14ac:dyDescent="0.25"/>
    <row r="158723" x14ac:dyDescent="0.25"/>
    <row r="158724" x14ac:dyDescent="0.25"/>
    <row r="158725" x14ac:dyDescent="0.25"/>
    <row r="158726" x14ac:dyDescent="0.25"/>
    <row r="158727" x14ac:dyDescent="0.25"/>
    <row r="158728" x14ac:dyDescent="0.25"/>
    <row r="158729" x14ac:dyDescent="0.25"/>
    <row r="158730" x14ac:dyDescent="0.25"/>
    <row r="158731" x14ac:dyDescent="0.25"/>
    <row r="158732" x14ac:dyDescent="0.25"/>
    <row r="158733" x14ac:dyDescent="0.25"/>
    <row r="158734" x14ac:dyDescent="0.25"/>
    <row r="158735" x14ac:dyDescent="0.25"/>
    <row r="158736" x14ac:dyDescent="0.25"/>
    <row r="158737" x14ac:dyDescent="0.25"/>
    <row r="158738" x14ac:dyDescent="0.25"/>
    <row r="158739" x14ac:dyDescent="0.25"/>
    <row r="158740" x14ac:dyDescent="0.25"/>
    <row r="158741" x14ac:dyDescent="0.25"/>
    <row r="158742" x14ac:dyDescent="0.25"/>
    <row r="158743" x14ac:dyDescent="0.25"/>
    <row r="158744" x14ac:dyDescent="0.25"/>
    <row r="158745" x14ac:dyDescent="0.25"/>
    <row r="158746" x14ac:dyDescent="0.25"/>
    <row r="158747" x14ac:dyDescent="0.25"/>
    <row r="158748" x14ac:dyDescent="0.25"/>
    <row r="158749" x14ac:dyDescent="0.25"/>
    <row r="158750" x14ac:dyDescent="0.25"/>
    <row r="158751" x14ac:dyDescent="0.25"/>
    <row r="158752" x14ac:dyDescent="0.25"/>
    <row r="158753" x14ac:dyDescent="0.25"/>
    <row r="158754" x14ac:dyDescent="0.25"/>
    <row r="158755" x14ac:dyDescent="0.25"/>
    <row r="158756" x14ac:dyDescent="0.25"/>
    <row r="158757" x14ac:dyDescent="0.25"/>
    <row r="158758" x14ac:dyDescent="0.25"/>
    <row r="158759" x14ac:dyDescent="0.25"/>
    <row r="158760" x14ac:dyDescent="0.25"/>
    <row r="158761" x14ac:dyDescent="0.25"/>
    <row r="158762" x14ac:dyDescent="0.25"/>
    <row r="158763" x14ac:dyDescent="0.25"/>
    <row r="158764" x14ac:dyDescent="0.25"/>
    <row r="158765" x14ac:dyDescent="0.25"/>
    <row r="158766" x14ac:dyDescent="0.25"/>
    <row r="158767" x14ac:dyDescent="0.25"/>
    <row r="158768" x14ac:dyDescent="0.25"/>
    <row r="158769" x14ac:dyDescent="0.25"/>
    <row r="158770" x14ac:dyDescent="0.25"/>
    <row r="158771" x14ac:dyDescent="0.25"/>
    <row r="158772" x14ac:dyDescent="0.25"/>
    <row r="158773" x14ac:dyDescent="0.25"/>
    <row r="158774" x14ac:dyDescent="0.25"/>
    <row r="158775" x14ac:dyDescent="0.25"/>
    <row r="158776" x14ac:dyDescent="0.25"/>
    <row r="158777" x14ac:dyDescent="0.25"/>
    <row r="158778" x14ac:dyDescent="0.25"/>
    <row r="158779" x14ac:dyDescent="0.25"/>
    <row r="158780" x14ac:dyDescent="0.25"/>
    <row r="158781" x14ac:dyDescent="0.25"/>
    <row r="158782" x14ac:dyDescent="0.25"/>
    <row r="158783" x14ac:dyDescent="0.25"/>
    <row r="158784" x14ac:dyDescent="0.25"/>
    <row r="158785" x14ac:dyDescent="0.25"/>
    <row r="158786" x14ac:dyDescent="0.25"/>
    <row r="158787" x14ac:dyDescent="0.25"/>
    <row r="158788" x14ac:dyDescent="0.25"/>
    <row r="158789" x14ac:dyDescent="0.25"/>
    <row r="158790" x14ac:dyDescent="0.25"/>
    <row r="158791" x14ac:dyDescent="0.25"/>
    <row r="158792" x14ac:dyDescent="0.25"/>
    <row r="158793" x14ac:dyDescent="0.25"/>
    <row r="158794" x14ac:dyDescent="0.25"/>
    <row r="158795" x14ac:dyDescent="0.25"/>
    <row r="158796" x14ac:dyDescent="0.25"/>
    <row r="158797" x14ac:dyDescent="0.25"/>
    <row r="158798" x14ac:dyDescent="0.25"/>
    <row r="158799" x14ac:dyDescent="0.25"/>
    <row r="158800" x14ac:dyDescent="0.25"/>
    <row r="158801" x14ac:dyDescent="0.25"/>
    <row r="158802" x14ac:dyDescent="0.25"/>
    <row r="158803" x14ac:dyDescent="0.25"/>
    <row r="158804" x14ac:dyDescent="0.25"/>
    <row r="158805" x14ac:dyDescent="0.25"/>
    <row r="158806" x14ac:dyDescent="0.25"/>
    <row r="158807" x14ac:dyDescent="0.25"/>
    <row r="158808" x14ac:dyDescent="0.25"/>
    <row r="158809" x14ac:dyDescent="0.25"/>
    <row r="158810" x14ac:dyDescent="0.25"/>
    <row r="158811" x14ac:dyDescent="0.25"/>
    <row r="158812" x14ac:dyDescent="0.25"/>
    <row r="158813" x14ac:dyDescent="0.25"/>
    <row r="158814" x14ac:dyDescent="0.25"/>
    <row r="158815" x14ac:dyDescent="0.25"/>
    <row r="158816" x14ac:dyDescent="0.25"/>
    <row r="158817" x14ac:dyDescent="0.25"/>
    <row r="158818" x14ac:dyDescent="0.25"/>
    <row r="158819" x14ac:dyDescent="0.25"/>
    <row r="158820" x14ac:dyDescent="0.25"/>
    <row r="158821" x14ac:dyDescent="0.25"/>
    <row r="158822" x14ac:dyDescent="0.25"/>
    <row r="158823" x14ac:dyDescent="0.25"/>
    <row r="158824" x14ac:dyDescent="0.25"/>
    <row r="158825" x14ac:dyDescent="0.25"/>
    <row r="158826" x14ac:dyDescent="0.25"/>
    <row r="158827" x14ac:dyDescent="0.25"/>
    <row r="158828" x14ac:dyDescent="0.25"/>
    <row r="158829" x14ac:dyDescent="0.25"/>
    <row r="158830" x14ac:dyDescent="0.25"/>
    <row r="158831" x14ac:dyDescent="0.25"/>
    <row r="158832" x14ac:dyDescent="0.25"/>
    <row r="158833" x14ac:dyDescent="0.25"/>
    <row r="158834" x14ac:dyDescent="0.25"/>
    <row r="158835" x14ac:dyDescent="0.25"/>
    <row r="158836" x14ac:dyDescent="0.25"/>
    <row r="158837" x14ac:dyDescent="0.25"/>
    <row r="158838" x14ac:dyDescent="0.25"/>
    <row r="158839" x14ac:dyDescent="0.25"/>
    <row r="158840" x14ac:dyDescent="0.25"/>
    <row r="158841" x14ac:dyDescent="0.25"/>
    <row r="158842" x14ac:dyDescent="0.25"/>
    <row r="158843" x14ac:dyDescent="0.25"/>
    <row r="158844" x14ac:dyDescent="0.25"/>
    <row r="158845" x14ac:dyDescent="0.25"/>
    <row r="158846" x14ac:dyDescent="0.25"/>
    <row r="158847" x14ac:dyDescent="0.25"/>
    <row r="158848" x14ac:dyDescent="0.25"/>
    <row r="158849" x14ac:dyDescent="0.25"/>
    <row r="158850" x14ac:dyDescent="0.25"/>
    <row r="158851" x14ac:dyDescent="0.25"/>
    <row r="158852" x14ac:dyDescent="0.25"/>
    <row r="158853" x14ac:dyDescent="0.25"/>
    <row r="158854" x14ac:dyDescent="0.25"/>
    <row r="158855" x14ac:dyDescent="0.25"/>
    <row r="158856" x14ac:dyDescent="0.25"/>
    <row r="158857" x14ac:dyDescent="0.25"/>
    <row r="158858" x14ac:dyDescent="0.25"/>
    <row r="158859" x14ac:dyDescent="0.25"/>
    <row r="158860" x14ac:dyDescent="0.25"/>
    <row r="158861" x14ac:dyDescent="0.25"/>
    <row r="158862" x14ac:dyDescent="0.25"/>
    <row r="158863" x14ac:dyDescent="0.25"/>
    <row r="158864" x14ac:dyDescent="0.25"/>
    <row r="158865" x14ac:dyDescent="0.25"/>
    <row r="158866" x14ac:dyDescent="0.25"/>
    <row r="158867" x14ac:dyDescent="0.25"/>
    <row r="158868" x14ac:dyDescent="0.25"/>
    <row r="158869" x14ac:dyDescent="0.25"/>
    <row r="158870" x14ac:dyDescent="0.25"/>
    <row r="158871" x14ac:dyDescent="0.25"/>
    <row r="158872" x14ac:dyDescent="0.25"/>
    <row r="158873" x14ac:dyDescent="0.25"/>
    <row r="158874" x14ac:dyDescent="0.25"/>
    <row r="158875" x14ac:dyDescent="0.25"/>
    <row r="158876" x14ac:dyDescent="0.25"/>
    <row r="158877" x14ac:dyDescent="0.25"/>
    <row r="158878" x14ac:dyDescent="0.25"/>
    <row r="158879" x14ac:dyDescent="0.25"/>
    <row r="158880" x14ac:dyDescent="0.25"/>
    <row r="158881" x14ac:dyDescent="0.25"/>
    <row r="158882" x14ac:dyDescent="0.25"/>
    <row r="158883" x14ac:dyDescent="0.25"/>
    <row r="158884" x14ac:dyDescent="0.25"/>
    <row r="158885" x14ac:dyDescent="0.25"/>
    <row r="158886" x14ac:dyDescent="0.25"/>
    <row r="158887" x14ac:dyDescent="0.25"/>
    <row r="158888" x14ac:dyDescent="0.25"/>
    <row r="158889" x14ac:dyDescent="0.25"/>
    <row r="158890" x14ac:dyDescent="0.25"/>
    <row r="158891" x14ac:dyDescent="0.25"/>
    <row r="158892" x14ac:dyDescent="0.25"/>
    <row r="158893" x14ac:dyDescent="0.25"/>
    <row r="158894" x14ac:dyDescent="0.25"/>
    <row r="158895" x14ac:dyDescent="0.25"/>
    <row r="158896" x14ac:dyDescent="0.25"/>
    <row r="158897" x14ac:dyDescent="0.25"/>
    <row r="158898" x14ac:dyDescent="0.25"/>
    <row r="158899" x14ac:dyDescent="0.25"/>
    <row r="158900" x14ac:dyDescent="0.25"/>
    <row r="158901" x14ac:dyDescent="0.25"/>
    <row r="158902" x14ac:dyDescent="0.25"/>
    <row r="158903" x14ac:dyDescent="0.25"/>
    <row r="158904" x14ac:dyDescent="0.25"/>
    <row r="158905" x14ac:dyDescent="0.25"/>
    <row r="158906" x14ac:dyDescent="0.25"/>
    <row r="158907" x14ac:dyDescent="0.25"/>
    <row r="158908" x14ac:dyDescent="0.25"/>
    <row r="158909" x14ac:dyDescent="0.25"/>
    <row r="158910" x14ac:dyDescent="0.25"/>
    <row r="158911" x14ac:dyDescent="0.25"/>
    <row r="158912" x14ac:dyDescent="0.25"/>
    <row r="158913" x14ac:dyDescent="0.25"/>
    <row r="158914" x14ac:dyDescent="0.25"/>
    <row r="158915" x14ac:dyDescent="0.25"/>
    <row r="158916" x14ac:dyDescent="0.25"/>
    <row r="158917" x14ac:dyDescent="0.25"/>
    <row r="158918" x14ac:dyDescent="0.25"/>
    <row r="158919" x14ac:dyDescent="0.25"/>
    <row r="158920" x14ac:dyDescent="0.25"/>
    <row r="158921" x14ac:dyDescent="0.25"/>
    <row r="158922" x14ac:dyDescent="0.25"/>
    <row r="158923" x14ac:dyDescent="0.25"/>
    <row r="158924" x14ac:dyDescent="0.25"/>
    <row r="158925" x14ac:dyDescent="0.25"/>
    <row r="158926" x14ac:dyDescent="0.25"/>
    <row r="158927" x14ac:dyDescent="0.25"/>
    <row r="158928" x14ac:dyDescent="0.25"/>
    <row r="158929" x14ac:dyDescent="0.25"/>
    <row r="158930" x14ac:dyDescent="0.25"/>
    <row r="158931" x14ac:dyDescent="0.25"/>
    <row r="158932" x14ac:dyDescent="0.25"/>
    <row r="158933" x14ac:dyDescent="0.25"/>
    <row r="158934" x14ac:dyDescent="0.25"/>
    <row r="158935" x14ac:dyDescent="0.25"/>
    <row r="158936" x14ac:dyDescent="0.25"/>
    <row r="158937" x14ac:dyDescent="0.25"/>
    <row r="158938" x14ac:dyDescent="0.25"/>
    <row r="158939" x14ac:dyDescent="0.25"/>
    <row r="158940" x14ac:dyDescent="0.25"/>
    <row r="158941" x14ac:dyDescent="0.25"/>
    <row r="158942" x14ac:dyDescent="0.25"/>
    <row r="158943" x14ac:dyDescent="0.25"/>
    <row r="158944" x14ac:dyDescent="0.25"/>
    <row r="158945" x14ac:dyDescent="0.25"/>
    <row r="158946" x14ac:dyDescent="0.25"/>
    <row r="158947" x14ac:dyDescent="0.25"/>
    <row r="158948" x14ac:dyDescent="0.25"/>
    <row r="158949" x14ac:dyDescent="0.25"/>
    <row r="158950" x14ac:dyDescent="0.25"/>
    <row r="158951" x14ac:dyDescent="0.25"/>
    <row r="158952" x14ac:dyDescent="0.25"/>
    <row r="158953" x14ac:dyDescent="0.25"/>
    <row r="158954" x14ac:dyDescent="0.25"/>
    <row r="158955" x14ac:dyDescent="0.25"/>
    <row r="158956" x14ac:dyDescent="0.25"/>
    <row r="158957" x14ac:dyDescent="0.25"/>
    <row r="158958" x14ac:dyDescent="0.25"/>
    <row r="158959" x14ac:dyDescent="0.25"/>
    <row r="158960" x14ac:dyDescent="0.25"/>
    <row r="158961" x14ac:dyDescent="0.25"/>
    <row r="158962" x14ac:dyDescent="0.25"/>
    <row r="158963" x14ac:dyDescent="0.25"/>
    <row r="158964" x14ac:dyDescent="0.25"/>
    <row r="158965" x14ac:dyDescent="0.25"/>
    <row r="158966" x14ac:dyDescent="0.25"/>
    <row r="158967" x14ac:dyDescent="0.25"/>
    <row r="158968" x14ac:dyDescent="0.25"/>
    <row r="158969" x14ac:dyDescent="0.25"/>
    <row r="158970" x14ac:dyDescent="0.25"/>
    <row r="158971" x14ac:dyDescent="0.25"/>
    <row r="158972" x14ac:dyDescent="0.25"/>
    <row r="158973" x14ac:dyDescent="0.25"/>
    <row r="158974" x14ac:dyDescent="0.25"/>
    <row r="158975" x14ac:dyDescent="0.25"/>
    <row r="158976" x14ac:dyDescent="0.25"/>
    <row r="158977" x14ac:dyDescent="0.25"/>
    <row r="158978" x14ac:dyDescent="0.25"/>
    <row r="158979" x14ac:dyDescent="0.25"/>
    <row r="158980" x14ac:dyDescent="0.25"/>
    <row r="158981" x14ac:dyDescent="0.25"/>
    <row r="158982" x14ac:dyDescent="0.25"/>
    <row r="158983" x14ac:dyDescent="0.25"/>
    <row r="158984" x14ac:dyDescent="0.25"/>
    <row r="158985" x14ac:dyDescent="0.25"/>
    <row r="158986" x14ac:dyDescent="0.25"/>
    <row r="158987" x14ac:dyDescent="0.25"/>
    <row r="158988" x14ac:dyDescent="0.25"/>
    <row r="158989" x14ac:dyDescent="0.25"/>
    <row r="158990" x14ac:dyDescent="0.25"/>
    <row r="158991" x14ac:dyDescent="0.25"/>
    <row r="158992" x14ac:dyDescent="0.25"/>
    <row r="158993" x14ac:dyDescent="0.25"/>
    <row r="158994" x14ac:dyDescent="0.25"/>
    <row r="158995" x14ac:dyDescent="0.25"/>
    <row r="158996" x14ac:dyDescent="0.25"/>
    <row r="158997" x14ac:dyDescent="0.25"/>
    <row r="158998" x14ac:dyDescent="0.25"/>
    <row r="158999" x14ac:dyDescent="0.25"/>
    <row r="159000" x14ac:dyDescent="0.25"/>
    <row r="159001" x14ac:dyDescent="0.25"/>
    <row r="159002" x14ac:dyDescent="0.25"/>
    <row r="159003" x14ac:dyDescent="0.25"/>
    <row r="159004" x14ac:dyDescent="0.25"/>
    <row r="159005" x14ac:dyDescent="0.25"/>
    <row r="159006" x14ac:dyDescent="0.25"/>
    <row r="159007" x14ac:dyDescent="0.25"/>
    <row r="159008" x14ac:dyDescent="0.25"/>
    <row r="159009" x14ac:dyDescent="0.25"/>
    <row r="159010" x14ac:dyDescent="0.25"/>
    <row r="159011" x14ac:dyDescent="0.25"/>
    <row r="159012" x14ac:dyDescent="0.25"/>
    <row r="159013" x14ac:dyDescent="0.25"/>
    <row r="159014" x14ac:dyDescent="0.25"/>
    <row r="159015" x14ac:dyDescent="0.25"/>
    <row r="159016" x14ac:dyDescent="0.25"/>
    <row r="159017" x14ac:dyDescent="0.25"/>
    <row r="159018" x14ac:dyDescent="0.25"/>
    <row r="159019" x14ac:dyDescent="0.25"/>
    <row r="159020" x14ac:dyDescent="0.25"/>
    <row r="159021" x14ac:dyDescent="0.25"/>
    <row r="159022" x14ac:dyDescent="0.25"/>
    <row r="159023" x14ac:dyDescent="0.25"/>
    <row r="159024" x14ac:dyDescent="0.25"/>
    <row r="159025" x14ac:dyDescent="0.25"/>
    <row r="159026" x14ac:dyDescent="0.25"/>
    <row r="159027" x14ac:dyDescent="0.25"/>
    <row r="159028" x14ac:dyDescent="0.25"/>
    <row r="159029" x14ac:dyDescent="0.25"/>
    <row r="159030" x14ac:dyDescent="0.25"/>
    <row r="159031" x14ac:dyDescent="0.25"/>
    <row r="159032" x14ac:dyDescent="0.25"/>
    <row r="159033" x14ac:dyDescent="0.25"/>
    <row r="159034" x14ac:dyDescent="0.25"/>
    <row r="159035" x14ac:dyDescent="0.25"/>
    <row r="159036" x14ac:dyDescent="0.25"/>
    <row r="159037" x14ac:dyDescent="0.25"/>
    <row r="159038" x14ac:dyDescent="0.25"/>
    <row r="159039" x14ac:dyDescent="0.25"/>
    <row r="159040" x14ac:dyDescent="0.25"/>
    <row r="159041" x14ac:dyDescent="0.25"/>
    <row r="159042" x14ac:dyDescent="0.25"/>
    <row r="159043" x14ac:dyDescent="0.25"/>
    <row r="159044" x14ac:dyDescent="0.25"/>
    <row r="159045" x14ac:dyDescent="0.25"/>
    <row r="159046" x14ac:dyDescent="0.25"/>
    <row r="159047" x14ac:dyDescent="0.25"/>
    <row r="159048" x14ac:dyDescent="0.25"/>
    <row r="159049" x14ac:dyDescent="0.25"/>
    <row r="159050" x14ac:dyDescent="0.25"/>
    <row r="159051" x14ac:dyDescent="0.25"/>
    <row r="159052" x14ac:dyDescent="0.25"/>
    <row r="159053" x14ac:dyDescent="0.25"/>
    <row r="159054" x14ac:dyDescent="0.25"/>
    <row r="159055" x14ac:dyDescent="0.25"/>
    <row r="159056" x14ac:dyDescent="0.25"/>
    <row r="159057" x14ac:dyDescent="0.25"/>
    <row r="159058" x14ac:dyDescent="0.25"/>
    <row r="159059" x14ac:dyDescent="0.25"/>
    <row r="159060" x14ac:dyDescent="0.25"/>
    <row r="159061" x14ac:dyDescent="0.25"/>
    <row r="159062" x14ac:dyDescent="0.25"/>
    <row r="159063" x14ac:dyDescent="0.25"/>
    <row r="159064" x14ac:dyDescent="0.25"/>
    <row r="159065" x14ac:dyDescent="0.25"/>
    <row r="159066" x14ac:dyDescent="0.25"/>
    <row r="159067" x14ac:dyDescent="0.25"/>
    <row r="159068" x14ac:dyDescent="0.25"/>
    <row r="159069" x14ac:dyDescent="0.25"/>
    <row r="159070" x14ac:dyDescent="0.25"/>
    <row r="159071" x14ac:dyDescent="0.25"/>
    <row r="159072" x14ac:dyDescent="0.25"/>
    <row r="159073" x14ac:dyDescent="0.25"/>
    <row r="159074" x14ac:dyDescent="0.25"/>
    <row r="159075" x14ac:dyDescent="0.25"/>
    <row r="159076" x14ac:dyDescent="0.25"/>
    <row r="159077" x14ac:dyDescent="0.25"/>
    <row r="159078" x14ac:dyDescent="0.25"/>
    <row r="159079" x14ac:dyDescent="0.25"/>
    <row r="159080" x14ac:dyDescent="0.25"/>
    <row r="159081" x14ac:dyDescent="0.25"/>
    <row r="159082" x14ac:dyDescent="0.25"/>
    <row r="159083" x14ac:dyDescent="0.25"/>
    <row r="159084" x14ac:dyDescent="0.25"/>
    <row r="159085" x14ac:dyDescent="0.25"/>
    <row r="159086" x14ac:dyDescent="0.25"/>
    <row r="159087" x14ac:dyDescent="0.25"/>
    <row r="159088" x14ac:dyDescent="0.25"/>
    <row r="159089" x14ac:dyDescent="0.25"/>
    <row r="159090" x14ac:dyDescent="0.25"/>
    <row r="159091" x14ac:dyDescent="0.25"/>
    <row r="159092" x14ac:dyDescent="0.25"/>
    <row r="159093" x14ac:dyDescent="0.25"/>
    <row r="159094" x14ac:dyDescent="0.25"/>
    <row r="159095" x14ac:dyDescent="0.25"/>
    <row r="159096" x14ac:dyDescent="0.25"/>
    <row r="159097" x14ac:dyDescent="0.25"/>
    <row r="159098" x14ac:dyDescent="0.25"/>
    <row r="159099" x14ac:dyDescent="0.25"/>
    <row r="159100" x14ac:dyDescent="0.25"/>
    <row r="159101" x14ac:dyDescent="0.25"/>
    <row r="159102" x14ac:dyDescent="0.25"/>
    <row r="159103" x14ac:dyDescent="0.25"/>
    <row r="159104" x14ac:dyDescent="0.25"/>
    <row r="159105" x14ac:dyDescent="0.25"/>
    <row r="159106" x14ac:dyDescent="0.25"/>
    <row r="159107" x14ac:dyDescent="0.25"/>
    <row r="159108" x14ac:dyDescent="0.25"/>
    <row r="159109" x14ac:dyDescent="0.25"/>
    <row r="159110" x14ac:dyDescent="0.25"/>
    <row r="159111" x14ac:dyDescent="0.25"/>
    <row r="159112" x14ac:dyDescent="0.25"/>
    <row r="159113" x14ac:dyDescent="0.25"/>
    <row r="159114" x14ac:dyDescent="0.25"/>
    <row r="159115" x14ac:dyDescent="0.25"/>
    <row r="159116" x14ac:dyDescent="0.25"/>
    <row r="159117" x14ac:dyDescent="0.25"/>
    <row r="159118" x14ac:dyDescent="0.25"/>
    <row r="159119" x14ac:dyDescent="0.25"/>
    <row r="159120" x14ac:dyDescent="0.25"/>
    <row r="159121" x14ac:dyDescent="0.25"/>
    <row r="159122" x14ac:dyDescent="0.25"/>
    <row r="159123" x14ac:dyDescent="0.25"/>
    <row r="159124" x14ac:dyDescent="0.25"/>
    <row r="159125" x14ac:dyDescent="0.25"/>
    <row r="159126" x14ac:dyDescent="0.25"/>
    <row r="159127" x14ac:dyDescent="0.25"/>
    <row r="159128" x14ac:dyDescent="0.25"/>
    <row r="159129" x14ac:dyDescent="0.25"/>
    <row r="159130" x14ac:dyDescent="0.25"/>
    <row r="159131" x14ac:dyDescent="0.25"/>
    <row r="159132" x14ac:dyDescent="0.25"/>
    <row r="159133" x14ac:dyDescent="0.25"/>
    <row r="159134" x14ac:dyDescent="0.25"/>
    <row r="159135" x14ac:dyDescent="0.25"/>
    <row r="159136" x14ac:dyDescent="0.25"/>
    <row r="159137" x14ac:dyDescent="0.25"/>
    <row r="159138" x14ac:dyDescent="0.25"/>
    <row r="159139" x14ac:dyDescent="0.25"/>
    <row r="159140" x14ac:dyDescent="0.25"/>
    <row r="159141" x14ac:dyDescent="0.25"/>
    <row r="159142" x14ac:dyDescent="0.25"/>
    <row r="159143" x14ac:dyDescent="0.25"/>
    <row r="159144" x14ac:dyDescent="0.25"/>
    <row r="159145" x14ac:dyDescent="0.25"/>
    <row r="159146" x14ac:dyDescent="0.25"/>
    <row r="159147" x14ac:dyDescent="0.25"/>
    <row r="159148" x14ac:dyDescent="0.25"/>
    <row r="159149" x14ac:dyDescent="0.25"/>
    <row r="159150" x14ac:dyDescent="0.25"/>
    <row r="159151" x14ac:dyDescent="0.25"/>
    <row r="159152" x14ac:dyDescent="0.25"/>
    <row r="159153" x14ac:dyDescent="0.25"/>
    <row r="159154" x14ac:dyDescent="0.25"/>
    <row r="159155" x14ac:dyDescent="0.25"/>
    <row r="159156" x14ac:dyDescent="0.25"/>
    <row r="159157" x14ac:dyDescent="0.25"/>
    <row r="159158" x14ac:dyDescent="0.25"/>
    <row r="159159" x14ac:dyDescent="0.25"/>
    <row r="159160" x14ac:dyDescent="0.25"/>
    <row r="159161" x14ac:dyDescent="0.25"/>
    <row r="159162" x14ac:dyDescent="0.25"/>
    <row r="159163" x14ac:dyDescent="0.25"/>
    <row r="159164" x14ac:dyDescent="0.25"/>
    <row r="159165" x14ac:dyDescent="0.25"/>
    <row r="159166" x14ac:dyDescent="0.25"/>
    <row r="159167" x14ac:dyDescent="0.25"/>
    <row r="159168" x14ac:dyDescent="0.25"/>
    <row r="159169" x14ac:dyDescent="0.25"/>
    <row r="159170" x14ac:dyDescent="0.25"/>
    <row r="159171" x14ac:dyDescent="0.25"/>
    <row r="159172" x14ac:dyDescent="0.25"/>
    <row r="159173" x14ac:dyDescent="0.25"/>
    <row r="159174" x14ac:dyDescent="0.25"/>
    <row r="159175" x14ac:dyDescent="0.25"/>
    <row r="159176" x14ac:dyDescent="0.25"/>
    <row r="159177" x14ac:dyDescent="0.25"/>
    <row r="159178" x14ac:dyDescent="0.25"/>
    <row r="159179" x14ac:dyDescent="0.25"/>
    <row r="159180" x14ac:dyDescent="0.25"/>
    <row r="159181" x14ac:dyDescent="0.25"/>
    <row r="159182" x14ac:dyDescent="0.25"/>
    <row r="159183" x14ac:dyDescent="0.25"/>
    <row r="159184" x14ac:dyDescent="0.25"/>
    <row r="159185" x14ac:dyDescent="0.25"/>
    <row r="159186" x14ac:dyDescent="0.25"/>
    <row r="159187" x14ac:dyDescent="0.25"/>
    <row r="159188" x14ac:dyDescent="0.25"/>
    <row r="159189" x14ac:dyDescent="0.25"/>
    <row r="159190" x14ac:dyDescent="0.25"/>
    <row r="159191" x14ac:dyDescent="0.25"/>
    <row r="159192" x14ac:dyDescent="0.25"/>
    <row r="159193" x14ac:dyDescent="0.25"/>
    <row r="159194" x14ac:dyDescent="0.25"/>
    <row r="159195" x14ac:dyDescent="0.25"/>
    <row r="159196" x14ac:dyDescent="0.25"/>
    <row r="159197" x14ac:dyDescent="0.25"/>
    <row r="159198" x14ac:dyDescent="0.25"/>
    <row r="159199" x14ac:dyDescent="0.25"/>
    <row r="159200" x14ac:dyDescent="0.25"/>
    <row r="159201" x14ac:dyDescent="0.25"/>
    <row r="159202" x14ac:dyDescent="0.25"/>
    <row r="159203" x14ac:dyDescent="0.25"/>
    <row r="159204" x14ac:dyDescent="0.25"/>
    <row r="159205" x14ac:dyDescent="0.25"/>
    <row r="159206" x14ac:dyDescent="0.25"/>
    <row r="159207" x14ac:dyDescent="0.25"/>
    <row r="159208" x14ac:dyDescent="0.25"/>
    <row r="159209" x14ac:dyDescent="0.25"/>
    <row r="159210" x14ac:dyDescent="0.25"/>
    <row r="159211" x14ac:dyDescent="0.25"/>
    <row r="159212" x14ac:dyDescent="0.25"/>
    <row r="159213" x14ac:dyDescent="0.25"/>
    <row r="159214" x14ac:dyDescent="0.25"/>
    <row r="159215" x14ac:dyDescent="0.25"/>
    <row r="159216" x14ac:dyDescent="0.25"/>
    <row r="159217" x14ac:dyDescent="0.25"/>
    <row r="159218" x14ac:dyDescent="0.25"/>
    <row r="159219" x14ac:dyDescent="0.25"/>
    <row r="159220" x14ac:dyDescent="0.25"/>
    <row r="159221" x14ac:dyDescent="0.25"/>
    <row r="159222" x14ac:dyDescent="0.25"/>
    <row r="159223" x14ac:dyDescent="0.25"/>
    <row r="159224" x14ac:dyDescent="0.25"/>
    <row r="159225" x14ac:dyDescent="0.25"/>
    <row r="159226" x14ac:dyDescent="0.25"/>
    <row r="159227" x14ac:dyDescent="0.25"/>
    <row r="159228" x14ac:dyDescent="0.25"/>
    <row r="159229" x14ac:dyDescent="0.25"/>
    <row r="159230" x14ac:dyDescent="0.25"/>
    <row r="159231" x14ac:dyDescent="0.25"/>
    <row r="159232" x14ac:dyDescent="0.25"/>
    <row r="159233" x14ac:dyDescent="0.25"/>
    <row r="159234" x14ac:dyDescent="0.25"/>
    <row r="159235" x14ac:dyDescent="0.25"/>
    <row r="159236" x14ac:dyDescent="0.25"/>
    <row r="159237" x14ac:dyDescent="0.25"/>
    <row r="159238" x14ac:dyDescent="0.25"/>
    <row r="159239" x14ac:dyDescent="0.25"/>
    <row r="159240" x14ac:dyDescent="0.25"/>
    <row r="159241" x14ac:dyDescent="0.25"/>
    <row r="159242" x14ac:dyDescent="0.25"/>
    <row r="159243" x14ac:dyDescent="0.25"/>
    <row r="159244" x14ac:dyDescent="0.25"/>
    <row r="159245" x14ac:dyDescent="0.25"/>
    <row r="159246" x14ac:dyDescent="0.25"/>
    <row r="159247" x14ac:dyDescent="0.25"/>
    <row r="159248" x14ac:dyDescent="0.25"/>
    <row r="159249" x14ac:dyDescent="0.25"/>
    <row r="159250" x14ac:dyDescent="0.25"/>
    <row r="159251" x14ac:dyDescent="0.25"/>
    <row r="159252" x14ac:dyDescent="0.25"/>
    <row r="159253" x14ac:dyDescent="0.25"/>
    <row r="159254" x14ac:dyDescent="0.25"/>
    <row r="159255" x14ac:dyDescent="0.25"/>
    <row r="159256" x14ac:dyDescent="0.25"/>
    <row r="159257" x14ac:dyDescent="0.25"/>
    <row r="159258" x14ac:dyDescent="0.25"/>
    <row r="159259" x14ac:dyDescent="0.25"/>
    <row r="159260" x14ac:dyDescent="0.25"/>
    <row r="159261" x14ac:dyDescent="0.25"/>
    <row r="159262" x14ac:dyDescent="0.25"/>
    <row r="159263" x14ac:dyDescent="0.25"/>
    <row r="159264" x14ac:dyDescent="0.25"/>
    <row r="159265" x14ac:dyDescent="0.25"/>
    <row r="159266" x14ac:dyDescent="0.25"/>
    <row r="159267" x14ac:dyDescent="0.25"/>
    <row r="159268" x14ac:dyDescent="0.25"/>
    <row r="159269" x14ac:dyDescent="0.25"/>
    <row r="159270" x14ac:dyDescent="0.25"/>
    <row r="159271" x14ac:dyDescent="0.25"/>
    <row r="159272" x14ac:dyDescent="0.25"/>
    <row r="159273" x14ac:dyDescent="0.25"/>
    <row r="159274" x14ac:dyDescent="0.25"/>
    <row r="159275" x14ac:dyDescent="0.25"/>
    <row r="159276" x14ac:dyDescent="0.25"/>
    <row r="159277" x14ac:dyDescent="0.25"/>
    <row r="159278" x14ac:dyDescent="0.25"/>
    <row r="159279" x14ac:dyDescent="0.25"/>
    <row r="159280" x14ac:dyDescent="0.25"/>
    <row r="159281" x14ac:dyDescent="0.25"/>
    <row r="159282" x14ac:dyDescent="0.25"/>
    <row r="159283" x14ac:dyDescent="0.25"/>
    <row r="159284" x14ac:dyDescent="0.25"/>
    <row r="159285" x14ac:dyDescent="0.25"/>
    <row r="159286" x14ac:dyDescent="0.25"/>
    <row r="159287" x14ac:dyDescent="0.25"/>
    <row r="159288" x14ac:dyDescent="0.25"/>
    <row r="159289" x14ac:dyDescent="0.25"/>
    <row r="159290" x14ac:dyDescent="0.25"/>
    <row r="159291" x14ac:dyDescent="0.25"/>
    <row r="159292" x14ac:dyDescent="0.25"/>
    <row r="159293" x14ac:dyDescent="0.25"/>
    <row r="159294" x14ac:dyDescent="0.25"/>
    <row r="159295" x14ac:dyDescent="0.25"/>
    <row r="159296" x14ac:dyDescent="0.25"/>
    <row r="159297" x14ac:dyDescent="0.25"/>
    <row r="159298" x14ac:dyDescent="0.25"/>
    <row r="159299" x14ac:dyDescent="0.25"/>
    <row r="159300" x14ac:dyDescent="0.25"/>
    <row r="159301" x14ac:dyDescent="0.25"/>
    <row r="159302" x14ac:dyDescent="0.25"/>
    <row r="159303" x14ac:dyDescent="0.25"/>
    <row r="159304" x14ac:dyDescent="0.25"/>
    <row r="159305" x14ac:dyDescent="0.25"/>
    <row r="159306" x14ac:dyDescent="0.25"/>
    <row r="159307" x14ac:dyDescent="0.25"/>
    <row r="159308" x14ac:dyDescent="0.25"/>
    <row r="159309" x14ac:dyDescent="0.25"/>
    <row r="159310" x14ac:dyDescent="0.25"/>
    <row r="159311" x14ac:dyDescent="0.25"/>
    <row r="159312" x14ac:dyDescent="0.25"/>
    <row r="159313" x14ac:dyDescent="0.25"/>
    <row r="159314" x14ac:dyDescent="0.25"/>
    <row r="159315" x14ac:dyDescent="0.25"/>
    <row r="159316" x14ac:dyDescent="0.25"/>
    <row r="159317" x14ac:dyDescent="0.25"/>
    <row r="159318" x14ac:dyDescent="0.25"/>
    <row r="159319" x14ac:dyDescent="0.25"/>
    <row r="159320" x14ac:dyDescent="0.25"/>
    <row r="159321" x14ac:dyDescent="0.25"/>
    <row r="159322" x14ac:dyDescent="0.25"/>
    <row r="159323" x14ac:dyDescent="0.25"/>
    <row r="159324" x14ac:dyDescent="0.25"/>
    <row r="159325" x14ac:dyDescent="0.25"/>
    <row r="159326" x14ac:dyDescent="0.25"/>
    <row r="159327" x14ac:dyDescent="0.25"/>
    <row r="159328" x14ac:dyDescent="0.25"/>
    <row r="159329" x14ac:dyDescent="0.25"/>
    <row r="159330" x14ac:dyDescent="0.25"/>
    <row r="159331" x14ac:dyDescent="0.25"/>
    <row r="159332" x14ac:dyDescent="0.25"/>
    <row r="159333" x14ac:dyDescent="0.25"/>
    <row r="159334" x14ac:dyDescent="0.25"/>
    <row r="159335" x14ac:dyDescent="0.25"/>
    <row r="159336" x14ac:dyDescent="0.25"/>
    <row r="159337" x14ac:dyDescent="0.25"/>
    <row r="159338" x14ac:dyDescent="0.25"/>
    <row r="159339" x14ac:dyDescent="0.25"/>
    <row r="159340" x14ac:dyDescent="0.25"/>
    <row r="159341" x14ac:dyDescent="0.25"/>
    <row r="159342" x14ac:dyDescent="0.25"/>
    <row r="159343" x14ac:dyDescent="0.25"/>
    <row r="159344" x14ac:dyDescent="0.25"/>
    <row r="159345" x14ac:dyDescent="0.25"/>
    <row r="159346" x14ac:dyDescent="0.25"/>
    <row r="159347" x14ac:dyDescent="0.25"/>
    <row r="159348" x14ac:dyDescent="0.25"/>
    <row r="159349" x14ac:dyDescent="0.25"/>
    <row r="159350" x14ac:dyDescent="0.25"/>
    <row r="159351" x14ac:dyDescent="0.25"/>
    <row r="159352" x14ac:dyDescent="0.25"/>
    <row r="159353" x14ac:dyDescent="0.25"/>
    <row r="159354" x14ac:dyDescent="0.25"/>
    <row r="159355" x14ac:dyDescent="0.25"/>
    <row r="159356" x14ac:dyDescent="0.25"/>
    <row r="159357" x14ac:dyDescent="0.25"/>
    <row r="159358" x14ac:dyDescent="0.25"/>
    <row r="159359" x14ac:dyDescent="0.25"/>
    <row r="159360" x14ac:dyDescent="0.25"/>
    <row r="159361" x14ac:dyDescent="0.25"/>
    <row r="159362" x14ac:dyDescent="0.25"/>
    <row r="159363" x14ac:dyDescent="0.25"/>
    <row r="159364" x14ac:dyDescent="0.25"/>
    <row r="159365" x14ac:dyDescent="0.25"/>
    <row r="159366" x14ac:dyDescent="0.25"/>
    <row r="159367" x14ac:dyDescent="0.25"/>
    <row r="159368" x14ac:dyDescent="0.25"/>
    <row r="159369" x14ac:dyDescent="0.25"/>
    <row r="159370" x14ac:dyDescent="0.25"/>
    <row r="159371" x14ac:dyDescent="0.25"/>
    <row r="159372" x14ac:dyDescent="0.25"/>
    <row r="159373" x14ac:dyDescent="0.25"/>
    <row r="159374" x14ac:dyDescent="0.25"/>
    <row r="159375" x14ac:dyDescent="0.25"/>
    <row r="159376" x14ac:dyDescent="0.25"/>
    <row r="159377" x14ac:dyDescent="0.25"/>
    <row r="159378" x14ac:dyDescent="0.25"/>
    <row r="159379" x14ac:dyDescent="0.25"/>
    <row r="159380" x14ac:dyDescent="0.25"/>
    <row r="159381" x14ac:dyDescent="0.25"/>
    <row r="159382" x14ac:dyDescent="0.25"/>
    <row r="159383" x14ac:dyDescent="0.25"/>
    <row r="159384" x14ac:dyDescent="0.25"/>
    <row r="159385" x14ac:dyDescent="0.25"/>
    <row r="159386" x14ac:dyDescent="0.25"/>
    <row r="159387" x14ac:dyDescent="0.25"/>
    <row r="159388" x14ac:dyDescent="0.25"/>
    <row r="159389" x14ac:dyDescent="0.25"/>
    <row r="159390" x14ac:dyDescent="0.25"/>
    <row r="159391" x14ac:dyDescent="0.25"/>
    <row r="159392" x14ac:dyDescent="0.25"/>
    <row r="159393" x14ac:dyDescent="0.25"/>
    <row r="159394" x14ac:dyDescent="0.25"/>
    <row r="159395" x14ac:dyDescent="0.25"/>
    <row r="159396" x14ac:dyDescent="0.25"/>
    <row r="159397" x14ac:dyDescent="0.25"/>
    <row r="159398" x14ac:dyDescent="0.25"/>
    <row r="159399" x14ac:dyDescent="0.25"/>
    <row r="159400" x14ac:dyDescent="0.25"/>
    <row r="159401" x14ac:dyDescent="0.25"/>
    <row r="159402" x14ac:dyDescent="0.25"/>
    <row r="159403" x14ac:dyDescent="0.25"/>
    <row r="159404" x14ac:dyDescent="0.25"/>
    <row r="159405" x14ac:dyDescent="0.25"/>
    <row r="159406" x14ac:dyDescent="0.25"/>
    <row r="159407" x14ac:dyDescent="0.25"/>
    <row r="159408" x14ac:dyDescent="0.25"/>
    <row r="159409" x14ac:dyDescent="0.25"/>
    <row r="159410" x14ac:dyDescent="0.25"/>
    <row r="159411" x14ac:dyDescent="0.25"/>
    <row r="159412" x14ac:dyDescent="0.25"/>
    <row r="159413" x14ac:dyDescent="0.25"/>
    <row r="159414" x14ac:dyDescent="0.25"/>
    <row r="159415" x14ac:dyDescent="0.25"/>
    <row r="159416" x14ac:dyDescent="0.25"/>
    <row r="159417" x14ac:dyDescent="0.25"/>
    <row r="159418" x14ac:dyDescent="0.25"/>
    <row r="159419" x14ac:dyDescent="0.25"/>
    <row r="159420" x14ac:dyDescent="0.25"/>
    <row r="159421" x14ac:dyDescent="0.25"/>
    <row r="159422" x14ac:dyDescent="0.25"/>
    <row r="159423" x14ac:dyDescent="0.25"/>
    <row r="159424" x14ac:dyDescent="0.25"/>
    <row r="159425" x14ac:dyDescent="0.25"/>
    <row r="159426" x14ac:dyDescent="0.25"/>
    <row r="159427" x14ac:dyDescent="0.25"/>
    <row r="159428" x14ac:dyDescent="0.25"/>
    <row r="159429" x14ac:dyDescent="0.25"/>
    <row r="159430" x14ac:dyDescent="0.25"/>
    <row r="159431" x14ac:dyDescent="0.25"/>
    <row r="159432" x14ac:dyDescent="0.25"/>
    <row r="159433" x14ac:dyDescent="0.25"/>
    <row r="159434" x14ac:dyDescent="0.25"/>
    <row r="159435" x14ac:dyDescent="0.25"/>
    <row r="159436" x14ac:dyDescent="0.25"/>
    <row r="159437" x14ac:dyDescent="0.25"/>
    <row r="159438" x14ac:dyDescent="0.25"/>
    <row r="159439" x14ac:dyDescent="0.25"/>
    <row r="159440" x14ac:dyDescent="0.25"/>
    <row r="159441" x14ac:dyDescent="0.25"/>
    <row r="159442" x14ac:dyDescent="0.25"/>
    <row r="159443" x14ac:dyDescent="0.25"/>
    <row r="159444" x14ac:dyDescent="0.25"/>
    <row r="159445" x14ac:dyDescent="0.25"/>
    <row r="159446" x14ac:dyDescent="0.25"/>
    <row r="159447" x14ac:dyDescent="0.25"/>
    <row r="159448" x14ac:dyDescent="0.25"/>
    <row r="159449" x14ac:dyDescent="0.25"/>
    <row r="159450" x14ac:dyDescent="0.25"/>
    <row r="159451" x14ac:dyDescent="0.25"/>
    <row r="159452" x14ac:dyDescent="0.25"/>
    <row r="159453" x14ac:dyDescent="0.25"/>
    <row r="159454" x14ac:dyDescent="0.25"/>
    <row r="159455" x14ac:dyDescent="0.25"/>
    <row r="159456" x14ac:dyDescent="0.25"/>
    <row r="159457" x14ac:dyDescent="0.25"/>
    <row r="159458" x14ac:dyDescent="0.25"/>
    <row r="159459" x14ac:dyDescent="0.25"/>
    <row r="159460" x14ac:dyDescent="0.25"/>
    <row r="159461" x14ac:dyDescent="0.25"/>
    <row r="159462" x14ac:dyDescent="0.25"/>
    <row r="159463" x14ac:dyDescent="0.25"/>
    <row r="159464" x14ac:dyDescent="0.25"/>
    <row r="159465" x14ac:dyDescent="0.25"/>
    <row r="159466" x14ac:dyDescent="0.25"/>
    <row r="159467" x14ac:dyDescent="0.25"/>
    <row r="159468" x14ac:dyDescent="0.25"/>
    <row r="159469" x14ac:dyDescent="0.25"/>
    <row r="159470" x14ac:dyDescent="0.25"/>
    <row r="159471" x14ac:dyDescent="0.25"/>
    <row r="159472" x14ac:dyDescent="0.25"/>
    <row r="159473" x14ac:dyDescent="0.25"/>
    <row r="159474" x14ac:dyDescent="0.25"/>
    <row r="159475" x14ac:dyDescent="0.25"/>
    <row r="159476" x14ac:dyDescent="0.25"/>
    <row r="159477" x14ac:dyDescent="0.25"/>
    <row r="159478" x14ac:dyDescent="0.25"/>
    <row r="159479" x14ac:dyDescent="0.25"/>
    <row r="159480" x14ac:dyDescent="0.25"/>
    <row r="159481" x14ac:dyDescent="0.25"/>
    <row r="159482" x14ac:dyDescent="0.25"/>
    <row r="159483" x14ac:dyDescent="0.25"/>
    <row r="159484" x14ac:dyDescent="0.25"/>
    <row r="159485" x14ac:dyDescent="0.25"/>
    <row r="159486" x14ac:dyDescent="0.25"/>
    <row r="159487" x14ac:dyDescent="0.25"/>
    <row r="159488" x14ac:dyDescent="0.25"/>
    <row r="159489" x14ac:dyDescent="0.25"/>
    <row r="159490" x14ac:dyDescent="0.25"/>
    <row r="159491" x14ac:dyDescent="0.25"/>
    <row r="159492" x14ac:dyDescent="0.25"/>
    <row r="159493" x14ac:dyDescent="0.25"/>
    <row r="159494" x14ac:dyDescent="0.25"/>
    <row r="159495" x14ac:dyDescent="0.25"/>
    <row r="159496" x14ac:dyDescent="0.25"/>
    <row r="159497" x14ac:dyDescent="0.25"/>
    <row r="159498" x14ac:dyDescent="0.25"/>
    <row r="159499" x14ac:dyDescent="0.25"/>
    <row r="159500" x14ac:dyDescent="0.25"/>
    <row r="159501" x14ac:dyDescent="0.25"/>
    <row r="159502" x14ac:dyDescent="0.25"/>
    <row r="159503" x14ac:dyDescent="0.25"/>
    <row r="159504" x14ac:dyDescent="0.25"/>
    <row r="159505" x14ac:dyDescent="0.25"/>
    <row r="159506" x14ac:dyDescent="0.25"/>
    <row r="159507" x14ac:dyDescent="0.25"/>
    <row r="159508" x14ac:dyDescent="0.25"/>
    <row r="159509" x14ac:dyDescent="0.25"/>
    <row r="159510" x14ac:dyDescent="0.25"/>
    <row r="159511" x14ac:dyDescent="0.25"/>
    <row r="159512" x14ac:dyDescent="0.25"/>
    <row r="159513" x14ac:dyDescent="0.25"/>
    <row r="159514" x14ac:dyDescent="0.25"/>
    <row r="159515" x14ac:dyDescent="0.25"/>
    <row r="159516" x14ac:dyDescent="0.25"/>
    <row r="159517" x14ac:dyDescent="0.25"/>
    <row r="159518" x14ac:dyDescent="0.25"/>
    <row r="159519" x14ac:dyDescent="0.25"/>
    <row r="159520" x14ac:dyDescent="0.25"/>
    <row r="159521" x14ac:dyDescent="0.25"/>
    <row r="159522" x14ac:dyDescent="0.25"/>
    <row r="159523" x14ac:dyDescent="0.25"/>
    <row r="159524" x14ac:dyDescent="0.25"/>
    <row r="159525" x14ac:dyDescent="0.25"/>
    <row r="159526" x14ac:dyDescent="0.25"/>
    <row r="159527" x14ac:dyDescent="0.25"/>
    <row r="159528" x14ac:dyDescent="0.25"/>
    <row r="159529" x14ac:dyDescent="0.25"/>
    <row r="159530" x14ac:dyDescent="0.25"/>
    <row r="159531" x14ac:dyDescent="0.25"/>
    <row r="159532" x14ac:dyDescent="0.25"/>
    <row r="159533" x14ac:dyDescent="0.25"/>
    <row r="159534" x14ac:dyDescent="0.25"/>
    <row r="159535" x14ac:dyDescent="0.25"/>
    <row r="159536" x14ac:dyDescent="0.25"/>
    <row r="159537" x14ac:dyDescent="0.25"/>
    <row r="159538" x14ac:dyDescent="0.25"/>
    <row r="159539" x14ac:dyDescent="0.25"/>
    <row r="159540" x14ac:dyDescent="0.25"/>
    <row r="159541" x14ac:dyDescent="0.25"/>
    <row r="159542" x14ac:dyDescent="0.25"/>
    <row r="159543" x14ac:dyDescent="0.25"/>
    <row r="159544" x14ac:dyDescent="0.25"/>
    <row r="159545" x14ac:dyDescent="0.25"/>
    <row r="159546" x14ac:dyDescent="0.25"/>
    <row r="159547" x14ac:dyDescent="0.25"/>
    <row r="159548" x14ac:dyDescent="0.25"/>
    <row r="159549" x14ac:dyDescent="0.25"/>
    <row r="159550" x14ac:dyDescent="0.25"/>
    <row r="159551" x14ac:dyDescent="0.25"/>
    <row r="159552" x14ac:dyDescent="0.25"/>
    <row r="159553" x14ac:dyDescent="0.25"/>
    <row r="159554" x14ac:dyDescent="0.25"/>
    <row r="159555" x14ac:dyDescent="0.25"/>
    <row r="159556" x14ac:dyDescent="0.25"/>
    <row r="159557" x14ac:dyDescent="0.25"/>
    <row r="159558" x14ac:dyDescent="0.25"/>
    <row r="159559" x14ac:dyDescent="0.25"/>
    <row r="159560" x14ac:dyDescent="0.25"/>
    <row r="159561" x14ac:dyDescent="0.25"/>
    <row r="159562" x14ac:dyDescent="0.25"/>
    <row r="159563" x14ac:dyDescent="0.25"/>
    <row r="159564" x14ac:dyDescent="0.25"/>
    <row r="159565" x14ac:dyDescent="0.25"/>
    <row r="159566" x14ac:dyDescent="0.25"/>
    <row r="159567" x14ac:dyDescent="0.25"/>
    <row r="159568" x14ac:dyDescent="0.25"/>
    <row r="159569" x14ac:dyDescent="0.25"/>
    <row r="159570" x14ac:dyDescent="0.25"/>
    <row r="159571" x14ac:dyDescent="0.25"/>
    <row r="159572" x14ac:dyDescent="0.25"/>
    <row r="159573" x14ac:dyDescent="0.25"/>
    <row r="159574" x14ac:dyDescent="0.25"/>
    <row r="159575" x14ac:dyDescent="0.25"/>
    <row r="159576" x14ac:dyDescent="0.25"/>
    <row r="159577" x14ac:dyDescent="0.25"/>
    <row r="159578" x14ac:dyDescent="0.25"/>
    <row r="159579" x14ac:dyDescent="0.25"/>
    <row r="159580" x14ac:dyDescent="0.25"/>
    <row r="159581" x14ac:dyDescent="0.25"/>
    <row r="159582" x14ac:dyDescent="0.25"/>
    <row r="159583" x14ac:dyDescent="0.25"/>
    <row r="159584" x14ac:dyDescent="0.25"/>
    <row r="159585" x14ac:dyDescent="0.25"/>
    <row r="159586" x14ac:dyDescent="0.25"/>
    <row r="159587" x14ac:dyDescent="0.25"/>
    <row r="159588" x14ac:dyDescent="0.25"/>
    <row r="159589" x14ac:dyDescent="0.25"/>
    <row r="159590" x14ac:dyDescent="0.25"/>
    <row r="159591" x14ac:dyDescent="0.25"/>
    <row r="159592" x14ac:dyDescent="0.25"/>
    <row r="159593" x14ac:dyDescent="0.25"/>
    <row r="159594" x14ac:dyDescent="0.25"/>
    <row r="159595" x14ac:dyDescent="0.25"/>
    <row r="159596" x14ac:dyDescent="0.25"/>
    <row r="159597" x14ac:dyDescent="0.25"/>
    <row r="159598" x14ac:dyDescent="0.25"/>
    <row r="159599" x14ac:dyDescent="0.25"/>
    <row r="159600" x14ac:dyDescent="0.25"/>
    <row r="159601" x14ac:dyDescent="0.25"/>
    <row r="159602" x14ac:dyDescent="0.25"/>
    <row r="159603" x14ac:dyDescent="0.25"/>
    <row r="159604" x14ac:dyDescent="0.25"/>
    <row r="159605" x14ac:dyDescent="0.25"/>
    <row r="159606" x14ac:dyDescent="0.25"/>
    <row r="159607" x14ac:dyDescent="0.25"/>
    <row r="159608" x14ac:dyDescent="0.25"/>
    <row r="159609" x14ac:dyDescent="0.25"/>
    <row r="159610" x14ac:dyDescent="0.25"/>
    <row r="159611" x14ac:dyDescent="0.25"/>
    <row r="159612" x14ac:dyDescent="0.25"/>
    <row r="159613" x14ac:dyDescent="0.25"/>
    <row r="159614" x14ac:dyDescent="0.25"/>
    <row r="159615" x14ac:dyDescent="0.25"/>
    <row r="159616" x14ac:dyDescent="0.25"/>
    <row r="159617" x14ac:dyDescent="0.25"/>
    <row r="159618" x14ac:dyDescent="0.25"/>
    <row r="159619" x14ac:dyDescent="0.25"/>
    <row r="159620" x14ac:dyDescent="0.25"/>
    <row r="159621" x14ac:dyDescent="0.25"/>
    <row r="159622" x14ac:dyDescent="0.25"/>
    <row r="159623" x14ac:dyDescent="0.25"/>
    <row r="159624" x14ac:dyDescent="0.25"/>
    <row r="159625" x14ac:dyDescent="0.25"/>
    <row r="159626" x14ac:dyDescent="0.25"/>
    <row r="159627" x14ac:dyDescent="0.25"/>
    <row r="159628" x14ac:dyDescent="0.25"/>
    <row r="159629" x14ac:dyDescent="0.25"/>
    <row r="159630" x14ac:dyDescent="0.25"/>
    <row r="159631" x14ac:dyDescent="0.25"/>
    <row r="159632" x14ac:dyDescent="0.25"/>
    <row r="159633" x14ac:dyDescent="0.25"/>
    <row r="159634" x14ac:dyDescent="0.25"/>
    <row r="159635" x14ac:dyDescent="0.25"/>
    <row r="159636" x14ac:dyDescent="0.25"/>
    <row r="159637" x14ac:dyDescent="0.25"/>
    <row r="159638" x14ac:dyDescent="0.25"/>
    <row r="159639" x14ac:dyDescent="0.25"/>
    <row r="159640" x14ac:dyDescent="0.25"/>
    <row r="159641" x14ac:dyDescent="0.25"/>
    <row r="159642" x14ac:dyDescent="0.25"/>
    <row r="159643" x14ac:dyDescent="0.25"/>
    <row r="159644" x14ac:dyDescent="0.25"/>
    <row r="159645" x14ac:dyDescent="0.25"/>
    <row r="159646" x14ac:dyDescent="0.25"/>
    <row r="159647" x14ac:dyDescent="0.25"/>
    <row r="159648" x14ac:dyDescent="0.25"/>
    <row r="159649" x14ac:dyDescent="0.25"/>
    <row r="159650" x14ac:dyDescent="0.25"/>
    <row r="159651" x14ac:dyDescent="0.25"/>
    <row r="159652" x14ac:dyDescent="0.25"/>
    <row r="159653" x14ac:dyDescent="0.25"/>
    <row r="159654" x14ac:dyDescent="0.25"/>
    <row r="159655" x14ac:dyDescent="0.25"/>
    <row r="159656" x14ac:dyDescent="0.25"/>
    <row r="159657" x14ac:dyDescent="0.25"/>
    <row r="159658" x14ac:dyDescent="0.25"/>
    <row r="159659" x14ac:dyDescent="0.25"/>
    <row r="159660" x14ac:dyDescent="0.25"/>
    <row r="159661" x14ac:dyDescent="0.25"/>
    <row r="159662" x14ac:dyDescent="0.25"/>
    <row r="159663" x14ac:dyDescent="0.25"/>
    <row r="159664" x14ac:dyDescent="0.25"/>
    <row r="159665" x14ac:dyDescent="0.25"/>
    <row r="159666" x14ac:dyDescent="0.25"/>
    <row r="159667" x14ac:dyDescent="0.25"/>
    <row r="159668" x14ac:dyDescent="0.25"/>
    <row r="159669" x14ac:dyDescent="0.25"/>
    <row r="159670" x14ac:dyDescent="0.25"/>
    <row r="159671" x14ac:dyDescent="0.25"/>
    <row r="159672" x14ac:dyDescent="0.25"/>
    <row r="159673" x14ac:dyDescent="0.25"/>
    <row r="159674" x14ac:dyDescent="0.25"/>
    <row r="159675" x14ac:dyDescent="0.25"/>
    <row r="159676" x14ac:dyDescent="0.25"/>
    <row r="159677" x14ac:dyDescent="0.25"/>
    <row r="159678" x14ac:dyDescent="0.25"/>
    <row r="159679" x14ac:dyDescent="0.25"/>
    <row r="159680" x14ac:dyDescent="0.25"/>
    <row r="159681" x14ac:dyDescent="0.25"/>
    <row r="159682" x14ac:dyDescent="0.25"/>
    <row r="159683" x14ac:dyDescent="0.25"/>
    <row r="159684" x14ac:dyDescent="0.25"/>
    <row r="159685" x14ac:dyDescent="0.25"/>
    <row r="159686" x14ac:dyDescent="0.25"/>
    <row r="159687" x14ac:dyDescent="0.25"/>
    <row r="159688" x14ac:dyDescent="0.25"/>
    <row r="159689" x14ac:dyDescent="0.25"/>
    <row r="159690" x14ac:dyDescent="0.25"/>
    <row r="159691" x14ac:dyDescent="0.25"/>
    <row r="159692" x14ac:dyDescent="0.25"/>
    <row r="159693" x14ac:dyDescent="0.25"/>
    <row r="159694" x14ac:dyDescent="0.25"/>
    <row r="159695" x14ac:dyDescent="0.25"/>
    <row r="159696" x14ac:dyDescent="0.25"/>
    <row r="159697" x14ac:dyDescent="0.25"/>
    <row r="159698" x14ac:dyDescent="0.25"/>
    <row r="159699" x14ac:dyDescent="0.25"/>
    <row r="159700" x14ac:dyDescent="0.25"/>
    <row r="159701" x14ac:dyDescent="0.25"/>
    <row r="159702" x14ac:dyDescent="0.25"/>
    <row r="159703" x14ac:dyDescent="0.25"/>
    <row r="159704" x14ac:dyDescent="0.25"/>
    <row r="159705" x14ac:dyDescent="0.25"/>
    <row r="159706" x14ac:dyDescent="0.25"/>
    <row r="159707" x14ac:dyDescent="0.25"/>
    <row r="159708" x14ac:dyDescent="0.25"/>
    <row r="159709" x14ac:dyDescent="0.25"/>
    <row r="159710" x14ac:dyDescent="0.25"/>
    <row r="159711" x14ac:dyDescent="0.25"/>
    <row r="159712" x14ac:dyDescent="0.25"/>
    <row r="159713" x14ac:dyDescent="0.25"/>
    <row r="159714" x14ac:dyDescent="0.25"/>
    <row r="159715" x14ac:dyDescent="0.25"/>
    <row r="159716" x14ac:dyDescent="0.25"/>
    <row r="159717" x14ac:dyDescent="0.25"/>
    <row r="159718" x14ac:dyDescent="0.25"/>
    <row r="159719" x14ac:dyDescent="0.25"/>
    <row r="159720" x14ac:dyDescent="0.25"/>
    <row r="159721" x14ac:dyDescent="0.25"/>
    <row r="159722" x14ac:dyDescent="0.25"/>
    <row r="159723" x14ac:dyDescent="0.25"/>
    <row r="159724" x14ac:dyDescent="0.25"/>
    <row r="159725" x14ac:dyDescent="0.25"/>
    <row r="159726" x14ac:dyDescent="0.25"/>
    <row r="159727" x14ac:dyDescent="0.25"/>
    <row r="159728" x14ac:dyDescent="0.25"/>
    <row r="159729" x14ac:dyDescent="0.25"/>
    <row r="159730" x14ac:dyDescent="0.25"/>
    <row r="159731" x14ac:dyDescent="0.25"/>
    <row r="159732" x14ac:dyDescent="0.25"/>
    <row r="159733" x14ac:dyDescent="0.25"/>
    <row r="159734" x14ac:dyDescent="0.25"/>
    <row r="159735" x14ac:dyDescent="0.25"/>
    <row r="159736" x14ac:dyDescent="0.25"/>
    <row r="159737" x14ac:dyDescent="0.25"/>
    <row r="159738" x14ac:dyDescent="0.25"/>
    <row r="159739" x14ac:dyDescent="0.25"/>
    <row r="159740" x14ac:dyDescent="0.25"/>
    <row r="159741" x14ac:dyDescent="0.25"/>
    <row r="159742" x14ac:dyDescent="0.25"/>
    <row r="159743" x14ac:dyDescent="0.25"/>
    <row r="159744" x14ac:dyDescent="0.25"/>
    <row r="159745" x14ac:dyDescent="0.25"/>
    <row r="159746" x14ac:dyDescent="0.25"/>
    <row r="159747" x14ac:dyDescent="0.25"/>
    <row r="159748" x14ac:dyDescent="0.25"/>
    <row r="159749" x14ac:dyDescent="0.25"/>
    <row r="159750" x14ac:dyDescent="0.25"/>
    <row r="159751" x14ac:dyDescent="0.25"/>
    <row r="159752" x14ac:dyDescent="0.25"/>
    <row r="159753" x14ac:dyDescent="0.25"/>
    <row r="159754" x14ac:dyDescent="0.25"/>
    <row r="159755" x14ac:dyDescent="0.25"/>
    <row r="159756" x14ac:dyDescent="0.25"/>
    <row r="159757" x14ac:dyDescent="0.25"/>
    <row r="159758" x14ac:dyDescent="0.25"/>
    <row r="159759" x14ac:dyDescent="0.25"/>
    <row r="159760" x14ac:dyDescent="0.25"/>
    <row r="159761" x14ac:dyDescent="0.25"/>
    <row r="159762" x14ac:dyDescent="0.25"/>
    <row r="159763" x14ac:dyDescent="0.25"/>
    <row r="159764" x14ac:dyDescent="0.25"/>
    <row r="159765" x14ac:dyDescent="0.25"/>
    <row r="159766" x14ac:dyDescent="0.25"/>
    <row r="159767" x14ac:dyDescent="0.25"/>
    <row r="159768" x14ac:dyDescent="0.25"/>
    <row r="159769" x14ac:dyDescent="0.25"/>
    <row r="159770" x14ac:dyDescent="0.25"/>
    <row r="159771" x14ac:dyDescent="0.25"/>
    <row r="159772" x14ac:dyDescent="0.25"/>
    <row r="159773" x14ac:dyDescent="0.25"/>
    <row r="159774" x14ac:dyDescent="0.25"/>
    <row r="159775" x14ac:dyDescent="0.25"/>
    <row r="159776" x14ac:dyDescent="0.25"/>
    <row r="159777" x14ac:dyDescent="0.25"/>
    <row r="159778" x14ac:dyDescent="0.25"/>
    <row r="159779" x14ac:dyDescent="0.25"/>
    <row r="159780" x14ac:dyDescent="0.25"/>
    <row r="159781" x14ac:dyDescent="0.25"/>
    <row r="159782" x14ac:dyDescent="0.25"/>
    <row r="159783" x14ac:dyDescent="0.25"/>
    <row r="159784" x14ac:dyDescent="0.25"/>
    <row r="159785" x14ac:dyDescent="0.25"/>
    <row r="159786" x14ac:dyDescent="0.25"/>
    <row r="159787" x14ac:dyDescent="0.25"/>
    <row r="159788" x14ac:dyDescent="0.25"/>
    <row r="159789" x14ac:dyDescent="0.25"/>
    <row r="159790" x14ac:dyDescent="0.25"/>
    <row r="159791" x14ac:dyDescent="0.25"/>
    <row r="159792" x14ac:dyDescent="0.25"/>
    <row r="159793" x14ac:dyDescent="0.25"/>
    <row r="159794" x14ac:dyDescent="0.25"/>
    <row r="159795" x14ac:dyDescent="0.25"/>
    <row r="159796" x14ac:dyDescent="0.25"/>
    <row r="159797" x14ac:dyDescent="0.25"/>
    <row r="159798" x14ac:dyDescent="0.25"/>
    <row r="159799" x14ac:dyDescent="0.25"/>
    <row r="159800" x14ac:dyDescent="0.25"/>
    <row r="159801" x14ac:dyDescent="0.25"/>
    <row r="159802" x14ac:dyDescent="0.25"/>
    <row r="159803" x14ac:dyDescent="0.25"/>
    <row r="159804" x14ac:dyDescent="0.25"/>
    <row r="159805" x14ac:dyDescent="0.25"/>
    <row r="159806" x14ac:dyDescent="0.25"/>
    <row r="159807" x14ac:dyDescent="0.25"/>
    <row r="159808" x14ac:dyDescent="0.25"/>
    <row r="159809" x14ac:dyDescent="0.25"/>
    <row r="159810" x14ac:dyDescent="0.25"/>
    <row r="159811" x14ac:dyDescent="0.25"/>
    <row r="159812" x14ac:dyDescent="0.25"/>
    <row r="159813" x14ac:dyDescent="0.25"/>
    <row r="159814" x14ac:dyDescent="0.25"/>
    <row r="159815" x14ac:dyDescent="0.25"/>
    <row r="159816" x14ac:dyDescent="0.25"/>
    <row r="159817" x14ac:dyDescent="0.25"/>
    <row r="159818" x14ac:dyDescent="0.25"/>
    <row r="159819" x14ac:dyDescent="0.25"/>
    <row r="159820" x14ac:dyDescent="0.25"/>
    <row r="159821" x14ac:dyDescent="0.25"/>
    <row r="159822" x14ac:dyDescent="0.25"/>
    <row r="159823" x14ac:dyDescent="0.25"/>
    <row r="159824" x14ac:dyDescent="0.25"/>
    <row r="159825" x14ac:dyDescent="0.25"/>
    <row r="159826" x14ac:dyDescent="0.25"/>
    <row r="159827" x14ac:dyDescent="0.25"/>
    <row r="159828" x14ac:dyDescent="0.25"/>
    <row r="159829" x14ac:dyDescent="0.25"/>
    <row r="159830" x14ac:dyDescent="0.25"/>
    <row r="159831" x14ac:dyDescent="0.25"/>
    <row r="159832" x14ac:dyDescent="0.25"/>
    <row r="159833" x14ac:dyDescent="0.25"/>
    <row r="159834" x14ac:dyDescent="0.25"/>
    <row r="159835" x14ac:dyDescent="0.25"/>
    <row r="159836" x14ac:dyDescent="0.25"/>
    <row r="159837" x14ac:dyDescent="0.25"/>
    <row r="159838" x14ac:dyDescent="0.25"/>
    <row r="159839" x14ac:dyDescent="0.25"/>
    <row r="159840" x14ac:dyDescent="0.25"/>
    <row r="159841" x14ac:dyDescent="0.25"/>
    <row r="159842" x14ac:dyDescent="0.25"/>
    <row r="159843" x14ac:dyDescent="0.25"/>
    <row r="159844" x14ac:dyDescent="0.25"/>
    <row r="159845" x14ac:dyDescent="0.25"/>
    <row r="159846" x14ac:dyDescent="0.25"/>
    <row r="159847" x14ac:dyDescent="0.25"/>
    <row r="159848" x14ac:dyDescent="0.25"/>
    <row r="159849" x14ac:dyDescent="0.25"/>
    <row r="159850" x14ac:dyDescent="0.25"/>
    <row r="159851" x14ac:dyDescent="0.25"/>
    <row r="159852" x14ac:dyDescent="0.25"/>
    <row r="159853" x14ac:dyDescent="0.25"/>
    <row r="159854" x14ac:dyDescent="0.25"/>
    <row r="159855" x14ac:dyDescent="0.25"/>
    <row r="159856" x14ac:dyDescent="0.25"/>
    <row r="159857" x14ac:dyDescent="0.25"/>
    <row r="159858" x14ac:dyDescent="0.25"/>
    <row r="159859" x14ac:dyDescent="0.25"/>
    <row r="159860" x14ac:dyDescent="0.25"/>
    <row r="159861" x14ac:dyDescent="0.25"/>
    <row r="159862" x14ac:dyDescent="0.25"/>
    <row r="159863" x14ac:dyDescent="0.25"/>
    <row r="159864" x14ac:dyDescent="0.25"/>
    <row r="159865" x14ac:dyDescent="0.25"/>
    <row r="159866" x14ac:dyDescent="0.25"/>
    <row r="159867" x14ac:dyDescent="0.25"/>
    <row r="159868" x14ac:dyDescent="0.25"/>
    <row r="159869" x14ac:dyDescent="0.25"/>
    <row r="159870" x14ac:dyDescent="0.25"/>
    <row r="159871" x14ac:dyDescent="0.25"/>
    <row r="159872" x14ac:dyDescent="0.25"/>
    <row r="159873" x14ac:dyDescent="0.25"/>
    <row r="159874" x14ac:dyDescent="0.25"/>
    <row r="159875" x14ac:dyDescent="0.25"/>
    <row r="159876" x14ac:dyDescent="0.25"/>
    <row r="159877" x14ac:dyDescent="0.25"/>
    <row r="159878" x14ac:dyDescent="0.25"/>
    <row r="159879" x14ac:dyDescent="0.25"/>
    <row r="159880" x14ac:dyDescent="0.25"/>
    <row r="159881" x14ac:dyDescent="0.25"/>
    <row r="159882" x14ac:dyDescent="0.25"/>
    <row r="159883" x14ac:dyDescent="0.25"/>
    <row r="159884" x14ac:dyDescent="0.25"/>
    <row r="159885" x14ac:dyDescent="0.25"/>
    <row r="159886" x14ac:dyDescent="0.25"/>
    <row r="159887" x14ac:dyDescent="0.25"/>
    <row r="159888" x14ac:dyDescent="0.25"/>
    <row r="159889" x14ac:dyDescent="0.25"/>
    <row r="159890" x14ac:dyDescent="0.25"/>
    <row r="159891" x14ac:dyDescent="0.25"/>
    <row r="159892" x14ac:dyDescent="0.25"/>
    <row r="159893" x14ac:dyDescent="0.25"/>
    <row r="159894" x14ac:dyDescent="0.25"/>
    <row r="159895" x14ac:dyDescent="0.25"/>
    <row r="159896" x14ac:dyDescent="0.25"/>
    <row r="159897" x14ac:dyDescent="0.25"/>
    <row r="159898" x14ac:dyDescent="0.25"/>
    <row r="159899" x14ac:dyDescent="0.25"/>
    <row r="159900" x14ac:dyDescent="0.25"/>
    <row r="159901" x14ac:dyDescent="0.25"/>
    <row r="159902" x14ac:dyDescent="0.25"/>
    <row r="159903" x14ac:dyDescent="0.25"/>
    <row r="159904" x14ac:dyDescent="0.25"/>
    <row r="159905" x14ac:dyDescent="0.25"/>
    <row r="159906" x14ac:dyDescent="0.25"/>
    <row r="159907" x14ac:dyDescent="0.25"/>
    <row r="159908" x14ac:dyDescent="0.25"/>
    <row r="159909" x14ac:dyDescent="0.25"/>
    <row r="159910" x14ac:dyDescent="0.25"/>
    <row r="159911" x14ac:dyDescent="0.25"/>
    <row r="159912" x14ac:dyDescent="0.25"/>
    <row r="159913" x14ac:dyDescent="0.25"/>
    <row r="159914" x14ac:dyDescent="0.25"/>
    <row r="159915" x14ac:dyDescent="0.25"/>
    <row r="159916" x14ac:dyDescent="0.25"/>
    <row r="159917" x14ac:dyDescent="0.25"/>
    <row r="159918" x14ac:dyDescent="0.25"/>
    <row r="159919" x14ac:dyDescent="0.25"/>
    <row r="159920" x14ac:dyDescent="0.25"/>
    <row r="159921" x14ac:dyDescent="0.25"/>
    <row r="159922" x14ac:dyDescent="0.25"/>
    <row r="159923" x14ac:dyDescent="0.25"/>
    <row r="159924" x14ac:dyDescent="0.25"/>
    <row r="159925" x14ac:dyDescent="0.25"/>
    <row r="159926" x14ac:dyDescent="0.25"/>
    <row r="159927" x14ac:dyDescent="0.25"/>
    <row r="159928" x14ac:dyDescent="0.25"/>
    <row r="159929" x14ac:dyDescent="0.25"/>
    <row r="159930" x14ac:dyDescent="0.25"/>
    <row r="159931" x14ac:dyDescent="0.25"/>
    <row r="159932" x14ac:dyDescent="0.25"/>
    <row r="159933" x14ac:dyDescent="0.25"/>
    <row r="159934" x14ac:dyDescent="0.25"/>
    <row r="159935" x14ac:dyDescent="0.25"/>
    <row r="159936" x14ac:dyDescent="0.25"/>
    <row r="159937" x14ac:dyDescent="0.25"/>
    <row r="159938" x14ac:dyDescent="0.25"/>
    <row r="159939" x14ac:dyDescent="0.25"/>
    <row r="159940" x14ac:dyDescent="0.25"/>
    <row r="159941" x14ac:dyDescent="0.25"/>
    <row r="159942" x14ac:dyDescent="0.25"/>
    <row r="159943" x14ac:dyDescent="0.25"/>
    <row r="159944" x14ac:dyDescent="0.25"/>
    <row r="159945" x14ac:dyDescent="0.25"/>
    <row r="159946" x14ac:dyDescent="0.25"/>
    <row r="159947" x14ac:dyDescent="0.25"/>
    <row r="159948" x14ac:dyDescent="0.25"/>
    <row r="159949" x14ac:dyDescent="0.25"/>
    <row r="159950" x14ac:dyDescent="0.25"/>
    <row r="159951" x14ac:dyDescent="0.25"/>
    <row r="159952" x14ac:dyDescent="0.25"/>
    <row r="159953" x14ac:dyDescent="0.25"/>
    <row r="159954" x14ac:dyDescent="0.25"/>
    <row r="159955" x14ac:dyDescent="0.25"/>
    <row r="159956" x14ac:dyDescent="0.25"/>
    <row r="159957" x14ac:dyDescent="0.25"/>
    <row r="159958" x14ac:dyDescent="0.25"/>
    <row r="159959" x14ac:dyDescent="0.25"/>
    <row r="159960" x14ac:dyDescent="0.25"/>
    <row r="159961" x14ac:dyDescent="0.25"/>
    <row r="159962" x14ac:dyDescent="0.25"/>
    <row r="159963" x14ac:dyDescent="0.25"/>
    <row r="159964" x14ac:dyDescent="0.25"/>
    <row r="159965" x14ac:dyDescent="0.25"/>
    <row r="159966" x14ac:dyDescent="0.25"/>
    <row r="159967" x14ac:dyDescent="0.25"/>
    <row r="159968" x14ac:dyDescent="0.25"/>
    <row r="159969" x14ac:dyDescent="0.25"/>
    <row r="159970" x14ac:dyDescent="0.25"/>
    <row r="159971" x14ac:dyDescent="0.25"/>
    <row r="159972" x14ac:dyDescent="0.25"/>
    <row r="159973" x14ac:dyDescent="0.25"/>
    <row r="159974" x14ac:dyDescent="0.25"/>
    <row r="159975" x14ac:dyDescent="0.25"/>
    <row r="159976" x14ac:dyDescent="0.25"/>
    <row r="159977" x14ac:dyDescent="0.25"/>
    <row r="159978" x14ac:dyDescent="0.25"/>
    <row r="159979" x14ac:dyDescent="0.25"/>
    <row r="159980" x14ac:dyDescent="0.25"/>
    <row r="159981" x14ac:dyDescent="0.25"/>
    <row r="159982" x14ac:dyDescent="0.25"/>
    <row r="159983" x14ac:dyDescent="0.25"/>
    <row r="159984" x14ac:dyDescent="0.25"/>
    <row r="159985" x14ac:dyDescent="0.25"/>
    <row r="159986" x14ac:dyDescent="0.25"/>
    <row r="159987" x14ac:dyDescent="0.25"/>
    <row r="159988" x14ac:dyDescent="0.25"/>
    <row r="159989" x14ac:dyDescent="0.25"/>
    <row r="159990" x14ac:dyDescent="0.25"/>
    <row r="159991" x14ac:dyDescent="0.25"/>
    <row r="159992" x14ac:dyDescent="0.25"/>
    <row r="159993" x14ac:dyDescent="0.25"/>
    <row r="159994" x14ac:dyDescent="0.25"/>
    <row r="159995" x14ac:dyDescent="0.25"/>
    <row r="159996" x14ac:dyDescent="0.25"/>
    <row r="159997" x14ac:dyDescent="0.25"/>
    <row r="159998" x14ac:dyDescent="0.25"/>
    <row r="159999" x14ac:dyDescent="0.25"/>
    <row r="160000" x14ac:dyDescent="0.25"/>
    <row r="160001" x14ac:dyDescent="0.25"/>
    <row r="160002" x14ac:dyDescent="0.25"/>
    <row r="160003" x14ac:dyDescent="0.25"/>
    <row r="160004" x14ac:dyDescent="0.25"/>
    <row r="160005" x14ac:dyDescent="0.25"/>
    <row r="160006" x14ac:dyDescent="0.25"/>
    <row r="160007" x14ac:dyDescent="0.25"/>
    <row r="160008" x14ac:dyDescent="0.25"/>
    <row r="160009" x14ac:dyDescent="0.25"/>
    <row r="160010" x14ac:dyDescent="0.25"/>
    <row r="160011" x14ac:dyDescent="0.25"/>
    <row r="160012" x14ac:dyDescent="0.25"/>
    <row r="160013" x14ac:dyDescent="0.25"/>
    <row r="160014" x14ac:dyDescent="0.25"/>
    <row r="160015" x14ac:dyDescent="0.25"/>
    <row r="160016" x14ac:dyDescent="0.25"/>
    <row r="160017" x14ac:dyDescent="0.25"/>
    <row r="160018" x14ac:dyDescent="0.25"/>
    <row r="160019" x14ac:dyDescent="0.25"/>
    <row r="160020" x14ac:dyDescent="0.25"/>
    <row r="160021" x14ac:dyDescent="0.25"/>
    <row r="160022" x14ac:dyDescent="0.25"/>
    <row r="160023" x14ac:dyDescent="0.25"/>
    <row r="160024" x14ac:dyDescent="0.25"/>
    <row r="160025" x14ac:dyDescent="0.25"/>
    <row r="160026" x14ac:dyDescent="0.25"/>
    <row r="160027" x14ac:dyDescent="0.25"/>
    <row r="160028" x14ac:dyDescent="0.25"/>
    <row r="160029" x14ac:dyDescent="0.25"/>
    <row r="160030" x14ac:dyDescent="0.25"/>
    <row r="160031" x14ac:dyDescent="0.25"/>
    <row r="160032" x14ac:dyDescent="0.25"/>
    <row r="160033" x14ac:dyDescent="0.25"/>
    <row r="160034" x14ac:dyDescent="0.25"/>
    <row r="160035" x14ac:dyDescent="0.25"/>
    <row r="160036" x14ac:dyDescent="0.25"/>
    <row r="160037" x14ac:dyDescent="0.25"/>
    <row r="160038" x14ac:dyDescent="0.25"/>
    <row r="160039" x14ac:dyDescent="0.25"/>
    <row r="160040" x14ac:dyDescent="0.25"/>
    <row r="160041" x14ac:dyDescent="0.25"/>
    <row r="160042" x14ac:dyDescent="0.25"/>
    <row r="160043" x14ac:dyDescent="0.25"/>
    <row r="160044" x14ac:dyDescent="0.25"/>
    <row r="160045" x14ac:dyDescent="0.25"/>
    <row r="160046" x14ac:dyDescent="0.25"/>
    <row r="160047" x14ac:dyDescent="0.25"/>
    <row r="160048" x14ac:dyDescent="0.25"/>
    <row r="160049" x14ac:dyDescent="0.25"/>
    <row r="160050" x14ac:dyDescent="0.25"/>
    <row r="160051" x14ac:dyDescent="0.25"/>
    <row r="160052" x14ac:dyDescent="0.25"/>
    <row r="160053" x14ac:dyDescent="0.25"/>
    <row r="160054" x14ac:dyDescent="0.25"/>
    <row r="160055" x14ac:dyDescent="0.25"/>
    <row r="160056" x14ac:dyDescent="0.25"/>
    <row r="160057" x14ac:dyDescent="0.25"/>
    <row r="160058" x14ac:dyDescent="0.25"/>
    <row r="160059" x14ac:dyDescent="0.25"/>
    <row r="160060" x14ac:dyDescent="0.25"/>
    <row r="160061" x14ac:dyDescent="0.25"/>
    <row r="160062" x14ac:dyDescent="0.25"/>
    <row r="160063" x14ac:dyDescent="0.25"/>
    <row r="160064" x14ac:dyDescent="0.25"/>
    <row r="160065" x14ac:dyDescent="0.25"/>
    <row r="160066" x14ac:dyDescent="0.25"/>
    <row r="160067" x14ac:dyDescent="0.25"/>
    <row r="160068" x14ac:dyDescent="0.25"/>
    <row r="160069" x14ac:dyDescent="0.25"/>
    <row r="160070" x14ac:dyDescent="0.25"/>
    <row r="160071" x14ac:dyDescent="0.25"/>
    <row r="160072" x14ac:dyDescent="0.25"/>
    <row r="160073" x14ac:dyDescent="0.25"/>
    <row r="160074" x14ac:dyDescent="0.25"/>
    <row r="160075" x14ac:dyDescent="0.25"/>
    <row r="160076" x14ac:dyDescent="0.25"/>
    <row r="160077" x14ac:dyDescent="0.25"/>
    <row r="160078" x14ac:dyDescent="0.25"/>
    <row r="160079" x14ac:dyDescent="0.25"/>
    <row r="160080" x14ac:dyDescent="0.25"/>
    <row r="160081" x14ac:dyDescent="0.25"/>
    <row r="160082" x14ac:dyDescent="0.25"/>
    <row r="160083" x14ac:dyDescent="0.25"/>
    <row r="160084" x14ac:dyDescent="0.25"/>
    <row r="160085" x14ac:dyDescent="0.25"/>
    <row r="160086" x14ac:dyDescent="0.25"/>
    <row r="160087" x14ac:dyDescent="0.25"/>
    <row r="160088" x14ac:dyDescent="0.25"/>
    <row r="160089" x14ac:dyDescent="0.25"/>
    <row r="160090" x14ac:dyDescent="0.25"/>
    <row r="160091" x14ac:dyDescent="0.25"/>
    <row r="160092" x14ac:dyDescent="0.25"/>
    <row r="160093" x14ac:dyDescent="0.25"/>
    <row r="160094" x14ac:dyDescent="0.25"/>
    <row r="160095" x14ac:dyDescent="0.25"/>
    <row r="160096" x14ac:dyDescent="0.25"/>
    <row r="160097" x14ac:dyDescent="0.25"/>
    <row r="160098" x14ac:dyDescent="0.25"/>
    <row r="160099" x14ac:dyDescent="0.25"/>
    <row r="160100" x14ac:dyDescent="0.25"/>
    <row r="160101" x14ac:dyDescent="0.25"/>
    <row r="160102" x14ac:dyDescent="0.25"/>
    <row r="160103" x14ac:dyDescent="0.25"/>
    <row r="160104" x14ac:dyDescent="0.25"/>
    <row r="160105" x14ac:dyDescent="0.25"/>
    <row r="160106" x14ac:dyDescent="0.25"/>
    <row r="160107" x14ac:dyDescent="0.25"/>
    <row r="160108" x14ac:dyDescent="0.25"/>
    <row r="160109" x14ac:dyDescent="0.25"/>
    <row r="160110" x14ac:dyDescent="0.25"/>
    <row r="160111" x14ac:dyDescent="0.25"/>
    <row r="160112" x14ac:dyDescent="0.25"/>
    <row r="160113" x14ac:dyDescent="0.25"/>
    <row r="160114" x14ac:dyDescent="0.25"/>
    <row r="160115" x14ac:dyDescent="0.25"/>
    <row r="160116" x14ac:dyDescent="0.25"/>
    <row r="160117" x14ac:dyDescent="0.25"/>
    <row r="160118" x14ac:dyDescent="0.25"/>
    <row r="160119" x14ac:dyDescent="0.25"/>
    <row r="160120" x14ac:dyDescent="0.25"/>
    <row r="160121" x14ac:dyDescent="0.25"/>
    <row r="160122" x14ac:dyDescent="0.25"/>
    <row r="160123" x14ac:dyDescent="0.25"/>
    <row r="160124" x14ac:dyDescent="0.25"/>
    <row r="160125" x14ac:dyDescent="0.25"/>
    <row r="160126" x14ac:dyDescent="0.25"/>
    <row r="160127" x14ac:dyDescent="0.25"/>
    <row r="160128" x14ac:dyDescent="0.25"/>
    <row r="160129" x14ac:dyDescent="0.25"/>
    <row r="160130" x14ac:dyDescent="0.25"/>
    <row r="160131" x14ac:dyDescent="0.25"/>
    <row r="160132" x14ac:dyDescent="0.25"/>
    <row r="160133" x14ac:dyDescent="0.25"/>
    <row r="160134" x14ac:dyDescent="0.25"/>
    <row r="160135" x14ac:dyDescent="0.25"/>
    <row r="160136" x14ac:dyDescent="0.25"/>
    <row r="160137" x14ac:dyDescent="0.25"/>
    <row r="160138" x14ac:dyDescent="0.25"/>
    <row r="160139" x14ac:dyDescent="0.25"/>
    <row r="160140" x14ac:dyDescent="0.25"/>
    <row r="160141" x14ac:dyDescent="0.25"/>
    <row r="160142" x14ac:dyDescent="0.25"/>
    <row r="160143" x14ac:dyDescent="0.25"/>
    <row r="160144" x14ac:dyDescent="0.25"/>
    <row r="160145" x14ac:dyDescent="0.25"/>
    <row r="160146" x14ac:dyDescent="0.25"/>
    <row r="160147" x14ac:dyDescent="0.25"/>
    <row r="160148" x14ac:dyDescent="0.25"/>
    <row r="160149" x14ac:dyDescent="0.25"/>
    <row r="160150" x14ac:dyDescent="0.25"/>
    <row r="160151" x14ac:dyDescent="0.25"/>
    <row r="160152" x14ac:dyDescent="0.25"/>
    <row r="160153" x14ac:dyDescent="0.25"/>
    <row r="160154" x14ac:dyDescent="0.25"/>
    <row r="160155" x14ac:dyDescent="0.25"/>
    <row r="160156" x14ac:dyDescent="0.25"/>
    <row r="160157" x14ac:dyDescent="0.25"/>
    <row r="160158" x14ac:dyDescent="0.25"/>
    <row r="160159" x14ac:dyDescent="0.25"/>
    <row r="160160" x14ac:dyDescent="0.25"/>
    <row r="160161" x14ac:dyDescent="0.25"/>
    <row r="160162" x14ac:dyDescent="0.25"/>
    <row r="160163" x14ac:dyDescent="0.25"/>
    <row r="160164" x14ac:dyDescent="0.25"/>
    <row r="160165" x14ac:dyDescent="0.25"/>
    <row r="160166" x14ac:dyDescent="0.25"/>
    <row r="160167" x14ac:dyDescent="0.25"/>
    <row r="160168" x14ac:dyDescent="0.25"/>
    <row r="160169" x14ac:dyDescent="0.25"/>
    <row r="160170" x14ac:dyDescent="0.25"/>
    <row r="160171" x14ac:dyDescent="0.25"/>
    <row r="160172" x14ac:dyDescent="0.25"/>
    <row r="160173" x14ac:dyDescent="0.25"/>
    <row r="160174" x14ac:dyDescent="0.25"/>
    <row r="160175" x14ac:dyDescent="0.25"/>
    <row r="160176" x14ac:dyDescent="0.25"/>
    <row r="160177" x14ac:dyDescent="0.25"/>
    <row r="160178" x14ac:dyDescent="0.25"/>
    <row r="160179" x14ac:dyDescent="0.25"/>
    <row r="160180" x14ac:dyDescent="0.25"/>
    <row r="160181" x14ac:dyDescent="0.25"/>
    <row r="160182" x14ac:dyDescent="0.25"/>
    <row r="160183" x14ac:dyDescent="0.25"/>
    <row r="160184" x14ac:dyDescent="0.25"/>
    <row r="160185" x14ac:dyDescent="0.25"/>
    <row r="160186" x14ac:dyDescent="0.25"/>
    <row r="160187" x14ac:dyDescent="0.25"/>
    <row r="160188" x14ac:dyDescent="0.25"/>
    <row r="160189" x14ac:dyDescent="0.25"/>
    <row r="160190" x14ac:dyDescent="0.25"/>
    <row r="160191" x14ac:dyDescent="0.25"/>
    <row r="160192" x14ac:dyDescent="0.25"/>
    <row r="160193" x14ac:dyDescent="0.25"/>
    <row r="160194" x14ac:dyDescent="0.25"/>
    <row r="160195" x14ac:dyDescent="0.25"/>
    <row r="160196" x14ac:dyDescent="0.25"/>
    <row r="160197" x14ac:dyDescent="0.25"/>
    <row r="160198" x14ac:dyDescent="0.25"/>
    <row r="160199" x14ac:dyDescent="0.25"/>
    <row r="160200" x14ac:dyDescent="0.25"/>
    <row r="160201" x14ac:dyDescent="0.25"/>
    <row r="160202" x14ac:dyDescent="0.25"/>
    <row r="160203" x14ac:dyDescent="0.25"/>
    <row r="160204" x14ac:dyDescent="0.25"/>
    <row r="160205" x14ac:dyDescent="0.25"/>
    <row r="160206" x14ac:dyDescent="0.25"/>
    <row r="160207" x14ac:dyDescent="0.25"/>
    <row r="160208" x14ac:dyDescent="0.25"/>
    <row r="160209" x14ac:dyDescent="0.25"/>
    <row r="160210" x14ac:dyDescent="0.25"/>
    <row r="160211" x14ac:dyDescent="0.25"/>
    <row r="160212" x14ac:dyDescent="0.25"/>
    <row r="160213" x14ac:dyDescent="0.25"/>
    <row r="160214" x14ac:dyDescent="0.25"/>
    <row r="160215" x14ac:dyDescent="0.25"/>
    <row r="160216" x14ac:dyDescent="0.25"/>
    <row r="160217" x14ac:dyDescent="0.25"/>
    <row r="160218" x14ac:dyDescent="0.25"/>
    <row r="160219" x14ac:dyDescent="0.25"/>
    <row r="160220" x14ac:dyDescent="0.25"/>
    <row r="160221" x14ac:dyDescent="0.25"/>
    <row r="160222" x14ac:dyDescent="0.25"/>
    <row r="160223" x14ac:dyDescent="0.25"/>
    <row r="160224" x14ac:dyDescent="0.25"/>
    <row r="160225" x14ac:dyDescent="0.25"/>
    <row r="160226" x14ac:dyDescent="0.25"/>
    <row r="160227" x14ac:dyDescent="0.25"/>
    <row r="160228" x14ac:dyDescent="0.25"/>
    <row r="160229" x14ac:dyDescent="0.25"/>
    <row r="160230" x14ac:dyDescent="0.25"/>
    <row r="160231" x14ac:dyDescent="0.25"/>
    <row r="160232" x14ac:dyDescent="0.25"/>
    <row r="160233" x14ac:dyDescent="0.25"/>
    <row r="160234" x14ac:dyDescent="0.25"/>
    <row r="160235" x14ac:dyDescent="0.25"/>
    <row r="160236" x14ac:dyDescent="0.25"/>
    <row r="160237" x14ac:dyDescent="0.25"/>
    <row r="160238" x14ac:dyDescent="0.25"/>
    <row r="160239" x14ac:dyDescent="0.25"/>
    <row r="160240" x14ac:dyDescent="0.25"/>
    <row r="160241" x14ac:dyDescent="0.25"/>
    <row r="160242" x14ac:dyDescent="0.25"/>
    <row r="160243" x14ac:dyDescent="0.25"/>
    <row r="160244" x14ac:dyDescent="0.25"/>
    <row r="160245" x14ac:dyDescent="0.25"/>
    <row r="160246" x14ac:dyDescent="0.25"/>
    <row r="160247" x14ac:dyDescent="0.25"/>
    <row r="160248" x14ac:dyDescent="0.25"/>
    <row r="160249" x14ac:dyDescent="0.25"/>
    <row r="160250" x14ac:dyDescent="0.25"/>
    <row r="160251" x14ac:dyDescent="0.25"/>
    <row r="160252" x14ac:dyDescent="0.25"/>
    <row r="160253" x14ac:dyDescent="0.25"/>
    <row r="160254" x14ac:dyDescent="0.25"/>
    <row r="160255" x14ac:dyDescent="0.25"/>
    <row r="160256" x14ac:dyDescent="0.25"/>
    <row r="160257" x14ac:dyDescent="0.25"/>
    <row r="160258" x14ac:dyDescent="0.25"/>
    <row r="160259" x14ac:dyDescent="0.25"/>
    <row r="160260" x14ac:dyDescent="0.25"/>
    <row r="160261" x14ac:dyDescent="0.25"/>
    <row r="160262" x14ac:dyDescent="0.25"/>
    <row r="160263" x14ac:dyDescent="0.25"/>
    <row r="160264" x14ac:dyDescent="0.25"/>
    <row r="160265" x14ac:dyDescent="0.25"/>
    <row r="160266" x14ac:dyDescent="0.25"/>
    <row r="160267" x14ac:dyDescent="0.25"/>
    <row r="160268" x14ac:dyDescent="0.25"/>
    <row r="160269" x14ac:dyDescent="0.25"/>
    <row r="160270" x14ac:dyDescent="0.25"/>
    <row r="160271" x14ac:dyDescent="0.25"/>
    <row r="160272" x14ac:dyDescent="0.25"/>
    <row r="160273" x14ac:dyDescent="0.25"/>
    <row r="160274" x14ac:dyDescent="0.25"/>
    <row r="160275" x14ac:dyDescent="0.25"/>
    <row r="160276" x14ac:dyDescent="0.25"/>
    <row r="160277" x14ac:dyDescent="0.25"/>
    <row r="160278" x14ac:dyDescent="0.25"/>
    <row r="160279" x14ac:dyDescent="0.25"/>
    <row r="160280" x14ac:dyDescent="0.25"/>
    <row r="160281" x14ac:dyDescent="0.25"/>
    <row r="160282" x14ac:dyDescent="0.25"/>
    <row r="160283" x14ac:dyDescent="0.25"/>
    <row r="160284" x14ac:dyDescent="0.25"/>
    <row r="160285" x14ac:dyDescent="0.25"/>
    <row r="160286" x14ac:dyDescent="0.25"/>
    <row r="160287" x14ac:dyDescent="0.25"/>
    <row r="160288" x14ac:dyDescent="0.25"/>
    <row r="160289" x14ac:dyDescent="0.25"/>
    <row r="160290" x14ac:dyDescent="0.25"/>
    <row r="160291" x14ac:dyDescent="0.25"/>
    <row r="160292" x14ac:dyDescent="0.25"/>
    <row r="160293" x14ac:dyDescent="0.25"/>
    <row r="160294" x14ac:dyDescent="0.25"/>
    <row r="160295" x14ac:dyDescent="0.25"/>
    <row r="160296" x14ac:dyDescent="0.25"/>
    <row r="160297" x14ac:dyDescent="0.25"/>
    <row r="160298" x14ac:dyDescent="0.25"/>
    <row r="160299" x14ac:dyDescent="0.25"/>
    <row r="160300" x14ac:dyDescent="0.25"/>
    <row r="160301" x14ac:dyDescent="0.25"/>
    <row r="160302" x14ac:dyDescent="0.25"/>
    <row r="160303" x14ac:dyDescent="0.25"/>
    <row r="160304" x14ac:dyDescent="0.25"/>
    <row r="160305" x14ac:dyDescent="0.25"/>
    <row r="160306" x14ac:dyDescent="0.25"/>
    <row r="160307" x14ac:dyDescent="0.25"/>
    <row r="160308" x14ac:dyDescent="0.25"/>
    <row r="160309" x14ac:dyDescent="0.25"/>
    <row r="160310" x14ac:dyDescent="0.25"/>
    <row r="160311" x14ac:dyDescent="0.25"/>
    <row r="160312" x14ac:dyDescent="0.25"/>
    <row r="160313" x14ac:dyDescent="0.25"/>
    <row r="160314" x14ac:dyDescent="0.25"/>
    <row r="160315" x14ac:dyDescent="0.25"/>
    <row r="160316" x14ac:dyDescent="0.25"/>
    <row r="160317" x14ac:dyDescent="0.25"/>
    <row r="160318" x14ac:dyDescent="0.25"/>
    <row r="160319" x14ac:dyDescent="0.25"/>
    <row r="160320" x14ac:dyDescent="0.25"/>
    <row r="160321" x14ac:dyDescent="0.25"/>
    <row r="160322" x14ac:dyDescent="0.25"/>
    <row r="160323" x14ac:dyDescent="0.25"/>
    <row r="160324" x14ac:dyDescent="0.25"/>
    <row r="160325" x14ac:dyDescent="0.25"/>
    <row r="160326" x14ac:dyDescent="0.25"/>
    <row r="160327" x14ac:dyDescent="0.25"/>
    <row r="160328" x14ac:dyDescent="0.25"/>
    <row r="160329" x14ac:dyDescent="0.25"/>
    <row r="160330" x14ac:dyDescent="0.25"/>
    <row r="160331" x14ac:dyDescent="0.25"/>
    <row r="160332" x14ac:dyDescent="0.25"/>
    <row r="160333" x14ac:dyDescent="0.25"/>
    <row r="160334" x14ac:dyDescent="0.25"/>
    <row r="160335" x14ac:dyDescent="0.25"/>
    <row r="160336" x14ac:dyDescent="0.25"/>
    <row r="160337" x14ac:dyDescent="0.25"/>
    <row r="160338" x14ac:dyDescent="0.25"/>
    <row r="160339" x14ac:dyDescent="0.25"/>
    <row r="160340" x14ac:dyDescent="0.25"/>
    <row r="160341" x14ac:dyDescent="0.25"/>
    <row r="160342" x14ac:dyDescent="0.25"/>
    <row r="160343" x14ac:dyDescent="0.25"/>
    <row r="160344" x14ac:dyDescent="0.25"/>
    <row r="160345" x14ac:dyDescent="0.25"/>
    <row r="160346" x14ac:dyDescent="0.25"/>
    <row r="160347" x14ac:dyDescent="0.25"/>
    <row r="160348" x14ac:dyDescent="0.25"/>
    <row r="160349" x14ac:dyDescent="0.25"/>
    <row r="160350" x14ac:dyDescent="0.25"/>
    <row r="160351" x14ac:dyDescent="0.25"/>
    <row r="160352" x14ac:dyDescent="0.25"/>
    <row r="160353" x14ac:dyDescent="0.25"/>
    <row r="160354" x14ac:dyDescent="0.25"/>
    <row r="160355" x14ac:dyDescent="0.25"/>
    <row r="160356" x14ac:dyDescent="0.25"/>
    <row r="160357" x14ac:dyDescent="0.25"/>
    <row r="160358" x14ac:dyDescent="0.25"/>
    <row r="160359" x14ac:dyDescent="0.25"/>
    <row r="160360" x14ac:dyDescent="0.25"/>
    <row r="160361" x14ac:dyDescent="0.25"/>
    <row r="160362" x14ac:dyDescent="0.25"/>
    <row r="160363" x14ac:dyDescent="0.25"/>
    <row r="160364" x14ac:dyDescent="0.25"/>
    <row r="160365" x14ac:dyDescent="0.25"/>
    <row r="160366" x14ac:dyDescent="0.25"/>
    <row r="160367" x14ac:dyDescent="0.25"/>
    <row r="160368" x14ac:dyDescent="0.25"/>
    <row r="160369" x14ac:dyDescent="0.25"/>
    <row r="160370" x14ac:dyDescent="0.25"/>
    <row r="160371" x14ac:dyDescent="0.25"/>
    <row r="160372" x14ac:dyDescent="0.25"/>
    <row r="160373" x14ac:dyDescent="0.25"/>
    <row r="160374" x14ac:dyDescent="0.25"/>
    <row r="160375" x14ac:dyDescent="0.25"/>
    <row r="160376" x14ac:dyDescent="0.25"/>
    <row r="160377" x14ac:dyDescent="0.25"/>
    <row r="160378" x14ac:dyDescent="0.25"/>
    <row r="160379" x14ac:dyDescent="0.25"/>
    <row r="160380" x14ac:dyDescent="0.25"/>
    <row r="160381" x14ac:dyDescent="0.25"/>
    <row r="160382" x14ac:dyDescent="0.25"/>
    <row r="160383" x14ac:dyDescent="0.25"/>
    <row r="160384" x14ac:dyDescent="0.25"/>
    <row r="160385" x14ac:dyDescent="0.25"/>
    <row r="160386" x14ac:dyDescent="0.25"/>
    <row r="160387" x14ac:dyDescent="0.25"/>
    <row r="160388" x14ac:dyDescent="0.25"/>
    <row r="160389" x14ac:dyDescent="0.25"/>
    <row r="160390" x14ac:dyDescent="0.25"/>
    <row r="160391" x14ac:dyDescent="0.25"/>
    <row r="160392" x14ac:dyDescent="0.25"/>
    <row r="160393" x14ac:dyDescent="0.25"/>
    <row r="160394" x14ac:dyDescent="0.25"/>
    <row r="160395" x14ac:dyDescent="0.25"/>
    <row r="160396" x14ac:dyDescent="0.25"/>
    <row r="160397" x14ac:dyDescent="0.25"/>
    <row r="160398" x14ac:dyDescent="0.25"/>
    <row r="160399" x14ac:dyDescent="0.25"/>
    <row r="160400" x14ac:dyDescent="0.25"/>
    <row r="160401" x14ac:dyDescent="0.25"/>
    <row r="160402" x14ac:dyDescent="0.25"/>
    <row r="160403" x14ac:dyDescent="0.25"/>
    <row r="160404" x14ac:dyDescent="0.25"/>
    <row r="160405" x14ac:dyDescent="0.25"/>
    <row r="160406" x14ac:dyDescent="0.25"/>
    <row r="160407" x14ac:dyDescent="0.25"/>
    <row r="160408" x14ac:dyDescent="0.25"/>
    <row r="160409" x14ac:dyDescent="0.25"/>
    <row r="160410" x14ac:dyDescent="0.25"/>
    <row r="160411" x14ac:dyDescent="0.25"/>
    <row r="160412" x14ac:dyDescent="0.25"/>
    <row r="160413" x14ac:dyDescent="0.25"/>
    <row r="160414" x14ac:dyDescent="0.25"/>
    <row r="160415" x14ac:dyDescent="0.25"/>
    <row r="160416" x14ac:dyDescent="0.25"/>
    <row r="160417" x14ac:dyDescent="0.25"/>
    <row r="160418" x14ac:dyDescent="0.25"/>
    <row r="160419" x14ac:dyDescent="0.25"/>
    <row r="160420" x14ac:dyDescent="0.25"/>
    <row r="160421" x14ac:dyDescent="0.25"/>
    <row r="160422" x14ac:dyDescent="0.25"/>
    <row r="160423" x14ac:dyDescent="0.25"/>
    <row r="160424" x14ac:dyDescent="0.25"/>
    <row r="160425" x14ac:dyDescent="0.25"/>
    <row r="160426" x14ac:dyDescent="0.25"/>
    <row r="160427" x14ac:dyDescent="0.25"/>
    <row r="160428" x14ac:dyDescent="0.25"/>
    <row r="160429" x14ac:dyDescent="0.25"/>
    <row r="160430" x14ac:dyDescent="0.25"/>
    <row r="160431" x14ac:dyDescent="0.25"/>
    <row r="160432" x14ac:dyDescent="0.25"/>
    <row r="160433" x14ac:dyDescent="0.25"/>
    <row r="160434" x14ac:dyDescent="0.25"/>
    <row r="160435" x14ac:dyDescent="0.25"/>
    <row r="160436" x14ac:dyDescent="0.25"/>
    <row r="160437" x14ac:dyDescent="0.25"/>
    <row r="160438" x14ac:dyDescent="0.25"/>
    <row r="160439" x14ac:dyDescent="0.25"/>
    <row r="160440" x14ac:dyDescent="0.25"/>
    <row r="160441" x14ac:dyDescent="0.25"/>
    <row r="160442" x14ac:dyDescent="0.25"/>
    <row r="160443" x14ac:dyDescent="0.25"/>
    <row r="160444" x14ac:dyDescent="0.25"/>
    <row r="160445" x14ac:dyDescent="0.25"/>
    <row r="160446" x14ac:dyDescent="0.25"/>
    <row r="160447" x14ac:dyDescent="0.25"/>
    <row r="160448" x14ac:dyDescent="0.25"/>
    <row r="160449" x14ac:dyDescent="0.25"/>
    <row r="160450" x14ac:dyDescent="0.25"/>
    <row r="160451" x14ac:dyDescent="0.25"/>
    <row r="160452" x14ac:dyDescent="0.25"/>
    <row r="160453" x14ac:dyDescent="0.25"/>
    <row r="160454" x14ac:dyDescent="0.25"/>
    <row r="160455" x14ac:dyDescent="0.25"/>
    <row r="160456" x14ac:dyDescent="0.25"/>
    <row r="160457" x14ac:dyDescent="0.25"/>
    <row r="160458" x14ac:dyDescent="0.25"/>
    <row r="160459" x14ac:dyDescent="0.25"/>
    <row r="160460" x14ac:dyDescent="0.25"/>
    <row r="160461" x14ac:dyDescent="0.25"/>
    <row r="160462" x14ac:dyDescent="0.25"/>
    <row r="160463" x14ac:dyDescent="0.25"/>
    <row r="160464" x14ac:dyDescent="0.25"/>
    <row r="160465" x14ac:dyDescent="0.25"/>
    <row r="160466" x14ac:dyDescent="0.25"/>
    <row r="160467" x14ac:dyDescent="0.25"/>
    <row r="160468" x14ac:dyDescent="0.25"/>
    <row r="160469" x14ac:dyDescent="0.25"/>
    <row r="160470" x14ac:dyDescent="0.25"/>
    <row r="160471" x14ac:dyDescent="0.25"/>
    <row r="160472" x14ac:dyDescent="0.25"/>
    <row r="160473" x14ac:dyDescent="0.25"/>
    <row r="160474" x14ac:dyDescent="0.25"/>
    <row r="160475" x14ac:dyDescent="0.25"/>
    <row r="160476" x14ac:dyDescent="0.25"/>
    <row r="160477" x14ac:dyDescent="0.25"/>
    <row r="160478" x14ac:dyDescent="0.25"/>
    <row r="160479" x14ac:dyDescent="0.25"/>
    <row r="160480" x14ac:dyDescent="0.25"/>
    <row r="160481" x14ac:dyDescent="0.25"/>
    <row r="160482" x14ac:dyDescent="0.25"/>
    <row r="160483" x14ac:dyDescent="0.25"/>
    <row r="160484" x14ac:dyDescent="0.25"/>
    <row r="160485" x14ac:dyDescent="0.25"/>
    <row r="160486" x14ac:dyDescent="0.25"/>
    <row r="160487" x14ac:dyDescent="0.25"/>
    <row r="160488" x14ac:dyDescent="0.25"/>
    <row r="160489" x14ac:dyDescent="0.25"/>
    <row r="160490" x14ac:dyDescent="0.25"/>
    <row r="160491" x14ac:dyDescent="0.25"/>
    <row r="160492" x14ac:dyDescent="0.25"/>
    <row r="160493" x14ac:dyDescent="0.25"/>
    <row r="160494" x14ac:dyDescent="0.25"/>
    <row r="160495" x14ac:dyDescent="0.25"/>
    <row r="160496" x14ac:dyDescent="0.25"/>
    <row r="160497" x14ac:dyDescent="0.25"/>
    <row r="160498" x14ac:dyDescent="0.25"/>
    <row r="160499" x14ac:dyDescent="0.25"/>
    <row r="160500" x14ac:dyDescent="0.25"/>
    <row r="160501" x14ac:dyDescent="0.25"/>
    <row r="160502" x14ac:dyDescent="0.25"/>
    <row r="160503" x14ac:dyDescent="0.25"/>
    <row r="160504" x14ac:dyDescent="0.25"/>
    <row r="160505" x14ac:dyDescent="0.25"/>
    <row r="160506" x14ac:dyDescent="0.25"/>
    <row r="160507" x14ac:dyDescent="0.25"/>
    <row r="160508" x14ac:dyDescent="0.25"/>
    <row r="160509" x14ac:dyDescent="0.25"/>
    <row r="160510" x14ac:dyDescent="0.25"/>
    <row r="160511" x14ac:dyDescent="0.25"/>
    <row r="160512" x14ac:dyDescent="0.25"/>
    <row r="160513" x14ac:dyDescent="0.25"/>
    <row r="160514" x14ac:dyDescent="0.25"/>
    <row r="160515" x14ac:dyDescent="0.25"/>
    <row r="160516" x14ac:dyDescent="0.25"/>
    <row r="160517" x14ac:dyDescent="0.25"/>
    <row r="160518" x14ac:dyDescent="0.25"/>
    <row r="160519" x14ac:dyDescent="0.25"/>
    <row r="160520" x14ac:dyDescent="0.25"/>
    <row r="160521" x14ac:dyDescent="0.25"/>
    <row r="160522" x14ac:dyDescent="0.25"/>
    <row r="160523" x14ac:dyDescent="0.25"/>
    <row r="160524" x14ac:dyDescent="0.25"/>
    <row r="160525" x14ac:dyDescent="0.25"/>
    <row r="160526" x14ac:dyDescent="0.25"/>
    <row r="160527" x14ac:dyDescent="0.25"/>
    <row r="160528" x14ac:dyDescent="0.25"/>
    <row r="160529" x14ac:dyDescent="0.25"/>
    <row r="160530" x14ac:dyDescent="0.25"/>
    <row r="160531" x14ac:dyDescent="0.25"/>
    <row r="160532" x14ac:dyDescent="0.25"/>
    <row r="160533" x14ac:dyDescent="0.25"/>
    <row r="160534" x14ac:dyDescent="0.25"/>
    <row r="160535" x14ac:dyDescent="0.25"/>
    <row r="160536" x14ac:dyDescent="0.25"/>
    <row r="160537" x14ac:dyDescent="0.25"/>
    <row r="160538" x14ac:dyDescent="0.25"/>
    <row r="160539" x14ac:dyDescent="0.25"/>
    <row r="160540" x14ac:dyDescent="0.25"/>
    <row r="160541" x14ac:dyDescent="0.25"/>
    <row r="160542" x14ac:dyDescent="0.25"/>
    <row r="160543" x14ac:dyDescent="0.25"/>
    <row r="160544" x14ac:dyDescent="0.25"/>
    <row r="160545" x14ac:dyDescent="0.25"/>
    <row r="160546" x14ac:dyDescent="0.25"/>
    <row r="160547" x14ac:dyDescent="0.25"/>
    <row r="160548" x14ac:dyDescent="0.25"/>
    <row r="160549" x14ac:dyDescent="0.25"/>
    <row r="160550" x14ac:dyDescent="0.25"/>
    <row r="160551" x14ac:dyDescent="0.25"/>
    <row r="160552" x14ac:dyDescent="0.25"/>
    <row r="160553" x14ac:dyDescent="0.25"/>
    <row r="160554" x14ac:dyDescent="0.25"/>
    <row r="160555" x14ac:dyDescent="0.25"/>
    <row r="160556" x14ac:dyDescent="0.25"/>
    <row r="160557" x14ac:dyDescent="0.25"/>
    <row r="160558" x14ac:dyDescent="0.25"/>
    <row r="160559" x14ac:dyDescent="0.25"/>
    <row r="160560" x14ac:dyDescent="0.25"/>
    <row r="160561" x14ac:dyDescent="0.25"/>
    <row r="160562" x14ac:dyDescent="0.25"/>
    <row r="160563" x14ac:dyDescent="0.25"/>
    <row r="160564" x14ac:dyDescent="0.25"/>
    <row r="160565" x14ac:dyDescent="0.25"/>
    <row r="160566" x14ac:dyDescent="0.25"/>
    <row r="160567" x14ac:dyDescent="0.25"/>
    <row r="160568" x14ac:dyDescent="0.25"/>
    <row r="160569" x14ac:dyDescent="0.25"/>
    <row r="160570" x14ac:dyDescent="0.25"/>
    <row r="160571" x14ac:dyDescent="0.25"/>
    <row r="160572" x14ac:dyDescent="0.25"/>
    <row r="160573" x14ac:dyDescent="0.25"/>
    <row r="160574" x14ac:dyDescent="0.25"/>
    <row r="160575" x14ac:dyDescent="0.25"/>
    <row r="160576" x14ac:dyDescent="0.25"/>
    <row r="160577" x14ac:dyDescent="0.25"/>
    <row r="160578" x14ac:dyDescent="0.25"/>
    <row r="160579" x14ac:dyDescent="0.25"/>
    <row r="160580" x14ac:dyDescent="0.25"/>
    <row r="160581" x14ac:dyDescent="0.25"/>
    <row r="160582" x14ac:dyDescent="0.25"/>
    <row r="160583" x14ac:dyDescent="0.25"/>
    <row r="160584" x14ac:dyDescent="0.25"/>
    <row r="160585" x14ac:dyDescent="0.25"/>
    <row r="160586" x14ac:dyDescent="0.25"/>
    <row r="160587" x14ac:dyDescent="0.25"/>
    <row r="160588" x14ac:dyDescent="0.25"/>
    <row r="160589" x14ac:dyDescent="0.25"/>
    <row r="160590" x14ac:dyDescent="0.25"/>
    <row r="160591" x14ac:dyDescent="0.25"/>
    <row r="160592" x14ac:dyDescent="0.25"/>
    <row r="160593" x14ac:dyDescent="0.25"/>
    <row r="160594" x14ac:dyDescent="0.25"/>
    <row r="160595" x14ac:dyDescent="0.25"/>
    <row r="160596" x14ac:dyDescent="0.25"/>
    <row r="160597" x14ac:dyDescent="0.25"/>
    <row r="160598" x14ac:dyDescent="0.25"/>
    <row r="160599" x14ac:dyDescent="0.25"/>
    <row r="160600" x14ac:dyDescent="0.25"/>
    <row r="160601" x14ac:dyDescent="0.25"/>
    <row r="160602" x14ac:dyDescent="0.25"/>
    <row r="160603" x14ac:dyDescent="0.25"/>
    <row r="160604" x14ac:dyDescent="0.25"/>
    <row r="160605" x14ac:dyDescent="0.25"/>
    <row r="160606" x14ac:dyDescent="0.25"/>
    <row r="160607" x14ac:dyDescent="0.25"/>
    <row r="160608" x14ac:dyDescent="0.25"/>
    <row r="160609" x14ac:dyDescent="0.25"/>
    <row r="160610" x14ac:dyDescent="0.25"/>
    <row r="160611" x14ac:dyDescent="0.25"/>
    <row r="160612" x14ac:dyDescent="0.25"/>
    <row r="160613" x14ac:dyDescent="0.25"/>
    <row r="160614" x14ac:dyDescent="0.25"/>
    <row r="160615" x14ac:dyDescent="0.25"/>
    <row r="160616" x14ac:dyDescent="0.25"/>
    <row r="160617" x14ac:dyDescent="0.25"/>
    <row r="160618" x14ac:dyDescent="0.25"/>
    <row r="160619" x14ac:dyDescent="0.25"/>
    <row r="160620" x14ac:dyDescent="0.25"/>
    <row r="160621" x14ac:dyDescent="0.25"/>
    <row r="160622" x14ac:dyDescent="0.25"/>
    <row r="160623" x14ac:dyDescent="0.25"/>
    <row r="160624" x14ac:dyDescent="0.25"/>
    <row r="160625" x14ac:dyDescent="0.25"/>
    <row r="160626" x14ac:dyDescent="0.25"/>
    <row r="160627" x14ac:dyDescent="0.25"/>
    <row r="160628" x14ac:dyDescent="0.25"/>
    <row r="160629" x14ac:dyDescent="0.25"/>
    <row r="160630" x14ac:dyDescent="0.25"/>
    <row r="160631" x14ac:dyDescent="0.25"/>
    <row r="160632" x14ac:dyDescent="0.25"/>
    <row r="160633" x14ac:dyDescent="0.25"/>
    <row r="160634" x14ac:dyDescent="0.25"/>
    <row r="160635" x14ac:dyDescent="0.25"/>
    <row r="160636" x14ac:dyDescent="0.25"/>
    <row r="160637" x14ac:dyDescent="0.25"/>
    <row r="160638" x14ac:dyDescent="0.25"/>
    <row r="160639" x14ac:dyDescent="0.25"/>
    <row r="160640" x14ac:dyDescent="0.25"/>
    <row r="160641" x14ac:dyDescent="0.25"/>
    <row r="160642" x14ac:dyDescent="0.25"/>
    <row r="160643" x14ac:dyDescent="0.25"/>
    <row r="160644" x14ac:dyDescent="0.25"/>
    <row r="160645" x14ac:dyDescent="0.25"/>
    <row r="160646" x14ac:dyDescent="0.25"/>
    <row r="160647" x14ac:dyDescent="0.25"/>
    <row r="160648" x14ac:dyDescent="0.25"/>
    <row r="160649" x14ac:dyDescent="0.25"/>
    <row r="160650" x14ac:dyDescent="0.25"/>
    <row r="160651" x14ac:dyDescent="0.25"/>
    <row r="160652" x14ac:dyDescent="0.25"/>
    <row r="160653" x14ac:dyDescent="0.25"/>
    <row r="160654" x14ac:dyDescent="0.25"/>
    <row r="160655" x14ac:dyDescent="0.25"/>
    <row r="160656" x14ac:dyDescent="0.25"/>
    <row r="160657" x14ac:dyDescent="0.25"/>
    <row r="160658" x14ac:dyDescent="0.25"/>
    <row r="160659" x14ac:dyDescent="0.25"/>
    <row r="160660" x14ac:dyDescent="0.25"/>
    <row r="160661" x14ac:dyDescent="0.25"/>
    <row r="160662" x14ac:dyDescent="0.25"/>
    <row r="160663" x14ac:dyDescent="0.25"/>
    <row r="160664" x14ac:dyDescent="0.25"/>
    <row r="160665" x14ac:dyDescent="0.25"/>
    <row r="160666" x14ac:dyDescent="0.25"/>
    <row r="160667" x14ac:dyDescent="0.25"/>
    <row r="160668" x14ac:dyDescent="0.25"/>
    <row r="160669" x14ac:dyDescent="0.25"/>
    <row r="160670" x14ac:dyDescent="0.25"/>
    <row r="160671" x14ac:dyDescent="0.25"/>
    <row r="160672" x14ac:dyDescent="0.25"/>
    <row r="160673" x14ac:dyDescent="0.25"/>
    <row r="160674" x14ac:dyDescent="0.25"/>
    <row r="160675" x14ac:dyDescent="0.25"/>
    <row r="160676" x14ac:dyDescent="0.25"/>
    <row r="160677" x14ac:dyDescent="0.25"/>
    <row r="160678" x14ac:dyDescent="0.25"/>
    <row r="160679" x14ac:dyDescent="0.25"/>
    <row r="160680" x14ac:dyDescent="0.25"/>
    <row r="160681" x14ac:dyDescent="0.25"/>
    <row r="160682" x14ac:dyDescent="0.25"/>
    <row r="160683" x14ac:dyDescent="0.25"/>
    <row r="160684" x14ac:dyDescent="0.25"/>
    <row r="160685" x14ac:dyDescent="0.25"/>
    <row r="160686" x14ac:dyDescent="0.25"/>
    <row r="160687" x14ac:dyDescent="0.25"/>
    <row r="160688" x14ac:dyDescent="0.25"/>
    <row r="160689" x14ac:dyDescent="0.25"/>
    <row r="160690" x14ac:dyDescent="0.25"/>
    <row r="160691" x14ac:dyDescent="0.25"/>
    <row r="160692" x14ac:dyDescent="0.25"/>
    <row r="160693" x14ac:dyDescent="0.25"/>
    <row r="160694" x14ac:dyDescent="0.25"/>
    <row r="160695" x14ac:dyDescent="0.25"/>
    <row r="160696" x14ac:dyDescent="0.25"/>
    <row r="160697" x14ac:dyDescent="0.25"/>
    <row r="160698" x14ac:dyDescent="0.25"/>
    <row r="160699" x14ac:dyDescent="0.25"/>
    <row r="160700" x14ac:dyDescent="0.25"/>
    <row r="160701" x14ac:dyDescent="0.25"/>
    <row r="160702" x14ac:dyDescent="0.25"/>
    <row r="160703" x14ac:dyDescent="0.25"/>
    <row r="160704" x14ac:dyDescent="0.25"/>
    <row r="160705" x14ac:dyDescent="0.25"/>
    <row r="160706" x14ac:dyDescent="0.25"/>
    <row r="160707" x14ac:dyDescent="0.25"/>
    <row r="160708" x14ac:dyDescent="0.25"/>
    <row r="160709" x14ac:dyDescent="0.25"/>
    <row r="160710" x14ac:dyDescent="0.25"/>
    <row r="160711" x14ac:dyDescent="0.25"/>
    <row r="160712" x14ac:dyDescent="0.25"/>
    <row r="160713" x14ac:dyDescent="0.25"/>
    <row r="160714" x14ac:dyDescent="0.25"/>
    <row r="160715" x14ac:dyDescent="0.25"/>
    <row r="160716" x14ac:dyDescent="0.25"/>
    <row r="160717" x14ac:dyDescent="0.25"/>
    <row r="160718" x14ac:dyDescent="0.25"/>
    <row r="160719" x14ac:dyDescent="0.25"/>
    <row r="160720" x14ac:dyDescent="0.25"/>
    <row r="160721" x14ac:dyDescent="0.25"/>
    <row r="160722" x14ac:dyDescent="0.25"/>
    <row r="160723" x14ac:dyDescent="0.25"/>
    <row r="160724" x14ac:dyDescent="0.25"/>
    <row r="160725" x14ac:dyDescent="0.25"/>
    <row r="160726" x14ac:dyDescent="0.25"/>
    <row r="160727" x14ac:dyDescent="0.25"/>
    <row r="160728" x14ac:dyDescent="0.25"/>
    <row r="160729" x14ac:dyDescent="0.25"/>
    <row r="160730" x14ac:dyDescent="0.25"/>
    <row r="160731" x14ac:dyDescent="0.25"/>
    <row r="160732" x14ac:dyDescent="0.25"/>
    <row r="160733" x14ac:dyDescent="0.25"/>
    <row r="160734" x14ac:dyDescent="0.25"/>
    <row r="160735" x14ac:dyDescent="0.25"/>
    <row r="160736" x14ac:dyDescent="0.25"/>
    <row r="160737" x14ac:dyDescent="0.25"/>
    <row r="160738" x14ac:dyDescent="0.25"/>
    <row r="160739" x14ac:dyDescent="0.25"/>
    <row r="160740" x14ac:dyDescent="0.25"/>
    <row r="160741" x14ac:dyDescent="0.25"/>
    <row r="160742" x14ac:dyDescent="0.25"/>
    <row r="160743" x14ac:dyDescent="0.25"/>
    <row r="160744" x14ac:dyDescent="0.25"/>
    <row r="160745" x14ac:dyDescent="0.25"/>
    <row r="160746" x14ac:dyDescent="0.25"/>
    <row r="160747" x14ac:dyDescent="0.25"/>
    <row r="160748" x14ac:dyDescent="0.25"/>
    <row r="160749" x14ac:dyDescent="0.25"/>
    <row r="160750" x14ac:dyDescent="0.25"/>
    <row r="160751" x14ac:dyDescent="0.25"/>
    <row r="160752" x14ac:dyDescent="0.25"/>
    <row r="160753" x14ac:dyDescent="0.25"/>
    <row r="160754" x14ac:dyDescent="0.25"/>
    <row r="160755" x14ac:dyDescent="0.25"/>
    <row r="160756" x14ac:dyDescent="0.25"/>
    <row r="160757" x14ac:dyDescent="0.25"/>
    <row r="160758" x14ac:dyDescent="0.25"/>
    <row r="160759" x14ac:dyDescent="0.25"/>
    <row r="160760" x14ac:dyDescent="0.25"/>
    <row r="160761" x14ac:dyDescent="0.25"/>
    <row r="160762" x14ac:dyDescent="0.25"/>
    <row r="160763" x14ac:dyDescent="0.25"/>
    <row r="160764" x14ac:dyDescent="0.25"/>
    <row r="160765" x14ac:dyDescent="0.25"/>
    <row r="160766" x14ac:dyDescent="0.25"/>
    <row r="160767" x14ac:dyDescent="0.25"/>
    <row r="160768" x14ac:dyDescent="0.25"/>
    <row r="160769" x14ac:dyDescent="0.25"/>
    <row r="160770" x14ac:dyDescent="0.25"/>
    <row r="160771" x14ac:dyDescent="0.25"/>
    <row r="160772" x14ac:dyDescent="0.25"/>
    <row r="160773" x14ac:dyDescent="0.25"/>
    <row r="160774" x14ac:dyDescent="0.25"/>
    <row r="160775" x14ac:dyDescent="0.25"/>
    <row r="160776" x14ac:dyDescent="0.25"/>
    <row r="160777" x14ac:dyDescent="0.25"/>
    <row r="160778" x14ac:dyDescent="0.25"/>
    <row r="160779" x14ac:dyDescent="0.25"/>
    <row r="160780" x14ac:dyDescent="0.25"/>
    <row r="160781" x14ac:dyDescent="0.25"/>
    <row r="160782" x14ac:dyDescent="0.25"/>
    <row r="160783" x14ac:dyDescent="0.25"/>
    <row r="160784" x14ac:dyDescent="0.25"/>
    <row r="160785" x14ac:dyDescent="0.25"/>
    <row r="160786" x14ac:dyDescent="0.25"/>
    <row r="160787" x14ac:dyDescent="0.25"/>
    <row r="160788" x14ac:dyDescent="0.25"/>
    <row r="160789" x14ac:dyDescent="0.25"/>
    <row r="160790" x14ac:dyDescent="0.25"/>
    <row r="160791" x14ac:dyDescent="0.25"/>
    <row r="160792" x14ac:dyDescent="0.25"/>
    <row r="160793" x14ac:dyDescent="0.25"/>
    <row r="160794" x14ac:dyDescent="0.25"/>
    <row r="160795" x14ac:dyDescent="0.25"/>
    <row r="160796" x14ac:dyDescent="0.25"/>
    <row r="160797" x14ac:dyDescent="0.25"/>
    <row r="160798" x14ac:dyDescent="0.25"/>
    <row r="160799" x14ac:dyDescent="0.25"/>
    <row r="160800" x14ac:dyDescent="0.25"/>
    <row r="160801" x14ac:dyDescent="0.25"/>
    <row r="160802" x14ac:dyDescent="0.25"/>
    <row r="160803" x14ac:dyDescent="0.25"/>
    <row r="160804" x14ac:dyDescent="0.25"/>
    <row r="160805" x14ac:dyDescent="0.25"/>
    <row r="160806" x14ac:dyDescent="0.25"/>
    <row r="160807" x14ac:dyDescent="0.25"/>
    <row r="160808" x14ac:dyDescent="0.25"/>
    <row r="160809" x14ac:dyDescent="0.25"/>
    <row r="160810" x14ac:dyDescent="0.25"/>
    <row r="160811" x14ac:dyDescent="0.25"/>
    <row r="160812" x14ac:dyDescent="0.25"/>
    <row r="160813" x14ac:dyDescent="0.25"/>
    <row r="160814" x14ac:dyDescent="0.25"/>
    <row r="160815" x14ac:dyDescent="0.25"/>
    <row r="160816" x14ac:dyDescent="0.25"/>
    <row r="160817" x14ac:dyDescent="0.25"/>
    <row r="160818" x14ac:dyDescent="0.25"/>
    <row r="160819" x14ac:dyDescent="0.25"/>
    <row r="160820" x14ac:dyDescent="0.25"/>
    <row r="160821" x14ac:dyDescent="0.25"/>
    <row r="160822" x14ac:dyDescent="0.25"/>
    <row r="160823" x14ac:dyDescent="0.25"/>
    <row r="160824" x14ac:dyDescent="0.25"/>
    <row r="160825" x14ac:dyDescent="0.25"/>
    <row r="160826" x14ac:dyDescent="0.25"/>
    <row r="160827" x14ac:dyDescent="0.25"/>
    <row r="160828" x14ac:dyDescent="0.25"/>
    <row r="160829" x14ac:dyDescent="0.25"/>
    <row r="160830" x14ac:dyDescent="0.25"/>
    <row r="160831" x14ac:dyDescent="0.25"/>
    <row r="160832" x14ac:dyDescent="0.25"/>
    <row r="160833" x14ac:dyDescent="0.25"/>
    <row r="160834" x14ac:dyDescent="0.25"/>
    <row r="160835" x14ac:dyDescent="0.25"/>
    <row r="160836" x14ac:dyDescent="0.25"/>
    <row r="160837" x14ac:dyDescent="0.25"/>
    <row r="160838" x14ac:dyDescent="0.25"/>
    <row r="160839" x14ac:dyDescent="0.25"/>
    <row r="160840" x14ac:dyDescent="0.25"/>
    <row r="160841" x14ac:dyDescent="0.25"/>
    <row r="160842" x14ac:dyDescent="0.25"/>
    <row r="160843" x14ac:dyDescent="0.25"/>
    <row r="160844" x14ac:dyDescent="0.25"/>
    <row r="160845" x14ac:dyDescent="0.25"/>
    <row r="160846" x14ac:dyDescent="0.25"/>
    <row r="160847" x14ac:dyDescent="0.25"/>
    <row r="160848" x14ac:dyDescent="0.25"/>
    <row r="160849" x14ac:dyDescent="0.25"/>
    <row r="160850" x14ac:dyDescent="0.25"/>
    <row r="160851" x14ac:dyDescent="0.25"/>
    <row r="160852" x14ac:dyDescent="0.25"/>
    <row r="160853" x14ac:dyDescent="0.25"/>
    <row r="160854" x14ac:dyDescent="0.25"/>
    <row r="160855" x14ac:dyDescent="0.25"/>
    <row r="160856" x14ac:dyDescent="0.25"/>
    <row r="160857" x14ac:dyDescent="0.25"/>
    <row r="160858" x14ac:dyDescent="0.25"/>
    <row r="160859" x14ac:dyDescent="0.25"/>
    <row r="160860" x14ac:dyDescent="0.25"/>
    <row r="160861" x14ac:dyDescent="0.25"/>
    <row r="160862" x14ac:dyDescent="0.25"/>
    <row r="160863" x14ac:dyDescent="0.25"/>
    <row r="160864" x14ac:dyDescent="0.25"/>
    <row r="160865" x14ac:dyDescent="0.25"/>
    <row r="160866" x14ac:dyDescent="0.25"/>
    <row r="160867" x14ac:dyDescent="0.25"/>
    <row r="160868" x14ac:dyDescent="0.25"/>
    <row r="160869" x14ac:dyDescent="0.25"/>
    <row r="160870" x14ac:dyDescent="0.25"/>
    <row r="160871" x14ac:dyDescent="0.25"/>
    <row r="160872" x14ac:dyDescent="0.25"/>
    <row r="160873" x14ac:dyDescent="0.25"/>
    <row r="160874" x14ac:dyDescent="0.25"/>
    <row r="160875" x14ac:dyDescent="0.25"/>
    <row r="160876" x14ac:dyDescent="0.25"/>
    <row r="160877" x14ac:dyDescent="0.25"/>
    <row r="160878" x14ac:dyDescent="0.25"/>
    <row r="160879" x14ac:dyDescent="0.25"/>
    <row r="160880" x14ac:dyDescent="0.25"/>
    <row r="160881" x14ac:dyDescent="0.25"/>
    <row r="160882" x14ac:dyDescent="0.25"/>
    <row r="160883" x14ac:dyDescent="0.25"/>
    <row r="160884" x14ac:dyDescent="0.25"/>
    <row r="160885" x14ac:dyDescent="0.25"/>
    <row r="160886" x14ac:dyDescent="0.25"/>
    <row r="160887" x14ac:dyDescent="0.25"/>
    <row r="160888" x14ac:dyDescent="0.25"/>
    <row r="160889" x14ac:dyDescent="0.25"/>
    <row r="160890" x14ac:dyDescent="0.25"/>
    <row r="160891" x14ac:dyDescent="0.25"/>
    <row r="160892" x14ac:dyDescent="0.25"/>
    <row r="160893" x14ac:dyDescent="0.25"/>
    <row r="160894" x14ac:dyDescent="0.25"/>
    <row r="160895" x14ac:dyDescent="0.25"/>
    <row r="160896" x14ac:dyDescent="0.25"/>
    <row r="160897" x14ac:dyDescent="0.25"/>
    <row r="160898" x14ac:dyDescent="0.25"/>
    <row r="160899" x14ac:dyDescent="0.25"/>
    <row r="160900" x14ac:dyDescent="0.25"/>
    <row r="160901" x14ac:dyDescent="0.25"/>
    <row r="160902" x14ac:dyDescent="0.25"/>
    <row r="160903" x14ac:dyDescent="0.25"/>
    <row r="160904" x14ac:dyDescent="0.25"/>
    <row r="160905" x14ac:dyDescent="0.25"/>
    <row r="160906" x14ac:dyDescent="0.25"/>
    <row r="160907" x14ac:dyDescent="0.25"/>
    <row r="160908" x14ac:dyDescent="0.25"/>
    <row r="160909" x14ac:dyDescent="0.25"/>
    <row r="160910" x14ac:dyDescent="0.25"/>
    <row r="160911" x14ac:dyDescent="0.25"/>
    <row r="160912" x14ac:dyDescent="0.25"/>
    <row r="160913" x14ac:dyDescent="0.25"/>
    <row r="160914" x14ac:dyDescent="0.25"/>
    <row r="160915" x14ac:dyDescent="0.25"/>
    <row r="160916" x14ac:dyDescent="0.25"/>
    <row r="160917" x14ac:dyDescent="0.25"/>
    <row r="160918" x14ac:dyDescent="0.25"/>
    <row r="160919" x14ac:dyDescent="0.25"/>
    <row r="160920" x14ac:dyDescent="0.25"/>
    <row r="160921" x14ac:dyDescent="0.25"/>
    <row r="160922" x14ac:dyDescent="0.25"/>
    <row r="160923" x14ac:dyDescent="0.25"/>
    <row r="160924" x14ac:dyDescent="0.25"/>
    <row r="160925" x14ac:dyDescent="0.25"/>
    <row r="160926" x14ac:dyDescent="0.25"/>
    <row r="160927" x14ac:dyDescent="0.25"/>
    <row r="160928" x14ac:dyDescent="0.25"/>
    <row r="160929" x14ac:dyDescent="0.25"/>
    <row r="160930" x14ac:dyDescent="0.25"/>
    <row r="160931" x14ac:dyDescent="0.25"/>
    <row r="160932" x14ac:dyDescent="0.25"/>
    <row r="160933" x14ac:dyDescent="0.25"/>
    <row r="160934" x14ac:dyDescent="0.25"/>
    <row r="160935" x14ac:dyDescent="0.25"/>
    <row r="160936" x14ac:dyDescent="0.25"/>
    <row r="160937" x14ac:dyDescent="0.25"/>
    <row r="160938" x14ac:dyDescent="0.25"/>
    <row r="160939" x14ac:dyDescent="0.25"/>
    <row r="160940" x14ac:dyDescent="0.25"/>
    <row r="160941" x14ac:dyDescent="0.25"/>
    <row r="160942" x14ac:dyDescent="0.25"/>
    <row r="160943" x14ac:dyDescent="0.25"/>
    <row r="160944" x14ac:dyDescent="0.25"/>
    <row r="160945" x14ac:dyDescent="0.25"/>
    <row r="160946" x14ac:dyDescent="0.25"/>
    <row r="160947" x14ac:dyDescent="0.25"/>
    <row r="160948" x14ac:dyDescent="0.25"/>
    <row r="160949" x14ac:dyDescent="0.25"/>
    <row r="160950" x14ac:dyDescent="0.25"/>
    <row r="160951" x14ac:dyDescent="0.25"/>
    <row r="160952" x14ac:dyDescent="0.25"/>
    <row r="160953" x14ac:dyDescent="0.25"/>
    <row r="160954" x14ac:dyDescent="0.25"/>
    <row r="160955" x14ac:dyDescent="0.25"/>
    <row r="160956" x14ac:dyDescent="0.25"/>
    <row r="160957" x14ac:dyDescent="0.25"/>
    <row r="160958" x14ac:dyDescent="0.25"/>
    <row r="160959" x14ac:dyDescent="0.25"/>
    <row r="160960" x14ac:dyDescent="0.25"/>
    <row r="160961" x14ac:dyDescent="0.25"/>
    <row r="160962" x14ac:dyDescent="0.25"/>
    <row r="160963" x14ac:dyDescent="0.25"/>
    <row r="160964" x14ac:dyDescent="0.25"/>
    <row r="160965" x14ac:dyDescent="0.25"/>
    <row r="160966" x14ac:dyDescent="0.25"/>
    <row r="160967" x14ac:dyDescent="0.25"/>
    <row r="160968" x14ac:dyDescent="0.25"/>
    <row r="160969" x14ac:dyDescent="0.25"/>
    <row r="160970" x14ac:dyDescent="0.25"/>
    <row r="160971" x14ac:dyDescent="0.25"/>
    <row r="160972" x14ac:dyDescent="0.25"/>
    <row r="160973" x14ac:dyDescent="0.25"/>
    <row r="160974" x14ac:dyDescent="0.25"/>
    <row r="160975" x14ac:dyDescent="0.25"/>
    <row r="160976" x14ac:dyDescent="0.25"/>
    <row r="160977" x14ac:dyDescent="0.25"/>
    <row r="160978" x14ac:dyDescent="0.25"/>
    <row r="160979" x14ac:dyDescent="0.25"/>
    <row r="160980" x14ac:dyDescent="0.25"/>
    <row r="160981" x14ac:dyDescent="0.25"/>
    <row r="160982" x14ac:dyDescent="0.25"/>
    <row r="160983" x14ac:dyDescent="0.25"/>
    <row r="160984" x14ac:dyDescent="0.25"/>
    <row r="160985" x14ac:dyDescent="0.25"/>
    <row r="160986" x14ac:dyDescent="0.25"/>
    <row r="160987" x14ac:dyDescent="0.25"/>
    <row r="160988" x14ac:dyDescent="0.25"/>
    <row r="160989" x14ac:dyDescent="0.25"/>
    <row r="160990" x14ac:dyDescent="0.25"/>
    <row r="160991" x14ac:dyDescent="0.25"/>
    <row r="160992" x14ac:dyDescent="0.25"/>
    <row r="160993" x14ac:dyDescent="0.25"/>
    <row r="160994" x14ac:dyDescent="0.25"/>
    <row r="160995" x14ac:dyDescent="0.25"/>
    <row r="160996" x14ac:dyDescent="0.25"/>
    <row r="160997" x14ac:dyDescent="0.25"/>
    <row r="160998" x14ac:dyDescent="0.25"/>
    <row r="160999" x14ac:dyDescent="0.25"/>
    <row r="161000" x14ac:dyDescent="0.25"/>
    <row r="161001" x14ac:dyDescent="0.25"/>
    <row r="161002" x14ac:dyDescent="0.25"/>
    <row r="161003" x14ac:dyDescent="0.25"/>
    <row r="161004" x14ac:dyDescent="0.25"/>
    <row r="161005" x14ac:dyDescent="0.25"/>
    <row r="161006" x14ac:dyDescent="0.25"/>
    <row r="161007" x14ac:dyDescent="0.25"/>
    <row r="161008" x14ac:dyDescent="0.25"/>
    <row r="161009" x14ac:dyDescent="0.25"/>
    <row r="161010" x14ac:dyDescent="0.25"/>
    <row r="161011" x14ac:dyDescent="0.25"/>
    <row r="161012" x14ac:dyDescent="0.25"/>
    <row r="161013" x14ac:dyDescent="0.25"/>
    <row r="161014" x14ac:dyDescent="0.25"/>
    <row r="161015" x14ac:dyDescent="0.25"/>
    <row r="161016" x14ac:dyDescent="0.25"/>
    <row r="161017" x14ac:dyDescent="0.25"/>
    <row r="161018" x14ac:dyDescent="0.25"/>
    <row r="161019" x14ac:dyDescent="0.25"/>
    <row r="161020" x14ac:dyDescent="0.25"/>
    <row r="161021" x14ac:dyDescent="0.25"/>
    <row r="161022" x14ac:dyDescent="0.25"/>
    <row r="161023" x14ac:dyDescent="0.25"/>
    <row r="161024" x14ac:dyDescent="0.25"/>
    <row r="161025" x14ac:dyDescent="0.25"/>
    <row r="161026" x14ac:dyDescent="0.25"/>
    <row r="161027" x14ac:dyDescent="0.25"/>
    <row r="161028" x14ac:dyDescent="0.25"/>
    <row r="161029" x14ac:dyDescent="0.25"/>
    <row r="161030" x14ac:dyDescent="0.25"/>
    <row r="161031" x14ac:dyDescent="0.25"/>
    <row r="161032" x14ac:dyDescent="0.25"/>
    <row r="161033" x14ac:dyDescent="0.25"/>
    <row r="161034" x14ac:dyDescent="0.25"/>
    <row r="161035" x14ac:dyDescent="0.25"/>
    <row r="161036" x14ac:dyDescent="0.25"/>
    <row r="161037" x14ac:dyDescent="0.25"/>
    <row r="161038" x14ac:dyDescent="0.25"/>
    <row r="161039" x14ac:dyDescent="0.25"/>
    <row r="161040" x14ac:dyDescent="0.25"/>
    <row r="161041" x14ac:dyDescent="0.25"/>
    <row r="161042" x14ac:dyDescent="0.25"/>
    <row r="161043" x14ac:dyDescent="0.25"/>
    <row r="161044" x14ac:dyDescent="0.25"/>
    <row r="161045" x14ac:dyDescent="0.25"/>
    <row r="161046" x14ac:dyDescent="0.25"/>
    <row r="161047" x14ac:dyDescent="0.25"/>
    <row r="161048" x14ac:dyDescent="0.25"/>
    <row r="161049" x14ac:dyDescent="0.25"/>
    <row r="161050" x14ac:dyDescent="0.25"/>
    <row r="161051" x14ac:dyDescent="0.25"/>
    <row r="161052" x14ac:dyDescent="0.25"/>
    <row r="161053" x14ac:dyDescent="0.25"/>
    <row r="161054" x14ac:dyDescent="0.25"/>
    <row r="161055" x14ac:dyDescent="0.25"/>
    <row r="161056" x14ac:dyDescent="0.25"/>
    <row r="161057" x14ac:dyDescent="0.25"/>
    <row r="161058" x14ac:dyDescent="0.25"/>
    <row r="161059" x14ac:dyDescent="0.25"/>
    <row r="161060" x14ac:dyDescent="0.25"/>
    <row r="161061" x14ac:dyDescent="0.25"/>
    <row r="161062" x14ac:dyDescent="0.25"/>
    <row r="161063" x14ac:dyDescent="0.25"/>
    <row r="161064" x14ac:dyDescent="0.25"/>
    <row r="161065" x14ac:dyDescent="0.25"/>
    <row r="161066" x14ac:dyDescent="0.25"/>
    <row r="161067" x14ac:dyDescent="0.25"/>
    <row r="161068" x14ac:dyDescent="0.25"/>
    <row r="161069" x14ac:dyDescent="0.25"/>
    <row r="161070" x14ac:dyDescent="0.25"/>
    <row r="161071" x14ac:dyDescent="0.25"/>
    <row r="161072" x14ac:dyDescent="0.25"/>
    <row r="161073" x14ac:dyDescent="0.25"/>
    <row r="161074" x14ac:dyDescent="0.25"/>
    <row r="161075" x14ac:dyDescent="0.25"/>
    <row r="161076" x14ac:dyDescent="0.25"/>
    <row r="161077" x14ac:dyDescent="0.25"/>
    <row r="161078" x14ac:dyDescent="0.25"/>
    <row r="161079" x14ac:dyDescent="0.25"/>
    <row r="161080" x14ac:dyDescent="0.25"/>
    <row r="161081" x14ac:dyDescent="0.25"/>
    <row r="161082" x14ac:dyDescent="0.25"/>
    <row r="161083" x14ac:dyDescent="0.25"/>
    <row r="161084" x14ac:dyDescent="0.25"/>
    <row r="161085" x14ac:dyDescent="0.25"/>
    <row r="161086" x14ac:dyDescent="0.25"/>
    <row r="161087" x14ac:dyDescent="0.25"/>
    <row r="161088" x14ac:dyDescent="0.25"/>
    <row r="161089" x14ac:dyDescent="0.25"/>
    <row r="161090" x14ac:dyDescent="0.25"/>
    <row r="161091" x14ac:dyDescent="0.25"/>
    <row r="161092" x14ac:dyDescent="0.25"/>
    <row r="161093" x14ac:dyDescent="0.25"/>
    <row r="161094" x14ac:dyDescent="0.25"/>
    <row r="161095" x14ac:dyDescent="0.25"/>
    <row r="161096" x14ac:dyDescent="0.25"/>
    <row r="161097" x14ac:dyDescent="0.25"/>
    <row r="161098" x14ac:dyDescent="0.25"/>
    <row r="161099" x14ac:dyDescent="0.25"/>
    <row r="161100" x14ac:dyDescent="0.25"/>
    <row r="161101" x14ac:dyDescent="0.25"/>
    <row r="161102" x14ac:dyDescent="0.25"/>
    <row r="161103" x14ac:dyDescent="0.25"/>
    <row r="161104" x14ac:dyDescent="0.25"/>
    <row r="161105" x14ac:dyDescent="0.25"/>
    <row r="161106" x14ac:dyDescent="0.25"/>
    <row r="161107" x14ac:dyDescent="0.25"/>
    <row r="161108" x14ac:dyDescent="0.25"/>
    <row r="161109" x14ac:dyDescent="0.25"/>
    <row r="161110" x14ac:dyDescent="0.25"/>
    <row r="161111" x14ac:dyDescent="0.25"/>
    <row r="161112" x14ac:dyDescent="0.25"/>
    <row r="161113" x14ac:dyDescent="0.25"/>
    <row r="161114" x14ac:dyDescent="0.25"/>
    <row r="161115" x14ac:dyDescent="0.25"/>
    <row r="161116" x14ac:dyDescent="0.25"/>
    <row r="161117" x14ac:dyDescent="0.25"/>
    <row r="161118" x14ac:dyDescent="0.25"/>
    <row r="161119" x14ac:dyDescent="0.25"/>
    <row r="161120" x14ac:dyDescent="0.25"/>
    <row r="161121" x14ac:dyDescent="0.25"/>
    <row r="161122" x14ac:dyDescent="0.25"/>
    <row r="161123" x14ac:dyDescent="0.25"/>
    <row r="161124" x14ac:dyDescent="0.25"/>
    <row r="161125" x14ac:dyDescent="0.25"/>
    <row r="161126" x14ac:dyDescent="0.25"/>
    <row r="161127" x14ac:dyDescent="0.25"/>
    <row r="161128" x14ac:dyDescent="0.25"/>
    <row r="161129" x14ac:dyDescent="0.25"/>
    <row r="161130" x14ac:dyDescent="0.25"/>
    <row r="161131" x14ac:dyDescent="0.25"/>
    <row r="161132" x14ac:dyDescent="0.25"/>
    <row r="161133" x14ac:dyDescent="0.25"/>
    <row r="161134" x14ac:dyDescent="0.25"/>
    <row r="161135" x14ac:dyDescent="0.25"/>
    <row r="161136" x14ac:dyDescent="0.25"/>
    <row r="161137" x14ac:dyDescent="0.25"/>
    <row r="161138" x14ac:dyDescent="0.25"/>
    <row r="161139" x14ac:dyDescent="0.25"/>
    <row r="161140" x14ac:dyDescent="0.25"/>
    <row r="161141" x14ac:dyDescent="0.25"/>
    <row r="161142" x14ac:dyDescent="0.25"/>
    <row r="161143" x14ac:dyDescent="0.25"/>
    <row r="161144" x14ac:dyDescent="0.25"/>
    <row r="161145" x14ac:dyDescent="0.25"/>
    <row r="161146" x14ac:dyDescent="0.25"/>
    <row r="161147" x14ac:dyDescent="0.25"/>
    <row r="161148" x14ac:dyDescent="0.25"/>
    <row r="161149" x14ac:dyDescent="0.25"/>
    <row r="161150" x14ac:dyDescent="0.25"/>
    <row r="161151" x14ac:dyDescent="0.25"/>
    <row r="161152" x14ac:dyDescent="0.25"/>
    <row r="161153" x14ac:dyDescent="0.25"/>
    <row r="161154" x14ac:dyDescent="0.25"/>
    <row r="161155" x14ac:dyDescent="0.25"/>
    <row r="161156" x14ac:dyDescent="0.25"/>
    <row r="161157" x14ac:dyDescent="0.25"/>
    <row r="161158" x14ac:dyDescent="0.25"/>
    <row r="161159" x14ac:dyDescent="0.25"/>
    <row r="161160" x14ac:dyDescent="0.25"/>
    <row r="161161" x14ac:dyDescent="0.25"/>
    <row r="161162" x14ac:dyDescent="0.25"/>
    <row r="161163" x14ac:dyDescent="0.25"/>
    <row r="161164" x14ac:dyDescent="0.25"/>
    <row r="161165" x14ac:dyDescent="0.25"/>
    <row r="161166" x14ac:dyDescent="0.25"/>
    <row r="161167" x14ac:dyDescent="0.25"/>
    <row r="161168" x14ac:dyDescent="0.25"/>
    <row r="161169" x14ac:dyDescent="0.25"/>
    <row r="161170" x14ac:dyDescent="0.25"/>
    <row r="161171" x14ac:dyDescent="0.25"/>
    <row r="161172" x14ac:dyDescent="0.25"/>
    <row r="161173" x14ac:dyDescent="0.25"/>
    <row r="161174" x14ac:dyDescent="0.25"/>
    <row r="161175" x14ac:dyDescent="0.25"/>
    <row r="161176" x14ac:dyDescent="0.25"/>
    <row r="161177" x14ac:dyDescent="0.25"/>
    <row r="161178" x14ac:dyDescent="0.25"/>
    <row r="161179" x14ac:dyDescent="0.25"/>
    <row r="161180" x14ac:dyDescent="0.25"/>
    <row r="161181" x14ac:dyDescent="0.25"/>
    <row r="161182" x14ac:dyDescent="0.25"/>
    <row r="161183" x14ac:dyDescent="0.25"/>
    <row r="161184" x14ac:dyDescent="0.25"/>
    <row r="161185" x14ac:dyDescent="0.25"/>
    <row r="161186" x14ac:dyDescent="0.25"/>
    <row r="161187" x14ac:dyDescent="0.25"/>
    <row r="161188" x14ac:dyDescent="0.25"/>
    <row r="161189" x14ac:dyDescent="0.25"/>
    <row r="161190" x14ac:dyDescent="0.25"/>
    <row r="161191" x14ac:dyDescent="0.25"/>
    <row r="161192" x14ac:dyDescent="0.25"/>
    <row r="161193" x14ac:dyDescent="0.25"/>
    <row r="161194" x14ac:dyDescent="0.25"/>
    <row r="161195" x14ac:dyDescent="0.25"/>
    <row r="161196" x14ac:dyDescent="0.25"/>
    <row r="161197" x14ac:dyDescent="0.25"/>
    <row r="161198" x14ac:dyDescent="0.25"/>
    <row r="161199" x14ac:dyDescent="0.25"/>
    <row r="161200" x14ac:dyDescent="0.25"/>
    <row r="161201" x14ac:dyDescent="0.25"/>
    <row r="161202" x14ac:dyDescent="0.25"/>
    <row r="161203" x14ac:dyDescent="0.25"/>
    <row r="161204" x14ac:dyDescent="0.25"/>
    <row r="161205" x14ac:dyDescent="0.25"/>
    <row r="161206" x14ac:dyDescent="0.25"/>
    <row r="161207" x14ac:dyDescent="0.25"/>
    <row r="161208" x14ac:dyDescent="0.25"/>
    <row r="161209" x14ac:dyDescent="0.25"/>
    <row r="161210" x14ac:dyDescent="0.25"/>
    <row r="161211" x14ac:dyDescent="0.25"/>
    <row r="161212" x14ac:dyDescent="0.25"/>
    <row r="161213" x14ac:dyDescent="0.25"/>
    <row r="161214" x14ac:dyDescent="0.25"/>
    <row r="161215" x14ac:dyDescent="0.25"/>
    <row r="161216" x14ac:dyDescent="0.25"/>
    <row r="161217" x14ac:dyDescent="0.25"/>
    <row r="161218" x14ac:dyDescent="0.25"/>
    <row r="161219" x14ac:dyDescent="0.25"/>
    <row r="161220" x14ac:dyDescent="0.25"/>
    <row r="161221" x14ac:dyDescent="0.25"/>
    <row r="161222" x14ac:dyDescent="0.25"/>
    <row r="161223" x14ac:dyDescent="0.25"/>
    <row r="161224" x14ac:dyDescent="0.25"/>
    <row r="161225" x14ac:dyDescent="0.25"/>
    <row r="161226" x14ac:dyDescent="0.25"/>
    <row r="161227" x14ac:dyDescent="0.25"/>
    <row r="161228" x14ac:dyDescent="0.25"/>
    <row r="161229" x14ac:dyDescent="0.25"/>
    <row r="161230" x14ac:dyDescent="0.25"/>
    <row r="161231" x14ac:dyDescent="0.25"/>
    <row r="161232" x14ac:dyDescent="0.25"/>
    <row r="161233" x14ac:dyDescent="0.25"/>
    <row r="161234" x14ac:dyDescent="0.25"/>
    <row r="161235" x14ac:dyDescent="0.25"/>
    <row r="161236" x14ac:dyDescent="0.25"/>
    <row r="161237" x14ac:dyDescent="0.25"/>
    <row r="161238" x14ac:dyDescent="0.25"/>
    <row r="161239" x14ac:dyDescent="0.25"/>
    <row r="161240" x14ac:dyDescent="0.25"/>
    <row r="161241" x14ac:dyDescent="0.25"/>
    <row r="161242" x14ac:dyDescent="0.25"/>
    <row r="161243" x14ac:dyDescent="0.25"/>
    <row r="161244" x14ac:dyDescent="0.25"/>
    <row r="161245" x14ac:dyDescent="0.25"/>
    <row r="161246" x14ac:dyDescent="0.25"/>
    <row r="161247" x14ac:dyDescent="0.25"/>
    <row r="161248" x14ac:dyDescent="0.25"/>
    <row r="161249" x14ac:dyDescent="0.25"/>
    <row r="161250" x14ac:dyDescent="0.25"/>
    <row r="161251" x14ac:dyDescent="0.25"/>
    <row r="161252" x14ac:dyDescent="0.25"/>
    <row r="161253" x14ac:dyDescent="0.25"/>
    <row r="161254" x14ac:dyDescent="0.25"/>
    <row r="161255" x14ac:dyDescent="0.25"/>
    <row r="161256" x14ac:dyDescent="0.25"/>
    <row r="161257" x14ac:dyDescent="0.25"/>
    <row r="161258" x14ac:dyDescent="0.25"/>
    <row r="161259" x14ac:dyDescent="0.25"/>
    <row r="161260" x14ac:dyDescent="0.25"/>
    <row r="161261" x14ac:dyDescent="0.25"/>
    <row r="161262" x14ac:dyDescent="0.25"/>
    <row r="161263" x14ac:dyDescent="0.25"/>
    <row r="161264" x14ac:dyDescent="0.25"/>
    <row r="161265" x14ac:dyDescent="0.25"/>
    <row r="161266" x14ac:dyDescent="0.25"/>
    <row r="161267" x14ac:dyDescent="0.25"/>
    <row r="161268" x14ac:dyDescent="0.25"/>
    <row r="161269" x14ac:dyDescent="0.25"/>
    <row r="161270" x14ac:dyDescent="0.25"/>
    <row r="161271" x14ac:dyDescent="0.25"/>
    <row r="161272" x14ac:dyDescent="0.25"/>
    <row r="161273" x14ac:dyDescent="0.25"/>
    <row r="161274" x14ac:dyDescent="0.25"/>
    <row r="161275" x14ac:dyDescent="0.25"/>
    <row r="161276" x14ac:dyDescent="0.25"/>
    <row r="161277" x14ac:dyDescent="0.25"/>
    <row r="161278" x14ac:dyDescent="0.25"/>
    <row r="161279" x14ac:dyDescent="0.25"/>
    <row r="161280" x14ac:dyDescent="0.25"/>
    <row r="161281" x14ac:dyDescent="0.25"/>
    <row r="161282" x14ac:dyDescent="0.25"/>
    <row r="161283" x14ac:dyDescent="0.25"/>
    <row r="161284" x14ac:dyDescent="0.25"/>
    <row r="161285" x14ac:dyDescent="0.25"/>
    <row r="161286" x14ac:dyDescent="0.25"/>
    <row r="161287" x14ac:dyDescent="0.25"/>
    <row r="161288" x14ac:dyDescent="0.25"/>
    <row r="161289" x14ac:dyDescent="0.25"/>
    <row r="161290" x14ac:dyDescent="0.25"/>
    <row r="161291" x14ac:dyDescent="0.25"/>
    <row r="161292" x14ac:dyDescent="0.25"/>
    <row r="161293" x14ac:dyDescent="0.25"/>
    <row r="161294" x14ac:dyDescent="0.25"/>
    <row r="161295" x14ac:dyDescent="0.25"/>
    <row r="161296" x14ac:dyDescent="0.25"/>
    <row r="161297" x14ac:dyDescent="0.25"/>
    <row r="161298" x14ac:dyDescent="0.25"/>
    <row r="161299" x14ac:dyDescent="0.25"/>
    <row r="161300" x14ac:dyDescent="0.25"/>
    <row r="161301" x14ac:dyDescent="0.25"/>
    <row r="161302" x14ac:dyDescent="0.25"/>
    <row r="161303" x14ac:dyDescent="0.25"/>
    <row r="161304" x14ac:dyDescent="0.25"/>
    <row r="161305" x14ac:dyDescent="0.25"/>
    <row r="161306" x14ac:dyDescent="0.25"/>
    <row r="161307" x14ac:dyDescent="0.25"/>
    <row r="161308" x14ac:dyDescent="0.25"/>
    <row r="161309" x14ac:dyDescent="0.25"/>
    <row r="161310" x14ac:dyDescent="0.25"/>
    <row r="161311" x14ac:dyDescent="0.25"/>
    <row r="161312" x14ac:dyDescent="0.25"/>
    <row r="161313" x14ac:dyDescent="0.25"/>
    <row r="161314" x14ac:dyDescent="0.25"/>
    <row r="161315" x14ac:dyDescent="0.25"/>
    <row r="161316" x14ac:dyDescent="0.25"/>
    <row r="161317" x14ac:dyDescent="0.25"/>
    <row r="161318" x14ac:dyDescent="0.25"/>
    <row r="161319" x14ac:dyDescent="0.25"/>
    <row r="161320" x14ac:dyDescent="0.25"/>
    <row r="161321" x14ac:dyDescent="0.25"/>
    <row r="161322" x14ac:dyDescent="0.25"/>
    <row r="161323" x14ac:dyDescent="0.25"/>
    <row r="161324" x14ac:dyDescent="0.25"/>
    <row r="161325" x14ac:dyDescent="0.25"/>
    <row r="161326" x14ac:dyDescent="0.25"/>
    <row r="161327" x14ac:dyDescent="0.25"/>
    <row r="161328" x14ac:dyDescent="0.25"/>
    <row r="161329" x14ac:dyDescent="0.25"/>
    <row r="161330" x14ac:dyDescent="0.25"/>
    <row r="161331" x14ac:dyDescent="0.25"/>
    <row r="161332" x14ac:dyDescent="0.25"/>
    <row r="161333" x14ac:dyDescent="0.25"/>
    <row r="161334" x14ac:dyDescent="0.25"/>
    <row r="161335" x14ac:dyDescent="0.25"/>
    <row r="161336" x14ac:dyDescent="0.25"/>
    <row r="161337" x14ac:dyDescent="0.25"/>
    <row r="161338" x14ac:dyDescent="0.25"/>
    <row r="161339" x14ac:dyDescent="0.25"/>
    <row r="161340" x14ac:dyDescent="0.25"/>
    <row r="161341" x14ac:dyDescent="0.25"/>
    <row r="161342" x14ac:dyDescent="0.25"/>
    <row r="161343" x14ac:dyDescent="0.25"/>
    <row r="161344" x14ac:dyDescent="0.25"/>
    <row r="161345" x14ac:dyDescent="0.25"/>
    <row r="161346" x14ac:dyDescent="0.25"/>
    <row r="161347" x14ac:dyDescent="0.25"/>
    <row r="161348" x14ac:dyDescent="0.25"/>
    <row r="161349" x14ac:dyDescent="0.25"/>
    <row r="161350" x14ac:dyDescent="0.25"/>
    <row r="161351" x14ac:dyDescent="0.25"/>
    <row r="161352" x14ac:dyDescent="0.25"/>
    <row r="161353" x14ac:dyDescent="0.25"/>
    <row r="161354" x14ac:dyDescent="0.25"/>
    <row r="161355" x14ac:dyDescent="0.25"/>
    <row r="161356" x14ac:dyDescent="0.25"/>
    <row r="161357" x14ac:dyDescent="0.25"/>
    <row r="161358" x14ac:dyDescent="0.25"/>
    <row r="161359" x14ac:dyDescent="0.25"/>
    <row r="161360" x14ac:dyDescent="0.25"/>
    <row r="161361" x14ac:dyDescent="0.25"/>
    <row r="161362" x14ac:dyDescent="0.25"/>
    <row r="161363" x14ac:dyDescent="0.25"/>
    <row r="161364" x14ac:dyDescent="0.25"/>
    <row r="161365" x14ac:dyDescent="0.25"/>
    <row r="161366" x14ac:dyDescent="0.25"/>
    <row r="161367" x14ac:dyDescent="0.25"/>
    <row r="161368" x14ac:dyDescent="0.25"/>
    <row r="161369" x14ac:dyDescent="0.25"/>
    <row r="161370" x14ac:dyDescent="0.25"/>
    <row r="161371" x14ac:dyDescent="0.25"/>
    <row r="161372" x14ac:dyDescent="0.25"/>
    <row r="161373" x14ac:dyDescent="0.25"/>
    <row r="161374" x14ac:dyDescent="0.25"/>
    <row r="161375" x14ac:dyDescent="0.25"/>
    <row r="161376" x14ac:dyDescent="0.25"/>
    <row r="161377" x14ac:dyDescent="0.25"/>
    <row r="161378" x14ac:dyDescent="0.25"/>
    <row r="161379" x14ac:dyDescent="0.25"/>
    <row r="161380" x14ac:dyDescent="0.25"/>
    <row r="161381" x14ac:dyDescent="0.25"/>
    <row r="161382" x14ac:dyDescent="0.25"/>
    <row r="161383" x14ac:dyDescent="0.25"/>
    <row r="161384" x14ac:dyDescent="0.25"/>
    <row r="161385" x14ac:dyDescent="0.25"/>
    <row r="161386" x14ac:dyDescent="0.25"/>
    <row r="161387" x14ac:dyDescent="0.25"/>
    <row r="161388" x14ac:dyDescent="0.25"/>
    <row r="161389" x14ac:dyDescent="0.25"/>
    <row r="161390" x14ac:dyDescent="0.25"/>
    <row r="161391" x14ac:dyDescent="0.25"/>
    <row r="161392" x14ac:dyDescent="0.25"/>
    <row r="161393" x14ac:dyDescent="0.25"/>
    <row r="161394" x14ac:dyDescent="0.25"/>
    <row r="161395" x14ac:dyDescent="0.25"/>
    <row r="161396" x14ac:dyDescent="0.25"/>
    <row r="161397" x14ac:dyDescent="0.25"/>
    <row r="161398" x14ac:dyDescent="0.25"/>
    <row r="161399" x14ac:dyDescent="0.25"/>
    <row r="161400" x14ac:dyDescent="0.25"/>
    <row r="161401" x14ac:dyDescent="0.25"/>
    <row r="161402" x14ac:dyDescent="0.25"/>
    <row r="161403" x14ac:dyDescent="0.25"/>
    <row r="161404" x14ac:dyDescent="0.25"/>
    <row r="161405" x14ac:dyDescent="0.25"/>
    <row r="161406" x14ac:dyDescent="0.25"/>
    <row r="161407" x14ac:dyDescent="0.25"/>
    <row r="161408" x14ac:dyDescent="0.25"/>
    <row r="161409" x14ac:dyDescent="0.25"/>
    <row r="161410" x14ac:dyDescent="0.25"/>
    <row r="161411" x14ac:dyDescent="0.25"/>
    <row r="161412" x14ac:dyDescent="0.25"/>
    <row r="161413" x14ac:dyDescent="0.25"/>
    <row r="161414" x14ac:dyDescent="0.25"/>
    <row r="161415" x14ac:dyDescent="0.25"/>
    <row r="161416" x14ac:dyDescent="0.25"/>
    <row r="161417" x14ac:dyDescent="0.25"/>
    <row r="161418" x14ac:dyDescent="0.25"/>
    <row r="161419" x14ac:dyDescent="0.25"/>
    <row r="161420" x14ac:dyDescent="0.25"/>
    <row r="161421" x14ac:dyDescent="0.25"/>
    <row r="161422" x14ac:dyDescent="0.25"/>
    <row r="161423" x14ac:dyDescent="0.25"/>
    <row r="161424" x14ac:dyDescent="0.25"/>
    <row r="161425" x14ac:dyDescent="0.25"/>
    <row r="161426" x14ac:dyDescent="0.25"/>
    <row r="161427" x14ac:dyDescent="0.25"/>
    <row r="161428" x14ac:dyDescent="0.25"/>
    <row r="161429" x14ac:dyDescent="0.25"/>
    <row r="161430" x14ac:dyDescent="0.25"/>
    <row r="161431" x14ac:dyDescent="0.25"/>
    <row r="161432" x14ac:dyDescent="0.25"/>
    <row r="161433" x14ac:dyDescent="0.25"/>
    <row r="161434" x14ac:dyDescent="0.25"/>
    <row r="161435" x14ac:dyDescent="0.25"/>
    <row r="161436" x14ac:dyDescent="0.25"/>
    <row r="161437" x14ac:dyDescent="0.25"/>
    <row r="161438" x14ac:dyDescent="0.25"/>
    <row r="161439" x14ac:dyDescent="0.25"/>
    <row r="161440" x14ac:dyDescent="0.25"/>
    <row r="161441" x14ac:dyDescent="0.25"/>
    <row r="161442" x14ac:dyDescent="0.25"/>
    <row r="161443" x14ac:dyDescent="0.25"/>
    <row r="161444" x14ac:dyDescent="0.25"/>
    <row r="161445" x14ac:dyDescent="0.25"/>
    <row r="161446" x14ac:dyDescent="0.25"/>
    <row r="161447" x14ac:dyDescent="0.25"/>
    <row r="161448" x14ac:dyDescent="0.25"/>
    <row r="161449" x14ac:dyDescent="0.25"/>
    <row r="161450" x14ac:dyDescent="0.25"/>
    <row r="161451" x14ac:dyDescent="0.25"/>
    <row r="161452" x14ac:dyDescent="0.25"/>
    <row r="161453" x14ac:dyDescent="0.25"/>
    <row r="161454" x14ac:dyDescent="0.25"/>
    <row r="161455" x14ac:dyDescent="0.25"/>
    <row r="161456" x14ac:dyDescent="0.25"/>
    <row r="161457" x14ac:dyDescent="0.25"/>
    <row r="161458" x14ac:dyDescent="0.25"/>
    <row r="161459" x14ac:dyDescent="0.25"/>
    <row r="161460" x14ac:dyDescent="0.25"/>
    <row r="161461" x14ac:dyDescent="0.25"/>
    <row r="161462" x14ac:dyDescent="0.25"/>
    <row r="161463" x14ac:dyDescent="0.25"/>
    <row r="161464" x14ac:dyDescent="0.25"/>
    <row r="161465" x14ac:dyDescent="0.25"/>
    <row r="161466" x14ac:dyDescent="0.25"/>
    <row r="161467" x14ac:dyDescent="0.25"/>
    <row r="161468" x14ac:dyDescent="0.25"/>
    <row r="161469" x14ac:dyDescent="0.25"/>
    <row r="161470" x14ac:dyDescent="0.25"/>
    <row r="161471" x14ac:dyDescent="0.25"/>
    <row r="161472" x14ac:dyDescent="0.25"/>
    <row r="161473" x14ac:dyDescent="0.25"/>
    <row r="161474" x14ac:dyDescent="0.25"/>
    <row r="161475" x14ac:dyDescent="0.25"/>
    <row r="161476" x14ac:dyDescent="0.25"/>
    <row r="161477" x14ac:dyDescent="0.25"/>
    <row r="161478" x14ac:dyDescent="0.25"/>
    <row r="161479" x14ac:dyDescent="0.25"/>
    <row r="161480" x14ac:dyDescent="0.25"/>
    <row r="161481" x14ac:dyDescent="0.25"/>
    <row r="161482" x14ac:dyDescent="0.25"/>
    <row r="161483" x14ac:dyDescent="0.25"/>
    <row r="161484" x14ac:dyDescent="0.25"/>
    <row r="161485" x14ac:dyDescent="0.25"/>
    <row r="161486" x14ac:dyDescent="0.25"/>
    <row r="161487" x14ac:dyDescent="0.25"/>
    <row r="161488" x14ac:dyDescent="0.25"/>
    <row r="161489" x14ac:dyDescent="0.25"/>
    <row r="161490" x14ac:dyDescent="0.25"/>
    <row r="161491" x14ac:dyDescent="0.25"/>
    <row r="161492" x14ac:dyDescent="0.25"/>
    <row r="161493" x14ac:dyDescent="0.25"/>
    <row r="161494" x14ac:dyDescent="0.25"/>
    <row r="161495" x14ac:dyDescent="0.25"/>
    <row r="161496" x14ac:dyDescent="0.25"/>
    <row r="161497" x14ac:dyDescent="0.25"/>
    <row r="161498" x14ac:dyDescent="0.25"/>
    <row r="161499" x14ac:dyDescent="0.25"/>
    <row r="161500" x14ac:dyDescent="0.25"/>
    <row r="161501" x14ac:dyDescent="0.25"/>
    <row r="161502" x14ac:dyDescent="0.25"/>
    <row r="161503" x14ac:dyDescent="0.25"/>
    <row r="161504" x14ac:dyDescent="0.25"/>
    <row r="161505" x14ac:dyDescent="0.25"/>
    <row r="161506" x14ac:dyDescent="0.25"/>
    <row r="161507" x14ac:dyDescent="0.25"/>
    <row r="161508" x14ac:dyDescent="0.25"/>
    <row r="161509" x14ac:dyDescent="0.25"/>
    <row r="161510" x14ac:dyDescent="0.25"/>
    <row r="161511" x14ac:dyDescent="0.25"/>
    <row r="161512" x14ac:dyDescent="0.25"/>
    <row r="161513" x14ac:dyDescent="0.25"/>
    <row r="161514" x14ac:dyDescent="0.25"/>
    <row r="161515" x14ac:dyDescent="0.25"/>
    <row r="161516" x14ac:dyDescent="0.25"/>
    <row r="161517" x14ac:dyDescent="0.25"/>
    <row r="161518" x14ac:dyDescent="0.25"/>
    <row r="161519" x14ac:dyDescent="0.25"/>
    <row r="161520" x14ac:dyDescent="0.25"/>
    <row r="161521" x14ac:dyDescent="0.25"/>
    <row r="161522" x14ac:dyDescent="0.25"/>
    <row r="161523" x14ac:dyDescent="0.25"/>
    <row r="161524" x14ac:dyDescent="0.25"/>
    <row r="161525" x14ac:dyDescent="0.25"/>
    <row r="161526" x14ac:dyDescent="0.25"/>
    <row r="161527" x14ac:dyDescent="0.25"/>
    <row r="161528" x14ac:dyDescent="0.25"/>
    <row r="161529" x14ac:dyDescent="0.25"/>
    <row r="161530" x14ac:dyDescent="0.25"/>
    <row r="161531" x14ac:dyDescent="0.25"/>
    <row r="161532" x14ac:dyDescent="0.25"/>
    <row r="161533" x14ac:dyDescent="0.25"/>
    <row r="161534" x14ac:dyDescent="0.25"/>
    <row r="161535" x14ac:dyDescent="0.25"/>
    <row r="161536" x14ac:dyDescent="0.25"/>
    <row r="161537" x14ac:dyDescent="0.25"/>
    <row r="161538" x14ac:dyDescent="0.25"/>
    <row r="161539" x14ac:dyDescent="0.25"/>
    <row r="161540" x14ac:dyDescent="0.25"/>
    <row r="161541" x14ac:dyDescent="0.25"/>
    <row r="161542" x14ac:dyDescent="0.25"/>
    <row r="161543" x14ac:dyDescent="0.25"/>
    <row r="161544" x14ac:dyDescent="0.25"/>
    <row r="161545" x14ac:dyDescent="0.25"/>
    <row r="161546" x14ac:dyDescent="0.25"/>
    <row r="161547" x14ac:dyDescent="0.25"/>
    <row r="161548" x14ac:dyDescent="0.25"/>
    <row r="161549" x14ac:dyDescent="0.25"/>
    <row r="161550" x14ac:dyDescent="0.25"/>
    <row r="161551" x14ac:dyDescent="0.25"/>
    <row r="161552" x14ac:dyDescent="0.25"/>
    <row r="161553" x14ac:dyDescent="0.25"/>
    <row r="161554" x14ac:dyDescent="0.25"/>
    <row r="161555" x14ac:dyDescent="0.25"/>
    <row r="161556" x14ac:dyDescent="0.25"/>
    <row r="161557" x14ac:dyDescent="0.25"/>
    <row r="161558" x14ac:dyDescent="0.25"/>
    <row r="161559" x14ac:dyDescent="0.25"/>
    <row r="161560" x14ac:dyDescent="0.25"/>
    <row r="161561" x14ac:dyDescent="0.25"/>
    <row r="161562" x14ac:dyDescent="0.25"/>
    <row r="161563" x14ac:dyDescent="0.25"/>
    <row r="161564" x14ac:dyDescent="0.25"/>
    <row r="161565" x14ac:dyDescent="0.25"/>
    <row r="161566" x14ac:dyDescent="0.25"/>
    <row r="161567" x14ac:dyDescent="0.25"/>
    <row r="161568" x14ac:dyDescent="0.25"/>
    <row r="161569" x14ac:dyDescent="0.25"/>
    <row r="161570" x14ac:dyDescent="0.25"/>
    <row r="161571" x14ac:dyDescent="0.25"/>
    <row r="161572" x14ac:dyDescent="0.25"/>
    <row r="161573" x14ac:dyDescent="0.25"/>
    <row r="161574" x14ac:dyDescent="0.25"/>
    <row r="161575" x14ac:dyDescent="0.25"/>
    <row r="161576" x14ac:dyDescent="0.25"/>
    <row r="161577" x14ac:dyDescent="0.25"/>
    <row r="161578" x14ac:dyDescent="0.25"/>
    <row r="161579" x14ac:dyDescent="0.25"/>
    <row r="161580" x14ac:dyDescent="0.25"/>
    <row r="161581" x14ac:dyDescent="0.25"/>
    <row r="161582" x14ac:dyDescent="0.25"/>
    <row r="161583" x14ac:dyDescent="0.25"/>
    <row r="161584" x14ac:dyDescent="0.25"/>
    <row r="161585" x14ac:dyDescent="0.25"/>
    <row r="161586" x14ac:dyDescent="0.25"/>
    <row r="161587" x14ac:dyDescent="0.25"/>
    <row r="161588" x14ac:dyDescent="0.25"/>
    <row r="161589" x14ac:dyDescent="0.25"/>
    <row r="161590" x14ac:dyDescent="0.25"/>
    <row r="161591" x14ac:dyDescent="0.25"/>
    <row r="161592" x14ac:dyDescent="0.25"/>
    <row r="161593" x14ac:dyDescent="0.25"/>
    <row r="161594" x14ac:dyDescent="0.25"/>
    <row r="161595" x14ac:dyDescent="0.25"/>
    <row r="161596" x14ac:dyDescent="0.25"/>
    <row r="161597" x14ac:dyDescent="0.25"/>
    <row r="161598" x14ac:dyDescent="0.25"/>
    <row r="161599" x14ac:dyDescent="0.25"/>
    <row r="161600" x14ac:dyDescent="0.25"/>
    <row r="161601" x14ac:dyDescent="0.25"/>
    <row r="161602" x14ac:dyDescent="0.25"/>
    <row r="161603" x14ac:dyDescent="0.25"/>
    <row r="161604" x14ac:dyDescent="0.25"/>
    <row r="161605" x14ac:dyDescent="0.25"/>
    <row r="161606" x14ac:dyDescent="0.25"/>
    <row r="161607" x14ac:dyDescent="0.25"/>
    <row r="161608" x14ac:dyDescent="0.25"/>
    <row r="161609" x14ac:dyDescent="0.25"/>
    <row r="161610" x14ac:dyDescent="0.25"/>
    <row r="161611" x14ac:dyDescent="0.25"/>
    <row r="161612" x14ac:dyDescent="0.25"/>
    <row r="161613" x14ac:dyDescent="0.25"/>
    <row r="161614" x14ac:dyDescent="0.25"/>
    <row r="161615" x14ac:dyDescent="0.25"/>
    <row r="161616" x14ac:dyDescent="0.25"/>
    <row r="161617" x14ac:dyDescent="0.25"/>
    <row r="161618" x14ac:dyDescent="0.25"/>
    <row r="161619" x14ac:dyDescent="0.25"/>
    <row r="161620" x14ac:dyDescent="0.25"/>
    <row r="161621" x14ac:dyDescent="0.25"/>
    <row r="161622" x14ac:dyDescent="0.25"/>
    <row r="161623" x14ac:dyDescent="0.25"/>
    <row r="161624" x14ac:dyDescent="0.25"/>
    <row r="161625" x14ac:dyDescent="0.25"/>
    <row r="161626" x14ac:dyDescent="0.25"/>
    <row r="161627" x14ac:dyDescent="0.25"/>
    <row r="161628" x14ac:dyDescent="0.25"/>
    <row r="161629" x14ac:dyDescent="0.25"/>
    <row r="161630" x14ac:dyDescent="0.25"/>
    <row r="161631" x14ac:dyDescent="0.25"/>
    <row r="161632" x14ac:dyDescent="0.25"/>
    <row r="161633" x14ac:dyDescent="0.25"/>
    <row r="161634" x14ac:dyDescent="0.25"/>
    <row r="161635" x14ac:dyDescent="0.25"/>
    <row r="161636" x14ac:dyDescent="0.25"/>
    <row r="161637" x14ac:dyDescent="0.25"/>
    <row r="161638" x14ac:dyDescent="0.25"/>
    <row r="161639" x14ac:dyDescent="0.25"/>
    <row r="161640" x14ac:dyDescent="0.25"/>
    <row r="161641" x14ac:dyDescent="0.25"/>
    <row r="161642" x14ac:dyDescent="0.25"/>
    <row r="161643" x14ac:dyDescent="0.25"/>
    <row r="161644" x14ac:dyDescent="0.25"/>
    <row r="161645" x14ac:dyDescent="0.25"/>
    <row r="161646" x14ac:dyDescent="0.25"/>
    <row r="161647" x14ac:dyDescent="0.25"/>
    <row r="161648" x14ac:dyDescent="0.25"/>
    <row r="161649" x14ac:dyDescent="0.25"/>
    <row r="161650" x14ac:dyDescent="0.25"/>
    <row r="161651" x14ac:dyDescent="0.25"/>
    <row r="161652" x14ac:dyDescent="0.25"/>
    <row r="161653" x14ac:dyDescent="0.25"/>
    <row r="161654" x14ac:dyDescent="0.25"/>
    <row r="161655" x14ac:dyDescent="0.25"/>
    <row r="161656" x14ac:dyDescent="0.25"/>
    <row r="161657" x14ac:dyDescent="0.25"/>
    <row r="161658" x14ac:dyDescent="0.25"/>
    <row r="161659" x14ac:dyDescent="0.25"/>
    <row r="161660" x14ac:dyDescent="0.25"/>
    <row r="161661" x14ac:dyDescent="0.25"/>
    <row r="161662" x14ac:dyDescent="0.25"/>
    <row r="161663" x14ac:dyDescent="0.25"/>
    <row r="161664" x14ac:dyDescent="0.25"/>
    <row r="161665" x14ac:dyDescent="0.25"/>
    <row r="161666" x14ac:dyDescent="0.25"/>
    <row r="161667" x14ac:dyDescent="0.25"/>
    <row r="161668" x14ac:dyDescent="0.25"/>
    <row r="161669" x14ac:dyDescent="0.25"/>
    <row r="161670" x14ac:dyDescent="0.25"/>
    <row r="161671" x14ac:dyDescent="0.25"/>
    <row r="161672" x14ac:dyDescent="0.25"/>
    <row r="161673" x14ac:dyDescent="0.25"/>
    <row r="161674" x14ac:dyDescent="0.25"/>
    <row r="161675" x14ac:dyDescent="0.25"/>
    <row r="161676" x14ac:dyDescent="0.25"/>
    <row r="161677" x14ac:dyDescent="0.25"/>
    <row r="161678" x14ac:dyDescent="0.25"/>
    <row r="161679" x14ac:dyDescent="0.25"/>
    <row r="161680" x14ac:dyDescent="0.25"/>
    <row r="161681" x14ac:dyDescent="0.25"/>
    <row r="161682" x14ac:dyDescent="0.25"/>
    <row r="161683" x14ac:dyDescent="0.25"/>
    <row r="161684" x14ac:dyDescent="0.25"/>
    <row r="161685" x14ac:dyDescent="0.25"/>
    <row r="161686" x14ac:dyDescent="0.25"/>
    <row r="161687" x14ac:dyDescent="0.25"/>
    <row r="161688" x14ac:dyDescent="0.25"/>
    <row r="161689" x14ac:dyDescent="0.25"/>
    <row r="161690" x14ac:dyDescent="0.25"/>
    <row r="161691" x14ac:dyDescent="0.25"/>
    <row r="161692" x14ac:dyDescent="0.25"/>
    <row r="161693" x14ac:dyDescent="0.25"/>
    <row r="161694" x14ac:dyDescent="0.25"/>
    <row r="161695" x14ac:dyDescent="0.25"/>
    <row r="161696" x14ac:dyDescent="0.25"/>
    <row r="161697" x14ac:dyDescent="0.25"/>
    <row r="161698" x14ac:dyDescent="0.25"/>
    <row r="161699" x14ac:dyDescent="0.25"/>
    <row r="161700" x14ac:dyDescent="0.25"/>
    <row r="161701" x14ac:dyDescent="0.25"/>
    <row r="161702" x14ac:dyDescent="0.25"/>
    <row r="161703" x14ac:dyDescent="0.25"/>
    <row r="161704" x14ac:dyDescent="0.25"/>
    <row r="161705" x14ac:dyDescent="0.25"/>
    <row r="161706" x14ac:dyDescent="0.25"/>
    <row r="161707" x14ac:dyDescent="0.25"/>
    <row r="161708" x14ac:dyDescent="0.25"/>
    <row r="161709" x14ac:dyDescent="0.25"/>
    <row r="161710" x14ac:dyDescent="0.25"/>
    <row r="161711" x14ac:dyDescent="0.25"/>
    <row r="161712" x14ac:dyDescent="0.25"/>
    <row r="161713" x14ac:dyDescent="0.25"/>
    <row r="161714" x14ac:dyDescent="0.25"/>
    <row r="161715" x14ac:dyDescent="0.25"/>
    <row r="161716" x14ac:dyDescent="0.25"/>
    <row r="161717" x14ac:dyDescent="0.25"/>
    <row r="161718" x14ac:dyDescent="0.25"/>
    <row r="161719" x14ac:dyDescent="0.25"/>
    <row r="161720" x14ac:dyDescent="0.25"/>
    <row r="161721" x14ac:dyDescent="0.25"/>
    <row r="161722" x14ac:dyDescent="0.25"/>
    <row r="161723" x14ac:dyDescent="0.25"/>
    <row r="161724" x14ac:dyDescent="0.25"/>
    <row r="161725" x14ac:dyDescent="0.25"/>
    <row r="161726" x14ac:dyDescent="0.25"/>
    <row r="161727" x14ac:dyDescent="0.25"/>
    <row r="161728" x14ac:dyDescent="0.25"/>
    <row r="161729" x14ac:dyDescent="0.25"/>
    <row r="161730" x14ac:dyDescent="0.25"/>
    <row r="161731" x14ac:dyDescent="0.25"/>
    <row r="161732" x14ac:dyDescent="0.25"/>
    <row r="161733" x14ac:dyDescent="0.25"/>
    <row r="161734" x14ac:dyDescent="0.25"/>
    <row r="161735" x14ac:dyDescent="0.25"/>
    <row r="161736" x14ac:dyDescent="0.25"/>
    <row r="161737" x14ac:dyDescent="0.25"/>
    <row r="161738" x14ac:dyDescent="0.25"/>
    <row r="161739" x14ac:dyDescent="0.25"/>
    <row r="161740" x14ac:dyDescent="0.25"/>
    <row r="161741" x14ac:dyDescent="0.25"/>
    <row r="161742" x14ac:dyDescent="0.25"/>
    <row r="161743" x14ac:dyDescent="0.25"/>
    <row r="161744" x14ac:dyDescent="0.25"/>
    <row r="161745" x14ac:dyDescent="0.25"/>
    <row r="161746" x14ac:dyDescent="0.25"/>
    <row r="161747" x14ac:dyDescent="0.25"/>
    <row r="161748" x14ac:dyDescent="0.25"/>
    <row r="161749" x14ac:dyDescent="0.25"/>
    <row r="161750" x14ac:dyDescent="0.25"/>
    <row r="161751" x14ac:dyDescent="0.25"/>
    <row r="161752" x14ac:dyDescent="0.25"/>
    <row r="161753" x14ac:dyDescent="0.25"/>
    <row r="161754" x14ac:dyDescent="0.25"/>
    <row r="161755" x14ac:dyDescent="0.25"/>
    <row r="161756" x14ac:dyDescent="0.25"/>
    <row r="161757" x14ac:dyDescent="0.25"/>
    <row r="161758" x14ac:dyDescent="0.25"/>
    <row r="161759" x14ac:dyDescent="0.25"/>
    <row r="161760" x14ac:dyDescent="0.25"/>
    <row r="161761" x14ac:dyDescent="0.25"/>
    <row r="161762" x14ac:dyDescent="0.25"/>
    <row r="161763" x14ac:dyDescent="0.25"/>
    <row r="161764" x14ac:dyDescent="0.25"/>
    <row r="161765" x14ac:dyDescent="0.25"/>
    <row r="161766" x14ac:dyDescent="0.25"/>
    <row r="161767" x14ac:dyDescent="0.25"/>
    <row r="161768" x14ac:dyDescent="0.25"/>
    <row r="161769" x14ac:dyDescent="0.25"/>
    <row r="161770" x14ac:dyDescent="0.25"/>
    <row r="161771" x14ac:dyDescent="0.25"/>
    <row r="161772" x14ac:dyDescent="0.25"/>
    <row r="161773" x14ac:dyDescent="0.25"/>
    <row r="161774" x14ac:dyDescent="0.25"/>
    <row r="161775" x14ac:dyDescent="0.25"/>
    <row r="161776" x14ac:dyDescent="0.25"/>
    <row r="161777" x14ac:dyDescent="0.25"/>
    <row r="161778" x14ac:dyDescent="0.25"/>
    <row r="161779" x14ac:dyDescent="0.25"/>
    <row r="161780" x14ac:dyDescent="0.25"/>
    <row r="161781" x14ac:dyDescent="0.25"/>
    <row r="161782" x14ac:dyDescent="0.25"/>
    <row r="161783" x14ac:dyDescent="0.25"/>
    <row r="161784" x14ac:dyDescent="0.25"/>
    <row r="161785" x14ac:dyDescent="0.25"/>
    <row r="161786" x14ac:dyDescent="0.25"/>
    <row r="161787" x14ac:dyDescent="0.25"/>
    <row r="161788" x14ac:dyDescent="0.25"/>
    <row r="161789" x14ac:dyDescent="0.25"/>
    <row r="161790" x14ac:dyDescent="0.25"/>
    <row r="161791" x14ac:dyDescent="0.25"/>
    <row r="161792" x14ac:dyDescent="0.25"/>
    <row r="161793" x14ac:dyDescent="0.25"/>
    <row r="161794" x14ac:dyDescent="0.25"/>
    <row r="161795" x14ac:dyDescent="0.25"/>
    <row r="161796" x14ac:dyDescent="0.25"/>
    <row r="161797" x14ac:dyDescent="0.25"/>
    <row r="161798" x14ac:dyDescent="0.25"/>
    <row r="161799" x14ac:dyDescent="0.25"/>
    <row r="161800" x14ac:dyDescent="0.25"/>
    <row r="161801" x14ac:dyDescent="0.25"/>
    <row r="161802" x14ac:dyDescent="0.25"/>
    <row r="161803" x14ac:dyDescent="0.25"/>
    <row r="161804" x14ac:dyDescent="0.25"/>
    <row r="161805" x14ac:dyDescent="0.25"/>
    <row r="161806" x14ac:dyDescent="0.25"/>
    <row r="161807" x14ac:dyDescent="0.25"/>
    <row r="161808" x14ac:dyDescent="0.25"/>
    <row r="161809" x14ac:dyDescent="0.25"/>
    <row r="161810" x14ac:dyDescent="0.25"/>
    <row r="161811" x14ac:dyDescent="0.25"/>
    <row r="161812" x14ac:dyDescent="0.25"/>
    <row r="161813" x14ac:dyDescent="0.25"/>
    <row r="161814" x14ac:dyDescent="0.25"/>
    <row r="161815" x14ac:dyDescent="0.25"/>
    <row r="161816" x14ac:dyDescent="0.25"/>
    <row r="161817" x14ac:dyDescent="0.25"/>
    <row r="161818" x14ac:dyDescent="0.25"/>
    <row r="161819" x14ac:dyDescent="0.25"/>
    <row r="161820" x14ac:dyDescent="0.25"/>
    <row r="161821" x14ac:dyDescent="0.25"/>
    <row r="161822" x14ac:dyDescent="0.25"/>
    <row r="161823" x14ac:dyDescent="0.25"/>
    <row r="161824" x14ac:dyDescent="0.25"/>
    <row r="161825" x14ac:dyDescent="0.25"/>
    <row r="161826" x14ac:dyDescent="0.25"/>
    <row r="161827" x14ac:dyDescent="0.25"/>
    <row r="161828" x14ac:dyDescent="0.25"/>
    <row r="161829" x14ac:dyDescent="0.25"/>
    <row r="161830" x14ac:dyDescent="0.25"/>
    <row r="161831" x14ac:dyDescent="0.25"/>
    <row r="161832" x14ac:dyDescent="0.25"/>
    <row r="161833" x14ac:dyDescent="0.25"/>
    <row r="161834" x14ac:dyDescent="0.25"/>
    <row r="161835" x14ac:dyDescent="0.25"/>
    <row r="161836" x14ac:dyDescent="0.25"/>
    <row r="161837" x14ac:dyDescent="0.25"/>
    <row r="161838" x14ac:dyDescent="0.25"/>
    <row r="161839" x14ac:dyDescent="0.25"/>
    <row r="161840" x14ac:dyDescent="0.25"/>
    <row r="161841" x14ac:dyDescent="0.25"/>
    <row r="161842" x14ac:dyDescent="0.25"/>
    <row r="161843" x14ac:dyDescent="0.25"/>
    <row r="161844" x14ac:dyDescent="0.25"/>
    <row r="161845" x14ac:dyDescent="0.25"/>
    <row r="161846" x14ac:dyDescent="0.25"/>
    <row r="161847" x14ac:dyDescent="0.25"/>
    <row r="161848" x14ac:dyDescent="0.25"/>
    <row r="161849" x14ac:dyDescent="0.25"/>
    <row r="161850" x14ac:dyDescent="0.25"/>
    <row r="161851" x14ac:dyDescent="0.25"/>
    <row r="161852" x14ac:dyDescent="0.25"/>
    <row r="161853" x14ac:dyDescent="0.25"/>
    <row r="161854" x14ac:dyDescent="0.25"/>
    <row r="161855" x14ac:dyDescent="0.25"/>
    <row r="161856" x14ac:dyDescent="0.25"/>
    <row r="161857" x14ac:dyDescent="0.25"/>
    <row r="161858" x14ac:dyDescent="0.25"/>
    <row r="161859" x14ac:dyDescent="0.25"/>
    <row r="161860" x14ac:dyDescent="0.25"/>
    <row r="161861" x14ac:dyDescent="0.25"/>
    <row r="161862" x14ac:dyDescent="0.25"/>
    <row r="161863" x14ac:dyDescent="0.25"/>
    <row r="161864" x14ac:dyDescent="0.25"/>
    <row r="161865" x14ac:dyDescent="0.25"/>
    <row r="161866" x14ac:dyDescent="0.25"/>
    <row r="161867" x14ac:dyDescent="0.25"/>
    <row r="161868" x14ac:dyDescent="0.25"/>
    <row r="161869" x14ac:dyDescent="0.25"/>
    <row r="161870" x14ac:dyDescent="0.25"/>
    <row r="161871" x14ac:dyDescent="0.25"/>
    <row r="161872" x14ac:dyDescent="0.25"/>
    <row r="161873" x14ac:dyDescent="0.25"/>
    <row r="161874" x14ac:dyDescent="0.25"/>
    <row r="161875" x14ac:dyDescent="0.25"/>
    <row r="161876" x14ac:dyDescent="0.25"/>
    <row r="161877" x14ac:dyDescent="0.25"/>
    <row r="161878" x14ac:dyDescent="0.25"/>
    <row r="161879" x14ac:dyDescent="0.25"/>
    <row r="161880" x14ac:dyDescent="0.25"/>
    <row r="161881" x14ac:dyDescent="0.25"/>
    <row r="161882" x14ac:dyDescent="0.25"/>
    <row r="161883" x14ac:dyDescent="0.25"/>
    <row r="161884" x14ac:dyDescent="0.25"/>
    <row r="161885" x14ac:dyDescent="0.25"/>
    <row r="161886" x14ac:dyDescent="0.25"/>
    <row r="161887" x14ac:dyDescent="0.25"/>
    <row r="161888" x14ac:dyDescent="0.25"/>
    <row r="161889" x14ac:dyDescent="0.25"/>
    <row r="161890" x14ac:dyDescent="0.25"/>
    <row r="161891" x14ac:dyDescent="0.25"/>
    <row r="161892" x14ac:dyDescent="0.25"/>
    <row r="161893" x14ac:dyDescent="0.25"/>
    <row r="161894" x14ac:dyDescent="0.25"/>
    <row r="161895" x14ac:dyDescent="0.25"/>
    <row r="161896" x14ac:dyDescent="0.25"/>
    <row r="161897" x14ac:dyDescent="0.25"/>
    <row r="161898" x14ac:dyDescent="0.25"/>
    <row r="161899" x14ac:dyDescent="0.25"/>
    <row r="161900" x14ac:dyDescent="0.25"/>
    <row r="161901" x14ac:dyDescent="0.25"/>
    <row r="161902" x14ac:dyDescent="0.25"/>
    <row r="161903" x14ac:dyDescent="0.25"/>
    <row r="161904" x14ac:dyDescent="0.25"/>
    <row r="161905" x14ac:dyDescent="0.25"/>
    <row r="161906" x14ac:dyDescent="0.25"/>
    <row r="161907" x14ac:dyDescent="0.25"/>
    <row r="161908" x14ac:dyDescent="0.25"/>
    <row r="161909" x14ac:dyDescent="0.25"/>
    <row r="161910" x14ac:dyDescent="0.25"/>
    <row r="161911" x14ac:dyDescent="0.25"/>
    <row r="161912" x14ac:dyDescent="0.25"/>
    <row r="161913" x14ac:dyDescent="0.25"/>
    <row r="161914" x14ac:dyDescent="0.25"/>
    <row r="161915" x14ac:dyDescent="0.25"/>
    <row r="161916" x14ac:dyDescent="0.25"/>
    <row r="161917" x14ac:dyDescent="0.25"/>
    <row r="161918" x14ac:dyDescent="0.25"/>
    <row r="161919" x14ac:dyDescent="0.25"/>
    <row r="161920" x14ac:dyDescent="0.25"/>
    <row r="161921" x14ac:dyDescent="0.25"/>
    <row r="161922" x14ac:dyDescent="0.25"/>
    <row r="161923" x14ac:dyDescent="0.25"/>
    <row r="161924" x14ac:dyDescent="0.25"/>
    <row r="161925" x14ac:dyDescent="0.25"/>
    <row r="161926" x14ac:dyDescent="0.25"/>
    <row r="161927" x14ac:dyDescent="0.25"/>
    <row r="161928" x14ac:dyDescent="0.25"/>
    <row r="161929" x14ac:dyDescent="0.25"/>
    <row r="161930" x14ac:dyDescent="0.25"/>
    <row r="161931" x14ac:dyDescent="0.25"/>
    <row r="161932" x14ac:dyDescent="0.25"/>
    <row r="161933" x14ac:dyDescent="0.25"/>
    <row r="161934" x14ac:dyDescent="0.25"/>
    <row r="161935" x14ac:dyDescent="0.25"/>
    <row r="161936" x14ac:dyDescent="0.25"/>
    <row r="161937" x14ac:dyDescent="0.25"/>
    <row r="161938" x14ac:dyDescent="0.25"/>
    <row r="161939" x14ac:dyDescent="0.25"/>
    <row r="161940" x14ac:dyDescent="0.25"/>
    <row r="161941" x14ac:dyDescent="0.25"/>
    <row r="161942" x14ac:dyDescent="0.25"/>
    <row r="161943" x14ac:dyDescent="0.25"/>
    <row r="161944" x14ac:dyDescent="0.25"/>
    <row r="161945" x14ac:dyDescent="0.25"/>
    <row r="161946" x14ac:dyDescent="0.25"/>
    <row r="161947" x14ac:dyDescent="0.25"/>
    <row r="161948" x14ac:dyDescent="0.25"/>
    <row r="161949" x14ac:dyDescent="0.25"/>
    <row r="161950" x14ac:dyDescent="0.25"/>
    <row r="161951" x14ac:dyDescent="0.25"/>
    <row r="161952" x14ac:dyDescent="0.25"/>
    <row r="161953" x14ac:dyDescent="0.25"/>
    <row r="161954" x14ac:dyDescent="0.25"/>
    <row r="161955" x14ac:dyDescent="0.25"/>
    <row r="161956" x14ac:dyDescent="0.25"/>
    <row r="161957" x14ac:dyDescent="0.25"/>
    <row r="161958" x14ac:dyDescent="0.25"/>
    <row r="161959" x14ac:dyDescent="0.25"/>
    <row r="161960" x14ac:dyDescent="0.25"/>
    <row r="161961" x14ac:dyDescent="0.25"/>
    <row r="161962" x14ac:dyDescent="0.25"/>
    <row r="161963" x14ac:dyDescent="0.25"/>
    <row r="161964" x14ac:dyDescent="0.25"/>
    <row r="161965" x14ac:dyDescent="0.25"/>
    <row r="161966" x14ac:dyDescent="0.25"/>
    <row r="161967" x14ac:dyDescent="0.25"/>
    <row r="161968" x14ac:dyDescent="0.25"/>
    <row r="161969" x14ac:dyDescent="0.25"/>
    <row r="161970" x14ac:dyDescent="0.25"/>
    <row r="161971" x14ac:dyDescent="0.25"/>
    <row r="161972" x14ac:dyDescent="0.25"/>
    <row r="161973" x14ac:dyDescent="0.25"/>
    <row r="161974" x14ac:dyDescent="0.25"/>
    <row r="161975" x14ac:dyDescent="0.25"/>
    <row r="161976" x14ac:dyDescent="0.25"/>
    <row r="161977" x14ac:dyDescent="0.25"/>
    <row r="161978" x14ac:dyDescent="0.25"/>
    <row r="161979" x14ac:dyDescent="0.25"/>
    <row r="161980" x14ac:dyDescent="0.25"/>
    <row r="161981" x14ac:dyDescent="0.25"/>
    <row r="161982" x14ac:dyDescent="0.25"/>
    <row r="161983" x14ac:dyDescent="0.25"/>
    <row r="161984" x14ac:dyDescent="0.25"/>
    <row r="161985" x14ac:dyDescent="0.25"/>
    <row r="161986" x14ac:dyDescent="0.25"/>
    <row r="161987" x14ac:dyDescent="0.25"/>
    <row r="161988" x14ac:dyDescent="0.25"/>
    <row r="161989" x14ac:dyDescent="0.25"/>
    <row r="161990" x14ac:dyDescent="0.25"/>
    <row r="161991" x14ac:dyDescent="0.25"/>
    <row r="161992" x14ac:dyDescent="0.25"/>
    <row r="161993" x14ac:dyDescent="0.25"/>
    <row r="161994" x14ac:dyDescent="0.25"/>
    <row r="161995" x14ac:dyDescent="0.25"/>
    <row r="161996" x14ac:dyDescent="0.25"/>
    <row r="161997" x14ac:dyDescent="0.25"/>
    <row r="161998" x14ac:dyDescent="0.25"/>
    <row r="161999" x14ac:dyDescent="0.25"/>
    <row r="162000" x14ac:dyDescent="0.25"/>
    <row r="162001" x14ac:dyDescent="0.25"/>
    <row r="162002" x14ac:dyDescent="0.25"/>
    <row r="162003" x14ac:dyDescent="0.25"/>
    <row r="162004" x14ac:dyDescent="0.25"/>
    <row r="162005" x14ac:dyDescent="0.25"/>
    <row r="162006" x14ac:dyDescent="0.25"/>
    <row r="162007" x14ac:dyDescent="0.25"/>
    <row r="162008" x14ac:dyDescent="0.25"/>
    <row r="162009" x14ac:dyDescent="0.25"/>
    <row r="162010" x14ac:dyDescent="0.25"/>
    <row r="162011" x14ac:dyDescent="0.25"/>
    <row r="162012" x14ac:dyDescent="0.25"/>
    <row r="162013" x14ac:dyDescent="0.25"/>
    <row r="162014" x14ac:dyDescent="0.25"/>
    <row r="162015" x14ac:dyDescent="0.25"/>
    <row r="162016" x14ac:dyDescent="0.25"/>
    <row r="162017" x14ac:dyDescent="0.25"/>
    <row r="162018" x14ac:dyDescent="0.25"/>
    <row r="162019" x14ac:dyDescent="0.25"/>
    <row r="162020" x14ac:dyDescent="0.25"/>
    <row r="162021" x14ac:dyDescent="0.25"/>
    <row r="162022" x14ac:dyDescent="0.25"/>
    <row r="162023" x14ac:dyDescent="0.25"/>
    <row r="162024" x14ac:dyDescent="0.25"/>
    <row r="162025" x14ac:dyDescent="0.25"/>
    <row r="162026" x14ac:dyDescent="0.25"/>
    <row r="162027" x14ac:dyDescent="0.25"/>
    <row r="162028" x14ac:dyDescent="0.25"/>
    <row r="162029" x14ac:dyDescent="0.25"/>
    <row r="162030" x14ac:dyDescent="0.25"/>
    <row r="162031" x14ac:dyDescent="0.25"/>
    <row r="162032" x14ac:dyDescent="0.25"/>
    <row r="162033" x14ac:dyDescent="0.25"/>
    <row r="162034" x14ac:dyDescent="0.25"/>
    <row r="162035" x14ac:dyDescent="0.25"/>
    <row r="162036" x14ac:dyDescent="0.25"/>
    <row r="162037" x14ac:dyDescent="0.25"/>
    <row r="162038" x14ac:dyDescent="0.25"/>
    <row r="162039" x14ac:dyDescent="0.25"/>
    <row r="162040" x14ac:dyDescent="0.25"/>
    <row r="162041" x14ac:dyDescent="0.25"/>
    <row r="162042" x14ac:dyDescent="0.25"/>
    <row r="162043" x14ac:dyDescent="0.25"/>
    <row r="162044" x14ac:dyDescent="0.25"/>
    <row r="162045" x14ac:dyDescent="0.25"/>
    <row r="162046" x14ac:dyDescent="0.25"/>
    <row r="162047" x14ac:dyDescent="0.25"/>
    <row r="162048" x14ac:dyDescent="0.25"/>
    <row r="162049" x14ac:dyDescent="0.25"/>
    <row r="162050" x14ac:dyDescent="0.25"/>
    <row r="162051" x14ac:dyDescent="0.25"/>
    <row r="162052" x14ac:dyDescent="0.25"/>
    <row r="162053" x14ac:dyDescent="0.25"/>
    <row r="162054" x14ac:dyDescent="0.25"/>
    <row r="162055" x14ac:dyDescent="0.25"/>
    <row r="162056" x14ac:dyDescent="0.25"/>
    <row r="162057" x14ac:dyDescent="0.25"/>
    <row r="162058" x14ac:dyDescent="0.25"/>
    <row r="162059" x14ac:dyDescent="0.25"/>
    <row r="162060" x14ac:dyDescent="0.25"/>
    <row r="162061" x14ac:dyDescent="0.25"/>
    <row r="162062" x14ac:dyDescent="0.25"/>
    <row r="162063" x14ac:dyDescent="0.25"/>
    <row r="162064" x14ac:dyDescent="0.25"/>
    <row r="162065" x14ac:dyDescent="0.25"/>
    <row r="162066" x14ac:dyDescent="0.25"/>
    <row r="162067" x14ac:dyDescent="0.25"/>
    <row r="162068" x14ac:dyDescent="0.25"/>
    <row r="162069" x14ac:dyDescent="0.25"/>
    <row r="162070" x14ac:dyDescent="0.25"/>
    <row r="162071" x14ac:dyDescent="0.25"/>
    <row r="162072" x14ac:dyDescent="0.25"/>
    <row r="162073" x14ac:dyDescent="0.25"/>
    <row r="162074" x14ac:dyDescent="0.25"/>
    <row r="162075" x14ac:dyDescent="0.25"/>
    <row r="162076" x14ac:dyDescent="0.25"/>
    <row r="162077" x14ac:dyDescent="0.25"/>
    <row r="162078" x14ac:dyDescent="0.25"/>
    <row r="162079" x14ac:dyDescent="0.25"/>
    <row r="162080" x14ac:dyDescent="0.25"/>
    <row r="162081" x14ac:dyDescent="0.25"/>
    <row r="162082" x14ac:dyDescent="0.25"/>
    <row r="162083" x14ac:dyDescent="0.25"/>
    <row r="162084" x14ac:dyDescent="0.25"/>
    <row r="162085" x14ac:dyDescent="0.25"/>
    <row r="162086" x14ac:dyDescent="0.25"/>
    <row r="162087" x14ac:dyDescent="0.25"/>
    <row r="162088" x14ac:dyDescent="0.25"/>
    <row r="162089" x14ac:dyDescent="0.25"/>
    <row r="162090" x14ac:dyDescent="0.25"/>
    <row r="162091" x14ac:dyDescent="0.25"/>
    <row r="162092" x14ac:dyDescent="0.25"/>
    <row r="162093" x14ac:dyDescent="0.25"/>
    <row r="162094" x14ac:dyDescent="0.25"/>
    <row r="162095" x14ac:dyDescent="0.25"/>
    <row r="162096" x14ac:dyDescent="0.25"/>
    <row r="162097" x14ac:dyDescent="0.25"/>
    <row r="162098" x14ac:dyDescent="0.25"/>
    <row r="162099" x14ac:dyDescent="0.25"/>
    <row r="162100" x14ac:dyDescent="0.25"/>
    <row r="162101" x14ac:dyDescent="0.25"/>
    <row r="162102" x14ac:dyDescent="0.25"/>
    <row r="162103" x14ac:dyDescent="0.25"/>
    <row r="162104" x14ac:dyDescent="0.25"/>
    <row r="162105" x14ac:dyDescent="0.25"/>
    <row r="162106" x14ac:dyDescent="0.25"/>
    <row r="162107" x14ac:dyDescent="0.25"/>
    <row r="162108" x14ac:dyDescent="0.25"/>
    <row r="162109" x14ac:dyDescent="0.25"/>
    <row r="162110" x14ac:dyDescent="0.25"/>
    <row r="162111" x14ac:dyDescent="0.25"/>
    <row r="162112" x14ac:dyDescent="0.25"/>
    <row r="162113" x14ac:dyDescent="0.25"/>
    <row r="162114" x14ac:dyDescent="0.25"/>
    <row r="162115" x14ac:dyDescent="0.25"/>
    <row r="162116" x14ac:dyDescent="0.25"/>
    <row r="162117" x14ac:dyDescent="0.25"/>
    <row r="162118" x14ac:dyDescent="0.25"/>
    <row r="162119" x14ac:dyDescent="0.25"/>
    <row r="162120" x14ac:dyDescent="0.25"/>
    <row r="162121" x14ac:dyDescent="0.25"/>
    <row r="162122" x14ac:dyDescent="0.25"/>
    <row r="162123" x14ac:dyDescent="0.25"/>
    <row r="162124" x14ac:dyDescent="0.25"/>
    <row r="162125" x14ac:dyDescent="0.25"/>
    <row r="162126" x14ac:dyDescent="0.25"/>
    <row r="162127" x14ac:dyDescent="0.25"/>
    <row r="162128" x14ac:dyDescent="0.25"/>
    <row r="162129" x14ac:dyDescent="0.25"/>
    <row r="162130" x14ac:dyDescent="0.25"/>
    <row r="162131" x14ac:dyDescent="0.25"/>
    <row r="162132" x14ac:dyDescent="0.25"/>
    <row r="162133" x14ac:dyDescent="0.25"/>
    <row r="162134" x14ac:dyDescent="0.25"/>
    <row r="162135" x14ac:dyDescent="0.25"/>
    <row r="162136" x14ac:dyDescent="0.25"/>
    <row r="162137" x14ac:dyDescent="0.25"/>
    <row r="162138" x14ac:dyDescent="0.25"/>
    <row r="162139" x14ac:dyDescent="0.25"/>
    <row r="162140" x14ac:dyDescent="0.25"/>
    <row r="162141" x14ac:dyDescent="0.25"/>
    <row r="162142" x14ac:dyDescent="0.25"/>
    <row r="162143" x14ac:dyDescent="0.25"/>
    <row r="162144" x14ac:dyDescent="0.25"/>
    <row r="162145" x14ac:dyDescent="0.25"/>
    <row r="162146" x14ac:dyDescent="0.25"/>
    <row r="162147" x14ac:dyDescent="0.25"/>
    <row r="162148" x14ac:dyDescent="0.25"/>
    <row r="162149" x14ac:dyDescent="0.25"/>
    <row r="162150" x14ac:dyDescent="0.25"/>
    <row r="162151" x14ac:dyDescent="0.25"/>
    <row r="162152" x14ac:dyDescent="0.25"/>
    <row r="162153" x14ac:dyDescent="0.25"/>
    <row r="162154" x14ac:dyDescent="0.25"/>
    <row r="162155" x14ac:dyDescent="0.25"/>
    <row r="162156" x14ac:dyDescent="0.25"/>
    <row r="162157" x14ac:dyDescent="0.25"/>
    <row r="162158" x14ac:dyDescent="0.25"/>
    <row r="162159" x14ac:dyDescent="0.25"/>
    <row r="162160" x14ac:dyDescent="0.25"/>
    <row r="162161" x14ac:dyDescent="0.25"/>
    <row r="162162" x14ac:dyDescent="0.25"/>
    <row r="162163" x14ac:dyDescent="0.25"/>
    <row r="162164" x14ac:dyDescent="0.25"/>
    <row r="162165" x14ac:dyDescent="0.25"/>
    <row r="162166" x14ac:dyDescent="0.25"/>
    <row r="162167" x14ac:dyDescent="0.25"/>
    <row r="162168" x14ac:dyDescent="0.25"/>
    <row r="162169" x14ac:dyDescent="0.25"/>
    <row r="162170" x14ac:dyDescent="0.25"/>
    <row r="162171" x14ac:dyDescent="0.25"/>
    <row r="162172" x14ac:dyDescent="0.25"/>
    <row r="162173" x14ac:dyDescent="0.25"/>
    <row r="162174" x14ac:dyDescent="0.25"/>
    <row r="162175" x14ac:dyDescent="0.25"/>
    <row r="162176" x14ac:dyDescent="0.25"/>
    <row r="162177" x14ac:dyDescent="0.25"/>
    <row r="162178" x14ac:dyDescent="0.25"/>
    <row r="162179" x14ac:dyDescent="0.25"/>
    <row r="162180" x14ac:dyDescent="0.25"/>
    <row r="162181" x14ac:dyDescent="0.25"/>
    <row r="162182" x14ac:dyDescent="0.25"/>
    <row r="162183" x14ac:dyDescent="0.25"/>
    <row r="162184" x14ac:dyDescent="0.25"/>
    <row r="162185" x14ac:dyDescent="0.25"/>
    <row r="162186" x14ac:dyDescent="0.25"/>
    <row r="162187" x14ac:dyDescent="0.25"/>
    <row r="162188" x14ac:dyDescent="0.25"/>
    <row r="162189" x14ac:dyDescent="0.25"/>
    <row r="162190" x14ac:dyDescent="0.25"/>
    <row r="162191" x14ac:dyDescent="0.25"/>
    <row r="162192" x14ac:dyDescent="0.25"/>
    <row r="162193" x14ac:dyDescent="0.25"/>
    <row r="162194" x14ac:dyDescent="0.25"/>
    <row r="162195" x14ac:dyDescent="0.25"/>
    <row r="162196" x14ac:dyDescent="0.25"/>
    <row r="162197" x14ac:dyDescent="0.25"/>
    <row r="162198" x14ac:dyDescent="0.25"/>
    <row r="162199" x14ac:dyDescent="0.25"/>
    <row r="162200" x14ac:dyDescent="0.25"/>
    <row r="162201" x14ac:dyDescent="0.25"/>
    <row r="162202" x14ac:dyDescent="0.25"/>
    <row r="162203" x14ac:dyDescent="0.25"/>
    <row r="162204" x14ac:dyDescent="0.25"/>
    <row r="162205" x14ac:dyDescent="0.25"/>
    <row r="162206" x14ac:dyDescent="0.25"/>
    <row r="162207" x14ac:dyDescent="0.25"/>
    <row r="162208" x14ac:dyDescent="0.25"/>
    <row r="162209" x14ac:dyDescent="0.25"/>
    <row r="162210" x14ac:dyDescent="0.25"/>
    <row r="162211" x14ac:dyDescent="0.25"/>
    <row r="162212" x14ac:dyDescent="0.25"/>
    <row r="162213" x14ac:dyDescent="0.25"/>
    <row r="162214" x14ac:dyDescent="0.25"/>
    <row r="162215" x14ac:dyDescent="0.25"/>
    <row r="162216" x14ac:dyDescent="0.25"/>
    <row r="162217" x14ac:dyDescent="0.25"/>
    <row r="162218" x14ac:dyDescent="0.25"/>
    <row r="162219" x14ac:dyDescent="0.25"/>
    <row r="162220" x14ac:dyDescent="0.25"/>
    <row r="162221" x14ac:dyDescent="0.25"/>
    <row r="162222" x14ac:dyDescent="0.25"/>
    <row r="162223" x14ac:dyDescent="0.25"/>
    <row r="162224" x14ac:dyDescent="0.25"/>
    <row r="162225" x14ac:dyDescent="0.25"/>
    <row r="162226" x14ac:dyDescent="0.25"/>
    <row r="162227" x14ac:dyDescent="0.25"/>
    <row r="162228" x14ac:dyDescent="0.25"/>
    <row r="162229" x14ac:dyDescent="0.25"/>
    <row r="162230" x14ac:dyDescent="0.25"/>
    <row r="162231" x14ac:dyDescent="0.25"/>
    <row r="162232" x14ac:dyDescent="0.25"/>
    <row r="162233" x14ac:dyDescent="0.25"/>
    <row r="162234" x14ac:dyDescent="0.25"/>
    <row r="162235" x14ac:dyDescent="0.25"/>
    <row r="162236" x14ac:dyDescent="0.25"/>
    <row r="162237" x14ac:dyDescent="0.25"/>
    <row r="162238" x14ac:dyDescent="0.25"/>
    <row r="162239" x14ac:dyDescent="0.25"/>
    <row r="162240" x14ac:dyDescent="0.25"/>
    <row r="162241" x14ac:dyDescent="0.25"/>
    <row r="162242" x14ac:dyDescent="0.25"/>
    <row r="162243" x14ac:dyDescent="0.25"/>
    <row r="162244" x14ac:dyDescent="0.25"/>
    <row r="162245" x14ac:dyDescent="0.25"/>
    <row r="162246" x14ac:dyDescent="0.25"/>
    <row r="162247" x14ac:dyDescent="0.25"/>
    <row r="162248" x14ac:dyDescent="0.25"/>
    <row r="162249" x14ac:dyDescent="0.25"/>
    <row r="162250" x14ac:dyDescent="0.25"/>
    <row r="162251" x14ac:dyDescent="0.25"/>
    <row r="162252" x14ac:dyDescent="0.25"/>
    <row r="162253" x14ac:dyDescent="0.25"/>
    <row r="162254" x14ac:dyDescent="0.25"/>
    <row r="162255" x14ac:dyDescent="0.25"/>
    <row r="162256" x14ac:dyDescent="0.25"/>
    <row r="162257" x14ac:dyDescent="0.25"/>
    <row r="162258" x14ac:dyDescent="0.25"/>
    <row r="162259" x14ac:dyDescent="0.25"/>
    <row r="162260" x14ac:dyDescent="0.25"/>
    <row r="162261" x14ac:dyDescent="0.25"/>
    <row r="162262" x14ac:dyDescent="0.25"/>
    <row r="162263" x14ac:dyDescent="0.25"/>
    <row r="162264" x14ac:dyDescent="0.25"/>
    <row r="162265" x14ac:dyDescent="0.25"/>
    <row r="162266" x14ac:dyDescent="0.25"/>
    <row r="162267" x14ac:dyDescent="0.25"/>
    <row r="162268" x14ac:dyDescent="0.25"/>
    <row r="162269" x14ac:dyDescent="0.25"/>
    <row r="162270" x14ac:dyDescent="0.25"/>
    <row r="162271" x14ac:dyDescent="0.25"/>
    <row r="162272" x14ac:dyDescent="0.25"/>
    <row r="162273" x14ac:dyDescent="0.25"/>
    <row r="162274" x14ac:dyDescent="0.25"/>
    <row r="162275" x14ac:dyDescent="0.25"/>
    <row r="162276" x14ac:dyDescent="0.25"/>
    <row r="162277" x14ac:dyDescent="0.25"/>
    <row r="162278" x14ac:dyDescent="0.25"/>
    <row r="162279" x14ac:dyDescent="0.25"/>
    <row r="162280" x14ac:dyDescent="0.25"/>
    <row r="162281" x14ac:dyDescent="0.25"/>
    <row r="162282" x14ac:dyDescent="0.25"/>
    <row r="162283" x14ac:dyDescent="0.25"/>
    <row r="162284" x14ac:dyDescent="0.25"/>
    <row r="162285" x14ac:dyDescent="0.25"/>
    <row r="162286" x14ac:dyDescent="0.25"/>
    <row r="162287" x14ac:dyDescent="0.25"/>
    <row r="162288" x14ac:dyDescent="0.25"/>
    <row r="162289" x14ac:dyDescent="0.25"/>
    <row r="162290" x14ac:dyDescent="0.25"/>
    <row r="162291" x14ac:dyDescent="0.25"/>
    <row r="162292" x14ac:dyDescent="0.25"/>
    <row r="162293" x14ac:dyDescent="0.25"/>
    <row r="162294" x14ac:dyDescent="0.25"/>
    <row r="162295" x14ac:dyDescent="0.25"/>
    <row r="162296" x14ac:dyDescent="0.25"/>
    <row r="162297" x14ac:dyDescent="0.25"/>
    <row r="162298" x14ac:dyDescent="0.25"/>
    <row r="162299" x14ac:dyDescent="0.25"/>
    <row r="162300" x14ac:dyDescent="0.25"/>
    <row r="162301" x14ac:dyDescent="0.25"/>
    <row r="162302" x14ac:dyDescent="0.25"/>
    <row r="162303" x14ac:dyDescent="0.25"/>
    <row r="162304" x14ac:dyDescent="0.25"/>
    <row r="162305" x14ac:dyDescent="0.25"/>
    <row r="162306" x14ac:dyDescent="0.25"/>
    <row r="162307" x14ac:dyDescent="0.25"/>
    <row r="162308" x14ac:dyDescent="0.25"/>
    <row r="162309" x14ac:dyDescent="0.25"/>
    <row r="162310" x14ac:dyDescent="0.25"/>
    <row r="162311" x14ac:dyDescent="0.25"/>
    <row r="162312" x14ac:dyDescent="0.25"/>
    <row r="162313" x14ac:dyDescent="0.25"/>
    <row r="162314" x14ac:dyDescent="0.25"/>
    <row r="162315" x14ac:dyDescent="0.25"/>
    <row r="162316" x14ac:dyDescent="0.25"/>
    <row r="162317" x14ac:dyDescent="0.25"/>
    <row r="162318" x14ac:dyDescent="0.25"/>
    <row r="162319" x14ac:dyDescent="0.25"/>
    <row r="162320" x14ac:dyDescent="0.25"/>
    <row r="162321" x14ac:dyDescent="0.25"/>
    <row r="162322" x14ac:dyDescent="0.25"/>
    <row r="162323" x14ac:dyDescent="0.25"/>
    <row r="162324" x14ac:dyDescent="0.25"/>
    <row r="162325" x14ac:dyDescent="0.25"/>
    <row r="162326" x14ac:dyDescent="0.25"/>
    <row r="162327" x14ac:dyDescent="0.25"/>
    <row r="162328" x14ac:dyDescent="0.25"/>
    <row r="162329" x14ac:dyDescent="0.25"/>
    <row r="162330" x14ac:dyDescent="0.25"/>
    <row r="162331" x14ac:dyDescent="0.25"/>
    <row r="162332" x14ac:dyDescent="0.25"/>
    <row r="162333" x14ac:dyDescent="0.25"/>
    <row r="162334" x14ac:dyDescent="0.25"/>
    <row r="162335" x14ac:dyDescent="0.25"/>
    <row r="162336" x14ac:dyDescent="0.25"/>
    <row r="162337" x14ac:dyDescent="0.25"/>
    <row r="162338" x14ac:dyDescent="0.25"/>
    <row r="162339" x14ac:dyDescent="0.25"/>
    <row r="162340" x14ac:dyDescent="0.25"/>
    <row r="162341" x14ac:dyDescent="0.25"/>
    <row r="162342" x14ac:dyDescent="0.25"/>
    <row r="162343" x14ac:dyDescent="0.25"/>
    <row r="162344" x14ac:dyDescent="0.25"/>
    <row r="162345" x14ac:dyDescent="0.25"/>
    <row r="162346" x14ac:dyDescent="0.25"/>
    <row r="162347" x14ac:dyDescent="0.25"/>
    <row r="162348" x14ac:dyDescent="0.25"/>
    <row r="162349" x14ac:dyDescent="0.25"/>
    <row r="162350" x14ac:dyDescent="0.25"/>
    <row r="162351" x14ac:dyDescent="0.25"/>
    <row r="162352" x14ac:dyDescent="0.25"/>
    <row r="162353" x14ac:dyDescent="0.25"/>
    <row r="162354" x14ac:dyDescent="0.25"/>
    <row r="162355" x14ac:dyDescent="0.25"/>
    <row r="162356" x14ac:dyDescent="0.25"/>
    <row r="162357" x14ac:dyDescent="0.25"/>
    <row r="162358" x14ac:dyDescent="0.25"/>
    <row r="162359" x14ac:dyDescent="0.25"/>
    <row r="162360" x14ac:dyDescent="0.25"/>
    <row r="162361" x14ac:dyDescent="0.25"/>
    <row r="162362" x14ac:dyDescent="0.25"/>
    <row r="162363" x14ac:dyDescent="0.25"/>
    <row r="162364" x14ac:dyDescent="0.25"/>
    <row r="162365" x14ac:dyDescent="0.25"/>
    <row r="162366" x14ac:dyDescent="0.25"/>
    <row r="162367" x14ac:dyDescent="0.25"/>
    <row r="162368" x14ac:dyDescent="0.25"/>
    <row r="162369" x14ac:dyDescent="0.25"/>
    <row r="162370" x14ac:dyDescent="0.25"/>
    <row r="162371" x14ac:dyDescent="0.25"/>
    <row r="162372" x14ac:dyDescent="0.25"/>
    <row r="162373" x14ac:dyDescent="0.25"/>
    <row r="162374" x14ac:dyDescent="0.25"/>
    <row r="162375" x14ac:dyDescent="0.25"/>
    <row r="162376" x14ac:dyDescent="0.25"/>
    <row r="162377" x14ac:dyDescent="0.25"/>
    <row r="162378" x14ac:dyDescent="0.25"/>
    <row r="162379" x14ac:dyDescent="0.25"/>
    <row r="162380" x14ac:dyDescent="0.25"/>
    <row r="162381" x14ac:dyDescent="0.25"/>
    <row r="162382" x14ac:dyDescent="0.25"/>
    <row r="162383" x14ac:dyDescent="0.25"/>
    <row r="162384" x14ac:dyDescent="0.25"/>
    <row r="162385" x14ac:dyDescent="0.25"/>
    <row r="162386" x14ac:dyDescent="0.25"/>
    <row r="162387" x14ac:dyDescent="0.25"/>
    <row r="162388" x14ac:dyDescent="0.25"/>
    <row r="162389" x14ac:dyDescent="0.25"/>
    <row r="162390" x14ac:dyDescent="0.25"/>
    <row r="162391" x14ac:dyDescent="0.25"/>
    <row r="162392" x14ac:dyDescent="0.25"/>
    <row r="162393" x14ac:dyDescent="0.25"/>
    <row r="162394" x14ac:dyDescent="0.25"/>
    <row r="162395" x14ac:dyDescent="0.25"/>
    <row r="162396" x14ac:dyDescent="0.25"/>
    <row r="162397" x14ac:dyDescent="0.25"/>
    <row r="162398" x14ac:dyDescent="0.25"/>
    <row r="162399" x14ac:dyDescent="0.25"/>
    <row r="162400" x14ac:dyDescent="0.25"/>
    <row r="162401" x14ac:dyDescent="0.25"/>
    <row r="162402" x14ac:dyDescent="0.25"/>
    <row r="162403" x14ac:dyDescent="0.25"/>
    <row r="162404" x14ac:dyDescent="0.25"/>
    <row r="162405" x14ac:dyDescent="0.25"/>
    <row r="162406" x14ac:dyDescent="0.25"/>
    <row r="162407" x14ac:dyDescent="0.25"/>
    <row r="162408" x14ac:dyDescent="0.25"/>
    <row r="162409" x14ac:dyDescent="0.25"/>
    <row r="162410" x14ac:dyDescent="0.25"/>
    <row r="162411" x14ac:dyDescent="0.25"/>
    <row r="162412" x14ac:dyDescent="0.25"/>
    <row r="162413" x14ac:dyDescent="0.25"/>
    <row r="162414" x14ac:dyDescent="0.25"/>
    <row r="162415" x14ac:dyDescent="0.25"/>
    <row r="162416" x14ac:dyDescent="0.25"/>
    <row r="162417" x14ac:dyDescent="0.25"/>
    <row r="162418" x14ac:dyDescent="0.25"/>
    <row r="162419" x14ac:dyDescent="0.25"/>
    <row r="162420" x14ac:dyDescent="0.25"/>
    <row r="162421" x14ac:dyDescent="0.25"/>
    <row r="162422" x14ac:dyDescent="0.25"/>
    <row r="162423" x14ac:dyDescent="0.25"/>
    <row r="162424" x14ac:dyDescent="0.25"/>
    <row r="162425" x14ac:dyDescent="0.25"/>
    <row r="162426" x14ac:dyDescent="0.25"/>
    <row r="162427" x14ac:dyDescent="0.25"/>
    <row r="162428" x14ac:dyDescent="0.25"/>
    <row r="162429" x14ac:dyDescent="0.25"/>
    <row r="162430" x14ac:dyDescent="0.25"/>
    <row r="162431" x14ac:dyDescent="0.25"/>
    <row r="162432" x14ac:dyDescent="0.25"/>
    <row r="162433" x14ac:dyDescent="0.25"/>
    <row r="162434" x14ac:dyDescent="0.25"/>
    <row r="162435" x14ac:dyDescent="0.25"/>
    <row r="162436" x14ac:dyDescent="0.25"/>
    <row r="162437" x14ac:dyDescent="0.25"/>
    <row r="162438" x14ac:dyDescent="0.25"/>
    <row r="162439" x14ac:dyDescent="0.25"/>
    <row r="162440" x14ac:dyDescent="0.25"/>
    <row r="162441" x14ac:dyDescent="0.25"/>
    <row r="162442" x14ac:dyDescent="0.25"/>
    <row r="162443" x14ac:dyDescent="0.25"/>
    <row r="162444" x14ac:dyDescent="0.25"/>
    <row r="162445" x14ac:dyDescent="0.25"/>
    <row r="162446" x14ac:dyDescent="0.25"/>
    <row r="162447" x14ac:dyDescent="0.25"/>
    <row r="162448" x14ac:dyDescent="0.25"/>
    <row r="162449" x14ac:dyDescent="0.25"/>
    <row r="162450" x14ac:dyDescent="0.25"/>
    <row r="162451" x14ac:dyDescent="0.25"/>
    <row r="162452" x14ac:dyDescent="0.25"/>
    <row r="162453" x14ac:dyDescent="0.25"/>
    <row r="162454" x14ac:dyDescent="0.25"/>
    <row r="162455" x14ac:dyDescent="0.25"/>
    <row r="162456" x14ac:dyDescent="0.25"/>
    <row r="162457" x14ac:dyDescent="0.25"/>
    <row r="162458" x14ac:dyDescent="0.25"/>
    <row r="162459" x14ac:dyDescent="0.25"/>
    <row r="162460" x14ac:dyDescent="0.25"/>
    <row r="162461" x14ac:dyDescent="0.25"/>
    <row r="162462" x14ac:dyDescent="0.25"/>
    <row r="162463" x14ac:dyDescent="0.25"/>
    <row r="162464" x14ac:dyDescent="0.25"/>
    <row r="162465" x14ac:dyDescent="0.25"/>
    <row r="162466" x14ac:dyDescent="0.25"/>
    <row r="162467" x14ac:dyDescent="0.25"/>
    <row r="162468" x14ac:dyDescent="0.25"/>
    <row r="162469" x14ac:dyDescent="0.25"/>
    <row r="162470" x14ac:dyDescent="0.25"/>
    <row r="162471" x14ac:dyDescent="0.25"/>
    <row r="162472" x14ac:dyDescent="0.25"/>
    <row r="162473" x14ac:dyDescent="0.25"/>
    <row r="162474" x14ac:dyDescent="0.25"/>
    <row r="162475" x14ac:dyDescent="0.25"/>
    <row r="162476" x14ac:dyDescent="0.25"/>
    <row r="162477" x14ac:dyDescent="0.25"/>
    <row r="162478" x14ac:dyDescent="0.25"/>
    <row r="162479" x14ac:dyDescent="0.25"/>
    <row r="162480" x14ac:dyDescent="0.25"/>
    <row r="162481" x14ac:dyDescent="0.25"/>
    <row r="162482" x14ac:dyDescent="0.25"/>
    <row r="162483" x14ac:dyDescent="0.25"/>
    <row r="162484" x14ac:dyDescent="0.25"/>
    <row r="162485" x14ac:dyDescent="0.25"/>
    <row r="162486" x14ac:dyDescent="0.25"/>
    <row r="162487" x14ac:dyDescent="0.25"/>
    <row r="162488" x14ac:dyDescent="0.25"/>
    <row r="162489" x14ac:dyDescent="0.25"/>
    <row r="162490" x14ac:dyDescent="0.25"/>
    <row r="162491" x14ac:dyDescent="0.25"/>
    <row r="162492" x14ac:dyDescent="0.25"/>
    <row r="162493" x14ac:dyDescent="0.25"/>
    <row r="162494" x14ac:dyDescent="0.25"/>
    <row r="162495" x14ac:dyDescent="0.25"/>
    <row r="162496" x14ac:dyDescent="0.25"/>
    <row r="162497" x14ac:dyDescent="0.25"/>
    <row r="162498" x14ac:dyDescent="0.25"/>
    <row r="162499" x14ac:dyDescent="0.25"/>
    <row r="162500" x14ac:dyDescent="0.25"/>
    <row r="162501" x14ac:dyDescent="0.25"/>
    <row r="162502" x14ac:dyDescent="0.25"/>
    <row r="162503" x14ac:dyDescent="0.25"/>
    <row r="162504" x14ac:dyDescent="0.25"/>
    <row r="162505" x14ac:dyDescent="0.25"/>
    <row r="162506" x14ac:dyDescent="0.25"/>
    <row r="162507" x14ac:dyDescent="0.25"/>
    <row r="162508" x14ac:dyDescent="0.25"/>
    <row r="162509" x14ac:dyDescent="0.25"/>
    <row r="162510" x14ac:dyDescent="0.25"/>
    <row r="162511" x14ac:dyDescent="0.25"/>
    <row r="162512" x14ac:dyDescent="0.25"/>
    <row r="162513" x14ac:dyDescent="0.25"/>
    <row r="162514" x14ac:dyDescent="0.25"/>
    <row r="162515" x14ac:dyDescent="0.25"/>
    <row r="162516" x14ac:dyDescent="0.25"/>
    <row r="162517" x14ac:dyDescent="0.25"/>
    <row r="162518" x14ac:dyDescent="0.25"/>
    <row r="162519" x14ac:dyDescent="0.25"/>
    <row r="162520" x14ac:dyDescent="0.25"/>
    <row r="162521" x14ac:dyDescent="0.25"/>
    <row r="162522" x14ac:dyDescent="0.25"/>
    <row r="162523" x14ac:dyDescent="0.25"/>
    <row r="162524" x14ac:dyDescent="0.25"/>
    <row r="162525" x14ac:dyDescent="0.25"/>
    <row r="162526" x14ac:dyDescent="0.25"/>
    <row r="162527" x14ac:dyDescent="0.25"/>
    <row r="162528" x14ac:dyDescent="0.25"/>
    <row r="162529" x14ac:dyDescent="0.25"/>
    <row r="162530" x14ac:dyDescent="0.25"/>
    <row r="162531" x14ac:dyDescent="0.25"/>
    <row r="162532" x14ac:dyDescent="0.25"/>
    <row r="162533" x14ac:dyDescent="0.25"/>
    <row r="162534" x14ac:dyDescent="0.25"/>
    <row r="162535" x14ac:dyDescent="0.25"/>
    <row r="162536" x14ac:dyDescent="0.25"/>
    <row r="162537" x14ac:dyDescent="0.25"/>
    <row r="162538" x14ac:dyDescent="0.25"/>
    <row r="162539" x14ac:dyDescent="0.25"/>
    <row r="162540" x14ac:dyDescent="0.25"/>
    <row r="162541" x14ac:dyDescent="0.25"/>
    <row r="162542" x14ac:dyDescent="0.25"/>
    <row r="162543" x14ac:dyDescent="0.25"/>
    <row r="162544" x14ac:dyDescent="0.25"/>
    <row r="162545" x14ac:dyDescent="0.25"/>
    <row r="162546" x14ac:dyDescent="0.25"/>
    <row r="162547" x14ac:dyDescent="0.25"/>
    <row r="162548" x14ac:dyDescent="0.25"/>
    <row r="162549" x14ac:dyDescent="0.25"/>
    <row r="162550" x14ac:dyDescent="0.25"/>
    <row r="162551" x14ac:dyDescent="0.25"/>
    <row r="162552" x14ac:dyDescent="0.25"/>
    <row r="162553" x14ac:dyDescent="0.25"/>
    <row r="162554" x14ac:dyDescent="0.25"/>
    <row r="162555" x14ac:dyDescent="0.25"/>
    <row r="162556" x14ac:dyDescent="0.25"/>
    <row r="162557" x14ac:dyDescent="0.25"/>
    <row r="162558" x14ac:dyDescent="0.25"/>
    <row r="162559" x14ac:dyDescent="0.25"/>
    <row r="162560" x14ac:dyDescent="0.25"/>
    <row r="162561" x14ac:dyDescent="0.25"/>
    <row r="162562" x14ac:dyDescent="0.25"/>
    <row r="162563" x14ac:dyDescent="0.25"/>
    <row r="162564" x14ac:dyDescent="0.25"/>
    <row r="162565" x14ac:dyDescent="0.25"/>
    <row r="162566" x14ac:dyDescent="0.25"/>
    <row r="162567" x14ac:dyDescent="0.25"/>
    <row r="162568" x14ac:dyDescent="0.25"/>
    <row r="162569" x14ac:dyDescent="0.25"/>
    <row r="162570" x14ac:dyDescent="0.25"/>
    <row r="162571" x14ac:dyDescent="0.25"/>
    <row r="162572" x14ac:dyDescent="0.25"/>
    <row r="162573" x14ac:dyDescent="0.25"/>
    <row r="162574" x14ac:dyDescent="0.25"/>
    <row r="162575" x14ac:dyDescent="0.25"/>
    <row r="162576" x14ac:dyDescent="0.25"/>
    <row r="162577" x14ac:dyDescent="0.25"/>
    <row r="162578" x14ac:dyDescent="0.25"/>
    <row r="162579" x14ac:dyDescent="0.25"/>
    <row r="162580" x14ac:dyDescent="0.25"/>
    <row r="162581" x14ac:dyDescent="0.25"/>
    <row r="162582" x14ac:dyDescent="0.25"/>
    <row r="162583" x14ac:dyDescent="0.25"/>
    <row r="162584" x14ac:dyDescent="0.25"/>
    <row r="162585" x14ac:dyDescent="0.25"/>
    <row r="162586" x14ac:dyDescent="0.25"/>
    <row r="162587" x14ac:dyDescent="0.25"/>
    <row r="162588" x14ac:dyDescent="0.25"/>
    <row r="162589" x14ac:dyDescent="0.25"/>
    <row r="162590" x14ac:dyDescent="0.25"/>
    <row r="162591" x14ac:dyDescent="0.25"/>
    <row r="162592" x14ac:dyDescent="0.25"/>
    <row r="162593" x14ac:dyDescent="0.25"/>
    <row r="162594" x14ac:dyDescent="0.25"/>
    <row r="162595" x14ac:dyDescent="0.25"/>
    <row r="162596" x14ac:dyDescent="0.25"/>
    <row r="162597" x14ac:dyDescent="0.25"/>
    <row r="162598" x14ac:dyDescent="0.25"/>
    <row r="162599" x14ac:dyDescent="0.25"/>
    <row r="162600" x14ac:dyDescent="0.25"/>
    <row r="162601" x14ac:dyDescent="0.25"/>
    <row r="162602" x14ac:dyDescent="0.25"/>
    <row r="162603" x14ac:dyDescent="0.25"/>
    <row r="162604" x14ac:dyDescent="0.25"/>
    <row r="162605" x14ac:dyDescent="0.25"/>
    <row r="162606" x14ac:dyDescent="0.25"/>
    <row r="162607" x14ac:dyDescent="0.25"/>
    <row r="162608" x14ac:dyDescent="0.25"/>
    <row r="162609" x14ac:dyDescent="0.25"/>
    <row r="162610" x14ac:dyDescent="0.25"/>
    <row r="162611" x14ac:dyDescent="0.25"/>
    <row r="162612" x14ac:dyDescent="0.25"/>
    <row r="162613" x14ac:dyDescent="0.25"/>
    <row r="162614" x14ac:dyDescent="0.25"/>
    <row r="162615" x14ac:dyDescent="0.25"/>
    <row r="162616" x14ac:dyDescent="0.25"/>
    <row r="162617" x14ac:dyDescent="0.25"/>
    <row r="162618" x14ac:dyDescent="0.25"/>
    <row r="162619" x14ac:dyDescent="0.25"/>
    <row r="162620" x14ac:dyDescent="0.25"/>
    <row r="162621" x14ac:dyDescent="0.25"/>
    <row r="162622" x14ac:dyDescent="0.25"/>
    <row r="162623" x14ac:dyDescent="0.25"/>
    <row r="162624" x14ac:dyDescent="0.25"/>
    <row r="162625" x14ac:dyDescent="0.25"/>
    <row r="162626" x14ac:dyDescent="0.25"/>
    <row r="162627" x14ac:dyDescent="0.25"/>
    <row r="162628" x14ac:dyDescent="0.25"/>
    <row r="162629" x14ac:dyDescent="0.25"/>
    <row r="162630" x14ac:dyDescent="0.25"/>
    <row r="162631" x14ac:dyDescent="0.25"/>
    <row r="162632" x14ac:dyDescent="0.25"/>
    <row r="162633" x14ac:dyDescent="0.25"/>
    <row r="162634" x14ac:dyDescent="0.25"/>
    <row r="162635" x14ac:dyDescent="0.25"/>
    <row r="162636" x14ac:dyDescent="0.25"/>
    <row r="162637" x14ac:dyDescent="0.25"/>
    <row r="162638" x14ac:dyDescent="0.25"/>
    <row r="162639" x14ac:dyDescent="0.25"/>
    <row r="162640" x14ac:dyDescent="0.25"/>
    <row r="162641" x14ac:dyDescent="0.25"/>
    <row r="162642" x14ac:dyDescent="0.25"/>
    <row r="162643" x14ac:dyDescent="0.25"/>
    <row r="162644" x14ac:dyDescent="0.25"/>
    <row r="162645" x14ac:dyDescent="0.25"/>
    <row r="162646" x14ac:dyDescent="0.25"/>
    <row r="162647" x14ac:dyDescent="0.25"/>
    <row r="162648" x14ac:dyDescent="0.25"/>
    <row r="162649" x14ac:dyDescent="0.25"/>
    <row r="162650" x14ac:dyDescent="0.25"/>
    <row r="162651" x14ac:dyDescent="0.25"/>
    <row r="162652" x14ac:dyDescent="0.25"/>
    <row r="162653" x14ac:dyDescent="0.25"/>
    <row r="162654" x14ac:dyDescent="0.25"/>
    <row r="162655" x14ac:dyDescent="0.25"/>
    <row r="162656" x14ac:dyDescent="0.25"/>
    <row r="162657" x14ac:dyDescent="0.25"/>
    <row r="162658" x14ac:dyDescent="0.25"/>
    <row r="162659" x14ac:dyDescent="0.25"/>
    <row r="162660" x14ac:dyDescent="0.25"/>
    <row r="162661" x14ac:dyDescent="0.25"/>
    <row r="162662" x14ac:dyDescent="0.25"/>
    <row r="162663" x14ac:dyDescent="0.25"/>
    <row r="162664" x14ac:dyDescent="0.25"/>
    <row r="162665" x14ac:dyDescent="0.25"/>
    <row r="162666" x14ac:dyDescent="0.25"/>
    <row r="162667" x14ac:dyDescent="0.25"/>
    <row r="162668" x14ac:dyDescent="0.25"/>
    <row r="162669" x14ac:dyDescent="0.25"/>
    <row r="162670" x14ac:dyDescent="0.25"/>
    <row r="162671" x14ac:dyDescent="0.25"/>
    <row r="162672" x14ac:dyDescent="0.25"/>
    <row r="162673" x14ac:dyDescent="0.25"/>
    <row r="162674" x14ac:dyDescent="0.25"/>
    <row r="162675" x14ac:dyDescent="0.25"/>
    <row r="162676" x14ac:dyDescent="0.25"/>
    <row r="162677" x14ac:dyDescent="0.25"/>
    <row r="162678" x14ac:dyDescent="0.25"/>
    <row r="162679" x14ac:dyDescent="0.25"/>
    <row r="162680" x14ac:dyDescent="0.25"/>
    <row r="162681" x14ac:dyDescent="0.25"/>
    <row r="162682" x14ac:dyDescent="0.25"/>
    <row r="162683" x14ac:dyDescent="0.25"/>
    <row r="162684" x14ac:dyDescent="0.25"/>
    <row r="162685" x14ac:dyDescent="0.25"/>
    <row r="162686" x14ac:dyDescent="0.25"/>
    <row r="162687" x14ac:dyDescent="0.25"/>
    <row r="162688" x14ac:dyDescent="0.25"/>
    <row r="162689" x14ac:dyDescent="0.25"/>
    <row r="162690" x14ac:dyDescent="0.25"/>
    <row r="162691" x14ac:dyDescent="0.25"/>
    <row r="162692" x14ac:dyDescent="0.25"/>
    <row r="162693" x14ac:dyDescent="0.25"/>
    <row r="162694" x14ac:dyDescent="0.25"/>
    <row r="162695" x14ac:dyDescent="0.25"/>
    <row r="162696" x14ac:dyDescent="0.25"/>
    <row r="162697" x14ac:dyDescent="0.25"/>
    <row r="162698" x14ac:dyDescent="0.25"/>
    <row r="162699" x14ac:dyDescent="0.25"/>
    <row r="162700" x14ac:dyDescent="0.25"/>
    <row r="162701" x14ac:dyDescent="0.25"/>
    <row r="162702" x14ac:dyDescent="0.25"/>
    <row r="162703" x14ac:dyDescent="0.25"/>
    <row r="162704" x14ac:dyDescent="0.25"/>
    <row r="162705" x14ac:dyDescent="0.25"/>
    <row r="162706" x14ac:dyDescent="0.25"/>
    <row r="162707" x14ac:dyDescent="0.25"/>
    <row r="162708" x14ac:dyDescent="0.25"/>
    <row r="162709" x14ac:dyDescent="0.25"/>
    <row r="162710" x14ac:dyDescent="0.25"/>
    <row r="162711" x14ac:dyDescent="0.25"/>
    <row r="162712" x14ac:dyDescent="0.25"/>
    <row r="162713" x14ac:dyDescent="0.25"/>
    <row r="162714" x14ac:dyDescent="0.25"/>
    <row r="162715" x14ac:dyDescent="0.25"/>
    <row r="162716" x14ac:dyDescent="0.25"/>
    <row r="162717" x14ac:dyDescent="0.25"/>
    <row r="162718" x14ac:dyDescent="0.25"/>
    <row r="162719" x14ac:dyDescent="0.25"/>
    <row r="162720" x14ac:dyDescent="0.25"/>
    <row r="162721" x14ac:dyDescent="0.25"/>
    <row r="162722" x14ac:dyDescent="0.25"/>
    <row r="162723" x14ac:dyDescent="0.25"/>
    <row r="162724" x14ac:dyDescent="0.25"/>
    <row r="162725" x14ac:dyDescent="0.25"/>
    <row r="162726" x14ac:dyDescent="0.25"/>
    <row r="162727" x14ac:dyDescent="0.25"/>
    <row r="162728" x14ac:dyDescent="0.25"/>
    <row r="162729" x14ac:dyDescent="0.25"/>
    <row r="162730" x14ac:dyDescent="0.25"/>
    <row r="162731" x14ac:dyDescent="0.25"/>
    <row r="162732" x14ac:dyDescent="0.25"/>
    <row r="162733" x14ac:dyDescent="0.25"/>
    <row r="162734" x14ac:dyDescent="0.25"/>
    <row r="162735" x14ac:dyDescent="0.25"/>
    <row r="162736" x14ac:dyDescent="0.25"/>
    <row r="162737" x14ac:dyDescent="0.25"/>
    <row r="162738" x14ac:dyDescent="0.25"/>
    <row r="162739" x14ac:dyDescent="0.25"/>
    <row r="162740" x14ac:dyDescent="0.25"/>
    <row r="162741" x14ac:dyDescent="0.25"/>
    <row r="162742" x14ac:dyDescent="0.25"/>
    <row r="162743" x14ac:dyDescent="0.25"/>
    <row r="162744" x14ac:dyDescent="0.25"/>
    <row r="162745" x14ac:dyDescent="0.25"/>
    <row r="162746" x14ac:dyDescent="0.25"/>
    <row r="162747" x14ac:dyDescent="0.25"/>
    <row r="162748" x14ac:dyDescent="0.25"/>
    <row r="162749" x14ac:dyDescent="0.25"/>
    <row r="162750" x14ac:dyDescent="0.25"/>
    <row r="162751" x14ac:dyDescent="0.25"/>
    <row r="162752" x14ac:dyDescent="0.25"/>
    <row r="162753" x14ac:dyDescent="0.25"/>
    <row r="162754" x14ac:dyDescent="0.25"/>
    <row r="162755" x14ac:dyDescent="0.25"/>
    <row r="162756" x14ac:dyDescent="0.25"/>
    <row r="162757" x14ac:dyDescent="0.25"/>
    <row r="162758" x14ac:dyDescent="0.25"/>
    <row r="162759" x14ac:dyDescent="0.25"/>
    <row r="162760" x14ac:dyDescent="0.25"/>
    <row r="162761" x14ac:dyDescent="0.25"/>
    <row r="162762" x14ac:dyDescent="0.25"/>
    <row r="162763" x14ac:dyDescent="0.25"/>
    <row r="162764" x14ac:dyDescent="0.25"/>
    <row r="162765" x14ac:dyDescent="0.25"/>
    <row r="162766" x14ac:dyDescent="0.25"/>
    <row r="162767" x14ac:dyDescent="0.25"/>
    <row r="162768" x14ac:dyDescent="0.25"/>
    <row r="162769" x14ac:dyDescent="0.25"/>
    <row r="162770" x14ac:dyDescent="0.25"/>
    <row r="162771" x14ac:dyDescent="0.25"/>
    <row r="162772" x14ac:dyDescent="0.25"/>
    <row r="162773" x14ac:dyDescent="0.25"/>
    <row r="162774" x14ac:dyDescent="0.25"/>
    <row r="162775" x14ac:dyDescent="0.25"/>
    <row r="162776" x14ac:dyDescent="0.25"/>
    <row r="162777" x14ac:dyDescent="0.25"/>
    <row r="162778" x14ac:dyDescent="0.25"/>
    <row r="162779" x14ac:dyDescent="0.25"/>
    <row r="162780" x14ac:dyDescent="0.25"/>
    <row r="162781" x14ac:dyDescent="0.25"/>
    <row r="162782" x14ac:dyDescent="0.25"/>
    <row r="162783" x14ac:dyDescent="0.25"/>
    <row r="162784" x14ac:dyDescent="0.25"/>
    <row r="162785" x14ac:dyDescent="0.25"/>
    <row r="162786" x14ac:dyDescent="0.25"/>
    <row r="162787" x14ac:dyDescent="0.25"/>
    <row r="162788" x14ac:dyDescent="0.25"/>
    <row r="162789" x14ac:dyDescent="0.25"/>
    <row r="162790" x14ac:dyDescent="0.25"/>
    <row r="162791" x14ac:dyDescent="0.25"/>
    <row r="162792" x14ac:dyDescent="0.25"/>
    <row r="162793" x14ac:dyDescent="0.25"/>
    <row r="162794" x14ac:dyDescent="0.25"/>
    <row r="162795" x14ac:dyDescent="0.25"/>
    <row r="162796" x14ac:dyDescent="0.25"/>
    <row r="162797" x14ac:dyDescent="0.25"/>
    <row r="162798" x14ac:dyDescent="0.25"/>
    <row r="162799" x14ac:dyDescent="0.25"/>
    <row r="162800" x14ac:dyDescent="0.25"/>
    <row r="162801" x14ac:dyDescent="0.25"/>
    <row r="162802" x14ac:dyDescent="0.25"/>
    <row r="162803" x14ac:dyDescent="0.25"/>
    <row r="162804" x14ac:dyDescent="0.25"/>
    <row r="162805" x14ac:dyDescent="0.25"/>
    <row r="162806" x14ac:dyDescent="0.25"/>
    <row r="162807" x14ac:dyDescent="0.25"/>
    <row r="162808" x14ac:dyDescent="0.25"/>
    <row r="162809" x14ac:dyDescent="0.25"/>
    <row r="162810" x14ac:dyDescent="0.25"/>
    <row r="162811" x14ac:dyDescent="0.25"/>
    <row r="162812" x14ac:dyDescent="0.25"/>
    <row r="162813" x14ac:dyDescent="0.25"/>
    <row r="162814" x14ac:dyDescent="0.25"/>
    <row r="162815" x14ac:dyDescent="0.25"/>
    <row r="162816" x14ac:dyDescent="0.25"/>
    <row r="162817" x14ac:dyDescent="0.25"/>
    <row r="162818" x14ac:dyDescent="0.25"/>
    <row r="162819" x14ac:dyDescent="0.25"/>
    <row r="162820" x14ac:dyDescent="0.25"/>
    <row r="162821" x14ac:dyDescent="0.25"/>
    <row r="162822" x14ac:dyDescent="0.25"/>
    <row r="162823" x14ac:dyDescent="0.25"/>
    <row r="162824" x14ac:dyDescent="0.25"/>
    <row r="162825" x14ac:dyDescent="0.25"/>
    <row r="162826" x14ac:dyDescent="0.25"/>
    <row r="162827" x14ac:dyDescent="0.25"/>
    <row r="162828" x14ac:dyDescent="0.25"/>
    <row r="162829" x14ac:dyDescent="0.25"/>
    <row r="162830" x14ac:dyDescent="0.25"/>
    <row r="162831" x14ac:dyDescent="0.25"/>
    <row r="162832" x14ac:dyDescent="0.25"/>
    <row r="162833" x14ac:dyDescent="0.25"/>
    <row r="162834" x14ac:dyDescent="0.25"/>
    <row r="162835" x14ac:dyDescent="0.25"/>
    <row r="162836" x14ac:dyDescent="0.25"/>
    <row r="162837" x14ac:dyDescent="0.25"/>
    <row r="162838" x14ac:dyDescent="0.25"/>
    <row r="162839" x14ac:dyDescent="0.25"/>
    <row r="162840" x14ac:dyDescent="0.25"/>
    <row r="162841" x14ac:dyDescent="0.25"/>
    <row r="162842" x14ac:dyDescent="0.25"/>
    <row r="162843" x14ac:dyDescent="0.25"/>
    <row r="162844" x14ac:dyDescent="0.25"/>
    <row r="162845" x14ac:dyDescent="0.25"/>
    <row r="162846" x14ac:dyDescent="0.25"/>
    <row r="162847" x14ac:dyDescent="0.25"/>
    <row r="162848" x14ac:dyDescent="0.25"/>
    <row r="162849" x14ac:dyDescent="0.25"/>
    <row r="162850" x14ac:dyDescent="0.25"/>
    <row r="162851" x14ac:dyDescent="0.25"/>
    <row r="162852" x14ac:dyDescent="0.25"/>
    <row r="162853" x14ac:dyDescent="0.25"/>
    <row r="162854" x14ac:dyDescent="0.25"/>
    <row r="162855" x14ac:dyDescent="0.25"/>
    <row r="162856" x14ac:dyDescent="0.25"/>
    <row r="162857" x14ac:dyDescent="0.25"/>
    <row r="162858" x14ac:dyDescent="0.25"/>
    <row r="162859" x14ac:dyDescent="0.25"/>
    <row r="162860" x14ac:dyDescent="0.25"/>
    <row r="162861" x14ac:dyDescent="0.25"/>
    <row r="162862" x14ac:dyDescent="0.25"/>
    <row r="162863" x14ac:dyDescent="0.25"/>
    <row r="162864" x14ac:dyDescent="0.25"/>
    <row r="162865" x14ac:dyDescent="0.25"/>
    <row r="162866" x14ac:dyDescent="0.25"/>
    <row r="162867" x14ac:dyDescent="0.25"/>
    <row r="162868" x14ac:dyDescent="0.25"/>
    <row r="162869" x14ac:dyDescent="0.25"/>
    <row r="162870" x14ac:dyDescent="0.25"/>
    <row r="162871" x14ac:dyDescent="0.25"/>
    <row r="162872" x14ac:dyDescent="0.25"/>
    <row r="162873" x14ac:dyDescent="0.25"/>
    <row r="162874" x14ac:dyDescent="0.25"/>
    <row r="162875" x14ac:dyDescent="0.25"/>
    <row r="162876" x14ac:dyDescent="0.25"/>
    <row r="162877" x14ac:dyDescent="0.25"/>
    <row r="162878" x14ac:dyDescent="0.25"/>
    <row r="162879" x14ac:dyDescent="0.25"/>
    <row r="162880" x14ac:dyDescent="0.25"/>
    <row r="162881" x14ac:dyDescent="0.25"/>
    <row r="162882" x14ac:dyDescent="0.25"/>
    <row r="162883" x14ac:dyDescent="0.25"/>
    <row r="162884" x14ac:dyDescent="0.25"/>
    <row r="162885" x14ac:dyDescent="0.25"/>
    <row r="162886" x14ac:dyDescent="0.25"/>
    <row r="162887" x14ac:dyDescent="0.25"/>
    <row r="162888" x14ac:dyDescent="0.25"/>
    <row r="162889" x14ac:dyDescent="0.25"/>
    <row r="162890" x14ac:dyDescent="0.25"/>
    <row r="162891" x14ac:dyDescent="0.25"/>
    <row r="162892" x14ac:dyDescent="0.25"/>
    <row r="162893" x14ac:dyDescent="0.25"/>
    <row r="162894" x14ac:dyDescent="0.25"/>
    <row r="162895" x14ac:dyDescent="0.25"/>
    <row r="162896" x14ac:dyDescent="0.25"/>
    <row r="162897" x14ac:dyDescent="0.25"/>
    <row r="162898" x14ac:dyDescent="0.25"/>
    <row r="162899" x14ac:dyDescent="0.25"/>
    <row r="162900" x14ac:dyDescent="0.25"/>
    <row r="162901" x14ac:dyDescent="0.25"/>
    <row r="162902" x14ac:dyDescent="0.25"/>
    <row r="162903" x14ac:dyDescent="0.25"/>
    <row r="162904" x14ac:dyDescent="0.25"/>
    <row r="162905" x14ac:dyDescent="0.25"/>
    <row r="162906" x14ac:dyDescent="0.25"/>
    <row r="162907" x14ac:dyDescent="0.25"/>
    <row r="162908" x14ac:dyDescent="0.25"/>
    <row r="162909" x14ac:dyDescent="0.25"/>
    <row r="162910" x14ac:dyDescent="0.25"/>
    <row r="162911" x14ac:dyDescent="0.25"/>
    <row r="162912" x14ac:dyDescent="0.25"/>
    <row r="162913" x14ac:dyDescent="0.25"/>
    <row r="162914" x14ac:dyDescent="0.25"/>
    <row r="162915" x14ac:dyDescent="0.25"/>
    <row r="162916" x14ac:dyDescent="0.25"/>
    <row r="162917" x14ac:dyDescent="0.25"/>
    <row r="162918" x14ac:dyDescent="0.25"/>
    <row r="162919" x14ac:dyDescent="0.25"/>
    <row r="162920" x14ac:dyDescent="0.25"/>
    <row r="162921" x14ac:dyDescent="0.25"/>
    <row r="162922" x14ac:dyDescent="0.25"/>
    <row r="162923" x14ac:dyDescent="0.25"/>
    <row r="162924" x14ac:dyDescent="0.25"/>
    <row r="162925" x14ac:dyDescent="0.25"/>
    <row r="162926" x14ac:dyDescent="0.25"/>
    <row r="162927" x14ac:dyDescent="0.25"/>
    <row r="162928" x14ac:dyDescent="0.25"/>
    <row r="162929" x14ac:dyDescent="0.25"/>
    <row r="162930" x14ac:dyDescent="0.25"/>
    <row r="162931" x14ac:dyDescent="0.25"/>
    <row r="162932" x14ac:dyDescent="0.25"/>
    <row r="162933" x14ac:dyDescent="0.25"/>
    <row r="162934" x14ac:dyDescent="0.25"/>
    <row r="162935" x14ac:dyDescent="0.25"/>
    <row r="162936" x14ac:dyDescent="0.25"/>
    <row r="162937" x14ac:dyDescent="0.25"/>
    <row r="162938" x14ac:dyDescent="0.25"/>
    <row r="162939" x14ac:dyDescent="0.25"/>
    <row r="162940" x14ac:dyDescent="0.25"/>
    <row r="162941" x14ac:dyDescent="0.25"/>
    <row r="162942" x14ac:dyDescent="0.25"/>
    <row r="162943" x14ac:dyDescent="0.25"/>
    <row r="162944" x14ac:dyDescent="0.25"/>
    <row r="162945" x14ac:dyDescent="0.25"/>
    <row r="162946" x14ac:dyDescent="0.25"/>
    <row r="162947" x14ac:dyDescent="0.25"/>
    <row r="162948" x14ac:dyDescent="0.25"/>
    <row r="162949" x14ac:dyDescent="0.25"/>
    <row r="162950" x14ac:dyDescent="0.25"/>
    <row r="162951" x14ac:dyDescent="0.25"/>
    <row r="162952" x14ac:dyDescent="0.25"/>
    <row r="162953" x14ac:dyDescent="0.25"/>
    <row r="162954" x14ac:dyDescent="0.25"/>
    <row r="162955" x14ac:dyDescent="0.25"/>
    <row r="162956" x14ac:dyDescent="0.25"/>
    <row r="162957" x14ac:dyDescent="0.25"/>
    <row r="162958" x14ac:dyDescent="0.25"/>
    <row r="162959" x14ac:dyDescent="0.25"/>
    <row r="162960" x14ac:dyDescent="0.25"/>
    <row r="162961" x14ac:dyDescent="0.25"/>
    <row r="162962" x14ac:dyDescent="0.25"/>
    <row r="162963" x14ac:dyDescent="0.25"/>
    <row r="162964" x14ac:dyDescent="0.25"/>
    <row r="162965" x14ac:dyDescent="0.25"/>
    <row r="162966" x14ac:dyDescent="0.25"/>
    <row r="162967" x14ac:dyDescent="0.25"/>
    <row r="162968" x14ac:dyDescent="0.25"/>
    <row r="162969" x14ac:dyDescent="0.25"/>
    <row r="162970" x14ac:dyDescent="0.25"/>
    <row r="162971" x14ac:dyDescent="0.25"/>
    <row r="162972" x14ac:dyDescent="0.25"/>
    <row r="162973" x14ac:dyDescent="0.25"/>
    <row r="162974" x14ac:dyDescent="0.25"/>
    <row r="162975" x14ac:dyDescent="0.25"/>
    <row r="162976" x14ac:dyDescent="0.25"/>
    <row r="162977" x14ac:dyDescent="0.25"/>
    <row r="162978" x14ac:dyDescent="0.25"/>
    <row r="162979" x14ac:dyDescent="0.25"/>
    <row r="162980" x14ac:dyDescent="0.25"/>
    <row r="162981" x14ac:dyDescent="0.25"/>
    <row r="162982" x14ac:dyDescent="0.25"/>
    <row r="162983" x14ac:dyDescent="0.25"/>
    <row r="162984" x14ac:dyDescent="0.25"/>
    <row r="162985" x14ac:dyDescent="0.25"/>
    <row r="162986" x14ac:dyDescent="0.25"/>
    <row r="162987" x14ac:dyDescent="0.25"/>
    <row r="162988" x14ac:dyDescent="0.25"/>
    <row r="162989" x14ac:dyDescent="0.25"/>
    <row r="162990" x14ac:dyDescent="0.25"/>
    <row r="162991" x14ac:dyDescent="0.25"/>
    <row r="162992" x14ac:dyDescent="0.25"/>
    <row r="162993" x14ac:dyDescent="0.25"/>
    <row r="162994" x14ac:dyDescent="0.25"/>
    <row r="162995" x14ac:dyDescent="0.25"/>
    <row r="162996" x14ac:dyDescent="0.25"/>
    <row r="162997" x14ac:dyDescent="0.25"/>
    <row r="162998" x14ac:dyDescent="0.25"/>
    <row r="162999" x14ac:dyDescent="0.25"/>
    <row r="163000" x14ac:dyDescent="0.25"/>
    <row r="163001" x14ac:dyDescent="0.25"/>
    <row r="163002" x14ac:dyDescent="0.25"/>
    <row r="163003" x14ac:dyDescent="0.25"/>
    <row r="163004" x14ac:dyDescent="0.25"/>
    <row r="163005" x14ac:dyDescent="0.25"/>
    <row r="163006" x14ac:dyDescent="0.25"/>
    <row r="163007" x14ac:dyDescent="0.25"/>
    <row r="163008" x14ac:dyDescent="0.25"/>
    <row r="163009" x14ac:dyDescent="0.25"/>
    <row r="163010" x14ac:dyDescent="0.25"/>
    <row r="163011" x14ac:dyDescent="0.25"/>
    <row r="163012" x14ac:dyDescent="0.25"/>
    <row r="163013" x14ac:dyDescent="0.25"/>
    <row r="163014" x14ac:dyDescent="0.25"/>
    <row r="163015" x14ac:dyDescent="0.25"/>
    <row r="163016" x14ac:dyDescent="0.25"/>
    <row r="163017" x14ac:dyDescent="0.25"/>
    <row r="163018" x14ac:dyDescent="0.25"/>
    <row r="163019" x14ac:dyDescent="0.25"/>
    <row r="163020" x14ac:dyDescent="0.25"/>
    <row r="163021" x14ac:dyDescent="0.25"/>
    <row r="163022" x14ac:dyDescent="0.25"/>
    <row r="163023" x14ac:dyDescent="0.25"/>
    <row r="163024" x14ac:dyDescent="0.25"/>
    <row r="163025" x14ac:dyDescent="0.25"/>
    <row r="163026" x14ac:dyDescent="0.25"/>
    <row r="163027" x14ac:dyDescent="0.25"/>
    <row r="163028" x14ac:dyDescent="0.25"/>
    <row r="163029" x14ac:dyDescent="0.25"/>
    <row r="163030" x14ac:dyDescent="0.25"/>
    <row r="163031" x14ac:dyDescent="0.25"/>
    <row r="163032" x14ac:dyDescent="0.25"/>
    <row r="163033" x14ac:dyDescent="0.25"/>
    <row r="163034" x14ac:dyDescent="0.25"/>
    <row r="163035" x14ac:dyDescent="0.25"/>
    <row r="163036" x14ac:dyDescent="0.25"/>
    <row r="163037" x14ac:dyDescent="0.25"/>
    <row r="163038" x14ac:dyDescent="0.25"/>
    <row r="163039" x14ac:dyDescent="0.25"/>
    <row r="163040" x14ac:dyDescent="0.25"/>
    <row r="163041" x14ac:dyDescent="0.25"/>
    <row r="163042" x14ac:dyDescent="0.25"/>
    <row r="163043" x14ac:dyDescent="0.25"/>
    <row r="163044" x14ac:dyDescent="0.25"/>
    <row r="163045" x14ac:dyDescent="0.25"/>
    <row r="163046" x14ac:dyDescent="0.25"/>
    <row r="163047" x14ac:dyDescent="0.25"/>
    <row r="163048" x14ac:dyDescent="0.25"/>
    <row r="163049" x14ac:dyDescent="0.25"/>
    <row r="163050" x14ac:dyDescent="0.25"/>
    <row r="163051" x14ac:dyDescent="0.25"/>
    <row r="163052" x14ac:dyDescent="0.25"/>
    <row r="163053" x14ac:dyDescent="0.25"/>
    <row r="163054" x14ac:dyDescent="0.25"/>
    <row r="163055" x14ac:dyDescent="0.25"/>
    <row r="163056" x14ac:dyDescent="0.25"/>
    <row r="163057" x14ac:dyDescent="0.25"/>
    <row r="163058" x14ac:dyDescent="0.25"/>
    <row r="163059" x14ac:dyDescent="0.25"/>
    <row r="163060" x14ac:dyDescent="0.25"/>
    <row r="163061" x14ac:dyDescent="0.25"/>
    <row r="163062" x14ac:dyDescent="0.25"/>
    <row r="163063" x14ac:dyDescent="0.25"/>
    <row r="163064" x14ac:dyDescent="0.25"/>
    <row r="163065" x14ac:dyDescent="0.25"/>
    <row r="163066" x14ac:dyDescent="0.25"/>
    <row r="163067" x14ac:dyDescent="0.25"/>
    <row r="163068" x14ac:dyDescent="0.25"/>
    <row r="163069" x14ac:dyDescent="0.25"/>
    <row r="163070" x14ac:dyDescent="0.25"/>
    <row r="163071" x14ac:dyDescent="0.25"/>
    <row r="163072" x14ac:dyDescent="0.25"/>
    <row r="163073" x14ac:dyDescent="0.25"/>
    <row r="163074" x14ac:dyDescent="0.25"/>
    <row r="163075" x14ac:dyDescent="0.25"/>
    <row r="163076" x14ac:dyDescent="0.25"/>
    <row r="163077" x14ac:dyDescent="0.25"/>
    <row r="163078" x14ac:dyDescent="0.25"/>
    <row r="163079" x14ac:dyDescent="0.25"/>
    <row r="163080" x14ac:dyDescent="0.25"/>
    <row r="163081" x14ac:dyDescent="0.25"/>
    <row r="163082" x14ac:dyDescent="0.25"/>
    <row r="163083" x14ac:dyDescent="0.25"/>
    <row r="163084" x14ac:dyDescent="0.25"/>
    <row r="163085" x14ac:dyDescent="0.25"/>
    <row r="163086" x14ac:dyDescent="0.25"/>
    <row r="163087" x14ac:dyDescent="0.25"/>
    <row r="163088" x14ac:dyDescent="0.25"/>
    <row r="163089" x14ac:dyDescent="0.25"/>
    <row r="163090" x14ac:dyDescent="0.25"/>
    <row r="163091" x14ac:dyDescent="0.25"/>
    <row r="163092" x14ac:dyDescent="0.25"/>
    <row r="163093" x14ac:dyDescent="0.25"/>
    <row r="163094" x14ac:dyDescent="0.25"/>
    <row r="163095" x14ac:dyDescent="0.25"/>
    <row r="163096" x14ac:dyDescent="0.25"/>
    <row r="163097" x14ac:dyDescent="0.25"/>
    <row r="163098" x14ac:dyDescent="0.25"/>
    <row r="163099" x14ac:dyDescent="0.25"/>
    <row r="163100" x14ac:dyDescent="0.25"/>
    <row r="163101" x14ac:dyDescent="0.25"/>
    <row r="163102" x14ac:dyDescent="0.25"/>
    <row r="163103" x14ac:dyDescent="0.25"/>
    <row r="163104" x14ac:dyDescent="0.25"/>
    <row r="163105" x14ac:dyDescent="0.25"/>
    <row r="163106" x14ac:dyDescent="0.25"/>
    <row r="163107" x14ac:dyDescent="0.25"/>
    <row r="163108" x14ac:dyDescent="0.25"/>
    <row r="163109" x14ac:dyDescent="0.25"/>
    <row r="163110" x14ac:dyDescent="0.25"/>
    <row r="163111" x14ac:dyDescent="0.25"/>
    <row r="163112" x14ac:dyDescent="0.25"/>
    <row r="163113" x14ac:dyDescent="0.25"/>
    <row r="163114" x14ac:dyDescent="0.25"/>
    <row r="163115" x14ac:dyDescent="0.25"/>
    <row r="163116" x14ac:dyDescent="0.25"/>
    <row r="163117" x14ac:dyDescent="0.25"/>
    <row r="163118" x14ac:dyDescent="0.25"/>
    <row r="163119" x14ac:dyDescent="0.25"/>
    <row r="163120" x14ac:dyDescent="0.25"/>
    <row r="163121" x14ac:dyDescent="0.25"/>
    <row r="163122" x14ac:dyDescent="0.25"/>
    <row r="163123" x14ac:dyDescent="0.25"/>
    <row r="163124" x14ac:dyDescent="0.25"/>
    <row r="163125" x14ac:dyDescent="0.25"/>
    <row r="163126" x14ac:dyDescent="0.25"/>
    <row r="163127" x14ac:dyDescent="0.25"/>
    <row r="163128" x14ac:dyDescent="0.25"/>
    <row r="163129" x14ac:dyDescent="0.25"/>
    <row r="163130" x14ac:dyDescent="0.25"/>
    <row r="163131" x14ac:dyDescent="0.25"/>
    <row r="163132" x14ac:dyDescent="0.25"/>
    <row r="163133" x14ac:dyDescent="0.25"/>
    <row r="163134" x14ac:dyDescent="0.25"/>
    <row r="163135" x14ac:dyDescent="0.25"/>
    <row r="163136" x14ac:dyDescent="0.25"/>
    <row r="163137" x14ac:dyDescent="0.25"/>
    <row r="163138" x14ac:dyDescent="0.25"/>
    <row r="163139" x14ac:dyDescent="0.25"/>
    <row r="163140" x14ac:dyDescent="0.25"/>
    <row r="163141" x14ac:dyDescent="0.25"/>
    <row r="163142" x14ac:dyDescent="0.25"/>
    <row r="163143" x14ac:dyDescent="0.25"/>
    <row r="163144" x14ac:dyDescent="0.25"/>
    <row r="163145" x14ac:dyDescent="0.25"/>
    <row r="163146" x14ac:dyDescent="0.25"/>
    <row r="163147" x14ac:dyDescent="0.25"/>
    <row r="163148" x14ac:dyDescent="0.25"/>
    <row r="163149" x14ac:dyDescent="0.25"/>
    <row r="163150" x14ac:dyDescent="0.25"/>
    <row r="163151" x14ac:dyDescent="0.25"/>
    <row r="163152" x14ac:dyDescent="0.25"/>
    <row r="163153" x14ac:dyDescent="0.25"/>
    <row r="163154" x14ac:dyDescent="0.25"/>
    <row r="163155" x14ac:dyDescent="0.25"/>
    <row r="163156" x14ac:dyDescent="0.25"/>
    <row r="163157" x14ac:dyDescent="0.25"/>
    <row r="163158" x14ac:dyDescent="0.25"/>
    <row r="163159" x14ac:dyDescent="0.25"/>
    <row r="163160" x14ac:dyDescent="0.25"/>
    <row r="163161" x14ac:dyDescent="0.25"/>
    <row r="163162" x14ac:dyDescent="0.25"/>
    <row r="163163" x14ac:dyDescent="0.25"/>
    <row r="163164" x14ac:dyDescent="0.25"/>
    <row r="163165" x14ac:dyDescent="0.25"/>
    <row r="163166" x14ac:dyDescent="0.25"/>
    <row r="163167" x14ac:dyDescent="0.25"/>
    <row r="163168" x14ac:dyDescent="0.25"/>
    <row r="163169" x14ac:dyDescent="0.25"/>
    <row r="163170" x14ac:dyDescent="0.25"/>
    <row r="163171" x14ac:dyDescent="0.25"/>
    <row r="163172" x14ac:dyDescent="0.25"/>
    <row r="163173" x14ac:dyDescent="0.25"/>
    <row r="163174" x14ac:dyDescent="0.25"/>
    <row r="163175" x14ac:dyDescent="0.25"/>
    <row r="163176" x14ac:dyDescent="0.25"/>
    <row r="163177" x14ac:dyDescent="0.25"/>
    <row r="163178" x14ac:dyDescent="0.25"/>
    <row r="163179" x14ac:dyDescent="0.25"/>
    <row r="163180" x14ac:dyDescent="0.25"/>
    <row r="163181" x14ac:dyDescent="0.25"/>
    <row r="163182" x14ac:dyDescent="0.25"/>
    <row r="163183" x14ac:dyDescent="0.25"/>
    <row r="163184" x14ac:dyDescent="0.25"/>
    <row r="163185" x14ac:dyDescent="0.25"/>
    <row r="163186" x14ac:dyDescent="0.25"/>
    <row r="163187" x14ac:dyDescent="0.25"/>
    <row r="163188" x14ac:dyDescent="0.25"/>
    <row r="163189" x14ac:dyDescent="0.25"/>
    <row r="163190" x14ac:dyDescent="0.25"/>
    <row r="163191" x14ac:dyDescent="0.25"/>
    <row r="163192" x14ac:dyDescent="0.25"/>
    <row r="163193" x14ac:dyDescent="0.25"/>
    <row r="163194" x14ac:dyDescent="0.25"/>
    <row r="163195" x14ac:dyDescent="0.25"/>
    <row r="163196" x14ac:dyDescent="0.25"/>
    <row r="163197" x14ac:dyDescent="0.25"/>
    <row r="163198" x14ac:dyDescent="0.25"/>
    <row r="163199" x14ac:dyDescent="0.25"/>
    <row r="163200" x14ac:dyDescent="0.25"/>
    <row r="163201" x14ac:dyDescent="0.25"/>
    <row r="163202" x14ac:dyDescent="0.25"/>
    <row r="163203" x14ac:dyDescent="0.25"/>
    <row r="163204" x14ac:dyDescent="0.25"/>
    <row r="163205" x14ac:dyDescent="0.25"/>
    <row r="163206" x14ac:dyDescent="0.25"/>
    <row r="163207" x14ac:dyDescent="0.25"/>
    <row r="163208" x14ac:dyDescent="0.25"/>
    <row r="163209" x14ac:dyDescent="0.25"/>
    <row r="163210" x14ac:dyDescent="0.25"/>
    <row r="163211" x14ac:dyDescent="0.25"/>
    <row r="163212" x14ac:dyDescent="0.25"/>
    <row r="163213" x14ac:dyDescent="0.25"/>
    <row r="163214" x14ac:dyDescent="0.25"/>
    <row r="163215" x14ac:dyDescent="0.25"/>
    <row r="163216" x14ac:dyDescent="0.25"/>
    <row r="163217" x14ac:dyDescent="0.25"/>
    <row r="163218" x14ac:dyDescent="0.25"/>
    <row r="163219" x14ac:dyDescent="0.25"/>
    <row r="163220" x14ac:dyDescent="0.25"/>
    <row r="163221" x14ac:dyDescent="0.25"/>
    <row r="163222" x14ac:dyDescent="0.25"/>
    <row r="163223" x14ac:dyDescent="0.25"/>
    <row r="163224" x14ac:dyDescent="0.25"/>
    <row r="163225" x14ac:dyDescent="0.25"/>
    <row r="163226" x14ac:dyDescent="0.25"/>
    <row r="163227" x14ac:dyDescent="0.25"/>
    <row r="163228" x14ac:dyDescent="0.25"/>
    <row r="163229" x14ac:dyDescent="0.25"/>
    <row r="163230" x14ac:dyDescent="0.25"/>
    <row r="163231" x14ac:dyDescent="0.25"/>
    <row r="163232" x14ac:dyDescent="0.25"/>
    <row r="163233" x14ac:dyDescent="0.25"/>
    <row r="163234" x14ac:dyDescent="0.25"/>
    <row r="163235" x14ac:dyDescent="0.25"/>
    <row r="163236" x14ac:dyDescent="0.25"/>
    <row r="163237" x14ac:dyDescent="0.25"/>
    <row r="163238" x14ac:dyDescent="0.25"/>
    <row r="163239" x14ac:dyDescent="0.25"/>
    <row r="163240" x14ac:dyDescent="0.25"/>
    <row r="163241" x14ac:dyDescent="0.25"/>
    <row r="163242" x14ac:dyDescent="0.25"/>
    <row r="163243" x14ac:dyDescent="0.25"/>
    <row r="163244" x14ac:dyDescent="0.25"/>
    <row r="163245" x14ac:dyDescent="0.25"/>
    <row r="163246" x14ac:dyDescent="0.25"/>
    <row r="163247" x14ac:dyDescent="0.25"/>
    <row r="163248" x14ac:dyDescent="0.25"/>
    <row r="163249" x14ac:dyDescent="0.25"/>
    <row r="163250" x14ac:dyDescent="0.25"/>
    <row r="163251" x14ac:dyDescent="0.25"/>
    <row r="163252" x14ac:dyDescent="0.25"/>
    <row r="163253" x14ac:dyDescent="0.25"/>
    <row r="163254" x14ac:dyDescent="0.25"/>
    <row r="163255" x14ac:dyDescent="0.25"/>
    <row r="163256" x14ac:dyDescent="0.25"/>
    <row r="163257" x14ac:dyDescent="0.25"/>
    <row r="163258" x14ac:dyDescent="0.25"/>
    <row r="163259" x14ac:dyDescent="0.25"/>
    <row r="163260" x14ac:dyDescent="0.25"/>
    <row r="163261" x14ac:dyDescent="0.25"/>
    <row r="163262" x14ac:dyDescent="0.25"/>
    <row r="163263" x14ac:dyDescent="0.25"/>
    <row r="163264" x14ac:dyDescent="0.25"/>
    <row r="163265" x14ac:dyDescent="0.25"/>
    <row r="163266" x14ac:dyDescent="0.25"/>
    <row r="163267" x14ac:dyDescent="0.25"/>
    <row r="163268" x14ac:dyDescent="0.25"/>
    <row r="163269" x14ac:dyDescent="0.25"/>
    <row r="163270" x14ac:dyDescent="0.25"/>
    <row r="163271" x14ac:dyDescent="0.25"/>
    <row r="163272" x14ac:dyDescent="0.25"/>
    <row r="163273" x14ac:dyDescent="0.25"/>
    <row r="163274" x14ac:dyDescent="0.25"/>
    <row r="163275" x14ac:dyDescent="0.25"/>
    <row r="163276" x14ac:dyDescent="0.25"/>
    <row r="163277" x14ac:dyDescent="0.25"/>
    <row r="163278" x14ac:dyDescent="0.25"/>
    <row r="163279" x14ac:dyDescent="0.25"/>
    <row r="163280" x14ac:dyDescent="0.25"/>
    <row r="163281" x14ac:dyDescent="0.25"/>
    <row r="163282" x14ac:dyDescent="0.25"/>
    <row r="163283" x14ac:dyDescent="0.25"/>
    <row r="163284" x14ac:dyDescent="0.25"/>
    <row r="163285" x14ac:dyDescent="0.25"/>
    <row r="163286" x14ac:dyDescent="0.25"/>
    <row r="163287" x14ac:dyDescent="0.25"/>
    <row r="163288" x14ac:dyDescent="0.25"/>
    <row r="163289" x14ac:dyDescent="0.25"/>
    <row r="163290" x14ac:dyDescent="0.25"/>
    <row r="163291" x14ac:dyDescent="0.25"/>
    <row r="163292" x14ac:dyDescent="0.25"/>
    <row r="163293" x14ac:dyDescent="0.25"/>
    <row r="163294" x14ac:dyDescent="0.25"/>
    <row r="163295" x14ac:dyDescent="0.25"/>
    <row r="163296" x14ac:dyDescent="0.25"/>
    <row r="163297" x14ac:dyDescent="0.25"/>
    <row r="163298" x14ac:dyDescent="0.25"/>
    <row r="163299" x14ac:dyDescent="0.25"/>
    <row r="163300" x14ac:dyDescent="0.25"/>
    <row r="163301" x14ac:dyDescent="0.25"/>
    <row r="163302" x14ac:dyDescent="0.25"/>
    <row r="163303" x14ac:dyDescent="0.25"/>
    <row r="163304" x14ac:dyDescent="0.25"/>
    <row r="163305" x14ac:dyDescent="0.25"/>
    <row r="163306" x14ac:dyDescent="0.25"/>
    <row r="163307" x14ac:dyDescent="0.25"/>
    <row r="163308" x14ac:dyDescent="0.25"/>
    <row r="163309" x14ac:dyDescent="0.25"/>
    <row r="163310" x14ac:dyDescent="0.25"/>
    <row r="163311" x14ac:dyDescent="0.25"/>
    <row r="163312" x14ac:dyDescent="0.25"/>
    <row r="163313" x14ac:dyDescent="0.25"/>
    <row r="163314" x14ac:dyDescent="0.25"/>
    <row r="163315" x14ac:dyDescent="0.25"/>
    <row r="163316" x14ac:dyDescent="0.25"/>
    <row r="163317" x14ac:dyDescent="0.25"/>
    <row r="163318" x14ac:dyDescent="0.25"/>
    <row r="163319" x14ac:dyDescent="0.25"/>
    <row r="163320" x14ac:dyDescent="0.25"/>
    <row r="163321" x14ac:dyDescent="0.25"/>
    <row r="163322" x14ac:dyDescent="0.25"/>
    <row r="163323" x14ac:dyDescent="0.25"/>
    <row r="163324" x14ac:dyDescent="0.25"/>
    <row r="163325" x14ac:dyDescent="0.25"/>
    <row r="163326" x14ac:dyDescent="0.25"/>
    <row r="163327" x14ac:dyDescent="0.25"/>
    <row r="163328" x14ac:dyDescent="0.25"/>
    <row r="163329" x14ac:dyDescent="0.25"/>
    <row r="163330" x14ac:dyDescent="0.25"/>
    <row r="163331" x14ac:dyDescent="0.25"/>
    <row r="163332" x14ac:dyDescent="0.25"/>
    <row r="163333" x14ac:dyDescent="0.25"/>
    <row r="163334" x14ac:dyDescent="0.25"/>
    <row r="163335" x14ac:dyDescent="0.25"/>
    <row r="163336" x14ac:dyDescent="0.25"/>
    <row r="163337" x14ac:dyDescent="0.25"/>
    <row r="163338" x14ac:dyDescent="0.25"/>
    <row r="163339" x14ac:dyDescent="0.25"/>
    <row r="163340" x14ac:dyDescent="0.25"/>
    <row r="163341" x14ac:dyDescent="0.25"/>
    <row r="163342" x14ac:dyDescent="0.25"/>
    <row r="163343" x14ac:dyDescent="0.25"/>
    <row r="163344" x14ac:dyDescent="0.25"/>
    <row r="163345" x14ac:dyDescent="0.25"/>
    <row r="163346" x14ac:dyDescent="0.25"/>
    <row r="163347" x14ac:dyDescent="0.25"/>
    <row r="163348" x14ac:dyDescent="0.25"/>
    <row r="163349" x14ac:dyDescent="0.25"/>
    <row r="163350" x14ac:dyDescent="0.25"/>
    <row r="163351" x14ac:dyDescent="0.25"/>
    <row r="163352" x14ac:dyDescent="0.25"/>
    <row r="163353" x14ac:dyDescent="0.25"/>
    <row r="163354" x14ac:dyDescent="0.25"/>
    <row r="163355" x14ac:dyDescent="0.25"/>
    <row r="163356" x14ac:dyDescent="0.25"/>
    <row r="163357" x14ac:dyDescent="0.25"/>
    <row r="163358" x14ac:dyDescent="0.25"/>
    <row r="163359" x14ac:dyDescent="0.25"/>
    <row r="163360" x14ac:dyDescent="0.25"/>
    <row r="163361" x14ac:dyDescent="0.25"/>
    <row r="163362" x14ac:dyDescent="0.25"/>
    <row r="163363" x14ac:dyDescent="0.25"/>
    <row r="163364" x14ac:dyDescent="0.25"/>
    <row r="163365" x14ac:dyDescent="0.25"/>
    <row r="163366" x14ac:dyDescent="0.25"/>
    <row r="163367" x14ac:dyDescent="0.25"/>
    <row r="163368" x14ac:dyDescent="0.25"/>
    <row r="163369" x14ac:dyDescent="0.25"/>
    <row r="163370" x14ac:dyDescent="0.25"/>
    <row r="163371" x14ac:dyDescent="0.25"/>
    <row r="163372" x14ac:dyDescent="0.25"/>
    <row r="163373" x14ac:dyDescent="0.25"/>
    <row r="163374" x14ac:dyDescent="0.25"/>
    <row r="163375" x14ac:dyDescent="0.25"/>
    <row r="163376" x14ac:dyDescent="0.25"/>
    <row r="163377" x14ac:dyDescent="0.25"/>
    <row r="163378" x14ac:dyDescent="0.25"/>
    <row r="163379" x14ac:dyDescent="0.25"/>
    <row r="163380" x14ac:dyDescent="0.25"/>
    <row r="163381" x14ac:dyDescent="0.25"/>
    <row r="163382" x14ac:dyDescent="0.25"/>
    <row r="163383" x14ac:dyDescent="0.25"/>
    <row r="163384" x14ac:dyDescent="0.25"/>
    <row r="163385" x14ac:dyDescent="0.25"/>
    <row r="163386" x14ac:dyDescent="0.25"/>
    <row r="163387" x14ac:dyDescent="0.25"/>
    <row r="163388" x14ac:dyDescent="0.25"/>
    <row r="163389" x14ac:dyDescent="0.25"/>
    <row r="163390" x14ac:dyDescent="0.25"/>
    <row r="163391" x14ac:dyDescent="0.25"/>
    <row r="163392" x14ac:dyDescent="0.25"/>
    <row r="163393" x14ac:dyDescent="0.25"/>
    <row r="163394" x14ac:dyDescent="0.25"/>
    <row r="163395" x14ac:dyDescent="0.25"/>
    <row r="163396" x14ac:dyDescent="0.25"/>
    <row r="163397" x14ac:dyDescent="0.25"/>
    <row r="163398" x14ac:dyDescent="0.25"/>
    <row r="163399" x14ac:dyDescent="0.25"/>
    <row r="163400" x14ac:dyDescent="0.25"/>
    <row r="163401" x14ac:dyDescent="0.25"/>
    <row r="163402" x14ac:dyDescent="0.25"/>
    <row r="163403" x14ac:dyDescent="0.25"/>
    <row r="163404" x14ac:dyDescent="0.25"/>
    <row r="163405" x14ac:dyDescent="0.25"/>
    <row r="163406" x14ac:dyDescent="0.25"/>
    <row r="163407" x14ac:dyDescent="0.25"/>
    <row r="163408" x14ac:dyDescent="0.25"/>
    <row r="163409" x14ac:dyDescent="0.25"/>
    <row r="163410" x14ac:dyDescent="0.25"/>
    <row r="163411" x14ac:dyDescent="0.25"/>
    <row r="163412" x14ac:dyDescent="0.25"/>
    <row r="163413" x14ac:dyDescent="0.25"/>
    <row r="163414" x14ac:dyDescent="0.25"/>
    <row r="163415" x14ac:dyDescent="0.25"/>
    <row r="163416" x14ac:dyDescent="0.25"/>
    <row r="163417" x14ac:dyDescent="0.25"/>
    <row r="163418" x14ac:dyDescent="0.25"/>
    <row r="163419" x14ac:dyDescent="0.25"/>
    <row r="163420" x14ac:dyDescent="0.25"/>
    <row r="163421" x14ac:dyDescent="0.25"/>
    <row r="163422" x14ac:dyDescent="0.25"/>
    <row r="163423" x14ac:dyDescent="0.25"/>
    <row r="163424" x14ac:dyDescent="0.25"/>
    <row r="163425" x14ac:dyDescent="0.25"/>
    <row r="163426" x14ac:dyDescent="0.25"/>
    <row r="163427" x14ac:dyDescent="0.25"/>
    <row r="163428" x14ac:dyDescent="0.25"/>
    <row r="163429" x14ac:dyDescent="0.25"/>
    <row r="163430" x14ac:dyDescent="0.25"/>
    <row r="163431" x14ac:dyDescent="0.25"/>
    <row r="163432" x14ac:dyDescent="0.25"/>
    <row r="163433" x14ac:dyDescent="0.25"/>
    <row r="163434" x14ac:dyDescent="0.25"/>
    <row r="163435" x14ac:dyDescent="0.25"/>
    <row r="163436" x14ac:dyDescent="0.25"/>
    <row r="163437" x14ac:dyDescent="0.25"/>
    <row r="163438" x14ac:dyDescent="0.25"/>
    <row r="163439" x14ac:dyDescent="0.25"/>
    <row r="163440" x14ac:dyDescent="0.25"/>
    <row r="163441" x14ac:dyDescent="0.25"/>
    <row r="163442" x14ac:dyDescent="0.25"/>
    <row r="163443" x14ac:dyDescent="0.25"/>
    <row r="163444" x14ac:dyDescent="0.25"/>
    <row r="163445" x14ac:dyDescent="0.25"/>
    <row r="163446" x14ac:dyDescent="0.25"/>
    <row r="163447" x14ac:dyDescent="0.25"/>
    <row r="163448" x14ac:dyDescent="0.25"/>
    <row r="163449" x14ac:dyDescent="0.25"/>
    <row r="163450" x14ac:dyDescent="0.25"/>
    <row r="163451" x14ac:dyDescent="0.25"/>
    <row r="163452" x14ac:dyDescent="0.25"/>
    <row r="163453" x14ac:dyDescent="0.25"/>
    <row r="163454" x14ac:dyDescent="0.25"/>
    <row r="163455" x14ac:dyDescent="0.25"/>
    <row r="163456" x14ac:dyDescent="0.25"/>
    <row r="163457" x14ac:dyDescent="0.25"/>
    <row r="163458" x14ac:dyDescent="0.25"/>
    <row r="163459" x14ac:dyDescent="0.25"/>
    <row r="163460" x14ac:dyDescent="0.25"/>
    <row r="163461" x14ac:dyDescent="0.25"/>
    <row r="163462" x14ac:dyDescent="0.25"/>
    <row r="163463" x14ac:dyDescent="0.25"/>
    <row r="163464" x14ac:dyDescent="0.25"/>
    <row r="163465" x14ac:dyDescent="0.25"/>
    <row r="163466" x14ac:dyDescent="0.25"/>
    <row r="163467" x14ac:dyDescent="0.25"/>
    <row r="163468" x14ac:dyDescent="0.25"/>
    <row r="163469" x14ac:dyDescent="0.25"/>
    <row r="163470" x14ac:dyDescent="0.25"/>
    <row r="163471" x14ac:dyDescent="0.25"/>
    <row r="163472" x14ac:dyDescent="0.25"/>
    <row r="163473" x14ac:dyDescent="0.25"/>
    <row r="163474" x14ac:dyDescent="0.25"/>
    <row r="163475" x14ac:dyDescent="0.25"/>
    <row r="163476" x14ac:dyDescent="0.25"/>
    <row r="163477" x14ac:dyDescent="0.25"/>
    <row r="163478" x14ac:dyDescent="0.25"/>
    <row r="163479" x14ac:dyDescent="0.25"/>
    <row r="163480" x14ac:dyDescent="0.25"/>
    <row r="163481" x14ac:dyDescent="0.25"/>
    <row r="163482" x14ac:dyDescent="0.25"/>
    <row r="163483" x14ac:dyDescent="0.25"/>
    <row r="163484" x14ac:dyDescent="0.25"/>
    <row r="163485" x14ac:dyDescent="0.25"/>
    <row r="163486" x14ac:dyDescent="0.25"/>
    <row r="163487" x14ac:dyDescent="0.25"/>
    <row r="163488" x14ac:dyDescent="0.25"/>
    <row r="163489" x14ac:dyDescent="0.25"/>
    <row r="163490" x14ac:dyDescent="0.25"/>
    <row r="163491" x14ac:dyDescent="0.25"/>
    <row r="163492" x14ac:dyDescent="0.25"/>
    <row r="163493" x14ac:dyDescent="0.25"/>
    <row r="163494" x14ac:dyDescent="0.25"/>
    <row r="163495" x14ac:dyDescent="0.25"/>
    <row r="163496" x14ac:dyDescent="0.25"/>
    <row r="163497" x14ac:dyDescent="0.25"/>
    <row r="163498" x14ac:dyDescent="0.25"/>
    <row r="163499" x14ac:dyDescent="0.25"/>
    <row r="163500" x14ac:dyDescent="0.25"/>
    <row r="163501" x14ac:dyDescent="0.25"/>
    <row r="163502" x14ac:dyDescent="0.25"/>
    <row r="163503" x14ac:dyDescent="0.25"/>
    <row r="163504" x14ac:dyDescent="0.25"/>
    <row r="163505" x14ac:dyDescent="0.25"/>
    <row r="163506" x14ac:dyDescent="0.25"/>
    <row r="163507" x14ac:dyDescent="0.25"/>
    <row r="163508" x14ac:dyDescent="0.25"/>
    <row r="163509" x14ac:dyDescent="0.25"/>
    <row r="163510" x14ac:dyDescent="0.25"/>
    <row r="163511" x14ac:dyDescent="0.25"/>
    <row r="163512" x14ac:dyDescent="0.25"/>
    <row r="163513" x14ac:dyDescent="0.25"/>
    <row r="163514" x14ac:dyDescent="0.25"/>
    <row r="163515" x14ac:dyDescent="0.25"/>
    <row r="163516" x14ac:dyDescent="0.25"/>
    <row r="163517" x14ac:dyDescent="0.25"/>
    <row r="163518" x14ac:dyDescent="0.25"/>
    <row r="163519" x14ac:dyDescent="0.25"/>
    <row r="163520" x14ac:dyDescent="0.25"/>
    <row r="163521" x14ac:dyDescent="0.25"/>
    <row r="163522" x14ac:dyDescent="0.25"/>
    <row r="163523" x14ac:dyDescent="0.25"/>
    <row r="163524" x14ac:dyDescent="0.25"/>
    <row r="163525" x14ac:dyDescent="0.25"/>
    <row r="163526" x14ac:dyDescent="0.25"/>
    <row r="163527" x14ac:dyDescent="0.25"/>
    <row r="163528" x14ac:dyDescent="0.25"/>
    <row r="163529" x14ac:dyDescent="0.25"/>
    <row r="163530" x14ac:dyDescent="0.25"/>
    <row r="163531" x14ac:dyDescent="0.25"/>
    <row r="163532" x14ac:dyDescent="0.25"/>
    <row r="163533" x14ac:dyDescent="0.25"/>
    <row r="163534" x14ac:dyDescent="0.25"/>
    <row r="163535" x14ac:dyDescent="0.25"/>
    <row r="163536" x14ac:dyDescent="0.25"/>
    <row r="163537" x14ac:dyDescent="0.25"/>
    <row r="163538" x14ac:dyDescent="0.25"/>
    <row r="163539" x14ac:dyDescent="0.25"/>
    <row r="163540" x14ac:dyDescent="0.25"/>
    <row r="163541" x14ac:dyDescent="0.25"/>
    <row r="163542" x14ac:dyDescent="0.25"/>
    <row r="163543" x14ac:dyDescent="0.25"/>
    <row r="163544" x14ac:dyDescent="0.25"/>
    <row r="163545" x14ac:dyDescent="0.25"/>
    <row r="163546" x14ac:dyDescent="0.25"/>
    <row r="163547" x14ac:dyDescent="0.25"/>
    <row r="163548" x14ac:dyDescent="0.25"/>
    <row r="163549" x14ac:dyDescent="0.25"/>
    <row r="163550" x14ac:dyDescent="0.25"/>
    <row r="163551" x14ac:dyDescent="0.25"/>
    <row r="163552" x14ac:dyDescent="0.25"/>
    <row r="163553" x14ac:dyDescent="0.25"/>
    <row r="163554" x14ac:dyDescent="0.25"/>
    <row r="163555" x14ac:dyDescent="0.25"/>
    <row r="163556" x14ac:dyDescent="0.25"/>
    <row r="163557" x14ac:dyDescent="0.25"/>
    <row r="163558" x14ac:dyDescent="0.25"/>
    <row r="163559" x14ac:dyDescent="0.25"/>
    <row r="163560" x14ac:dyDescent="0.25"/>
    <row r="163561" x14ac:dyDescent="0.25"/>
    <row r="163562" x14ac:dyDescent="0.25"/>
    <row r="163563" x14ac:dyDescent="0.25"/>
    <row r="163564" x14ac:dyDescent="0.25"/>
    <row r="163565" x14ac:dyDescent="0.25"/>
    <row r="163566" x14ac:dyDescent="0.25"/>
    <row r="163567" x14ac:dyDescent="0.25"/>
    <row r="163568" x14ac:dyDescent="0.25"/>
    <row r="163569" x14ac:dyDescent="0.25"/>
    <row r="163570" x14ac:dyDescent="0.25"/>
    <row r="163571" x14ac:dyDescent="0.25"/>
    <row r="163572" x14ac:dyDescent="0.25"/>
    <row r="163573" x14ac:dyDescent="0.25"/>
    <row r="163574" x14ac:dyDescent="0.25"/>
    <row r="163575" x14ac:dyDescent="0.25"/>
    <row r="163576" x14ac:dyDescent="0.25"/>
    <row r="163577" x14ac:dyDescent="0.25"/>
    <row r="163578" x14ac:dyDescent="0.25"/>
    <row r="163579" x14ac:dyDescent="0.25"/>
    <row r="163580" x14ac:dyDescent="0.25"/>
    <row r="163581" x14ac:dyDescent="0.25"/>
    <row r="163582" x14ac:dyDescent="0.25"/>
    <row r="163583" x14ac:dyDescent="0.25"/>
    <row r="163584" x14ac:dyDescent="0.25"/>
    <row r="163585" x14ac:dyDescent="0.25"/>
    <row r="163586" x14ac:dyDescent="0.25"/>
    <row r="163587" x14ac:dyDescent="0.25"/>
    <row r="163588" x14ac:dyDescent="0.25"/>
    <row r="163589" x14ac:dyDescent="0.25"/>
    <row r="163590" x14ac:dyDescent="0.25"/>
    <row r="163591" x14ac:dyDescent="0.25"/>
    <row r="163592" x14ac:dyDescent="0.25"/>
    <row r="163593" x14ac:dyDescent="0.25"/>
    <row r="163594" x14ac:dyDescent="0.25"/>
    <row r="163595" x14ac:dyDescent="0.25"/>
    <row r="163596" x14ac:dyDescent="0.25"/>
    <row r="163597" x14ac:dyDescent="0.25"/>
    <row r="163598" x14ac:dyDescent="0.25"/>
    <row r="163599" x14ac:dyDescent="0.25"/>
    <row r="163600" x14ac:dyDescent="0.25"/>
    <row r="163601" x14ac:dyDescent="0.25"/>
    <row r="163602" x14ac:dyDescent="0.25"/>
    <row r="163603" x14ac:dyDescent="0.25"/>
    <row r="163604" x14ac:dyDescent="0.25"/>
    <row r="163605" x14ac:dyDescent="0.25"/>
    <row r="163606" x14ac:dyDescent="0.25"/>
    <row r="163607" x14ac:dyDescent="0.25"/>
    <row r="163608" x14ac:dyDescent="0.25"/>
    <row r="163609" x14ac:dyDescent="0.25"/>
    <row r="163610" x14ac:dyDescent="0.25"/>
    <row r="163611" x14ac:dyDescent="0.25"/>
    <row r="163612" x14ac:dyDescent="0.25"/>
    <row r="163613" x14ac:dyDescent="0.25"/>
    <row r="163614" x14ac:dyDescent="0.25"/>
    <row r="163615" x14ac:dyDescent="0.25"/>
    <row r="163616" x14ac:dyDescent="0.25"/>
    <row r="163617" x14ac:dyDescent="0.25"/>
    <row r="163618" x14ac:dyDescent="0.25"/>
    <row r="163619" x14ac:dyDescent="0.25"/>
    <row r="163620" x14ac:dyDescent="0.25"/>
    <row r="163621" x14ac:dyDescent="0.25"/>
    <row r="163622" x14ac:dyDescent="0.25"/>
    <row r="163623" x14ac:dyDescent="0.25"/>
    <row r="163624" x14ac:dyDescent="0.25"/>
    <row r="163625" x14ac:dyDescent="0.25"/>
    <row r="163626" x14ac:dyDescent="0.25"/>
    <row r="163627" x14ac:dyDescent="0.25"/>
    <row r="163628" x14ac:dyDescent="0.25"/>
    <row r="163629" x14ac:dyDescent="0.25"/>
    <row r="163630" x14ac:dyDescent="0.25"/>
    <row r="163631" x14ac:dyDescent="0.25"/>
    <row r="163632" x14ac:dyDescent="0.25"/>
    <row r="163633" x14ac:dyDescent="0.25"/>
    <row r="163634" x14ac:dyDescent="0.25"/>
    <row r="163635" x14ac:dyDescent="0.25"/>
    <row r="163636" x14ac:dyDescent="0.25"/>
    <row r="163637" x14ac:dyDescent="0.25"/>
    <row r="163638" x14ac:dyDescent="0.25"/>
    <row r="163639" x14ac:dyDescent="0.25"/>
    <row r="163640" x14ac:dyDescent="0.25"/>
    <row r="163641" x14ac:dyDescent="0.25"/>
    <row r="163642" x14ac:dyDescent="0.25"/>
    <row r="163643" x14ac:dyDescent="0.25"/>
    <row r="163644" x14ac:dyDescent="0.25"/>
    <row r="163645" x14ac:dyDescent="0.25"/>
    <row r="163646" x14ac:dyDescent="0.25"/>
    <row r="163647" x14ac:dyDescent="0.25"/>
    <row r="163648" x14ac:dyDescent="0.25"/>
    <row r="163649" x14ac:dyDescent="0.25"/>
    <row r="163650" x14ac:dyDescent="0.25"/>
    <row r="163651" x14ac:dyDescent="0.25"/>
    <row r="163652" x14ac:dyDescent="0.25"/>
    <row r="163653" x14ac:dyDescent="0.25"/>
    <row r="163654" x14ac:dyDescent="0.25"/>
    <row r="163655" x14ac:dyDescent="0.25"/>
    <row r="163656" x14ac:dyDescent="0.25"/>
    <row r="163657" x14ac:dyDescent="0.25"/>
    <row r="163658" x14ac:dyDescent="0.25"/>
    <row r="163659" x14ac:dyDescent="0.25"/>
    <row r="163660" x14ac:dyDescent="0.25"/>
    <row r="163661" x14ac:dyDescent="0.25"/>
    <row r="163662" x14ac:dyDescent="0.25"/>
    <row r="163663" x14ac:dyDescent="0.25"/>
    <row r="163664" x14ac:dyDescent="0.25"/>
    <row r="163665" x14ac:dyDescent="0.25"/>
    <row r="163666" x14ac:dyDescent="0.25"/>
    <row r="163667" x14ac:dyDescent="0.25"/>
    <row r="163668" x14ac:dyDescent="0.25"/>
    <row r="163669" x14ac:dyDescent="0.25"/>
    <row r="163670" x14ac:dyDescent="0.25"/>
    <row r="163671" x14ac:dyDescent="0.25"/>
    <row r="163672" x14ac:dyDescent="0.25"/>
    <row r="163673" x14ac:dyDescent="0.25"/>
    <row r="163674" x14ac:dyDescent="0.25"/>
    <row r="163675" x14ac:dyDescent="0.25"/>
    <row r="163676" x14ac:dyDescent="0.25"/>
    <row r="163677" x14ac:dyDescent="0.25"/>
    <row r="163678" x14ac:dyDescent="0.25"/>
    <row r="163679" x14ac:dyDescent="0.25"/>
    <row r="163680" x14ac:dyDescent="0.25"/>
    <row r="163681" x14ac:dyDescent="0.25"/>
    <row r="163682" x14ac:dyDescent="0.25"/>
    <row r="163683" x14ac:dyDescent="0.25"/>
    <row r="163684" x14ac:dyDescent="0.25"/>
    <row r="163685" x14ac:dyDescent="0.25"/>
    <row r="163686" x14ac:dyDescent="0.25"/>
    <row r="163687" x14ac:dyDescent="0.25"/>
    <row r="163688" x14ac:dyDescent="0.25"/>
    <row r="163689" x14ac:dyDescent="0.25"/>
    <row r="163690" x14ac:dyDescent="0.25"/>
    <row r="163691" x14ac:dyDescent="0.25"/>
    <row r="163692" x14ac:dyDescent="0.25"/>
    <row r="163693" x14ac:dyDescent="0.25"/>
    <row r="163694" x14ac:dyDescent="0.25"/>
    <row r="163695" x14ac:dyDescent="0.25"/>
    <row r="163696" x14ac:dyDescent="0.25"/>
    <row r="163697" x14ac:dyDescent="0.25"/>
    <row r="163698" x14ac:dyDescent="0.25"/>
    <row r="163699" x14ac:dyDescent="0.25"/>
    <row r="163700" x14ac:dyDescent="0.25"/>
    <row r="163701" x14ac:dyDescent="0.25"/>
    <row r="163702" x14ac:dyDescent="0.25"/>
    <row r="163703" x14ac:dyDescent="0.25"/>
    <row r="163704" x14ac:dyDescent="0.25"/>
    <row r="163705" x14ac:dyDescent="0.25"/>
    <row r="163706" x14ac:dyDescent="0.25"/>
    <row r="163707" x14ac:dyDescent="0.25"/>
    <row r="163708" x14ac:dyDescent="0.25"/>
    <row r="163709" x14ac:dyDescent="0.25"/>
    <row r="163710" x14ac:dyDescent="0.25"/>
    <row r="163711" x14ac:dyDescent="0.25"/>
    <row r="163712" x14ac:dyDescent="0.25"/>
    <row r="163713" x14ac:dyDescent="0.25"/>
    <row r="163714" x14ac:dyDescent="0.25"/>
    <row r="163715" x14ac:dyDescent="0.25"/>
    <row r="163716" x14ac:dyDescent="0.25"/>
    <row r="163717" x14ac:dyDescent="0.25"/>
    <row r="163718" x14ac:dyDescent="0.25"/>
    <row r="163719" x14ac:dyDescent="0.25"/>
    <row r="163720" x14ac:dyDescent="0.25"/>
    <row r="163721" x14ac:dyDescent="0.25"/>
    <row r="163722" x14ac:dyDescent="0.25"/>
    <row r="163723" x14ac:dyDescent="0.25"/>
    <row r="163724" x14ac:dyDescent="0.25"/>
    <row r="163725" x14ac:dyDescent="0.25"/>
    <row r="163726" x14ac:dyDescent="0.25"/>
    <row r="163727" x14ac:dyDescent="0.25"/>
    <row r="163728" x14ac:dyDescent="0.25"/>
    <row r="163729" x14ac:dyDescent="0.25"/>
    <row r="163730" x14ac:dyDescent="0.25"/>
    <row r="163731" x14ac:dyDescent="0.25"/>
    <row r="163732" x14ac:dyDescent="0.25"/>
    <row r="163733" x14ac:dyDescent="0.25"/>
    <row r="163734" x14ac:dyDescent="0.25"/>
    <row r="163735" x14ac:dyDescent="0.25"/>
    <row r="163736" x14ac:dyDescent="0.25"/>
    <row r="163737" x14ac:dyDescent="0.25"/>
    <row r="163738" x14ac:dyDescent="0.25"/>
    <row r="163739" x14ac:dyDescent="0.25"/>
    <row r="163740" x14ac:dyDescent="0.25"/>
    <row r="163741" x14ac:dyDescent="0.25"/>
    <row r="163742" x14ac:dyDescent="0.25"/>
    <row r="163743" x14ac:dyDescent="0.25"/>
    <row r="163744" x14ac:dyDescent="0.25"/>
    <row r="163745" x14ac:dyDescent="0.25"/>
    <row r="163746" x14ac:dyDescent="0.25"/>
    <row r="163747" x14ac:dyDescent="0.25"/>
    <row r="163748" x14ac:dyDescent="0.25"/>
    <row r="163749" x14ac:dyDescent="0.25"/>
    <row r="163750" x14ac:dyDescent="0.25"/>
    <row r="163751" x14ac:dyDescent="0.25"/>
    <row r="163752" x14ac:dyDescent="0.25"/>
    <row r="163753" x14ac:dyDescent="0.25"/>
    <row r="163754" x14ac:dyDescent="0.25"/>
    <row r="163755" x14ac:dyDescent="0.25"/>
    <row r="163756" x14ac:dyDescent="0.25"/>
    <row r="163757" x14ac:dyDescent="0.25"/>
    <row r="163758" x14ac:dyDescent="0.25"/>
    <row r="163759" x14ac:dyDescent="0.25"/>
    <row r="163760" x14ac:dyDescent="0.25"/>
    <row r="163761" x14ac:dyDescent="0.25"/>
    <row r="163762" x14ac:dyDescent="0.25"/>
    <row r="163763" x14ac:dyDescent="0.25"/>
    <row r="163764" x14ac:dyDescent="0.25"/>
    <row r="163765" x14ac:dyDescent="0.25"/>
    <row r="163766" x14ac:dyDescent="0.25"/>
    <row r="163767" x14ac:dyDescent="0.25"/>
    <row r="163768" x14ac:dyDescent="0.25"/>
    <row r="163769" x14ac:dyDescent="0.25"/>
    <row r="163770" x14ac:dyDescent="0.25"/>
    <row r="163771" x14ac:dyDescent="0.25"/>
    <row r="163772" x14ac:dyDescent="0.25"/>
    <row r="163773" x14ac:dyDescent="0.25"/>
    <row r="163774" x14ac:dyDescent="0.25"/>
    <row r="163775" x14ac:dyDescent="0.25"/>
    <row r="163776" x14ac:dyDescent="0.25"/>
    <row r="163777" x14ac:dyDescent="0.25"/>
    <row r="163778" x14ac:dyDescent="0.25"/>
    <row r="163779" x14ac:dyDescent="0.25"/>
    <row r="163780" x14ac:dyDescent="0.25"/>
    <row r="163781" x14ac:dyDescent="0.25"/>
    <row r="163782" x14ac:dyDescent="0.25"/>
    <row r="163783" x14ac:dyDescent="0.25"/>
    <row r="163784" x14ac:dyDescent="0.25"/>
    <row r="163785" x14ac:dyDescent="0.25"/>
    <row r="163786" x14ac:dyDescent="0.25"/>
    <row r="163787" x14ac:dyDescent="0.25"/>
    <row r="163788" x14ac:dyDescent="0.25"/>
    <row r="163789" x14ac:dyDescent="0.25"/>
    <row r="163790" x14ac:dyDescent="0.25"/>
    <row r="163791" x14ac:dyDescent="0.25"/>
    <row r="163792" x14ac:dyDescent="0.25"/>
    <row r="163793" x14ac:dyDescent="0.25"/>
    <row r="163794" x14ac:dyDescent="0.25"/>
    <row r="163795" x14ac:dyDescent="0.25"/>
    <row r="163796" x14ac:dyDescent="0.25"/>
    <row r="163797" x14ac:dyDescent="0.25"/>
    <row r="163798" x14ac:dyDescent="0.25"/>
    <row r="163799" x14ac:dyDescent="0.25"/>
    <row r="163800" x14ac:dyDescent="0.25"/>
    <row r="163801" x14ac:dyDescent="0.25"/>
    <row r="163802" x14ac:dyDescent="0.25"/>
    <row r="163803" x14ac:dyDescent="0.25"/>
    <row r="163804" x14ac:dyDescent="0.25"/>
    <row r="163805" x14ac:dyDescent="0.25"/>
    <row r="163806" x14ac:dyDescent="0.25"/>
    <row r="163807" x14ac:dyDescent="0.25"/>
    <row r="163808" x14ac:dyDescent="0.25"/>
    <row r="163809" x14ac:dyDescent="0.25"/>
    <row r="163810" x14ac:dyDescent="0.25"/>
    <row r="163811" x14ac:dyDescent="0.25"/>
    <row r="163812" x14ac:dyDescent="0.25"/>
    <row r="163813" x14ac:dyDescent="0.25"/>
    <row r="163814" x14ac:dyDescent="0.25"/>
    <row r="163815" x14ac:dyDescent="0.25"/>
    <row r="163816" x14ac:dyDescent="0.25"/>
    <row r="163817" x14ac:dyDescent="0.25"/>
    <row r="163818" x14ac:dyDescent="0.25"/>
    <row r="163819" x14ac:dyDescent="0.25"/>
    <row r="163820" x14ac:dyDescent="0.25"/>
    <row r="163821" x14ac:dyDescent="0.25"/>
    <row r="163822" x14ac:dyDescent="0.25"/>
    <row r="163823" x14ac:dyDescent="0.25"/>
    <row r="163824" x14ac:dyDescent="0.25"/>
    <row r="163825" x14ac:dyDescent="0.25"/>
    <row r="163826" x14ac:dyDescent="0.25"/>
    <row r="163827" x14ac:dyDescent="0.25"/>
    <row r="163828" x14ac:dyDescent="0.25"/>
    <row r="163829" x14ac:dyDescent="0.25"/>
    <row r="163830" x14ac:dyDescent="0.25"/>
    <row r="163831" x14ac:dyDescent="0.25"/>
    <row r="163832" x14ac:dyDescent="0.25"/>
    <row r="163833" x14ac:dyDescent="0.25"/>
    <row r="163834" x14ac:dyDescent="0.25"/>
    <row r="163835" x14ac:dyDescent="0.25"/>
    <row r="163836" x14ac:dyDescent="0.25"/>
    <row r="163837" x14ac:dyDescent="0.25"/>
    <row r="163838" x14ac:dyDescent="0.25"/>
    <row r="163839" x14ac:dyDescent="0.25"/>
    <row r="163840" x14ac:dyDescent="0.25"/>
    <row r="163841" x14ac:dyDescent="0.25"/>
    <row r="163842" x14ac:dyDescent="0.25"/>
    <row r="163843" x14ac:dyDescent="0.25"/>
    <row r="163844" x14ac:dyDescent="0.25"/>
    <row r="163845" x14ac:dyDescent="0.25"/>
    <row r="163846" x14ac:dyDescent="0.25"/>
    <row r="163847" x14ac:dyDescent="0.25"/>
    <row r="163848" x14ac:dyDescent="0.25"/>
    <row r="163849" x14ac:dyDescent="0.25"/>
    <row r="163850" x14ac:dyDescent="0.25"/>
    <row r="163851" x14ac:dyDescent="0.25"/>
    <row r="163852" x14ac:dyDescent="0.25"/>
    <row r="163853" x14ac:dyDescent="0.25"/>
    <row r="163854" x14ac:dyDescent="0.25"/>
    <row r="163855" x14ac:dyDescent="0.25"/>
    <row r="163856" x14ac:dyDescent="0.25"/>
    <row r="163857" x14ac:dyDescent="0.25"/>
    <row r="163858" x14ac:dyDescent="0.25"/>
    <row r="163859" x14ac:dyDescent="0.25"/>
    <row r="163860" x14ac:dyDescent="0.25"/>
    <row r="163861" x14ac:dyDescent="0.25"/>
    <row r="163862" x14ac:dyDescent="0.25"/>
    <row r="163863" x14ac:dyDescent="0.25"/>
    <row r="163864" x14ac:dyDescent="0.25"/>
    <row r="163865" x14ac:dyDescent="0.25"/>
    <row r="163866" x14ac:dyDescent="0.25"/>
    <row r="163867" x14ac:dyDescent="0.25"/>
    <row r="163868" x14ac:dyDescent="0.25"/>
    <row r="163869" x14ac:dyDescent="0.25"/>
    <row r="163870" x14ac:dyDescent="0.25"/>
    <row r="163871" x14ac:dyDescent="0.25"/>
    <row r="163872" x14ac:dyDescent="0.25"/>
    <row r="163873" x14ac:dyDescent="0.25"/>
    <row r="163874" x14ac:dyDescent="0.25"/>
    <row r="163875" x14ac:dyDescent="0.25"/>
    <row r="163876" x14ac:dyDescent="0.25"/>
    <row r="163877" x14ac:dyDescent="0.25"/>
    <row r="163878" x14ac:dyDescent="0.25"/>
    <row r="163879" x14ac:dyDescent="0.25"/>
    <row r="163880" x14ac:dyDescent="0.25"/>
    <row r="163881" x14ac:dyDescent="0.25"/>
    <row r="163882" x14ac:dyDescent="0.25"/>
    <row r="163883" x14ac:dyDescent="0.25"/>
    <row r="163884" x14ac:dyDescent="0.25"/>
    <row r="163885" x14ac:dyDescent="0.25"/>
    <row r="163886" x14ac:dyDescent="0.25"/>
    <row r="163887" x14ac:dyDescent="0.25"/>
    <row r="163888" x14ac:dyDescent="0.25"/>
    <row r="163889" x14ac:dyDescent="0.25"/>
    <row r="163890" x14ac:dyDescent="0.25"/>
    <row r="163891" x14ac:dyDescent="0.25"/>
    <row r="163892" x14ac:dyDescent="0.25"/>
    <row r="163893" x14ac:dyDescent="0.25"/>
    <row r="163894" x14ac:dyDescent="0.25"/>
    <row r="163895" x14ac:dyDescent="0.25"/>
    <row r="163896" x14ac:dyDescent="0.25"/>
    <row r="163897" x14ac:dyDescent="0.25"/>
    <row r="163898" x14ac:dyDescent="0.25"/>
    <row r="163899" x14ac:dyDescent="0.25"/>
    <row r="163900" x14ac:dyDescent="0.25"/>
    <row r="163901" x14ac:dyDescent="0.25"/>
    <row r="163902" x14ac:dyDescent="0.25"/>
    <row r="163903" x14ac:dyDescent="0.25"/>
    <row r="163904" x14ac:dyDescent="0.25"/>
    <row r="163905" x14ac:dyDescent="0.25"/>
    <row r="163906" x14ac:dyDescent="0.25"/>
    <row r="163907" x14ac:dyDescent="0.25"/>
    <row r="163908" x14ac:dyDescent="0.25"/>
    <row r="163909" x14ac:dyDescent="0.25"/>
    <row r="163910" x14ac:dyDescent="0.25"/>
    <row r="163911" x14ac:dyDescent="0.25"/>
    <row r="163912" x14ac:dyDescent="0.25"/>
    <row r="163913" x14ac:dyDescent="0.25"/>
    <row r="163914" x14ac:dyDescent="0.25"/>
    <row r="163915" x14ac:dyDescent="0.25"/>
    <row r="163916" x14ac:dyDescent="0.25"/>
    <row r="163917" x14ac:dyDescent="0.25"/>
    <row r="163918" x14ac:dyDescent="0.25"/>
    <row r="163919" x14ac:dyDescent="0.25"/>
    <row r="163920" x14ac:dyDescent="0.25"/>
    <row r="163921" x14ac:dyDescent="0.25"/>
    <row r="163922" x14ac:dyDescent="0.25"/>
    <row r="163923" x14ac:dyDescent="0.25"/>
    <row r="163924" x14ac:dyDescent="0.25"/>
    <row r="163925" x14ac:dyDescent="0.25"/>
    <row r="163926" x14ac:dyDescent="0.25"/>
    <row r="163927" x14ac:dyDescent="0.25"/>
    <row r="163928" x14ac:dyDescent="0.25"/>
    <row r="163929" x14ac:dyDescent="0.25"/>
    <row r="163930" x14ac:dyDescent="0.25"/>
    <row r="163931" x14ac:dyDescent="0.25"/>
    <row r="163932" x14ac:dyDescent="0.25"/>
    <row r="163933" x14ac:dyDescent="0.25"/>
    <row r="163934" x14ac:dyDescent="0.25"/>
    <row r="163935" x14ac:dyDescent="0.25"/>
    <row r="163936" x14ac:dyDescent="0.25"/>
    <row r="163937" x14ac:dyDescent="0.25"/>
    <row r="163938" x14ac:dyDescent="0.25"/>
    <row r="163939" x14ac:dyDescent="0.25"/>
    <row r="163940" x14ac:dyDescent="0.25"/>
    <row r="163941" x14ac:dyDescent="0.25"/>
    <row r="163942" x14ac:dyDescent="0.25"/>
    <row r="163943" x14ac:dyDescent="0.25"/>
    <row r="163944" x14ac:dyDescent="0.25"/>
    <row r="163945" x14ac:dyDescent="0.25"/>
    <row r="163946" x14ac:dyDescent="0.25"/>
    <row r="163947" x14ac:dyDescent="0.25"/>
    <row r="163948" x14ac:dyDescent="0.25"/>
    <row r="163949" x14ac:dyDescent="0.25"/>
    <row r="163950" x14ac:dyDescent="0.25"/>
    <row r="163951" x14ac:dyDescent="0.25"/>
    <row r="163952" x14ac:dyDescent="0.25"/>
    <row r="163953" x14ac:dyDescent="0.25"/>
    <row r="163954" x14ac:dyDescent="0.25"/>
    <row r="163955" x14ac:dyDescent="0.25"/>
    <row r="163956" x14ac:dyDescent="0.25"/>
    <row r="163957" x14ac:dyDescent="0.25"/>
    <row r="163958" x14ac:dyDescent="0.25"/>
    <row r="163959" x14ac:dyDescent="0.25"/>
    <row r="163960" x14ac:dyDescent="0.25"/>
    <row r="163961" x14ac:dyDescent="0.25"/>
    <row r="163962" x14ac:dyDescent="0.25"/>
    <row r="163963" x14ac:dyDescent="0.25"/>
    <row r="163964" x14ac:dyDescent="0.25"/>
    <row r="163965" x14ac:dyDescent="0.25"/>
    <row r="163966" x14ac:dyDescent="0.25"/>
    <row r="163967" x14ac:dyDescent="0.25"/>
    <row r="163968" x14ac:dyDescent="0.25"/>
    <row r="163969" x14ac:dyDescent="0.25"/>
    <row r="163970" x14ac:dyDescent="0.25"/>
    <row r="163971" x14ac:dyDescent="0.25"/>
    <row r="163972" x14ac:dyDescent="0.25"/>
    <row r="163973" x14ac:dyDescent="0.25"/>
    <row r="163974" x14ac:dyDescent="0.25"/>
    <row r="163975" x14ac:dyDescent="0.25"/>
    <row r="163976" x14ac:dyDescent="0.25"/>
    <row r="163977" x14ac:dyDescent="0.25"/>
    <row r="163978" x14ac:dyDescent="0.25"/>
    <row r="163979" x14ac:dyDescent="0.25"/>
    <row r="163980" x14ac:dyDescent="0.25"/>
    <row r="163981" x14ac:dyDescent="0.25"/>
    <row r="163982" x14ac:dyDescent="0.25"/>
    <row r="163983" x14ac:dyDescent="0.25"/>
    <row r="163984" x14ac:dyDescent="0.25"/>
    <row r="163985" x14ac:dyDescent="0.25"/>
    <row r="163986" x14ac:dyDescent="0.25"/>
    <row r="163987" x14ac:dyDescent="0.25"/>
    <row r="163988" x14ac:dyDescent="0.25"/>
    <row r="163989" x14ac:dyDescent="0.25"/>
    <row r="163990" x14ac:dyDescent="0.25"/>
    <row r="163991" x14ac:dyDescent="0.25"/>
    <row r="163992" x14ac:dyDescent="0.25"/>
    <row r="163993" x14ac:dyDescent="0.25"/>
    <row r="163994" x14ac:dyDescent="0.25"/>
    <row r="163995" x14ac:dyDescent="0.25"/>
    <row r="163996" x14ac:dyDescent="0.25"/>
    <row r="163997" x14ac:dyDescent="0.25"/>
    <row r="163998" x14ac:dyDescent="0.25"/>
    <row r="163999" x14ac:dyDescent="0.25"/>
    <row r="164000" x14ac:dyDescent="0.25"/>
    <row r="164001" x14ac:dyDescent="0.25"/>
    <row r="164002" x14ac:dyDescent="0.25"/>
    <row r="164003" x14ac:dyDescent="0.25"/>
    <row r="164004" x14ac:dyDescent="0.25"/>
    <row r="164005" x14ac:dyDescent="0.25"/>
    <row r="164006" x14ac:dyDescent="0.25"/>
    <row r="164007" x14ac:dyDescent="0.25"/>
    <row r="164008" x14ac:dyDescent="0.25"/>
    <row r="164009" x14ac:dyDescent="0.25"/>
    <row r="164010" x14ac:dyDescent="0.25"/>
    <row r="164011" x14ac:dyDescent="0.25"/>
    <row r="164012" x14ac:dyDescent="0.25"/>
    <row r="164013" x14ac:dyDescent="0.25"/>
    <row r="164014" x14ac:dyDescent="0.25"/>
    <row r="164015" x14ac:dyDescent="0.25"/>
    <row r="164016" x14ac:dyDescent="0.25"/>
    <row r="164017" x14ac:dyDescent="0.25"/>
    <row r="164018" x14ac:dyDescent="0.25"/>
    <row r="164019" x14ac:dyDescent="0.25"/>
    <row r="164020" x14ac:dyDescent="0.25"/>
    <row r="164021" x14ac:dyDescent="0.25"/>
    <row r="164022" x14ac:dyDescent="0.25"/>
    <row r="164023" x14ac:dyDescent="0.25"/>
    <row r="164024" x14ac:dyDescent="0.25"/>
    <row r="164025" x14ac:dyDescent="0.25"/>
    <row r="164026" x14ac:dyDescent="0.25"/>
    <row r="164027" x14ac:dyDescent="0.25"/>
    <row r="164028" x14ac:dyDescent="0.25"/>
    <row r="164029" x14ac:dyDescent="0.25"/>
    <row r="164030" x14ac:dyDescent="0.25"/>
    <row r="164031" x14ac:dyDescent="0.25"/>
    <row r="164032" x14ac:dyDescent="0.25"/>
    <row r="164033" x14ac:dyDescent="0.25"/>
    <row r="164034" x14ac:dyDescent="0.25"/>
    <row r="164035" x14ac:dyDescent="0.25"/>
    <row r="164036" x14ac:dyDescent="0.25"/>
    <row r="164037" x14ac:dyDescent="0.25"/>
    <row r="164038" x14ac:dyDescent="0.25"/>
    <row r="164039" x14ac:dyDescent="0.25"/>
    <row r="164040" x14ac:dyDescent="0.25"/>
    <row r="164041" x14ac:dyDescent="0.25"/>
    <row r="164042" x14ac:dyDescent="0.25"/>
    <row r="164043" x14ac:dyDescent="0.25"/>
    <row r="164044" x14ac:dyDescent="0.25"/>
    <row r="164045" x14ac:dyDescent="0.25"/>
    <row r="164046" x14ac:dyDescent="0.25"/>
    <row r="164047" x14ac:dyDescent="0.25"/>
    <row r="164048" x14ac:dyDescent="0.25"/>
    <row r="164049" x14ac:dyDescent="0.25"/>
    <row r="164050" x14ac:dyDescent="0.25"/>
    <row r="164051" x14ac:dyDescent="0.25"/>
    <row r="164052" x14ac:dyDescent="0.25"/>
    <row r="164053" x14ac:dyDescent="0.25"/>
    <row r="164054" x14ac:dyDescent="0.25"/>
    <row r="164055" x14ac:dyDescent="0.25"/>
    <row r="164056" x14ac:dyDescent="0.25"/>
    <row r="164057" x14ac:dyDescent="0.25"/>
    <row r="164058" x14ac:dyDescent="0.25"/>
    <row r="164059" x14ac:dyDescent="0.25"/>
    <row r="164060" x14ac:dyDescent="0.25"/>
    <row r="164061" x14ac:dyDescent="0.25"/>
    <row r="164062" x14ac:dyDescent="0.25"/>
    <row r="164063" x14ac:dyDescent="0.25"/>
    <row r="164064" x14ac:dyDescent="0.25"/>
    <row r="164065" x14ac:dyDescent="0.25"/>
    <row r="164066" x14ac:dyDescent="0.25"/>
    <row r="164067" x14ac:dyDescent="0.25"/>
    <row r="164068" x14ac:dyDescent="0.25"/>
    <row r="164069" x14ac:dyDescent="0.25"/>
    <row r="164070" x14ac:dyDescent="0.25"/>
    <row r="164071" x14ac:dyDescent="0.25"/>
    <row r="164072" x14ac:dyDescent="0.25"/>
    <row r="164073" x14ac:dyDescent="0.25"/>
    <row r="164074" x14ac:dyDescent="0.25"/>
    <row r="164075" x14ac:dyDescent="0.25"/>
    <row r="164076" x14ac:dyDescent="0.25"/>
    <row r="164077" x14ac:dyDescent="0.25"/>
    <row r="164078" x14ac:dyDescent="0.25"/>
    <row r="164079" x14ac:dyDescent="0.25"/>
    <row r="164080" x14ac:dyDescent="0.25"/>
    <row r="164081" x14ac:dyDescent="0.25"/>
    <row r="164082" x14ac:dyDescent="0.25"/>
    <row r="164083" x14ac:dyDescent="0.25"/>
    <row r="164084" x14ac:dyDescent="0.25"/>
    <row r="164085" x14ac:dyDescent="0.25"/>
    <row r="164086" x14ac:dyDescent="0.25"/>
    <row r="164087" x14ac:dyDescent="0.25"/>
    <row r="164088" x14ac:dyDescent="0.25"/>
    <row r="164089" x14ac:dyDescent="0.25"/>
    <row r="164090" x14ac:dyDescent="0.25"/>
    <row r="164091" x14ac:dyDescent="0.25"/>
    <row r="164092" x14ac:dyDescent="0.25"/>
    <row r="164093" x14ac:dyDescent="0.25"/>
    <row r="164094" x14ac:dyDescent="0.25"/>
    <row r="164095" x14ac:dyDescent="0.25"/>
    <row r="164096" x14ac:dyDescent="0.25"/>
    <row r="164097" x14ac:dyDescent="0.25"/>
    <row r="164098" x14ac:dyDescent="0.25"/>
    <row r="164099" x14ac:dyDescent="0.25"/>
    <row r="164100" x14ac:dyDescent="0.25"/>
    <row r="164101" x14ac:dyDescent="0.25"/>
    <row r="164102" x14ac:dyDescent="0.25"/>
    <row r="164103" x14ac:dyDescent="0.25"/>
    <row r="164104" x14ac:dyDescent="0.25"/>
    <row r="164105" x14ac:dyDescent="0.25"/>
    <row r="164106" x14ac:dyDescent="0.25"/>
    <row r="164107" x14ac:dyDescent="0.25"/>
    <row r="164108" x14ac:dyDescent="0.25"/>
    <row r="164109" x14ac:dyDescent="0.25"/>
    <row r="164110" x14ac:dyDescent="0.25"/>
    <row r="164111" x14ac:dyDescent="0.25"/>
    <row r="164112" x14ac:dyDescent="0.25"/>
    <row r="164113" x14ac:dyDescent="0.25"/>
    <row r="164114" x14ac:dyDescent="0.25"/>
    <row r="164115" x14ac:dyDescent="0.25"/>
    <row r="164116" x14ac:dyDescent="0.25"/>
    <row r="164117" x14ac:dyDescent="0.25"/>
    <row r="164118" x14ac:dyDescent="0.25"/>
    <row r="164119" x14ac:dyDescent="0.25"/>
    <row r="164120" x14ac:dyDescent="0.25"/>
    <row r="164121" x14ac:dyDescent="0.25"/>
    <row r="164122" x14ac:dyDescent="0.25"/>
    <row r="164123" x14ac:dyDescent="0.25"/>
    <row r="164124" x14ac:dyDescent="0.25"/>
    <row r="164125" x14ac:dyDescent="0.25"/>
    <row r="164126" x14ac:dyDescent="0.25"/>
    <row r="164127" x14ac:dyDescent="0.25"/>
    <row r="164128" x14ac:dyDescent="0.25"/>
    <row r="164129" x14ac:dyDescent="0.25"/>
    <row r="164130" x14ac:dyDescent="0.25"/>
    <row r="164131" x14ac:dyDescent="0.25"/>
    <row r="164132" x14ac:dyDescent="0.25"/>
    <row r="164133" x14ac:dyDescent="0.25"/>
    <row r="164134" x14ac:dyDescent="0.25"/>
    <row r="164135" x14ac:dyDescent="0.25"/>
    <row r="164136" x14ac:dyDescent="0.25"/>
    <row r="164137" x14ac:dyDescent="0.25"/>
    <row r="164138" x14ac:dyDescent="0.25"/>
    <row r="164139" x14ac:dyDescent="0.25"/>
    <row r="164140" x14ac:dyDescent="0.25"/>
    <row r="164141" x14ac:dyDescent="0.25"/>
    <row r="164142" x14ac:dyDescent="0.25"/>
    <row r="164143" x14ac:dyDescent="0.25"/>
    <row r="164144" x14ac:dyDescent="0.25"/>
    <row r="164145" x14ac:dyDescent="0.25"/>
    <row r="164146" x14ac:dyDescent="0.25"/>
    <row r="164147" x14ac:dyDescent="0.25"/>
    <row r="164148" x14ac:dyDescent="0.25"/>
    <row r="164149" x14ac:dyDescent="0.25"/>
    <row r="164150" x14ac:dyDescent="0.25"/>
    <row r="164151" x14ac:dyDescent="0.25"/>
    <row r="164152" x14ac:dyDescent="0.25"/>
    <row r="164153" x14ac:dyDescent="0.25"/>
    <row r="164154" x14ac:dyDescent="0.25"/>
    <row r="164155" x14ac:dyDescent="0.25"/>
    <row r="164156" x14ac:dyDescent="0.25"/>
    <row r="164157" x14ac:dyDescent="0.25"/>
    <row r="164158" x14ac:dyDescent="0.25"/>
    <row r="164159" x14ac:dyDescent="0.25"/>
    <row r="164160" x14ac:dyDescent="0.25"/>
    <row r="164161" x14ac:dyDescent="0.25"/>
    <row r="164162" x14ac:dyDescent="0.25"/>
    <row r="164163" x14ac:dyDescent="0.25"/>
    <row r="164164" x14ac:dyDescent="0.25"/>
    <row r="164165" x14ac:dyDescent="0.25"/>
    <row r="164166" x14ac:dyDescent="0.25"/>
    <row r="164167" x14ac:dyDescent="0.25"/>
    <row r="164168" x14ac:dyDescent="0.25"/>
    <row r="164169" x14ac:dyDescent="0.25"/>
    <row r="164170" x14ac:dyDescent="0.25"/>
    <row r="164171" x14ac:dyDescent="0.25"/>
    <row r="164172" x14ac:dyDescent="0.25"/>
    <row r="164173" x14ac:dyDescent="0.25"/>
    <row r="164174" x14ac:dyDescent="0.25"/>
    <row r="164175" x14ac:dyDescent="0.25"/>
    <row r="164176" x14ac:dyDescent="0.25"/>
    <row r="164177" x14ac:dyDescent="0.25"/>
    <row r="164178" x14ac:dyDescent="0.25"/>
    <row r="164179" x14ac:dyDescent="0.25"/>
    <row r="164180" x14ac:dyDescent="0.25"/>
    <row r="164181" x14ac:dyDescent="0.25"/>
    <row r="164182" x14ac:dyDescent="0.25"/>
    <row r="164183" x14ac:dyDescent="0.25"/>
    <row r="164184" x14ac:dyDescent="0.25"/>
    <row r="164185" x14ac:dyDescent="0.25"/>
    <row r="164186" x14ac:dyDescent="0.25"/>
    <row r="164187" x14ac:dyDescent="0.25"/>
    <row r="164188" x14ac:dyDescent="0.25"/>
    <row r="164189" x14ac:dyDescent="0.25"/>
    <row r="164190" x14ac:dyDescent="0.25"/>
    <row r="164191" x14ac:dyDescent="0.25"/>
    <row r="164192" x14ac:dyDescent="0.25"/>
    <row r="164193" x14ac:dyDescent="0.25"/>
    <row r="164194" x14ac:dyDescent="0.25"/>
    <row r="164195" x14ac:dyDescent="0.25"/>
    <row r="164196" x14ac:dyDescent="0.25"/>
    <row r="164197" x14ac:dyDescent="0.25"/>
    <row r="164198" x14ac:dyDescent="0.25"/>
    <row r="164199" x14ac:dyDescent="0.25"/>
    <row r="164200" x14ac:dyDescent="0.25"/>
    <row r="164201" x14ac:dyDescent="0.25"/>
    <row r="164202" x14ac:dyDescent="0.25"/>
    <row r="164203" x14ac:dyDescent="0.25"/>
    <row r="164204" x14ac:dyDescent="0.25"/>
    <row r="164205" x14ac:dyDescent="0.25"/>
    <row r="164206" x14ac:dyDescent="0.25"/>
    <row r="164207" x14ac:dyDescent="0.25"/>
    <row r="164208" x14ac:dyDescent="0.25"/>
    <row r="164209" x14ac:dyDescent="0.25"/>
    <row r="164210" x14ac:dyDescent="0.25"/>
    <row r="164211" x14ac:dyDescent="0.25"/>
    <row r="164212" x14ac:dyDescent="0.25"/>
    <row r="164213" x14ac:dyDescent="0.25"/>
    <row r="164214" x14ac:dyDescent="0.25"/>
    <row r="164215" x14ac:dyDescent="0.25"/>
    <row r="164216" x14ac:dyDescent="0.25"/>
    <row r="164217" x14ac:dyDescent="0.25"/>
    <row r="164218" x14ac:dyDescent="0.25"/>
    <row r="164219" x14ac:dyDescent="0.25"/>
    <row r="164220" x14ac:dyDescent="0.25"/>
    <row r="164221" x14ac:dyDescent="0.25"/>
    <row r="164222" x14ac:dyDescent="0.25"/>
    <row r="164223" x14ac:dyDescent="0.25"/>
    <row r="164224" x14ac:dyDescent="0.25"/>
    <row r="164225" x14ac:dyDescent="0.25"/>
    <row r="164226" x14ac:dyDescent="0.25"/>
    <row r="164227" x14ac:dyDescent="0.25"/>
    <row r="164228" x14ac:dyDescent="0.25"/>
    <row r="164229" x14ac:dyDescent="0.25"/>
    <row r="164230" x14ac:dyDescent="0.25"/>
    <row r="164231" x14ac:dyDescent="0.25"/>
    <row r="164232" x14ac:dyDescent="0.25"/>
    <row r="164233" x14ac:dyDescent="0.25"/>
    <row r="164234" x14ac:dyDescent="0.25"/>
    <row r="164235" x14ac:dyDescent="0.25"/>
    <row r="164236" x14ac:dyDescent="0.25"/>
    <row r="164237" x14ac:dyDescent="0.25"/>
    <row r="164238" x14ac:dyDescent="0.25"/>
    <row r="164239" x14ac:dyDescent="0.25"/>
    <row r="164240" x14ac:dyDescent="0.25"/>
    <row r="164241" x14ac:dyDescent="0.25"/>
    <row r="164242" x14ac:dyDescent="0.25"/>
    <row r="164243" x14ac:dyDescent="0.25"/>
    <row r="164244" x14ac:dyDescent="0.25"/>
    <row r="164245" x14ac:dyDescent="0.25"/>
    <row r="164246" x14ac:dyDescent="0.25"/>
    <row r="164247" x14ac:dyDescent="0.25"/>
    <row r="164248" x14ac:dyDescent="0.25"/>
    <row r="164249" x14ac:dyDescent="0.25"/>
    <row r="164250" x14ac:dyDescent="0.25"/>
    <row r="164251" x14ac:dyDescent="0.25"/>
    <row r="164252" x14ac:dyDescent="0.25"/>
    <row r="164253" x14ac:dyDescent="0.25"/>
    <row r="164254" x14ac:dyDescent="0.25"/>
    <row r="164255" x14ac:dyDescent="0.25"/>
    <row r="164256" x14ac:dyDescent="0.25"/>
    <row r="164257" x14ac:dyDescent="0.25"/>
    <row r="164258" x14ac:dyDescent="0.25"/>
    <row r="164259" x14ac:dyDescent="0.25"/>
    <row r="164260" x14ac:dyDescent="0.25"/>
    <row r="164261" x14ac:dyDescent="0.25"/>
    <row r="164262" x14ac:dyDescent="0.25"/>
    <row r="164263" x14ac:dyDescent="0.25"/>
    <row r="164264" x14ac:dyDescent="0.25"/>
    <row r="164265" x14ac:dyDescent="0.25"/>
    <row r="164266" x14ac:dyDescent="0.25"/>
    <row r="164267" x14ac:dyDescent="0.25"/>
    <row r="164268" x14ac:dyDescent="0.25"/>
    <row r="164269" x14ac:dyDescent="0.25"/>
    <row r="164270" x14ac:dyDescent="0.25"/>
    <row r="164271" x14ac:dyDescent="0.25"/>
    <row r="164272" x14ac:dyDescent="0.25"/>
    <row r="164273" x14ac:dyDescent="0.25"/>
    <row r="164274" x14ac:dyDescent="0.25"/>
    <row r="164275" x14ac:dyDescent="0.25"/>
    <row r="164276" x14ac:dyDescent="0.25"/>
    <row r="164277" x14ac:dyDescent="0.25"/>
    <row r="164278" x14ac:dyDescent="0.25"/>
    <row r="164279" x14ac:dyDescent="0.25"/>
    <row r="164280" x14ac:dyDescent="0.25"/>
    <row r="164281" x14ac:dyDescent="0.25"/>
    <row r="164282" x14ac:dyDescent="0.25"/>
    <row r="164283" x14ac:dyDescent="0.25"/>
    <row r="164284" x14ac:dyDescent="0.25"/>
    <row r="164285" x14ac:dyDescent="0.25"/>
    <row r="164286" x14ac:dyDescent="0.25"/>
    <row r="164287" x14ac:dyDescent="0.25"/>
    <row r="164288" x14ac:dyDescent="0.25"/>
    <row r="164289" x14ac:dyDescent="0.25"/>
    <row r="164290" x14ac:dyDescent="0.25"/>
    <row r="164291" x14ac:dyDescent="0.25"/>
    <row r="164292" x14ac:dyDescent="0.25"/>
    <row r="164293" x14ac:dyDescent="0.25"/>
    <row r="164294" x14ac:dyDescent="0.25"/>
    <row r="164295" x14ac:dyDescent="0.25"/>
    <row r="164296" x14ac:dyDescent="0.25"/>
    <row r="164297" x14ac:dyDescent="0.25"/>
    <row r="164298" x14ac:dyDescent="0.25"/>
    <row r="164299" x14ac:dyDescent="0.25"/>
    <row r="164300" x14ac:dyDescent="0.25"/>
    <row r="164301" x14ac:dyDescent="0.25"/>
    <row r="164302" x14ac:dyDescent="0.25"/>
    <row r="164303" x14ac:dyDescent="0.25"/>
    <row r="164304" x14ac:dyDescent="0.25"/>
    <row r="164305" x14ac:dyDescent="0.25"/>
    <row r="164306" x14ac:dyDescent="0.25"/>
    <row r="164307" x14ac:dyDescent="0.25"/>
    <row r="164308" x14ac:dyDescent="0.25"/>
    <row r="164309" x14ac:dyDescent="0.25"/>
    <row r="164310" x14ac:dyDescent="0.25"/>
    <row r="164311" x14ac:dyDescent="0.25"/>
    <row r="164312" x14ac:dyDescent="0.25"/>
    <row r="164313" x14ac:dyDescent="0.25"/>
    <row r="164314" x14ac:dyDescent="0.25"/>
    <row r="164315" x14ac:dyDescent="0.25"/>
    <row r="164316" x14ac:dyDescent="0.25"/>
    <row r="164317" x14ac:dyDescent="0.25"/>
    <row r="164318" x14ac:dyDescent="0.25"/>
    <row r="164319" x14ac:dyDescent="0.25"/>
    <row r="164320" x14ac:dyDescent="0.25"/>
    <row r="164321" x14ac:dyDescent="0.25"/>
    <row r="164322" x14ac:dyDescent="0.25"/>
    <row r="164323" x14ac:dyDescent="0.25"/>
    <row r="164324" x14ac:dyDescent="0.25"/>
    <row r="164325" x14ac:dyDescent="0.25"/>
    <row r="164326" x14ac:dyDescent="0.25"/>
    <row r="164327" x14ac:dyDescent="0.25"/>
    <row r="164328" x14ac:dyDescent="0.25"/>
    <row r="164329" x14ac:dyDescent="0.25"/>
    <row r="164330" x14ac:dyDescent="0.25"/>
    <row r="164331" x14ac:dyDescent="0.25"/>
    <row r="164332" x14ac:dyDescent="0.25"/>
    <row r="164333" x14ac:dyDescent="0.25"/>
    <row r="164334" x14ac:dyDescent="0.25"/>
    <row r="164335" x14ac:dyDescent="0.25"/>
    <row r="164336" x14ac:dyDescent="0.25"/>
    <row r="164337" x14ac:dyDescent="0.25"/>
    <row r="164338" x14ac:dyDescent="0.25"/>
    <row r="164339" x14ac:dyDescent="0.25"/>
    <row r="164340" x14ac:dyDescent="0.25"/>
    <row r="164341" x14ac:dyDescent="0.25"/>
    <row r="164342" x14ac:dyDescent="0.25"/>
    <row r="164343" x14ac:dyDescent="0.25"/>
    <row r="164344" x14ac:dyDescent="0.25"/>
    <row r="164345" x14ac:dyDescent="0.25"/>
    <row r="164346" x14ac:dyDescent="0.25"/>
    <row r="164347" x14ac:dyDescent="0.25"/>
    <row r="164348" x14ac:dyDescent="0.25"/>
    <row r="164349" x14ac:dyDescent="0.25"/>
    <row r="164350" x14ac:dyDescent="0.25"/>
    <row r="164351" x14ac:dyDescent="0.25"/>
    <row r="164352" x14ac:dyDescent="0.25"/>
    <row r="164353" x14ac:dyDescent="0.25"/>
    <row r="164354" x14ac:dyDescent="0.25"/>
    <row r="164355" x14ac:dyDescent="0.25"/>
    <row r="164356" x14ac:dyDescent="0.25"/>
    <row r="164357" x14ac:dyDescent="0.25"/>
    <row r="164358" x14ac:dyDescent="0.25"/>
    <row r="164359" x14ac:dyDescent="0.25"/>
    <row r="164360" x14ac:dyDescent="0.25"/>
    <row r="164361" x14ac:dyDescent="0.25"/>
    <row r="164362" x14ac:dyDescent="0.25"/>
    <row r="164363" x14ac:dyDescent="0.25"/>
    <row r="164364" x14ac:dyDescent="0.25"/>
    <row r="164365" x14ac:dyDescent="0.25"/>
    <row r="164366" x14ac:dyDescent="0.25"/>
    <row r="164367" x14ac:dyDescent="0.25"/>
    <row r="164368" x14ac:dyDescent="0.25"/>
    <row r="164369" x14ac:dyDescent="0.25"/>
    <row r="164370" x14ac:dyDescent="0.25"/>
    <row r="164371" x14ac:dyDescent="0.25"/>
    <row r="164372" x14ac:dyDescent="0.25"/>
    <row r="164373" x14ac:dyDescent="0.25"/>
    <row r="164374" x14ac:dyDescent="0.25"/>
    <row r="164375" x14ac:dyDescent="0.25"/>
    <row r="164376" x14ac:dyDescent="0.25"/>
    <row r="164377" x14ac:dyDescent="0.25"/>
    <row r="164378" x14ac:dyDescent="0.25"/>
    <row r="164379" x14ac:dyDescent="0.25"/>
    <row r="164380" x14ac:dyDescent="0.25"/>
    <row r="164381" x14ac:dyDescent="0.25"/>
    <row r="164382" x14ac:dyDescent="0.25"/>
    <row r="164383" x14ac:dyDescent="0.25"/>
    <row r="164384" x14ac:dyDescent="0.25"/>
    <row r="164385" x14ac:dyDescent="0.25"/>
    <row r="164386" x14ac:dyDescent="0.25"/>
    <row r="164387" x14ac:dyDescent="0.25"/>
    <row r="164388" x14ac:dyDescent="0.25"/>
    <row r="164389" x14ac:dyDescent="0.25"/>
    <row r="164390" x14ac:dyDescent="0.25"/>
    <row r="164391" x14ac:dyDescent="0.25"/>
    <row r="164392" x14ac:dyDescent="0.25"/>
    <row r="164393" x14ac:dyDescent="0.25"/>
    <row r="164394" x14ac:dyDescent="0.25"/>
    <row r="164395" x14ac:dyDescent="0.25"/>
    <row r="164396" x14ac:dyDescent="0.25"/>
    <row r="164397" x14ac:dyDescent="0.25"/>
    <row r="164398" x14ac:dyDescent="0.25"/>
    <row r="164399" x14ac:dyDescent="0.25"/>
    <row r="164400" x14ac:dyDescent="0.25"/>
    <row r="164401" x14ac:dyDescent="0.25"/>
    <row r="164402" x14ac:dyDescent="0.25"/>
    <row r="164403" x14ac:dyDescent="0.25"/>
    <row r="164404" x14ac:dyDescent="0.25"/>
    <row r="164405" x14ac:dyDescent="0.25"/>
    <row r="164406" x14ac:dyDescent="0.25"/>
    <row r="164407" x14ac:dyDescent="0.25"/>
    <row r="164408" x14ac:dyDescent="0.25"/>
    <row r="164409" x14ac:dyDescent="0.25"/>
    <row r="164410" x14ac:dyDescent="0.25"/>
    <row r="164411" x14ac:dyDescent="0.25"/>
    <row r="164412" x14ac:dyDescent="0.25"/>
    <row r="164413" x14ac:dyDescent="0.25"/>
    <row r="164414" x14ac:dyDescent="0.25"/>
    <row r="164415" x14ac:dyDescent="0.25"/>
    <row r="164416" x14ac:dyDescent="0.25"/>
    <row r="164417" x14ac:dyDescent="0.25"/>
    <row r="164418" x14ac:dyDescent="0.25"/>
    <row r="164419" x14ac:dyDescent="0.25"/>
    <row r="164420" x14ac:dyDescent="0.25"/>
    <row r="164421" x14ac:dyDescent="0.25"/>
    <row r="164422" x14ac:dyDescent="0.25"/>
    <row r="164423" x14ac:dyDescent="0.25"/>
    <row r="164424" x14ac:dyDescent="0.25"/>
    <row r="164425" x14ac:dyDescent="0.25"/>
    <row r="164426" x14ac:dyDescent="0.25"/>
    <row r="164427" x14ac:dyDescent="0.25"/>
    <row r="164428" x14ac:dyDescent="0.25"/>
    <row r="164429" x14ac:dyDescent="0.25"/>
    <row r="164430" x14ac:dyDescent="0.25"/>
    <row r="164431" x14ac:dyDescent="0.25"/>
    <row r="164432" x14ac:dyDescent="0.25"/>
    <row r="164433" x14ac:dyDescent="0.25"/>
    <row r="164434" x14ac:dyDescent="0.25"/>
    <row r="164435" x14ac:dyDescent="0.25"/>
    <row r="164436" x14ac:dyDescent="0.25"/>
    <row r="164437" x14ac:dyDescent="0.25"/>
    <row r="164438" x14ac:dyDescent="0.25"/>
    <row r="164439" x14ac:dyDescent="0.25"/>
    <row r="164440" x14ac:dyDescent="0.25"/>
    <row r="164441" x14ac:dyDescent="0.25"/>
    <row r="164442" x14ac:dyDescent="0.25"/>
    <row r="164443" x14ac:dyDescent="0.25"/>
    <row r="164444" x14ac:dyDescent="0.25"/>
    <row r="164445" x14ac:dyDescent="0.25"/>
    <row r="164446" x14ac:dyDescent="0.25"/>
    <row r="164447" x14ac:dyDescent="0.25"/>
    <row r="164448" x14ac:dyDescent="0.25"/>
    <row r="164449" x14ac:dyDescent="0.25"/>
    <row r="164450" x14ac:dyDescent="0.25"/>
    <row r="164451" x14ac:dyDescent="0.25"/>
    <row r="164452" x14ac:dyDescent="0.25"/>
    <row r="164453" x14ac:dyDescent="0.25"/>
    <row r="164454" x14ac:dyDescent="0.25"/>
    <row r="164455" x14ac:dyDescent="0.25"/>
    <row r="164456" x14ac:dyDescent="0.25"/>
    <row r="164457" x14ac:dyDescent="0.25"/>
    <row r="164458" x14ac:dyDescent="0.25"/>
    <row r="164459" x14ac:dyDescent="0.25"/>
    <row r="164460" x14ac:dyDescent="0.25"/>
    <row r="164461" x14ac:dyDescent="0.25"/>
    <row r="164462" x14ac:dyDescent="0.25"/>
    <row r="164463" x14ac:dyDescent="0.25"/>
    <row r="164464" x14ac:dyDescent="0.25"/>
    <row r="164465" x14ac:dyDescent="0.25"/>
    <row r="164466" x14ac:dyDescent="0.25"/>
    <row r="164467" x14ac:dyDescent="0.25"/>
    <row r="164468" x14ac:dyDescent="0.25"/>
    <row r="164469" x14ac:dyDescent="0.25"/>
    <row r="164470" x14ac:dyDescent="0.25"/>
    <row r="164471" x14ac:dyDescent="0.25"/>
    <row r="164472" x14ac:dyDescent="0.25"/>
    <row r="164473" x14ac:dyDescent="0.25"/>
    <row r="164474" x14ac:dyDescent="0.25"/>
    <row r="164475" x14ac:dyDescent="0.25"/>
    <row r="164476" x14ac:dyDescent="0.25"/>
    <row r="164477" x14ac:dyDescent="0.25"/>
    <row r="164478" x14ac:dyDescent="0.25"/>
    <row r="164479" x14ac:dyDescent="0.25"/>
    <row r="164480" x14ac:dyDescent="0.25"/>
    <row r="164481" x14ac:dyDescent="0.25"/>
    <row r="164482" x14ac:dyDescent="0.25"/>
    <row r="164483" x14ac:dyDescent="0.25"/>
    <row r="164484" x14ac:dyDescent="0.25"/>
    <row r="164485" x14ac:dyDescent="0.25"/>
    <row r="164486" x14ac:dyDescent="0.25"/>
    <row r="164487" x14ac:dyDescent="0.25"/>
    <row r="164488" x14ac:dyDescent="0.25"/>
    <row r="164489" x14ac:dyDescent="0.25"/>
    <row r="164490" x14ac:dyDescent="0.25"/>
    <row r="164491" x14ac:dyDescent="0.25"/>
    <row r="164492" x14ac:dyDescent="0.25"/>
    <row r="164493" x14ac:dyDescent="0.25"/>
    <row r="164494" x14ac:dyDescent="0.25"/>
    <row r="164495" x14ac:dyDescent="0.25"/>
    <row r="164496" x14ac:dyDescent="0.25"/>
    <row r="164497" x14ac:dyDescent="0.25"/>
    <row r="164498" x14ac:dyDescent="0.25"/>
    <row r="164499" x14ac:dyDescent="0.25"/>
    <row r="164500" x14ac:dyDescent="0.25"/>
    <row r="164501" x14ac:dyDescent="0.25"/>
    <row r="164502" x14ac:dyDescent="0.25"/>
    <row r="164503" x14ac:dyDescent="0.25"/>
    <row r="164504" x14ac:dyDescent="0.25"/>
    <row r="164505" x14ac:dyDescent="0.25"/>
    <row r="164506" x14ac:dyDescent="0.25"/>
    <row r="164507" x14ac:dyDescent="0.25"/>
    <row r="164508" x14ac:dyDescent="0.25"/>
    <row r="164509" x14ac:dyDescent="0.25"/>
    <row r="164510" x14ac:dyDescent="0.25"/>
    <row r="164511" x14ac:dyDescent="0.25"/>
    <row r="164512" x14ac:dyDescent="0.25"/>
    <row r="164513" x14ac:dyDescent="0.25"/>
    <row r="164514" x14ac:dyDescent="0.25"/>
    <row r="164515" x14ac:dyDescent="0.25"/>
    <row r="164516" x14ac:dyDescent="0.25"/>
    <row r="164517" x14ac:dyDescent="0.25"/>
    <row r="164518" x14ac:dyDescent="0.25"/>
    <row r="164519" x14ac:dyDescent="0.25"/>
    <row r="164520" x14ac:dyDescent="0.25"/>
    <row r="164521" x14ac:dyDescent="0.25"/>
    <row r="164522" x14ac:dyDescent="0.25"/>
    <row r="164523" x14ac:dyDescent="0.25"/>
    <row r="164524" x14ac:dyDescent="0.25"/>
    <row r="164525" x14ac:dyDescent="0.25"/>
    <row r="164526" x14ac:dyDescent="0.25"/>
    <row r="164527" x14ac:dyDescent="0.25"/>
    <row r="164528" x14ac:dyDescent="0.25"/>
    <row r="164529" x14ac:dyDescent="0.25"/>
    <row r="164530" x14ac:dyDescent="0.25"/>
    <row r="164531" x14ac:dyDescent="0.25"/>
    <row r="164532" x14ac:dyDescent="0.25"/>
    <row r="164533" x14ac:dyDescent="0.25"/>
    <row r="164534" x14ac:dyDescent="0.25"/>
    <row r="164535" x14ac:dyDescent="0.25"/>
    <row r="164536" x14ac:dyDescent="0.25"/>
    <row r="164537" x14ac:dyDescent="0.25"/>
    <row r="164538" x14ac:dyDescent="0.25"/>
    <row r="164539" x14ac:dyDescent="0.25"/>
    <row r="164540" x14ac:dyDescent="0.25"/>
    <row r="164541" x14ac:dyDescent="0.25"/>
    <row r="164542" x14ac:dyDescent="0.25"/>
    <row r="164543" x14ac:dyDescent="0.25"/>
    <row r="164544" x14ac:dyDescent="0.25"/>
    <row r="164545" x14ac:dyDescent="0.25"/>
    <row r="164546" x14ac:dyDescent="0.25"/>
    <row r="164547" x14ac:dyDescent="0.25"/>
    <row r="164548" x14ac:dyDescent="0.25"/>
    <row r="164549" x14ac:dyDescent="0.25"/>
    <row r="164550" x14ac:dyDescent="0.25"/>
    <row r="164551" x14ac:dyDescent="0.25"/>
    <row r="164552" x14ac:dyDescent="0.25"/>
    <row r="164553" x14ac:dyDescent="0.25"/>
    <row r="164554" x14ac:dyDescent="0.25"/>
    <row r="164555" x14ac:dyDescent="0.25"/>
    <row r="164556" x14ac:dyDescent="0.25"/>
    <row r="164557" x14ac:dyDescent="0.25"/>
    <row r="164558" x14ac:dyDescent="0.25"/>
    <row r="164559" x14ac:dyDescent="0.25"/>
    <row r="164560" x14ac:dyDescent="0.25"/>
    <row r="164561" x14ac:dyDescent="0.25"/>
    <row r="164562" x14ac:dyDescent="0.25"/>
    <row r="164563" x14ac:dyDescent="0.25"/>
    <row r="164564" x14ac:dyDescent="0.25"/>
    <row r="164565" x14ac:dyDescent="0.25"/>
    <row r="164566" x14ac:dyDescent="0.25"/>
    <row r="164567" x14ac:dyDescent="0.25"/>
    <row r="164568" x14ac:dyDescent="0.25"/>
    <row r="164569" x14ac:dyDescent="0.25"/>
    <row r="164570" x14ac:dyDescent="0.25"/>
    <row r="164571" x14ac:dyDescent="0.25"/>
    <row r="164572" x14ac:dyDescent="0.25"/>
    <row r="164573" x14ac:dyDescent="0.25"/>
    <row r="164574" x14ac:dyDescent="0.25"/>
    <row r="164575" x14ac:dyDescent="0.25"/>
    <row r="164576" x14ac:dyDescent="0.25"/>
    <row r="164577" x14ac:dyDescent="0.25"/>
    <row r="164578" x14ac:dyDescent="0.25"/>
    <row r="164579" x14ac:dyDescent="0.25"/>
    <row r="164580" x14ac:dyDescent="0.25"/>
    <row r="164581" x14ac:dyDescent="0.25"/>
    <row r="164582" x14ac:dyDescent="0.25"/>
    <row r="164583" x14ac:dyDescent="0.25"/>
    <row r="164584" x14ac:dyDescent="0.25"/>
    <row r="164585" x14ac:dyDescent="0.25"/>
    <row r="164586" x14ac:dyDescent="0.25"/>
    <row r="164587" x14ac:dyDescent="0.25"/>
    <row r="164588" x14ac:dyDescent="0.25"/>
    <row r="164589" x14ac:dyDescent="0.25"/>
    <row r="164590" x14ac:dyDescent="0.25"/>
    <row r="164591" x14ac:dyDescent="0.25"/>
    <row r="164592" x14ac:dyDescent="0.25"/>
    <row r="164593" x14ac:dyDescent="0.25"/>
    <row r="164594" x14ac:dyDescent="0.25"/>
    <row r="164595" x14ac:dyDescent="0.25"/>
    <row r="164596" x14ac:dyDescent="0.25"/>
    <row r="164597" x14ac:dyDescent="0.25"/>
    <row r="164598" x14ac:dyDescent="0.25"/>
    <row r="164599" x14ac:dyDescent="0.25"/>
    <row r="164600" x14ac:dyDescent="0.25"/>
    <row r="164601" x14ac:dyDescent="0.25"/>
    <row r="164602" x14ac:dyDescent="0.25"/>
    <row r="164603" x14ac:dyDescent="0.25"/>
    <row r="164604" x14ac:dyDescent="0.25"/>
    <row r="164605" x14ac:dyDescent="0.25"/>
    <row r="164606" x14ac:dyDescent="0.25"/>
    <row r="164607" x14ac:dyDescent="0.25"/>
    <row r="164608" x14ac:dyDescent="0.25"/>
    <row r="164609" x14ac:dyDescent="0.25"/>
    <row r="164610" x14ac:dyDescent="0.25"/>
    <row r="164611" x14ac:dyDescent="0.25"/>
    <row r="164612" x14ac:dyDescent="0.25"/>
    <row r="164613" x14ac:dyDescent="0.25"/>
    <row r="164614" x14ac:dyDescent="0.25"/>
    <row r="164615" x14ac:dyDescent="0.25"/>
    <row r="164616" x14ac:dyDescent="0.25"/>
    <row r="164617" x14ac:dyDescent="0.25"/>
    <row r="164618" x14ac:dyDescent="0.25"/>
    <row r="164619" x14ac:dyDescent="0.25"/>
    <row r="164620" x14ac:dyDescent="0.25"/>
    <row r="164621" x14ac:dyDescent="0.25"/>
    <row r="164622" x14ac:dyDescent="0.25"/>
    <row r="164623" x14ac:dyDescent="0.25"/>
    <row r="164624" x14ac:dyDescent="0.25"/>
    <row r="164625" x14ac:dyDescent="0.25"/>
    <row r="164626" x14ac:dyDescent="0.25"/>
    <row r="164627" x14ac:dyDescent="0.25"/>
    <row r="164628" x14ac:dyDescent="0.25"/>
    <row r="164629" x14ac:dyDescent="0.25"/>
    <row r="164630" x14ac:dyDescent="0.25"/>
    <row r="164631" x14ac:dyDescent="0.25"/>
    <row r="164632" x14ac:dyDescent="0.25"/>
    <row r="164633" x14ac:dyDescent="0.25"/>
    <row r="164634" x14ac:dyDescent="0.25"/>
    <row r="164635" x14ac:dyDescent="0.25"/>
    <row r="164636" x14ac:dyDescent="0.25"/>
    <row r="164637" x14ac:dyDescent="0.25"/>
    <row r="164638" x14ac:dyDescent="0.25"/>
    <row r="164639" x14ac:dyDescent="0.25"/>
    <row r="164640" x14ac:dyDescent="0.25"/>
    <row r="164641" x14ac:dyDescent="0.25"/>
    <row r="164642" x14ac:dyDescent="0.25"/>
    <row r="164643" x14ac:dyDescent="0.25"/>
    <row r="164644" x14ac:dyDescent="0.25"/>
    <row r="164645" x14ac:dyDescent="0.25"/>
    <row r="164646" x14ac:dyDescent="0.25"/>
    <row r="164647" x14ac:dyDescent="0.25"/>
    <row r="164648" x14ac:dyDescent="0.25"/>
    <row r="164649" x14ac:dyDescent="0.25"/>
    <row r="164650" x14ac:dyDescent="0.25"/>
    <row r="164651" x14ac:dyDescent="0.25"/>
    <row r="164652" x14ac:dyDescent="0.25"/>
    <row r="164653" x14ac:dyDescent="0.25"/>
    <row r="164654" x14ac:dyDescent="0.25"/>
    <row r="164655" x14ac:dyDescent="0.25"/>
    <row r="164656" x14ac:dyDescent="0.25"/>
    <row r="164657" x14ac:dyDescent="0.25"/>
    <row r="164658" x14ac:dyDescent="0.25"/>
    <row r="164659" x14ac:dyDescent="0.25"/>
    <row r="164660" x14ac:dyDescent="0.25"/>
    <row r="164661" x14ac:dyDescent="0.25"/>
    <row r="164662" x14ac:dyDescent="0.25"/>
    <row r="164663" x14ac:dyDescent="0.25"/>
    <row r="164664" x14ac:dyDescent="0.25"/>
    <row r="164665" x14ac:dyDescent="0.25"/>
    <row r="164666" x14ac:dyDescent="0.25"/>
    <row r="164667" x14ac:dyDescent="0.25"/>
    <row r="164668" x14ac:dyDescent="0.25"/>
    <row r="164669" x14ac:dyDescent="0.25"/>
    <row r="164670" x14ac:dyDescent="0.25"/>
    <row r="164671" x14ac:dyDescent="0.25"/>
    <row r="164672" x14ac:dyDescent="0.25"/>
    <row r="164673" x14ac:dyDescent="0.25"/>
    <row r="164674" x14ac:dyDescent="0.25"/>
    <row r="164675" x14ac:dyDescent="0.25"/>
    <row r="164676" x14ac:dyDescent="0.25"/>
    <row r="164677" x14ac:dyDescent="0.25"/>
    <row r="164678" x14ac:dyDescent="0.25"/>
    <row r="164679" x14ac:dyDescent="0.25"/>
    <row r="164680" x14ac:dyDescent="0.25"/>
    <row r="164681" x14ac:dyDescent="0.25"/>
    <row r="164682" x14ac:dyDescent="0.25"/>
    <row r="164683" x14ac:dyDescent="0.25"/>
    <row r="164684" x14ac:dyDescent="0.25"/>
    <row r="164685" x14ac:dyDescent="0.25"/>
    <row r="164686" x14ac:dyDescent="0.25"/>
    <row r="164687" x14ac:dyDescent="0.25"/>
    <row r="164688" x14ac:dyDescent="0.25"/>
    <row r="164689" x14ac:dyDescent="0.25"/>
    <row r="164690" x14ac:dyDescent="0.25"/>
    <row r="164691" x14ac:dyDescent="0.25"/>
    <row r="164692" x14ac:dyDescent="0.25"/>
    <row r="164693" x14ac:dyDescent="0.25"/>
    <row r="164694" x14ac:dyDescent="0.25"/>
    <row r="164695" x14ac:dyDescent="0.25"/>
    <row r="164696" x14ac:dyDescent="0.25"/>
    <row r="164697" x14ac:dyDescent="0.25"/>
    <row r="164698" x14ac:dyDescent="0.25"/>
    <row r="164699" x14ac:dyDescent="0.25"/>
    <row r="164700" x14ac:dyDescent="0.25"/>
    <row r="164701" x14ac:dyDescent="0.25"/>
    <row r="164702" x14ac:dyDescent="0.25"/>
    <row r="164703" x14ac:dyDescent="0.25"/>
    <row r="164704" x14ac:dyDescent="0.25"/>
    <row r="164705" x14ac:dyDescent="0.25"/>
    <row r="164706" x14ac:dyDescent="0.25"/>
    <row r="164707" x14ac:dyDescent="0.25"/>
    <row r="164708" x14ac:dyDescent="0.25"/>
    <row r="164709" x14ac:dyDescent="0.25"/>
    <row r="164710" x14ac:dyDescent="0.25"/>
    <row r="164711" x14ac:dyDescent="0.25"/>
    <row r="164712" x14ac:dyDescent="0.25"/>
    <row r="164713" x14ac:dyDescent="0.25"/>
    <row r="164714" x14ac:dyDescent="0.25"/>
    <row r="164715" x14ac:dyDescent="0.25"/>
    <row r="164716" x14ac:dyDescent="0.25"/>
    <row r="164717" x14ac:dyDescent="0.25"/>
    <row r="164718" x14ac:dyDescent="0.25"/>
    <row r="164719" x14ac:dyDescent="0.25"/>
    <row r="164720" x14ac:dyDescent="0.25"/>
    <row r="164721" x14ac:dyDescent="0.25"/>
    <row r="164722" x14ac:dyDescent="0.25"/>
    <row r="164723" x14ac:dyDescent="0.25"/>
    <row r="164724" x14ac:dyDescent="0.25"/>
    <row r="164725" x14ac:dyDescent="0.25"/>
    <row r="164726" x14ac:dyDescent="0.25"/>
    <row r="164727" x14ac:dyDescent="0.25"/>
    <row r="164728" x14ac:dyDescent="0.25"/>
    <row r="164729" x14ac:dyDescent="0.25"/>
    <row r="164730" x14ac:dyDescent="0.25"/>
    <row r="164731" x14ac:dyDescent="0.25"/>
    <row r="164732" x14ac:dyDescent="0.25"/>
    <row r="164733" x14ac:dyDescent="0.25"/>
    <row r="164734" x14ac:dyDescent="0.25"/>
    <row r="164735" x14ac:dyDescent="0.25"/>
    <row r="164736" x14ac:dyDescent="0.25"/>
    <row r="164737" x14ac:dyDescent="0.25"/>
    <row r="164738" x14ac:dyDescent="0.25"/>
    <row r="164739" x14ac:dyDescent="0.25"/>
    <row r="164740" x14ac:dyDescent="0.25"/>
    <row r="164741" x14ac:dyDescent="0.25"/>
    <row r="164742" x14ac:dyDescent="0.25"/>
    <row r="164743" x14ac:dyDescent="0.25"/>
    <row r="164744" x14ac:dyDescent="0.25"/>
    <row r="164745" x14ac:dyDescent="0.25"/>
    <row r="164746" x14ac:dyDescent="0.25"/>
    <row r="164747" x14ac:dyDescent="0.25"/>
    <row r="164748" x14ac:dyDescent="0.25"/>
    <row r="164749" x14ac:dyDescent="0.25"/>
    <row r="164750" x14ac:dyDescent="0.25"/>
    <row r="164751" x14ac:dyDescent="0.25"/>
    <row r="164752" x14ac:dyDescent="0.25"/>
    <row r="164753" x14ac:dyDescent="0.25"/>
    <row r="164754" x14ac:dyDescent="0.25"/>
    <row r="164755" x14ac:dyDescent="0.25"/>
    <row r="164756" x14ac:dyDescent="0.25"/>
    <row r="164757" x14ac:dyDescent="0.25"/>
    <row r="164758" x14ac:dyDescent="0.25"/>
    <row r="164759" x14ac:dyDescent="0.25"/>
    <row r="164760" x14ac:dyDescent="0.25"/>
    <row r="164761" x14ac:dyDescent="0.25"/>
    <row r="164762" x14ac:dyDescent="0.25"/>
    <row r="164763" x14ac:dyDescent="0.25"/>
    <row r="164764" x14ac:dyDescent="0.25"/>
    <row r="164765" x14ac:dyDescent="0.25"/>
    <row r="164766" x14ac:dyDescent="0.25"/>
    <row r="164767" x14ac:dyDescent="0.25"/>
    <row r="164768" x14ac:dyDescent="0.25"/>
    <row r="164769" x14ac:dyDescent="0.25"/>
    <row r="164770" x14ac:dyDescent="0.25"/>
    <row r="164771" x14ac:dyDescent="0.25"/>
    <row r="164772" x14ac:dyDescent="0.25"/>
    <row r="164773" x14ac:dyDescent="0.25"/>
    <row r="164774" x14ac:dyDescent="0.25"/>
    <row r="164775" x14ac:dyDescent="0.25"/>
    <row r="164776" x14ac:dyDescent="0.25"/>
    <row r="164777" x14ac:dyDescent="0.25"/>
    <row r="164778" x14ac:dyDescent="0.25"/>
    <row r="164779" x14ac:dyDescent="0.25"/>
    <row r="164780" x14ac:dyDescent="0.25"/>
    <row r="164781" x14ac:dyDescent="0.25"/>
    <row r="164782" x14ac:dyDescent="0.25"/>
    <row r="164783" x14ac:dyDescent="0.25"/>
    <row r="164784" x14ac:dyDescent="0.25"/>
    <row r="164785" x14ac:dyDescent="0.25"/>
    <row r="164786" x14ac:dyDescent="0.25"/>
    <row r="164787" x14ac:dyDescent="0.25"/>
    <row r="164788" x14ac:dyDescent="0.25"/>
    <row r="164789" x14ac:dyDescent="0.25"/>
    <row r="164790" x14ac:dyDescent="0.25"/>
    <row r="164791" x14ac:dyDescent="0.25"/>
    <row r="164792" x14ac:dyDescent="0.25"/>
    <row r="164793" x14ac:dyDescent="0.25"/>
    <row r="164794" x14ac:dyDescent="0.25"/>
    <row r="164795" x14ac:dyDescent="0.25"/>
    <row r="164796" x14ac:dyDescent="0.25"/>
    <row r="164797" x14ac:dyDescent="0.25"/>
    <row r="164798" x14ac:dyDescent="0.25"/>
    <row r="164799" x14ac:dyDescent="0.25"/>
    <row r="164800" x14ac:dyDescent="0.25"/>
    <row r="164801" x14ac:dyDescent="0.25"/>
    <row r="164802" x14ac:dyDescent="0.25"/>
    <row r="164803" x14ac:dyDescent="0.25"/>
    <row r="164804" x14ac:dyDescent="0.25"/>
    <row r="164805" x14ac:dyDescent="0.25"/>
    <row r="164806" x14ac:dyDescent="0.25"/>
    <row r="164807" x14ac:dyDescent="0.25"/>
    <row r="164808" x14ac:dyDescent="0.25"/>
    <row r="164809" x14ac:dyDescent="0.25"/>
    <row r="164810" x14ac:dyDescent="0.25"/>
    <row r="164811" x14ac:dyDescent="0.25"/>
    <row r="164812" x14ac:dyDescent="0.25"/>
    <row r="164813" x14ac:dyDescent="0.25"/>
    <row r="164814" x14ac:dyDescent="0.25"/>
    <row r="164815" x14ac:dyDescent="0.25"/>
    <row r="164816" x14ac:dyDescent="0.25"/>
    <row r="164817" x14ac:dyDescent="0.25"/>
    <row r="164818" x14ac:dyDescent="0.25"/>
    <row r="164819" x14ac:dyDescent="0.25"/>
    <row r="164820" x14ac:dyDescent="0.25"/>
    <row r="164821" x14ac:dyDescent="0.25"/>
    <row r="164822" x14ac:dyDescent="0.25"/>
    <row r="164823" x14ac:dyDescent="0.25"/>
    <row r="164824" x14ac:dyDescent="0.25"/>
    <row r="164825" x14ac:dyDescent="0.25"/>
    <row r="164826" x14ac:dyDescent="0.25"/>
    <row r="164827" x14ac:dyDescent="0.25"/>
    <row r="164828" x14ac:dyDescent="0.25"/>
    <row r="164829" x14ac:dyDescent="0.25"/>
    <row r="164830" x14ac:dyDescent="0.25"/>
    <row r="164831" x14ac:dyDescent="0.25"/>
    <row r="164832" x14ac:dyDescent="0.25"/>
    <row r="164833" x14ac:dyDescent="0.25"/>
    <row r="164834" x14ac:dyDescent="0.25"/>
    <row r="164835" x14ac:dyDescent="0.25"/>
    <row r="164836" x14ac:dyDescent="0.25"/>
    <row r="164837" x14ac:dyDescent="0.25"/>
    <row r="164838" x14ac:dyDescent="0.25"/>
    <row r="164839" x14ac:dyDescent="0.25"/>
    <row r="164840" x14ac:dyDescent="0.25"/>
    <row r="164841" x14ac:dyDescent="0.25"/>
    <row r="164842" x14ac:dyDescent="0.25"/>
    <row r="164843" x14ac:dyDescent="0.25"/>
    <row r="164844" x14ac:dyDescent="0.25"/>
    <row r="164845" x14ac:dyDescent="0.25"/>
    <row r="164846" x14ac:dyDescent="0.25"/>
    <row r="164847" x14ac:dyDescent="0.25"/>
    <row r="164848" x14ac:dyDescent="0.25"/>
    <row r="164849" x14ac:dyDescent="0.25"/>
    <row r="164850" x14ac:dyDescent="0.25"/>
    <row r="164851" x14ac:dyDescent="0.25"/>
    <row r="164852" x14ac:dyDescent="0.25"/>
    <row r="164853" x14ac:dyDescent="0.25"/>
    <row r="164854" x14ac:dyDescent="0.25"/>
    <row r="164855" x14ac:dyDescent="0.25"/>
    <row r="164856" x14ac:dyDescent="0.25"/>
    <row r="164857" x14ac:dyDescent="0.25"/>
    <row r="164858" x14ac:dyDescent="0.25"/>
    <row r="164859" x14ac:dyDescent="0.25"/>
    <row r="164860" x14ac:dyDescent="0.25"/>
    <row r="164861" x14ac:dyDescent="0.25"/>
    <row r="164862" x14ac:dyDescent="0.25"/>
    <row r="164863" x14ac:dyDescent="0.25"/>
    <row r="164864" x14ac:dyDescent="0.25"/>
    <row r="164865" x14ac:dyDescent="0.25"/>
    <row r="164866" x14ac:dyDescent="0.25"/>
    <row r="164867" x14ac:dyDescent="0.25"/>
    <row r="164868" x14ac:dyDescent="0.25"/>
    <row r="164869" x14ac:dyDescent="0.25"/>
    <row r="164870" x14ac:dyDescent="0.25"/>
    <row r="164871" x14ac:dyDescent="0.25"/>
    <row r="164872" x14ac:dyDescent="0.25"/>
    <row r="164873" x14ac:dyDescent="0.25"/>
    <row r="164874" x14ac:dyDescent="0.25"/>
    <row r="164875" x14ac:dyDescent="0.25"/>
    <row r="164876" x14ac:dyDescent="0.25"/>
    <row r="164877" x14ac:dyDescent="0.25"/>
    <row r="164878" x14ac:dyDescent="0.25"/>
    <row r="164879" x14ac:dyDescent="0.25"/>
    <row r="164880" x14ac:dyDescent="0.25"/>
    <row r="164881" x14ac:dyDescent="0.25"/>
    <row r="164882" x14ac:dyDescent="0.25"/>
    <row r="164883" x14ac:dyDescent="0.25"/>
    <row r="164884" x14ac:dyDescent="0.25"/>
    <row r="164885" x14ac:dyDescent="0.25"/>
    <row r="164886" x14ac:dyDescent="0.25"/>
    <row r="164887" x14ac:dyDescent="0.25"/>
    <row r="164888" x14ac:dyDescent="0.25"/>
    <row r="164889" x14ac:dyDescent="0.25"/>
    <row r="164890" x14ac:dyDescent="0.25"/>
    <row r="164891" x14ac:dyDescent="0.25"/>
    <row r="164892" x14ac:dyDescent="0.25"/>
    <row r="164893" x14ac:dyDescent="0.25"/>
    <row r="164894" x14ac:dyDescent="0.25"/>
    <row r="164895" x14ac:dyDescent="0.25"/>
    <row r="164896" x14ac:dyDescent="0.25"/>
    <row r="164897" x14ac:dyDescent="0.25"/>
    <row r="164898" x14ac:dyDescent="0.25"/>
    <row r="164899" x14ac:dyDescent="0.25"/>
    <row r="164900" x14ac:dyDescent="0.25"/>
    <row r="164901" x14ac:dyDescent="0.25"/>
    <row r="164902" x14ac:dyDescent="0.25"/>
    <row r="164903" x14ac:dyDescent="0.25"/>
    <row r="164904" x14ac:dyDescent="0.25"/>
    <row r="164905" x14ac:dyDescent="0.25"/>
    <row r="164906" x14ac:dyDescent="0.25"/>
    <row r="164907" x14ac:dyDescent="0.25"/>
    <row r="164908" x14ac:dyDescent="0.25"/>
    <row r="164909" x14ac:dyDescent="0.25"/>
    <row r="164910" x14ac:dyDescent="0.25"/>
    <row r="164911" x14ac:dyDescent="0.25"/>
    <row r="164912" x14ac:dyDescent="0.25"/>
    <row r="164913" x14ac:dyDescent="0.25"/>
    <row r="164914" x14ac:dyDescent="0.25"/>
    <row r="164915" x14ac:dyDescent="0.25"/>
    <row r="164916" x14ac:dyDescent="0.25"/>
    <row r="164917" x14ac:dyDescent="0.25"/>
    <row r="164918" x14ac:dyDescent="0.25"/>
    <row r="164919" x14ac:dyDescent="0.25"/>
    <row r="164920" x14ac:dyDescent="0.25"/>
    <row r="164921" x14ac:dyDescent="0.25"/>
    <row r="164922" x14ac:dyDescent="0.25"/>
    <row r="164923" x14ac:dyDescent="0.25"/>
    <row r="164924" x14ac:dyDescent="0.25"/>
    <row r="164925" x14ac:dyDescent="0.25"/>
    <row r="164926" x14ac:dyDescent="0.25"/>
    <row r="164927" x14ac:dyDescent="0.25"/>
    <row r="164928" x14ac:dyDescent="0.25"/>
    <row r="164929" x14ac:dyDescent="0.25"/>
    <row r="164930" x14ac:dyDescent="0.25"/>
    <row r="164931" x14ac:dyDescent="0.25"/>
    <row r="164932" x14ac:dyDescent="0.25"/>
    <row r="164933" x14ac:dyDescent="0.25"/>
    <row r="164934" x14ac:dyDescent="0.25"/>
    <row r="164935" x14ac:dyDescent="0.25"/>
    <row r="164936" x14ac:dyDescent="0.25"/>
    <row r="164937" x14ac:dyDescent="0.25"/>
    <row r="164938" x14ac:dyDescent="0.25"/>
    <row r="164939" x14ac:dyDescent="0.25"/>
    <row r="164940" x14ac:dyDescent="0.25"/>
    <row r="164941" x14ac:dyDescent="0.25"/>
    <row r="164942" x14ac:dyDescent="0.25"/>
    <row r="164943" x14ac:dyDescent="0.25"/>
    <row r="164944" x14ac:dyDescent="0.25"/>
    <row r="164945" x14ac:dyDescent="0.25"/>
    <row r="164946" x14ac:dyDescent="0.25"/>
    <row r="164947" x14ac:dyDescent="0.25"/>
    <row r="164948" x14ac:dyDescent="0.25"/>
    <row r="164949" x14ac:dyDescent="0.25"/>
    <row r="164950" x14ac:dyDescent="0.25"/>
    <row r="164951" x14ac:dyDescent="0.25"/>
    <row r="164952" x14ac:dyDescent="0.25"/>
    <row r="164953" x14ac:dyDescent="0.25"/>
    <row r="164954" x14ac:dyDescent="0.25"/>
    <row r="164955" x14ac:dyDescent="0.25"/>
    <row r="164956" x14ac:dyDescent="0.25"/>
    <row r="164957" x14ac:dyDescent="0.25"/>
    <row r="164958" x14ac:dyDescent="0.25"/>
    <row r="164959" x14ac:dyDescent="0.25"/>
    <row r="164960" x14ac:dyDescent="0.25"/>
    <row r="164961" x14ac:dyDescent="0.25"/>
    <row r="164962" x14ac:dyDescent="0.25"/>
    <row r="164963" x14ac:dyDescent="0.25"/>
    <row r="164964" x14ac:dyDescent="0.25"/>
    <row r="164965" x14ac:dyDescent="0.25"/>
    <row r="164966" x14ac:dyDescent="0.25"/>
    <row r="164967" x14ac:dyDescent="0.25"/>
    <row r="164968" x14ac:dyDescent="0.25"/>
    <row r="164969" x14ac:dyDescent="0.25"/>
    <row r="164970" x14ac:dyDescent="0.25"/>
    <row r="164971" x14ac:dyDescent="0.25"/>
    <row r="164972" x14ac:dyDescent="0.25"/>
    <row r="164973" x14ac:dyDescent="0.25"/>
    <row r="164974" x14ac:dyDescent="0.25"/>
    <row r="164975" x14ac:dyDescent="0.25"/>
    <row r="164976" x14ac:dyDescent="0.25"/>
    <row r="164977" x14ac:dyDescent="0.25"/>
    <row r="164978" x14ac:dyDescent="0.25"/>
    <row r="164979" x14ac:dyDescent="0.25"/>
    <row r="164980" x14ac:dyDescent="0.25"/>
    <row r="164981" x14ac:dyDescent="0.25"/>
    <row r="164982" x14ac:dyDescent="0.25"/>
    <row r="164983" x14ac:dyDescent="0.25"/>
    <row r="164984" x14ac:dyDescent="0.25"/>
    <row r="164985" x14ac:dyDescent="0.25"/>
    <row r="164986" x14ac:dyDescent="0.25"/>
    <row r="164987" x14ac:dyDescent="0.25"/>
    <row r="164988" x14ac:dyDescent="0.25"/>
    <row r="164989" x14ac:dyDescent="0.25"/>
    <row r="164990" x14ac:dyDescent="0.25"/>
    <row r="164991" x14ac:dyDescent="0.25"/>
    <row r="164992" x14ac:dyDescent="0.25"/>
    <row r="164993" x14ac:dyDescent="0.25"/>
    <row r="164994" x14ac:dyDescent="0.25"/>
    <row r="164995" x14ac:dyDescent="0.25"/>
    <row r="164996" x14ac:dyDescent="0.25"/>
    <row r="164997" x14ac:dyDescent="0.25"/>
    <row r="164998" x14ac:dyDescent="0.25"/>
    <row r="164999" x14ac:dyDescent="0.25"/>
    <row r="165000" x14ac:dyDescent="0.25"/>
    <row r="165001" x14ac:dyDescent="0.25"/>
    <row r="165002" x14ac:dyDescent="0.25"/>
    <row r="165003" x14ac:dyDescent="0.25"/>
    <row r="165004" x14ac:dyDescent="0.25"/>
    <row r="165005" x14ac:dyDescent="0.25"/>
    <row r="165006" x14ac:dyDescent="0.25"/>
    <row r="165007" x14ac:dyDescent="0.25"/>
    <row r="165008" x14ac:dyDescent="0.25"/>
    <row r="165009" x14ac:dyDescent="0.25"/>
    <row r="165010" x14ac:dyDescent="0.25"/>
    <row r="165011" x14ac:dyDescent="0.25"/>
    <row r="165012" x14ac:dyDescent="0.25"/>
    <row r="165013" x14ac:dyDescent="0.25"/>
    <row r="165014" x14ac:dyDescent="0.25"/>
    <row r="165015" x14ac:dyDescent="0.25"/>
    <row r="165016" x14ac:dyDescent="0.25"/>
    <row r="165017" x14ac:dyDescent="0.25"/>
    <row r="165018" x14ac:dyDescent="0.25"/>
    <row r="165019" x14ac:dyDescent="0.25"/>
    <row r="165020" x14ac:dyDescent="0.25"/>
    <row r="165021" x14ac:dyDescent="0.25"/>
    <row r="165022" x14ac:dyDescent="0.25"/>
    <row r="165023" x14ac:dyDescent="0.25"/>
    <row r="165024" x14ac:dyDescent="0.25"/>
    <row r="165025" x14ac:dyDescent="0.25"/>
    <row r="165026" x14ac:dyDescent="0.25"/>
    <row r="165027" x14ac:dyDescent="0.25"/>
    <row r="165028" x14ac:dyDescent="0.25"/>
    <row r="165029" x14ac:dyDescent="0.25"/>
    <row r="165030" x14ac:dyDescent="0.25"/>
    <row r="165031" x14ac:dyDescent="0.25"/>
    <row r="165032" x14ac:dyDescent="0.25"/>
    <row r="165033" x14ac:dyDescent="0.25"/>
    <row r="165034" x14ac:dyDescent="0.25"/>
    <row r="165035" x14ac:dyDescent="0.25"/>
    <row r="165036" x14ac:dyDescent="0.25"/>
    <row r="165037" x14ac:dyDescent="0.25"/>
    <row r="165038" x14ac:dyDescent="0.25"/>
    <row r="165039" x14ac:dyDescent="0.25"/>
    <row r="165040" x14ac:dyDescent="0.25"/>
    <row r="165041" x14ac:dyDescent="0.25"/>
    <row r="165042" x14ac:dyDescent="0.25"/>
    <row r="165043" x14ac:dyDescent="0.25"/>
    <row r="165044" x14ac:dyDescent="0.25"/>
    <row r="165045" x14ac:dyDescent="0.25"/>
    <row r="165046" x14ac:dyDescent="0.25"/>
    <row r="165047" x14ac:dyDescent="0.25"/>
    <row r="165048" x14ac:dyDescent="0.25"/>
    <row r="165049" x14ac:dyDescent="0.25"/>
    <row r="165050" x14ac:dyDescent="0.25"/>
    <row r="165051" x14ac:dyDescent="0.25"/>
    <row r="165052" x14ac:dyDescent="0.25"/>
    <row r="165053" x14ac:dyDescent="0.25"/>
    <row r="165054" x14ac:dyDescent="0.25"/>
    <row r="165055" x14ac:dyDescent="0.25"/>
    <row r="165056" x14ac:dyDescent="0.25"/>
    <row r="165057" x14ac:dyDescent="0.25"/>
    <row r="165058" x14ac:dyDescent="0.25"/>
    <row r="165059" x14ac:dyDescent="0.25"/>
    <row r="165060" x14ac:dyDescent="0.25"/>
    <row r="165061" x14ac:dyDescent="0.25"/>
    <row r="165062" x14ac:dyDescent="0.25"/>
    <row r="165063" x14ac:dyDescent="0.25"/>
    <row r="165064" x14ac:dyDescent="0.25"/>
    <row r="165065" x14ac:dyDescent="0.25"/>
    <row r="165066" x14ac:dyDescent="0.25"/>
    <row r="165067" x14ac:dyDescent="0.25"/>
    <row r="165068" x14ac:dyDescent="0.25"/>
    <row r="165069" x14ac:dyDescent="0.25"/>
    <row r="165070" x14ac:dyDescent="0.25"/>
    <row r="165071" x14ac:dyDescent="0.25"/>
    <row r="165072" x14ac:dyDescent="0.25"/>
    <row r="165073" x14ac:dyDescent="0.25"/>
    <row r="165074" x14ac:dyDescent="0.25"/>
    <row r="165075" x14ac:dyDescent="0.25"/>
    <row r="165076" x14ac:dyDescent="0.25"/>
    <row r="165077" x14ac:dyDescent="0.25"/>
    <row r="165078" x14ac:dyDescent="0.25"/>
    <row r="165079" x14ac:dyDescent="0.25"/>
    <row r="165080" x14ac:dyDescent="0.25"/>
    <row r="165081" x14ac:dyDescent="0.25"/>
    <row r="165082" x14ac:dyDescent="0.25"/>
    <row r="165083" x14ac:dyDescent="0.25"/>
    <row r="165084" x14ac:dyDescent="0.25"/>
    <row r="165085" x14ac:dyDescent="0.25"/>
    <row r="165086" x14ac:dyDescent="0.25"/>
    <row r="165087" x14ac:dyDescent="0.25"/>
    <row r="165088" x14ac:dyDescent="0.25"/>
    <row r="165089" x14ac:dyDescent="0.25"/>
    <row r="165090" x14ac:dyDescent="0.25"/>
    <row r="165091" x14ac:dyDescent="0.25"/>
    <row r="165092" x14ac:dyDescent="0.25"/>
    <row r="165093" x14ac:dyDescent="0.25"/>
    <row r="165094" x14ac:dyDescent="0.25"/>
    <row r="165095" x14ac:dyDescent="0.25"/>
    <row r="165096" x14ac:dyDescent="0.25"/>
    <row r="165097" x14ac:dyDescent="0.25"/>
    <row r="165098" x14ac:dyDescent="0.25"/>
    <row r="165099" x14ac:dyDescent="0.25"/>
    <row r="165100" x14ac:dyDescent="0.25"/>
    <row r="165101" x14ac:dyDescent="0.25"/>
    <row r="165102" x14ac:dyDescent="0.25"/>
    <row r="165103" x14ac:dyDescent="0.25"/>
    <row r="165104" x14ac:dyDescent="0.25"/>
    <row r="165105" x14ac:dyDescent="0.25"/>
    <row r="165106" x14ac:dyDescent="0.25"/>
    <row r="165107" x14ac:dyDescent="0.25"/>
    <row r="165108" x14ac:dyDescent="0.25"/>
    <row r="165109" x14ac:dyDescent="0.25"/>
    <row r="165110" x14ac:dyDescent="0.25"/>
    <row r="165111" x14ac:dyDescent="0.25"/>
    <row r="165112" x14ac:dyDescent="0.25"/>
    <row r="165113" x14ac:dyDescent="0.25"/>
    <row r="165114" x14ac:dyDescent="0.25"/>
    <row r="165115" x14ac:dyDescent="0.25"/>
    <row r="165116" x14ac:dyDescent="0.25"/>
    <row r="165117" x14ac:dyDescent="0.25"/>
    <row r="165118" x14ac:dyDescent="0.25"/>
    <row r="165119" x14ac:dyDescent="0.25"/>
    <row r="165120" x14ac:dyDescent="0.25"/>
    <row r="165121" x14ac:dyDescent="0.25"/>
    <row r="165122" x14ac:dyDescent="0.25"/>
    <row r="165123" x14ac:dyDescent="0.25"/>
    <row r="165124" x14ac:dyDescent="0.25"/>
    <row r="165125" x14ac:dyDescent="0.25"/>
    <row r="165126" x14ac:dyDescent="0.25"/>
    <row r="165127" x14ac:dyDescent="0.25"/>
    <row r="165128" x14ac:dyDescent="0.25"/>
    <row r="165129" x14ac:dyDescent="0.25"/>
    <row r="165130" x14ac:dyDescent="0.25"/>
    <row r="165131" x14ac:dyDescent="0.25"/>
    <row r="165132" x14ac:dyDescent="0.25"/>
    <row r="165133" x14ac:dyDescent="0.25"/>
    <row r="165134" x14ac:dyDescent="0.25"/>
    <row r="165135" x14ac:dyDescent="0.25"/>
    <row r="165136" x14ac:dyDescent="0.25"/>
    <row r="165137" x14ac:dyDescent="0.25"/>
    <row r="165138" x14ac:dyDescent="0.25"/>
    <row r="165139" x14ac:dyDescent="0.25"/>
    <row r="165140" x14ac:dyDescent="0.25"/>
    <row r="165141" x14ac:dyDescent="0.25"/>
    <row r="165142" x14ac:dyDescent="0.25"/>
    <row r="165143" x14ac:dyDescent="0.25"/>
    <row r="165144" x14ac:dyDescent="0.25"/>
    <row r="165145" x14ac:dyDescent="0.25"/>
    <row r="165146" x14ac:dyDescent="0.25"/>
    <row r="165147" x14ac:dyDescent="0.25"/>
    <row r="165148" x14ac:dyDescent="0.25"/>
    <row r="165149" x14ac:dyDescent="0.25"/>
    <row r="165150" x14ac:dyDescent="0.25"/>
    <row r="165151" x14ac:dyDescent="0.25"/>
    <row r="165152" x14ac:dyDescent="0.25"/>
    <row r="165153" x14ac:dyDescent="0.25"/>
    <row r="165154" x14ac:dyDescent="0.25"/>
    <row r="165155" x14ac:dyDescent="0.25"/>
    <row r="165156" x14ac:dyDescent="0.25"/>
    <row r="165157" x14ac:dyDescent="0.25"/>
    <row r="165158" x14ac:dyDescent="0.25"/>
    <row r="165159" x14ac:dyDescent="0.25"/>
    <row r="165160" x14ac:dyDescent="0.25"/>
    <row r="165161" x14ac:dyDescent="0.25"/>
    <row r="165162" x14ac:dyDescent="0.25"/>
    <row r="165163" x14ac:dyDescent="0.25"/>
    <row r="165164" x14ac:dyDescent="0.25"/>
    <row r="165165" x14ac:dyDescent="0.25"/>
    <row r="165166" x14ac:dyDescent="0.25"/>
    <row r="165167" x14ac:dyDescent="0.25"/>
    <row r="165168" x14ac:dyDescent="0.25"/>
    <row r="165169" x14ac:dyDescent="0.25"/>
    <row r="165170" x14ac:dyDescent="0.25"/>
    <row r="165171" x14ac:dyDescent="0.25"/>
    <row r="165172" x14ac:dyDescent="0.25"/>
    <row r="165173" x14ac:dyDescent="0.25"/>
    <row r="165174" x14ac:dyDescent="0.25"/>
    <row r="165175" x14ac:dyDescent="0.25"/>
    <row r="165176" x14ac:dyDescent="0.25"/>
    <row r="165177" x14ac:dyDescent="0.25"/>
    <row r="165178" x14ac:dyDescent="0.25"/>
    <row r="165179" x14ac:dyDescent="0.25"/>
    <row r="165180" x14ac:dyDescent="0.25"/>
    <row r="165181" x14ac:dyDescent="0.25"/>
    <row r="165182" x14ac:dyDescent="0.25"/>
    <row r="165183" x14ac:dyDescent="0.25"/>
    <row r="165184" x14ac:dyDescent="0.25"/>
    <row r="165185" x14ac:dyDescent="0.25"/>
    <row r="165186" x14ac:dyDescent="0.25"/>
    <row r="165187" x14ac:dyDescent="0.25"/>
    <row r="165188" x14ac:dyDescent="0.25"/>
    <row r="165189" x14ac:dyDescent="0.25"/>
    <row r="165190" x14ac:dyDescent="0.25"/>
    <row r="165191" x14ac:dyDescent="0.25"/>
    <row r="165192" x14ac:dyDescent="0.25"/>
    <row r="165193" x14ac:dyDescent="0.25"/>
    <row r="165194" x14ac:dyDescent="0.25"/>
    <row r="165195" x14ac:dyDescent="0.25"/>
    <row r="165196" x14ac:dyDescent="0.25"/>
    <row r="165197" x14ac:dyDescent="0.25"/>
    <row r="165198" x14ac:dyDescent="0.25"/>
    <row r="165199" x14ac:dyDescent="0.25"/>
    <row r="165200" x14ac:dyDescent="0.25"/>
    <row r="165201" x14ac:dyDescent="0.25"/>
    <row r="165202" x14ac:dyDescent="0.25"/>
    <row r="165203" x14ac:dyDescent="0.25"/>
    <row r="165204" x14ac:dyDescent="0.25"/>
    <row r="165205" x14ac:dyDescent="0.25"/>
    <row r="165206" x14ac:dyDescent="0.25"/>
    <row r="165207" x14ac:dyDescent="0.25"/>
    <row r="165208" x14ac:dyDescent="0.25"/>
    <row r="165209" x14ac:dyDescent="0.25"/>
    <row r="165210" x14ac:dyDescent="0.25"/>
    <row r="165211" x14ac:dyDescent="0.25"/>
    <row r="165212" x14ac:dyDescent="0.25"/>
    <row r="165213" x14ac:dyDescent="0.25"/>
    <row r="165214" x14ac:dyDescent="0.25"/>
    <row r="165215" x14ac:dyDescent="0.25"/>
    <row r="165216" x14ac:dyDescent="0.25"/>
    <row r="165217" x14ac:dyDescent="0.25"/>
    <row r="165218" x14ac:dyDescent="0.25"/>
    <row r="165219" x14ac:dyDescent="0.25"/>
    <row r="165220" x14ac:dyDescent="0.25"/>
    <row r="165221" x14ac:dyDescent="0.25"/>
    <row r="165222" x14ac:dyDescent="0.25"/>
    <row r="165223" x14ac:dyDescent="0.25"/>
    <row r="165224" x14ac:dyDescent="0.25"/>
    <row r="165225" x14ac:dyDescent="0.25"/>
    <row r="165226" x14ac:dyDescent="0.25"/>
    <row r="165227" x14ac:dyDescent="0.25"/>
    <row r="165228" x14ac:dyDescent="0.25"/>
    <row r="165229" x14ac:dyDescent="0.25"/>
    <row r="165230" x14ac:dyDescent="0.25"/>
    <row r="165231" x14ac:dyDescent="0.25"/>
    <row r="165232" x14ac:dyDescent="0.25"/>
    <row r="165233" x14ac:dyDescent="0.25"/>
    <row r="165234" x14ac:dyDescent="0.25"/>
    <row r="165235" x14ac:dyDescent="0.25"/>
    <row r="165236" x14ac:dyDescent="0.25"/>
    <row r="165237" x14ac:dyDescent="0.25"/>
    <row r="165238" x14ac:dyDescent="0.25"/>
    <row r="165239" x14ac:dyDescent="0.25"/>
    <row r="165240" x14ac:dyDescent="0.25"/>
    <row r="165241" x14ac:dyDescent="0.25"/>
    <row r="165242" x14ac:dyDescent="0.25"/>
    <row r="165243" x14ac:dyDescent="0.25"/>
    <row r="165244" x14ac:dyDescent="0.25"/>
    <row r="165245" x14ac:dyDescent="0.25"/>
    <row r="165246" x14ac:dyDescent="0.25"/>
    <row r="165247" x14ac:dyDescent="0.25"/>
    <row r="165248" x14ac:dyDescent="0.25"/>
    <row r="165249" x14ac:dyDescent="0.25"/>
    <row r="165250" x14ac:dyDescent="0.25"/>
    <row r="165251" x14ac:dyDescent="0.25"/>
    <row r="165252" x14ac:dyDescent="0.25"/>
    <row r="165253" x14ac:dyDescent="0.25"/>
    <row r="165254" x14ac:dyDescent="0.25"/>
    <row r="165255" x14ac:dyDescent="0.25"/>
    <row r="165256" x14ac:dyDescent="0.25"/>
    <row r="165257" x14ac:dyDescent="0.25"/>
    <row r="165258" x14ac:dyDescent="0.25"/>
    <row r="165259" x14ac:dyDescent="0.25"/>
    <row r="165260" x14ac:dyDescent="0.25"/>
    <row r="165261" x14ac:dyDescent="0.25"/>
    <row r="165262" x14ac:dyDescent="0.25"/>
    <row r="165263" x14ac:dyDescent="0.25"/>
    <row r="165264" x14ac:dyDescent="0.25"/>
    <row r="165265" x14ac:dyDescent="0.25"/>
    <row r="165266" x14ac:dyDescent="0.25"/>
    <row r="165267" x14ac:dyDescent="0.25"/>
    <row r="165268" x14ac:dyDescent="0.25"/>
    <row r="165269" x14ac:dyDescent="0.25"/>
    <row r="165270" x14ac:dyDescent="0.25"/>
    <row r="165271" x14ac:dyDescent="0.25"/>
    <row r="165272" x14ac:dyDescent="0.25"/>
    <row r="165273" x14ac:dyDescent="0.25"/>
    <row r="165274" x14ac:dyDescent="0.25"/>
    <row r="165275" x14ac:dyDescent="0.25"/>
    <row r="165276" x14ac:dyDescent="0.25"/>
    <row r="165277" x14ac:dyDescent="0.25"/>
    <row r="165278" x14ac:dyDescent="0.25"/>
    <row r="165279" x14ac:dyDescent="0.25"/>
    <row r="165280" x14ac:dyDescent="0.25"/>
    <row r="165281" x14ac:dyDescent="0.25"/>
    <row r="165282" x14ac:dyDescent="0.25"/>
    <row r="165283" x14ac:dyDescent="0.25"/>
    <row r="165284" x14ac:dyDescent="0.25"/>
    <row r="165285" x14ac:dyDescent="0.25"/>
    <row r="165286" x14ac:dyDescent="0.25"/>
    <row r="165287" x14ac:dyDescent="0.25"/>
    <row r="165288" x14ac:dyDescent="0.25"/>
    <row r="165289" x14ac:dyDescent="0.25"/>
    <row r="165290" x14ac:dyDescent="0.25"/>
    <row r="165291" x14ac:dyDescent="0.25"/>
    <row r="165292" x14ac:dyDescent="0.25"/>
    <row r="165293" x14ac:dyDescent="0.25"/>
    <row r="165294" x14ac:dyDescent="0.25"/>
    <row r="165295" x14ac:dyDescent="0.25"/>
    <row r="165296" x14ac:dyDescent="0.25"/>
    <row r="165297" x14ac:dyDescent="0.25"/>
    <row r="165298" x14ac:dyDescent="0.25"/>
    <row r="165299" x14ac:dyDescent="0.25"/>
    <row r="165300" x14ac:dyDescent="0.25"/>
    <row r="165301" x14ac:dyDescent="0.25"/>
    <row r="165302" x14ac:dyDescent="0.25"/>
    <row r="165303" x14ac:dyDescent="0.25"/>
    <row r="165304" x14ac:dyDescent="0.25"/>
    <row r="165305" x14ac:dyDescent="0.25"/>
    <row r="165306" x14ac:dyDescent="0.25"/>
    <row r="165307" x14ac:dyDescent="0.25"/>
    <row r="165308" x14ac:dyDescent="0.25"/>
    <row r="165309" x14ac:dyDescent="0.25"/>
    <row r="165310" x14ac:dyDescent="0.25"/>
    <row r="165311" x14ac:dyDescent="0.25"/>
    <row r="165312" x14ac:dyDescent="0.25"/>
    <row r="165313" x14ac:dyDescent="0.25"/>
    <row r="165314" x14ac:dyDescent="0.25"/>
    <row r="165315" x14ac:dyDescent="0.25"/>
    <row r="165316" x14ac:dyDescent="0.25"/>
    <row r="165317" x14ac:dyDescent="0.25"/>
    <row r="165318" x14ac:dyDescent="0.25"/>
    <row r="165319" x14ac:dyDescent="0.25"/>
    <row r="165320" x14ac:dyDescent="0.25"/>
    <row r="165321" x14ac:dyDescent="0.25"/>
    <row r="165322" x14ac:dyDescent="0.25"/>
    <row r="165323" x14ac:dyDescent="0.25"/>
    <row r="165324" x14ac:dyDescent="0.25"/>
    <row r="165325" x14ac:dyDescent="0.25"/>
    <row r="165326" x14ac:dyDescent="0.25"/>
    <row r="165327" x14ac:dyDescent="0.25"/>
    <row r="165328" x14ac:dyDescent="0.25"/>
    <row r="165329" x14ac:dyDescent="0.25"/>
    <row r="165330" x14ac:dyDescent="0.25"/>
    <row r="165331" x14ac:dyDescent="0.25"/>
    <row r="165332" x14ac:dyDescent="0.25"/>
    <row r="165333" x14ac:dyDescent="0.25"/>
    <row r="165334" x14ac:dyDescent="0.25"/>
    <row r="165335" x14ac:dyDescent="0.25"/>
    <row r="165336" x14ac:dyDescent="0.25"/>
    <row r="165337" x14ac:dyDescent="0.25"/>
    <row r="165338" x14ac:dyDescent="0.25"/>
    <row r="165339" x14ac:dyDescent="0.25"/>
    <row r="165340" x14ac:dyDescent="0.25"/>
    <row r="165341" x14ac:dyDescent="0.25"/>
    <row r="165342" x14ac:dyDescent="0.25"/>
    <row r="165343" x14ac:dyDescent="0.25"/>
    <row r="165344" x14ac:dyDescent="0.25"/>
    <row r="165345" x14ac:dyDescent="0.25"/>
    <row r="165346" x14ac:dyDescent="0.25"/>
    <row r="165347" x14ac:dyDescent="0.25"/>
    <row r="165348" x14ac:dyDescent="0.25"/>
    <row r="165349" x14ac:dyDescent="0.25"/>
    <row r="165350" x14ac:dyDescent="0.25"/>
    <row r="165351" x14ac:dyDescent="0.25"/>
    <row r="165352" x14ac:dyDescent="0.25"/>
    <row r="165353" x14ac:dyDescent="0.25"/>
    <row r="165354" x14ac:dyDescent="0.25"/>
    <row r="165355" x14ac:dyDescent="0.25"/>
    <row r="165356" x14ac:dyDescent="0.25"/>
    <row r="165357" x14ac:dyDescent="0.25"/>
    <row r="165358" x14ac:dyDescent="0.25"/>
    <row r="165359" x14ac:dyDescent="0.25"/>
    <row r="165360" x14ac:dyDescent="0.25"/>
    <row r="165361" x14ac:dyDescent="0.25"/>
    <row r="165362" x14ac:dyDescent="0.25"/>
    <row r="165363" x14ac:dyDescent="0.25"/>
    <row r="165364" x14ac:dyDescent="0.25"/>
    <row r="165365" x14ac:dyDescent="0.25"/>
    <row r="165366" x14ac:dyDescent="0.25"/>
    <row r="165367" x14ac:dyDescent="0.25"/>
    <row r="165368" x14ac:dyDescent="0.25"/>
    <row r="165369" x14ac:dyDescent="0.25"/>
    <row r="165370" x14ac:dyDescent="0.25"/>
    <row r="165371" x14ac:dyDescent="0.25"/>
    <row r="165372" x14ac:dyDescent="0.25"/>
    <row r="165373" x14ac:dyDescent="0.25"/>
    <row r="165374" x14ac:dyDescent="0.25"/>
    <row r="165375" x14ac:dyDescent="0.25"/>
    <row r="165376" x14ac:dyDescent="0.25"/>
    <row r="165377" x14ac:dyDescent="0.25"/>
    <row r="165378" x14ac:dyDescent="0.25"/>
    <row r="165379" x14ac:dyDescent="0.25"/>
    <row r="165380" x14ac:dyDescent="0.25"/>
    <row r="165381" x14ac:dyDescent="0.25"/>
    <row r="165382" x14ac:dyDescent="0.25"/>
    <row r="165383" x14ac:dyDescent="0.25"/>
    <row r="165384" x14ac:dyDescent="0.25"/>
    <row r="165385" x14ac:dyDescent="0.25"/>
    <row r="165386" x14ac:dyDescent="0.25"/>
    <row r="165387" x14ac:dyDescent="0.25"/>
    <row r="165388" x14ac:dyDescent="0.25"/>
    <row r="165389" x14ac:dyDescent="0.25"/>
    <row r="165390" x14ac:dyDescent="0.25"/>
    <row r="165391" x14ac:dyDescent="0.25"/>
    <row r="165392" x14ac:dyDescent="0.25"/>
    <row r="165393" x14ac:dyDescent="0.25"/>
    <row r="165394" x14ac:dyDescent="0.25"/>
    <row r="165395" x14ac:dyDescent="0.25"/>
    <row r="165396" x14ac:dyDescent="0.25"/>
    <row r="165397" x14ac:dyDescent="0.25"/>
    <row r="165398" x14ac:dyDescent="0.25"/>
    <row r="165399" x14ac:dyDescent="0.25"/>
    <row r="165400" x14ac:dyDescent="0.25"/>
    <row r="165401" x14ac:dyDescent="0.25"/>
    <row r="165402" x14ac:dyDescent="0.25"/>
    <row r="165403" x14ac:dyDescent="0.25"/>
    <row r="165404" x14ac:dyDescent="0.25"/>
    <row r="165405" x14ac:dyDescent="0.25"/>
    <row r="165406" x14ac:dyDescent="0.25"/>
    <row r="165407" x14ac:dyDescent="0.25"/>
    <row r="165408" x14ac:dyDescent="0.25"/>
    <row r="165409" x14ac:dyDescent="0.25"/>
    <row r="165410" x14ac:dyDescent="0.25"/>
    <row r="165411" x14ac:dyDescent="0.25"/>
    <row r="165412" x14ac:dyDescent="0.25"/>
    <row r="165413" x14ac:dyDescent="0.25"/>
    <row r="165414" x14ac:dyDescent="0.25"/>
    <row r="165415" x14ac:dyDescent="0.25"/>
    <row r="165416" x14ac:dyDescent="0.25"/>
    <row r="165417" x14ac:dyDescent="0.25"/>
    <row r="165418" x14ac:dyDescent="0.25"/>
    <row r="165419" x14ac:dyDescent="0.25"/>
    <row r="165420" x14ac:dyDescent="0.25"/>
    <row r="165421" x14ac:dyDescent="0.25"/>
    <row r="165422" x14ac:dyDescent="0.25"/>
    <row r="165423" x14ac:dyDescent="0.25"/>
    <row r="165424" x14ac:dyDescent="0.25"/>
    <row r="165425" x14ac:dyDescent="0.25"/>
    <row r="165426" x14ac:dyDescent="0.25"/>
    <row r="165427" x14ac:dyDescent="0.25"/>
    <row r="165428" x14ac:dyDescent="0.25"/>
    <row r="165429" x14ac:dyDescent="0.25"/>
    <row r="165430" x14ac:dyDescent="0.25"/>
    <row r="165431" x14ac:dyDescent="0.25"/>
    <row r="165432" x14ac:dyDescent="0.25"/>
    <row r="165433" x14ac:dyDescent="0.25"/>
    <row r="165434" x14ac:dyDescent="0.25"/>
    <row r="165435" x14ac:dyDescent="0.25"/>
    <row r="165436" x14ac:dyDescent="0.25"/>
    <row r="165437" x14ac:dyDescent="0.25"/>
    <row r="165438" x14ac:dyDescent="0.25"/>
    <row r="165439" x14ac:dyDescent="0.25"/>
    <row r="165440" x14ac:dyDescent="0.25"/>
    <row r="165441" x14ac:dyDescent="0.25"/>
    <row r="165442" x14ac:dyDescent="0.25"/>
    <row r="165443" x14ac:dyDescent="0.25"/>
    <row r="165444" x14ac:dyDescent="0.25"/>
    <row r="165445" x14ac:dyDescent="0.25"/>
    <row r="165446" x14ac:dyDescent="0.25"/>
    <row r="165447" x14ac:dyDescent="0.25"/>
    <row r="165448" x14ac:dyDescent="0.25"/>
    <row r="165449" x14ac:dyDescent="0.25"/>
    <row r="165450" x14ac:dyDescent="0.25"/>
    <row r="165451" x14ac:dyDescent="0.25"/>
    <row r="165452" x14ac:dyDescent="0.25"/>
    <row r="165453" x14ac:dyDescent="0.25"/>
    <row r="165454" x14ac:dyDescent="0.25"/>
    <row r="165455" x14ac:dyDescent="0.25"/>
    <row r="165456" x14ac:dyDescent="0.25"/>
    <row r="165457" x14ac:dyDescent="0.25"/>
    <row r="165458" x14ac:dyDescent="0.25"/>
    <row r="165459" x14ac:dyDescent="0.25"/>
    <row r="165460" x14ac:dyDescent="0.25"/>
    <row r="165461" x14ac:dyDescent="0.25"/>
    <row r="165462" x14ac:dyDescent="0.25"/>
    <row r="165463" x14ac:dyDescent="0.25"/>
    <row r="165464" x14ac:dyDescent="0.25"/>
    <row r="165465" x14ac:dyDescent="0.25"/>
    <row r="165466" x14ac:dyDescent="0.25"/>
    <row r="165467" x14ac:dyDescent="0.25"/>
    <row r="165468" x14ac:dyDescent="0.25"/>
    <row r="165469" x14ac:dyDescent="0.25"/>
    <row r="165470" x14ac:dyDescent="0.25"/>
    <row r="165471" x14ac:dyDescent="0.25"/>
    <row r="165472" x14ac:dyDescent="0.25"/>
    <row r="165473" x14ac:dyDescent="0.25"/>
    <row r="165474" x14ac:dyDescent="0.25"/>
    <row r="165475" x14ac:dyDescent="0.25"/>
    <row r="165476" x14ac:dyDescent="0.25"/>
    <row r="165477" x14ac:dyDescent="0.25"/>
    <row r="165478" x14ac:dyDescent="0.25"/>
    <row r="165479" x14ac:dyDescent="0.25"/>
    <row r="165480" x14ac:dyDescent="0.25"/>
    <row r="165481" x14ac:dyDescent="0.25"/>
    <row r="165482" x14ac:dyDescent="0.25"/>
    <row r="165483" x14ac:dyDescent="0.25"/>
    <row r="165484" x14ac:dyDescent="0.25"/>
    <row r="165485" x14ac:dyDescent="0.25"/>
    <row r="165486" x14ac:dyDescent="0.25"/>
    <row r="165487" x14ac:dyDescent="0.25"/>
    <row r="165488" x14ac:dyDescent="0.25"/>
    <row r="165489" x14ac:dyDescent="0.25"/>
    <row r="165490" x14ac:dyDescent="0.25"/>
    <row r="165491" x14ac:dyDescent="0.25"/>
    <row r="165492" x14ac:dyDescent="0.25"/>
    <row r="165493" x14ac:dyDescent="0.25"/>
    <row r="165494" x14ac:dyDescent="0.25"/>
    <row r="165495" x14ac:dyDescent="0.25"/>
    <row r="165496" x14ac:dyDescent="0.25"/>
    <row r="165497" x14ac:dyDescent="0.25"/>
    <row r="165498" x14ac:dyDescent="0.25"/>
    <row r="165499" x14ac:dyDescent="0.25"/>
    <row r="165500" x14ac:dyDescent="0.25"/>
    <row r="165501" x14ac:dyDescent="0.25"/>
    <row r="165502" x14ac:dyDescent="0.25"/>
    <row r="165503" x14ac:dyDescent="0.25"/>
    <row r="165504" x14ac:dyDescent="0.25"/>
    <row r="165505" x14ac:dyDescent="0.25"/>
    <row r="165506" x14ac:dyDescent="0.25"/>
    <row r="165507" x14ac:dyDescent="0.25"/>
    <row r="165508" x14ac:dyDescent="0.25"/>
    <row r="165509" x14ac:dyDescent="0.25"/>
    <row r="165510" x14ac:dyDescent="0.25"/>
    <row r="165511" x14ac:dyDescent="0.25"/>
    <row r="165512" x14ac:dyDescent="0.25"/>
    <row r="165513" x14ac:dyDescent="0.25"/>
    <row r="165514" x14ac:dyDescent="0.25"/>
    <row r="165515" x14ac:dyDescent="0.25"/>
    <row r="165516" x14ac:dyDescent="0.25"/>
    <row r="165517" x14ac:dyDescent="0.25"/>
    <row r="165518" x14ac:dyDescent="0.25"/>
    <row r="165519" x14ac:dyDescent="0.25"/>
    <row r="165520" x14ac:dyDescent="0.25"/>
    <row r="165521" x14ac:dyDescent="0.25"/>
    <row r="165522" x14ac:dyDescent="0.25"/>
    <row r="165523" x14ac:dyDescent="0.25"/>
    <row r="165524" x14ac:dyDescent="0.25"/>
    <row r="165525" x14ac:dyDescent="0.25"/>
    <row r="165526" x14ac:dyDescent="0.25"/>
    <row r="165527" x14ac:dyDescent="0.25"/>
    <row r="165528" x14ac:dyDescent="0.25"/>
    <row r="165529" x14ac:dyDescent="0.25"/>
    <row r="165530" x14ac:dyDescent="0.25"/>
    <row r="165531" x14ac:dyDescent="0.25"/>
    <row r="165532" x14ac:dyDescent="0.25"/>
    <row r="165533" x14ac:dyDescent="0.25"/>
    <row r="165534" x14ac:dyDescent="0.25"/>
    <row r="165535" x14ac:dyDescent="0.25"/>
    <row r="165536" x14ac:dyDescent="0.25"/>
    <row r="165537" x14ac:dyDescent="0.25"/>
    <row r="165538" x14ac:dyDescent="0.25"/>
    <row r="165539" x14ac:dyDescent="0.25"/>
    <row r="165540" x14ac:dyDescent="0.25"/>
    <row r="165541" x14ac:dyDescent="0.25"/>
    <row r="165542" x14ac:dyDescent="0.25"/>
    <row r="165543" x14ac:dyDescent="0.25"/>
    <row r="165544" x14ac:dyDescent="0.25"/>
    <row r="165545" x14ac:dyDescent="0.25"/>
    <row r="165546" x14ac:dyDescent="0.25"/>
    <row r="165547" x14ac:dyDescent="0.25"/>
    <row r="165548" x14ac:dyDescent="0.25"/>
    <row r="165549" x14ac:dyDescent="0.25"/>
    <row r="165550" x14ac:dyDescent="0.25"/>
    <row r="165551" x14ac:dyDescent="0.25"/>
    <row r="165552" x14ac:dyDescent="0.25"/>
    <row r="165553" x14ac:dyDescent="0.25"/>
    <row r="165554" x14ac:dyDescent="0.25"/>
    <row r="165555" x14ac:dyDescent="0.25"/>
    <row r="165556" x14ac:dyDescent="0.25"/>
    <row r="165557" x14ac:dyDescent="0.25"/>
    <row r="165558" x14ac:dyDescent="0.25"/>
    <row r="165559" x14ac:dyDescent="0.25"/>
    <row r="165560" x14ac:dyDescent="0.25"/>
    <row r="165561" x14ac:dyDescent="0.25"/>
    <row r="165562" x14ac:dyDescent="0.25"/>
    <row r="165563" x14ac:dyDescent="0.25"/>
    <row r="165564" x14ac:dyDescent="0.25"/>
    <row r="165565" x14ac:dyDescent="0.25"/>
    <row r="165566" x14ac:dyDescent="0.25"/>
    <row r="165567" x14ac:dyDescent="0.25"/>
    <row r="165568" x14ac:dyDescent="0.25"/>
    <row r="165569" x14ac:dyDescent="0.25"/>
    <row r="165570" x14ac:dyDescent="0.25"/>
    <row r="165571" x14ac:dyDescent="0.25"/>
    <row r="165572" x14ac:dyDescent="0.25"/>
    <row r="165573" x14ac:dyDescent="0.25"/>
    <row r="165574" x14ac:dyDescent="0.25"/>
    <row r="165575" x14ac:dyDescent="0.25"/>
    <row r="165576" x14ac:dyDescent="0.25"/>
    <row r="165577" x14ac:dyDescent="0.25"/>
    <row r="165578" x14ac:dyDescent="0.25"/>
    <row r="165579" x14ac:dyDescent="0.25"/>
    <row r="165580" x14ac:dyDescent="0.25"/>
    <row r="165581" x14ac:dyDescent="0.25"/>
    <row r="165582" x14ac:dyDescent="0.25"/>
    <row r="165583" x14ac:dyDescent="0.25"/>
    <row r="165584" x14ac:dyDescent="0.25"/>
    <row r="165585" x14ac:dyDescent="0.25"/>
    <row r="165586" x14ac:dyDescent="0.25"/>
    <row r="165587" x14ac:dyDescent="0.25"/>
    <row r="165588" x14ac:dyDescent="0.25"/>
    <row r="165589" x14ac:dyDescent="0.25"/>
    <row r="165590" x14ac:dyDescent="0.25"/>
    <row r="165591" x14ac:dyDescent="0.25"/>
    <row r="165592" x14ac:dyDescent="0.25"/>
    <row r="165593" x14ac:dyDescent="0.25"/>
    <row r="165594" x14ac:dyDescent="0.25"/>
    <row r="165595" x14ac:dyDescent="0.25"/>
    <row r="165596" x14ac:dyDescent="0.25"/>
    <row r="165597" x14ac:dyDescent="0.25"/>
    <row r="165598" x14ac:dyDescent="0.25"/>
    <row r="165599" x14ac:dyDescent="0.25"/>
    <row r="165600" x14ac:dyDescent="0.25"/>
    <row r="165601" x14ac:dyDescent="0.25"/>
    <row r="165602" x14ac:dyDescent="0.25"/>
    <row r="165603" x14ac:dyDescent="0.25"/>
    <row r="165604" x14ac:dyDescent="0.25"/>
    <row r="165605" x14ac:dyDescent="0.25"/>
    <row r="165606" x14ac:dyDescent="0.25"/>
    <row r="165607" x14ac:dyDescent="0.25"/>
    <row r="165608" x14ac:dyDescent="0.25"/>
    <row r="165609" x14ac:dyDescent="0.25"/>
    <row r="165610" x14ac:dyDescent="0.25"/>
    <row r="165611" x14ac:dyDescent="0.25"/>
    <row r="165612" x14ac:dyDescent="0.25"/>
    <row r="165613" x14ac:dyDescent="0.25"/>
    <row r="165614" x14ac:dyDescent="0.25"/>
    <row r="165615" x14ac:dyDescent="0.25"/>
    <row r="165616" x14ac:dyDescent="0.25"/>
    <row r="165617" x14ac:dyDescent="0.25"/>
    <row r="165618" x14ac:dyDescent="0.25"/>
    <row r="165619" x14ac:dyDescent="0.25"/>
    <row r="165620" x14ac:dyDescent="0.25"/>
    <row r="165621" x14ac:dyDescent="0.25"/>
    <row r="165622" x14ac:dyDescent="0.25"/>
    <row r="165623" x14ac:dyDescent="0.25"/>
    <row r="165624" x14ac:dyDescent="0.25"/>
    <row r="165625" x14ac:dyDescent="0.25"/>
    <row r="165626" x14ac:dyDescent="0.25"/>
    <row r="165627" x14ac:dyDescent="0.25"/>
    <row r="165628" x14ac:dyDescent="0.25"/>
    <row r="165629" x14ac:dyDescent="0.25"/>
    <row r="165630" x14ac:dyDescent="0.25"/>
    <row r="165631" x14ac:dyDescent="0.25"/>
    <row r="165632" x14ac:dyDescent="0.25"/>
    <row r="165633" x14ac:dyDescent="0.25"/>
    <row r="165634" x14ac:dyDescent="0.25"/>
    <row r="165635" x14ac:dyDescent="0.25"/>
    <row r="165636" x14ac:dyDescent="0.25"/>
    <row r="165637" x14ac:dyDescent="0.25"/>
    <row r="165638" x14ac:dyDescent="0.25"/>
    <row r="165639" x14ac:dyDescent="0.25"/>
    <row r="165640" x14ac:dyDescent="0.25"/>
    <row r="165641" x14ac:dyDescent="0.25"/>
    <row r="165642" x14ac:dyDescent="0.25"/>
    <row r="165643" x14ac:dyDescent="0.25"/>
    <row r="165644" x14ac:dyDescent="0.25"/>
    <row r="165645" x14ac:dyDescent="0.25"/>
    <row r="165646" x14ac:dyDescent="0.25"/>
    <row r="165647" x14ac:dyDescent="0.25"/>
    <row r="165648" x14ac:dyDescent="0.25"/>
    <row r="165649" x14ac:dyDescent="0.25"/>
    <row r="165650" x14ac:dyDescent="0.25"/>
    <row r="165651" x14ac:dyDescent="0.25"/>
    <row r="165652" x14ac:dyDescent="0.25"/>
    <row r="165653" x14ac:dyDescent="0.25"/>
    <row r="165654" x14ac:dyDescent="0.25"/>
    <row r="165655" x14ac:dyDescent="0.25"/>
    <row r="165656" x14ac:dyDescent="0.25"/>
    <row r="165657" x14ac:dyDescent="0.25"/>
    <row r="165658" x14ac:dyDescent="0.25"/>
    <row r="165659" x14ac:dyDescent="0.25"/>
    <row r="165660" x14ac:dyDescent="0.25"/>
    <row r="165661" x14ac:dyDescent="0.25"/>
    <row r="165662" x14ac:dyDescent="0.25"/>
    <row r="165663" x14ac:dyDescent="0.25"/>
    <row r="165664" x14ac:dyDescent="0.25"/>
    <row r="165665" x14ac:dyDescent="0.25"/>
    <row r="165666" x14ac:dyDescent="0.25"/>
    <row r="165667" x14ac:dyDescent="0.25"/>
    <row r="165668" x14ac:dyDescent="0.25"/>
    <row r="165669" x14ac:dyDescent="0.25"/>
    <row r="165670" x14ac:dyDescent="0.25"/>
    <row r="165671" x14ac:dyDescent="0.25"/>
    <row r="165672" x14ac:dyDescent="0.25"/>
    <row r="165673" x14ac:dyDescent="0.25"/>
    <row r="165674" x14ac:dyDescent="0.25"/>
    <row r="165675" x14ac:dyDescent="0.25"/>
    <row r="165676" x14ac:dyDescent="0.25"/>
    <row r="165677" x14ac:dyDescent="0.25"/>
    <row r="165678" x14ac:dyDescent="0.25"/>
    <row r="165679" x14ac:dyDescent="0.25"/>
    <row r="165680" x14ac:dyDescent="0.25"/>
    <row r="165681" x14ac:dyDescent="0.25"/>
    <row r="165682" x14ac:dyDescent="0.25"/>
    <row r="165683" x14ac:dyDescent="0.25"/>
    <row r="165684" x14ac:dyDescent="0.25"/>
    <row r="165685" x14ac:dyDescent="0.25"/>
    <row r="165686" x14ac:dyDescent="0.25"/>
    <row r="165687" x14ac:dyDescent="0.25"/>
    <row r="165688" x14ac:dyDescent="0.25"/>
    <row r="165689" x14ac:dyDescent="0.25"/>
    <row r="165690" x14ac:dyDescent="0.25"/>
    <row r="165691" x14ac:dyDescent="0.25"/>
    <row r="165692" x14ac:dyDescent="0.25"/>
    <row r="165693" x14ac:dyDescent="0.25"/>
    <row r="165694" x14ac:dyDescent="0.25"/>
    <row r="165695" x14ac:dyDescent="0.25"/>
    <row r="165696" x14ac:dyDescent="0.25"/>
    <row r="165697" x14ac:dyDescent="0.25"/>
    <row r="165698" x14ac:dyDescent="0.25"/>
    <row r="165699" x14ac:dyDescent="0.25"/>
    <row r="165700" x14ac:dyDescent="0.25"/>
    <row r="165701" x14ac:dyDescent="0.25"/>
    <row r="165702" x14ac:dyDescent="0.25"/>
    <row r="165703" x14ac:dyDescent="0.25"/>
    <row r="165704" x14ac:dyDescent="0.25"/>
    <row r="165705" x14ac:dyDescent="0.25"/>
    <row r="165706" x14ac:dyDescent="0.25"/>
    <row r="165707" x14ac:dyDescent="0.25"/>
    <row r="165708" x14ac:dyDescent="0.25"/>
    <row r="165709" x14ac:dyDescent="0.25"/>
    <row r="165710" x14ac:dyDescent="0.25"/>
    <row r="165711" x14ac:dyDescent="0.25"/>
    <row r="165712" x14ac:dyDescent="0.25"/>
    <row r="165713" x14ac:dyDescent="0.25"/>
    <row r="165714" x14ac:dyDescent="0.25"/>
    <row r="165715" x14ac:dyDescent="0.25"/>
    <row r="165716" x14ac:dyDescent="0.25"/>
    <row r="165717" x14ac:dyDescent="0.25"/>
    <row r="165718" x14ac:dyDescent="0.25"/>
    <row r="165719" x14ac:dyDescent="0.25"/>
    <row r="165720" x14ac:dyDescent="0.25"/>
    <row r="165721" x14ac:dyDescent="0.25"/>
    <row r="165722" x14ac:dyDescent="0.25"/>
    <row r="165723" x14ac:dyDescent="0.25"/>
    <row r="165724" x14ac:dyDescent="0.25"/>
    <row r="165725" x14ac:dyDescent="0.25"/>
    <row r="165726" x14ac:dyDescent="0.25"/>
    <row r="165727" x14ac:dyDescent="0.25"/>
    <row r="165728" x14ac:dyDescent="0.25"/>
    <row r="165729" x14ac:dyDescent="0.25"/>
    <row r="165730" x14ac:dyDescent="0.25"/>
    <row r="165731" x14ac:dyDescent="0.25"/>
    <row r="165732" x14ac:dyDescent="0.25"/>
    <row r="165733" x14ac:dyDescent="0.25"/>
    <row r="165734" x14ac:dyDescent="0.25"/>
    <row r="165735" x14ac:dyDescent="0.25"/>
    <row r="165736" x14ac:dyDescent="0.25"/>
    <row r="165737" x14ac:dyDescent="0.25"/>
    <row r="165738" x14ac:dyDescent="0.25"/>
    <row r="165739" x14ac:dyDescent="0.25"/>
    <row r="165740" x14ac:dyDescent="0.25"/>
    <row r="165741" x14ac:dyDescent="0.25"/>
    <row r="165742" x14ac:dyDescent="0.25"/>
    <row r="165743" x14ac:dyDescent="0.25"/>
    <row r="165744" x14ac:dyDescent="0.25"/>
    <row r="165745" x14ac:dyDescent="0.25"/>
    <row r="165746" x14ac:dyDescent="0.25"/>
    <row r="165747" x14ac:dyDescent="0.25"/>
    <row r="165748" x14ac:dyDescent="0.25"/>
    <row r="165749" x14ac:dyDescent="0.25"/>
    <row r="165750" x14ac:dyDescent="0.25"/>
    <row r="165751" x14ac:dyDescent="0.25"/>
    <row r="165752" x14ac:dyDescent="0.25"/>
    <row r="165753" x14ac:dyDescent="0.25"/>
    <row r="165754" x14ac:dyDescent="0.25"/>
    <row r="165755" x14ac:dyDescent="0.25"/>
    <row r="165756" x14ac:dyDescent="0.25"/>
    <row r="165757" x14ac:dyDescent="0.25"/>
    <row r="165758" x14ac:dyDescent="0.25"/>
    <row r="165759" x14ac:dyDescent="0.25"/>
    <row r="165760" x14ac:dyDescent="0.25"/>
    <row r="165761" x14ac:dyDescent="0.25"/>
    <row r="165762" x14ac:dyDescent="0.25"/>
    <row r="165763" x14ac:dyDescent="0.25"/>
    <row r="165764" x14ac:dyDescent="0.25"/>
    <row r="165765" x14ac:dyDescent="0.25"/>
    <row r="165766" x14ac:dyDescent="0.25"/>
    <row r="165767" x14ac:dyDescent="0.25"/>
    <row r="165768" x14ac:dyDescent="0.25"/>
    <row r="165769" x14ac:dyDescent="0.25"/>
    <row r="165770" x14ac:dyDescent="0.25"/>
    <row r="165771" x14ac:dyDescent="0.25"/>
    <row r="165772" x14ac:dyDescent="0.25"/>
    <row r="165773" x14ac:dyDescent="0.25"/>
    <row r="165774" x14ac:dyDescent="0.25"/>
    <row r="165775" x14ac:dyDescent="0.25"/>
    <row r="165776" x14ac:dyDescent="0.25"/>
    <row r="165777" x14ac:dyDescent="0.25"/>
    <row r="165778" x14ac:dyDescent="0.25"/>
    <row r="165779" x14ac:dyDescent="0.25"/>
    <row r="165780" x14ac:dyDescent="0.25"/>
    <row r="165781" x14ac:dyDescent="0.25"/>
    <row r="165782" x14ac:dyDescent="0.25"/>
    <row r="165783" x14ac:dyDescent="0.25"/>
    <row r="165784" x14ac:dyDescent="0.25"/>
    <row r="165785" x14ac:dyDescent="0.25"/>
    <row r="165786" x14ac:dyDescent="0.25"/>
    <row r="165787" x14ac:dyDescent="0.25"/>
    <row r="165788" x14ac:dyDescent="0.25"/>
    <row r="165789" x14ac:dyDescent="0.25"/>
    <row r="165790" x14ac:dyDescent="0.25"/>
    <row r="165791" x14ac:dyDescent="0.25"/>
    <row r="165792" x14ac:dyDescent="0.25"/>
    <row r="165793" x14ac:dyDescent="0.25"/>
    <row r="165794" x14ac:dyDescent="0.25"/>
    <row r="165795" x14ac:dyDescent="0.25"/>
    <row r="165796" x14ac:dyDescent="0.25"/>
    <row r="165797" x14ac:dyDescent="0.25"/>
    <row r="165798" x14ac:dyDescent="0.25"/>
    <row r="165799" x14ac:dyDescent="0.25"/>
    <row r="165800" x14ac:dyDescent="0.25"/>
    <row r="165801" x14ac:dyDescent="0.25"/>
    <row r="165802" x14ac:dyDescent="0.25"/>
    <row r="165803" x14ac:dyDescent="0.25"/>
    <row r="165804" x14ac:dyDescent="0.25"/>
    <row r="165805" x14ac:dyDescent="0.25"/>
    <row r="165806" x14ac:dyDescent="0.25"/>
    <row r="165807" x14ac:dyDescent="0.25"/>
    <row r="165808" x14ac:dyDescent="0.25"/>
    <row r="165809" x14ac:dyDescent="0.25"/>
    <row r="165810" x14ac:dyDescent="0.25"/>
    <row r="165811" x14ac:dyDescent="0.25"/>
    <row r="165812" x14ac:dyDescent="0.25"/>
    <row r="165813" x14ac:dyDescent="0.25"/>
    <row r="165814" x14ac:dyDescent="0.25"/>
    <row r="165815" x14ac:dyDescent="0.25"/>
    <row r="165816" x14ac:dyDescent="0.25"/>
    <row r="165817" x14ac:dyDescent="0.25"/>
    <row r="165818" x14ac:dyDescent="0.25"/>
    <row r="165819" x14ac:dyDescent="0.25"/>
    <row r="165820" x14ac:dyDescent="0.25"/>
    <row r="165821" x14ac:dyDescent="0.25"/>
    <row r="165822" x14ac:dyDescent="0.25"/>
    <row r="165823" x14ac:dyDescent="0.25"/>
    <row r="165824" x14ac:dyDescent="0.25"/>
    <row r="165825" x14ac:dyDescent="0.25"/>
    <row r="165826" x14ac:dyDescent="0.25"/>
    <row r="165827" x14ac:dyDescent="0.25"/>
    <row r="165828" x14ac:dyDescent="0.25"/>
    <row r="165829" x14ac:dyDescent="0.25"/>
    <row r="165830" x14ac:dyDescent="0.25"/>
    <row r="165831" x14ac:dyDescent="0.25"/>
    <row r="165832" x14ac:dyDescent="0.25"/>
    <row r="165833" x14ac:dyDescent="0.25"/>
    <row r="165834" x14ac:dyDescent="0.25"/>
    <row r="165835" x14ac:dyDescent="0.25"/>
    <row r="165836" x14ac:dyDescent="0.25"/>
    <row r="165837" x14ac:dyDescent="0.25"/>
    <row r="165838" x14ac:dyDescent="0.25"/>
    <row r="165839" x14ac:dyDescent="0.25"/>
    <row r="165840" x14ac:dyDescent="0.25"/>
    <row r="165841" x14ac:dyDescent="0.25"/>
    <row r="165842" x14ac:dyDescent="0.25"/>
    <row r="165843" x14ac:dyDescent="0.25"/>
    <row r="165844" x14ac:dyDescent="0.25"/>
    <row r="165845" x14ac:dyDescent="0.25"/>
    <row r="165846" x14ac:dyDescent="0.25"/>
    <row r="165847" x14ac:dyDescent="0.25"/>
    <row r="165848" x14ac:dyDescent="0.25"/>
    <row r="165849" x14ac:dyDescent="0.25"/>
    <row r="165850" x14ac:dyDescent="0.25"/>
    <row r="165851" x14ac:dyDescent="0.25"/>
    <row r="165852" x14ac:dyDescent="0.25"/>
    <row r="165853" x14ac:dyDescent="0.25"/>
    <row r="165854" x14ac:dyDescent="0.25"/>
    <row r="165855" x14ac:dyDescent="0.25"/>
    <row r="165856" x14ac:dyDescent="0.25"/>
    <row r="165857" x14ac:dyDescent="0.25"/>
    <row r="165858" x14ac:dyDescent="0.25"/>
    <row r="165859" x14ac:dyDescent="0.25"/>
    <row r="165860" x14ac:dyDescent="0.25"/>
    <row r="165861" x14ac:dyDescent="0.25"/>
    <row r="165862" x14ac:dyDescent="0.25"/>
    <row r="165863" x14ac:dyDescent="0.25"/>
    <row r="165864" x14ac:dyDescent="0.25"/>
    <row r="165865" x14ac:dyDescent="0.25"/>
    <row r="165866" x14ac:dyDescent="0.25"/>
    <row r="165867" x14ac:dyDescent="0.25"/>
    <row r="165868" x14ac:dyDescent="0.25"/>
    <row r="165869" x14ac:dyDescent="0.25"/>
    <row r="165870" x14ac:dyDescent="0.25"/>
    <row r="165871" x14ac:dyDescent="0.25"/>
    <row r="165872" x14ac:dyDescent="0.25"/>
    <row r="165873" x14ac:dyDescent="0.25"/>
    <row r="165874" x14ac:dyDescent="0.25"/>
    <row r="165875" x14ac:dyDescent="0.25"/>
    <row r="165876" x14ac:dyDescent="0.25"/>
    <row r="165877" x14ac:dyDescent="0.25"/>
    <row r="165878" x14ac:dyDescent="0.25"/>
    <row r="165879" x14ac:dyDescent="0.25"/>
    <row r="165880" x14ac:dyDescent="0.25"/>
    <row r="165881" x14ac:dyDescent="0.25"/>
    <row r="165882" x14ac:dyDescent="0.25"/>
    <row r="165883" x14ac:dyDescent="0.25"/>
    <row r="165884" x14ac:dyDescent="0.25"/>
    <row r="165885" x14ac:dyDescent="0.25"/>
    <row r="165886" x14ac:dyDescent="0.25"/>
    <row r="165887" x14ac:dyDescent="0.25"/>
    <row r="165888" x14ac:dyDescent="0.25"/>
    <row r="165889" x14ac:dyDescent="0.25"/>
    <row r="165890" x14ac:dyDescent="0.25"/>
    <row r="165891" x14ac:dyDescent="0.25"/>
    <row r="165892" x14ac:dyDescent="0.25"/>
    <row r="165893" x14ac:dyDescent="0.25"/>
    <row r="165894" x14ac:dyDescent="0.25"/>
    <row r="165895" x14ac:dyDescent="0.25"/>
    <row r="165896" x14ac:dyDescent="0.25"/>
    <row r="165897" x14ac:dyDescent="0.25"/>
    <row r="165898" x14ac:dyDescent="0.25"/>
    <row r="165899" x14ac:dyDescent="0.25"/>
    <row r="165900" x14ac:dyDescent="0.25"/>
    <row r="165901" x14ac:dyDescent="0.25"/>
    <row r="165902" x14ac:dyDescent="0.25"/>
    <row r="165903" x14ac:dyDescent="0.25"/>
    <row r="165904" x14ac:dyDescent="0.25"/>
    <row r="165905" x14ac:dyDescent="0.25"/>
    <row r="165906" x14ac:dyDescent="0.25"/>
    <row r="165907" x14ac:dyDescent="0.25"/>
    <row r="165908" x14ac:dyDescent="0.25"/>
    <row r="165909" x14ac:dyDescent="0.25"/>
    <row r="165910" x14ac:dyDescent="0.25"/>
    <row r="165911" x14ac:dyDescent="0.25"/>
    <row r="165912" x14ac:dyDescent="0.25"/>
    <row r="165913" x14ac:dyDescent="0.25"/>
    <row r="165914" x14ac:dyDescent="0.25"/>
    <row r="165915" x14ac:dyDescent="0.25"/>
    <row r="165916" x14ac:dyDescent="0.25"/>
    <row r="165917" x14ac:dyDescent="0.25"/>
    <row r="165918" x14ac:dyDescent="0.25"/>
    <row r="165919" x14ac:dyDescent="0.25"/>
    <row r="165920" x14ac:dyDescent="0.25"/>
    <row r="165921" x14ac:dyDescent="0.25"/>
    <row r="165922" x14ac:dyDescent="0.25"/>
    <row r="165923" x14ac:dyDescent="0.25"/>
    <row r="165924" x14ac:dyDescent="0.25"/>
    <row r="165925" x14ac:dyDescent="0.25"/>
    <row r="165926" x14ac:dyDescent="0.25"/>
    <row r="165927" x14ac:dyDescent="0.25"/>
    <row r="165928" x14ac:dyDescent="0.25"/>
    <row r="165929" x14ac:dyDescent="0.25"/>
    <row r="165930" x14ac:dyDescent="0.25"/>
    <row r="165931" x14ac:dyDescent="0.25"/>
    <row r="165932" x14ac:dyDescent="0.25"/>
    <row r="165933" x14ac:dyDescent="0.25"/>
    <row r="165934" x14ac:dyDescent="0.25"/>
    <row r="165935" x14ac:dyDescent="0.25"/>
    <row r="165936" x14ac:dyDescent="0.25"/>
    <row r="165937" x14ac:dyDescent="0.25"/>
    <row r="165938" x14ac:dyDescent="0.25"/>
    <row r="165939" x14ac:dyDescent="0.25"/>
    <row r="165940" x14ac:dyDescent="0.25"/>
    <row r="165941" x14ac:dyDescent="0.25"/>
    <row r="165942" x14ac:dyDescent="0.25"/>
    <row r="165943" x14ac:dyDescent="0.25"/>
    <row r="165944" x14ac:dyDescent="0.25"/>
    <row r="165945" x14ac:dyDescent="0.25"/>
    <row r="165946" x14ac:dyDescent="0.25"/>
    <row r="165947" x14ac:dyDescent="0.25"/>
    <row r="165948" x14ac:dyDescent="0.25"/>
    <row r="165949" x14ac:dyDescent="0.25"/>
    <row r="165950" x14ac:dyDescent="0.25"/>
    <row r="165951" x14ac:dyDescent="0.25"/>
    <row r="165952" x14ac:dyDescent="0.25"/>
    <row r="165953" x14ac:dyDescent="0.25"/>
    <row r="165954" x14ac:dyDescent="0.25"/>
    <row r="165955" x14ac:dyDescent="0.25"/>
    <row r="165956" x14ac:dyDescent="0.25"/>
    <row r="165957" x14ac:dyDescent="0.25"/>
    <row r="165958" x14ac:dyDescent="0.25"/>
    <row r="165959" x14ac:dyDescent="0.25"/>
    <row r="165960" x14ac:dyDescent="0.25"/>
    <row r="165961" x14ac:dyDescent="0.25"/>
    <row r="165962" x14ac:dyDescent="0.25"/>
    <row r="165963" x14ac:dyDescent="0.25"/>
    <row r="165964" x14ac:dyDescent="0.25"/>
    <row r="165965" x14ac:dyDescent="0.25"/>
    <row r="165966" x14ac:dyDescent="0.25"/>
    <row r="165967" x14ac:dyDescent="0.25"/>
    <row r="165968" x14ac:dyDescent="0.25"/>
    <row r="165969" x14ac:dyDescent="0.25"/>
    <row r="165970" x14ac:dyDescent="0.25"/>
    <row r="165971" x14ac:dyDescent="0.25"/>
    <row r="165972" x14ac:dyDescent="0.25"/>
    <row r="165973" x14ac:dyDescent="0.25"/>
    <row r="165974" x14ac:dyDescent="0.25"/>
    <row r="165975" x14ac:dyDescent="0.25"/>
    <row r="165976" x14ac:dyDescent="0.25"/>
    <row r="165977" x14ac:dyDescent="0.25"/>
    <row r="165978" x14ac:dyDescent="0.25"/>
    <row r="165979" x14ac:dyDescent="0.25"/>
    <row r="165980" x14ac:dyDescent="0.25"/>
    <row r="165981" x14ac:dyDescent="0.25"/>
    <row r="165982" x14ac:dyDescent="0.25"/>
    <row r="165983" x14ac:dyDescent="0.25"/>
    <row r="165984" x14ac:dyDescent="0.25"/>
    <row r="165985" x14ac:dyDescent="0.25"/>
    <row r="165986" x14ac:dyDescent="0.25"/>
    <row r="165987" x14ac:dyDescent="0.25"/>
    <row r="165988" x14ac:dyDescent="0.25"/>
    <row r="165989" x14ac:dyDescent="0.25"/>
    <row r="165990" x14ac:dyDescent="0.25"/>
    <row r="165991" x14ac:dyDescent="0.25"/>
    <row r="165992" x14ac:dyDescent="0.25"/>
    <row r="165993" x14ac:dyDescent="0.25"/>
    <row r="165994" x14ac:dyDescent="0.25"/>
    <row r="165995" x14ac:dyDescent="0.25"/>
    <row r="165996" x14ac:dyDescent="0.25"/>
    <row r="165997" x14ac:dyDescent="0.25"/>
    <row r="165998" x14ac:dyDescent="0.25"/>
    <row r="165999" x14ac:dyDescent="0.25"/>
    <row r="166000" x14ac:dyDescent="0.25"/>
    <row r="166001" x14ac:dyDescent="0.25"/>
    <row r="166002" x14ac:dyDescent="0.25"/>
    <row r="166003" x14ac:dyDescent="0.25"/>
    <row r="166004" x14ac:dyDescent="0.25"/>
    <row r="166005" x14ac:dyDescent="0.25"/>
    <row r="166006" x14ac:dyDescent="0.25"/>
    <row r="166007" x14ac:dyDescent="0.25"/>
    <row r="166008" x14ac:dyDescent="0.25"/>
    <row r="166009" x14ac:dyDescent="0.25"/>
    <row r="166010" x14ac:dyDescent="0.25"/>
    <row r="166011" x14ac:dyDescent="0.25"/>
    <row r="166012" x14ac:dyDescent="0.25"/>
    <row r="166013" x14ac:dyDescent="0.25"/>
    <row r="166014" x14ac:dyDescent="0.25"/>
    <row r="166015" x14ac:dyDescent="0.25"/>
    <row r="166016" x14ac:dyDescent="0.25"/>
    <row r="166017" x14ac:dyDescent="0.25"/>
    <row r="166018" x14ac:dyDescent="0.25"/>
    <row r="166019" x14ac:dyDescent="0.25"/>
    <row r="166020" x14ac:dyDescent="0.25"/>
    <row r="166021" x14ac:dyDescent="0.25"/>
    <row r="166022" x14ac:dyDescent="0.25"/>
    <row r="166023" x14ac:dyDescent="0.25"/>
    <row r="166024" x14ac:dyDescent="0.25"/>
    <row r="166025" x14ac:dyDescent="0.25"/>
    <row r="166026" x14ac:dyDescent="0.25"/>
    <row r="166027" x14ac:dyDescent="0.25"/>
    <row r="166028" x14ac:dyDescent="0.25"/>
    <row r="166029" x14ac:dyDescent="0.25"/>
    <row r="166030" x14ac:dyDescent="0.25"/>
    <row r="166031" x14ac:dyDescent="0.25"/>
    <row r="166032" x14ac:dyDescent="0.25"/>
    <row r="166033" x14ac:dyDescent="0.25"/>
    <row r="166034" x14ac:dyDescent="0.25"/>
    <row r="166035" x14ac:dyDescent="0.25"/>
    <row r="166036" x14ac:dyDescent="0.25"/>
    <row r="166037" x14ac:dyDescent="0.25"/>
    <row r="166038" x14ac:dyDescent="0.25"/>
    <row r="166039" x14ac:dyDescent="0.25"/>
    <row r="166040" x14ac:dyDescent="0.25"/>
    <row r="166041" x14ac:dyDescent="0.25"/>
    <row r="166042" x14ac:dyDescent="0.25"/>
    <row r="166043" x14ac:dyDescent="0.25"/>
    <row r="166044" x14ac:dyDescent="0.25"/>
    <row r="166045" x14ac:dyDescent="0.25"/>
    <row r="166046" x14ac:dyDescent="0.25"/>
    <row r="166047" x14ac:dyDescent="0.25"/>
    <row r="166048" x14ac:dyDescent="0.25"/>
    <row r="166049" x14ac:dyDescent="0.25"/>
    <row r="166050" x14ac:dyDescent="0.25"/>
    <row r="166051" x14ac:dyDescent="0.25"/>
    <row r="166052" x14ac:dyDescent="0.25"/>
    <row r="166053" x14ac:dyDescent="0.25"/>
    <row r="166054" x14ac:dyDescent="0.25"/>
    <row r="166055" x14ac:dyDescent="0.25"/>
    <row r="166056" x14ac:dyDescent="0.25"/>
    <row r="166057" x14ac:dyDescent="0.25"/>
    <row r="166058" x14ac:dyDescent="0.25"/>
    <row r="166059" x14ac:dyDescent="0.25"/>
    <row r="166060" x14ac:dyDescent="0.25"/>
    <row r="166061" x14ac:dyDescent="0.25"/>
    <row r="166062" x14ac:dyDescent="0.25"/>
    <row r="166063" x14ac:dyDescent="0.25"/>
    <row r="166064" x14ac:dyDescent="0.25"/>
    <row r="166065" x14ac:dyDescent="0.25"/>
    <row r="166066" x14ac:dyDescent="0.25"/>
    <row r="166067" x14ac:dyDescent="0.25"/>
    <row r="166068" x14ac:dyDescent="0.25"/>
    <row r="166069" x14ac:dyDescent="0.25"/>
    <row r="166070" x14ac:dyDescent="0.25"/>
    <row r="166071" x14ac:dyDescent="0.25"/>
    <row r="166072" x14ac:dyDescent="0.25"/>
    <row r="166073" x14ac:dyDescent="0.25"/>
    <row r="166074" x14ac:dyDescent="0.25"/>
    <row r="166075" x14ac:dyDescent="0.25"/>
    <row r="166076" x14ac:dyDescent="0.25"/>
    <row r="166077" x14ac:dyDescent="0.25"/>
    <row r="166078" x14ac:dyDescent="0.25"/>
    <row r="166079" x14ac:dyDescent="0.25"/>
    <row r="166080" x14ac:dyDescent="0.25"/>
    <row r="166081" x14ac:dyDescent="0.25"/>
    <row r="166082" x14ac:dyDescent="0.25"/>
    <row r="166083" x14ac:dyDescent="0.25"/>
    <row r="166084" x14ac:dyDescent="0.25"/>
    <row r="166085" x14ac:dyDescent="0.25"/>
    <row r="166086" x14ac:dyDescent="0.25"/>
    <row r="166087" x14ac:dyDescent="0.25"/>
    <row r="166088" x14ac:dyDescent="0.25"/>
    <row r="166089" x14ac:dyDescent="0.25"/>
    <row r="166090" x14ac:dyDescent="0.25"/>
    <row r="166091" x14ac:dyDescent="0.25"/>
    <row r="166092" x14ac:dyDescent="0.25"/>
    <row r="166093" x14ac:dyDescent="0.25"/>
    <row r="166094" x14ac:dyDescent="0.25"/>
    <row r="166095" x14ac:dyDescent="0.25"/>
    <row r="166096" x14ac:dyDescent="0.25"/>
    <row r="166097" x14ac:dyDescent="0.25"/>
    <row r="166098" x14ac:dyDescent="0.25"/>
    <row r="166099" x14ac:dyDescent="0.25"/>
    <row r="166100" x14ac:dyDescent="0.25"/>
    <row r="166101" x14ac:dyDescent="0.25"/>
    <row r="166102" x14ac:dyDescent="0.25"/>
    <row r="166103" x14ac:dyDescent="0.25"/>
    <row r="166104" x14ac:dyDescent="0.25"/>
    <row r="166105" x14ac:dyDescent="0.25"/>
    <row r="166106" x14ac:dyDescent="0.25"/>
    <row r="166107" x14ac:dyDescent="0.25"/>
    <row r="166108" x14ac:dyDescent="0.25"/>
    <row r="166109" x14ac:dyDescent="0.25"/>
    <row r="166110" x14ac:dyDescent="0.25"/>
    <row r="166111" x14ac:dyDescent="0.25"/>
    <row r="166112" x14ac:dyDescent="0.25"/>
    <row r="166113" x14ac:dyDescent="0.25"/>
    <row r="166114" x14ac:dyDescent="0.25"/>
    <row r="166115" x14ac:dyDescent="0.25"/>
    <row r="166116" x14ac:dyDescent="0.25"/>
    <row r="166117" x14ac:dyDescent="0.25"/>
    <row r="166118" x14ac:dyDescent="0.25"/>
    <row r="166119" x14ac:dyDescent="0.25"/>
    <row r="166120" x14ac:dyDescent="0.25"/>
    <row r="166121" x14ac:dyDescent="0.25"/>
    <row r="166122" x14ac:dyDescent="0.25"/>
    <row r="166123" x14ac:dyDescent="0.25"/>
    <row r="166124" x14ac:dyDescent="0.25"/>
    <row r="166125" x14ac:dyDescent="0.25"/>
    <row r="166126" x14ac:dyDescent="0.25"/>
    <row r="166127" x14ac:dyDescent="0.25"/>
    <row r="166128" x14ac:dyDescent="0.25"/>
    <row r="166129" x14ac:dyDescent="0.25"/>
    <row r="166130" x14ac:dyDescent="0.25"/>
    <row r="166131" x14ac:dyDescent="0.25"/>
    <row r="166132" x14ac:dyDescent="0.25"/>
    <row r="166133" x14ac:dyDescent="0.25"/>
    <row r="166134" x14ac:dyDescent="0.25"/>
    <row r="166135" x14ac:dyDescent="0.25"/>
    <row r="166136" x14ac:dyDescent="0.25"/>
    <row r="166137" x14ac:dyDescent="0.25"/>
    <row r="166138" x14ac:dyDescent="0.25"/>
    <row r="166139" x14ac:dyDescent="0.25"/>
    <row r="166140" x14ac:dyDescent="0.25"/>
    <row r="166141" x14ac:dyDescent="0.25"/>
    <row r="166142" x14ac:dyDescent="0.25"/>
    <row r="166143" x14ac:dyDescent="0.25"/>
    <row r="166144" x14ac:dyDescent="0.25"/>
    <row r="166145" x14ac:dyDescent="0.25"/>
    <row r="166146" x14ac:dyDescent="0.25"/>
    <row r="166147" x14ac:dyDescent="0.25"/>
    <row r="166148" x14ac:dyDescent="0.25"/>
    <row r="166149" x14ac:dyDescent="0.25"/>
    <row r="166150" x14ac:dyDescent="0.25"/>
    <row r="166151" x14ac:dyDescent="0.25"/>
    <row r="166152" x14ac:dyDescent="0.25"/>
    <row r="166153" x14ac:dyDescent="0.25"/>
    <row r="166154" x14ac:dyDescent="0.25"/>
    <row r="166155" x14ac:dyDescent="0.25"/>
    <row r="166156" x14ac:dyDescent="0.25"/>
    <row r="166157" x14ac:dyDescent="0.25"/>
    <row r="166158" x14ac:dyDescent="0.25"/>
    <row r="166159" x14ac:dyDescent="0.25"/>
    <row r="166160" x14ac:dyDescent="0.25"/>
    <row r="166161" x14ac:dyDescent="0.25"/>
    <row r="166162" x14ac:dyDescent="0.25"/>
    <row r="166163" x14ac:dyDescent="0.25"/>
    <row r="166164" x14ac:dyDescent="0.25"/>
    <row r="166165" x14ac:dyDescent="0.25"/>
    <row r="166166" x14ac:dyDescent="0.25"/>
    <row r="166167" x14ac:dyDescent="0.25"/>
    <row r="166168" x14ac:dyDescent="0.25"/>
    <row r="166169" x14ac:dyDescent="0.25"/>
    <row r="166170" x14ac:dyDescent="0.25"/>
    <row r="166171" x14ac:dyDescent="0.25"/>
    <row r="166172" x14ac:dyDescent="0.25"/>
    <row r="166173" x14ac:dyDescent="0.25"/>
    <row r="166174" x14ac:dyDescent="0.25"/>
    <row r="166175" x14ac:dyDescent="0.25"/>
    <row r="166176" x14ac:dyDescent="0.25"/>
    <row r="166177" x14ac:dyDescent="0.25"/>
    <row r="166178" x14ac:dyDescent="0.25"/>
    <row r="166179" x14ac:dyDescent="0.25"/>
    <row r="166180" x14ac:dyDescent="0.25"/>
    <row r="166181" x14ac:dyDescent="0.25"/>
    <row r="166182" x14ac:dyDescent="0.25"/>
    <row r="166183" x14ac:dyDescent="0.25"/>
    <row r="166184" x14ac:dyDescent="0.25"/>
    <row r="166185" x14ac:dyDescent="0.25"/>
    <row r="166186" x14ac:dyDescent="0.25"/>
    <row r="166187" x14ac:dyDescent="0.25"/>
    <row r="166188" x14ac:dyDescent="0.25"/>
    <row r="166189" x14ac:dyDescent="0.25"/>
    <row r="166190" x14ac:dyDescent="0.25"/>
    <row r="166191" x14ac:dyDescent="0.25"/>
    <row r="166192" x14ac:dyDescent="0.25"/>
    <row r="166193" x14ac:dyDescent="0.25"/>
    <row r="166194" x14ac:dyDescent="0.25"/>
    <row r="166195" x14ac:dyDescent="0.25"/>
    <row r="166196" x14ac:dyDescent="0.25"/>
    <row r="166197" x14ac:dyDescent="0.25"/>
    <row r="166198" x14ac:dyDescent="0.25"/>
    <row r="166199" x14ac:dyDescent="0.25"/>
    <row r="166200" x14ac:dyDescent="0.25"/>
    <row r="166201" x14ac:dyDescent="0.25"/>
    <row r="166202" x14ac:dyDescent="0.25"/>
    <row r="166203" x14ac:dyDescent="0.25"/>
    <row r="166204" x14ac:dyDescent="0.25"/>
    <row r="166205" x14ac:dyDescent="0.25"/>
    <row r="166206" x14ac:dyDescent="0.25"/>
    <row r="166207" x14ac:dyDescent="0.25"/>
    <row r="166208" x14ac:dyDescent="0.25"/>
    <row r="166209" x14ac:dyDescent="0.25"/>
    <row r="166210" x14ac:dyDescent="0.25"/>
    <row r="166211" x14ac:dyDescent="0.25"/>
    <row r="166212" x14ac:dyDescent="0.25"/>
    <row r="166213" x14ac:dyDescent="0.25"/>
    <row r="166214" x14ac:dyDescent="0.25"/>
    <row r="166215" x14ac:dyDescent="0.25"/>
    <row r="166216" x14ac:dyDescent="0.25"/>
    <row r="166217" x14ac:dyDescent="0.25"/>
    <row r="166218" x14ac:dyDescent="0.25"/>
    <row r="166219" x14ac:dyDescent="0.25"/>
    <row r="166220" x14ac:dyDescent="0.25"/>
    <row r="166221" x14ac:dyDescent="0.25"/>
    <row r="166222" x14ac:dyDescent="0.25"/>
    <row r="166223" x14ac:dyDescent="0.25"/>
    <row r="166224" x14ac:dyDescent="0.25"/>
    <row r="166225" x14ac:dyDescent="0.25"/>
    <row r="166226" x14ac:dyDescent="0.25"/>
    <row r="166227" x14ac:dyDescent="0.25"/>
    <row r="166228" x14ac:dyDescent="0.25"/>
    <row r="166229" x14ac:dyDescent="0.25"/>
    <row r="166230" x14ac:dyDescent="0.25"/>
    <row r="166231" x14ac:dyDescent="0.25"/>
    <row r="166232" x14ac:dyDescent="0.25"/>
    <row r="166233" x14ac:dyDescent="0.25"/>
    <row r="166234" x14ac:dyDescent="0.25"/>
    <row r="166235" x14ac:dyDescent="0.25"/>
    <row r="166236" x14ac:dyDescent="0.25"/>
    <row r="166237" x14ac:dyDescent="0.25"/>
    <row r="166238" x14ac:dyDescent="0.25"/>
    <row r="166239" x14ac:dyDescent="0.25"/>
    <row r="166240" x14ac:dyDescent="0.25"/>
    <row r="166241" x14ac:dyDescent="0.25"/>
    <row r="166242" x14ac:dyDescent="0.25"/>
    <row r="166243" x14ac:dyDescent="0.25"/>
    <row r="166244" x14ac:dyDescent="0.25"/>
    <row r="166245" x14ac:dyDescent="0.25"/>
    <row r="166246" x14ac:dyDescent="0.25"/>
    <row r="166247" x14ac:dyDescent="0.25"/>
    <row r="166248" x14ac:dyDescent="0.25"/>
    <row r="166249" x14ac:dyDescent="0.25"/>
    <row r="166250" x14ac:dyDescent="0.25"/>
    <row r="166251" x14ac:dyDescent="0.25"/>
    <row r="166252" x14ac:dyDescent="0.25"/>
    <row r="166253" x14ac:dyDescent="0.25"/>
    <row r="166254" x14ac:dyDescent="0.25"/>
    <row r="166255" x14ac:dyDescent="0.25"/>
    <row r="166256" x14ac:dyDescent="0.25"/>
    <row r="166257" x14ac:dyDescent="0.25"/>
    <row r="166258" x14ac:dyDescent="0.25"/>
    <row r="166259" x14ac:dyDescent="0.25"/>
    <row r="166260" x14ac:dyDescent="0.25"/>
    <row r="166261" x14ac:dyDescent="0.25"/>
    <row r="166262" x14ac:dyDescent="0.25"/>
    <row r="166263" x14ac:dyDescent="0.25"/>
    <row r="166264" x14ac:dyDescent="0.25"/>
    <row r="166265" x14ac:dyDescent="0.25"/>
    <row r="166266" x14ac:dyDescent="0.25"/>
    <row r="166267" x14ac:dyDescent="0.25"/>
    <row r="166268" x14ac:dyDescent="0.25"/>
    <row r="166269" x14ac:dyDescent="0.25"/>
    <row r="166270" x14ac:dyDescent="0.25"/>
    <row r="166271" x14ac:dyDescent="0.25"/>
    <row r="166272" x14ac:dyDescent="0.25"/>
    <row r="166273" x14ac:dyDescent="0.25"/>
    <row r="166274" x14ac:dyDescent="0.25"/>
    <row r="166275" x14ac:dyDescent="0.25"/>
    <row r="166276" x14ac:dyDescent="0.25"/>
    <row r="166277" x14ac:dyDescent="0.25"/>
    <row r="166278" x14ac:dyDescent="0.25"/>
    <row r="166279" x14ac:dyDescent="0.25"/>
    <row r="166280" x14ac:dyDescent="0.25"/>
    <row r="166281" x14ac:dyDescent="0.25"/>
    <row r="166282" x14ac:dyDescent="0.25"/>
    <row r="166283" x14ac:dyDescent="0.25"/>
    <row r="166284" x14ac:dyDescent="0.25"/>
    <row r="166285" x14ac:dyDescent="0.25"/>
    <row r="166286" x14ac:dyDescent="0.25"/>
    <row r="166287" x14ac:dyDescent="0.25"/>
    <row r="166288" x14ac:dyDescent="0.25"/>
    <row r="166289" x14ac:dyDescent="0.25"/>
    <row r="166290" x14ac:dyDescent="0.25"/>
    <row r="166291" x14ac:dyDescent="0.25"/>
    <row r="166292" x14ac:dyDescent="0.25"/>
    <row r="166293" x14ac:dyDescent="0.25"/>
    <row r="166294" x14ac:dyDescent="0.25"/>
    <row r="166295" x14ac:dyDescent="0.25"/>
    <row r="166296" x14ac:dyDescent="0.25"/>
    <row r="166297" x14ac:dyDescent="0.25"/>
    <row r="166298" x14ac:dyDescent="0.25"/>
    <row r="166299" x14ac:dyDescent="0.25"/>
    <row r="166300" x14ac:dyDescent="0.25"/>
    <row r="166301" x14ac:dyDescent="0.25"/>
    <row r="166302" x14ac:dyDescent="0.25"/>
    <row r="166303" x14ac:dyDescent="0.25"/>
    <row r="166304" x14ac:dyDescent="0.25"/>
    <row r="166305" x14ac:dyDescent="0.25"/>
    <row r="166306" x14ac:dyDescent="0.25"/>
    <row r="166307" x14ac:dyDescent="0.25"/>
    <row r="166308" x14ac:dyDescent="0.25"/>
    <row r="166309" x14ac:dyDescent="0.25"/>
    <row r="166310" x14ac:dyDescent="0.25"/>
    <row r="166311" x14ac:dyDescent="0.25"/>
    <row r="166312" x14ac:dyDescent="0.25"/>
    <row r="166313" x14ac:dyDescent="0.25"/>
    <row r="166314" x14ac:dyDescent="0.25"/>
    <row r="166315" x14ac:dyDescent="0.25"/>
    <row r="166316" x14ac:dyDescent="0.25"/>
    <row r="166317" x14ac:dyDescent="0.25"/>
    <row r="166318" x14ac:dyDescent="0.25"/>
    <row r="166319" x14ac:dyDescent="0.25"/>
    <row r="166320" x14ac:dyDescent="0.25"/>
    <row r="166321" x14ac:dyDescent="0.25"/>
    <row r="166322" x14ac:dyDescent="0.25"/>
    <row r="166323" x14ac:dyDescent="0.25"/>
    <row r="166324" x14ac:dyDescent="0.25"/>
    <row r="166325" x14ac:dyDescent="0.25"/>
    <row r="166326" x14ac:dyDescent="0.25"/>
    <row r="166327" x14ac:dyDescent="0.25"/>
    <row r="166328" x14ac:dyDescent="0.25"/>
    <row r="166329" x14ac:dyDescent="0.25"/>
    <row r="166330" x14ac:dyDescent="0.25"/>
    <row r="166331" x14ac:dyDescent="0.25"/>
    <row r="166332" x14ac:dyDescent="0.25"/>
    <row r="166333" x14ac:dyDescent="0.25"/>
    <row r="166334" x14ac:dyDescent="0.25"/>
    <row r="166335" x14ac:dyDescent="0.25"/>
    <row r="166336" x14ac:dyDescent="0.25"/>
    <row r="166337" x14ac:dyDescent="0.25"/>
    <row r="166338" x14ac:dyDescent="0.25"/>
    <row r="166339" x14ac:dyDescent="0.25"/>
    <row r="166340" x14ac:dyDescent="0.25"/>
    <row r="166341" x14ac:dyDescent="0.25"/>
    <row r="166342" x14ac:dyDescent="0.25"/>
    <row r="166343" x14ac:dyDescent="0.25"/>
    <row r="166344" x14ac:dyDescent="0.25"/>
    <row r="166345" x14ac:dyDescent="0.25"/>
    <row r="166346" x14ac:dyDescent="0.25"/>
    <row r="166347" x14ac:dyDescent="0.25"/>
    <row r="166348" x14ac:dyDescent="0.25"/>
    <row r="166349" x14ac:dyDescent="0.25"/>
    <row r="166350" x14ac:dyDescent="0.25"/>
    <row r="166351" x14ac:dyDescent="0.25"/>
    <row r="166352" x14ac:dyDescent="0.25"/>
    <row r="166353" x14ac:dyDescent="0.25"/>
    <row r="166354" x14ac:dyDescent="0.25"/>
    <row r="166355" x14ac:dyDescent="0.25"/>
    <row r="166356" x14ac:dyDescent="0.25"/>
    <row r="166357" x14ac:dyDescent="0.25"/>
    <row r="166358" x14ac:dyDescent="0.25"/>
    <row r="166359" x14ac:dyDescent="0.25"/>
    <row r="166360" x14ac:dyDescent="0.25"/>
    <row r="166361" x14ac:dyDescent="0.25"/>
    <row r="166362" x14ac:dyDescent="0.25"/>
    <row r="166363" x14ac:dyDescent="0.25"/>
    <row r="166364" x14ac:dyDescent="0.25"/>
    <row r="166365" x14ac:dyDescent="0.25"/>
    <row r="166366" x14ac:dyDescent="0.25"/>
    <row r="166367" x14ac:dyDescent="0.25"/>
    <row r="166368" x14ac:dyDescent="0.25"/>
    <row r="166369" x14ac:dyDescent="0.25"/>
    <row r="166370" x14ac:dyDescent="0.25"/>
    <row r="166371" x14ac:dyDescent="0.25"/>
    <row r="166372" x14ac:dyDescent="0.25"/>
    <row r="166373" x14ac:dyDescent="0.25"/>
    <row r="166374" x14ac:dyDescent="0.25"/>
    <row r="166375" x14ac:dyDescent="0.25"/>
    <row r="166376" x14ac:dyDescent="0.25"/>
    <row r="166377" x14ac:dyDescent="0.25"/>
    <row r="166378" x14ac:dyDescent="0.25"/>
    <row r="166379" x14ac:dyDescent="0.25"/>
    <row r="166380" x14ac:dyDescent="0.25"/>
    <row r="166381" x14ac:dyDescent="0.25"/>
    <row r="166382" x14ac:dyDescent="0.25"/>
    <row r="166383" x14ac:dyDescent="0.25"/>
    <row r="166384" x14ac:dyDescent="0.25"/>
    <row r="166385" x14ac:dyDescent="0.25"/>
    <row r="166386" x14ac:dyDescent="0.25"/>
    <row r="166387" x14ac:dyDescent="0.25"/>
    <row r="166388" x14ac:dyDescent="0.25"/>
    <row r="166389" x14ac:dyDescent="0.25"/>
    <row r="166390" x14ac:dyDescent="0.25"/>
    <row r="166391" x14ac:dyDescent="0.25"/>
    <row r="166392" x14ac:dyDescent="0.25"/>
    <row r="166393" x14ac:dyDescent="0.25"/>
    <row r="166394" x14ac:dyDescent="0.25"/>
    <row r="166395" x14ac:dyDescent="0.25"/>
    <row r="166396" x14ac:dyDescent="0.25"/>
    <row r="166397" x14ac:dyDescent="0.25"/>
    <row r="166398" x14ac:dyDescent="0.25"/>
    <row r="166399" x14ac:dyDescent="0.25"/>
    <row r="166400" x14ac:dyDescent="0.25"/>
    <row r="166401" x14ac:dyDescent="0.25"/>
    <row r="166402" x14ac:dyDescent="0.25"/>
    <row r="166403" x14ac:dyDescent="0.25"/>
    <row r="166404" x14ac:dyDescent="0.25"/>
    <row r="166405" x14ac:dyDescent="0.25"/>
    <row r="166406" x14ac:dyDescent="0.25"/>
    <row r="166407" x14ac:dyDescent="0.25"/>
    <row r="166408" x14ac:dyDescent="0.25"/>
    <row r="166409" x14ac:dyDescent="0.25"/>
    <row r="166410" x14ac:dyDescent="0.25"/>
    <row r="166411" x14ac:dyDescent="0.25"/>
    <row r="166412" x14ac:dyDescent="0.25"/>
    <row r="166413" x14ac:dyDescent="0.25"/>
    <row r="166414" x14ac:dyDescent="0.25"/>
    <row r="166415" x14ac:dyDescent="0.25"/>
    <row r="166416" x14ac:dyDescent="0.25"/>
    <row r="166417" x14ac:dyDescent="0.25"/>
    <row r="166418" x14ac:dyDescent="0.25"/>
    <row r="166419" x14ac:dyDescent="0.25"/>
    <row r="166420" x14ac:dyDescent="0.25"/>
    <row r="166421" x14ac:dyDescent="0.25"/>
    <row r="166422" x14ac:dyDescent="0.25"/>
    <row r="166423" x14ac:dyDescent="0.25"/>
    <row r="166424" x14ac:dyDescent="0.25"/>
    <row r="166425" x14ac:dyDescent="0.25"/>
    <row r="166426" x14ac:dyDescent="0.25"/>
    <row r="166427" x14ac:dyDescent="0.25"/>
    <row r="166428" x14ac:dyDescent="0.25"/>
    <row r="166429" x14ac:dyDescent="0.25"/>
    <row r="166430" x14ac:dyDescent="0.25"/>
    <row r="166431" x14ac:dyDescent="0.25"/>
    <row r="166432" x14ac:dyDescent="0.25"/>
    <row r="166433" x14ac:dyDescent="0.25"/>
    <row r="166434" x14ac:dyDescent="0.25"/>
    <row r="166435" x14ac:dyDescent="0.25"/>
    <row r="166436" x14ac:dyDescent="0.25"/>
    <row r="166437" x14ac:dyDescent="0.25"/>
    <row r="166438" x14ac:dyDescent="0.25"/>
    <row r="166439" x14ac:dyDescent="0.25"/>
    <row r="166440" x14ac:dyDescent="0.25"/>
    <row r="166441" x14ac:dyDescent="0.25"/>
    <row r="166442" x14ac:dyDescent="0.25"/>
    <row r="166443" x14ac:dyDescent="0.25"/>
    <row r="166444" x14ac:dyDescent="0.25"/>
    <row r="166445" x14ac:dyDescent="0.25"/>
    <row r="166446" x14ac:dyDescent="0.25"/>
    <row r="166447" x14ac:dyDescent="0.25"/>
    <row r="166448" x14ac:dyDescent="0.25"/>
    <row r="166449" x14ac:dyDescent="0.25"/>
    <row r="166450" x14ac:dyDescent="0.25"/>
    <row r="166451" x14ac:dyDescent="0.25"/>
    <row r="166452" x14ac:dyDescent="0.25"/>
    <row r="166453" x14ac:dyDescent="0.25"/>
    <row r="166454" x14ac:dyDescent="0.25"/>
    <row r="166455" x14ac:dyDescent="0.25"/>
    <row r="166456" x14ac:dyDescent="0.25"/>
    <row r="166457" x14ac:dyDescent="0.25"/>
    <row r="166458" x14ac:dyDescent="0.25"/>
    <row r="166459" x14ac:dyDescent="0.25"/>
    <row r="166460" x14ac:dyDescent="0.25"/>
    <row r="166461" x14ac:dyDescent="0.25"/>
    <row r="166462" x14ac:dyDescent="0.25"/>
    <row r="166463" x14ac:dyDescent="0.25"/>
    <row r="166464" x14ac:dyDescent="0.25"/>
    <row r="166465" x14ac:dyDescent="0.25"/>
    <row r="166466" x14ac:dyDescent="0.25"/>
    <row r="166467" x14ac:dyDescent="0.25"/>
    <row r="166468" x14ac:dyDescent="0.25"/>
    <row r="166469" x14ac:dyDescent="0.25"/>
    <row r="166470" x14ac:dyDescent="0.25"/>
    <row r="166471" x14ac:dyDescent="0.25"/>
    <row r="166472" x14ac:dyDescent="0.25"/>
    <row r="166473" x14ac:dyDescent="0.25"/>
    <row r="166474" x14ac:dyDescent="0.25"/>
    <row r="166475" x14ac:dyDescent="0.25"/>
    <row r="166476" x14ac:dyDescent="0.25"/>
    <row r="166477" x14ac:dyDescent="0.25"/>
    <row r="166478" x14ac:dyDescent="0.25"/>
    <row r="166479" x14ac:dyDescent="0.25"/>
    <row r="166480" x14ac:dyDescent="0.25"/>
    <row r="166481" x14ac:dyDescent="0.25"/>
    <row r="166482" x14ac:dyDescent="0.25"/>
    <row r="166483" x14ac:dyDescent="0.25"/>
    <row r="166484" x14ac:dyDescent="0.25"/>
    <row r="166485" x14ac:dyDescent="0.25"/>
    <row r="166486" x14ac:dyDescent="0.25"/>
    <row r="166487" x14ac:dyDescent="0.25"/>
    <row r="166488" x14ac:dyDescent="0.25"/>
    <row r="166489" x14ac:dyDescent="0.25"/>
    <row r="166490" x14ac:dyDescent="0.25"/>
    <row r="166491" x14ac:dyDescent="0.25"/>
    <row r="166492" x14ac:dyDescent="0.25"/>
    <row r="166493" x14ac:dyDescent="0.25"/>
    <row r="166494" x14ac:dyDescent="0.25"/>
    <row r="166495" x14ac:dyDescent="0.25"/>
    <row r="166496" x14ac:dyDescent="0.25"/>
    <row r="166497" x14ac:dyDescent="0.25"/>
    <row r="166498" x14ac:dyDescent="0.25"/>
    <row r="166499" x14ac:dyDescent="0.25"/>
    <row r="166500" x14ac:dyDescent="0.25"/>
    <row r="166501" x14ac:dyDescent="0.25"/>
    <row r="166502" x14ac:dyDescent="0.25"/>
    <row r="166503" x14ac:dyDescent="0.25"/>
    <row r="166504" x14ac:dyDescent="0.25"/>
    <row r="166505" x14ac:dyDescent="0.25"/>
    <row r="166506" x14ac:dyDescent="0.25"/>
    <row r="166507" x14ac:dyDescent="0.25"/>
    <row r="166508" x14ac:dyDescent="0.25"/>
    <row r="166509" x14ac:dyDescent="0.25"/>
    <row r="166510" x14ac:dyDescent="0.25"/>
    <row r="166511" x14ac:dyDescent="0.25"/>
    <row r="166512" x14ac:dyDescent="0.25"/>
    <row r="166513" x14ac:dyDescent="0.25"/>
    <row r="166514" x14ac:dyDescent="0.25"/>
    <row r="166515" x14ac:dyDescent="0.25"/>
    <row r="166516" x14ac:dyDescent="0.25"/>
    <row r="166517" x14ac:dyDescent="0.25"/>
    <row r="166518" x14ac:dyDescent="0.25"/>
    <row r="166519" x14ac:dyDescent="0.25"/>
    <row r="166520" x14ac:dyDescent="0.25"/>
    <row r="166521" x14ac:dyDescent="0.25"/>
    <row r="166522" x14ac:dyDescent="0.25"/>
    <row r="166523" x14ac:dyDescent="0.25"/>
    <row r="166524" x14ac:dyDescent="0.25"/>
    <row r="166525" x14ac:dyDescent="0.25"/>
    <row r="166526" x14ac:dyDescent="0.25"/>
    <row r="166527" x14ac:dyDescent="0.25"/>
    <row r="166528" x14ac:dyDescent="0.25"/>
    <row r="166529" x14ac:dyDescent="0.25"/>
    <row r="166530" x14ac:dyDescent="0.25"/>
    <row r="166531" x14ac:dyDescent="0.25"/>
    <row r="166532" x14ac:dyDescent="0.25"/>
    <row r="166533" x14ac:dyDescent="0.25"/>
    <row r="166534" x14ac:dyDescent="0.25"/>
    <row r="166535" x14ac:dyDescent="0.25"/>
    <row r="166536" x14ac:dyDescent="0.25"/>
    <row r="166537" x14ac:dyDescent="0.25"/>
    <row r="166538" x14ac:dyDescent="0.25"/>
    <row r="166539" x14ac:dyDescent="0.25"/>
    <row r="166540" x14ac:dyDescent="0.25"/>
    <row r="166541" x14ac:dyDescent="0.25"/>
    <row r="166542" x14ac:dyDescent="0.25"/>
    <row r="166543" x14ac:dyDescent="0.25"/>
    <row r="166544" x14ac:dyDescent="0.25"/>
    <row r="166545" x14ac:dyDescent="0.25"/>
    <row r="166546" x14ac:dyDescent="0.25"/>
    <row r="166547" x14ac:dyDescent="0.25"/>
    <row r="166548" x14ac:dyDescent="0.25"/>
    <row r="166549" x14ac:dyDescent="0.25"/>
    <row r="166550" x14ac:dyDescent="0.25"/>
    <row r="166551" x14ac:dyDescent="0.25"/>
    <row r="166552" x14ac:dyDescent="0.25"/>
    <row r="166553" x14ac:dyDescent="0.25"/>
    <row r="166554" x14ac:dyDescent="0.25"/>
    <row r="166555" x14ac:dyDescent="0.25"/>
    <row r="166556" x14ac:dyDescent="0.25"/>
    <row r="166557" x14ac:dyDescent="0.25"/>
    <row r="166558" x14ac:dyDescent="0.25"/>
    <row r="166559" x14ac:dyDescent="0.25"/>
    <row r="166560" x14ac:dyDescent="0.25"/>
    <row r="166561" x14ac:dyDescent="0.25"/>
    <row r="166562" x14ac:dyDescent="0.25"/>
    <row r="166563" x14ac:dyDescent="0.25"/>
    <row r="166564" x14ac:dyDescent="0.25"/>
    <row r="166565" x14ac:dyDescent="0.25"/>
    <row r="166566" x14ac:dyDescent="0.25"/>
    <row r="166567" x14ac:dyDescent="0.25"/>
    <row r="166568" x14ac:dyDescent="0.25"/>
    <row r="166569" x14ac:dyDescent="0.25"/>
    <row r="166570" x14ac:dyDescent="0.25"/>
    <row r="166571" x14ac:dyDescent="0.25"/>
    <row r="166572" x14ac:dyDescent="0.25"/>
    <row r="166573" x14ac:dyDescent="0.25"/>
    <row r="166574" x14ac:dyDescent="0.25"/>
    <row r="166575" x14ac:dyDescent="0.25"/>
    <row r="166576" x14ac:dyDescent="0.25"/>
    <row r="166577" x14ac:dyDescent="0.25"/>
    <row r="166578" x14ac:dyDescent="0.25"/>
    <row r="166579" x14ac:dyDescent="0.25"/>
    <row r="166580" x14ac:dyDescent="0.25"/>
    <row r="166581" x14ac:dyDescent="0.25"/>
    <row r="166582" x14ac:dyDescent="0.25"/>
    <row r="166583" x14ac:dyDescent="0.25"/>
    <row r="166584" x14ac:dyDescent="0.25"/>
    <row r="166585" x14ac:dyDescent="0.25"/>
    <row r="166586" x14ac:dyDescent="0.25"/>
    <row r="166587" x14ac:dyDescent="0.25"/>
    <row r="166588" x14ac:dyDescent="0.25"/>
    <row r="166589" x14ac:dyDescent="0.25"/>
    <row r="166590" x14ac:dyDescent="0.25"/>
    <row r="166591" x14ac:dyDescent="0.25"/>
    <row r="166592" x14ac:dyDescent="0.25"/>
    <row r="166593" x14ac:dyDescent="0.25"/>
    <row r="166594" x14ac:dyDescent="0.25"/>
    <row r="166595" x14ac:dyDescent="0.25"/>
    <row r="166596" x14ac:dyDescent="0.25"/>
    <row r="166597" x14ac:dyDescent="0.25"/>
    <row r="166598" x14ac:dyDescent="0.25"/>
    <row r="166599" x14ac:dyDescent="0.25"/>
    <row r="166600" x14ac:dyDescent="0.25"/>
    <row r="166601" x14ac:dyDescent="0.25"/>
    <row r="166602" x14ac:dyDescent="0.25"/>
    <row r="166603" x14ac:dyDescent="0.25"/>
    <row r="166604" x14ac:dyDescent="0.25"/>
    <row r="166605" x14ac:dyDescent="0.25"/>
    <row r="166606" x14ac:dyDescent="0.25"/>
    <row r="166607" x14ac:dyDescent="0.25"/>
    <row r="166608" x14ac:dyDescent="0.25"/>
    <row r="166609" x14ac:dyDescent="0.25"/>
    <row r="166610" x14ac:dyDescent="0.25"/>
    <row r="166611" x14ac:dyDescent="0.25"/>
    <row r="166612" x14ac:dyDescent="0.25"/>
    <row r="166613" x14ac:dyDescent="0.25"/>
    <row r="166614" x14ac:dyDescent="0.25"/>
    <row r="166615" x14ac:dyDescent="0.25"/>
    <row r="166616" x14ac:dyDescent="0.25"/>
    <row r="166617" x14ac:dyDescent="0.25"/>
    <row r="166618" x14ac:dyDescent="0.25"/>
    <row r="166619" x14ac:dyDescent="0.25"/>
    <row r="166620" x14ac:dyDescent="0.25"/>
    <row r="166621" x14ac:dyDescent="0.25"/>
    <row r="166622" x14ac:dyDescent="0.25"/>
    <row r="166623" x14ac:dyDescent="0.25"/>
    <row r="166624" x14ac:dyDescent="0.25"/>
    <row r="166625" x14ac:dyDescent="0.25"/>
    <row r="166626" x14ac:dyDescent="0.25"/>
    <row r="166627" x14ac:dyDescent="0.25"/>
    <row r="166628" x14ac:dyDescent="0.25"/>
    <row r="166629" x14ac:dyDescent="0.25"/>
    <row r="166630" x14ac:dyDescent="0.25"/>
    <row r="166631" x14ac:dyDescent="0.25"/>
    <row r="166632" x14ac:dyDescent="0.25"/>
    <row r="166633" x14ac:dyDescent="0.25"/>
    <row r="166634" x14ac:dyDescent="0.25"/>
    <row r="166635" x14ac:dyDescent="0.25"/>
    <row r="166636" x14ac:dyDescent="0.25"/>
    <row r="166637" x14ac:dyDescent="0.25"/>
    <row r="166638" x14ac:dyDescent="0.25"/>
    <row r="166639" x14ac:dyDescent="0.25"/>
    <row r="166640" x14ac:dyDescent="0.25"/>
    <row r="166641" x14ac:dyDescent="0.25"/>
    <row r="166642" x14ac:dyDescent="0.25"/>
    <row r="166643" x14ac:dyDescent="0.25"/>
    <row r="166644" x14ac:dyDescent="0.25"/>
    <row r="166645" x14ac:dyDescent="0.25"/>
    <row r="166646" x14ac:dyDescent="0.25"/>
    <row r="166647" x14ac:dyDescent="0.25"/>
    <row r="166648" x14ac:dyDescent="0.25"/>
    <row r="166649" x14ac:dyDescent="0.25"/>
    <row r="166650" x14ac:dyDescent="0.25"/>
    <row r="166651" x14ac:dyDescent="0.25"/>
    <row r="166652" x14ac:dyDescent="0.25"/>
    <row r="166653" x14ac:dyDescent="0.25"/>
    <row r="166654" x14ac:dyDescent="0.25"/>
    <row r="166655" x14ac:dyDescent="0.25"/>
    <row r="166656" x14ac:dyDescent="0.25"/>
    <row r="166657" x14ac:dyDescent="0.25"/>
    <row r="166658" x14ac:dyDescent="0.25"/>
    <row r="166659" x14ac:dyDescent="0.25"/>
    <row r="166660" x14ac:dyDescent="0.25"/>
    <row r="166661" x14ac:dyDescent="0.25"/>
    <row r="166662" x14ac:dyDescent="0.25"/>
    <row r="166663" x14ac:dyDescent="0.25"/>
    <row r="166664" x14ac:dyDescent="0.25"/>
    <row r="166665" x14ac:dyDescent="0.25"/>
    <row r="166666" x14ac:dyDescent="0.25"/>
    <row r="166667" x14ac:dyDescent="0.25"/>
    <row r="166668" x14ac:dyDescent="0.25"/>
    <row r="166669" x14ac:dyDescent="0.25"/>
    <row r="166670" x14ac:dyDescent="0.25"/>
    <row r="166671" x14ac:dyDescent="0.25"/>
    <row r="166672" x14ac:dyDescent="0.25"/>
    <row r="166673" x14ac:dyDescent="0.25"/>
    <row r="166674" x14ac:dyDescent="0.25"/>
    <row r="166675" x14ac:dyDescent="0.25"/>
    <row r="166676" x14ac:dyDescent="0.25"/>
    <row r="166677" x14ac:dyDescent="0.25"/>
    <row r="166678" x14ac:dyDescent="0.25"/>
    <row r="166679" x14ac:dyDescent="0.25"/>
    <row r="166680" x14ac:dyDescent="0.25"/>
    <row r="166681" x14ac:dyDescent="0.25"/>
    <row r="166682" x14ac:dyDescent="0.25"/>
    <row r="166683" x14ac:dyDescent="0.25"/>
    <row r="166684" x14ac:dyDescent="0.25"/>
    <row r="166685" x14ac:dyDescent="0.25"/>
    <row r="166686" x14ac:dyDescent="0.25"/>
    <row r="166687" x14ac:dyDescent="0.25"/>
    <row r="166688" x14ac:dyDescent="0.25"/>
    <row r="166689" x14ac:dyDescent="0.25"/>
    <row r="166690" x14ac:dyDescent="0.25"/>
    <row r="166691" x14ac:dyDescent="0.25"/>
    <row r="166692" x14ac:dyDescent="0.25"/>
    <row r="166693" x14ac:dyDescent="0.25"/>
    <row r="166694" x14ac:dyDescent="0.25"/>
    <row r="166695" x14ac:dyDescent="0.25"/>
    <row r="166696" x14ac:dyDescent="0.25"/>
    <row r="166697" x14ac:dyDescent="0.25"/>
    <row r="166698" x14ac:dyDescent="0.25"/>
    <row r="166699" x14ac:dyDescent="0.25"/>
    <row r="166700" x14ac:dyDescent="0.25"/>
    <row r="166701" x14ac:dyDescent="0.25"/>
    <row r="166702" x14ac:dyDescent="0.25"/>
    <row r="166703" x14ac:dyDescent="0.25"/>
    <row r="166704" x14ac:dyDescent="0.25"/>
    <row r="166705" x14ac:dyDescent="0.25"/>
    <row r="166706" x14ac:dyDescent="0.25"/>
    <row r="166707" x14ac:dyDescent="0.25"/>
    <row r="166708" x14ac:dyDescent="0.25"/>
    <row r="166709" x14ac:dyDescent="0.25"/>
    <row r="166710" x14ac:dyDescent="0.25"/>
    <row r="166711" x14ac:dyDescent="0.25"/>
    <row r="166712" x14ac:dyDescent="0.25"/>
    <row r="166713" x14ac:dyDescent="0.25"/>
    <row r="166714" x14ac:dyDescent="0.25"/>
    <row r="166715" x14ac:dyDescent="0.25"/>
    <row r="166716" x14ac:dyDescent="0.25"/>
    <row r="166717" x14ac:dyDescent="0.25"/>
    <row r="166718" x14ac:dyDescent="0.25"/>
    <row r="166719" x14ac:dyDescent="0.25"/>
    <row r="166720" x14ac:dyDescent="0.25"/>
    <row r="166721" x14ac:dyDescent="0.25"/>
    <row r="166722" x14ac:dyDescent="0.25"/>
    <row r="166723" x14ac:dyDescent="0.25"/>
    <row r="166724" x14ac:dyDescent="0.25"/>
    <row r="166725" x14ac:dyDescent="0.25"/>
    <row r="166726" x14ac:dyDescent="0.25"/>
    <row r="166727" x14ac:dyDescent="0.25"/>
    <row r="166728" x14ac:dyDescent="0.25"/>
    <row r="166729" x14ac:dyDescent="0.25"/>
    <row r="166730" x14ac:dyDescent="0.25"/>
    <row r="166731" x14ac:dyDescent="0.25"/>
    <row r="166732" x14ac:dyDescent="0.25"/>
    <row r="166733" x14ac:dyDescent="0.25"/>
    <row r="166734" x14ac:dyDescent="0.25"/>
    <row r="166735" x14ac:dyDescent="0.25"/>
    <row r="166736" x14ac:dyDescent="0.25"/>
    <row r="166737" x14ac:dyDescent="0.25"/>
    <row r="166738" x14ac:dyDescent="0.25"/>
    <row r="166739" x14ac:dyDescent="0.25"/>
    <row r="166740" x14ac:dyDescent="0.25"/>
    <row r="166741" x14ac:dyDescent="0.25"/>
    <row r="166742" x14ac:dyDescent="0.25"/>
    <row r="166743" x14ac:dyDescent="0.25"/>
    <row r="166744" x14ac:dyDescent="0.25"/>
    <row r="166745" x14ac:dyDescent="0.25"/>
    <row r="166746" x14ac:dyDescent="0.25"/>
    <row r="166747" x14ac:dyDescent="0.25"/>
    <row r="166748" x14ac:dyDescent="0.25"/>
    <row r="166749" x14ac:dyDescent="0.25"/>
    <row r="166750" x14ac:dyDescent="0.25"/>
    <row r="166751" x14ac:dyDescent="0.25"/>
    <row r="166752" x14ac:dyDescent="0.25"/>
    <row r="166753" x14ac:dyDescent="0.25"/>
    <row r="166754" x14ac:dyDescent="0.25"/>
    <row r="166755" x14ac:dyDescent="0.25"/>
    <row r="166756" x14ac:dyDescent="0.25"/>
    <row r="166757" x14ac:dyDescent="0.25"/>
    <row r="166758" x14ac:dyDescent="0.25"/>
    <row r="166759" x14ac:dyDescent="0.25"/>
    <row r="166760" x14ac:dyDescent="0.25"/>
    <row r="166761" x14ac:dyDescent="0.25"/>
    <row r="166762" x14ac:dyDescent="0.25"/>
    <row r="166763" x14ac:dyDescent="0.25"/>
    <row r="166764" x14ac:dyDescent="0.25"/>
    <row r="166765" x14ac:dyDescent="0.25"/>
    <row r="166766" x14ac:dyDescent="0.25"/>
    <row r="166767" x14ac:dyDescent="0.25"/>
    <row r="166768" x14ac:dyDescent="0.25"/>
    <row r="166769" x14ac:dyDescent="0.25"/>
    <row r="166770" x14ac:dyDescent="0.25"/>
    <row r="166771" x14ac:dyDescent="0.25"/>
    <row r="166772" x14ac:dyDescent="0.25"/>
    <row r="166773" x14ac:dyDescent="0.25"/>
    <row r="166774" x14ac:dyDescent="0.25"/>
    <row r="166775" x14ac:dyDescent="0.25"/>
    <row r="166776" x14ac:dyDescent="0.25"/>
    <row r="166777" x14ac:dyDescent="0.25"/>
    <row r="166778" x14ac:dyDescent="0.25"/>
    <row r="166779" x14ac:dyDescent="0.25"/>
    <row r="166780" x14ac:dyDescent="0.25"/>
    <row r="166781" x14ac:dyDescent="0.25"/>
    <row r="166782" x14ac:dyDescent="0.25"/>
    <row r="166783" x14ac:dyDescent="0.25"/>
    <row r="166784" x14ac:dyDescent="0.25"/>
    <row r="166785" x14ac:dyDescent="0.25"/>
    <row r="166786" x14ac:dyDescent="0.25"/>
    <row r="166787" x14ac:dyDescent="0.25"/>
    <row r="166788" x14ac:dyDescent="0.25"/>
    <row r="166789" x14ac:dyDescent="0.25"/>
    <row r="166790" x14ac:dyDescent="0.25"/>
    <row r="166791" x14ac:dyDescent="0.25"/>
    <row r="166792" x14ac:dyDescent="0.25"/>
    <row r="166793" x14ac:dyDescent="0.25"/>
    <row r="166794" x14ac:dyDescent="0.25"/>
    <row r="166795" x14ac:dyDescent="0.25"/>
    <row r="166796" x14ac:dyDescent="0.25"/>
    <row r="166797" x14ac:dyDescent="0.25"/>
    <row r="166798" x14ac:dyDescent="0.25"/>
    <row r="166799" x14ac:dyDescent="0.25"/>
    <row r="166800" x14ac:dyDescent="0.25"/>
    <row r="166801" x14ac:dyDescent="0.25"/>
    <row r="166802" x14ac:dyDescent="0.25"/>
    <row r="166803" x14ac:dyDescent="0.25"/>
    <row r="166804" x14ac:dyDescent="0.25"/>
    <row r="166805" x14ac:dyDescent="0.25"/>
    <row r="166806" x14ac:dyDescent="0.25"/>
    <row r="166807" x14ac:dyDescent="0.25"/>
    <row r="166808" x14ac:dyDescent="0.25"/>
    <row r="166809" x14ac:dyDescent="0.25"/>
    <row r="166810" x14ac:dyDescent="0.25"/>
    <row r="166811" x14ac:dyDescent="0.25"/>
    <row r="166812" x14ac:dyDescent="0.25"/>
    <row r="166813" x14ac:dyDescent="0.25"/>
    <row r="166814" x14ac:dyDescent="0.25"/>
    <row r="166815" x14ac:dyDescent="0.25"/>
    <row r="166816" x14ac:dyDescent="0.25"/>
    <row r="166817" x14ac:dyDescent="0.25"/>
    <row r="166818" x14ac:dyDescent="0.25"/>
    <row r="166819" x14ac:dyDescent="0.25"/>
    <row r="166820" x14ac:dyDescent="0.25"/>
    <row r="166821" x14ac:dyDescent="0.25"/>
    <row r="166822" x14ac:dyDescent="0.25"/>
    <row r="166823" x14ac:dyDescent="0.25"/>
    <row r="166824" x14ac:dyDescent="0.25"/>
    <row r="166825" x14ac:dyDescent="0.25"/>
    <row r="166826" x14ac:dyDescent="0.25"/>
    <row r="166827" x14ac:dyDescent="0.25"/>
    <row r="166828" x14ac:dyDescent="0.25"/>
    <row r="166829" x14ac:dyDescent="0.25"/>
    <row r="166830" x14ac:dyDescent="0.25"/>
    <row r="166831" x14ac:dyDescent="0.25"/>
    <row r="166832" x14ac:dyDescent="0.25"/>
    <row r="166833" x14ac:dyDescent="0.25"/>
    <row r="166834" x14ac:dyDescent="0.25"/>
    <row r="166835" x14ac:dyDescent="0.25"/>
    <row r="166836" x14ac:dyDescent="0.25"/>
    <row r="166837" x14ac:dyDescent="0.25"/>
    <row r="166838" x14ac:dyDescent="0.25"/>
    <row r="166839" x14ac:dyDescent="0.25"/>
    <row r="166840" x14ac:dyDescent="0.25"/>
    <row r="166841" x14ac:dyDescent="0.25"/>
    <row r="166842" x14ac:dyDescent="0.25"/>
    <row r="166843" x14ac:dyDescent="0.25"/>
    <row r="166844" x14ac:dyDescent="0.25"/>
    <row r="166845" x14ac:dyDescent="0.25"/>
    <row r="166846" x14ac:dyDescent="0.25"/>
    <row r="166847" x14ac:dyDescent="0.25"/>
    <row r="166848" x14ac:dyDescent="0.25"/>
    <row r="166849" x14ac:dyDescent="0.25"/>
    <row r="166850" x14ac:dyDescent="0.25"/>
    <row r="166851" x14ac:dyDescent="0.25"/>
    <row r="166852" x14ac:dyDescent="0.25"/>
    <row r="166853" x14ac:dyDescent="0.25"/>
    <row r="166854" x14ac:dyDescent="0.25"/>
    <row r="166855" x14ac:dyDescent="0.25"/>
    <row r="166856" x14ac:dyDescent="0.25"/>
    <row r="166857" x14ac:dyDescent="0.25"/>
    <row r="166858" x14ac:dyDescent="0.25"/>
    <row r="166859" x14ac:dyDescent="0.25"/>
    <row r="166860" x14ac:dyDescent="0.25"/>
    <row r="166861" x14ac:dyDescent="0.25"/>
    <row r="166862" x14ac:dyDescent="0.25"/>
    <row r="166863" x14ac:dyDescent="0.25"/>
    <row r="166864" x14ac:dyDescent="0.25"/>
    <row r="166865" x14ac:dyDescent="0.25"/>
    <row r="166866" x14ac:dyDescent="0.25"/>
    <row r="166867" x14ac:dyDescent="0.25"/>
    <row r="166868" x14ac:dyDescent="0.25"/>
    <row r="166869" x14ac:dyDescent="0.25"/>
    <row r="166870" x14ac:dyDescent="0.25"/>
    <row r="166871" x14ac:dyDescent="0.25"/>
    <row r="166872" x14ac:dyDescent="0.25"/>
    <row r="166873" x14ac:dyDescent="0.25"/>
    <row r="166874" x14ac:dyDescent="0.25"/>
    <row r="166875" x14ac:dyDescent="0.25"/>
    <row r="166876" x14ac:dyDescent="0.25"/>
    <row r="166877" x14ac:dyDescent="0.25"/>
    <row r="166878" x14ac:dyDescent="0.25"/>
    <row r="166879" x14ac:dyDescent="0.25"/>
    <row r="166880" x14ac:dyDescent="0.25"/>
    <row r="166881" x14ac:dyDescent="0.25"/>
    <row r="166882" x14ac:dyDescent="0.25"/>
    <row r="166883" x14ac:dyDescent="0.25"/>
    <row r="166884" x14ac:dyDescent="0.25"/>
    <row r="166885" x14ac:dyDescent="0.25"/>
    <row r="166886" x14ac:dyDescent="0.25"/>
    <row r="166887" x14ac:dyDescent="0.25"/>
    <row r="166888" x14ac:dyDescent="0.25"/>
    <row r="166889" x14ac:dyDescent="0.25"/>
    <row r="166890" x14ac:dyDescent="0.25"/>
    <row r="166891" x14ac:dyDescent="0.25"/>
    <row r="166892" x14ac:dyDescent="0.25"/>
    <row r="166893" x14ac:dyDescent="0.25"/>
    <row r="166894" x14ac:dyDescent="0.25"/>
    <row r="166895" x14ac:dyDescent="0.25"/>
    <row r="166896" x14ac:dyDescent="0.25"/>
    <row r="166897" x14ac:dyDescent="0.25"/>
    <row r="166898" x14ac:dyDescent="0.25"/>
    <row r="166899" x14ac:dyDescent="0.25"/>
    <row r="166900" x14ac:dyDescent="0.25"/>
    <row r="166901" x14ac:dyDescent="0.25"/>
    <row r="166902" x14ac:dyDescent="0.25"/>
    <row r="166903" x14ac:dyDescent="0.25"/>
    <row r="166904" x14ac:dyDescent="0.25"/>
    <row r="166905" x14ac:dyDescent="0.25"/>
    <row r="166906" x14ac:dyDescent="0.25"/>
    <row r="166907" x14ac:dyDescent="0.25"/>
    <row r="166908" x14ac:dyDescent="0.25"/>
    <row r="166909" x14ac:dyDescent="0.25"/>
    <row r="166910" x14ac:dyDescent="0.25"/>
    <row r="166911" x14ac:dyDescent="0.25"/>
    <row r="166912" x14ac:dyDescent="0.25"/>
    <row r="166913" x14ac:dyDescent="0.25"/>
    <row r="166914" x14ac:dyDescent="0.25"/>
    <row r="166915" x14ac:dyDescent="0.25"/>
    <row r="166916" x14ac:dyDescent="0.25"/>
    <row r="166917" x14ac:dyDescent="0.25"/>
    <row r="166918" x14ac:dyDescent="0.25"/>
    <row r="166919" x14ac:dyDescent="0.25"/>
    <row r="166920" x14ac:dyDescent="0.25"/>
    <row r="166921" x14ac:dyDescent="0.25"/>
    <row r="166922" x14ac:dyDescent="0.25"/>
    <row r="166923" x14ac:dyDescent="0.25"/>
    <row r="166924" x14ac:dyDescent="0.25"/>
    <row r="166925" x14ac:dyDescent="0.25"/>
    <row r="166926" x14ac:dyDescent="0.25"/>
    <row r="166927" x14ac:dyDescent="0.25"/>
    <row r="166928" x14ac:dyDescent="0.25"/>
    <row r="166929" x14ac:dyDescent="0.25"/>
    <row r="166930" x14ac:dyDescent="0.25"/>
    <row r="166931" x14ac:dyDescent="0.25"/>
    <row r="166932" x14ac:dyDescent="0.25"/>
    <row r="166933" x14ac:dyDescent="0.25"/>
    <row r="166934" x14ac:dyDescent="0.25"/>
    <row r="166935" x14ac:dyDescent="0.25"/>
    <row r="166936" x14ac:dyDescent="0.25"/>
    <row r="166937" x14ac:dyDescent="0.25"/>
    <row r="166938" x14ac:dyDescent="0.25"/>
    <row r="166939" x14ac:dyDescent="0.25"/>
    <row r="166940" x14ac:dyDescent="0.25"/>
    <row r="166941" x14ac:dyDescent="0.25"/>
    <row r="166942" x14ac:dyDescent="0.25"/>
    <row r="166943" x14ac:dyDescent="0.25"/>
    <row r="166944" x14ac:dyDescent="0.25"/>
    <row r="166945" x14ac:dyDescent="0.25"/>
    <row r="166946" x14ac:dyDescent="0.25"/>
    <row r="166947" x14ac:dyDescent="0.25"/>
    <row r="166948" x14ac:dyDescent="0.25"/>
    <row r="166949" x14ac:dyDescent="0.25"/>
    <row r="166950" x14ac:dyDescent="0.25"/>
    <row r="166951" x14ac:dyDescent="0.25"/>
    <row r="166952" x14ac:dyDescent="0.25"/>
    <row r="166953" x14ac:dyDescent="0.25"/>
    <row r="166954" x14ac:dyDescent="0.25"/>
    <row r="166955" x14ac:dyDescent="0.25"/>
    <row r="166956" x14ac:dyDescent="0.25"/>
    <row r="166957" x14ac:dyDescent="0.25"/>
    <row r="166958" x14ac:dyDescent="0.25"/>
    <row r="166959" x14ac:dyDescent="0.25"/>
    <row r="166960" x14ac:dyDescent="0.25"/>
    <row r="166961" x14ac:dyDescent="0.25"/>
    <row r="166962" x14ac:dyDescent="0.25"/>
    <row r="166963" x14ac:dyDescent="0.25"/>
    <row r="166964" x14ac:dyDescent="0.25"/>
    <row r="166965" x14ac:dyDescent="0.25"/>
    <row r="166966" x14ac:dyDescent="0.25"/>
    <row r="166967" x14ac:dyDescent="0.25"/>
    <row r="166968" x14ac:dyDescent="0.25"/>
    <row r="166969" x14ac:dyDescent="0.25"/>
    <row r="166970" x14ac:dyDescent="0.25"/>
    <row r="166971" x14ac:dyDescent="0.25"/>
    <row r="166972" x14ac:dyDescent="0.25"/>
    <row r="166973" x14ac:dyDescent="0.25"/>
    <row r="166974" x14ac:dyDescent="0.25"/>
    <row r="166975" x14ac:dyDescent="0.25"/>
    <row r="166976" x14ac:dyDescent="0.25"/>
    <row r="166977" x14ac:dyDescent="0.25"/>
    <row r="166978" x14ac:dyDescent="0.25"/>
    <row r="166979" x14ac:dyDescent="0.25"/>
    <row r="166980" x14ac:dyDescent="0.25"/>
    <row r="166981" x14ac:dyDescent="0.25"/>
    <row r="166982" x14ac:dyDescent="0.25"/>
    <row r="166983" x14ac:dyDescent="0.25"/>
    <row r="166984" x14ac:dyDescent="0.25"/>
    <row r="166985" x14ac:dyDescent="0.25"/>
    <row r="166986" x14ac:dyDescent="0.25"/>
    <row r="166987" x14ac:dyDescent="0.25"/>
    <row r="166988" x14ac:dyDescent="0.25"/>
    <row r="166989" x14ac:dyDescent="0.25"/>
    <row r="166990" x14ac:dyDescent="0.25"/>
    <row r="166991" x14ac:dyDescent="0.25"/>
    <row r="166992" x14ac:dyDescent="0.25"/>
    <row r="166993" x14ac:dyDescent="0.25"/>
    <row r="166994" x14ac:dyDescent="0.25"/>
    <row r="166995" x14ac:dyDescent="0.25"/>
    <row r="166996" x14ac:dyDescent="0.25"/>
    <row r="166997" x14ac:dyDescent="0.25"/>
    <row r="166998" x14ac:dyDescent="0.25"/>
    <row r="166999" x14ac:dyDescent="0.25"/>
    <row r="167000" x14ac:dyDescent="0.25"/>
    <row r="167001" x14ac:dyDescent="0.25"/>
    <row r="167002" x14ac:dyDescent="0.25"/>
    <row r="167003" x14ac:dyDescent="0.25"/>
    <row r="167004" x14ac:dyDescent="0.25"/>
    <row r="167005" x14ac:dyDescent="0.25"/>
    <row r="167006" x14ac:dyDescent="0.25"/>
    <row r="167007" x14ac:dyDescent="0.25"/>
    <row r="167008" x14ac:dyDescent="0.25"/>
    <row r="167009" x14ac:dyDescent="0.25"/>
    <row r="167010" x14ac:dyDescent="0.25"/>
    <row r="167011" x14ac:dyDescent="0.25"/>
    <row r="167012" x14ac:dyDescent="0.25"/>
    <row r="167013" x14ac:dyDescent="0.25"/>
    <row r="167014" x14ac:dyDescent="0.25"/>
    <row r="167015" x14ac:dyDescent="0.25"/>
    <row r="167016" x14ac:dyDescent="0.25"/>
    <row r="167017" x14ac:dyDescent="0.25"/>
    <row r="167018" x14ac:dyDescent="0.25"/>
    <row r="167019" x14ac:dyDescent="0.25"/>
    <row r="167020" x14ac:dyDescent="0.25"/>
    <row r="167021" x14ac:dyDescent="0.25"/>
    <row r="167022" x14ac:dyDescent="0.25"/>
    <row r="167023" x14ac:dyDescent="0.25"/>
    <row r="167024" x14ac:dyDescent="0.25"/>
    <row r="167025" x14ac:dyDescent="0.25"/>
    <row r="167026" x14ac:dyDescent="0.25"/>
    <row r="167027" x14ac:dyDescent="0.25"/>
    <row r="167028" x14ac:dyDescent="0.25"/>
    <row r="167029" x14ac:dyDescent="0.25"/>
    <row r="167030" x14ac:dyDescent="0.25"/>
    <row r="167031" x14ac:dyDescent="0.25"/>
    <row r="167032" x14ac:dyDescent="0.25"/>
    <row r="167033" x14ac:dyDescent="0.25"/>
    <row r="167034" x14ac:dyDescent="0.25"/>
    <row r="167035" x14ac:dyDescent="0.25"/>
    <row r="167036" x14ac:dyDescent="0.25"/>
    <row r="167037" x14ac:dyDescent="0.25"/>
    <row r="167038" x14ac:dyDescent="0.25"/>
    <row r="167039" x14ac:dyDescent="0.25"/>
    <row r="167040" x14ac:dyDescent="0.25"/>
    <row r="167041" x14ac:dyDescent="0.25"/>
    <row r="167042" x14ac:dyDescent="0.25"/>
    <row r="167043" x14ac:dyDescent="0.25"/>
    <row r="167044" x14ac:dyDescent="0.25"/>
    <row r="167045" x14ac:dyDescent="0.25"/>
    <row r="167046" x14ac:dyDescent="0.25"/>
    <row r="167047" x14ac:dyDescent="0.25"/>
    <row r="167048" x14ac:dyDescent="0.25"/>
    <row r="167049" x14ac:dyDescent="0.25"/>
    <row r="167050" x14ac:dyDescent="0.25"/>
    <row r="167051" x14ac:dyDescent="0.25"/>
    <row r="167052" x14ac:dyDescent="0.25"/>
    <row r="167053" x14ac:dyDescent="0.25"/>
    <row r="167054" x14ac:dyDescent="0.25"/>
    <row r="167055" x14ac:dyDescent="0.25"/>
    <row r="167056" x14ac:dyDescent="0.25"/>
    <row r="167057" x14ac:dyDescent="0.25"/>
    <row r="167058" x14ac:dyDescent="0.25"/>
    <row r="167059" x14ac:dyDescent="0.25"/>
    <row r="167060" x14ac:dyDescent="0.25"/>
    <row r="167061" x14ac:dyDescent="0.25"/>
    <row r="167062" x14ac:dyDescent="0.25"/>
    <row r="167063" x14ac:dyDescent="0.25"/>
    <row r="167064" x14ac:dyDescent="0.25"/>
    <row r="167065" x14ac:dyDescent="0.25"/>
    <row r="167066" x14ac:dyDescent="0.25"/>
    <row r="167067" x14ac:dyDescent="0.25"/>
    <row r="167068" x14ac:dyDescent="0.25"/>
    <row r="167069" x14ac:dyDescent="0.25"/>
    <row r="167070" x14ac:dyDescent="0.25"/>
    <row r="167071" x14ac:dyDescent="0.25"/>
    <row r="167072" x14ac:dyDescent="0.25"/>
    <row r="167073" x14ac:dyDescent="0.25"/>
    <row r="167074" x14ac:dyDescent="0.25"/>
    <row r="167075" x14ac:dyDescent="0.25"/>
    <row r="167076" x14ac:dyDescent="0.25"/>
    <row r="167077" x14ac:dyDescent="0.25"/>
    <row r="167078" x14ac:dyDescent="0.25"/>
    <row r="167079" x14ac:dyDescent="0.25"/>
    <row r="167080" x14ac:dyDescent="0.25"/>
    <row r="167081" x14ac:dyDescent="0.25"/>
    <row r="167082" x14ac:dyDescent="0.25"/>
    <row r="167083" x14ac:dyDescent="0.25"/>
    <row r="167084" x14ac:dyDescent="0.25"/>
    <row r="167085" x14ac:dyDescent="0.25"/>
    <row r="167086" x14ac:dyDescent="0.25"/>
    <row r="167087" x14ac:dyDescent="0.25"/>
    <row r="167088" x14ac:dyDescent="0.25"/>
    <row r="167089" x14ac:dyDescent="0.25"/>
    <row r="167090" x14ac:dyDescent="0.25"/>
    <row r="167091" x14ac:dyDescent="0.25"/>
    <row r="167092" x14ac:dyDescent="0.25"/>
    <row r="167093" x14ac:dyDescent="0.25"/>
    <row r="167094" x14ac:dyDescent="0.25"/>
    <row r="167095" x14ac:dyDescent="0.25"/>
    <row r="167096" x14ac:dyDescent="0.25"/>
    <row r="167097" x14ac:dyDescent="0.25"/>
    <row r="167098" x14ac:dyDescent="0.25"/>
    <row r="167099" x14ac:dyDescent="0.25"/>
    <row r="167100" x14ac:dyDescent="0.25"/>
    <row r="167101" x14ac:dyDescent="0.25"/>
    <row r="167102" x14ac:dyDescent="0.25"/>
    <row r="167103" x14ac:dyDescent="0.25"/>
    <row r="167104" x14ac:dyDescent="0.25"/>
    <row r="167105" x14ac:dyDescent="0.25"/>
    <row r="167106" x14ac:dyDescent="0.25"/>
    <row r="167107" x14ac:dyDescent="0.25"/>
    <row r="167108" x14ac:dyDescent="0.25"/>
    <row r="167109" x14ac:dyDescent="0.25"/>
    <row r="167110" x14ac:dyDescent="0.25"/>
    <row r="167111" x14ac:dyDescent="0.25"/>
    <row r="167112" x14ac:dyDescent="0.25"/>
    <row r="167113" x14ac:dyDescent="0.25"/>
    <row r="167114" x14ac:dyDescent="0.25"/>
    <row r="167115" x14ac:dyDescent="0.25"/>
    <row r="167116" x14ac:dyDescent="0.25"/>
    <row r="167117" x14ac:dyDescent="0.25"/>
    <row r="167118" x14ac:dyDescent="0.25"/>
    <row r="167119" x14ac:dyDescent="0.25"/>
    <row r="167120" x14ac:dyDescent="0.25"/>
    <row r="167121" x14ac:dyDescent="0.25"/>
    <row r="167122" x14ac:dyDescent="0.25"/>
    <row r="167123" x14ac:dyDescent="0.25"/>
    <row r="167124" x14ac:dyDescent="0.25"/>
    <row r="167125" x14ac:dyDescent="0.25"/>
    <row r="167126" x14ac:dyDescent="0.25"/>
    <row r="167127" x14ac:dyDescent="0.25"/>
    <row r="167128" x14ac:dyDescent="0.25"/>
    <row r="167129" x14ac:dyDescent="0.25"/>
    <row r="167130" x14ac:dyDescent="0.25"/>
    <row r="167131" x14ac:dyDescent="0.25"/>
    <row r="167132" x14ac:dyDescent="0.25"/>
    <row r="167133" x14ac:dyDescent="0.25"/>
    <row r="167134" x14ac:dyDescent="0.25"/>
    <row r="167135" x14ac:dyDescent="0.25"/>
    <row r="167136" x14ac:dyDescent="0.25"/>
    <row r="167137" x14ac:dyDescent="0.25"/>
    <row r="167138" x14ac:dyDescent="0.25"/>
    <row r="167139" x14ac:dyDescent="0.25"/>
    <row r="167140" x14ac:dyDescent="0.25"/>
    <row r="167141" x14ac:dyDescent="0.25"/>
    <row r="167142" x14ac:dyDescent="0.25"/>
    <row r="167143" x14ac:dyDescent="0.25"/>
    <row r="167144" x14ac:dyDescent="0.25"/>
    <row r="167145" x14ac:dyDescent="0.25"/>
    <row r="167146" x14ac:dyDescent="0.25"/>
    <row r="167147" x14ac:dyDescent="0.25"/>
    <row r="167148" x14ac:dyDescent="0.25"/>
    <row r="167149" x14ac:dyDescent="0.25"/>
    <row r="167150" x14ac:dyDescent="0.25"/>
    <row r="167151" x14ac:dyDescent="0.25"/>
    <row r="167152" x14ac:dyDescent="0.25"/>
    <row r="167153" x14ac:dyDescent="0.25"/>
    <row r="167154" x14ac:dyDescent="0.25"/>
    <row r="167155" x14ac:dyDescent="0.25"/>
    <row r="167156" x14ac:dyDescent="0.25"/>
    <row r="167157" x14ac:dyDescent="0.25"/>
    <row r="167158" x14ac:dyDescent="0.25"/>
    <row r="167159" x14ac:dyDescent="0.25"/>
    <row r="167160" x14ac:dyDescent="0.25"/>
    <row r="167161" x14ac:dyDescent="0.25"/>
    <row r="167162" x14ac:dyDescent="0.25"/>
    <row r="167163" x14ac:dyDescent="0.25"/>
    <row r="167164" x14ac:dyDescent="0.25"/>
    <row r="167165" x14ac:dyDescent="0.25"/>
    <row r="167166" x14ac:dyDescent="0.25"/>
    <row r="167167" x14ac:dyDescent="0.25"/>
    <row r="167168" x14ac:dyDescent="0.25"/>
    <row r="167169" x14ac:dyDescent="0.25"/>
    <row r="167170" x14ac:dyDescent="0.25"/>
    <row r="167171" x14ac:dyDescent="0.25"/>
    <row r="167172" x14ac:dyDescent="0.25"/>
    <row r="167173" x14ac:dyDescent="0.25"/>
    <row r="167174" x14ac:dyDescent="0.25"/>
    <row r="167175" x14ac:dyDescent="0.25"/>
    <row r="167176" x14ac:dyDescent="0.25"/>
    <row r="167177" x14ac:dyDescent="0.25"/>
    <row r="167178" x14ac:dyDescent="0.25"/>
    <row r="167179" x14ac:dyDescent="0.25"/>
    <row r="167180" x14ac:dyDescent="0.25"/>
    <row r="167181" x14ac:dyDescent="0.25"/>
    <row r="167182" x14ac:dyDescent="0.25"/>
    <row r="167183" x14ac:dyDescent="0.25"/>
    <row r="167184" x14ac:dyDescent="0.25"/>
    <row r="167185" x14ac:dyDescent="0.25"/>
    <row r="167186" x14ac:dyDescent="0.25"/>
    <row r="167187" x14ac:dyDescent="0.25"/>
    <row r="167188" x14ac:dyDescent="0.25"/>
    <row r="167189" x14ac:dyDescent="0.25"/>
    <row r="167190" x14ac:dyDescent="0.25"/>
    <row r="167191" x14ac:dyDescent="0.25"/>
    <row r="167192" x14ac:dyDescent="0.25"/>
    <row r="167193" x14ac:dyDescent="0.25"/>
    <row r="167194" x14ac:dyDescent="0.25"/>
    <row r="167195" x14ac:dyDescent="0.25"/>
    <row r="167196" x14ac:dyDescent="0.25"/>
    <row r="167197" x14ac:dyDescent="0.25"/>
    <row r="167198" x14ac:dyDescent="0.25"/>
    <row r="167199" x14ac:dyDescent="0.25"/>
    <row r="167200" x14ac:dyDescent="0.25"/>
    <row r="167201" x14ac:dyDescent="0.25"/>
    <row r="167202" x14ac:dyDescent="0.25"/>
    <row r="167203" x14ac:dyDescent="0.25"/>
    <row r="167204" x14ac:dyDescent="0.25"/>
    <row r="167205" x14ac:dyDescent="0.25"/>
    <row r="167206" x14ac:dyDescent="0.25"/>
    <row r="167207" x14ac:dyDescent="0.25"/>
    <row r="167208" x14ac:dyDescent="0.25"/>
    <row r="167209" x14ac:dyDescent="0.25"/>
    <row r="167210" x14ac:dyDescent="0.25"/>
    <row r="167211" x14ac:dyDescent="0.25"/>
    <row r="167212" x14ac:dyDescent="0.25"/>
    <row r="167213" x14ac:dyDescent="0.25"/>
    <row r="167214" x14ac:dyDescent="0.25"/>
    <row r="167215" x14ac:dyDescent="0.25"/>
    <row r="167216" x14ac:dyDescent="0.25"/>
    <row r="167217" x14ac:dyDescent="0.25"/>
    <row r="167218" x14ac:dyDescent="0.25"/>
    <row r="167219" x14ac:dyDescent="0.25"/>
    <row r="167220" x14ac:dyDescent="0.25"/>
    <row r="167221" x14ac:dyDescent="0.25"/>
    <row r="167222" x14ac:dyDescent="0.25"/>
    <row r="167223" x14ac:dyDescent="0.25"/>
    <row r="167224" x14ac:dyDescent="0.25"/>
    <row r="167225" x14ac:dyDescent="0.25"/>
    <row r="167226" x14ac:dyDescent="0.25"/>
    <row r="167227" x14ac:dyDescent="0.25"/>
    <row r="167228" x14ac:dyDescent="0.25"/>
    <row r="167229" x14ac:dyDescent="0.25"/>
    <row r="167230" x14ac:dyDescent="0.25"/>
    <row r="167231" x14ac:dyDescent="0.25"/>
    <row r="167232" x14ac:dyDescent="0.25"/>
    <row r="167233" x14ac:dyDescent="0.25"/>
    <row r="167234" x14ac:dyDescent="0.25"/>
    <row r="167235" x14ac:dyDescent="0.25"/>
    <row r="167236" x14ac:dyDescent="0.25"/>
    <row r="167237" x14ac:dyDescent="0.25"/>
    <row r="167238" x14ac:dyDescent="0.25"/>
    <row r="167239" x14ac:dyDescent="0.25"/>
    <row r="167240" x14ac:dyDescent="0.25"/>
    <row r="167241" x14ac:dyDescent="0.25"/>
    <row r="167242" x14ac:dyDescent="0.25"/>
    <row r="167243" x14ac:dyDescent="0.25"/>
    <row r="167244" x14ac:dyDescent="0.25"/>
    <row r="167245" x14ac:dyDescent="0.25"/>
    <row r="167246" x14ac:dyDescent="0.25"/>
    <row r="167247" x14ac:dyDescent="0.25"/>
    <row r="167248" x14ac:dyDescent="0.25"/>
    <row r="167249" x14ac:dyDescent="0.25"/>
    <row r="167250" x14ac:dyDescent="0.25"/>
    <row r="167251" x14ac:dyDescent="0.25"/>
    <row r="167252" x14ac:dyDescent="0.25"/>
    <row r="167253" x14ac:dyDescent="0.25"/>
    <row r="167254" x14ac:dyDescent="0.25"/>
    <row r="167255" x14ac:dyDescent="0.25"/>
    <row r="167256" x14ac:dyDescent="0.25"/>
    <row r="167257" x14ac:dyDescent="0.25"/>
    <row r="167258" x14ac:dyDescent="0.25"/>
    <row r="167259" x14ac:dyDescent="0.25"/>
    <row r="167260" x14ac:dyDescent="0.25"/>
    <row r="167261" x14ac:dyDescent="0.25"/>
    <row r="167262" x14ac:dyDescent="0.25"/>
    <row r="167263" x14ac:dyDescent="0.25"/>
    <row r="167264" x14ac:dyDescent="0.25"/>
    <row r="167265" x14ac:dyDescent="0.25"/>
    <row r="167266" x14ac:dyDescent="0.25"/>
    <row r="167267" x14ac:dyDescent="0.25"/>
    <row r="167268" x14ac:dyDescent="0.25"/>
    <row r="167269" x14ac:dyDescent="0.25"/>
    <row r="167270" x14ac:dyDescent="0.25"/>
    <row r="167271" x14ac:dyDescent="0.25"/>
    <row r="167272" x14ac:dyDescent="0.25"/>
    <row r="167273" x14ac:dyDescent="0.25"/>
    <row r="167274" x14ac:dyDescent="0.25"/>
    <row r="167275" x14ac:dyDescent="0.25"/>
    <row r="167276" x14ac:dyDescent="0.25"/>
    <row r="167277" x14ac:dyDescent="0.25"/>
    <row r="167278" x14ac:dyDescent="0.25"/>
    <row r="167279" x14ac:dyDescent="0.25"/>
    <row r="167280" x14ac:dyDescent="0.25"/>
    <row r="167281" x14ac:dyDescent="0.25"/>
    <row r="167282" x14ac:dyDescent="0.25"/>
    <row r="167283" x14ac:dyDescent="0.25"/>
    <row r="167284" x14ac:dyDescent="0.25"/>
    <row r="167285" x14ac:dyDescent="0.25"/>
    <row r="167286" x14ac:dyDescent="0.25"/>
    <row r="167287" x14ac:dyDescent="0.25"/>
    <row r="167288" x14ac:dyDescent="0.25"/>
    <row r="167289" x14ac:dyDescent="0.25"/>
    <row r="167290" x14ac:dyDescent="0.25"/>
    <row r="167291" x14ac:dyDescent="0.25"/>
    <row r="167292" x14ac:dyDescent="0.25"/>
    <row r="167293" x14ac:dyDescent="0.25"/>
    <row r="167294" x14ac:dyDescent="0.25"/>
    <row r="167295" x14ac:dyDescent="0.25"/>
    <row r="167296" x14ac:dyDescent="0.25"/>
    <row r="167297" x14ac:dyDescent="0.25"/>
    <row r="167298" x14ac:dyDescent="0.25"/>
    <row r="167299" x14ac:dyDescent="0.25"/>
    <row r="167300" x14ac:dyDescent="0.25"/>
    <row r="167301" x14ac:dyDescent="0.25"/>
    <row r="167302" x14ac:dyDescent="0.25"/>
    <row r="167303" x14ac:dyDescent="0.25"/>
    <row r="167304" x14ac:dyDescent="0.25"/>
    <row r="167305" x14ac:dyDescent="0.25"/>
    <row r="167306" x14ac:dyDescent="0.25"/>
    <row r="167307" x14ac:dyDescent="0.25"/>
    <row r="167308" x14ac:dyDescent="0.25"/>
    <row r="167309" x14ac:dyDescent="0.25"/>
    <row r="167310" x14ac:dyDescent="0.25"/>
    <row r="167311" x14ac:dyDescent="0.25"/>
    <row r="167312" x14ac:dyDescent="0.25"/>
    <row r="167313" x14ac:dyDescent="0.25"/>
    <row r="167314" x14ac:dyDescent="0.25"/>
    <row r="167315" x14ac:dyDescent="0.25"/>
    <row r="167316" x14ac:dyDescent="0.25"/>
    <row r="167317" x14ac:dyDescent="0.25"/>
    <row r="167318" x14ac:dyDescent="0.25"/>
    <row r="167319" x14ac:dyDescent="0.25"/>
    <row r="167320" x14ac:dyDescent="0.25"/>
    <row r="167321" x14ac:dyDescent="0.25"/>
    <row r="167322" x14ac:dyDescent="0.25"/>
    <row r="167323" x14ac:dyDescent="0.25"/>
    <row r="167324" x14ac:dyDescent="0.25"/>
    <row r="167325" x14ac:dyDescent="0.25"/>
    <row r="167326" x14ac:dyDescent="0.25"/>
    <row r="167327" x14ac:dyDescent="0.25"/>
    <row r="167328" x14ac:dyDescent="0.25"/>
    <row r="167329" x14ac:dyDescent="0.25"/>
    <row r="167330" x14ac:dyDescent="0.25"/>
    <row r="167331" x14ac:dyDescent="0.25"/>
    <row r="167332" x14ac:dyDescent="0.25"/>
    <row r="167333" x14ac:dyDescent="0.25"/>
    <row r="167334" x14ac:dyDescent="0.25"/>
    <row r="167335" x14ac:dyDescent="0.25"/>
    <row r="167336" x14ac:dyDescent="0.25"/>
    <row r="167337" x14ac:dyDescent="0.25"/>
    <row r="167338" x14ac:dyDescent="0.25"/>
    <row r="167339" x14ac:dyDescent="0.25"/>
    <row r="167340" x14ac:dyDescent="0.25"/>
    <row r="167341" x14ac:dyDescent="0.25"/>
    <row r="167342" x14ac:dyDescent="0.25"/>
    <row r="167343" x14ac:dyDescent="0.25"/>
    <row r="167344" x14ac:dyDescent="0.25"/>
    <row r="167345" x14ac:dyDescent="0.25"/>
    <row r="167346" x14ac:dyDescent="0.25"/>
    <row r="167347" x14ac:dyDescent="0.25"/>
    <row r="167348" x14ac:dyDescent="0.25"/>
    <row r="167349" x14ac:dyDescent="0.25"/>
    <row r="167350" x14ac:dyDescent="0.25"/>
    <row r="167351" x14ac:dyDescent="0.25"/>
    <row r="167352" x14ac:dyDescent="0.25"/>
    <row r="167353" x14ac:dyDescent="0.25"/>
    <row r="167354" x14ac:dyDescent="0.25"/>
    <row r="167355" x14ac:dyDescent="0.25"/>
    <row r="167356" x14ac:dyDescent="0.25"/>
    <row r="167357" x14ac:dyDescent="0.25"/>
    <row r="167358" x14ac:dyDescent="0.25"/>
    <row r="167359" x14ac:dyDescent="0.25"/>
    <row r="167360" x14ac:dyDescent="0.25"/>
    <row r="167361" x14ac:dyDescent="0.25"/>
    <row r="167362" x14ac:dyDescent="0.25"/>
    <row r="167363" x14ac:dyDescent="0.25"/>
    <row r="167364" x14ac:dyDescent="0.25"/>
    <row r="167365" x14ac:dyDescent="0.25"/>
    <row r="167366" x14ac:dyDescent="0.25"/>
    <row r="167367" x14ac:dyDescent="0.25"/>
    <row r="167368" x14ac:dyDescent="0.25"/>
    <row r="167369" x14ac:dyDescent="0.25"/>
    <row r="167370" x14ac:dyDescent="0.25"/>
    <row r="167371" x14ac:dyDescent="0.25"/>
    <row r="167372" x14ac:dyDescent="0.25"/>
    <row r="167373" x14ac:dyDescent="0.25"/>
    <row r="167374" x14ac:dyDescent="0.25"/>
    <row r="167375" x14ac:dyDescent="0.25"/>
    <row r="167376" x14ac:dyDescent="0.25"/>
    <row r="167377" x14ac:dyDescent="0.25"/>
    <row r="167378" x14ac:dyDescent="0.25"/>
    <row r="167379" x14ac:dyDescent="0.25"/>
    <row r="167380" x14ac:dyDescent="0.25"/>
    <row r="167381" x14ac:dyDescent="0.25"/>
    <row r="167382" x14ac:dyDescent="0.25"/>
    <row r="167383" x14ac:dyDescent="0.25"/>
    <row r="167384" x14ac:dyDescent="0.25"/>
    <row r="167385" x14ac:dyDescent="0.25"/>
    <row r="167386" x14ac:dyDescent="0.25"/>
    <row r="167387" x14ac:dyDescent="0.25"/>
    <row r="167388" x14ac:dyDescent="0.25"/>
    <row r="167389" x14ac:dyDescent="0.25"/>
    <row r="167390" x14ac:dyDescent="0.25"/>
    <row r="167391" x14ac:dyDescent="0.25"/>
    <row r="167392" x14ac:dyDescent="0.25"/>
    <row r="167393" x14ac:dyDescent="0.25"/>
    <row r="167394" x14ac:dyDescent="0.25"/>
    <row r="167395" x14ac:dyDescent="0.25"/>
    <row r="167396" x14ac:dyDescent="0.25"/>
    <row r="167397" x14ac:dyDescent="0.25"/>
    <row r="167398" x14ac:dyDescent="0.25"/>
    <row r="167399" x14ac:dyDescent="0.25"/>
    <row r="167400" x14ac:dyDescent="0.25"/>
    <row r="167401" x14ac:dyDescent="0.25"/>
    <row r="167402" x14ac:dyDescent="0.25"/>
    <row r="167403" x14ac:dyDescent="0.25"/>
    <row r="167404" x14ac:dyDescent="0.25"/>
    <row r="167405" x14ac:dyDescent="0.25"/>
    <row r="167406" x14ac:dyDescent="0.25"/>
    <row r="167407" x14ac:dyDescent="0.25"/>
    <row r="167408" x14ac:dyDescent="0.25"/>
    <row r="167409" x14ac:dyDescent="0.25"/>
    <row r="167410" x14ac:dyDescent="0.25"/>
    <row r="167411" x14ac:dyDescent="0.25"/>
    <row r="167412" x14ac:dyDescent="0.25"/>
    <row r="167413" x14ac:dyDescent="0.25"/>
    <row r="167414" x14ac:dyDescent="0.25"/>
    <row r="167415" x14ac:dyDescent="0.25"/>
    <row r="167416" x14ac:dyDescent="0.25"/>
    <row r="167417" x14ac:dyDescent="0.25"/>
    <row r="167418" x14ac:dyDescent="0.25"/>
    <row r="167419" x14ac:dyDescent="0.25"/>
    <row r="167420" x14ac:dyDescent="0.25"/>
    <row r="167421" x14ac:dyDescent="0.25"/>
    <row r="167422" x14ac:dyDescent="0.25"/>
    <row r="167423" x14ac:dyDescent="0.25"/>
    <row r="167424" x14ac:dyDescent="0.25"/>
    <row r="167425" x14ac:dyDescent="0.25"/>
    <row r="167426" x14ac:dyDescent="0.25"/>
    <row r="167427" x14ac:dyDescent="0.25"/>
    <row r="167428" x14ac:dyDescent="0.25"/>
    <row r="167429" x14ac:dyDescent="0.25"/>
    <row r="167430" x14ac:dyDescent="0.25"/>
    <row r="167431" x14ac:dyDescent="0.25"/>
    <row r="167432" x14ac:dyDescent="0.25"/>
    <row r="167433" x14ac:dyDescent="0.25"/>
    <row r="167434" x14ac:dyDescent="0.25"/>
    <row r="167435" x14ac:dyDescent="0.25"/>
    <row r="167436" x14ac:dyDescent="0.25"/>
    <row r="167437" x14ac:dyDescent="0.25"/>
    <row r="167438" x14ac:dyDescent="0.25"/>
    <row r="167439" x14ac:dyDescent="0.25"/>
    <row r="167440" x14ac:dyDescent="0.25"/>
    <row r="167441" x14ac:dyDescent="0.25"/>
    <row r="167442" x14ac:dyDescent="0.25"/>
    <row r="167443" x14ac:dyDescent="0.25"/>
    <row r="167444" x14ac:dyDescent="0.25"/>
    <row r="167445" x14ac:dyDescent="0.25"/>
    <row r="167446" x14ac:dyDescent="0.25"/>
    <row r="167447" x14ac:dyDescent="0.25"/>
    <row r="167448" x14ac:dyDescent="0.25"/>
    <row r="167449" x14ac:dyDescent="0.25"/>
    <row r="167450" x14ac:dyDescent="0.25"/>
    <row r="167451" x14ac:dyDescent="0.25"/>
    <row r="167452" x14ac:dyDescent="0.25"/>
    <row r="167453" x14ac:dyDescent="0.25"/>
    <row r="167454" x14ac:dyDescent="0.25"/>
    <row r="167455" x14ac:dyDescent="0.25"/>
    <row r="167456" x14ac:dyDescent="0.25"/>
    <row r="167457" x14ac:dyDescent="0.25"/>
    <row r="167458" x14ac:dyDescent="0.25"/>
    <row r="167459" x14ac:dyDescent="0.25"/>
    <row r="167460" x14ac:dyDescent="0.25"/>
    <row r="167461" x14ac:dyDescent="0.25"/>
    <row r="167462" x14ac:dyDescent="0.25"/>
    <row r="167463" x14ac:dyDescent="0.25"/>
    <row r="167464" x14ac:dyDescent="0.25"/>
    <row r="167465" x14ac:dyDescent="0.25"/>
    <row r="167466" x14ac:dyDescent="0.25"/>
    <row r="167467" x14ac:dyDescent="0.25"/>
    <row r="167468" x14ac:dyDescent="0.25"/>
    <row r="167469" x14ac:dyDescent="0.25"/>
    <row r="167470" x14ac:dyDescent="0.25"/>
    <row r="167471" x14ac:dyDescent="0.25"/>
    <row r="167472" x14ac:dyDescent="0.25"/>
    <row r="167473" x14ac:dyDescent="0.25"/>
    <row r="167474" x14ac:dyDescent="0.25"/>
    <row r="167475" x14ac:dyDescent="0.25"/>
    <row r="167476" x14ac:dyDescent="0.25"/>
    <row r="167477" x14ac:dyDescent="0.25"/>
    <row r="167478" x14ac:dyDescent="0.25"/>
    <row r="167479" x14ac:dyDescent="0.25"/>
    <row r="167480" x14ac:dyDescent="0.25"/>
    <row r="167481" x14ac:dyDescent="0.25"/>
    <row r="167482" x14ac:dyDescent="0.25"/>
    <row r="167483" x14ac:dyDescent="0.25"/>
    <row r="167484" x14ac:dyDescent="0.25"/>
    <row r="167485" x14ac:dyDescent="0.25"/>
    <row r="167486" x14ac:dyDescent="0.25"/>
    <row r="167487" x14ac:dyDescent="0.25"/>
    <row r="167488" x14ac:dyDescent="0.25"/>
    <row r="167489" x14ac:dyDescent="0.25"/>
    <row r="167490" x14ac:dyDescent="0.25"/>
    <row r="167491" x14ac:dyDescent="0.25"/>
    <row r="167492" x14ac:dyDescent="0.25"/>
    <row r="167493" x14ac:dyDescent="0.25"/>
    <row r="167494" x14ac:dyDescent="0.25"/>
    <row r="167495" x14ac:dyDescent="0.25"/>
    <row r="167496" x14ac:dyDescent="0.25"/>
    <row r="167497" x14ac:dyDescent="0.25"/>
    <row r="167498" x14ac:dyDescent="0.25"/>
    <row r="167499" x14ac:dyDescent="0.25"/>
    <row r="167500" x14ac:dyDescent="0.25"/>
    <row r="167501" x14ac:dyDescent="0.25"/>
    <row r="167502" x14ac:dyDescent="0.25"/>
    <row r="167503" x14ac:dyDescent="0.25"/>
    <row r="167504" x14ac:dyDescent="0.25"/>
    <row r="167505" x14ac:dyDescent="0.25"/>
    <row r="167506" x14ac:dyDescent="0.25"/>
    <row r="167507" x14ac:dyDescent="0.25"/>
    <row r="167508" x14ac:dyDescent="0.25"/>
    <row r="167509" x14ac:dyDescent="0.25"/>
    <row r="167510" x14ac:dyDescent="0.25"/>
    <row r="167511" x14ac:dyDescent="0.25"/>
    <row r="167512" x14ac:dyDescent="0.25"/>
    <row r="167513" x14ac:dyDescent="0.25"/>
    <row r="167514" x14ac:dyDescent="0.25"/>
    <row r="167515" x14ac:dyDescent="0.25"/>
    <row r="167516" x14ac:dyDescent="0.25"/>
    <row r="167517" x14ac:dyDescent="0.25"/>
    <row r="167518" x14ac:dyDescent="0.25"/>
    <row r="167519" x14ac:dyDescent="0.25"/>
    <row r="167520" x14ac:dyDescent="0.25"/>
    <row r="167521" x14ac:dyDescent="0.25"/>
    <row r="167522" x14ac:dyDescent="0.25"/>
    <row r="167523" x14ac:dyDescent="0.25"/>
    <row r="167524" x14ac:dyDescent="0.25"/>
    <row r="167525" x14ac:dyDescent="0.25"/>
    <row r="167526" x14ac:dyDescent="0.25"/>
    <row r="167527" x14ac:dyDescent="0.25"/>
    <row r="167528" x14ac:dyDescent="0.25"/>
    <row r="167529" x14ac:dyDescent="0.25"/>
    <row r="167530" x14ac:dyDescent="0.25"/>
    <row r="167531" x14ac:dyDescent="0.25"/>
    <row r="167532" x14ac:dyDescent="0.25"/>
    <row r="167533" x14ac:dyDescent="0.25"/>
    <row r="167534" x14ac:dyDescent="0.25"/>
    <row r="167535" x14ac:dyDescent="0.25"/>
    <row r="167536" x14ac:dyDescent="0.25"/>
    <row r="167537" x14ac:dyDescent="0.25"/>
    <row r="167538" x14ac:dyDescent="0.25"/>
    <row r="167539" x14ac:dyDescent="0.25"/>
    <row r="167540" x14ac:dyDescent="0.25"/>
    <row r="167541" x14ac:dyDescent="0.25"/>
    <row r="167542" x14ac:dyDescent="0.25"/>
    <row r="167543" x14ac:dyDescent="0.25"/>
    <row r="167544" x14ac:dyDescent="0.25"/>
    <row r="167545" x14ac:dyDescent="0.25"/>
    <row r="167546" x14ac:dyDescent="0.25"/>
    <row r="167547" x14ac:dyDescent="0.25"/>
    <row r="167548" x14ac:dyDescent="0.25"/>
    <row r="167549" x14ac:dyDescent="0.25"/>
    <row r="167550" x14ac:dyDescent="0.25"/>
    <row r="167551" x14ac:dyDescent="0.25"/>
    <row r="167552" x14ac:dyDescent="0.25"/>
    <row r="167553" x14ac:dyDescent="0.25"/>
    <row r="167554" x14ac:dyDescent="0.25"/>
    <row r="167555" x14ac:dyDescent="0.25"/>
    <row r="167556" x14ac:dyDescent="0.25"/>
    <row r="167557" x14ac:dyDescent="0.25"/>
    <row r="167558" x14ac:dyDescent="0.25"/>
    <row r="167559" x14ac:dyDescent="0.25"/>
    <row r="167560" x14ac:dyDescent="0.25"/>
    <row r="167561" x14ac:dyDescent="0.25"/>
    <row r="167562" x14ac:dyDescent="0.25"/>
    <row r="167563" x14ac:dyDescent="0.25"/>
    <row r="167564" x14ac:dyDescent="0.25"/>
    <row r="167565" x14ac:dyDescent="0.25"/>
    <row r="167566" x14ac:dyDescent="0.25"/>
    <row r="167567" x14ac:dyDescent="0.25"/>
    <row r="167568" x14ac:dyDescent="0.25"/>
    <row r="167569" x14ac:dyDescent="0.25"/>
    <row r="167570" x14ac:dyDescent="0.25"/>
    <row r="167571" x14ac:dyDescent="0.25"/>
    <row r="167572" x14ac:dyDescent="0.25"/>
    <row r="167573" x14ac:dyDescent="0.25"/>
    <row r="167574" x14ac:dyDescent="0.25"/>
    <row r="167575" x14ac:dyDescent="0.25"/>
    <row r="167576" x14ac:dyDescent="0.25"/>
    <row r="167577" x14ac:dyDescent="0.25"/>
    <row r="167578" x14ac:dyDescent="0.25"/>
    <row r="167579" x14ac:dyDescent="0.25"/>
    <row r="167580" x14ac:dyDescent="0.25"/>
    <row r="167581" x14ac:dyDescent="0.25"/>
    <row r="167582" x14ac:dyDescent="0.25"/>
    <row r="167583" x14ac:dyDescent="0.25"/>
    <row r="167584" x14ac:dyDescent="0.25"/>
    <row r="167585" x14ac:dyDescent="0.25"/>
    <row r="167586" x14ac:dyDescent="0.25"/>
    <row r="167587" x14ac:dyDescent="0.25"/>
    <row r="167588" x14ac:dyDescent="0.25"/>
    <row r="167589" x14ac:dyDescent="0.25"/>
    <row r="167590" x14ac:dyDescent="0.25"/>
    <row r="167591" x14ac:dyDescent="0.25"/>
    <row r="167592" x14ac:dyDescent="0.25"/>
    <row r="167593" x14ac:dyDescent="0.25"/>
    <row r="167594" x14ac:dyDescent="0.25"/>
    <row r="167595" x14ac:dyDescent="0.25"/>
    <row r="167596" x14ac:dyDescent="0.25"/>
    <row r="167597" x14ac:dyDescent="0.25"/>
    <row r="167598" x14ac:dyDescent="0.25"/>
    <row r="167599" x14ac:dyDescent="0.25"/>
    <row r="167600" x14ac:dyDescent="0.25"/>
    <row r="167601" x14ac:dyDescent="0.25"/>
    <row r="167602" x14ac:dyDescent="0.25"/>
    <row r="167603" x14ac:dyDescent="0.25"/>
    <row r="167604" x14ac:dyDescent="0.25"/>
    <row r="167605" x14ac:dyDescent="0.25"/>
    <row r="167606" x14ac:dyDescent="0.25"/>
    <row r="167607" x14ac:dyDescent="0.25"/>
    <row r="167608" x14ac:dyDescent="0.25"/>
    <row r="167609" x14ac:dyDescent="0.25"/>
    <row r="167610" x14ac:dyDescent="0.25"/>
    <row r="167611" x14ac:dyDescent="0.25"/>
    <row r="167612" x14ac:dyDescent="0.25"/>
    <row r="167613" x14ac:dyDescent="0.25"/>
    <row r="167614" x14ac:dyDescent="0.25"/>
    <row r="167615" x14ac:dyDescent="0.25"/>
    <row r="167616" x14ac:dyDescent="0.25"/>
    <row r="167617" x14ac:dyDescent="0.25"/>
    <row r="167618" x14ac:dyDescent="0.25"/>
    <row r="167619" x14ac:dyDescent="0.25"/>
    <row r="167620" x14ac:dyDescent="0.25"/>
    <row r="167621" x14ac:dyDescent="0.25"/>
    <row r="167622" x14ac:dyDescent="0.25"/>
    <row r="167623" x14ac:dyDescent="0.25"/>
    <row r="167624" x14ac:dyDescent="0.25"/>
    <row r="167625" x14ac:dyDescent="0.25"/>
    <row r="167626" x14ac:dyDescent="0.25"/>
    <row r="167627" x14ac:dyDescent="0.25"/>
    <row r="167628" x14ac:dyDescent="0.25"/>
    <row r="167629" x14ac:dyDescent="0.25"/>
    <row r="167630" x14ac:dyDescent="0.25"/>
    <row r="167631" x14ac:dyDescent="0.25"/>
    <row r="167632" x14ac:dyDescent="0.25"/>
    <row r="167633" x14ac:dyDescent="0.25"/>
    <row r="167634" x14ac:dyDescent="0.25"/>
    <row r="167635" x14ac:dyDescent="0.25"/>
    <row r="167636" x14ac:dyDescent="0.25"/>
    <row r="167637" x14ac:dyDescent="0.25"/>
    <row r="167638" x14ac:dyDescent="0.25"/>
    <row r="167639" x14ac:dyDescent="0.25"/>
    <row r="167640" x14ac:dyDescent="0.25"/>
    <row r="167641" x14ac:dyDescent="0.25"/>
    <row r="167642" x14ac:dyDescent="0.25"/>
    <row r="167643" x14ac:dyDescent="0.25"/>
    <row r="167644" x14ac:dyDescent="0.25"/>
    <row r="167645" x14ac:dyDescent="0.25"/>
    <row r="167646" x14ac:dyDescent="0.25"/>
    <row r="167647" x14ac:dyDescent="0.25"/>
    <row r="167648" x14ac:dyDescent="0.25"/>
    <row r="167649" x14ac:dyDescent="0.25"/>
    <row r="167650" x14ac:dyDescent="0.25"/>
    <row r="167651" x14ac:dyDescent="0.25"/>
    <row r="167652" x14ac:dyDescent="0.25"/>
    <row r="167653" x14ac:dyDescent="0.25"/>
    <row r="167654" x14ac:dyDescent="0.25"/>
    <row r="167655" x14ac:dyDescent="0.25"/>
    <row r="167656" x14ac:dyDescent="0.25"/>
    <row r="167657" x14ac:dyDescent="0.25"/>
    <row r="167658" x14ac:dyDescent="0.25"/>
    <row r="167659" x14ac:dyDescent="0.25"/>
    <row r="167660" x14ac:dyDescent="0.25"/>
    <row r="167661" x14ac:dyDescent="0.25"/>
    <row r="167662" x14ac:dyDescent="0.25"/>
    <row r="167663" x14ac:dyDescent="0.25"/>
    <row r="167664" x14ac:dyDescent="0.25"/>
    <row r="167665" x14ac:dyDescent="0.25"/>
    <row r="167666" x14ac:dyDescent="0.25"/>
    <row r="167667" x14ac:dyDescent="0.25"/>
    <row r="167668" x14ac:dyDescent="0.25"/>
    <row r="167669" x14ac:dyDescent="0.25"/>
    <row r="167670" x14ac:dyDescent="0.25"/>
    <row r="167671" x14ac:dyDescent="0.25"/>
    <row r="167672" x14ac:dyDescent="0.25"/>
    <row r="167673" x14ac:dyDescent="0.25"/>
    <row r="167674" x14ac:dyDescent="0.25"/>
    <row r="167675" x14ac:dyDescent="0.25"/>
    <row r="167676" x14ac:dyDescent="0.25"/>
    <row r="167677" x14ac:dyDescent="0.25"/>
    <row r="167678" x14ac:dyDescent="0.25"/>
    <row r="167679" x14ac:dyDescent="0.25"/>
    <row r="167680" x14ac:dyDescent="0.25"/>
    <row r="167681" x14ac:dyDescent="0.25"/>
    <row r="167682" x14ac:dyDescent="0.25"/>
    <row r="167683" x14ac:dyDescent="0.25"/>
    <row r="167684" x14ac:dyDescent="0.25"/>
    <row r="167685" x14ac:dyDescent="0.25"/>
    <row r="167686" x14ac:dyDescent="0.25"/>
    <row r="167687" x14ac:dyDescent="0.25"/>
    <row r="167688" x14ac:dyDescent="0.25"/>
    <row r="167689" x14ac:dyDescent="0.25"/>
    <row r="167690" x14ac:dyDescent="0.25"/>
    <row r="167691" x14ac:dyDescent="0.25"/>
    <row r="167692" x14ac:dyDescent="0.25"/>
    <row r="167693" x14ac:dyDescent="0.25"/>
    <row r="167694" x14ac:dyDescent="0.25"/>
    <row r="167695" x14ac:dyDescent="0.25"/>
    <row r="167696" x14ac:dyDescent="0.25"/>
    <row r="167697" x14ac:dyDescent="0.25"/>
    <row r="167698" x14ac:dyDescent="0.25"/>
    <row r="167699" x14ac:dyDescent="0.25"/>
    <row r="167700" x14ac:dyDescent="0.25"/>
    <row r="167701" x14ac:dyDescent="0.25"/>
    <row r="167702" x14ac:dyDescent="0.25"/>
    <row r="167703" x14ac:dyDescent="0.25"/>
    <row r="167704" x14ac:dyDescent="0.25"/>
    <row r="167705" x14ac:dyDescent="0.25"/>
    <row r="167706" x14ac:dyDescent="0.25"/>
    <row r="167707" x14ac:dyDescent="0.25"/>
    <row r="167708" x14ac:dyDescent="0.25"/>
    <row r="167709" x14ac:dyDescent="0.25"/>
    <row r="167710" x14ac:dyDescent="0.25"/>
    <row r="167711" x14ac:dyDescent="0.25"/>
    <row r="167712" x14ac:dyDescent="0.25"/>
    <row r="167713" x14ac:dyDescent="0.25"/>
    <row r="167714" x14ac:dyDescent="0.25"/>
    <row r="167715" x14ac:dyDescent="0.25"/>
    <row r="167716" x14ac:dyDescent="0.25"/>
    <row r="167717" x14ac:dyDescent="0.25"/>
    <row r="167718" x14ac:dyDescent="0.25"/>
    <row r="167719" x14ac:dyDescent="0.25"/>
    <row r="167720" x14ac:dyDescent="0.25"/>
    <row r="167721" x14ac:dyDescent="0.25"/>
    <row r="167722" x14ac:dyDescent="0.25"/>
    <row r="167723" x14ac:dyDescent="0.25"/>
    <row r="167724" x14ac:dyDescent="0.25"/>
    <row r="167725" x14ac:dyDescent="0.25"/>
    <row r="167726" x14ac:dyDescent="0.25"/>
    <row r="167727" x14ac:dyDescent="0.25"/>
    <row r="167728" x14ac:dyDescent="0.25"/>
    <row r="167729" x14ac:dyDescent="0.25"/>
    <row r="167730" x14ac:dyDescent="0.25"/>
    <row r="167731" x14ac:dyDescent="0.25"/>
    <row r="167732" x14ac:dyDescent="0.25"/>
    <row r="167733" x14ac:dyDescent="0.25"/>
    <row r="167734" x14ac:dyDescent="0.25"/>
    <row r="167735" x14ac:dyDescent="0.25"/>
    <row r="167736" x14ac:dyDescent="0.25"/>
    <row r="167737" x14ac:dyDescent="0.25"/>
    <row r="167738" x14ac:dyDescent="0.25"/>
    <row r="167739" x14ac:dyDescent="0.25"/>
    <row r="167740" x14ac:dyDescent="0.25"/>
    <row r="167741" x14ac:dyDescent="0.25"/>
    <row r="167742" x14ac:dyDescent="0.25"/>
    <row r="167743" x14ac:dyDescent="0.25"/>
    <row r="167744" x14ac:dyDescent="0.25"/>
    <row r="167745" x14ac:dyDescent="0.25"/>
    <row r="167746" x14ac:dyDescent="0.25"/>
    <row r="167747" x14ac:dyDescent="0.25"/>
    <row r="167748" x14ac:dyDescent="0.25"/>
    <row r="167749" x14ac:dyDescent="0.25"/>
    <row r="167750" x14ac:dyDescent="0.25"/>
    <row r="167751" x14ac:dyDescent="0.25"/>
    <row r="167752" x14ac:dyDescent="0.25"/>
    <row r="167753" x14ac:dyDescent="0.25"/>
    <row r="167754" x14ac:dyDescent="0.25"/>
    <row r="167755" x14ac:dyDescent="0.25"/>
    <row r="167756" x14ac:dyDescent="0.25"/>
    <row r="167757" x14ac:dyDescent="0.25"/>
    <row r="167758" x14ac:dyDescent="0.25"/>
    <row r="167759" x14ac:dyDescent="0.25"/>
    <row r="167760" x14ac:dyDescent="0.25"/>
    <row r="167761" x14ac:dyDescent="0.25"/>
    <row r="167762" x14ac:dyDescent="0.25"/>
    <row r="167763" x14ac:dyDescent="0.25"/>
    <row r="167764" x14ac:dyDescent="0.25"/>
    <row r="167765" x14ac:dyDescent="0.25"/>
    <row r="167766" x14ac:dyDescent="0.25"/>
    <row r="167767" x14ac:dyDescent="0.25"/>
    <row r="167768" x14ac:dyDescent="0.25"/>
    <row r="167769" x14ac:dyDescent="0.25"/>
    <row r="167770" x14ac:dyDescent="0.25"/>
    <row r="167771" x14ac:dyDescent="0.25"/>
    <row r="167772" x14ac:dyDescent="0.25"/>
    <row r="167773" x14ac:dyDescent="0.25"/>
    <row r="167774" x14ac:dyDescent="0.25"/>
    <row r="167775" x14ac:dyDescent="0.25"/>
    <row r="167776" x14ac:dyDescent="0.25"/>
    <row r="167777" x14ac:dyDescent="0.25"/>
    <row r="167778" x14ac:dyDescent="0.25"/>
    <row r="167779" x14ac:dyDescent="0.25"/>
    <row r="167780" x14ac:dyDescent="0.25"/>
    <row r="167781" x14ac:dyDescent="0.25"/>
    <row r="167782" x14ac:dyDescent="0.25"/>
    <row r="167783" x14ac:dyDescent="0.25"/>
    <row r="167784" x14ac:dyDescent="0.25"/>
    <row r="167785" x14ac:dyDescent="0.25"/>
    <row r="167786" x14ac:dyDescent="0.25"/>
    <row r="167787" x14ac:dyDescent="0.25"/>
    <row r="167788" x14ac:dyDescent="0.25"/>
    <row r="167789" x14ac:dyDescent="0.25"/>
    <row r="167790" x14ac:dyDescent="0.25"/>
    <row r="167791" x14ac:dyDescent="0.25"/>
    <row r="167792" x14ac:dyDescent="0.25"/>
    <row r="167793" x14ac:dyDescent="0.25"/>
    <row r="167794" x14ac:dyDescent="0.25"/>
    <row r="167795" x14ac:dyDescent="0.25"/>
    <row r="167796" x14ac:dyDescent="0.25"/>
    <row r="167797" x14ac:dyDescent="0.25"/>
    <row r="167798" x14ac:dyDescent="0.25"/>
    <row r="167799" x14ac:dyDescent="0.25"/>
    <row r="167800" x14ac:dyDescent="0.25"/>
    <row r="167801" x14ac:dyDescent="0.25"/>
    <row r="167802" x14ac:dyDescent="0.25"/>
    <row r="167803" x14ac:dyDescent="0.25"/>
    <row r="167804" x14ac:dyDescent="0.25"/>
    <row r="167805" x14ac:dyDescent="0.25"/>
    <row r="167806" x14ac:dyDescent="0.25"/>
    <row r="167807" x14ac:dyDescent="0.25"/>
    <row r="167808" x14ac:dyDescent="0.25"/>
    <row r="167809" x14ac:dyDescent="0.25"/>
    <row r="167810" x14ac:dyDescent="0.25"/>
    <row r="167811" x14ac:dyDescent="0.25"/>
    <row r="167812" x14ac:dyDescent="0.25"/>
    <row r="167813" x14ac:dyDescent="0.25"/>
    <row r="167814" x14ac:dyDescent="0.25"/>
    <row r="167815" x14ac:dyDescent="0.25"/>
    <row r="167816" x14ac:dyDescent="0.25"/>
    <row r="167817" x14ac:dyDescent="0.25"/>
    <row r="167818" x14ac:dyDescent="0.25"/>
    <row r="167819" x14ac:dyDescent="0.25"/>
    <row r="167820" x14ac:dyDescent="0.25"/>
    <row r="167821" x14ac:dyDescent="0.25"/>
    <row r="167822" x14ac:dyDescent="0.25"/>
    <row r="167823" x14ac:dyDescent="0.25"/>
    <row r="167824" x14ac:dyDescent="0.25"/>
    <row r="167825" x14ac:dyDescent="0.25"/>
    <row r="167826" x14ac:dyDescent="0.25"/>
    <row r="167827" x14ac:dyDescent="0.25"/>
    <row r="167828" x14ac:dyDescent="0.25"/>
    <row r="167829" x14ac:dyDescent="0.25"/>
    <row r="167830" x14ac:dyDescent="0.25"/>
    <row r="167831" x14ac:dyDescent="0.25"/>
    <row r="167832" x14ac:dyDescent="0.25"/>
    <row r="167833" x14ac:dyDescent="0.25"/>
    <row r="167834" x14ac:dyDescent="0.25"/>
    <row r="167835" x14ac:dyDescent="0.25"/>
    <row r="167836" x14ac:dyDescent="0.25"/>
    <row r="167837" x14ac:dyDescent="0.25"/>
    <row r="167838" x14ac:dyDescent="0.25"/>
    <row r="167839" x14ac:dyDescent="0.25"/>
    <row r="167840" x14ac:dyDescent="0.25"/>
    <row r="167841" x14ac:dyDescent="0.25"/>
    <row r="167842" x14ac:dyDescent="0.25"/>
    <row r="167843" x14ac:dyDescent="0.25"/>
    <row r="167844" x14ac:dyDescent="0.25"/>
    <row r="167845" x14ac:dyDescent="0.25"/>
    <row r="167846" x14ac:dyDescent="0.25"/>
    <row r="167847" x14ac:dyDescent="0.25"/>
    <row r="167848" x14ac:dyDescent="0.25"/>
    <row r="167849" x14ac:dyDescent="0.25"/>
    <row r="167850" x14ac:dyDescent="0.25"/>
    <row r="167851" x14ac:dyDescent="0.25"/>
    <row r="167852" x14ac:dyDescent="0.25"/>
    <row r="167853" x14ac:dyDescent="0.25"/>
    <row r="167854" x14ac:dyDescent="0.25"/>
    <row r="167855" x14ac:dyDescent="0.25"/>
    <row r="167856" x14ac:dyDescent="0.25"/>
    <row r="167857" x14ac:dyDescent="0.25"/>
    <row r="167858" x14ac:dyDescent="0.25"/>
    <row r="167859" x14ac:dyDescent="0.25"/>
    <row r="167860" x14ac:dyDescent="0.25"/>
    <row r="167861" x14ac:dyDescent="0.25"/>
    <row r="167862" x14ac:dyDescent="0.25"/>
    <row r="167863" x14ac:dyDescent="0.25"/>
    <row r="167864" x14ac:dyDescent="0.25"/>
    <row r="167865" x14ac:dyDescent="0.25"/>
    <row r="167866" x14ac:dyDescent="0.25"/>
    <row r="167867" x14ac:dyDescent="0.25"/>
    <row r="167868" x14ac:dyDescent="0.25"/>
    <row r="167869" x14ac:dyDescent="0.25"/>
    <row r="167870" x14ac:dyDescent="0.25"/>
    <row r="167871" x14ac:dyDescent="0.25"/>
    <row r="167872" x14ac:dyDescent="0.25"/>
    <row r="167873" x14ac:dyDescent="0.25"/>
    <row r="167874" x14ac:dyDescent="0.25"/>
    <row r="167875" x14ac:dyDescent="0.25"/>
    <row r="167876" x14ac:dyDescent="0.25"/>
    <row r="167877" x14ac:dyDescent="0.25"/>
    <row r="167878" x14ac:dyDescent="0.25"/>
    <row r="167879" x14ac:dyDescent="0.25"/>
    <row r="167880" x14ac:dyDescent="0.25"/>
    <row r="167881" x14ac:dyDescent="0.25"/>
    <row r="167882" x14ac:dyDescent="0.25"/>
    <row r="167883" x14ac:dyDescent="0.25"/>
    <row r="167884" x14ac:dyDescent="0.25"/>
    <row r="167885" x14ac:dyDescent="0.25"/>
    <row r="167886" x14ac:dyDescent="0.25"/>
    <row r="167887" x14ac:dyDescent="0.25"/>
    <row r="167888" x14ac:dyDescent="0.25"/>
    <row r="167889" x14ac:dyDescent="0.25"/>
    <row r="167890" x14ac:dyDescent="0.25"/>
    <row r="167891" x14ac:dyDescent="0.25"/>
    <row r="167892" x14ac:dyDescent="0.25"/>
    <row r="167893" x14ac:dyDescent="0.25"/>
    <row r="167894" x14ac:dyDescent="0.25"/>
    <row r="167895" x14ac:dyDescent="0.25"/>
    <row r="167896" x14ac:dyDescent="0.25"/>
    <row r="167897" x14ac:dyDescent="0.25"/>
    <row r="167898" x14ac:dyDescent="0.25"/>
    <row r="167899" x14ac:dyDescent="0.25"/>
    <row r="167900" x14ac:dyDescent="0.25"/>
    <row r="167901" x14ac:dyDescent="0.25"/>
    <row r="167902" x14ac:dyDescent="0.25"/>
    <row r="167903" x14ac:dyDescent="0.25"/>
    <row r="167904" x14ac:dyDescent="0.25"/>
    <row r="167905" x14ac:dyDescent="0.25"/>
    <row r="167906" x14ac:dyDescent="0.25"/>
    <row r="167907" x14ac:dyDescent="0.25"/>
    <row r="167908" x14ac:dyDescent="0.25"/>
    <row r="167909" x14ac:dyDescent="0.25"/>
    <row r="167910" x14ac:dyDescent="0.25"/>
    <row r="167911" x14ac:dyDescent="0.25"/>
    <row r="167912" x14ac:dyDescent="0.25"/>
    <row r="167913" x14ac:dyDescent="0.25"/>
    <row r="167914" x14ac:dyDescent="0.25"/>
    <row r="167915" x14ac:dyDescent="0.25"/>
    <row r="167916" x14ac:dyDescent="0.25"/>
    <row r="167917" x14ac:dyDescent="0.25"/>
    <row r="167918" x14ac:dyDescent="0.25"/>
    <row r="167919" x14ac:dyDescent="0.25"/>
    <row r="167920" x14ac:dyDescent="0.25"/>
    <row r="167921" x14ac:dyDescent="0.25"/>
    <row r="167922" x14ac:dyDescent="0.25"/>
    <row r="167923" x14ac:dyDescent="0.25"/>
    <row r="167924" x14ac:dyDescent="0.25"/>
    <row r="167925" x14ac:dyDescent="0.25"/>
    <row r="167926" x14ac:dyDescent="0.25"/>
    <row r="167927" x14ac:dyDescent="0.25"/>
    <row r="167928" x14ac:dyDescent="0.25"/>
    <row r="167929" x14ac:dyDescent="0.25"/>
    <row r="167930" x14ac:dyDescent="0.25"/>
    <row r="167931" x14ac:dyDescent="0.25"/>
    <row r="167932" x14ac:dyDescent="0.25"/>
    <row r="167933" x14ac:dyDescent="0.25"/>
    <row r="167934" x14ac:dyDescent="0.25"/>
    <row r="167935" x14ac:dyDescent="0.25"/>
    <row r="167936" x14ac:dyDescent="0.25"/>
    <row r="167937" x14ac:dyDescent="0.25"/>
    <row r="167938" x14ac:dyDescent="0.25"/>
    <row r="167939" x14ac:dyDescent="0.25"/>
    <row r="167940" x14ac:dyDescent="0.25"/>
    <row r="167941" x14ac:dyDescent="0.25"/>
    <row r="167942" x14ac:dyDescent="0.25"/>
    <row r="167943" x14ac:dyDescent="0.25"/>
    <row r="167944" x14ac:dyDescent="0.25"/>
    <row r="167945" x14ac:dyDescent="0.25"/>
    <row r="167946" x14ac:dyDescent="0.25"/>
    <row r="167947" x14ac:dyDescent="0.25"/>
    <row r="167948" x14ac:dyDescent="0.25"/>
    <row r="167949" x14ac:dyDescent="0.25"/>
    <row r="167950" x14ac:dyDescent="0.25"/>
    <row r="167951" x14ac:dyDescent="0.25"/>
    <row r="167952" x14ac:dyDescent="0.25"/>
    <row r="167953" x14ac:dyDescent="0.25"/>
    <row r="167954" x14ac:dyDescent="0.25"/>
    <row r="167955" x14ac:dyDescent="0.25"/>
    <row r="167956" x14ac:dyDescent="0.25"/>
    <row r="167957" x14ac:dyDescent="0.25"/>
    <row r="167958" x14ac:dyDescent="0.25"/>
    <row r="167959" x14ac:dyDescent="0.25"/>
    <row r="167960" x14ac:dyDescent="0.25"/>
    <row r="167961" x14ac:dyDescent="0.25"/>
    <row r="167962" x14ac:dyDescent="0.25"/>
    <row r="167963" x14ac:dyDescent="0.25"/>
    <row r="167964" x14ac:dyDescent="0.25"/>
    <row r="167965" x14ac:dyDescent="0.25"/>
    <row r="167966" x14ac:dyDescent="0.25"/>
    <row r="167967" x14ac:dyDescent="0.25"/>
    <row r="167968" x14ac:dyDescent="0.25"/>
    <row r="167969" x14ac:dyDescent="0.25"/>
    <row r="167970" x14ac:dyDescent="0.25"/>
    <row r="167971" x14ac:dyDescent="0.25"/>
    <row r="167972" x14ac:dyDescent="0.25"/>
    <row r="167973" x14ac:dyDescent="0.25"/>
    <row r="167974" x14ac:dyDescent="0.25"/>
    <row r="167975" x14ac:dyDescent="0.25"/>
    <row r="167976" x14ac:dyDescent="0.25"/>
    <row r="167977" x14ac:dyDescent="0.25"/>
    <row r="167978" x14ac:dyDescent="0.25"/>
    <row r="167979" x14ac:dyDescent="0.25"/>
    <row r="167980" x14ac:dyDescent="0.25"/>
    <row r="167981" x14ac:dyDescent="0.25"/>
    <row r="167982" x14ac:dyDescent="0.25"/>
    <row r="167983" x14ac:dyDescent="0.25"/>
    <row r="167984" x14ac:dyDescent="0.25"/>
    <row r="167985" x14ac:dyDescent="0.25"/>
    <row r="167986" x14ac:dyDescent="0.25"/>
    <row r="167987" x14ac:dyDescent="0.25"/>
    <row r="167988" x14ac:dyDescent="0.25"/>
    <row r="167989" x14ac:dyDescent="0.25"/>
    <row r="167990" x14ac:dyDescent="0.25"/>
    <row r="167991" x14ac:dyDescent="0.25"/>
    <row r="167992" x14ac:dyDescent="0.25"/>
    <row r="167993" x14ac:dyDescent="0.25"/>
    <row r="167994" x14ac:dyDescent="0.25"/>
    <row r="167995" x14ac:dyDescent="0.25"/>
    <row r="167996" x14ac:dyDescent="0.25"/>
    <row r="167997" x14ac:dyDescent="0.25"/>
    <row r="167998" x14ac:dyDescent="0.25"/>
    <row r="167999" x14ac:dyDescent="0.25"/>
    <row r="168000" x14ac:dyDescent="0.25"/>
    <row r="168001" x14ac:dyDescent="0.25"/>
    <row r="168002" x14ac:dyDescent="0.25"/>
    <row r="168003" x14ac:dyDescent="0.25"/>
    <row r="168004" x14ac:dyDescent="0.25"/>
    <row r="168005" x14ac:dyDescent="0.25"/>
    <row r="168006" x14ac:dyDescent="0.25"/>
    <row r="168007" x14ac:dyDescent="0.25"/>
    <row r="168008" x14ac:dyDescent="0.25"/>
    <row r="168009" x14ac:dyDescent="0.25"/>
    <row r="168010" x14ac:dyDescent="0.25"/>
    <row r="168011" x14ac:dyDescent="0.25"/>
    <row r="168012" x14ac:dyDescent="0.25"/>
    <row r="168013" x14ac:dyDescent="0.25"/>
    <row r="168014" x14ac:dyDescent="0.25"/>
    <row r="168015" x14ac:dyDescent="0.25"/>
    <row r="168016" x14ac:dyDescent="0.25"/>
    <row r="168017" x14ac:dyDescent="0.25"/>
    <row r="168018" x14ac:dyDescent="0.25"/>
    <row r="168019" x14ac:dyDescent="0.25"/>
    <row r="168020" x14ac:dyDescent="0.25"/>
    <row r="168021" x14ac:dyDescent="0.25"/>
    <row r="168022" x14ac:dyDescent="0.25"/>
    <row r="168023" x14ac:dyDescent="0.25"/>
    <row r="168024" x14ac:dyDescent="0.25"/>
    <row r="168025" x14ac:dyDescent="0.25"/>
    <row r="168026" x14ac:dyDescent="0.25"/>
    <row r="168027" x14ac:dyDescent="0.25"/>
    <row r="168028" x14ac:dyDescent="0.25"/>
    <row r="168029" x14ac:dyDescent="0.25"/>
    <row r="168030" x14ac:dyDescent="0.25"/>
    <row r="168031" x14ac:dyDescent="0.25"/>
    <row r="168032" x14ac:dyDescent="0.25"/>
    <row r="168033" x14ac:dyDescent="0.25"/>
    <row r="168034" x14ac:dyDescent="0.25"/>
    <row r="168035" x14ac:dyDescent="0.25"/>
    <row r="168036" x14ac:dyDescent="0.25"/>
    <row r="168037" x14ac:dyDescent="0.25"/>
    <row r="168038" x14ac:dyDescent="0.25"/>
    <row r="168039" x14ac:dyDescent="0.25"/>
    <row r="168040" x14ac:dyDescent="0.25"/>
    <row r="168041" x14ac:dyDescent="0.25"/>
    <row r="168042" x14ac:dyDescent="0.25"/>
    <row r="168043" x14ac:dyDescent="0.25"/>
    <row r="168044" x14ac:dyDescent="0.25"/>
    <row r="168045" x14ac:dyDescent="0.25"/>
    <row r="168046" x14ac:dyDescent="0.25"/>
    <row r="168047" x14ac:dyDescent="0.25"/>
    <row r="168048" x14ac:dyDescent="0.25"/>
    <row r="168049" x14ac:dyDescent="0.25"/>
    <row r="168050" x14ac:dyDescent="0.25"/>
    <row r="168051" x14ac:dyDescent="0.25"/>
    <row r="168052" x14ac:dyDescent="0.25"/>
    <row r="168053" x14ac:dyDescent="0.25"/>
    <row r="168054" x14ac:dyDescent="0.25"/>
    <row r="168055" x14ac:dyDescent="0.25"/>
    <row r="168056" x14ac:dyDescent="0.25"/>
    <row r="168057" x14ac:dyDescent="0.25"/>
    <row r="168058" x14ac:dyDescent="0.25"/>
    <row r="168059" x14ac:dyDescent="0.25"/>
    <row r="168060" x14ac:dyDescent="0.25"/>
    <row r="168061" x14ac:dyDescent="0.25"/>
    <row r="168062" x14ac:dyDescent="0.25"/>
    <row r="168063" x14ac:dyDescent="0.25"/>
    <row r="168064" x14ac:dyDescent="0.25"/>
    <row r="168065" x14ac:dyDescent="0.25"/>
    <row r="168066" x14ac:dyDescent="0.25"/>
    <row r="168067" x14ac:dyDescent="0.25"/>
    <row r="168068" x14ac:dyDescent="0.25"/>
    <row r="168069" x14ac:dyDescent="0.25"/>
    <row r="168070" x14ac:dyDescent="0.25"/>
    <row r="168071" x14ac:dyDescent="0.25"/>
    <row r="168072" x14ac:dyDescent="0.25"/>
    <row r="168073" x14ac:dyDescent="0.25"/>
    <row r="168074" x14ac:dyDescent="0.25"/>
    <row r="168075" x14ac:dyDescent="0.25"/>
    <row r="168076" x14ac:dyDescent="0.25"/>
    <row r="168077" x14ac:dyDescent="0.25"/>
    <row r="168078" x14ac:dyDescent="0.25"/>
    <row r="168079" x14ac:dyDescent="0.25"/>
    <row r="168080" x14ac:dyDescent="0.25"/>
    <row r="168081" x14ac:dyDescent="0.25"/>
    <row r="168082" x14ac:dyDescent="0.25"/>
    <row r="168083" x14ac:dyDescent="0.25"/>
    <row r="168084" x14ac:dyDescent="0.25"/>
    <row r="168085" x14ac:dyDescent="0.25"/>
    <row r="168086" x14ac:dyDescent="0.25"/>
    <row r="168087" x14ac:dyDescent="0.25"/>
    <row r="168088" x14ac:dyDescent="0.25"/>
    <row r="168089" x14ac:dyDescent="0.25"/>
    <row r="168090" x14ac:dyDescent="0.25"/>
    <row r="168091" x14ac:dyDescent="0.25"/>
    <row r="168092" x14ac:dyDescent="0.25"/>
    <row r="168093" x14ac:dyDescent="0.25"/>
    <row r="168094" x14ac:dyDescent="0.25"/>
    <row r="168095" x14ac:dyDescent="0.25"/>
    <row r="168096" x14ac:dyDescent="0.25"/>
    <row r="168097" x14ac:dyDescent="0.25"/>
    <row r="168098" x14ac:dyDescent="0.25"/>
    <row r="168099" x14ac:dyDescent="0.25"/>
    <row r="168100" x14ac:dyDescent="0.25"/>
    <row r="168101" x14ac:dyDescent="0.25"/>
    <row r="168102" x14ac:dyDescent="0.25"/>
    <row r="168103" x14ac:dyDescent="0.25"/>
    <row r="168104" x14ac:dyDescent="0.25"/>
    <row r="168105" x14ac:dyDescent="0.25"/>
    <row r="168106" x14ac:dyDescent="0.25"/>
    <row r="168107" x14ac:dyDescent="0.25"/>
    <row r="168108" x14ac:dyDescent="0.25"/>
    <row r="168109" x14ac:dyDescent="0.25"/>
    <row r="168110" x14ac:dyDescent="0.25"/>
    <row r="168111" x14ac:dyDescent="0.25"/>
    <row r="168112" x14ac:dyDescent="0.25"/>
    <row r="168113" x14ac:dyDescent="0.25"/>
    <row r="168114" x14ac:dyDescent="0.25"/>
    <row r="168115" x14ac:dyDescent="0.25"/>
    <row r="168116" x14ac:dyDescent="0.25"/>
    <row r="168117" x14ac:dyDescent="0.25"/>
    <row r="168118" x14ac:dyDescent="0.25"/>
    <row r="168119" x14ac:dyDescent="0.25"/>
    <row r="168120" x14ac:dyDescent="0.25"/>
    <row r="168121" x14ac:dyDescent="0.25"/>
    <row r="168122" x14ac:dyDescent="0.25"/>
    <row r="168123" x14ac:dyDescent="0.25"/>
    <row r="168124" x14ac:dyDescent="0.25"/>
    <row r="168125" x14ac:dyDescent="0.25"/>
    <row r="168126" x14ac:dyDescent="0.25"/>
    <row r="168127" x14ac:dyDescent="0.25"/>
    <row r="168128" x14ac:dyDescent="0.25"/>
    <row r="168129" x14ac:dyDescent="0.25"/>
    <row r="168130" x14ac:dyDescent="0.25"/>
    <row r="168131" x14ac:dyDescent="0.25"/>
    <row r="168132" x14ac:dyDescent="0.25"/>
    <row r="168133" x14ac:dyDescent="0.25"/>
    <row r="168134" x14ac:dyDescent="0.25"/>
    <row r="168135" x14ac:dyDescent="0.25"/>
    <row r="168136" x14ac:dyDescent="0.25"/>
    <row r="168137" x14ac:dyDescent="0.25"/>
    <row r="168138" x14ac:dyDescent="0.25"/>
    <row r="168139" x14ac:dyDescent="0.25"/>
    <row r="168140" x14ac:dyDescent="0.25"/>
    <row r="168141" x14ac:dyDescent="0.25"/>
    <row r="168142" x14ac:dyDescent="0.25"/>
    <row r="168143" x14ac:dyDescent="0.25"/>
    <row r="168144" x14ac:dyDescent="0.25"/>
    <row r="168145" x14ac:dyDescent="0.25"/>
    <row r="168146" x14ac:dyDescent="0.25"/>
    <row r="168147" x14ac:dyDescent="0.25"/>
    <row r="168148" x14ac:dyDescent="0.25"/>
    <row r="168149" x14ac:dyDescent="0.25"/>
    <row r="168150" x14ac:dyDescent="0.25"/>
    <row r="168151" x14ac:dyDescent="0.25"/>
    <row r="168152" x14ac:dyDescent="0.25"/>
    <row r="168153" x14ac:dyDescent="0.25"/>
    <row r="168154" x14ac:dyDescent="0.25"/>
    <row r="168155" x14ac:dyDescent="0.25"/>
    <row r="168156" x14ac:dyDescent="0.25"/>
    <row r="168157" x14ac:dyDescent="0.25"/>
    <row r="168158" x14ac:dyDescent="0.25"/>
    <row r="168159" x14ac:dyDescent="0.25"/>
    <row r="168160" x14ac:dyDescent="0.25"/>
    <row r="168161" x14ac:dyDescent="0.25"/>
    <row r="168162" x14ac:dyDescent="0.25"/>
    <row r="168163" x14ac:dyDescent="0.25"/>
    <row r="168164" x14ac:dyDescent="0.25"/>
    <row r="168165" x14ac:dyDescent="0.25"/>
    <row r="168166" x14ac:dyDescent="0.25"/>
    <row r="168167" x14ac:dyDescent="0.25"/>
    <row r="168168" x14ac:dyDescent="0.25"/>
    <row r="168169" x14ac:dyDescent="0.25"/>
    <row r="168170" x14ac:dyDescent="0.25"/>
    <row r="168171" x14ac:dyDescent="0.25"/>
    <row r="168172" x14ac:dyDescent="0.25"/>
    <row r="168173" x14ac:dyDescent="0.25"/>
    <row r="168174" x14ac:dyDescent="0.25"/>
    <row r="168175" x14ac:dyDescent="0.25"/>
    <row r="168176" x14ac:dyDescent="0.25"/>
    <row r="168177" x14ac:dyDescent="0.25"/>
    <row r="168178" x14ac:dyDescent="0.25"/>
    <row r="168179" x14ac:dyDescent="0.25"/>
    <row r="168180" x14ac:dyDescent="0.25"/>
    <row r="168181" x14ac:dyDescent="0.25"/>
    <row r="168182" x14ac:dyDescent="0.25"/>
    <row r="168183" x14ac:dyDescent="0.25"/>
    <row r="168184" x14ac:dyDescent="0.25"/>
    <row r="168185" x14ac:dyDescent="0.25"/>
    <row r="168186" x14ac:dyDescent="0.25"/>
    <row r="168187" x14ac:dyDescent="0.25"/>
    <row r="168188" x14ac:dyDescent="0.25"/>
    <row r="168189" x14ac:dyDescent="0.25"/>
    <row r="168190" x14ac:dyDescent="0.25"/>
    <row r="168191" x14ac:dyDescent="0.25"/>
    <row r="168192" x14ac:dyDescent="0.25"/>
    <row r="168193" x14ac:dyDescent="0.25"/>
    <row r="168194" x14ac:dyDescent="0.25"/>
    <row r="168195" x14ac:dyDescent="0.25"/>
    <row r="168196" x14ac:dyDescent="0.25"/>
    <row r="168197" x14ac:dyDescent="0.25"/>
    <row r="168198" x14ac:dyDescent="0.25"/>
    <row r="168199" x14ac:dyDescent="0.25"/>
    <row r="168200" x14ac:dyDescent="0.25"/>
    <row r="168201" x14ac:dyDescent="0.25"/>
    <row r="168202" x14ac:dyDescent="0.25"/>
    <row r="168203" x14ac:dyDescent="0.25"/>
    <row r="168204" x14ac:dyDescent="0.25"/>
    <row r="168205" x14ac:dyDescent="0.25"/>
    <row r="168206" x14ac:dyDescent="0.25"/>
    <row r="168207" x14ac:dyDescent="0.25"/>
    <row r="168208" x14ac:dyDescent="0.25"/>
    <row r="168209" x14ac:dyDescent="0.25"/>
    <row r="168210" x14ac:dyDescent="0.25"/>
    <row r="168211" x14ac:dyDescent="0.25"/>
    <row r="168212" x14ac:dyDescent="0.25"/>
    <row r="168213" x14ac:dyDescent="0.25"/>
    <row r="168214" x14ac:dyDescent="0.25"/>
    <row r="168215" x14ac:dyDescent="0.25"/>
    <row r="168216" x14ac:dyDescent="0.25"/>
    <row r="168217" x14ac:dyDescent="0.25"/>
    <row r="168218" x14ac:dyDescent="0.25"/>
    <row r="168219" x14ac:dyDescent="0.25"/>
    <row r="168220" x14ac:dyDescent="0.25"/>
    <row r="168221" x14ac:dyDescent="0.25"/>
    <row r="168222" x14ac:dyDescent="0.25"/>
    <row r="168223" x14ac:dyDescent="0.25"/>
    <row r="168224" x14ac:dyDescent="0.25"/>
    <row r="168225" x14ac:dyDescent="0.25"/>
    <row r="168226" x14ac:dyDescent="0.25"/>
    <row r="168227" x14ac:dyDescent="0.25"/>
    <row r="168228" x14ac:dyDescent="0.25"/>
    <row r="168229" x14ac:dyDescent="0.25"/>
    <row r="168230" x14ac:dyDescent="0.25"/>
    <row r="168231" x14ac:dyDescent="0.25"/>
    <row r="168232" x14ac:dyDescent="0.25"/>
    <row r="168233" x14ac:dyDescent="0.25"/>
    <row r="168234" x14ac:dyDescent="0.25"/>
    <row r="168235" x14ac:dyDescent="0.25"/>
    <row r="168236" x14ac:dyDescent="0.25"/>
    <row r="168237" x14ac:dyDescent="0.25"/>
    <row r="168238" x14ac:dyDescent="0.25"/>
    <row r="168239" x14ac:dyDescent="0.25"/>
    <row r="168240" x14ac:dyDescent="0.25"/>
    <row r="168241" x14ac:dyDescent="0.25"/>
    <row r="168242" x14ac:dyDescent="0.25"/>
    <row r="168243" x14ac:dyDescent="0.25"/>
    <row r="168244" x14ac:dyDescent="0.25"/>
    <row r="168245" x14ac:dyDescent="0.25"/>
    <row r="168246" x14ac:dyDescent="0.25"/>
    <row r="168247" x14ac:dyDescent="0.25"/>
    <row r="168248" x14ac:dyDescent="0.25"/>
    <row r="168249" x14ac:dyDescent="0.25"/>
    <row r="168250" x14ac:dyDescent="0.25"/>
    <row r="168251" x14ac:dyDescent="0.25"/>
    <row r="168252" x14ac:dyDescent="0.25"/>
    <row r="168253" x14ac:dyDescent="0.25"/>
    <row r="168254" x14ac:dyDescent="0.25"/>
    <row r="168255" x14ac:dyDescent="0.25"/>
    <row r="168256" x14ac:dyDescent="0.25"/>
    <row r="168257" x14ac:dyDescent="0.25"/>
    <row r="168258" x14ac:dyDescent="0.25"/>
    <row r="168259" x14ac:dyDescent="0.25"/>
    <row r="168260" x14ac:dyDescent="0.25"/>
    <row r="168261" x14ac:dyDescent="0.25"/>
    <row r="168262" x14ac:dyDescent="0.25"/>
    <row r="168263" x14ac:dyDescent="0.25"/>
    <row r="168264" x14ac:dyDescent="0.25"/>
    <row r="168265" x14ac:dyDescent="0.25"/>
    <row r="168266" x14ac:dyDescent="0.25"/>
    <row r="168267" x14ac:dyDescent="0.25"/>
    <row r="168268" x14ac:dyDescent="0.25"/>
    <row r="168269" x14ac:dyDescent="0.25"/>
    <row r="168270" x14ac:dyDescent="0.25"/>
    <row r="168271" x14ac:dyDescent="0.25"/>
    <row r="168272" x14ac:dyDescent="0.25"/>
    <row r="168273" x14ac:dyDescent="0.25"/>
    <row r="168274" x14ac:dyDescent="0.25"/>
    <row r="168275" x14ac:dyDescent="0.25"/>
    <row r="168276" x14ac:dyDescent="0.25"/>
    <row r="168277" x14ac:dyDescent="0.25"/>
    <row r="168278" x14ac:dyDescent="0.25"/>
    <row r="168279" x14ac:dyDescent="0.25"/>
    <row r="168280" x14ac:dyDescent="0.25"/>
    <row r="168281" x14ac:dyDescent="0.25"/>
    <row r="168282" x14ac:dyDescent="0.25"/>
    <row r="168283" x14ac:dyDescent="0.25"/>
    <row r="168284" x14ac:dyDescent="0.25"/>
    <row r="168285" x14ac:dyDescent="0.25"/>
    <row r="168286" x14ac:dyDescent="0.25"/>
    <row r="168287" x14ac:dyDescent="0.25"/>
    <row r="168288" x14ac:dyDescent="0.25"/>
    <row r="168289" x14ac:dyDescent="0.25"/>
    <row r="168290" x14ac:dyDescent="0.25"/>
    <row r="168291" x14ac:dyDescent="0.25"/>
    <row r="168292" x14ac:dyDescent="0.25"/>
    <row r="168293" x14ac:dyDescent="0.25"/>
    <row r="168294" x14ac:dyDescent="0.25"/>
    <row r="168295" x14ac:dyDescent="0.25"/>
    <row r="168296" x14ac:dyDescent="0.25"/>
    <row r="168297" x14ac:dyDescent="0.25"/>
    <row r="168298" x14ac:dyDescent="0.25"/>
    <row r="168299" x14ac:dyDescent="0.25"/>
    <row r="168300" x14ac:dyDescent="0.25"/>
    <row r="168301" x14ac:dyDescent="0.25"/>
    <row r="168302" x14ac:dyDescent="0.25"/>
    <row r="168303" x14ac:dyDescent="0.25"/>
    <row r="168304" x14ac:dyDescent="0.25"/>
    <row r="168305" x14ac:dyDescent="0.25"/>
    <row r="168306" x14ac:dyDescent="0.25"/>
    <row r="168307" x14ac:dyDescent="0.25"/>
    <row r="168308" x14ac:dyDescent="0.25"/>
    <row r="168309" x14ac:dyDescent="0.25"/>
    <row r="168310" x14ac:dyDescent="0.25"/>
    <row r="168311" x14ac:dyDescent="0.25"/>
    <row r="168312" x14ac:dyDescent="0.25"/>
    <row r="168313" x14ac:dyDescent="0.25"/>
    <row r="168314" x14ac:dyDescent="0.25"/>
    <row r="168315" x14ac:dyDescent="0.25"/>
    <row r="168316" x14ac:dyDescent="0.25"/>
    <row r="168317" x14ac:dyDescent="0.25"/>
    <row r="168318" x14ac:dyDescent="0.25"/>
    <row r="168319" x14ac:dyDescent="0.25"/>
    <row r="168320" x14ac:dyDescent="0.25"/>
    <row r="168321" x14ac:dyDescent="0.25"/>
    <row r="168322" x14ac:dyDescent="0.25"/>
    <row r="168323" x14ac:dyDescent="0.25"/>
    <row r="168324" x14ac:dyDescent="0.25"/>
    <row r="168325" x14ac:dyDescent="0.25"/>
    <row r="168326" x14ac:dyDescent="0.25"/>
    <row r="168327" x14ac:dyDescent="0.25"/>
    <row r="168328" x14ac:dyDescent="0.25"/>
    <row r="168329" x14ac:dyDescent="0.25"/>
    <row r="168330" x14ac:dyDescent="0.25"/>
    <row r="168331" x14ac:dyDescent="0.25"/>
    <row r="168332" x14ac:dyDescent="0.25"/>
    <row r="168333" x14ac:dyDescent="0.25"/>
    <row r="168334" x14ac:dyDescent="0.25"/>
    <row r="168335" x14ac:dyDescent="0.25"/>
    <row r="168336" x14ac:dyDescent="0.25"/>
    <row r="168337" x14ac:dyDescent="0.25"/>
    <row r="168338" x14ac:dyDescent="0.25"/>
    <row r="168339" x14ac:dyDescent="0.25"/>
    <row r="168340" x14ac:dyDescent="0.25"/>
    <row r="168341" x14ac:dyDescent="0.25"/>
    <row r="168342" x14ac:dyDescent="0.25"/>
    <row r="168343" x14ac:dyDescent="0.25"/>
    <row r="168344" x14ac:dyDescent="0.25"/>
    <row r="168345" x14ac:dyDescent="0.25"/>
    <row r="168346" x14ac:dyDescent="0.25"/>
    <row r="168347" x14ac:dyDescent="0.25"/>
    <row r="168348" x14ac:dyDescent="0.25"/>
    <row r="168349" x14ac:dyDescent="0.25"/>
    <row r="168350" x14ac:dyDescent="0.25"/>
    <row r="168351" x14ac:dyDescent="0.25"/>
    <row r="168352" x14ac:dyDescent="0.25"/>
    <row r="168353" x14ac:dyDescent="0.25"/>
    <row r="168354" x14ac:dyDescent="0.25"/>
    <row r="168355" x14ac:dyDescent="0.25"/>
    <row r="168356" x14ac:dyDescent="0.25"/>
    <row r="168357" x14ac:dyDescent="0.25"/>
    <row r="168358" x14ac:dyDescent="0.25"/>
    <row r="168359" x14ac:dyDescent="0.25"/>
    <row r="168360" x14ac:dyDescent="0.25"/>
    <row r="168361" x14ac:dyDescent="0.25"/>
    <row r="168362" x14ac:dyDescent="0.25"/>
    <row r="168363" x14ac:dyDescent="0.25"/>
    <row r="168364" x14ac:dyDescent="0.25"/>
    <row r="168365" x14ac:dyDescent="0.25"/>
    <row r="168366" x14ac:dyDescent="0.25"/>
    <row r="168367" x14ac:dyDescent="0.25"/>
    <row r="168368" x14ac:dyDescent="0.25"/>
    <row r="168369" x14ac:dyDescent="0.25"/>
    <row r="168370" x14ac:dyDescent="0.25"/>
    <row r="168371" x14ac:dyDescent="0.25"/>
    <row r="168372" x14ac:dyDescent="0.25"/>
    <row r="168373" x14ac:dyDescent="0.25"/>
    <row r="168374" x14ac:dyDescent="0.25"/>
    <row r="168375" x14ac:dyDescent="0.25"/>
    <row r="168376" x14ac:dyDescent="0.25"/>
    <row r="168377" x14ac:dyDescent="0.25"/>
    <row r="168378" x14ac:dyDescent="0.25"/>
    <row r="168379" x14ac:dyDescent="0.25"/>
    <row r="168380" x14ac:dyDescent="0.25"/>
    <row r="168381" x14ac:dyDescent="0.25"/>
    <row r="168382" x14ac:dyDescent="0.25"/>
    <row r="168383" x14ac:dyDescent="0.25"/>
    <row r="168384" x14ac:dyDescent="0.25"/>
    <row r="168385" x14ac:dyDescent="0.25"/>
    <row r="168386" x14ac:dyDescent="0.25"/>
    <row r="168387" x14ac:dyDescent="0.25"/>
    <row r="168388" x14ac:dyDescent="0.25"/>
    <row r="168389" x14ac:dyDescent="0.25"/>
    <row r="168390" x14ac:dyDescent="0.25"/>
    <row r="168391" x14ac:dyDescent="0.25"/>
    <row r="168392" x14ac:dyDescent="0.25"/>
    <row r="168393" x14ac:dyDescent="0.25"/>
    <row r="168394" x14ac:dyDescent="0.25"/>
    <row r="168395" x14ac:dyDescent="0.25"/>
    <row r="168396" x14ac:dyDescent="0.25"/>
    <row r="168397" x14ac:dyDescent="0.25"/>
    <row r="168398" x14ac:dyDescent="0.25"/>
    <row r="168399" x14ac:dyDescent="0.25"/>
    <row r="168400" x14ac:dyDescent="0.25"/>
    <row r="168401" x14ac:dyDescent="0.25"/>
    <row r="168402" x14ac:dyDescent="0.25"/>
    <row r="168403" x14ac:dyDescent="0.25"/>
    <row r="168404" x14ac:dyDescent="0.25"/>
    <row r="168405" x14ac:dyDescent="0.25"/>
    <row r="168406" x14ac:dyDescent="0.25"/>
    <row r="168407" x14ac:dyDescent="0.25"/>
    <row r="168408" x14ac:dyDescent="0.25"/>
    <row r="168409" x14ac:dyDescent="0.25"/>
    <row r="168410" x14ac:dyDescent="0.25"/>
    <row r="168411" x14ac:dyDescent="0.25"/>
    <row r="168412" x14ac:dyDescent="0.25"/>
    <row r="168413" x14ac:dyDescent="0.25"/>
    <row r="168414" x14ac:dyDescent="0.25"/>
    <row r="168415" x14ac:dyDescent="0.25"/>
    <row r="168416" x14ac:dyDescent="0.25"/>
    <row r="168417" x14ac:dyDescent="0.25"/>
    <row r="168418" x14ac:dyDescent="0.25"/>
    <row r="168419" x14ac:dyDescent="0.25"/>
    <row r="168420" x14ac:dyDescent="0.25"/>
    <row r="168421" x14ac:dyDescent="0.25"/>
    <row r="168422" x14ac:dyDescent="0.25"/>
    <row r="168423" x14ac:dyDescent="0.25"/>
    <row r="168424" x14ac:dyDescent="0.25"/>
    <row r="168425" x14ac:dyDescent="0.25"/>
    <row r="168426" x14ac:dyDescent="0.25"/>
    <row r="168427" x14ac:dyDescent="0.25"/>
    <row r="168428" x14ac:dyDescent="0.25"/>
    <row r="168429" x14ac:dyDescent="0.25"/>
    <row r="168430" x14ac:dyDescent="0.25"/>
    <row r="168431" x14ac:dyDescent="0.25"/>
    <row r="168432" x14ac:dyDescent="0.25"/>
    <row r="168433" x14ac:dyDescent="0.25"/>
    <row r="168434" x14ac:dyDescent="0.25"/>
    <row r="168435" x14ac:dyDescent="0.25"/>
    <row r="168436" x14ac:dyDescent="0.25"/>
    <row r="168437" x14ac:dyDescent="0.25"/>
    <row r="168438" x14ac:dyDescent="0.25"/>
    <row r="168439" x14ac:dyDescent="0.25"/>
    <row r="168440" x14ac:dyDescent="0.25"/>
    <row r="168441" x14ac:dyDescent="0.25"/>
    <row r="168442" x14ac:dyDescent="0.25"/>
    <row r="168443" x14ac:dyDescent="0.25"/>
    <row r="168444" x14ac:dyDescent="0.25"/>
    <row r="168445" x14ac:dyDescent="0.25"/>
    <row r="168446" x14ac:dyDescent="0.25"/>
    <row r="168447" x14ac:dyDescent="0.25"/>
    <row r="168448" x14ac:dyDescent="0.25"/>
    <row r="168449" x14ac:dyDescent="0.25"/>
    <row r="168450" x14ac:dyDescent="0.25"/>
    <row r="168451" x14ac:dyDescent="0.25"/>
    <row r="168452" x14ac:dyDescent="0.25"/>
    <row r="168453" x14ac:dyDescent="0.25"/>
    <row r="168454" x14ac:dyDescent="0.25"/>
    <row r="168455" x14ac:dyDescent="0.25"/>
    <row r="168456" x14ac:dyDescent="0.25"/>
    <row r="168457" x14ac:dyDescent="0.25"/>
    <row r="168458" x14ac:dyDescent="0.25"/>
    <row r="168459" x14ac:dyDescent="0.25"/>
    <row r="168460" x14ac:dyDescent="0.25"/>
    <row r="168461" x14ac:dyDescent="0.25"/>
    <row r="168462" x14ac:dyDescent="0.25"/>
    <row r="168463" x14ac:dyDescent="0.25"/>
    <row r="168464" x14ac:dyDescent="0.25"/>
    <row r="168465" x14ac:dyDescent="0.25"/>
    <row r="168466" x14ac:dyDescent="0.25"/>
    <row r="168467" x14ac:dyDescent="0.25"/>
    <row r="168468" x14ac:dyDescent="0.25"/>
    <row r="168469" x14ac:dyDescent="0.25"/>
    <row r="168470" x14ac:dyDescent="0.25"/>
    <row r="168471" x14ac:dyDescent="0.25"/>
    <row r="168472" x14ac:dyDescent="0.25"/>
    <row r="168473" x14ac:dyDescent="0.25"/>
    <row r="168474" x14ac:dyDescent="0.25"/>
    <row r="168475" x14ac:dyDescent="0.25"/>
    <row r="168476" x14ac:dyDescent="0.25"/>
    <row r="168477" x14ac:dyDescent="0.25"/>
    <row r="168478" x14ac:dyDescent="0.25"/>
    <row r="168479" x14ac:dyDescent="0.25"/>
    <row r="168480" x14ac:dyDescent="0.25"/>
    <row r="168481" x14ac:dyDescent="0.25"/>
    <row r="168482" x14ac:dyDescent="0.25"/>
    <row r="168483" x14ac:dyDescent="0.25"/>
    <row r="168484" x14ac:dyDescent="0.25"/>
    <row r="168485" x14ac:dyDescent="0.25"/>
    <row r="168486" x14ac:dyDescent="0.25"/>
    <row r="168487" x14ac:dyDescent="0.25"/>
    <row r="168488" x14ac:dyDescent="0.25"/>
    <row r="168489" x14ac:dyDescent="0.25"/>
    <row r="168490" x14ac:dyDescent="0.25"/>
    <row r="168491" x14ac:dyDescent="0.25"/>
    <row r="168492" x14ac:dyDescent="0.25"/>
    <row r="168493" x14ac:dyDescent="0.25"/>
    <row r="168494" x14ac:dyDescent="0.25"/>
    <row r="168495" x14ac:dyDescent="0.25"/>
    <row r="168496" x14ac:dyDescent="0.25"/>
    <row r="168497" x14ac:dyDescent="0.25"/>
    <row r="168498" x14ac:dyDescent="0.25"/>
    <row r="168499" x14ac:dyDescent="0.25"/>
    <row r="168500" x14ac:dyDescent="0.25"/>
    <row r="168501" x14ac:dyDescent="0.25"/>
    <row r="168502" x14ac:dyDescent="0.25"/>
    <row r="168503" x14ac:dyDescent="0.25"/>
    <row r="168504" x14ac:dyDescent="0.25"/>
    <row r="168505" x14ac:dyDescent="0.25"/>
    <row r="168506" x14ac:dyDescent="0.25"/>
    <row r="168507" x14ac:dyDescent="0.25"/>
    <row r="168508" x14ac:dyDescent="0.25"/>
    <row r="168509" x14ac:dyDescent="0.25"/>
    <row r="168510" x14ac:dyDescent="0.25"/>
    <row r="168511" x14ac:dyDescent="0.25"/>
    <row r="168512" x14ac:dyDescent="0.25"/>
    <row r="168513" x14ac:dyDescent="0.25"/>
    <row r="168514" x14ac:dyDescent="0.25"/>
    <row r="168515" x14ac:dyDescent="0.25"/>
    <row r="168516" x14ac:dyDescent="0.25"/>
    <row r="168517" x14ac:dyDescent="0.25"/>
    <row r="168518" x14ac:dyDescent="0.25"/>
    <row r="168519" x14ac:dyDescent="0.25"/>
    <row r="168520" x14ac:dyDescent="0.25"/>
    <row r="168521" x14ac:dyDescent="0.25"/>
    <row r="168522" x14ac:dyDescent="0.25"/>
    <row r="168523" x14ac:dyDescent="0.25"/>
    <row r="168524" x14ac:dyDescent="0.25"/>
    <row r="168525" x14ac:dyDescent="0.25"/>
    <row r="168526" x14ac:dyDescent="0.25"/>
    <row r="168527" x14ac:dyDescent="0.25"/>
    <row r="168528" x14ac:dyDescent="0.25"/>
    <row r="168529" x14ac:dyDescent="0.25"/>
    <row r="168530" x14ac:dyDescent="0.25"/>
    <row r="168531" x14ac:dyDescent="0.25"/>
    <row r="168532" x14ac:dyDescent="0.25"/>
    <row r="168533" x14ac:dyDescent="0.25"/>
    <row r="168534" x14ac:dyDescent="0.25"/>
    <row r="168535" x14ac:dyDescent="0.25"/>
    <row r="168536" x14ac:dyDescent="0.25"/>
    <row r="168537" x14ac:dyDescent="0.25"/>
    <row r="168538" x14ac:dyDescent="0.25"/>
    <row r="168539" x14ac:dyDescent="0.25"/>
    <row r="168540" x14ac:dyDescent="0.25"/>
    <row r="168541" x14ac:dyDescent="0.25"/>
    <row r="168542" x14ac:dyDescent="0.25"/>
    <row r="168543" x14ac:dyDescent="0.25"/>
    <row r="168544" x14ac:dyDescent="0.25"/>
    <row r="168545" x14ac:dyDescent="0.25"/>
    <row r="168546" x14ac:dyDescent="0.25"/>
    <row r="168547" x14ac:dyDescent="0.25"/>
    <row r="168548" x14ac:dyDescent="0.25"/>
    <row r="168549" x14ac:dyDescent="0.25"/>
    <row r="168550" x14ac:dyDescent="0.25"/>
    <row r="168551" x14ac:dyDescent="0.25"/>
    <row r="168552" x14ac:dyDescent="0.25"/>
    <row r="168553" x14ac:dyDescent="0.25"/>
    <row r="168554" x14ac:dyDescent="0.25"/>
    <row r="168555" x14ac:dyDescent="0.25"/>
    <row r="168556" x14ac:dyDescent="0.25"/>
    <row r="168557" x14ac:dyDescent="0.25"/>
    <row r="168558" x14ac:dyDescent="0.25"/>
    <row r="168559" x14ac:dyDescent="0.25"/>
    <row r="168560" x14ac:dyDescent="0.25"/>
    <row r="168561" x14ac:dyDescent="0.25"/>
    <row r="168562" x14ac:dyDescent="0.25"/>
    <row r="168563" x14ac:dyDescent="0.25"/>
    <row r="168564" x14ac:dyDescent="0.25"/>
    <row r="168565" x14ac:dyDescent="0.25"/>
    <row r="168566" x14ac:dyDescent="0.25"/>
    <row r="168567" x14ac:dyDescent="0.25"/>
    <row r="168568" x14ac:dyDescent="0.25"/>
    <row r="168569" x14ac:dyDescent="0.25"/>
    <row r="168570" x14ac:dyDescent="0.25"/>
    <row r="168571" x14ac:dyDescent="0.25"/>
    <row r="168572" x14ac:dyDescent="0.25"/>
    <row r="168573" x14ac:dyDescent="0.25"/>
    <row r="168574" x14ac:dyDescent="0.25"/>
    <row r="168575" x14ac:dyDescent="0.25"/>
    <row r="168576" x14ac:dyDescent="0.25"/>
    <row r="168577" x14ac:dyDescent="0.25"/>
    <row r="168578" x14ac:dyDescent="0.25"/>
    <row r="168579" x14ac:dyDescent="0.25"/>
    <row r="168580" x14ac:dyDescent="0.25"/>
    <row r="168581" x14ac:dyDescent="0.25"/>
    <row r="168582" x14ac:dyDescent="0.25"/>
    <row r="168583" x14ac:dyDescent="0.25"/>
    <row r="168584" x14ac:dyDescent="0.25"/>
    <row r="168585" x14ac:dyDescent="0.25"/>
    <row r="168586" x14ac:dyDescent="0.25"/>
    <row r="168587" x14ac:dyDescent="0.25"/>
    <row r="168588" x14ac:dyDescent="0.25"/>
    <row r="168589" x14ac:dyDescent="0.25"/>
    <row r="168590" x14ac:dyDescent="0.25"/>
    <row r="168591" x14ac:dyDescent="0.25"/>
    <row r="168592" x14ac:dyDescent="0.25"/>
    <row r="168593" x14ac:dyDescent="0.25"/>
    <row r="168594" x14ac:dyDescent="0.25"/>
    <row r="168595" x14ac:dyDescent="0.25"/>
    <row r="168596" x14ac:dyDescent="0.25"/>
    <row r="168597" x14ac:dyDescent="0.25"/>
    <row r="168598" x14ac:dyDescent="0.25"/>
    <row r="168599" x14ac:dyDescent="0.25"/>
    <row r="168600" x14ac:dyDescent="0.25"/>
    <row r="168601" x14ac:dyDescent="0.25"/>
    <row r="168602" x14ac:dyDescent="0.25"/>
    <row r="168603" x14ac:dyDescent="0.25"/>
    <row r="168604" x14ac:dyDescent="0.25"/>
    <row r="168605" x14ac:dyDescent="0.25"/>
    <row r="168606" x14ac:dyDescent="0.25"/>
    <row r="168607" x14ac:dyDescent="0.25"/>
    <row r="168608" x14ac:dyDescent="0.25"/>
    <row r="168609" x14ac:dyDescent="0.25"/>
    <row r="168610" x14ac:dyDescent="0.25"/>
    <row r="168611" x14ac:dyDescent="0.25"/>
    <row r="168612" x14ac:dyDescent="0.25"/>
    <row r="168613" x14ac:dyDescent="0.25"/>
    <row r="168614" x14ac:dyDescent="0.25"/>
    <row r="168615" x14ac:dyDescent="0.25"/>
    <row r="168616" x14ac:dyDescent="0.25"/>
    <row r="168617" x14ac:dyDescent="0.25"/>
    <row r="168618" x14ac:dyDescent="0.25"/>
    <row r="168619" x14ac:dyDescent="0.25"/>
    <row r="168620" x14ac:dyDescent="0.25"/>
    <row r="168621" x14ac:dyDescent="0.25"/>
    <row r="168622" x14ac:dyDescent="0.25"/>
    <row r="168623" x14ac:dyDescent="0.25"/>
    <row r="168624" x14ac:dyDescent="0.25"/>
    <row r="168625" x14ac:dyDescent="0.25"/>
    <row r="168626" x14ac:dyDescent="0.25"/>
    <row r="168627" x14ac:dyDescent="0.25"/>
    <row r="168628" x14ac:dyDescent="0.25"/>
    <row r="168629" x14ac:dyDescent="0.25"/>
    <row r="168630" x14ac:dyDescent="0.25"/>
    <row r="168631" x14ac:dyDescent="0.25"/>
    <row r="168632" x14ac:dyDescent="0.25"/>
    <row r="168633" x14ac:dyDescent="0.25"/>
    <row r="168634" x14ac:dyDescent="0.25"/>
    <row r="168635" x14ac:dyDescent="0.25"/>
    <row r="168636" x14ac:dyDescent="0.25"/>
    <row r="168637" x14ac:dyDescent="0.25"/>
    <row r="168638" x14ac:dyDescent="0.25"/>
    <row r="168639" x14ac:dyDescent="0.25"/>
    <row r="168640" x14ac:dyDescent="0.25"/>
    <row r="168641" x14ac:dyDescent="0.25"/>
    <row r="168642" x14ac:dyDescent="0.25"/>
    <row r="168643" x14ac:dyDescent="0.25"/>
    <row r="168644" x14ac:dyDescent="0.25"/>
    <row r="168645" x14ac:dyDescent="0.25"/>
    <row r="168646" x14ac:dyDescent="0.25"/>
    <row r="168647" x14ac:dyDescent="0.25"/>
    <row r="168648" x14ac:dyDescent="0.25"/>
    <row r="168649" x14ac:dyDescent="0.25"/>
    <row r="168650" x14ac:dyDescent="0.25"/>
    <row r="168651" x14ac:dyDescent="0.25"/>
    <row r="168652" x14ac:dyDescent="0.25"/>
    <row r="168653" x14ac:dyDescent="0.25"/>
    <row r="168654" x14ac:dyDescent="0.25"/>
    <row r="168655" x14ac:dyDescent="0.25"/>
    <row r="168656" x14ac:dyDescent="0.25"/>
    <row r="168657" x14ac:dyDescent="0.25"/>
    <row r="168658" x14ac:dyDescent="0.25"/>
    <row r="168659" x14ac:dyDescent="0.25"/>
    <row r="168660" x14ac:dyDescent="0.25"/>
    <row r="168661" x14ac:dyDescent="0.25"/>
    <row r="168662" x14ac:dyDescent="0.25"/>
    <row r="168663" x14ac:dyDescent="0.25"/>
    <row r="168664" x14ac:dyDescent="0.25"/>
    <row r="168665" x14ac:dyDescent="0.25"/>
    <row r="168666" x14ac:dyDescent="0.25"/>
    <row r="168667" x14ac:dyDescent="0.25"/>
    <row r="168668" x14ac:dyDescent="0.25"/>
    <row r="168669" x14ac:dyDescent="0.25"/>
    <row r="168670" x14ac:dyDescent="0.25"/>
    <row r="168671" x14ac:dyDescent="0.25"/>
    <row r="168672" x14ac:dyDescent="0.25"/>
    <row r="168673" x14ac:dyDescent="0.25"/>
    <row r="168674" x14ac:dyDescent="0.25"/>
    <row r="168675" x14ac:dyDescent="0.25"/>
    <row r="168676" x14ac:dyDescent="0.25"/>
    <row r="168677" x14ac:dyDescent="0.25"/>
    <row r="168678" x14ac:dyDescent="0.25"/>
    <row r="168679" x14ac:dyDescent="0.25"/>
    <row r="168680" x14ac:dyDescent="0.25"/>
    <row r="168681" x14ac:dyDescent="0.25"/>
    <row r="168682" x14ac:dyDescent="0.25"/>
    <row r="168683" x14ac:dyDescent="0.25"/>
    <row r="168684" x14ac:dyDescent="0.25"/>
    <row r="168685" x14ac:dyDescent="0.25"/>
    <row r="168686" x14ac:dyDescent="0.25"/>
    <row r="168687" x14ac:dyDescent="0.25"/>
    <row r="168688" x14ac:dyDescent="0.25"/>
    <row r="168689" x14ac:dyDescent="0.25"/>
    <row r="168690" x14ac:dyDescent="0.25"/>
    <row r="168691" x14ac:dyDescent="0.25"/>
    <row r="168692" x14ac:dyDescent="0.25"/>
    <row r="168693" x14ac:dyDescent="0.25"/>
    <row r="168694" x14ac:dyDescent="0.25"/>
    <row r="168695" x14ac:dyDescent="0.25"/>
    <row r="168696" x14ac:dyDescent="0.25"/>
    <row r="168697" x14ac:dyDescent="0.25"/>
    <row r="168698" x14ac:dyDescent="0.25"/>
    <row r="168699" x14ac:dyDescent="0.25"/>
    <row r="168700" x14ac:dyDescent="0.25"/>
    <row r="168701" x14ac:dyDescent="0.25"/>
    <row r="168702" x14ac:dyDescent="0.25"/>
    <row r="168703" x14ac:dyDescent="0.25"/>
    <row r="168704" x14ac:dyDescent="0.25"/>
    <row r="168705" x14ac:dyDescent="0.25"/>
    <row r="168706" x14ac:dyDescent="0.25"/>
    <row r="168707" x14ac:dyDescent="0.25"/>
    <row r="168708" x14ac:dyDescent="0.25"/>
    <row r="168709" x14ac:dyDescent="0.25"/>
    <row r="168710" x14ac:dyDescent="0.25"/>
    <row r="168711" x14ac:dyDescent="0.25"/>
    <row r="168712" x14ac:dyDescent="0.25"/>
    <row r="168713" x14ac:dyDescent="0.25"/>
    <row r="168714" x14ac:dyDescent="0.25"/>
    <row r="168715" x14ac:dyDescent="0.25"/>
    <row r="168716" x14ac:dyDescent="0.25"/>
    <row r="168717" x14ac:dyDescent="0.25"/>
    <row r="168718" x14ac:dyDescent="0.25"/>
    <row r="168719" x14ac:dyDescent="0.25"/>
    <row r="168720" x14ac:dyDescent="0.25"/>
    <row r="168721" x14ac:dyDescent="0.25"/>
    <row r="168722" x14ac:dyDescent="0.25"/>
    <row r="168723" x14ac:dyDescent="0.25"/>
    <row r="168724" x14ac:dyDescent="0.25"/>
    <row r="168725" x14ac:dyDescent="0.25"/>
    <row r="168726" x14ac:dyDescent="0.25"/>
    <row r="168727" x14ac:dyDescent="0.25"/>
    <row r="168728" x14ac:dyDescent="0.25"/>
    <row r="168729" x14ac:dyDescent="0.25"/>
    <row r="168730" x14ac:dyDescent="0.25"/>
    <row r="168731" x14ac:dyDescent="0.25"/>
    <row r="168732" x14ac:dyDescent="0.25"/>
    <row r="168733" x14ac:dyDescent="0.25"/>
    <row r="168734" x14ac:dyDescent="0.25"/>
    <row r="168735" x14ac:dyDescent="0.25"/>
    <row r="168736" x14ac:dyDescent="0.25"/>
    <row r="168737" x14ac:dyDescent="0.25"/>
    <row r="168738" x14ac:dyDescent="0.25"/>
    <row r="168739" x14ac:dyDescent="0.25"/>
    <row r="168740" x14ac:dyDescent="0.25"/>
    <row r="168741" x14ac:dyDescent="0.25"/>
    <row r="168742" x14ac:dyDescent="0.25"/>
    <row r="168743" x14ac:dyDescent="0.25"/>
    <row r="168744" x14ac:dyDescent="0.25"/>
    <row r="168745" x14ac:dyDescent="0.25"/>
    <row r="168746" x14ac:dyDescent="0.25"/>
    <row r="168747" x14ac:dyDescent="0.25"/>
    <row r="168748" x14ac:dyDescent="0.25"/>
    <row r="168749" x14ac:dyDescent="0.25"/>
    <row r="168750" x14ac:dyDescent="0.25"/>
    <row r="168751" x14ac:dyDescent="0.25"/>
    <row r="168752" x14ac:dyDescent="0.25"/>
    <row r="168753" x14ac:dyDescent="0.25"/>
    <row r="168754" x14ac:dyDescent="0.25"/>
    <row r="168755" x14ac:dyDescent="0.25"/>
    <row r="168756" x14ac:dyDescent="0.25"/>
    <row r="168757" x14ac:dyDescent="0.25"/>
    <row r="168758" x14ac:dyDescent="0.25"/>
    <row r="168759" x14ac:dyDescent="0.25"/>
    <row r="168760" x14ac:dyDescent="0.25"/>
    <row r="168761" x14ac:dyDescent="0.25"/>
    <row r="168762" x14ac:dyDescent="0.25"/>
    <row r="168763" x14ac:dyDescent="0.25"/>
    <row r="168764" x14ac:dyDescent="0.25"/>
    <row r="168765" x14ac:dyDescent="0.25"/>
    <row r="168766" x14ac:dyDescent="0.25"/>
    <row r="168767" x14ac:dyDescent="0.25"/>
    <row r="168768" x14ac:dyDescent="0.25"/>
    <row r="168769" x14ac:dyDescent="0.25"/>
    <row r="168770" x14ac:dyDescent="0.25"/>
    <row r="168771" x14ac:dyDescent="0.25"/>
    <row r="168772" x14ac:dyDescent="0.25"/>
    <row r="168773" x14ac:dyDescent="0.25"/>
    <row r="168774" x14ac:dyDescent="0.25"/>
    <row r="168775" x14ac:dyDescent="0.25"/>
    <row r="168776" x14ac:dyDescent="0.25"/>
    <row r="168777" x14ac:dyDescent="0.25"/>
    <row r="168778" x14ac:dyDescent="0.25"/>
    <row r="168779" x14ac:dyDescent="0.25"/>
    <row r="168780" x14ac:dyDescent="0.25"/>
    <row r="168781" x14ac:dyDescent="0.25"/>
    <row r="168782" x14ac:dyDescent="0.25"/>
    <row r="168783" x14ac:dyDescent="0.25"/>
    <row r="168784" x14ac:dyDescent="0.25"/>
    <row r="168785" x14ac:dyDescent="0.25"/>
    <row r="168786" x14ac:dyDescent="0.25"/>
    <row r="168787" x14ac:dyDescent="0.25"/>
    <row r="168788" x14ac:dyDescent="0.25"/>
    <row r="168789" x14ac:dyDescent="0.25"/>
    <row r="168790" x14ac:dyDescent="0.25"/>
    <row r="168791" x14ac:dyDescent="0.25"/>
    <row r="168792" x14ac:dyDescent="0.25"/>
    <row r="168793" x14ac:dyDescent="0.25"/>
    <row r="168794" x14ac:dyDescent="0.25"/>
    <row r="168795" x14ac:dyDescent="0.25"/>
    <row r="168796" x14ac:dyDescent="0.25"/>
    <row r="168797" x14ac:dyDescent="0.25"/>
    <row r="168798" x14ac:dyDescent="0.25"/>
    <row r="168799" x14ac:dyDescent="0.25"/>
    <row r="168800" x14ac:dyDescent="0.25"/>
    <row r="168801" x14ac:dyDescent="0.25"/>
    <row r="168802" x14ac:dyDescent="0.25"/>
    <row r="168803" x14ac:dyDescent="0.25"/>
    <row r="168804" x14ac:dyDescent="0.25"/>
    <row r="168805" x14ac:dyDescent="0.25"/>
    <row r="168806" x14ac:dyDescent="0.25"/>
    <row r="168807" x14ac:dyDescent="0.25"/>
    <row r="168808" x14ac:dyDescent="0.25"/>
    <row r="168809" x14ac:dyDescent="0.25"/>
    <row r="168810" x14ac:dyDescent="0.25"/>
    <row r="168811" x14ac:dyDescent="0.25"/>
    <row r="168812" x14ac:dyDescent="0.25"/>
    <row r="168813" x14ac:dyDescent="0.25"/>
    <row r="168814" x14ac:dyDescent="0.25"/>
    <row r="168815" x14ac:dyDescent="0.25"/>
    <row r="168816" x14ac:dyDescent="0.25"/>
    <row r="168817" x14ac:dyDescent="0.25"/>
    <row r="168818" x14ac:dyDescent="0.25"/>
    <row r="168819" x14ac:dyDescent="0.25"/>
    <row r="168820" x14ac:dyDescent="0.25"/>
    <row r="168821" x14ac:dyDescent="0.25"/>
    <row r="168822" x14ac:dyDescent="0.25"/>
    <row r="168823" x14ac:dyDescent="0.25"/>
    <row r="168824" x14ac:dyDescent="0.25"/>
    <row r="168825" x14ac:dyDescent="0.25"/>
    <row r="168826" x14ac:dyDescent="0.25"/>
    <row r="168827" x14ac:dyDescent="0.25"/>
    <row r="168828" x14ac:dyDescent="0.25"/>
    <row r="168829" x14ac:dyDescent="0.25"/>
    <row r="168830" x14ac:dyDescent="0.25"/>
    <row r="168831" x14ac:dyDescent="0.25"/>
    <row r="168832" x14ac:dyDescent="0.25"/>
    <row r="168833" x14ac:dyDescent="0.25"/>
    <row r="168834" x14ac:dyDescent="0.25"/>
    <row r="168835" x14ac:dyDescent="0.25"/>
    <row r="168836" x14ac:dyDescent="0.25"/>
    <row r="168837" x14ac:dyDescent="0.25"/>
    <row r="168838" x14ac:dyDescent="0.25"/>
    <row r="168839" x14ac:dyDescent="0.25"/>
    <row r="168840" x14ac:dyDescent="0.25"/>
    <row r="168841" x14ac:dyDescent="0.25"/>
    <row r="168842" x14ac:dyDescent="0.25"/>
    <row r="168843" x14ac:dyDescent="0.25"/>
    <row r="168844" x14ac:dyDescent="0.25"/>
    <row r="168845" x14ac:dyDescent="0.25"/>
    <row r="168846" x14ac:dyDescent="0.25"/>
    <row r="168847" x14ac:dyDescent="0.25"/>
    <row r="168848" x14ac:dyDescent="0.25"/>
    <row r="168849" x14ac:dyDescent="0.25"/>
    <row r="168850" x14ac:dyDescent="0.25"/>
    <row r="168851" x14ac:dyDescent="0.25"/>
    <row r="168852" x14ac:dyDescent="0.25"/>
    <row r="168853" x14ac:dyDescent="0.25"/>
    <row r="168854" x14ac:dyDescent="0.25"/>
    <row r="168855" x14ac:dyDescent="0.25"/>
    <row r="168856" x14ac:dyDescent="0.25"/>
    <row r="168857" x14ac:dyDescent="0.25"/>
    <row r="168858" x14ac:dyDescent="0.25"/>
    <row r="168859" x14ac:dyDescent="0.25"/>
    <row r="168860" x14ac:dyDescent="0.25"/>
    <row r="168861" x14ac:dyDescent="0.25"/>
    <row r="168862" x14ac:dyDescent="0.25"/>
    <row r="168863" x14ac:dyDescent="0.25"/>
    <row r="168864" x14ac:dyDescent="0.25"/>
    <row r="168865" x14ac:dyDescent="0.25"/>
    <row r="168866" x14ac:dyDescent="0.25"/>
    <row r="168867" x14ac:dyDescent="0.25"/>
    <row r="168868" x14ac:dyDescent="0.25"/>
    <row r="168869" x14ac:dyDescent="0.25"/>
    <row r="168870" x14ac:dyDescent="0.25"/>
    <row r="168871" x14ac:dyDescent="0.25"/>
    <row r="168872" x14ac:dyDescent="0.25"/>
    <row r="168873" x14ac:dyDescent="0.25"/>
    <row r="168874" x14ac:dyDescent="0.25"/>
    <row r="168875" x14ac:dyDescent="0.25"/>
    <row r="168876" x14ac:dyDescent="0.25"/>
    <row r="168877" x14ac:dyDescent="0.25"/>
    <row r="168878" x14ac:dyDescent="0.25"/>
    <row r="168879" x14ac:dyDescent="0.25"/>
    <row r="168880" x14ac:dyDescent="0.25"/>
    <row r="168881" x14ac:dyDescent="0.25"/>
    <row r="168882" x14ac:dyDescent="0.25"/>
    <row r="168883" x14ac:dyDescent="0.25"/>
    <row r="168884" x14ac:dyDescent="0.25"/>
    <row r="168885" x14ac:dyDescent="0.25"/>
    <row r="168886" x14ac:dyDescent="0.25"/>
    <row r="168887" x14ac:dyDescent="0.25"/>
    <row r="168888" x14ac:dyDescent="0.25"/>
    <row r="168889" x14ac:dyDescent="0.25"/>
    <row r="168890" x14ac:dyDescent="0.25"/>
    <row r="168891" x14ac:dyDescent="0.25"/>
    <row r="168892" x14ac:dyDescent="0.25"/>
    <row r="168893" x14ac:dyDescent="0.25"/>
    <row r="168894" x14ac:dyDescent="0.25"/>
    <row r="168895" x14ac:dyDescent="0.25"/>
    <row r="168896" x14ac:dyDescent="0.25"/>
    <row r="168897" x14ac:dyDescent="0.25"/>
    <row r="168898" x14ac:dyDescent="0.25"/>
    <row r="168899" x14ac:dyDescent="0.25"/>
    <row r="168900" x14ac:dyDescent="0.25"/>
    <row r="168901" x14ac:dyDescent="0.25"/>
    <row r="168902" x14ac:dyDescent="0.25"/>
    <row r="168903" x14ac:dyDescent="0.25"/>
    <row r="168904" x14ac:dyDescent="0.25"/>
    <row r="168905" x14ac:dyDescent="0.25"/>
    <row r="168906" x14ac:dyDescent="0.25"/>
    <row r="168907" x14ac:dyDescent="0.25"/>
    <row r="168908" x14ac:dyDescent="0.25"/>
    <row r="168909" x14ac:dyDescent="0.25"/>
    <row r="168910" x14ac:dyDescent="0.25"/>
    <row r="168911" x14ac:dyDescent="0.25"/>
    <row r="168912" x14ac:dyDescent="0.25"/>
    <row r="168913" x14ac:dyDescent="0.25"/>
    <row r="168914" x14ac:dyDescent="0.25"/>
    <row r="168915" x14ac:dyDescent="0.25"/>
    <row r="168916" x14ac:dyDescent="0.25"/>
    <row r="168917" x14ac:dyDescent="0.25"/>
    <row r="168918" x14ac:dyDescent="0.25"/>
    <row r="168919" x14ac:dyDescent="0.25"/>
    <row r="168920" x14ac:dyDescent="0.25"/>
    <row r="168921" x14ac:dyDescent="0.25"/>
    <row r="168922" x14ac:dyDescent="0.25"/>
    <row r="168923" x14ac:dyDescent="0.25"/>
    <row r="168924" x14ac:dyDescent="0.25"/>
    <row r="168925" x14ac:dyDescent="0.25"/>
    <row r="168926" x14ac:dyDescent="0.25"/>
    <row r="168927" x14ac:dyDescent="0.25"/>
    <row r="168928" x14ac:dyDescent="0.25"/>
    <row r="168929" x14ac:dyDescent="0.25"/>
    <row r="168930" x14ac:dyDescent="0.25"/>
    <row r="168931" x14ac:dyDescent="0.25"/>
    <row r="168932" x14ac:dyDescent="0.25"/>
    <row r="168933" x14ac:dyDescent="0.25"/>
    <row r="168934" x14ac:dyDescent="0.25"/>
    <row r="168935" x14ac:dyDescent="0.25"/>
    <row r="168936" x14ac:dyDescent="0.25"/>
    <row r="168937" x14ac:dyDescent="0.25"/>
    <row r="168938" x14ac:dyDescent="0.25"/>
    <row r="168939" x14ac:dyDescent="0.25"/>
    <row r="168940" x14ac:dyDescent="0.25"/>
    <row r="168941" x14ac:dyDescent="0.25"/>
    <row r="168942" x14ac:dyDescent="0.25"/>
    <row r="168943" x14ac:dyDescent="0.25"/>
    <row r="168944" x14ac:dyDescent="0.25"/>
    <row r="168945" x14ac:dyDescent="0.25"/>
    <row r="168946" x14ac:dyDescent="0.25"/>
    <row r="168947" x14ac:dyDescent="0.25"/>
    <row r="168948" x14ac:dyDescent="0.25"/>
    <row r="168949" x14ac:dyDescent="0.25"/>
    <row r="168950" x14ac:dyDescent="0.25"/>
    <row r="168951" x14ac:dyDescent="0.25"/>
    <row r="168952" x14ac:dyDescent="0.25"/>
    <row r="168953" x14ac:dyDescent="0.25"/>
    <row r="168954" x14ac:dyDescent="0.25"/>
    <row r="168955" x14ac:dyDescent="0.25"/>
    <row r="168956" x14ac:dyDescent="0.25"/>
    <row r="168957" x14ac:dyDescent="0.25"/>
    <row r="168958" x14ac:dyDescent="0.25"/>
    <row r="168959" x14ac:dyDescent="0.25"/>
    <row r="168960" x14ac:dyDescent="0.25"/>
    <row r="168961" x14ac:dyDescent="0.25"/>
    <row r="168962" x14ac:dyDescent="0.25"/>
    <row r="168963" x14ac:dyDescent="0.25"/>
    <row r="168964" x14ac:dyDescent="0.25"/>
    <row r="168965" x14ac:dyDescent="0.25"/>
    <row r="168966" x14ac:dyDescent="0.25"/>
    <row r="168967" x14ac:dyDescent="0.25"/>
    <row r="168968" x14ac:dyDescent="0.25"/>
    <row r="168969" x14ac:dyDescent="0.25"/>
    <row r="168970" x14ac:dyDescent="0.25"/>
    <row r="168971" x14ac:dyDescent="0.25"/>
    <row r="168972" x14ac:dyDescent="0.25"/>
    <row r="168973" x14ac:dyDescent="0.25"/>
    <row r="168974" x14ac:dyDescent="0.25"/>
    <row r="168975" x14ac:dyDescent="0.25"/>
    <row r="168976" x14ac:dyDescent="0.25"/>
    <row r="168977" x14ac:dyDescent="0.25"/>
    <row r="168978" x14ac:dyDescent="0.25"/>
    <row r="168979" x14ac:dyDescent="0.25"/>
    <row r="168980" x14ac:dyDescent="0.25"/>
    <row r="168981" x14ac:dyDescent="0.25"/>
    <row r="168982" x14ac:dyDescent="0.25"/>
    <row r="168983" x14ac:dyDescent="0.25"/>
    <row r="168984" x14ac:dyDescent="0.25"/>
    <row r="168985" x14ac:dyDescent="0.25"/>
    <row r="168986" x14ac:dyDescent="0.25"/>
    <row r="168987" x14ac:dyDescent="0.25"/>
    <row r="168988" x14ac:dyDescent="0.25"/>
    <row r="168989" x14ac:dyDescent="0.25"/>
    <row r="168990" x14ac:dyDescent="0.25"/>
    <row r="168991" x14ac:dyDescent="0.25"/>
    <row r="168992" x14ac:dyDescent="0.25"/>
    <row r="168993" x14ac:dyDescent="0.25"/>
    <row r="168994" x14ac:dyDescent="0.25"/>
    <row r="168995" x14ac:dyDescent="0.25"/>
    <row r="168996" x14ac:dyDescent="0.25"/>
    <row r="168997" x14ac:dyDescent="0.25"/>
    <row r="168998" x14ac:dyDescent="0.25"/>
    <row r="168999" x14ac:dyDescent="0.25"/>
    <row r="169000" x14ac:dyDescent="0.25"/>
    <row r="169001" x14ac:dyDescent="0.25"/>
    <row r="169002" x14ac:dyDescent="0.25"/>
    <row r="169003" x14ac:dyDescent="0.25"/>
    <row r="169004" x14ac:dyDescent="0.25"/>
    <row r="169005" x14ac:dyDescent="0.25"/>
    <row r="169006" x14ac:dyDescent="0.25"/>
    <row r="169007" x14ac:dyDescent="0.25"/>
    <row r="169008" x14ac:dyDescent="0.25"/>
    <row r="169009" x14ac:dyDescent="0.25"/>
    <row r="169010" x14ac:dyDescent="0.25"/>
    <row r="169011" x14ac:dyDescent="0.25"/>
    <row r="169012" x14ac:dyDescent="0.25"/>
    <row r="169013" x14ac:dyDescent="0.25"/>
    <row r="169014" x14ac:dyDescent="0.25"/>
    <row r="169015" x14ac:dyDescent="0.25"/>
    <row r="169016" x14ac:dyDescent="0.25"/>
    <row r="169017" x14ac:dyDescent="0.25"/>
    <row r="169018" x14ac:dyDescent="0.25"/>
    <row r="169019" x14ac:dyDescent="0.25"/>
    <row r="169020" x14ac:dyDescent="0.25"/>
    <row r="169021" x14ac:dyDescent="0.25"/>
    <row r="169022" x14ac:dyDescent="0.25"/>
    <row r="169023" x14ac:dyDescent="0.25"/>
    <row r="169024" x14ac:dyDescent="0.25"/>
    <row r="169025" x14ac:dyDescent="0.25"/>
    <row r="169026" x14ac:dyDescent="0.25"/>
    <row r="169027" x14ac:dyDescent="0.25"/>
    <row r="169028" x14ac:dyDescent="0.25"/>
    <row r="169029" x14ac:dyDescent="0.25"/>
    <row r="169030" x14ac:dyDescent="0.25"/>
    <row r="169031" x14ac:dyDescent="0.25"/>
    <row r="169032" x14ac:dyDescent="0.25"/>
    <row r="169033" x14ac:dyDescent="0.25"/>
    <row r="169034" x14ac:dyDescent="0.25"/>
    <row r="169035" x14ac:dyDescent="0.25"/>
    <row r="169036" x14ac:dyDescent="0.25"/>
    <row r="169037" x14ac:dyDescent="0.25"/>
    <row r="169038" x14ac:dyDescent="0.25"/>
    <row r="169039" x14ac:dyDescent="0.25"/>
    <row r="169040" x14ac:dyDescent="0.25"/>
    <row r="169041" x14ac:dyDescent="0.25"/>
    <row r="169042" x14ac:dyDescent="0.25"/>
    <row r="169043" x14ac:dyDescent="0.25"/>
    <row r="169044" x14ac:dyDescent="0.25"/>
    <row r="169045" x14ac:dyDescent="0.25"/>
    <row r="169046" x14ac:dyDescent="0.25"/>
    <row r="169047" x14ac:dyDescent="0.25"/>
    <row r="169048" x14ac:dyDescent="0.25"/>
    <row r="169049" x14ac:dyDescent="0.25"/>
    <row r="169050" x14ac:dyDescent="0.25"/>
    <row r="169051" x14ac:dyDescent="0.25"/>
    <row r="169052" x14ac:dyDescent="0.25"/>
    <row r="169053" x14ac:dyDescent="0.25"/>
    <row r="169054" x14ac:dyDescent="0.25"/>
    <row r="169055" x14ac:dyDescent="0.25"/>
    <row r="169056" x14ac:dyDescent="0.25"/>
    <row r="169057" x14ac:dyDescent="0.25"/>
    <row r="169058" x14ac:dyDescent="0.25"/>
    <row r="169059" x14ac:dyDescent="0.25"/>
    <row r="169060" x14ac:dyDescent="0.25"/>
    <row r="169061" x14ac:dyDescent="0.25"/>
    <row r="169062" x14ac:dyDescent="0.25"/>
    <row r="169063" x14ac:dyDescent="0.25"/>
    <row r="169064" x14ac:dyDescent="0.25"/>
    <row r="169065" x14ac:dyDescent="0.25"/>
    <row r="169066" x14ac:dyDescent="0.25"/>
    <row r="169067" x14ac:dyDescent="0.25"/>
    <row r="169068" x14ac:dyDescent="0.25"/>
    <row r="169069" x14ac:dyDescent="0.25"/>
    <row r="169070" x14ac:dyDescent="0.25"/>
    <row r="169071" x14ac:dyDescent="0.25"/>
    <row r="169072" x14ac:dyDescent="0.25"/>
    <row r="169073" x14ac:dyDescent="0.25"/>
    <row r="169074" x14ac:dyDescent="0.25"/>
    <row r="169075" x14ac:dyDescent="0.25"/>
    <row r="169076" x14ac:dyDescent="0.25"/>
    <row r="169077" x14ac:dyDescent="0.25"/>
    <row r="169078" x14ac:dyDescent="0.25"/>
    <row r="169079" x14ac:dyDescent="0.25"/>
    <row r="169080" x14ac:dyDescent="0.25"/>
    <row r="169081" x14ac:dyDescent="0.25"/>
    <row r="169082" x14ac:dyDescent="0.25"/>
    <row r="169083" x14ac:dyDescent="0.25"/>
    <row r="169084" x14ac:dyDescent="0.25"/>
    <row r="169085" x14ac:dyDescent="0.25"/>
    <row r="169086" x14ac:dyDescent="0.25"/>
    <row r="169087" x14ac:dyDescent="0.25"/>
    <row r="169088" x14ac:dyDescent="0.25"/>
    <row r="169089" x14ac:dyDescent="0.25"/>
    <row r="169090" x14ac:dyDescent="0.25"/>
    <row r="169091" x14ac:dyDescent="0.25"/>
    <row r="169092" x14ac:dyDescent="0.25"/>
    <row r="169093" x14ac:dyDescent="0.25"/>
    <row r="169094" x14ac:dyDescent="0.25"/>
    <row r="169095" x14ac:dyDescent="0.25"/>
    <row r="169096" x14ac:dyDescent="0.25"/>
    <row r="169097" x14ac:dyDescent="0.25"/>
    <row r="169098" x14ac:dyDescent="0.25"/>
    <row r="169099" x14ac:dyDescent="0.25"/>
    <row r="169100" x14ac:dyDescent="0.25"/>
    <row r="169101" x14ac:dyDescent="0.25"/>
    <row r="169102" x14ac:dyDescent="0.25"/>
    <row r="169103" x14ac:dyDescent="0.25"/>
    <row r="169104" x14ac:dyDescent="0.25"/>
    <row r="169105" x14ac:dyDescent="0.25"/>
    <row r="169106" x14ac:dyDescent="0.25"/>
    <row r="169107" x14ac:dyDescent="0.25"/>
    <row r="169108" x14ac:dyDescent="0.25"/>
    <row r="169109" x14ac:dyDescent="0.25"/>
    <row r="169110" x14ac:dyDescent="0.25"/>
    <row r="169111" x14ac:dyDescent="0.25"/>
    <row r="169112" x14ac:dyDescent="0.25"/>
    <row r="169113" x14ac:dyDescent="0.25"/>
    <row r="169114" x14ac:dyDescent="0.25"/>
    <row r="169115" x14ac:dyDescent="0.25"/>
    <row r="169116" x14ac:dyDescent="0.25"/>
    <row r="169117" x14ac:dyDescent="0.25"/>
    <row r="169118" x14ac:dyDescent="0.25"/>
    <row r="169119" x14ac:dyDescent="0.25"/>
    <row r="169120" x14ac:dyDescent="0.25"/>
    <row r="169121" x14ac:dyDescent="0.25"/>
    <row r="169122" x14ac:dyDescent="0.25"/>
    <row r="169123" x14ac:dyDescent="0.25"/>
    <row r="169124" x14ac:dyDescent="0.25"/>
    <row r="169125" x14ac:dyDescent="0.25"/>
    <row r="169126" x14ac:dyDescent="0.25"/>
    <row r="169127" x14ac:dyDescent="0.25"/>
    <row r="169128" x14ac:dyDescent="0.25"/>
    <row r="169129" x14ac:dyDescent="0.25"/>
    <row r="169130" x14ac:dyDescent="0.25"/>
    <row r="169131" x14ac:dyDescent="0.25"/>
    <row r="169132" x14ac:dyDescent="0.25"/>
    <row r="169133" x14ac:dyDescent="0.25"/>
    <row r="169134" x14ac:dyDescent="0.25"/>
    <row r="169135" x14ac:dyDescent="0.25"/>
    <row r="169136" x14ac:dyDescent="0.25"/>
    <row r="169137" x14ac:dyDescent="0.25"/>
    <row r="169138" x14ac:dyDescent="0.25"/>
    <row r="169139" x14ac:dyDescent="0.25"/>
    <row r="169140" x14ac:dyDescent="0.25"/>
    <row r="169141" x14ac:dyDescent="0.25"/>
    <row r="169142" x14ac:dyDescent="0.25"/>
    <row r="169143" x14ac:dyDescent="0.25"/>
    <row r="169144" x14ac:dyDescent="0.25"/>
    <row r="169145" x14ac:dyDescent="0.25"/>
    <row r="169146" x14ac:dyDescent="0.25"/>
    <row r="169147" x14ac:dyDescent="0.25"/>
    <row r="169148" x14ac:dyDescent="0.25"/>
    <row r="169149" x14ac:dyDescent="0.25"/>
    <row r="169150" x14ac:dyDescent="0.25"/>
    <row r="169151" x14ac:dyDescent="0.25"/>
    <row r="169152" x14ac:dyDescent="0.25"/>
    <row r="169153" x14ac:dyDescent="0.25"/>
    <row r="169154" x14ac:dyDescent="0.25"/>
    <row r="169155" x14ac:dyDescent="0.25"/>
    <row r="169156" x14ac:dyDescent="0.25"/>
    <row r="169157" x14ac:dyDescent="0.25"/>
    <row r="169158" x14ac:dyDescent="0.25"/>
    <row r="169159" x14ac:dyDescent="0.25"/>
    <row r="169160" x14ac:dyDescent="0.25"/>
    <row r="169161" x14ac:dyDescent="0.25"/>
    <row r="169162" x14ac:dyDescent="0.25"/>
    <row r="169163" x14ac:dyDescent="0.25"/>
    <row r="169164" x14ac:dyDescent="0.25"/>
    <row r="169165" x14ac:dyDescent="0.25"/>
    <row r="169166" x14ac:dyDescent="0.25"/>
    <row r="169167" x14ac:dyDescent="0.25"/>
    <row r="169168" x14ac:dyDescent="0.25"/>
    <row r="169169" x14ac:dyDescent="0.25"/>
    <row r="169170" x14ac:dyDescent="0.25"/>
    <row r="169171" x14ac:dyDescent="0.25"/>
    <row r="169172" x14ac:dyDescent="0.25"/>
    <row r="169173" x14ac:dyDescent="0.25"/>
    <row r="169174" x14ac:dyDescent="0.25"/>
    <row r="169175" x14ac:dyDescent="0.25"/>
    <row r="169176" x14ac:dyDescent="0.25"/>
    <row r="169177" x14ac:dyDescent="0.25"/>
    <row r="169178" x14ac:dyDescent="0.25"/>
    <row r="169179" x14ac:dyDescent="0.25"/>
    <row r="169180" x14ac:dyDescent="0.25"/>
    <row r="169181" x14ac:dyDescent="0.25"/>
    <row r="169182" x14ac:dyDescent="0.25"/>
    <row r="169183" x14ac:dyDescent="0.25"/>
    <row r="169184" x14ac:dyDescent="0.25"/>
    <row r="169185" x14ac:dyDescent="0.25"/>
    <row r="169186" x14ac:dyDescent="0.25"/>
    <row r="169187" x14ac:dyDescent="0.25"/>
    <row r="169188" x14ac:dyDescent="0.25"/>
    <row r="169189" x14ac:dyDescent="0.25"/>
    <row r="169190" x14ac:dyDescent="0.25"/>
    <row r="169191" x14ac:dyDescent="0.25"/>
    <row r="169192" x14ac:dyDescent="0.25"/>
    <row r="169193" x14ac:dyDescent="0.25"/>
    <row r="169194" x14ac:dyDescent="0.25"/>
    <row r="169195" x14ac:dyDescent="0.25"/>
    <row r="169196" x14ac:dyDescent="0.25"/>
    <row r="169197" x14ac:dyDescent="0.25"/>
    <row r="169198" x14ac:dyDescent="0.25"/>
    <row r="169199" x14ac:dyDescent="0.25"/>
    <row r="169200" x14ac:dyDescent="0.25"/>
    <row r="169201" x14ac:dyDescent="0.25"/>
    <row r="169202" x14ac:dyDescent="0.25"/>
    <row r="169203" x14ac:dyDescent="0.25"/>
    <row r="169204" x14ac:dyDescent="0.25"/>
    <row r="169205" x14ac:dyDescent="0.25"/>
    <row r="169206" x14ac:dyDescent="0.25"/>
    <row r="169207" x14ac:dyDescent="0.25"/>
    <row r="169208" x14ac:dyDescent="0.25"/>
    <row r="169209" x14ac:dyDescent="0.25"/>
    <row r="169210" x14ac:dyDescent="0.25"/>
    <row r="169211" x14ac:dyDescent="0.25"/>
    <row r="169212" x14ac:dyDescent="0.25"/>
    <row r="169213" x14ac:dyDescent="0.25"/>
    <row r="169214" x14ac:dyDescent="0.25"/>
    <row r="169215" x14ac:dyDescent="0.25"/>
    <row r="169216" x14ac:dyDescent="0.25"/>
    <row r="169217" x14ac:dyDescent="0.25"/>
    <row r="169218" x14ac:dyDescent="0.25"/>
    <row r="169219" x14ac:dyDescent="0.25"/>
    <row r="169220" x14ac:dyDescent="0.25"/>
    <row r="169221" x14ac:dyDescent="0.25"/>
    <row r="169222" x14ac:dyDescent="0.25"/>
    <row r="169223" x14ac:dyDescent="0.25"/>
    <row r="169224" x14ac:dyDescent="0.25"/>
    <row r="169225" x14ac:dyDescent="0.25"/>
    <row r="169226" x14ac:dyDescent="0.25"/>
    <row r="169227" x14ac:dyDescent="0.25"/>
    <row r="169228" x14ac:dyDescent="0.25"/>
    <row r="169229" x14ac:dyDescent="0.25"/>
    <row r="169230" x14ac:dyDescent="0.25"/>
    <row r="169231" x14ac:dyDescent="0.25"/>
    <row r="169232" x14ac:dyDescent="0.25"/>
    <row r="169233" x14ac:dyDescent="0.25"/>
    <row r="169234" x14ac:dyDescent="0.25"/>
    <row r="169235" x14ac:dyDescent="0.25"/>
    <row r="169236" x14ac:dyDescent="0.25"/>
    <row r="169237" x14ac:dyDescent="0.25"/>
    <row r="169238" x14ac:dyDescent="0.25"/>
    <row r="169239" x14ac:dyDescent="0.25"/>
    <row r="169240" x14ac:dyDescent="0.25"/>
    <row r="169241" x14ac:dyDescent="0.25"/>
    <row r="169242" x14ac:dyDescent="0.25"/>
    <row r="169243" x14ac:dyDescent="0.25"/>
    <row r="169244" x14ac:dyDescent="0.25"/>
    <row r="169245" x14ac:dyDescent="0.25"/>
    <row r="169246" x14ac:dyDescent="0.25"/>
    <row r="169247" x14ac:dyDescent="0.25"/>
    <row r="169248" x14ac:dyDescent="0.25"/>
    <row r="169249" x14ac:dyDescent="0.25"/>
    <row r="169250" x14ac:dyDescent="0.25"/>
    <row r="169251" x14ac:dyDescent="0.25"/>
    <row r="169252" x14ac:dyDescent="0.25"/>
    <row r="169253" x14ac:dyDescent="0.25"/>
    <row r="169254" x14ac:dyDescent="0.25"/>
    <row r="169255" x14ac:dyDescent="0.25"/>
    <row r="169256" x14ac:dyDescent="0.25"/>
    <row r="169257" x14ac:dyDescent="0.25"/>
    <row r="169258" x14ac:dyDescent="0.25"/>
    <row r="169259" x14ac:dyDescent="0.25"/>
    <row r="169260" x14ac:dyDescent="0.25"/>
    <row r="169261" x14ac:dyDescent="0.25"/>
    <row r="169262" x14ac:dyDescent="0.25"/>
    <row r="169263" x14ac:dyDescent="0.25"/>
    <row r="169264" x14ac:dyDescent="0.25"/>
    <row r="169265" x14ac:dyDescent="0.25"/>
    <row r="169266" x14ac:dyDescent="0.25"/>
    <row r="169267" x14ac:dyDescent="0.25"/>
    <row r="169268" x14ac:dyDescent="0.25"/>
    <row r="169269" x14ac:dyDescent="0.25"/>
    <row r="169270" x14ac:dyDescent="0.25"/>
    <row r="169271" x14ac:dyDescent="0.25"/>
    <row r="169272" x14ac:dyDescent="0.25"/>
    <row r="169273" x14ac:dyDescent="0.25"/>
    <row r="169274" x14ac:dyDescent="0.25"/>
    <row r="169275" x14ac:dyDescent="0.25"/>
    <row r="169276" x14ac:dyDescent="0.25"/>
    <row r="169277" x14ac:dyDescent="0.25"/>
    <row r="169278" x14ac:dyDescent="0.25"/>
    <row r="169279" x14ac:dyDescent="0.25"/>
    <row r="169280" x14ac:dyDescent="0.25"/>
    <row r="169281" x14ac:dyDescent="0.25"/>
    <row r="169282" x14ac:dyDescent="0.25"/>
    <row r="169283" x14ac:dyDescent="0.25"/>
    <row r="169284" x14ac:dyDescent="0.25"/>
    <row r="169285" x14ac:dyDescent="0.25"/>
    <row r="169286" x14ac:dyDescent="0.25"/>
    <row r="169287" x14ac:dyDescent="0.25"/>
    <row r="169288" x14ac:dyDescent="0.25"/>
    <row r="169289" x14ac:dyDescent="0.25"/>
    <row r="169290" x14ac:dyDescent="0.25"/>
    <row r="169291" x14ac:dyDescent="0.25"/>
    <row r="169292" x14ac:dyDescent="0.25"/>
    <row r="169293" x14ac:dyDescent="0.25"/>
    <row r="169294" x14ac:dyDescent="0.25"/>
    <row r="169295" x14ac:dyDescent="0.25"/>
    <row r="169296" x14ac:dyDescent="0.25"/>
    <row r="169297" x14ac:dyDescent="0.25"/>
    <row r="169298" x14ac:dyDescent="0.25"/>
    <row r="169299" x14ac:dyDescent="0.25"/>
    <row r="169300" x14ac:dyDescent="0.25"/>
    <row r="169301" x14ac:dyDescent="0.25"/>
    <row r="169302" x14ac:dyDescent="0.25"/>
    <row r="169303" x14ac:dyDescent="0.25"/>
    <row r="169304" x14ac:dyDescent="0.25"/>
    <row r="169305" x14ac:dyDescent="0.25"/>
    <row r="169306" x14ac:dyDescent="0.25"/>
    <row r="169307" x14ac:dyDescent="0.25"/>
    <row r="169308" x14ac:dyDescent="0.25"/>
    <row r="169309" x14ac:dyDescent="0.25"/>
    <row r="169310" x14ac:dyDescent="0.25"/>
    <row r="169311" x14ac:dyDescent="0.25"/>
    <row r="169312" x14ac:dyDescent="0.25"/>
    <row r="169313" x14ac:dyDescent="0.25"/>
    <row r="169314" x14ac:dyDescent="0.25"/>
    <row r="169315" x14ac:dyDescent="0.25"/>
    <row r="169316" x14ac:dyDescent="0.25"/>
    <row r="169317" x14ac:dyDescent="0.25"/>
    <row r="169318" x14ac:dyDescent="0.25"/>
    <row r="169319" x14ac:dyDescent="0.25"/>
    <row r="169320" x14ac:dyDescent="0.25"/>
    <row r="169321" x14ac:dyDescent="0.25"/>
    <row r="169322" x14ac:dyDescent="0.25"/>
    <row r="169323" x14ac:dyDescent="0.25"/>
    <row r="169324" x14ac:dyDescent="0.25"/>
    <row r="169325" x14ac:dyDescent="0.25"/>
    <row r="169326" x14ac:dyDescent="0.25"/>
    <row r="169327" x14ac:dyDescent="0.25"/>
    <row r="169328" x14ac:dyDescent="0.25"/>
    <row r="169329" x14ac:dyDescent="0.25"/>
    <row r="169330" x14ac:dyDescent="0.25"/>
    <row r="169331" x14ac:dyDescent="0.25"/>
    <row r="169332" x14ac:dyDescent="0.25"/>
    <row r="169333" x14ac:dyDescent="0.25"/>
    <row r="169334" x14ac:dyDescent="0.25"/>
    <row r="169335" x14ac:dyDescent="0.25"/>
    <row r="169336" x14ac:dyDescent="0.25"/>
    <row r="169337" x14ac:dyDescent="0.25"/>
    <row r="169338" x14ac:dyDescent="0.25"/>
    <row r="169339" x14ac:dyDescent="0.25"/>
    <row r="169340" x14ac:dyDescent="0.25"/>
    <row r="169341" x14ac:dyDescent="0.25"/>
    <row r="169342" x14ac:dyDescent="0.25"/>
    <row r="169343" x14ac:dyDescent="0.25"/>
    <row r="169344" x14ac:dyDescent="0.25"/>
    <row r="169345" x14ac:dyDescent="0.25"/>
    <row r="169346" x14ac:dyDescent="0.25"/>
    <row r="169347" x14ac:dyDescent="0.25"/>
    <row r="169348" x14ac:dyDescent="0.25"/>
    <row r="169349" x14ac:dyDescent="0.25"/>
    <row r="169350" x14ac:dyDescent="0.25"/>
    <row r="169351" x14ac:dyDescent="0.25"/>
    <row r="169352" x14ac:dyDescent="0.25"/>
    <row r="169353" x14ac:dyDescent="0.25"/>
    <row r="169354" x14ac:dyDescent="0.25"/>
    <row r="169355" x14ac:dyDescent="0.25"/>
    <row r="169356" x14ac:dyDescent="0.25"/>
    <row r="169357" x14ac:dyDescent="0.25"/>
    <row r="169358" x14ac:dyDescent="0.25"/>
    <row r="169359" x14ac:dyDescent="0.25"/>
    <row r="169360" x14ac:dyDescent="0.25"/>
    <row r="169361" x14ac:dyDescent="0.25"/>
    <row r="169362" x14ac:dyDescent="0.25"/>
    <row r="169363" x14ac:dyDescent="0.25"/>
    <row r="169364" x14ac:dyDescent="0.25"/>
    <row r="169365" x14ac:dyDescent="0.25"/>
    <row r="169366" x14ac:dyDescent="0.25"/>
    <row r="169367" x14ac:dyDescent="0.25"/>
    <row r="169368" x14ac:dyDescent="0.25"/>
    <row r="169369" x14ac:dyDescent="0.25"/>
    <row r="169370" x14ac:dyDescent="0.25"/>
    <row r="169371" x14ac:dyDescent="0.25"/>
    <row r="169372" x14ac:dyDescent="0.25"/>
    <row r="169373" x14ac:dyDescent="0.25"/>
    <row r="169374" x14ac:dyDescent="0.25"/>
    <row r="169375" x14ac:dyDescent="0.25"/>
    <row r="169376" x14ac:dyDescent="0.25"/>
    <row r="169377" x14ac:dyDescent="0.25"/>
    <row r="169378" x14ac:dyDescent="0.25"/>
    <row r="169379" x14ac:dyDescent="0.25"/>
    <row r="169380" x14ac:dyDescent="0.25"/>
    <row r="169381" x14ac:dyDescent="0.25"/>
    <row r="169382" x14ac:dyDescent="0.25"/>
    <row r="169383" x14ac:dyDescent="0.25"/>
    <row r="169384" x14ac:dyDescent="0.25"/>
    <row r="169385" x14ac:dyDescent="0.25"/>
    <row r="169386" x14ac:dyDescent="0.25"/>
    <row r="169387" x14ac:dyDescent="0.25"/>
    <row r="169388" x14ac:dyDescent="0.25"/>
    <row r="169389" x14ac:dyDescent="0.25"/>
    <row r="169390" x14ac:dyDescent="0.25"/>
    <row r="169391" x14ac:dyDescent="0.25"/>
    <row r="169392" x14ac:dyDescent="0.25"/>
    <row r="169393" x14ac:dyDescent="0.25"/>
    <row r="169394" x14ac:dyDescent="0.25"/>
    <row r="169395" x14ac:dyDescent="0.25"/>
    <row r="169396" x14ac:dyDescent="0.25"/>
    <row r="169397" x14ac:dyDescent="0.25"/>
    <row r="169398" x14ac:dyDescent="0.25"/>
    <row r="169399" x14ac:dyDescent="0.25"/>
    <row r="169400" x14ac:dyDescent="0.25"/>
    <row r="169401" x14ac:dyDescent="0.25"/>
    <row r="169402" x14ac:dyDescent="0.25"/>
    <row r="169403" x14ac:dyDescent="0.25"/>
    <row r="169404" x14ac:dyDescent="0.25"/>
    <row r="169405" x14ac:dyDescent="0.25"/>
    <row r="169406" x14ac:dyDescent="0.25"/>
    <row r="169407" x14ac:dyDescent="0.25"/>
    <row r="169408" x14ac:dyDescent="0.25"/>
    <row r="169409" x14ac:dyDescent="0.25"/>
    <row r="169410" x14ac:dyDescent="0.25"/>
    <row r="169411" x14ac:dyDescent="0.25"/>
    <row r="169412" x14ac:dyDescent="0.25"/>
    <row r="169413" x14ac:dyDescent="0.25"/>
    <row r="169414" x14ac:dyDescent="0.25"/>
    <row r="169415" x14ac:dyDescent="0.25"/>
    <row r="169416" x14ac:dyDescent="0.25"/>
    <row r="169417" x14ac:dyDescent="0.25"/>
    <row r="169418" x14ac:dyDescent="0.25"/>
    <row r="169419" x14ac:dyDescent="0.25"/>
    <row r="169420" x14ac:dyDescent="0.25"/>
    <row r="169421" x14ac:dyDescent="0.25"/>
    <row r="169422" x14ac:dyDescent="0.25"/>
    <row r="169423" x14ac:dyDescent="0.25"/>
    <row r="169424" x14ac:dyDescent="0.25"/>
    <row r="169425" x14ac:dyDescent="0.25"/>
    <row r="169426" x14ac:dyDescent="0.25"/>
    <row r="169427" x14ac:dyDescent="0.25"/>
    <row r="169428" x14ac:dyDescent="0.25"/>
    <row r="169429" x14ac:dyDescent="0.25"/>
    <row r="169430" x14ac:dyDescent="0.25"/>
    <row r="169431" x14ac:dyDescent="0.25"/>
    <row r="169432" x14ac:dyDescent="0.25"/>
    <row r="169433" x14ac:dyDescent="0.25"/>
    <row r="169434" x14ac:dyDescent="0.25"/>
    <row r="169435" x14ac:dyDescent="0.25"/>
    <row r="169436" x14ac:dyDescent="0.25"/>
    <row r="169437" x14ac:dyDescent="0.25"/>
    <row r="169438" x14ac:dyDescent="0.25"/>
    <row r="169439" x14ac:dyDescent="0.25"/>
    <row r="169440" x14ac:dyDescent="0.25"/>
    <row r="169441" x14ac:dyDescent="0.25"/>
    <row r="169442" x14ac:dyDescent="0.25"/>
    <row r="169443" x14ac:dyDescent="0.25"/>
    <row r="169444" x14ac:dyDescent="0.25"/>
    <row r="169445" x14ac:dyDescent="0.25"/>
    <row r="169446" x14ac:dyDescent="0.25"/>
    <row r="169447" x14ac:dyDescent="0.25"/>
    <row r="169448" x14ac:dyDescent="0.25"/>
    <row r="169449" x14ac:dyDescent="0.25"/>
    <row r="169450" x14ac:dyDescent="0.25"/>
    <row r="169451" x14ac:dyDescent="0.25"/>
    <row r="169452" x14ac:dyDescent="0.25"/>
    <row r="169453" x14ac:dyDescent="0.25"/>
    <row r="169454" x14ac:dyDescent="0.25"/>
    <row r="169455" x14ac:dyDescent="0.25"/>
    <row r="169456" x14ac:dyDescent="0.25"/>
    <row r="169457" x14ac:dyDescent="0.25"/>
    <row r="169458" x14ac:dyDescent="0.25"/>
    <row r="169459" x14ac:dyDescent="0.25"/>
    <row r="169460" x14ac:dyDescent="0.25"/>
    <row r="169461" x14ac:dyDescent="0.25"/>
    <row r="169462" x14ac:dyDescent="0.25"/>
    <row r="169463" x14ac:dyDescent="0.25"/>
    <row r="169464" x14ac:dyDescent="0.25"/>
    <row r="169465" x14ac:dyDescent="0.25"/>
    <row r="169466" x14ac:dyDescent="0.25"/>
    <row r="169467" x14ac:dyDescent="0.25"/>
    <row r="169468" x14ac:dyDescent="0.25"/>
    <row r="169469" x14ac:dyDescent="0.25"/>
    <row r="169470" x14ac:dyDescent="0.25"/>
    <row r="169471" x14ac:dyDescent="0.25"/>
    <row r="169472" x14ac:dyDescent="0.25"/>
    <row r="169473" x14ac:dyDescent="0.25"/>
    <row r="169474" x14ac:dyDescent="0.25"/>
    <row r="169475" x14ac:dyDescent="0.25"/>
    <row r="169476" x14ac:dyDescent="0.25"/>
    <row r="169477" x14ac:dyDescent="0.25"/>
    <row r="169478" x14ac:dyDescent="0.25"/>
    <row r="169479" x14ac:dyDescent="0.25"/>
    <row r="169480" x14ac:dyDescent="0.25"/>
    <row r="169481" x14ac:dyDescent="0.25"/>
    <row r="169482" x14ac:dyDescent="0.25"/>
    <row r="169483" x14ac:dyDescent="0.25"/>
    <row r="169484" x14ac:dyDescent="0.25"/>
    <row r="169485" x14ac:dyDescent="0.25"/>
    <row r="169486" x14ac:dyDescent="0.25"/>
    <row r="169487" x14ac:dyDescent="0.25"/>
    <row r="169488" x14ac:dyDescent="0.25"/>
    <row r="169489" x14ac:dyDescent="0.25"/>
    <row r="169490" x14ac:dyDescent="0.25"/>
    <row r="169491" x14ac:dyDescent="0.25"/>
    <row r="169492" x14ac:dyDescent="0.25"/>
    <row r="169493" x14ac:dyDescent="0.25"/>
    <row r="169494" x14ac:dyDescent="0.25"/>
    <row r="169495" x14ac:dyDescent="0.25"/>
    <row r="169496" x14ac:dyDescent="0.25"/>
    <row r="169497" x14ac:dyDescent="0.25"/>
    <row r="169498" x14ac:dyDescent="0.25"/>
    <row r="169499" x14ac:dyDescent="0.25"/>
    <row r="169500" x14ac:dyDescent="0.25"/>
    <row r="169501" x14ac:dyDescent="0.25"/>
    <row r="169502" x14ac:dyDescent="0.25"/>
    <row r="169503" x14ac:dyDescent="0.25"/>
    <row r="169504" x14ac:dyDescent="0.25"/>
    <row r="169505" x14ac:dyDescent="0.25"/>
    <row r="169506" x14ac:dyDescent="0.25"/>
    <row r="169507" x14ac:dyDescent="0.25"/>
    <row r="169508" x14ac:dyDescent="0.25"/>
    <row r="169509" x14ac:dyDescent="0.25"/>
    <row r="169510" x14ac:dyDescent="0.25"/>
    <row r="169511" x14ac:dyDescent="0.25"/>
    <row r="169512" x14ac:dyDescent="0.25"/>
    <row r="169513" x14ac:dyDescent="0.25"/>
    <row r="169514" x14ac:dyDescent="0.25"/>
    <row r="169515" x14ac:dyDescent="0.25"/>
    <row r="169516" x14ac:dyDescent="0.25"/>
    <row r="169517" x14ac:dyDescent="0.25"/>
    <row r="169518" x14ac:dyDescent="0.25"/>
    <row r="169519" x14ac:dyDescent="0.25"/>
    <row r="169520" x14ac:dyDescent="0.25"/>
    <row r="169521" x14ac:dyDescent="0.25"/>
    <row r="169522" x14ac:dyDescent="0.25"/>
    <row r="169523" x14ac:dyDescent="0.25"/>
    <row r="169524" x14ac:dyDescent="0.25"/>
    <row r="169525" x14ac:dyDescent="0.25"/>
    <row r="169526" x14ac:dyDescent="0.25"/>
    <row r="169527" x14ac:dyDescent="0.25"/>
    <row r="169528" x14ac:dyDescent="0.25"/>
    <row r="169529" x14ac:dyDescent="0.25"/>
    <row r="169530" x14ac:dyDescent="0.25"/>
    <row r="169531" x14ac:dyDescent="0.25"/>
    <row r="169532" x14ac:dyDescent="0.25"/>
    <row r="169533" x14ac:dyDescent="0.25"/>
    <row r="169534" x14ac:dyDescent="0.25"/>
    <row r="169535" x14ac:dyDescent="0.25"/>
    <row r="169536" x14ac:dyDescent="0.25"/>
    <row r="169537" x14ac:dyDescent="0.25"/>
    <row r="169538" x14ac:dyDescent="0.25"/>
    <row r="169539" x14ac:dyDescent="0.25"/>
    <row r="169540" x14ac:dyDescent="0.25"/>
    <row r="169541" x14ac:dyDescent="0.25"/>
    <row r="169542" x14ac:dyDescent="0.25"/>
    <row r="169543" x14ac:dyDescent="0.25"/>
    <row r="169544" x14ac:dyDescent="0.25"/>
    <row r="169545" x14ac:dyDescent="0.25"/>
    <row r="169546" x14ac:dyDescent="0.25"/>
    <row r="169547" x14ac:dyDescent="0.25"/>
    <row r="169548" x14ac:dyDescent="0.25"/>
    <row r="169549" x14ac:dyDescent="0.25"/>
    <row r="169550" x14ac:dyDescent="0.25"/>
    <row r="169551" x14ac:dyDescent="0.25"/>
    <row r="169552" x14ac:dyDescent="0.25"/>
    <row r="169553" x14ac:dyDescent="0.25"/>
    <row r="169554" x14ac:dyDescent="0.25"/>
    <row r="169555" x14ac:dyDescent="0.25"/>
    <row r="169556" x14ac:dyDescent="0.25"/>
    <row r="169557" x14ac:dyDescent="0.25"/>
    <row r="169558" x14ac:dyDescent="0.25"/>
    <row r="169559" x14ac:dyDescent="0.25"/>
    <row r="169560" x14ac:dyDescent="0.25"/>
    <row r="169561" x14ac:dyDescent="0.25"/>
    <row r="169562" x14ac:dyDescent="0.25"/>
    <row r="169563" x14ac:dyDescent="0.25"/>
    <row r="169564" x14ac:dyDescent="0.25"/>
    <row r="169565" x14ac:dyDescent="0.25"/>
    <row r="169566" x14ac:dyDescent="0.25"/>
    <row r="169567" x14ac:dyDescent="0.25"/>
    <row r="169568" x14ac:dyDescent="0.25"/>
    <row r="169569" x14ac:dyDescent="0.25"/>
    <row r="169570" x14ac:dyDescent="0.25"/>
    <row r="169571" x14ac:dyDescent="0.25"/>
    <row r="169572" x14ac:dyDescent="0.25"/>
    <row r="169573" x14ac:dyDescent="0.25"/>
    <row r="169574" x14ac:dyDescent="0.25"/>
    <row r="169575" x14ac:dyDescent="0.25"/>
    <row r="169576" x14ac:dyDescent="0.25"/>
    <row r="169577" x14ac:dyDescent="0.25"/>
    <row r="169578" x14ac:dyDescent="0.25"/>
    <row r="169579" x14ac:dyDescent="0.25"/>
    <row r="169580" x14ac:dyDescent="0.25"/>
    <row r="169581" x14ac:dyDescent="0.25"/>
    <row r="169582" x14ac:dyDescent="0.25"/>
    <row r="169583" x14ac:dyDescent="0.25"/>
    <row r="169584" x14ac:dyDescent="0.25"/>
    <row r="169585" x14ac:dyDescent="0.25"/>
    <row r="169586" x14ac:dyDescent="0.25"/>
    <row r="169587" x14ac:dyDescent="0.25"/>
    <row r="169588" x14ac:dyDescent="0.25"/>
    <row r="169589" x14ac:dyDescent="0.25"/>
    <row r="169590" x14ac:dyDescent="0.25"/>
    <row r="169591" x14ac:dyDescent="0.25"/>
    <row r="169592" x14ac:dyDescent="0.25"/>
    <row r="169593" x14ac:dyDescent="0.25"/>
    <row r="169594" x14ac:dyDescent="0.25"/>
    <row r="169595" x14ac:dyDescent="0.25"/>
    <row r="169596" x14ac:dyDescent="0.25"/>
    <row r="169597" x14ac:dyDescent="0.25"/>
    <row r="169598" x14ac:dyDescent="0.25"/>
    <row r="169599" x14ac:dyDescent="0.25"/>
    <row r="169600" x14ac:dyDescent="0.25"/>
    <row r="169601" x14ac:dyDescent="0.25"/>
    <row r="169602" x14ac:dyDescent="0.25"/>
    <row r="169603" x14ac:dyDescent="0.25"/>
    <row r="169604" x14ac:dyDescent="0.25"/>
    <row r="169605" x14ac:dyDescent="0.25"/>
    <row r="169606" x14ac:dyDescent="0.25"/>
    <row r="169607" x14ac:dyDescent="0.25"/>
    <row r="169608" x14ac:dyDescent="0.25"/>
    <row r="169609" x14ac:dyDescent="0.25"/>
    <row r="169610" x14ac:dyDescent="0.25"/>
    <row r="169611" x14ac:dyDescent="0.25"/>
    <row r="169612" x14ac:dyDescent="0.25"/>
    <row r="169613" x14ac:dyDescent="0.25"/>
    <row r="169614" x14ac:dyDescent="0.25"/>
    <row r="169615" x14ac:dyDescent="0.25"/>
    <row r="169616" x14ac:dyDescent="0.25"/>
    <row r="169617" x14ac:dyDescent="0.25"/>
    <row r="169618" x14ac:dyDescent="0.25"/>
    <row r="169619" x14ac:dyDescent="0.25"/>
    <row r="169620" x14ac:dyDescent="0.25"/>
    <row r="169621" x14ac:dyDescent="0.25"/>
    <row r="169622" x14ac:dyDescent="0.25"/>
    <row r="169623" x14ac:dyDescent="0.25"/>
    <row r="169624" x14ac:dyDescent="0.25"/>
    <row r="169625" x14ac:dyDescent="0.25"/>
    <row r="169626" x14ac:dyDescent="0.25"/>
    <row r="169627" x14ac:dyDescent="0.25"/>
    <row r="169628" x14ac:dyDescent="0.25"/>
    <row r="169629" x14ac:dyDescent="0.25"/>
    <row r="169630" x14ac:dyDescent="0.25"/>
    <row r="169631" x14ac:dyDescent="0.25"/>
    <row r="169632" x14ac:dyDescent="0.25"/>
    <row r="169633" x14ac:dyDescent="0.25"/>
    <row r="169634" x14ac:dyDescent="0.25"/>
    <row r="169635" x14ac:dyDescent="0.25"/>
    <row r="169636" x14ac:dyDescent="0.25"/>
    <row r="169637" x14ac:dyDescent="0.25"/>
    <row r="169638" x14ac:dyDescent="0.25"/>
    <row r="169639" x14ac:dyDescent="0.25"/>
    <row r="169640" x14ac:dyDescent="0.25"/>
    <row r="169641" x14ac:dyDescent="0.25"/>
    <row r="169642" x14ac:dyDescent="0.25"/>
    <row r="169643" x14ac:dyDescent="0.25"/>
    <row r="169644" x14ac:dyDescent="0.25"/>
    <row r="169645" x14ac:dyDescent="0.25"/>
    <row r="169646" x14ac:dyDescent="0.25"/>
    <row r="169647" x14ac:dyDescent="0.25"/>
    <row r="169648" x14ac:dyDescent="0.25"/>
    <row r="169649" x14ac:dyDescent="0.25"/>
    <row r="169650" x14ac:dyDescent="0.25"/>
    <row r="169651" x14ac:dyDescent="0.25"/>
    <row r="169652" x14ac:dyDescent="0.25"/>
    <row r="169653" x14ac:dyDescent="0.25"/>
    <row r="169654" x14ac:dyDescent="0.25"/>
    <row r="169655" x14ac:dyDescent="0.25"/>
    <row r="169656" x14ac:dyDescent="0.25"/>
    <row r="169657" x14ac:dyDescent="0.25"/>
    <row r="169658" x14ac:dyDescent="0.25"/>
    <row r="169659" x14ac:dyDescent="0.25"/>
    <row r="169660" x14ac:dyDescent="0.25"/>
    <row r="169661" x14ac:dyDescent="0.25"/>
    <row r="169662" x14ac:dyDescent="0.25"/>
    <row r="169663" x14ac:dyDescent="0.25"/>
    <row r="169664" x14ac:dyDescent="0.25"/>
    <row r="169665" x14ac:dyDescent="0.25"/>
    <row r="169666" x14ac:dyDescent="0.25"/>
    <row r="169667" x14ac:dyDescent="0.25"/>
    <row r="169668" x14ac:dyDescent="0.25"/>
    <row r="169669" x14ac:dyDescent="0.25"/>
    <row r="169670" x14ac:dyDescent="0.25"/>
    <row r="169671" x14ac:dyDescent="0.25"/>
    <row r="169672" x14ac:dyDescent="0.25"/>
    <row r="169673" x14ac:dyDescent="0.25"/>
    <row r="169674" x14ac:dyDescent="0.25"/>
    <row r="169675" x14ac:dyDescent="0.25"/>
    <row r="169676" x14ac:dyDescent="0.25"/>
    <row r="169677" x14ac:dyDescent="0.25"/>
    <row r="169678" x14ac:dyDescent="0.25"/>
    <row r="169679" x14ac:dyDescent="0.25"/>
    <row r="169680" x14ac:dyDescent="0.25"/>
    <row r="169681" x14ac:dyDescent="0.25"/>
    <row r="169682" x14ac:dyDescent="0.25"/>
    <row r="169683" x14ac:dyDescent="0.25"/>
    <row r="169684" x14ac:dyDescent="0.25"/>
    <row r="169685" x14ac:dyDescent="0.25"/>
    <row r="169686" x14ac:dyDescent="0.25"/>
    <row r="169687" x14ac:dyDescent="0.25"/>
    <row r="169688" x14ac:dyDescent="0.25"/>
    <row r="169689" x14ac:dyDescent="0.25"/>
    <row r="169690" x14ac:dyDescent="0.25"/>
    <row r="169691" x14ac:dyDescent="0.25"/>
    <row r="169692" x14ac:dyDescent="0.25"/>
    <row r="169693" x14ac:dyDescent="0.25"/>
    <row r="169694" x14ac:dyDescent="0.25"/>
    <row r="169695" x14ac:dyDescent="0.25"/>
    <row r="169696" x14ac:dyDescent="0.25"/>
    <row r="169697" x14ac:dyDescent="0.25"/>
    <row r="169698" x14ac:dyDescent="0.25"/>
    <row r="169699" x14ac:dyDescent="0.25"/>
    <row r="169700" x14ac:dyDescent="0.25"/>
    <row r="169701" x14ac:dyDescent="0.25"/>
    <row r="169702" x14ac:dyDescent="0.25"/>
    <row r="169703" x14ac:dyDescent="0.25"/>
    <row r="169704" x14ac:dyDescent="0.25"/>
    <row r="169705" x14ac:dyDescent="0.25"/>
    <row r="169706" x14ac:dyDescent="0.25"/>
    <row r="169707" x14ac:dyDescent="0.25"/>
    <row r="169708" x14ac:dyDescent="0.25"/>
    <row r="169709" x14ac:dyDescent="0.25"/>
    <row r="169710" x14ac:dyDescent="0.25"/>
    <row r="169711" x14ac:dyDescent="0.25"/>
    <row r="169712" x14ac:dyDescent="0.25"/>
    <row r="169713" x14ac:dyDescent="0.25"/>
    <row r="169714" x14ac:dyDescent="0.25"/>
    <row r="169715" x14ac:dyDescent="0.25"/>
    <row r="169716" x14ac:dyDescent="0.25"/>
    <row r="169717" x14ac:dyDescent="0.25"/>
    <row r="169718" x14ac:dyDescent="0.25"/>
    <row r="169719" x14ac:dyDescent="0.25"/>
    <row r="169720" x14ac:dyDescent="0.25"/>
    <row r="169721" x14ac:dyDescent="0.25"/>
    <row r="169722" x14ac:dyDescent="0.25"/>
    <row r="169723" x14ac:dyDescent="0.25"/>
    <row r="169724" x14ac:dyDescent="0.25"/>
    <row r="169725" x14ac:dyDescent="0.25"/>
    <row r="169726" x14ac:dyDescent="0.25"/>
    <row r="169727" x14ac:dyDescent="0.25"/>
    <row r="169728" x14ac:dyDescent="0.25"/>
    <row r="169729" x14ac:dyDescent="0.25"/>
    <row r="169730" x14ac:dyDescent="0.25"/>
    <row r="169731" x14ac:dyDescent="0.25"/>
    <row r="169732" x14ac:dyDescent="0.25"/>
    <row r="169733" x14ac:dyDescent="0.25"/>
    <row r="169734" x14ac:dyDescent="0.25"/>
    <row r="169735" x14ac:dyDescent="0.25"/>
    <row r="169736" x14ac:dyDescent="0.25"/>
    <row r="169737" x14ac:dyDescent="0.25"/>
    <row r="169738" x14ac:dyDescent="0.25"/>
    <row r="169739" x14ac:dyDescent="0.25"/>
    <row r="169740" x14ac:dyDescent="0.25"/>
    <row r="169741" x14ac:dyDescent="0.25"/>
    <row r="169742" x14ac:dyDescent="0.25"/>
    <row r="169743" x14ac:dyDescent="0.25"/>
    <row r="169744" x14ac:dyDescent="0.25"/>
    <row r="169745" x14ac:dyDescent="0.25"/>
    <row r="169746" x14ac:dyDescent="0.25"/>
    <row r="169747" x14ac:dyDescent="0.25"/>
    <row r="169748" x14ac:dyDescent="0.25"/>
    <row r="169749" x14ac:dyDescent="0.25"/>
    <row r="169750" x14ac:dyDescent="0.25"/>
    <row r="169751" x14ac:dyDescent="0.25"/>
    <row r="169752" x14ac:dyDescent="0.25"/>
    <row r="169753" x14ac:dyDescent="0.25"/>
    <row r="169754" x14ac:dyDescent="0.25"/>
    <row r="169755" x14ac:dyDescent="0.25"/>
    <row r="169756" x14ac:dyDescent="0.25"/>
    <row r="169757" x14ac:dyDescent="0.25"/>
    <row r="169758" x14ac:dyDescent="0.25"/>
    <row r="169759" x14ac:dyDescent="0.25"/>
    <row r="169760" x14ac:dyDescent="0.25"/>
    <row r="169761" x14ac:dyDescent="0.25"/>
    <row r="169762" x14ac:dyDescent="0.25"/>
    <row r="169763" x14ac:dyDescent="0.25"/>
    <row r="169764" x14ac:dyDescent="0.25"/>
    <row r="169765" x14ac:dyDescent="0.25"/>
    <row r="169766" x14ac:dyDescent="0.25"/>
    <row r="169767" x14ac:dyDescent="0.25"/>
    <row r="169768" x14ac:dyDescent="0.25"/>
    <row r="169769" x14ac:dyDescent="0.25"/>
    <row r="169770" x14ac:dyDescent="0.25"/>
    <row r="169771" x14ac:dyDescent="0.25"/>
    <row r="169772" x14ac:dyDescent="0.25"/>
    <row r="169773" x14ac:dyDescent="0.25"/>
    <row r="169774" x14ac:dyDescent="0.25"/>
    <row r="169775" x14ac:dyDescent="0.25"/>
    <row r="169776" x14ac:dyDescent="0.25"/>
    <row r="169777" x14ac:dyDescent="0.25"/>
    <row r="169778" x14ac:dyDescent="0.25"/>
    <row r="169779" x14ac:dyDescent="0.25"/>
    <row r="169780" x14ac:dyDescent="0.25"/>
    <row r="169781" x14ac:dyDescent="0.25"/>
    <row r="169782" x14ac:dyDescent="0.25"/>
    <row r="169783" x14ac:dyDescent="0.25"/>
    <row r="169784" x14ac:dyDescent="0.25"/>
    <row r="169785" x14ac:dyDescent="0.25"/>
    <row r="169786" x14ac:dyDescent="0.25"/>
    <row r="169787" x14ac:dyDescent="0.25"/>
    <row r="169788" x14ac:dyDescent="0.25"/>
    <row r="169789" x14ac:dyDescent="0.25"/>
    <row r="169790" x14ac:dyDescent="0.25"/>
    <row r="169791" x14ac:dyDescent="0.25"/>
    <row r="169792" x14ac:dyDescent="0.25"/>
    <row r="169793" x14ac:dyDescent="0.25"/>
    <row r="169794" x14ac:dyDescent="0.25"/>
    <row r="169795" x14ac:dyDescent="0.25"/>
    <row r="169796" x14ac:dyDescent="0.25"/>
    <row r="169797" x14ac:dyDescent="0.25"/>
    <row r="169798" x14ac:dyDescent="0.25"/>
    <row r="169799" x14ac:dyDescent="0.25"/>
    <row r="169800" x14ac:dyDescent="0.25"/>
    <row r="169801" x14ac:dyDescent="0.25"/>
    <row r="169802" x14ac:dyDescent="0.25"/>
    <row r="169803" x14ac:dyDescent="0.25"/>
    <row r="169804" x14ac:dyDescent="0.25"/>
    <row r="169805" x14ac:dyDescent="0.25"/>
    <row r="169806" x14ac:dyDescent="0.25"/>
    <row r="169807" x14ac:dyDescent="0.25"/>
    <row r="169808" x14ac:dyDescent="0.25"/>
    <row r="169809" x14ac:dyDescent="0.25"/>
    <row r="169810" x14ac:dyDescent="0.25"/>
    <row r="169811" x14ac:dyDescent="0.25"/>
    <row r="169812" x14ac:dyDescent="0.25"/>
    <row r="169813" x14ac:dyDescent="0.25"/>
    <row r="169814" x14ac:dyDescent="0.25"/>
    <row r="169815" x14ac:dyDescent="0.25"/>
    <row r="169816" x14ac:dyDescent="0.25"/>
    <row r="169817" x14ac:dyDescent="0.25"/>
    <row r="169818" x14ac:dyDescent="0.25"/>
    <row r="169819" x14ac:dyDescent="0.25"/>
    <row r="169820" x14ac:dyDescent="0.25"/>
    <row r="169821" x14ac:dyDescent="0.25"/>
    <row r="169822" x14ac:dyDescent="0.25"/>
    <row r="169823" x14ac:dyDescent="0.25"/>
    <row r="169824" x14ac:dyDescent="0.25"/>
    <row r="169825" x14ac:dyDescent="0.25"/>
    <row r="169826" x14ac:dyDescent="0.25"/>
    <row r="169827" x14ac:dyDescent="0.25"/>
    <row r="169828" x14ac:dyDescent="0.25"/>
    <row r="169829" x14ac:dyDescent="0.25"/>
    <row r="169830" x14ac:dyDescent="0.25"/>
    <row r="169831" x14ac:dyDescent="0.25"/>
    <row r="169832" x14ac:dyDescent="0.25"/>
    <row r="169833" x14ac:dyDescent="0.25"/>
    <row r="169834" x14ac:dyDescent="0.25"/>
    <row r="169835" x14ac:dyDescent="0.25"/>
    <row r="169836" x14ac:dyDescent="0.25"/>
    <row r="169837" x14ac:dyDescent="0.25"/>
    <row r="169838" x14ac:dyDescent="0.25"/>
    <row r="169839" x14ac:dyDescent="0.25"/>
    <row r="169840" x14ac:dyDescent="0.25"/>
    <row r="169841" x14ac:dyDescent="0.25"/>
    <row r="169842" x14ac:dyDescent="0.25"/>
    <row r="169843" x14ac:dyDescent="0.25"/>
    <row r="169844" x14ac:dyDescent="0.25"/>
    <row r="169845" x14ac:dyDescent="0.25"/>
    <row r="169846" x14ac:dyDescent="0.25"/>
    <row r="169847" x14ac:dyDescent="0.25"/>
    <row r="169848" x14ac:dyDescent="0.25"/>
    <row r="169849" x14ac:dyDescent="0.25"/>
    <row r="169850" x14ac:dyDescent="0.25"/>
    <row r="169851" x14ac:dyDescent="0.25"/>
    <row r="169852" x14ac:dyDescent="0.25"/>
    <row r="169853" x14ac:dyDescent="0.25"/>
    <row r="169854" x14ac:dyDescent="0.25"/>
    <row r="169855" x14ac:dyDescent="0.25"/>
    <row r="169856" x14ac:dyDescent="0.25"/>
    <row r="169857" x14ac:dyDescent="0.25"/>
    <row r="169858" x14ac:dyDescent="0.25"/>
    <row r="169859" x14ac:dyDescent="0.25"/>
    <row r="169860" x14ac:dyDescent="0.25"/>
    <row r="169861" x14ac:dyDescent="0.25"/>
    <row r="169862" x14ac:dyDescent="0.25"/>
    <row r="169863" x14ac:dyDescent="0.25"/>
    <row r="169864" x14ac:dyDescent="0.25"/>
    <row r="169865" x14ac:dyDescent="0.25"/>
    <row r="169866" x14ac:dyDescent="0.25"/>
    <row r="169867" x14ac:dyDescent="0.25"/>
    <row r="169868" x14ac:dyDescent="0.25"/>
    <row r="169869" x14ac:dyDescent="0.25"/>
    <row r="169870" x14ac:dyDescent="0.25"/>
    <row r="169871" x14ac:dyDescent="0.25"/>
    <row r="169872" x14ac:dyDescent="0.25"/>
    <row r="169873" x14ac:dyDescent="0.25"/>
    <row r="169874" x14ac:dyDescent="0.25"/>
    <row r="169875" x14ac:dyDescent="0.25"/>
    <row r="169876" x14ac:dyDescent="0.25"/>
    <row r="169877" x14ac:dyDescent="0.25"/>
    <row r="169878" x14ac:dyDescent="0.25"/>
    <row r="169879" x14ac:dyDescent="0.25"/>
    <row r="169880" x14ac:dyDescent="0.25"/>
    <row r="169881" x14ac:dyDescent="0.25"/>
    <row r="169882" x14ac:dyDescent="0.25"/>
    <row r="169883" x14ac:dyDescent="0.25"/>
    <row r="169884" x14ac:dyDescent="0.25"/>
    <row r="169885" x14ac:dyDescent="0.25"/>
    <row r="169886" x14ac:dyDescent="0.25"/>
    <row r="169887" x14ac:dyDescent="0.25"/>
    <row r="169888" x14ac:dyDescent="0.25"/>
    <row r="169889" x14ac:dyDescent="0.25"/>
    <row r="169890" x14ac:dyDescent="0.25"/>
    <row r="169891" x14ac:dyDescent="0.25"/>
    <row r="169892" x14ac:dyDescent="0.25"/>
    <row r="169893" x14ac:dyDescent="0.25"/>
    <row r="169894" x14ac:dyDescent="0.25"/>
    <row r="169895" x14ac:dyDescent="0.25"/>
    <row r="169896" x14ac:dyDescent="0.25"/>
    <row r="169897" x14ac:dyDescent="0.25"/>
    <row r="169898" x14ac:dyDescent="0.25"/>
    <row r="169899" x14ac:dyDescent="0.25"/>
    <row r="169900" x14ac:dyDescent="0.25"/>
    <row r="169901" x14ac:dyDescent="0.25"/>
    <row r="169902" x14ac:dyDescent="0.25"/>
    <row r="169903" x14ac:dyDescent="0.25"/>
    <row r="169904" x14ac:dyDescent="0.25"/>
    <row r="169905" x14ac:dyDescent="0.25"/>
    <row r="169906" x14ac:dyDescent="0.25"/>
    <row r="169907" x14ac:dyDescent="0.25"/>
    <row r="169908" x14ac:dyDescent="0.25"/>
    <row r="169909" x14ac:dyDescent="0.25"/>
    <row r="169910" x14ac:dyDescent="0.25"/>
    <row r="169911" x14ac:dyDescent="0.25"/>
    <row r="169912" x14ac:dyDescent="0.25"/>
    <row r="169913" x14ac:dyDescent="0.25"/>
    <row r="169914" x14ac:dyDescent="0.25"/>
    <row r="169915" x14ac:dyDescent="0.25"/>
    <row r="169916" x14ac:dyDescent="0.25"/>
    <row r="169917" x14ac:dyDescent="0.25"/>
    <row r="169918" x14ac:dyDescent="0.25"/>
    <row r="169919" x14ac:dyDescent="0.25"/>
    <row r="169920" x14ac:dyDescent="0.25"/>
    <row r="169921" x14ac:dyDescent="0.25"/>
    <row r="169922" x14ac:dyDescent="0.25"/>
    <row r="169923" x14ac:dyDescent="0.25"/>
    <row r="169924" x14ac:dyDescent="0.25"/>
    <row r="169925" x14ac:dyDescent="0.25"/>
    <row r="169926" x14ac:dyDescent="0.25"/>
    <row r="169927" x14ac:dyDescent="0.25"/>
    <row r="169928" x14ac:dyDescent="0.25"/>
    <row r="169929" x14ac:dyDescent="0.25"/>
    <row r="169930" x14ac:dyDescent="0.25"/>
    <row r="169931" x14ac:dyDescent="0.25"/>
    <row r="169932" x14ac:dyDescent="0.25"/>
    <row r="169933" x14ac:dyDescent="0.25"/>
    <row r="169934" x14ac:dyDescent="0.25"/>
    <row r="169935" x14ac:dyDescent="0.25"/>
    <row r="169936" x14ac:dyDescent="0.25"/>
    <row r="169937" x14ac:dyDescent="0.25"/>
    <row r="169938" x14ac:dyDescent="0.25"/>
    <row r="169939" x14ac:dyDescent="0.25"/>
    <row r="169940" x14ac:dyDescent="0.25"/>
    <row r="169941" x14ac:dyDescent="0.25"/>
    <row r="169942" x14ac:dyDescent="0.25"/>
    <row r="169943" x14ac:dyDescent="0.25"/>
    <row r="169944" x14ac:dyDescent="0.25"/>
    <row r="169945" x14ac:dyDescent="0.25"/>
    <row r="169946" x14ac:dyDescent="0.25"/>
    <row r="169947" x14ac:dyDescent="0.25"/>
    <row r="169948" x14ac:dyDescent="0.25"/>
    <row r="169949" x14ac:dyDescent="0.25"/>
    <row r="169950" x14ac:dyDescent="0.25"/>
    <row r="169951" x14ac:dyDescent="0.25"/>
    <row r="169952" x14ac:dyDescent="0.25"/>
    <row r="169953" x14ac:dyDescent="0.25"/>
    <row r="169954" x14ac:dyDescent="0.25"/>
    <row r="169955" x14ac:dyDescent="0.25"/>
    <row r="169956" x14ac:dyDescent="0.25"/>
    <row r="169957" x14ac:dyDescent="0.25"/>
    <row r="169958" x14ac:dyDescent="0.25"/>
    <row r="169959" x14ac:dyDescent="0.25"/>
    <row r="169960" x14ac:dyDescent="0.25"/>
    <row r="169961" x14ac:dyDescent="0.25"/>
    <row r="169962" x14ac:dyDescent="0.25"/>
    <row r="169963" x14ac:dyDescent="0.25"/>
    <row r="169964" x14ac:dyDescent="0.25"/>
    <row r="169965" x14ac:dyDescent="0.25"/>
    <row r="169966" x14ac:dyDescent="0.25"/>
    <row r="169967" x14ac:dyDescent="0.25"/>
    <row r="169968" x14ac:dyDescent="0.25"/>
    <row r="169969" x14ac:dyDescent="0.25"/>
    <row r="169970" x14ac:dyDescent="0.25"/>
    <row r="169971" x14ac:dyDescent="0.25"/>
    <row r="169972" x14ac:dyDescent="0.25"/>
    <row r="169973" x14ac:dyDescent="0.25"/>
    <row r="169974" x14ac:dyDescent="0.25"/>
    <row r="169975" x14ac:dyDescent="0.25"/>
    <row r="169976" x14ac:dyDescent="0.25"/>
    <row r="169977" x14ac:dyDescent="0.25"/>
    <row r="169978" x14ac:dyDescent="0.25"/>
    <row r="169979" x14ac:dyDescent="0.25"/>
    <row r="169980" x14ac:dyDescent="0.25"/>
    <row r="169981" x14ac:dyDescent="0.25"/>
    <row r="169982" x14ac:dyDescent="0.25"/>
    <row r="169983" x14ac:dyDescent="0.25"/>
    <row r="169984" x14ac:dyDescent="0.25"/>
    <row r="169985" x14ac:dyDescent="0.25"/>
    <row r="169986" x14ac:dyDescent="0.25"/>
    <row r="169987" x14ac:dyDescent="0.25"/>
    <row r="169988" x14ac:dyDescent="0.25"/>
    <row r="169989" x14ac:dyDescent="0.25"/>
    <row r="169990" x14ac:dyDescent="0.25"/>
    <row r="169991" x14ac:dyDescent="0.25"/>
    <row r="169992" x14ac:dyDescent="0.25"/>
    <row r="169993" x14ac:dyDescent="0.25"/>
    <row r="169994" x14ac:dyDescent="0.25"/>
    <row r="169995" x14ac:dyDescent="0.25"/>
    <row r="169996" x14ac:dyDescent="0.25"/>
    <row r="169997" x14ac:dyDescent="0.25"/>
    <row r="169998" x14ac:dyDescent="0.25"/>
    <row r="169999" x14ac:dyDescent="0.25"/>
    <row r="170000" x14ac:dyDescent="0.25"/>
    <row r="170001" x14ac:dyDescent="0.25"/>
    <row r="170002" x14ac:dyDescent="0.25"/>
    <row r="170003" x14ac:dyDescent="0.25"/>
    <row r="170004" x14ac:dyDescent="0.25"/>
    <row r="170005" x14ac:dyDescent="0.25"/>
    <row r="170006" x14ac:dyDescent="0.25"/>
    <row r="170007" x14ac:dyDescent="0.25"/>
    <row r="170008" x14ac:dyDescent="0.25"/>
    <row r="170009" x14ac:dyDescent="0.25"/>
    <row r="170010" x14ac:dyDescent="0.25"/>
    <row r="170011" x14ac:dyDescent="0.25"/>
    <row r="170012" x14ac:dyDescent="0.25"/>
    <row r="170013" x14ac:dyDescent="0.25"/>
    <row r="170014" x14ac:dyDescent="0.25"/>
    <row r="170015" x14ac:dyDescent="0.25"/>
    <row r="170016" x14ac:dyDescent="0.25"/>
    <row r="170017" x14ac:dyDescent="0.25"/>
    <row r="170018" x14ac:dyDescent="0.25"/>
    <row r="170019" x14ac:dyDescent="0.25"/>
    <row r="170020" x14ac:dyDescent="0.25"/>
    <row r="170021" x14ac:dyDescent="0.25"/>
    <row r="170022" x14ac:dyDescent="0.25"/>
    <row r="170023" x14ac:dyDescent="0.25"/>
    <row r="170024" x14ac:dyDescent="0.25"/>
    <row r="170025" x14ac:dyDescent="0.25"/>
    <row r="170026" x14ac:dyDescent="0.25"/>
    <row r="170027" x14ac:dyDescent="0.25"/>
    <row r="170028" x14ac:dyDescent="0.25"/>
    <row r="170029" x14ac:dyDescent="0.25"/>
    <row r="170030" x14ac:dyDescent="0.25"/>
    <row r="170031" x14ac:dyDescent="0.25"/>
    <row r="170032" x14ac:dyDescent="0.25"/>
    <row r="170033" x14ac:dyDescent="0.25"/>
    <row r="170034" x14ac:dyDescent="0.25"/>
    <row r="170035" x14ac:dyDescent="0.25"/>
    <row r="170036" x14ac:dyDescent="0.25"/>
    <row r="170037" x14ac:dyDescent="0.25"/>
    <row r="170038" x14ac:dyDescent="0.25"/>
    <row r="170039" x14ac:dyDescent="0.25"/>
    <row r="170040" x14ac:dyDescent="0.25"/>
    <row r="170041" x14ac:dyDescent="0.25"/>
    <row r="170042" x14ac:dyDescent="0.25"/>
    <row r="170043" x14ac:dyDescent="0.25"/>
    <row r="170044" x14ac:dyDescent="0.25"/>
    <row r="170045" x14ac:dyDescent="0.25"/>
    <row r="170046" x14ac:dyDescent="0.25"/>
    <row r="170047" x14ac:dyDescent="0.25"/>
    <row r="170048" x14ac:dyDescent="0.25"/>
    <row r="170049" x14ac:dyDescent="0.25"/>
    <row r="170050" x14ac:dyDescent="0.25"/>
    <row r="170051" x14ac:dyDescent="0.25"/>
    <row r="170052" x14ac:dyDescent="0.25"/>
    <row r="170053" x14ac:dyDescent="0.25"/>
    <row r="170054" x14ac:dyDescent="0.25"/>
    <row r="170055" x14ac:dyDescent="0.25"/>
    <row r="170056" x14ac:dyDescent="0.25"/>
    <row r="170057" x14ac:dyDescent="0.25"/>
    <row r="170058" x14ac:dyDescent="0.25"/>
    <row r="170059" x14ac:dyDescent="0.25"/>
    <row r="170060" x14ac:dyDescent="0.25"/>
    <row r="170061" x14ac:dyDescent="0.25"/>
    <row r="170062" x14ac:dyDescent="0.25"/>
    <row r="170063" x14ac:dyDescent="0.25"/>
    <row r="170064" x14ac:dyDescent="0.25"/>
    <row r="170065" x14ac:dyDescent="0.25"/>
    <row r="170066" x14ac:dyDescent="0.25"/>
    <row r="170067" x14ac:dyDescent="0.25"/>
    <row r="170068" x14ac:dyDescent="0.25"/>
    <row r="170069" x14ac:dyDescent="0.25"/>
    <row r="170070" x14ac:dyDescent="0.25"/>
    <row r="170071" x14ac:dyDescent="0.25"/>
    <row r="170072" x14ac:dyDescent="0.25"/>
    <row r="170073" x14ac:dyDescent="0.25"/>
    <row r="170074" x14ac:dyDescent="0.25"/>
    <row r="170075" x14ac:dyDescent="0.25"/>
    <row r="170076" x14ac:dyDescent="0.25"/>
    <row r="170077" x14ac:dyDescent="0.25"/>
    <row r="170078" x14ac:dyDescent="0.25"/>
    <row r="170079" x14ac:dyDescent="0.25"/>
    <row r="170080" x14ac:dyDescent="0.25"/>
    <row r="170081" x14ac:dyDescent="0.25"/>
    <row r="170082" x14ac:dyDescent="0.25"/>
    <row r="170083" x14ac:dyDescent="0.25"/>
    <row r="170084" x14ac:dyDescent="0.25"/>
    <row r="170085" x14ac:dyDescent="0.25"/>
    <row r="170086" x14ac:dyDescent="0.25"/>
    <row r="170087" x14ac:dyDescent="0.25"/>
    <row r="170088" x14ac:dyDescent="0.25"/>
    <row r="170089" x14ac:dyDescent="0.25"/>
    <row r="170090" x14ac:dyDescent="0.25"/>
    <row r="170091" x14ac:dyDescent="0.25"/>
    <row r="170092" x14ac:dyDescent="0.25"/>
    <row r="170093" x14ac:dyDescent="0.25"/>
    <row r="170094" x14ac:dyDescent="0.25"/>
    <row r="170095" x14ac:dyDescent="0.25"/>
    <row r="170096" x14ac:dyDescent="0.25"/>
    <row r="170097" x14ac:dyDescent="0.25"/>
    <row r="170098" x14ac:dyDescent="0.25"/>
    <row r="170099" x14ac:dyDescent="0.25"/>
    <row r="170100" x14ac:dyDescent="0.25"/>
    <row r="170101" x14ac:dyDescent="0.25"/>
    <row r="170102" x14ac:dyDescent="0.25"/>
    <row r="170103" x14ac:dyDescent="0.25"/>
    <row r="170104" x14ac:dyDescent="0.25"/>
    <row r="170105" x14ac:dyDescent="0.25"/>
    <row r="170106" x14ac:dyDescent="0.25"/>
    <row r="170107" x14ac:dyDescent="0.25"/>
    <row r="170108" x14ac:dyDescent="0.25"/>
    <row r="170109" x14ac:dyDescent="0.25"/>
    <row r="170110" x14ac:dyDescent="0.25"/>
    <row r="170111" x14ac:dyDescent="0.25"/>
    <row r="170112" x14ac:dyDescent="0.25"/>
    <row r="170113" x14ac:dyDescent="0.25"/>
    <row r="170114" x14ac:dyDescent="0.25"/>
    <row r="170115" x14ac:dyDescent="0.25"/>
    <row r="170116" x14ac:dyDescent="0.25"/>
    <row r="170117" x14ac:dyDescent="0.25"/>
    <row r="170118" x14ac:dyDescent="0.25"/>
    <row r="170119" x14ac:dyDescent="0.25"/>
    <row r="170120" x14ac:dyDescent="0.25"/>
    <row r="170121" x14ac:dyDescent="0.25"/>
    <row r="170122" x14ac:dyDescent="0.25"/>
    <row r="170123" x14ac:dyDescent="0.25"/>
    <row r="170124" x14ac:dyDescent="0.25"/>
    <row r="170125" x14ac:dyDescent="0.25"/>
    <row r="170126" x14ac:dyDescent="0.25"/>
    <row r="170127" x14ac:dyDescent="0.25"/>
    <row r="170128" x14ac:dyDescent="0.25"/>
    <row r="170129" x14ac:dyDescent="0.25"/>
    <row r="170130" x14ac:dyDescent="0.25"/>
    <row r="170131" x14ac:dyDescent="0.25"/>
    <row r="170132" x14ac:dyDescent="0.25"/>
    <row r="170133" x14ac:dyDescent="0.25"/>
    <row r="170134" x14ac:dyDescent="0.25"/>
    <row r="170135" x14ac:dyDescent="0.25"/>
    <row r="170136" x14ac:dyDescent="0.25"/>
    <row r="170137" x14ac:dyDescent="0.25"/>
    <row r="170138" x14ac:dyDescent="0.25"/>
    <row r="170139" x14ac:dyDescent="0.25"/>
    <row r="170140" x14ac:dyDescent="0.25"/>
    <row r="170141" x14ac:dyDescent="0.25"/>
    <row r="170142" x14ac:dyDescent="0.25"/>
    <row r="170143" x14ac:dyDescent="0.25"/>
    <row r="170144" x14ac:dyDescent="0.25"/>
    <row r="170145" x14ac:dyDescent="0.25"/>
    <row r="170146" x14ac:dyDescent="0.25"/>
    <row r="170147" x14ac:dyDescent="0.25"/>
    <row r="170148" x14ac:dyDescent="0.25"/>
    <row r="170149" x14ac:dyDescent="0.25"/>
    <row r="170150" x14ac:dyDescent="0.25"/>
    <row r="170151" x14ac:dyDescent="0.25"/>
    <row r="170152" x14ac:dyDescent="0.25"/>
    <row r="170153" x14ac:dyDescent="0.25"/>
    <row r="170154" x14ac:dyDescent="0.25"/>
    <row r="170155" x14ac:dyDescent="0.25"/>
    <row r="170156" x14ac:dyDescent="0.25"/>
    <row r="170157" x14ac:dyDescent="0.25"/>
    <row r="170158" x14ac:dyDescent="0.25"/>
    <row r="170159" x14ac:dyDescent="0.25"/>
    <row r="170160" x14ac:dyDescent="0.25"/>
    <row r="170161" x14ac:dyDescent="0.25"/>
    <row r="170162" x14ac:dyDescent="0.25"/>
    <row r="170163" x14ac:dyDescent="0.25"/>
    <row r="170164" x14ac:dyDescent="0.25"/>
    <row r="170165" x14ac:dyDescent="0.25"/>
    <row r="170166" x14ac:dyDescent="0.25"/>
    <row r="170167" x14ac:dyDescent="0.25"/>
    <row r="170168" x14ac:dyDescent="0.25"/>
    <row r="170169" x14ac:dyDescent="0.25"/>
    <row r="170170" x14ac:dyDescent="0.25"/>
    <row r="170171" x14ac:dyDescent="0.25"/>
    <row r="170172" x14ac:dyDescent="0.25"/>
    <row r="170173" x14ac:dyDescent="0.25"/>
    <row r="170174" x14ac:dyDescent="0.25"/>
    <row r="170175" x14ac:dyDescent="0.25"/>
    <row r="170176" x14ac:dyDescent="0.25"/>
    <row r="170177" x14ac:dyDescent="0.25"/>
    <row r="170178" x14ac:dyDescent="0.25"/>
    <row r="170179" x14ac:dyDescent="0.25"/>
    <row r="170180" x14ac:dyDescent="0.25"/>
    <row r="170181" x14ac:dyDescent="0.25"/>
    <row r="170182" x14ac:dyDescent="0.25"/>
    <row r="170183" x14ac:dyDescent="0.25"/>
    <row r="170184" x14ac:dyDescent="0.25"/>
    <row r="170185" x14ac:dyDescent="0.25"/>
    <row r="170186" x14ac:dyDescent="0.25"/>
    <row r="170187" x14ac:dyDescent="0.25"/>
    <row r="170188" x14ac:dyDescent="0.25"/>
    <row r="170189" x14ac:dyDescent="0.25"/>
    <row r="170190" x14ac:dyDescent="0.25"/>
    <row r="170191" x14ac:dyDescent="0.25"/>
    <row r="170192" x14ac:dyDescent="0.25"/>
    <row r="170193" x14ac:dyDescent="0.25"/>
    <row r="170194" x14ac:dyDescent="0.25"/>
    <row r="170195" x14ac:dyDescent="0.25"/>
    <row r="170196" x14ac:dyDescent="0.25"/>
    <row r="170197" x14ac:dyDescent="0.25"/>
    <row r="170198" x14ac:dyDescent="0.25"/>
    <row r="170199" x14ac:dyDescent="0.25"/>
    <row r="170200" x14ac:dyDescent="0.25"/>
    <row r="170201" x14ac:dyDescent="0.25"/>
    <row r="170202" x14ac:dyDescent="0.25"/>
    <row r="170203" x14ac:dyDescent="0.25"/>
    <row r="170204" x14ac:dyDescent="0.25"/>
    <row r="170205" x14ac:dyDescent="0.25"/>
    <row r="170206" x14ac:dyDescent="0.25"/>
    <row r="170207" x14ac:dyDescent="0.25"/>
    <row r="170208" x14ac:dyDescent="0.25"/>
    <row r="170209" x14ac:dyDescent="0.25"/>
    <row r="170210" x14ac:dyDescent="0.25"/>
    <row r="170211" x14ac:dyDescent="0.25"/>
    <row r="170212" x14ac:dyDescent="0.25"/>
    <row r="170213" x14ac:dyDescent="0.25"/>
    <row r="170214" x14ac:dyDescent="0.25"/>
    <row r="170215" x14ac:dyDescent="0.25"/>
    <row r="170216" x14ac:dyDescent="0.25"/>
    <row r="170217" x14ac:dyDescent="0.25"/>
    <row r="170218" x14ac:dyDescent="0.25"/>
    <row r="170219" x14ac:dyDescent="0.25"/>
    <row r="170220" x14ac:dyDescent="0.25"/>
    <row r="170221" x14ac:dyDescent="0.25"/>
    <row r="170222" x14ac:dyDescent="0.25"/>
    <row r="170223" x14ac:dyDescent="0.25"/>
    <row r="170224" x14ac:dyDescent="0.25"/>
    <row r="170225" x14ac:dyDescent="0.25"/>
    <row r="170226" x14ac:dyDescent="0.25"/>
    <row r="170227" x14ac:dyDescent="0.25"/>
    <row r="170228" x14ac:dyDescent="0.25"/>
    <row r="170229" x14ac:dyDescent="0.25"/>
    <row r="170230" x14ac:dyDescent="0.25"/>
    <row r="170231" x14ac:dyDescent="0.25"/>
    <row r="170232" x14ac:dyDescent="0.25"/>
    <row r="170233" x14ac:dyDescent="0.25"/>
    <row r="170234" x14ac:dyDescent="0.25"/>
    <row r="170235" x14ac:dyDescent="0.25"/>
    <row r="170236" x14ac:dyDescent="0.25"/>
    <row r="170237" x14ac:dyDescent="0.25"/>
    <row r="170238" x14ac:dyDescent="0.25"/>
    <row r="170239" x14ac:dyDescent="0.25"/>
    <row r="170240" x14ac:dyDescent="0.25"/>
    <row r="170241" x14ac:dyDescent="0.25"/>
    <row r="170242" x14ac:dyDescent="0.25"/>
    <row r="170243" x14ac:dyDescent="0.25"/>
    <row r="170244" x14ac:dyDescent="0.25"/>
    <row r="170245" x14ac:dyDescent="0.25"/>
    <row r="170246" x14ac:dyDescent="0.25"/>
    <row r="170247" x14ac:dyDescent="0.25"/>
    <row r="170248" x14ac:dyDescent="0.25"/>
    <row r="170249" x14ac:dyDescent="0.25"/>
    <row r="170250" x14ac:dyDescent="0.25"/>
    <row r="170251" x14ac:dyDescent="0.25"/>
    <row r="170252" x14ac:dyDescent="0.25"/>
    <row r="170253" x14ac:dyDescent="0.25"/>
    <row r="170254" x14ac:dyDescent="0.25"/>
    <row r="170255" x14ac:dyDescent="0.25"/>
    <row r="170256" x14ac:dyDescent="0.25"/>
    <row r="170257" x14ac:dyDescent="0.25"/>
    <row r="170258" x14ac:dyDescent="0.25"/>
    <row r="170259" x14ac:dyDescent="0.25"/>
    <row r="170260" x14ac:dyDescent="0.25"/>
    <row r="170261" x14ac:dyDescent="0.25"/>
    <row r="170262" x14ac:dyDescent="0.25"/>
    <row r="170263" x14ac:dyDescent="0.25"/>
    <row r="170264" x14ac:dyDescent="0.25"/>
    <row r="170265" x14ac:dyDescent="0.25"/>
    <row r="170266" x14ac:dyDescent="0.25"/>
    <row r="170267" x14ac:dyDescent="0.25"/>
    <row r="170268" x14ac:dyDescent="0.25"/>
    <row r="170269" x14ac:dyDescent="0.25"/>
    <row r="170270" x14ac:dyDescent="0.25"/>
    <row r="170271" x14ac:dyDescent="0.25"/>
    <row r="170272" x14ac:dyDescent="0.25"/>
    <row r="170273" x14ac:dyDescent="0.25"/>
    <row r="170274" x14ac:dyDescent="0.25"/>
    <row r="170275" x14ac:dyDescent="0.25"/>
    <row r="170276" x14ac:dyDescent="0.25"/>
    <row r="170277" x14ac:dyDescent="0.25"/>
    <row r="170278" x14ac:dyDescent="0.25"/>
    <row r="170279" x14ac:dyDescent="0.25"/>
    <row r="170280" x14ac:dyDescent="0.25"/>
    <row r="170281" x14ac:dyDescent="0.25"/>
    <row r="170282" x14ac:dyDescent="0.25"/>
    <row r="170283" x14ac:dyDescent="0.25"/>
    <row r="170284" x14ac:dyDescent="0.25"/>
    <row r="170285" x14ac:dyDescent="0.25"/>
    <row r="170286" x14ac:dyDescent="0.25"/>
    <row r="170287" x14ac:dyDescent="0.25"/>
    <row r="170288" x14ac:dyDescent="0.25"/>
    <row r="170289" x14ac:dyDescent="0.25"/>
    <row r="170290" x14ac:dyDescent="0.25"/>
    <row r="170291" x14ac:dyDescent="0.25"/>
    <row r="170292" x14ac:dyDescent="0.25"/>
    <row r="170293" x14ac:dyDescent="0.25"/>
    <row r="170294" x14ac:dyDescent="0.25"/>
    <row r="170295" x14ac:dyDescent="0.25"/>
    <row r="170296" x14ac:dyDescent="0.25"/>
    <row r="170297" x14ac:dyDescent="0.25"/>
    <row r="170298" x14ac:dyDescent="0.25"/>
    <row r="170299" x14ac:dyDescent="0.25"/>
    <row r="170300" x14ac:dyDescent="0.25"/>
    <row r="170301" x14ac:dyDescent="0.25"/>
    <row r="170302" x14ac:dyDescent="0.25"/>
    <row r="170303" x14ac:dyDescent="0.25"/>
    <row r="170304" x14ac:dyDescent="0.25"/>
    <row r="170305" x14ac:dyDescent="0.25"/>
    <row r="170306" x14ac:dyDescent="0.25"/>
    <row r="170307" x14ac:dyDescent="0.25"/>
    <row r="170308" x14ac:dyDescent="0.25"/>
    <row r="170309" x14ac:dyDescent="0.25"/>
    <row r="170310" x14ac:dyDescent="0.25"/>
    <row r="170311" x14ac:dyDescent="0.25"/>
    <row r="170312" x14ac:dyDescent="0.25"/>
    <row r="170313" x14ac:dyDescent="0.25"/>
    <row r="170314" x14ac:dyDescent="0.25"/>
    <row r="170315" x14ac:dyDescent="0.25"/>
    <row r="170316" x14ac:dyDescent="0.25"/>
    <row r="170317" x14ac:dyDescent="0.25"/>
    <row r="170318" x14ac:dyDescent="0.25"/>
    <row r="170319" x14ac:dyDescent="0.25"/>
    <row r="170320" x14ac:dyDescent="0.25"/>
    <row r="170321" x14ac:dyDescent="0.25"/>
    <row r="170322" x14ac:dyDescent="0.25"/>
    <row r="170323" x14ac:dyDescent="0.25"/>
    <row r="170324" x14ac:dyDescent="0.25"/>
    <row r="170325" x14ac:dyDescent="0.25"/>
    <row r="170326" x14ac:dyDescent="0.25"/>
    <row r="170327" x14ac:dyDescent="0.25"/>
    <row r="170328" x14ac:dyDescent="0.25"/>
    <row r="170329" x14ac:dyDescent="0.25"/>
    <row r="170330" x14ac:dyDescent="0.25"/>
    <row r="170331" x14ac:dyDescent="0.25"/>
    <row r="170332" x14ac:dyDescent="0.25"/>
    <row r="170333" x14ac:dyDescent="0.25"/>
    <row r="170334" x14ac:dyDescent="0.25"/>
    <row r="170335" x14ac:dyDescent="0.25"/>
    <row r="170336" x14ac:dyDescent="0.25"/>
    <row r="170337" x14ac:dyDescent="0.25"/>
    <row r="170338" x14ac:dyDescent="0.25"/>
    <row r="170339" x14ac:dyDescent="0.25"/>
    <row r="170340" x14ac:dyDescent="0.25"/>
    <row r="170341" x14ac:dyDescent="0.25"/>
    <row r="170342" x14ac:dyDescent="0.25"/>
    <row r="170343" x14ac:dyDescent="0.25"/>
    <row r="170344" x14ac:dyDescent="0.25"/>
    <row r="170345" x14ac:dyDescent="0.25"/>
    <row r="170346" x14ac:dyDescent="0.25"/>
    <row r="170347" x14ac:dyDescent="0.25"/>
    <row r="170348" x14ac:dyDescent="0.25"/>
    <row r="170349" x14ac:dyDescent="0.25"/>
    <row r="170350" x14ac:dyDescent="0.25"/>
    <row r="170351" x14ac:dyDescent="0.25"/>
    <row r="170352" x14ac:dyDescent="0.25"/>
    <row r="170353" x14ac:dyDescent="0.25"/>
    <row r="170354" x14ac:dyDescent="0.25"/>
    <row r="170355" x14ac:dyDescent="0.25"/>
    <row r="170356" x14ac:dyDescent="0.25"/>
    <row r="170357" x14ac:dyDescent="0.25"/>
    <row r="170358" x14ac:dyDescent="0.25"/>
    <row r="170359" x14ac:dyDescent="0.25"/>
    <row r="170360" x14ac:dyDescent="0.25"/>
    <row r="170361" x14ac:dyDescent="0.25"/>
    <row r="170362" x14ac:dyDescent="0.25"/>
    <row r="170363" x14ac:dyDescent="0.25"/>
    <row r="170364" x14ac:dyDescent="0.25"/>
    <row r="170365" x14ac:dyDescent="0.25"/>
    <row r="170366" x14ac:dyDescent="0.25"/>
    <row r="170367" x14ac:dyDescent="0.25"/>
    <row r="170368" x14ac:dyDescent="0.25"/>
    <row r="170369" x14ac:dyDescent="0.25"/>
    <row r="170370" x14ac:dyDescent="0.25"/>
    <row r="170371" x14ac:dyDescent="0.25"/>
    <row r="170372" x14ac:dyDescent="0.25"/>
    <row r="170373" x14ac:dyDescent="0.25"/>
    <row r="170374" x14ac:dyDescent="0.25"/>
    <row r="170375" x14ac:dyDescent="0.25"/>
    <row r="170376" x14ac:dyDescent="0.25"/>
    <row r="170377" x14ac:dyDescent="0.25"/>
    <row r="170378" x14ac:dyDescent="0.25"/>
    <row r="170379" x14ac:dyDescent="0.25"/>
    <row r="170380" x14ac:dyDescent="0.25"/>
    <row r="170381" x14ac:dyDescent="0.25"/>
    <row r="170382" x14ac:dyDescent="0.25"/>
    <row r="170383" x14ac:dyDescent="0.25"/>
    <row r="170384" x14ac:dyDescent="0.25"/>
    <row r="170385" x14ac:dyDescent="0.25"/>
    <row r="170386" x14ac:dyDescent="0.25"/>
    <row r="170387" x14ac:dyDescent="0.25"/>
    <row r="170388" x14ac:dyDescent="0.25"/>
    <row r="170389" x14ac:dyDescent="0.25"/>
    <row r="170390" x14ac:dyDescent="0.25"/>
    <row r="170391" x14ac:dyDescent="0.25"/>
    <row r="170392" x14ac:dyDescent="0.25"/>
    <row r="170393" x14ac:dyDescent="0.25"/>
    <row r="170394" x14ac:dyDescent="0.25"/>
    <row r="170395" x14ac:dyDescent="0.25"/>
    <row r="170396" x14ac:dyDescent="0.25"/>
    <row r="170397" x14ac:dyDescent="0.25"/>
    <row r="170398" x14ac:dyDescent="0.25"/>
    <row r="170399" x14ac:dyDescent="0.25"/>
    <row r="170400" x14ac:dyDescent="0.25"/>
    <row r="170401" x14ac:dyDescent="0.25"/>
    <row r="170402" x14ac:dyDescent="0.25"/>
    <row r="170403" x14ac:dyDescent="0.25"/>
    <row r="170404" x14ac:dyDescent="0.25"/>
    <row r="170405" x14ac:dyDescent="0.25"/>
    <row r="170406" x14ac:dyDescent="0.25"/>
    <row r="170407" x14ac:dyDescent="0.25"/>
    <row r="170408" x14ac:dyDescent="0.25"/>
    <row r="170409" x14ac:dyDescent="0.25"/>
    <row r="170410" x14ac:dyDescent="0.25"/>
    <row r="170411" x14ac:dyDescent="0.25"/>
    <row r="170412" x14ac:dyDescent="0.25"/>
    <row r="170413" x14ac:dyDescent="0.25"/>
    <row r="170414" x14ac:dyDescent="0.25"/>
    <row r="170415" x14ac:dyDescent="0.25"/>
    <row r="170416" x14ac:dyDescent="0.25"/>
    <row r="170417" x14ac:dyDescent="0.25"/>
    <row r="170418" x14ac:dyDescent="0.25"/>
    <row r="170419" x14ac:dyDescent="0.25"/>
    <row r="170420" x14ac:dyDescent="0.25"/>
    <row r="170421" x14ac:dyDescent="0.25"/>
    <row r="170422" x14ac:dyDescent="0.25"/>
    <row r="170423" x14ac:dyDescent="0.25"/>
    <row r="170424" x14ac:dyDescent="0.25"/>
    <row r="170425" x14ac:dyDescent="0.25"/>
    <row r="170426" x14ac:dyDescent="0.25"/>
    <row r="170427" x14ac:dyDescent="0.25"/>
    <row r="170428" x14ac:dyDescent="0.25"/>
    <row r="170429" x14ac:dyDescent="0.25"/>
    <row r="170430" x14ac:dyDescent="0.25"/>
    <row r="170431" x14ac:dyDescent="0.25"/>
    <row r="170432" x14ac:dyDescent="0.25"/>
    <row r="170433" x14ac:dyDescent="0.25"/>
    <row r="170434" x14ac:dyDescent="0.25"/>
    <row r="170435" x14ac:dyDescent="0.25"/>
    <row r="170436" x14ac:dyDescent="0.25"/>
    <row r="170437" x14ac:dyDescent="0.25"/>
    <row r="170438" x14ac:dyDescent="0.25"/>
    <row r="170439" x14ac:dyDescent="0.25"/>
    <row r="170440" x14ac:dyDescent="0.25"/>
    <row r="170441" x14ac:dyDescent="0.25"/>
    <row r="170442" x14ac:dyDescent="0.25"/>
    <row r="170443" x14ac:dyDescent="0.25"/>
    <row r="170444" x14ac:dyDescent="0.25"/>
    <row r="170445" x14ac:dyDescent="0.25"/>
    <row r="170446" x14ac:dyDescent="0.25"/>
    <row r="170447" x14ac:dyDescent="0.25"/>
    <row r="170448" x14ac:dyDescent="0.25"/>
    <row r="170449" x14ac:dyDescent="0.25"/>
    <row r="170450" x14ac:dyDescent="0.25"/>
    <row r="170451" x14ac:dyDescent="0.25"/>
    <row r="170452" x14ac:dyDescent="0.25"/>
    <row r="170453" x14ac:dyDescent="0.25"/>
    <row r="170454" x14ac:dyDescent="0.25"/>
    <row r="170455" x14ac:dyDescent="0.25"/>
    <row r="170456" x14ac:dyDescent="0.25"/>
    <row r="170457" x14ac:dyDescent="0.25"/>
    <row r="170458" x14ac:dyDescent="0.25"/>
    <row r="170459" x14ac:dyDescent="0.25"/>
    <row r="170460" x14ac:dyDescent="0.25"/>
    <row r="170461" x14ac:dyDescent="0.25"/>
    <row r="170462" x14ac:dyDescent="0.25"/>
    <row r="170463" x14ac:dyDescent="0.25"/>
    <row r="170464" x14ac:dyDescent="0.25"/>
    <row r="170465" x14ac:dyDescent="0.25"/>
    <row r="170466" x14ac:dyDescent="0.25"/>
    <row r="170467" x14ac:dyDescent="0.25"/>
    <row r="170468" x14ac:dyDescent="0.25"/>
    <row r="170469" x14ac:dyDescent="0.25"/>
    <row r="170470" x14ac:dyDescent="0.25"/>
    <row r="170471" x14ac:dyDescent="0.25"/>
    <row r="170472" x14ac:dyDescent="0.25"/>
    <row r="170473" x14ac:dyDescent="0.25"/>
    <row r="170474" x14ac:dyDescent="0.25"/>
    <row r="170475" x14ac:dyDescent="0.25"/>
    <row r="170476" x14ac:dyDescent="0.25"/>
    <row r="170477" x14ac:dyDescent="0.25"/>
    <row r="170478" x14ac:dyDescent="0.25"/>
    <row r="170479" x14ac:dyDescent="0.25"/>
    <row r="170480" x14ac:dyDescent="0.25"/>
    <row r="170481" x14ac:dyDescent="0.25"/>
    <row r="170482" x14ac:dyDescent="0.25"/>
    <row r="170483" x14ac:dyDescent="0.25"/>
    <row r="170484" x14ac:dyDescent="0.25"/>
    <row r="170485" x14ac:dyDescent="0.25"/>
    <row r="170486" x14ac:dyDescent="0.25"/>
    <row r="170487" x14ac:dyDescent="0.25"/>
    <row r="170488" x14ac:dyDescent="0.25"/>
    <row r="170489" x14ac:dyDescent="0.25"/>
    <row r="170490" x14ac:dyDescent="0.25"/>
    <row r="170491" x14ac:dyDescent="0.25"/>
    <row r="170492" x14ac:dyDescent="0.25"/>
    <row r="170493" x14ac:dyDescent="0.25"/>
    <row r="170494" x14ac:dyDescent="0.25"/>
    <row r="170495" x14ac:dyDescent="0.25"/>
    <row r="170496" x14ac:dyDescent="0.25"/>
    <row r="170497" x14ac:dyDescent="0.25"/>
    <row r="170498" x14ac:dyDescent="0.25"/>
    <row r="170499" x14ac:dyDescent="0.25"/>
    <row r="170500" x14ac:dyDescent="0.25"/>
    <row r="170501" x14ac:dyDescent="0.25"/>
    <row r="170502" x14ac:dyDescent="0.25"/>
    <row r="170503" x14ac:dyDescent="0.25"/>
    <row r="170504" x14ac:dyDescent="0.25"/>
    <row r="170505" x14ac:dyDescent="0.25"/>
    <row r="170506" x14ac:dyDescent="0.25"/>
    <row r="170507" x14ac:dyDescent="0.25"/>
    <row r="170508" x14ac:dyDescent="0.25"/>
    <row r="170509" x14ac:dyDescent="0.25"/>
    <row r="170510" x14ac:dyDescent="0.25"/>
    <row r="170511" x14ac:dyDescent="0.25"/>
    <row r="170512" x14ac:dyDescent="0.25"/>
    <row r="170513" x14ac:dyDescent="0.25"/>
    <row r="170514" x14ac:dyDescent="0.25"/>
    <row r="170515" x14ac:dyDescent="0.25"/>
    <row r="170516" x14ac:dyDescent="0.25"/>
    <row r="170517" x14ac:dyDescent="0.25"/>
    <row r="170518" x14ac:dyDescent="0.25"/>
    <row r="170519" x14ac:dyDescent="0.25"/>
    <row r="170520" x14ac:dyDescent="0.25"/>
    <row r="170521" x14ac:dyDescent="0.25"/>
    <row r="170522" x14ac:dyDescent="0.25"/>
    <row r="170523" x14ac:dyDescent="0.25"/>
    <row r="170524" x14ac:dyDescent="0.25"/>
    <row r="170525" x14ac:dyDescent="0.25"/>
    <row r="170526" x14ac:dyDescent="0.25"/>
    <row r="170527" x14ac:dyDescent="0.25"/>
    <row r="170528" x14ac:dyDescent="0.25"/>
    <row r="170529" x14ac:dyDescent="0.25"/>
    <row r="170530" x14ac:dyDescent="0.25"/>
    <row r="170531" x14ac:dyDescent="0.25"/>
    <row r="170532" x14ac:dyDescent="0.25"/>
    <row r="170533" x14ac:dyDescent="0.25"/>
    <row r="170534" x14ac:dyDescent="0.25"/>
    <row r="170535" x14ac:dyDescent="0.25"/>
    <row r="170536" x14ac:dyDescent="0.25"/>
    <row r="170537" x14ac:dyDescent="0.25"/>
    <row r="170538" x14ac:dyDescent="0.25"/>
    <row r="170539" x14ac:dyDescent="0.25"/>
    <row r="170540" x14ac:dyDescent="0.25"/>
    <row r="170541" x14ac:dyDescent="0.25"/>
    <row r="170542" x14ac:dyDescent="0.25"/>
    <row r="170543" x14ac:dyDescent="0.25"/>
    <row r="170544" x14ac:dyDescent="0.25"/>
    <row r="170545" x14ac:dyDescent="0.25"/>
    <row r="170546" x14ac:dyDescent="0.25"/>
    <row r="170547" x14ac:dyDescent="0.25"/>
    <row r="170548" x14ac:dyDescent="0.25"/>
    <row r="170549" x14ac:dyDescent="0.25"/>
    <row r="170550" x14ac:dyDescent="0.25"/>
    <row r="170551" x14ac:dyDescent="0.25"/>
    <row r="170552" x14ac:dyDescent="0.25"/>
    <row r="170553" x14ac:dyDescent="0.25"/>
    <row r="170554" x14ac:dyDescent="0.25"/>
    <row r="170555" x14ac:dyDescent="0.25"/>
    <row r="170556" x14ac:dyDescent="0.25"/>
    <row r="170557" x14ac:dyDescent="0.25"/>
    <row r="170558" x14ac:dyDescent="0.25"/>
    <row r="170559" x14ac:dyDescent="0.25"/>
    <row r="170560" x14ac:dyDescent="0.25"/>
    <row r="170561" x14ac:dyDescent="0.25"/>
    <row r="170562" x14ac:dyDescent="0.25"/>
    <row r="170563" x14ac:dyDescent="0.25"/>
    <row r="170564" x14ac:dyDescent="0.25"/>
    <row r="170565" x14ac:dyDescent="0.25"/>
    <row r="170566" x14ac:dyDescent="0.25"/>
    <row r="170567" x14ac:dyDescent="0.25"/>
    <row r="170568" x14ac:dyDescent="0.25"/>
    <row r="170569" x14ac:dyDescent="0.25"/>
    <row r="170570" x14ac:dyDescent="0.25"/>
    <row r="170571" x14ac:dyDescent="0.25"/>
    <row r="170572" x14ac:dyDescent="0.25"/>
    <row r="170573" x14ac:dyDescent="0.25"/>
    <row r="170574" x14ac:dyDescent="0.25"/>
    <row r="170575" x14ac:dyDescent="0.25"/>
    <row r="170576" x14ac:dyDescent="0.25"/>
    <row r="170577" x14ac:dyDescent="0.25"/>
    <row r="170578" x14ac:dyDescent="0.25"/>
    <row r="170579" x14ac:dyDescent="0.25"/>
    <row r="170580" x14ac:dyDescent="0.25"/>
    <row r="170581" x14ac:dyDescent="0.25"/>
    <row r="170582" x14ac:dyDescent="0.25"/>
    <row r="170583" x14ac:dyDescent="0.25"/>
    <row r="170584" x14ac:dyDescent="0.25"/>
    <row r="170585" x14ac:dyDescent="0.25"/>
    <row r="170586" x14ac:dyDescent="0.25"/>
    <row r="170587" x14ac:dyDescent="0.25"/>
    <row r="170588" x14ac:dyDescent="0.25"/>
    <row r="170589" x14ac:dyDescent="0.25"/>
    <row r="170590" x14ac:dyDescent="0.25"/>
    <row r="170591" x14ac:dyDescent="0.25"/>
    <row r="170592" x14ac:dyDescent="0.25"/>
    <row r="170593" x14ac:dyDescent="0.25"/>
    <row r="170594" x14ac:dyDescent="0.25"/>
    <row r="170595" x14ac:dyDescent="0.25"/>
    <row r="170596" x14ac:dyDescent="0.25"/>
    <row r="170597" x14ac:dyDescent="0.25"/>
    <row r="170598" x14ac:dyDescent="0.25"/>
    <row r="170599" x14ac:dyDescent="0.25"/>
    <row r="170600" x14ac:dyDescent="0.25"/>
    <row r="170601" x14ac:dyDescent="0.25"/>
    <row r="170602" x14ac:dyDescent="0.25"/>
    <row r="170603" x14ac:dyDescent="0.25"/>
    <row r="170604" x14ac:dyDescent="0.25"/>
    <row r="170605" x14ac:dyDescent="0.25"/>
    <row r="170606" x14ac:dyDescent="0.25"/>
    <row r="170607" x14ac:dyDescent="0.25"/>
    <row r="170608" x14ac:dyDescent="0.25"/>
    <row r="170609" x14ac:dyDescent="0.25"/>
    <row r="170610" x14ac:dyDescent="0.25"/>
    <row r="170611" x14ac:dyDescent="0.25"/>
    <row r="170612" x14ac:dyDescent="0.25"/>
    <row r="170613" x14ac:dyDescent="0.25"/>
    <row r="170614" x14ac:dyDescent="0.25"/>
    <row r="170615" x14ac:dyDescent="0.25"/>
    <row r="170616" x14ac:dyDescent="0.25"/>
    <row r="170617" x14ac:dyDescent="0.25"/>
    <row r="170618" x14ac:dyDescent="0.25"/>
    <row r="170619" x14ac:dyDescent="0.25"/>
    <row r="170620" x14ac:dyDescent="0.25"/>
    <row r="170621" x14ac:dyDescent="0.25"/>
    <row r="170622" x14ac:dyDescent="0.25"/>
    <row r="170623" x14ac:dyDescent="0.25"/>
    <row r="170624" x14ac:dyDescent="0.25"/>
    <row r="170625" x14ac:dyDescent="0.25"/>
    <row r="170626" x14ac:dyDescent="0.25"/>
    <row r="170627" x14ac:dyDescent="0.25"/>
    <row r="170628" x14ac:dyDescent="0.25"/>
    <row r="170629" x14ac:dyDescent="0.25"/>
    <row r="170630" x14ac:dyDescent="0.25"/>
    <row r="170631" x14ac:dyDescent="0.25"/>
    <row r="170632" x14ac:dyDescent="0.25"/>
    <row r="170633" x14ac:dyDescent="0.25"/>
    <row r="170634" x14ac:dyDescent="0.25"/>
    <row r="170635" x14ac:dyDescent="0.25"/>
    <row r="170636" x14ac:dyDescent="0.25"/>
    <row r="170637" x14ac:dyDescent="0.25"/>
    <row r="170638" x14ac:dyDescent="0.25"/>
    <row r="170639" x14ac:dyDescent="0.25"/>
    <row r="170640" x14ac:dyDescent="0.25"/>
    <row r="170641" x14ac:dyDescent="0.25"/>
    <row r="170642" x14ac:dyDescent="0.25"/>
    <row r="170643" x14ac:dyDescent="0.25"/>
    <row r="170644" x14ac:dyDescent="0.25"/>
    <row r="170645" x14ac:dyDescent="0.25"/>
    <row r="170646" x14ac:dyDescent="0.25"/>
    <row r="170647" x14ac:dyDescent="0.25"/>
    <row r="170648" x14ac:dyDescent="0.25"/>
    <row r="170649" x14ac:dyDescent="0.25"/>
    <row r="170650" x14ac:dyDescent="0.25"/>
    <row r="170651" x14ac:dyDescent="0.25"/>
    <row r="170652" x14ac:dyDescent="0.25"/>
    <row r="170653" x14ac:dyDescent="0.25"/>
    <row r="170654" x14ac:dyDescent="0.25"/>
    <row r="170655" x14ac:dyDescent="0.25"/>
    <row r="170656" x14ac:dyDescent="0.25"/>
    <row r="170657" x14ac:dyDescent="0.25"/>
    <row r="170658" x14ac:dyDescent="0.25"/>
    <row r="170659" x14ac:dyDescent="0.25"/>
    <row r="170660" x14ac:dyDescent="0.25"/>
    <row r="170661" x14ac:dyDescent="0.25"/>
    <row r="170662" x14ac:dyDescent="0.25"/>
    <row r="170663" x14ac:dyDescent="0.25"/>
    <row r="170664" x14ac:dyDescent="0.25"/>
    <row r="170665" x14ac:dyDescent="0.25"/>
    <row r="170666" x14ac:dyDescent="0.25"/>
    <row r="170667" x14ac:dyDescent="0.25"/>
    <row r="170668" x14ac:dyDescent="0.25"/>
    <row r="170669" x14ac:dyDescent="0.25"/>
    <row r="170670" x14ac:dyDescent="0.25"/>
    <row r="170671" x14ac:dyDescent="0.25"/>
    <row r="170672" x14ac:dyDescent="0.25"/>
    <row r="170673" x14ac:dyDescent="0.25"/>
    <row r="170674" x14ac:dyDescent="0.25"/>
    <row r="170675" x14ac:dyDescent="0.25"/>
    <row r="170676" x14ac:dyDescent="0.25"/>
    <row r="170677" x14ac:dyDescent="0.25"/>
    <row r="170678" x14ac:dyDescent="0.25"/>
    <row r="170679" x14ac:dyDescent="0.25"/>
    <row r="170680" x14ac:dyDescent="0.25"/>
    <row r="170681" x14ac:dyDescent="0.25"/>
    <row r="170682" x14ac:dyDescent="0.25"/>
    <row r="170683" x14ac:dyDescent="0.25"/>
    <row r="170684" x14ac:dyDescent="0.25"/>
    <row r="170685" x14ac:dyDescent="0.25"/>
    <row r="170686" x14ac:dyDescent="0.25"/>
    <row r="170687" x14ac:dyDescent="0.25"/>
    <row r="170688" x14ac:dyDescent="0.25"/>
    <row r="170689" x14ac:dyDescent="0.25"/>
    <row r="170690" x14ac:dyDescent="0.25"/>
    <row r="170691" x14ac:dyDescent="0.25"/>
    <row r="170692" x14ac:dyDescent="0.25"/>
    <row r="170693" x14ac:dyDescent="0.25"/>
    <row r="170694" x14ac:dyDescent="0.25"/>
    <row r="170695" x14ac:dyDescent="0.25"/>
    <row r="170696" x14ac:dyDescent="0.25"/>
    <row r="170697" x14ac:dyDescent="0.25"/>
    <row r="170698" x14ac:dyDescent="0.25"/>
    <row r="170699" x14ac:dyDescent="0.25"/>
    <row r="170700" x14ac:dyDescent="0.25"/>
    <row r="170701" x14ac:dyDescent="0.25"/>
    <row r="170702" x14ac:dyDescent="0.25"/>
    <row r="170703" x14ac:dyDescent="0.25"/>
    <row r="170704" x14ac:dyDescent="0.25"/>
    <row r="170705" x14ac:dyDescent="0.25"/>
    <row r="170706" x14ac:dyDescent="0.25"/>
    <row r="170707" x14ac:dyDescent="0.25"/>
    <row r="170708" x14ac:dyDescent="0.25"/>
    <row r="170709" x14ac:dyDescent="0.25"/>
    <row r="170710" x14ac:dyDescent="0.25"/>
    <row r="170711" x14ac:dyDescent="0.25"/>
    <row r="170712" x14ac:dyDescent="0.25"/>
    <row r="170713" x14ac:dyDescent="0.25"/>
    <row r="170714" x14ac:dyDescent="0.25"/>
    <row r="170715" x14ac:dyDescent="0.25"/>
    <row r="170716" x14ac:dyDescent="0.25"/>
    <row r="170717" x14ac:dyDescent="0.25"/>
    <row r="170718" x14ac:dyDescent="0.25"/>
    <row r="170719" x14ac:dyDescent="0.25"/>
    <row r="170720" x14ac:dyDescent="0.25"/>
    <row r="170721" x14ac:dyDescent="0.25"/>
    <row r="170722" x14ac:dyDescent="0.25"/>
    <row r="170723" x14ac:dyDescent="0.25"/>
    <row r="170724" x14ac:dyDescent="0.25"/>
    <row r="170725" x14ac:dyDescent="0.25"/>
    <row r="170726" x14ac:dyDescent="0.25"/>
    <row r="170727" x14ac:dyDescent="0.25"/>
    <row r="170728" x14ac:dyDescent="0.25"/>
    <row r="170729" x14ac:dyDescent="0.25"/>
    <row r="170730" x14ac:dyDescent="0.25"/>
    <row r="170731" x14ac:dyDescent="0.25"/>
    <row r="170732" x14ac:dyDescent="0.25"/>
    <row r="170733" x14ac:dyDescent="0.25"/>
    <row r="170734" x14ac:dyDescent="0.25"/>
    <row r="170735" x14ac:dyDescent="0.25"/>
    <row r="170736" x14ac:dyDescent="0.25"/>
    <row r="170737" x14ac:dyDescent="0.25"/>
    <row r="170738" x14ac:dyDescent="0.25"/>
    <row r="170739" x14ac:dyDescent="0.25"/>
    <row r="170740" x14ac:dyDescent="0.25"/>
    <row r="170741" x14ac:dyDescent="0.25"/>
    <row r="170742" x14ac:dyDescent="0.25"/>
    <row r="170743" x14ac:dyDescent="0.25"/>
    <row r="170744" x14ac:dyDescent="0.25"/>
    <row r="170745" x14ac:dyDescent="0.25"/>
    <row r="170746" x14ac:dyDescent="0.25"/>
    <row r="170747" x14ac:dyDescent="0.25"/>
    <row r="170748" x14ac:dyDescent="0.25"/>
    <row r="170749" x14ac:dyDescent="0.25"/>
    <row r="170750" x14ac:dyDescent="0.25"/>
    <row r="170751" x14ac:dyDescent="0.25"/>
    <row r="170752" x14ac:dyDescent="0.25"/>
    <row r="170753" x14ac:dyDescent="0.25"/>
    <row r="170754" x14ac:dyDescent="0.25"/>
    <row r="170755" x14ac:dyDescent="0.25"/>
    <row r="170756" x14ac:dyDescent="0.25"/>
    <row r="170757" x14ac:dyDescent="0.25"/>
    <row r="170758" x14ac:dyDescent="0.25"/>
    <row r="170759" x14ac:dyDescent="0.25"/>
    <row r="170760" x14ac:dyDescent="0.25"/>
    <row r="170761" x14ac:dyDescent="0.25"/>
    <row r="170762" x14ac:dyDescent="0.25"/>
    <row r="170763" x14ac:dyDescent="0.25"/>
    <row r="170764" x14ac:dyDescent="0.25"/>
    <row r="170765" x14ac:dyDescent="0.25"/>
    <row r="170766" x14ac:dyDescent="0.25"/>
    <row r="170767" x14ac:dyDescent="0.25"/>
    <row r="170768" x14ac:dyDescent="0.25"/>
    <row r="170769" x14ac:dyDescent="0.25"/>
    <row r="170770" x14ac:dyDescent="0.25"/>
    <row r="170771" x14ac:dyDescent="0.25"/>
    <row r="170772" x14ac:dyDescent="0.25"/>
    <row r="170773" x14ac:dyDescent="0.25"/>
    <row r="170774" x14ac:dyDescent="0.25"/>
    <row r="170775" x14ac:dyDescent="0.25"/>
    <row r="170776" x14ac:dyDescent="0.25"/>
    <row r="170777" x14ac:dyDescent="0.25"/>
    <row r="170778" x14ac:dyDescent="0.25"/>
    <row r="170779" x14ac:dyDescent="0.25"/>
    <row r="170780" x14ac:dyDescent="0.25"/>
    <row r="170781" x14ac:dyDescent="0.25"/>
    <row r="170782" x14ac:dyDescent="0.25"/>
    <row r="170783" x14ac:dyDescent="0.25"/>
    <row r="170784" x14ac:dyDescent="0.25"/>
    <row r="170785" x14ac:dyDescent="0.25"/>
    <row r="170786" x14ac:dyDescent="0.25"/>
    <row r="170787" x14ac:dyDescent="0.25"/>
    <row r="170788" x14ac:dyDescent="0.25"/>
    <row r="170789" x14ac:dyDescent="0.25"/>
    <row r="170790" x14ac:dyDescent="0.25"/>
    <row r="170791" x14ac:dyDescent="0.25"/>
    <row r="170792" x14ac:dyDescent="0.25"/>
    <row r="170793" x14ac:dyDescent="0.25"/>
    <row r="170794" x14ac:dyDescent="0.25"/>
    <row r="170795" x14ac:dyDescent="0.25"/>
    <row r="170796" x14ac:dyDescent="0.25"/>
    <row r="170797" x14ac:dyDescent="0.25"/>
    <row r="170798" x14ac:dyDescent="0.25"/>
    <row r="170799" x14ac:dyDescent="0.25"/>
    <row r="170800" x14ac:dyDescent="0.25"/>
    <row r="170801" x14ac:dyDescent="0.25"/>
    <row r="170802" x14ac:dyDescent="0.25"/>
    <row r="170803" x14ac:dyDescent="0.25"/>
    <row r="170804" x14ac:dyDescent="0.25"/>
    <row r="170805" x14ac:dyDescent="0.25"/>
    <row r="170806" x14ac:dyDescent="0.25"/>
    <row r="170807" x14ac:dyDescent="0.25"/>
    <row r="170808" x14ac:dyDescent="0.25"/>
    <row r="170809" x14ac:dyDescent="0.25"/>
    <row r="170810" x14ac:dyDescent="0.25"/>
    <row r="170811" x14ac:dyDescent="0.25"/>
    <row r="170812" x14ac:dyDescent="0.25"/>
    <row r="170813" x14ac:dyDescent="0.25"/>
    <row r="170814" x14ac:dyDescent="0.25"/>
    <row r="170815" x14ac:dyDescent="0.25"/>
    <row r="170816" x14ac:dyDescent="0.25"/>
    <row r="170817" x14ac:dyDescent="0.25"/>
    <row r="170818" x14ac:dyDescent="0.25"/>
    <row r="170819" x14ac:dyDescent="0.25"/>
    <row r="170820" x14ac:dyDescent="0.25"/>
    <row r="170821" x14ac:dyDescent="0.25"/>
    <row r="170822" x14ac:dyDescent="0.25"/>
    <row r="170823" x14ac:dyDescent="0.25"/>
    <row r="170824" x14ac:dyDescent="0.25"/>
    <row r="170825" x14ac:dyDescent="0.25"/>
    <row r="170826" x14ac:dyDescent="0.25"/>
    <row r="170827" x14ac:dyDescent="0.25"/>
    <row r="170828" x14ac:dyDescent="0.25"/>
    <row r="170829" x14ac:dyDescent="0.25"/>
    <row r="170830" x14ac:dyDescent="0.25"/>
    <row r="170831" x14ac:dyDescent="0.25"/>
    <row r="170832" x14ac:dyDescent="0.25"/>
    <row r="170833" x14ac:dyDescent="0.25"/>
    <row r="170834" x14ac:dyDescent="0.25"/>
    <row r="170835" x14ac:dyDescent="0.25"/>
    <row r="170836" x14ac:dyDescent="0.25"/>
    <row r="170837" x14ac:dyDescent="0.25"/>
    <row r="170838" x14ac:dyDescent="0.25"/>
    <row r="170839" x14ac:dyDescent="0.25"/>
    <row r="170840" x14ac:dyDescent="0.25"/>
    <row r="170841" x14ac:dyDescent="0.25"/>
    <row r="170842" x14ac:dyDescent="0.25"/>
    <row r="170843" x14ac:dyDescent="0.25"/>
    <row r="170844" x14ac:dyDescent="0.25"/>
    <row r="170845" x14ac:dyDescent="0.25"/>
    <row r="170846" x14ac:dyDescent="0.25"/>
    <row r="170847" x14ac:dyDescent="0.25"/>
    <row r="170848" x14ac:dyDescent="0.25"/>
    <row r="170849" x14ac:dyDescent="0.25"/>
    <row r="170850" x14ac:dyDescent="0.25"/>
    <row r="170851" x14ac:dyDescent="0.25"/>
    <row r="170852" x14ac:dyDescent="0.25"/>
    <row r="170853" x14ac:dyDescent="0.25"/>
    <row r="170854" x14ac:dyDescent="0.25"/>
    <row r="170855" x14ac:dyDescent="0.25"/>
    <row r="170856" x14ac:dyDescent="0.25"/>
    <row r="170857" x14ac:dyDescent="0.25"/>
    <row r="170858" x14ac:dyDescent="0.25"/>
    <row r="170859" x14ac:dyDescent="0.25"/>
    <row r="170860" x14ac:dyDescent="0.25"/>
    <row r="170861" x14ac:dyDescent="0.25"/>
    <row r="170862" x14ac:dyDescent="0.25"/>
    <row r="170863" x14ac:dyDescent="0.25"/>
    <row r="170864" x14ac:dyDescent="0.25"/>
    <row r="170865" x14ac:dyDescent="0.25"/>
    <row r="170866" x14ac:dyDescent="0.25"/>
    <row r="170867" x14ac:dyDescent="0.25"/>
    <row r="170868" x14ac:dyDescent="0.25"/>
    <row r="170869" x14ac:dyDescent="0.25"/>
    <row r="170870" x14ac:dyDescent="0.25"/>
    <row r="170871" x14ac:dyDescent="0.25"/>
    <row r="170872" x14ac:dyDescent="0.25"/>
    <row r="170873" x14ac:dyDescent="0.25"/>
    <row r="170874" x14ac:dyDescent="0.25"/>
    <row r="170875" x14ac:dyDescent="0.25"/>
    <row r="170876" x14ac:dyDescent="0.25"/>
    <row r="170877" x14ac:dyDescent="0.25"/>
    <row r="170878" x14ac:dyDescent="0.25"/>
    <row r="170879" x14ac:dyDescent="0.25"/>
    <row r="170880" x14ac:dyDescent="0.25"/>
    <row r="170881" x14ac:dyDescent="0.25"/>
    <row r="170882" x14ac:dyDescent="0.25"/>
    <row r="170883" x14ac:dyDescent="0.25"/>
    <row r="170884" x14ac:dyDescent="0.25"/>
    <row r="170885" x14ac:dyDescent="0.25"/>
    <row r="170886" x14ac:dyDescent="0.25"/>
    <row r="170887" x14ac:dyDescent="0.25"/>
    <row r="170888" x14ac:dyDescent="0.25"/>
    <row r="170889" x14ac:dyDescent="0.25"/>
    <row r="170890" x14ac:dyDescent="0.25"/>
    <row r="170891" x14ac:dyDescent="0.25"/>
    <row r="170892" x14ac:dyDescent="0.25"/>
    <row r="170893" x14ac:dyDescent="0.25"/>
    <row r="170894" x14ac:dyDescent="0.25"/>
    <row r="170895" x14ac:dyDescent="0.25"/>
    <row r="170896" x14ac:dyDescent="0.25"/>
    <row r="170897" x14ac:dyDescent="0.25"/>
    <row r="170898" x14ac:dyDescent="0.25"/>
    <row r="170899" x14ac:dyDescent="0.25"/>
    <row r="170900" x14ac:dyDescent="0.25"/>
    <row r="170901" x14ac:dyDescent="0.25"/>
    <row r="170902" x14ac:dyDescent="0.25"/>
    <row r="170903" x14ac:dyDescent="0.25"/>
    <row r="170904" x14ac:dyDescent="0.25"/>
    <row r="170905" x14ac:dyDescent="0.25"/>
    <row r="170906" x14ac:dyDescent="0.25"/>
    <row r="170907" x14ac:dyDescent="0.25"/>
    <row r="170908" x14ac:dyDescent="0.25"/>
    <row r="170909" x14ac:dyDescent="0.25"/>
    <row r="170910" x14ac:dyDescent="0.25"/>
    <row r="170911" x14ac:dyDescent="0.25"/>
    <row r="170912" x14ac:dyDescent="0.25"/>
    <row r="170913" x14ac:dyDescent="0.25"/>
    <row r="170914" x14ac:dyDescent="0.25"/>
    <row r="170915" x14ac:dyDescent="0.25"/>
    <row r="170916" x14ac:dyDescent="0.25"/>
    <row r="170917" x14ac:dyDescent="0.25"/>
    <row r="170918" x14ac:dyDescent="0.25"/>
    <row r="170919" x14ac:dyDescent="0.25"/>
    <row r="170920" x14ac:dyDescent="0.25"/>
    <row r="170921" x14ac:dyDescent="0.25"/>
    <row r="170922" x14ac:dyDescent="0.25"/>
    <row r="170923" x14ac:dyDescent="0.25"/>
    <row r="170924" x14ac:dyDescent="0.25"/>
    <row r="170925" x14ac:dyDescent="0.25"/>
    <row r="170926" x14ac:dyDescent="0.25"/>
    <row r="170927" x14ac:dyDescent="0.25"/>
    <row r="170928" x14ac:dyDescent="0.25"/>
    <row r="170929" x14ac:dyDescent="0.25"/>
    <row r="170930" x14ac:dyDescent="0.25"/>
    <row r="170931" x14ac:dyDescent="0.25"/>
    <row r="170932" x14ac:dyDescent="0.25"/>
    <row r="170933" x14ac:dyDescent="0.25"/>
    <row r="170934" x14ac:dyDescent="0.25"/>
    <row r="170935" x14ac:dyDescent="0.25"/>
    <row r="170936" x14ac:dyDescent="0.25"/>
    <row r="170937" x14ac:dyDescent="0.25"/>
    <row r="170938" x14ac:dyDescent="0.25"/>
    <row r="170939" x14ac:dyDescent="0.25"/>
    <row r="170940" x14ac:dyDescent="0.25"/>
    <row r="170941" x14ac:dyDescent="0.25"/>
    <row r="170942" x14ac:dyDescent="0.25"/>
    <row r="170943" x14ac:dyDescent="0.25"/>
    <row r="170944" x14ac:dyDescent="0.25"/>
    <row r="170945" x14ac:dyDescent="0.25"/>
    <row r="170946" x14ac:dyDescent="0.25"/>
    <row r="170947" x14ac:dyDescent="0.25"/>
    <row r="170948" x14ac:dyDescent="0.25"/>
    <row r="170949" x14ac:dyDescent="0.25"/>
    <row r="170950" x14ac:dyDescent="0.25"/>
    <row r="170951" x14ac:dyDescent="0.25"/>
    <row r="170952" x14ac:dyDescent="0.25"/>
    <row r="170953" x14ac:dyDescent="0.25"/>
    <row r="170954" x14ac:dyDescent="0.25"/>
    <row r="170955" x14ac:dyDescent="0.25"/>
    <row r="170956" x14ac:dyDescent="0.25"/>
    <row r="170957" x14ac:dyDescent="0.25"/>
    <row r="170958" x14ac:dyDescent="0.25"/>
    <row r="170959" x14ac:dyDescent="0.25"/>
    <row r="170960" x14ac:dyDescent="0.25"/>
    <row r="170961" x14ac:dyDescent="0.25"/>
    <row r="170962" x14ac:dyDescent="0.25"/>
    <row r="170963" x14ac:dyDescent="0.25"/>
    <row r="170964" x14ac:dyDescent="0.25"/>
    <row r="170965" x14ac:dyDescent="0.25"/>
    <row r="170966" x14ac:dyDescent="0.25"/>
    <row r="170967" x14ac:dyDescent="0.25"/>
    <row r="170968" x14ac:dyDescent="0.25"/>
    <row r="170969" x14ac:dyDescent="0.25"/>
    <row r="170970" x14ac:dyDescent="0.25"/>
    <row r="170971" x14ac:dyDescent="0.25"/>
    <row r="170972" x14ac:dyDescent="0.25"/>
    <row r="170973" x14ac:dyDescent="0.25"/>
    <row r="170974" x14ac:dyDescent="0.25"/>
    <row r="170975" x14ac:dyDescent="0.25"/>
    <row r="170976" x14ac:dyDescent="0.25"/>
    <row r="170977" x14ac:dyDescent="0.25"/>
    <row r="170978" x14ac:dyDescent="0.25"/>
    <row r="170979" x14ac:dyDescent="0.25"/>
    <row r="170980" x14ac:dyDescent="0.25"/>
    <row r="170981" x14ac:dyDescent="0.25"/>
    <row r="170982" x14ac:dyDescent="0.25"/>
    <row r="170983" x14ac:dyDescent="0.25"/>
    <row r="170984" x14ac:dyDescent="0.25"/>
    <row r="170985" x14ac:dyDescent="0.25"/>
    <row r="170986" x14ac:dyDescent="0.25"/>
    <row r="170987" x14ac:dyDescent="0.25"/>
    <row r="170988" x14ac:dyDescent="0.25"/>
    <row r="170989" x14ac:dyDescent="0.25"/>
    <row r="170990" x14ac:dyDescent="0.25"/>
    <row r="170991" x14ac:dyDescent="0.25"/>
    <row r="170992" x14ac:dyDescent="0.25"/>
    <row r="170993" x14ac:dyDescent="0.25"/>
    <row r="170994" x14ac:dyDescent="0.25"/>
    <row r="170995" x14ac:dyDescent="0.25"/>
    <row r="170996" x14ac:dyDescent="0.25"/>
    <row r="170997" x14ac:dyDescent="0.25"/>
    <row r="170998" x14ac:dyDescent="0.25"/>
    <row r="170999" x14ac:dyDescent="0.25"/>
    <row r="171000" x14ac:dyDescent="0.25"/>
    <row r="171001" x14ac:dyDescent="0.25"/>
    <row r="171002" x14ac:dyDescent="0.25"/>
    <row r="171003" x14ac:dyDescent="0.25"/>
    <row r="171004" x14ac:dyDescent="0.25"/>
    <row r="171005" x14ac:dyDescent="0.25"/>
    <row r="171006" x14ac:dyDescent="0.25"/>
    <row r="171007" x14ac:dyDescent="0.25"/>
    <row r="171008" x14ac:dyDescent="0.25"/>
    <row r="171009" x14ac:dyDescent="0.25"/>
    <row r="171010" x14ac:dyDescent="0.25"/>
    <row r="171011" x14ac:dyDescent="0.25"/>
    <row r="171012" x14ac:dyDescent="0.25"/>
    <row r="171013" x14ac:dyDescent="0.25"/>
    <row r="171014" x14ac:dyDescent="0.25"/>
    <row r="171015" x14ac:dyDescent="0.25"/>
    <row r="171016" x14ac:dyDescent="0.25"/>
    <row r="171017" x14ac:dyDescent="0.25"/>
    <row r="171018" x14ac:dyDescent="0.25"/>
    <row r="171019" x14ac:dyDescent="0.25"/>
    <row r="171020" x14ac:dyDescent="0.25"/>
    <row r="171021" x14ac:dyDescent="0.25"/>
    <row r="171022" x14ac:dyDescent="0.25"/>
    <row r="171023" x14ac:dyDescent="0.25"/>
    <row r="171024" x14ac:dyDescent="0.25"/>
    <row r="171025" x14ac:dyDescent="0.25"/>
    <row r="171026" x14ac:dyDescent="0.25"/>
    <row r="171027" x14ac:dyDescent="0.25"/>
    <row r="171028" x14ac:dyDescent="0.25"/>
    <row r="171029" x14ac:dyDescent="0.25"/>
    <row r="171030" x14ac:dyDescent="0.25"/>
    <row r="171031" x14ac:dyDescent="0.25"/>
    <row r="171032" x14ac:dyDescent="0.25"/>
    <row r="171033" x14ac:dyDescent="0.25"/>
    <row r="171034" x14ac:dyDescent="0.25"/>
    <row r="171035" x14ac:dyDescent="0.25"/>
    <row r="171036" x14ac:dyDescent="0.25"/>
    <row r="171037" x14ac:dyDescent="0.25"/>
    <row r="171038" x14ac:dyDescent="0.25"/>
    <row r="171039" x14ac:dyDescent="0.25"/>
    <row r="171040" x14ac:dyDescent="0.25"/>
    <row r="171041" x14ac:dyDescent="0.25"/>
    <row r="171042" x14ac:dyDescent="0.25"/>
    <row r="171043" x14ac:dyDescent="0.25"/>
    <row r="171044" x14ac:dyDescent="0.25"/>
    <row r="171045" x14ac:dyDescent="0.25"/>
    <row r="171046" x14ac:dyDescent="0.25"/>
    <row r="171047" x14ac:dyDescent="0.25"/>
    <row r="171048" x14ac:dyDescent="0.25"/>
    <row r="171049" x14ac:dyDescent="0.25"/>
    <row r="171050" x14ac:dyDescent="0.25"/>
    <row r="171051" x14ac:dyDescent="0.25"/>
    <row r="171052" x14ac:dyDescent="0.25"/>
    <row r="171053" x14ac:dyDescent="0.25"/>
    <row r="171054" x14ac:dyDescent="0.25"/>
    <row r="171055" x14ac:dyDescent="0.25"/>
    <row r="171056" x14ac:dyDescent="0.25"/>
    <row r="171057" x14ac:dyDescent="0.25"/>
    <row r="171058" x14ac:dyDescent="0.25"/>
    <row r="171059" x14ac:dyDescent="0.25"/>
    <row r="171060" x14ac:dyDescent="0.25"/>
    <row r="171061" x14ac:dyDescent="0.25"/>
    <row r="171062" x14ac:dyDescent="0.25"/>
    <row r="171063" x14ac:dyDescent="0.25"/>
    <row r="171064" x14ac:dyDescent="0.25"/>
    <row r="171065" x14ac:dyDescent="0.25"/>
    <row r="171066" x14ac:dyDescent="0.25"/>
    <row r="171067" x14ac:dyDescent="0.25"/>
    <row r="171068" x14ac:dyDescent="0.25"/>
    <row r="171069" x14ac:dyDescent="0.25"/>
    <row r="171070" x14ac:dyDescent="0.25"/>
    <row r="171071" x14ac:dyDescent="0.25"/>
    <row r="171072" x14ac:dyDescent="0.25"/>
    <row r="171073" x14ac:dyDescent="0.25"/>
    <row r="171074" x14ac:dyDescent="0.25"/>
    <row r="171075" x14ac:dyDescent="0.25"/>
    <row r="171076" x14ac:dyDescent="0.25"/>
    <row r="171077" x14ac:dyDescent="0.25"/>
    <row r="171078" x14ac:dyDescent="0.25"/>
    <row r="171079" x14ac:dyDescent="0.25"/>
    <row r="171080" x14ac:dyDescent="0.25"/>
    <row r="171081" x14ac:dyDescent="0.25"/>
    <row r="171082" x14ac:dyDescent="0.25"/>
    <row r="171083" x14ac:dyDescent="0.25"/>
    <row r="171084" x14ac:dyDescent="0.25"/>
    <row r="171085" x14ac:dyDescent="0.25"/>
    <row r="171086" x14ac:dyDescent="0.25"/>
    <row r="171087" x14ac:dyDescent="0.25"/>
    <row r="171088" x14ac:dyDescent="0.25"/>
    <row r="171089" x14ac:dyDescent="0.25"/>
    <row r="171090" x14ac:dyDescent="0.25"/>
    <row r="171091" x14ac:dyDescent="0.25"/>
    <row r="171092" x14ac:dyDescent="0.25"/>
    <row r="171093" x14ac:dyDescent="0.25"/>
    <row r="171094" x14ac:dyDescent="0.25"/>
    <row r="171095" x14ac:dyDescent="0.25"/>
    <row r="171096" x14ac:dyDescent="0.25"/>
    <row r="171097" x14ac:dyDescent="0.25"/>
    <row r="171098" x14ac:dyDescent="0.25"/>
    <row r="171099" x14ac:dyDescent="0.25"/>
    <row r="171100" x14ac:dyDescent="0.25"/>
    <row r="171101" x14ac:dyDescent="0.25"/>
    <row r="171102" x14ac:dyDescent="0.25"/>
    <row r="171103" x14ac:dyDescent="0.25"/>
    <row r="171104" x14ac:dyDescent="0.25"/>
    <row r="171105" x14ac:dyDescent="0.25"/>
    <row r="171106" x14ac:dyDescent="0.25"/>
    <row r="171107" x14ac:dyDescent="0.25"/>
    <row r="171108" x14ac:dyDescent="0.25"/>
    <row r="171109" x14ac:dyDescent="0.25"/>
    <row r="171110" x14ac:dyDescent="0.25"/>
    <row r="171111" x14ac:dyDescent="0.25"/>
    <row r="171112" x14ac:dyDescent="0.25"/>
    <row r="171113" x14ac:dyDescent="0.25"/>
    <row r="171114" x14ac:dyDescent="0.25"/>
    <row r="171115" x14ac:dyDescent="0.25"/>
    <row r="171116" x14ac:dyDescent="0.25"/>
    <row r="171117" x14ac:dyDescent="0.25"/>
    <row r="171118" x14ac:dyDescent="0.25"/>
    <row r="171119" x14ac:dyDescent="0.25"/>
    <row r="171120" x14ac:dyDescent="0.25"/>
    <row r="171121" x14ac:dyDescent="0.25"/>
    <row r="171122" x14ac:dyDescent="0.25"/>
    <row r="171123" x14ac:dyDescent="0.25"/>
    <row r="171124" x14ac:dyDescent="0.25"/>
    <row r="171125" x14ac:dyDescent="0.25"/>
    <row r="171126" x14ac:dyDescent="0.25"/>
    <row r="171127" x14ac:dyDescent="0.25"/>
    <row r="171128" x14ac:dyDescent="0.25"/>
    <row r="171129" x14ac:dyDescent="0.25"/>
    <row r="171130" x14ac:dyDescent="0.25"/>
    <row r="171131" x14ac:dyDescent="0.25"/>
    <row r="171132" x14ac:dyDescent="0.25"/>
    <row r="171133" x14ac:dyDescent="0.25"/>
    <row r="171134" x14ac:dyDescent="0.25"/>
    <row r="171135" x14ac:dyDescent="0.25"/>
    <row r="171136" x14ac:dyDescent="0.25"/>
    <row r="171137" x14ac:dyDescent="0.25"/>
    <row r="171138" x14ac:dyDescent="0.25"/>
    <row r="171139" x14ac:dyDescent="0.25"/>
    <row r="171140" x14ac:dyDescent="0.25"/>
    <row r="171141" x14ac:dyDescent="0.25"/>
    <row r="171142" x14ac:dyDescent="0.25"/>
    <row r="171143" x14ac:dyDescent="0.25"/>
    <row r="171144" x14ac:dyDescent="0.25"/>
    <row r="171145" x14ac:dyDescent="0.25"/>
    <row r="171146" x14ac:dyDescent="0.25"/>
    <row r="171147" x14ac:dyDescent="0.25"/>
    <row r="171148" x14ac:dyDescent="0.25"/>
    <row r="171149" x14ac:dyDescent="0.25"/>
    <row r="171150" x14ac:dyDescent="0.25"/>
    <row r="171151" x14ac:dyDescent="0.25"/>
    <row r="171152" x14ac:dyDescent="0.25"/>
    <row r="171153" x14ac:dyDescent="0.25"/>
    <row r="171154" x14ac:dyDescent="0.25"/>
    <row r="171155" x14ac:dyDescent="0.25"/>
    <row r="171156" x14ac:dyDescent="0.25"/>
    <row r="171157" x14ac:dyDescent="0.25"/>
    <row r="171158" x14ac:dyDescent="0.25"/>
    <row r="171159" x14ac:dyDescent="0.25"/>
    <row r="171160" x14ac:dyDescent="0.25"/>
    <row r="171161" x14ac:dyDescent="0.25"/>
    <row r="171162" x14ac:dyDescent="0.25"/>
    <row r="171163" x14ac:dyDescent="0.25"/>
    <row r="171164" x14ac:dyDescent="0.25"/>
    <row r="171165" x14ac:dyDescent="0.25"/>
    <row r="171166" x14ac:dyDescent="0.25"/>
    <row r="171167" x14ac:dyDescent="0.25"/>
    <row r="171168" x14ac:dyDescent="0.25"/>
    <row r="171169" x14ac:dyDescent="0.25"/>
    <row r="171170" x14ac:dyDescent="0.25"/>
    <row r="171171" x14ac:dyDescent="0.25"/>
    <row r="171172" x14ac:dyDescent="0.25"/>
    <row r="171173" x14ac:dyDescent="0.25"/>
    <row r="171174" x14ac:dyDescent="0.25"/>
    <row r="171175" x14ac:dyDescent="0.25"/>
    <row r="171176" x14ac:dyDescent="0.25"/>
    <row r="171177" x14ac:dyDescent="0.25"/>
    <row r="171178" x14ac:dyDescent="0.25"/>
    <row r="171179" x14ac:dyDescent="0.25"/>
    <row r="171180" x14ac:dyDescent="0.25"/>
    <row r="171181" x14ac:dyDescent="0.25"/>
    <row r="171182" x14ac:dyDescent="0.25"/>
    <row r="171183" x14ac:dyDescent="0.25"/>
    <row r="171184" x14ac:dyDescent="0.25"/>
    <row r="171185" x14ac:dyDescent="0.25"/>
    <row r="171186" x14ac:dyDescent="0.25"/>
    <row r="171187" x14ac:dyDescent="0.25"/>
    <row r="171188" x14ac:dyDescent="0.25"/>
    <row r="171189" x14ac:dyDescent="0.25"/>
    <row r="171190" x14ac:dyDescent="0.25"/>
    <row r="171191" x14ac:dyDescent="0.25"/>
    <row r="171192" x14ac:dyDescent="0.25"/>
    <row r="171193" x14ac:dyDescent="0.25"/>
    <row r="171194" x14ac:dyDescent="0.25"/>
    <row r="171195" x14ac:dyDescent="0.25"/>
    <row r="171196" x14ac:dyDescent="0.25"/>
    <row r="171197" x14ac:dyDescent="0.25"/>
    <row r="171198" x14ac:dyDescent="0.25"/>
    <row r="171199" x14ac:dyDescent="0.25"/>
    <row r="171200" x14ac:dyDescent="0.25"/>
    <row r="171201" x14ac:dyDescent="0.25"/>
    <row r="171202" x14ac:dyDescent="0.25"/>
    <row r="171203" x14ac:dyDescent="0.25"/>
    <row r="171204" x14ac:dyDescent="0.25"/>
    <row r="171205" x14ac:dyDescent="0.25"/>
    <row r="171206" x14ac:dyDescent="0.25"/>
    <row r="171207" x14ac:dyDescent="0.25"/>
    <row r="171208" x14ac:dyDescent="0.25"/>
    <row r="171209" x14ac:dyDescent="0.25"/>
    <row r="171210" x14ac:dyDescent="0.25"/>
    <row r="171211" x14ac:dyDescent="0.25"/>
    <row r="171212" x14ac:dyDescent="0.25"/>
    <row r="171213" x14ac:dyDescent="0.25"/>
    <row r="171214" x14ac:dyDescent="0.25"/>
    <row r="171215" x14ac:dyDescent="0.25"/>
    <row r="171216" x14ac:dyDescent="0.25"/>
    <row r="171217" x14ac:dyDescent="0.25"/>
    <row r="171218" x14ac:dyDescent="0.25"/>
    <row r="171219" x14ac:dyDescent="0.25"/>
    <row r="171220" x14ac:dyDescent="0.25"/>
    <row r="171221" x14ac:dyDescent="0.25"/>
    <row r="171222" x14ac:dyDescent="0.25"/>
    <row r="171223" x14ac:dyDescent="0.25"/>
    <row r="171224" x14ac:dyDescent="0.25"/>
    <row r="171225" x14ac:dyDescent="0.25"/>
    <row r="171226" x14ac:dyDescent="0.25"/>
    <row r="171227" x14ac:dyDescent="0.25"/>
    <row r="171228" x14ac:dyDescent="0.25"/>
    <row r="171229" x14ac:dyDescent="0.25"/>
    <row r="171230" x14ac:dyDescent="0.25"/>
    <row r="171231" x14ac:dyDescent="0.25"/>
    <row r="171232" x14ac:dyDescent="0.25"/>
    <row r="171233" x14ac:dyDescent="0.25"/>
    <row r="171234" x14ac:dyDescent="0.25"/>
    <row r="171235" x14ac:dyDescent="0.25"/>
    <row r="171236" x14ac:dyDescent="0.25"/>
    <row r="171237" x14ac:dyDescent="0.25"/>
    <row r="171238" x14ac:dyDescent="0.25"/>
    <row r="171239" x14ac:dyDescent="0.25"/>
    <row r="171240" x14ac:dyDescent="0.25"/>
    <row r="171241" x14ac:dyDescent="0.25"/>
    <row r="171242" x14ac:dyDescent="0.25"/>
    <row r="171243" x14ac:dyDescent="0.25"/>
    <row r="171244" x14ac:dyDescent="0.25"/>
    <row r="171245" x14ac:dyDescent="0.25"/>
    <row r="171246" x14ac:dyDescent="0.25"/>
    <row r="171247" x14ac:dyDescent="0.25"/>
    <row r="171248" x14ac:dyDescent="0.25"/>
    <row r="171249" x14ac:dyDescent="0.25"/>
    <row r="171250" x14ac:dyDescent="0.25"/>
    <row r="171251" x14ac:dyDescent="0.25"/>
    <row r="171252" x14ac:dyDescent="0.25"/>
    <row r="171253" x14ac:dyDescent="0.25"/>
    <row r="171254" x14ac:dyDescent="0.25"/>
    <row r="171255" x14ac:dyDescent="0.25"/>
    <row r="171256" x14ac:dyDescent="0.25"/>
    <row r="171257" x14ac:dyDescent="0.25"/>
    <row r="171258" x14ac:dyDescent="0.25"/>
    <row r="171259" x14ac:dyDescent="0.25"/>
    <row r="171260" x14ac:dyDescent="0.25"/>
    <row r="171261" x14ac:dyDescent="0.25"/>
    <row r="171262" x14ac:dyDescent="0.25"/>
    <row r="171263" x14ac:dyDescent="0.25"/>
    <row r="171264" x14ac:dyDescent="0.25"/>
    <row r="171265" x14ac:dyDescent="0.25"/>
    <row r="171266" x14ac:dyDescent="0.25"/>
    <row r="171267" x14ac:dyDescent="0.25"/>
    <row r="171268" x14ac:dyDescent="0.25"/>
    <row r="171269" x14ac:dyDescent="0.25"/>
    <row r="171270" x14ac:dyDescent="0.25"/>
    <row r="171271" x14ac:dyDescent="0.25"/>
    <row r="171272" x14ac:dyDescent="0.25"/>
    <row r="171273" x14ac:dyDescent="0.25"/>
    <row r="171274" x14ac:dyDescent="0.25"/>
    <row r="171275" x14ac:dyDescent="0.25"/>
    <row r="171276" x14ac:dyDescent="0.25"/>
    <row r="171277" x14ac:dyDescent="0.25"/>
    <row r="171278" x14ac:dyDescent="0.25"/>
    <row r="171279" x14ac:dyDescent="0.25"/>
    <row r="171280" x14ac:dyDescent="0.25"/>
    <row r="171281" x14ac:dyDescent="0.25"/>
    <row r="171282" x14ac:dyDescent="0.25"/>
    <row r="171283" x14ac:dyDescent="0.25"/>
    <row r="171284" x14ac:dyDescent="0.25"/>
    <row r="171285" x14ac:dyDescent="0.25"/>
    <row r="171286" x14ac:dyDescent="0.25"/>
    <row r="171287" x14ac:dyDescent="0.25"/>
    <row r="171288" x14ac:dyDescent="0.25"/>
    <row r="171289" x14ac:dyDescent="0.25"/>
    <row r="171290" x14ac:dyDescent="0.25"/>
    <row r="171291" x14ac:dyDescent="0.25"/>
    <row r="171292" x14ac:dyDescent="0.25"/>
    <row r="171293" x14ac:dyDescent="0.25"/>
    <row r="171294" x14ac:dyDescent="0.25"/>
    <row r="171295" x14ac:dyDescent="0.25"/>
    <row r="171296" x14ac:dyDescent="0.25"/>
    <row r="171297" x14ac:dyDescent="0.25"/>
    <row r="171298" x14ac:dyDescent="0.25"/>
    <row r="171299" x14ac:dyDescent="0.25"/>
    <row r="171300" x14ac:dyDescent="0.25"/>
    <row r="171301" x14ac:dyDescent="0.25"/>
    <row r="171302" x14ac:dyDescent="0.25"/>
    <row r="171303" x14ac:dyDescent="0.25"/>
    <row r="171304" x14ac:dyDescent="0.25"/>
    <row r="171305" x14ac:dyDescent="0.25"/>
    <row r="171306" x14ac:dyDescent="0.25"/>
    <row r="171307" x14ac:dyDescent="0.25"/>
    <row r="171308" x14ac:dyDescent="0.25"/>
    <row r="171309" x14ac:dyDescent="0.25"/>
    <row r="171310" x14ac:dyDescent="0.25"/>
    <row r="171311" x14ac:dyDescent="0.25"/>
    <row r="171312" x14ac:dyDescent="0.25"/>
    <row r="171313" x14ac:dyDescent="0.25"/>
    <row r="171314" x14ac:dyDescent="0.25"/>
    <row r="171315" x14ac:dyDescent="0.25"/>
    <row r="171316" x14ac:dyDescent="0.25"/>
    <row r="171317" x14ac:dyDescent="0.25"/>
    <row r="171318" x14ac:dyDescent="0.25"/>
    <row r="171319" x14ac:dyDescent="0.25"/>
    <row r="171320" x14ac:dyDescent="0.25"/>
    <row r="171321" x14ac:dyDescent="0.25"/>
    <row r="171322" x14ac:dyDescent="0.25"/>
    <row r="171323" x14ac:dyDescent="0.25"/>
    <row r="171324" x14ac:dyDescent="0.25"/>
    <row r="171325" x14ac:dyDescent="0.25"/>
    <row r="171326" x14ac:dyDescent="0.25"/>
    <row r="171327" x14ac:dyDescent="0.25"/>
    <row r="171328" x14ac:dyDescent="0.25"/>
    <row r="171329" x14ac:dyDescent="0.25"/>
    <row r="171330" x14ac:dyDescent="0.25"/>
    <row r="171331" x14ac:dyDescent="0.25"/>
    <row r="171332" x14ac:dyDescent="0.25"/>
    <row r="171333" x14ac:dyDescent="0.25"/>
    <row r="171334" x14ac:dyDescent="0.25"/>
    <row r="171335" x14ac:dyDescent="0.25"/>
    <row r="171336" x14ac:dyDescent="0.25"/>
    <row r="171337" x14ac:dyDescent="0.25"/>
    <row r="171338" x14ac:dyDescent="0.25"/>
    <row r="171339" x14ac:dyDescent="0.25"/>
    <row r="171340" x14ac:dyDescent="0.25"/>
    <row r="171341" x14ac:dyDescent="0.25"/>
    <row r="171342" x14ac:dyDescent="0.25"/>
    <row r="171343" x14ac:dyDescent="0.25"/>
    <row r="171344" x14ac:dyDescent="0.25"/>
    <row r="171345" x14ac:dyDescent="0.25"/>
    <row r="171346" x14ac:dyDescent="0.25"/>
    <row r="171347" x14ac:dyDescent="0.25"/>
    <row r="171348" x14ac:dyDescent="0.25"/>
    <row r="171349" x14ac:dyDescent="0.25"/>
    <row r="171350" x14ac:dyDescent="0.25"/>
    <row r="171351" x14ac:dyDescent="0.25"/>
    <row r="171352" x14ac:dyDescent="0.25"/>
    <row r="171353" x14ac:dyDescent="0.25"/>
    <row r="171354" x14ac:dyDescent="0.25"/>
    <row r="171355" x14ac:dyDescent="0.25"/>
    <row r="171356" x14ac:dyDescent="0.25"/>
    <row r="171357" x14ac:dyDescent="0.25"/>
    <row r="171358" x14ac:dyDescent="0.25"/>
    <row r="171359" x14ac:dyDescent="0.25"/>
    <row r="171360" x14ac:dyDescent="0.25"/>
    <row r="171361" x14ac:dyDescent="0.25"/>
    <row r="171362" x14ac:dyDescent="0.25"/>
    <row r="171363" x14ac:dyDescent="0.25"/>
    <row r="171364" x14ac:dyDescent="0.25"/>
    <row r="171365" x14ac:dyDescent="0.25"/>
    <row r="171366" x14ac:dyDescent="0.25"/>
    <row r="171367" x14ac:dyDescent="0.25"/>
    <row r="171368" x14ac:dyDescent="0.25"/>
    <row r="171369" x14ac:dyDescent="0.25"/>
    <row r="171370" x14ac:dyDescent="0.25"/>
    <row r="171371" x14ac:dyDescent="0.25"/>
    <row r="171372" x14ac:dyDescent="0.25"/>
    <row r="171373" x14ac:dyDescent="0.25"/>
    <row r="171374" x14ac:dyDescent="0.25"/>
    <row r="171375" x14ac:dyDescent="0.25"/>
    <row r="171376" x14ac:dyDescent="0.25"/>
    <row r="171377" x14ac:dyDescent="0.25"/>
    <row r="171378" x14ac:dyDescent="0.25"/>
    <row r="171379" x14ac:dyDescent="0.25"/>
    <row r="171380" x14ac:dyDescent="0.25"/>
    <row r="171381" x14ac:dyDescent="0.25"/>
    <row r="171382" x14ac:dyDescent="0.25"/>
    <row r="171383" x14ac:dyDescent="0.25"/>
    <row r="171384" x14ac:dyDescent="0.25"/>
    <row r="171385" x14ac:dyDescent="0.25"/>
    <row r="171386" x14ac:dyDescent="0.25"/>
    <row r="171387" x14ac:dyDescent="0.25"/>
    <row r="171388" x14ac:dyDescent="0.25"/>
    <row r="171389" x14ac:dyDescent="0.25"/>
    <row r="171390" x14ac:dyDescent="0.25"/>
    <row r="171391" x14ac:dyDescent="0.25"/>
    <row r="171392" x14ac:dyDescent="0.25"/>
    <row r="171393" x14ac:dyDescent="0.25"/>
    <row r="171394" x14ac:dyDescent="0.25"/>
    <row r="171395" x14ac:dyDescent="0.25"/>
    <row r="171396" x14ac:dyDescent="0.25"/>
    <row r="171397" x14ac:dyDescent="0.25"/>
    <row r="171398" x14ac:dyDescent="0.25"/>
    <row r="171399" x14ac:dyDescent="0.25"/>
    <row r="171400" x14ac:dyDescent="0.25"/>
    <row r="171401" x14ac:dyDescent="0.25"/>
    <row r="171402" x14ac:dyDescent="0.25"/>
    <row r="171403" x14ac:dyDescent="0.25"/>
    <row r="171404" x14ac:dyDescent="0.25"/>
    <row r="171405" x14ac:dyDescent="0.25"/>
    <row r="171406" x14ac:dyDescent="0.25"/>
    <row r="171407" x14ac:dyDescent="0.25"/>
    <row r="171408" x14ac:dyDescent="0.25"/>
    <row r="171409" x14ac:dyDescent="0.25"/>
    <row r="171410" x14ac:dyDescent="0.25"/>
    <row r="171411" x14ac:dyDescent="0.25"/>
    <row r="171412" x14ac:dyDescent="0.25"/>
    <row r="171413" x14ac:dyDescent="0.25"/>
    <row r="171414" x14ac:dyDescent="0.25"/>
    <row r="171415" x14ac:dyDescent="0.25"/>
    <row r="171416" x14ac:dyDescent="0.25"/>
    <row r="171417" x14ac:dyDescent="0.25"/>
    <row r="171418" x14ac:dyDescent="0.25"/>
    <row r="171419" x14ac:dyDescent="0.25"/>
    <row r="171420" x14ac:dyDescent="0.25"/>
    <row r="171421" x14ac:dyDescent="0.25"/>
    <row r="171422" x14ac:dyDescent="0.25"/>
    <row r="171423" x14ac:dyDescent="0.25"/>
    <row r="171424" x14ac:dyDescent="0.25"/>
    <row r="171425" x14ac:dyDescent="0.25"/>
    <row r="171426" x14ac:dyDescent="0.25"/>
    <row r="171427" x14ac:dyDescent="0.25"/>
    <row r="171428" x14ac:dyDescent="0.25"/>
    <row r="171429" x14ac:dyDescent="0.25"/>
    <row r="171430" x14ac:dyDescent="0.25"/>
    <row r="171431" x14ac:dyDescent="0.25"/>
    <row r="171432" x14ac:dyDescent="0.25"/>
    <row r="171433" x14ac:dyDescent="0.25"/>
    <row r="171434" x14ac:dyDescent="0.25"/>
    <row r="171435" x14ac:dyDescent="0.25"/>
    <row r="171436" x14ac:dyDescent="0.25"/>
    <row r="171437" x14ac:dyDescent="0.25"/>
    <row r="171438" x14ac:dyDescent="0.25"/>
    <row r="171439" x14ac:dyDescent="0.25"/>
    <row r="171440" x14ac:dyDescent="0.25"/>
    <row r="171441" x14ac:dyDescent="0.25"/>
    <row r="171442" x14ac:dyDescent="0.25"/>
    <row r="171443" x14ac:dyDescent="0.25"/>
    <row r="171444" x14ac:dyDescent="0.25"/>
    <row r="171445" x14ac:dyDescent="0.25"/>
    <row r="171446" x14ac:dyDescent="0.25"/>
    <row r="171447" x14ac:dyDescent="0.25"/>
    <row r="171448" x14ac:dyDescent="0.25"/>
    <row r="171449" x14ac:dyDescent="0.25"/>
    <row r="171450" x14ac:dyDescent="0.25"/>
    <row r="171451" x14ac:dyDescent="0.25"/>
    <row r="171452" x14ac:dyDescent="0.25"/>
    <row r="171453" x14ac:dyDescent="0.25"/>
    <row r="171454" x14ac:dyDescent="0.25"/>
    <row r="171455" x14ac:dyDescent="0.25"/>
    <row r="171456" x14ac:dyDescent="0.25"/>
    <row r="171457" x14ac:dyDescent="0.25"/>
    <row r="171458" x14ac:dyDescent="0.25"/>
    <row r="171459" x14ac:dyDescent="0.25"/>
    <row r="171460" x14ac:dyDescent="0.25"/>
    <row r="171461" x14ac:dyDescent="0.25"/>
    <row r="171462" x14ac:dyDescent="0.25"/>
    <row r="171463" x14ac:dyDescent="0.25"/>
    <row r="171464" x14ac:dyDescent="0.25"/>
    <row r="171465" x14ac:dyDescent="0.25"/>
    <row r="171466" x14ac:dyDescent="0.25"/>
    <row r="171467" x14ac:dyDescent="0.25"/>
    <row r="171468" x14ac:dyDescent="0.25"/>
    <row r="171469" x14ac:dyDescent="0.25"/>
    <row r="171470" x14ac:dyDescent="0.25"/>
    <row r="171471" x14ac:dyDescent="0.25"/>
    <row r="171472" x14ac:dyDescent="0.25"/>
    <row r="171473" x14ac:dyDescent="0.25"/>
    <row r="171474" x14ac:dyDescent="0.25"/>
    <row r="171475" x14ac:dyDescent="0.25"/>
    <row r="171476" x14ac:dyDescent="0.25"/>
    <row r="171477" x14ac:dyDescent="0.25"/>
    <row r="171478" x14ac:dyDescent="0.25"/>
    <row r="171479" x14ac:dyDescent="0.25"/>
    <row r="171480" x14ac:dyDescent="0.25"/>
    <row r="171481" x14ac:dyDescent="0.25"/>
    <row r="171482" x14ac:dyDescent="0.25"/>
    <row r="171483" x14ac:dyDescent="0.25"/>
    <row r="171484" x14ac:dyDescent="0.25"/>
    <row r="171485" x14ac:dyDescent="0.25"/>
    <row r="171486" x14ac:dyDescent="0.25"/>
    <row r="171487" x14ac:dyDescent="0.25"/>
    <row r="171488" x14ac:dyDescent="0.25"/>
    <row r="171489" x14ac:dyDescent="0.25"/>
    <row r="171490" x14ac:dyDescent="0.25"/>
    <row r="171491" x14ac:dyDescent="0.25"/>
    <row r="171492" x14ac:dyDescent="0.25"/>
    <row r="171493" x14ac:dyDescent="0.25"/>
    <row r="171494" x14ac:dyDescent="0.25"/>
    <row r="171495" x14ac:dyDescent="0.25"/>
    <row r="171496" x14ac:dyDescent="0.25"/>
    <row r="171497" x14ac:dyDescent="0.25"/>
    <row r="171498" x14ac:dyDescent="0.25"/>
    <row r="171499" x14ac:dyDescent="0.25"/>
    <row r="171500" x14ac:dyDescent="0.25"/>
    <row r="171501" x14ac:dyDescent="0.25"/>
    <row r="171502" x14ac:dyDescent="0.25"/>
    <row r="171503" x14ac:dyDescent="0.25"/>
    <row r="171504" x14ac:dyDescent="0.25"/>
    <row r="171505" x14ac:dyDescent="0.25"/>
    <row r="171506" x14ac:dyDescent="0.25"/>
    <row r="171507" x14ac:dyDescent="0.25"/>
    <row r="171508" x14ac:dyDescent="0.25"/>
    <row r="171509" x14ac:dyDescent="0.25"/>
    <row r="171510" x14ac:dyDescent="0.25"/>
    <row r="171511" x14ac:dyDescent="0.25"/>
    <row r="171512" x14ac:dyDescent="0.25"/>
    <row r="171513" x14ac:dyDescent="0.25"/>
    <row r="171514" x14ac:dyDescent="0.25"/>
    <row r="171515" x14ac:dyDescent="0.25"/>
    <row r="171516" x14ac:dyDescent="0.25"/>
    <row r="171517" x14ac:dyDescent="0.25"/>
    <row r="171518" x14ac:dyDescent="0.25"/>
    <row r="171519" x14ac:dyDescent="0.25"/>
    <row r="171520" x14ac:dyDescent="0.25"/>
    <row r="171521" x14ac:dyDescent="0.25"/>
    <row r="171522" x14ac:dyDescent="0.25"/>
    <row r="171523" x14ac:dyDescent="0.25"/>
    <row r="171524" x14ac:dyDescent="0.25"/>
    <row r="171525" x14ac:dyDescent="0.25"/>
    <row r="171526" x14ac:dyDescent="0.25"/>
    <row r="171527" x14ac:dyDescent="0.25"/>
    <row r="171528" x14ac:dyDescent="0.25"/>
    <row r="171529" x14ac:dyDescent="0.25"/>
    <row r="171530" x14ac:dyDescent="0.25"/>
    <row r="171531" x14ac:dyDescent="0.25"/>
    <row r="171532" x14ac:dyDescent="0.25"/>
    <row r="171533" x14ac:dyDescent="0.25"/>
    <row r="171534" x14ac:dyDescent="0.25"/>
    <row r="171535" x14ac:dyDescent="0.25"/>
    <row r="171536" x14ac:dyDescent="0.25"/>
    <row r="171537" x14ac:dyDescent="0.25"/>
    <row r="171538" x14ac:dyDescent="0.25"/>
    <row r="171539" x14ac:dyDescent="0.25"/>
    <row r="171540" x14ac:dyDescent="0.25"/>
    <row r="171541" x14ac:dyDescent="0.25"/>
    <row r="171542" x14ac:dyDescent="0.25"/>
    <row r="171543" x14ac:dyDescent="0.25"/>
    <row r="171544" x14ac:dyDescent="0.25"/>
    <row r="171545" x14ac:dyDescent="0.25"/>
    <row r="171546" x14ac:dyDescent="0.25"/>
    <row r="171547" x14ac:dyDescent="0.25"/>
    <row r="171548" x14ac:dyDescent="0.25"/>
    <row r="171549" x14ac:dyDescent="0.25"/>
    <row r="171550" x14ac:dyDescent="0.25"/>
    <row r="171551" x14ac:dyDescent="0.25"/>
    <row r="171552" x14ac:dyDescent="0.25"/>
    <row r="171553" x14ac:dyDescent="0.25"/>
    <row r="171554" x14ac:dyDescent="0.25"/>
    <row r="171555" x14ac:dyDescent="0.25"/>
    <row r="171556" x14ac:dyDescent="0.25"/>
    <row r="171557" x14ac:dyDescent="0.25"/>
    <row r="171558" x14ac:dyDescent="0.25"/>
    <row r="171559" x14ac:dyDescent="0.25"/>
    <row r="171560" x14ac:dyDescent="0.25"/>
    <row r="171561" x14ac:dyDescent="0.25"/>
    <row r="171562" x14ac:dyDescent="0.25"/>
    <row r="171563" x14ac:dyDescent="0.25"/>
    <row r="171564" x14ac:dyDescent="0.25"/>
    <row r="171565" x14ac:dyDescent="0.25"/>
    <row r="171566" x14ac:dyDescent="0.25"/>
    <row r="171567" x14ac:dyDescent="0.25"/>
    <row r="171568" x14ac:dyDescent="0.25"/>
    <row r="171569" x14ac:dyDescent="0.25"/>
    <row r="171570" x14ac:dyDescent="0.25"/>
    <row r="171571" x14ac:dyDescent="0.25"/>
    <row r="171572" x14ac:dyDescent="0.25"/>
    <row r="171573" x14ac:dyDescent="0.25"/>
    <row r="171574" x14ac:dyDescent="0.25"/>
    <row r="171575" x14ac:dyDescent="0.25"/>
    <row r="171576" x14ac:dyDescent="0.25"/>
    <row r="171577" x14ac:dyDescent="0.25"/>
    <row r="171578" x14ac:dyDescent="0.25"/>
    <row r="171579" x14ac:dyDescent="0.25"/>
    <row r="171580" x14ac:dyDescent="0.25"/>
    <row r="171581" x14ac:dyDescent="0.25"/>
    <row r="171582" x14ac:dyDescent="0.25"/>
    <row r="171583" x14ac:dyDescent="0.25"/>
    <row r="171584" x14ac:dyDescent="0.25"/>
    <row r="171585" x14ac:dyDescent="0.25"/>
    <row r="171586" x14ac:dyDescent="0.25"/>
    <row r="171587" x14ac:dyDescent="0.25"/>
    <row r="171588" x14ac:dyDescent="0.25"/>
    <row r="171589" x14ac:dyDescent="0.25"/>
    <row r="171590" x14ac:dyDescent="0.25"/>
    <row r="171591" x14ac:dyDescent="0.25"/>
    <row r="171592" x14ac:dyDescent="0.25"/>
    <row r="171593" x14ac:dyDescent="0.25"/>
    <row r="171594" x14ac:dyDescent="0.25"/>
    <row r="171595" x14ac:dyDescent="0.25"/>
    <row r="171596" x14ac:dyDescent="0.25"/>
    <row r="171597" x14ac:dyDescent="0.25"/>
    <row r="171598" x14ac:dyDescent="0.25"/>
    <row r="171599" x14ac:dyDescent="0.25"/>
    <row r="171600" x14ac:dyDescent="0.25"/>
    <row r="171601" x14ac:dyDescent="0.25"/>
    <row r="171602" x14ac:dyDescent="0.25"/>
    <row r="171603" x14ac:dyDescent="0.25"/>
    <row r="171604" x14ac:dyDescent="0.25"/>
    <row r="171605" x14ac:dyDescent="0.25"/>
    <row r="171606" x14ac:dyDescent="0.25"/>
    <row r="171607" x14ac:dyDescent="0.25"/>
    <row r="171608" x14ac:dyDescent="0.25"/>
    <row r="171609" x14ac:dyDescent="0.25"/>
    <row r="171610" x14ac:dyDescent="0.25"/>
    <row r="171611" x14ac:dyDescent="0.25"/>
    <row r="171612" x14ac:dyDescent="0.25"/>
    <row r="171613" x14ac:dyDescent="0.25"/>
    <row r="171614" x14ac:dyDescent="0.25"/>
    <row r="171615" x14ac:dyDescent="0.25"/>
    <row r="171616" x14ac:dyDescent="0.25"/>
    <row r="171617" x14ac:dyDescent="0.25"/>
    <row r="171618" x14ac:dyDescent="0.25"/>
    <row r="171619" x14ac:dyDescent="0.25"/>
    <row r="171620" x14ac:dyDescent="0.25"/>
    <row r="171621" x14ac:dyDescent="0.25"/>
    <row r="171622" x14ac:dyDescent="0.25"/>
    <row r="171623" x14ac:dyDescent="0.25"/>
    <row r="171624" x14ac:dyDescent="0.25"/>
    <row r="171625" x14ac:dyDescent="0.25"/>
    <row r="171626" x14ac:dyDescent="0.25"/>
    <row r="171627" x14ac:dyDescent="0.25"/>
    <row r="171628" x14ac:dyDescent="0.25"/>
    <row r="171629" x14ac:dyDescent="0.25"/>
    <row r="171630" x14ac:dyDescent="0.25"/>
    <row r="171631" x14ac:dyDescent="0.25"/>
    <row r="171632" x14ac:dyDescent="0.25"/>
    <row r="171633" x14ac:dyDescent="0.25"/>
    <row r="171634" x14ac:dyDescent="0.25"/>
    <row r="171635" x14ac:dyDescent="0.25"/>
    <row r="171636" x14ac:dyDescent="0.25"/>
    <row r="171637" x14ac:dyDescent="0.25"/>
    <row r="171638" x14ac:dyDescent="0.25"/>
    <row r="171639" x14ac:dyDescent="0.25"/>
    <row r="171640" x14ac:dyDescent="0.25"/>
    <row r="171641" x14ac:dyDescent="0.25"/>
    <row r="171642" x14ac:dyDescent="0.25"/>
    <row r="171643" x14ac:dyDescent="0.25"/>
    <row r="171644" x14ac:dyDescent="0.25"/>
    <row r="171645" x14ac:dyDescent="0.25"/>
    <row r="171646" x14ac:dyDescent="0.25"/>
    <row r="171647" x14ac:dyDescent="0.25"/>
    <row r="171648" x14ac:dyDescent="0.25"/>
    <row r="171649" x14ac:dyDescent="0.25"/>
    <row r="171650" x14ac:dyDescent="0.25"/>
    <row r="171651" x14ac:dyDescent="0.25"/>
    <row r="171652" x14ac:dyDescent="0.25"/>
    <row r="171653" x14ac:dyDescent="0.25"/>
    <row r="171654" x14ac:dyDescent="0.25"/>
    <row r="171655" x14ac:dyDescent="0.25"/>
    <row r="171656" x14ac:dyDescent="0.25"/>
    <row r="171657" x14ac:dyDescent="0.25"/>
    <row r="171658" x14ac:dyDescent="0.25"/>
    <row r="171659" x14ac:dyDescent="0.25"/>
    <row r="171660" x14ac:dyDescent="0.25"/>
    <row r="171661" x14ac:dyDescent="0.25"/>
    <row r="171662" x14ac:dyDescent="0.25"/>
    <row r="171663" x14ac:dyDescent="0.25"/>
    <row r="171664" x14ac:dyDescent="0.25"/>
    <row r="171665" x14ac:dyDescent="0.25"/>
    <row r="171666" x14ac:dyDescent="0.25"/>
    <row r="171667" x14ac:dyDescent="0.25"/>
    <row r="171668" x14ac:dyDescent="0.25"/>
    <row r="171669" x14ac:dyDescent="0.25"/>
    <row r="171670" x14ac:dyDescent="0.25"/>
    <row r="171671" x14ac:dyDescent="0.25"/>
    <row r="171672" x14ac:dyDescent="0.25"/>
    <row r="171673" x14ac:dyDescent="0.25"/>
    <row r="171674" x14ac:dyDescent="0.25"/>
    <row r="171675" x14ac:dyDescent="0.25"/>
    <row r="171676" x14ac:dyDescent="0.25"/>
    <row r="171677" x14ac:dyDescent="0.25"/>
    <row r="171678" x14ac:dyDescent="0.25"/>
    <row r="171679" x14ac:dyDescent="0.25"/>
    <row r="171680" x14ac:dyDescent="0.25"/>
    <row r="171681" x14ac:dyDescent="0.25"/>
    <row r="171682" x14ac:dyDescent="0.25"/>
    <row r="171683" x14ac:dyDescent="0.25"/>
    <row r="171684" x14ac:dyDescent="0.25"/>
    <row r="171685" x14ac:dyDescent="0.25"/>
    <row r="171686" x14ac:dyDescent="0.25"/>
    <row r="171687" x14ac:dyDescent="0.25"/>
    <row r="171688" x14ac:dyDescent="0.25"/>
    <row r="171689" x14ac:dyDescent="0.25"/>
    <row r="171690" x14ac:dyDescent="0.25"/>
    <row r="171691" x14ac:dyDescent="0.25"/>
    <row r="171692" x14ac:dyDescent="0.25"/>
    <row r="171693" x14ac:dyDescent="0.25"/>
    <row r="171694" x14ac:dyDescent="0.25"/>
    <row r="171695" x14ac:dyDescent="0.25"/>
    <row r="171696" x14ac:dyDescent="0.25"/>
    <row r="171697" x14ac:dyDescent="0.25"/>
    <row r="171698" x14ac:dyDescent="0.25"/>
    <row r="171699" x14ac:dyDescent="0.25"/>
    <row r="171700" x14ac:dyDescent="0.25"/>
    <row r="171701" x14ac:dyDescent="0.25"/>
    <row r="171702" x14ac:dyDescent="0.25"/>
    <row r="171703" x14ac:dyDescent="0.25"/>
    <row r="171704" x14ac:dyDescent="0.25"/>
    <row r="171705" x14ac:dyDescent="0.25"/>
    <row r="171706" x14ac:dyDescent="0.25"/>
    <row r="171707" x14ac:dyDescent="0.25"/>
    <row r="171708" x14ac:dyDescent="0.25"/>
    <row r="171709" x14ac:dyDescent="0.25"/>
    <row r="171710" x14ac:dyDescent="0.25"/>
    <row r="171711" x14ac:dyDescent="0.25"/>
    <row r="171712" x14ac:dyDescent="0.25"/>
    <row r="171713" x14ac:dyDescent="0.25"/>
    <row r="171714" x14ac:dyDescent="0.25"/>
    <row r="171715" x14ac:dyDescent="0.25"/>
    <row r="171716" x14ac:dyDescent="0.25"/>
    <row r="171717" x14ac:dyDescent="0.25"/>
    <row r="171718" x14ac:dyDescent="0.25"/>
    <row r="171719" x14ac:dyDescent="0.25"/>
    <row r="171720" x14ac:dyDescent="0.25"/>
    <row r="171721" x14ac:dyDescent="0.25"/>
    <row r="171722" x14ac:dyDescent="0.25"/>
    <row r="171723" x14ac:dyDescent="0.25"/>
    <row r="171724" x14ac:dyDescent="0.25"/>
    <row r="171725" x14ac:dyDescent="0.25"/>
    <row r="171726" x14ac:dyDescent="0.25"/>
    <row r="171727" x14ac:dyDescent="0.25"/>
    <row r="171728" x14ac:dyDescent="0.25"/>
    <row r="171729" x14ac:dyDescent="0.25"/>
    <row r="171730" x14ac:dyDescent="0.25"/>
    <row r="171731" x14ac:dyDescent="0.25"/>
    <row r="171732" x14ac:dyDescent="0.25"/>
    <row r="171733" x14ac:dyDescent="0.25"/>
    <row r="171734" x14ac:dyDescent="0.25"/>
    <row r="171735" x14ac:dyDescent="0.25"/>
    <row r="171736" x14ac:dyDescent="0.25"/>
    <row r="171737" x14ac:dyDescent="0.25"/>
    <row r="171738" x14ac:dyDescent="0.25"/>
    <row r="171739" x14ac:dyDescent="0.25"/>
    <row r="171740" x14ac:dyDescent="0.25"/>
    <row r="171741" x14ac:dyDescent="0.25"/>
    <row r="171742" x14ac:dyDescent="0.25"/>
    <row r="171743" x14ac:dyDescent="0.25"/>
    <row r="171744" x14ac:dyDescent="0.25"/>
    <row r="171745" x14ac:dyDescent="0.25"/>
    <row r="171746" x14ac:dyDescent="0.25"/>
    <row r="171747" x14ac:dyDescent="0.25"/>
    <row r="171748" x14ac:dyDescent="0.25"/>
    <row r="171749" x14ac:dyDescent="0.25"/>
    <row r="171750" x14ac:dyDescent="0.25"/>
    <row r="171751" x14ac:dyDescent="0.25"/>
    <row r="171752" x14ac:dyDescent="0.25"/>
    <row r="171753" x14ac:dyDescent="0.25"/>
    <row r="171754" x14ac:dyDescent="0.25"/>
    <row r="171755" x14ac:dyDescent="0.25"/>
    <row r="171756" x14ac:dyDescent="0.25"/>
    <row r="171757" x14ac:dyDescent="0.25"/>
    <row r="171758" x14ac:dyDescent="0.25"/>
    <row r="171759" x14ac:dyDescent="0.25"/>
    <row r="171760" x14ac:dyDescent="0.25"/>
    <row r="171761" x14ac:dyDescent="0.25"/>
    <row r="171762" x14ac:dyDescent="0.25"/>
    <row r="171763" x14ac:dyDescent="0.25"/>
    <row r="171764" x14ac:dyDescent="0.25"/>
    <row r="171765" x14ac:dyDescent="0.25"/>
    <row r="171766" x14ac:dyDescent="0.25"/>
    <row r="171767" x14ac:dyDescent="0.25"/>
    <row r="171768" x14ac:dyDescent="0.25"/>
    <row r="171769" x14ac:dyDescent="0.25"/>
    <row r="171770" x14ac:dyDescent="0.25"/>
    <row r="171771" x14ac:dyDescent="0.25"/>
    <row r="171772" x14ac:dyDescent="0.25"/>
    <row r="171773" x14ac:dyDescent="0.25"/>
    <row r="171774" x14ac:dyDescent="0.25"/>
    <row r="171775" x14ac:dyDescent="0.25"/>
    <row r="171776" x14ac:dyDescent="0.25"/>
    <row r="171777" x14ac:dyDescent="0.25"/>
    <row r="171778" x14ac:dyDescent="0.25"/>
    <row r="171779" x14ac:dyDescent="0.25"/>
    <row r="171780" x14ac:dyDescent="0.25"/>
    <row r="171781" x14ac:dyDescent="0.25"/>
    <row r="171782" x14ac:dyDescent="0.25"/>
    <row r="171783" x14ac:dyDescent="0.25"/>
    <row r="171784" x14ac:dyDescent="0.25"/>
    <row r="171785" x14ac:dyDescent="0.25"/>
    <row r="171786" x14ac:dyDescent="0.25"/>
    <row r="171787" x14ac:dyDescent="0.25"/>
    <row r="171788" x14ac:dyDescent="0.25"/>
    <row r="171789" x14ac:dyDescent="0.25"/>
    <row r="171790" x14ac:dyDescent="0.25"/>
    <row r="171791" x14ac:dyDescent="0.25"/>
    <row r="171792" x14ac:dyDescent="0.25"/>
    <row r="171793" x14ac:dyDescent="0.25"/>
    <row r="171794" x14ac:dyDescent="0.25"/>
    <row r="171795" x14ac:dyDescent="0.25"/>
    <row r="171796" x14ac:dyDescent="0.25"/>
    <row r="171797" x14ac:dyDescent="0.25"/>
    <row r="171798" x14ac:dyDescent="0.25"/>
    <row r="171799" x14ac:dyDescent="0.25"/>
    <row r="171800" x14ac:dyDescent="0.25"/>
    <row r="171801" x14ac:dyDescent="0.25"/>
    <row r="171802" x14ac:dyDescent="0.25"/>
    <row r="171803" x14ac:dyDescent="0.25"/>
    <row r="171804" x14ac:dyDescent="0.25"/>
    <row r="171805" x14ac:dyDescent="0.25"/>
    <row r="171806" x14ac:dyDescent="0.25"/>
    <row r="171807" x14ac:dyDescent="0.25"/>
    <row r="171808" x14ac:dyDescent="0.25"/>
    <row r="171809" x14ac:dyDescent="0.25"/>
    <row r="171810" x14ac:dyDescent="0.25"/>
    <row r="171811" x14ac:dyDescent="0.25"/>
    <row r="171812" x14ac:dyDescent="0.25"/>
    <row r="171813" x14ac:dyDescent="0.25"/>
    <row r="171814" x14ac:dyDescent="0.25"/>
    <row r="171815" x14ac:dyDescent="0.25"/>
    <row r="171816" x14ac:dyDescent="0.25"/>
    <row r="171817" x14ac:dyDescent="0.25"/>
    <row r="171818" x14ac:dyDescent="0.25"/>
    <row r="171819" x14ac:dyDescent="0.25"/>
    <row r="171820" x14ac:dyDescent="0.25"/>
    <row r="171821" x14ac:dyDescent="0.25"/>
    <row r="171822" x14ac:dyDescent="0.25"/>
    <row r="171823" x14ac:dyDescent="0.25"/>
    <row r="171824" x14ac:dyDescent="0.25"/>
    <row r="171825" x14ac:dyDescent="0.25"/>
    <row r="171826" x14ac:dyDescent="0.25"/>
    <row r="171827" x14ac:dyDescent="0.25"/>
    <row r="171828" x14ac:dyDescent="0.25"/>
    <row r="171829" x14ac:dyDescent="0.25"/>
    <row r="171830" x14ac:dyDescent="0.25"/>
    <row r="171831" x14ac:dyDescent="0.25"/>
    <row r="171832" x14ac:dyDescent="0.25"/>
    <row r="171833" x14ac:dyDescent="0.25"/>
    <row r="171834" x14ac:dyDescent="0.25"/>
    <row r="171835" x14ac:dyDescent="0.25"/>
    <row r="171836" x14ac:dyDescent="0.25"/>
    <row r="171837" x14ac:dyDescent="0.25"/>
    <row r="171838" x14ac:dyDescent="0.25"/>
    <row r="171839" x14ac:dyDescent="0.25"/>
    <row r="171840" x14ac:dyDescent="0.25"/>
    <row r="171841" x14ac:dyDescent="0.25"/>
    <row r="171842" x14ac:dyDescent="0.25"/>
    <row r="171843" x14ac:dyDescent="0.25"/>
    <row r="171844" x14ac:dyDescent="0.25"/>
    <row r="171845" x14ac:dyDescent="0.25"/>
    <row r="171846" x14ac:dyDescent="0.25"/>
    <row r="171847" x14ac:dyDescent="0.25"/>
    <row r="171848" x14ac:dyDescent="0.25"/>
    <row r="171849" x14ac:dyDescent="0.25"/>
    <row r="171850" x14ac:dyDescent="0.25"/>
    <row r="171851" x14ac:dyDescent="0.25"/>
    <row r="171852" x14ac:dyDescent="0.25"/>
    <row r="171853" x14ac:dyDescent="0.25"/>
    <row r="171854" x14ac:dyDescent="0.25"/>
    <row r="171855" x14ac:dyDescent="0.25"/>
    <row r="171856" x14ac:dyDescent="0.25"/>
    <row r="171857" x14ac:dyDescent="0.25"/>
    <row r="171858" x14ac:dyDescent="0.25"/>
    <row r="171859" x14ac:dyDescent="0.25"/>
    <row r="171860" x14ac:dyDescent="0.25"/>
    <row r="171861" x14ac:dyDescent="0.25"/>
    <row r="171862" x14ac:dyDescent="0.25"/>
    <row r="171863" x14ac:dyDescent="0.25"/>
    <row r="171864" x14ac:dyDescent="0.25"/>
    <row r="171865" x14ac:dyDescent="0.25"/>
    <row r="171866" x14ac:dyDescent="0.25"/>
    <row r="171867" x14ac:dyDescent="0.25"/>
    <row r="171868" x14ac:dyDescent="0.25"/>
    <row r="171869" x14ac:dyDescent="0.25"/>
    <row r="171870" x14ac:dyDescent="0.25"/>
    <row r="171871" x14ac:dyDescent="0.25"/>
    <row r="171872" x14ac:dyDescent="0.25"/>
    <row r="171873" x14ac:dyDescent="0.25"/>
    <row r="171874" x14ac:dyDescent="0.25"/>
    <row r="171875" x14ac:dyDescent="0.25"/>
    <row r="171876" x14ac:dyDescent="0.25"/>
    <row r="171877" x14ac:dyDescent="0.25"/>
    <row r="171878" x14ac:dyDescent="0.25"/>
    <row r="171879" x14ac:dyDescent="0.25"/>
    <row r="171880" x14ac:dyDescent="0.25"/>
    <row r="171881" x14ac:dyDescent="0.25"/>
    <row r="171882" x14ac:dyDescent="0.25"/>
    <row r="171883" x14ac:dyDescent="0.25"/>
    <row r="171884" x14ac:dyDescent="0.25"/>
    <row r="171885" x14ac:dyDescent="0.25"/>
    <row r="171886" x14ac:dyDescent="0.25"/>
    <row r="171887" x14ac:dyDescent="0.25"/>
    <row r="171888" x14ac:dyDescent="0.25"/>
    <row r="171889" x14ac:dyDescent="0.25"/>
    <row r="171890" x14ac:dyDescent="0.25"/>
    <row r="171891" x14ac:dyDescent="0.25"/>
    <row r="171892" x14ac:dyDescent="0.25"/>
    <row r="171893" x14ac:dyDescent="0.25"/>
    <row r="171894" x14ac:dyDescent="0.25"/>
    <row r="171895" x14ac:dyDescent="0.25"/>
    <row r="171896" x14ac:dyDescent="0.25"/>
    <row r="171897" x14ac:dyDescent="0.25"/>
    <row r="171898" x14ac:dyDescent="0.25"/>
    <row r="171899" x14ac:dyDescent="0.25"/>
    <row r="171900" x14ac:dyDescent="0.25"/>
    <row r="171901" x14ac:dyDescent="0.25"/>
    <row r="171902" x14ac:dyDescent="0.25"/>
    <row r="171903" x14ac:dyDescent="0.25"/>
    <row r="171904" x14ac:dyDescent="0.25"/>
    <row r="171905" x14ac:dyDescent="0.25"/>
    <row r="171906" x14ac:dyDescent="0.25"/>
    <row r="171907" x14ac:dyDescent="0.25"/>
    <row r="171908" x14ac:dyDescent="0.25"/>
    <row r="171909" x14ac:dyDescent="0.25"/>
    <row r="171910" x14ac:dyDescent="0.25"/>
    <row r="171911" x14ac:dyDescent="0.25"/>
    <row r="171912" x14ac:dyDescent="0.25"/>
    <row r="171913" x14ac:dyDescent="0.25"/>
    <row r="171914" x14ac:dyDescent="0.25"/>
    <row r="171915" x14ac:dyDescent="0.25"/>
    <row r="171916" x14ac:dyDescent="0.25"/>
    <row r="171917" x14ac:dyDescent="0.25"/>
    <row r="171918" x14ac:dyDescent="0.25"/>
    <row r="171919" x14ac:dyDescent="0.25"/>
    <row r="171920" x14ac:dyDescent="0.25"/>
    <row r="171921" x14ac:dyDescent="0.25"/>
    <row r="171922" x14ac:dyDescent="0.25"/>
    <row r="171923" x14ac:dyDescent="0.25"/>
    <row r="171924" x14ac:dyDescent="0.25"/>
    <row r="171925" x14ac:dyDescent="0.25"/>
    <row r="171926" x14ac:dyDescent="0.25"/>
    <row r="171927" x14ac:dyDescent="0.25"/>
    <row r="171928" x14ac:dyDescent="0.25"/>
    <row r="171929" x14ac:dyDescent="0.25"/>
    <row r="171930" x14ac:dyDescent="0.25"/>
    <row r="171931" x14ac:dyDescent="0.25"/>
    <row r="171932" x14ac:dyDescent="0.25"/>
    <row r="171933" x14ac:dyDescent="0.25"/>
    <row r="171934" x14ac:dyDescent="0.25"/>
    <row r="171935" x14ac:dyDescent="0.25"/>
    <row r="171936" x14ac:dyDescent="0.25"/>
    <row r="171937" x14ac:dyDescent="0.25"/>
    <row r="171938" x14ac:dyDescent="0.25"/>
    <row r="171939" x14ac:dyDescent="0.25"/>
    <row r="171940" x14ac:dyDescent="0.25"/>
    <row r="171941" x14ac:dyDescent="0.25"/>
    <row r="171942" x14ac:dyDescent="0.25"/>
    <row r="171943" x14ac:dyDescent="0.25"/>
    <row r="171944" x14ac:dyDescent="0.25"/>
    <row r="171945" x14ac:dyDescent="0.25"/>
    <row r="171946" x14ac:dyDescent="0.25"/>
    <row r="171947" x14ac:dyDescent="0.25"/>
    <row r="171948" x14ac:dyDescent="0.25"/>
    <row r="171949" x14ac:dyDescent="0.25"/>
    <row r="171950" x14ac:dyDescent="0.25"/>
    <row r="171951" x14ac:dyDescent="0.25"/>
    <row r="171952" x14ac:dyDescent="0.25"/>
    <row r="171953" x14ac:dyDescent="0.25"/>
    <row r="171954" x14ac:dyDescent="0.25"/>
    <row r="171955" x14ac:dyDescent="0.25"/>
    <row r="171956" x14ac:dyDescent="0.25"/>
    <row r="171957" x14ac:dyDescent="0.25"/>
    <row r="171958" x14ac:dyDescent="0.25"/>
    <row r="171959" x14ac:dyDescent="0.25"/>
    <row r="171960" x14ac:dyDescent="0.25"/>
    <row r="171961" x14ac:dyDescent="0.25"/>
    <row r="171962" x14ac:dyDescent="0.25"/>
    <row r="171963" x14ac:dyDescent="0.25"/>
    <row r="171964" x14ac:dyDescent="0.25"/>
    <row r="171965" x14ac:dyDescent="0.25"/>
    <row r="171966" x14ac:dyDescent="0.25"/>
    <row r="171967" x14ac:dyDescent="0.25"/>
    <row r="171968" x14ac:dyDescent="0.25"/>
    <row r="171969" x14ac:dyDescent="0.25"/>
    <row r="171970" x14ac:dyDescent="0.25"/>
    <row r="171971" x14ac:dyDescent="0.25"/>
    <row r="171972" x14ac:dyDescent="0.25"/>
    <row r="171973" x14ac:dyDescent="0.25"/>
    <row r="171974" x14ac:dyDescent="0.25"/>
    <row r="171975" x14ac:dyDescent="0.25"/>
    <row r="171976" x14ac:dyDescent="0.25"/>
    <row r="171977" x14ac:dyDescent="0.25"/>
    <row r="171978" x14ac:dyDescent="0.25"/>
    <row r="171979" x14ac:dyDescent="0.25"/>
    <row r="171980" x14ac:dyDescent="0.25"/>
    <row r="171981" x14ac:dyDescent="0.25"/>
    <row r="171982" x14ac:dyDescent="0.25"/>
    <row r="171983" x14ac:dyDescent="0.25"/>
    <row r="171984" x14ac:dyDescent="0.25"/>
    <row r="171985" x14ac:dyDescent="0.25"/>
    <row r="171986" x14ac:dyDescent="0.25"/>
    <row r="171987" x14ac:dyDescent="0.25"/>
    <row r="171988" x14ac:dyDescent="0.25"/>
    <row r="171989" x14ac:dyDescent="0.25"/>
    <row r="171990" x14ac:dyDescent="0.25"/>
    <row r="171991" x14ac:dyDescent="0.25"/>
    <row r="171992" x14ac:dyDescent="0.25"/>
    <row r="171993" x14ac:dyDescent="0.25"/>
    <row r="171994" x14ac:dyDescent="0.25"/>
    <row r="171995" x14ac:dyDescent="0.25"/>
    <row r="171996" x14ac:dyDescent="0.25"/>
    <row r="171997" x14ac:dyDescent="0.25"/>
    <row r="171998" x14ac:dyDescent="0.25"/>
    <row r="171999" x14ac:dyDescent="0.25"/>
    <row r="172000" x14ac:dyDescent="0.25"/>
    <row r="172001" x14ac:dyDescent="0.25"/>
    <row r="172002" x14ac:dyDescent="0.25"/>
    <row r="172003" x14ac:dyDescent="0.25"/>
    <row r="172004" x14ac:dyDescent="0.25"/>
    <row r="172005" x14ac:dyDescent="0.25"/>
    <row r="172006" x14ac:dyDescent="0.25"/>
    <row r="172007" x14ac:dyDescent="0.25"/>
    <row r="172008" x14ac:dyDescent="0.25"/>
    <row r="172009" x14ac:dyDescent="0.25"/>
    <row r="172010" x14ac:dyDescent="0.25"/>
    <row r="172011" x14ac:dyDescent="0.25"/>
    <row r="172012" x14ac:dyDescent="0.25"/>
    <row r="172013" x14ac:dyDescent="0.25"/>
    <row r="172014" x14ac:dyDescent="0.25"/>
    <row r="172015" x14ac:dyDescent="0.25"/>
    <row r="172016" x14ac:dyDescent="0.25"/>
    <row r="172017" x14ac:dyDescent="0.25"/>
    <row r="172018" x14ac:dyDescent="0.25"/>
    <row r="172019" x14ac:dyDescent="0.25"/>
    <row r="172020" x14ac:dyDescent="0.25"/>
    <row r="172021" x14ac:dyDescent="0.25"/>
    <row r="172022" x14ac:dyDescent="0.25"/>
    <row r="172023" x14ac:dyDescent="0.25"/>
    <row r="172024" x14ac:dyDescent="0.25"/>
    <row r="172025" x14ac:dyDescent="0.25"/>
    <row r="172026" x14ac:dyDescent="0.25"/>
    <row r="172027" x14ac:dyDescent="0.25"/>
    <row r="172028" x14ac:dyDescent="0.25"/>
    <row r="172029" x14ac:dyDescent="0.25"/>
    <row r="172030" x14ac:dyDescent="0.25"/>
    <row r="172031" x14ac:dyDescent="0.25"/>
    <row r="172032" x14ac:dyDescent="0.25"/>
    <row r="172033" x14ac:dyDescent="0.25"/>
    <row r="172034" x14ac:dyDescent="0.25"/>
    <row r="172035" x14ac:dyDescent="0.25"/>
    <row r="172036" x14ac:dyDescent="0.25"/>
    <row r="172037" x14ac:dyDescent="0.25"/>
    <row r="172038" x14ac:dyDescent="0.25"/>
    <row r="172039" x14ac:dyDescent="0.25"/>
    <row r="172040" x14ac:dyDescent="0.25"/>
    <row r="172041" x14ac:dyDescent="0.25"/>
    <row r="172042" x14ac:dyDescent="0.25"/>
    <row r="172043" x14ac:dyDescent="0.25"/>
    <row r="172044" x14ac:dyDescent="0.25"/>
    <row r="172045" x14ac:dyDescent="0.25"/>
    <row r="172046" x14ac:dyDescent="0.25"/>
    <row r="172047" x14ac:dyDescent="0.25"/>
    <row r="172048" x14ac:dyDescent="0.25"/>
    <row r="172049" x14ac:dyDescent="0.25"/>
    <row r="172050" x14ac:dyDescent="0.25"/>
    <row r="172051" x14ac:dyDescent="0.25"/>
    <row r="172052" x14ac:dyDescent="0.25"/>
    <row r="172053" x14ac:dyDescent="0.25"/>
    <row r="172054" x14ac:dyDescent="0.25"/>
    <row r="172055" x14ac:dyDescent="0.25"/>
    <row r="172056" x14ac:dyDescent="0.25"/>
    <row r="172057" x14ac:dyDescent="0.25"/>
    <row r="172058" x14ac:dyDescent="0.25"/>
    <row r="172059" x14ac:dyDescent="0.25"/>
    <row r="172060" x14ac:dyDescent="0.25"/>
    <row r="172061" x14ac:dyDescent="0.25"/>
    <row r="172062" x14ac:dyDescent="0.25"/>
    <row r="172063" x14ac:dyDescent="0.25"/>
    <row r="172064" x14ac:dyDescent="0.25"/>
    <row r="172065" x14ac:dyDescent="0.25"/>
    <row r="172066" x14ac:dyDescent="0.25"/>
    <row r="172067" x14ac:dyDescent="0.25"/>
    <row r="172068" x14ac:dyDescent="0.25"/>
    <row r="172069" x14ac:dyDescent="0.25"/>
    <row r="172070" x14ac:dyDescent="0.25"/>
    <row r="172071" x14ac:dyDescent="0.25"/>
    <row r="172072" x14ac:dyDescent="0.25"/>
    <row r="172073" x14ac:dyDescent="0.25"/>
    <row r="172074" x14ac:dyDescent="0.25"/>
    <row r="172075" x14ac:dyDescent="0.25"/>
    <row r="172076" x14ac:dyDescent="0.25"/>
    <row r="172077" x14ac:dyDescent="0.25"/>
    <row r="172078" x14ac:dyDescent="0.25"/>
    <row r="172079" x14ac:dyDescent="0.25"/>
    <row r="172080" x14ac:dyDescent="0.25"/>
    <row r="172081" x14ac:dyDescent="0.25"/>
    <row r="172082" x14ac:dyDescent="0.25"/>
    <row r="172083" x14ac:dyDescent="0.25"/>
    <row r="172084" x14ac:dyDescent="0.25"/>
    <row r="172085" x14ac:dyDescent="0.25"/>
    <row r="172086" x14ac:dyDescent="0.25"/>
    <row r="172087" x14ac:dyDescent="0.25"/>
    <row r="172088" x14ac:dyDescent="0.25"/>
    <row r="172089" x14ac:dyDescent="0.25"/>
    <row r="172090" x14ac:dyDescent="0.25"/>
    <row r="172091" x14ac:dyDescent="0.25"/>
    <row r="172092" x14ac:dyDescent="0.25"/>
    <row r="172093" x14ac:dyDescent="0.25"/>
    <row r="172094" x14ac:dyDescent="0.25"/>
    <row r="172095" x14ac:dyDescent="0.25"/>
    <row r="172096" x14ac:dyDescent="0.25"/>
    <row r="172097" x14ac:dyDescent="0.25"/>
    <row r="172098" x14ac:dyDescent="0.25"/>
    <row r="172099" x14ac:dyDescent="0.25"/>
    <row r="172100" x14ac:dyDescent="0.25"/>
    <row r="172101" x14ac:dyDescent="0.25"/>
    <row r="172102" x14ac:dyDescent="0.25"/>
    <row r="172103" x14ac:dyDescent="0.25"/>
    <row r="172104" x14ac:dyDescent="0.25"/>
    <row r="172105" x14ac:dyDescent="0.25"/>
    <row r="172106" x14ac:dyDescent="0.25"/>
    <row r="172107" x14ac:dyDescent="0.25"/>
    <row r="172108" x14ac:dyDescent="0.25"/>
    <row r="172109" x14ac:dyDescent="0.25"/>
    <row r="172110" x14ac:dyDescent="0.25"/>
    <row r="172111" x14ac:dyDescent="0.25"/>
    <row r="172112" x14ac:dyDescent="0.25"/>
    <row r="172113" x14ac:dyDescent="0.25"/>
    <row r="172114" x14ac:dyDescent="0.25"/>
    <row r="172115" x14ac:dyDescent="0.25"/>
    <row r="172116" x14ac:dyDescent="0.25"/>
    <row r="172117" x14ac:dyDescent="0.25"/>
    <row r="172118" x14ac:dyDescent="0.25"/>
    <row r="172119" x14ac:dyDescent="0.25"/>
    <row r="172120" x14ac:dyDescent="0.25"/>
    <row r="172121" x14ac:dyDescent="0.25"/>
    <row r="172122" x14ac:dyDescent="0.25"/>
    <row r="172123" x14ac:dyDescent="0.25"/>
    <row r="172124" x14ac:dyDescent="0.25"/>
    <row r="172125" x14ac:dyDescent="0.25"/>
    <row r="172126" x14ac:dyDescent="0.25"/>
    <row r="172127" x14ac:dyDescent="0.25"/>
    <row r="172128" x14ac:dyDescent="0.25"/>
    <row r="172129" x14ac:dyDescent="0.25"/>
    <row r="172130" x14ac:dyDescent="0.25"/>
    <row r="172131" x14ac:dyDescent="0.25"/>
    <row r="172132" x14ac:dyDescent="0.25"/>
    <row r="172133" x14ac:dyDescent="0.25"/>
    <row r="172134" x14ac:dyDescent="0.25"/>
    <row r="172135" x14ac:dyDescent="0.25"/>
    <row r="172136" x14ac:dyDescent="0.25"/>
    <row r="172137" x14ac:dyDescent="0.25"/>
    <row r="172138" x14ac:dyDescent="0.25"/>
    <row r="172139" x14ac:dyDescent="0.25"/>
    <row r="172140" x14ac:dyDescent="0.25"/>
    <row r="172141" x14ac:dyDescent="0.25"/>
    <row r="172142" x14ac:dyDescent="0.25"/>
    <row r="172143" x14ac:dyDescent="0.25"/>
    <row r="172144" x14ac:dyDescent="0.25"/>
    <row r="172145" x14ac:dyDescent="0.25"/>
    <row r="172146" x14ac:dyDescent="0.25"/>
    <row r="172147" x14ac:dyDescent="0.25"/>
    <row r="172148" x14ac:dyDescent="0.25"/>
    <row r="172149" x14ac:dyDescent="0.25"/>
    <row r="172150" x14ac:dyDescent="0.25"/>
    <row r="172151" x14ac:dyDescent="0.25"/>
    <row r="172152" x14ac:dyDescent="0.25"/>
    <row r="172153" x14ac:dyDescent="0.25"/>
    <row r="172154" x14ac:dyDescent="0.25"/>
    <row r="172155" x14ac:dyDescent="0.25"/>
    <row r="172156" x14ac:dyDescent="0.25"/>
    <row r="172157" x14ac:dyDescent="0.25"/>
    <row r="172158" x14ac:dyDescent="0.25"/>
    <row r="172159" x14ac:dyDescent="0.25"/>
    <row r="172160" x14ac:dyDescent="0.25"/>
    <row r="172161" x14ac:dyDescent="0.25"/>
    <row r="172162" x14ac:dyDescent="0.25"/>
    <row r="172163" x14ac:dyDescent="0.25"/>
    <row r="172164" x14ac:dyDescent="0.25"/>
    <row r="172165" x14ac:dyDescent="0.25"/>
    <row r="172166" x14ac:dyDescent="0.25"/>
    <row r="172167" x14ac:dyDescent="0.25"/>
    <row r="172168" x14ac:dyDescent="0.25"/>
    <row r="172169" x14ac:dyDescent="0.25"/>
    <row r="172170" x14ac:dyDescent="0.25"/>
    <row r="172171" x14ac:dyDescent="0.25"/>
    <row r="172172" x14ac:dyDescent="0.25"/>
    <row r="172173" x14ac:dyDescent="0.25"/>
    <row r="172174" x14ac:dyDescent="0.25"/>
    <row r="172175" x14ac:dyDescent="0.25"/>
    <row r="172176" x14ac:dyDescent="0.25"/>
    <row r="172177" x14ac:dyDescent="0.25"/>
    <row r="172178" x14ac:dyDescent="0.25"/>
    <row r="172179" x14ac:dyDescent="0.25"/>
    <row r="172180" x14ac:dyDescent="0.25"/>
    <row r="172181" x14ac:dyDescent="0.25"/>
    <row r="172182" x14ac:dyDescent="0.25"/>
    <row r="172183" x14ac:dyDescent="0.25"/>
    <row r="172184" x14ac:dyDescent="0.25"/>
    <row r="172185" x14ac:dyDescent="0.25"/>
    <row r="172186" x14ac:dyDescent="0.25"/>
    <row r="172187" x14ac:dyDescent="0.25"/>
    <row r="172188" x14ac:dyDescent="0.25"/>
    <row r="172189" x14ac:dyDescent="0.25"/>
    <row r="172190" x14ac:dyDescent="0.25"/>
    <row r="172191" x14ac:dyDescent="0.25"/>
    <row r="172192" x14ac:dyDescent="0.25"/>
    <row r="172193" x14ac:dyDescent="0.25"/>
    <row r="172194" x14ac:dyDescent="0.25"/>
    <row r="172195" x14ac:dyDescent="0.25"/>
    <row r="172196" x14ac:dyDescent="0.25"/>
    <row r="172197" x14ac:dyDescent="0.25"/>
    <row r="172198" x14ac:dyDescent="0.25"/>
    <row r="172199" x14ac:dyDescent="0.25"/>
    <row r="172200" x14ac:dyDescent="0.25"/>
    <row r="172201" x14ac:dyDescent="0.25"/>
    <row r="172202" x14ac:dyDescent="0.25"/>
    <row r="172203" x14ac:dyDescent="0.25"/>
    <row r="172204" x14ac:dyDescent="0.25"/>
    <row r="172205" x14ac:dyDescent="0.25"/>
    <row r="172206" x14ac:dyDescent="0.25"/>
    <row r="172207" x14ac:dyDescent="0.25"/>
    <row r="172208" x14ac:dyDescent="0.25"/>
    <row r="172209" x14ac:dyDescent="0.25"/>
    <row r="172210" x14ac:dyDescent="0.25"/>
    <row r="172211" x14ac:dyDescent="0.25"/>
    <row r="172212" x14ac:dyDescent="0.25"/>
    <row r="172213" x14ac:dyDescent="0.25"/>
    <row r="172214" x14ac:dyDescent="0.25"/>
    <row r="172215" x14ac:dyDescent="0.25"/>
    <row r="172216" x14ac:dyDescent="0.25"/>
    <row r="172217" x14ac:dyDescent="0.25"/>
    <row r="172218" x14ac:dyDescent="0.25"/>
    <row r="172219" x14ac:dyDescent="0.25"/>
    <row r="172220" x14ac:dyDescent="0.25"/>
    <row r="172221" x14ac:dyDescent="0.25"/>
    <row r="172222" x14ac:dyDescent="0.25"/>
    <row r="172223" x14ac:dyDescent="0.25"/>
    <row r="172224" x14ac:dyDescent="0.25"/>
    <row r="172225" x14ac:dyDescent="0.25"/>
    <row r="172226" x14ac:dyDescent="0.25"/>
    <row r="172227" x14ac:dyDescent="0.25"/>
    <row r="172228" x14ac:dyDescent="0.25"/>
    <row r="172229" x14ac:dyDescent="0.25"/>
    <row r="172230" x14ac:dyDescent="0.25"/>
    <row r="172231" x14ac:dyDescent="0.25"/>
    <row r="172232" x14ac:dyDescent="0.25"/>
    <row r="172233" x14ac:dyDescent="0.25"/>
    <row r="172234" x14ac:dyDescent="0.25"/>
    <row r="172235" x14ac:dyDescent="0.25"/>
    <row r="172236" x14ac:dyDescent="0.25"/>
    <row r="172237" x14ac:dyDescent="0.25"/>
    <row r="172238" x14ac:dyDescent="0.25"/>
    <row r="172239" x14ac:dyDescent="0.25"/>
    <row r="172240" x14ac:dyDescent="0.25"/>
    <row r="172241" x14ac:dyDescent="0.25"/>
    <row r="172242" x14ac:dyDescent="0.25"/>
    <row r="172243" x14ac:dyDescent="0.25"/>
    <row r="172244" x14ac:dyDescent="0.25"/>
    <row r="172245" x14ac:dyDescent="0.25"/>
    <row r="172246" x14ac:dyDescent="0.25"/>
    <row r="172247" x14ac:dyDescent="0.25"/>
    <row r="172248" x14ac:dyDescent="0.25"/>
    <row r="172249" x14ac:dyDescent="0.25"/>
    <row r="172250" x14ac:dyDescent="0.25"/>
    <row r="172251" x14ac:dyDescent="0.25"/>
    <row r="172252" x14ac:dyDescent="0.25"/>
    <row r="172253" x14ac:dyDescent="0.25"/>
    <row r="172254" x14ac:dyDescent="0.25"/>
    <row r="172255" x14ac:dyDescent="0.25"/>
    <row r="172256" x14ac:dyDescent="0.25"/>
    <row r="172257" x14ac:dyDescent="0.25"/>
    <row r="172258" x14ac:dyDescent="0.25"/>
    <row r="172259" x14ac:dyDescent="0.25"/>
    <row r="172260" x14ac:dyDescent="0.25"/>
    <row r="172261" x14ac:dyDescent="0.25"/>
    <row r="172262" x14ac:dyDescent="0.25"/>
    <row r="172263" x14ac:dyDescent="0.25"/>
    <row r="172264" x14ac:dyDescent="0.25"/>
    <row r="172265" x14ac:dyDescent="0.25"/>
    <row r="172266" x14ac:dyDescent="0.25"/>
    <row r="172267" x14ac:dyDescent="0.25"/>
    <row r="172268" x14ac:dyDescent="0.25"/>
    <row r="172269" x14ac:dyDescent="0.25"/>
    <row r="172270" x14ac:dyDescent="0.25"/>
    <row r="172271" x14ac:dyDescent="0.25"/>
    <row r="172272" x14ac:dyDescent="0.25"/>
    <row r="172273" x14ac:dyDescent="0.25"/>
    <row r="172274" x14ac:dyDescent="0.25"/>
    <row r="172275" x14ac:dyDescent="0.25"/>
    <row r="172276" x14ac:dyDescent="0.25"/>
    <row r="172277" x14ac:dyDescent="0.25"/>
    <row r="172278" x14ac:dyDescent="0.25"/>
    <row r="172279" x14ac:dyDescent="0.25"/>
    <row r="172280" x14ac:dyDescent="0.25"/>
    <row r="172281" x14ac:dyDescent="0.25"/>
    <row r="172282" x14ac:dyDescent="0.25"/>
    <row r="172283" x14ac:dyDescent="0.25"/>
    <row r="172284" x14ac:dyDescent="0.25"/>
    <row r="172285" x14ac:dyDescent="0.25"/>
    <row r="172286" x14ac:dyDescent="0.25"/>
    <row r="172287" x14ac:dyDescent="0.25"/>
    <row r="172288" x14ac:dyDescent="0.25"/>
    <row r="172289" x14ac:dyDescent="0.25"/>
    <row r="172290" x14ac:dyDescent="0.25"/>
    <row r="172291" x14ac:dyDescent="0.25"/>
    <row r="172292" x14ac:dyDescent="0.25"/>
    <row r="172293" x14ac:dyDescent="0.25"/>
    <row r="172294" x14ac:dyDescent="0.25"/>
    <row r="172295" x14ac:dyDescent="0.25"/>
    <row r="172296" x14ac:dyDescent="0.25"/>
    <row r="172297" x14ac:dyDescent="0.25"/>
    <row r="172298" x14ac:dyDescent="0.25"/>
    <row r="172299" x14ac:dyDescent="0.25"/>
    <row r="172300" x14ac:dyDescent="0.25"/>
    <row r="172301" x14ac:dyDescent="0.25"/>
    <row r="172302" x14ac:dyDescent="0.25"/>
    <row r="172303" x14ac:dyDescent="0.25"/>
    <row r="172304" x14ac:dyDescent="0.25"/>
    <row r="172305" x14ac:dyDescent="0.25"/>
    <row r="172306" x14ac:dyDescent="0.25"/>
    <row r="172307" x14ac:dyDescent="0.25"/>
    <row r="172308" x14ac:dyDescent="0.25"/>
    <row r="172309" x14ac:dyDescent="0.25"/>
    <row r="172310" x14ac:dyDescent="0.25"/>
    <row r="172311" x14ac:dyDescent="0.25"/>
    <row r="172312" x14ac:dyDescent="0.25"/>
    <row r="172313" x14ac:dyDescent="0.25"/>
    <row r="172314" x14ac:dyDescent="0.25"/>
    <row r="172315" x14ac:dyDescent="0.25"/>
    <row r="172316" x14ac:dyDescent="0.25"/>
    <row r="172317" x14ac:dyDescent="0.25"/>
    <row r="172318" x14ac:dyDescent="0.25"/>
    <row r="172319" x14ac:dyDescent="0.25"/>
    <row r="172320" x14ac:dyDescent="0.25"/>
    <row r="172321" x14ac:dyDescent="0.25"/>
    <row r="172322" x14ac:dyDescent="0.25"/>
    <row r="172323" x14ac:dyDescent="0.25"/>
    <row r="172324" x14ac:dyDescent="0.25"/>
    <row r="172325" x14ac:dyDescent="0.25"/>
    <row r="172326" x14ac:dyDescent="0.25"/>
    <row r="172327" x14ac:dyDescent="0.25"/>
    <row r="172328" x14ac:dyDescent="0.25"/>
    <row r="172329" x14ac:dyDescent="0.25"/>
    <row r="172330" x14ac:dyDescent="0.25"/>
    <row r="172331" x14ac:dyDescent="0.25"/>
    <row r="172332" x14ac:dyDescent="0.25"/>
    <row r="172333" x14ac:dyDescent="0.25"/>
    <row r="172334" x14ac:dyDescent="0.25"/>
    <row r="172335" x14ac:dyDescent="0.25"/>
    <row r="172336" x14ac:dyDescent="0.25"/>
    <row r="172337" x14ac:dyDescent="0.25"/>
    <row r="172338" x14ac:dyDescent="0.25"/>
    <row r="172339" x14ac:dyDescent="0.25"/>
    <row r="172340" x14ac:dyDescent="0.25"/>
    <row r="172341" x14ac:dyDescent="0.25"/>
    <row r="172342" x14ac:dyDescent="0.25"/>
    <row r="172343" x14ac:dyDescent="0.25"/>
    <row r="172344" x14ac:dyDescent="0.25"/>
    <row r="172345" x14ac:dyDescent="0.25"/>
    <row r="172346" x14ac:dyDescent="0.25"/>
    <row r="172347" x14ac:dyDescent="0.25"/>
    <row r="172348" x14ac:dyDescent="0.25"/>
    <row r="172349" x14ac:dyDescent="0.25"/>
    <row r="172350" x14ac:dyDescent="0.25"/>
    <row r="172351" x14ac:dyDescent="0.25"/>
    <row r="172352" x14ac:dyDescent="0.25"/>
    <row r="172353" x14ac:dyDescent="0.25"/>
    <row r="172354" x14ac:dyDescent="0.25"/>
    <row r="172355" x14ac:dyDescent="0.25"/>
    <row r="172356" x14ac:dyDescent="0.25"/>
    <row r="172357" x14ac:dyDescent="0.25"/>
    <row r="172358" x14ac:dyDescent="0.25"/>
    <row r="172359" x14ac:dyDescent="0.25"/>
    <row r="172360" x14ac:dyDescent="0.25"/>
    <row r="172361" x14ac:dyDescent="0.25"/>
    <row r="172362" x14ac:dyDescent="0.25"/>
    <row r="172363" x14ac:dyDescent="0.25"/>
    <row r="172364" x14ac:dyDescent="0.25"/>
    <row r="172365" x14ac:dyDescent="0.25"/>
    <row r="172366" x14ac:dyDescent="0.25"/>
    <row r="172367" x14ac:dyDescent="0.25"/>
    <row r="172368" x14ac:dyDescent="0.25"/>
    <row r="172369" x14ac:dyDescent="0.25"/>
    <row r="172370" x14ac:dyDescent="0.25"/>
    <row r="172371" x14ac:dyDescent="0.25"/>
    <row r="172372" x14ac:dyDescent="0.25"/>
    <row r="172373" x14ac:dyDescent="0.25"/>
    <row r="172374" x14ac:dyDescent="0.25"/>
    <row r="172375" x14ac:dyDescent="0.25"/>
    <row r="172376" x14ac:dyDescent="0.25"/>
    <row r="172377" x14ac:dyDescent="0.25"/>
    <row r="172378" x14ac:dyDescent="0.25"/>
    <row r="172379" x14ac:dyDescent="0.25"/>
    <row r="172380" x14ac:dyDescent="0.25"/>
    <row r="172381" x14ac:dyDescent="0.25"/>
    <row r="172382" x14ac:dyDescent="0.25"/>
    <row r="172383" x14ac:dyDescent="0.25"/>
    <row r="172384" x14ac:dyDescent="0.25"/>
    <row r="172385" x14ac:dyDescent="0.25"/>
    <row r="172386" x14ac:dyDescent="0.25"/>
    <row r="172387" x14ac:dyDescent="0.25"/>
    <row r="172388" x14ac:dyDescent="0.25"/>
    <row r="172389" x14ac:dyDescent="0.25"/>
    <row r="172390" x14ac:dyDescent="0.25"/>
    <row r="172391" x14ac:dyDescent="0.25"/>
    <row r="172392" x14ac:dyDescent="0.25"/>
    <row r="172393" x14ac:dyDescent="0.25"/>
    <row r="172394" x14ac:dyDescent="0.25"/>
    <row r="172395" x14ac:dyDescent="0.25"/>
    <row r="172396" x14ac:dyDescent="0.25"/>
    <row r="172397" x14ac:dyDescent="0.25"/>
    <row r="172398" x14ac:dyDescent="0.25"/>
    <row r="172399" x14ac:dyDescent="0.25"/>
    <row r="172400" x14ac:dyDescent="0.25"/>
    <row r="172401" x14ac:dyDescent="0.25"/>
    <row r="172402" x14ac:dyDescent="0.25"/>
    <row r="172403" x14ac:dyDescent="0.25"/>
    <row r="172404" x14ac:dyDescent="0.25"/>
    <row r="172405" x14ac:dyDescent="0.25"/>
    <row r="172406" x14ac:dyDescent="0.25"/>
    <row r="172407" x14ac:dyDescent="0.25"/>
    <row r="172408" x14ac:dyDescent="0.25"/>
    <row r="172409" x14ac:dyDescent="0.25"/>
    <row r="172410" x14ac:dyDescent="0.25"/>
    <row r="172411" x14ac:dyDescent="0.25"/>
    <row r="172412" x14ac:dyDescent="0.25"/>
    <row r="172413" x14ac:dyDescent="0.25"/>
    <row r="172414" x14ac:dyDescent="0.25"/>
    <row r="172415" x14ac:dyDescent="0.25"/>
    <row r="172416" x14ac:dyDescent="0.25"/>
    <row r="172417" x14ac:dyDescent="0.25"/>
    <row r="172418" x14ac:dyDescent="0.25"/>
    <row r="172419" x14ac:dyDescent="0.25"/>
    <row r="172420" x14ac:dyDescent="0.25"/>
    <row r="172421" x14ac:dyDescent="0.25"/>
    <row r="172422" x14ac:dyDescent="0.25"/>
    <row r="172423" x14ac:dyDescent="0.25"/>
    <row r="172424" x14ac:dyDescent="0.25"/>
    <row r="172425" x14ac:dyDescent="0.25"/>
    <row r="172426" x14ac:dyDescent="0.25"/>
    <row r="172427" x14ac:dyDescent="0.25"/>
    <row r="172428" x14ac:dyDescent="0.25"/>
    <row r="172429" x14ac:dyDescent="0.25"/>
    <row r="172430" x14ac:dyDescent="0.25"/>
    <row r="172431" x14ac:dyDescent="0.25"/>
    <row r="172432" x14ac:dyDescent="0.25"/>
    <row r="172433" x14ac:dyDescent="0.25"/>
    <row r="172434" x14ac:dyDescent="0.25"/>
    <row r="172435" x14ac:dyDescent="0.25"/>
    <row r="172436" x14ac:dyDescent="0.25"/>
    <row r="172437" x14ac:dyDescent="0.25"/>
    <row r="172438" x14ac:dyDescent="0.25"/>
    <row r="172439" x14ac:dyDescent="0.25"/>
    <row r="172440" x14ac:dyDescent="0.25"/>
    <row r="172441" x14ac:dyDescent="0.25"/>
    <row r="172442" x14ac:dyDescent="0.25"/>
    <row r="172443" x14ac:dyDescent="0.25"/>
    <row r="172444" x14ac:dyDescent="0.25"/>
    <row r="172445" x14ac:dyDescent="0.25"/>
    <row r="172446" x14ac:dyDescent="0.25"/>
    <row r="172447" x14ac:dyDescent="0.25"/>
    <row r="172448" x14ac:dyDescent="0.25"/>
    <row r="172449" x14ac:dyDescent="0.25"/>
    <row r="172450" x14ac:dyDescent="0.25"/>
    <row r="172451" x14ac:dyDescent="0.25"/>
    <row r="172452" x14ac:dyDescent="0.25"/>
    <row r="172453" x14ac:dyDescent="0.25"/>
    <row r="172454" x14ac:dyDescent="0.25"/>
    <row r="172455" x14ac:dyDescent="0.25"/>
    <row r="172456" x14ac:dyDescent="0.25"/>
    <row r="172457" x14ac:dyDescent="0.25"/>
    <row r="172458" x14ac:dyDescent="0.25"/>
    <row r="172459" x14ac:dyDescent="0.25"/>
    <row r="172460" x14ac:dyDescent="0.25"/>
    <row r="172461" x14ac:dyDescent="0.25"/>
    <row r="172462" x14ac:dyDescent="0.25"/>
    <row r="172463" x14ac:dyDescent="0.25"/>
    <row r="172464" x14ac:dyDescent="0.25"/>
    <row r="172465" x14ac:dyDescent="0.25"/>
    <row r="172466" x14ac:dyDescent="0.25"/>
    <row r="172467" x14ac:dyDescent="0.25"/>
    <row r="172468" x14ac:dyDescent="0.25"/>
    <row r="172469" x14ac:dyDescent="0.25"/>
    <row r="172470" x14ac:dyDescent="0.25"/>
    <row r="172471" x14ac:dyDescent="0.25"/>
    <row r="172472" x14ac:dyDescent="0.25"/>
    <row r="172473" x14ac:dyDescent="0.25"/>
    <row r="172474" x14ac:dyDescent="0.25"/>
    <row r="172475" x14ac:dyDescent="0.25"/>
    <row r="172476" x14ac:dyDescent="0.25"/>
    <row r="172477" x14ac:dyDescent="0.25"/>
    <row r="172478" x14ac:dyDescent="0.25"/>
    <row r="172479" x14ac:dyDescent="0.25"/>
    <row r="172480" x14ac:dyDescent="0.25"/>
    <row r="172481" x14ac:dyDescent="0.25"/>
    <row r="172482" x14ac:dyDescent="0.25"/>
    <row r="172483" x14ac:dyDescent="0.25"/>
    <row r="172484" x14ac:dyDescent="0.25"/>
    <row r="172485" x14ac:dyDescent="0.25"/>
    <row r="172486" x14ac:dyDescent="0.25"/>
    <row r="172487" x14ac:dyDescent="0.25"/>
    <row r="172488" x14ac:dyDescent="0.25"/>
    <row r="172489" x14ac:dyDescent="0.25"/>
    <row r="172490" x14ac:dyDescent="0.25"/>
    <row r="172491" x14ac:dyDescent="0.25"/>
    <row r="172492" x14ac:dyDescent="0.25"/>
    <row r="172493" x14ac:dyDescent="0.25"/>
    <row r="172494" x14ac:dyDescent="0.25"/>
    <row r="172495" x14ac:dyDescent="0.25"/>
    <row r="172496" x14ac:dyDescent="0.25"/>
    <row r="172497" x14ac:dyDescent="0.25"/>
    <row r="172498" x14ac:dyDescent="0.25"/>
    <row r="172499" x14ac:dyDescent="0.25"/>
    <row r="172500" x14ac:dyDescent="0.25"/>
    <row r="172501" x14ac:dyDescent="0.25"/>
    <row r="172502" x14ac:dyDescent="0.25"/>
    <row r="172503" x14ac:dyDescent="0.25"/>
    <row r="172504" x14ac:dyDescent="0.25"/>
    <row r="172505" x14ac:dyDescent="0.25"/>
    <row r="172506" x14ac:dyDescent="0.25"/>
    <row r="172507" x14ac:dyDescent="0.25"/>
    <row r="172508" x14ac:dyDescent="0.25"/>
    <row r="172509" x14ac:dyDescent="0.25"/>
    <row r="172510" x14ac:dyDescent="0.25"/>
    <row r="172511" x14ac:dyDescent="0.25"/>
    <row r="172512" x14ac:dyDescent="0.25"/>
    <row r="172513" x14ac:dyDescent="0.25"/>
    <row r="172514" x14ac:dyDescent="0.25"/>
    <row r="172515" x14ac:dyDescent="0.25"/>
    <row r="172516" x14ac:dyDescent="0.25"/>
    <row r="172517" x14ac:dyDescent="0.25"/>
    <row r="172518" x14ac:dyDescent="0.25"/>
    <row r="172519" x14ac:dyDescent="0.25"/>
    <row r="172520" x14ac:dyDescent="0.25"/>
    <row r="172521" x14ac:dyDescent="0.25"/>
    <row r="172522" x14ac:dyDescent="0.25"/>
    <row r="172523" x14ac:dyDescent="0.25"/>
    <row r="172524" x14ac:dyDescent="0.25"/>
    <row r="172525" x14ac:dyDescent="0.25"/>
    <row r="172526" x14ac:dyDescent="0.25"/>
    <row r="172527" x14ac:dyDescent="0.25"/>
    <row r="172528" x14ac:dyDescent="0.25"/>
    <row r="172529" x14ac:dyDescent="0.25"/>
    <row r="172530" x14ac:dyDescent="0.25"/>
    <row r="172531" x14ac:dyDescent="0.25"/>
    <row r="172532" x14ac:dyDescent="0.25"/>
    <row r="172533" x14ac:dyDescent="0.25"/>
    <row r="172534" x14ac:dyDescent="0.25"/>
    <row r="172535" x14ac:dyDescent="0.25"/>
    <row r="172536" x14ac:dyDescent="0.25"/>
    <row r="172537" x14ac:dyDescent="0.25"/>
    <row r="172538" x14ac:dyDescent="0.25"/>
    <row r="172539" x14ac:dyDescent="0.25"/>
    <row r="172540" x14ac:dyDescent="0.25"/>
    <row r="172541" x14ac:dyDescent="0.25"/>
    <row r="172542" x14ac:dyDescent="0.25"/>
    <row r="172543" x14ac:dyDescent="0.25"/>
    <row r="172544" x14ac:dyDescent="0.25"/>
    <row r="172545" x14ac:dyDescent="0.25"/>
    <row r="172546" x14ac:dyDescent="0.25"/>
    <row r="172547" x14ac:dyDescent="0.25"/>
    <row r="172548" x14ac:dyDescent="0.25"/>
    <row r="172549" x14ac:dyDescent="0.25"/>
    <row r="172550" x14ac:dyDescent="0.25"/>
    <row r="172551" x14ac:dyDescent="0.25"/>
    <row r="172552" x14ac:dyDescent="0.25"/>
    <row r="172553" x14ac:dyDescent="0.25"/>
    <row r="172554" x14ac:dyDescent="0.25"/>
    <row r="172555" x14ac:dyDescent="0.25"/>
    <row r="172556" x14ac:dyDescent="0.25"/>
    <row r="172557" x14ac:dyDescent="0.25"/>
    <row r="172558" x14ac:dyDescent="0.25"/>
    <row r="172559" x14ac:dyDescent="0.25"/>
    <row r="172560" x14ac:dyDescent="0.25"/>
    <row r="172561" x14ac:dyDescent="0.25"/>
    <row r="172562" x14ac:dyDescent="0.25"/>
    <row r="172563" x14ac:dyDescent="0.25"/>
    <row r="172564" x14ac:dyDescent="0.25"/>
    <row r="172565" x14ac:dyDescent="0.25"/>
    <row r="172566" x14ac:dyDescent="0.25"/>
    <row r="172567" x14ac:dyDescent="0.25"/>
    <row r="172568" x14ac:dyDescent="0.25"/>
    <row r="172569" x14ac:dyDescent="0.25"/>
    <row r="172570" x14ac:dyDescent="0.25"/>
    <row r="172571" x14ac:dyDescent="0.25"/>
    <row r="172572" x14ac:dyDescent="0.25"/>
    <row r="172573" x14ac:dyDescent="0.25"/>
    <row r="172574" x14ac:dyDescent="0.25"/>
    <row r="172575" x14ac:dyDescent="0.25"/>
    <row r="172576" x14ac:dyDescent="0.25"/>
    <row r="172577" x14ac:dyDescent="0.25"/>
    <row r="172578" x14ac:dyDescent="0.25"/>
    <row r="172579" x14ac:dyDescent="0.25"/>
    <row r="172580" x14ac:dyDescent="0.25"/>
    <row r="172581" x14ac:dyDescent="0.25"/>
    <row r="172582" x14ac:dyDescent="0.25"/>
    <row r="172583" x14ac:dyDescent="0.25"/>
    <row r="172584" x14ac:dyDescent="0.25"/>
    <row r="172585" x14ac:dyDescent="0.25"/>
    <row r="172586" x14ac:dyDescent="0.25"/>
    <row r="172587" x14ac:dyDescent="0.25"/>
    <row r="172588" x14ac:dyDescent="0.25"/>
    <row r="172589" x14ac:dyDescent="0.25"/>
    <row r="172590" x14ac:dyDescent="0.25"/>
    <row r="172591" x14ac:dyDescent="0.25"/>
    <row r="172592" x14ac:dyDescent="0.25"/>
    <row r="172593" x14ac:dyDescent="0.25"/>
    <row r="172594" x14ac:dyDescent="0.25"/>
    <row r="172595" x14ac:dyDescent="0.25"/>
    <row r="172596" x14ac:dyDescent="0.25"/>
    <row r="172597" x14ac:dyDescent="0.25"/>
    <row r="172598" x14ac:dyDescent="0.25"/>
    <row r="172599" x14ac:dyDescent="0.25"/>
    <row r="172600" x14ac:dyDescent="0.25"/>
    <row r="172601" x14ac:dyDescent="0.25"/>
    <row r="172602" x14ac:dyDescent="0.25"/>
    <row r="172603" x14ac:dyDescent="0.25"/>
    <row r="172604" x14ac:dyDescent="0.25"/>
    <row r="172605" x14ac:dyDescent="0.25"/>
    <row r="172606" x14ac:dyDescent="0.25"/>
    <row r="172607" x14ac:dyDescent="0.25"/>
    <row r="172608" x14ac:dyDescent="0.25"/>
    <row r="172609" x14ac:dyDescent="0.25"/>
    <row r="172610" x14ac:dyDescent="0.25"/>
    <row r="172611" x14ac:dyDescent="0.25"/>
    <row r="172612" x14ac:dyDescent="0.25"/>
    <row r="172613" x14ac:dyDescent="0.25"/>
    <row r="172614" x14ac:dyDescent="0.25"/>
    <row r="172615" x14ac:dyDescent="0.25"/>
    <row r="172616" x14ac:dyDescent="0.25"/>
    <row r="172617" x14ac:dyDescent="0.25"/>
    <row r="172618" x14ac:dyDescent="0.25"/>
    <row r="172619" x14ac:dyDescent="0.25"/>
    <row r="172620" x14ac:dyDescent="0.25"/>
    <row r="172621" x14ac:dyDescent="0.25"/>
    <row r="172622" x14ac:dyDescent="0.25"/>
    <row r="172623" x14ac:dyDescent="0.25"/>
    <row r="172624" x14ac:dyDescent="0.25"/>
    <row r="172625" x14ac:dyDescent="0.25"/>
    <row r="172626" x14ac:dyDescent="0.25"/>
    <row r="172627" x14ac:dyDescent="0.25"/>
    <row r="172628" x14ac:dyDescent="0.25"/>
    <row r="172629" x14ac:dyDescent="0.25"/>
    <row r="172630" x14ac:dyDescent="0.25"/>
    <row r="172631" x14ac:dyDescent="0.25"/>
    <row r="172632" x14ac:dyDescent="0.25"/>
    <row r="172633" x14ac:dyDescent="0.25"/>
    <row r="172634" x14ac:dyDescent="0.25"/>
    <row r="172635" x14ac:dyDescent="0.25"/>
    <row r="172636" x14ac:dyDescent="0.25"/>
    <row r="172637" x14ac:dyDescent="0.25"/>
    <row r="172638" x14ac:dyDescent="0.25"/>
    <row r="172639" x14ac:dyDescent="0.25"/>
    <row r="172640" x14ac:dyDescent="0.25"/>
    <row r="172641" x14ac:dyDescent="0.25"/>
    <row r="172642" x14ac:dyDescent="0.25"/>
    <row r="172643" x14ac:dyDescent="0.25"/>
    <row r="172644" x14ac:dyDescent="0.25"/>
    <row r="172645" x14ac:dyDescent="0.25"/>
    <row r="172646" x14ac:dyDescent="0.25"/>
    <row r="172647" x14ac:dyDescent="0.25"/>
    <row r="172648" x14ac:dyDescent="0.25"/>
    <row r="172649" x14ac:dyDescent="0.25"/>
    <row r="172650" x14ac:dyDescent="0.25"/>
    <row r="172651" x14ac:dyDescent="0.25"/>
    <row r="172652" x14ac:dyDescent="0.25"/>
    <row r="172653" x14ac:dyDescent="0.25"/>
    <row r="172654" x14ac:dyDescent="0.25"/>
    <row r="172655" x14ac:dyDescent="0.25"/>
    <row r="172656" x14ac:dyDescent="0.25"/>
    <row r="172657" x14ac:dyDescent="0.25"/>
    <row r="172658" x14ac:dyDescent="0.25"/>
    <row r="172659" x14ac:dyDescent="0.25"/>
    <row r="172660" x14ac:dyDescent="0.25"/>
    <row r="172661" x14ac:dyDescent="0.25"/>
    <row r="172662" x14ac:dyDescent="0.25"/>
    <row r="172663" x14ac:dyDescent="0.25"/>
    <row r="172664" x14ac:dyDescent="0.25"/>
    <row r="172665" x14ac:dyDescent="0.25"/>
    <row r="172666" x14ac:dyDescent="0.25"/>
    <row r="172667" x14ac:dyDescent="0.25"/>
    <row r="172668" x14ac:dyDescent="0.25"/>
    <row r="172669" x14ac:dyDescent="0.25"/>
    <row r="172670" x14ac:dyDescent="0.25"/>
    <row r="172671" x14ac:dyDescent="0.25"/>
    <row r="172672" x14ac:dyDescent="0.25"/>
    <row r="172673" x14ac:dyDescent="0.25"/>
    <row r="172674" x14ac:dyDescent="0.25"/>
    <row r="172675" x14ac:dyDescent="0.25"/>
    <row r="172676" x14ac:dyDescent="0.25"/>
    <row r="172677" x14ac:dyDescent="0.25"/>
    <row r="172678" x14ac:dyDescent="0.25"/>
    <row r="172679" x14ac:dyDescent="0.25"/>
    <row r="172680" x14ac:dyDescent="0.25"/>
    <row r="172681" x14ac:dyDescent="0.25"/>
    <row r="172682" x14ac:dyDescent="0.25"/>
    <row r="172683" x14ac:dyDescent="0.25"/>
    <row r="172684" x14ac:dyDescent="0.25"/>
    <row r="172685" x14ac:dyDescent="0.25"/>
    <row r="172686" x14ac:dyDescent="0.25"/>
    <row r="172687" x14ac:dyDescent="0.25"/>
    <row r="172688" x14ac:dyDescent="0.25"/>
    <row r="172689" x14ac:dyDescent="0.25"/>
    <row r="172690" x14ac:dyDescent="0.25"/>
    <row r="172691" x14ac:dyDescent="0.25"/>
    <row r="172692" x14ac:dyDescent="0.25"/>
    <row r="172693" x14ac:dyDescent="0.25"/>
    <row r="172694" x14ac:dyDescent="0.25"/>
    <row r="172695" x14ac:dyDescent="0.25"/>
    <row r="172696" x14ac:dyDescent="0.25"/>
    <row r="172697" x14ac:dyDescent="0.25"/>
    <row r="172698" x14ac:dyDescent="0.25"/>
    <row r="172699" x14ac:dyDescent="0.25"/>
    <row r="172700" x14ac:dyDescent="0.25"/>
    <row r="172701" x14ac:dyDescent="0.25"/>
    <row r="172702" x14ac:dyDescent="0.25"/>
    <row r="172703" x14ac:dyDescent="0.25"/>
    <row r="172704" x14ac:dyDescent="0.25"/>
    <row r="172705" x14ac:dyDescent="0.25"/>
    <row r="172706" x14ac:dyDescent="0.25"/>
    <row r="172707" x14ac:dyDescent="0.25"/>
    <row r="172708" x14ac:dyDescent="0.25"/>
    <row r="172709" x14ac:dyDescent="0.25"/>
    <row r="172710" x14ac:dyDescent="0.25"/>
    <row r="172711" x14ac:dyDescent="0.25"/>
    <row r="172712" x14ac:dyDescent="0.25"/>
    <row r="172713" x14ac:dyDescent="0.25"/>
    <row r="172714" x14ac:dyDescent="0.25"/>
    <row r="172715" x14ac:dyDescent="0.25"/>
    <row r="172716" x14ac:dyDescent="0.25"/>
    <row r="172717" x14ac:dyDescent="0.25"/>
    <row r="172718" x14ac:dyDescent="0.25"/>
    <row r="172719" x14ac:dyDescent="0.25"/>
    <row r="172720" x14ac:dyDescent="0.25"/>
    <row r="172721" x14ac:dyDescent="0.25"/>
    <row r="172722" x14ac:dyDescent="0.25"/>
    <row r="172723" x14ac:dyDescent="0.25"/>
    <row r="172724" x14ac:dyDescent="0.25"/>
    <row r="172725" x14ac:dyDescent="0.25"/>
    <row r="172726" x14ac:dyDescent="0.25"/>
    <row r="172727" x14ac:dyDescent="0.25"/>
    <row r="172728" x14ac:dyDescent="0.25"/>
    <row r="172729" x14ac:dyDescent="0.25"/>
    <row r="172730" x14ac:dyDescent="0.25"/>
    <row r="172731" x14ac:dyDescent="0.25"/>
    <row r="172732" x14ac:dyDescent="0.25"/>
    <row r="172733" x14ac:dyDescent="0.25"/>
    <row r="172734" x14ac:dyDescent="0.25"/>
    <row r="172735" x14ac:dyDescent="0.25"/>
    <row r="172736" x14ac:dyDescent="0.25"/>
    <row r="172737" x14ac:dyDescent="0.25"/>
    <row r="172738" x14ac:dyDescent="0.25"/>
    <row r="172739" x14ac:dyDescent="0.25"/>
    <row r="172740" x14ac:dyDescent="0.25"/>
    <row r="172741" x14ac:dyDescent="0.25"/>
    <row r="172742" x14ac:dyDescent="0.25"/>
    <row r="172743" x14ac:dyDescent="0.25"/>
    <row r="172744" x14ac:dyDescent="0.25"/>
    <row r="172745" x14ac:dyDescent="0.25"/>
    <row r="172746" x14ac:dyDescent="0.25"/>
    <row r="172747" x14ac:dyDescent="0.25"/>
    <row r="172748" x14ac:dyDescent="0.25"/>
    <row r="172749" x14ac:dyDescent="0.25"/>
    <row r="172750" x14ac:dyDescent="0.25"/>
    <row r="172751" x14ac:dyDescent="0.25"/>
    <row r="172752" x14ac:dyDescent="0.25"/>
    <row r="172753" x14ac:dyDescent="0.25"/>
    <row r="172754" x14ac:dyDescent="0.25"/>
    <row r="172755" x14ac:dyDescent="0.25"/>
    <row r="172756" x14ac:dyDescent="0.25"/>
    <row r="172757" x14ac:dyDescent="0.25"/>
    <row r="172758" x14ac:dyDescent="0.25"/>
    <row r="172759" x14ac:dyDescent="0.25"/>
    <row r="172760" x14ac:dyDescent="0.25"/>
    <row r="172761" x14ac:dyDescent="0.25"/>
    <row r="172762" x14ac:dyDescent="0.25"/>
    <row r="172763" x14ac:dyDescent="0.25"/>
    <row r="172764" x14ac:dyDescent="0.25"/>
    <row r="172765" x14ac:dyDescent="0.25"/>
    <row r="172766" x14ac:dyDescent="0.25"/>
    <row r="172767" x14ac:dyDescent="0.25"/>
    <row r="172768" x14ac:dyDescent="0.25"/>
    <row r="172769" x14ac:dyDescent="0.25"/>
    <row r="172770" x14ac:dyDescent="0.25"/>
    <row r="172771" x14ac:dyDescent="0.25"/>
    <row r="172772" x14ac:dyDescent="0.25"/>
    <row r="172773" x14ac:dyDescent="0.25"/>
    <row r="172774" x14ac:dyDescent="0.25"/>
    <row r="172775" x14ac:dyDescent="0.25"/>
    <row r="172776" x14ac:dyDescent="0.25"/>
    <row r="172777" x14ac:dyDescent="0.25"/>
    <row r="172778" x14ac:dyDescent="0.25"/>
    <row r="172779" x14ac:dyDescent="0.25"/>
    <row r="172780" x14ac:dyDescent="0.25"/>
    <row r="172781" x14ac:dyDescent="0.25"/>
    <row r="172782" x14ac:dyDescent="0.25"/>
    <row r="172783" x14ac:dyDescent="0.25"/>
    <row r="172784" x14ac:dyDescent="0.25"/>
    <row r="172785" x14ac:dyDescent="0.25"/>
    <row r="172786" x14ac:dyDescent="0.25"/>
    <row r="172787" x14ac:dyDescent="0.25"/>
    <row r="172788" x14ac:dyDescent="0.25"/>
    <row r="172789" x14ac:dyDescent="0.25"/>
    <row r="172790" x14ac:dyDescent="0.25"/>
    <row r="172791" x14ac:dyDescent="0.25"/>
    <row r="172792" x14ac:dyDescent="0.25"/>
    <row r="172793" x14ac:dyDescent="0.25"/>
    <row r="172794" x14ac:dyDescent="0.25"/>
    <row r="172795" x14ac:dyDescent="0.25"/>
    <row r="172796" x14ac:dyDescent="0.25"/>
    <row r="172797" x14ac:dyDescent="0.25"/>
    <row r="172798" x14ac:dyDescent="0.25"/>
    <row r="172799" x14ac:dyDescent="0.25"/>
    <row r="172800" x14ac:dyDescent="0.25"/>
    <row r="172801" x14ac:dyDescent="0.25"/>
    <row r="172802" x14ac:dyDescent="0.25"/>
    <row r="172803" x14ac:dyDescent="0.25"/>
    <row r="172804" x14ac:dyDescent="0.25"/>
    <row r="172805" x14ac:dyDescent="0.25"/>
    <row r="172806" x14ac:dyDescent="0.25"/>
    <row r="172807" x14ac:dyDescent="0.25"/>
    <row r="172808" x14ac:dyDescent="0.25"/>
    <row r="172809" x14ac:dyDescent="0.25"/>
    <row r="172810" x14ac:dyDescent="0.25"/>
    <row r="172811" x14ac:dyDescent="0.25"/>
    <row r="172812" x14ac:dyDescent="0.25"/>
    <row r="172813" x14ac:dyDescent="0.25"/>
    <row r="172814" x14ac:dyDescent="0.25"/>
    <row r="172815" x14ac:dyDescent="0.25"/>
    <row r="172816" x14ac:dyDescent="0.25"/>
    <row r="172817" x14ac:dyDescent="0.25"/>
    <row r="172818" x14ac:dyDescent="0.25"/>
    <row r="172819" x14ac:dyDescent="0.25"/>
    <row r="172820" x14ac:dyDescent="0.25"/>
    <row r="172821" x14ac:dyDescent="0.25"/>
    <row r="172822" x14ac:dyDescent="0.25"/>
    <row r="172823" x14ac:dyDescent="0.25"/>
    <row r="172824" x14ac:dyDescent="0.25"/>
    <row r="172825" x14ac:dyDescent="0.25"/>
    <row r="172826" x14ac:dyDescent="0.25"/>
    <row r="172827" x14ac:dyDescent="0.25"/>
    <row r="172828" x14ac:dyDescent="0.25"/>
    <row r="172829" x14ac:dyDescent="0.25"/>
    <row r="172830" x14ac:dyDescent="0.25"/>
    <row r="172831" x14ac:dyDescent="0.25"/>
    <row r="172832" x14ac:dyDescent="0.25"/>
    <row r="172833" x14ac:dyDescent="0.25"/>
    <row r="172834" x14ac:dyDescent="0.25"/>
    <row r="172835" x14ac:dyDescent="0.25"/>
    <row r="172836" x14ac:dyDescent="0.25"/>
    <row r="172837" x14ac:dyDescent="0.25"/>
    <row r="172838" x14ac:dyDescent="0.25"/>
    <row r="172839" x14ac:dyDescent="0.25"/>
    <row r="172840" x14ac:dyDescent="0.25"/>
    <row r="172841" x14ac:dyDescent="0.25"/>
    <row r="172842" x14ac:dyDescent="0.25"/>
    <row r="172843" x14ac:dyDescent="0.25"/>
    <row r="172844" x14ac:dyDescent="0.25"/>
    <row r="172845" x14ac:dyDescent="0.25"/>
    <row r="172846" x14ac:dyDescent="0.25"/>
    <row r="172847" x14ac:dyDescent="0.25"/>
    <row r="172848" x14ac:dyDescent="0.25"/>
    <row r="172849" x14ac:dyDescent="0.25"/>
    <row r="172850" x14ac:dyDescent="0.25"/>
    <row r="172851" x14ac:dyDescent="0.25"/>
    <row r="172852" x14ac:dyDescent="0.25"/>
    <row r="172853" x14ac:dyDescent="0.25"/>
    <row r="172854" x14ac:dyDescent="0.25"/>
    <row r="172855" x14ac:dyDescent="0.25"/>
    <row r="172856" x14ac:dyDescent="0.25"/>
    <row r="172857" x14ac:dyDescent="0.25"/>
    <row r="172858" x14ac:dyDescent="0.25"/>
    <row r="172859" x14ac:dyDescent="0.25"/>
    <row r="172860" x14ac:dyDescent="0.25"/>
    <row r="172861" x14ac:dyDescent="0.25"/>
    <row r="172862" x14ac:dyDescent="0.25"/>
    <row r="172863" x14ac:dyDescent="0.25"/>
    <row r="172864" x14ac:dyDescent="0.25"/>
    <row r="172865" x14ac:dyDescent="0.25"/>
    <row r="172866" x14ac:dyDescent="0.25"/>
    <row r="172867" x14ac:dyDescent="0.25"/>
    <row r="172868" x14ac:dyDescent="0.25"/>
    <row r="172869" x14ac:dyDescent="0.25"/>
    <row r="172870" x14ac:dyDescent="0.25"/>
    <row r="172871" x14ac:dyDescent="0.25"/>
    <row r="172872" x14ac:dyDescent="0.25"/>
    <row r="172873" x14ac:dyDescent="0.25"/>
    <row r="172874" x14ac:dyDescent="0.25"/>
    <row r="172875" x14ac:dyDescent="0.25"/>
    <row r="172876" x14ac:dyDescent="0.25"/>
    <row r="172877" x14ac:dyDescent="0.25"/>
    <row r="172878" x14ac:dyDescent="0.25"/>
    <row r="172879" x14ac:dyDescent="0.25"/>
    <row r="172880" x14ac:dyDescent="0.25"/>
    <row r="172881" x14ac:dyDescent="0.25"/>
    <row r="172882" x14ac:dyDescent="0.25"/>
    <row r="172883" x14ac:dyDescent="0.25"/>
    <row r="172884" x14ac:dyDescent="0.25"/>
    <row r="172885" x14ac:dyDescent="0.25"/>
    <row r="172886" x14ac:dyDescent="0.25"/>
    <row r="172887" x14ac:dyDescent="0.25"/>
    <row r="172888" x14ac:dyDescent="0.25"/>
    <row r="172889" x14ac:dyDescent="0.25"/>
    <row r="172890" x14ac:dyDescent="0.25"/>
    <row r="172891" x14ac:dyDescent="0.25"/>
    <row r="172892" x14ac:dyDescent="0.25"/>
    <row r="172893" x14ac:dyDescent="0.25"/>
    <row r="172894" x14ac:dyDescent="0.25"/>
    <row r="172895" x14ac:dyDescent="0.25"/>
    <row r="172896" x14ac:dyDescent="0.25"/>
    <row r="172897" x14ac:dyDescent="0.25"/>
    <row r="172898" x14ac:dyDescent="0.25"/>
    <row r="172899" x14ac:dyDescent="0.25"/>
    <row r="172900" x14ac:dyDescent="0.25"/>
    <row r="172901" x14ac:dyDescent="0.25"/>
    <row r="172902" x14ac:dyDescent="0.25"/>
    <row r="172903" x14ac:dyDescent="0.25"/>
    <row r="172904" x14ac:dyDescent="0.25"/>
    <row r="172905" x14ac:dyDescent="0.25"/>
    <row r="172906" x14ac:dyDescent="0.25"/>
    <row r="172907" x14ac:dyDescent="0.25"/>
    <row r="172908" x14ac:dyDescent="0.25"/>
    <row r="172909" x14ac:dyDescent="0.25"/>
    <row r="172910" x14ac:dyDescent="0.25"/>
    <row r="172911" x14ac:dyDescent="0.25"/>
    <row r="172912" x14ac:dyDescent="0.25"/>
    <row r="172913" x14ac:dyDescent="0.25"/>
    <row r="172914" x14ac:dyDescent="0.25"/>
    <row r="172915" x14ac:dyDescent="0.25"/>
    <row r="172916" x14ac:dyDescent="0.25"/>
    <row r="172917" x14ac:dyDescent="0.25"/>
    <row r="172918" x14ac:dyDescent="0.25"/>
    <row r="172919" x14ac:dyDescent="0.25"/>
    <row r="172920" x14ac:dyDescent="0.25"/>
    <row r="172921" x14ac:dyDescent="0.25"/>
    <row r="172922" x14ac:dyDescent="0.25"/>
    <row r="172923" x14ac:dyDescent="0.25"/>
    <row r="172924" x14ac:dyDescent="0.25"/>
    <row r="172925" x14ac:dyDescent="0.25"/>
    <row r="172926" x14ac:dyDescent="0.25"/>
    <row r="172927" x14ac:dyDescent="0.25"/>
    <row r="172928" x14ac:dyDescent="0.25"/>
    <row r="172929" x14ac:dyDescent="0.25"/>
    <row r="172930" x14ac:dyDescent="0.25"/>
    <row r="172931" x14ac:dyDescent="0.25"/>
    <row r="172932" x14ac:dyDescent="0.25"/>
    <row r="172933" x14ac:dyDescent="0.25"/>
    <row r="172934" x14ac:dyDescent="0.25"/>
    <row r="172935" x14ac:dyDescent="0.25"/>
    <row r="172936" x14ac:dyDescent="0.25"/>
    <row r="172937" x14ac:dyDescent="0.25"/>
    <row r="172938" x14ac:dyDescent="0.25"/>
    <row r="172939" x14ac:dyDescent="0.25"/>
    <row r="172940" x14ac:dyDescent="0.25"/>
    <row r="172941" x14ac:dyDescent="0.25"/>
    <row r="172942" x14ac:dyDescent="0.25"/>
    <row r="172943" x14ac:dyDescent="0.25"/>
    <row r="172944" x14ac:dyDescent="0.25"/>
    <row r="172945" x14ac:dyDescent="0.25"/>
    <row r="172946" x14ac:dyDescent="0.25"/>
    <row r="172947" x14ac:dyDescent="0.25"/>
    <row r="172948" x14ac:dyDescent="0.25"/>
    <row r="172949" x14ac:dyDescent="0.25"/>
    <row r="172950" x14ac:dyDescent="0.25"/>
    <row r="172951" x14ac:dyDescent="0.25"/>
    <row r="172952" x14ac:dyDescent="0.25"/>
    <row r="172953" x14ac:dyDescent="0.25"/>
    <row r="172954" x14ac:dyDescent="0.25"/>
    <row r="172955" x14ac:dyDescent="0.25"/>
    <row r="172956" x14ac:dyDescent="0.25"/>
    <row r="172957" x14ac:dyDescent="0.25"/>
    <row r="172958" x14ac:dyDescent="0.25"/>
    <row r="172959" x14ac:dyDescent="0.25"/>
    <row r="172960" x14ac:dyDescent="0.25"/>
    <row r="172961" x14ac:dyDescent="0.25"/>
    <row r="172962" x14ac:dyDescent="0.25"/>
    <row r="172963" x14ac:dyDescent="0.25"/>
    <row r="172964" x14ac:dyDescent="0.25"/>
    <row r="172965" x14ac:dyDescent="0.25"/>
    <row r="172966" x14ac:dyDescent="0.25"/>
    <row r="172967" x14ac:dyDescent="0.25"/>
    <row r="172968" x14ac:dyDescent="0.25"/>
    <row r="172969" x14ac:dyDescent="0.25"/>
    <row r="172970" x14ac:dyDescent="0.25"/>
    <row r="172971" x14ac:dyDescent="0.25"/>
    <row r="172972" x14ac:dyDescent="0.25"/>
    <row r="172973" x14ac:dyDescent="0.25"/>
    <row r="172974" x14ac:dyDescent="0.25"/>
    <row r="172975" x14ac:dyDescent="0.25"/>
    <row r="172976" x14ac:dyDescent="0.25"/>
    <row r="172977" x14ac:dyDescent="0.25"/>
    <row r="172978" x14ac:dyDescent="0.25"/>
    <row r="172979" x14ac:dyDescent="0.25"/>
    <row r="172980" x14ac:dyDescent="0.25"/>
    <row r="172981" x14ac:dyDescent="0.25"/>
    <row r="172982" x14ac:dyDescent="0.25"/>
    <row r="172983" x14ac:dyDescent="0.25"/>
    <row r="172984" x14ac:dyDescent="0.25"/>
    <row r="172985" x14ac:dyDescent="0.25"/>
    <row r="172986" x14ac:dyDescent="0.25"/>
    <row r="172987" x14ac:dyDescent="0.25"/>
    <row r="172988" x14ac:dyDescent="0.25"/>
    <row r="172989" x14ac:dyDescent="0.25"/>
    <row r="172990" x14ac:dyDescent="0.25"/>
    <row r="172991" x14ac:dyDescent="0.25"/>
    <row r="172992" x14ac:dyDescent="0.25"/>
    <row r="172993" x14ac:dyDescent="0.25"/>
    <row r="172994" x14ac:dyDescent="0.25"/>
    <row r="172995" x14ac:dyDescent="0.25"/>
    <row r="172996" x14ac:dyDescent="0.25"/>
    <row r="172997" x14ac:dyDescent="0.25"/>
    <row r="172998" x14ac:dyDescent="0.25"/>
    <row r="172999" x14ac:dyDescent="0.25"/>
    <row r="173000" x14ac:dyDescent="0.25"/>
    <row r="173001" x14ac:dyDescent="0.25"/>
    <row r="173002" x14ac:dyDescent="0.25"/>
    <row r="173003" x14ac:dyDescent="0.25"/>
    <row r="173004" x14ac:dyDescent="0.25"/>
    <row r="173005" x14ac:dyDescent="0.25"/>
    <row r="173006" x14ac:dyDescent="0.25"/>
    <row r="173007" x14ac:dyDescent="0.25"/>
    <row r="173008" x14ac:dyDescent="0.25"/>
    <row r="173009" x14ac:dyDescent="0.25"/>
    <row r="173010" x14ac:dyDescent="0.25"/>
    <row r="173011" x14ac:dyDescent="0.25"/>
    <row r="173012" x14ac:dyDescent="0.25"/>
    <row r="173013" x14ac:dyDescent="0.25"/>
    <row r="173014" x14ac:dyDescent="0.25"/>
    <row r="173015" x14ac:dyDescent="0.25"/>
    <row r="173016" x14ac:dyDescent="0.25"/>
    <row r="173017" x14ac:dyDescent="0.25"/>
    <row r="173018" x14ac:dyDescent="0.25"/>
    <row r="173019" x14ac:dyDescent="0.25"/>
    <row r="173020" x14ac:dyDescent="0.25"/>
    <row r="173021" x14ac:dyDescent="0.25"/>
    <row r="173022" x14ac:dyDescent="0.25"/>
    <row r="173023" x14ac:dyDescent="0.25"/>
    <row r="173024" x14ac:dyDescent="0.25"/>
    <row r="173025" x14ac:dyDescent="0.25"/>
    <row r="173026" x14ac:dyDescent="0.25"/>
    <row r="173027" x14ac:dyDescent="0.25"/>
    <row r="173028" x14ac:dyDescent="0.25"/>
    <row r="173029" x14ac:dyDescent="0.25"/>
    <row r="173030" x14ac:dyDescent="0.25"/>
    <row r="173031" x14ac:dyDescent="0.25"/>
    <row r="173032" x14ac:dyDescent="0.25"/>
    <row r="173033" x14ac:dyDescent="0.25"/>
    <row r="173034" x14ac:dyDescent="0.25"/>
    <row r="173035" x14ac:dyDescent="0.25"/>
    <row r="173036" x14ac:dyDescent="0.25"/>
    <row r="173037" x14ac:dyDescent="0.25"/>
    <row r="173038" x14ac:dyDescent="0.25"/>
    <row r="173039" x14ac:dyDescent="0.25"/>
    <row r="173040" x14ac:dyDescent="0.25"/>
    <row r="173041" x14ac:dyDescent="0.25"/>
    <row r="173042" x14ac:dyDescent="0.25"/>
    <row r="173043" x14ac:dyDescent="0.25"/>
    <row r="173044" x14ac:dyDescent="0.25"/>
    <row r="173045" x14ac:dyDescent="0.25"/>
    <row r="173046" x14ac:dyDescent="0.25"/>
    <row r="173047" x14ac:dyDescent="0.25"/>
    <row r="173048" x14ac:dyDescent="0.25"/>
    <row r="173049" x14ac:dyDescent="0.25"/>
    <row r="173050" x14ac:dyDescent="0.25"/>
    <row r="173051" x14ac:dyDescent="0.25"/>
    <row r="173052" x14ac:dyDescent="0.25"/>
    <row r="173053" x14ac:dyDescent="0.25"/>
    <row r="173054" x14ac:dyDescent="0.25"/>
    <row r="173055" x14ac:dyDescent="0.25"/>
    <row r="173056" x14ac:dyDescent="0.25"/>
    <row r="173057" x14ac:dyDescent="0.25"/>
    <row r="173058" x14ac:dyDescent="0.25"/>
    <row r="173059" x14ac:dyDescent="0.25"/>
    <row r="173060" x14ac:dyDescent="0.25"/>
    <row r="173061" x14ac:dyDescent="0.25"/>
    <row r="173062" x14ac:dyDescent="0.25"/>
    <row r="173063" x14ac:dyDescent="0.25"/>
    <row r="173064" x14ac:dyDescent="0.25"/>
    <row r="173065" x14ac:dyDescent="0.25"/>
    <row r="173066" x14ac:dyDescent="0.25"/>
    <row r="173067" x14ac:dyDescent="0.25"/>
    <row r="173068" x14ac:dyDescent="0.25"/>
    <row r="173069" x14ac:dyDescent="0.25"/>
    <row r="173070" x14ac:dyDescent="0.25"/>
    <row r="173071" x14ac:dyDescent="0.25"/>
    <row r="173072" x14ac:dyDescent="0.25"/>
    <row r="173073" x14ac:dyDescent="0.25"/>
    <row r="173074" x14ac:dyDescent="0.25"/>
    <row r="173075" x14ac:dyDescent="0.25"/>
    <row r="173076" x14ac:dyDescent="0.25"/>
    <row r="173077" x14ac:dyDescent="0.25"/>
    <row r="173078" x14ac:dyDescent="0.25"/>
    <row r="173079" x14ac:dyDescent="0.25"/>
    <row r="173080" x14ac:dyDescent="0.25"/>
    <row r="173081" x14ac:dyDescent="0.25"/>
    <row r="173082" x14ac:dyDescent="0.25"/>
    <row r="173083" x14ac:dyDescent="0.25"/>
    <row r="173084" x14ac:dyDescent="0.25"/>
    <row r="173085" x14ac:dyDescent="0.25"/>
    <row r="173086" x14ac:dyDescent="0.25"/>
    <row r="173087" x14ac:dyDescent="0.25"/>
    <row r="173088" x14ac:dyDescent="0.25"/>
    <row r="173089" x14ac:dyDescent="0.25"/>
    <row r="173090" x14ac:dyDescent="0.25"/>
    <row r="173091" x14ac:dyDescent="0.25"/>
    <row r="173092" x14ac:dyDescent="0.25"/>
    <row r="173093" x14ac:dyDescent="0.25"/>
    <row r="173094" x14ac:dyDescent="0.25"/>
    <row r="173095" x14ac:dyDescent="0.25"/>
    <row r="173096" x14ac:dyDescent="0.25"/>
    <row r="173097" x14ac:dyDescent="0.25"/>
    <row r="173098" x14ac:dyDescent="0.25"/>
    <row r="173099" x14ac:dyDescent="0.25"/>
    <row r="173100" x14ac:dyDescent="0.25"/>
    <row r="173101" x14ac:dyDescent="0.25"/>
    <row r="173102" x14ac:dyDescent="0.25"/>
    <row r="173103" x14ac:dyDescent="0.25"/>
    <row r="173104" x14ac:dyDescent="0.25"/>
    <row r="173105" x14ac:dyDescent="0.25"/>
    <row r="173106" x14ac:dyDescent="0.25"/>
    <row r="173107" x14ac:dyDescent="0.25"/>
    <row r="173108" x14ac:dyDescent="0.25"/>
    <row r="173109" x14ac:dyDescent="0.25"/>
    <row r="173110" x14ac:dyDescent="0.25"/>
    <row r="173111" x14ac:dyDescent="0.25"/>
    <row r="173112" x14ac:dyDescent="0.25"/>
    <row r="173113" x14ac:dyDescent="0.25"/>
    <row r="173114" x14ac:dyDescent="0.25"/>
    <row r="173115" x14ac:dyDescent="0.25"/>
    <row r="173116" x14ac:dyDescent="0.25"/>
    <row r="173117" x14ac:dyDescent="0.25"/>
    <row r="173118" x14ac:dyDescent="0.25"/>
    <row r="173119" x14ac:dyDescent="0.25"/>
    <row r="173120" x14ac:dyDescent="0.25"/>
    <row r="173121" x14ac:dyDescent="0.25"/>
    <row r="173122" x14ac:dyDescent="0.25"/>
    <row r="173123" x14ac:dyDescent="0.25"/>
    <row r="173124" x14ac:dyDescent="0.25"/>
    <row r="173125" x14ac:dyDescent="0.25"/>
    <row r="173126" x14ac:dyDescent="0.25"/>
    <row r="173127" x14ac:dyDescent="0.25"/>
    <row r="173128" x14ac:dyDescent="0.25"/>
    <row r="173129" x14ac:dyDescent="0.25"/>
    <row r="173130" x14ac:dyDescent="0.25"/>
    <row r="173131" x14ac:dyDescent="0.25"/>
    <row r="173132" x14ac:dyDescent="0.25"/>
    <row r="173133" x14ac:dyDescent="0.25"/>
    <row r="173134" x14ac:dyDescent="0.25"/>
    <row r="173135" x14ac:dyDescent="0.25"/>
    <row r="173136" x14ac:dyDescent="0.25"/>
    <row r="173137" x14ac:dyDescent="0.25"/>
    <row r="173138" x14ac:dyDescent="0.25"/>
    <row r="173139" x14ac:dyDescent="0.25"/>
    <row r="173140" x14ac:dyDescent="0.25"/>
    <row r="173141" x14ac:dyDescent="0.25"/>
    <row r="173142" x14ac:dyDescent="0.25"/>
    <row r="173143" x14ac:dyDescent="0.25"/>
    <row r="173144" x14ac:dyDescent="0.25"/>
    <row r="173145" x14ac:dyDescent="0.25"/>
    <row r="173146" x14ac:dyDescent="0.25"/>
    <row r="173147" x14ac:dyDescent="0.25"/>
    <row r="173148" x14ac:dyDescent="0.25"/>
    <row r="173149" x14ac:dyDescent="0.25"/>
    <row r="173150" x14ac:dyDescent="0.25"/>
    <row r="173151" x14ac:dyDescent="0.25"/>
    <row r="173152" x14ac:dyDescent="0.25"/>
    <row r="173153" x14ac:dyDescent="0.25"/>
    <row r="173154" x14ac:dyDescent="0.25"/>
    <row r="173155" x14ac:dyDescent="0.25"/>
    <row r="173156" x14ac:dyDescent="0.25"/>
    <row r="173157" x14ac:dyDescent="0.25"/>
    <row r="173158" x14ac:dyDescent="0.25"/>
    <row r="173159" x14ac:dyDescent="0.25"/>
    <row r="173160" x14ac:dyDescent="0.25"/>
    <row r="173161" x14ac:dyDescent="0.25"/>
    <row r="173162" x14ac:dyDescent="0.25"/>
    <row r="173163" x14ac:dyDescent="0.25"/>
    <row r="173164" x14ac:dyDescent="0.25"/>
    <row r="173165" x14ac:dyDescent="0.25"/>
    <row r="173166" x14ac:dyDescent="0.25"/>
    <row r="173167" x14ac:dyDescent="0.25"/>
    <row r="173168" x14ac:dyDescent="0.25"/>
    <row r="173169" x14ac:dyDescent="0.25"/>
    <row r="173170" x14ac:dyDescent="0.25"/>
    <row r="173171" x14ac:dyDescent="0.25"/>
    <row r="173172" x14ac:dyDescent="0.25"/>
    <row r="173173" x14ac:dyDescent="0.25"/>
    <row r="173174" x14ac:dyDescent="0.25"/>
    <row r="173175" x14ac:dyDescent="0.25"/>
    <row r="173176" x14ac:dyDescent="0.25"/>
    <row r="173177" x14ac:dyDescent="0.25"/>
    <row r="173178" x14ac:dyDescent="0.25"/>
    <row r="173179" x14ac:dyDescent="0.25"/>
    <row r="173180" x14ac:dyDescent="0.25"/>
    <row r="173181" x14ac:dyDescent="0.25"/>
    <row r="173182" x14ac:dyDescent="0.25"/>
    <row r="173183" x14ac:dyDescent="0.25"/>
    <row r="173184" x14ac:dyDescent="0.25"/>
    <row r="173185" x14ac:dyDescent="0.25"/>
    <row r="173186" x14ac:dyDescent="0.25"/>
    <row r="173187" x14ac:dyDescent="0.25"/>
    <row r="173188" x14ac:dyDescent="0.25"/>
    <row r="173189" x14ac:dyDescent="0.25"/>
    <row r="173190" x14ac:dyDescent="0.25"/>
    <row r="173191" x14ac:dyDescent="0.25"/>
    <row r="173192" x14ac:dyDescent="0.25"/>
    <row r="173193" x14ac:dyDescent="0.25"/>
    <row r="173194" x14ac:dyDescent="0.25"/>
    <row r="173195" x14ac:dyDescent="0.25"/>
    <row r="173196" x14ac:dyDescent="0.25"/>
    <row r="173197" x14ac:dyDescent="0.25"/>
    <row r="173198" x14ac:dyDescent="0.25"/>
    <row r="173199" x14ac:dyDescent="0.25"/>
    <row r="173200" x14ac:dyDescent="0.25"/>
    <row r="173201" x14ac:dyDescent="0.25"/>
    <row r="173202" x14ac:dyDescent="0.25"/>
    <row r="173203" x14ac:dyDescent="0.25"/>
    <row r="173204" x14ac:dyDescent="0.25"/>
    <row r="173205" x14ac:dyDescent="0.25"/>
    <row r="173206" x14ac:dyDescent="0.25"/>
    <row r="173207" x14ac:dyDescent="0.25"/>
    <row r="173208" x14ac:dyDescent="0.25"/>
    <row r="173209" x14ac:dyDescent="0.25"/>
    <row r="173210" x14ac:dyDescent="0.25"/>
    <row r="173211" x14ac:dyDescent="0.25"/>
    <row r="173212" x14ac:dyDescent="0.25"/>
    <row r="173213" x14ac:dyDescent="0.25"/>
    <row r="173214" x14ac:dyDescent="0.25"/>
    <row r="173215" x14ac:dyDescent="0.25"/>
    <row r="173216" x14ac:dyDescent="0.25"/>
    <row r="173217" x14ac:dyDescent="0.25"/>
    <row r="173218" x14ac:dyDescent="0.25"/>
    <row r="173219" x14ac:dyDescent="0.25"/>
    <row r="173220" x14ac:dyDescent="0.25"/>
    <row r="173221" x14ac:dyDescent="0.25"/>
    <row r="173222" x14ac:dyDescent="0.25"/>
    <row r="173223" x14ac:dyDescent="0.25"/>
    <row r="173224" x14ac:dyDescent="0.25"/>
    <row r="173225" x14ac:dyDescent="0.25"/>
    <row r="173226" x14ac:dyDescent="0.25"/>
    <row r="173227" x14ac:dyDescent="0.25"/>
    <row r="173228" x14ac:dyDescent="0.25"/>
    <row r="173229" x14ac:dyDescent="0.25"/>
    <row r="173230" x14ac:dyDescent="0.25"/>
    <row r="173231" x14ac:dyDescent="0.25"/>
    <row r="173232" x14ac:dyDescent="0.25"/>
    <row r="173233" x14ac:dyDescent="0.25"/>
    <row r="173234" x14ac:dyDescent="0.25"/>
    <row r="173235" x14ac:dyDescent="0.25"/>
    <row r="173236" x14ac:dyDescent="0.25"/>
    <row r="173237" x14ac:dyDescent="0.25"/>
    <row r="173238" x14ac:dyDescent="0.25"/>
    <row r="173239" x14ac:dyDescent="0.25"/>
    <row r="173240" x14ac:dyDescent="0.25"/>
    <row r="173241" x14ac:dyDescent="0.25"/>
    <row r="173242" x14ac:dyDescent="0.25"/>
    <row r="173243" x14ac:dyDescent="0.25"/>
    <row r="173244" x14ac:dyDescent="0.25"/>
    <row r="173245" x14ac:dyDescent="0.25"/>
    <row r="173246" x14ac:dyDescent="0.25"/>
    <row r="173247" x14ac:dyDescent="0.25"/>
    <row r="173248" x14ac:dyDescent="0.25"/>
    <row r="173249" x14ac:dyDescent="0.25"/>
    <row r="173250" x14ac:dyDescent="0.25"/>
    <row r="173251" x14ac:dyDescent="0.25"/>
    <row r="173252" x14ac:dyDescent="0.25"/>
    <row r="173253" x14ac:dyDescent="0.25"/>
    <row r="173254" x14ac:dyDescent="0.25"/>
    <row r="173255" x14ac:dyDescent="0.25"/>
    <row r="173256" x14ac:dyDescent="0.25"/>
    <row r="173257" x14ac:dyDescent="0.25"/>
    <row r="173258" x14ac:dyDescent="0.25"/>
    <row r="173259" x14ac:dyDescent="0.25"/>
    <row r="173260" x14ac:dyDescent="0.25"/>
    <row r="173261" x14ac:dyDescent="0.25"/>
    <row r="173262" x14ac:dyDescent="0.25"/>
    <row r="173263" x14ac:dyDescent="0.25"/>
    <row r="173264" x14ac:dyDescent="0.25"/>
    <row r="173265" x14ac:dyDescent="0.25"/>
    <row r="173266" x14ac:dyDescent="0.25"/>
    <row r="173267" x14ac:dyDescent="0.25"/>
    <row r="173268" x14ac:dyDescent="0.25"/>
    <row r="173269" x14ac:dyDescent="0.25"/>
    <row r="173270" x14ac:dyDescent="0.25"/>
    <row r="173271" x14ac:dyDescent="0.25"/>
    <row r="173272" x14ac:dyDescent="0.25"/>
    <row r="173273" x14ac:dyDescent="0.25"/>
    <row r="173274" x14ac:dyDescent="0.25"/>
    <row r="173275" x14ac:dyDescent="0.25"/>
    <row r="173276" x14ac:dyDescent="0.25"/>
    <row r="173277" x14ac:dyDescent="0.25"/>
    <row r="173278" x14ac:dyDescent="0.25"/>
    <row r="173279" x14ac:dyDescent="0.25"/>
    <row r="173280" x14ac:dyDescent="0.25"/>
    <row r="173281" x14ac:dyDescent="0.25"/>
    <row r="173282" x14ac:dyDescent="0.25"/>
    <row r="173283" x14ac:dyDescent="0.25"/>
    <row r="173284" x14ac:dyDescent="0.25"/>
    <row r="173285" x14ac:dyDescent="0.25"/>
    <row r="173286" x14ac:dyDescent="0.25"/>
    <row r="173287" x14ac:dyDescent="0.25"/>
    <row r="173288" x14ac:dyDescent="0.25"/>
    <row r="173289" x14ac:dyDescent="0.25"/>
    <row r="173290" x14ac:dyDescent="0.25"/>
    <row r="173291" x14ac:dyDescent="0.25"/>
    <row r="173292" x14ac:dyDescent="0.25"/>
    <row r="173293" x14ac:dyDescent="0.25"/>
    <row r="173294" x14ac:dyDescent="0.25"/>
    <row r="173295" x14ac:dyDescent="0.25"/>
    <row r="173296" x14ac:dyDescent="0.25"/>
    <row r="173297" x14ac:dyDescent="0.25"/>
    <row r="173298" x14ac:dyDescent="0.25"/>
    <row r="173299" x14ac:dyDescent="0.25"/>
    <row r="173300" x14ac:dyDescent="0.25"/>
    <row r="173301" x14ac:dyDescent="0.25"/>
    <row r="173302" x14ac:dyDescent="0.25"/>
    <row r="173303" x14ac:dyDescent="0.25"/>
    <row r="173304" x14ac:dyDescent="0.25"/>
    <row r="173305" x14ac:dyDescent="0.25"/>
    <row r="173306" x14ac:dyDescent="0.25"/>
    <row r="173307" x14ac:dyDescent="0.25"/>
    <row r="173308" x14ac:dyDescent="0.25"/>
    <row r="173309" x14ac:dyDescent="0.25"/>
    <row r="173310" x14ac:dyDescent="0.25"/>
    <row r="173311" x14ac:dyDescent="0.25"/>
    <row r="173312" x14ac:dyDescent="0.25"/>
    <row r="173313" x14ac:dyDescent="0.25"/>
    <row r="173314" x14ac:dyDescent="0.25"/>
    <row r="173315" x14ac:dyDescent="0.25"/>
    <row r="173316" x14ac:dyDescent="0.25"/>
    <row r="173317" x14ac:dyDescent="0.25"/>
    <row r="173318" x14ac:dyDescent="0.25"/>
    <row r="173319" x14ac:dyDescent="0.25"/>
    <row r="173320" x14ac:dyDescent="0.25"/>
    <row r="173321" x14ac:dyDescent="0.25"/>
    <row r="173322" x14ac:dyDescent="0.25"/>
    <row r="173323" x14ac:dyDescent="0.25"/>
    <row r="173324" x14ac:dyDescent="0.25"/>
    <row r="173325" x14ac:dyDescent="0.25"/>
    <row r="173326" x14ac:dyDescent="0.25"/>
    <row r="173327" x14ac:dyDescent="0.25"/>
    <row r="173328" x14ac:dyDescent="0.25"/>
    <row r="173329" x14ac:dyDescent="0.25"/>
    <row r="173330" x14ac:dyDescent="0.25"/>
    <row r="173331" x14ac:dyDescent="0.25"/>
    <row r="173332" x14ac:dyDescent="0.25"/>
    <row r="173333" x14ac:dyDescent="0.25"/>
    <row r="173334" x14ac:dyDescent="0.25"/>
    <row r="173335" x14ac:dyDescent="0.25"/>
    <row r="173336" x14ac:dyDescent="0.25"/>
    <row r="173337" x14ac:dyDescent="0.25"/>
    <row r="173338" x14ac:dyDescent="0.25"/>
    <row r="173339" x14ac:dyDescent="0.25"/>
    <row r="173340" x14ac:dyDescent="0.25"/>
    <row r="173341" x14ac:dyDescent="0.25"/>
    <row r="173342" x14ac:dyDescent="0.25"/>
    <row r="173343" x14ac:dyDescent="0.25"/>
    <row r="173344" x14ac:dyDescent="0.25"/>
    <row r="173345" x14ac:dyDescent="0.25"/>
    <row r="173346" x14ac:dyDescent="0.25"/>
    <row r="173347" x14ac:dyDescent="0.25"/>
    <row r="173348" x14ac:dyDescent="0.25"/>
    <row r="173349" x14ac:dyDescent="0.25"/>
    <row r="173350" x14ac:dyDescent="0.25"/>
    <row r="173351" x14ac:dyDescent="0.25"/>
    <row r="173352" x14ac:dyDescent="0.25"/>
    <row r="173353" x14ac:dyDescent="0.25"/>
    <row r="173354" x14ac:dyDescent="0.25"/>
    <row r="173355" x14ac:dyDescent="0.25"/>
    <row r="173356" x14ac:dyDescent="0.25"/>
    <row r="173357" x14ac:dyDescent="0.25"/>
    <row r="173358" x14ac:dyDescent="0.25"/>
    <row r="173359" x14ac:dyDescent="0.25"/>
    <row r="173360" x14ac:dyDescent="0.25"/>
    <row r="173361" x14ac:dyDescent="0.25"/>
    <row r="173362" x14ac:dyDescent="0.25"/>
    <row r="173363" x14ac:dyDescent="0.25"/>
    <row r="173364" x14ac:dyDescent="0.25"/>
    <row r="173365" x14ac:dyDescent="0.25"/>
    <row r="173366" x14ac:dyDescent="0.25"/>
    <row r="173367" x14ac:dyDescent="0.25"/>
    <row r="173368" x14ac:dyDescent="0.25"/>
    <row r="173369" x14ac:dyDescent="0.25"/>
    <row r="173370" x14ac:dyDescent="0.25"/>
    <row r="173371" x14ac:dyDescent="0.25"/>
    <row r="173372" x14ac:dyDescent="0.25"/>
    <row r="173373" x14ac:dyDescent="0.25"/>
    <row r="173374" x14ac:dyDescent="0.25"/>
    <row r="173375" x14ac:dyDescent="0.25"/>
    <row r="173376" x14ac:dyDescent="0.25"/>
    <row r="173377" x14ac:dyDescent="0.25"/>
    <row r="173378" x14ac:dyDescent="0.25"/>
    <row r="173379" x14ac:dyDescent="0.25"/>
    <row r="173380" x14ac:dyDescent="0.25"/>
    <row r="173381" x14ac:dyDescent="0.25"/>
    <row r="173382" x14ac:dyDescent="0.25"/>
    <row r="173383" x14ac:dyDescent="0.25"/>
    <row r="173384" x14ac:dyDescent="0.25"/>
    <row r="173385" x14ac:dyDescent="0.25"/>
    <row r="173386" x14ac:dyDescent="0.25"/>
    <row r="173387" x14ac:dyDescent="0.25"/>
    <row r="173388" x14ac:dyDescent="0.25"/>
    <row r="173389" x14ac:dyDescent="0.25"/>
    <row r="173390" x14ac:dyDescent="0.25"/>
    <row r="173391" x14ac:dyDescent="0.25"/>
    <row r="173392" x14ac:dyDescent="0.25"/>
    <row r="173393" x14ac:dyDescent="0.25"/>
    <row r="173394" x14ac:dyDescent="0.25"/>
    <row r="173395" x14ac:dyDescent="0.25"/>
    <row r="173396" x14ac:dyDescent="0.25"/>
    <row r="173397" x14ac:dyDescent="0.25"/>
    <row r="173398" x14ac:dyDescent="0.25"/>
    <row r="173399" x14ac:dyDescent="0.25"/>
    <row r="173400" x14ac:dyDescent="0.25"/>
    <row r="173401" x14ac:dyDescent="0.25"/>
    <row r="173402" x14ac:dyDescent="0.25"/>
    <row r="173403" x14ac:dyDescent="0.25"/>
    <row r="173404" x14ac:dyDescent="0.25"/>
    <row r="173405" x14ac:dyDescent="0.25"/>
    <row r="173406" x14ac:dyDescent="0.25"/>
    <row r="173407" x14ac:dyDescent="0.25"/>
    <row r="173408" x14ac:dyDescent="0.25"/>
    <row r="173409" x14ac:dyDescent="0.25"/>
    <row r="173410" x14ac:dyDescent="0.25"/>
    <row r="173411" x14ac:dyDescent="0.25"/>
    <row r="173412" x14ac:dyDescent="0.25"/>
    <row r="173413" x14ac:dyDescent="0.25"/>
    <row r="173414" x14ac:dyDescent="0.25"/>
    <row r="173415" x14ac:dyDescent="0.25"/>
    <row r="173416" x14ac:dyDescent="0.25"/>
    <row r="173417" x14ac:dyDescent="0.25"/>
    <row r="173418" x14ac:dyDescent="0.25"/>
    <row r="173419" x14ac:dyDescent="0.25"/>
    <row r="173420" x14ac:dyDescent="0.25"/>
    <row r="173421" x14ac:dyDescent="0.25"/>
    <row r="173422" x14ac:dyDescent="0.25"/>
    <row r="173423" x14ac:dyDescent="0.25"/>
    <row r="173424" x14ac:dyDescent="0.25"/>
    <row r="173425" x14ac:dyDescent="0.25"/>
    <row r="173426" x14ac:dyDescent="0.25"/>
    <row r="173427" x14ac:dyDescent="0.25"/>
    <row r="173428" x14ac:dyDescent="0.25"/>
    <row r="173429" x14ac:dyDescent="0.25"/>
    <row r="173430" x14ac:dyDescent="0.25"/>
    <row r="173431" x14ac:dyDescent="0.25"/>
    <row r="173432" x14ac:dyDescent="0.25"/>
    <row r="173433" x14ac:dyDescent="0.25"/>
    <row r="173434" x14ac:dyDescent="0.25"/>
    <row r="173435" x14ac:dyDescent="0.25"/>
    <row r="173436" x14ac:dyDescent="0.25"/>
    <row r="173437" x14ac:dyDescent="0.25"/>
    <row r="173438" x14ac:dyDescent="0.25"/>
    <row r="173439" x14ac:dyDescent="0.25"/>
    <row r="173440" x14ac:dyDescent="0.25"/>
    <row r="173441" x14ac:dyDescent="0.25"/>
    <row r="173442" x14ac:dyDescent="0.25"/>
    <row r="173443" x14ac:dyDescent="0.25"/>
    <row r="173444" x14ac:dyDescent="0.25"/>
    <row r="173445" x14ac:dyDescent="0.25"/>
    <row r="173446" x14ac:dyDescent="0.25"/>
    <row r="173447" x14ac:dyDescent="0.25"/>
    <row r="173448" x14ac:dyDescent="0.25"/>
    <row r="173449" x14ac:dyDescent="0.25"/>
    <row r="173450" x14ac:dyDescent="0.25"/>
    <row r="173451" x14ac:dyDescent="0.25"/>
    <row r="173452" x14ac:dyDescent="0.25"/>
    <row r="173453" x14ac:dyDescent="0.25"/>
    <row r="173454" x14ac:dyDescent="0.25"/>
    <row r="173455" x14ac:dyDescent="0.25"/>
    <row r="173456" x14ac:dyDescent="0.25"/>
    <row r="173457" x14ac:dyDescent="0.25"/>
    <row r="173458" x14ac:dyDescent="0.25"/>
    <row r="173459" x14ac:dyDescent="0.25"/>
    <row r="173460" x14ac:dyDescent="0.25"/>
    <row r="173461" x14ac:dyDescent="0.25"/>
    <row r="173462" x14ac:dyDescent="0.25"/>
    <row r="173463" x14ac:dyDescent="0.25"/>
    <row r="173464" x14ac:dyDescent="0.25"/>
    <row r="173465" x14ac:dyDescent="0.25"/>
    <row r="173466" x14ac:dyDescent="0.25"/>
    <row r="173467" x14ac:dyDescent="0.25"/>
    <row r="173468" x14ac:dyDescent="0.25"/>
    <row r="173469" x14ac:dyDescent="0.25"/>
    <row r="173470" x14ac:dyDescent="0.25"/>
    <row r="173471" x14ac:dyDescent="0.25"/>
    <row r="173472" x14ac:dyDescent="0.25"/>
    <row r="173473" x14ac:dyDescent="0.25"/>
    <row r="173474" x14ac:dyDescent="0.25"/>
    <row r="173475" x14ac:dyDescent="0.25"/>
    <row r="173476" x14ac:dyDescent="0.25"/>
    <row r="173477" x14ac:dyDescent="0.25"/>
    <row r="173478" x14ac:dyDescent="0.25"/>
    <row r="173479" x14ac:dyDescent="0.25"/>
    <row r="173480" x14ac:dyDescent="0.25"/>
    <row r="173481" x14ac:dyDescent="0.25"/>
    <row r="173482" x14ac:dyDescent="0.25"/>
    <row r="173483" x14ac:dyDescent="0.25"/>
    <row r="173484" x14ac:dyDescent="0.25"/>
    <row r="173485" x14ac:dyDescent="0.25"/>
    <row r="173486" x14ac:dyDescent="0.25"/>
    <row r="173487" x14ac:dyDescent="0.25"/>
    <row r="173488" x14ac:dyDescent="0.25"/>
    <row r="173489" x14ac:dyDescent="0.25"/>
    <row r="173490" x14ac:dyDescent="0.25"/>
    <row r="173491" x14ac:dyDescent="0.25"/>
    <row r="173492" x14ac:dyDescent="0.25"/>
    <row r="173493" x14ac:dyDescent="0.25"/>
    <row r="173494" x14ac:dyDescent="0.25"/>
    <row r="173495" x14ac:dyDescent="0.25"/>
    <row r="173496" x14ac:dyDescent="0.25"/>
    <row r="173497" x14ac:dyDescent="0.25"/>
    <row r="173498" x14ac:dyDescent="0.25"/>
    <row r="173499" x14ac:dyDescent="0.25"/>
    <row r="173500" x14ac:dyDescent="0.25"/>
    <row r="173501" x14ac:dyDescent="0.25"/>
    <row r="173502" x14ac:dyDescent="0.25"/>
    <row r="173503" x14ac:dyDescent="0.25"/>
    <row r="173504" x14ac:dyDescent="0.25"/>
    <row r="173505" x14ac:dyDescent="0.25"/>
    <row r="173506" x14ac:dyDescent="0.25"/>
    <row r="173507" x14ac:dyDescent="0.25"/>
    <row r="173508" x14ac:dyDescent="0.25"/>
    <row r="173509" x14ac:dyDescent="0.25"/>
    <row r="173510" x14ac:dyDescent="0.25"/>
    <row r="173511" x14ac:dyDescent="0.25"/>
    <row r="173512" x14ac:dyDescent="0.25"/>
    <row r="173513" x14ac:dyDescent="0.25"/>
    <row r="173514" x14ac:dyDescent="0.25"/>
    <row r="173515" x14ac:dyDescent="0.25"/>
    <row r="173516" x14ac:dyDescent="0.25"/>
    <row r="173517" x14ac:dyDescent="0.25"/>
    <row r="173518" x14ac:dyDescent="0.25"/>
    <row r="173519" x14ac:dyDescent="0.25"/>
    <row r="173520" x14ac:dyDescent="0.25"/>
    <row r="173521" x14ac:dyDescent="0.25"/>
    <row r="173522" x14ac:dyDescent="0.25"/>
    <row r="173523" x14ac:dyDescent="0.25"/>
    <row r="173524" x14ac:dyDescent="0.25"/>
    <row r="173525" x14ac:dyDescent="0.25"/>
    <row r="173526" x14ac:dyDescent="0.25"/>
    <row r="173527" x14ac:dyDescent="0.25"/>
    <row r="173528" x14ac:dyDescent="0.25"/>
    <row r="173529" x14ac:dyDescent="0.25"/>
    <row r="173530" x14ac:dyDescent="0.25"/>
    <row r="173531" x14ac:dyDescent="0.25"/>
    <row r="173532" x14ac:dyDescent="0.25"/>
    <row r="173533" x14ac:dyDescent="0.25"/>
    <row r="173534" x14ac:dyDescent="0.25"/>
    <row r="173535" x14ac:dyDescent="0.25"/>
    <row r="173536" x14ac:dyDescent="0.25"/>
    <row r="173537" x14ac:dyDescent="0.25"/>
    <row r="173538" x14ac:dyDescent="0.25"/>
    <row r="173539" x14ac:dyDescent="0.25"/>
    <row r="173540" x14ac:dyDescent="0.25"/>
    <row r="173541" x14ac:dyDescent="0.25"/>
    <row r="173542" x14ac:dyDescent="0.25"/>
    <row r="173543" x14ac:dyDescent="0.25"/>
    <row r="173544" x14ac:dyDescent="0.25"/>
    <row r="173545" x14ac:dyDescent="0.25"/>
    <row r="173546" x14ac:dyDescent="0.25"/>
    <row r="173547" x14ac:dyDescent="0.25"/>
    <row r="173548" x14ac:dyDescent="0.25"/>
    <row r="173549" x14ac:dyDescent="0.25"/>
    <row r="173550" x14ac:dyDescent="0.25"/>
    <row r="173551" x14ac:dyDescent="0.25"/>
    <row r="173552" x14ac:dyDescent="0.25"/>
    <row r="173553" x14ac:dyDescent="0.25"/>
    <row r="173554" x14ac:dyDescent="0.25"/>
    <row r="173555" x14ac:dyDescent="0.25"/>
    <row r="173556" x14ac:dyDescent="0.25"/>
    <row r="173557" x14ac:dyDescent="0.25"/>
    <row r="173558" x14ac:dyDescent="0.25"/>
    <row r="173559" x14ac:dyDescent="0.25"/>
    <row r="173560" x14ac:dyDescent="0.25"/>
    <row r="173561" x14ac:dyDescent="0.25"/>
    <row r="173562" x14ac:dyDescent="0.25"/>
    <row r="173563" x14ac:dyDescent="0.25"/>
    <row r="173564" x14ac:dyDescent="0.25"/>
    <row r="173565" x14ac:dyDescent="0.25"/>
    <row r="173566" x14ac:dyDescent="0.25"/>
    <row r="173567" x14ac:dyDescent="0.25"/>
    <row r="173568" x14ac:dyDescent="0.25"/>
    <row r="173569" x14ac:dyDescent="0.25"/>
    <row r="173570" x14ac:dyDescent="0.25"/>
    <row r="173571" x14ac:dyDescent="0.25"/>
    <row r="173572" x14ac:dyDescent="0.25"/>
    <row r="173573" x14ac:dyDescent="0.25"/>
    <row r="173574" x14ac:dyDescent="0.25"/>
    <row r="173575" x14ac:dyDescent="0.25"/>
    <row r="173576" x14ac:dyDescent="0.25"/>
    <row r="173577" x14ac:dyDescent="0.25"/>
    <row r="173578" x14ac:dyDescent="0.25"/>
    <row r="173579" x14ac:dyDescent="0.25"/>
    <row r="173580" x14ac:dyDescent="0.25"/>
    <row r="173581" x14ac:dyDescent="0.25"/>
    <row r="173582" x14ac:dyDescent="0.25"/>
    <row r="173583" x14ac:dyDescent="0.25"/>
    <row r="173584" x14ac:dyDescent="0.25"/>
    <row r="173585" x14ac:dyDescent="0.25"/>
    <row r="173586" x14ac:dyDescent="0.25"/>
    <row r="173587" x14ac:dyDescent="0.25"/>
    <row r="173588" x14ac:dyDescent="0.25"/>
    <row r="173589" x14ac:dyDescent="0.25"/>
    <row r="173590" x14ac:dyDescent="0.25"/>
    <row r="173591" x14ac:dyDescent="0.25"/>
    <row r="173592" x14ac:dyDescent="0.25"/>
    <row r="173593" x14ac:dyDescent="0.25"/>
    <row r="173594" x14ac:dyDescent="0.25"/>
    <row r="173595" x14ac:dyDescent="0.25"/>
    <row r="173596" x14ac:dyDescent="0.25"/>
    <row r="173597" x14ac:dyDescent="0.25"/>
    <row r="173598" x14ac:dyDescent="0.25"/>
    <row r="173599" x14ac:dyDescent="0.25"/>
    <row r="173600" x14ac:dyDescent="0.25"/>
    <row r="173601" x14ac:dyDescent="0.25"/>
    <row r="173602" x14ac:dyDescent="0.25"/>
    <row r="173603" x14ac:dyDescent="0.25"/>
    <row r="173604" x14ac:dyDescent="0.25"/>
    <row r="173605" x14ac:dyDescent="0.25"/>
    <row r="173606" x14ac:dyDescent="0.25"/>
    <row r="173607" x14ac:dyDescent="0.25"/>
    <row r="173608" x14ac:dyDescent="0.25"/>
    <row r="173609" x14ac:dyDescent="0.25"/>
    <row r="173610" x14ac:dyDescent="0.25"/>
    <row r="173611" x14ac:dyDescent="0.25"/>
    <row r="173612" x14ac:dyDescent="0.25"/>
    <row r="173613" x14ac:dyDescent="0.25"/>
    <row r="173614" x14ac:dyDescent="0.25"/>
    <row r="173615" x14ac:dyDescent="0.25"/>
    <row r="173616" x14ac:dyDescent="0.25"/>
    <row r="173617" x14ac:dyDescent="0.25"/>
    <row r="173618" x14ac:dyDescent="0.25"/>
    <row r="173619" x14ac:dyDescent="0.25"/>
    <row r="173620" x14ac:dyDescent="0.25"/>
    <row r="173621" x14ac:dyDescent="0.25"/>
    <row r="173622" x14ac:dyDescent="0.25"/>
    <row r="173623" x14ac:dyDescent="0.25"/>
    <row r="173624" x14ac:dyDescent="0.25"/>
    <row r="173625" x14ac:dyDescent="0.25"/>
    <row r="173626" x14ac:dyDescent="0.25"/>
    <row r="173627" x14ac:dyDescent="0.25"/>
    <row r="173628" x14ac:dyDescent="0.25"/>
    <row r="173629" x14ac:dyDescent="0.25"/>
    <row r="173630" x14ac:dyDescent="0.25"/>
    <row r="173631" x14ac:dyDescent="0.25"/>
    <row r="173632" x14ac:dyDescent="0.25"/>
    <row r="173633" x14ac:dyDescent="0.25"/>
    <row r="173634" x14ac:dyDescent="0.25"/>
    <row r="173635" x14ac:dyDescent="0.25"/>
    <row r="173636" x14ac:dyDescent="0.25"/>
    <row r="173637" x14ac:dyDescent="0.25"/>
    <row r="173638" x14ac:dyDescent="0.25"/>
    <row r="173639" x14ac:dyDescent="0.25"/>
    <row r="173640" x14ac:dyDescent="0.25"/>
    <row r="173641" x14ac:dyDescent="0.25"/>
    <row r="173642" x14ac:dyDescent="0.25"/>
    <row r="173643" x14ac:dyDescent="0.25"/>
    <row r="173644" x14ac:dyDescent="0.25"/>
    <row r="173645" x14ac:dyDescent="0.25"/>
    <row r="173646" x14ac:dyDescent="0.25"/>
    <row r="173647" x14ac:dyDescent="0.25"/>
    <row r="173648" x14ac:dyDescent="0.25"/>
    <row r="173649" x14ac:dyDescent="0.25"/>
    <row r="173650" x14ac:dyDescent="0.25"/>
    <row r="173651" x14ac:dyDescent="0.25"/>
    <row r="173652" x14ac:dyDescent="0.25"/>
    <row r="173653" x14ac:dyDescent="0.25"/>
    <row r="173654" x14ac:dyDescent="0.25"/>
    <row r="173655" x14ac:dyDescent="0.25"/>
    <row r="173656" x14ac:dyDescent="0.25"/>
    <row r="173657" x14ac:dyDescent="0.25"/>
    <row r="173658" x14ac:dyDescent="0.25"/>
    <row r="173659" x14ac:dyDescent="0.25"/>
    <row r="173660" x14ac:dyDescent="0.25"/>
    <row r="173661" x14ac:dyDescent="0.25"/>
    <row r="173662" x14ac:dyDescent="0.25"/>
    <row r="173663" x14ac:dyDescent="0.25"/>
    <row r="173664" x14ac:dyDescent="0.25"/>
    <row r="173665" x14ac:dyDescent="0.25"/>
    <row r="173666" x14ac:dyDescent="0.25"/>
    <row r="173667" x14ac:dyDescent="0.25"/>
    <row r="173668" x14ac:dyDescent="0.25"/>
    <row r="173669" x14ac:dyDescent="0.25"/>
    <row r="173670" x14ac:dyDescent="0.25"/>
    <row r="173671" x14ac:dyDescent="0.25"/>
    <row r="173672" x14ac:dyDescent="0.25"/>
    <row r="173673" x14ac:dyDescent="0.25"/>
    <row r="173674" x14ac:dyDescent="0.25"/>
    <row r="173675" x14ac:dyDescent="0.25"/>
    <row r="173676" x14ac:dyDescent="0.25"/>
    <row r="173677" x14ac:dyDescent="0.25"/>
    <row r="173678" x14ac:dyDescent="0.25"/>
    <row r="173679" x14ac:dyDescent="0.25"/>
    <row r="173680" x14ac:dyDescent="0.25"/>
    <row r="173681" x14ac:dyDescent="0.25"/>
    <row r="173682" x14ac:dyDescent="0.25"/>
    <row r="173683" x14ac:dyDescent="0.25"/>
    <row r="173684" x14ac:dyDescent="0.25"/>
    <row r="173685" x14ac:dyDescent="0.25"/>
    <row r="173686" x14ac:dyDescent="0.25"/>
    <row r="173687" x14ac:dyDescent="0.25"/>
    <row r="173688" x14ac:dyDescent="0.25"/>
    <row r="173689" x14ac:dyDescent="0.25"/>
    <row r="173690" x14ac:dyDescent="0.25"/>
    <row r="173691" x14ac:dyDescent="0.25"/>
    <row r="173692" x14ac:dyDescent="0.25"/>
    <row r="173693" x14ac:dyDescent="0.25"/>
    <row r="173694" x14ac:dyDescent="0.25"/>
    <row r="173695" x14ac:dyDescent="0.25"/>
    <row r="173696" x14ac:dyDescent="0.25"/>
    <row r="173697" x14ac:dyDescent="0.25"/>
    <row r="173698" x14ac:dyDescent="0.25"/>
    <row r="173699" x14ac:dyDescent="0.25"/>
    <row r="173700" x14ac:dyDescent="0.25"/>
    <row r="173701" x14ac:dyDescent="0.25"/>
    <row r="173702" x14ac:dyDescent="0.25"/>
    <row r="173703" x14ac:dyDescent="0.25"/>
    <row r="173704" x14ac:dyDescent="0.25"/>
    <row r="173705" x14ac:dyDescent="0.25"/>
    <row r="173706" x14ac:dyDescent="0.25"/>
    <row r="173707" x14ac:dyDescent="0.25"/>
    <row r="173708" x14ac:dyDescent="0.25"/>
    <row r="173709" x14ac:dyDescent="0.25"/>
    <row r="173710" x14ac:dyDescent="0.25"/>
    <row r="173711" x14ac:dyDescent="0.25"/>
    <row r="173712" x14ac:dyDescent="0.25"/>
    <row r="173713" x14ac:dyDescent="0.25"/>
    <row r="173714" x14ac:dyDescent="0.25"/>
    <row r="173715" x14ac:dyDescent="0.25"/>
    <row r="173716" x14ac:dyDescent="0.25"/>
    <row r="173717" x14ac:dyDescent="0.25"/>
    <row r="173718" x14ac:dyDescent="0.25"/>
    <row r="173719" x14ac:dyDescent="0.25"/>
    <row r="173720" x14ac:dyDescent="0.25"/>
    <row r="173721" x14ac:dyDescent="0.25"/>
    <row r="173722" x14ac:dyDescent="0.25"/>
    <row r="173723" x14ac:dyDescent="0.25"/>
    <row r="173724" x14ac:dyDescent="0.25"/>
    <row r="173725" x14ac:dyDescent="0.25"/>
    <row r="173726" x14ac:dyDescent="0.25"/>
    <row r="173727" x14ac:dyDescent="0.25"/>
    <row r="173728" x14ac:dyDescent="0.25"/>
    <row r="173729" x14ac:dyDescent="0.25"/>
    <row r="173730" x14ac:dyDescent="0.25"/>
    <row r="173731" x14ac:dyDescent="0.25"/>
    <row r="173732" x14ac:dyDescent="0.25"/>
    <row r="173733" x14ac:dyDescent="0.25"/>
    <row r="173734" x14ac:dyDescent="0.25"/>
    <row r="173735" x14ac:dyDescent="0.25"/>
    <row r="173736" x14ac:dyDescent="0.25"/>
    <row r="173737" x14ac:dyDescent="0.25"/>
    <row r="173738" x14ac:dyDescent="0.25"/>
    <row r="173739" x14ac:dyDescent="0.25"/>
    <row r="173740" x14ac:dyDescent="0.25"/>
    <row r="173741" x14ac:dyDescent="0.25"/>
    <row r="173742" x14ac:dyDescent="0.25"/>
    <row r="173743" x14ac:dyDescent="0.25"/>
    <row r="173744" x14ac:dyDescent="0.25"/>
    <row r="173745" x14ac:dyDescent="0.25"/>
    <row r="173746" x14ac:dyDescent="0.25"/>
    <row r="173747" x14ac:dyDescent="0.25"/>
    <row r="173748" x14ac:dyDescent="0.25"/>
    <row r="173749" x14ac:dyDescent="0.25"/>
    <row r="173750" x14ac:dyDescent="0.25"/>
    <row r="173751" x14ac:dyDescent="0.25"/>
    <row r="173752" x14ac:dyDescent="0.25"/>
    <row r="173753" x14ac:dyDescent="0.25"/>
    <row r="173754" x14ac:dyDescent="0.25"/>
    <row r="173755" x14ac:dyDescent="0.25"/>
    <row r="173756" x14ac:dyDescent="0.25"/>
    <row r="173757" x14ac:dyDescent="0.25"/>
    <row r="173758" x14ac:dyDescent="0.25"/>
    <row r="173759" x14ac:dyDescent="0.25"/>
    <row r="173760" x14ac:dyDescent="0.25"/>
    <row r="173761" x14ac:dyDescent="0.25"/>
    <row r="173762" x14ac:dyDescent="0.25"/>
    <row r="173763" x14ac:dyDescent="0.25"/>
    <row r="173764" x14ac:dyDescent="0.25"/>
    <row r="173765" x14ac:dyDescent="0.25"/>
    <row r="173766" x14ac:dyDescent="0.25"/>
    <row r="173767" x14ac:dyDescent="0.25"/>
    <row r="173768" x14ac:dyDescent="0.25"/>
    <row r="173769" x14ac:dyDescent="0.25"/>
    <row r="173770" x14ac:dyDescent="0.25"/>
    <row r="173771" x14ac:dyDescent="0.25"/>
    <row r="173772" x14ac:dyDescent="0.25"/>
    <row r="173773" x14ac:dyDescent="0.25"/>
    <row r="173774" x14ac:dyDescent="0.25"/>
    <row r="173775" x14ac:dyDescent="0.25"/>
    <row r="173776" x14ac:dyDescent="0.25"/>
    <row r="173777" x14ac:dyDescent="0.25"/>
    <row r="173778" x14ac:dyDescent="0.25"/>
    <row r="173779" x14ac:dyDescent="0.25"/>
    <row r="173780" x14ac:dyDescent="0.25"/>
    <row r="173781" x14ac:dyDescent="0.25"/>
    <row r="173782" x14ac:dyDescent="0.25"/>
    <row r="173783" x14ac:dyDescent="0.25"/>
    <row r="173784" x14ac:dyDescent="0.25"/>
    <row r="173785" x14ac:dyDescent="0.25"/>
    <row r="173786" x14ac:dyDescent="0.25"/>
    <row r="173787" x14ac:dyDescent="0.25"/>
    <row r="173788" x14ac:dyDescent="0.25"/>
    <row r="173789" x14ac:dyDescent="0.25"/>
    <row r="173790" x14ac:dyDescent="0.25"/>
    <row r="173791" x14ac:dyDescent="0.25"/>
    <row r="173792" x14ac:dyDescent="0.25"/>
    <row r="173793" x14ac:dyDescent="0.25"/>
    <row r="173794" x14ac:dyDescent="0.25"/>
    <row r="173795" x14ac:dyDescent="0.25"/>
    <row r="173796" x14ac:dyDescent="0.25"/>
    <row r="173797" x14ac:dyDescent="0.25"/>
    <row r="173798" x14ac:dyDescent="0.25"/>
    <row r="173799" x14ac:dyDescent="0.25"/>
    <row r="173800" x14ac:dyDescent="0.25"/>
    <row r="173801" x14ac:dyDescent="0.25"/>
    <row r="173802" x14ac:dyDescent="0.25"/>
    <row r="173803" x14ac:dyDescent="0.25"/>
    <row r="173804" x14ac:dyDescent="0.25"/>
    <row r="173805" x14ac:dyDescent="0.25"/>
    <row r="173806" x14ac:dyDescent="0.25"/>
    <row r="173807" x14ac:dyDescent="0.25"/>
    <row r="173808" x14ac:dyDescent="0.25"/>
    <row r="173809" x14ac:dyDescent="0.25"/>
    <row r="173810" x14ac:dyDescent="0.25"/>
    <row r="173811" x14ac:dyDescent="0.25"/>
    <row r="173812" x14ac:dyDescent="0.25"/>
    <row r="173813" x14ac:dyDescent="0.25"/>
    <row r="173814" x14ac:dyDescent="0.25"/>
    <row r="173815" x14ac:dyDescent="0.25"/>
    <row r="173816" x14ac:dyDescent="0.25"/>
    <row r="173817" x14ac:dyDescent="0.25"/>
    <row r="173818" x14ac:dyDescent="0.25"/>
    <row r="173819" x14ac:dyDescent="0.25"/>
    <row r="173820" x14ac:dyDescent="0.25"/>
    <row r="173821" x14ac:dyDescent="0.25"/>
    <row r="173822" x14ac:dyDescent="0.25"/>
    <row r="173823" x14ac:dyDescent="0.25"/>
    <row r="173824" x14ac:dyDescent="0.25"/>
    <row r="173825" x14ac:dyDescent="0.25"/>
    <row r="173826" x14ac:dyDescent="0.25"/>
    <row r="173827" x14ac:dyDescent="0.25"/>
    <row r="173828" x14ac:dyDescent="0.25"/>
    <row r="173829" x14ac:dyDescent="0.25"/>
    <row r="173830" x14ac:dyDescent="0.25"/>
    <row r="173831" x14ac:dyDescent="0.25"/>
    <row r="173832" x14ac:dyDescent="0.25"/>
    <row r="173833" x14ac:dyDescent="0.25"/>
    <row r="173834" x14ac:dyDescent="0.25"/>
    <row r="173835" x14ac:dyDescent="0.25"/>
    <row r="173836" x14ac:dyDescent="0.25"/>
    <row r="173837" x14ac:dyDescent="0.25"/>
    <row r="173838" x14ac:dyDescent="0.25"/>
    <row r="173839" x14ac:dyDescent="0.25"/>
    <row r="173840" x14ac:dyDescent="0.25"/>
    <row r="173841" x14ac:dyDescent="0.25"/>
    <row r="173842" x14ac:dyDescent="0.25"/>
    <row r="173843" x14ac:dyDescent="0.25"/>
    <row r="173844" x14ac:dyDescent="0.25"/>
    <row r="173845" x14ac:dyDescent="0.25"/>
    <row r="173846" x14ac:dyDescent="0.25"/>
    <row r="173847" x14ac:dyDescent="0.25"/>
    <row r="173848" x14ac:dyDescent="0.25"/>
    <row r="173849" x14ac:dyDescent="0.25"/>
    <row r="173850" x14ac:dyDescent="0.25"/>
    <row r="173851" x14ac:dyDescent="0.25"/>
    <row r="173852" x14ac:dyDescent="0.25"/>
    <row r="173853" x14ac:dyDescent="0.25"/>
    <row r="173854" x14ac:dyDescent="0.25"/>
    <row r="173855" x14ac:dyDescent="0.25"/>
    <row r="173856" x14ac:dyDescent="0.25"/>
    <row r="173857" x14ac:dyDescent="0.25"/>
    <row r="173858" x14ac:dyDescent="0.25"/>
    <row r="173859" x14ac:dyDescent="0.25"/>
    <row r="173860" x14ac:dyDescent="0.25"/>
    <row r="173861" x14ac:dyDescent="0.25"/>
    <row r="173862" x14ac:dyDescent="0.25"/>
    <row r="173863" x14ac:dyDescent="0.25"/>
    <row r="173864" x14ac:dyDescent="0.25"/>
    <row r="173865" x14ac:dyDescent="0.25"/>
    <row r="173866" x14ac:dyDescent="0.25"/>
    <row r="173867" x14ac:dyDescent="0.25"/>
    <row r="173868" x14ac:dyDescent="0.25"/>
    <row r="173869" x14ac:dyDescent="0.25"/>
    <row r="173870" x14ac:dyDescent="0.25"/>
    <row r="173871" x14ac:dyDescent="0.25"/>
    <row r="173872" x14ac:dyDescent="0.25"/>
    <row r="173873" x14ac:dyDescent="0.25"/>
    <row r="173874" x14ac:dyDescent="0.25"/>
    <row r="173875" x14ac:dyDescent="0.25"/>
    <row r="173876" x14ac:dyDescent="0.25"/>
    <row r="173877" x14ac:dyDescent="0.25"/>
    <row r="173878" x14ac:dyDescent="0.25"/>
    <row r="173879" x14ac:dyDescent="0.25"/>
    <row r="173880" x14ac:dyDescent="0.25"/>
    <row r="173881" x14ac:dyDescent="0.25"/>
    <row r="173882" x14ac:dyDescent="0.25"/>
    <row r="173883" x14ac:dyDescent="0.25"/>
    <row r="173884" x14ac:dyDescent="0.25"/>
    <row r="173885" x14ac:dyDescent="0.25"/>
    <row r="173886" x14ac:dyDescent="0.25"/>
    <row r="173887" x14ac:dyDescent="0.25"/>
    <row r="173888" x14ac:dyDescent="0.25"/>
    <row r="173889" x14ac:dyDescent="0.25"/>
    <row r="173890" x14ac:dyDescent="0.25"/>
    <row r="173891" x14ac:dyDescent="0.25"/>
    <row r="173892" x14ac:dyDescent="0.25"/>
    <row r="173893" x14ac:dyDescent="0.25"/>
    <row r="173894" x14ac:dyDescent="0.25"/>
    <row r="173895" x14ac:dyDescent="0.25"/>
    <row r="173896" x14ac:dyDescent="0.25"/>
    <row r="173897" x14ac:dyDescent="0.25"/>
    <row r="173898" x14ac:dyDescent="0.25"/>
    <row r="173899" x14ac:dyDescent="0.25"/>
    <row r="173900" x14ac:dyDescent="0.25"/>
    <row r="173901" x14ac:dyDescent="0.25"/>
    <row r="173902" x14ac:dyDescent="0.25"/>
    <row r="173903" x14ac:dyDescent="0.25"/>
    <row r="173904" x14ac:dyDescent="0.25"/>
    <row r="173905" x14ac:dyDescent="0.25"/>
    <row r="173906" x14ac:dyDescent="0.25"/>
    <row r="173907" x14ac:dyDescent="0.25"/>
    <row r="173908" x14ac:dyDescent="0.25"/>
    <row r="173909" x14ac:dyDescent="0.25"/>
    <row r="173910" x14ac:dyDescent="0.25"/>
    <row r="173911" x14ac:dyDescent="0.25"/>
    <row r="173912" x14ac:dyDescent="0.25"/>
    <row r="173913" x14ac:dyDescent="0.25"/>
    <row r="173914" x14ac:dyDescent="0.25"/>
    <row r="173915" x14ac:dyDescent="0.25"/>
    <row r="173916" x14ac:dyDescent="0.25"/>
    <row r="173917" x14ac:dyDescent="0.25"/>
    <row r="173918" x14ac:dyDescent="0.25"/>
    <row r="173919" x14ac:dyDescent="0.25"/>
    <row r="173920" x14ac:dyDescent="0.25"/>
    <row r="173921" x14ac:dyDescent="0.25"/>
    <row r="173922" x14ac:dyDescent="0.25"/>
    <row r="173923" x14ac:dyDescent="0.25"/>
    <row r="173924" x14ac:dyDescent="0.25"/>
    <row r="173925" x14ac:dyDescent="0.25"/>
    <row r="173926" x14ac:dyDescent="0.25"/>
    <row r="173927" x14ac:dyDescent="0.25"/>
    <row r="173928" x14ac:dyDescent="0.25"/>
    <row r="173929" x14ac:dyDescent="0.25"/>
    <row r="173930" x14ac:dyDescent="0.25"/>
    <row r="173931" x14ac:dyDescent="0.25"/>
    <row r="173932" x14ac:dyDescent="0.25"/>
    <row r="173933" x14ac:dyDescent="0.25"/>
    <row r="173934" x14ac:dyDescent="0.25"/>
    <row r="173935" x14ac:dyDescent="0.25"/>
    <row r="173936" x14ac:dyDescent="0.25"/>
    <row r="173937" x14ac:dyDescent="0.25"/>
    <row r="173938" x14ac:dyDescent="0.25"/>
    <row r="173939" x14ac:dyDescent="0.25"/>
    <row r="173940" x14ac:dyDescent="0.25"/>
    <row r="173941" x14ac:dyDescent="0.25"/>
    <row r="173942" x14ac:dyDescent="0.25"/>
    <row r="173943" x14ac:dyDescent="0.25"/>
    <row r="173944" x14ac:dyDescent="0.25"/>
    <row r="173945" x14ac:dyDescent="0.25"/>
    <row r="173946" x14ac:dyDescent="0.25"/>
    <row r="173947" x14ac:dyDescent="0.25"/>
    <row r="173948" x14ac:dyDescent="0.25"/>
    <row r="173949" x14ac:dyDescent="0.25"/>
    <row r="173950" x14ac:dyDescent="0.25"/>
    <row r="173951" x14ac:dyDescent="0.25"/>
    <row r="173952" x14ac:dyDescent="0.25"/>
    <row r="173953" x14ac:dyDescent="0.25"/>
    <row r="173954" x14ac:dyDescent="0.25"/>
    <row r="173955" x14ac:dyDescent="0.25"/>
    <row r="173956" x14ac:dyDescent="0.25"/>
    <row r="173957" x14ac:dyDescent="0.25"/>
    <row r="173958" x14ac:dyDescent="0.25"/>
    <row r="173959" x14ac:dyDescent="0.25"/>
    <row r="173960" x14ac:dyDescent="0.25"/>
    <row r="173961" x14ac:dyDescent="0.25"/>
    <row r="173962" x14ac:dyDescent="0.25"/>
    <row r="173963" x14ac:dyDescent="0.25"/>
    <row r="173964" x14ac:dyDescent="0.25"/>
    <row r="173965" x14ac:dyDescent="0.25"/>
    <row r="173966" x14ac:dyDescent="0.25"/>
    <row r="173967" x14ac:dyDescent="0.25"/>
    <row r="173968" x14ac:dyDescent="0.25"/>
    <row r="173969" x14ac:dyDescent="0.25"/>
    <row r="173970" x14ac:dyDescent="0.25"/>
    <row r="173971" x14ac:dyDescent="0.25"/>
    <row r="173972" x14ac:dyDescent="0.25"/>
    <row r="173973" x14ac:dyDescent="0.25"/>
    <row r="173974" x14ac:dyDescent="0.25"/>
    <row r="173975" x14ac:dyDescent="0.25"/>
    <row r="173976" x14ac:dyDescent="0.25"/>
    <row r="173977" x14ac:dyDescent="0.25"/>
    <row r="173978" x14ac:dyDescent="0.25"/>
    <row r="173979" x14ac:dyDescent="0.25"/>
    <row r="173980" x14ac:dyDescent="0.25"/>
    <row r="173981" x14ac:dyDescent="0.25"/>
    <row r="173982" x14ac:dyDescent="0.25"/>
    <row r="173983" x14ac:dyDescent="0.25"/>
    <row r="173984" x14ac:dyDescent="0.25"/>
    <row r="173985" x14ac:dyDescent="0.25"/>
    <row r="173986" x14ac:dyDescent="0.25"/>
    <row r="173987" x14ac:dyDescent="0.25"/>
    <row r="173988" x14ac:dyDescent="0.25"/>
    <row r="173989" x14ac:dyDescent="0.25"/>
    <row r="173990" x14ac:dyDescent="0.25"/>
    <row r="173991" x14ac:dyDescent="0.25"/>
    <row r="173992" x14ac:dyDescent="0.25"/>
    <row r="173993" x14ac:dyDescent="0.25"/>
    <row r="173994" x14ac:dyDescent="0.25"/>
    <row r="173995" x14ac:dyDescent="0.25"/>
    <row r="173996" x14ac:dyDescent="0.25"/>
    <row r="173997" x14ac:dyDescent="0.25"/>
    <row r="173998" x14ac:dyDescent="0.25"/>
    <row r="173999" x14ac:dyDescent="0.25"/>
    <row r="174000" x14ac:dyDescent="0.25"/>
    <row r="174001" x14ac:dyDescent="0.25"/>
    <row r="174002" x14ac:dyDescent="0.25"/>
    <row r="174003" x14ac:dyDescent="0.25"/>
    <row r="174004" x14ac:dyDescent="0.25"/>
    <row r="174005" x14ac:dyDescent="0.25"/>
    <row r="174006" x14ac:dyDescent="0.25"/>
    <row r="174007" x14ac:dyDescent="0.25"/>
    <row r="174008" x14ac:dyDescent="0.25"/>
    <row r="174009" x14ac:dyDescent="0.25"/>
    <row r="174010" x14ac:dyDescent="0.25"/>
    <row r="174011" x14ac:dyDescent="0.25"/>
    <row r="174012" x14ac:dyDescent="0.25"/>
    <row r="174013" x14ac:dyDescent="0.25"/>
    <row r="174014" x14ac:dyDescent="0.25"/>
    <row r="174015" x14ac:dyDescent="0.25"/>
    <row r="174016" x14ac:dyDescent="0.25"/>
    <row r="174017" x14ac:dyDescent="0.25"/>
    <row r="174018" x14ac:dyDescent="0.25"/>
    <row r="174019" x14ac:dyDescent="0.25"/>
    <row r="174020" x14ac:dyDescent="0.25"/>
    <row r="174021" x14ac:dyDescent="0.25"/>
    <row r="174022" x14ac:dyDescent="0.25"/>
    <row r="174023" x14ac:dyDescent="0.25"/>
    <row r="174024" x14ac:dyDescent="0.25"/>
    <row r="174025" x14ac:dyDescent="0.25"/>
    <row r="174026" x14ac:dyDescent="0.25"/>
    <row r="174027" x14ac:dyDescent="0.25"/>
    <row r="174028" x14ac:dyDescent="0.25"/>
    <row r="174029" x14ac:dyDescent="0.25"/>
    <row r="174030" x14ac:dyDescent="0.25"/>
    <row r="174031" x14ac:dyDescent="0.25"/>
    <row r="174032" x14ac:dyDescent="0.25"/>
    <row r="174033" x14ac:dyDescent="0.25"/>
    <row r="174034" x14ac:dyDescent="0.25"/>
    <row r="174035" x14ac:dyDescent="0.25"/>
    <row r="174036" x14ac:dyDescent="0.25"/>
    <row r="174037" x14ac:dyDescent="0.25"/>
    <row r="174038" x14ac:dyDescent="0.25"/>
    <row r="174039" x14ac:dyDescent="0.25"/>
    <row r="174040" x14ac:dyDescent="0.25"/>
    <row r="174041" x14ac:dyDescent="0.25"/>
    <row r="174042" x14ac:dyDescent="0.25"/>
    <row r="174043" x14ac:dyDescent="0.25"/>
    <row r="174044" x14ac:dyDescent="0.25"/>
    <row r="174045" x14ac:dyDescent="0.25"/>
    <row r="174046" x14ac:dyDescent="0.25"/>
    <row r="174047" x14ac:dyDescent="0.25"/>
    <row r="174048" x14ac:dyDescent="0.25"/>
    <row r="174049" x14ac:dyDescent="0.25"/>
    <row r="174050" x14ac:dyDescent="0.25"/>
    <row r="174051" x14ac:dyDescent="0.25"/>
    <row r="174052" x14ac:dyDescent="0.25"/>
    <row r="174053" x14ac:dyDescent="0.25"/>
    <row r="174054" x14ac:dyDescent="0.25"/>
    <row r="174055" x14ac:dyDescent="0.25"/>
    <row r="174056" x14ac:dyDescent="0.25"/>
    <row r="174057" x14ac:dyDescent="0.25"/>
    <row r="174058" x14ac:dyDescent="0.25"/>
    <row r="174059" x14ac:dyDescent="0.25"/>
    <row r="174060" x14ac:dyDescent="0.25"/>
    <row r="174061" x14ac:dyDescent="0.25"/>
    <row r="174062" x14ac:dyDescent="0.25"/>
    <row r="174063" x14ac:dyDescent="0.25"/>
    <row r="174064" x14ac:dyDescent="0.25"/>
    <row r="174065" x14ac:dyDescent="0.25"/>
    <row r="174066" x14ac:dyDescent="0.25"/>
    <row r="174067" x14ac:dyDescent="0.25"/>
    <row r="174068" x14ac:dyDescent="0.25"/>
    <row r="174069" x14ac:dyDescent="0.25"/>
    <row r="174070" x14ac:dyDescent="0.25"/>
    <row r="174071" x14ac:dyDescent="0.25"/>
    <row r="174072" x14ac:dyDescent="0.25"/>
    <row r="174073" x14ac:dyDescent="0.25"/>
    <row r="174074" x14ac:dyDescent="0.25"/>
    <row r="174075" x14ac:dyDescent="0.25"/>
    <row r="174076" x14ac:dyDescent="0.25"/>
    <row r="174077" x14ac:dyDescent="0.25"/>
    <row r="174078" x14ac:dyDescent="0.25"/>
    <row r="174079" x14ac:dyDescent="0.25"/>
    <row r="174080" x14ac:dyDescent="0.25"/>
    <row r="174081" x14ac:dyDescent="0.25"/>
    <row r="174082" x14ac:dyDescent="0.25"/>
    <row r="174083" x14ac:dyDescent="0.25"/>
    <row r="174084" x14ac:dyDescent="0.25"/>
    <row r="174085" x14ac:dyDescent="0.25"/>
    <row r="174086" x14ac:dyDescent="0.25"/>
    <row r="174087" x14ac:dyDescent="0.25"/>
    <row r="174088" x14ac:dyDescent="0.25"/>
    <row r="174089" x14ac:dyDescent="0.25"/>
    <row r="174090" x14ac:dyDescent="0.25"/>
    <row r="174091" x14ac:dyDescent="0.25"/>
    <row r="174092" x14ac:dyDescent="0.25"/>
    <row r="174093" x14ac:dyDescent="0.25"/>
    <row r="174094" x14ac:dyDescent="0.25"/>
    <row r="174095" x14ac:dyDescent="0.25"/>
    <row r="174096" x14ac:dyDescent="0.25"/>
    <row r="174097" x14ac:dyDescent="0.25"/>
    <row r="174098" x14ac:dyDescent="0.25"/>
    <row r="174099" x14ac:dyDescent="0.25"/>
    <row r="174100" x14ac:dyDescent="0.25"/>
    <row r="174101" x14ac:dyDescent="0.25"/>
    <row r="174102" x14ac:dyDescent="0.25"/>
    <row r="174103" x14ac:dyDescent="0.25"/>
    <row r="174104" x14ac:dyDescent="0.25"/>
    <row r="174105" x14ac:dyDescent="0.25"/>
    <row r="174106" x14ac:dyDescent="0.25"/>
    <row r="174107" x14ac:dyDescent="0.25"/>
    <row r="174108" x14ac:dyDescent="0.25"/>
    <row r="174109" x14ac:dyDescent="0.25"/>
    <row r="174110" x14ac:dyDescent="0.25"/>
    <row r="174111" x14ac:dyDescent="0.25"/>
    <row r="174112" x14ac:dyDescent="0.25"/>
    <row r="174113" x14ac:dyDescent="0.25"/>
    <row r="174114" x14ac:dyDescent="0.25"/>
    <row r="174115" x14ac:dyDescent="0.25"/>
    <row r="174116" x14ac:dyDescent="0.25"/>
    <row r="174117" x14ac:dyDescent="0.25"/>
    <row r="174118" x14ac:dyDescent="0.25"/>
    <row r="174119" x14ac:dyDescent="0.25"/>
    <row r="174120" x14ac:dyDescent="0.25"/>
    <row r="174121" x14ac:dyDescent="0.25"/>
    <row r="174122" x14ac:dyDescent="0.25"/>
    <row r="174123" x14ac:dyDescent="0.25"/>
    <row r="174124" x14ac:dyDescent="0.25"/>
    <row r="174125" x14ac:dyDescent="0.25"/>
    <row r="174126" x14ac:dyDescent="0.25"/>
    <row r="174127" x14ac:dyDescent="0.25"/>
    <row r="174128" x14ac:dyDescent="0.25"/>
    <row r="174129" x14ac:dyDescent="0.25"/>
    <row r="174130" x14ac:dyDescent="0.25"/>
    <row r="174131" x14ac:dyDescent="0.25"/>
    <row r="174132" x14ac:dyDescent="0.25"/>
    <row r="174133" x14ac:dyDescent="0.25"/>
    <row r="174134" x14ac:dyDescent="0.25"/>
    <row r="174135" x14ac:dyDescent="0.25"/>
    <row r="174136" x14ac:dyDescent="0.25"/>
    <row r="174137" x14ac:dyDescent="0.25"/>
    <row r="174138" x14ac:dyDescent="0.25"/>
    <row r="174139" x14ac:dyDescent="0.25"/>
    <row r="174140" x14ac:dyDescent="0.25"/>
    <row r="174141" x14ac:dyDescent="0.25"/>
    <row r="174142" x14ac:dyDescent="0.25"/>
    <row r="174143" x14ac:dyDescent="0.25"/>
    <row r="174144" x14ac:dyDescent="0.25"/>
    <row r="174145" x14ac:dyDescent="0.25"/>
    <row r="174146" x14ac:dyDescent="0.25"/>
    <row r="174147" x14ac:dyDescent="0.25"/>
    <row r="174148" x14ac:dyDescent="0.25"/>
    <row r="174149" x14ac:dyDescent="0.25"/>
    <row r="174150" x14ac:dyDescent="0.25"/>
    <row r="174151" x14ac:dyDescent="0.25"/>
    <row r="174152" x14ac:dyDescent="0.25"/>
    <row r="174153" x14ac:dyDescent="0.25"/>
    <row r="174154" x14ac:dyDescent="0.25"/>
    <row r="174155" x14ac:dyDescent="0.25"/>
    <row r="174156" x14ac:dyDescent="0.25"/>
    <row r="174157" x14ac:dyDescent="0.25"/>
    <row r="174158" x14ac:dyDescent="0.25"/>
    <row r="174159" x14ac:dyDescent="0.25"/>
    <row r="174160" x14ac:dyDescent="0.25"/>
    <row r="174161" x14ac:dyDescent="0.25"/>
    <row r="174162" x14ac:dyDescent="0.25"/>
    <row r="174163" x14ac:dyDescent="0.25"/>
    <row r="174164" x14ac:dyDescent="0.25"/>
    <row r="174165" x14ac:dyDescent="0.25"/>
    <row r="174166" x14ac:dyDescent="0.25"/>
    <row r="174167" x14ac:dyDescent="0.25"/>
    <row r="174168" x14ac:dyDescent="0.25"/>
    <row r="174169" x14ac:dyDescent="0.25"/>
    <row r="174170" x14ac:dyDescent="0.25"/>
    <row r="174171" x14ac:dyDescent="0.25"/>
    <row r="174172" x14ac:dyDescent="0.25"/>
    <row r="174173" x14ac:dyDescent="0.25"/>
    <row r="174174" x14ac:dyDescent="0.25"/>
    <row r="174175" x14ac:dyDescent="0.25"/>
    <row r="174176" x14ac:dyDescent="0.25"/>
    <row r="174177" x14ac:dyDescent="0.25"/>
    <row r="174178" x14ac:dyDescent="0.25"/>
    <row r="174179" x14ac:dyDescent="0.25"/>
    <row r="174180" x14ac:dyDescent="0.25"/>
    <row r="174181" x14ac:dyDescent="0.25"/>
    <row r="174182" x14ac:dyDescent="0.25"/>
    <row r="174183" x14ac:dyDescent="0.25"/>
    <row r="174184" x14ac:dyDescent="0.25"/>
    <row r="174185" x14ac:dyDescent="0.25"/>
    <row r="174186" x14ac:dyDescent="0.25"/>
    <row r="174187" x14ac:dyDescent="0.25"/>
    <row r="174188" x14ac:dyDescent="0.25"/>
    <row r="174189" x14ac:dyDescent="0.25"/>
    <row r="174190" x14ac:dyDescent="0.25"/>
    <row r="174191" x14ac:dyDescent="0.25"/>
    <row r="174192" x14ac:dyDescent="0.25"/>
    <row r="174193" x14ac:dyDescent="0.25"/>
    <row r="174194" x14ac:dyDescent="0.25"/>
    <row r="174195" x14ac:dyDescent="0.25"/>
    <row r="174196" x14ac:dyDescent="0.25"/>
    <row r="174197" x14ac:dyDescent="0.25"/>
    <row r="174198" x14ac:dyDescent="0.25"/>
    <row r="174199" x14ac:dyDescent="0.25"/>
    <row r="174200" x14ac:dyDescent="0.25"/>
    <row r="174201" x14ac:dyDescent="0.25"/>
    <row r="174202" x14ac:dyDescent="0.25"/>
    <row r="174203" x14ac:dyDescent="0.25"/>
    <row r="174204" x14ac:dyDescent="0.25"/>
    <row r="174205" x14ac:dyDescent="0.25"/>
    <row r="174206" x14ac:dyDescent="0.25"/>
    <row r="174207" x14ac:dyDescent="0.25"/>
    <row r="174208" x14ac:dyDescent="0.25"/>
    <row r="174209" x14ac:dyDescent="0.25"/>
    <row r="174210" x14ac:dyDescent="0.25"/>
    <row r="174211" x14ac:dyDescent="0.25"/>
    <row r="174212" x14ac:dyDescent="0.25"/>
    <row r="174213" x14ac:dyDescent="0.25"/>
    <row r="174214" x14ac:dyDescent="0.25"/>
    <row r="174215" x14ac:dyDescent="0.25"/>
    <row r="174216" x14ac:dyDescent="0.25"/>
    <row r="174217" x14ac:dyDescent="0.25"/>
    <row r="174218" x14ac:dyDescent="0.25"/>
    <row r="174219" x14ac:dyDescent="0.25"/>
    <row r="174220" x14ac:dyDescent="0.25"/>
    <row r="174221" x14ac:dyDescent="0.25"/>
    <row r="174222" x14ac:dyDescent="0.25"/>
    <row r="174223" x14ac:dyDescent="0.25"/>
    <row r="174224" x14ac:dyDescent="0.25"/>
    <row r="174225" x14ac:dyDescent="0.25"/>
    <row r="174226" x14ac:dyDescent="0.25"/>
    <row r="174227" x14ac:dyDescent="0.25"/>
    <row r="174228" x14ac:dyDescent="0.25"/>
    <row r="174229" x14ac:dyDescent="0.25"/>
    <row r="174230" x14ac:dyDescent="0.25"/>
    <row r="174231" x14ac:dyDescent="0.25"/>
    <row r="174232" x14ac:dyDescent="0.25"/>
    <row r="174233" x14ac:dyDescent="0.25"/>
    <row r="174234" x14ac:dyDescent="0.25"/>
    <row r="174235" x14ac:dyDescent="0.25"/>
    <row r="174236" x14ac:dyDescent="0.25"/>
    <row r="174237" x14ac:dyDescent="0.25"/>
    <row r="174238" x14ac:dyDescent="0.25"/>
    <row r="174239" x14ac:dyDescent="0.25"/>
    <row r="174240" x14ac:dyDescent="0.25"/>
    <row r="174241" x14ac:dyDescent="0.25"/>
    <row r="174242" x14ac:dyDescent="0.25"/>
    <row r="174243" x14ac:dyDescent="0.25"/>
    <row r="174244" x14ac:dyDescent="0.25"/>
    <row r="174245" x14ac:dyDescent="0.25"/>
    <row r="174246" x14ac:dyDescent="0.25"/>
    <row r="174247" x14ac:dyDescent="0.25"/>
    <row r="174248" x14ac:dyDescent="0.25"/>
    <row r="174249" x14ac:dyDescent="0.25"/>
    <row r="174250" x14ac:dyDescent="0.25"/>
    <row r="174251" x14ac:dyDescent="0.25"/>
    <row r="174252" x14ac:dyDescent="0.25"/>
    <row r="174253" x14ac:dyDescent="0.25"/>
    <row r="174254" x14ac:dyDescent="0.25"/>
    <row r="174255" x14ac:dyDescent="0.25"/>
    <row r="174256" x14ac:dyDescent="0.25"/>
    <row r="174257" x14ac:dyDescent="0.25"/>
    <row r="174258" x14ac:dyDescent="0.25"/>
    <row r="174259" x14ac:dyDescent="0.25"/>
    <row r="174260" x14ac:dyDescent="0.25"/>
    <row r="174261" x14ac:dyDescent="0.25"/>
    <row r="174262" x14ac:dyDescent="0.25"/>
    <row r="174263" x14ac:dyDescent="0.25"/>
    <row r="174264" x14ac:dyDescent="0.25"/>
    <row r="174265" x14ac:dyDescent="0.25"/>
    <row r="174266" x14ac:dyDescent="0.25"/>
    <row r="174267" x14ac:dyDescent="0.25"/>
    <row r="174268" x14ac:dyDescent="0.25"/>
    <row r="174269" x14ac:dyDescent="0.25"/>
    <row r="174270" x14ac:dyDescent="0.25"/>
    <row r="174271" x14ac:dyDescent="0.25"/>
    <row r="174272" x14ac:dyDescent="0.25"/>
    <row r="174273" x14ac:dyDescent="0.25"/>
    <row r="174274" x14ac:dyDescent="0.25"/>
    <row r="174275" x14ac:dyDescent="0.25"/>
    <row r="174276" x14ac:dyDescent="0.25"/>
    <row r="174277" x14ac:dyDescent="0.25"/>
    <row r="174278" x14ac:dyDescent="0.25"/>
    <row r="174279" x14ac:dyDescent="0.25"/>
    <row r="174280" x14ac:dyDescent="0.25"/>
    <row r="174281" x14ac:dyDescent="0.25"/>
    <row r="174282" x14ac:dyDescent="0.25"/>
    <row r="174283" x14ac:dyDescent="0.25"/>
    <row r="174284" x14ac:dyDescent="0.25"/>
    <row r="174285" x14ac:dyDescent="0.25"/>
    <row r="174286" x14ac:dyDescent="0.25"/>
    <row r="174287" x14ac:dyDescent="0.25"/>
    <row r="174288" x14ac:dyDescent="0.25"/>
    <row r="174289" x14ac:dyDescent="0.25"/>
    <row r="174290" x14ac:dyDescent="0.25"/>
    <row r="174291" x14ac:dyDescent="0.25"/>
    <row r="174292" x14ac:dyDescent="0.25"/>
    <row r="174293" x14ac:dyDescent="0.25"/>
    <row r="174294" x14ac:dyDescent="0.25"/>
    <row r="174295" x14ac:dyDescent="0.25"/>
    <row r="174296" x14ac:dyDescent="0.25"/>
    <row r="174297" x14ac:dyDescent="0.25"/>
    <row r="174298" x14ac:dyDescent="0.25"/>
    <row r="174299" x14ac:dyDescent="0.25"/>
    <row r="174300" x14ac:dyDescent="0.25"/>
    <row r="174301" x14ac:dyDescent="0.25"/>
    <row r="174302" x14ac:dyDescent="0.25"/>
    <row r="174303" x14ac:dyDescent="0.25"/>
    <row r="174304" x14ac:dyDescent="0.25"/>
    <row r="174305" x14ac:dyDescent="0.25"/>
    <row r="174306" x14ac:dyDescent="0.25"/>
    <row r="174307" x14ac:dyDescent="0.25"/>
    <row r="174308" x14ac:dyDescent="0.25"/>
    <row r="174309" x14ac:dyDescent="0.25"/>
    <row r="174310" x14ac:dyDescent="0.25"/>
    <row r="174311" x14ac:dyDescent="0.25"/>
    <row r="174312" x14ac:dyDescent="0.25"/>
    <row r="174313" x14ac:dyDescent="0.25"/>
    <row r="174314" x14ac:dyDescent="0.25"/>
    <row r="174315" x14ac:dyDescent="0.25"/>
    <row r="174316" x14ac:dyDescent="0.25"/>
    <row r="174317" x14ac:dyDescent="0.25"/>
    <row r="174318" x14ac:dyDescent="0.25"/>
    <row r="174319" x14ac:dyDescent="0.25"/>
    <row r="174320" x14ac:dyDescent="0.25"/>
    <row r="174321" x14ac:dyDescent="0.25"/>
    <row r="174322" x14ac:dyDescent="0.25"/>
    <row r="174323" x14ac:dyDescent="0.25"/>
    <row r="174324" x14ac:dyDescent="0.25"/>
    <row r="174325" x14ac:dyDescent="0.25"/>
    <row r="174326" x14ac:dyDescent="0.25"/>
    <row r="174327" x14ac:dyDescent="0.25"/>
    <row r="174328" x14ac:dyDescent="0.25"/>
    <row r="174329" x14ac:dyDescent="0.25"/>
    <row r="174330" x14ac:dyDescent="0.25"/>
    <row r="174331" x14ac:dyDescent="0.25"/>
    <row r="174332" x14ac:dyDescent="0.25"/>
    <row r="174333" x14ac:dyDescent="0.25"/>
    <row r="174334" x14ac:dyDescent="0.25"/>
    <row r="174335" x14ac:dyDescent="0.25"/>
    <row r="174336" x14ac:dyDescent="0.25"/>
    <row r="174337" x14ac:dyDescent="0.25"/>
    <row r="174338" x14ac:dyDescent="0.25"/>
    <row r="174339" x14ac:dyDescent="0.25"/>
    <row r="174340" x14ac:dyDescent="0.25"/>
    <row r="174341" x14ac:dyDescent="0.25"/>
    <row r="174342" x14ac:dyDescent="0.25"/>
    <row r="174343" x14ac:dyDescent="0.25"/>
    <row r="174344" x14ac:dyDescent="0.25"/>
    <row r="174345" x14ac:dyDescent="0.25"/>
    <row r="174346" x14ac:dyDescent="0.25"/>
    <row r="174347" x14ac:dyDescent="0.25"/>
    <row r="174348" x14ac:dyDescent="0.25"/>
    <row r="174349" x14ac:dyDescent="0.25"/>
    <row r="174350" x14ac:dyDescent="0.25"/>
    <row r="174351" x14ac:dyDescent="0.25"/>
    <row r="174352" x14ac:dyDescent="0.25"/>
    <row r="174353" x14ac:dyDescent="0.25"/>
    <row r="174354" x14ac:dyDescent="0.25"/>
    <row r="174355" x14ac:dyDescent="0.25"/>
    <row r="174356" x14ac:dyDescent="0.25"/>
    <row r="174357" x14ac:dyDescent="0.25"/>
    <row r="174358" x14ac:dyDescent="0.25"/>
    <row r="174359" x14ac:dyDescent="0.25"/>
    <row r="174360" x14ac:dyDescent="0.25"/>
    <row r="174361" x14ac:dyDescent="0.25"/>
    <row r="174362" x14ac:dyDescent="0.25"/>
    <row r="174363" x14ac:dyDescent="0.25"/>
    <row r="174364" x14ac:dyDescent="0.25"/>
    <row r="174365" x14ac:dyDescent="0.25"/>
    <row r="174366" x14ac:dyDescent="0.25"/>
    <row r="174367" x14ac:dyDescent="0.25"/>
    <row r="174368" x14ac:dyDescent="0.25"/>
    <row r="174369" x14ac:dyDescent="0.25"/>
    <row r="174370" x14ac:dyDescent="0.25"/>
    <row r="174371" x14ac:dyDescent="0.25"/>
    <row r="174372" x14ac:dyDescent="0.25"/>
    <row r="174373" x14ac:dyDescent="0.25"/>
    <row r="174374" x14ac:dyDescent="0.25"/>
    <row r="174375" x14ac:dyDescent="0.25"/>
    <row r="174376" x14ac:dyDescent="0.25"/>
    <row r="174377" x14ac:dyDescent="0.25"/>
    <row r="174378" x14ac:dyDescent="0.25"/>
    <row r="174379" x14ac:dyDescent="0.25"/>
    <row r="174380" x14ac:dyDescent="0.25"/>
    <row r="174381" x14ac:dyDescent="0.25"/>
    <row r="174382" x14ac:dyDescent="0.25"/>
    <row r="174383" x14ac:dyDescent="0.25"/>
    <row r="174384" x14ac:dyDescent="0.25"/>
    <row r="174385" x14ac:dyDescent="0.25"/>
    <row r="174386" x14ac:dyDescent="0.25"/>
    <row r="174387" x14ac:dyDescent="0.25"/>
    <row r="174388" x14ac:dyDescent="0.25"/>
    <row r="174389" x14ac:dyDescent="0.25"/>
    <row r="174390" x14ac:dyDescent="0.25"/>
    <row r="174391" x14ac:dyDescent="0.25"/>
    <row r="174392" x14ac:dyDescent="0.25"/>
    <row r="174393" x14ac:dyDescent="0.25"/>
    <row r="174394" x14ac:dyDescent="0.25"/>
    <row r="174395" x14ac:dyDescent="0.25"/>
    <row r="174396" x14ac:dyDescent="0.25"/>
    <row r="174397" x14ac:dyDescent="0.25"/>
    <row r="174398" x14ac:dyDescent="0.25"/>
    <row r="174399" x14ac:dyDescent="0.25"/>
    <row r="174400" x14ac:dyDescent="0.25"/>
    <row r="174401" x14ac:dyDescent="0.25"/>
    <row r="174402" x14ac:dyDescent="0.25"/>
    <row r="174403" x14ac:dyDescent="0.25"/>
    <row r="174404" x14ac:dyDescent="0.25"/>
    <row r="174405" x14ac:dyDescent="0.25"/>
    <row r="174406" x14ac:dyDescent="0.25"/>
    <row r="174407" x14ac:dyDescent="0.25"/>
    <row r="174408" x14ac:dyDescent="0.25"/>
    <row r="174409" x14ac:dyDescent="0.25"/>
    <row r="174410" x14ac:dyDescent="0.25"/>
    <row r="174411" x14ac:dyDescent="0.25"/>
    <row r="174412" x14ac:dyDescent="0.25"/>
    <row r="174413" x14ac:dyDescent="0.25"/>
    <row r="174414" x14ac:dyDescent="0.25"/>
    <row r="174415" x14ac:dyDescent="0.25"/>
    <row r="174416" x14ac:dyDescent="0.25"/>
    <row r="174417" x14ac:dyDescent="0.25"/>
    <row r="174418" x14ac:dyDescent="0.25"/>
    <row r="174419" x14ac:dyDescent="0.25"/>
    <row r="174420" x14ac:dyDescent="0.25"/>
    <row r="174421" x14ac:dyDescent="0.25"/>
    <row r="174422" x14ac:dyDescent="0.25"/>
    <row r="174423" x14ac:dyDescent="0.25"/>
    <row r="174424" x14ac:dyDescent="0.25"/>
    <row r="174425" x14ac:dyDescent="0.25"/>
    <row r="174426" x14ac:dyDescent="0.25"/>
    <row r="174427" x14ac:dyDescent="0.25"/>
    <row r="174428" x14ac:dyDescent="0.25"/>
    <row r="174429" x14ac:dyDescent="0.25"/>
    <row r="174430" x14ac:dyDescent="0.25"/>
    <row r="174431" x14ac:dyDescent="0.25"/>
    <row r="174432" x14ac:dyDescent="0.25"/>
    <row r="174433" x14ac:dyDescent="0.25"/>
    <row r="174434" x14ac:dyDescent="0.25"/>
    <row r="174435" x14ac:dyDescent="0.25"/>
    <row r="174436" x14ac:dyDescent="0.25"/>
    <row r="174437" x14ac:dyDescent="0.25"/>
    <row r="174438" x14ac:dyDescent="0.25"/>
    <row r="174439" x14ac:dyDescent="0.25"/>
    <row r="174440" x14ac:dyDescent="0.25"/>
    <row r="174441" x14ac:dyDescent="0.25"/>
    <row r="174442" x14ac:dyDescent="0.25"/>
    <row r="174443" x14ac:dyDescent="0.25"/>
    <row r="174444" x14ac:dyDescent="0.25"/>
    <row r="174445" x14ac:dyDescent="0.25"/>
    <row r="174446" x14ac:dyDescent="0.25"/>
    <row r="174447" x14ac:dyDescent="0.25"/>
    <row r="174448" x14ac:dyDescent="0.25"/>
    <row r="174449" x14ac:dyDescent="0.25"/>
    <row r="174450" x14ac:dyDescent="0.25"/>
    <row r="174451" x14ac:dyDescent="0.25"/>
    <row r="174452" x14ac:dyDescent="0.25"/>
    <row r="174453" x14ac:dyDescent="0.25"/>
    <row r="174454" x14ac:dyDescent="0.25"/>
    <row r="174455" x14ac:dyDescent="0.25"/>
    <row r="174456" x14ac:dyDescent="0.25"/>
    <row r="174457" x14ac:dyDescent="0.25"/>
    <row r="174458" x14ac:dyDescent="0.25"/>
    <row r="174459" x14ac:dyDescent="0.25"/>
    <row r="174460" x14ac:dyDescent="0.25"/>
    <row r="174461" x14ac:dyDescent="0.25"/>
    <row r="174462" x14ac:dyDescent="0.25"/>
    <row r="174463" x14ac:dyDescent="0.25"/>
    <row r="174464" x14ac:dyDescent="0.25"/>
    <row r="174465" x14ac:dyDescent="0.25"/>
    <row r="174466" x14ac:dyDescent="0.25"/>
    <row r="174467" x14ac:dyDescent="0.25"/>
    <row r="174468" x14ac:dyDescent="0.25"/>
    <row r="174469" x14ac:dyDescent="0.25"/>
    <row r="174470" x14ac:dyDescent="0.25"/>
    <row r="174471" x14ac:dyDescent="0.25"/>
    <row r="174472" x14ac:dyDescent="0.25"/>
    <row r="174473" x14ac:dyDescent="0.25"/>
    <row r="174474" x14ac:dyDescent="0.25"/>
    <row r="174475" x14ac:dyDescent="0.25"/>
    <row r="174476" x14ac:dyDescent="0.25"/>
    <row r="174477" x14ac:dyDescent="0.25"/>
    <row r="174478" x14ac:dyDescent="0.25"/>
    <row r="174479" x14ac:dyDescent="0.25"/>
    <row r="174480" x14ac:dyDescent="0.25"/>
    <row r="174481" x14ac:dyDescent="0.25"/>
    <row r="174482" x14ac:dyDescent="0.25"/>
    <row r="174483" x14ac:dyDescent="0.25"/>
    <row r="174484" x14ac:dyDescent="0.25"/>
    <row r="174485" x14ac:dyDescent="0.25"/>
    <row r="174486" x14ac:dyDescent="0.25"/>
    <row r="174487" x14ac:dyDescent="0.25"/>
    <row r="174488" x14ac:dyDescent="0.25"/>
    <row r="174489" x14ac:dyDescent="0.25"/>
    <row r="174490" x14ac:dyDescent="0.25"/>
    <row r="174491" x14ac:dyDescent="0.25"/>
    <row r="174492" x14ac:dyDescent="0.25"/>
    <row r="174493" x14ac:dyDescent="0.25"/>
    <row r="174494" x14ac:dyDescent="0.25"/>
    <row r="174495" x14ac:dyDescent="0.25"/>
    <row r="174496" x14ac:dyDescent="0.25"/>
    <row r="174497" x14ac:dyDescent="0.25"/>
    <row r="174498" x14ac:dyDescent="0.25"/>
    <row r="174499" x14ac:dyDescent="0.25"/>
    <row r="174500" x14ac:dyDescent="0.25"/>
    <row r="174501" x14ac:dyDescent="0.25"/>
    <row r="174502" x14ac:dyDescent="0.25"/>
    <row r="174503" x14ac:dyDescent="0.25"/>
    <row r="174504" x14ac:dyDescent="0.25"/>
    <row r="174505" x14ac:dyDescent="0.25"/>
    <row r="174506" x14ac:dyDescent="0.25"/>
    <row r="174507" x14ac:dyDescent="0.25"/>
    <row r="174508" x14ac:dyDescent="0.25"/>
    <row r="174509" x14ac:dyDescent="0.25"/>
    <row r="174510" x14ac:dyDescent="0.25"/>
    <row r="174511" x14ac:dyDescent="0.25"/>
    <row r="174512" x14ac:dyDescent="0.25"/>
    <row r="174513" x14ac:dyDescent="0.25"/>
    <row r="174514" x14ac:dyDescent="0.25"/>
    <row r="174515" x14ac:dyDescent="0.25"/>
    <row r="174516" x14ac:dyDescent="0.25"/>
    <row r="174517" x14ac:dyDescent="0.25"/>
    <row r="174518" x14ac:dyDescent="0.25"/>
    <row r="174519" x14ac:dyDescent="0.25"/>
    <row r="174520" x14ac:dyDescent="0.25"/>
    <row r="174521" x14ac:dyDescent="0.25"/>
    <row r="174522" x14ac:dyDescent="0.25"/>
    <row r="174523" x14ac:dyDescent="0.25"/>
    <row r="174524" x14ac:dyDescent="0.25"/>
    <row r="174525" x14ac:dyDescent="0.25"/>
    <row r="174526" x14ac:dyDescent="0.25"/>
    <row r="174527" x14ac:dyDescent="0.25"/>
    <row r="174528" x14ac:dyDescent="0.25"/>
    <row r="174529" x14ac:dyDescent="0.25"/>
    <row r="174530" x14ac:dyDescent="0.25"/>
    <row r="174531" x14ac:dyDescent="0.25"/>
    <row r="174532" x14ac:dyDescent="0.25"/>
    <row r="174533" x14ac:dyDescent="0.25"/>
    <row r="174534" x14ac:dyDescent="0.25"/>
    <row r="174535" x14ac:dyDescent="0.25"/>
    <row r="174536" x14ac:dyDescent="0.25"/>
    <row r="174537" x14ac:dyDescent="0.25"/>
    <row r="174538" x14ac:dyDescent="0.25"/>
    <row r="174539" x14ac:dyDescent="0.25"/>
    <row r="174540" x14ac:dyDescent="0.25"/>
    <row r="174541" x14ac:dyDescent="0.25"/>
    <row r="174542" x14ac:dyDescent="0.25"/>
    <row r="174543" x14ac:dyDescent="0.25"/>
    <row r="174544" x14ac:dyDescent="0.25"/>
    <row r="174545" x14ac:dyDescent="0.25"/>
    <row r="174546" x14ac:dyDescent="0.25"/>
    <row r="174547" x14ac:dyDescent="0.25"/>
    <row r="174548" x14ac:dyDescent="0.25"/>
    <row r="174549" x14ac:dyDescent="0.25"/>
    <row r="174550" x14ac:dyDescent="0.25"/>
    <row r="174551" x14ac:dyDescent="0.25"/>
    <row r="174552" x14ac:dyDescent="0.25"/>
    <row r="174553" x14ac:dyDescent="0.25"/>
    <row r="174554" x14ac:dyDescent="0.25"/>
    <row r="174555" x14ac:dyDescent="0.25"/>
    <row r="174556" x14ac:dyDescent="0.25"/>
    <row r="174557" x14ac:dyDescent="0.25"/>
    <row r="174558" x14ac:dyDescent="0.25"/>
    <row r="174559" x14ac:dyDescent="0.25"/>
    <row r="174560" x14ac:dyDescent="0.25"/>
    <row r="174561" x14ac:dyDescent="0.25"/>
    <row r="174562" x14ac:dyDescent="0.25"/>
    <row r="174563" x14ac:dyDescent="0.25"/>
    <row r="174564" x14ac:dyDescent="0.25"/>
    <row r="174565" x14ac:dyDescent="0.25"/>
    <row r="174566" x14ac:dyDescent="0.25"/>
    <row r="174567" x14ac:dyDescent="0.25"/>
    <row r="174568" x14ac:dyDescent="0.25"/>
    <row r="174569" x14ac:dyDescent="0.25"/>
    <row r="174570" x14ac:dyDescent="0.25"/>
    <row r="174571" x14ac:dyDescent="0.25"/>
    <row r="174572" x14ac:dyDescent="0.25"/>
    <row r="174573" x14ac:dyDescent="0.25"/>
    <row r="174574" x14ac:dyDescent="0.25"/>
    <row r="174575" x14ac:dyDescent="0.25"/>
    <row r="174576" x14ac:dyDescent="0.25"/>
    <row r="174577" x14ac:dyDescent="0.25"/>
    <row r="174578" x14ac:dyDescent="0.25"/>
    <row r="174579" x14ac:dyDescent="0.25"/>
    <row r="174580" x14ac:dyDescent="0.25"/>
    <row r="174581" x14ac:dyDescent="0.25"/>
    <row r="174582" x14ac:dyDescent="0.25"/>
    <row r="174583" x14ac:dyDescent="0.25"/>
    <row r="174584" x14ac:dyDescent="0.25"/>
    <row r="174585" x14ac:dyDescent="0.25"/>
    <row r="174586" x14ac:dyDescent="0.25"/>
    <row r="174587" x14ac:dyDescent="0.25"/>
    <row r="174588" x14ac:dyDescent="0.25"/>
    <row r="174589" x14ac:dyDescent="0.25"/>
    <row r="174590" x14ac:dyDescent="0.25"/>
    <row r="174591" x14ac:dyDescent="0.25"/>
    <row r="174592" x14ac:dyDescent="0.25"/>
    <row r="174593" x14ac:dyDescent="0.25"/>
    <row r="174594" x14ac:dyDescent="0.25"/>
    <row r="174595" x14ac:dyDescent="0.25"/>
    <row r="174596" x14ac:dyDescent="0.25"/>
    <row r="174597" x14ac:dyDescent="0.25"/>
    <row r="174598" x14ac:dyDescent="0.25"/>
    <row r="174599" x14ac:dyDescent="0.25"/>
    <row r="174600" x14ac:dyDescent="0.25"/>
    <row r="174601" x14ac:dyDescent="0.25"/>
    <row r="174602" x14ac:dyDescent="0.25"/>
    <row r="174603" x14ac:dyDescent="0.25"/>
    <row r="174604" x14ac:dyDescent="0.25"/>
    <row r="174605" x14ac:dyDescent="0.25"/>
    <row r="174606" x14ac:dyDescent="0.25"/>
    <row r="174607" x14ac:dyDescent="0.25"/>
    <row r="174608" x14ac:dyDescent="0.25"/>
    <row r="174609" x14ac:dyDescent="0.25"/>
    <row r="174610" x14ac:dyDescent="0.25"/>
    <row r="174611" x14ac:dyDescent="0.25"/>
    <row r="174612" x14ac:dyDescent="0.25"/>
    <row r="174613" x14ac:dyDescent="0.25"/>
    <row r="174614" x14ac:dyDescent="0.25"/>
    <row r="174615" x14ac:dyDescent="0.25"/>
    <row r="174616" x14ac:dyDescent="0.25"/>
    <row r="174617" x14ac:dyDescent="0.25"/>
    <row r="174618" x14ac:dyDescent="0.25"/>
    <row r="174619" x14ac:dyDescent="0.25"/>
    <row r="174620" x14ac:dyDescent="0.25"/>
    <row r="174621" x14ac:dyDescent="0.25"/>
    <row r="174622" x14ac:dyDescent="0.25"/>
    <row r="174623" x14ac:dyDescent="0.25"/>
    <row r="174624" x14ac:dyDescent="0.25"/>
    <row r="174625" x14ac:dyDescent="0.25"/>
    <row r="174626" x14ac:dyDescent="0.25"/>
    <row r="174627" x14ac:dyDescent="0.25"/>
    <row r="174628" x14ac:dyDescent="0.25"/>
    <row r="174629" x14ac:dyDescent="0.25"/>
    <row r="174630" x14ac:dyDescent="0.25"/>
    <row r="174631" x14ac:dyDescent="0.25"/>
    <row r="174632" x14ac:dyDescent="0.25"/>
    <row r="174633" x14ac:dyDescent="0.25"/>
    <row r="174634" x14ac:dyDescent="0.25"/>
    <row r="174635" x14ac:dyDescent="0.25"/>
    <row r="174636" x14ac:dyDescent="0.25"/>
    <row r="174637" x14ac:dyDescent="0.25"/>
    <row r="174638" x14ac:dyDescent="0.25"/>
    <row r="174639" x14ac:dyDescent="0.25"/>
    <row r="174640" x14ac:dyDescent="0.25"/>
    <row r="174641" x14ac:dyDescent="0.25"/>
    <row r="174642" x14ac:dyDescent="0.25"/>
    <row r="174643" x14ac:dyDescent="0.25"/>
    <row r="174644" x14ac:dyDescent="0.25"/>
    <row r="174645" x14ac:dyDescent="0.25"/>
    <row r="174646" x14ac:dyDescent="0.25"/>
    <row r="174647" x14ac:dyDescent="0.25"/>
    <row r="174648" x14ac:dyDescent="0.25"/>
    <row r="174649" x14ac:dyDescent="0.25"/>
    <row r="174650" x14ac:dyDescent="0.25"/>
    <row r="174651" x14ac:dyDescent="0.25"/>
    <row r="174652" x14ac:dyDescent="0.25"/>
    <row r="174653" x14ac:dyDescent="0.25"/>
    <row r="174654" x14ac:dyDescent="0.25"/>
    <row r="174655" x14ac:dyDescent="0.25"/>
    <row r="174656" x14ac:dyDescent="0.25"/>
    <row r="174657" x14ac:dyDescent="0.25"/>
    <row r="174658" x14ac:dyDescent="0.25"/>
    <row r="174659" x14ac:dyDescent="0.25"/>
    <row r="174660" x14ac:dyDescent="0.25"/>
    <row r="174661" x14ac:dyDescent="0.25"/>
    <row r="174662" x14ac:dyDescent="0.25"/>
    <row r="174663" x14ac:dyDescent="0.25"/>
    <row r="174664" x14ac:dyDescent="0.25"/>
    <row r="174665" x14ac:dyDescent="0.25"/>
    <row r="174666" x14ac:dyDescent="0.25"/>
    <row r="174667" x14ac:dyDescent="0.25"/>
    <row r="174668" x14ac:dyDescent="0.25"/>
    <row r="174669" x14ac:dyDescent="0.25"/>
    <row r="174670" x14ac:dyDescent="0.25"/>
    <row r="174671" x14ac:dyDescent="0.25"/>
    <row r="174672" x14ac:dyDescent="0.25"/>
    <row r="174673" x14ac:dyDescent="0.25"/>
    <row r="174674" x14ac:dyDescent="0.25"/>
    <row r="174675" x14ac:dyDescent="0.25"/>
    <row r="174676" x14ac:dyDescent="0.25"/>
    <row r="174677" x14ac:dyDescent="0.25"/>
    <row r="174678" x14ac:dyDescent="0.25"/>
    <row r="174679" x14ac:dyDescent="0.25"/>
    <row r="174680" x14ac:dyDescent="0.25"/>
    <row r="174681" x14ac:dyDescent="0.25"/>
    <row r="174682" x14ac:dyDescent="0.25"/>
    <row r="174683" x14ac:dyDescent="0.25"/>
    <row r="174684" x14ac:dyDescent="0.25"/>
    <row r="174685" x14ac:dyDescent="0.25"/>
    <row r="174686" x14ac:dyDescent="0.25"/>
    <row r="174687" x14ac:dyDescent="0.25"/>
    <row r="174688" x14ac:dyDescent="0.25"/>
    <row r="174689" x14ac:dyDescent="0.25"/>
    <row r="174690" x14ac:dyDescent="0.25"/>
    <row r="174691" x14ac:dyDescent="0.25"/>
    <row r="174692" x14ac:dyDescent="0.25"/>
    <row r="174693" x14ac:dyDescent="0.25"/>
    <row r="174694" x14ac:dyDescent="0.25"/>
    <row r="174695" x14ac:dyDescent="0.25"/>
    <row r="174696" x14ac:dyDescent="0.25"/>
    <row r="174697" x14ac:dyDescent="0.25"/>
    <row r="174698" x14ac:dyDescent="0.25"/>
    <row r="174699" x14ac:dyDescent="0.25"/>
    <row r="174700" x14ac:dyDescent="0.25"/>
    <row r="174701" x14ac:dyDescent="0.25"/>
    <row r="174702" x14ac:dyDescent="0.25"/>
    <row r="174703" x14ac:dyDescent="0.25"/>
    <row r="174704" x14ac:dyDescent="0.25"/>
    <row r="174705" x14ac:dyDescent="0.25"/>
    <row r="174706" x14ac:dyDescent="0.25"/>
    <row r="174707" x14ac:dyDescent="0.25"/>
    <row r="174708" x14ac:dyDescent="0.25"/>
    <row r="174709" x14ac:dyDescent="0.25"/>
    <row r="174710" x14ac:dyDescent="0.25"/>
    <row r="174711" x14ac:dyDescent="0.25"/>
    <row r="174712" x14ac:dyDescent="0.25"/>
    <row r="174713" x14ac:dyDescent="0.25"/>
    <row r="174714" x14ac:dyDescent="0.25"/>
    <row r="174715" x14ac:dyDescent="0.25"/>
    <row r="174716" x14ac:dyDescent="0.25"/>
    <row r="174717" x14ac:dyDescent="0.25"/>
    <row r="174718" x14ac:dyDescent="0.25"/>
    <row r="174719" x14ac:dyDescent="0.25"/>
    <row r="174720" x14ac:dyDescent="0.25"/>
    <row r="174721" x14ac:dyDescent="0.25"/>
    <row r="174722" x14ac:dyDescent="0.25"/>
    <row r="174723" x14ac:dyDescent="0.25"/>
    <row r="174724" x14ac:dyDescent="0.25"/>
    <row r="174725" x14ac:dyDescent="0.25"/>
    <row r="174726" x14ac:dyDescent="0.25"/>
    <row r="174727" x14ac:dyDescent="0.25"/>
    <row r="174728" x14ac:dyDescent="0.25"/>
    <row r="174729" x14ac:dyDescent="0.25"/>
    <row r="174730" x14ac:dyDescent="0.25"/>
    <row r="174731" x14ac:dyDescent="0.25"/>
    <row r="174732" x14ac:dyDescent="0.25"/>
    <row r="174733" x14ac:dyDescent="0.25"/>
    <row r="174734" x14ac:dyDescent="0.25"/>
    <row r="174735" x14ac:dyDescent="0.25"/>
    <row r="174736" x14ac:dyDescent="0.25"/>
    <row r="174737" x14ac:dyDescent="0.25"/>
    <row r="174738" x14ac:dyDescent="0.25"/>
    <row r="174739" x14ac:dyDescent="0.25"/>
    <row r="174740" x14ac:dyDescent="0.25"/>
    <row r="174741" x14ac:dyDescent="0.25"/>
    <row r="174742" x14ac:dyDescent="0.25"/>
    <row r="174743" x14ac:dyDescent="0.25"/>
    <row r="174744" x14ac:dyDescent="0.25"/>
    <row r="174745" x14ac:dyDescent="0.25"/>
    <row r="174746" x14ac:dyDescent="0.25"/>
    <row r="174747" x14ac:dyDescent="0.25"/>
    <row r="174748" x14ac:dyDescent="0.25"/>
    <row r="174749" x14ac:dyDescent="0.25"/>
    <row r="174750" x14ac:dyDescent="0.25"/>
    <row r="174751" x14ac:dyDescent="0.25"/>
    <row r="174752" x14ac:dyDescent="0.25"/>
    <row r="174753" x14ac:dyDescent="0.25"/>
    <row r="174754" x14ac:dyDescent="0.25"/>
    <row r="174755" x14ac:dyDescent="0.25"/>
    <row r="174756" x14ac:dyDescent="0.25"/>
    <row r="174757" x14ac:dyDescent="0.25"/>
    <row r="174758" x14ac:dyDescent="0.25"/>
    <row r="174759" x14ac:dyDescent="0.25"/>
    <row r="174760" x14ac:dyDescent="0.25"/>
    <row r="174761" x14ac:dyDescent="0.25"/>
    <row r="174762" x14ac:dyDescent="0.25"/>
    <row r="174763" x14ac:dyDescent="0.25"/>
    <row r="174764" x14ac:dyDescent="0.25"/>
    <row r="174765" x14ac:dyDescent="0.25"/>
    <row r="174766" x14ac:dyDescent="0.25"/>
    <row r="174767" x14ac:dyDescent="0.25"/>
    <row r="174768" x14ac:dyDescent="0.25"/>
    <row r="174769" x14ac:dyDescent="0.25"/>
    <row r="174770" x14ac:dyDescent="0.25"/>
    <row r="174771" x14ac:dyDescent="0.25"/>
    <row r="174772" x14ac:dyDescent="0.25"/>
    <row r="174773" x14ac:dyDescent="0.25"/>
    <row r="174774" x14ac:dyDescent="0.25"/>
    <row r="174775" x14ac:dyDescent="0.25"/>
    <row r="174776" x14ac:dyDescent="0.25"/>
    <row r="174777" x14ac:dyDescent="0.25"/>
    <row r="174778" x14ac:dyDescent="0.25"/>
    <row r="174779" x14ac:dyDescent="0.25"/>
    <row r="174780" x14ac:dyDescent="0.25"/>
    <row r="174781" x14ac:dyDescent="0.25"/>
    <row r="174782" x14ac:dyDescent="0.25"/>
    <row r="174783" x14ac:dyDescent="0.25"/>
    <row r="174784" x14ac:dyDescent="0.25"/>
    <row r="174785" x14ac:dyDescent="0.25"/>
    <row r="174786" x14ac:dyDescent="0.25"/>
    <row r="174787" x14ac:dyDescent="0.25"/>
    <row r="174788" x14ac:dyDescent="0.25"/>
    <row r="174789" x14ac:dyDescent="0.25"/>
    <row r="174790" x14ac:dyDescent="0.25"/>
    <row r="174791" x14ac:dyDescent="0.25"/>
    <row r="174792" x14ac:dyDescent="0.25"/>
    <row r="174793" x14ac:dyDescent="0.25"/>
    <row r="174794" x14ac:dyDescent="0.25"/>
    <row r="174795" x14ac:dyDescent="0.25"/>
    <row r="174796" x14ac:dyDescent="0.25"/>
    <row r="174797" x14ac:dyDescent="0.25"/>
    <row r="174798" x14ac:dyDescent="0.25"/>
    <row r="174799" x14ac:dyDescent="0.25"/>
    <row r="174800" x14ac:dyDescent="0.25"/>
    <row r="174801" x14ac:dyDescent="0.25"/>
    <row r="174802" x14ac:dyDescent="0.25"/>
    <row r="174803" x14ac:dyDescent="0.25"/>
    <row r="174804" x14ac:dyDescent="0.25"/>
    <row r="174805" x14ac:dyDescent="0.25"/>
    <row r="174806" x14ac:dyDescent="0.25"/>
    <row r="174807" x14ac:dyDescent="0.25"/>
    <row r="174808" x14ac:dyDescent="0.25"/>
    <row r="174809" x14ac:dyDescent="0.25"/>
    <row r="174810" x14ac:dyDescent="0.25"/>
    <row r="174811" x14ac:dyDescent="0.25"/>
    <row r="174812" x14ac:dyDescent="0.25"/>
    <row r="174813" x14ac:dyDescent="0.25"/>
    <row r="174814" x14ac:dyDescent="0.25"/>
    <row r="174815" x14ac:dyDescent="0.25"/>
    <row r="174816" x14ac:dyDescent="0.25"/>
    <row r="174817" x14ac:dyDescent="0.25"/>
    <row r="174818" x14ac:dyDescent="0.25"/>
    <row r="174819" x14ac:dyDescent="0.25"/>
    <row r="174820" x14ac:dyDescent="0.25"/>
    <row r="174821" x14ac:dyDescent="0.25"/>
    <row r="174822" x14ac:dyDescent="0.25"/>
    <row r="174823" x14ac:dyDescent="0.25"/>
    <row r="174824" x14ac:dyDescent="0.25"/>
    <row r="174825" x14ac:dyDescent="0.25"/>
    <row r="174826" x14ac:dyDescent="0.25"/>
    <row r="174827" x14ac:dyDescent="0.25"/>
    <row r="174828" x14ac:dyDescent="0.25"/>
    <row r="174829" x14ac:dyDescent="0.25"/>
    <row r="174830" x14ac:dyDescent="0.25"/>
    <row r="174831" x14ac:dyDescent="0.25"/>
    <row r="174832" x14ac:dyDescent="0.25"/>
    <row r="174833" x14ac:dyDescent="0.25"/>
    <row r="174834" x14ac:dyDescent="0.25"/>
    <row r="174835" x14ac:dyDescent="0.25"/>
    <row r="174836" x14ac:dyDescent="0.25"/>
    <row r="174837" x14ac:dyDescent="0.25"/>
    <row r="174838" x14ac:dyDescent="0.25"/>
    <row r="174839" x14ac:dyDescent="0.25"/>
    <row r="174840" x14ac:dyDescent="0.25"/>
    <row r="174841" x14ac:dyDescent="0.25"/>
    <row r="174842" x14ac:dyDescent="0.25"/>
    <row r="174843" x14ac:dyDescent="0.25"/>
    <row r="174844" x14ac:dyDescent="0.25"/>
    <row r="174845" x14ac:dyDescent="0.25"/>
    <row r="174846" x14ac:dyDescent="0.25"/>
    <row r="174847" x14ac:dyDescent="0.25"/>
    <row r="174848" x14ac:dyDescent="0.25"/>
    <row r="174849" x14ac:dyDescent="0.25"/>
    <row r="174850" x14ac:dyDescent="0.25"/>
    <row r="174851" x14ac:dyDescent="0.25"/>
    <row r="174852" x14ac:dyDescent="0.25"/>
    <row r="174853" x14ac:dyDescent="0.25"/>
    <row r="174854" x14ac:dyDescent="0.25"/>
    <row r="174855" x14ac:dyDescent="0.25"/>
    <row r="174856" x14ac:dyDescent="0.25"/>
    <row r="174857" x14ac:dyDescent="0.25"/>
    <row r="174858" x14ac:dyDescent="0.25"/>
    <row r="174859" x14ac:dyDescent="0.25"/>
    <row r="174860" x14ac:dyDescent="0.25"/>
    <row r="174861" x14ac:dyDescent="0.25"/>
    <row r="174862" x14ac:dyDescent="0.25"/>
    <row r="174863" x14ac:dyDescent="0.25"/>
    <row r="174864" x14ac:dyDescent="0.25"/>
    <row r="174865" x14ac:dyDescent="0.25"/>
    <row r="174866" x14ac:dyDescent="0.25"/>
    <row r="174867" x14ac:dyDescent="0.25"/>
    <row r="174868" x14ac:dyDescent="0.25"/>
    <row r="174869" x14ac:dyDescent="0.25"/>
    <row r="174870" x14ac:dyDescent="0.25"/>
    <row r="174871" x14ac:dyDescent="0.25"/>
    <row r="174872" x14ac:dyDescent="0.25"/>
    <row r="174873" x14ac:dyDescent="0.25"/>
    <row r="174874" x14ac:dyDescent="0.25"/>
    <row r="174875" x14ac:dyDescent="0.25"/>
    <row r="174876" x14ac:dyDescent="0.25"/>
    <row r="174877" x14ac:dyDescent="0.25"/>
    <row r="174878" x14ac:dyDescent="0.25"/>
    <row r="174879" x14ac:dyDescent="0.25"/>
    <row r="174880" x14ac:dyDescent="0.25"/>
    <row r="174881" x14ac:dyDescent="0.25"/>
    <row r="174882" x14ac:dyDescent="0.25"/>
    <row r="174883" x14ac:dyDescent="0.25"/>
    <row r="174884" x14ac:dyDescent="0.25"/>
    <row r="174885" x14ac:dyDescent="0.25"/>
    <row r="174886" x14ac:dyDescent="0.25"/>
    <row r="174887" x14ac:dyDescent="0.25"/>
    <row r="174888" x14ac:dyDescent="0.25"/>
    <row r="174889" x14ac:dyDescent="0.25"/>
    <row r="174890" x14ac:dyDescent="0.25"/>
    <row r="174891" x14ac:dyDescent="0.25"/>
    <row r="174892" x14ac:dyDescent="0.25"/>
    <row r="174893" x14ac:dyDescent="0.25"/>
    <row r="174894" x14ac:dyDescent="0.25"/>
    <row r="174895" x14ac:dyDescent="0.25"/>
    <row r="174896" x14ac:dyDescent="0.25"/>
    <row r="174897" x14ac:dyDescent="0.25"/>
    <row r="174898" x14ac:dyDescent="0.25"/>
    <row r="174899" x14ac:dyDescent="0.25"/>
    <row r="174900" x14ac:dyDescent="0.25"/>
    <row r="174901" x14ac:dyDescent="0.25"/>
    <row r="174902" x14ac:dyDescent="0.25"/>
    <row r="174903" x14ac:dyDescent="0.25"/>
    <row r="174904" x14ac:dyDescent="0.25"/>
    <row r="174905" x14ac:dyDescent="0.25"/>
    <row r="174906" x14ac:dyDescent="0.25"/>
    <row r="174907" x14ac:dyDescent="0.25"/>
    <row r="174908" x14ac:dyDescent="0.25"/>
    <row r="174909" x14ac:dyDescent="0.25"/>
    <row r="174910" x14ac:dyDescent="0.25"/>
    <row r="174911" x14ac:dyDescent="0.25"/>
    <row r="174912" x14ac:dyDescent="0.25"/>
    <row r="174913" x14ac:dyDescent="0.25"/>
    <row r="174914" x14ac:dyDescent="0.25"/>
    <row r="174915" x14ac:dyDescent="0.25"/>
    <row r="174916" x14ac:dyDescent="0.25"/>
    <row r="174917" x14ac:dyDescent="0.25"/>
    <row r="174918" x14ac:dyDescent="0.25"/>
    <row r="174919" x14ac:dyDescent="0.25"/>
    <row r="174920" x14ac:dyDescent="0.25"/>
    <row r="174921" x14ac:dyDescent="0.25"/>
    <row r="174922" x14ac:dyDescent="0.25"/>
    <row r="174923" x14ac:dyDescent="0.25"/>
    <row r="174924" x14ac:dyDescent="0.25"/>
    <row r="174925" x14ac:dyDescent="0.25"/>
    <row r="174926" x14ac:dyDescent="0.25"/>
    <row r="174927" x14ac:dyDescent="0.25"/>
    <row r="174928" x14ac:dyDescent="0.25"/>
    <row r="174929" x14ac:dyDescent="0.25"/>
    <row r="174930" x14ac:dyDescent="0.25"/>
    <row r="174931" x14ac:dyDescent="0.25"/>
    <row r="174932" x14ac:dyDescent="0.25"/>
    <row r="174933" x14ac:dyDescent="0.25"/>
    <row r="174934" x14ac:dyDescent="0.25"/>
    <row r="174935" x14ac:dyDescent="0.25"/>
    <row r="174936" x14ac:dyDescent="0.25"/>
    <row r="174937" x14ac:dyDescent="0.25"/>
    <row r="174938" x14ac:dyDescent="0.25"/>
    <row r="174939" x14ac:dyDescent="0.25"/>
    <row r="174940" x14ac:dyDescent="0.25"/>
    <row r="174941" x14ac:dyDescent="0.25"/>
    <row r="174942" x14ac:dyDescent="0.25"/>
    <row r="174943" x14ac:dyDescent="0.25"/>
    <row r="174944" x14ac:dyDescent="0.25"/>
    <row r="174945" x14ac:dyDescent="0.25"/>
    <row r="174946" x14ac:dyDescent="0.25"/>
    <row r="174947" x14ac:dyDescent="0.25"/>
    <row r="174948" x14ac:dyDescent="0.25"/>
    <row r="174949" x14ac:dyDescent="0.25"/>
    <row r="174950" x14ac:dyDescent="0.25"/>
    <row r="174951" x14ac:dyDescent="0.25"/>
    <row r="174952" x14ac:dyDescent="0.25"/>
    <row r="174953" x14ac:dyDescent="0.25"/>
    <row r="174954" x14ac:dyDescent="0.25"/>
    <row r="174955" x14ac:dyDescent="0.25"/>
    <row r="174956" x14ac:dyDescent="0.25"/>
    <row r="174957" x14ac:dyDescent="0.25"/>
    <row r="174958" x14ac:dyDescent="0.25"/>
    <row r="174959" x14ac:dyDescent="0.25"/>
    <row r="174960" x14ac:dyDescent="0.25"/>
    <row r="174961" x14ac:dyDescent="0.25"/>
    <row r="174962" x14ac:dyDescent="0.25"/>
    <row r="174963" x14ac:dyDescent="0.25"/>
    <row r="174964" x14ac:dyDescent="0.25"/>
    <row r="174965" x14ac:dyDescent="0.25"/>
    <row r="174966" x14ac:dyDescent="0.25"/>
    <row r="174967" x14ac:dyDescent="0.25"/>
    <row r="174968" x14ac:dyDescent="0.25"/>
    <row r="174969" x14ac:dyDescent="0.25"/>
    <row r="174970" x14ac:dyDescent="0.25"/>
    <row r="174971" x14ac:dyDescent="0.25"/>
    <row r="174972" x14ac:dyDescent="0.25"/>
    <row r="174973" x14ac:dyDescent="0.25"/>
    <row r="174974" x14ac:dyDescent="0.25"/>
    <row r="174975" x14ac:dyDescent="0.25"/>
    <row r="174976" x14ac:dyDescent="0.25"/>
    <row r="174977" x14ac:dyDescent="0.25"/>
    <row r="174978" x14ac:dyDescent="0.25"/>
    <row r="174979" x14ac:dyDescent="0.25"/>
    <row r="174980" x14ac:dyDescent="0.25"/>
    <row r="174981" x14ac:dyDescent="0.25"/>
    <row r="174982" x14ac:dyDescent="0.25"/>
    <row r="174983" x14ac:dyDescent="0.25"/>
    <row r="174984" x14ac:dyDescent="0.25"/>
    <row r="174985" x14ac:dyDescent="0.25"/>
    <row r="174986" x14ac:dyDescent="0.25"/>
    <row r="174987" x14ac:dyDescent="0.25"/>
    <row r="174988" x14ac:dyDescent="0.25"/>
    <row r="174989" x14ac:dyDescent="0.25"/>
    <row r="174990" x14ac:dyDescent="0.25"/>
    <row r="174991" x14ac:dyDescent="0.25"/>
    <row r="174992" x14ac:dyDescent="0.25"/>
    <row r="174993" x14ac:dyDescent="0.25"/>
    <row r="174994" x14ac:dyDescent="0.25"/>
    <row r="174995" x14ac:dyDescent="0.25"/>
    <row r="174996" x14ac:dyDescent="0.25"/>
    <row r="174997" x14ac:dyDescent="0.25"/>
    <row r="174998" x14ac:dyDescent="0.25"/>
    <row r="174999" x14ac:dyDescent="0.25"/>
    <row r="175000" x14ac:dyDescent="0.25"/>
    <row r="175001" x14ac:dyDescent="0.25"/>
    <row r="175002" x14ac:dyDescent="0.25"/>
    <row r="175003" x14ac:dyDescent="0.25"/>
    <row r="175004" x14ac:dyDescent="0.25"/>
    <row r="175005" x14ac:dyDescent="0.25"/>
    <row r="175006" x14ac:dyDescent="0.25"/>
    <row r="175007" x14ac:dyDescent="0.25"/>
    <row r="175008" x14ac:dyDescent="0.25"/>
    <row r="175009" x14ac:dyDescent="0.25"/>
    <row r="175010" x14ac:dyDescent="0.25"/>
    <row r="175011" x14ac:dyDescent="0.25"/>
    <row r="175012" x14ac:dyDescent="0.25"/>
    <row r="175013" x14ac:dyDescent="0.25"/>
    <row r="175014" x14ac:dyDescent="0.25"/>
    <row r="175015" x14ac:dyDescent="0.25"/>
    <row r="175016" x14ac:dyDescent="0.25"/>
    <row r="175017" x14ac:dyDescent="0.25"/>
    <row r="175018" x14ac:dyDescent="0.25"/>
    <row r="175019" x14ac:dyDescent="0.25"/>
    <row r="175020" x14ac:dyDescent="0.25"/>
    <row r="175021" x14ac:dyDescent="0.25"/>
    <row r="175022" x14ac:dyDescent="0.25"/>
    <row r="175023" x14ac:dyDescent="0.25"/>
    <row r="175024" x14ac:dyDescent="0.25"/>
    <row r="175025" x14ac:dyDescent="0.25"/>
    <row r="175026" x14ac:dyDescent="0.25"/>
    <row r="175027" x14ac:dyDescent="0.25"/>
    <row r="175028" x14ac:dyDescent="0.25"/>
    <row r="175029" x14ac:dyDescent="0.25"/>
    <row r="175030" x14ac:dyDescent="0.25"/>
    <row r="175031" x14ac:dyDescent="0.25"/>
    <row r="175032" x14ac:dyDescent="0.25"/>
    <row r="175033" x14ac:dyDescent="0.25"/>
    <row r="175034" x14ac:dyDescent="0.25"/>
    <row r="175035" x14ac:dyDescent="0.25"/>
    <row r="175036" x14ac:dyDescent="0.25"/>
    <row r="175037" x14ac:dyDescent="0.25"/>
    <row r="175038" x14ac:dyDescent="0.25"/>
    <row r="175039" x14ac:dyDescent="0.25"/>
    <row r="175040" x14ac:dyDescent="0.25"/>
    <row r="175041" x14ac:dyDescent="0.25"/>
    <row r="175042" x14ac:dyDescent="0.25"/>
    <row r="175043" x14ac:dyDescent="0.25"/>
    <row r="175044" x14ac:dyDescent="0.25"/>
    <row r="175045" x14ac:dyDescent="0.25"/>
    <row r="175046" x14ac:dyDescent="0.25"/>
    <row r="175047" x14ac:dyDescent="0.25"/>
    <row r="175048" x14ac:dyDescent="0.25"/>
    <row r="175049" x14ac:dyDescent="0.25"/>
    <row r="175050" x14ac:dyDescent="0.25"/>
    <row r="175051" x14ac:dyDescent="0.25"/>
    <row r="175052" x14ac:dyDescent="0.25"/>
    <row r="175053" x14ac:dyDescent="0.25"/>
    <row r="175054" x14ac:dyDescent="0.25"/>
    <row r="175055" x14ac:dyDescent="0.25"/>
    <row r="175056" x14ac:dyDescent="0.25"/>
    <row r="175057" x14ac:dyDescent="0.25"/>
    <row r="175058" x14ac:dyDescent="0.25"/>
    <row r="175059" x14ac:dyDescent="0.25"/>
    <row r="175060" x14ac:dyDescent="0.25"/>
    <row r="175061" x14ac:dyDescent="0.25"/>
    <row r="175062" x14ac:dyDescent="0.25"/>
    <row r="175063" x14ac:dyDescent="0.25"/>
    <row r="175064" x14ac:dyDescent="0.25"/>
    <row r="175065" x14ac:dyDescent="0.25"/>
    <row r="175066" x14ac:dyDescent="0.25"/>
    <row r="175067" x14ac:dyDescent="0.25"/>
    <row r="175068" x14ac:dyDescent="0.25"/>
    <row r="175069" x14ac:dyDescent="0.25"/>
    <row r="175070" x14ac:dyDescent="0.25"/>
    <row r="175071" x14ac:dyDescent="0.25"/>
    <row r="175072" x14ac:dyDescent="0.25"/>
    <row r="175073" x14ac:dyDescent="0.25"/>
    <row r="175074" x14ac:dyDescent="0.25"/>
    <row r="175075" x14ac:dyDescent="0.25"/>
    <row r="175076" x14ac:dyDescent="0.25"/>
    <row r="175077" x14ac:dyDescent="0.25"/>
    <row r="175078" x14ac:dyDescent="0.25"/>
    <row r="175079" x14ac:dyDescent="0.25"/>
    <row r="175080" x14ac:dyDescent="0.25"/>
    <row r="175081" x14ac:dyDescent="0.25"/>
    <row r="175082" x14ac:dyDescent="0.25"/>
    <row r="175083" x14ac:dyDescent="0.25"/>
    <row r="175084" x14ac:dyDescent="0.25"/>
    <row r="175085" x14ac:dyDescent="0.25"/>
    <row r="175086" x14ac:dyDescent="0.25"/>
    <row r="175087" x14ac:dyDescent="0.25"/>
    <row r="175088" x14ac:dyDescent="0.25"/>
    <row r="175089" x14ac:dyDescent="0.25"/>
    <row r="175090" x14ac:dyDescent="0.25"/>
    <row r="175091" x14ac:dyDescent="0.25"/>
    <row r="175092" x14ac:dyDescent="0.25"/>
    <row r="175093" x14ac:dyDescent="0.25"/>
    <row r="175094" x14ac:dyDescent="0.25"/>
    <row r="175095" x14ac:dyDescent="0.25"/>
    <row r="175096" x14ac:dyDescent="0.25"/>
    <row r="175097" x14ac:dyDescent="0.25"/>
    <row r="175098" x14ac:dyDescent="0.25"/>
    <row r="175099" x14ac:dyDescent="0.25"/>
    <row r="175100" x14ac:dyDescent="0.25"/>
    <row r="175101" x14ac:dyDescent="0.25"/>
    <row r="175102" x14ac:dyDescent="0.25"/>
    <row r="175103" x14ac:dyDescent="0.25"/>
    <row r="175104" x14ac:dyDescent="0.25"/>
    <row r="175105" x14ac:dyDescent="0.25"/>
    <row r="175106" x14ac:dyDescent="0.25"/>
    <row r="175107" x14ac:dyDescent="0.25"/>
    <row r="175108" x14ac:dyDescent="0.25"/>
    <row r="175109" x14ac:dyDescent="0.25"/>
    <row r="175110" x14ac:dyDescent="0.25"/>
    <row r="175111" x14ac:dyDescent="0.25"/>
    <row r="175112" x14ac:dyDescent="0.25"/>
    <row r="175113" x14ac:dyDescent="0.25"/>
    <row r="175114" x14ac:dyDescent="0.25"/>
    <row r="175115" x14ac:dyDescent="0.25"/>
    <row r="175116" x14ac:dyDescent="0.25"/>
    <row r="175117" x14ac:dyDescent="0.25"/>
    <row r="175118" x14ac:dyDescent="0.25"/>
    <row r="175119" x14ac:dyDescent="0.25"/>
    <row r="175120" x14ac:dyDescent="0.25"/>
    <row r="175121" x14ac:dyDescent="0.25"/>
    <row r="175122" x14ac:dyDescent="0.25"/>
    <row r="175123" x14ac:dyDescent="0.25"/>
    <row r="175124" x14ac:dyDescent="0.25"/>
    <row r="175125" x14ac:dyDescent="0.25"/>
    <row r="175126" x14ac:dyDescent="0.25"/>
    <row r="175127" x14ac:dyDescent="0.25"/>
    <row r="175128" x14ac:dyDescent="0.25"/>
    <row r="175129" x14ac:dyDescent="0.25"/>
    <row r="175130" x14ac:dyDescent="0.25"/>
    <row r="175131" x14ac:dyDescent="0.25"/>
    <row r="175132" x14ac:dyDescent="0.25"/>
    <row r="175133" x14ac:dyDescent="0.25"/>
    <row r="175134" x14ac:dyDescent="0.25"/>
    <row r="175135" x14ac:dyDescent="0.25"/>
    <row r="175136" x14ac:dyDescent="0.25"/>
    <row r="175137" x14ac:dyDescent="0.25"/>
    <row r="175138" x14ac:dyDescent="0.25"/>
    <row r="175139" x14ac:dyDescent="0.25"/>
    <row r="175140" x14ac:dyDescent="0.25"/>
    <row r="175141" x14ac:dyDescent="0.25"/>
    <row r="175142" x14ac:dyDescent="0.25"/>
    <row r="175143" x14ac:dyDescent="0.25"/>
    <row r="175144" x14ac:dyDescent="0.25"/>
    <row r="175145" x14ac:dyDescent="0.25"/>
    <row r="175146" x14ac:dyDescent="0.25"/>
    <row r="175147" x14ac:dyDescent="0.25"/>
    <row r="175148" x14ac:dyDescent="0.25"/>
    <row r="175149" x14ac:dyDescent="0.25"/>
    <row r="175150" x14ac:dyDescent="0.25"/>
    <row r="175151" x14ac:dyDescent="0.25"/>
    <row r="175152" x14ac:dyDescent="0.25"/>
    <row r="175153" x14ac:dyDescent="0.25"/>
    <row r="175154" x14ac:dyDescent="0.25"/>
    <row r="175155" x14ac:dyDescent="0.25"/>
    <row r="175156" x14ac:dyDescent="0.25"/>
    <row r="175157" x14ac:dyDescent="0.25"/>
    <row r="175158" x14ac:dyDescent="0.25"/>
    <row r="175159" x14ac:dyDescent="0.25"/>
    <row r="175160" x14ac:dyDescent="0.25"/>
    <row r="175161" x14ac:dyDescent="0.25"/>
    <row r="175162" x14ac:dyDescent="0.25"/>
    <row r="175163" x14ac:dyDescent="0.25"/>
    <row r="175164" x14ac:dyDescent="0.25"/>
    <row r="175165" x14ac:dyDescent="0.25"/>
    <row r="175166" x14ac:dyDescent="0.25"/>
    <row r="175167" x14ac:dyDescent="0.25"/>
    <row r="175168" x14ac:dyDescent="0.25"/>
    <row r="175169" x14ac:dyDescent="0.25"/>
    <row r="175170" x14ac:dyDescent="0.25"/>
    <row r="175171" x14ac:dyDescent="0.25"/>
    <row r="175172" x14ac:dyDescent="0.25"/>
    <row r="175173" x14ac:dyDescent="0.25"/>
    <row r="175174" x14ac:dyDescent="0.25"/>
    <row r="175175" x14ac:dyDescent="0.25"/>
    <row r="175176" x14ac:dyDescent="0.25"/>
    <row r="175177" x14ac:dyDescent="0.25"/>
    <row r="175178" x14ac:dyDescent="0.25"/>
    <row r="175179" x14ac:dyDescent="0.25"/>
    <row r="175180" x14ac:dyDescent="0.25"/>
    <row r="175181" x14ac:dyDescent="0.25"/>
    <row r="175182" x14ac:dyDescent="0.25"/>
    <row r="175183" x14ac:dyDescent="0.25"/>
    <row r="175184" x14ac:dyDescent="0.25"/>
    <row r="175185" x14ac:dyDescent="0.25"/>
    <row r="175186" x14ac:dyDescent="0.25"/>
    <row r="175187" x14ac:dyDescent="0.25"/>
    <row r="175188" x14ac:dyDescent="0.25"/>
    <row r="175189" x14ac:dyDescent="0.25"/>
    <row r="175190" x14ac:dyDescent="0.25"/>
    <row r="175191" x14ac:dyDescent="0.25"/>
    <row r="175192" x14ac:dyDescent="0.25"/>
    <row r="175193" x14ac:dyDescent="0.25"/>
    <row r="175194" x14ac:dyDescent="0.25"/>
    <row r="175195" x14ac:dyDescent="0.25"/>
    <row r="175196" x14ac:dyDescent="0.25"/>
    <row r="175197" x14ac:dyDescent="0.25"/>
    <row r="175198" x14ac:dyDescent="0.25"/>
    <row r="175199" x14ac:dyDescent="0.25"/>
    <row r="175200" x14ac:dyDescent="0.25"/>
    <row r="175201" x14ac:dyDescent="0.25"/>
    <row r="175202" x14ac:dyDescent="0.25"/>
    <row r="175203" x14ac:dyDescent="0.25"/>
    <row r="175204" x14ac:dyDescent="0.25"/>
    <row r="175205" x14ac:dyDescent="0.25"/>
    <row r="175206" x14ac:dyDescent="0.25"/>
    <row r="175207" x14ac:dyDescent="0.25"/>
    <row r="175208" x14ac:dyDescent="0.25"/>
    <row r="175209" x14ac:dyDescent="0.25"/>
    <row r="175210" x14ac:dyDescent="0.25"/>
    <row r="175211" x14ac:dyDescent="0.25"/>
    <row r="175212" x14ac:dyDescent="0.25"/>
    <row r="175213" x14ac:dyDescent="0.25"/>
    <row r="175214" x14ac:dyDescent="0.25"/>
    <row r="175215" x14ac:dyDescent="0.25"/>
    <row r="175216" x14ac:dyDescent="0.25"/>
    <row r="175217" x14ac:dyDescent="0.25"/>
    <row r="175218" x14ac:dyDescent="0.25"/>
    <row r="175219" x14ac:dyDescent="0.25"/>
    <row r="175220" x14ac:dyDescent="0.25"/>
    <row r="175221" x14ac:dyDescent="0.25"/>
    <row r="175222" x14ac:dyDescent="0.25"/>
    <row r="175223" x14ac:dyDescent="0.25"/>
    <row r="175224" x14ac:dyDescent="0.25"/>
    <row r="175225" x14ac:dyDescent="0.25"/>
    <row r="175226" x14ac:dyDescent="0.25"/>
    <row r="175227" x14ac:dyDescent="0.25"/>
    <row r="175228" x14ac:dyDescent="0.25"/>
    <row r="175229" x14ac:dyDescent="0.25"/>
    <row r="175230" x14ac:dyDescent="0.25"/>
    <row r="175231" x14ac:dyDescent="0.25"/>
    <row r="175232" x14ac:dyDescent="0.25"/>
    <row r="175233" x14ac:dyDescent="0.25"/>
    <row r="175234" x14ac:dyDescent="0.25"/>
    <row r="175235" x14ac:dyDescent="0.25"/>
    <row r="175236" x14ac:dyDescent="0.25"/>
    <row r="175237" x14ac:dyDescent="0.25"/>
    <row r="175238" x14ac:dyDescent="0.25"/>
    <row r="175239" x14ac:dyDescent="0.25"/>
    <row r="175240" x14ac:dyDescent="0.25"/>
    <row r="175241" x14ac:dyDescent="0.25"/>
    <row r="175242" x14ac:dyDescent="0.25"/>
    <row r="175243" x14ac:dyDescent="0.25"/>
    <row r="175244" x14ac:dyDescent="0.25"/>
    <row r="175245" x14ac:dyDescent="0.25"/>
    <row r="175246" x14ac:dyDescent="0.25"/>
    <row r="175247" x14ac:dyDescent="0.25"/>
    <row r="175248" x14ac:dyDescent="0.25"/>
    <row r="175249" x14ac:dyDescent="0.25"/>
    <row r="175250" x14ac:dyDescent="0.25"/>
    <row r="175251" x14ac:dyDescent="0.25"/>
    <row r="175252" x14ac:dyDescent="0.25"/>
    <row r="175253" x14ac:dyDescent="0.25"/>
    <row r="175254" x14ac:dyDescent="0.25"/>
    <row r="175255" x14ac:dyDescent="0.25"/>
    <row r="175256" x14ac:dyDescent="0.25"/>
    <row r="175257" x14ac:dyDescent="0.25"/>
    <row r="175258" x14ac:dyDescent="0.25"/>
    <row r="175259" x14ac:dyDescent="0.25"/>
    <row r="175260" x14ac:dyDescent="0.25"/>
    <row r="175261" x14ac:dyDescent="0.25"/>
    <row r="175262" x14ac:dyDescent="0.25"/>
    <row r="175263" x14ac:dyDescent="0.25"/>
    <row r="175264" x14ac:dyDescent="0.25"/>
    <row r="175265" x14ac:dyDescent="0.25"/>
    <row r="175266" x14ac:dyDescent="0.25"/>
    <row r="175267" x14ac:dyDescent="0.25"/>
    <row r="175268" x14ac:dyDescent="0.25"/>
    <row r="175269" x14ac:dyDescent="0.25"/>
    <row r="175270" x14ac:dyDescent="0.25"/>
    <row r="175271" x14ac:dyDescent="0.25"/>
    <row r="175272" x14ac:dyDescent="0.25"/>
    <row r="175273" x14ac:dyDescent="0.25"/>
    <row r="175274" x14ac:dyDescent="0.25"/>
    <row r="175275" x14ac:dyDescent="0.25"/>
    <row r="175276" x14ac:dyDescent="0.25"/>
    <row r="175277" x14ac:dyDescent="0.25"/>
    <row r="175278" x14ac:dyDescent="0.25"/>
    <row r="175279" x14ac:dyDescent="0.25"/>
    <row r="175280" x14ac:dyDescent="0.25"/>
    <row r="175281" x14ac:dyDescent="0.25"/>
    <row r="175282" x14ac:dyDescent="0.25"/>
    <row r="175283" x14ac:dyDescent="0.25"/>
    <row r="175284" x14ac:dyDescent="0.25"/>
    <row r="175285" x14ac:dyDescent="0.25"/>
    <row r="175286" x14ac:dyDescent="0.25"/>
    <row r="175287" x14ac:dyDescent="0.25"/>
    <row r="175288" x14ac:dyDescent="0.25"/>
    <row r="175289" x14ac:dyDescent="0.25"/>
    <row r="175290" x14ac:dyDescent="0.25"/>
    <row r="175291" x14ac:dyDescent="0.25"/>
    <row r="175292" x14ac:dyDescent="0.25"/>
    <row r="175293" x14ac:dyDescent="0.25"/>
    <row r="175294" x14ac:dyDescent="0.25"/>
    <row r="175295" x14ac:dyDescent="0.25"/>
    <row r="175296" x14ac:dyDescent="0.25"/>
    <row r="175297" x14ac:dyDescent="0.25"/>
    <row r="175298" x14ac:dyDescent="0.25"/>
    <row r="175299" x14ac:dyDescent="0.25"/>
    <row r="175300" x14ac:dyDescent="0.25"/>
    <row r="175301" x14ac:dyDescent="0.25"/>
    <row r="175302" x14ac:dyDescent="0.25"/>
    <row r="175303" x14ac:dyDescent="0.25"/>
    <row r="175304" x14ac:dyDescent="0.25"/>
    <row r="175305" x14ac:dyDescent="0.25"/>
    <row r="175306" x14ac:dyDescent="0.25"/>
    <row r="175307" x14ac:dyDescent="0.25"/>
    <row r="175308" x14ac:dyDescent="0.25"/>
    <row r="175309" x14ac:dyDescent="0.25"/>
    <row r="175310" x14ac:dyDescent="0.25"/>
    <row r="175311" x14ac:dyDescent="0.25"/>
    <row r="175312" x14ac:dyDescent="0.25"/>
    <row r="175313" x14ac:dyDescent="0.25"/>
    <row r="175314" x14ac:dyDescent="0.25"/>
    <row r="175315" x14ac:dyDescent="0.25"/>
    <row r="175316" x14ac:dyDescent="0.25"/>
    <row r="175317" x14ac:dyDescent="0.25"/>
    <row r="175318" x14ac:dyDescent="0.25"/>
    <row r="175319" x14ac:dyDescent="0.25"/>
    <row r="175320" x14ac:dyDescent="0.25"/>
    <row r="175321" x14ac:dyDescent="0.25"/>
    <row r="175322" x14ac:dyDescent="0.25"/>
    <row r="175323" x14ac:dyDescent="0.25"/>
    <row r="175324" x14ac:dyDescent="0.25"/>
    <row r="175325" x14ac:dyDescent="0.25"/>
    <row r="175326" x14ac:dyDescent="0.25"/>
    <row r="175327" x14ac:dyDescent="0.25"/>
    <row r="175328" x14ac:dyDescent="0.25"/>
    <row r="175329" x14ac:dyDescent="0.25"/>
    <row r="175330" x14ac:dyDescent="0.25"/>
    <row r="175331" x14ac:dyDescent="0.25"/>
    <row r="175332" x14ac:dyDescent="0.25"/>
    <row r="175333" x14ac:dyDescent="0.25"/>
    <row r="175334" x14ac:dyDescent="0.25"/>
    <row r="175335" x14ac:dyDescent="0.25"/>
    <row r="175336" x14ac:dyDescent="0.25"/>
    <row r="175337" x14ac:dyDescent="0.25"/>
    <row r="175338" x14ac:dyDescent="0.25"/>
    <row r="175339" x14ac:dyDescent="0.25"/>
    <row r="175340" x14ac:dyDescent="0.25"/>
    <row r="175341" x14ac:dyDescent="0.25"/>
    <row r="175342" x14ac:dyDescent="0.25"/>
    <row r="175343" x14ac:dyDescent="0.25"/>
    <row r="175344" x14ac:dyDescent="0.25"/>
    <row r="175345" x14ac:dyDescent="0.25"/>
    <row r="175346" x14ac:dyDescent="0.25"/>
    <row r="175347" x14ac:dyDescent="0.25"/>
    <row r="175348" x14ac:dyDescent="0.25"/>
    <row r="175349" x14ac:dyDescent="0.25"/>
    <row r="175350" x14ac:dyDescent="0.25"/>
    <row r="175351" x14ac:dyDescent="0.25"/>
    <row r="175352" x14ac:dyDescent="0.25"/>
    <row r="175353" x14ac:dyDescent="0.25"/>
    <row r="175354" x14ac:dyDescent="0.25"/>
    <row r="175355" x14ac:dyDescent="0.25"/>
    <row r="175356" x14ac:dyDescent="0.25"/>
    <row r="175357" x14ac:dyDescent="0.25"/>
    <row r="175358" x14ac:dyDescent="0.25"/>
    <row r="175359" x14ac:dyDescent="0.25"/>
    <row r="175360" x14ac:dyDescent="0.25"/>
    <row r="175361" x14ac:dyDescent="0.25"/>
    <row r="175362" x14ac:dyDescent="0.25"/>
    <row r="175363" x14ac:dyDescent="0.25"/>
    <row r="175364" x14ac:dyDescent="0.25"/>
    <row r="175365" x14ac:dyDescent="0.25"/>
    <row r="175366" x14ac:dyDescent="0.25"/>
    <row r="175367" x14ac:dyDescent="0.25"/>
    <row r="175368" x14ac:dyDescent="0.25"/>
    <row r="175369" x14ac:dyDescent="0.25"/>
    <row r="175370" x14ac:dyDescent="0.25"/>
    <row r="175371" x14ac:dyDescent="0.25"/>
    <row r="175372" x14ac:dyDescent="0.25"/>
    <row r="175373" x14ac:dyDescent="0.25"/>
    <row r="175374" x14ac:dyDescent="0.25"/>
    <row r="175375" x14ac:dyDescent="0.25"/>
    <row r="175376" x14ac:dyDescent="0.25"/>
    <row r="175377" x14ac:dyDescent="0.25"/>
    <row r="175378" x14ac:dyDescent="0.25"/>
    <row r="175379" x14ac:dyDescent="0.25"/>
    <row r="175380" x14ac:dyDescent="0.25"/>
    <row r="175381" x14ac:dyDescent="0.25"/>
    <row r="175382" x14ac:dyDescent="0.25"/>
    <row r="175383" x14ac:dyDescent="0.25"/>
    <row r="175384" x14ac:dyDescent="0.25"/>
    <row r="175385" x14ac:dyDescent="0.25"/>
    <row r="175386" x14ac:dyDescent="0.25"/>
    <row r="175387" x14ac:dyDescent="0.25"/>
    <row r="175388" x14ac:dyDescent="0.25"/>
    <row r="175389" x14ac:dyDescent="0.25"/>
    <row r="175390" x14ac:dyDescent="0.25"/>
    <row r="175391" x14ac:dyDescent="0.25"/>
    <row r="175392" x14ac:dyDescent="0.25"/>
    <row r="175393" x14ac:dyDescent="0.25"/>
    <row r="175394" x14ac:dyDescent="0.25"/>
    <row r="175395" x14ac:dyDescent="0.25"/>
    <row r="175396" x14ac:dyDescent="0.25"/>
    <row r="175397" x14ac:dyDescent="0.25"/>
    <row r="175398" x14ac:dyDescent="0.25"/>
    <row r="175399" x14ac:dyDescent="0.25"/>
    <row r="175400" x14ac:dyDescent="0.25"/>
    <row r="175401" x14ac:dyDescent="0.25"/>
    <row r="175402" x14ac:dyDescent="0.25"/>
    <row r="175403" x14ac:dyDescent="0.25"/>
    <row r="175404" x14ac:dyDescent="0.25"/>
    <row r="175405" x14ac:dyDescent="0.25"/>
    <row r="175406" x14ac:dyDescent="0.25"/>
    <row r="175407" x14ac:dyDescent="0.25"/>
    <row r="175408" x14ac:dyDescent="0.25"/>
    <row r="175409" x14ac:dyDescent="0.25"/>
    <row r="175410" x14ac:dyDescent="0.25"/>
    <row r="175411" x14ac:dyDescent="0.25"/>
    <row r="175412" x14ac:dyDescent="0.25"/>
    <row r="175413" x14ac:dyDescent="0.25"/>
    <row r="175414" x14ac:dyDescent="0.25"/>
    <row r="175415" x14ac:dyDescent="0.25"/>
    <row r="175416" x14ac:dyDescent="0.25"/>
    <row r="175417" x14ac:dyDescent="0.25"/>
    <row r="175418" x14ac:dyDescent="0.25"/>
    <row r="175419" x14ac:dyDescent="0.25"/>
    <row r="175420" x14ac:dyDescent="0.25"/>
    <row r="175421" x14ac:dyDescent="0.25"/>
    <row r="175422" x14ac:dyDescent="0.25"/>
    <row r="175423" x14ac:dyDescent="0.25"/>
    <row r="175424" x14ac:dyDescent="0.25"/>
    <row r="175425" x14ac:dyDescent="0.25"/>
    <row r="175426" x14ac:dyDescent="0.25"/>
    <row r="175427" x14ac:dyDescent="0.25"/>
    <row r="175428" x14ac:dyDescent="0.25"/>
    <row r="175429" x14ac:dyDescent="0.25"/>
    <row r="175430" x14ac:dyDescent="0.25"/>
    <row r="175431" x14ac:dyDescent="0.25"/>
    <row r="175432" x14ac:dyDescent="0.25"/>
    <row r="175433" x14ac:dyDescent="0.25"/>
    <row r="175434" x14ac:dyDescent="0.25"/>
    <row r="175435" x14ac:dyDescent="0.25"/>
    <row r="175436" x14ac:dyDescent="0.25"/>
    <row r="175437" x14ac:dyDescent="0.25"/>
    <row r="175438" x14ac:dyDescent="0.25"/>
    <row r="175439" x14ac:dyDescent="0.25"/>
    <row r="175440" x14ac:dyDescent="0.25"/>
    <row r="175441" x14ac:dyDescent="0.25"/>
    <row r="175442" x14ac:dyDescent="0.25"/>
    <row r="175443" x14ac:dyDescent="0.25"/>
    <row r="175444" x14ac:dyDescent="0.25"/>
    <row r="175445" x14ac:dyDescent="0.25"/>
    <row r="175446" x14ac:dyDescent="0.25"/>
    <row r="175447" x14ac:dyDescent="0.25"/>
    <row r="175448" x14ac:dyDescent="0.25"/>
    <row r="175449" x14ac:dyDescent="0.25"/>
    <row r="175450" x14ac:dyDescent="0.25"/>
    <row r="175451" x14ac:dyDescent="0.25"/>
    <row r="175452" x14ac:dyDescent="0.25"/>
    <row r="175453" x14ac:dyDescent="0.25"/>
    <row r="175454" x14ac:dyDescent="0.25"/>
    <row r="175455" x14ac:dyDescent="0.25"/>
    <row r="175456" x14ac:dyDescent="0.25"/>
    <row r="175457" x14ac:dyDescent="0.25"/>
    <row r="175458" x14ac:dyDescent="0.25"/>
    <row r="175459" x14ac:dyDescent="0.25"/>
    <row r="175460" x14ac:dyDescent="0.25"/>
    <row r="175461" x14ac:dyDescent="0.25"/>
    <row r="175462" x14ac:dyDescent="0.25"/>
    <row r="175463" x14ac:dyDescent="0.25"/>
    <row r="175464" x14ac:dyDescent="0.25"/>
    <row r="175465" x14ac:dyDescent="0.25"/>
    <row r="175466" x14ac:dyDescent="0.25"/>
    <row r="175467" x14ac:dyDescent="0.25"/>
    <row r="175468" x14ac:dyDescent="0.25"/>
    <row r="175469" x14ac:dyDescent="0.25"/>
    <row r="175470" x14ac:dyDescent="0.25"/>
    <row r="175471" x14ac:dyDescent="0.25"/>
    <row r="175472" x14ac:dyDescent="0.25"/>
    <row r="175473" x14ac:dyDescent="0.25"/>
    <row r="175474" x14ac:dyDescent="0.25"/>
    <row r="175475" x14ac:dyDescent="0.25"/>
    <row r="175476" x14ac:dyDescent="0.25"/>
    <row r="175477" x14ac:dyDescent="0.25"/>
    <row r="175478" x14ac:dyDescent="0.25"/>
    <row r="175479" x14ac:dyDescent="0.25"/>
    <row r="175480" x14ac:dyDescent="0.25"/>
    <row r="175481" x14ac:dyDescent="0.25"/>
    <row r="175482" x14ac:dyDescent="0.25"/>
    <row r="175483" x14ac:dyDescent="0.25"/>
    <row r="175484" x14ac:dyDescent="0.25"/>
    <row r="175485" x14ac:dyDescent="0.25"/>
    <row r="175486" x14ac:dyDescent="0.25"/>
    <row r="175487" x14ac:dyDescent="0.25"/>
    <row r="175488" x14ac:dyDescent="0.25"/>
    <row r="175489" x14ac:dyDescent="0.25"/>
    <row r="175490" x14ac:dyDescent="0.25"/>
    <row r="175491" x14ac:dyDescent="0.25"/>
    <row r="175492" x14ac:dyDescent="0.25"/>
    <row r="175493" x14ac:dyDescent="0.25"/>
    <row r="175494" x14ac:dyDescent="0.25"/>
    <row r="175495" x14ac:dyDescent="0.25"/>
    <row r="175496" x14ac:dyDescent="0.25"/>
    <row r="175497" x14ac:dyDescent="0.25"/>
    <row r="175498" x14ac:dyDescent="0.25"/>
    <row r="175499" x14ac:dyDescent="0.25"/>
    <row r="175500" x14ac:dyDescent="0.25"/>
    <row r="175501" x14ac:dyDescent="0.25"/>
    <row r="175502" x14ac:dyDescent="0.25"/>
    <row r="175503" x14ac:dyDescent="0.25"/>
    <row r="175504" x14ac:dyDescent="0.25"/>
    <row r="175505" x14ac:dyDescent="0.25"/>
    <row r="175506" x14ac:dyDescent="0.25"/>
    <row r="175507" x14ac:dyDescent="0.25"/>
    <row r="175508" x14ac:dyDescent="0.25"/>
    <row r="175509" x14ac:dyDescent="0.25"/>
    <row r="175510" x14ac:dyDescent="0.25"/>
    <row r="175511" x14ac:dyDescent="0.25"/>
    <row r="175512" x14ac:dyDescent="0.25"/>
    <row r="175513" x14ac:dyDescent="0.25"/>
    <row r="175514" x14ac:dyDescent="0.25"/>
    <row r="175515" x14ac:dyDescent="0.25"/>
    <row r="175516" x14ac:dyDescent="0.25"/>
    <row r="175517" x14ac:dyDescent="0.25"/>
    <row r="175518" x14ac:dyDescent="0.25"/>
    <row r="175519" x14ac:dyDescent="0.25"/>
    <row r="175520" x14ac:dyDescent="0.25"/>
    <row r="175521" x14ac:dyDescent="0.25"/>
    <row r="175522" x14ac:dyDescent="0.25"/>
    <row r="175523" x14ac:dyDescent="0.25"/>
    <row r="175524" x14ac:dyDescent="0.25"/>
    <row r="175525" x14ac:dyDescent="0.25"/>
    <row r="175526" x14ac:dyDescent="0.25"/>
    <row r="175527" x14ac:dyDescent="0.25"/>
    <row r="175528" x14ac:dyDescent="0.25"/>
    <row r="175529" x14ac:dyDescent="0.25"/>
    <row r="175530" x14ac:dyDescent="0.25"/>
    <row r="175531" x14ac:dyDescent="0.25"/>
    <row r="175532" x14ac:dyDescent="0.25"/>
    <row r="175533" x14ac:dyDescent="0.25"/>
    <row r="175534" x14ac:dyDescent="0.25"/>
    <row r="175535" x14ac:dyDescent="0.25"/>
    <row r="175536" x14ac:dyDescent="0.25"/>
    <row r="175537" x14ac:dyDescent="0.25"/>
    <row r="175538" x14ac:dyDescent="0.25"/>
    <row r="175539" x14ac:dyDescent="0.25"/>
    <row r="175540" x14ac:dyDescent="0.25"/>
    <row r="175541" x14ac:dyDescent="0.25"/>
    <row r="175542" x14ac:dyDescent="0.25"/>
    <row r="175543" x14ac:dyDescent="0.25"/>
    <row r="175544" x14ac:dyDescent="0.25"/>
    <row r="175545" x14ac:dyDescent="0.25"/>
    <row r="175546" x14ac:dyDescent="0.25"/>
    <row r="175547" x14ac:dyDescent="0.25"/>
    <row r="175548" x14ac:dyDescent="0.25"/>
    <row r="175549" x14ac:dyDescent="0.25"/>
    <row r="175550" x14ac:dyDescent="0.25"/>
    <row r="175551" x14ac:dyDescent="0.25"/>
    <row r="175552" x14ac:dyDescent="0.25"/>
    <row r="175553" x14ac:dyDescent="0.25"/>
    <row r="175554" x14ac:dyDescent="0.25"/>
    <row r="175555" x14ac:dyDescent="0.25"/>
    <row r="175556" x14ac:dyDescent="0.25"/>
    <row r="175557" x14ac:dyDescent="0.25"/>
    <row r="175558" x14ac:dyDescent="0.25"/>
    <row r="175559" x14ac:dyDescent="0.25"/>
    <row r="175560" x14ac:dyDescent="0.25"/>
    <row r="175561" x14ac:dyDescent="0.25"/>
    <row r="175562" x14ac:dyDescent="0.25"/>
    <row r="175563" x14ac:dyDescent="0.25"/>
    <row r="175564" x14ac:dyDescent="0.25"/>
    <row r="175565" x14ac:dyDescent="0.25"/>
    <row r="175566" x14ac:dyDescent="0.25"/>
    <row r="175567" x14ac:dyDescent="0.25"/>
    <row r="175568" x14ac:dyDescent="0.25"/>
    <row r="175569" x14ac:dyDescent="0.25"/>
    <row r="175570" x14ac:dyDescent="0.25"/>
    <row r="175571" x14ac:dyDescent="0.25"/>
    <row r="175572" x14ac:dyDescent="0.25"/>
    <row r="175573" x14ac:dyDescent="0.25"/>
    <row r="175574" x14ac:dyDescent="0.25"/>
    <row r="175575" x14ac:dyDescent="0.25"/>
    <row r="175576" x14ac:dyDescent="0.25"/>
    <row r="175577" x14ac:dyDescent="0.25"/>
    <row r="175578" x14ac:dyDescent="0.25"/>
    <row r="175579" x14ac:dyDescent="0.25"/>
    <row r="175580" x14ac:dyDescent="0.25"/>
    <row r="175581" x14ac:dyDescent="0.25"/>
    <row r="175582" x14ac:dyDescent="0.25"/>
    <row r="175583" x14ac:dyDescent="0.25"/>
    <row r="175584" x14ac:dyDescent="0.25"/>
    <row r="175585" x14ac:dyDescent="0.25"/>
    <row r="175586" x14ac:dyDescent="0.25"/>
    <row r="175587" x14ac:dyDescent="0.25"/>
    <row r="175588" x14ac:dyDescent="0.25"/>
    <row r="175589" x14ac:dyDescent="0.25"/>
    <row r="175590" x14ac:dyDescent="0.25"/>
    <row r="175591" x14ac:dyDescent="0.25"/>
    <row r="175592" x14ac:dyDescent="0.25"/>
    <row r="175593" x14ac:dyDescent="0.25"/>
    <row r="175594" x14ac:dyDescent="0.25"/>
    <row r="175595" x14ac:dyDescent="0.25"/>
    <row r="175596" x14ac:dyDescent="0.25"/>
    <row r="175597" x14ac:dyDescent="0.25"/>
    <row r="175598" x14ac:dyDescent="0.25"/>
    <row r="175599" x14ac:dyDescent="0.25"/>
    <row r="175600" x14ac:dyDescent="0.25"/>
    <row r="175601" x14ac:dyDescent="0.25"/>
    <row r="175602" x14ac:dyDescent="0.25"/>
    <row r="175603" x14ac:dyDescent="0.25"/>
    <row r="175604" x14ac:dyDescent="0.25"/>
    <row r="175605" x14ac:dyDescent="0.25"/>
    <row r="175606" x14ac:dyDescent="0.25"/>
    <row r="175607" x14ac:dyDescent="0.25"/>
    <row r="175608" x14ac:dyDescent="0.25"/>
    <row r="175609" x14ac:dyDescent="0.25"/>
    <row r="175610" x14ac:dyDescent="0.25"/>
    <row r="175611" x14ac:dyDescent="0.25"/>
    <row r="175612" x14ac:dyDescent="0.25"/>
    <row r="175613" x14ac:dyDescent="0.25"/>
    <row r="175614" x14ac:dyDescent="0.25"/>
    <row r="175615" x14ac:dyDescent="0.25"/>
    <row r="175616" x14ac:dyDescent="0.25"/>
    <row r="175617" x14ac:dyDescent="0.25"/>
    <row r="175618" x14ac:dyDescent="0.25"/>
    <row r="175619" x14ac:dyDescent="0.25"/>
    <row r="175620" x14ac:dyDescent="0.25"/>
    <row r="175621" x14ac:dyDescent="0.25"/>
    <row r="175622" x14ac:dyDescent="0.25"/>
    <row r="175623" x14ac:dyDescent="0.25"/>
    <row r="175624" x14ac:dyDescent="0.25"/>
    <row r="175625" x14ac:dyDescent="0.25"/>
    <row r="175626" x14ac:dyDescent="0.25"/>
    <row r="175627" x14ac:dyDescent="0.25"/>
    <row r="175628" x14ac:dyDescent="0.25"/>
    <row r="175629" x14ac:dyDescent="0.25"/>
    <row r="175630" x14ac:dyDescent="0.25"/>
    <row r="175631" x14ac:dyDescent="0.25"/>
    <row r="175632" x14ac:dyDescent="0.25"/>
    <row r="175633" x14ac:dyDescent="0.25"/>
    <row r="175634" x14ac:dyDescent="0.25"/>
    <row r="175635" x14ac:dyDescent="0.25"/>
    <row r="175636" x14ac:dyDescent="0.25"/>
    <row r="175637" x14ac:dyDescent="0.25"/>
    <row r="175638" x14ac:dyDescent="0.25"/>
    <row r="175639" x14ac:dyDescent="0.25"/>
    <row r="175640" x14ac:dyDescent="0.25"/>
    <row r="175641" x14ac:dyDescent="0.25"/>
    <row r="175642" x14ac:dyDescent="0.25"/>
    <row r="175643" x14ac:dyDescent="0.25"/>
    <row r="175644" x14ac:dyDescent="0.25"/>
    <row r="175645" x14ac:dyDescent="0.25"/>
    <row r="175646" x14ac:dyDescent="0.25"/>
    <row r="175647" x14ac:dyDescent="0.25"/>
    <row r="175648" x14ac:dyDescent="0.25"/>
    <row r="175649" x14ac:dyDescent="0.25"/>
    <row r="175650" x14ac:dyDescent="0.25"/>
    <row r="175651" x14ac:dyDescent="0.25"/>
    <row r="175652" x14ac:dyDescent="0.25"/>
    <row r="175653" x14ac:dyDescent="0.25"/>
    <row r="175654" x14ac:dyDescent="0.25"/>
    <row r="175655" x14ac:dyDescent="0.25"/>
    <row r="175656" x14ac:dyDescent="0.25"/>
    <row r="175657" x14ac:dyDescent="0.25"/>
    <row r="175658" x14ac:dyDescent="0.25"/>
    <row r="175659" x14ac:dyDescent="0.25"/>
    <row r="175660" x14ac:dyDescent="0.25"/>
    <row r="175661" x14ac:dyDescent="0.25"/>
    <row r="175662" x14ac:dyDescent="0.25"/>
    <row r="175663" x14ac:dyDescent="0.25"/>
    <row r="175664" x14ac:dyDescent="0.25"/>
    <row r="175665" x14ac:dyDescent="0.25"/>
    <row r="175666" x14ac:dyDescent="0.25"/>
    <row r="175667" x14ac:dyDescent="0.25"/>
    <row r="175668" x14ac:dyDescent="0.25"/>
    <row r="175669" x14ac:dyDescent="0.25"/>
    <row r="175670" x14ac:dyDescent="0.25"/>
    <row r="175671" x14ac:dyDescent="0.25"/>
    <row r="175672" x14ac:dyDescent="0.25"/>
    <row r="175673" x14ac:dyDescent="0.25"/>
    <row r="175674" x14ac:dyDescent="0.25"/>
    <row r="175675" x14ac:dyDescent="0.25"/>
    <row r="175676" x14ac:dyDescent="0.25"/>
    <row r="175677" x14ac:dyDescent="0.25"/>
    <row r="175678" x14ac:dyDescent="0.25"/>
    <row r="175679" x14ac:dyDescent="0.25"/>
    <row r="175680" x14ac:dyDescent="0.25"/>
    <row r="175681" x14ac:dyDescent="0.25"/>
    <row r="175682" x14ac:dyDescent="0.25"/>
    <row r="175683" x14ac:dyDescent="0.25"/>
    <row r="175684" x14ac:dyDescent="0.25"/>
    <row r="175685" x14ac:dyDescent="0.25"/>
    <row r="175686" x14ac:dyDescent="0.25"/>
    <row r="175687" x14ac:dyDescent="0.25"/>
    <row r="175688" x14ac:dyDescent="0.25"/>
    <row r="175689" x14ac:dyDescent="0.25"/>
    <row r="175690" x14ac:dyDescent="0.25"/>
    <row r="175691" x14ac:dyDescent="0.25"/>
    <row r="175692" x14ac:dyDescent="0.25"/>
    <row r="175693" x14ac:dyDescent="0.25"/>
    <row r="175694" x14ac:dyDescent="0.25"/>
    <row r="175695" x14ac:dyDescent="0.25"/>
    <row r="175696" x14ac:dyDescent="0.25"/>
    <row r="175697" x14ac:dyDescent="0.25"/>
    <row r="175698" x14ac:dyDescent="0.25"/>
    <row r="175699" x14ac:dyDescent="0.25"/>
    <row r="175700" x14ac:dyDescent="0.25"/>
    <row r="175701" x14ac:dyDescent="0.25"/>
    <row r="175702" x14ac:dyDescent="0.25"/>
    <row r="175703" x14ac:dyDescent="0.25"/>
    <row r="175704" x14ac:dyDescent="0.25"/>
    <row r="175705" x14ac:dyDescent="0.25"/>
    <row r="175706" x14ac:dyDescent="0.25"/>
    <row r="175707" x14ac:dyDescent="0.25"/>
    <row r="175708" x14ac:dyDescent="0.25"/>
    <row r="175709" x14ac:dyDescent="0.25"/>
    <row r="175710" x14ac:dyDescent="0.25"/>
    <row r="175711" x14ac:dyDescent="0.25"/>
    <row r="175712" x14ac:dyDescent="0.25"/>
    <row r="175713" x14ac:dyDescent="0.25"/>
    <row r="175714" x14ac:dyDescent="0.25"/>
    <row r="175715" x14ac:dyDescent="0.25"/>
    <row r="175716" x14ac:dyDescent="0.25"/>
    <row r="175717" x14ac:dyDescent="0.25"/>
    <row r="175718" x14ac:dyDescent="0.25"/>
    <row r="175719" x14ac:dyDescent="0.25"/>
    <row r="175720" x14ac:dyDescent="0.25"/>
    <row r="175721" x14ac:dyDescent="0.25"/>
    <row r="175722" x14ac:dyDescent="0.25"/>
    <row r="175723" x14ac:dyDescent="0.25"/>
    <row r="175724" x14ac:dyDescent="0.25"/>
    <row r="175725" x14ac:dyDescent="0.25"/>
    <row r="175726" x14ac:dyDescent="0.25"/>
    <row r="175727" x14ac:dyDescent="0.25"/>
    <row r="175728" x14ac:dyDescent="0.25"/>
    <row r="175729" x14ac:dyDescent="0.25"/>
    <row r="175730" x14ac:dyDescent="0.25"/>
    <row r="175731" x14ac:dyDescent="0.25"/>
    <row r="175732" x14ac:dyDescent="0.25"/>
    <row r="175733" x14ac:dyDescent="0.25"/>
    <row r="175734" x14ac:dyDescent="0.25"/>
    <row r="175735" x14ac:dyDescent="0.25"/>
    <row r="175736" x14ac:dyDescent="0.25"/>
    <row r="175737" x14ac:dyDescent="0.25"/>
    <row r="175738" x14ac:dyDescent="0.25"/>
    <row r="175739" x14ac:dyDescent="0.25"/>
    <row r="175740" x14ac:dyDescent="0.25"/>
    <row r="175741" x14ac:dyDescent="0.25"/>
    <row r="175742" x14ac:dyDescent="0.25"/>
    <row r="175743" x14ac:dyDescent="0.25"/>
    <row r="175744" x14ac:dyDescent="0.25"/>
    <row r="175745" x14ac:dyDescent="0.25"/>
    <row r="175746" x14ac:dyDescent="0.25"/>
    <row r="175747" x14ac:dyDescent="0.25"/>
    <row r="175748" x14ac:dyDescent="0.25"/>
    <row r="175749" x14ac:dyDescent="0.25"/>
    <row r="175750" x14ac:dyDescent="0.25"/>
    <row r="175751" x14ac:dyDescent="0.25"/>
    <row r="175752" x14ac:dyDescent="0.25"/>
    <row r="175753" x14ac:dyDescent="0.25"/>
    <row r="175754" x14ac:dyDescent="0.25"/>
    <row r="175755" x14ac:dyDescent="0.25"/>
    <row r="175756" x14ac:dyDescent="0.25"/>
    <row r="175757" x14ac:dyDescent="0.25"/>
    <row r="175758" x14ac:dyDescent="0.25"/>
    <row r="175759" x14ac:dyDescent="0.25"/>
    <row r="175760" x14ac:dyDescent="0.25"/>
    <row r="175761" x14ac:dyDescent="0.25"/>
    <row r="175762" x14ac:dyDescent="0.25"/>
    <row r="175763" x14ac:dyDescent="0.25"/>
    <row r="175764" x14ac:dyDescent="0.25"/>
    <row r="175765" x14ac:dyDescent="0.25"/>
    <row r="175766" x14ac:dyDescent="0.25"/>
    <row r="175767" x14ac:dyDescent="0.25"/>
    <row r="175768" x14ac:dyDescent="0.25"/>
    <row r="175769" x14ac:dyDescent="0.25"/>
    <row r="175770" x14ac:dyDescent="0.25"/>
    <row r="175771" x14ac:dyDescent="0.25"/>
    <row r="175772" x14ac:dyDescent="0.25"/>
    <row r="175773" x14ac:dyDescent="0.25"/>
    <row r="175774" x14ac:dyDescent="0.25"/>
    <row r="175775" x14ac:dyDescent="0.25"/>
    <row r="175776" x14ac:dyDescent="0.25"/>
    <row r="175777" x14ac:dyDescent="0.25"/>
    <row r="175778" x14ac:dyDescent="0.25"/>
    <row r="175779" x14ac:dyDescent="0.25"/>
    <row r="175780" x14ac:dyDescent="0.25"/>
    <row r="175781" x14ac:dyDescent="0.25"/>
    <row r="175782" x14ac:dyDescent="0.25"/>
    <row r="175783" x14ac:dyDescent="0.25"/>
    <row r="175784" x14ac:dyDescent="0.25"/>
    <row r="175785" x14ac:dyDescent="0.25"/>
    <row r="175786" x14ac:dyDescent="0.25"/>
    <row r="175787" x14ac:dyDescent="0.25"/>
    <row r="175788" x14ac:dyDescent="0.25"/>
    <row r="175789" x14ac:dyDescent="0.25"/>
    <row r="175790" x14ac:dyDescent="0.25"/>
    <row r="175791" x14ac:dyDescent="0.25"/>
    <row r="175792" x14ac:dyDescent="0.25"/>
    <row r="175793" x14ac:dyDescent="0.25"/>
    <row r="175794" x14ac:dyDescent="0.25"/>
    <row r="175795" x14ac:dyDescent="0.25"/>
    <row r="175796" x14ac:dyDescent="0.25"/>
    <row r="175797" x14ac:dyDescent="0.25"/>
    <row r="175798" x14ac:dyDescent="0.25"/>
    <row r="175799" x14ac:dyDescent="0.25"/>
    <row r="175800" x14ac:dyDescent="0.25"/>
    <row r="175801" x14ac:dyDescent="0.25"/>
    <row r="175802" x14ac:dyDescent="0.25"/>
    <row r="175803" x14ac:dyDescent="0.25"/>
    <row r="175804" x14ac:dyDescent="0.25"/>
    <row r="175805" x14ac:dyDescent="0.25"/>
    <row r="175806" x14ac:dyDescent="0.25"/>
    <row r="175807" x14ac:dyDescent="0.25"/>
    <row r="175808" x14ac:dyDescent="0.25"/>
    <row r="175809" x14ac:dyDescent="0.25"/>
    <row r="175810" x14ac:dyDescent="0.25"/>
    <row r="175811" x14ac:dyDescent="0.25"/>
    <row r="175812" x14ac:dyDescent="0.25"/>
    <row r="175813" x14ac:dyDescent="0.25"/>
    <row r="175814" x14ac:dyDescent="0.25"/>
    <row r="175815" x14ac:dyDescent="0.25"/>
    <row r="175816" x14ac:dyDescent="0.25"/>
    <row r="175817" x14ac:dyDescent="0.25"/>
    <row r="175818" x14ac:dyDescent="0.25"/>
    <row r="175819" x14ac:dyDescent="0.25"/>
    <row r="175820" x14ac:dyDescent="0.25"/>
    <row r="175821" x14ac:dyDescent="0.25"/>
    <row r="175822" x14ac:dyDescent="0.25"/>
    <row r="175823" x14ac:dyDescent="0.25"/>
    <row r="175824" x14ac:dyDescent="0.25"/>
    <row r="175825" x14ac:dyDescent="0.25"/>
    <row r="175826" x14ac:dyDescent="0.25"/>
    <row r="175827" x14ac:dyDescent="0.25"/>
    <row r="175828" x14ac:dyDescent="0.25"/>
    <row r="175829" x14ac:dyDescent="0.25"/>
    <row r="175830" x14ac:dyDescent="0.25"/>
    <row r="175831" x14ac:dyDescent="0.25"/>
    <row r="175832" x14ac:dyDescent="0.25"/>
    <row r="175833" x14ac:dyDescent="0.25"/>
    <row r="175834" x14ac:dyDescent="0.25"/>
    <row r="175835" x14ac:dyDescent="0.25"/>
    <row r="175836" x14ac:dyDescent="0.25"/>
    <row r="175837" x14ac:dyDescent="0.25"/>
    <row r="175838" x14ac:dyDescent="0.25"/>
    <row r="175839" x14ac:dyDescent="0.25"/>
    <row r="175840" x14ac:dyDescent="0.25"/>
    <row r="175841" x14ac:dyDescent="0.25"/>
    <row r="175842" x14ac:dyDescent="0.25"/>
    <row r="175843" x14ac:dyDescent="0.25"/>
    <row r="175844" x14ac:dyDescent="0.25"/>
    <row r="175845" x14ac:dyDescent="0.25"/>
    <row r="175846" x14ac:dyDescent="0.25"/>
    <row r="175847" x14ac:dyDescent="0.25"/>
    <row r="175848" x14ac:dyDescent="0.25"/>
    <row r="175849" x14ac:dyDescent="0.25"/>
    <row r="175850" x14ac:dyDescent="0.25"/>
    <row r="175851" x14ac:dyDescent="0.25"/>
    <row r="175852" x14ac:dyDescent="0.25"/>
    <row r="175853" x14ac:dyDescent="0.25"/>
    <row r="175854" x14ac:dyDescent="0.25"/>
    <row r="175855" x14ac:dyDescent="0.25"/>
    <row r="175856" x14ac:dyDescent="0.25"/>
    <row r="175857" x14ac:dyDescent="0.25"/>
    <row r="175858" x14ac:dyDescent="0.25"/>
    <row r="175859" x14ac:dyDescent="0.25"/>
    <row r="175860" x14ac:dyDescent="0.25"/>
    <row r="175861" x14ac:dyDescent="0.25"/>
    <row r="175862" x14ac:dyDescent="0.25"/>
    <row r="175863" x14ac:dyDescent="0.25"/>
    <row r="175864" x14ac:dyDescent="0.25"/>
    <row r="175865" x14ac:dyDescent="0.25"/>
    <row r="175866" x14ac:dyDescent="0.25"/>
    <row r="175867" x14ac:dyDescent="0.25"/>
    <row r="175868" x14ac:dyDescent="0.25"/>
    <row r="175869" x14ac:dyDescent="0.25"/>
    <row r="175870" x14ac:dyDescent="0.25"/>
    <row r="175871" x14ac:dyDescent="0.25"/>
    <row r="175872" x14ac:dyDescent="0.25"/>
    <row r="175873" x14ac:dyDescent="0.25"/>
    <row r="175874" x14ac:dyDescent="0.25"/>
    <row r="175875" x14ac:dyDescent="0.25"/>
    <row r="175876" x14ac:dyDescent="0.25"/>
    <row r="175877" x14ac:dyDescent="0.25"/>
    <row r="175878" x14ac:dyDescent="0.25"/>
    <row r="175879" x14ac:dyDescent="0.25"/>
    <row r="175880" x14ac:dyDescent="0.25"/>
    <row r="175881" x14ac:dyDescent="0.25"/>
    <row r="175882" x14ac:dyDescent="0.25"/>
    <row r="175883" x14ac:dyDescent="0.25"/>
    <row r="175884" x14ac:dyDescent="0.25"/>
    <row r="175885" x14ac:dyDescent="0.25"/>
    <row r="175886" x14ac:dyDescent="0.25"/>
    <row r="175887" x14ac:dyDescent="0.25"/>
    <row r="175888" x14ac:dyDescent="0.25"/>
    <row r="175889" x14ac:dyDescent="0.25"/>
    <row r="175890" x14ac:dyDescent="0.25"/>
    <row r="175891" x14ac:dyDescent="0.25"/>
    <row r="175892" x14ac:dyDescent="0.25"/>
    <row r="175893" x14ac:dyDescent="0.25"/>
    <row r="175894" x14ac:dyDescent="0.25"/>
    <row r="175895" x14ac:dyDescent="0.25"/>
    <row r="175896" x14ac:dyDescent="0.25"/>
    <row r="175897" x14ac:dyDescent="0.25"/>
    <row r="175898" x14ac:dyDescent="0.25"/>
    <row r="175899" x14ac:dyDescent="0.25"/>
    <row r="175900" x14ac:dyDescent="0.25"/>
    <row r="175901" x14ac:dyDescent="0.25"/>
    <row r="175902" x14ac:dyDescent="0.25"/>
    <row r="175903" x14ac:dyDescent="0.25"/>
    <row r="175904" x14ac:dyDescent="0.25"/>
    <row r="175905" x14ac:dyDescent="0.25"/>
    <row r="175906" x14ac:dyDescent="0.25"/>
    <row r="175907" x14ac:dyDescent="0.25"/>
    <row r="175908" x14ac:dyDescent="0.25"/>
    <row r="175909" x14ac:dyDescent="0.25"/>
    <row r="175910" x14ac:dyDescent="0.25"/>
    <row r="175911" x14ac:dyDescent="0.25"/>
    <row r="175912" x14ac:dyDescent="0.25"/>
    <row r="175913" x14ac:dyDescent="0.25"/>
    <row r="175914" x14ac:dyDescent="0.25"/>
    <row r="175915" x14ac:dyDescent="0.25"/>
    <row r="175916" x14ac:dyDescent="0.25"/>
    <row r="175917" x14ac:dyDescent="0.25"/>
    <row r="175918" x14ac:dyDescent="0.25"/>
    <row r="175919" x14ac:dyDescent="0.25"/>
    <row r="175920" x14ac:dyDescent="0.25"/>
    <row r="175921" x14ac:dyDescent="0.25"/>
    <row r="175922" x14ac:dyDescent="0.25"/>
    <row r="175923" x14ac:dyDescent="0.25"/>
    <row r="175924" x14ac:dyDescent="0.25"/>
    <row r="175925" x14ac:dyDescent="0.25"/>
    <row r="175926" x14ac:dyDescent="0.25"/>
    <row r="175927" x14ac:dyDescent="0.25"/>
    <row r="175928" x14ac:dyDescent="0.25"/>
    <row r="175929" x14ac:dyDescent="0.25"/>
    <row r="175930" x14ac:dyDescent="0.25"/>
    <row r="175931" x14ac:dyDescent="0.25"/>
    <row r="175932" x14ac:dyDescent="0.25"/>
    <row r="175933" x14ac:dyDescent="0.25"/>
    <row r="175934" x14ac:dyDescent="0.25"/>
    <row r="175935" x14ac:dyDescent="0.25"/>
    <row r="175936" x14ac:dyDescent="0.25"/>
    <row r="175937" x14ac:dyDescent="0.25"/>
    <row r="175938" x14ac:dyDescent="0.25"/>
    <row r="175939" x14ac:dyDescent="0.25"/>
    <row r="175940" x14ac:dyDescent="0.25"/>
    <row r="175941" x14ac:dyDescent="0.25"/>
    <row r="175942" x14ac:dyDescent="0.25"/>
    <row r="175943" x14ac:dyDescent="0.25"/>
    <row r="175944" x14ac:dyDescent="0.25"/>
    <row r="175945" x14ac:dyDescent="0.25"/>
    <row r="175946" x14ac:dyDescent="0.25"/>
    <row r="175947" x14ac:dyDescent="0.25"/>
    <row r="175948" x14ac:dyDescent="0.25"/>
    <row r="175949" x14ac:dyDescent="0.25"/>
    <row r="175950" x14ac:dyDescent="0.25"/>
    <row r="175951" x14ac:dyDescent="0.25"/>
    <row r="175952" x14ac:dyDescent="0.25"/>
    <row r="175953" x14ac:dyDescent="0.25"/>
    <row r="175954" x14ac:dyDescent="0.25"/>
    <row r="175955" x14ac:dyDescent="0.25"/>
    <row r="175956" x14ac:dyDescent="0.25"/>
    <row r="175957" x14ac:dyDescent="0.25"/>
    <row r="175958" x14ac:dyDescent="0.25"/>
    <row r="175959" x14ac:dyDescent="0.25"/>
    <row r="175960" x14ac:dyDescent="0.25"/>
    <row r="175961" x14ac:dyDescent="0.25"/>
    <row r="175962" x14ac:dyDescent="0.25"/>
    <row r="175963" x14ac:dyDescent="0.25"/>
    <row r="175964" x14ac:dyDescent="0.25"/>
    <row r="175965" x14ac:dyDescent="0.25"/>
    <row r="175966" x14ac:dyDescent="0.25"/>
    <row r="175967" x14ac:dyDescent="0.25"/>
    <row r="175968" x14ac:dyDescent="0.25"/>
    <row r="175969" x14ac:dyDescent="0.25"/>
    <row r="175970" x14ac:dyDescent="0.25"/>
    <row r="175971" x14ac:dyDescent="0.25"/>
    <row r="175972" x14ac:dyDescent="0.25"/>
    <row r="175973" x14ac:dyDescent="0.25"/>
    <row r="175974" x14ac:dyDescent="0.25"/>
    <row r="175975" x14ac:dyDescent="0.25"/>
    <row r="175976" x14ac:dyDescent="0.25"/>
    <row r="175977" x14ac:dyDescent="0.25"/>
    <row r="175978" x14ac:dyDescent="0.25"/>
    <row r="175979" x14ac:dyDescent="0.25"/>
    <row r="175980" x14ac:dyDescent="0.25"/>
    <row r="175981" x14ac:dyDescent="0.25"/>
    <row r="175982" x14ac:dyDescent="0.25"/>
    <row r="175983" x14ac:dyDescent="0.25"/>
    <row r="175984" x14ac:dyDescent="0.25"/>
    <row r="175985" x14ac:dyDescent="0.25"/>
    <row r="175986" x14ac:dyDescent="0.25"/>
    <row r="175987" x14ac:dyDescent="0.25"/>
    <row r="175988" x14ac:dyDescent="0.25"/>
    <row r="175989" x14ac:dyDescent="0.25"/>
    <row r="175990" x14ac:dyDescent="0.25"/>
    <row r="175991" x14ac:dyDescent="0.25"/>
    <row r="175992" x14ac:dyDescent="0.25"/>
    <row r="175993" x14ac:dyDescent="0.25"/>
    <row r="175994" x14ac:dyDescent="0.25"/>
    <row r="175995" x14ac:dyDescent="0.25"/>
    <row r="175996" x14ac:dyDescent="0.25"/>
    <row r="175997" x14ac:dyDescent="0.25"/>
    <row r="175998" x14ac:dyDescent="0.25"/>
    <row r="175999" x14ac:dyDescent="0.25"/>
    <row r="176000" x14ac:dyDescent="0.25"/>
    <row r="176001" x14ac:dyDescent="0.25"/>
    <row r="176002" x14ac:dyDescent="0.25"/>
    <row r="176003" x14ac:dyDescent="0.25"/>
    <row r="176004" x14ac:dyDescent="0.25"/>
    <row r="176005" x14ac:dyDescent="0.25"/>
    <row r="176006" x14ac:dyDescent="0.25"/>
    <row r="176007" x14ac:dyDescent="0.25"/>
    <row r="176008" x14ac:dyDescent="0.25"/>
    <row r="176009" x14ac:dyDescent="0.25"/>
    <row r="176010" x14ac:dyDescent="0.25"/>
    <row r="176011" x14ac:dyDescent="0.25"/>
    <row r="176012" x14ac:dyDescent="0.25"/>
    <row r="176013" x14ac:dyDescent="0.25"/>
    <row r="176014" x14ac:dyDescent="0.25"/>
    <row r="176015" x14ac:dyDescent="0.25"/>
    <row r="176016" x14ac:dyDescent="0.25"/>
    <row r="176017" x14ac:dyDescent="0.25"/>
    <row r="176018" x14ac:dyDescent="0.25"/>
    <row r="176019" x14ac:dyDescent="0.25"/>
    <row r="176020" x14ac:dyDescent="0.25"/>
    <row r="176021" x14ac:dyDescent="0.25"/>
    <row r="176022" x14ac:dyDescent="0.25"/>
    <row r="176023" x14ac:dyDescent="0.25"/>
    <row r="176024" x14ac:dyDescent="0.25"/>
    <row r="176025" x14ac:dyDescent="0.25"/>
    <row r="176026" x14ac:dyDescent="0.25"/>
    <row r="176027" x14ac:dyDescent="0.25"/>
    <row r="176028" x14ac:dyDescent="0.25"/>
    <row r="176029" x14ac:dyDescent="0.25"/>
    <row r="176030" x14ac:dyDescent="0.25"/>
    <row r="176031" x14ac:dyDescent="0.25"/>
    <row r="176032" x14ac:dyDescent="0.25"/>
    <row r="176033" x14ac:dyDescent="0.25"/>
    <row r="176034" x14ac:dyDescent="0.25"/>
    <row r="176035" x14ac:dyDescent="0.25"/>
    <row r="176036" x14ac:dyDescent="0.25"/>
    <row r="176037" x14ac:dyDescent="0.25"/>
    <row r="176038" x14ac:dyDescent="0.25"/>
    <row r="176039" x14ac:dyDescent="0.25"/>
    <row r="176040" x14ac:dyDescent="0.25"/>
    <row r="176041" x14ac:dyDescent="0.25"/>
    <row r="176042" x14ac:dyDescent="0.25"/>
    <row r="176043" x14ac:dyDescent="0.25"/>
    <row r="176044" x14ac:dyDescent="0.25"/>
    <row r="176045" x14ac:dyDescent="0.25"/>
    <row r="176046" x14ac:dyDescent="0.25"/>
    <row r="176047" x14ac:dyDescent="0.25"/>
    <row r="176048" x14ac:dyDescent="0.25"/>
    <row r="176049" x14ac:dyDescent="0.25"/>
    <row r="176050" x14ac:dyDescent="0.25"/>
    <row r="176051" x14ac:dyDescent="0.25"/>
    <row r="176052" x14ac:dyDescent="0.25"/>
    <row r="176053" x14ac:dyDescent="0.25"/>
    <row r="176054" x14ac:dyDescent="0.25"/>
    <row r="176055" x14ac:dyDescent="0.25"/>
    <row r="176056" x14ac:dyDescent="0.25"/>
    <row r="176057" x14ac:dyDescent="0.25"/>
    <row r="176058" x14ac:dyDescent="0.25"/>
    <row r="176059" x14ac:dyDescent="0.25"/>
    <row r="176060" x14ac:dyDescent="0.25"/>
    <row r="176061" x14ac:dyDescent="0.25"/>
    <row r="176062" x14ac:dyDescent="0.25"/>
    <row r="176063" x14ac:dyDescent="0.25"/>
    <row r="176064" x14ac:dyDescent="0.25"/>
    <row r="176065" x14ac:dyDescent="0.25"/>
    <row r="176066" x14ac:dyDescent="0.25"/>
    <row r="176067" x14ac:dyDescent="0.25"/>
    <row r="176068" x14ac:dyDescent="0.25"/>
    <row r="176069" x14ac:dyDescent="0.25"/>
    <row r="176070" x14ac:dyDescent="0.25"/>
    <row r="176071" x14ac:dyDescent="0.25"/>
    <row r="176072" x14ac:dyDescent="0.25"/>
    <row r="176073" x14ac:dyDescent="0.25"/>
    <row r="176074" x14ac:dyDescent="0.25"/>
    <row r="176075" x14ac:dyDescent="0.25"/>
    <row r="176076" x14ac:dyDescent="0.25"/>
    <row r="176077" x14ac:dyDescent="0.25"/>
    <row r="176078" x14ac:dyDescent="0.25"/>
    <row r="176079" x14ac:dyDescent="0.25"/>
    <row r="176080" x14ac:dyDescent="0.25"/>
    <row r="176081" x14ac:dyDescent="0.25"/>
    <row r="176082" x14ac:dyDescent="0.25"/>
    <row r="176083" x14ac:dyDescent="0.25"/>
    <row r="176084" x14ac:dyDescent="0.25"/>
    <row r="176085" x14ac:dyDescent="0.25"/>
    <row r="176086" x14ac:dyDescent="0.25"/>
    <row r="176087" x14ac:dyDescent="0.25"/>
    <row r="176088" x14ac:dyDescent="0.25"/>
    <row r="176089" x14ac:dyDescent="0.25"/>
    <row r="176090" x14ac:dyDescent="0.25"/>
    <row r="176091" x14ac:dyDescent="0.25"/>
    <row r="176092" x14ac:dyDescent="0.25"/>
    <row r="176093" x14ac:dyDescent="0.25"/>
    <row r="176094" x14ac:dyDescent="0.25"/>
    <row r="176095" x14ac:dyDescent="0.25"/>
    <row r="176096" x14ac:dyDescent="0.25"/>
    <row r="176097" x14ac:dyDescent="0.25"/>
    <row r="176098" x14ac:dyDescent="0.25"/>
    <row r="176099" x14ac:dyDescent="0.25"/>
    <row r="176100" x14ac:dyDescent="0.25"/>
    <row r="176101" x14ac:dyDescent="0.25"/>
    <row r="176102" x14ac:dyDescent="0.25"/>
    <row r="176103" x14ac:dyDescent="0.25"/>
    <row r="176104" x14ac:dyDescent="0.25"/>
    <row r="176105" x14ac:dyDescent="0.25"/>
    <row r="176106" x14ac:dyDescent="0.25"/>
    <row r="176107" x14ac:dyDescent="0.25"/>
    <row r="176108" x14ac:dyDescent="0.25"/>
    <row r="176109" x14ac:dyDescent="0.25"/>
    <row r="176110" x14ac:dyDescent="0.25"/>
    <row r="176111" x14ac:dyDescent="0.25"/>
    <row r="176112" x14ac:dyDescent="0.25"/>
    <row r="176113" x14ac:dyDescent="0.25"/>
    <row r="176114" x14ac:dyDescent="0.25"/>
    <row r="176115" x14ac:dyDescent="0.25"/>
    <row r="176116" x14ac:dyDescent="0.25"/>
    <row r="176117" x14ac:dyDescent="0.25"/>
    <row r="176118" x14ac:dyDescent="0.25"/>
    <row r="176119" x14ac:dyDescent="0.25"/>
    <row r="176120" x14ac:dyDescent="0.25"/>
    <row r="176121" x14ac:dyDescent="0.25"/>
    <row r="176122" x14ac:dyDescent="0.25"/>
    <row r="176123" x14ac:dyDescent="0.25"/>
    <row r="176124" x14ac:dyDescent="0.25"/>
    <row r="176125" x14ac:dyDescent="0.25"/>
    <row r="176126" x14ac:dyDescent="0.25"/>
    <row r="176127" x14ac:dyDescent="0.25"/>
    <row r="176128" x14ac:dyDescent="0.25"/>
    <row r="176129" x14ac:dyDescent="0.25"/>
    <row r="176130" x14ac:dyDescent="0.25"/>
    <row r="176131" x14ac:dyDescent="0.25"/>
    <row r="176132" x14ac:dyDescent="0.25"/>
    <row r="176133" x14ac:dyDescent="0.25"/>
    <row r="176134" x14ac:dyDescent="0.25"/>
    <row r="176135" x14ac:dyDescent="0.25"/>
    <row r="176136" x14ac:dyDescent="0.25"/>
    <row r="176137" x14ac:dyDescent="0.25"/>
    <row r="176138" x14ac:dyDescent="0.25"/>
    <row r="176139" x14ac:dyDescent="0.25"/>
    <row r="176140" x14ac:dyDescent="0.25"/>
    <row r="176141" x14ac:dyDescent="0.25"/>
    <row r="176142" x14ac:dyDescent="0.25"/>
    <row r="176143" x14ac:dyDescent="0.25"/>
    <row r="176144" x14ac:dyDescent="0.25"/>
    <row r="176145" x14ac:dyDescent="0.25"/>
    <row r="176146" x14ac:dyDescent="0.25"/>
    <row r="176147" x14ac:dyDescent="0.25"/>
    <row r="176148" x14ac:dyDescent="0.25"/>
    <row r="176149" x14ac:dyDescent="0.25"/>
    <row r="176150" x14ac:dyDescent="0.25"/>
    <row r="176151" x14ac:dyDescent="0.25"/>
    <row r="176152" x14ac:dyDescent="0.25"/>
    <row r="176153" x14ac:dyDescent="0.25"/>
    <row r="176154" x14ac:dyDescent="0.25"/>
    <row r="176155" x14ac:dyDescent="0.25"/>
    <row r="176156" x14ac:dyDescent="0.25"/>
    <row r="176157" x14ac:dyDescent="0.25"/>
    <row r="176158" x14ac:dyDescent="0.25"/>
    <row r="176159" x14ac:dyDescent="0.25"/>
    <row r="176160" x14ac:dyDescent="0.25"/>
    <row r="176161" x14ac:dyDescent="0.25"/>
    <row r="176162" x14ac:dyDescent="0.25"/>
    <row r="176163" x14ac:dyDescent="0.25"/>
    <row r="176164" x14ac:dyDescent="0.25"/>
    <row r="176165" x14ac:dyDescent="0.25"/>
    <row r="176166" x14ac:dyDescent="0.25"/>
    <row r="176167" x14ac:dyDescent="0.25"/>
    <row r="176168" x14ac:dyDescent="0.25"/>
    <row r="176169" x14ac:dyDescent="0.25"/>
    <row r="176170" x14ac:dyDescent="0.25"/>
    <row r="176171" x14ac:dyDescent="0.25"/>
    <row r="176172" x14ac:dyDescent="0.25"/>
    <row r="176173" x14ac:dyDescent="0.25"/>
    <row r="176174" x14ac:dyDescent="0.25"/>
    <row r="176175" x14ac:dyDescent="0.25"/>
    <row r="176176" x14ac:dyDescent="0.25"/>
    <row r="176177" x14ac:dyDescent="0.25"/>
    <row r="176178" x14ac:dyDescent="0.25"/>
    <row r="176179" x14ac:dyDescent="0.25"/>
    <row r="176180" x14ac:dyDescent="0.25"/>
    <row r="176181" x14ac:dyDescent="0.25"/>
    <row r="176182" x14ac:dyDescent="0.25"/>
    <row r="176183" x14ac:dyDescent="0.25"/>
    <row r="176184" x14ac:dyDescent="0.25"/>
    <row r="176185" x14ac:dyDescent="0.25"/>
    <row r="176186" x14ac:dyDescent="0.25"/>
    <row r="176187" x14ac:dyDescent="0.25"/>
    <row r="176188" x14ac:dyDescent="0.25"/>
    <row r="176189" x14ac:dyDescent="0.25"/>
    <row r="176190" x14ac:dyDescent="0.25"/>
    <row r="176191" x14ac:dyDescent="0.25"/>
    <row r="176192" x14ac:dyDescent="0.25"/>
    <row r="176193" x14ac:dyDescent="0.25"/>
    <row r="176194" x14ac:dyDescent="0.25"/>
    <row r="176195" x14ac:dyDescent="0.25"/>
    <row r="176196" x14ac:dyDescent="0.25"/>
    <row r="176197" x14ac:dyDescent="0.25"/>
    <row r="176198" x14ac:dyDescent="0.25"/>
    <row r="176199" x14ac:dyDescent="0.25"/>
    <row r="176200" x14ac:dyDescent="0.25"/>
    <row r="176201" x14ac:dyDescent="0.25"/>
    <row r="176202" x14ac:dyDescent="0.25"/>
    <row r="176203" x14ac:dyDescent="0.25"/>
    <row r="176204" x14ac:dyDescent="0.25"/>
    <row r="176205" x14ac:dyDescent="0.25"/>
    <row r="176206" x14ac:dyDescent="0.25"/>
    <row r="176207" x14ac:dyDescent="0.25"/>
    <row r="176208" x14ac:dyDescent="0.25"/>
    <row r="176209" x14ac:dyDescent="0.25"/>
    <row r="176210" x14ac:dyDescent="0.25"/>
    <row r="176211" x14ac:dyDescent="0.25"/>
    <row r="176212" x14ac:dyDescent="0.25"/>
    <row r="176213" x14ac:dyDescent="0.25"/>
    <row r="176214" x14ac:dyDescent="0.25"/>
    <row r="176215" x14ac:dyDescent="0.25"/>
    <row r="176216" x14ac:dyDescent="0.25"/>
    <row r="176217" x14ac:dyDescent="0.25"/>
    <row r="176218" x14ac:dyDescent="0.25"/>
    <row r="176219" x14ac:dyDescent="0.25"/>
    <row r="176220" x14ac:dyDescent="0.25"/>
    <row r="176221" x14ac:dyDescent="0.25"/>
    <row r="176222" x14ac:dyDescent="0.25"/>
    <row r="176223" x14ac:dyDescent="0.25"/>
    <row r="176224" x14ac:dyDescent="0.25"/>
    <row r="176225" x14ac:dyDescent="0.25"/>
    <row r="176226" x14ac:dyDescent="0.25"/>
    <row r="176227" x14ac:dyDescent="0.25"/>
    <row r="176228" x14ac:dyDescent="0.25"/>
    <row r="176229" x14ac:dyDescent="0.25"/>
    <row r="176230" x14ac:dyDescent="0.25"/>
    <row r="176231" x14ac:dyDescent="0.25"/>
    <row r="176232" x14ac:dyDescent="0.25"/>
    <row r="176233" x14ac:dyDescent="0.25"/>
    <row r="176234" x14ac:dyDescent="0.25"/>
    <row r="176235" x14ac:dyDescent="0.25"/>
    <row r="176236" x14ac:dyDescent="0.25"/>
    <row r="176237" x14ac:dyDescent="0.25"/>
    <row r="176238" x14ac:dyDescent="0.25"/>
    <row r="176239" x14ac:dyDescent="0.25"/>
    <row r="176240" x14ac:dyDescent="0.25"/>
    <row r="176241" x14ac:dyDescent="0.25"/>
    <row r="176242" x14ac:dyDescent="0.25"/>
    <row r="176243" x14ac:dyDescent="0.25"/>
    <row r="176244" x14ac:dyDescent="0.25"/>
    <row r="176245" x14ac:dyDescent="0.25"/>
    <row r="176246" x14ac:dyDescent="0.25"/>
    <row r="176247" x14ac:dyDescent="0.25"/>
    <row r="176248" x14ac:dyDescent="0.25"/>
    <row r="176249" x14ac:dyDescent="0.25"/>
    <row r="176250" x14ac:dyDescent="0.25"/>
    <row r="176251" x14ac:dyDescent="0.25"/>
    <row r="176252" x14ac:dyDescent="0.25"/>
    <row r="176253" x14ac:dyDescent="0.25"/>
    <row r="176254" x14ac:dyDescent="0.25"/>
    <row r="176255" x14ac:dyDescent="0.25"/>
    <row r="176256" x14ac:dyDescent="0.25"/>
    <row r="176257" x14ac:dyDescent="0.25"/>
    <row r="176258" x14ac:dyDescent="0.25"/>
    <row r="176259" x14ac:dyDescent="0.25"/>
    <row r="176260" x14ac:dyDescent="0.25"/>
    <row r="176261" x14ac:dyDescent="0.25"/>
    <row r="176262" x14ac:dyDescent="0.25"/>
    <row r="176263" x14ac:dyDescent="0.25"/>
    <row r="176264" x14ac:dyDescent="0.25"/>
    <row r="176265" x14ac:dyDescent="0.25"/>
    <row r="176266" x14ac:dyDescent="0.25"/>
    <row r="176267" x14ac:dyDescent="0.25"/>
    <row r="176268" x14ac:dyDescent="0.25"/>
    <row r="176269" x14ac:dyDescent="0.25"/>
    <row r="176270" x14ac:dyDescent="0.25"/>
    <row r="176271" x14ac:dyDescent="0.25"/>
    <row r="176272" x14ac:dyDescent="0.25"/>
    <row r="176273" x14ac:dyDescent="0.25"/>
    <row r="176274" x14ac:dyDescent="0.25"/>
    <row r="176275" x14ac:dyDescent="0.25"/>
    <row r="176276" x14ac:dyDescent="0.25"/>
    <row r="176277" x14ac:dyDescent="0.25"/>
    <row r="176278" x14ac:dyDescent="0.25"/>
    <row r="176279" x14ac:dyDescent="0.25"/>
    <row r="176280" x14ac:dyDescent="0.25"/>
    <row r="176281" x14ac:dyDescent="0.25"/>
    <row r="176282" x14ac:dyDescent="0.25"/>
    <row r="176283" x14ac:dyDescent="0.25"/>
    <row r="176284" x14ac:dyDescent="0.25"/>
    <row r="176285" x14ac:dyDescent="0.25"/>
    <row r="176286" x14ac:dyDescent="0.25"/>
    <row r="176287" x14ac:dyDescent="0.25"/>
    <row r="176288" x14ac:dyDescent="0.25"/>
    <row r="176289" x14ac:dyDescent="0.25"/>
    <row r="176290" x14ac:dyDescent="0.25"/>
    <row r="176291" x14ac:dyDescent="0.25"/>
    <row r="176292" x14ac:dyDescent="0.25"/>
    <row r="176293" x14ac:dyDescent="0.25"/>
    <row r="176294" x14ac:dyDescent="0.25"/>
    <row r="176295" x14ac:dyDescent="0.25"/>
    <row r="176296" x14ac:dyDescent="0.25"/>
    <row r="176297" x14ac:dyDescent="0.25"/>
    <row r="176298" x14ac:dyDescent="0.25"/>
    <row r="176299" x14ac:dyDescent="0.25"/>
    <row r="176300" x14ac:dyDescent="0.25"/>
    <row r="176301" x14ac:dyDescent="0.25"/>
    <row r="176302" x14ac:dyDescent="0.25"/>
    <row r="176303" x14ac:dyDescent="0.25"/>
    <row r="176304" x14ac:dyDescent="0.25"/>
    <row r="176305" x14ac:dyDescent="0.25"/>
    <row r="176306" x14ac:dyDescent="0.25"/>
    <row r="176307" x14ac:dyDescent="0.25"/>
    <row r="176308" x14ac:dyDescent="0.25"/>
    <row r="176309" x14ac:dyDescent="0.25"/>
    <row r="176310" x14ac:dyDescent="0.25"/>
    <row r="176311" x14ac:dyDescent="0.25"/>
    <row r="176312" x14ac:dyDescent="0.25"/>
    <row r="176313" x14ac:dyDescent="0.25"/>
    <row r="176314" x14ac:dyDescent="0.25"/>
    <row r="176315" x14ac:dyDescent="0.25"/>
    <row r="176316" x14ac:dyDescent="0.25"/>
    <row r="176317" x14ac:dyDescent="0.25"/>
    <row r="176318" x14ac:dyDescent="0.25"/>
    <row r="176319" x14ac:dyDescent="0.25"/>
    <row r="176320" x14ac:dyDescent="0.25"/>
    <row r="176321" x14ac:dyDescent="0.25"/>
    <row r="176322" x14ac:dyDescent="0.25"/>
    <row r="176323" x14ac:dyDescent="0.25"/>
    <row r="176324" x14ac:dyDescent="0.25"/>
    <row r="176325" x14ac:dyDescent="0.25"/>
    <row r="176326" x14ac:dyDescent="0.25"/>
    <row r="176327" x14ac:dyDescent="0.25"/>
    <row r="176328" x14ac:dyDescent="0.25"/>
    <row r="176329" x14ac:dyDescent="0.25"/>
    <row r="176330" x14ac:dyDescent="0.25"/>
    <row r="176331" x14ac:dyDescent="0.25"/>
    <row r="176332" x14ac:dyDescent="0.25"/>
    <row r="176333" x14ac:dyDescent="0.25"/>
    <row r="176334" x14ac:dyDescent="0.25"/>
    <row r="176335" x14ac:dyDescent="0.25"/>
    <row r="176336" x14ac:dyDescent="0.25"/>
    <row r="176337" x14ac:dyDescent="0.25"/>
    <row r="176338" x14ac:dyDescent="0.25"/>
    <row r="176339" x14ac:dyDescent="0.25"/>
    <row r="176340" x14ac:dyDescent="0.25"/>
    <row r="176341" x14ac:dyDescent="0.25"/>
    <row r="176342" x14ac:dyDescent="0.25"/>
    <row r="176343" x14ac:dyDescent="0.25"/>
    <row r="176344" x14ac:dyDescent="0.25"/>
    <row r="176345" x14ac:dyDescent="0.25"/>
    <row r="176346" x14ac:dyDescent="0.25"/>
    <row r="176347" x14ac:dyDescent="0.25"/>
    <row r="176348" x14ac:dyDescent="0.25"/>
    <row r="176349" x14ac:dyDescent="0.25"/>
    <row r="176350" x14ac:dyDescent="0.25"/>
    <row r="176351" x14ac:dyDescent="0.25"/>
    <row r="176352" x14ac:dyDescent="0.25"/>
    <row r="176353" x14ac:dyDescent="0.25"/>
    <row r="176354" x14ac:dyDescent="0.25"/>
    <row r="176355" x14ac:dyDescent="0.25"/>
    <row r="176356" x14ac:dyDescent="0.25"/>
    <row r="176357" x14ac:dyDescent="0.25"/>
    <row r="176358" x14ac:dyDescent="0.25"/>
    <row r="176359" x14ac:dyDescent="0.25"/>
    <row r="176360" x14ac:dyDescent="0.25"/>
    <row r="176361" x14ac:dyDescent="0.25"/>
    <row r="176362" x14ac:dyDescent="0.25"/>
    <row r="176363" x14ac:dyDescent="0.25"/>
    <row r="176364" x14ac:dyDescent="0.25"/>
    <row r="176365" x14ac:dyDescent="0.25"/>
    <row r="176366" x14ac:dyDescent="0.25"/>
    <row r="176367" x14ac:dyDescent="0.25"/>
    <row r="176368" x14ac:dyDescent="0.25"/>
    <row r="176369" x14ac:dyDescent="0.25"/>
    <row r="176370" x14ac:dyDescent="0.25"/>
    <row r="176371" x14ac:dyDescent="0.25"/>
    <row r="176372" x14ac:dyDescent="0.25"/>
    <row r="176373" x14ac:dyDescent="0.25"/>
    <row r="176374" x14ac:dyDescent="0.25"/>
    <row r="176375" x14ac:dyDescent="0.25"/>
    <row r="176376" x14ac:dyDescent="0.25"/>
    <row r="176377" x14ac:dyDescent="0.25"/>
    <row r="176378" x14ac:dyDescent="0.25"/>
    <row r="176379" x14ac:dyDescent="0.25"/>
    <row r="176380" x14ac:dyDescent="0.25"/>
    <row r="176381" x14ac:dyDescent="0.25"/>
    <row r="176382" x14ac:dyDescent="0.25"/>
    <row r="176383" x14ac:dyDescent="0.25"/>
    <row r="176384" x14ac:dyDescent="0.25"/>
    <row r="176385" x14ac:dyDescent="0.25"/>
    <row r="176386" x14ac:dyDescent="0.25"/>
    <row r="176387" x14ac:dyDescent="0.25"/>
    <row r="176388" x14ac:dyDescent="0.25"/>
    <row r="176389" x14ac:dyDescent="0.25"/>
    <row r="176390" x14ac:dyDescent="0.25"/>
    <row r="176391" x14ac:dyDescent="0.25"/>
    <row r="176392" x14ac:dyDescent="0.25"/>
    <row r="176393" x14ac:dyDescent="0.25"/>
    <row r="176394" x14ac:dyDescent="0.25"/>
    <row r="176395" x14ac:dyDescent="0.25"/>
    <row r="176396" x14ac:dyDescent="0.25"/>
    <row r="176397" x14ac:dyDescent="0.25"/>
    <row r="176398" x14ac:dyDescent="0.25"/>
    <row r="176399" x14ac:dyDescent="0.25"/>
    <row r="176400" x14ac:dyDescent="0.25"/>
    <row r="176401" x14ac:dyDescent="0.25"/>
    <row r="176402" x14ac:dyDescent="0.25"/>
    <row r="176403" x14ac:dyDescent="0.25"/>
    <row r="176404" x14ac:dyDescent="0.25"/>
    <row r="176405" x14ac:dyDescent="0.25"/>
    <row r="176406" x14ac:dyDescent="0.25"/>
    <row r="176407" x14ac:dyDescent="0.25"/>
    <row r="176408" x14ac:dyDescent="0.25"/>
    <row r="176409" x14ac:dyDescent="0.25"/>
    <row r="176410" x14ac:dyDescent="0.25"/>
    <row r="176411" x14ac:dyDescent="0.25"/>
    <row r="176412" x14ac:dyDescent="0.25"/>
    <row r="176413" x14ac:dyDescent="0.25"/>
    <row r="176414" x14ac:dyDescent="0.25"/>
    <row r="176415" x14ac:dyDescent="0.25"/>
    <row r="176416" x14ac:dyDescent="0.25"/>
    <row r="176417" x14ac:dyDescent="0.25"/>
    <row r="176418" x14ac:dyDescent="0.25"/>
    <row r="176419" x14ac:dyDescent="0.25"/>
    <row r="176420" x14ac:dyDescent="0.25"/>
    <row r="176421" x14ac:dyDescent="0.25"/>
    <row r="176422" x14ac:dyDescent="0.25"/>
    <row r="176423" x14ac:dyDescent="0.25"/>
    <row r="176424" x14ac:dyDescent="0.25"/>
    <row r="176425" x14ac:dyDescent="0.25"/>
    <row r="176426" x14ac:dyDescent="0.25"/>
    <row r="176427" x14ac:dyDescent="0.25"/>
    <row r="176428" x14ac:dyDescent="0.25"/>
    <row r="176429" x14ac:dyDescent="0.25"/>
    <row r="176430" x14ac:dyDescent="0.25"/>
    <row r="176431" x14ac:dyDescent="0.25"/>
    <row r="176432" x14ac:dyDescent="0.25"/>
    <row r="176433" x14ac:dyDescent="0.25"/>
    <row r="176434" x14ac:dyDescent="0.25"/>
    <row r="176435" x14ac:dyDescent="0.25"/>
    <row r="176436" x14ac:dyDescent="0.25"/>
    <row r="176437" x14ac:dyDescent="0.25"/>
    <row r="176438" x14ac:dyDescent="0.25"/>
    <row r="176439" x14ac:dyDescent="0.25"/>
    <row r="176440" x14ac:dyDescent="0.25"/>
    <row r="176441" x14ac:dyDescent="0.25"/>
    <row r="176442" x14ac:dyDescent="0.25"/>
    <row r="176443" x14ac:dyDescent="0.25"/>
    <row r="176444" x14ac:dyDescent="0.25"/>
    <row r="176445" x14ac:dyDescent="0.25"/>
    <row r="176446" x14ac:dyDescent="0.25"/>
    <row r="176447" x14ac:dyDescent="0.25"/>
    <row r="176448" x14ac:dyDescent="0.25"/>
    <row r="176449" x14ac:dyDescent="0.25"/>
    <row r="176450" x14ac:dyDescent="0.25"/>
    <row r="176451" x14ac:dyDescent="0.25"/>
    <row r="176452" x14ac:dyDescent="0.25"/>
    <row r="176453" x14ac:dyDescent="0.25"/>
    <row r="176454" x14ac:dyDescent="0.25"/>
    <row r="176455" x14ac:dyDescent="0.25"/>
    <row r="176456" x14ac:dyDescent="0.25"/>
    <row r="176457" x14ac:dyDescent="0.25"/>
    <row r="176458" x14ac:dyDescent="0.25"/>
    <row r="176459" x14ac:dyDescent="0.25"/>
    <row r="176460" x14ac:dyDescent="0.25"/>
    <row r="176461" x14ac:dyDescent="0.25"/>
    <row r="176462" x14ac:dyDescent="0.25"/>
    <row r="176463" x14ac:dyDescent="0.25"/>
    <row r="176464" x14ac:dyDescent="0.25"/>
    <row r="176465" x14ac:dyDescent="0.25"/>
    <row r="176466" x14ac:dyDescent="0.25"/>
    <row r="176467" x14ac:dyDescent="0.25"/>
    <row r="176468" x14ac:dyDescent="0.25"/>
    <row r="176469" x14ac:dyDescent="0.25"/>
    <row r="176470" x14ac:dyDescent="0.25"/>
    <row r="176471" x14ac:dyDescent="0.25"/>
    <row r="176472" x14ac:dyDescent="0.25"/>
    <row r="176473" x14ac:dyDescent="0.25"/>
    <row r="176474" x14ac:dyDescent="0.25"/>
    <row r="176475" x14ac:dyDescent="0.25"/>
    <row r="176476" x14ac:dyDescent="0.25"/>
    <row r="176477" x14ac:dyDescent="0.25"/>
    <row r="176478" x14ac:dyDescent="0.25"/>
    <row r="176479" x14ac:dyDescent="0.25"/>
    <row r="176480" x14ac:dyDescent="0.25"/>
    <row r="176481" x14ac:dyDescent="0.25"/>
    <row r="176482" x14ac:dyDescent="0.25"/>
    <row r="176483" x14ac:dyDescent="0.25"/>
    <row r="176484" x14ac:dyDescent="0.25"/>
    <row r="176485" x14ac:dyDescent="0.25"/>
    <row r="176486" x14ac:dyDescent="0.25"/>
    <row r="176487" x14ac:dyDescent="0.25"/>
    <row r="176488" x14ac:dyDescent="0.25"/>
    <row r="176489" x14ac:dyDescent="0.25"/>
    <row r="176490" x14ac:dyDescent="0.25"/>
    <row r="176491" x14ac:dyDescent="0.25"/>
    <row r="176492" x14ac:dyDescent="0.25"/>
    <row r="176493" x14ac:dyDescent="0.25"/>
    <row r="176494" x14ac:dyDescent="0.25"/>
    <row r="176495" x14ac:dyDescent="0.25"/>
    <row r="176496" x14ac:dyDescent="0.25"/>
    <row r="176497" x14ac:dyDescent="0.25"/>
    <row r="176498" x14ac:dyDescent="0.25"/>
    <row r="176499" x14ac:dyDescent="0.25"/>
    <row r="176500" x14ac:dyDescent="0.25"/>
    <row r="176501" x14ac:dyDescent="0.25"/>
    <row r="176502" x14ac:dyDescent="0.25"/>
    <row r="176503" x14ac:dyDescent="0.25"/>
    <row r="176504" x14ac:dyDescent="0.25"/>
    <row r="176505" x14ac:dyDescent="0.25"/>
    <row r="176506" x14ac:dyDescent="0.25"/>
    <row r="176507" x14ac:dyDescent="0.25"/>
    <row r="176508" x14ac:dyDescent="0.25"/>
    <row r="176509" x14ac:dyDescent="0.25"/>
    <row r="176510" x14ac:dyDescent="0.25"/>
    <row r="176511" x14ac:dyDescent="0.25"/>
    <row r="176512" x14ac:dyDescent="0.25"/>
    <row r="176513" x14ac:dyDescent="0.25"/>
    <row r="176514" x14ac:dyDescent="0.25"/>
    <row r="176515" x14ac:dyDescent="0.25"/>
    <row r="176516" x14ac:dyDescent="0.25"/>
    <row r="176517" x14ac:dyDescent="0.25"/>
    <row r="176518" x14ac:dyDescent="0.25"/>
    <row r="176519" x14ac:dyDescent="0.25"/>
    <row r="176520" x14ac:dyDescent="0.25"/>
    <row r="176521" x14ac:dyDescent="0.25"/>
    <row r="176522" x14ac:dyDescent="0.25"/>
    <row r="176523" x14ac:dyDescent="0.25"/>
    <row r="176524" x14ac:dyDescent="0.25"/>
    <row r="176525" x14ac:dyDescent="0.25"/>
    <row r="176526" x14ac:dyDescent="0.25"/>
    <row r="176527" x14ac:dyDescent="0.25"/>
    <row r="176528" x14ac:dyDescent="0.25"/>
    <row r="176529" x14ac:dyDescent="0.25"/>
    <row r="176530" x14ac:dyDescent="0.25"/>
    <row r="176531" x14ac:dyDescent="0.25"/>
    <row r="176532" x14ac:dyDescent="0.25"/>
    <row r="176533" x14ac:dyDescent="0.25"/>
    <row r="176534" x14ac:dyDescent="0.25"/>
    <row r="176535" x14ac:dyDescent="0.25"/>
    <row r="176536" x14ac:dyDescent="0.25"/>
    <row r="176537" x14ac:dyDescent="0.25"/>
    <row r="176538" x14ac:dyDescent="0.25"/>
    <row r="176539" x14ac:dyDescent="0.25"/>
    <row r="176540" x14ac:dyDescent="0.25"/>
    <row r="176541" x14ac:dyDescent="0.25"/>
    <row r="176542" x14ac:dyDescent="0.25"/>
    <row r="176543" x14ac:dyDescent="0.25"/>
    <row r="176544" x14ac:dyDescent="0.25"/>
    <row r="176545" x14ac:dyDescent="0.25"/>
    <row r="176546" x14ac:dyDescent="0.25"/>
    <row r="176547" x14ac:dyDescent="0.25"/>
    <row r="176548" x14ac:dyDescent="0.25"/>
    <row r="176549" x14ac:dyDescent="0.25"/>
    <row r="176550" x14ac:dyDescent="0.25"/>
    <row r="176551" x14ac:dyDescent="0.25"/>
    <row r="176552" x14ac:dyDescent="0.25"/>
    <row r="176553" x14ac:dyDescent="0.25"/>
    <row r="176554" x14ac:dyDescent="0.25"/>
    <row r="176555" x14ac:dyDescent="0.25"/>
    <row r="176556" x14ac:dyDescent="0.25"/>
    <row r="176557" x14ac:dyDescent="0.25"/>
    <row r="176558" x14ac:dyDescent="0.25"/>
    <row r="176559" x14ac:dyDescent="0.25"/>
    <row r="176560" x14ac:dyDescent="0.25"/>
    <row r="176561" x14ac:dyDescent="0.25"/>
    <row r="176562" x14ac:dyDescent="0.25"/>
    <row r="176563" x14ac:dyDescent="0.25"/>
    <row r="176564" x14ac:dyDescent="0.25"/>
    <row r="176565" x14ac:dyDescent="0.25"/>
    <row r="176566" x14ac:dyDescent="0.25"/>
    <row r="176567" x14ac:dyDescent="0.25"/>
    <row r="176568" x14ac:dyDescent="0.25"/>
    <row r="176569" x14ac:dyDescent="0.25"/>
    <row r="176570" x14ac:dyDescent="0.25"/>
    <row r="176571" x14ac:dyDescent="0.25"/>
    <row r="176572" x14ac:dyDescent="0.25"/>
    <row r="176573" x14ac:dyDescent="0.25"/>
    <row r="176574" x14ac:dyDescent="0.25"/>
    <row r="176575" x14ac:dyDescent="0.25"/>
    <row r="176576" x14ac:dyDescent="0.25"/>
    <row r="176577" x14ac:dyDescent="0.25"/>
    <row r="176578" x14ac:dyDescent="0.25"/>
    <row r="176579" x14ac:dyDescent="0.25"/>
    <row r="176580" x14ac:dyDescent="0.25"/>
    <row r="176581" x14ac:dyDescent="0.25"/>
    <row r="176582" x14ac:dyDescent="0.25"/>
    <row r="176583" x14ac:dyDescent="0.25"/>
    <row r="176584" x14ac:dyDescent="0.25"/>
    <row r="176585" x14ac:dyDescent="0.25"/>
    <row r="176586" x14ac:dyDescent="0.25"/>
    <row r="176587" x14ac:dyDescent="0.25"/>
    <row r="176588" x14ac:dyDescent="0.25"/>
    <row r="176589" x14ac:dyDescent="0.25"/>
    <row r="176590" x14ac:dyDescent="0.25"/>
    <row r="176591" x14ac:dyDescent="0.25"/>
    <row r="176592" x14ac:dyDescent="0.25"/>
    <row r="176593" x14ac:dyDescent="0.25"/>
    <row r="176594" x14ac:dyDescent="0.25"/>
    <row r="176595" x14ac:dyDescent="0.25"/>
    <row r="176596" x14ac:dyDescent="0.25"/>
    <row r="176597" x14ac:dyDescent="0.25"/>
    <row r="176598" x14ac:dyDescent="0.25"/>
    <row r="176599" x14ac:dyDescent="0.25"/>
    <row r="176600" x14ac:dyDescent="0.25"/>
    <row r="176601" x14ac:dyDescent="0.25"/>
    <row r="176602" x14ac:dyDescent="0.25"/>
    <row r="176603" x14ac:dyDescent="0.25"/>
    <row r="176604" x14ac:dyDescent="0.25"/>
    <row r="176605" x14ac:dyDescent="0.25"/>
    <row r="176606" x14ac:dyDescent="0.25"/>
    <row r="176607" x14ac:dyDescent="0.25"/>
    <row r="176608" x14ac:dyDescent="0.25"/>
    <row r="176609" x14ac:dyDescent="0.25"/>
    <row r="176610" x14ac:dyDescent="0.25"/>
    <row r="176611" x14ac:dyDescent="0.25"/>
    <row r="176612" x14ac:dyDescent="0.25"/>
    <row r="176613" x14ac:dyDescent="0.25"/>
    <row r="176614" x14ac:dyDescent="0.25"/>
    <row r="176615" x14ac:dyDescent="0.25"/>
    <row r="176616" x14ac:dyDescent="0.25"/>
    <row r="176617" x14ac:dyDescent="0.25"/>
    <row r="176618" x14ac:dyDescent="0.25"/>
    <row r="176619" x14ac:dyDescent="0.25"/>
    <row r="176620" x14ac:dyDescent="0.25"/>
    <row r="176621" x14ac:dyDescent="0.25"/>
    <row r="176622" x14ac:dyDescent="0.25"/>
    <row r="176623" x14ac:dyDescent="0.25"/>
    <row r="176624" x14ac:dyDescent="0.25"/>
    <row r="176625" x14ac:dyDescent="0.25"/>
    <row r="176626" x14ac:dyDescent="0.25"/>
    <row r="176627" x14ac:dyDescent="0.25"/>
    <row r="176628" x14ac:dyDescent="0.25"/>
    <row r="176629" x14ac:dyDescent="0.25"/>
    <row r="176630" x14ac:dyDescent="0.25"/>
    <row r="176631" x14ac:dyDescent="0.25"/>
    <row r="176632" x14ac:dyDescent="0.25"/>
    <row r="176633" x14ac:dyDescent="0.25"/>
    <row r="176634" x14ac:dyDescent="0.25"/>
    <row r="176635" x14ac:dyDescent="0.25"/>
    <row r="176636" x14ac:dyDescent="0.25"/>
    <row r="176637" x14ac:dyDescent="0.25"/>
    <row r="176638" x14ac:dyDescent="0.25"/>
    <row r="176639" x14ac:dyDescent="0.25"/>
    <row r="176640" x14ac:dyDescent="0.25"/>
    <row r="176641" x14ac:dyDescent="0.25"/>
    <row r="176642" x14ac:dyDescent="0.25"/>
    <row r="176643" x14ac:dyDescent="0.25"/>
    <row r="176644" x14ac:dyDescent="0.25"/>
    <row r="176645" x14ac:dyDescent="0.25"/>
    <row r="176646" x14ac:dyDescent="0.25"/>
    <row r="176647" x14ac:dyDescent="0.25"/>
    <row r="176648" x14ac:dyDescent="0.25"/>
    <row r="176649" x14ac:dyDescent="0.25"/>
    <row r="176650" x14ac:dyDescent="0.25"/>
    <row r="176651" x14ac:dyDescent="0.25"/>
    <row r="176652" x14ac:dyDescent="0.25"/>
    <row r="176653" x14ac:dyDescent="0.25"/>
    <row r="176654" x14ac:dyDescent="0.25"/>
    <row r="176655" x14ac:dyDescent="0.25"/>
    <row r="176656" x14ac:dyDescent="0.25"/>
    <row r="176657" x14ac:dyDescent="0.25"/>
    <row r="176658" x14ac:dyDescent="0.25"/>
    <row r="176659" x14ac:dyDescent="0.25"/>
    <row r="176660" x14ac:dyDescent="0.25"/>
    <row r="176661" x14ac:dyDescent="0.25"/>
    <row r="176662" x14ac:dyDescent="0.25"/>
    <row r="176663" x14ac:dyDescent="0.25"/>
    <row r="176664" x14ac:dyDescent="0.25"/>
    <row r="176665" x14ac:dyDescent="0.25"/>
    <row r="176666" x14ac:dyDescent="0.25"/>
    <row r="176667" x14ac:dyDescent="0.25"/>
    <row r="176668" x14ac:dyDescent="0.25"/>
    <row r="176669" x14ac:dyDescent="0.25"/>
    <row r="176670" x14ac:dyDescent="0.25"/>
    <row r="176671" x14ac:dyDescent="0.25"/>
    <row r="176672" x14ac:dyDescent="0.25"/>
    <row r="176673" x14ac:dyDescent="0.25"/>
    <row r="176674" x14ac:dyDescent="0.25"/>
    <row r="176675" x14ac:dyDescent="0.25"/>
    <row r="176676" x14ac:dyDescent="0.25"/>
    <row r="176677" x14ac:dyDescent="0.25"/>
    <row r="176678" x14ac:dyDescent="0.25"/>
    <row r="176679" x14ac:dyDescent="0.25"/>
    <row r="176680" x14ac:dyDescent="0.25"/>
    <row r="176681" x14ac:dyDescent="0.25"/>
    <row r="176682" x14ac:dyDescent="0.25"/>
    <row r="176683" x14ac:dyDescent="0.25"/>
    <row r="176684" x14ac:dyDescent="0.25"/>
    <row r="176685" x14ac:dyDescent="0.25"/>
    <row r="176686" x14ac:dyDescent="0.25"/>
    <row r="176687" x14ac:dyDescent="0.25"/>
    <row r="176688" x14ac:dyDescent="0.25"/>
    <row r="176689" x14ac:dyDescent="0.25"/>
    <row r="176690" x14ac:dyDescent="0.25"/>
    <row r="176691" x14ac:dyDescent="0.25"/>
    <row r="176692" x14ac:dyDescent="0.25"/>
    <row r="176693" x14ac:dyDescent="0.25"/>
    <row r="176694" x14ac:dyDescent="0.25"/>
    <row r="176695" x14ac:dyDescent="0.25"/>
    <row r="176696" x14ac:dyDescent="0.25"/>
    <row r="176697" x14ac:dyDescent="0.25"/>
    <row r="176698" x14ac:dyDescent="0.25"/>
    <row r="176699" x14ac:dyDescent="0.25"/>
    <row r="176700" x14ac:dyDescent="0.25"/>
    <row r="176701" x14ac:dyDescent="0.25"/>
    <row r="176702" x14ac:dyDescent="0.25"/>
    <row r="176703" x14ac:dyDescent="0.25"/>
    <row r="176704" x14ac:dyDescent="0.25"/>
    <row r="176705" x14ac:dyDescent="0.25"/>
    <row r="176706" x14ac:dyDescent="0.25"/>
    <row r="176707" x14ac:dyDescent="0.25"/>
    <row r="176708" x14ac:dyDescent="0.25"/>
    <row r="176709" x14ac:dyDescent="0.25"/>
    <row r="176710" x14ac:dyDescent="0.25"/>
    <row r="176711" x14ac:dyDescent="0.25"/>
    <row r="176712" x14ac:dyDescent="0.25"/>
    <row r="176713" x14ac:dyDescent="0.25"/>
    <row r="176714" x14ac:dyDescent="0.25"/>
    <row r="176715" x14ac:dyDescent="0.25"/>
    <row r="176716" x14ac:dyDescent="0.25"/>
    <row r="176717" x14ac:dyDescent="0.25"/>
    <row r="176718" x14ac:dyDescent="0.25"/>
    <row r="176719" x14ac:dyDescent="0.25"/>
    <row r="176720" x14ac:dyDescent="0.25"/>
    <row r="176721" x14ac:dyDescent="0.25"/>
    <row r="176722" x14ac:dyDescent="0.25"/>
    <row r="176723" x14ac:dyDescent="0.25"/>
    <row r="176724" x14ac:dyDescent="0.25"/>
    <row r="176725" x14ac:dyDescent="0.25"/>
    <row r="176726" x14ac:dyDescent="0.25"/>
    <row r="176727" x14ac:dyDescent="0.25"/>
    <row r="176728" x14ac:dyDescent="0.25"/>
    <row r="176729" x14ac:dyDescent="0.25"/>
    <row r="176730" x14ac:dyDescent="0.25"/>
    <row r="176731" x14ac:dyDescent="0.25"/>
    <row r="176732" x14ac:dyDescent="0.25"/>
    <row r="176733" x14ac:dyDescent="0.25"/>
    <row r="176734" x14ac:dyDescent="0.25"/>
    <row r="176735" x14ac:dyDescent="0.25"/>
    <row r="176736" x14ac:dyDescent="0.25"/>
    <row r="176737" x14ac:dyDescent="0.25"/>
    <row r="176738" x14ac:dyDescent="0.25"/>
    <row r="176739" x14ac:dyDescent="0.25"/>
    <row r="176740" x14ac:dyDescent="0.25"/>
    <row r="176741" x14ac:dyDescent="0.25"/>
    <row r="176742" x14ac:dyDescent="0.25"/>
    <row r="176743" x14ac:dyDescent="0.25"/>
    <row r="176744" x14ac:dyDescent="0.25"/>
    <row r="176745" x14ac:dyDescent="0.25"/>
    <row r="176746" x14ac:dyDescent="0.25"/>
    <row r="176747" x14ac:dyDescent="0.25"/>
    <row r="176748" x14ac:dyDescent="0.25"/>
    <row r="176749" x14ac:dyDescent="0.25"/>
    <row r="176750" x14ac:dyDescent="0.25"/>
    <row r="176751" x14ac:dyDescent="0.25"/>
    <row r="176752" x14ac:dyDescent="0.25"/>
    <row r="176753" x14ac:dyDescent="0.25"/>
    <row r="176754" x14ac:dyDescent="0.25"/>
    <row r="176755" x14ac:dyDescent="0.25"/>
    <row r="176756" x14ac:dyDescent="0.25"/>
    <row r="176757" x14ac:dyDescent="0.25"/>
    <row r="176758" x14ac:dyDescent="0.25"/>
    <row r="176759" x14ac:dyDescent="0.25"/>
    <row r="176760" x14ac:dyDescent="0.25"/>
    <row r="176761" x14ac:dyDescent="0.25"/>
    <row r="176762" x14ac:dyDescent="0.25"/>
    <row r="176763" x14ac:dyDescent="0.25"/>
    <row r="176764" x14ac:dyDescent="0.25"/>
    <row r="176765" x14ac:dyDescent="0.25"/>
    <row r="176766" x14ac:dyDescent="0.25"/>
    <row r="176767" x14ac:dyDescent="0.25"/>
    <row r="176768" x14ac:dyDescent="0.25"/>
    <row r="176769" x14ac:dyDescent="0.25"/>
    <row r="176770" x14ac:dyDescent="0.25"/>
    <row r="176771" x14ac:dyDescent="0.25"/>
    <row r="176772" x14ac:dyDescent="0.25"/>
    <row r="176773" x14ac:dyDescent="0.25"/>
    <row r="176774" x14ac:dyDescent="0.25"/>
    <row r="176775" x14ac:dyDescent="0.25"/>
    <row r="176776" x14ac:dyDescent="0.25"/>
    <row r="176777" x14ac:dyDescent="0.25"/>
    <row r="176778" x14ac:dyDescent="0.25"/>
    <row r="176779" x14ac:dyDescent="0.25"/>
    <row r="176780" x14ac:dyDescent="0.25"/>
    <row r="176781" x14ac:dyDescent="0.25"/>
    <row r="176782" x14ac:dyDescent="0.25"/>
    <row r="176783" x14ac:dyDescent="0.25"/>
    <row r="176784" x14ac:dyDescent="0.25"/>
    <row r="176785" x14ac:dyDescent="0.25"/>
    <row r="176786" x14ac:dyDescent="0.25"/>
    <row r="176787" x14ac:dyDescent="0.25"/>
    <row r="176788" x14ac:dyDescent="0.25"/>
    <row r="176789" x14ac:dyDescent="0.25"/>
    <row r="176790" x14ac:dyDescent="0.25"/>
    <row r="176791" x14ac:dyDescent="0.25"/>
    <row r="176792" x14ac:dyDescent="0.25"/>
    <row r="176793" x14ac:dyDescent="0.25"/>
    <row r="176794" x14ac:dyDescent="0.25"/>
    <row r="176795" x14ac:dyDescent="0.25"/>
    <row r="176796" x14ac:dyDescent="0.25"/>
    <row r="176797" x14ac:dyDescent="0.25"/>
    <row r="176798" x14ac:dyDescent="0.25"/>
    <row r="176799" x14ac:dyDescent="0.25"/>
    <row r="176800" x14ac:dyDescent="0.25"/>
    <row r="176801" x14ac:dyDescent="0.25"/>
    <row r="176802" x14ac:dyDescent="0.25"/>
    <row r="176803" x14ac:dyDescent="0.25"/>
    <row r="176804" x14ac:dyDescent="0.25"/>
    <row r="176805" x14ac:dyDescent="0.25"/>
    <row r="176806" x14ac:dyDescent="0.25"/>
    <row r="176807" x14ac:dyDescent="0.25"/>
    <row r="176808" x14ac:dyDescent="0.25"/>
    <row r="176809" x14ac:dyDescent="0.25"/>
    <row r="176810" x14ac:dyDescent="0.25"/>
    <row r="176811" x14ac:dyDescent="0.25"/>
    <row r="176812" x14ac:dyDescent="0.25"/>
    <row r="176813" x14ac:dyDescent="0.25"/>
    <row r="176814" x14ac:dyDescent="0.25"/>
    <row r="176815" x14ac:dyDescent="0.25"/>
    <row r="176816" x14ac:dyDescent="0.25"/>
    <row r="176817" x14ac:dyDescent="0.25"/>
    <row r="176818" x14ac:dyDescent="0.25"/>
    <row r="176819" x14ac:dyDescent="0.25"/>
    <row r="176820" x14ac:dyDescent="0.25"/>
    <row r="176821" x14ac:dyDescent="0.25"/>
    <row r="176822" x14ac:dyDescent="0.25"/>
    <row r="176823" x14ac:dyDescent="0.25"/>
    <row r="176824" x14ac:dyDescent="0.25"/>
    <row r="176825" x14ac:dyDescent="0.25"/>
    <row r="176826" x14ac:dyDescent="0.25"/>
    <row r="176827" x14ac:dyDescent="0.25"/>
    <row r="176828" x14ac:dyDescent="0.25"/>
    <row r="176829" x14ac:dyDescent="0.25"/>
    <row r="176830" x14ac:dyDescent="0.25"/>
    <row r="176831" x14ac:dyDescent="0.25"/>
    <row r="176832" x14ac:dyDescent="0.25"/>
    <row r="176833" x14ac:dyDescent="0.25"/>
    <row r="176834" x14ac:dyDescent="0.25"/>
    <row r="176835" x14ac:dyDescent="0.25"/>
    <row r="176836" x14ac:dyDescent="0.25"/>
    <row r="176837" x14ac:dyDescent="0.25"/>
    <row r="176838" x14ac:dyDescent="0.25"/>
    <row r="176839" x14ac:dyDescent="0.25"/>
    <row r="176840" x14ac:dyDescent="0.25"/>
    <row r="176841" x14ac:dyDescent="0.25"/>
    <row r="176842" x14ac:dyDescent="0.25"/>
    <row r="176843" x14ac:dyDescent="0.25"/>
    <row r="176844" x14ac:dyDescent="0.25"/>
    <row r="176845" x14ac:dyDescent="0.25"/>
    <row r="176846" x14ac:dyDescent="0.25"/>
    <row r="176847" x14ac:dyDescent="0.25"/>
    <row r="176848" x14ac:dyDescent="0.25"/>
    <row r="176849" x14ac:dyDescent="0.25"/>
    <row r="176850" x14ac:dyDescent="0.25"/>
    <row r="176851" x14ac:dyDescent="0.25"/>
    <row r="176852" x14ac:dyDescent="0.25"/>
    <row r="176853" x14ac:dyDescent="0.25"/>
    <row r="176854" x14ac:dyDescent="0.25"/>
    <row r="176855" x14ac:dyDescent="0.25"/>
    <row r="176856" x14ac:dyDescent="0.25"/>
    <row r="176857" x14ac:dyDescent="0.25"/>
    <row r="176858" x14ac:dyDescent="0.25"/>
    <row r="176859" x14ac:dyDescent="0.25"/>
    <row r="176860" x14ac:dyDescent="0.25"/>
    <row r="176861" x14ac:dyDescent="0.25"/>
    <row r="176862" x14ac:dyDescent="0.25"/>
    <row r="176863" x14ac:dyDescent="0.25"/>
    <row r="176864" x14ac:dyDescent="0.25"/>
    <row r="176865" x14ac:dyDescent="0.25"/>
    <row r="176866" x14ac:dyDescent="0.25"/>
    <row r="176867" x14ac:dyDescent="0.25"/>
    <row r="176868" x14ac:dyDescent="0.25"/>
    <row r="176869" x14ac:dyDescent="0.25"/>
    <row r="176870" x14ac:dyDescent="0.25"/>
    <row r="176871" x14ac:dyDescent="0.25"/>
    <row r="176872" x14ac:dyDescent="0.25"/>
    <row r="176873" x14ac:dyDescent="0.25"/>
    <row r="176874" x14ac:dyDescent="0.25"/>
    <row r="176875" x14ac:dyDescent="0.25"/>
    <row r="176876" x14ac:dyDescent="0.25"/>
    <row r="176877" x14ac:dyDescent="0.25"/>
    <row r="176878" x14ac:dyDescent="0.25"/>
    <row r="176879" x14ac:dyDescent="0.25"/>
    <row r="176880" x14ac:dyDescent="0.25"/>
    <row r="176881" x14ac:dyDescent="0.25"/>
    <row r="176882" x14ac:dyDescent="0.25"/>
    <row r="176883" x14ac:dyDescent="0.25"/>
    <row r="176884" x14ac:dyDescent="0.25"/>
    <row r="176885" x14ac:dyDescent="0.25"/>
    <row r="176886" x14ac:dyDescent="0.25"/>
    <row r="176887" x14ac:dyDescent="0.25"/>
    <row r="176888" x14ac:dyDescent="0.25"/>
    <row r="176889" x14ac:dyDescent="0.25"/>
    <row r="176890" x14ac:dyDescent="0.25"/>
    <row r="176891" x14ac:dyDescent="0.25"/>
    <row r="176892" x14ac:dyDescent="0.25"/>
    <row r="176893" x14ac:dyDescent="0.25"/>
    <row r="176894" x14ac:dyDescent="0.25"/>
    <row r="176895" x14ac:dyDescent="0.25"/>
    <row r="176896" x14ac:dyDescent="0.25"/>
    <row r="176897" x14ac:dyDescent="0.25"/>
    <row r="176898" x14ac:dyDescent="0.25"/>
    <row r="176899" x14ac:dyDescent="0.25"/>
    <row r="176900" x14ac:dyDescent="0.25"/>
    <row r="176901" x14ac:dyDescent="0.25"/>
    <row r="176902" x14ac:dyDescent="0.25"/>
    <row r="176903" x14ac:dyDescent="0.25"/>
    <row r="176904" x14ac:dyDescent="0.25"/>
    <row r="176905" x14ac:dyDescent="0.25"/>
    <row r="176906" x14ac:dyDescent="0.25"/>
    <row r="176907" x14ac:dyDescent="0.25"/>
    <row r="176908" x14ac:dyDescent="0.25"/>
    <row r="176909" x14ac:dyDescent="0.25"/>
    <row r="176910" x14ac:dyDescent="0.25"/>
    <row r="176911" x14ac:dyDescent="0.25"/>
    <row r="176912" x14ac:dyDescent="0.25"/>
    <row r="176913" x14ac:dyDescent="0.25"/>
    <row r="176914" x14ac:dyDescent="0.25"/>
    <row r="176915" x14ac:dyDescent="0.25"/>
    <row r="176916" x14ac:dyDescent="0.25"/>
    <row r="176917" x14ac:dyDescent="0.25"/>
    <row r="176918" x14ac:dyDescent="0.25"/>
    <row r="176919" x14ac:dyDescent="0.25"/>
    <row r="176920" x14ac:dyDescent="0.25"/>
    <row r="176921" x14ac:dyDescent="0.25"/>
    <row r="176922" x14ac:dyDescent="0.25"/>
    <row r="176923" x14ac:dyDescent="0.25"/>
    <row r="176924" x14ac:dyDescent="0.25"/>
    <row r="176925" x14ac:dyDescent="0.25"/>
    <row r="176926" x14ac:dyDescent="0.25"/>
    <row r="176927" x14ac:dyDescent="0.25"/>
    <row r="176928" x14ac:dyDescent="0.25"/>
    <row r="176929" x14ac:dyDescent="0.25"/>
    <row r="176930" x14ac:dyDescent="0.25"/>
    <row r="176931" x14ac:dyDescent="0.25"/>
    <row r="176932" x14ac:dyDescent="0.25"/>
    <row r="176933" x14ac:dyDescent="0.25"/>
    <row r="176934" x14ac:dyDescent="0.25"/>
    <row r="176935" x14ac:dyDescent="0.25"/>
    <row r="176936" x14ac:dyDescent="0.25"/>
    <row r="176937" x14ac:dyDescent="0.25"/>
    <row r="176938" x14ac:dyDescent="0.25"/>
    <row r="176939" x14ac:dyDescent="0.25"/>
    <row r="176940" x14ac:dyDescent="0.25"/>
    <row r="176941" x14ac:dyDescent="0.25"/>
    <row r="176942" x14ac:dyDescent="0.25"/>
    <row r="176943" x14ac:dyDescent="0.25"/>
    <row r="176944" x14ac:dyDescent="0.25"/>
    <row r="176945" x14ac:dyDescent="0.25"/>
    <row r="176946" x14ac:dyDescent="0.25"/>
    <row r="176947" x14ac:dyDescent="0.25"/>
    <row r="176948" x14ac:dyDescent="0.25"/>
    <row r="176949" x14ac:dyDescent="0.25"/>
    <row r="176950" x14ac:dyDescent="0.25"/>
    <row r="176951" x14ac:dyDescent="0.25"/>
    <row r="176952" x14ac:dyDescent="0.25"/>
    <row r="176953" x14ac:dyDescent="0.25"/>
    <row r="176954" x14ac:dyDescent="0.25"/>
    <row r="176955" x14ac:dyDescent="0.25"/>
    <row r="176956" x14ac:dyDescent="0.25"/>
    <row r="176957" x14ac:dyDescent="0.25"/>
    <row r="176958" x14ac:dyDescent="0.25"/>
    <row r="176959" x14ac:dyDescent="0.25"/>
    <row r="176960" x14ac:dyDescent="0.25"/>
    <row r="176961" x14ac:dyDescent="0.25"/>
    <row r="176962" x14ac:dyDescent="0.25"/>
    <row r="176963" x14ac:dyDescent="0.25"/>
    <row r="176964" x14ac:dyDescent="0.25"/>
    <row r="176965" x14ac:dyDescent="0.25"/>
    <row r="176966" x14ac:dyDescent="0.25"/>
    <row r="176967" x14ac:dyDescent="0.25"/>
    <row r="176968" x14ac:dyDescent="0.25"/>
    <row r="176969" x14ac:dyDescent="0.25"/>
    <row r="176970" x14ac:dyDescent="0.25"/>
    <row r="176971" x14ac:dyDescent="0.25"/>
    <row r="176972" x14ac:dyDescent="0.25"/>
    <row r="176973" x14ac:dyDescent="0.25"/>
    <row r="176974" x14ac:dyDescent="0.25"/>
    <row r="176975" x14ac:dyDescent="0.25"/>
    <row r="176976" x14ac:dyDescent="0.25"/>
    <row r="176977" x14ac:dyDescent="0.25"/>
    <row r="176978" x14ac:dyDescent="0.25"/>
    <row r="176979" x14ac:dyDescent="0.25"/>
    <row r="176980" x14ac:dyDescent="0.25"/>
    <row r="176981" x14ac:dyDescent="0.25"/>
    <row r="176982" x14ac:dyDescent="0.25"/>
    <row r="176983" x14ac:dyDescent="0.25"/>
    <row r="176984" x14ac:dyDescent="0.25"/>
    <row r="176985" x14ac:dyDescent="0.25"/>
    <row r="176986" x14ac:dyDescent="0.25"/>
    <row r="176987" x14ac:dyDescent="0.25"/>
    <row r="176988" x14ac:dyDescent="0.25"/>
    <row r="176989" x14ac:dyDescent="0.25"/>
    <row r="176990" x14ac:dyDescent="0.25"/>
    <row r="176991" x14ac:dyDescent="0.25"/>
    <row r="176992" x14ac:dyDescent="0.25"/>
    <row r="176993" x14ac:dyDescent="0.25"/>
    <row r="176994" x14ac:dyDescent="0.25"/>
    <row r="176995" x14ac:dyDescent="0.25"/>
    <row r="176996" x14ac:dyDescent="0.25"/>
    <row r="176997" x14ac:dyDescent="0.25"/>
    <row r="176998" x14ac:dyDescent="0.25"/>
    <row r="176999" x14ac:dyDescent="0.25"/>
    <row r="177000" x14ac:dyDescent="0.25"/>
    <row r="177001" x14ac:dyDescent="0.25"/>
    <row r="177002" x14ac:dyDescent="0.25"/>
    <row r="177003" x14ac:dyDescent="0.25"/>
    <row r="177004" x14ac:dyDescent="0.25"/>
    <row r="177005" x14ac:dyDescent="0.25"/>
    <row r="177006" x14ac:dyDescent="0.25"/>
    <row r="177007" x14ac:dyDescent="0.25"/>
    <row r="177008" x14ac:dyDescent="0.25"/>
    <row r="177009" x14ac:dyDescent="0.25"/>
    <row r="177010" x14ac:dyDescent="0.25"/>
    <row r="177011" x14ac:dyDescent="0.25"/>
    <row r="177012" x14ac:dyDescent="0.25"/>
    <row r="177013" x14ac:dyDescent="0.25"/>
    <row r="177014" x14ac:dyDescent="0.25"/>
    <row r="177015" x14ac:dyDescent="0.25"/>
    <row r="177016" x14ac:dyDescent="0.25"/>
    <row r="177017" x14ac:dyDescent="0.25"/>
    <row r="177018" x14ac:dyDescent="0.25"/>
    <row r="177019" x14ac:dyDescent="0.25"/>
    <row r="177020" x14ac:dyDescent="0.25"/>
    <row r="177021" x14ac:dyDescent="0.25"/>
    <row r="177022" x14ac:dyDescent="0.25"/>
    <row r="177023" x14ac:dyDescent="0.25"/>
    <row r="177024" x14ac:dyDescent="0.25"/>
    <row r="177025" x14ac:dyDescent="0.25"/>
    <row r="177026" x14ac:dyDescent="0.25"/>
    <row r="177027" x14ac:dyDescent="0.25"/>
    <row r="177028" x14ac:dyDescent="0.25"/>
    <row r="177029" x14ac:dyDescent="0.25"/>
    <row r="177030" x14ac:dyDescent="0.25"/>
    <row r="177031" x14ac:dyDescent="0.25"/>
    <row r="177032" x14ac:dyDescent="0.25"/>
    <row r="177033" x14ac:dyDescent="0.25"/>
    <row r="177034" x14ac:dyDescent="0.25"/>
    <row r="177035" x14ac:dyDescent="0.25"/>
    <row r="177036" x14ac:dyDescent="0.25"/>
    <row r="177037" x14ac:dyDescent="0.25"/>
    <row r="177038" x14ac:dyDescent="0.25"/>
    <row r="177039" x14ac:dyDescent="0.25"/>
    <row r="177040" x14ac:dyDescent="0.25"/>
    <row r="177041" x14ac:dyDescent="0.25"/>
    <row r="177042" x14ac:dyDescent="0.25"/>
    <row r="177043" x14ac:dyDescent="0.25"/>
    <row r="177044" x14ac:dyDescent="0.25"/>
    <row r="177045" x14ac:dyDescent="0.25"/>
    <row r="177046" x14ac:dyDescent="0.25"/>
    <row r="177047" x14ac:dyDescent="0.25"/>
    <row r="177048" x14ac:dyDescent="0.25"/>
    <row r="177049" x14ac:dyDescent="0.25"/>
    <row r="177050" x14ac:dyDescent="0.25"/>
    <row r="177051" x14ac:dyDescent="0.25"/>
    <row r="177052" x14ac:dyDescent="0.25"/>
    <row r="177053" x14ac:dyDescent="0.25"/>
    <row r="177054" x14ac:dyDescent="0.25"/>
    <row r="177055" x14ac:dyDescent="0.25"/>
    <row r="177056" x14ac:dyDescent="0.25"/>
    <row r="177057" x14ac:dyDescent="0.25"/>
    <row r="177058" x14ac:dyDescent="0.25"/>
    <row r="177059" x14ac:dyDescent="0.25"/>
    <row r="177060" x14ac:dyDescent="0.25"/>
    <row r="177061" x14ac:dyDescent="0.25"/>
    <row r="177062" x14ac:dyDescent="0.25"/>
    <row r="177063" x14ac:dyDescent="0.25"/>
    <row r="177064" x14ac:dyDescent="0.25"/>
    <row r="177065" x14ac:dyDescent="0.25"/>
    <row r="177066" x14ac:dyDescent="0.25"/>
    <row r="177067" x14ac:dyDescent="0.25"/>
    <row r="177068" x14ac:dyDescent="0.25"/>
    <row r="177069" x14ac:dyDescent="0.25"/>
    <row r="177070" x14ac:dyDescent="0.25"/>
    <row r="177071" x14ac:dyDescent="0.25"/>
    <row r="177072" x14ac:dyDescent="0.25"/>
    <row r="177073" x14ac:dyDescent="0.25"/>
    <row r="177074" x14ac:dyDescent="0.25"/>
    <row r="177075" x14ac:dyDescent="0.25"/>
    <row r="177076" x14ac:dyDescent="0.25"/>
    <row r="177077" x14ac:dyDescent="0.25"/>
    <row r="177078" x14ac:dyDescent="0.25"/>
    <row r="177079" x14ac:dyDescent="0.25"/>
    <row r="177080" x14ac:dyDescent="0.25"/>
    <row r="177081" x14ac:dyDescent="0.25"/>
    <row r="177082" x14ac:dyDescent="0.25"/>
    <row r="177083" x14ac:dyDescent="0.25"/>
    <row r="177084" x14ac:dyDescent="0.25"/>
    <row r="177085" x14ac:dyDescent="0.25"/>
    <row r="177086" x14ac:dyDescent="0.25"/>
    <row r="177087" x14ac:dyDescent="0.25"/>
    <row r="177088" x14ac:dyDescent="0.25"/>
    <row r="177089" x14ac:dyDescent="0.25"/>
    <row r="177090" x14ac:dyDescent="0.25"/>
    <row r="177091" x14ac:dyDescent="0.25"/>
    <row r="177092" x14ac:dyDescent="0.25"/>
    <row r="177093" x14ac:dyDescent="0.25"/>
    <row r="177094" x14ac:dyDescent="0.25"/>
    <row r="177095" x14ac:dyDescent="0.25"/>
    <row r="177096" x14ac:dyDescent="0.25"/>
    <row r="177097" x14ac:dyDescent="0.25"/>
    <row r="177098" x14ac:dyDescent="0.25"/>
    <row r="177099" x14ac:dyDescent="0.25"/>
    <row r="177100" x14ac:dyDescent="0.25"/>
    <row r="177101" x14ac:dyDescent="0.25"/>
    <row r="177102" x14ac:dyDescent="0.25"/>
    <row r="177103" x14ac:dyDescent="0.25"/>
    <row r="177104" x14ac:dyDescent="0.25"/>
    <row r="177105" x14ac:dyDescent="0.25"/>
    <row r="177106" x14ac:dyDescent="0.25"/>
    <row r="177107" x14ac:dyDescent="0.25"/>
    <row r="177108" x14ac:dyDescent="0.25"/>
    <row r="177109" x14ac:dyDescent="0.25"/>
    <row r="177110" x14ac:dyDescent="0.25"/>
    <row r="177111" x14ac:dyDescent="0.25"/>
    <row r="177112" x14ac:dyDescent="0.25"/>
    <row r="177113" x14ac:dyDescent="0.25"/>
    <row r="177114" x14ac:dyDescent="0.25"/>
    <row r="177115" x14ac:dyDescent="0.25"/>
    <row r="177116" x14ac:dyDescent="0.25"/>
    <row r="177117" x14ac:dyDescent="0.25"/>
    <row r="177118" x14ac:dyDescent="0.25"/>
    <row r="177119" x14ac:dyDescent="0.25"/>
    <row r="177120" x14ac:dyDescent="0.25"/>
    <row r="177121" x14ac:dyDescent="0.25"/>
    <row r="177122" x14ac:dyDescent="0.25"/>
    <row r="177123" x14ac:dyDescent="0.25"/>
    <row r="177124" x14ac:dyDescent="0.25"/>
    <row r="177125" x14ac:dyDescent="0.25"/>
    <row r="177126" x14ac:dyDescent="0.25"/>
    <row r="177127" x14ac:dyDescent="0.25"/>
    <row r="177128" x14ac:dyDescent="0.25"/>
    <row r="177129" x14ac:dyDescent="0.25"/>
    <row r="177130" x14ac:dyDescent="0.25"/>
    <row r="177131" x14ac:dyDescent="0.25"/>
    <row r="177132" x14ac:dyDescent="0.25"/>
    <row r="177133" x14ac:dyDescent="0.25"/>
    <row r="177134" x14ac:dyDescent="0.25"/>
    <row r="177135" x14ac:dyDescent="0.25"/>
    <row r="177136" x14ac:dyDescent="0.25"/>
    <row r="177137" x14ac:dyDescent="0.25"/>
    <row r="177138" x14ac:dyDescent="0.25"/>
    <row r="177139" x14ac:dyDescent="0.25"/>
    <row r="177140" x14ac:dyDescent="0.25"/>
    <row r="177141" x14ac:dyDescent="0.25"/>
    <row r="177142" x14ac:dyDescent="0.25"/>
    <row r="177143" x14ac:dyDescent="0.25"/>
    <row r="177144" x14ac:dyDescent="0.25"/>
    <row r="177145" x14ac:dyDescent="0.25"/>
    <row r="177146" x14ac:dyDescent="0.25"/>
    <row r="177147" x14ac:dyDescent="0.25"/>
    <row r="177148" x14ac:dyDescent="0.25"/>
    <row r="177149" x14ac:dyDescent="0.25"/>
    <row r="177150" x14ac:dyDescent="0.25"/>
    <row r="177151" x14ac:dyDescent="0.25"/>
    <row r="177152" x14ac:dyDescent="0.25"/>
    <row r="177153" x14ac:dyDescent="0.25"/>
    <row r="177154" x14ac:dyDescent="0.25"/>
    <row r="177155" x14ac:dyDescent="0.25"/>
    <row r="177156" x14ac:dyDescent="0.25"/>
    <row r="177157" x14ac:dyDescent="0.25"/>
    <row r="177158" x14ac:dyDescent="0.25"/>
    <row r="177159" x14ac:dyDescent="0.25"/>
    <row r="177160" x14ac:dyDescent="0.25"/>
    <row r="177161" x14ac:dyDescent="0.25"/>
    <row r="177162" x14ac:dyDescent="0.25"/>
    <row r="177163" x14ac:dyDescent="0.25"/>
    <row r="177164" x14ac:dyDescent="0.25"/>
    <row r="177165" x14ac:dyDescent="0.25"/>
    <row r="177166" x14ac:dyDescent="0.25"/>
    <row r="177167" x14ac:dyDescent="0.25"/>
    <row r="177168" x14ac:dyDescent="0.25"/>
    <row r="177169" x14ac:dyDescent="0.25"/>
    <row r="177170" x14ac:dyDescent="0.25"/>
    <row r="177171" x14ac:dyDescent="0.25"/>
    <row r="177172" x14ac:dyDescent="0.25"/>
    <row r="177173" x14ac:dyDescent="0.25"/>
    <row r="177174" x14ac:dyDescent="0.25"/>
    <row r="177175" x14ac:dyDescent="0.25"/>
    <row r="177176" x14ac:dyDescent="0.25"/>
    <row r="177177" x14ac:dyDescent="0.25"/>
    <row r="177178" x14ac:dyDescent="0.25"/>
    <row r="177179" x14ac:dyDescent="0.25"/>
    <row r="177180" x14ac:dyDescent="0.25"/>
    <row r="177181" x14ac:dyDescent="0.25"/>
    <row r="177182" x14ac:dyDescent="0.25"/>
    <row r="177183" x14ac:dyDescent="0.25"/>
    <row r="177184" x14ac:dyDescent="0.25"/>
    <row r="177185" x14ac:dyDescent="0.25"/>
    <row r="177186" x14ac:dyDescent="0.25"/>
    <row r="177187" x14ac:dyDescent="0.25"/>
    <row r="177188" x14ac:dyDescent="0.25"/>
    <row r="177189" x14ac:dyDescent="0.25"/>
    <row r="177190" x14ac:dyDescent="0.25"/>
    <row r="177191" x14ac:dyDescent="0.25"/>
    <row r="177192" x14ac:dyDescent="0.25"/>
    <row r="177193" x14ac:dyDescent="0.25"/>
    <row r="177194" x14ac:dyDescent="0.25"/>
    <row r="177195" x14ac:dyDescent="0.25"/>
    <row r="177196" x14ac:dyDescent="0.25"/>
    <row r="177197" x14ac:dyDescent="0.25"/>
    <row r="177198" x14ac:dyDescent="0.25"/>
    <row r="177199" x14ac:dyDescent="0.25"/>
    <row r="177200" x14ac:dyDescent="0.25"/>
    <row r="177201" x14ac:dyDescent="0.25"/>
    <row r="177202" x14ac:dyDescent="0.25"/>
    <row r="177203" x14ac:dyDescent="0.25"/>
    <row r="177204" x14ac:dyDescent="0.25"/>
    <row r="177205" x14ac:dyDescent="0.25"/>
    <row r="177206" x14ac:dyDescent="0.25"/>
    <row r="177207" x14ac:dyDescent="0.25"/>
    <row r="177208" x14ac:dyDescent="0.25"/>
    <row r="177209" x14ac:dyDescent="0.25"/>
    <row r="177210" x14ac:dyDescent="0.25"/>
    <row r="177211" x14ac:dyDescent="0.25"/>
    <row r="177212" x14ac:dyDescent="0.25"/>
    <row r="177213" x14ac:dyDescent="0.25"/>
    <row r="177214" x14ac:dyDescent="0.25"/>
    <row r="177215" x14ac:dyDescent="0.25"/>
    <row r="177216" x14ac:dyDescent="0.25"/>
    <row r="177217" x14ac:dyDescent="0.25"/>
    <row r="177218" x14ac:dyDescent="0.25"/>
    <row r="177219" x14ac:dyDescent="0.25"/>
    <row r="177220" x14ac:dyDescent="0.25"/>
    <row r="177221" x14ac:dyDescent="0.25"/>
    <row r="177222" x14ac:dyDescent="0.25"/>
    <row r="177223" x14ac:dyDescent="0.25"/>
    <row r="177224" x14ac:dyDescent="0.25"/>
    <row r="177225" x14ac:dyDescent="0.25"/>
    <row r="177226" x14ac:dyDescent="0.25"/>
    <row r="177227" x14ac:dyDescent="0.25"/>
    <row r="177228" x14ac:dyDescent="0.25"/>
    <row r="177229" x14ac:dyDescent="0.25"/>
    <row r="177230" x14ac:dyDescent="0.25"/>
    <row r="177231" x14ac:dyDescent="0.25"/>
    <row r="177232" x14ac:dyDescent="0.25"/>
    <row r="177233" x14ac:dyDescent="0.25"/>
    <row r="177234" x14ac:dyDescent="0.25"/>
    <row r="177235" x14ac:dyDescent="0.25"/>
    <row r="177236" x14ac:dyDescent="0.25"/>
    <row r="177237" x14ac:dyDescent="0.25"/>
    <row r="177238" x14ac:dyDescent="0.25"/>
    <row r="177239" x14ac:dyDescent="0.25"/>
    <row r="177240" x14ac:dyDescent="0.25"/>
    <row r="177241" x14ac:dyDescent="0.25"/>
    <row r="177242" x14ac:dyDescent="0.25"/>
    <row r="177243" x14ac:dyDescent="0.25"/>
    <row r="177244" x14ac:dyDescent="0.25"/>
    <row r="177245" x14ac:dyDescent="0.25"/>
    <row r="177246" x14ac:dyDescent="0.25"/>
    <row r="177247" x14ac:dyDescent="0.25"/>
    <row r="177248" x14ac:dyDescent="0.25"/>
    <row r="177249" x14ac:dyDescent="0.25"/>
    <row r="177250" x14ac:dyDescent="0.25"/>
    <row r="177251" x14ac:dyDescent="0.25"/>
    <row r="177252" x14ac:dyDescent="0.25"/>
    <row r="177253" x14ac:dyDescent="0.25"/>
    <row r="177254" x14ac:dyDescent="0.25"/>
    <row r="177255" x14ac:dyDescent="0.25"/>
    <row r="177256" x14ac:dyDescent="0.25"/>
    <row r="177257" x14ac:dyDescent="0.25"/>
    <row r="177258" x14ac:dyDescent="0.25"/>
    <row r="177259" x14ac:dyDescent="0.25"/>
    <row r="177260" x14ac:dyDescent="0.25"/>
    <row r="177261" x14ac:dyDescent="0.25"/>
    <row r="177262" x14ac:dyDescent="0.25"/>
    <row r="177263" x14ac:dyDescent="0.25"/>
    <row r="177264" x14ac:dyDescent="0.25"/>
    <row r="177265" x14ac:dyDescent="0.25"/>
    <row r="177266" x14ac:dyDescent="0.25"/>
    <row r="177267" x14ac:dyDescent="0.25"/>
    <row r="177268" x14ac:dyDescent="0.25"/>
    <row r="177269" x14ac:dyDescent="0.25"/>
    <row r="177270" x14ac:dyDescent="0.25"/>
    <row r="177271" x14ac:dyDescent="0.25"/>
    <row r="177272" x14ac:dyDescent="0.25"/>
    <row r="177273" x14ac:dyDescent="0.25"/>
    <row r="177274" x14ac:dyDescent="0.25"/>
    <row r="177275" x14ac:dyDescent="0.25"/>
    <row r="177276" x14ac:dyDescent="0.25"/>
    <row r="177277" x14ac:dyDescent="0.25"/>
    <row r="177278" x14ac:dyDescent="0.25"/>
    <row r="177279" x14ac:dyDescent="0.25"/>
    <row r="177280" x14ac:dyDescent="0.25"/>
    <row r="177281" x14ac:dyDescent="0.25"/>
    <row r="177282" x14ac:dyDescent="0.25"/>
    <row r="177283" x14ac:dyDescent="0.25"/>
    <row r="177284" x14ac:dyDescent="0.25"/>
    <row r="177285" x14ac:dyDescent="0.25"/>
    <row r="177286" x14ac:dyDescent="0.25"/>
    <row r="177287" x14ac:dyDescent="0.25"/>
    <row r="177288" x14ac:dyDescent="0.25"/>
    <row r="177289" x14ac:dyDescent="0.25"/>
    <row r="177290" x14ac:dyDescent="0.25"/>
    <row r="177291" x14ac:dyDescent="0.25"/>
    <row r="177292" x14ac:dyDescent="0.25"/>
    <row r="177293" x14ac:dyDescent="0.25"/>
    <row r="177294" x14ac:dyDescent="0.25"/>
    <row r="177295" x14ac:dyDescent="0.25"/>
    <row r="177296" x14ac:dyDescent="0.25"/>
    <row r="177297" x14ac:dyDescent="0.25"/>
    <row r="177298" x14ac:dyDescent="0.25"/>
    <row r="177299" x14ac:dyDescent="0.25"/>
    <row r="177300" x14ac:dyDescent="0.25"/>
    <row r="177301" x14ac:dyDescent="0.25"/>
    <row r="177302" x14ac:dyDescent="0.25"/>
    <row r="177303" x14ac:dyDescent="0.25"/>
    <row r="177304" x14ac:dyDescent="0.25"/>
    <row r="177305" x14ac:dyDescent="0.25"/>
    <row r="177306" x14ac:dyDescent="0.25"/>
    <row r="177307" x14ac:dyDescent="0.25"/>
    <row r="177308" x14ac:dyDescent="0.25"/>
    <row r="177309" x14ac:dyDescent="0.25"/>
    <row r="177310" x14ac:dyDescent="0.25"/>
    <row r="177311" x14ac:dyDescent="0.25"/>
    <row r="177312" x14ac:dyDescent="0.25"/>
    <row r="177313" x14ac:dyDescent="0.25"/>
    <row r="177314" x14ac:dyDescent="0.25"/>
    <row r="177315" x14ac:dyDescent="0.25"/>
    <row r="177316" x14ac:dyDescent="0.25"/>
    <row r="177317" x14ac:dyDescent="0.25"/>
    <row r="177318" x14ac:dyDescent="0.25"/>
    <row r="177319" x14ac:dyDescent="0.25"/>
    <row r="177320" x14ac:dyDescent="0.25"/>
    <row r="177321" x14ac:dyDescent="0.25"/>
    <row r="177322" x14ac:dyDescent="0.25"/>
    <row r="177323" x14ac:dyDescent="0.25"/>
    <row r="177324" x14ac:dyDescent="0.25"/>
    <row r="177325" x14ac:dyDescent="0.25"/>
    <row r="177326" x14ac:dyDescent="0.25"/>
    <row r="177327" x14ac:dyDescent="0.25"/>
    <row r="177328" x14ac:dyDescent="0.25"/>
    <row r="177329" x14ac:dyDescent="0.25"/>
    <row r="177330" x14ac:dyDescent="0.25"/>
    <row r="177331" x14ac:dyDescent="0.25"/>
    <row r="177332" x14ac:dyDescent="0.25"/>
    <row r="177333" x14ac:dyDescent="0.25"/>
    <row r="177334" x14ac:dyDescent="0.25"/>
    <row r="177335" x14ac:dyDescent="0.25"/>
    <row r="177336" x14ac:dyDescent="0.25"/>
    <row r="177337" x14ac:dyDescent="0.25"/>
    <row r="177338" x14ac:dyDescent="0.25"/>
    <row r="177339" x14ac:dyDescent="0.25"/>
    <row r="177340" x14ac:dyDescent="0.25"/>
    <row r="177341" x14ac:dyDescent="0.25"/>
    <row r="177342" x14ac:dyDescent="0.25"/>
    <row r="177343" x14ac:dyDescent="0.25"/>
    <row r="177344" x14ac:dyDescent="0.25"/>
    <row r="177345" x14ac:dyDescent="0.25"/>
    <row r="177346" x14ac:dyDescent="0.25"/>
    <row r="177347" x14ac:dyDescent="0.25"/>
    <row r="177348" x14ac:dyDescent="0.25"/>
    <row r="177349" x14ac:dyDescent="0.25"/>
    <row r="177350" x14ac:dyDescent="0.25"/>
    <row r="177351" x14ac:dyDescent="0.25"/>
    <row r="177352" x14ac:dyDescent="0.25"/>
    <row r="177353" x14ac:dyDescent="0.25"/>
    <row r="177354" x14ac:dyDescent="0.25"/>
    <row r="177355" x14ac:dyDescent="0.25"/>
    <row r="177356" x14ac:dyDescent="0.25"/>
    <row r="177357" x14ac:dyDescent="0.25"/>
    <row r="177358" x14ac:dyDescent="0.25"/>
    <row r="177359" x14ac:dyDescent="0.25"/>
    <row r="177360" x14ac:dyDescent="0.25"/>
    <row r="177361" x14ac:dyDescent="0.25"/>
    <row r="177362" x14ac:dyDescent="0.25"/>
    <row r="177363" x14ac:dyDescent="0.25"/>
    <row r="177364" x14ac:dyDescent="0.25"/>
    <row r="177365" x14ac:dyDescent="0.25"/>
    <row r="177366" x14ac:dyDescent="0.25"/>
    <row r="177367" x14ac:dyDescent="0.25"/>
    <row r="177368" x14ac:dyDescent="0.25"/>
    <row r="177369" x14ac:dyDescent="0.25"/>
    <row r="177370" x14ac:dyDescent="0.25"/>
    <row r="177371" x14ac:dyDescent="0.25"/>
    <row r="177372" x14ac:dyDescent="0.25"/>
    <row r="177373" x14ac:dyDescent="0.25"/>
    <row r="177374" x14ac:dyDescent="0.25"/>
    <row r="177375" x14ac:dyDescent="0.25"/>
    <row r="177376" x14ac:dyDescent="0.25"/>
    <row r="177377" x14ac:dyDescent="0.25"/>
    <row r="177378" x14ac:dyDescent="0.25"/>
    <row r="177379" x14ac:dyDescent="0.25"/>
    <row r="177380" x14ac:dyDescent="0.25"/>
    <row r="177381" x14ac:dyDescent="0.25"/>
    <row r="177382" x14ac:dyDescent="0.25"/>
    <row r="177383" x14ac:dyDescent="0.25"/>
    <row r="177384" x14ac:dyDescent="0.25"/>
    <row r="177385" x14ac:dyDescent="0.25"/>
    <row r="177386" x14ac:dyDescent="0.25"/>
    <row r="177387" x14ac:dyDescent="0.25"/>
    <row r="177388" x14ac:dyDescent="0.25"/>
    <row r="177389" x14ac:dyDescent="0.25"/>
    <row r="177390" x14ac:dyDescent="0.25"/>
    <row r="177391" x14ac:dyDescent="0.25"/>
    <row r="177392" x14ac:dyDescent="0.25"/>
    <row r="177393" x14ac:dyDescent="0.25"/>
    <row r="177394" x14ac:dyDescent="0.25"/>
    <row r="177395" x14ac:dyDescent="0.25"/>
    <row r="177396" x14ac:dyDescent="0.25"/>
    <row r="177397" x14ac:dyDescent="0.25"/>
    <row r="177398" x14ac:dyDescent="0.25"/>
    <row r="177399" x14ac:dyDescent="0.25"/>
    <row r="177400" x14ac:dyDescent="0.25"/>
    <row r="177401" x14ac:dyDescent="0.25"/>
    <row r="177402" x14ac:dyDescent="0.25"/>
    <row r="177403" x14ac:dyDescent="0.25"/>
    <row r="177404" x14ac:dyDescent="0.25"/>
    <row r="177405" x14ac:dyDescent="0.25"/>
    <row r="177406" x14ac:dyDescent="0.25"/>
    <row r="177407" x14ac:dyDescent="0.25"/>
    <row r="177408" x14ac:dyDescent="0.25"/>
    <row r="177409" x14ac:dyDescent="0.25"/>
    <row r="177410" x14ac:dyDescent="0.25"/>
    <row r="177411" x14ac:dyDescent="0.25"/>
    <row r="177412" x14ac:dyDescent="0.25"/>
    <row r="177413" x14ac:dyDescent="0.25"/>
    <row r="177414" x14ac:dyDescent="0.25"/>
    <row r="177415" x14ac:dyDescent="0.25"/>
    <row r="177416" x14ac:dyDescent="0.25"/>
    <row r="177417" x14ac:dyDescent="0.25"/>
    <row r="177418" x14ac:dyDescent="0.25"/>
    <row r="177419" x14ac:dyDescent="0.25"/>
    <row r="177420" x14ac:dyDescent="0.25"/>
    <row r="177421" x14ac:dyDescent="0.25"/>
    <row r="177422" x14ac:dyDescent="0.25"/>
    <row r="177423" x14ac:dyDescent="0.25"/>
    <row r="177424" x14ac:dyDescent="0.25"/>
    <row r="177425" x14ac:dyDescent="0.25"/>
    <row r="177426" x14ac:dyDescent="0.25"/>
    <row r="177427" x14ac:dyDescent="0.25"/>
    <row r="177428" x14ac:dyDescent="0.25"/>
    <row r="177429" x14ac:dyDescent="0.25"/>
    <row r="177430" x14ac:dyDescent="0.25"/>
    <row r="177431" x14ac:dyDescent="0.25"/>
    <row r="177432" x14ac:dyDescent="0.25"/>
    <row r="177433" x14ac:dyDescent="0.25"/>
    <row r="177434" x14ac:dyDescent="0.25"/>
    <row r="177435" x14ac:dyDescent="0.25"/>
    <row r="177436" x14ac:dyDescent="0.25"/>
    <row r="177437" x14ac:dyDescent="0.25"/>
    <row r="177438" x14ac:dyDescent="0.25"/>
    <row r="177439" x14ac:dyDescent="0.25"/>
    <row r="177440" x14ac:dyDescent="0.25"/>
    <row r="177441" x14ac:dyDescent="0.25"/>
    <row r="177442" x14ac:dyDescent="0.25"/>
    <row r="177443" x14ac:dyDescent="0.25"/>
    <row r="177444" x14ac:dyDescent="0.25"/>
    <row r="177445" x14ac:dyDescent="0.25"/>
    <row r="177446" x14ac:dyDescent="0.25"/>
    <row r="177447" x14ac:dyDescent="0.25"/>
    <row r="177448" x14ac:dyDescent="0.25"/>
    <row r="177449" x14ac:dyDescent="0.25"/>
    <row r="177450" x14ac:dyDescent="0.25"/>
    <row r="177451" x14ac:dyDescent="0.25"/>
    <row r="177452" x14ac:dyDescent="0.25"/>
    <row r="177453" x14ac:dyDescent="0.25"/>
    <row r="177454" x14ac:dyDescent="0.25"/>
    <row r="177455" x14ac:dyDescent="0.25"/>
    <row r="177456" x14ac:dyDescent="0.25"/>
    <row r="177457" x14ac:dyDescent="0.25"/>
    <row r="177458" x14ac:dyDescent="0.25"/>
    <row r="177459" x14ac:dyDescent="0.25"/>
    <row r="177460" x14ac:dyDescent="0.25"/>
    <row r="177461" x14ac:dyDescent="0.25"/>
    <row r="177462" x14ac:dyDescent="0.25"/>
    <row r="177463" x14ac:dyDescent="0.25"/>
    <row r="177464" x14ac:dyDescent="0.25"/>
    <row r="177465" x14ac:dyDescent="0.25"/>
    <row r="177466" x14ac:dyDescent="0.25"/>
    <row r="177467" x14ac:dyDescent="0.25"/>
    <row r="177468" x14ac:dyDescent="0.25"/>
    <row r="177469" x14ac:dyDescent="0.25"/>
    <row r="177470" x14ac:dyDescent="0.25"/>
    <row r="177471" x14ac:dyDescent="0.25"/>
    <row r="177472" x14ac:dyDescent="0.25"/>
    <row r="177473" x14ac:dyDescent="0.25"/>
    <row r="177474" x14ac:dyDescent="0.25"/>
    <row r="177475" x14ac:dyDescent="0.25"/>
    <row r="177476" x14ac:dyDescent="0.25"/>
    <row r="177477" x14ac:dyDescent="0.25"/>
    <row r="177478" x14ac:dyDescent="0.25"/>
    <row r="177479" x14ac:dyDescent="0.25"/>
    <row r="177480" x14ac:dyDescent="0.25"/>
    <row r="177481" x14ac:dyDescent="0.25"/>
    <row r="177482" x14ac:dyDescent="0.25"/>
    <row r="177483" x14ac:dyDescent="0.25"/>
    <row r="177484" x14ac:dyDescent="0.25"/>
    <row r="177485" x14ac:dyDescent="0.25"/>
    <row r="177486" x14ac:dyDescent="0.25"/>
    <row r="177487" x14ac:dyDescent="0.25"/>
    <row r="177488" x14ac:dyDescent="0.25"/>
    <row r="177489" x14ac:dyDescent="0.25"/>
    <row r="177490" x14ac:dyDescent="0.25"/>
    <row r="177491" x14ac:dyDescent="0.25"/>
    <row r="177492" x14ac:dyDescent="0.25"/>
    <row r="177493" x14ac:dyDescent="0.25"/>
    <row r="177494" x14ac:dyDescent="0.25"/>
    <row r="177495" x14ac:dyDescent="0.25"/>
    <row r="177496" x14ac:dyDescent="0.25"/>
    <row r="177497" x14ac:dyDescent="0.25"/>
    <row r="177498" x14ac:dyDescent="0.25"/>
    <row r="177499" x14ac:dyDescent="0.25"/>
    <row r="177500" x14ac:dyDescent="0.25"/>
    <row r="177501" x14ac:dyDescent="0.25"/>
    <row r="177502" x14ac:dyDescent="0.25"/>
    <row r="177503" x14ac:dyDescent="0.25"/>
    <row r="177504" x14ac:dyDescent="0.25"/>
    <row r="177505" x14ac:dyDescent="0.25"/>
    <row r="177506" x14ac:dyDescent="0.25"/>
    <row r="177507" x14ac:dyDescent="0.25"/>
    <row r="177508" x14ac:dyDescent="0.25"/>
    <row r="177509" x14ac:dyDescent="0.25"/>
    <row r="177510" x14ac:dyDescent="0.25"/>
    <row r="177511" x14ac:dyDescent="0.25"/>
    <row r="177512" x14ac:dyDescent="0.25"/>
    <row r="177513" x14ac:dyDescent="0.25"/>
    <row r="177514" x14ac:dyDescent="0.25"/>
    <row r="177515" x14ac:dyDescent="0.25"/>
    <row r="177516" x14ac:dyDescent="0.25"/>
    <row r="177517" x14ac:dyDescent="0.25"/>
    <row r="177518" x14ac:dyDescent="0.25"/>
    <row r="177519" x14ac:dyDescent="0.25"/>
    <row r="177520" x14ac:dyDescent="0.25"/>
    <row r="177521" x14ac:dyDescent="0.25"/>
    <row r="177522" x14ac:dyDescent="0.25"/>
    <row r="177523" x14ac:dyDescent="0.25"/>
    <row r="177524" x14ac:dyDescent="0.25"/>
    <row r="177525" x14ac:dyDescent="0.25"/>
    <row r="177526" x14ac:dyDescent="0.25"/>
    <row r="177527" x14ac:dyDescent="0.25"/>
    <row r="177528" x14ac:dyDescent="0.25"/>
    <row r="177529" x14ac:dyDescent="0.25"/>
    <row r="177530" x14ac:dyDescent="0.25"/>
    <row r="177531" x14ac:dyDescent="0.25"/>
    <row r="177532" x14ac:dyDescent="0.25"/>
    <row r="177533" x14ac:dyDescent="0.25"/>
    <row r="177534" x14ac:dyDescent="0.25"/>
    <row r="177535" x14ac:dyDescent="0.25"/>
    <row r="177536" x14ac:dyDescent="0.25"/>
    <row r="177537" x14ac:dyDescent="0.25"/>
    <row r="177538" x14ac:dyDescent="0.25"/>
    <row r="177539" x14ac:dyDescent="0.25"/>
    <row r="177540" x14ac:dyDescent="0.25"/>
    <row r="177541" x14ac:dyDescent="0.25"/>
    <row r="177542" x14ac:dyDescent="0.25"/>
    <row r="177543" x14ac:dyDescent="0.25"/>
    <row r="177544" x14ac:dyDescent="0.25"/>
    <row r="177545" x14ac:dyDescent="0.25"/>
    <row r="177546" x14ac:dyDescent="0.25"/>
    <row r="177547" x14ac:dyDescent="0.25"/>
    <row r="177548" x14ac:dyDescent="0.25"/>
    <row r="177549" x14ac:dyDescent="0.25"/>
    <row r="177550" x14ac:dyDescent="0.25"/>
    <row r="177551" x14ac:dyDescent="0.25"/>
    <row r="177552" x14ac:dyDescent="0.25"/>
    <row r="177553" x14ac:dyDescent="0.25"/>
    <row r="177554" x14ac:dyDescent="0.25"/>
    <row r="177555" x14ac:dyDescent="0.25"/>
    <row r="177556" x14ac:dyDescent="0.25"/>
    <row r="177557" x14ac:dyDescent="0.25"/>
    <row r="177558" x14ac:dyDescent="0.25"/>
    <row r="177559" x14ac:dyDescent="0.25"/>
    <row r="177560" x14ac:dyDescent="0.25"/>
    <row r="177561" x14ac:dyDescent="0.25"/>
    <row r="177562" x14ac:dyDescent="0.25"/>
    <row r="177563" x14ac:dyDescent="0.25"/>
    <row r="177564" x14ac:dyDescent="0.25"/>
    <row r="177565" x14ac:dyDescent="0.25"/>
    <row r="177566" x14ac:dyDescent="0.25"/>
    <row r="177567" x14ac:dyDescent="0.25"/>
    <row r="177568" x14ac:dyDescent="0.25"/>
    <row r="177569" x14ac:dyDescent="0.25"/>
    <row r="177570" x14ac:dyDescent="0.25"/>
    <row r="177571" x14ac:dyDescent="0.25"/>
    <row r="177572" x14ac:dyDescent="0.25"/>
    <row r="177573" x14ac:dyDescent="0.25"/>
    <row r="177574" x14ac:dyDescent="0.25"/>
    <row r="177575" x14ac:dyDescent="0.25"/>
    <row r="177576" x14ac:dyDescent="0.25"/>
    <row r="177577" x14ac:dyDescent="0.25"/>
    <row r="177578" x14ac:dyDescent="0.25"/>
    <row r="177579" x14ac:dyDescent="0.25"/>
    <row r="177580" x14ac:dyDescent="0.25"/>
    <row r="177581" x14ac:dyDescent="0.25"/>
    <row r="177582" x14ac:dyDescent="0.25"/>
    <row r="177583" x14ac:dyDescent="0.25"/>
    <row r="177584" x14ac:dyDescent="0.25"/>
    <row r="177585" x14ac:dyDescent="0.25"/>
    <row r="177586" x14ac:dyDescent="0.25"/>
    <row r="177587" x14ac:dyDescent="0.25"/>
    <row r="177588" x14ac:dyDescent="0.25"/>
    <row r="177589" x14ac:dyDescent="0.25"/>
    <row r="177590" x14ac:dyDescent="0.25"/>
    <row r="177591" x14ac:dyDescent="0.25"/>
    <row r="177592" x14ac:dyDescent="0.25"/>
    <row r="177593" x14ac:dyDescent="0.25"/>
    <row r="177594" x14ac:dyDescent="0.25"/>
    <row r="177595" x14ac:dyDescent="0.25"/>
    <row r="177596" x14ac:dyDescent="0.25"/>
    <row r="177597" x14ac:dyDescent="0.25"/>
    <row r="177598" x14ac:dyDescent="0.25"/>
    <row r="177599" x14ac:dyDescent="0.25"/>
    <row r="177600" x14ac:dyDescent="0.25"/>
    <row r="177601" x14ac:dyDescent="0.25"/>
    <row r="177602" x14ac:dyDescent="0.25"/>
    <row r="177603" x14ac:dyDescent="0.25"/>
    <row r="177604" x14ac:dyDescent="0.25"/>
    <row r="177605" x14ac:dyDescent="0.25"/>
    <row r="177606" x14ac:dyDescent="0.25"/>
    <row r="177607" x14ac:dyDescent="0.25"/>
    <row r="177608" x14ac:dyDescent="0.25"/>
    <row r="177609" x14ac:dyDescent="0.25"/>
    <row r="177610" x14ac:dyDescent="0.25"/>
    <row r="177611" x14ac:dyDescent="0.25"/>
    <row r="177612" x14ac:dyDescent="0.25"/>
    <row r="177613" x14ac:dyDescent="0.25"/>
    <row r="177614" x14ac:dyDescent="0.25"/>
    <row r="177615" x14ac:dyDescent="0.25"/>
    <row r="177616" x14ac:dyDescent="0.25"/>
    <row r="177617" x14ac:dyDescent="0.25"/>
    <row r="177618" x14ac:dyDescent="0.25"/>
    <row r="177619" x14ac:dyDescent="0.25"/>
    <row r="177620" x14ac:dyDescent="0.25"/>
    <row r="177621" x14ac:dyDescent="0.25"/>
    <row r="177622" x14ac:dyDescent="0.25"/>
    <row r="177623" x14ac:dyDescent="0.25"/>
    <row r="177624" x14ac:dyDescent="0.25"/>
    <row r="177625" x14ac:dyDescent="0.25"/>
    <row r="177626" x14ac:dyDescent="0.25"/>
    <row r="177627" x14ac:dyDescent="0.25"/>
    <row r="177628" x14ac:dyDescent="0.25"/>
    <row r="177629" x14ac:dyDescent="0.25"/>
    <row r="177630" x14ac:dyDescent="0.25"/>
    <row r="177631" x14ac:dyDescent="0.25"/>
    <row r="177632" x14ac:dyDescent="0.25"/>
    <row r="177633" x14ac:dyDescent="0.25"/>
    <row r="177634" x14ac:dyDescent="0.25"/>
    <row r="177635" x14ac:dyDescent="0.25"/>
    <row r="177636" x14ac:dyDescent="0.25"/>
    <row r="177637" x14ac:dyDescent="0.25"/>
    <row r="177638" x14ac:dyDescent="0.25"/>
    <row r="177639" x14ac:dyDescent="0.25"/>
    <row r="177640" x14ac:dyDescent="0.25"/>
    <row r="177641" x14ac:dyDescent="0.25"/>
    <row r="177642" x14ac:dyDescent="0.25"/>
    <row r="177643" x14ac:dyDescent="0.25"/>
    <row r="177644" x14ac:dyDescent="0.25"/>
    <row r="177645" x14ac:dyDescent="0.25"/>
    <row r="177646" x14ac:dyDescent="0.25"/>
    <row r="177647" x14ac:dyDescent="0.25"/>
    <row r="177648" x14ac:dyDescent="0.25"/>
    <row r="177649" x14ac:dyDescent="0.25"/>
    <row r="177650" x14ac:dyDescent="0.25"/>
    <row r="177651" x14ac:dyDescent="0.25"/>
    <row r="177652" x14ac:dyDescent="0.25"/>
    <row r="177653" x14ac:dyDescent="0.25"/>
    <row r="177654" x14ac:dyDescent="0.25"/>
    <row r="177655" x14ac:dyDescent="0.25"/>
    <row r="177656" x14ac:dyDescent="0.25"/>
    <row r="177657" x14ac:dyDescent="0.25"/>
    <row r="177658" x14ac:dyDescent="0.25"/>
    <row r="177659" x14ac:dyDescent="0.25"/>
    <row r="177660" x14ac:dyDescent="0.25"/>
    <row r="177661" x14ac:dyDescent="0.25"/>
    <row r="177662" x14ac:dyDescent="0.25"/>
    <row r="177663" x14ac:dyDescent="0.25"/>
    <row r="177664" x14ac:dyDescent="0.25"/>
    <row r="177665" x14ac:dyDescent="0.25"/>
    <row r="177666" x14ac:dyDescent="0.25"/>
    <row r="177667" x14ac:dyDescent="0.25"/>
    <row r="177668" x14ac:dyDescent="0.25"/>
    <row r="177669" x14ac:dyDescent="0.25"/>
    <row r="177670" x14ac:dyDescent="0.25"/>
    <row r="177671" x14ac:dyDescent="0.25"/>
    <row r="177672" x14ac:dyDescent="0.25"/>
    <row r="177673" x14ac:dyDescent="0.25"/>
    <row r="177674" x14ac:dyDescent="0.25"/>
    <row r="177675" x14ac:dyDescent="0.25"/>
    <row r="177676" x14ac:dyDescent="0.25"/>
    <row r="177677" x14ac:dyDescent="0.25"/>
    <row r="177678" x14ac:dyDescent="0.25"/>
    <row r="177679" x14ac:dyDescent="0.25"/>
    <row r="177680" x14ac:dyDescent="0.25"/>
    <row r="177681" x14ac:dyDescent="0.25"/>
    <row r="177682" x14ac:dyDescent="0.25"/>
    <row r="177683" x14ac:dyDescent="0.25"/>
    <row r="177684" x14ac:dyDescent="0.25"/>
    <row r="177685" x14ac:dyDescent="0.25"/>
    <row r="177686" x14ac:dyDescent="0.25"/>
    <row r="177687" x14ac:dyDescent="0.25"/>
    <row r="177688" x14ac:dyDescent="0.25"/>
    <row r="177689" x14ac:dyDescent="0.25"/>
    <row r="177690" x14ac:dyDescent="0.25"/>
    <row r="177691" x14ac:dyDescent="0.25"/>
    <row r="177692" x14ac:dyDescent="0.25"/>
    <row r="177693" x14ac:dyDescent="0.25"/>
    <row r="177694" x14ac:dyDescent="0.25"/>
    <row r="177695" x14ac:dyDescent="0.25"/>
    <row r="177696" x14ac:dyDescent="0.25"/>
    <row r="177697" x14ac:dyDescent="0.25"/>
    <row r="177698" x14ac:dyDescent="0.25"/>
    <row r="177699" x14ac:dyDescent="0.25"/>
    <row r="177700" x14ac:dyDescent="0.25"/>
    <row r="177701" x14ac:dyDescent="0.25"/>
    <row r="177702" x14ac:dyDescent="0.25"/>
    <row r="177703" x14ac:dyDescent="0.25"/>
    <row r="177704" x14ac:dyDescent="0.25"/>
    <row r="177705" x14ac:dyDescent="0.25"/>
    <row r="177706" x14ac:dyDescent="0.25"/>
    <row r="177707" x14ac:dyDescent="0.25"/>
    <row r="177708" x14ac:dyDescent="0.25"/>
    <row r="177709" x14ac:dyDescent="0.25"/>
    <row r="177710" x14ac:dyDescent="0.25"/>
    <row r="177711" x14ac:dyDescent="0.25"/>
    <row r="177712" x14ac:dyDescent="0.25"/>
    <row r="177713" x14ac:dyDescent="0.25"/>
    <row r="177714" x14ac:dyDescent="0.25"/>
    <row r="177715" x14ac:dyDescent="0.25"/>
    <row r="177716" x14ac:dyDescent="0.25"/>
    <row r="177717" x14ac:dyDescent="0.25"/>
    <row r="177718" x14ac:dyDescent="0.25"/>
    <row r="177719" x14ac:dyDescent="0.25"/>
    <row r="177720" x14ac:dyDescent="0.25"/>
    <row r="177721" x14ac:dyDescent="0.25"/>
    <row r="177722" x14ac:dyDescent="0.25"/>
    <row r="177723" x14ac:dyDescent="0.25"/>
    <row r="177724" x14ac:dyDescent="0.25"/>
    <row r="177725" x14ac:dyDescent="0.25"/>
    <row r="177726" x14ac:dyDescent="0.25"/>
    <row r="177727" x14ac:dyDescent="0.25"/>
    <row r="177728" x14ac:dyDescent="0.25"/>
    <row r="177729" x14ac:dyDescent="0.25"/>
    <row r="177730" x14ac:dyDescent="0.25"/>
    <row r="177731" x14ac:dyDescent="0.25"/>
    <row r="177732" x14ac:dyDescent="0.25"/>
    <row r="177733" x14ac:dyDescent="0.25"/>
    <row r="177734" x14ac:dyDescent="0.25"/>
    <row r="177735" x14ac:dyDescent="0.25"/>
    <row r="177736" x14ac:dyDescent="0.25"/>
    <row r="177737" x14ac:dyDescent="0.25"/>
    <row r="177738" x14ac:dyDescent="0.25"/>
    <row r="177739" x14ac:dyDescent="0.25"/>
    <row r="177740" x14ac:dyDescent="0.25"/>
    <row r="177741" x14ac:dyDescent="0.25"/>
    <row r="177742" x14ac:dyDescent="0.25"/>
    <row r="177743" x14ac:dyDescent="0.25"/>
    <row r="177744" x14ac:dyDescent="0.25"/>
    <row r="177745" x14ac:dyDescent="0.25"/>
    <row r="177746" x14ac:dyDescent="0.25"/>
    <row r="177747" x14ac:dyDescent="0.25"/>
    <row r="177748" x14ac:dyDescent="0.25"/>
    <row r="177749" x14ac:dyDescent="0.25"/>
    <row r="177750" x14ac:dyDescent="0.25"/>
    <row r="177751" x14ac:dyDescent="0.25"/>
    <row r="177752" x14ac:dyDescent="0.25"/>
    <row r="177753" x14ac:dyDescent="0.25"/>
    <row r="177754" x14ac:dyDescent="0.25"/>
    <row r="177755" x14ac:dyDescent="0.25"/>
    <row r="177756" x14ac:dyDescent="0.25"/>
    <row r="177757" x14ac:dyDescent="0.25"/>
    <row r="177758" x14ac:dyDescent="0.25"/>
    <row r="177759" x14ac:dyDescent="0.25"/>
    <row r="177760" x14ac:dyDescent="0.25"/>
    <row r="177761" x14ac:dyDescent="0.25"/>
    <row r="177762" x14ac:dyDescent="0.25"/>
    <row r="177763" x14ac:dyDescent="0.25"/>
    <row r="177764" x14ac:dyDescent="0.25"/>
    <row r="177765" x14ac:dyDescent="0.25"/>
    <row r="177766" x14ac:dyDescent="0.25"/>
    <row r="177767" x14ac:dyDescent="0.25"/>
    <row r="177768" x14ac:dyDescent="0.25"/>
    <row r="177769" x14ac:dyDescent="0.25"/>
    <row r="177770" x14ac:dyDescent="0.25"/>
    <row r="177771" x14ac:dyDescent="0.25"/>
    <row r="177772" x14ac:dyDescent="0.25"/>
    <row r="177773" x14ac:dyDescent="0.25"/>
    <row r="177774" x14ac:dyDescent="0.25"/>
    <row r="177775" x14ac:dyDescent="0.25"/>
    <row r="177776" x14ac:dyDescent="0.25"/>
    <row r="177777" x14ac:dyDescent="0.25"/>
    <row r="177778" x14ac:dyDescent="0.25"/>
    <row r="177779" x14ac:dyDescent="0.25"/>
    <row r="177780" x14ac:dyDescent="0.25"/>
    <row r="177781" x14ac:dyDescent="0.25"/>
    <row r="177782" x14ac:dyDescent="0.25"/>
    <row r="177783" x14ac:dyDescent="0.25"/>
    <row r="177784" x14ac:dyDescent="0.25"/>
    <row r="177785" x14ac:dyDescent="0.25"/>
    <row r="177786" x14ac:dyDescent="0.25"/>
    <row r="177787" x14ac:dyDescent="0.25"/>
    <row r="177788" x14ac:dyDescent="0.25"/>
    <row r="177789" x14ac:dyDescent="0.25"/>
    <row r="177790" x14ac:dyDescent="0.25"/>
    <row r="177791" x14ac:dyDescent="0.25"/>
    <row r="177792" x14ac:dyDescent="0.25"/>
    <row r="177793" x14ac:dyDescent="0.25"/>
    <row r="177794" x14ac:dyDescent="0.25"/>
    <row r="177795" x14ac:dyDescent="0.25"/>
    <row r="177796" x14ac:dyDescent="0.25"/>
    <row r="177797" x14ac:dyDescent="0.25"/>
    <row r="177798" x14ac:dyDescent="0.25"/>
    <row r="177799" x14ac:dyDescent="0.25"/>
    <row r="177800" x14ac:dyDescent="0.25"/>
    <row r="177801" x14ac:dyDescent="0.25"/>
    <row r="177802" x14ac:dyDescent="0.25"/>
    <row r="177803" x14ac:dyDescent="0.25"/>
    <row r="177804" x14ac:dyDescent="0.25"/>
    <row r="177805" x14ac:dyDescent="0.25"/>
    <row r="177806" x14ac:dyDescent="0.25"/>
    <row r="177807" x14ac:dyDescent="0.25"/>
    <row r="177808" x14ac:dyDescent="0.25"/>
    <row r="177809" x14ac:dyDescent="0.25"/>
    <row r="177810" x14ac:dyDescent="0.25"/>
    <row r="177811" x14ac:dyDescent="0.25"/>
    <row r="177812" x14ac:dyDescent="0.25"/>
    <row r="177813" x14ac:dyDescent="0.25"/>
    <row r="177814" x14ac:dyDescent="0.25"/>
    <row r="177815" x14ac:dyDescent="0.25"/>
    <row r="177816" x14ac:dyDescent="0.25"/>
    <row r="177817" x14ac:dyDescent="0.25"/>
    <row r="177818" x14ac:dyDescent="0.25"/>
    <row r="177819" x14ac:dyDescent="0.25"/>
    <row r="177820" x14ac:dyDescent="0.25"/>
    <row r="177821" x14ac:dyDescent="0.25"/>
    <row r="177822" x14ac:dyDescent="0.25"/>
    <row r="177823" x14ac:dyDescent="0.25"/>
    <row r="177824" x14ac:dyDescent="0.25"/>
    <row r="177825" x14ac:dyDescent="0.25"/>
    <row r="177826" x14ac:dyDescent="0.25"/>
    <row r="177827" x14ac:dyDescent="0.25"/>
    <row r="177828" x14ac:dyDescent="0.25"/>
    <row r="177829" x14ac:dyDescent="0.25"/>
    <row r="177830" x14ac:dyDescent="0.25"/>
    <row r="177831" x14ac:dyDescent="0.25"/>
    <row r="177832" x14ac:dyDescent="0.25"/>
    <row r="177833" x14ac:dyDescent="0.25"/>
    <row r="177834" x14ac:dyDescent="0.25"/>
    <row r="177835" x14ac:dyDescent="0.25"/>
    <row r="177836" x14ac:dyDescent="0.25"/>
    <row r="177837" x14ac:dyDescent="0.25"/>
    <row r="177838" x14ac:dyDescent="0.25"/>
    <row r="177839" x14ac:dyDescent="0.25"/>
    <row r="177840" x14ac:dyDescent="0.25"/>
    <row r="177841" x14ac:dyDescent="0.25"/>
    <row r="177842" x14ac:dyDescent="0.25"/>
    <row r="177843" x14ac:dyDescent="0.25"/>
    <row r="177844" x14ac:dyDescent="0.25"/>
    <row r="177845" x14ac:dyDescent="0.25"/>
    <row r="177846" x14ac:dyDescent="0.25"/>
    <row r="177847" x14ac:dyDescent="0.25"/>
    <row r="177848" x14ac:dyDescent="0.25"/>
    <row r="177849" x14ac:dyDescent="0.25"/>
    <row r="177850" x14ac:dyDescent="0.25"/>
    <row r="177851" x14ac:dyDescent="0.25"/>
    <row r="177852" x14ac:dyDescent="0.25"/>
    <row r="177853" x14ac:dyDescent="0.25"/>
    <row r="177854" x14ac:dyDescent="0.25"/>
    <row r="177855" x14ac:dyDescent="0.25"/>
    <row r="177856" x14ac:dyDescent="0.25"/>
    <row r="177857" x14ac:dyDescent="0.25"/>
    <row r="177858" x14ac:dyDescent="0.25"/>
    <row r="177859" x14ac:dyDescent="0.25"/>
    <row r="177860" x14ac:dyDescent="0.25"/>
    <row r="177861" x14ac:dyDescent="0.25"/>
    <row r="177862" x14ac:dyDescent="0.25"/>
    <row r="177863" x14ac:dyDescent="0.25"/>
    <row r="177864" x14ac:dyDescent="0.25"/>
    <row r="177865" x14ac:dyDescent="0.25"/>
    <row r="177866" x14ac:dyDescent="0.25"/>
    <row r="177867" x14ac:dyDescent="0.25"/>
    <row r="177868" x14ac:dyDescent="0.25"/>
    <row r="177869" x14ac:dyDescent="0.25"/>
    <row r="177870" x14ac:dyDescent="0.25"/>
    <row r="177871" x14ac:dyDescent="0.25"/>
    <row r="177872" x14ac:dyDescent="0.25"/>
    <row r="177873" x14ac:dyDescent="0.25"/>
    <row r="177874" x14ac:dyDescent="0.25"/>
    <row r="177875" x14ac:dyDescent="0.25"/>
    <row r="177876" x14ac:dyDescent="0.25"/>
    <row r="177877" x14ac:dyDescent="0.25"/>
    <row r="177878" x14ac:dyDescent="0.25"/>
    <row r="177879" x14ac:dyDescent="0.25"/>
    <row r="177880" x14ac:dyDescent="0.25"/>
    <row r="177881" x14ac:dyDescent="0.25"/>
    <row r="177882" x14ac:dyDescent="0.25"/>
    <row r="177883" x14ac:dyDescent="0.25"/>
    <row r="177884" x14ac:dyDescent="0.25"/>
    <row r="177885" x14ac:dyDescent="0.25"/>
    <row r="177886" x14ac:dyDescent="0.25"/>
    <row r="177887" x14ac:dyDescent="0.25"/>
    <row r="177888" x14ac:dyDescent="0.25"/>
    <row r="177889" x14ac:dyDescent="0.25"/>
    <row r="177890" x14ac:dyDescent="0.25"/>
    <row r="177891" x14ac:dyDescent="0.25"/>
    <row r="177892" x14ac:dyDescent="0.25"/>
    <row r="177893" x14ac:dyDescent="0.25"/>
    <row r="177894" x14ac:dyDescent="0.25"/>
    <row r="177895" x14ac:dyDescent="0.25"/>
    <row r="177896" x14ac:dyDescent="0.25"/>
    <row r="177897" x14ac:dyDescent="0.25"/>
    <row r="177898" x14ac:dyDescent="0.25"/>
    <row r="177899" x14ac:dyDescent="0.25"/>
    <row r="177900" x14ac:dyDescent="0.25"/>
    <row r="177901" x14ac:dyDescent="0.25"/>
    <row r="177902" x14ac:dyDescent="0.25"/>
    <row r="177903" x14ac:dyDescent="0.25"/>
    <row r="177904" x14ac:dyDescent="0.25"/>
    <row r="177905" x14ac:dyDescent="0.25"/>
    <row r="177906" x14ac:dyDescent="0.25"/>
    <row r="177907" x14ac:dyDescent="0.25"/>
    <row r="177908" x14ac:dyDescent="0.25"/>
    <row r="177909" x14ac:dyDescent="0.25"/>
    <row r="177910" x14ac:dyDescent="0.25"/>
    <row r="177911" x14ac:dyDescent="0.25"/>
    <row r="177912" x14ac:dyDescent="0.25"/>
    <row r="177913" x14ac:dyDescent="0.25"/>
    <row r="177914" x14ac:dyDescent="0.25"/>
    <row r="177915" x14ac:dyDescent="0.25"/>
    <row r="177916" x14ac:dyDescent="0.25"/>
    <row r="177917" x14ac:dyDescent="0.25"/>
    <row r="177918" x14ac:dyDescent="0.25"/>
    <row r="177919" x14ac:dyDescent="0.25"/>
    <row r="177920" x14ac:dyDescent="0.25"/>
    <row r="177921" x14ac:dyDescent="0.25"/>
    <row r="177922" x14ac:dyDescent="0.25"/>
    <row r="177923" x14ac:dyDescent="0.25"/>
    <row r="177924" x14ac:dyDescent="0.25"/>
    <row r="177925" x14ac:dyDescent="0.25"/>
    <row r="177926" x14ac:dyDescent="0.25"/>
    <row r="177927" x14ac:dyDescent="0.25"/>
    <row r="177928" x14ac:dyDescent="0.25"/>
    <row r="177929" x14ac:dyDescent="0.25"/>
    <row r="177930" x14ac:dyDescent="0.25"/>
    <row r="177931" x14ac:dyDescent="0.25"/>
    <row r="177932" x14ac:dyDescent="0.25"/>
    <row r="177933" x14ac:dyDescent="0.25"/>
    <row r="177934" x14ac:dyDescent="0.25"/>
    <row r="177935" x14ac:dyDescent="0.25"/>
    <row r="177936" x14ac:dyDescent="0.25"/>
    <row r="177937" x14ac:dyDescent="0.25"/>
    <row r="177938" x14ac:dyDescent="0.25"/>
    <row r="177939" x14ac:dyDescent="0.25"/>
    <row r="177940" x14ac:dyDescent="0.25"/>
    <row r="177941" x14ac:dyDescent="0.25"/>
    <row r="177942" x14ac:dyDescent="0.25"/>
    <row r="177943" x14ac:dyDescent="0.25"/>
    <row r="177944" x14ac:dyDescent="0.25"/>
    <row r="177945" x14ac:dyDescent="0.25"/>
    <row r="177946" x14ac:dyDescent="0.25"/>
    <row r="177947" x14ac:dyDescent="0.25"/>
    <row r="177948" x14ac:dyDescent="0.25"/>
    <row r="177949" x14ac:dyDescent="0.25"/>
    <row r="177950" x14ac:dyDescent="0.25"/>
    <row r="177951" x14ac:dyDescent="0.25"/>
    <row r="177952" x14ac:dyDescent="0.25"/>
    <row r="177953" x14ac:dyDescent="0.25"/>
    <row r="177954" x14ac:dyDescent="0.25"/>
    <row r="177955" x14ac:dyDescent="0.25"/>
    <row r="177956" x14ac:dyDescent="0.25"/>
    <row r="177957" x14ac:dyDescent="0.25"/>
    <row r="177958" x14ac:dyDescent="0.25"/>
    <row r="177959" x14ac:dyDescent="0.25"/>
    <row r="177960" x14ac:dyDescent="0.25"/>
    <row r="177961" x14ac:dyDescent="0.25"/>
    <row r="177962" x14ac:dyDescent="0.25"/>
    <row r="177963" x14ac:dyDescent="0.25"/>
    <row r="177964" x14ac:dyDescent="0.25"/>
    <row r="177965" x14ac:dyDescent="0.25"/>
    <row r="177966" x14ac:dyDescent="0.25"/>
    <row r="177967" x14ac:dyDescent="0.25"/>
    <row r="177968" x14ac:dyDescent="0.25"/>
    <row r="177969" x14ac:dyDescent="0.25"/>
    <row r="177970" x14ac:dyDescent="0.25"/>
    <row r="177971" x14ac:dyDescent="0.25"/>
    <row r="177972" x14ac:dyDescent="0.25"/>
    <row r="177973" x14ac:dyDescent="0.25"/>
    <row r="177974" x14ac:dyDescent="0.25"/>
    <row r="177975" x14ac:dyDescent="0.25"/>
    <row r="177976" x14ac:dyDescent="0.25"/>
    <row r="177977" x14ac:dyDescent="0.25"/>
    <row r="177978" x14ac:dyDescent="0.25"/>
    <row r="177979" x14ac:dyDescent="0.25"/>
    <row r="177980" x14ac:dyDescent="0.25"/>
    <row r="177981" x14ac:dyDescent="0.25"/>
    <row r="177982" x14ac:dyDescent="0.25"/>
    <row r="177983" x14ac:dyDescent="0.25"/>
    <row r="177984" x14ac:dyDescent="0.25"/>
    <row r="177985" x14ac:dyDescent="0.25"/>
    <row r="177986" x14ac:dyDescent="0.25"/>
    <row r="177987" x14ac:dyDescent="0.25"/>
    <row r="177988" x14ac:dyDescent="0.25"/>
    <row r="177989" x14ac:dyDescent="0.25"/>
    <row r="177990" x14ac:dyDescent="0.25"/>
    <row r="177991" x14ac:dyDescent="0.25"/>
    <row r="177992" x14ac:dyDescent="0.25"/>
    <row r="177993" x14ac:dyDescent="0.25"/>
    <row r="177994" x14ac:dyDescent="0.25"/>
    <row r="177995" x14ac:dyDescent="0.25"/>
    <row r="177996" x14ac:dyDescent="0.25"/>
    <row r="177997" x14ac:dyDescent="0.25"/>
    <row r="177998" x14ac:dyDescent="0.25"/>
    <row r="177999" x14ac:dyDescent="0.25"/>
    <row r="178000" x14ac:dyDescent="0.25"/>
    <row r="178001" x14ac:dyDescent="0.25"/>
    <row r="178002" x14ac:dyDescent="0.25"/>
    <row r="178003" x14ac:dyDescent="0.25"/>
    <row r="178004" x14ac:dyDescent="0.25"/>
    <row r="178005" x14ac:dyDescent="0.25"/>
    <row r="178006" x14ac:dyDescent="0.25"/>
    <row r="178007" x14ac:dyDescent="0.25"/>
    <row r="178008" x14ac:dyDescent="0.25"/>
    <row r="178009" x14ac:dyDescent="0.25"/>
    <row r="178010" x14ac:dyDescent="0.25"/>
    <row r="178011" x14ac:dyDescent="0.25"/>
    <row r="178012" x14ac:dyDescent="0.25"/>
    <row r="178013" x14ac:dyDescent="0.25"/>
    <row r="178014" x14ac:dyDescent="0.25"/>
    <row r="178015" x14ac:dyDescent="0.25"/>
    <row r="178016" x14ac:dyDescent="0.25"/>
    <row r="178017" x14ac:dyDescent="0.25"/>
    <row r="178018" x14ac:dyDescent="0.25"/>
    <row r="178019" x14ac:dyDescent="0.25"/>
    <row r="178020" x14ac:dyDescent="0.25"/>
    <row r="178021" x14ac:dyDescent="0.25"/>
    <row r="178022" x14ac:dyDescent="0.25"/>
    <row r="178023" x14ac:dyDescent="0.25"/>
    <row r="178024" x14ac:dyDescent="0.25"/>
    <row r="178025" x14ac:dyDescent="0.25"/>
    <row r="178026" x14ac:dyDescent="0.25"/>
    <row r="178027" x14ac:dyDescent="0.25"/>
    <row r="178028" x14ac:dyDescent="0.25"/>
    <row r="178029" x14ac:dyDescent="0.25"/>
    <row r="178030" x14ac:dyDescent="0.25"/>
    <row r="178031" x14ac:dyDescent="0.25"/>
    <row r="178032" x14ac:dyDescent="0.25"/>
    <row r="178033" x14ac:dyDescent="0.25"/>
    <row r="178034" x14ac:dyDescent="0.25"/>
    <row r="178035" x14ac:dyDescent="0.25"/>
    <row r="178036" x14ac:dyDescent="0.25"/>
    <row r="178037" x14ac:dyDescent="0.25"/>
    <row r="178038" x14ac:dyDescent="0.25"/>
    <row r="178039" x14ac:dyDescent="0.25"/>
    <row r="178040" x14ac:dyDescent="0.25"/>
    <row r="178041" x14ac:dyDescent="0.25"/>
    <row r="178042" x14ac:dyDescent="0.25"/>
    <row r="178043" x14ac:dyDescent="0.25"/>
    <row r="178044" x14ac:dyDescent="0.25"/>
    <row r="178045" x14ac:dyDescent="0.25"/>
    <row r="178046" x14ac:dyDescent="0.25"/>
    <row r="178047" x14ac:dyDescent="0.25"/>
    <row r="178048" x14ac:dyDescent="0.25"/>
    <row r="178049" x14ac:dyDescent="0.25"/>
    <row r="178050" x14ac:dyDescent="0.25"/>
    <row r="178051" x14ac:dyDescent="0.25"/>
    <row r="178052" x14ac:dyDescent="0.25"/>
    <row r="178053" x14ac:dyDescent="0.25"/>
    <row r="178054" x14ac:dyDescent="0.25"/>
    <row r="178055" x14ac:dyDescent="0.25"/>
    <row r="178056" x14ac:dyDescent="0.25"/>
    <row r="178057" x14ac:dyDescent="0.25"/>
    <row r="178058" x14ac:dyDescent="0.25"/>
    <row r="178059" x14ac:dyDescent="0.25"/>
    <row r="178060" x14ac:dyDescent="0.25"/>
    <row r="178061" x14ac:dyDescent="0.25"/>
    <row r="178062" x14ac:dyDescent="0.25"/>
    <row r="178063" x14ac:dyDescent="0.25"/>
    <row r="178064" x14ac:dyDescent="0.25"/>
    <row r="178065" x14ac:dyDescent="0.25"/>
    <row r="178066" x14ac:dyDescent="0.25"/>
    <row r="178067" x14ac:dyDescent="0.25"/>
    <row r="178068" x14ac:dyDescent="0.25"/>
    <row r="178069" x14ac:dyDescent="0.25"/>
    <row r="178070" x14ac:dyDescent="0.25"/>
    <row r="178071" x14ac:dyDescent="0.25"/>
    <row r="178072" x14ac:dyDescent="0.25"/>
    <row r="178073" x14ac:dyDescent="0.25"/>
    <row r="178074" x14ac:dyDescent="0.25"/>
    <row r="178075" x14ac:dyDescent="0.25"/>
    <row r="178076" x14ac:dyDescent="0.25"/>
    <row r="178077" x14ac:dyDescent="0.25"/>
    <row r="178078" x14ac:dyDescent="0.25"/>
    <row r="178079" x14ac:dyDescent="0.25"/>
    <row r="178080" x14ac:dyDescent="0.25"/>
    <row r="178081" x14ac:dyDescent="0.25"/>
    <row r="178082" x14ac:dyDescent="0.25"/>
    <row r="178083" x14ac:dyDescent="0.25"/>
    <row r="178084" x14ac:dyDescent="0.25"/>
    <row r="178085" x14ac:dyDescent="0.25"/>
    <row r="178086" x14ac:dyDescent="0.25"/>
    <row r="178087" x14ac:dyDescent="0.25"/>
    <row r="178088" x14ac:dyDescent="0.25"/>
    <row r="178089" x14ac:dyDescent="0.25"/>
    <row r="178090" x14ac:dyDescent="0.25"/>
    <row r="178091" x14ac:dyDescent="0.25"/>
    <row r="178092" x14ac:dyDescent="0.25"/>
    <row r="178093" x14ac:dyDescent="0.25"/>
    <row r="178094" x14ac:dyDescent="0.25"/>
    <row r="178095" x14ac:dyDescent="0.25"/>
    <row r="178096" x14ac:dyDescent="0.25"/>
    <row r="178097" x14ac:dyDescent="0.25"/>
    <row r="178098" x14ac:dyDescent="0.25"/>
    <row r="178099" x14ac:dyDescent="0.25"/>
    <row r="178100" x14ac:dyDescent="0.25"/>
    <row r="178101" x14ac:dyDescent="0.25"/>
    <row r="178102" x14ac:dyDescent="0.25"/>
    <row r="178103" x14ac:dyDescent="0.25"/>
    <row r="178104" x14ac:dyDescent="0.25"/>
    <row r="178105" x14ac:dyDescent="0.25"/>
    <row r="178106" x14ac:dyDescent="0.25"/>
    <row r="178107" x14ac:dyDescent="0.25"/>
    <row r="178108" x14ac:dyDescent="0.25"/>
    <row r="178109" x14ac:dyDescent="0.25"/>
    <row r="178110" x14ac:dyDescent="0.25"/>
    <row r="178111" x14ac:dyDescent="0.25"/>
    <row r="178112" x14ac:dyDescent="0.25"/>
    <row r="178113" x14ac:dyDescent="0.25"/>
    <row r="178114" x14ac:dyDescent="0.25"/>
    <row r="178115" x14ac:dyDescent="0.25"/>
    <row r="178116" x14ac:dyDescent="0.25"/>
    <row r="178117" x14ac:dyDescent="0.25"/>
    <row r="178118" x14ac:dyDescent="0.25"/>
    <row r="178119" x14ac:dyDescent="0.25"/>
    <row r="178120" x14ac:dyDescent="0.25"/>
    <row r="178121" x14ac:dyDescent="0.25"/>
    <row r="178122" x14ac:dyDescent="0.25"/>
    <row r="178123" x14ac:dyDescent="0.25"/>
    <row r="178124" x14ac:dyDescent="0.25"/>
    <row r="178125" x14ac:dyDescent="0.25"/>
    <row r="178126" x14ac:dyDescent="0.25"/>
    <row r="178127" x14ac:dyDescent="0.25"/>
    <row r="178128" x14ac:dyDescent="0.25"/>
    <row r="178129" x14ac:dyDescent="0.25"/>
    <row r="178130" x14ac:dyDescent="0.25"/>
    <row r="178131" x14ac:dyDescent="0.25"/>
    <row r="178132" x14ac:dyDescent="0.25"/>
    <row r="178133" x14ac:dyDescent="0.25"/>
    <row r="178134" x14ac:dyDescent="0.25"/>
    <row r="178135" x14ac:dyDescent="0.25"/>
    <row r="178136" x14ac:dyDescent="0.25"/>
    <row r="178137" x14ac:dyDescent="0.25"/>
    <row r="178138" x14ac:dyDescent="0.25"/>
    <row r="178139" x14ac:dyDescent="0.25"/>
    <row r="178140" x14ac:dyDescent="0.25"/>
    <row r="178141" x14ac:dyDescent="0.25"/>
    <row r="178142" x14ac:dyDescent="0.25"/>
    <row r="178143" x14ac:dyDescent="0.25"/>
    <row r="178144" x14ac:dyDescent="0.25"/>
    <row r="178145" x14ac:dyDescent="0.25"/>
    <row r="178146" x14ac:dyDescent="0.25"/>
    <row r="178147" x14ac:dyDescent="0.25"/>
    <row r="178148" x14ac:dyDescent="0.25"/>
    <row r="178149" x14ac:dyDescent="0.25"/>
    <row r="178150" x14ac:dyDescent="0.25"/>
    <row r="178151" x14ac:dyDescent="0.25"/>
    <row r="178152" x14ac:dyDescent="0.25"/>
    <row r="178153" x14ac:dyDescent="0.25"/>
    <row r="178154" x14ac:dyDescent="0.25"/>
    <row r="178155" x14ac:dyDescent="0.25"/>
    <row r="178156" x14ac:dyDescent="0.25"/>
    <row r="178157" x14ac:dyDescent="0.25"/>
    <row r="178158" x14ac:dyDescent="0.25"/>
    <row r="178159" x14ac:dyDescent="0.25"/>
    <row r="178160" x14ac:dyDescent="0.25"/>
    <row r="178161" x14ac:dyDescent="0.25"/>
    <row r="178162" x14ac:dyDescent="0.25"/>
    <row r="178163" x14ac:dyDescent="0.25"/>
    <row r="178164" x14ac:dyDescent="0.25"/>
    <row r="178165" x14ac:dyDescent="0.25"/>
    <row r="178166" x14ac:dyDescent="0.25"/>
    <row r="178167" x14ac:dyDescent="0.25"/>
    <row r="178168" x14ac:dyDescent="0.25"/>
    <row r="178169" x14ac:dyDescent="0.25"/>
    <row r="178170" x14ac:dyDescent="0.25"/>
    <row r="178171" x14ac:dyDescent="0.25"/>
    <row r="178172" x14ac:dyDescent="0.25"/>
    <row r="178173" x14ac:dyDescent="0.25"/>
    <row r="178174" x14ac:dyDescent="0.25"/>
    <row r="178175" x14ac:dyDescent="0.25"/>
    <row r="178176" x14ac:dyDescent="0.25"/>
    <row r="178177" x14ac:dyDescent="0.25"/>
    <row r="178178" x14ac:dyDescent="0.25"/>
    <row r="178179" x14ac:dyDescent="0.25"/>
    <row r="178180" x14ac:dyDescent="0.25"/>
    <row r="178181" x14ac:dyDescent="0.25"/>
    <row r="178182" x14ac:dyDescent="0.25"/>
    <row r="178183" x14ac:dyDescent="0.25"/>
    <row r="178184" x14ac:dyDescent="0.25"/>
    <row r="178185" x14ac:dyDescent="0.25"/>
    <row r="178186" x14ac:dyDescent="0.25"/>
    <row r="178187" x14ac:dyDescent="0.25"/>
    <row r="178188" x14ac:dyDescent="0.25"/>
    <row r="178189" x14ac:dyDescent="0.25"/>
    <row r="178190" x14ac:dyDescent="0.25"/>
    <row r="178191" x14ac:dyDescent="0.25"/>
    <row r="178192" x14ac:dyDescent="0.25"/>
    <row r="178193" x14ac:dyDescent="0.25"/>
    <row r="178194" x14ac:dyDescent="0.25"/>
    <row r="178195" x14ac:dyDescent="0.25"/>
    <row r="178196" x14ac:dyDescent="0.25"/>
    <row r="178197" x14ac:dyDescent="0.25"/>
    <row r="178198" x14ac:dyDescent="0.25"/>
    <row r="178199" x14ac:dyDescent="0.25"/>
    <row r="178200" x14ac:dyDescent="0.25"/>
    <row r="178201" x14ac:dyDescent="0.25"/>
    <row r="178202" x14ac:dyDescent="0.25"/>
    <row r="178203" x14ac:dyDescent="0.25"/>
    <row r="178204" x14ac:dyDescent="0.25"/>
    <row r="178205" x14ac:dyDescent="0.25"/>
    <row r="178206" x14ac:dyDescent="0.25"/>
    <row r="178207" x14ac:dyDescent="0.25"/>
    <row r="178208" x14ac:dyDescent="0.25"/>
    <row r="178209" x14ac:dyDescent="0.25"/>
    <row r="178210" x14ac:dyDescent="0.25"/>
    <row r="178211" x14ac:dyDescent="0.25"/>
    <row r="178212" x14ac:dyDescent="0.25"/>
    <row r="178213" x14ac:dyDescent="0.25"/>
    <row r="178214" x14ac:dyDescent="0.25"/>
    <row r="178215" x14ac:dyDescent="0.25"/>
    <row r="178216" x14ac:dyDescent="0.25"/>
    <row r="178217" x14ac:dyDescent="0.25"/>
    <row r="178218" x14ac:dyDescent="0.25"/>
    <row r="178219" x14ac:dyDescent="0.25"/>
    <row r="178220" x14ac:dyDescent="0.25"/>
    <row r="178221" x14ac:dyDescent="0.25"/>
    <row r="178222" x14ac:dyDescent="0.25"/>
    <row r="178223" x14ac:dyDescent="0.25"/>
    <row r="178224" x14ac:dyDescent="0.25"/>
    <row r="178225" x14ac:dyDescent="0.25"/>
    <row r="178226" x14ac:dyDescent="0.25"/>
    <row r="178227" x14ac:dyDescent="0.25"/>
    <row r="178228" x14ac:dyDescent="0.25"/>
    <row r="178229" x14ac:dyDescent="0.25"/>
    <row r="178230" x14ac:dyDescent="0.25"/>
    <row r="178231" x14ac:dyDescent="0.25"/>
    <row r="178232" x14ac:dyDescent="0.25"/>
    <row r="178233" x14ac:dyDescent="0.25"/>
    <row r="178234" x14ac:dyDescent="0.25"/>
    <row r="178235" x14ac:dyDescent="0.25"/>
    <row r="178236" x14ac:dyDescent="0.25"/>
    <row r="178237" x14ac:dyDescent="0.25"/>
    <row r="178238" x14ac:dyDescent="0.25"/>
    <row r="178239" x14ac:dyDescent="0.25"/>
    <row r="178240" x14ac:dyDescent="0.25"/>
    <row r="178241" x14ac:dyDescent="0.25"/>
    <row r="178242" x14ac:dyDescent="0.25"/>
    <row r="178243" x14ac:dyDescent="0.25"/>
    <row r="178244" x14ac:dyDescent="0.25"/>
    <row r="178245" x14ac:dyDescent="0.25"/>
    <row r="178246" x14ac:dyDescent="0.25"/>
    <row r="178247" x14ac:dyDescent="0.25"/>
    <row r="178248" x14ac:dyDescent="0.25"/>
    <row r="178249" x14ac:dyDescent="0.25"/>
    <row r="178250" x14ac:dyDescent="0.25"/>
    <row r="178251" x14ac:dyDescent="0.25"/>
    <row r="178252" x14ac:dyDescent="0.25"/>
    <row r="178253" x14ac:dyDescent="0.25"/>
    <row r="178254" x14ac:dyDescent="0.25"/>
    <row r="178255" x14ac:dyDescent="0.25"/>
    <row r="178256" x14ac:dyDescent="0.25"/>
    <row r="178257" x14ac:dyDescent="0.25"/>
    <row r="178258" x14ac:dyDescent="0.25"/>
    <row r="178259" x14ac:dyDescent="0.25"/>
    <row r="178260" x14ac:dyDescent="0.25"/>
    <row r="178261" x14ac:dyDescent="0.25"/>
    <row r="178262" x14ac:dyDescent="0.25"/>
    <row r="178263" x14ac:dyDescent="0.25"/>
    <row r="178264" x14ac:dyDescent="0.25"/>
    <row r="178265" x14ac:dyDescent="0.25"/>
    <row r="178266" x14ac:dyDescent="0.25"/>
    <row r="178267" x14ac:dyDescent="0.25"/>
    <row r="178268" x14ac:dyDescent="0.25"/>
    <row r="178269" x14ac:dyDescent="0.25"/>
    <row r="178270" x14ac:dyDescent="0.25"/>
    <row r="178271" x14ac:dyDescent="0.25"/>
    <row r="178272" x14ac:dyDescent="0.25"/>
    <row r="178273" x14ac:dyDescent="0.25"/>
    <row r="178274" x14ac:dyDescent="0.25"/>
    <row r="178275" x14ac:dyDescent="0.25"/>
    <row r="178276" x14ac:dyDescent="0.25"/>
    <row r="178277" x14ac:dyDescent="0.25"/>
    <row r="178278" x14ac:dyDescent="0.25"/>
    <row r="178279" x14ac:dyDescent="0.25"/>
    <row r="178280" x14ac:dyDescent="0.25"/>
    <row r="178281" x14ac:dyDescent="0.25"/>
    <row r="178282" x14ac:dyDescent="0.25"/>
    <row r="178283" x14ac:dyDescent="0.25"/>
    <row r="178284" x14ac:dyDescent="0.25"/>
    <row r="178285" x14ac:dyDescent="0.25"/>
    <row r="178286" x14ac:dyDescent="0.25"/>
    <row r="178287" x14ac:dyDescent="0.25"/>
    <row r="178288" x14ac:dyDescent="0.25"/>
    <row r="178289" x14ac:dyDescent="0.25"/>
    <row r="178290" x14ac:dyDescent="0.25"/>
    <row r="178291" x14ac:dyDescent="0.25"/>
    <row r="178292" x14ac:dyDescent="0.25"/>
    <row r="178293" x14ac:dyDescent="0.25"/>
    <row r="178294" x14ac:dyDescent="0.25"/>
    <row r="178295" x14ac:dyDescent="0.25"/>
    <row r="178296" x14ac:dyDescent="0.25"/>
    <row r="178297" x14ac:dyDescent="0.25"/>
    <row r="178298" x14ac:dyDescent="0.25"/>
    <row r="178299" x14ac:dyDescent="0.25"/>
    <row r="178300" x14ac:dyDescent="0.25"/>
    <row r="178301" x14ac:dyDescent="0.25"/>
    <row r="178302" x14ac:dyDescent="0.25"/>
    <row r="178303" x14ac:dyDescent="0.25"/>
    <row r="178304" x14ac:dyDescent="0.25"/>
    <row r="178305" x14ac:dyDescent="0.25"/>
    <row r="178306" x14ac:dyDescent="0.25"/>
    <row r="178307" x14ac:dyDescent="0.25"/>
    <row r="178308" x14ac:dyDescent="0.25"/>
    <row r="178309" x14ac:dyDescent="0.25"/>
    <row r="178310" x14ac:dyDescent="0.25"/>
    <row r="178311" x14ac:dyDescent="0.25"/>
    <row r="178312" x14ac:dyDescent="0.25"/>
    <row r="178313" x14ac:dyDescent="0.25"/>
    <row r="178314" x14ac:dyDescent="0.25"/>
    <row r="178315" x14ac:dyDescent="0.25"/>
    <row r="178316" x14ac:dyDescent="0.25"/>
    <row r="178317" x14ac:dyDescent="0.25"/>
    <row r="178318" x14ac:dyDescent="0.25"/>
    <row r="178319" x14ac:dyDescent="0.25"/>
    <row r="178320" x14ac:dyDescent="0.25"/>
    <row r="178321" x14ac:dyDescent="0.25"/>
    <row r="178322" x14ac:dyDescent="0.25"/>
    <row r="178323" x14ac:dyDescent="0.25"/>
    <row r="178324" x14ac:dyDescent="0.25"/>
    <row r="178325" x14ac:dyDescent="0.25"/>
    <row r="178326" x14ac:dyDescent="0.25"/>
    <row r="178327" x14ac:dyDescent="0.25"/>
    <row r="178328" x14ac:dyDescent="0.25"/>
    <row r="178329" x14ac:dyDescent="0.25"/>
    <row r="178330" x14ac:dyDescent="0.25"/>
    <row r="178331" x14ac:dyDescent="0.25"/>
    <row r="178332" x14ac:dyDescent="0.25"/>
    <row r="178333" x14ac:dyDescent="0.25"/>
    <row r="178334" x14ac:dyDescent="0.25"/>
    <row r="178335" x14ac:dyDescent="0.25"/>
    <row r="178336" x14ac:dyDescent="0.25"/>
    <row r="178337" x14ac:dyDescent="0.25"/>
    <row r="178338" x14ac:dyDescent="0.25"/>
    <row r="178339" x14ac:dyDescent="0.25"/>
    <row r="178340" x14ac:dyDescent="0.25"/>
    <row r="178341" x14ac:dyDescent="0.25"/>
    <row r="178342" x14ac:dyDescent="0.25"/>
    <row r="178343" x14ac:dyDescent="0.25"/>
    <row r="178344" x14ac:dyDescent="0.25"/>
    <row r="178345" x14ac:dyDescent="0.25"/>
    <row r="178346" x14ac:dyDescent="0.25"/>
    <row r="178347" x14ac:dyDescent="0.25"/>
    <row r="178348" x14ac:dyDescent="0.25"/>
    <row r="178349" x14ac:dyDescent="0.25"/>
    <row r="178350" x14ac:dyDescent="0.25"/>
    <row r="178351" x14ac:dyDescent="0.25"/>
    <row r="178352" x14ac:dyDescent="0.25"/>
    <row r="178353" x14ac:dyDescent="0.25"/>
    <row r="178354" x14ac:dyDescent="0.25"/>
    <row r="178355" x14ac:dyDescent="0.25"/>
    <row r="178356" x14ac:dyDescent="0.25"/>
    <row r="178357" x14ac:dyDescent="0.25"/>
    <row r="178358" x14ac:dyDescent="0.25"/>
    <row r="178359" x14ac:dyDescent="0.25"/>
    <row r="178360" x14ac:dyDescent="0.25"/>
    <row r="178361" x14ac:dyDescent="0.25"/>
    <row r="178362" x14ac:dyDescent="0.25"/>
    <row r="178363" x14ac:dyDescent="0.25"/>
    <row r="178364" x14ac:dyDescent="0.25"/>
    <row r="178365" x14ac:dyDescent="0.25"/>
    <row r="178366" x14ac:dyDescent="0.25"/>
    <row r="178367" x14ac:dyDescent="0.25"/>
    <row r="178368" x14ac:dyDescent="0.25"/>
    <row r="178369" x14ac:dyDescent="0.25"/>
    <row r="178370" x14ac:dyDescent="0.25"/>
    <row r="178371" x14ac:dyDescent="0.25"/>
    <row r="178372" x14ac:dyDescent="0.25"/>
    <row r="178373" x14ac:dyDescent="0.25"/>
    <row r="178374" x14ac:dyDescent="0.25"/>
    <row r="178375" x14ac:dyDescent="0.25"/>
    <row r="178376" x14ac:dyDescent="0.25"/>
    <row r="178377" x14ac:dyDescent="0.25"/>
    <row r="178378" x14ac:dyDescent="0.25"/>
    <row r="178379" x14ac:dyDescent="0.25"/>
    <row r="178380" x14ac:dyDescent="0.25"/>
    <row r="178381" x14ac:dyDescent="0.25"/>
    <row r="178382" x14ac:dyDescent="0.25"/>
    <row r="178383" x14ac:dyDescent="0.25"/>
    <row r="178384" x14ac:dyDescent="0.25"/>
    <row r="178385" x14ac:dyDescent="0.25"/>
    <row r="178386" x14ac:dyDescent="0.25"/>
    <row r="178387" x14ac:dyDescent="0.25"/>
    <row r="178388" x14ac:dyDescent="0.25"/>
    <row r="178389" x14ac:dyDescent="0.25"/>
    <row r="178390" x14ac:dyDescent="0.25"/>
    <row r="178391" x14ac:dyDescent="0.25"/>
    <row r="178392" x14ac:dyDescent="0.25"/>
    <row r="178393" x14ac:dyDescent="0.25"/>
    <row r="178394" x14ac:dyDescent="0.25"/>
    <row r="178395" x14ac:dyDescent="0.25"/>
    <row r="178396" x14ac:dyDescent="0.25"/>
    <row r="178397" x14ac:dyDescent="0.25"/>
    <row r="178398" x14ac:dyDescent="0.25"/>
    <row r="178399" x14ac:dyDescent="0.25"/>
    <row r="178400" x14ac:dyDescent="0.25"/>
    <row r="178401" x14ac:dyDescent="0.25"/>
    <row r="178402" x14ac:dyDescent="0.25"/>
    <row r="178403" x14ac:dyDescent="0.25"/>
    <row r="178404" x14ac:dyDescent="0.25"/>
    <row r="178405" x14ac:dyDescent="0.25"/>
    <row r="178406" x14ac:dyDescent="0.25"/>
    <row r="178407" x14ac:dyDescent="0.25"/>
    <row r="178408" x14ac:dyDescent="0.25"/>
    <row r="178409" x14ac:dyDescent="0.25"/>
    <row r="178410" x14ac:dyDescent="0.25"/>
    <row r="178411" x14ac:dyDescent="0.25"/>
    <row r="178412" x14ac:dyDescent="0.25"/>
    <row r="178413" x14ac:dyDescent="0.25"/>
    <row r="178414" x14ac:dyDescent="0.25"/>
    <row r="178415" x14ac:dyDescent="0.25"/>
    <row r="178416" x14ac:dyDescent="0.25"/>
    <row r="178417" x14ac:dyDescent="0.25"/>
    <row r="178418" x14ac:dyDescent="0.25"/>
    <row r="178419" x14ac:dyDescent="0.25"/>
    <row r="178420" x14ac:dyDescent="0.25"/>
    <row r="178421" x14ac:dyDescent="0.25"/>
    <row r="178422" x14ac:dyDescent="0.25"/>
    <row r="178423" x14ac:dyDescent="0.25"/>
    <row r="178424" x14ac:dyDescent="0.25"/>
    <row r="178425" x14ac:dyDescent="0.25"/>
    <row r="178426" x14ac:dyDescent="0.25"/>
    <row r="178427" x14ac:dyDescent="0.25"/>
    <row r="178428" x14ac:dyDescent="0.25"/>
    <row r="178429" x14ac:dyDescent="0.25"/>
    <row r="178430" x14ac:dyDescent="0.25"/>
    <row r="178431" x14ac:dyDescent="0.25"/>
    <row r="178432" x14ac:dyDescent="0.25"/>
    <row r="178433" x14ac:dyDescent="0.25"/>
    <row r="178434" x14ac:dyDescent="0.25"/>
    <row r="178435" x14ac:dyDescent="0.25"/>
    <row r="178436" x14ac:dyDescent="0.25"/>
    <row r="178437" x14ac:dyDescent="0.25"/>
    <row r="178438" x14ac:dyDescent="0.25"/>
    <row r="178439" x14ac:dyDescent="0.25"/>
    <row r="178440" x14ac:dyDescent="0.25"/>
    <row r="178441" x14ac:dyDescent="0.25"/>
    <row r="178442" x14ac:dyDescent="0.25"/>
    <row r="178443" x14ac:dyDescent="0.25"/>
    <row r="178444" x14ac:dyDescent="0.25"/>
    <row r="178445" x14ac:dyDescent="0.25"/>
    <row r="178446" x14ac:dyDescent="0.25"/>
    <row r="178447" x14ac:dyDescent="0.25"/>
    <row r="178448" x14ac:dyDescent="0.25"/>
    <row r="178449" x14ac:dyDescent="0.25"/>
    <row r="178450" x14ac:dyDescent="0.25"/>
    <row r="178451" x14ac:dyDescent="0.25"/>
    <row r="178452" x14ac:dyDescent="0.25"/>
    <row r="178453" x14ac:dyDescent="0.25"/>
    <row r="178454" x14ac:dyDescent="0.25"/>
    <row r="178455" x14ac:dyDescent="0.25"/>
    <row r="178456" x14ac:dyDescent="0.25"/>
    <row r="178457" x14ac:dyDescent="0.25"/>
    <row r="178458" x14ac:dyDescent="0.25"/>
    <row r="178459" x14ac:dyDescent="0.25"/>
    <row r="178460" x14ac:dyDescent="0.25"/>
    <row r="178461" x14ac:dyDescent="0.25"/>
    <row r="178462" x14ac:dyDescent="0.25"/>
    <row r="178463" x14ac:dyDescent="0.25"/>
    <row r="178464" x14ac:dyDescent="0.25"/>
    <row r="178465" x14ac:dyDescent="0.25"/>
    <row r="178466" x14ac:dyDescent="0.25"/>
    <row r="178467" x14ac:dyDescent="0.25"/>
    <row r="178468" x14ac:dyDescent="0.25"/>
    <row r="178469" x14ac:dyDescent="0.25"/>
    <row r="178470" x14ac:dyDescent="0.25"/>
    <row r="178471" x14ac:dyDescent="0.25"/>
    <row r="178472" x14ac:dyDescent="0.25"/>
    <row r="178473" x14ac:dyDescent="0.25"/>
    <row r="178474" x14ac:dyDescent="0.25"/>
    <row r="178475" x14ac:dyDescent="0.25"/>
    <row r="178476" x14ac:dyDescent="0.25"/>
    <row r="178477" x14ac:dyDescent="0.25"/>
    <row r="178478" x14ac:dyDescent="0.25"/>
    <row r="178479" x14ac:dyDescent="0.25"/>
    <row r="178480" x14ac:dyDescent="0.25"/>
    <row r="178481" x14ac:dyDescent="0.25"/>
    <row r="178482" x14ac:dyDescent="0.25"/>
    <row r="178483" x14ac:dyDescent="0.25"/>
    <row r="178484" x14ac:dyDescent="0.25"/>
    <row r="178485" x14ac:dyDescent="0.25"/>
    <row r="178486" x14ac:dyDescent="0.25"/>
    <row r="178487" x14ac:dyDescent="0.25"/>
    <row r="178488" x14ac:dyDescent="0.25"/>
    <row r="178489" x14ac:dyDescent="0.25"/>
    <row r="178490" x14ac:dyDescent="0.25"/>
    <row r="178491" x14ac:dyDescent="0.25"/>
    <row r="178492" x14ac:dyDescent="0.25"/>
    <row r="178493" x14ac:dyDescent="0.25"/>
    <row r="178494" x14ac:dyDescent="0.25"/>
    <row r="178495" x14ac:dyDescent="0.25"/>
    <row r="178496" x14ac:dyDescent="0.25"/>
    <row r="178497" x14ac:dyDescent="0.25"/>
    <row r="178498" x14ac:dyDescent="0.25"/>
    <row r="178499" x14ac:dyDescent="0.25"/>
    <row r="178500" x14ac:dyDescent="0.25"/>
    <row r="178501" x14ac:dyDescent="0.25"/>
    <row r="178502" x14ac:dyDescent="0.25"/>
    <row r="178503" x14ac:dyDescent="0.25"/>
    <row r="178504" x14ac:dyDescent="0.25"/>
    <row r="178505" x14ac:dyDescent="0.25"/>
    <row r="178506" x14ac:dyDescent="0.25"/>
    <row r="178507" x14ac:dyDescent="0.25"/>
    <row r="178508" x14ac:dyDescent="0.25"/>
    <row r="178509" x14ac:dyDescent="0.25"/>
    <row r="178510" x14ac:dyDescent="0.25"/>
    <row r="178511" x14ac:dyDescent="0.25"/>
    <row r="178512" x14ac:dyDescent="0.25"/>
    <row r="178513" x14ac:dyDescent="0.25"/>
    <row r="178514" x14ac:dyDescent="0.25"/>
    <row r="178515" x14ac:dyDescent="0.25"/>
    <row r="178516" x14ac:dyDescent="0.25"/>
    <row r="178517" x14ac:dyDescent="0.25"/>
    <row r="178518" x14ac:dyDescent="0.25"/>
    <row r="178519" x14ac:dyDescent="0.25"/>
    <row r="178520" x14ac:dyDescent="0.25"/>
    <row r="178521" x14ac:dyDescent="0.25"/>
    <row r="178522" x14ac:dyDescent="0.25"/>
    <row r="178523" x14ac:dyDescent="0.25"/>
    <row r="178524" x14ac:dyDescent="0.25"/>
    <row r="178525" x14ac:dyDescent="0.25"/>
    <row r="178526" x14ac:dyDescent="0.25"/>
    <row r="178527" x14ac:dyDescent="0.25"/>
    <row r="178528" x14ac:dyDescent="0.25"/>
    <row r="178529" x14ac:dyDescent="0.25"/>
    <row r="178530" x14ac:dyDescent="0.25"/>
    <row r="178531" x14ac:dyDescent="0.25"/>
    <row r="178532" x14ac:dyDescent="0.25"/>
    <row r="178533" x14ac:dyDescent="0.25"/>
    <row r="178534" x14ac:dyDescent="0.25"/>
    <row r="178535" x14ac:dyDescent="0.25"/>
    <row r="178536" x14ac:dyDescent="0.25"/>
    <row r="178537" x14ac:dyDescent="0.25"/>
    <row r="178538" x14ac:dyDescent="0.25"/>
    <row r="178539" x14ac:dyDescent="0.25"/>
    <row r="178540" x14ac:dyDescent="0.25"/>
    <row r="178541" x14ac:dyDescent="0.25"/>
    <row r="178542" x14ac:dyDescent="0.25"/>
    <row r="178543" x14ac:dyDescent="0.25"/>
    <row r="178544" x14ac:dyDescent="0.25"/>
    <row r="178545" x14ac:dyDescent="0.25"/>
    <row r="178546" x14ac:dyDescent="0.25"/>
    <row r="178547" x14ac:dyDescent="0.25"/>
    <row r="178548" x14ac:dyDescent="0.25"/>
    <row r="178549" x14ac:dyDescent="0.25"/>
    <row r="178550" x14ac:dyDescent="0.25"/>
    <row r="178551" x14ac:dyDescent="0.25"/>
    <row r="178552" x14ac:dyDescent="0.25"/>
    <row r="178553" x14ac:dyDescent="0.25"/>
    <row r="178554" x14ac:dyDescent="0.25"/>
    <row r="178555" x14ac:dyDescent="0.25"/>
    <row r="178556" x14ac:dyDescent="0.25"/>
    <row r="178557" x14ac:dyDescent="0.25"/>
    <row r="178558" x14ac:dyDescent="0.25"/>
    <row r="178559" x14ac:dyDescent="0.25"/>
    <row r="178560" x14ac:dyDescent="0.25"/>
    <row r="178561" x14ac:dyDescent="0.25"/>
    <row r="178562" x14ac:dyDescent="0.25"/>
    <row r="178563" x14ac:dyDescent="0.25"/>
    <row r="178564" x14ac:dyDescent="0.25"/>
    <row r="178565" x14ac:dyDescent="0.25"/>
    <row r="178566" x14ac:dyDescent="0.25"/>
    <row r="178567" x14ac:dyDescent="0.25"/>
    <row r="178568" x14ac:dyDescent="0.25"/>
    <row r="178569" x14ac:dyDescent="0.25"/>
    <row r="178570" x14ac:dyDescent="0.25"/>
    <row r="178571" x14ac:dyDescent="0.25"/>
    <row r="178572" x14ac:dyDescent="0.25"/>
    <row r="178573" x14ac:dyDescent="0.25"/>
    <row r="178574" x14ac:dyDescent="0.25"/>
    <row r="178575" x14ac:dyDescent="0.25"/>
    <row r="178576" x14ac:dyDescent="0.25"/>
    <row r="178577" x14ac:dyDescent="0.25"/>
    <row r="178578" x14ac:dyDescent="0.25"/>
    <row r="178579" x14ac:dyDescent="0.25"/>
    <row r="178580" x14ac:dyDescent="0.25"/>
    <row r="178581" x14ac:dyDescent="0.25"/>
    <row r="178582" x14ac:dyDescent="0.25"/>
    <row r="178583" x14ac:dyDescent="0.25"/>
    <row r="178584" x14ac:dyDescent="0.25"/>
    <row r="178585" x14ac:dyDescent="0.25"/>
    <row r="178586" x14ac:dyDescent="0.25"/>
    <row r="178587" x14ac:dyDescent="0.25"/>
    <row r="178588" x14ac:dyDescent="0.25"/>
    <row r="178589" x14ac:dyDescent="0.25"/>
    <row r="178590" x14ac:dyDescent="0.25"/>
    <row r="178591" x14ac:dyDescent="0.25"/>
    <row r="178592" x14ac:dyDescent="0.25"/>
    <row r="178593" x14ac:dyDescent="0.25"/>
    <row r="178594" x14ac:dyDescent="0.25"/>
    <row r="178595" x14ac:dyDescent="0.25"/>
    <row r="178596" x14ac:dyDescent="0.25"/>
    <row r="178597" x14ac:dyDescent="0.25"/>
    <row r="178598" x14ac:dyDescent="0.25"/>
    <row r="178599" x14ac:dyDescent="0.25"/>
    <row r="178600" x14ac:dyDescent="0.25"/>
    <row r="178601" x14ac:dyDescent="0.25"/>
    <row r="178602" x14ac:dyDescent="0.25"/>
    <row r="178603" x14ac:dyDescent="0.25"/>
    <row r="178604" x14ac:dyDescent="0.25"/>
    <row r="178605" x14ac:dyDescent="0.25"/>
    <row r="178606" x14ac:dyDescent="0.25"/>
    <row r="178607" x14ac:dyDescent="0.25"/>
    <row r="178608" x14ac:dyDescent="0.25"/>
    <row r="178609" x14ac:dyDescent="0.25"/>
    <row r="178610" x14ac:dyDescent="0.25"/>
    <row r="178611" x14ac:dyDescent="0.25"/>
    <row r="178612" x14ac:dyDescent="0.25"/>
    <row r="178613" x14ac:dyDescent="0.25"/>
    <row r="178614" x14ac:dyDescent="0.25"/>
    <row r="178615" x14ac:dyDescent="0.25"/>
    <row r="178616" x14ac:dyDescent="0.25"/>
    <row r="178617" x14ac:dyDescent="0.25"/>
    <row r="178618" x14ac:dyDescent="0.25"/>
    <row r="178619" x14ac:dyDescent="0.25"/>
    <row r="178620" x14ac:dyDescent="0.25"/>
    <row r="178621" x14ac:dyDescent="0.25"/>
    <row r="178622" x14ac:dyDescent="0.25"/>
    <row r="178623" x14ac:dyDescent="0.25"/>
    <row r="178624" x14ac:dyDescent="0.25"/>
    <row r="178625" x14ac:dyDescent="0.25"/>
    <row r="178626" x14ac:dyDescent="0.25"/>
    <row r="178627" x14ac:dyDescent="0.25"/>
    <row r="178628" x14ac:dyDescent="0.25"/>
    <row r="178629" x14ac:dyDescent="0.25"/>
    <row r="178630" x14ac:dyDescent="0.25"/>
    <row r="178631" x14ac:dyDescent="0.25"/>
    <row r="178632" x14ac:dyDescent="0.25"/>
    <row r="178633" x14ac:dyDescent="0.25"/>
    <row r="178634" x14ac:dyDescent="0.25"/>
    <row r="178635" x14ac:dyDescent="0.25"/>
    <row r="178636" x14ac:dyDescent="0.25"/>
    <row r="178637" x14ac:dyDescent="0.25"/>
    <row r="178638" x14ac:dyDescent="0.25"/>
    <row r="178639" x14ac:dyDescent="0.25"/>
    <row r="178640" x14ac:dyDescent="0.25"/>
    <row r="178641" x14ac:dyDescent="0.25"/>
    <row r="178642" x14ac:dyDescent="0.25"/>
    <row r="178643" x14ac:dyDescent="0.25"/>
    <row r="178644" x14ac:dyDescent="0.25"/>
    <row r="178645" x14ac:dyDescent="0.25"/>
    <row r="178646" x14ac:dyDescent="0.25"/>
    <row r="178647" x14ac:dyDescent="0.25"/>
    <row r="178648" x14ac:dyDescent="0.25"/>
    <row r="178649" x14ac:dyDescent="0.25"/>
    <row r="178650" x14ac:dyDescent="0.25"/>
    <row r="178651" x14ac:dyDescent="0.25"/>
    <row r="178652" x14ac:dyDescent="0.25"/>
    <row r="178653" x14ac:dyDescent="0.25"/>
    <row r="178654" x14ac:dyDescent="0.25"/>
    <row r="178655" x14ac:dyDescent="0.25"/>
    <row r="178656" x14ac:dyDescent="0.25"/>
    <row r="178657" x14ac:dyDescent="0.25"/>
    <row r="178658" x14ac:dyDescent="0.25"/>
    <row r="178659" x14ac:dyDescent="0.25"/>
    <row r="178660" x14ac:dyDescent="0.25"/>
    <row r="178661" x14ac:dyDescent="0.25"/>
    <row r="178662" x14ac:dyDescent="0.25"/>
    <row r="178663" x14ac:dyDescent="0.25"/>
    <row r="178664" x14ac:dyDescent="0.25"/>
    <row r="178665" x14ac:dyDescent="0.25"/>
    <row r="178666" x14ac:dyDescent="0.25"/>
    <row r="178667" x14ac:dyDescent="0.25"/>
    <row r="178668" x14ac:dyDescent="0.25"/>
    <row r="178669" x14ac:dyDescent="0.25"/>
    <row r="178670" x14ac:dyDescent="0.25"/>
    <row r="178671" x14ac:dyDescent="0.25"/>
    <row r="178672" x14ac:dyDescent="0.25"/>
    <row r="178673" x14ac:dyDescent="0.25"/>
    <row r="178674" x14ac:dyDescent="0.25"/>
    <row r="178675" x14ac:dyDescent="0.25"/>
    <row r="178676" x14ac:dyDescent="0.25"/>
    <row r="178677" x14ac:dyDescent="0.25"/>
    <row r="178678" x14ac:dyDescent="0.25"/>
    <row r="178679" x14ac:dyDescent="0.25"/>
    <row r="178680" x14ac:dyDescent="0.25"/>
    <row r="178681" x14ac:dyDescent="0.25"/>
    <row r="178682" x14ac:dyDescent="0.25"/>
    <row r="178683" x14ac:dyDescent="0.25"/>
    <row r="178684" x14ac:dyDescent="0.25"/>
    <row r="178685" x14ac:dyDescent="0.25"/>
    <row r="178686" x14ac:dyDescent="0.25"/>
    <row r="178687" x14ac:dyDescent="0.25"/>
    <row r="178688" x14ac:dyDescent="0.25"/>
    <row r="178689" x14ac:dyDescent="0.25"/>
    <row r="178690" x14ac:dyDescent="0.25"/>
    <row r="178691" x14ac:dyDescent="0.25"/>
    <row r="178692" x14ac:dyDescent="0.25"/>
    <row r="178693" x14ac:dyDescent="0.25"/>
    <row r="178694" x14ac:dyDescent="0.25"/>
    <row r="178695" x14ac:dyDescent="0.25"/>
    <row r="178696" x14ac:dyDescent="0.25"/>
    <row r="178697" x14ac:dyDescent="0.25"/>
    <row r="178698" x14ac:dyDescent="0.25"/>
    <row r="178699" x14ac:dyDescent="0.25"/>
    <row r="178700" x14ac:dyDescent="0.25"/>
    <row r="178701" x14ac:dyDescent="0.25"/>
    <row r="178702" x14ac:dyDescent="0.25"/>
    <row r="178703" x14ac:dyDescent="0.25"/>
    <row r="178704" x14ac:dyDescent="0.25"/>
    <row r="178705" x14ac:dyDescent="0.25"/>
    <row r="178706" x14ac:dyDescent="0.25"/>
    <row r="178707" x14ac:dyDescent="0.25"/>
    <row r="178708" x14ac:dyDescent="0.25"/>
    <row r="178709" x14ac:dyDescent="0.25"/>
    <row r="178710" x14ac:dyDescent="0.25"/>
    <row r="178711" x14ac:dyDescent="0.25"/>
    <row r="178712" x14ac:dyDescent="0.25"/>
    <row r="178713" x14ac:dyDescent="0.25"/>
    <row r="178714" x14ac:dyDescent="0.25"/>
    <row r="178715" x14ac:dyDescent="0.25"/>
    <row r="178716" x14ac:dyDescent="0.25"/>
    <row r="178717" x14ac:dyDescent="0.25"/>
    <row r="178718" x14ac:dyDescent="0.25"/>
    <row r="178719" x14ac:dyDescent="0.25"/>
    <row r="178720" x14ac:dyDescent="0.25"/>
    <row r="178721" x14ac:dyDescent="0.25"/>
    <row r="178722" x14ac:dyDescent="0.25"/>
    <row r="178723" x14ac:dyDescent="0.25"/>
    <row r="178724" x14ac:dyDescent="0.25"/>
    <row r="178725" x14ac:dyDescent="0.25"/>
    <row r="178726" x14ac:dyDescent="0.25"/>
    <row r="178727" x14ac:dyDescent="0.25"/>
    <row r="178728" x14ac:dyDescent="0.25"/>
    <row r="178729" x14ac:dyDescent="0.25"/>
    <row r="178730" x14ac:dyDescent="0.25"/>
    <row r="178731" x14ac:dyDescent="0.25"/>
    <row r="178732" x14ac:dyDescent="0.25"/>
    <row r="178733" x14ac:dyDescent="0.25"/>
    <row r="178734" x14ac:dyDescent="0.25"/>
    <row r="178735" x14ac:dyDescent="0.25"/>
    <row r="178736" x14ac:dyDescent="0.25"/>
    <row r="178737" x14ac:dyDescent="0.25"/>
    <row r="178738" x14ac:dyDescent="0.25"/>
    <row r="178739" x14ac:dyDescent="0.25"/>
    <row r="178740" x14ac:dyDescent="0.25"/>
    <row r="178741" x14ac:dyDescent="0.25"/>
    <row r="178742" x14ac:dyDescent="0.25"/>
    <row r="178743" x14ac:dyDescent="0.25"/>
    <row r="178744" x14ac:dyDescent="0.25"/>
    <row r="178745" x14ac:dyDescent="0.25"/>
    <row r="178746" x14ac:dyDescent="0.25"/>
    <row r="178747" x14ac:dyDescent="0.25"/>
    <row r="178748" x14ac:dyDescent="0.25"/>
    <row r="178749" x14ac:dyDescent="0.25"/>
    <row r="178750" x14ac:dyDescent="0.25"/>
    <row r="178751" x14ac:dyDescent="0.25"/>
    <row r="178752" x14ac:dyDescent="0.25"/>
    <row r="178753" x14ac:dyDescent="0.25"/>
    <row r="178754" x14ac:dyDescent="0.25"/>
    <row r="178755" x14ac:dyDescent="0.25"/>
    <row r="178756" x14ac:dyDescent="0.25"/>
    <row r="178757" x14ac:dyDescent="0.25"/>
    <row r="178758" x14ac:dyDescent="0.25"/>
    <row r="178759" x14ac:dyDescent="0.25"/>
    <row r="178760" x14ac:dyDescent="0.25"/>
    <row r="178761" x14ac:dyDescent="0.25"/>
    <row r="178762" x14ac:dyDescent="0.25"/>
    <row r="178763" x14ac:dyDescent="0.25"/>
    <row r="178764" x14ac:dyDescent="0.25"/>
    <row r="178765" x14ac:dyDescent="0.25"/>
    <row r="178766" x14ac:dyDescent="0.25"/>
    <row r="178767" x14ac:dyDescent="0.25"/>
    <row r="178768" x14ac:dyDescent="0.25"/>
    <row r="178769" x14ac:dyDescent="0.25"/>
    <row r="178770" x14ac:dyDescent="0.25"/>
    <row r="178771" x14ac:dyDescent="0.25"/>
    <row r="178772" x14ac:dyDescent="0.25"/>
    <row r="178773" x14ac:dyDescent="0.25"/>
    <row r="178774" x14ac:dyDescent="0.25"/>
    <row r="178775" x14ac:dyDescent="0.25"/>
    <row r="178776" x14ac:dyDescent="0.25"/>
    <row r="178777" x14ac:dyDescent="0.25"/>
    <row r="178778" x14ac:dyDescent="0.25"/>
    <row r="178779" x14ac:dyDescent="0.25"/>
    <row r="178780" x14ac:dyDescent="0.25"/>
    <row r="178781" x14ac:dyDescent="0.25"/>
    <row r="178782" x14ac:dyDescent="0.25"/>
    <row r="178783" x14ac:dyDescent="0.25"/>
    <row r="178784" x14ac:dyDescent="0.25"/>
    <row r="178785" x14ac:dyDescent="0.25"/>
    <row r="178786" x14ac:dyDescent="0.25"/>
    <row r="178787" x14ac:dyDescent="0.25"/>
    <row r="178788" x14ac:dyDescent="0.25"/>
    <row r="178789" x14ac:dyDescent="0.25"/>
    <row r="178790" x14ac:dyDescent="0.25"/>
    <row r="178791" x14ac:dyDescent="0.25"/>
    <row r="178792" x14ac:dyDescent="0.25"/>
    <row r="178793" x14ac:dyDescent="0.25"/>
    <row r="178794" x14ac:dyDescent="0.25"/>
    <row r="178795" x14ac:dyDescent="0.25"/>
    <row r="178796" x14ac:dyDescent="0.25"/>
    <row r="178797" x14ac:dyDescent="0.25"/>
    <row r="178798" x14ac:dyDescent="0.25"/>
    <row r="178799" x14ac:dyDescent="0.25"/>
    <row r="178800" x14ac:dyDescent="0.25"/>
    <row r="178801" x14ac:dyDescent="0.25"/>
    <row r="178802" x14ac:dyDescent="0.25"/>
    <row r="178803" x14ac:dyDescent="0.25"/>
    <row r="178804" x14ac:dyDescent="0.25"/>
    <row r="178805" x14ac:dyDescent="0.25"/>
    <row r="178806" x14ac:dyDescent="0.25"/>
    <row r="178807" x14ac:dyDescent="0.25"/>
    <row r="178808" x14ac:dyDescent="0.25"/>
    <row r="178809" x14ac:dyDescent="0.25"/>
    <row r="178810" x14ac:dyDescent="0.25"/>
    <row r="178811" x14ac:dyDescent="0.25"/>
    <row r="178812" x14ac:dyDescent="0.25"/>
    <row r="178813" x14ac:dyDescent="0.25"/>
    <row r="178814" x14ac:dyDescent="0.25"/>
    <row r="178815" x14ac:dyDescent="0.25"/>
    <row r="178816" x14ac:dyDescent="0.25"/>
    <row r="178817" x14ac:dyDescent="0.25"/>
    <row r="178818" x14ac:dyDescent="0.25"/>
    <row r="178819" x14ac:dyDescent="0.25"/>
    <row r="178820" x14ac:dyDescent="0.25"/>
    <row r="178821" x14ac:dyDescent="0.25"/>
    <row r="178822" x14ac:dyDescent="0.25"/>
    <row r="178823" x14ac:dyDescent="0.25"/>
    <row r="178824" x14ac:dyDescent="0.25"/>
    <row r="178825" x14ac:dyDescent="0.25"/>
    <row r="178826" x14ac:dyDescent="0.25"/>
    <row r="178827" x14ac:dyDescent="0.25"/>
    <row r="178828" x14ac:dyDescent="0.25"/>
    <row r="178829" x14ac:dyDescent="0.25"/>
    <row r="178830" x14ac:dyDescent="0.25"/>
    <row r="178831" x14ac:dyDescent="0.25"/>
    <row r="178832" x14ac:dyDescent="0.25"/>
    <row r="178833" x14ac:dyDescent="0.25"/>
    <row r="178834" x14ac:dyDescent="0.25"/>
    <row r="178835" x14ac:dyDescent="0.25"/>
    <row r="178836" x14ac:dyDescent="0.25"/>
    <row r="178837" x14ac:dyDescent="0.25"/>
    <row r="178838" x14ac:dyDescent="0.25"/>
    <row r="178839" x14ac:dyDescent="0.25"/>
    <row r="178840" x14ac:dyDescent="0.25"/>
    <row r="178841" x14ac:dyDescent="0.25"/>
    <row r="178842" x14ac:dyDescent="0.25"/>
    <row r="178843" x14ac:dyDescent="0.25"/>
    <row r="178844" x14ac:dyDescent="0.25"/>
    <row r="178845" x14ac:dyDescent="0.25"/>
    <row r="178846" x14ac:dyDescent="0.25"/>
    <row r="178847" x14ac:dyDescent="0.25"/>
    <row r="178848" x14ac:dyDescent="0.25"/>
    <row r="178849" x14ac:dyDescent="0.25"/>
    <row r="178850" x14ac:dyDescent="0.25"/>
    <row r="178851" x14ac:dyDescent="0.25"/>
    <row r="178852" x14ac:dyDescent="0.25"/>
    <row r="178853" x14ac:dyDescent="0.25"/>
    <row r="178854" x14ac:dyDescent="0.25"/>
    <row r="178855" x14ac:dyDescent="0.25"/>
    <row r="178856" x14ac:dyDescent="0.25"/>
    <row r="178857" x14ac:dyDescent="0.25"/>
    <row r="178858" x14ac:dyDescent="0.25"/>
    <row r="178859" x14ac:dyDescent="0.25"/>
    <row r="178860" x14ac:dyDescent="0.25"/>
    <row r="178861" x14ac:dyDescent="0.25"/>
    <row r="178862" x14ac:dyDescent="0.25"/>
    <row r="178863" x14ac:dyDescent="0.25"/>
    <row r="178864" x14ac:dyDescent="0.25"/>
    <row r="178865" x14ac:dyDescent="0.25"/>
    <row r="178866" x14ac:dyDescent="0.25"/>
    <row r="178867" x14ac:dyDescent="0.25"/>
    <row r="178868" x14ac:dyDescent="0.25"/>
    <row r="178869" x14ac:dyDescent="0.25"/>
    <row r="178870" x14ac:dyDescent="0.25"/>
    <row r="178871" x14ac:dyDescent="0.25"/>
    <row r="178872" x14ac:dyDescent="0.25"/>
    <row r="178873" x14ac:dyDescent="0.25"/>
    <row r="178874" x14ac:dyDescent="0.25"/>
    <row r="178875" x14ac:dyDescent="0.25"/>
    <row r="178876" x14ac:dyDescent="0.25"/>
    <row r="178877" x14ac:dyDescent="0.25"/>
    <row r="178878" x14ac:dyDescent="0.25"/>
    <row r="178879" x14ac:dyDescent="0.25"/>
    <row r="178880" x14ac:dyDescent="0.25"/>
    <row r="178881" x14ac:dyDescent="0.25"/>
    <row r="178882" x14ac:dyDescent="0.25"/>
    <row r="178883" x14ac:dyDescent="0.25"/>
    <row r="178884" x14ac:dyDescent="0.25"/>
    <row r="178885" x14ac:dyDescent="0.25"/>
    <row r="178886" x14ac:dyDescent="0.25"/>
    <row r="178887" x14ac:dyDescent="0.25"/>
    <row r="178888" x14ac:dyDescent="0.25"/>
    <row r="178889" x14ac:dyDescent="0.25"/>
    <row r="178890" x14ac:dyDescent="0.25"/>
    <row r="178891" x14ac:dyDescent="0.25"/>
    <row r="178892" x14ac:dyDescent="0.25"/>
    <row r="178893" x14ac:dyDescent="0.25"/>
    <row r="178894" x14ac:dyDescent="0.25"/>
    <row r="178895" x14ac:dyDescent="0.25"/>
    <row r="178896" x14ac:dyDescent="0.25"/>
    <row r="178897" x14ac:dyDescent="0.25"/>
    <row r="178898" x14ac:dyDescent="0.25"/>
    <row r="178899" x14ac:dyDescent="0.25"/>
    <row r="178900" x14ac:dyDescent="0.25"/>
    <row r="178901" x14ac:dyDescent="0.25"/>
    <row r="178902" x14ac:dyDescent="0.25"/>
    <row r="178903" x14ac:dyDescent="0.25"/>
    <row r="178904" x14ac:dyDescent="0.25"/>
    <row r="178905" x14ac:dyDescent="0.25"/>
    <row r="178906" x14ac:dyDescent="0.25"/>
    <row r="178907" x14ac:dyDescent="0.25"/>
    <row r="178908" x14ac:dyDescent="0.25"/>
    <row r="178909" x14ac:dyDescent="0.25"/>
    <row r="178910" x14ac:dyDescent="0.25"/>
    <row r="178911" x14ac:dyDescent="0.25"/>
    <row r="178912" x14ac:dyDescent="0.25"/>
    <row r="178913" x14ac:dyDescent="0.25"/>
    <row r="178914" x14ac:dyDescent="0.25"/>
    <row r="178915" x14ac:dyDescent="0.25"/>
    <row r="178916" x14ac:dyDescent="0.25"/>
    <row r="178917" x14ac:dyDescent="0.25"/>
    <row r="178918" x14ac:dyDescent="0.25"/>
    <row r="178919" x14ac:dyDescent="0.25"/>
    <row r="178920" x14ac:dyDescent="0.25"/>
    <row r="178921" x14ac:dyDescent="0.25"/>
    <row r="178922" x14ac:dyDescent="0.25"/>
    <row r="178923" x14ac:dyDescent="0.25"/>
    <row r="178924" x14ac:dyDescent="0.25"/>
    <row r="178925" x14ac:dyDescent="0.25"/>
    <row r="178926" x14ac:dyDescent="0.25"/>
    <row r="178927" x14ac:dyDescent="0.25"/>
    <row r="178928" x14ac:dyDescent="0.25"/>
    <row r="178929" x14ac:dyDescent="0.25"/>
    <row r="178930" x14ac:dyDescent="0.25"/>
    <row r="178931" x14ac:dyDescent="0.25"/>
    <row r="178932" x14ac:dyDescent="0.25"/>
    <row r="178933" x14ac:dyDescent="0.25"/>
    <row r="178934" x14ac:dyDescent="0.25"/>
    <row r="178935" x14ac:dyDescent="0.25"/>
    <row r="178936" x14ac:dyDescent="0.25"/>
    <row r="178937" x14ac:dyDescent="0.25"/>
    <row r="178938" x14ac:dyDescent="0.25"/>
    <row r="178939" x14ac:dyDescent="0.25"/>
    <row r="178940" x14ac:dyDescent="0.25"/>
    <row r="178941" x14ac:dyDescent="0.25"/>
    <row r="178942" x14ac:dyDescent="0.25"/>
    <row r="178943" x14ac:dyDescent="0.25"/>
    <row r="178944" x14ac:dyDescent="0.25"/>
    <row r="178945" x14ac:dyDescent="0.25"/>
    <row r="178946" x14ac:dyDescent="0.25"/>
    <row r="178947" x14ac:dyDescent="0.25"/>
    <row r="178948" x14ac:dyDescent="0.25"/>
    <row r="178949" x14ac:dyDescent="0.25"/>
    <row r="178950" x14ac:dyDescent="0.25"/>
    <row r="178951" x14ac:dyDescent="0.25"/>
    <row r="178952" x14ac:dyDescent="0.25"/>
    <row r="178953" x14ac:dyDescent="0.25"/>
    <row r="178954" x14ac:dyDescent="0.25"/>
    <row r="178955" x14ac:dyDescent="0.25"/>
    <row r="178956" x14ac:dyDescent="0.25"/>
    <row r="178957" x14ac:dyDescent="0.25"/>
    <row r="178958" x14ac:dyDescent="0.25"/>
    <row r="178959" x14ac:dyDescent="0.25"/>
    <row r="178960" x14ac:dyDescent="0.25"/>
    <row r="178961" x14ac:dyDescent="0.25"/>
    <row r="178962" x14ac:dyDescent="0.25"/>
    <row r="178963" x14ac:dyDescent="0.25"/>
    <row r="178964" x14ac:dyDescent="0.25"/>
    <row r="178965" x14ac:dyDescent="0.25"/>
    <row r="178966" x14ac:dyDescent="0.25"/>
    <row r="178967" x14ac:dyDescent="0.25"/>
    <row r="178968" x14ac:dyDescent="0.25"/>
    <row r="178969" x14ac:dyDescent="0.25"/>
    <row r="178970" x14ac:dyDescent="0.25"/>
    <row r="178971" x14ac:dyDescent="0.25"/>
    <row r="178972" x14ac:dyDescent="0.25"/>
    <row r="178973" x14ac:dyDescent="0.25"/>
    <row r="178974" x14ac:dyDescent="0.25"/>
    <row r="178975" x14ac:dyDescent="0.25"/>
    <row r="178976" x14ac:dyDescent="0.25"/>
    <row r="178977" x14ac:dyDescent="0.25"/>
    <row r="178978" x14ac:dyDescent="0.25"/>
    <row r="178979" x14ac:dyDescent="0.25"/>
    <row r="178980" x14ac:dyDescent="0.25"/>
    <row r="178981" x14ac:dyDescent="0.25"/>
    <row r="178982" x14ac:dyDescent="0.25"/>
    <row r="178983" x14ac:dyDescent="0.25"/>
    <row r="178984" x14ac:dyDescent="0.25"/>
    <row r="178985" x14ac:dyDescent="0.25"/>
    <row r="178986" x14ac:dyDescent="0.25"/>
    <row r="178987" x14ac:dyDescent="0.25"/>
    <row r="178988" x14ac:dyDescent="0.25"/>
    <row r="178989" x14ac:dyDescent="0.25"/>
    <row r="178990" x14ac:dyDescent="0.25"/>
    <row r="178991" x14ac:dyDescent="0.25"/>
    <row r="178992" x14ac:dyDescent="0.25"/>
    <row r="178993" x14ac:dyDescent="0.25"/>
    <row r="178994" x14ac:dyDescent="0.25"/>
    <row r="178995" x14ac:dyDescent="0.25"/>
    <row r="178996" x14ac:dyDescent="0.25"/>
    <row r="178997" x14ac:dyDescent="0.25"/>
    <row r="178998" x14ac:dyDescent="0.25"/>
    <row r="178999" x14ac:dyDescent="0.25"/>
    <row r="179000" x14ac:dyDescent="0.25"/>
    <row r="179001" x14ac:dyDescent="0.25"/>
    <row r="179002" x14ac:dyDescent="0.25"/>
    <row r="179003" x14ac:dyDescent="0.25"/>
    <row r="179004" x14ac:dyDescent="0.25"/>
    <row r="179005" x14ac:dyDescent="0.25"/>
    <row r="179006" x14ac:dyDescent="0.25"/>
    <row r="179007" x14ac:dyDescent="0.25"/>
    <row r="179008" x14ac:dyDescent="0.25"/>
    <row r="179009" x14ac:dyDescent="0.25"/>
    <row r="179010" x14ac:dyDescent="0.25"/>
    <row r="179011" x14ac:dyDescent="0.25"/>
    <row r="179012" x14ac:dyDescent="0.25"/>
    <row r="179013" x14ac:dyDescent="0.25"/>
    <row r="179014" x14ac:dyDescent="0.25"/>
    <row r="179015" x14ac:dyDescent="0.25"/>
    <row r="179016" x14ac:dyDescent="0.25"/>
    <row r="179017" x14ac:dyDescent="0.25"/>
    <row r="179018" x14ac:dyDescent="0.25"/>
    <row r="179019" x14ac:dyDescent="0.25"/>
    <row r="179020" x14ac:dyDescent="0.25"/>
    <row r="179021" x14ac:dyDescent="0.25"/>
    <row r="179022" x14ac:dyDescent="0.25"/>
    <row r="179023" x14ac:dyDescent="0.25"/>
    <row r="179024" x14ac:dyDescent="0.25"/>
    <row r="179025" x14ac:dyDescent="0.25"/>
    <row r="179026" x14ac:dyDescent="0.25"/>
    <row r="179027" x14ac:dyDescent="0.25"/>
    <row r="179028" x14ac:dyDescent="0.25"/>
    <row r="179029" x14ac:dyDescent="0.25"/>
    <row r="179030" x14ac:dyDescent="0.25"/>
    <row r="179031" x14ac:dyDescent="0.25"/>
    <row r="179032" x14ac:dyDescent="0.25"/>
    <row r="179033" x14ac:dyDescent="0.25"/>
    <row r="179034" x14ac:dyDescent="0.25"/>
    <row r="179035" x14ac:dyDescent="0.25"/>
    <row r="179036" x14ac:dyDescent="0.25"/>
    <row r="179037" x14ac:dyDescent="0.25"/>
    <row r="179038" x14ac:dyDescent="0.25"/>
    <row r="179039" x14ac:dyDescent="0.25"/>
    <row r="179040" x14ac:dyDescent="0.25"/>
    <row r="179041" x14ac:dyDescent="0.25"/>
    <row r="179042" x14ac:dyDescent="0.25"/>
    <row r="179043" x14ac:dyDescent="0.25"/>
    <row r="179044" x14ac:dyDescent="0.25"/>
    <row r="179045" x14ac:dyDescent="0.25"/>
    <row r="179046" x14ac:dyDescent="0.25"/>
    <row r="179047" x14ac:dyDescent="0.25"/>
    <row r="179048" x14ac:dyDescent="0.25"/>
    <row r="179049" x14ac:dyDescent="0.25"/>
    <row r="179050" x14ac:dyDescent="0.25"/>
    <row r="179051" x14ac:dyDescent="0.25"/>
    <row r="179052" x14ac:dyDescent="0.25"/>
    <row r="179053" x14ac:dyDescent="0.25"/>
    <row r="179054" x14ac:dyDescent="0.25"/>
    <row r="179055" x14ac:dyDescent="0.25"/>
    <row r="179056" x14ac:dyDescent="0.25"/>
    <row r="179057" x14ac:dyDescent="0.25"/>
    <row r="179058" x14ac:dyDescent="0.25"/>
    <row r="179059" x14ac:dyDescent="0.25"/>
    <row r="179060" x14ac:dyDescent="0.25"/>
    <row r="179061" x14ac:dyDescent="0.25"/>
    <row r="179062" x14ac:dyDescent="0.25"/>
    <row r="179063" x14ac:dyDescent="0.25"/>
    <row r="179064" x14ac:dyDescent="0.25"/>
    <row r="179065" x14ac:dyDescent="0.25"/>
    <row r="179066" x14ac:dyDescent="0.25"/>
    <row r="179067" x14ac:dyDescent="0.25"/>
    <row r="179068" x14ac:dyDescent="0.25"/>
    <row r="179069" x14ac:dyDescent="0.25"/>
    <row r="179070" x14ac:dyDescent="0.25"/>
    <row r="179071" x14ac:dyDescent="0.25"/>
    <row r="179072" x14ac:dyDescent="0.25"/>
    <row r="179073" x14ac:dyDescent="0.25"/>
    <row r="179074" x14ac:dyDescent="0.25"/>
    <row r="179075" x14ac:dyDescent="0.25"/>
    <row r="179076" x14ac:dyDescent="0.25"/>
    <row r="179077" x14ac:dyDescent="0.25"/>
    <row r="179078" x14ac:dyDescent="0.25"/>
    <row r="179079" x14ac:dyDescent="0.25"/>
    <row r="179080" x14ac:dyDescent="0.25"/>
    <row r="179081" x14ac:dyDescent="0.25"/>
    <row r="179082" x14ac:dyDescent="0.25"/>
    <row r="179083" x14ac:dyDescent="0.25"/>
    <row r="179084" x14ac:dyDescent="0.25"/>
    <row r="179085" x14ac:dyDescent="0.25"/>
    <row r="179086" x14ac:dyDescent="0.25"/>
    <row r="179087" x14ac:dyDescent="0.25"/>
    <row r="179088" x14ac:dyDescent="0.25"/>
    <row r="179089" x14ac:dyDescent="0.25"/>
    <row r="179090" x14ac:dyDescent="0.25"/>
    <row r="179091" x14ac:dyDescent="0.25"/>
    <row r="179092" x14ac:dyDescent="0.25"/>
    <row r="179093" x14ac:dyDescent="0.25"/>
    <row r="179094" x14ac:dyDescent="0.25"/>
    <row r="179095" x14ac:dyDescent="0.25"/>
    <row r="179096" x14ac:dyDescent="0.25"/>
    <row r="179097" x14ac:dyDescent="0.25"/>
    <row r="179098" x14ac:dyDescent="0.25"/>
    <row r="179099" x14ac:dyDescent="0.25"/>
    <row r="179100" x14ac:dyDescent="0.25"/>
    <row r="179101" x14ac:dyDescent="0.25"/>
    <row r="179102" x14ac:dyDescent="0.25"/>
    <row r="179103" x14ac:dyDescent="0.25"/>
    <row r="179104" x14ac:dyDescent="0.25"/>
    <row r="179105" x14ac:dyDescent="0.25"/>
    <row r="179106" x14ac:dyDescent="0.25"/>
    <row r="179107" x14ac:dyDescent="0.25"/>
    <row r="179108" x14ac:dyDescent="0.25"/>
    <row r="179109" x14ac:dyDescent="0.25"/>
    <row r="179110" x14ac:dyDescent="0.25"/>
    <row r="179111" x14ac:dyDescent="0.25"/>
    <row r="179112" x14ac:dyDescent="0.25"/>
    <row r="179113" x14ac:dyDescent="0.25"/>
    <row r="179114" x14ac:dyDescent="0.25"/>
    <row r="179115" x14ac:dyDescent="0.25"/>
    <row r="179116" x14ac:dyDescent="0.25"/>
    <row r="179117" x14ac:dyDescent="0.25"/>
    <row r="179118" x14ac:dyDescent="0.25"/>
    <row r="179119" x14ac:dyDescent="0.25"/>
    <row r="179120" x14ac:dyDescent="0.25"/>
    <row r="179121" x14ac:dyDescent="0.25"/>
    <row r="179122" x14ac:dyDescent="0.25"/>
    <row r="179123" x14ac:dyDescent="0.25"/>
    <row r="179124" x14ac:dyDescent="0.25"/>
    <row r="179125" x14ac:dyDescent="0.25"/>
    <row r="179126" x14ac:dyDescent="0.25"/>
    <row r="179127" x14ac:dyDescent="0.25"/>
    <row r="179128" x14ac:dyDescent="0.25"/>
    <row r="179129" x14ac:dyDescent="0.25"/>
    <row r="179130" x14ac:dyDescent="0.25"/>
    <row r="179131" x14ac:dyDescent="0.25"/>
    <row r="179132" x14ac:dyDescent="0.25"/>
    <row r="179133" x14ac:dyDescent="0.25"/>
    <row r="179134" x14ac:dyDescent="0.25"/>
    <row r="179135" x14ac:dyDescent="0.25"/>
    <row r="179136" x14ac:dyDescent="0.25"/>
    <row r="179137" x14ac:dyDescent="0.25"/>
    <row r="179138" x14ac:dyDescent="0.25"/>
    <row r="179139" x14ac:dyDescent="0.25"/>
    <row r="179140" x14ac:dyDescent="0.25"/>
    <row r="179141" x14ac:dyDescent="0.25"/>
    <row r="179142" x14ac:dyDescent="0.25"/>
    <row r="179143" x14ac:dyDescent="0.25"/>
    <row r="179144" x14ac:dyDescent="0.25"/>
    <row r="179145" x14ac:dyDescent="0.25"/>
    <row r="179146" x14ac:dyDescent="0.25"/>
    <row r="179147" x14ac:dyDescent="0.25"/>
    <row r="179148" x14ac:dyDescent="0.25"/>
    <row r="179149" x14ac:dyDescent="0.25"/>
    <row r="179150" x14ac:dyDescent="0.25"/>
    <row r="179151" x14ac:dyDescent="0.25"/>
    <row r="179152" x14ac:dyDescent="0.25"/>
    <row r="179153" x14ac:dyDescent="0.25"/>
    <row r="179154" x14ac:dyDescent="0.25"/>
    <row r="179155" x14ac:dyDescent="0.25"/>
    <row r="179156" x14ac:dyDescent="0.25"/>
    <row r="179157" x14ac:dyDescent="0.25"/>
    <row r="179158" x14ac:dyDescent="0.25"/>
    <row r="179159" x14ac:dyDescent="0.25"/>
    <row r="179160" x14ac:dyDescent="0.25"/>
    <row r="179161" x14ac:dyDescent="0.25"/>
    <row r="179162" x14ac:dyDescent="0.25"/>
    <row r="179163" x14ac:dyDescent="0.25"/>
    <row r="179164" x14ac:dyDescent="0.25"/>
    <row r="179165" x14ac:dyDescent="0.25"/>
    <row r="179166" x14ac:dyDescent="0.25"/>
    <row r="179167" x14ac:dyDescent="0.25"/>
    <row r="179168" x14ac:dyDescent="0.25"/>
    <row r="179169" x14ac:dyDescent="0.25"/>
    <row r="179170" x14ac:dyDescent="0.25"/>
    <row r="179171" x14ac:dyDescent="0.25"/>
    <row r="179172" x14ac:dyDescent="0.25"/>
    <row r="179173" x14ac:dyDescent="0.25"/>
    <row r="179174" x14ac:dyDescent="0.25"/>
    <row r="179175" x14ac:dyDescent="0.25"/>
    <row r="179176" x14ac:dyDescent="0.25"/>
    <row r="179177" x14ac:dyDescent="0.25"/>
    <row r="179178" x14ac:dyDescent="0.25"/>
    <row r="179179" x14ac:dyDescent="0.25"/>
    <row r="179180" x14ac:dyDescent="0.25"/>
    <row r="179181" x14ac:dyDescent="0.25"/>
    <row r="179182" x14ac:dyDescent="0.25"/>
    <row r="179183" x14ac:dyDescent="0.25"/>
    <row r="179184" x14ac:dyDescent="0.25"/>
    <row r="179185" x14ac:dyDescent="0.25"/>
    <row r="179186" x14ac:dyDescent="0.25"/>
    <row r="179187" x14ac:dyDescent="0.25"/>
    <row r="179188" x14ac:dyDescent="0.25"/>
    <row r="179189" x14ac:dyDescent="0.25"/>
    <row r="179190" x14ac:dyDescent="0.25"/>
    <row r="179191" x14ac:dyDescent="0.25"/>
    <row r="179192" x14ac:dyDescent="0.25"/>
    <row r="179193" x14ac:dyDescent="0.25"/>
    <row r="179194" x14ac:dyDescent="0.25"/>
    <row r="179195" x14ac:dyDescent="0.25"/>
    <row r="179196" x14ac:dyDescent="0.25"/>
    <row r="179197" x14ac:dyDescent="0.25"/>
    <row r="179198" x14ac:dyDescent="0.25"/>
    <row r="179199" x14ac:dyDescent="0.25"/>
    <row r="179200" x14ac:dyDescent="0.25"/>
    <row r="179201" x14ac:dyDescent="0.25"/>
    <row r="179202" x14ac:dyDescent="0.25"/>
    <row r="179203" x14ac:dyDescent="0.25"/>
    <row r="179204" x14ac:dyDescent="0.25"/>
    <row r="179205" x14ac:dyDescent="0.25"/>
    <row r="179206" x14ac:dyDescent="0.25"/>
    <row r="179207" x14ac:dyDescent="0.25"/>
    <row r="179208" x14ac:dyDescent="0.25"/>
    <row r="179209" x14ac:dyDescent="0.25"/>
    <row r="179210" x14ac:dyDescent="0.25"/>
    <row r="179211" x14ac:dyDescent="0.25"/>
    <row r="179212" x14ac:dyDescent="0.25"/>
    <row r="179213" x14ac:dyDescent="0.25"/>
    <row r="179214" x14ac:dyDescent="0.25"/>
    <row r="179215" x14ac:dyDescent="0.25"/>
    <row r="179216" x14ac:dyDescent="0.25"/>
    <row r="179217" x14ac:dyDescent="0.25"/>
    <row r="179218" x14ac:dyDescent="0.25"/>
    <row r="179219" x14ac:dyDescent="0.25"/>
    <row r="179220" x14ac:dyDescent="0.25"/>
    <row r="179221" x14ac:dyDescent="0.25"/>
    <row r="179222" x14ac:dyDescent="0.25"/>
    <row r="179223" x14ac:dyDescent="0.25"/>
    <row r="179224" x14ac:dyDescent="0.25"/>
    <row r="179225" x14ac:dyDescent="0.25"/>
    <row r="179226" x14ac:dyDescent="0.25"/>
    <row r="179227" x14ac:dyDescent="0.25"/>
    <row r="179228" x14ac:dyDescent="0.25"/>
    <row r="179229" x14ac:dyDescent="0.25"/>
    <row r="179230" x14ac:dyDescent="0.25"/>
    <row r="179231" x14ac:dyDescent="0.25"/>
    <row r="179232" x14ac:dyDescent="0.25"/>
    <row r="179233" x14ac:dyDescent="0.25"/>
    <row r="179234" x14ac:dyDescent="0.25"/>
    <row r="179235" x14ac:dyDescent="0.25"/>
    <row r="179236" x14ac:dyDescent="0.25"/>
    <row r="179237" x14ac:dyDescent="0.25"/>
    <row r="179238" x14ac:dyDescent="0.25"/>
    <row r="179239" x14ac:dyDescent="0.25"/>
    <row r="179240" x14ac:dyDescent="0.25"/>
    <row r="179241" x14ac:dyDescent="0.25"/>
    <row r="179242" x14ac:dyDescent="0.25"/>
    <row r="179243" x14ac:dyDescent="0.25"/>
    <row r="179244" x14ac:dyDescent="0.25"/>
    <row r="179245" x14ac:dyDescent="0.25"/>
    <row r="179246" x14ac:dyDescent="0.25"/>
    <row r="179247" x14ac:dyDescent="0.25"/>
    <row r="179248" x14ac:dyDescent="0.25"/>
    <row r="179249" x14ac:dyDescent="0.25"/>
    <row r="179250" x14ac:dyDescent="0.25"/>
    <row r="179251" x14ac:dyDescent="0.25"/>
    <row r="179252" x14ac:dyDescent="0.25"/>
    <row r="179253" x14ac:dyDescent="0.25"/>
    <row r="179254" x14ac:dyDescent="0.25"/>
    <row r="179255" x14ac:dyDescent="0.25"/>
    <row r="179256" x14ac:dyDescent="0.25"/>
    <row r="179257" x14ac:dyDescent="0.25"/>
    <row r="179258" x14ac:dyDescent="0.25"/>
    <row r="179259" x14ac:dyDescent="0.25"/>
    <row r="179260" x14ac:dyDescent="0.25"/>
    <row r="179261" x14ac:dyDescent="0.25"/>
    <row r="179262" x14ac:dyDescent="0.25"/>
    <row r="179263" x14ac:dyDescent="0.25"/>
    <row r="179264" x14ac:dyDescent="0.25"/>
    <row r="179265" x14ac:dyDescent="0.25"/>
    <row r="179266" x14ac:dyDescent="0.25"/>
    <row r="179267" x14ac:dyDescent="0.25"/>
    <row r="179268" x14ac:dyDescent="0.25"/>
    <row r="179269" x14ac:dyDescent="0.25"/>
    <row r="179270" x14ac:dyDescent="0.25"/>
    <row r="179271" x14ac:dyDescent="0.25"/>
    <row r="179272" x14ac:dyDescent="0.25"/>
    <row r="179273" x14ac:dyDescent="0.25"/>
    <row r="179274" x14ac:dyDescent="0.25"/>
    <row r="179275" x14ac:dyDescent="0.25"/>
    <row r="179276" x14ac:dyDescent="0.25"/>
    <row r="179277" x14ac:dyDescent="0.25"/>
    <row r="179278" x14ac:dyDescent="0.25"/>
    <row r="179279" x14ac:dyDescent="0.25"/>
    <row r="179280" x14ac:dyDescent="0.25"/>
    <row r="179281" x14ac:dyDescent="0.25"/>
    <row r="179282" x14ac:dyDescent="0.25"/>
    <row r="179283" x14ac:dyDescent="0.25"/>
    <row r="179284" x14ac:dyDescent="0.25"/>
    <row r="179285" x14ac:dyDescent="0.25"/>
    <row r="179286" x14ac:dyDescent="0.25"/>
    <row r="179287" x14ac:dyDescent="0.25"/>
    <row r="179288" x14ac:dyDescent="0.25"/>
    <row r="179289" x14ac:dyDescent="0.25"/>
    <row r="179290" x14ac:dyDescent="0.25"/>
    <row r="179291" x14ac:dyDescent="0.25"/>
    <row r="179292" x14ac:dyDescent="0.25"/>
    <row r="179293" x14ac:dyDescent="0.25"/>
    <row r="179294" x14ac:dyDescent="0.25"/>
    <row r="179295" x14ac:dyDescent="0.25"/>
    <row r="179296" x14ac:dyDescent="0.25"/>
    <row r="179297" x14ac:dyDescent="0.25"/>
    <row r="179298" x14ac:dyDescent="0.25"/>
    <row r="179299" x14ac:dyDescent="0.25"/>
    <row r="179300" x14ac:dyDescent="0.25"/>
    <row r="179301" x14ac:dyDescent="0.25"/>
    <row r="179302" x14ac:dyDescent="0.25"/>
    <row r="179303" x14ac:dyDescent="0.25"/>
    <row r="179304" x14ac:dyDescent="0.25"/>
    <row r="179305" x14ac:dyDescent="0.25"/>
    <row r="179306" x14ac:dyDescent="0.25"/>
    <row r="179307" x14ac:dyDescent="0.25"/>
    <row r="179308" x14ac:dyDescent="0.25"/>
    <row r="179309" x14ac:dyDescent="0.25"/>
    <row r="179310" x14ac:dyDescent="0.25"/>
    <row r="179311" x14ac:dyDescent="0.25"/>
    <row r="179312" x14ac:dyDescent="0.25"/>
    <row r="179313" x14ac:dyDescent="0.25"/>
    <row r="179314" x14ac:dyDescent="0.25"/>
    <row r="179315" x14ac:dyDescent="0.25"/>
    <row r="179316" x14ac:dyDescent="0.25"/>
    <row r="179317" x14ac:dyDescent="0.25"/>
    <row r="179318" x14ac:dyDescent="0.25"/>
    <row r="179319" x14ac:dyDescent="0.25"/>
    <row r="179320" x14ac:dyDescent="0.25"/>
    <row r="179321" x14ac:dyDescent="0.25"/>
    <row r="179322" x14ac:dyDescent="0.25"/>
    <row r="179323" x14ac:dyDescent="0.25"/>
    <row r="179324" x14ac:dyDescent="0.25"/>
    <row r="179325" x14ac:dyDescent="0.25"/>
    <row r="179326" x14ac:dyDescent="0.25"/>
    <row r="179327" x14ac:dyDescent="0.25"/>
    <row r="179328" x14ac:dyDescent="0.25"/>
    <row r="179329" x14ac:dyDescent="0.25"/>
    <row r="179330" x14ac:dyDescent="0.25"/>
    <row r="179331" x14ac:dyDescent="0.25"/>
    <row r="179332" x14ac:dyDescent="0.25"/>
    <row r="179333" x14ac:dyDescent="0.25"/>
    <row r="179334" x14ac:dyDescent="0.25"/>
    <row r="179335" x14ac:dyDescent="0.25"/>
    <row r="179336" x14ac:dyDescent="0.25"/>
    <row r="179337" x14ac:dyDescent="0.25"/>
    <row r="179338" x14ac:dyDescent="0.25"/>
    <row r="179339" x14ac:dyDescent="0.25"/>
    <row r="179340" x14ac:dyDescent="0.25"/>
    <row r="179341" x14ac:dyDescent="0.25"/>
    <row r="179342" x14ac:dyDescent="0.25"/>
    <row r="179343" x14ac:dyDescent="0.25"/>
    <row r="179344" x14ac:dyDescent="0.25"/>
    <row r="179345" x14ac:dyDescent="0.25"/>
    <row r="179346" x14ac:dyDescent="0.25"/>
    <row r="179347" x14ac:dyDescent="0.25"/>
    <row r="179348" x14ac:dyDescent="0.25"/>
    <row r="179349" x14ac:dyDescent="0.25"/>
    <row r="179350" x14ac:dyDescent="0.25"/>
    <row r="179351" x14ac:dyDescent="0.25"/>
    <row r="179352" x14ac:dyDescent="0.25"/>
    <row r="179353" x14ac:dyDescent="0.25"/>
    <row r="179354" x14ac:dyDescent="0.25"/>
    <row r="179355" x14ac:dyDescent="0.25"/>
    <row r="179356" x14ac:dyDescent="0.25"/>
    <row r="179357" x14ac:dyDescent="0.25"/>
    <row r="179358" x14ac:dyDescent="0.25"/>
    <row r="179359" x14ac:dyDescent="0.25"/>
    <row r="179360" x14ac:dyDescent="0.25"/>
    <row r="179361" x14ac:dyDescent="0.25"/>
    <row r="179362" x14ac:dyDescent="0.25"/>
    <row r="179363" x14ac:dyDescent="0.25"/>
    <row r="179364" x14ac:dyDescent="0.25"/>
    <row r="179365" x14ac:dyDescent="0.25"/>
    <row r="179366" x14ac:dyDescent="0.25"/>
    <row r="179367" x14ac:dyDescent="0.25"/>
    <row r="179368" x14ac:dyDescent="0.25"/>
    <row r="179369" x14ac:dyDescent="0.25"/>
    <row r="179370" x14ac:dyDescent="0.25"/>
    <row r="179371" x14ac:dyDescent="0.25"/>
    <row r="179372" x14ac:dyDescent="0.25"/>
    <row r="179373" x14ac:dyDescent="0.25"/>
    <row r="179374" x14ac:dyDescent="0.25"/>
    <row r="179375" x14ac:dyDescent="0.25"/>
    <row r="179376" x14ac:dyDescent="0.25"/>
    <row r="179377" x14ac:dyDescent="0.25"/>
    <row r="179378" x14ac:dyDescent="0.25"/>
    <row r="179379" x14ac:dyDescent="0.25"/>
    <row r="179380" x14ac:dyDescent="0.25"/>
    <row r="179381" x14ac:dyDescent="0.25"/>
    <row r="179382" x14ac:dyDescent="0.25"/>
    <row r="179383" x14ac:dyDescent="0.25"/>
    <row r="179384" x14ac:dyDescent="0.25"/>
    <row r="179385" x14ac:dyDescent="0.25"/>
    <row r="179386" x14ac:dyDescent="0.25"/>
    <row r="179387" x14ac:dyDescent="0.25"/>
    <row r="179388" x14ac:dyDescent="0.25"/>
    <row r="179389" x14ac:dyDescent="0.25"/>
    <row r="179390" x14ac:dyDescent="0.25"/>
    <row r="179391" x14ac:dyDescent="0.25"/>
    <row r="179392" x14ac:dyDescent="0.25"/>
    <row r="179393" x14ac:dyDescent="0.25"/>
    <row r="179394" x14ac:dyDescent="0.25"/>
    <row r="179395" x14ac:dyDescent="0.25"/>
    <row r="179396" x14ac:dyDescent="0.25"/>
    <row r="179397" x14ac:dyDescent="0.25"/>
    <row r="179398" x14ac:dyDescent="0.25"/>
    <row r="179399" x14ac:dyDescent="0.25"/>
    <row r="179400" x14ac:dyDescent="0.25"/>
    <row r="179401" x14ac:dyDescent="0.25"/>
    <row r="179402" x14ac:dyDescent="0.25"/>
    <row r="179403" x14ac:dyDescent="0.25"/>
    <row r="179404" x14ac:dyDescent="0.25"/>
    <row r="179405" x14ac:dyDescent="0.25"/>
    <row r="179406" x14ac:dyDescent="0.25"/>
    <row r="179407" x14ac:dyDescent="0.25"/>
    <row r="179408" x14ac:dyDescent="0.25"/>
    <row r="179409" x14ac:dyDescent="0.25"/>
    <row r="179410" x14ac:dyDescent="0.25"/>
    <row r="179411" x14ac:dyDescent="0.25"/>
    <row r="179412" x14ac:dyDescent="0.25"/>
    <row r="179413" x14ac:dyDescent="0.25"/>
    <row r="179414" x14ac:dyDescent="0.25"/>
    <row r="179415" x14ac:dyDescent="0.25"/>
    <row r="179416" x14ac:dyDescent="0.25"/>
    <row r="179417" x14ac:dyDescent="0.25"/>
    <row r="179418" x14ac:dyDescent="0.25"/>
    <row r="179419" x14ac:dyDescent="0.25"/>
    <row r="179420" x14ac:dyDescent="0.25"/>
    <row r="179421" x14ac:dyDescent="0.25"/>
    <row r="179422" x14ac:dyDescent="0.25"/>
    <row r="179423" x14ac:dyDescent="0.25"/>
    <row r="179424" x14ac:dyDescent="0.25"/>
    <row r="179425" x14ac:dyDescent="0.25"/>
    <row r="179426" x14ac:dyDescent="0.25"/>
    <row r="179427" x14ac:dyDescent="0.25"/>
    <row r="179428" x14ac:dyDescent="0.25"/>
    <row r="179429" x14ac:dyDescent="0.25"/>
    <row r="179430" x14ac:dyDescent="0.25"/>
    <row r="179431" x14ac:dyDescent="0.25"/>
    <row r="179432" x14ac:dyDescent="0.25"/>
    <row r="179433" x14ac:dyDescent="0.25"/>
    <row r="179434" x14ac:dyDescent="0.25"/>
    <row r="179435" x14ac:dyDescent="0.25"/>
    <row r="179436" x14ac:dyDescent="0.25"/>
    <row r="179437" x14ac:dyDescent="0.25"/>
    <row r="179438" x14ac:dyDescent="0.25"/>
    <row r="179439" x14ac:dyDescent="0.25"/>
    <row r="179440" x14ac:dyDescent="0.25"/>
    <row r="179441" x14ac:dyDescent="0.25"/>
    <row r="179442" x14ac:dyDescent="0.25"/>
    <row r="179443" x14ac:dyDescent="0.25"/>
    <row r="179444" x14ac:dyDescent="0.25"/>
    <row r="179445" x14ac:dyDescent="0.25"/>
    <row r="179446" x14ac:dyDescent="0.25"/>
    <row r="179447" x14ac:dyDescent="0.25"/>
    <row r="179448" x14ac:dyDescent="0.25"/>
    <row r="179449" x14ac:dyDescent="0.25"/>
    <row r="179450" x14ac:dyDescent="0.25"/>
    <row r="179451" x14ac:dyDescent="0.25"/>
    <row r="179452" x14ac:dyDescent="0.25"/>
    <row r="179453" x14ac:dyDescent="0.25"/>
    <row r="179454" x14ac:dyDescent="0.25"/>
    <row r="179455" x14ac:dyDescent="0.25"/>
    <row r="179456" x14ac:dyDescent="0.25"/>
    <row r="179457" x14ac:dyDescent="0.25"/>
    <row r="179458" x14ac:dyDescent="0.25"/>
    <row r="179459" x14ac:dyDescent="0.25"/>
    <row r="179460" x14ac:dyDescent="0.25"/>
    <row r="179461" x14ac:dyDescent="0.25"/>
    <row r="179462" x14ac:dyDescent="0.25"/>
    <row r="179463" x14ac:dyDescent="0.25"/>
    <row r="179464" x14ac:dyDescent="0.25"/>
    <row r="179465" x14ac:dyDescent="0.25"/>
    <row r="179466" x14ac:dyDescent="0.25"/>
    <row r="179467" x14ac:dyDescent="0.25"/>
    <row r="179468" x14ac:dyDescent="0.25"/>
    <row r="179469" x14ac:dyDescent="0.25"/>
    <row r="179470" x14ac:dyDescent="0.25"/>
    <row r="179471" x14ac:dyDescent="0.25"/>
    <row r="179472" x14ac:dyDescent="0.25"/>
    <row r="179473" x14ac:dyDescent="0.25"/>
    <row r="179474" x14ac:dyDescent="0.25"/>
    <row r="179475" x14ac:dyDescent="0.25"/>
    <row r="179476" x14ac:dyDescent="0.25"/>
    <row r="179477" x14ac:dyDescent="0.25"/>
    <row r="179478" x14ac:dyDescent="0.25"/>
    <row r="179479" x14ac:dyDescent="0.25"/>
    <row r="179480" x14ac:dyDescent="0.25"/>
    <row r="179481" x14ac:dyDescent="0.25"/>
    <row r="179482" x14ac:dyDescent="0.25"/>
    <row r="179483" x14ac:dyDescent="0.25"/>
    <row r="179484" x14ac:dyDescent="0.25"/>
    <row r="179485" x14ac:dyDescent="0.25"/>
    <row r="179486" x14ac:dyDescent="0.25"/>
    <row r="179487" x14ac:dyDescent="0.25"/>
    <row r="179488" x14ac:dyDescent="0.25"/>
    <row r="179489" x14ac:dyDescent="0.25"/>
    <row r="179490" x14ac:dyDescent="0.25"/>
    <row r="179491" x14ac:dyDescent="0.25"/>
    <row r="179492" x14ac:dyDescent="0.25"/>
    <row r="179493" x14ac:dyDescent="0.25"/>
    <row r="179494" x14ac:dyDescent="0.25"/>
    <row r="179495" x14ac:dyDescent="0.25"/>
    <row r="179496" x14ac:dyDescent="0.25"/>
    <row r="179497" x14ac:dyDescent="0.25"/>
    <row r="179498" x14ac:dyDescent="0.25"/>
    <row r="179499" x14ac:dyDescent="0.25"/>
    <row r="179500" x14ac:dyDescent="0.25"/>
    <row r="179501" x14ac:dyDescent="0.25"/>
    <row r="179502" x14ac:dyDescent="0.25"/>
    <row r="179503" x14ac:dyDescent="0.25"/>
    <row r="179504" x14ac:dyDescent="0.25"/>
    <row r="179505" x14ac:dyDescent="0.25"/>
    <row r="179506" x14ac:dyDescent="0.25"/>
    <row r="179507" x14ac:dyDescent="0.25"/>
    <row r="179508" x14ac:dyDescent="0.25"/>
    <row r="179509" x14ac:dyDescent="0.25"/>
    <row r="179510" x14ac:dyDescent="0.25"/>
    <row r="179511" x14ac:dyDescent="0.25"/>
    <row r="179512" x14ac:dyDescent="0.25"/>
    <row r="179513" x14ac:dyDescent="0.25"/>
    <row r="179514" x14ac:dyDescent="0.25"/>
    <row r="179515" x14ac:dyDescent="0.25"/>
    <row r="179516" x14ac:dyDescent="0.25"/>
    <row r="179517" x14ac:dyDescent="0.25"/>
    <row r="179518" x14ac:dyDescent="0.25"/>
    <row r="179519" x14ac:dyDescent="0.25"/>
    <row r="179520" x14ac:dyDescent="0.25"/>
    <row r="179521" x14ac:dyDescent="0.25"/>
    <row r="179522" x14ac:dyDescent="0.25"/>
    <row r="179523" x14ac:dyDescent="0.25"/>
    <row r="179524" x14ac:dyDescent="0.25"/>
    <row r="179525" x14ac:dyDescent="0.25"/>
    <row r="179526" x14ac:dyDescent="0.25"/>
    <row r="179527" x14ac:dyDescent="0.25"/>
    <row r="179528" x14ac:dyDescent="0.25"/>
    <row r="179529" x14ac:dyDescent="0.25"/>
    <row r="179530" x14ac:dyDescent="0.25"/>
    <row r="179531" x14ac:dyDescent="0.25"/>
    <row r="179532" x14ac:dyDescent="0.25"/>
    <row r="179533" x14ac:dyDescent="0.25"/>
    <row r="179534" x14ac:dyDescent="0.25"/>
    <row r="179535" x14ac:dyDescent="0.25"/>
    <row r="179536" x14ac:dyDescent="0.25"/>
    <row r="179537" x14ac:dyDescent="0.25"/>
    <row r="179538" x14ac:dyDescent="0.25"/>
    <row r="179539" x14ac:dyDescent="0.25"/>
    <row r="179540" x14ac:dyDescent="0.25"/>
    <row r="179541" x14ac:dyDescent="0.25"/>
    <row r="179542" x14ac:dyDescent="0.25"/>
    <row r="179543" x14ac:dyDescent="0.25"/>
    <row r="179544" x14ac:dyDescent="0.25"/>
    <row r="179545" x14ac:dyDescent="0.25"/>
    <row r="179546" x14ac:dyDescent="0.25"/>
    <row r="179547" x14ac:dyDescent="0.25"/>
    <row r="179548" x14ac:dyDescent="0.25"/>
    <row r="179549" x14ac:dyDescent="0.25"/>
    <row r="179550" x14ac:dyDescent="0.25"/>
    <row r="179551" x14ac:dyDescent="0.25"/>
    <row r="179552" x14ac:dyDescent="0.25"/>
    <row r="179553" x14ac:dyDescent="0.25"/>
    <row r="179554" x14ac:dyDescent="0.25"/>
    <row r="179555" x14ac:dyDescent="0.25"/>
    <row r="179556" x14ac:dyDescent="0.25"/>
    <row r="179557" x14ac:dyDescent="0.25"/>
    <row r="179558" x14ac:dyDescent="0.25"/>
    <row r="179559" x14ac:dyDescent="0.25"/>
    <row r="179560" x14ac:dyDescent="0.25"/>
    <row r="179561" x14ac:dyDescent="0.25"/>
    <row r="179562" x14ac:dyDescent="0.25"/>
    <row r="179563" x14ac:dyDescent="0.25"/>
    <row r="179564" x14ac:dyDescent="0.25"/>
    <row r="179565" x14ac:dyDescent="0.25"/>
    <row r="179566" x14ac:dyDescent="0.25"/>
    <row r="179567" x14ac:dyDescent="0.25"/>
    <row r="179568" x14ac:dyDescent="0.25"/>
    <row r="179569" x14ac:dyDescent="0.25"/>
    <row r="179570" x14ac:dyDescent="0.25"/>
    <row r="179571" x14ac:dyDescent="0.25"/>
    <row r="179572" x14ac:dyDescent="0.25"/>
    <row r="179573" x14ac:dyDescent="0.25"/>
    <row r="179574" x14ac:dyDescent="0.25"/>
    <row r="179575" x14ac:dyDescent="0.25"/>
    <row r="179576" x14ac:dyDescent="0.25"/>
    <row r="179577" x14ac:dyDescent="0.25"/>
    <row r="179578" x14ac:dyDescent="0.25"/>
    <row r="179579" x14ac:dyDescent="0.25"/>
    <row r="179580" x14ac:dyDescent="0.25"/>
    <row r="179581" x14ac:dyDescent="0.25"/>
    <row r="179582" x14ac:dyDescent="0.25"/>
    <row r="179583" x14ac:dyDescent="0.25"/>
    <row r="179584" x14ac:dyDescent="0.25"/>
    <row r="179585" x14ac:dyDescent="0.25"/>
    <row r="179586" x14ac:dyDescent="0.25"/>
    <row r="179587" x14ac:dyDescent="0.25"/>
    <row r="179588" x14ac:dyDescent="0.25"/>
    <row r="179589" x14ac:dyDescent="0.25"/>
    <row r="179590" x14ac:dyDescent="0.25"/>
    <row r="179591" x14ac:dyDescent="0.25"/>
    <row r="179592" x14ac:dyDescent="0.25"/>
    <row r="179593" x14ac:dyDescent="0.25"/>
    <row r="179594" x14ac:dyDescent="0.25"/>
    <row r="179595" x14ac:dyDescent="0.25"/>
    <row r="179596" x14ac:dyDescent="0.25"/>
    <row r="179597" x14ac:dyDescent="0.25"/>
    <row r="179598" x14ac:dyDescent="0.25"/>
    <row r="179599" x14ac:dyDescent="0.25"/>
    <row r="179600" x14ac:dyDescent="0.25"/>
    <row r="179601" x14ac:dyDescent="0.25"/>
    <row r="179602" x14ac:dyDescent="0.25"/>
    <row r="179603" x14ac:dyDescent="0.25"/>
    <row r="179604" x14ac:dyDescent="0.25"/>
    <row r="179605" x14ac:dyDescent="0.25"/>
    <row r="179606" x14ac:dyDescent="0.25"/>
    <row r="179607" x14ac:dyDescent="0.25"/>
    <row r="179608" x14ac:dyDescent="0.25"/>
    <row r="179609" x14ac:dyDescent="0.25"/>
    <row r="179610" x14ac:dyDescent="0.25"/>
    <row r="179611" x14ac:dyDescent="0.25"/>
    <row r="179612" x14ac:dyDescent="0.25"/>
    <row r="179613" x14ac:dyDescent="0.25"/>
    <row r="179614" x14ac:dyDescent="0.25"/>
    <row r="179615" x14ac:dyDescent="0.25"/>
    <row r="179616" x14ac:dyDescent="0.25"/>
    <row r="179617" x14ac:dyDescent="0.25"/>
    <row r="179618" x14ac:dyDescent="0.25"/>
    <row r="179619" x14ac:dyDescent="0.25"/>
    <row r="179620" x14ac:dyDescent="0.25"/>
    <row r="179621" x14ac:dyDescent="0.25"/>
    <row r="179622" x14ac:dyDescent="0.25"/>
    <row r="179623" x14ac:dyDescent="0.25"/>
    <row r="179624" x14ac:dyDescent="0.25"/>
    <row r="179625" x14ac:dyDescent="0.25"/>
    <row r="179626" x14ac:dyDescent="0.25"/>
    <row r="179627" x14ac:dyDescent="0.25"/>
    <row r="179628" x14ac:dyDescent="0.25"/>
    <row r="179629" x14ac:dyDescent="0.25"/>
    <row r="179630" x14ac:dyDescent="0.25"/>
    <row r="179631" x14ac:dyDescent="0.25"/>
    <row r="179632" x14ac:dyDescent="0.25"/>
    <row r="179633" x14ac:dyDescent="0.25"/>
    <row r="179634" x14ac:dyDescent="0.25"/>
    <row r="179635" x14ac:dyDescent="0.25"/>
    <row r="179636" x14ac:dyDescent="0.25"/>
    <row r="179637" x14ac:dyDescent="0.25"/>
    <row r="179638" x14ac:dyDescent="0.25"/>
    <row r="179639" x14ac:dyDescent="0.25"/>
    <row r="179640" x14ac:dyDescent="0.25"/>
    <row r="179641" x14ac:dyDescent="0.25"/>
    <row r="179642" x14ac:dyDescent="0.25"/>
    <row r="179643" x14ac:dyDescent="0.25"/>
    <row r="179644" x14ac:dyDescent="0.25"/>
    <row r="179645" x14ac:dyDescent="0.25"/>
    <row r="179646" x14ac:dyDescent="0.25"/>
    <row r="179647" x14ac:dyDescent="0.25"/>
    <row r="179648" x14ac:dyDescent="0.25"/>
    <row r="179649" x14ac:dyDescent="0.25"/>
    <row r="179650" x14ac:dyDescent="0.25"/>
    <row r="179651" x14ac:dyDescent="0.25"/>
    <row r="179652" x14ac:dyDescent="0.25"/>
    <row r="179653" x14ac:dyDescent="0.25"/>
    <row r="179654" x14ac:dyDescent="0.25"/>
    <row r="179655" x14ac:dyDescent="0.25"/>
    <row r="179656" x14ac:dyDescent="0.25"/>
    <row r="179657" x14ac:dyDescent="0.25"/>
    <row r="179658" x14ac:dyDescent="0.25"/>
    <row r="179659" x14ac:dyDescent="0.25"/>
    <row r="179660" x14ac:dyDescent="0.25"/>
    <row r="179661" x14ac:dyDescent="0.25"/>
    <row r="179662" x14ac:dyDescent="0.25"/>
    <row r="179663" x14ac:dyDescent="0.25"/>
    <row r="179664" x14ac:dyDescent="0.25"/>
    <row r="179665" x14ac:dyDescent="0.25"/>
    <row r="179666" x14ac:dyDescent="0.25"/>
    <row r="179667" x14ac:dyDescent="0.25"/>
    <row r="179668" x14ac:dyDescent="0.25"/>
    <row r="179669" x14ac:dyDescent="0.25"/>
    <row r="179670" x14ac:dyDescent="0.25"/>
    <row r="179671" x14ac:dyDescent="0.25"/>
    <row r="179672" x14ac:dyDescent="0.25"/>
    <row r="179673" x14ac:dyDescent="0.25"/>
    <row r="179674" x14ac:dyDescent="0.25"/>
    <row r="179675" x14ac:dyDescent="0.25"/>
    <row r="179676" x14ac:dyDescent="0.25"/>
    <row r="179677" x14ac:dyDescent="0.25"/>
    <row r="179678" x14ac:dyDescent="0.25"/>
    <row r="179679" x14ac:dyDescent="0.25"/>
    <row r="179680" x14ac:dyDescent="0.25"/>
    <row r="179681" x14ac:dyDescent="0.25"/>
    <row r="179682" x14ac:dyDescent="0.25"/>
    <row r="179683" x14ac:dyDescent="0.25"/>
    <row r="179684" x14ac:dyDescent="0.25"/>
    <row r="179685" x14ac:dyDescent="0.25"/>
    <row r="179686" x14ac:dyDescent="0.25"/>
    <row r="179687" x14ac:dyDescent="0.25"/>
    <row r="179688" x14ac:dyDescent="0.25"/>
    <row r="179689" x14ac:dyDescent="0.25"/>
    <row r="179690" x14ac:dyDescent="0.25"/>
    <row r="179691" x14ac:dyDescent="0.25"/>
    <row r="179692" x14ac:dyDescent="0.25"/>
    <row r="179693" x14ac:dyDescent="0.25"/>
    <row r="179694" x14ac:dyDescent="0.25"/>
    <row r="179695" x14ac:dyDescent="0.25"/>
    <row r="179696" x14ac:dyDescent="0.25"/>
    <row r="179697" x14ac:dyDescent="0.25"/>
    <row r="179698" x14ac:dyDescent="0.25"/>
    <row r="179699" x14ac:dyDescent="0.25"/>
    <row r="179700" x14ac:dyDescent="0.25"/>
    <row r="179701" x14ac:dyDescent="0.25"/>
    <row r="179702" x14ac:dyDescent="0.25"/>
    <row r="179703" x14ac:dyDescent="0.25"/>
    <row r="179704" x14ac:dyDescent="0.25"/>
    <row r="179705" x14ac:dyDescent="0.25"/>
    <row r="179706" x14ac:dyDescent="0.25"/>
    <row r="179707" x14ac:dyDescent="0.25"/>
    <row r="179708" x14ac:dyDescent="0.25"/>
    <row r="179709" x14ac:dyDescent="0.25"/>
    <row r="179710" x14ac:dyDescent="0.25"/>
    <row r="179711" x14ac:dyDescent="0.25"/>
    <row r="179712" x14ac:dyDescent="0.25"/>
    <row r="179713" x14ac:dyDescent="0.25"/>
    <row r="179714" x14ac:dyDescent="0.25"/>
    <row r="179715" x14ac:dyDescent="0.25"/>
    <row r="179716" x14ac:dyDescent="0.25"/>
    <row r="179717" x14ac:dyDescent="0.25"/>
    <row r="179718" x14ac:dyDescent="0.25"/>
    <row r="179719" x14ac:dyDescent="0.25"/>
    <row r="179720" x14ac:dyDescent="0.25"/>
    <row r="179721" x14ac:dyDescent="0.25"/>
    <row r="179722" x14ac:dyDescent="0.25"/>
    <row r="179723" x14ac:dyDescent="0.25"/>
    <row r="179724" x14ac:dyDescent="0.25"/>
    <row r="179725" x14ac:dyDescent="0.25"/>
    <row r="179726" x14ac:dyDescent="0.25"/>
    <row r="179727" x14ac:dyDescent="0.25"/>
    <row r="179728" x14ac:dyDescent="0.25"/>
    <row r="179729" x14ac:dyDescent="0.25"/>
    <row r="179730" x14ac:dyDescent="0.25"/>
    <row r="179731" x14ac:dyDescent="0.25"/>
    <row r="179732" x14ac:dyDescent="0.25"/>
    <row r="179733" x14ac:dyDescent="0.25"/>
    <row r="179734" x14ac:dyDescent="0.25"/>
    <row r="179735" x14ac:dyDescent="0.25"/>
    <row r="179736" x14ac:dyDescent="0.25"/>
    <row r="179737" x14ac:dyDescent="0.25"/>
    <row r="179738" x14ac:dyDescent="0.25"/>
    <row r="179739" x14ac:dyDescent="0.25"/>
    <row r="179740" x14ac:dyDescent="0.25"/>
    <row r="179741" x14ac:dyDescent="0.25"/>
    <row r="179742" x14ac:dyDescent="0.25"/>
    <row r="179743" x14ac:dyDescent="0.25"/>
    <row r="179744" x14ac:dyDescent="0.25"/>
    <row r="179745" x14ac:dyDescent="0.25"/>
    <row r="179746" x14ac:dyDescent="0.25"/>
    <row r="179747" x14ac:dyDescent="0.25"/>
    <row r="179748" x14ac:dyDescent="0.25"/>
    <row r="179749" x14ac:dyDescent="0.25"/>
    <row r="179750" x14ac:dyDescent="0.25"/>
    <row r="179751" x14ac:dyDescent="0.25"/>
    <row r="179752" x14ac:dyDescent="0.25"/>
    <row r="179753" x14ac:dyDescent="0.25"/>
    <row r="179754" x14ac:dyDescent="0.25"/>
    <row r="179755" x14ac:dyDescent="0.25"/>
    <row r="179756" x14ac:dyDescent="0.25"/>
    <row r="179757" x14ac:dyDescent="0.25"/>
    <row r="179758" x14ac:dyDescent="0.25"/>
    <row r="179759" x14ac:dyDescent="0.25"/>
    <row r="179760" x14ac:dyDescent="0.25"/>
    <row r="179761" x14ac:dyDescent="0.25"/>
    <row r="179762" x14ac:dyDescent="0.25"/>
    <row r="179763" x14ac:dyDescent="0.25"/>
    <row r="179764" x14ac:dyDescent="0.25"/>
    <row r="179765" x14ac:dyDescent="0.25"/>
    <row r="179766" x14ac:dyDescent="0.25"/>
    <row r="179767" x14ac:dyDescent="0.25"/>
    <row r="179768" x14ac:dyDescent="0.25"/>
    <row r="179769" x14ac:dyDescent="0.25"/>
    <row r="179770" x14ac:dyDescent="0.25"/>
    <row r="179771" x14ac:dyDescent="0.25"/>
    <row r="179772" x14ac:dyDescent="0.25"/>
    <row r="179773" x14ac:dyDescent="0.25"/>
    <row r="179774" x14ac:dyDescent="0.25"/>
    <row r="179775" x14ac:dyDescent="0.25"/>
    <row r="179776" x14ac:dyDescent="0.25"/>
    <row r="179777" x14ac:dyDescent="0.25"/>
    <row r="179778" x14ac:dyDescent="0.25"/>
    <row r="179779" x14ac:dyDescent="0.25"/>
    <row r="179780" x14ac:dyDescent="0.25"/>
    <row r="179781" x14ac:dyDescent="0.25"/>
    <row r="179782" x14ac:dyDescent="0.25"/>
    <row r="179783" x14ac:dyDescent="0.25"/>
    <row r="179784" x14ac:dyDescent="0.25"/>
    <row r="179785" x14ac:dyDescent="0.25"/>
    <row r="179786" x14ac:dyDescent="0.25"/>
    <row r="179787" x14ac:dyDescent="0.25"/>
    <row r="179788" x14ac:dyDescent="0.25"/>
    <row r="179789" x14ac:dyDescent="0.25"/>
    <row r="179790" x14ac:dyDescent="0.25"/>
    <row r="179791" x14ac:dyDescent="0.25"/>
    <row r="179792" x14ac:dyDescent="0.25"/>
    <row r="179793" x14ac:dyDescent="0.25"/>
    <row r="179794" x14ac:dyDescent="0.25"/>
    <row r="179795" x14ac:dyDescent="0.25"/>
    <row r="179796" x14ac:dyDescent="0.25"/>
    <row r="179797" x14ac:dyDescent="0.25"/>
    <row r="179798" x14ac:dyDescent="0.25"/>
    <row r="179799" x14ac:dyDescent="0.25"/>
    <row r="179800" x14ac:dyDescent="0.25"/>
    <row r="179801" x14ac:dyDescent="0.25"/>
    <row r="179802" x14ac:dyDescent="0.25"/>
    <row r="179803" x14ac:dyDescent="0.25"/>
    <row r="179804" x14ac:dyDescent="0.25"/>
    <row r="179805" x14ac:dyDescent="0.25"/>
    <row r="179806" x14ac:dyDescent="0.25"/>
    <row r="179807" x14ac:dyDescent="0.25"/>
    <row r="179808" x14ac:dyDescent="0.25"/>
    <row r="179809" x14ac:dyDescent="0.25"/>
    <row r="179810" x14ac:dyDescent="0.25"/>
    <row r="179811" x14ac:dyDescent="0.25"/>
    <row r="179812" x14ac:dyDescent="0.25"/>
    <row r="179813" x14ac:dyDescent="0.25"/>
    <row r="179814" x14ac:dyDescent="0.25"/>
    <row r="179815" x14ac:dyDescent="0.25"/>
    <row r="179816" x14ac:dyDescent="0.25"/>
    <row r="179817" x14ac:dyDescent="0.25"/>
    <row r="179818" x14ac:dyDescent="0.25"/>
    <row r="179819" x14ac:dyDescent="0.25"/>
    <row r="179820" x14ac:dyDescent="0.25"/>
    <row r="179821" x14ac:dyDescent="0.25"/>
    <row r="179822" x14ac:dyDescent="0.25"/>
    <row r="179823" x14ac:dyDescent="0.25"/>
    <row r="179824" x14ac:dyDescent="0.25"/>
    <row r="179825" x14ac:dyDescent="0.25"/>
    <row r="179826" x14ac:dyDescent="0.25"/>
    <row r="179827" x14ac:dyDescent="0.25"/>
    <row r="179828" x14ac:dyDescent="0.25"/>
    <row r="179829" x14ac:dyDescent="0.25"/>
    <row r="179830" x14ac:dyDescent="0.25"/>
    <row r="179831" x14ac:dyDescent="0.25"/>
    <row r="179832" x14ac:dyDescent="0.25"/>
    <row r="179833" x14ac:dyDescent="0.25"/>
    <row r="179834" x14ac:dyDescent="0.25"/>
    <row r="179835" x14ac:dyDescent="0.25"/>
    <row r="179836" x14ac:dyDescent="0.25"/>
    <row r="179837" x14ac:dyDescent="0.25"/>
    <row r="179838" x14ac:dyDescent="0.25"/>
    <row r="179839" x14ac:dyDescent="0.25"/>
    <row r="179840" x14ac:dyDescent="0.25"/>
    <row r="179841" x14ac:dyDescent="0.25"/>
    <row r="179842" x14ac:dyDescent="0.25"/>
    <row r="179843" x14ac:dyDescent="0.25"/>
    <row r="179844" x14ac:dyDescent="0.25"/>
    <row r="179845" x14ac:dyDescent="0.25"/>
    <row r="179846" x14ac:dyDescent="0.25"/>
    <row r="179847" x14ac:dyDescent="0.25"/>
    <row r="179848" x14ac:dyDescent="0.25"/>
    <row r="179849" x14ac:dyDescent="0.25"/>
    <row r="179850" x14ac:dyDescent="0.25"/>
    <row r="179851" x14ac:dyDescent="0.25"/>
    <row r="179852" x14ac:dyDescent="0.25"/>
    <row r="179853" x14ac:dyDescent="0.25"/>
    <row r="179854" x14ac:dyDescent="0.25"/>
    <row r="179855" x14ac:dyDescent="0.25"/>
    <row r="179856" x14ac:dyDescent="0.25"/>
    <row r="179857" x14ac:dyDescent="0.25"/>
    <row r="179858" x14ac:dyDescent="0.25"/>
    <row r="179859" x14ac:dyDescent="0.25"/>
    <row r="179860" x14ac:dyDescent="0.25"/>
    <row r="179861" x14ac:dyDescent="0.25"/>
    <row r="179862" x14ac:dyDescent="0.25"/>
    <row r="179863" x14ac:dyDescent="0.25"/>
    <row r="179864" x14ac:dyDescent="0.25"/>
    <row r="179865" x14ac:dyDescent="0.25"/>
    <row r="179866" x14ac:dyDescent="0.25"/>
    <row r="179867" x14ac:dyDescent="0.25"/>
    <row r="179868" x14ac:dyDescent="0.25"/>
    <row r="179869" x14ac:dyDescent="0.25"/>
    <row r="179870" x14ac:dyDescent="0.25"/>
    <row r="179871" x14ac:dyDescent="0.25"/>
    <row r="179872" x14ac:dyDescent="0.25"/>
    <row r="179873" x14ac:dyDescent="0.25"/>
    <row r="179874" x14ac:dyDescent="0.25"/>
    <row r="179875" x14ac:dyDescent="0.25"/>
    <row r="179876" x14ac:dyDescent="0.25"/>
    <row r="179877" x14ac:dyDescent="0.25"/>
    <row r="179878" x14ac:dyDescent="0.25"/>
    <row r="179879" x14ac:dyDescent="0.25"/>
    <row r="179880" x14ac:dyDescent="0.25"/>
    <row r="179881" x14ac:dyDescent="0.25"/>
    <row r="179882" x14ac:dyDescent="0.25"/>
    <row r="179883" x14ac:dyDescent="0.25"/>
    <row r="179884" x14ac:dyDescent="0.25"/>
    <row r="179885" x14ac:dyDescent="0.25"/>
    <row r="179886" x14ac:dyDescent="0.25"/>
    <row r="179887" x14ac:dyDescent="0.25"/>
    <row r="179888" x14ac:dyDescent="0.25"/>
    <row r="179889" x14ac:dyDescent="0.25"/>
    <row r="179890" x14ac:dyDescent="0.25"/>
    <row r="179891" x14ac:dyDescent="0.25"/>
    <row r="179892" x14ac:dyDescent="0.25"/>
    <row r="179893" x14ac:dyDescent="0.25"/>
    <row r="179894" x14ac:dyDescent="0.25"/>
    <row r="179895" x14ac:dyDescent="0.25"/>
    <row r="179896" x14ac:dyDescent="0.25"/>
    <row r="179897" x14ac:dyDescent="0.25"/>
    <row r="179898" x14ac:dyDescent="0.25"/>
    <row r="179899" x14ac:dyDescent="0.25"/>
    <row r="179900" x14ac:dyDescent="0.25"/>
    <row r="179901" x14ac:dyDescent="0.25"/>
    <row r="179902" x14ac:dyDescent="0.25"/>
    <row r="179903" x14ac:dyDescent="0.25"/>
    <row r="179904" x14ac:dyDescent="0.25"/>
    <row r="179905" x14ac:dyDescent="0.25"/>
    <row r="179906" x14ac:dyDescent="0.25"/>
    <row r="179907" x14ac:dyDescent="0.25"/>
    <row r="179908" x14ac:dyDescent="0.25"/>
    <row r="179909" x14ac:dyDescent="0.25"/>
    <row r="179910" x14ac:dyDescent="0.25"/>
    <row r="179911" x14ac:dyDescent="0.25"/>
    <row r="179912" x14ac:dyDescent="0.25"/>
    <row r="179913" x14ac:dyDescent="0.25"/>
    <row r="179914" x14ac:dyDescent="0.25"/>
    <row r="179915" x14ac:dyDescent="0.25"/>
    <row r="179916" x14ac:dyDescent="0.25"/>
    <row r="179917" x14ac:dyDescent="0.25"/>
    <row r="179918" x14ac:dyDescent="0.25"/>
    <row r="179919" x14ac:dyDescent="0.25"/>
    <row r="179920" x14ac:dyDescent="0.25"/>
    <row r="179921" x14ac:dyDescent="0.25"/>
    <row r="179922" x14ac:dyDescent="0.25"/>
    <row r="179923" x14ac:dyDescent="0.25"/>
    <row r="179924" x14ac:dyDescent="0.25"/>
    <row r="179925" x14ac:dyDescent="0.25"/>
    <row r="179926" x14ac:dyDescent="0.25"/>
    <row r="179927" x14ac:dyDescent="0.25"/>
    <row r="179928" x14ac:dyDescent="0.25"/>
    <row r="179929" x14ac:dyDescent="0.25"/>
    <row r="179930" x14ac:dyDescent="0.25"/>
    <row r="179931" x14ac:dyDescent="0.25"/>
    <row r="179932" x14ac:dyDescent="0.25"/>
    <row r="179933" x14ac:dyDescent="0.25"/>
    <row r="179934" x14ac:dyDescent="0.25"/>
    <row r="179935" x14ac:dyDescent="0.25"/>
    <row r="179936" x14ac:dyDescent="0.25"/>
    <row r="179937" x14ac:dyDescent="0.25"/>
    <row r="179938" x14ac:dyDescent="0.25"/>
    <row r="179939" x14ac:dyDescent="0.25"/>
    <row r="179940" x14ac:dyDescent="0.25"/>
    <row r="179941" x14ac:dyDescent="0.25"/>
    <row r="179942" x14ac:dyDescent="0.25"/>
    <row r="179943" x14ac:dyDescent="0.25"/>
    <row r="179944" x14ac:dyDescent="0.25"/>
    <row r="179945" x14ac:dyDescent="0.25"/>
    <row r="179946" x14ac:dyDescent="0.25"/>
    <row r="179947" x14ac:dyDescent="0.25"/>
    <row r="179948" x14ac:dyDescent="0.25"/>
    <row r="179949" x14ac:dyDescent="0.25"/>
    <row r="179950" x14ac:dyDescent="0.25"/>
    <row r="179951" x14ac:dyDescent="0.25"/>
    <row r="179952" x14ac:dyDescent="0.25"/>
    <row r="179953" x14ac:dyDescent="0.25"/>
    <row r="179954" x14ac:dyDescent="0.25"/>
    <row r="179955" x14ac:dyDescent="0.25"/>
    <row r="179956" x14ac:dyDescent="0.25"/>
    <row r="179957" x14ac:dyDescent="0.25"/>
    <row r="179958" x14ac:dyDescent="0.25"/>
    <row r="179959" x14ac:dyDescent="0.25"/>
    <row r="179960" x14ac:dyDescent="0.25"/>
    <row r="179961" x14ac:dyDescent="0.25"/>
    <row r="179962" x14ac:dyDescent="0.25"/>
    <row r="179963" x14ac:dyDescent="0.25"/>
    <row r="179964" x14ac:dyDescent="0.25"/>
    <row r="179965" x14ac:dyDescent="0.25"/>
    <row r="179966" x14ac:dyDescent="0.25"/>
    <row r="179967" x14ac:dyDescent="0.25"/>
    <row r="179968" x14ac:dyDescent="0.25"/>
    <row r="179969" x14ac:dyDescent="0.25"/>
    <row r="179970" x14ac:dyDescent="0.25"/>
    <row r="179971" x14ac:dyDescent="0.25"/>
    <row r="179972" x14ac:dyDescent="0.25"/>
    <row r="179973" x14ac:dyDescent="0.25"/>
    <row r="179974" x14ac:dyDescent="0.25"/>
    <row r="179975" x14ac:dyDescent="0.25"/>
    <row r="179976" x14ac:dyDescent="0.25"/>
    <row r="179977" x14ac:dyDescent="0.25"/>
    <row r="179978" x14ac:dyDescent="0.25"/>
    <row r="179979" x14ac:dyDescent="0.25"/>
    <row r="179980" x14ac:dyDescent="0.25"/>
    <row r="179981" x14ac:dyDescent="0.25"/>
    <row r="179982" x14ac:dyDescent="0.25"/>
    <row r="179983" x14ac:dyDescent="0.25"/>
    <row r="179984" x14ac:dyDescent="0.25"/>
    <row r="179985" x14ac:dyDescent="0.25"/>
    <row r="179986" x14ac:dyDescent="0.25"/>
    <row r="179987" x14ac:dyDescent="0.25"/>
    <row r="179988" x14ac:dyDescent="0.25"/>
    <row r="179989" x14ac:dyDescent="0.25"/>
    <row r="179990" x14ac:dyDescent="0.25"/>
    <row r="179991" x14ac:dyDescent="0.25"/>
    <row r="179992" x14ac:dyDescent="0.25"/>
    <row r="179993" x14ac:dyDescent="0.25"/>
    <row r="179994" x14ac:dyDescent="0.25"/>
    <row r="179995" x14ac:dyDescent="0.25"/>
    <row r="179996" x14ac:dyDescent="0.25"/>
    <row r="179997" x14ac:dyDescent="0.25"/>
    <row r="179998" x14ac:dyDescent="0.25"/>
    <row r="179999" x14ac:dyDescent="0.25"/>
    <row r="180000" x14ac:dyDescent="0.25"/>
    <row r="180001" x14ac:dyDescent="0.25"/>
    <row r="180002" x14ac:dyDescent="0.25"/>
    <row r="180003" x14ac:dyDescent="0.25"/>
    <row r="180004" x14ac:dyDescent="0.25"/>
    <row r="180005" x14ac:dyDescent="0.25"/>
    <row r="180006" x14ac:dyDescent="0.25"/>
    <row r="180007" x14ac:dyDescent="0.25"/>
    <row r="180008" x14ac:dyDescent="0.25"/>
    <row r="180009" x14ac:dyDescent="0.25"/>
    <row r="180010" x14ac:dyDescent="0.25"/>
    <row r="180011" x14ac:dyDescent="0.25"/>
    <row r="180012" x14ac:dyDescent="0.25"/>
    <row r="180013" x14ac:dyDescent="0.25"/>
    <row r="180014" x14ac:dyDescent="0.25"/>
    <row r="180015" x14ac:dyDescent="0.25"/>
    <row r="180016" x14ac:dyDescent="0.25"/>
    <row r="180017" x14ac:dyDescent="0.25"/>
    <row r="180018" x14ac:dyDescent="0.25"/>
    <row r="180019" x14ac:dyDescent="0.25"/>
    <row r="180020" x14ac:dyDescent="0.25"/>
    <row r="180021" x14ac:dyDescent="0.25"/>
    <row r="180022" x14ac:dyDescent="0.25"/>
    <row r="180023" x14ac:dyDescent="0.25"/>
    <row r="180024" x14ac:dyDescent="0.25"/>
    <row r="180025" x14ac:dyDescent="0.25"/>
    <row r="180026" x14ac:dyDescent="0.25"/>
    <row r="180027" x14ac:dyDescent="0.25"/>
    <row r="180028" x14ac:dyDescent="0.25"/>
    <row r="180029" x14ac:dyDescent="0.25"/>
    <row r="180030" x14ac:dyDescent="0.25"/>
    <row r="180031" x14ac:dyDescent="0.25"/>
    <row r="180032" x14ac:dyDescent="0.25"/>
    <row r="180033" x14ac:dyDescent="0.25"/>
    <row r="180034" x14ac:dyDescent="0.25"/>
    <row r="180035" x14ac:dyDescent="0.25"/>
    <row r="180036" x14ac:dyDescent="0.25"/>
    <row r="180037" x14ac:dyDescent="0.25"/>
    <row r="180038" x14ac:dyDescent="0.25"/>
    <row r="180039" x14ac:dyDescent="0.25"/>
    <row r="180040" x14ac:dyDescent="0.25"/>
    <row r="180041" x14ac:dyDescent="0.25"/>
    <row r="180042" x14ac:dyDescent="0.25"/>
    <row r="180043" x14ac:dyDescent="0.25"/>
    <row r="180044" x14ac:dyDescent="0.25"/>
    <row r="180045" x14ac:dyDescent="0.25"/>
    <row r="180046" x14ac:dyDescent="0.25"/>
    <row r="180047" x14ac:dyDescent="0.25"/>
    <row r="180048" x14ac:dyDescent="0.25"/>
    <row r="180049" x14ac:dyDescent="0.25"/>
    <row r="180050" x14ac:dyDescent="0.25"/>
    <row r="180051" x14ac:dyDescent="0.25"/>
    <row r="180052" x14ac:dyDescent="0.25"/>
    <row r="180053" x14ac:dyDescent="0.25"/>
    <row r="180054" x14ac:dyDescent="0.25"/>
    <row r="180055" x14ac:dyDescent="0.25"/>
    <row r="180056" x14ac:dyDescent="0.25"/>
    <row r="180057" x14ac:dyDescent="0.25"/>
    <row r="180058" x14ac:dyDescent="0.25"/>
    <row r="180059" x14ac:dyDescent="0.25"/>
    <row r="180060" x14ac:dyDescent="0.25"/>
    <row r="180061" x14ac:dyDescent="0.25"/>
    <row r="180062" x14ac:dyDescent="0.25"/>
    <row r="180063" x14ac:dyDescent="0.25"/>
    <row r="180064" x14ac:dyDescent="0.25"/>
    <row r="180065" x14ac:dyDescent="0.25"/>
    <row r="180066" x14ac:dyDescent="0.25"/>
    <row r="180067" x14ac:dyDescent="0.25"/>
    <row r="180068" x14ac:dyDescent="0.25"/>
    <row r="180069" x14ac:dyDescent="0.25"/>
    <row r="180070" x14ac:dyDescent="0.25"/>
    <row r="180071" x14ac:dyDescent="0.25"/>
    <row r="180072" x14ac:dyDescent="0.25"/>
    <row r="180073" x14ac:dyDescent="0.25"/>
    <row r="180074" x14ac:dyDescent="0.25"/>
    <row r="180075" x14ac:dyDescent="0.25"/>
    <row r="180076" x14ac:dyDescent="0.25"/>
    <row r="180077" x14ac:dyDescent="0.25"/>
    <row r="180078" x14ac:dyDescent="0.25"/>
    <row r="180079" x14ac:dyDescent="0.25"/>
    <row r="180080" x14ac:dyDescent="0.25"/>
    <row r="180081" x14ac:dyDescent="0.25"/>
    <row r="180082" x14ac:dyDescent="0.25"/>
    <row r="180083" x14ac:dyDescent="0.25"/>
    <row r="180084" x14ac:dyDescent="0.25"/>
    <row r="180085" x14ac:dyDescent="0.25"/>
    <row r="180086" x14ac:dyDescent="0.25"/>
    <row r="180087" x14ac:dyDescent="0.25"/>
    <row r="180088" x14ac:dyDescent="0.25"/>
    <row r="180089" x14ac:dyDescent="0.25"/>
    <row r="180090" x14ac:dyDescent="0.25"/>
    <row r="180091" x14ac:dyDescent="0.25"/>
    <row r="180092" x14ac:dyDescent="0.25"/>
    <row r="180093" x14ac:dyDescent="0.25"/>
    <row r="180094" x14ac:dyDescent="0.25"/>
    <row r="180095" x14ac:dyDescent="0.25"/>
    <row r="180096" x14ac:dyDescent="0.25"/>
    <row r="180097" x14ac:dyDescent="0.25"/>
    <row r="180098" x14ac:dyDescent="0.25"/>
    <row r="180099" x14ac:dyDescent="0.25"/>
    <row r="180100" x14ac:dyDescent="0.25"/>
    <row r="180101" x14ac:dyDescent="0.25"/>
    <row r="180102" x14ac:dyDescent="0.25"/>
    <row r="180103" x14ac:dyDescent="0.25"/>
    <row r="180104" x14ac:dyDescent="0.25"/>
    <row r="180105" x14ac:dyDescent="0.25"/>
    <row r="180106" x14ac:dyDescent="0.25"/>
    <row r="180107" x14ac:dyDescent="0.25"/>
    <row r="180108" x14ac:dyDescent="0.25"/>
    <row r="180109" x14ac:dyDescent="0.25"/>
    <row r="180110" x14ac:dyDescent="0.25"/>
    <row r="180111" x14ac:dyDescent="0.25"/>
    <row r="180112" x14ac:dyDescent="0.25"/>
    <row r="180113" x14ac:dyDescent="0.25"/>
    <row r="180114" x14ac:dyDescent="0.25"/>
    <row r="180115" x14ac:dyDescent="0.25"/>
    <row r="180116" x14ac:dyDescent="0.25"/>
    <row r="180117" x14ac:dyDescent="0.25"/>
    <row r="180118" x14ac:dyDescent="0.25"/>
    <row r="180119" x14ac:dyDescent="0.25"/>
    <row r="180120" x14ac:dyDescent="0.25"/>
    <row r="180121" x14ac:dyDescent="0.25"/>
    <row r="180122" x14ac:dyDescent="0.25"/>
    <row r="180123" x14ac:dyDescent="0.25"/>
    <row r="180124" x14ac:dyDescent="0.25"/>
    <row r="180125" x14ac:dyDescent="0.25"/>
    <row r="180126" x14ac:dyDescent="0.25"/>
    <row r="180127" x14ac:dyDescent="0.25"/>
    <row r="180128" x14ac:dyDescent="0.25"/>
    <row r="180129" x14ac:dyDescent="0.25"/>
    <row r="180130" x14ac:dyDescent="0.25"/>
    <row r="180131" x14ac:dyDescent="0.25"/>
    <row r="180132" x14ac:dyDescent="0.25"/>
    <row r="180133" x14ac:dyDescent="0.25"/>
    <row r="180134" x14ac:dyDescent="0.25"/>
    <row r="180135" x14ac:dyDescent="0.25"/>
    <row r="180136" x14ac:dyDescent="0.25"/>
    <row r="180137" x14ac:dyDescent="0.25"/>
    <row r="180138" x14ac:dyDescent="0.25"/>
    <row r="180139" x14ac:dyDescent="0.25"/>
    <row r="180140" x14ac:dyDescent="0.25"/>
    <row r="180141" x14ac:dyDescent="0.25"/>
    <row r="180142" x14ac:dyDescent="0.25"/>
    <row r="180143" x14ac:dyDescent="0.25"/>
    <row r="180144" x14ac:dyDescent="0.25"/>
    <row r="180145" x14ac:dyDescent="0.25"/>
    <row r="180146" x14ac:dyDescent="0.25"/>
    <row r="180147" x14ac:dyDescent="0.25"/>
    <row r="180148" x14ac:dyDescent="0.25"/>
    <row r="180149" x14ac:dyDescent="0.25"/>
    <row r="180150" x14ac:dyDescent="0.25"/>
    <row r="180151" x14ac:dyDescent="0.25"/>
    <row r="180152" x14ac:dyDescent="0.25"/>
    <row r="180153" x14ac:dyDescent="0.25"/>
    <row r="180154" x14ac:dyDescent="0.25"/>
    <row r="180155" x14ac:dyDescent="0.25"/>
    <row r="180156" x14ac:dyDescent="0.25"/>
    <row r="180157" x14ac:dyDescent="0.25"/>
    <row r="180158" x14ac:dyDescent="0.25"/>
    <row r="180159" x14ac:dyDescent="0.25"/>
    <row r="180160" x14ac:dyDescent="0.25"/>
    <row r="180161" x14ac:dyDescent="0.25"/>
    <row r="180162" x14ac:dyDescent="0.25"/>
    <row r="180163" x14ac:dyDescent="0.25"/>
    <row r="180164" x14ac:dyDescent="0.25"/>
    <row r="180165" x14ac:dyDescent="0.25"/>
    <row r="180166" x14ac:dyDescent="0.25"/>
    <row r="180167" x14ac:dyDescent="0.25"/>
    <row r="180168" x14ac:dyDescent="0.25"/>
    <row r="180169" x14ac:dyDescent="0.25"/>
    <row r="180170" x14ac:dyDescent="0.25"/>
    <row r="180171" x14ac:dyDescent="0.25"/>
    <row r="180172" x14ac:dyDescent="0.25"/>
    <row r="180173" x14ac:dyDescent="0.25"/>
    <row r="180174" x14ac:dyDescent="0.25"/>
    <row r="180175" x14ac:dyDescent="0.25"/>
    <row r="180176" x14ac:dyDescent="0.25"/>
    <row r="180177" x14ac:dyDescent="0.25"/>
    <row r="180178" x14ac:dyDescent="0.25"/>
    <row r="180179" x14ac:dyDescent="0.25"/>
    <row r="180180" x14ac:dyDescent="0.25"/>
    <row r="180181" x14ac:dyDescent="0.25"/>
    <row r="180182" x14ac:dyDescent="0.25"/>
    <row r="180183" x14ac:dyDescent="0.25"/>
    <row r="180184" x14ac:dyDescent="0.25"/>
    <row r="180185" x14ac:dyDescent="0.25"/>
    <row r="180186" x14ac:dyDescent="0.25"/>
    <row r="180187" x14ac:dyDescent="0.25"/>
    <row r="180188" x14ac:dyDescent="0.25"/>
    <row r="180189" x14ac:dyDescent="0.25"/>
    <row r="180190" x14ac:dyDescent="0.25"/>
    <row r="180191" x14ac:dyDescent="0.25"/>
    <row r="180192" x14ac:dyDescent="0.25"/>
    <row r="180193" x14ac:dyDescent="0.25"/>
    <row r="180194" x14ac:dyDescent="0.25"/>
    <row r="180195" x14ac:dyDescent="0.25"/>
    <row r="180196" x14ac:dyDescent="0.25"/>
    <row r="180197" x14ac:dyDescent="0.25"/>
    <row r="180198" x14ac:dyDescent="0.25"/>
    <row r="180199" x14ac:dyDescent="0.25"/>
    <row r="180200" x14ac:dyDescent="0.25"/>
    <row r="180201" x14ac:dyDescent="0.25"/>
    <row r="180202" x14ac:dyDescent="0.25"/>
    <row r="180203" x14ac:dyDescent="0.25"/>
    <row r="180204" x14ac:dyDescent="0.25"/>
    <row r="180205" x14ac:dyDescent="0.25"/>
    <row r="180206" x14ac:dyDescent="0.25"/>
    <row r="180207" x14ac:dyDescent="0.25"/>
    <row r="180208" x14ac:dyDescent="0.25"/>
    <row r="180209" x14ac:dyDescent="0.25"/>
    <row r="180210" x14ac:dyDescent="0.25"/>
    <row r="180211" x14ac:dyDescent="0.25"/>
    <row r="180212" x14ac:dyDescent="0.25"/>
    <row r="180213" x14ac:dyDescent="0.25"/>
    <row r="180214" x14ac:dyDescent="0.25"/>
    <row r="180215" x14ac:dyDescent="0.25"/>
    <row r="180216" x14ac:dyDescent="0.25"/>
    <row r="180217" x14ac:dyDescent="0.25"/>
    <row r="180218" x14ac:dyDescent="0.25"/>
    <row r="180219" x14ac:dyDescent="0.25"/>
    <row r="180220" x14ac:dyDescent="0.25"/>
    <row r="180221" x14ac:dyDescent="0.25"/>
    <row r="180222" x14ac:dyDescent="0.25"/>
    <row r="180223" x14ac:dyDescent="0.25"/>
    <row r="180224" x14ac:dyDescent="0.25"/>
    <row r="180225" x14ac:dyDescent="0.25"/>
    <row r="180226" x14ac:dyDescent="0.25"/>
    <row r="180227" x14ac:dyDescent="0.25"/>
    <row r="180228" x14ac:dyDescent="0.25"/>
    <row r="180229" x14ac:dyDescent="0.25"/>
    <row r="180230" x14ac:dyDescent="0.25"/>
    <row r="180231" x14ac:dyDescent="0.25"/>
    <row r="180232" x14ac:dyDescent="0.25"/>
    <row r="180233" x14ac:dyDescent="0.25"/>
    <row r="180234" x14ac:dyDescent="0.25"/>
    <row r="180235" x14ac:dyDescent="0.25"/>
    <row r="180236" x14ac:dyDescent="0.25"/>
    <row r="180237" x14ac:dyDescent="0.25"/>
    <row r="180238" x14ac:dyDescent="0.25"/>
    <row r="180239" x14ac:dyDescent="0.25"/>
    <row r="180240" x14ac:dyDescent="0.25"/>
    <row r="180241" x14ac:dyDescent="0.25"/>
    <row r="180242" x14ac:dyDescent="0.25"/>
    <row r="180243" x14ac:dyDescent="0.25"/>
    <row r="180244" x14ac:dyDescent="0.25"/>
    <row r="180245" x14ac:dyDescent="0.25"/>
    <row r="180246" x14ac:dyDescent="0.25"/>
    <row r="180247" x14ac:dyDescent="0.25"/>
    <row r="180248" x14ac:dyDescent="0.25"/>
    <row r="180249" x14ac:dyDescent="0.25"/>
    <row r="180250" x14ac:dyDescent="0.25"/>
    <row r="180251" x14ac:dyDescent="0.25"/>
    <row r="180252" x14ac:dyDescent="0.25"/>
    <row r="180253" x14ac:dyDescent="0.25"/>
    <row r="180254" x14ac:dyDescent="0.25"/>
    <row r="180255" x14ac:dyDescent="0.25"/>
    <row r="180256" x14ac:dyDescent="0.25"/>
    <row r="180257" x14ac:dyDescent="0.25"/>
    <row r="180258" x14ac:dyDescent="0.25"/>
    <row r="180259" x14ac:dyDescent="0.25"/>
    <row r="180260" x14ac:dyDescent="0.25"/>
    <row r="180261" x14ac:dyDescent="0.25"/>
    <row r="180262" x14ac:dyDescent="0.25"/>
    <row r="180263" x14ac:dyDescent="0.25"/>
    <row r="180264" x14ac:dyDescent="0.25"/>
    <row r="180265" x14ac:dyDescent="0.25"/>
    <row r="180266" x14ac:dyDescent="0.25"/>
    <row r="180267" x14ac:dyDescent="0.25"/>
    <row r="180268" x14ac:dyDescent="0.25"/>
    <row r="180269" x14ac:dyDescent="0.25"/>
    <row r="180270" x14ac:dyDescent="0.25"/>
    <row r="180271" x14ac:dyDescent="0.25"/>
    <row r="180272" x14ac:dyDescent="0.25"/>
    <row r="180273" x14ac:dyDescent="0.25"/>
    <row r="180274" x14ac:dyDescent="0.25"/>
    <row r="180275" x14ac:dyDescent="0.25"/>
    <row r="180276" x14ac:dyDescent="0.25"/>
    <row r="180277" x14ac:dyDescent="0.25"/>
    <row r="180278" x14ac:dyDescent="0.25"/>
    <row r="180279" x14ac:dyDescent="0.25"/>
    <row r="180280" x14ac:dyDescent="0.25"/>
    <row r="180281" x14ac:dyDescent="0.25"/>
    <row r="180282" x14ac:dyDescent="0.25"/>
    <row r="180283" x14ac:dyDescent="0.25"/>
    <row r="180284" x14ac:dyDescent="0.25"/>
    <row r="180285" x14ac:dyDescent="0.25"/>
    <row r="180286" x14ac:dyDescent="0.25"/>
    <row r="180287" x14ac:dyDescent="0.25"/>
    <row r="180288" x14ac:dyDescent="0.25"/>
    <row r="180289" x14ac:dyDescent="0.25"/>
    <row r="180290" x14ac:dyDescent="0.25"/>
    <row r="180291" x14ac:dyDescent="0.25"/>
    <row r="180292" x14ac:dyDescent="0.25"/>
    <row r="180293" x14ac:dyDescent="0.25"/>
    <row r="180294" x14ac:dyDescent="0.25"/>
    <row r="180295" x14ac:dyDescent="0.25"/>
    <row r="180296" x14ac:dyDescent="0.25"/>
    <row r="180297" x14ac:dyDescent="0.25"/>
    <row r="180298" x14ac:dyDescent="0.25"/>
    <row r="180299" x14ac:dyDescent="0.25"/>
    <row r="180300" x14ac:dyDescent="0.25"/>
    <row r="180301" x14ac:dyDescent="0.25"/>
    <row r="180302" x14ac:dyDescent="0.25"/>
    <row r="180303" x14ac:dyDescent="0.25"/>
    <row r="180304" x14ac:dyDescent="0.25"/>
    <row r="180305" x14ac:dyDescent="0.25"/>
    <row r="180306" x14ac:dyDescent="0.25"/>
    <row r="180307" x14ac:dyDescent="0.25"/>
    <row r="180308" x14ac:dyDescent="0.25"/>
    <row r="180309" x14ac:dyDescent="0.25"/>
    <row r="180310" x14ac:dyDescent="0.25"/>
    <row r="180311" x14ac:dyDescent="0.25"/>
    <row r="180312" x14ac:dyDescent="0.25"/>
    <row r="180313" x14ac:dyDescent="0.25"/>
    <row r="180314" x14ac:dyDescent="0.25"/>
    <row r="180315" x14ac:dyDescent="0.25"/>
    <row r="180316" x14ac:dyDescent="0.25"/>
    <row r="180317" x14ac:dyDescent="0.25"/>
    <row r="180318" x14ac:dyDescent="0.25"/>
    <row r="180319" x14ac:dyDescent="0.25"/>
    <row r="180320" x14ac:dyDescent="0.25"/>
    <row r="180321" x14ac:dyDescent="0.25"/>
    <row r="180322" x14ac:dyDescent="0.25"/>
    <row r="180323" x14ac:dyDescent="0.25"/>
    <row r="180324" x14ac:dyDescent="0.25"/>
    <row r="180325" x14ac:dyDescent="0.25"/>
    <row r="180326" x14ac:dyDescent="0.25"/>
    <row r="180327" x14ac:dyDescent="0.25"/>
    <row r="180328" x14ac:dyDescent="0.25"/>
    <row r="180329" x14ac:dyDescent="0.25"/>
    <row r="180330" x14ac:dyDescent="0.25"/>
    <row r="180331" x14ac:dyDescent="0.25"/>
    <row r="180332" x14ac:dyDescent="0.25"/>
    <row r="180333" x14ac:dyDescent="0.25"/>
    <row r="180334" x14ac:dyDescent="0.25"/>
    <row r="180335" x14ac:dyDescent="0.25"/>
    <row r="180336" x14ac:dyDescent="0.25"/>
    <row r="180337" x14ac:dyDescent="0.25"/>
    <row r="180338" x14ac:dyDescent="0.25"/>
    <row r="180339" x14ac:dyDescent="0.25"/>
    <row r="180340" x14ac:dyDescent="0.25"/>
    <row r="180341" x14ac:dyDescent="0.25"/>
    <row r="180342" x14ac:dyDescent="0.25"/>
    <row r="180343" x14ac:dyDescent="0.25"/>
    <row r="180344" x14ac:dyDescent="0.25"/>
    <row r="180345" x14ac:dyDescent="0.25"/>
    <row r="180346" x14ac:dyDescent="0.25"/>
    <row r="180347" x14ac:dyDescent="0.25"/>
    <row r="180348" x14ac:dyDescent="0.25"/>
    <row r="180349" x14ac:dyDescent="0.25"/>
    <row r="180350" x14ac:dyDescent="0.25"/>
    <row r="180351" x14ac:dyDescent="0.25"/>
    <row r="180352" x14ac:dyDescent="0.25"/>
    <row r="180353" x14ac:dyDescent="0.25"/>
    <row r="180354" x14ac:dyDescent="0.25"/>
    <row r="180355" x14ac:dyDescent="0.25"/>
    <row r="180356" x14ac:dyDescent="0.25"/>
    <row r="180357" x14ac:dyDescent="0.25"/>
    <row r="180358" x14ac:dyDescent="0.25"/>
    <row r="180359" x14ac:dyDescent="0.25"/>
    <row r="180360" x14ac:dyDescent="0.25"/>
    <row r="180361" x14ac:dyDescent="0.25"/>
    <row r="180362" x14ac:dyDescent="0.25"/>
    <row r="180363" x14ac:dyDescent="0.25"/>
    <row r="180364" x14ac:dyDescent="0.25"/>
    <row r="180365" x14ac:dyDescent="0.25"/>
    <row r="180366" x14ac:dyDescent="0.25"/>
    <row r="180367" x14ac:dyDescent="0.25"/>
    <row r="180368" x14ac:dyDescent="0.25"/>
    <row r="180369" x14ac:dyDescent="0.25"/>
    <row r="180370" x14ac:dyDescent="0.25"/>
    <row r="180371" x14ac:dyDescent="0.25"/>
    <row r="180372" x14ac:dyDescent="0.25"/>
    <row r="180373" x14ac:dyDescent="0.25"/>
    <row r="180374" x14ac:dyDescent="0.25"/>
    <row r="180375" x14ac:dyDescent="0.25"/>
    <row r="180376" x14ac:dyDescent="0.25"/>
    <row r="180377" x14ac:dyDescent="0.25"/>
    <row r="180378" x14ac:dyDescent="0.25"/>
    <row r="180379" x14ac:dyDescent="0.25"/>
    <row r="180380" x14ac:dyDescent="0.25"/>
    <row r="180381" x14ac:dyDescent="0.25"/>
    <row r="180382" x14ac:dyDescent="0.25"/>
    <row r="180383" x14ac:dyDescent="0.25"/>
    <row r="180384" x14ac:dyDescent="0.25"/>
    <row r="180385" x14ac:dyDescent="0.25"/>
    <row r="180386" x14ac:dyDescent="0.25"/>
    <row r="180387" x14ac:dyDescent="0.25"/>
    <row r="180388" x14ac:dyDescent="0.25"/>
    <row r="180389" x14ac:dyDescent="0.25"/>
    <row r="180390" x14ac:dyDescent="0.25"/>
    <row r="180391" x14ac:dyDescent="0.25"/>
    <row r="180392" x14ac:dyDescent="0.25"/>
    <row r="180393" x14ac:dyDescent="0.25"/>
    <row r="180394" x14ac:dyDescent="0.25"/>
    <row r="180395" x14ac:dyDescent="0.25"/>
    <row r="180396" x14ac:dyDescent="0.25"/>
    <row r="180397" x14ac:dyDescent="0.25"/>
    <row r="180398" x14ac:dyDescent="0.25"/>
    <row r="180399" x14ac:dyDescent="0.25"/>
    <row r="180400" x14ac:dyDescent="0.25"/>
    <row r="180401" x14ac:dyDescent="0.25"/>
    <row r="180402" x14ac:dyDescent="0.25"/>
    <row r="180403" x14ac:dyDescent="0.25"/>
    <row r="180404" x14ac:dyDescent="0.25"/>
    <row r="180405" x14ac:dyDescent="0.25"/>
    <row r="180406" x14ac:dyDescent="0.25"/>
    <row r="180407" x14ac:dyDescent="0.25"/>
    <row r="180408" x14ac:dyDescent="0.25"/>
    <row r="180409" x14ac:dyDescent="0.25"/>
    <row r="180410" x14ac:dyDescent="0.25"/>
    <row r="180411" x14ac:dyDescent="0.25"/>
    <row r="180412" x14ac:dyDescent="0.25"/>
    <row r="180413" x14ac:dyDescent="0.25"/>
    <row r="180414" x14ac:dyDescent="0.25"/>
    <row r="180415" x14ac:dyDescent="0.25"/>
    <row r="180416" x14ac:dyDescent="0.25"/>
    <row r="180417" x14ac:dyDescent="0.25"/>
    <row r="180418" x14ac:dyDescent="0.25"/>
    <row r="180419" x14ac:dyDescent="0.25"/>
    <row r="180420" x14ac:dyDescent="0.25"/>
    <row r="180421" x14ac:dyDescent="0.25"/>
    <row r="180422" x14ac:dyDescent="0.25"/>
    <row r="180423" x14ac:dyDescent="0.25"/>
    <row r="180424" x14ac:dyDescent="0.25"/>
    <row r="180425" x14ac:dyDescent="0.25"/>
    <row r="180426" x14ac:dyDescent="0.25"/>
    <row r="180427" x14ac:dyDescent="0.25"/>
    <row r="180428" x14ac:dyDescent="0.25"/>
    <row r="180429" x14ac:dyDescent="0.25"/>
    <row r="180430" x14ac:dyDescent="0.25"/>
    <row r="180431" x14ac:dyDescent="0.25"/>
    <row r="180432" x14ac:dyDescent="0.25"/>
    <row r="180433" x14ac:dyDescent="0.25"/>
    <row r="180434" x14ac:dyDescent="0.25"/>
    <row r="180435" x14ac:dyDescent="0.25"/>
    <row r="180436" x14ac:dyDescent="0.25"/>
    <row r="180437" x14ac:dyDescent="0.25"/>
    <row r="180438" x14ac:dyDescent="0.25"/>
    <row r="180439" x14ac:dyDescent="0.25"/>
    <row r="180440" x14ac:dyDescent="0.25"/>
    <row r="180441" x14ac:dyDescent="0.25"/>
    <row r="180442" x14ac:dyDescent="0.25"/>
    <row r="180443" x14ac:dyDescent="0.25"/>
    <row r="180444" x14ac:dyDescent="0.25"/>
    <row r="180445" x14ac:dyDescent="0.25"/>
    <row r="180446" x14ac:dyDescent="0.25"/>
    <row r="180447" x14ac:dyDescent="0.25"/>
    <row r="180448" x14ac:dyDescent="0.25"/>
    <row r="180449" x14ac:dyDescent="0.25"/>
    <row r="180450" x14ac:dyDescent="0.25"/>
    <row r="180451" x14ac:dyDescent="0.25"/>
    <row r="180452" x14ac:dyDescent="0.25"/>
    <row r="180453" x14ac:dyDescent="0.25"/>
    <row r="180454" x14ac:dyDescent="0.25"/>
    <row r="180455" x14ac:dyDescent="0.25"/>
    <row r="180456" x14ac:dyDescent="0.25"/>
    <row r="180457" x14ac:dyDescent="0.25"/>
    <row r="180458" x14ac:dyDescent="0.25"/>
    <row r="180459" x14ac:dyDescent="0.25"/>
    <row r="180460" x14ac:dyDescent="0.25"/>
    <row r="180461" x14ac:dyDescent="0.25"/>
    <row r="180462" x14ac:dyDescent="0.25"/>
    <row r="180463" x14ac:dyDescent="0.25"/>
    <row r="180464" x14ac:dyDescent="0.25"/>
    <row r="180465" x14ac:dyDescent="0.25"/>
    <row r="180466" x14ac:dyDescent="0.25"/>
    <row r="180467" x14ac:dyDescent="0.25"/>
    <row r="180468" x14ac:dyDescent="0.25"/>
    <row r="180469" x14ac:dyDescent="0.25"/>
    <row r="180470" x14ac:dyDescent="0.25"/>
    <row r="180471" x14ac:dyDescent="0.25"/>
    <row r="180472" x14ac:dyDescent="0.25"/>
    <row r="180473" x14ac:dyDescent="0.25"/>
    <row r="180474" x14ac:dyDescent="0.25"/>
    <row r="180475" x14ac:dyDescent="0.25"/>
    <row r="180476" x14ac:dyDescent="0.25"/>
    <row r="180477" x14ac:dyDescent="0.25"/>
    <row r="180478" x14ac:dyDescent="0.25"/>
    <row r="180479" x14ac:dyDescent="0.25"/>
    <row r="180480" x14ac:dyDescent="0.25"/>
    <row r="180481" x14ac:dyDescent="0.25"/>
    <row r="180482" x14ac:dyDescent="0.25"/>
    <row r="180483" x14ac:dyDescent="0.25"/>
    <row r="180484" x14ac:dyDescent="0.25"/>
    <row r="180485" x14ac:dyDescent="0.25"/>
    <row r="180486" x14ac:dyDescent="0.25"/>
    <row r="180487" x14ac:dyDescent="0.25"/>
    <row r="180488" x14ac:dyDescent="0.25"/>
    <row r="180489" x14ac:dyDescent="0.25"/>
    <row r="180490" x14ac:dyDescent="0.25"/>
    <row r="180491" x14ac:dyDescent="0.25"/>
    <row r="180492" x14ac:dyDescent="0.25"/>
    <row r="180493" x14ac:dyDescent="0.25"/>
    <row r="180494" x14ac:dyDescent="0.25"/>
    <row r="180495" x14ac:dyDescent="0.25"/>
    <row r="180496" x14ac:dyDescent="0.25"/>
    <row r="180497" x14ac:dyDescent="0.25"/>
    <row r="180498" x14ac:dyDescent="0.25"/>
    <row r="180499" x14ac:dyDescent="0.25"/>
    <row r="180500" x14ac:dyDescent="0.25"/>
    <row r="180501" x14ac:dyDescent="0.25"/>
    <row r="180502" x14ac:dyDescent="0.25"/>
    <row r="180503" x14ac:dyDescent="0.25"/>
    <row r="180504" x14ac:dyDescent="0.25"/>
    <row r="180505" x14ac:dyDescent="0.25"/>
    <row r="180506" x14ac:dyDescent="0.25"/>
    <row r="180507" x14ac:dyDescent="0.25"/>
    <row r="180508" x14ac:dyDescent="0.25"/>
    <row r="180509" x14ac:dyDescent="0.25"/>
    <row r="180510" x14ac:dyDescent="0.25"/>
    <row r="180511" x14ac:dyDescent="0.25"/>
    <row r="180512" x14ac:dyDescent="0.25"/>
    <row r="180513" x14ac:dyDescent="0.25"/>
    <row r="180514" x14ac:dyDescent="0.25"/>
    <row r="180515" x14ac:dyDescent="0.25"/>
    <row r="180516" x14ac:dyDescent="0.25"/>
    <row r="180517" x14ac:dyDescent="0.25"/>
    <row r="180518" x14ac:dyDescent="0.25"/>
    <row r="180519" x14ac:dyDescent="0.25"/>
    <row r="180520" x14ac:dyDescent="0.25"/>
    <row r="180521" x14ac:dyDescent="0.25"/>
    <row r="180522" x14ac:dyDescent="0.25"/>
    <row r="180523" x14ac:dyDescent="0.25"/>
    <row r="180524" x14ac:dyDescent="0.25"/>
    <row r="180525" x14ac:dyDescent="0.25"/>
    <row r="180526" x14ac:dyDescent="0.25"/>
    <row r="180527" x14ac:dyDescent="0.25"/>
    <row r="180528" x14ac:dyDescent="0.25"/>
    <row r="180529" x14ac:dyDescent="0.25"/>
    <row r="180530" x14ac:dyDescent="0.25"/>
    <row r="180531" x14ac:dyDescent="0.25"/>
    <row r="180532" x14ac:dyDescent="0.25"/>
    <row r="180533" x14ac:dyDescent="0.25"/>
    <row r="180534" x14ac:dyDescent="0.25"/>
    <row r="180535" x14ac:dyDescent="0.25"/>
    <row r="180536" x14ac:dyDescent="0.25"/>
    <row r="180537" x14ac:dyDescent="0.25"/>
    <row r="180538" x14ac:dyDescent="0.25"/>
    <row r="180539" x14ac:dyDescent="0.25"/>
    <row r="180540" x14ac:dyDescent="0.25"/>
    <row r="180541" x14ac:dyDescent="0.25"/>
    <row r="180542" x14ac:dyDescent="0.25"/>
    <row r="180543" x14ac:dyDescent="0.25"/>
    <row r="180544" x14ac:dyDescent="0.25"/>
    <row r="180545" x14ac:dyDescent="0.25"/>
    <row r="180546" x14ac:dyDescent="0.25"/>
    <row r="180547" x14ac:dyDescent="0.25"/>
    <row r="180548" x14ac:dyDescent="0.25"/>
    <row r="180549" x14ac:dyDescent="0.25"/>
    <row r="180550" x14ac:dyDescent="0.25"/>
    <row r="180551" x14ac:dyDescent="0.25"/>
    <row r="180552" x14ac:dyDescent="0.25"/>
    <row r="180553" x14ac:dyDescent="0.25"/>
    <row r="180554" x14ac:dyDescent="0.25"/>
    <row r="180555" x14ac:dyDescent="0.25"/>
    <row r="180556" x14ac:dyDescent="0.25"/>
    <row r="180557" x14ac:dyDescent="0.25"/>
    <row r="180558" x14ac:dyDescent="0.25"/>
    <row r="180559" x14ac:dyDescent="0.25"/>
    <row r="180560" x14ac:dyDescent="0.25"/>
    <row r="180561" x14ac:dyDescent="0.25"/>
    <row r="180562" x14ac:dyDescent="0.25"/>
    <row r="180563" x14ac:dyDescent="0.25"/>
    <row r="180564" x14ac:dyDescent="0.25"/>
    <row r="180565" x14ac:dyDescent="0.25"/>
    <row r="180566" x14ac:dyDescent="0.25"/>
    <row r="180567" x14ac:dyDescent="0.25"/>
    <row r="180568" x14ac:dyDescent="0.25"/>
    <row r="180569" x14ac:dyDescent="0.25"/>
    <row r="180570" x14ac:dyDescent="0.25"/>
    <row r="180571" x14ac:dyDescent="0.25"/>
    <row r="180572" x14ac:dyDescent="0.25"/>
    <row r="180573" x14ac:dyDescent="0.25"/>
    <row r="180574" x14ac:dyDescent="0.25"/>
    <row r="180575" x14ac:dyDescent="0.25"/>
    <row r="180576" x14ac:dyDescent="0.25"/>
    <row r="180577" x14ac:dyDescent="0.25"/>
    <row r="180578" x14ac:dyDescent="0.25"/>
    <row r="180579" x14ac:dyDescent="0.25"/>
    <row r="180580" x14ac:dyDescent="0.25"/>
    <row r="180581" x14ac:dyDescent="0.25"/>
    <row r="180582" x14ac:dyDescent="0.25"/>
    <row r="180583" x14ac:dyDescent="0.25"/>
    <row r="180584" x14ac:dyDescent="0.25"/>
    <row r="180585" x14ac:dyDescent="0.25"/>
    <row r="180586" x14ac:dyDescent="0.25"/>
    <row r="180587" x14ac:dyDescent="0.25"/>
    <row r="180588" x14ac:dyDescent="0.25"/>
    <row r="180589" x14ac:dyDescent="0.25"/>
    <row r="180590" x14ac:dyDescent="0.25"/>
    <row r="180591" x14ac:dyDescent="0.25"/>
    <row r="180592" x14ac:dyDescent="0.25"/>
    <row r="180593" x14ac:dyDescent="0.25"/>
    <row r="180594" x14ac:dyDescent="0.25"/>
    <row r="180595" x14ac:dyDescent="0.25"/>
    <row r="180596" x14ac:dyDescent="0.25"/>
    <row r="180597" x14ac:dyDescent="0.25"/>
    <row r="180598" x14ac:dyDescent="0.25"/>
    <row r="180599" x14ac:dyDescent="0.25"/>
    <row r="180600" x14ac:dyDescent="0.25"/>
    <row r="180601" x14ac:dyDescent="0.25"/>
    <row r="180602" x14ac:dyDescent="0.25"/>
    <row r="180603" x14ac:dyDescent="0.25"/>
    <row r="180604" x14ac:dyDescent="0.25"/>
    <row r="180605" x14ac:dyDescent="0.25"/>
    <row r="180606" x14ac:dyDescent="0.25"/>
    <row r="180607" x14ac:dyDescent="0.25"/>
    <row r="180608" x14ac:dyDescent="0.25"/>
    <row r="180609" x14ac:dyDescent="0.25"/>
    <row r="180610" x14ac:dyDescent="0.25"/>
    <row r="180611" x14ac:dyDescent="0.25"/>
    <row r="180612" x14ac:dyDescent="0.25"/>
    <row r="180613" x14ac:dyDescent="0.25"/>
    <row r="180614" x14ac:dyDescent="0.25"/>
    <row r="180615" x14ac:dyDescent="0.25"/>
    <row r="180616" x14ac:dyDescent="0.25"/>
    <row r="180617" x14ac:dyDescent="0.25"/>
    <row r="180618" x14ac:dyDescent="0.25"/>
    <row r="180619" x14ac:dyDescent="0.25"/>
    <row r="180620" x14ac:dyDescent="0.25"/>
    <row r="180621" x14ac:dyDescent="0.25"/>
    <row r="180622" x14ac:dyDescent="0.25"/>
    <row r="180623" x14ac:dyDescent="0.25"/>
    <row r="180624" x14ac:dyDescent="0.25"/>
    <row r="180625" x14ac:dyDescent="0.25"/>
    <row r="180626" x14ac:dyDescent="0.25"/>
    <row r="180627" x14ac:dyDescent="0.25"/>
    <row r="180628" x14ac:dyDescent="0.25"/>
    <row r="180629" x14ac:dyDescent="0.25"/>
    <row r="180630" x14ac:dyDescent="0.25"/>
    <row r="180631" x14ac:dyDescent="0.25"/>
    <row r="180632" x14ac:dyDescent="0.25"/>
    <row r="180633" x14ac:dyDescent="0.25"/>
    <row r="180634" x14ac:dyDescent="0.25"/>
    <row r="180635" x14ac:dyDescent="0.25"/>
    <row r="180636" x14ac:dyDescent="0.25"/>
    <row r="180637" x14ac:dyDescent="0.25"/>
    <row r="180638" x14ac:dyDescent="0.25"/>
    <row r="180639" x14ac:dyDescent="0.25"/>
    <row r="180640" x14ac:dyDescent="0.25"/>
    <row r="180641" x14ac:dyDescent="0.25"/>
    <row r="180642" x14ac:dyDescent="0.25"/>
    <row r="180643" x14ac:dyDescent="0.25"/>
    <row r="180644" x14ac:dyDescent="0.25"/>
    <row r="180645" x14ac:dyDescent="0.25"/>
    <row r="180646" x14ac:dyDescent="0.25"/>
    <row r="180647" x14ac:dyDescent="0.25"/>
    <row r="180648" x14ac:dyDescent="0.25"/>
    <row r="180649" x14ac:dyDescent="0.25"/>
    <row r="180650" x14ac:dyDescent="0.25"/>
    <row r="180651" x14ac:dyDescent="0.25"/>
    <row r="180652" x14ac:dyDescent="0.25"/>
    <row r="180653" x14ac:dyDescent="0.25"/>
    <row r="180654" x14ac:dyDescent="0.25"/>
    <row r="180655" x14ac:dyDescent="0.25"/>
    <row r="180656" x14ac:dyDescent="0.25"/>
    <row r="180657" x14ac:dyDescent="0.25"/>
    <row r="180658" x14ac:dyDescent="0.25"/>
    <row r="180659" x14ac:dyDescent="0.25"/>
    <row r="180660" x14ac:dyDescent="0.25"/>
    <row r="180661" x14ac:dyDescent="0.25"/>
    <row r="180662" x14ac:dyDescent="0.25"/>
    <row r="180663" x14ac:dyDescent="0.25"/>
    <row r="180664" x14ac:dyDescent="0.25"/>
    <row r="180665" x14ac:dyDescent="0.25"/>
    <row r="180666" x14ac:dyDescent="0.25"/>
    <row r="180667" x14ac:dyDescent="0.25"/>
    <row r="180668" x14ac:dyDescent="0.25"/>
    <row r="180669" x14ac:dyDescent="0.25"/>
    <row r="180670" x14ac:dyDescent="0.25"/>
    <row r="180671" x14ac:dyDescent="0.25"/>
    <row r="180672" x14ac:dyDescent="0.25"/>
    <row r="180673" x14ac:dyDescent="0.25"/>
    <row r="180674" x14ac:dyDescent="0.25"/>
    <row r="180675" x14ac:dyDescent="0.25"/>
    <row r="180676" x14ac:dyDescent="0.25"/>
    <row r="180677" x14ac:dyDescent="0.25"/>
    <row r="180678" x14ac:dyDescent="0.25"/>
    <row r="180679" x14ac:dyDescent="0.25"/>
    <row r="180680" x14ac:dyDescent="0.25"/>
    <row r="180681" x14ac:dyDescent="0.25"/>
    <row r="180682" x14ac:dyDescent="0.25"/>
    <row r="180683" x14ac:dyDescent="0.25"/>
    <row r="180684" x14ac:dyDescent="0.25"/>
    <row r="180685" x14ac:dyDescent="0.25"/>
    <row r="180686" x14ac:dyDescent="0.25"/>
    <row r="180687" x14ac:dyDescent="0.25"/>
    <row r="180688" x14ac:dyDescent="0.25"/>
    <row r="180689" x14ac:dyDescent="0.25"/>
    <row r="180690" x14ac:dyDescent="0.25"/>
    <row r="180691" x14ac:dyDescent="0.25"/>
    <row r="180692" x14ac:dyDescent="0.25"/>
    <row r="180693" x14ac:dyDescent="0.25"/>
    <row r="180694" x14ac:dyDescent="0.25"/>
    <row r="180695" x14ac:dyDescent="0.25"/>
    <row r="180696" x14ac:dyDescent="0.25"/>
    <row r="180697" x14ac:dyDescent="0.25"/>
    <row r="180698" x14ac:dyDescent="0.25"/>
    <row r="180699" x14ac:dyDescent="0.25"/>
    <row r="180700" x14ac:dyDescent="0.25"/>
    <row r="180701" x14ac:dyDescent="0.25"/>
    <row r="180702" x14ac:dyDescent="0.25"/>
    <row r="180703" x14ac:dyDescent="0.25"/>
    <row r="180704" x14ac:dyDescent="0.25"/>
    <row r="180705" x14ac:dyDescent="0.25"/>
    <row r="180706" x14ac:dyDescent="0.25"/>
    <row r="180707" x14ac:dyDescent="0.25"/>
    <row r="180708" x14ac:dyDescent="0.25"/>
    <row r="180709" x14ac:dyDescent="0.25"/>
    <row r="180710" x14ac:dyDescent="0.25"/>
    <row r="180711" x14ac:dyDescent="0.25"/>
    <row r="180712" x14ac:dyDescent="0.25"/>
    <row r="180713" x14ac:dyDescent="0.25"/>
    <row r="180714" x14ac:dyDescent="0.25"/>
    <row r="180715" x14ac:dyDescent="0.25"/>
    <row r="180716" x14ac:dyDescent="0.25"/>
    <row r="180717" x14ac:dyDescent="0.25"/>
    <row r="180718" x14ac:dyDescent="0.25"/>
    <row r="180719" x14ac:dyDescent="0.25"/>
    <row r="180720" x14ac:dyDescent="0.25"/>
    <row r="180721" x14ac:dyDescent="0.25"/>
    <row r="180722" x14ac:dyDescent="0.25"/>
    <row r="180723" x14ac:dyDescent="0.25"/>
    <row r="180724" x14ac:dyDescent="0.25"/>
    <row r="180725" x14ac:dyDescent="0.25"/>
    <row r="180726" x14ac:dyDescent="0.25"/>
    <row r="180727" x14ac:dyDescent="0.25"/>
    <row r="180728" x14ac:dyDescent="0.25"/>
    <row r="180729" x14ac:dyDescent="0.25"/>
    <row r="180730" x14ac:dyDescent="0.25"/>
    <row r="180731" x14ac:dyDescent="0.25"/>
    <row r="180732" x14ac:dyDescent="0.25"/>
    <row r="180733" x14ac:dyDescent="0.25"/>
    <row r="180734" x14ac:dyDescent="0.25"/>
    <row r="180735" x14ac:dyDescent="0.25"/>
    <row r="180736" x14ac:dyDescent="0.25"/>
    <row r="180737" x14ac:dyDescent="0.25"/>
    <row r="180738" x14ac:dyDescent="0.25"/>
    <row r="180739" x14ac:dyDescent="0.25"/>
    <row r="180740" x14ac:dyDescent="0.25"/>
    <row r="180741" x14ac:dyDescent="0.25"/>
    <row r="180742" x14ac:dyDescent="0.25"/>
    <row r="180743" x14ac:dyDescent="0.25"/>
    <row r="180744" x14ac:dyDescent="0.25"/>
    <row r="180745" x14ac:dyDescent="0.25"/>
    <row r="180746" x14ac:dyDescent="0.25"/>
    <row r="180747" x14ac:dyDescent="0.25"/>
    <row r="180748" x14ac:dyDescent="0.25"/>
    <row r="180749" x14ac:dyDescent="0.25"/>
    <row r="180750" x14ac:dyDescent="0.25"/>
    <row r="180751" x14ac:dyDescent="0.25"/>
    <row r="180752" x14ac:dyDescent="0.25"/>
    <row r="180753" x14ac:dyDescent="0.25"/>
    <row r="180754" x14ac:dyDescent="0.25"/>
    <row r="180755" x14ac:dyDescent="0.25"/>
    <row r="180756" x14ac:dyDescent="0.25"/>
    <row r="180757" x14ac:dyDescent="0.25"/>
    <row r="180758" x14ac:dyDescent="0.25"/>
    <row r="180759" x14ac:dyDescent="0.25"/>
    <row r="180760" x14ac:dyDescent="0.25"/>
    <row r="180761" x14ac:dyDescent="0.25"/>
    <row r="180762" x14ac:dyDescent="0.25"/>
    <row r="180763" x14ac:dyDescent="0.25"/>
    <row r="180764" x14ac:dyDescent="0.25"/>
    <row r="180765" x14ac:dyDescent="0.25"/>
    <row r="180766" x14ac:dyDescent="0.25"/>
    <row r="180767" x14ac:dyDescent="0.25"/>
    <row r="180768" x14ac:dyDescent="0.25"/>
    <row r="180769" x14ac:dyDescent="0.25"/>
    <row r="180770" x14ac:dyDescent="0.25"/>
    <row r="180771" x14ac:dyDescent="0.25"/>
    <row r="180772" x14ac:dyDescent="0.25"/>
    <row r="180773" x14ac:dyDescent="0.25"/>
    <row r="180774" x14ac:dyDescent="0.25"/>
    <row r="180775" x14ac:dyDescent="0.25"/>
    <row r="180776" x14ac:dyDescent="0.25"/>
    <row r="180777" x14ac:dyDescent="0.25"/>
    <row r="180778" x14ac:dyDescent="0.25"/>
    <row r="180779" x14ac:dyDescent="0.25"/>
    <row r="180780" x14ac:dyDescent="0.25"/>
    <row r="180781" x14ac:dyDescent="0.25"/>
    <row r="180782" x14ac:dyDescent="0.25"/>
    <row r="180783" x14ac:dyDescent="0.25"/>
    <row r="180784" x14ac:dyDescent="0.25"/>
    <row r="180785" x14ac:dyDescent="0.25"/>
    <row r="180786" x14ac:dyDescent="0.25"/>
    <row r="180787" x14ac:dyDescent="0.25"/>
    <row r="180788" x14ac:dyDescent="0.25"/>
    <row r="180789" x14ac:dyDescent="0.25"/>
    <row r="180790" x14ac:dyDescent="0.25"/>
    <row r="180791" x14ac:dyDescent="0.25"/>
    <row r="180792" x14ac:dyDescent="0.25"/>
    <row r="180793" x14ac:dyDescent="0.25"/>
    <row r="180794" x14ac:dyDescent="0.25"/>
    <row r="180795" x14ac:dyDescent="0.25"/>
    <row r="180796" x14ac:dyDescent="0.25"/>
    <row r="180797" x14ac:dyDescent="0.25"/>
    <row r="180798" x14ac:dyDescent="0.25"/>
    <row r="180799" x14ac:dyDescent="0.25"/>
    <row r="180800" x14ac:dyDescent="0.25"/>
    <row r="180801" x14ac:dyDescent="0.25"/>
    <row r="180802" x14ac:dyDescent="0.25"/>
    <row r="180803" x14ac:dyDescent="0.25"/>
    <row r="180804" x14ac:dyDescent="0.25"/>
    <row r="180805" x14ac:dyDescent="0.25"/>
    <row r="180806" x14ac:dyDescent="0.25"/>
    <row r="180807" x14ac:dyDescent="0.25"/>
    <row r="180808" x14ac:dyDescent="0.25"/>
    <row r="180809" x14ac:dyDescent="0.25"/>
    <row r="180810" x14ac:dyDescent="0.25"/>
    <row r="180811" x14ac:dyDescent="0.25"/>
    <row r="180812" x14ac:dyDescent="0.25"/>
    <row r="180813" x14ac:dyDescent="0.25"/>
    <row r="180814" x14ac:dyDescent="0.25"/>
    <row r="180815" x14ac:dyDescent="0.25"/>
    <row r="180816" x14ac:dyDescent="0.25"/>
    <row r="180817" x14ac:dyDescent="0.25"/>
    <row r="180818" x14ac:dyDescent="0.25"/>
    <row r="180819" x14ac:dyDescent="0.25"/>
    <row r="180820" x14ac:dyDescent="0.25"/>
    <row r="180821" x14ac:dyDescent="0.25"/>
    <row r="180822" x14ac:dyDescent="0.25"/>
    <row r="180823" x14ac:dyDescent="0.25"/>
    <row r="180824" x14ac:dyDescent="0.25"/>
    <row r="180825" x14ac:dyDescent="0.25"/>
    <row r="180826" x14ac:dyDescent="0.25"/>
    <row r="180827" x14ac:dyDescent="0.25"/>
    <row r="180828" x14ac:dyDescent="0.25"/>
    <row r="180829" x14ac:dyDescent="0.25"/>
    <row r="180830" x14ac:dyDescent="0.25"/>
    <row r="180831" x14ac:dyDescent="0.25"/>
    <row r="180832" x14ac:dyDescent="0.25"/>
    <row r="180833" x14ac:dyDescent="0.25"/>
    <row r="180834" x14ac:dyDescent="0.25"/>
    <row r="180835" x14ac:dyDescent="0.25"/>
    <row r="180836" x14ac:dyDescent="0.25"/>
    <row r="180837" x14ac:dyDescent="0.25"/>
    <row r="180838" x14ac:dyDescent="0.25"/>
    <row r="180839" x14ac:dyDescent="0.25"/>
    <row r="180840" x14ac:dyDescent="0.25"/>
    <row r="180841" x14ac:dyDescent="0.25"/>
    <row r="180842" x14ac:dyDescent="0.25"/>
    <row r="180843" x14ac:dyDescent="0.25"/>
    <row r="180844" x14ac:dyDescent="0.25"/>
    <row r="180845" x14ac:dyDescent="0.25"/>
    <row r="180846" x14ac:dyDescent="0.25"/>
    <row r="180847" x14ac:dyDescent="0.25"/>
    <row r="180848" x14ac:dyDescent="0.25"/>
    <row r="180849" x14ac:dyDescent="0.25"/>
    <row r="180850" x14ac:dyDescent="0.25"/>
    <row r="180851" x14ac:dyDescent="0.25"/>
    <row r="180852" x14ac:dyDescent="0.25"/>
    <row r="180853" x14ac:dyDescent="0.25"/>
    <row r="180854" x14ac:dyDescent="0.25"/>
    <row r="180855" x14ac:dyDescent="0.25"/>
    <row r="180856" x14ac:dyDescent="0.25"/>
    <row r="180857" x14ac:dyDescent="0.25"/>
    <row r="180858" x14ac:dyDescent="0.25"/>
    <row r="180859" x14ac:dyDescent="0.25"/>
    <row r="180860" x14ac:dyDescent="0.25"/>
    <row r="180861" x14ac:dyDescent="0.25"/>
    <row r="180862" x14ac:dyDescent="0.25"/>
    <row r="180863" x14ac:dyDescent="0.25"/>
    <row r="180864" x14ac:dyDescent="0.25"/>
    <row r="180865" x14ac:dyDescent="0.25"/>
    <row r="180866" x14ac:dyDescent="0.25"/>
    <row r="180867" x14ac:dyDescent="0.25"/>
    <row r="180868" x14ac:dyDescent="0.25"/>
    <row r="180869" x14ac:dyDescent="0.25"/>
    <row r="180870" x14ac:dyDescent="0.25"/>
    <row r="180871" x14ac:dyDescent="0.25"/>
    <row r="180872" x14ac:dyDescent="0.25"/>
    <row r="180873" x14ac:dyDescent="0.25"/>
    <row r="180874" x14ac:dyDescent="0.25"/>
    <row r="180875" x14ac:dyDescent="0.25"/>
    <row r="180876" x14ac:dyDescent="0.25"/>
    <row r="180877" x14ac:dyDescent="0.25"/>
    <row r="180878" x14ac:dyDescent="0.25"/>
    <row r="180879" x14ac:dyDescent="0.25"/>
    <row r="180880" x14ac:dyDescent="0.25"/>
    <row r="180881" x14ac:dyDescent="0.25"/>
    <row r="180882" x14ac:dyDescent="0.25"/>
    <row r="180883" x14ac:dyDescent="0.25"/>
    <row r="180884" x14ac:dyDescent="0.25"/>
    <row r="180885" x14ac:dyDescent="0.25"/>
    <row r="180886" x14ac:dyDescent="0.25"/>
    <row r="180887" x14ac:dyDescent="0.25"/>
    <row r="180888" x14ac:dyDescent="0.25"/>
    <row r="180889" x14ac:dyDescent="0.25"/>
    <row r="180890" x14ac:dyDescent="0.25"/>
    <row r="180891" x14ac:dyDescent="0.25"/>
    <row r="180892" x14ac:dyDescent="0.25"/>
    <row r="180893" x14ac:dyDescent="0.25"/>
    <row r="180894" x14ac:dyDescent="0.25"/>
    <row r="180895" x14ac:dyDescent="0.25"/>
    <row r="180896" x14ac:dyDescent="0.25"/>
    <row r="180897" x14ac:dyDescent="0.25"/>
    <row r="180898" x14ac:dyDescent="0.25"/>
    <row r="180899" x14ac:dyDescent="0.25"/>
    <row r="180900" x14ac:dyDescent="0.25"/>
    <row r="180901" x14ac:dyDescent="0.25"/>
    <row r="180902" x14ac:dyDescent="0.25"/>
    <row r="180903" x14ac:dyDescent="0.25"/>
    <row r="180904" x14ac:dyDescent="0.25"/>
    <row r="180905" x14ac:dyDescent="0.25"/>
    <row r="180906" x14ac:dyDescent="0.25"/>
    <row r="180907" x14ac:dyDescent="0.25"/>
    <row r="180908" x14ac:dyDescent="0.25"/>
    <row r="180909" x14ac:dyDescent="0.25"/>
    <row r="180910" x14ac:dyDescent="0.25"/>
    <row r="180911" x14ac:dyDescent="0.25"/>
    <row r="180912" x14ac:dyDescent="0.25"/>
    <row r="180913" x14ac:dyDescent="0.25"/>
    <row r="180914" x14ac:dyDescent="0.25"/>
    <row r="180915" x14ac:dyDescent="0.25"/>
    <row r="180916" x14ac:dyDescent="0.25"/>
    <row r="180917" x14ac:dyDescent="0.25"/>
    <row r="180918" x14ac:dyDescent="0.25"/>
    <row r="180919" x14ac:dyDescent="0.25"/>
    <row r="180920" x14ac:dyDescent="0.25"/>
    <row r="180921" x14ac:dyDescent="0.25"/>
    <row r="180922" x14ac:dyDescent="0.25"/>
    <row r="180923" x14ac:dyDescent="0.25"/>
    <row r="180924" x14ac:dyDescent="0.25"/>
    <row r="180925" x14ac:dyDescent="0.25"/>
    <row r="180926" x14ac:dyDescent="0.25"/>
    <row r="180927" x14ac:dyDescent="0.25"/>
    <row r="180928" x14ac:dyDescent="0.25"/>
    <row r="180929" x14ac:dyDescent="0.25"/>
    <row r="180930" x14ac:dyDescent="0.25"/>
    <row r="180931" x14ac:dyDescent="0.25"/>
    <row r="180932" x14ac:dyDescent="0.25"/>
    <row r="180933" x14ac:dyDescent="0.25"/>
    <row r="180934" x14ac:dyDescent="0.25"/>
    <row r="180935" x14ac:dyDescent="0.25"/>
    <row r="180936" x14ac:dyDescent="0.25"/>
    <row r="180937" x14ac:dyDescent="0.25"/>
    <row r="180938" x14ac:dyDescent="0.25"/>
    <row r="180939" x14ac:dyDescent="0.25"/>
    <row r="180940" x14ac:dyDescent="0.25"/>
    <row r="180941" x14ac:dyDescent="0.25"/>
    <row r="180942" x14ac:dyDescent="0.25"/>
    <row r="180943" x14ac:dyDescent="0.25"/>
    <row r="180944" x14ac:dyDescent="0.25"/>
    <row r="180945" x14ac:dyDescent="0.25"/>
    <row r="180946" x14ac:dyDescent="0.25"/>
    <row r="180947" x14ac:dyDescent="0.25"/>
    <row r="180948" x14ac:dyDescent="0.25"/>
    <row r="180949" x14ac:dyDescent="0.25"/>
    <row r="180950" x14ac:dyDescent="0.25"/>
    <row r="180951" x14ac:dyDescent="0.25"/>
    <row r="180952" x14ac:dyDescent="0.25"/>
    <row r="180953" x14ac:dyDescent="0.25"/>
    <row r="180954" x14ac:dyDescent="0.25"/>
    <row r="180955" x14ac:dyDescent="0.25"/>
    <row r="180956" x14ac:dyDescent="0.25"/>
    <row r="180957" x14ac:dyDescent="0.25"/>
    <row r="180958" x14ac:dyDescent="0.25"/>
    <row r="180959" x14ac:dyDescent="0.25"/>
    <row r="180960" x14ac:dyDescent="0.25"/>
    <row r="180961" x14ac:dyDescent="0.25"/>
    <row r="180962" x14ac:dyDescent="0.25"/>
    <row r="180963" x14ac:dyDescent="0.25"/>
    <row r="180964" x14ac:dyDescent="0.25"/>
    <row r="180965" x14ac:dyDescent="0.25"/>
    <row r="180966" x14ac:dyDescent="0.25"/>
    <row r="180967" x14ac:dyDescent="0.25"/>
    <row r="180968" x14ac:dyDescent="0.25"/>
    <row r="180969" x14ac:dyDescent="0.25"/>
    <row r="180970" x14ac:dyDescent="0.25"/>
    <row r="180971" x14ac:dyDescent="0.25"/>
    <row r="180972" x14ac:dyDescent="0.25"/>
    <row r="180973" x14ac:dyDescent="0.25"/>
    <row r="180974" x14ac:dyDescent="0.25"/>
    <row r="180975" x14ac:dyDescent="0.25"/>
    <row r="180976" x14ac:dyDescent="0.25"/>
    <row r="180977" x14ac:dyDescent="0.25"/>
    <row r="180978" x14ac:dyDescent="0.25"/>
    <row r="180979" x14ac:dyDescent="0.25"/>
    <row r="180980" x14ac:dyDescent="0.25"/>
    <row r="180981" x14ac:dyDescent="0.25"/>
    <row r="180982" x14ac:dyDescent="0.25"/>
    <row r="180983" x14ac:dyDescent="0.25"/>
    <row r="180984" x14ac:dyDescent="0.25"/>
    <row r="180985" x14ac:dyDescent="0.25"/>
    <row r="180986" x14ac:dyDescent="0.25"/>
    <row r="180987" x14ac:dyDescent="0.25"/>
    <row r="180988" x14ac:dyDescent="0.25"/>
    <row r="180989" x14ac:dyDescent="0.25"/>
    <row r="180990" x14ac:dyDescent="0.25"/>
    <row r="180991" x14ac:dyDescent="0.25"/>
    <row r="180992" x14ac:dyDescent="0.25"/>
    <row r="180993" x14ac:dyDescent="0.25"/>
    <row r="180994" x14ac:dyDescent="0.25"/>
    <row r="180995" x14ac:dyDescent="0.25"/>
    <row r="180996" x14ac:dyDescent="0.25"/>
    <row r="180997" x14ac:dyDescent="0.25"/>
    <row r="180998" x14ac:dyDescent="0.25"/>
    <row r="180999" x14ac:dyDescent="0.25"/>
    <row r="181000" x14ac:dyDescent="0.25"/>
    <row r="181001" x14ac:dyDescent="0.25"/>
    <row r="181002" x14ac:dyDescent="0.25"/>
    <row r="181003" x14ac:dyDescent="0.25"/>
    <row r="181004" x14ac:dyDescent="0.25"/>
    <row r="181005" x14ac:dyDescent="0.25"/>
    <row r="181006" x14ac:dyDescent="0.25"/>
    <row r="181007" x14ac:dyDescent="0.25"/>
    <row r="181008" x14ac:dyDescent="0.25"/>
    <row r="181009" x14ac:dyDescent="0.25"/>
    <row r="181010" x14ac:dyDescent="0.25"/>
    <row r="181011" x14ac:dyDescent="0.25"/>
    <row r="181012" x14ac:dyDescent="0.25"/>
    <row r="181013" x14ac:dyDescent="0.25"/>
    <row r="181014" x14ac:dyDescent="0.25"/>
    <row r="181015" x14ac:dyDescent="0.25"/>
    <row r="181016" x14ac:dyDescent="0.25"/>
    <row r="181017" x14ac:dyDescent="0.25"/>
    <row r="181018" x14ac:dyDescent="0.25"/>
    <row r="181019" x14ac:dyDescent="0.25"/>
    <row r="181020" x14ac:dyDescent="0.25"/>
    <row r="181021" x14ac:dyDescent="0.25"/>
    <row r="181022" x14ac:dyDescent="0.25"/>
    <row r="181023" x14ac:dyDescent="0.25"/>
    <row r="181024" x14ac:dyDescent="0.25"/>
    <row r="181025" x14ac:dyDescent="0.25"/>
    <row r="181026" x14ac:dyDescent="0.25"/>
    <row r="181027" x14ac:dyDescent="0.25"/>
    <row r="181028" x14ac:dyDescent="0.25"/>
    <row r="181029" x14ac:dyDescent="0.25"/>
    <row r="181030" x14ac:dyDescent="0.25"/>
    <row r="181031" x14ac:dyDescent="0.25"/>
    <row r="181032" x14ac:dyDescent="0.25"/>
    <row r="181033" x14ac:dyDescent="0.25"/>
    <row r="181034" x14ac:dyDescent="0.25"/>
    <row r="181035" x14ac:dyDescent="0.25"/>
    <row r="181036" x14ac:dyDescent="0.25"/>
    <row r="181037" x14ac:dyDescent="0.25"/>
    <row r="181038" x14ac:dyDescent="0.25"/>
    <row r="181039" x14ac:dyDescent="0.25"/>
    <row r="181040" x14ac:dyDescent="0.25"/>
    <row r="181041" x14ac:dyDescent="0.25"/>
    <row r="181042" x14ac:dyDescent="0.25"/>
    <row r="181043" x14ac:dyDescent="0.25"/>
    <row r="181044" x14ac:dyDescent="0.25"/>
    <row r="181045" x14ac:dyDescent="0.25"/>
    <row r="181046" x14ac:dyDescent="0.25"/>
    <row r="181047" x14ac:dyDescent="0.25"/>
    <row r="181048" x14ac:dyDescent="0.25"/>
    <row r="181049" x14ac:dyDescent="0.25"/>
    <row r="181050" x14ac:dyDescent="0.25"/>
    <row r="181051" x14ac:dyDescent="0.25"/>
    <row r="181052" x14ac:dyDescent="0.25"/>
    <row r="181053" x14ac:dyDescent="0.25"/>
    <row r="181054" x14ac:dyDescent="0.25"/>
    <row r="181055" x14ac:dyDescent="0.25"/>
    <row r="181056" x14ac:dyDescent="0.25"/>
    <row r="181057" x14ac:dyDescent="0.25"/>
    <row r="181058" x14ac:dyDescent="0.25"/>
    <row r="181059" x14ac:dyDescent="0.25"/>
    <row r="181060" x14ac:dyDescent="0.25"/>
    <row r="181061" x14ac:dyDescent="0.25"/>
    <row r="181062" x14ac:dyDescent="0.25"/>
    <row r="181063" x14ac:dyDescent="0.25"/>
    <row r="181064" x14ac:dyDescent="0.25"/>
    <row r="181065" x14ac:dyDescent="0.25"/>
    <row r="181066" x14ac:dyDescent="0.25"/>
    <row r="181067" x14ac:dyDescent="0.25"/>
    <row r="181068" x14ac:dyDescent="0.25"/>
    <row r="181069" x14ac:dyDescent="0.25"/>
    <row r="181070" x14ac:dyDescent="0.25"/>
    <row r="181071" x14ac:dyDescent="0.25"/>
    <row r="181072" x14ac:dyDescent="0.25"/>
    <row r="181073" x14ac:dyDescent="0.25"/>
    <row r="181074" x14ac:dyDescent="0.25"/>
    <row r="181075" x14ac:dyDescent="0.25"/>
    <row r="181076" x14ac:dyDescent="0.25"/>
    <row r="181077" x14ac:dyDescent="0.25"/>
    <row r="181078" x14ac:dyDescent="0.25"/>
    <row r="181079" x14ac:dyDescent="0.25"/>
    <row r="181080" x14ac:dyDescent="0.25"/>
    <row r="181081" x14ac:dyDescent="0.25"/>
    <row r="181082" x14ac:dyDescent="0.25"/>
    <row r="181083" x14ac:dyDescent="0.25"/>
    <row r="181084" x14ac:dyDescent="0.25"/>
    <row r="181085" x14ac:dyDescent="0.25"/>
    <row r="181086" x14ac:dyDescent="0.25"/>
    <row r="181087" x14ac:dyDescent="0.25"/>
    <row r="181088" x14ac:dyDescent="0.25"/>
    <row r="181089" x14ac:dyDescent="0.25"/>
    <row r="181090" x14ac:dyDescent="0.25"/>
    <row r="181091" x14ac:dyDescent="0.25"/>
    <row r="181092" x14ac:dyDescent="0.25"/>
    <row r="181093" x14ac:dyDescent="0.25"/>
    <row r="181094" x14ac:dyDescent="0.25"/>
    <row r="181095" x14ac:dyDescent="0.25"/>
    <row r="181096" x14ac:dyDescent="0.25"/>
    <row r="181097" x14ac:dyDescent="0.25"/>
    <row r="181098" x14ac:dyDescent="0.25"/>
    <row r="181099" x14ac:dyDescent="0.25"/>
    <row r="181100" x14ac:dyDescent="0.25"/>
    <row r="181101" x14ac:dyDescent="0.25"/>
    <row r="181102" x14ac:dyDescent="0.25"/>
    <row r="181103" x14ac:dyDescent="0.25"/>
    <row r="181104" x14ac:dyDescent="0.25"/>
    <row r="181105" x14ac:dyDescent="0.25"/>
    <row r="181106" x14ac:dyDescent="0.25"/>
    <row r="181107" x14ac:dyDescent="0.25"/>
    <row r="181108" x14ac:dyDescent="0.25"/>
    <row r="181109" x14ac:dyDescent="0.25"/>
    <row r="181110" x14ac:dyDescent="0.25"/>
    <row r="181111" x14ac:dyDescent="0.25"/>
    <row r="181112" x14ac:dyDescent="0.25"/>
    <row r="181113" x14ac:dyDescent="0.25"/>
    <row r="181114" x14ac:dyDescent="0.25"/>
    <row r="181115" x14ac:dyDescent="0.25"/>
    <row r="181116" x14ac:dyDescent="0.25"/>
    <row r="181117" x14ac:dyDescent="0.25"/>
    <row r="181118" x14ac:dyDescent="0.25"/>
    <row r="181119" x14ac:dyDescent="0.25"/>
    <row r="181120" x14ac:dyDescent="0.25"/>
    <row r="181121" x14ac:dyDescent="0.25"/>
    <row r="181122" x14ac:dyDescent="0.25"/>
    <row r="181123" x14ac:dyDescent="0.25"/>
    <row r="181124" x14ac:dyDescent="0.25"/>
    <row r="181125" x14ac:dyDescent="0.25"/>
    <row r="181126" x14ac:dyDescent="0.25"/>
    <row r="181127" x14ac:dyDescent="0.25"/>
    <row r="181128" x14ac:dyDescent="0.25"/>
    <row r="181129" x14ac:dyDescent="0.25"/>
    <row r="181130" x14ac:dyDescent="0.25"/>
    <row r="181131" x14ac:dyDescent="0.25"/>
    <row r="181132" x14ac:dyDescent="0.25"/>
    <row r="181133" x14ac:dyDescent="0.25"/>
    <row r="181134" x14ac:dyDescent="0.25"/>
    <row r="181135" x14ac:dyDescent="0.25"/>
    <row r="181136" x14ac:dyDescent="0.25"/>
    <row r="181137" x14ac:dyDescent="0.25"/>
    <row r="181138" x14ac:dyDescent="0.25"/>
    <row r="181139" x14ac:dyDescent="0.25"/>
    <row r="181140" x14ac:dyDescent="0.25"/>
    <row r="181141" x14ac:dyDescent="0.25"/>
    <row r="181142" x14ac:dyDescent="0.25"/>
    <row r="181143" x14ac:dyDescent="0.25"/>
    <row r="181144" x14ac:dyDescent="0.25"/>
    <row r="181145" x14ac:dyDescent="0.25"/>
    <row r="181146" x14ac:dyDescent="0.25"/>
    <row r="181147" x14ac:dyDescent="0.25"/>
    <row r="181148" x14ac:dyDescent="0.25"/>
    <row r="181149" x14ac:dyDescent="0.25"/>
    <row r="181150" x14ac:dyDescent="0.25"/>
    <row r="181151" x14ac:dyDescent="0.25"/>
    <row r="181152" x14ac:dyDescent="0.25"/>
    <row r="181153" x14ac:dyDescent="0.25"/>
    <row r="181154" x14ac:dyDescent="0.25"/>
    <row r="181155" x14ac:dyDescent="0.25"/>
    <row r="181156" x14ac:dyDescent="0.25"/>
    <row r="181157" x14ac:dyDescent="0.25"/>
    <row r="181158" x14ac:dyDescent="0.25"/>
    <row r="181159" x14ac:dyDescent="0.25"/>
    <row r="181160" x14ac:dyDescent="0.25"/>
    <row r="181161" x14ac:dyDescent="0.25"/>
    <row r="181162" x14ac:dyDescent="0.25"/>
    <row r="181163" x14ac:dyDescent="0.25"/>
    <row r="181164" x14ac:dyDescent="0.25"/>
    <row r="181165" x14ac:dyDescent="0.25"/>
    <row r="181166" x14ac:dyDescent="0.25"/>
    <row r="181167" x14ac:dyDescent="0.25"/>
    <row r="181168" x14ac:dyDescent="0.25"/>
    <row r="181169" x14ac:dyDescent="0.25"/>
    <row r="181170" x14ac:dyDescent="0.25"/>
    <row r="181171" x14ac:dyDescent="0.25"/>
    <row r="181172" x14ac:dyDescent="0.25"/>
    <row r="181173" x14ac:dyDescent="0.25"/>
    <row r="181174" x14ac:dyDescent="0.25"/>
    <row r="181175" x14ac:dyDescent="0.25"/>
    <row r="181176" x14ac:dyDescent="0.25"/>
    <row r="181177" x14ac:dyDescent="0.25"/>
    <row r="181178" x14ac:dyDescent="0.25"/>
    <row r="181179" x14ac:dyDescent="0.25"/>
    <row r="181180" x14ac:dyDescent="0.25"/>
    <row r="181181" x14ac:dyDescent="0.25"/>
    <row r="181182" x14ac:dyDescent="0.25"/>
    <row r="181183" x14ac:dyDescent="0.25"/>
    <row r="181184" x14ac:dyDescent="0.25"/>
    <row r="181185" x14ac:dyDescent="0.25"/>
    <row r="181186" x14ac:dyDescent="0.25"/>
    <row r="181187" x14ac:dyDescent="0.25"/>
    <row r="181188" x14ac:dyDescent="0.25"/>
    <row r="181189" x14ac:dyDescent="0.25"/>
    <row r="181190" x14ac:dyDescent="0.25"/>
    <row r="181191" x14ac:dyDescent="0.25"/>
    <row r="181192" x14ac:dyDescent="0.25"/>
    <row r="181193" x14ac:dyDescent="0.25"/>
    <row r="181194" x14ac:dyDescent="0.25"/>
    <row r="181195" x14ac:dyDescent="0.25"/>
    <row r="181196" x14ac:dyDescent="0.25"/>
    <row r="181197" x14ac:dyDescent="0.25"/>
    <row r="181198" x14ac:dyDescent="0.25"/>
    <row r="181199" x14ac:dyDescent="0.25"/>
    <row r="181200" x14ac:dyDescent="0.25"/>
    <row r="181201" x14ac:dyDescent="0.25"/>
    <row r="181202" x14ac:dyDescent="0.25"/>
    <row r="181203" x14ac:dyDescent="0.25"/>
    <row r="181204" x14ac:dyDescent="0.25"/>
    <row r="181205" x14ac:dyDescent="0.25"/>
    <row r="181206" x14ac:dyDescent="0.25"/>
    <row r="181207" x14ac:dyDescent="0.25"/>
    <row r="181208" x14ac:dyDescent="0.25"/>
    <row r="181209" x14ac:dyDescent="0.25"/>
    <row r="181210" x14ac:dyDescent="0.25"/>
    <row r="181211" x14ac:dyDescent="0.25"/>
    <row r="181212" x14ac:dyDescent="0.25"/>
    <row r="181213" x14ac:dyDescent="0.25"/>
    <row r="181214" x14ac:dyDescent="0.25"/>
    <row r="181215" x14ac:dyDescent="0.25"/>
    <row r="181216" x14ac:dyDescent="0.25"/>
    <row r="181217" x14ac:dyDescent="0.25"/>
    <row r="181218" x14ac:dyDescent="0.25"/>
    <row r="181219" x14ac:dyDescent="0.25"/>
    <row r="181220" x14ac:dyDescent="0.25"/>
    <row r="181221" x14ac:dyDescent="0.25"/>
    <row r="181222" x14ac:dyDescent="0.25"/>
    <row r="181223" x14ac:dyDescent="0.25"/>
    <row r="181224" x14ac:dyDescent="0.25"/>
    <row r="181225" x14ac:dyDescent="0.25"/>
    <row r="181226" x14ac:dyDescent="0.25"/>
    <row r="181227" x14ac:dyDescent="0.25"/>
    <row r="181228" x14ac:dyDescent="0.25"/>
    <row r="181229" x14ac:dyDescent="0.25"/>
    <row r="181230" x14ac:dyDescent="0.25"/>
    <row r="181231" x14ac:dyDescent="0.25"/>
    <row r="181232" x14ac:dyDescent="0.25"/>
    <row r="181233" x14ac:dyDescent="0.25"/>
    <row r="181234" x14ac:dyDescent="0.25"/>
    <row r="181235" x14ac:dyDescent="0.25"/>
    <row r="181236" x14ac:dyDescent="0.25"/>
    <row r="181237" x14ac:dyDescent="0.25"/>
    <row r="181238" x14ac:dyDescent="0.25"/>
    <row r="181239" x14ac:dyDescent="0.25"/>
    <row r="181240" x14ac:dyDescent="0.25"/>
    <row r="181241" x14ac:dyDescent="0.25"/>
    <row r="181242" x14ac:dyDescent="0.25"/>
    <row r="181243" x14ac:dyDescent="0.25"/>
    <row r="181244" x14ac:dyDescent="0.25"/>
    <row r="181245" x14ac:dyDescent="0.25"/>
    <row r="181246" x14ac:dyDescent="0.25"/>
    <row r="181247" x14ac:dyDescent="0.25"/>
    <row r="181248" x14ac:dyDescent="0.25"/>
    <row r="181249" x14ac:dyDescent="0.25"/>
    <row r="181250" x14ac:dyDescent="0.25"/>
    <row r="181251" x14ac:dyDescent="0.25"/>
    <row r="181252" x14ac:dyDescent="0.25"/>
    <row r="181253" x14ac:dyDescent="0.25"/>
    <row r="181254" x14ac:dyDescent="0.25"/>
    <row r="181255" x14ac:dyDescent="0.25"/>
    <row r="181256" x14ac:dyDescent="0.25"/>
    <row r="181257" x14ac:dyDescent="0.25"/>
    <row r="181258" x14ac:dyDescent="0.25"/>
    <row r="181259" x14ac:dyDescent="0.25"/>
    <row r="181260" x14ac:dyDescent="0.25"/>
    <row r="181261" x14ac:dyDescent="0.25"/>
    <row r="181262" x14ac:dyDescent="0.25"/>
    <row r="181263" x14ac:dyDescent="0.25"/>
    <row r="181264" x14ac:dyDescent="0.25"/>
    <row r="181265" x14ac:dyDescent="0.25"/>
    <row r="181266" x14ac:dyDescent="0.25"/>
    <row r="181267" x14ac:dyDescent="0.25"/>
    <row r="181268" x14ac:dyDescent="0.25"/>
    <row r="181269" x14ac:dyDescent="0.25"/>
    <row r="181270" x14ac:dyDescent="0.25"/>
    <row r="181271" x14ac:dyDescent="0.25"/>
    <row r="181272" x14ac:dyDescent="0.25"/>
    <row r="181273" x14ac:dyDescent="0.25"/>
    <row r="181274" x14ac:dyDescent="0.25"/>
    <row r="181275" x14ac:dyDescent="0.25"/>
    <row r="181276" x14ac:dyDescent="0.25"/>
    <row r="181277" x14ac:dyDescent="0.25"/>
    <row r="181278" x14ac:dyDescent="0.25"/>
    <row r="181279" x14ac:dyDescent="0.25"/>
    <row r="181280" x14ac:dyDescent="0.25"/>
    <row r="181281" x14ac:dyDescent="0.25"/>
    <row r="181282" x14ac:dyDescent="0.25"/>
    <row r="181283" x14ac:dyDescent="0.25"/>
    <row r="181284" x14ac:dyDescent="0.25"/>
    <row r="181285" x14ac:dyDescent="0.25"/>
    <row r="181286" x14ac:dyDescent="0.25"/>
    <row r="181287" x14ac:dyDescent="0.25"/>
    <row r="181288" x14ac:dyDescent="0.25"/>
    <row r="181289" x14ac:dyDescent="0.25"/>
    <row r="181290" x14ac:dyDescent="0.25"/>
    <row r="181291" x14ac:dyDescent="0.25"/>
    <row r="181292" x14ac:dyDescent="0.25"/>
    <row r="181293" x14ac:dyDescent="0.25"/>
    <row r="181294" x14ac:dyDescent="0.25"/>
    <row r="181295" x14ac:dyDescent="0.25"/>
    <row r="181296" x14ac:dyDescent="0.25"/>
    <row r="181297" x14ac:dyDescent="0.25"/>
    <row r="181298" x14ac:dyDescent="0.25"/>
    <row r="181299" x14ac:dyDescent="0.25"/>
    <row r="181300" x14ac:dyDescent="0.25"/>
    <row r="181301" x14ac:dyDescent="0.25"/>
    <row r="181302" x14ac:dyDescent="0.25"/>
    <row r="181303" x14ac:dyDescent="0.25"/>
    <row r="181304" x14ac:dyDescent="0.25"/>
    <row r="181305" x14ac:dyDescent="0.25"/>
    <row r="181306" x14ac:dyDescent="0.25"/>
    <row r="181307" x14ac:dyDescent="0.25"/>
    <row r="181308" x14ac:dyDescent="0.25"/>
    <row r="181309" x14ac:dyDescent="0.25"/>
    <row r="181310" x14ac:dyDescent="0.25"/>
    <row r="181311" x14ac:dyDescent="0.25"/>
    <row r="181312" x14ac:dyDescent="0.25"/>
    <row r="181313" x14ac:dyDescent="0.25"/>
    <row r="181314" x14ac:dyDescent="0.25"/>
    <row r="181315" x14ac:dyDescent="0.25"/>
    <row r="181316" x14ac:dyDescent="0.25"/>
    <row r="181317" x14ac:dyDescent="0.25"/>
    <row r="181318" x14ac:dyDescent="0.25"/>
    <row r="181319" x14ac:dyDescent="0.25"/>
    <row r="181320" x14ac:dyDescent="0.25"/>
    <row r="181321" x14ac:dyDescent="0.25"/>
    <row r="181322" x14ac:dyDescent="0.25"/>
    <row r="181323" x14ac:dyDescent="0.25"/>
    <row r="181324" x14ac:dyDescent="0.25"/>
    <row r="181325" x14ac:dyDescent="0.25"/>
    <row r="181326" x14ac:dyDescent="0.25"/>
    <row r="181327" x14ac:dyDescent="0.25"/>
    <row r="181328" x14ac:dyDescent="0.25"/>
    <row r="181329" x14ac:dyDescent="0.25"/>
    <row r="181330" x14ac:dyDescent="0.25"/>
    <row r="181331" x14ac:dyDescent="0.25"/>
    <row r="181332" x14ac:dyDescent="0.25"/>
    <row r="181333" x14ac:dyDescent="0.25"/>
    <row r="181334" x14ac:dyDescent="0.25"/>
    <row r="181335" x14ac:dyDescent="0.25"/>
    <row r="181336" x14ac:dyDescent="0.25"/>
    <row r="181337" x14ac:dyDescent="0.25"/>
    <row r="181338" x14ac:dyDescent="0.25"/>
    <row r="181339" x14ac:dyDescent="0.25"/>
    <row r="181340" x14ac:dyDescent="0.25"/>
    <row r="181341" x14ac:dyDescent="0.25"/>
    <row r="181342" x14ac:dyDescent="0.25"/>
    <row r="181343" x14ac:dyDescent="0.25"/>
    <row r="181344" x14ac:dyDescent="0.25"/>
    <row r="181345" x14ac:dyDescent="0.25"/>
    <row r="181346" x14ac:dyDescent="0.25"/>
    <row r="181347" x14ac:dyDescent="0.25"/>
    <row r="181348" x14ac:dyDescent="0.25"/>
    <row r="181349" x14ac:dyDescent="0.25"/>
    <row r="181350" x14ac:dyDescent="0.25"/>
    <row r="181351" x14ac:dyDescent="0.25"/>
    <row r="181352" x14ac:dyDescent="0.25"/>
    <row r="181353" x14ac:dyDescent="0.25"/>
    <row r="181354" x14ac:dyDescent="0.25"/>
    <row r="181355" x14ac:dyDescent="0.25"/>
    <row r="181356" x14ac:dyDescent="0.25"/>
    <row r="181357" x14ac:dyDescent="0.25"/>
    <row r="181358" x14ac:dyDescent="0.25"/>
    <row r="181359" x14ac:dyDescent="0.25"/>
    <row r="181360" x14ac:dyDescent="0.25"/>
    <row r="181361" x14ac:dyDescent="0.25"/>
    <row r="181362" x14ac:dyDescent="0.25"/>
    <row r="181363" x14ac:dyDescent="0.25"/>
    <row r="181364" x14ac:dyDescent="0.25"/>
    <row r="181365" x14ac:dyDescent="0.25"/>
    <row r="181366" x14ac:dyDescent="0.25"/>
    <row r="181367" x14ac:dyDescent="0.25"/>
    <row r="181368" x14ac:dyDescent="0.25"/>
    <row r="181369" x14ac:dyDescent="0.25"/>
    <row r="181370" x14ac:dyDescent="0.25"/>
    <row r="181371" x14ac:dyDescent="0.25"/>
    <row r="181372" x14ac:dyDescent="0.25"/>
    <row r="181373" x14ac:dyDescent="0.25"/>
    <row r="181374" x14ac:dyDescent="0.25"/>
    <row r="181375" x14ac:dyDescent="0.25"/>
    <row r="181376" x14ac:dyDescent="0.25"/>
    <row r="181377" x14ac:dyDescent="0.25"/>
    <row r="181378" x14ac:dyDescent="0.25"/>
    <row r="181379" x14ac:dyDescent="0.25"/>
    <row r="181380" x14ac:dyDescent="0.25"/>
    <row r="181381" x14ac:dyDescent="0.25"/>
    <row r="181382" x14ac:dyDescent="0.25"/>
    <row r="181383" x14ac:dyDescent="0.25"/>
    <row r="181384" x14ac:dyDescent="0.25"/>
    <row r="181385" x14ac:dyDescent="0.25"/>
    <row r="181386" x14ac:dyDescent="0.25"/>
    <row r="181387" x14ac:dyDescent="0.25"/>
    <row r="181388" x14ac:dyDescent="0.25"/>
    <row r="181389" x14ac:dyDescent="0.25"/>
    <row r="181390" x14ac:dyDescent="0.25"/>
    <row r="181391" x14ac:dyDescent="0.25"/>
    <row r="181392" x14ac:dyDescent="0.25"/>
    <row r="181393" x14ac:dyDescent="0.25"/>
    <row r="181394" x14ac:dyDescent="0.25"/>
    <row r="181395" x14ac:dyDescent="0.25"/>
    <row r="181396" x14ac:dyDescent="0.25"/>
    <row r="181397" x14ac:dyDescent="0.25"/>
    <row r="181398" x14ac:dyDescent="0.25"/>
    <row r="181399" x14ac:dyDescent="0.25"/>
    <row r="181400" x14ac:dyDescent="0.25"/>
    <row r="181401" x14ac:dyDescent="0.25"/>
    <row r="181402" x14ac:dyDescent="0.25"/>
    <row r="181403" x14ac:dyDescent="0.25"/>
    <row r="181404" x14ac:dyDescent="0.25"/>
    <row r="181405" x14ac:dyDescent="0.25"/>
    <row r="181406" x14ac:dyDescent="0.25"/>
    <row r="181407" x14ac:dyDescent="0.25"/>
    <row r="181408" x14ac:dyDescent="0.25"/>
    <row r="181409" x14ac:dyDescent="0.25"/>
    <row r="181410" x14ac:dyDescent="0.25"/>
    <row r="181411" x14ac:dyDescent="0.25"/>
    <row r="181412" x14ac:dyDescent="0.25"/>
    <row r="181413" x14ac:dyDescent="0.25"/>
    <row r="181414" x14ac:dyDescent="0.25"/>
    <row r="181415" x14ac:dyDescent="0.25"/>
    <row r="181416" x14ac:dyDescent="0.25"/>
    <row r="181417" x14ac:dyDescent="0.25"/>
    <row r="181418" x14ac:dyDescent="0.25"/>
    <row r="181419" x14ac:dyDescent="0.25"/>
    <row r="181420" x14ac:dyDescent="0.25"/>
    <row r="181421" x14ac:dyDescent="0.25"/>
    <row r="181422" x14ac:dyDescent="0.25"/>
    <row r="181423" x14ac:dyDescent="0.25"/>
    <row r="181424" x14ac:dyDescent="0.25"/>
    <row r="181425" x14ac:dyDescent="0.25"/>
    <row r="181426" x14ac:dyDescent="0.25"/>
    <row r="181427" x14ac:dyDescent="0.25"/>
    <row r="181428" x14ac:dyDescent="0.25"/>
    <row r="181429" x14ac:dyDescent="0.25"/>
    <row r="181430" x14ac:dyDescent="0.25"/>
    <row r="181431" x14ac:dyDescent="0.25"/>
    <row r="181432" x14ac:dyDescent="0.25"/>
    <row r="181433" x14ac:dyDescent="0.25"/>
    <row r="181434" x14ac:dyDescent="0.25"/>
    <row r="181435" x14ac:dyDescent="0.25"/>
    <row r="181436" x14ac:dyDescent="0.25"/>
    <row r="181437" x14ac:dyDescent="0.25"/>
    <row r="181438" x14ac:dyDescent="0.25"/>
    <row r="181439" x14ac:dyDescent="0.25"/>
    <row r="181440" x14ac:dyDescent="0.25"/>
    <row r="181441" x14ac:dyDescent="0.25"/>
    <row r="181442" x14ac:dyDescent="0.25"/>
    <row r="181443" x14ac:dyDescent="0.25"/>
    <row r="181444" x14ac:dyDescent="0.25"/>
    <row r="181445" x14ac:dyDescent="0.25"/>
    <row r="181446" x14ac:dyDescent="0.25"/>
    <row r="181447" x14ac:dyDescent="0.25"/>
    <row r="181448" x14ac:dyDescent="0.25"/>
    <row r="181449" x14ac:dyDescent="0.25"/>
    <row r="181450" x14ac:dyDescent="0.25"/>
    <row r="181451" x14ac:dyDescent="0.25"/>
    <row r="181452" x14ac:dyDescent="0.25"/>
    <row r="181453" x14ac:dyDescent="0.25"/>
    <row r="181454" x14ac:dyDescent="0.25"/>
    <row r="181455" x14ac:dyDescent="0.25"/>
    <row r="181456" x14ac:dyDescent="0.25"/>
    <row r="181457" x14ac:dyDescent="0.25"/>
    <row r="181458" x14ac:dyDescent="0.25"/>
    <row r="181459" x14ac:dyDescent="0.25"/>
    <row r="181460" x14ac:dyDescent="0.25"/>
    <row r="181461" x14ac:dyDescent="0.25"/>
    <row r="181462" x14ac:dyDescent="0.25"/>
    <row r="181463" x14ac:dyDescent="0.25"/>
    <row r="181464" x14ac:dyDescent="0.25"/>
    <row r="181465" x14ac:dyDescent="0.25"/>
    <row r="181466" x14ac:dyDescent="0.25"/>
    <row r="181467" x14ac:dyDescent="0.25"/>
    <row r="181468" x14ac:dyDescent="0.25"/>
    <row r="181469" x14ac:dyDescent="0.25"/>
    <row r="181470" x14ac:dyDescent="0.25"/>
    <row r="181471" x14ac:dyDescent="0.25"/>
    <row r="181472" x14ac:dyDescent="0.25"/>
    <row r="181473" x14ac:dyDescent="0.25"/>
    <row r="181474" x14ac:dyDescent="0.25"/>
    <row r="181475" x14ac:dyDescent="0.25"/>
    <row r="181476" x14ac:dyDescent="0.25"/>
    <row r="181477" x14ac:dyDescent="0.25"/>
    <row r="181478" x14ac:dyDescent="0.25"/>
    <row r="181479" x14ac:dyDescent="0.25"/>
    <row r="181480" x14ac:dyDescent="0.25"/>
    <row r="181481" x14ac:dyDescent="0.25"/>
    <row r="181482" x14ac:dyDescent="0.25"/>
    <row r="181483" x14ac:dyDescent="0.25"/>
    <row r="181484" x14ac:dyDescent="0.25"/>
    <row r="181485" x14ac:dyDescent="0.25"/>
    <row r="181486" x14ac:dyDescent="0.25"/>
    <row r="181487" x14ac:dyDescent="0.25"/>
    <row r="181488" x14ac:dyDescent="0.25"/>
    <row r="181489" x14ac:dyDescent="0.25"/>
    <row r="181490" x14ac:dyDescent="0.25"/>
    <row r="181491" x14ac:dyDescent="0.25"/>
    <row r="181492" x14ac:dyDescent="0.25"/>
    <row r="181493" x14ac:dyDescent="0.25"/>
    <row r="181494" x14ac:dyDescent="0.25"/>
    <row r="181495" x14ac:dyDescent="0.25"/>
    <row r="181496" x14ac:dyDescent="0.25"/>
    <row r="181497" x14ac:dyDescent="0.25"/>
    <row r="181498" x14ac:dyDescent="0.25"/>
    <row r="181499" x14ac:dyDescent="0.25"/>
    <row r="181500" x14ac:dyDescent="0.25"/>
    <row r="181501" x14ac:dyDescent="0.25"/>
    <row r="181502" x14ac:dyDescent="0.25"/>
    <row r="181503" x14ac:dyDescent="0.25"/>
    <row r="181504" x14ac:dyDescent="0.25"/>
    <row r="181505" x14ac:dyDescent="0.25"/>
    <row r="181506" x14ac:dyDescent="0.25"/>
    <row r="181507" x14ac:dyDescent="0.25"/>
    <row r="181508" x14ac:dyDescent="0.25"/>
    <row r="181509" x14ac:dyDescent="0.25"/>
    <row r="181510" x14ac:dyDescent="0.25"/>
    <row r="181511" x14ac:dyDescent="0.25"/>
    <row r="181512" x14ac:dyDescent="0.25"/>
    <row r="181513" x14ac:dyDescent="0.25"/>
    <row r="181514" x14ac:dyDescent="0.25"/>
    <row r="181515" x14ac:dyDescent="0.25"/>
    <row r="181516" x14ac:dyDescent="0.25"/>
    <row r="181517" x14ac:dyDescent="0.25"/>
    <row r="181518" x14ac:dyDescent="0.25"/>
    <row r="181519" x14ac:dyDescent="0.25"/>
    <row r="181520" x14ac:dyDescent="0.25"/>
    <row r="181521" x14ac:dyDescent="0.25"/>
    <row r="181522" x14ac:dyDescent="0.25"/>
    <row r="181523" x14ac:dyDescent="0.25"/>
    <row r="181524" x14ac:dyDescent="0.25"/>
    <row r="181525" x14ac:dyDescent="0.25"/>
    <row r="181526" x14ac:dyDescent="0.25"/>
    <row r="181527" x14ac:dyDescent="0.25"/>
    <row r="181528" x14ac:dyDescent="0.25"/>
    <row r="181529" x14ac:dyDescent="0.25"/>
    <row r="181530" x14ac:dyDescent="0.25"/>
    <row r="181531" x14ac:dyDescent="0.25"/>
    <row r="181532" x14ac:dyDescent="0.25"/>
    <row r="181533" x14ac:dyDescent="0.25"/>
    <row r="181534" x14ac:dyDescent="0.25"/>
    <row r="181535" x14ac:dyDescent="0.25"/>
    <row r="181536" x14ac:dyDescent="0.25"/>
    <row r="181537" x14ac:dyDescent="0.25"/>
    <row r="181538" x14ac:dyDescent="0.25"/>
    <row r="181539" x14ac:dyDescent="0.25"/>
    <row r="181540" x14ac:dyDescent="0.25"/>
    <row r="181541" x14ac:dyDescent="0.25"/>
    <row r="181542" x14ac:dyDescent="0.25"/>
    <row r="181543" x14ac:dyDescent="0.25"/>
    <row r="181544" x14ac:dyDescent="0.25"/>
    <row r="181545" x14ac:dyDescent="0.25"/>
    <row r="181546" x14ac:dyDescent="0.25"/>
    <row r="181547" x14ac:dyDescent="0.25"/>
    <row r="181548" x14ac:dyDescent="0.25"/>
    <row r="181549" x14ac:dyDescent="0.25"/>
    <row r="181550" x14ac:dyDescent="0.25"/>
    <row r="181551" x14ac:dyDescent="0.25"/>
    <row r="181552" x14ac:dyDescent="0.25"/>
    <row r="181553" x14ac:dyDescent="0.25"/>
    <row r="181554" x14ac:dyDescent="0.25"/>
    <row r="181555" x14ac:dyDescent="0.25"/>
    <row r="181556" x14ac:dyDescent="0.25"/>
    <row r="181557" x14ac:dyDescent="0.25"/>
    <row r="181558" x14ac:dyDescent="0.25"/>
    <row r="181559" x14ac:dyDescent="0.25"/>
    <row r="181560" x14ac:dyDescent="0.25"/>
    <row r="181561" x14ac:dyDescent="0.25"/>
    <row r="181562" x14ac:dyDescent="0.25"/>
    <row r="181563" x14ac:dyDescent="0.25"/>
    <row r="181564" x14ac:dyDescent="0.25"/>
    <row r="181565" x14ac:dyDescent="0.25"/>
    <row r="181566" x14ac:dyDescent="0.25"/>
    <row r="181567" x14ac:dyDescent="0.25"/>
    <row r="181568" x14ac:dyDescent="0.25"/>
    <row r="181569" x14ac:dyDescent="0.25"/>
    <row r="181570" x14ac:dyDescent="0.25"/>
    <row r="181571" x14ac:dyDescent="0.25"/>
    <row r="181572" x14ac:dyDescent="0.25"/>
    <row r="181573" x14ac:dyDescent="0.25"/>
    <row r="181574" x14ac:dyDescent="0.25"/>
    <row r="181575" x14ac:dyDescent="0.25"/>
    <row r="181576" x14ac:dyDescent="0.25"/>
    <row r="181577" x14ac:dyDescent="0.25"/>
    <row r="181578" x14ac:dyDescent="0.25"/>
    <row r="181579" x14ac:dyDescent="0.25"/>
    <row r="181580" x14ac:dyDescent="0.25"/>
    <row r="181581" x14ac:dyDescent="0.25"/>
    <row r="181582" x14ac:dyDescent="0.25"/>
    <row r="181583" x14ac:dyDescent="0.25"/>
    <row r="181584" x14ac:dyDescent="0.25"/>
    <row r="181585" x14ac:dyDescent="0.25"/>
    <row r="181586" x14ac:dyDescent="0.25"/>
    <row r="181587" x14ac:dyDescent="0.25"/>
    <row r="181588" x14ac:dyDescent="0.25"/>
    <row r="181589" x14ac:dyDescent="0.25"/>
    <row r="181590" x14ac:dyDescent="0.25"/>
    <row r="181591" x14ac:dyDescent="0.25"/>
    <row r="181592" x14ac:dyDescent="0.25"/>
    <row r="181593" x14ac:dyDescent="0.25"/>
    <row r="181594" x14ac:dyDescent="0.25"/>
    <row r="181595" x14ac:dyDescent="0.25"/>
    <row r="181596" x14ac:dyDescent="0.25"/>
    <row r="181597" x14ac:dyDescent="0.25"/>
    <row r="181598" x14ac:dyDescent="0.25"/>
    <row r="181599" x14ac:dyDescent="0.25"/>
    <row r="181600" x14ac:dyDescent="0.25"/>
    <row r="181601" x14ac:dyDescent="0.25"/>
    <row r="181602" x14ac:dyDescent="0.25"/>
    <row r="181603" x14ac:dyDescent="0.25"/>
    <row r="181604" x14ac:dyDescent="0.25"/>
    <row r="181605" x14ac:dyDescent="0.25"/>
    <row r="181606" x14ac:dyDescent="0.25"/>
    <row r="181607" x14ac:dyDescent="0.25"/>
    <row r="181608" x14ac:dyDescent="0.25"/>
    <row r="181609" x14ac:dyDescent="0.25"/>
    <row r="181610" x14ac:dyDescent="0.25"/>
    <row r="181611" x14ac:dyDescent="0.25"/>
    <row r="181612" x14ac:dyDescent="0.25"/>
    <row r="181613" x14ac:dyDescent="0.25"/>
    <row r="181614" x14ac:dyDescent="0.25"/>
    <row r="181615" x14ac:dyDescent="0.25"/>
    <row r="181616" x14ac:dyDescent="0.25"/>
    <row r="181617" x14ac:dyDescent="0.25"/>
    <row r="181618" x14ac:dyDescent="0.25"/>
    <row r="181619" x14ac:dyDescent="0.25"/>
    <row r="181620" x14ac:dyDescent="0.25"/>
    <row r="181621" x14ac:dyDescent="0.25"/>
    <row r="181622" x14ac:dyDescent="0.25"/>
    <row r="181623" x14ac:dyDescent="0.25"/>
    <row r="181624" x14ac:dyDescent="0.25"/>
    <row r="181625" x14ac:dyDescent="0.25"/>
    <row r="181626" x14ac:dyDescent="0.25"/>
    <row r="181627" x14ac:dyDescent="0.25"/>
    <row r="181628" x14ac:dyDescent="0.25"/>
    <row r="181629" x14ac:dyDescent="0.25"/>
    <row r="181630" x14ac:dyDescent="0.25"/>
    <row r="181631" x14ac:dyDescent="0.25"/>
    <row r="181632" x14ac:dyDescent="0.25"/>
    <row r="181633" x14ac:dyDescent="0.25"/>
    <row r="181634" x14ac:dyDescent="0.25"/>
    <row r="181635" x14ac:dyDescent="0.25"/>
    <row r="181636" x14ac:dyDescent="0.25"/>
    <row r="181637" x14ac:dyDescent="0.25"/>
    <row r="181638" x14ac:dyDescent="0.25"/>
    <row r="181639" x14ac:dyDescent="0.25"/>
    <row r="181640" x14ac:dyDescent="0.25"/>
    <row r="181641" x14ac:dyDescent="0.25"/>
    <row r="181642" x14ac:dyDescent="0.25"/>
    <row r="181643" x14ac:dyDescent="0.25"/>
    <row r="181644" x14ac:dyDescent="0.25"/>
    <row r="181645" x14ac:dyDescent="0.25"/>
    <row r="181646" x14ac:dyDescent="0.25"/>
    <row r="181647" x14ac:dyDescent="0.25"/>
    <row r="181648" x14ac:dyDescent="0.25"/>
    <row r="181649" x14ac:dyDescent="0.25"/>
    <row r="181650" x14ac:dyDescent="0.25"/>
    <row r="181651" x14ac:dyDescent="0.25"/>
    <row r="181652" x14ac:dyDescent="0.25"/>
    <row r="181653" x14ac:dyDescent="0.25"/>
    <row r="181654" x14ac:dyDescent="0.25"/>
    <row r="181655" x14ac:dyDescent="0.25"/>
    <row r="181656" x14ac:dyDescent="0.25"/>
    <row r="181657" x14ac:dyDescent="0.25"/>
    <row r="181658" x14ac:dyDescent="0.25"/>
    <row r="181659" x14ac:dyDescent="0.25"/>
    <row r="181660" x14ac:dyDescent="0.25"/>
    <row r="181661" x14ac:dyDescent="0.25"/>
    <row r="181662" x14ac:dyDescent="0.25"/>
    <row r="181663" x14ac:dyDescent="0.25"/>
    <row r="181664" x14ac:dyDescent="0.25"/>
    <row r="181665" x14ac:dyDescent="0.25"/>
    <row r="181666" x14ac:dyDescent="0.25"/>
    <row r="181667" x14ac:dyDescent="0.25"/>
    <row r="181668" x14ac:dyDescent="0.25"/>
    <row r="181669" x14ac:dyDescent="0.25"/>
    <row r="181670" x14ac:dyDescent="0.25"/>
    <row r="181671" x14ac:dyDescent="0.25"/>
    <row r="181672" x14ac:dyDescent="0.25"/>
    <row r="181673" x14ac:dyDescent="0.25"/>
    <row r="181674" x14ac:dyDescent="0.25"/>
    <row r="181675" x14ac:dyDescent="0.25"/>
    <row r="181676" x14ac:dyDescent="0.25"/>
    <row r="181677" x14ac:dyDescent="0.25"/>
    <row r="181678" x14ac:dyDescent="0.25"/>
    <row r="181679" x14ac:dyDescent="0.25"/>
    <row r="181680" x14ac:dyDescent="0.25"/>
    <row r="181681" x14ac:dyDescent="0.25"/>
    <row r="181682" x14ac:dyDescent="0.25"/>
    <row r="181683" x14ac:dyDescent="0.25"/>
    <row r="181684" x14ac:dyDescent="0.25"/>
    <row r="181685" x14ac:dyDescent="0.25"/>
    <row r="181686" x14ac:dyDescent="0.25"/>
    <row r="181687" x14ac:dyDescent="0.25"/>
    <row r="181688" x14ac:dyDescent="0.25"/>
    <row r="181689" x14ac:dyDescent="0.25"/>
    <row r="181690" x14ac:dyDescent="0.25"/>
    <row r="181691" x14ac:dyDescent="0.25"/>
    <row r="181692" x14ac:dyDescent="0.25"/>
    <row r="181693" x14ac:dyDescent="0.25"/>
    <row r="181694" x14ac:dyDescent="0.25"/>
    <row r="181695" x14ac:dyDescent="0.25"/>
    <row r="181696" x14ac:dyDescent="0.25"/>
    <row r="181697" x14ac:dyDescent="0.25"/>
    <row r="181698" x14ac:dyDescent="0.25"/>
    <row r="181699" x14ac:dyDescent="0.25"/>
    <row r="181700" x14ac:dyDescent="0.25"/>
    <row r="181701" x14ac:dyDescent="0.25"/>
    <row r="181702" x14ac:dyDescent="0.25"/>
    <row r="181703" x14ac:dyDescent="0.25"/>
    <row r="181704" x14ac:dyDescent="0.25"/>
    <row r="181705" x14ac:dyDescent="0.25"/>
    <row r="181706" x14ac:dyDescent="0.25"/>
    <row r="181707" x14ac:dyDescent="0.25"/>
    <row r="181708" x14ac:dyDescent="0.25"/>
    <row r="181709" x14ac:dyDescent="0.25"/>
    <row r="181710" x14ac:dyDescent="0.25"/>
    <row r="181711" x14ac:dyDescent="0.25"/>
    <row r="181712" x14ac:dyDescent="0.25"/>
    <row r="181713" x14ac:dyDescent="0.25"/>
    <row r="181714" x14ac:dyDescent="0.25"/>
    <row r="181715" x14ac:dyDescent="0.25"/>
    <row r="181716" x14ac:dyDescent="0.25"/>
    <row r="181717" x14ac:dyDescent="0.25"/>
    <row r="181718" x14ac:dyDescent="0.25"/>
    <row r="181719" x14ac:dyDescent="0.25"/>
    <row r="181720" x14ac:dyDescent="0.25"/>
    <row r="181721" x14ac:dyDescent="0.25"/>
    <row r="181722" x14ac:dyDescent="0.25"/>
    <row r="181723" x14ac:dyDescent="0.25"/>
    <row r="181724" x14ac:dyDescent="0.25"/>
    <row r="181725" x14ac:dyDescent="0.25"/>
    <row r="181726" x14ac:dyDescent="0.25"/>
    <row r="181727" x14ac:dyDescent="0.25"/>
    <row r="181728" x14ac:dyDescent="0.25"/>
    <row r="181729" x14ac:dyDescent="0.25"/>
    <row r="181730" x14ac:dyDescent="0.25"/>
    <row r="181731" x14ac:dyDescent="0.25"/>
    <row r="181732" x14ac:dyDescent="0.25"/>
    <row r="181733" x14ac:dyDescent="0.25"/>
    <row r="181734" x14ac:dyDescent="0.25"/>
    <row r="181735" x14ac:dyDescent="0.25"/>
    <row r="181736" x14ac:dyDescent="0.25"/>
    <row r="181737" x14ac:dyDescent="0.25"/>
    <row r="181738" x14ac:dyDescent="0.25"/>
    <row r="181739" x14ac:dyDescent="0.25"/>
    <row r="181740" x14ac:dyDescent="0.25"/>
    <row r="181741" x14ac:dyDescent="0.25"/>
    <row r="181742" x14ac:dyDescent="0.25"/>
    <row r="181743" x14ac:dyDescent="0.25"/>
    <row r="181744" x14ac:dyDescent="0.25"/>
    <row r="181745" x14ac:dyDescent="0.25"/>
    <row r="181746" x14ac:dyDescent="0.25"/>
    <row r="181747" x14ac:dyDescent="0.25"/>
    <row r="181748" x14ac:dyDescent="0.25"/>
    <row r="181749" x14ac:dyDescent="0.25"/>
    <row r="181750" x14ac:dyDescent="0.25"/>
    <row r="181751" x14ac:dyDescent="0.25"/>
    <row r="181752" x14ac:dyDescent="0.25"/>
    <row r="181753" x14ac:dyDescent="0.25"/>
    <row r="181754" x14ac:dyDescent="0.25"/>
    <row r="181755" x14ac:dyDescent="0.25"/>
    <row r="181756" x14ac:dyDescent="0.25"/>
    <row r="181757" x14ac:dyDescent="0.25"/>
    <row r="181758" x14ac:dyDescent="0.25"/>
    <row r="181759" x14ac:dyDescent="0.25"/>
    <row r="181760" x14ac:dyDescent="0.25"/>
    <row r="181761" x14ac:dyDescent="0.25"/>
    <row r="181762" x14ac:dyDescent="0.25"/>
    <row r="181763" x14ac:dyDescent="0.25"/>
    <row r="181764" x14ac:dyDescent="0.25"/>
    <row r="181765" x14ac:dyDescent="0.25"/>
    <row r="181766" x14ac:dyDescent="0.25"/>
    <row r="181767" x14ac:dyDescent="0.25"/>
    <row r="181768" x14ac:dyDescent="0.25"/>
    <row r="181769" x14ac:dyDescent="0.25"/>
    <row r="181770" x14ac:dyDescent="0.25"/>
    <row r="181771" x14ac:dyDescent="0.25"/>
    <row r="181772" x14ac:dyDescent="0.25"/>
    <row r="181773" x14ac:dyDescent="0.25"/>
    <row r="181774" x14ac:dyDescent="0.25"/>
    <row r="181775" x14ac:dyDescent="0.25"/>
    <row r="181776" x14ac:dyDescent="0.25"/>
    <row r="181777" x14ac:dyDescent="0.25"/>
    <row r="181778" x14ac:dyDescent="0.25"/>
    <row r="181779" x14ac:dyDescent="0.25"/>
    <row r="181780" x14ac:dyDescent="0.25"/>
    <row r="181781" x14ac:dyDescent="0.25"/>
    <row r="181782" x14ac:dyDescent="0.25"/>
    <row r="181783" x14ac:dyDescent="0.25"/>
    <row r="181784" x14ac:dyDescent="0.25"/>
    <row r="181785" x14ac:dyDescent="0.25"/>
    <row r="181786" x14ac:dyDescent="0.25"/>
    <row r="181787" x14ac:dyDescent="0.25"/>
    <row r="181788" x14ac:dyDescent="0.25"/>
    <row r="181789" x14ac:dyDescent="0.25"/>
    <row r="181790" x14ac:dyDescent="0.25"/>
    <row r="181791" x14ac:dyDescent="0.25"/>
    <row r="181792" x14ac:dyDescent="0.25"/>
    <row r="181793" x14ac:dyDescent="0.25"/>
    <row r="181794" x14ac:dyDescent="0.25"/>
    <row r="181795" x14ac:dyDescent="0.25"/>
    <row r="181796" x14ac:dyDescent="0.25"/>
    <row r="181797" x14ac:dyDescent="0.25"/>
    <row r="181798" x14ac:dyDescent="0.25"/>
    <row r="181799" x14ac:dyDescent="0.25"/>
    <row r="181800" x14ac:dyDescent="0.25"/>
    <row r="181801" x14ac:dyDescent="0.25"/>
    <row r="181802" x14ac:dyDescent="0.25"/>
    <row r="181803" x14ac:dyDescent="0.25"/>
    <row r="181804" x14ac:dyDescent="0.25"/>
    <row r="181805" x14ac:dyDescent="0.25"/>
    <row r="181806" x14ac:dyDescent="0.25"/>
    <row r="181807" x14ac:dyDescent="0.25"/>
    <row r="181808" x14ac:dyDescent="0.25"/>
    <row r="181809" x14ac:dyDescent="0.25"/>
    <row r="181810" x14ac:dyDescent="0.25"/>
    <row r="181811" x14ac:dyDescent="0.25"/>
    <row r="181812" x14ac:dyDescent="0.25"/>
    <row r="181813" x14ac:dyDescent="0.25"/>
    <row r="181814" x14ac:dyDescent="0.25"/>
    <row r="181815" x14ac:dyDescent="0.25"/>
    <row r="181816" x14ac:dyDescent="0.25"/>
    <row r="181817" x14ac:dyDescent="0.25"/>
    <row r="181818" x14ac:dyDescent="0.25"/>
    <row r="181819" x14ac:dyDescent="0.25"/>
    <row r="181820" x14ac:dyDescent="0.25"/>
    <row r="181821" x14ac:dyDescent="0.25"/>
    <row r="181822" x14ac:dyDescent="0.25"/>
    <row r="181823" x14ac:dyDescent="0.25"/>
    <row r="181824" x14ac:dyDescent="0.25"/>
    <row r="181825" x14ac:dyDescent="0.25"/>
    <row r="181826" x14ac:dyDescent="0.25"/>
    <row r="181827" x14ac:dyDescent="0.25"/>
    <row r="181828" x14ac:dyDescent="0.25"/>
    <row r="181829" x14ac:dyDescent="0.25"/>
    <row r="181830" x14ac:dyDescent="0.25"/>
    <row r="181831" x14ac:dyDescent="0.25"/>
    <row r="181832" x14ac:dyDescent="0.25"/>
    <row r="181833" x14ac:dyDescent="0.25"/>
    <row r="181834" x14ac:dyDescent="0.25"/>
    <row r="181835" x14ac:dyDescent="0.25"/>
    <row r="181836" x14ac:dyDescent="0.25"/>
    <row r="181837" x14ac:dyDescent="0.25"/>
    <row r="181838" x14ac:dyDescent="0.25"/>
    <row r="181839" x14ac:dyDescent="0.25"/>
    <row r="181840" x14ac:dyDescent="0.25"/>
    <row r="181841" x14ac:dyDescent="0.25"/>
    <row r="181842" x14ac:dyDescent="0.25"/>
    <row r="181843" x14ac:dyDescent="0.25"/>
    <row r="181844" x14ac:dyDescent="0.25"/>
    <row r="181845" x14ac:dyDescent="0.25"/>
    <row r="181846" x14ac:dyDescent="0.25"/>
    <row r="181847" x14ac:dyDescent="0.25"/>
    <row r="181848" x14ac:dyDescent="0.25"/>
    <row r="181849" x14ac:dyDescent="0.25"/>
    <row r="181850" x14ac:dyDescent="0.25"/>
    <row r="181851" x14ac:dyDescent="0.25"/>
    <row r="181852" x14ac:dyDescent="0.25"/>
    <row r="181853" x14ac:dyDescent="0.25"/>
    <row r="181854" x14ac:dyDescent="0.25"/>
    <row r="181855" x14ac:dyDescent="0.25"/>
    <row r="181856" x14ac:dyDescent="0.25"/>
    <row r="181857" x14ac:dyDescent="0.25"/>
    <row r="181858" x14ac:dyDescent="0.25"/>
    <row r="181859" x14ac:dyDescent="0.25"/>
    <row r="181860" x14ac:dyDescent="0.25"/>
    <row r="181861" x14ac:dyDescent="0.25"/>
    <row r="181862" x14ac:dyDescent="0.25"/>
    <row r="181863" x14ac:dyDescent="0.25"/>
    <row r="181864" x14ac:dyDescent="0.25"/>
    <row r="181865" x14ac:dyDescent="0.25"/>
    <row r="181866" x14ac:dyDescent="0.25"/>
    <row r="181867" x14ac:dyDescent="0.25"/>
    <row r="181868" x14ac:dyDescent="0.25"/>
    <row r="181869" x14ac:dyDescent="0.25"/>
    <row r="181870" x14ac:dyDescent="0.25"/>
    <row r="181871" x14ac:dyDescent="0.25"/>
    <row r="181872" x14ac:dyDescent="0.25"/>
    <row r="181873" x14ac:dyDescent="0.25"/>
    <row r="181874" x14ac:dyDescent="0.25"/>
    <row r="181875" x14ac:dyDescent="0.25"/>
    <row r="181876" x14ac:dyDescent="0.25"/>
    <row r="181877" x14ac:dyDescent="0.25"/>
    <row r="181878" x14ac:dyDescent="0.25"/>
    <row r="181879" x14ac:dyDescent="0.25"/>
    <row r="181880" x14ac:dyDescent="0.25"/>
    <row r="181881" x14ac:dyDescent="0.25"/>
    <row r="181882" x14ac:dyDescent="0.25"/>
    <row r="181883" x14ac:dyDescent="0.25"/>
    <row r="181884" x14ac:dyDescent="0.25"/>
    <row r="181885" x14ac:dyDescent="0.25"/>
    <row r="181886" x14ac:dyDescent="0.25"/>
    <row r="181887" x14ac:dyDescent="0.25"/>
    <row r="181888" x14ac:dyDescent="0.25"/>
    <row r="181889" x14ac:dyDescent="0.25"/>
    <row r="181890" x14ac:dyDescent="0.25"/>
    <row r="181891" x14ac:dyDescent="0.25"/>
    <row r="181892" x14ac:dyDescent="0.25"/>
    <row r="181893" x14ac:dyDescent="0.25"/>
    <row r="181894" x14ac:dyDescent="0.25"/>
    <row r="181895" x14ac:dyDescent="0.25"/>
    <row r="181896" x14ac:dyDescent="0.25"/>
    <row r="181897" x14ac:dyDescent="0.25"/>
    <row r="181898" x14ac:dyDescent="0.25"/>
    <row r="181899" x14ac:dyDescent="0.25"/>
    <row r="181900" x14ac:dyDescent="0.25"/>
    <row r="181901" x14ac:dyDescent="0.25"/>
    <row r="181902" x14ac:dyDescent="0.25"/>
    <row r="181903" x14ac:dyDescent="0.25"/>
    <row r="181904" x14ac:dyDescent="0.25"/>
    <row r="181905" x14ac:dyDescent="0.25"/>
    <row r="181906" x14ac:dyDescent="0.25"/>
    <row r="181907" x14ac:dyDescent="0.25"/>
    <row r="181908" x14ac:dyDescent="0.25"/>
    <row r="181909" x14ac:dyDescent="0.25"/>
    <row r="181910" x14ac:dyDescent="0.25"/>
    <row r="181911" x14ac:dyDescent="0.25"/>
    <row r="181912" x14ac:dyDescent="0.25"/>
    <row r="181913" x14ac:dyDescent="0.25"/>
    <row r="181914" x14ac:dyDescent="0.25"/>
    <row r="181915" x14ac:dyDescent="0.25"/>
    <row r="181916" x14ac:dyDescent="0.25"/>
    <row r="181917" x14ac:dyDescent="0.25"/>
    <row r="181918" x14ac:dyDescent="0.25"/>
    <row r="181919" x14ac:dyDescent="0.25"/>
    <row r="181920" x14ac:dyDescent="0.25"/>
    <row r="181921" x14ac:dyDescent="0.25"/>
    <row r="181922" x14ac:dyDescent="0.25"/>
    <row r="181923" x14ac:dyDescent="0.25"/>
    <row r="181924" x14ac:dyDescent="0.25"/>
    <row r="181925" x14ac:dyDescent="0.25"/>
    <row r="181926" x14ac:dyDescent="0.25"/>
    <row r="181927" x14ac:dyDescent="0.25"/>
    <row r="181928" x14ac:dyDescent="0.25"/>
    <row r="181929" x14ac:dyDescent="0.25"/>
    <row r="181930" x14ac:dyDescent="0.25"/>
    <row r="181931" x14ac:dyDescent="0.25"/>
    <row r="181932" x14ac:dyDescent="0.25"/>
    <row r="181933" x14ac:dyDescent="0.25"/>
    <row r="181934" x14ac:dyDescent="0.25"/>
    <row r="181935" x14ac:dyDescent="0.25"/>
    <row r="181936" x14ac:dyDescent="0.25"/>
    <row r="181937" x14ac:dyDescent="0.25"/>
    <row r="181938" x14ac:dyDescent="0.25"/>
    <row r="181939" x14ac:dyDescent="0.25"/>
    <row r="181940" x14ac:dyDescent="0.25"/>
    <row r="181941" x14ac:dyDescent="0.25"/>
    <row r="181942" x14ac:dyDescent="0.25"/>
    <row r="181943" x14ac:dyDescent="0.25"/>
    <row r="181944" x14ac:dyDescent="0.25"/>
    <row r="181945" x14ac:dyDescent="0.25"/>
    <row r="181946" x14ac:dyDescent="0.25"/>
    <row r="181947" x14ac:dyDescent="0.25"/>
    <row r="181948" x14ac:dyDescent="0.25"/>
    <row r="181949" x14ac:dyDescent="0.25"/>
    <row r="181950" x14ac:dyDescent="0.25"/>
    <row r="181951" x14ac:dyDescent="0.25"/>
    <row r="181952" x14ac:dyDescent="0.25"/>
    <row r="181953" x14ac:dyDescent="0.25"/>
    <row r="181954" x14ac:dyDescent="0.25"/>
    <row r="181955" x14ac:dyDescent="0.25"/>
    <row r="181956" x14ac:dyDescent="0.25"/>
    <row r="181957" x14ac:dyDescent="0.25"/>
    <row r="181958" x14ac:dyDescent="0.25"/>
    <row r="181959" x14ac:dyDescent="0.25"/>
    <row r="181960" x14ac:dyDescent="0.25"/>
    <row r="181961" x14ac:dyDescent="0.25"/>
    <row r="181962" x14ac:dyDescent="0.25"/>
    <row r="181963" x14ac:dyDescent="0.25"/>
    <row r="181964" x14ac:dyDescent="0.25"/>
    <row r="181965" x14ac:dyDescent="0.25"/>
    <row r="181966" x14ac:dyDescent="0.25"/>
    <row r="181967" x14ac:dyDescent="0.25"/>
    <row r="181968" x14ac:dyDescent="0.25"/>
    <row r="181969" x14ac:dyDescent="0.25"/>
    <row r="181970" x14ac:dyDescent="0.25"/>
    <row r="181971" x14ac:dyDescent="0.25"/>
    <row r="181972" x14ac:dyDescent="0.25"/>
    <row r="181973" x14ac:dyDescent="0.25"/>
    <row r="181974" x14ac:dyDescent="0.25"/>
    <row r="181975" x14ac:dyDescent="0.25"/>
    <row r="181976" x14ac:dyDescent="0.25"/>
    <row r="181977" x14ac:dyDescent="0.25"/>
    <row r="181978" x14ac:dyDescent="0.25"/>
    <row r="181979" x14ac:dyDescent="0.25"/>
    <row r="181980" x14ac:dyDescent="0.25"/>
    <row r="181981" x14ac:dyDescent="0.25"/>
    <row r="181982" x14ac:dyDescent="0.25"/>
    <row r="181983" x14ac:dyDescent="0.25"/>
    <row r="181984" x14ac:dyDescent="0.25"/>
    <row r="181985" x14ac:dyDescent="0.25"/>
    <row r="181986" x14ac:dyDescent="0.25"/>
    <row r="181987" x14ac:dyDescent="0.25"/>
    <row r="181988" x14ac:dyDescent="0.25"/>
    <row r="181989" x14ac:dyDescent="0.25"/>
    <row r="181990" x14ac:dyDescent="0.25"/>
    <row r="181991" x14ac:dyDescent="0.25"/>
    <row r="181992" x14ac:dyDescent="0.25"/>
    <row r="181993" x14ac:dyDescent="0.25"/>
    <row r="181994" x14ac:dyDescent="0.25"/>
    <row r="181995" x14ac:dyDescent="0.25"/>
    <row r="181996" x14ac:dyDescent="0.25"/>
    <row r="181997" x14ac:dyDescent="0.25"/>
    <row r="181998" x14ac:dyDescent="0.25"/>
    <row r="181999" x14ac:dyDescent="0.25"/>
    <row r="182000" x14ac:dyDescent="0.25"/>
    <row r="182001" x14ac:dyDescent="0.25"/>
    <row r="182002" x14ac:dyDescent="0.25"/>
    <row r="182003" x14ac:dyDescent="0.25"/>
    <row r="182004" x14ac:dyDescent="0.25"/>
    <row r="182005" x14ac:dyDescent="0.25"/>
    <row r="182006" x14ac:dyDescent="0.25"/>
    <row r="182007" x14ac:dyDescent="0.25"/>
    <row r="182008" x14ac:dyDescent="0.25"/>
    <row r="182009" x14ac:dyDescent="0.25"/>
    <row r="182010" x14ac:dyDescent="0.25"/>
    <row r="182011" x14ac:dyDescent="0.25"/>
    <row r="182012" x14ac:dyDescent="0.25"/>
    <row r="182013" x14ac:dyDescent="0.25"/>
    <row r="182014" x14ac:dyDescent="0.25"/>
    <row r="182015" x14ac:dyDescent="0.25"/>
    <row r="182016" x14ac:dyDescent="0.25"/>
    <row r="182017" x14ac:dyDescent="0.25"/>
    <row r="182018" x14ac:dyDescent="0.25"/>
    <row r="182019" x14ac:dyDescent="0.25"/>
    <row r="182020" x14ac:dyDescent="0.25"/>
    <row r="182021" x14ac:dyDescent="0.25"/>
    <row r="182022" x14ac:dyDescent="0.25"/>
    <row r="182023" x14ac:dyDescent="0.25"/>
    <row r="182024" x14ac:dyDescent="0.25"/>
    <row r="182025" x14ac:dyDescent="0.25"/>
    <row r="182026" x14ac:dyDescent="0.25"/>
    <row r="182027" x14ac:dyDescent="0.25"/>
    <row r="182028" x14ac:dyDescent="0.25"/>
    <row r="182029" x14ac:dyDescent="0.25"/>
    <row r="182030" x14ac:dyDescent="0.25"/>
    <row r="182031" x14ac:dyDescent="0.25"/>
    <row r="182032" x14ac:dyDescent="0.25"/>
    <row r="182033" x14ac:dyDescent="0.25"/>
    <row r="182034" x14ac:dyDescent="0.25"/>
    <row r="182035" x14ac:dyDescent="0.25"/>
    <row r="182036" x14ac:dyDescent="0.25"/>
    <row r="182037" x14ac:dyDescent="0.25"/>
    <row r="182038" x14ac:dyDescent="0.25"/>
    <row r="182039" x14ac:dyDescent="0.25"/>
    <row r="182040" x14ac:dyDescent="0.25"/>
    <row r="182041" x14ac:dyDescent="0.25"/>
    <row r="182042" x14ac:dyDescent="0.25"/>
    <row r="182043" x14ac:dyDescent="0.25"/>
    <row r="182044" x14ac:dyDescent="0.25"/>
    <row r="182045" x14ac:dyDescent="0.25"/>
    <row r="182046" x14ac:dyDescent="0.25"/>
    <row r="182047" x14ac:dyDescent="0.25"/>
    <row r="182048" x14ac:dyDescent="0.25"/>
    <row r="182049" x14ac:dyDescent="0.25"/>
    <row r="182050" x14ac:dyDescent="0.25"/>
    <row r="182051" x14ac:dyDescent="0.25"/>
    <row r="182052" x14ac:dyDescent="0.25"/>
    <row r="182053" x14ac:dyDescent="0.25"/>
    <row r="182054" x14ac:dyDescent="0.25"/>
    <row r="182055" x14ac:dyDescent="0.25"/>
    <row r="182056" x14ac:dyDescent="0.25"/>
    <row r="182057" x14ac:dyDescent="0.25"/>
    <row r="182058" x14ac:dyDescent="0.25"/>
    <row r="182059" x14ac:dyDescent="0.25"/>
    <row r="182060" x14ac:dyDescent="0.25"/>
    <row r="182061" x14ac:dyDescent="0.25"/>
    <row r="182062" x14ac:dyDescent="0.25"/>
    <row r="182063" x14ac:dyDescent="0.25"/>
    <row r="182064" x14ac:dyDescent="0.25"/>
    <row r="182065" x14ac:dyDescent="0.25"/>
    <row r="182066" x14ac:dyDescent="0.25"/>
    <row r="182067" x14ac:dyDescent="0.25"/>
    <row r="182068" x14ac:dyDescent="0.25"/>
    <row r="182069" x14ac:dyDescent="0.25"/>
    <row r="182070" x14ac:dyDescent="0.25"/>
    <row r="182071" x14ac:dyDescent="0.25"/>
    <row r="182072" x14ac:dyDescent="0.25"/>
    <row r="182073" x14ac:dyDescent="0.25"/>
    <row r="182074" x14ac:dyDescent="0.25"/>
    <row r="182075" x14ac:dyDescent="0.25"/>
    <row r="182076" x14ac:dyDescent="0.25"/>
    <row r="182077" x14ac:dyDescent="0.25"/>
    <row r="182078" x14ac:dyDescent="0.25"/>
    <row r="182079" x14ac:dyDescent="0.25"/>
    <row r="182080" x14ac:dyDescent="0.25"/>
    <row r="182081" x14ac:dyDescent="0.25"/>
    <row r="182082" x14ac:dyDescent="0.25"/>
    <row r="182083" x14ac:dyDescent="0.25"/>
    <row r="182084" x14ac:dyDescent="0.25"/>
    <row r="182085" x14ac:dyDescent="0.25"/>
    <row r="182086" x14ac:dyDescent="0.25"/>
    <row r="182087" x14ac:dyDescent="0.25"/>
    <row r="182088" x14ac:dyDescent="0.25"/>
    <row r="182089" x14ac:dyDescent="0.25"/>
    <row r="182090" x14ac:dyDescent="0.25"/>
    <row r="182091" x14ac:dyDescent="0.25"/>
    <row r="182092" x14ac:dyDescent="0.25"/>
    <row r="182093" x14ac:dyDescent="0.25"/>
    <row r="182094" x14ac:dyDescent="0.25"/>
    <row r="182095" x14ac:dyDescent="0.25"/>
    <row r="182096" x14ac:dyDescent="0.25"/>
    <row r="182097" x14ac:dyDescent="0.25"/>
    <row r="182098" x14ac:dyDescent="0.25"/>
    <row r="182099" x14ac:dyDescent="0.25"/>
    <row r="182100" x14ac:dyDescent="0.25"/>
    <row r="182101" x14ac:dyDescent="0.25"/>
    <row r="182102" x14ac:dyDescent="0.25"/>
    <row r="182103" x14ac:dyDescent="0.25"/>
    <row r="182104" x14ac:dyDescent="0.25"/>
    <row r="182105" x14ac:dyDescent="0.25"/>
    <row r="182106" x14ac:dyDescent="0.25"/>
    <row r="182107" x14ac:dyDescent="0.25"/>
    <row r="182108" x14ac:dyDescent="0.25"/>
    <row r="182109" x14ac:dyDescent="0.25"/>
    <row r="182110" x14ac:dyDescent="0.25"/>
    <row r="182111" x14ac:dyDescent="0.25"/>
    <row r="182112" x14ac:dyDescent="0.25"/>
    <row r="182113" x14ac:dyDescent="0.25"/>
    <row r="182114" x14ac:dyDescent="0.25"/>
    <row r="182115" x14ac:dyDescent="0.25"/>
    <row r="182116" x14ac:dyDescent="0.25"/>
    <row r="182117" x14ac:dyDescent="0.25"/>
    <row r="182118" x14ac:dyDescent="0.25"/>
    <row r="182119" x14ac:dyDescent="0.25"/>
    <row r="182120" x14ac:dyDescent="0.25"/>
    <row r="182121" x14ac:dyDescent="0.25"/>
    <row r="182122" x14ac:dyDescent="0.25"/>
    <row r="182123" x14ac:dyDescent="0.25"/>
    <row r="182124" x14ac:dyDescent="0.25"/>
    <row r="182125" x14ac:dyDescent="0.25"/>
    <row r="182126" x14ac:dyDescent="0.25"/>
    <row r="182127" x14ac:dyDescent="0.25"/>
    <row r="182128" x14ac:dyDescent="0.25"/>
    <row r="182129" x14ac:dyDescent="0.25"/>
    <row r="182130" x14ac:dyDescent="0.25"/>
    <row r="182131" x14ac:dyDescent="0.25"/>
    <row r="182132" x14ac:dyDescent="0.25"/>
    <row r="182133" x14ac:dyDescent="0.25"/>
    <row r="182134" x14ac:dyDescent="0.25"/>
    <row r="182135" x14ac:dyDescent="0.25"/>
    <row r="182136" x14ac:dyDescent="0.25"/>
    <row r="182137" x14ac:dyDescent="0.25"/>
    <row r="182138" x14ac:dyDescent="0.25"/>
    <row r="182139" x14ac:dyDescent="0.25"/>
    <row r="182140" x14ac:dyDescent="0.25"/>
    <row r="182141" x14ac:dyDescent="0.25"/>
    <row r="182142" x14ac:dyDescent="0.25"/>
    <row r="182143" x14ac:dyDescent="0.25"/>
    <row r="182144" x14ac:dyDescent="0.25"/>
    <row r="182145" x14ac:dyDescent="0.25"/>
    <row r="182146" x14ac:dyDescent="0.25"/>
    <row r="182147" x14ac:dyDescent="0.25"/>
    <row r="182148" x14ac:dyDescent="0.25"/>
    <row r="182149" x14ac:dyDescent="0.25"/>
    <row r="182150" x14ac:dyDescent="0.25"/>
    <row r="182151" x14ac:dyDescent="0.25"/>
    <row r="182152" x14ac:dyDescent="0.25"/>
    <row r="182153" x14ac:dyDescent="0.25"/>
    <row r="182154" x14ac:dyDescent="0.25"/>
    <row r="182155" x14ac:dyDescent="0.25"/>
    <row r="182156" x14ac:dyDescent="0.25"/>
    <row r="182157" x14ac:dyDescent="0.25"/>
    <row r="182158" x14ac:dyDescent="0.25"/>
    <row r="182159" x14ac:dyDescent="0.25"/>
    <row r="182160" x14ac:dyDescent="0.25"/>
    <row r="182161" x14ac:dyDescent="0.25"/>
    <row r="182162" x14ac:dyDescent="0.25"/>
    <row r="182163" x14ac:dyDescent="0.25"/>
    <row r="182164" x14ac:dyDescent="0.25"/>
    <row r="182165" x14ac:dyDescent="0.25"/>
    <row r="182166" x14ac:dyDescent="0.25"/>
    <row r="182167" x14ac:dyDescent="0.25"/>
    <row r="182168" x14ac:dyDescent="0.25"/>
    <row r="182169" x14ac:dyDescent="0.25"/>
    <row r="182170" x14ac:dyDescent="0.25"/>
    <row r="182171" x14ac:dyDescent="0.25"/>
    <row r="182172" x14ac:dyDescent="0.25"/>
    <row r="182173" x14ac:dyDescent="0.25"/>
    <row r="182174" x14ac:dyDescent="0.25"/>
    <row r="182175" x14ac:dyDescent="0.25"/>
    <row r="182176" x14ac:dyDescent="0.25"/>
    <row r="182177" x14ac:dyDescent="0.25"/>
    <row r="182178" x14ac:dyDescent="0.25"/>
    <row r="182179" x14ac:dyDescent="0.25"/>
    <row r="182180" x14ac:dyDescent="0.25"/>
    <row r="182181" x14ac:dyDescent="0.25"/>
    <row r="182182" x14ac:dyDescent="0.25"/>
    <row r="182183" x14ac:dyDescent="0.25"/>
    <row r="182184" x14ac:dyDescent="0.25"/>
    <row r="182185" x14ac:dyDescent="0.25"/>
    <row r="182186" x14ac:dyDescent="0.25"/>
    <row r="182187" x14ac:dyDescent="0.25"/>
    <row r="182188" x14ac:dyDescent="0.25"/>
    <row r="182189" x14ac:dyDescent="0.25"/>
    <row r="182190" x14ac:dyDescent="0.25"/>
    <row r="182191" x14ac:dyDescent="0.25"/>
    <row r="182192" x14ac:dyDescent="0.25"/>
    <row r="182193" x14ac:dyDescent="0.25"/>
    <row r="182194" x14ac:dyDescent="0.25"/>
    <row r="182195" x14ac:dyDescent="0.25"/>
    <row r="182196" x14ac:dyDescent="0.25"/>
    <row r="182197" x14ac:dyDescent="0.25"/>
    <row r="182198" x14ac:dyDescent="0.25"/>
    <row r="182199" x14ac:dyDescent="0.25"/>
    <row r="182200" x14ac:dyDescent="0.25"/>
    <row r="182201" x14ac:dyDescent="0.25"/>
    <row r="182202" x14ac:dyDescent="0.25"/>
    <row r="182203" x14ac:dyDescent="0.25"/>
    <row r="182204" x14ac:dyDescent="0.25"/>
    <row r="182205" x14ac:dyDescent="0.25"/>
    <row r="182206" x14ac:dyDescent="0.25"/>
    <row r="182207" x14ac:dyDescent="0.25"/>
    <row r="182208" x14ac:dyDescent="0.25"/>
    <row r="182209" x14ac:dyDescent="0.25"/>
    <row r="182210" x14ac:dyDescent="0.25"/>
    <row r="182211" x14ac:dyDescent="0.25"/>
    <row r="182212" x14ac:dyDescent="0.25"/>
    <row r="182213" x14ac:dyDescent="0.25"/>
    <row r="182214" x14ac:dyDescent="0.25"/>
    <row r="182215" x14ac:dyDescent="0.25"/>
    <row r="182216" x14ac:dyDescent="0.25"/>
    <row r="182217" x14ac:dyDescent="0.25"/>
    <row r="182218" x14ac:dyDescent="0.25"/>
    <row r="182219" x14ac:dyDescent="0.25"/>
    <row r="182220" x14ac:dyDescent="0.25"/>
    <row r="182221" x14ac:dyDescent="0.25"/>
    <row r="182222" x14ac:dyDescent="0.25"/>
    <row r="182223" x14ac:dyDescent="0.25"/>
    <row r="182224" x14ac:dyDescent="0.25"/>
    <row r="182225" x14ac:dyDescent="0.25"/>
    <row r="182226" x14ac:dyDescent="0.25"/>
    <row r="182227" x14ac:dyDescent="0.25"/>
    <row r="182228" x14ac:dyDescent="0.25"/>
    <row r="182229" x14ac:dyDescent="0.25"/>
    <row r="182230" x14ac:dyDescent="0.25"/>
    <row r="182231" x14ac:dyDescent="0.25"/>
    <row r="182232" x14ac:dyDescent="0.25"/>
    <row r="182233" x14ac:dyDescent="0.25"/>
    <row r="182234" x14ac:dyDescent="0.25"/>
    <row r="182235" x14ac:dyDescent="0.25"/>
    <row r="182236" x14ac:dyDescent="0.25"/>
    <row r="182237" x14ac:dyDescent="0.25"/>
    <row r="182238" x14ac:dyDescent="0.25"/>
    <row r="182239" x14ac:dyDescent="0.25"/>
    <row r="182240" x14ac:dyDescent="0.25"/>
    <row r="182241" x14ac:dyDescent="0.25"/>
    <row r="182242" x14ac:dyDescent="0.25"/>
    <row r="182243" x14ac:dyDescent="0.25"/>
    <row r="182244" x14ac:dyDescent="0.25"/>
    <row r="182245" x14ac:dyDescent="0.25"/>
    <row r="182246" x14ac:dyDescent="0.25"/>
    <row r="182247" x14ac:dyDescent="0.25"/>
    <row r="182248" x14ac:dyDescent="0.25"/>
    <row r="182249" x14ac:dyDescent="0.25"/>
    <row r="182250" x14ac:dyDescent="0.25"/>
    <row r="182251" x14ac:dyDescent="0.25"/>
    <row r="182252" x14ac:dyDescent="0.25"/>
    <row r="182253" x14ac:dyDescent="0.25"/>
    <row r="182254" x14ac:dyDescent="0.25"/>
    <row r="182255" x14ac:dyDescent="0.25"/>
    <row r="182256" x14ac:dyDescent="0.25"/>
    <row r="182257" x14ac:dyDescent="0.25"/>
    <row r="182258" x14ac:dyDescent="0.25"/>
    <row r="182259" x14ac:dyDescent="0.25"/>
    <row r="182260" x14ac:dyDescent="0.25"/>
    <row r="182261" x14ac:dyDescent="0.25"/>
    <row r="182262" x14ac:dyDescent="0.25"/>
    <row r="182263" x14ac:dyDescent="0.25"/>
    <row r="182264" x14ac:dyDescent="0.25"/>
    <row r="182265" x14ac:dyDescent="0.25"/>
    <row r="182266" x14ac:dyDescent="0.25"/>
    <row r="182267" x14ac:dyDescent="0.25"/>
    <row r="182268" x14ac:dyDescent="0.25"/>
    <row r="182269" x14ac:dyDescent="0.25"/>
    <row r="182270" x14ac:dyDescent="0.25"/>
    <row r="182271" x14ac:dyDescent="0.25"/>
    <row r="182272" x14ac:dyDescent="0.25"/>
    <row r="182273" x14ac:dyDescent="0.25"/>
    <row r="182274" x14ac:dyDescent="0.25"/>
    <row r="182275" x14ac:dyDescent="0.25"/>
    <row r="182276" x14ac:dyDescent="0.25"/>
    <row r="182277" x14ac:dyDescent="0.25"/>
    <row r="182278" x14ac:dyDescent="0.25"/>
    <row r="182279" x14ac:dyDescent="0.25"/>
    <row r="182280" x14ac:dyDescent="0.25"/>
    <row r="182281" x14ac:dyDescent="0.25"/>
    <row r="182282" x14ac:dyDescent="0.25"/>
    <row r="182283" x14ac:dyDescent="0.25"/>
    <row r="182284" x14ac:dyDescent="0.25"/>
    <row r="182285" x14ac:dyDescent="0.25"/>
    <row r="182286" x14ac:dyDescent="0.25"/>
    <row r="182287" x14ac:dyDescent="0.25"/>
    <row r="182288" x14ac:dyDescent="0.25"/>
    <row r="182289" x14ac:dyDescent="0.25"/>
    <row r="182290" x14ac:dyDescent="0.25"/>
    <row r="182291" x14ac:dyDescent="0.25"/>
    <row r="182292" x14ac:dyDescent="0.25"/>
    <row r="182293" x14ac:dyDescent="0.25"/>
    <row r="182294" x14ac:dyDescent="0.25"/>
    <row r="182295" x14ac:dyDescent="0.25"/>
    <row r="182296" x14ac:dyDescent="0.25"/>
    <row r="182297" x14ac:dyDescent="0.25"/>
    <row r="182298" x14ac:dyDescent="0.25"/>
    <row r="182299" x14ac:dyDescent="0.25"/>
    <row r="182300" x14ac:dyDescent="0.25"/>
    <row r="182301" x14ac:dyDescent="0.25"/>
    <row r="182302" x14ac:dyDescent="0.25"/>
    <row r="182303" x14ac:dyDescent="0.25"/>
    <row r="182304" x14ac:dyDescent="0.25"/>
    <row r="182305" x14ac:dyDescent="0.25"/>
    <row r="182306" x14ac:dyDescent="0.25"/>
    <row r="182307" x14ac:dyDescent="0.25"/>
    <row r="182308" x14ac:dyDescent="0.25"/>
    <row r="182309" x14ac:dyDescent="0.25"/>
    <row r="182310" x14ac:dyDescent="0.25"/>
    <row r="182311" x14ac:dyDescent="0.25"/>
    <row r="182312" x14ac:dyDescent="0.25"/>
    <row r="182313" x14ac:dyDescent="0.25"/>
    <row r="182314" x14ac:dyDescent="0.25"/>
    <row r="182315" x14ac:dyDescent="0.25"/>
    <row r="182316" x14ac:dyDescent="0.25"/>
    <row r="182317" x14ac:dyDescent="0.25"/>
    <row r="182318" x14ac:dyDescent="0.25"/>
    <row r="182319" x14ac:dyDescent="0.25"/>
    <row r="182320" x14ac:dyDescent="0.25"/>
    <row r="182321" x14ac:dyDescent="0.25"/>
    <row r="182322" x14ac:dyDescent="0.25"/>
    <row r="182323" x14ac:dyDescent="0.25"/>
    <row r="182324" x14ac:dyDescent="0.25"/>
    <row r="182325" x14ac:dyDescent="0.25"/>
    <row r="182326" x14ac:dyDescent="0.25"/>
    <row r="182327" x14ac:dyDescent="0.25"/>
    <row r="182328" x14ac:dyDescent="0.25"/>
    <row r="182329" x14ac:dyDescent="0.25"/>
    <row r="182330" x14ac:dyDescent="0.25"/>
    <row r="182331" x14ac:dyDescent="0.25"/>
    <row r="182332" x14ac:dyDescent="0.25"/>
    <row r="182333" x14ac:dyDescent="0.25"/>
    <row r="182334" x14ac:dyDescent="0.25"/>
    <row r="182335" x14ac:dyDescent="0.25"/>
    <row r="182336" x14ac:dyDescent="0.25"/>
    <row r="182337" x14ac:dyDescent="0.25"/>
    <row r="182338" x14ac:dyDescent="0.25"/>
    <row r="182339" x14ac:dyDescent="0.25"/>
    <row r="182340" x14ac:dyDescent="0.25"/>
    <row r="182341" x14ac:dyDescent="0.25"/>
    <row r="182342" x14ac:dyDescent="0.25"/>
    <row r="182343" x14ac:dyDescent="0.25"/>
    <row r="182344" x14ac:dyDescent="0.25"/>
    <row r="182345" x14ac:dyDescent="0.25"/>
    <row r="182346" x14ac:dyDescent="0.25"/>
    <row r="182347" x14ac:dyDescent="0.25"/>
    <row r="182348" x14ac:dyDescent="0.25"/>
    <row r="182349" x14ac:dyDescent="0.25"/>
    <row r="182350" x14ac:dyDescent="0.25"/>
    <row r="182351" x14ac:dyDescent="0.25"/>
    <row r="182352" x14ac:dyDescent="0.25"/>
    <row r="182353" x14ac:dyDescent="0.25"/>
    <row r="182354" x14ac:dyDescent="0.25"/>
    <row r="182355" x14ac:dyDescent="0.25"/>
    <row r="182356" x14ac:dyDescent="0.25"/>
    <row r="182357" x14ac:dyDescent="0.25"/>
    <row r="182358" x14ac:dyDescent="0.25"/>
    <row r="182359" x14ac:dyDescent="0.25"/>
    <row r="182360" x14ac:dyDescent="0.25"/>
    <row r="182361" x14ac:dyDescent="0.25"/>
    <row r="182362" x14ac:dyDescent="0.25"/>
    <row r="182363" x14ac:dyDescent="0.25"/>
    <row r="182364" x14ac:dyDescent="0.25"/>
    <row r="182365" x14ac:dyDescent="0.25"/>
    <row r="182366" x14ac:dyDescent="0.25"/>
    <row r="182367" x14ac:dyDescent="0.25"/>
    <row r="182368" x14ac:dyDescent="0.25"/>
    <row r="182369" x14ac:dyDescent="0.25"/>
    <row r="182370" x14ac:dyDescent="0.25"/>
    <row r="182371" x14ac:dyDescent="0.25"/>
    <row r="182372" x14ac:dyDescent="0.25"/>
    <row r="182373" x14ac:dyDescent="0.25"/>
    <row r="182374" x14ac:dyDescent="0.25"/>
    <row r="182375" x14ac:dyDescent="0.25"/>
    <row r="182376" x14ac:dyDescent="0.25"/>
    <row r="182377" x14ac:dyDescent="0.25"/>
    <row r="182378" x14ac:dyDescent="0.25"/>
    <row r="182379" x14ac:dyDescent="0.25"/>
    <row r="182380" x14ac:dyDescent="0.25"/>
    <row r="182381" x14ac:dyDescent="0.25"/>
    <row r="182382" x14ac:dyDescent="0.25"/>
    <row r="182383" x14ac:dyDescent="0.25"/>
    <row r="182384" x14ac:dyDescent="0.25"/>
    <row r="182385" x14ac:dyDescent="0.25"/>
    <row r="182386" x14ac:dyDescent="0.25"/>
    <row r="182387" x14ac:dyDescent="0.25"/>
    <row r="182388" x14ac:dyDescent="0.25"/>
    <row r="182389" x14ac:dyDescent="0.25"/>
    <row r="182390" x14ac:dyDescent="0.25"/>
    <row r="182391" x14ac:dyDescent="0.25"/>
    <row r="182392" x14ac:dyDescent="0.25"/>
    <row r="182393" x14ac:dyDescent="0.25"/>
    <row r="182394" x14ac:dyDescent="0.25"/>
    <row r="182395" x14ac:dyDescent="0.25"/>
    <row r="182396" x14ac:dyDescent="0.25"/>
    <row r="182397" x14ac:dyDescent="0.25"/>
    <row r="182398" x14ac:dyDescent="0.25"/>
    <row r="182399" x14ac:dyDescent="0.25"/>
    <row r="182400" x14ac:dyDescent="0.25"/>
    <row r="182401" x14ac:dyDescent="0.25"/>
    <row r="182402" x14ac:dyDescent="0.25"/>
    <row r="182403" x14ac:dyDescent="0.25"/>
    <row r="182404" x14ac:dyDescent="0.25"/>
    <row r="182405" x14ac:dyDescent="0.25"/>
    <row r="182406" x14ac:dyDescent="0.25"/>
    <row r="182407" x14ac:dyDescent="0.25"/>
    <row r="182408" x14ac:dyDescent="0.25"/>
    <row r="182409" x14ac:dyDescent="0.25"/>
    <row r="182410" x14ac:dyDescent="0.25"/>
    <row r="182411" x14ac:dyDescent="0.25"/>
    <row r="182412" x14ac:dyDescent="0.25"/>
    <row r="182413" x14ac:dyDescent="0.25"/>
    <row r="182414" x14ac:dyDescent="0.25"/>
    <row r="182415" x14ac:dyDescent="0.25"/>
    <row r="182416" x14ac:dyDescent="0.25"/>
    <row r="182417" x14ac:dyDescent="0.25"/>
    <row r="182418" x14ac:dyDescent="0.25"/>
    <row r="182419" x14ac:dyDescent="0.25"/>
    <row r="182420" x14ac:dyDescent="0.25"/>
    <row r="182421" x14ac:dyDescent="0.25"/>
    <row r="182422" x14ac:dyDescent="0.25"/>
    <row r="182423" x14ac:dyDescent="0.25"/>
    <row r="182424" x14ac:dyDescent="0.25"/>
    <row r="182425" x14ac:dyDescent="0.25"/>
    <row r="182426" x14ac:dyDescent="0.25"/>
    <row r="182427" x14ac:dyDescent="0.25"/>
    <row r="182428" x14ac:dyDescent="0.25"/>
    <row r="182429" x14ac:dyDescent="0.25"/>
    <row r="182430" x14ac:dyDescent="0.25"/>
    <row r="182431" x14ac:dyDescent="0.25"/>
    <row r="182432" x14ac:dyDescent="0.25"/>
    <row r="182433" x14ac:dyDescent="0.25"/>
    <row r="182434" x14ac:dyDescent="0.25"/>
    <row r="182435" x14ac:dyDescent="0.25"/>
    <row r="182436" x14ac:dyDescent="0.25"/>
    <row r="182437" x14ac:dyDescent="0.25"/>
    <row r="182438" x14ac:dyDescent="0.25"/>
    <row r="182439" x14ac:dyDescent="0.25"/>
    <row r="182440" x14ac:dyDescent="0.25"/>
    <row r="182441" x14ac:dyDescent="0.25"/>
    <row r="182442" x14ac:dyDescent="0.25"/>
    <row r="182443" x14ac:dyDescent="0.25"/>
    <row r="182444" x14ac:dyDescent="0.25"/>
    <row r="182445" x14ac:dyDescent="0.25"/>
    <row r="182446" x14ac:dyDescent="0.25"/>
    <row r="182447" x14ac:dyDescent="0.25"/>
    <row r="182448" x14ac:dyDescent="0.25"/>
    <row r="182449" x14ac:dyDescent="0.25"/>
    <row r="182450" x14ac:dyDescent="0.25"/>
    <row r="182451" x14ac:dyDescent="0.25"/>
    <row r="182452" x14ac:dyDescent="0.25"/>
    <row r="182453" x14ac:dyDescent="0.25"/>
    <row r="182454" x14ac:dyDescent="0.25"/>
    <row r="182455" x14ac:dyDescent="0.25"/>
    <row r="182456" x14ac:dyDescent="0.25"/>
    <row r="182457" x14ac:dyDescent="0.25"/>
    <row r="182458" x14ac:dyDescent="0.25"/>
    <row r="182459" x14ac:dyDescent="0.25"/>
    <row r="182460" x14ac:dyDescent="0.25"/>
    <row r="182461" x14ac:dyDescent="0.25"/>
    <row r="182462" x14ac:dyDescent="0.25"/>
    <row r="182463" x14ac:dyDescent="0.25"/>
    <row r="182464" x14ac:dyDescent="0.25"/>
    <row r="182465" x14ac:dyDescent="0.25"/>
    <row r="182466" x14ac:dyDescent="0.25"/>
    <row r="182467" x14ac:dyDescent="0.25"/>
    <row r="182468" x14ac:dyDescent="0.25"/>
    <row r="182469" x14ac:dyDescent="0.25"/>
    <row r="182470" x14ac:dyDescent="0.25"/>
    <row r="182471" x14ac:dyDescent="0.25"/>
    <row r="182472" x14ac:dyDescent="0.25"/>
    <row r="182473" x14ac:dyDescent="0.25"/>
    <row r="182474" x14ac:dyDescent="0.25"/>
    <row r="182475" x14ac:dyDescent="0.25"/>
    <row r="182476" x14ac:dyDescent="0.25"/>
    <row r="182477" x14ac:dyDescent="0.25"/>
    <row r="182478" x14ac:dyDescent="0.25"/>
    <row r="182479" x14ac:dyDescent="0.25"/>
    <row r="182480" x14ac:dyDescent="0.25"/>
    <row r="182481" x14ac:dyDescent="0.25"/>
    <row r="182482" x14ac:dyDescent="0.25"/>
    <row r="182483" x14ac:dyDescent="0.25"/>
    <row r="182484" x14ac:dyDescent="0.25"/>
    <row r="182485" x14ac:dyDescent="0.25"/>
    <row r="182486" x14ac:dyDescent="0.25"/>
    <row r="182487" x14ac:dyDescent="0.25"/>
    <row r="182488" x14ac:dyDescent="0.25"/>
    <row r="182489" x14ac:dyDescent="0.25"/>
    <row r="182490" x14ac:dyDescent="0.25"/>
    <row r="182491" x14ac:dyDescent="0.25"/>
    <row r="182492" x14ac:dyDescent="0.25"/>
    <row r="182493" x14ac:dyDescent="0.25"/>
    <row r="182494" x14ac:dyDescent="0.25"/>
    <row r="182495" x14ac:dyDescent="0.25"/>
    <row r="182496" x14ac:dyDescent="0.25"/>
    <row r="182497" x14ac:dyDescent="0.25"/>
    <row r="182498" x14ac:dyDescent="0.25"/>
    <row r="182499" x14ac:dyDescent="0.25"/>
    <row r="182500" x14ac:dyDescent="0.25"/>
    <row r="182501" x14ac:dyDescent="0.25"/>
    <row r="182502" x14ac:dyDescent="0.25"/>
    <row r="182503" x14ac:dyDescent="0.25"/>
    <row r="182504" x14ac:dyDescent="0.25"/>
    <row r="182505" x14ac:dyDescent="0.25"/>
    <row r="182506" x14ac:dyDescent="0.25"/>
    <row r="182507" x14ac:dyDescent="0.25"/>
    <row r="182508" x14ac:dyDescent="0.25"/>
    <row r="182509" x14ac:dyDescent="0.25"/>
    <row r="182510" x14ac:dyDescent="0.25"/>
    <row r="182511" x14ac:dyDescent="0.25"/>
    <row r="182512" x14ac:dyDescent="0.25"/>
    <row r="182513" x14ac:dyDescent="0.25"/>
    <row r="182514" x14ac:dyDescent="0.25"/>
    <row r="182515" x14ac:dyDescent="0.25"/>
    <row r="182516" x14ac:dyDescent="0.25"/>
    <row r="182517" x14ac:dyDescent="0.25"/>
    <row r="182518" x14ac:dyDescent="0.25"/>
    <row r="182519" x14ac:dyDescent="0.25"/>
    <row r="182520" x14ac:dyDescent="0.25"/>
    <row r="182521" x14ac:dyDescent="0.25"/>
    <row r="182522" x14ac:dyDescent="0.25"/>
    <row r="182523" x14ac:dyDescent="0.25"/>
    <row r="182524" x14ac:dyDescent="0.25"/>
    <row r="182525" x14ac:dyDescent="0.25"/>
    <row r="182526" x14ac:dyDescent="0.25"/>
    <row r="182527" x14ac:dyDescent="0.25"/>
    <row r="182528" x14ac:dyDescent="0.25"/>
    <row r="182529" x14ac:dyDescent="0.25"/>
    <row r="182530" x14ac:dyDescent="0.25"/>
    <row r="182531" x14ac:dyDescent="0.25"/>
    <row r="182532" x14ac:dyDescent="0.25"/>
    <row r="182533" x14ac:dyDescent="0.25"/>
    <row r="182534" x14ac:dyDescent="0.25"/>
    <row r="182535" x14ac:dyDescent="0.25"/>
    <row r="182536" x14ac:dyDescent="0.25"/>
    <row r="182537" x14ac:dyDescent="0.25"/>
    <row r="182538" x14ac:dyDescent="0.25"/>
    <row r="182539" x14ac:dyDescent="0.25"/>
    <row r="182540" x14ac:dyDescent="0.25"/>
    <row r="182541" x14ac:dyDescent="0.25"/>
    <row r="182542" x14ac:dyDescent="0.25"/>
    <row r="182543" x14ac:dyDescent="0.25"/>
    <row r="182544" x14ac:dyDescent="0.25"/>
    <row r="182545" x14ac:dyDescent="0.25"/>
    <row r="182546" x14ac:dyDescent="0.25"/>
    <row r="182547" x14ac:dyDescent="0.25"/>
    <row r="182548" x14ac:dyDescent="0.25"/>
    <row r="182549" x14ac:dyDescent="0.25"/>
    <row r="182550" x14ac:dyDescent="0.25"/>
    <row r="182551" x14ac:dyDescent="0.25"/>
    <row r="182552" x14ac:dyDescent="0.25"/>
    <row r="182553" x14ac:dyDescent="0.25"/>
    <row r="182554" x14ac:dyDescent="0.25"/>
    <row r="182555" x14ac:dyDescent="0.25"/>
    <row r="182556" x14ac:dyDescent="0.25"/>
    <row r="182557" x14ac:dyDescent="0.25"/>
    <row r="182558" x14ac:dyDescent="0.25"/>
    <row r="182559" x14ac:dyDescent="0.25"/>
    <row r="182560" x14ac:dyDescent="0.25"/>
    <row r="182561" x14ac:dyDescent="0.25"/>
    <row r="182562" x14ac:dyDescent="0.25"/>
    <row r="182563" x14ac:dyDescent="0.25"/>
    <row r="182564" x14ac:dyDescent="0.25"/>
    <row r="182565" x14ac:dyDescent="0.25"/>
    <row r="182566" x14ac:dyDescent="0.25"/>
    <row r="182567" x14ac:dyDescent="0.25"/>
    <row r="182568" x14ac:dyDescent="0.25"/>
    <row r="182569" x14ac:dyDescent="0.25"/>
    <row r="182570" x14ac:dyDescent="0.25"/>
    <row r="182571" x14ac:dyDescent="0.25"/>
    <row r="182572" x14ac:dyDescent="0.25"/>
    <row r="182573" x14ac:dyDescent="0.25"/>
    <row r="182574" x14ac:dyDescent="0.25"/>
    <row r="182575" x14ac:dyDescent="0.25"/>
    <row r="182576" x14ac:dyDescent="0.25"/>
    <row r="182577" x14ac:dyDescent="0.25"/>
    <row r="182578" x14ac:dyDescent="0.25"/>
    <row r="182579" x14ac:dyDescent="0.25"/>
    <row r="182580" x14ac:dyDescent="0.25"/>
    <row r="182581" x14ac:dyDescent="0.25"/>
    <row r="182582" x14ac:dyDescent="0.25"/>
    <row r="182583" x14ac:dyDescent="0.25"/>
    <row r="182584" x14ac:dyDescent="0.25"/>
    <row r="182585" x14ac:dyDescent="0.25"/>
    <row r="182586" x14ac:dyDescent="0.25"/>
    <row r="182587" x14ac:dyDescent="0.25"/>
    <row r="182588" x14ac:dyDescent="0.25"/>
    <row r="182589" x14ac:dyDescent="0.25"/>
    <row r="182590" x14ac:dyDescent="0.25"/>
    <row r="182591" x14ac:dyDescent="0.25"/>
    <row r="182592" x14ac:dyDescent="0.25"/>
    <row r="182593" x14ac:dyDescent="0.25"/>
    <row r="182594" x14ac:dyDescent="0.25"/>
    <row r="182595" x14ac:dyDescent="0.25"/>
    <row r="182596" x14ac:dyDescent="0.25"/>
    <row r="182597" x14ac:dyDescent="0.25"/>
    <row r="182598" x14ac:dyDescent="0.25"/>
    <row r="182599" x14ac:dyDescent="0.25"/>
    <row r="182600" x14ac:dyDescent="0.25"/>
    <row r="182601" x14ac:dyDescent="0.25"/>
    <row r="182602" x14ac:dyDescent="0.25"/>
    <row r="182603" x14ac:dyDescent="0.25"/>
    <row r="182604" x14ac:dyDescent="0.25"/>
    <row r="182605" x14ac:dyDescent="0.25"/>
    <row r="182606" x14ac:dyDescent="0.25"/>
    <row r="182607" x14ac:dyDescent="0.25"/>
    <row r="182608" x14ac:dyDescent="0.25"/>
    <row r="182609" x14ac:dyDescent="0.25"/>
    <row r="182610" x14ac:dyDescent="0.25"/>
    <row r="182611" x14ac:dyDescent="0.25"/>
    <row r="182612" x14ac:dyDescent="0.25"/>
    <row r="182613" x14ac:dyDescent="0.25"/>
    <row r="182614" x14ac:dyDescent="0.25"/>
    <row r="182615" x14ac:dyDescent="0.25"/>
    <row r="182616" x14ac:dyDescent="0.25"/>
    <row r="182617" x14ac:dyDescent="0.25"/>
    <row r="182618" x14ac:dyDescent="0.25"/>
    <row r="182619" x14ac:dyDescent="0.25"/>
    <row r="182620" x14ac:dyDescent="0.25"/>
    <row r="182621" x14ac:dyDescent="0.25"/>
    <row r="182622" x14ac:dyDescent="0.25"/>
    <row r="182623" x14ac:dyDescent="0.25"/>
    <row r="182624" x14ac:dyDescent="0.25"/>
    <row r="182625" x14ac:dyDescent="0.25"/>
    <row r="182626" x14ac:dyDescent="0.25"/>
    <row r="182627" x14ac:dyDescent="0.25"/>
    <row r="182628" x14ac:dyDescent="0.25"/>
    <row r="182629" x14ac:dyDescent="0.25"/>
    <row r="182630" x14ac:dyDescent="0.25"/>
    <row r="182631" x14ac:dyDescent="0.25"/>
    <row r="182632" x14ac:dyDescent="0.25"/>
    <row r="182633" x14ac:dyDescent="0.25"/>
    <row r="182634" x14ac:dyDescent="0.25"/>
    <row r="182635" x14ac:dyDescent="0.25"/>
    <row r="182636" x14ac:dyDescent="0.25"/>
    <row r="182637" x14ac:dyDescent="0.25"/>
    <row r="182638" x14ac:dyDescent="0.25"/>
    <row r="182639" x14ac:dyDescent="0.25"/>
    <row r="182640" x14ac:dyDescent="0.25"/>
    <row r="182641" x14ac:dyDescent="0.25"/>
    <row r="182642" x14ac:dyDescent="0.25"/>
    <row r="182643" x14ac:dyDescent="0.25"/>
    <row r="182644" x14ac:dyDescent="0.25"/>
    <row r="182645" x14ac:dyDescent="0.25"/>
    <row r="182646" x14ac:dyDescent="0.25"/>
    <row r="182647" x14ac:dyDescent="0.25"/>
    <row r="182648" x14ac:dyDescent="0.25"/>
    <row r="182649" x14ac:dyDescent="0.25"/>
    <row r="182650" x14ac:dyDescent="0.25"/>
    <row r="182651" x14ac:dyDescent="0.25"/>
    <row r="182652" x14ac:dyDescent="0.25"/>
    <row r="182653" x14ac:dyDescent="0.25"/>
    <row r="182654" x14ac:dyDescent="0.25"/>
    <row r="182655" x14ac:dyDescent="0.25"/>
    <row r="182656" x14ac:dyDescent="0.25"/>
    <row r="182657" x14ac:dyDescent="0.25"/>
    <row r="182658" x14ac:dyDescent="0.25"/>
    <row r="182659" x14ac:dyDescent="0.25"/>
    <row r="182660" x14ac:dyDescent="0.25"/>
    <row r="182661" x14ac:dyDescent="0.25"/>
    <row r="182662" x14ac:dyDescent="0.25"/>
    <row r="182663" x14ac:dyDescent="0.25"/>
    <row r="182664" x14ac:dyDescent="0.25"/>
    <row r="182665" x14ac:dyDescent="0.25"/>
    <row r="182666" x14ac:dyDescent="0.25"/>
    <row r="182667" x14ac:dyDescent="0.25"/>
    <row r="182668" x14ac:dyDescent="0.25"/>
    <row r="182669" x14ac:dyDescent="0.25"/>
    <row r="182670" x14ac:dyDescent="0.25"/>
    <row r="182671" x14ac:dyDescent="0.25"/>
    <row r="182672" x14ac:dyDescent="0.25"/>
    <row r="182673" x14ac:dyDescent="0.25"/>
    <row r="182674" x14ac:dyDescent="0.25"/>
    <row r="182675" x14ac:dyDescent="0.25"/>
    <row r="182676" x14ac:dyDescent="0.25"/>
    <row r="182677" x14ac:dyDescent="0.25"/>
    <row r="182678" x14ac:dyDescent="0.25"/>
    <row r="182679" x14ac:dyDescent="0.25"/>
    <row r="182680" x14ac:dyDescent="0.25"/>
    <row r="182681" x14ac:dyDescent="0.25"/>
    <row r="182682" x14ac:dyDescent="0.25"/>
    <row r="182683" x14ac:dyDescent="0.25"/>
    <row r="182684" x14ac:dyDescent="0.25"/>
    <row r="182685" x14ac:dyDescent="0.25"/>
    <row r="182686" x14ac:dyDescent="0.25"/>
    <row r="182687" x14ac:dyDescent="0.25"/>
    <row r="182688" x14ac:dyDescent="0.25"/>
    <row r="182689" x14ac:dyDescent="0.25"/>
    <row r="182690" x14ac:dyDescent="0.25"/>
    <row r="182691" x14ac:dyDescent="0.25"/>
    <row r="182692" x14ac:dyDescent="0.25"/>
    <row r="182693" x14ac:dyDescent="0.25"/>
    <row r="182694" x14ac:dyDescent="0.25"/>
    <row r="182695" x14ac:dyDescent="0.25"/>
    <row r="182696" x14ac:dyDescent="0.25"/>
    <row r="182697" x14ac:dyDescent="0.25"/>
    <row r="182698" x14ac:dyDescent="0.25"/>
    <row r="182699" x14ac:dyDescent="0.25"/>
    <row r="182700" x14ac:dyDescent="0.25"/>
    <row r="182701" x14ac:dyDescent="0.25"/>
    <row r="182702" x14ac:dyDescent="0.25"/>
    <row r="182703" x14ac:dyDescent="0.25"/>
    <row r="182704" x14ac:dyDescent="0.25"/>
    <row r="182705" x14ac:dyDescent="0.25"/>
    <row r="182706" x14ac:dyDescent="0.25"/>
    <row r="182707" x14ac:dyDescent="0.25"/>
    <row r="182708" x14ac:dyDescent="0.25"/>
    <row r="182709" x14ac:dyDescent="0.25"/>
    <row r="182710" x14ac:dyDescent="0.25"/>
    <row r="182711" x14ac:dyDescent="0.25"/>
    <row r="182712" x14ac:dyDescent="0.25"/>
    <row r="182713" x14ac:dyDescent="0.25"/>
    <row r="182714" x14ac:dyDescent="0.25"/>
    <row r="182715" x14ac:dyDescent="0.25"/>
    <row r="182716" x14ac:dyDescent="0.25"/>
    <row r="182717" x14ac:dyDescent="0.25"/>
    <row r="182718" x14ac:dyDescent="0.25"/>
    <row r="182719" x14ac:dyDescent="0.25"/>
    <row r="182720" x14ac:dyDescent="0.25"/>
    <row r="182721" x14ac:dyDescent="0.25"/>
    <row r="182722" x14ac:dyDescent="0.25"/>
    <row r="182723" x14ac:dyDescent="0.25"/>
    <row r="182724" x14ac:dyDescent="0.25"/>
    <row r="182725" x14ac:dyDescent="0.25"/>
    <row r="182726" x14ac:dyDescent="0.25"/>
    <row r="182727" x14ac:dyDescent="0.25"/>
    <row r="182728" x14ac:dyDescent="0.25"/>
    <row r="182729" x14ac:dyDescent="0.25"/>
    <row r="182730" x14ac:dyDescent="0.25"/>
    <row r="182731" x14ac:dyDescent="0.25"/>
    <row r="182732" x14ac:dyDescent="0.25"/>
    <row r="182733" x14ac:dyDescent="0.25"/>
    <row r="182734" x14ac:dyDescent="0.25"/>
    <row r="182735" x14ac:dyDescent="0.25"/>
    <row r="182736" x14ac:dyDescent="0.25"/>
    <row r="182737" x14ac:dyDescent="0.25"/>
    <row r="182738" x14ac:dyDescent="0.25"/>
    <row r="182739" x14ac:dyDescent="0.25"/>
    <row r="182740" x14ac:dyDescent="0.25"/>
    <row r="182741" x14ac:dyDescent="0.25"/>
    <row r="182742" x14ac:dyDescent="0.25"/>
    <row r="182743" x14ac:dyDescent="0.25"/>
    <row r="182744" x14ac:dyDescent="0.25"/>
    <row r="182745" x14ac:dyDescent="0.25"/>
    <row r="182746" x14ac:dyDescent="0.25"/>
    <row r="182747" x14ac:dyDescent="0.25"/>
    <row r="182748" x14ac:dyDescent="0.25"/>
    <row r="182749" x14ac:dyDescent="0.25"/>
    <row r="182750" x14ac:dyDescent="0.25"/>
    <row r="182751" x14ac:dyDescent="0.25"/>
    <row r="182752" x14ac:dyDescent="0.25"/>
    <row r="182753" x14ac:dyDescent="0.25"/>
    <row r="182754" x14ac:dyDescent="0.25"/>
    <row r="182755" x14ac:dyDescent="0.25"/>
    <row r="182756" x14ac:dyDescent="0.25"/>
    <row r="182757" x14ac:dyDescent="0.25"/>
    <row r="182758" x14ac:dyDescent="0.25"/>
    <row r="182759" x14ac:dyDescent="0.25"/>
    <row r="182760" x14ac:dyDescent="0.25"/>
    <row r="182761" x14ac:dyDescent="0.25"/>
    <row r="182762" x14ac:dyDescent="0.25"/>
    <row r="182763" x14ac:dyDescent="0.25"/>
    <row r="182764" x14ac:dyDescent="0.25"/>
    <row r="182765" x14ac:dyDescent="0.25"/>
    <row r="182766" x14ac:dyDescent="0.25"/>
    <row r="182767" x14ac:dyDescent="0.25"/>
    <row r="182768" x14ac:dyDescent="0.25"/>
    <row r="182769" x14ac:dyDescent="0.25"/>
    <row r="182770" x14ac:dyDescent="0.25"/>
    <row r="182771" x14ac:dyDescent="0.25"/>
    <row r="182772" x14ac:dyDescent="0.25"/>
    <row r="182773" x14ac:dyDescent="0.25"/>
    <row r="182774" x14ac:dyDescent="0.25"/>
    <row r="182775" x14ac:dyDescent="0.25"/>
    <row r="182776" x14ac:dyDescent="0.25"/>
    <row r="182777" x14ac:dyDescent="0.25"/>
    <row r="182778" x14ac:dyDescent="0.25"/>
    <row r="182779" x14ac:dyDescent="0.25"/>
    <row r="182780" x14ac:dyDescent="0.25"/>
    <row r="182781" x14ac:dyDescent="0.25"/>
    <row r="182782" x14ac:dyDescent="0.25"/>
    <row r="182783" x14ac:dyDescent="0.25"/>
    <row r="182784" x14ac:dyDescent="0.25"/>
    <row r="182785" x14ac:dyDescent="0.25"/>
    <row r="182786" x14ac:dyDescent="0.25"/>
    <row r="182787" x14ac:dyDescent="0.25"/>
    <row r="182788" x14ac:dyDescent="0.25"/>
    <row r="182789" x14ac:dyDescent="0.25"/>
    <row r="182790" x14ac:dyDescent="0.25"/>
    <row r="182791" x14ac:dyDescent="0.25"/>
    <row r="182792" x14ac:dyDescent="0.25"/>
    <row r="182793" x14ac:dyDescent="0.25"/>
    <row r="182794" x14ac:dyDescent="0.25"/>
    <row r="182795" x14ac:dyDescent="0.25"/>
    <row r="182796" x14ac:dyDescent="0.25"/>
    <row r="182797" x14ac:dyDescent="0.25"/>
    <row r="182798" x14ac:dyDescent="0.25"/>
    <row r="182799" x14ac:dyDescent="0.25"/>
    <row r="182800" x14ac:dyDescent="0.25"/>
    <row r="182801" x14ac:dyDescent="0.25"/>
    <row r="182802" x14ac:dyDescent="0.25"/>
    <row r="182803" x14ac:dyDescent="0.25"/>
    <row r="182804" x14ac:dyDescent="0.25"/>
    <row r="182805" x14ac:dyDescent="0.25"/>
    <row r="182806" x14ac:dyDescent="0.25"/>
    <row r="182807" x14ac:dyDescent="0.25"/>
    <row r="182808" x14ac:dyDescent="0.25"/>
    <row r="182809" x14ac:dyDescent="0.25"/>
    <row r="182810" x14ac:dyDescent="0.25"/>
    <row r="182811" x14ac:dyDescent="0.25"/>
    <row r="182812" x14ac:dyDescent="0.25"/>
    <row r="182813" x14ac:dyDescent="0.25"/>
    <row r="182814" x14ac:dyDescent="0.25"/>
    <row r="182815" x14ac:dyDescent="0.25"/>
    <row r="182816" x14ac:dyDescent="0.25"/>
    <row r="182817" x14ac:dyDescent="0.25"/>
    <row r="182818" x14ac:dyDescent="0.25"/>
    <row r="182819" x14ac:dyDescent="0.25"/>
    <row r="182820" x14ac:dyDescent="0.25"/>
    <row r="182821" x14ac:dyDescent="0.25"/>
    <row r="182822" x14ac:dyDescent="0.25"/>
    <row r="182823" x14ac:dyDescent="0.25"/>
    <row r="182824" x14ac:dyDescent="0.25"/>
    <row r="182825" x14ac:dyDescent="0.25"/>
    <row r="182826" x14ac:dyDescent="0.25"/>
    <row r="182827" x14ac:dyDescent="0.25"/>
    <row r="182828" x14ac:dyDescent="0.25"/>
    <row r="182829" x14ac:dyDescent="0.25"/>
    <row r="182830" x14ac:dyDescent="0.25"/>
    <row r="182831" x14ac:dyDescent="0.25"/>
    <row r="182832" x14ac:dyDescent="0.25"/>
    <row r="182833" x14ac:dyDescent="0.25"/>
    <row r="182834" x14ac:dyDescent="0.25"/>
    <row r="182835" x14ac:dyDescent="0.25"/>
    <row r="182836" x14ac:dyDescent="0.25"/>
    <row r="182837" x14ac:dyDescent="0.25"/>
    <row r="182838" x14ac:dyDescent="0.25"/>
    <row r="182839" x14ac:dyDescent="0.25"/>
    <row r="182840" x14ac:dyDescent="0.25"/>
    <row r="182841" x14ac:dyDescent="0.25"/>
    <row r="182842" x14ac:dyDescent="0.25"/>
    <row r="182843" x14ac:dyDescent="0.25"/>
    <row r="182844" x14ac:dyDescent="0.25"/>
    <row r="182845" x14ac:dyDescent="0.25"/>
    <row r="182846" x14ac:dyDescent="0.25"/>
    <row r="182847" x14ac:dyDescent="0.25"/>
    <row r="182848" x14ac:dyDescent="0.25"/>
    <row r="182849" x14ac:dyDescent="0.25"/>
    <row r="182850" x14ac:dyDescent="0.25"/>
    <row r="182851" x14ac:dyDescent="0.25"/>
    <row r="182852" x14ac:dyDescent="0.25"/>
    <row r="182853" x14ac:dyDescent="0.25"/>
    <row r="182854" x14ac:dyDescent="0.25"/>
    <row r="182855" x14ac:dyDescent="0.25"/>
    <row r="182856" x14ac:dyDescent="0.25"/>
    <row r="182857" x14ac:dyDescent="0.25"/>
    <row r="182858" x14ac:dyDescent="0.25"/>
    <row r="182859" x14ac:dyDescent="0.25"/>
    <row r="182860" x14ac:dyDescent="0.25"/>
    <row r="182861" x14ac:dyDescent="0.25"/>
    <row r="182862" x14ac:dyDescent="0.25"/>
    <row r="182863" x14ac:dyDescent="0.25"/>
    <row r="182864" x14ac:dyDescent="0.25"/>
    <row r="182865" x14ac:dyDescent="0.25"/>
    <row r="182866" x14ac:dyDescent="0.25"/>
    <row r="182867" x14ac:dyDescent="0.25"/>
    <row r="182868" x14ac:dyDescent="0.25"/>
    <row r="182869" x14ac:dyDescent="0.25"/>
    <row r="182870" x14ac:dyDescent="0.25"/>
    <row r="182871" x14ac:dyDescent="0.25"/>
    <row r="182872" x14ac:dyDescent="0.25"/>
    <row r="182873" x14ac:dyDescent="0.25"/>
    <row r="182874" x14ac:dyDescent="0.25"/>
    <row r="182875" x14ac:dyDescent="0.25"/>
    <row r="182876" x14ac:dyDescent="0.25"/>
    <row r="182877" x14ac:dyDescent="0.25"/>
    <row r="182878" x14ac:dyDescent="0.25"/>
    <row r="182879" x14ac:dyDescent="0.25"/>
    <row r="182880" x14ac:dyDescent="0.25"/>
    <row r="182881" x14ac:dyDescent="0.25"/>
    <row r="182882" x14ac:dyDescent="0.25"/>
    <row r="182883" x14ac:dyDescent="0.25"/>
    <row r="182884" x14ac:dyDescent="0.25"/>
    <row r="182885" x14ac:dyDescent="0.25"/>
    <row r="182886" x14ac:dyDescent="0.25"/>
    <row r="182887" x14ac:dyDescent="0.25"/>
    <row r="182888" x14ac:dyDescent="0.25"/>
    <row r="182889" x14ac:dyDescent="0.25"/>
    <row r="182890" x14ac:dyDescent="0.25"/>
    <row r="182891" x14ac:dyDescent="0.25"/>
    <row r="182892" x14ac:dyDescent="0.25"/>
    <row r="182893" x14ac:dyDescent="0.25"/>
    <row r="182894" x14ac:dyDescent="0.25"/>
    <row r="182895" x14ac:dyDescent="0.25"/>
    <row r="182896" x14ac:dyDescent="0.25"/>
    <row r="182897" x14ac:dyDescent="0.25"/>
    <row r="182898" x14ac:dyDescent="0.25"/>
    <row r="182899" x14ac:dyDescent="0.25"/>
    <row r="182900" x14ac:dyDescent="0.25"/>
    <row r="182901" x14ac:dyDescent="0.25"/>
    <row r="182902" x14ac:dyDescent="0.25"/>
    <row r="182903" x14ac:dyDescent="0.25"/>
    <row r="182904" x14ac:dyDescent="0.25"/>
    <row r="182905" x14ac:dyDescent="0.25"/>
    <row r="182906" x14ac:dyDescent="0.25"/>
    <row r="182907" x14ac:dyDescent="0.25"/>
    <row r="182908" x14ac:dyDescent="0.25"/>
    <row r="182909" x14ac:dyDescent="0.25"/>
    <row r="182910" x14ac:dyDescent="0.25"/>
    <row r="182911" x14ac:dyDescent="0.25"/>
    <row r="182912" x14ac:dyDescent="0.25"/>
    <row r="182913" x14ac:dyDescent="0.25"/>
    <row r="182914" x14ac:dyDescent="0.25"/>
    <row r="182915" x14ac:dyDescent="0.25"/>
    <row r="182916" x14ac:dyDescent="0.25"/>
    <row r="182917" x14ac:dyDescent="0.25"/>
    <row r="182918" x14ac:dyDescent="0.25"/>
    <row r="182919" x14ac:dyDescent="0.25"/>
    <row r="182920" x14ac:dyDescent="0.25"/>
    <row r="182921" x14ac:dyDescent="0.25"/>
    <row r="182922" x14ac:dyDescent="0.25"/>
    <row r="182923" x14ac:dyDescent="0.25"/>
    <row r="182924" x14ac:dyDescent="0.25"/>
    <row r="182925" x14ac:dyDescent="0.25"/>
    <row r="182926" x14ac:dyDescent="0.25"/>
    <row r="182927" x14ac:dyDescent="0.25"/>
    <row r="182928" x14ac:dyDescent="0.25"/>
    <row r="182929" x14ac:dyDescent="0.25"/>
    <row r="182930" x14ac:dyDescent="0.25"/>
    <row r="182931" x14ac:dyDescent="0.25"/>
    <row r="182932" x14ac:dyDescent="0.25"/>
    <row r="182933" x14ac:dyDescent="0.25"/>
    <row r="182934" x14ac:dyDescent="0.25"/>
    <row r="182935" x14ac:dyDescent="0.25"/>
    <row r="182936" x14ac:dyDescent="0.25"/>
    <row r="182937" x14ac:dyDescent="0.25"/>
    <row r="182938" x14ac:dyDescent="0.25"/>
    <row r="182939" x14ac:dyDescent="0.25"/>
    <row r="182940" x14ac:dyDescent="0.25"/>
    <row r="182941" x14ac:dyDescent="0.25"/>
    <row r="182942" x14ac:dyDescent="0.25"/>
    <row r="182943" x14ac:dyDescent="0.25"/>
    <row r="182944" x14ac:dyDescent="0.25"/>
    <row r="182945" x14ac:dyDescent="0.25"/>
    <row r="182946" x14ac:dyDescent="0.25"/>
    <row r="182947" x14ac:dyDescent="0.25"/>
    <row r="182948" x14ac:dyDescent="0.25"/>
    <row r="182949" x14ac:dyDescent="0.25"/>
    <row r="182950" x14ac:dyDescent="0.25"/>
    <row r="182951" x14ac:dyDescent="0.25"/>
    <row r="182952" x14ac:dyDescent="0.25"/>
    <row r="182953" x14ac:dyDescent="0.25"/>
    <row r="182954" x14ac:dyDescent="0.25"/>
    <row r="182955" x14ac:dyDescent="0.25"/>
    <row r="182956" x14ac:dyDescent="0.25"/>
    <row r="182957" x14ac:dyDescent="0.25"/>
    <row r="182958" x14ac:dyDescent="0.25"/>
    <row r="182959" x14ac:dyDescent="0.25"/>
    <row r="182960" x14ac:dyDescent="0.25"/>
    <row r="182961" x14ac:dyDescent="0.25"/>
    <row r="182962" x14ac:dyDescent="0.25"/>
    <row r="182963" x14ac:dyDescent="0.25"/>
    <row r="182964" x14ac:dyDescent="0.25"/>
    <row r="182965" x14ac:dyDescent="0.25"/>
    <row r="182966" x14ac:dyDescent="0.25"/>
    <row r="182967" x14ac:dyDescent="0.25"/>
    <row r="182968" x14ac:dyDescent="0.25"/>
    <row r="182969" x14ac:dyDescent="0.25"/>
    <row r="182970" x14ac:dyDescent="0.25"/>
    <row r="182971" x14ac:dyDescent="0.25"/>
    <row r="182972" x14ac:dyDescent="0.25"/>
    <row r="182973" x14ac:dyDescent="0.25"/>
    <row r="182974" x14ac:dyDescent="0.25"/>
    <row r="182975" x14ac:dyDescent="0.25"/>
    <row r="182976" x14ac:dyDescent="0.25"/>
    <row r="182977" x14ac:dyDescent="0.25"/>
    <row r="182978" x14ac:dyDescent="0.25"/>
    <row r="182979" x14ac:dyDescent="0.25"/>
    <row r="182980" x14ac:dyDescent="0.25"/>
    <row r="182981" x14ac:dyDescent="0.25"/>
    <row r="182982" x14ac:dyDescent="0.25"/>
    <row r="182983" x14ac:dyDescent="0.25"/>
    <row r="182984" x14ac:dyDescent="0.25"/>
    <row r="182985" x14ac:dyDescent="0.25"/>
    <row r="182986" x14ac:dyDescent="0.25"/>
    <row r="182987" x14ac:dyDescent="0.25"/>
    <row r="182988" x14ac:dyDescent="0.25"/>
    <row r="182989" x14ac:dyDescent="0.25"/>
    <row r="182990" x14ac:dyDescent="0.25"/>
    <row r="182991" x14ac:dyDescent="0.25"/>
    <row r="182992" x14ac:dyDescent="0.25"/>
    <row r="182993" x14ac:dyDescent="0.25"/>
    <row r="182994" x14ac:dyDescent="0.25"/>
    <row r="182995" x14ac:dyDescent="0.25"/>
    <row r="182996" x14ac:dyDescent="0.25"/>
    <row r="182997" x14ac:dyDescent="0.25"/>
    <row r="182998" x14ac:dyDescent="0.25"/>
    <row r="182999" x14ac:dyDescent="0.25"/>
    <row r="183000" x14ac:dyDescent="0.25"/>
    <row r="183001" x14ac:dyDescent="0.25"/>
    <row r="183002" x14ac:dyDescent="0.25"/>
    <row r="183003" x14ac:dyDescent="0.25"/>
    <row r="183004" x14ac:dyDescent="0.25"/>
    <row r="183005" x14ac:dyDescent="0.25"/>
    <row r="183006" x14ac:dyDescent="0.25"/>
    <row r="183007" x14ac:dyDescent="0.25"/>
    <row r="183008" x14ac:dyDescent="0.25"/>
    <row r="183009" x14ac:dyDescent="0.25"/>
    <row r="183010" x14ac:dyDescent="0.25"/>
    <row r="183011" x14ac:dyDescent="0.25"/>
    <row r="183012" x14ac:dyDescent="0.25"/>
    <row r="183013" x14ac:dyDescent="0.25"/>
    <row r="183014" x14ac:dyDescent="0.25"/>
    <row r="183015" x14ac:dyDescent="0.25"/>
    <row r="183016" x14ac:dyDescent="0.25"/>
    <row r="183017" x14ac:dyDescent="0.25"/>
    <row r="183018" x14ac:dyDescent="0.25"/>
    <row r="183019" x14ac:dyDescent="0.25"/>
    <row r="183020" x14ac:dyDescent="0.25"/>
    <row r="183021" x14ac:dyDescent="0.25"/>
    <row r="183022" x14ac:dyDescent="0.25"/>
    <row r="183023" x14ac:dyDescent="0.25"/>
    <row r="183024" x14ac:dyDescent="0.25"/>
    <row r="183025" x14ac:dyDescent="0.25"/>
    <row r="183026" x14ac:dyDescent="0.25"/>
    <row r="183027" x14ac:dyDescent="0.25"/>
    <row r="183028" x14ac:dyDescent="0.25"/>
    <row r="183029" x14ac:dyDescent="0.25"/>
    <row r="183030" x14ac:dyDescent="0.25"/>
    <row r="183031" x14ac:dyDescent="0.25"/>
    <row r="183032" x14ac:dyDescent="0.25"/>
    <row r="183033" x14ac:dyDescent="0.25"/>
    <row r="183034" x14ac:dyDescent="0.25"/>
    <row r="183035" x14ac:dyDescent="0.25"/>
    <row r="183036" x14ac:dyDescent="0.25"/>
    <row r="183037" x14ac:dyDescent="0.25"/>
    <row r="183038" x14ac:dyDescent="0.25"/>
    <row r="183039" x14ac:dyDescent="0.25"/>
    <row r="183040" x14ac:dyDescent="0.25"/>
    <row r="183041" x14ac:dyDescent="0.25"/>
    <row r="183042" x14ac:dyDescent="0.25"/>
    <row r="183043" x14ac:dyDescent="0.25"/>
    <row r="183044" x14ac:dyDescent="0.25"/>
    <row r="183045" x14ac:dyDescent="0.25"/>
    <row r="183046" x14ac:dyDescent="0.25"/>
    <row r="183047" x14ac:dyDescent="0.25"/>
    <row r="183048" x14ac:dyDescent="0.25"/>
    <row r="183049" x14ac:dyDescent="0.25"/>
    <row r="183050" x14ac:dyDescent="0.25"/>
    <row r="183051" x14ac:dyDescent="0.25"/>
    <row r="183052" x14ac:dyDescent="0.25"/>
    <row r="183053" x14ac:dyDescent="0.25"/>
    <row r="183054" x14ac:dyDescent="0.25"/>
    <row r="183055" x14ac:dyDescent="0.25"/>
    <row r="183056" x14ac:dyDescent="0.25"/>
    <row r="183057" x14ac:dyDescent="0.25"/>
    <row r="183058" x14ac:dyDescent="0.25"/>
    <row r="183059" x14ac:dyDescent="0.25"/>
    <row r="183060" x14ac:dyDescent="0.25"/>
    <row r="183061" x14ac:dyDescent="0.25"/>
    <row r="183062" x14ac:dyDescent="0.25"/>
    <row r="183063" x14ac:dyDescent="0.25"/>
    <row r="183064" x14ac:dyDescent="0.25"/>
    <row r="183065" x14ac:dyDescent="0.25"/>
    <row r="183066" x14ac:dyDescent="0.25"/>
    <row r="183067" x14ac:dyDescent="0.25"/>
    <row r="183068" x14ac:dyDescent="0.25"/>
    <row r="183069" x14ac:dyDescent="0.25"/>
    <row r="183070" x14ac:dyDescent="0.25"/>
    <row r="183071" x14ac:dyDescent="0.25"/>
    <row r="183072" x14ac:dyDescent="0.25"/>
    <row r="183073" x14ac:dyDescent="0.25"/>
    <row r="183074" x14ac:dyDescent="0.25"/>
    <row r="183075" x14ac:dyDescent="0.25"/>
    <row r="183076" x14ac:dyDescent="0.25"/>
    <row r="183077" x14ac:dyDescent="0.25"/>
    <row r="183078" x14ac:dyDescent="0.25"/>
    <row r="183079" x14ac:dyDescent="0.25"/>
    <row r="183080" x14ac:dyDescent="0.25"/>
    <row r="183081" x14ac:dyDescent="0.25"/>
    <row r="183082" x14ac:dyDescent="0.25"/>
    <row r="183083" x14ac:dyDescent="0.25"/>
    <row r="183084" x14ac:dyDescent="0.25"/>
    <row r="183085" x14ac:dyDescent="0.25"/>
    <row r="183086" x14ac:dyDescent="0.25"/>
    <row r="183087" x14ac:dyDescent="0.25"/>
    <row r="183088" x14ac:dyDescent="0.25"/>
    <row r="183089" x14ac:dyDescent="0.25"/>
    <row r="183090" x14ac:dyDescent="0.25"/>
    <row r="183091" x14ac:dyDescent="0.25"/>
    <row r="183092" x14ac:dyDescent="0.25"/>
    <row r="183093" x14ac:dyDescent="0.25"/>
    <row r="183094" x14ac:dyDescent="0.25"/>
    <row r="183095" x14ac:dyDescent="0.25"/>
    <row r="183096" x14ac:dyDescent="0.25"/>
    <row r="183097" x14ac:dyDescent="0.25"/>
    <row r="183098" x14ac:dyDescent="0.25"/>
    <row r="183099" x14ac:dyDescent="0.25"/>
    <row r="183100" x14ac:dyDescent="0.25"/>
    <row r="183101" x14ac:dyDescent="0.25"/>
    <row r="183102" x14ac:dyDescent="0.25"/>
    <row r="183103" x14ac:dyDescent="0.25"/>
    <row r="183104" x14ac:dyDescent="0.25"/>
    <row r="183105" x14ac:dyDescent="0.25"/>
    <row r="183106" x14ac:dyDescent="0.25"/>
    <row r="183107" x14ac:dyDescent="0.25"/>
    <row r="183108" x14ac:dyDescent="0.25"/>
    <row r="183109" x14ac:dyDescent="0.25"/>
    <row r="183110" x14ac:dyDescent="0.25"/>
    <row r="183111" x14ac:dyDescent="0.25"/>
    <row r="183112" x14ac:dyDescent="0.25"/>
    <row r="183113" x14ac:dyDescent="0.25"/>
    <row r="183114" x14ac:dyDescent="0.25"/>
    <row r="183115" x14ac:dyDescent="0.25"/>
    <row r="183116" x14ac:dyDescent="0.25"/>
    <row r="183117" x14ac:dyDescent="0.25"/>
    <row r="183118" x14ac:dyDescent="0.25"/>
    <row r="183119" x14ac:dyDescent="0.25"/>
    <row r="183120" x14ac:dyDescent="0.25"/>
    <row r="183121" x14ac:dyDescent="0.25"/>
    <row r="183122" x14ac:dyDescent="0.25"/>
    <row r="183123" x14ac:dyDescent="0.25"/>
    <row r="183124" x14ac:dyDescent="0.25"/>
    <row r="183125" x14ac:dyDescent="0.25"/>
    <row r="183126" x14ac:dyDescent="0.25"/>
    <row r="183127" x14ac:dyDescent="0.25"/>
    <row r="183128" x14ac:dyDescent="0.25"/>
    <row r="183129" x14ac:dyDescent="0.25"/>
    <row r="183130" x14ac:dyDescent="0.25"/>
    <row r="183131" x14ac:dyDescent="0.25"/>
    <row r="183132" x14ac:dyDescent="0.25"/>
    <row r="183133" x14ac:dyDescent="0.25"/>
    <row r="183134" x14ac:dyDescent="0.25"/>
    <row r="183135" x14ac:dyDescent="0.25"/>
    <row r="183136" x14ac:dyDescent="0.25"/>
    <row r="183137" x14ac:dyDescent="0.25"/>
    <row r="183138" x14ac:dyDescent="0.25"/>
    <row r="183139" x14ac:dyDescent="0.25"/>
    <row r="183140" x14ac:dyDescent="0.25"/>
    <row r="183141" x14ac:dyDescent="0.25"/>
    <row r="183142" x14ac:dyDescent="0.25"/>
    <row r="183143" x14ac:dyDescent="0.25"/>
    <row r="183144" x14ac:dyDescent="0.25"/>
    <row r="183145" x14ac:dyDescent="0.25"/>
    <row r="183146" x14ac:dyDescent="0.25"/>
    <row r="183147" x14ac:dyDescent="0.25"/>
    <row r="183148" x14ac:dyDescent="0.25"/>
    <row r="183149" x14ac:dyDescent="0.25"/>
    <row r="183150" x14ac:dyDescent="0.25"/>
    <row r="183151" x14ac:dyDescent="0.25"/>
    <row r="183152" x14ac:dyDescent="0.25"/>
    <row r="183153" x14ac:dyDescent="0.25"/>
    <row r="183154" x14ac:dyDescent="0.25"/>
    <row r="183155" x14ac:dyDescent="0.25"/>
    <row r="183156" x14ac:dyDescent="0.25"/>
    <row r="183157" x14ac:dyDescent="0.25"/>
    <row r="183158" x14ac:dyDescent="0.25"/>
    <row r="183159" x14ac:dyDescent="0.25"/>
    <row r="183160" x14ac:dyDescent="0.25"/>
    <row r="183161" x14ac:dyDescent="0.25"/>
    <row r="183162" x14ac:dyDescent="0.25"/>
    <row r="183163" x14ac:dyDescent="0.25"/>
    <row r="183164" x14ac:dyDescent="0.25"/>
    <row r="183165" x14ac:dyDescent="0.25"/>
    <row r="183166" x14ac:dyDescent="0.25"/>
    <row r="183167" x14ac:dyDescent="0.25"/>
    <row r="183168" x14ac:dyDescent="0.25"/>
    <row r="183169" x14ac:dyDescent="0.25"/>
    <row r="183170" x14ac:dyDescent="0.25"/>
    <row r="183171" x14ac:dyDescent="0.25"/>
    <row r="183172" x14ac:dyDescent="0.25"/>
    <row r="183173" x14ac:dyDescent="0.25"/>
    <row r="183174" x14ac:dyDescent="0.25"/>
    <row r="183175" x14ac:dyDescent="0.25"/>
    <row r="183176" x14ac:dyDescent="0.25"/>
    <row r="183177" x14ac:dyDescent="0.25"/>
    <row r="183178" x14ac:dyDescent="0.25"/>
    <row r="183179" x14ac:dyDescent="0.25"/>
    <row r="183180" x14ac:dyDescent="0.25"/>
    <row r="183181" x14ac:dyDescent="0.25"/>
    <row r="183182" x14ac:dyDescent="0.25"/>
    <row r="183183" x14ac:dyDescent="0.25"/>
    <row r="183184" x14ac:dyDescent="0.25"/>
    <row r="183185" x14ac:dyDescent="0.25"/>
    <row r="183186" x14ac:dyDescent="0.25"/>
    <row r="183187" x14ac:dyDescent="0.25"/>
    <row r="183188" x14ac:dyDescent="0.25"/>
    <row r="183189" x14ac:dyDescent="0.25"/>
    <row r="183190" x14ac:dyDescent="0.25"/>
    <row r="183191" x14ac:dyDescent="0.25"/>
    <row r="183192" x14ac:dyDescent="0.25"/>
    <row r="183193" x14ac:dyDescent="0.25"/>
    <row r="183194" x14ac:dyDescent="0.25"/>
    <row r="183195" x14ac:dyDescent="0.25"/>
    <row r="183196" x14ac:dyDescent="0.25"/>
    <row r="183197" x14ac:dyDescent="0.25"/>
    <row r="183198" x14ac:dyDescent="0.25"/>
    <row r="183199" x14ac:dyDescent="0.25"/>
    <row r="183200" x14ac:dyDescent="0.25"/>
    <row r="183201" x14ac:dyDescent="0.25"/>
    <row r="183202" x14ac:dyDescent="0.25"/>
    <row r="183203" x14ac:dyDescent="0.25"/>
    <row r="183204" x14ac:dyDescent="0.25"/>
    <row r="183205" x14ac:dyDescent="0.25"/>
    <row r="183206" x14ac:dyDescent="0.25"/>
    <row r="183207" x14ac:dyDescent="0.25"/>
    <row r="183208" x14ac:dyDescent="0.25"/>
    <row r="183209" x14ac:dyDescent="0.25"/>
    <row r="183210" x14ac:dyDescent="0.25"/>
    <row r="183211" x14ac:dyDescent="0.25"/>
    <row r="183212" x14ac:dyDescent="0.25"/>
    <row r="183213" x14ac:dyDescent="0.25"/>
    <row r="183214" x14ac:dyDescent="0.25"/>
    <row r="183215" x14ac:dyDescent="0.25"/>
    <row r="183216" x14ac:dyDescent="0.25"/>
    <row r="183217" x14ac:dyDescent="0.25"/>
    <row r="183218" x14ac:dyDescent="0.25"/>
    <row r="183219" x14ac:dyDescent="0.25"/>
    <row r="183220" x14ac:dyDescent="0.25"/>
    <row r="183221" x14ac:dyDescent="0.25"/>
    <row r="183222" x14ac:dyDescent="0.25"/>
    <row r="183223" x14ac:dyDescent="0.25"/>
    <row r="183224" x14ac:dyDescent="0.25"/>
    <row r="183225" x14ac:dyDescent="0.25"/>
    <row r="183226" x14ac:dyDescent="0.25"/>
    <row r="183227" x14ac:dyDescent="0.25"/>
    <row r="183228" x14ac:dyDescent="0.25"/>
    <row r="183229" x14ac:dyDescent="0.25"/>
    <row r="183230" x14ac:dyDescent="0.25"/>
    <row r="183231" x14ac:dyDescent="0.25"/>
    <row r="183232" x14ac:dyDescent="0.25"/>
    <row r="183233" x14ac:dyDescent="0.25"/>
    <row r="183234" x14ac:dyDescent="0.25"/>
    <row r="183235" x14ac:dyDescent="0.25"/>
    <row r="183236" x14ac:dyDescent="0.25"/>
    <row r="183237" x14ac:dyDescent="0.25"/>
    <row r="183238" x14ac:dyDescent="0.25"/>
    <row r="183239" x14ac:dyDescent="0.25"/>
    <row r="183240" x14ac:dyDescent="0.25"/>
    <row r="183241" x14ac:dyDescent="0.25"/>
    <row r="183242" x14ac:dyDescent="0.25"/>
    <row r="183243" x14ac:dyDescent="0.25"/>
    <row r="183244" x14ac:dyDescent="0.25"/>
    <row r="183245" x14ac:dyDescent="0.25"/>
    <row r="183246" x14ac:dyDescent="0.25"/>
    <row r="183247" x14ac:dyDescent="0.25"/>
    <row r="183248" x14ac:dyDescent="0.25"/>
    <row r="183249" x14ac:dyDescent="0.25"/>
    <row r="183250" x14ac:dyDescent="0.25"/>
    <row r="183251" x14ac:dyDescent="0.25"/>
    <row r="183252" x14ac:dyDescent="0.25"/>
    <row r="183253" x14ac:dyDescent="0.25"/>
    <row r="183254" x14ac:dyDescent="0.25"/>
    <row r="183255" x14ac:dyDescent="0.25"/>
    <row r="183256" x14ac:dyDescent="0.25"/>
    <row r="183257" x14ac:dyDescent="0.25"/>
    <row r="183258" x14ac:dyDescent="0.25"/>
    <row r="183259" x14ac:dyDescent="0.25"/>
    <row r="183260" x14ac:dyDescent="0.25"/>
    <row r="183261" x14ac:dyDescent="0.25"/>
    <row r="183262" x14ac:dyDescent="0.25"/>
    <row r="183263" x14ac:dyDescent="0.25"/>
    <row r="183264" x14ac:dyDescent="0.25"/>
    <row r="183265" x14ac:dyDescent="0.25"/>
    <row r="183266" x14ac:dyDescent="0.25"/>
    <row r="183267" x14ac:dyDescent="0.25"/>
    <row r="183268" x14ac:dyDescent="0.25"/>
    <row r="183269" x14ac:dyDescent="0.25"/>
    <row r="183270" x14ac:dyDescent="0.25"/>
    <row r="183271" x14ac:dyDescent="0.25"/>
    <row r="183272" x14ac:dyDescent="0.25"/>
    <row r="183273" x14ac:dyDescent="0.25"/>
    <row r="183274" x14ac:dyDescent="0.25"/>
    <row r="183275" x14ac:dyDescent="0.25"/>
    <row r="183276" x14ac:dyDescent="0.25"/>
    <row r="183277" x14ac:dyDescent="0.25"/>
    <row r="183278" x14ac:dyDescent="0.25"/>
    <row r="183279" x14ac:dyDescent="0.25"/>
    <row r="183280" x14ac:dyDescent="0.25"/>
    <row r="183281" x14ac:dyDescent="0.25"/>
    <row r="183282" x14ac:dyDescent="0.25"/>
    <row r="183283" x14ac:dyDescent="0.25"/>
    <row r="183284" x14ac:dyDescent="0.25"/>
    <row r="183285" x14ac:dyDescent="0.25"/>
    <row r="183286" x14ac:dyDescent="0.25"/>
    <row r="183287" x14ac:dyDescent="0.25"/>
    <row r="183288" x14ac:dyDescent="0.25"/>
    <row r="183289" x14ac:dyDescent="0.25"/>
    <row r="183290" x14ac:dyDescent="0.25"/>
    <row r="183291" x14ac:dyDescent="0.25"/>
    <row r="183292" x14ac:dyDescent="0.25"/>
    <row r="183293" x14ac:dyDescent="0.25"/>
    <row r="183294" x14ac:dyDescent="0.25"/>
    <row r="183295" x14ac:dyDescent="0.25"/>
    <row r="183296" x14ac:dyDescent="0.25"/>
    <row r="183297" x14ac:dyDescent="0.25"/>
    <row r="183298" x14ac:dyDescent="0.25"/>
    <row r="183299" x14ac:dyDescent="0.25"/>
    <row r="183300" x14ac:dyDescent="0.25"/>
    <row r="183301" x14ac:dyDescent="0.25"/>
    <row r="183302" x14ac:dyDescent="0.25"/>
    <row r="183303" x14ac:dyDescent="0.25"/>
    <row r="183304" x14ac:dyDescent="0.25"/>
    <row r="183305" x14ac:dyDescent="0.25"/>
    <row r="183306" x14ac:dyDescent="0.25"/>
    <row r="183307" x14ac:dyDescent="0.25"/>
    <row r="183308" x14ac:dyDescent="0.25"/>
    <row r="183309" x14ac:dyDescent="0.25"/>
    <row r="183310" x14ac:dyDescent="0.25"/>
    <row r="183311" x14ac:dyDescent="0.25"/>
    <row r="183312" x14ac:dyDescent="0.25"/>
    <row r="183313" x14ac:dyDescent="0.25"/>
    <row r="183314" x14ac:dyDescent="0.25"/>
    <row r="183315" x14ac:dyDescent="0.25"/>
    <row r="183316" x14ac:dyDescent="0.25"/>
    <row r="183317" x14ac:dyDescent="0.25"/>
    <row r="183318" x14ac:dyDescent="0.25"/>
    <row r="183319" x14ac:dyDescent="0.25"/>
    <row r="183320" x14ac:dyDescent="0.25"/>
    <row r="183321" x14ac:dyDescent="0.25"/>
    <row r="183322" x14ac:dyDescent="0.25"/>
    <row r="183323" x14ac:dyDescent="0.25"/>
    <row r="183324" x14ac:dyDescent="0.25"/>
    <row r="183325" x14ac:dyDescent="0.25"/>
    <row r="183326" x14ac:dyDescent="0.25"/>
    <row r="183327" x14ac:dyDescent="0.25"/>
    <row r="183328" x14ac:dyDescent="0.25"/>
    <row r="183329" x14ac:dyDescent="0.25"/>
    <row r="183330" x14ac:dyDescent="0.25"/>
    <row r="183331" x14ac:dyDescent="0.25"/>
    <row r="183332" x14ac:dyDescent="0.25"/>
    <row r="183333" x14ac:dyDescent="0.25"/>
    <row r="183334" x14ac:dyDescent="0.25"/>
    <row r="183335" x14ac:dyDescent="0.25"/>
    <row r="183336" x14ac:dyDescent="0.25"/>
    <row r="183337" x14ac:dyDescent="0.25"/>
    <row r="183338" x14ac:dyDescent="0.25"/>
    <row r="183339" x14ac:dyDescent="0.25"/>
    <row r="183340" x14ac:dyDescent="0.25"/>
    <row r="183341" x14ac:dyDescent="0.25"/>
    <row r="183342" x14ac:dyDescent="0.25"/>
    <row r="183343" x14ac:dyDescent="0.25"/>
    <row r="183344" x14ac:dyDescent="0.25"/>
    <row r="183345" x14ac:dyDescent="0.25"/>
    <row r="183346" x14ac:dyDescent="0.25"/>
    <row r="183347" x14ac:dyDescent="0.25"/>
    <row r="183348" x14ac:dyDescent="0.25"/>
    <row r="183349" x14ac:dyDescent="0.25"/>
    <row r="183350" x14ac:dyDescent="0.25"/>
    <row r="183351" x14ac:dyDescent="0.25"/>
    <row r="183352" x14ac:dyDescent="0.25"/>
    <row r="183353" x14ac:dyDescent="0.25"/>
    <row r="183354" x14ac:dyDescent="0.25"/>
    <row r="183355" x14ac:dyDescent="0.25"/>
    <row r="183356" x14ac:dyDescent="0.25"/>
    <row r="183357" x14ac:dyDescent="0.25"/>
    <row r="183358" x14ac:dyDescent="0.25"/>
    <row r="183359" x14ac:dyDescent="0.25"/>
    <row r="183360" x14ac:dyDescent="0.25"/>
    <row r="183361" x14ac:dyDescent="0.25"/>
    <row r="183362" x14ac:dyDescent="0.25"/>
    <row r="183363" x14ac:dyDescent="0.25"/>
    <row r="183364" x14ac:dyDescent="0.25"/>
    <row r="183365" x14ac:dyDescent="0.25"/>
    <row r="183366" x14ac:dyDescent="0.25"/>
    <row r="183367" x14ac:dyDescent="0.25"/>
    <row r="183368" x14ac:dyDescent="0.25"/>
    <row r="183369" x14ac:dyDescent="0.25"/>
    <row r="183370" x14ac:dyDescent="0.25"/>
    <row r="183371" x14ac:dyDescent="0.25"/>
    <row r="183372" x14ac:dyDescent="0.25"/>
    <row r="183373" x14ac:dyDescent="0.25"/>
    <row r="183374" x14ac:dyDescent="0.25"/>
    <row r="183375" x14ac:dyDescent="0.25"/>
    <row r="183376" x14ac:dyDescent="0.25"/>
    <row r="183377" x14ac:dyDescent="0.25"/>
    <row r="183378" x14ac:dyDescent="0.25"/>
    <row r="183379" x14ac:dyDescent="0.25"/>
    <row r="183380" x14ac:dyDescent="0.25"/>
    <row r="183381" x14ac:dyDescent="0.25"/>
    <row r="183382" x14ac:dyDescent="0.25"/>
    <row r="183383" x14ac:dyDescent="0.25"/>
    <row r="183384" x14ac:dyDescent="0.25"/>
    <row r="183385" x14ac:dyDescent="0.25"/>
    <row r="183386" x14ac:dyDescent="0.25"/>
    <row r="183387" x14ac:dyDescent="0.25"/>
    <row r="183388" x14ac:dyDescent="0.25"/>
    <row r="183389" x14ac:dyDescent="0.25"/>
    <row r="183390" x14ac:dyDescent="0.25"/>
    <row r="183391" x14ac:dyDescent="0.25"/>
    <row r="183392" x14ac:dyDescent="0.25"/>
    <row r="183393" x14ac:dyDescent="0.25"/>
    <row r="183394" x14ac:dyDescent="0.25"/>
    <row r="183395" x14ac:dyDescent="0.25"/>
    <row r="183396" x14ac:dyDescent="0.25"/>
    <row r="183397" x14ac:dyDescent="0.25"/>
    <row r="183398" x14ac:dyDescent="0.25"/>
    <row r="183399" x14ac:dyDescent="0.25"/>
    <row r="183400" x14ac:dyDescent="0.25"/>
    <row r="183401" x14ac:dyDescent="0.25"/>
    <row r="183402" x14ac:dyDescent="0.25"/>
    <row r="183403" x14ac:dyDescent="0.25"/>
    <row r="183404" x14ac:dyDescent="0.25"/>
    <row r="183405" x14ac:dyDescent="0.25"/>
    <row r="183406" x14ac:dyDescent="0.25"/>
    <row r="183407" x14ac:dyDescent="0.25"/>
    <row r="183408" x14ac:dyDescent="0.25"/>
    <row r="183409" x14ac:dyDescent="0.25"/>
    <row r="183410" x14ac:dyDescent="0.25"/>
    <row r="183411" x14ac:dyDescent="0.25"/>
    <row r="183412" x14ac:dyDescent="0.25"/>
    <row r="183413" x14ac:dyDescent="0.25"/>
    <row r="183414" x14ac:dyDescent="0.25"/>
    <row r="183415" x14ac:dyDescent="0.25"/>
    <row r="183416" x14ac:dyDescent="0.25"/>
    <row r="183417" x14ac:dyDescent="0.25"/>
    <row r="183418" x14ac:dyDescent="0.25"/>
    <row r="183419" x14ac:dyDescent="0.25"/>
    <row r="183420" x14ac:dyDescent="0.25"/>
    <row r="183421" x14ac:dyDescent="0.25"/>
    <row r="183422" x14ac:dyDescent="0.25"/>
    <row r="183423" x14ac:dyDescent="0.25"/>
    <row r="183424" x14ac:dyDescent="0.25"/>
    <row r="183425" x14ac:dyDescent="0.25"/>
    <row r="183426" x14ac:dyDescent="0.25"/>
    <row r="183427" x14ac:dyDescent="0.25"/>
    <row r="183428" x14ac:dyDescent="0.25"/>
    <row r="183429" x14ac:dyDescent="0.25"/>
    <row r="183430" x14ac:dyDescent="0.25"/>
    <row r="183431" x14ac:dyDescent="0.25"/>
    <row r="183432" x14ac:dyDescent="0.25"/>
    <row r="183433" x14ac:dyDescent="0.25"/>
    <row r="183434" x14ac:dyDescent="0.25"/>
    <row r="183435" x14ac:dyDescent="0.25"/>
    <row r="183436" x14ac:dyDescent="0.25"/>
    <row r="183437" x14ac:dyDescent="0.25"/>
    <row r="183438" x14ac:dyDescent="0.25"/>
    <row r="183439" x14ac:dyDescent="0.25"/>
    <row r="183440" x14ac:dyDescent="0.25"/>
    <row r="183441" x14ac:dyDescent="0.25"/>
    <row r="183442" x14ac:dyDescent="0.25"/>
    <row r="183443" x14ac:dyDescent="0.25"/>
    <row r="183444" x14ac:dyDescent="0.25"/>
    <row r="183445" x14ac:dyDescent="0.25"/>
    <row r="183446" x14ac:dyDescent="0.25"/>
    <row r="183447" x14ac:dyDescent="0.25"/>
    <row r="183448" x14ac:dyDescent="0.25"/>
    <row r="183449" x14ac:dyDescent="0.25"/>
    <row r="183450" x14ac:dyDescent="0.25"/>
    <row r="183451" x14ac:dyDescent="0.25"/>
    <row r="183452" x14ac:dyDescent="0.25"/>
    <row r="183453" x14ac:dyDescent="0.25"/>
    <row r="183454" x14ac:dyDescent="0.25"/>
    <row r="183455" x14ac:dyDescent="0.25"/>
    <row r="183456" x14ac:dyDescent="0.25"/>
    <row r="183457" x14ac:dyDescent="0.25"/>
    <row r="183458" x14ac:dyDescent="0.25"/>
    <row r="183459" x14ac:dyDescent="0.25"/>
    <row r="183460" x14ac:dyDescent="0.25"/>
    <row r="183461" x14ac:dyDescent="0.25"/>
    <row r="183462" x14ac:dyDescent="0.25"/>
    <row r="183463" x14ac:dyDescent="0.25"/>
    <row r="183464" x14ac:dyDescent="0.25"/>
    <row r="183465" x14ac:dyDescent="0.25"/>
    <row r="183466" x14ac:dyDescent="0.25"/>
    <row r="183467" x14ac:dyDescent="0.25"/>
    <row r="183468" x14ac:dyDescent="0.25"/>
    <row r="183469" x14ac:dyDescent="0.25"/>
    <row r="183470" x14ac:dyDescent="0.25"/>
    <row r="183471" x14ac:dyDescent="0.25"/>
    <row r="183472" x14ac:dyDescent="0.25"/>
    <row r="183473" x14ac:dyDescent="0.25"/>
    <row r="183474" x14ac:dyDescent="0.25"/>
    <row r="183475" x14ac:dyDescent="0.25"/>
    <row r="183476" x14ac:dyDescent="0.25"/>
    <row r="183477" x14ac:dyDescent="0.25"/>
    <row r="183478" x14ac:dyDescent="0.25"/>
    <row r="183479" x14ac:dyDescent="0.25"/>
    <row r="183480" x14ac:dyDescent="0.25"/>
    <row r="183481" x14ac:dyDescent="0.25"/>
    <row r="183482" x14ac:dyDescent="0.25"/>
    <row r="183483" x14ac:dyDescent="0.25"/>
    <row r="183484" x14ac:dyDescent="0.25"/>
    <row r="183485" x14ac:dyDescent="0.25"/>
    <row r="183486" x14ac:dyDescent="0.25"/>
    <row r="183487" x14ac:dyDescent="0.25"/>
    <row r="183488" x14ac:dyDescent="0.25"/>
    <row r="183489" x14ac:dyDescent="0.25"/>
    <row r="183490" x14ac:dyDescent="0.25"/>
    <row r="183491" x14ac:dyDescent="0.25"/>
    <row r="183492" x14ac:dyDescent="0.25"/>
    <row r="183493" x14ac:dyDescent="0.25"/>
    <row r="183494" x14ac:dyDescent="0.25"/>
    <row r="183495" x14ac:dyDescent="0.25"/>
    <row r="183496" x14ac:dyDescent="0.25"/>
    <row r="183497" x14ac:dyDescent="0.25"/>
    <row r="183498" x14ac:dyDescent="0.25"/>
    <row r="183499" x14ac:dyDescent="0.25"/>
    <row r="183500" x14ac:dyDescent="0.25"/>
    <row r="183501" x14ac:dyDescent="0.25"/>
    <row r="183502" x14ac:dyDescent="0.25"/>
    <row r="183503" x14ac:dyDescent="0.25"/>
    <row r="183504" x14ac:dyDescent="0.25"/>
    <row r="183505" x14ac:dyDescent="0.25"/>
    <row r="183506" x14ac:dyDescent="0.25"/>
    <row r="183507" x14ac:dyDescent="0.25"/>
    <row r="183508" x14ac:dyDescent="0.25"/>
    <row r="183509" x14ac:dyDescent="0.25"/>
    <row r="183510" x14ac:dyDescent="0.25"/>
    <row r="183511" x14ac:dyDescent="0.25"/>
    <row r="183512" x14ac:dyDescent="0.25"/>
    <row r="183513" x14ac:dyDescent="0.25"/>
    <row r="183514" x14ac:dyDescent="0.25"/>
    <row r="183515" x14ac:dyDescent="0.25"/>
    <row r="183516" x14ac:dyDescent="0.25"/>
    <row r="183517" x14ac:dyDescent="0.25"/>
    <row r="183518" x14ac:dyDescent="0.25"/>
    <row r="183519" x14ac:dyDescent="0.25"/>
    <row r="183520" x14ac:dyDescent="0.25"/>
    <row r="183521" x14ac:dyDescent="0.25"/>
    <row r="183522" x14ac:dyDescent="0.25"/>
    <row r="183523" x14ac:dyDescent="0.25"/>
    <row r="183524" x14ac:dyDescent="0.25"/>
    <row r="183525" x14ac:dyDescent="0.25"/>
    <row r="183526" x14ac:dyDescent="0.25"/>
    <row r="183527" x14ac:dyDescent="0.25"/>
    <row r="183528" x14ac:dyDescent="0.25"/>
    <row r="183529" x14ac:dyDescent="0.25"/>
    <row r="183530" x14ac:dyDescent="0.25"/>
    <row r="183531" x14ac:dyDescent="0.25"/>
    <row r="183532" x14ac:dyDescent="0.25"/>
    <row r="183533" x14ac:dyDescent="0.25"/>
    <row r="183534" x14ac:dyDescent="0.25"/>
    <row r="183535" x14ac:dyDescent="0.25"/>
    <row r="183536" x14ac:dyDescent="0.25"/>
    <row r="183537" x14ac:dyDescent="0.25"/>
    <row r="183538" x14ac:dyDescent="0.25"/>
    <row r="183539" x14ac:dyDescent="0.25"/>
    <row r="183540" x14ac:dyDescent="0.25"/>
    <row r="183541" x14ac:dyDescent="0.25"/>
    <row r="183542" x14ac:dyDescent="0.25"/>
    <row r="183543" x14ac:dyDescent="0.25"/>
    <row r="183544" x14ac:dyDescent="0.25"/>
    <row r="183545" x14ac:dyDescent="0.25"/>
    <row r="183546" x14ac:dyDescent="0.25"/>
    <row r="183547" x14ac:dyDescent="0.25"/>
    <row r="183548" x14ac:dyDescent="0.25"/>
    <row r="183549" x14ac:dyDescent="0.25"/>
    <row r="183550" x14ac:dyDescent="0.25"/>
    <row r="183551" x14ac:dyDescent="0.25"/>
    <row r="183552" x14ac:dyDescent="0.25"/>
    <row r="183553" x14ac:dyDescent="0.25"/>
    <row r="183554" x14ac:dyDescent="0.25"/>
    <row r="183555" x14ac:dyDescent="0.25"/>
    <row r="183556" x14ac:dyDescent="0.25"/>
    <row r="183557" x14ac:dyDescent="0.25"/>
    <row r="183558" x14ac:dyDescent="0.25"/>
    <row r="183559" x14ac:dyDescent="0.25"/>
    <row r="183560" x14ac:dyDescent="0.25"/>
    <row r="183561" x14ac:dyDescent="0.25"/>
    <row r="183562" x14ac:dyDescent="0.25"/>
    <row r="183563" x14ac:dyDescent="0.25"/>
    <row r="183564" x14ac:dyDescent="0.25"/>
    <row r="183565" x14ac:dyDescent="0.25"/>
    <row r="183566" x14ac:dyDescent="0.25"/>
    <row r="183567" x14ac:dyDescent="0.25"/>
    <row r="183568" x14ac:dyDescent="0.25"/>
    <row r="183569" x14ac:dyDescent="0.25"/>
    <row r="183570" x14ac:dyDescent="0.25"/>
    <row r="183571" x14ac:dyDescent="0.25"/>
    <row r="183572" x14ac:dyDescent="0.25"/>
    <row r="183573" x14ac:dyDescent="0.25"/>
    <row r="183574" x14ac:dyDescent="0.25"/>
    <row r="183575" x14ac:dyDescent="0.25"/>
    <row r="183576" x14ac:dyDescent="0.25"/>
    <row r="183577" x14ac:dyDescent="0.25"/>
    <row r="183578" x14ac:dyDescent="0.25"/>
    <row r="183579" x14ac:dyDescent="0.25"/>
    <row r="183580" x14ac:dyDescent="0.25"/>
    <row r="183581" x14ac:dyDescent="0.25"/>
    <row r="183582" x14ac:dyDescent="0.25"/>
    <row r="183583" x14ac:dyDescent="0.25"/>
    <row r="183584" x14ac:dyDescent="0.25"/>
    <row r="183585" x14ac:dyDescent="0.25"/>
    <row r="183586" x14ac:dyDescent="0.25"/>
    <row r="183587" x14ac:dyDescent="0.25"/>
    <row r="183588" x14ac:dyDescent="0.25"/>
    <row r="183589" x14ac:dyDescent="0.25"/>
    <row r="183590" x14ac:dyDescent="0.25"/>
    <row r="183591" x14ac:dyDescent="0.25"/>
    <row r="183592" x14ac:dyDescent="0.25"/>
    <row r="183593" x14ac:dyDescent="0.25"/>
    <row r="183594" x14ac:dyDescent="0.25"/>
    <row r="183595" x14ac:dyDescent="0.25"/>
    <row r="183596" x14ac:dyDescent="0.25"/>
    <row r="183597" x14ac:dyDescent="0.25"/>
    <row r="183598" x14ac:dyDescent="0.25"/>
    <row r="183599" x14ac:dyDescent="0.25"/>
    <row r="183600" x14ac:dyDescent="0.25"/>
    <row r="183601" x14ac:dyDescent="0.25"/>
    <row r="183602" x14ac:dyDescent="0.25"/>
    <row r="183603" x14ac:dyDescent="0.25"/>
    <row r="183604" x14ac:dyDescent="0.25"/>
    <row r="183605" x14ac:dyDescent="0.25"/>
    <row r="183606" x14ac:dyDescent="0.25"/>
    <row r="183607" x14ac:dyDescent="0.25"/>
    <row r="183608" x14ac:dyDescent="0.25"/>
    <row r="183609" x14ac:dyDescent="0.25"/>
    <row r="183610" x14ac:dyDescent="0.25"/>
    <row r="183611" x14ac:dyDescent="0.25"/>
    <row r="183612" x14ac:dyDescent="0.25"/>
    <row r="183613" x14ac:dyDescent="0.25"/>
    <row r="183614" x14ac:dyDescent="0.25"/>
    <row r="183615" x14ac:dyDescent="0.25"/>
    <row r="183616" x14ac:dyDescent="0.25"/>
    <row r="183617" x14ac:dyDescent="0.25"/>
    <row r="183618" x14ac:dyDescent="0.25"/>
    <row r="183619" x14ac:dyDescent="0.25"/>
    <row r="183620" x14ac:dyDescent="0.25"/>
    <row r="183621" x14ac:dyDescent="0.25"/>
    <row r="183622" x14ac:dyDescent="0.25"/>
    <row r="183623" x14ac:dyDescent="0.25"/>
    <row r="183624" x14ac:dyDescent="0.25"/>
    <row r="183625" x14ac:dyDescent="0.25"/>
    <row r="183626" x14ac:dyDescent="0.25"/>
    <row r="183627" x14ac:dyDescent="0.25"/>
    <row r="183628" x14ac:dyDescent="0.25"/>
    <row r="183629" x14ac:dyDescent="0.25"/>
    <row r="183630" x14ac:dyDescent="0.25"/>
    <row r="183631" x14ac:dyDescent="0.25"/>
    <row r="183632" x14ac:dyDescent="0.25"/>
    <row r="183633" x14ac:dyDescent="0.25"/>
    <row r="183634" x14ac:dyDescent="0.25"/>
    <row r="183635" x14ac:dyDescent="0.25"/>
    <row r="183636" x14ac:dyDescent="0.25"/>
    <row r="183637" x14ac:dyDescent="0.25"/>
    <row r="183638" x14ac:dyDescent="0.25"/>
    <row r="183639" x14ac:dyDescent="0.25"/>
    <row r="183640" x14ac:dyDescent="0.25"/>
    <row r="183641" x14ac:dyDescent="0.25"/>
    <row r="183642" x14ac:dyDescent="0.25"/>
    <row r="183643" x14ac:dyDescent="0.25"/>
    <row r="183644" x14ac:dyDescent="0.25"/>
    <row r="183645" x14ac:dyDescent="0.25"/>
    <row r="183646" x14ac:dyDescent="0.25"/>
    <row r="183647" x14ac:dyDescent="0.25"/>
    <row r="183648" x14ac:dyDescent="0.25"/>
    <row r="183649" x14ac:dyDescent="0.25"/>
    <row r="183650" x14ac:dyDescent="0.25"/>
    <row r="183651" x14ac:dyDescent="0.25"/>
    <row r="183652" x14ac:dyDescent="0.25"/>
    <row r="183653" x14ac:dyDescent="0.25"/>
    <row r="183654" x14ac:dyDescent="0.25"/>
    <row r="183655" x14ac:dyDescent="0.25"/>
    <row r="183656" x14ac:dyDescent="0.25"/>
    <row r="183657" x14ac:dyDescent="0.25"/>
    <row r="183658" x14ac:dyDescent="0.25"/>
    <row r="183659" x14ac:dyDescent="0.25"/>
    <row r="183660" x14ac:dyDescent="0.25"/>
    <row r="183661" x14ac:dyDescent="0.25"/>
    <row r="183662" x14ac:dyDescent="0.25"/>
    <row r="183663" x14ac:dyDescent="0.25"/>
    <row r="183664" x14ac:dyDescent="0.25"/>
    <row r="183665" x14ac:dyDescent="0.25"/>
    <row r="183666" x14ac:dyDescent="0.25"/>
    <row r="183667" x14ac:dyDescent="0.25"/>
    <row r="183668" x14ac:dyDescent="0.25"/>
    <row r="183669" x14ac:dyDescent="0.25"/>
    <row r="183670" x14ac:dyDescent="0.25"/>
    <row r="183671" x14ac:dyDescent="0.25"/>
    <row r="183672" x14ac:dyDescent="0.25"/>
    <row r="183673" x14ac:dyDescent="0.25"/>
    <row r="183674" x14ac:dyDescent="0.25"/>
    <row r="183675" x14ac:dyDescent="0.25"/>
    <row r="183676" x14ac:dyDescent="0.25"/>
    <row r="183677" x14ac:dyDescent="0.25"/>
    <row r="183678" x14ac:dyDescent="0.25"/>
    <row r="183679" x14ac:dyDescent="0.25"/>
    <row r="183680" x14ac:dyDescent="0.25"/>
    <row r="183681" x14ac:dyDescent="0.25"/>
    <row r="183682" x14ac:dyDescent="0.25"/>
    <row r="183683" x14ac:dyDescent="0.25"/>
    <row r="183684" x14ac:dyDescent="0.25"/>
    <row r="183685" x14ac:dyDescent="0.25"/>
    <row r="183686" x14ac:dyDescent="0.25"/>
    <row r="183687" x14ac:dyDescent="0.25"/>
    <row r="183688" x14ac:dyDescent="0.25"/>
    <row r="183689" x14ac:dyDescent="0.25"/>
    <row r="183690" x14ac:dyDescent="0.25"/>
    <row r="183691" x14ac:dyDescent="0.25"/>
    <row r="183692" x14ac:dyDescent="0.25"/>
    <row r="183693" x14ac:dyDescent="0.25"/>
    <row r="183694" x14ac:dyDescent="0.25"/>
    <row r="183695" x14ac:dyDescent="0.25"/>
    <row r="183696" x14ac:dyDescent="0.25"/>
    <row r="183697" x14ac:dyDescent="0.25"/>
    <row r="183698" x14ac:dyDescent="0.25"/>
    <row r="183699" x14ac:dyDescent="0.25"/>
    <row r="183700" x14ac:dyDescent="0.25"/>
    <row r="183701" x14ac:dyDescent="0.25"/>
    <row r="183702" x14ac:dyDescent="0.25"/>
    <row r="183703" x14ac:dyDescent="0.25"/>
    <row r="183704" x14ac:dyDescent="0.25"/>
    <row r="183705" x14ac:dyDescent="0.25"/>
    <row r="183706" x14ac:dyDescent="0.25"/>
    <row r="183707" x14ac:dyDescent="0.25"/>
    <row r="183708" x14ac:dyDescent="0.25"/>
    <row r="183709" x14ac:dyDescent="0.25"/>
    <row r="183710" x14ac:dyDescent="0.25"/>
    <row r="183711" x14ac:dyDescent="0.25"/>
    <row r="183712" x14ac:dyDescent="0.25"/>
    <row r="183713" x14ac:dyDescent="0.25"/>
    <row r="183714" x14ac:dyDescent="0.25"/>
    <row r="183715" x14ac:dyDescent="0.25"/>
    <row r="183716" x14ac:dyDescent="0.25"/>
    <row r="183717" x14ac:dyDescent="0.25"/>
    <row r="183718" x14ac:dyDescent="0.25"/>
    <row r="183719" x14ac:dyDescent="0.25"/>
    <row r="183720" x14ac:dyDescent="0.25"/>
    <row r="183721" x14ac:dyDescent="0.25"/>
    <row r="183722" x14ac:dyDescent="0.25"/>
    <row r="183723" x14ac:dyDescent="0.25"/>
    <row r="183724" x14ac:dyDescent="0.25"/>
    <row r="183725" x14ac:dyDescent="0.25"/>
    <row r="183726" x14ac:dyDescent="0.25"/>
    <row r="183727" x14ac:dyDescent="0.25"/>
    <row r="183728" x14ac:dyDescent="0.25"/>
    <row r="183729" x14ac:dyDescent="0.25"/>
    <row r="183730" x14ac:dyDescent="0.25"/>
    <row r="183731" x14ac:dyDescent="0.25"/>
    <row r="183732" x14ac:dyDescent="0.25"/>
    <row r="183733" x14ac:dyDescent="0.25"/>
    <row r="183734" x14ac:dyDescent="0.25"/>
    <row r="183735" x14ac:dyDescent="0.25"/>
    <row r="183736" x14ac:dyDescent="0.25"/>
    <row r="183737" x14ac:dyDescent="0.25"/>
    <row r="183738" x14ac:dyDescent="0.25"/>
    <row r="183739" x14ac:dyDescent="0.25"/>
    <row r="183740" x14ac:dyDescent="0.25"/>
    <row r="183741" x14ac:dyDescent="0.25"/>
    <row r="183742" x14ac:dyDescent="0.25"/>
    <row r="183743" x14ac:dyDescent="0.25"/>
    <row r="183744" x14ac:dyDescent="0.25"/>
    <row r="183745" x14ac:dyDescent="0.25"/>
    <row r="183746" x14ac:dyDescent="0.25"/>
    <row r="183747" x14ac:dyDescent="0.25"/>
    <row r="183748" x14ac:dyDescent="0.25"/>
    <row r="183749" x14ac:dyDescent="0.25"/>
    <row r="183750" x14ac:dyDescent="0.25"/>
    <row r="183751" x14ac:dyDescent="0.25"/>
    <row r="183752" x14ac:dyDescent="0.25"/>
    <row r="183753" x14ac:dyDescent="0.25"/>
    <row r="183754" x14ac:dyDescent="0.25"/>
    <row r="183755" x14ac:dyDescent="0.25"/>
    <row r="183756" x14ac:dyDescent="0.25"/>
    <row r="183757" x14ac:dyDescent="0.25"/>
    <row r="183758" x14ac:dyDescent="0.25"/>
    <row r="183759" x14ac:dyDescent="0.25"/>
    <row r="183760" x14ac:dyDescent="0.25"/>
    <row r="183761" x14ac:dyDescent="0.25"/>
    <row r="183762" x14ac:dyDescent="0.25"/>
    <row r="183763" x14ac:dyDescent="0.25"/>
    <row r="183764" x14ac:dyDescent="0.25"/>
    <row r="183765" x14ac:dyDescent="0.25"/>
    <row r="183766" x14ac:dyDescent="0.25"/>
    <row r="183767" x14ac:dyDescent="0.25"/>
    <row r="183768" x14ac:dyDescent="0.25"/>
    <row r="183769" x14ac:dyDescent="0.25"/>
    <row r="183770" x14ac:dyDescent="0.25"/>
    <row r="183771" x14ac:dyDescent="0.25"/>
    <row r="183772" x14ac:dyDescent="0.25"/>
    <row r="183773" x14ac:dyDescent="0.25"/>
    <row r="183774" x14ac:dyDescent="0.25"/>
    <row r="183775" x14ac:dyDescent="0.25"/>
    <row r="183776" x14ac:dyDescent="0.25"/>
    <row r="183777" x14ac:dyDescent="0.25"/>
    <row r="183778" x14ac:dyDescent="0.25"/>
    <row r="183779" x14ac:dyDescent="0.25"/>
    <row r="183780" x14ac:dyDescent="0.25"/>
    <row r="183781" x14ac:dyDescent="0.25"/>
    <row r="183782" x14ac:dyDescent="0.25"/>
    <row r="183783" x14ac:dyDescent="0.25"/>
    <row r="183784" x14ac:dyDescent="0.25"/>
    <row r="183785" x14ac:dyDescent="0.25"/>
    <row r="183786" x14ac:dyDescent="0.25"/>
    <row r="183787" x14ac:dyDescent="0.25"/>
    <row r="183788" x14ac:dyDescent="0.25"/>
    <row r="183789" x14ac:dyDescent="0.25"/>
    <row r="183790" x14ac:dyDescent="0.25"/>
    <row r="183791" x14ac:dyDescent="0.25"/>
    <row r="183792" x14ac:dyDescent="0.25"/>
    <row r="183793" x14ac:dyDescent="0.25"/>
    <row r="183794" x14ac:dyDescent="0.25"/>
    <row r="183795" x14ac:dyDescent="0.25"/>
    <row r="183796" x14ac:dyDescent="0.25"/>
    <row r="183797" x14ac:dyDescent="0.25"/>
    <row r="183798" x14ac:dyDescent="0.25"/>
    <row r="183799" x14ac:dyDescent="0.25"/>
    <row r="183800" x14ac:dyDescent="0.25"/>
    <row r="183801" x14ac:dyDescent="0.25"/>
    <row r="183802" x14ac:dyDescent="0.25"/>
    <row r="183803" x14ac:dyDescent="0.25"/>
    <row r="183804" x14ac:dyDescent="0.25"/>
    <row r="183805" x14ac:dyDescent="0.25"/>
    <row r="183806" x14ac:dyDescent="0.25"/>
    <row r="183807" x14ac:dyDescent="0.25"/>
    <row r="183808" x14ac:dyDescent="0.25"/>
    <row r="183809" x14ac:dyDescent="0.25"/>
    <row r="183810" x14ac:dyDescent="0.25"/>
    <row r="183811" x14ac:dyDescent="0.25"/>
    <row r="183812" x14ac:dyDescent="0.25"/>
    <row r="183813" x14ac:dyDescent="0.25"/>
    <row r="183814" x14ac:dyDescent="0.25"/>
    <row r="183815" x14ac:dyDescent="0.25"/>
    <row r="183816" x14ac:dyDescent="0.25"/>
    <row r="183817" x14ac:dyDescent="0.25"/>
    <row r="183818" x14ac:dyDescent="0.25"/>
    <row r="183819" x14ac:dyDescent="0.25"/>
    <row r="183820" x14ac:dyDescent="0.25"/>
    <row r="183821" x14ac:dyDescent="0.25"/>
    <row r="183822" x14ac:dyDescent="0.25"/>
    <row r="183823" x14ac:dyDescent="0.25"/>
    <row r="183824" x14ac:dyDescent="0.25"/>
    <row r="183825" x14ac:dyDescent="0.25"/>
    <row r="183826" x14ac:dyDescent="0.25"/>
    <row r="183827" x14ac:dyDescent="0.25"/>
    <row r="183828" x14ac:dyDescent="0.25"/>
    <row r="183829" x14ac:dyDescent="0.25"/>
    <row r="183830" x14ac:dyDescent="0.25"/>
    <row r="183831" x14ac:dyDescent="0.25"/>
    <row r="183832" x14ac:dyDescent="0.25"/>
    <row r="183833" x14ac:dyDescent="0.25"/>
    <row r="183834" x14ac:dyDescent="0.25"/>
    <row r="183835" x14ac:dyDescent="0.25"/>
    <row r="183836" x14ac:dyDescent="0.25"/>
    <row r="183837" x14ac:dyDescent="0.25"/>
    <row r="183838" x14ac:dyDescent="0.25"/>
    <row r="183839" x14ac:dyDescent="0.25"/>
    <row r="183840" x14ac:dyDescent="0.25"/>
    <row r="183841" x14ac:dyDescent="0.25"/>
    <row r="183842" x14ac:dyDescent="0.25"/>
    <row r="183843" x14ac:dyDescent="0.25"/>
    <row r="183844" x14ac:dyDescent="0.25"/>
    <row r="183845" x14ac:dyDescent="0.25"/>
    <row r="183846" x14ac:dyDescent="0.25"/>
    <row r="183847" x14ac:dyDescent="0.25"/>
    <row r="183848" x14ac:dyDescent="0.25"/>
    <row r="183849" x14ac:dyDescent="0.25"/>
    <row r="183850" x14ac:dyDescent="0.25"/>
    <row r="183851" x14ac:dyDescent="0.25"/>
    <row r="183852" x14ac:dyDescent="0.25"/>
    <row r="183853" x14ac:dyDescent="0.25"/>
    <row r="183854" x14ac:dyDescent="0.25"/>
    <row r="183855" x14ac:dyDescent="0.25"/>
    <row r="183856" x14ac:dyDescent="0.25"/>
    <row r="183857" x14ac:dyDescent="0.25"/>
    <row r="183858" x14ac:dyDescent="0.25"/>
    <row r="183859" x14ac:dyDescent="0.25"/>
    <row r="183860" x14ac:dyDescent="0.25"/>
    <row r="183861" x14ac:dyDescent="0.25"/>
    <row r="183862" x14ac:dyDescent="0.25"/>
    <row r="183863" x14ac:dyDescent="0.25"/>
    <row r="183864" x14ac:dyDescent="0.25"/>
    <row r="183865" x14ac:dyDescent="0.25"/>
    <row r="183866" x14ac:dyDescent="0.25"/>
    <row r="183867" x14ac:dyDescent="0.25"/>
    <row r="183868" x14ac:dyDescent="0.25"/>
    <row r="183869" x14ac:dyDescent="0.25"/>
    <row r="183870" x14ac:dyDescent="0.25"/>
    <row r="183871" x14ac:dyDescent="0.25"/>
    <row r="183872" x14ac:dyDescent="0.25"/>
    <row r="183873" x14ac:dyDescent="0.25"/>
    <row r="183874" x14ac:dyDescent="0.25"/>
    <row r="183875" x14ac:dyDescent="0.25"/>
    <row r="183876" x14ac:dyDescent="0.25"/>
    <row r="183877" x14ac:dyDescent="0.25"/>
    <row r="183878" x14ac:dyDescent="0.25"/>
    <row r="183879" x14ac:dyDescent="0.25"/>
    <row r="183880" x14ac:dyDescent="0.25"/>
    <row r="183881" x14ac:dyDescent="0.25"/>
    <row r="183882" x14ac:dyDescent="0.25"/>
    <row r="183883" x14ac:dyDescent="0.25"/>
    <row r="183884" x14ac:dyDescent="0.25"/>
    <row r="183885" x14ac:dyDescent="0.25"/>
    <row r="183886" x14ac:dyDescent="0.25"/>
    <row r="183887" x14ac:dyDescent="0.25"/>
    <row r="183888" x14ac:dyDescent="0.25"/>
    <row r="183889" x14ac:dyDescent="0.25"/>
    <row r="183890" x14ac:dyDescent="0.25"/>
    <row r="183891" x14ac:dyDescent="0.25"/>
    <row r="183892" x14ac:dyDescent="0.25"/>
    <row r="183893" x14ac:dyDescent="0.25"/>
    <row r="183894" x14ac:dyDescent="0.25"/>
    <row r="183895" x14ac:dyDescent="0.25"/>
    <row r="183896" x14ac:dyDescent="0.25"/>
    <row r="183897" x14ac:dyDescent="0.25"/>
    <row r="183898" x14ac:dyDescent="0.25"/>
    <row r="183899" x14ac:dyDescent="0.25"/>
    <row r="183900" x14ac:dyDescent="0.25"/>
    <row r="183901" x14ac:dyDescent="0.25"/>
    <row r="183902" x14ac:dyDescent="0.25"/>
    <row r="183903" x14ac:dyDescent="0.25"/>
    <row r="183904" x14ac:dyDescent="0.25"/>
    <row r="183905" x14ac:dyDescent="0.25"/>
    <row r="183906" x14ac:dyDescent="0.25"/>
    <row r="183907" x14ac:dyDescent="0.25"/>
    <row r="183908" x14ac:dyDescent="0.25"/>
    <row r="183909" x14ac:dyDescent="0.25"/>
    <row r="183910" x14ac:dyDescent="0.25"/>
    <row r="183911" x14ac:dyDescent="0.25"/>
    <row r="183912" x14ac:dyDescent="0.25"/>
    <row r="183913" x14ac:dyDescent="0.25"/>
    <row r="183914" x14ac:dyDescent="0.25"/>
    <row r="183915" x14ac:dyDescent="0.25"/>
    <row r="183916" x14ac:dyDescent="0.25"/>
    <row r="183917" x14ac:dyDescent="0.25"/>
    <row r="183918" x14ac:dyDescent="0.25"/>
    <row r="183919" x14ac:dyDescent="0.25"/>
    <row r="183920" x14ac:dyDescent="0.25"/>
    <row r="183921" x14ac:dyDescent="0.25"/>
    <row r="183922" x14ac:dyDescent="0.25"/>
    <row r="183923" x14ac:dyDescent="0.25"/>
    <row r="183924" x14ac:dyDescent="0.25"/>
    <row r="183925" x14ac:dyDescent="0.25"/>
    <row r="183926" x14ac:dyDescent="0.25"/>
    <row r="183927" x14ac:dyDescent="0.25"/>
    <row r="183928" x14ac:dyDescent="0.25"/>
    <row r="183929" x14ac:dyDescent="0.25"/>
    <row r="183930" x14ac:dyDescent="0.25"/>
    <row r="183931" x14ac:dyDescent="0.25"/>
    <row r="183932" x14ac:dyDescent="0.25"/>
    <row r="183933" x14ac:dyDescent="0.25"/>
    <row r="183934" x14ac:dyDescent="0.25"/>
    <row r="183935" x14ac:dyDescent="0.25"/>
    <row r="183936" x14ac:dyDescent="0.25"/>
    <row r="183937" x14ac:dyDescent="0.25"/>
    <row r="183938" x14ac:dyDescent="0.25"/>
    <row r="183939" x14ac:dyDescent="0.25"/>
    <row r="183940" x14ac:dyDescent="0.25"/>
    <row r="183941" x14ac:dyDescent="0.25"/>
    <row r="183942" x14ac:dyDescent="0.25"/>
    <row r="183943" x14ac:dyDescent="0.25"/>
    <row r="183944" x14ac:dyDescent="0.25"/>
    <row r="183945" x14ac:dyDescent="0.25"/>
    <row r="183946" x14ac:dyDescent="0.25"/>
    <row r="183947" x14ac:dyDescent="0.25"/>
    <row r="183948" x14ac:dyDescent="0.25"/>
    <row r="183949" x14ac:dyDescent="0.25"/>
    <row r="183950" x14ac:dyDescent="0.25"/>
    <row r="183951" x14ac:dyDescent="0.25"/>
    <row r="183952" x14ac:dyDescent="0.25"/>
    <row r="183953" x14ac:dyDescent="0.25"/>
    <row r="183954" x14ac:dyDescent="0.25"/>
    <row r="183955" x14ac:dyDescent="0.25"/>
    <row r="183956" x14ac:dyDescent="0.25"/>
    <row r="183957" x14ac:dyDescent="0.25"/>
    <row r="183958" x14ac:dyDescent="0.25"/>
    <row r="183959" x14ac:dyDescent="0.25"/>
    <row r="183960" x14ac:dyDescent="0.25"/>
    <row r="183961" x14ac:dyDescent="0.25"/>
    <row r="183962" x14ac:dyDescent="0.25"/>
    <row r="183963" x14ac:dyDescent="0.25"/>
    <row r="183964" x14ac:dyDescent="0.25"/>
    <row r="183965" x14ac:dyDescent="0.25"/>
    <row r="183966" x14ac:dyDescent="0.25"/>
    <row r="183967" x14ac:dyDescent="0.25"/>
    <row r="183968" x14ac:dyDescent="0.25"/>
    <row r="183969" x14ac:dyDescent="0.25"/>
    <row r="183970" x14ac:dyDescent="0.25"/>
    <row r="183971" x14ac:dyDescent="0.25"/>
    <row r="183972" x14ac:dyDescent="0.25"/>
    <row r="183973" x14ac:dyDescent="0.25"/>
    <row r="183974" x14ac:dyDescent="0.25"/>
    <row r="183975" x14ac:dyDescent="0.25"/>
    <row r="183976" x14ac:dyDescent="0.25"/>
    <row r="183977" x14ac:dyDescent="0.25"/>
    <row r="183978" x14ac:dyDescent="0.25"/>
    <row r="183979" x14ac:dyDescent="0.25"/>
    <row r="183980" x14ac:dyDescent="0.25"/>
    <row r="183981" x14ac:dyDescent="0.25"/>
    <row r="183982" x14ac:dyDescent="0.25"/>
    <row r="183983" x14ac:dyDescent="0.25"/>
    <row r="183984" x14ac:dyDescent="0.25"/>
    <row r="183985" x14ac:dyDescent="0.25"/>
    <row r="183986" x14ac:dyDescent="0.25"/>
    <row r="183987" x14ac:dyDescent="0.25"/>
    <row r="183988" x14ac:dyDescent="0.25"/>
    <row r="183989" x14ac:dyDescent="0.25"/>
    <row r="183990" x14ac:dyDescent="0.25"/>
    <row r="183991" x14ac:dyDescent="0.25"/>
    <row r="183992" x14ac:dyDescent="0.25"/>
    <row r="183993" x14ac:dyDescent="0.25"/>
    <row r="183994" x14ac:dyDescent="0.25"/>
    <row r="183995" x14ac:dyDescent="0.25"/>
    <row r="183996" x14ac:dyDescent="0.25"/>
    <row r="183997" x14ac:dyDescent="0.25"/>
    <row r="183998" x14ac:dyDescent="0.25"/>
    <row r="183999" x14ac:dyDescent="0.25"/>
    <row r="184000" x14ac:dyDescent="0.25"/>
    <row r="184001" x14ac:dyDescent="0.25"/>
    <row r="184002" x14ac:dyDescent="0.25"/>
    <row r="184003" x14ac:dyDescent="0.25"/>
    <row r="184004" x14ac:dyDescent="0.25"/>
    <row r="184005" x14ac:dyDescent="0.25"/>
    <row r="184006" x14ac:dyDescent="0.25"/>
    <row r="184007" x14ac:dyDescent="0.25"/>
    <row r="184008" x14ac:dyDescent="0.25"/>
    <row r="184009" x14ac:dyDescent="0.25"/>
    <row r="184010" x14ac:dyDescent="0.25"/>
    <row r="184011" x14ac:dyDescent="0.25"/>
    <row r="184012" x14ac:dyDescent="0.25"/>
    <row r="184013" x14ac:dyDescent="0.25"/>
    <row r="184014" x14ac:dyDescent="0.25"/>
    <row r="184015" x14ac:dyDescent="0.25"/>
    <row r="184016" x14ac:dyDescent="0.25"/>
    <row r="184017" x14ac:dyDescent="0.25"/>
    <row r="184018" x14ac:dyDescent="0.25"/>
    <row r="184019" x14ac:dyDescent="0.25"/>
    <row r="184020" x14ac:dyDescent="0.25"/>
    <row r="184021" x14ac:dyDescent="0.25"/>
    <row r="184022" x14ac:dyDescent="0.25"/>
    <row r="184023" x14ac:dyDescent="0.25"/>
    <row r="184024" x14ac:dyDescent="0.25"/>
    <row r="184025" x14ac:dyDescent="0.25"/>
    <row r="184026" x14ac:dyDescent="0.25"/>
    <row r="184027" x14ac:dyDescent="0.25"/>
    <row r="184028" x14ac:dyDescent="0.25"/>
    <row r="184029" x14ac:dyDescent="0.25"/>
    <row r="184030" x14ac:dyDescent="0.25"/>
    <row r="184031" x14ac:dyDescent="0.25"/>
    <row r="184032" x14ac:dyDescent="0.25"/>
    <row r="184033" x14ac:dyDescent="0.25"/>
    <row r="184034" x14ac:dyDescent="0.25"/>
    <row r="184035" x14ac:dyDescent="0.25"/>
    <row r="184036" x14ac:dyDescent="0.25"/>
    <row r="184037" x14ac:dyDescent="0.25"/>
    <row r="184038" x14ac:dyDescent="0.25"/>
    <row r="184039" x14ac:dyDescent="0.25"/>
    <row r="184040" x14ac:dyDescent="0.25"/>
    <row r="184041" x14ac:dyDescent="0.25"/>
    <row r="184042" x14ac:dyDescent="0.25"/>
    <row r="184043" x14ac:dyDescent="0.25"/>
    <row r="184044" x14ac:dyDescent="0.25"/>
    <row r="184045" x14ac:dyDescent="0.25"/>
    <row r="184046" x14ac:dyDescent="0.25"/>
    <row r="184047" x14ac:dyDescent="0.25"/>
    <row r="184048" x14ac:dyDescent="0.25"/>
    <row r="184049" x14ac:dyDescent="0.25"/>
    <row r="184050" x14ac:dyDescent="0.25"/>
    <row r="184051" x14ac:dyDescent="0.25"/>
    <row r="184052" x14ac:dyDescent="0.25"/>
    <row r="184053" x14ac:dyDescent="0.25"/>
    <row r="184054" x14ac:dyDescent="0.25"/>
    <row r="184055" x14ac:dyDescent="0.25"/>
    <row r="184056" x14ac:dyDescent="0.25"/>
    <row r="184057" x14ac:dyDescent="0.25"/>
    <row r="184058" x14ac:dyDescent="0.25"/>
    <row r="184059" x14ac:dyDescent="0.25"/>
    <row r="184060" x14ac:dyDescent="0.25"/>
    <row r="184061" x14ac:dyDescent="0.25"/>
    <row r="184062" x14ac:dyDescent="0.25"/>
    <row r="184063" x14ac:dyDescent="0.25"/>
    <row r="184064" x14ac:dyDescent="0.25"/>
    <row r="184065" x14ac:dyDescent="0.25"/>
    <row r="184066" x14ac:dyDescent="0.25"/>
    <row r="184067" x14ac:dyDescent="0.25"/>
    <row r="184068" x14ac:dyDescent="0.25"/>
    <row r="184069" x14ac:dyDescent="0.25"/>
    <row r="184070" x14ac:dyDescent="0.25"/>
    <row r="184071" x14ac:dyDescent="0.25"/>
    <row r="184072" x14ac:dyDescent="0.25"/>
    <row r="184073" x14ac:dyDescent="0.25"/>
    <row r="184074" x14ac:dyDescent="0.25"/>
    <row r="184075" x14ac:dyDescent="0.25"/>
    <row r="184076" x14ac:dyDescent="0.25"/>
    <row r="184077" x14ac:dyDescent="0.25"/>
    <row r="184078" x14ac:dyDescent="0.25"/>
    <row r="184079" x14ac:dyDescent="0.25"/>
    <row r="184080" x14ac:dyDescent="0.25"/>
    <row r="184081" x14ac:dyDescent="0.25"/>
    <row r="184082" x14ac:dyDescent="0.25"/>
    <row r="184083" x14ac:dyDescent="0.25"/>
    <row r="184084" x14ac:dyDescent="0.25"/>
    <row r="184085" x14ac:dyDescent="0.25"/>
    <row r="184086" x14ac:dyDescent="0.25"/>
    <row r="184087" x14ac:dyDescent="0.25"/>
    <row r="184088" x14ac:dyDescent="0.25"/>
    <row r="184089" x14ac:dyDescent="0.25"/>
    <row r="184090" x14ac:dyDescent="0.25"/>
    <row r="184091" x14ac:dyDescent="0.25"/>
    <row r="184092" x14ac:dyDescent="0.25"/>
    <row r="184093" x14ac:dyDescent="0.25"/>
    <row r="184094" x14ac:dyDescent="0.25"/>
    <row r="184095" x14ac:dyDescent="0.25"/>
    <row r="184096" x14ac:dyDescent="0.25"/>
    <row r="184097" x14ac:dyDescent="0.25"/>
    <row r="184098" x14ac:dyDescent="0.25"/>
    <row r="184099" x14ac:dyDescent="0.25"/>
    <row r="184100" x14ac:dyDescent="0.25"/>
    <row r="184101" x14ac:dyDescent="0.25"/>
    <row r="184102" x14ac:dyDescent="0.25"/>
    <row r="184103" x14ac:dyDescent="0.25"/>
    <row r="184104" x14ac:dyDescent="0.25"/>
    <row r="184105" x14ac:dyDescent="0.25"/>
    <row r="184106" x14ac:dyDescent="0.25"/>
    <row r="184107" x14ac:dyDescent="0.25"/>
    <row r="184108" x14ac:dyDescent="0.25"/>
    <row r="184109" x14ac:dyDescent="0.25"/>
    <row r="184110" x14ac:dyDescent="0.25"/>
    <row r="184111" x14ac:dyDescent="0.25"/>
    <row r="184112" x14ac:dyDescent="0.25"/>
    <row r="184113" x14ac:dyDescent="0.25"/>
    <row r="184114" x14ac:dyDescent="0.25"/>
    <row r="184115" x14ac:dyDescent="0.25"/>
    <row r="184116" x14ac:dyDescent="0.25"/>
    <row r="184117" x14ac:dyDescent="0.25"/>
    <row r="184118" x14ac:dyDescent="0.25"/>
    <row r="184119" x14ac:dyDescent="0.25"/>
    <row r="184120" x14ac:dyDescent="0.25"/>
    <row r="184121" x14ac:dyDescent="0.25"/>
    <row r="184122" x14ac:dyDescent="0.25"/>
    <row r="184123" x14ac:dyDescent="0.25"/>
    <row r="184124" x14ac:dyDescent="0.25"/>
    <row r="184125" x14ac:dyDescent="0.25"/>
    <row r="184126" x14ac:dyDescent="0.25"/>
    <row r="184127" x14ac:dyDescent="0.25"/>
    <row r="184128" x14ac:dyDescent="0.25"/>
    <row r="184129" x14ac:dyDescent="0.25"/>
    <row r="184130" x14ac:dyDescent="0.25"/>
    <row r="184131" x14ac:dyDescent="0.25"/>
    <row r="184132" x14ac:dyDescent="0.25"/>
    <row r="184133" x14ac:dyDescent="0.25"/>
    <row r="184134" x14ac:dyDescent="0.25"/>
    <row r="184135" x14ac:dyDescent="0.25"/>
    <row r="184136" x14ac:dyDescent="0.25"/>
    <row r="184137" x14ac:dyDescent="0.25"/>
    <row r="184138" x14ac:dyDescent="0.25"/>
    <row r="184139" x14ac:dyDescent="0.25"/>
    <row r="184140" x14ac:dyDescent="0.25"/>
    <row r="184141" x14ac:dyDescent="0.25"/>
    <row r="184142" x14ac:dyDescent="0.25"/>
    <row r="184143" x14ac:dyDescent="0.25"/>
    <row r="184144" x14ac:dyDescent="0.25"/>
    <row r="184145" x14ac:dyDescent="0.25"/>
    <row r="184146" x14ac:dyDescent="0.25"/>
    <row r="184147" x14ac:dyDescent="0.25"/>
    <row r="184148" x14ac:dyDescent="0.25"/>
    <row r="184149" x14ac:dyDescent="0.25"/>
    <row r="184150" x14ac:dyDescent="0.25"/>
    <row r="184151" x14ac:dyDescent="0.25"/>
    <row r="184152" x14ac:dyDescent="0.25"/>
    <row r="184153" x14ac:dyDescent="0.25"/>
    <row r="184154" x14ac:dyDescent="0.25"/>
    <row r="184155" x14ac:dyDescent="0.25"/>
    <row r="184156" x14ac:dyDescent="0.25"/>
    <row r="184157" x14ac:dyDescent="0.25"/>
    <row r="184158" x14ac:dyDescent="0.25"/>
    <row r="184159" x14ac:dyDescent="0.25"/>
    <row r="184160" x14ac:dyDescent="0.25"/>
    <row r="184161" x14ac:dyDescent="0.25"/>
    <row r="184162" x14ac:dyDescent="0.25"/>
    <row r="184163" x14ac:dyDescent="0.25"/>
    <row r="184164" x14ac:dyDescent="0.25"/>
    <row r="184165" x14ac:dyDescent="0.25"/>
    <row r="184166" x14ac:dyDescent="0.25"/>
    <row r="184167" x14ac:dyDescent="0.25"/>
    <row r="184168" x14ac:dyDescent="0.25"/>
    <row r="184169" x14ac:dyDescent="0.25"/>
    <row r="184170" x14ac:dyDescent="0.25"/>
    <row r="184171" x14ac:dyDescent="0.25"/>
    <row r="184172" x14ac:dyDescent="0.25"/>
    <row r="184173" x14ac:dyDescent="0.25"/>
    <row r="184174" x14ac:dyDescent="0.25"/>
    <row r="184175" x14ac:dyDescent="0.25"/>
    <row r="184176" x14ac:dyDescent="0.25"/>
    <row r="184177" x14ac:dyDescent="0.25"/>
    <row r="184178" x14ac:dyDescent="0.25"/>
    <row r="184179" x14ac:dyDescent="0.25"/>
    <row r="184180" x14ac:dyDescent="0.25"/>
    <row r="184181" x14ac:dyDescent="0.25"/>
    <row r="184182" x14ac:dyDescent="0.25"/>
    <row r="184183" x14ac:dyDescent="0.25"/>
    <row r="184184" x14ac:dyDescent="0.25"/>
    <row r="184185" x14ac:dyDescent="0.25"/>
    <row r="184186" x14ac:dyDescent="0.25"/>
    <row r="184187" x14ac:dyDescent="0.25"/>
    <row r="184188" x14ac:dyDescent="0.25"/>
    <row r="184189" x14ac:dyDescent="0.25"/>
    <row r="184190" x14ac:dyDescent="0.25"/>
    <row r="184191" x14ac:dyDescent="0.25"/>
    <row r="184192" x14ac:dyDescent="0.25"/>
    <row r="184193" x14ac:dyDescent="0.25"/>
    <row r="184194" x14ac:dyDescent="0.25"/>
    <row r="184195" x14ac:dyDescent="0.25"/>
    <row r="184196" x14ac:dyDescent="0.25"/>
    <row r="184197" x14ac:dyDescent="0.25"/>
    <row r="184198" x14ac:dyDescent="0.25"/>
    <row r="184199" x14ac:dyDescent="0.25"/>
    <row r="184200" x14ac:dyDescent="0.25"/>
    <row r="184201" x14ac:dyDescent="0.25"/>
    <row r="184202" x14ac:dyDescent="0.25"/>
    <row r="184203" x14ac:dyDescent="0.25"/>
    <row r="184204" x14ac:dyDescent="0.25"/>
    <row r="184205" x14ac:dyDescent="0.25"/>
    <row r="184206" x14ac:dyDescent="0.25"/>
    <row r="184207" x14ac:dyDescent="0.25"/>
    <row r="184208" x14ac:dyDescent="0.25"/>
    <row r="184209" x14ac:dyDescent="0.25"/>
    <row r="184210" x14ac:dyDescent="0.25"/>
    <row r="184211" x14ac:dyDescent="0.25"/>
    <row r="184212" x14ac:dyDescent="0.25"/>
    <row r="184213" x14ac:dyDescent="0.25"/>
    <row r="184214" x14ac:dyDescent="0.25"/>
    <row r="184215" x14ac:dyDescent="0.25"/>
    <row r="184216" x14ac:dyDescent="0.25"/>
    <row r="184217" x14ac:dyDescent="0.25"/>
    <row r="184218" x14ac:dyDescent="0.25"/>
    <row r="184219" x14ac:dyDescent="0.25"/>
    <row r="184220" x14ac:dyDescent="0.25"/>
    <row r="184221" x14ac:dyDescent="0.25"/>
    <row r="184222" x14ac:dyDescent="0.25"/>
    <row r="184223" x14ac:dyDescent="0.25"/>
    <row r="184224" x14ac:dyDescent="0.25"/>
    <row r="184225" x14ac:dyDescent="0.25"/>
    <row r="184226" x14ac:dyDescent="0.25"/>
    <row r="184227" x14ac:dyDescent="0.25"/>
    <row r="184228" x14ac:dyDescent="0.25"/>
    <row r="184229" x14ac:dyDescent="0.25"/>
    <row r="184230" x14ac:dyDescent="0.25"/>
    <row r="184231" x14ac:dyDescent="0.25"/>
    <row r="184232" x14ac:dyDescent="0.25"/>
    <row r="184233" x14ac:dyDescent="0.25"/>
    <row r="184234" x14ac:dyDescent="0.25"/>
    <row r="184235" x14ac:dyDescent="0.25"/>
    <row r="184236" x14ac:dyDescent="0.25"/>
    <row r="184237" x14ac:dyDescent="0.25"/>
    <row r="184238" x14ac:dyDescent="0.25"/>
    <row r="184239" x14ac:dyDescent="0.25"/>
    <row r="184240" x14ac:dyDescent="0.25"/>
    <row r="184241" x14ac:dyDescent="0.25"/>
    <row r="184242" x14ac:dyDescent="0.25"/>
    <row r="184243" x14ac:dyDescent="0.25"/>
    <row r="184244" x14ac:dyDescent="0.25"/>
    <row r="184245" x14ac:dyDescent="0.25"/>
    <row r="184246" x14ac:dyDescent="0.25"/>
    <row r="184247" x14ac:dyDescent="0.25"/>
    <row r="184248" x14ac:dyDescent="0.25"/>
    <row r="184249" x14ac:dyDescent="0.25"/>
    <row r="184250" x14ac:dyDescent="0.25"/>
    <row r="184251" x14ac:dyDescent="0.25"/>
    <row r="184252" x14ac:dyDescent="0.25"/>
    <row r="184253" x14ac:dyDescent="0.25"/>
    <row r="184254" x14ac:dyDescent="0.25"/>
    <row r="184255" x14ac:dyDescent="0.25"/>
    <row r="184256" x14ac:dyDescent="0.25"/>
    <row r="184257" x14ac:dyDescent="0.25"/>
    <row r="184258" x14ac:dyDescent="0.25"/>
    <row r="184259" x14ac:dyDescent="0.25"/>
    <row r="184260" x14ac:dyDescent="0.25"/>
    <row r="184261" x14ac:dyDescent="0.25"/>
    <row r="184262" x14ac:dyDescent="0.25"/>
    <row r="184263" x14ac:dyDescent="0.25"/>
    <row r="184264" x14ac:dyDescent="0.25"/>
    <row r="184265" x14ac:dyDescent="0.25"/>
    <row r="184266" x14ac:dyDescent="0.25"/>
    <row r="184267" x14ac:dyDescent="0.25"/>
    <row r="184268" x14ac:dyDescent="0.25"/>
    <row r="184269" x14ac:dyDescent="0.25"/>
    <row r="184270" x14ac:dyDescent="0.25"/>
    <row r="184271" x14ac:dyDescent="0.25"/>
    <row r="184272" x14ac:dyDescent="0.25"/>
    <row r="184273" x14ac:dyDescent="0.25"/>
    <row r="184274" x14ac:dyDescent="0.25"/>
    <row r="184275" x14ac:dyDescent="0.25"/>
    <row r="184276" x14ac:dyDescent="0.25"/>
    <row r="184277" x14ac:dyDescent="0.25"/>
    <row r="184278" x14ac:dyDescent="0.25"/>
    <row r="184279" x14ac:dyDescent="0.25"/>
    <row r="184280" x14ac:dyDescent="0.25"/>
    <row r="184281" x14ac:dyDescent="0.25"/>
    <row r="184282" x14ac:dyDescent="0.25"/>
    <row r="184283" x14ac:dyDescent="0.25"/>
    <row r="184284" x14ac:dyDescent="0.25"/>
    <row r="184285" x14ac:dyDescent="0.25"/>
    <row r="184286" x14ac:dyDescent="0.25"/>
    <row r="184287" x14ac:dyDescent="0.25"/>
    <row r="184288" x14ac:dyDescent="0.25"/>
    <row r="184289" x14ac:dyDescent="0.25"/>
    <row r="184290" x14ac:dyDescent="0.25"/>
    <row r="184291" x14ac:dyDescent="0.25"/>
    <row r="184292" x14ac:dyDescent="0.25"/>
    <row r="184293" x14ac:dyDescent="0.25"/>
    <row r="184294" x14ac:dyDescent="0.25"/>
    <row r="184295" x14ac:dyDescent="0.25"/>
    <row r="184296" x14ac:dyDescent="0.25"/>
    <row r="184297" x14ac:dyDescent="0.25"/>
    <row r="184298" x14ac:dyDescent="0.25"/>
    <row r="184299" x14ac:dyDescent="0.25"/>
    <row r="184300" x14ac:dyDescent="0.25"/>
    <row r="184301" x14ac:dyDescent="0.25"/>
    <row r="184302" x14ac:dyDescent="0.25"/>
    <row r="184303" x14ac:dyDescent="0.25"/>
    <row r="184304" x14ac:dyDescent="0.25"/>
    <row r="184305" x14ac:dyDescent="0.25"/>
    <row r="184306" x14ac:dyDescent="0.25"/>
    <row r="184307" x14ac:dyDescent="0.25"/>
    <row r="184308" x14ac:dyDescent="0.25"/>
    <row r="184309" x14ac:dyDescent="0.25"/>
    <row r="184310" x14ac:dyDescent="0.25"/>
    <row r="184311" x14ac:dyDescent="0.25"/>
    <row r="184312" x14ac:dyDescent="0.25"/>
    <row r="184313" x14ac:dyDescent="0.25"/>
    <row r="184314" x14ac:dyDescent="0.25"/>
    <row r="184315" x14ac:dyDescent="0.25"/>
    <row r="184316" x14ac:dyDescent="0.25"/>
    <row r="184317" x14ac:dyDescent="0.25"/>
    <row r="184318" x14ac:dyDescent="0.25"/>
    <row r="184319" x14ac:dyDescent="0.25"/>
    <row r="184320" x14ac:dyDescent="0.25"/>
    <row r="184321" x14ac:dyDescent="0.25"/>
    <row r="184322" x14ac:dyDescent="0.25"/>
    <row r="184323" x14ac:dyDescent="0.25"/>
    <row r="184324" x14ac:dyDescent="0.25"/>
    <row r="184325" x14ac:dyDescent="0.25"/>
    <row r="184326" x14ac:dyDescent="0.25"/>
    <row r="184327" x14ac:dyDescent="0.25"/>
    <row r="184328" x14ac:dyDescent="0.25"/>
    <row r="184329" x14ac:dyDescent="0.25"/>
    <row r="184330" x14ac:dyDescent="0.25"/>
    <row r="184331" x14ac:dyDescent="0.25"/>
    <row r="184332" x14ac:dyDescent="0.25"/>
    <row r="184333" x14ac:dyDescent="0.25"/>
    <row r="184334" x14ac:dyDescent="0.25"/>
    <row r="184335" x14ac:dyDescent="0.25"/>
    <row r="184336" x14ac:dyDescent="0.25"/>
    <row r="184337" x14ac:dyDescent="0.25"/>
    <row r="184338" x14ac:dyDescent="0.25"/>
    <row r="184339" x14ac:dyDescent="0.25"/>
    <row r="184340" x14ac:dyDescent="0.25"/>
    <row r="184341" x14ac:dyDescent="0.25"/>
    <row r="184342" x14ac:dyDescent="0.25"/>
    <row r="184343" x14ac:dyDescent="0.25"/>
    <row r="184344" x14ac:dyDescent="0.25"/>
    <row r="184345" x14ac:dyDescent="0.25"/>
    <row r="184346" x14ac:dyDescent="0.25"/>
    <row r="184347" x14ac:dyDescent="0.25"/>
    <row r="184348" x14ac:dyDescent="0.25"/>
    <row r="184349" x14ac:dyDescent="0.25"/>
    <row r="184350" x14ac:dyDescent="0.25"/>
    <row r="184351" x14ac:dyDescent="0.25"/>
    <row r="184352" x14ac:dyDescent="0.25"/>
    <row r="184353" x14ac:dyDescent="0.25"/>
    <row r="184354" x14ac:dyDescent="0.25"/>
    <row r="184355" x14ac:dyDescent="0.25"/>
    <row r="184356" x14ac:dyDescent="0.25"/>
    <row r="184357" x14ac:dyDescent="0.25"/>
    <row r="184358" x14ac:dyDescent="0.25"/>
    <row r="184359" x14ac:dyDescent="0.25"/>
    <row r="184360" x14ac:dyDescent="0.25"/>
    <row r="184361" x14ac:dyDescent="0.25"/>
    <row r="184362" x14ac:dyDescent="0.25"/>
    <row r="184363" x14ac:dyDescent="0.25"/>
    <row r="184364" x14ac:dyDescent="0.25"/>
    <row r="184365" x14ac:dyDescent="0.25"/>
    <row r="184366" x14ac:dyDescent="0.25"/>
    <row r="184367" x14ac:dyDescent="0.25"/>
    <row r="184368" x14ac:dyDescent="0.25"/>
    <row r="184369" x14ac:dyDescent="0.25"/>
    <row r="184370" x14ac:dyDescent="0.25"/>
    <row r="184371" x14ac:dyDescent="0.25"/>
    <row r="184372" x14ac:dyDescent="0.25"/>
    <row r="184373" x14ac:dyDescent="0.25"/>
    <row r="184374" x14ac:dyDescent="0.25"/>
    <row r="184375" x14ac:dyDescent="0.25"/>
    <row r="184376" x14ac:dyDescent="0.25"/>
    <row r="184377" x14ac:dyDescent="0.25"/>
    <row r="184378" x14ac:dyDescent="0.25"/>
    <row r="184379" x14ac:dyDescent="0.25"/>
    <row r="184380" x14ac:dyDescent="0.25"/>
    <row r="184381" x14ac:dyDescent="0.25"/>
    <row r="184382" x14ac:dyDescent="0.25"/>
    <row r="184383" x14ac:dyDescent="0.25"/>
    <row r="184384" x14ac:dyDescent="0.25"/>
    <row r="184385" x14ac:dyDescent="0.25"/>
    <row r="184386" x14ac:dyDescent="0.25"/>
    <row r="184387" x14ac:dyDescent="0.25"/>
    <row r="184388" x14ac:dyDescent="0.25"/>
    <row r="184389" x14ac:dyDescent="0.25"/>
    <row r="184390" x14ac:dyDescent="0.25"/>
    <row r="184391" x14ac:dyDescent="0.25"/>
    <row r="184392" x14ac:dyDescent="0.25"/>
    <row r="184393" x14ac:dyDescent="0.25"/>
    <row r="184394" x14ac:dyDescent="0.25"/>
    <row r="184395" x14ac:dyDescent="0.25"/>
    <row r="184396" x14ac:dyDescent="0.25"/>
    <row r="184397" x14ac:dyDescent="0.25"/>
    <row r="184398" x14ac:dyDescent="0.25"/>
    <row r="184399" x14ac:dyDescent="0.25"/>
    <row r="184400" x14ac:dyDescent="0.25"/>
    <row r="184401" x14ac:dyDescent="0.25"/>
    <row r="184402" x14ac:dyDescent="0.25"/>
    <row r="184403" x14ac:dyDescent="0.25"/>
    <row r="184404" x14ac:dyDescent="0.25"/>
    <row r="184405" x14ac:dyDescent="0.25"/>
    <row r="184406" x14ac:dyDescent="0.25"/>
    <row r="184407" x14ac:dyDescent="0.25"/>
    <row r="184408" x14ac:dyDescent="0.25"/>
    <row r="184409" x14ac:dyDescent="0.25"/>
    <row r="184410" x14ac:dyDescent="0.25"/>
    <row r="184411" x14ac:dyDescent="0.25"/>
    <row r="184412" x14ac:dyDescent="0.25"/>
    <row r="184413" x14ac:dyDescent="0.25"/>
    <row r="184414" x14ac:dyDescent="0.25"/>
    <row r="184415" x14ac:dyDescent="0.25"/>
    <row r="184416" x14ac:dyDescent="0.25"/>
    <row r="184417" x14ac:dyDescent="0.25"/>
    <row r="184418" x14ac:dyDescent="0.25"/>
    <row r="184419" x14ac:dyDescent="0.25"/>
    <row r="184420" x14ac:dyDescent="0.25"/>
    <row r="184421" x14ac:dyDescent="0.25"/>
    <row r="184422" x14ac:dyDescent="0.25"/>
    <row r="184423" x14ac:dyDescent="0.25"/>
    <row r="184424" x14ac:dyDescent="0.25"/>
    <row r="184425" x14ac:dyDescent="0.25"/>
    <row r="184426" x14ac:dyDescent="0.25"/>
    <row r="184427" x14ac:dyDescent="0.25"/>
    <row r="184428" x14ac:dyDescent="0.25"/>
    <row r="184429" x14ac:dyDescent="0.25"/>
    <row r="184430" x14ac:dyDescent="0.25"/>
    <row r="184431" x14ac:dyDescent="0.25"/>
    <row r="184432" x14ac:dyDescent="0.25"/>
    <row r="184433" x14ac:dyDescent="0.25"/>
    <row r="184434" x14ac:dyDescent="0.25"/>
    <row r="184435" x14ac:dyDescent="0.25"/>
    <row r="184436" x14ac:dyDescent="0.25"/>
    <row r="184437" x14ac:dyDescent="0.25"/>
    <row r="184438" x14ac:dyDescent="0.25"/>
    <row r="184439" x14ac:dyDescent="0.25"/>
    <row r="184440" x14ac:dyDescent="0.25"/>
    <row r="184441" x14ac:dyDescent="0.25"/>
    <row r="184442" x14ac:dyDescent="0.25"/>
    <row r="184443" x14ac:dyDescent="0.25"/>
    <row r="184444" x14ac:dyDescent="0.25"/>
    <row r="184445" x14ac:dyDescent="0.25"/>
    <row r="184446" x14ac:dyDescent="0.25"/>
    <row r="184447" x14ac:dyDescent="0.25"/>
    <row r="184448" x14ac:dyDescent="0.25"/>
    <row r="184449" x14ac:dyDescent="0.25"/>
    <row r="184450" x14ac:dyDescent="0.25"/>
    <row r="184451" x14ac:dyDescent="0.25"/>
    <row r="184452" x14ac:dyDescent="0.25"/>
    <row r="184453" x14ac:dyDescent="0.25"/>
    <row r="184454" x14ac:dyDescent="0.25"/>
    <row r="184455" x14ac:dyDescent="0.25"/>
    <row r="184456" x14ac:dyDescent="0.25"/>
    <row r="184457" x14ac:dyDescent="0.25"/>
    <row r="184458" x14ac:dyDescent="0.25"/>
    <row r="184459" x14ac:dyDescent="0.25"/>
    <row r="184460" x14ac:dyDescent="0.25"/>
    <row r="184461" x14ac:dyDescent="0.25"/>
    <row r="184462" x14ac:dyDescent="0.25"/>
    <row r="184463" x14ac:dyDescent="0.25"/>
    <row r="184464" x14ac:dyDescent="0.25"/>
    <row r="184465" x14ac:dyDescent="0.25"/>
    <row r="184466" x14ac:dyDescent="0.25"/>
    <row r="184467" x14ac:dyDescent="0.25"/>
    <row r="184468" x14ac:dyDescent="0.25"/>
    <row r="184469" x14ac:dyDescent="0.25"/>
    <row r="184470" x14ac:dyDescent="0.25"/>
    <row r="184471" x14ac:dyDescent="0.25"/>
    <row r="184472" x14ac:dyDescent="0.25"/>
    <row r="184473" x14ac:dyDescent="0.25"/>
    <row r="184474" x14ac:dyDescent="0.25"/>
    <row r="184475" x14ac:dyDescent="0.25"/>
    <row r="184476" x14ac:dyDescent="0.25"/>
    <row r="184477" x14ac:dyDescent="0.25"/>
    <row r="184478" x14ac:dyDescent="0.25"/>
    <row r="184479" x14ac:dyDescent="0.25"/>
    <row r="184480" x14ac:dyDescent="0.25"/>
    <row r="184481" x14ac:dyDescent="0.25"/>
    <row r="184482" x14ac:dyDescent="0.25"/>
    <row r="184483" x14ac:dyDescent="0.25"/>
    <row r="184484" x14ac:dyDescent="0.25"/>
    <row r="184485" x14ac:dyDescent="0.25"/>
    <row r="184486" x14ac:dyDescent="0.25"/>
    <row r="184487" x14ac:dyDescent="0.25"/>
    <row r="184488" x14ac:dyDescent="0.25"/>
    <row r="184489" x14ac:dyDescent="0.25"/>
    <row r="184490" x14ac:dyDescent="0.25"/>
    <row r="184491" x14ac:dyDescent="0.25"/>
    <row r="184492" x14ac:dyDescent="0.25"/>
    <row r="184493" x14ac:dyDescent="0.25"/>
    <row r="184494" x14ac:dyDescent="0.25"/>
    <row r="184495" x14ac:dyDescent="0.25"/>
    <row r="184496" x14ac:dyDescent="0.25"/>
    <row r="184497" x14ac:dyDescent="0.25"/>
    <row r="184498" x14ac:dyDescent="0.25"/>
    <row r="184499" x14ac:dyDescent="0.25"/>
    <row r="184500" x14ac:dyDescent="0.25"/>
    <row r="184501" x14ac:dyDescent="0.25"/>
    <row r="184502" x14ac:dyDescent="0.25"/>
    <row r="184503" x14ac:dyDescent="0.25"/>
    <row r="184504" x14ac:dyDescent="0.25"/>
    <row r="184505" x14ac:dyDescent="0.25"/>
    <row r="184506" x14ac:dyDescent="0.25"/>
    <row r="184507" x14ac:dyDescent="0.25"/>
    <row r="184508" x14ac:dyDescent="0.25"/>
    <row r="184509" x14ac:dyDescent="0.25"/>
    <row r="184510" x14ac:dyDescent="0.25"/>
    <row r="184511" x14ac:dyDescent="0.25"/>
    <row r="184512" x14ac:dyDescent="0.25"/>
    <row r="184513" x14ac:dyDescent="0.25"/>
    <row r="184514" x14ac:dyDescent="0.25"/>
    <row r="184515" x14ac:dyDescent="0.25"/>
    <row r="184516" x14ac:dyDescent="0.25"/>
    <row r="184517" x14ac:dyDescent="0.25"/>
    <row r="184518" x14ac:dyDescent="0.25"/>
    <row r="184519" x14ac:dyDescent="0.25"/>
    <row r="184520" x14ac:dyDescent="0.25"/>
    <row r="184521" x14ac:dyDescent="0.25"/>
    <row r="184522" x14ac:dyDescent="0.25"/>
    <row r="184523" x14ac:dyDescent="0.25"/>
    <row r="184524" x14ac:dyDescent="0.25"/>
    <row r="184525" x14ac:dyDescent="0.25"/>
    <row r="184526" x14ac:dyDescent="0.25"/>
    <row r="184527" x14ac:dyDescent="0.25"/>
    <row r="184528" x14ac:dyDescent="0.25"/>
    <row r="184529" x14ac:dyDescent="0.25"/>
    <row r="184530" x14ac:dyDescent="0.25"/>
    <row r="184531" x14ac:dyDescent="0.25"/>
    <row r="184532" x14ac:dyDescent="0.25"/>
    <row r="184533" x14ac:dyDescent="0.25"/>
    <row r="184534" x14ac:dyDescent="0.25"/>
    <row r="184535" x14ac:dyDescent="0.25"/>
    <row r="184536" x14ac:dyDescent="0.25"/>
    <row r="184537" x14ac:dyDescent="0.25"/>
    <row r="184538" x14ac:dyDescent="0.25"/>
    <row r="184539" x14ac:dyDescent="0.25"/>
    <row r="184540" x14ac:dyDescent="0.25"/>
    <row r="184541" x14ac:dyDescent="0.25"/>
    <row r="184542" x14ac:dyDescent="0.25"/>
    <row r="184543" x14ac:dyDescent="0.25"/>
    <row r="184544" x14ac:dyDescent="0.25"/>
    <row r="184545" x14ac:dyDescent="0.25"/>
    <row r="184546" x14ac:dyDescent="0.25"/>
    <row r="184547" x14ac:dyDescent="0.25"/>
    <row r="184548" x14ac:dyDescent="0.25"/>
    <row r="184549" x14ac:dyDescent="0.25"/>
    <row r="184550" x14ac:dyDescent="0.25"/>
    <row r="184551" x14ac:dyDescent="0.25"/>
    <row r="184552" x14ac:dyDescent="0.25"/>
    <row r="184553" x14ac:dyDescent="0.25"/>
    <row r="184554" x14ac:dyDescent="0.25"/>
    <row r="184555" x14ac:dyDescent="0.25"/>
    <row r="184556" x14ac:dyDescent="0.25"/>
    <row r="184557" x14ac:dyDescent="0.25"/>
    <row r="184558" x14ac:dyDescent="0.25"/>
    <row r="184559" x14ac:dyDescent="0.25"/>
    <row r="184560" x14ac:dyDescent="0.25"/>
    <row r="184561" x14ac:dyDescent="0.25"/>
    <row r="184562" x14ac:dyDescent="0.25"/>
    <row r="184563" x14ac:dyDescent="0.25"/>
    <row r="184564" x14ac:dyDescent="0.25"/>
    <row r="184565" x14ac:dyDescent="0.25"/>
    <row r="184566" x14ac:dyDescent="0.25"/>
    <row r="184567" x14ac:dyDescent="0.25"/>
    <row r="184568" x14ac:dyDescent="0.25"/>
    <row r="184569" x14ac:dyDescent="0.25"/>
    <row r="184570" x14ac:dyDescent="0.25"/>
    <row r="184571" x14ac:dyDescent="0.25"/>
    <row r="184572" x14ac:dyDescent="0.25"/>
    <row r="184573" x14ac:dyDescent="0.25"/>
    <row r="184574" x14ac:dyDescent="0.25"/>
    <row r="184575" x14ac:dyDescent="0.25"/>
    <row r="184576" x14ac:dyDescent="0.25"/>
    <row r="184577" x14ac:dyDescent="0.25"/>
    <row r="184578" x14ac:dyDescent="0.25"/>
    <row r="184579" x14ac:dyDescent="0.25"/>
    <row r="184580" x14ac:dyDescent="0.25"/>
    <row r="184581" x14ac:dyDescent="0.25"/>
    <row r="184582" x14ac:dyDescent="0.25"/>
    <row r="184583" x14ac:dyDescent="0.25"/>
    <row r="184584" x14ac:dyDescent="0.25"/>
    <row r="184585" x14ac:dyDescent="0.25"/>
    <row r="184586" x14ac:dyDescent="0.25"/>
    <row r="184587" x14ac:dyDescent="0.25"/>
    <row r="184588" x14ac:dyDescent="0.25"/>
    <row r="184589" x14ac:dyDescent="0.25"/>
    <row r="184590" x14ac:dyDescent="0.25"/>
    <row r="184591" x14ac:dyDescent="0.25"/>
    <row r="184592" x14ac:dyDescent="0.25"/>
    <row r="184593" x14ac:dyDescent="0.25"/>
    <row r="184594" x14ac:dyDescent="0.25"/>
    <row r="184595" x14ac:dyDescent="0.25"/>
    <row r="184596" x14ac:dyDescent="0.25"/>
    <row r="184597" x14ac:dyDescent="0.25"/>
    <row r="184598" x14ac:dyDescent="0.25"/>
    <row r="184599" x14ac:dyDescent="0.25"/>
    <row r="184600" x14ac:dyDescent="0.25"/>
    <row r="184601" x14ac:dyDescent="0.25"/>
    <row r="184602" x14ac:dyDescent="0.25"/>
    <row r="184603" x14ac:dyDescent="0.25"/>
    <row r="184604" x14ac:dyDescent="0.25"/>
    <row r="184605" x14ac:dyDescent="0.25"/>
    <row r="184606" x14ac:dyDescent="0.25"/>
    <row r="184607" x14ac:dyDescent="0.25"/>
    <row r="184608" x14ac:dyDescent="0.25"/>
    <row r="184609" x14ac:dyDescent="0.25"/>
    <row r="184610" x14ac:dyDescent="0.25"/>
    <row r="184611" x14ac:dyDescent="0.25"/>
    <row r="184612" x14ac:dyDescent="0.25"/>
    <row r="184613" x14ac:dyDescent="0.25"/>
    <row r="184614" x14ac:dyDescent="0.25"/>
    <row r="184615" x14ac:dyDescent="0.25"/>
    <row r="184616" x14ac:dyDescent="0.25"/>
    <row r="184617" x14ac:dyDescent="0.25"/>
    <row r="184618" x14ac:dyDescent="0.25"/>
    <row r="184619" x14ac:dyDescent="0.25"/>
    <row r="184620" x14ac:dyDescent="0.25"/>
    <row r="184621" x14ac:dyDescent="0.25"/>
    <row r="184622" x14ac:dyDescent="0.25"/>
    <row r="184623" x14ac:dyDescent="0.25"/>
    <row r="184624" x14ac:dyDescent="0.25"/>
    <row r="184625" x14ac:dyDescent="0.25"/>
    <row r="184626" x14ac:dyDescent="0.25"/>
    <row r="184627" x14ac:dyDescent="0.25"/>
    <row r="184628" x14ac:dyDescent="0.25"/>
    <row r="184629" x14ac:dyDescent="0.25"/>
    <row r="184630" x14ac:dyDescent="0.25"/>
    <row r="184631" x14ac:dyDescent="0.25"/>
    <row r="184632" x14ac:dyDescent="0.25"/>
    <row r="184633" x14ac:dyDescent="0.25"/>
    <row r="184634" x14ac:dyDescent="0.25"/>
    <row r="184635" x14ac:dyDescent="0.25"/>
    <row r="184636" x14ac:dyDescent="0.25"/>
    <row r="184637" x14ac:dyDescent="0.25"/>
    <row r="184638" x14ac:dyDescent="0.25"/>
    <row r="184639" x14ac:dyDescent="0.25"/>
    <row r="184640" x14ac:dyDescent="0.25"/>
    <row r="184641" x14ac:dyDescent="0.25"/>
    <row r="184642" x14ac:dyDescent="0.25"/>
    <row r="184643" x14ac:dyDescent="0.25"/>
    <row r="184644" x14ac:dyDescent="0.25"/>
    <row r="184645" x14ac:dyDescent="0.25"/>
    <row r="184646" x14ac:dyDescent="0.25"/>
    <row r="184647" x14ac:dyDescent="0.25"/>
    <row r="184648" x14ac:dyDescent="0.25"/>
    <row r="184649" x14ac:dyDescent="0.25"/>
    <row r="184650" x14ac:dyDescent="0.25"/>
    <row r="184651" x14ac:dyDescent="0.25"/>
    <row r="184652" x14ac:dyDescent="0.25"/>
    <row r="184653" x14ac:dyDescent="0.25"/>
    <row r="184654" x14ac:dyDescent="0.25"/>
    <row r="184655" x14ac:dyDescent="0.25"/>
    <row r="184656" x14ac:dyDescent="0.25"/>
    <row r="184657" x14ac:dyDescent="0.25"/>
    <row r="184658" x14ac:dyDescent="0.25"/>
    <row r="184659" x14ac:dyDescent="0.25"/>
    <row r="184660" x14ac:dyDescent="0.25"/>
    <row r="184661" x14ac:dyDescent="0.25"/>
    <row r="184662" x14ac:dyDescent="0.25"/>
    <row r="184663" x14ac:dyDescent="0.25"/>
    <row r="184664" x14ac:dyDescent="0.25"/>
    <row r="184665" x14ac:dyDescent="0.25"/>
    <row r="184666" x14ac:dyDescent="0.25"/>
    <row r="184667" x14ac:dyDescent="0.25"/>
    <row r="184668" x14ac:dyDescent="0.25"/>
    <row r="184669" x14ac:dyDescent="0.25"/>
    <row r="184670" x14ac:dyDescent="0.25"/>
    <row r="184671" x14ac:dyDescent="0.25"/>
    <row r="184672" x14ac:dyDescent="0.25"/>
    <row r="184673" x14ac:dyDescent="0.25"/>
    <row r="184674" x14ac:dyDescent="0.25"/>
    <row r="184675" x14ac:dyDescent="0.25"/>
    <row r="184676" x14ac:dyDescent="0.25"/>
    <row r="184677" x14ac:dyDescent="0.25"/>
    <row r="184678" x14ac:dyDescent="0.25"/>
    <row r="184679" x14ac:dyDescent="0.25"/>
    <row r="184680" x14ac:dyDescent="0.25"/>
    <row r="184681" x14ac:dyDescent="0.25"/>
    <row r="184682" x14ac:dyDescent="0.25"/>
    <row r="184683" x14ac:dyDescent="0.25"/>
    <row r="184684" x14ac:dyDescent="0.25"/>
    <row r="184685" x14ac:dyDescent="0.25"/>
    <row r="184686" x14ac:dyDescent="0.25"/>
    <row r="184687" x14ac:dyDescent="0.25"/>
    <row r="184688" x14ac:dyDescent="0.25"/>
    <row r="184689" x14ac:dyDescent="0.25"/>
    <row r="184690" x14ac:dyDescent="0.25"/>
    <row r="184691" x14ac:dyDescent="0.25"/>
    <row r="184692" x14ac:dyDescent="0.25"/>
    <row r="184693" x14ac:dyDescent="0.25"/>
    <row r="184694" x14ac:dyDescent="0.25"/>
    <row r="184695" x14ac:dyDescent="0.25"/>
    <row r="184696" x14ac:dyDescent="0.25"/>
    <row r="184697" x14ac:dyDescent="0.25"/>
    <row r="184698" x14ac:dyDescent="0.25"/>
    <row r="184699" x14ac:dyDescent="0.25"/>
    <row r="184700" x14ac:dyDescent="0.25"/>
    <row r="184701" x14ac:dyDescent="0.25"/>
    <row r="184702" x14ac:dyDescent="0.25"/>
    <row r="184703" x14ac:dyDescent="0.25"/>
    <row r="184704" x14ac:dyDescent="0.25"/>
    <row r="184705" x14ac:dyDescent="0.25"/>
    <row r="184706" x14ac:dyDescent="0.25"/>
    <row r="184707" x14ac:dyDescent="0.25"/>
    <row r="184708" x14ac:dyDescent="0.25"/>
    <row r="184709" x14ac:dyDescent="0.25"/>
    <row r="184710" x14ac:dyDescent="0.25"/>
    <row r="184711" x14ac:dyDescent="0.25"/>
    <row r="184712" x14ac:dyDescent="0.25"/>
    <row r="184713" x14ac:dyDescent="0.25"/>
    <row r="184714" x14ac:dyDescent="0.25"/>
    <row r="184715" x14ac:dyDescent="0.25"/>
    <row r="184716" x14ac:dyDescent="0.25"/>
    <row r="184717" x14ac:dyDescent="0.25"/>
    <row r="184718" x14ac:dyDescent="0.25"/>
    <row r="184719" x14ac:dyDescent="0.25"/>
    <row r="184720" x14ac:dyDescent="0.25"/>
    <row r="184721" x14ac:dyDescent="0.25"/>
    <row r="184722" x14ac:dyDescent="0.25"/>
    <row r="184723" x14ac:dyDescent="0.25"/>
    <row r="184724" x14ac:dyDescent="0.25"/>
    <row r="184725" x14ac:dyDescent="0.25"/>
    <row r="184726" x14ac:dyDescent="0.25"/>
    <row r="184727" x14ac:dyDescent="0.25"/>
    <row r="184728" x14ac:dyDescent="0.25"/>
    <row r="184729" x14ac:dyDescent="0.25"/>
    <row r="184730" x14ac:dyDescent="0.25"/>
    <row r="184731" x14ac:dyDescent="0.25"/>
    <row r="184732" x14ac:dyDescent="0.25"/>
    <row r="184733" x14ac:dyDescent="0.25"/>
    <row r="184734" x14ac:dyDescent="0.25"/>
    <row r="184735" x14ac:dyDescent="0.25"/>
    <row r="184736" x14ac:dyDescent="0.25"/>
    <row r="184737" x14ac:dyDescent="0.25"/>
    <row r="184738" x14ac:dyDescent="0.25"/>
    <row r="184739" x14ac:dyDescent="0.25"/>
    <row r="184740" x14ac:dyDescent="0.25"/>
    <row r="184741" x14ac:dyDescent="0.25"/>
    <row r="184742" x14ac:dyDescent="0.25"/>
    <row r="184743" x14ac:dyDescent="0.25"/>
    <row r="184744" x14ac:dyDescent="0.25"/>
    <row r="184745" x14ac:dyDescent="0.25"/>
    <row r="184746" x14ac:dyDescent="0.25"/>
    <row r="184747" x14ac:dyDescent="0.25"/>
    <row r="184748" x14ac:dyDescent="0.25"/>
    <row r="184749" x14ac:dyDescent="0.25"/>
    <row r="184750" x14ac:dyDescent="0.25"/>
    <row r="184751" x14ac:dyDescent="0.25"/>
    <row r="184752" x14ac:dyDescent="0.25"/>
    <row r="184753" x14ac:dyDescent="0.25"/>
    <row r="184754" x14ac:dyDescent="0.25"/>
    <row r="184755" x14ac:dyDescent="0.25"/>
    <row r="184756" x14ac:dyDescent="0.25"/>
    <row r="184757" x14ac:dyDescent="0.25"/>
    <row r="184758" x14ac:dyDescent="0.25"/>
    <row r="184759" x14ac:dyDescent="0.25"/>
    <row r="184760" x14ac:dyDescent="0.25"/>
    <row r="184761" x14ac:dyDescent="0.25"/>
    <row r="184762" x14ac:dyDescent="0.25"/>
    <row r="184763" x14ac:dyDescent="0.25"/>
    <row r="184764" x14ac:dyDescent="0.25"/>
    <row r="184765" x14ac:dyDescent="0.25"/>
    <row r="184766" x14ac:dyDescent="0.25"/>
    <row r="184767" x14ac:dyDescent="0.25"/>
    <row r="184768" x14ac:dyDescent="0.25"/>
    <row r="184769" x14ac:dyDescent="0.25"/>
    <row r="184770" x14ac:dyDescent="0.25"/>
    <row r="184771" x14ac:dyDescent="0.25"/>
    <row r="184772" x14ac:dyDescent="0.25"/>
    <row r="184773" x14ac:dyDescent="0.25"/>
    <row r="184774" x14ac:dyDescent="0.25"/>
    <row r="184775" x14ac:dyDescent="0.25"/>
    <row r="184776" x14ac:dyDescent="0.25"/>
    <row r="184777" x14ac:dyDescent="0.25"/>
    <row r="184778" x14ac:dyDescent="0.25"/>
    <row r="184779" x14ac:dyDescent="0.25"/>
    <row r="184780" x14ac:dyDescent="0.25"/>
    <row r="184781" x14ac:dyDescent="0.25"/>
    <row r="184782" x14ac:dyDescent="0.25"/>
    <row r="184783" x14ac:dyDescent="0.25"/>
    <row r="184784" x14ac:dyDescent="0.25"/>
    <row r="184785" x14ac:dyDescent="0.25"/>
    <row r="184786" x14ac:dyDescent="0.25"/>
    <row r="184787" x14ac:dyDescent="0.25"/>
    <row r="184788" x14ac:dyDescent="0.25"/>
    <row r="184789" x14ac:dyDescent="0.25"/>
    <row r="184790" x14ac:dyDescent="0.25"/>
    <row r="184791" x14ac:dyDescent="0.25"/>
    <row r="184792" x14ac:dyDescent="0.25"/>
    <row r="184793" x14ac:dyDescent="0.25"/>
    <row r="184794" x14ac:dyDescent="0.25"/>
    <row r="184795" x14ac:dyDescent="0.25"/>
    <row r="184796" x14ac:dyDescent="0.25"/>
    <row r="184797" x14ac:dyDescent="0.25"/>
    <row r="184798" x14ac:dyDescent="0.25"/>
    <row r="184799" x14ac:dyDescent="0.25"/>
    <row r="184800" x14ac:dyDescent="0.25"/>
    <row r="184801" x14ac:dyDescent="0.25"/>
    <row r="184802" x14ac:dyDescent="0.25"/>
    <row r="184803" x14ac:dyDescent="0.25"/>
    <row r="184804" x14ac:dyDescent="0.25"/>
    <row r="184805" x14ac:dyDescent="0.25"/>
    <row r="184806" x14ac:dyDescent="0.25"/>
    <row r="184807" x14ac:dyDescent="0.25"/>
    <row r="184808" x14ac:dyDescent="0.25"/>
    <row r="184809" x14ac:dyDescent="0.25"/>
    <row r="184810" x14ac:dyDescent="0.25"/>
    <row r="184811" x14ac:dyDescent="0.25"/>
    <row r="184812" x14ac:dyDescent="0.25"/>
    <row r="184813" x14ac:dyDescent="0.25"/>
    <row r="184814" x14ac:dyDescent="0.25"/>
    <row r="184815" x14ac:dyDescent="0.25"/>
    <row r="184816" x14ac:dyDescent="0.25"/>
    <row r="184817" x14ac:dyDescent="0.25"/>
    <row r="184818" x14ac:dyDescent="0.25"/>
    <row r="184819" x14ac:dyDescent="0.25"/>
    <row r="184820" x14ac:dyDescent="0.25"/>
    <row r="184821" x14ac:dyDescent="0.25"/>
    <row r="184822" x14ac:dyDescent="0.25"/>
    <row r="184823" x14ac:dyDescent="0.25"/>
    <row r="184824" x14ac:dyDescent="0.25"/>
    <row r="184825" x14ac:dyDescent="0.25"/>
    <row r="184826" x14ac:dyDescent="0.25"/>
    <row r="184827" x14ac:dyDescent="0.25"/>
    <row r="184828" x14ac:dyDescent="0.25"/>
    <row r="184829" x14ac:dyDescent="0.25"/>
    <row r="184830" x14ac:dyDescent="0.25"/>
    <row r="184831" x14ac:dyDescent="0.25"/>
    <row r="184832" x14ac:dyDescent="0.25"/>
    <row r="184833" x14ac:dyDescent="0.25"/>
    <row r="184834" x14ac:dyDescent="0.25"/>
    <row r="184835" x14ac:dyDescent="0.25"/>
    <row r="184836" x14ac:dyDescent="0.25"/>
    <row r="184837" x14ac:dyDescent="0.25"/>
    <row r="184838" x14ac:dyDescent="0.25"/>
    <row r="184839" x14ac:dyDescent="0.25"/>
    <row r="184840" x14ac:dyDescent="0.25"/>
    <row r="184841" x14ac:dyDescent="0.25"/>
    <row r="184842" x14ac:dyDescent="0.25"/>
    <row r="184843" x14ac:dyDescent="0.25"/>
    <row r="184844" x14ac:dyDescent="0.25"/>
    <row r="184845" x14ac:dyDescent="0.25"/>
    <row r="184846" x14ac:dyDescent="0.25"/>
    <row r="184847" x14ac:dyDescent="0.25"/>
    <row r="184848" x14ac:dyDescent="0.25"/>
    <row r="184849" x14ac:dyDescent="0.25"/>
    <row r="184850" x14ac:dyDescent="0.25"/>
    <row r="184851" x14ac:dyDescent="0.25"/>
    <row r="184852" x14ac:dyDescent="0.25"/>
    <row r="184853" x14ac:dyDescent="0.25"/>
    <row r="184854" x14ac:dyDescent="0.25"/>
    <row r="184855" x14ac:dyDescent="0.25"/>
    <row r="184856" x14ac:dyDescent="0.25"/>
    <row r="184857" x14ac:dyDescent="0.25"/>
    <row r="184858" x14ac:dyDescent="0.25"/>
    <row r="184859" x14ac:dyDescent="0.25"/>
    <row r="184860" x14ac:dyDescent="0.25"/>
    <row r="184861" x14ac:dyDescent="0.25"/>
    <row r="184862" x14ac:dyDescent="0.25"/>
    <row r="184863" x14ac:dyDescent="0.25"/>
    <row r="184864" x14ac:dyDescent="0.25"/>
    <row r="184865" x14ac:dyDescent="0.25"/>
    <row r="184866" x14ac:dyDescent="0.25"/>
    <row r="184867" x14ac:dyDescent="0.25"/>
    <row r="184868" x14ac:dyDescent="0.25"/>
    <row r="184869" x14ac:dyDescent="0.25"/>
    <row r="184870" x14ac:dyDescent="0.25"/>
    <row r="184871" x14ac:dyDescent="0.25"/>
    <row r="184872" x14ac:dyDescent="0.25"/>
    <row r="184873" x14ac:dyDescent="0.25"/>
    <row r="184874" x14ac:dyDescent="0.25"/>
    <row r="184875" x14ac:dyDescent="0.25"/>
    <row r="184876" x14ac:dyDescent="0.25"/>
    <row r="184877" x14ac:dyDescent="0.25"/>
    <row r="184878" x14ac:dyDescent="0.25"/>
    <row r="184879" x14ac:dyDescent="0.25"/>
    <row r="184880" x14ac:dyDescent="0.25"/>
    <row r="184881" x14ac:dyDescent="0.25"/>
    <row r="184882" x14ac:dyDescent="0.25"/>
    <row r="184883" x14ac:dyDescent="0.25"/>
    <row r="184884" x14ac:dyDescent="0.25"/>
    <row r="184885" x14ac:dyDescent="0.25"/>
    <row r="184886" x14ac:dyDescent="0.25"/>
    <row r="184887" x14ac:dyDescent="0.25"/>
    <row r="184888" x14ac:dyDescent="0.25"/>
    <row r="184889" x14ac:dyDescent="0.25"/>
    <row r="184890" x14ac:dyDescent="0.25"/>
    <row r="184891" x14ac:dyDescent="0.25"/>
    <row r="184892" x14ac:dyDescent="0.25"/>
    <row r="184893" x14ac:dyDescent="0.25"/>
    <row r="184894" x14ac:dyDescent="0.25"/>
    <row r="184895" x14ac:dyDescent="0.25"/>
    <row r="184896" x14ac:dyDescent="0.25"/>
    <row r="184897" x14ac:dyDescent="0.25"/>
    <row r="184898" x14ac:dyDescent="0.25"/>
    <row r="184899" x14ac:dyDescent="0.25"/>
    <row r="184900" x14ac:dyDescent="0.25"/>
    <row r="184901" x14ac:dyDescent="0.25"/>
    <row r="184902" x14ac:dyDescent="0.25"/>
    <row r="184903" x14ac:dyDescent="0.25"/>
    <row r="184904" x14ac:dyDescent="0.25"/>
    <row r="184905" x14ac:dyDescent="0.25"/>
    <row r="184906" x14ac:dyDescent="0.25"/>
    <row r="184907" x14ac:dyDescent="0.25"/>
    <row r="184908" x14ac:dyDescent="0.25"/>
    <row r="184909" x14ac:dyDescent="0.25"/>
    <row r="184910" x14ac:dyDescent="0.25"/>
    <row r="184911" x14ac:dyDescent="0.25"/>
    <row r="184912" x14ac:dyDescent="0.25"/>
    <row r="184913" x14ac:dyDescent="0.25"/>
    <row r="184914" x14ac:dyDescent="0.25"/>
    <row r="184915" x14ac:dyDescent="0.25"/>
    <row r="184916" x14ac:dyDescent="0.25"/>
    <row r="184917" x14ac:dyDescent="0.25"/>
    <row r="184918" x14ac:dyDescent="0.25"/>
    <row r="184919" x14ac:dyDescent="0.25"/>
    <row r="184920" x14ac:dyDescent="0.25"/>
    <row r="184921" x14ac:dyDescent="0.25"/>
    <row r="184922" x14ac:dyDescent="0.25"/>
    <row r="184923" x14ac:dyDescent="0.25"/>
    <row r="184924" x14ac:dyDescent="0.25"/>
    <row r="184925" x14ac:dyDescent="0.25"/>
    <row r="184926" x14ac:dyDescent="0.25"/>
    <row r="184927" x14ac:dyDescent="0.25"/>
    <row r="184928" x14ac:dyDescent="0.25"/>
    <row r="184929" x14ac:dyDescent="0.25"/>
    <row r="184930" x14ac:dyDescent="0.25"/>
    <row r="184931" x14ac:dyDescent="0.25"/>
    <row r="184932" x14ac:dyDescent="0.25"/>
    <row r="184933" x14ac:dyDescent="0.25"/>
    <row r="184934" x14ac:dyDescent="0.25"/>
    <row r="184935" x14ac:dyDescent="0.25"/>
    <row r="184936" x14ac:dyDescent="0.25"/>
    <row r="184937" x14ac:dyDescent="0.25"/>
    <row r="184938" x14ac:dyDescent="0.25"/>
    <row r="184939" x14ac:dyDescent="0.25"/>
    <row r="184940" x14ac:dyDescent="0.25"/>
    <row r="184941" x14ac:dyDescent="0.25"/>
    <row r="184942" x14ac:dyDescent="0.25"/>
    <row r="184943" x14ac:dyDescent="0.25"/>
    <row r="184944" x14ac:dyDescent="0.25"/>
    <row r="184945" x14ac:dyDescent="0.25"/>
    <row r="184946" x14ac:dyDescent="0.25"/>
    <row r="184947" x14ac:dyDescent="0.25"/>
    <row r="184948" x14ac:dyDescent="0.25"/>
    <row r="184949" x14ac:dyDescent="0.25"/>
    <row r="184950" x14ac:dyDescent="0.25"/>
    <row r="184951" x14ac:dyDescent="0.25"/>
    <row r="184952" x14ac:dyDescent="0.25"/>
    <row r="184953" x14ac:dyDescent="0.25"/>
    <row r="184954" x14ac:dyDescent="0.25"/>
    <row r="184955" x14ac:dyDescent="0.25"/>
    <row r="184956" x14ac:dyDescent="0.25"/>
    <row r="184957" x14ac:dyDescent="0.25"/>
    <row r="184958" x14ac:dyDescent="0.25"/>
    <row r="184959" x14ac:dyDescent="0.25"/>
    <row r="184960" x14ac:dyDescent="0.25"/>
    <row r="184961" x14ac:dyDescent="0.25"/>
    <row r="184962" x14ac:dyDescent="0.25"/>
    <row r="184963" x14ac:dyDescent="0.25"/>
    <row r="184964" x14ac:dyDescent="0.25"/>
    <row r="184965" x14ac:dyDescent="0.25"/>
    <row r="184966" x14ac:dyDescent="0.25"/>
    <row r="184967" x14ac:dyDescent="0.25"/>
    <row r="184968" x14ac:dyDescent="0.25"/>
    <row r="184969" x14ac:dyDescent="0.25"/>
    <row r="184970" x14ac:dyDescent="0.25"/>
    <row r="184971" x14ac:dyDescent="0.25"/>
    <row r="184972" x14ac:dyDescent="0.25"/>
    <row r="184973" x14ac:dyDescent="0.25"/>
    <row r="184974" x14ac:dyDescent="0.25"/>
    <row r="184975" x14ac:dyDescent="0.25"/>
    <row r="184976" x14ac:dyDescent="0.25"/>
    <row r="184977" x14ac:dyDescent="0.25"/>
    <row r="184978" x14ac:dyDescent="0.25"/>
    <row r="184979" x14ac:dyDescent="0.25"/>
    <row r="184980" x14ac:dyDescent="0.25"/>
    <row r="184981" x14ac:dyDescent="0.25"/>
    <row r="184982" x14ac:dyDescent="0.25"/>
    <row r="184983" x14ac:dyDescent="0.25"/>
    <row r="184984" x14ac:dyDescent="0.25"/>
    <row r="184985" x14ac:dyDescent="0.25"/>
    <row r="184986" x14ac:dyDescent="0.25"/>
    <row r="184987" x14ac:dyDescent="0.25"/>
    <row r="184988" x14ac:dyDescent="0.25"/>
    <row r="184989" x14ac:dyDescent="0.25"/>
    <row r="184990" x14ac:dyDescent="0.25"/>
    <row r="184991" x14ac:dyDescent="0.25"/>
    <row r="184992" x14ac:dyDescent="0.25"/>
    <row r="184993" x14ac:dyDescent="0.25"/>
    <row r="184994" x14ac:dyDescent="0.25"/>
    <row r="184995" x14ac:dyDescent="0.25"/>
    <row r="184996" x14ac:dyDescent="0.25"/>
    <row r="184997" x14ac:dyDescent="0.25"/>
    <row r="184998" x14ac:dyDescent="0.25"/>
    <row r="184999" x14ac:dyDescent="0.25"/>
    <row r="185000" x14ac:dyDescent="0.25"/>
    <row r="185001" x14ac:dyDescent="0.25"/>
    <row r="185002" x14ac:dyDescent="0.25"/>
    <row r="185003" x14ac:dyDescent="0.25"/>
    <row r="185004" x14ac:dyDescent="0.25"/>
    <row r="185005" x14ac:dyDescent="0.25"/>
    <row r="185006" x14ac:dyDescent="0.25"/>
    <row r="185007" x14ac:dyDescent="0.25"/>
    <row r="185008" x14ac:dyDescent="0.25"/>
    <row r="185009" x14ac:dyDescent="0.25"/>
    <row r="185010" x14ac:dyDescent="0.25"/>
    <row r="185011" x14ac:dyDescent="0.25"/>
    <row r="185012" x14ac:dyDescent="0.25"/>
    <row r="185013" x14ac:dyDescent="0.25"/>
    <row r="185014" x14ac:dyDescent="0.25"/>
    <row r="185015" x14ac:dyDescent="0.25"/>
    <row r="185016" x14ac:dyDescent="0.25"/>
    <row r="185017" x14ac:dyDescent="0.25"/>
    <row r="185018" x14ac:dyDescent="0.25"/>
    <row r="185019" x14ac:dyDescent="0.25"/>
    <row r="185020" x14ac:dyDescent="0.25"/>
    <row r="185021" x14ac:dyDescent="0.25"/>
    <row r="185022" x14ac:dyDescent="0.25"/>
    <row r="185023" x14ac:dyDescent="0.25"/>
    <row r="185024" x14ac:dyDescent="0.25"/>
    <row r="185025" x14ac:dyDescent="0.25"/>
    <row r="185026" x14ac:dyDescent="0.25"/>
    <row r="185027" x14ac:dyDescent="0.25"/>
    <row r="185028" x14ac:dyDescent="0.25"/>
    <row r="185029" x14ac:dyDescent="0.25"/>
    <row r="185030" x14ac:dyDescent="0.25"/>
    <row r="185031" x14ac:dyDescent="0.25"/>
    <row r="185032" x14ac:dyDescent="0.25"/>
    <row r="185033" x14ac:dyDescent="0.25"/>
    <row r="185034" x14ac:dyDescent="0.25"/>
    <row r="185035" x14ac:dyDescent="0.25"/>
    <row r="185036" x14ac:dyDescent="0.25"/>
    <row r="185037" x14ac:dyDescent="0.25"/>
    <row r="185038" x14ac:dyDescent="0.25"/>
    <row r="185039" x14ac:dyDescent="0.25"/>
    <row r="185040" x14ac:dyDescent="0.25"/>
    <row r="185041" x14ac:dyDescent="0.25"/>
    <row r="185042" x14ac:dyDescent="0.25"/>
    <row r="185043" x14ac:dyDescent="0.25"/>
    <row r="185044" x14ac:dyDescent="0.25"/>
    <row r="185045" x14ac:dyDescent="0.25"/>
    <row r="185046" x14ac:dyDescent="0.25"/>
    <row r="185047" x14ac:dyDescent="0.25"/>
    <row r="185048" x14ac:dyDescent="0.25"/>
    <row r="185049" x14ac:dyDescent="0.25"/>
    <row r="185050" x14ac:dyDescent="0.25"/>
    <row r="185051" x14ac:dyDescent="0.25"/>
    <row r="185052" x14ac:dyDescent="0.25"/>
    <row r="185053" x14ac:dyDescent="0.25"/>
    <row r="185054" x14ac:dyDescent="0.25"/>
    <row r="185055" x14ac:dyDescent="0.25"/>
    <row r="185056" x14ac:dyDescent="0.25"/>
    <row r="185057" x14ac:dyDescent="0.25"/>
    <row r="185058" x14ac:dyDescent="0.25"/>
    <row r="185059" x14ac:dyDescent="0.25"/>
    <row r="185060" x14ac:dyDescent="0.25"/>
    <row r="185061" x14ac:dyDescent="0.25"/>
    <row r="185062" x14ac:dyDescent="0.25"/>
    <row r="185063" x14ac:dyDescent="0.25"/>
    <row r="185064" x14ac:dyDescent="0.25"/>
    <row r="185065" x14ac:dyDescent="0.25"/>
    <row r="185066" x14ac:dyDescent="0.25"/>
    <row r="185067" x14ac:dyDescent="0.25"/>
    <row r="185068" x14ac:dyDescent="0.25"/>
    <row r="185069" x14ac:dyDescent="0.25"/>
    <row r="185070" x14ac:dyDescent="0.25"/>
    <row r="185071" x14ac:dyDescent="0.25"/>
    <row r="185072" x14ac:dyDescent="0.25"/>
    <row r="185073" x14ac:dyDescent="0.25"/>
    <row r="185074" x14ac:dyDescent="0.25"/>
    <row r="185075" x14ac:dyDescent="0.25"/>
    <row r="185076" x14ac:dyDescent="0.25"/>
    <row r="185077" x14ac:dyDescent="0.25"/>
    <row r="185078" x14ac:dyDescent="0.25"/>
    <row r="185079" x14ac:dyDescent="0.25"/>
    <row r="185080" x14ac:dyDescent="0.25"/>
    <row r="185081" x14ac:dyDescent="0.25"/>
    <row r="185082" x14ac:dyDescent="0.25"/>
    <row r="185083" x14ac:dyDescent="0.25"/>
    <row r="185084" x14ac:dyDescent="0.25"/>
    <row r="185085" x14ac:dyDescent="0.25"/>
    <row r="185086" x14ac:dyDescent="0.25"/>
    <row r="185087" x14ac:dyDescent="0.25"/>
    <row r="185088" x14ac:dyDescent="0.25"/>
    <row r="185089" x14ac:dyDescent="0.25"/>
    <row r="185090" x14ac:dyDescent="0.25"/>
    <row r="185091" x14ac:dyDescent="0.25"/>
    <row r="185092" x14ac:dyDescent="0.25"/>
    <row r="185093" x14ac:dyDescent="0.25"/>
    <row r="185094" x14ac:dyDescent="0.25"/>
    <row r="185095" x14ac:dyDescent="0.25"/>
    <row r="185096" x14ac:dyDescent="0.25"/>
    <row r="185097" x14ac:dyDescent="0.25"/>
    <row r="185098" x14ac:dyDescent="0.25"/>
    <row r="185099" x14ac:dyDescent="0.25"/>
    <row r="185100" x14ac:dyDescent="0.25"/>
    <row r="185101" x14ac:dyDescent="0.25"/>
    <row r="185102" x14ac:dyDescent="0.25"/>
    <row r="185103" x14ac:dyDescent="0.25"/>
    <row r="185104" x14ac:dyDescent="0.25"/>
    <row r="185105" x14ac:dyDescent="0.25"/>
    <row r="185106" x14ac:dyDescent="0.25"/>
    <row r="185107" x14ac:dyDescent="0.25"/>
    <row r="185108" x14ac:dyDescent="0.25"/>
    <row r="185109" x14ac:dyDescent="0.25"/>
    <row r="185110" x14ac:dyDescent="0.25"/>
    <row r="185111" x14ac:dyDescent="0.25"/>
    <row r="185112" x14ac:dyDescent="0.25"/>
    <row r="185113" x14ac:dyDescent="0.25"/>
    <row r="185114" x14ac:dyDescent="0.25"/>
    <row r="185115" x14ac:dyDescent="0.25"/>
    <row r="185116" x14ac:dyDescent="0.25"/>
    <row r="185117" x14ac:dyDescent="0.25"/>
    <row r="185118" x14ac:dyDescent="0.25"/>
    <row r="185119" x14ac:dyDescent="0.25"/>
    <row r="185120" x14ac:dyDescent="0.25"/>
    <row r="185121" x14ac:dyDescent="0.25"/>
    <row r="185122" x14ac:dyDescent="0.25"/>
    <row r="185123" x14ac:dyDescent="0.25"/>
    <row r="185124" x14ac:dyDescent="0.25"/>
    <row r="185125" x14ac:dyDescent="0.25"/>
    <row r="185126" x14ac:dyDescent="0.25"/>
    <row r="185127" x14ac:dyDescent="0.25"/>
    <row r="185128" x14ac:dyDescent="0.25"/>
    <row r="185129" x14ac:dyDescent="0.25"/>
    <row r="185130" x14ac:dyDescent="0.25"/>
    <row r="185131" x14ac:dyDescent="0.25"/>
    <row r="185132" x14ac:dyDescent="0.25"/>
    <row r="185133" x14ac:dyDescent="0.25"/>
    <row r="185134" x14ac:dyDescent="0.25"/>
    <row r="185135" x14ac:dyDescent="0.25"/>
    <row r="185136" x14ac:dyDescent="0.25"/>
    <row r="185137" x14ac:dyDescent="0.25"/>
    <row r="185138" x14ac:dyDescent="0.25"/>
    <row r="185139" x14ac:dyDescent="0.25"/>
    <row r="185140" x14ac:dyDescent="0.25"/>
    <row r="185141" x14ac:dyDescent="0.25"/>
    <row r="185142" x14ac:dyDescent="0.25"/>
    <row r="185143" x14ac:dyDescent="0.25"/>
    <row r="185144" x14ac:dyDescent="0.25"/>
    <row r="185145" x14ac:dyDescent="0.25"/>
    <row r="185146" x14ac:dyDescent="0.25"/>
    <row r="185147" x14ac:dyDescent="0.25"/>
    <row r="185148" x14ac:dyDescent="0.25"/>
    <row r="185149" x14ac:dyDescent="0.25"/>
    <row r="185150" x14ac:dyDescent="0.25"/>
    <row r="185151" x14ac:dyDescent="0.25"/>
    <row r="185152" x14ac:dyDescent="0.25"/>
    <row r="185153" x14ac:dyDescent="0.25"/>
    <row r="185154" x14ac:dyDescent="0.25"/>
    <row r="185155" x14ac:dyDescent="0.25"/>
    <row r="185156" x14ac:dyDescent="0.25"/>
    <row r="185157" x14ac:dyDescent="0.25"/>
    <row r="185158" x14ac:dyDescent="0.25"/>
    <row r="185159" x14ac:dyDescent="0.25"/>
    <row r="185160" x14ac:dyDescent="0.25"/>
    <row r="185161" x14ac:dyDescent="0.25"/>
    <row r="185162" x14ac:dyDescent="0.25"/>
    <row r="185163" x14ac:dyDescent="0.25"/>
    <row r="185164" x14ac:dyDescent="0.25"/>
    <row r="185165" x14ac:dyDescent="0.25"/>
    <row r="185166" x14ac:dyDescent="0.25"/>
    <row r="185167" x14ac:dyDescent="0.25"/>
    <row r="185168" x14ac:dyDescent="0.25"/>
    <row r="185169" x14ac:dyDescent="0.25"/>
    <row r="185170" x14ac:dyDescent="0.25"/>
    <row r="185171" x14ac:dyDescent="0.25"/>
    <row r="185172" x14ac:dyDescent="0.25"/>
    <row r="185173" x14ac:dyDescent="0.25"/>
    <row r="185174" x14ac:dyDescent="0.25"/>
    <row r="185175" x14ac:dyDescent="0.25"/>
    <row r="185176" x14ac:dyDescent="0.25"/>
    <row r="185177" x14ac:dyDescent="0.25"/>
    <row r="185178" x14ac:dyDescent="0.25"/>
    <row r="185179" x14ac:dyDescent="0.25"/>
    <row r="185180" x14ac:dyDescent="0.25"/>
    <row r="185181" x14ac:dyDescent="0.25"/>
    <row r="185182" x14ac:dyDescent="0.25"/>
    <row r="185183" x14ac:dyDescent="0.25"/>
    <row r="185184" x14ac:dyDescent="0.25"/>
    <row r="185185" x14ac:dyDescent="0.25"/>
    <row r="185186" x14ac:dyDescent="0.25"/>
    <row r="185187" x14ac:dyDescent="0.25"/>
    <row r="185188" x14ac:dyDescent="0.25"/>
    <row r="185189" x14ac:dyDescent="0.25"/>
    <row r="185190" x14ac:dyDescent="0.25"/>
    <row r="185191" x14ac:dyDescent="0.25"/>
    <row r="185192" x14ac:dyDescent="0.25"/>
    <row r="185193" x14ac:dyDescent="0.25"/>
    <row r="185194" x14ac:dyDescent="0.25"/>
    <row r="185195" x14ac:dyDescent="0.25"/>
    <row r="185196" x14ac:dyDescent="0.25"/>
    <row r="185197" x14ac:dyDescent="0.25"/>
    <row r="185198" x14ac:dyDescent="0.25"/>
    <row r="185199" x14ac:dyDescent="0.25"/>
    <row r="185200" x14ac:dyDescent="0.25"/>
    <row r="185201" x14ac:dyDescent="0.25"/>
    <row r="185202" x14ac:dyDescent="0.25"/>
    <row r="185203" x14ac:dyDescent="0.25"/>
    <row r="185204" x14ac:dyDescent="0.25"/>
    <row r="185205" x14ac:dyDescent="0.25"/>
    <row r="185206" x14ac:dyDescent="0.25"/>
    <row r="185207" x14ac:dyDescent="0.25"/>
    <row r="185208" x14ac:dyDescent="0.25"/>
    <row r="185209" x14ac:dyDescent="0.25"/>
    <row r="185210" x14ac:dyDescent="0.25"/>
    <row r="185211" x14ac:dyDescent="0.25"/>
    <row r="185212" x14ac:dyDescent="0.25"/>
    <row r="185213" x14ac:dyDescent="0.25"/>
    <row r="185214" x14ac:dyDescent="0.25"/>
    <row r="185215" x14ac:dyDescent="0.25"/>
    <row r="185216" x14ac:dyDescent="0.25"/>
    <row r="185217" x14ac:dyDescent="0.25"/>
    <row r="185218" x14ac:dyDescent="0.25"/>
    <row r="185219" x14ac:dyDescent="0.25"/>
    <row r="185220" x14ac:dyDescent="0.25"/>
    <row r="185221" x14ac:dyDescent="0.25"/>
    <row r="185222" x14ac:dyDescent="0.25"/>
    <row r="185223" x14ac:dyDescent="0.25"/>
    <row r="185224" x14ac:dyDescent="0.25"/>
    <row r="185225" x14ac:dyDescent="0.25"/>
    <row r="185226" x14ac:dyDescent="0.25"/>
    <row r="185227" x14ac:dyDescent="0.25"/>
    <row r="185228" x14ac:dyDescent="0.25"/>
    <row r="185229" x14ac:dyDescent="0.25"/>
    <row r="185230" x14ac:dyDescent="0.25"/>
    <row r="185231" x14ac:dyDescent="0.25"/>
    <row r="185232" x14ac:dyDescent="0.25"/>
    <row r="185233" x14ac:dyDescent="0.25"/>
    <row r="185234" x14ac:dyDescent="0.25"/>
    <row r="185235" x14ac:dyDescent="0.25"/>
    <row r="185236" x14ac:dyDescent="0.25"/>
    <row r="185237" x14ac:dyDescent="0.25"/>
    <row r="185238" x14ac:dyDescent="0.25"/>
    <row r="185239" x14ac:dyDescent="0.25"/>
    <row r="185240" x14ac:dyDescent="0.25"/>
    <row r="185241" x14ac:dyDescent="0.25"/>
    <row r="185242" x14ac:dyDescent="0.25"/>
    <row r="185243" x14ac:dyDescent="0.25"/>
    <row r="185244" x14ac:dyDescent="0.25"/>
    <row r="185245" x14ac:dyDescent="0.25"/>
    <row r="185246" x14ac:dyDescent="0.25"/>
    <row r="185247" x14ac:dyDescent="0.25"/>
    <row r="185248" x14ac:dyDescent="0.25"/>
    <row r="185249" x14ac:dyDescent="0.25"/>
    <row r="185250" x14ac:dyDescent="0.25"/>
    <row r="185251" x14ac:dyDescent="0.25"/>
    <row r="185252" x14ac:dyDescent="0.25"/>
    <row r="185253" x14ac:dyDescent="0.25"/>
    <row r="185254" x14ac:dyDescent="0.25"/>
    <row r="185255" x14ac:dyDescent="0.25"/>
    <row r="185256" x14ac:dyDescent="0.25"/>
    <row r="185257" x14ac:dyDescent="0.25"/>
    <row r="185258" x14ac:dyDescent="0.25"/>
    <row r="185259" x14ac:dyDescent="0.25"/>
    <row r="185260" x14ac:dyDescent="0.25"/>
    <row r="185261" x14ac:dyDescent="0.25"/>
    <row r="185262" x14ac:dyDescent="0.25"/>
    <row r="185263" x14ac:dyDescent="0.25"/>
    <row r="185264" x14ac:dyDescent="0.25"/>
    <row r="185265" x14ac:dyDescent="0.25"/>
    <row r="185266" x14ac:dyDescent="0.25"/>
    <row r="185267" x14ac:dyDescent="0.25"/>
    <row r="185268" x14ac:dyDescent="0.25"/>
    <row r="185269" x14ac:dyDescent="0.25"/>
    <row r="185270" x14ac:dyDescent="0.25"/>
    <row r="185271" x14ac:dyDescent="0.25"/>
    <row r="185272" x14ac:dyDescent="0.25"/>
    <row r="185273" x14ac:dyDescent="0.25"/>
    <row r="185274" x14ac:dyDescent="0.25"/>
    <row r="185275" x14ac:dyDescent="0.25"/>
    <row r="185276" x14ac:dyDescent="0.25"/>
    <row r="185277" x14ac:dyDescent="0.25"/>
    <row r="185278" x14ac:dyDescent="0.25"/>
    <row r="185279" x14ac:dyDescent="0.25"/>
    <row r="185280" x14ac:dyDescent="0.25"/>
    <row r="185281" x14ac:dyDescent="0.25"/>
    <row r="185282" x14ac:dyDescent="0.25"/>
    <row r="185283" x14ac:dyDescent="0.25"/>
    <row r="185284" x14ac:dyDescent="0.25"/>
    <row r="185285" x14ac:dyDescent="0.25"/>
    <row r="185286" x14ac:dyDescent="0.25"/>
    <row r="185287" x14ac:dyDescent="0.25"/>
    <row r="185288" x14ac:dyDescent="0.25"/>
    <row r="185289" x14ac:dyDescent="0.25"/>
    <row r="185290" x14ac:dyDescent="0.25"/>
    <row r="185291" x14ac:dyDescent="0.25"/>
    <row r="185292" x14ac:dyDescent="0.25"/>
    <row r="185293" x14ac:dyDescent="0.25"/>
    <row r="185294" x14ac:dyDescent="0.25"/>
    <row r="185295" x14ac:dyDescent="0.25"/>
    <row r="185296" x14ac:dyDescent="0.25"/>
    <row r="185297" x14ac:dyDescent="0.25"/>
    <row r="185298" x14ac:dyDescent="0.25"/>
    <row r="185299" x14ac:dyDescent="0.25"/>
    <row r="185300" x14ac:dyDescent="0.25"/>
    <row r="185301" x14ac:dyDescent="0.25"/>
    <row r="185302" x14ac:dyDescent="0.25"/>
    <row r="185303" x14ac:dyDescent="0.25"/>
    <row r="185304" x14ac:dyDescent="0.25"/>
    <row r="185305" x14ac:dyDescent="0.25"/>
    <row r="185306" x14ac:dyDescent="0.25"/>
    <row r="185307" x14ac:dyDescent="0.25"/>
    <row r="185308" x14ac:dyDescent="0.25"/>
    <row r="185309" x14ac:dyDescent="0.25"/>
    <row r="185310" x14ac:dyDescent="0.25"/>
    <row r="185311" x14ac:dyDescent="0.25"/>
    <row r="185312" x14ac:dyDescent="0.25"/>
    <row r="185313" x14ac:dyDescent="0.25"/>
    <row r="185314" x14ac:dyDescent="0.25"/>
    <row r="185315" x14ac:dyDescent="0.25"/>
    <row r="185316" x14ac:dyDescent="0.25"/>
    <row r="185317" x14ac:dyDescent="0.25"/>
    <row r="185318" x14ac:dyDescent="0.25"/>
    <row r="185319" x14ac:dyDescent="0.25"/>
    <row r="185320" x14ac:dyDescent="0.25"/>
    <row r="185321" x14ac:dyDescent="0.25"/>
    <row r="185322" x14ac:dyDescent="0.25"/>
    <row r="185323" x14ac:dyDescent="0.25"/>
    <row r="185324" x14ac:dyDescent="0.25"/>
    <row r="185325" x14ac:dyDescent="0.25"/>
    <row r="185326" x14ac:dyDescent="0.25"/>
    <row r="185327" x14ac:dyDescent="0.25"/>
    <row r="185328" x14ac:dyDescent="0.25"/>
    <row r="185329" x14ac:dyDescent="0.25"/>
    <row r="185330" x14ac:dyDescent="0.25"/>
    <row r="185331" x14ac:dyDescent="0.25"/>
    <row r="185332" x14ac:dyDescent="0.25"/>
    <row r="185333" x14ac:dyDescent="0.25"/>
    <row r="185334" x14ac:dyDescent="0.25"/>
    <row r="185335" x14ac:dyDescent="0.25"/>
    <row r="185336" x14ac:dyDescent="0.25"/>
    <row r="185337" x14ac:dyDescent="0.25"/>
    <row r="185338" x14ac:dyDescent="0.25"/>
    <row r="185339" x14ac:dyDescent="0.25"/>
    <row r="185340" x14ac:dyDescent="0.25"/>
    <row r="185341" x14ac:dyDescent="0.25"/>
    <row r="185342" x14ac:dyDescent="0.25"/>
    <row r="185343" x14ac:dyDescent="0.25"/>
    <row r="185344" x14ac:dyDescent="0.25"/>
    <row r="185345" x14ac:dyDescent="0.25"/>
    <row r="185346" x14ac:dyDescent="0.25"/>
    <row r="185347" x14ac:dyDescent="0.25"/>
    <row r="185348" x14ac:dyDescent="0.25"/>
    <row r="185349" x14ac:dyDescent="0.25"/>
    <row r="185350" x14ac:dyDescent="0.25"/>
    <row r="185351" x14ac:dyDescent="0.25"/>
    <row r="185352" x14ac:dyDescent="0.25"/>
    <row r="185353" x14ac:dyDescent="0.25"/>
    <row r="185354" x14ac:dyDescent="0.25"/>
    <row r="185355" x14ac:dyDescent="0.25"/>
    <row r="185356" x14ac:dyDescent="0.25"/>
    <row r="185357" x14ac:dyDescent="0.25"/>
    <row r="185358" x14ac:dyDescent="0.25"/>
    <row r="185359" x14ac:dyDescent="0.25"/>
    <row r="185360" x14ac:dyDescent="0.25"/>
    <row r="185361" x14ac:dyDescent="0.25"/>
    <row r="185362" x14ac:dyDescent="0.25"/>
    <row r="185363" x14ac:dyDescent="0.25"/>
    <row r="185364" x14ac:dyDescent="0.25"/>
    <row r="185365" x14ac:dyDescent="0.25"/>
    <row r="185366" x14ac:dyDescent="0.25"/>
    <row r="185367" x14ac:dyDescent="0.25"/>
    <row r="185368" x14ac:dyDescent="0.25"/>
    <row r="185369" x14ac:dyDescent="0.25"/>
    <row r="185370" x14ac:dyDescent="0.25"/>
    <row r="185371" x14ac:dyDescent="0.25"/>
    <row r="185372" x14ac:dyDescent="0.25"/>
    <row r="185373" x14ac:dyDescent="0.25"/>
    <row r="185374" x14ac:dyDescent="0.25"/>
    <row r="185375" x14ac:dyDescent="0.25"/>
    <row r="185376" x14ac:dyDescent="0.25"/>
    <row r="185377" x14ac:dyDescent="0.25"/>
    <row r="185378" x14ac:dyDescent="0.25"/>
    <row r="185379" x14ac:dyDescent="0.25"/>
    <row r="185380" x14ac:dyDescent="0.25"/>
    <row r="185381" x14ac:dyDescent="0.25"/>
    <row r="185382" x14ac:dyDescent="0.25"/>
    <row r="185383" x14ac:dyDescent="0.25"/>
    <row r="185384" x14ac:dyDescent="0.25"/>
    <row r="185385" x14ac:dyDescent="0.25"/>
    <row r="185386" x14ac:dyDescent="0.25"/>
    <row r="185387" x14ac:dyDescent="0.25"/>
    <row r="185388" x14ac:dyDescent="0.25"/>
    <row r="185389" x14ac:dyDescent="0.25"/>
    <row r="185390" x14ac:dyDescent="0.25"/>
    <row r="185391" x14ac:dyDescent="0.25"/>
    <row r="185392" x14ac:dyDescent="0.25"/>
    <row r="185393" x14ac:dyDescent="0.25"/>
    <row r="185394" x14ac:dyDescent="0.25"/>
    <row r="185395" x14ac:dyDescent="0.25"/>
    <row r="185396" x14ac:dyDescent="0.25"/>
    <row r="185397" x14ac:dyDescent="0.25"/>
    <row r="185398" x14ac:dyDescent="0.25"/>
    <row r="185399" x14ac:dyDescent="0.25"/>
    <row r="185400" x14ac:dyDescent="0.25"/>
    <row r="185401" x14ac:dyDescent="0.25"/>
    <row r="185402" x14ac:dyDescent="0.25"/>
    <row r="185403" x14ac:dyDescent="0.25"/>
    <row r="185404" x14ac:dyDescent="0.25"/>
    <row r="185405" x14ac:dyDescent="0.25"/>
    <row r="185406" x14ac:dyDescent="0.25"/>
    <row r="185407" x14ac:dyDescent="0.25"/>
    <row r="185408" x14ac:dyDescent="0.25"/>
    <row r="185409" x14ac:dyDescent="0.25"/>
    <row r="185410" x14ac:dyDescent="0.25"/>
    <row r="185411" x14ac:dyDescent="0.25"/>
    <row r="185412" x14ac:dyDescent="0.25"/>
    <row r="185413" x14ac:dyDescent="0.25"/>
    <row r="185414" x14ac:dyDescent="0.25"/>
    <row r="185415" x14ac:dyDescent="0.25"/>
    <row r="185416" x14ac:dyDescent="0.25"/>
    <row r="185417" x14ac:dyDescent="0.25"/>
    <row r="185418" x14ac:dyDescent="0.25"/>
    <row r="185419" x14ac:dyDescent="0.25"/>
    <row r="185420" x14ac:dyDescent="0.25"/>
    <row r="185421" x14ac:dyDescent="0.25"/>
    <row r="185422" x14ac:dyDescent="0.25"/>
    <row r="185423" x14ac:dyDescent="0.25"/>
    <row r="185424" x14ac:dyDescent="0.25"/>
    <row r="185425" x14ac:dyDescent="0.25"/>
    <row r="185426" x14ac:dyDescent="0.25"/>
    <row r="185427" x14ac:dyDescent="0.25"/>
    <row r="185428" x14ac:dyDescent="0.25"/>
    <row r="185429" x14ac:dyDescent="0.25"/>
    <row r="185430" x14ac:dyDescent="0.25"/>
    <row r="185431" x14ac:dyDescent="0.25"/>
    <row r="185432" x14ac:dyDescent="0.25"/>
    <row r="185433" x14ac:dyDescent="0.25"/>
    <row r="185434" x14ac:dyDescent="0.25"/>
    <row r="185435" x14ac:dyDescent="0.25"/>
    <row r="185436" x14ac:dyDescent="0.25"/>
    <row r="185437" x14ac:dyDescent="0.25"/>
    <row r="185438" x14ac:dyDescent="0.25"/>
    <row r="185439" x14ac:dyDescent="0.25"/>
    <row r="185440" x14ac:dyDescent="0.25"/>
    <row r="185441" x14ac:dyDescent="0.25"/>
    <row r="185442" x14ac:dyDescent="0.25"/>
    <row r="185443" x14ac:dyDescent="0.25"/>
    <row r="185444" x14ac:dyDescent="0.25"/>
    <row r="185445" x14ac:dyDescent="0.25"/>
    <row r="185446" x14ac:dyDescent="0.25"/>
    <row r="185447" x14ac:dyDescent="0.25"/>
    <row r="185448" x14ac:dyDescent="0.25"/>
    <row r="185449" x14ac:dyDescent="0.25"/>
    <row r="185450" x14ac:dyDescent="0.25"/>
    <row r="185451" x14ac:dyDescent="0.25"/>
    <row r="185452" x14ac:dyDescent="0.25"/>
    <row r="185453" x14ac:dyDescent="0.25"/>
    <row r="185454" x14ac:dyDescent="0.25"/>
    <row r="185455" x14ac:dyDescent="0.25"/>
    <row r="185456" x14ac:dyDescent="0.25"/>
    <row r="185457" x14ac:dyDescent="0.25"/>
    <row r="185458" x14ac:dyDescent="0.25"/>
    <row r="185459" x14ac:dyDescent="0.25"/>
    <row r="185460" x14ac:dyDescent="0.25"/>
    <row r="185461" x14ac:dyDescent="0.25"/>
    <row r="185462" x14ac:dyDescent="0.25"/>
    <row r="185463" x14ac:dyDescent="0.25"/>
    <row r="185464" x14ac:dyDescent="0.25"/>
    <row r="185465" x14ac:dyDescent="0.25"/>
    <row r="185466" x14ac:dyDescent="0.25"/>
    <row r="185467" x14ac:dyDescent="0.25"/>
    <row r="185468" x14ac:dyDescent="0.25"/>
    <row r="185469" x14ac:dyDescent="0.25"/>
    <row r="185470" x14ac:dyDescent="0.25"/>
    <row r="185471" x14ac:dyDescent="0.25"/>
    <row r="185472" x14ac:dyDescent="0.25"/>
    <row r="185473" x14ac:dyDescent="0.25"/>
    <row r="185474" x14ac:dyDescent="0.25"/>
    <row r="185475" x14ac:dyDescent="0.25"/>
    <row r="185476" x14ac:dyDescent="0.25"/>
    <row r="185477" x14ac:dyDescent="0.25"/>
    <row r="185478" x14ac:dyDescent="0.25"/>
    <row r="185479" x14ac:dyDescent="0.25"/>
    <row r="185480" x14ac:dyDescent="0.25"/>
    <row r="185481" x14ac:dyDescent="0.25"/>
    <row r="185482" x14ac:dyDescent="0.25"/>
    <row r="185483" x14ac:dyDescent="0.25"/>
    <row r="185484" x14ac:dyDescent="0.25"/>
    <row r="185485" x14ac:dyDescent="0.25"/>
    <row r="185486" x14ac:dyDescent="0.25"/>
    <row r="185487" x14ac:dyDescent="0.25"/>
    <row r="185488" x14ac:dyDescent="0.25"/>
    <row r="185489" x14ac:dyDescent="0.25"/>
    <row r="185490" x14ac:dyDescent="0.25"/>
    <row r="185491" x14ac:dyDescent="0.25"/>
    <row r="185492" x14ac:dyDescent="0.25"/>
    <row r="185493" x14ac:dyDescent="0.25"/>
    <row r="185494" x14ac:dyDescent="0.25"/>
    <row r="185495" x14ac:dyDescent="0.25"/>
    <row r="185496" x14ac:dyDescent="0.25"/>
    <row r="185497" x14ac:dyDescent="0.25"/>
    <row r="185498" x14ac:dyDescent="0.25"/>
    <row r="185499" x14ac:dyDescent="0.25"/>
    <row r="185500" x14ac:dyDescent="0.25"/>
    <row r="185501" x14ac:dyDescent="0.25"/>
    <row r="185502" x14ac:dyDescent="0.25"/>
    <row r="185503" x14ac:dyDescent="0.25"/>
    <row r="185504" x14ac:dyDescent="0.25"/>
    <row r="185505" x14ac:dyDescent="0.25"/>
    <row r="185506" x14ac:dyDescent="0.25"/>
    <row r="185507" x14ac:dyDescent="0.25"/>
    <row r="185508" x14ac:dyDescent="0.25"/>
    <row r="185509" x14ac:dyDescent="0.25"/>
    <row r="185510" x14ac:dyDescent="0.25"/>
    <row r="185511" x14ac:dyDescent="0.25"/>
    <row r="185512" x14ac:dyDescent="0.25"/>
    <row r="185513" x14ac:dyDescent="0.25"/>
    <row r="185514" x14ac:dyDescent="0.25"/>
    <row r="185515" x14ac:dyDescent="0.25"/>
    <row r="185516" x14ac:dyDescent="0.25"/>
    <row r="185517" x14ac:dyDescent="0.25"/>
    <row r="185518" x14ac:dyDescent="0.25"/>
    <row r="185519" x14ac:dyDescent="0.25"/>
    <row r="185520" x14ac:dyDescent="0.25"/>
    <row r="185521" x14ac:dyDescent="0.25"/>
    <row r="185522" x14ac:dyDescent="0.25"/>
    <row r="185523" x14ac:dyDescent="0.25"/>
    <row r="185524" x14ac:dyDescent="0.25"/>
    <row r="185525" x14ac:dyDescent="0.25"/>
    <row r="185526" x14ac:dyDescent="0.25"/>
    <row r="185527" x14ac:dyDescent="0.25"/>
    <row r="185528" x14ac:dyDescent="0.25"/>
    <row r="185529" x14ac:dyDescent="0.25"/>
    <row r="185530" x14ac:dyDescent="0.25"/>
    <row r="185531" x14ac:dyDescent="0.25"/>
    <row r="185532" x14ac:dyDescent="0.25"/>
    <row r="185533" x14ac:dyDescent="0.25"/>
    <row r="185534" x14ac:dyDescent="0.25"/>
    <row r="185535" x14ac:dyDescent="0.25"/>
    <row r="185536" x14ac:dyDescent="0.25"/>
    <row r="185537" x14ac:dyDescent="0.25"/>
    <row r="185538" x14ac:dyDescent="0.25"/>
    <row r="185539" x14ac:dyDescent="0.25"/>
    <row r="185540" x14ac:dyDescent="0.25"/>
    <row r="185541" x14ac:dyDescent="0.25"/>
    <row r="185542" x14ac:dyDescent="0.25"/>
    <row r="185543" x14ac:dyDescent="0.25"/>
    <row r="185544" x14ac:dyDescent="0.25"/>
    <row r="185545" x14ac:dyDescent="0.25"/>
    <row r="185546" x14ac:dyDescent="0.25"/>
    <row r="185547" x14ac:dyDescent="0.25"/>
    <row r="185548" x14ac:dyDescent="0.25"/>
    <row r="185549" x14ac:dyDescent="0.25"/>
    <row r="185550" x14ac:dyDescent="0.25"/>
    <row r="185551" x14ac:dyDescent="0.25"/>
    <row r="185552" x14ac:dyDescent="0.25"/>
    <row r="185553" x14ac:dyDescent="0.25"/>
    <row r="185554" x14ac:dyDescent="0.25"/>
    <row r="185555" x14ac:dyDescent="0.25"/>
    <row r="185556" x14ac:dyDescent="0.25"/>
    <row r="185557" x14ac:dyDescent="0.25"/>
    <row r="185558" x14ac:dyDescent="0.25"/>
    <row r="185559" x14ac:dyDescent="0.25"/>
    <row r="185560" x14ac:dyDescent="0.25"/>
    <row r="185561" x14ac:dyDescent="0.25"/>
    <row r="185562" x14ac:dyDescent="0.25"/>
    <row r="185563" x14ac:dyDescent="0.25"/>
    <row r="185564" x14ac:dyDescent="0.25"/>
    <row r="185565" x14ac:dyDescent="0.25"/>
    <row r="185566" x14ac:dyDescent="0.25"/>
    <row r="185567" x14ac:dyDescent="0.25"/>
    <row r="185568" x14ac:dyDescent="0.25"/>
    <row r="185569" x14ac:dyDescent="0.25"/>
    <row r="185570" x14ac:dyDescent="0.25"/>
    <row r="185571" x14ac:dyDescent="0.25"/>
    <row r="185572" x14ac:dyDescent="0.25"/>
    <row r="185573" x14ac:dyDescent="0.25"/>
    <row r="185574" x14ac:dyDescent="0.25"/>
    <row r="185575" x14ac:dyDescent="0.25"/>
    <row r="185576" x14ac:dyDescent="0.25"/>
    <row r="185577" x14ac:dyDescent="0.25"/>
    <row r="185578" x14ac:dyDescent="0.25"/>
    <row r="185579" x14ac:dyDescent="0.25"/>
    <row r="185580" x14ac:dyDescent="0.25"/>
    <row r="185581" x14ac:dyDescent="0.25"/>
    <row r="185582" x14ac:dyDescent="0.25"/>
    <row r="185583" x14ac:dyDescent="0.25"/>
    <row r="185584" x14ac:dyDescent="0.25"/>
    <row r="185585" x14ac:dyDescent="0.25"/>
    <row r="185586" x14ac:dyDescent="0.25"/>
    <row r="185587" x14ac:dyDescent="0.25"/>
    <row r="185588" x14ac:dyDescent="0.25"/>
    <row r="185589" x14ac:dyDescent="0.25"/>
    <row r="185590" x14ac:dyDescent="0.25"/>
    <row r="185591" x14ac:dyDescent="0.25"/>
    <row r="185592" x14ac:dyDescent="0.25"/>
    <row r="185593" x14ac:dyDescent="0.25"/>
    <row r="185594" x14ac:dyDescent="0.25"/>
    <row r="185595" x14ac:dyDescent="0.25"/>
    <row r="185596" x14ac:dyDescent="0.25"/>
    <row r="185597" x14ac:dyDescent="0.25"/>
    <row r="185598" x14ac:dyDescent="0.25"/>
    <row r="185599" x14ac:dyDescent="0.25"/>
    <row r="185600" x14ac:dyDescent="0.25"/>
    <row r="185601" x14ac:dyDescent="0.25"/>
    <row r="185602" x14ac:dyDescent="0.25"/>
    <row r="185603" x14ac:dyDescent="0.25"/>
    <row r="185604" x14ac:dyDescent="0.25"/>
    <row r="185605" x14ac:dyDescent="0.25"/>
    <row r="185606" x14ac:dyDescent="0.25"/>
    <row r="185607" x14ac:dyDescent="0.25"/>
    <row r="185608" x14ac:dyDescent="0.25"/>
    <row r="185609" x14ac:dyDescent="0.25"/>
    <row r="185610" x14ac:dyDescent="0.25"/>
    <row r="185611" x14ac:dyDescent="0.25"/>
    <row r="185612" x14ac:dyDescent="0.25"/>
    <row r="185613" x14ac:dyDescent="0.25"/>
    <row r="185614" x14ac:dyDescent="0.25"/>
    <row r="185615" x14ac:dyDescent="0.25"/>
    <row r="185616" x14ac:dyDescent="0.25"/>
    <row r="185617" x14ac:dyDescent="0.25"/>
    <row r="185618" x14ac:dyDescent="0.25"/>
    <row r="185619" x14ac:dyDescent="0.25"/>
    <row r="185620" x14ac:dyDescent="0.25"/>
    <row r="185621" x14ac:dyDescent="0.25"/>
    <row r="185622" x14ac:dyDescent="0.25"/>
    <row r="185623" x14ac:dyDescent="0.25"/>
    <row r="185624" x14ac:dyDescent="0.25"/>
    <row r="185625" x14ac:dyDescent="0.25"/>
    <row r="185626" x14ac:dyDescent="0.25"/>
    <row r="185627" x14ac:dyDescent="0.25"/>
    <row r="185628" x14ac:dyDescent="0.25"/>
    <row r="185629" x14ac:dyDescent="0.25"/>
    <row r="185630" x14ac:dyDescent="0.25"/>
    <row r="185631" x14ac:dyDescent="0.25"/>
    <row r="185632" x14ac:dyDescent="0.25"/>
    <row r="185633" x14ac:dyDescent="0.25"/>
    <row r="185634" x14ac:dyDescent="0.25"/>
    <row r="185635" x14ac:dyDescent="0.25"/>
    <row r="185636" x14ac:dyDescent="0.25"/>
    <row r="185637" x14ac:dyDescent="0.25"/>
    <row r="185638" x14ac:dyDescent="0.25"/>
    <row r="185639" x14ac:dyDescent="0.25"/>
    <row r="185640" x14ac:dyDescent="0.25"/>
    <row r="185641" x14ac:dyDescent="0.25"/>
    <row r="185642" x14ac:dyDescent="0.25"/>
    <row r="185643" x14ac:dyDescent="0.25"/>
    <row r="185644" x14ac:dyDescent="0.25"/>
    <row r="185645" x14ac:dyDescent="0.25"/>
    <row r="185646" x14ac:dyDescent="0.25"/>
    <row r="185647" x14ac:dyDescent="0.25"/>
    <row r="185648" x14ac:dyDescent="0.25"/>
    <row r="185649" x14ac:dyDescent="0.25"/>
    <row r="185650" x14ac:dyDescent="0.25"/>
    <row r="185651" x14ac:dyDescent="0.25"/>
    <row r="185652" x14ac:dyDescent="0.25"/>
    <row r="185653" x14ac:dyDescent="0.25"/>
    <row r="185654" x14ac:dyDescent="0.25"/>
    <row r="185655" x14ac:dyDescent="0.25"/>
    <row r="185656" x14ac:dyDescent="0.25"/>
    <row r="185657" x14ac:dyDescent="0.25"/>
    <row r="185658" x14ac:dyDescent="0.25"/>
    <row r="185659" x14ac:dyDescent="0.25"/>
    <row r="185660" x14ac:dyDescent="0.25"/>
    <row r="185661" x14ac:dyDescent="0.25"/>
    <row r="185662" x14ac:dyDescent="0.25"/>
    <row r="185663" x14ac:dyDescent="0.25"/>
    <row r="185664" x14ac:dyDescent="0.25"/>
    <row r="185665" x14ac:dyDescent="0.25"/>
    <row r="185666" x14ac:dyDescent="0.25"/>
    <row r="185667" x14ac:dyDescent="0.25"/>
    <row r="185668" x14ac:dyDescent="0.25"/>
    <row r="185669" x14ac:dyDescent="0.25"/>
    <row r="185670" x14ac:dyDescent="0.25"/>
    <row r="185671" x14ac:dyDescent="0.25"/>
    <row r="185672" x14ac:dyDescent="0.25"/>
    <row r="185673" x14ac:dyDescent="0.25"/>
    <row r="185674" x14ac:dyDescent="0.25"/>
    <row r="185675" x14ac:dyDescent="0.25"/>
    <row r="185676" x14ac:dyDescent="0.25"/>
    <row r="185677" x14ac:dyDescent="0.25"/>
    <row r="185678" x14ac:dyDescent="0.25"/>
    <row r="185679" x14ac:dyDescent="0.25"/>
    <row r="185680" x14ac:dyDescent="0.25"/>
    <row r="185681" x14ac:dyDescent="0.25"/>
    <row r="185682" x14ac:dyDescent="0.25"/>
    <row r="185683" x14ac:dyDescent="0.25"/>
    <row r="185684" x14ac:dyDescent="0.25"/>
    <row r="185685" x14ac:dyDescent="0.25"/>
    <row r="185686" x14ac:dyDescent="0.25"/>
    <row r="185687" x14ac:dyDescent="0.25"/>
    <row r="185688" x14ac:dyDescent="0.25"/>
    <row r="185689" x14ac:dyDescent="0.25"/>
    <row r="185690" x14ac:dyDescent="0.25"/>
    <row r="185691" x14ac:dyDescent="0.25"/>
    <row r="185692" x14ac:dyDescent="0.25"/>
    <row r="185693" x14ac:dyDescent="0.25"/>
    <row r="185694" x14ac:dyDescent="0.25"/>
    <row r="185695" x14ac:dyDescent="0.25"/>
    <row r="185696" x14ac:dyDescent="0.25"/>
    <row r="185697" x14ac:dyDescent="0.25"/>
    <row r="185698" x14ac:dyDescent="0.25"/>
    <row r="185699" x14ac:dyDescent="0.25"/>
    <row r="185700" x14ac:dyDescent="0.25"/>
    <row r="185701" x14ac:dyDescent="0.25"/>
    <row r="185702" x14ac:dyDescent="0.25"/>
    <row r="185703" x14ac:dyDescent="0.25"/>
    <row r="185704" x14ac:dyDescent="0.25"/>
    <row r="185705" x14ac:dyDescent="0.25"/>
    <row r="185706" x14ac:dyDescent="0.25"/>
    <row r="185707" x14ac:dyDescent="0.25"/>
    <row r="185708" x14ac:dyDescent="0.25"/>
    <row r="185709" x14ac:dyDescent="0.25"/>
    <row r="185710" x14ac:dyDescent="0.25"/>
    <row r="185711" x14ac:dyDescent="0.25"/>
    <row r="185712" x14ac:dyDescent="0.25"/>
    <row r="185713" x14ac:dyDescent="0.25"/>
    <row r="185714" x14ac:dyDescent="0.25"/>
    <row r="185715" x14ac:dyDescent="0.25"/>
    <row r="185716" x14ac:dyDescent="0.25"/>
    <row r="185717" x14ac:dyDescent="0.25"/>
    <row r="185718" x14ac:dyDescent="0.25"/>
    <row r="185719" x14ac:dyDescent="0.25"/>
    <row r="185720" x14ac:dyDescent="0.25"/>
    <row r="185721" x14ac:dyDescent="0.25"/>
    <row r="185722" x14ac:dyDescent="0.25"/>
    <row r="185723" x14ac:dyDescent="0.25"/>
    <row r="185724" x14ac:dyDescent="0.25"/>
    <row r="185725" x14ac:dyDescent="0.25"/>
    <row r="185726" x14ac:dyDescent="0.25"/>
    <row r="185727" x14ac:dyDescent="0.25"/>
    <row r="185728" x14ac:dyDescent="0.25"/>
    <row r="185729" x14ac:dyDescent="0.25"/>
    <row r="185730" x14ac:dyDescent="0.25"/>
    <row r="185731" x14ac:dyDescent="0.25"/>
    <row r="185732" x14ac:dyDescent="0.25"/>
    <row r="185733" x14ac:dyDescent="0.25"/>
    <row r="185734" x14ac:dyDescent="0.25"/>
    <row r="185735" x14ac:dyDescent="0.25"/>
    <row r="185736" x14ac:dyDescent="0.25"/>
    <row r="185737" x14ac:dyDescent="0.25"/>
    <row r="185738" x14ac:dyDescent="0.25"/>
    <row r="185739" x14ac:dyDescent="0.25"/>
    <row r="185740" x14ac:dyDescent="0.25"/>
    <row r="185741" x14ac:dyDescent="0.25"/>
    <row r="185742" x14ac:dyDescent="0.25"/>
    <row r="185743" x14ac:dyDescent="0.25"/>
    <row r="185744" x14ac:dyDescent="0.25"/>
    <row r="185745" x14ac:dyDescent="0.25"/>
    <row r="185746" x14ac:dyDescent="0.25"/>
    <row r="185747" x14ac:dyDescent="0.25"/>
    <row r="185748" x14ac:dyDescent="0.25"/>
    <row r="185749" x14ac:dyDescent="0.25"/>
    <row r="185750" x14ac:dyDescent="0.25"/>
    <row r="185751" x14ac:dyDescent="0.25"/>
    <row r="185752" x14ac:dyDescent="0.25"/>
    <row r="185753" x14ac:dyDescent="0.25"/>
    <row r="185754" x14ac:dyDescent="0.25"/>
    <row r="185755" x14ac:dyDescent="0.25"/>
    <row r="185756" x14ac:dyDescent="0.25"/>
    <row r="185757" x14ac:dyDescent="0.25"/>
    <row r="185758" x14ac:dyDescent="0.25"/>
    <row r="185759" x14ac:dyDescent="0.25"/>
    <row r="185760" x14ac:dyDescent="0.25"/>
    <row r="185761" x14ac:dyDescent="0.25"/>
    <row r="185762" x14ac:dyDescent="0.25"/>
    <row r="185763" x14ac:dyDescent="0.25"/>
    <row r="185764" x14ac:dyDescent="0.25"/>
    <row r="185765" x14ac:dyDescent="0.25"/>
    <row r="185766" x14ac:dyDescent="0.25"/>
    <row r="185767" x14ac:dyDescent="0.25"/>
    <row r="185768" x14ac:dyDescent="0.25"/>
    <row r="185769" x14ac:dyDescent="0.25"/>
    <row r="185770" x14ac:dyDescent="0.25"/>
    <row r="185771" x14ac:dyDescent="0.25"/>
    <row r="185772" x14ac:dyDescent="0.25"/>
    <row r="185773" x14ac:dyDescent="0.25"/>
    <row r="185774" x14ac:dyDescent="0.25"/>
    <row r="185775" x14ac:dyDescent="0.25"/>
    <row r="185776" x14ac:dyDescent="0.25"/>
    <row r="185777" x14ac:dyDescent="0.25"/>
    <row r="185778" x14ac:dyDescent="0.25"/>
    <row r="185779" x14ac:dyDescent="0.25"/>
    <row r="185780" x14ac:dyDescent="0.25"/>
    <row r="185781" x14ac:dyDescent="0.25"/>
    <row r="185782" x14ac:dyDescent="0.25"/>
    <row r="185783" x14ac:dyDescent="0.25"/>
    <row r="185784" x14ac:dyDescent="0.25"/>
    <row r="185785" x14ac:dyDescent="0.25"/>
    <row r="185786" x14ac:dyDescent="0.25"/>
    <row r="185787" x14ac:dyDescent="0.25"/>
    <row r="185788" x14ac:dyDescent="0.25"/>
    <row r="185789" x14ac:dyDescent="0.25"/>
    <row r="185790" x14ac:dyDescent="0.25"/>
    <row r="185791" x14ac:dyDescent="0.25"/>
    <row r="185792" x14ac:dyDescent="0.25"/>
    <row r="185793" x14ac:dyDescent="0.25"/>
    <row r="185794" x14ac:dyDescent="0.25"/>
    <row r="185795" x14ac:dyDescent="0.25"/>
    <row r="185796" x14ac:dyDescent="0.25"/>
    <row r="185797" x14ac:dyDescent="0.25"/>
    <row r="185798" x14ac:dyDescent="0.25"/>
    <row r="185799" x14ac:dyDescent="0.25"/>
    <row r="185800" x14ac:dyDescent="0.25"/>
    <row r="185801" x14ac:dyDescent="0.25"/>
    <row r="185802" x14ac:dyDescent="0.25"/>
    <row r="185803" x14ac:dyDescent="0.25"/>
    <row r="185804" x14ac:dyDescent="0.25"/>
    <row r="185805" x14ac:dyDescent="0.25"/>
    <row r="185806" x14ac:dyDescent="0.25"/>
    <row r="185807" x14ac:dyDescent="0.25"/>
    <row r="185808" x14ac:dyDescent="0.25"/>
    <row r="185809" x14ac:dyDescent="0.25"/>
    <row r="185810" x14ac:dyDescent="0.25"/>
    <row r="185811" x14ac:dyDescent="0.25"/>
    <row r="185812" x14ac:dyDescent="0.25"/>
    <row r="185813" x14ac:dyDescent="0.25"/>
    <row r="185814" x14ac:dyDescent="0.25"/>
    <row r="185815" x14ac:dyDescent="0.25"/>
    <row r="185816" x14ac:dyDescent="0.25"/>
    <row r="185817" x14ac:dyDescent="0.25"/>
    <row r="185818" x14ac:dyDescent="0.25"/>
    <row r="185819" x14ac:dyDescent="0.25"/>
    <row r="185820" x14ac:dyDescent="0.25"/>
    <row r="185821" x14ac:dyDescent="0.25"/>
    <row r="185822" x14ac:dyDescent="0.25"/>
    <row r="185823" x14ac:dyDescent="0.25"/>
    <row r="185824" x14ac:dyDescent="0.25"/>
    <row r="185825" x14ac:dyDescent="0.25"/>
    <row r="185826" x14ac:dyDescent="0.25"/>
    <row r="185827" x14ac:dyDescent="0.25"/>
    <row r="185828" x14ac:dyDescent="0.25"/>
    <row r="185829" x14ac:dyDescent="0.25"/>
    <row r="185830" x14ac:dyDescent="0.25"/>
    <row r="185831" x14ac:dyDescent="0.25"/>
    <row r="185832" x14ac:dyDescent="0.25"/>
    <row r="185833" x14ac:dyDescent="0.25"/>
    <row r="185834" x14ac:dyDescent="0.25"/>
    <row r="185835" x14ac:dyDescent="0.25"/>
    <row r="185836" x14ac:dyDescent="0.25"/>
    <row r="185837" x14ac:dyDescent="0.25"/>
    <row r="185838" x14ac:dyDescent="0.25"/>
    <row r="185839" x14ac:dyDescent="0.25"/>
    <row r="185840" x14ac:dyDescent="0.25"/>
    <row r="185841" x14ac:dyDescent="0.25"/>
    <row r="185842" x14ac:dyDescent="0.25"/>
    <row r="185843" x14ac:dyDescent="0.25"/>
    <row r="185844" x14ac:dyDescent="0.25"/>
    <row r="185845" x14ac:dyDescent="0.25"/>
    <row r="185846" x14ac:dyDescent="0.25"/>
    <row r="185847" x14ac:dyDescent="0.25"/>
    <row r="185848" x14ac:dyDescent="0.25"/>
    <row r="185849" x14ac:dyDescent="0.25"/>
    <row r="185850" x14ac:dyDescent="0.25"/>
    <row r="185851" x14ac:dyDescent="0.25"/>
    <row r="185852" x14ac:dyDescent="0.25"/>
    <row r="185853" x14ac:dyDescent="0.25"/>
    <row r="185854" x14ac:dyDescent="0.25"/>
    <row r="185855" x14ac:dyDescent="0.25"/>
    <row r="185856" x14ac:dyDescent="0.25"/>
    <row r="185857" x14ac:dyDescent="0.25"/>
    <row r="185858" x14ac:dyDescent="0.25"/>
    <row r="185859" x14ac:dyDescent="0.25"/>
    <row r="185860" x14ac:dyDescent="0.25"/>
    <row r="185861" x14ac:dyDescent="0.25"/>
    <row r="185862" x14ac:dyDescent="0.25"/>
    <row r="185863" x14ac:dyDescent="0.25"/>
    <row r="185864" x14ac:dyDescent="0.25"/>
    <row r="185865" x14ac:dyDescent="0.25"/>
    <row r="185866" x14ac:dyDescent="0.25"/>
    <row r="185867" x14ac:dyDescent="0.25"/>
    <row r="185868" x14ac:dyDescent="0.25"/>
    <row r="185869" x14ac:dyDescent="0.25"/>
    <row r="185870" x14ac:dyDescent="0.25"/>
    <row r="185871" x14ac:dyDescent="0.25"/>
    <row r="185872" x14ac:dyDescent="0.25"/>
    <row r="185873" x14ac:dyDescent="0.25"/>
    <row r="185874" x14ac:dyDescent="0.25"/>
    <row r="185875" x14ac:dyDescent="0.25"/>
    <row r="185876" x14ac:dyDescent="0.25"/>
    <row r="185877" x14ac:dyDescent="0.25"/>
    <row r="185878" x14ac:dyDescent="0.25"/>
    <row r="185879" x14ac:dyDescent="0.25"/>
    <row r="185880" x14ac:dyDescent="0.25"/>
    <row r="185881" x14ac:dyDescent="0.25"/>
    <row r="185882" x14ac:dyDescent="0.25"/>
    <row r="185883" x14ac:dyDescent="0.25"/>
    <row r="185884" x14ac:dyDescent="0.25"/>
    <row r="185885" x14ac:dyDescent="0.25"/>
    <row r="185886" x14ac:dyDescent="0.25"/>
    <row r="185887" x14ac:dyDescent="0.25"/>
    <row r="185888" x14ac:dyDescent="0.25"/>
    <row r="185889" x14ac:dyDescent="0.25"/>
    <row r="185890" x14ac:dyDescent="0.25"/>
    <row r="185891" x14ac:dyDescent="0.25"/>
    <row r="185892" x14ac:dyDescent="0.25"/>
    <row r="185893" x14ac:dyDescent="0.25"/>
    <row r="185894" x14ac:dyDescent="0.25"/>
    <row r="185895" x14ac:dyDescent="0.25"/>
    <row r="185896" x14ac:dyDescent="0.25"/>
    <row r="185897" x14ac:dyDescent="0.25"/>
    <row r="185898" x14ac:dyDescent="0.25"/>
    <row r="185899" x14ac:dyDescent="0.25"/>
    <row r="185900" x14ac:dyDescent="0.25"/>
    <row r="185901" x14ac:dyDescent="0.25"/>
    <row r="185902" x14ac:dyDescent="0.25"/>
    <row r="185903" x14ac:dyDescent="0.25"/>
    <row r="185904" x14ac:dyDescent="0.25"/>
    <row r="185905" x14ac:dyDescent="0.25"/>
    <row r="185906" x14ac:dyDescent="0.25"/>
    <row r="185907" x14ac:dyDescent="0.25"/>
    <row r="185908" x14ac:dyDescent="0.25"/>
    <row r="185909" x14ac:dyDescent="0.25"/>
    <row r="185910" x14ac:dyDescent="0.25"/>
    <row r="185911" x14ac:dyDescent="0.25"/>
    <row r="185912" x14ac:dyDescent="0.25"/>
    <row r="185913" x14ac:dyDescent="0.25"/>
    <row r="185914" x14ac:dyDescent="0.25"/>
    <row r="185915" x14ac:dyDescent="0.25"/>
    <row r="185916" x14ac:dyDescent="0.25"/>
    <row r="185917" x14ac:dyDescent="0.25"/>
    <row r="185918" x14ac:dyDescent="0.25"/>
    <row r="185919" x14ac:dyDescent="0.25"/>
    <row r="185920" x14ac:dyDescent="0.25"/>
    <row r="185921" x14ac:dyDescent="0.25"/>
    <row r="185922" x14ac:dyDescent="0.25"/>
    <row r="185923" x14ac:dyDescent="0.25"/>
    <row r="185924" x14ac:dyDescent="0.25"/>
    <row r="185925" x14ac:dyDescent="0.25"/>
    <row r="185926" x14ac:dyDescent="0.25"/>
    <row r="185927" x14ac:dyDescent="0.25"/>
    <row r="185928" x14ac:dyDescent="0.25"/>
    <row r="185929" x14ac:dyDescent="0.25"/>
    <row r="185930" x14ac:dyDescent="0.25"/>
    <row r="185931" x14ac:dyDescent="0.25"/>
    <row r="185932" x14ac:dyDescent="0.25"/>
    <row r="185933" x14ac:dyDescent="0.25"/>
    <row r="185934" x14ac:dyDescent="0.25"/>
    <row r="185935" x14ac:dyDescent="0.25"/>
    <row r="185936" x14ac:dyDescent="0.25"/>
    <row r="185937" x14ac:dyDescent="0.25"/>
    <row r="185938" x14ac:dyDescent="0.25"/>
    <row r="185939" x14ac:dyDescent="0.25"/>
    <row r="185940" x14ac:dyDescent="0.25"/>
    <row r="185941" x14ac:dyDescent="0.25"/>
    <row r="185942" x14ac:dyDescent="0.25"/>
    <row r="185943" x14ac:dyDescent="0.25"/>
    <row r="185944" x14ac:dyDescent="0.25"/>
    <row r="185945" x14ac:dyDescent="0.25"/>
    <row r="185946" x14ac:dyDescent="0.25"/>
    <row r="185947" x14ac:dyDescent="0.25"/>
    <row r="185948" x14ac:dyDescent="0.25"/>
    <row r="185949" x14ac:dyDescent="0.25"/>
    <row r="185950" x14ac:dyDescent="0.25"/>
    <row r="185951" x14ac:dyDescent="0.25"/>
    <row r="185952" x14ac:dyDescent="0.25"/>
    <row r="185953" x14ac:dyDescent="0.25"/>
    <row r="185954" x14ac:dyDescent="0.25"/>
    <row r="185955" x14ac:dyDescent="0.25"/>
    <row r="185956" x14ac:dyDescent="0.25"/>
    <row r="185957" x14ac:dyDescent="0.25"/>
    <row r="185958" x14ac:dyDescent="0.25"/>
    <row r="185959" x14ac:dyDescent="0.25"/>
    <row r="185960" x14ac:dyDescent="0.25"/>
    <row r="185961" x14ac:dyDescent="0.25"/>
    <row r="185962" x14ac:dyDescent="0.25"/>
    <row r="185963" x14ac:dyDescent="0.25"/>
    <row r="185964" x14ac:dyDescent="0.25"/>
    <row r="185965" x14ac:dyDescent="0.25"/>
    <row r="185966" x14ac:dyDescent="0.25"/>
    <row r="185967" x14ac:dyDescent="0.25"/>
    <row r="185968" x14ac:dyDescent="0.25"/>
    <row r="185969" x14ac:dyDescent="0.25"/>
    <row r="185970" x14ac:dyDescent="0.25"/>
    <row r="185971" x14ac:dyDescent="0.25"/>
    <row r="185972" x14ac:dyDescent="0.25"/>
    <row r="185973" x14ac:dyDescent="0.25"/>
    <row r="185974" x14ac:dyDescent="0.25"/>
    <row r="185975" x14ac:dyDescent="0.25"/>
    <row r="185976" x14ac:dyDescent="0.25"/>
    <row r="185977" x14ac:dyDescent="0.25"/>
    <row r="185978" x14ac:dyDescent="0.25"/>
    <row r="185979" x14ac:dyDescent="0.25"/>
    <row r="185980" x14ac:dyDescent="0.25"/>
    <row r="185981" x14ac:dyDescent="0.25"/>
    <row r="185982" x14ac:dyDescent="0.25"/>
    <row r="185983" x14ac:dyDescent="0.25"/>
    <row r="185984" x14ac:dyDescent="0.25"/>
    <row r="185985" x14ac:dyDescent="0.25"/>
    <row r="185986" x14ac:dyDescent="0.25"/>
    <row r="185987" x14ac:dyDescent="0.25"/>
    <row r="185988" x14ac:dyDescent="0.25"/>
    <row r="185989" x14ac:dyDescent="0.25"/>
    <row r="185990" x14ac:dyDescent="0.25"/>
    <row r="185991" x14ac:dyDescent="0.25"/>
    <row r="185992" x14ac:dyDescent="0.25"/>
    <row r="185993" x14ac:dyDescent="0.25"/>
    <row r="185994" x14ac:dyDescent="0.25"/>
    <row r="185995" x14ac:dyDescent="0.25"/>
    <row r="185996" x14ac:dyDescent="0.25"/>
    <row r="185997" x14ac:dyDescent="0.25"/>
    <row r="185998" x14ac:dyDescent="0.25"/>
    <row r="185999" x14ac:dyDescent="0.25"/>
    <row r="186000" x14ac:dyDescent="0.25"/>
    <row r="186001" x14ac:dyDescent="0.25"/>
    <row r="186002" x14ac:dyDescent="0.25"/>
    <row r="186003" x14ac:dyDescent="0.25"/>
    <row r="186004" x14ac:dyDescent="0.25"/>
    <row r="186005" x14ac:dyDescent="0.25"/>
    <row r="186006" x14ac:dyDescent="0.25"/>
    <row r="186007" x14ac:dyDescent="0.25"/>
    <row r="186008" x14ac:dyDescent="0.25"/>
    <row r="186009" x14ac:dyDescent="0.25"/>
    <row r="186010" x14ac:dyDescent="0.25"/>
    <row r="186011" x14ac:dyDescent="0.25"/>
    <row r="186012" x14ac:dyDescent="0.25"/>
    <row r="186013" x14ac:dyDescent="0.25"/>
    <row r="186014" x14ac:dyDescent="0.25"/>
    <row r="186015" x14ac:dyDescent="0.25"/>
    <row r="186016" x14ac:dyDescent="0.25"/>
    <row r="186017" x14ac:dyDescent="0.25"/>
    <row r="186018" x14ac:dyDescent="0.25"/>
    <row r="186019" x14ac:dyDescent="0.25"/>
    <row r="186020" x14ac:dyDescent="0.25"/>
    <row r="186021" x14ac:dyDescent="0.25"/>
    <row r="186022" x14ac:dyDescent="0.25"/>
    <row r="186023" x14ac:dyDescent="0.25"/>
    <row r="186024" x14ac:dyDescent="0.25"/>
    <row r="186025" x14ac:dyDescent="0.25"/>
    <row r="186026" x14ac:dyDescent="0.25"/>
    <row r="186027" x14ac:dyDescent="0.25"/>
    <row r="186028" x14ac:dyDescent="0.25"/>
    <row r="186029" x14ac:dyDescent="0.25"/>
    <row r="186030" x14ac:dyDescent="0.25"/>
    <row r="186031" x14ac:dyDescent="0.25"/>
    <row r="186032" x14ac:dyDescent="0.25"/>
    <row r="186033" x14ac:dyDescent="0.25"/>
    <row r="186034" x14ac:dyDescent="0.25"/>
    <row r="186035" x14ac:dyDescent="0.25"/>
    <row r="186036" x14ac:dyDescent="0.25"/>
    <row r="186037" x14ac:dyDescent="0.25"/>
    <row r="186038" x14ac:dyDescent="0.25"/>
    <row r="186039" x14ac:dyDescent="0.25"/>
    <row r="186040" x14ac:dyDescent="0.25"/>
    <row r="186041" x14ac:dyDescent="0.25"/>
    <row r="186042" x14ac:dyDescent="0.25"/>
    <row r="186043" x14ac:dyDescent="0.25"/>
    <row r="186044" x14ac:dyDescent="0.25"/>
    <row r="186045" x14ac:dyDescent="0.25"/>
    <row r="186046" x14ac:dyDescent="0.25"/>
    <row r="186047" x14ac:dyDescent="0.25"/>
    <row r="186048" x14ac:dyDescent="0.25"/>
    <row r="186049" x14ac:dyDescent="0.25"/>
    <row r="186050" x14ac:dyDescent="0.25"/>
    <row r="186051" x14ac:dyDescent="0.25"/>
    <row r="186052" x14ac:dyDescent="0.25"/>
    <row r="186053" x14ac:dyDescent="0.25"/>
    <row r="186054" x14ac:dyDescent="0.25"/>
    <row r="186055" x14ac:dyDescent="0.25"/>
    <row r="186056" x14ac:dyDescent="0.25"/>
    <row r="186057" x14ac:dyDescent="0.25"/>
    <row r="186058" x14ac:dyDescent="0.25"/>
    <row r="186059" x14ac:dyDescent="0.25"/>
    <row r="186060" x14ac:dyDescent="0.25"/>
    <row r="186061" x14ac:dyDescent="0.25"/>
    <row r="186062" x14ac:dyDescent="0.25"/>
    <row r="186063" x14ac:dyDescent="0.25"/>
    <row r="186064" x14ac:dyDescent="0.25"/>
    <row r="186065" x14ac:dyDescent="0.25"/>
    <row r="186066" x14ac:dyDescent="0.25"/>
    <row r="186067" x14ac:dyDescent="0.25"/>
    <row r="186068" x14ac:dyDescent="0.25"/>
    <row r="186069" x14ac:dyDescent="0.25"/>
    <row r="186070" x14ac:dyDescent="0.25"/>
    <row r="186071" x14ac:dyDescent="0.25"/>
    <row r="186072" x14ac:dyDescent="0.25"/>
    <row r="186073" x14ac:dyDescent="0.25"/>
    <row r="186074" x14ac:dyDescent="0.25"/>
    <row r="186075" x14ac:dyDescent="0.25"/>
    <row r="186076" x14ac:dyDescent="0.25"/>
    <row r="186077" x14ac:dyDescent="0.25"/>
    <row r="186078" x14ac:dyDescent="0.25"/>
    <row r="186079" x14ac:dyDescent="0.25"/>
    <row r="186080" x14ac:dyDescent="0.25"/>
    <row r="186081" x14ac:dyDescent="0.25"/>
    <row r="186082" x14ac:dyDescent="0.25"/>
    <row r="186083" x14ac:dyDescent="0.25"/>
    <row r="186084" x14ac:dyDescent="0.25"/>
    <row r="186085" x14ac:dyDescent="0.25"/>
    <row r="186086" x14ac:dyDescent="0.25"/>
    <row r="186087" x14ac:dyDescent="0.25"/>
    <row r="186088" x14ac:dyDescent="0.25"/>
    <row r="186089" x14ac:dyDescent="0.25"/>
    <row r="186090" x14ac:dyDescent="0.25"/>
    <row r="186091" x14ac:dyDescent="0.25"/>
    <row r="186092" x14ac:dyDescent="0.25"/>
    <row r="186093" x14ac:dyDescent="0.25"/>
    <row r="186094" x14ac:dyDescent="0.25"/>
    <row r="186095" x14ac:dyDescent="0.25"/>
    <row r="186096" x14ac:dyDescent="0.25"/>
    <row r="186097" x14ac:dyDescent="0.25"/>
    <row r="186098" x14ac:dyDescent="0.25"/>
    <row r="186099" x14ac:dyDescent="0.25"/>
    <row r="186100" x14ac:dyDescent="0.25"/>
    <row r="186101" x14ac:dyDescent="0.25"/>
    <row r="186102" x14ac:dyDescent="0.25"/>
    <row r="186103" x14ac:dyDescent="0.25"/>
    <row r="186104" x14ac:dyDescent="0.25"/>
    <row r="186105" x14ac:dyDescent="0.25"/>
    <row r="186106" x14ac:dyDescent="0.25"/>
    <row r="186107" x14ac:dyDescent="0.25"/>
    <row r="186108" x14ac:dyDescent="0.25"/>
    <row r="186109" x14ac:dyDescent="0.25"/>
    <row r="186110" x14ac:dyDescent="0.25"/>
    <row r="186111" x14ac:dyDescent="0.25"/>
    <row r="186112" x14ac:dyDescent="0.25"/>
    <row r="186113" x14ac:dyDescent="0.25"/>
    <row r="186114" x14ac:dyDescent="0.25"/>
    <row r="186115" x14ac:dyDescent="0.25"/>
    <row r="186116" x14ac:dyDescent="0.25"/>
    <row r="186117" x14ac:dyDescent="0.25"/>
    <row r="186118" x14ac:dyDescent="0.25"/>
    <row r="186119" x14ac:dyDescent="0.25"/>
    <row r="186120" x14ac:dyDescent="0.25"/>
    <row r="186121" x14ac:dyDescent="0.25"/>
    <row r="186122" x14ac:dyDescent="0.25"/>
    <row r="186123" x14ac:dyDescent="0.25"/>
    <row r="186124" x14ac:dyDescent="0.25"/>
    <row r="186125" x14ac:dyDescent="0.25"/>
    <row r="186126" x14ac:dyDescent="0.25"/>
    <row r="186127" x14ac:dyDescent="0.25"/>
    <row r="186128" x14ac:dyDescent="0.25"/>
    <row r="186129" x14ac:dyDescent="0.25"/>
    <row r="186130" x14ac:dyDescent="0.25"/>
    <row r="186131" x14ac:dyDescent="0.25"/>
    <row r="186132" x14ac:dyDescent="0.25"/>
    <row r="186133" x14ac:dyDescent="0.25"/>
    <row r="186134" x14ac:dyDescent="0.25"/>
    <row r="186135" x14ac:dyDescent="0.25"/>
    <row r="186136" x14ac:dyDescent="0.25"/>
    <row r="186137" x14ac:dyDescent="0.25"/>
    <row r="186138" x14ac:dyDescent="0.25"/>
    <row r="186139" x14ac:dyDescent="0.25"/>
    <row r="186140" x14ac:dyDescent="0.25"/>
    <row r="186141" x14ac:dyDescent="0.25"/>
    <row r="186142" x14ac:dyDescent="0.25"/>
    <row r="186143" x14ac:dyDescent="0.25"/>
    <row r="186144" x14ac:dyDescent="0.25"/>
    <row r="186145" x14ac:dyDescent="0.25"/>
    <row r="186146" x14ac:dyDescent="0.25"/>
    <row r="186147" x14ac:dyDescent="0.25"/>
    <row r="186148" x14ac:dyDescent="0.25"/>
    <row r="186149" x14ac:dyDescent="0.25"/>
    <row r="186150" x14ac:dyDescent="0.25"/>
    <row r="186151" x14ac:dyDescent="0.25"/>
    <row r="186152" x14ac:dyDescent="0.25"/>
    <row r="186153" x14ac:dyDescent="0.25"/>
    <row r="186154" x14ac:dyDescent="0.25"/>
    <row r="186155" x14ac:dyDescent="0.25"/>
    <row r="186156" x14ac:dyDescent="0.25"/>
    <row r="186157" x14ac:dyDescent="0.25"/>
    <row r="186158" x14ac:dyDescent="0.25"/>
    <row r="186159" x14ac:dyDescent="0.25"/>
    <row r="186160" x14ac:dyDescent="0.25"/>
    <row r="186161" x14ac:dyDescent="0.25"/>
    <row r="186162" x14ac:dyDescent="0.25"/>
    <row r="186163" x14ac:dyDescent="0.25"/>
    <row r="186164" x14ac:dyDescent="0.25"/>
    <row r="186165" x14ac:dyDescent="0.25"/>
    <row r="186166" x14ac:dyDescent="0.25"/>
    <row r="186167" x14ac:dyDescent="0.25"/>
    <row r="186168" x14ac:dyDescent="0.25"/>
    <row r="186169" x14ac:dyDescent="0.25"/>
    <row r="186170" x14ac:dyDescent="0.25"/>
    <row r="186171" x14ac:dyDescent="0.25"/>
    <row r="186172" x14ac:dyDescent="0.25"/>
    <row r="186173" x14ac:dyDescent="0.25"/>
    <row r="186174" x14ac:dyDescent="0.25"/>
    <row r="186175" x14ac:dyDescent="0.25"/>
    <row r="186176" x14ac:dyDescent="0.25"/>
    <row r="186177" x14ac:dyDescent="0.25"/>
    <row r="186178" x14ac:dyDescent="0.25"/>
    <row r="186179" x14ac:dyDescent="0.25"/>
    <row r="186180" x14ac:dyDescent="0.25"/>
    <row r="186181" x14ac:dyDescent="0.25"/>
    <row r="186182" x14ac:dyDescent="0.25"/>
    <row r="186183" x14ac:dyDescent="0.25"/>
    <row r="186184" x14ac:dyDescent="0.25"/>
    <row r="186185" x14ac:dyDescent="0.25"/>
    <row r="186186" x14ac:dyDescent="0.25"/>
    <row r="186187" x14ac:dyDescent="0.25"/>
    <row r="186188" x14ac:dyDescent="0.25"/>
    <row r="186189" x14ac:dyDescent="0.25"/>
    <row r="186190" x14ac:dyDescent="0.25"/>
    <row r="186191" x14ac:dyDescent="0.25"/>
    <row r="186192" x14ac:dyDescent="0.25"/>
    <row r="186193" x14ac:dyDescent="0.25"/>
    <row r="186194" x14ac:dyDescent="0.25"/>
    <row r="186195" x14ac:dyDescent="0.25"/>
    <row r="186196" x14ac:dyDescent="0.25"/>
    <row r="186197" x14ac:dyDescent="0.25"/>
    <row r="186198" x14ac:dyDescent="0.25"/>
    <row r="186199" x14ac:dyDescent="0.25"/>
    <row r="186200" x14ac:dyDescent="0.25"/>
    <row r="186201" x14ac:dyDescent="0.25"/>
    <row r="186202" x14ac:dyDescent="0.25"/>
    <row r="186203" x14ac:dyDescent="0.25"/>
    <row r="186204" x14ac:dyDescent="0.25"/>
    <row r="186205" x14ac:dyDescent="0.25"/>
    <row r="186206" x14ac:dyDescent="0.25"/>
    <row r="186207" x14ac:dyDescent="0.25"/>
    <row r="186208" x14ac:dyDescent="0.25"/>
    <row r="186209" x14ac:dyDescent="0.25"/>
    <row r="186210" x14ac:dyDescent="0.25"/>
    <row r="186211" x14ac:dyDescent="0.25"/>
    <row r="186212" x14ac:dyDescent="0.25"/>
    <row r="186213" x14ac:dyDescent="0.25"/>
    <row r="186214" x14ac:dyDescent="0.25"/>
    <row r="186215" x14ac:dyDescent="0.25"/>
    <row r="186216" x14ac:dyDescent="0.25"/>
    <row r="186217" x14ac:dyDescent="0.25"/>
    <row r="186218" x14ac:dyDescent="0.25"/>
    <row r="186219" x14ac:dyDescent="0.25"/>
    <row r="186220" x14ac:dyDescent="0.25"/>
    <row r="186221" x14ac:dyDescent="0.25"/>
    <row r="186222" x14ac:dyDescent="0.25"/>
    <row r="186223" x14ac:dyDescent="0.25"/>
    <row r="186224" x14ac:dyDescent="0.25"/>
    <row r="186225" x14ac:dyDescent="0.25"/>
    <row r="186226" x14ac:dyDescent="0.25"/>
    <row r="186227" x14ac:dyDescent="0.25"/>
    <row r="186228" x14ac:dyDescent="0.25"/>
    <row r="186229" x14ac:dyDescent="0.25"/>
    <row r="186230" x14ac:dyDescent="0.25"/>
    <row r="186231" x14ac:dyDescent="0.25"/>
    <row r="186232" x14ac:dyDescent="0.25"/>
    <row r="186233" x14ac:dyDescent="0.25"/>
    <row r="186234" x14ac:dyDescent="0.25"/>
    <row r="186235" x14ac:dyDescent="0.25"/>
    <row r="186236" x14ac:dyDescent="0.25"/>
    <row r="186237" x14ac:dyDescent="0.25"/>
    <row r="186238" x14ac:dyDescent="0.25"/>
    <row r="186239" x14ac:dyDescent="0.25"/>
    <row r="186240" x14ac:dyDescent="0.25"/>
    <row r="186241" x14ac:dyDescent="0.25"/>
    <row r="186242" x14ac:dyDescent="0.25"/>
    <row r="186243" x14ac:dyDescent="0.25"/>
    <row r="186244" x14ac:dyDescent="0.25"/>
    <row r="186245" x14ac:dyDescent="0.25"/>
    <row r="186246" x14ac:dyDescent="0.25"/>
    <row r="186247" x14ac:dyDescent="0.25"/>
    <row r="186248" x14ac:dyDescent="0.25"/>
    <row r="186249" x14ac:dyDescent="0.25"/>
    <row r="186250" x14ac:dyDescent="0.25"/>
    <row r="186251" x14ac:dyDescent="0.25"/>
    <row r="186252" x14ac:dyDescent="0.25"/>
    <row r="186253" x14ac:dyDescent="0.25"/>
    <row r="186254" x14ac:dyDescent="0.25"/>
    <row r="186255" x14ac:dyDescent="0.25"/>
    <row r="186256" x14ac:dyDescent="0.25"/>
    <row r="186257" x14ac:dyDescent="0.25"/>
    <row r="186258" x14ac:dyDescent="0.25"/>
    <row r="186259" x14ac:dyDescent="0.25"/>
    <row r="186260" x14ac:dyDescent="0.25"/>
    <row r="186261" x14ac:dyDescent="0.25"/>
    <row r="186262" x14ac:dyDescent="0.25"/>
    <row r="186263" x14ac:dyDescent="0.25"/>
    <row r="186264" x14ac:dyDescent="0.25"/>
    <row r="186265" x14ac:dyDescent="0.25"/>
    <row r="186266" x14ac:dyDescent="0.25"/>
    <row r="186267" x14ac:dyDescent="0.25"/>
    <row r="186268" x14ac:dyDescent="0.25"/>
    <row r="186269" x14ac:dyDescent="0.25"/>
    <row r="186270" x14ac:dyDescent="0.25"/>
    <row r="186271" x14ac:dyDescent="0.25"/>
    <row r="186272" x14ac:dyDescent="0.25"/>
    <row r="186273" x14ac:dyDescent="0.25"/>
    <row r="186274" x14ac:dyDescent="0.25"/>
    <row r="186275" x14ac:dyDescent="0.25"/>
    <row r="186276" x14ac:dyDescent="0.25"/>
    <row r="186277" x14ac:dyDescent="0.25"/>
    <row r="186278" x14ac:dyDescent="0.25"/>
    <row r="186279" x14ac:dyDescent="0.25"/>
    <row r="186280" x14ac:dyDescent="0.25"/>
    <row r="186281" x14ac:dyDescent="0.25"/>
    <row r="186282" x14ac:dyDescent="0.25"/>
    <row r="186283" x14ac:dyDescent="0.25"/>
    <row r="186284" x14ac:dyDescent="0.25"/>
    <row r="186285" x14ac:dyDescent="0.25"/>
    <row r="186286" x14ac:dyDescent="0.25"/>
    <row r="186287" x14ac:dyDescent="0.25"/>
    <row r="186288" x14ac:dyDescent="0.25"/>
    <row r="186289" x14ac:dyDescent="0.25"/>
    <row r="186290" x14ac:dyDescent="0.25"/>
    <row r="186291" x14ac:dyDescent="0.25"/>
    <row r="186292" x14ac:dyDescent="0.25"/>
    <row r="186293" x14ac:dyDescent="0.25"/>
    <row r="186294" x14ac:dyDescent="0.25"/>
    <row r="186295" x14ac:dyDescent="0.25"/>
    <row r="186296" x14ac:dyDescent="0.25"/>
    <row r="186297" x14ac:dyDescent="0.25"/>
    <row r="186298" x14ac:dyDescent="0.25"/>
    <row r="186299" x14ac:dyDescent="0.25"/>
    <row r="186300" x14ac:dyDescent="0.25"/>
    <row r="186301" x14ac:dyDescent="0.25"/>
    <row r="186302" x14ac:dyDescent="0.25"/>
    <row r="186303" x14ac:dyDescent="0.25"/>
    <row r="186304" x14ac:dyDescent="0.25"/>
    <row r="186305" x14ac:dyDescent="0.25"/>
    <row r="186306" x14ac:dyDescent="0.25"/>
    <row r="186307" x14ac:dyDescent="0.25"/>
    <row r="186308" x14ac:dyDescent="0.25"/>
    <row r="186309" x14ac:dyDescent="0.25"/>
    <row r="186310" x14ac:dyDescent="0.25"/>
    <row r="186311" x14ac:dyDescent="0.25"/>
    <row r="186312" x14ac:dyDescent="0.25"/>
    <row r="186313" x14ac:dyDescent="0.25"/>
    <row r="186314" x14ac:dyDescent="0.25"/>
    <row r="186315" x14ac:dyDescent="0.25"/>
    <row r="186316" x14ac:dyDescent="0.25"/>
    <row r="186317" x14ac:dyDescent="0.25"/>
    <row r="186318" x14ac:dyDescent="0.25"/>
    <row r="186319" x14ac:dyDescent="0.25"/>
    <row r="186320" x14ac:dyDescent="0.25"/>
    <row r="186321" x14ac:dyDescent="0.25"/>
    <row r="186322" x14ac:dyDescent="0.25"/>
    <row r="186323" x14ac:dyDescent="0.25"/>
    <row r="186324" x14ac:dyDescent="0.25"/>
    <row r="186325" x14ac:dyDescent="0.25"/>
    <row r="186326" x14ac:dyDescent="0.25"/>
    <row r="186327" x14ac:dyDescent="0.25"/>
    <row r="186328" x14ac:dyDescent="0.25"/>
    <row r="186329" x14ac:dyDescent="0.25"/>
    <row r="186330" x14ac:dyDescent="0.25"/>
    <row r="186331" x14ac:dyDescent="0.25"/>
    <row r="186332" x14ac:dyDescent="0.25"/>
    <row r="186333" x14ac:dyDescent="0.25"/>
    <row r="186334" x14ac:dyDescent="0.25"/>
    <row r="186335" x14ac:dyDescent="0.25"/>
    <row r="186336" x14ac:dyDescent="0.25"/>
    <row r="186337" x14ac:dyDescent="0.25"/>
    <row r="186338" x14ac:dyDescent="0.25"/>
    <row r="186339" x14ac:dyDescent="0.25"/>
    <row r="186340" x14ac:dyDescent="0.25"/>
    <row r="186341" x14ac:dyDescent="0.25"/>
    <row r="186342" x14ac:dyDescent="0.25"/>
    <row r="186343" x14ac:dyDescent="0.25"/>
    <row r="186344" x14ac:dyDescent="0.25"/>
    <row r="186345" x14ac:dyDescent="0.25"/>
    <row r="186346" x14ac:dyDescent="0.25"/>
    <row r="186347" x14ac:dyDescent="0.25"/>
    <row r="186348" x14ac:dyDescent="0.25"/>
    <row r="186349" x14ac:dyDescent="0.25"/>
    <row r="186350" x14ac:dyDescent="0.25"/>
    <row r="186351" x14ac:dyDescent="0.25"/>
    <row r="186352" x14ac:dyDescent="0.25"/>
    <row r="186353" x14ac:dyDescent="0.25"/>
    <row r="186354" x14ac:dyDescent="0.25"/>
    <row r="186355" x14ac:dyDescent="0.25"/>
    <row r="186356" x14ac:dyDescent="0.25"/>
    <row r="186357" x14ac:dyDescent="0.25"/>
    <row r="186358" x14ac:dyDescent="0.25"/>
    <row r="186359" x14ac:dyDescent="0.25"/>
    <row r="186360" x14ac:dyDescent="0.25"/>
    <row r="186361" x14ac:dyDescent="0.25"/>
    <row r="186362" x14ac:dyDescent="0.25"/>
    <row r="186363" x14ac:dyDescent="0.25"/>
    <row r="186364" x14ac:dyDescent="0.25"/>
    <row r="186365" x14ac:dyDescent="0.25"/>
    <row r="186366" x14ac:dyDescent="0.25"/>
    <row r="186367" x14ac:dyDescent="0.25"/>
    <row r="186368" x14ac:dyDescent="0.25"/>
    <row r="186369" x14ac:dyDescent="0.25"/>
    <row r="186370" x14ac:dyDescent="0.25"/>
    <row r="186371" x14ac:dyDescent="0.25"/>
    <row r="186372" x14ac:dyDescent="0.25"/>
    <row r="186373" x14ac:dyDescent="0.25"/>
    <row r="186374" x14ac:dyDescent="0.25"/>
    <row r="186375" x14ac:dyDescent="0.25"/>
    <row r="186376" x14ac:dyDescent="0.25"/>
    <row r="186377" x14ac:dyDescent="0.25"/>
    <row r="186378" x14ac:dyDescent="0.25"/>
    <row r="186379" x14ac:dyDescent="0.25"/>
    <row r="186380" x14ac:dyDescent="0.25"/>
    <row r="186381" x14ac:dyDescent="0.25"/>
    <row r="186382" x14ac:dyDescent="0.25"/>
    <row r="186383" x14ac:dyDescent="0.25"/>
    <row r="186384" x14ac:dyDescent="0.25"/>
    <row r="186385" x14ac:dyDescent="0.25"/>
    <row r="186386" x14ac:dyDescent="0.25"/>
    <row r="186387" x14ac:dyDescent="0.25"/>
    <row r="186388" x14ac:dyDescent="0.25"/>
    <row r="186389" x14ac:dyDescent="0.25"/>
    <row r="186390" x14ac:dyDescent="0.25"/>
    <row r="186391" x14ac:dyDescent="0.25"/>
    <row r="186392" x14ac:dyDescent="0.25"/>
    <row r="186393" x14ac:dyDescent="0.25"/>
    <row r="186394" x14ac:dyDescent="0.25"/>
    <row r="186395" x14ac:dyDescent="0.25"/>
    <row r="186396" x14ac:dyDescent="0.25"/>
    <row r="186397" x14ac:dyDescent="0.25"/>
    <row r="186398" x14ac:dyDescent="0.25"/>
    <row r="186399" x14ac:dyDescent="0.25"/>
    <row r="186400" x14ac:dyDescent="0.25"/>
    <row r="186401" x14ac:dyDescent="0.25"/>
    <row r="186402" x14ac:dyDescent="0.25"/>
    <row r="186403" x14ac:dyDescent="0.25"/>
    <row r="186404" x14ac:dyDescent="0.25"/>
    <row r="186405" x14ac:dyDescent="0.25"/>
    <row r="186406" x14ac:dyDescent="0.25"/>
    <row r="186407" x14ac:dyDescent="0.25"/>
    <row r="186408" x14ac:dyDescent="0.25"/>
    <row r="186409" x14ac:dyDescent="0.25"/>
    <row r="186410" x14ac:dyDescent="0.25"/>
    <row r="186411" x14ac:dyDescent="0.25"/>
    <row r="186412" x14ac:dyDescent="0.25"/>
    <row r="186413" x14ac:dyDescent="0.25"/>
    <row r="186414" x14ac:dyDescent="0.25"/>
    <row r="186415" x14ac:dyDescent="0.25"/>
    <row r="186416" x14ac:dyDescent="0.25"/>
    <row r="186417" x14ac:dyDescent="0.25"/>
    <row r="186418" x14ac:dyDescent="0.25"/>
    <row r="186419" x14ac:dyDescent="0.25"/>
    <row r="186420" x14ac:dyDescent="0.25"/>
    <row r="186421" x14ac:dyDescent="0.25"/>
    <row r="186422" x14ac:dyDescent="0.25"/>
    <row r="186423" x14ac:dyDescent="0.25"/>
    <row r="186424" x14ac:dyDescent="0.25"/>
    <row r="186425" x14ac:dyDescent="0.25"/>
    <row r="186426" x14ac:dyDescent="0.25"/>
    <row r="186427" x14ac:dyDescent="0.25"/>
    <row r="186428" x14ac:dyDescent="0.25"/>
    <row r="186429" x14ac:dyDescent="0.25"/>
    <row r="186430" x14ac:dyDescent="0.25"/>
    <row r="186431" x14ac:dyDescent="0.25"/>
    <row r="186432" x14ac:dyDescent="0.25"/>
    <row r="186433" x14ac:dyDescent="0.25"/>
    <row r="186434" x14ac:dyDescent="0.25"/>
    <row r="186435" x14ac:dyDescent="0.25"/>
    <row r="186436" x14ac:dyDescent="0.25"/>
    <row r="186437" x14ac:dyDescent="0.25"/>
    <row r="186438" x14ac:dyDescent="0.25"/>
    <row r="186439" x14ac:dyDescent="0.25"/>
    <row r="186440" x14ac:dyDescent="0.25"/>
    <row r="186441" x14ac:dyDescent="0.25"/>
    <row r="186442" x14ac:dyDescent="0.25"/>
    <row r="186443" x14ac:dyDescent="0.25"/>
    <row r="186444" x14ac:dyDescent="0.25"/>
    <row r="186445" x14ac:dyDescent="0.25"/>
    <row r="186446" x14ac:dyDescent="0.25"/>
    <row r="186447" x14ac:dyDescent="0.25"/>
    <row r="186448" x14ac:dyDescent="0.25"/>
    <row r="186449" x14ac:dyDescent="0.25"/>
    <row r="186450" x14ac:dyDescent="0.25"/>
    <row r="186451" x14ac:dyDescent="0.25"/>
    <row r="186452" x14ac:dyDescent="0.25"/>
    <row r="186453" x14ac:dyDescent="0.25"/>
    <row r="186454" x14ac:dyDescent="0.25"/>
    <row r="186455" x14ac:dyDescent="0.25"/>
    <row r="186456" x14ac:dyDescent="0.25"/>
    <row r="186457" x14ac:dyDescent="0.25"/>
    <row r="186458" x14ac:dyDescent="0.25"/>
    <row r="186459" x14ac:dyDescent="0.25"/>
    <row r="186460" x14ac:dyDescent="0.25"/>
    <row r="186461" x14ac:dyDescent="0.25"/>
    <row r="186462" x14ac:dyDescent="0.25"/>
    <row r="186463" x14ac:dyDescent="0.25"/>
    <row r="186464" x14ac:dyDescent="0.25"/>
    <row r="186465" x14ac:dyDescent="0.25"/>
    <row r="186466" x14ac:dyDescent="0.25"/>
    <row r="186467" x14ac:dyDescent="0.25"/>
    <row r="186468" x14ac:dyDescent="0.25"/>
    <row r="186469" x14ac:dyDescent="0.25"/>
    <row r="186470" x14ac:dyDescent="0.25"/>
    <row r="186471" x14ac:dyDescent="0.25"/>
    <row r="186472" x14ac:dyDescent="0.25"/>
    <row r="186473" x14ac:dyDescent="0.25"/>
    <row r="186474" x14ac:dyDescent="0.25"/>
    <row r="186475" x14ac:dyDescent="0.25"/>
    <row r="186476" x14ac:dyDescent="0.25"/>
    <row r="186477" x14ac:dyDescent="0.25"/>
    <row r="186478" x14ac:dyDescent="0.25"/>
    <row r="186479" x14ac:dyDescent="0.25"/>
    <row r="186480" x14ac:dyDescent="0.25"/>
    <row r="186481" x14ac:dyDescent="0.25"/>
    <row r="186482" x14ac:dyDescent="0.25"/>
    <row r="186483" x14ac:dyDescent="0.25"/>
    <row r="186484" x14ac:dyDescent="0.25"/>
    <row r="186485" x14ac:dyDescent="0.25"/>
    <row r="186486" x14ac:dyDescent="0.25"/>
    <row r="186487" x14ac:dyDescent="0.25"/>
    <row r="186488" x14ac:dyDescent="0.25"/>
    <row r="186489" x14ac:dyDescent="0.25"/>
    <row r="186490" x14ac:dyDescent="0.25"/>
    <row r="186491" x14ac:dyDescent="0.25"/>
    <row r="186492" x14ac:dyDescent="0.25"/>
    <row r="186493" x14ac:dyDescent="0.25"/>
    <row r="186494" x14ac:dyDescent="0.25"/>
    <row r="186495" x14ac:dyDescent="0.25"/>
    <row r="186496" x14ac:dyDescent="0.25"/>
    <row r="186497" x14ac:dyDescent="0.25"/>
    <row r="186498" x14ac:dyDescent="0.25"/>
    <row r="186499" x14ac:dyDescent="0.25"/>
    <row r="186500" x14ac:dyDescent="0.25"/>
    <row r="186501" x14ac:dyDescent="0.25"/>
    <row r="186502" x14ac:dyDescent="0.25"/>
    <row r="186503" x14ac:dyDescent="0.25"/>
    <row r="186504" x14ac:dyDescent="0.25"/>
    <row r="186505" x14ac:dyDescent="0.25"/>
    <row r="186506" x14ac:dyDescent="0.25"/>
    <row r="186507" x14ac:dyDescent="0.25"/>
    <row r="186508" x14ac:dyDescent="0.25"/>
    <row r="186509" x14ac:dyDescent="0.25"/>
    <row r="186510" x14ac:dyDescent="0.25"/>
    <row r="186511" x14ac:dyDescent="0.25"/>
    <row r="186512" x14ac:dyDescent="0.25"/>
    <row r="186513" x14ac:dyDescent="0.25"/>
    <row r="186514" x14ac:dyDescent="0.25"/>
    <row r="186515" x14ac:dyDescent="0.25"/>
    <row r="186516" x14ac:dyDescent="0.25"/>
    <row r="186517" x14ac:dyDescent="0.25"/>
    <row r="186518" x14ac:dyDescent="0.25"/>
    <row r="186519" x14ac:dyDescent="0.25"/>
    <row r="186520" x14ac:dyDescent="0.25"/>
    <row r="186521" x14ac:dyDescent="0.25"/>
    <row r="186522" x14ac:dyDescent="0.25"/>
    <row r="186523" x14ac:dyDescent="0.25"/>
    <row r="186524" x14ac:dyDescent="0.25"/>
    <row r="186525" x14ac:dyDescent="0.25"/>
    <row r="186526" x14ac:dyDescent="0.25"/>
    <row r="186527" x14ac:dyDescent="0.25"/>
    <row r="186528" x14ac:dyDescent="0.25"/>
    <row r="186529" x14ac:dyDescent="0.25"/>
    <row r="186530" x14ac:dyDescent="0.25"/>
    <row r="186531" x14ac:dyDescent="0.25"/>
    <row r="186532" x14ac:dyDescent="0.25"/>
    <row r="186533" x14ac:dyDescent="0.25"/>
    <row r="186534" x14ac:dyDescent="0.25"/>
    <row r="186535" x14ac:dyDescent="0.25"/>
    <row r="186536" x14ac:dyDescent="0.25"/>
    <row r="186537" x14ac:dyDescent="0.25"/>
    <row r="186538" x14ac:dyDescent="0.25"/>
    <row r="186539" x14ac:dyDescent="0.25"/>
    <row r="186540" x14ac:dyDescent="0.25"/>
    <row r="186541" x14ac:dyDescent="0.25"/>
    <row r="186542" x14ac:dyDescent="0.25"/>
    <row r="186543" x14ac:dyDescent="0.25"/>
    <row r="186544" x14ac:dyDescent="0.25"/>
    <row r="186545" x14ac:dyDescent="0.25"/>
    <row r="186546" x14ac:dyDescent="0.25"/>
    <row r="186547" x14ac:dyDescent="0.25"/>
    <row r="186548" x14ac:dyDescent="0.25"/>
    <row r="186549" x14ac:dyDescent="0.25"/>
    <row r="186550" x14ac:dyDescent="0.25"/>
    <row r="186551" x14ac:dyDescent="0.25"/>
    <row r="186552" x14ac:dyDescent="0.25"/>
    <row r="186553" x14ac:dyDescent="0.25"/>
    <row r="186554" x14ac:dyDescent="0.25"/>
    <row r="186555" x14ac:dyDescent="0.25"/>
    <row r="186556" x14ac:dyDescent="0.25"/>
    <row r="186557" x14ac:dyDescent="0.25"/>
    <row r="186558" x14ac:dyDescent="0.25"/>
    <row r="186559" x14ac:dyDescent="0.25"/>
    <row r="186560" x14ac:dyDescent="0.25"/>
    <row r="186561" x14ac:dyDescent="0.25"/>
    <row r="186562" x14ac:dyDescent="0.25"/>
    <row r="186563" x14ac:dyDescent="0.25"/>
    <row r="186564" x14ac:dyDescent="0.25"/>
    <row r="186565" x14ac:dyDescent="0.25"/>
    <row r="186566" x14ac:dyDescent="0.25"/>
    <row r="186567" x14ac:dyDescent="0.25"/>
    <row r="186568" x14ac:dyDescent="0.25"/>
    <row r="186569" x14ac:dyDescent="0.25"/>
    <row r="186570" x14ac:dyDescent="0.25"/>
    <row r="186571" x14ac:dyDescent="0.25"/>
    <row r="186572" x14ac:dyDescent="0.25"/>
    <row r="186573" x14ac:dyDescent="0.25"/>
    <row r="186574" x14ac:dyDescent="0.25"/>
    <row r="186575" x14ac:dyDescent="0.25"/>
    <row r="186576" x14ac:dyDescent="0.25"/>
    <row r="186577" x14ac:dyDescent="0.25"/>
    <row r="186578" x14ac:dyDescent="0.25"/>
    <row r="186579" x14ac:dyDescent="0.25"/>
    <row r="186580" x14ac:dyDescent="0.25"/>
    <row r="186581" x14ac:dyDescent="0.25"/>
    <row r="186582" x14ac:dyDescent="0.25"/>
    <row r="186583" x14ac:dyDescent="0.25"/>
    <row r="186584" x14ac:dyDescent="0.25"/>
    <row r="186585" x14ac:dyDescent="0.25"/>
    <row r="186586" x14ac:dyDescent="0.25"/>
    <row r="186587" x14ac:dyDescent="0.25"/>
    <row r="186588" x14ac:dyDescent="0.25"/>
    <row r="186589" x14ac:dyDescent="0.25"/>
    <row r="186590" x14ac:dyDescent="0.25"/>
    <row r="186591" x14ac:dyDescent="0.25"/>
    <row r="186592" x14ac:dyDescent="0.25"/>
    <row r="186593" x14ac:dyDescent="0.25"/>
    <row r="186594" x14ac:dyDescent="0.25"/>
    <row r="186595" x14ac:dyDescent="0.25"/>
    <row r="186596" x14ac:dyDescent="0.25"/>
    <row r="186597" x14ac:dyDescent="0.25"/>
    <row r="186598" x14ac:dyDescent="0.25"/>
    <row r="186599" x14ac:dyDescent="0.25"/>
    <row r="186600" x14ac:dyDescent="0.25"/>
    <row r="186601" x14ac:dyDescent="0.25"/>
    <row r="186602" x14ac:dyDescent="0.25"/>
    <row r="186603" x14ac:dyDescent="0.25"/>
    <row r="186604" x14ac:dyDescent="0.25"/>
    <row r="186605" x14ac:dyDescent="0.25"/>
    <row r="186606" x14ac:dyDescent="0.25"/>
    <row r="186607" x14ac:dyDescent="0.25"/>
    <row r="186608" x14ac:dyDescent="0.25"/>
    <row r="186609" x14ac:dyDescent="0.25"/>
    <row r="186610" x14ac:dyDescent="0.25"/>
    <row r="186611" x14ac:dyDescent="0.25"/>
    <row r="186612" x14ac:dyDescent="0.25"/>
    <row r="186613" x14ac:dyDescent="0.25"/>
    <row r="186614" x14ac:dyDescent="0.25"/>
    <row r="186615" x14ac:dyDescent="0.25"/>
    <row r="186616" x14ac:dyDescent="0.25"/>
    <row r="186617" x14ac:dyDescent="0.25"/>
    <row r="186618" x14ac:dyDescent="0.25"/>
    <row r="186619" x14ac:dyDescent="0.25"/>
    <row r="186620" x14ac:dyDescent="0.25"/>
    <row r="186621" x14ac:dyDescent="0.25"/>
    <row r="186622" x14ac:dyDescent="0.25"/>
    <row r="186623" x14ac:dyDescent="0.25"/>
    <row r="186624" x14ac:dyDescent="0.25"/>
    <row r="186625" x14ac:dyDescent="0.25"/>
    <row r="186626" x14ac:dyDescent="0.25"/>
    <row r="186627" x14ac:dyDescent="0.25"/>
    <row r="186628" x14ac:dyDescent="0.25"/>
    <row r="186629" x14ac:dyDescent="0.25"/>
    <row r="186630" x14ac:dyDescent="0.25"/>
    <row r="186631" x14ac:dyDescent="0.25"/>
    <row r="186632" x14ac:dyDescent="0.25"/>
    <row r="186633" x14ac:dyDescent="0.25"/>
    <row r="186634" x14ac:dyDescent="0.25"/>
    <row r="186635" x14ac:dyDescent="0.25"/>
    <row r="186636" x14ac:dyDescent="0.25"/>
    <row r="186637" x14ac:dyDescent="0.25"/>
    <row r="186638" x14ac:dyDescent="0.25"/>
    <row r="186639" x14ac:dyDescent="0.25"/>
    <row r="186640" x14ac:dyDescent="0.25"/>
    <row r="186641" x14ac:dyDescent="0.25"/>
    <row r="186642" x14ac:dyDescent="0.25"/>
    <row r="186643" x14ac:dyDescent="0.25"/>
    <row r="186644" x14ac:dyDescent="0.25"/>
    <row r="186645" x14ac:dyDescent="0.25"/>
    <row r="186646" x14ac:dyDescent="0.25"/>
    <row r="186647" x14ac:dyDescent="0.25"/>
    <row r="186648" x14ac:dyDescent="0.25"/>
    <row r="186649" x14ac:dyDescent="0.25"/>
    <row r="186650" x14ac:dyDescent="0.25"/>
    <row r="186651" x14ac:dyDescent="0.25"/>
    <row r="186652" x14ac:dyDescent="0.25"/>
    <row r="186653" x14ac:dyDescent="0.25"/>
    <row r="186654" x14ac:dyDescent="0.25"/>
    <row r="186655" x14ac:dyDescent="0.25"/>
    <row r="186656" x14ac:dyDescent="0.25"/>
    <row r="186657" x14ac:dyDescent="0.25"/>
    <row r="186658" x14ac:dyDescent="0.25"/>
    <row r="186659" x14ac:dyDescent="0.25"/>
    <row r="186660" x14ac:dyDescent="0.25"/>
    <row r="186661" x14ac:dyDescent="0.25"/>
    <row r="186662" x14ac:dyDescent="0.25"/>
    <row r="186663" x14ac:dyDescent="0.25"/>
    <row r="186664" x14ac:dyDescent="0.25"/>
    <row r="186665" x14ac:dyDescent="0.25"/>
    <row r="186666" x14ac:dyDescent="0.25"/>
    <row r="186667" x14ac:dyDescent="0.25"/>
    <row r="186668" x14ac:dyDescent="0.25"/>
    <row r="186669" x14ac:dyDescent="0.25"/>
    <row r="186670" x14ac:dyDescent="0.25"/>
    <row r="186671" x14ac:dyDescent="0.25"/>
    <row r="186672" x14ac:dyDescent="0.25"/>
    <row r="186673" x14ac:dyDescent="0.25"/>
    <row r="186674" x14ac:dyDescent="0.25"/>
    <row r="186675" x14ac:dyDescent="0.25"/>
    <row r="186676" x14ac:dyDescent="0.25"/>
    <row r="186677" x14ac:dyDescent="0.25"/>
    <row r="186678" x14ac:dyDescent="0.25"/>
    <row r="186679" x14ac:dyDescent="0.25"/>
    <row r="186680" x14ac:dyDescent="0.25"/>
    <row r="186681" x14ac:dyDescent="0.25"/>
    <row r="186682" x14ac:dyDescent="0.25"/>
    <row r="186683" x14ac:dyDescent="0.25"/>
    <row r="186684" x14ac:dyDescent="0.25"/>
    <row r="186685" x14ac:dyDescent="0.25"/>
    <row r="186686" x14ac:dyDescent="0.25"/>
    <row r="186687" x14ac:dyDescent="0.25"/>
    <row r="186688" x14ac:dyDescent="0.25"/>
    <row r="186689" x14ac:dyDescent="0.25"/>
    <row r="186690" x14ac:dyDescent="0.25"/>
    <row r="186691" x14ac:dyDescent="0.25"/>
    <row r="186692" x14ac:dyDescent="0.25"/>
    <row r="186693" x14ac:dyDescent="0.25"/>
    <row r="186694" x14ac:dyDescent="0.25"/>
    <row r="186695" x14ac:dyDescent="0.25"/>
    <row r="186696" x14ac:dyDescent="0.25"/>
    <row r="186697" x14ac:dyDescent="0.25"/>
    <row r="186698" x14ac:dyDescent="0.25"/>
    <row r="186699" x14ac:dyDescent="0.25"/>
    <row r="186700" x14ac:dyDescent="0.25"/>
    <row r="186701" x14ac:dyDescent="0.25"/>
    <row r="186702" x14ac:dyDescent="0.25"/>
    <row r="186703" x14ac:dyDescent="0.25"/>
    <row r="186704" x14ac:dyDescent="0.25"/>
    <row r="186705" x14ac:dyDescent="0.25"/>
    <row r="186706" x14ac:dyDescent="0.25"/>
    <row r="186707" x14ac:dyDescent="0.25"/>
    <row r="186708" x14ac:dyDescent="0.25"/>
    <row r="186709" x14ac:dyDescent="0.25"/>
    <row r="186710" x14ac:dyDescent="0.25"/>
    <row r="186711" x14ac:dyDescent="0.25"/>
    <row r="186712" x14ac:dyDescent="0.25"/>
    <row r="186713" x14ac:dyDescent="0.25"/>
    <row r="186714" x14ac:dyDescent="0.25"/>
    <row r="186715" x14ac:dyDescent="0.25"/>
    <row r="186716" x14ac:dyDescent="0.25"/>
    <row r="186717" x14ac:dyDescent="0.25"/>
    <row r="186718" x14ac:dyDescent="0.25"/>
    <row r="186719" x14ac:dyDescent="0.25"/>
    <row r="186720" x14ac:dyDescent="0.25"/>
    <row r="186721" x14ac:dyDescent="0.25"/>
    <row r="186722" x14ac:dyDescent="0.25"/>
    <row r="186723" x14ac:dyDescent="0.25"/>
    <row r="186724" x14ac:dyDescent="0.25"/>
    <row r="186725" x14ac:dyDescent="0.25"/>
    <row r="186726" x14ac:dyDescent="0.25"/>
    <row r="186727" x14ac:dyDescent="0.25"/>
    <row r="186728" x14ac:dyDescent="0.25"/>
    <row r="186729" x14ac:dyDescent="0.25"/>
    <row r="186730" x14ac:dyDescent="0.25"/>
    <row r="186731" x14ac:dyDescent="0.25"/>
    <row r="186732" x14ac:dyDescent="0.25"/>
    <row r="186733" x14ac:dyDescent="0.25"/>
    <row r="186734" x14ac:dyDescent="0.25"/>
    <row r="186735" x14ac:dyDescent="0.25"/>
    <row r="186736" x14ac:dyDescent="0.25"/>
    <row r="186737" x14ac:dyDescent="0.25"/>
    <row r="186738" x14ac:dyDescent="0.25"/>
    <row r="186739" x14ac:dyDescent="0.25"/>
    <row r="186740" x14ac:dyDescent="0.25"/>
    <row r="186741" x14ac:dyDescent="0.25"/>
    <row r="186742" x14ac:dyDescent="0.25"/>
    <row r="186743" x14ac:dyDescent="0.25"/>
    <row r="186744" x14ac:dyDescent="0.25"/>
    <row r="186745" x14ac:dyDescent="0.25"/>
    <row r="186746" x14ac:dyDescent="0.25"/>
    <row r="186747" x14ac:dyDescent="0.25"/>
    <row r="186748" x14ac:dyDescent="0.25"/>
    <row r="186749" x14ac:dyDescent="0.25"/>
    <row r="186750" x14ac:dyDescent="0.25"/>
    <row r="186751" x14ac:dyDescent="0.25"/>
    <row r="186752" x14ac:dyDescent="0.25"/>
    <row r="186753" x14ac:dyDescent="0.25"/>
    <row r="186754" x14ac:dyDescent="0.25"/>
    <row r="186755" x14ac:dyDescent="0.25"/>
    <row r="186756" x14ac:dyDescent="0.25"/>
    <row r="186757" x14ac:dyDescent="0.25"/>
    <row r="186758" x14ac:dyDescent="0.25"/>
    <row r="186759" x14ac:dyDescent="0.25"/>
    <row r="186760" x14ac:dyDescent="0.25"/>
    <row r="186761" x14ac:dyDescent="0.25"/>
    <row r="186762" x14ac:dyDescent="0.25"/>
    <row r="186763" x14ac:dyDescent="0.25"/>
    <row r="186764" x14ac:dyDescent="0.25"/>
    <row r="186765" x14ac:dyDescent="0.25"/>
    <row r="186766" x14ac:dyDescent="0.25"/>
    <row r="186767" x14ac:dyDescent="0.25"/>
    <row r="186768" x14ac:dyDescent="0.25"/>
    <row r="186769" x14ac:dyDescent="0.25"/>
    <row r="186770" x14ac:dyDescent="0.25"/>
    <row r="186771" x14ac:dyDescent="0.25"/>
    <row r="186772" x14ac:dyDescent="0.25"/>
    <row r="186773" x14ac:dyDescent="0.25"/>
    <row r="186774" x14ac:dyDescent="0.25"/>
    <row r="186775" x14ac:dyDescent="0.25"/>
    <row r="186776" x14ac:dyDescent="0.25"/>
    <row r="186777" x14ac:dyDescent="0.25"/>
    <row r="186778" x14ac:dyDescent="0.25"/>
    <row r="186779" x14ac:dyDescent="0.25"/>
    <row r="186780" x14ac:dyDescent="0.25"/>
    <row r="186781" x14ac:dyDescent="0.25"/>
    <row r="186782" x14ac:dyDescent="0.25"/>
    <row r="186783" x14ac:dyDescent="0.25"/>
    <row r="186784" x14ac:dyDescent="0.25"/>
    <row r="186785" x14ac:dyDescent="0.25"/>
    <row r="186786" x14ac:dyDescent="0.25"/>
    <row r="186787" x14ac:dyDescent="0.25"/>
    <row r="186788" x14ac:dyDescent="0.25"/>
    <row r="186789" x14ac:dyDescent="0.25"/>
    <row r="186790" x14ac:dyDescent="0.25"/>
    <row r="186791" x14ac:dyDescent="0.25"/>
    <row r="186792" x14ac:dyDescent="0.25"/>
    <row r="186793" x14ac:dyDescent="0.25"/>
    <row r="186794" x14ac:dyDescent="0.25"/>
    <row r="186795" x14ac:dyDescent="0.25"/>
    <row r="186796" x14ac:dyDescent="0.25"/>
    <row r="186797" x14ac:dyDescent="0.25"/>
    <row r="186798" x14ac:dyDescent="0.25"/>
    <row r="186799" x14ac:dyDescent="0.25"/>
    <row r="186800" x14ac:dyDescent="0.25"/>
    <row r="186801" x14ac:dyDescent="0.25"/>
    <row r="186802" x14ac:dyDescent="0.25"/>
    <row r="186803" x14ac:dyDescent="0.25"/>
    <row r="186804" x14ac:dyDescent="0.25"/>
    <row r="186805" x14ac:dyDescent="0.25"/>
    <row r="186806" x14ac:dyDescent="0.25"/>
    <row r="186807" x14ac:dyDescent="0.25"/>
    <row r="186808" x14ac:dyDescent="0.25"/>
    <row r="186809" x14ac:dyDescent="0.25"/>
    <row r="186810" x14ac:dyDescent="0.25"/>
    <row r="186811" x14ac:dyDescent="0.25"/>
    <row r="186812" x14ac:dyDescent="0.25"/>
    <row r="186813" x14ac:dyDescent="0.25"/>
    <row r="186814" x14ac:dyDescent="0.25"/>
    <row r="186815" x14ac:dyDescent="0.25"/>
    <row r="186816" x14ac:dyDescent="0.25"/>
    <row r="186817" x14ac:dyDescent="0.25"/>
    <row r="186818" x14ac:dyDescent="0.25"/>
    <row r="186819" x14ac:dyDescent="0.25"/>
    <row r="186820" x14ac:dyDescent="0.25"/>
    <row r="186821" x14ac:dyDescent="0.25"/>
    <row r="186822" x14ac:dyDescent="0.25"/>
    <row r="186823" x14ac:dyDescent="0.25"/>
    <row r="186824" x14ac:dyDescent="0.25"/>
    <row r="186825" x14ac:dyDescent="0.25"/>
    <row r="186826" x14ac:dyDescent="0.25"/>
    <row r="186827" x14ac:dyDescent="0.25"/>
    <row r="186828" x14ac:dyDescent="0.25"/>
    <row r="186829" x14ac:dyDescent="0.25"/>
    <row r="186830" x14ac:dyDescent="0.25"/>
    <row r="186831" x14ac:dyDescent="0.25"/>
    <row r="186832" x14ac:dyDescent="0.25"/>
    <row r="186833" x14ac:dyDescent="0.25"/>
    <row r="186834" x14ac:dyDescent="0.25"/>
    <row r="186835" x14ac:dyDescent="0.25"/>
    <row r="186836" x14ac:dyDescent="0.25"/>
    <row r="186837" x14ac:dyDescent="0.25"/>
    <row r="186838" x14ac:dyDescent="0.25"/>
    <row r="186839" x14ac:dyDescent="0.25"/>
    <row r="186840" x14ac:dyDescent="0.25"/>
    <row r="186841" x14ac:dyDescent="0.25"/>
    <row r="186842" x14ac:dyDescent="0.25"/>
    <row r="186843" x14ac:dyDescent="0.25"/>
    <row r="186844" x14ac:dyDescent="0.25"/>
    <row r="186845" x14ac:dyDescent="0.25"/>
    <row r="186846" x14ac:dyDescent="0.25"/>
    <row r="186847" x14ac:dyDescent="0.25"/>
    <row r="186848" x14ac:dyDescent="0.25"/>
    <row r="186849" x14ac:dyDescent="0.25"/>
    <row r="186850" x14ac:dyDescent="0.25"/>
    <row r="186851" x14ac:dyDescent="0.25"/>
    <row r="186852" x14ac:dyDescent="0.25"/>
    <row r="186853" x14ac:dyDescent="0.25"/>
    <row r="186854" x14ac:dyDescent="0.25"/>
    <row r="186855" x14ac:dyDescent="0.25"/>
    <row r="186856" x14ac:dyDescent="0.25"/>
    <row r="186857" x14ac:dyDescent="0.25"/>
    <row r="186858" x14ac:dyDescent="0.25"/>
    <row r="186859" x14ac:dyDescent="0.25"/>
    <row r="186860" x14ac:dyDescent="0.25"/>
    <row r="186861" x14ac:dyDescent="0.25"/>
    <row r="186862" x14ac:dyDescent="0.25"/>
    <row r="186863" x14ac:dyDescent="0.25"/>
    <row r="186864" x14ac:dyDescent="0.25"/>
    <row r="186865" x14ac:dyDescent="0.25"/>
    <row r="186866" x14ac:dyDescent="0.25"/>
    <row r="186867" x14ac:dyDescent="0.25"/>
    <row r="186868" x14ac:dyDescent="0.25"/>
    <row r="186869" x14ac:dyDescent="0.25"/>
    <row r="186870" x14ac:dyDescent="0.25"/>
    <row r="186871" x14ac:dyDescent="0.25"/>
    <row r="186872" x14ac:dyDescent="0.25"/>
    <row r="186873" x14ac:dyDescent="0.25"/>
    <row r="186874" x14ac:dyDescent="0.25"/>
    <row r="186875" x14ac:dyDescent="0.25"/>
    <row r="186876" x14ac:dyDescent="0.25"/>
    <row r="186877" x14ac:dyDescent="0.25"/>
    <row r="186878" x14ac:dyDescent="0.25"/>
    <row r="186879" x14ac:dyDescent="0.25"/>
    <row r="186880" x14ac:dyDescent="0.25"/>
    <row r="186881" x14ac:dyDescent="0.25"/>
    <row r="186882" x14ac:dyDescent="0.25"/>
    <row r="186883" x14ac:dyDescent="0.25"/>
    <row r="186884" x14ac:dyDescent="0.25"/>
    <row r="186885" x14ac:dyDescent="0.25"/>
    <row r="186886" x14ac:dyDescent="0.25"/>
    <row r="186887" x14ac:dyDescent="0.25"/>
    <row r="186888" x14ac:dyDescent="0.25"/>
    <row r="186889" x14ac:dyDescent="0.25"/>
    <row r="186890" x14ac:dyDescent="0.25"/>
    <row r="186891" x14ac:dyDescent="0.25"/>
    <row r="186892" x14ac:dyDescent="0.25"/>
    <row r="186893" x14ac:dyDescent="0.25"/>
    <row r="186894" x14ac:dyDescent="0.25"/>
    <row r="186895" x14ac:dyDescent="0.25"/>
    <row r="186896" x14ac:dyDescent="0.25"/>
    <row r="186897" x14ac:dyDescent="0.25"/>
    <row r="186898" x14ac:dyDescent="0.25"/>
    <row r="186899" x14ac:dyDescent="0.25"/>
    <row r="186900" x14ac:dyDescent="0.25"/>
    <row r="186901" x14ac:dyDescent="0.25"/>
    <row r="186902" x14ac:dyDescent="0.25"/>
    <row r="186903" x14ac:dyDescent="0.25"/>
    <row r="186904" x14ac:dyDescent="0.25"/>
    <row r="186905" x14ac:dyDescent="0.25"/>
    <row r="186906" x14ac:dyDescent="0.25"/>
    <row r="186907" x14ac:dyDescent="0.25"/>
    <row r="186908" x14ac:dyDescent="0.25"/>
    <row r="186909" x14ac:dyDescent="0.25"/>
    <row r="186910" x14ac:dyDescent="0.25"/>
    <row r="186911" x14ac:dyDescent="0.25"/>
    <row r="186912" x14ac:dyDescent="0.25"/>
    <row r="186913" x14ac:dyDescent="0.25"/>
    <row r="186914" x14ac:dyDescent="0.25"/>
    <row r="186915" x14ac:dyDescent="0.25"/>
    <row r="186916" x14ac:dyDescent="0.25"/>
    <row r="186917" x14ac:dyDescent="0.25"/>
    <row r="186918" x14ac:dyDescent="0.25"/>
    <row r="186919" x14ac:dyDescent="0.25"/>
    <row r="186920" x14ac:dyDescent="0.25"/>
    <row r="186921" x14ac:dyDescent="0.25"/>
    <row r="186922" x14ac:dyDescent="0.25"/>
    <row r="186923" x14ac:dyDescent="0.25"/>
    <row r="186924" x14ac:dyDescent="0.25"/>
    <row r="186925" x14ac:dyDescent="0.25"/>
    <row r="186926" x14ac:dyDescent="0.25"/>
    <row r="186927" x14ac:dyDescent="0.25"/>
    <row r="186928" x14ac:dyDescent="0.25"/>
    <row r="186929" x14ac:dyDescent="0.25"/>
    <row r="186930" x14ac:dyDescent="0.25"/>
    <row r="186931" x14ac:dyDescent="0.25"/>
    <row r="186932" x14ac:dyDescent="0.25"/>
    <row r="186933" x14ac:dyDescent="0.25"/>
    <row r="186934" x14ac:dyDescent="0.25"/>
    <row r="186935" x14ac:dyDescent="0.25"/>
    <row r="186936" x14ac:dyDescent="0.25"/>
    <row r="186937" x14ac:dyDescent="0.25"/>
    <row r="186938" x14ac:dyDescent="0.25"/>
    <row r="186939" x14ac:dyDescent="0.25"/>
    <row r="186940" x14ac:dyDescent="0.25"/>
    <row r="186941" x14ac:dyDescent="0.25"/>
    <row r="186942" x14ac:dyDescent="0.25"/>
    <row r="186943" x14ac:dyDescent="0.25"/>
    <row r="186944" x14ac:dyDescent="0.25"/>
    <row r="186945" x14ac:dyDescent="0.25"/>
    <row r="186946" x14ac:dyDescent="0.25"/>
    <row r="186947" x14ac:dyDescent="0.25"/>
    <row r="186948" x14ac:dyDescent="0.25"/>
    <row r="186949" x14ac:dyDescent="0.25"/>
    <row r="186950" x14ac:dyDescent="0.25"/>
    <row r="186951" x14ac:dyDescent="0.25"/>
    <row r="186952" x14ac:dyDescent="0.25"/>
    <row r="186953" x14ac:dyDescent="0.25"/>
    <row r="186954" x14ac:dyDescent="0.25"/>
    <row r="186955" x14ac:dyDescent="0.25"/>
    <row r="186956" x14ac:dyDescent="0.25"/>
    <row r="186957" x14ac:dyDescent="0.25"/>
    <row r="186958" x14ac:dyDescent="0.25"/>
    <row r="186959" x14ac:dyDescent="0.25"/>
    <row r="186960" x14ac:dyDescent="0.25"/>
    <row r="186961" x14ac:dyDescent="0.25"/>
    <row r="186962" x14ac:dyDescent="0.25"/>
    <row r="186963" x14ac:dyDescent="0.25"/>
    <row r="186964" x14ac:dyDescent="0.25"/>
    <row r="186965" x14ac:dyDescent="0.25"/>
    <row r="186966" x14ac:dyDescent="0.25"/>
    <row r="186967" x14ac:dyDescent="0.25"/>
    <row r="186968" x14ac:dyDescent="0.25"/>
    <row r="186969" x14ac:dyDescent="0.25"/>
    <row r="186970" x14ac:dyDescent="0.25"/>
    <row r="186971" x14ac:dyDescent="0.25"/>
    <row r="186972" x14ac:dyDescent="0.25"/>
    <row r="186973" x14ac:dyDescent="0.25"/>
    <row r="186974" x14ac:dyDescent="0.25"/>
    <row r="186975" x14ac:dyDescent="0.25"/>
    <row r="186976" x14ac:dyDescent="0.25"/>
    <row r="186977" x14ac:dyDescent="0.25"/>
    <row r="186978" x14ac:dyDescent="0.25"/>
    <row r="186979" x14ac:dyDescent="0.25"/>
    <row r="186980" x14ac:dyDescent="0.25"/>
    <row r="186981" x14ac:dyDescent="0.25"/>
    <row r="186982" x14ac:dyDescent="0.25"/>
    <row r="186983" x14ac:dyDescent="0.25"/>
    <row r="186984" x14ac:dyDescent="0.25"/>
    <row r="186985" x14ac:dyDescent="0.25"/>
    <row r="186986" x14ac:dyDescent="0.25"/>
    <row r="186987" x14ac:dyDescent="0.25"/>
    <row r="186988" x14ac:dyDescent="0.25"/>
    <row r="186989" x14ac:dyDescent="0.25"/>
    <row r="186990" x14ac:dyDescent="0.25"/>
    <row r="186991" x14ac:dyDescent="0.25"/>
    <row r="186992" x14ac:dyDescent="0.25"/>
    <row r="186993" x14ac:dyDescent="0.25"/>
    <row r="186994" x14ac:dyDescent="0.25"/>
    <row r="186995" x14ac:dyDescent="0.25"/>
    <row r="186996" x14ac:dyDescent="0.25"/>
    <row r="186997" x14ac:dyDescent="0.25"/>
    <row r="186998" x14ac:dyDescent="0.25"/>
    <row r="186999" x14ac:dyDescent="0.25"/>
    <row r="187000" x14ac:dyDescent="0.25"/>
    <row r="187001" x14ac:dyDescent="0.25"/>
    <row r="187002" x14ac:dyDescent="0.25"/>
    <row r="187003" x14ac:dyDescent="0.25"/>
    <row r="187004" x14ac:dyDescent="0.25"/>
    <row r="187005" x14ac:dyDescent="0.25"/>
    <row r="187006" x14ac:dyDescent="0.25"/>
    <row r="187007" x14ac:dyDescent="0.25"/>
    <row r="187008" x14ac:dyDescent="0.25"/>
    <row r="187009" x14ac:dyDescent="0.25"/>
    <row r="187010" x14ac:dyDescent="0.25"/>
    <row r="187011" x14ac:dyDescent="0.25"/>
    <row r="187012" x14ac:dyDescent="0.25"/>
    <row r="187013" x14ac:dyDescent="0.25"/>
    <row r="187014" x14ac:dyDescent="0.25"/>
    <row r="187015" x14ac:dyDescent="0.25"/>
    <row r="187016" x14ac:dyDescent="0.25"/>
    <row r="187017" x14ac:dyDescent="0.25"/>
    <row r="187018" x14ac:dyDescent="0.25"/>
    <row r="187019" x14ac:dyDescent="0.25"/>
    <row r="187020" x14ac:dyDescent="0.25"/>
    <row r="187021" x14ac:dyDescent="0.25"/>
    <row r="187022" x14ac:dyDescent="0.25"/>
    <row r="187023" x14ac:dyDescent="0.25"/>
    <row r="187024" x14ac:dyDescent="0.25"/>
    <row r="187025" x14ac:dyDescent="0.25"/>
    <row r="187026" x14ac:dyDescent="0.25"/>
    <row r="187027" x14ac:dyDescent="0.25"/>
    <row r="187028" x14ac:dyDescent="0.25"/>
    <row r="187029" x14ac:dyDescent="0.25"/>
    <row r="187030" x14ac:dyDescent="0.25"/>
    <row r="187031" x14ac:dyDescent="0.25"/>
    <row r="187032" x14ac:dyDescent="0.25"/>
    <row r="187033" x14ac:dyDescent="0.25"/>
    <row r="187034" x14ac:dyDescent="0.25"/>
    <row r="187035" x14ac:dyDescent="0.25"/>
    <row r="187036" x14ac:dyDescent="0.25"/>
    <row r="187037" x14ac:dyDescent="0.25"/>
    <row r="187038" x14ac:dyDescent="0.25"/>
    <row r="187039" x14ac:dyDescent="0.25"/>
    <row r="187040" x14ac:dyDescent="0.25"/>
    <row r="187041" x14ac:dyDescent="0.25"/>
    <row r="187042" x14ac:dyDescent="0.25"/>
    <row r="187043" x14ac:dyDescent="0.25"/>
    <row r="187044" x14ac:dyDescent="0.25"/>
    <row r="187045" x14ac:dyDescent="0.25"/>
    <row r="187046" x14ac:dyDescent="0.25"/>
    <row r="187047" x14ac:dyDescent="0.25"/>
    <row r="187048" x14ac:dyDescent="0.25"/>
    <row r="187049" x14ac:dyDescent="0.25"/>
    <row r="187050" x14ac:dyDescent="0.25"/>
    <row r="187051" x14ac:dyDescent="0.25"/>
    <row r="187052" x14ac:dyDescent="0.25"/>
    <row r="187053" x14ac:dyDescent="0.25"/>
    <row r="187054" x14ac:dyDescent="0.25"/>
    <row r="187055" x14ac:dyDescent="0.25"/>
    <row r="187056" x14ac:dyDescent="0.25"/>
    <row r="187057" x14ac:dyDescent="0.25"/>
    <row r="187058" x14ac:dyDescent="0.25"/>
    <row r="187059" x14ac:dyDescent="0.25"/>
    <row r="187060" x14ac:dyDescent="0.25"/>
    <row r="187061" x14ac:dyDescent="0.25"/>
    <row r="187062" x14ac:dyDescent="0.25"/>
    <row r="187063" x14ac:dyDescent="0.25"/>
    <row r="187064" x14ac:dyDescent="0.25"/>
    <row r="187065" x14ac:dyDescent="0.25"/>
    <row r="187066" x14ac:dyDescent="0.25"/>
    <row r="187067" x14ac:dyDescent="0.25"/>
    <row r="187068" x14ac:dyDescent="0.25"/>
    <row r="187069" x14ac:dyDescent="0.25"/>
    <row r="187070" x14ac:dyDescent="0.25"/>
    <row r="187071" x14ac:dyDescent="0.25"/>
    <row r="187072" x14ac:dyDescent="0.25"/>
    <row r="187073" x14ac:dyDescent="0.25"/>
    <row r="187074" x14ac:dyDescent="0.25"/>
    <row r="187075" x14ac:dyDescent="0.25"/>
    <row r="187076" x14ac:dyDescent="0.25"/>
    <row r="187077" x14ac:dyDescent="0.25"/>
    <row r="187078" x14ac:dyDescent="0.25"/>
    <row r="187079" x14ac:dyDescent="0.25"/>
    <row r="187080" x14ac:dyDescent="0.25"/>
    <row r="187081" x14ac:dyDescent="0.25"/>
    <row r="187082" x14ac:dyDescent="0.25"/>
    <row r="187083" x14ac:dyDescent="0.25"/>
    <row r="187084" x14ac:dyDescent="0.25"/>
    <row r="187085" x14ac:dyDescent="0.25"/>
    <row r="187086" x14ac:dyDescent="0.25"/>
    <row r="187087" x14ac:dyDescent="0.25"/>
    <row r="187088" x14ac:dyDescent="0.25"/>
    <row r="187089" x14ac:dyDescent="0.25"/>
    <row r="187090" x14ac:dyDescent="0.25"/>
    <row r="187091" x14ac:dyDescent="0.25"/>
    <row r="187092" x14ac:dyDescent="0.25"/>
    <row r="187093" x14ac:dyDescent="0.25"/>
    <row r="187094" x14ac:dyDescent="0.25"/>
    <row r="187095" x14ac:dyDescent="0.25"/>
    <row r="187096" x14ac:dyDescent="0.25"/>
    <row r="187097" x14ac:dyDescent="0.25"/>
    <row r="187098" x14ac:dyDescent="0.25"/>
    <row r="187099" x14ac:dyDescent="0.25"/>
    <row r="187100" x14ac:dyDescent="0.25"/>
    <row r="187101" x14ac:dyDescent="0.25"/>
    <row r="187102" x14ac:dyDescent="0.25"/>
    <row r="187103" x14ac:dyDescent="0.25"/>
    <row r="187104" x14ac:dyDescent="0.25"/>
    <row r="187105" x14ac:dyDescent="0.25"/>
    <row r="187106" x14ac:dyDescent="0.25"/>
    <row r="187107" x14ac:dyDescent="0.25"/>
    <row r="187108" x14ac:dyDescent="0.25"/>
    <row r="187109" x14ac:dyDescent="0.25"/>
    <row r="187110" x14ac:dyDescent="0.25"/>
    <row r="187111" x14ac:dyDescent="0.25"/>
    <row r="187112" x14ac:dyDescent="0.25"/>
    <row r="187113" x14ac:dyDescent="0.25"/>
    <row r="187114" x14ac:dyDescent="0.25"/>
    <row r="187115" x14ac:dyDescent="0.25"/>
    <row r="187116" x14ac:dyDescent="0.25"/>
    <row r="187117" x14ac:dyDescent="0.25"/>
    <row r="187118" x14ac:dyDescent="0.25"/>
    <row r="187119" x14ac:dyDescent="0.25"/>
    <row r="187120" x14ac:dyDescent="0.25"/>
    <row r="187121" x14ac:dyDescent="0.25"/>
    <row r="187122" x14ac:dyDescent="0.25"/>
    <row r="187123" x14ac:dyDescent="0.25"/>
    <row r="187124" x14ac:dyDescent="0.25"/>
    <row r="187125" x14ac:dyDescent="0.25"/>
    <row r="187126" x14ac:dyDescent="0.25"/>
    <row r="187127" x14ac:dyDescent="0.25"/>
    <row r="187128" x14ac:dyDescent="0.25"/>
    <row r="187129" x14ac:dyDescent="0.25"/>
    <row r="187130" x14ac:dyDescent="0.25"/>
    <row r="187131" x14ac:dyDescent="0.25"/>
    <row r="187132" x14ac:dyDescent="0.25"/>
    <row r="187133" x14ac:dyDescent="0.25"/>
    <row r="187134" x14ac:dyDescent="0.25"/>
    <row r="187135" x14ac:dyDescent="0.25"/>
    <row r="187136" x14ac:dyDescent="0.25"/>
    <row r="187137" x14ac:dyDescent="0.25"/>
    <row r="187138" x14ac:dyDescent="0.25"/>
    <row r="187139" x14ac:dyDescent="0.25"/>
    <row r="187140" x14ac:dyDescent="0.25"/>
    <row r="187141" x14ac:dyDescent="0.25"/>
    <row r="187142" x14ac:dyDescent="0.25"/>
    <row r="187143" x14ac:dyDescent="0.25"/>
    <row r="187144" x14ac:dyDescent="0.25"/>
    <row r="187145" x14ac:dyDescent="0.25"/>
    <row r="187146" x14ac:dyDescent="0.25"/>
    <row r="187147" x14ac:dyDescent="0.25"/>
    <row r="187148" x14ac:dyDescent="0.25"/>
    <row r="187149" x14ac:dyDescent="0.25"/>
    <row r="187150" x14ac:dyDescent="0.25"/>
    <row r="187151" x14ac:dyDescent="0.25"/>
    <row r="187152" x14ac:dyDescent="0.25"/>
    <row r="187153" x14ac:dyDescent="0.25"/>
    <row r="187154" x14ac:dyDescent="0.25"/>
    <row r="187155" x14ac:dyDescent="0.25"/>
    <row r="187156" x14ac:dyDescent="0.25"/>
    <row r="187157" x14ac:dyDescent="0.25"/>
    <row r="187158" x14ac:dyDescent="0.25"/>
    <row r="187159" x14ac:dyDescent="0.25"/>
    <row r="187160" x14ac:dyDescent="0.25"/>
    <row r="187161" x14ac:dyDescent="0.25"/>
    <row r="187162" x14ac:dyDescent="0.25"/>
    <row r="187163" x14ac:dyDescent="0.25"/>
    <row r="187164" x14ac:dyDescent="0.25"/>
    <row r="187165" x14ac:dyDescent="0.25"/>
    <row r="187166" x14ac:dyDescent="0.25"/>
    <row r="187167" x14ac:dyDescent="0.25"/>
    <row r="187168" x14ac:dyDescent="0.25"/>
    <row r="187169" x14ac:dyDescent="0.25"/>
    <row r="187170" x14ac:dyDescent="0.25"/>
    <row r="187171" x14ac:dyDescent="0.25"/>
    <row r="187172" x14ac:dyDescent="0.25"/>
    <row r="187173" x14ac:dyDescent="0.25"/>
    <row r="187174" x14ac:dyDescent="0.25"/>
    <row r="187175" x14ac:dyDescent="0.25"/>
    <row r="187176" x14ac:dyDescent="0.25"/>
    <row r="187177" x14ac:dyDescent="0.25"/>
    <row r="187178" x14ac:dyDescent="0.25"/>
    <row r="187179" x14ac:dyDescent="0.25"/>
    <row r="187180" x14ac:dyDescent="0.25"/>
    <row r="187181" x14ac:dyDescent="0.25"/>
    <row r="187182" x14ac:dyDescent="0.25"/>
    <row r="187183" x14ac:dyDescent="0.25"/>
    <row r="187184" x14ac:dyDescent="0.25"/>
    <row r="187185" x14ac:dyDescent="0.25"/>
    <row r="187186" x14ac:dyDescent="0.25"/>
    <row r="187187" x14ac:dyDescent="0.25"/>
    <row r="187188" x14ac:dyDescent="0.25"/>
    <row r="187189" x14ac:dyDescent="0.25"/>
    <row r="187190" x14ac:dyDescent="0.25"/>
    <row r="187191" x14ac:dyDescent="0.25"/>
    <row r="187192" x14ac:dyDescent="0.25"/>
    <row r="187193" x14ac:dyDescent="0.25"/>
    <row r="187194" x14ac:dyDescent="0.25"/>
    <row r="187195" x14ac:dyDescent="0.25"/>
    <row r="187196" x14ac:dyDescent="0.25"/>
    <row r="187197" x14ac:dyDescent="0.25"/>
    <row r="187198" x14ac:dyDescent="0.25"/>
    <row r="187199" x14ac:dyDescent="0.25"/>
    <row r="187200" x14ac:dyDescent="0.25"/>
    <row r="187201" x14ac:dyDescent="0.25"/>
    <row r="187202" x14ac:dyDescent="0.25"/>
    <row r="187203" x14ac:dyDescent="0.25"/>
    <row r="187204" x14ac:dyDescent="0.25"/>
    <row r="187205" x14ac:dyDescent="0.25"/>
    <row r="187206" x14ac:dyDescent="0.25"/>
    <row r="187207" x14ac:dyDescent="0.25"/>
    <row r="187208" x14ac:dyDescent="0.25"/>
    <row r="187209" x14ac:dyDescent="0.25"/>
    <row r="187210" x14ac:dyDescent="0.25"/>
    <row r="187211" x14ac:dyDescent="0.25"/>
    <row r="187212" x14ac:dyDescent="0.25"/>
    <row r="187213" x14ac:dyDescent="0.25"/>
    <row r="187214" x14ac:dyDescent="0.25"/>
    <row r="187215" x14ac:dyDescent="0.25"/>
    <row r="187216" x14ac:dyDescent="0.25"/>
    <row r="187217" x14ac:dyDescent="0.25"/>
    <row r="187218" x14ac:dyDescent="0.25"/>
    <row r="187219" x14ac:dyDescent="0.25"/>
    <row r="187220" x14ac:dyDescent="0.25"/>
    <row r="187221" x14ac:dyDescent="0.25"/>
    <row r="187222" x14ac:dyDescent="0.25"/>
    <row r="187223" x14ac:dyDescent="0.25"/>
    <row r="187224" x14ac:dyDescent="0.25"/>
    <row r="187225" x14ac:dyDescent="0.25"/>
    <row r="187226" x14ac:dyDescent="0.25"/>
    <row r="187227" x14ac:dyDescent="0.25"/>
    <row r="187228" x14ac:dyDescent="0.25"/>
    <row r="187229" x14ac:dyDescent="0.25"/>
    <row r="187230" x14ac:dyDescent="0.25"/>
    <row r="187231" x14ac:dyDescent="0.25"/>
    <row r="187232" x14ac:dyDescent="0.25"/>
    <row r="187233" x14ac:dyDescent="0.25"/>
    <row r="187234" x14ac:dyDescent="0.25"/>
    <row r="187235" x14ac:dyDescent="0.25"/>
    <row r="187236" x14ac:dyDescent="0.25"/>
    <row r="187237" x14ac:dyDescent="0.25"/>
    <row r="187238" x14ac:dyDescent="0.25"/>
    <row r="187239" x14ac:dyDescent="0.25"/>
    <row r="187240" x14ac:dyDescent="0.25"/>
    <row r="187241" x14ac:dyDescent="0.25"/>
    <row r="187242" x14ac:dyDescent="0.25"/>
    <row r="187243" x14ac:dyDescent="0.25"/>
    <row r="187244" x14ac:dyDescent="0.25"/>
    <row r="187245" x14ac:dyDescent="0.25"/>
    <row r="187246" x14ac:dyDescent="0.25"/>
    <row r="187247" x14ac:dyDescent="0.25"/>
    <row r="187248" x14ac:dyDescent="0.25"/>
    <row r="187249" x14ac:dyDescent="0.25"/>
    <row r="187250" x14ac:dyDescent="0.25"/>
    <row r="187251" x14ac:dyDescent="0.25"/>
    <row r="187252" x14ac:dyDescent="0.25"/>
    <row r="187253" x14ac:dyDescent="0.25"/>
    <row r="187254" x14ac:dyDescent="0.25"/>
    <row r="187255" x14ac:dyDescent="0.25"/>
    <row r="187256" x14ac:dyDescent="0.25"/>
    <row r="187257" x14ac:dyDescent="0.25"/>
    <row r="187258" x14ac:dyDescent="0.25"/>
    <row r="187259" x14ac:dyDescent="0.25"/>
    <row r="187260" x14ac:dyDescent="0.25"/>
    <row r="187261" x14ac:dyDescent="0.25"/>
    <row r="187262" x14ac:dyDescent="0.25"/>
    <row r="187263" x14ac:dyDescent="0.25"/>
    <row r="187264" x14ac:dyDescent="0.25"/>
    <row r="187265" x14ac:dyDescent="0.25"/>
    <row r="187266" x14ac:dyDescent="0.25"/>
    <row r="187267" x14ac:dyDescent="0.25"/>
    <row r="187268" x14ac:dyDescent="0.25"/>
    <row r="187269" x14ac:dyDescent="0.25"/>
    <row r="187270" x14ac:dyDescent="0.25"/>
    <row r="187271" x14ac:dyDescent="0.25"/>
    <row r="187272" x14ac:dyDescent="0.25"/>
    <row r="187273" x14ac:dyDescent="0.25"/>
    <row r="187274" x14ac:dyDescent="0.25"/>
    <row r="187275" x14ac:dyDescent="0.25"/>
    <row r="187276" x14ac:dyDescent="0.25"/>
    <row r="187277" x14ac:dyDescent="0.25"/>
    <row r="187278" x14ac:dyDescent="0.25"/>
    <row r="187279" x14ac:dyDescent="0.25"/>
    <row r="187280" x14ac:dyDescent="0.25"/>
    <row r="187281" x14ac:dyDescent="0.25"/>
    <row r="187282" x14ac:dyDescent="0.25"/>
    <row r="187283" x14ac:dyDescent="0.25"/>
    <row r="187284" x14ac:dyDescent="0.25"/>
    <row r="187285" x14ac:dyDescent="0.25"/>
    <row r="187286" x14ac:dyDescent="0.25"/>
    <row r="187287" x14ac:dyDescent="0.25"/>
    <row r="187288" x14ac:dyDescent="0.25"/>
    <row r="187289" x14ac:dyDescent="0.25"/>
    <row r="187290" x14ac:dyDescent="0.25"/>
    <row r="187291" x14ac:dyDescent="0.25"/>
    <row r="187292" x14ac:dyDescent="0.25"/>
    <row r="187293" x14ac:dyDescent="0.25"/>
    <row r="187294" x14ac:dyDescent="0.25"/>
    <row r="187295" x14ac:dyDescent="0.25"/>
    <row r="187296" x14ac:dyDescent="0.25"/>
    <row r="187297" x14ac:dyDescent="0.25"/>
    <row r="187298" x14ac:dyDescent="0.25"/>
    <row r="187299" x14ac:dyDescent="0.25"/>
    <row r="187300" x14ac:dyDescent="0.25"/>
    <row r="187301" x14ac:dyDescent="0.25"/>
    <row r="187302" x14ac:dyDescent="0.25"/>
    <row r="187303" x14ac:dyDescent="0.25"/>
    <row r="187304" x14ac:dyDescent="0.25"/>
    <row r="187305" x14ac:dyDescent="0.25"/>
    <row r="187306" x14ac:dyDescent="0.25"/>
    <row r="187307" x14ac:dyDescent="0.25"/>
    <row r="187308" x14ac:dyDescent="0.25"/>
    <row r="187309" x14ac:dyDescent="0.25"/>
    <row r="187310" x14ac:dyDescent="0.25"/>
    <row r="187311" x14ac:dyDescent="0.25"/>
    <row r="187312" x14ac:dyDescent="0.25"/>
    <row r="187313" x14ac:dyDescent="0.25"/>
    <row r="187314" x14ac:dyDescent="0.25"/>
    <row r="187315" x14ac:dyDescent="0.25"/>
    <row r="187316" x14ac:dyDescent="0.25"/>
    <row r="187317" x14ac:dyDescent="0.25"/>
    <row r="187318" x14ac:dyDescent="0.25"/>
    <row r="187319" x14ac:dyDescent="0.25"/>
    <row r="187320" x14ac:dyDescent="0.25"/>
    <row r="187321" x14ac:dyDescent="0.25"/>
    <row r="187322" x14ac:dyDescent="0.25"/>
    <row r="187323" x14ac:dyDescent="0.25"/>
    <row r="187324" x14ac:dyDescent="0.25"/>
    <row r="187325" x14ac:dyDescent="0.25"/>
    <row r="187326" x14ac:dyDescent="0.25"/>
    <row r="187327" x14ac:dyDescent="0.25"/>
    <row r="187328" x14ac:dyDescent="0.25"/>
    <row r="187329" x14ac:dyDescent="0.25"/>
    <row r="187330" x14ac:dyDescent="0.25"/>
    <row r="187331" x14ac:dyDescent="0.25"/>
    <row r="187332" x14ac:dyDescent="0.25"/>
    <row r="187333" x14ac:dyDescent="0.25"/>
    <row r="187334" x14ac:dyDescent="0.25"/>
    <row r="187335" x14ac:dyDescent="0.25"/>
    <row r="187336" x14ac:dyDescent="0.25"/>
    <row r="187337" x14ac:dyDescent="0.25"/>
    <row r="187338" x14ac:dyDescent="0.25"/>
    <row r="187339" x14ac:dyDescent="0.25"/>
    <row r="187340" x14ac:dyDescent="0.25"/>
    <row r="187341" x14ac:dyDescent="0.25"/>
    <row r="187342" x14ac:dyDescent="0.25"/>
    <row r="187343" x14ac:dyDescent="0.25"/>
    <row r="187344" x14ac:dyDescent="0.25"/>
    <row r="187345" x14ac:dyDescent="0.25"/>
    <row r="187346" x14ac:dyDescent="0.25"/>
    <row r="187347" x14ac:dyDescent="0.25"/>
    <row r="187348" x14ac:dyDescent="0.25"/>
    <row r="187349" x14ac:dyDescent="0.25"/>
    <row r="187350" x14ac:dyDescent="0.25"/>
    <row r="187351" x14ac:dyDescent="0.25"/>
    <row r="187352" x14ac:dyDescent="0.25"/>
    <row r="187353" x14ac:dyDescent="0.25"/>
    <row r="187354" x14ac:dyDescent="0.25"/>
    <row r="187355" x14ac:dyDescent="0.25"/>
    <row r="187356" x14ac:dyDescent="0.25"/>
    <row r="187357" x14ac:dyDescent="0.25"/>
    <row r="187358" x14ac:dyDescent="0.25"/>
    <row r="187359" x14ac:dyDescent="0.25"/>
    <row r="187360" x14ac:dyDescent="0.25"/>
    <row r="187361" x14ac:dyDescent="0.25"/>
    <row r="187362" x14ac:dyDescent="0.25"/>
    <row r="187363" x14ac:dyDescent="0.25"/>
    <row r="187364" x14ac:dyDescent="0.25"/>
    <row r="187365" x14ac:dyDescent="0.25"/>
    <row r="187366" x14ac:dyDescent="0.25"/>
    <row r="187367" x14ac:dyDescent="0.25"/>
    <row r="187368" x14ac:dyDescent="0.25"/>
    <row r="187369" x14ac:dyDescent="0.25"/>
    <row r="187370" x14ac:dyDescent="0.25"/>
    <row r="187371" x14ac:dyDescent="0.25"/>
    <row r="187372" x14ac:dyDescent="0.25"/>
    <row r="187373" x14ac:dyDescent="0.25"/>
    <row r="187374" x14ac:dyDescent="0.25"/>
    <row r="187375" x14ac:dyDescent="0.25"/>
    <row r="187376" x14ac:dyDescent="0.25"/>
    <row r="187377" x14ac:dyDescent="0.25"/>
    <row r="187378" x14ac:dyDescent="0.25"/>
    <row r="187379" x14ac:dyDescent="0.25"/>
    <row r="187380" x14ac:dyDescent="0.25"/>
    <row r="187381" x14ac:dyDescent="0.25"/>
    <row r="187382" x14ac:dyDescent="0.25"/>
    <row r="187383" x14ac:dyDescent="0.25"/>
    <row r="187384" x14ac:dyDescent="0.25"/>
    <row r="187385" x14ac:dyDescent="0.25"/>
    <row r="187386" x14ac:dyDescent="0.25"/>
    <row r="187387" x14ac:dyDescent="0.25"/>
    <row r="187388" x14ac:dyDescent="0.25"/>
    <row r="187389" x14ac:dyDescent="0.25"/>
    <row r="187390" x14ac:dyDescent="0.25"/>
    <row r="187391" x14ac:dyDescent="0.25"/>
    <row r="187392" x14ac:dyDescent="0.25"/>
    <row r="187393" x14ac:dyDescent="0.25"/>
    <row r="187394" x14ac:dyDescent="0.25"/>
    <row r="187395" x14ac:dyDescent="0.25"/>
    <row r="187396" x14ac:dyDescent="0.25"/>
    <row r="187397" x14ac:dyDescent="0.25"/>
    <row r="187398" x14ac:dyDescent="0.25"/>
    <row r="187399" x14ac:dyDescent="0.25"/>
    <row r="187400" x14ac:dyDescent="0.25"/>
    <row r="187401" x14ac:dyDescent="0.25"/>
    <row r="187402" x14ac:dyDescent="0.25"/>
    <row r="187403" x14ac:dyDescent="0.25"/>
    <row r="187404" x14ac:dyDescent="0.25"/>
    <row r="187405" x14ac:dyDescent="0.25"/>
    <row r="187406" x14ac:dyDescent="0.25"/>
    <row r="187407" x14ac:dyDescent="0.25"/>
    <row r="187408" x14ac:dyDescent="0.25"/>
    <row r="187409" x14ac:dyDescent="0.25"/>
    <row r="187410" x14ac:dyDescent="0.25"/>
    <row r="187411" x14ac:dyDescent="0.25"/>
    <row r="187412" x14ac:dyDescent="0.25"/>
    <row r="187413" x14ac:dyDescent="0.25"/>
    <row r="187414" x14ac:dyDescent="0.25"/>
    <row r="187415" x14ac:dyDescent="0.25"/>
    <row r="187416" x14ac:dyDescent="0.25"/>
    <row r="187417" x14ac:dyDescent="0.25"/>
    <row r="187418" x14ac:dyDescent="0.25"/>
    <row r="187419" x14ac:dyDescent="0.25"/>
    <row r="187420" x14ac:dyDescent="0.25"/>
    <row r="187421" x14ac:dyDescent="0.25"/>
    <row r="187422" x14ac:dyDescent="0.25"/>
    <row r="187423" x14ac:dyDescent="0.25"/>
    <row r="187424" x14ac:dyDescent="0.25"/>
    <row r="187425" x14ac:dyDescent="0.25"/>
    <row r="187426" x14ac:dyDescent="0.25"/>
    <row r="187427" x14ac:dyDescent="0.25"/>
    <row r="187428" x14ac:dyDescent="0.25"/>
    <row r="187429" x14ac:dyDescent="0.25"/>
    <row r="187430" x14ac:dyDescent="0.25"/>
    <row r="187431" x14ac:dyDescent="0.25"/>
    <row r="187432" x14ac:dyDescent="0.25"/>
    <row r="187433" x14ac:dyDescent="0.25"/>
    <row r="187434" x14ac:dyDescent="0.25"/>
    <row r="187435" x14ac:dyDescent="0.25"/>
    <row r="187436" x14ac:dyDescent="0.25"/>
    <row r="187437" x14ac:dyDescent="0.25"/>
    <row r="187438" x14ac:dyDescent="0.25"/>
    <row r="187439" x14ac:dyDescent="0.25"/>
    <row r="187440" x14ac:dyDescent="0.25"/>
    <row r="187441" x14ac:dyDescent="0.25"/>
    <row r="187442" x14ac:dyDescent="0.25"/>
    <row r="187443" x14ac:dyDescent="0.25"/>
    <row r="187444" x14ac:dyDescent="0.25"/>
    <row r="187445" x14ac:dyDescent="0.25"/>
    <row r="187446" x14ac:dyDescent="0.25"/>
    <row r="187447" x14ac:dyDescent="0.25"/>
    <row r="187448" x14ac:dyDescent="0.25"/>
    <row r="187449" x14ac:dyDescent="0.25"/>
    <row r="187450" x14ac:dyDescent="0.25"/>
    <row r="187451" x14ac:dyDescent="0.25"/>
    <row r="187452" x14ac:dyDescent="0.25"/>
    <row r="187453" x14ac:dyDescent="0.25"/>
    <row r="187454" x14ac:dyDescent="0.25"/>
    <row r="187455" x14ac:dyDescent="0.25"/>
    <row r="187456" x14ac:dyDescent="0.25"/>
    <row r="187457" x14ac:dyDescent="0.25"/>
    <row r="187458" x14ac:dyDescent="0.25"/>
    <row r="187459" x14ac:dyDescent="0.25"/>
    <row r="187460" x14ac:dyDescent="0.25"/>
    <row r="187461" x14ac:dyDescent="0.25"/>
    <row r="187462" x14ac:dyDescent="0.25"/>
    <row r="187463" x14ac:dyDescent="0.25"/>
    <row r="187464" x14ac:dyDescent="0.25"/>
    <row r="187465" x14ac:dyDescent="0.25"/>
    <row r="187466" x14ac:dyDescent="0.25"/>
    <row r="187467" x14ac:dyDescent="0.25"/>
    <row r="187468" x14ac:dyDescent="0.25"/>
    <row r="187469" x14ac:dyDescent="0.25"/>
    <row r="187470" x14ac:dyDescent="0.25"/>
    <row r="187471" x14ac:dyDescent="0.25"/>
    <row r="187472" x14ac:dyDescent="0.25"/>
    <row r="187473" x14ac:dyDescent="0.25"/>
    <row r="187474" x14ac:dyDescent="0.25"/>
    <row r="187475" x14ac:dyDescent="0.25"/>
    <row r="187476" x14ac:dyDescent="0.25"/>
    <row r="187477" x14ac:dyDescent="0.25"/>
    <row r="187478" x14ac:dyDescent="0.25"/>
    <row r="187479" x14ac:dyDescent="0.25"/>
    <row r="187480" x14ac:dyDescent="0.25"/>
    <row r="187481" x14ac:dyDescent="0.25"/>
    <row r="187482" x14ac:dyDescent="0.25"/>
    <row r="187483" x14ac:dyDescent="0.25"/>
    <row r="187484" x14ac:dyDescent="0.25"/>
    <row r="187485" x14ac:dyDescent="0.25"/>
    <row r="187486" x14ac:dyDescent="0.25"/>
    <row r="187487" x14ac:dyDescent="0.25"/>
    <row r="187488" x14ac:dyDescent="0.25"/>
    <row r="187489" x14ac:dyDescent="0.25"/>
    <row r="187490" x14ac:dyDescent="0.25"/>
    <row r="187491" x14ac:dyDescent="0.25"/>
    <row r="187492" x14ac:dyDescent="0.25"/>
    <row r="187493" x14ac:dyDescent="0.25"/>
    <row r="187494" x14ac:dyDescent="0.25"/>
    <row r="187495" x14ac:dyDescent="0.25"/>
    <row r="187496" x14ac:dyDescent="0.25"/>
    <row r="187497" x14ac:dyDescent="0.25"/>
    <row r="187498" x14ac:dyDescent="0.25"/>
    <row r="187499" x14ac:dyDescent="0.25"/>
    <row r="187500" x14ac:dyDescent="0.25"/>
    <row r="187501" x14ac:dyDescent="0.25"/>
    <row r="187502" x14ac:dyDescent="0.25"/>
    <row r="187503" x14ac:dyDescent="0.25"/>
    <row r="187504" x14ac:dyDescent="0.25"/>
    <row r="187505" x14ac:dyDescent="0.25"/>
    <row r="187506" x14ac:dyDescent="0.25"/>
    <row r="187507" x14ac:dyDescent="0.25"/>
    <row r="187508" x14ac:dyDescent="0.25"/>
    <row r="187509" x14ac:dyDescent="0.25"/>
    <row r="187510" x14ac:dyDescent="0.25"/>
    <row r="187511" x14ac:dyDescent="0.25"/>
    <row r="187512" x14ac:dyDescent="0.25"/>
    <row r="187513" x14ac:dyDescent="0.25"/>
    <row r="187514" x14ac:dyDescent="0.25"/>
    <row r="187515" x14ac:dyDescent="0.25"/>
    <row r="187516" x14ac:dyDescent="0.25"/>
    <row r="187517" x14ac:dyDescent="0.25"/>
    <row r="187518" x14ac:dyDescent="0.25"/>
    <row r="187519" x14ac:dyDescent="0.25"/>
    <row r="187520" x14ac:dyDescent="0.25"/>
    <row r="187521" x14ac:dyDescent="0.25"/>
    <row r="187522" x14ac:dyDescent="0.25"/>
    <row r="187523" x14ac:dyDescent="0.25"/>
    <row r="187524" x14ac:dyDescent="0.25"/>
    <row r="187525" x14ac:dyDescent="0.25"/>
    <row r="187526" x14ac:dyDescent="0.25"/>
    <row r="187527" x14ac:dyDescent="0.25"/>
    <row r="187528" x14ac:dyDescent="0.25"/>
    <row r="187529" x14ac:dyDescent="0.25"/>
    <row r="187530" x14ac:dyDescent="0.25"/>
    <row r="187531" x14ac:dyDescent="0.25"/>
    <row r="187532" x14ac:dyDescent="0.25"/>
    <row r="187533" x14ac:dyDescent="0.25"/>
    <row r="187534" x14ac:dyDescent="0.25"/>
    <row r="187535" x14ac:dyDescent="0.25"/>
    <row r="187536" x14ac:dyDescent="0.25"/>
    <row r="187537" x14ac:dyDescent="0.25"/>
    <row r="187538" x14ac:dyDescent="0.25"/>
    <row r="187539" x14ac:dyDescent="0.25"/>
    <row r="187540" x14ac:dyDescent="0.25"/>
    <row r="187541" x14ac:dyDescent="0.25"/>
    <row r="187542" x14ac:dyDescent="0.25"/>
    <row r="187543" x14ac:dyDescent="0.25"/>
    <row r="187544" x14ac:dyDescent="0.25"/>
    <row r="187545" x14ac:dyDescent="0.25"/>
    <row r="187546" x14ac:dyDescent="0.25"/>
    <row r="187547" x14ac:dyDescent="0.25"/>
    <row r="187548" x14ac:dyDescent="0.25"/>
    <row r="187549" x14ac:dyDescent="0.25"/>
    <row r="187550" x14ac:dyDescent="0.25"/>
    <row r="187551" x14ac:dyDescent="0.25"/>
    <row r="187552" x14ac:dyDescent="0.25"/>
    <row r="187553" x14ac:dyDescent="0.25"/>
    <row r="187554" x14ac:dyDescent="0.25"/>
    <row r="187555" x14ac:dyDescent="0.25"/>
    <row r="187556" x14ac:dyDescent="0.25"/>
    <row r="187557" x14ac:dyDescent="0.25"/>
    <row r="187558" x14ac:dyDescent="0.25"/>
    <row r="187559" x14ac:dyDescent="0.25"/>
    <row r="187560" x14ac:dyDescent="0.25"/>
    <row r="187561" x14ac:dyDescent="0.25"/>
    <row r="187562" x14ac:dyDescent="0.25"/>
    <row r="187563" x14ac:dyDescent="0.25"/>
    <row r="187564" x14ac:dyDescent="0.25"/>
    <row r="187565" x14ac:dyDescent="0.25"/>
    <row r="187566" x14ac:dyDescent="0.25"/>
    <row r="187567" x14ac:dyDescent="0.25"/>
    <row r="187568" x14ac:dyDescent="0.25"/>
    <row r="187569" x14ac:dyDescent="0.25"/>
    <row r="187570" x14ac:dyDescent="0.25"/>
    <row r="187571" x14ac:dyDescent="0.25"/>
    <row r="187572" x14ac:dyDescent="0.25"/>
    <row r="187573" x14ac:dyDescent="0.25"/>
    <row r="187574" x14ac:dyDescent="0.25"/>
    <row r="187575" x14ac:dyDescent="0.25"/>
    <row r="187576" x14ac:dyDescent="0.25"/>
    <row r="187577" x14ac:dyDescent="0.25"/>
    <row r="187578" x14ac:dyDescent="0.25"/>
    <row r="187579" x14ac:dyDescent="0.25"/>
    <row r="187580" x14ac:dyDescent="0.25"/>
    <row r="187581" x14ac:dyDescent="0.25"/>
    <row r="187582" x14ac:dyDescent="0.25"/>
    <row r="187583" x14ac:dyDescent="0.25"/>
    <row r="187584" x14ac:dyDescent="0.25"/>
    <row r="187585" x14ac:dyDescent="0.25"/>
    <row r="187586" x14ac:dyDescent="0.25"/>
    <row r="187587" x14ac:dyDescent="0.25"/>
    <row r="187588" x14ac:dyDescent="0.25"/>
    <row r="187589" x14ac:dyDescent="0.25"/>
    <row r="187590" x14ac:dyDescent="0.25"/>
    <row r="187591" x14ac:dyDescent="0.25"/>
    <row r="187592" x14ac:dyDescent="0.25"/>
    <row r="187593" x14ac:dyDescent="0.25"/>
    <row r="187594" x14ac:dyDescent="0.25"/>
    <row r="187595" x14ac:dyDescent="0.25"/>
    <row r="187596" x14ac:dyDescent="0.25"/>
    <row r="187597" x14ac:dyDescent="0.25"/>
    <row r="187598" x14ac:dyDescent="0.25"/>
    <row r="187599" x14ac:dyDescent="0.25"/>
    <row r="187600" x14ac:dyDescent="0.25"/>
    <row r="187601" x14ac:dyDescent="0.25"/>
    <row r="187602" x14ac:dyDescent="0.25"/>
    <row r="187603" x14ac:dyDescent="0.25"/>
    <row r="187604" x14ac:dyDescent="0.25"/>
    <row r="187605" x14ac:dyDescent="0.25"/>
    <row r="187606" x14ac:dyDescent="0.25"/>
    <row r="187607" x14ac:dyDescent="0.25"/>
    <row r="187608" x14ac:dyDescent="0.25"/>
    <row r="187609" x14ac:dyDescent="0.25"/>
    <row r="187610" x14ac:dyDescent="0.25"/>
    <row r="187611" x14ac:dyDescent="0.25"/>
    <row r="187612" x14ac:dyDescent="0.25"/>
    <row r="187613" x14ac:dyDescent="0.25"/>
    <row r="187614" x14ac:dyDescent="0.25"/>
    <row r="187615" x14ac:dyDescent="0.25"/>
    <row r="187616" x14ac:dyDescent="0.25"/>
    <row r="187617" x14ac:dyDescent="0.25"/>
    <row r="187618" x14ac:dyDescent="0.25"/>
    <row r="187619" x14ac:dyDescent="0.25"/>
    <row r="187620" x14ac:dyDescent="0.25"/>
    <row r="187621" x14ac:dyDescent="0.25"/>
    <row r="187622" x14ac:dyDescent="0.25"/>
    <row r="187623" x14ac:dyDescent="0.25"/>
    <row r="187624" x14ac:dyDescent="0.25"/>
    <row r="187625" x14ac:dyDescent="0.25"/>
    <row r="187626" x14ac:dyDescent="0.25"/>
    <row r="187627" x14ac:dyDescent="0.25"/>
    <row r="187628" x14ac:dyDescent="0.25"/>
    <row r="187629" x14ac:dyDescent="0.25"/>
    <row r="187630" x14ac:dyDescent="0.25"/>
    <row r="187631" x14ac:dyDescent="0.25"/>
    <row r="187632" x14ac:dyDescent="0.25"/>
    <row r="187633" x14ac:dyDescent="0.25"/>
    <row r="187634" x14ac:dyDescent="0.25"/>
    <row r="187635" x14ac:dyDescent="0.25"/>
    <row r="187636" x14ac:dyDescent="0.25"/>
    <row r="187637" x14ac:dyDescent="0.25"/>
    <row r="187638" x14ac:dyDescent="0.25"/>
    <row r="187639" x14ac:dyDescent="0.25"/>
    <row r="187640" x14ac:dyDescent="0.25"/>
    <row r="187641" x14ac:dyDescent="0.25"/>
    <row r="187642" x14ac:dyDescent="0.25"/>
    <row r="187643" x14ac:dyDescent="0.25"/>
    <row r="187644" x14ac:dyDescent="0.25"/>
    <row r="187645" x14ac:dyDescent="0.25"/>
    <row r="187646" x14ac:dyDescent="0.25"/>
    <row r="187647" x14ac:dyDescent="0.25"/>
    <row r="187648" x14ac:dyDescent="0.25"/>
    <row r="187649" x14ac:dyDescent="0.25"/>
    <row r="187650" x14ac:dyDescent="0.25"/>
    <row r="187651" x14ac:dyDescent="0.25"/>
    <row r="187652" x14ac:dyDescent="0.25"/>
    <row r="187653" x14ac:dyDescent="0.25"/>
    <row r="187654" x14ac:dyDescent="0.25"/>
    <row r="187655" x14ac:dyDescent="0.25"/>
    <row r="187656" x14ac:dyDescent="0.25"/>
    <row r="187657" x14ac:dyDescent="0.25"/>
    <row r="187658" x14ac:dyDescent="0.25"/>
    <row r="187659" x14ac:dyDescent="0.25"/>
    <row r="187660" x14ac:dyDescent="0.25"/>
    <row r="187661" x14ac:dyDescent="0.25"/>
    <row r="187662" x14ac:dyDescent="0.25"/>
    <row r="187663" x14ac:dyDescent="0.25"/>
    <row r="187664" x14ac:dyDescent="0.25"/>
    <row r="187665" x14ac:dyDescent="0.25"/>
    <row r="187666" x14ac:dyDescent="0.25"/>
    <row r="187667" x14ac:dyDescent="0.25"/>
    <row r="187668" x14ac:dyDescent="0.25"/>
    <row r="187669" x14ac:dyDescent="0.25"/>
    <row r="187670" x14ac:dyDescent="0.25"/>
    <row r="187671" x14ac:dyDescent="0.25"/>
    <row r="187672" x14ac:dyDescent="0.25"/>
    <row r="187673" x14ac:dyDescent="0.25"/>
    <row r="187674" x14ac:dyDescent="0.25"/>
    <row r="187675" x14ac:dyDescent="0.25"/>
    <row r="187676" x14ac:dyDescent="0.25"/>
    <row r="187677" x14ac:dyDescent="0.25"/>
    <row r="187678" x14ac:dyDescent="0.25"/>
    <row r="187679" x14ac:dyDescent="0.25"/>
    <row r="187680" x14ac:dyDescent="0.25"/>
    <row r="187681" x14ac:dyDescent="0.25"/>
    <row r="187682" x14ac:dyDescent="0.25"/>
    <row r="187683" x14ac:dyDescent="0.25"/>
    <row r="187684" x14ac:dyDescent="0.25"/>
    <row r="187685" x14ac:dyDescent="0.25"/>
    <row r="187686" x14ac:dyDescent="0.25"/>
    <row r="187687" x14ac:dyDescent="0.25"/>
    <row r="187688" x14ac:dyDescent="0.25"/>
    <row r="187689" x14ac:dyDescent="0.25"/>
    <row r="187690" x14ac:dyDescent="0.25"/>
    <row r="187691" x14ac:dyDescent="0.25"/>
    <row r="187692" x14ac:dyDescent="0.25"/>
    <row r="187693" x14ac:dyDescent="0.25"/>
    <row r="187694" x14ac:dyDescent="0.25"/>
    <row r="187695" x14ac:dyDescent="0.25"/>
    <row r="187696" x14ac:dyDescent="0.25"/>
    <row r="187697" x14ac:dyDescent="0.25"/>
    <row r="187698" x14ac:dyDescent="0.25"/>
    <row r="187699" x14ac:dyDescent="0.25"/>
    <row r="187700" x14ac:dyDescent="0.25"/>
    <row r="187701" x14ac:dyDescent="0.25"/>
    <row r="187702" x14ac:dyDescent="0.25"/>
    <row r="187703" x14ac:dyDescent="0.25"/>
    <row r="187704" x14ac:dyDescent="0.25"/>
    <row r="187705" x14ac:dyDescent="0.25"/>
    <row r="187706" x14ac:dyDescent="0.25"/>
    <row r="187707" x14ac:dyDescent="0.25"/>
    <row r="187708" x14ac:dyDescent="0.25"/>
    <row r="187709" x14ac:dyDescent="0.25"/>
    <row r="187710" x14ac:dyDescent="0.25"/>
    <row r="187711" x14ac:dyDescent="0.25"/>
    <row r="187712" x14ac:dyDescent="0.25"/>
    <row r="187713" x14ac:dyDescent="0.25"/>
    <row r="187714" x14ac:dyDescent="0.25"/>
    <row r="187715" x14ac:dyDescent="0.25"/>
    <row r="187716" x14ac:dyDescent="0.25"/>
    <row r="187717" x14ac:dyDescent="0.25"/>
    <row r="187718" x14ac:dyDescent="0.25"/>
    <row r="187719" x14ac:dyDescent="0.25"/>
    <row r="187720" x14ac:dyDescent="0.25"/>
    <row r="187721" x14ac:dyDescent="0.25"/>
    <row r="187722" x14ac:dyDescent="0.25"/>
    <row r="187723" x14ac:dyDescent="0.25"/>
    <row r="187724" x14ac:dyDescent="0.25"/>
    <row r="187725" x14ac:dyDescent="0.25"/>
    <row r="187726" x14ac:dyDescent="0.25"/>
    <row r="187727" x14ac:dyDescent="0.25"/>
    <row r="187728" x14ac:dyDescent="0.25"/>
    <row r="187729" x14ac:dyDescent="0.25"/>
    <row r="187730" x14ac:dyDescent="0.25"/>
    <row r="187731" x14ac:dyDescent="0.25"/>
    <row r="187732" x14ac:dyDescent="0.25"/>
    <row r="187733" x14ac:dyDescent="0.25"/>
    <row r="187734" x14ac:dyDescent="0.25"/>
    <row r="187735" x14ac:dyDescent="0.25"/>
    <row r="187736" x14ac:dyDescent="0.25"/>
    <row r="187737" x14ac:dyDescent="0.25"/>
    <row r="187738" x14ac:dyDescent="0.25"/>
    <row r="187739" x14ac:dyDescent="0.25"/>
    <row r="187740" x14ac:dyDescent="0.25"/>
    <row r="187741" x14ac:dyDescent="0.25"/>
    <row r="187742" x14ac:dyDescent="0.25"/>
    <row r="187743" x14ac:dyDescent="0.25"/>
    <row r="187744" x14ac:dyDescent="0.25"/>
    <row r="187745" x14ac:dyDescent="0.25"/>
    <row r="187746" x14ac:dyDescent="0.25"/>
    <row r="187747" x14ac:dyDescent="0.25"/>
    <row r="187748" x14ac:dyDescent="0.25"/>
    <row r="187749" x14ac:dyDescent="0.25"/>
    <row r="187750" x14ac:dyDescent="0.25"/>
    <row r="187751" x14ac:dyDescent="0.25"/>
    <row r="187752" x14ac:dyDescent="0.25"/>
    <row r="187753" x14ac:dyDescent="0.25"/>
    <row r="187754" x14ac:dyDescent="0.25"/>
    <row r="187755" x14ac:dyDescent="0.25"/>
    <row r="187756" x14ac:dyDescent="0.25"/>
    <row r="187757" x14ac:dyDescent="0.25"/>
    <row r="187758" x14ac:dyDescent="0.25"/>
    <row r="187759" x14ac:dyDescent="0.25"/>
    <row r="187760" x14ac:dyDescent="0.25"/>
    <row r="187761" x14ac:dyDescent="0.25"/>
    <row r="187762" x14ac:dyDescent="0.25"/>
    <row r="187763" x14ac:dyDescent="0.25"/>
    <row r="187764" x14ac:dyDescent="0.25"/>
    <row r="187765" x14ac:dyDescent="0.25"/>
    <row r="187766" x14ac:dyDescent="0.25"/>
    <row r="187767" x14ac:dyDescent="0.25"/>
    <row r="187768" x14ac:dyDescent="0.25"/>
    <row r="187769" x14ac:dyDescent="0.25"/>
    <row r="187770" x14ac:dyDescent="0.25"/>
    <row r="187771" x14ac:dyDescent="0.25"/>
    <row r="187772" x14ac:dyDescent="0.25"/>
    <row r="187773" x14ac:dyDescent="0.25"/>
    <row r="187774" x14ac:dyDescent="0.25"/>
    <row r="187775" x14ac:dyDescent="0.25"/>
    <row r="187776" x14ac:dyDescent="0.25"/>
    <row r="187777" x14ac:dyDescent="0.25"/>
    <row r="187778" x14ac:dyDescent="0.25"/>
    <row r="187779" x14ac:dyDescent="0.25"/>
    <row r="187780" x14ac:dyDescent="0.25"/>
    <row r="187781" x14ac:dyDescent="0.25"/>
    <row r="187782" x14ac:dyDescent="0.25"/>
    <row r="187783" x14ac:dyDescent="0.25"/>
    <row r="187784" x14ac:dyDescent="0.25"/>
    <row r="187785" x14ac:dyDescent="0.25"/>
    <row r="187786" x14ac:dyDescent="0.25"/>
    <row r="187787" x14ac:dyDescent="0.25"/>
    <row r="187788" x14ac:dyDescent="0.25"/>
    <row r="187789" x14ac:dyDescent="0.25"/>
    <row r="187790" x14ac:dyDescent="0.25"/>
    <row r="187791" x14ac:dyDescent="0.25"/>
    <row r="187792" x14ac:dyDescent="0.25"/>
    <row r="187793" x14ac:dyDescent="0.25"/>
    <row r="187794" x14ac:dyDescent="0.25"/>
    <row r="187795" x14ac:dyDescent="0.25"/>
    <row r="187796" x14ac:dyDescent="0.25"/>
    <row r="187797" x14ac:dyDescent="0.25"/>
    <row r="187798" x14ac:dyDescent="0.25"/>
    <row r="187799" x14ac:dyDescent="0.25"/>
    <row r="187800" x14ac:dyDescent="0.25"/>
    <row r="187801" x14ac:dyDescent="0.25"/>
    <row r="187802" x14ac:dyDescent="0.25"/>
    <row r="187803" x14ac:dyDescent="0.25"/>
    <row r="187804" x14ac:dyDescent="0.25"/>
    <row r="187805" x14ac:dyDescent="0.25"/>
    <row r="187806" x14ac:dyDescent="0.25"/>
    <row r="187807" x14ac:dyDescent="0.25"/>
    <row r="187808" x14ac:dyDescent="0.25"/>
    <row r="187809" x14ac:dyDescent="0.25"/>
    <row r="187810" x14ac:dyDescent="0.25"/>
    <row r="187811" x14ac:dyDescent="0.25"/>
    <row r="187812" x14ac:dyDescent="0.25"/>
    <row r="187813" x14ac:dyDescent="0.25"/>
    <row r="187814" x14ac:dyDescent="0.25"/>
    <row r="187815" x14ac:dyDescent="0.25"/>
    <row r="187816" x14ac:dyDescent="0.25"/>
    <row r="187817" x14ac:dyDescent="0.25"/>
    <row r="187818" x14ac:dyDescent="0.25"/>
    <row r="187819" x14ac:dyDescent="0.25"/>
    <row r="187820" x14ac:dyDescent="0.25"/>
    <row r="187821" x14ac:dyDescent="0.25"/>
    <row r="187822" x14ac:dyDescent="0.25"/>
    <row r="187823" x14ac:dyDescent="0.25"/>
    <row r="187824" x14ac:dyDescent="0.25"/>
    <row r="187825" x14ac:dyDescent="0.25"/>
    <row r="187826" x14ac:dyDescent="0.25"/>
    <row r="187827" x14ac:dyDescent="0.25"/>
    <row r="187828" x14ac:dyDescent="0.25"/>
    <row r="187829" x14ac:dyDescent="0.25"/>
    <row r="187830" x14ac:dyDescent="0.25"/>
    <row r="187831" x14ac:dyDescent="0.25"/>
    <row r="187832" x14ac:dyDescent="0.25"/>
    <row r="187833" x14ac:dyDescent="0.25"/>
    <row r="187834" x14ac:dyDescent="0.25"/>
    <row r="187835" x14ac:dyDescent="0.25"/>
    <row r="187836" x14ac:dyDescent="0.25"/>
    <row r="187837" x14ac:dyDescent="0.25"/>
    <row r="187838" x14ac:dyDescent="0.25"/>
    <row r="187839" x14ac:dyDescent="0.25"/>
    <row r="187840" x14ac:dyDescent="0.25"/>
    <row r="187841" x14ac:dyDescent="0.25"/>
    <row r="187842" x14ac:dyDescent="0.25"/>
    <row r="187843" x14ac:dyDescent="0.25"/>
    <row r="187844" x14ac:dyDescent="0.25"/>
    <row r="187845" x14ac:dyDescent="0.25"/>
    <row r="187846" x14ac:dyDescent="0.25"/>
    <row r="187847" x14ac:dyDescent="0.25"/>
    <row r="187848" x14ac:dyDescent="0.25"/>
    <row r="187849" x14ac:dyDescent="0.25"/>
    <row r="187850" x14ac:dyDescent="0.25"/>
    <row r="187851" x14ac:dyDescent="0.25"/>
    <row r="187852" x14ac:dyDescent="0.25"/>
    <row r="187853" x14ac:dyDescent="0.25"/>
    <row r="187854" x14ac:dyDescent="0.25"/>
    <row r="187855" x14ac:dyDescent="0.25"/>
    <row r="187856" x14ac:dyDescent="0.25"/>
    <row r="187857" x14ac:dyDescent="0.25"/>
    <row r="187858" x14ac:dyDescent="0.25"/>
    <row r="187859" x14ac:dyDescent="0.25"/>
    <row r="187860" x14ac:dyDescent="0.25"/>
    <row r="187861" x14ac:dyDescent="0.25"/>
    <row r="187862" x14ac:dyDescent="0.25"/>
    <row r="187863" x14ac:dyDescent="0.25"/>
    <row r="187864" x14ac:dyDescent="0.25"/>
    <row r="187865" x14ac:dyDescent="0.25"/>
    <row r="187866" x14ac:dyDescent="0.25"/>
    <row r="187867" x14ac:dyDescent="0.25"/>
    <row r="187868" x14ac:dyDescent="0.25"/>
    <row r="187869" x14ac:dyDescent="0.25"/>
    <row r="187870" x14ac:dyDescent="0.25"/>
    <row r="187871" x14ac:dyDescent="0.25"/>
    <row r="187872" x14ac:dyDescent="0.25"/>
    <row r="187873" x14ac:dyDescent="0.25"/>
    <row r="187874" x14ac:dyDescent="0.25"/>
    <row r="187875" x14ac:dyDescent="0.25"/>
    <row r="187876" x14ac:dyDescent="0.25"/>
    <row r="187877" x14ac:dyDescent="0.25"/>
    <row r="187878" x14ac:dyDescent="0.25"/>
    <row r="187879" x14ac:dyDescent="0.25"/>
    <row r="187880" x14ac:dyDescent="0.25"/>
    <row r="187881" x14ac:dyDescent="0.25"/>
    <row r="187882" x14ac:dyDescent="0.25"/>
    <row r="187883" x14ac:dyDescent="0.25"/>
    <row r="187884" x14ac:dyDescent="0.25"/>
    <row r="187885" x14ac:dyDescent="0.25"/>
    <row r="187886" x14ac:dyDescent="0.25"/>
    <row r="187887" x14ac:dyDescent="0.25"/>
    <row r="187888" x14ac:dyDescent="0.25"/>
    <row r="187889" x14ac:dyDescent="0.25"/>
    <row r="187890" x14ac:dyDescent="0.25"/>
    <row r="187891" x14ac:dyDescent="0.25"/>
    <row r="187892" x14ac:dyDescent="0.25"/>
    <row r="187893" x14ac:dyDescent="0.25"/>
    <row r="187894" x14ac:dyDescent="0.25"/>
    <row r="187895" x14ac:dyDescent="0.25"/>
    <row r="187896" x14ac:dyDescent="0.25"/>
    <row r="187897" x14ac:dyDescent="0.25"/>
    <row r="187898" x14ac:dyDescent="0.25"/>
    <row r="187899" x14ac:dyDescent="0.25"/>
    <row r="187900" x14ac:dyDescent="0.25"/>
    <row r="187901" x14ac:dyDescent="0.25"/>
    <row r="187902" x14ac:dyDescent="0.25"/>
    <row r="187903" x14ac:dyDescent="0.25"/>
    <row r="187904" x14ac:dyDescent="0.25"/>
    <row r="187905" x14ac:dyDescent="0.25"/>
    <row r="187906" x14ac:dyDescent="0.25"/>
    <row r="187907" x14ac:dyDescent="0.25"/>
    <row r="187908" x14ac:dyDescent="0.25"/>
    <row r="187909" x14ac:dyDescent="0.25"/>
    <row r="187910" x14ac:dyDescent="0.25"/>
    <row r="187911" x14ac:dyDescent="0.25"/>
    <row r="187912" x14ac:dyDescent="0.25"/>
    <row r="187913" x14ac:dyDescent="0.25"/>
    <row r="187914" x14ac:dyDescent="0.25"/>
    <row r="187915" x14ac:dyDescent="0.25"/>
    <row r="187916" x14ac:dyDescent="0.25"/>
    <row r="187917" x14ac:dyDescent="0.25"/>
    <row r="187918" x14ac:dyDescent="0.25"/>
    <row r="187919" x14ac:dyDescent="0.25"/>
    <row r="187920" x14ac:dyDescent="0.25"/>
    <row r="187921" x14ac:dyDescent="0.25"/>
    <row r="187922" x14ac:dyDescent="0.25"/>
    <row r="187923" x14ac:dyDescent="0.25"/>
    <row r="187924" x14ac:dyDescent="0.25"/>
    <row r="187925" x14ac:dyDescent="0.25"/>
    <row r="187926" x14ac:dyDescent="0.25"/>
    <row r="187927" x14ac:dyDescent="0.25"/>
    <row r="187928" x14ac:dyDescent="0.25"/>
    <row r="187929" x14ac:dyDescent="0.25"/>
    <row r="187930" x14ac:dyDescent="0.25"/>
    <row r="187931" x14ac:dyDescent="0.25"/>
    <row r="187932" x14ac:dyDescent="0.25"/>
    <row r="187933" x14ac:dyDescent="0.25"/>
    <row r="187934" x14ac:dyDescent="0.25"/>
    <row r="187935" x14ac:dyDescent="0.25"/>
    <row r="187936" x14ac:dyDescent="0.25"/>
    <row r="187937" x14ac:dyDescent="0.25"/>
    <row r="187938" x14ac:dyDescent="0.25"/>
    <row r="187939" x14ac:dyDescent="0.25"/>
    <row r="187940" x14ac:dyDescent="0.25"/>
    <row r="187941" x14ac:dyDescent="0.25"/>
    <row r="187942" x14ac:dyDescent="0.25"/>
    <row r="187943" x14ac:dyDescent="0.25"/>
    <row r="187944" x14ac:dyDescent="0.25"/>
    <row r="187945" x14ac:dyDescent="0.25"/>
    <row r="187946" x14ac:dyDescent="0.25"/>
    <row r="187947" x14ac:dyDescent="0.25"/>
    <row r="187948" x14ac:dyDescent="0.25"/>
    <row r="187949" x14ac:dyDescent="0.25"/>
    <row r="187950" x14ac:dyDescent="0.25"/>
    <row r="187951" x14ac:dyDescent="0.25"/>
    <row r="187952" x14ac:dyDescent="0.25"/>
    <row r="187953" x14ac:dyDescent="0.25"/>
    <row r="187954" x14ac:dyDescent="0.25"/>
    <row r="187955" x14ac:dyDescent="0.25"/>
    <row r="187956" x14ac:dyDescent="0.25"/>
    <row r="187957" x14ac:dyDescent="0.25"/>
    <row r="187958" x14ac:dyDescent="0.25"/>
    <row r="187959" x14ac:dyDescent="0.25"/>
    <row r="187960" x14ac:dyDescent="0.25"/>
    <row r="187961" x14ac:dyDescent="0.25"/>
    <row r="187962" x14ac:dyDescent="0.25"/>
    <row r="187963" x14ac:dyDescent="0.25"/>
    <row r="187964" x14ac:dyDescent="0.25"/>
    <row r="187965" x14ac:dyDescent="0.25"/>
    <row r="187966" x14ac:dyDescent="0.25"/>
    <row r="187967" x14ac:dyDescent="0.25"/>
    <row r="187968" x14ac:dyDescent="0.25"/>
    <row r="187969" x14ac:dyDescent="0.25"/>
    <row r="187970" x14ac:dyDescent="0.25"/>
    <row r="187971" x14ac:dyDescent="0.25"/>
    <row r="187972" x14ac:dyDescent="0.25"/>
    <row r="187973" x14ac:dyDescent="0.25"/>
    <row r="187974" x14ac:dyDescent="0.25"/>
    <row r="187975" x14ac:dyDescent="0.25"/>
    <row r="187976" x14ac:dyDescent="0.25"/>
    <row r="187977" x14ac:dyDescent="0.25"/>
    <row r="187978" x14ac:dyDescent="0.25"/>
    <row r="187979" x14ac:dyDescent="0.25"/>
    <row r="187980" x14ac:dyDescent="0.25"/>
    <row r="187981" x14ac:dyDescent="0.25"/>
    <row r="187982" x14ac:dyDescent="0.25"/>
    <row r="187983" x14ac:dyDescent="0.25"/>
    <row r="187984" x14ac:dyDescent="0.25"/>
    <row r="187985" x14ac:dyDescent="0.25"/>
    <row r="187986" x14ac:dyDescent="0.25"/>
    <row r="187987" x14ac:dyDescent="0.25"/>
    <row r="187988" x14ac:dyDescent="0.25"/>
    <row r="187989" x14ac:dyDescent="0.25"/>
    <row r="187990" x14ac:dyDescent="0.25"/>
    <row r="187991" x14ac:dyDescent="0.25"/>
    <row r="187992" x14ac:dyDescent="0.25"/>
    <row r="187993" x14ac:dyDescent="0.25"/>
    <row r="187994" x14ac:dyDescent="0.25"/>
    <row r="187995" x14ac:dyDescent="0.25"/>
    <row r="187996" x14ac:dyDescent="0.25"/>
    <row r="187997" x14ac:dyDescent="0.25"/>
    <row r="187998" x14ac:dyDescent="0.25"/>
    <row r="187999" x14ac:dyDescent="0.25"/>
    <row r="188000" x14ac:dyDescent="0.25"/>
    <row r="188001" x14ac:dyDescent="0.25"/>
    <row r="188002" x14ac:dyDescent="0.25"/>
    <row r="188003" x14ac:dyDescent="0.25"/>
    <row r="188004" x14ac:dyDescent="0.25"/>
    <row r="188005" x14ac:dyDescent="0.25"/>
    <row r="188006" x14ac:dyDescent="0.25"/>
    <row r="188007" x14ac:dyDescent="0.25"/>
    <row r="188008" x14ac:dyDescent="0.25"/>
    <row r="188009" x14ac:dyDescent="0.25"/>
    <row r="188010" x14ac:dyDescent="0.25"/>
    <row r="188011" x14ac:dyDescent="0.25"/>
    <row r="188012" x14ac:dyDescent="0.25"/>
    <row r="188013" x14ac:dyDescent="0.25"/>
    <row r="188014" x14ac:dyDescent="0.25"/>
    <row r="188015" x14ac:dyDescent="0.25"/>
    <row r="188016" x14ac:dyDescent="0.25"/>
    <row r="188017" x14ac:dyDescent="0.25"/>
    <row r="188018" x14ac:dyDescent="0.25"/>
    <row r="188019" x14ac:dyDescent="0.25"/>
    <row r="188020" x14ac:dyDescent="0.25"/>
    <row r="188021" x14ac:dyDescent="0.25"/>
    <row r="188022" x14ac:dyDescent="0.25"/>
    <row r="188023" x14ac:dyDescent="0.25"/>
    <row r="188024" x14ac:dyDescent="0.25"/>
    <row r="188025" x14ac:dyDescent="0.25"/>
    <row r="188026" x14ac:dyDescent="0.25"/>
    <row r="188027" x14ac:dyDescent="0.25"/>
    <row r="188028" x14ac:dyDescent="0.25"/>
    <row r="188029" x14ac:dyDescent="0.25"/>
    <row r="188030" x14ac:dyDescent="0.25"/>
    <row r="188031" x14ac:dyDescent="0.25"/>
    <row r="188032" x14ac:dyDescent="0.25"/>
    <row r="188033" x14ac:dyDescent="0.25"/>
    <row r="188034" x14ac:dyDescent="0.25"/>
    <row r="188035" x14ac:dyDescent="0.25"/>
    <row r="188036" x14ac:dyDescent="0.25"/>
    <row r="188037" x14ac:dyDescent="0.25"/>
    <row r="188038" x14ac:dyDescent="0.25"/>
    <row r="188039" x14ac:dyDescent="0.25"/>
    <row r="188040" x14ac:dyDescent="0.25"/>
    <row r="188041" x14ac:dyDescent="0.25"/>
    <row r="188042" x14ac:dyDescent="0.25"/>
    <row r="188043" x14ac:dyDescent="0.25"/>
    <row r="188044" x14ac:dyDescent="0.25"/>
    <row r="188045" x14ac:dyDescent="0.25"/>
    <row r="188046" x14ac:dyDescent="0.25"/>
    <row r="188047" x14ac:dyDescent="0.25"/>
    <row r="188048" x14ac:dyDescent="0.25"/>
    <row r="188049" x14ac:dyDescent="0.25"/>
    <row r="188050" x14ac:dyDescent="0.25"/>
    <row r="188051" x14ac:dyDescent="0.25"/>
    <row r="188052" x14ac:dyDescent="0.25"/>
    <row r="188053" x14ac:dyDescent="0.25"/>
    <row r="188054" x14ac:dyDescent="0.25"/>
    <row r="188055" x14ac:dyDescent="0.25"/>
    <row r="188056" x14ac:dyDescent="0.25"/>
    <row r="188057" x14ac:dyDescent="0.25"/>
    <row r="188058" x14ac:dyDescent="0.25"/>
    <row r="188059" x14ac:dyDescent="0.25"/>
    <row r="188060" x14ac:dyDescent="0.25"/>
    <row r="188061" x14ac:dyDescent="0.25"/>
    <row r="188062" x14ac:dyDescent="0.25"/>
    <row r="188063" x14ac:dyDescent="0.25"/>
    <row r="188064" x14ac:dyDescent="0.25"/>
    <row r="188065" x14ac:dyDescent="0.25"/>
    <row r="188066" x14ac:dyDescent="0.25"/>
    <row r="188067" x14ac:dyDescent="0.25"/>
    <row r="188068" x14ac:dyDescent="0.25"/>
    <row r="188069" x14ac:dyDescent="0.25"/>
    <row r="188070" x14ac:dyDescent="0.25"/>
    <row r="188071" x14ac:dyDescent="0.25"/>
    <row r="188072" x14ac:dyDescent="0.25"/>
    <row r="188073" x14ac:dyDescent="0.25"/>
    <row r="188074" x14ac:dyDescent="0.25"/>
    <row r="188075" x14ac:dyDescent="0.25"/>
    <row r="188076" x14ac:dyDescent="0.25"/>
    <row r="188077" x14ac:dyDescent="0.25"/>
    <row r="188078" x14ac:dyDescent="0.25"/>
    <row r="188079" x14ac:dyDescent="0.25"/>
    <row r="188080" x14ac:dyDescent="0.25"/>
    <row r="188081" x14ac:dyDescent="0.25"/>
    <row r="188082" x14ac:dyDescent="0.25"/>
    <row r="188083" x14ac:dyDescent="0.25"/>
    <row r="188084" x14ac:dyDescent="0.25"/>
    <row r="188085" x14ac:dyDescent="0.25"/>
    <row r="188086" x14ac:dyDescent="0.25"/>
    <row r="188087" x14ac:dyDescent="0.25"/>
    <row r="188088" x14ac:dyDescent="0.25"/>
    <row r="188089" x14ac:dyDescent="0.25"/>
    <row r="188090" x14ac:dyDescent="0.25"/>
    <row r="188091" x14ac:dyDescent="0.25"/>
    <row r="188092" x14ac:dyDescent="0.25"/>
    <row r="188093" x14ac:dyDescent="0.25"/>
    <row r="188094" x14ac:dyDescent="0.25"/>
    <row r="188095" x14ac:dyDescent="0.25"/>
    <row r="188096" x14ac:dyDescent="0.25"/>
    <row r="188097" x14ac:dyDescent="0.25"/>
    <row r="188098" x14ac:dyDescent="0.25"/>
    <row r="188099" x14ac:dyDescent="0.25"/>
    <row r="188100" x14ac:dyDescent="0.25"/>
    <row r="188101" x14ac:dyDescent="0.25"/>
    <row r="188102" x14ac:dyDescent="0.25"/>
    <row r="188103" x14ac:dyDescent="0.25"/>
    <row r="188104" x14ac:dyDescent="0.25"/>
    <row r="188105" x14ac:dyDescent="0.25"/>
    <row r="188106" x14ac:dyDescent="0.25"/>
    <row r="188107" x14ac:dyDescent="0.25"/>
    <row r="188108" x14ac:dyDescent="0.25"/>
    <row r="188109" x14ac:dyDescent="0.25"/>
    <row r="188110" x14ac:dyDescent="0.25"/>
    <row r="188111" x14ac:dyDescent="0.25"/>
    <row r="188112" x14ac:dyDescent="0.25"/>
    <row r="188113" x14ac:dyDescent="0.25"/>
    <row r="188114" x14ac:dyDescent="0.25"/>
    <row r="188115" x14ac:dyDescent="0.25"/>
    <row r="188116" x14ac:dyDescent="0.25"/>
    <row r="188117" x14ac:dyDescent="0.25"/>
    <row r="188118" x14ac:dyDescent="0.25"/>
    <row r="188119" x14ac:dyDescent="0.25"/>
    <row r="188120" x14ac:dyDescent="0.25"/>
    <row r="188121" x14ac:dyDescent="0.25"/>
    <row r="188122" x14ac:dyDescent="0.25"/>
    <row r="188123" x14ac:dyDescent="0.25"/>
    <row r="188124" x14ac:dyDescent="0.25"/>
    <row r="188125" x14ac:dyDescent="0.25"/>
    <row r="188126" x14ac:dyDescent="0.25"/>
    <row r="188127" x14ac:dyDescent="0.25"/>
    <row r="188128" x14ac:dyDescent="0.25"/>
    <row r="188129" x14ac:dyDescent="0.25"/>
    <row r="188130" x14ac:dyDescent="0.25"/>
    <row r="188131" x14ac:dyDescent="0.25"/>
    <row r="188132" x14ac:dyDescent="0.25"/>
    <row r="188133" x14ac:dyDescent="0.25"/>
    <row r="188134" x14ac:dyDescent="0.25"/>
    <row r="188135" x14ac:dyDescent="0.25"/>
    <row r="188136" x14ac:dyDescent="0.25"/>
    <row r="188137" x14ac:dyDescent="0.25"/>
    <row r="188138" x14ac:dyDescent="0.25"/>
    <row r="188139" x14ac:dyDescent="0.25"/>
    <row r="188140" x14ac:dyDescent="0.25"/>
    <row r="188141" x14ac:dyDescent="0.25"/>
    <row r="188142" x14ac:dyDescent="0.25"/>
    <row r="188143" x14ac:dyDescent="0.25"/>
    <row r="188144" x14ac:dyDescent="0.25"/>
    <row r="188145" x14ac:dyDescent="0.25"/>
    <row r="188146" x14ac:dyDescent="0.25"/>
    <row r="188147" x14ac:dyDescent="0.25"/>
    <row r="188148" x14ac:dyDescent="0.25"/>
    <row r="188149" x14ac:dyDescent="0.25"/>
    <row r="188150" x14ac:dyDescent="0.25"/>
    <row r="188151" x14ac:dyDescent="0.25"/>
    <row r="188152" x14ac:dyDescent="0.25"/>
    <row r="188153" x14ac:dyDescent="0.25"/>
    <row r="188154" x14ac:dyDescent="0.25"/>
    <row r="188155" x14ac:dyDescent="0.25"/>
    <row r="188156" x14ac:dyDescent="0.25"/>
    <row r="188157" x14ac:dyDescent="0.25"/>
    <row r="188158" x14ac:dyDescent="0.25"/>
    <row r="188159" x14ac:dyDescent="0.25"/>
    <row r="188160" x14ac:dyDescent="0.25"/>
    <row r="188161" x14ac:dyDescent="0.25"/>
    <row r="188162" x14ac:dyDescent="0.25"/>
    <row r="188163" x14ac:dyDescent="0.25"/>
    <row r="188164" x14ac:dyDescent="0.25"/>
    <row r="188165" x14ac:dyDescent="0.25"/>
    <row r="188166" x14ac:dyDescent="0.25"/>
    <row r="188167" x14ac:dyDescent="0.25"/>
    <row r="188168" x14ac:dyDescent="0.25"/>
    <row r="188169" x14ac:dyDescent="0.25"/>
    <row r="188170" x14ac:dyDescent="0.25"/>
    <row r="188171" x14ac:dyDescent="0.25"/>
    <row r="188172" x14ac:dyDescent="0.25"/>
    <row r="188173" x14ac:dyDescent="0.25"/>
    <row r="188174" x14ac:dyDescent="0.25"/>
    <row r="188175" x14ac:dyDescent="0.25"/>
    <row r="188176" x14ac:dyDescent="0.25"/>
    <row r="188177" x14ac:dyDescent="0.25"/>
    <row r="188178" x14ac:dyDescent="0.25"/>
    <row r="188179" x14ac:dyDescent="0.25"/>
    <row r="188180" x14ac:dyDescent="0.25"/>
    <row r="188181" x14ac:dyDescent="0.25"/>
    <row r="188182" x14ac:dyDescent="0.25"/>
    <row r="188183" x14ac:dyDescent="0.25"/>
    <row r="188184" x14ac:dyDescent="0.25"/>
    <row r="188185" x14ac:dyDescent="0.25"/>
    <row r="188186" x14ac:dyDescent="0.25"/>
    <row r="188187" x14ac:dyDescent="0.25"/>
    <row r="188188" x14ac:dyDescent="0.25"/>
    <row r="188189" x14ac:dyDescent="0.25"/>
    <row r="188190" x14ac:dyDescent="0.25"/>
    <row r="188191" x14ac:dyDescent="0.25"/>
    <row r="188192" x14ac:dyDescent="0.25"/>
    <row r="188193" x14ac:dyDescent="0.25"/>
    <row r="188194" x14ac:dyDescent="0.25"/>
    <row r="188195" x14ac:dyDescent="0.25"/>
    <row r="188196" x14ac:dyDescent="0.25"/>
    <row r="188197" x14ac:dyDescent="0.25"/>
    <row r="188198" x14ac:dyDescent="0.25"/>
    <row r="188199" x14ac:dyDescent="0.25"/>
    <row r="188200" x14ac:dyDescent="0.25"/>
    <row r="188201" x14ac:dyDescent="0.25"/>
    <row r="188202" x14ac:dyDescent="0.25"/>
    <row r="188203" x14ac:dyDescent="0.25"/>
    <row r="188204" x14ac:dyDescent="0.25"/>
    <row r="188205" x14ac:dyDescent="0.25"/>
    <row r="188206" x14ac:dyDescent="0.25"/>
    <row r="188207" x14ac:dyDescent="0.25"/>
    <row r="188208" x14ac:dyDescent="0.25"/>
    <row r="188209" x14ac:dyDescent="0.25"/>
    <row r="188210" x14ac:dyDescent="0.25"/>
    <row r="188211" x14ac:dyDescent="0.25"/>
    <row r="188212" x14ac:dyDescent="0.25"/>
    <row r="188213" x14ac:dyDescent="0.25"/>
    <row r="188214" x14ac:dyDescent="0.25"/>
    <row r="188215" x14ac:dyDescent="0.25"/>
    <row r="188216" x14ac:dyDescent="0.25"/>
    <row r="188217" x14ac:dyDescent="0.25"/>
    <row r="188218" x14ac:dyDescent="0.25"/>
    <row r="188219" x14ac:dyDescent="0.25"/>
    <row r="188220" x14ac:dyDescent="0.25"/>
    <row r="188221" x14ac:dyDescent="0.25"/>
    <row r="188222" x14ac:dyDescent="0.25"/>
    <row r="188223" x14ac:dyDescent="0.25"/>
    <row r="188224" x14ac:dyDescent="0.25"/>
    <row r="188225" x14ac:dyDescent="0.25"/>
    <row r="188226" x14ac:dyDescent="0.25"/>
    <row r="188227" x14ac:dyDescent="0.25"/>
    <row r="188228" x14ac:dyDescent="0.25"/>
    <row r="188229" x14ac:dyDescent="0.25"/>
    <row r="188230" x14ac:dyDescent="0.25"/>
    <row r="188231" x14ac:dyDescent="0.25"/>
    <row r="188232" x14ac:dyDescent="0.25"/>
    <row r="188233" x14ac:dyDescent="0.25"/>
    <row r="188234" x14ac:dyDescent="0.25"/>
    <row r="188235" x14ac:dyDescent="0.25"/>
    <row r="188236" x14ac:dyDescent="0.25"/>
    <row r="188237" x14ac:dyDescent="0.25"/>
    <row r="188238" x14ac:dyDescent="0.25"/>
    <row r="188239" x14ac:dyDescent="0.25"/>
    <row r="188240" x14ac:dyDescent="0.25"/>
    <row r="188241" x14ac:dyDescent="0.25"/>
    <row r="188242" x14ac:dyDescent="0.25"/>
    <row r="188243" x14ac:dyDescent="0.25"/>
    <row r="188244" x14ac:dyDescent="0.25"/>
    <row r="188245" x14ac:dyDescent="0.25"/>
    <row r="188246" x14ac:dyDescent="0.25"/>
    <row r="188247" x14ac:dyDescent="0.25"/>
    <row r="188248" x14ac:dyDescent="0.25"/>
    <row r="188249" x14ac:dyDescent="0.25"/>
    <row r="188250" x14ac:dyDescent="0.25"/>
    <row r="188251" x14ac:dyDescent="0.25"/>
    <row r="188252" x14ac:dyDescent="0.25"/>
    <row r="188253" x14ac:dyDescent="0.25"/>
    <row r="188254" x14ac:dyDescent="0.25"/>
    <row r="188255" x14ac:dyDescent="0.25"/>
    <row r="188256" x14ac:dyDescent="0.25"/>
    <row r="188257" x14ac:dyDescent="0.25"/>
    <row r="188258" x14ac:dyDescent="0.25"/>
    <row r="188259" x14ac:dyDescent="0.25"/>
    <row r="188260" x14ac:dyDescent="0.25"/>
    <row r="188261" x14ac:dyDescent="0.25"/>
    <row r="188262" x14ac:dyDescent="0.25"/>
    <row r="188263" x14ac:dyDescent="0.25"/>
    <row r="188264" x14ac:dyDescent="0.25"/>
    <row r="188265" x14ac:dyDescent="0.25"/>
    <row r="188266" x14ac:dyDescent="0.25"/>
    <row r="188267" x14ac:dyDescent="0.25"/>
    <row r="188268" x14ac:dyDescent="0.25"/>
    <row r="188269" x14ac:dyDescent="0.25"/>
    <row r="188270" x14ac:dyDescent="0.25"/>
    <row r="188271" x14ac:dyDescent="0.25"/>
    <row r="188272" x14ac:dyDescent="0.25"/>
    <row r="188273" x14ac:dyDescent="0.25"/>
    <row r="188274" x14ac:dyDescent="0.25"/>
    <row r="188275" x14ac:dyDescent="0.25"/>
    <row r="188276" x14ac:dyDescent="0.25"/>
    <row r="188277" x14ac:dyDescent="0.25"/>
    <row r="188278" x14ac:dyDescent="0.25"/>
    <row r="188279" x14ac:dyDescent="0.25"/>
    <row r="188280" x14ac:dyDescent="0.25"/>
    <row r="188281" x14ac:dyDescent="0.25"/>
    <row r="188282" x14ac:dyDescent="0.25"/>
    <row r="188283" x14ac:dyDescent="0.25"/>
    <row r="188284" x14ac:dyDescent="0.25"/>
    <row r="188285" x14ac:dyDescent="0.25"/>
    <row r="188286" x14ac:dyDescent="0.25"/>
    <row r="188287" x14ac:dyDescent="0.25"/>
    <row r="188288" x14ac:dyDescent="0.25"/>
    <row r="188289" x14ac:dyDescent="0.25"/>
    <row r="188290" x14ac:dyDescent="0.25"/>
    <row r="188291" x14ac:dyDescent="0.25"/>
    <row r="188292" x14ac:dyDescent="0.25"/>
    <row r="188293" x14ac:dyDescent="0.25"/>
    <row r="188294" x14ac:dyDescent="0.25"/>
    <row r="188295" x14ac:dyDescent="0.25"/>
    <row r="188296" x14ac:dyDescent="0.25"/>
    <row r="188297" x14ac:dyDescent="0.25"/>
    <row r="188298" x14ac:dyDescent="0.25"/>
    <row r="188299" x14ac:dyDescent="0.25"/>
    <row r="188300" x14ac:dyDescent="0.25"/>
    <row r="188301" x14ac:dyDescent="0.25"/>
    <row r="188302" x14ac:dyDescent="0.25"/>
    <row r="188303" x14ac:dyDescent="0.25"/>
    <row r="188304" x14ac:dyDescent="0.25"/>
    <row r="188305" x14ac:dyDescent="0.25"/>
    <row r="188306" x14ac:dyDescent="0.25"/>
    <row r="188307" x14ac:dyDescent="0.25"/>
    <row r="188308" x14ac:dyDescent="0.25"/>
    <row r="188309" x14ac:dyDescent="0.25"/>
    <row r="188310" x14ac:dyDescent="0.25"/>
    <row r="188311" x14ac:dyDescent="0.25"/>
    <row r="188312" x14ac:dyDescent="0.25"/>
    <row r="188313" x14ac:dyDescent="0.25"/>
    <row r="188314" x14ac:dyDescent="0.25"/>
    <row r="188315" x14ac:dyDescent="0.25"/>
    <row r="188316" x14ac:dyDescent="0.25"/>
    <row r="188317" x14ac:dyDescent="0.25"/>
    <row r="188318" x14ac:dyDescent="0.25"/>
    <row r="188319" x14ac:dyDescent="0.25"/>
    <row r="188320" x14ac:dyDescent="0.25"/>
    <row r="188321" x14ac:dyDescent="0.25"/>
    <row r="188322" x14ac:dyDescent="0.25"/>
    <row r="188323" x14ac:dyDescent="0.25"/>
    <row r="188324" x14ac:dyDescent="0.25"/>
    <row r="188325" x14ac:dyDescent="0.25"/>
    <row r="188326" x14ac:dyDescent="0.25"/>
    <row r="188327" x14ac:dyDescent="0.25"/>
    <row r="188328" x14ac:dyDescent="0.25"/>
    <row r="188329" x14ac:dyDescent="0.25"/>
    <row r="188330" x14ac:dyDescent="0.25"/>
    <row r="188331" x14ac:dyDescent="0.25"/>
    <row r="188332" x14ac:dyDescent="0.25"/>
    <row r="188333" x14ac:dyDescent="0.25"/>
    <row r="188334" x14ac:dyDescent="0.25"/>
    <row r="188335" x14ac:dyDescent="0.25"/>
    <row r="188336" x14ac:dyDescent="0.25"/>
    <row r="188337" x14ac:dyDescent="0.25"/>
    <row r="188338" x14ac:dyDescent="0.25"/>
    <row r="188339" x14ac:dyDescent="0.25"/>
    <row r="188340" x14ac:dyDescent="0.25"/>
    <row r="188341" x14ac:dyDescent="0.25"/>
    <row r="188342" x14ac:dyDescent="0.25"/>
    <row r="188343" x14ac:dyDescent="0.25"/>
    <row r="188344" x14ac:dyDescent="0.25"/>
    <row r="188345" x14ac:dyDescent="0.25"/>
    <row r="188346" x14ac:dyDescent="0.25"/>
    <row r="188347" x14ac:dyDescent="0.25"/>
    <row r="188348" x14ac:dyDescent="0.25"/>
    <row r="188349" x14ac:dyDescent="0.25"/>
    <row r="188350" x14ac:dyDescent="0.25"/>
    <row r="188351" x14ac:dyDescent="0.25"/>
    <row r="188352" x14ac:dyDescent="0.25"/>
    <row r="188353" x14ac:dyDescent="0.25"/>
    <row r="188354" x14ac:dyDescent="0.25"/>
    <row r="188355" x14ac:dyDescent="0.25"/>
    <row r="188356" x14ac:dyDescent="0.25"/>
    <row r="188357" x14ac:dyDescent="0.25"/>
    <row r="188358" x14ac:dyDescent="0.25"/>
    <row r="188359" x14ac:dyDescent="0.25"/>
    <row r="188360" x14ac:dyDescent="0.25"/>
    <row r="188361" x14ac:dyDescent="0.25"/>
    <row r="188362" x14ac:dyDescent="0.25"/>
    <row r="188363" x14ac:dyDescent="0.25"/>
    <row r="188364" x14ac:dyDescent="0.25"/>
    <row r="188365" x14ac:dyDescent="0.25"/>
    <row r="188366" x14ac:dyDescent="0.25"/>
    <row r="188367" x14ac:dyDescent="0.25"/>
    <row r="188368" x14ac:dyDescent="0.25"/>
    <row r="188369" x14ac:dyDescent="0.25"/>
    <row r="188370" x14ac:dyDescent="0.25"/>
    <row r="188371" x14ac:dyDescent="0.25"/>
    <row r="188372" x14ac:dyDescent="0.25"/>
    <row r="188373" x14ac:dyDescent="0.25"/>
    <row r="188374" x14ac:dyDescent="0.25"/>
    <row r="188375" x14ac:dyDescent="0.25"/>
    <row r="188376" x14ac:dyDescent="0.25"/>
    <row r="188377" x14ac:dyDescent="0.25"/>
    <row r="188378" x14ac:dyDescent="0.25"/>
    <row r="188379" x14ac:dyDescent="0.25"/>
    <row r="188380" x14ac:dyDescent="0.25"/>
    <row r="188381" x14ac:dyDescent="0.25"/>
    <row r="188382" x14ac:dyDescent="0.25"/>
    <row r="188383" x14ac:dyDescent="0.25"/>
    <row r="188384" x14ac:dyDescent="0.25"/>
    <row r="188385" x14ac:dyDescent="0.25"/>
    <row r="188386" x14ac:dyDescent="0.25"/>
    <row r="188387" x14ac:dyDescent="0.25"/>
    <row r="188388" x14ac:dyDescent="0.25"/>
    <row r="188389" x14ac:dyDescent="0.25"/>
    <row r="188390" x14ac:dyDescent="0.25"/>
    <row r="188391" x14ac:dyDescent="0.25"/>
    <row r="188392" x14ac:dyDescent="0.25"/>
    <row r="188393" x14ac:dyDescent="0.25"/>
    <row r="188394" x14ac:dyDescent="0.25"/>
    <row r="188395" x14ac:dyDescent="0.25"/>
    <row r="188396" x14ac:dyDescent="0.25"/>
    <row r="188397" x14ac:dyDescent="0.25"/>
    <row r="188398" x14ac:dyDescent="0.25"/>
    <row r="188399" x14ac:dyDescent="0.25"/>
    <row r="188400" x14ac:dyDescent="0.25"/>
    <row r="188401" x14ac:dyDescent="0.25"/>
    <row r="188402" x14ac:dyDescent="0.25"/>
    <row r="188403" x14ac:dyDescent="0.25"/>
    <row r="188404" x14ac:dyDescent="0.25"/>
    <row r="188405" x14ac:dyDescent="0.25"/>
    <row r="188406" x14ac:dyDescent="0.25"/>
    <row r="188407" x14ac:dyDescent="0.25"/>
    <row r="188408" x14ac:dyDescent="0.25"/>
    <row r="188409" x14ac:dyDescent="0.25"/>
    <row r="188410" x14ac:dyDescent="0.25"/>
    <row r="188411" x14ac:dyDescent="0.25"/>
    <row r="188412" x14ac:dyDescent="0.25"/>
    <row r="188413" x14ac:dyDescent="0.25"/>
    <row r="188414" x14ac:dyDescent="0.25"/>
    <row r="188415" x14ac:dyDescent="0.25"/>
    <row r="188416" x14ac:dyDescent="0.25"/>
    <row r="188417" x14ac:dyDescent="0.25"/>
    <row r="188418" x14ac:dyDescent="0.25"/>
    <row r="188419" x14ac:dyDescent="0.25"/>
    <row r="188420" x14ac:dyDescent="0.25"/>
    <row r="188421" x14ac:dyDescent="0.25"/>
    <row r="188422" x14ac:dyDescent="0.25"/>
    <row r="188423" x14ac:dyDescent="0.25"/>
    <row r="188424" x14ac:dyDescent="0.25"/>
    <row r="188425" x14ac:dyDescent="0.25"/>
    <row r="188426" x14ac:dyDescent="0.25"/>
    <row r="188427" x14ac:dyDescent="0.25"/>
    <row r="188428" x14ac:dyDescent="0.25"/>
    <row r="188429" x14ac:dyDescent="0.25"/>
    <row r="188430" x14ac:dyDescent="0.25"/>
    <row r="188431" x14ac:dyDescent="0.25"/>
    <row r="188432" x14ac:dyDescent="0.25"/>
    <row r="188433" x14ac:dyDescent="0.25"/>
    <row r="188434" x14ac:dyDescent="0.25"/>
    <row r="188435" x14ac:dyDescent="0.25"/>
    <row r="188436" x14ac:dyDescent="0.25"/>
    <row r="188437" x14ac:dyDescent="0.25"/>
    <row r="188438" x14ac:dyDescent="0.25"/>
    <row r="188439" x14ac:dyDescent="0.25"/>
    <row r="188440" x14ac:dyDescent="0.25"/>
    <row r="188441" x14ac:dyDescent="0.25"/>
    <row r="188442" x14ac:dyDescent="0.25"/>
    <row r="188443" x14ac:dyDescent="0.25"/>
    <row r="188444" x14ac:dyDescent="0.25"/>
    <row r="188445" x14ac:dyDescent="0.25"/>
    <row r="188446" x14ac:dyDescent="0.25"/>
    <row r="188447" x14ac:dyDescent="0.25"/>
    <row r="188448" x14ac:dyDescent="0.25"/>
    <row r="188449" x14ac:dyDescent="0.25"/>
    <row r="188450" x14ac:dyDescent="0.25"/>
    <row r="188451" x14ac:dyDescent="0.25"/>
    <row r="188452" x14ac:dyDescent="0.25"/>
    <row r="188453" x14ac:dyDescent="0.25"/>
    <row r="188454" x14ac:dyDescent="0.25"/>
    <row r="188455" x14ac:dyDescent="0.25"/>
    <row r="188456" x14ac:dyDescent="0.25"/>
    <row r="188457" x14ac:dyDescent="0.25"/>
    <row r="188458" x14ac:dyDescent="0.25"/>
    <row r="188459" x14ac:dyDescent="0.25"/>
    <row r="188460" x14ac:dyDescent="0.25"/>
    <row r="188461" x14ac:dyDescent="0.25"/>
    <row r="188462" x14ac:dyDescent="0.25"/>
    <row r="188463" x14ac:dyDescent="0.25"/>
    <row r="188464" x14ac:dyDescent="0.25"/>
    <row r="188465" x14ac:dyDescent="0.25"/>
    <row r="188466" x14ac:dyDescent="0.25"/>
    <row r="188467" x14ac:dyDescent="0.25"/>
    <row r="188468" x14ac:dyDescent="0.25"/>
    <row r="188469" x14ac:dyDescent="0.25"/>
    <row r="188470" x14ac:dyDescent="0.25"/>
    <row r="188471" x14ac:dyDescent="0.25"/>
    <row r="188472" x14ac:dyDescent="0.25"/>
    <row r="188473" x14ac:dyDescent="0.25"/>
    <row r="188474" x14ac:dyDescent="0.25"/>
    <row r="188475" x14ac:dyDescent="0.25"/>
    <row r="188476" x14ac:dyDescent="0.25"/>
    <row r="188477" x14ac:dyDescent="0.25"/>
    <row r="188478" x14ac:dyDescent="0.25"/>
    <row r="188479" x14ac:dyDescent="0.25"/>
    <row r="188480" x14ac:dyDescent="0.25"/>
    <row r="188481" x14ac:dyDescent="0.25"/>
    <row r="188482" x14ac:dyDescent="0.25"/>
    <row r="188483" x14ac:dyDescent="0.25"/>
    <row r="188484" x14ac:dyDescent="0.25"/>
    <row r="188485" x14ac:dyDescent="0.25"/>
    <row r="188486" x14ac:dyDescent="0.25"/>
    <row r="188487" x14ac:dyDescent="0.25"/>
    <row r="188488" x14ac:dyDescent="0.25"/>
    <row r="188489" x14ac:dyDescent="0.25"/>
    <row r="188490" x14ac:dyDescent="0.25"/>
    <row r="188491" x14ac:dyDescent="0.25"/>
    <row r="188492" x14ac:dyDescent="0.25"/>
    <row r="188493" x14ac:dyDescent="0.25"/>
    <row r="188494" x14ac:dyDescent="0.25"/>
    <row r="188495" x14ac:dyDescent="0.25"/>
    <row r="188496" x14ac:dyDescent="0.25"/>
    <row r="188497" x14ac:dyDescent="0.25"/>
    <row r="188498" x14ac:dyDescent="0.25"/>
    <row r="188499" x14ac:dyDescent="0.25"/>
    <row r="188500" x14ac:dyDescent="0.25"/>
    <row r="188501" x14ac:dyDescent="0.25"/>
    <row r="188502" x14ac:dyDescent="0.25"/>
    <row r="188503" x14ac:dyDescent="0.25"/>
    <row r="188504" x14ac:dyDescent="0.25"/>
    <row r="188505" x14ac:dyDescent="0.25"/>
    <row r="188506" x14ac:dyDescent="0.25"/>
    <row r="188507" x14ac:dyDescent="0.25"/>
    <row r="188508" x14ac:dyDescent="0.25"/>
    <row r="188509" x14ac:dyDescent="0.25"/>
    <row r="188510" x14ac:dyDescent="0.25"/>
    <row r="188511" x14ac:dyDescent="0.25"/>
    <row r="188512" x14ac:dyDescent="0.25"/>
    <row r="188513" x14ac:dyDescent="0.25"/>
    <row r="188514" x14ac:dyDescent="0.25"/>
    <row r="188515" x14ac:dyDescent="0.25"/>
    <row r="188516" x14ac:dyDescent="0.25"/>
    <row r="188517" x14ac:dyDescent="0.25"/>
    <row r="188518" x14ac:dyDescent="0.25"/>
    <row r="188519" x14ac:dyDescent="0.25"/>
    <row r="188520" x14ac:dyDescent="0.25"/>
    <row r="188521" x14ac:dyDescent="0.25"/>
    <row r="188522" x14ac:dyDescent="0.25"/>
    <row r="188523" x14ac:dyDescent="0.25"/>
    <row r="188524" x14ac:dyDescent="0.25"/>
    <row r="188525" x14ac:dyDescent="0.25"/>
    <row r="188526" x14ac:dyDescent="0.25"/>
    <row r="188527" x14ac:dyDescent="0.25"/>
    <row r="188528" x14ac:dyDescent="0.25"/>
    <row r="188529" x14ac:dyDescent="0.25"/>
    <row r="188530" x14ac:dyDescent="0.25"/>
    <row r="188531" x14ac:dyDescent="0.25"/>
    <row r="188532" x14ac:dyDescent="0.25"/>
    <row r="188533" x14ac:dyDescent="0.25"/>
    <row r="188534" x14ac:dyDescent="0.25"/>
    <row r="188535" x14ac:dyDescent="0.25"/>
    <row r="188536" x14ac:dyDescent="0.25"/>
    <row r="188537" x14ac:dyDescent="0.25"/>
    <row r="188538" x14ac:dyDescent="0.25"/>
    <row r="188539" x14ac:dyDescent="0.25"/>
    <row r="188540" x14ac:dyDescent="0.25"/>
    <row r="188541" x14ac:dyDescent="0.25"/>
    <row r="188542" x14ac:dyDescent="0.25"/>
    <row r="188543" x14ac:dyDescent="0.25"/>
    <row r="188544" x14ac:dyDescent="0.25"/>
    <row r="188545" x14ac:dyDescent="0.25"/>
    <row r="188546" x14ac:dyDescent="0.25"/>
    <row r="188547" x14ac:dyDescent="0.25"/>
    <row r="188548" x14ac:dyDescent="0.25"/>
    <row r="188549" x14ac:dyDescent="0.25"/>
    <row r="188550" x14ac:dyDescent="0.25"/>
    <row r="188551" x14ac:dyDescent="0.25"/>
    <row r="188552" x14ac:dyDescent="0.25"/>
    <row r="188553" x14ac:dyDescent="0.25"/>
    <row r="188554" x14ac:dyDescent="0.25"/>
    <row r="188555" x14ac:dyDescent="0.25"/>
    <row r="188556" x14ac:dyDescent="0.25"/>
    <row r="188557" x14ac:dyDescent="0.25"/>
    <row r="188558" x14ac:dyDescent="0.25"/>
    <row r="188559" x14ac:dyDescent="0.25"/>
    <row r="188560" x14ac:dyDescent="0.25"/>
    <row r="188561" x14ac:dyDescent="0.25"/>
    <row r="188562" x14ac:dyDescent="0.25"/>
    <row r="188563" x14ac:dyDescent="0.25"/>
    <row r="188564" x14ac:dyDescent="0.25"/>
    <row r="188565" x14ac:dyDescent="0.25"/>
    <row r="188566" x14ac:dyDescent="0.25"/>
    <row r="188567" x14ac:dyDescent="0.25"/>
    <row r="188568" x14ac:dyDescent="0.25"/>
    <row r="188569" x14ac:dyDescent="0.25"/>
    <row r="188570" x14ac:dyDescent="0.25"/>
    <row r="188571" x14ac:dyDescent="0.25"/>
    <row r="188572" x14ac:dyDescent="0.25"/>
    <row r="188573" x14ac:dyDescent="0.25"/>
    <row r="188574" x14ac:dyDescent="0.25"/>
    <row r="188575" x14ac:dyDescent="0.25"/>
    <row r="188576" x14ac:dyDescent="0.25"/>
    <row r="188577" x14ac:dyDescent="0.25"/>
    <row r="188578" x14ac:dyDescent="0.25"/>
    <row r="188579" x14ac:dyDescent="0.25"/>
    <row r="188580" x14ac:dyDescent="0.25"/>
    <row r="188581" x14ac:dyDescent="0.25"/>
    <row r="188582" x14ac:dyDescent="0.25"/>
    <row r="188583" x14ac:dyDescent="0.25"/>
    <row r="188584" x14ac:dyDescent="0.25"/>
    <row r="188585" x14ac:dyDescent="0.25"/>
    <row r="188586" x14ac:dyDescent="0.25"/>
    <row r="188587" x14ac:dyDescent="0.25"/>
    <row r="188588" x14ac:dyDescent="0.25"/>
    <row r="188589" x14ac:dyDescent="0.25"/>
    <row r="188590" x14ac:dyDescent="0.25"/>
    <row r="188591" x14ac:dyDescent="0.25"/>
    <row r="188592" x14ac:dyDescent="0.25"/>
    <row r="188593" x14ac:dyDescent="0.25"/>
    <row r="188594" x14ac:dyDescent="0.25"/>
    <row r="188595" x14ac:dyDescent="0.25"/>
    <row r="188596" x14ac:dyDescent="0.25"/>
    <row r="188597" x14ac:dyDescent="0.25"/>
    <row r="188598" x14ac:dyDescent="0.25"/>
    <row r="188599" x14ac:dyDescent="0.25"/>
    <row r="188600" x14ac:dyDescent="0.25"/>
    <row r="188601" x14ac:dyDescent="0.25"/>
    <row r="188602" x14ac:dyDescent="0.25"/>
    <row r="188603" x14ac:dyDescent="0.25"/>
    <row r="188604" x14ac:dyDescent="0.25"/>
    <row r="188605" x14ac:dyDescent="0.25"/>
    <row r="188606" x14ac:dyDescent="0.25"/>
    <row r="188607" x14ac:dyDescent="0.25"/>
    <row r="188608" x14ac:dyDescent="0.25"/>
    <row r="188609" x14ac:dyDescent="0.25"/>
    <row r="188610" x14ac:dyDescent="0.25"/>
    <row r="188611" x14ac:dyDescent="0.25"/>
    <row r="188612" x14ac:dyDescent="0.25"/>
    <row r="188613" x14ac:dyDescent="0.25"/>
    <row r="188614" x14ac:dyDescent="0.25"/>
    <row r="188615" x14ac:dyDescent="0.25"/>
    <row r="188616" x14ac:dyDescent="0.25"/>
    <row r="188617" x14ac:dyDescent="0.25"/>
    <row r="188618" x14ac:dyDescent="0.25"/>
    <row r="188619" x14ac:dyDescent="0.25"/>
    <row r="188620" x14ac:dyDescent="0.25"/>
    <row r="188621" x14ac:dyDescent="0.25"/>
    <row r="188622" x14ac:dyDescent="0.25"/>
    <row r="188623" x14ac:dyDescent="0.25"/>
    <row r="188624" x14ac:dyDescent="0.25"/>
    <row r="188625" x14ac:dyDescent="0.25"/>
    <row r="188626" x14ac:dyDescent="0.25"/>
    <row r="188627" x14ac:dyDescent="0.25"/>
    <row r="188628" x14ac:dyDescent="0.25"/>
    <row r="188629" x14ac:dyDescent="0.25"/>
    <row r="188630" x14ac:dyDescent="0.25"/>
    <row r="188631" x14ac:dyDescent="0.25"/>
    <row r="188632" x14ac:dyDescent="0.25"/>
    <row r="188633" x14ac:dyDescent="0.25"/>
    <row r="188634" x14ac:dyDescent="0.25"/>
    <row r="188635" x14ac:dyDescent="0.25"/>
    <row r="188636" x14ac:dyDescent="0.25"/>
    <row r="188637" x14ac:dyDescent="0.25"/>
    <row r="188638" x14ac:dyDescent="0.25"/>
    <row r="188639" x14ac:dyDescent="0.25"/>
    <row r="188640" x14ac:dyDescent="0.25"/>
    <row r="188641" x14ac:dyDescent="0.25"/>
    <row r="188642" x14ac:dyDescent="0.25"/>
    <row r="188643" x14ac:dyDescent="0.25"/>
    <row r="188644" x14ac:dyDescent="0.25"/>
    <row r="188645" x14ac:dyDescent="0.25"/>
    <row r="188646" x14ac:dyDescent="0.25"/>
    <row r="188647" x14ac:dyDescent="0.25"/>
    <row r="188648" x14ac:dyDescent="0.25"/>
    <row r="188649" x14ac:dyDescent="0.25"/>
    <row r="188650" x14ac:dyDescent="0.25"/>
    <row r="188651" x14ac:dyDescent="0.25"/>
    <row r="188652" x14ac:dyDescent="0.25"/>
    <row r="188653" x14ac:dyDescent="0.25"/>
    <row r="188654" x14ac:dyDescent="0.25"/>
    <row r="188655" x14ac:dyDescent="0.25"/>
    <row r="188656" x14ac:dyDescent="0.25"/>
    <row r="188657" x14ac:dyDescent="0.25"/>
    <row r="188658" x14ac:dyDescent="0.25"/>
    <row r="188659" x14ac:dyDescent="0.25"/>
    <row r="188660" x14ac:dyDescent="0.25"/>
    <row r="188661" x14ac:dyDescent="0.25"/>
    <row r="188662" x14ac:dyDescent="0.25"/>
    <row r="188663" x14ac:dyDescent="0.25"/>
    <row r="188664" x14ac:dyDescent="0.25"/>
    <row r="188665" x14ac:dyDescent="0.25"/>
    <row r="188666" x14ac:dyDescent="0.25"/>
    <row r="188667" x14ac:dyDescent="0.25"/>
    <row r="188668" x14ac:dyDescent="0.25"/>
    <row r="188669" x14ac:dyDescent="0.25"/>
    <row r="188670" x14ac:dyDescent="0.25"/>
    <row r="188671" x14ac:dyDescent="0.25"/>
    <row r="188672" x14ac:dyDescent="0.25"/>
    <row r="188673" x14ac:dyDescent="0.25"/>
    <row r="188674" x14ac:dyDescent="0.25"/>
    <row r="188675" x14ac:dyDescent="0.25"/>
    <row r="188676" x14ac:dyDescent="0.25"/>
    <row r="188677" x14ac:dyDescent="0.25"/>
    <row r="188678" x14ac:dyDescent="0.25"/>
    <row r="188679" x14ac:dyDescent="0.25"/>
    <row r="188680" x14ac:dyDescent="0.25"/>
    <row r="188681" x14ac:dyDescent="0.25"/>
    <row r="188682" x14ac:dyDescent="0.25"/>
    <row r="188683" x14ac:dyDescent="0.25"/>
    <row r="188684" x14ac:dyDescent="0.25"/>
    <row r="188685" x14ac:dyDescent="0.25"/>
    <row r="188686" x14ac:dyDescent="0.25"/>
    <row r="188687" x14ac:dyDescent="0.25"/>
    <row r="188688" x14ac:dyDescent="0.25"/>
    <row r="188689" x14ac:dyDescent="0.25"/>
    <row r="188690" x14ac:dyDescent="0.25"/>
    <row r="188691" x14ac:dyDescent="0.25"/>
    <row r="188692" x14ac:dyDescent="0.25"/>
    <row r="188693" x14ac:dyDescent="0.25"/>
    <row r="188694" x14ac:dyDescent="0.25"/>
    <row r="188695" x14ac:dyDescent="0.25"/>
    <row r="188696" x14ac:dyDescent="0.25"/>
    <row r="188697" x14ac:dyDescent="0.25"/>
    <row r="188698" x14ac:dyDescent="0.25"/>
    <row r="188699" x14ac:dyDescent="0.25"/>
    <row r="188700" x14ac:dyDescent="0.25"/>
    <row r="188701" x14ac:dyDescent="0.25"/>
    <row r="188702" x14ac:dyDescent="0.25"/>
    <row r="188703" x14ac:dyDescent="0.25"/>
    <row r="188704" x14ac:dyDescent="0.25"/>
    <row r="188705" x14ac:dyDescent="0.25"/>
    <row r="188706" x14ac:dyDescent="0.25"/>
    <row r="188707" x14ac:dyDescent="0.25"/>
    <row r="188708" x14ac:dyDescent="0.25"/>
    <row r="188709" x14ac:dyDescent="0.25"/>
    <row r="188710" x14ac:dyDescent="0.25"/>
    <row r="188711" x14ac:dyDescent="0.25"/>
    <row r="188712" x14ac:dyDescent="0.25"/>
    <row r="188713" x14ac:dyDescent="0.25"/>
    <row r="188714" x14ac:dyDescent="0.25"/>
    <row r="188715" x14ac:dyDescent="0.25"/>
    <row r="188716" x14ac:dyDescent="0.25"/>
    <row r="188717" x14ac:dyDescent="0.25"/>
    <row r="188718" x14ac:dyDescent="0.25"/>
    <row r="188719" x14ac:dyDescent="0.25"/>
    <row r="188720" x14ac:dyDescent="0.25"/>
    <row r="188721" x14ac:dyDescent="0.25"/>
    <row r="188722" x14ac:dyDescent="0.25"/>
    <row r="188723" x14ac:dyDescent="0.25"/>
    <row r="188724" x14ac:dyDescent="0.25"/>
    <row r="188725" x14ac:dyDescent="0.25"/>
    <row r="188726" x14ac:dyDescent="0.25"/>
    <row r="188727" x14ac:dyDescent="0.25"/>
    <row r="188728" x14ac:dyDescent="0.25"/>
    <row r="188729" x14ac:dyDescent="0.25"/>
    <row r="188730" x14ac:dyDescent="0.25"/>
    <row r="188731" x14ac:dyDescent="0.25"/>
    <row r="188732" x14ac:dyDescent="0.25"/>
    <row r="188733" x14ac:dyDescent="0.25"/>
    <row r="188734" x14ac:dyDescent="0.25"/>
    <row r="188735" x14ac:dyDescent="0.25"/>
    <row r="188736" x14ac:dyDescent="0.25"/>
    <row r="188737" x14ac:dyDescent="0.25"/>
    <row r="188738" x14ac:dyDescent="0.25"/>
    <row r="188739" x14ac:dyDescent="0.25"/>
    <row r="188740" x14ac:dyDescent="0.25"/>
    <row r="188741" x14ac:dyDescent="0.25"/>
    <row r="188742" x14ac:dyDescent="0.25"/>
    <row r="188743" x14ac:dyDescent="0.25"/>
    <row r="188744" x14ac:dyDescent="0.25"/>
    <row r="188745" x14ac:dyDescent="0.25"/>
    <row r="188746" x14ac:dyDescent="0.25"/>
    <row r="188747" x14ac:dyDescent="0.25"/>
    <row r="188748" x14ac:dyDescent="0.25"/>
    <row r="188749" x14ac:dyDescent="0.25"/>
    <row r="188750" x14ac:dyDescent="0.25"/>
    <row r="188751" x14ac:dyDescent="0.25"/>
    <row r="188752" x14ac:dyDescent="0.25"/>
    <row r="188753" x14ac:dyDescent="0.25"/>
    <row r="188754" x14ac:dyDescent="0.25"/>
    <row r="188755" x14ac:dyDescent="0.25"/>
    <row r="188756" x14ac:dyDescent="0.25"/>
    <row r="188757" x14ac:dyDescent="0.25"/>
    <row r="188758" x14ac:dyDescent="0.25"/>
    <row r="188759" x14ac:dyDescent="0.25"/>
    <row r="188760" x14ac:dyDescent="0.25"/>
    <row r="188761" x14ac:dyDescent="0.25"/>
    <row r="188762" x14ac:dyDescent="0.25"/>
    <row r="188763" x14ac:dyDescent="0.25"/>
    <row r="188764" x14ac:dyDescent="0.25"/>
    <row r="188765" x14ac:dyDescent="0.25"/>
    <row r="188766" x14ac:dyDescent="0.25"/>
    <row r="188767" x14ac:dyDescent="0.25"/>
    <row r="188768" x14ac:dyDescent="0.25"/>
    <row r="188769" x14ac:dyDescent="0.25"/>
    <row r="188770" x14ac:dyDescent="0.25"/>
    <row r="188771" x14ac:dyDescent="0.25"/>
    <row r="188772" x14ac:dyDescent="0.25"/>
    <row r="188773" x14ac:dyDescent="0.25"/>
    <row r="188774" x14ac:dyDescent="0.25"/>
    <row r="188775" x14ac:dyDescent="0.25"/>
    <row r="188776" x14ac:dyDescent="0.25"/>
    <row r="188777" x14ac:dyDescent="0.25"/>
    <row r="188778" x14ac:dyDescent="0.25"/>
    <row r="188779" x14ac:dyDescent="0.25"/>
    <row r="188780" x14ac:dyDescent="0.25"/>
    <row r="188781" x14ac:dyDescent="0.25"/>
    <row r="188782" x14ac:dyDescent="0.25"/>
    <row r="188783" x14ac:dyDescent="0.25"/>
    <row r="188784" x14ac:dyDescent="0.25"/>
    <row r="188785" x14ac:dyDescent="0.25"/>
    <row r="188786" x14ac:dyDescent="0.25"/>
    <row r="188787" x14ac:dyDescent="0.25"/>
    <row r="188788" x14ac:dyDescent="0.25"/>
    <row r="188789" x14ac:dyDescent="0.25"/>
    <row r="188790" x14ac:dyDescent="0.25"/>
    <row r="188791" x14ac:dyDescent="0.25"/>
    <row r="188792" x14ac:dyDescent="0.25"/>
    <row r="188793" x14ac:dyDescent="0.25"/>
    <row r="188794" x14ac:dyDescent="0.25"/>
    <row r="188795" x14ac:dyDescent="0.25"/>
    <row r="188796" x14ac:dyDescent="0.25"/>
    <row r="188797" x14ac:dyDescent="0.25"/>
    <row r="188798" x14ac:dyDescent="0.25"/>
    <row r="188799" x14ac:dyDescent="0.25"/>
    <row r="188800" x14ac:dyDescent="0.25"/>
    <row r="188801" x14ac:dyDescent="0.25"/>
    <row r="188802" x14ac:dyDescent="0.25"/>
    <row r="188803" x14ac:dyDescent="0.25"/>
    <row r="188804" x14ac:dyDescent="0.25"/>
    <row r="188805" x14ac:dyDescent="0.25"/>
    <row r="188806" x14ac:dyDescent="0.25"/>
    <row r="188807" x14ac:dyDescent="0.25"/>
    <row r="188808" x14ac:dyDescent="0.25"/>
    <row r="188809" x14ac:dyDescent="0.25"/>
    <row r="188810" x14ac:dyDescent="0.25"/>
    <row r="188811" x14ac:dyDescent="0.25"/>
    <row r="188812" x14ac:dyDescent="0.25"/>
    <row r="188813" x14ac:dyDescent="0.25"/>
    <row r="188814" x14ac:dyDescent="0.25"/>
    <row r="188815" x14ac:dyDescent="0.25"/>
    <row r="188816" x14ac:dyDescent="0.25"/>
    <row r="188817" x14ac:dyDescent="0.25"/>
    <row r="188818" x14ac:dyDescent="0.25"/>
    <row r="188819" x14ac:dyDescent="0.25"/>
    <row r="188820" x14ac:dyDescent="0.25"/>
    <row r="188821" x14ac:dyDescent="0.25"/>
    <row r="188822" x14ac:dyDescent="0.25"/>
    <row r="188823" x14ac:dyDescent="0.25"/>
    <row r="188824" x14ac:dyDescent="0.25"/>
    <row r="188825" x14ac:dyDescent="0.25"/>
    <row r="188826" x14ac:dyDescent="0.25"/>
    <row r="188827" x14ac:dyDescent="0.25"/>
    <row r="188828" x14ac:dyDescent="0.25"/>
    <row r="188829" x14ac:dyDescent="0.25"/>
    <row r="188830" x14ac:dyDescent="0.25"/>
    <row r="188831" x14ac:dyDescent="0.25"/>
    <row r="188832" x14ac:dyDescent="0.25"/>
    <row r="188833" x14ac:dyDescent="0.25"/>
    <row r="188834" x14ac:dyDescent="0.25"/>
    <row r="188835" x14ac:dyDescent="0.25"/>
    <row r="188836" x14ac:dyDescent="0.25"/>
    <row r="188837" x14ac:dyDescent="0.25"/>
    <row r="188838" x14ac:dyDescent="0.25"/>
    <row r="188839" x14ac:dyDescent="0.25"/>
    <row r="188840" x14ac:dyDescent="0.25"/>
    <row r="188841" x14ac:dyDescent="0.25"/>
    <row r="188842" x14ac:dyDescent="0.25"/>
    <row r="188843" x14ac:dyDescent="0.25"/>
    <row r="188844" x14ac:dyDescent="0.25"/>
    <row r="188845" x14ac:dyDescent="0.25"/>
    <row r="188846" x14ac:dyDescent="0.25"/>
    <row r="188847" x14ac:dyDescent="0.25"/>
    <row r="188848" x14ac:dyDescent="0.25"/>
    <row r="188849" x14ac:dyDescent="0.25"/>
    <row r="188850" x14ac:dyDescent="0.25"/>
    <row r="188851" x14ac:dyDescent="0.25"/>
    <row r="188852" x14ac:dyDescent="0.25"/>
    <row r="188853" x14ac:dyDescent="0.25"/>
    <row r="188854" x14ac:dyDescent="0.25"/>
    <row r="188855" x14ac:dyDescent="0.25"/>
    <row r="188856" x14ac:dyDescent="0.25"/>
    <row r="188857" x14ac:dyDescent="0.25"/>
    <row r="188858" x14ac:dyDescent="0.25"/>
    <row r="188859" x14ac:dyDescent="0.25"/>
    <row r="188860" x14ac:dyDescent="0.25"/>
    <row r="188861" x14ac:dyDescent="0.25"/>
    <row r="188862" x14ac:dyDescent="0.25"/>
    <row r="188863" x14ac:dyDescent="0.25"/>
    <row r="188864" x14ac:dyDescent="0.25"/>
    <row r="188865" x14ac:dyDescent="0.25"/>
    <row r="188866" x14ac:dyDescent="0.25"/>
    <row r="188867" x14ac:dyDescent="0.25"/>
    <row r="188868" x14ac:dyDescent="0.25"/>
    <row r="188869" x14ac:dyDescent="0.25"/>
    <row r="188870" x14ac:dyDescent="0.25"/>
    <row r="188871" x14ac:dyDescent="0.25"/>
    <row r="188872" x14ac:dyDescent="0.25"/>
    <row r="188873" x14ac:dyDescent="0.25"/>
    <row r="188874" x14ac:dyDescent="0.25"/>
    <row r="188875" x14ac:dyDescent="0.25"/>
    <row r="188876" x14ac:dyDescent="0.25"/>
    <row r="188877" x14ac:dyDescent="0.25"/>
    <row r="188878" x14ac:dyDescent="0.25"/>
    <row r="188879" x14ac:dyDescent="0.25"/>
    <row r="188880" x14ac:dyDescent="0.25"/>
    <row r="188881" x14ac:dyDescent="0.25"/>
    <row r="188882" x14ac:dyDescent="0.25"/>
    <row r="188883" x14ac:dyDescent="0.25"/>
    <row r="188884" x14ac:dyDescent="0.25"/>
    <row r="188885" x14ac:dyDescent="0.25"/>
    <row r="188886" x14ac:dyDescent="0.25"/>
    <row r="188887" x14ac:dyDescent="0.25"/>
    <row r="188888" x14ac:dyDescent="0.25"/>
    <row r="188889" x14ac:dyDescent="0.25"/>
    <row r="188890" x14ac:dyDescent="0.25"/>
    <row r="188891" x14ac:dyDescent="0.25"/>
    <row r="188892" x14ac:dyDescent="0.25"/>
    <row r="188893" x14ac:dyDescent="0.25"/>
    <row r="188894" x14ac:dyDescent="0.25"/>
    <row r="188895" x14ac:dyDescent="0.25"/>
    <row r="188896" x14ac:dyDescent="0.25"/>
    <row r="188897" x14ac:dyDescent="0.25"/>
    <row r="188898" x14ac:dyDescent="0.25"/>
    <row r="188899" x14ac:dyDescent="0.25"/>
    <row r="188900" x14ac:dyDescent="0.25"/>
    <row r="188901" x14ac:dyDescent="0.25"/>
    <row r="188902" x14ac:dyDescent="0.25"/>
    <row r="188903" x14ac:dyDescent="0.25"/>
    <row r="188904" x14ac:dyDescent="0.25"/>
    <row r="188905" x14ac:dyDescent="0.25"/>
    <row r="188906" x14ac:dyDescent="0.25"/>
    <row r="188907" x14ac:dyDescent="0.25"/>
    <row r="188908" x14ac:dyDescent="0.25"/>
    <row r="188909" x14ac:dyDescent="0.25"/>
    <row r="188910" x14ac:dyDescent="0.25"/>
    <row r="188911" x14ac:dyDescent="0.25"/>
    <row r="188912" x14ac:dyDescent="0.25"/>
    <row r="188913" x14ac:dyDescent="0.25"/>
    <row r="188914" x14ac:dyDescent="0.25"/>
    <row r="188915" x14ac:dyDescent="0.25"/>
    <row r="188916" x14ac:dyDescent="0.25"/>
    <row r="188917" x14ac:dyDescent="0.25"/>
    <row r="188918" x14ac:dyDescent="0.25"/>
    <row r="188919" x14ac:dyDescent="0.25"/>
    <row r="188920" x14ac:dyDescent="0.25"/>
    <row r="188921" x14ac:dyDescent="0.25"/>
    <row r="188922" x14ac:dyDescent="0.25"/>
    <row r="188923" x14ac:dyDescent="0.25"/>
    <row r="188924" x14ac:dyDescent="0.25"/>
    <row r="188925" x14ac:dyDescent="0.25"/>
    <row r="188926" x14ac:dyDescent="0.25"/>
    <row r="188927" x14ac:dyDescent="0.25"/>
    <row r="188928" x14ac:dyDescent="0.25"/>
    <row r="188929" x14ac:dyDescent="0.25"/>
    <row r="188930" x14ac:dyDescent="0.25"/>
    <row r="188931" x14ac:dyDescent="0.25"/>
    <row r="188932" x14ac:dyDescent="0.25"/>
    <row r="188933" x14ac:dyDescent="0.25"/>
    <row r="188934" x14ac:dyDescent="0.25"/>
    <row r="188935" x14ac:dyDescent="0.25"/>
    <row r="188936" x14ac:dyDescent="0.25"/>
    <row r="188937" x14ac:dyDescent="0.25"/>
    <row r="188938" x14ac:dyDescent="0.25"/>
    <row r="188939" x14ac:dyDescent="0.25"/>
    <row r="188940" x14ac:dyDescent="0.25"/>
    <row r="188941" x14ac:dyDescent="0.25"/>
    <row r="188942" x14ac:dyDescent="0.25"/>
    <row r="188943" x14ac:dyDescent="0.25"/>
    <row r="188944" x14ac:dyDescent="0.25"/>
    <row r="188945" x14ac:dyDescent="0.25"/>
    <row r="188946" x14ac:dyDescent="0.25"/>
    <row r="188947" x14ac:dyDescent="0.25"/>
    <row r="188948" x14ac:dyDescent="0.25"/>
    <row r="188949" x14ac:dyDescent="0.25"/>
    <row r="188950" x14ac:dyDescent="0.25"/>
    <row r="188951" x14ac:dyDescent="0.25"/>
    <row r="188952" x14ac:dyDescent="0.25"/>
    <row r="188953" x14ac:dyDescent="0.25"/>
    <row r="188954" x14ac:dyDescent="0.25"/>
    <row r="188955" x14ac:dyDescent="0.25"/>
    <row r="188956" x14ac:dyDescent="0.25"/>
    <row r="188957" x14ac:dyDescent="0.25"/>
    <row r="188958" x14ac:dyDescent="0.25"/>
    <row r="188959" x14ac:dyDescent="0.25"/>
    <row r="188960" x14ac:dyDescent="0.25"/>
    <row r="188961" x14ac:dyDescent="0.25"/>
    <row r="188962" x14ac:dyDescent="0.25"/>
    <row r="188963" x14ac:dyDescent="0.25"/>
    <row r="188964" x14ac:dyDescent="0.25"/>
    <row r="188965" x14ac:dyDescent="0.25"/>
    <row r="188966" x14ac:dyDescent="0.25"/>
    <row r="188967" x14ac:dyDescent="0.25"/>
    <row r="188968" x14ac:dyDescent="0.25"/>
    <row r="188969" x14ac:dyDescent="0.25"/>
    <row r="188970" x14ac:dyDescent="0.25"/>
    <row r="188971" x14ac:dyDescent="0.25"/>
    <row r="188972" x14ac:dyDescent="0.25"/>
    <row r="188973" x14ac:dyDescent="0.25"/>
    <row r="188974" x14ac:dyDescent="0.25"/>
    <row r="188975" x14ac:dyDescent="0.25"/>
    <row r="188976" x14ac:dyDescent="0.25"/>
    <row r="188977" x14ac:dyDescent="0.25"/>
    <row r="188978" x14ac:dyDescent="0.25"/>
    <row r="188979" x14ac:dyDescent="0.25"/>
    <row r="188980" x14ac:dyDescent="0.25"/>
    <row r="188981" x14ac:dyDescent="0.25"/>
    <row r="188982" x14ac:dyDescent="0.25"/>
    <row r="188983" x14ac:dyDescent="0.25"/>
    <row r="188984" x14ac:dyDescent="0.25"/>
    <row r="188985" x14ac:dyDescent="0.25"/>
    <row r="188986" x14ac:dyDescent="0.25"/>
    <row r="188987" x14ac:dyDescent="0.25"/>
    <row r="188988" x14ac:dyDescent="0.25"/>
    <row r="188989" x14ac:dyDescent="0.25"/>
    <row r="188990" x14ac:dyDescent="0.25"/>
    <row r="188991" x14ac:dyDescent="0.25"/>
    <row r="188992" x14ac:dyDescent="0.25"/>
    <row r="188993" x14ac:dyDescent="0.25"/>
    <row r="188994" x14ac:dyDescent="0.25"/>
    <row r="188995" x14ac:dyDescent="0.25"/>
    <row r="188996" x14ac:dyDescent="0.25"/>
    <row r="188997" x14ac:dyDescent="0.25"/>
    <row r="188998" x14ac:dyDescent="0.25"/>
    <row r="188999" x14ac:dyDescent="0.25"/>
    <row r="189000" x14ac:dyDescent="0.25"/>
    <row r="189001" x14ac:dyDescent="0.25"/>
    <row r="189002" x14ac:dyDescent="0.25"/>
    <row r="189003" x14ac:dyDescent="0.25"/>
    <row r="189004" x14ac:dyDescent="0.25"/>
    <row r="189005" x14ac:dyDescent="0.25"/>
    <row r="189006" x14ac:dyDescent="0.25"/>
    <row r="189007" x14ac:dyDescent="0.25"/>
    <row r="189008" x14ac:dyDescent="0.25"/>
    <row r="189009" x14ac:dyDescent="0.25"/>
    <row r="189010" x14ac:dyDescent="0.25"/>
    <row r="189011" x14ac:dyDescent="0.25"/>
    <row r="189012" x14ac:dyDescent="0.25"/>
    <row r="189013" x14ac:dyDescent="0.25"/>
    <row r="189014" x14ac:dyDescent="0.25"/>
    <row r="189015" x14ac:dyDescent="0.25"/>
    <row r="189016" x14ac:dyDescent="0.25"/>
    <row r="189017" x14ac:dyDescent="0.25"/>
    <row r="189018" x14ac:dyDescent="0.25"/>
    <row r="189019" x14ac:dyDescent="0.25"/>
    <row r="189020" x14ac:dyDescent="0.25"/>
    <row r="189021" x14ac:dyDescent="0.25"/>
    <row r="189022" x14ac:dyDescent="0.25"/>
    <row r="189023" x14ac:dyDescent="0.25"/>
    <row r="189024" x14ac:dyDescent="0.25"/>
    <row r="189025" x14ac:dyDescent="0.25"/>
    <row r="189026" x14ac:dyDescent="0.25"/>
    <row r="189027" x14ac:dyDescent="0.25"/>
    <row r="189028" x14ac:dyDescent="0.25"/>
    <row r="189029" x14ac:dyDescent="0.25"/>
    <row r="189030" x14ac:dyDescent="0.25"/>
    <row r="189031" x14ac:dyDescent="0.25"/>
    <row r="189032" x14ac:dyDescent="0.25"/>
    <row r="189033" x14ac:dyDescent="0.25"/>
    <row r="189034" x14ac:dyDescent="0.25"/>
    <row r="189035" x14ac:dyDescent="0.25"/>
    <row r="189036" x14ac:dyDescent="0.25"/>
    <row r="189037" x14ac:dyDescent="0.25"/>
    <row r="189038" x14ac:dyDescent="0.25"/>
    <row r="189039" x14ac:dyDescent="0.25"/>
    <row r="189040" x14ac:dyDescent="0.25"/>
    <row r="189041" x14ac:dyDescent="0.25"/>
    <row r="189042" x14ac:dyDescent="0.25"/>
    <row r="189043" x14ac:dyDescent="0.25"/>
    <row r="189044" x14ac:dyDescent="0.25"/>
    <row r="189045" x14ac:dyDescent="0.25"/>
    <row r="189046" x14ac:dyDescent="0.25"/>
    <row r="189047" x14ac:dyDescent="0.25"/>
    <row r="189048" x14ac:dyDescent="0.25"/>
    <row r="189049" x14ac:dyDescent="0.25"/>
    <row r="189050" x14ac:dyDescent="0.25"/>
    <row r="189051" x14ac:dyDescent="0.25"/>
    <row r="189052" x14ac:dyDescent="0.25"/>
    <row r="189053" x14ac:dyDescent="0.25"/>
    <row r="189054" x14ac:dyDescent="0.25"/>
    <row r="189055" x14ac:dyDescent="0.25"/>
    <row r="189056" x14ac:dyDescent="0.25"/>
    <row r="189057" x14ac:dyDescent="0.25"/>
    <row r="189058" x14ac:dyDescent="0.25"/>
    <row r="189059" x14ac:dyDescent="0.25"/>
    <row r="189060" x14ac:dyDescent="0.25"/>
    <row r="189061" x14ac:dyDescent="0.25"/>
    <row r="189062" x14ac:dyDescent="0.25"/>
    <row r="189063" x14ac:dyDescent="0.25"/>
    <row r="189064" x14ac:dyDescent="0.25"/>
    <row r="189065" x14ac:dyDescent="0.25"/>
    <row r="189066" x14ac:dyDescent="0.25"/>
    <row r="189067" x14ac:dyDescent="0.25"/>
    <row r="189068" x14ac:dyDescent="0.25"/>
    <row r="189069" x14ac:dyDescent="0.25"/>
    <row r="189070" x14ac:dyDescent="0.25"/>
    <row r="189071" x14ac:dyDescent="0.25"/>
    <row r="189072" x14ac:dyDescent="0.25"/>
    <row r="189073" x14ac:dyDescent="0.25"/>
    <row r="189074" x14ac:dyDescent="0.25"/>
    <row r="189075" x14ac:dyDescent="0.25"/>
    <row r="189076" x14ac:dyDescent="0.25"/>
    <row r="189077" x14ac:dyDescent="0.25"/>
    <row r="189078" x14ac:dyDescent="0.25"/>
    <row r="189079" x14ac:dyDescent="0.25"/>
    <row r="189080" x14ac:dyDescent="0.25"/>
    <row r="189081" x14ac:dyDescent="0.25"/>
    <row r="189082" x14ac:dyDescent="0.25"/>
    <row r="189083" x14ac:dyDescent="0.25"/>
    <row r="189084" x14ac:dyDescent="0.25"/>
    <row r="189085" x14ac:dyDescent="0.25"/>
    <row r="189086" x14ac:dyDescent="0.25"/>
    <row r="189087" x14ac:dyDescent="0.25"/>
    <row r="189088" x14ac:dyDescent="0.25"/>
    <row r="189089" x14ac:dyDescent="0.25"/>
    <row r="189090" x14ac:dyDescent="0.25"/>
    <row r="189091" x14ac:dyDescent="0.25"/>
    <row r="189092" x14ac:dyDescent="0.25"/>
    <row r="189093" x14ac:dyDescent="0.25"/>
    <row r="189094" x14ac:dyDescent="0.25"/>
    <row r="189095" x14ac:dyDescent="0.25"/>
    <row r="189096" x14ac:dyDescent="0.25"/>
    <row r="189097" x14ac:dyDescent="0.25"/>
    <row r="189098" x14ac:dyDescent="0.25"/>
    <row r="189099" x14ac:dyDescent="0.25"/>
    <row r="189100" x14ac:dyDescent="0.25"/>
    <row r="189101" x14ac:dyDescent="0.25"/>
    <row r="189102" x14ac:dyDescent="0.25"/>
    <row r="189103" x14ac:dyDescent="0.25"/>
    <row r="189104" x14ac:dyDescent="0.25"/>
    <row r="189105" x14ac:dyDescent="0.25"/>
    <row r="189106" x14ac:dyDescent="0.25"/>
    <row r="189107" x14ac:dyDescent="0.25"/>
    <row r="189108" x14ac:dyDescent="0.25"/>
    <row r="189109" x14ac:dyDescent="0.25"/>
    <row r="189110" x14ac:dyDescent="0.25"/>
    <row r="189111" x14ac:dyDescent="0.25"/>
    <row r="189112" x14ac:dyDescent="0.25"/>
    <row r="189113" x14ac:dyDescent="0.25"/>
    <row r="189114" x14ac:dyDescent="0.25"/>
    <row r="189115" x14ac:dyDescent="0.25"/>
    <row r="189116" x14ac:dyDescent="0.25"/>
    <row r="189117" x14ac:dyDescent="0.25"/>
    <row r="189118" x14ac:dyDescent="0.25"/>
    <row r="189119" x14ac:dyDescent="0.25"/>
    <row r="189120" x14ac:dyDescent="0.25"/>
    <row r="189121" x14ac:dyDescent="0.25"/>
    <row r="189122" x14ac:dyDescent="0.25"/>
    <row r="189123" x14ac:dyDescent="0.25"/>
    <row r="189124" x14ac:dyDescent="0.25"/>
    <row r="189125" x14ac:dyDescent="0.25"/>
    <row r="189126" x14ac:dyDescent="0.25"/>
    <row r="189127" x14ac:dyDescent="0.25"/>
    <row r="189128" x14ac:dyDescent="0.25"/>
    <row r="189129" x14ac:dyDescent="0.25"/>
    <row r="189130" x14ac:dyDescent="0.25"/>
    <row r="189131" x14ac:dyDescent="0.25"/>
    <row r="189132" x14ac:dyDescent="0.25"/>
    <row r="189133" x14ac:dyDescent="0.25"/>
    <row r="189134" x14ac:dyDescent="0.25"/>
    <row r="189135" x14ac:dyDescent="0.25"/>
    <row r="189136" x14ac:dyDescent="0.25"/>
    <row r="189137" x14ac:dyDescent="0.25"/>
    <row r="189138" x14ac:dyDescent="0.25"/>
    <row r="189139" x14ac:dyDescent="0.25"/>
    <row r="189140" x14ac:dyDescent="0.25"/>
    <row r="189141" x14ac:dyDescent="0.25"/>
    <row r="189142" x14ac:dyDescent="0.25"/>
    <row r="189143" x14ac:dyDescent="0.25"/>
    <row r="189144" x14ac:dyDescent="0.25"/>
    <row r="189145" x14ac:dyDescent="0.25"/>
    <row r="189146" x14ac:dyDescent="0.25"/>
    <row r="189147" x14ac:dyDescent="0.25"/>
    <row r="189148" x14ac:dyDescent="0.25"/>
    <row r="189149" x14ac:dyDescent="0.25"/>
    <row r="189150" x14ac:dyDescent="0.25"/>
    <row r="189151" x14ac:dyDescent="0.25"/>
    <row r="189152" x14ac:dyDescent="0.25"/>
    <row r="189153" x14ac:dyDescent="0.25"/>
    <row r="189154" x14ac:dyDescent="0.25"/>
    <row r="189155" x14ac:dyDescent="0.25"/>
    <row r="189156" x14ac:dyDescent="0.25"/>
    <row r="189157" x14ac:dyDescent="0.25"/>
    <row r="189158" x14ac:dyDescent="0.25"/>
    <row r="189159" x14ac:dyDescent="0.25"/>
    <row r="189160" x14ac:dyDescent="0.25"/>
    <row r="189161" x14ac:dyDescent="0.25"/>
    <row r="189162" x14ac:dyDescent="0.25"/>
    <row r="189163" x14ac:dyDescent="0.25"/>
    <row r="189164" x14ac:dyDescent="0.25"/>
    <row r="189165" x14ac:dyDescent="0.25"/>
    <row r="189166" x14ac:dyDescent="0.25"/>
    <row r="189167" x14ac:dyDescent="0.25"/>
    <row r="189168" x14ac:dyDescent="0.25"/>
    <row r="189169" x14ac:dyDescent="0.25"/>
    <row r="189170" x14ac:dyDescent="0.25"/>
    <row r="189171" x14ac:dyDescent="0.25"/>
    <row r="189172" x14ac:dyDescent="0.25"/>
    <row r="189173" x14ac:dyDescent="0.25"/>
    <row r="189174" x14ac:dyDescent="0.25"/>
    <row r="189175" x14ac:dyDescent="0.25"/>
    <row r="189176" x14ac:dyDescent="0.25"/>
    <row r="189177" x14ac:dyDescent="0.25"/>
    <row r="189178" x14ac:dyDescent="0.25"/>
    <row r="189179" x14ac:dyDescent="0.25"/>
    <row r="189180" x14ac:dyDescent="0.25"/>
    <row r="189181" x14ac:dyDescent="0.25"/>
    <row r="189182" x14ac:dyDescent="0.25"/>
    <row r="189183" x14ac:dyDescent="0.25"/>
    <row r="189184" x14ac:dyDescent="0.25"/>
    <row r="189185" x14ac:dyDescent="0.25"/>
    <row r="189186" x14ac:dyDescent="0.25"/>
    <row r="189187" x14ac:dyDescent="0.25"/>
    <row r="189188" x14ac:dyDescent="0.25"/>
    <row r="189189" x14ac:dyDescent="0.25"/>
    <row r="189190" x14ac:dyDescent="0.25"/>
    <row r="189191" x14ac:dyDescent="0.25"/>
    <row r="189192" x14ac:dyDescent="0.25"/>
    <row r="189193" x14ac:dyDescent="0.25"/>
    <row r="189194" x14ac:dyDescent="0.25"/>
    <row r="189195" x14ac:dyDescent="0.25"/>
    <row r="189196" x14ac:dyDescent="0.25"/>
    <row r="189197" x14ac:dyDescent="0.25"/>
    <row r="189198" x14ac:dyDescent="0.25"/>
    <row r="189199" x14ac:dyDescent="0.25"/>
    <row r="189200" x14ac:dyDescent="0.25"/>
    <row r="189201" x14ac:dyDescent="0.25"/>
    <row r="189202" x14ac:dyDescent="0.25"/>
    <row r="189203" x14ac:dyDescent="0.25"/>
    <row r="189204" x14ac:dyDescent="0.25"/>
    <row r="189205" x14ac:dyDescent="0.25"/>
    <row r="189206" x14ac:dyDescent="0.25"/>
    <row r="189207" x14ac:dyDescent="0.25"/>
    <row r="189208" x14ac:dyDescent="0.25"/>
    <row r="189209" x14ac:dyDescent="0.25"/>
    <row r="189210" x14ac:dyDescent="0.25"/>
    <row r="189211" x14ac:dyDescent="0.25"/>
    <row r="189212" x14ac:dyDescent="0.25"/>
    <row r="189213" x14ac:dyDescent="0.25"/>
    <row r="189214" x14ac:dyDescent="0.25"/>
    <row r="189215" x14ac:dyDescent="0.25"/>
    <row r="189216" x14ac:dyDescent="0.25"/>
    <row r="189217" x14ac:dyDescent="0.25"/>
    <row r="189218" x14ac:dyDescent="0.25"/>
    <row r="189219" x14ac:dyDescent="0.25"/>
    <row r="189220" x14ac:dyDescent="0.25"/>
    <row r="189221" x14ac:dyDescent="0.25"/>
    <row r="189222" x14ac:dyDescent="0.25"/>
    <row r="189223" x14ac:dyDescent="0.25"/>
    <row r="189224" x14ac:dyDescent="0.25"/>
    <row r="189225" x14ac:dyDescent="0.25"/>
    <row r="189226" x14ac:dyDescent="0.25"/>
    <row r="189227" x14ac:dyDescent="0.25"/>
    <row r="189228" x14ac:dyDescent="0.25"/>
    <row r="189229" x14ac:dyDescent="0.25"/>
    <row r="189230" x14ac:dyDescent="0.25"/>
    <row r="189231" x14ac:dyDescent="0.25"/>
    <row r="189232" x14ac:dyDescent="0.25"/>
    <row r="189233" x14ac:dyDescent="0.25"/>
    <row r="189234" x14ac:dyDescent="0.25"/>
    <row r="189235" x14ac:dyDescent="0.25"/>
    <row r="189236" x14ac:dyDescent="0.25"/>
    <row r="189237" x14ac:dyDescent="0.25"/>
    <row r="189238" x14ac:dyDescent="0.25"/>
    <row r="189239" x14ac:dyDescent="0.25"/>
    <row r="189240" x14ac:dyDescent="0.25"/>
    <row r="189241" x14ac:dyDescent="0.25"/>
    <row r="189242" x14ac:dyDescent="0.25"/>
    <row r="189243" x14ac:dyDescent="0.25"/>
    <row r="189244" x14ac:dyDescent="0.25"/>
    <row r="189245" x14ac:dyDescent="0.25"/>
    <row r="189246" x14ac:dyDescent="0.25"/>
    <row r="189247" x14ac:dyDescent="0.25"/>
    <row r="189248" x14ac:dyDescent="0.25"/>
    <row r="189249" x14ac:dyDescent="0.25"/>
    <row r="189250" x14ac:dyDescent="0.25"/>
    <row r="189251" x14ac:dyDescent="0.25"/>
    <row r="189252" x14ac:dyDescent="0.25"/>
    <row r="189253" x14ac:dyDescent="0.25"/>
    <row r="189254" x14ac:dyDescent="0.25"/>
    <row r="189255" x14ac:dyDescent="0.25"/>
    <row r="189256" x14ac:dyDescent="0.25"/>
    <row r="189257" x14ac:dyDescent="0.25"/>
    <row r="189258" x14ac:dyDescent="0.25"/>
    <row r="189259" x14ac:dyDescent="0.25"/>
    <row r="189260" x14ac:dyDescent="0.25"/>
    <row r="189261" x14ac:dyDescent="0.25"/>
    <row r="189262" x14ac:dyDescent="0.25"/>
    <row r="189263" x14ac:dyDescent="0.25"/>
    <row r="189264" x14ac:dyDescent="0.25"/>
    <row r="189265" x14ac:dyDescent="0.25"/>
    <row r="189266" x14ac:dyDescent="0.25"/>
    <row r="189267" x14ac:dyDescent="0.25"/>
    <row r="189268" x14ac:dyDescent="0.25"/>
    <row r="189269" x14ac:dyDescent="0.25"/>
    <row r="189270" x14ac:dyDescent="0.25"/>
    <row r="189271" x14ac:dyDescent="0.25"/>
    <row r="189272" x14ac:dyDescent="0.25"/>
    <row r="189273" x14ac:dyDescent="0.25"/>
    <row r="189274" x14ac:dyDescent="0.25"/>
    <row r="189275" x14ac:dyDescent="0.25"/>
    <row r="189276" x14ac:dyDescent="0.25"/>
    <row r="189277" x14ac:dyDescent="0.25"/>
    <row r="189278" x14ac:dyDescent="0.25"/>
    <row r="189279" x14ac:dyDescent="0.25"/>
    <row r="189280" x14ac:dyDescent="0.25"/>
    <row r="189281" x14ac:dyDescent="0.25"/>
    <row r="189282" x14ac:dyDescent="0.25"/>
    <row r="189283" x14ac:dyDescent="0.25"/>
    <row r="189284" x14ac:dyDescent="0.25"/>
    <row r="189285" x14ac:dyDescent="0.25"/>
    <row r="189286" x14ac:dyDescent="0.25"/>
    <row r="189287" x14ac:dyDescent="0.25"/>
    <row r="189288" x14ac:dyDescent="0.25"/>
    <row r="189289" x14ac:dyDescent="0.25"/>
    <row r="189290" x14ac:dyDescent="0.25"/>
    <row r="189291" x14ac:dyDescent="0.25"/>
    <row r="189292" x14ac:dyDescent="0.25"/>
    <row r="189293" x14ac:dyDescent="0.25"/>
    <row r="189294" x14ac:dyDescent="0.25"/>
    <row r="189295" x14ac:dyDescent="0.25"/>
    <row r="189296" x14ac:dyDescent="0.25"/>
    <row r="189297" x14ac:dyDescent="0.25"/>
    <row r="189298" x14ac:dyDescent="0.25"/>
    <row r="189299" x14ac:dyDescent="0.25"/>
    <row r="189300" x14ac:dyDescent="0.25"/>
    <row r="189301" x14ac:dyDescent="0.25"/>
    <row r="189302" x14ac:dyDescent="0.25"/>
    <row r="189303" x14ac:dyDescent="0.25"/>
    <row r="189304" x14ac:dyDescent="0.25"/>
    <row r="189305" x14ac:dyDescent="0.25"/>
    <row r="189306" x14ac:dyDescent="0.25"/>
    <row r="189307" x14ac:dyDescent="0.25"/>
    <row r="189308" x14ac:dyDescent="0.25"/>
    <row r="189309" x14ac:dyDescent="0.25"/>
    <row r="189310" x14ac:dyDescent="0.25"/>
    <row r="189311" x14ac:dyDescent="0.25"/>
    <row r="189312" x14ac:dyDescent="0.25"/>
    <row r="189313" x14ac:dyDescent="0.25"/>
    <row r="189314" x14ac:dyDescent="0.25"/>
    <row r="189315" x14ac:dyDescent="0.25"/>
    <row r="189316" x14ac:dyDescent="0.25"/>
    <row r="189317" x14ac:dyDescent="0.25"/>
    <row r="189318" x14ac:dyDescent="0.25"/>
    <row r="189319" x14ac:dyDescent="0.25"/>
    <row r="189320" x14ac:dyDescent="0.25"/>
    <row r="189321" x14ac:dyDescent="0.25"/>
    <row r="189322" x14ac:dyDescent="0.25"/>
    <row r="189323" x14ac:dyDescent="0.25"/>
    <row r="189324" x14ac:dyDescent="0.25"/>
    <row r="189325" x14ac:dyDescent="0.25"/>
    <row r="189326" x14ac:dyDescent="0.25"/>
    <row r="189327" x14ac:dyDescent="0.25"/>
    <row r="189328" x14ac:dyDescent="0.25"/>
    <row r="189329" x14ac:dyDescent="0.25"/>
    <row r="189330" x14ac:dyDescent="0.25"/>
    <row r="189331" x14ac:dyDescent="0.25"/>
    <row r="189332" x14ac:dyDescent="0.25"/>
    <row r="189333" x14ac:dyDescent="0.25"/>
    <row r="189334" x14ac:dyDescent="0.25"/>
    <row r="189335" x14ac:dyDescent="0.25"/>
    <row r="189336" x14ac:dyDescent="0.25"/>
    <row r="189337" x14ac:dyDescent="0.25"/>
    <row r="189338" x14ac:dyDescent="0.25"/>
    <row r="189339" x14ac:dyDescent="0.25"/>
    <row r="189340" x14ac:dyDescent="0.25"/>
    <row r="189341" x14ac:dyDescent="0.25"/>
    <row r="189342" x14ac:dyDescent="0.25"/>
    <row r="189343" x14ac:dyDescent="0.25"/>
    <row r="189344" x14ac:dyDescent="0.25"/>
    <row r="189345" x14ac:dyDescent="0.25"/>
    <row r="189346" x14ac:dyDescent="0.25"/>
    <row r="189347" x14ac:dyDescent="0.25"/>
    <row r="189348" x14ac:dyDescent="0.25"/>
    <row r="189349" x14ac:dyDescent="0.25"/>
    <row r="189350" x14ac:dyDescent="0.25"/>
    <row r="189351" x14ac:dyDescent="0.25"/>
    <row r="189352" x14ac:dyDescent="0.25"/>
    <row r="189353" x14ac:dyDescent="0.25"/>
    <row r="189354" x14ac:dyDescent="0.25"/>
    <row r="189355" x14ac:dyDescent="0.25"/>
    <row r="189356" x14ac:dyDescent="0.25"/>
    <row r="189357" x14ac:dyDescent="0.25"/>
    <row r="189358" x14ac:dyDescent="0.25"/>
    <row r="189359" x14ac:dyDescent="0.25"/>
    <row r="189360" x14ac:dyDescent="0.25"/>
    <row r="189361" x14ac:dyDescent="0.25"/>
    <row r="189362" x14ac:dyDescent="0.25"/>
    <row r="189363" x14ac:dyDescent="0.25"/>
    <row r="189364" x14ac:dyDescent="0.25"/>
    <row r="189365" x14ac:dyDescent="0.25"/>
    <row r="189366" x14ac:dyDescent="0.25"/>
    <row r="189367" x14ac:dyDescent="0.25"/>
    <row r="189368" x14ac:dyDescent="0.25"/>
    <row r="189369" x14ac:dyDescent="0.25"/>
    <row r="189370" x14ac:dyDescent="0.25"/>
    <row r="189371" x14ac:dyDescent="0.25"/>
    <row r="189372" x14ac:dyDescent="0.25"/>
    <row r="189373" x14ac:dyDescent="0.25"/>
    <row r="189374" x14ac:dyDescent="0.25"/>
    <row r="189375" x14ac:dyDescent="0.25"/>
    <row r="189376" x14ac:dyDescent="0.25"/>
    <row r="189377" x14ac:dyDescent="0.25"/>
    <row r="189378" x14ac:dyDescent="0.25"/>
    <row r="189379" x14ac:dyDescent="0.25"/>
    <row r="189380" x14ac:dyDescent="0.25"/>
    <row r="189381" x14ac:dyDescent="0.25"/>
    <row r="189382" x14ac:dyDescent="0.25"/>
    <row r="189383" x14ac:dyDescent="0.25"/>
    <row r="189384" x14ac:dyDescent="0.25"/>
    <row r="189385" x14ac:dyDescent="0.25"/>
    <row r="189386" x14ac:dyDescent="0.25"/>
    <row r="189387" x14ac:dyDescent="0.25"/>
    <row r="189388" x14ac:dyDescent="0.25"/>
    <row r="189389" x14ac:dyDescent="0.25"/>
    <row r="189390" x14ac:dyDescent="0.25"/>
    <row r="189391" x14ac:dyDescent="0.25"/>
    <row r="189392" x14ac:dyDescent="0.25"/>
    <row r="189393" x14ac:dyDescent="0.25"/>
    <row r="189394" x14ac:dyDescent="0.25"/>
    <row r="189395" x14ac:dyDescent="0.25"/>
    <row r="189396" x14ac:dyDescent="0.25"/>
    <row r="189397" x14ac:dyDescent="0.25"/>
    <row r="189398" x14ac:dyDescent="0.25"/>
    <row r="189399" x14ac:dyDescent="0.25"/>
    <row r="189400" x14ac:dyDescent="0.25"/>
    <row r="189401" x14ac:dyDescent="0.25"/>
    <row r="189402" x14ac:dyDescent="0.25"/>
    <row r="189403" x14ac:dyDescent="0.25"/>
    <row r="189404" x14ac:dyDescent="0.25"/>
    <row r="189405" x14ac:dyDescent="0.25"/>
    <row r="189406" x14ac:dyDescent="0.25"/>
    <row r="189407" x14ac:dyDescent="0.25"/>
    <row r="189408" x14ac:dyDescent="0.25"/>
    <row r="189409" x14ac:dyDescent="0.25"/>
    <row r="189410" x14ac:dyDescent="0.25"/>
    <row r="189411" x14ac:dyDescent="0.25"/>
    <row r="189412" x14ac:dyDescent="0.25"/>
    <row r="189413" x14ac:dyDescent="0.25"/>
    <row r="189414" x14ac:dyDescent="0.25"/>
    <row r="189415" x14ac:dyDescent="0.25"/>
    <row r="189416" x14ac:dyDescent="0.25"/>
    <row r="189417" x14ac:dyDescent="0.25"/>
    <row r="189418" x14ac:dyDescent="0.25"/>
    <row r="189419" x14ac:dyDescent="0.25"/>
    <row r="189420" x14ac:dyDescent="0.25"/>
    <row r="189421" x14ac:dyDescent="0.25"/>
    <row r="189422" x14ac:dyDescent="0.25"/>
    <row r="189423" x14ac:dyDescent="0.25"/>
    <row r="189424" x14ac:dyDescent="0.25"/>
    <row r="189425" x14ac:dyDescent="0.25"/>
    <row r="189426" x14ac:dyDescent="0.25"/>
    <row r="189427" x14ac:dyDescent="0.25"/>
    <row r="189428" x14ac:dyDescent="0.25"/>
    <row r="189429" x14ac:dyDescent="0.25"/>
    <row r="189430" x14ac:dyDescent="0.25"/>
    <row r="189431" x14ac:dyDescent="0.25"/>
    <row r="189432" x14ac:dyDescent="0.25"/>
    <row r="189433" x14ac:dyDescent="0.25"/>
    <row r="189434" x14ac:dyDescent="0.25"/>
    <row r="189435" x14ac:dyDescent="0.25"/>
    <row r="189436" x14ac:dyDescent="0.25"/>
    <row r="189437" x14ac:dyDescent="0.25"/>
    <row r="189438" x14ac:dyDescent="0.25"/>
    <row r="189439" x14ac:dyDescent="0.25"/>
    <row r="189440" x14ac:dyDescent="0.25"/>
    <row r="189441" x14ac:dyDescent="0.25"/>
    <row r="189442" x14ac:dyDescent="0.25"/>
    <row r="189443" x14ac:dyDescent="0.25"/>
    <row r="189444" x14ac:dyDescent="0.25"/>
    <row r="189445" x14ac:dyDescent="0.25"/>
    <row r="189446" x14ac:dyDescent="0.25"/>
    <row r="189447" x14ac:dyDescent="0.25"/>
    <row r="189448" x14ac:dyDescent="0.25"/>
    <row r="189449" x14ac:dyDescent="0.25"/>
    <row r="189450" x14ac:dyDescent="0.25"/>
    <row r="189451" x14ac:dyDescent="0.25"/>
    <row r="189452" x14ac:dyDescent="0.25"/>
    <row r="189453" x14ac:dyDescent="0.25"/>
    <row r="189454" x14ac:dyDescent="0.25"/>
    <row r="189455" x14ac:dyDescent="0.25"/>
    <row r="189456" x14ac:dyDescent="0.25"/>
    <row r="189457" x14ac:dyDescent="0.25"/>
    <row r="189458" x14ac:dyDescent="0.25"/>
    <row r="189459" x14ac:dyDescent="0.25"/>
    <row r="189460" x14ac:dyDescent="0.25"/>
    <row r="189461" x14ac:dyDescent="0.25"/>
    <row r="189462" x14ac:dyDescent="0.25"/>
    <row r="189463" x14ac:dyDescent="0.25"/>
    <row r="189464" x14ac:dyDescent="0.25"/>
    <row r="189465" x14ac:dyDescent="0.25"/>
    <row r="189466" x14ac:dyDescent="0.25"/>
    <row r="189467" x14ac:dyDescent="0.25"/>
    <row r="189468" x14ac:dyDescent="0.25"/>
    <row r="189469" x14ac:dyDescent="0.25"/>
    <row r="189470" x14ac:dyDescent="0.25"/>
    <row r="189471" x14ac:dyDescent="0.25"/>
    <row r="189472" x14ac:dyDescent="0.25"/>
    <row r="189473" x14ac:dyDescent="0.25"/>
    <row r="189474" x14ac:dyDescent="0.25"/>
    <row r="189475" x14ac:dyDescent="0.25"/>
    <row r="189476" x14ac:dyDescent="0.25"/>
    <row r="189477" x14ac:dyDescent="0.25"/>
    <row r="189478" x14ac:dyDescent="0.25"/>
    <row r="189479" x14ac:dyDescent="0.25"/>
    <row r="189480" x14ac:dyDescent="0.25"/>
    <row r="189481" x14ac:dyDescent="0.25"/>
    <row r="189482" x14ac:dyDescent="0.25"/>
    <row r="189483" x14ac:dyDescent="0.25"/>
    <row r="189484" x14ac:dyDescent="0.25"/>
    <row r="189485" x14ac:dyDescent="0.25"/>
    <row r="189486" x14ac:dyDescent="0.25"/>
    <row r="189487" x14ac:dyDescent="0.25"/>
    <row r="189488" x14ac:dyDescent="0.25"/>
    <row r="189489" x14ac:dyDescent="0.25"/>
    <row r="189490" x14ac:dyDescent="0.25"/>
    <row r="189491" x14ac:dyDescent="0.25"/>
    <row r="189492" x14ac:dyDescent="0.25"/>
    <row r="189493" x14ac:dyDescent="0.25"/>
    <row r="189494" x14ac:dyDescent="0.25"/>
    <row r="189495" x14ac:dyDescent="0.25"/>
    <row r="189496" x14ac:dyDescent="0.25"/>
    <row r="189497" x14ac:dyDescent="0.25"/>
    <row r="189498" x14ac:dyDescent="0.25"/>
    <row r="189499" x14ac:dyDescent="0.25"/>
    <row r="189500" x14ac:dyDescent="0.25"/>
    <row r="189501" x14ac:dyDescent="0.25"/>
    <row r="189502" x14ac:dyDescent="0.25"/>
    <row r="189503" x14ac:dyDescent="0.25"/>
    <row r="189504" x14ac:dyDescent="0.25"/>
    <row r="189505" x14ac:dyDescent="0.25"/>
    <row r="189506" x14ac:dyDescent="0.25"/>
    <row r="189507" x14ac:dyDescent="0.25"/>
    <row r="189508" x14ac:dyDescent="0.25"/>
    <row r="189509" x14ac:dyDescent="0.25"/>
    <row r="189510" x14ac:dyDescent="0.25"/>
    <row r="189511" x14ac:dyDescent="0.25"/>
    <row r="189512" x14ac:dyDescent="0.25"/>
    <row r="189513" x14ac:dyDescent="0.25"/>
    <row r="189514" x14ac:dyDescent="0.25"/>
    <row r="189515" x14ac:dyDescent="0.25"/>
    <row r="189516" x14ac:dyDescent="0.25"/>
    <row r="189517" x14ac:dyDescent="0.25"/>
    <row r="189518" x14ac:dyDescent="0.25"/>
    <row r="189519" x14ac:dyDescent="0.25"/>
    <row r="189520" x14ac:dyDescent="0.25"/>
    <row r="189521" x14ac:dyDescent="0.25"/>
    <row r="189522" x14ac:dyDescent="0.25"/>
    <row r="189523" x14ac:dyDescent="0.25"/>
    <row r="189524" x14ac:dyDescent="0.25"/>
    <row r="189525" x14ac:dyDescent="0.25"/>
    <row r="189526" x14ac:dyDescent="0.25"/>
    <row r="189527" x14ac:dyDescent="0.25"/>
    <row r="189528" x14ac:dyDescent="0.25"/>
    <row r="189529" x14ac:dyDescent="0.25"/>
    <row r="189530" x14ac:dyDescent="0.25"/>
    <row r="189531" x14ac:dyDescent="0.25"/>
    <row r="189532" x14ac:dyDescent="0.25"/>
    <row r="189533" x14ac:dyDescent="0.25"/>
    <row r="189534" x14ac:dyDescent="0.25"/>
    <row r="189535" x14ac:dyDescent="0.25"/>
    <row r="189536" x14ac:dyDescent="0.25"/>
    <row r="189537" x14ac:dyDescent="0.25"/>
    <row r="189538" x14ac:dyDescent="0.25"/>
    <row r="189539" x14ac:dyDescent="0.25"/>
    <row r="189540" x14ac:dyDescent="0.25"/>
    <row r="189541" x14ac:dyDescent="0.25"/>
    <row r="189542" x14ac:dyDescent="0.25"/>
    <row r="189543" x14ac:dyDescent="0.25"/>
    <row r="189544" x14ac:dyDescent="0.25"/>
    <row r="189545" x14ac:dyDescent="0.25"/>
    <row r="189546" x14ac:dyDescent="0.25"/>
    <row r="189547" x14ac:dyDescent="0.25"/>
    <row r="189548" x14ac:dyDescent="0.25"/>
    <row r="189549" x14ac:dyDescent="0.25"/>
    <row r="189550" x14ac:dyDescent="0.25"/>
    <row r="189551" x14ac:dyDescent="0.25"/>
    <row r="189552" x14ac:dyDescent="0.25"/>
    <row r="189553" x14ac:dyDescent="0.25"/>
    <row r="189554" x14ac:dyDescent="0.25"/>
    <row r="189555" x14ac:dyDescent="0.25"/>
    <row r="189556" x14ac:dyDescent="0.25"/>
    <row r="189557" x14ac:dyDescent="0.25"/>
    <row r="189558" x14ac:dyDescent="0.25"/>
    <row r="189559" x14ac:dyDescent="0.25"/>
    <row r="189560" x14ac:dyDescent="0.25"/>
    <row r="189561" x14ac:dyDescent="0.25"/>
    <row r="189562" x14ac:dyDescent="0.25"/>
    <row r="189563" x14ac:dyDescent="0.25"/>
    <row r="189564" x14ac:dyDescent="0.25"/>
    <row r="189565" x14ac:dyDescent="0.25"/>
    <row r="189566" x14ac:dyDescent="0.25"/>
    <row r="189567" x14ac:dyDescent="0.25"/>
    <row r="189568" x14ac:dyDescent="0.25"/>
    <row r="189569" x14ac:dyDescent="0.25"/>
    <row r="189570" x14ac:dyDescent="0.25"/>
    <row r="189571" x14ac:dyDescent="0.25"/>
    <row r="189572" x14ac:dyDescent="0.25"/>
    <row r="189573" x14ac:dyDescent="0.25"/>
    <row r="189574" x14ac:dyDescent="0.25"/>
    <row r="189575" x14ac:dyDescent="0.25"/>
    <row r="189576" x14ac:dyDescent="0.25"/>
    <row r="189577" x14ac:dyDescent="0.25"/>
    <row r="189578" x14ac:dyDescent="0.25"/>
    <row r="189579" x14ac:dyDescent="0.25"/>
    <row r="189580" x14ac:dyDescent="0.25"/>
    <row r="189581" x14ac:dyDescent="0.25"/>
    <row r="189582" x14ac:dyDescent="0.25"/>
    <row r="189583" x14ac:dyDescent="0.25"/>
    <row r="189584" x14ac:dyDescent="0.25"/>
    <row r="189585" x14ac:dyDescent="0.25"/>
    <row r="189586" x14ac:dyDescent="0.25"/>
    <row r="189587" x14ac:dyDescent="0.25"/>
    <row r="189588" x14ac:dyDescent="0.25"/>
    <row r="189589" x14ac:dyDescent="0.25"/>
    <row r="189590" x14ac:dyDescent="0.25"/>
    <row r="189591" x14ac:dyDescent="0.25"/>
    <row r="189592" x14ac:dyDescent="0.25"/>
    <row r="189593" x14ac:dyDescent="0.25"/>
    <row r="189594" x14ac:dyDescent="0.25"/>
    <row r="189595" x14ac:dyDescent="0.25"/>
    <row r="189596" x14ac:dyDescent="0.25"/>
    <row r="189597" x14ac:dyDescent="0.25"/>
    <row r="189598" x14ac:dyDescent="0.25"/>
    <row r="189599" x14ac:dyDescent="0.25"/>
    <row r="189600" x14ac:dyDescent="0.25"/>
    <row r="189601" x14ac:dyDescent="0.25"/>
    <row r="189602" x14ac:dyDescent="0.25"/>
    <row r="189603" x14ac:dyDescent="0.25"/>
    <row r="189604" x14ac:dyDescent="0.25"/>
    <row r="189605" x14ac:dyDescent="0.25"/>
    <row r="189606" x14ac:dyDescent="0.25"/>
    <row r="189607" x14ac:dyDescent="0.25"/>
    <row r="189608" x14ac:dyDescent="0.25"/>
    <row r="189609" x14ac:dyDescent="0.25"/>
    <row r="189610" x14ac:dyDescent="0.25"/>
    <row r="189611" x14ac:dyDescent="0.25"/>
    <row r="189612" x14ac:dyDescent="0.25"/>
    <row r="189613" x14ac:dyDescent="0.25"/>
    <row r="189614" x14ac:dyDescent="0.25"/>
    <row r="189615" x14ac:dyDescent="0.25"/>
    <row r="189616" x14ac:dyDescent="0.25"/>
    <row r="189617" x14ac:dyDescent="0.25"/>
    <row r="189618" x14ac:dyDescent="0.25"/>
    <row r="189619" x14ac:dyDescent="0.25"/>
    <row r="189620" x14ac:dyDescent="0.25"/>
    <row r="189621" x14ac:dyDescent="0.25"/>
    <row r="189622" x14ac:dyDescent="0.25"/>
    <row r="189623" x14ac:dyDescent="0.25"/>
    <row r="189624" x14ac:dyDescent="0.25"/>
    <row r="189625" x14ac:dyDescent="0.25"/>
    <row r="189626" x14ac:dyDescent="0.25"/>
    <row r="189627" x14ac:dyDescent="0.25"/>
    <row r="189628" x14ac:dyDescent="0.25"/>
    <row r="189629" x14ac:dyDescent="0.25"/>
    <row r="189630" x14ac:dyDescent="0.25"/>
    <row r="189631" x14ac:dyDescent="0.25"/>
    <row r="189632" x14ac:dyDescent="0.25"/>
    <row r="189633" x14ac:dyDescent="0.25"/>
    <row r="189634" x14ac:dyDescent="0.25"/>
    <row r="189635" x14ac:dyDescent="0.25"/>
    <row r="189636" x14ac:dyDescent="0.25"/>
    <row r="189637" x14ac:dyDescent="0.25"/>
    <row r="189638" x14ac:dyDescent="0.25"/>
    <row r="189639" x14ac:dyDescent="0.25"/>
    <row r="189640" x14ac:dyDescent="0.25"/>
    <row r="189641" x14ac:dyDescent="0.25"/>
    <row r="189642" x14ac:dyDescent="0.25"/>
    <row r="189643" x14ac:dyDescent="0.25"/>
    <row r="189644" x14ac:dyDescent="0.25"/>
    <row r="189645" x14ac:dyDescent="0.25"/>
    <row r="189646" x14ac:dyDescent="0.25"/>
    <row r="189647" x14ac:dyDescent="0.25"/>
    <row r="189648" x14ac:dyDescent="0.25"/>
    <row r="189649" x14ac:dyDescent="0.25"/>
    <row r="189650" x14ac:dyDescent="0.25"/>
    <row r="189651" x14ac:dyDescent="0.25"/>
    <row r="189652" x14ac:dyDescent="0.25"/>
    <row r="189653" x14ac:dyDescent="0.25"/>
    <row r="189654" x14ac:dyDescent="0.25"/>
    <row r="189655" x14ac:dyDescent="0.25"/>
    <row r="189656" x14ac:dyDescent="0.25"/>
    <row r="189657" x14ac:dyDescent="0.25"/>
    <row r="189658" x14ac:dyDescent="0.25"/>
    <row r="189659" x14ac:dyDescent="0.25"/>
    <row r="189660" x14ac:dyDescent="0.25"/>
    <row r="189661" x14ac:dyDescent="0.25"/>
    <row r="189662" x14ac:dyDescent="0.25"/>
    <row r="189663" x14ac:dyDescent="0.25"/>
    <row r="189664" x14ac:dyDescent="0.25"/>
    <row r="189665" x14ac:dyDescent="0.25"/>
    <row r="189666" x14ac:dyDescent="0.25"/>
    <row r="189667" x14ac:dyDescent="0.25"/>
    <row r="189668" x14ac:dyDescent="0.25"/>
    <row r="189669" x14ac:dyDescent="0.25"/>
    <row r="189670" x14ac:dyDescent="0.25"/>
    <row r="189671" x14ac:dyDescent="0.25"/>
    <row r="189672" x14ac:dyDescent="0.25"/>
    <row r="189673" x14ac:dyDescent="0.25"/>
    <row r="189674" x14ac:dyDescent="0.25"/>
    <row r="189675" x14ac:dyDescent="0.25"/>
    <row r="189676" x14ac:dyDescent="0.25"/>
    <row r="189677" x14ac:dyDescent="0.25"/>
    <row r="189678" x14ac:dyDescent="0.25"/>
    <row r="189679" x14ac:dyDescent="0.25"/>
    <row r="189680" x14ac:dyDescent="0.25"/>
    <row r="189681" x14ac:dyDescent="0.25"/>
    <row r="189682" x14ac:dyDescent="0.25"/>
    <row r="189683" x14ac:dyDescent="0.25"/>
    <row r="189684" x14ac:dyDescent="0.25"/>
    <row r="189685" x14ac:dyDescent="0.25"/>
    <row r="189686" x14ac:dyDescent="0.25"/>
    <row r="189687" x14ac:dyDescent="0.25"/>
    <row r="189688" x14ac:dyDescent="0.25"/>
    <row r="189689" x14ac:dyDescent="0.25"/>
    <row r="189690" x14ac:dyDescent="0.25"/>
    <row r="189691" x14ac:dyDescent="0.25"/>
    <row r="189692" x14ac:dyDescent="0.25"/>
    <row r="189693" x14ac:dyDescent="0.25"/>
    <row r="189694" x14ac:dyDescent="0.25"/>
    <row r="189695" x14ac:dyDescent="0.25"/>
    <row r="189696" x14ac:dyDescent="0.25"/>
    <row r="189697" x14ac:dyDescent="0.25"/>
    <row r="189698" x14ac:dyDescent="0.25"/>
    <row r="189699" x14ac:dyDescent="0.25"/>
    <row r="189700" x14ac:dyDescent="0.25"/>
    <row r="189701" x14ac:dyDescent="0.25"/>
    <row r="189702" x14ac:dyDescent="0.25"/>
    <row r="189703" x14ac:dyDescent="0.25"/>
    <row r="189704" x14ac:dyDescent="0.25"/>
    <row r="189705" x14ac:dyDescent="0.25"/>
    <row r="189706" x14ac:dyDescent="0.25"/>
    <row r="189707" x14ac:dyDescent="0.25"/>
    <row r="189708" x14ac:dyDescent="0.25"/>
    <row r="189709" x14ac:dyDescent="0.25"/>
    <row r="189710" x14ac:dyDescent="0.25"/>
    <row r="189711" x14ac:dyDescent="0.25"/>
    <row r="189712" x14ac:dyDescent="0.25"/>
    <row r="189713" x14ac:dyDescent="0.25"/>
    <row r="189714" x14ac:dyDescent="0.25"/>
    <row r="189715" x14ac:dyDescent="0.25"/>
    <row r="189716" x14ac:dyDescent="0.25"/>
    <row r="189717" x14ac:dyDescent="0.25"/>
    <row r="189718" x14ac:dyDescent="0.25"/>
    <row r="189719" x14ac:dyDescent="0.25"/>
    <row r="189720" x14ac:dyDescent="0.25"/>
    <row r="189721" x14ac:dyDescent="0.25"/>
    <row r="189722" x14ac:dyDescent="0.25"/>
    <row r="189723" x14ac:dyDescent="0.25"/>
    <row r="189724" x14ac:dyDescent="0.25"/>
    <row r="189725" x14ac:dyDescent="0.25"/>
    <row r="189726" x14ac:dyDescent="0.25"/>
    <row r="189727" x14ac:dyDescent="0.25"/>
    <row r="189728" x14ac:dyDescent="0.25"/>
    <row r="189729" x14ac:dyDescent="0.25"/>
    <row r="189730" x14ac:dyDescent="0.25"/>
    <row r="189731" x14ac:dyDescent="0.25"/>
    <row r="189732" x14ac:dyDescent="0.25"/>
    <row r="189733" x14ac:dyDescent="0.25"/>
    <row r="189734" x14ac:dyDescent="0.25"/>
    <row r="189735" x14ac:dyDescent="0.25"/>
    <row r="189736" x14ac:dyDescent="0.25"/>
    <row r="189737" x14ac:dyDescent="0.25"/>
    <row r="189738" x14ac:dyDescent="0.25"/>
    <row r="189739" x14ac:dyDescent="0.25"/>
    <row r="189740" x14ac:dyDescent="0.25"/>
    <row r="189741" x14ac:dyDescent="0.25"/>
    <row r="189742" x14ac:dyDescent="0.25"/>
    <row r="189743" x14ac:dyDescent="0.25"/>
    <row r="189744" x14ac:dyDescent="0.25"/>
    <row r="189745" x14ac:dyDescent="0.25"/>
    <row r="189746" x14ac:dyDescent="0.25"/>
    <row r="189747" x14ac:dyDescent="0.25"/>
    <row r="189748" x14ac:dyDescent="0.25"/>
    <row r="189749" x14ac:dyDescent="0.25"/>
    <row r="189750" x14ac:dyDescent="0.25"/>
    <row r="189751" x14ac:dyDescent="0.25"/>
    <row r="189752" x14ac:dyDescent="0.25"/>
    <row r="189753" x14ac:dyDescent="0.25"/>
    <row r="189754" x14ac:dyDescent="0.25"/>
    <row r="189755" x14ac:dyDescent="0.25"/>
    <row r="189756" x14ac:dyDescent="0.25"/>
    <row r="189757" x14ac:dyDescent="0.25"/>
    <row r="189758" x14ac:dyDescent="0.25"/>
    <row r="189759" x14ac:dyDescent="0.25"/>
    <row r="189760" x14ac:dyDescent="0.25"/>
    <row r="189761" x14ac:dyDescent="0.25"/>
    <row r="189762" x14ac:dyDescent="0.25"/>
    <row r="189763" x14ac:dyDescent="0.25"/>
    <row r="189764" x14ac:dyDescent="0.25"/>
    <row r="189765" x14ac:dyDescent="0.25"/>
    <row r="189766" x14ac:dyDescent="0.25"/>
    <row r="189767" x14ac:dyDescent="0.25"/>
    <row r="189768" x14ac:dyDescent="0.25"/>
    <row r="189769" x14ac:dyDescent="0.25"/>
    <row r="189770" x14ac:dyDescent="0.25"/>
    <row r="189771" x14ac:dyDescent="0.25"/>
    <row r="189772" x14ac:dyDescent="0.25"/>
    <row r="189773" x14ac:dyDescent="0.25"/>
    <row r="189774" x14ac:dyDescent="0.25"/>
    <row r="189775" x14ac:dyDescent="0.25"/>
    <row r="189776" x14ac:dyDescent="0.25"/>
    <row r="189777" x14ac:dyDescent="0.25"/>
    <row r="189778" x14ac:dyDescent="0.25"/>
    <row r="189779" x14ac:dyDescent="0.25"/>
    <row r="189780" x14ac:dyDescent="0.25"/>
    <row r="189781" x14ac:dyDescent="0.25"/>
    <row r="189782" x14ac:dyDescent="0.25"/>
    <row r="189783" x14ac:dyDescent="0.25"/>
    <row r="189784" x14ac:dyDescent="0.25"/>
    <row r="189785" x14ac:dyDescent="0.25"/>
    <row r="189786" x14ac:dyDescent="0.25"/>
    <row r="189787" x14ac:dyDescent="0.25"/>
    <row r="189788" x14ac:dyDescent="0.25"/>
    <row r="189789" x14ac:dyDescent="0.25"/>
    <row r="189790" x14ac:dyDescent="0.25"/>
    <row r="189791" x14ac:dyDescent="0.25"/>
    <row r="189792" x14ac:dyDescent="0.25"/>
    <row r="189793" x14ac:dyDescent="0.25"/>
    <row r="189794" x14ac:dyDescent="0.25"/>
    <row r="189795" x14ac:dyDescent="0.25"/>
    <row r="189796" x14ac:dyDescent="0.25"/>
    <row r="189797" x14ac:dyDescent="0.25"/>
    <row r="189798" x14ac:dyDescent="0.25"/>
    <row r="189799" x14ac:dyDescent="0.25"/>
    <row r="189800" x14ac:dyDescent="0.25"/>
    <row r="189801" x14ac:dyDescent="0.25"/>
    <row r="189802" x14ac:dyDescent="0.25"/>
    <row r="189803" x14ac:dyDescent="0.25"/>
    <row r="189804" x14ac:dyDescent="0.25"/>
    <row r="189805" x14ac:dyDescent="0.25"/>
    <row r="189806" x14ac:dyDescent="0.25"/>
    <row r="189807" x14ac:dyDescent="0.25"/>
    <row r="189808" x14ac:dyDescent="0.25"/>
    <row r="189809" x14ac:dyDescent="0.25"/>
    <row r="189810" x14ac:dyDescent="0.25"/>
    <row r="189811" x14ac:dyDescent="0.25"/>
    <row r="189812" x14ac:dyDescent="0.25"/>
    <row r="189813" x14ac:dyDescent="0.25"/>
    <row r="189814" x14ac:dyDescent="0.25"/>
    <row r="189815" x14ac:dyDescent="0.25"/>
    <row r="189816" x14ac:dyDescent="0.25"/>
    <row r="189817" x14ac:dyDescent="0.25"/>
    <row r="189818" x14ac:dyDescent="0.25"/>
    <row r="189819" x14ac:dyDescent="0.25"/>
    <row r="189820" x14ac:dyDescent="0.25"/>
    <row r="189821" x14ac:dyDescent="0.25"/>
    <row r="189822" x14ac:dyDescent="0.25"/>
    <row r="189823" x14ac:dyDescent="0.25"/>
    <row r="189824" x14ac:dyDescent="0.25"/>
    <row r="189825" x14ac:dyDescent="0.25"/>
    <row r="189826" x14ac:dyDescent="0.25"/>
    <row r="189827" x14ac:dyDescent="0.25"/>
    <row r="189828" x14ac:dyDescent="0.25"/>
    <row r="189829" x14ac:dyDescent="0.25"/>
    <row r="189830" x14ac:dyDescent="0.25"/>
    <row r="189831" x14ac:dyDescent="0.25"/>
    <row r="189832" x14ac:dyDescent="0.25"/>
    <row r="189833" x14ac:dyDescent="0.25"/>
    <row r="189834" x14ac:dyDescent="0.25"/>
    <row r="189835" x14ac:dyDescent="0.25"/>
    <row r="189836" x14ac:dyDescent="0.25"/>
    <row r="189837" x14ac:dyDescent="0.25"/>
    <row r="189838" x14ac:dyDescent="0.25"/>
    <row r="189839" x14ac:dyDescent="0.25"/>
    <row r="189840" x14ac:dyDescent="0.25"/>
    <row r="189841" x14ac:dyDescent="0.25"/>
    <row r="189842" x14ac:dyDescent="0.25"/>
    <row r="189843" x14ac:dyDescent="0.25"/>
    <row r="189844" x14ac:dyDescent="0.25"/>
    <row r="189845" x14ac:dyDescent="0.25"/>
    <row r="189846" x14ac:dyDescent="0.25"/>
    <row r="189847" x14ac:dyDescent="0.25"/>
    <row r="189848" x14ac:dyDescent="0.25"/>
    <row r="189849" x14ac:dyDescent="0.25"/>
    <row r="189850" x14ac:dyDescent="0.25"/>
    <row r="189851" x14ac:dyDescent="0.25"/>
    <row r="189852" x14ac:dyDescent="0.25"/>
    <row r="189853" x14ac:dyDescent="0.25"/>
    <row r="189854" x14ac:dyDescent="0.25"/>
    <row r="189855" x14ac:dyDescent="0.25"/>
    <row r="189856" x14ac:dyDescent="0.25"/>
    <row r="189857" x14ac:dyDescent="0.25"/>
    <row r="189858" x14ac:dyDescent="0.25"/>
    <row r="189859" x14ac:dyDescent="0.25"/>
    <row r="189860" x14ac:dyDescent="0.25"/>
    <row r="189861" x14ac:dyDescent="0.25"/>
    <row r="189862" x14ac:dyDescent="0.25"/>
    <row r="189863" x14ac:dyDescent="0.25"/>
    <row r="189864" x14ac:dyDescent="0.25"/>
    <row r="189865" x14ac:dyDescent="0.25"/>
    <row r="189866" x14ac:dyDescent="0.25"/>
    <row r="189867" x14ac:dyDescent="0.25"/>
    <row r="189868" x14ac:dyDescent="0.25"/>
    <row r="189869" x14ac:dyDescent="0.25"/>
    <row r="189870" x14ac:dyDescent="0.25"/>
    <row r="189871" x14ac:dyDescent="0.25"/>
    <row r="189872" x14ac:dyDescent="0.25"/>
    <row r="189873" x14ac:dyDescent="0.25"/>
    <row r="189874" x14ac:dyDescent="0.25"/>
    <row r="189875" x14ac:dyDescent="0.25"/>
    <row r="189876" x14ac:dyDescent="0.25"/>
    <row r="189877" x14ac:dyDescent="0.25"/>
    <row r="189878" x14ac:dyDescent="0.25"/>
    <row r="189879" x14ac:dyDescent="0.25"/>
    <row r="189880" x14ac:dyDescent="0.25"/>
    <row r="189881" x14ac:dyDescent="0.25"/>
    <row r="189882" x14ac:dyDescent="0.25"/>
    <row r="189883" x14ac:dyDescent="0.25"/>
    <row r="189884" x14ac:dyDescent="0.25"/>
    <row r="189885" x14ac:dyDescent="0.25"/>
    <row r="189886" x14ac:dyDescent="0.25"/>
    <row r="189887" x14ac:dyDescent="0.25"/>
    <row r="189888" x14ac:dyDescent="0.25"/>
    <row r="189889" x14ac:dyDescent="0.25"/>
    <row r="189890" x14ac:dyDescent="0.25"/>
    <row r="189891" x14ac:dyDescent="0.25"/>
    <row r="189892" x14ac:dyDescent="0.25"/>
    <row r="189893" x14ac:dyDescent="0.25"/>
    <row r="189894" x14ac:dyDescent="0.25"/>
    <row r="189895" x14ac:dyDescent="0.25"/>
    <row r="189896" x14ac:dyDescent="0.25"/>
    <row r="189897" x14ac:dyDescent="0.25"/>
    <row r="189898" x14ac:dyDescent="0.25"/>
    <row r="189899" x14ac:dyDescent="0.25"/>
    <row r="189900" x14ac:dyDescent="0.25"/>
    <row r="189901" x14ac:dyDescent="0.25"/>
    <row r="189902" x14ac:dyDescent="0.25"/>
    <row r="189903" x14ac:dyDescent="0.25"/>
    <row r="189904" x14ac:dyDescent="0.25"/>
    <row r="189905" x14ac:dyDescent="0.25"/>
    <row r="189906" x14ac:dyDescent="0.25"/>
    <row r="189907" x14ac:dyDescent="0.25"/>
    <row r="189908" x14ac:dyDescent="0.25"/>
    <row r="189909" x14ac:dyDescent="0.25"/>
    <row r="189910" x14ac:dyDescent="0.25"/>
    <row r="189911" x14ac:dyDescent="0.25"/>
    <row r="189912" x14ac:dyDescent="0.25"/>
    <row r="189913" x14ac:dyDescent="0.25"/>
    <row r="189914" x14ac:dyDescent="0.25"/>
    <row r="189915" x14ac:dyDescent="0.25"/>
    <row r="189916" x14ac:dyDescent="0.25"/>
    <row r="189917" x14ac:dyDescent="0.25"/>
    <row r="189918" x14ac:dyDescent="0.25"/>
    <row r="189919" x14ac:dyDescent="0.25"/>
    <row r="189920" x14ac:dyDescent="0.25"/>
    <row r="189921" x14ac:dyDescent="0.25"/>
    <row r="189922" x14ac:dyDescent="0.25"/>
    <row r="189923" x14ac:dyDescent="0.25"/>
    <row r="189924" x14ac:dyDescent="0.25"/>
    <row r="189925" x14ac:dyDescent="0.25"/>
    <row r="189926" x14ac:dyDescent="0.25"/>
    <row r="189927" x14ac:dyDescent="0.25"/>
    <row r="189928" x14ac:dyDescent="0.25"/>
    <row r="189929" x14ac:dyDescent="0.25"/>
    <row r="189930" x14ac:dyDescent="0.25"/>
    <row r="189931" x14ac:dyDescent="0.25"/>
    <row r="189932" x14ac:dyDescent="0.25"/>
    <row r="189933" x14ac:dyDescent="0.25"/>
    <row r="189934" x14ac:dyDescent="0.25"/>
    <row r="189935" x14ac:dyDescent="0.25"/>
    <row r="189936" x14ac:dyDescent="0.25"/>
    <row r="189937" x14ac:dyDescent="0.25"/>
    <row r="189938" x14ac:dyDescent="0.25"/>
    <row r="189939" x14ac:dyDescent="0.25"/>
    <row r="189940" x14ac:dyDescent="0.25"/>
    <row r="189941" x14ac:dyDescent="0.25"/>
    <row r="189942" x14ac:dyDescent="0.25"/>
    <row r="189943" x14ac:dyDescent="0.25"/>
    <row r="189944" x14ac:dyDescent="0.25"/>
    <row r="189945" x14ac:dyDescent="0.25"/>
    <row r="189946" x14ac:dyDescent="0.25"/>
    <row r="189947" x14ac:dyDescent="0.25"/>
    <row r="189948" x14ac:dyDescent="0.25"/>
    <row r="189949" x14ac:dyDescent="0.25"/>
    <row r="189950" x14ac:dyDescent="0.25"/>
    <row r="189951" x14ac:dyDescent="0.25"/>
    <row r="189952" x14ac:dyDescent="0.25"/>
    <row r="189953" x14ac:dyDescent="0.25"/>
    <row r="189954" x14ac:dyDescent="0.25"/>
    <row r="189955" x14ac:dyDescent="0.25"/>
    <row r="189956" x14ac:dyDescent="0.25"/>
    <row r="189957" x14ac:dyDescent="0.25"/>
    <row r="189958" x14ac:dyDescent="0.25"/>
    <row r="189959" x14ac:dyDescent="0.25"/>
    <row r="189960" x14ac:dyDescent="0.25"/>
    <row r="189961" x14ac:dyDescent="0.25"/>
    <row r="189962" x14ac:dyDescent="0.25"/>
    <row r="189963" x14ac:dyDescent="0.25"/>
    <row r="189964" x14ac:dyDescent="0.25"/>
    <row r="189965" x14ac:dyDescent="0.25"/>
    <row r="189966" x14ac:dyDescent="0.25"/>
    <row r="189967" x14ac:dyDescent="0.25"/>
    <row r="189968" x14ac:dyDescent="0.25"/>
    <row r="189969" x14ac:dyDescent="0.25"/>
    <row r="189970" x14ac:dyDescent="0.25"/>
    <row r="189971" x14ac:dyDescent="0.25"/>
    <row r="189972" x14ac:dyDescent="0.25"/>
    <row r="189973" x14ac:dyDescent="0.25"/>
    <row r="189974" x14ac:dyDescent="0.25"/>
    <row r="189975" x14ac:dyDescent="0.25"/>
    <row r="189976" x14ac:dyDescent="0.25"/>
    <row r="189977" x14ac:dyDescent="0.25"/>
    <row r="189978" x14ac:dyDescent="0.25"/>
    <row r="189979" x14ac:dyDescent="0.25"/>
    <row r="189980" x14ac:dyDescent="0.25"/>
    <row r="189981" x14ac:dyDescent="0.25"/>
    <row r="189982" x14ac:dyDescent="0.25"/>
    <row r="189983" x14ac:dyDescent="0.25"/>
    <row r="189984" x14ac:dyDescent="0.25"/>
    <row r="189985" x14ac:dyDescent="0.25"/>
    <row r="189986" x14ac:dyDescent="0.25"/>
    <row r="189987" x14ac:dyDescent="0.25"/>
    <row r="189988" x14ac:dyDescent="0.25"/>
    <row r="189989" x14ac:dyDescent="0.25"/>
    <row r="189990" x14ac:dyDescent="0.25"/>
    <row r="189991" x14ac:dyDescent="0.25"/>
    <row r="189992" x14ac:dyDescent="0.25"/>
    <row r="189993" x14ac:dyDescent="0.25"/>
    <row r="189994" x14ac:dyDescent="0.25"/>
    <row r="189995" x14ac:dyDescent="0.25"/>
    <row r="189996" x14ac:dyDescent="0.25"/>
    <row r="189997" x14ac:dyDescent="0.25"/>
    <row r="189998" x14ac:dyDescent="0.25"/>
    <row r="189999" x14ac:dyDescent="0.25"/>
    <row r="190000" x14ac:dyDescent="0.25"/>
    <row r="190001" x14ac:dyDescent="0.25"/>
    <row r="190002" x14ac:dyDescent="0.25"/>
    <row r="190003" x14ac:dyDescent="0.25"/>
    <row r="190004" x14ac:dyDescent="0.25"/>
    <row r="190005" x14ac:dyDescent="0.25"/>
    <row r="190006" x14ac:dyDescent="0.25"/>
    <row r="190007" x14ac:dyDescent="0.25"/>
    <row r="190008" x14ac:dyDescent="0.25"/>
    <row r="190009" x14ac:dyDescent="0.25"/>
    <row r="190010" x14ac:dyDescent="0.25"/>
    <row r="190011" x14ac:dyDescent="0.25"/>
    <row r="190012" x14ac:dyDescent="0.25"/>
    <row r="190013" x14ac:dyDescent="0.25"/>
    <row r="190014" x14ac:dyDescent="0.25"/>
    <row r="190015" x14ac:dyDescent="0.25"/>
    <row r="190016" x14ac:dyDescent="0.25"/>
    <row r="190017" x14ac:dyDescent="0.25"/>
    <row r="190018" x14ac:dyDescent="0.25"/>
    <row r="190019" x14ac:dyDescent="0.25"/>
    <row r="190020" x14ac:dyDescent="0.25"/>
    <row r="190021" x14ac:dyDescent="0.25"/>
    <row r="190022" x14ac:dyDescent="0.25"/>
    <row r="190023" x14ac:dyDescent="0.25"/>
    <row r="190024" x14ac:dyDescent="0.25"/>
    <row r="190025" x14ac:dyDescent="0.25"/>
    <row r="190026" x14ac:dyDescent="0.25"/>
    <row r="190027" x14ac:dyDescent="0.25"/>
    <row r="190028" x14ac:dyDescent="0.25"/>
    <row r="190029" x14ac:dyDescent="0.25"/>
    <row r="190030" x14ac:dyDescent="0.25"/>
    <row r="190031" x14ac:dyDescent="0.25"/>
    <row r="190032" x14ac:dyDescent="0.25"/>
    <row r="190033" x14ac:dyDescent="0.25"/>
    <row r="190034" x14ac:dyDescent="0.25"/>
    <row r="190035" x14ac:dyDescent="0.25"/>
    <row r="190036" x14ac:dyDescent="0.25"/>
    <row r="190037" x14ac:dyDescent="0.25"/>
    <row r="190038" x14ac:dyDescent="0.25"/>
    <row r="190039" x14ac:dyDescent="0.25"/>
    <row r="190040" x14ac:dyDescent="0.25"/>
    <row r="190041" x14ac:dyDescent="0.25"/>
    <row r="190042" x14ac:dyDescent="0.25"/>
    <row r="190043" x14ac:dyDescent="0.25"/>
    <row r="190044" x14ac:dyDescent="0.25"/>
    <row r="190045" x14ac:dyDescent="0.25"/>
    <row r="190046" x14ac:dyDescent="0.25"/>
    <row r="190047" x14ac:dyDescent="0.25"/>
    <row r="190048" x14ac:dyDescent="0.25"/>
    <row r="190049" x14ac:dyDescent="0.25"/>
    <row r="190050" x14ac:dyDescent="0.25"/>
    <row r="190051" x14ac:dyDescent="0.25"/>
    <row r="190052" x14ac:dyDescent="0.25"/>
    <row r="190053" x14ac:dyDescent="0.25"/>
    <row r="190054" x14ac:dyDescent="0.25"/>
    <row r="190055" x14ac:dyDescent="0.25"/>
    <row r="190056" x14ac:dyDescent="0.25"/>
    <row r="190057" x14ac:dyDescent="0.25"/>
    <row r="190058" x14ac:dyDescent="0.25"/>
    <row r="190059" x14ac:dyDescent="0.25"/>
    <row r="190060" x14ac:dyDescent="0.25"/>
    <row r="190061" x14ac:dyDescent="0.25"/>
    <row r="190062" x14ac:dyDescent="0.25"/>
    <row r="190063" x14ac:dyDescent="0.25"/>
    <row r="190064" x14ac:dyDescent="0.25"/>
    <row r="190065" x14ac:dyDescent="0.25"/>
    <row r="190066" x14ac:dyDescent="0.25"/>
    <row r="190067" x14ac:dyDescent="0.25"/>
    <row r="190068" x14ac:dyDescent="0.25"/>
    <row r="190069" x14ac:dyDescent="0.25"/>
    <row r="190070" x14ac:dyDescent="0.25"/>
    <row r="190071" x14ac:dyDescent="0.25"/>
    <row r="190072" x14ac:dyDescent="0.25"/>
    <row r="190073" x14ac:dyDescent="0.25"/>
    <row r="190074" x14ac:dyDescent="0.25"/>
    <row r="190075" x14ac:dyDescent="0.25"/>
    <row r="190076" x14ac:dyDescent="0.25"/>
    <row r="190077" x14ac:dyDescent="0.25"/>
    <row r="190078" x14ac:dyDescent="0.25"/>
    <row r="190079" x14ac:dyDescent="0.25"/>
    <row r="190080" x14ac:dyDescent="0.25"/>
    <row r="190081" x14ac:dyDescent="0.25"/>
    <row r="190082" x14ac:dyDescent="0.25"/>
    <row r="190083" x14ac:dyDescent="0.25"/>
    <row r="190084" x14ac:dyDescent="0.25"/>
    <row r="190085" x14ac:dyDescent="0.25"/>
    <row r="190086" x14ac:dyDescent="0.25"/>
    <row r="190087" x14ac:dyDescent="0.25"/>
    <row r="190088" x14ac:dyDescent="0.25"/>
    <row r="190089" x14ac:dyDescent="0.25"/>
    <row r="190090" x14ac:dyDescent="0.25"/>
    <row r="190091" x14ac:dyDescent="0.25"/>
    <row r="190092" x14ac:dyDescent="0.25"/>
    <row r="190093" x14ac:dyDescent="0.25"/>
    <row r="190094" x14ac:dyDescent="0.25"/>
    <row r="190095" x14ac:dyDescent="0.25"/>
    <row r="190096" x14ac:dyDescent="0.25"/>
    <row r="190097" x14ac:dyDescent="0.25"/>
    <row r="190098" x14ac:dyDescent="0.25"/>
    <row r="190099" x14ac:dyDescent="0.25"/>
    <row r="190100" x14ac:dyDescent="0.25"/>
    <row r="190101" x14ac:dyDescent="0.25"/>
    <row r="190102" x14ac:dyDescent="0.25"/>
    <row r="190103" x14ac:dyDescent="0.25"/>
    <row r="190104" x14ac:dyDescent="0.25"/>
    <row r="190105" x14ac:dyDescent="0.25"/>
    <row r="190106" x14ac:dyDescent="0.25"/>
    <row r="190107" x14ac:dyDescent="0.25"/>
    <row r="190108" x14ac:dyDescent="0.25"/>
    <row r="190109" x14ac:dyDescent="0.25"/>
    <row r="190110" x14ac:dyDescent="0.25"/>
    <row r="190111" x14ac:dyDescent="0.25"/>
    <row r="190112" x14ac:dyDescent="0.25"/>
    <row r="190113" x14ac:dyDescent="0.25"/>
    <row r="190114" x14ac:dyDescent="0.25"/>
    <row r="190115" x14ac:dyDescent="0.25"/>
    <row r="190116" x14ac:dyDescent="0.25"/>
    <row r="190117" x14ac:dyDescent="0.25"/>
    <row r="190118" x14ac:dyDescent="0.25"/>
    <row r="190119" x14ac:dyDescent="0.25"/>
    <row r="190120" x14ac:dyDescent="0.25"/>
    <row r="190121" x14ac:dyDescent="0.25"/>
    <row r="190122" x14ac:dyDescent="0.25"/>
    <row r="190123" x14ac:dyDescent="0.25"/>
    <row r="190124" x14ac:dyDescent="0.25"/>
    <row r="190125" x14ac:dyDescent="0.25"/>
    <row r="190126" x14ac:dyDescent="0.25"/>
    <row r="190127" x14ac:dyDescent="0.25"/>
    <row r="190128" x14ac:dyDescent="0.25"/>
    <row r="190129" x14ac:dyDescent="0.25"/>
    <row r="190130" x14ac:dyDescent="0.25"/>
    <row r="190131" x14ac:dyDescent="0.25"/>
    <row r="190132" x14ac:dyDescent="0.25"/>
    <row r="190133" x14ac:dyDescent="0.25"/>
    <row r="190134" x14ac:dyDescent="0.25"/>
    <row r="190135" x14ac:dyDescent="0.25"/>
    <row r="190136" x14ac:dyDescent="0.25"/>
    <row r="190137" x14ac:dyDescent="0.25"/>
    <row r="190138" x14ac:dyDescent="0.25"/>
    <row r="190139" x14ac:dyDescent="0.25"/>
    <row r="190140" x14ac:dyDescent="0.25"/>
    <row r="190141" x14ac:dyDescent="0.25"/>
    <row r="190142" x14ac:dyDescent="0.25"/>
    <row r="190143" x14ac:dyDescent="0.25"/>
    <row r="190144" x14ac:dyDescent="0.25"/>
    <row r="190145" x14ac:dyDescent="0.25"/>
    <row r="190146" x14ac:dyDescent="0.25"/>
    <row r="190147" x14ac:dyDescent="0.25"/>
    <row r="190148" x14ac:dyDescent="0.25"/>
    <row r="190149" x14ac:dyDescent="0.25"/>
    <row r="190150" x14ac:dyDescent="0.25"/>
    <row r="190151" x14ac:dyDescent="0.25"/>
    <row r="190152" x14ac:dyDescent="0.25"/>
    <row r="190153" x14ac:dyDescent="0.25"/>
    <row r="190154" x14ac:dyDescent="0.25"/>
    <row r="190155" x14ac:dyDescent="0.25"/>
    <row r="190156" x14ac:dyDescent="0.25"/>
    <row r="190157" x14ac:dyDescent="0.25"/>
    <row r="190158" x14ac:dyDescent="0.25"/>
    <row r="190159" x14ac:dyDescent="0.25"/>
    <row r="190160" x14ac:dyDescent="0.25"/>
    <row r="190161" x14ac:dyDescent="0.25"/>
    <row r="190162" x14ac:dyDescent="0.25"/>
    <row r="190163" x14ac:dyDescent="0.25"/>
    <row r="190164" x14ac:dyDescent="0.25"/>
    <row r="190165" x14ac:dyDescent="0.25"/>
    <row r="190166" x14ac:dyDescent="0.25"/>
    <row r="190167" x14ac:dyDescent="0.25"/>
    <row r="190168" x14ac:dyDescent="0.25"/>
    <row r="190169" x14ac:dyDescent="0.25"/>
    <row r="190170" x14ac:dyDescent="0.25"/>
    <row r="190171" x14ac:dyDescent="0.25"/>
    <row r="190172" x14ac:dyDescent="0.25"/>
    <row r="190173" x14ac:dyDescent="0.25"/>
    <row r="190174" x14ac:dyDescent="0.25"/>
    <row r="190175" x14ac:dyDescent="0.25"/>
    <row r="190176" x14ac:dyDescent="0.25"/>
    <row r="190177" x14ac:dyDescent="0.25"/>
    <row r="190178" x14ac:dyDescent="0.25"/>
    <row r="190179" x14ac:dyDescent="0.25"/>
    <row r="190180" x14ac:dyDescent="0.25"/>
    <row r="190181" x14ac:dyDescent="0.25"/>
    <row r="190182" x14ac:dyDescent="0.25"/>
    <row r="190183" x14ac:dyDescent="0.25"/>
    <row r="190184" x14ac:dyDescent="0.25"/>
    <row r="190185" x14ac:dyDescent="0.25"/>
    <row r="190186" x14ac:dyDescent="0.25"/>
    <row r="190187" x14ac:dyDescent="0.25"/>
    <row r="190188" x14ac:dyDescent="0.25"/>
    <row r="190189" x14ac:dyDescent="0.25"/>
    <row r="190190" x14ac:dyDescent="0.25"/>
    <row r="190191" x14ac:dyDescent="0.25"/>
    <row r="190192" x14ac:dyDescent="0.25"/>
    <row r="190193" x14ac:dyDescent="0.25"/>
    <row r="190194" x14ac:dyDescent="0.25"/>
    <row r="190195" x14ac:dyDescent="0.25"/>
    <row r="190196" x14ac:dyDescent="0.25"/>
    <row r="190197" x14ac:dyDescent="0.25"/>
    <row r="190198" x14ac:dyDescent="0.25"/>
    <row r="190199" x14ac:dyDescent="0.25"/>
    <row r="190200" x14ac:dyDescent="0.25"/>
    <row r="190201" x14ac:dyDescent="0.25"/>
    <row r="190202" x14ac:dyDescent="0.25"/>
    <row r="190203" x14ac:dyDescent="0.25"/>
    <row r="190204" x14ac:dyDescent="0.25"/>
    <row r="190205" x14ac:dyDescent="0.25"/>
    <row r="190206" x14ac:dyDescent="0.25"/>
    <row r="190207" x14ac:dyDescent="0.25"/>
    <row r="190208" x14ac:dyDescent="0.25"/>
    <row r="190209" x14ac:dyDescent="0.25"/>
    <row r="190210" x14ac:dyDescent="0.25"/>
    <row r="190211" x14ac:dyDescent="0.25"/>
    <row r="190212" x14ac:dyDescent="0.25"/>
    <row r="190213" x14ac:dyDescent="0.25"/>
    <row r="190214" x14ac:dyDescent="0.25"/>
    <row r="190215" x14ac:dyDescent="0.25"/>
    <row r="190216" x14ac:dyDescent="0.25"/>
    <row r="190217" x14ac:dyDescent="0.25"/>
    <row r="190218" x14ac:dyDescent="0.25"/>
    <row r="190219" x14ac:dyDescent="0.25"/>
    <row r="190220" x14ac:dyDescent="0.25"/>
    <row r="190221" x14ac:dyDescent="0.25"/>
    <row r="190222" x14ac:dyDescent="0.25"/>
    <row r="190223" x14ac:dyDescent="0.25"/>
    <row r="190224" x14ac:dyDescent="0.25"/>
    <row r="190225" x14ac:dyDescent="0.25"/>
    <row r="190226" x14ac:dyDescent="0.25"/>
    <row r="190227" x14ac:dyDescent="0.25"/>
    <row r="190228" x14ac:dyDescent="0.25"/>
    <row r="190229" x14ac:dyDescent="0.25"/>
    <row r="190230" x14ac:dyDescent="0.25"/>
    <row r="190231" x14ac:dyDescent="0.25"/>
    <row r="190232" x14ac:dyDescent="0.25"/>
    <row r="190233" x14ac:dyDescent="0.25"/>
    <row r="190234" x14ac:dyDescent="0.25"/>
    <row r="190235" x14ac:dyDescent="0.25"/>
    <row r="190236" x14ac:dyDescent="0.25"/>
    <row r="190237" x14ac:dyDescent="0.25"/>
    <row r="190238" x14ac:dyDescent="0.25"/>
    <row r="190239" x14ac:dyDescent="0.25"/>
    <row r="190240" x14ac:dyDescent="0.25"/>
    <row r="190241" x14ac:dyDescent="0.25"/>
    <row r="190242" x14ac:dyDescent="0.25"/>
    <row r="190243" x14ac:dyDescent="0.25"/>
    <row r="190244" x14ac:dyDescent="0.25"/>
    <row r="190245" x14ac:dyDescent="0.25"/>
    <row r="190246" x14ac:dyDescent="0.25"/>
    <row r="190247" x14ac:dyDescent="0.25"/>
    <row r="190248" x14ac:dyDescent="0.25"/>
    <row r="190249" x14ac:dyDescent="0.25"/>
    <row r="190250" x14ac:dyDescent="0.25"/>
    <row r="190251" x14ac:dyDescent="0.25"/>
    <row r="190252" x14ac:dyDescent="0.25"/>
    <row r="190253" x14ac:dyDescent="0.25"/>
    <row r="190254" x14ac:dyDescent="0.25"/>
    <row r="190255" x14ac:dyDescent="0.25"/>
    <row r="190256" x14ac:dyDescent="0.25"/>
    <row r="190257" x14ac:dyDescent="0.25"/>
    <row r="190258" x14ac:dyDescent="0.25"/>
    <row r="190259" x14ac:dyDescent="0.25"/>
    <row r="190260" x14ac:dyDescent="0.25"/>
    <row r="190261" x14ac:dyDescent="0.25"/>
    <row r="190262" x14ac:dyDescent="0.25"/>
    <row r="190263" x14ac:dyDescent="0.25"/>
    <row r="190264" x14ac:dyDescent="0.25"/>
    <row r="190265" x14ac:dyDescent="0.25"/>
    <row r="190266" x14ac:dyDescent="0.25"/>
    <row r="190267" x14ac:dyDescent="0.25"/>
    <row r="190268" x14ac:dyDescent="0.25"/>
    <row r="190269" x14ac:dyDescent="0.25"/>
    <row r="190270" x14ac:dyDescent="0.25"/>
    <row r="190271" x14ac:dyDescent="0.25"/>
    <row r="190272" x14ac:dyDescent="0.25"/>
    <row r="190273" x14ac:dyDescent="0.25"/>
    <row r="190274" x14ac:dyDescent="0.25"/>
    <row r="190275" x14ac:dyDescent="0.25"/>
    <row r="190276" x14ac:dyDescent="0.25"/>
    <row r="190277" x14ac:dyDescent="0.25"/>
    <row r="190278" x14ac:dyDescent="0.25"/>
    <row r="190279" x14ac:dyDescent="0.25"/>
    <row r="190280" x14ac:dyDescent="0.25"/>
    <row r="190281" x14ac:dyDescent="0.25"/>
    <row r="190282" x14ac:dyDescent="0.25"/>
    <row r="190283" x14ac:dyDescent="0.25"/>
    <row r="190284" x14ac:dyDescent="0.25"/>
    <row r="190285" x14ac:dyDescent="0.25"/>
    <row r="190286" x14ac:dyDescent="0.25"/>
    <row r="190287" x14ac:dyDescent="0.25"/>
    <row r="190288" x14ac:dyDescent="0.25"/>
    <row r="190289" x14ac:dyDescent="0.25"/>
    <row r="190290" x14ac:dyDescent="0.25"/>
    <row r="190291" x14ac:dyDescent="0.25"/>
    <row r="190292" x14ac:dyDescent="0.25"/>
    <row r="190293" x14ac:dyDescent="0.25"/>
    <row r="190294" x14ac:dyDescent="0.25"/>
    <row r="190295" x14ac:dyDescent="0.25"/>
    <row r="190296" x14ac:dyDescent="0.25"/>
    <row r="190297" x14ac:dyDescent="0.25"/>
    <row r="190298" x14ac:dyDescent="0.25"/>
    <row r="190299" x14ac:dyDescent="0.25"/>
    <row r="190300" x14ac:dyDescent="0.25"/>
    <row r="190301" x14ac:dyDescent="0.25"/>
    <row r="190302" x14ac:dyDescent="0.25"/>
    <row r="190303" x14ac:dyDescent="0.25"/>
    <row r="190304" x14ac:dyDescent="0.25"/>
    <row r="190305" x14ac:dyDescent="0.25"/>
    <row r="190306" x14ac:dyDescent="0.25"/>
    <row r="190307" x14ac:dyDescent="0.25"/>
    <row r="190308" x14ac:dyDescent="0.25"/>
    <row r="190309" x14ac:dyDescent="0.25"/>
    <row r="190310" x14ac:dyDescent="0.25"/>
    <row r="190311" x14ac:dyDescent="0.25"/>
    <row r="190312" x14ac:dyDescent="0.25"/>
    <row r="190313" x14ac:dyDescent="0.25"/>
    <row r="190314" x14ac:dyDescent="0.25"/>
    <row r="190315" x14ac:dyDescent="0.25"/>
    <row r="190316" x14ac:dyDescent="0.25"/>
    <row r="190317" x14ac:dyDescent="0.25"/>
    <row r="190318" x14ac:dyDescent="0.25"/>
    <row r="190319" x14ac:dyDescent="0.25"/>
    <row r="190320" x14ac:dyDescent="0.25"/>
    <row r="190321" x14ac:dyDescent="0.25"/>
    <row r="190322" x14ac:dyDescent="0.25"/>
    <row r="190323" x14ac:dyDescent="0.25"/>
    <row r="190324" x14ac:dyDescent="0.25"/>
    <row r="190325" x14ac:dyDescent="0.25"/>
    <row r="190326" x14ac:dyDescent="0.25"/>
    <row r="190327" x14ac:dyDescent="0.25"/>
    <row r="190328" x14ac:dyDescent="0.25"/>
    <row r="190329" x14ac:dyDescent="0.25"/>
    <row r="190330" x14ac:dyDescent="0.25"/>
    <row r="190331" x14ac:dyDescent="0.25"/>
    <row r="190332" x14ac:dyDescent="0.25"/>
    <row r="190333" x14ac:dyDescent="0.25"/>
    <row r="190334" x14ac:dyDescent="0.25"/>
    <row r="190335" x14ac:dyDescent="0.25"/>
    <row r="190336" x14ac:dyDescent="0.25"/>
    <row r="190337" x14ac:dyDescent="0.25"/>
    <row r="190338" x14ac:dyDescent="0.25"/>
    <row r="190339" x14ac:dyDescent="0.25"/>
    <row r="190340" x14ac:dyDescent="0.25"/>
    <row r="190341" x14ac:dyDescent="0.25"/>
    <row r="190342" x14ac:dyDescent="0.25"/>
    <row r="190343" x14ac:dyDescent="0.25"/>
    <row r="190344" x14ac:dyDescent="0.25"/>
    <row r="190345" x14ac:dyDescent="0.25"/>
    <row r="190346" x14ac:dyDescent="0.25"/>
    <row r="190347" x14ac:dyDescent="0.25"/>
    <row r="190348" x14ac:dyDescent="0.25"/>
    <row r="190349" x14ac:dyDescent="0.25"/>
    <row r="190350" x14ac:dyDescent="0.25"/>
    <row r="190351" x14ac:dyDescent="0.25"/>
    <row r="190352" x14ac:dyDescent="0.25"/>
    <row r="190353" x14ac:dyDescent="0.25"/>
    <row r="190354" x14ac:dyDescent="0.25"/>
    <row r="190355" x14ac:dyDescent="0.25"/>
    <row r="190356" x14ac:dyDescent="0.25"/>
    <row r="190357" x14ac:dyDescent="0.25"/>
    <row r="190358" x14ac:dyDescent="0.25"/>
    <row r="190359" x14ac:dyDescent="0.25"/>
    <row r="190360" x14ac:dyDescent="0.25"/>
    <row r="190361" x14ac:dyDescent="0.25"/>
    <row r="190362" x14ac:dyDescent="0.25"/>
    <row r="190363" x14ac:dyDescent="0.25"/>
    <row r="190364" x14ac:dyDescent="0.25"/>
    <row r="190365" x14ac:dyDescent="0.25"/>
    <row r="190366" x14ac:dyDescent="0.25"/>
    <row r="190367" x14ac:dyDescent="0.25"/>
    <row r="190368" x14ac:dyDescent="0.25"/>
    <row r="190369" x14ac:dyDescent="0.25"/>
    <row r="190370" x14ac:dyDescent="0.25"/>
    <row r="190371" x14ac:dyDescent="0.25"/>
    <row r="190372" x14ac:dyDescent="0.25"/>
    <row r="190373" x14ac:dyDescent="0.25"/>
    <row r="190374" x14ac:dyDescent="0.25"/>
    <row r="190375" x14ac:dyDescent="0.25"/>
    <row r="190376" x14ac:dyDescent="0.25"/>
    <row r="190377" x14ac:dyDescent="0.25"/>
    <row r="190378" x14ac:dyDescent="0.25"/>
    <row r="190379" x14ac:dyDescent="0.25"/>
    <row r="190380" x14ac:dyDescent="0.25"/>
    <row r="190381" x14ac:dyDescent="0.25"/>
    <row r="190382" x14ac:dyDescent="0.25"/>
    <row r="190383" x14ac:dyDescent="0.25"/>
    <row r="190384" x14ac:dyDescent="0.25"/>
    <row r="190385" x14ac:dyDescent="0.25"/>
    <row r="190386" x14ac:dyDescent="0.25"/>
    <row r="190387" x14ac:dyDescent="0.25"/>
    <row r="190388" x14ac:dyDescent="0.25"/>
    <row r="190389" x14ac:dyDescent="0.25"/>
    <row r="190390" x14ac:dyDescent="0.25"/>
    <row r="190391" x14ac:dyDescent="0.25"/>
    <row r="190392" x14ac:dyDescent="0.25"/>
    <row r="190393" x14ac:dyDescent="0.25"/>
    <row r="190394" x14ac:dyDescent="0.25"/>
    <row r="190395" x14ac:dyDescent="0.25"/>
    <row r="190396" x14ac:dyDescent="0.25"/>
    <row r="190397" x14ac:dyDescent="0.25"/>
    <row r="190398" x14ac:dyDescent="0.25"/>
    <row r="190399" x14ac:dyDescent="0.25"/>
    <row r="190400" x14ac:dyDescent="0.25"/>
    <row r="190401" x14ac:dyDescent="0.25"/>
    <row r="190402" x14ac:dyDescent="0.25"/>
    <row r="190403" x14ac:dyDescent="0.25"/>
    <row r="190404" x14ac:dyDescent="0.25"/>
    <row r="190405" x14ac:dyDescent="0.25"/>
    <row r="190406" x14ac:dyDescent="0.25"/>
    <row r="190407" x14ac:dyDescent="0.25"/>
    <row r="190408" x14ac:dyDescent="0.25"/>
    <row r="190409" x14ac:dyDescent="0.25"/>
    <row r="190410" x14ac:dyDescent="0.25"/>
    <row r="190411" x14ac:dyDescent="0.25"/>
    <row r="190412" x14ac:dyDescent="0.25"/>
    <row r="190413" x14ac:dyDescent="0.25"/>
    <row r="190414" x14ac:dyDescent="0.25"/>
    <row r="190415" x14ac:dyDescent="0.25"/>
    <row r="190416" x14ac:dyDescent="0.25"/>
    <row r="190417" x14ac:dyDescent="0.25"/>
    <row r="190418" x14ac:dyDescent="0.25"/>
    <row r="190419" x14ac:dyDescent="0.25"/>
    <row r="190420" x14ac:dyDescent="0.25"/>
    <row r="190421" x14ac:dyDescent="0.25"/>
    <row r="190422" x14ac:dyDescent="0.25"/>
    <row r="190423" x14ac:dyDescent="0.25"/>
    <row r="190424" x14ac:dyDescent="0.25"/>
    <row r="190425" x14ac:dyDescent="0.25"/>
    <row r="190426" x14ac:dyDescent="0.25"/>
    <row r="190427" x14ac:dyDescent="0.25"/>
    <row r="190428" x14ac:dyDescent="0.25"/>
    <row r="190429" x14ac:dyDescent="0.25"/>
    <row r="190430" x14ac:dyDescent="0.25"/>
    <row r="190431" x14ac:dyDescent="0.25"/>
    <row r="190432" x14ac:dyDescent="0.25"/>
    <row r="190433" x14ac:dyDescent="0.25"/>
    <row r="190434" x14ac:dyDescent="0.25"/>
    <row r="190435" x14ac:dyDescent="0.25"/>
    <row r="190436" x14ac:dyDescent="0.25"/>
    <row r="190437" x14ac:dyDescent="0.25"/>
    <row r="190438" x14ac:dyDescent="0.25"/>
    <row r="190439" x14ac:dyDescent="0.25"/>
    <row r="190440" x14ac:dyDescent="0.25"/>
    <row r="190441" x14ac:dyDescent="0.25"/>
    <row r="190442" x14ac:dyDescent="0.25"/>
    <row r="190443" x14ac:dyDescent="0.25"/>
    <row r="190444" x14ac:dyDescent="0.25"/>
    <row r="190445" x14ac:dyDescent="0.25"/>
    <row r="190446" x14ac:dyDescent="0.25"/>
    <row r="190447" x14ac:dyDescent="0.25"/>
    <row r="190448" x14ac:dyDescent="0.25"/>
    <row r="190449" x14ac:dyDescent="0.25"/>
    <row r="190450" x14ac:dyDescent="0.25"/>
    <row r="190451" x14ac:dyDescent="0.25"/>
    <row r="190452" x14ac:dyDescent="0.25"/>
    <row r="190453" x14ac:dyDescent="0.25"/>
    <row r="190454" x14ac:dyDescent="0.25"/>
    <row r="190455" x14ac:dyDescent="0.25"/>
    <row r="190456" x14ac:dyDescent="0.25"/>
    <row r="190457" x14ac:dyDescent="0.25"/>
    <row r="190458" x14ac:dyDescent="0.25"/>
    <row r="190459" x14ac:dyDescent="0.25"/>
    <row r="190460" x14ac:dyDescent="0.25"/>
    <row r="190461" x14ac:dyDescent="0.25"/>
    <row r="190462" x14ac:dyDescent="0.25"/>
    <row r="190463" x14ac:dyDescent="0.25"/>
    <row r="190464" x14ac:dyDescent="0.25"/>
    <row r="190465" x14ac:dyDescent="0.25"/>
    <row r="190466" x14ac:dyDescent="0.25"/>
    <row r="190467" x14ac:dyDescent="0.25"/>
    <row r="190468" x14ac:dyDescent="0.25"/>
    <row r="190469" x14ac:dyDescent="0.25"/>
    <row r="190470" x14ac:dyDescent="0.25"/>
    <row r="190471" x14ac:dyDescent="0.25"/>
    <row r="190472" x14ac:dyDescent="0.25"/>
    <row r="190473" x14ac:dyDescent="0.25"/>
    <row r="190474" x14ac:dyDescent="0.25"/>
    <row r="190475" x14ac:dyDescent="0.25"/>
    <row r="190476" x14ac:dyDescent="0.25"/>
    <row r="190477" x14ac:dyDescent="0.25"/>
    <row r="190478" x14ac:dyDescent="0.25"/>
    <row r="190479" x14ac:dyDescent="0.25"/>
    <row r="190480" x14ac:dyDescent="0.25"/>
    <row r="190481" x14ac:dyDescent="0.25"/>
    <row r="190482" x14ac:dyDescent="0.25"/>
    <row r="190483" x14ac:dyDescent="0.25"/>
    <row r="190484" x14ac:dyDescent="0.25"/>
    <row r="190485" x14ac:dyDescent="0.25"/>
    <row r="190486" x14ac:dyDescent="0.25"/>
    <row r="190487" x14ac:dyDescent="0.25"/>
    <row r="190488" x14ac:dyDescent="0.25"/>
    <row r="190489" x14ac:dyDescent="0.25"/>
    <row r="190490" x14ac:dyDescent="0.25"/>
    <row r="190491" x14ac:dyDescent="0.25"/>
    <row r="190492" x14ac:dyDescent="0.25"/>
    <row r="190493" x14ac:dyDescent="0.25"/>
    <row r="190494" x14ac:dyDescent="0.25"/>
    <row r="190495" x14ac:dyDescent="0.25"/>
    <row r="190496" x14ac:dyDescent="0.25"/>
    <row r="190497" x14ac:dyDescent="0.25"/>
    <row r="190498" x14ac:dyDescent="0.25"/>
    <row r="190499" x14ac:dyDescent="0.25"/>
    <row r="190500" x14ac:dyDescent="0.25"/>
    <row r="190501" x14ac:dyDescent="0.25"/>
    <row r="190502" x14ac:dyDescent="0.25"/>
    <row r="190503" x14ac:dyDescent="0.25"/>
    <row r="190504" x14ac:dyDescent="0.25"/>
    <row r="190505" x14ac:dyDescent="0.25"/>
    <row r="190506" x14ac:dyDescent="0.25"/>
    <row r="190507" x14ac:dyDescent="0.25"/>
    <row r="190508" x14ac:dyDescent="0.25"/>
    <row r="190509" x14ac:dyDescent="0.25"/>
    <row r="190510" x14ac:dyDescent="0.25"/>
    <row r="190511" x14ac:dyDescent="0.25"/>
    <row r="190512" x14ac:dyDescent="0.25"/>
    <row r="190513" x14ac:dyDescent="0.25"/>
    <row r="190514" x14ac:dyDescent="0.25"/>
    <row r="190515" x14ac:dyDescent="0.25"/>
    <row r="190516" x14ac:dyDescent="0.25"/>
    <row r="190517" x14ac:dyDescent="0.25"/>
    <row r="190518" x14ac:dyDescent="0.25"/>
    <row r="190519" x14ac:dyDescent="0.25"/>
    <row r="190520" x14ac:dyDescent="0.25"/>
    <row r="190521" x14ac:dyDescent="0.25"/>
    <row r="190522" x14ac:dyDescent="0.25"/>
    <row r="190523" x14ac:dyDescent="0.25"/>
    <row r="190524" x14ac:dyDescent="0.25"/>
    <row r="190525" x14ac:dyDescent="0.25"/>
    <row r="190526" x14ac:dyDescent="0.25"/>
    <row r="190527" x14ac:dyDescent="0.25"/>
    <row r="190528" x14ac:dyDescent="0.25"/>
    <row r="190529" x14ac:dyDescent="0.25"/>
    <row r="190530" x14ac:dyDescent="0.25"/>
    <row r="190531" x14ac:dyDescent="0.25"/>
    <row r="190532" x14ac:dyDescent="0.25"/>
    <row r="190533" x14ac:dyDescent="0.25"/>
    <row r="190534" x14ac:dyDescent="0.25"/>
    <row r="190535" x14ac:dyDescent="0.25"/>
    <row r="190536" x14ac:dyDescent="0.25"/>
    <row r="190537" x14ac:dyDescent="0.25"/>
    <row r="190538" x14ac:dyDescent="0.25"/>
    <row r="190539" x14ac:dyDescent="0.25"/>
    <row r="190540" x14ac:dyDescent="0.25"/>
    <row r="190541" x14ac:dyDescent="0.25"/>
    <row r="190542" x14ac:dyDescent="0.25"/>
    <row r="190543" x14ac:dyDescent="0.25"/>
    <row r="190544" x14ac:dyDescent="0.25"/>
    <row r="190545" x14ac:dyDescent="0.25"/>
    <row r="190546" x14ac:dyDescent="0.25"/>
    <row r="190547" x14ac:dyDescent="0.25"/>
    <row r="190548" x14ac:dyDescent="0.25"/>
    <row r="190549" x14ac:dyDescent="0.25"/>
    <row r="190550" x14ac:dyDescent="0.25"/>
    <row r="190551" x14ac:dyDescent="0.25"/>
    <row r="190552" x14ac:dyDescent="0.25"/>
    <row r="190553" x14ac:dyDescent="0.25"/>
    <row r="190554" x14ac:dyDescent="0.25"/>
    <row r="190555" x14ac:dyDescent="0.25"/>
    <row r="190556" x14ac:dyDescent="0.25"/>
    <row r="190557" x14ac:dyDescent="0.25"/>
    <row r="190558" x14ac:dyDescent="0.25"/>
    <row r="190559" x14ac:dyDescent="0.25"/>
    <row r="190560" x14ac:dyDescent="0.25"/>
    <row r="190561" x14ac:dyDescent="0.25"/>
    <row r="190562" x14ac:dyDescent="0.25"/>
    <row r="190563" x14ac:dyDescent="0.25"/>
    <row r="190564" x14ac:dyDescent="0.25"/>
    <row r="190565" x14ac:dyDescent="0.25"/>
    <row r="190566" x14ac:dyDescent="0.25"/>
    <row r="190567" x14ac:dyDescent="0.25"/>
    <row r="190568" x14ac:dyDescent="0.25"/>
    <row r="190569" x14ac:dyDescent="0.25"/>
    <row r="190570" x14ac:dyDescent="0.25"/>
    <row r="190571" x14ac:dyDescent="0.25"/>
    <row r="190572" x14ac:dyDescent="0.25"/>
    <row r="190573" x14ac:dyDescent="0.25"/>
    <row r="190574" x14ac:dyDescent="0.25"/>
    <row r="190575" x14ac:dyDescent="0.25"/>
    <row r="190576" x14ac:dyDescent="0.25"/>
    <row r="190577" x14ac:dyDescent="0.25"/>
    <row r="190578" x14ac:dyDescent="0.25"/>
    <row r="190579" x14ac:dyDescent="0.25"/>
    <row r="190580" x14ac:dyDescent="0.25"/>
    <row r="190581" x14ac:dyDescent="0.25"/>
    <row r="190582" x14ac:dyDescent="0.25"/>
    <row r="190583" x14ac:dyDescent="0.25"/>
    <row r="190584" x14ac:dyDescent="0.25"/>
    <row r="190585" x14ac:dyDescent="0.25"/>
    <row r="190586" x14ac:dyDescent="0.25"/>
    <row r="190587" x14ac:dyDescent="0.25"/>
    <row r="190588" x14ac:dyDescent="0.25"/>
    <row r="190589" x14ac:dyDescent="0.25"/>
    <row r="190590" x14ac:dyDescent="0.25"/>
    <row r="190591" x14ac:dyDescent="0.25"/>
    <row r="190592" x14ac:dyDescent="0.25"/>
    <row r="190593" x14ac:dyDescent="0.25"/>
    <row r="190594" x14ac:dyDescent="0.25"/>
    <row r="190595" x14ac:dyDescent="0.25"/>
    <row r="190596" x14ac:dyDescent="0.25"/>
    <row r="190597" x14ac:dyDescent="0.25"/>
    <row r="190598" x14ac:dyDescent="0.25"/>
    <row r="190599" x14ac:dyDescent="0.25"/>
    <row r="190600" x14ac:dyDescent="0.25"/>
    <row r="190601" x14ac:dyDescent="0.25"/>
    <row r="190602" x14ac:dyDescent="0.25"/>
    <row r="190603" x14ac:dyDescent="0.25"/>
    <row r="190604" x14ac:dyDescent="0.25"/>
    <row r="190605" x14ac:dyDescent="0.25"/>
    <row r="190606" x14ac:dyDescent="0.25"/>
    <row r="190607" x14ac:dyDescent="0.25"/>
    <row r="190608" x14ac:dyDescent="0.25"/>
    <row r="190609" x14ac:dyDescent="0.25"/>
    <row r="190610" x14ac:dyDescent="0.25"/>
    <row r="190611" x14ac:dyDescent="0.25"/>
    <row r="190612" x14ac:dyDescent="0.25"/>
    <row r="190613" x14ac:dyDescent="0.25"/>
    <row r="190614" x14ac:dyDescent="0.25"/>
    <row r="190615" x14ac:dyDescent="0.25"/>
    <row r="190616" x14ac:dyDescent="0.25"/>
    <row r="190617" x14ac:dyDescent="0.25"/>
    <row r="190618" x14ac:dyDescent="0.25"/>
    <row r="190619" x14ac:dyDescent="0.25"/>
    <row r="190620" x14ac:dyDescent="0.25"/>
    <row r="190621" x14ac:dyDescent="0.25"/>
    <row r="190622" x14ac:dyDescent="0.25"/>
    <row r="190623" x14ac:dyDescent="0.25"/>
    <row r="190624" x14ac:dyDescent="0.25"/>
    <row r="190625" x14ac:dyDescent="0.25"/>
    <row r="190626" x14ac:dyDescent="0.25"/>
    <row r="190627" x14ac:dyDescent="0.25"/>
    <row r="190628" x14ac:dyDescent="0.25"/>
    <row r="190629" x14ac:dyDescent="0.25"/>
    <row r="190630" x14ac:dyDescent="0.25"/>
    <row r="190631" x14ac:dyDescent="0.25"/>
    <row r="190632" x14ac:dyDescent="0.25"/>
    <row r="190633" x14ac:dyDescent="0.25"/>
    <row r="190634" x14ac:dyDescent="0.25"/>
    <row r="190635" x14ac:dyDescent="0.25"/>
    <row r="190636" x14ac:dyDescent="0.25"/>
    <row r="190637" x14ac:dyDescent="0.25"/>
    <row r="190638" x14ac:dyDescent="0.25"/>
    <row r="190639" x14ac:dyDescent="0.25"/>
    <row r="190640" x14ac:dyDescent="0.25"/>
    <row r="190641" x14ac:dyDescent="0.25"/>
    <row r="190642" x14ac:dyDescent="0.25"/>
    <row r="190643" x14ac:dyDescent="0.25"/>
    <row r="190644" x14ac:dyDescent="0.25"/>
    <row r="190645" x14ac:dyDescent="0.25"/>
    <row r="190646" x14ac:dyDescent="0.25"/>
    <row r="190647" x14ac:dyDescent="0.25"/>
    <row r="190648" x14ac:dyDescent="0.25"/>
    <row r="190649" x14ac:dyDescent="0.25"/>
    <row r="190650" x14ac:dyDescent="0.25"/>
    <row r="190651" x14ac:dyDescent="0.25"/>
    <row r="190652" x14ac:dyDescent="0.25"/>
    <row r="190653" x14ac:dyDescent="0.25"/>
    <row r="190654" x14ac:dyDescent="0.25"/>
    <row r="190655" x14ac:dyDescent="0.25"/>
    <row r="190656" x14ac:dyDescent="0.25"/>
    <row r="190657" x14ac:dyDescent="0.25"/>
    <row r="190658" x14ac:dyDescent="0.25"/>
    <row r="190659" x14ac:dyDescent="0.25"/>
    <row r="190660" x14ac:dyDescent="0.25"/>
    <row r="190661" x14ac:dyDescent="0.25"/>
    <row r="190662" x14ac:dyDescent="0.25"/>
    <row r="190663" x14ac:dyDescent="0.25"/>
    <row r="190664" x14ac:dyDescent="0.25"/>
    <row r="190665" x14ac:dyDescent="0.25"/>
    <row r="190666" x14ac:dyDescent="0.25"/>
    <row r="190667" x14ac:dyDescent="0.25"/>
    <row r="190668" x14ac:dyDescent="0.25"/>
    <row r="190669" x14ac:dyDescent="0.25"/>
    <row r="190670" x14ac:dyDescent="0.25"/>
    <row r="190671" x14ac:dyDescent="0.25"/>
    <row r="190672" x14ac:dyDescent="0.25"/>
    <row r="190673" x14ac:dyDescent="0.25"/>
    <row r="190674" x14ac:dyDescent="0.25"/>
    <row r="190675" x14ac:dyDescent="0.25"/>
    <row r="190676" x14ac:dyDescent="0.25"/>
    <row r="190677" x14ac:dyDescent="0.25"/>
    <row r="190678" x14ac:dyDescent="0.25"/>
    <row r="190679" x14ac:dyDescent="0.25"/>
    <row r="190680" x14ac:dyDescent="0.25"/>
    <row r="190681" x14ac:dyDescent="0.25"/>
    <row r="190682" x14ac:dyDescent="0.25"/>
    <row r="190683" x14ac:dyDescent="0.25"/>
    <row r="190684" x14ac:dyDescent="0.25"/>
    <row r="190685" x14ac:dyDescent="0.25"/>
    <row r="190686" x14ac:dyDescent="0.25"/>
    <row r="190687" x14ac:dyDescent="0.25"/>
    <row r="190688" x14ac:dyDescent="0.25"/>
    <row r="190689" x14ac:dyDescent="0.25"/>
    <row r="190690" x14ac:dyDescent="0.25"/>
    <row r="190691" x14ac:dyDescent="0.25"/>
    <row r="190692" x14ac:dyDescent="0.25"/>
    <row r="190693" x14ac:dyDescent="0.25"/>
    <row r="190694" x14ac:dyDescent="0.25"/>
    <row r="190695" x14ac:dyDescent="0.25"/>
    <row r="190696" x14ac:dyDescent="0.25"/>
    <row r="190697" x14ac:dyDescent="0.25"/>
    <row r="190698" x14ac:dyDescent="0.25"/>
    <row r="190699" x14ac:dyDescent="0.25"/>
    <row r="190700" x14ac:dyDescent="0.25"/>
    <row r="190701" x14ac:dyDescent="0.25"/>
    <row r="190702" x14ac:dyDescent="0.25"/>
    <row r="190703" x14ac:dyDescent="0.25"/>
    <row r="190704" x14ac:dyDescent="0.25"/>
    <row r="190705" x14ac:dyDescent="0.25"/>
    <row r="190706" x14ac:dyDescent="0.25"/>
    <row r="190707" x14ac:dyDescent="0.25"/>
    <row r="190708" x14ac:dyDescent="0.25"/>
    <row r="190709" x14ac:dyDescent="0.25"/>
    <row r="190710" x14ac:dyDescent="0.25"/>
    <row r="190711" x14ac:dyDescent="0.25"/>
    <row r="190712" x14ac:dyDescent="0.25"/>
    <row r="190713" x14ac:dyDescent="0.25"/>
    <row r="190714" x14ac:dyDescent="0.25"/>
    <row r="190715" x14ac:dyDescent="0.25"/>
    <row r="190716" x14ac:dyDescent="0.25"/>
    <row r="190717" x14ac:dyDescent="0.25"/>
    <row r="190718" x14ac:dyDescent="0.25"/>
    <row r="190719" x14ac:dyDescent="0.25"/>
    <row r="190720" x14ac:dyDescent="0.25"/>
    <row r="190721" x14ac:dyDescent="0.25"/>
    <row r="190722" x14ac:dyDescent="0.25"/>
    <row r="190723" x14ac:dyDescent="0.25"/>
    <row r="190724" x14ac:dyDescent="0.25"/>
    <row r="190725" x14ac:dyDescent="0.25"/>
    <row r="190726" x14ac:dyDescent="0.25"/>
    <row r="190727" x14ac:dyDescent="0.25"/>
    <row r="190728" x14ac:dyDescent="0.25"/>
    <row r="190729" x14ac:dyDescent="0.25"/>
    <row r="190730" x14ac:dyDescent="0.25"/>
    <row r="190731" x14ac:dyDescent="0.25"/>
    <row r="190732" x14ac:dyDescent="0.25"/>
    <row r="190733" x14ac:dyDescent="0.25"/>
    <row r="190734" x14ac:dyDescent="0.25"/>
    <row r="190735" x14ac:dyDescent="0.25"/>
    <row r="190736" x14ac:dyDescent="0.25"/>
    <row r="190737" x14ac:dyDescent="0.25"/>
    <row r="190738" x14ac:dyDescent="0.25"/>
    <row r="190739" x14ac:dyDescent="0.25"/>
    <row r="190740" x14ac:dyDescent="0.25"/>
    <row r="190741" x14ac:dyDescent="0.25"/>
    <row r="190742" x14ac:dyDescent="0.25"/>
    <row r="190743" x14ac:dyDescent="0.25"/>
    <row r="190744" x14ac:dyDescent="0.25"/>
    <row r="190745" x14ac:dyDescent="0.25"/>
    <row r="190746" x14ac:dyDescent="0.25"/>
    <row r="190747" x14ac:dyDescent="0.25"/>
    <row r="190748" x14ac:dyDescent="0.25"/>
    <row r="190749" x14ac:dyDescent="0.25"/>
    <row r="190750" x14ac:dyDescent="0.25"/>
    <row r="190751" x14ac:dyDescent="0.25"/>
    <row r="190752" x14ac:dyDescent="0.25"/>
    <row r="190753" x14ac:dyDescent="0.25"/>
    <row r="190754" x14ac:dyDescent="0.25"/>
    <row r="190755" x14ac:dyDescent="0.25"/>
    <row r="190756" x14ac:dyDescent="0.25"/>
    <row r="190757" x14ac:dyDescent="0.25"/>
    <row r="190758" x14ac:dyDescent="0.25"/>
    <row r="190759" x14ac:dyDescent="0.25"/>
    <row r="190760" x14ac:dyDescent="0.25"/>
    <row r="190761" x14ac:dyDescent="0.25"/>
    <row r="190762" x14ac:dyDescent="0.25"/>
    <row r="190763" x14ac:dyDescent="0.25"/>
    <row r="190764" x14ac:dyDescent="0.25"/>
    <row r="190765" x14ac:dyDescent="0.25"/>
    <row r="190766" x14ac:dyDescent="0.25"/>
    <row r="190767" x14ac:dyDescent="0.25"/>
    <row r="190768" x14ac:dyDescent="0.25"/>
    <row r="190769" x14ac:dyDescent="0.25"/>
    <row r="190770" x14ac:dyDescent="0.25"/>
    <row r="190771" x14ac:dyDescent="0.25"/>
    <row r="190772" x14ac:dyDescent="0.25"/>
    <row r="190773" x14ac:dyDescent="0.25"/>
    <row r="190774" x14ac:dyDescent="0.25"/>
    <row r="190775" x14ac:dyDescent="0.25"/>
    <row r="190776" x14ac:dyDescent="0.25"/>
    <row r="190777" x14ac:dyDescent="0.25"/>
    <row r="190778" x14ac:dyDescent="0.25"/>
    <row r="190779" x14ac:dyDescent="0.25"/>
    <row r="190780" x14ac:dyDescent="0.25"/>
    <row r="190781" x14ac:dyDescent="0.25"/>
    <row r="190782" x14ac:dyDescent="0.25"/>
    <row r="190783" x14ac:dyDescent="0.25"/>
    <row r="190784" x14ac:dyDescent="0.25"/>
    <row r="190785" x14ac:dyDescent="0.25"/>
    <row r="190786" x14ac:dyDescent="0.25"/>
    <row r="190787" x14ac:dyDescent="0.25"/>
    <row r="190788" x14ac:dyDescent="0.25"/>
    <row r="190789" x14ac:dyDescent="0.25"/>
    <row r="190790" x14ac:dyDescent="0.25"/>
    <row r="190791" x14ac:dyDescent="0.25"/>
    <row r="190792" x14ac:dyDescent="0.25"/>
    <row r="190793" x14ac:dyDescent="0.25"/>
    <row r="190794" x14ac:dyDescent="0.25"/>
    <row r="190795" x14ac:dyDescent="0.25"/>
    <row r="190796" x14ac:dyDescent="0.25"/>
    <row r="190797" x14ac:dyDescent="0.25"/>
    <row r="190798" x14ac:dyDescent="0.25"/>
    <row r="190799" x14ac:dyDescent="0.25"/>
    <row r="190800" x14ac:dyDescent="0.25"/>
    <row r="190801" x14ac:dyDescent="0.25"/>
    <row r="190802" x14ac:dyDescent="0.25"/>
    <row r="190803" x14ac:dyDescent="0.25"/>
    <row r="190804" x14ac:dyDescent="0.25"/>
    <row r="190805" x14ac:dyDescent="0.25"/>
    <row r="190806" x14ac:dyDescent="0.25"/>
    <row r="190807" x14ac:dyDescent="0.25"/>
    <row r="190808" x14ac:dyDescent="0.25"/>
    <row r="190809" x14ac:dyDescent="0.25"/>
    <row r="190810" x14ac:dyDescent="0.25"/>
    <row r="190811" x14ac:dyDescent="0.25"/>
    <row r="190812" x14ac:dyDescent="0.25"/>
    <row r="190813" x14ac:dyDescent="0.25"/>
    <row r="190814" x14ac:dyDescent="0.25"/>
    <row r="190815" x14ac:dyDescent="0.25"/>
    <row r="190816" x14ac:dyDescent="0.25"/>
    <row r="190817" x14ac:dyDescent="0.25"/>
    <row r="190818" x14ac:dyDescent="0.25"/>
    <row r="190819" x14ac:dyDescent="0.25"/>
    <row r="190820" x14ac:dyDescent="0.25"/>
    <row r="190821" x14ac:dyDescent="0.25"/>
    <row r="190822" x14ac:dyDescent="0.25"/>
    <row r="190823" x14ac:dyDescent="0.25"/>
    <row r="190824" x14ac:dyDescent="0.25"/>
    <row r="190825" x14ac:dyDescent="0.25"/>
    <row r="190826" x14ac:dyDescent="0.25"/>
    <row r="190827" x14ac:dyDescent="0.25"/>
    <row r="190828" x14ac:dyDescent="0.25"/>
    <row r="190829" x14ac:dyDescent="0.25"/>
    <row r="190830" x14ac:dyDescent="0.25"/>
    <row r="190831" x14ac:dyDescent="0.25"/>
    <row r="190832" x14ac:dyDescent="0.25"/>
    <row r="190833" x14ac:dyDescent="0.25"/>
    <row r="190834" x14ac:dyDescent="0.25"/>
    <row r="190835" x14ac:dyDescent="0.25"/>
    <row r="190836" x14ac:dyDescent="0.25"/>
    <row r="190837" x14ac:dyDescent="0.25"/>
    <row r="190838" x14ac:dyDescent="0.25"/>
    <row r="190839" x14ac:dyDescent="0.25"/>
    <row r="190840" x14ac:dyDescent="0.25"/>
    <row r="190841" x14ac:dyDescent="0.25"/>
    <row r="190842" x14ac:dyDescent="0.25"/>
    <row r="190843" x14ac:dyDescent="0.25"/>
    <row r="190844" x14ac:dyDescent="0.25"/>
    <row r="190845" x14ac:dyDescent="0.25"/>
    <row r="190846" x14ac:dyDescent="0.25"/>
    <row r="190847" x14ac:dyDescent="0.25"/>
    <row r="190848" x14ac:dyDescent="0.25"/>
    <row r="190849" x14ac:dyDescent="0.25"/>
    <row r="190850" x14ac:dyDescent="0.25"/>
    <row r="190851" x14ac:dyDescent="0.25"/>
    <row r="190852" x14ac:dyDescent="0.25"/>
    <row r="190853" x14ac:dyDescent="0.25"/>
    <row r="190854" x14ac:dyDescent="0.25"/>
    <row r="190855" x14ac:dyDescent="0.25"/>
    <row r="190856" x14ac:dyDescent="0.25"/>
    <row r="190857" x14ac:dyDescent="0.25"/>
    <row r="190858" x14ac:dyDescent="0.25"/>
    <row r="190859" x14ac:dyDescent="0.25"/>
    <row r="190860" x14ac:dyDescent="0.25"/>
    <row r="190861" x14ac:dyDescent="0.25"/>
    <row r="190862" x14ac:dyDescent="0.25"/>
    <row r="190863" x14ac:dyDescent="0.25"/>
    <row r="190864" x14ac:dyDescent="0.25"/>
    <row r="190865" x14ac:dyDescent="0.25"/>
    <row r="190866" x14ac:dyDescent="0.25"/>
    <row r="190867" x14ac:dyDescent="0.25"/>
    <row r="190868" x14ac:dyDescent="0.25"/>
    <row r="190869" x14ac:dyDescent="0.25"/>
    <row r="190870" x14ac:dyDescent="0.25"/>
    <row r="190871" x14ac:dyDescent="0.25"/>
    <row r="190872" x14ac:dyDescent="0.25"/>
    <row r="190873" x14ac:dyDescent="0.25"/>
    <row r="190874" x14ac:dyDescent="0.25"/>
    <row r="190875" x14ac:dyDescent="0.25"/>
    <row r="190876" x14ac:dyDescent="0.25"/>
    <row r="190877" x14ac:dyDescent="0.25"/>
    <row r="190878" x14ac:dyDescent="0.25"/>
    <row r="190879" x14ac:dyDescent="0.25"/>
    <row r="190880" x14ac:dyDescent="0.25"/>
    <row r="190881" x14ac:dyDescent="0.25"/>
    <row r="190882" x14ac:dyDescent="0.25"/>
    <row r="190883" x14ac:dyDescent="0.25"/>
    <row r="190884" x14ac:dyDescent="0.25"/>
    <row r="190885" x14ac:dyDescent="0.25"/>
    <row r="190886" x14ac:dyDescent="0.25"/>
    <row r="190887" x14ac:dyDescent="0.25"/>
    <row r="190888" x14ac:dyDescent="0.25"/>
    <row r="190889" x14ac:dyDescent="0.25"/>
    <row r="190890" x14ac:dyDescent="0.25"/>
    <row r="190891" x14ac:dyDescent="0.25"/>
    <row r="190892" x14ac:dyDescent="0.25"/>
    <row r="190893" x14ac:dyDescent="0.25"/>
    <row r="190894" x14ac:dyDescent="0.25"/>
    <row r="190895" x14ac:dyDescent="0.25"/>
    <row r="190896" x14ac:dyDescent="0.25"/>
    <row r="190897" x14ac:dyDescent="0.25"/>
    <row r="190898" x14ac:dyDescent="0.25"/>
    <row r="190899" x14ac:dyDescent="0.25"/>
    <row r="190900" x14ac:dyDescent="0.25"/>
    <row r="190901" x14ac:dyDescent="0.25"/>
    <row r="190902" x14ac:dyDescent="0.25"/>
    <row r="190903" x14ac:dyDescent="0.25"/>
    <row r="190904" x14ac:dyDescent="0.25"/>
    <row r="190905" x14ac:dyDescent="0.25"/>
    <row r="190906" x14ac:dyDescent="0.25"/>
    <row r="190907" x14ac:dyDescent="0.25"/>
    <row r="190908" x14ac:dyDescent="0.25"/>
    <row r="190909" x14ac:dyDescent="0.25"/>
    <row r="190910" x14ac:dyDescent="0.25"/>
    <row r="190911" x14ac:dyDescent="0.25"/>
    <row r="190912" x14ac:dyDescent="0.25"/>
    <row r="190913" x14ac:dyDescent="0.25"/>
    <row r="190914" x14ac:dyDescent="0.25"/>
    <row r="190915" x14ac:dyDescent="0.25"/>
    <row r="190916" x14ac:dyDescent="0.25"/>
    <row r="190917" x14ac:dyDescent="0.25"/>
    <row r="190918" x14ac:dyDescent="0.25"/>
    <row r="190919" x14ac:dyDescent="0.25"/>
    <row r="190920" x14ac:dyDescent="0.25"/>
    <row r="190921" x14ac:dyDescent="0.25"/>
    <row r="190922" x14ac:dyDescent="0.25"/>
    <row r="190923" x14ac:dyDescent="0.25"/>
    <row r="190924" x14ac:dyDescent="0.25"/>
    <row r="190925" x14ac:dyDescent="0.25"/>
    <row r="190926" x14ac:dyDescent="0.25"/>
    <row r="190927" x14ac:dyDescent="0.25"/>
    <row r="190928" x14ac:dyDescent="0.25"/>
    <row r="190929" x14ac:dyDescent="0.25"/>
    <row r="190930" x14ac:dyDescent="0.25"/>
    <row r="190931" x14ac:dyDescent="0.25"/>
    <row r="190932" x14ac:dyDescent="0.25"/>
    <row r="190933" x14ac:dyDescent="0.25"/>
    <row r="190934" x14ac:dyDescent="0.25"/>
    <row r="190935" x14ac:dyDescent="0.25"/>
    <row r="190936" x14ac:dyDescent="0.25"/>
    <row r="190937" x14ac:dyDescent="0.25"/>
    <row r="190938" x14ac:dyDescent="0.25"/>
    <row r="190939" x14ac:dyDescent="0.25"/>
    <row r="190940" x14ac:dyDescent="0.25"/>
    <row r="190941" x14ac:dyDescent="0.25"/>
    <row r="190942" x14ac:dyDescent="0.25"/>
    <row r="190943" x14ac:dyDescent="0.25"/>
    <row r="190944" x14ac:dyDescent="0.25"/>
    <row r="190945" x14ac:dyDescent="0.25"/>
    <row r="190946" x14ac:dyDescent="0.25"/>
    <row r="190947" x14ac:dyDescent="0.25"/>
    <row r="190948" x14ac:dyDescent="0.25"/>
    <row r="190949" x14ac:dyDescent="0.25"/>
    <row r="190950" x14ac:dyDescent="0.25"/>
    <row r="190951" x14ac:dyDescent="0.25"/>
    <row r="190952" x14ac:dyDescent="0.25"/>
    <row r="190953" x14ac:dyDescent="0.25"/>
    <row r="190954" x14ac:dyDescent="0.25"/>
    <row r="190955" x14ac:dyDescent="0.25"/>
    <row r="190956" x14ac:dyDescent="0.25"/>
    <row r="190957" x14ac:dyDescent="0.25"/>
    <row r="190958" x14ac:dyDescent="0.25"/>
    <row r="190959" x14ac:dyDescent="0.25"/>
    <row r="190960" x14ac:dyDescent="0.25"/>
    <row r="190961" x14ac:dyDescent="0.25"/>
    <row r="190962" x14ac:dyDescent="0.25"/>
    <row r="190963" x14ac:dyDescent="0.25"/>
    <row r="190964" x14ac:dyDescent="0.25"/>
    <row r="190965" x14ac:dyDescent="0.25"/>
    <row r="190966" x14ac:dyDescent="0.25"/>
    <row r="190967" x14ac:dyDescent="0.25"/>
    <row r="190968" x14ac:dyDescent="0.25"/>
    <row r="190969" x14ac:dyDescent="0.25"/>
    <row r="190970" x14ac:dyDescent="0.25"/>
    <row r="190971" x14ac:dyDescent="0.25"/>
    <row r="190972" x14ac:dyDescent="0.25"/>
    <row r="190973" x14ac:dyDescent="0.25"/>
    <row r="190974" x14ac:dyDescent="0.25"/>
    <row r="190975" x14ac:dyDescent="0.25"/>
    <row r="190976" x14ac:dyDescent="0.25"/>
    <row r="190977" x14ac:dyDescent="0.25"/>
    <row r="190978" x14ac:dyDescent="0.25"/>
    <row r="190979" x14ac:dyDescent="0.25"/>
    <row r="190980" x14ac:dyDescent="0.25"/>
    <row r="190981" x14ac:dyDescent="0.25"/>
    <row r="190982" x14ac:dyDescent="0.25"/>
    <row r="190983" x14ac:dyDescent="0.25"/>
    <row r="190984" x14ac:dyDescent="0.25"/>
    <row r="190985" x14ac:dyDescent="0.25"/>
    <row r="190986" x14ac:dyDescent="0.25"/>
    <row r="190987" x14ac:dyDescent="0.25"/>
    <row r="190988" x14ac:dyDescent="0.25"/>
    <row r="190989" x14ac:dyDescent="0.25"/>
    <row r="190990" x14ac:dyDescent="0.25"/>
    <row r="190991" x14ac:dyDescent="0.25"/>
    <row r="190992" x14ac:dyDescent="0.25"/>
    <row r="190993" x14ac:dyDescent="0.25"/>
    <row r="190994" x14ac:dyDescent="0.25"/>
    <row r="190995" x14ac:dyDescent="0.25"/>
    <row r="190996" x14ac:dyDescent="0.25"/>
    <row r="190997" x14ac:dyDescent="0.25"/>
    <row r="190998" x14ac:dyDescent="0.25"/>
    <row r="190999" x14ac:dyDescent="0.25"/>
    <row r="191000" x14ac:dyDescent="0.25"/>
    <row r="191001" x14ac:dyDescent="0.25"/>
    <row r="191002" x14ac:dyDescent="0.25"/>
    <row r="191003" x14ac:dyDescent="0.25"/>
    <row r="191004" x14ac:dyDescent="0.25"/>
    <row r="191005" x14ac:dyDescent="0.25"/>
    <row r="191006" x14ac:dyDescent="0.25"/>
    <row r="191007" x14ac:dyDescent="0.25"/>
    <row r="191008" x14ac:dyDescent="0.25"/>
    <row r="191009" x14ac:dyDescent="0.25"/>
    <row r="191010" x14ac:dyDescent="0.25"/>
    <row r="191011" x14ac:dyDescent="0.25"/>
    <row r="191012" x14ac:dyDescent="0.25"/>
    <row r="191013" x14ac:dyDescent="0.25"/>
    <row r="191014" x14ac:dyDescent="0.25"/>
    <row r="191015" x14ac:dyDescent="0.25"/>
    <row r="191016" x14ac:dyDescent="0.25"/>
    <row r="191017" x14ac:dyDescent="0.25"/>
    <row r="191018" x14ac:dyDescent="0.25"/>
    <row r="191019" x14ac:dyDescent="0.25"/>
    <row r="191020" x14ac:dyDescent="0.25"/>
    <row r="191021" x14ac:dyDescent="0.25"/>
    <row r="191022" x14ac:dyDescent="0.25"/>
    <row r="191023" x14ac:dyDescent="0.25"/>
    <row r="191024" x14ac:dyDescent="0.25"/>
    <row r="191025" x14ac:dyDescent="0.25"/>
    <row r="191026" x14ac:dyDescent="0.25"/>
    <row r="191027" x14ac:dyDescent="0.25"/>
    <row r="191028" x14ac:dyDescent="0.25"/>
    <row r="191029" x14ac:dyDescent="0.25"/>
    <row r="191030" x14ac:dyDescent="0.25"/>
    <row r="191031" x14ac:dyDescent="0.25"/>
    <row r="191032" x14ac:dyDescent="0.25"/>
    <row r="191033" x14ac:dyDescent="0.25"/>
    <row r="191034" x14ac:dyDescent="0.25"/>
    <row r="191035" x14ac:dyDescent="0.25"/>
    <row r="191036" x14ac:dyDescent="0.25"/>
    <row r="191037" x14ac:dyDescent="0.25"/>
    <row r="191038" x14ac:dyDescent="0.25"/>
    <row r="191039" x14ac:dyDescent="0.25"/>
    <row r="191040" x14ac:dyDescent="0.25"/>
    <row r="191041" x14ac:dyDescent="0.25"/>
    <row r="191042" x14ac:dyDescent="0.25"/>
    <row r="191043" x14ac:dyDescent="0.25"/>
    <row r="191044" x14ac:dyDescent="0.25"/>
    <row r="191045" x14ac:dyDescent="0.25"/>
    <row r="191046" x14ac:dyDescent="0.25"/>
    <row r="191047" x14ac:dyDescent="0.25"/>
    <row r="191048" x14ac:dyDescent="0.25"/>
    <row r="191049" x14ac:dyDescent="0.25"/>
    <row r="191050" x14ac:dyDescent="0.25"/>
    <row r="191051" x14ac:dyDescent="0.25"/>
    <row r="191052" x14ac:dyDescent="0.25"/>
    <row r="191053" x14ac:dyDescent="0.25"/>
    <row r="191054" x14ac:dyDescent="0.25"/>
    <row r="191055" x14ac:dyDescent="0.25"/>
    <row r="191056" x14ac:dyDescent="0.25"/>
    <row r="191057" x14ac:dyDescent="0.25"/>
    <row r="191058" x14ac:dyDescent="0.25"/>
    <row r="191059" x14ac:dyDescent="0.25"/>
    <row r="191060" x14ac:dyDescent="0.25"/>
    <row r="191061" x14ac:dyDescent="0.25"/>
    <row r="191062" x14ac:dyDescent="0.25"/>
    <row r="191063" x14ac:dyDescent="0.25"/>
    <row r="191064" x14ac:dyDescent="0.25"/>
    <row r="191065" x14ac:dyDescent="0.25"/>
    <row r="191066" x14ac:dyDescent="0.25"/>
    <row r="191067" x14ac:dyDescent="0.25"/>
    <row r="191068" x14ac:dyDescent="0.25"/>
    <row r="191069" x14ac:dyDescent="0.25"/>
    <row r="191070" x14ac:dyDescent="0.25"/>
    <row r="191071" x14ac:dyDescent="0.25"/>
    <row r="191072" x14ac:dyDescent="0.25"/>
    <row r="191073" x14ac:dyDescent="0.25"/>
    <row r="191074" x14ac:dyDescent="0.25"/>
    <row r="191075" x14ac:dyDescent="0.25"/>
    <row r="191076" x14ac:dyDescent="0.25"/>
    <row r="191077" x14ac:dyDescent="0.25"/>
    <row r="191078" x14ac:dyDescent="0.25"/>
    <row r="191079" x14ac:dyDescent="0.25"/>
    <row r="191080" x14ac:dyDescent="0.25"/>
    <row r="191081" x14ac:dyDescent="0.25"/>
    <row r="191082" x14ac:dyDescent="0.25"/>
    <row r="191083" x14ac:dyDescent="0.25"/>
    <row r="191084" x14ac:dyDescent="0.25"/>
    <row r="191085" x14ac:dyDescent="0.25"/>
    <row r="191086" x14ac:dyDescent="0.25"/>
    <row r="191087" x14ac:dyDescent="0.25"/>
    <row r="191088" x14ac:dyDescent="0.25"/>
    <row r="191089" x14ac:dyDescent="0.25"/>
    <row r="191090" x14ac:dyDescent="0.25"/>
    <row r="191091" x14ac:dyDescent="0.25"/>
    <row r="191092" x14ac:dyDescent="0.25"/>
    <row r="191093" x14ac:dyDescent="0.25"/>
    <row r="191094" x14ac:dyDescent="0.25"/>
    <row r="191095" x14ac:dyDescent="0.25"/>
    <row r="191096" x14ac:dyDescent="0.25"/>
    <row r="191097" x14ac:dyDescent="0.25"/>
    <row r="191098" x14ac:dyDescent="0.25"/>
    <row r="191099" x14ac:dyDescent="0.25"/>
    <row r="191100" x14ac:dyDescent="0.25"/>
    <row r="191101" x14ac:dyDescent="0.25"/>
    <row r="191102" x14ac:dyDescent="0.25"/>
    <row r="191103" x14ac:dyDescent="0.25"/>
    <row r="191104" x14ac:dyDescent="0.25"/>
    <row r="191105" x14ac:dyDescent="0.25"/>
    <row r="191106" x14ac:dyDescent="0.25"/>
    <row r="191107" x14ac:dyDescent="0.25"/>
    <row r="191108" x14ac:dyDescent="0.25"/>
    <row r="191109" x14ac:dyDescent="0.25"/>
    <row r="191110" x14ac:dyDescent="0.25"/>
    <row r="191111" x14ac:dyDescent="0.25"/>
    <row r="191112" x14ac:dyDescent="0.25"/>
    <row r="191113" x14ac:dyDescent="0.25"/>
    <row r="191114" x14ac:dyDescent="0.25"/>
    <row r="191115" x14ac:dyDescent="0.25"/>
    <row r="191116" x14ac:dyDescent="0.25"/>
    <row r="191117" x14ac:dyDescent="0.25"/>
    <row r="191118" x14ac:dyDescent="0.25"/>
    <row r="191119" x14ac:dyDescent="0.25"/>
    <row r="191120" x14ac:dyDescent="0.25"/>
    <row r="191121" x14ac:dyDescent="0.25"/>
    <row r="191122" x14ac:dyDescent="0.25"/>
    <row r="191123" x14ac:dyDescent="0.25"/>
    <row r="191124" x14ac:dyDescent="0.25"/>
    <row r="191125" x14ac:dyDescent="0.25"/>
    <row r="191126" x14ac:dyDescent="0.25"/>
    <row r="191127" x14ac:dyDescent="0.25"/>
    <row r="191128" x14ac:dyDescent="0.25"/>
    <row r="191129" x14ac:dyDescent="0.25"/>
    <row r="191130" x14ac:dyDescent="0.25"/>
    <row r="191131" x14ac:dyDescent="0.25"/>
    <row r="191132" x14ac:dyDescent="0.25"/>
    <row r="191133" x14ac:dyDescent="0.25"/>
    <row r="191134" x14ac:dyDescent="0.25"/>
    <row r="191135" x14ac:dyDescent="0.25"/>
    <row r="191136" x14ac:dyDescent="0.25"/>
    <row r="191137" x14ac:dyDescent="0.25"/>
    <row r="191138" x14ac:dyDescent="0.25"/>
    <row r="191139" x14ac:dyDescent="0.25"/>
    <row r="191140" x14ac:dyDescent="0.25"/>
    <row r="191141" x14ac:dyDescent="0.25"/>
    <row r="191142" x14ac:dyDescent="0.25"/>
    <row r="191143" x14ac:dyDescent="0.25"/>
    <row r="191144" x14ac:dyDescent="0.25"/>
    <row r="191145" x14ac:dyDescent="0.25"/>
    <row r="191146" x14ac:dyDescent="0.25"/>
    <row r="191147" x14ac:dyDescent="0.25"/>
    <row r="191148" x14ac:dyDescent="0.25"/>
    <row r="191149" x14ac:dyDescent="0.25"/>
    <row r="191150" x14ac:dyDescent="0.25"/>
    <row r="191151" x14ac:dyDescent="0.25"/>
    <row r="191152" x14ac:dyDescent="0.25"/>
    <row r="191153" x14ac:dyDescent="0.25"/>
    <row r="191154" x14ac:dyDescent="0.25"/>
    <row r="191155" x14ac:dyDescent="0.25"/>
    <row r="191156" x14ac:dyDescent="0.25"/>
    <row r="191157" x14ac:dyDescent="0.25"/>
    <row r="191158" x14ac:dyDescent="0.25"/>
    <row r="191159" x14ac:dyDescent="0.25"/>
    <row r="191160" x14ac:dyDescent="0.25"/>
    <row r="191161" x14ac:dyDescent="0.25"/>
    <row r="191162" x14ac:dyDescent="0.25"/>
    <row r="191163" x14ac:dyDescent="0.25"/>
    <row r="191164" x14ac:dyDescent="0.25"/>
    <row r="191165" x14ac:dyDescent="0.25"/>
    <row r="191166" x14ac:dyDescent="0.25"/>
    <row r="191167" x14ac:dyDescent="0.25"/>
    <row r="191168" x14ac:dyDescent="0.25"/>
    <row r="191169" x14ac:dyDescent="0.25"/>
    <row r="191170" x14ac:dyDescent="0.25"/>
    <row r="191171" x14ac:dyDescent="0.25"/>
    <row r="191172" x14ac:dyDescent="0.25"/>
    <row r="191173" x14ac:dyDescent="0.25"/>
    <row r="191174" x14ac:dyDescent="0.25"/>
    <row r="191175" x14ac:dyDescent="0.25"/>
    <row r="191176" x14ac:dyDescent="0.25"/>
    <row r="191177" x14ac:dyDescent="0.25"/>
    <row r="191178" x14ac:dyDescent="0.25"/>
    <row r="191179" x14ac:dyDescent="0.25"/>
    <row r="191180" x14ac:dyDescent="0.25"/>
    <row r="191181" x14ac:dyDescent="0.25"/>
    <row r="191182" x14ac:dyDescent="0.25"/>
    <row r="191183" x14ac:dyDescent="0.25"/>
    <row r="191184" x14ac:dyDescent="0.25"/>
    <row r="191185" x14ac:dyDescent="0.25"/>
    <row r="191186" x14ac:dyDescent="0.25"/>
    <row r="191187" x14ac:dyDescent="0.25"/>
    <row r="191188" x14ac:dyDescent="0.25"/>
    <row r="191189" x14ac:dyDescent="0.25"/>
    <row r="191190" x14ac:dyDescent="0.25"/>
    <row r="191191" x14ac:dyDescent="0.25"/>
    <row r="191192" x14ac:dyDescent="0.25"/>
    <row r="191193" x14ac:dyDescent="0.25"/>
    <row r="191194" x14ac:dyDescent="0.25"/>
    <row r="191195" x14ac:dyDescent="0.25"/>
    <row r="191196" x14ac:dyDescent="0.25"/>
    <row r="191197" x14ac:dyDescent="0.25"/>
    <row r="191198" x14ac:dyDescent="0.25"/>
    <row r="191199" x14ac:dyDescent="0.25"/>
    <row r="191200" x14ac:dyDescent="0.25"/>
    <row r="191201" x14ac:dyDescent="0.25"/>
    <row r="191202" x14ac:dyDescent="0.25"/>
    <row r="191203" x14ac:dyDescent="0.25"/>
    <row r="191204" x14ac:dyDescent="0.25"/>
    <row r="191205" x14ac:dyDescent="0.25"/>
    <row r="191206" x14ac:dyDescent="0.25"/>
    <row r="191207" x14ac:dyDescent="0.25"/>
    <row r="191208" x14ac:dyDescent="0.25"/>
    <row r="191209" x14ac:dyDescent="0.25"/>
    <row r="191210" x14ac:dyDescent="0.25"/>
    <row r="191211" x14ac:dyDescent="0.25"/>
    <row r="191212" x14ac:dyDescent="0.25"/>
    <row r="191213" x14ac:dyDescent="0.25"/>
    <row r="191214" x14ac:dyDescent="0.25"/>
    <row r="191215" x14ac:dyDescent="0.25"/>
    <row r="191216" x14ac:dyDescent="0.25"/>
    <row r="191217" x14ac:dyDescent="0.25"/>
    <row r="191218" x14ac:dyDescent="0.25"/>
    <row r="191219" x14ac:dyDescent="0.25"/>
    <row r="191220" x14ac:dyDescent="0.25"/>
    <row r="191221" x14ac:dyDescent="0.25"/>
    <row r="191222" x14ac:dyDescent="0.25"/>
    <row r="191223" x14ac:dyDescent="0.25"/>
    <row r="191224" x14ac:dyDescent="0.25"/>
    <row r="191225" x14ac:dyDescent="0.25"/>
    <row r="191226" x14ac:dyDescent="0.25"/>
    <row r="191227" x14ac:dyDescent="0.25"/>
    <row r="191228" x14ac:dyDescent="0.25"/>
    <row r="191229" x14ac:dyDescent="0.25"/>
    <row r="191230" x14ac:dyDescent="0.25"/>
    <row r="191231" x14ac:dyDescent="0.25"/>
    <row r="191232" x14ac:dyDescent="0.25"/>
    <row r="191233" x14ac:dyDescent="0.25"/>
    <row r="191234" x14ac:dyDescent="0.25"/>
    <row r="191235" x14ac:dyDescent="0.25"/>
    <row r="191236" x14ac:dyDescent="0.25"/>
    <row r="191237" x14ac:dyDescent="0.25"/>
    <row r="191238" x14ac:dyDescent="0.25"/>
    <row r="191239" x14ac:dyDescent="0.25"/>
    <row r="191240" x14ac:dyDescent="0.25"/>
    <row r="191241" x14ac:dyDescent="0.25"/>
    <row r="191242" x14ac:dyDescent="0.25"/>
    <row r="191243" x14ac:dyDescent="0.25"/>
    <row r="191244" x14ac:dyDescent="0.25"/>
    <row r="191245" x14ac:dyDescent="0.25"/>
    <row r="191246" x14ac:dyDescent="0.25"/>
    <row r="191247" x14ac:dyDescent="0.25"/>
    <row r="191248" x14ac:dyDescent="0.25"/>
    <row r="191249" x14ac:dyDescent="0.25"/>
    <row r="191250" x14ac:dyDescent="0.25"/>
    <row r="191251" x14ac:dyDescent="0.25"/>
    <row r="191252" x14ac:dyDescent="0.25"/>
    <row r="191253" x14ac:dyDescent="0.25"/>
    <row r="191254" x14ac:dyDescent="0.25"/>
    <row r="191255" x14ac:dyDescent="0.25"/>
    <row r="191256" x14ac:dyDescent="0.25"/>
    <row r="191257" x14ac:dyDescent="0.25"/>
    <row r="191258" x14ac:dyDescent="0.25"/>
    <row r="191259" x14ac:dyDescent="0.25"/>
    <row r="191260" x14ac:dyDescent="0.25"/>
    <row r="191261" x14ac:dyDescent="0.25"/>
    <row r="191262" x14ac:dyDescent="0.25"/>
    <row r="191263" x14ac:dyDescent="0.25"/>
    <row r="191264" x14ac:dyDescent="0.25"/>
    <row r="191265" x14ac:dyDescent="0.25"/>
    <row r="191266" x14ac:dyDescent="0.25"/>
    <row r="191267" x14ac:dyDescent="0.25"/>
    <row r="191268" x14ac:dyDescent="0.25"/>
    <row r="191269" x14ac:dyDescent="0.25"/>
    <row r="191270" x14ac:dyDescent="0.25"/>
    <row r="191271" x14ac:dyDescent="0.25"/>
    <row r="191272" x14ac:dyDescent="0.25"/>
    <row r="191273" x14ac:dyDescent="0.25"/>
    <row r="191274" x14ac:dyDescent="0.25"/>
    <row r="191275" x14ac:dyDescent="0.25"/>
    <row r="191276" x14ac:dyDescent="0.25"/>
    <row r="191277" x14ac:dyDescent="0.25"/>
    <row r="191278" x14ac:dyDescent="0.25"/>
    <row r="191279" x14ac:dyDescent="0.25"/>
    <row r="191280" x14ac:dyDescent="0.25"/>
    <row r="191281" x14ac:dyDescent="0.25"/>
    <row r="191282" x14ac:dyDescent="0.25"/>
    <row r="191283" x14ac:dyDescent="0.25"/>
    <row r="191284" x14ac:dyDescent="0.25"/>
    <row r="191285" x14ac:dyDescent="0.25"/>
    <row r="191286" x14ac:dyDescent="0.25"/>
    <row r="191287" x14ac:dyDescent="0.25"/>
    <row r="191288" x14ac:dyDescent="0.25"/>
    <row r="191289" x14ac:dyDescent="0.25"/>
    <row r="191290" x14ac:dyDescent="0.25"/>
    <row r="191291" x14ac:dyDescent="0.25"/>
    <row r="191292" x14ac:dyDescent="0.25"/>
    <row r="191293" x14ac:dyDescent="0.25"/>
    <row r="191294" x14ac:dyDescent="0.25"/>
    <row r="191295" x14ac:dyDescent="0.25"/>
    <row r="191296" x14ac:dyDescent="0.25"/>
    <row r="191297" x14ac:dyDescent="0.25"/>
    <row r="191298" x14ac:dyDescent="0.25"/>
    <row r="191299" x14ac:dyDescent="0.25"/>
    <row r="191300" x14ac:dyDescent="0.25"/>
    <row r="191301" x14ac:dyDescent="0.25"/>
    <row r="191302" x14ac:dyDescent="0.25"/>
    <row r="191303" x14ac:dyDescent="0.25"/>
    <row r="191304" x14ac:dyDescent="0.25"/>
    <row r="191305" x14ac:dyDescent="0.25"/>
    <row r="191306" x14ac:dyDescent="0.25"/>
    <row r="191307" x14ac:dyDescent="0.25"/>
    <row r="191308" x14ac:dyDescent="0.25"/>
    <row r="191309" x14ac:dyDescent="0.25"/>
    <row r="191310" x14ac:dyDescent="0.25"/>
    <row r="191311" x14ac:dyDescent="0.25"/>
    <row r="191312" x14ac:dyDescent="0.25"/>
    <row r="191313" x14ac:dyDescent="0.25"/>
    <row r="191314" x14ac:dyDescent="0.25"/>
    <row r="191315" x14ac:dyDescent="0.25"/>
    <row r="191316" x14ac:dyDescent="0.25"/>
    <row r="191317" x14ac:dyDescent="0.25"/>
    <row r="191318" x14ac:dyDescent="0.25"/>
    <row r="191319" x14ac:dyDescent="0.25"/>
    <row r="191320" x14ac:dyDescent="0.25"/>
    <row r="191321" x14ac:dyDescent="0.25"/>
    <row r="191322" x14ac:dyDescent="0.25"/>
    <row r="191323" x14ac:dyDescent="0.25"/>
    <row r="191324" x14ac:dyDescent="0.25"/>
    <row r="191325" x14ac:dyDescent="0.25"/>
    <row r="191326" x14ac:dyDescent="0.25"/>
    <row r="191327" x14ac:dyDescent="0.25"/>
    <row r="191328" x14ac:dyDescent="0.25"/>
    <row r="191329" x14ac:dyDescent="0.25"/>
    <row r="191330" x14ac:dyDescent="0.25"/>
    <row r="191331" x14ac:dyDescent="0.25"/>
    <row r="191332" x14ac:dyDescent="0.25"/>
    <row r="191333" x14ac:dyDescent="0.25"/>
    <row r="191334" x14ac:dyDescent="0.25"/>
    <row r="191335" x14ac:dyDescent="0.25"/>
    <row r="191336" x14ac:dyDescent="0.25"/>
    <row r="191337" x14ac:dyDescent="0.25"/>
    <row r="191338" x14ac:dyDescent="0.25"/>
    <row r="191339" x14ac:dyDescent="0.25"/>
    <row r="191340" x14ac:dyDescent="0.25"/>
    <row r="191341" x14ac:dyDescent="0.25"/>
    <row r="191342" x14ac:dyDescent="0.25"/>
    <row r="191343" x14ac:dyDescent="0.25"/>
    <row r="191344" x14ac:dyDescent="0.25"/>
    <row r="191345" x14ac:dyDescent="0.25"/>
    <row r="191346" x14ac:dyDescent="0.25"/>
    <row r="191347" x14ac:dyDescent="0.25"/>
    <row r="191348" x14ac:dyDescent="0.25"/>
    <row r="191349" x14ac:dyDescent="0.25"/>
    <row r="191350" x14ac:dyDescent="0.25"/>
    <row r="191351" x14ac:dyDescent="0.25"/>
    <row r="191352" x14ac:dyDescent="0.25"/>
    <row r="191353" x14ac:dyDescent="0.25"/>
    <row r="191354" x14ac:dyDescent="0.25"/>
    <row r="191355" x14ac:dyDescent="0.25"/>
    <row r="191356" x14ac:dyDescent="0.25"/>
    <row r="191357" x14ac:dyDescent="0.25"/>
    <row r="191358" x14ac:dyDescent="0.25"/>
    <row r="191359" x14ac:dyDescent="0.25"/>
    <row r="191360" x14ac:dyDescent="0.25"/>
    <row r="191361" x14ac:dyDescent="0.25"/>
    <row r="191362" x14ac:dyDescent="0.25"/>
    <row r="191363" x14ac:dyDescent="0.25"/>
    <row r="191364" x14ac:dyDescent="0.25"/>
    <row r="191365" x14ac:dyDescent="0.25"/>
    <row r="191366" x14ac:dyDescent="0.25"/>
    <row r="191367" x14ac:dyDescent="0.25"/>
    <row r="191368" x14ac:dyDescent="0.25"/>
    <row r="191369" x14ac:dyDescent="0.25"/>
    <row r="191370" x14ac:dyDescent="0.25"/>
    <row r="191371" x14ac:dyDescent="0.25"/>
    <row r="191372" x14ac:dyDescent="0.25"/>
    <row r="191373" x14ac:dyDescent="0.25"/>
    <row r="191374" x14ac:dyDescent="0.25"/>
    <row r="191375" x14ac:dyDescent="0.25"/>
    <row r="191376" x14ac:dyDescent="0.25"/>
    <row r="191377" x14ac:dyDescent="0.25"/>
    <row r="191378" x14ac:dyDescent="0.25"/>
    <row r="191379" x14ac:dyDescent="0.25"/>
    <row r="191380" x14ac:dyDescent="0.25"/>
    <row r="191381" x14ac:dyDescent="0.25"/>
    <row r="191382" x14ac:dyDescent="0.25"/>
    <row r="191383" x14ac:dyDescent="0.25"/>
    <row r="191384" x14ac:dyDescent="0.25"/>
    <row r="191385" x14ac:dyDescent="0.25"/>
    <row r="191386" x14ac:dyDescent="0.25"/>
    <row r="191387" x14ac:dyDescent="0.25"/>
    <row r="191388" x14ac:dyDescent="0.25"/>
    <row r="191389" x14ac:dyDescent="0.25"/>
    <row r="191390" x14ac:dyDescent="0.25"/>
    <row r="191391" x14ac:dyDescent="0.25"/>
    <row r="191392" x14ac:dyDescent="0.25"/>
    <row r="191393" x14ac:dyDescent="0.25"/>
    <row r="191394" x14ac:dyDescent="0.25"/>
    <row r="191395" x14ac:dyDescent="0.25"/>
    <row r="191396" x14ac:dyDescent="0.25"/>
    <row r="191397" x14ac:dyDescent="0.25"/>
    <row r="191398" x14ac:dyDescent="0.25"/>
    <row r="191399" x14ac:dyDescent="0.25"/>
    <row r="191400" x14ac:dyDescent="0.25"/>
    <row r="191401" x14ac:dyDescent="0.25"/>
    <row r="191402" x14ac:dyDescent="0.25"/>
    <row r="191403" x14ac:dyDescent="0.25"/>
    <row r="191404" x14ac:dyDescent="0.25"/>
    <row r="191405" x14ac:dyDescent="0.25"/>
    <row r="191406" x14ac:dyDescent="0.25"/>
    <row r="191407" x14ac:dyDescent="0.25"/>
    <row r="191408" x14ac:dyDescent="0.25"/>
    <row r="191409" x14ac:dyDescent="0.25"/>
    <row r="191410" x14ac:dyDescent="0.25"/>
    <row r="191411" x14ac:dyDescent="0.25"/>
    <row r="191412" x14ac:dyDescent="0.25"/>
    <row r="191413" x14ac:dyDescent="0.25"/>
    <row r="191414" x14ac:dyDescent="0.25"/>
    <row r="191415" x14ac:dyDescent="0.25"/>
    <row r="191416" x14ac:dyDescent="0.25"/>
    <row r="191417" x14ac:dyDescent="0.25"/>
    <row r="191418" x14ac:dyDescent="0.25"/>
    <row r="191419" x14ac:dyDescent="0.25"/>
    <row r="191420" x14ac:dyDescent="0.25"/>
    <row r="191421" x14ac:dyDescent="0.25"/>
    <row r="191422" x14ac:dyDescent="0.25"/>
    <row r="191423" x14ac:dyDescent="0.25"/>
    <row r="191424" x14ac:dyDescent="0.25"/>
    <row r="191425" x14ac:dyDescent="0.25"/>
    <row r="191426" x14ac:dyDescent="0.25"/>
    <row r="191427" x14ac:dyDescent="0.25"/>
    <row r="191428" x14ac:dyDescent="0.25"/>
    <row r="191429" x14ac:dyDescent="0.25"/>
    <row r="191430" x14ac:dyDescent="0.25"/>
    <row r="191431" x14ac:dyDescent="0.25"/>
    <row r="191432" x14ac:dyDescent="0.25"/>
    <row r="191433" x14ac:dyDescent="0.25"/>
    <row r="191434" x14ac:dyDescent="0.25"/>
    <row r="191435" x14ac:dyDescent="0.25"/>
    <row r="191436" x14ac:dyDescent="0.25"/>
    <row r="191437" x14ac:dyDescent="0.25"/>
    <row r="191438" x14ac:dyDescent="0.25"/>
    <row r="191439" x14ac:dyDescent="0.25"/>
    <row r="191440" x14ac:dyDescent="0.25"/>
    <row r="191441" x14ac:dyDescent="0.25"/>
    <row r="191442" x14ac:dyDescent="0.25"/>
    <row r="191443" x14ac:dyDescent="0.25"/>
    <row r="191444" x14ac:dyDescent="0.25"/>
    <row r="191445" x14ac:dyDescent="0.25"/>
    <row r="191446" x14ac:dyDescent="0.25"/>
    <row r="191447" x14ac:dyDescent="0.25"/>
    <row r="191448" x14ac:dyDescent="0.25"/>
    <row r="191449" x14ac:dyDescent="0.25"/>
    <row r="191450" x14ac:dyDescent="0.25"/>
    <row r="191451" x14ac:dyDescent="0.25"/>
    <row r="191452" x14ac:dyDescent="0.25"/>
    <row r="191453" x14ac:dyDescent="0.25"/>
    <row r="191454" x14ac:dyDescent="0.25"/>
    <row r="191455" x14ac:dyDescent="0.25"/>
    <row r="191456" x14ac:dyDescent="0.25"/>
    <row r="191457" x14ac:dyDescent="0.25"/>
    <row r="191458" x14ac:dyDescent="0.25"/>
    <row r="191459" x14ac:dyDescent="0.25"/>
    <row r="191460" x14ac:dyDescent="0.25"/>
    <row r="191461" x14ac:dyDescent="0.25"/>
    <row r="191462" x14ac:dyDescent="0.25"/>
    <row r="191463" x14ac:dyDescent="0.25"/>
    <row r="191464" x14ac:dyDescent="0.25"/>
    <row r="191465" x14ac:dyDescent="0.25"/>
    <row r="191466" x14ac:dyDescent="0.25"/>
    <row r="191467" x14ac:dyDescent="0.25"/>
    <row r="191468" x14ac:dyDescent="0.25"/>
    <row r="191469" x14ac:dyDescent="0.25"/>
    <row r="191470" x14ac:dyDescent="0.25"/>
    <row r="191471" x14ac:dyDescent="0.25"/>
    <row r="191472" x14ac:dyDescent="0.25"/>
    <row r="191473" x14ac:dyDescent="0.25"/>
    <row r="191474" x14ac:dyDescent="0.25"/>
    <row r="191475" x14ac:dyDescent="0.25"/>
    <row r="191476" x14ac:dyDescent="0.25"/>
    <row r="191477" x14ac:dyDescent="0.25"/>
    <row r="191478" x14ac:dyDescent="0.25"/>
    <row r="191479" x14ac:dyDescent="0.25"/>
    <row r="191480" x14ac:dyDescent="0.25"/>
    <row r="191481" x14ac:dyDescent="0.25"/>
    <row r="191482" x14ac:dyDescent="0.25"/>
    <row r="191483" x14ac:dyDescent="0.25"/>
    <row r="191484" x14ac:dyDescent="0.25"/>
    <row r="191485" x14ac:dyDescent="0.25"/>
    <row r="191486" x14ac:dyDescent="0.25"/>
    <row r="191487" x14ac:dyDescent="0.25"/>
    <row r="191488" x14ac:dyDescent="0.25"/>
    <row r="191489" x14ac:dyDescent="0.25"/>
    <row r="191490" x14ac:dyDescent="0.25"/>
    <row r="191491" x14ac:dyDescent="0.25"/>
    <row r="191492" x14ac:dyDescent="0.25"/>
    <row r="191493" x14ac:dyDescent="0.25"/>
    <row r="191494" x14ac:dyDescent="0.25"/>
    <row r="191495" x14ac:dyDescent="0.25"/>
    <row r="191496" x14ac:dyDescent="0.25"/>
    <row r="191497" x14ac:dyDescent="0.25"/>
    <row r="191498" x14ac:dyDescent="0.25"/>
    <row r="191499" x14ac:dyDescent="0.25"/>
    <row r="191500" x14ac:dyDescent="0.25"/>
    <row r="191501" x14ac:dyDescent="0.25"/>
    <row r="191502" x14ac:dyDescent="0.25"/>
    <row r="191503" x14ac:dyDescent="0.25"/>
    <row r="191504" x14ac:dyDescent="0.25"/>
    <row r="191505" x14ac:dyDescent="0.25"/>
    <row r="191506" x14ac:dyDescent="0.25"/>
    <row r="191507" x14ac:dyDescent="0.25"/>
    <row r="191508" x14ac:dyDescent="0.25"/>
    <row r="191509" x14ac:dyDescent="0.25"/>
    <row r="191510" x14ac:dyDescent="0.25"/>
    <row r="191511" x14ac:dyDescent="0.25"/>
    <row r="191512" x14ac:dyDescent="0.25"/>
    <row r="191513" x14ac:dyDescent="0.25"/>
    <row r="191514" x14ac:dyDescent="0.25"/>
    <row r="191515" x14ac:dyDescent="0.25"/>
    <row r="191516" x14ac:dyDescent="0.25"/>
    <row r="191517" x14ac:dyDescent="0.25"/>
    <row r="191518" x14ac:dyDescent="0.25"/>
    <row r="191519" x14ac:dyDescent="0.25"/>
    <row r="191520" x14ac:dyDescent="0.25"/>
    <row r="191521" x14ac:dyDescent="0.25"/>
    <row r="191522" x14ac:dyDescent="0.25"/>
    <row r="191523" x14ac:dyDescent="0.25"/>
    <row r="191524" x14ac:dyDescent="0.25"/>
    <row r="191525" x14ac:dyDescent="0.25"/>
    <row r="191526" x14ac:dyDescent="0.25"/>
    <row r="191527" x14ac:dyDescent="0.25"/>
    <row r="191528" x14ac:dyDescent="0.25"/>
    <row r="191529" x14ac:dyDescent="0.25"/>
    <row r="191530" x14ac:dyDescent="0.25"/>
    <row r="191531" x14ac:dyDescent="0.25"/>
    <row r="191532" x14ac:dyDescent="0.25"/>
    <row r="191533" x14ac:dyDescent="0.25"/>
    <row r="191534" x14ac:dyDescent="0.25"/>
    <row r="191535" x14ac:dyDescent="0.25"/>
    <row r="191536" x14ac:dyDescent="0.25"/>
    <row r="191537" x14ac:dyDescent="0.25"/>
    <row r="191538" x14ac:dyDescent="0.25"/>
    <row r="191539" x14ac:dyDescent="0.25"/>
    <row r="191540" x14ac:dyDescent="0.25"/>
    <row r="191541" x14ac:dyDescent="0.25"/>
    <row r="191542" x14ac:dyDescent="0.25"/>
    <row r="191543" x14ac:dyDescent="0.25"/>
    <row r="191544" x14ac:dyDescent="0.25"/>
    <row r="191545" x14ac:dyDescent="0.25"/>
    <row r="191546" x14ac:dyDescent="0.25"/>
    <row r="191547" x14ac:dyDescent="0.25"/>
    <row r="191548" x14ac:dyDescent="0.25"/>
    <row r="191549" x14ac:dyDescent="0.25"/>
    <row r="191550" x14ac:dyDescent="0.25"/>
    <row r="191551" x14ac:dyDescent="0.25"/>
    <row r="191552" x14ac:dyDescent="0.25"/>
    <row r="191553" x14ac:dyDescent="0.25"/>
    <row r="191554" x14ac:dyDescent="0.25"/>
    <row r="191555" x14ac:dyDescent="0.25"/>
    <row r="191556" x14ac:dyDescent="0.25"/>
    <row r="191557" x14ac:dyDescent="0.25"/>
    <row r="191558" x14ac:dyDescent="0.25"/>
    <row r="191559" x14ac:dyDescent="0.25"/>
    <row r="191560" x14ac:dyDescent="0.25"/>
    <row r="191561" x14ac:dyDescent="0.25"/>
    <row r="191562" x14ac:dyDescent="0.25"/>
    <row r="191563" x14ac:dyDescent="0.25"/>
    <row r="191564" x14ac:dyDescent="0.25"/>
    <row r="191565" x14ac:dyDescent="0.25"/>
    <row r="191566" x14ac:dyDescent="0.25"/>
    <row r="191567" x14ac:dyDescent="0.25"/>
    <row r="191568" x14ac:dyDescent="0.25"/>
    <row r="191569" x14ac:dyDescent="0.25"/>
    <row r="191570" x14ac:dyDescent="0.25"/>
    <row r="191571" x14ac:dyDescent="0.25"/>
    <row r="191572" x14ac:dyDescent="0.25"/>
    <row r="191573" x14ac:dyDescent="0.25"/>
    <row r="191574" x14ac:dyDescent="0.25"/>
    <row r="191575" x14ac:dyDescent="0.25"/>
    <row r="191576" x14ac:dyDescent="0.25"/>
    <row r="191577" x14ac:dyDescent="0.25"/>
    <row r="191578" x14ac:dyDescent="0.25"/>
    <row r="191579" x14ac:dyDescent="0.25"/>
    <row r="191580" x14ac:dyDescent="0.25"/>
    <row r="191581" x14ac:dyDescent="0.25"/>
    <row r="191582" x14ac:dyDescent="0.25"/>
    <row r="191583" x14ac:dyDescent="0.25"/>
    <row r="191584" x14ac:dyDescent="0.25"/>
    <row r="191585" x14ac:dyDescent="0.25"/>
    <row r="191586" x14ac:dyDescent="0.25"/>
    <row r="191587" x14ac:dyDescent="0.25"/>
    <row r="191588" x14ac:dyDescent="0.25"/>
    <row r="191589" x14ac:dyDescent="0.25"/>
    <row r="191590" x14ac:dyDescent="0.25"/>
    <row r="191591" x14ac:dyDescent="0.25"/>
    <row r="191592" x14ac:dyDescent="0.25"/>
    <row r="191593" x14ac:dyDescent="0.25"/>
    <row r="191594" x14ac:dyDescent="0.25"/>
    <row r="191595" x14ac:dyDescent="0.25"/>
    <row r="191596" x14ac:dyDescent="0.25"/>
    <row r="191597" x14ac:dyDescent="0.25"/>
    <row r="191598" x14ac:dyDescent="0.25"/>
    <row r="191599" x14ac:dyDescent="0.25"/>
    <row r="191600" x14ac:dyDescent="0.25"/>
    <row r="191601" x14ac:dyDescent="0.25"/>
    <row r="191602" x14ac:dyDescent="0.25"/>
    <row r="191603" x14ac:dyDescent="0.25"/>
    <row r="191604" x14ac:dyDescent="0.25"/>
    <row r="191605" x14ac:dyDescent="0.25"/>
    <row r="191606" x14ac:dyDescent="0.25"/>
    <row r="191607" x14ac:dyDescent="0.25"/>
    <row r="191608" x14ac:dyDescent="0.25"/>
    <row r="191609" x14ac:dyDescent="0.25"/>
    <row r="191610" x14ac:dyDescent="0.25"/>
    <row r="191611" x14ac:dyDescent="0.25"/>
    <row r="191612" x14ac:dyDescent="0.25"/>
    <row r="191613" x14ac:dyDescent="0.25"/>
    <row r="191614" x14ac:dyDescent="0.25"/>
    <row r="191615" x14ac:dyDescent="0.25"/>
    <row r="191616" x14ac:dyDescent="0.25"/>
    <row r="191617" x14ac:dyDescent="0.25"/>
    <row r="191618" x14ac:dyDescent="0.25"/>
    <row r="191619" x14ac:dyDescent="0.25"/>
    <row r="191620" x14ac:dyDescent="0.25"/>
    <row r="191621" x14ac:dyDescent="0.25"/>
    <row r="191622" x14ac:dyDescent="0.25"/>
    <row r="191623" x14ac:dyDescent="0.25"/>
    <row r="191624" x14ac:dyDescent="0.25"/>
    <row r="191625" x14ac:dyDescent="0.25"/>
    <row r="191626" x14ac:dyDescent="0.25"/>
    <row r="191627" x14ac:dyDescent="0.25"/>
    <row r="191628" x14ac:dyDescent="0.25"/>
    <row r="191629" x14ac:dyDescent="0.25"/>
    <row r="191630" x14ac:dyDescent="0.25"/>
    <row r="191631" x14ac:dyDescent="0.25"/>
    <row r="191632" x14ac:dyDescent="0.25"/>
    <row r="191633" x14ac:dyDescent="0.25"/>
    <row r="191634" x14ac:dyDescent="0.25"/>
    <row r="191635" x14ac:dyDescent="0.25"/>
    <row r="191636" x14ac:dyDescent="0.25"/>
    <row r="191637" x14ac:dyDescent="0.25"/>
    <row r="191638" x14ac:dyDescent="0.25"/>
    <row r="191639" x14ac:dyDescent="0.25"/>
    <row r="191640" x14ac:dyDescent="0.25"/>
    <row r="191641" x14ac:dyDescent="0.25"/>
    <row r="191642" x14ac:dyDescent="0.25"/>
    <row r="191643" x14ac:dyDescent="0.25"/>
    <row r="191644" x14ac:dyDescent="0.25"/>
    <row r="191645" x14ac:dyDescent="0.25"/>
    <row r="191646" x14ac:dyDescent="0.25"/>
    <row r="191647" x14ac:dyDescent="0.25"/>
    <row r="191648" x14ac:dyDescent="0.25"/>
    <row r="191649" x14ac:dyDescent="0.25"/>
    <row r="191650" x14ac:dyDescent="0.25"/>
    <row r="191651" x14ac:dyDescent="0.25"/>
    <row r="191652" x14ac:dyDescent="0.25"/>
    <row r="191653" x14ac:dyDescent="0.25"/>
    <row r="191654" x14ac:dyDescent="0.25"/>
    <row r="191655" x14ac:dyDescent="0.25"/>
    <row r="191656" x14ac:dyDescent="0.25"/>
    <row r="191657" x14ac:dyDescent="0.25"/>
    <row r="191658" x14ac:dyDescent="0.25"/>
    <row r="191659" x14ac:dyDescent="0.25"/>
    <row r="191660" x14ac:dyDescent="0.25"/>
    <row r="191661" x14ac:dyDescent="0.25"/>
    <row r="191662" x14ac:dyDescent="0.25"/>
    <row r="191663" x14ac:dyDescent="0.25"/>
    <row r="191664" x14ac:dyDescent="0.25"/>
    <row r="191665" x14ac:dyDescent="0.25"/>
    <row r="191666" x14ac:dyDescent="0.25"/>
    <row r="191667" x14ac:dyDescent="0.25"/>
    <row r="191668" x14ac:dyDescent="0.25"/>
    <row r="191669" x14ac:dyDescent="0.25"/>
    <row r="191670" x14ac:dyDescent="0.25"/>
    <row r="191671" x14ac:dyDescent="0.25"/>
    <row r="191672" x14ac:dyDescent="0.25"/>
    <row r="191673" x14ac:dyDescent="0.25"/>
    <row r="191674" x14ac:dyDescent="0.25"/>
    <row r="191675" x14ac:dyDescent="0.25"/>
    <row r="191676" x14ac:dyDescent="0.25"/>
    <row r="191677" x14ac:dyDescent="0.25"/>
    <row r="191678" x14ac:dyDescent="0.25"/>
    <row r="191679" x14ac:dyDescent="0.25"/>
    <row r="191680" x14ac:dyDescent="0.25"/>
    <row r="191681" x14ac:dyDescent="0.25"/>
    <row r="191682" x14ac:dyDescent="0.25"/>
    <row r="191683" x14ac:dyDescent="0.25"/>
    <row r="191684" x14ac:dyDescent="0.25"/>
    <row r="191685" x14ac:dyDescent="0.25"/>
    <row r="191686" x14ac:dyDescent="0.25"/>
    <row r="191687" x14ac:dyDescent="0.25"/>
    <row r="191688" x14ac:dyDescent="0.25"/>
    <row r="191689" x14ac:dyDescent="0.25"/>
    <row r="191690" x14ac:dyDescent="0.25"/>
    <row r="191691" x14ac:dyDescent="0.25"/>
    <row r="191692" x14ac:dyDescent="0.25"/>
    <row r="191693" x14ac:dyDescent="0.25"/>
    <row r="191694" x14ac:dyDescent="0.25"/>
    <row r="191695" x14ac:dyDescent="0.25"/>
    <row r="191696" x14ac:dyDescent="0.25"/>
    <row r="191697" x14ac:dyDescent="0.25"/>
    <row r="191698" x14ac:dyDescent="0.25"/>
    <row r="191699" x14ac:dyDescent="0.25"/>
    <row r="191700" x14ac:dyDescent="0.25"/>
    <row r="191701" x14ac:dyDescent="0.25"/>
    <row r="191702" x14ac:dyDescent="0.25"/>
    <row r="191703" x14ac:dyDescent="0.25"/>
    <row r="191704" x14ac:dyDescent="0.25"/>
    <row r="191705" x14ac:dyDescent="0.25"/>
    <row r="191706" x14ac:dyDescent="0.25"/>
    <row r="191707" x14ac:dyDescent="0.25"/>
    <row r="191708" x14ac:dyDescent="0.25"/>
    <row r="191709" x14ac:dyDescent="0.25"/>
    <row r="191710" x14ac:dyDescent="0.25"/>
    <row r="191711" x14ac:dyDescent="0.25"/>
    <row r="191712" x14ac:dyDescent="0.25"/>
    <row r="191713" x14ac:dyDescent="0.25"/>
    <row r="191714" x14ac:dyDescent="0.25"/>
    <row r="191715" x14ac:dyDescent="0.25"/>
    <row r="191716" x14ac:dyDescent="0.25"/>
    <row r="191717" x14ac:dyDescent="0.25"/>
    <row r="191718" x14ac:dyDescent="0.25"/>
    <row r="191719" x14ac:dyDescent="0.25"/>
    <row r="191720" x14ac:dyDescent="0.25"/>
    <row r="191721" x14ac:dyDescent="0.25"/>
    <row r="191722" x14ac:dyDescent="0.25"/>
    <row r="191723" x14ac:dyDescent="0.25"/>
    <row r="191724" x14ac:dyDescent="0.25"/>
    <row r="191725" x14ac:dyDescent="0.25"/>
    <row r="191726" x14ac:dyDescent="0.25"/>
    <row r="191727" x14ac:dyDescent="0.25"/>
    <row r="191728" x14ac:dyDescent="0.25"/>
    <row r="191729" x14ac:dyDescent="0.25"/>
    <row r="191730" x14ac:dyDescent="0.25"/>
    <row r="191731" x14ac:dyDescent="0.25"/>
    <row r="191732" x14ac:dyDescent="0.25"/>
    <row r="191733" x14ac:dyDescent="0.25"/>
    <row r="191734" x14ac:dyDescent="0.25"/>
    <row r="191735" x14ac:dyDescent="0.25"/>
    <row r="191736" x14ac:dyDescent="0.25"/>
    <row r="191737" x14ac:dyDescent="0.25"/>
    <row r="191738" x14ac:dyDescent="0.25"/>
    <row r="191739" x14ac:dyDescent="0.25"/>
    <row r="191740" x14ac:dyDescent="0.25"/>
    <row r="191741" x14ac:dyDescent="0.25"/>
    <row r="191742" x14ac:dyDescent="0.25"/>
    <row r="191743" x14ac:dyDescent="0.25"/>
    <row r="191744" x14ac:dyDescent="0.25"/>
    <row r="191745" x14ac:dyDescent="0.25"/>
    <row r="191746" x14ac:dyDescent="0.25"/>
    <row r="191747" x14ac:dyDescent="0.25"/>
    <row r="191748" x14ac:dyDescent="0.25"/>
    <row r="191749" x14ac:dyDescent="0.25"/>
    <row r="191750" x14ac:dyDescent="0.25"/>
    <row r="191751" x14ac:dyDescent="0.25"/>
    <row r="191752" x14ac:dyDescent="0.25"/>
    <row r="191753" x14ac:dyDescent="0.25"/>
    <row r="191754" x14ac:dyDescent="0.25"/>
    <row r="191755" x14ac:dyDescent="0.25"/>
    <row r="191756" x14ac:dyDescent="0.25"/>
    <row r="191757" x14ac:dyDescent="0.25"/>
    <row r="191758" x14ac:dyDescent="0.25"/>
    <row r="191759" x14ac:dyDescent="0.25"/>
    <row r="191760" x14ac:dyDescent="0.25"/>
    <row r="191761" x14ac:dyDescent="0.25"/>
    <row r="191762" x14ac:dyDescent="0.25"/>
    <row r="191763" x14ac:dyDescent="0.25"/>
    <row r="191764" x14ac:dyDescent="0.25"/>
    <row r="191765" x14ac:dyDescent="0.25"/>
    <row r="191766" x14ac:dyDescent="0.25"/>
    <row r="191767" x14ac:dyDescent="0.25"/>
    <row r="191768" x14ac:dyDescent="0.25"/>
    <row r="191769" x14ac:dyDescent="0.25"/>
    <row r="191770" x14ac:dyDescent="0.25"/>
    <row r="191771" x14ac:dyDescent="0.25"/>
    <row r="191772" x14ac:dyDescent="0.25"/>
    <row r="191773" x14ac:dyDescent="0.25"/>
    <row r="191774" x14ac:dyDescent="0.25"/>
    <row r="191775" x14ac:dyDescent="0.25"/>
    <row r="191776" x14ac:dyDescent="0.25"/>
    <row r="191777" x14ac:dyDescent="0.25"/>
    <row r="191778" x14ac:dyDescent="0.25"/>
    <row r="191779" x14ac:dyDescent="0.25"/>
    <row r="191780" x14ac:dyDescent="0.25"/>
    <row r="191781" x14ac:dyDescent="0.25"/>
    <row r="191782" x14ac:dyDescent="0.25"/>
    <row r="191783" x14ac:dyDescent="0.25"/>
    <row r="191784" x14ac:dyDescent="0.25"/>
    <row r="191785" x14ac:dyDescent="0.25"/>
    <row r="191786" x14ac:dyDescent="0.25"/>
    <row r="191787" x14ac:dyDescent="0.25"/>
    <row r="191788" x14ac:dyDescent="0.25"/>
    <row r="191789" x14ac:dyDescent="0.25"/>
    <row r="191790" x14ac:dyDescent="0.25"/>
    <row r="191791" x14ac:dyDescent="0.25"/>
    <row r="191792" x14ac:dyDescent="0.25"/>
    <row r="191793" x14ac:dyDescent="0.25"/>
    <row r="191794" x14ac:dyDescent="0.25"/>
    <row r="191795" x14ac:dyDescent="0.25"/>
    <row r="191796" x14ac:dyDescent="0.25"/>
    <row r="191797" x14ac:dyDescent="0.25"/>
    <row r="191798" x14ac:dyDescent="0.25"/>
    <row r="191799" x14ac:dyDescent="0.25"/>
    <row r="191800" x14ac:dyDescent="0.25"/>
    <row r="191801" x14ac:dyDescent="0.25"/>
    <row r="191802" x14ac:dyDescent="0.25"/>
    <row r="191803" x14ac:dyDescent="0.25"/>
    <row r="191804" x14ac:dyDescent="0.25"/>
    <row r="191805" x14ac:dyDescent="0.25"/>
    <row r="191806" x14ac:dyDescent="0.25"/>
    <row r="191807" x14ac:dyDescent="0.25"/>
    <row r="191808" x14ac:dyDescent="0.25"/>
    <row r="191809" x14ac:dyDescent="0.25"/>
    <row r="191810" x14ac:dyDescent="0.25"/>
    <row r="191811" x14ac:dyDescent="0.25"/>
    <row r="191812" x14ac:dyDescent="0.25"/>
    <row r="191813" x14ac:dyDescent="0.25"/>
    <row r="191814" x14ac:dyDescent="0.25"/>
    <row r="191815" x14ac:dyDescent="0.25"/>
    <row r="191816" x14ac:dyDescent="0.25"/>
    <row r="191817" x14ac:dyDescent="0.25"/>
    <row r="191818" x14ac:dyDescent="0.25"/>
    <row r="191819" x14ac:dyDescent="0.25"/>
    <row r="191820" x14ac:dyDescent="0.25"/>
    <row r="191821" x14ac:dyDescent="0.25"/>
    <row r="191822" x14ac:dyDescent="0.25"/>
    <row r="191823" x14ac:dyDescent="0.25"/>
    <row r="191824" x14ac:dyDescent="0.25"/>
    <row r="191825" x14ac:dyDescent="0.25"/>
    <row r="191826" x14ac:dyDescent="0.25"/>
    <row r="191827" x14ac:dyDescent="0.25"/>
    <row r="191828" x14ac:dyDescent="0.25"/>
    <row r="191829" x14ac:dyDescent="0.25"/>
    <row r="191830" x14ac:dyDescent="0.25"/>
    <row r="191831" x14ac:dyDescent="0.25"/>
    <row r="191832" x14ac:dyDescent="0.25"/>
    <row r="191833" x14ac:dyDescent="0.25"/>
    <row r="191834" x14ac:dyDescent="0.25"/>
    <row r="191835" x14ac:dyDescent="0.25"/>
    <row r="191836" x14ac:dyDescent="0.25"/>
    <row r="191837" x14ac:dyDescent="0.25"/>
    <row r="191838" x14ac:dyDescent="0.25"/>
    <row r="191839" x14ac:dyDescent="0.25"/>
    <row r="191840" x14ac:dyDescent="0.25"/>
    <row r="191841" x14ac:dyDescent="0.25"/>
    <row r="191842" x14ac:dyDescent="0.25"/>
    <row r="191843" x14ac:dyDescent="0.25"/>
    <row r="191844" x14ac:dyDescent="0.25"/>
    <row r="191845" x14ac:dyDescent="0.25"/>
    <row r="191846" x14ac:dyDescent="0.25"/>
    <row r="191847" x14ac:dyDescent="0.25"/>
    <row r="191848" x14ac:dyDescent="0.25"/>
    <row r="191849" x14ac:dyDescent="0.25"/>
    <row r="191850" x14ac:dyDescent="0.25"/>
    <row r="191851" x14ac:dyDescent="0.25"/>
    <row r="191852" x14ac:dyDescent="0.25"/>
    <row r="191853" x14ac:dyDescent="0.25"/>
    <row r="191854" x14ac:dyDescent="0.25"/>
    <row r="191855" x14ac:dyDescent="0.25"/>
    <row r="191856" x14ac:dyDescent="0.25"/>
    <row r="191857" x14ac:dyDescent="0.25"/>
    <row r="191858" x14ac:dyDescent="0.25"/>
    <row r="191859" x14ac:dyDescent="0.25"/>
    <row r="191860" x14ac:dyDescent="0.25"/>
    <row r="191861" x14ac:dyDescent="0.25"/>
    <row r="191862" x14ac:dyDescent="0.25"/>
    <row r="191863" x14ac:dyDescent="0.25"/>
    <row r="191864" x14ac:dyDescent="0.25"/>
    <row r="191865" x14ac:dyDescent="0.25"/>
    <row r="191866" x14ac:dyDescent="0.25"/>
    <row r="191867" x14ac:dyDescent="0.25"/>
    <row r="191868" x14ac:dyDescent="0.25"/>
    <row r="191869" x14ac:dyDescent="0.25"/>
    <row r="191870" x14ac:dyDescent="0.25"/>
    <row r="191871" x14ac:dyDescent="0.25"/>
    <row r="191872" x14ac:dyDescent="0.25"/>
    <row r="191873" x14ac:dyDescent="0.25"/>
    <row r="191874" x14ac:dyDescent="0.25"/>
    <row r="191875" x14ac:dyDescent="0.25"/>
    <row r="191876" x14ac:dyDescent="0.25"/>
    <row r="191877" x14ac:dyDescent="0.25"/>
    <row r="191878" x14ac:dyDescent="0.25"/>
    <row r="191879" x14ac:dyDescent="0.25"/>
    <row r="191880" x14ac:dyDescent="0.25"/>
    <row r="191881" x14ac:dyDescent="0.25"/>
    <row r="191882" x14ac:dyDescent="0.25"/>
    <row r="191883" x14ac:dyDescent="0.25"/>
    <row r="191884" x14ac:dyDescent="0.25"/>
    <row r="191885" x14ac:dyDescent="0.25"/>
    <row r="191886" x14ac:dyDescent="0.25"/>
    <row r="191887" x14ac:dyDescent="0.25"/>
    <row r="191888" x14ac:dyDescent="0.25"/>
    <row r="191889" x14ac:dyDescent="0.25"/>
    <row r="191890" x14ac:dyDescent="0.25"/>
    <row r="191891" x14ac:dyDescent="0.25"/>
    <row r="191892" x14ac:dyDescent="0.25"/>
    <row r="191893" x14ac:dyDescent="0.25"/>
    <row r="191894" x14ac:dyDescent="0.25"/>
    <row r="191895" x14ac:dyDescent="0.25"/>
    <row r="191896" x14ac:dyDescent="0.25"/>
    <row r="191897" x14ac:dyDescent="0.25"/>
    <row r="191898" x14ac:dyDescent="0.25"/>
    <row r="191899" x14ac:dyDescent="0.25"/>
    <row r="191900" x14ac:dyDescent="0.25"/>
    <row r="191901" x14ac:dyDescent="0.25"/>
    <row r="191902" x14ac:dyDescent="0.25"/>
    <row r="191903" x14ac:dyDescent="0.25"/>
    <row r="191904" x14ac:dyDescent="0.25"/>
    <row r="191905" x14ac:dyDescent="0.25"/>
    <row r="191906" x14ac:dyDescent="0.25"/>
    <row r="191907" x14ac:dyDescent="0.25"/>
    <row r="191908" x14ac:dyDescent="0.25"/>
    <row r="191909" x14ac:dyDescent="0.25"/>
    <row r="191910" x14ac:dyDescent="0.25"/>
    <row r="191911" x14ac:dyDescent="0.25"/>
    <row r="191912" x14ac:dyDescent="0.25"/>
    <row r="191913" x14ac:dyDescent="0.25"/>
    <row r="191914" x14ac:dyDescent="0.25"/>
    <row r="191915" x14ac:dyDescent="0.25"/>
    <row r="191916" x14ac:dyDescent="0.25"/>
    <row r="191917" x14ac:dyDescent="0.25"/>
    <row r="191918" x14ac:dyDescent="0.25"/>
    <row r="191919" x14ac:dyDescent="0.25"/>
    <row r="191920" x14ac:dyDescent="0.25"/>
    <row r="191921" x14ac:dyDescent="0.25"/>
    <row r="191922" x14ac:dyDescent="0.25"/>
    <row r="191923" x14ac:dyDescent="0.25"/>
    <row r="191924" x14ac:dyDescent="0.25"/>
    <row r="191925" x14ac:dyDescent="0.25"/>
    <row r="191926" x14ac:dyDescent="0.25"/>
    <row r="191927" x14ac:dyDescent="0.25"/>
    <row r="191928" x14ac:dyDescent="0.25"/>
    <row r="191929" x14ac:dyDescent="0.25"/>
    <row r="191930" x14ac:dyDescent="0.25"/>
    <row r="191931" x14ac:dyDescent="0.25"/>
    <row r="191932" x14ac:dyDescent="0.25"/>
    <row r="191933" x14ac:dyDescent="0.25"/>
    <row r="191934" x14ac:dyDescent="0.25"/>
    <row r="191935" x14ac:dyDescent="0.25"/>
    <row r="191936" x14ac:dyDescent="0.25"/>
    <row r="191937" x14ac:dyDescent="0.25"/>
    <row r="191938" x14ac:dyDescent="0.25"/>
    <row r="191939" x14ac:dyDescent="0.25"/>
    <row r="191940" x14ac:dyDescent="0.25"/>
    <row r="191941" x14ac:dyDescent="0.25"/>
    <row r="191942" x14ac:dyDescent="0.25"/>
    <row r="191943" x14ac:dyDescent="0.25"/>
    <row r="191944" x14ac:dyDescent="0.25"/>
    <row r="191945" x14ac:dyDescent="0.25"/>
    <row r="191946" x14ac:dyDescent="0.25"/>
    <row r="191947" x14ac:dyDescent="0.25"/>
    <row r="191948" x14ac:dyDescent="0.25"/>
    <row r="191949" x14ac:dyDescent="0.25"/>
    <row r="191950" x14ac:dyDescent="0.25"/>
    <row r="191951" x14ac:dyDescent="0.25"/>
    <row r="191952" x14ac:dyDescent="0.25"/>
    <row r="191953" x14ac:dyDescent="0.25"/>
    <row r="191954" x14ac:dyDescent="0.25"/>
    <row r="191955" x14ac:dyDescent="0.25"/>
    <row r="191956" x14ac:dyDescent="0.25"/>
    <row r="191957" x14ac:dyDescent="0.25"/>
    <row r="191958" x14ac:dyDescent="0.25"/>
    <row r="191959" x14ac:dyDescent="0.25"/>
    <row r="191960" x14ac:dyDescent="0.25"/>
    <row r="191961" x14ac:dyDescent="0.25"/>
    <row r="191962" x14ac:dyDescent="0.25"/>
    <row r="191963" x14ac:dyDescent="0.25"/>
    <row r="191964" x14ac:dyDescent="0.25"/>
    <row r="191965" x14ac:dyDescent="0.25"/>
    <row r="191966" x14ac:dyDescent="0.25"/>
    <row r="191967" x14ac:dyDescent="0.25"/>
    <row r="191968" x14ac:dyDescent="0.25"/>
    <row r="191969" x14ac:dyDescent="0.25"/>
    <row r="191970" x14ac:dyDescent="0.25"/>
    <row r="191971" x14ac:dyDescent="0.25"/>
    <row r="191972" x14ac:dyDescent="0.25"/>
    <row r="191973" x14ac:dyDescent="0.25"/>
    <row r="191974" x14ac:dyDescent="0.25"/>
    <row r="191975" x14ac:dyDescent="0.25"/>
    <row r="191976" x14ac:dyDescent="0.25"/>
    <row r="191977" x14ac:dyDescent="0.25"/>
    <row r="191978" x14ac:dyDescent="0.25"/>
    <row r="191979" x14ac:dyDescent="0.25"/>
    <row r="191980" x14ac:dyDescent="0.25"/>
    <row r="191981" x14ac:dyDescent="0.25"/>
    <row r="191982" x14ac:dyDescent="0.25"/>
    <row r="191983" x14ac:dyDescent="0.25"/>
    <row r="191984" x14ac:dyDescent="0.25"/>
    <row r="191985" x14ac:dyDescent="0.25"/>
    <row r="191986" x14ac:dyDescent="0.25"/>
    <row r="191987" x14ac:dyDescent="0.25"/>
    <row r="191988" x14ac:dyDescent="0.25"/>
    <row r="191989" x14ac:dyDescent="0.25"/>
    <row r="191990" x14ac:dyDescent="0.25"/>
    <row r="191991" x14ac:dyDescent="0.25"/>
    <row r="191992" x14ac:dyDescent="0.25"/>
    <row r="191993" x14ac:dyDescent="0.25"/>
    <row r="191994" x14ac:dyDescent="0.25"/>
    <row r="191995" x14ac:dyDescent="0.25"/>
    <row r="191996" x14ac:dyDescent="0.25"/>
    <row r="191997" x14ac:dyDescent="0.25"/>
    <row r="191998" x14ac:dyDescent="0.25"/>
    <row r="191999" x14ac:dyDescent="0.25"/>
    <row r="192000" x14ac:dyDescent="0.25"/>
    <row r="192001" x14ac:dyDescent="0.25"/>
    <row r="192002" x14ac:dyDescent="0.25"/>
    <row r="192003" x14ac:dyDescent="0.25"/>
    <row r="192004" x14ac:dyDescent="0.25"/>
    <row r="192005" x14ac:dyDescent="0.25"/>
    <row r="192006" x14ac:dyDescent="0.25"/>
    <row r="192007" x14ac:dyDescent="0.25"/>
    <row r="192008" x14ac:dyDescent="0.25"/>
    <row r="192009" x14ac:dyDescent="0.25"/>
    <row r="192010" x14ac:dyDescent="0.25"/>
    <row r="192011" x14ac:dyDescent="0.25"/>
    <row r="192012" x14ac:dyDescent="0.25"/>
    <row r="192013" x14ac:dyDescent="0.25"/>
    <row r="192014" x14ac:dyDescent="0.25"/>
    <row r="192015" x14ac:dyDescent="0.25"/>
    <row r="192016" x14ac:dyDescent="0.25"/>
    <row r="192017" x14ac:dyDescent="0.25"/>
    <row r="192018" x14ac:dyDescent="0.25"/>
    <row r="192019" x14ac:dyDescent="0.25"/>
    <row r="192020" x14ac:dyDescent="0.25"/>
    <row r="192021" x14ac:dyDescent="0.25"/>
    <row r="192022" x14ac:dyDescent="0.25"/>
    <row r="192023" x14ac:dyDescent="0.25"/>
    <row r="192024" x14ac:dyDescent="0.25"/>
    <row r="192025" x14ac:dyDescent="0.25"/>
    <row r="192026" x14ac:dyDescent="0.25"/>
    <row r="192027" x14ac:dyDescent="0.25"/>
    <row r="192028" x14ac:dyDescent="0.25"/>
    <row r="192029" x14ac:dyDescent="0.25"/>
    <row r="192030" x14ac:dyDescent="0.25"/>
    <row r="192031" x14ac:dyDescent="0.25"/>
    <row r="192032" x14ac:dyDescent="0.25"/>
    <row r="192033" x14ac:dyDescent="0.25"/>
    <row r="192034" x14ac:dyDescent="0.25"/>
    <row r="192035" x14ac:dyDescent="0.25"/>
    <row r="192036" x14ac:dyDescent="0.25"/>
    <row r="192037" x14ac:dyDescent="0.25"/>
    <row r="192038" x14ac:dyDescent="0.25"/>
    <row r="192039" x14ac:dyDescent="0.25"/>
    <row r="192040" x14ac:dyDescent="0.25"/>
    <row r="192041" x14ac:dyDescent="0.25"/>
    <row r="192042" x14ac:dyDescent="0.25"/>
    <row r="192043" x14ac:dyDescent="0.25"/>
    <row r="192044" x14ac:dyDescent="0.25"/>
    <row r="192045" x14ac:dyDescent="0.25"/>
    <row r="192046" x14ac:dyDescent="0.25"/>
    <row r="192047" x14ac:dyDescent="0.25"/>
    <row r="192048" x14ac:dyDescent="0.25"/>
    <row r="192049" x14ac:dyDescent="0.25"/>
    <row r="192050" x14ac:dyDescent="0.25"/>
    <row r="192051" x14ac:dyDescent="0.25"/>
    <row r="192052" x14ac:dyDescent="0.25"/>
    <row r="192053" x14ac:dyDescent="0.25"/>
    <row r="192054" x14ac:dyDescent="0.25"/>
    <row r="192055" x14ac:dyDescent="0.25"/>
    <row r="192056" x14ac:dyDescent="0.25"/>
    <row r="192057" x14ac:dyDescent="0.25"/>
    <row r="192058" x14ac:dyDescent="0.25"/>
    <row r="192059" x14ac:dyDescent="0.25"/>
    <row r="192060" x14ac:dyDescent="0.25"/>
    <row r="192061" x14ac:dyDescent="0.25"/>
    <row r="192062" x14ac:dyDescent="0.25"/>
    <row r="192063" x14ac:dyDescent="0.25"/>
    <row r="192064" x14ac:dyDescent="0.25"/>
    <row r="192065" x14ac:dyDescent="0.25"/>
    <row r="192066" x14ac:dyDescent="0.25"/>
    <row r="192067" x14ac:dyDescent="0.25"/>
    <row r="192068" x14ac:dyDescent="0.25"/>
    <row r="192069" x14ac:dyDescent="0.25"/>
    <row r="192070" x14ac:dyDescent="0.25"/>
    <row r="192071" x14ac:dyDescent="0.25"/>
    <row r="192072" x14ac:dyDescent="0.25"/>
    <row r="192073" x14ac:dyDescent="0.25"/>
    <row r="192074" x14ac:dyDescent="0.25"/>
    <row r="192075" x14ac:dyDescent="0.25"/>
    <row r="192076" x14ac:dyDescent="0.25"/>
    <row r="192077" x14ac:dyDescent="0.25"/>
    <row r="192078" x14ac:dyDescent="0.25"/>
    <row r="192079" x14ac:dyDescent="0.25"/>
    <row r="192080" x14ac:dyDescent="0.25"/>
    <row r="192081" x14ac:dyDescent="0.25"/>
    <row r="192082" x14ac:dyDescent="0.25"/>
    <row r="192083" x14ac:dyDescent="0.25"/>
    <row r="192084" x14ac:dyDescent="0.25"/>
    <row r="192085" x14ac:dyDescent="0.25"/>
    <row r="192086" x14ac:dyDescent="0.25"/>
    <row r="192087" x14ac:dyDescent="0.25"/>
    <row r="192088" x14ac:dyDescent="0.25"/>
    <row r="192089" x14ac:dyDescent="0.25"/>
    <row r="192090" x14ac:dyDescent="0.25"/>
    <row r="192091" x14ac:dyDescent="0.25"/>
    <row r="192092" x14ac:dyDescent="0.25"/>
    <row r="192093" x14ac:dyDescent="0.25"/>
    <row r="192094" x14ac:dyDescent="0.25"/>
    <row r="192095" x14ac:dyDescent="0.25"/>
    <row r="192096" x14ac:dyDescent="0.25"/>
    <row r="192097" x14ac:dyDescent="0.25"/>
    <row r="192098" x14ac:dyDescent="0.25"/>
    <row r="192099" x14ac:dyDescent="0.25"/>
    <row r="192100" x14ac:dyDescent="0.25"/>
    <row r="192101" x14ac:dyDescent="0.25"/>
    <row r="192102" x14ac:dyDescent="0.25"/>
    <row r="192103" x14ac:dyDescent="0.25"/>
    <row r="192104" x14ac:dyDescent="0.25"/>
    <row r="192105" x14ac:dyDescent="0.25"/>
    <row r="192106" x14ac:dyDescent="0.25"/>
    <row r="192107" x14ac:dyDescent="0.25"/>
    <row r="192108" x14ac:dyDescent="0.25"/>
    <row r="192109" x14ac:dyDescent="0.25"/>
    <row r="192110" x14ac:dyDescent="0.25"/>
    <row r="192111" x14ac:dyDescent="0.25"/>
    <row r="192112" x14ac:dyDescent="0.25"/>
    <row r="192113" x14ac:dyDescent="0.25"/>
    <row r="192114" x14ac:dyDescent="0.25"/>
    <row r="192115" x14ac:dyDescent="0.25"/>
    <row r="192116" x14ac:dyDescent="0.25"/>
    <row r="192117" x14ac:dyDescent="0.25"/>
    <row r="192118" x14ac:dyDescent="0.25"/>
    <row r="192119" x14ac:dyDescent="0.25"/>
    <row r="192120" x14ac:dyDescent="0.25"/>
    <row r="192121" x14ac:dyDescent="0.25"/>
    <row r="192122" x14ac:dyDescent="0.25"/>
    <row r="192123" x14ac:dyDescent="0.25"/>
    <row r="192124" x14ac:dyDescent="0.25"/>
    <row r="192125" x14ac:dyDescent="0.25"/>
    <row r="192126" x14ac:dyDescent="0.25"/>
    <row r="192127" x14ac:dyDescent="0.25"/>
    <row r="192128" x14ac:dyDescent="0.25"/>
    <row r="192129" x14ac:dyDescent="0.25"/>
    <row r="192130" x14ac:dyDescent="0.25"/>
    <row r="192131" x14ac:dyDescent="0.25"/>
    <row r="192132" x14ac:dyDescent="0.25"/>
    <row r="192133" x14ac:dyDescent="0.25"/>
    <row r="192134" x14ac:dyDescent="0.25"/>
    <row r="192135" x14ac:dyDescent="0.25"/>
    <row r="192136" x14ac:dyDescent="0.25"/>
    <row r="192137" x14ac:dyDescent="0.25"/>
    <row r="192138" x14ac:dyDescent="0.25"/>
    <row r="192139" x14ac:dyDescent="0.25"/>
    <row r="192140" x14ac:dyDescent="0.25"/>
    <row r="192141" x14ac:dyDescent="0.25"/>
    <row r="192142" x14ac:dyDescent="0.25"/>
    <row r="192143" x14ac:dyDescent="0.25"/>
    <row r="192144" x14ac:dyDescent="0.25"/>
    <row r="192145" x14ac:dyDescent="0.25"/>
    <row r="192146" x14ac:dyDescent="0.25"/>
    <row r="192147" x14ac:dyDescent="0.25"/>
    <row r="192148" x14ac:dyDescent="0.25"/>
    <row r="192149" x14ac:dyDescent="0.25"/>
    <row r="192150" x14ac:dyDescent="0.25"/>
    <row r="192151" x14ac:dyDescent="0.25"/>
    <row r="192152" x14ac:dyDescent="0.25"/>
    <row r="192153" x14ac:dyDescent="0.25"/>
    <row r="192154" x14ac:dyDescent="0.25"/>
    <row r="192155" x14ac:dyDescent="0.25"/>
    <row r="192156" x14ac:dyDescent="0.25"/>
    <row r="192157" x14ac:dyDescent="0.25"/>
    <row r="192158" x14ac:dyDescent="0.25"/>
    <row r="192159" x14ac:dyDescent="0.25"/>
    <row r="192160" x14ac:dyDescent="0.25"/>
    <row r="192161" x14ac:dyDescent="0.25"/>
    <row r="192162" x14ac:dyDescent="0.25"/>
    <row r="192163" x14ac:dyDescent="0.25"/>
    <row r="192164" x14ac:dyDescent="0.25"/>
    <row r="192165" x14ac:dyDescent="0.25"/>
    <row r="192166" x14ac:dyDescent="0.25"/>
    <row r="192167" x14ac:dyDescent="0.25"/>
    <row r="192168" x14ac:dyDescent="0.25"/>
    <row r="192169" x14ac:dyDescent="0.25"/>
    <row r="192170" x14ac:dyDescent="0.25"/>
    <row r="192171" x14ac:dyDescent="0.25"/>
    <row r="192172" x14ac:dyDescent="0.25"/>
    <row r="192173" x14ac:dyDescent="0.25"/>
    <row r="192174" x14ac:dyDescent="0.25"/>
    <row r="192175" x14ac:dyDescent="0.25"/>
    <row r="192176" x14ac:dyDescent="0.25"/>
    <row r="192177" x14ac:dyDescent="0.25"/>
    <row r="192178" x14ac:dyDescent="0.25"/>
    <row r="192179" x14ac:dyDescent="0.25"/>
    <row r="192180" x14ac:dyDescent="0.25"/>
    <row r="192181" x14ac:dyDescent="0.25"/>
    <row r="192182" x14ac:dyDescent="0.25"/>
    <row r="192183" x14ac:dyDescent="0.25"/>
    <row r="192184" x14ac:dyDescent="0.25"/>
    <row r="192185" x14ac:dyDescent="0.25"/>
    <row r="192186" x14ac:dyDescent="0.25"/>
    <row r="192187" x14ac:dyDescent="0.25"/>
    <row r="192188" x14ac:dyDescent="0.25"/>
    <row r="192189" x14ac:dyDescent="0.25"/>
    <row r="192190" x14ac:dyDescent="0.25"/>
    <row r="192191" x14ac:dyDescent="0.25"/>
    <row r="192192" x14ac:dyDescent="0.25"/>
    <row r="192193" x14ac:dyDescent="0.25"/>
    <row r="192194" x14ac:dyDescent="0.25"/>
    <row r="192195" x14ac:dyDescent="0.25"/>
    <row r="192196" x14ac:dyDescent="0.25"/>
    <row r="192197" x14ac:dyDescent="0.25"/>
    <row r="192198" x14ac:dyDescent="0.25"/>
    <row r="192199" x14ac:dyDescent="0.25"/>
    <row r="192200" x14ac:dyDescent="0.25"/>
    <row r="192201" x14ac:dyDescent="0.25"/>
    <row r="192202" x14ac:dyDescent="0.25"/>
    <row r="192203" x14ac:dyDescent="0.25"/>
    <row r="192204" x14ac:dyDescent="0.25"/>
    <row r="192205" x14ac:dyDescent="0.25"/>
    <row r="192206" x14ac:dyDescent="0.25"/>
    <row r="192207" x14ac:dyDescent="0.25"/>
    <row r="192208" x14ac:dyDescent="0.25"/>
    <row r="192209" x14ac:dyDescent="0.25"/>
    <row r="192210" x14ac:dyDescent="0.25"/>
    <row r="192211" x14ac:dyDescent="0.25"/>
    <row r="192212" x14ac:dyDescent="0.25"/>
    <row r="192213" x14ac:dyDescent="0.25"/>
    <row r="192214" x14ac:dyDescent="0.25"/>
    <row r="192215" x14ac:dyDescent="0.25"/>
    <row r="192216" x14ac:dyDescent="0.25"/>
    <row r="192217" x14ac:dyDescent="0.25"/>
    <row r="192218" x14ac:dyDescent="0.25"/>
    <row r="192219" x14ac:dyDescent="0.25"/>
    <row r="192220" x14ac:dyDescent="0.25"/>
    <row r="192221" x14ac:dyDescent="0.25"/>
    <row r="192222" x14ac:dyDescent="0.25"/>
    <row r="192223" x14ac:dyDescent="0.25"/>
    <row r="192224" x14ac:dyDescent="0.25"/>
    <row r="192225" x14ac:dyDescent="0.25"/>
    <row r="192226" x14ac:dyDescent="0.25"/>
    <row r="192227" x14ac:dyDescent="0.25"/>
    <row r="192228" x14ac:dyDescent="0.25"/>
    <row r="192229" x14ac:dyDescent="0.25"/>
    <row r="192230" x14ac:dyDescent="0.25"/>
    <row r="192231" x14ac:dyDescent="0.25"/>
    <row r="192232" x14ac:dyDescent="0.25"/>
    <row r="192233" x14ac:dyDescent="0.25"/>
    <row r="192234" x14ac:dyDescent="0.25"/>
    <row r="192235" x14ac:dyDescent="0.25"/>
    <row r="192236" x14ac:dyDescent="0.25"/>
    <row r="192237" x14ac:dyDescent="0.25"/>
    <row r="192238" x14ac:dyDescent="0.25"/>
    <row r="192239" x14ac:dyDescent="0.25"/>
    <row r="192240" x14ac:dyDescent="0.25"/>
    <row r="192241" x14ac:dyDescent="0.25"/>
    <row r="192242" x14ac:dyDescent="0.25"/>
    <row r="192243" x14ac:dyDescent="0.25"/>
    <row r="192244" x14ac:dyDescent="0.25"/>
    <row r="192245" x14ac:dyDescent="0.25"/>
    <row r="192246" x14ac:dyDescent="0.25"/>
    <row r="192247" x14ac:dyDescent="0.25"/>
    <row r="192248" x14ac:dyDescent="0.25"/>
    <row r="192249" x14ac:dyDescent="0.25"/>
    <row r="192250" x14ac:dyDescent="0.25"/>
    <row r="192251" x14ac:dyDescent="0.25"/>
    <row r="192252" x14ac:dyDescent="0.25"/>
    <row r="192253" x14ac:dyDescent="0.25"/>
    <row r="192254" x14ac:dyDescent="0.25"/>
    <row r="192255" x14ac:dyDescent="0.25"/>
    <row r="192256" x14ac:dyDescent="0.25"/>
    <row r="192257" x14ac:dyDescent="0.25"/>
    <row r="192258" x14ac:dyDescent="0.25"/>
    <row r="192259" x14ac:dyDescent="0.25"/>
    <row r="192260" x14ac:dyDescent="0.25"/>
    <row r="192261" x14ac:dyDescent="0.25"/>
    <row r="192262" x14ac:dyDescent="0.25"/>
    <row r="192263" x14ac:dyDescent="0.25"/>
    <row r="192264" x14ac:dyDescent="0.25"/>
    <row r="192265" x14ac:dyDescent="0.25"/>
    <row r="192266" x14ac:dyDescent="0.25"/>
    <row r="192267" x14ac:dyDescent="0.25"/>
    <row r="192268" x14ac:dyDescent="0.25"/>
    <row r="192269" x14ac:dyDescent="0.25"/>
    <row r="192270" x14ac:dyDescent="0.25"/>
    <row r="192271" x14ac:dyDescent="0.25"/>
    <row r="192272" x14ac:dyDescent="0.25"/>
    <row r="192273" x14ac:dyDescent="0.25"/>
    <row r="192274" x14ac:dyDescent="0.25"/>
    <row r="192275" x14ac:dyDescent="0.25"/>
    <row r="192276" x14ac:dyDescent="0.25"/>
    <row r="192277" x14ac:dyDescent="0.25"/>
    <row r="192278" x14ac:dyDescent="0.25"/>
    <row r="192279" x14ac:dyDescent="0.25"/>
    <row r="192280" x14ac:dyDescent="0.25"/>
    <row r="192281" x14ac:dyDescent="0.25"/>
    <row r="192282" x14ac:dyDescent="0.25"/>
    <row r="192283" x14ac:dyDescent="0.25"/>
    <row r="192284" x14ac:dyDescent="0.25"/>
    <row r="192285" x14ac:dyDescent="0.25"/>
    <row r="192286" x14ac:dyDescent="0.25"/>
    <row r="192287" x14ac:dyDescent="0.25"/>
    <row r="192288" x14ac:dyDescent="0.25"/>
    <row r="192289" x14ac:dyDescent="0.25"/>
    <row r="192290" x14ac:dyDescent="0.25"/>
    <row r="192291" x14ac:dyDescent="0.25"/>
    <row r="192292" x14ac:dyDescent="0.25"/>
    <row r="192293" x14ac:dyDescent="0.25"/>
    <row r="192294" x14ac:dyDescent="0.25"/>
    <row r="192295" x14ac:dyDescent="0.25"/>
    <row r="192296" x14ac:dyDescent="0.25"/>
    <row r="192297" x14ac:dyDescent="0.25"/>
    <row r="192298" x14ac:dyDescent="0.25"/>
    <row r="192299" x14ac:dyDescent="0.25"/>
    <row r="192300" x14ac:dyDescent="0.25"/>
    <row r="192301" x14ac:dyDescent="0.25"/>
    <row r="192302" x14ac:dyDescent="0.25"/>
    <row r="192303" x14ac:dyDescent="0.25"/>
    <row r="192304" x14ac:dyDescent="0.25"/>
    <row r="192305" x14ac:dyDescent="0.25"/>
    <row r="192306" x14ac:dyDescent="0.25"/>
    <row r="192307" x14ac:dyDescent="0.25"/>
    <row r="192308" x14ac:dyDescent="0.25"/>
    <row r="192309" x14ac:dyDescent="0.25"/>
    <row r="192310" x14ac:dyDescent="0.25"/>
    <row r="192311" x14ac:dyDescent="0.25"/>
    <row r="192312" x14ac:dyDescent="0.25"/>
    <row r="192313" x14ac:dyDescent="0.25"/>
    <row r="192314" x14ac:dyDescent="0.25"/>
    <row r="192315" x14ac:dyDescent="0.25"/>
    <row r="192316" x14ac:dyDescent="0.25"/>
    <row r="192317" x14ac:dyDescent="0.25"/>
    <row r="192318" x14ac:dyDescent="0.25"/>
    <row r="192319" x14ac:dyDescent="0.25"/>
    <row r="192320" x14ac:dyDescent="0.25"/>
    <row r="192321" x14ac:dyDescent="0.25"/>
    <row r="192322" x14ac:dyDescent="0.25"/>
    <row r="192323" x14ac:dyDescent="0.25"/>
    <row r="192324" x14ac:dyDescent="0.25"/>
    <row r="192325" x14ac:dyDescent="0.25"/>
    <row r="192326" x14ac:dyDescent="0.25"/>
    <row r="192327" x14ac:dyDescent="0.25"/>
    <row r="192328" x14ac:dyDescent="0.25"/>
    <row r="192329" x14ac:dyDescent="0.25"/>
    <row r="192330" x14ac:dyDescent="0.25"/>
    <row r="192331" x14ac:dyDescent="0.25"/>
    <row r="192332" x14ac:dyDescent="0.25"/>
    <row r="192333" x14ac:dyDescent="0.25"/>
    <row r="192334" x14ac:dyDescent="0.25"/>
    <row r="192335" x14ac:dyDescent="0.25"/>
    <row r="192336" x14ac:dyDescent="0.25"/>
    <row r="192337" x14ac:dyDescent="0.25"/>
    <row r="192338" x14ac:dyDescent="0.25"/>
    <row r="192339" x14ac:dyDescent="0.25"/>
    <row r="192340" x14ac:dyDescent="0.25"/>
    <row r="192341" x14ac:dyDescent="0.25"/>
    <row r="192342" x14ac:dyDescent="0.25"/>
    <row r="192343" x14ac:dyDescent="0.25"/>
    <row r="192344" x14ac:dyDescent="0.25"/>
    <row r="192345" x14ac:dyDescent="0.25"/>
    <row r="192346" x14ac:dyDescent="0.25"/>
    <row r="192347" x14ac:dyDescent="0.25"/>
    <row r="192348" x14ac:dyDescent="0.25"/>
    <row r="192349" x14ac:dyDescent="0.25"/>
    <row r="192350" x14ac:dyDescent="0.25"/>
    <row r="192351" x14ac:dyDescent="0.25"/>
    <row r="192352" x14ac:dyDescent="0.25"/>
    <row r="192353" x14ac:dyDescent="0.25"/>
    <row r="192354" x14ac:dyDescent="0.25"/>
    <row r="192355" x14ac:dyDescent="0.25"/>
    <row r="192356" x14ac:dyDescent="0.25"/>
    <row r="192357" x14ac:dyDescent="0.25"/>
    <row r="192358" x14ac:dyDescent="0.25"/>
    <row r="192359" x14ac:dyDescent="0.25"/>
    <row r="192360" x14ac:dyDescent="0.25"/>
    <row r="192361" x14ac:dyDescent="0.25"/>
    <row r="192362" x14ac:dyDescent="0.25"/>
    <row r="192363" x14ac:dyDescent="0.25"/>
    <row r="192364" x14ac:dyDescent="0.25"/>
    <row r="192365" x14ac:dyDescent="0.25"/>
    <row r="192366" x14ac:dyDescent="0.25"/>
    <row r="192367" x14ac:dyDescent="0.25"/>
    <row r="192368" x14ac:dyDescent="0.25"/>
    <row r="192369" x14ac:dyDescent="0.25"/>
    <row r="192370" x14ac:dyDescent="0.25"/>
    <row r="192371" x14ac:dyDescent="0.25"/>
    <row r="192372" x14ac:dyDescent="0.25"/>
    <row r="192373" x14ac:dyDescent="0.25"/>
    <row r="192374" x14ac:dyDescent="0.25"/>
    <row r="192375" x14ac:dyDescent="0.25"/>
    <row r="192376" x14ac:dyDescent="0.25"/>
    <row r="192377" x14ac:dyDescent="0.25"/>
    <row r="192378" x14ac:dyDescent="0.25"/>
    <row r="192379" x14ac:dyDescent="0.25"/>
    <row r="192380" x14ac:dyDescent="0.25"/>
    <row r="192381" x14ac:dyDescent="0.25"/>
    <row r="192382" x14ac:dyDescent="0.25"/>
    <row r="192383" x14ac:dyDescent="0.25"/>
    <row r="192384" x14ac:dyDescent="0.25"/>
    <row r="192385" x14ac:dyDescent="0.25"/>
    <row r="192386" x14ac:dyDescent="0.25"/>
    <row r="192387" x14ac:dyDescent="0.25"/>
    <row r="192388" x14ac:dyDescent="0.25"/>
    <row r="192389" x14ac:dyDescent="0.25"/>
    <row r="192390" x14ac:dyDescent="0.25"/>
    <row r="192391" x14ac:dyDescent="0.25"/>
    <row r="192392" x14ac:dyDescent="0.25"/>
    <row r="192393" x14ac:dyDescent="0.25"/>
    <row r="192394" x14ac:dyDescent="0.25"/>
    <row r="192395" x14ac:dyDescent="0.25"/>
    <row r="192396" x14ac:dyDescent="0.25"/>
    <row r="192397" x14ac:dyDescent="0.25"/>
    <row r="192398" x14ac:dyDescent="0.25"/>
    <row r="192399" x14ac:dyDescent="0.25"/>
    <row r="192400" x14ac:dyDescent="0.25"/>
    <row r="192401" x14ac:dyDescent="0.25"/>
    <row r="192402" x14ac:dyDescent="0.25"/>
    <row r="192403" x14ac:dyDescent="0.25"/>
    <row r="192404" x14ac:dyDescent="0.25"/>
    <row r="192405" x14ac:dyDescent="0.25"/>
    <row r="192406" x14ac:dyDescent="0.25"/>
    <row r="192407" x14ac:dyDescent="0.25"/>
    <row r="192408" x14ac:dyDescent="0.25"/>
    <row r="192409" x14ac:dyDescent="0.25"/>
    <row r="192410" x14ac:dyDescent="0.25"/>
    <row r="192411" x14ac:dyDescent="0.25"/>
    <row r="192412" x14ac:dyDescent="0.25"/>
    <row r="192413" x14ac:dyDescent="0.25"/>
    <row r="192414" x14ac:dyDescent="0.25"/>
    <row r="192415" x14ac:dyDescent="0.25"/>
    <row r="192416" x14ac:dyDescent="0.25"/>
    <row r="192417" x14ac:dyDescent="0.25"/>
    <row r="192418" x14ac:dyDescent="0.25"/>
    <row r="192419" x14ac:dyDescent="0.25"/>
    <row r="192420" x14ac:dyDescent="0.25"/>
    <row r="192421" x14ac:dyDescent="0.25"/>
    <row r="192422" x14ac:dyDescent="0.25"/>
    <row r="192423" x14ac:dyDescent="0.25"/>
    <row r="192424" x14ac:dyDescent="0.25"/>
    <row r="192425" x14ac:dyDescent="0.25"/>
    <row r="192426" x14ac:dyDescent="0.25"/>
    <row r="192427" x14ac:dyDescent="0.25"/>
    <row r="192428" x14ac:dyDescent="0.25"/>
    <row r="192429" x14ac:dyDescent="0.25"/>
    <row r="192430" x14ac:dyDescent="0.25"/>
    <row r="192431" x14ac:dyDescent="0.25"/>
    <row r="192432" x14ac:dyDescent="0.25"/>
    <row r="192433" x14ac:dyDescent="0.25"/>
    <row r="192434" x14ac:dyDescent="0.25"/>
    <row r="192435" x14ac:dyDescent="0.25"/>
    <row r="192436" x14ac:dyDescent="0.25"/>
    <row r="192437" x14ac:dyDescent="0.25"/>
    <row r="192438" x14ac:dyDescent="0.25"/>
    <row r="192439" x14ac:dyDescent="0.25"/>
    <row r="192440" x14ac:dyDescent="0.25"/>
    <row r="192441" x14ac:dyDescent="0.25"/>
    <row r="192442" x14ac:dyDescent="0.25"/>
    <row r="192443" x14ac:dyDescent="0.25"/>
    <row r="192444" x14ac:dyDescent="0.25"/>
    <row r="192445" x14ac:dyDescent="0.25"/>
    <row r="192446" x14ac:dyDescent="0.25"/>
    <row r="192447" x14ac:dyDescent="0.25"/>
    <row r="192448" x14ac:dyDescent="0.25"/>
    <row r="192449" x14ac:dyDescent="0.25"/>
    <row r="192450" x14ac:dyDescent="0.25"/>
    <row r="192451" x14ac:dyDescent="0.25"/>
    <row r="192452" x14ac:dyDescent="0.25"/>
    <row r="192453" x14ac:dyDescent="0.25"/>
    <row r="192454" x14ac:dyDescent="0.25"/>
    <row r="192455" x14ac:dyDescent="0.25"/>
    <row r="192456" x14ac:dyDescent="0.25"/>
    <row r="192457" x14ac:dyDescent="0.25"/>
    <row r="192458" x14ac:dyDescent="0.25"/>
    <row r="192459" x14ac:dyDescent="0.25"/>
    <row r="192460" x14ac:dyDescent="0.25"/>
    <row r="192461" x14ac:dyDescent="0.25"/>
    <row r="192462" x14ac:dyDescent="0.25"/>
    <row r="192463" x14ac:dyDescent="0.25"/>
    <row r="192464" x14ac:dyDescent="0.25"/>
    <row r="192465" x14ac:dyDescent="0.25"/>
    <row r="192466" x14ac:dyDescent="0.25"/>
    <row r="192467" x14ac:dyDescent="0.25"/>
    <row r="192468" x14ac:dyDescent="0.25"/>
    <row r="192469" x14ac:dyDescent="0.25"/>
    <row r="192470" x14ac:dyDescent="0.25"/>
    <row r="192471" x14ac:dyDescent="0.25"/>
    <row r="192472" x14ac:dyDescent="0.25"/>
    <row r="192473" x14ac:dyDescent="0.25"/>
    <row r="192474" x14ac:dyDescent="0.25"/>
    <row r="192475" x14ac:dyDescent="0.25"/>
    <row r="192476" x14ac:dyDescent="0.25"/>
    <row r="192477" x14ac:dyDescent="0.25"/>
    <row r="192478" x14ac:dyDescent="0.25"/>
    <row r="192479" x14ac:dyDescent="0.25"/>
    <row r="192480" x14ac:dyDescent="0.25"/>
    <row r="192481" x14ac:dyDescent="0.25"/>
    <row r="192482" x14ac:dyDescent="0.25"/>
    <row r="192483" x14ac:dyDescent="0.25"/>
    <row r="192484" x14ac:dyDescent="0.25"/>
    <row r="192485" x14ac:dyDescent="0.25"/>
    <row r="192486" x14ac:dyDescent="0.25"/>
    <row r="192487" x14ac:dyDescent="0.25"/>
    <row r="192488" x14ac:dyDescent="0.25"/>
    <row r="192489" x14ac:dyDescent="0.25"/>
    <row r="192490" x14ac:dyDescent="0.25"/>
    <row r="192491" x14ac:dyDescent="0.25"/>
    <row r="192492" x14ac:dyDescent="0.25"/>
    <row r="192493" x14ac:dyDescent="0.25"/>
    <row r="192494" x14ac:dyDescent="0.25"/>
    <row r="192495" x14ac:dyDescent="0.25"/>
    <row r="192496" x14ac:dyDescent="0.25"/>
    <row r="192497" x14ac:dyDescent="0.25"/>
    <row r="192498" x14ac:dyDescent="0.25"/>
    <row r="192499" x14ac:dyDescent="0.25"/>
    <row r="192500" x14ac:dyDescent="0.25"/>
    <row r="192501" x14ac:dyDescent="0.25"/>
    <row r="192502" x14ac:dyDescent="0.25"/>
    <row r="192503" x14ac:dyDescent="0.25"/>
    <row r="192504" x14ac:dyDescent="0.25"/>
    <row r="192505" x14ac:dyDescent="0.25"/>
    <row r="192506" x14ac:dyDescent="0.25"/>
    <row r="192507" x14ac:dyDescent="0.25"/>
    <row r="192508" x14ac:dyDescent="0.25"/>
    <row r="192509" x14ac:dyDescent="0.25"/>
    <row r="192510" x14ac:dyDescent="0.25"/>
    <row r="192511" x14ac:dyDescent="0.25"/>
    <row r="192512" x14ac:dyDescent="0.25"/>
    <row r="192513" x14ac:dyDescent="0.25"/>
    <row r="192514" x14ac:dyDescent="0.25"/>
    <row r="192515" x14ac:dyDescent="0.25"/>
    <row r="192516" x14ac:dyDescent="0.25"/>
    <row r="192517" x14ac:dyDescent="0.25"/>
    <row r="192518" x14ac:dyDescent="0.25"/>
    <row r="192519" x14ac:dyDescent="0.25"/>
    <row r="192520" x14ac:dyDescent="0.25"/>
    <row r="192521" x14ac:dyDescent="0.25"/>
    <row r="192522" x14ac:dyDescent="0.25"/>
    <row r="192523" x14ac:dyDescent="0.25"/>
    <row r="192524" x14ac:dyDescent="0.25"/>
    <row r="192525" x14ac:dyDescent="0.25"/>
    <row r="192526" x14ac:dyDescent="0.25"/>
    <row r="192527" x14ac:dyDescent="0.25"/>
    <row r="192528" x14ac:dyDescent="0.25"/>
    <row r="192529" x14ac:dyDescent="0.25"/>
    <row r="192530" x14ac:dyDescent="0.25"/>
    <row r="192531" x14ac:dyDescent="0.25"/>
    <row r="192532" x14ac:dyDescent="0.25"/>
    <row r="192533" x14ac:dyDescent="0.25"/>
    <row r="192534" x14ac:dyDescent="0.25"/>
    <row r="192535" x14ac:dyDescent="0.25"/>
    <row r="192536" x14ac:dyDescent="0.25"/>
    <row r="192537" x14ac:dyDescent="0.25"/>
    <row r="192538" x14ac:dyDescent="0.25"/>
    <row r="192539" x14ac:dyDescent="0.25"/>
    <row r="192540" x14ac:dyDescent="0.25"/>
    <row r="192541" x14ac:dyDescent="0.25"/>
    <row r="192542" x14ac:dyDescent="0.25"/>
    <row r="192543" x14ac:dyDescent="0.25"/>
    <row r="192544" x14ac:dyDescent="0.25"/>
    <row r="192545" x14ac:dyDescent="0.25"/>
    <row r="192546" x14ac:dyDescent="0.25"/>
    <row r="192547" x14ac:dyDescent="0.25"/>
    <row r="192548" x14ac:dyDescent="0.25"/>
    <row r="192549" x14ac:dyDescent="0.25"/>
    <row r="192550" x14ac:dyDescent="0.25"/>
    <row r="192551" x14ac:dyDescent="0.25"/>
    <row r="192552" x14ac:dyDescent="0.25"/>
    <row r="192553" x14ac:dyDescent="0.25"/>
    <row r="192554" x14ac:dyDescent="0.25"/>
    <row r="192555" x14ac:dyDescent="0.25"/>
    <row r="192556" x14ac:dyDescent="0.25"/>
    <row r="192557" x14ac:dyDescent="0.25"/>
    <row r="192558" x14ac:dyDescent="0.25"/>
    <row r="192559" x14ac:dyDescent="0.25"/>
    <row r="192560" x14ac:dyDescent="0.25"/>
    <row r="192561" x14ac:dyDescent="0.25"/>
    <row r="192562" x14ac:dyDescent="0.25"/>
    <row r="192563" x14ac:dyDescent="0.25"/>
    <row r="192564" x14ac:dyDescent="0.25"/>
    <row r="192565" x14ac:dyDescent="0.25"/>
    <row r="192566" x14ac:dyDescent="0.25"/>
    <row r="192567" x14ac:dyDescent="0.25"/>
    <row r="192568" x14ac:dyDescent="0.25"/>
    <row r="192569" x14ac:dyDescent="0.25"/>
    <row r="192570" x14ac:dyDescent="0.25"/>
    <row r="192571" x14ac:dyDescent="0.25"/>
    <row r="192572" x14ac:dyDescent="0.25"/>
    <row r="192573" x14ac:dyDescent="0.25"/>
    <row r="192574" x14ac:dyDescent="0.25"/>
    <row r="192575" x14ac:dyDescent="0.25"/>
    <row r="192576" x14ac:dyDescent="0.25"/>
    <row r="192577" x14ac:dyDescent="0.25"/>
    <row r="192578" x14ac:dyDescent="0.25"/>
    <row r="192579" x14ac:dyDescent="0.25"/>
    <row r="192580" x14ac:dyDescent="0.25"/>
    <row r="192581" x14ac:dyDescent="0.25"/>
    <row r="192582" x14ac:dyDescent="0.25"/>
    <row r="192583" x14ac:dyDescent="0.25"/>
    <row r="192584" x14ac:dyDescent="0.25"/>
    <row r="192585" x14ac:dyDescent="0.25"/>
    <row r="192586" x14ac:dyDescent="0.25"/>
    <row r="192587" x14ac:dyDescent="0.25"/>
    <row r="192588" x14ac:dyDescent="0.25"/>
    <row r="192589" x14ac:dyDescent="0.25"/>
    <row r="192590" x14ac:dyDescent="0.25"/>
    <row r="192591" x14ac:dyDescent="0.25"/>
    <row r="192592" x14ac:dyDescent="0.25"/>
    <row r="192593" x14ac:dyDescent="0.25"/>
    <row r="192594" x14ac:dyDescent="0.25"/>
    <row r="192595" x14ac:dyDescent="0.25"/>
    <row r="192596" x14ac:dyDescent="0.25"/>
    <row r="192597" x14ac:dyDescent="0.25"/>
    <row r="192598" x14ac:dyDescent="0.25"/>
    <row r="192599" x14ac:dyDescent="0.25"/>
    <row r="192600" x14ac:dyDescent="0.25"/>
    <row r="192601" x14ac:dyDescent="0.25"/>
    <row r="192602" x14ac:dyDescent="0.25"/>
    <row r="192603" x14ac:dyDescent="0.25"/>
    <row r="192604" x14ac:dyDescent="0.25"/>
    <row r="192605" x14ac:dyDescent="0.25"/>
    <row r="192606" x14ac:dyDescent="0.25"/>
    <row r="192607" x14ac:dyDescent="0.25"/>
    <row r="192608" x14ac:dyDescent="0.25"/>
    <row r="192609" x14ac:dyDescent="0.25"/>
    <row r="192610" x14ac:dyDescent="0.25"/>
    <row r="192611" x14ac:dyDescent="0.25"/>
    <row r="192612" x14ac:dyDescent="0.25"/>
    <row r="192613" x14ac:dyDescent="0.25"/>
    <row r="192614" x14ac:dyDescent="0.25"/>
    <row r="192615" x14ac:dyDescent="0.25"/>
    <row r="192616" x14ac:dyDescent="0.25"/>
    <row r="192617" x14ac:dyDescent="0.25"/>
    <row r="192618" x14ac:dyDescent="0.25"/>
    <row r="192619" x14ac:dyDescent="0.25"/>
    <row r="192620" x14ac:dyDescent="0.25"/>
    <row r="192621" x14ac:dyDescent="0.25"/>
    <row r="192622" x14ac:dyDescent="0.25"/>
    <row r="192623" x14ac:dyDescent="0.25"/>
    <row r="192624" x14ac:dyDescent="0.25"/>
    <row r="192625" x14ac:dyDescent="0.25"/>
    <row r="192626" x14ac:dyDescent="0.25"/>
    <row r="192627" x14ac:dyDescent="0.25"/>
    <row r="192628" x14ac:dyDescent="0.25"/>
    <row r="192629" x14ac:dyDescent="0.25"/>
    <row r="192630" x14ac:dyDescent="0.25"/>
    <row r="192631" x14ac:dyDescent="0.25"/>
    <row r="192632" x14ac:dyDescent="0.25"/>
    <row r="192633" x14ac:dyDescent="0.25"/>
    <row r="192634" x14ac:dyDescent="0.25"/>
    <row r="192635" x14ac:dyDescent="0.25"/>
    <row r="192636" x14ac:dyDescent="0.25"/>
    <row r="192637" x14ac:dyDescent="0.25"/>
    <row r="192638" x14ac:dyDescent="0.25"/>
    <row r="192639" x14ac:dyDescent="0.25"/>
    <row r="192640" x14ac:dyDescent="0.25"/>
    <row r="192641" x14ac:dyDescent="0.25"/>
    <row r="192642" x14ac:dyDescent="0.25"/>
    <row r="192643" x14ac:dyDescent="0.25"/>
    <row r="192644" x14ac:dyDescent="0.25"/>
    <row r="192645" x14ac:dyDescent="0.25"/>
    <row r="192646" x14ac:dyDescent="0.25"/>
    <row r="192647" x14ac:dyDescent="0.25"/>
    <row r="192648" x14ac:dyDescent="0.25"/>
    <row r="192649" x14ac:dyDescent="0.25"/>
    <row r="192650" x14ac:dyDescent="0.25"/>
    <row r="192651" x14ac:dyDescent="0.25"/>
    <row r="192652" x14ac:dyDescent="0.25"/>
    <row r="192653" x14ac:dyDescent="0.25"/>
    <row r="192654" x14ac:dyDescent="0.25"/>
    <row r="192655" x14ac:dyDescent="0.25"/>
    <row r="192656" x14ac:dyDescent="0.25"/>
    <row r="192657" x14ac:dyDescent="0.25"/>
    <row r="192658" x14ac:dyDescent="0.25"/>
    <row r="192659" x14ac:dyDescent="0.25"/>
    <row r="192660" x14ac:dyDescent="0.25"/>
    <row r="192661" x14ac:dyDescent="0.25"/>
    <row r="192662" x14ac:dyDescent="0.25"/>
    <row r="192663" x14ac:dyDescent="0.25"/>
    <row r="192664" x14ac:dyDescent="0.25"/>
    <row r="192665" x14ac:dyDescent="0.25"/>
    <row r="192666" x14ac:dyDescent="0.25"/>
    <row r="192667" x14ac:dyDescent="0.25"/>
    <row r="192668" x14ac:dyDescent="0.25"/>
    <row r="192669" x14ac:dyDescent="0.25"/>
    <row r="192670" x14ac:dyDescent="0.25"/>
    <row r="192671" x14ac:dyDescent="0.25"/>
    <row r="192672" x14ac:dyDescent="0.25"/>
    <row r="192673" x14ac:dyDescent="0.25"/>
    <row r="192674" x14ac:dyDescent="0.25"/>
    <row r="192675" x14ac:dyDescent="0.25"/>
    <row r="192676" x14ac:dyDescent="0.25"/>
    <row r="192677" x14ac:dyDescent="0.25"/>
    <row r="192678" x14ac:dyDescent="0.25"/>
    <row r="192679" x14ac:dyDescent="0.25"/>
    <row r="192680" x14ac:dyDescent="0.25"/>
    <row r="192681" x14ac:dyDescent="0.25"/>
    <row r="192682" x14ac:dyDescent="0.25"/>
    <row r="192683" x14ac:dyDescent="0.25"/>
    <row r="192684" x14ac:dyDescent="0.25"/>
    <row r="192685" x14ac:dyDescent="0.25"/>
    <row r="192686" x14ac:dyDescent="0.25"/>
    <row r="192687" x14ac:dyDescent="0.25"/>
    <row r="192688" x14ac:dyDescent="0.25"/>
    <row r="192689" x14ac:dyDescent="0.25"/>
    <row r="192690" x14ac:dyDescent="0.25"/>
    <row r="192691" x14ac:dyDescent="0.25"/>
    <row r="192692" x14ac:dyDescent="0.25"/>
    <row r="192693" x14ac:dyDescent="0.25"/>
    <row r="192694" x14ac:dyDescent="0.25"/>
    <row r="192695" x14ac:dyDescent="0.25"/>
    <row r="192696" x14ac:dyDescent="0.25"/>
    <row r="192697" x14ac:dyDescent="0.25"/>
    <row r="192698" x14ac:dyDescent="0.25"/>
    <row r="192699" x14ac:dyDescent="0.25"/>
    <row r="192700" x14ac:dyDescent="0.25"/>
    <row r="192701" x14ac:dyDescent="0.25"/>
    <row r="192702" x14ac:dyDescent="0.25"/>
    <row r="192703" x14ac:dyDescent="0.25"/>
    <row r="192704" x14ac:dyDescent="0.25"/>
    <row r="192705" x14ac:dyDescent="0.25"/>
    <row r="192706" x14ac:dyDescent="0.25"/>
    <row r="192707" x14ac:dyDescent="0.25"/>
    <row r="192708" x14ac:dyDescent="0.25"/>
    <row r="192709" x14ac:dyDescent="0.25"/>
    <row r="192710" x14ac:dyDescent="0.25"/>
    <row r="192711" x14ac:dyDescent="0.25"/>
    <row r="192712" x14ac:dyDescent="0.25"/>
    <row r="192713" x14ac:dyDescent="0.25"/>
    <row r="192714" x14ac:dyDescent="0.25"/>
    <row r="192715" x14ac:dyDescent="0.25"/>
    <row r="192716" x14ac:dyDescent="0.25"/>
    <row r="192717" x14ac:dyDescent="0.25"/>
    <row r="192718" x14ac:dyDescent="0.25"/>
    <row r="192719" x14ac:dyDescent="0.25"/>
    <row r="192720" x14ac:dyDescent="0.25"/>
    <row r="192721" x14ac:dyDescent="0.25"/>
    <row r="192722" x14ac:dyDescent="0.25"/>
    <row r="192723" x14ac:dyDescent="0.25"/>
    <row r="192724" x14ac:dyDescent="0.25"/>
    <row r="192725" x14ac:dyDescent="0.25"/>
    <row r="192726" x14ac:dyDescent="0.25"/>
    <row r="192727" x14ac:dyDescent="0.25"/>
    <row r="192728" x14ac:dyDescent="0.25"/>
    <row r="192729" x14ac:dyDescent="0.25"/>
    <row r="192730" x14ac:dyDescent="0.25"/>
    <row r="192731" x14ac:dyDescent="0.25"/>
    <row r="192732" x14ac:dyDescent="0.25"/>
    <row r="192733" x14ac:dyDescent="0.25"/>
    <row r="192734" x14ac:dyDescent="0.25"/>
    <row r="192735" x14ac:dyDescent="0.25"/>
    <row r="192736" x14ac:dyDescent="0.25"/>
    <row r="192737" x14ac:dyDescent="0.25"/>
    <row r="192738" x14ac:dyDescent="0.25"/>
    <row r="192739" x14ac:dyDescent="0.25"/>
    <row r="192740" x14ac:dyDescent="0.25"/>
    <row r="192741" x14ac:dyDescent="0.25"/>
    <row r="192742" x14ac:dyDescent="0.25"/>
    <row r="192743" x14ac:dyDescent="0.25"/>
    <row r="192744" x14ac:dyDescent="0.25"/>
    <row r="192745" x14ac:dyDescent="0.25"/>
    <row r="192746" x14ac:dyDescent="0.25"/>
    <row r="192747" x14ac:dyDescent="0.25"/>
    <row r="192748" x14ac:dyDescent="0.25"/>
    <row r="192749" x14ac:dyDescent="0.25"/>
    <row r="192750" x14ac:dyDescent="0.25"/>
    <row r="192751" x14ac:dyDescent="0.25"/>
    <row r="192752" x14ac:dyDescent="0.25"/>
    <row r="192753" x14ac:dyDescent="0.25"/>
    <row r="192754" x14ac:dyDescent="0.25"/>
    <row r="192755" x14ac:dyDescent="0.25"/>
    <row r="192756" x14ac:dyDescent="0.25"/>
    <row r="192757" x14ac:dyDescent="0.25"/>
    <row r="192758" x14ac:dyDescent="0.25"/>
    <row r="192759" x14ac:dyDescent="0.25"/>
    <row r="192760" x14ac:dyDescent="0.25"/>
    <row r="192761" x14ac:dyDescent="0.25"/>
    <row r="192762" x14ac:dyDescent="0.25"/>
    <row r="192763" x14ac:dyDescent="0.25"/>
    <row r="192764" x14ac:dyDescent="0.25"/>
    <row r="192765" x14ac:dyDescent="0.25"/>
    <row r="192766" x14ac:dyDescent="0.25"/>
    <row r="192767" x14ac:dyDescent="0.25"/>
    <row r="192768" x14ac:dyDescent="0.25"/>
    <row r="192769" x14ac:dyDescent="0.25"/>
    <row r="192770" x14ac:dyDescent="0.25"/>
    <row r="192771" x14ac:dyDescent="0.25"/>
    <row r="192772" x14ac:dyDescent="0.25"/>
    <row r="192773" x14ac:dyDescent="0.25"/>
    <row r="192774" x14ac:dyDescent="0.25"/>
    <row r="192775" x14ac:dyDescent="0.25"/>
    <row r="192776" x14ac:dyDescent="0.25"/>
    <row r="192777" x14ac:dyDescent="0.25"/>
    <row r="192778" x14ac:dyDescent="0.25"/>
    <row r="192779" x14ac:dyDescent="0.25"/>
    <row r="192780" x14ac:dyDescent="0.25"/>
    <row r="192781" x14ac:dyDescent="0.25"/>
    <row r="192782" x14ac:dyDescent="0.25"/>
    <row r="192783" x14ac:dyDescent="0.25"/>
    <row r="192784" x14ac:dyDescent="0.25"/>
    <row r="192785" x14ac:dyDescent="0.25"/>
    <row r="192786" x14ac:dyDescent="0.25"/>
    <row r="192787" x14ac:dyDescent="0.25"/>
    <row r="192788" x14ac:dyDescent="0.25"/>
    <row r="192789" x14ac:dyDescent="0.25"/>
    <row r="192790" x14ac:dyDescent="0.25"/>
    <row r="192791" x14ac:dyDescent="0.25"/>
    <row r="192792" x14ac:dyDescent="0.25"/>
    <row r="192793" x14ac:dyDescent="0.25"/>
    <row r="192794" x14ac:dyDescent="0.25"/>
    <row r="192795" x14ac:dyDescent="0.25"/>
    <row r="192796" x14ac:dyDescent="0.25"/>
    <row r="192797" x14ac:dyDescent="0.25"/>
    <row r="192798" x14ac:dyDescent="0.25"/>
    <row r="192799" x14ac:dyDescent="0.25"/>
    <row r="192800" x14ac:dyDescent="0.25"/>
    <row r="192801" x14ac:dyDescent="0.25"/>
    <row r="192802" x14ac:dyDescent="0.25"/>
    <row r="192803" x14ac:dyDescent="0.25"/>
    <row r="192804" x14ac:dyDescent="0.25"/>
    <row r="192805" x14ac:dyDescent="0.25"/>
    <row r="192806" x14ac:dyDescent="0.25"/>
    <row r="192807" x14ac:dyDescent="0.25"/>
    <row r="192808" x14ac:dyDescent="0.25"/>
    <row r="192809" x14ac:dyDescent="0.25"/>
    <row r="192810" x14ac:dyDescent="0.25"/>
    <row r="192811" x14ac:dyDescent="0.25"/>
    <row r="192812" x14ac:dyDescent="0.25"/>
    <row r="192813" x14ac:dyDescent="0.25"/>
    <row r="192814" x14ac:dyDescent="0.25"/>
    <row r="192815" x14ac:dyDescent="0.25"/>
    <row r="192816" x14ac:dyDescent="0.25"/>
    <row r="192817" x14ac:dyDescent="0.25"/>
    <row r="192818" x14ac:dyDescent="0.25"/>
    <row r="192819" x14ac:dyDescent="0.25"/>
    <row r="192820" x14ac:dyDescent="0.25"/>
    <row r="192821" x14ac:dyDescent="0.25"/>
    <row r="192822" x14ac:dyDescent="0.25"/>
    <row r="192823" x14ac:dyDescent="0.25"/>
    <row r="192824" x14ac:dyDescent="0.25"/>
    <row r="192825" x14ac:dyDescent="0.25"/>
    <row r="192826" x14ac:dyDescent="0.25"/>
    <row r="192827" x14ac:dyDescent="0.25"/>
    <row r="192828" x14ac:dyDescent="0.25"/>
    <row r="192829" x14ac:dyDescent="0.25"/>
    <row r="192830" x14ac:dyDescent="0.25"/>
    <row r="192831" x14ac:dyDescent="0.25"/>
    <row r="192832" x14ac:dyDescent="0.25"/>
    <row r="192833" x14ac:dyDescent="0.25"/>
    <row r="192834" x14ac:dyDescent="0.25"/>
    <row r="192835" x14ac:dyDescent="0.25"/>
    <row r="192836" x14ac:dyDescent="0.25"/>
    <row r="192837" x14ac:dyDescent="0.25"/>
    <row r="192838" x14ac:dyDescent="0.25"/>
    <row r="192839" x14ac:dyDescent="0.25"/>
    <row r="192840" x14ac:dyDescent="0.25"/>
    <row r="192841" x14ac:dyDescent="0.25"/>
    <row r="192842" x14ac:dyDescent="0.25"/>
    <row r="192843" x14ac:dyDescent="0.25"/>
    <row r="192844" x14ac:dyDescent="0.25"/>
    <row r="192845" x14ac:dyDescent="0.25"/>
    <row r="192846" x14ac:dyDescent="0.25"/>
    <row r="192847" x14ac:dyDescent="0.25"/>
    <row r="192848" x14ac:dyDescent="0.25"/>
    <row r="192849" x14ac:dyDescent="0.25"/>
    <row r="192850" x14ac:dyDescent="0.25"/>
    <row r="192851" x14ac:dyDescent="0.25"/>
    <row r="192852" x14ac:dyDescent="0.25"/>
    <row r="192853" x14ac:dyDescent="0.25"/>
    <row r="192854" x14ac:dyDescent="0.25"/>
    <row r="192855" x14ac:dyDescent="0.25"/>
    <row r="192856" x14ac:dyDescent="0.25"/>
    <row r="192857" x14ac:dyDescent="0.25"/>
    <row r="192858" x14ac:dyDescent="0.25"/>
    <row r="192859" x14ac:dyDescent="0.25"/>
    <row r="192860" x14ac:dyDescent="0.25"/>
    <row r="192861" x14ac:dyDescent="0.25"/>
    <row r="192862" x14ac:dyDescent="0.25"/>
    <row r="192863" x14ac:dyDescent="0.25"/>
    <row r="192864" x14ac:dyDescent="0.25"/>
    <row r="192865" x14ac:dyDescent="0.25"/>
    <row r="192866" x14ac:dyDescent="0.25"/>
    <row r="192867" x14ac:dyDescent="0.25"/>
    <row r="192868" x14ac:dyDescent="0.25"/>
    <row r="192869" x14ac:dyDescent="0.25"/>
    <row r="192870" x14ac:dyDescent="0.25"/>
    <row r="192871" x14ac:dyDescent="0.25"/>
    <row r="192872" x14ac:dyDescent="0.25"/>
    <row r="192873" x14ac:dyDescent="0.25"/>
    <row r="192874" x14ac:dyDescent="0.25"/>
    <row r="192875" x14ac:dyDescent="0.25"/>
    <row r="192876" x14ac:dyDescent="0.25"/>
    <row r="192877" x14ac:dyDescent="0.25"/>
    <row r="192878" x14ac:dyDescent="0.25"/>
    <row r="192879" x14ac:dyDescent="0.25"/>
    <row r="192880" x14ac:dyDescent="0.25"/>
    <row r="192881" x14ac:dyDescent="0.25"/>
    <row r="192882" x14ac:dyDescent="0.25"/>
    <row r="192883" x14ac:dyDescent="0.25"/>
    <row r="192884" x14ac:dyDescent="0.25"/>
    <row r="192885" x14ac:dyDescent="0.25"/>
    <row r="192886" x14ac:dyDescent="0.25"/>
    <row r="192887" x14ac:dyDescent="0.25"/>
    <row r="192888" x14ac:dyDescent="0.25"/>
    <row r="192889" x14ac:dyDescent="0.25"/>
    <row r="192890" x14ac:dyDescent="0.25"/>
    <row r="192891" x14ac:dyDescent="0.25"/>
    <row r="192892" x14ac:dyDescent="0.25"/>
    <row r="192893" x14ac:dyDescent="0.25"/>
    <row r="192894" x14ac:dyDescent="0.25"/>
    <row r="192895" x14ac:dyDescent="0.25"/>
    <row r="192896" x14ac:dyDescent="0.25"/>
    <row r="192897" x14ac:dyDescent="0.25"/>
    <row r="192898" x14ac:dyDescent="0.25"/>
    <row r="192899" x14ac:dyDescent="0.25"/>
    <row r="192900" x14ac:dyDescent="0.25"/>
    <row r="192901" x14ac:dyDescent="0.25"/>
    <row r="192902" x14ac:dyDescent="0.25"/>
    <row r="192903" x14ac:dyDescent="0.25"/>
    <row r="192904" x14ac:dyDescent="0.25"/>
    <row r="192905" x14ac:dyDescent="0.25"/>
    <row r="192906" x14ac:dyDescent="0.25"/>
    <row r="192907" x14ac:dyDescent="0.25"/>
    <row r="192908" x14ac:dyDescent="0.25"/>
    <row r="192909" x14ac:dyDescent="0.25"/>
    <row r="192910" x14ac:dyDescent="0.25"/>
    <row r="192911" x14ac:dyDescent="0.25"/>
    <row r="192912" x14ac:dyDescent="0.25"/>
    <row r="192913" x14ac:dyDescent="0.25"/>
    <row r="192914" x14ac:dyDescent="0.25"/>
    <row r="192915" x14ac:dyDescent="0.25"/>
    <row r="192916" x14ac:dyDescent="0.25"/>
    <row r="192917" x14ac:dyDescent="0.25"/>
    <row r="192918" x14ac:dyDescent="0.25"/>
    <row r="192919" x14ac:dyDescent="0.25"/>
    <row r="192920" x14ac:dyDescent="0.25"/>
    <row r="192921" x14ac:dyDescent="0.25"/>
    <row r="192922" x14ac:dyDescent="0.25"/>
    <row r="192923" x14ac:dyDescent="0.25"/>
    <row r="192924" x14ac:dyDescent="0.25"/>
    <row r="192925" x14ac:dyDescent="0.25"/>
    <row r="192926" x14ac:dyDescent="0.25"/>
    <row r="192927" x14ac:dyDescent="0.25"/>
    <row r="192928" x14ac:dyDescent="0.25"/>
    <row r="192929" x14ac:dyDescent="0.25"/>
    <row r="192930" x14ac:dyDescent="0.25"/>
    <row r="192931" x14ac:dyDescent="0.25"/>
    <row r="192932" x14ac:dyDescent="0.25"/>
    <row r="192933" x14ac:dyDescent="0.25"/>
    <row r="192934" x14ac:dyDescent="0.25"/>
    <row r="192935" x14ac:dyDescent="0.25"/>
    <row r="192936" x14ac:dyDescent="0.25"/>
    <row r="192937" x14ac:dyDescent="0.25"/>
    <row r="192938" x14ac:dyDescent="0.25"/>
    <row r="192939" x14ac:dyDescent="0.25"/>
    <row r="192940" x14ac:dyDescent="0.25"/>
    <row r="192941" x14ac:dyDescent="0.25"/>
    <row r="192942" x14ac:dyDescent="0.25"/>
    <row r="192943" x14ac:dyDescent="0.25"/>
    <row r="192944" x14ac:dyDescent="0.25"/>
    <row r="192945" x14ac:dyDescent="0.25"/>
    <row r="192946" x14ac:dyDescent="0.25"/>
    <row r="192947" x14ac:dyDescent="0.25"/>
    <row r="192948" x14ac:dyDescent="0.25"/>
    <row r="192949" x14ac:dyDescent="0.25"/>
    <row r="192950" x14ac:dyDescent="0.25"/>
    <row r="192951" x14ac:dyDescent="0.25"/>
    <row r="192952" x14ac:dyDescent="0.25"/>
    <row r="192953" x14ac:dyDescent="0.25"/>
    <row r="192954" x14ac:dyDescent="0.25"/>
    <row r="192955" x14ac:dyDescent="0.25"/>
    <row r="192956" x14ac:dyDescent="0.25"/>
    <row r="192957" x14ac:dyDescent="0.25"/>
    <row r="192958" x14ac:dyDescent="0.25"/>
    <row r="192959" x14ac:dyDescent="0.25"/>
    <row r="192960" x14ac:dyDescent="0.25"/>
    <row r="192961" x14ac:dyDescent="0.25"/>
    <row r="192962" x14ac:dyDescent="0.25"/>
    <row r="192963" x14ac:dyDescent="0.25"/>
    <row r="192964" x14ac:dyDescent="0.25"/>
    <row r="192965" x14ac:dyDescent="0.25"/>
    <row r="192966" x14ac:dyDescent="0.25"/>
    <row r="192967" x14ac:dyDescent="0.25"/>
    <row r="192968" x14ac:dyDescent="0.25"/>
    <row r="192969" x14ac:dyDescent="0.25"/>
    <row r="192970" x14ac:dyDescent="0.25"/>
    <row r="192971" x14ac:dyDescent="0.25"/>
    <row r="192972" x14ac:dyDescent="0.25"/>
    <row r="192973" x14ac:dyDescent="0.25"/>
    <row r="192974" x14ac:dyDescent="0.25"/>
    <row r="192975" x14ac:dyDescent="0.25"/>
    <row r="192976" x14ac:dyDescent="0.25"/>
    <row r="192977" x14ac:dyDescent="0.25"/>
    <row r="192978" x14ac:dyDescent="0.25"/>
    <row r="192979" x14ac:dyDescent="0.25"/>
    <row r="192980" x14ac:dyDescent="0.25"/>
    <row r="192981" x14ac:dyDescent="0.25"/>
    <row r="192982" x14ac:dyDescent="0.25"/>
    <row r="192983" x14ac:dyDescent="0.25"/>
    <row r="192984" x14ac:dyDescent="0.25"/>
    <row r="192985" x14ac:dyDescent="0.25"/>
    <row r="192986" x14ac:dyDescent="0.25"/>
    <row r="192987" x14ac:dyDescent="0.25"/>
    <row r="192988" x14ac:dyDescent="0.25"/>
    <row r="192989" x14ac:dyDescent="0.25"/>
    <row r="192990" x14ac:dyDescent="0.25"/>
    <row r="192991" x14ac:dyDescent="0.25"/>
    <row r="192992" x14ac:dyDescent="0.25"/>
    <row r="192993" x14ac:dyDescent="0.25"/>
    <row r="192994" x14ac:dyDescent="0.25"/>
    <row r="192995" x14ac:dyDescent="0.25"/>
    <row r="192996" x14ac:dyDescent="0.25"/>
    <row r="192997" x14ac:dyDescent="0.25"/>
    <row r="192998" x14ac:dyDescent="0.25"/>
    <row r="192999" x14ac:dyDescent="0.25"/>
    <row r="193000" x14ac:dyDescent="0.25"/>
    <row r="193001" x14ac:dyDescent="0.25"/>
    <row r="193002" x14ac:dyDescent="0.25"/>
    <row r="193003" x14ac:dyDescent="0.25"/>
    <row r="193004" x14ac:dyDescent="0.25"/>
    <row r="193005" x14ac:dyDescent="0.25"/>
    <row r="193006" x14ac:dyDescent="0.25"/>
    <row r="193007" x14ac:dyDescent="0.25"/>
    <row r="193008" x14ac:dyDescent="0.25"/>
    <row r="193009" x14ac:dyDescent="0.25"/>
    <row r="193010" x14ac:dyDescent="0.25"/>
    <row r="193011" x14ac:dyDescent="0.25"/>
    <row r="193012" x14ac:dyDescent="0.25"/>
    <row r="193013" x14ac:dyDescent="0.25"/>
    <row r="193014" x14ac:dyDescent="0.25"/>
    <row r="193015" x14ac:dyDescent="0.25"/>
    <row r="193016" x14ac:dyDescent="0.25"/>
    <row r="193017" x14ac:dyDescent="0.25"/>
    <row r="193018" x14ac:dyDescent="0.25"/>
    <row r="193019" x14ac:dyDescent="0.25"/>
    <row r="193020" x14ac:dyDescent="0.25"/>
    <row r="193021" x14ac:dyDescent="0.25"/>
    <row r="193022" x14ac:dyDescent="0.25"/>
    <row r="193023" x14ac:dyDescent="0.25"/>
    <row r="193024" x14ac:dyDescent="0.25"/>
    <row r="193025" x14ac:dyDescent="0.25"/>
    <row r="193026" x14ac:dyDescent="0.25"/>
    <row r="193027" x14ac:dyDescent="0.25"/>
    <row r="193028" x14ac:dyDescent="0.25"/>
    <row r="193029" x14ac:dyDescent="0.25"/>
    <row r="193030" x14ac:dyDescent="0.25"/>
    <row r="193031" x14ac:dyDescent="0.25"/>
    <row r="193032" x14ac:dyDescent="0.25"/>
    <row r="193033" x14ac:dyDescent="0.25"/>
    <row r="193034" x14ac:dyDescent="0.25"/>
    <row r="193035" x14ac:dyDescent="0.25"/>
    <row r="193036" x14ac:dyDescent="0.25"/>
    <row r="193037" x14ac:dyDescent="0.25"/>
    <row r="193038" x14ac:dyDescent="0.25"/>
    <row r="193039" x14ac:dyDescent="0.25"/>
    <row r="193040" x14ac:dyDescent="0.25"/>
    <row r="193041" x14ac:dyDescent="0.25"/>
    <row r="193042" x14ac:dyDescent="0.25"/>
    <row r="193043" x14ac:dyDescent="0.25"/>
    <row r="193044" x14ac:dyDescent="0.25"/>
    <row r="193045" x14ac:dyDescent="0.25"/>
    <row r="193046" x14ac:dyDescent="0.25"/>
    <row r="193047" x14ac:dyDescent="0.25"/>
    <row r="193048" x14ac:dyDescent="0.25"/>
    <row r="193049" x14ac:dyDescent="0.25"/>
    <row r="193050" x14ac:dyDescent="0.25"/>
    <row r="193051" x14ac:dyDescent="0.25"/>
    <row r="193052" x14ac:dyDescent="0.25"/>
    <row r="193053" x14ac:dyDescent="0.25"/>
    <row r="193054" x14ac:dyDescent="0.25"/>
    <row r="193055" x14ac:dyDescent="0.25"/>
    <row r="193056" x14ac:dyDescent="0.25"/>
    <row r="193057" x14ac:dyDescent="0.25"/>
    <row r="193058" x14ac:dyDescent="0.25"/>
    <row r="193059" x14ac:dyDescent="0.25"/>
    <row r="193060" x14ac:dyDescent="0.25"/>
    <row r="193061" x14ac:dyDescent="0.25"/>
    <row r="193062" x14ac:dyDescent="0.25"/>
    <row r="193063" x14ac:dyDescent="0.25"/>
    <row r="193064" x14ac:dyDescent="0.25"/>
    <row r="193065" x14ac:dyDescent="0.25"/>
    <row r="193066" x14ac:dyDescent="0.25"/>
    <row r="193067" x14ac:dyDescent="0.25"/>
    <row r="193068" x14ac:dyDescent="0.25"/>
    <row r="193069" x14ac:dyDescent="0.25"/>
    <row r="193070" x14ac:dyDescent="0.25"/>
    <row r="193071" x14ac:dyDescent="0.25"/>
    <row r="193072" x14ac:dyDescent="0.25"/>
    <row r="193073" x14ac:dyDescent="0.25"/>
    <row r="193074" x14ac:dyDescent="0.25"/>
    <row r="193075" x14ac:dyDescent="0.25"/>
    <row r="193076" x14ac:dyDescent="0.25"/>
    <row r="193077" x14ac:dyDescent="0.25"/>
    <row r="193078" x14ac:dyDescent="0.25"/>
    <row r="193079" x14ac:dyDescent="0.25"/>
    <row r="193080" x14ac:dyDescent="0.25"/>
    <row r="193081" x14ac:dyDescent="0.25"/>
    <row r="193082" x14ac:dyDescent="0.25"/>
    <row r="193083" x14ac:dyDescent="0.25"/>
    <row r="193084" x14ac:dyDescent="0.25"/>
    <row r="193085" x14ac:dyDescent="0.25"/>
    <row r="193086" x14ac:dyDescent="0.25"/>
    <row r="193087" x14ac:dyDescent="0.25"/>
    <row r="193088" x14ac:dyDescent="0.25"/>
    <row r="193089" x14ac:dyDescent="0.25"/>
    <row r="193090" x14ac:dyDescent="0.25"/>
    <row r="193091" x14ac:dyDescent="0.25"/>
    <row r="193092" x14ac:dyDescent="0.25"/>
    <row r="193093" x14ac:dyDescent="0.25"/>
    <row r="193094" x14ac:dyDescent="0.25"/>
    <row r="193095" x14ac:dyDescent="0.25"/>
    <row r="193096" x14ac:dyDescent="0.25"/>
    <row r="193097" x14ac:dyDescent="0.25"/>
    <row r="193098" x14ac:dyDescent="0.25"/>
    <row r="193099" x14ac:dyDescent="0.25"/>
    <row r="193100" x14ac:dyDescent="0.25"/>
    <row r="193101" x14ac:dyDescent="0.25"/>
    <row r="193102" x14ac:dyDescent="0.25"/>
    <row r="193103" x14ac:dyDescent="0.25"/>
    <row r="193104" x14ac:dyDescent="0.25"/>
    <row r="193105" x14ac:dyDescent="0.25"/>
    <row r="193106" x14ac:dyDescent="0.25"/>
    <row r="193107" x14ac:dyDescent="0.25"/>
    <row r="193108" x14ac:dyDescent="0.25"/>
    <row r="193109" x14ac:dyDescent="0.25"/>
    <row r="193110" x14ac:dyDescent="0.25"/>
    <row r="193111" x14ac:dyDescent="0.25"/>
    <row r="193112" x14ac:dyDescent="0.25"/>
    <row r="193113" x14ac:dyDescent="0.25"/>
    <row r="193114" x14ac:dyDescent="0.25"/>
    <row r="193115" x14ac:dyDescent="0.25"/>
    <row r="193116" x14ac:dyDescent="0.25"/>
    <row r="193117" x14ac:dyDescent="0.25"/>
    <row r="193118" x14ac:dyDescent="0.25"/>
    <row r="193119" x14ac:dyDescent="0.25"/>
    <row r="193120" x14ac:dyDescent="0.25"/>
    <row r="193121" x14ac:dyDescent="0.25"/>
    <row r="193122" x14ac:dyDescent="0.25"/>
    <row r="193123" x14ac:dyDescent="0.25"/>
    <row r="193124" x14ac:dyDescent="0.25"/>
    <row r="193125" x14ac:dyDescent="0.25"/>
    <row r="193126" x14ac:dyDescent="0.25"/>
    <row r="193127" x14ac:dyDescent="0.25"/>
    <row r="193128" x14ac:dyDescent="0.25"/>
    <row r="193129" x14ac:dyDescent="0.25"/>
    <row r="193130" x14ac:dyDescent="0.25"/>
    <row r="193131" x14ac:dyDescent="0.25"/>
    <row r="193132" x14ac:dyDescent="0.25"/>
    <row r="193133" x14ac:dyDescent="0.25"/>
    <row r="193134" x14ac:dyDescent="0.25"/>
    <row r="193135" x14ac:dyDescent="0.25"/>
    <row r="193136" x14ac:dyDescent="0.25"/>
    <row r="193137" x14ac:dyDescent="0.25"/>
    <row r="193138" x14ac:dyDescent="0.25"/>
    <row r="193139" x14ac:dyDescent="0.25"/>
    <row r="193140" x14ac:dyDescent="0.25"/>
    <row r="193141" x14ac:dyDescent="0.25"/>
    <row r="193142" x14ac:dyDescent="0.25"/>
    <row r="193143" x14ac:dyDescent="0.25"/>
    <row r="193144" x14ac:dyDescent="0.25"/>
    <row r="193145" x14ac:dyDescent="0.25"/>
    <row r="193146" x14ac:dyDescent="0.25"/>
    <row r="193147" x14ac:dyDescent="0.25"/>
    <row r="193148" x14ac:dyDescent="0.25"/>
    <row r="193149" x14ac:dyDescent="0.25"/>
    <row r="193150" x14ac:dyDescent="0.25"/>
    <row r="193151" x14ac:dyDescent="0.25"/>
    <row r="193152" x14ac:dyDescent="0.25"/>
    <row r="193153" x14ac:dyDescent="0.25"/>
    <row r="193154" x14ac:dyDescent="0.25"/>
    <row r="193155" x14ac:dyDescent="0.25"/>
    <row r="193156" x14ac:dyDescent="0.25"/>
    <row r="193157" x14ac:dyDescent="0.25"/>
    <row r="193158" x14ac:dyDescent="0.25"/>
    <row r="193159" x14ac:dyDescent="0.25"/>
    <row r="193160" x14ac:dyDescent="0.25"/>
    <row r="193161" x14ac:dyDescent="0.25"/>
    <row r="193162" x14ac:dyDescent="0.25"/>
    <row r="193163" x14ac:dyDescent="0.25"/>
    <row r="193164" x14ac:dyDescent="0.25"/>
    <row r="193165" x14ac:dyDescent="0.25"/>
    <row r="193166" x14ac:dyDescent="0.25"/>
    <row r="193167" x14ac:dyDescent="0.25"/>
    <row r="193168" x14ac:dyDescent="0.25"/>
    <row r="193169" x14ac:dyDescent="0.25"/>
    <row r="193170" x14ac:dyDescent="0.25"/>
    <row r="193171" x14ac:dyDescent="0.25"/>
    <row r="193172" x14ac:dyDescent="0.25"/>
    <row r="193173" x14ac:dyDescent="0.25"/>
    <row r="193174" x14ac:dyDescent="0.25"/>
    <row r="193175" x14ac:dyDescent="0.25"/>
    <row r="193176" x14ac:dyDescent="0.25"/>
    <row r="193177" x14ac:dyDescent="0.25"/>
    <row r="193178" x14ac:dyDescent="0.25"/>
    <row r="193179" x14ac:dyDescent="0.25"/>
    <row r="193180" x14ac:dyDescent="0.25"/>
    <row r="193181" x14ac:dyDescent="0.25"/>
    <row r="193182" x14ac:dyDescent="0.25"/>
    <row r="193183" x14ac:dyDescent="0.25"/>
    <row r="193184" x14ac:dyDescent="0.25"/>
    <row r="193185" x14ac:dyDescent="0.25"/>
    <row r="193186" x14ac:dyDescent="0.25"/>
    <row r="193187" x14ac:dyDescent="0.25"/>
    <row r="193188" x14ac:dyDescent="0.25"/>
    <row r="193189" x14ac:dyDescent="0.25"/>
    <row r="193190" x14ac:dyDescent="0.25"/>
    <row r="193191" x14ac:dyDescent="0.25"/>
    <row r="193192" x14ac:dyDescent="0.25"/>
    <row r="193193" x14ac:dyDescent="0.25"/>
    <row r="193194" x14ac:dyDescent="0.25"/>
    <row r="193195" x14ac:dyDescent="0.25"/>
    <row r="193196" x14ac:dyDescent="0.25"/>
    <row r="193197" x14ac:dyDescent="0.25"/>
    <row r="193198" x14ac:dyDescent="0.25"/>
    <row r="193199" x14ac:dyDescent="0.25"/>
    <row r="193200" x14ac:dyDescent="0.25"/>
    <row r="193201" x14ac:dyDescent="0.25"/>
    <row r="193202" x14ac:dyDescent="0.25"/>
    <row r="193203" x14ac:dyDescent="0.25"/>
    <row r="193204" x14ac:dyDescent="0.25"/>
    <row r="193205" x14ac:dyDescent="0.25"/>
    <row r="193206" x14ac:dyDescent="0.25"/>
    <row r="193207" x14ac:dyDescent="0.25"/>
    <row r="193208" x14ac:dyDescent="0.25"/>
    <row r="193209" x14ac:dyDescent="0.25"/>
    <row r="193210" x14ac:dyDescent="0.25"/>
    <row r="193211" x14ac:dyDescent="0.25"/>
    <row r="193212" x14ac:dyDescent="0.25"/>
    <row r="193213" x14ac:dyDescent="0.25"/>
    <row r="193214" x14ac:dyDescent="0.25"/>
    <row r="193215" x14ac:dyDescent="0.25"/>
    <row r="193216" x14ac:dyDescent="0.25"/>
    <row r="193217" x14ac:dyDescent="0.25"/>
    <row r="193218" x14ac:dyDescent="0.25"/>
    <row r="193219" x14ac:dyDescent="0.25"/>
    <row r="193220" x14ac:dyDescent="0.25"/>
    <row r="193221" x14ac:dyDescent="0.25"/>
    <row r="193222" x14ac:dyDescent="0.25"/>
    <row r="193223" x14ac:dyDescent="0.25"/>
    <row r="193224" x14ac:dyDescent="0.25"/>
    <row r="193225" x14ac:dyDescent="0.25"/>
    <row r="193226" x14ac:dyDescent="0.25"/>
    <row r="193227" x14ac:dyDescent="0.25"/>
    <row r="193228" x14ac:dyDescent="0.25"/>
    <row r="193229" x14ac:dyDescent="0.25"/>
    <row r="193230" x14ac:dyDescent="0.25"/>
    <row r="193231" x14ac:dyDescent="0.25"/>
    <row r="193232" x14ac:dyDescent="0.25"/>
    <row r="193233" x14ac:dyDescent="0.25"/>
    <row r="193234" x14ac:dyDescent="0.25"/>
    <row r="193235" x14ac:dyDescent="0.25"/>
    <row r="193236" x14ac:dyDescent="0.25"/>
    <row r="193237" x14ac:dyDescent="0.25"/>
    <row r="193238" x14ac:dyDescent="0.25"/>
    <row r="193239" x14ac:dyDescent="0.25"/>
    <row r="193240" x14ac:dyDescent="0.25"/>
    <row r="193241" x14ac:dyDescent="0.25"/>
    <row r="193242" x14ac:dyDescent="0.25"/>
    <row r="193243" x14ac:dyDescent="0.25"/>
    <row r="193244" x14ac:dyDescent="0.25"/>
    <row r="193245" x14ac:dyDescent="0.25"/>
    <row r="193246" x14ac:dyDescent="0.25"/>
    <row r="193247" x14ac:dyDescent="0.25"/>
    <row r="193248" x14ac:dyDescent="0.25"/>
    <row r="193249" x14ac:dyDescent="0.25"/>
    <row r="193250" x14ac:dyDescent="0.25"/>
    <row r="193251" x14ac:dyDescent="0.25"/>
    <row r="193252" x14ac:dyDescent="0.25"/>
    <row r="193253" x14ac:dyDescent="0.25"/>
    <row r="193254" x14ac:dyDescent="0.25"/>
    <row r="193255" x14ac:dyDescent="0.25"/>
    <row r="193256" x14ac:dyDescent="0.25"/>
    <row r="193257" x14ac:dyDescent="0.25"/>
    <row r="193258" x14ac:dyDescent="0.25"/>
    <row r="193259" x14ac:dyDescent="0.25"/>
    <row r="193260" x14ac:dyDescent="0.25"/>
    <row r="193261" x14ac:dyDescent="0.25"/>
    <row r="193262" x14ac:dyDescent="0.25"/>
    <row r="193263" x14ac:dyDescent="0.25"/>
    <row r="193264" x14ac:dyDescent="0.25"/>
    <row r="193265" x14ac:dyDescent="0.25"/>
    <row r="193266" x14ac:dyDescent="0.25"/>
    <row r="193267" x14ac:dyDescent="0.25"/>
    <row r="193268" x14ac:dyDescent="0.25"/>
    <row r="193269" x14ac:dyDescent="0.25"/>
    <row r="193270" x14ac:dyDescent="0.25"/>
    <row r="193271" x14ac:dyDescent="0.25"/>
    <row r="193272" x14ac:dyDescent="0.25"/>
    <row r="193273" x14ac:dyDescent="0.25"/>
    <row r="193274" x14ac:dyDescent="0.25"/>
    <row r="193275" x14ac:dyDescent="0.25"/>
    <row r="193276" x14ac:dyDescent="0.25"/>
    <row r="193277" x14ac:dyDescent="0.25"/>
    <row r="193278" x14ac:dyDescent="0.25"/>
    <row r="193279" x14ac:dyDescent="0.25"/>
    <row r="193280" x14ac:dyDescent="0.25"/>
    <row r="193281" x14ac:dyDescent="0.25"/>
    <row r="193282" x14ac:dyDescent="0.25"/>
    <row r="193283" x14ac:dyDescent="0.25"/>
    <row r="193284" x14ac:dyDescent="0.25"/>
    <row r="193285" x14ac:dyDescent="0.25"/>
    <row r="193286" x14ac:dyDescent="0.25"/>
    <row r="193287" x14ac:dyDescent="0.25"/>
    <row r="193288" x14ac:dyDescent="0.25"/>
    <row r="193289" x14ac:dyDescent="0.25"/>
    <row r="193290" x14ac:dyDescent="0.25"/>
    <row r="193291" x14ac:dyDescent="0.25"/>
    <row r="193292" x14ac:dyDescent="0.25"/>
    <row r="193293" x14ac:dyDescent="0.25"/>
    <row r="193294" x14ac:dyDescent="0.25"/>
    <row r="193295" x14ac:dyDescent="0.25"/>
    <row r="193296" x14ac:dyDescent="0.25"/>
    <row r="193297" x14ac:dyDescent="0.25"/>
    <row r="193298" x14ac:dyDescent="0.25"/>
    <row r="193299" x14ac:dyDescent="0.25"/>
    <row r="193300" x14ac:dyDescent="0.25"/>
    <row r="193301" x14ac:dyDescent="0.25"/>
    <row r="193302" x14ac:dyDescent="0.25"/>
    <row r="193303" x14ac:dyDescent="0.25"/>
    <row r="193304" x14ac:dyDescent="0.25"/>
    <row r="193305" x14ac:dyDescent="0.25"/>
    <row r="193306" x14ac:dyDescent="0.25"/>
    <row r="193307" x14ac:dyDescent="0.25"/>
    <row r="193308" x14ac:dyDescent="0.25"/>
    <row r="193309" x14ac:dyDescent="0.25"/>
    <row r="193310" x14ac:dyDescent="0.25"/>
    <row r="193311" x14ac:dyDescent="0.25"/>
    <row r="193312" x14ac:dyDescent="0.25"/>
    <row r="193313" x14ac:dyDescent="0.25"/>
    <row r="193314" x14ac:dyDescent="0.25"/>
    <row r="193315" x14ac:dyDescent="0.25"/>
    <row r="193316" x14ac:dyDescent="0.25"/>
    <row r="193317" x14ac:dyDescent="0.25"/>
    <row r="193318" x14ac:dyDescent="0.25"/>
    <row r="193319" x14ac:dyDescent="0.25"/>
    <row r="193320" x14ac:dyDescent="0.25"/>
    <row r="193321" x14ac:dyDescent="0.25"/>
    <row r="193322" x14ac:dyDescent="0.25"/>
    <row r="193323" x14ac:dyDescent="0.25"/>
    <row r="193324" x14ac:dyDescent="0.25"/>
    <row r="193325" x14ac:dyDescent="0.25"/>
    <row r="193326" x14ac:dyDescent="0.25"/>
    <row r="193327" x14ac:dyDescent="0.25"/>
    <row r="193328" x14ac:dyDescent="0.25"/>
    <row r="193329" x14ac:dyDescent="0.25"/>
    <row r="193330" x14ac:dyDescent="0.25"/>
    <row r="193331" x14ac:dyDescent="0.25"/>
    <row r="193332" x14ac:dyDescent="0.25"/>
    <row r="193333" x14ac:dyDescent="0.25"/>
    <row r="193334" x14ac:dyDescent="0.25"/>
    <row r="193335" x14ac:dyDescent="0.25"/>
    <row r="193336" x14ac:dyDescent="0.25"/>
    <row r="193337" x14ac:dyDescent="0.25"/>
    <row r="193338" x14ac:dyDescent="0.25"/>
    <row r="193339" x14ac:dyDescent="0.25"/>
    <row r="193340" x14ac:dyDescent="0.25"/>
    <row r="193341" x14ac:dyDescent="0.25"/>
    <row r="193342" x14ac:dyDescent="0.25"/>
    <row r="193343" x14ac:dyDescent="0.25"/>
    <row r="193344" x14ac:dyDescent="0.25"/>
    <row r="193345" x14ac:dyDescent="0.25"/>
    <row r="193346" x14ac:dyDescent="0.25"/>
    <row r="193347" x14ac:dyDescent="0.25"/>
    <row r="193348" x14ac:dyDescent="0.25"/>
    <row r="193349" x14ac:dyDescent="0.25"/>
    <row r="193350" x14ac:dyDescent="0.25"/>
    <row r="193351" x14ac:dyDescent="0.25"/>
    <row r="193352" x14ac:dyDescent="0.25"/>
    <row r="193353" x14ac:dyDescent="0.25"/>
    <row r="193354" x14ac:dyDescent="0.25"/>
    <row r="193355" x14ac:dyDescent="0.25"/>
    <row r="193356" x14ac:dyDescent="0.25"/>
    <row r="193357" x14ac:dyDescent="0.25"/>
    <row r="193358" x14ac:dyDescent="0.25"/>
    <row r="193359" x14ac:dyDescent="0.25"/>
    <row r="193360" x14ac:dyDescent="0.25"/>
    <row r="193361" x14ac:dyDescent="0.25"/>
    <row r="193362" x14ac:dyDescent="0.25"/>
    <row r="193363" x14ac:dyDescent="0.25"/>
    <row r="193364" x14ac:dyDescent="0.25"/>
    <row r="193365" x14ac:dyDescent="0.25"/>
    <row r="193366" x14ac:dyDescent="0.25"/>
    <row r="193367" x14ac:dyDescent="0.25"/>
    <row r="193368" x14ac:dyDescent="0.25"/>
    <row r="193369" x14ac:dyDescent="0.25"/>
    <row r="193370" x14ac:dyDescent="0.25"/>
    <row r="193371" x14ac:dyDescent="0.25"/>
    <row r="193372" x14ac:dyDescent="0.25"/>
    <row r="193373" x14ac:dyDescent="0.25"/>
    <row r="193374" x14ac:dyDescent="0.25"/>
    <row r="193375" x14ac:dyDescent="0.25"/>
    <row r="193376" x14ac:dyDescent="0.25"/>
    <row r="193377" x14ac:dyDescent="0.25"/>
    <row r="193378" x14ac:dyDescent="0.25"/>
    <row r="193379" x14ac:dyDescent="0.25"/>
    <row r="193380" x14ac:dyDescent="0.25"/>
    <row r="193381" x14ac:dyDescent="0.25"/>
    <row r="193382" x14ac:dyDescent="0.25"/>
    <row r="193383" x14ac:dyDescent="0.25"/>
    <row r="193384" x14ac:dyDescent="0.25"/>
    <row r="193385" x14ac:dyDescent="0.25"/>
    <row r="193386" x14ac:dyDescent="0.25"/>
    <row r="193387" x14ac:dyDescent="0.25"/>
    <row r="193388" x14ac:dyDescent="0.25"/>
    <row r="193389" x14ac:dyDescent="0.25"/>
    <row r="193390" x14ac:dyDescent="0.25"/>
    <row r="193391" x14ac:dyDescent="0.25"/>
    <row r="193392" x14ac:dyDescent="0.25"/>
    <row r="193393" x14ac:dyDescent="0.25"/>
    <row r="193394" x14ac:dyDescent="0.25"/>
    <row r="193395" x14ac:dyDescent="0.25"/>
    <row r="193396" x14ac:dyDescent="0.25"/>
    <row r="193397" x14ac:dyDescent="0.25"/>
    <row r="193398" x14ac:dyDescent="0.25"/>
    <row r="193399" x14ac:dyDescent="0.25"/>
    <row r="193400" x14ac:dyDescent="0.25"/>
    <row r="193401" x14ac:dyDescent="0.25"/>
    <row r="193402" x14ac:dyDescent="0.25"/>
    <row r="193403" x14ac:dyDescent="0.25"/>
    <row r="193404" x14ac:dyDescent="0.25"/>
    <row r="193405" x14ac:dyDescent="0.25"/>
    <row r="193406" x14ac:dyDescent="0.25"/>
    <row r="193407" x14ac:dyDescent="0.25"/>
    <row r="193408" x14ac:dyDescent="0.25"/>
    <row r="193409" x14ac:dyDescent="0.25"/>
    <row r="193410" x14ac:dyDescent="0.25"/>
    <row r="193411" x14ac:dyDescent="0.25"/>
    <row r="193412" x14ac:dyDescent="0.25"/>
    <row r="193413" x14ac:dyDescent="0.25"/>
    <row r="193414" x14ac:dyDescent="0.25"/>
    <row r="193415" x14ac:dyDescent="0.25"/>
    <row r="193416" x14ac:dyDescent="0.25"/>
    <row r="193417" x14ac:dyDescent="0.25"/>
    <row r="193418" x14ac:dyDescent="0.25"/>
    <row r="193419" x14ac:dyDescent="0.25"/>
    <row r="193420" x14ac:dyDescent="0.25"/>
    <row r="193421" x14ac:dyDescent="0.25"/>
    <row r="193422" x14ac:dyDescent="0.25"/>
    <row r="193423" x14ac:dyDescent="0.25"/>
    <row r="193424" x14ac:dyDescent="0.25"/>
    <row r="193425" x14ac:dyDescent="0.25"/>
    <row r="193426" x14ac:dyDescent="0.25"/>
    <row r="193427" x14ac:dyDescent="0.25"/>
    <row r="193428" x14ac:dyDescent="0.25"/>
    <row r="193429" x14ac:dyDescent="0.25"/>
    <row r="193430" x14ac:dyDescent="0.25"/>
    <row r="193431" x14ac:dyDescent="0.25"/>
    <row r="193432" x14ac:dyDescent="0.25"/>
    <row r="193433" x14ac:dyDescent="0.25"/>
    <row r="193434" x14ac:dyDescent="0.25"/>
    <row r="193435" x14ac:dyDescent="0.25"/>
    <row r="193436" x14ac:dyDescent="0.25"/>
    <row r="193437" x14ac:dyDescent="0.25"/>
    <row r="193438" x14ac:dyDescent="0.25"/>
    <row r="193439" x14ac:dyDescent="0.25"/>
    <row r="193440" x14ac:dyDescent="0.25"/>
    <row r="193441" x14ac:dyDescent="0.25"/>
    <row r="193442" x14ac:dyDescent="0.25"/>
    <row r="193443" x14ac:dyDescent="0.25"/>
    <row r="193444" x14ac:dyDescent="0.25"/>
    <row r="193445" x14ac:dyDescent="0.25"/>
    <row r="193446" x14ac:dyDescent="0.25"/>
    <row r="193447" x14ac:dyDescent="0.25"/>
    <row r="193448" x14ac:dyDescent="0.25"/>
    <row r="193449" x14ac:dyDescent="0.25"/>
    <row r="193450" x14ac:dyDescent="0.25"/>
    <row r="193451" x14ac:dyDescent="0.25"/>
    <row r="193452" x14ac:dyDescent="0.25"/>
    <row r="193453" x14ac:dyDescent="0.25"/>
    <row r="193454" x14ac:dyDescent="0.25"/>
    <row r="193455" x14ac:dyDescent="0.25"/>
    <row r="193456" x14ac:dyDescent="0.25"/>
    <row r="193457" x14ac:dyDescent="0.25"/>
    <row r="193458" x14ac:dyDescent="0.25"/>
    <row r="193459" x14ac:dyDescent="0.25"/>
    <row r="193460" x14ac:dyDescent="0.25"/>
    <row r="193461" x14ac:dyDescent="0.25"/>
    <row r="193462" x14ac:dyDescent="0.25"/>
    <row r="193463" x14ac:dyDescent="0.25"/>
    <row r="193464" x14ac:dyDescent="0.25"/>
    <row r="193465" x14ac:dyDescent="0.25"/>
    <row r="193466" x14ac:dyDescent="0.25"/>
    <row r="193467" x14ac:dyDescent="0.25"/>
    <row r="193468" x14ac:dyDescent="0.25"/>
    <row r="193469" x14ac:dyDescent="0.25"/>
    <row r="193470" x14ac:dyDescent="0.25"/>
    <row r="193471" x14ac:dyDescent="0.25"/>
    <row r="193472" x14ac:dyDescent="0.25"/>
    <row r="193473" x14ac:dyDescent="0.25"/>
    <row r="193474" x14ac:dyDescent="0.25"/>
    <row r="193475" x14ac:dyDescent="0.25"/>
    <row r="193476" x14ac:dyDescent="0.25"/>
    <row r="193477" x14ac:dyDescent="0.25"/>
    <row r="193478" x14ac:dyDescent="0.25"/>
    <row r="193479" x14ac:dyDescent="0.25"/>
    <row r="193480" x14ac:dyDescent="0.25"/>
    <row r="193481" x14ac:dyDescent="0.25"/>
    <row r="193482" x14ac:dyDescent="0.25"/>
    <row r="193483" x14ac:dyDescent="0.25"/>
    <row r="193484" x14ac:dyDescent="0.25"/>
    <row r="193485" x14ac:dyDescent="0.25"/>
    <row r="193486" x14ac:dyDescent="0.25"/>
    <row r="193487" x14ac:dyDescent="0.25"/>
    <row r="193488" x14ac:dyDescent="0.25"/>
    <row r="193489" x14ac:dyDescent="0.25"/>
    <row r="193490" x14ac:dyDescent="0.25"/>
    <row r="193491" x14ac:dyDescent="0.25"/>
    <row r="193492" x14ac:dyDescent="0.25"/>
    <row r="193493" x14ac:dyDescent="0.25"/>
    <row r="193494" x14ac:dyDescent="0.25"/>
    <row r="193495" x14ac:dyDescent="0.25"/>
    <row r="193496" x14ac:dyDescent="0.25"/>
    <row r="193497" x14ac:dyDescent="0.25"/>
    <row r="193498" x14ac:dyDescent="0.25"/>
    <row r="193499" x14ac:dyDescent="0.25"/>
    <row r="193500" x14ac:dyDescent="0.25"/>
    <row r="193501" x14ac:dyDescent="0.25"/>
    <row r="193502" x14ac:dyDescent="0.25"/>
    <row r="193503" x14ac:dyDescent="0.25"/>
    <row r="193504" x14ac:dyDescent="0.25"/>
    <row r="193505" x14ac:dyDescent="0.25"/>
    <row r="193506" x14ac:dyDescent="0.25"/>
    <row r="193507" x14ac:dyDescent="0.25"/>
    <row r="193508" x14ac:dyDescent="0.25"/>
    <row r="193509" x14ac:dyDescent="0.25"/>
    <row r="193510" x14ac:dyDescent="0.25"/>
    <row r="193511" x14ac:dyDescent="0.25"/>
    <row r="193512" x14ac:dyDescent="0.25"/>
    <row r="193513" x14ac:dyDescent="0.25"/>
    <row r="193514" x14ac:dyDescent="0.25"/>
    <row r="193515" x14ac:dyDescent="0.25"/>
    <row r="193516" x14ac:dyDescent="0.25"/>
    <row r="193517" x14ac:dyDescent="0.25"/>
    <row r="193518" x14ac:dyDescent="0.25"/>
    <row r="193519" x14ac:dyDescent="0.25"/>
    <row r="193520" x14ac:dyDescent="0.25"/>
    <row r="193521" x14ac:dyDescent="0.25"/>
    <row r="193522" x14ac:dyDescent="0.25"/>
    <row r="193523" x14ac:dyDescent="0.25"/>
    <row r="193524" x14ac:dyDescent="0.25"/>
    <row r="193525" x14ac:dyDescent="0.25"/>
    <row r="193526" x14ac:dyDescent="0.25"/>
    <row r="193527" x14ac:dyDescent="0.25"/>
    <row r="193528" x14ac:dyDescent="0.25"/>
    <row r="193529" x14ac:dyDescent="0.25"/>
    <row r="193530" x14ac:dyDescent="0.25"/>
    <row r="193531" x14ac:dyDescent="0.25"/>
    <row r="193532" x14ac:dyDescent="0.25"/>
    <row r="193533" x14ac:dyDescent="0.25"/>
    <row r="193534" x14ac:dyDescent="0.25"/>
    <row r="193535" x14ac:dyDescent="0.25"/>
    <row r="193536" x14ac:dyDescent="0.25"/>
    <row r="193537" x14ac:dyDescent="0.25"/>
    <row r="193538" x14ac:dyDescent="0.25"/>
    <row r="193539" x14ac:dyDescent="0.25"/>
    <row r="193540" x14ac:dyDescent="0.25"/>
    <row r="193541" x14ac:dyDescent="0.25"/>
    <row r="193542" x14ac:dyDescent="0.25"/>
    <row r="193543" x14ac:dyDescent="0.25"/>
    <row r="193544" x14ac:dyDescent="0.25"/>
    <row r="193545" x14ac:dyDescent="0.25"/>
    <row r="193546" x14ac:dyDescent="0.25"/>
    <row r="193547" x14ac:dyDescent="0.25"/>
    <row r="193548" x14ac:dyDescent="0.25"/>
    <row r="193549" x14ac:dyDescent="0.25"/>
    <row r="193550" x14ac:dyDescent="0.25"/>
    <row r="193551" x14ac:dyDescent="0.25"/>
    <row r="193552" x14ac:dyDescent="0.25"/>
    <row r="193553" x14ac:dyDescent="0.25"/>
    <row r="193554" x14ac:dyDescent="0.25"/>
    <row r="193555" x14ac:dyDescent="0.25"/>
    <row r="193556" x14ac:dyDescent="0.25"/>
    <row r="193557" x14ac:dyDescent="0.25"/>
    <row r="193558" x14ac:dyDescent="0.25"/>
    <row r="193559" x14ac:dyDescent="0.25"/>
    <row r="193560" x14ac:dyDescent="0.25"/>
    <row r="193561" x14ac:dyDescent="0.25"/>
    <row r="193562" x14ac:dyDescent="0.25"/>
    <row r="193563" x14ac:dyDescent="0.25"/>
    <row r="193564" x14ac:dyDescent="0.25"/>
    <row r="193565" x14ac:dyDescent="0.25"/>
    <row r="193566" x14ac:dyDescent="0.25"/>
    <row r="193567" x14ac:dyDescent="0.25"/>
    <row r="193568" x14ac:dyDescent="0.25"/>
    <row r="193569" x14ac:dyDescent="0.25"/>
    <row r="193570" x14ac:dyDescent="0.25"/>
    <row r="193571" x14ac:dyDescent="0.25"/>
    <row r="193572" x14ac:dyDescent="0.25"/>
    <row r="193573" x14ac:dyDescent="0.25"/>
    <row r="193574" x14ac:dyDescent="0.25"/>
    <row r="193575" x14ac:dyDescent="0.25"/>
    <row r="193576" x14ac:dyDescent="0.25"/>
    <row r="193577" x14ac:dyDescent="0.25"/>
    <row r="193578" x14ac:dyDescent="0.25"/>
    <row r="193579" x14ac:dyDescent="0.25"/>
    <row r="193580" x14ac:dyDescent="0.25"/>
    <row r="193581" x14ac:dyDescent="0.25"/>
    <row r="193582" x14ac:dyDescent="0.25"/>
    <row r="193583" x14ac:dyDescent="0.25"/>
    <row r="193584" x14ac:dyDescent="0.25"/>
    <row r="193585" x14ac:dyDescent="0.25"/>
    <row r="193586" x14ac:dyDescent="0.25"/>
    <row r="193587" x14ac:dyDescent="0.25"/>
    <row r="193588" x14ac:dyDescent="0.25"/>
    <row r="193589" x14ac:dyDescent="0.25"/>
    <row r="193590" x14ac:dyDescent="0.25"/>
    <row r="193591" x14ac:dyDescent="0.25"/>
    <row r="193592" x14ac:dyDescent="0.25"/>
    <row r="193593" x14ac:dyDescent="0.25"/>
    <row r="193594" x14ac:dyDescent="0.25"/>
    <row r="193595" x14ac:dyDescent="0.25"/>
    <row r="193596" x14ac:dyDescent="0.25"/>
    <row r="193597" x14ac:dyDescent="0.25"/>
    <row r="193598" x14ac:dyDescent="0.25"/>
    <row r="193599" x14ac:dyDescent="0.25"/>
    <row r="193600" x14ac:dyDescent="0.25"/>
    <row r="193601" x14ac:dyDescent="0.25"/>
    <row r="193602" x14ac:dyDescent="0.25"/>
    <row r="193603" x14ac:dyDescent="0.25"/>
    <row r="193604" x14ac:dyDescent="0.25"/>
    <row r="193605" x14ac:dyDescent="0.25"/>
    <row r="193606" x14ac:dyDescent="0.25"/>
    <row r="193607" x14ac:dyDescent="0.25"/>
    <row r="193608" x14ac:dyDescent="0.25"/>
    <row r="193609" x14ac:dyDescent="0.25"/>
    <row r="193610" x14ac:dyDescent="0.25"/>
    <row r="193611" x14ac:dyDescent="0.25"/>
    <row r="193612" x14ac:dyDescent="0.25"/>
    <row r="193613" x14ac:dyDescent="0.25"/>
    <row r="193614" x14ac:dyDescent="0.25"/>
    <row r="193615" x14ac:dyDescent="0.25"/>
    <row r="193616" x14ac:dyDescent="0.25"/>
    <row r="193617" x14ac:dyDescent="0.25"/>
    <row r="193618" x14ac:dyDescent="0.25"/>
    <row r="193619" x14ac:dyDescent="0.25"/>
    <row r="193620" x14ac:dyDescent="0.25"/>
    <row r="193621" x14ac:dyDescent="0.25"/>
    <row r="193622" x14ac:dyDescent="0.25"/>
    <row r="193623" x14ac:dyDescent="0.25"/>
    <row r="193624" x14ac:dyDescent="0.25"/>
    <row r="193625" x14ac:dyDescent="0.25"/>
    <row r="193626" x14ac:dyDescent="0.25"/>
    <row r="193627" x14ac:dyDescent="0.25"/>
    <row r="193628" x14ac:dyDescent="0.25"/>
    <row r="193629" x14ac:dyDescent="0.25"/>
    <row r="193630" x14ac:dyDescent="0.25"/>
    <row r="193631" x14ac:dyDescent="0.25"/>
    <row r="193632" x14ac:dyDescent="0.25"/>
    <row r="193633" x14ac:dyDescent="0.25"/>
    <row r="193634" x14ac:dyDescent="0.25"/>
    <row r="193635" x14ac:dyDescent="0.25"/>
    <row r="193636" x14ac:dyDescent="0.25"/>
    <row r="193637" x14ac:dyDescent="0.25"/>
    <row r="193638" x14ac:dyDescent="0.25"/>
    <row r="193639" x14ac:dyDescent="0.25"/>
    <row r="193640" x14ac:dyDescent="0.25"/>
    <row r="193641" x14ac:dyDescent="0.25"/>
    <row r="193642" x14ac:dyDescent="0.25"/>
    <row r="193643" x14ac:dyDescent="0.25"/>
    <row r="193644" x14ac:dyDescent="0.25"/>
    <row r="193645" x14ac:dyDescent="0.25"/>
    <row r="193646" x14ac:dyDescent="0.25"/>
    <row r="193647" x14ac:dyDescent="0.25"/>
    <row r="193648" x14ac:dyDescent="0.25"/>
    <row r="193649" x14ac:dyDescent="0.25"/>
    <row r="193650" x14ac:dyDescent="0.25"/>
    <row r="193651" x14ac:dyDescent="0.25"/>
    <row r="193652" x14ac:dyDescent="0.25"/>
    <row r="193653" x14ac:dyDescent="0.25"/>
    <row r="193654" x14ac:dyDescent="0.25"/>
    <row r="193655" x14ac:dyDescent="0.25"/>
    <row r="193656" x14ac:dyDescent="0.25"/>
    <row r="193657" x14ac:dyDescent="0.25"/>
    <row r="193658" x14ac:dyDescent="0.25"/>
    <row r="193659" x14ac:dyDescent="0.25"/>
    <row r="193660" x14ac:dyDescent="0.25"/>
    <row r="193661" x14ac:dyDescent="0.25"/>
    <row r="193662" x14ac:dyDescent="0.25"/>
    <row r="193663" x14ac:dyDescent="0.25"/>
    <row r="193664" x14ac:dyDescent="0.25"/>
    <row r="193665" x14ac:dyDescent="0.25"/>
    <row r="193666" x14ac:dyDescent="0.25"/>
    <row r="193667" x14ac:dyDescent="0.25"/>
    <row r="193668" x14ac:dyDescent="0.25"/>
    <row r="193669" x14ac:dyDescent="0.25"/>
    <row r="193670" x14ac:dyDescent="0.25"/>
    <row r="193671" x14ac:dyDescent="0.25"/>
    <row r="193672" x14ac:dyDescent="0.25"/>
    <row r="193673" x14ac:dyDescent="0.25"/>
    <row r="193674" x14ac:dyDescent="0.25"/>
    <row r="193675" x14ac:dyDescent="0.25"/>
    <row r="193676" x14ac:dyDescent="0.25"/>
    <row r="193677" x14ac:dyDescent="0.25"/>
    <row r="193678" x14ac:dyDescent="0.25"/>
    <row r="193679" x14ac:dyDescent="0.25"/>
    <row r="193680" x14ac:dyDescent="0.25"/>
    <row r="193681" x14ac:dyDescent="0.25"/>
    <row r="193682" x14ac:dyDescent="0.25"/>
    <row r="193683" x14ac:dyDescent="0.25"/>
    <row r="193684" x14ac:dyDescent="0.25"/>
    <row r="193685" x14ac:dyDescent="0.25"/>
    <row r="193686" x14ac:dyDescent="0.25"/>
    <row r="193687" x14ac:dyDescent="0.25"/>
    <row r="193688" x14ac:dyDescent="0.25"/>
    <row r="193689" x14ac:dyDescent="0.25"/>
    <row r="193690" x14ac:dyDescent="0.25"/>
    <row r="193691" x14ac:dyDescent="0.25"/>
    <row r="193692" x14ac:dyDescent="0.25"/>
    <row r="193693" x14ac:dyDescent="0.25"/>
    <row r="193694" x14ac:dyDescent="0.25"/>
    <row r="193695" x14ac:dyDescent="0.25"/>
    <row r="193696" x14ac:dyDescent="0.25"/>
    <row r="193697" x14ac:dyDescent="0.25"/>
    <row r="193698" x14ac:dyDescent="0.25"/>
    <row r="193699" x14ac:dyDescent="0.25"/>
    <row r="193700" x14ac:dyDescent="0.25"/>
    <row r="193701" x14ac:dyDescent="0.25"/>
    <row r="193702" x14ac:dyDescent="0.25"/>
    <row r="193703" x14ac:dyDescent="0.25"/>
    <row r="193704" x14ac:dyDescent="0.25"/>
    <row r="193705" x14ac:dyDescent="0.25"/>
    <row r="193706" x14ac:dyDescent="0.25"/>
    <row r="193707" x14ac:dyDescent="0.25"/>
    <row r="193708" x14ac:dyDescent="0.25"/>
    <row r="193709" x14ac:dyDescent="0.25"/>
    <row r="193710" x14ac:dyDescent="0.25"/>
    <row r="193711" x14ac:dyDescent="0.25"/>
    <row r="193712" x14ac:dyDescent="0.25"/>
    <row r="193713" x14ac:dyDescent="0.25"/>
    <row r="193714" x14ac:dyDescent="0.25"/>
    <row r="193715" x14ac:dyDescent="0.25"/>
    <row r="193716" x14ac:dyDescent="0.25"/>
    <row r="193717" x14ac:dyDescent="0.25"/>
    <row r="193718" x14ac:dyDescent="0.25"/>
    <row r="193719" x14ac:dyDescent="0.25"/>
    <row r="193720" x14ac:dyDescent="0.25"/>
    <row r="193721" x14ac:dyDescent="0.25"/>
    <row r="193722" x14ac:dyDescent="0.25"/>
    <row r="193723" x14ac:dyDescent="0.25"/>
    <row r="193724" x14ac:dyDescent="0.25"/>
    <row r="193725" x14ac:dyDescent="0.25"/>
    <row r="193726" x14ac:dyDescent="0.25"/>
    <row r="193727" x14ac:dyDescent="0.25"/>
    <row r="193728" x14ac:dyDescent="0.25"/>
    <row r="193729" x14ac:dyDescent="0.25"/>
    <row r="193730" x14ac:dyDescent="0.25"/>
    <row r="193731" x14ac:dyDescent="0.25"/>
    <row r="193732" x14ac:dyDescent="0.25"/>
    <row r="193733" x14ac:dyDescent="0.25"/>
    <row r="193734" x14ac:dyDescent="0.25"/>
    <row r="193735" x14ac:dyDescent="0.25"/>
    <row r="193736" x14ac:dyDescent="0.25"/>
    <row r="193737" x14ac:dyDescent="0.25"/>
    <row r="193738" x14ac:dyDescent="0.25"/>
    <row r="193739" x14ac:dyDescent="0.25"/>
    <row r="193740" x14ac:dyDescent="0.25"/>
    <row r="193741" x14ac:dyDescent="0.25"/>
    <row r="193742" x14ac:dyDescent="0.25"/>
    <row r="193743" x14ac:dyDescent="0.25"/>
    <row r="193744" x14ac:dyDescent="0.25"/>
    <row r="193745" x14ac:dyDescent="0.25"/>
    <row r="193746" x14ac:dyDescent="0.25"/>
    <row r="193747" x14ac:dyDescent="0.25"/>
    <row r="193748" x14ac:dyDescent="0.25"/>
    <row r="193749" x14ac:dyDescent="0.25"/>
    <row r="193750" x14ac:dyDescent="0.25"/>
    <row r="193751" x14ac:dyDescent="0.25"/>
    <row r="193752" x14ac:dyDescent="0.25"/>
    <row r="193753" x14ac:dyDescent="0.25"/>
    <row r="193754" x14ac:dyDescent="0.25"/>
    <row r="193755" x14ac:dyDescent="0.25"/>
    <row r="193756" x14ac:dyDescent="0.25"/>
    <row r="193757" x14ac:dyDescent="0.25"/>
    <row r="193758" x14ac:dyDescent="0.25"/>
    <row r="193759" x14ac:dyDescent="0.25"/>
    <row r="193760" x14ac:dyDescent="0.25"/>
    <row r="193761" x14ac:dyDescent="0.25"/>
    <row r="193762" x14ac:dyDescent="0.25"/>
    <row r="193763" x14ac:dyDescent="0.25"/>
    <row r="193764" x14ac:dyDescent="0.25"/>
    <row r="193765" x14ac:dyDescent="0.25"/>
    <row r="193766" x14ac:dyDescent="0.25"/>
    <row r="193767" x14ac:dyDescent="0.25"/>
    <row r="193768" x14ac:dyDescent="0.25"/>
    <row r="193769" x14ac:dyDescent="0.25"/>
    <row r="193770" x14ac:dyDescent="0.25"/>
    <row r="193771" x14ac:dyDescent="0.25"/>
    <row r="193772" x14ac:dyDescent="0.25"/>
    <row r="193773" x14ac:dyDescent="0.25"/>
    <row r="193774" x14ac:dyDescent="0.25"/>
    <row r="193775" x14ac:dyDescent="0.25"/>
    <row r="193776" x14ac:dyDescent="0.25"/>
    <row r="193777" x14ac:dyDescent="0.25"/>
    <row r="193778" x14ac:dyDescent="0.25"/>
    <row r="193779" x14ac:dyDescent="0.25"/>
    <row r="193780" x14ac:dyDescent="0.25"/>
    <row r="193781" x14ac:dyDescent="0.25"/>
    <row r="193782" x14ac:dyDescent="0.25"/>
    <row r="193783" x14ac:dyDescent="0.25"/>
    <row r="193784" x14ac:dyDescent="0.25"/>
    <row r="193785" x14ac:dyDescent="0.25"/>
    <row r="193786" x14ac:dyDescent="0.25"/>
    <row r="193787" x14ac:dyDescent="0.25"/>
    <row r="193788" x14ac:dyDescent="0.25"/>
    <row r="193789" x14ac:dyDescent="0.25"/>
    <row r="193790" x14ac:dyDescent="0.25"/>
    <row r="193791" x14ac:dyDescent="0.25"/>
    <row r="193792" x14ac:dyDescent="0.25"/>
    <row r="193793" x14ac:dyDescent="0.25"/>
    <row r="193794" x14ac:dyDescent="0.25"/>
    <row r="193795" x14ac:dyDescent="0.25"/>
    <row r="193796" x14ac:dyDescent="0.25"/>
    <row r="193797" x14ac:dyDescent="0.25"/>
    <row r="193798" x14ac:dyDescent="0.25"/>
    <row r="193799" x14ac:dyDescent="0.25"/>
    <row r="193800" x14ac:dyDescent="0.25"/>
    <row r="193801" x14ac:dyDescent="0.25"/>
    <row r="193802" x14ac:dyDescent="0.25"/>
    <row r="193803" x14ac:dyDescent="0.25"/>
    <row r="193804" x14ac:dyDescent="0.25"/>
    <row r="193805" x14ac:dyDescent="0.25"/>
    <row r="193806" x14ac:dyDescent="0.25"/>
    <row r="193807" x14ac:dyDescent="0.25"/>
    <row r="193808" x14ac:dyDescent="0.25"/>
    <row r="193809" x14ac:dyDescent="0.25"/>
    <row r="193810" x14ac:dyDescent="0.25"/>
    <row r="193811" x14ac:dyDescent="0.25"/>
    <row r="193812" x14ac:dyDescent="0.25"/>
    <row r="193813" x14ac:dyDescent="0.25"/>
    <row r="193814" x14ac:dyDescent="0.25"/>
    <row r="193815" x14ac:dyDescent="0.25"/>
    <row r="193816" x14ac:dyDescent="0.25"/>
    <row r="193817" x14ac:dyDescent="0.25"/>
    <row r="193818" x14ac:dyDescent="0.25"/>
    <row r="193819" x14ac:dyDescent="0.25"/>
    <row r="193820" x14ac:dyDescent="0.25"/>
    <row r="193821" x14ac:dyDescent="0.25"/>
    <row r="193822" x14ac:dyDescent="0.25"/>
    <row r="193823" x14ac:dyDescent="0.25"/>
    <row r="193824" x14ac:dyDescent="0.25"/>
    <row r="193825" x14ac:dyDescent="0.25"/>
    <row r="193826" x14ac:dyDescent="0.25"/>
    <row r="193827" x14ac:dyDescent="0.25"/>
    <row r="193828" x14ac:dyDescent="0.25"/>
    <row r="193829" x14ac:dyDescent="0.25"/>
    <row r="193830" x14ac:dyDescent="0.25"/>
    <row r="193831" x14ac:dyDescent="0.25"/>
    <row r="193832" x14ac:dyDescent="0.25"/>
    <row r="193833" x14ac:dyDescent="0.25"/>
    <row r="193834" x14ac:dyDescent="0.25"/>
    <row r="193835" x14ac:dyDescent="0.25"/>
    <row r="193836" x14ac:dyDescent="0.25"/>
    <row r="193837" x14ac:dyDescent="0.25"/>
    <row r="193838" x14ac:dyDescent="0.25"/>
    <row r="193839" x14ac:dyDescent="0.25"/>
    <row r="193840" x14ac:dyDescent="0.25"/>
    <row r="193841" x14ac:dyDescent="0.25"/>
    <row r="193842" x14ac:dyDescent="0.25"/>
    <row r="193843" x14ac:dyDescent="0.25"/>
    <row r="193844" x14ac:dyDescent="0.25"/>
    <row r="193845" x14ac:dyDescent="0.25"/>
    <row r="193846" x14ac:dyDescent="0.25"/>
    <row r="193847" x14ac:dyDescent="0.25"/>
    <row r="193848" x14ac:dyDescent="0.25"/>
    <row r="193849" x14ac:dyDescent="0.25"/>
    <row r="193850" x14ac:dyDescent="0.25"/>
    <row r="193851" x14ac:dyDescent="0.25"/>
    <row r="193852" x14ac:dyDescent="0.25"/>
    <row r="193853" x14ac:dyDescent="0.25"/>
    <row r="193854" x14ac:dyDescent="0.25"/>
    <row r="193855" x14ac:dyDescent="0.25"/>
    <row r="193856" x14ac:dyDescent="0.25"/>
    <row r="193857" x14ac:dyDescent="0.25"/>
    <row r="193858" x14ac:dyDescent="0.25"/>
    <row r="193859" x14ac:dyDescent="0.25"/>
    <row r="193860" x14ac:dyDescent="0.25"/>
    <row r="193861" x14ac:dyDescent="0.25"/>
    <row r="193862" x14ac:dyDescent="0.25"/>
    <row r="193863" x14ac:dyDescent="0.25"/>
    <row r="193864" x14ac:dyDescent="0.25"/>
    <row r="193865" x14ac:dyDescent="0.25"/>
    <row r="193866" x14ac:dyDescent="0.25"/>
    <row r="193867" x14ac:dyDescent="0.25"/>
    <row r="193868" x14ac:dyDescent="0.25"/>
    <row r="193869" x14ac:dyDescent="0.25"/>
    <row r="193870" x14ac:dyDescent="0.25"/>
    <row r="193871" x14ac:dyDescent="0.25"/>
    <row r="193872" x14ac:dyDescent="0.25"/>
    <row r="193873" x14ac:dyDescent="0.25"/>
    <row r="193874" x14ac:dyDescent="0.25"/>
    <row r="193875" x14ac:dyDescent="0.25"/>
    <row r="193876" x14ac:dyDescent="0.25"/>
    <row r="193877" x14ac:dyDescent="0.25"/>
    <row r="193878" x14ac:dyDescent="0.25"/>
    <row r="193879" x14ac:dyDescent="0.25"/>
    <row r="193880" x14ac:dyDescent="0.25"/>
    <row r="193881" x14ac:dyDescent="0.25"/>
    <row r="193882" x14ac:dyDescent="0.25"/>
    <row r="193883" x14ac:dyDescent="0.25"/>
    <row r="193884" x14ac:dyDescent="0.25"/>
    <row r="193885" x14ac:dyDescent="0.25"/>
    <row r="193886" x14ac:dyDescent="0.25"/>
    <row r="193887" x14ac:dyDescent="0.25"/>
    <row r="193888" x14ac:dyDescent="0.25"/>
    <row r="193889" x14ac:dyDescent="0.25"/>
    <row r="193890" x14ac:dyDescent="0.25"/>
    <row r="193891" x14ac:dyDescent="0.25"/>
    <row r="193892" x14ac:dyDescent="0.25"/>
    <row r="193893" x14ac:dyDescent="0.25"/>
    <row r="193894" x14ac:dyDescent="0.25"/>
    <row r="193895" x14ac:dyDescent="0.25"/>
    <row r="193896" x14ac:dyDescent="0.25"/>
    <row r="193897" x14ac:dyDescent="0.25"/>
    <row r="193898" x14ac:dyDescent="0.25"/>
    <row r="193899" x14ac:dyDescent="0.25"/>
    <row r="193900" x14ac:dyDescent="0.25"/>
    <row r="193901" x14ac:dyDescent="0.25"/>
    <row r="193902" x14ac:dyDescent="0.25"/>
    <row r="193903" x14ac:dyDescent="0.25"/>
    <row r="193904" x14ac:dyDescent="0.25"/>
    <row r="193905" x14ac:dyDescent="0.25"/>
    <row r="193906" x14ac:dyDescent="0.25"/>
    <row r="193907" x14ac:dyDescent="0.25"/>
    <row r="193908" x14ac:dyDescent="0.25"/>
    <row r="193909" x14ac:dyDescent="0.25"/>
    <row r="193910" x14ac:dyDescent="0.25"/>
    <row r="193911" x14ac:dyDescent="0.25"/>
    <row r="193912" x14ac:dyDescent="0.25"/>
    <row r="193913" x14ac:dyDescent="0.25"/>
    <row r="193914" x14ac:dyDescent="0.25"/>
    <row r="193915" x14ac:dyDescent="0.25"/>
    <row r="193916" x14ac:dyDescent="0.25"/>
    <row r="193917" x14ac:dyDescent="0.25"/>
    <row r="193918" x14ac:dyDescent="0.25"/>
    <row r="193919" x14ac:dyDescent="0.25"/>
    <row r="193920" x14ac:dyDescent="0.25"/>
    <row r="193921" x14ac:dyDescent="0.25"/>
    <row r="193922" x14ac:dyDescent="0.25"/>
    <row r="193923" x14ac:dyDescent="0.25"/>
    <row r="193924" x14ac:dyDescent="0.25"/>
    <row r="193925" x14ac:dyDescent="0.25"/>
    <row r="193926" x14ac:dyDescent="0.25"/>
    <row r="193927" x14ac:dyDescent="0.25"/>
    <row r="193928" x14ac:dyDescent="0.25"/>
    <row r="193929" x14ac:dyDescent="0.25"/>
    <row r="193930" x14ac:dyDescent="0.25"/>
    <row r="193931" x14ac:dyDescent="0.25"/>
    <row r="193932" x14ac:dyDescent="0.25"/>
    <row r="193933" x14ac:dyDescent="0.25"/>
    <row r="193934" x14ac:dyDescent="0.25"/>
    <row r="193935" x14ac:dyDescent="0.25"/>
    <row r="193936" x14ac:dyDescent="0.25"/>
    <row r="193937" x14ac:dyDescent="0.25"/>
    <row r="193938" x14ac:dyDescent="0.25"/>
    <row r="193939" x14ac:dyDescent="0.25"/>
    <row r="193940" x14ac:dyDescent="0.25"/>
    <row r="193941" x14ac:dyDescent="0.25"/>
    <row r="193942" x14ac:dyDescent="0.25"/>
    <row r="193943" x14ac:dyDescent="0.25"/>
    <row r="193944" x14ac:dyDescent="0.25"/>
    <row r="193945" x14ac:dyDescent="0.25"/>
    <row r="193946" x14ac:dyDescent="0.25"/>
    <row r="193947" x14ac:dyDescent="0.25"/>
    <row r="193948" x14ac:dyDescent="0.25"/>
    <row r="193949" x14ac:dyDescent="0.25"/>
    <row r="193950" x14ac:dyDescent="0.25"/>
    <row r="193951" x14ac:dyDescent="0.25"/>
    <row r="193952" x14ac:dyDescent="0.25"/>
    <row r="193953" x14ac:dyDescent="0.25"/>
    <row r="193954" x14ac:dyDescent="0.25"/>
    <row r="193955" x14ac:dyDescent="0.25"/>
    <row r="193956" x14ac:dyDescent="0.25"/>
    <row r="193957" x14ac:dyDescent="0.25"/>
    <row r="193958" x14ac:dyDescent="0.25"/>
    <row r="193959" x14ac:dyDescent="0.25"/>
    <row r="193960" x14ac:dyDescent="0.25"/>
    <row r="193961" x14ac:dyDescent="0.25"/>
    <row r="193962" x14ac:dyDescent="0.25"/>
    <row r="193963" x14ac:dyDescent="0.25"/>
    <row r="193964" x14ac:dyDescent="0.25"/>
    <row r="193965" x14ac:dyDescent="0.25"/>
    <row r="193966" x14ac:dyDescent="0.25"/>
    <row r="193967" x14ac:dyDescent="0.25"/>
    <row r="193968" x14ac:dyDescent="0.25"/>
    <row r="193969" x14ac:dyDescent="0.25"/>
    <row r="193970" x14ac:dyDescent="0.25"/>
    <row r="193971" x14ac:dyDescent="0.25"/>
    <row r="193972" x14ac:dyDescent="0.25"/>
    <row r="193973" x14ac:dyDescent="0.25"/>
    <row r="193974" x14ac:dyDescent="0.25"/>
    <row r="193975" x14ac:dyDescent="0.25"/>
    <row r="193976" x14ac:dyDescent="0.25"/>
    <row r="193977" x14ac:dyDescent="0.25"/>
    <row r="193978" x14ac:dyDescent="0.25"/>
    <row r="193979" x14ac:dyDescent="0.25"/>
    <row r="193980" x14ac:dyDescent="0.25"/>
    <row r="193981" x14ac:dyDescent="0.25"/>
    <row r="193982" x14ac:dyDescent="0.25"/>
    <row r="193983" x14ac:dyDescent="0.25"/>
    <row r="193984" x14ac:dyDescent="0.25"/>
    <row r="193985" x14ac:dyDescent="0.25"/>
    <row r="193986" x14ac:dyDescent="0.25"/>
    <row r="193987" x14ac:dyDescent="0.25"/>
    <row r="193988" x14ac:dyDescent="0.25"/>
    <row r="193989" x14ac:dyDescent="0.25"/>
    <row r="193990" x14ac:dyDescent="0.25"/>
    <row r="193991" x14ac:dyDescent="0.25"/>
    <row r="193992" x14ac:dyDescent="0.25"/>
    <row r="193993" x14ac:dyDescent="0.25"/>
    <row r="193994" x14ac:dyDescent="0.25"/>
    <row r="193995" x14ac:dyDescent="0.25"/>
    <row r="193996" x14ac:dyDescent="0.25"/>
    <row r="193997" x14ac:dyDescent="0.25"/>
    <row r="193998" x14ac:dyDescent="0.25"/>
    <row r="193999" x14ac:dyDescent="0.25"/>
    <row r="194000" x14ac:dyDescent="0.25"/>
    <row r="194001" x14ac:dyDescent="0.25"/>
    <row r="194002" x14ac:dyDescent="0.25"/>
    <row r="194003" x14ac:dyDescent="0.25"/>
    <row r="194004" x14ac:dyDescent="0.25"/>
    <row r="194005" x14ac:dyDescent="0.25"/>
    <row r="194006" x14ac:dyDescent="0.25"/>
    <row r="194007" x14ac:dyDescent="0.25"/>
    <row r="194008" x14ac:dyDescent="0.25"/>
    <row r="194009" x14ac:dyDescent="0.25"/>
    <row r="194010" x14ac:dyDescent="0.25"/>
    <row r="194011" x14ac:dyDescent="0.25"/>
    <row r="194012" x14ac:dyDescent="0.25"/>
    <row r="194013" x14ac:dyDescent="0.25"/>
    <row r="194014" x14ac:dyDescent="0.25"/>
    <row r="194015" x14ac:dyDescent="0.25"/>
    <row r="194016" x14ac:dyDescent="0.25"/>
    <row r="194017" x14ac:dyDescent="0.25"/>
    <row r="194018" x14ac:dyDescent="0.25"/>
    <row r="194019" x14ac:dyDescent="0.25"/>
    <row r="194020" x14ac:dyDescent="0.25"/>
    <row r="194021" x14ac:dyDescent="0.25"/>
    <row r="194022" x14ac:dyDescent="0.25"/>
    <row r="194023" x14ac:dyDescent="0.25"/>
    <row r="194024" x14ac:dyDescent="0.25"/>
    <row r="194025" x14ac:dyDescent="0.25"/>
    <row r="194026" x14ac:dyDescent="0.25"/>
    <row r="194027" x14ac:dyDescent="0.25"/>
    <row r="194028" x14ac:dyDescent="0.25"/>
    <row r="194029" x14ac:dyDescent="0.25"/>
    <row r="194030" x14ac:dyDescent="0.25"/>
    <row r="194031" x14ac:dyDescent="0.25"/>
    <row r="194032" x14ac:dyDescent="0.25"/>
    <row r="194033" x14ac:dyDescent="0.25"/>
    <row r="194034" x14ac:dyDescent="0.25"/>
    <row r="194035" x14ac:dyDescent="0.25"/>
    <row r="194036" x14ac:dyDescent="0.25"/>
    <row r="194037" x14ac:dyDescent="0.25"/>
    <row r="194038" x14ac:dyDescent="0.25"/>
    <row r="194039" x14ac:dyDescent="0.25"/>
    <row r="194040" x14ac:dyDescent="0.25"/>
    <row r="194041" x14ac:dyDescent="0.25"/>
    <row r="194042" x14ac:dyDescent="0.25"/>
    <row r="194043" x14ac:dyDescent="0.25"/>
    <row r="194044" x14ac:dyDescent="0.25"/>
    <row r="194045" x14ac:dyDescent="0.25"/>
    <row r="194046" x14ac:dyDescent="0.25"/>
    <row r="194047" x14ac:dyDescent="0.25"/>
    <row r="194048" x14ac:dyDescent="0.25"/>
    <row r="194049" x14ac:dyDescent="0.25"/>
    <row r="194050" x14ac:dyDescent="0.25"/>
    <row r="194051" x14ac:dyDescent="0.25"/>
    <row r="194052" x14ac:dyDescent="0.25"/>
    <row r="194053" x14ac:dyDescent="0.25"/>
    <row r="194054" x14ac:dyDescent="0.25"/>
    <row r="194055" x14ac:dyDescent="0.25"/>
    <row r="194056" x14ac:dyDescent="0.25"/>
    <row r="194057" x14ac:dyDescent="0.25"/>
    <row r="194058" x14ac:dyDescent="0.25"/>
    <row r="194059" x14ac:dyDescent="0.25"/>
    <row r="194060" x14ac:dyDescent="0.25"/>
    <row r="194061" x14ac:dyDescent="0.25"/>
    <row r="194062" x14ac:dyDescent="0.25"/>
    <row r="194063" x14ac:dyDescent="0.25"/>
    <row r="194064" x14ac:dyDescent="0.25"/>
    <row r="194065" x14ac:dyDescent="0.25"/>
    <row r="194066" x14ac:dyDescent="0.25"/>
    <row r="194067" x14ac:dyDescent="0.25"/>
    <row r="194068" x14ac:dyDescent="0.25"/>
    <row r="194069" x14ac:dyDescent="0.25"/>
    <row r="194070" x14ac:dyDescent="0.25"/>
    <row r="194071" x14ac:dyDescent="0.25"/>
    <row r="194072" x14ac:dyDescent="0.25"/>
    <row r="194073" x14ac:dyDescent="0.25"/>
    <row r="194074" x14ac:dyDescent="0.25"/>
    <row r="194075" x14ac:dyDescent="0.25"/>
    <row r="194076" x14ac:dyDescent="0.25"/>
    <row r="194077" x14ac:dyDescent="0.25"/>
    <row r="194078" x14ac:dyDescent="0.25"/>
    <row r="194079" x14ac:dyDescent="0.25"/>
    <row r="194080" x14ac:dyDescent="0.25"/>
    <row r="194081" x14ac:dyDescent="0.25"/>
    <row r="194082" x14ac:dyDescent="0.25"/>
    <row r="194083" x14ac:dyDescent="0.25"/>
    <row r="194084" x14ac:dyDescent="0.25"/>
    <row r="194085" x14ac:dyDescent="0.25"/>
    <row r="194086" x14ac:dyDescent="0.25"/>
    <row r="194087" x14ac:dyDescent="0.25"/>
    <row r="194088" x14ac:dyDescent="0.25"/>
    <row r="194089" x14ac:dyDescent="0.25"/>
    <row r="194090" x14ac:dyDescent="0.25"/>
    <row r="194091" x14ac:dyDescent="0.25"/>
    <row r="194092" x14ac:dyDescent="0.25"/>
    <row r="194093" x14ac:dyDescent="0.25"/>
    <row r="194094" x14ac:dyDescent="0.25"/>
    <row r="194095" x14ac:dyDescent="0.25"/>
    <row r="194096" x14ac:dyDescent="0.25"/>
    <row r="194097" x14ac:dyDescent="0.25"/>
    <row r="194098" x14ac:dyDescent="0.25"/>
    <row r="194099" x14ac:dyDescent="0.25"/>
    <row r="194100" x14ac:dyDescent="0.25"/>
    <row r="194101" x14ac:dyDescent="0.25"/>
    <row r="194102" x14ac:dyDescent="0.25"/>
    <row r="194103" x14ac:dyDescent="0.25"/>
    <row r="194104" x14ac:dyDescent="0.25"/>
    <row r="194105" x14ac:dyDescent="0.25"/>
    <row r="194106" x14ac:dyDescent="0.25"/>
    <row r="194107" x14ac:dyDescent="0.25"/>
    <row r="194108" x14ac:dyDescent="0.25"/>
    <row r="194109" x14ac:dyDescent="0.25"/>
    <row r="194110" x14ac:dyDescent="0.25"/>
    <row r="194111" x14ac:dyDescent="0.25"/>
    <row r="194112" x14ac:dyDescent="0.25"/>
    <row r="194113" x14ac:dyDescent="0.25"/>
    <row r="194114" x14ac:dyDescent="0.25"/>
    <row r="194115" x14ac:dyDescent="0.25"/>
    <row r="194116" x14ac:dyDescent="0.25"/>
    <row r="194117" x14ac:dyDescent="0.25"/>
    <row r="194118" x14ac:dyDescent="0.25"/>
    <row r="194119" x14ac:dyDescent="0.25"/>
    <row r="194120" x14ac:dyDescent="0.25"/>
    <row r="194121" x14ac:dyDescent="0.25"/>
    <row r="194122" x14ac:dyDescent="0.25"/>
    <row r="194123" x14ac:dyDescent="0.25"/>
    <row r="194124" x14ac:dyDescent="0.25"/>
    <row r="194125" x14ac:dyDescent="0.25"/>
    <row r="194126" x14ac:dyDescent="0.25"/>
    <row r="194127" x14ac:dyDescent="0.25"/>
    <row r="194128" x14ac:dyDescent="0.25"/>
    <row r="194129" x14ac:dyDescent="0.25"/>
    <row r="194130" x14ac:dyDescent="0.25"/>
    <row r="194131" x14ac:dyDescent="0.25"/>
    <row r="194132" x14ac:dyDescent="0.25"/>
    <row r="194133" x14ac:dyDescent="0.25"/>
    <row r="194134" x14ac:dyDescent="0.25"/>
    <row r="194135" x14ac:dyDescent="0.25"/>
    <row r="194136" x14ac:dyDescent="0.25"/>
    <row r="194137" x14ac:dyDescent="0.25"/>
    <row r="194138" x14ac:dyDescent="0.25"/>
    <row r="194139" x14ac:dyDescent="0.25"/>
    <row r="194140" x14ac:dyDescent="0.25"/>
    <row r="194141" x14ac:dyDescent="0.25"/>
    <row r="194142" x14ac:dyDescent="0.25"/>
    <row r="194143" x14ac:dyDescent="0.25"/>
    <row r="194144" x14ac:dyDescent="0.25"/>
    <row r="194145" x14ac:dyDescent="0.25"/>
    <row r="194146" x14ac:dyDescent="0.25"/>
    <row r="194147" x14ac:dyDescent="0.25"/>
    <row r="194148" x14ac:dyDescent="0.25"/>
    <row r="194149" x14ac:dyDescent="0.25"/>
    <row r="194150" x14ac:dyDescent="0.25"/>
    <row r="194151" x14ac:dyDescent="0.25"/>
    <row r="194152" x14ac:dyDescent="0.25"/>
    <row r="194153" x14ac:dyDescent="0.25"/>
    <row r="194154" x14ac:dyDescent="0.25"/>
    <row r="194155" x14ac:dyDescent="0.25"/>
    <row r="194156" x14ac:dyDescent="0.25"/>
    <row r="194157" x14ac:dyDescent="0.25"/>
    <row r="194158" x14ac:dyDescent="0.25"/>
    <row r="194159" x14ac:dyDescent="0.25"/>
    <row r="194160" x14ac:dyDescent="0.25"/>
    <row r="194161" x14ac:dyDescent="0.25"/>
    <row r="194162" x14ac:dyDescent="0.25"/>
    <row r="194163" x14ac:dyDescent="0.25"/>
    <row r="194164" x14ac:dyDescent="0.25"/>
    <row r="194165" x14ac:dyDescent="0.25"/>
    <row r="194166" x14ac:dyDescent="0.25"/>
    <row r="194167" x14ac:dyDescent="0.25"/>
    <row r="194168" x14ac:dyDescent="0.25"/>
    <row r="194169" x14ac:dyDescent="0.25"/>
    <row r="194170" x14ac:dyDescent="0.25"/>
    <row r="194171" x14ac:dyDescent="0.25"/>
    <row r="194172" x14ac:dyDescent="0.25"/>
    <row r="194173" x14ac:dyDescent="0.25"/>
    <row r="194174" x14ac:dyDescent="0.25"/>
    <row r="194175" x14ac:dyDescent="0.25"/>
    <row r="194176" x14ac:dyDescent="0.25"/>
    <row r="194177" x14ac:dyDescent="0.25"/>
    <row r="194178" x14ac:dyDescent="0.25"/>
    <row r="194179" x14ac:dyDescent="0.25"/>
    <row r="194180" x14ac:dyDescent="0.25"/>
    <row r="194181" x14ac:dyDescent="0.25"/>
    <row r="194182" x14ac:dyDescent="0.25"/>
    <row r="194183" x14ac:dyDescent="0.25"/>
    <row r="194184" x14ac:dyDescent="0.25"/>
    <row r="194185" x14ac:dyDescent="0.25"/>
    <row r="194186" x14ac:dyDescent="0.25"/>
    <row r="194187" x14ac:dyDescent="0.25"/>
    <row r="194188" x14ac:dyDescent="0.25"/>
    <row r="194189" x14ac:dyDescent="0.25"/>
    <row r="194190" x14ac:dyDescent="0.25"/>
    <row r="194191" x14ac:dyDescent="0.25"/>
    <row r="194192" x14ac:dyDescent="0.25"/>
    <row r="194193" x14ac:dyDescent="0.25"/>
    <row r="194194" x14ac:dyDescent="0.25"/>
    <row r="194195" x14ac:dyDescent="0.25"/>
    <row r="194196" x14ac:dyDescent="0.25"/>
    <row r="194197" x14ac:dyDescent="0.25"/>
    <row r="194198" x14ac:dyDescent="0.25"/>
    <row r="194199" x14ac:dyDescent="0.25"/>
    <row r="194200" x14ac:dyDescent="0.25"/>
    <row r="194201" x14ac:dyDescent="0.25"/>
    <row r="194202" x14ac:dyDescent="0.25"/>
    <row r="194203" x14ac:dyDescent="0.25"/>
    <row r="194204" x14ac:dyDescent="0.25"/>
    <row r="194205" x14ac:dyDescent="0.25"/>
    <row r="194206" x14ac:dyDescent="0.25"/>
    <row r="194207" x14ac:dyDescent="0.25"/>
    <row r="194208" x14ac:dyDescent="0.25"/>
    <row r="194209" x14ac:dyDescent="0.25"/>
    <row r="194210" x14ac:dyDescent="0.25"/>
    <row r="194211" x14ac:dyDescent="0.25"/>
    <row r="194212" x14ac:dyDescent="0.25"/>
    <row r="194213" x14ac:dyDescent="0.25"/>
    <row r="194214" x14ac:dyDescent="0.25"/>
    <row r="194215" x14ac:dyDescent="0.25"/>
    <row r="194216" x14ac:dyDescent="0.25"/>
    <row r="194217" x14ac:dyDescent="0.25"/>
    <row r="194218" x14ac:dyDescent="0.25"/>
    <row r="194219" x14ac:dyDescent="0.25"/>
    <row r="194220" x14ac:dyDescent="0.25"/>
    <row r="194221" x14ac:dyDescent="0.25"/>
    <row r="194222" x14ac:dyDescent="0.25"/>
    <row r="194223" x14ac:dyDescent="0.25"/>
    <row r="194224" x14ac:dyDescent="0.25"/>
    <row r="194225" x14ac:dyDescent="0.25"/>
    <row r="194226" x14ac:dyDescent="0.25"/>
    <row r="194227" x14ac:dyDescent="0.25"/>
    <row r="194228" x14ac:dyDescent="0.25"/>
    <row r="194229" x14ac:dyDescent="0.25"/>
    <row r="194230" x14ac:dyDescent="0.25"/>
    <row r="194231" x14ac:dyDescent="0.25"/>
    <row r="194232" x14ac:dyDescent="0.25"/>
    <row r="194233" x14ac:dyDescent="0.25"/>
    <row r="194234" x14ac:dyDescent="0.25"/>
    <row r="194235" x14ac:dyDescent="0.25"/>
    <row r="194236" x14ac:dyDescent="0.25"/>
    <row r="194237" x14ac:dyDescent="0.25"/>
    <row r="194238" x14ac:dyDescent="0.25"/>
    <row r="194239" x14ac:dyDescent="0.25"/>
    <row r="194240" x14ac:dyDescent="0.25"/>
    <row r="194241" x14ac:dyDescent="0.25"/>
    <row r="194242" x14ac:dyDescent="0.25"/>
    <row r="194243" x14ac:dyDescent="0.25"/>
    <row r="194244" x14ac:dyDescent="0.25"/>
    <row r="194245" x14ac:dyDescent="0.25"/>
    <row r="194246" x14ac:dyDescent="0.25"/>
    <row r="194247" x14ac:dyDescent="0.25"/>
    <row r="194248" x14ac:dyDescent="0.25"/>
    <row r="194249" x14ac:dyDescent="0.25"/>
    <row r="194250" x14ac:dyDescent="0.25"/>
    <row r="194251" x14ac:dyDescent="0.25"/>
    <row r="194252" x14ac:dyDescent="0.25"/>
    <row r="194253" x14ac:dyDescent="0.25"/>
    <row r="194254" x14ac:dyDescent="0.25"/>
    <row r="194255" x14ac:dyDescent="0.25"/>
    <row r="194256" x14ac:dyDescent="0.25"/>
    <row r="194257" x14ac:dyDescent="0.25"/>
    <row r="194258" x14ac:dyDescent="0.25"/>
    <row r="194259" x14ac:dyDescent="0.25"/>
    <row r="194260" x14ac:dyDescent="0.25"/>
    <row r="194261" x14ac:dyDescent="0.25"/>
    <row r="194262" x14ac:dyDescent="0.25"/>
    <row r="194263" x14ac:dyDescent="0.25"/>
    <row r="194264" x14ac:dyDescent="0.25"/>
    <row r="194265" x14ac:dyDescent="0.25"/>
    <row r="194266" x14ac:dyDescent="0.25"/>
    <row r="194267" x14ac:dyDescent="0.25"/>
    <row r="194268" x14ac:dyDescent="0.25"/>
    <row r="194269" x14ac:dyDescent="0.25"/>
    <row r="194270" x14ac:dyDescent="0.25"/>
    <row r="194271" x14ac:dyDescent="0.25"/>
    <row r="194272" x14ac:dyDescent="0.25"/>
    <row r="194273" x14ac:dyDescent="0.25"/>
    <row r="194274" x14ac:dyDescent="0.25"/>
    <row r="194275" x14ac:dyDescent="0.25"/>
    <row r="194276" x14ac:dyDescent="0.25"/>
    <row r="194277" x14ac:dyDescent="0.25"/>
    <row r="194278" x14ac:dyDescent="0.25"/>
    <row r="194279" x14ac:dyDescent="0.25"/>
    <row r="194280" x14ac:dyDescent="0.25"/>
    <row r="194281" x14ac:dyDescent="0.25"/>
    <row r="194282" x14ac:dyDescent="0.25"/>
    <row r="194283" x14ac:dyDescent="0.25"/>
    <row r="194284" x14ac:dyDescent="0.25"/>
    <row r="194285" x14ac:dyDescent="0.25"/>
    <row r="194286" x14ac:dyDescent="0.25"/>
    <row r="194287" x14ac:dyDescent="0.25"/>
    <row r="194288" x14ac:dyDescent="0.25"/>
    <row r="194289" x14ac:dyDescent="0.25"/>
    <row r="194290" x14ac:dyDescent="0.25"/>
    <row r="194291" x14ac:dyDescent="0.25"/>
    <row r="194292" x14ac:dyDescent="0.25"/>
    <row r="194293" x14ac:dyDescent="0.25"/>
    <row r="194294" x14ac:dyDescent="0.25"/>
    <row r="194295" x14ac:dyDescent="0.25"/>
    <row r="194296" x14ac:dyDescent="0.25"/>
    <row r="194297" x14ac:dyDescent="0.25"/>
    <row r="194298" x14ac:dyDescent="0.25"/>
    <row r="194299" x14ac:dyDescent="0.25"/>
    <row r="194300" x14ac:dyDescent="0.25"/>
    <row r="194301" x14ac:dyDescent="0.25"/>
    <row r="194302" x14ac:dyDescent="0.25"/>
    <row r="194303" x14ac:dyDescent="0.25"/>
    <row r="194304" x14ac:dyDescent="0.25"/>
    <row r="194305" x14ac:dyDescent="0.25"/>
    <row r="194306" x14ac:dyDescent="0.25"/>
    <row r="194307" x14ac:dyDescent="0.25"/>
    <row r="194308" x14ac:dyDescent="0.25"/>
    <row r="194309" x14ac:dyDescent="0.25"/>
    <row r="194310" x14ac:dyDescent="0.25"/>
    <row r="194311" x14ac:dyDescent="0.25"/>
    <row r="194312" x14ac:dyDescent="0.25"/>
    <row r="194313" x14ac:dyDescent="0.25"/>
    <row r="194314" x14ac:dyDescent="0.25"/>
    <row r="194315" x14ac:dyDescent="0.25"/>
    <row r="194316" x14ac:dyDescent="0.25"/>
    <row r="194317" x14ac:dyDescent="0.25"/>
    <row r="194318" x14ac:dyDescent="0.25"/>
    <row r="194319" x14ac:dyDescent="0.25"/>
    <row r="194320" x14ac:dyDescent="0.25"/>
    <row r="194321" x14ac:dyDescent="0.25"/>
    <row r="194322" x14ac:dyDescent="0.25"/>
    <row r="194323" x14ac:dyDescent="0.25"/>
    <row r="194324" x14ac:dyDescent="0.25"/>
    <row r="194325" x14ac:dyDescent="0.25"/>
    <row r="194326" x14ac:dyDescent="0.25"/>
    <row r="194327" x14ac:dyDescent="0.25"/>
    <row r="194328" x14ac:dyDescent="0.25"/>
    <row r="194329" x14ac:dyDescent="0.25"/>
    <row r="194330" x14ac:dyDescent="0.25"/>
    <row r="194331" x14ac:dyDescent="0.25"/>
    <row r="194332" x14ac:dyDescent="0.25"/>
    <row r="194333" x14ac:dyDescent="0.25"/>
    <row r="194334" x14ac:dyDescent="0.25"/>
    <row r="194335" x14ac:dyDescent="0.25"/>
    <row r="194336" x14ac:dyDescent="0.25"/>
    <row r="194337" x14ac:dyDescent="0.25"/>
    <row r="194338" x14ac:dyDescent="0.25"/>
    <row r="194339" x14ac:dyDescent="0.25"/>
    <row r="194340" x14ac:dyDescent="0.25"/>
    <row r="194341" x14ac:dyDescent="0.25"/>
    <row r="194342" x14ac:dyDescent="0.25"/>
    <row r="194343" x14ac:dyDescent="0.25"/>
    <row r="194344" x14ac:dyDescent="0.25"/>
    <row r="194345" x14ac:dyDescent="0.25"/>
    <row r="194346" x14ac:dyDescent="0.25"/>
    <row r="194347" x14ac:dyDescent="0.25"/>
    <row r="194348" x14ac:dyDescent="0.25"/>
    <row r="194349" x14ac:dyDescent="0.25"/>
    <row r="194350" x14ac:dyDescent="0.25"/>
    <row r="194351" x14ac:dyDescent="0.25"/>
    <row r="194352" x14ac:dyDescent="0.25"/>
    <row r="194353" x14ac:dyDescent="0.25"/>
    <row r="194354" x14ac:dyDescent="0.25"/>
    <row r="194355" x14ac:dyDescent="0.25"/>
    <row r="194356" x14ac:dyDescent="0.25"/>
    <row r="194357" x14ac:dyDescent="0.25"/>
    <row r="194358" x14ac:dyDescent="0.25"/>
    <row r="194359" x14ac:dyDescent="0.25"/>
    <row r="194360" x14ac:dyDescent="0.25"/>
    <row r="194361" x14ac:dyDescent="0.25"/>
    <row r="194362" x14ac:dyDescent="0.25"/>
    <row r="194363" x14ac:dyDescent="0.25"/>
    <row r="194364" x14ac:dyDescent="0.25"/>
    <row r="194365" x14ac:dyDescent="0.25"/>
    <row r="194366" x14ac:dyDescent="0.25"/>
    <row r="194367" x14ac:dyDescent="0.25"/>
    <row r="194368" x14ac:dyDescent="0.25"/>
    <row r="194369" x14ac:dyDescent="0.25"/>
    <row r="194370" x14ac:dyDescent="0.25"/>
    <row r="194371" x14ac:dyDescent="0.25"/>
    <row r="194372" x14ac:dyDescent="0.25"/>
    <row r="194373" x14ac:dyDescent="0.25"/>
    <row r="194374" x14ac:dyDescent="0.25"/>
    <row r="194375" x14ac:dyDescent="0.25"/>
    <row r="194376" x14ac:dyDescent="0.25"/>
    <row r="194377" x14ac:dyDescent="0.25"/>
    <row r="194378" x14ac:dyDescent="0.25"/>
    <row r="194379" x14ac:dyDescent="0.25"/>
    <row r="194380" x14ac:dyDescent="0.25"/>
    <row r="194381" x14ac:dyDescent="0.25"/>
    <row r="194382" x14ac:dyDescent="0.25"/>
    <row r="194383" x14ac:dyDescent="0.25"/>
    <row r="194384" x14ac:dyDescent="0.25"/>
    <row r="194385" x14ac:dyDescent="0.25"/>
    <row r="194386" x14ac:dyDescent="0.25"/>
    <row r="194387" x14ac:dyDescent="0.25"/>
    <row r="194388" x14ac:dyDescent="0.25"/>
    <row r="194389" x14ac:dyDescent="0.25"/>
    <row r="194390" x14ac:dyDescent="0.25"/>
    <row r="194391" x14ac:dyDescent="0.25"/>
    <row r="194392" x14ac:dyDescent="0.25"/>
    <row r="194393" x14ac:dyDescent="0.25"/>
    <row r="194394" x14ac:dyDescent="0.25"/>
    <row r="194395" x14ac:dyDescent="0.25"/>
    <row r="194396" x14ac:dyDescent="0.25"/>
    <row r="194397" x14ac:dyDescent="0.25"/>
    <row r="194398" x14ac:dyDescent="0.25"/>
    <row r="194399" x14ac:dyDescent="0.25"/>
    <row r="194400" x14ac:dyDescent="0.25"/>
    <row r="194401" x14ac:dyDescent="0.25"/>
    <row r="194402" x14ac:dyDescent="0.25"/>
    <row r="194403" x14ac:dyDescent="0.25"/>
    <row r="194404" x14ac:dyDescent="0.25"/>
    <row r="194405" x14ac:dyDescent="0.25"/>
    <row r="194406" x14ac:dyDescent="0.25"/>
    <row r="194407" x14ac:dyDescent="0.25"/>
    <row r="194408" x14ac:dyDescent="0.25"/>
    <row r="194409" x14ac:dyDescent="0.25"/>
    <row r="194410" x14ac:dyDescent="0.25"/>
    <row r="194411" x14ac:dyDescent="0.25"/>
    <row r="194412" x14ac:dyDescent="0.25"/>
    <row r="194413" x14ac:dyDescent="0.25"/>
    <row r="194414" x14ac:dyDescent="0.25"/>
    <row r="194415" x14ac:dyDescent="0.25"/>
    <row r="194416" x14ac:dyDescent="0.25"/>
    <row r="194417" x14ac:dyDescent="0.25"/>
    <row r="194418" x14ac:dyDescent="0.25"/>
    <row r="194419" x14ac:dyDescent="0.25"/>
    <row r="194420" x14ac:dyDescent="0.25"/>
    <row r="194421" x14ac:dyDescent="0.25"/>
    <row r="194422" x14ac:dyDescent="0.25"/>
    <row r="194423" x14ac:dyDescent="0.25"/>
    <row r="194424" x14ac:dyDescent="0.25"/>
    <row r="194425" x14ac:dyDescent="0.25"/>
    <row r="194426" x14ac:dyDescent="0.25"/>
    <row r="194427" x14ac:dyDescent="0.25"/>
    <row r="194428" x14ac:dyDescent="0.25"/>
    <row r="194429" x14ac:dyDescent="0.25"/>
    <row r="194430" x14ac:dyDescent="0.25"/>
    <row r="194431" x14ac:dyDescent="0.25"/>
    <row r="194432" x14ac:dyDescent="0.25"/>
    <row r="194433" x14ac:dyDescent="0.25"/>
    <row r="194434" x14ac:dyDescent="0.25"/>
    <row r="194435" x14ac:dyDescent="0.25"/>
    <row r="194436" x14ac:dyDescent="0.25"/>
    <row r="194437" x14ac:dyDescent="0.25"/>
    <row r="194438" x14ac:dyDescent="0.25"/>
    <row r="194439" x14ac:dyDescent="0.25"/>
    <row r="194440" x14ac:dyDescent="0.25"/>
    <row r="194441" x14ac:dyDescent="0.25"/>
    <row r="194442" x14ac:dyDescent="0.25"/>
    <row r="194443" x14ac:dyDescent="0.25"/>
    <row r="194444" x14ac:dyDescent="0.25"/>
    <row r="194445" x14ac:dyDescent="0.25"/>
    <row r="194446" x14ac:dyDescent="0.25"/>
    <row r="194447" x14ac:dyDescent="0.25"/>
    <row r="194448" x14ac:dyDescent="0.25"/>
    <row r="194449" x14ac:dyDescent="0.25"/>
    <row r="194450" x14ac:dyDescent="0.25"/>
    <row r="194451" x14ac:dyDescent="0.25"/>
    <row r="194452" x14ac:dyDescent="0.25"/>
    <row r="194453" x14ac:dyDescent="0.25"/>
    <row r="194454" x14ac:dyDescent="0.25"/>
    <row r="194455" x14ac:dyDescent="0.25"/>
    <row r="194456" x14ac:dyDescent="0.25"/>
    <row r="194457" x14ac:dyDescent="0.25"/>
    <row r="194458" x14ac:dyDescent="0.25"/>
    <row r="194459" x14ac:dyDescent="0.25"/>
    <row r="194460" x14ac:dyDescent="0.25"/>
    <row r="194461" x14ac:dyDescent="0.25"/>
    <row r="194462" x14ac:dyDescent="0.25"/>
    <row r="194463" x14ac:dyDescent="0.25"/>
    <row r="194464" x14ac:dyDescent="0.25"/>
    <row r="194465" x14ac:dyDescent="0.25"/>
    <row r="194466" x14ac:dyDescent="0.25"/>
    <row r="194467" x14ac:dyDescent="0.25"/>
    <row r="194468" x14ac:dyDescent="0.25"/>
    <row r="194469" x14ac:dyDescent="0.25"/>
    <row r="194470" x14ac:dyDescent="0.25"/>
    <row r="194471" x14ac:dyDescent="0.25"/>
    <row r="194472" x14ac:dyDescent="0.25"/>
    <row r="194473" x14ac:dyDescent="0.25"/>
    <row r="194474" x14ac:dyDescent="0.25"/>
    <row r="194475" x14ac:dyDescent="0.25"/>
    <row r="194476" x14ac:dyDescent="0.25"/>
    <row r="194477" x14ac:dyDescent="0.25"/>
    <row r="194478" x14ac:dyDescent="0.25"/>
    <row r="194479" x14ac:dyDescent="0.25"/>
    <row r="194480" x14ac:dyDescent="0.25"/>
    <row r="194481" x14ac:dyDescent="0.25"/>
    <row r="194482" x14ac:dyDescent="0.25"/>
    <row r="194483" x14ac:dyDescent="0.25"/>
    <row r="194484" x14ac:dyDescent="0.25"/>
    <row r="194485" x14ac:dyDescent="0.25"/>
    <row r="194486" x14ac:dyDescent="0.25"/>
    <row r="194487" x14ac:dyDescent="0.25"/>
    <row r="194488" x14ac:dyDescent="0.25"/>
    <row r="194489" x14ac:dyDescent="0.25"/>
    <row r="194490" x14ac:dyDescent="0.25"/>
    <row r="194491" x14ac:dyDescent="0.25"/>
    <row r="194492" x14ac:dyDescent="0.25"/>
    <row r="194493" x14ac:dyDescent="0.25"/>
    <row r="194494" x14ac:dyDescent="0.25"/>
    <row r="194495" x14ac:dyDescent="0.25"/>
    <row r="194496" x14ac:dyDescent="0.25"/>
    <row r="194497" x14ac:dyDescent="0.25"/>
    <row r="194498" x14ac:dyDescent="0.25"/>
    <row r="194499" x14ac:dyDescent="0.25"/>
    <row r="194500" x14ac:dyDescent="0.25"/>
    <row r="194501" x14ac:dyDescent="0.25"/>
    <row r="194502" x14ac:dyDescent="0.25"/>
    <row r="194503" x14ac:dyDescent="0.25"/>
    <row r="194504" x14ac:dyDescent="0.25"/>
    <row r="194505" x14ac:dyDescent="0.25"/>
    <row r="194506" x14ac:dyDescent="0.25"/>
    <row r="194507" x14ac:dyDescent="0.25"/>
    <row r="194508" x14ac:dyDescent="0.25"/>
    <row r="194509" x14ac:dyDescent="0.25"/>
    <row r="194510" x14ac:dyDescent="0.25"/>
    <row r="194511" x14ac:dyDescent="0.25"/>
    <row r="194512" x14ac:dyDescent="0.25"/>
    <row r="194513" x14ac:dyDescent="0.25"/>
    <row r="194514" x14ac:dyDescent="0.25"/>
    <row r="194515" x14ac:dyDescent="0.25"/>
    <row r="194516" x14ac:dyDescent="0.25"/>
    <row r="194517" x14ac:dyDescent="0.25"/>
    <row r="194518" x14ac:dyDescent="0.25"/>
    <row r="194519" x14ac:dyDescent="0.25"/>
    <row r="194520" x14ac:dyDescent="0.25"/>
    <row r="194521" x14ac:dyDescent="0.25"/>
    <row r="194522" x14ac:dyDescent="0.25"/>
    <row r="194523" x14ac:dyDescent="0.25"/>
    <row r="194524" x14ac:dyDescent="0.25"/>
    <row r="194525" x14ac:dyDescent="0.25"/>
    <row r="194526" x14ac:dyDescent="0.25"/>
    <row r="194527" x14ac:dyDescent="0.25"/>
    <row r="194528" x14ac:dyDescent="0.25"/>
    <row r="194529" x14ac:dyDescent="0.25"/>
    <row r="194530" x14ac:dyDescent="0.25"/>
    <row r="194531" x14ac:dyDescent="0.25"/>
    <row r="194532" x14ac:dyDescent="0.25"/>
    <row r="194533" x14ac:dyDescent="0.25"/>
    <row r="194534" x14ac:dyDescent="0.25"/>
    <row r="194535" x14ac:dyDescent="0.25"/>
    <row r="194536" x14ac:dyDescent="0.25"/>
    <row r="194537" x14ac:dyDescent="0.25"/>
    <row r="194538" x14ac:dyDescent="0.25"/>
    <row r="194539" x14ac:dyDescent="0.25"/>
    <row r="194540" x14ac:dyDescent="0.25"/>
    <row r="194541" x14ac:dyDescent="0.25"/>
    <row r="194542" x14ac:dyDescent="0.25"/>
    <row r="194543" x14ac:dyDescent="0.25"/>
    <row r="194544" x14ac:dyDescent="0.25"/>
    <row r="194545" x14ac:dyDescent="0.25"/>
    <row r="194546" x14ac:dyDescent="0.25"/>
    <row r="194547" x14ac:dyDescent="0.25"/>
    <row r="194548" x14ac:dyDescent="0.25"/>
    <row r="194549" x14ac:dyDescent="0.25"/>
    <row r="194550" x14ac:dyDescent="0.25"/>
    <row r="194551" x14ac:dyDescent="0.25"/>
    <row r="194552" x14ac:dyDescent="0.25"/>
    <row r="194553" x14ac:dyDescent="0.25"/>
    <row r="194554" x14ac:dyDescent="0.25"/>
    <row r="194555" x14ac:dyDescent="0.25"/>
    <row r="194556" x14ac:dyDescent="0.25"/>
    <row r="194557" x14ac:dyDescent="0.25"/>
    <row r="194558" x14ac:dyDescent="0.25"/>
    <row r="194559" x14ac:dyDescent="0.25"/>
    <row r="194560" x14ac:dyDescent="0.25"/>
    <row r="194561" x14ac:dyDescent="0.25"/>
    <row r="194562" x14ac:dyDescent="0.25"/>
    <row r="194563" x14ac:dyDescent="0.25"/>
    <row r="194564" x14ac:dyDescent="0.25"/>
    <row r="194565" x14ac:dyDescent="0.25"/>
    <row r="194566" x14ac:dyDescent="0.25"/>
    <row r="194567" x14ac:dyDescent="0.25"/>
    <row r="194568" x14ac:dyDescent="0.25"/>
    <row r="194569" x14ac:dyDescent="0.25"/>
    <row r="194570" x14ac:dyDescent="0.25"/>
    <row r="194571" x14ac:dyDescent="0.25"/>
    <row r="194572" x14ac:dyDescent="0.25"/>
    <row r="194573" x14ac:dyDescent="0.25"/>
    <row r="194574" x14ac:dyDescent="0.25"/>
    <row r="194575" x14ac:dyDescent="0.25"/>
    <row r="194576" x14ac:dyDescent="0.25"/>
    <row r="194577" x14ac:dyDescent="0.25"/>
    <row r="194578" x14ac:dyDescent="0.25"/>
    <row r="194579" x14ac:dyDescent="0.25"/>
    <row r="194580" x14ac:dyDescent="0.25"/>
    <row r="194581" x14ac:dyDescent="0.25"/>
    <row r="194582" x14ac:dyDescent="0.25"/>
    <row r="194583" x14ac:dyDescent="0.25"/>
    <row r="194584" x14ac:dyDescent="0.25"/>
    <row r="194585" x14ac:dyDescent="0.25"/>
    <row r="194586" x14ac:dyDescent="0.25"/>
    <row r="194587" x14ac:dyDescent="0.25"/>
    <row r="194588" x14ac:dyDescent="0.25"/>
    <row r="194589" x14ac:dyDescent="0.25"/>
    <row r="194590" x14ac:dyDescent="0.25"/>
    <row r="194591" x14ac:dyDescent="0.25"/>
    <row r="194592" x14ac:dyDescent="0.25"/>
    <row r="194593" x14ac:dyDescent="0.25"/>
    <row r="194594" x14ac:dyDescent="0.25"/>
    <row r="194595" x14ac:dyDescent="0.25"/>
    <row r="194596" x14ac:dyDescent="0.25"/>
    <row r="194597" x14ac:dyDescent="0.25"/>
    <row r="194598" x14ac:dyDescent="0.25"/>
    <row r="194599" x14ac:dyDescent="0.25"/>
    <row r="194600" x14ac:dyDescent="0.25"/>
    <row r="194601" x14ac:dyDescent="0.25"/>
    <row r="194602" x14ac:dyDescent="0.25"/>
    <row r="194603" x14ac:dyDescent="0.25"/>
    <row r="194604" x14ac:dyDescent="0.25"/>
    <row r="194605" x14ac:dyDescent="0.25"/>
    <row r="194606" x14ac:dyDescent="0.25"/>
    <row r="194607" x14ac:dyDescent="0.25"/>
    <row r="194608" x14ac:dyDescent="0.25"/>
    <row r="194609" x14ac:dyDescent="0.25"/>
    <row r="194610" x14ac:dyDescent="0.25"/>
    <row r="194611" x14ac:dyDescent="0.25"/>
    <row r="194612" x14ac:dyDescent="0.25"/>
    <row r="194613" x14ac:dyDescent="0.25"/>
    <row r="194614" x14ac:dyDescent="0.25"/>
    <row r="194615" x14ac:dyDescent="0.25"/>
    <row r="194616" x14ac:dyDescent="0.25"/>
    <row r="194617" x14ac:dyDescent="0.25"/>
    <row r="194618" x14ac:dyDescent="0.25"/>
    <row r="194619" x14ac:dyDescent="0.25"/>
    <row r="194620" x14ac:dyDescent="0.25"/>
    <row r="194621" x14ac:dyDescent="0.25"/>
    <row r="194622" x14ac:dyDescent="0.25"/>
    <row r="194623" x14ac:dyDescent="0.25"/>
    <row r="194624" x14ac:dyDescent="0.25"/>
    <row r="194625" x14ac:dyDescent="0.25"/>
    <row r="194626" x14ac:dyDescent="0.25"/>
    <row r="194627" x14ac:dyDescent="0.25"/>
    <row r="194628" x14ac:dyDescent="0.25"/>
    <row r="194629" x14ac:dyDescent="0.25"/>
    <row r="194630" x14ac:dyDescent="0.25"/>
    <row r="194631" x14ac:dyDescent="0.25"/>
    <row r="194632" x14ac:dyDescent="0.25"/>
    <row r="194633" x14ac:dyDescent="0.25"/>
    <row r="194634" x14ac:dyDescent="0.25"/>
    <row r="194635" x14ac:dyDescent="0.25"/>
    <row r="194636" x14ac:dyDescent="0.25"/>
    <row r="194637" x14ac:dyDescent="0.25"/>
    <row r="194638" x14ac:dyDescent="0.25"/>
    <row r="194639" x14ac:dyDescent="0.25"/>
    <row r="194640" x14ac:dyDescent="0.25"/>
    <row r="194641" x14ac:dyDescent="0.25"/>
    <row r="194642" x14ac:dyDescent="0.25"/>
    <row r="194643" x14ac:dyDescent="0.25"/>
    <row r="194644" x14ac:dyDescent="0.25"/>
    <row r="194645" x14ac:dyDescent="0.25"/>
    <row r="194646" x14ac:dyDescent="0.25"/>
    <row r="194647" x14ac:dyDescent="0.25"/>
    <row r="194648" x14ac:dyDescent="0.25"/>
    <row r="194649" x14ac:dyDescent="0.25"/>
    <row r="194650" x14ac:dyDescent="0.25"/>
    <row r="194651" x14ac:dyDescent="0.25"/>
    <row r="194652" x14ac:dyDescent="0.25"/>
    <row r="194653" x14ac:dyDescent="0.25"/>
    <row r="194654" x14ac:dyDescent="0.25"/>
    <row r="194655" x14ac:dyDescent="0.25"/>
    <row r="194656" x14ac:dyDescent="0.25"/>
    <row r="194657" x14ac:dyDescent="0.25"/>
    <row r="194658" x14ac:dyDescent="0.25"/>
    <row r="194659" x14ac:dyDescent="0.25"/>
    <row r="194660" x14ac:dyDescent="0.25"/>
    <row r="194661" x14ac:dyDescent="0.25"/>
    <row r="194662" x14ac:dyDescent="0.25"/>
    <row r="194663" x14ac:dyDescent="0.25"/>
    <row r="194664" x14ac:dyDescent="0.25"/>
    <row r="194665" x14ac:dyDescent="0.25"/>
    <row r="194666" x14ac:dyDescent="0.25"/>
    <row r="194667" x14ac:dyDescent="0.25"/>
    <row r="194668" x14ac:dyDescent="0.25"/>
    <row r="194669" x14ac:dyDescent="0.25"/>
    <row r="194670" x14ac:dyDescent="0.25"/>
    <row r="194671" x14ac:dyDescent="0.25"/>
    <row r="194672" x14ac:dyDescent="0.25"/>
    <row r="194673" x14ac:dyDescent="0.25"/>
    <row r="194674" x14ac:dyDescent="0.25"/>
    <row r="194675" x14ac:dyDescent="0.25"/>
    <row r="194676" x14ac:dyDescent="0.25"/>
    <row r="194677" x14ac:dyDescent="0.25"/>
    <row r="194678" x14ac:dyDescent="0.25"/>
    <row r="194679" x14ac:dyDescent="0.25"/>
    <row r="194680" x14ac:dyDescent="0.25"/>
    <row r="194681" x14ac:dyDescent="0.25"/>
    <row r="194682" x14ac:dyDescent="0.25"/>
    <row r="194683" x14ac:dyDescent="0.25"/>
    <row r="194684" x14ac:dyDescent="0.25"/>
    <row r="194685" x14ac:dyDescent="0.25"/>
    <row r="194686" x14ac:dyDescent="0.25"/>
    <row r="194687" x14ac:dyDescent="0.25"/>
    <row r="194688" x14ac:dyDescent="0.25"/>
    <row r="194689" x14ac:dyDescent="0.25"/>
    <row r="194690" x14ac:dyDescent="0.25"/>
    <row r="194691" x14ac:dyDescent="0.25"/>
    <row r="194692" x14ac:dyDescent="0.25"/>
    <row r="194693" x14ac:dyDescent="0.25"/>
    <row r="194694" x14ac:dyDescent="0.25"/>
    <row r="194695" x14ac:dyDescent="0.25"/>
    <row r="194696" x14ac:dyDescent="0.25"/>
    <row r="194697" x14ac:dyDescent="0.25"/>
    <row r="194698" x14ac:dyDescent="0.25"/>
    <row r="194699" x14ac:dyDescent="0.25"/>
    <row r="194700" x14ac:dyDescent="0.25"/>
    <row r="194701" x14ac:dyDescent="0.25"/>
    <row r="194702" x14ac:dyDescent="0.25"/>
    <row r="194703" x14ac:dyDescent="0.25"/>
    <row r="194704" x14ac:dyDescent="0.25"/>
    <row r="194705" x14ac:dyDescent="0.25"/>
    <row r="194706" x14ac:dyDescent="0.25"/>
    <row r="194707" x14ac:dyDescent="0.25"/>
    <row r="194708" x14ac:dyDescent="0.25"/>
    <row r="194709" x14ac:dyDescent="0.25"/>
    <row r="194710" x14ac:dyDescent="0.25"/>
    <row r="194711" x14ac:dyDescent="0.25"/>
    <row r="194712" x14ac:dyDescent="0.25"/>
    <row r="194713" x14ac:dyDescent="0.25"/>
    <row r="194714" x14ac:dyDescent="0.25"/>
    <row r="194715" x14ac:dyDescent="0.25"/>
    <row r="194716" x14ac:dyDescent="0.25"/>
    <row r="194717" x14ac:dyDescent="0.25"/>
    <row r="194718" x14ac:dyDescent="0.25"/>
    <row r="194719" x14ac:dyDescent="0.25"/>
    <row r="194720" x14ac:dyDescent="0.25"/>
    <row r="194721" x14ac:dyDescent="0.25"/>
    <row r="194722" x14ac:dyDescent="0.25"/>
    <row r="194723" x14ac:dyDescent="0.25"/>
    <row r="194724" x14ac:dyDescent="0.25"/>
    <row r="194725" x14ac:dyDescent="0.25"/>
    <row r="194726" x14ac:dyDescent="0.25"/>
    <row r="194727" x14ac:dyDescent="0.25"/>
    <row r="194728" x14ac:dyDescent="0.25"/>
    <row r="194729" x14ac:dyDescent="0.25"/>
    <row r="194730" x14ac:dyDescent="0.25"/>
    <row r="194731" x14ac:dyDescent="0.25"/>
    <row r="194732" x14ac:dyDescent="0.25"/>
    <row r="194733" x14ac:dyDescent="0.25"/>
    <row r="194734" x14ac:dyDescent="0.25"/>
    <row r="194735" x14ac:dyDescent="0.25"/>
    <row r="194736" x14ac:dyDescent="0.25"/>
    <row r="194737" x14ac:dyDescent="0.25"/>
    <row r="194738" x14ac:dyDescent="0.25"/>
    <row r="194739" x14ac:dyDescent="0.25"/>
    <row r="194740" x14ac:dyDescent="0.25"/>
    <row r="194741" x14ac:dyDescent="0.25"/>
    <row r="194742" x14ac:dyDescent="0.25"/>
    <row r="194743" x14ac:dyDescent="0.25"/>
    <row r="194744" x14ac:dyDescent="0.25"/>
    <row r="194745" x14ac:dyDescent="0.25"/>
    <row r="194746" x14ac:dyDescent="0.25"/>
    <row r="194747" x14ac:dyDescent="0.25"/>
    <row r="194748" x14ac:dyDescent="0.25"/>
    <row r="194749" x14ac:dyDescent="0.25"/>
    <row r="194750" x14ac:dyDescent="0.25"/>
    <row r="194751" x14ac:dyDescent="0.25"/>
    <row r="194752" x14ac:dyDescent="0.25"/>
    <row r="194753" x14ac:dyDescent="0.25"/>
    <row r="194754" x14ac:dyDescent="0.25"/>
    <row r="194755" x14ac:dyDescent="0.25"/>
    <row r="194756" x14ac:dyDescent="0.25"/>
    <row r="194757" x14ac:dyDescent="0.25"/>
    <row r="194758" x14ac:dyDescent="0.25"/>
    <row r="194759" x14ac:dyDescent="0.25"/>
    <row r="194760" x14ac:dyDescent="0.25"/>
    <row r="194761" x14ac:dyDescent="0.25"/>
    <row r="194762" x14ac:dyDescent="0.25"/>
    <row r="194763" x14ac:dyDescent="0.25"/>
    <row r="194764" x14ac:dyDescent="0.25"/>
    <row r="194765" x14ac:dyDescent="0.25"/>
    <row r="194766" x14ac:dyDescent="0.25"/>
    <row r="194767" x14ac:dyDescent="0.25"/>
    <row r="194768" x14ac:dyDescent="0.25"/>
    <row r="194769" x14ac:dyDescent="0.25"/>
    <row r="194770" x14ac:dyDescent="0.25"/>
    <row r="194771" x14ac:dyDescent="0.25"/>
    <row r="194772" x14ac:dyDescent="0.25"/>
    <row r="194773" x14ac:dyDescent="0.25"/>
    <row r="194774" x14ac:dyDescent="0.25"/>
    <row r="194775" x14ac:dyDescent="0.25"/>
    <row r="194776" x14ac:dyDescent="0.25"/>
    <row r="194777" x14ac:dyDescent="0.25"/>
    <row r="194778" x14ac:dyDescent="0.25"/>
    <row r="194779" x14ac:dyDescent="0.25"/>
    <row r="194780" x14ac:dyDescent="0.25"/>
    <row r="194781" x14ac:dyDescent="0.25"/>
    <row r="194782" x14ac:dyDescent="0.25"/>
    <row r="194783" x14ac:dyDescent="0.25"/>
    <row r="194784" x14ac:dyDescent="0.25"/>
    <row r="194785" x14ac:dyDescent="0.25"/>
    <row r="194786" x14ac:dyDescent="0.25"/>
    <row r="194787" x14ac:dyDescent="0.25"/>
    <row r="194788" x14ac:dyDescent="0.25"/>
    <row r="194789" x14ac:dyDescent="0.25"/>
    <row r="194790" x14ac:dyDescent="0.25"/>
    <row r="194791" x14ac:dyDescent="0.25"/>
    <row r="194792" x14ac:dyDescent="0.25"/>
    <row r="194793" x14ac:dyDescent="0.25"/>
    <row r="194794" x14ac:dyDescent="0.25"/>
    <row r="194795" x14ac:dyDescent="0.25"/>
    <row r="194796" x14ac:dyDescent="0.25"/>
    <row r="194797" x14ac:dyDescent="0.25"/>
    <row r="194798" x14ac:dyDescent="0.25"/>
    <row r="194799" x14ac:dyDescent="0.25"/>
    <row r="194800" x14ac:dyDescent="0.25"/>
    <row r="194801" x14ac:dyDescent="0.25"/>
    <row r="194802" x14ac:dyDescent="0.25"/>
    <row r="194803" x14ac:dyDescent="0.25"/>
    <row r="194804" x14ac:dyDescent="0.25"/>
    <row r="194805" x14ac:dyDescent="0.25"/>
    <row r="194806" x14ac:dyDescent="0.25"/>
    <row r="194807" x14ac:dyDescent="0.25"/>
    <row r="194808" x14ac:dyDescent="0.25"/>
    <row r="194809" x14ac:dyDescent="0.25"/>
    <row r="194810" x14ac:dyDescent="0.25"/>
    <row r="194811" x14ac:dyDescent="0.25"/>
    <row r="194812" x14ac:dyDescent="0.25"/>
    <row r="194813" x14ac:dyDescent="0.25"/>
    <row r="194814" x14ac:dyDescent="0.25"/>
    <row r="194815" x14ac:dyDescent="0.25"/>
    <row r="194816" x14ac:dyDescent="0.25"/>
    <row r="194817" x14ac:dyDescent="0.25"/>
    <row r="194818" x14ac:dyDescent="0.25"/>
    <row r="194819" x14ac:dyDescent="0.25"/>
    <row r="194820" x14ac:dyDescent="0.25"/>
    <row r="194821" x14ac:dyDescent="0.25"/>
    <row r="194822" x14ac:dyDescent="0.25"/>
    <row r="194823" x14ac:dyDescent="0.25"/>
    <row r="194824" x14ac:dyDescent="0.25"/>
    <row r="194825" x14ac:dyDescent="0.25"/>
    <row r="194826" x14ac:dyDescent="0.25"/>
    <row r="194827" x14ac:dyDescent="0.25"/>
    <row r="194828" x14ac:dyDescent="0.25"/>
    <row r="194829" x14ac:dyDescent="0.25"/>
    <row r="194830" x14ac:dyDescent="0.25"/>
    <row r="194831" x14ac:dyDescent="0.25"/>
    <row r="194832" x14ac:dyDescent="0.25"/>
    <row r="194833" x14ac:dyDescent="0.25"/>
    <row r="194834" x14ac:dyDescent="0.25"/>
    <row r="194835" x14ac:dyDescent="0.25"/>
    <row r="194836" x14ac:dyDescent="0.25"/>
    <row r="194837" x14ac:dyDescent="0.25"/>
    <row r="194838" x14ac:dyDescent="0.25"/>
    <row r="194839" x14ac:dyDescent="0.25"/>
    <row r="194840" x14ac:dyDescent="0.25"/>
    <row r="194841" x14ac:dyDescent="0.25"/>
    <row r="194842" x14ac:dyDescent="0.25"/>
    <row r="194843" x14ac:dyDescent="0.25"/>
    <row r="194844" x14ac:dyDescent="0.25"/>
    <row r="194845" x14ac:dyDescent="0.25"/>
    <row r="194846" x14ac:dyDescent="0.25"/>
    <row r="194847" x14ac:dyDescent="0.25"/>
    <row r="194848" x14ac:dyDescent="0.25"/>
    <row r="194849" x14ac:dyDescent="0.25"/>
    <row r="194850" x14ac:dyDescent="0.25"/>
    <row r="194851" x14ac:dyDescent="0.25"/>
    <row r="194852" x14ac:dyDescent="0.25"/>
    <row r="194853" x14ac:dyDescent="0.25"/>
    <row r="194854" x14ac:dyDescent="0.25"/>
    <row r="194855" x14ac:dyDescent="0.25"/>
    <row r="194856" x14ac:dyDescent="0.25"/>
    <row r="194857" x14ac:dyDescent="0.25"/>
    <row r="194858" x14ac:dyDescent="0.25"/>
    <row r="194859" x14ac:dyDescent="0.25"/>
    <row r="194860" x14ac:dyDescent="0.25"/>
    <row r="194861" x14ac:dyDescent="0.25"/>
    <row r="194862" x14ac:dyDescent="0.25"/>
    <row r="194863" x14ac:dyDescent="0.25"/>
    <row r="194864" x14ac:dyDescent="0.25"/>
    <row r="194865" x14ac:dyDescent="0.25"/>
    <row r="194866" x14ac:dyDescent="0.25"/>
    <row r="194867" x14ac:dyDescent="0.25"/>
    <row r="194868" x14ac:dyDescent="0.25"/>
    <row r="194869" x14ac:dyDescent="0.25"/>
    <row r="194870" x14ac:dyDescent="0.25"/>
    <row r="194871" x14ac:dyDescent="0.25"/>
    <row r="194872" x14ac:dyDescent="0.25"/>
    <row r="194873" x14ac:dyDescent="0.25"/>
    <row r="194874" x14ac:dyDescent="0.25"/>
    <row r="194875" x14ac:dyDescent="0.25"/>
    <row r="194876" x14ac:dyDescent="0.25"/>
    <row r="194877" x14ac:dyDescent="0.25"/>
    <row r="194878" x14ac:dyDescent="0.25"/>
    <row r="194879" x14ac:dyDescent="0.25"/>
    <row r="194880" x14ac:dyDescent="0.25"/>
    <row r="194881" x14ac:dyDescent="0.25"/>
    <row r="194882" x14ac:dyDescent="0.25"/>
    <row r="194883" x14ac:dyDescent="0.25"/>
    <row r="194884" x14ac:dyDescent="0.25"/>
    <row r="194885" x14ac:dyDescent="0.25"/>
    <row r="194886" x14ac:dyDescent="0.25"/>
    <row r="194887" x14ac:dyDescent="0.25"/>
    <row r="194888" x14ac:dyDescent="0.25"/>
    <row r="194889" x14ac:dyDescent="0.25"/>
    <row r="194890" x14ac:dyDescent="0.25"/>
    <row r="194891" x14ac:dyDescent="0.25"/>
    <row r="194892" x14ac:dyDescent="0.25"/>
    <row r="194893" x14ac:dyDescent="0.25"/>
    <row r="194894" x14ac:dyDescent="0.25"/>
    <row r="194895" x14ac:dyDescent="0.25"/>
    <row r="194896" x14ac:dyDescent="0.25"/>
    <row r="194897" x14ac:dyDescent="0.25"/>
    <row r="194898" x14ac:dyDescent="0.25"/>
    <row r="194899" x14ac:dyDescent="0.25"/>
    <row r="194900" x14ac:dyDescent="0.25"/>
    <row r="194901" x14ac:dyDescent="0.25"/>
    <row r="194902" x14ac:dyDescent="0.25"/>
    <row r="194903" x14ac:dyDescent="0.25"/>
    <row r="194904" x14ac:dyDescent="0.25"/>
    <row r="194905" x14ac:dyDescent="0.25"/>
    <row r="194906" x14ac:dyDescent="0.25"/>
    <row r="194907" x14ac:dyDescent="0.25"/>
    <row r="194908" x14ac:dyDescent="0.25"/>
    <row r="194909" x14ac:dyDescent="0.25"/>
    <row r="194910" x14ac:dyDescent="0.25"/>
    <row r="194911" x14ac:dyDescent="0.25"/>
    <row r="194912" x14ac:dyDescent="0.25"/>
    <row r="194913" x14ac:dyDescent="0.25"/>
    <row r="194914" x14ac:dyDescent="0.25"/>
    <row r="194915" x14ac:dyDescent="0.25"/>
    <row r="194916" x14ac:dyDescent="0.25"/>
    <row r="194917" x14ac:dyDescent="0.25"/>
    <row r="194918" x14ac:dyDescent="0.25"/>
    <row r="194919" x14ac:dyDescent="0.25"/>
    <row r="194920" x14ac:dyDescent="0.25"/>
    <row r="194921" x14ac:dyDescent="0.25"/>
    <row r="194922" x14ac:dyDescent="0.25"/>
    <row r="194923" x14ac:dyDescent="0.25"/>
    <row r="194924" x14ac:dyDescent="0.25"/>
    <row r="194925" x14ac:dyDescent="0.25"/>
    <row r="194926" x14ac:dyDescent="0.25"/>
    <row r="194927" x14ac:dyDescent="0.25"/>
    <row r="194928" x14ac:dyDescent="0.25"/>
    <row r="194929" x14ac:dyDescent="0.25"/>
    <row r="194930" x14ac:dyDescent="0.25"/>
    <row r="194931" x14ac:dyDescent="0.25"/>
    <row r="194932" x14ac:dyDescent="0.25"/>
    <row r="194933" x14ac:dyDescent="0.25"/>
    <row r="194934" x14ac:dyDescent="0.25"/>
    <row r="194935" x14ac:dyDescent="0.25"/>
    <row r="194936" x14ac:dyDescent="0.25"/>
    <row r="194937" x14ac:dyDescent="0.25"/>
    <row r="194938" x14ac:dyDescent="0.25"/>
    <row r="194939" x14ac:dyDescent="0.25"/>
    <row r="194940" x14ac:dyDescent="0.25"/>
    <row r="194941" x14ac:dyDescent="0.25"/>
    <row r="194942" x14ac:dyDescent="0.25"/>
    <row r="194943" x14ac:dyDescent="0.25"/>
    <row r="194944" x14ac:dyDescent="0.25"/>
    <row r="194945" x14ac:dyDescent="0.25"/>
    <row r="194946" x14ac:dyDescent="0.25"/>
    <row r="194947" x14ac:dyDescent="0.25"/>
    <row r="194948" x14ac:dyDescent="0.25"/>
    <row r="194949" x14ac:dyDescent="0.25"/>
    <row r="194950" x14ac:dyDescent="0.25"/>
    <row r="194951" x14ac:dyDescent="0.25"/>
    <row r="194952" x14ac:dyDescent="0.25"/>
    <row r="194953" x14ac:dyDescent="0.25"/>
    <row r="194954" x14ac:dyDescent="0.25"/>
    <row r="194955" x14ac:dyDescent="0.25"/>
    <row r="194956" x14ac:dyDescent="0.25"/>
    <row r="194957" x14ac:dyDescent="0.25"/>
    <row r="194958" x14ac:dyDescent="0.25"/>
    <row r="194959" x14ac:dyDescent="0.25"/>
    <row r="194960" x14ac:dyDescent="0.25"/>
    <row r="194961" x14ac:dyDescent="0.25"/>
    <row r="194962" x14ac:dyDescent="0.25"/>
    <row r="194963" x14ac:dyDescent="0.25"/>
    <row r="194964" x14ac:dyDescent="0.25"/>
    <row r="194965" x14ac:dyDescent="0.25"/>
    <row r="194966" x14ac:dyDescent="0.25"/>
    <row r="194967" x14ac:dyDescent="0.25"/>
    <row r="194968" x14ac:dyDescent="0.25"/>
    <row r="194969" x14ac:dyDescent="0.25"/>
    <row r="194970" x14ac:dyDescent="0.25"/>
    <row r="194971" x14ac:dyDescent="0.25"/>
    <row r="194972" x14ac:dyDescent="0.25"/>
    <row r="194973" x14ac:dyDescent="0.25"/>
    <row r="194974" x14ac:dyDescent="0.25"/>
    <row r="194975" x14ac:dyDescent="0.25"/>
    <row r="194976" x14ac:dyDescent="0.25"/>
    <row r="194977" x14ac:dyDescent="0.25"/>
    <row r="194978" x14ac:dyDescent="0.25"/>
    <row r="194979" x14ac:dyDescent="0.25"/>
    <row r="194980" x14ac:dyDescent="0.25"/>
    <row r="194981" x14ac:dyDescent="0.25"/>
    <row r="194982" x14ac:dyDescent="0.25"/>
    <row r="194983" x14ac:dyDescent="0.25"/>
    <row r="194984" x14ac:dyDescent="0.25"/>
    <row r="194985" x14ac:dyDescent="0.25"/>
    <row r="194986" x14ac:dyDescent="0.25"/>
    <row r="194987" x14ac:dyDescent="0.25"/>
    <row r="194988" x14ac:dyDescent="0.25"/>
    <row r="194989" x14ac:dyDescent="0.25"/>
    <row r="194990" x14ac:dyDescent="0.25"/>
    <row r="194991" x14ac:dyDescent="0.25"/>
    <row r="194992" x14ac:dyDescent="0.25"/>
    <row r="194993" x14ac:dyDescent="0.25"/>
    <row r="194994" x14ac:dyDescent="0.25"/>
    <row r="194995" x14ac:dyDescent="0.25"/>
    <row r="194996" x14ac:dyDescent="0.25"/>
    <row r="194997" x14ac:dyDescent="0.25"/>
    <row r="194998" x14ac:dyDescent="0.25"/>
    <row r="194999" x14ac:dyDescent="0.25"/>
    <row r="195000" x14ac:dyDescent="0.25"/>
    <row r="195001" x14ac:dyDescent="0.25"/>
    <row r="195002" x14ac:dyDescent="0.25"/>
    <row r="195003" x14ac:dyDescent="0.25"/>
    <row r="195004" x14ac:dyDescent="0.25"/>
    <row r="195005" x14ac:dyDescent="0.25"/>
    <row r="195006" x14ac:dyDescent="0.25"/>
    <row r="195007" x14ac:dyDescent="0.25"/>
    <row r="195008" x14ac:dyDescent="0.25"/>
    <row r="195009" x14ac:dyDescent="0.25"/>
    <row r="195010" x14ac:dyDescent="0.25"/>
    <row r="195011" x14ac:dyDescent="0.25"/>
    <row r="195012" x14ac:dyDescent="0.25"/>
    <row r="195013" x14ac:dyDescent="0.25"/>
    <row r="195014" x14ac:dyDescent="0.25"/>
    <row r="195015" x14ac:dyDescent="0.25"/>
    <row r="195016" x14ac:dyDescent="0.25"/>
    <row r="195017" x14ac:dyDescent="0.25"/>
    <row r="195018" x14ac:dyDescent="0.25"/>
    <row r="195019" x14ac:dyDescent="0.25"/>
    <row r="195020" x14ac:dyDescent="0.25"/>
    <row r="195021" x14ac:dyDescent="0.25"/>
    <row r="195022" x14ac:dyDescent="0.25"/>
    <row r="195023" x14ac:dyDescent="0.25"/>
    <row r="195024" x14ac:dyDescent="0.25"/>
    <row r="195025" x14ac:dyDescent="0.25"/>
    <row r="195026" x14ac:dyDescent="0.25"/>
    <row r="195027" x14ac:dyDescent="0.25"/>
    <row r="195028" x14ac:dyDescent="0.25"/>
    <row r="195029" x14ac:dyDescent="0.25"/>
    <row r="195030" x14ac:dyDescent="0.25"/>
    <row r="195031" x14ac:dyDescent="0.25"/>
    <row r="195032" x14ac:dyDescent="0.25"/>
    <row r="195033" x14ac:dyDescent="0.25"/>
    <row r="195034" x14ac:dyDescent="0.25"/>
    <row r="195035" x14ac:dyDescent="0.25"/>
    <row r="195036" x14ac:dyDescent="0.25"/>
    <row r="195037" x14ac:dyDescent="0.25"/>
    <row r="195038" x14ac:dyDescent="0.25"/>
    <row r="195039" x14ac:dyDescent="0.25"/>
    <row r="195040" x14ac:dyDescent="0.25"/>
    <row r="195041" x14ac:dyDescent="0.25"/>
    <row r="195042" x14ac:dyDescent="0.25"/>
    <row r="195043" x14ac:dyDescent="0.25"/>
    <row r="195044" x14ac:dyDescent="0.25"/>
    <row r="195045" x14ac:dyDescent="0.25"/>
    <row r="195046" x14ac:dyDescent="0.25"/>
    <row r="195047" x14ac:dyDescent="0.25"/>
    <row r="195048" x14ac:dyDescent="0.25"/>
    <row r="195049" x14ac:dyDescent="0.25"/>
    <row r="195050" x14ac:dyDescent="0.25"/>
    <row r="195051" x14ac:dyDescent="0.25"/>
    <row r="195052" x14ac:dyDescent="0.25"/>
    <row r="195053" x14ac:dyDescent="0.25"/>
    <row r="195054" x14ac:dyDescent="0.25"/>
    <row r="195055" x14ac:dyDescent="0.25"/>
    <row r="195056" x14ac:dyDescent="0.25"/>
    <row r="195057" x14ac:dyDescent="0.25"/>
    <row r="195058" x14ac:dyDescent="0.25"/>
    <row r="195059" x14ac:dyDescent="0.25"/>
    <row r="195060" x14ac:dyDescent="0.25"/>
    <row r="195061" x14ac:dyDescent="0.25"/>
    <row r="195062" x14ac:dyDescent="0.25"/>
    <row r="195063" x14ac:dyDescent="0.25"/>
    <row r="195064" x14ac:dyDescent="0.25"/>
    <row r="195065" x14ac:dyDescent="0.25"/>
    <row r="195066" x14ac:dyDescent="0.25"/>
    <row r="195067" x14ac:dyDescent="0.25"/>
    <row r="195068" x14ac:dyDescent="0.25"/>
    <row r="195069" x14ac:dyDescent="0.25"/>
    <row r="195070" x14ac:dyDescent="0.25"/>
    <row r="195071" x14ac:dyDescent="0.25"/>
    <row r="195072" x14ac:dyDescent="0.25"/>
    <row r="195073" x14ac:dyDescent="0.25"/>
    <row r="195074" x14ac:dyDescent="0.25"/>
    <row r="195075" x14ac:dyDescent="0.25"/>
    <row r="195076" x14ac:dyDescent="0.25"/>
    <row r="195077" x14ac:dyDescent="0.25"/>
    <row r="195078" x14ac:dyDescent="0.25"/>
    <row r="195079" x14ac:dyDescent="0.25"/>
    <row r="195080" x14ac:dyDescent="0.25"/>
    <row r="195081" x14ac:dyDescent="0.25"/>
    <row r="195082" x14ac:dyDescent="0.25"/>
    <row r="195083" x14ac:dyDescent="0.25"/>
    <row r="195084" x14ac:dyDescent="0.25"/>
    <row r="195085" x14ac:dyDescent="0.25"/>
    <row r="195086" x14ac:dyDescent="0.25"/>
    <row r="195087" x14ac:dyDescent="0.25"/>
    <row r="195088" x14ac:dyDescent="0.25"/>
    <row r="195089" x14ac:dyDescent="0.25"/>
    <row r="195090" x14ac:dyDescent="0.25"/>
    <row r="195091" x14ac:dyDescent="0.25"/>
    <row r="195092" x14ac:dyDescent="0.25"/>
    <row r="195093" x14ac:dyDescent="0.25"/>
    <row r="195094" x14ac:dyDescent="0.25"/>
    <row r="195095" x14ac:dyDescent="0.25"/>
    <row r="195096" x14ac:dyDescent="0.25"/>
    <row r="195097" x14ac:dyDescent="0.25"/>
    <row r="195098" x14ac:dyDescent="0.25"/>
    <row r="195099" x14ac:dyDescent="0.25"/>
    <row r="195100" x14ac:dyDescent="0.25"/>
    <row r="195101" x14ac:dyDescent="0.25"/>
    <row r="195102" x14ac:dyDescent="0.25"/>
    <row r="195103" x14ac:dyDescent="0.25"/>
    <row r="195104" x14ac:dyDescent="0.25"/>
    <row r="195105" x14ac:dyDescent="0.25"/>
    <row r="195106" x14ac:dyDescent="0.25"/>
    <row r="195107" x14ac:dyDescent="0.25"/>
    <row r="195108" x14ac:dyDescent="0.25"/>
    <row r="195109" x14ac:dyDescent="0.25"/>
    <row r="195110" x14ac:dyDescent="0.25"/>
    <row r="195111" x14ac:dyDescent="0.25"/>
    <row r="195112" x14ac:dyDescent="0.25"/>
    <row r="195113" x14ac:dyDescent="0.25"/>
    <row r="195114" x14ac:dyDescent="0.25"/>
    <row r="195115" x14ac:dyDescent="0.25"/>
    <row r="195116" x14ac:dyDescent="0.25"/>
    <row r="195117" x14ac:dyDescent="0.25"/>
    <row r="195118" x14ac:dyDescent="0.25"/>
    <row r="195119" x14ac:dyDescent="0.25"/>
    <row r="195120" x14ac:dyDescent="0.25"/>
    <row r="195121" x14ac:dyDescent="0.25"/>
    <row r="195122" x14ac:dyDescent="0.25"/>
    <row r="195123" x14ac:dyDescent="0.25"/>
    <row r="195124" x14ac:dyDescent="0.25"/>
    <row r="195125" x14ac:dyDescent="0.25"/>
    <row r="195126" x14ac:dyDescent="0.25"/>
    <row r="195127" x14ac:dyDescent="0.25"/>
    <row r="195128" x14ac:dyDescent="0.25"/>
    <row r="195129" x14ac:dyDescent="0.25"/>
    <row r="195130" x14ac:dyDescent="0.25"/>
    <row r="195131" x14ac:dyDescent="0.25"/>
    <row r="195132" x14ac:dyDescent="0.25"/>
    <row r="195133" x14ac:dyDescent="0.25"/>
    <row r="195134" x14ac:dyDescent="0.25"/>
    <row r="195135" x14ac:dyDescent="0.25"/>
    <row r="195136" x14ac:dyDescent="0.25"/>
    <row r="195137" x14ac:dyDescent="0.25"/>
    <row r="195138" x14ac:dyDescent="0.25"/>
    <row r="195139" x14ac:dyDescent="0.25"/>
    <row r="195140" x14ac:dyDescent="0.25"/>
    <row r="195141" x14ac:dyDescent="0.25"/>
    <row r="195142" x14ac:dyDescent="0.25"/>
    <row r="195143" x14ac:dyDescent="0.25"/>
    <row r="195144" x14ac:dyDescent="0.25"/>
    <row r="195145" x14ac:dyDescent="0.25"/>
    <row r="195146" x14ac:dyDescent="0.25"/>
    <row r="195147" x14ac:dyDescent="0.25"/>
    <row r="195148" x14ac:dyDescent="0.25"/>
    <row r="195149" x14ac:dyDescent="0.25"/>
    <row r="195150" x14ac:dyDescent="0.25"/>
    <row r="195151" x14ac:dyDescent="0.25"/>
    <row r="195152" x14ac:dyDescent="0.25"/>
    <row r="195153" x14ac:dyDescent="0.25"/>
    <row r="195154" x14ac:dyDescent="0.25"/>
    <row r="195155" x14ac:dyDescent="0.25"/>
    <row r="195156" x14ac:dyDescent="0.25"/>
    <row r="195157" x14ac:dyDescent="0.25"/>
    <row r="195158" x14ac:dyDescent="0.25"/>
    <row r="195159" x14ac:dyDescent="0.25"/>
    <row r="195160" x14ac:dyDescent="0.25"/>
    <row r="195161" x14ac:dyDescent="0.25"/>
    <row r="195162" x14ac:dyDescent="0.25"/>
    <row r="195163" x14ac:dyDescent="0.25"/>
    <row r="195164" x14ac:dyDescent="0.25"/>
    <row r="195165" x14ac:dyDescent="0.25"/>
    <row r="195166" x14ac:dyDescent="0.25"/>
    <row r="195167" x14ac:dyDescent="0.25"/>
    <row r="195168" x14ac:dyDescent="0.25"/>
    <row r="195169" x14ac:dyDescent="0.25"/>
    <row r="195170" x14ac:dyDescent="0.25"/>
    <row r="195171" x14ac:dyDescent="0.25"/>
    <row r="195172" x14ac:dyDescent="0.25"/>
    <row r="195173" x14ac:dyDescent="0.25"/>
    <row r="195174" x14ac:dyDescent="0.25"/>
    <row r="195175" x14ac:dyDescent="0.25"/>
    <row r="195176" x14ac:dyDescent="0.25"/>
    <row r="195177" x14ac:dyDescent="0.25"/>
    <row r="195178" x14ac:dyDescent="0.25"/>
    <row r="195179" x14ac:dyDescent="0.25"/>
    <row r="195180" x14ac:dyDescent="0.25"/>
    <row r="195181" x14ac:dyDescent="0.25"/>
    <row r="195182" x14ac:dyDescent="0.25"/>
    <row r="195183" x14ac:dyDescent="0.25"/>
    <row r="195184" x14ac:dyDescent="0.25"/>
    <row r="195185" x14ac:dyDescent="0.25"/>
    <row r="195186" x14ac:dyDescent="0.25"/>
    <row r="195187" x14ac:dyDescent="0.25"/>
    <row r="195188" x14ac:dyDescent="0.25"/>
    <row r="195189" x14ac:dyDescent="0.25"/>
    <row r="195190" x14ac:dyDescent="0.25"/>
    <row r="195191" x14ac:dyDescent="0.25"/>
    <row r="195192" x14ac:dyDescent="0.25"/>
    <row r="195193" x14ac:dyDescent="0.25"/>
    <row r="195194" x14ac:dyDescent="0.25"/>
    <row r="195195" x14ac:dyDescent="0.25"/>
    <row r="195196" x14ac:dyDescent="0.25"/>
    <row r="195197" x14ac:dyDescent="0.25"/>
    <row r="195198" x14ac:dyDescent="0.25"/>
    <row r="195199" x14ac:dyDescent="0.25"/>
    <row r="195200" x14ac:dyDescent="0.25"/>
    <row r="195201" x14ac:dyDescent="0.25"/>
    <row r="195202" x14ac:dyDescent="0.25"/>
    <row r="195203" x14ac:dyDescent="0.25"/>
    <row r="195204" x14ac:dyDescent="0.25"/>
    <row r="195205" x14ac:dyDescent="0.25"/>
    <row r="195206" x14ac:dyDescent="0.25"/>
    <row r="195207" x14ac:dyDescent="0.25"/>
    <row r="195208" x14ac:dyDescent="0.25"/>
    <row r="195209" x14ac:dyDescent="0.25"/>
    <row r="195210" x14ac:dyDescent="0.25"/>
    <row r="195211" x14ac:dyDescent="0.25"/>
    <row r="195212" x14ac:dyDescent="0.25"/>
    <row r="195213" x14ac:dyDescent="0.25"/>
    <row r="195214" x14ac:dyDescent="0.25"/>
    <row r="195215" x14ac:dyDescent="0.25"/>
    <row r="195216" x14ac:dyDescent="0.25"/>
    <row r="195217" x14ac:dyDescent="0.25"/>
    <row r="195218" x14ac:dyDescent="0.25"/>
    <row r="195219" x14ac:dyDescent="0.25"/>
    <row r="195220" x14ac:dyDescent="0.25"/>
    <row r="195221" x14ac:dyDescent="0.25"/>
    <row r="195222" x14ac:dyDescent="0.25"/>
    <row r="195223" x14ac:dyDescent="0.25"/>
    <row r="195224" x14ac:dyDescent="0.25"/>
    <row r="195225" x14ac:dyDescent="0.25"/>
    <row r="195226" x14ac:dyDescent="0.25"/>
    <row r="195227" x14ac:dyDescent="0.25"/>
    <row r="195228" x14ac:dyDescent="0.25"/>
    <row r="195229" x14ac:dyDescent="0.25"/>
    <row r="195230" x14ac:dyDescent="0.25"/>
    <row r="195231" x14ac:dyDescent="0.25"/>
    <row r="195232" x14ac:dyDescent="0.25"/>
    <row r="195233" x14ac:dyDescent="0.25"/>
    <row r="195234" x14ac:dyDescent="0.25"/>
    <row r="195235" x14ac:dyDescent="0.25"/>
    <row r="195236" x14ac:dyDescent="0.25"/>
    <row r="195237" x14ac:dyDescent="0.25"/>
    <row r="195238" x14ac:dyDescent="0.25"/>
    <row r="195239" x14ac:dyDescent="0.25"/>
    <row r="195240" x14ac:dyDescent="0.25"/>
    <row r="195241" x14ac:dyDescent="0.25"/>
    <row r="195242" x14ac:dyDescent="0.25"/>
    <row r="195243" x14ac:dyDescent="0.25"/>
    <row r="195244" x14ac:dyDescent="0.25"/>
    <row r="195245" x14ac:dyDescent="0.25"/>
    <row r="195246" x14ac:dyDescent="0.25"/>
    <row r="195247" x14ac:dyDescent="0.25"/>
    <row r="195248" x14ac:dyDescent="0.25"/>
    <row r="195249" x14ac:dyDescent="0.25"/>
    <row r="195250" x14ac:dyDescent="0.25"/>
    <row r="195251" x14ac:dyDescent="0.25"/>
    <row r="195252" x14ac:dyDescent="0.25"/>
    <row r="195253" x14ac:dyDescent="0.25"/>
    <row r="195254" x14ac:dyDescent="0.25"/>
    <row r="195255" x14ac:dyDescent="0.25"/>
    <row r="195256" x14ac:dyDescent="0.25"/>
    <row r="195257" x14ac:dyDescent="0.25"/>
    <row r="195258" x14ac:dyDescent="0.25"/>
    <row r="195259" x14ac:dyDescent="0.25"/>
    <row r="195260" x14ac:dyDescent="0.25"/>
    <row r="195261" x14ac:dyDescent="0.25"/>
    <row r="195262" x14ac:dyDescent="0.25"/>
    <row r="195263" x14ac:dyDescent="0.25"/>
    <row r="195264" x14ac:dyDescent="0.25"/>
    <row r="195265" x14ac:dyDescent="0.25"/>
    <row r="195266" x14ac:dyDescent="0.25"/>
    <row r="195267" x14ac:dyDescent="0.25"/>
    <row r="195268" x14ac:dyDescent="0.25"/>
    <row r="195269" x14ac:dyDescent="0.25"/>
    <row r="195270" x14ac:dyDescent="0.25"/>
    <row r="195271" x14ac:dyDescent="0.25"/>
    <row r="195272" x14ac:dyDescent="0.25"/>
    <row r="195273" x14ac:dyDescent="0.25"/>
    <row r="195274" x14ac:dyDescent="0.25"/>
    <row r="195275" x14ac:dyDescent="0.25"/>
    <row r="195276" x14ac:dyDescent="0.25"/>
    <row r="195277" x14ac:dyDescent="0.25"/>
    <row r="195278" x14ac:dyDescent="0.25"/>
    <row r="195279" x14ac:dyDescent="0.25"/>
    <row r="195280" x14ac:dyDescent="0.25"/>
    <row r="195281" x14ac:dyDescent="0.25"/>
    <row r="195282" x14ac:dyDescent="0.25"/>
    <row r="195283" x14ac:dyDescent="0.25"/>
    <row r="195284" x14ac:dyDescent="0.25"/>
    <row r="195285" x14ac:dyDescent="0.25"/>
    <row r="195286" x14ac:dyDescent="0.25"/>
    <row r="195287" x14ac:dyDescent="0.25"/>
    <row r="195288" x14ac:dyDescent="0.25"/>
    <row r="195289" x14ac:dyDescent="0.25"/>
    <row r="195290" x14ac:dyDescent="0.25"/>
    <row r="195291" x14ac:dyDescent="0.25"/>
    <row r="195292" x14ac:dyDescent="0.25"/>
    <row r="195293" x14ac:dyDescent="0.25"/>
    <row r="195294" x14ac:dyDescent="0.25"/>
    <row r="195295" x14ac:dyDescent="0.25"/>
    <row r="195296" x14ac:dyDescent="0.25"/>
    <row r="195297" x14ac:dyDescent="0.25"/>
    <row r="195298" x14ac:dyDescent="0.25"/>
    <row r="195299" x14ac:dyDescent="0.25"/>
    <row r="195300" x14ac:dyDescent="0.25"/>
    <row r="195301" x14ac:dyDescent="0.25"/>
    <row r="195302" x14ac:dyDescent="0.25"/>
    <row r="195303" x14ac:dyDescent="0.25"/>
    <row r="195304" x14ac:dyDescent="0.25"/>
    <row r="195305" x14ac:dyDescent="0.25"/>
    <row r="195306" x14ac:dyDescent="0.25"/>
    <row r="195307" x14ac:dyDescent="0.25"/>
    <row r="195308" x14ac:dyDescent="0.25"/>
    <row r="195309" x14ac:dyDescent="0.25"/>
    <row r="195310" x14ac:dyDescent="0.25"/>
    <row r="195311" x14ac:dyDescent="0.25"/>
    <row r="195312" x14ac:dyDescent="0.25"/>
    <row r="195313" x14ac:dyDescent="0.25"/>
    <row r="195314" x14ac:dyDescent="0.25"/>
    <row r="195315" x14ac:dyDescent="0.25"/>
    <row r="195316" x14ac:dyDescent="0.25"/>
    <row r="195317" x14ac:dyDescent="0.25"/>
    <row r="195318" x14ac:dyDescent="0.25"/>
    <row r="195319" x14ac:dyDescent="0.25"/>
    <row r="195320" x14ac:dyDescent="0.25"/>
    <row r="195321" x14ac:dyDescent="0.25"/>
    <row r="195322" x14ac:dyDescent="0.25"/>
    <row r="195323" x14ac:dyDescent="0.25"/>
    <row r="195324" x14ac:dyDescent="0.25"/>
    <row r="195325" x14ac:dyDescent="0.25"/>
    <row r="195326" x14ac:dyDescent="0.25"/>
    <row r="195327" x14ac:dyDescent="0.25"/>
    <row r="195328" x14ac:dyDescent="0.25"/>
    <row r="195329" x14ac:dyDescent="0.25"/>
    <row r="195330" x14ac:dyDescent="0.25"/>
    <row r="195331" x14ac:dyDescent="0.25"/>
    <row r="195332" x14ac:dyDescent="0.25"/>
    <row r="195333" x14ac:dyDescent="0.25"/>
    <row r="195334" x14ac:dyDescent="0.25"/>
    <row r="195335" x14ac:dyDescent="0.25"/>
    <row r="195336" x14ac:dyDescent="0.25"/>
    <row r="195337" x14ac:dyDescent="0.25"/>
    <row r="195338" x14ac:dyDescent="0.25"/>
    <row r="195339" x14ac:dyDescent="0.25"/>
    <row r="195340" x14ac:dyDescent="0.25"/>
    <row r="195341" x14ac:dyDescent="0.25"/>
    <row r="195342" x14ac:dyDescent="0.25"/>
    <row r="195343" x14ac:dyDescent="0.25"/>
    <row r="195344" x14ac:dyDescent="0.25"/>
    <row r="195345" x14ac:dyDescent="0.25"/>
    <row r="195346" x14ac:dyDescent="0.25"/>
    <row r="195347" x14ac:dyDescent="0.25"/>
    <row r="195348" x14ac:dyDescent="0.25"/>
    <row r="195349" x14ac:dyDescent="0.25"/>
    <row r="195350" x14ac:dyDescent="0.25"/>
    <row r="195351" x14ac:dyDescent="0.25"/>
    <row r="195352" x14ac:dyDescent="0.25"/>
    <row r="195353" x14ac:dyDescent="0.25"/>
    <row r="195354" x14ac:dyDescent="0.25"/>
    <row r="195355" x14ac:dyDescent="0.25"/>
    <row r="195356" x14ac:dyDescent="0.25"/>
    <row r="195357" x14ac:dyDescent="0.25"/>
    <row r="195358" x14ac:dyDescent="0.25"/>
    <row r="195359" x14ac:dyDescent="0.25"/>
    <row r="195360" x14ac:dyDescent="0.25"/>
    <row r="195361" x14ac:dyDescent="0.25"/>
    <row r="195362" x14ac:dyDescent="0.25"/>
    <row r="195363" x14ac:dyDescent="0.25"/>
    <row r="195364" x14ac:dyDescent="0.25"/>
    <row r="195365" x14ac:dyDescent="0.25"/>
    <row r="195366" x14ac:dyDescent="0.25"/>
    <row r="195367" x14ac:dyDescent="0.25"/>
    <row r="195368" x14ac:dyDescent="0.25"/>
    <row r="195369" x14ac:dyDescent="0.25"/>
    <row r="195370" x14ac:dyDescent="0.25"/>
    <row r="195371" x14ac:dyDescent="0.25"/>
    <row r="195372" x14ac:dyDescent="0.25"/>
    <row r="195373" x14ac:dyDescent="0.25"/>
    <row r="195374" x14ac:dyDescent="0.25"/>
    <row r="195375" x14ac:dyDescent="0.25"/>
    <row r="195376" x14ac:dyDescent="0.25"/>
    <row r="195377" x14ac:dyDescent="0.25"/>
    <row r="195378" x14ac:dyDescent="0.25"/>
    <row r="195379" x14ac:dyDescent="0.25"/>
    <row r="195380" x14ac:dyDescent="0.25"/>
    <row r="195381" x14ac:dyDescent="0.25"/>
    <row r="195382" x14ac:dyDescent="0.25"/>
    <row r="195383" x14ac:dyDescent="0.25"/>
    <row r="195384" x14ac:dyDescent="0.25"/>
    <row r="195385" x14ac:dyDescent="0.25"/>
    <row r="195386" x14ac:dyDescent="0.25"/>
    <row r="195387" x14ac:dyDescent="0.25"/>
    <row r="195388" x14ac:dyDescent="0.25"/>
    <row r="195389" x14ac:dyDescent="0.25"/>
    <row r="195390" x14ac:dyDescent="0.25"/>
    <row r="195391" x14ac:dyDescent="0.25"/>
    <row r="195392" x14ac:dyDescent="0.25"/>
    <row r="195393" x14ac:dyDescent="0.25"/>
    <row r="195394" x14ac:dyDescent="0.25"/>
    <row r="195395" x14ac:dyDescent="0.25"/>
    <row r="195396" x14ac:dyDescent="0.25"/>
    <row r="195397" x14ac:dyDescent="0.25"/>
    <row r="195398" x14ac:dyDescent="0.25"/>
    <row r="195399" x14ac:dyDescent="0.25"/>
    <row r="195400" x14ac:dyDescent="0.25"/>
    <row r="195401" x14ac:dyDescent="0.25"/>
    <row r="195402" x14ac:dyDescent="0.25"/>
    <row r="195403" x14ac:dyDescent="0.25"/>
    <row r="195404" x14ac:dyDescent="0.25"/>
    <row r="195405" x14ac:dyDescent="0.25"/>
    <row r="195406" x14ac:dyDescent="0.25"/>
    <row r="195407" x14ac:dyDescent="0.25"/>
    <row r="195408" x14ac:dyDescent="0.25"/>
    <row r="195409" x14ac:dyDescent="0.25"/>
    <row r="195410" x14ac:dyDescent="0.25"/>
    <row r="195411" x14ac:dyDescent="0.25"/>
    <row r="195412" x14ac:dyDescent="0.25"/>
    <row r="195413" x14ac:dyDescent="0.25"/>
    <row r="195414" x14ac:dyDescent="0.25"/>
    <row r="195415" x14ac:dyDescent="0.25"/>
    <row r="195416" x14ac:dyDescent="0.25"/>
    <row r="195417" x14ac:dyDescent="0.25"/>
    <row r="195418" x14ac:dyDescent="0.25"/>
    <row r="195419" x14ac:dyDescent="0.25"/>
    <row r="195420" x14ac:dyDescent="0.25"/>
    <row r="195421" x14ac:dyDescent="0.25"/>
    <row r="195422" x14ac:dyDescent="0.25"/>
    <row r="195423" x14ac:dyDescent="0.25"/>
    <row r="195424" x14ac:dyDescent="0.25"/>
    <row r="195425" x14ac:dyDescent="0.25"/>
    <row r="195426" x14ac:dyDescent="0.25"/>
    <row r="195427" x14ac:dyDescent="0.25"/>
    <row r="195428" x14ac:dyDescent="0.25"/>
    <row r="195429" x14ac:dyDescent="0.25"/>
    <row r="195430" x14ac:dyDescent="0.25"/>
    <row r="195431" x14ac:dyDescent="0.25"/>
    <row r="195432" x14ac:dyDescent="0.25"/>
    <row r="195433" x14ac:dyDescent="0.25"/>
    <row r="195434" x14ac:dyDescent="0.25"/>
    <row r="195435" x14ac:dyDescent="0.25"/>
    <row r="195436" x14ac:dyDescent="0.25"/>
    <row r="195437" x14ac:dyDescent="0.25"/>
    <row r="195438" x14ac:dyDescent="0.25"/>
    <row r="195439" x14ac:dyDescent="0.25"/>
    <row r="195440" x14ac:dyDescent="0.25"/>
    <row r="195441" x14ac:dyDescent="0.25"/>
    <row r="195442" x14ac:dyDescent="0.25"/>
    <row r="195443" x14ac:dyDescent="0.25"/>
    <row r="195444" x14ac:dyDescent="0.25"/>
    <row r="195445" x14ac:dyDescent="0.25"/>
    <row r="195446" x14ac:dyDescent="0.25"/>
    <row r="195447" x14ac:dyDescent="0.25"/>
    <row r="195448" x14ac:dyDescent="0.25"/>
    <row r="195449" x14ac:dyDescent="0.25"/>
    <row r="195450" x14ac:dyDescent="0.25"/>
    <row r="195451" x14ac:dyDescent="0.25"/>
    <row r="195452" x14ac:dyDescent="0.25"/>
    <row r="195453" x14ac:dyDescent="0.25"/>
    <row r="195454" x14ac:dyDescent="0.25"/>
    <row r="195455" x14ac:dyDescent="0.25"/>
    <row r="195456" x14ac:dyDescent="0.25"/>
    <row r="195457" x14ac:dyDescent="0.25"/>
    <row r="195458" x14ac:dyDescent="0.25"/>
    <row r="195459" x14ac:dyDescent="0.25"/>
    <row r="195460" x14ac:dyDescent="0.25"/>
    <row r="195461" x14ac:dyDescent="0.25"/>
    <row r="195462" x14ac:dyDescent="0.25"/>
    <row r="195463" x14ac:dyDescent="0.25"/>
    <row r="195464" x14ac:dyDescent="0.25"/>
    <row r="195465" x14ac:dyDescent="0.25"/>
    <row r="195466" x14ac:dyDescent="0.25"/>
    <row r="195467" x14ac:dyDescent="0.25"/>
    <row r="195468" x14ac:dyDescent="0.25"/>
    <row r="195469" x14ac:dyDescent="0.25"/>
    <row r="195470" x14ac:dyDescent="0.25"/>
    <row r="195471" x14ac:dyDescent="0.25"/>
    <row r="195472" x14ac:dyDescent="0.25"/>
    <row r="195473" x14ac:dyDescent="0.25"/>
    <row r="195474" x14ac:dyDescent="0.25"/>
    <row r="195475" x14ac:dyDescent="0.25"/>
    <row r="195476" x14ac:dyDescent="0.25"/>
    <row r="195477" x14ac:dyDescent="0.25"/>
    <row r="195478" x14ac:dyDescent="0.25"/>
    <row r="195479" x14ac:dyDescent="0.25"/>
    <row r="195480" x14ac:dyDescent="0.25"/>
    <row r="195481" x14ac:dyDescent="0.25"/>
    <row r="195482" x14ac:dyDescent="0.25"/>
    <row r="195483" x14ac:dyDescent="0.25"/>
    <row r="195484" x14ac:dyDescent="0.25"/>
    <row r="195485" x14ac:dyDescent="0.25"/>
    <row r="195486" x14ac:dyDescent="0.25"/>
    <row r="195487" x14ac:dyDescent="0.25"/>
    <row r="195488" x14ac:dyDescent="0.25"/>
    <row r="195489" x14ac:dyDescent="0.25"/>
    <row r="195490" x14ac:dyDescent="0.25"/>
    <row r="195491" x14ac:dyDescent="0.25"/>
    <row r="195492" x14ac:dyDescent="0.25"/>
    <row r="195493" x14ac:dyDescent="0.25"/>
    <row r="195494" x14ac:dyDescent="0.25"/>
    <row r="195495" x14ac:dyDescent="0.25"/>
    <row r="195496" x14ac:dyDescent="0.25"/>
    <row r="195497" x14ac:dyDescent="0.25"/>
    <row r="195498" x14ac:dyDescent="0.25"/>
    <row r="195499" x14ac:dyDescent="0.25"/>
    <row r="195500" x14ac:dyDescent="0.25"/>
    <row r="195501" x14ac:dyDescent="0.25"/>
    <row r="195502" x14ac:dyDescent="0.25"/>
    <row r="195503" x14ac:dyDescent="0.25"/>
    <row r="195504" x14ac:dyDescent="0.25"/>
    <row r="195505" x14ac:dyDescent="0.25"/>
    <row r="195506" x14ac:dyDescent="0.25"/>
    <row r="195507" x14ac:dyDescent="0.25"/>
    <row r="195508" x14ac:dyDescent="0.25"/>
    <row r="195509" x14ac:dyDescent="0.25"/>
    <row r="195510" x14ac:dyDescent="0.25"/>
    <row r="195511" x14ac:dyDescent="0.25"/>
    <row r="195512" x14ac:dyDescent="0.25"/>
    <row r="195513" x14ac:dyDescent="0.25"/>
    <row r="195514" x14ac:dyDescent="0.25"/>
    <row r="195515" x14ac:dyDescent="0.25"/>
    <row r="195516" x14ac:dyDescent="0.25"/>
    <row r="195517" x14ac:dyDescent="0.25"/>
    <row r="195518" x14ac:dyDescent="0.25"/>
    <row r="195519" x14ac:dyDescent="0.25"/>
    <row r="195520" x14ac:dyDescent="0.25"/>
    <row r="195521" x14ac:dyDescent="0.25"/>
    <row r="195522" x14ac:dyDescent="0.25"/>
    <row r="195523" x14ac:dyDescent="0.25"/>
    <row r="195524" x14ac:dyDescent="0.25"/>
    <row r="195525" x14ac:dyDescent="0.25"/>
    <row r="195526" x14ac:dyDescent="0.25"/>
    <row r="195527" x14ac:dyDescent="0.25"/>
    <row r="195528" x14ac:dyDescent="0.25"/>
    <row r="195529" x14ac:dyDescent="0.25"/>
    <row r="195530" x14ac:dyDescent="0.25"/>
    <row r="195531" x14ac:dyDescent="0.25"/>
    <row r="195532" x14ac:dyDescent="0.25"/>
    <row r="195533" x14ac:dyDescent="0.25"/>
    <row r="195534" x14ac:dyDescent="0.25"/>
    <row r="195535" x14ac:dyDescent="0.25"/>
    <row r="195536" x14ac:dyDescent="0.25"/>
    <row r="195537" x14ac:dyDescent="0.25"/>
    <row r="195538" x14ac:dyDescent="0.25"/>
    <row r="195539" x14ac:dyDescent="0.25"/>
    <row r="195540" x14ac:dyDescent="0.25"/>
    <row r="195541" x14ac:dyDescent="0.25"/>
    <row r="195542" x14ac:dyDescent="0.25"/>
    <row r="195543" x14ac:dyDescent="0.25"/>
    <row r="195544" x14ac:dyDescent="0.25"/>
    <row r="195545" x14ac:dyDescent="0.25"/>
    <row r="195546" x14ac:dyDescent="0.25"/>
    <row r="195547" x14ac:dyDescent="0.25"/>
    <row r="195548" x14ac:dyDescent="0.25"/>
    <row r="195549" x14ac:dyDescent="0.25"/>
    <row r="195550" x14ac:dyDescent="0.25"/>
    <row r="195551" x14ac:dyDescent="0.25"/>
    <row r="195552" x14ac:dyDescent="0.25"/>
    <row r="195553" x14ac:dyDescent="0.25"/>
    <row r="195554" x14ac:dyDescent="0.25"/>
    <row r="195555" x14ac:dyDescent="0.25"/>
    <row r="195556" x14ac:dyDescent="0.25"/>
    <row r="195557" x14ac:dyDescent="0.25"/>
    <row r="195558" x14ac:dyDescent="0.25"/>
    <row r="195559" x14ac:dyDescent="0.25"/>
    <row r="195560" x14ac:dyDescent="0.25"/>
    <row r="195561" x14ac:dyDescent="0.25"/>
    <row r="195562" x14ac:dyDescent="0.25"/>
    <row r="195563" x14ac:dyDescent="0.25"/>
    <row r="195564" x14ac:dyDescent="0.25"/>
    <row r="195565" x14ac:dyDescent="0.25"/>
    <row r="195566" x14ac:dyDescent="0.25"/>
    <row r="195567" x14ac:dyDescent="0.25"/>
    <row r="195568" x14ac:dyDescent="0.25"/>
    <row r="195569" x14ac:dyDescent="0.25"/>
    <row r="195570" x14ac:dyDescent="0.25"/>
    <row r="195571" x14ac:dyDescent="0.25"/>
    <row r="195572" x14ac:dyDescent="0.25"/>
    <row r="195573" x14ac:dyDescent="0.25"/>
    <row r="195574" x14ac:dyDescent="0.25"/>
    <row r="195575" x14ac:dyDescent="0.25"/>
    <row r="195576" x14ac:dyDescent="0.25"/>
    <row r="195577" x14ac:dyDescent="0.25"/>
    <row r="195578" x14ac:dyDescent="0.25"/>
    <row r="195579" x14ac:dyDescent="0.25"/>
    <row r="195580" x14ac:dyDescent="0.25"/>
    <row r="195581" x14ac:dyDescent="0.25"/>
    <row r="195582" x14ac:dyDescent="0.25"/>
    <row r="195583" x14ac:dyDescent="0.25"/>
    <row r="195584" x14ac:dyDescent="0.25"/>
    <row r="195585" x14ac:dyDescent="0.25"/>
    <row r="195586" x14ac:dyDescent="0.25"/>
    <row r="195587" x14ac:dyDescent="0.25"/>
    <row r="195588" x14ac:dyDescent="0.25"/>
    <row r="195589" x14ac:dyDescent="0.25"/>
    <row r="195590" x14ac:dyDescent="0.25"/>
    <row r="195591" x14ac:dyDescent="0.25"/>
    <row r="195592" x14ac:dyDescent="0.25"/>
    <row r="195593" x14ac:dyDescent="0.25"/>
    <row r="195594" x14ac:dyDescent="0.25"/>
    <row r="195595" x14ac:dyDescent="0.25"/>
    <row r="195596" x14ac:dyDescent="0.25"/>
    <row r="195597" x14ac:dyDescent="0.25"/>
    <row r="195598" x14ac:dyDescent="0.25"/>
    <row r="195599" x14ac:dyDescent="0.25"/>
    <row r="195600" x14ac:dyDescent="0.25"/>
    <row r="195601" x14ac:dyDescent="0.25"/>
    <row r="195602" x14ac:dyDescent="0.25"/>
    <row r="195603" x14ac:dyDescent="0.25"/>
    <row r="195604" x14ac:dyDescent="0.25"/>
    <row r="195605" x14ac:dyDescent="0.25"/>
    <row r="195606" x14ac:dyDescent="0.25"/>
    <row r="195607" x14ac:dyDescent="0.25"/>
    <row r="195608" x14ac:dyDescent="0.25"/>
    <row r="195609" x14ac:dyDescent="0.25"/>
    <row r="195610" x14ac:dyDescent="0.25"/>
    <row r="195611" x14ac:dyDescent="0.25"/>
    <row r="195612" x14ac:dyDescent="0.25"/>
    <row r="195613" x14ac:dyDescent="0.25"/>
    <row r="195614" x14ac:dyDescent="0.25"/>
    <row r="195615" x14ac:dyDescent="0.25"/>
    <row r="195616" x14ac:dyDescent="0.25"/>
    <row r="195617" x14ac:dyDescent="0.25"/>
    <row r="195618" x14ac:dyDescent="0.25"/>
    <row r="195619" x14ac:dyDescent="0.25"/>
    <row r="195620" x14ac:dyDescent="0.25"/>
    <row r="195621" x14ac:dyDescent="0.25"/>
    <row r="195622" x14ac:dyDescent="0.25"/>
    <row r="195623" x14ac:dyDescent="0.25"/>
    <row r="195624" x14ac:dyDescent="0.25"/>
    <row r="195625" x14ac:dyDescent="0.25"/>
    <row r="195626" x14ac:dyDescent="0.25"/>
    <row r="195627" x14ac:dyDescent="0.25"/>
    <row r="195628" x14ac:dyDescent="0.25"/>
    <row r="195629" x14ac:dyDescent="0.25"/>
    <row r="195630" x14ac:dyDescent="0.25"/>
    <row r="195631" x14ac:dyDescent="0.25"/>
    <row r="195632" x14ac:dyDescent="0.25"/>
    <row r="195633" x14ac:dyDescent="0.25"/>
    <row r="195634" x14ac:dyDescent="0.25"/>
    <row r="195635" x14ac:dyDescent="0.25"/>
    <row r="195636" x14ac:dyDescent="0.25"/>
    <row r="195637" x14ac:dyDescent="0.25"/>
    <row r="195638" x14ac:dyDescent="0.25"/>
    <row r="195639" x14ac:dyDescent="0.25"/>
    <row r="195640" x14ac:dyDescent="0.25"/>
    <row r="195641" x14ac:dyDescent="0.25"/>
    <row r="195642" x14ac:dyDescent="0.25"/>
    <row r="195643" x14ac:dyDescent="0.25"/>
    <row r="195644" x14ac:dyDescent="0.25"/>
    <row r="195645" x14ac:dyDescent="0.25"/>
    <row r="195646" x14ac:dyDescent="0.25"/>
    <row r="195647" x14ac:dyDescent="0.25"/>
    <row r="195648" x14ac:dyDescent="0.25"/>
    <row r="195649" x14ac:dyDescent="0.25"/>
    <row r="195650" x14ac:dyDescent="0.25"/>
    <row r="195651" x14ac:dyDescent="0.25"/>
    <row r="195652" x14ac:dyDescent="0.25"/>
    <row r="195653" x14ac:dyDescent="0.25"/>
    <row r="195654" x14ac:dyDescent="0.25"/>
    <row r="195655" x14ac:dyDescent="0.25"/>
    <row r="195656" x14ac:dyDescent="0.25"/>
    <row r="195657" x14ac:dyDescent="0.25"/>
    <row r="195658" x14ac:dyDescent="0.25"/>
    <row r="195659" x14ac:dyDescent="0.25"/>
    <row r="195660" x14ac:dyDescent="0.25"/>
    <row r="195661" x14ac:dyDescent="0.25"/>
    <row r="195662" x14ac:dyDescent="0.25"/>
    <row r="195663" x14ac:dyDescent="0.25"/>
    <row r="195664" x14ac:dyDescent="0.25"/>
    <row r="195665" x14ac:dyDescent="0.25"/>
    <row r="195666" x14ac:dyDescent="0.25"/>
    <row r="195667" x14ac:dyDescent="0.25"/>
    <row r="195668" x14ac:dyDescent="0.25"/>
    <row r="195669" x14ac:dyDescent="0.25"/>
    <row r="195670" x14ac:dyDescent="0.25"/>
    <row r="195671" x14ac:dyDescent="0.25"/>
    <row r="195672" x14ac:dyDescent="0.25"/>
    <row r="195673" x14ac:dyDescent="0.25"/>
    <row r="195674" x14ac:dyDescent="0.25"/>
    <row r="195675" x14ac:dyDescent="0.25"/>
    <row r="195676" x14ac:dyDescent="0.25"/>
    <row r="195677" x14ac:dyDescent="0.25"/>
    <row r="195678" x14ac:dyDescent="0.25"/>
    <row r="195679" x14ac:dyDescent="0.25"/>
    <row r="195680" x14ac:dyDescent="0.25"/>
    <row r="195681" x14ac:dyDescent="0.25"/>
    <row r="195682" x14ac:dyDescent="0.25"/>
    <row r="195683" x14ac:dyDescent="0.25"/>
    <row r="195684" x14ac:dyDescent="0.25"/>
    <row r="195685" x14ac:dyDescent="0.25"/>
    <row r="195686" x14ac:dyDescent="0.25"/>
    <row r="195687" x14ac:dyDescent="0.25"/>
    <row r="195688" x14ac:dyDescent="0.25"/>
    <row r="195689" x14ac:dyDescent="0.25"/>
    <row r="195690" x14ac:dyDescent="0.25"/>
    <row r="195691" x14ac:dyDescent="0.25"/>
    <row r="195692" x14ac:dyDescent="0.25"/>
    <row r="195693" x14ac:dyDescent="0.25"/>
    <row r="195694" x14ac:dyDescent="0.25"/>
    <row r="195695" x14ac:dyDescent="0.25"/>
    <row r="195696" x14ac:dyDescent="0.25"/>
    <row r="195697" x14ac:dyDescent="0.25"/>
    <row r="195698" x14ac:dyDescent="0.25"/>
    <row r="195699" x14ac:dyDescent="0.25"/>
    <row r="195700" x14ac:dyDescent="0.25"/>
    <row r="195701" x14ac:dyDescent="0.25"/>
    <row r="195702" x14ac:dyDescent="0.25"/>
    <row r="195703" x14ac:dyDescent="0.25"/>
    <row r="195704" x14ac:dyDescent="0.25"/>
    <row r="195705" x14ac:dyDescent="0.25"/>
    <row r="195706" x14ac:dyDescent="0.25"/>
    <row r="195707" x14ac:dyDescent="0.25"/>
    <row r="195708" x14ac:dyDescent="0.25"/>
    <row r="195709" x14ac:dyDescent="0.25"/>
    <row r="195710" x14ac:dyDescent="0.25"/>
    <row r="195711" x14ac:dyDescent="0.25"/>
    <row r="195712" x14ac:dyDescent="0.25"/>
    <row r="195713" x14ac:dyDescent="0.25"/>
    <row r="195714" x14ac:dyDescent="0.25"/>
    <row r="195715" x14ac:dyDescent="0.25"/>
    <row r="195716" x14ac:dyDescent="0.25"/>
    <row r="195717" x14ac:dyDescent="0.25"/>
    <row r="195718" x14ac:dyDescent="0.25"/>
    <row r="195719" x14ac:dyDescent="0.25"/>
    <row r="195720" x14ac:dyDescent="0.25"/>
    <row r="195721" x14ac:dyDescent="0.25"/>
    <row r="195722" x14ac:dyDescent="0.25"/>
    <row r="195723" x14ac:dyDescent="0.25"/>
    <row r="195724" x14ac:dyDescent="0.25"/>
    <row r="195725" x14ac:dyDescent="0.25"/>
    <row r="195726" x14ac:dyDescent="0.25"/>
    <row r="195727" x14ac:dyDescent="0.25"/>
    <row r="195728" x14ac:dyDescent="0.25"/>
    <row r="195729" x14ac:dyDescent="0.25"/>
    <row r="195730" x14ac:dyDescent="0.25"/>
    <row r="195731" x14ac:dyDescent="0.25"/>
    <row r="195732" x14ac:dyDescent="0.25"/>
    <row r="195733" x14ac:dyDescent="0.25"/>
    <row r="195734" x14ac:dyDescent="0.25"/>
    <row r="195735" x14ac:dyDescent="0.25"/>
    <row r="195736" x14ac:dyDescent="0.25"/>
    <row r="195737" x14ac:dyDescent="0.25"/>
    <row r="195738" x14ac:dyDescent="0.25"/>
    <row r="195739" x14ac:dyDescent="0.25"/>
    <row r="195740" x14ac:dyDescent="0.25"/>
    <row r="195741" x14ac:dyDescent="0.25"/>
    <row r="195742" x14ac:dyDescent="0.25"/>
    <row r="195743" x14ac:dyDescent="0.25"/>
    <row r="195744" x14ac:dyDescent="0.25"/>
    <row r="195745" x14ac:dyDescent="0.25"/>
    <row r="195746" x14ac:dyDescent="0.25"/>
    <row r="195747" x14ac:dyDescent="0.25"/>
    <row r="195748" x14ac:dyDescent="0.25"/>
    <row r="195749" x14ac:dyDescent="0.25"/>
    <row r="195750" x14ac:dyDescent="0.25"/>
    <row r="195751" x14ac:dyDescent="0.25"/>
    <row r="195752" x14ac:dyDescent="0.25"/>
    <row r="195753" x14ac:dyDescent="0.25"/>
    <row r="195754" x14ac:dyDescent="0.25"/>
    <row r="195755" x14ac:dyDescent="0.25"/>
    <row r="195756" x14ac:dyDescent="0.25"/>
    <row r="195757" x14ac:dyDescent="0.25"/>
    <row r="195758" x14ac:dyDescent="0.25"/>
    <row r="195759" x14ac:dyDescent="0.25"/>
    <row r="195760" x14ac:dyDescent="0.25"/>
    <row r="195761" x14ac:dyDescent="0.25"/>
    <row r="195762" x14ac:dyDescent="0.25"/>
    <row r="195763" x14ac:dyDescent="0.25"/>
    <row r="195764" x14ac:dyDescent="0.25"/>
    <row r="195765" x14ac:dyDescent="0.25"/>
    <row r="195766" x14ac:dyDescent="0.25"/>
    <row r="195767" x14ac:dyDescent="0.25"/>
    <row r="195768" x14ac:dyDescent="0.25"/>
    <row r="195769" x14ac:dyDescent="0.25"/>
    <row r="195770" x14ac:dyDescent="0.25"/>
    <row r="195771" x14ac:dyDescent="0.25"/>
    <row r="195772" x14ac:dyDescent="0.25"/>
    <row r="195773" x14ac:dyDescent="0.25"/>
    <row r="195774" x14ac:dyDescent="0.25"/>
    <row r="195775" x14ac:dyDescent="0.25"/>
    <row r="195776" x14ac:dyDescent="0.25"/>
    <row r="195777" x14ac:dyDescent="0.25"/>
    <row r="195778" x14ac:dyDescent="0.25"/>
    <row r="195779" x14ac:dyDescent="0.25"/>
    <row r="195780" x14ac:dyDescent="0.25"/>
    <row r="195781" x14ac:dyDescent="0.25"/>
    <row r="195782" x14ac:dyDescent="0.25"/>
    <row r="195783" x14ac:dyDescent="0.25"/>
    <row r="195784" x14ac:dyDescent="0.25"/>
    <row r="195785" x14ac:dyDescent="0.25"/>
    <row r="195786" x14ac:dyDescent="0.25"/>
    <row r="195787" x14ac:dyDescent="0.25"/>
    <row r="195788" x14ac:dyDescent="0.25"/>
    <row r="195789" x14ac:dyDescent="0.25"/>
    <row r="195790" x14ac:dyDescent="0.25"/>
    <row r="195791" x14ac:dyDescent="0.25"/>
    <row r="195792" x14ac:dyDescent="0.25"/>
    <row r="195793" x14ac:dyDescent="0.25"/>
    <row r="195794" x14ac:dyDescent="0.25"/>
    <row r="195795" x14ac:dyDescent="0.25"/>
    <row r="195796" x14ac:dyDescent="0.25"/>
    <row r="195797" x14ac:dyDescent="0.25"/>
    <row r="195798" x14ac:dyDescent="0.25"/>
    <row r="195799" x14ac:dyDescent="0.25"/>
    <row r="195800" x14ac:dyDescent="0.25"/>
    <row r="195801" x14ac:dyDescent="0.25"/>
    <row r="195802" x14ac:dyDescent="0.25"/>
    <row r="195803" x14ac:dyDescent="0.25"/>
    <row r="195804" x14ac:dyDescent="0.25"/>
    <row r="195805" x14ac:dyDescent="0.25"/>
    <row r="195806" x14ac:dyDescent="0.25"/>
    <row r="195807" x14ac:dyDescent="0.25"/>
    <row r="195808" x14ac:dyDescent="0.25"/>
    <row r="195809" x14ac:dyDescent="0.25"/>
    <row r="195810" x14ac:dyDescent="0.25"/>
    <row r="195811" x14ac:dyDescent="0.25"/>
    <row r="195812" x14ac:dyDescent="0.25"/>
    <row r="195813" x14ac:dyDescent="0.25"/>
    <row r="195814" x14ac:dyDescent="0.25"/>
    <row r="195815" x14ac:dyDescent="0.25"/>
    <row r="195816" x14ac:dyDescent="0.25"/>
    <row r="195817" x14ac:dyDescent="0.25"/>
    <row r="195818" x14ac:dyDescent="0.25"/>
    <row r="195819" x14ac:dyDescent="0.25"/>
    <row r="195820" x14ac:dyDescent="0.25"/>
    <row r="195821" x14ac:dyDescent="0.25"/>
    <row r="195822" x14ac:dyDescent="0.25"/>
    <row r="195823" x14ac:dyDescent="0.25"/>
    <row r="195824" x14ac:dyDescent="0.25"/>
    <row r="195825" x14ac:dyDescent="0.25"/>
    <row r="195826" x14ac:dyDescent="0.25"/>
    <row r="195827" x14ac:dyDescent="0.25"/>
    <row r="195828" x14ac:dyDescent="0.25"/>
    <row r="195829" x14ac:dyDescent="0.25"/>
    <row r="195830" x14ac:dyDescent="0.25"/>
    <row r="195831" x14ac:dyDescent="0.25"/>
    <row r="195832" x14ac:dyDescent="0.25"/>
    <row r="195833" x14ac:dyDescent="0.25"/>
    <row r="195834" x14ac:dyDescent="0.25"/>
    <row r="195835" x14ac:dyDescent="0.25"/>
    <row r="195836" x14ac:dyDescent="0.25"/>
    <row r="195837" x14ac:dyDescent="0.25"/>
    <row r="195838" x14ac:dyDescent="0.25"/>
    <row r="195839" x14ac:dyDescent="0.25"/>
    <row r="195840" x14ac:dyDescent="0.25"/>
    <row r="195841" x14ac:dyDescent="0.25"/>
    <row r="195842" x14ac:dyDescent="0.25"/>
    <row r="195843" x14ac:dyDescent="0.25"/>
    <row r="195844" x14ac:dyDescent="0.25"/>
    <row r="195845" x14ac:dyDescent="0.25"/>
    <row r="195846" x14ac:dyDescent="0.25"/>
    <row r="195847" x14ac:dyDescent="0.25"/>
    <row r="195848" x14ac:dyDescent="0.25"/>
    <row r="195849" x14ac:dyDescent="0.25"/>
    <row r="195850" x14ac:dyDescent="0.25"/>
    <row r="195851" x14ac:dyDescent="0.25"/>
    <row r="195852" x14ac:dyDescent="0.25"/>
    <row r="195853" x14ac:dyDescent="0.25"/>
    <row r="195854" x14ac:dyDescent="0.25"/>
    <row r="195855" x14ac:dyDescent="0.25"/>
    <row r="195856" x14ac:dyDescent="0.25"/>
    <row r="195857" x14ac:dyDescent="0.25"/>
    <row r="195858" x14ac:dyDescent="0.25"/>
    <row r="195859" x14ac:dyDescent="0.25"/>
    <row r="195860" x14ac:dyDescent="0.25"/>
    <row r="195861" x14ac:dyDescent="0.25"/>
    <row r="195862" x14ac:dyDescent="0.25"/>
    <row r="195863" x14ac:dyDescent="0.25"/>
    <row r="195864" x14ac:dyDescent="0.25"/>
    <row r="195865" x14ac:dyDescent="0.25"/>
    <row r="195866" x14ac:dyDescent="0.25"/>
    <row r="195867" x14ac:dyDescent="0.25"/>
    <row r="195868" x14ac:dyDescent="0.25"/>
    <row r="195869" x14ac:dyDescent="0.25"/>
    <row r="195870" x14ac:dyDescent="0.25"/>
    <row r="195871" x14ac:dyDescent="0.25"/>
    <row r="195872" x14ac:dyDescent="0.25"/>
    <row r="195873" x14ac:dyDescent="0.25"/>
    <row r="195874" x14ac:dyDescent="0.25"/>
    <row r="195875" x14ac:dyDescent="0.25"/>
    <row r="195876" x14ac:dyDescent="0.25"/>
    <row r="195877" x14ac:dyDescent="0.25"/>
    <row r="195878" x14ac:dyDescent="0.25"/>
    <row r="195879" x14ac:dyDescent="0.25"/>
    <row r="195880" x14ac:dyDescent="0.25"/>
    <row r="195881" x14ac:dyDescent="0.25"/>
    <row r="195882" x14ac:dyDescent="0.25"/>
    <row r="195883" x14ac:dyDescent="0.25"/>
    <row r="195884" x14ac:dyDescent="0.25"/>
    <row r="195885" x14ac:dyDescent="0.25"/>
    <row r="195886" x14ac:dyDescent="0.25"/>
    <row r="195887" x14ac:dyDescent="0.25"/>
    <row r="195888" x14ac:dyDescent="0.25"/>
    <row r="195889" x14ac:dyDescent="0.25"/>
    <row r="195890" x14ac:dyDescent="0.25"/>
    <row r="195891" x14ac:dyDescent="0.25"/>
    <row r="195892" x14ac:dyDescent="0.25"/>
    <row r="195893" x14ac:dyDescent="0.25"/>
    <row r="195894" x14ac:dyDescent="0.25"/>
    <row r="195895" x14ac:dyDescent="0.25"/>
    <row r="195896" x14ac:dyDescent="0.25"/>
    <row r="195897" x14ac:dyDescent="0.25"/>
    <row r="195898" x14ac:dyDescent="0.25"/>
    <row r="195899" x14ac:dyDescent="0.25"/>
    <row r="195900" x14ac:dyDescent="0.25"/>
    <row r="195901" x14ac:dyDescent="0.25"/>
    <row r="195902" x14ac:dyDescent="0.25"/>
    <row r="195903" x14ac:dyDescent="0.25"/>
    <row r="195904" x14ac:dyDescent="0.25"/>
    <row r="195905" x14ac:dyDescent="0.25"/>
    <row r="195906" x14ac:dyDescent="0.25"/>
    <row r="195907" x14ac:dyDescent="0.25"/>
    <row r="195908" x14ac:dyDescent="0.25"/>
    <row r="195909" x14ac:dyDescent="0.25"/>
    <row r="195910" x14ac:dyDescent="0.25"/>
    <row r="195911" x14ac:dyDescent="0.25"/>
    <row r="195912" x14ac:dyDescent="0.25"/>
    <row r="195913" x14ac:dyDescent="0.25"/>
    <row r="195914" x14ac:dyDescent="0.25"/>
    <row r="195915" x14ac:dyDescent="0.25"/>
    <row r="195916" x14ac:dyDescent="0.25"/>
    <row r="195917" x14ac:dyDescent="0.25"/>
    <row r="195918" x14ac:dyDescent="0.25"/>
    <row r="195919" x14ac:dyDescent="0.25"/>
    <row r="195920" x14ac:dyDescent="0.25"/>
    <row r="195921" x14ac:dyDescent="0.25"/>
    <row r="195922" x14ac:dyDescent="0.25"/>
    <row r="195923" x14ac:dyDescent="0.25"/>
    <row r="195924" x14ac:dyDescent="0.25"/>
    <row r="195925" x14ac:dyDescent="0.25"/>
    <row r="195926" x14ac:dyDescent="0.25"/>
    <row r="195927" x14ac:dyDescent="0.25"/>
    <row r="195928" x14ac:dyDescent="0.25"/>
    <row r="195929" x14ac:dyDescent="0.25"/>
    <row r="195930" x14ac:dyDescent="0.25"/>
    <row r="195931" x14ac:dyDescent="0.25"/>
    <row r="195932" x14ac:dyDescent="0.25"/>
    <row r="195933" x14ac:dyDescent="0.25"/>
    <row r="195934" x14ac:dyDescent="0.25"/>
    <row r="195935" x14ac:dyDescent="0.25"/>
    <row r="195936" x14ac:dyDescent="0.25"/>
    <row r="195937" x14ac:dyDescent="0.25"/>
    <row r="195938" x14ac:dyDescent="0.25"/>
    <row r="195939" x14ac:dyDescent="0.25"/>
    <row r="195940" x14ac:dyDescent="0.25"/>
    <row r="195941" x14ac:dyDescent="0.25"/>
    <row r="195942" x14ac:dyDescent="0.25"/>
    <row r="195943" x14ac:dyDescent="0.25"/>
    <row r="195944" x14ac:dyDescent="0.25"/>
    <row r="195945" x14ac:dyDescent="0.25"/>
    <row r="195946" x14ac:dyDescent="0.25"/>
    <row r="195947" x14ac:dyDescent="0.25"/>
    <row r="195948" x14ac:dyDescent="0.25"/>
    <row r="195949" x14ac:dyDescent="0.25"/>
    <row r="195950" x14ac:dyDescent="0.25"/>
    <row r="195951" x14ac:dyDescent="0.25"/>
    <row r="195952" x14ac:dyDescent="0.25"/>
    <row r="195953" x14ac:dyDescent="0.25"/>
    <row r="195954" x14ac:dyDescent="0.25"/>
    <row r="195955" x14ac:dyDescent="0.25"/>
    <row r="195956" x14ac:dyDescent="0.25"/>
    <row r="195957" x14ac:dyDescent="0.25"/>
    <row r="195958" x14ac:dyDescent="0.25"/>
    <row r="195959" x14ac:dyDescent="0.25"/>
    <row r="195960" x14ac:dyDescent="0.25"/>
    <row r="195961" x14ac:dyDescent="0.25"/>
    <row r="195962" x14ac:dyDescent="0.25"/>
    <row r="195963" x14ac:dyDescent="0.25"/>
    <row r="195964" x14ac:dyDescent="0.25"/>
    <row r="195965" x14ac:dyDescent="0.25"/>
    <row r="195966" x14ac:dyDescent="0.25"/>
    <row r="195967" x14ac:dyDescent="0.25"/>
    <row r="195968" x14ac:dyDescent="0.25"/>
    <row r="195969" x14ac:dyDescent="0.25"/>
    <row r="195970" x14ac:dyDescent="0.25"/>
    <row r="195971" x14ac:dyDescent="0.25"/>
    <row r="195972" x14ac:dyDescent="0.25"/>
    <row r="195973" x14ac:dyDescent="0.25"/>
    <row r="195974" x14ac:dyDescent="0.25"/>
    <row r="195975" x14ac:dyDescent="0.25"/>
    <row r="195976" x14ac:dyDescent="0.25"/>
    <row r="195977" x14ac:dyDescent="0.25"/>
    <row r="195978" x14ac:dyDescent="0.25"/>
    <row r="195979" x14ac:dyDescent="0.25"/>
    <row r="195980" x14ac:dyDescent="0.25"/>
    <row r="195981" x14ac:dyDescent="0.25"/>
    <row r="195982" x14ac:dyDescent="0.25"/>
    <row r="195983" x14ac:dyDescent="0.25"/>
    <row r="195984" x14ac:dyDescent="0.25"/>
    <row r="195985" x14ac:dyDescent="0.25"/>
    <row r="195986" x14ac:dyDescent="0.25"/>
    <row r="195987" x14ac:dyDescent="0.25"/>
    <row r="195988" x14ac:dyDescent="0.25"/>
    <row r="195989" x14ac:dyDescent="0.25"/>
    <row r="195990" x14ac:dyDescent="0.25"/>
    <row r="195991" x14ac:dyDescent="0.25"/>
    <row r="195992" x14ac:dyDescent="0.25"/>
    <row r="195993" x14ac:dyDescent="0.25"/>
    <row r="195994" x14ac:dyDescent="0.25"/>
    <row r="195995" x14ac:dyDescent="0.25"/>
    <row r="195996" x14ac:dyDescent="0.25"/>
    <row r="195997" x14ac:dyDescent="0.25"/>
    <row r="195998" x14ac:dyDescent="0.25"/>
    <row r="195999" x14ac:dyDescent="0.25"/>
    <row r="196000" x14ac:dyDescent="0.25"/>
    <row r="196001" x14ac:dyDescent="0.25"/>
    <row r="196002" x14ac:dyDescent="0.25"/>
    <row r="196003" x14ac:dyDescent="0.25"/>
    <row r="196004" x14ac:dyDescent="0.25"/>
    <row r="196005" x14ac:dyDescent="0.25"/>
    <row r="196006" x14ac:dyDescent="0.25"/>
    <row r="196007" x14ac:dyDescent="0.25"/>
    <row r="196008" x14ac:dyDescent="0.25"/>
    <row r="196009" x14ac:dyDescent="0.25"/>
    <row r="196010" x14ac:dyDescent="0.25"/>
    <row r="196011" x14ac:dyDescent="0.25"/>
    <row r="196012" x14ac:dyDescent="0.25"/>
    <row r="196013" x14ac:dyDescent="0.25"/>
    <row r="196014" x14ac:dyDescent="0.25"/>
    <row r="196015" x14ac:dyDescent="0.25"/>
    <row r="196016" x14ac:dyDescent="0.25"/>
    <row r="196017" x14ac:dyDescent="0.25"/>
    <row r="196018" x14ac:dyDescent="0.25"/>
    <row r="196019" x14ac:dyDescent="0.25"/>
    <row r="196020" x14ac:dyDescent="0.25"/>
    <row r="196021" x14ac:dyDescent="0.25"/>
    <row r="196022" x14ac:dyDescent="0.25"/>
    <row r="196023" x14ac:dyDescent="0.25"/>
    <row r="196024" x14ac:dyDescent="0.25"/>
    <row r="196025" x14ac:dyDescent="0.25"/>
    <row r="196026" x14ac:dyDescent="0.25"/>
    <row r="196027" x14ac:dyDescent="0.25"/>
    <row r="196028" x14ac:dyDescent="0.25"/>
    <row r="196029" x14ac:dyDescent="0.25"/>
    <row r="196030" x14ac:dyDescent="0.25"/>
    <row r="196031" x14ac:dyDescent="0.25"/>
    <row r="196032" x14ac:dyDescent="0.25"/>
    <row r="196033" x14ac:dyDescent="0.25"/>
    <row r="196034" x14ac:dyDescent="0.25"/>
    <row r="196035" x14ac:dyDescent="0.25"/>
    <row r="196036" x14ac:dyDescent="0.25"/>
    <row r="196037" x14ac:dyDescent="0.25"/>
    <row r="196038" x14ac:dyDescent="0.25"/>
    <row r="196039" x14ac:dyDescent="0.25"/>
    <row r="196040" x14ac:dyDescent="0.25"/>
    <row r="196041" x14ac:dyDescent="0.25"/>
    <row r="196042" x14ac:dyDescent="0.25"/>
    <row r="196043" x14ac:dyDescent="0.25"/>
    <row r="196044" x14ac:dyDescent="0.25"/>
    <row r="196045" x14ac:dyDescent="0.25"/>
    <row r="196046" x14ac:dyDescent="0.25"/>
    <row r="196047" x14ac:dyDescent="0.25"/>
    <row r="196048" x14ac:dyDescent="0.25"/>
    <row r="196049" x14ac:dyDescent="0.25"/>
    <row r="196050" x14ac:dyDescent="0.25"/>
    <row r="196051" x14ac:dyDescent="0.25"/>
    <row r="196052" x14ac:dyDescent="0.25"/>
    <row r="196053" x14ac:dyDescent="0.25"/>
    <row r="196054" x14ac:dyDescent="0.25"/>
    <row r="196055" x14ac:dyDescent="0.25"/>
    <row r="196056" x14ac:dyDescent="0.25"/>
    <row r="196057" x14ac:dyDescent="0.25"/>
    <row r="196058" x14ac:dyDescent="0.25"/>
    <row r="196059" x14ac:dyDescent="0.25"/>
    <row r="196060" x14ac:dyDescent="0.25"/>
    <row r="196061" x14ac:dyDescent="0.25"/>
    <row r="196062" x14ac:dyDescent="0.25"/>
    <row r="196063" x14ac:dyDescent="0.25"/>
    <row r="196064" x14ac:dyDescent="0.25"/>
    <row r="196065" x14ac:dyDescent="0.25"/>
    <row r="196066" x14ac:dyDescent="0.25"/>
    <row r="196067" x14ac:dyDescent="0.25"/>
    <row r="196068" x14ac:dyDescent="0.25"/>
    <row r="196069" x14ac:dyDescent="0.25"/>
    <row r="196070" x14ac:dyDescent="0.25"/>
    <row r="196071" x14ac:dyDescent="0.25"/>
    <row r="196072" x14ac:dyDescent="0.25"/>
    <row r="196073" x14ac:dyDescent="0.25"/>
    <row r="196074" x14ac:dyDescent="0.25"/>
    <row r="196075" x14ac:dyDescent="0.25"/>
    <row r="196076" x14ac:dyDescent="0.25"/>
    <row r="196077" x14ac:dyDescent="0.25"/>
    <row r="196078" x14ac:dyDescent="0.25"/>
    <row r="196079" x14ac:dyDescent="0.25"/>
    <row r="196080" x14ac:dyDescent="0.25"/>
    <row r="196081" x14ac:dyDescent="0.25"/>
    <row r="196082" x14ac:dyDescent="0.25"/>
    <row r="196083" x14ac:dyDescent="0.25"/>
    <row r="196084" x14ac:dyDescent="0.25"/>
    <row r="196085" x14ac:dyDescent="0.25"/>
    <row r="196086" x14ac:dyDescent="0.25"/>
    <row r="196087" x14ac:dyDescent="0.25"/>
    <row r="196088" x14ac:dyDescent="0.25"/>
    <row r="196089" x14ac:dyDescent="0.25"/>
    <row r="196090" x14ac:dyDescent="0.25"/>
    <row r="196091" x14ac:dyDescent="0.25"/>
    <row r="196092" x14ac:dyDescent="0.25"/>
    <row r="196093" x14ac:dyDescent="0.25"/>
    <row r="196094" x14ac:dyDescent="0.25"/>
    <row r="196095" x14ac:dyDescent="0.25"/>
    <row r="196096" x14ac:dyDescent="0.25"/>
    <row r="196097" x14ac:dyDescent="0.25"/>
    <row r="196098" x14ac:dyDescent="0.25"/>
    <row r="196099" x14ac:dyDescent="0.25"/>
    <row r="196100" x14ac:dyDescent="0.25"/>
    <row r="196101" x14ac:dyDescent="0.25"/>
    <row r="196102" x14ac:dyDescent="0.25"/>
    <row r="196103" x14ac:dyDescent="0.25"/>
    <row r="196104" x14ac:dyDescent="0.25"/>
    <row r="196105" x14ac:dyDescent="0.25"/>
    <row r="196106" x14ac:dyDescent="0.25"/>
    <row r="196107" x14ac:dyDescent="0.25"/>
    <row r="196108" x14ac:dyDescent="0.25"/>
    <row r="196109" x14ac:dyDescent="0.25"/>
    <row r="196110" x14ac:dyDescent="0.25"/>
    <row r="196111" x14ac:dyDescent="0.25"/>
    <row r="196112" x14ac:dyDescent="0.25"/>
    <row r="196113" x14ac:dyDescent="0.25"/>
    <row r="196114" x14ac:dyDescent="0.25"/>
    <row r="196115" x14ac:dyDescent="0.25"/>
    <row r="196116" x14ac:dyDescent="0.25"/>
    <row r="196117" x14ac:dyDescent="0.25"/>
    <row r="196118" x14ac:dyDescent="0.25"/>
    <row r="196119" x14ac:dyDescent="0.25"/>
    <row r="196120" x14ac:dyDescent="0.25"/>
    <row r="196121" x14ac:dyDescent="0.25"/>
    <row r="196122" x14ac:dyDescent="0.25"/>
    <row r="196123" x14ac:dyDescent="0.25"/>
    <row r="196124" x14ac:dyDescent="0.25"/>
    <row r="196125" x14ac:dyDescent="0.25"/>
    <row r="196126" x14ac:dyDescent="0.25"/>
    <row r="196127" x14ac:dyDescent="0.25"/>
    <row r="196128" x14ac:dyDescent="0.25"/>
    <row r="196129" x14ac:dyDescent="0.25"/>
    <row r="196130" x14ac:dyDescent="0.25"/>
    <row r="196131" x14ac:dyDescent="0.25"/>
    <row r="196132" x14ac:dyDescent="0.25"/>
    <row r="196133" x14ac:dyDescent="0.25"/>
    <row r="196134" x14ac:dyDescent="0.25"/>
    <row r="196135" x14ac:dyDescent="0.25"/>
    <row r="196136" x14ac:dyDescent="0.25"/>
    <row r="196137" x14ac:dyDescent="0.25"/>
    <row r="196138" x14ac:dyDescent="0.25"/>
    <row r="196139" x14ac:dyDescent="0.25"/>
    <row r="196140" x14ac:dyDescent="0.25"/>
    <row r="196141" x14ac:dyDescent="0.25"/>
    <row r="196142" x14ac:dyDescent="0.25"/>
    <row r="196143" x14ac:dyDescent="0.25"/>
    <row r="196144" x14ac:dyDescent="0.25"/>
    <row r="196145" x14ac:dyDescent="0.25"/>
    <row r="196146" x14ac:dyDescent="0.25"/>
    <row r="196147" x14ac:dyDescent="0.25"/>
    <row r="196148" x14ac:dyDescent="0.25"/>
    <row r="196149" x14ac:dyDescent="0.25"/>
    <row r="196150" x14ac:dyDescent="0.25"/>
    <row r="196151" x14ac:dyDescent="0.25"/>
    <row r="196152" x14ac:dyDescent="0.25"/>
    <row r="196153" x14ac:dyDescent="0.25"/>
    <row r="196154" x14ac:dyDescent="0.25"/>
    <row r="196155" x14ac:dyDescent="0.25"/>
    <row r="196156" x14ac:dyDescent="0.25"/>
    <row r="196157" x14ac:dyDescent="0.25"/>
    <row r="196158" x14ac:dyDescent="0.25"/>
    <row r="196159" x14ac:dyDescent="0.25"/>
    <row r="196160" x14ac:dyDescent="0.25"/>
    <row r="196161" x14ac:dyDescent="0.25"/>
    <row r="196162" x14ac:dyDescent="0.25"/>
    <row r="196163" x14ac:dyDescent="0.25"/>
    <row r="196164" x14ac:dyDescent="0.25"/>
    <row r="196165" x14ac:dyDescent="0.25"/>
    <row r="196166" x14ac:dyDescent="0.25"/>
    <row r="196167" x14ac:dyDescent="0.25"/>
    <row r="196168" x14ac:dyDescent="0.25"/>
    <row r="196169" x14ac:dyDescent="0.25"/>
    <row r="196170" x14ac:dyDescent="0.25"/>
    <row r="196171" x14ac:dyDescent="0.25"/>
    <row r="196172" x14ac:dyDescent="0.25"/>
    <row r="196173" x14ac:dyDescent="0.25"/>
    <row r="196174" x14ac:dyDescent="0.25"/>
    <row r="196175" x14ac:dyDescent="0.25"/>
    <row r="196176" x14ac:dyDescent="0.25"/>
    <row r="196177" x14ac:dyDescent="0.25"/>
    <row r="196178" x14ac:dyDescent="0.25"/>
    <row r="196179" x14ac:dyDescent="0.25"/>
    <row r="196180" x14ac:dyDescent="0.25"/>
    <row r="196181" x14ac:dyDescent="0.25"/>
    <row r="196182" x14ac:dyDescent="0.25"/>
    <row r="196183" x14ac:dyDescent="0.25"/>
    <row r="196184" x14ac:dyDescent="0.25"/>
    <row r="196185" x14ac:dyDescent="0.25"/>
    <row r="196186" x14ac:dyDescent="0.25"/>
    <row r="196187" x14ac:dyDescent="0.25"/>
    <row r="196188" x14ac:dyDescent="0.25"/>
    <row r="196189" x14ac:dyDescent="0.25"/>
    <row r="196190" x14ac:dyDescent="0.25"/>
    <row r="196191" x14ac:dyDescent="0.25"/>
    <row r="196192" x14ac:dyDescent="0.25"/>
    <row r="196193" x14ac:dyDescent="0.25"/>
    <row r="196194" x14ac:dyDescent="0.25"/>
    <row r="196195" x14ac:dyDescent="0.25"/>
    <row r="196196" x14ac:dyDescent="0.25"/>
    <row r="196197" x14ac:dyDescent="0.25"/>
    <row r="196198" x14ac:dyDescent="0.25"/>
    <row r="196199" x14ac:dyDescent="0.25"/>
    <row r="196200" x14ac:dyDescent="0.25"/>
    <row r="196201" x14ac:dyDescent="0.25"/>
    <row r="196202" x14ac:dyDescent="0.25"/>
    <row r="196203" x14ac:dyDescent="0.25"/>
    <row r="196204" x14ac:dyDescent="0.25"/>
    <row r="196205" x14ac:dyDescent="0.25"/>
    <row r="196206" x14ac:dyDescent="0.25"/>
    <row r="196207" x14ac:dyDescent="0.25"/>
    <row r="196208" x14ac:dyDescent="0.25"/>
    <row r="196209" x14ac:dyDescent="0.25"/>
    <row r="196210" x14ac:dyDescent="0.25"/>
    <row r="196211" x14ac:dyDescent="0.25"/>
    <row r="196212" x14ac:dyDescent="0.25"/>
    <row r="196213" x14ac:dyDescent="0.25"/>
    <row r="196214" x14ac:dyDescent="0.25"/>
    <row r="196215" x14ac:dyDescent="0.25"/>
    <row r="196216" x14ac:dyDescent="0.25"/>
    <row r="196217" x14ac:dyDescent="0.25"/>
    <row r="196218" x14ac:dyDescent="0.25"/>
    <row r="196219" x14ac:dyDescent="0.25"/>
    <row r="196220" x14ac:dyDescent="0.25"/>
    <row r="196221" x14ac:dyDescent="0.25"/>
    <row r="196222" x14ac:dyDescent="0.25"/>
    <row r="196223" x14ac:dyDescent="0.25"/>
    <row r="196224" x14ac:dyDescent="0.25"/>
    <row r="196225" x14ac:dyDescent="0.25"/>
    <row r="196226" x14ac:dyDescent="0.25"/>
    <row r="196227" x14ac:dyDescent="0.25"/>
    <row r="196228" x14ac:dyDescent="0.25"/>
    <row r="196229" x14ac:dyDescent="0.25"/>
    <row r="196230" x14ac:dyDescent="0.25"/>
    <row r="196231" x14ac:dyDescent="0.25"/>
    <row r="196232" x14ac:dyDescent="0.25"/>
    <row r="196233" x14ac:dyDescent="0.25"/>
    <row r="196234" x14ac:dyDescent="0.25"/>
    <row r="196235" x14ac:dyDescent="0.25"/>
    <row r="196236" x14ac:dyDescent="0.25"/>
    <row r="196237" x14ac:dyDescent="0.25"/>
    <row r="196238" x14ac:dyDescent="0.25"/>
    <row r="196239" x14ac:dyDescent="0.25"/>
    <row r="196240" x14ac:dyDescent="0.25"/>
    <row r="196241" x14ac:dyDescent="0.25"/>
    <row r="196242" x14ac:dyDescent="0.25"/>
    <row r="196243" x14ac:dyDescent="0.25"/>
    <row r="196244" x14ac:dyDescent="0.25"/>
    <row r="196245" x14ac:dyDescent="0.25"/>
    <row r="196246" x14ac:dyDescent="0.25"/>
    <row r="196247" x14ac:dyDescent="0.25"/>
    <row r="196248" x14ac:dyDescent="0.25"/>
    <row r="196249" x14ac:dyDescent="0.25"/>
    <row r="196250" x14ac:dyDescent="0.25"/>
    <row r="196251" x14ac:dyDescent="0.25"/>
    <row r="196252" x14ac:dyDescent="0.25"/>
    <row r="196253" x14ac:dyDescent="0.25"/>
    <row r="196254" x14ac:dyDescent="0.25"/>
    <row r="196255" x14ac:dyDescent="0.25"/>
    <row r="196256" x14ac:dyDescent="0.25"/>
    <row r="196257" x14ac:dyDescent="0.25"/>
    <row r="196258" x14ac:dyDescent="0.25"/>
    <row r="196259" x14ac:dyDescent="0.25"/>
    <row r="196260" x14ac:dyDescent="0.25"/>
    <row r="196261" x14ac:dyDescent="0.25"/>
    <row r="196262" x14ac:dyDescent="0.25"/>
    <row r="196263" x14ac:dyDescent="0.25"/>
    <row r="196264" x14ac:dyDescent="0.25"/>
    <row r="196265" x14ac:dyDescent="0.25"/>
    <row r="196266" x14ac:dyDescent="0.25"/>
    <row r="196267" x14ac:dyDescent="0.25"/>
    <row r="196268" x14ac:dyDescent="0.25"/>
    <row r="196269" x14ac:dyDescent="0.25"/>
    <row r="196270" x14ac:dyDescent="0.25"/>
    <row r="196271" x14ac:dyDescent="0.25"/>
    <row r="196272" x14ac:dyDescent="0.25"/>
    <row r="196273" x14ac:dyDescent="0.25"/>
    <row r="196274" x14ac:dyDescent="0.25"/>
    <row r="196275" x14ac:dyDescent="0.25"/>
    <row r="196276" x14ac:dyDescent="0.25"/>
    <row r="196277" x14ac:dyDescent="0.25"/>
    <row r="196278" x14ac:dyDescent="0.25"/>
    <row r="196279" x14ac:dyDescent="0.25"/>
    <row r="196280" x14ac:dyDescent="0.25"/>
    <row r="196281" x14ac:dyDescent="0.25"/>
    <row r="196282" x14ac:dyDescent="0.25"/>
    <row r="196283" x14ac:dyDescent="0.25"/>
    <row r="196284" x14ac:dyDescent="0.25"/>
    <row r="196285" x14ac:dyDescent="0.25"/>
    <row r="196286" x14ac:dyDescent="0.25"/>
    <row r="196287" x14ac:dyDescent="0.25"/>
    <row r="196288" x14ac:dyDescent="0.25"/>
    <row r="196289" x14ac:dyDescent="0.25"/>
    <row r="196290" x14ac:dyDescent="0.25"/>
    <row r="196291" x14ac:dyDescent="0.25"/>
    <row r="196292" x14ac:dyDescent="0.25"/>
    <row r="196293" x14ac:dyDescent="0.25"/>
    <row r="196294" x14ac:dyDescent="0.25"/>
    <row r="196295" x14ac:dyDescent="0.25"/>
    <row r="196296" x14ac:dyDescent="0.25"/>
    <row r="196297" x14ac:dyDescent="0.25"/>
    <row r="196298" x14ac:dyDescent="0.25"/>
    <row r="196299" x14ac:dyDescent="0.25"/>
    <row r="196300" x14ac:dyDescent="0.25"/>
    <row r="196301" x14ac:dyDescent="0.25"/>
    <row r="196302" x14ac:dyDescent="0.25"/>
    <row r="196303" x14ac:dyDescent="0.25"/>
    <row r="196304" x14ac:dyDescent="0.25"/>
    <row r="196305" x14ac:dyDescent="0.25"/>
    <row r="196306" x14ac:dyDescent="0.25"/>
    <row r="196307" x14ac:dyDescent="0.25"/>
    <row r="196308" x14ac:dyDescent="0.25"/>
    <row r="196309" x14ac:dyDescent="0.25"/>
    <row r="196310" x14ac:dyDescent="0.25"/>
    <row r="196311" x14ac:dyDescent="0.25"/>
    <row r="196312" x14ac:dyDescent="0.25"/>
    <row r="196313" x14ac:dyDescent="0.25"/>
    <row r="196314" x14ac:dyDescent="0.25"/>
    <row r="196315" x14ac:dyDescent="0.25"/>
    <row r="196316" x14ac:dyDescent="0.25"/>
    <row r="196317" x14ac:dyDescent="0.25"/>
    <row r="196318" x14ac:dyDescent="0.25"/>
    <row r="196319" x14ac:dyDescent="0.25"/>
    <row r="196320" x14ac:dyDescent="0.25"/>
    <row r="196321" x14ac:dyDescent="0.25"/>
    <row r="196322" x14ac:dyDescent="0.25"/>
    <row r="196323" x14ac:dyDescent="0.25"/>
    <row r="196324" x14ac:dyDescent="0.25"/>
    <row r="196325" x14ac:dyDescent="0.25"/>
    <row r="196326" x14ac:dyDescent="0.25"/>
    <row r="196327" x14ac:dyDescent="0.25"/>
    <row r="196328" x14ac:dyDescent="0.25"/>
    <row r="196329" x14ac:dyDescent="0.25"/>
    <row r="196330" x14ac:dyDescent="0.25"/>
    <row r="196331" x14ac:dyDescent="0.25"/>
    <row r="196332" x14ac:dyDescent="0.25"/>
    <row r="196333" x14ac:dyDescent="0.25"/>
    <row r="196334" x14ac:dyDescent="0.25"/>
    <row r="196335" x14ac:dyDescent="0.25"/>
    <row r="196336" x14ac:dyDescent="0.25"/>
    <row r="196337" x14ac:dyDescent="0.25"/>
    <row r="196338" x14ac:dyDescent="0.25"/>
    <row r="196339" x14ac:dyDescent="0.25"/>
    <row r="196340" x14ac:dyDescent="0.25"/>
    <row r="196341" x14ac:dyDescent="0.25"/>
    <row r="196342" x14ac:dyDescent="0.25"/>
    <row r="196343" x14ac:dyDescent="0.25"/>
    <row r="196344" x14ac:dyDescent="0.25"/>
    <row r="196345" x14ac:dyDescent="0.25"/>
    <row r="196346" x14ac:dyDescent="0.25"/>
    <row r="196347" x14ac:dyDescent="0.25"/>
    <row r="196348" x14ac:dyDescent="0.25"/>
    <row r="196349" x14ac:dyDescent="0.25"/>
    <row r="196350" x14ac:dyDescent="0.25"/>
    <row r="196351" x14ac:dyDescent="0.25"/>
    <row r="196352" x14ac:dyDescent="0.25"/>
    <row r="196353" x14ac:dyDescent="0.25"/>
    <row r="196354" x14ac:dyDescent="0.25"/>
    <row r="196355" x14ac:dyDescent="0.25"/>
    <row r="196356" x14ac:dyDescent="0.25"/>
    <row r="196357" x14ac:dyDescent="0.25"/>
    <row r="196358" x14ac:dyDescent="0.25"/>
    <row r="196359" x14ac:dyDescent="0.25"/>
    <row r="196360" x14ac:dyDescent="0.25"/>
    <row r="196361" x14ac:dyDescent="0.25"/>
    <row r="196362" x14ac:dyDescent="0.25"/>
    <row r="196363" x14ac:dyDescent="0.25"/>
    <row r="196364" x14ac:dyDescent="0.25"/>
    <row r="196365" x14ac:dyDescent="0.25"/>
    <row r="196366" x14ac:dyDescent="0.25"/>
    <row r="196367" x14ac:dyDescent="0.25"/>
    <row r="196368" x14ac:dyDescent="0.25"/>
    <row r="196369" x14ac:dyDescent="0.25"/>
    <row r="196370" x14ac:dyDescent="0.25"/>
    <row r="196371" x14ac:dyDescent="0.25"/>
    <row r="196372" x14ac:dyDescent="0.25"/>
    <row r="196373" x14ac:dyDescent="0.25"/>
    <row r="196374" x14ac:dyDescent="0.25"/>
    <row r="196375" x14ac:dyDescent="0.25"/>
    <row r="196376" x14ac:dyDescent="0.25"/>
    <row r="196377" x14ac:dyDescent="0.25"/>
    <row r="196378" x14ac:dyDescent="0.25"/>
    <row r="196379" x14ac:dyDescent="0.25"/>
    <row r="196380" x14ac:dyDescent="0.25"/>
    <row r="196381" x14ac:dyDescent="0.25"/>
    <row r="196382" x14ac:dyDescent="0.25"/>
    <row r="196383" x14ac:dyDescent="0.25"/>
    <row r="196384" x14ac:dyDescent="0.25"/>
    <row r="196385" x14ac:dyDescent="0.25"/>
    <row r="196386" x14ac:dyDescent="0.25"/>
    <row r="196387" x14ac:dyDescent="0.25"/>
    <row r="196388" x14ac:dyDescent="0.25"/>
    <row r="196389" x14ac:dyDescent="0.25"/>
    <row r="196390" x14ac:dyDescent="0.25"/>
    <row r="196391" x14ac:dyDescent="0.25"/>
    <row r="196392" x14ac:dyDescent="0.25"/>
    <row r="196393" x14ac:dyDescent="0.25"/>
    <row r="196394" x14ac:dyDescent="0.25"/>
    <row r="196395" x14ac:dyDescent="0.25"/>
    <row r="196396" x14ac:dyDescent="0.25"/>
    <row r="196397" x14ac:dyDescent="0.25"/>
    <row r="196398" x14ac:dyDescent="0.25"/>
    <row r="196399" x14ac:dyDescent="0.25"/>
    <row r="196400" x14ac:dyDescent="0.25"/>
    <row r="196401" x14ac:dyDescent="0.25"/>
    <row r="196402" x14ac:dyDescent="0.25"/>
    <row r="196403" x14ac:dyDescent="0.25"/>
    <row r="196404" x14ac:dyDescent="0.25"/>
    <row r="196405" x14ac:dyDescent="0.25"/>
    <row r="196406" x14ac:dyDescent="0.25"/>
    <row r="196407" x14ac:dyDescent="0.25"/>
    <row r="196408" x14ac:dyDescent="0.25"/>
    <row r="196409" x14ac:dyDescent="0.25"/>
    <row r="196410" x14ac:dyDescent="0.25"/>
    <row r="196411" x14ac:dyDescent="0.25"/>
    <row r="196412" x14ac:dyDescent="0.25"/>
    <row r="196413" x14ac:dyDescent="0.25"/>
    <row r="196414" x14ac:dyDescent="0.25"/>
    <row r="196415" x14ac:dyDescent="0.25"/>
    <row r="196416" x14ac:dyDescent="0.25"/>
    <row r="196417" x14ac:dyDescent="0.25"/>
    <row r="196418" x14ac:dyDescent="0.25"/>
    <row r="196419" x14ac:dyDescent="0.25"/>
    <row r="196420" x14ac:dyDescent="0.25"/>
    <row r="196421" x14ac:dyDescent="0.25"/>
    <row r="196422" x14ac:dyDescent="0.25"/>
    <row r="196423" x14ac:dyDescent="0.25"/>
    <row r="196424" x14ac:dyDescent="0.25"/>
    <row r="196425" x14ac:dyDescent="0.25"/>
    <row r="196426" x14ac:dyDescent="0.25"/>
    <row r="196427" x14ac:dyDescent="0.25"/>
    <row r="196428" x14ac:dyDescent="0.25"/>
    <row r="196429" x14ac:dyDescent="0.25"/>
    <row r="196430" x14ac:dyDescent="0.25"/>
    <row r="196431" x14ac:dyDescent="0.25"/>
    <row r="196432" x14ac:dyDescent="0.25"/>
    <row r="196433" x14ac:dyDescent="0.25"/>
    <row r="196434" x14ac:dyDescent="0.25"/>
    <row r="196435" x14ac:dyDescent="0.25"/>
    <row r="196436" x14ac:dyDescent="0.25"/>
    <row r="196437" x14ac:dyDescent="0.25"/>
    <row r="196438" x14ac:dyDescent="0.25"/>
    <row r="196439" x14ac:dyDescent="0.25"/>
    <row r="196440" x14ac:dyDescent="0.25"/>
    <row r="196441" x14ac:dyDescent="0.25"/>
    <row r="196442" x14ac:dyDescent="0.25"/>
    <row r="196443" x14ac:dyDescent="0.25"/>
    <row r="196444" x14ac:dyDescent="0.25"/>
    <row r="196445" x14ac:dyDescent="0.25"/>
    <row r="196446" x14ac:dyDescent="0.25"/>
    <row r="196447" x14ac:dyDescent="0.25"/>
    <row r="196448" x14ac:dyDescent="0.25"/>
    <row r="196449" x14ac:dyDescent="0.25"/>
    <row r="196450" x14ac:dyDescent="0.25"/>
    <row r="196451" x14ac:dyDescent="0.25"/>
    <row r="196452" x14ac:dyDescent="0.25"/>
    <row r="196453" x14ac:dyDescent="0.25"/>
    <row r="196454" x14ac:dyDescent="0.25"/>
    <row r="196455" x14ac:dyDescent="0.25"/>
    <row r="196456" x14ac:dyDescent="0.25"/>
    <row r="196457" x14ac:dyDescent="0.25"/>
    <row r="196458" x14ac:dyDescent="0.25"/>
    <row r="196459" x14ac:dyDescent="0.25"/>
    <row r="196460" x14ac:dyDescent="0.25"/>
    <row r="196461" x14ac:dyDescent="0.25"/>
    <row r="196462" x14ac:dyDescent="0.25"/>
    <row r="196463" x14ac:dyDescent="0.25"/>
    <row r="196464" x14ac:dyDescent="0.25"/>
    <row r="196465" x14ac:dyDescent="0.25"/>
    <row r="196466" x14ac:dyDescent="0.25"/>
    <row r="196467" x14ac:dyDescent="0.25"/>
    <row r="196468" x14ac:dyDescent="0.25"/>
    <row r="196469" x14ac:dyDescent="0.25"/>
    <row r="196470" x14ac:dyDescent="0.25"/>
    <row r="196471" x14ac:dyDescent="0.25"/>
    <row r="196472" x14ac:dyDescent="0.25"/>
    <row r="196473" x14ac:dyDescent="0.25"/>
    <row r="196474" x14ac:dyDescent="0.25"/>
    <row r="196475" x14ac:dyDescent="0.25"/>
    <row r="196476" x14ac:dyDescent="0.25"/>
    <row r="196477" x14ac:dyDescent="0.25"/>
    <row r="196478" x14ac:dyDescent="0.25"/>
    <row r="196479" x14ac:dyDescent="0.25"/>
    <row r="196480" x14ac:dyDescent="0.25"/>
    <row r="196481" x14ac:dyDescent="0.25"/>
    <row r="196482" x14ac:dyDescent="0.25"/>
    <row r="196483" x14ac:dyDescent="0.25"/>
    <row r="196484" x14ac:dyDescent="0.25"/>
    <row r="196485" x14ac:dyDescent="0.25"/>
    <row r="196486" x14ac:dyDescent="0.25"/>
    <row r="196487" x14ac:dyDescent="0.25"/>
    <row r="196488" x14ac:dyDescent="0.25"/>
    <row r="196489" x14ac:dyDescent="0.25"/>
    <row r="196490" x14ac:dyDescent="0.25"/>
    <row r="196491" x14ac:dyDescent="0.25"/>
    <row r="196492" x14ac:dyDescent="0.25"/>
    <row r="196493" x14ac:dyDescent="0.25"/>
    <row r="196494" x14ac:dyDescent="0.25"/>
    <row r="196495" x14ac:dyDescent="0.25"/>
    <row r="196496" x14ac:dyDescent="0.25"/>
    <row r="196497" x14ac:dyDescent="0.25"/>
    <row r="196498" x14ac:dyDescent="0.25"/>
    <row r="196499" x14ac:dyDescent="0.25"/>
    <row r="196500" x14ac:dyDescent="0.25"/>
    <row r="196501" x14ac:dyDescent="0.25"/>
    <row r="196502" x14ac:dyDescent="0.25"/>
    <row r="196503" x14ac:dyDescent="0.25"/>
    <row r="196504" x14ac:dyDescent="0.25"/>
    <row r="196505" x14ac:dyDescent="0.25"/>
    <row r="196506" x14ac:dyDescent="0.25"/>
    <row r="196507" x14ac:dyDescent="0.25"/>
    <row r="196508" x14ac:dyDescent="0.25"/>
    <row r="196509" x14ac:dyDescent="0.25"/>
    <row r="196510" x14ac:dyDescent="0.25"/>
    <row r="196511" x14ac:dyDescent="0.25"/>
    <row r="196512" x14ac:dyDescent="0.25"/>
    <row r="196513" x14ac:dyDescent="0.25"/>
    <row r="196514" x14ac:dyDescent="0.25"/>
    <row r="196515" x14ac:dyDescent="0.25"/>
    <row r="196516" x14ac:dyDescent="0.25"/>
    <row r="196517" x14ac:dyDescent="0.25"/>
    <row r="196518" x14ac:dyDescent="0.25"/>
    <row r="196519" x14ac:dyDescent="0.25"/>
    <row r="196520" x14ac:dyDescent="0.25"/>
    <row r="196521" x14ac:dyDescent="0.25"/>
    <row r="196522" x14ac:dyDescent="0.25"/>
    <row r="196523" x14ac:dyDescent="0.25"/>
    <row r="196524" x14ac:dyDescent="0.25"/>
    <row r="196525" x14ac:dyDescent="0.25"/>
    <row r="196526" x14ac:dyDescent="0.25"/>
    <row r="196527" x14ac:dyDescent="0.25"/>
    <row r="196528" x14ac:dyDescent="0.25"/>
    <row r="196529" x14ac:dyDescent="0.25"/>
    <row r="196530" x14ac:dyDescent="0.25"/>
    <row r="196531" x14ac:dyDescent="0.25"/>
    <row r="196532" x14ac:dyDescent="0.25"/>
    <row r="196533" x14ac:dyDescent="0.25"/>
    <row r="196534" x14ac:dyDescent="0.25"/>
    <row r="196535" x14ac:dyDescent="0.25"/>
    <row r="196536" x14ac:dyDescent="0.25"/>
    <row r="196537" x14ac:dyDescent="0.25"/>
    <row r="196538" x14ac:dyDescent="0.25"/>
    <row r="196539" x14ac:dyDescent="0.25"/>
    <row r="196540" x14ac:dyDescent="0.25"/>
    <row r="196541" x14ac:dyDescent="0.25"/>
    <row r="196542" x14ac:dyDescent="0.25"/>
    <row r="196543" x14ac:dyDescent="0.25"/>
    <row r="196544" x14ac:dyDescent="0.25"/>
    <row r="196545" x14ac:dyDescent="0.25"/>
    <row r="196546" x14ac:dyDescent="0.25"/>
    <row r="196547" x14ac:dyDescent="0.25"/>
    <row r="196548" x14ac:dyDescent="0.25"/>
    <row r="196549" x14ac:dyDescent="0.25"/>
    <row r="196550" x14ac:dyDescent="0.25"/>
    <row r="196551" x14ac:dyDescent="0.25"/>
    <row r="196552" x14ac:dyDescent="0.25"/>
    <row r="196553" x14ac:dyDescent="0.25"/>
    <row r="196554" x14ac:dyDescent="0.25"/>
    <row r="196555" x14ac:dyDescent="0.25"/>
    <row r="196556" x14ac:dyDescent="0.25"/>
    <row r="196557" x14ac:dyDescent="0.25"/>
    <row r="196558" x14ac:dyDescent="0.25"/>
    <row r="196559" x14ac:dyDescent="0.25"/>
    <row r="196560" x14ac:dyDescent="0.25"/>
    <row r="196561" x14ac:dyDescent="0.25"/>
    <row r="196562" x14ac:dyDescent="0.25"/>
    <row r="196563" x14ac:dyDescent="0.25"/>
    <row r="196564" x14ac:dyDescent="0.25"/>
    <row r="196565" x14ac:dyDescent="0.25"/>
    <row r="196566" x14ac:dyDescent="0.25"/>
    <row r="196567" x14ac:dyDescent="0.25"/>
    <row r="196568" x14ac:dyDescent="0.25"/>
    <row r="196569" x14ac:dyDescent="0.25"/>
    <row r="196570" x14ac:dyDescent="0.25"/>
    <row r="196571" x14ac:dyDescent="0.25"/>
    <row r="196572" x14ac:dyDescent="0.25"/>
    <row r="196573" x14ac:dyDescent="0.25"/>
    <row r="196574" x14ac:dyDescent="0.25"/>
    <row r="196575" x14ac:dyDescent="0.25"/>
    <row r="196576" x14ac:dyDescent="0.25"/>
    <row r="196577" x14ac:dyDescent="0.25"/>
    <row r="196578" x14ac:dyDescent="0.25"/>
    <row r="196579" x14ac:dyDescent="0.25"/>
    <row r="196580" x14ac:dyDescent="0.25"/>
    <row r="196581" x14ac:dyDescent="0.25"/>
    <row r="196582" x14ac:dyDescent="0.25"/>
    <row r="196583" x14ac:dyDescent="0.25"/>
    <row r="196584" x14ac:dyDescent="0.25"/>
    <row r="196585" x14ac:dyDescent="0.25"/>
    <row r="196586" x14ac:dyDescent="0.25"/>
    <row r="196587" x14ac:dyDescent="0.25"/>
    <row r="196588" x14ac:dyDescent="0.25"/>
    <row r="196589" x14ac:dyDescent="0.25"/>
    <row r="196590" x14ac:dyDescent="0.25"/>
    <row r="196591" x14ac:dyDescent="0.25"/>
    <row r="196592" x14ac:dyDescent="0.25"/>
    <row r="196593" x14ac:dyDescent="0.25"/>
    <row r="196594" x14ac:dyDescent="0.25"/>
    <row r="196595" x14ac:dyDescent="0.25"/>
    <row r="196596" x14ac:dyDescent="0.25"/>
    <row r="196597" x14ac:dyDescent="0.25"/>
    <row r="196598" x14ac:dyDescent="0.25"/>
    <row r="196599" x14ac:dyDescent="0.25"/>
    <row r="196600" x14ac:dyDescent="0.25"/>
    <row r="196601" x14ac:dyDescent="0.25"/>
    <row r="196602" x14ac:dyDescent="0.25"/>
    <row r="196603" x14ac:dyDescent="0.25"/>
    <row r="196604" x14ac:dyDescent="0.25"/>
    <row r="196605" x14ac:dyDescent="0.25"/>
    <row r="196606" x14ac:dyDescent="0.25"/>
    <row r="196607" x14ac:dyDescent="0.25"/>
    <row r="196608" x14ac:dyDescent="0.25"/>
    <row r="196609" x14ac:dyDescent="0.25"/>
    <row r="196610" x14ac:dyDescent="0.25"/>
    <row r="196611" x14ac:dyDescent="0.25"/>
    <row r="196612" x14ac:dyDescent="0.25"/>
    <row r="196613" x14ac:dyDescent="0.25"/>
    <row r="196614" x14ac:dyDescent="0.25"/>
    <row r="196615" x14ac:dyDescent="0.25"/>
    <row r="196616" x14ac:dyDescent="0.25"/>
    <row r="196617" x14ac:dyDescent="0.25"/>
    <row r="196618" x14ac:dyDescent="0.25"/>
    <row r="196619" x14ac:dyDescent="0.25"/>
    <row r="196620" x14ac:dyDescent="0.25"/>
    <row r="196621" x14ac:dyDescent="0.25"/>
    <row r="196622" x14ac:dyDescent="0.25"/>
    <row r="196623" x14ac:dyDescent="0.25"/>
    <row r="196624" x14ac:dyDescent="0.25"/>
    <row r="196625" x14ac:dyDescent="0.25"/>
    <row r="196626" x14ac:dyDescent="0.25"/>
    <row r="196627" x14ac:dyDescent="0.25"/>
    <row r="196628" x14ac:dyDescent="0.25"/>
    <row r="196629" x14ac:dyDescent="0.25"/>
    <row r="196630" x14ac:dyDescent="0.25"/>
    <row r="196631" x14ac:dyDescent="0.25"/>
    <row r="196632" x14ac:dyDescent="0.25"/>
    <row r="196633" x14ac:dyDescent="0.25"/>
    <row r="196634" x14ac:dyDescent="0.25"/>
    <row r="196635" x14ac:dyDescent="0.25"/>
    <row r="196636" x14ac:dyDescent="0.25"/>
    <row r="196637" x14ac:dyDescent="0.25"/>
    <row r="196638" x14ac:dyDescent="0.25"/>
    <row r="196639" x14ac:dyDescent="0.25"/>
    <row r="196640" x14ac:dyDescent="0.25"/>
    <row r="196641" x14ac:dyDescent="0.25"/>
    <row r="196642" x14ac:dyDescent="0.25"/>
    <row r="196643" x14ac:dyDescent="0.25"/>
    <row r="196644" x14ac:dyDescent="0.25"/>
    <row r="196645" x14ac:dyDescent="0.25"/>
    <row r="196646" x14ac:dyDescent="0.25"/>
    <row r="196647" x14ac:dyDescent="0.25"/>
    <row r="196648" x14ac:dyDescent="0.25"/>
    <row r="196649" x14ac:dyDescent="0.25"/>
    <row r="196650" x14ac:dyDescent="0.25"/>
    <row r="196651" x14ac:dyDescent="0.25"/>
    <row r="196652" x14ac:dyDescent="0.25"/>
    <row r="196653" x14ac:dyDescent="0.25"/>
    <row r="196654" x14ac:dyDescent="0.25"/>
    <row r="196655" x14ac:dyDescent="0.25"/>
    <row r="196656" x14ac:dyDescent="0.25"/>
    <row r="196657" x14ac:dyDescent="0.25"/>
    <row r="196658" x14ac:dyDescent="0.25"/>
    <row r="196659" x14ac:dyDescent="0.25"/>
    <row r="196660" x14ac:dyDescent="0.25"/>
    <row r="196661" x14ac:dyDescent="0.25"/>
    <row r="196662" x14ac:dyDescent="0.25"/>
    <row r="196663" x14ac:dyDescent="0.25"/>
    <row r="196664" x14ac:dyDescent="0.25"/>
    <row r="196665" x14ac:dyDescent="0.25"/>
    <row r="196666" x14ac:dyDescent="0.25"/>
    <row r="196667" x14ac:dyDescent="0.25"/>
    <row r="196668" x14ac:dyDescent="0.25"/>
    <row r="196669" x14ac:dyDescent="0.25"/>
    <row r="196670" x14ac:dyDescent="0.25"/>
    <row r="196671" x14ac:dyDescent="0.25"/>
    <row r="196672" x14ac:dyDescent="0.25"/>
    <row r="196673" x14ac:dyDescent="0.25"/>
    <row r="196674" x14ac:dyDescent="0.25"/>
    <row r="196675" x14ac:dyDescent="0.25"/>
    <row r="196676" x14ac:dyDescent="0.25"/>
    <row r="196677" x14ac:dyDescent="0.25"/>
    <row r="196678" x14ac:dyDescent="0.25"/>
    <row r="196679" x14ac:dyDescent="0.25"/>
    <row r="196680" x14ac:dyDescent="0.25"/>
    <row r="196681" x14ac:dyDescent="0.25"/>
    <row r="196682" x14ac:dyDescent="0.25"/>
    <row r="196683" x14ac:dyDescent="0.25"/>
    <row r="196684" x14ac:dyDescent="0.25"/>
    <row r="196685" x14ac:dyDescent="0.25"/>
    <row r="196686" x14ac:dyDescent="0.25"/>
    <row r="196687" x14ac:dyDescent="0.25"/>
    <row r="196688" x14ac:dyDescent="0.25"/>
    <row r="196689" x14ac:dyDescent="0.25"/>
    <row r="196690" x14ac:dyDescent="0.25"/>
    <row r="196691" x14ac:dyDescent="0.25"/>
    <row r="196692" x14ac:dyDescent="0.25"/>
    <row r="196693" x14ac:dyDescent="0.25"/>
    <row r="196694" x14ac:dyDescent="0.25"/>
    <row r="196695" x14ac:dyDescent="0.25"/>
    <row r="196696" x14ac:dyDescent="0.25"/>
    <row r="196697" x14ac:dyDescent="0.25"/>
    <row r="196698" x14ac:dyDescent="0.25"/>
    <row r="196699" x14ac:dyDescent="0.25"/>
    <row r="196700" x14ac:dyDescent="0.25"/>
    <row r="196701" x14ac:dyDescent="0.25"/>
    <row r="196702" x14ac:dyDescent="0.25"/>
    <row r="196703" x14ac:dyDescent="0.25"/>
    <row r="196704" x14ac:dyDescent="0.25"/>
    <row r="196705" x14ac:dyDescent="0.25"/>
    <row r="196706" x14ac:dyDescent="0.25"/>
    <row r="196707" x14ac:dyDescent="0.25"/>
    <row r="196708" x14ac:dyDescent="0.25"/>
    <row r="196709" x14ac:dyDescent="0.25"/>
    <row r="196710" x14ac:dyDescent="0.25"/>
    <row r="196711" x14ac:dyDescent="0.25"/>
    <row r="196712" x14ac:dyDescent="0.25"/>
    <row r="196713" x14ac:dyDescent="0.25"/>
    <row r="196714" x14ac:dyDescent="0.25"/>
    <row r="196715" x14ac:dyDescent="0.25"/>
    <row r="196716" x14ac:dyDescent="0.25"/>
    <row r="196717" x14ac:dyDescent="0.25"/>
    <row r="196718" x14ac:dyDescent="0.25"/>
    <row r="196719" x14ac:dyDescent="0.25"/>
    <row r="196720" x14ac:dyDescent="0.25"/>
    <row r="196721" x14ac:dyDescent="0.25"/>
    <row r="196722" x14ac:dyDescent="0.25"/>
    <row r="196723" x14ac:dyDescent="0.25"/>
    <row r="196724" x14ac:dyDescent="0.25"/>
    <row r="196725" x14ac:dyDescent="0.25"/>
    <row r="196726" x14ac:dyDescent="0.25"/>
    <row r="196727" x14ac:dyDescent="0.25"/>
    <row r="196728" x14ac:dyDescent="0.25"/>
    <row r="196729" x14ac:dyDescent="0.25"/>
    <row r="196730" x14ac:dyDescent="0.25"/>
    <row r="196731" x14ac:dyDescent="0.25"/>
    <row r="196732" x14ac:dyDescent="0.25"/>
    <row r="196733" x14ac:dyDescent="0.25"/>
    <row r="196734" x14ac:dyDescent="0.25"/>
    <row r="196735" x14ac:dyDescent="0.25"/>
    <row r="196736" x14ac:dyDescent="0.25"/>
    <row r="196737" x14ac:dyDescent="0.25"/>
    <row r="196738" x14ac:dyDescent="0.25"/>
    <row r="196739" x14ac:dyDescent="0.25"/>
    <row r="196740" x14ac:dyDescent="0.25"/>
    <row r="196741" x14ac:dyDescent="0.25"/>
    <row r="196742" x14ac:dyDescent="0.25"/>
    <row r="196743" x14ac:dyDescent="0.25"/>
    <row r="196744" x14ac:dyDescent="0.25"/>
    <row r="196745" x14ac:dyDescent="0.25"/>
    <row r="196746" x14ac:dyDescent="0.25"/>
    <row r="196747" x14ac:dyDescent="0.25"/>
    <row r="196748" x14ac:dyDescent="0.25"/>
    <row r="196749" x14ac:dyDescent="0.25"/>
    <row r="196750" x14ac:dyDescent="0.25"/>
    <row r="196751" x14ac:dyDescent="0.25"/>
    <row r="196752" x14ac:dyDescent="0.25"/>
    <row r="196753" x14ac:dyDescent="0.25"/>
    <row r="196754" x14ac:dyDescent="0.25"/>
    <row r="196755" x14ac:dyDescent="0.25"/>
    <row r="196756" x14ac:dyDescent="0.25"/>
    <row r="196757" x14ac:dyDescent="0.25"/>
    <row r="196758" x14ac:dyDescent="0.25"/>
    <row r="196759" x14ac:dyDescent="0.25"/>
    <row r="196760" x14ac:dyDescent="0.25"/>
    <row r="196761" x14ac:dyDescent="0.25"/>
    <row r="196762" x14ac:dyDescent="0.25"/>
    <row r="196763" x14ac:dyDescent="0.25"/>
    <row r="196764" x14ac:dyDescent="0.25"/>
    <row r="196765" x14ac:dyDescent="0.25"/>
    <row r="196766" x14ac:dyDescent="0.25"/>
    <row r="196767" x14ac:dyDescent="0.25"/>
    <row r="196768" x14ac:dyDescent="0.25"/>
    <row r="196769" x14ac:dyDescent="0.25"/>
    <row r="196770" x14ac:dyDescent="0.25"/>
    <row r="196771" x14ac:dyDescent="0.25"/>
    <row r="196772" x14ac:dyDescent="0.25"/>
    <row r="196773" x14ac:dyDescent="0.25"/>
    <row r="196774" x14ac:dyDescent="0.25"/>
    <row r="196775" x14ac:dyDescent="0.25"/>
    <row r="196776" x14ac:dyDescent="0.25"/>
    <row r="196777" x14ac:dyDescent="0.25"/>
    <row r="196778" x14ac:dyDescent="0.25"/>
    <row r="196779" x14ac:dyDescent="0.25"/>
    <row r="196780" x14ac:dyDescent="0.25"/>
    <row r="196781" x14ac:dyDescent="0.25"/>
    <row r="196782" x14ac:dyDescent="0.25"/>
    <row r="196783" x14ac:dyDescent="0.25"/>
    <row r="196784" x14ac:dyDescent="0.25"/>
    <row r="196785" x14ac:dyDescent="0.25"/>
    <row r="196786" x14ac:dyDescent="0.25"/>
    <row r="196787" x14ac:dyDescent="0.25"/>
    <row r="196788" x14ac:dyDescent="0.25"/>
    <row r="196789" x14ac:dyDescent="0.25"/>
    <row r="196790" x14ac:dyDescent="0.25"/>
    <row r="196791" x14ac:dyDescent="0.25"/>
    <row r="196792" x14ac:dyDescent="0.25"/>
    <row r="196793" x14ac:dyDescent="0.25"/>
    <row r="196794" x14ac:dyDescent="0.25"/>
    <row r="196795" x14ac:dyDescent="0.25"/>
    <row r="196796" x14ac:dyDescent="0.25"/>
    <row r="196797" x14ac:dyDescent="0.25"/>
    <row r="196798" x14ac:dyDescent="0.25"/>
    <row r="196799" x14ac:dyDescent="0.25"/>
    <row r="196800" x14ac:dyDescent="0.25"/>
    <row r="196801" x14ac:dyDescent="0.25"/>
    <row r="196802" x14ac:dyDescent="0.25"/>
    <row r="196803" x14ac:dyDescent="0.25"/>
    <row r="196804" x14ac:dyDescent="0.25"/>
    <row r="196805" x14ac:dyDescent="0.25"/>
    <row r="196806" x14ac:dyDescent="0.25"/>
    <row r="196807" x14ac:dyDescent="0.25"/>
    <row r="196808" x14ac:dyDescent="0.25"/>
    <row r="196809" x14ac:dyDescent="0.25"/>
    <row r="196810" x14ac:dyDescent="0.25"/>
    <row r="196811" x14ac:dyDescent="0.25"/>
    <row r="196812" x14ac:dyDescent="0.25"/>
    <row r="196813" x14ac:dyDescent="0.25"/>
    <row r="196814" x14ac:dyDescent="0.25"/>
    <row r="196815" x14ac:dyDescent="0.25"/>
    <row r="196816" x14ac:dyDescent="0.25"/>
    <row r="196817" x14ac:dyDescent="0.25"/>
    <row r="196818" x14ac:dyDescent="0.25"/>
    <row r="196819" x14ac:dyDescent="0.25"/>
    <row r="196820" x14ac:dyDescent="0.25"/>
    <row r="196821" x14ac:dyDescent="0.25"/>
    <row r="196822" x14ac:dyDescent="0.25"/>
    <row r="196823" x14ac:dyDescent="0.25"/>
    <row r="196824" x14ac:dyDescent="0.25"/>
    <row r="196825" x14ac:dyDescent="0.25"/>
    <row r="196826" x14ac:dyDescent="0.25"/>
    <row r="196827" x14ac:dyDescent="0.25"/>
    <row r="196828" x14ac:dyDescent="0.25"/>
    <row r="196829" x14ac:dyDescent="0.25"/>
    <row r="196830" x14ac:dyDescent="0.25"/>
    <row r="196831" x14ac:dyDescent="0.25"/>
    <row r="196832" x14ac:dyDescent="0.25"/>
    <row r="196833" x14ac:dyDescent="0.25"/>
    <row r="196834" x14ac:dyDescent="0.25"/>
    <row r="196835" x14ac:dyDescent="0.25"/>
    <row r="196836" x14ac:dyDescent="0.25"/>
    <row r="196837" x14ac:dyDescent="0.25"/>
    <row r="196838" x14ac:dyDescent="0.25"/>
    <row r="196839" x14ac:dyDescent="0.25"/>
    <row r="196840" x14ac:dyDescent="0.25"/>
    <row r="196841" x14ac:dyDescent="0.25"/>
    <row r="196842" x14ac:dyDescent="0.25"/>
    <row r="196843" x14ac:dyDescent="0.25"/>
    <row r="196844" x14ac:dyDescent="0.25"/>
    <row r="196845" x14ac:dyDescent="0.25"/>
    <row r="196846" x14ac:dyDescent="0.25"/>
    <row r="196847" x14ac:dyDescent="0.25"/>
    <row r="196848" x14ac:dyDescent="0.25"/>
    <row r="196849" x14ac:dyDescent="0.25"/>
    <row r="196850" x14ac:dyDescent="0.25"/>
    <row r="196851" x14ac:dyDescent="0.25"/>
    <row r="196852" x14ac:dyDescent="0.25"/>
    <row r="196853" x14ac:dyDescent="0.25"/>
    <row r="196854" x14ac:dyDescent="0.25"/>
    <row r="196855" x14ac:dyDescent="0.25"/>
    <row r="196856" x14ac:dyDescent="0.25"/>
    <row r="196857" x14ac:dyDescent="0.25"/>
    <row r="196858" x14ac:dyDescent="0.25"/>
    <row r="196859" x14ac:dyDescent="0.25"/>
    <row r="196860" x14ac:dyDescent="0.25"/>
    <row r="196861" x14ac:dyDescent="0.25"/>
    <row r="196862" x14ac:dyDescent="0.25"/>
    <row r="196863" x14ac:dyDescent="0.25"/>
    <row r="196864" x14ac:dyDescent="0.25"/>
    <row r="196865" x14ac:dyDescent="0.25"/>
    <row r="196866" x14ac:dyDescent="0.25"/>
    <row r="196867" x14ac:dyDescent="0.25"/>
    <row r="196868" x14ac:dyDescent="0.25"/>
    <row r="196869" x14ac:dyDescent="0.25"/>
    <row r="196870" x14ac:dyDescent="0.25"/>
    <row r="196871" x14ac:dyDescent="0.25"/>
    <row r="196872" x14ac:dyDescent="0.25"/>
    <row r="196873" x14ac:dyDescent="0.25"/>
    <row r="196874" x14ac:dyDescent="0.25"/>
    <row r="196875" x14ac:dyDescent="0.25"/>
    <row r="196876" x14ac:dyDescent="0.25"/>
    <row r="196877" x14ac:dyDescent="0.25"/>
    <row r="196878" x14ac:dyDescent="0.25"/>
    <row r="196879" x14ac:dyDescent="0.25"/>
    <row r="196880" x14ac:dyDescent="0.25"/>
    <row r="196881" x14ac:dyDescent="0.25"/>
    <row r="196882" x14ac:dyDescent="0.25"/>
    <row r="196883" x14ac:dyDescent="0.25"/>
    <row r="196884" x14ac:dyDescent="0.25"/>
    <row r="196885" x14ac:dyDescent="0.25"/>
    <row r="196886" x14ac:dyDescent="0.25"/>
    <row r="196887" x14ac:dyDescent="0.25"/>
    <row r="196888" x14ac:dyDescent="0.25"/>
    <row r="196889" x14ac:dyDescent="0.25"/>
    <row r="196890" x14ac:dyDescent="0.25"/>
    <row r="196891" x14ac:dyDescent="0.25"/>
    <row r="196892" x14ac:dyDescent="0.25"/>
    <row r="196893" x14ac:dyDescent="0.25"/>
    <row r="196894" x14ac:dyDescent="0.25"/>
    <row r="196895" x14ac:dyDescent="0.25"/>
    <row r="196896" x14ac:dyDescent="0.25"/>
    <row r="196897" x14ac:dyDescent="0.25"/>
    <row r="196898" x14ac:dyDescent="0.25"/>
    <row r="196899" x14ac:dyDescent="0.25"/>
    <row r="196900" x14ac:dyDescent="0.25"/>
    <row r="196901" x14ac:dyDescent="0.25"/>
    <row r="196902" x14ac:dyDescent="0.25"/>
    <row r="196903" x14ac:dyDescent="0.25"/>
    <row r="196904" x14ac:dyDescent="0.25"/>
    <row r="196905" x14ac:dyDescent="0.25"/>
    <row r="196906" x14ac:dyDescent="0.25"/>
    <row r="196907" x14ac:dyDescent="0.25"/>
    <row r="196908" x14ac:dyDescent="0.25"/>
    <row r="196909" x14ac:dyDescent="0.25"/>
    <row r="196910" x14ac:dyDescent="0.25"/>
    <row r="196911" x14ac:dyDescent="0.25"/>
    <row r="196912" x14ac:dyDescent="0.25"/>
    <row r="196913" x14ac:dyDescent="0.25"/>
    <row r="196914" x14ac:dyDescent="0.25"/>
    <row r="196915" x14ac:dyDescent="0.25"/>
    <row r="196916" x14ac:dyDescent="0.25"/>
    <row r="196917" x14ac:dyDescent="0.25"/>
    <row r="196918" x14ac:dyDescent="0.25"/>
    <row r="196919" x14ac:dyDescent="0.25"/>
    <row r="196920" x14ac:dyDescent="0.25"/>
    <row r="196921" x14ac:dyDescent="0.25"/>
    <row r="196922" x14ac:dyDescent="0.25"/>
    <row r="196923" x14ac:dyDescent="0.25"/>
    <row r="196924" x14ac:dyDescent="0.25"/>
    <row r="196925" x14ac:dyDescent="0.25"/>
    <row r="196926" x14ac:dyDescent="0.25"/>
    <row r="196927" x14ac:dyDescent="0.25"/>
    <row r="196928" x14ac:dyDescent="0.25"/>
    <row r="196929" x14ac:dyDescent="0.25"/>
    <row r="196930" x14ac:dyDescent="0.25"/>
    <row r="196931" x14ac:dyDescent="0.25"/>
    <row r="196932" x14ac:dyDescent="0.25"/>
    <row r="196933" x14ac:dyDescent="0.25"/>
    <row r="196934" x14ac:dyDescent="0.25"/>
    <row r="196935" x14ac:dyDescent="0.25"/>
    <row r="196936" x14ac:dyDescent="0.25"/>
    <row r="196937" x14ac:dyDescent="0.25"/>
    <row r="196938" x14ac:dyDescent="0.25"/>
    <row r="196939" x14ac:dyDescent="0.25"/>
    <row r="196940" x14ac:dyDescent="0.25"/>
    <row r="196941" x14ac:dyDescent="0.25"/>
    <row r="196942" x14ac:dyDescent="0.25"/>
    <row r="196943" x14ac:dyDescent="0.25"/>
    <row r="196944" x14ac:dyDescent="0.25"/>
    <row r="196945" x14ac:dyDescent="0.25"/>
    <row r="196946" x14ac:dyDescent="0.25"/>
    <row r="196947" x14ac:dyDescent="0.25"/>
    <row r="196948" x14ac:dyDescent="0.25"/>
    <row r="196949" x14ac:dyDescent="0.25"/>
    <row r="196950" x14ac:dyDescent="0.25"/>
    <row r="196951" x14ac:dyDescent="0.25"/>
    <row r="196952" x14ac:dyDescent="0.25"/>
    <row r="196953" x14ac:dyDescent="0.25"/>
    <row r="196954" x14ac:dyDescent="0.25"/>
    <row r="196955" x14ac:dyDescent="0.25"/>
    <row r="196956" x14ac:dyDescent="0.25"/>
    <row r="196957" x14ac:dyDescent="0.25"/>
    <row r="196958" x14ac:dyDescent="0.25"/>
    <row r="196959" x14ac:dyDescent="0.25"/>
    <row r="196960" x14ac:dyDescent="0.25"/>
    <row r="196961" x14ac:dyDescent="0.25"/>
    <row r="196962" x14ac:dyDescent="0.25"/>
    <row r="196963" x14ac:dyDescent="0.25"/>
    <row r="196964" x14ac:dyDescent="0.25"/>
    <row r="196965" x14ac:dyDescent="0.25"/>
    <row r="196966" x14ac:dyDescent="0.25"/>
    <row r="196967" x14ac:dyDescent="0.25"/>
    <row r="196968" x14ac:dyDescent="0.25"/>
    <row r="196969" x14ac:dyDescent="0.25"/>
    <row r="196970" x14ac:dyDescent="0.25"/>
    <row r="196971" x14ac:dyDescent="0.25"/>
    <row r="196972" x14ac:dyDescent="0.25"/>
    <row r="196973" x14ac:dyDescent="0.25"/>
    <row r="196974" x14ac:dyDescent="0.25"/>
    <row r="196975" x14ac:dyDescent="0.25"/>
    <row r="196976" x14ac:dyDescent="0.25"/>
    <row r="196977" x14ac:dyDescent="0.25"/>
    <row r="196978" x14ac:dyDescent="0.25"/>
    <row r="196979" x14ac:dyDescent="0.25"/>
    <row r="196980" x14ac:dyDescent="0.25"/>
    <row r="196981" x14ac:dyDescent="0.25"/>
    <row r="196982" x14ac:dyDescent="0.25"/>
    <row r="196983" x14ac:dyDescent="0.25"/>
    <row r="196984" x14ac:dyDescent="0.25"/>
    <row r="196985" x14ac:dyDescent="0.25"/>
    <row r="196986" x14ac:dyDescent="0.25"/>
    <row r="196987" x14ac:dyDescent="0.25"/>
    <row r="196988" x14ac:dyDescent="0.25"/>
    <row r="196989" x14ac:dyDescent="0.25"/>
    <row r="196990" x14ac:dyDescent="0.25"/>
    <row r="196991" x14ac:dyDescent="0.25"/>
    <row r="196992" x14ac:dyDescent="0.25"/>
    <row r="196993" x14ac:dyDescent="0.25"/>
    <row r="196994" x14ac:dyDescent="0.25"/>
    <row r="196995" x14ac:dyDescent="0.25"/>
    <row r="196996" x14ac:dyDescent="0.25"/>
    <row r="196997" x14ac:dyDescent="0.25"/>
    <row r="196998" x14ac:dyDescent="0.25"/>
    <row r="196999" x14ac:dyDescent="0.25"/>
    <row r="197000" x14ac:dyDescent="0.25"/>
    <row r="197001" x14ac:dyDescent="0.25"/>
    <row r="197002" x14ac:dyDescent="0.25"/>
    <row r="197003" x14ac:dyDescent="0.25"/>
    <row r="197004" x14ac:dyDescent="0.25"/>
    <row r="197005" x14ac:dyDescent="0.25"/>
    <row r="197006" x14ac:dyDescent="0.25"/>
    <row r="197007" x14ac:dyDescent="0.25"/>
    <row r="197008" x14ac:dyDescent="0.25"/>
    <row r="197009" x14ac:dyDescent="0.25"/>
    <row r="197010" x14ac:dyDescent="0.25"/>
    <row r="197011" x14ac:dyDescent="0.25"/>
    <row r="197012" x14ac:dyDescent="0.25"/>
    <row r="197013" x14ac:dyDescent="0.25"/>
    <row r="197014" x14ac:dyDescent="0.25"/>
    <row r="197015" x14ac:dyDescent="0.25"/>
    <row r="197016" x14ac:dyDescent="0.25"/>
    <row r="197017" x14ac:dyDescent="0.25"/>
    <row r="197018" x14ac:dyDescent="0.25"/>
    <row r="197019" x14ac:dyDescent="0.25"/>
    <row r="197020" x14ac:dyDescent="0.25"/>
    <row r="197021" x14ac:dyDescent="0.25"/>
    <row r="197022" x14ac:dyDescent="0.25"/>
    <row r="197023" x14ac:dyDescent="0.25"/>
    <row r="197024" x14ac:dyDescent="0.25"/>
    <row r="197025" x14ac:dyDescent="0.25"/>
    <row r="197026" x14ac:dyDescent="0.25"/>
    <row r="197027" x14ac:dyDescent="0.25"/>
    <row r="197028" x14ac:dyDescent="0.25"/>
    <row r="197029" x14ac:dyDescent="0.25"/>
    <row r="197030" x14ac:dyDescent="0.25"/>
    <row r="197031" x14ac:dyDescent="0.25"/>
    <row r="197032" x14ac:dyDescent="0.25"/>
    <row r="197033" x14ac:dyDescent="0.25"/>
    <row r="197034" x14ac:dyDescent="0.25"/>
    <row r="197035" x14ac:dyDescent="0.25"/>
    <row r="197036" x14ac:dyDescent="0.25"/>
    <row r="197037" x14ac:dyDescent="0.25"/>
    <row r="197038" x14ac:dyDescent="0.25"/>
    <row r="197039" x14ac:dyDescent="0.25"/>
    <row r="197040" x14ac:dyDescent="0.25"/>
    <row r="197041" x14ac:dyDescent="0.25"/>
    <row r="197042" x14ac:dyDescent="0.25"/>
    <row r="197043" x14ac:dyDescent="0.25"/>
    <row r="197044" x14ac:dyDescent="0.25"/>
    <row r="197045" x14ac:dyDescent="0.25"/>
    <row r="197046" x14ac:dyDescent="0.25"/>
    <row r="197047" x14ac:dyDescent="0.25"/>
    <row r="197048" x14ac:dyDescent="0.25"/>
    <row r="197049" x14ac:dyDescent="0.25"/>
    <row r="197050" x14ac:dyDescent="0.25"/>
    <row r="197051" x14ac:dyDescent="0.25"/>
    <row r="197052" x14ac:dyDescent="0.25"/>
    <row r="197053" x14ac:dyDescent="0.25"/>
    <row r="197054" x14ac:dyDescent="0.25"/>
    <row r="197055" x14ac:dyDescent="0.25"/>
    <row r="197056" x14ac:dyDescent="0.25"/>
    <row r="197057" x14ac:dyDescent="0.25"/>
    <row r="197058" x14ac:dyDescent="0.25"/>
    <row r="197059" x14ac:dyDescent="0.25"/>
    <row r="197060" x14ac:dyDescent="0.25"/>
    <row r="197061" x14ac:dyDescent="0.25"/>
    <row r="197062" x14ac:dyDescent="0.25"/>
    <row r="197063" x14ac:dyDescent="0.25"/>
    <row r="197064" x14ac:dyDescent="0.25"/>
    <row r="197065" x14ac:dyDescent="0.25"/>
    <row r="197066" x14ac:dyDescent="0.25"/>
    <row r="197067" x14ac:dyDescent="0.25"/>
    <row r="197068" x14ac:dyDescent="0.25"/>
    <row r="197069" x14ac:dyDescent="0.25"/>
    <row r="197070" x14ac:dyDescent="0.25"/>
    <row r="197071" x14ac:dyDescent="0.25"/>
    <row r="197072" x14ac:dyDescent="0.25"/>
    <row r="197073" x14ac:dyDescent="0.25"/>
    <row r="197074" x14ac:dyDescent="0.25"/>
    <row r="197075" x14ac:dyDescent="0.25"/>
    <row r="197076" x14ac:dyDescent="0.25"/>
    <row r="197077" x14ac:dyDescent="0.25"/>
    <row r="197078" x14ac:dyDescent="0.25"/>
    <row r="197079" x14ac:dyDescent="0.25"/>
    <row r="197080" x14ac:dyDescent="0.25"/>
    <row r="197081" x14ac:dyDescent="0.25"/>
    <row r="197082" x14ac:dyDescent="0.25"/>
    <row r="197083" x14ac:dyDescent="0.25"/>
    <row r="197084" x14ac:dyDescent="0.25"/>
    <row r="197085" x14ac:dyDescent="0.25"/>
    <row r="197086" x14ac:dyDescent="0.25"/>
    <row r="197087" x14ac:dyDescent="0.25"/>
    <row r="197088" x14ac:dyDescent="0.25"/>
    <row r="197089" x14ac:dyDescent="0.25"/>
    <row r="197090" x14ac:dyDescent="0.25"/>
    <row r="197091" x14ac:dyDescent="0.25"/>
    <row r="197092" x14ac:dyDescent="0.25"/>
    <row r="197093" x14ac:dyDescent="0.25"/>
    <row r="197094" x14ac:dyDescent="0.25"/>
    <row r="197095" x14ac:dyDescent="0.25"/>
    <row r="197096" x14ac:dyDescent="0.25"/>
    <row r="197097" x14ac:dyDescent="0.25"/>
    <row r="197098" x14ac:dyDescent="0.25"/>
    <row r="197099" x14ac:dyDescent="0.25"/>
    <row r="197100" x14ac:dyDescent="0.25"/>
    <row r="197101" x14ac:dyDescent="0.25"/>
    <row r="197102" x14ac:dyDescent="0.25"/>
    <row r="197103" x14ac:dyDescent="0.25"/>
    <row r="197104" x14ac:dyDescent="0.25"/>
    <row r="197105" x14ac:dyDescent="0.25"/>
    <row r="197106" x14ac:dyDescent="0.25"/>
    <row r="197107" x14ac:dyDescent="0.25"/>
    <row r="197108" x14ac:dyDescent="0.25"/>
    <row r="197109" x14ac:dyDescent="0.25"/>
    <row r="197110" x14ac:dyDescent="0.25"/>
    <row r="197111" x14ac:dyDescent="0.25"/>
    <row r="197112" x14ac:dyDescent="0.25"/>
    <row r="197113" x14ac:dyDescent="0.25"/>
    <row r="197114" x14ac:dyDescent="0.25"/>
    <row r="197115" x14ac:dyDescent="0.25"/>
    <row r="197116" x14ac:dyDescent="0.25"/>
    <row r="197117" x14ac:dyDescent="0.25"/>
    <row r="197118" x14ac:dyDescent="0.25"/>
    <row r="197119" x14ac:dyDescent="0.25"/>
    <row r="197120" x14ac:dyDescent="0.25"/>
    <row r="197121" x14ac:dyDescent="0.25"/>
    <row r="197122" x14ac:dyDescent="0.25"/>
    <row r="197123" x14ac:dyDescent="0.25"/>
    <row r="197124" x14ac:dyDescent="0.25"/>
    <row r="197125" x14ac:dyDescent="0.25"/>
    <row r="197126" x14ac:dyDescent="0.25"/>
    <row r="197127" x14ac:dyDescent="0.25"/>
    <row r="197128" x14ac:dyDescent="0.25"/>
    <row r="197129" x14ac:dyDescent="0.25"/>
    <row r="197130" x14ac:dyDescent="0.25"/>
    <row r="197131" x14ac:dyDescent="0.25"/>
    <row r="197132" x14ac:dyDescent="0.25"/>
    <row r="197133" x14ac:dyDescent="0.25"/>
    <row r="197134" x14ac:dyDescent="0.25"/>
    <row r="197135" x14ac:dyDescent="0.25"/>
    <row r="197136" x14ac:dyDescent="0.25"/>
    <row r="197137" x14ac:dyDescent="0.25"/>
    <row r="197138" x14ac:dyDescent="0.25"/>
    <row r="197139" x14ac:dyDescent="0.25"/>
    <row r="197140" x14ac:dyDescent="0.25"/>
    <row r="197141" x14ac:dyDescent="0.25"/>
    <row r="197142" x14ac:dyDescent="0.25"/>
    <row r="197143" x14ac:dyDescent="0.25"/>
    <row r="197144" x14ac:dyDescent="0.25"/>
    <row r="197145" x14ac:dyDescent="0.25"/>
    <row r="197146" x14ac:dyDescent="0.25"/>
    <row r="197147" x14ac:dyDescent="0.25"/>
    <row r="197148" x14ac:dyDescent="0.25"/>
    <row r="197149" x14ac:dyDescent="0.25"/>
    <row r="197150" x14ac:dyDescent="0.25"/>
    <row r="197151" x14ac:dyDescent="0.25"/>
    <row r="197152" x14ac:dyDescent="0.25"/>
    <row r="197153" x14ac:dyDescent="0.25"/>
    <row r="197154" x14ac:dyDescent="0.25"/>
    <row r="197155" x14ac:dyDescent="0.25"/>
    <row r="197156" x14ac:dyDescent="0.25"/>
    <row r="197157" x14ac:dyDescent="0.25"/>
    <row r="197158" x14ac:dyDescent="0.25"/>
    <row r="197159" x14ac:dyDescent="0.25"/>
    <row r="197160" x14ac:dyDescent="0.25"/>
    <row r="197161" x14ac:dyDescent="0.25"/>
    <row r="197162" x14ac:dyDescent="0.25"/>
    <row r="197163" x14ac:dyDescent="0.25"/>
    <row r="197164" x14ac:dyDescent="0.25"/>
    <row r="197165" x14ac:dyDescent="0.25"/>
    <row r="197166" x14ac:dyDescent="0.25"/>
    <row r="197167" x14ac:dyDescent="0.25"/>
    <row r="197168" x14ac:dyDescent="0.25"/>
    <row r="197169" x14ac:dyDescent="0.25"/>
    <row r="197170" x14ac:dyDescent="0.25"/>
    <row r="197171" x14ac:dyDescent="0.25"/>
    <row r="197172" x14ac:dyDescent="0.25"/>
    <row r="197173" x14ac:dyDescent="0.25"/>
    <row r="197174" x14ac:dyDescent="0.25"/>
    <row r="197175" x14ac:dyDescent="0.25"/>
    <row r="197176" x14ac:dyDescent="0.25"/>
    <row r="197177" x14ac:dyDescent="0.25"/>
    <row r="197178" x14ac:dyDescent="0.25"/>
    <row r="197179" x14ac:dyDescent="0.25"/>
    <row r="197180" x14ac:dyDescent="0.25"/>
    <row r="197181" x14ac:dyDescent="0.25"/>
    <row r="197182" x14ac:dyDescent="0.25"/>
    <row r="197183" x14ac:dyDescent="0.25"/>
    <row r="197184" x14ac:dyDescent="0.25"/>
    <row r="197185" x14ac:dyDescent="0.25"/>
    <row r="197186" x14ac:dyDescent="0.25"/>
    <row r="197187" x14ac:dyDescent="0.25"/>
    <row r="197188" x14ac:dyDescent="0.25"/>
    <row r="197189" x14ac:dyDescent="0.25"/>
    <row r="197190" x14ac:dyDescent="0.25"/>
    <row r="197191" x14ac:dyDescent="0.25"/>
    <row r="197192" x14ac:dyDescent="0.25"/>
    <row r="197193" x14ac:dyDescent="0.25"/>
    <row r="197194" x14ac:dyDescent="0.25"/>
    <row r="197195" x14ac:dyDescent="0.25"/>
    <row r="197196" x14ac:dyDescent="0.25"/>
    <row r="197197" x14ac:dyDescent="0.25"/>
    <row r="197198" x14ac:dyDescent="0.25"/>
    <row r="197199" x14ac:dyDescent="0.25"/>
    <row r="197200" x14ac:dyDescent="0.25"/>
    <row r="197201" x14ac:dyDescent="0.25"/>
    <row r="197202" x14ac:dyDescent="0.25"/>
    <row r="197203" x14ac:dyDescent="0.25"/>
    <row r="197204" x14ac:dyDescent="0.25"/>
    <row r="197205" x14ac:dyDescent="0.25"/>
    <row r="197206" x14ac:dyDescent="0.25"/>
    <row r="197207" x14ac:dyDescent="0.25"/>
    <row r="197208" x14ac:dyDescent="0.25"/>
    <row r="197209" x14ac:dyDescent="0.25"/>
    <row r="197210" x14ac:dyDescent="0.25"/>
    <row r="197211" x14ac:dyDescent="0.25"/>
    <row r="197212" x14ac:dyDescent="0.25"/>
    <row r="197213" x14ac:dyDescent="0.25"/>
    <row r="197214" x14ac:dyDescent="0.25"/>
    <row r="197215" x14ac:dyDescent="0.25"/>
    <row r="197216" x14ac:dyDescent="0.25"/>
    <row r="197217" x14ac:dyDescent="0.25"/>
    <row r="197218" x14ac:dyDescent="0.25"/>
    <row r="197219" x14ac:dyDescent="0.25"/>
    <row r="197220" x14ac:dyDescent="0.25"/>
    <row r="197221" x14ac:dyDescent="0.25"/>
    <row r="197222" x14ac:dyDescent="0.25"/>
    <row r="197223" x14ac:dyDescent="0.25"/>
    <row r="197224" x14ac:dyDescent="0.25"/>
    <row r="197225" x14ac:dyDescent="0.25"/>
    <row r="197226" x14ac:dyDescent="0.25"/>
    <row r="197227" x14ac:dyDescent="0.25"/>
    <row r="197228" x14ac:dyDescent="0.25"/>
    <row r="197229" x14ac:dyDescent="0.25"/>
    <row r="197230" x14ac:dyDescent="0.25"/>
    <row r="197231" x14ac:dyDescent="0.25"/>
    <row r="197232" x14ac:dyDescent="0.25"/>
    <row r="197233" x14ac:dyDescent="0.25"/>
    <row r="197234" x14ac:dyDescent="0.25"/>
    <row r="197235" x14ac:dyDescent="0.25"/>
    <row r="197236" x14ac:dyDescent="0.25"/>
    <row r="197237" x14ac:dyDescent="0.25"/>
    <row r="197238" x14ac:dyDescent="0.25"/>
    <row r="197239" x14ac:dyDescent="0.25"/>
    <row r="197240" x14ac:dyDescent="0.25"/>
    <row r="197241" x14ac:dyDescent="0.25"/>
    <row r="197242" x14ac:dyDescent="0.25"/>
    <row r="197243" x14ac:dyDescent="0.25"/>
    <row r="197244" x14ac:dyDescent="0.25"/>
    <row r="197245" x14ac:dyDescent="0.25"/>
    <row r="197246" x14ac:dyDescent="0.25"/>
    <row r="197247" x14ac:dyDescent="0.25"/>
    <row r="197248" x14ac:dyDescent="0.25"/>
    <row r="197249" x14ac:dyDescent="0.25"/>
    <row r="197250" x14ac:dyDescent="0.25"/>
    <row r="197251" x14ac:dyDescent="0.25"/>
    <row r="197252" x14ac:dyDescent="0.25"/>
    <row r="197253" x14ac:dyDescent="0.25"/>
    <row r="197254" x14ac:dyDescent="0.25"/>
    <row r="197255" x14ac:dyDescent="0.25"/>
    <row r="197256" x14ac:dyDescent="0.25"/>
    <row r="197257" x14ac:dyDescent="0.25"/>
    <row r="197258" x14ac:dyDescent="0.25"/>
    <row r="197259" x14ac:dyDescent="0.25"/>
    <row r="197260" x14ac:dyDescent="0.25"/>
    <row r="197261" x14ac:dyDescent="0.25"/>
    <row r="197262" x14ac:dyDescent="0.25"/>
    <row r="197263" x14ac:dyDescent="0.25"/>
    <row r="197264" x14ac:dyDescent="0.25"/>
    <row r="197265" x14ac:dyDescent="0.25"/>
    <row r="197266" x14ac:dyDescent="0.25"/>
    <row r="197267" x14ac:dyDescent="0.25"/>
    <row r="197268" x14ac:dyDescent="0.25"/>
    <row r="197269" x14ac:dyDescent="0.25"/>
    <row r="197270" x14ac:dyDescent="0.25"/>
    <row r="197271" x14ac:dyDescent="0.25"/>
    <row r="197272" x14ac:dyDescent="0.25"/>
    <row r="197273" x14ac:dyDescent="0.25"/>
    <row r="197274" x14ac:dyDescent="0.25"/>
    <row r="197275" x14ac:dyDescent="0.25"/>
    <row r="197276" x14ac:dyDescent="0.25"/>
    <row r="197277" x14ac:dyDescent="0.25"/>
    <row r="197278" x14ac:dyDescent="0.25"/>
    <row r="197279" x14ac:dyDescent="0.25"/>
    <row r="197280" x14ac:dyDescent="0.25"/>
    <row r="197281" x14ac:dyDescent="0.25"/>
    <row r="197282" x14ac:dyDescent="0.25"/>
    <row r="197283" x14ac:dyDescent="0.25"/>
    <row r="197284" x14ac:dyDescent="0.25"/>
    <row r="197285" x14ac:dyDescent="0.25"/>
    <row r="197286" x14ac:dyDescent="0.25"/>
    <row r="197287" x14ac:dyDescent="0.25"/>
    <row r="197288" x14ac:dyDescent="0.25"/>
    <row r="197289" x14ac:dyDescent="0.25"/>
    <row r="197290" x14ac:dyDescent="0.25"/>
    <row r="197291" x14ac:dyDescent="0.25"/>
    <row r="197292" x14ac:dyDescent="0.25"/>
    <row r="197293" x14ac:dyDescent="0.25"/>
    <row r="197294" x14ac:dyDescent="0.25"/>
    <row r="197295" x14ac:dyDescent="0.25"/>
    <row r="197296" x14ac:dyDescent="0.25"/>
    <row r="197297" x14ac:dyDescent="0.25"/>
    <row r="197298" x14ac:dyDescent="0.25"/>
    <row r="197299" x14ac:dyDescent="0.25"/>
    <row r="197300" x14ac:dyDescent="0.25"/>
    <row r="197301" x14ac:dyDescent="0.25"/>
    <row r="197302" x14ac:dyDescent="0.25"/>
    <row r="197303" x14ac:dyDescent="0.25"/>
    <row r="197304" x14ac:dyDescent="0.25"/>
    <row r="197305" x14ac:dyDescent="0.25"/>
    <row r="197306" x14ac:dyDescent="0.25"/>
    <row r="197307" x14ac:dyDescent="0.25"/>
    <row r="197308" x14ac:dyDescent="0.25"/>
    <row r="197309" x14ac:dyDescent="0.25"/>
    <row r="197310" x14ac:dyDescent="0.25"/>
    <row r="197311" x14ac:dyDescent="0.25"/>
    <row r="197312" x14ac:dyDescent="0.25"/>
    <row r="197313" x14ac:dyDescent="0.25"/>
    <row r="197314" x14ac:dyDescent="0.25"/>
    <row r="197315" x14ac:dyDescent="0.25"/>
    <row r="197316" x14ac:dyDescent="0.25"/>
    <row r="197317" x14ac:dyDescent="0.25"/>
    <row r="197318" x14ac:dyDescent="0.25"/>
    <row r="197319" x14ac:dyDescent="0.25"/>
    <row r="197320" x14ac:dyDescent="0.25"/>
    <row r="197321" x14ac:dyDescent="0.25"/>
    <row r="197322" x14ac:dyDescent="0.25"/>
    <row r="197323" x14ac:dyDescent="0.25"/>
    <row r="197324" x14ac:dyDescent="0.25"/>
    <row r="197325" x14ac:dyDescent="0.25"/>
    <row r="197326" x14ac:dyDescent="0.25"/>
    <row r="197327" x14ac:dyDescent="0.25"/>
    <row r="197328" x14ac:dyDescent="0.25"/>
    <row r="197329" x14ac:dyDescent="0.25"/>
    <row r="197330" x14ac:dyDescent="0.25"/>
    <row r="197331" x14ac:dyDescent="0.25"/>
    <row r="197332" x14ac:dyDescent="0.25"/>
    <row r="197333" x14ac:dyDescent="0.25"/>
    <row r="197334" x14ac:dyDescent="0.25"/>
    <row r="197335" x14ac:dyDescent="0.25"/>
    <row r="197336" x14ac:dyDescent="0.25"/>
    <row r="197337" x14ac:dyDescent="0.25"/>
    <row r="197338" x14ac:dyDescent="0.25"/>
    <row r="197339" x14ac:dyDescent="0.25"/>
    <row r="197340" x14ac:dyDescent="0.25"/>
    <row r="197341" x14ac:dyDescent="0.25"/>
    <row r="197342" x14ac:dyDescent="0.25"/>
    <row r="197343" x14ac:dyDescent="0.25"/>
    <row r="197344" x14ac:dyDescent="0.25"/>
    <row r="197345" x14ac:dyDescent="0.25"/>
    <row r="197346" x14ac:dyDescent="0.25"/>
    <row r="197347" x14ac:dyDescent="0.25"/>
    <row r="197348" x14ac:dyDescent="0.25"/>
    <row r="197349" x14ac:dyDescent="0.25"/>
    <row r="197350" x14ac:dyDescent="0.25"/>
    <row r="197351" x14ac:dyDescent="0.25"/>
    <row r="197352" x14ac:dyDescent="0.25"/>
    <row r="197353" x14ac:dyDescent="0.25"/>
    <row r="197354" x14ac:dyDescent="0.25"/>
    <row r="197355" x14ac:dyDescent="0.25"/>
    <row r="197356" x14ac:dyDescent="0.25"/>
    <row r="197357" x14ac:dyDescent="0.25"/>
    <row r="197358" x14ac:dyDescent="0.25"/>
    <row r="197359" x14ac:dyDescent="0.25"/>
    <row r="197360" x14ac:dyDescent="0.25"/>
    <row r="197361" x14ac:dyDescent="0.25"/>
    <row r="197362" x14ac:dyDescent="0.25"/>
    <row r="197363" x14ac:dyDescent="0.25"/>
    <row r="197364" x14ac:dyDescent="0.25"/>
    <row r="197365" x14ac:dyDescent="0.25"/>
    <row r="197366" x14ac:dyDescent="0.25"/>
    <row r="197367" x14ac:dyDescent="0.25"/>
    <row r="197368" x14ac:dyDescent="0.25"/>
    <row r="197369" x14ac:dyDescent="0.25"/>
    <row r="197370" x14ac:dyDescent="0.25"/>
    <row r="197371" x14ac:dyDescent="0.25"/>
    <row r="197372" x14ac:dyDescent="0.25"/>
    <row r="197373" x14ac:dyDescent="0.25"/>
    <row r="197374" x14ac:dyDescent="0.25"/>
    <row r="197375" x14ac:dyDescent="0.25"/>
    <row r="197376" x14ac:dyDescent="0.25"/>
    <row r="197377" x14ac:dyDescent="0.25"/>
    <row r="197378" x14ac:dyDescent="0.25"/>
    <row r="197379" x14ac:dyDescent="0.25"/>
    <row r="197380" x14ac:dyDescent="0.25"/>
    <row r="197381" x14ac:dyDescent="0.25"/>
    <row r="197382" x14ac:dyDescent="0.25"/>
    <row r="197383" x14ac:dyDescent="0.25"/>
    <row r="197384" x14ac:dyDescent="0.25"/>
    <row r="197385" x14ac:dyDescent="0.25"/>
    <row r="197386" x14ac:dyDescent="0.25"/>
    <row r="197387" x14ac:dyDescent="0.25"/>
    <row r="197388" x14ac:dyDescent="0.25"/>
    <row r="197389" x14ac:dyDescent="0.25"/>
    <row r="197390" x14ac:dyDescent="0.25"/>
    <row r="197391" x14ac:dyDescent="0.25"/>
    <row r="197392" x14ac:dyDescent="0.25"/>
    <row r="197393" x14ac:dyDescent="0.25"/>
    <row r="197394" x14ac:dyDescent="0.25"/>
    <row r="197395" x14ac:dyDescent="0.25"/>
    <row r="197396" x14ac:dyDescent="0.25"/>
    <row r="197397" x14ac:dyDescent="0.25"/>
    <row r="197398" x14ac:dyDescent="0.25"/>
    <row r="197399" x14ac:dyDescent="0.25"/>
    <row r="197400" x14ac:dyDescent="0.25"/>
    <row r="197401" x14ac:dyDescent="0.25"/>
    <row r="197402" x14ac:dyDescent="0.25"/>
    <row r="197403" x14ac:dyDescent="0.25"/>
    <row r="197404" x14ac:dyDescent="0.25"/>
    <row r="197405" x14ac:dyDescent="0.25"/>
    <row r="197406" x14ac:dyDescent="0.25"/>
    <row r="197407" x14ac:dyDescent="0.25"/>
    <row r="197408" x14ac:dyDescent="0.25"/>
    <row r="197409" x14ac:dyDescent="0.25"/>
    <row r="197410" x14ac:dyDescent="0.25"/>
    <row r="197411" x14ac:dyDescent="0.25"/>
    <row r="197412" x14ac:dyDescent="0.25"/>
    <row r="197413" x14ac:dyDescent="0.25"/>
    <row r="197414" x14ac:dyDescent="0.25"/>
    <row r="197415" x14ac:dyDescent="0.25"/>
    <row r="197416" x14ac:dyDescent="0.25"/>
    <row r="197417" x14ac:dyDescent="0.25"/>
    <row r="197418" x14ac:dyDescent="0.25"/>
    <row r="197419" x14ac:dyDescent="0.25"/>
    <row r="197420" x14ac:dyDescent="0.25"/>
    <row r="197421" x14ac:dyDescent="0.25"/>
    <row r="197422" x14ac:dyDescent="0.25"/>
    <row r="197423" x14ac:dyDescent="0.25"/>
    <row r="197424" x14ac:dyDescent="0.25"/>
    <row r="197425" x14ac:dyDescent="0.25"/>
    <row r="197426" x14ac:dyDescent="0.25"/>
    <row r="197427" x14ac:dyDescent="0.25"/>
    <row r="197428" x14ac:dyDescent="0.25"/>
    <row r="197429" x14ac:dyDescent="0.25"/>
    <row r="197430" x14ac:dyDescent="0.25"/>
    <row r="197431" x14ac:dyDescent="0.25"/>
    <row r="197432" x14ac:dyDescent="0.25"/>
    <row r="197433" x14ac:dyDescent="0.25"/>
    <row r="197434" x14ac:dyDescent="0.25"/>
    <row r="197435" x14ac:dyDescent="0.25"/>
    <row r="197436" x14ac:dyDescent="0.25"/>
    <row r="197437" x14ac:dyDescent="0.25"/>
    <row r="197438" x14ac:dyDescent="0.25"/>
    <row r="197439" x14ac:dyDescent="0.25"/>
    <row r="197440" x14ac:dyDescent="0.25"/>
    <row r="197441" x14ac:dyDescent="0.25"/>
    <row r="197442" x14ac:dyDescent="0.25"/>
    <row r="197443" x14ac:dyDescent="0.25"/>
    <row r="197444" x14ac:dyDescent="0.25"/>
    <row r="197445" x14ac:dyDescent="0.25"/>
    <row r="197446" x14ac:dyDescent="0.25"/>
    <row r="197447" x14ac:dyDescent="0.25"/>
    <row r="197448" x14ac:dyDescent="0.25"/>
    <row r="197449" x14ac:dyDescent="0.25"/>
    <row r="197450" x14ac:dyDescent="0.25"/>
    <row r="197451" x14ac:dyDescent="0.25"/>
    <row r="197452" x14ac:dyDescent="0.25"/>
    <row r="197453" x14ac:dyDescent="0.25"/>
    <row r="197454" x14ac:dyDescent="0.25"/>
    <row r="197455" x14ac:dyDescent="0.25"/>
    <row r="197456" x14ac:dyDescent="0.25"/>
    <row r="197457" x14ac:dyDescent="0.25"/>
    <row r="197458" x14ac:dyDescent="0.25"/>
    <row r="197459" x14ac:dyDescent="0.25"/>
    <row r="197460" x14ac:dyDescent="0.25"/>
    <row r="197461" x14ac:dyDescent="0.25"/>
    <row r="197462" x14ac:dyDescent="0.25"/>
    <row r="197463" x14ac:dyDescent="0.25"/>
    <row r="197464" x14ac:dyDescent="0.25"/>
    <row r="197465" x14ac:dyDescent="0.25"/>
    <row r="197466" x14ac:dyDescent="0.25"/>
    <row r="197467" x14ac:dyDescent="0.25"/>
    <row r="197468" x14ac:dyDescent="0.25"/>
    <row r="197469" x14ac:dyDescent="0.25"/>
    <row r="197470" x14ac:dyDescent="0.25"/>
    <row r="197471" x14ac:dyDescent="0.25"/>
    <row r="197472" x14ac:dyDescent="0.25"/>
    <row r="197473" x14ac:dyDescent="0.25"/>
    <row r="197474" x14ac:dyDescent="0.25"/>
    <row r="197475" x14ac:dyDescent="0.25"/>
    <row r="197476" x14ac:dyDescent="0.25"/>
    <row r="197477" x14ac:dyDescent="0.25"/>
    <row r="197478" x14ac:dyDescent="0.25"/>
    <row r="197479" x14ac:dyDescent="0.25"/>
    <row r="197480" x14ac:dyDescent="0.25"/>
    <row r="197481" x14ac:dyDescent="0.25"/>
    <row r="197482" x14ac:dyDescent="0.25"/>
    <row r="197483" x14ac:dyDescent="0.25"/>
    <row r="197484" x14ac:dyDescent="0.25"/>
    <row r="197485" x14ac:dyDescent="0.25"/>
    <row r="197486" x14ac:dyDescent="0.25"/>
    <row r="197487" x14ac:dyDescent="0.25"/>
    <row r="197488" x14ac:dyDescent="0.25"/>
    <row r="197489" x14ac:dyDescent="0.25"/>
    <row r="197490" x14ac:dyDescent="0.25"/>
    <row r="197491" x14ac:dyDescent="0.25"/>
    <row r="197492" x14ac:dyDescent="0.25"/>
    <row r="197493" x14ac:dyDescent="0.25"/>
    <row r="197494" x14ac:dyDescent="0.25"/>
    <row r="197495" x14ac:dyDescent="0.25"/>
    <row r="197496" x14ac:dyDescent="0.25"/>
    <row r="197497" x14ac:dyDescent="0.25"/>
    <row r="197498" x14ac:dyDescent="0.25"/>
    <row r="197499" x14ac:dyDescent="0.25"/>
    <row r="197500" x14ac:dyDescent="0.25"/>
    <row r="197501" x14ac:dyDescent="0.25"/>
    <row r="197502" x14ac:dyDescent="0.25"/>
    <row r="197503" x14ac:dyDescent="0.25"/>
    <row r="197504" x14ac:dyDescent="0.25"/>
    <row r="197505" x14ac:dyDescent="0.25"/>
    <row r="197506" x14ac:dyDescent="0.25"/>
    <row r="197507" x14ac:dyDescent="0.25"/>
    <row r="197508" x14ac:dyDescent="0.25"/>
    <row r="197509" x14ac:dyDescent="0.25"/>
    <row r="197510" x14ac:dyDescent="0.25"/>
    <row r="197511" x14ac:dyDescent="0.25"/>
    <row r="197512" x14ac:dyDescent="0.25"/>
    <row r="197513" x14ac:dyDescent="0.25"/>
    <row r="197514" x14ac:dyDescent="0.25"/>
    <row r="197515" x14ac:dyDescent="0.25"/>
    <row r="197516" x14ac:dyDescent="0.25"/>
    <row r="197517" x14ac:dyDescent="0.25"/>
    <row r="197518" x14ac:dyDescent="0.25"/>
    <row r="197519" x14ac:dyDescent="0.25"/>
    <row r="197520" x14ac:dyDescent="0.25"/>
    <row r="197521" x14ac:dyDescent="0.25"/>
    <row r="197522" x14ac:dyDescent="0.25"/>
    <row r="197523" x14ac:dyDescent="0.25"/>
    <row r="197524" x14ac:dyDescent="0.25"/>
    <row r="197525" x14ac:dyDescent="0.25"/>
    <row r="197526" x14ac:dyDescent="0.25"/>
    <row r="197527" x14ac:dyDescent="0.25"/>
    <row r="197528" x14ac:dyDescent="0.25"/>
    <row r="197529" x14ac:dyDescent="0.25"/>
    <row r="197530" x14ac:dyDescent="0.25"/>
    <row r="197531" x14ac:dyDescent="0.25"/>
    <row r="197532" x14ac:dyDescent="0.25"/>
    <row r="197533" x14ac:dyDescent="0.25"/>
    <row r="197534" x14ac:dyDescent="0.25"/>
    <row r="197535" x14ac:dyDescent="0.25"/>
    <row r="197536" x14ac:dyDescent="0.25"/>
    <row r="197537" x14ac:dyDescent="0.25"/>
    <row r="197538" x14ac:dyDescent="0.25"/>
    <row r="197539" x14ac:dyDescent="0.25"/>
    <row r="197540" x14ac:dyDescent="0.25"/>
    <row r="197541" x14ac:dyDescent="0.25"/>
    <row r="197542" x14ac:dyDescent="0.25"/>
    <row r="197543" x14ac:dyDescent="0.25"/>
    <row r="197544" x14ac:dyDescent="0.25"/>
    <row r="197545" x14ac:dyDescent="0.25"/>
    <row r="197546" x14ac:dyDescent="0.25"/>
    <row r="197547" x14ac:dyDescent="0.25"/>
    <row r="197548" x14ac:dyDescent="0.25"/>
    <row r="197549" x14ac:dyDescent="0.25"/>
    <row r="197550" x14ac:dyDescent="0.25"/>
    <row r="197551" x14ac:dyDescent="0.25"/>
    <row r="197552" x14ac:dyDescent="0.25"/>
    <row r="197553" x14ac:dyDescent="0.25"/>
    <row r="197554" x14ac:dyDescent="0.25"/>
    <row r="197555" x14ac:dyDescent="0.25"/>
    <row r="197556" x14ac:dyDescent="0.25"/>
    <row r="197557" x14ac:dyDescent="0.25"/>
    <row r="197558" x14ac:dyDescent="0.25"/>
    <row r="197559" x14ac:dyDescent="0.25"/>
    <row r="197560" x14ac:dyDescent="0.25"/>
    <row r="197561" x14ac:dyDescent="0.25"/>
    <row r="197562" x14ac:dyDescent="0.25"/>
    <row r="197563" x14ac:dyDescent="0.25"/>
    <row r="197564" x14ac:dyDescent="0.25"/>
    <row r="197565" x14ac:dyDescent="0.25"/>
    <row r="197566" x14ac:dyDescent="0.25"/>
    <row r="197567" x14ac:dyDescent="0.25"/>
    <row r="197568" x14ac:dyDescent="0.25"/>
    <row r="197569" x14ac:dyDescent="0.25"/>
    <row r="197570" x14ac:dyDescent="0.25"/>
    <row r="197571" x14ac:dyDescent="0.25"/>
    <row r="197572" x14ac:dyDescent="0.25"/>
    <row r="197573" x14ac:dyDescent="0.25"/>
    <row r="197574" x14ac:dyDescent="0.25"/>
    <row r="197575" x14ac:dyDescent="0.25"/>
    <row r="197576" x14ac:dyDescent="0.25"/>
    <row r="197577" x14ac:dyDescent="0.25"/>
    <row r="197578" x14ac:dyDescent="0.25"/>
    <row r="197579" x14ac:dyDescent="0.25"/>
    <row r="197580" x14ac:dyDescent="0.25"/>
    <row r="197581" x14ac:dyDescent="0.25"/>
    <row r="197582" x14ac:dyDescent="0.25"/>
    <row r="197583" x14ac:dyDescent="0.25"/>
    <row r="197584" x14ac:dyDescent="0.25"/>
    <row r="197585" x14ac:dyDescent="0.25"/>
    <row r="197586" x14ac:dyDescent="0.25"/>
    <row r="197587" x14ac:dyDescent="0.25"/>
    <row r="197588" x14ac:dyDescent="0.25"/>
    <row r="197589" x14ac:dyDescent="0.25"/>
    <row r="197590" x14ac:dyDescent="0.25"/>
    <row r="197591" x14ac:dyDescent="0.25"/>
    <row r="197592" x14ac:dyDescent="0.25"/>
    <row r="197593" x14ac:dyDescent="0.25"/>
    <row r="197594" x14ac:dyDescent="0.25"/>
    <row r="197595" x14ac:dyDescent="0.25"/>
    <row r="197596" x14ac:dyDescent="0.25"/>
    <row r="197597" x14ac:dyDescent="0.25"/>
    <row r="197598" x14ac:dyDescent="0.25"/>
    <row r="197599" x14ac:dyDescent="0.25"/>
    <row r="197600" x14ac:dyDescent="0.25"/>
    <row r="197601" x14ac:dyDescent="0.25"/>
    <row r="197602" x14ac:dyDescent="0.25"/>
    <row r="197603" x14ac:dyDescent="0.25"/>
    <row r="197604" x14ac:dyDescent="0.25"/>
    <row r="197605" x14ac:dyDescent="0.25"/>
    <row r="197606" x14ac:dyDescent="0.25"/>
    <row r="197607" x14ac:dyDescent="0.25"/>
    <row r="197608" x14ac:dyDescent="0.25"/>
    <row r="197609" x14ac:dyDescent="0.25"/>
    <row r="197610" x14ac:dyDescent="0.25"/>
    <row r="197611" x14ac:dyDescent="0.25"/>
    <row r="197612" x14ac:dyDescent="0.25"/>
    <row r="197613" x14ac:dyDescent="0.25"/>
    <row r="197614" x14ac:dyDescent="0.25"/>
    <row r="197615" x14ac:dyDescent="0.25"/>
    <row r="197616" x14ac:dyDescent="0.25"/>
    <row r="197617" x14ac:dyDescent="0.25"/>
    <row r="197618" x14ac:dyDescent="0.25"/>
    <row r="197619" x14ac:dyDescent="0.25"/>
    <row r="197620" x14ac:dyDescent="0.25"/>
    <row r="197621" x14ac:dyDescent="0.25"/>
    <row r="197622" x14ac:dyDescent="0.25"/>
    <row r="197623" x14ac:dyDescent="0.25"/>
    <row r="197624" x14ac:dyDescent="0.25"/>
    <row r="197625" x14ac:dyDescent="0.25"/>
    <row r="197626" x14ac:dyDescent="0.25"/>
    <row r="197627" x14ac:dyDescent="0.25"/>
    <row r="197628" x14ac:dyDescent="0.25"/>
    <row r="197629" x14ac:dyDescent="0.25"/>
    <row r="197630" x14ac:dyDescent="0.25"/>
    <row r="197631" x14ac:dyDescent="0.25"/>
    <row r="197632" x14ac:dyDescent="0.25"/>
    <row r="197633" x14ac:dyDescent="0.25"/>
    <row r="197634" x14ac:dyDescent="0.25"/>
    <row r="197635" x14ac:dyDescent="0.25"/>
    <row r="197636" x14ac:dyDescent="0.25"/>
    <row r="197637" x14ac:dyDescent="0.25"/>
    <row r="197638" x14ac:dyDescent="0.25"/>
    <row r="197639" x14ac:dyDescent="0.25"/>
    <row r="197640" x14ac:dyDescent="0.25"/>
    <row r="197641" x14ac:dyDescent="0.25"/>
    <row r="197642" x14ac:dyDescent="0.25"/>
    <row r="197643" x14ac:dyDescent="0.25"/>
    <row r="197644" x14ac:dyDescent="0.25"/>
    <row r="197645" x14ac:dyDescent="0.25"/>
    <row r="197646" x14ac:dyDescent="0.25"/>
    <row r="197647" x14ac:dyDescent="0.25"/>
    <row r="197648" x14ac:dyDescent="0.25"/>
    <row r="197649" x14ac:dyDescent="0.25"/>
    <row r="197650" x14ac:dyDescent="0.25"/>
    <row r="197651" x14ac:dyDescent="0.25"/>
    <row r="197652" x14ac:dyDescent="0.25"/>
    <row r="197653" x14ac:dyDescent="0.25"/>
    <row r="197654" x14ac:dyDescent="0.25"/>
    <row r="197655" x14ac:dyDescent="0.25"/>
    <row r="197656" x14ac:dyDescent="0.25"/>
    <row r="197657" x14ac:dyDescent="0.25"/>
    <row r="197658" x14ac:dyDescent="0.25"/>
    <row r="197659" x14ac:dyDescent="0.25"/>
    <row r="197660" x14ac:dyDescent="0.25"/>
    <row r="197661" x14ac:dyDescent="0.25"/>
    <row r="197662" x14ac:dyDescent="0.25"/>
    <row r="197663" x14ac:dyDescent="0.25"/>
    <row r="197664" x14ac:dyDescent="0.25"/>
    <row r="197665" x14ac:dyDescent="0.25"/>
    <row r="197666" x14ac:dyDescent="0.25"/>
    <row r="197667" x14ac:dyDescent="0.25"/>
    <row r="197668" x14ac:dyDescent="0.25"/>
    <row r="197669" x14ac:dyDescent="0.25"/>
    <row r="197670" x14ac:dyDescent="0.25"/>
    <row r="197671" x14ac:dyDescent="0.25"/>
    <row r="197672" x14ac:dyDescent="0.25"/>
    <row r="197673" x14ac:dyDescent="0.25"/>
    <row r="197674" x14ac:dyDescent="0.25"/>
    <row r="197675" x14ac:dyDescent="0.25"/>
    <row r="197676" x14ac:dyDescent="0.25"/>
    <row r="197677" x14ac:dyDescent="0.25"/>
    <row r="197678" x14ac:dyDescent="0.25"/>
    <row r="197679" x14ac:dyDescent="0.25"/>
    <row r="197680" x14ac:dyDescent="0.25"/>
    <row r="197681" x14ac:dyDescent="0.25"/>
    <row r="197682" x14ac:dyDescent="0.25"/>
    <row r="197683" x14ac:dyDescent="0.25"/>
    <row r="197684" x14ac:dyDescent="0.25"/>
    <row r="197685" x14ac:dyDescent="0.25"/>
    <row r="197686" x14ac:dyDescent="0.25"/>
    <row r="197687" x14ac:dyDescent="0.25"/>
    <row r="197688" x14ac:dyDescent="0.25"/>
    <row r="197689" x14ac:dyDescent="0.25"/>
    <row r="197690" x14ac:dyDescent="0.25"/>
    <row r="197691" x14ac:dyDescent="0.25"/>
    <row r="197692" x14ac:dyDescent="0.25"/>
    <row r="197693" x14ac:dyDescent="0.25"/>
    <row r="197694" x14ac:dyDescent="0.25"/>
    <row r="197695" x14ac:dyDescent="0.25"/>
    <row r="197696" x14ac:dyDescent="0.25"/>
    <row r="197697" x14ac:dyDescent="0.25"/>
    <row r="197698" x14ac:dyDescent="0.25"/>
    <row r="197699" x14ac:dyDescent="0.25"/>
    <row r="197700" x14ac:dyDescent="0.25"/>
    <row r="197701" x14ac:dyDescent="0.25"/>
    <row r="197702" x14ac:dyDescent="0.25"/>
    <row r="197703" x14ac:dyDescent="0.25"/>
    <row r="197704" x14ac:dyDescent="0.25"/>
    <row r="197705" x14ac:dyDescent="0.25"/>
    <row r="197706" x14ac:dyDescent="0.25"/>
    <row r="197707" x14ac:dyDescent="0.25"/>
    <row r="197708" x14ac:dyDescent="0.25"/>
    <row r="197709" x14ac:dyDescent="0.25"/>
    <row r="197710" x14ac:dyDescent="0.25"/>
    <row r="197711" x14ac:dyDescent="0.25"/>
    <row r="197712" x14ac:dyDescent="0.25"/>
    <row r="197713" x14ac:dyDescent="0.25"/>
    <row r="197714" x14ac:dyDescent="0.25"/>
    <row r="197715" x14ac:dyDescent="0.25"/>
    <row r="197716" x14ac:dyDescent="0.25"/>
    <row r="197717" x14ac:dyDescent="0.25"/>
    <row r="197718" x14ac:dyDescent="0.25"/>
    <row r="197719" x14ac:dyDescent="0.25"/>
    <row r="197720" x14ac:dyDescent="0.25"/>
    <row r="197721" x14ac:dyDescent="0.25"/>
    <row r="197722" x14ac:dyDescent="0.25"/>
    <row r="197723" x14ac:dyDescent="0.25"/>
    <row r="197724" x14ac:dyDescent="0.25"/>
    <row r="197725" x14ac:dyDescent="0.25"/>
    <row r="197726" x14ac:dyDescent="0.25"/>
    <row r="197727" x14ac:dyDescent="0.25"/>
    <row r="197728" x14ac:dyDescent="0.25"/>
    <row r="197729" x14ac:dyDescent="0.25"/>
    <row r="197730" x14ac:dyDescent="0.25"/>
    <row r="197731" x14ac:dyDescent="0.25"/>
    <row r="197732" x14ac:dyDescent="0.25"/>
    <row r="197733" x14ac:dyDescent="0.25"/>
    <row r="197734" x14ac:dyDescent="0.25"/>
    <row r="197735" x14ac:dyDescent="0.25"/>
    <row r="197736" x14ac:dyDescent="0.25"/>
    <row r="197737" x14ac:dyDescent="0.25"/>
    <row r="197738" x14ac:dyDescent="0.25"/>
    <row r="197739" x14ac:dyDescent="0.25"/>
    <row r="197740" x14ac:dyDescent="0.25"/>
    <row r="197741" x14ac:dyDescent="0.25"/>
    <row r="197742" x14ac:dyDescent="0.25"/>
    <row r="197743" x14ac:dyDescent="0.25"/>
    <row r="197744" x14ac:dyDescent="0.25"/>
    <row r="197745" x14ac:dyDescent="0.25"/>
    <row r="197746" x14ac:dyDescent="0.25"/>
    <row r="197747" x14ac:dyDescent="0.25"/>
    <row r="197748" x14ac:dyDescent="0.25"/>
    <row r="197749" x14ac:dyDescent="0.25"/>
    <row r="197750" x14ac:dyDescent="0.25"/>
    <row r="197751" x14ac:dyDescent="0.25"/>
    <row r="197752" x14ac:dyDescent="0.25"/>
    <row r="197753" x14ac:dyDescent="0.25"/>
    <row r="197754" x14ac:dyDescent="0.25"/>
    <row r="197755" x14ac:dyDescent="0.25"/>
    <row r="197756" x14ac:dyDescent="0.25"/>
    <row r="197757" x14ac:dyDescent="0.25"/>
    <row r="197758" x14ac:dyDescent="0.25"/>
    <row r="197759" x14ac:dyDescent="0.25"/>
    <row r="197760" x14ac:dyDescent="0.25"/>
    <row r="197761" x14ac:dyDescent="0.25"/>
    <row r="197762" x14ac:dyDescent="0.25"/>
    <row r="197763" x14ac:dyDescent="0.25"/>
    <row r="197764" x14ac:dyDescent="0.25"/>
    <row r="197765" x14ac:dyDescent="0.25"/>
    <row r="197766" x14ac:dyDescent="0.25"/>
    <row r="197767" x14ac:dyDescent="0.25"/>
    <row r="197768" x14ac:dyDescent="0.25"/>
    <row r="197769" x14ac:dyDescent="0.25"/>
    <row r="197770" x14ac:dyDescent="0.25"/>
    <row r="197771" x14ac:dyDescent="0.25"/>
    <row r="197772" x14ac:dyDescent="0.25"/>
    <row r="197773" x14ac:dyDescent="0.25"/>
    <row r="197774" x14ac:dyDescent="0.25"/>
    <row r="197775" x14ac:dyDescent="0.25"/>
    <row r="197776" x14ac:dyDescent="0.25"/>
    <row r="197777" x14ac:dyDescent="0.25"/>
    <row r="197778" x14ac:dyDescent="0.25"/>
    <row r="197779" x14ac:dyDescent="0.25"/>
    <row r="197780" x14ac:dyDescent="0.25"/>
    <row r="197781" x14ac:dyDescent="0.25"/>
    <row r="197782" x14ac:dyDescent="0.25"/>
    <row r="197783" x14ac:dyDescent="0.25"/>
    <row r="197784" x14ac:dyDescent="0.25"/>
    <row r="197785" x14ac:dyDescent="0.25"/>
    <row r="197786" x14ac:dyDescent="0.25"/>
    <row r="197787" x14ac:dyDescent="0.25"/>
    <row r="197788" x14ac:dyDescent="0.25"/>
    <row r="197789" x14ac:dyDescent="0.25"/>
    <row r="197790" x14ac:dyDescent="0.25"/>
    <row r="197791" x14ac:dyDescent="0.25"/>
    <row r="197792" x14ac:dyDescent="0.25"/>
    <row r="197793" x14ac:dyDescent="0.25"/>
    <row r="197794" x14ac:dyDescent="0.25"/>
    <row r="197795" x14ac:dyDescent="0.25"/>
    <row r="197796" x14ac:dyDescent="0.25"/>
    <row r="197797" x14ac:dyDescent="0.25"/>
    <row r="197798" x14ac:dyDescent="0.25"/>
    <row r="197799" x14ac:dyDescent="0.25"/>
    <row r="197800" x14ac:dyDescent="0.25"/>
    <row r="197801" x14ac:dyDescent="0.25"/>
    <row r="197802" x14ac:dyDescent="0.25"/>
    <row r="197803" x14ac:dyDescent="0.25"/>
    <row r="197804" x14ac:dyDescent="0.25"/>
    <row r="197805" x14ac:dyDescent="0.25"/>
    <row r="197806" x14ac:dyDescent="0.25"/>
    <row r="197807" x14ac:dyDescent="0.25"/>
    <row r="197808" x14ac:dyDescent="0.25"/>
    <row r="197809" x14ac:dyDescent="0.25"/>
    <row r="197810" x14ac:dyDescent="0.25"/>
    <row r="197811" x14ac:dyDescent="0.25"/>
    <row r="197812" x14ac:dyDescent="0.25"/>
    <row r="197813" x14ac:dyDescent="0.25"/>
    <row r="197814" x14ac:dyDescent="0.25"/>
    <row r="197815" x14ac:dyDescent="0.25"/>
    <row r="197816" x14ac:dyDescent="0.25"/>
    <row r="197817" x14ac:dyDescent="0.25"/>
    <row r="197818" x14ac:dyDescent="0.25"/>
    <row r="197819" x14ac:dyDescent="0.25"/>
    <row r="197820" x14ac:dyDescent="0.25"/>
    <row r="197821" x14ac:dyDescent="0.25"/>
    <row r="197822" x14ac:dyDescent="0.25"/>
    <row r="197823" x14ac:dyDescent="0.25"/>
    <row r="197824" x14ac:dyDescent="0.25"/>
    <row r="197825" x14ac:dyDescent="0.25"/>
    <row r="197826" x14ac:dyDescent="0.25"/>
    <row r="197827" x14ac:dyDescent="0.25"/>
    <row r="197828" x14ac:dyDescent="0.25"/>
    <row r="197829" x14ac:dyDescent="0.25"/>
    <row r="197830" x14ac:dyDescent="0.25"/>
    <row r="197831" x14ac:dyDescent="0.25"/>
    <row r="197832" x14ac:dyDescent="0.25"/>
    <row r="197833" x14ac:dyDescent="0.25"/>
    <row r="197834" x14ac:dyDescent="0.25"/>
    <row r="197835" x14ac:dyDescent="0.25"/>
    <row r="197836" x14ac:dyDescent="0.25"/>
    <row r="197837" x14ac:dyDescent="0.25"/>
    <row r="197838" x14ac:dyDescent="0.25"/>
    <row r="197839" x14ac:dyDescent="0.25"/>
    <row r="197840" x14ac:dyDescent="0.25"/>
    <row r="197841" x14ac:dyDescent="0.25"/>
    <row r="197842" x14ac:dyDescent="0.25"/>
    <row r="197843" x14ac:dyDescent="0.25"/>
    <row r="197844" x14ac:dyDescent="0.25"/>
    <row r="197845" x14ac:dyDescent="0.25"/>
    <row r="197846" x14ac:dyDescent="0.25"/>
    <row r="197847" x14ac:dyDescent="0.25"/>
    <row r="197848" x14ac:dyDescent="0.25"/>
    <row r="197849" x14ac:dyDescent="0.25"/>
    <row r="197850" x14ac:dyDescent="0.25"/>
    <row r="197851" x14ac:dyDescent="0.25"/>
    <row r="197852" x14ac:dyDescent="0.25"/>
    <row r="197853" x14ac:dyDescent="0.25"/>
    <row r="197854" x14ac:dyDescent="0.25"/>
    <row r="197855" x14ac:dyDescent="0.25"/>
    <row r="197856" x14ac:dyDescent="0.25"/>
    <row r="197857" x14ac:dyDescent="0.25"/>
    <row r="197858" x14ac:dyDescent="0.25"/>
    <row r="197859" x14ac:dyDescent="0.25"/>
    <row r="197860" x14ac:dyDescent="0.25"/>
    <row r="197861" x14ac:dyDescent="0.25"/>
    <row r="197862" x14ac:dyDescent="0.25"/>
    <row r="197863" x14ac:dyDescent="0.25"/>
    <row r="197864" x14ac:dyDescent="0.25"/>
    <row r="197865" x14ac:dyDescent="0.25"/>
    <row r="197866" x14ac:dyDescent="0.25"/>
    <row r="197867" x14ac:dyDescent="0.25"/>
    <row r="197868" x14ac:dyDescent="0.25"/>
    <row r="197869" x14ac:dyDescent="0.25"/>
    <row r="197870" x14ac:dyDescent="0.25"/>
    <row r="197871" x14ac:dyDescent="0.25"/>
    <row r="197872" x14ac:dyDescent="0.25"/>
    <row r="197873" x14ac:dyDescent="0.25"/>
    <row r="197874" x14ac:dyDescent="0.25"/>
    <row r="197875" x14ac:dyDescent="0.25"/>
    <row r="197876" x14ac:dyDescent="0.25"/>
    <row r="197877" x14ac:dyDescent="0.25"/>
    <row r="197878" x14ac:dyDescent="0.25"/>
    <row r="197879" x14ac:dyDescent="0.25"/>
    <row r="197880" x14ac:dyDescent="0.25"/>
    <row r="197881" x14ac:dyDescent="0.25"/>
    <row r="197882" x14ac:dyDescent="0.25"/>
    <row r="197883" x14ac:dyDescent="0.25"/>
    <row r="197884" x14ac:dyDescent="0.25"/>
    <row r="197885" x14ac:dyDescent="0.25"/>
    <row r="197886" x14ac:dyDescent="0.25"/>
    <row r="197887" x14ac:dyDescent="0.25"/>
    <row r="197888" x14ac:dyDescent="0.25"/>
    <row r="197889" x14ac:dyDescent="0.25"/>
    <row r="197890" x14ac:dyDescent="0.25"/>
    <row r="197891" x14ac:dyDescent="0.25"/>
    <row r="197892" x14ac:dyDescent="0.25"/>
    <row r="197893" x14ac:dyDescent="0.25"/>
    <row r="197894" x14ac:dyDescent="0.25"/>
    <row r="197895" x14ac:dyDescent="0.25"/>
    <row r="197896" x14ac:dyDescent="0.25"/>
    <row r="197897" x14ac:dyDescent="0.25"/>
    <row r="197898" x14ac:dyDescent="0.25"/>
    <row r="197899" x14ac:dyDescent="0.25"/>
    <row r="197900" x14ac:dyDescent="0.25"/>
    <row r="197901" x14ac:dyDescent="0.25"/>
    <row r="197902" x14ac:dyDescent="0.25"/>
    <row r="197903" x14ac:dyDescent="0.25"/>
    <row r="197904" x14ac:dyDescent="0.25"/>
    <row r="197905" x14ac:dyDescent="0.25"/>
    <row r="197906" x14ac:dyDescent="0.25"/>
    <row r="197907" x14ac:dyDescent="0.25"/>
    <row r="197908" x14ac:dyDescent="0.25"/>
    <row r="197909" x14ac:dyDescent="0.25"/>
    <row r="197910" x14ac:dyDescent="0.25"/>
    <row r="197911" x14ac:dyDescent="0.25"/>
    <row r="197912" x14ac:dyDescent="0.25"/>
    <row r="197913" x14ac:dyDescent="0.25"/>
    <row r="197914" x14ac:dyDescent="0.25"/>
    <row r="197915" x14ac:dyDescent="0.25"/>
    <row r="197916" x14ac:dyDescent="0.25"/>
    <row r="197917" x14ac:dyDescent="0.25"/>
    <row r="197918" x14ac:dyDescent="0.25"/>
    <row r="197919" x14ac:dyDescent="0.25"/>
    <row r="197920" x14ac:dyDescent="0.25"/>
    <row r="197921" x14ac:dyDescent="0.25"/>
    <row r="197922" x14ac:dyDescent="0.25"/>
    <row r="197923" x14ac:dyDescent="0.25"/>
    <row r="197924" x14ac:dyDescent="0.25"/>
    <row r="197925" x14ac:dyDescent="0.25"/>
    <row r="197926" x14ac:dyDescent="0.25"/>
    <row r="197927" x14ac:dyDescent="0.25"/>
    <row r="197928" x14ac:dyDescent="0.25"/>
    <row r="197929" x14ac:dyDescent="0.25"/>
    <row r="197930" x14ac:dyDescent="0.25"/>
    <row r="197931" x14ac:dyDescent="0.25"/>
    <row r="197932" x14ac:dyDescent="0.25"/>
    <row r="197933" x14ac:dyDescent="0.25"/>
    <row r="197934" x14ac:dyDescent="0.25"/>
    <row r="197935" x14ac:dyDescent="0.25"/>
    <row r="197936" x14ac:dyDescent="0.25"/>
    <row r="197937" x14ac:dyDescent="0.25"/>
    <row r="197938" x14ac:dyDescent="0.25"/>
    <row r="197939" x14ac:dyDescent="0.25"/>
    <row r="197940" x14ac:dyDescent="0.25"/>
    <row r="197941" x14ac:dyDescent="0.25"/>
    <row r="197942" x14ac:dyDescent="0.25"/>
    <row r="197943" x14ac:dyDescent="0.25"/>
    <row r="197944" x14ac:dyDescent="0.25"/>
    <row r="197945" x14ac:dyDescent="0.25"/>
    <row r="197946" x14ac:dyDescent="0.25"/>
    <row r="197947" x14ac:dyDescent="0.25"/>
    <row r="197948" x14ac:dyDescent="0.25"/>
    <row r="197949" x14ac:dyDescent="0.25"/>
    <row r="197950" x14ac:dyDescent="0.25"/>
    <row r="197951" x14ac:dyDescent="0.25"/>
    <row r="197952" x14ac:dyDescent="0.25"/>
    <row r="197953" x14ac:dyDescent="0.25"/>
    <row r="197954" x14ac:dyDescent="0.25"/>
    <row r="197955" x14ac:dyDescent="0.25"/>
    <row r="197956" x14ac:dyDescent="0.25"/>
    <row r="197957" x14ac:dyDescent="0.25"/>
    <row r="197958" x14ac:dyDescent="0.25"/>
    <row r="197959" x14ac:dyDescent="0.25"/>
    <row r="197960" x14ac:dyDescent="0.25"/>
    <row r="197961" x14ac:dyDescent="0.25"/>
    <row r="197962" x14ac:dyDescent="0.25"/>
    <row r="197963" x14ac:dyDescent="0.25"/>
    <row r="197964" x14ac:dyDescent="0.25"/>
    <row r="197965" x14ac:dyDescent="0.25"/>
    <row r="197966" x14ac:dyDescent="0.25"/>
    <row r="197967" x14ac:dyDescent="0.25"/>
    <row r="197968" x14ac:dyDescent="0.25"/>
    <row r="197969" x14ac:dyDescent="0.25"/>
    <row r="197970" x14ac:dyDescent="0.25"/>
    <row r="197971" x14ac:dyDescent="0.25"/>
    <row r="197972" x14ac:dyDescent="0.25"/>
    <row r="197973" x14ac:dyDescent="0.25"/>
    <row r="197974" x14ac:dyDescent="0.25"/>
    <row r="197975" x14ac:dyDescent="0.25"/>
    <row r="197976" x14ac:dyDescent="0.25"/>
    <row r="197977" x14ac:dyDescent="0.25"/>
    <row r="197978" x14ac:dyDescent="0.25"/>
    <row r="197979" x14ac:dyDescent="0.25"/>
    <row r="197980" x14ac:dyDescent="0.25"/>
    <row r="197981" x14ac:dyDescent="0.25"/>
    <row r="197982" x14ac:dyDescent="0.25"/>
    <row r="197983" x14ac:dyDescent="0.25"/>
    <row r="197984" x14ac:dyDescent="0.25"/>
    <row r="197985" x14ac:dyDescent="0.25"/>
    <row r="197986" x14ac:dyDescent="0.25"/>
    <row r="197987" x14ac:dyDescent="0.25"/>
    <row r="197988" x14ac:dyDescent="0.25"/>
    <row r="197989" x14ac:dyDescent="0.25"/>
    <row r="197990" x14ac:dyDescent="0.25"/>
    <row r="197991" x14ac:dyDescent="0.25"/>
    <row r="197992" x14ac:dyDescent="0.25"/>
    <row r="197993" x14ac:dyDescent="0.25"/>
    <row r="197994" x14ac:dyDescent="0.25"/>
    <row r="197995" x14ac:dyDescent="0.25"/>
    <row r="197996" x14ac:dyDescent="0.25"/>
    <row r="197997" x14ac:dyDescent="0.25"/>
    <row r="197998" x14ac:dyDescent="0.25"/>
    <row r="197999" x14ac:dyDescent="0.25"/>
    <row r="198000" x14ac:dyDescent="0.25"/>
    <row r="198001" x14ac:dyDescent="0.25"/>
    <row r="198002" x14ac:dyDescent="0.25"/>
    <row r="198003" x14ac:dyDescent="0.25"/>
    <row r="198004" x14ac:dyDescent="0.25"/>
    <row r="198005" x14ac:dyDescent="0.25"/>
    <row r="198006" x14ac:dyDescent="0.25"/>
    <row r="198007" x14ac:dyDescent="0.25"/>
    <row r="198008" x14ac:dyDescent="0.25"/>
    <row r="198009" x14ac:dyDescent="0.25"/>
    <row r="198010" x14ac:dyDescent="0.25"/>
    <row r="198011" x14ac:dyDescent="0.25"/>
    <row r="198012" x14ac:dyDescent="0.25"/>
    <row r="198013" x14ac:dyDescent="0.25"/>
    <row r="198014" x14ac:dyDescent="0.25"/>
    <row r="198015" x14ac:dyDescent="0.25"/>
    <row r="198016" x14ac:dyDescent="0.25"/>
    <row r="198017" x14ac:dyDescent="0.25"/>
    <row r="198018" x14ac:dyDescent="0.25"/>
    <row r="198019" x14ac:dyDescent="0.25"/>
    <row r="198020" x14ac:dyDescent="0.25"/>
    <row r="198021" x14ac:dyDescent="0.25"/>
    <row r="198022" x14ac:dyDescent="0.25"/>
    <row r="198023" x14ac:dyDescent="0.25"/>
    <row r="198024" x14ac:dyDescent="0.25"/>
    <row r="198025" x14ac:dyDescent="0.25"/>
    <row r="198026" x14ac:dyDescent="0.25"/>
    <row r="198027" x14ac:dyDescent="0.25"/>
    <row r="198028" x14ac:dyDescent="0.25"/>
    <row r="198029" x14ac:dyDescent="0.25"/>
    <row r="198030" x14ac:dyDescent="0.25"/>
    <row r="198031" x14ac:dyDescent="0.25"/>
    <row r="198032" x14ac:dyDescent="0.25"/>
    <row r="198033" x14ac:dyDescent="0.25"/>
    <row r="198034" x14ac:dyDescent="0.25"/>
    <row r="198035" x14ac:dyDescent="0.25"/>
    <row r="198036" x14ac:dyDescent="0.25"/>
    <row r="198037" x14ac:dyDescent="0.25"/>
    <row r="198038" x14ac:dyDescent="0.25"/>
    <row r="198039" x14ac:dyDescent="0.25"/>
    <row r="198040" x14ac:dyDescent="0.25"/>
    <row r="198041" x14ac:dyDescent="0.25"/>
    <row r="198042" x14ac:dyDescent="0.25"/>
    <row r="198043" x14ac:dyDescent="0.25"/>
    <row r="198044" x14ac:dyDescent="0.25"/>
    <row r="198045" x14ac:dyDescent="0.25"/>
    <row r="198046" x14ac:dyDescent="0.25"/>
    <row r="198047" x14ac:dyDescent="0.25"/>
    <row r="198048" x14ac:dyDescent="0.25"/>
    <row r="198049" x14ac:dyDescent="0.25"/>
    <row r="198050" x14ac:dyDescent="0.25"/>
    <row r="198051" x14ac:dyDescent="0.25"/>
    <row r="198052" x14ac:dyDescent="0.25"/>
    <row r="198053" x14ac:dyDescent="0.25"/>
    <row r="198054" x14ac:dyDescent="0.25"/>
    <row r="198055" x14ac:dyDescent="0.25"/>
    <row r="198056" x14ac:dyDescent="0.25"/>
    <row r="198057" x14ac:dyDescent="0.25"/>
    <row r="198058" x14ac:dyDescent="0.25"/>
    <row r="198059" x14ac:dyDescent="0.25"/>
    <row r="198060" x14ac:dyDescent="0.25"/>
    <row r="198061" x14ac:dyDescent="0.25"/>
    <row r="198062" x14ac:dyDescent="0.25"/>
    <row r="198063" x14ac:dyDescent="0.25"/>
    <row r="198064" x14ac:dyDescent="0.25"/>
    <row r="198065" x14ac:dyDescent="0.25"/>
    <row r="198066" x14ac:dyDescent="0.25"/>
    <row r="198067" x14ac:dyDescent="0.25"/>
    <row r="198068" x14ac:dyDescent="0.25"/>
    <row r="198069" x14ac:dyDescent="0.25"/>
    <row r="198070" x14ac:dyDescent="0.25"/>
    <row r="198071" x14ac:dyDescent="0.25"/>
    <row r="198072" x14ac:dyDescent="0.25"/>
    <row r="198073" x14ac:dyDescent="0.25"/>
    <row r="198074" x14ac:dyDescent="0.25"/>
    <row r="198075" x14ac:dyDescent="0.25"/>
    <row r="198076" x14ac:dyDescent="0.25"/>
    <row r="198077" x14ac:dyDescent="0.25"/>
    <row r="198078" x14ac:dyDescent="0.25"/>
    <row r="198079" x14ac:dyDescent="0.25"/>
    <row r="198080" x14ac:dyDescent="0.25"/>
    <row r="198081" x14ac:dyDescent="0.25"/>
    <row r="198082" x14ac:dyDescent="0.25"/>
    <row r="198083" x14ac:dyDescent="0.25"/>
    <row r="198084" x14ac:dyDescent="0.25"/>
    <row r="198085" x14ac:dyDescent="0.25"/>
    <row r="198086" x14ac:dyDescent="0.25"/>
    <row r="198087" x14ac:dyDescent="0.25"/>
    <row r="198088" x14ac:dyDescent="0.25"/>
    <row r="198089" x14ac:dyDescent="0.25"/>
    <row r="198090" x14ac:dyDescent="0.25"/>
    <row r="198091" x14ac:dyDescent="0.25"/>
    <row r="198092" x14ac:dyDescent="0.25"/>
    <row r="198093" x14ac:dyDescent="0.25"/>
    <row r="198094" x14ac:dyDescent="0.25"/>
    <row r="198095" x14ac:dyDescent="0.25"/>
    <row r="198096" x14ac:dyDescent="0.25"/>
    <row r="198097" x14ac:dyDescent="0.25"/>
    <row r="198098" x14ac:dyDescent="0.25"/>
    <row r="198099" x14ac:dyDescent="0.25"/>
    <row r="198100" x14ac:dyDescent="0.25"/>
    <row r="198101" x14ac:dyDescent="0.25"/>
    <row r="198102" x14ac:dyDescent="0.25"/>
    <row r="198103" x14ac:dyDescent="0.25"/>
    <row r="198104" x14ac:dyDescent="0.25"/>
    <row r="198105" x14ac:dyDescent="0.25"/>
    <row r="198106" x14ac:dyDescent="0.25"/>
    <row r="198107" x14ac:dyDescent="0.25"/>
    <row r="198108" x14ac:dyDescent="0.25"/>
    <row r="198109" x14ac:dyDescent="0.25"/>
    <row r="198110" x14ac:dyDescent="0.25"/>
    <row r="198111" x14ac:dyDescent="0.25"/>
    <row r="198112" x14ac:dyDescent="0.25"/>
    <row r="198113" x14ac:dyDescent="0.25"/>
    <row r="198114" x14ac:dyDescent="0.25"/>
    <row r="198115" x14ac:dyDescent="0.25"/>
    <row r="198116" x14ac:dyDescent="0.25"/>
    <row r="198117" x14ac:dyDescent="0.25"/>
    <row r="198118" x14ac:dyDescent="0.25"/>
    <row r="198119" x14ac:dyDescent="0.25"/>
    <row r="198120" x14ac:dyDescent="0.25"/>
    <row r="198121" x14ac:dyDescent="0.25"/>
    <row r="198122" x14ac:dyDescent="0.25"/>
    <row r="198123" x14ac:dyDescent="0.25"/>
    <row r="198124" x14ac:dyDescent="0.25"/>
    <row r="198125" x14ac:dyDescent="0.25"/>
    <row r="198126" x14ac:dyDescent="0.25"/>
    <row r="198127" x14ac:dyDescent="0.25"/>
    <row r="198128" x14ac:dyDescent="0.25"/>
    <row r="198129" x14ac:dyDescent="0.25"/>
    <row r="198130" x14ac:dyDescent="0.25"/>
    <row r="198131" x14ac:dyDescent="0.25"/>
    <row r="198132" x14ac:dyDescent="0.25"/>
    <row r="198133" x14ac:dyDescent="0.25"/>
    <row r="198134" x14ac:dyDescent="0.25"/>
    <row r="198135" x14ac:dyDescent="0.25"/>
    <row r="198136" x14ac:dyDescent="0.25"/>
    <row r="198137" x14ac:dyDescent="0.25"/>
    <row r="198138" x14ac:dyDescent="0.25"/>
    <row r="198139" x14ac:dyDescent="0.25"/>
    <row r="198140" x14ac:dyDescent="0.25"/>
    <row r="198141" x14ac:dyDescent="0.25"/>
    <row r="198142" x14ac:dyDescent="0.25"/>
    <row r="198143" x14ac:dyDescent="0.25"/>
    <row r="198144" x14ac:dyDescent="0.25"/>
    <row r="198145" x14ac:dyDescent="0.25"/>
    <row r="198146" x14ac:dyDescent="0.25"/>
    <row r="198147" x14ac:dyDescent="0.25"/>
    <row r="198148" x14ac:dyDescent="0.25"/>
    <row r="198149" x14ac:dyDescent="0.25"/>
    <row r="198150" x14ac:dyDescent="0.25"/>
    <row r="198151" x14ac:dyDescent="0.25"/>
    <row r="198152" x14ac:dyDescent="0.25"/>
    <row r="198153" x14ac:dyDescent="0.25"/>
    <row r="198154" x14ac:dyDescent="0.25"/>
    <row r="198155" x14ac:dyDescent="0.25"/>
    <row r="198156" x14ac:dyDescent="0.25"/>
    <row r="198157" x14ac:dyDescent="0.25"/>
    <row r="198158" x14ac:dyDescent="0.25"/>
    <row r="198159" x14ac:dyDescent="0.25"/>
    <row r="198160" x14ac:dyDescent="0.25"/>
    <row r="198161" x14ac:dyDescent="0.25"/>
    <row r="198162" x14ac:dyDescent="0.25"/>
    <row r="198163" x14ac:dyDescent="0.25"/>
    <row r="198164" x14ac:dyDescent="0.25"/>
    <row r="198165" x14ac:dyDescent="0.25"/>
    <row r="198166" x14ac:dyDescent="0.25"/>
    <row r="198167" x14ac:dyDescent="0.25"/>
    <row r="198168" x14ac:dyDescent="0.25"/>
    <row r="198169" x14ac:dyDescent="0.25"/>
    <row r="198170" x14ac:dyDescent="0.25"/>
    <row r="198171" x14ac:dyDescent="0.25"/>
    <row r="198172" x14ac:dyDescent="0.25"/>
    <row r="198173" x14ac:dyDescent="0.25"/>
    <row r="198174" x14ac:dyDescent="0.25"/>
    <row r="198175" x14ac:dyDescent="0.25"/>
    <row r="198176" x14ac:dyDescent="0.25"/>
    <row r="198177" x14ac:dyDescent="0.25"/>
    <row r="198178" x14ac:dyDescent="0.25"/>
    <row r="198179" x14ac:dyDescent="0.25"/>
    <row r="198180" x14ac:dyDescent="0.25"/>
    <row r="198181" x14ac:dyDescent="0.25"/>
    <row r="198182" x14ac:dyDescent="0.25"/>
    <row r="198183" x14ac:dyDescent="0.25"/>
    <row r="198184" x14ac:dyDescent="0.25"/>
    <row r="198185" x14ac:dyDescent="0.25"/>
    <row r="198186" x14ac:dyDescent="0.25"/>
    <row r="198187" x14ac:dyDescent="0.25"/>
    <row r="198188" x14ac:dyDescent="0.25"/>
    <row r="198189" x14ac:dyDescent="0.25"/>
    <row r="198190" x14ac:dyDescent="0.25"/>
    <row r="198191" x14ac:dyDescent="0.25"/>
    <row r="198192" x14ac:dyDescent="0.25"/>
    <row r="198193" x14ac:dyDescent="0.25"/>
    <row r="198194" x14ac:dyDescent="0.25"/>
    <row r="198195" x14ac:dyDescent="0.25"/>
    <row r="198196" x14ac:dyDescent="0.25"/>
    <row r="198197" x14ac:dyDescent="0.25"/>
    <row r="198198" x14ac:dyDescent="0.25"/>
    <row r="198199" x14ac:dyDescent="0.25"/>
    <row r="198200" x14ac:dyDescent="0.25"/>
    <row r="198201" x14ac:dyDescent="0.25"/>
    <row r="198202" x14ac:dyDescent="0.25"/>
    <row r="198203" x14ac:dyDescent="0.25"/>
    <row r="198204" x14ac:dyDescent="0.25"/>
    <row r="198205" x14ac:dyDescent="0.25"/>
    <row r="198206" x14ac:dyDescent="0.25"/>
    <row r="198207" x14ac:dyDescent="0.25"/>
    <row r="198208" x14ac:dyDescent="0.25"/>
    <row r="198209" x14ac:dyDescent="0.25"/>
    <row r="198210" x14ac:dyDescent="0.25"/>
    <row r="198211" x14ac:dyDescent="0.25"/>
    <row r="198212" x14ac:dyDescent="0.25"/>
    <row r="198213" x14ac:dyDescent="0.25"/>
    <row r="198214" x14ac:dyDescent="0.25"/>
    <row r="198215" x14ac:dyDescent="0.25"/>
    <row r="198216" x14ac:dyDescent="0.25"/>
    <row r="198217" x14ac:dyDescent="0.25"/>
    <row r="198218" x14ac:dyDescent="0.25"/>
    <row r="198219" x14ac:dyDescent="0.25"/>
    <row r="198220" x14ac:dyDescent="0.25"/>
    <row r="198221" x14ac:dyDescent="0.25"/>
    <row r="198222" x14ac:dyDescent="0.25"/>
    <row r="198223" x14ac:dyDescent="0.25"/>
    <row r="198224" x14ac:dyDescent="0.25"/>
    <row r="198225" x14ac:dyDescent="0.25"/>
    <row r="198226" x14ac:dyDescent="0.25"/>
    <row r="198227" x14ac:dyDescent="0.25"/>
    <row r="198228" x14ac:dyDescent="0.25"/>
    <row r="198229" x14ac:dyDescent="0.25"/>
    <row r="198230" x14ac:dyDescent="0.25"/>
    <row r="198231" x14ac:dyDescent="0.25"/>
    <row r="198232" x14ac:dyDescent="0.25"/>
    <row r="198233" x14ac:dyDescent="0.25"/>
    <row r="198234" x14ac:dyDescent="0.25"/>
    <row r="198235" x14ac:dyDescent="0.25"/>
    <row r="198236" x14ac:dyDescent="0.25"/>
    <row r="198237" x14ac:dyDescent="0.25"/>
    <row r="198238" x14ac:dyDescent="0.25"/>
    <row r="198239" x14ac:dyDescent="0.25"/>
    <row r="198240" x14ac:dyDescent="0.25"/>
    <row r="198241" x14ac:dyDescent="0.25"/>
    <row r="198242" x14ac:dyDescent="0.25"/>
    <row r="198243" x14ac:dyDescent="0.25"/>
    <row r="198244" x14ac:dyDescent="0.25"/>
    <row r="198245" x14ac:dyDescent="0.25"/>
    <row r="198246" x14ac:dyDescent="0.25"/>
    <row r="198247" x14ac:dyDescent="0.25"/>
    <row r="198248" x14ac:dyDescent="0.25"/>
    <row r="198249" x14ac:dyDescent="0.25"/>
    <row r="198250" x14ac:dyDescent="0.25"/>
    <row r="198251" x14ac:dyDescent="0.25"/>
    <row r="198252" x14ac:dyDescent="0.25"/>
    <row r="198253" x14ac:dyDescent="0.25"/>
    <row r="198254" x14ac:dyDescent="0.25"/>
    <row r="198255" x14ac:dyDescent="0.25"/>
    <row r="198256" x14ac:dyDescent="0.25"/>
    <row r="198257" x14ac:dyDescent="0.25"/>
    <row r="198258" x14ac:dyDescent="0.25"/>
    <row r="198259" x14ac:dyDescent="0.25"/>
    <row r="198260" x14ac:dyDescent="0.25"/>
    <row r="198261" x14ac:dyDescent="0.25"/>
    <row r="198262" x14ac:dyDescent="0.25"/>
    <row r="198263" x14ac:dyDescent="0.25"/>
    <row r="198264" x14ac:dyDescent="0.25"/>
    <row r="198265" x14ac:dyDescent="0.25"/>
    <row r="198266" x14ac:dyDescent="0.25"/>
    <row r="198267" x14ac:dyDescent="0.25"/>
    <row r="198268" x14ac:dyDescent="0.25"/>
    <row r="198269" x14ac:dyDescent="0.25"/>
    <row r="198270" x14ac:dyDescent="0.25"/>
    <row r="198271" x14ac:dyDescent="0.25"/>
    <row r="198272" x14ac:dyDescent="0.25"/>
    <row r="198273" x14ac:dyDescent="0.25"/>
    <row r="198274" x14ac:dyDescent="0.25"/>
    <row r="198275" x14ac:dyDescent="0.25"/>
    <row r="198276" x14ac:dyDescent="0.25"/>
    <row r="198277" x14ac:dyDescent="0.25"/>
    <row r="198278" x14ac:dyDescent="0.25"/>
    <row r="198279" x14ac:dyDescent="0.25"/>
    <row r="198280" x14ac:dyDescent="0.25"/>
    <row r="198281" x14ac:dyDescent="0.25"/>
    <row r="198282" x14ac:dyDescent="0.25"/>
    <row r="198283" x14ac:dyDescent="0.25"/>
    <row r="198284" x14ac:dyDescent="0.25"/>
    <row r="198285" x14ac:dyDescent="0.25"/>
    <row r="198286" x14ac:dyDescent="0.25"/>
    <row r="198287" x14ac:dyDescent="0.25"/>
    <row r="198288" x14ac:dyDescent="0.25"/>
    <row r="198289" x14ac:dyDescent="0.25"/>
    <row r="198290" x14ac:dyDescent="0.25"/>
    <row r="198291" x14ac:dyDescent="0.25"/>
    <row r="198292" x14ac:dyDescent="0.25"/>
    <row r="198293" x14ac:dyDescent="0.25"/>
    <row r="198294" x14ac:dyDescent="0.25"/>
    <row r="198295" x14ac:dyDescent="0.25"/>
    <row r="198296" x14ac:dyDescent="0.25"/>
    <row r="198297" x14ac:dyDescent="0.25"/>
    <row r="198298" x14ac:dyDescent="0.25"/>
    <row r="198299" x14ac:dyDescent="0.25"/>
    <row r="198300" x14ac:dyDescent="0.25"/>
    <row r="198301" x14ac:dyDescent="0.25"/>
    <row r="198302" x14ac:dyDescent="0.25"/>
    <row r="198303" x14ac:dyDescent="0.25"/>
    <row r="198304" x14ac:dyDescent="0.25"/>
    <row r="198305" x14ac:dyDescent="0.25"/>
    <row r="198306" x14ac:dyDescent="0.25"/>
    <row r="198307" x14ac:dyDescent="0.25"/>
    <row r="198308" x14ac:dyDescent="0.25"/>
    <row r="198309" x14ac:dyDescent="0.25"/>
    <row r="198310" x14ac:dyDescent="0.25"/>
    <row r="198311" x14ac:dyDescent="0.25"/>
    <row r="198312" x14ac:dyDescent="0.25"/>
    <row r="198313" x14ac:dyDescent="0.25"/>
    <row r="198314" x14ac:dyDescent="0.25"/>
    <row r="198315" x14ac:dyDescent="0.25"/>
    <row r="198316" x14ac:dyDescent="0.25"/>
    <row r="198317" x14ac:dyDescent="0.25"/>
    <row r="198318" x14ac:dyDescent="0.25"/>
    <row r="198319" x14ac:dyDescent="0.25"/>
    <row r="198320" x14ac:dyDescent="0.25"/>
    <row r="198321" x14ac:dyDescent="0.25"/>
    <row r="198322" x14ac:dyDescent="0.25"/>
    <row r="198323" x14ac:dyDescent="0.25"/>
    <row r="198324" x14ac:dyDescent="0.25"/>
    <row r="198325" x14ac:dyDescent="0.25"/>
    <row r="198326" x14ac:dyDescent="0.25"/>
    <row r="198327" x14ac:dyDescent="0.25"/>
    <row r="198328" x14ac:dyDescent="0.25"/>
    <row r="198329" x14ac:dyDescent="0.25"/>
    <row r="198330" x14ac:dyDescent="0.25"/>
    <row r="198331" x14ac:dyDescent="0.25"/>
    <row r="198332" x14ac:dyDescent="0.25"/>
    <row r="198333" x14ac:dyDescent="0.25"/>
    <row r="198334" x14ac:dyDescent="0.25"/>
    <row r="198335" x14ac:dyDescent="0.25"/>
    <row r="198336" x14ac:dyDescent="0.25"/>
    <row r="198337" x14ac:dyDescent="0.25"/>
    <row r="198338" x14ac:dyDescent="0.25"/>
    <row r="198339" x14ac:dyDescent="0.25"/>
    <row r="198340" x14ac:dyDescent="0.25"/>
    <row r="198341" x14ac:dyDescent="0.25"/>
    <row r="198342" x14ac:dyDescent="0.25"/>
    <row r="198343" x14ac:dyDescent="0.25"/>
    <row r="198344" x14ac:dyDescent="0.25"/>
    <row r="198345" x14ac:dyDescent="0.25"/>
    <row r="198346" x14ac:dyDescent="0.25"/>
    <row r="198347" x14ac:dyDescent="0.25"/>
    <row r="198348" x14ac:dyDescent="0.25"/>
    <row r="198349" x14ac:dyDescent="0.25"/>
    <row r="198350" x14ac:dyDescent="0.25"/>
    <row r="198351" x14ac:dyDescent="0.25"/>
    <row r="198352" x14ac:dyDescent="0.25"/>
    <row r="198353" x14ac:dyDescent="0.25"/>
    <row r="198354" x14ac:dyDescent="0.25"/>
    <row r="198355" x14ac:dyDescent="0.25"/>
    <row r="198356" x14ac:dyDescent="0.25"/>
    <row r="198357" x14ac:dyDescent="0.25"/>
    <row r="198358" x14ac:dyDescent="0.25"/>
    <row r="198359" x14ac:dyDescent="0.25"/>
    <row r="198360" x14ac:dyDescent="0.25"/>
    <row r="198361" x14ac:dyDescent="0.25"/>
    <row r="198362" x14ac:dyDescent="0.25"/>
    <row r="198363" x14ac:dyDescent="0.25"/>
    <row r="198364" x14ac:dyDescent="0.25"/>
    <row r="198365" x14ac:dyDescent="0.25"/>
    <row r="198366" x14ac:dyDescent="0.25"/>
    <row r="198367" x14ac:dyDescent="0.25"/>
    <row r="198368" x14ac:dyDescent="0.25"/>
    <row r="198369" x14ac:dyDescent="0.25"/>
    <row r="198370" x14ac:dyDescent="0.25"/>
    <row r="198371" x14ac:dyDescent="0.25"/>
    <row r="198372" x14ac:dyDescent="0.25"/>
    <row r="198373" x14ac:dyDescent="0.25"/>
    <row r="198374" x14ac:dyDescent="0.25"/>
    <row r="198375" x14ac:dyDescent="0.25"/>
    <row r="198376" x14ac:dyDescent="0.25"/>
    <row r="198377" x14ac:dyDescent="0.25"/>
    <row r="198378" x14ac:dyDescent="0.25"/>
    <row r="198379" x14ac:dyDescent="0.25"/>
    <row r="198380" x14ac:dyDescent="0.25"/>
    <row r="198381" x14ac:dyDescent="0.25"/>
    <row r="198382" x14ac:dyDescent="0.25"/>
    <row r="198383" x14ac:dyDescent="0.25"/>
    <row r="198384" x14ac:dyDescent="0.25"/>
    <row r="198385" x14ac:dyDescent="0.25"/>
    <row r="198386" x14ac:dyDescent="0.25"/>
    <row r="198387" x14ac:dyDescent="0.25"/>
    <row r="198388" x14ac:dyDescent="0.25"/>
    <row r="198389" x14ac:dyDescent="0.25"/>
    <row r="198390" x14ac:dyDescent="0.25"/>
    <row r="198391" x14ac:dyDescent="0.25"/>
    <row r="198392" x14ac:dyDescent="0.25"/>
    <row r="198393" x14ac:dyDescent="0.25"/>
    <row r="198394" x14ac:dyDescent="0.25"/>
    <row r="198395" x14ac:dyDescent="0.25"/>
    <row r="198396" x14ac:dyDescent="0.25"/>
    <row r="198397" x14ac:dyDescent="0.25"/>
    <row r="198398" x14ac:dyDescent="0.25"/>
    <row r="198399" x14ac:dyDescent="0.25"/>
    <row r="198400" x14ac:dyDescent="0.25"/>
    <row r="198401" x14ac:dyDescent="0.25"/>
    <row r="198402" x14ac:dyDescent="0.25"/>
    <row r="198403" x14ac:dyDescent="0.25"/>
    <row r="198404" x14ac:dyDescent="0.25"/>
    <row r="198405" x14ac:dyDescent="0.25"/>
    <row r="198406" x14ac:dyDescent="0.25"/>
    <row r="198407" x14ac:dyDescent="0.25"/>
    <row r="198408" x14ac:dyDescent="0.25"/>
    <row r="198409" x14ac:dyDescent="0.25"/>
    <row r="198410" x14ac:dyDescent="0.25"/>
    <row r="198411" x14ac:dyDescent="0.25"/>
    <row r="198412" x14ac:dyDescent="0.25"/>
    <row r="198413" x14ac:dyDescent="0.25"/>
    <row r="198414" x14ac:dyDescent="0.25"/>
    <row r="198415" x14ac:dyDescent="0.25"/>
    <row r="198416" x14ac:dyDescent="0.25"/>
    <row r="198417" x14ac:dyDescent="0.25"/>
    <row r="198418" x14ac:dyDescent="0.25"/>
    <row r="198419" x14ac:dyDescent="0.25"/>
    <row r="198420" x14ac:dyDescent="0.25"/>
    <row r="198421" x14ac:dyDescent="0.25"/>
    <row r="198422" x14ac:dyDescent="0.25"/>
    <row r="198423" x14ac:dyDescent="0.25"/>
    <row r="198424" x14ac:dyDescent="0.25"/>
    <row r="198425" x14ac:dyDescent="0.25"/>
    <row r="198426" x14ac:dyDescent="0.25"/>
    <row r="198427" x14ac:dyDescent="0.25"/>
    <row r="198428" x14ac:dyDescent="0.25"/>
    <row r="198429" x14ac:dyDescent="0.25"/>
    <row r="198430" x14ac:dyDescent="0.25"/>
    <row r="198431" x14ac:dyDescent="0.25"/>
    <row r="198432" x14ac:dyDescent="0.25"/>
    <row r="198433" x14ac:dyDescent="0.25"/>
    <row r="198434" x14ac:dyDescent="0.25"/>
    <row r="198435" x14ac:dyDescent="0.25"/>
    <row r="198436" x14ac:dyDescent="0.25"/>
    <row r="198437" x14ac:dyDescent="0.25"/>
    <row r="198438" x14ac:dyDescent="0.25"/>
    <row r="198439" x14ac:dyDescent="0.25"/>
    <row r="198440" x14ac:dyDescent="0.25"/>
    <row r="198441" x14ac:dyDescent="0.25"/>
    <row r="198442" x14ac:dyDescent="0.25"/>
    <row r="198443" x14ac:dyDescent="0.25"/>
    <row r="198444" x14ac:dyDescent="0.25"/>
    <row r="198445" x14ac:dyDescent="0.25"/>
    <row r="198446" x14ac:dyDescent="0.25"/>
    <row r="198447" x14ac:dyDescent="0.25"/>
    <row r="198448" x14ac:dyDescent="0.25"/>
    <row r="198449" x14ac:dyDescent="0.25"/>
    <row r="198450" x14ac:dyDescent="0.25"/>
    <row r="198451" x14ac:dyDescent="0.25"/>
    <row r="198452" x14ac:dyDescent="0.25"/>
    <row r="198453" x14ac:dyDescent="0.25"/>
    <row r="198454" x14ac:dyDescent="0.25"/>
    <row r="198455" x14ac:dyDescent="0.25"/>
    <row r="198456" x14ac:dyDescent="0.25"/>
    <row r="198457" x14ac:dyDescent="0.25"/>
    <row r="198458" x14ac:dyDescent="0.25"/>
    <row r="198459" x14ac:dyDescent="0.25"/>
    <row r="198460" x14ac:dyDescent="0.25"/>
    <row r="198461" x14ac:dyDescent="0.25"/>
    <row r="198462" x14ac:dyDescent="0.25"/>
    <row r="198463" x14ac:dyDescent="0.25"/>
    <row r="198464" x14ac:dyDescent="0.25"/>
    <row r="198465" x14ac:dyDescent="0.25"/>
    <row r="198466" x14ac:dyDescent="0.25"/>
    <row r="198467" x14ac:dyDescent="0.25"/>
    <row r="198468" x14ac:dyDescent="0.25"/>
    <row r="198469" x14ac:dyDescent="0.25"/>
    <row r="198470" x14ac:dyDescent="0.25"/>
    <row r="198471" x14ac:dyDescent="0.25"/>
    <row r="198472" x14ac:dyDescent="0.25"/>
    <row r="198473" x14ac:dyDescent="0.25"/>
    <row r="198474" x14ac:dyDescent="0.25"/>
    <row r="198475" x14ac:dyDescent="0.25"/>
    <row r="198476" x14ac:dyDescent="0.25"/>
    <row r="198477" x14ac:dyDescent="0.25"/>
    <row r="198478" x14ac:dyDescent="0.25"/>
    <row r="198479" x14ac:dyDescent="0.25"/>
    <row r="198480" x14ac:dyDescent="0.25"/>
    <row r="198481" x14ac:dyDescent="0.25"/>
    <row r="198482" x14ac:dyDescent="0.25"/>
    <row r="198483" x14ac:dyDescent="0.25"/>
    <row r="198484" x14ac:dyDescent="0.25"/>
    <row r="198485" x14ac:dyDescent="0.25"/>
    <row r="198486" x14ac:dyDescent="0.25"/>
    <row r="198487" x14ac:dyDescent="0.25"/>
    <row r="198488" x14ac:dyDescent="0.25"/>
    <row r="198489" x14ac:dyDescent="0.25"/>
    <row r="198490" x14ac:dyDescent="0.25"/>
    <row r="198491" x14ac:dyDescent="0.25"/>
    <row r="198492" x14ac:dyDescent="0.25"/>
    <row r="198493" x14ac:dyDescent="0.25"/>
    <row r="198494" x14ac:dyDescent="0.25"/>
    <row r="198495" x14ac:dyDescent="0.25"/>
    <row r="198496" x14ac:dyDescent="0.25"/>
    <row r="198497" x14ac:dyDescent="0.25"/>
    <row r="198498" x14ac:dyDescent="0.25"/>
    <row r="198499" x14ac:dyDescent="0.25"/>
    <row r="198500" x14ac:dyDescent="0.25"/>
    <row r="198501" x14ac:dyDescent="0.25"/>
    <row r="198502" x14ac:dyDescent="0.25"/>
    <row r="198503" x14ac:dyDescent="0.25"/>
    <row r="198504" x14ac:dyDescent="0.25"/>
    <row r="198505" x14ac:dyDescent="0.25"/>
    <row r="198506" x14ac:dyDescent="0.25"/>
    <row r="198507" x14ac:dyDescent="0.25"/>
    <row r="198508" x14ac:dyDescent="0.25"/>
    <row r="198509" x14ac:dyDescent="0.25"/>
    <row r="198510" x14ac:dyDescent="0.25"/>
    <row r="198511" x14ac:dyDescent="0.25"/>
    <row r="198512" x14ac:dyDescent="0.25"/>
    <row r="198513" x14ac:dyDescent="0.25"/>
    <row r="198514" x14ac:dyDescent="0.25"/>
    <row r="198515" x14ac:dyDescent="0.25"/>
    <row r="198516" x14ac:dyDescent="0.25"/>
    <row r="198517" x14ac:dyDescent="0.25"/>
    <row r="198518" x14ac:dyDescent="0.25"/>
    <row r="198519" x14ac:dyDescent="0.25"/>
    <row r="198520" x14ac:dyDescent="0.25"/>
    <row r="198521" x14ac:dyDescent="0.25"/>
    <row r="198522" x14ac:dyDescent="0.25"/>
    <row r="198523" x14ac:dyDescent="0.25"/>
    <row r="198524" x14ac:dyDescent="0.25"/>
    <row r="198525" x14ac:dyDescent="0.25"/>
    <row r="198526" x14ac:dyDescent="0.25"/>
    <row r="198527" x14ac:dyDescent="0.25"/>
    <row r="198528" x14ac:dyDescent="0.25"/>
    <row r="198529" x14ac:dyDescent="0.25"/>
    <row r="198530" x14ac:dyDescent="0.25"/>
    <row r="198531" x14ac:dyDescent="0.25"/>
    <row r="198532" x14ac:dyDescent="0.25"/>
    <row r="198533" x14ac:dyDescent="0.25"/>
    <row r="198534" x14ac:dyDescent="0.25"/>
    <row r="198535" x14ac:dyDescent="0.25"/>
    <row r="198536" x14ac:dyDescent="0.25"/>
    <row r="198537" x14ac:dyDescent="0.25"/>
    <row r="198538" x14ac:dyDescent="0.25"/>
    <row r="198539" x14ac:dyDescent="0.25"/>
    <row r="198540" x14ac:dyDescent="0.25"/>
    <row r="198541" x14ac:dyDescent="0.25"/>
    <row r="198542" x14ac:dyDescent="0.25"/>
    <row r="198543" x14ac:dyDescent="0.25"/>
    <row r="198544" x14ac:dyDescent="0.25"/>
    <row r="198545" x14ac:dyDescent="0.25"/>
    <row r="198546" x14ac:dyDescent="0.25"/>
    <row r="198547" x14ac:dyDescent="0.25"/>
    <row r="198548" x14ac:dyDescent="0.25"/>
    <row r="198549" x14ac:dyDescent="0.25"/>
    <row r="198550" x14ac:dyDescent="0.25"/>
    <row r="198551" x14ac:dyDescent="0.25"/>
    <row r="198552" x14ac:dyDescent="0.25"/>
    <row r="198553" x14ac:dyDescent="0.25"/>
    <row r="198554" x14ac:dyDescent="0.25"/>
    <row r="198555" x14ac:dyDescent="0.25"/>
    <row r="198556" x14ac:dyDescent="0.25"/>
    <row r="198557" x14ac:dyDescent="0.25"/>
    <row r="198558" x14ac:dyDescent="0.25"/>
    <row r="198559" x14ac:dyDescent="0.25"/>
    <row r="198560" x14ac:dyDescent="0.25"/>
    <row r="198561" x14ac:dyDescent="0.25"/>
    <row r="198562" x14ac:dyDescent="0.25"/>
    <row r="198563" x14ac:dyDescent="0.25"/>
    <row r="198564" x14ac:dyDescent="0.25"/>
    <row r="198565" x14ac:dyDescent="0.25"/>
    <row r="198566" x14ac:dyDescent="0.25"/>
    <row r="198567" x14ac:dyDescent="0.25"/>
    <row r="198568" x14ac:dyDescent="0.25"/>
    <row r="198569" x14ac:dyDescent="0.25"/>
    <row r="198570" x14ac:dyDescent="0.25"/>
    <row r="198571" x14ac:dyDescent="0.25"/>
    <row r="198572" x14ac:dyDescent="0.25"/>
    <row r="198573" x14ac:dyDescent="0.25"/>
    <row r="198574" x14ac:dyDescent="0.25"/>
    <row r="198575" x14ac:dyDescent="0.25"/>
    <row r="198576" x14ac:dyDescent="0.25"/>
    <row r="198577" x14ac:dyDescent="0.25"/>
    <row r="198578" x14ac:dyDescent="0.25"/>
    <row r="198579" x14ac:dyDescent="0.25"/>
    <row r="198580" x14ac:dyDescent="0.25"/>
    <row r="198581" x14ac:dyDescent="0.25"/>
    <row r="198582" x14ac:dyDescent="0.25"/>
    <row r="198583" x14ac:dyDescent="0.25"/>
    <row r="198584" x14ac:dyDescent="0.25"/>
    <row r="198585" x14ac:dyDescent="0.25"/>
    <row r="198586" x14ac:dyDescent="0.25"/>
    <row r="198587" x14ac:dyDescent="0.25"/>
    <row r="198588" x14ac:dyDescent="0.25"/>
    <row r="198589" x14ac:dyDescent="0.25"/>
    <row r="198590" x14ac:dyDescent="0.25"/>
    <row r="198591" x14ac:dyDescent="0.25"/>
    <row r="198592" x14ac:dyDescent="0.25"/>
    <row r="198593" x14ac:dyDescent="0.25"/>
    <row r="198594" x14ac:dyDescent="0.25"/>
    <row r="198595" x14ac:dyDescent="0.25"/>
    <row r="198596" x14ac:dyDescent="0.25"/>
    <row r="198597" x14ac:dyDescent="0.25"/>
    <row r="198598" x14ac:dyDescent="0.25"/>
    <row r="198599" x14ac:dyDescent="0.25"/>
    <row r="198600" x14ac:dyDescent="0.25"/>
    <row r="198601" x14ac:dyDescent="0.25"/>
    <row r="198602" x14ac:dyDescent="0.25"/>
    <row r="198603" x14ac:dyDescent="0.25"/>
    <row r="198604" x14ac:dyDescent="0.25"/>
    <row r="198605" x14ac:dyDescent="0.25"/>
    <row r="198606" x14ac:dyDescent="0.25"/>
    <row r="198607" x14ac:dyDescent="0.25"/>
    <row r="198608" x14ac:dyDescent="0.25"/>
    <row r="198609" x14ac:dyDescent="0.25"/>
    <row r="198610" x14ac:dyDescent="0.25"/>
    <row r="198611" x14ac:dyDescent="0.25"/>
    <row r="198612" x14ac:dyDescent="0.25"/>
    <row r="198613" x14ac:dyDescent="0.25"/>
    <row r="198614" x14ac:dyDescent="0.25"/>
    <row r="198615" x14ac:dyDescent="0.25"/>
    <row r="198616" x14ac:dyDescent="0.25"/>
    <row r="198617" x14ac:dyDescent="0.25"/>
    <row r="198618" x14ac:dyDescent="0.25"/>
    <row r="198619" x14ac:dyDescent="0.25"/>
    <row r="198620" x14ac:dyDescent="0.25"/>
    <row r="198621" x14ac:dyDescent="0.25"/>
    <row r="198622" x14ac:dyDescent="0.25"/>
    <row r="198623" x14ac:dyDescent="0.25"/>
    <row r="198624" x14ac:dyDescent="0.25"/>
    <row r="198625" x14ac:dyDescent="0.25"/>
    <row r="198626" x14ac:dyDescent="0.25"/>
    <row r="198627" x14ac:dyDescent="0.25"/>
    <row r="198628" x14ac:dyDescent="0.25"/>
    <row r="198629" x14ac:dyDescent="0.25"/>
    <row r="198630" x14ac:dyDescent="0.25"/>
    <row r="198631" x14ac:dyDescent="0.25"/>
    <row r="198632" x14ac:dyDescent="0.25"/>
    <row r="198633" x14ac:dyDescent="0.25"/>
    <row r="198634" x14ac:dyDescent="0.25"/>
    <row r="198635" x14ac:dyDescent="0.25"/>
    <row r="198636" x14ac:dyDescent="0.25"/>
    <row r="198637" x14ac:dyDescent="0.25"/>
    <row r="198638" x14ac:dyDescent="0.25"/>
    <row r="198639" x14ac:dyDescent="0.25"/>
    <row r="198640" x14ac:dyDescent="0.25"/>
    <row r="198641" x14ac:dyDescent="0.25"/>
    <row r="198642" x14ac:dyDescent="0.25"/>
    <row r="198643" x14ac:dyDescent="0.25"/>
    <row r="198644" x14ac:dyDescent="0.25"/>
    <row r="198645" x14ac:dyDescent="0.25"/>
    <row r="198646" x14ac:dyDescent="0.25"/>
    <row r="198647" x14ac:dyDescent="0.25"/>
    <row r="198648" x14ac:dyDescent="0.25"/>
    <row r="198649" x14ac:dyDescent="0.25"/>
    <row r="198650" x14ac:dyDescent="0.25"/>
    <row r="198651" x14ac:dyDescent="0.25"/>
    <row r="198652" x14ac:dyDescent="0.25"/>
    <row r="198653" x14ac:dyDescent="0.25"/>
    <row r="198654" x14ac:dyDescent="0.25"/>
    <row r="198655" x14ac:dyDescent="0.25"/>
    <row r="198656" x14ac:dyDescent="0.25"/>
    <row r="198657" x14ac:dyDescent="0.25"/>
    <row r="198658" x14ac:dyDescent="0.25"/>
    <row r="198659" x14ac:dyDescent="0.25"/>
    <row r="198660" x14ac:dyDescent="0.25"/>
    <row r="198661" x14ac:dyDescent="0.25"/>
    <row r="198662" x14ac:dyDescent="0.25"/>
    <row r="198663" x14ac:dyDescent="0.25"/>
    <row r="198664" x14ac:dyDescent="0.25"/>
    <row r="198665" x14ac:dyDescent="0.25"/>
    <row r="198666" x14ac:dyDescent="0.25"/>
    <row r="198667" x14ac:dyDescent="0.25"/>
    <row r="198668" x14ac:dyDescent="0.25"/>
    <row r="198669" x14ac:dyDescent="0.25"/>
    <row r="198670" x14ac:dyDescent="0.25"/>
    <row r="198671" x14ac:dyDescent="0.25"/>
    <row r="198672" x14ac:dyDescent="0.25"/>
    <row r="198673" x14ac:dyDescent="0.25"/>
    <row r="198674" x14ac:dyDescent="0.25"/>
    <row r="198675" x14ac:dyDescent="0.25"/>
    <row r="198676" x14ac:dyDescent="0.25"/>
    <row r="198677" x14ac:dyDescent="0.25"/>
    <row r="198678" x14ac:dyDescent="0.25"/>
    <row r="198679" x14ac:dyDescent="0.25"/>
    <row r="198680" x14ac:dyDescent="0.25"/>
    <row r="198681" x14ac:dyDescent="0.25"/>
    <row r="198682" x14ac:dyDescent="0.25"/>
    <row r="198683" x14ac:dyDescent="0.25"/>
    <row r="198684" x14ac:dyDescent="0.25"/>
    <row r="198685" x14ac:dyDescent="0.25"/>
    <row r="198686" x14ac:dyDescent="0.25"/>
    <row r="198687" x14ac:dyDescent="0.25"/>
    <row r="198688" x14ac:dyDescent="0.25"/>
    <row r="198689" x14ac:dyDescent="0.25"/>
    <row r="198690" x14ac:dyDescent="0.25"/>
    <row r="198691" x14ac:dyDescent="0.25"/>
    <row r="198692" x14ac:dyDescent="0.25"/>
    <row r="198693" x14ac:dyDescent="0.25"/>
    <row r="198694" x14ac:dyDescent="0.25"/>
    <row r="198695" x14ac:dyDescent="0.25"/>
    <row r="198696" x14ac:dyDescent="0.25"/>
    <row r="198697" x14ac:dyDescent="0.25"/>
    <row r="198698" x14ac:dyDescent="0.25"/>
    <row r="198699" x14ac:dyDescent="0.25"/>
    <row r="198700" x14ac:dyDescent="0.25"/>
    <row r="198701" x14ac:dyDescent="0.25"/>
    <row r="198702" x14ac:dyDescent="0.25"/>
    <row r="198703" x14ac:dyDescent="0.25"/>
    <row r="198704" x14ac:dyDescent="0.25"/>
    <row r="198705" x14ac:dyDescent="0.25"/>
    <row r="198706" x14ac:dyDescent="0.25"/>
    <row r="198707" x14ac:dyDescent="0.25"/>
    <row r="198708" x14ac:dyDescent="0.25"/>
    <row r="198709" x14ac:dyDescent="0.25"/>
    <row r="198710" x14ac:dyDescent="0.25"/>
    <row r="198711" x14ac:dyDescent="0.25"/>
    <row r="198712" x14ac:dyDescent="0.25"/>
    <row r="198713" x14ac:dyDescent="0.25"/>
    <row r="198714" x14ac:dyDescent="0.25"/>
    <row r="198715" x14ac:dyDescent="0.25"/>
    <row r="198716" x14ac:dyDescent="0.25"/>
    <row r="198717" x14ac:dyDescent="0.25"/>
    <row r="198718" x14ac:dyDescent="0.25"/>
    <row r="198719" x14ac:dyDescent="0.25"/>
    <row r="198720" x14ac:dyDescent="0.25"/>
    <row r="198721" x14ac:dyDescent="0.25"/>
    <row r="198722" x14ac:dyDescent="0.25"/>
    <row r="198723" x14ac:dyDescent="0.25"/>
    <row r="198724" x14ac:dyDescent="0.25"/>
    <row r="198725" x14ac:dyDescent="0.25"/>
    <row r="198726" x14ac:dyDescent="0.25"/>
    <row r="198727" x14ac:dyDescent="0.25"/>
    <row r="198728" x14ac:dyDescent="0.25"/>
    <row r="198729" x14ac:dyDescent="0.25"/>
    <row r="198730" x14ac:dyDescent="0.25"/>
    <row r="198731" x14ac:dyDescent="0.25"/>
    <row r="198732" x14ac:dyDescent="0.25"/>
    <row r="198733" x14ac:dyDescent="0.25"/>
    <row r="198734" x14ac:dyDescent="0.25"/>
    <row r="198735" x14ac:dyDescent="0.25"/>
    <row r="198736" x14ac:dyDescent="0.25"/>
    <row r="198737" x14ac:dyDescent="0.25"/>
    <row r="198738" x14ac:dyDescent="0.25"/>
    <row r="198739" x14ac:dyDescent="0.25"/>
    <row r="198740" x14ac:dyDescent="0.25"/>
    <row r="198741" x14ac:dyDescent="0.25"/>
    <row r="198742" x14ac:dyDescent="0.25"/>
    <row r="198743" x14ac:dyDescent="0.25"/>
    <row r="198744" x14ac:dyDescent="0.25"/>
    <row r="198745" x14ac:dyDescent="0.25"/>
    <row r="198746" x14ac:dyDescent="0.25"/>
    <row r="198747" x14ac:dyDescent="0.25"/>
    <row r="198748" x14ac:dyDescent="0.25"/>
    <row r="198749" x14ac:dyDescent="0.25"/>
    <row r="198750" x14ac:dyDescent="0.25"/>
    <row r="198751" x14ac:dyDescent="0.25"/>
    <row r="198752" x14ac:dyDescent="0.25"/>
    <row r="198753" x14ac:dyDescent="0.25"/>
    <row r="198754" x14ac:dyDescent="0.25"/>
    <row r="198755" x14ac:dyDescent="0.25"/>
    <row r="198756" x14ac:dyDescent="0.25"/>
    <row r="198757" x14ac:dyDescent="0.25"/>
    <row r="198758" x14ac:dyDescent="0.25"/>
    <row r="198759" x14ac:dyDescent="0.25"/>
    <row r="198760" x14ac:dyDescent="0.25"/>
    <row r="198761" x14ac:dyDescent="0.25"/>
    <row r="198762" x14ac:dyDescent="0.25"/>
    <row r="198763" x14ac:dyDescent="0.25"/>
    <row r="198764" x14ac:dyDescent="0.25"/>
    <row r="198765" x14ac:dyDescent="0.25"/>
    <row r="198766" x14ac:dyDescent="0.25"/>
    <row r="198767" x14ac:dyDescent="0.25"/>
    <row r="198768" x14ac:dyDescent="0.25"/>
    <row r="198769" x14ac:dyDescent="0.25"/>
    <row r="198770" x14ac:dyDescent="0.25"/>
    <row r="198771" x14ac:dyDescent="0.25"/>
    <row r="198772" x14ac:dyDescent="0.25"/>
    <row r="198773" x14ac:dyDescent="0.25"/>
    <row r="198774" x14ac:dyDescent="0.25"/>
    <row r="198775" x14ac:dyDescent="0.25"/>
    <row r="198776" x14ac:dyDescent="0.25"/>
    <row r="198777" x14ac:dyDescent="0.25"/>
    <row r="198778" x14ac:dyDescent="0.25"/>
    <row r="198779" x14ac:dyDescent="0.25"/>
    <row r="198780" x14ac:dyDescent="0.25"/>
    <row r="198781" x14ac:dyDescent="0.25"/>
    <row r="198782" x14ac:dyDescent="0.25"/>
    <row r="198783" x14ac:dyDescent="0.25"/>
    <row r="198784" x14ac:dyDescent="0.25"/>
    <row r="198785" x14ac:dyDescent="0.25"/>
    <row r="198786" x14ac:dyDescent="0.25"/>
    <row r="198787" x14ac:dyDescent="0.25"/>
    <row r="198788" x14ac:dyDescent="0.25"/>
    <row r="198789" x14ac:dyDescent="0.25"/>
    <row r="198790" x14ac:dyDescent="0.25"/>
    <row r="198791" x14ac:dyDescent="0.25"/>
    <row r="198792" x14ac:dyDescent="0.25"/>
    <row r="198793" x14ac:dyDescent="0.25"/>
    <row r="198794" x14ac:dyDescent="0.25"/>
    <row r="198795" x14ac:dyDescent="0.25"/>
    <row r="198796" x14ac:dyDescent="0.25"/>
    <row r="198797" x14ac:dyDescent="0.25"/>
    <row r="198798" x14ac:dyDescent="0.25"/>
    <row r="198799" x14ac:dyDescent="0.25"/>
    <row r="198800" x14ac:dyDescent="0.25"/>
    <row r="198801" x14ac:dyDescent="0.25"/>
    <row r="198802" x14ac:dyDescent="0.25"/>
    <row r="198803" x14ac:dyDescent="0.25"/>
    <row r="198804" x14ac:dyDescent="0.25"/>
    <row r="198805" x14ac:dyDescent="0.25"/>
    <row r="198806" x14ac:dyDescent="0.25"/>
    <row r="198807" x14ac:dyDescent="0.25"/>
    <row r="198808" x14ac:dyDescent="0.25"/>
    <row r="198809" x14ac:dyDescent="0.25"/>
    <row r="198810" x14ac:dyDescent="0.25"/>
    <row r="198811" x14ac:dyDescent="0.25"/>
    <row r="198812" x14ac:dyDescent="0.25"/>
    <row r="198813" x14ac:dyDescent="0.25"/>
    <row r="198814" x14ac:dyDescent="0.25"/>
    <row r="198815" x14ac:dyDescent="0.25"/>
    <row r="198816" x14ac:dyDescent="0.25"/>
    <row r="198817" x14ac:dyDescent="0.25"/>
    <row r="198818" x14ac:dyDescent="0.25"/>
    <row r="198819" x14ac:dyDescent="0.25"/>
    <row r="198820" x14ac:dyDescent="0.25"/>
    <row r="198821" x14ac:dyDescent="0.25"/>
    <row r="198822" x14ac:dyDescent="0.25"/>
    <row r="198823" x14ac:dyDescent="0.25"/>
    <row r="198824" x14ac:dyDescent="0.25"/>
    <row r="198825" x14ac:dyDescent="0.25"/>
    <row r="198826" x14ac:dyDescent="0.25"/>
    <row r="198827" x14ac:dyDescent="0.25"/>
    <row r="198828" x14ac:dyDescent="0.25"/>
    <row r="198829" x14ac:dyDescent="0.25"/>
    <row r="198830" x14ac:dyDescent="0.25"/>
    <row r="198831" x14ac:dyDescent="0.25"/>
    <row r="198832" x14ac:dyDescent="0.25"/>
    <row r="198833" x14ac:dyDescent="0.25"/>
    <row r="198834" x14ac:dyDescent="0.25"/>
    <row r="198835" x14ac:dyDescent="0.25"/>
    <row r="198836" x14ac:dyDescent="0.25"/>
    <row r="198837" x14ac:dyDescent="0.25"/>
    <row r="198838" x14ac:dyDescent="0.25"/>
    <row r="198839" x14ac:dyDescent="0.25"/>
    <row r="198840" x14ac:dyDescent="0.25"/>
    <row r="198841" x14ac:dyDescent="0.25"/>
    <row r="198842" x14ac:dyDescent="0.25"/>
    <row r="198843" x14ac:dyDescent="0.25"/>
    <row r="198844" x14ac:dyDescent="0.25"/>
    <row r="198845" x14ac:dyDescent="0.25"/>
    <row r="198846" x14ac:dyDescent="0.25"/>
    <row r="198847" x14ac:dyDescent="0.25"/>
    <row r="198848" x14ac:dyDescent="0.25"/>
    <row r="198849" x14ac:dyDescent="0.25"/>
    <row r="198850" x14ac:dyDescent="0.25"/>
    <row r="198851" x14ac:dyDescent="0.25"/>
    <row r="198852" x14ac:dyDescent="0.25"/>
    <row r="198853" x14ac:dyDescent="0.25"/>
    <row r="198854" x14ac:dyDescent="0.25"/>
    <row r="198855" x14ac:dyDescent="0.25"/>
    <row r="198856" x14ac:dyDescent="0.25"/>
    <row r="198857" x14ac:dyDescent="0.25"/>
    <row r="198858" x14ac:dyDescent="0.25"/>
    <row r="198859" x14ac:dyDescent="0.25"/>
    <row r="198860" x14ac:dyDescent="0.25"/>
    <row r="198861" x14ac:dyDescent="0.25"/>
    <row r="198862" x14ac:dyDescent="0.25"/>
    <row r="198863" x14ac:dyDescent="0.25"/>
    <row r="198864" x14ac:dyDescent="0.25"/>
    <row r="198865" x14ac:dyDescent="0.25"/>
    <row r="198866" x14ac:dyDescent="0.25"/>
    <row r="198867" x14ac:dyDescent="0.25"/>
    <row r="198868" x14ac:dyDescent="0.25"/>
    <row r="198869" x14ac:dyDescent="0.25"/>
    <row r="198870" x14ac:dyDescent="0.25"/>
    <row r="198871" x14ac:dyDescent="0.25"/>
    <row r="198872" x14ac:dyDescent="0.25"/>
    <row r="198873" x14ac:dyDescent="0.25"/>
    <row r="198874" x14ac:dyDescent="0.25"/>
    <row r="198875" x14ac:dyDescent="0.25"/>
    <row r="198876" x14ac:dyDescent="0.25"/>
    <row r="198877" x14ac:dyDescent="0.25"/>
    <row r="198878" x14ac:dyDescent="0.25"/>
    <row r="198879" x14ac:dyDescent="0.25"/>
    <row r="198880" x14ac:dyDescent="0.25"/>
    <row r="198881" x14ac:dyDescent="0.25"/>
    <row r="198882" x14ac:dyDescent="0.25"/>
    <row r="198883" x14ac:dyDescent="0.25"/>
    <row r="198884" x14ac:dyDescent="0.25"/>
    <row r="198885" x14ac:dyDescent="0.25"/>
    <row r="198886" x14ac:dyDescent="0.25"/>
    <row r="198887" x14ac:dyDescent="0.25"/>
    <row r="198888" x14ac:dyDescent="0.25"/>
    <row r="198889" x14ac:dyDescent="0.25"/>
    <row r="198890" x14ac:dyDescent="0.25"/>
    <row r="198891" x14ac:dyDescent="0.25"/>
    <row r="198892" x14ac:dyDescent="0.25"/>
    <row r="198893" x14ac:dyDescent="0.25"/>
    <row r="198894" x14ac:dyDescent="0.25"/>
    <row r="198895" x14ac:dyDescent="0.25"/>
    <row r="198896" x14ac:dyDescent="0.25"/>
    <row r="198897" x14ac:dyDescent="0.25"/>
    <row r="198898" x14ac:dyDescent="0.25"/>
    <row r="198899" x14ac:dyDescent="0.25"/>
    <row r="198900" x14ac:dyDescent="0.25"/>
    <row r="198901" x14ac:dyDescent="0.25"/>
    <row r="198902" x14ac:dyDescent="0.25"/>
    <row r="198903" x14ac:dyDescent="0.25"/>
    <row r="198904" x14ac:dyDescent="0.25"/>
    <row r="198905" x14ac:dyDescent="0.25"/>
    <row r="198906" x14ac:dyDescent="0.25"/>
    <row r="198907" x14ac:dyDescent="0.25"/>
    <row r="198908" x14ac:dyDescent="0.25"/>
    <row r="198909" x14ac:dyDescent="0.25"/>
    <row r="198910" x14ac:dyDescent="0.25"/>
    <row r="198911" x14ac:dyDescent="0.25"/>
    <row r="198912" x14ac:dyDescent="0.25"/>
    <row r="198913" x14ac:dyDescent="0.25"/>
    <row r="198914" x14ac:dyDescent="0.25"/>
    <row r="198915" x14ac:dyDescent="0.25"/>
    <row r="198916" x14ac:dyDescent="0.25"/>
    <row r="198917" x14ac:dyDescent="0.25"/>
    <row r="198918" x14ac:dyDescent="0.25"/>
    <row r="198919" x14ac:dyDescent="0.25"/>
    <row r="198920" x14ac:dyDescent="0.25"/>
    <row r="198921" x14ac:dyDescent="0.25"/>
    <row r="198922" x14ac:dyDescent="0.25"/>
    <row r="198923" x14ac:dyDescent="0.25"/>
    <row r="198924" x14ac:dyDescent="0.25"/>
    <row r="198925" x14ac:dyDescent="0.25"/>
    <row r="198926" x14ac:dyDescent="0.25"/>
    <row r="198927" x14ac:dyDescent="0.25"/>
    <row r="198928" x14ac:dyDescent="0.25"/>
    <row r="198929" x14ac:dyDescent="0.25"/>
    <row r="198930" x14ac:dyDescent="0.25"/>
    <row r="198931" x14ac:dyDescent="0.25"/>
    <row r="198932" x14ac:dyDescent="0.25"/>
    <row r="198933" x14ac:dyDescent="0.25"/>
    <row r="198934" x14ac:dyDescent="0.25"/>
    <row r="198935" x14ac:dyDescent="0.25"/>
    <row r="198936" x14ac:dyDescent="0.25"/>
    <row r="198937" x14ac:dyDescent="0.25"/>
    <row r="198938" x14ac:dyDescent="0.25"/>
    <row r="198939" x14ac:dyDescent="0.25"/>
    <row r="198940" x14ac:dyDescent="0.25"/>
    <row r="198941" x14ac:dyDescent="0.25"/>
    <row r="198942" x14ac:dyDescent="0.25"/>
    <row r="198943" x14ac:dyDescent="0.25"/>
    <row r="198944" x14ac:dyDescent="0.25"/>
    <row r="198945" x14ac:dyDescent="0.25"/>
    <row r="198946" x14ac:dyDescent="0.25"/>
    <row r="198947" x14ac:dyDescent="0.25"/>
    <row r="198948" x14ac:dyDescent="0.25"/>
    <row r="198949" x14ac:dyDescent="0.25"/>
    <row r="198950" x14ac:dyDescent="0.25"/>
    <row r="198951" x14ac:dyDescent="0.25"/>
    <row r="198952" x14ac:dyDescent="0.25"/>
    <row r="198953" x14ac:dyDescent="0.25"/>
    <row r="198954" x14ac:dyDescent="0.25"/>
    <row r="198955" x14ac:dyDescent="0.25"/>
    <row r="198956" x14ac:dyDescent="0.25"/>
    <row r="198957" x14ac:dyDescent="0.25"/>
    <row r="198958" x14ac:dyDescent="0.25"/>
    <row r="198959" x14ac:dyDescent="0.25"/>
    <row r="198960" x14ac:dyDescent="0.25"/>
    <row r="198961" x14ac:dyDescent="0.25"/>
    <row r="198962" x14ac:dyDescent="0.25"/>
    <row r="198963" x14ac:dyDescent="0.25"/>
    <row r="198964" x14ac:dyDescent="0.25"/>
    <row r="198965" x14ac:dyDescent="0.25"/>
    <row r="198966" x14ac:dyDescent="0.25"/>
    <row r="198967" x14ac:dyDescent="0.25"/>
    <row r="198968" x14ac:dyDescent="0.25"/>
    <row r="198969" x14ac:dyDescent="0.25"/>
    <row r="198970" x14ac:dyDescent="0.25"/>
    <row r="198971" x14ac:dyDescent="0.25"/>
    <row r="198972" x14ac:dyDescent="0.25"/>
    <row r="198973" x14ac:dyDescent="0.25"/>
    <row r="198974" x14ac:dyDescent="0.25"/>
    <row r="198975" x14ac:dyDescent="0.25"/>
    <row r="198976" x14ac:dyDescent="0.25"/>
    <row r="198977" x14ac:dyDescent="0.25"/>
    <row r="198978" x14ac:dyDescent="0.25"/>
    <row r="198979" x14ac:dyDescent="0.25"/>
    <row r="198980" x14ac:dyDescent="0.25"/>
    <row r="198981" x14ac:dyDescent="0.25"/>
    <row r="198982" x14ac:dyDescent="0.25"/>
    <row r="198983" x14ac:dyDescent="0.25"/>
    <row r="198984" x14ac:dyDescent="0.25"/>
    <row r="198985" x14ac:dyDescent="0.25"/>
    <row r="198986" x14ac:dyDescent="0.25"/>
    <row r="198987" x14ac:dyDescent="0.25"/>
    <row r="198988" x14ac:dyDescent="0.25"/>
    <row r="198989" x14ac:dyDescent="0.25"/>
    <row r="198990" x14ac:dyDescent="0.25"/>
    <row r="198991" x14ac:dyDescent="0.25"/>
    <row r="198992" x14ac:dyDescent="0.25"/>
    <row r="198993" x14ac:dyDescent="0.25"/>
    <row r="198994" x14ac:dyDescent="0.25"/>
    <row r="198995" x14ac:dyDescent="0.25"/>
    <row r="198996" x14ac:dyDescent="0.25"/>
    <row r="198997" x14ac:dyDescent="0.25"/>
    <row r="198998" x14ac:dyDescent="0.25"/>
    <row r="198999" x14ac:dyDescent="0.25"/>
    <row r="199000" x14ac:dyDescent="0.25"/>
    <row r="199001" x14ac:dyDescent="0.25"/>
    <row r="199002" x14ac:dyDescent="0.25"/>
    <row r="199003" x14ac:dyDescent="0.25"/>
    <row r="199004" x14ac:dyDescent="0.25"/>
    <row r="199005" x14ac:dyDescent="0.25"/>
    <row r="199006" x14ac:dyDescent="0.25"/>
    <row r="199007" x14ac:dyDescent="0.25"/>
    <row r="199008" x14ac:dyDescent="0.25"/>
    <row r="199009" x14ac:dyDescent="0.25"/>
    <row r="199010" x14ac:dyDescent="0.25"/>
    <row r="199011" x14ac:dyDescent="0.25"/>
    <row r="199012" x14ac:dyDescent="0.25"/>
    <row r="199013" x14ac:dyDescent="0.25"/>
    <row r="199014" x14ac:dyDescent="0.25"/>
    <row r="199015" x14ac:dyDescent="0.25"/>
    <row r="199016" x14ac:dyDescent="0.25"/>
    <row r="199017" x14ac:dyDescent="0.25"/>
    <row r="199018" x14ac:dyDescent="0.25"/>
    <row r="199019" x14ac:dyDescent="0.25"/>
    <row r="199020" x14ac:dyDescent="0.25"/>
    <row r="199021" x14ac:dyDescent="0.25"/>
    <row r="199022" x14ac:dyDescent="0.25"/>
    <row r="199023" x14ac:dyDescent="0.25"/>
    <row r="199024" x14ac:dyDescent="0.25"/>
    <row r="199025" x14ac:dyDescent="0.25"/>
    <row r="199026" x14ac:dyDescent="0.25"/>
    <row r="199027" x14ac:dyDescent="0.25"/>
    <row r="199028" x14ac:dyDescent="0.25"/>
    <row r="199029" x14ac:dyDescent="0.25"/>
    <row r="199030" x14ac:dyDescent="0.25"/>
    <row r="199031" x14ac:dyDescent="0.25"/>
    <row r="199032" x14ac:dyDescent="0.25"/>
    <row r="199033" x14ac:dyDescent="0.25"/>
    <row r="199034" x14ac:dyDescent="0.25"/>
    <row r="199035" x14ac:dyDescent="0.25"/>
    <row r="199036" x14ac:dyDescent="0.25"/>
    <row r="199037" x14ac:dyDescent="0.25"/>
    <row r="199038" x14ac:dyDescent="0.25"/>
    <row r="199039" x14ac:dyDescent="0.25"/>
    <row r="199040" x14ac:dyDescent="0.25"/>
    <row r="199041" x14ac:dyDescent="0.25"/>
    <row r="199042" x14ac:dyDescent="0.25"/>
    <row r="199043" x14ac:dyDescent="0.25"/>
    <row r="199044" x14ac:dyDescent="0.25"/>
    <row r="199045" x14ac:dyDescent="0.25"/>
    <row r="199046" x14ac:dyDescent="0.25"/>
    <row r="199047" x14ac:dyDescent="0.25"/>
    <row r="199048" x14ac:dyDescent="0.25"/>
    <row r="199049" x14ac:dyDescent="0.25"/>
    <row r="199050" x14ac:dyDescent="0.25"/>
    <row r="199051" x14ac:dyDescent="0.25"/>
    <row r="199052" x14ac:dyDescent="0.25"/>
    <row r="199053" x14ac:dyDescent="0.25"/>
    <row r="199054" x14ac:dyDescent="0.25"/>
    <row r="199055" x14ac:dyDescent="0.25"/>
    <row r="199056" x14ac:dyDescent="0.25"/>
    <row r="199057" x14ac:dyDescent="0.25"/>
    <row r="199058" x14ac:dyDescent="0.25"/>
    <row r="199059" x14ac:dyDescent="0.25"/>
    <row r="199060" x14ac:dyDescent="0.25"/>
    <row r="199061" x14ac:dyDescent="0.25"/>
    <row r="199062" x14ac:dyDescent="0.25"/>
    <row r="199063" x14ac:dyDescent="0.25"/>
    <row r="199064" x14ac:dyDescent="0.25"/>
    <row r="199065" x14ac:dyDescent="0.25"/>
    <row r="199066" x14ac:dyDescent="0.25"/>
    <row r="199067" x14ac:dyDescent="0.25"/>
    <row r="199068" x14ac:dyDescent="0.25"/>
    <row r="199069" x14ac:dyDescent="0.25"/>
    <row r="199070" x14ac:dyDescent="0.25"/>
    <row r="199071" x14ac:dyDescent="0.25"/>
    <row r="199072" x14ac:dyDescent="0.25"/>
    <row r="199073" x14ac:dyDescent="0.25"/>
    <row r="199074" x14ac:dyDescent="0.25"/>
    <row r="199075" x14ac:dyDescent="0.25"/>
    <row r="199076" x14ac:dyDescent="0.25"/>
    <row r="199077" x14ac:dyDescent="0.25"/>
    <row r="199078" x14ac:dyDescent="0.25"/>
    <row r="199079" x14ac:dyDescent="0.25"/>
    <row r="199080" x14ac:dyDescent="0.25"/>
    <row r="199081" x14ac:dyDescent="0.25"/>
    <row r="199082" x14ac:dyDescent="0.25"/>
    <row r="199083" x14ac:dyDescent="0.25"/>
    <row r="199084" x14ac:dyDescent="0.25"/>
    <row r="199085" x14ac:dyDescent="0.25"/>
    <row r="199086" x14ac:dyDescent="0.25"/>
    <row r="199087" x14ac:dyDescent="0.25"/>
    <row r="199088" x14ac:dyDescent="0.25"/>
    <row r="199089" x14ac:dyDescent="0.25"/>
    <row r="199090" x14ac:dyDescent="0.25"/>
    <row r="199091" x14ac:dyDescent="0.25"/>
    <row r="199092" x14ac:dyDescent="0.25"/>
    <row r="199093" x14ac:dyDescent="0.25"/>
    <row r="199094" x14ac:dyDescent="0.25"/>
    <row r="199095" x14ac:dyDescent="0.25"/>
    <row r="199096" x14ac:dyDescent="0.25"/>
    <row r="199097" x14ac:dyDescent="0.25"/>
    <row r="199098" x14ac:dyDescent="0.25"/>
    <row r="199099" x14ac:dyDescent="0.25"/>
    <row r="199100" x14ac:dyDescent="0.25"/>
    <row r="199101" x14ac:dyDescent="0.25"/>
    <row r="199102" x14ac:dyDescent="0.25"/>
    <row r="199103" x14ac:dyDescent="0.25"/>
    <row r="199104" x14ac:dyDescent="0.25"/>
    <row r="199105" x14ac:dyDescent="0.25"/>
    <row r="199106" x14ac:dyDescent="0.25"/>
    <row r="199107" x14ac:dyDescent="0.25"/>
    <row r="199108" x14ac:dyDescent="0.25"/>
    <row r="199109" x14ac:dyDescent="0.25"/>
    <row r="199110" x14ac:dyDescent="0.25"/>
    <row r="199111" x14ac:dyDescent="0.25"/>
    <row r="199112" x14ac:dyDescent="0.25"/>
    <row r="199113" x14ac:dyDescent="0.25"/>
    <row r="199114" x14ac:dyDescent="0.25"/>
    <row r="199115" x14ac:dyDescent="0.25"/>
    <row r="199116" x14ac:dyDescent="0.25"/>
    <row r="199117" x14ac:dyDescent="0.25"/>
    <row r="199118" x14ac:dyDescent="0.25"/>
    <row r="199119" x14ac:dyDescent="0.25"/>
    <row r="199120" x14ac:dyDescent="0.25"/>
    <row r="199121" x14ac:dyDescent="0.25"/>
    <row r="199122" x14ac:dyDescent="0.25"/>
    <row r="199123" x14ac:dyDescent="0.25"/>
    <row r="199124" x14ac:dyDescent="0.25"/>
    <row r="199125" x14ac:dyDescent="0.25"/>
    <row r="199126" x14ac:dyDescent="0.25"/>
    <row r="199127" x14ac:dyDescent="0.25"/>
    <row r="199128" x14ac:dyDescent="0.25"/>
    <row r="199129" x14ac:dyDescent="0.25"/>
    <row r="199130" x14ac:dyDescent="0.25"/>
    <row r="199131" x14ac:dyDescent="0.25"/>
    <row r="199132" x14ac:dyDescent="0.25"/>
    <row r="199133" x14ac:dyDescent="0.25"/>
    <row r="199134" x14ac:dyDescent="0.25"/>
    <row r="199135" x14ac:dyDescent="0.25"/>
    <row r="199136" x14ac:dyDescent="0.25"/>
    <row r="199137" x14ac:dyDescent="0.25"/>
    <row r="199138" x14ac:dyDescent="0.25"/>
    <row r="199139" x14ac:dyDescent="0.25"/>
    <row r="199140" x14ac:dyDescent="0.25"/>
    <row r="199141" x14ac:dyDescent="0.25"/>
    <row r="199142" x14ac:dyDescent="0.25"/>
    <row r="199143" x14ac:dyDescent="0.25"/>
    <row r="199144" x14ac:dyDescent="0.25"/>
    <row r="199145" x14ac:dyDescent="0.25"/>
    <row r="199146" x14ac:dyDescent="0.25"/>
    <row r="199147" x14ac:dyDescent="0.25"/>
    <row r="199148" x14ac:dyDescent="0.25"/>
    <row r="199149" x14ac:dyDescent="0.25"/>
    <row r="199150" x14ac:dyDescent="0.25"/>
    <row r="199151" x14ac:dyDescent="0.25"/>
    <row r="199152" x14ac:dyDescent="0.25"/>
    <row r="199153" x14ac:dyDescent="0.25"/>
    <row r="199154" x14ac:dyDescent="0.25"/>
    <row r="199155" x14ac:dyDescent="0.25"/>
    <row r="199156" x14ac:dyDescent="0.25"/>
    <row r="199157" x14ac:dyDescent="0.25"/>
    <row r="199158" x14ac:dyDescent="0.25"/>
    <row r="199159" x14ac:dyDescent="0.25"/>
    <row r="199160" x14ac:dyDescent="0.25"/>
    <row r="199161" x14ac:dyDescent="0.25"/>
    <row r="199162" x14ac:dyDescent="0.25"/>
    <row r="199163" x14ac:dyDescent="0.25"/>
    <row r="199164" x14ac:dyDescent="0.25"/>
    <row r="199165" x14ac:dyDescent="0.25"/>
    <row r="199166" x14ac:dyDescent="0.25"/>
    <row r="199167" x14ac:dyDescent="0.25"/>
    <row r="199168" x14ac:dyDescent="0.25"/>
    <row r="199169" x14ac:dyDescent="0.25"/>
    <row r="199170" x14ac:dyDescent="0.25"/>
    <row r="199171" x14ac:dyDescent="0.25"/>
    <row r="199172" x14ac:dyDescent="0.25"/>
    <row r="199173" x14ac:dyDescent="0.25"/>
    <row r="199174" x14ac:dyDescent="0.25"/>
    <row r="199175" x14ac:dyDescent="0.25"/>
    <row r="199176" x14ac:dyDescent="0.25"/>
    <row r="199177" x14ac:dyDescent="0.25"/>
    <row r="199178" x14ac:dyDescent="0.25"/>
    <row r="199179" x14ac:dyDescent="0.25"/>
    <row r="199180" x14ac:dyDescent="0.25"/>
    <row r="199181" x14ac:dyDescent="0.25"/>
    <row r="199182" x14ac:dyDescent="0.25"/>
    <row r="199183" x14ac:dyDescent="0.25"/>
    <row r="199184" x14ac:dyDescent="0.25"/>
    <row r="199185" x14ac:dyDescent="0.25"/>
    <row r="199186" x14ac:dyDescent="0.25"/>
    <row r="199187" x14ac:dyDescent="0.25"/>
    <row r="199188" x14ac:dyDescent="0.25"/>
    <row r="199189" x14ac:dyDescent="0.25"/>
    <row r="199190" x14ac:dyDescent="0.25"/>
    <row r="199191" x14ac:dyDescent="0.25"/>
    <row r="199192" x14ac:dyDescent="0.25"/>
    <row r="199193" x14ac:dyDescent="0.25"/>
    <row r="199194" x14ac:dyDescent="0.25"/>
    <row r="199195" x14ac:dyDescent="0.25"/>
    <row r="199196" x14ac:dyDescent="0.25"/>
    <row r="199197" x14ac:dyDescent="0.25"/>
    <row r="199198" x14ac:dyDescent="0.25"/>
    <row r="199199" x14ac:dyDescent="0.25"/>
    <row r="199200" x14ac:dyDescent="0.25"/>
    <row r="199201" x14ac:dyDescent="0.25"/>
    <row r="199202" x14ac:dyDescent="0.25"/>
    <row r="199203" x14ac:dyDescent="0.25"/>
    <row r="199204" x14ac:dyDescent="0.25"/>
    <row r="199205" x14ac:dyDescent="0.25"/>
    <row r="199206" x14ac:dyDescent="0.25"/>
    <row r="199207" x14ac:dyDescent="0.25"/>
    <row r="199208" x14ac:dyDescent="0.25"/>
    <row r="199209" x14ac:dyDescent="0.25"/>
    <row r="199210" x14ac:dyDescent="0.25"/>
    <row r="199211" x14ac:dyDescent="0.25"/>
    <row r="199212" x14ac:dyDescent="0.25"/>
    <row r="199213" x14ac:dyDescent="0.25"/>
    <row r="199214" x14ac:dyDescent="0.25"/>
    <row r="199215" x14ac:dyDescent="0.25"/>
    <row r="199216" x14ac:dyDescent="0.25"/>
    <row r="199217" x14ac:dyDescent="0.25"/>
    <row r="199218" x14ac:dyDescent="0.25"/>
    <row r="199219" x14ac:dyDescent="0.25"/>
    <row r="199220" x14ac:dyDescent="0.25"/>
    <row r="199221" x14ac:dyDescent="0.25"/>
    <row r="199222" x14ac:dyDescent="0.25"/>
    <row r="199223" x14ac:dyDescent="0.25"/>
    <row r="199224" x14ac:dyDescent="0.25"/>
    <row r="199225" x14ac:dyDescent="0.25"/>
    <row r="199226" x14ac:dyDescent="0.25"/>
    <row r="199227" x14ac:dyDescent="0.25"/>
    <row r="199228" x14ac:dyDescent="0.25"/>
    <row r="199229" x14ac:dyDescent="0.25"/>
    <row r="199230" x14ac:dyDescent="0.25"/>
    <row r="199231" x14ac:dyDescent="0.25"/>
    <row r="199232" x14ac:dyDescent="0.25"/>
    <row r="199233" x14ac:dyDescent="0.25"/>
    <row r="199234" x14ac:dyDescent="0.25"/>
    <row r="199235" x14ac:dyDescent="0.25"/>
    <row r="199236" x14ac:dyDescent="0.25"/>
    <row r="199237" x14ac:dyDescent="0.25"/>
    <row r="199238" x14ac:dyDescent="0.25"/>
    <row r="199239" x14ac:dyDescent="0.25"/>
    <row r="199240" x14ac:dyDescent="0.25"/>
    <row r="199241" x14ac:dyDescent="0.25"/>
    <row r="199242" x14ac:dyDescent="0.25"/>
    <row r="199243" x14ac:dyDescent="0.25"/>
    <row r="199244" x14ac:dyDescent="0.25"/>
    <row r="199245" x14ac:dyDescent="0.25"/>
    <row r="199246" x14ac:dyDescent="0.25"/>
    <row r="199247" x14ac:dyDescent="0.25"/>
    <row r="199248" x14ac:dyDescent="0.25"/>
    <row r="199249" x14ac:dyDescent="0.25"/>
    <row r="199250" x14ac:dyDescent="0.25"/>
    <row r="199251" x14ac:dyDescent="0.25"/>
    <row r="199252" x14ac:dyDescent="0.25"/>
    <row r="199253" x14ac:dyDescent="0.25"/>
    <row r="199254" x14ac:dyDescent="0.25"/>
    <row r="199255" x14ac:dyDescent="0.25"/>
    <row r="199256" x14ac:dyDescent="0.25"/>
    <row r="199257" x14ac:dyDescent="0.25"/>
    <row r="199258" x14ac:dyDescent="0.25"/>
    <row r="199259" x14ac:dyDescent="0.25"/>
    <row r="199260" x14ac:dyDescent="0.25"/>
    <row r="199261" x14ac:dyDescent="0.25"/>
    <row r="199262" x14ac:dyDescent="0.25"/>
    <row r="199263" x14ac:dyDescent="0.25"/>
    <row r="199264" x14ac:dyDescent="0.25"/>
    <row r="199265" x14ac:dyDescent="0.25"/>
    <row r="199266" x14ac:dyDescent="0.25"/>
    <row r="199267" x14ac:dyDescent="0.25"/>
    <row r="199268" x14ac:dyDescent="0.25"/>
    <row r="199269" x14ac:dyDescent="0.25"/>
    <row r="199270" x14ac:dyDescent="0.25"/>
    <row r="199271" x14ac:dyDescent="0.25"/>
    <row r="199272" x14ac:dyDescent="0.25"/>
    <row r="199273" x14ac:dyDescent="0.25"/>
    <row r="199274" x14ac:dyDescent="0.25"/>
    <row r="199275" x14ac:dyDescent="0.25"/>
    <row r="199276" x14ac:dyDescent="0.25"/>
    <row r="199277" x14ac:dyDescent="0.25"/>
    <row r="199278" x14ac:dyDescent="0.25"/>
    <row r="199279" x14ac:dyDescent="0.25"/>
    <row r="199280" x14ac:dyDescent="0.25"/>
    <row r="199281" x14ac:dyDescent="0.25"/>
    <row r="199282" x14ac:dyDescent="0.25"/>
    <row r="199283" x14ac:dyDescent="0.25"/>
    <row r="199284" x14ac:dyDescent="0.25"/>
    <row r="199285" x14ac:dyDescent="0.25"/>
    <row r="199286" x14ac:dyDescent="0.25"/>
    <row r="199287" x14ac:dyDescent="0.25"/>
    <row r="199288" x14ac:dyDescent="0.25"/>
    <row r="199289" x14ac:dyDescent="0.25"/>
    <row r="199290" x14ac:dyDescent="0.25"/>
    <row r="199291" x14ac:dyDescent="0.25"/>
    <row r="199292" x14ac:dyDescent="0.25"/>
    <row r="199293" x14ac:dyDescent="0.25"/>
    <row r="199294" x14ac:dyDescent="0.25"/>
    <row r="199295" x14ac:dyDescent="0.25"/>
    <row r="199296" x14ac:dyDescent="0.25"/>
    <row r="199297" x14ac:dyDescent="0.25"/>
    <row r="199298" x14ac:dyDescent="0.25"/>
    <row r="199299" x14ac:dyDescent="0.25"/>
    <row r="199300" x14ac:dyDescent="0.25"/>
    <row r="199301" x14ac:dyDescent="0.25"/>
    <row r="199302" x14ac:dyDescent="0.25"/>
    <row r="199303" x14ac:dyDescent="0.25"/>
    <row r="199304" x14ac:dyDescent="0.25"/>
    <row r="199305" x14ac:dyDescent="0.25"/>
    <row r="199306" x14ac:dyDescent="0.25"/>
    <row r="199307" x14ac:dyDescent="0.25"/>
    <row r="199308" x14ac:dyDescent="0.25"/>
    <row r="199309" x14ac:dyDescent="0.25"/>
    <row r="199310" x14ac:dyDescent="0.25"/>
    <row r="199311" x14ac:dyDescent="0.25"/>
    <row r="199312" x14ac:dyDescent="0.25"/>
    <row r="199313" x14ac:dyDescent="0.25"/>
    <row r="199314" x14ac:dyDescent="0.25"/>
    <row r="199315" x14ac:dyDescent="0.25"/>
    <row r="199316" x14ac:dyDescent="0.25"/>
    <row r="199317" x14ac:dyDescent="0.25"/>
    <row r="199318" x14ac:dyDescent="0.25"/>
    <row r="199319" x14ac:dyDescent="0.25"/>
    <row r="199320" x14ac:dyDescent="0.25"/>
    <row r="199321" x14ac:dyDescent="0.25"/>
    <row r="199322" x14ac:dyDescent="0.25"/>
    <row r="199323" x14ac:dyDescent="0.25"/>
    <row r="199324" x14ac:dyDescent="0.25"/>
    <row r="199325" x14ac:dyDescent="0.25"/>
    <row r="199326" x14ac:dyDescent="0.25"/>
    <row r="199327" x14ac:dyDescent="0.25"/>
    <row r="199328" x14ac:dyDescent="0.25"/>
    <row r="199329" x14ac:dyDescent="0.25"/>
    <row r="199330" x14ac:dyDescent="0.25"/>
    <row r="199331" x14ac:dyDescent="0.25"/>
    <row r="199332" x14ac:dyDescent="0.25"/>
    <row r="199333" x14ac:dyDescent="0.25"/>
    <row r="199334" x14ac:dyDescent="0.25"/>
    <row r="199335" x14ac:dyDescent="0.25"/>
    <row r="199336" x14ac:dyDescent="0.25"/>
    <row r="199337" x14ac:dyDescent="0.25"/>
    <row r="199338" x14ac:dyDescent="0.25"/>
    <row r="199339" x14ac:dyDescent="0.25"/>
    <row r="199340" x14ac:dyDescent="0.25"/>
    <row r="199341" x14ac:dyDescent="0.25"/>
    <row r="199342" x14ac:dyDescent="0.25"/>
    <row r="199343" x14ac:dyDescent="0.25"/>
    <row r="199344" x14ac:dyDescent="0.25"/>
    <row r="199345" x14ac:dyDescent="0.25"/>
    <row r="199346" x14ac:dyDescent="0.25"/>
    <row r="199347" x14ac:dyDescent="0.25"/>
    <row r="199348" x14ac:dyDescent="0.25"/>
    <row r="199349" x14ac:dyDescent="0.25"/>
    <row r="199350" x14ac:dyDescent="0.25"/>
    <row r="199351" x14ac:dyDescent="0.25"/>
    <row r="199352" x14ac:dyDescent="0.25"/>
    <row r="199353" x14ac:dyDescent="0.25"/>
    <row r="199354" x14ac:dyDescent="0.25"/>
    <row r="199355" x14ac:dyDescent="0.25"/>
    <row r="199356" x14ac:dyDescent="0.25"/>
    <row r="199357" x14ac:dyDescent="0.25"/>
    <row r="199358" x14ac:dyDescent="0.25"/>
    <row r="199359" x14ac:dyDescent="0.25"/>
    <row r="199360" x14ac:dyDescent="0.25"/>
    <row r="199361" x14ac:dyDescent="0.25"/>
    <row r="199362" x14ac:dyDescent="0.25"/>
    <row r="199363" x14ac:dyDescent="0.25"/>
    <row r="199364" x14ac:dyDescent="0.25"/>
    <row r="199365" x14ac:dyDescent="0.25"/>
    <row r="199366" x14ac:dyDescent="0.25"/>
    <row r="199367" x14ac:dyDescent="0.25"/>
    <row r="199368" x14ac:dyDescent="0.25"/>
    <row r="199369" x14ac:dyDescent="0.25"/>
    <row r="199370" x14ac:dyDescent="0.25"/>
    <row r="199371" x14ac:dyDescent="0.25"/>
    <row r="199372" x14ac:dyDescent="0.25"/>
    <row r="199373" x14ac:dyDescent="0.25"/>
    <row r="199374" x14ac:dyDescent="0.25"/>
    <row r="199375" x14ac:dyDescent="0.25"/>
    <row r="199376" x14ac:dyDescent="0.25"/>
    <row r="199377" x14ac:dyDescent="0.25"/>
    <row r="199378" x14ac:dyDescent="0.25"/>
    <row r="199379" x14ac:dyDescent="0.25"/>
    <row r="199380" x14ac:dyDescent="0.25"/>
    <row r="199381" x14ac:dyDescent="0.25"/>
    <row r="199382" x14ac:dyDescent="0.25"/>
    <row r="199383" x14ac:dyDescent="0.25"/>
    <row r="199384" x14ac:dyDescent="0.25"/>
    <row r="199385" x14ac:dyDescent="0.25"/>
    <row r="199386" x14ac:dyDescent="0.25"/>
    <row r="199387" x14ac:dyDescent="0.25"/>
    <row r="199388" x14ac:dyDescent="0.25"/>
    <row r="199389" x14ac:dyDescent="0.25"/>
    <row r="199390" x14ac:dyDescent="0.25"/>
    <row r="199391" x14ac:dyDescent="0.25"/>
    <row r="199392" x14ac:dyDescent="0.25"/>
    <row r="199393" x14ac:dyDescent="0.25"/>
    <row r="199394" x14ac:dyDescent="0.25"/>
    <row r="199395" x14ac:dyDescent="0.25"/>
    <row r="199396" x14ac:dyDescent="0.25"/>
    <row r="199397" x14ac:dyDescent="0.25"/>
    <row r="199398" x14ac:dyDescent="0.25"/>
    <row r="199399" x14ac:dyDescent="0.25"/>
    <row r="199400" x14ac:dyDescent="0.25"/>
    <row r="199401" x14ac:dyDescent="0.25"/>
    <row r="199402" x14ac:dyDescent="0.25"/>
    <row r="199403" x14ac:dyDescent="0.25"/>
    <row r="199404" x14ac:dyDescent="0.25"/>
    <row r="199405" x14ac:dyDescent="0.25"/>
    <row r="199406" x14ac:dyDescent="0.25"/>
    <row r="199407" x14ac:dyDescent="0.25"/>
    <row r="199408" x14ac:dyDescent="0.25"/>
    <row r="199409" x14ac:dyDescent="0.25"/>
    <row r="199410" x14ac:dyDescent="0.25"/>
    <row r="199411" x14ac:dyDescent="0.25"/>
    <row r="199412" x14ac:dyDescent="0.25"/>
    <row r="199413" x14ac:dyDescent="0.25"/>
    <row r="199414" x14ac:dyDescent="0.25"/>
    <row r="199415" x14ac:dyDescent="0.25"/>
    <row r="199416" x14ac:dyDescent="0.25"/>
    <row r="199417" x14ac:dyDescent="0.25"/>
    <row r="199418" x14ac:dyDescent="0.25"/>
    <row r="199419" x14ac:dyDescent="0.25"/>
    <row r="199420" x14ac:dyDescent="0.25"/>
    <row r="199421" x14ac:dyDescent="0.25"/>
    <row r="199422" x14ac:dyDescent="0.25"/>
    <row r="199423" x14ac:dyDescent="0.25"/>
    <row r="199424" x14ac:dyDescent="0.25"/>
    <row r="199425" x14ac:dyDescent="0.25"/>
    <row r="199426" x14ac:dyDescent="0.25"/>
    <row r="199427" x14ac:dyDescent="0.25"/>
    <row r="199428" x14ac:dyDescent="0.25"/>
    <row r="199429" x14ac:dyDescent="0.25"/>
    <row r="199430" x14ac:dyDescent="0.25"/>
    <row r="199431" x14ac:dyDescent="0.25"/>
    <row r="199432" x14ac:dyDescent="0.25"/>
    <row r="199433" x14ac:dyDescent="0.25"/>
    <row r="199434" x14ac:dyDescent="0.25"/>
    <row r="199435" x14ac:dyDescent="0.25"/>
    <row r="199436" x14ac:dyDescent="0.25"/>
    <row r="199437" x14ac:dyDescent="0.25"/>
    <row r="199438" x14ac:dyDescent="0.25"/>
    <row r="199439" x14ac:dyDescent="0.25"/>
    <row r="199440" x14ac:dyDescent="0.25"/>
    <row r="199441" x14ac:dyDescent="0.25"/>
    <row r="199442" x14ac:dyDescent="0.25"/>
    <row r="199443" x14ac:dyDescent="0.25"/>
    <row r="199444" x14ac:dyDescent="0.25"/>
    <row r="199445" x14ac:dyDescent="0.25"/>
    <row r="199446" x14ac:dyDescent="0.25"/>
    <row r="199447" x14ac:dyDescent="0.25"/>
    <row r="199448" x14ac:dyDescent="0.25"/>
    <row r="199449" x14ac:dyDescent="0.25"/>
    <row r="199450" x14ac:dyDescent="0.25"/>
    <row r="199451" x14ac:dyDescent="0.25"/>
    <row r="199452" x14ac:dyDescent="0.25"/>
    <row r="199453" x14ac:dyDescent="0.25"/>
    <row r="199454" x14ac:dyDescent="0.25"/>
    <row r="199455" x14ac:dyDescent="0.25"/>
    <row r="199456" x14ac:dyDescent="0.25"/>
    <row r="199457" x14ac:dyDescent="0.25"/>
    <row r="199458" x14ac:dyDescent="0.25"/>
    <row r="199459" x14ac:dyDescent="0.25"/>
    <row r="199460" x14ac:dyDescent="0.25"/>
    <row r="199461" x14ac:dyDescent="0.25"/>
    <row r="199462" x14ac:dyDescent="0.25"/>
    <row r="199463" x14ac:dyDescent="0.25"/>
    <row r="199464" x14ac:dyDescent="0.25"/>
    <row r="199465" x14ac:dyDescent="0.25"/>
    <row r="199466" x14ac:dyDescent="0.25"/>
    <row r="199467" x14ac:dyDescent="0.25"/>
    <row r="199468" x14ac:dyDescent="0.25"/>
    <row r="199469" x14ac:dyDescent="0.25"/>
    <row r="199470" x14ac:dyDescent="0.25"/>
    <row r="199471" x14ac:dyDescent="0.25"/>
    <row r="199472" x14ac:dyDescent="0.25"/>
    <row r="199473" x14ac:dyDescent="0.25"/>
    <row r="199474" x14ac:dyDescent="0.25"/>
    <row r="199475" x14ac:dyDescent="0.25"/>
    <row r="199476" x14ac:dyDescent="0.25"/>
    <row r="199477" x14ac:dyDescent="0.25"/>
    <row r="199478" x14ac:dyDescent="0.25"/>
    <row r="199479" x14ac:dyDescent="0.25"/>
    <row r="199480" x14ac:dyDescent="0.25"/>
    <row r="199481" x14ac:dyDescent="0.25"/>
    <row r="199482" x14ac:dyDescent="0.25"/>
    <row r="199483" x14ac:dyDescent="0.25"/>
    <row r="199484" x14ac:dyDescent="0.25"/>
    <row r="199485" x14ac:dyDescent="0.25"/>
    <row r="199486" x14ac:dyDescent="0.25"/>
    <row r="199487" x14ac:dyDescent="0.25"/>
    <row r="199488" x14ac:dyDescent="0.25"/>
    <row r="199489" x14ac:dyDescent="0.25"/>
    <row r="199490" x14ac:dyDescent="0.25"/>
    <row r="199491" x14ac:dyDescent="0.25"/>
    <row r="199492" x14ac:dyDescent="0.25"/>
    <row r="199493" x14ac:dyDescent="0.25"/>
    <row r="199494" x14ac:dyDescent="0.25"/>
    <row r="199495" x14ac:dyDescent="0.25"/>
    <row r="199496" x14ac:dyDescent="0.25"/>
    <row r="199497" x14ac:dyDescent="0.25"/>
    <row r="199498" x14ac:dyDescent="0.25"/>
    <row r="199499" x14ac:dyDescent="0.25"/>
    <row r="199500" x14ac:dyDescent="0.25"/>
    <row r="199501" x14ac:dyDescent="0.25"/>
    <row r="199502" x14ac:dyDescent="0.25"/>
    <row r="199503" x14ac:dyDescent="0.25"/>
    <row r="199504" x14ac:dyDescent="0.25"/>
    <row r="199505" x14ac:dyDescent="0.25"/>
    <row r="199506" x14ac:dyDescent="0.25"/>
    <row r="199507" x14ac:dyDescent="0.25"/>
    <row r="199508" x14ac:dyDescent="0.25"/>
    <row r="199509" x14ac:dyDescent="0.25"/>
    <row r="199510" x14ac:dyDescent="0.25"/>
    <row r="199511" x14ac:dyDescent="0.25"/>
    <row r="199512" x14ac:dyDescent="0.25"/>
    <row r="199513" x14ac:dyDescent="0.25"/>
    <row r="199514" x14ac:dyDescent="0.25"/>
    <row r="199515" x14ac:dyDescent="0.25"/>
    <row r="199516" x14ac:dyDescent="0.25"/>
    <row r="199517" x14ac:dyDescent="0.25"/>
    <row r="199518" x14ac:dyDescent="0.25"/>
    <row r="199519" x14ac:dyDescent="0.25"/>
    <row r="199520" x14ac:dyDescent="0.25"/>
    <row r="199521" x14ac:dyDescent="0.25"/>
    <row r="199522" x14ac:dyDescent="0.25"/>
    <row r="199523" x14ac:dyDescent="0.25"/>
    <row r="199524" x14ac:dyDescent="0.25"/>
    <row r="199525" x14ac:dyDescent="0.25"/>
    <row r="199526" x14ac:dyDescent="0.25"/>
    <row r="199527" x14ac:dyDescent="0.25"/>
    <row r="199528" x14ac:dyDescent="0.25"/>
    <row r="199529" x14ac:dyDescent="0.25"/>
    <row r="199530" x14ac:dyDescent="0.25"/>
    <row r="199531" x14ac:dyDescent="0.25"/>
    <row r="199532" x14ac:dyDescent="0.25"/>
    <row r="199533" x14ac:dyDescent="0.25"/>
    <row r="199534" x14ac:dyDescent="0.25"/>
    <row r="199535" x14ac:dyDescent="0.25"/>
    <row r="199536" x14ac:dyDescent="0.25"/>
    <row r="199537" x14ac:dyDescent="0.25"/>
    <row r="199538" x14ac:dyDescent="0.25"/>
    <row r="199539" x14ac:dyDescent="0.25"/>
    <row r="199540" x14ac:dyDescent="0.25"/>
    <row r="199541" x14ac:dyDescent="0.25"/>
    <row r="199542" x14ac:dyDescent="0.25"/>
    <row r="199543" x14ac:dyDescent="0.25"/>
    <row r="199544" x14ac:dyDescent="0.25"/>
    <row r="199545" x14ac:dyDescent="0.25"/>
    <row r="199546" x14ac:dyDescent="0.25"/>
    <row r="199547" x14ac:dyDescent="0.25"/>
    <row r="199548" x14ac:dyDescent="0.25"/>
    <row r="199549" x14ac:dyDescent="0.25"/>
    <row r="199550" x14ac:dyDescent="0.25"/>
    <row r="199551" x14ac:dyDescent="0.25"/>
    <row r="199552" x14ac:dyDescent="0.25"/>
    <row r="199553" x14ac:dyDescent="0.25"/>
    <row r="199554" x14ac:dyDescent="0.25"/>
    <row r="199555" x14ac:dyDescent="0.25"/>
    <row r="199556" x14ac:dyDescent="0.25"/>
    <row r="199557" x14ac:dyDescent="0.25"/>
    <row r="199558" x14ac:dyDescent="0.25"/>
    <row r="199559" x14ac:dyDescent="0.25"/>
    <row r="199560" x14ac:dyDescent="0.25"/>
    <row r="199561" x14ac:dyDescent="0.25"/>
    <row r="199562" x14ac:dyDescent="0.25"/>
    <row r="199563" x14ac:dyDescent="0.25"/>
    <row r="199564" x14ac:dyDescent="0.25"/>
    <row r="199565" x14ac:dyDescent="0.25"/>
    <row r="199566" x14ac:dyDescent="0.25"/>
    <row r="199567" x14ac:dyDescent="0.25"/>
    <row r="199568" x14ac:dyDescent="0.25"/>
    <row r="199569" x14ac:dyDescent="0.25"/>
    <row r="199570" x14ac:dyDescent="0.25"/>
    <row r="199571" x14ac:dyDescent="0.25"/>
    <row r="199572" x14ac:dyDescent="0.25"/>
    <row r="199573" x14ac:dyDescent="0.25"/>
    <row r="199574" x14ac:dyDescent="0.25"/>
    <row r="199575" x14ac:dyDescent="0.25"/>
    <row r="199576" x14ac:dyDescent="0.25"/>
    <row r="199577" x14ac:dyDescent="0.25"/>
    <row r="199578" x14ac:dyDescent="0.25"/>
    <row r="199579" x14ac:dyDescent="0.25"/>
    <row r="199580" x14ac:dyDescent="0.25"/>
    <row r="199581" x14ac:dyDescent="0.25"/>
    <row r="199582" x14ac:dyDescent="0.25"/>
    <row r="199583" x14ac:dyDescent="0.25"/>
    <row r="199584" x14ac:dyDescent="0.25"/>
    <row r="199585" x14ac:dyDescent="0.25"/>
    <row r="199586" x14ac:dyDescent="0.25"/>
    <row r="199587" x14ac:dyDescent="0.25"/>
    <row r="199588" x14ac:dyDescent="0.25"/>
    <row r="199589" x14ac:dyDescent="0.25"/>
    <row r="199590" x14ac:dyDescent="0.25"/>
    <row r="199591" x14ac:dyDescent="0.25"/>
    <row r="199592" x14ac:dyDescent="0.25"/>
    <row r="199593" x14ac:dyDescent="0.25"/>
    <row r="199594" x14ac:dyDescent="0.25"/>
    <row r="199595" x14ac:dyDescent="0.25"/>
    <row r="199596" x14ac:dyDescent="0.25"/>
    <row r="199597" x14ac:dyDescent="0.25"/>
    <row r="199598" x14ac:dyDescent="0.25"/>
    <row r="199599" x14ac:dyDescent="0.25"/>
    <row r="199600" x14ac:dyDescent="0.25"/>
    <row r="199601" x14ac:dyDescent="0.25"/>
    <row r="199602" x14ac:dyDescent="0.25"/>
    <row r="199603" x14ac:dyDescent="0.25"/>
    <row r="199604" x14ac:dyDescent="0.25"/>
    <row r="199605" x14ac:dyDescent="0.25"/>
    <row r="199606" x14ac:dyDescent="0.25"/>
    <row r="199607" x14ac:dyDescent="0.25"/>
    <row r="199608" x14ac:dyDescent="0.25"/>
    <row r="199609" x14ac:dyDescent="0.25"/>
    <row r="199610" x14ac:dyDescent="0.25"/>
    <row r="199611" x14ac:dyDescent="0.25"/>
    <row r="199612" x14ac:dyDescent="0.25"/>
    <row r="199613" x14ac:dyDescent="0.25"/>
    <row r="199614" x14ac:dyDescent="0.25"/>
    <row r="199615" x14ac:dyDescent="0.25"/>
    <row r="199616" x14ac:dyDescent="0.25"/>
    <row r="199617" x14ac:dyDescent="0.25"/>
    <row r="199618" x14ac:dyDescent="0.25"/>
    <row r="199619" x14ac:dyDescent="0.25"/>
    <row r="199620" x14ac:dyDescent="0.25"/>
    <row r="199621" x14ac:dyDescent="0.25"/>
    <row r="199622" x14ac:dyDescent="0.25"/>
    <row r="199623" x14ac:dyDescent="0.25"/>
    <row r="199624" x14ac:dyDescent="0.25"/>
    <row r="199625" x14ac:dyDescent="0.25"/>
    <row r="199626" x14ac:dyDescent="0.25"/>
    <row r="199627" x14ac:dyDescent="0.25"/>
    <row r="199628" x14ac:dyDescent="0.25"/>
    <row r="199629" x14ac:dyDescent="0.25"/>
    <row r="199630" x14ac:dyDescent="0.25"/>
    <row r="199631" x14ac:dyDescent="0.25"/>
    <row r="199632" x14ac:dyDescent="0.25"/>
    <row r="199633" x14ac:dyDescent="0.25"/>
    <row r="199634" x14ac:dyDescent="0.25"/>
    <row r="199635" x14ac:dyDescent="0.25"/>
    <row r="199636" x14ac:dyDescent="0.25"/>
    <row r="199637" x14ac:dyDescent="0.25"/>
    <row r="199638" x14ac:dyDescent="0.25"/>
    <row r="199639" x14ac:dyDescent="0.25"/>
    <row r="199640" x14ac:dyDescent="0.25"/>
    <row r="199641" x14ac:dyDescent="0.25"/>
    <row r="199642" x14ac:dyDescent="0.25"/>
    <row r="199643" x14ac:dyDescent="0.25"/>
    <row r="199644" x14ac:dyDescent="0.25"/>
    <row r="199645" x14ac:dyDescent="0.25"/>
    <row r="199646" x14ac:dyDescent="0.25"/>
    <row r="199647" x14ac:dyDescent="0.25"/>
    <row r="199648" x14ac:dyDescent="0.25"/>
    <row r="199649" x14ac:dyDescent="0.25"/>
    <row r="199650" x14ac:dyDescent="0.25"/>
    <row r="199651" x14ac:dyDescent="0.25"/>
    <row r="199652" x14ac:dyDescent="0.25"/>
    <row r="199653" x14ac:dyDescent="0.25"/>
    <row r="199654" x14ac:dyDescent="0.25"/>
    <row r="199655" x14ac:dyDescent="0.25"/>
    <row r="199656" x14ac:dyDescent="0.25"/>
    <row r="199657" x14ac:dyDescent="0.25"/>
    <row r="199658" x14ac:dyDescent="0.25"/>
    <row r="199659" x14ac:dyDescent="0.25"/>
    <row r="199660" x14ac:dyDescent="0.25"/>
    <row r="199661" x14ac:dyDescent="0.25"/>
    <row r="199662" x14ac:dyDescent="0.25"/>
    <row r="199663" x14ac:dyDescent="0.25"/>
    <row r="199664" x14ac:dyDescent="0.25"/>
    <row r="199665" x14ac:dyDescent="0.25"/>
    <row r="199666" x14ac:dyDescent="0.25"/>
    <row r="199667" x14ac:dyDescent="0.25"/>
    <row r="199668" x14ac:dyDescent="0.25"/>
    <row r="199669" x14ac:dyDescent="0.25"/>
    <row r="199670" x14ac:dyDescent="0.25"/>
    <row r="199671" x14ac:dyDescent="0.25"/>
    <row r="199672" x14ac:dyDescent="0.25"/>
    <row r="199673" x14ac:dyDescent="0.25"/>
    <row r="199674" x14ac:dyDescent="0.25"/>
    <row r="199675" x14ac:dyDescent="0.25"/>
    <row r="199676" x14ac:dyDescent="0.25"/>
    <row r="199677" x14ac:dyDescent="0.25"/>
    <row r="199678" x14ac:dyDescent="0.25"/>
    <row r="199679" x14ac:dyDescent="0.25"/>
    <row r="199680" x14ac:dyDescent="0.25"/>
    <row r="199681" x14ac:dyDescent="0.25"/>
    <row r="199682" x14ac:dyDescent="0.25"/>
    <row r="199683" x14ac:dyDescent="0.25"/>
    <row r="199684" x14ac:dyDescent="0.25"/>
    <row r="199685" x14ac:dyDescent="0.25"/>
    <row r="199686" x14ac:dyDescent="0.25"/>
    <row r="199687" x14ac:dyDescent="0.25"/>
    <row r="199688" x14ac:dyDescent="0.25"/>
    <row r="199689" x14ac:dyDescent="0.25"/>
    <row r="199690" x14ac:dyDescent="0.25"/>
    <row r="199691" x14ac:dyDescent="0.25"/>
    <row r="199692" x14ac:dyDescent="0.25"/>
    <row r="199693" x14ac:dyDescent="0.25"/>
    <row r="199694" x14ac:dyDescent="0.25"/>
    <row r="199695" x14ac:dyDescent="0.25"/>
    <row r="199696" x14ac:dyDescent="0.25"/>
    <row r="199697" x14ac:dyDescent="0.25"/>
    <row r="199698" x14ac:dyDescent="0.25"/>
    <row r="199699" x14ac:dyDescent="0.25"/>
    <row r="199700" x14ac:dyDescent="0.25"/>
    <row r="199701" x14ac:dyDescent="0.25"/>
    <row r="199702" x14ac:dyDescent="0.25"/>
    <row r="199703" x14ac:dyDescent="0.25"/>
    <row r="199704" x14ac:dyDescent="0.25"/>
    <row r="199705" x14ac:dyDescent="0.25"/>
    <row r="199706" x14ac:dyDescent="0.25"/>
    <row r="199707" x14ac:dyDescent="0.25"/>
    <row r="199708" x14ac:dyDescent="0.25"/>
    <row r="199709" x14ac:dyDescent="0.25"/>
    <row r="199710" x14ac:dyDescent="0.25"/>
    <row r="199711" x14ac:dyDescent="0.25"/>
    <row r="199712" x14ac:dyDescent="0.25"/>
    <row r="199713" x14ac:dyDescent="0.25"/>
    <row r="199714" x14ac:dyDescent="0.25"/>
    <row r="199715" x14ac:dyDescent="0.25"/>
    <row r="199716" x14ac:dyDescent="0.25"/>
    <row r="199717" x14ac:dyDescent="0.25"/>
    <row r="199718" x14ac:dyDescent="0.25"/>
    <row r="199719" x14ac:dyDescent="0.25"/>
    <row r="199720" x14ac:dyDescent="0.25"/>
    <row r="199721" x14ac:dyDescent="0.25"/>
    <row r="199722" x14ac:dyDescent="0.25"/>
    <row r="199723" x14ac:dyDescent="0.25"/>
    <row r="199724" x14ac:dyDescent="0.25"/>
    <row r="199725" x14ac:dyDescent="0.25"/>
    <row r="199726" x14ac:dyDescent="0.25"/>
    <row r="199727" x14ac:dyDescent="0.25"/>
    <row r="199728" x14ac:dyDescent="0.25"/>
    <row r="199729" x14ac:dyDescent="0.25"/>
    <row r="199730" x14ac:dyDescent="0.25"/>
    <row r="199731" x14ac:dyDescent="0.25"/>
    <row r="199732" x14ac:dyDescent="0.25"/>
    <row r="199733" x14ac:dyDescent="0.25"/>
    <row r="199734" x14ac:dyDescent="0.25"/>
    <row r="199735" x14ac:dyDescent="0.25"/>
    <row r="199736" x14ac:dyDescent="0.25"/>
    <row r="199737" x14ac:dyDescent="0.25"/>
    <row r="199738" x14ac:dyDescent="0.25"/>
    <row r="199739" x14ac:dyDescent="0.25"/>
    <row r="199740" x14ac:dyDescent="0.25"/>
    <row r="199741" x14ac:dyDescent="0.25"/>
    <row r="199742" x14ac:dyDescent="0.25"/>
    <row r="199743" x14ac:dyDescent="0.25"/>
    <row r="199744" x14ac:dyDescent="0.25"/>
    <row r="199745" x14ac:dyDescent="0.25"/>
    <row r="199746" x14ac:dyDescent="0.25"/>
    <row r="199747" x14ac:dyDescent="0.25"/>
    <row r="199748" x14ac:dyDescent="0.25"/>
    <row r="199749" x14ac:dyDescent="0.25"/>
    <row r="199750" x14ac:dyDescent="0.25"/>
    <row r="199751" x14ac:dyDescent="0.25"/>
    <row r="199752" x14ac:dyDescent="0.25"/>
    <row r="199753" x14ac:dyDescent="0.25"/>
    <row r="199754" x14ac:dyDescent="0.25"/>
    <row r="199755" x14ac:dyDescent="0.25"/>
    <row r="199756" x14ac:dyDescent="0.25"/>
    <row r="199757" x14ac:dyDescent="0.25"/>
    <row r="199758" x14ac:dyDescent="0.25"/>
    <row r="199759" x14ac:dyDescent="0.25"/>
    <row r="199760" x14ac:dyDescent="0.25"/>
    <row r="199761" x14ac:dyDescent="0.25"/>
    <row r="199762" x14ac:dyDescent="0.25"/>
    <row r="199763" x14ac:dyDescent="0.25"/>
    <row r="199764" x14ac:dyDescent="0.25"/>
    <row r="199765" x14ac:dyDescent="0.25"/>
    <row r="199766" x14ac:dyDescent="0.25"/>
    <row r="199767" x14ac:dyDescent="0.25"/>
    <row r="199768" x14ac:dyDescent="0.25"/>
    <row r="199769" x14ac:dyDescent="0.25"/>
    <row r="199770" x14ac:dyDescent="0.25"/>
    <row r="199771" x14ac:dyDescent="0.25"/>
    <row r="199772" x14ac:dyDescent="0.25"/>
    <row r="199773" x14ac:dyDescent="0.25"/>
    <row r="199774" x14ac:dyDescent="0.25"/>
    <row r="199775" x14ac:dyDescent="0.25"/>
    <row r="199776" x14ac:dyDescent="0.25"/>
    <row r="199777" x14ac:dyDescent="0.25"/>
    <row r="199778" x14ac:dyDescent="0.25"/>
    <row r="199779" x14ac:dyDescent="0.25"/>
    <row r="199780" x14ac:dyDescent="0.25"/>
    <row r="199781" x14ac:dyDescent="0.25"/>
    <row r="199782" x14ac:dyDescent="0.25"/>
    <row r="199783" x14ac:dyDescent="0.25"/>
    <row r="199784" x14ac:dyDescent="0.25"/>
    <row r="199785" x14ac:dyDescent="0.25"/>
    <row r="199786" x14ac:dyDescent="0.25"/>
    <row r="199787" x14ac:dyDescent="0.25"/>
    <row r="199788" x14ac:dyDescent="0.25"/>
    <row r="199789" x14ac:dyDescent="0.25"/>
    <row r="199790" x14ac:dyDescent="0.25"/>
    <row r="199791" x14ac:dyDescent="0.25"/>
    <row r="199792" x14ac:dyDescent="0.25"/>
    <row r="199793" x14ac:dyDescent="0.25"/>
    <row r="199794" x14ac:dyDescent="0.25"/>
    <row r="199795" x14ac:dyDescent="0.25"/>
    <row r="199796" x14ac:dyDescent="0.25"/>
    <row r="199797" x14ac:dyDescent="0.25"/>
    <row r="199798" x14ac:dyDescent="0.25"/>
    <row r="199799" x14ac:dyDescent="0.25"/>
    <row r="199800" x14ac:dyDescent="0.25"/>
    <row r="199801" x14ac:dyDescent="0.25"/>
    <row r="199802" x14ac:dyDescent="0.25"/>
    <row r="199803" x14ac:dyDescent="0.25"/>
    <row r="199804" x14ac:dyDescent="0.25"/>
    <row r="199805" x14ac:dyDescent="0.25"/>
    <row r="199806" x14ac:dyDescent="0.25"/>
    <row r="199807" x14ac:dyDescent="0.25"/>
    <row r="199808" x14ac:dyDescent="0.25"/>
    <row r="199809" x14ac:dyDescent="0.25"/>
    <row r="199810" x14ac:dyDescent="0.25"/>
    <row r="199811" x14ac:dyDescent="0.25"/>
    <row r="199812" x14ac:dyDescent="0.25"/>
    <row r="199813" x14ac:dyDescent="0.25"/>
    <row r="199814" x14ac:dyDescent="0.25"/>
    <row r="199815" x14ac:dyDescent="0.25"/>
    <row r="199816" x14ac:dyDescent="0.25"/>
    <row r="199817" x14ac:dyDescent="0.25"/>
    <row r="199818" x14ac:dyDescent="0.25"/>
    <row r="199819" x14ac:dyDescent="0.25"/>
    <row r="199820" x14ac:dyDescent="0.25"/>
    <row r="199821" x14ac:dyDescent="0.25"/>
    <row r="199822" x14ac:dyDescent="0.25"/>
    <row r="199823" x14ac:dyDescent="0.25"/>
    <row r="199824" x14ac:dyDescent="0.25"/>
    <row r="199825" x14ac:dyDescent="0.25"/>
    <row r="199826" x14ac:dyDescent="0.25"/>
    <row r="199827" x14ac:dyDescent="0.25"/>
    <row r="199828" x14ac:dyDescent="0.25"/>
    <row r="199829" x14ac:dyDescent="0.25"/>
    <row r="199830" x14ac:dyDescent="0.25"/>
    <row r="199831" x14ac:dyDescent="0.25"/>
    <row r="199832" x14ac:dyDescent="0.25"/>
    <row r="199833" x14ac:dyDescent="0.25"/>
    <row r="199834" x14ac:dyDescent="0.25"/>
    <row r="199835" x14ac:dyDescent="0.25"/>
    <row r="199836" x14ac:dyDescent="0.25"/>
    <row r="199837" x14ac:dyDescent="0.25"/>
    <row r="199838" x14ac:dyDescent="0.25"/>
    <row r="199839" x14ac:dyDescent="0.25"/>
    <row r="199840" x14ac:dyDescent="0.25"/>
    <row r="199841" x14ac:dyDescent="0.25"/>
    <row r="199842" x14ac:dyDescent="0.25"/>
    <row r="199843" x14ac:dyDescent="0.25"/>
    <row r="199844" x14ac:dyDescent="0.25"/>
    <row r="199845" x14ac:dyDescent="0.25"/>
    <row r="199846" x14ac:dyDescent="0.25"/>
    <row r="199847" x14ac:dyDescent="0.25"/>
    <row r="199848" x14ac:dyDescent="0.25"/>
    <row r="199849" x14ac:dyDescent="0.25"/>
    <row r="199850" x14ac:dyDescent="0.25"/>
    <row r="199851" x14ac:dyDescent="0.25"/>
    <row r="199852" x14ac:dyDescent="0.25"/>
    <row r="199853" x14ac:dyDescent="0.25"/>
    <row r="199854" x14ac:dyDescent="0.25"/>
    <row r="199855" x14ac:dyDescent="0.25"/>
    <row r="199856" x14ac:dyDescent="0.25"/>
    <row r="199857" x14ac:dyDescent="0.25"/>
    <row r="199858" x14ac:dyDescent="0.25"/>
    <row r="199859" x14ac:dyDescent="0.25"/>
    <row r="199860" x14ac:dyDescent="0.25"/>
    <row r="199861" x14ac:dyDescent="0.25"/>
    <row r="199862" x14ac:dyDescent="0.25"/>
    <row r="199863" x14ac:dyDescent="0.25"/>
    <row r="199864" x14ac:dyDescent="0.25"/>
    <row r="199865" x14ac:dyDescent="0.25"/>
    <row r="199866" x14ac:dyDescent="0.25"/>
    <row r="199867" x14ac:dyDescent="0.25"/>
    <row r="199868" x14ac:dyDescent="0.25"/>
    <row r="199869" x14ac:dyDescent="0.25"/>
    <row r="199870" x14ac:dyDescent="0.25"/>
    <row r="199871" x14ac:dyDescent="0.25"/>
    <row r="199872" x14ac:dyDescent="0.25"/>
    <row r="199873" x14ac:dyDescent="0.25"/>
    <row r="199874" x14ac:dyDescent="0.25"/>
    <row r="199875" x14ac:dyDescent="0.25"/>
    <row r="199876" x14ac:dyDescent="0.25"/>
    <row r="199877" x14ac:dyDescent="0.25"/>
    <row r="199878" x14ac:dyDescent="0.25"/>
    <row r="199879" x14ac:dyDescent="0.25"/>
    <row r="199880" x14ac:dyDescent="0.25"/>
    <row r="199881" x14ac:dyDescent="0.25"/>
    <row r="199882" x14ac:dyDescent="0.25"/>
    <row r="199883" x14ac:dyDescent="0.25"/>
    <row r="199884" x14ac:dyDescent="0.25"/>
    <row r="199885" x14ac:dyDescent="0.25"/>
    <row r="199886" x14ac:dyDescent="0.25"/>
    <row r="199887" x14ac:dyDescent="0.25"/>
    <row r="199888" x14ac:dyDescent="0.25"/>
    <row r="199889" x14ac:dyDescent="0.25"/>
    <row r="199890" x14ac:dyDescent="0.25"/>
    <row r="199891" x14ac:dyDescent="0.25"/>
    <row r="199892" x14ac:dyDescent="0.25"/>
    <row r="199893" x14ac:dyDescent="0.25"/>
    <row r="199894" x14ac:dyDescent="0.25"/>
    <row r="199895" x14ac:dyDescent="0.25"/>
    <row r="199896" x14ac:dyDescent="0.25"/>
    <row r="199897" x14ac:dyDescent="0.25"/>
    <row r="199898" x14ac:dyDescent="0.25"/>
    <row r="199899" x14ac:dyDescent="0.25"/>
    <row r="199900" x14ac:dyDescent="0.25"/>
    <row r="199901" x14ac:dyDescent="0.25"/>
    <row r="199902" x14ac:dyDescent="0.25"/>
    <row r="199903" x14ac:dyDescent="0.25"/>
    <row r="199904" x14ac:dyDescent="0.25"/>
    <row r="199905" x14ac:dyDescent="0.25"/>
    <row r="199906" x14ac:dyDescent="0.25"/>
    <row r="199907" x14ac:dyDescent="0.25"/>
    <row r="199908" x14ac:dyDescent="0.25"/>
    <row r="199909" x14ac:dyDescent="0.25"/>
    <row r="199910" x14ac:dyDescent="0.25"/>
    <row r="199911" x14ac:dyDescent="0.25"/>
    <row r="199912" x14ac:dyDescent="0.25"/>
    <row r="199913" x14ac:dyDescent="0.25"/>
    <row r="199914" x14ac:dyDescent="0.25"/>
    <row r="199915" x14ac:dyDescent="0.25"/>
    <row r="199916" x14ac:dyDescent="0.25"/>
    <row r="199917" x14ac:dyDescent="0.25"/>
    <row r="199918" x14ac:dyDescent="0.25"/>
    <row r="199919" x14ac:dyDescent="0.25"/>
    <row r="199920" x14ac:dyDescent="0.25"/>
    <row r="199921" x14ac:dyDescent="0.25"/>
    <row r="199922" x14ac:dyDescent="0.25"/>
    <row r="199923" x14ac:dyDescent="0.25"/>
    <row r="199924" x14ac:dyDescent="0.25"/>
    <row r="199925" x14ac:dyDescent="0.25"/>
    <row r="199926" x14ac:dyDescent="0.25"/>
    <row r="199927" x14ac:dyDescent="0.25"/>
    <row r="199928" x14ac:dyDescent="0.25"/>
    <row r="199929" x14ac:dyDescent="0.25"/>
    <row r="199930" x14ac:dyDescent="0.25"/>
    <row r="199931" x14ac:dyDescent="0.25"/>
    <row r="199932" x14ac:dyDescent="0.25"/>
    <row r="199933" x14ac:dyDescent="0.25"/>
    <row r="199934" x14ac:dyDescent="0.25"/>
    <row r="199935" x14ac:dyDescent="0.25"/>
    <row r="199936" x14ac:dyDescent="0.25"/>
    <row r="199937" x14ac:dyDescent="0.25"/>
    <row r="199938" x14ac:dyDescent="0.25"/>
    <row r="199939" x14ac:dyDescent="0.25"/>
    <row r="199940" x14ac:dyDescent="0.25"/>
    <row r="199941" x14ac:dyDescent="0.25"/>
    <row r="199942" x14ac:dyDescent="0.25"/>
    <row r="199943" x14ac:dyDescent="0.25"/>
    <row r="199944" x14ac:dyDescent="0.25"/>
    <row r="199945" x14ac:dyDescent="0.25"/>
    <row r="199946" x14ac:dyDescent="0.25"/>
    <row r="199947" x14ac:dyDescent="0.25"/>
    <row r="199948" x14ac:dyDescent="0.25"/>
    <row r="199949" x14ac:dyDescent="0.25"/>
    <row r="199950" x14ac:dyDescent="0.25"/>
    <row r="199951" x14ac:dyDescent="0.25"/>
    <row r="199952" x14ac:dyDescent="0.25"/>
    <row r="199953" x14ac:dyDescent="0.25"/>
    <row r="199954" x14ac:dyDescent="0.25"/>
    <row r="199955" x14ac:dyDescent="0.25"/>
    <row r="199956" x14ac:dyDescent="0.25"/>
    <row r="199957" x14ac:dyDescent="0.25"/>
    <row r="199958" x14ac:dyDescent="0.25"/>
    <row r="199959" x14ac:dyDescent="0.25"/>
    <row r="199960" x14ac:dyDescent="0.25"/>
    <row r="199961" x14ac:dyDescent="0.25"/>
    <row r="199962" x14ac:dyDescent="0.25"/>
    <row r="199963" x14ac:dyDescent="0.25"/>
    <row r="199964" x14ac:dyDescent="0.25"/>
    <row r="199965" x14ac:dyDescent="0.25"/>
    <row r="199966" x14ac:dyDescent="0.25"/>
    <row r="199967" x14ac:dyDescent="0.25"/>
    <row r="199968" x14ac:dyDescent="0.25"/>
    <row r="199969" x14ac:dyDescent="0.25"/>
    <row r="199970" x14ac:dyDescent="0.25"/>
    <row r="199971" x14ac:dyDescent="0.25"/>
    <row r="199972" x14ac:dyDescent="0.25"/>
    <row r="199973" x14ac:dyDescent="0.25"/>
    <row r="199974" x14ac:dyDescent="0.25"/>
    <row r="199975" x14ac:dyDescent="0.25"/>
    <row r="199976" x14ac:dyDescent="0.25"/>
    <row r="199977" x14ac:dyDescent="0.25"/>
    <row r="199978" x14ac:dyDescent="0.25"/>
    <row r="199979" x14ac:dyDescent="0.25"/>
    <row r="199980" x14ac:dyDescent="0.25"/>
    <row r="199981" x14ac:dyDescent="0.25"/>
    <row r="199982" x14ac:dyDescent="0.25"/>
    <row r="199983" x14ac:dyDescent="0.25"/>
    <row r="199984" x14ac:dyDescent="0.25"/>
    <row r="199985" x14ac:dyDescent="0.25"/>
    <row r="199986" x14ac:dyDescent="0.25"/>
    <row r="199987" x14ac:dyDescent="0.25"/>
    <row r="199988" x14ac:dyDescent="0.25"/>
    <row r="199989" x14ac:dyDescent="0.25"/>
    <row r="199990" x14ac:dyDescent="0.25"/>
    <row r="199991" x14ac:dyDescent="0.25"/>
    <row r="199992" x14ac:dyDescent="0.25"/>
    <row r="199993" x14ac:dyDescent="0.25"/>
    <row r="199994" x14ac:dyDescent="0.25"/>
    <row r="199995" x14ac:dyDescent="0.25"/>
    <row r="199996" x14ac:dyDescent="0.25"/>
    <row r="199997" x14ac:dyDescent="0.25"/>
    <row r="199998" x14ac:dyDescent="0.25"/>
    <row r="199999" x14ac:dyDescent="0.25"/>
    <row r="200000" x14ac:dyDescent="0.25"/>
    <row r="200001" x14ac:dyDescent="0.25"/>
    <row r="200002" x14ac:dyDescent="0.25"/>
    <row r="200003" x14ac:dyDescent="0.25"/>
    <row r="200004" x14ac:dyDescent="0.25"/>
    <row r="200005" x14ac:dyDescent="0.25"/>
    <row r="200006" x14ac:dyDescent="0.25"/>
    <row r="200007" x14ac:dyDescent="0.25"/>
    <row r="200008" x14ac:dyDescent="0.25"/>
    <row r="200009" x14ac:dyDescent="0.25"/>
    <row r="200010" x14ac:dyDescent="0.25"/>
    <row r="200011" x14ac:dyDescent="0.25"/>
    <row r="200012" x14ac:dyDescent="0.25"/>
    <row r="200013" x14ac:dyDescent="0.25"/>
    <row r="200014" x14ac:dyDescent="0.25"/>
    <row r="200015" x14ac:dyDescent="0.25"/>
    <row r="200016" x14ac:dyDescent="0.25"/>
    <row r="200017" x14ac:dyDescent="0.25"/>
    <row r="200018" x14ac:dyDescent="0.25"/>
    <row r="200019" x14ac:dyDescent="0.25"/>
    <row r="200020" x14ac:dyDescent="0.25"/>
    <row r="200021" x14ac:dyDescent="0.25"/>
    <row r="200022" x14ac:dyDescent="0.25"/>
    <row r="200023" x14ac:dyDescent="0.25"/>
    <row r="200024" x14ac:dyDescent="0.25"/>
    <row r="200025" x14ac:dyDescent="0.25"/>
    <row r="200026" x14ac:dyDescent="0.25"/>
    <row r="200027" x14ac:dyDescent="0.25"/>
    <row r="200028" x14ac:dyDescent="0.25"/>
    <row r="200029" x14ac:dyDescent="0.25"/>
    <row r="200030" x14ac:dyDescent="0.25"/>
    <row r="200031" x14ac:dyDescent="0.25"/>
    <row r="200032" x14ac:dyDescent="0.25"/>
    <row r="200033" x14ac:dyDescent="0.25"/>
    <row r="200034" x14ac:dyDescent="0.25"/>
    <row r="200035" x14ac:dyDescent="0.25"/>
    <row r="200036" x14ac:dyDescent="0.25"/>
    <row r="200037" x14ac:dyDescent="0.25"/>
    <row r="200038" x14ac:dyDescent="0.25"/>
    <row r="200039" x14ac:dyDescent="0.25"/>
    <row r="200040" x14ac:dyDescent="0.25"/>
    <row r="200041" x14ac:dyDescent="0.25"/>
    <row r="200042" x14ac:dyDescent="0.25"/>
    <row r="200043" x14ac:dyDescent="0.25"/>
    <row r="200044" x14ac:dyDescent="0.25"/>
    <row r="200045" x14ac:dyDescent="0.25"/>
    <row r="200046" x14ac:dyDescent="0.25"/>
    <row r="200047" x14ac:dyDescent="0.25"/>
    <row r="200048" x14ac:dyDescent="0.25"/>
    <row r="200049" x14ac:dyDescent="0.25"/>
    <row r="200050" x14ac:dyDescent="0.25"/>
    <row r="200051" x14ac:dyDescent="0.25"/>
    <row r="200052" x14ac:dyDescent="0.25"/>
    <row r="200053" x14ac:dyDescent="0.25"/>
    <row r="200054" x14ac:dyDescent="0.25"/>
    <row r="200055" x14ac:dyDescent="0.25"/>
    <row r="200056" x14ac:dyDescent="0.25"/>
    <row r="200057" x14ac:dyDescent="0.25"/>
    <row r="200058" x14ac:dyDescent="0.25"/>
    <row r="200059" x14ac:dyDescent="0.25"/>
    <row r="200060" x14ac:dyDescent="0.25"/>
    <row r="200061" x14ac:dyDescent="0.25"/>
    <row r="200062" x14ac:dyDescent="0.25"/>
    <row r="200063" x14ac:dyDescent="0.25"/>
    <row r="200064" x14ac:dyDescent="0.25"/>
    <row r="200065" x14ac:dyDescent="0.25"/>
    <row r="200066" x14ac:dyDescent="0.25"/>
    <row r="200067" x14ac:dyDescent="0.25"/>
    <row r="200068" x14ac:dyDescent="0.25"/>
    <row r="200069" x14ac:dyDescent="0.25"/>
    <row r="200070" x14ac:dyDescent="0.25"/>
    <row r="200071" x14ac:dyDescent="0.25"/>
    <row r="200072" x14ac:dyDescent="0.25"/>
    <row r="200073" x14ac:dyDescent="0.25"/>
    <row r="200074" x14ac:dyDescent="0.25"/>
    <row r="200075" x14ac:dyDescent="0.25"/>
    <row r="200076" x14ac:dyDescent="0.25"/>
    <row r="200077" x14ac:dyDescent="0.25"/>
    <row r="200078" x14ac:dyDescent="0.25"/>
    <row r="200079" x14ac:dyDescent="0.25"/>
    <row r="200080" x14ac:dyDescent="0.25"/>
    <row r="200081" x14ac:dyDescent="0.25"/>
    <row r="200082" x14ac:dyDescent="0.25"/>
    <row r="200083" x14ac:dyDescent="0.25"/>
    <row r="200084" x14ac:dyDescent="0.25"/>
    <row r="200085" x14ac:dyDescent="0.25"/>
    <row r="200086" x14ac:dyDescent="0.25"/>
    <row r="200087" x14ac:dyDescent="0.25"/>
    <row r="200088" x14ac:dyDescent="0.25"/>
    <row r="200089" x14ac:dyDescent="0.25"/>
    <row r="200090" x14ac:dyDescent="0.25"/>
    <row r="200091" x14ac:dyDescent="0.25"/>
    <row r="200092" x14ac:dyDescent="0.25"/>
    <row r="200093" x14ac:dyDescent="0.25"/>
    <row r="200094" x14ac:dyDescent="0.25"/>
    <row r="200095" x14ac:dyDescent="0.25"/>
    <row r="200096" x14ac:dyDescent="0.25"/>
    <row r="200097" x14ac:dyDescent="0.25"/>
    <row r="200098" x14ac:dyDescent="0.25"/>
    <row r="200099" x14ac:dyDescent="0.25"/>
    <row r="200100" x14ac:dyDescent="0.25"/>
    <row r="200101" x14ac:dyDescent="0.25"/>
    <row r="200102" x14ac:dyDescent="0.25"/>
    <row r="200103" x14ac:dyDescent="0.25"/>
    <row r="200104" x14ac:dyDescent="0.25"/>
    <row r="200105" x14ac:dyDescent="0.25"/>
    <row r="200106" x14ac:dyDescent="0.25"/>
    <row r="200107" x14ac:dyDescent="0.25"/>
    <row r="200108" x14ac:dyDescent="0.25"/>
    <row r="200109" x14ac:dyDescent="0.25"/>
    <row r="200110" x14ac:dyDescent="0.25"/>
    <row r="200111" x14ac:dyDescent="0.25"/>
    <row r="200112" x14ac:dyDescent="0.25"/>
    <row r="200113" x14ac:dyDescent="0.25"/>
    <row r="200114" x14ac:dyDescent="0.25"/>
    <row r="200115" x14ac:dyDescent="0.25"/>
    <row r="200116" x14ac:dyDescent="0.25"/>
    <row r="200117" x14ac:dyDescent="0.25"/>
    <row r="200118" x14ac:dyDescent="0.25"/>
    <row r="200119" x14ac:dyDescent="0.25"/>
    <row r="200120" x14ac:dyDescent="0.25"/>
    <row r="200121" x14ac:dyDescent="0.25"/>
    <row r="200122" x14ac:dyDescent="0.25"/>
    <row r="200123" x14ac:dyDescent="0.25"/>
    <row r="200124" x14ac:dyDescent="0.25"/>
    <row r="200125" x14ac:dyDescent="0.25"/>
    <row r="200126" x14ac:dyDescent="0.25"/>
    <row r="200127" x14ac:dyDescent="0.25"/>
    <row r="200128" x14ac:dyDescent="0.25"/>
    <row r="200129" x14ac:dyDescent="0.25"/>
    <row r="200130" x14ac:dyDescent="0.25"/>
    <row r="200131" x14ac:dyDescent="0.25"/>
    <row r="200132" x14ac:dyDescent="0.25"/>
    <row r="200133" x14ac:dyDescent="0.25"/>
    <row r="200134" x14ac:dyDescent="0.25"/>
    <row r="200135" x14ac:dyDescent="0.25"/>
    <row r="200136" x14ac:dyDescent="0.25"/>
    <row r="200137" x14ac:dyDescent="0.25"/>
    <row r="200138" x14ac:dyDescent="0.25"/>
    <row r="200139" x14ac:dyDescent="0.25"/>
    <row r="200140" x14ac:dyDescent="0.25"/>
    <row r="200141" x14ac:dyDescent="0.25"/>
    <row r="200142" x14ac:dyDescent="0.25"/>
    <row r="200143" x14ac:dyDescent="0.25"/>
    <row r="200144" x14ac:dyDescent="0.25"/>
    <row r="200145" x14ac:dyDescent="0.25"/>
    <row r="200146" x14ac:dyDescent="0.25"/>
    <row r="200147" x14ac:dyDescent="0.25"/>
    <row r="200148" x14ac:dyDescent="0.25"/>
    <row r="200149" x14ac:dyDescent="0.25"/>
    <row r="200150" x14ac:dyDescent="0.25"/>
    <row r="200151" x14ac:dyDescent="0.25"/>
    <row r="200152" x14ac:dyDescent="0.25"/>
    <row r="200153" x14ac:dyDescent="0.25"/>
    <row r="200154" x14ac:dyDescent="0.25"/>
    <row r="200155" x14ac:dyDescent="0.25"/>
    <row r="200156" x14ac:dyDescent="0.25"/>
    <row r="200157" x14ac:dyDescent="0.25"/>
    <row r="200158" x14ac:dyDescent="0.25"/>
    <row r="200159" x14ac:dyDescent="0.25"/>
    <row r="200160" x14ac:dyDescent="0.25"/>
    <row r="200161" x14ac:dyDescent="0.25"/>
    <row r="200162" x14ac:dyDescent="0.25"/>
    <row r="200163" x14ac:dyDescent="0.25"/>
    <row r="200164" x14ac:dyDescent="0.25"/>
    <row r="200165" x14ac:dyDescent="0.25"/>
    <row r="200166" x14ac:dyDescent="0.25"/>
    <row r="200167" x14ac:dyDescent="0.25"/>
    <row r="200168" x14ac:dyDescent="0.25"/>
    <row r="200169" x14ac:dyDescent="0.25"/>
    <row r="200170" x14ac:dyDescent="0.25"/>
    <row r="200171" x14ac:dyDescent="0.25"/>
    <row r="200172" x14ac:dyDescent="0.25"/>
    <row r="200173" x14ac:dyDescent="0.25"/>
    <row r="200174" x14ac:dyDescent="0.25"/>
    <row r="200175" x14ac:dyDescent="0.25"/>
    <row r="200176" x14ac:dyDescent="0.25"/>
    <row r="200177" x14ac:dyDescent="0.25"/>
    <row r="200178" x14ac:dyDescent="0.25"/>
    <row r="200179" x14ac:dyDescent="0.25"/>
    <row r="200180" x14ac:dyDescent="0.25"/>
    <row r="200181" x14ac:dyDescent="0.25"/>
    <row r="200182" x14ac:dyDescent="0.25"/>
    <row r="200183" x14ac:dyDescent="0.25"/>
    <row r="200184" x14ac:dyDescent="0.25"/>
    <row r="200185" x14ac:dyDescent="0.25"/>
    <row r="200186" x14ac:dyDescent="0.25"/>
    <row r="200187" x14ac:dyDescent="0.25"/>
    <row r="200188" x14ac:dyDescent="0.25"/>
    <row r="200189" x14ac:dyDescent="0.25"/>
    <row r="200190" x14ac:dyDescent="0.25"/>
    <row r="200191" x14ac:dyDescent="0.25"/>
    <row r="200192" x14ac:dyDescent="0.25"/>
    <row r="200193" x14ac:dyDescent="0.25"/>
    <row r="200194" x14ac:dyDescent="0.25"/>
    <row r="200195" x14ac:dyDescent="0.25"/>
    <row r="200196" x14ac:dyDescent="0.25"/>
    <row r="200197" x14ac:dyDescent="0.25"/>
    <row r="200198" x14ac:dyDescent="0.25"/>
    <row r="200199" x14ac:dyDescent="0.25"/>
    <row r="200200" x14ac:dyDescent="0.25"/>
    <row r="200201" x14ac:dyDescent="0.25"/>
    <row r="200202" x14ac:dyDescent="0.25"/>
    <row r="200203" x14ac:dyDescent="0.25"/>
    <row r="200204" x14ac:dyDescent="0.25"/>
    <row r="200205" x14ac:dyDescent="0.25"/>
    <row r="200206" x14ac:dyDescent="0.25"/>
    <row r="200207" x14ac:dyDescent="0.25"/>
    <row r="200208" x14ac:dyDescent="0.25"/>
    <row r="200209" x14ac:dyDescent="0.25"/>
    <row r="200210" x14ac:dyDescent="0.25"/>
    <row r="200211" x14ac:dyDescent="0.25"/>
    <row r="200212" x14ac:dyDescent="0.25"/>
    <row r="200213" x14ac:dyDescent="0.25"/>
    <row r="200214" x14ac:dyDescent="0.25"/>
    <row r="200215" x14ac:dyDescent="0.25"/>
    <row r="200216" x14ac:dyDescent="0.25"/>
    <row r="200217" x14ac:dyDescent="0.25"/>
    <row r="200218" x14ac:dyDescent="0.25"/>
    <row r="200219" x14ac:dyDescent="0.25"/>
    <row r="200220" x14ac:dyDescent="0.25"/>
    <row r="200221" x14ac:dyDescent="0.25"/>
    <row r="200222" x14ac:dyDescent="0.25"/>
    <row r="200223" x14ac:dyDescent="0.25"/>
    <row r="200224" x14ac:dyDescent="0.25"/>
    <row r="200225" x14ac:dyDescent="0.25"/>
    <row r="200226" x14ac:dyDescent="0.25"/>
    <row r="200227" x14ac:dyDescent="0.25"/>
    <row r="200228" x14ac:dyDescent="0.25"/>
    <row r="200229" x14ac:dyDescent="0.25"/>
    <row r="200230" x14ac:dyDescent="0.25"/>
    <row r="200231" x14ac:dyDescent="0.25"/>
    <row r="200232" x14ac:dyDescent="0.25"/>
    <row r="200233" x14ac:dyDescent="0.25"/>
    <row r="200234" x14ac:dyDescent="0.25"/>
    <row r="200235" x14ac:dyDescent="0.25"/>
    <row r="200236" x14ac:dyDescent="0.25"/>
    <row r="200237" x14ac:dyDescent="0.25"/>
    <row r="200238" x14ac:dyDescent="0.25"/>
    <row r="200239" x14ac:dyDescent="0.25"/>
    <row r="200240" x14ac:dyDescent="0.25"/>
    <row r="200241" x14ac:dyDescent="0.25"/>
    <row r="200242" x14ac:dyDescent="0.25"/>
    <row r="200243" x14ac:dyDescent="0.25"/>
    <row r="200244" x14ac:dyDescent="0.25"/>
    <row r="200245" x14ac:dyDescent="0.25"/>
    <row r="200246" x14ac:dyDescent="0.25"/>
    <row r="200247" x14ac:dyDescent="0.25"/>
    <row r="200248" x14ac:dyDescent="0.25"/>
    <row r="200249" x14ac:dyDescent="0.25"/>
    <row r="200250" x14ac:dyDescent="0.25"/>
    <row r="200251" x14ac:dyDescent="0.25"/>
    <row r="200252" x14ac:dyDescent="0.25"/>
    <row r="200253" x14ac:dyDescent="0.25"/>
    <row r="200254" x14ac:dyDescent="0.25"/>
    <row r="200255" x14ac:dyDescent="0.25"/>
    <row r="200256" x14ac:dyDescent="0.25"/>
    <row r="200257" x14ac:dyDescent="0.25"/>
    <row r="200258" x14ac:dyDescent="0.25"/>
    <row r="200259" x14ac:dyDescent="0.25"/>
    <row r="200260" x14ac:dyDescent="0.25"/>
    <row r="200261" x14ac:dyDescent="0.25"/>
    <row r="200262" x14ac:dyDescent="0.25"/>
    <row r="200263" x14ac:dyDescent="0.25"/>
    <row r="200264" x14ac:dyDescent="0.25"/>
    <row r="200265" x14ac:dyDescent="0.25"/>
    <row r="200266" x14ac:dyDescent="0.25"/>
    <row r="200267" x14ac:dyDescent="0.25"/>
    <row r="200268" x14ac:dyDescent="0.25"/>
    <row r="200269" x14ac:dyDescent="0.25"/>
    <row r="200270" x14ac:dyDescent="0.25"/>
    <row r="200271" x14ac:dyDescent="0.25"/>
    <row r="200272" x14ac:dyDescent="0.25"/>
    <row r="200273" x14ac:dyDescent="0.25"/>
    <row r="200274" x14ac:dyDescent="0.25"/>
    <row r="200275" x14ac:dyDescent="0.25"/>
    <row r="200276" x14ac:dyDescent="0.25"/>
    <row r="200277" x14ac:dyDescent="0.25"/>
    <row r="200278" x14ac:dyDescent="0.25"/>
    <row r="200279" x14ac:dyDescent="0.25"/>
    <row r="200280" x14ac:dyDescent="0.25"/>
    <row r="200281" x14ac:dyDescent="0.25"/>
    <row r="200282" x14ac:dyDescent="0.25"/>
    <row r="200283" x14ac:dyDescent="0.25"/>
    <row r="200284" x14ac:dyDescent="0.25"/>
    <row r="200285" x14ac:dyDescent="0.25"/>
    <row r="200286" x14ac:dyDescent="0.25"/>
    <row r="200287" x14ac:dyDescent="0.25"/>
    <row r="200288" x14ac:dyDescent="0.25"/>
    <row r="200289" x14ac:dyDescent="0.25"/>
    <row r="200290" x14ac:dyDescent="0.25"/>
    <row r="200291" x14ac:dyDescent="0.25"/>
    <row r="200292" x14ac:dyDescent="0.25"/>
    <row r="200293" x14ac:dyDescent="0.25"/>
    <row r="200294" x14ac:dyDescent="0.25"/>
    <row r="200295" x14ac:dyDescent="0.25"/>
    <row r="200296" x14ac:dyDescent="0.25"/>
    <row r="200297" x14ac:dyDescent="0.25"/>
    <row r="200298" x14ac:dyDescent="0.25"/>
    <row r="200299" x14ac:dyDescent="0.25"/>
    <row r="200300" x14ac:dyDescent="0.25"/>
    <row r="200301" x14ac:dyDescent="0.25"/>
    <row r="200302" x14ac:dyDescent="0.25"/>
    <row r="200303" x14ac:dyDescent="0.25"/>
    <row r="200304" x14ac:dyDescent="0.25"/>
    <row r="200305" x14ac:dyDescent="0.25"/>
    <row r="200306" x14ac:dyDescent="0.25"/>
    <row r="200307" x14ac:dyDescent="0.25"/>
    <row r="200308" x14ac:dyDescent="0.25"/>
    <row r="200309" x14ac:dyDescent="0.25"/>
    <row r="200310" x14ac:dyDescent="0.25"/>
    <row r="200311" x14ac:dyDescent="0.25"/>
    <row r="200312" x14ac:dyDescent="0.25"/>
    <row r="200313" x14ac:dyDescent="0.25"/>
    <row r="200314" x14ac:dyDescent="0.25"/>
    <row r="200315" x14ac:dyDescent="0.25"/>
    <row r="200316" x14ac:dyDescent="0.25"/>
    <row r="200317" x14ac:dyDescent="0.25"/>
    <row r="200318" x14ac:dyDescent="0.25"/>
    <row r="200319" x14ac:dyDescent="0.25"/>
    <row r="200320" x14ac:dyDescent="0.25"/>
    <row r="200321" x14ac:dyDescent="0.25"/>
    <row r="200322" x14ac:dyDescent="0.25"/>
    <row r="200323" x14ac:dyDescent="0.25"/>
    <row r="200324" x14ac:dyDescent="0.25"/>
    <row r="200325" x14ac:dyDescent="0.25"/>
    <row r="200326" x14ac:dyDescent="0.25"/>
    <row r="200327" x14ac:dyDescent="0.25"/>
    <row r="200328" x14ac:dyDescent="0.25"/>
    <row r="200329" x14ac:dyDescent="0.25"/>
    <row r="200330" x14ac:dyDescent="0.25"/>
    <row r="200331" x14ac:dyDescent="0.25"/>
    <row r="200332" x14ac:dyDescent="0.25"/>
    <row r="200333" x14ac:dyDescent="0.25"/>
    <row r="200334" x14ac:dyDescent="0.25"/>
    <row r="200335" x14ac:dyDescent="0.25"/>
    <row r="200336" x14ac:dyDescent="0.25"/>
    <row r="200337" x14ac:dyDescent="0.25"/>
    <row r="200338" x14ac:dyDescent="0.25"/>
    <row r="200339" x14ac:dyDescent="0.25"/>
    <row r="200340" x14ac:dyDescent="0.25"/>
    <row r="200341" x14ac:dyDescent="0.25"/>
    <row r="200342" x14ac:dyDescent="0.25"/>
    <row r="200343" x14ac:dyDescent="0.25"/>
    <row r="200344" x14ac:dyDescent="0.25"/>
    <row r="200345" x14ac:dyDescent="0.25"/>
    <row r="200346" x14ac:dyDescent="0.25"/>
    <row r="200347" x14ac:dyDescent="0.25"/>
    <row r="200348" x14ac:dyDescent="0.25"/>
    <row r="200349" x14ac:dyDescent="0.25"/>
    <row r="200350" x14ac:dyDescent="0.25"/>
    <row r="200351" x14ac:dyDescent="0.25"/>
    <row r="200352" x14ac:dyDescent="0.25"/>
    <row r="200353" x14ac:dyDescent="0.25"/>
    <row r="200354" x14ac:dyDescent="0.25"/>
    <row r="200355" x14ac:dyDescent="0.25"/>
    <row r="200356" x14ac:dyDescent="0.25"/>
    <row r="200357" x14ac:dyDescent="0.25"/>
    <row r="200358" x14ac:dyDescent="0.25"/>
    <row r="200359" x14ac:dyDescent="0.25"/>
    <row r="200360" x14ac:dyDescent="0.25"/>
    <row r="200361" x14ac:dyDescent="0.25"/>
    <row r="200362" x14ac:dyDescent="0.25"/>
    <row r="200363" x14ac:dyDescent="0.25"/>
    <row r="200364" x14ac:dyDescent="0.25"/>
    <row r="200365" x14ac:dyDescent="0.25"/>
    <row r="200366" x14ac:dyDescent="0.25"/>
    <row r="200367" x14ac:dyDescent="0.25"/>
    <row r="200368" x14ac:dyDescent="0.25"/>
    <row r="200369" x14ac:dyDescent="0.25"/>
    <row r="200370" x14ac:dyDescent="0.25"/>
    <row r="200371" x14ac:dyDescent="0.25"/>
    <row r="200372" x14ac:dyDescent="0.25"/>
    <row r="200373" x14ac:dyDescent="0.25"/>
    <row r="200374" x14ac:dyDescent="0.25"/>
    <row r="200375" x14ac:dyDescent="0.25"/>
    <row r="200376" x14ac:dyDescent="0.25"/>
    <row r="200377" x14ac:dyDescent="0.25"/>
    <row r="200378" x14ac:dyDescent="0.25"/>
    <row r="200379" x14ac:dyDescent="0.25"/>
    <row r="200380" x14ac:dyDescent="0.25"/>
    <row r="200381" x14ac:dyDescent="0.25"/>
    <row r="200382" x14ac:dyDescent="0.25"/>
    <row r="200383" x14ac:dyDescent="0.25"/>
    <row r="200384" x14ac:dyDescent="0.25"/>
    <row r="200385" x14ac:dyDescent="0.25"/>
    <row r="200386" x14ac:dyDescent="0.25"/>
    <row r="200387" x14ac:dyDescent="0.25"/>
    <row r="200388" x14ac:dyDescent="0.25"/>
    <row r="200389" x14ac:dyDescent="0.25"/>
    <row r="200390" x14ac:dyDescent="0.25"/>
    <row r="200391" x14ac:dyDescent="0.25"/>
    <row r="200392" x14ac:dyDescent="0.25"/>
    <row r="200393" x14ac:dyDescent="0.25"/>
    <row r="200394" x14ac:dyDescent="0.25"/>
    <row r="200395" x14ac:dyDescent="0.25"/>
    <row r="200396" x14ac:dyDescent="0.25"/>
    <row r="200397" x14ac:dyDescent="0.25"/>
    <row r="200398" x14ac:dyDescent="0.25"/>
    <row r="200399" x14ac:dyDescent="0.25"/>
    <row r="200400" x14ac:dyDescent="0.25"/>
    <row r="200401" x14ac:dyDescent="0.25"/>
    <row r="200402" x14ac:dyDescent="0.25"/>
    <row r="200403" x14ac:dyDescent="0.25"/>
    <row r="200404" x14ac:dyDescent="0.25"/>
    <row r="200405" x14ac:dyDescent="0.25"/>
    <row r="200406" x14ac:dyDescent="0.25"/>
    <row r="200407" x14ac:dyDescent="0.25"/>
    <row r="200408" x14ac:dyDescent="0.25"/>
    <row r="200409" x14ac:dyDescent="0.25"/>
    <row r="200410" x14ac:dyDescent="0.25"/>
    <row r="200411" x14ac:dyDescent="0.25"/>
    <row r="200412" x14ac:dyDescent="0.25"/>
    <row r="200413" x14ac:dyDescent="0.25"/>
    <row r="200414" x14ac:dyDescent="0.25"/>
    <row r="200415" x14ac:dyDescent="0.25"/>
    <row r="200416" x14ac:dyDescent="0.25"/>
    <row r="200417" x14ac:dyDescent="0.25"/>
    <row r="200418" x14ac:dyDescent="0.25"/>
    <row r="200419" x14ac:dyDescent="0.25"/>
    <row r="200420" x14ac:dyDescent="0.25"/>
    <row r="200421" x14ac:dyDescent="0.25"/>
    <row r="200422" x14ac:dyDescent="0.25"/>
    <row r="200423" x14ac:dyDescent="0.25"/>
    <row r="200424" x14ac:dyDescent="0.25"/>
    <row r="200425" x14ac:dyDescent="0.25"/>
    <row r="200426" x14ac:dyDescent="0.25"/>
    <row r="200427" x14ac:dyDescent="0.25"/>
    <row r="200428" x14ac:dyDescent="0.25"/>
    <row r="200429" x14ac:dyDescent="0.25"/>
    <row r="200430" x14ac:dyDescent="0.25"/>
    <row r="200431" x14ac:dyDescent="0.25"/>
    <row r="200432" x14ac:dyDescent="0.25"/>
    <row r="200433" x14ac:dyDescent="0.25"/>
    <row r="200434" x14ac:dyDescent="0.25"/>
    <row r="200435" x14ac:dyDescent="0.25"/>
    <row r="200436" x14ac:dyDescent="0.25"/>
    <row r="200437" x14ac:dyDescent="0.25"/>
    <row r="200438" x14ac:dyDescent="0.25"/>
    <row r="200439" x14ac:dyDescent="0.25"/>
    <row r="200440" x14ac:dyDescent="0.25"/>
    <row r="200441" x14ac:dyDescent="0.25"/>
    <row r="200442" x14ac:dyDescent="0.25"/>
    <row r="200443" x14ac:dyDescent="0.25"/>
    <row r="200444" x14ac:dyDescent="0.25"/>
    <row r="200445" x14ac:dyDescent="0.25"/>
    <row r="200446" x14ac:dyDescent="0.25"/>
    <row r="200447" x14ac:dyDescent="0.25"/>
    <row r="200448" x14ac:dyDescent="0.25"/>
    <row r="200449" x14ac:dyDescent="0.25"/>
    <row r="200450" x14ac:dyDescent="0.25"/>
    <row r="200451" x14ac:dyDescent="0.25"/>
    <row r="200452" x14ac:dyDescent="0.25"/>
    <row r="200453" x14ac:dyDescent="0.25"/>
    <row r="200454" x14ac:dyDescent="0.25"/>
    <row r="200455" x14ac:dyDescent="0.25"/>
    <row r="200456" x14ac:dyDescent="0.25"/>
    <row r="200457" x14ac:dyDescent="0.25"/>
    <row r="200458" x14ac:dyDescent="0.25"/>
    <row r="200459" x14ac:dyDescent="0.25"/>
    <row r="200460" x14ac:dyDescent="0.25"/>
    <row r="200461" x14ac:dyDescent="0.25"/>
    <row r="200462" x14ac:dyDescent="0.25"/>
    <row r="200463" x14ac:dyDescent="0.25"/>
    <row r="200464" x14ac:dyDescent="0.25"/>
    <row r="200465" x14ac:dyDescent="0.25"/>
    <row r="200466" x14ac:dyDescent="0.25"/>
    <row r="200467" x14ac:dyDescent="0.25"/>
    <row r="200468" x14ac:dyDescent="0.25"/>
    <row r="200469" x14ac:dyDescent="0.25"/>
    <row r="200470" x14ac:dyDescent="0.25"/>
    <row r="200471" x14ac:dyDescent="0.25"/>
    <row r="200472" x14ac:dyDescent="0.25"/>
    <row r="200473" x14ac:dyDescent="0.25"/>
    <row r="200474" x14ac:dyDescent="0.25"/>
    <row r="200475" x14ac:dyDescent="0.25"/>
    <row r="200476" x14ac:dyDescent="0.25"/>
    <row r="200477" x14ac:dyDescent="0.25"/>
    <row r="200478" x14ac:dyDescent="0.25"/>
    <row r="200479" x14ac:dyDescent="0.25"/>
    <row r="200480" x14ac:dyDescent="0.25"/>
    <row r="200481" x14ac:dyDescent="0.25"/>
    <row r="200482" x14ac:dyDescent="0.25"/>
    <row r="200483" x14ac:dyDescent="0.25"/>
    <row r="200484" x14ac:dyDescent="0.25"/>
    <row r="200485" x14ac:dyDescent="0.25"/>
    <row r="200486" x14ac:dyDescent="0.25"/>
    <row r="200487" x14ac:dyDescent="0.25"/>
    <row r="200488" x14ac:dyDescent="0.25"/>
    <row r="200489" x14ac:dyDescent="0.25"/>
    <row r="200490" x14ac:dyDescent="0.25"/>
    <row r="200491" x14ac:dyDescent="0.25"/>
    <row r="200492" x14ac:dyDescent="0.25"/>
    <row r="200493" x14ac:dyDescent="0.25"/>
    <row r="200494" x14ac:dyDescent="0.25"/>
    <row r="200495" x14ac:dyDescent="0.25"/>
    <row r="200496" x14ac:dyDescent="0.25"/>
    <row r="200497" x14ac:dyDescent="0.25"/>
    <row r="200498" x14ac:dyDescent="0.25"/>
    <row r="200499" x14ac:dyDescent="0.25"/>
    <row r="200500" x14ac:dyDescent="0.25"/>
    <row r="200501" x14ac:dyDescent="0.25"/>
    <row r="200502" x14ac:dyDescent="0.25"/>
    <row r="200503" x14ac:dyDescent="0.25"/>
    <row r="200504" x14ac:dyDescent="0.25"/>
    <row r="200505" x14ac:dyDescent="0.25"/>
    <row r="200506" x14ac:dyDescent="0.25"/>
    <row r="200507" x14ac:dyDescent="0.25"/>
    <row r="200508" x14ac:dyDescent="0.25"/>
    <row r="200509" x14ac:dyDescent="0.25"/>
    <row r="200510" x14ac:dyDescent="0.25"/>
    <row r="200511" x14ac:dyDescent="0.25"/>
    <row r="200512" x14ac:dyDescent="0.25"/>
    <row r="200513" x14ac:dyDescent="0.25"/>
    <row r="200514" x14ac:dyDescent="0.25"/>
    <row r="200515" x14ac:dyDescent="0.25"/>
    <row r="200516" x14ac:dyDescent="0.25"/>
    <row r="200517" x14ac:dyDescent="0.25"/>
    <row r="200518" x14ac:dyDescent="0.25"/>
    <row r="200519" x14ac:dyDescent="0.25"/>
    <row r="200520" x14ac:dyDescent="0.25"/>
    <row r="200521" x14ac:dyDescent="0.25"/>
    <row r="200522" x14ac:dyDescent="0.25"/>
    <row r="200523" x14ac:dyDescent="0.25"/>
    <row r="200524" x14ac:dyDescent="0.25"/>
    <row r="200525" x14ac:dyDescent="0.25"/>
    <row r="200526" x14ac:dyDescent="0.25"/>
    <row r="200527" x14ac:dyDescent="0.25"/>
    <row r="200528" x14ac:dyDescent="0.25"/>
    <row r="200529" x14ac:dyDescent="0.25"/>
    <row r="200530" x14ac:dyDescent="0.25"/>
    <row r="200531" x14ac:dyDescent="0.25"/>
    <row r="200532" x14ac:dyDescent="0.25"/>
    <row r="200533" x14ac:dyDescent="0.25"/>
    <row r="200534" x14ac:dyDescent="0.25"/>
    <row r="200535" x14ac:dyDescent="0.25"/>
    <row r="200536" x14ac:dyDescent="0.25"/>
    <row r="200537" x14ac:dyDescent="0.25"/>
    <row r="200538" x14ac:dyDescent="0.25"/>
    <row r="200539" x14ac:dyDescent="0.25"/>
    <row r="200540" x14ac:dyDescent="0.25"/>
    <row r="200541" x14ac:dyDescent="0.25"/>
    <row r="200542" x14ac:dyDescent="0.25"/>
    <row r="200543" x14ac:dyDescent="0.25"/>
    <row r="200544" x14ac:dyDescent="0.25"/>
    <row r="200545" x14ac:dyDescent="0.25"/>
    <row r="200546" x14ac:dyDescent="0.25"/>
    <row r="200547" x14ac:dyDescent="0.25"/>
    <row r="200548" x14ac:dyDescent="0.25"/>
    <row r="200549" x14ac:dyDescent="0.25"/>
    <row r="200550" x14ac:dyDescent="0.25"/>
    <row r="200551" x14ac:dyDescent="0.25"/>
    <row r="200552" x14ac:dyDescent="0.25"/>
    <row r="200553" x14ac:dyDescent="0.25"/>
    <row r="200554" x14ac:dyDescent="0.25"/>
    <row r="200555" x14ac:dyDescent="0.25"/>
    <row r="200556" x14ac:dyDescent="0.25"/>
    <row r="200557" x14ac:dyDescent="0.25"/>
    <row r="200558" x14ac:dyDescent="0.25"/>
    <row r="200559" x14ac:dyDescent="0.25"/>
    <row r="200560" x14ac:dyDescent="0.25"/>
    <row r="200561" x14ac:dyDescent="0.25"/>
    <row r="200562" x14ac:dyDescent="0.25"/>
    <row r="200563" x14ac:dyDescent="0.25"/>
    <row r="200564" x14ac:dyDescent="0.25"/>
    <row r="200565" x14ac:dyDescent="0.25"/>
    <row r="200566" x14ac:dyDescent="0.25"/>
    <row r="200567" x14ac:dyDescent="0.25"/>
    <row r="200568" x14ac:dyDescent="0.25"/>
    <row r="200569" x14ac:dyDescent="0.25"/>
    <row r="200570" x14ac:dyDescent="0.25"/>
    <row r="200571" x14ac:dyDescent="0.25"/>
    <row r="200572" x14ac:dyDescent="0.25"/>
    <row r="200573" x14ac:dyDescent="0.25"/>
    <row r="200574" x14ac:dyDescent="0.25"/>
    <row r="200575" x14ac:dyDescent="0.25"/>
    <row r="200576" x14ac:dyDescent="0.25"/>
    <row r="200577" x14ac:dyDescent="0.25"/>
    <row r="200578" x14ac:dyDescent="0.25"/>
    <row r="200579" x14ac:dyDescent="0.25"/>
    <row r="200580" x14ac:dyDescent="0.25"/>
    <row r="200581" x14ac:dyDescent="0.25"/>
    <row r="200582" x14ac:dyDescent="0.25"/>
    <row r="200583" x14ac:dyDescent="0.25"/>
    <row r="200584" x14ac:dyDescent="0.25"/>
    <row r="200585" x14ac:dyDescent="0.25"/>
    <row r="200586" x14ac:dyDescent="0.25"/>
    <row r="200587" x14ac:dyDescent="0.25"/>
    <row r="200588" x14ac:dyDescent="0.25"/>
    <row r="200589" x14ac:dyDescent="0.25"/>
    <row r="200590" x14ac:dyDescent="0.25"/>
    <row r="200591" x14ac:dyDescent="0.25"/>
    <row r="200592" x14ac:dyDescent="0.25"/>
    <row r="200593" x14ac:dyDescent="0.25"/>
    <row r="200594" x14ac:dyDescent="0.25"/>
    <row r="200595" x14ac:dyDescent="0.25"/>
    <row r="200596" x14ac:dyDescent="0.25"/>
    <row r="200597" x14ac:dyDescent="0.25"/>
    <row r="200598" x14ac:dyDescent="0.25"/>
    <row r="200599" x14ac:dyDescent="0.25"/>
    <row r="200600" x14ac:dyDescent="0.25"/>
    <row r="200601" x14ac:dyDescent="0.25"/>
    <row r="200602" x14ac:dyDescent="0.25"/>
    <row r="200603" x14ac:dyDescent="0.25"/>
    <row r="200604" x14ac:dyDescent="0.25"/>
    <row r="200605" x14ac:dyDescent="0.25"/>
    <row r="200606" x14ac:dyDescent="0.25"/>
    <row r="200607" x14ac:dyDescent="0.25"/>
    <row r="200608" x14ac:dyDescent="0.25"/>
    <row r="200609" x14ac:dyDescent="0.25"/>
    <row r="200610" x14ac:dyDescent="0.25"/>
    <row r="200611" x14ac:dyDescent="0.25"/>
    <row r="200612" x14ac:dyDescent="0.25"/>
    <row r="200613" x14ac:dyDescent="0.25"/>
    <row r="200614" x14ac:dyDescent="0.25"/>
    <row r="200615" x14ac:dyDescent="0.25"/>
    <row r="200616" x14ac:dyDescent="0.25"/>
    <row r="200617" x14ac:dyDescent="0.25"/>
    <row r="200618" x14ac:dyDescent="0.25"/>
    <row r="200619" x14ac:dyDescent="0.25"/>
    <row r="200620" x14ac:dyDescent="0.25"/>
    <row r="200621" x14ac:dyDescent="0.25"/>
    <row r="200622" x14ac:dyDescent="0.25"/>
    <row r="200623" x14ac:dyDescent="0.25"/>
    <row r="200624" x14ac:dyDescent="0.25"/>
    <row r="200625" x14ac:dyDescent="0.25"/>
    <row r="200626" x14ac:dyDescent="0.25"/>
    <row r="200627" x14ac:dyDescent="0.25"/>
    <row r="200628" x14ac:dyDescent="0.25"/>
    <row r="200629" x14ac:dyDescent="0.25"/>
    <row r="200630" x14ac:dyDescent="0.25"/>
    <row r="200631" x14ac:dyDescent="0.25"/>
    <row r="200632" x14ac:dyDescent="0.25"/>
    <row r="200633" x14ac:dyDescent="0.25"/>
    <row r="200634" x14ac:dyDescent="0.25"/>
    <row r="200635" x14ac:dyDescent="0.25"/>
    <row r="200636" x14ac:dyDescent="0.25"/>
    <row r="200637" x14ac:dyDescent="0.25"/>
    <row r="200638" x14ac:dyDescent="0.25"/>
    <row r="200639" x14ac:dyDescent="0.25"/>
    <row r="200640" x14ac:dyDescent="0.25"/>
    <row r="200641" x14ac:dyDescent="0.25"/>
    <row r="200642" x14ac:dyDescent="0.25"/>
    <row r="200643" x14ac:dyDescent="0.25"/>
    <row r="200644" x14ac:dyDescent="0.25"/>
    <row r="200645" x14ac:dyDescent="0.25"/>
    <row r="200646" x14ac:dyDescent="0.25"/>
    <row r="200647" x14ac:dyDescent="0.25"/>
    <row r="200648" x14ac:dyDescent="0.25"/>
    <row r="200649" x14ac:dyDescent="0.25"/>
    <row r="200650" x14ac:dyDescent="0.25"/>
    <row r="200651" x14ac:dyDescent="0.25"/>
    <row r="200652" x14ac:dyDescent="0.25"/>
    <row r="200653" x14ac:dyDescent="0.25"/>
    <row r="200654" x14ac:dyDescent="0.25"/>
    <row r="200655" x14ac:dyDescent="0.25"/>
    <row r="200656" x14ac:dyDescent="0.25"/>
    <row r="200657" x14ac:dyDescent="0.25"/>
    <row r="200658" x14ac:dyDescent="0.25"/>
    <row r="200659" x14ac:dyDescent="0.25"/>
    <row r="200660" x14ac:dyDescent="0.25"/>
    <row r="200661" x14ac:dyDescent="0.25"/>
    <row r="200662" x14ac:dyDescent="0.25"/>
    <row r="200663" x14ac:dyDescent="0.25"/>
    <row r="200664" x14ac:dyDescent="0.25"/>
    <row r="200665" x14ac:dyDescent="0.25"/>
    <row r="200666" x14ac:dyDescent="0.25"/>
    <row r="200667" x14ac:dyDescent="0.25"/>
    <row r="200668" x14ac:dyDescent="0.25"/>
    <row r="200669" x14ac:dyDescent="0.25"/>
    <row r="200670" x14ac:dyDescent="0.25"/>
    <row r="200671" x14ac:dyDescent="0.25"/>
    <row r="200672" x14ac:dyDescent="0.25"/>
    <row r="200673" x14ac:dyDescent="0.25"/>
    <row r="200674" x14ac:dyDescent="0.25"/>
    <row r="200675" x14ac:dyDescent="0.25"/>
    <row r="200676" x14ac:dyDescent="0.25"/>
    <row r="200677" x14ac:dyDescent="0.25"/>
    <row r="200678" x14ac:dyDescent="0.25"/>
    <row r="200679" x14ac:dyDescent="0.25"/>
    <row r="200680" x14ac:dyDescent="0.25"/>
    <row r="200681" x14ac:dyDescent="0.25"/>
    <row r="200682" x14ac:dyDescent="0.25"/>
    <row r="200683" x14ac:dyDescent="0.25"/>
    <row r="200684" x14ac:dyDescent="0.25"/>
    <row r="200685" x14ac:dyDescent="0.25"/>
    <row r="200686" x14ac:dyDescent="0.25"/>
    <row r="200687" x14ac:dyDescent="0.25"/>
    <row r="200688" x14ac:dyDescent="0.25"/>
    <row r="200689" x14ac:dyDescent="0.25"/>
    <row r="200690" x14ac:dyDescent="0.25"/>
    <row r="200691" x14ac:dyDescent="0.25"/>
    <row r="200692" x14ac:dyDescent="0.25"/>
    <row r="200693" x14ac:dyDescent="0.25"/>
    <row r="200694" x14ac:dyDescent="0.25"/>
    <row r="200695" x14ac:dyDescent="0.25"/>
    <row r="200696" x14ac:dyDescent="0.25"/>
    <row r="200697" x14ac:dyDescent="0.25"/>
    <row r="200698" x14ac:dyDescent="0.25"/>
    <row r="200699" x14ac:dyDescent="0.25"/>
    <row r="200700" x14ac:dyDescent="0.25"/>
    <row r="200701" x14ac:dyDescent="0.25"/>
    <row r="200702" x14ac:dyDescent="0.25"/>
    <row r="200703" x14ac:dyDescent="0.25"/>
    <row r="200704" x14ac:dyDescent="0.25"/>
    <row r="200705" x14ac:dyDescent="0.25"/>
    <row r="200706" x14ac:dyDescent="0.25"/>
    <row r="200707" x14ac:dyDescent="0.25"/>
    <row r="200708" x14ac:dyDescent="0.25"/>
    <row r="200709" x14ac:dyDescent="0.25"/>
    <row r="200710" x14ac:dyDescent="0.25"/>
    <row r="200711" x14ac:dyDescent="0.25"/>
    <row r="200712" x14ac:dyDescent="0.25"/>
    <row r="200713" x14ac:dyDescent="0.25"/>
    <row r="200714" x14ac:dyDescent="0.25"/>
    <row r="200715" x14ac:dyDescent="0.25"/>
    <row r="200716" x14ac:dyDescent="0.25"/>
    <row r="200717" x14ac:dyDescent="0.25"/>
    <row r="200718" x14ac:dyDescent="0.25"/>
    <row r="200719" x14ac:dyDescent="0.25"/>
    <row r="200720" x14ac:dyDescent="0.25"/>
    <row r="200721" x14ac:dyDescent="0.25"/>
    <row r="200722" x14ac:dyDescent="0.25"/>
    <row r="200723" x14ac:dyDescent="0.25"/>
    <row r="200724" x14ac:dyDescent="0.25"/>
    <row r="200725" x14ac:dyDescent="0.25"/>
    <row r="200726" x14ac:dyDescent="0.25"/>
    <row r="200727" x14ac:dyDescent="0.25"/>
    <row r="200728" x14ac:dyDescent="0.25"/>
    <row r="200729" x14ac:dyDescent="0.25"/>
    <row r="200730" x14ac:dyDescent="0.25"/>
    <row r="200731" x14ac:dyDescent="0.25"/>
    <row r="200732" x14ac:dyDescent="0.25"/>
    <row r="200733" x14ac:dyDescent="0.25"/>
    <row r="200734" x14ac:dyDescent="0.25"/>
    <row r="200735" x14ac:dyDescent="0.25"/>
    <row r="200736" x14ac:dyDescent="0.25"/>
    <row r="200737" x14ac:dyDescent="0.25"/>
    <row r="200738" x14ac:dyDescent="0.25"/>
    <row r="200739" x14ac:dyDescent="0.25"/>
    <row r="200740" x14ac:dyDescent="0.25"/>
    <row r="200741" x14ac:dyDescent="0.25"/>
    <row r="200742" x14ac:dyDescent="0.25"/>
    <row r="200743" x14ac:dyDescent="0.25"/>
    <row r="200744" x14ac:dyDescent="0.25"/>
    <row r="200745" x14ac:dyDescent="0.25"/>
    <row r="200746" x14ac:dyDescent="0.25"/>
    <row r="200747" x14ac:dyDescent="0.25"/>
    <row r="200748" x14ac:dyDescent="0.25"/>
    <row r="200749" x14ac:dyDescent="0.25"/>
    <row r="200750" x14ac:dyDescent="0.25"/>
    <row r="200751" x14ac:dyDescent="0.25"/>
    <row r="200752" x14ac:dyDescent="0.25"/>
    <row r="200753" x14ac:dyDescent="0.25"/>
    <row r="200754" x14ac:dyDescent="0.25"/>
    <row r="200755" x14ac:dyDescent="0.25"/>
    <row r="200756" x14ac:dyDescent="0.25"/>
    <row r="200757" x14ac:dyDescent="0.25"/>
    <row r="200758" x14ac:dyDescent="0.25"/>
    <row r="200759" x14ac:dyDescent="0.25"/>
    <row r="200760" x14ac:dyDescent="0.25"/>
    <row r="200761" x14ac:dyDescent="0.25"/>
    <row r="200762" x14ac:dyDescent="0.25"/>
    <row r="200763" x14ac:dyDescent="0.25"/>
    <row r="200764" x14ac:dyDescent="0.25"/>
    <row r="200765" x14ac:dyDescent="0.25"/>
    <row r="200766" x14ac:dyDescent="0.25"/>
    <row r="200767" x14ac:dyDescent="0.25"/>
    <row r="200768" x14ac:dyDescent="0.25"/>
    <row r="200769" x14ac:dyDescent="0.25"/>
    <row r="200770" x14ac:dyDescent="0.25"/>
    <row r="200771" x14ac:dyDescent="0.25"/>
    <row r="200772" x14ac:dyDescent="0.25"/>
    <row r="200773" x14ac:dyDescent="0.25"/>
    <row r="200774" x14ac:dyDescent="0.25"/>
    <row r="200775" x14ac:dyDescent="0.25"/>
    <row r="200776" x14ac:dyDescent="0.25"/>
    <row r="200777" x14ac:dyDescent="0.25"/>
    <row r="200778" x14ac:dyDescent="0.25"/>
    <row r="200779" x14ac:dyDescent="0.25"/>
    <row r="200780" x14ac:dyDescent="0.25"/>
    <row r="200781" x14ac:dyDescent="0.25"/>
    <row r="200782" x14ac:dyDescent="0.25"/>
    <row r="200783" x14ac:dyDescent="0.25"/>
    <row r="200784" x14ac:dyDescent="0.25"/>
    <row r="200785" x14ac:dyDescent="0.25"/>
    <row r="200786" x14ac:dyDescent="0.25"/>
    <row r="200787" x14ac:dyDescent="0.25"/>
    <row r="200788" x14ac:dyDescent="0.25"/>
    <row r="200789" x14ac:dyDescent="0.25"/>
    <row r="200790" x14ac:dyDescent="0.25"/>
    <row r="200791" x14ac:dyDescent="0.25"/>
    <row r="200792" x14ac:dyDescent="0.25"/>
    <row r="200793" x14ac:dyDescent="0.25"/>
    <row r="200794" x14ac:dyDescent="0.25"/>
    <row r="200795" x14ac:dyDescent="0.25"/>
    <row r="200796" x14ac:dyDescent="0.25"/>
    <row r="200797" x14ac:dyDescent="0.25"/>
    <row r="200798" x14ac:dyDescent="0.25"/>
    <row r="200799" x14ac:dyDescent="0.25"/>
    <row r="200800" x14ac:dyDescent="0.25"/>
    <row r="200801" x14ac:dyDescent="0.25"/>
    <row r="200802" x14ac:dyDescent="0.25"/>
    <row r="200803" x14ac:dyDescent="0.25"/>
    <row r="200804" x14ac:dyDescent="0.25"/>
    <row r="200805" x14ac:dyDescent="0.25"/>
    <row r="200806" x14ac:dyDescent="0.25"/>
    <row r="200807" x14ac:dyDescent="0.25"/>
    <row r="200808" x14ac:dyDescent="0.25"/>
    <row r="200809" x14ac:dyDescent="0.25"/>
    <row r="200810" x14ac:dyDescent="0.25"/>
    <row r="200811" x14ac:dyDescent="0.25"/>
    <row r="200812" x14ac:dyDescent="0.25"/>
    <row r="200813" x14ac:dyDescent="0.25"/>
    <row r="200814" x14ac:dyDescent="0.25"/>
    <row r="200815" x14ac:dyDescent="0.25"/>
    <row r="200816" x14ac:dyDescent="0.25"/>
    <row r="200817" x14ac:dyDescent="0.25"/>
    <row r="200818" x14ac:dyDescent="0.25"/>
    <row r="200819" x14ac:dyDescent="0.25"/>
    <row r="200820" x14ac:dyDescent="0.25"/>
    <row r="200821" x14ac:dyDescent="0.25"/>
    <row r="200822" x14ac:dyDescent="0.25"/>
    <row r="200823" x14ac:dyDescent="0.25"/>
    <row r="200824" x14ac:dyDescent="0.25"/>
    <row r="200825" x14ac:dyDescent="0.25"/>
    <row r="200826" x14ac:dyDescent="0.25"/>
    <row r="200827" x14ac:dyDescent="0.25"/>
    <row r="200828" x14ac:dyDescent="0.25"/>
    <row r="200829" x14ac:dyDescent="0.25"/>
    <row r="200830" x14ac:dyDescent="0.25"/>
    <row r="200831" x14ac:dyDescent="0.25"/>
    <row r="200832" x14ac:dyDescent="0.25"/>
    <row r="200833" x14ac:dyDescent="0.25"/>
    <row r="200834" x14ac:dyDescent="0.25"/>
    <row r="200835" x14ac:dyDescent="0.25"/>
    <row r="200836" x14ac:dyDescent="0.25"/>
    <row r="200837" x14ac:dyDescent="0.25"/>
    <row r="200838" x14ac:dyDescent="0.25"/>
    <row r="200839" x14ac:dyDescent="0.25"/>
    <row r="200840" x14ac:dyDescent="0.25"/>
    <row r="200841" x14ac:dyDescent="0.25"/>
    <row r="200842" x14ac:dyDescent="0.25"/>
    <row r="200843" x14ac:dyDescent="0.25"/>
    <row r="200844" x14ac:dyDescent="0.25"/>
    <row r="200845" x14ac:dyDescent="0.25"/>
    <row r="200846" x14ac:dyDescent="0.25"/>
    <row r="200847" x14ac:dyDescent="0.25"/>
    <row r="200848" x14ac:dyDescent="0.25"/>
    <row r="200849" x14ac:dyDescent="0.25"/>
    <row r="200850" x14ac:dyDescent="0.25"/>
    <row r="200851" x14ac:dyDescent="0.25"/>
    <row r="200852" x14ac:dyDescent="0.25"/>
    <row r="200853" x14ac:dyDescent="0.25"/>
    <row r="200854" x14ac:dyDescent="0.25"/>
    <row r="200855" x14ac:dyDescent="0.25"/>
    <row r="200856" x14ac:dyDescent="0.25"/>
    <row r="200857" x14ac:dyDescent="0.25"/>
    <row r="200858" x14ac:dyDescent="0.25"/>
    <row r="200859" x14ac:dyDescent="0.25"/>
    <row r="200860" x14ac:dyDescent="0.25"/>
    <row r="200861" x14ac:dyDescent="0.25"/>
    <row r="200862" x14ac:dyDescent="0.25"/>
    <row r="200863" x14ac:dyDescent="0.25"/>
    <row r="200864" x14ac:dyDescent="0.25"/>
    <row r="200865" x14ac:dyDescent="0.25"/>
    <row r="200866" x14ac:dyDescent="0.25"/>
    <row r="200867" x14ac:dyDescent="0.25"/>
    <row r="200868" x14ac:dyDescent="0.25"/>
    <row r="200869" x14ac:dyDescent="0.25"/>
    <row r="200870" x14ac:dyDescent="0.25"/>
    <row r="200871" x14ac:dyDescent="0.25"/>
    <row r="200872" x14ac:dyDescent="0.25"/>
    <row r="200873" x14ac:dyDescent="0.25"/>
    <row r="200874" x14ac:dyDescent="0.25"/>
    <row r="200875" x14ac:dyDescent="0.25"/>
    <row r="200876" x14ac:dyDescent="0.25"/>
    <row r="200877" x14ac:dyDescent="0.25"/>
    <row r="200878" x14ac:dyDescent="0.25"/>
    <row r="200879" x14ac:dyDescent="0.25"/>
    <row r="200880" x14ac:dyDescent="0.25"/>
    <row r="200881" x14ac:dyDescent="0.25"/>
    <row r="200882" x14ac:dyDescent="0.25"/>
    <row r="200883" x14ac:dyDescent="0.25"/>
    <row r="200884" x14ac:dyDescent="0.25"/>
    <row r="200885" x14ac:dyDescent="0.25"/>
    <row r="200886" x14ac:dyDescent="0.25"/>
    <row r="200887" x14ac:dyDescent="0.25"/>
    <row r="200888" x14ac:dyDescent="0.25"/>
    <row r="200889" x14ac:dyDescent="0.25"/>
    <row r="200890" x14ac:dyDescent="0.25"/>
    <row r="200891" x14ac:dyDescent="0.25"/>
    <row r="200892" x14ac:dyDescent="0.25"/>
    <row r="200893" x14ac:dyDescent="0.25"/>
    <row r="200894" x14ac:dyDescent="0.25"/>
    <row r="200895" x14ac:dyDescent="0.25"/>
    <row r="200896" x14ac:dyDescent="0.25"/>
    <row r="200897" x14ac:dyDescent="0.25"/>
    <row r="200898" x14ac:dyDescent="0.25"/>
    <row r="200899" x14ac:dyDescent="0.25"/>
    <row r="200900" x14ac:dyDescent="0.25"/>
    <row r="200901" x14ac:dyDescent="0.25"/>
    <row r="200902" x14ac:dyDescent="0.25"/>
    <row r="200903" x14ac:dyDescent="0.25"/>
    <row r="200904" x14ac:dyDescent="0.25"/>
    <row r="200905" x14ac:dyDescent="0.25"/>
    <row r="200906" x14ac:dyDescent="0.25"/>
    <row r="200907" x14ac:dyDescent="0.25"/>
    <row r="200908" x14ac:dyDescent="0.25"/>
    <row r="200909" x14ac:dyDescent="0.25"/>
    <row r="200910" x14ac:dyDescent="0.25"/>
    <row r="200911" x14ac:dyDescent="0.25"/>
    <row r="200912" x14ac:dyDescent="0.25"/>
    <row r="200913" x14ac:dyDescent="0.25"/>
    <row r="200914" x14ac:dyDescent="0.25"/>
    <row r="200915" x14ac:dyDescent="0.25"/>
    <row r="200916" x14ac:dyDescent="0.25"/>
    <row r="200917" x14ac:dyDescent="0.25"/>
    <row r="200918" x14ac:dyDescent="0.25"/>
    <row r="200919" x14ac:dyDescent="0.25"/>
    <row r="200920" x14ac:dyDescent="0.25"/>
    <row r="200921" x14ac:dyDescent="0.25"/>
    <row r="200922" x14ac:dyDescent="0.25"/>
    <row r="200923" x14ac:dyDescent="0.25"/>
    <row r="200924" x14ac:dyDescent="0.25"/>
    <row r="200925" x14ac:dyDescent="0.25"/>
    <row r="200926" x14ac:dyDescent="0.25"/>
    <row r="200927" x14ac:dyDescent="0.25"/>
    <row r="200928" x14ac:dyDescent="0.25"/>
    <row r="200929" x14ac:dyDescent="0.25"/>
    <row r="200930" x14ac:dyDescent="0.25"/>
    <row r="200931" x14ac:dyDescent="0.25"/>
    <row r="200932" x14ac:dyDescent="0.25"/>
    <row r="200933" x14ac:dyDescent="0.25"/>
    <row r="200934" x14ac:dyDescent="0.25"/>
    <row r="200935" x14ac:dyDescent="0.25"/>
    <row r="200936" x14ac:dyDescent="0.25"/>
    <row r="200937" x14ac:dyDescent="0.25"/>
    <row r="200938" x14ac:dyDescent="0.25"/>
    <row r="200939" x14ac:dyDescent="0.25"/>
    <row r="200940" x14ac:dyDescent="0.25"/>
    <row r="200941" x14ac:dyDescent="0.25"/>
    <row r="200942" x14ac:dyDescent="0.25"/>
    <row r="200943" x14ac:dyDescent="0.25"/>
    <row r="200944" x14ac:dyDescent="0.25"/>
    <row r="200945" x14ac:dyDescent="0.25"/>
    <row r="200946" x14ac:dyDescent="0.25"/>
    <row r="200947" x14ac:dyDescent="0.25"/>
    <row r="200948" x14ac:dyDescent="0.25"/>
    <row r="200949" x14ac:dyDescent="0.25"/>
    <row r="200950" x14ac:dyDescent="0.25"/>
    <row r="200951" x14ac:dyDescent="0.25"/>
    <row r="200952" x14ac:dyDescent="0.25"/>
    <row r="200953" x14ac:dyDescent="0.25"/>
    <row r="200954" x14ac:dyDescent="0.25"/>
    <row r="200955" x14ac:dyDescent="0.25"/>
    <row r="200956" x14ac:dyDescent="0.25"/>
    <row r="200957" x14ac:dyDescent="0.25"/>
    <row r="200958" x14ac:dyDescent="0.25"/>
    <row r="200959" x14ac:dyDescent="0.25"/>
    <row r="200960" x14ac:dyDescent="0.25"/>
    <row r="200961" x14ac:dyDescent="0.25"/>
    <row r="200962" x14ac:dyDescent="0.25"/>
    <row r="200963" x14ac:dyDescent="0.25"/>
    <row r="200964" x14ac:dyDescent="0.25"/>
    <row r="200965" x14ac:dyDescent="0.25"/>
    <row r="200966" x14ac:dyDescent="0.25"/>
    <row r="200967" x14ac:dyDescent="0.25"/>
    <row r="200968" x14ac:dyDescent="0.25"/>
    <row r="200969" x14ac:dyDescent="0.25"/>
    <row r="200970" x14ac:dyDescent="0.25"/>
    <row r="200971" x14ac:dyDescent="0.25"/>
    <row r="200972" x14ac:dyDescent="0.25"/>
    <row r="200973" x14ac:dyDescent="0.25"/>
    <row r="200974" x14ac:dyDescent="0.25"/>
    <row r="200975" x14ac:dyDescent="0.25"/>
    <row r="200976" x14ac:dyDescent="0.25"/>
    <row r="200977" x14ac:dyDescent="0.25"/>
    <row r="200978" x14ac:dyDescent="0.25"/>
    <row r="200979" x14ac:dyDescent="0.25"/>
    <row r="200980" x14ac:dyDescent="0.25"/>
    <row r="200981" x14ac:dyDescent="0.25"/>
    <row r="200982" x14ac:dyDescent="0.25"/>
    <row r="200983" x14ac:dyDescent="0.25"/>
    <row r="200984" x14ac:dyDescent="0.25"/>
    <row r="200985" x14ac:dyDescent="0.25"/>
    <row r="200986" x14ac:dyDescent="0.25"/>
    <row r="200987" x14ac:dyDescent="0.25"/>
    <row r="200988" x14ac:dyDescent="0.25"/>
    <row r="200989" x14ac:dyDescent="0.25"/>
    <row r="200990" x14ac:dyDescent="0.25"/>
    <row r="200991" x14ac:dyDescent="0.25"/>
    <row r="200992" x14ac:dyDescent="0.25"/>
    <row r="200993" x14ac:dyDescent="0.25"/>
    <row r="200994" x14ac:dyDescent="0.25"/>
    <row r="200995" x14ac:dyDescent="0.25"/>
    <row r="200996" x14ac:dyDescent="0.25"/>
    <row r="200997" x14ac:dyDescent="0.25"/>
    <row r="200998" x14ac:dyDescent="0.25"/>
    <row r="200999" x14ac:dyDescent="0.25"/>
    <row r="201000" x14ac:dyDescent="0.25"/>
    <row r="201001" x14ac:dyDescent="0.25"/>
    <row r="201002" x14ac:dyDescent="0.25"/>
    <row r="201003" x14ac:dyDescent="0.25"/>
    <row r="201004" x14ac:dyDescent="0.25"/>
    <row r="201005" x14ac:dyDescent="0.25"/>
    <row r="201006" x14ac:dyDescent="0.25"/>
    <row r="201007" x14ac:dyDescent="0.25"/>
    <row r="201008" x14ac:dyDescent="0.25"/>
    <row r="201009" x14ac:dyDescent="0.25"/>
    <row r="201010" x14ac:dyDescent="0.25"/>
    <row r="201011" x14ac:dyDescent="0.25"/>
    <row r="201012" x14ac:dyDescent="0.25"/>
    <row r="201013" x14ac:dyDescent="0.25"/>
    <row r="201014" x14ac:dyDescent="0.25"/>
    <row r="201015" x14ac:dyDescent="0.25"/>
    <row r="201016" x14ac:dyDescent="0.25"/>
    <row r="201017" x14ac:dyDescent="0.25"/>
    <row r="201018" x14ac:dyDescent="0.25"/>
    <row r="201019" x14ac:dyDescent="0.25"/>
    <row r="201020" x14ac:dyDescent="0.25"/>
    <row r="201021" x14ac:dyDescent="0.25"/>
    <row r="201022" x14ac:dyDescent="0.25"/>
    <row r="201023" x14ac:dyDescent="0.25"/>
    <row r="201024" x14ac:dyDescent="0.25"/>
    <row r="201025" x14ac:dyDescent="0.25"/>
    <row r="201026" x14ac:dyDescent="0.25"/>
    <row r="201027" x14ac:dyDescent="0.25"/>
    <row r="201028" x14ac:dyDescent="0.25"/>
    <row r="201029" x14ac:dyDescent="0.25"/>
    <row r="201030" x14ac:dyDescent="0.25"/>
    <row r="201031" x14ac:dyDescent="0.25"/>
    <row r="201032" x14ac:dyDescent="0.25"/>
    <row r="201033" x14ac:dyDescent="0.25"/>
    <row r="201034" x14ac:dyDescent="0.25"/>
    <row r="201035" x14ac:dyDescent="0.25"/>
    <row r="201036" x14ac:dyDescent="0.25"/>
    <row r="201037" x14ac:dyDescent="0.25"/>
    <row r="201038" x14ac:dyDescent="0.25"/>
    <row r="201039" x14ac:dyDescent="0.25"/>
    <row r="201040" x14ac:dyDescent="0.25"/>
    <row r="201041" x14ac:dyDescent="0.25"/>
    <row r="201042" x14ac:dyDescent="0.25"/>
    <row r="201043" x14ac:dyDescent="0.25"/>
    <row r="201044" x14ac:dyDescent="0.25"/>
    <row r="201045" x14ac:dyDescent="0.25"/>
    <row r="201046" x14ac:dyDescent="0.25"/>
    <row r="201047" x14ac:dyDescent="0.25"/>
    <row r="201048" x14ac:dyDescent="0.25"/>
    <row r="201049" x14ac:dyDescent="0.25"/>
    <row r="201050" x14ac:dyDescent="0.25"/>
    <row r="201051" x14ac:dyDescent="0.25"/>
    <row r="201052" x14ac:dyDescent="0.25"/>
    <row r="201053" x14ac:dyDescent="0.25"/>
    <row r="201054" x14ac:dyDescent="0.25"/>
    <row r="201055" x14ac:dyDescent="0.25"/>
    <row r="201056" x14ac:dyDescent="0.25"/>
    <row r="201057" x14ac:dyDescent="0.25"/>
    <row r="201058" x14ac:dyDescent="0.25"/>
    <row r="201059" x14ac:dyDescent="0.25"/>
    <row r="201060" x14ac:dyDescent="0.25"/>
    <row r="201061" x14ac:dyDescent="0.25"/>
    <row r="201062" x14ac:dyDescent="0.25"/>
    <row r="201063" x14ac:dyDescent="0.25"/>
    <row r="201064" x14ac:dyDescent="0.25"/>
    <row r="201065" x14ac:dyDescent="0.25"/>
    <row r="201066" x14ac:dyDescent="0.25"/>
    <row r="201067" x14ac:dyDescent="0.25"/>
    <row r="201068" x14ac:dyDescent="0.25"/>
    <row r="201069" x14ac:dyDescent="0.25"/>
    <row r="201070" x14ac:dyDescent="0.25"/>
    <row r="201071" x14ac:dyDescent="0.25"/>
    <row r="201072" x14ac:dyDescent="0.25"/>
    <row r="201073" x14ac:dyDescent="0.25"/>
    <row r="201074" x14ac:dyDescent="0.25"/>
    <row r="201075" x14ac:dyDescent="0.25"/>
    <row r="201076" x14ac:dyDescent="0.25"/>
    <row r="201077" x14ac:dyDescent="0.25"/>
    <row r="201078" x14ac:dyDescent="0.25"/>
    <row r="201079" x14ac:dyDescent="0.25"/>
    <row r="201080" x14ac:dyDescent="0.25"/>
    <row r="201081" x14ac:dyDescent="0.25"/>
    <row r="201082" x14ac:dyDescent="0.25"/>
    <row r="201083" x14ac:dyDescent="0.25"/>
    <row r="201084" x14ac:dyDescent="0.25"/>
    <row r="201085" x14ac:dyDescent="0.25"/>
    <row r="201086" x14ac:dyDescent="0.25"/>
    <row r="201087" x14ac:dyDescent="0.25"/>
    <row r="201088" x14ac:dyDescent="0.25"/>
    <row r="201089" x14ac:dyDescent="0.25"/>
    <row r="201090" x14ac:dyDescent="0.25"/>
    <row r="201091" x14ac:dyDescent="0.25"/>
    <row r="201092" x14ac:dyDescent="0.25"/>
    <row r="201093" x14ac:dyDescent="0.25"/>
    <row r="201094" x14ac:dyDescent="0.25"/>
    <row r="201095" x14ac:dyDescent="0.25"/>
    <row r="201096" x14ac:dyDescent="0.25"/>
    <row r="201097" x14ac:dyDescent="0.25"/>
    <row r="201098" x14ac:dyDescent="0.25"/>
    <row r="201099" x14ac:dyDescent="0.25"/>
    <row r="201100" x14ac:dyDescent="0.25"/>
    <row r="201101" x14ac:dyDescent="0.25"/>
    <row r="201102" x14ac:dyDescent="0.25"/>
    <row r="201103" x14ac:dyDescent="0.25"/>
    <row r="201104" x14ac:dyDescent="0.25"/>
    <row r="201105" x14ac:dyDescent="0.25"/>
    <row r="201106" x14ac:dyDescent="0.25"/>
    <row r="201107" x14ac:dyDescent="0.25"/>
    <row r="201108" x14ac:dyDescent="0.25"/>
    <row r="201109" x14ac:dyDescent="0.25"/>
    <row r="201110" x14ac:dyDescent="0.25"/>
    <row r="201111" x14ac:dyDescent="0.25"/>
    <row r="201112" x14ac:dyDescent="0.25"/>
    <row r="201113" x14ac:dyDescent="0.25"/>
    <row r="201114" x14ac:dyDescent="0.25"/>
    <row r="201115" x14ac:dyDescent="0.25"/>
    <row r="201116" x14ac:dyDescent="0.25"/>
    <row r="201117" x14ac:dyDescent="0.25"/>
    <row r="201118" x14ac:dyDescent="0.25"/>
    <row r="201119" x14ac:dyDescent="0.25"/>
    <row r="201120" x14ac:dyDescent="0.25"/>
    <row r="201121" x14ac:dyDescent="0.25"/>
    <row r="201122" x14ac:dyDescent="0.25"/>
    <row r="201123" x14ac:dyDescent="0.25"/>
    <row r="201124" x14ac:dyDescent="0.25"/>
    <row r="201125" x14ac:dyDescent="0.25"/>
    <row r="201126" x14ac:dyDescent="0.25"/>
    <row r="201127" x14ac:dyDescent="0.25"/>
    <row r="201128" x14ac:dyDescent="0.25"/>
    <row r="201129" x14ac:dyDescent="0.25"/>
    <row r="201130" x14ac:dyDescent="0.25"/>
    <row r="201131" x14ac:dyDescent="0.25"/>
    <row r="201132" x14ac:dyDescent="0.25"/>
    <row r="201133" x14ac:dyDescent="0.25"/>
    <row r="201134" x14ac:dyDescent="0.25"/>
    <row r="201135" x14ac:dyDescent="0.25"/>
    <row r="201136" x14ac:dyDescent="0.25"/>
    <row r="201137" x14ac:dyDescent="0.25"/>
    <row r="201138" x14ac:dyDescent="0.25"/>
    <row r="201139" x14ac:dyDescent="0.25"/>
    <row r="201140" x14ac:dyDescent="0.25"/>
    <row r="201141" x14ac:dyDescent="0.25"/>
    <row r="201142" x14ac:dyDescent="0.25"/>
    <row r="201143" x14ac:dyDescent="0.25"/>
    <row r="201144" x14ac:dyDescent="0.25"/>
    <row r="201145" x14ac:dyDescent="0.25"/>
    <row r="201146" x14ac:dyDescent="0.25"/>
    <row r="201147" x14ac:dyDescent="0.25"/>
    <row r="201148" x14ac:dyDescent="0.25"/>
    <row r="201149" x14ac:dyDescent="0.25"/>
    <row r="201150" x14ac:dyDescent="0.25"/>
    <row r="201151" x14ac:dyDescent="0.25"/>
    <row r="201152" x14ac:dyDescent="0.25"/>
    <row r="201153" x14ac:dyDescent="0.25"/>
    <row r="201154" x14ac:dyDescent="0.25"/>
    <row r="201155" x14ac:dyDescent="0.25"/>
    <row r="201156" x14ac:dyDescent="0.25"/>
    <row r="201157" x14ac:dyDescent="0.25"/>
    <row r="201158" x14ac:dyDescent="0.25"/>
    <row r="201159" x14ac:dyDescent="0.25"/>
    <row r="201160" x14ac:dyDescent="0.25"/>
    <row r="201161" x14ac:dyDescent="0.25"/>
    <row r="201162" x14ac:dyDescent="0.25"/>
    <row r="201163" x14ac:dyDescent="0.25"/>
    <row r="201164" x14ac:dyDescent="0.25"/>
    <row r="201165" x14ac:dyDescent="0.25"/>
    <row r="201166" x14ac:dyDescent="0.25"/>
    <row r="201167" x14ac:dyDescent="0.25"/>
    <row r="201168" x14ac:dyDescent="0.25"/>
    <row r="201169" x14ac:dyDescent="0.25"/>
    <row r="201170" x14ac:dyDescent="0.25"/>
    <row r="201171" x14ac:dyDescent="0.25"/>
    <row r="201172" x14ac:dyDescent="0.25"/>
    <row r="201173" x14ac:dyDescent="0.25"/>
    <row r="201174" x14ac:dyDescent="0.25"/>
    <row r="201175" x14ac:dyDescent="0.25"/>
    <row r="201176" x14ac:dyDescent="0.25"/>
    <row r="201177" x14ac:dyDescent="0.25"/>
    <row r="201178" x14ac:dyDescent="0.25"/>
    <row r="201179" x14ac:dyDescent="0.25"/>
    <row r="201180" x14ac:dyDescent="0.25"/>
    <row r="201181" x14ac:dyDescent="0.25"/>
    <row r="201182" x14ac:dyDescent="0.25"/>
    <row r="201183" x14ac:dyDescent="0.25"/>
    <row r="201184" x14ac:dyDescent="0.25"/>
    <row r="201185" x14ac:dyDescent="0.25"/>
    <row r="201186" x14ac:dyDescent="0.25"/>
    <row r="201187" x14ac:dyDescent="0.25"/>
    <row r="201188" x14ac:dyDescent="0.25"/>
    <row r="201189" x14ac:dyDescent="0.25"/>
    <row r="201190" x14ac:dyDescent="0.25"/>
    <row r="201191" x14ac:dyDescent="0.25"/>
    <row r="201192" x14ac:dyDescent="0.25"/>
    <row r="201193" x14ac:dyDescent="0.25"/>
    <row r="201194" x14ac:dyDescent="0.25"/>
    <row r="201195" x14ac:dyDescent="0.25"/>
    <row r="201196" x14ac:dyDescent="0.25"/>
    <row r="201197" x14ac:dyDescent="0.25"/>
    <row r="201198" x14ac:dyDescent="0.25"/>
    <row r="201199" x14ac:dyDescent="0.25"/>
    <row r="201200" x14ac:dyDescent="0.25"/>
    <row r="201201" x14ac:dyDescent="0.25"/>
    <row r="201202" x14ac:dyDescent="0.25"/>
    <row r="201203" x14ac:dyDescent="0.25"/>
    <row r="201204" x14ac:dyDescent="0.25"/>
    <row r="201205" x14ac:dyDescent="0.25"/>
    <row r="201206" x14ac:dyDescent="0.25"/>
    <row r="201207" x14ac:dyDescent="0.25"/>
    <row r="201208" x14ac:dyDescent="0.25"/>
    <row r="201209" x14ac:dyDescent="0.25"/>
    <row r="201210" x14ac:dyDescent="0.25"/>
    <row r="201211" x14ac:dyDescent="0.25"/>
    <row r="201212" x14ac:dyDescent="0.25"/>
    <row r="201213" x14ac:dyDescent="0.25"/>
    <row r="201214" x14ac:dyDescent="0.25"/>
    <row r="201215" x14ac:dyDescent="0.25"/>
    <row r="201216" x14ac:dyDescent="0.25"/>
    <row r="201217" x14ac:dyDescent="0.25"/>
    <row r="201218" x14ac:dyDescent="0.25"/>
    <row r="201219" x14ac:dyDescent="0.25"/>
    <row r="201220" x14ac:dyDescent="0.25"/>
    <row r="201221" x14ac:dyDescent="0.25"/>
    <row r="201222" x14ac:dyDescent="0.25"/>
    <row r="201223" x14ac:dyDescent="0.25"/>
    <row r="201224" x14ac:dyDescent="0.25"/>
    <row r="201225" x14ac:dyDescent="0.25"/>
    <row r="201226" x14ac:dyDescent="0.25"/>
    <row r="201227" x14ac:dyDescent="0.25"/>
    <row r="201228" x14ac:dyDescent="0.25"/>
    <row r="201229" x14ac:dyDescent="0.25"/>
    <row r="201230" x14ac:dyDescent="0.25"/>
    <row r="201231" x14ac:dyDescent="0.25"/>
    <row r="201232" x14ac:dyDescent="0.25"/>
    <row r="201233" x14ac:dyDescent="0.25"/>
    <row r="201234" x14ac:dyDescent="0.25"/>
    <row r="201235" x14ac:dyDescent="0.25"/>
    <row r="201236" x14ac:dyDescent="0.25"/>
    <row r="201237" x14ac:dyDescent="0.25"/>
    <row r="201238" x14ac:dyDescent="0.25"/>
    <row r="201239" x14ac:dyDescent="0.25"/>
    <row r="201240" x14ac:dyDescent="0.25"/>
    <row r="201241" x14ac:dyDescent="0.25"/>
    <row r="201242" x14ac:dyDescent="0.25"/>
    <row r="201243" x14ac:dyDescent="0.25"/>
    <row r="201244" x14ac:dyDescent="0.25"/>
    <row r="201245" x14ac:dyDescent="0.25"/>
    <row r="201246" x14ac:dyDescent="0.25"/>
    <row r="201247" x14ac:dyDescent="0.25"/>
    <row r="201248" x14ac:dyDescent="0.25"/>
    <row r="201249" x14ac:dyDescent="0.25"/>
    <row r="201250" x14ac:dyDescent="0.25"/>
    <row r="201251" x14ac:dyDescent="0.25"/>
    <row r="201252" x14ac:dyDescent="0.25"/>
    <row r="201253" x14ac:dyDescent="0.25"/>
    <row r="201254" x14ac:dyDescent="0.25"/>
    <row r="201255" x14ac:dyDescent="0.25"/>
    <row r="201256" x14ac:dyDescent="0.25"/>
    <row r="201257" x14ac:dyDescent="0.25"/>
    <row r="201258" x14ac:dyDescent="0.25"/>
    <row r="201259" x14ac:dyDescent="0.25"/>
    <row r="201260" x14ac:dyDescent="0.25"/>
    <row r="201261" x14ac:dyDescent="0.25"/>
    <row r="201262" x14ac:dyDescent="0.25"/>
    <row r="201263" x14ac:dyDescent="0.25"/>
    <row r="201264" x14ac:dyDescent="0.25"/>
    <row r="201265" x14ac:dyDescent="0.25"/>
    <row r="201266" x14ac:dyDescent="0.25"/>
    <row r="201267" x14ac:dyDescent="0.25"/>
    <row r="201268" x14ac:dyDescent="0.25"/>
    <row r="201269" x14ac:dyDescent="0.25"/>
    <row r="201270" x14ac:dyDescent="0.25"/>
    <row r="201271" x14ac:dyDescent="0.25"/>
    <row r="201272" x14ac:dyDescent="0.25"/>
    <row r="201273" x14ac:dyDescent="0.25"/>
    <row r="201274" x14ac:dyDescent="0.25"/>
    <row r="201275" x14ac:dyDescent="0.25"/>
    <row r="201276" x14ac:dyDescent="0.25"/>
    <row r="201277" x14ac:dyDescent="0.25"/>
    <row r="201278" x14ac:dyDescent="0.25"/>
    <row r="201279" x14ac:dyDescent="0.25"/>
    <row r="201280" x14ac:dyDescent="0.25"/>
    <row r="201281" x14ac:dyDescent="0.25"/>
    <row r="201282" x14ac:dyDescent="0.25"/>
    <row r="201283" x14ac:dyDescent="0.25"/>
    <row r="201284" x14ac:dyDescent="0.25"/>
    <row r="201285" x14ac:dyDescent="0.25"/>
    <row r="201286" x14ac:dyDescent="0.25"/>
    <row r="201287" x14ac:dyDescent="0.25"/>
    <row r="201288" x14ac:dyDescent="0.25"/>
    <row r="201289" x14ac:dyDescent="0.25"/>
    <row r="201290" x14ac:dyDescent="0.25"/>
    <row r="201291" x14ac:dyDescent="0.25"/>
    <row r="201292" x14ac:dyDescent="0.25"/>
    <row r="201293" x14ac:dyDescent="0.25"/>
    <row r="201294" x14ac:dyDescent="0.25"/>
    <row r="201295" x14ac:dyDescent="0.25"/>
    <row r="201296" x14ac:dyDescent="0.25"/>
    <row r="201297" x14ac:dyDescent="0.25"/>
    <row r="201298" x14ac:dyDescent="0.25"/>
    <row r="201299" x14ac:dyDescent="0.25"/>
    <row r="201300" x14ac:dyDescent="0.25"/>
    <row r="201301" x14ac:dyDescent="0.25"/>
    <row r="201302" x14ac:dyDescent="0.25"/>
    <row r="201303" x14ac:dyDescent="0.25"/>
    <row r="201304" x14ac:dyDescent="0.25"/>
    <row r="201305" x14ac:dyDescent="0.25"/>
    <row r="201306" x14ac:dyDescent="0.25"/>
    <row r="201307" x14ac:dyDescent="0.25"/>
    <row r="201308" x14ac:dyDescent="0.25"/>
    <row r="201309" x14ac:dyDescent="0.25"/>
    <row r="201310" x14ac:dyDescent="0.25"/>
    <row r="201311" x14ac:dyDescent="0.25"/>
    <row r="201312" x14ac:dyDescent="0.25"/>
    <row r="201313" x14ac:dyDescent="0.25"/>
    <row r="201314" x14ac:dyDescent="0.25"/>
    <row r="201315" x14ac:dyDescent="0.25"/>
    <row r="201316" x14ac:dyDescent="0.25"/>
    <row r="201317" x14ac:dyDescent="0.25"/>
    <row r="201318" x14ac:dyDescent="0.25"/>
    <row r="201319" x14ac:dyDescent="0.25"/>
    <row r="201320" x14ac:dyDescent="0.25"/>
    <row r="201321" x14ac:dyDescent="0.25"/>
    <row r="201322" x14ac:dyDescent="0.25"/>
    <row r="201323" x14ac:dyDescent="0.25"/>
    <row r="201324" x14ac:dyDescent="0.25"/>
    <row r="201325" x14ac:dyDescent="0.25"/>
    <row r="201326" x14ac:dyDescent="0.25"/>
    <row r="201327" x14ac:dyDescent="0.25"/>
    <row r="201328" x14ac:dyDescent="0.25"/>
    <row r="201329" x14ac:dyDescent="0.25"/>
    <row r="201330" x14ac:dyDescent="0.25"/>
    <row r="201331" x14ac:dyDescent="0.25"/>
    <row r="201332" x14ac:dyDescent="0.25"/>
    <row r="201333" x14ac:dyDescent="0.25"/>
    <row r="201334" x14ac:dyDescent="0.25"/>
    <row r="201335" x14ac:dyDescent="0.25"/>
    <row r="201336" x14ac:dyDescent="0.25"/>
    <row r="201337" x14ac:dyDescent="0.25"/>
    <row r="201338" x14ac:dyDescent="0.25"/>
    <row r="201339" x14ac:dyDescent="0.25"/>
    <row r="201340" x14ac:dyDescent="0.25"/>
    <row r="201341" x14ac:dyDescent="0.25"/>
    <row r="201342" x14ac:dyDescent="0.25"/>
    <row r="201343" x14ac:dyDescent="0.25"/>
    <row r="201344" x14ac:dyDescent="0.25"/>
    <row r="201345" x14ac:dyDescent="0.25"/>
    <row r="201346" x14ac:dyDescent="0.25"/>
    <row r="201347" x14ac:dyDescent="0.25"/>
    <row r="201348" x14ac:dyDescent="0.25"/>
    <row r="201349" x14ac:dyDescent="0.25"/>
    <row r="201350" x14ac:dyDescent="0.25"/>
    <row r="201351" x14ac:dyDescent="0.25"/>
    <row r="201352" x14ac:dyDescent="0.25"/>
    <row r="201353" x14ac:dyDescent="0.25"/>
    <row r="201354" x14ac:dyDescent="0.25"/>
    <row r="201355" x14ac:dyDescent="0.25"/>
    <row r="201356" x14ac:dyDescent="0.25"/>
    <row r="201357" x14ac:dyDescent="0.25"/>
    <row r="201358" x14ac:dyDescent="0.25"/>
    <row r="201359" x14ac:dyDescent="0.25"/>
    <row r="201360" x14ac:dyDescent="0.25"/>
    <row r="201361" x14ac:dyDescent="0.25"/>
    <row r="201362" x14ac:dyDescent="0.25"/>
    <row r="201363" x14ac:dyDescent="0.25"/>
    <row r="201364" x14ac:dyDescent="0.25"/>
    <row r="201365" x14ac:dyDescent="0.25"/>
    <row r="201366" x14ac:dyDescent="0.25"/>
    <row r="201367" x14ac:dyDescent="0.25"/>
    <row r="201368" x14ac:dyDescent="0.25"/>
    <row r="201369" x14ac:dyDescent="0.25"/>
    <row r="201370" x14ac:dyDescent="0.25"/>
    <row r="201371" x14ac:dyDescent="0.25"/>
    <row r="201372" x14ac:dyDescent="0.25"/>
    <row r="201373" x14ac:dyDescent="0.25"/>
    <row r="201374" x14ac:dyDescent="0.25"/>
    <row r="201375" x14ac:dyDescent="0.25"/>
    <row r="201376" x14ac:dyDescent="0.25"/>
    <row r="201377" x14ac:dyDescent="0.25"/>
    <row r="201378" x14ac:dyDescent="0.25"/>
    <row r="201379" x14ac:dyDescent="0.25"/>
    <row r="201380" x14ac:dyDescent="0.25"/>
    <row r="201381" x14ac:dyDescent="0.25"/>
    <row r="201382" x14ac:dyDescent="0.25"/>
    <row r="201383" x14ac:dyDescent="0.25"/>
    <row r="201384" x14ac:dyDescent="0.25"/>
    <row r="201385" x14ac:dyDescent="0.25"/>
    <row r="201386" x14ac:dyDescent="0.25"/>
    <row r="201387" x14ac:dyDescent="0.25"/>
    <row r="201388" x14ac:dyDescent="0.25"/>
    <row r="201389" x14ac:dyDescent="0.25"/>
    <row r="201390" x14ac:dyDescent="0.25"/>
    <row r="201391" x14ac:dyDescent="0.25"/>
    <row r="201392" x14ac:dyDescent="0.25"/>
    <row r="201393" x14ac:dyDescent="0.25"/>
    <row r="201394" x14ac:dyDescent="0.25"/>
    <row r="201395" x14ac:dyDescent="0.25"/>
    <row r="201396" x14ac:dyDescent="0.25"/>
    <row r="201397" x14ac:dyDescent="0.25"/>
    <row r="201398" x14ac:dyDescent="0.25"/>
    <row r="201399" x14ac:dyDescent="0.25"/>
    <row r="201400" x14ac:dyDescent="0.25"/>
    <row r="201401" x14ac:dyDescent="0.25"/>
    <row r="201402" x14ac:dyDescent="0.25"/>
    <row r="201403" x14ac:dyDescent="0.25"/>
    <row r="201404" x14ac:dyDescent="0.25"/>
    <row r="201405" x14ac:dyDescent="0.25"/>
    <row r="201406" x14ac:dyDescent="0.25"/>
    <row r="201407" x14ac:dyDescent="0.25"/>
    <row r="201408" x14ac:dyDescent="0.25"/>
    <row r="201409" x14ac:dyDescent="0.25"/>
    <row r="201410" x14ac:dyDescent="0.25"/>
    <row r="201411" x14ac:dyDescent="0.25"/>
    <row r="201412" x14ac:dyDescent="0.25"/>
    <row r="201413" x14ac:dyDescent="0.25"/>
    <row r="201414" x14ac:dyDescent="0.25"/>
    <row r="201415" x14ac:dyDescent="0.25"/>
    <row r="201416" x14ac:dyDescent="0.25"/>
    <row r="201417" x14ac:dyDescent="0.25"/>
    <row r="201418" x14ac:dyDescent="0.25"/>
    <row r="201419" x14ac:dyDescent="0.25"/>
    <row r="201420" x14ac:dyDescent="0.25"/>
    <row r="201421" x14ac:dyDescent="0.25"/>
    <row r="201422" x14ac:dyDescent="0.25"/>
    <row r="201423" x14ac:dyDescent="0.25"/>
    <row r="201424" x14ac:dyDescent="0.25"/>
    <row r="201425" x14ac:dyDescent="0.25"/>
    <row r="201426" x14ac:dyDescent="0.25"/>
    <row r="201427" x14ac:dyDescent="0.25"/>
    <row r="201428" x14ac:dyDescent="0.25"/>
    <row r="201429" x14ac:dyDescent="0.25"/>
    <row r="201430" x14ac:dyDescent="0.25"/>
    <row r="201431" x14ac:dyDescent="0.25"/>
    <row r="201432" x14ac:dyDescent="0.25"/>
    <row r="201433" x14ac:dyDescent="0.25"/>
    <row r="201434" x14ac:dyDescent="0.25"/>
    <row r="201435" x14ac:dyDescent="0.25"/>
    <row r="201436" x14ac:dyDescent="0.25"/>
    <row r="201437" x14ac:dyDescent="0.25"/>
    <row r="201438" x14ac:dyDescent="0.25"/>
    <row r="201439" x14ac:dyDescent="0.25"/>
    <row r="201440" x14ac:dyDescent="0.25"/>
    <row r="201441" x14ac:dyDescent="0.25"/>
    <row r="201442" x14ac:dyDescent="0.25"/>
    <row r="201443" x14ac:dyDescent="0.25"/>
    <row r="201444" x14ac:dyDescent="0.25"/>
    <row r="201445" x14ac:dyDescent="0.25"/>
    <row r="201446" x14ac:dyDescent="0.25"/>
    <row r="201447" x14ac:dyDescent="0.25"/>
    <row r="201448" x14ac:dyDescent="0.25"/>
    <row r="201449" x14ac:dyDescent="0.25"/>
    <row r="201450" x14ac:dyDescent="0.25"/>
    <row r="201451" x14ac:dyDescent="0.25"/>
    <row r="201452" x14ac:dyDescent="0.25"/>
    <row r="201453" x14ac:dyDescent="0.25"/>
    <row r="201454" x14ac:dyDescent="0.25"/>
    <row r="201455" x14ac:dyDescent="0.25"/>
    <row r="201456" x14ac:dyDescent="0.25"/>
    <row r="201457" x14ac:dyDescent="0.25"/>
    <row r="201458" x14ac:dyDescent="0.25"/>
    <row r="201459" x14ac:dyDescent="0.25"/>
    <row r="201460" x14ac:dyDescent="0.25"/>
    <row r="201461" x14ac:dyDescent="0.25"/>
    <row r="201462" x14ac:dyDescent="0.25"/>
    <row r="201463" x14ac:dyDescent="0.25"/>
    <row r="201464" x14ac:dyDescent="0.25"/>
    <row r="201465" x14ac:dyDescent="0.25"/>
    <row r="201466" x14ac:dyDescent="0.25"/>
    <row r="201467" x14ac:dyDescent="0.25"/>
    <row r="201468" x14ac:dyDescent="0.25"/>
    <row r="201469" x14ac:dyDescent="0.25"/>
    <row r="201470" x14ac:dyDescent="0.25"/>
    <row r="201471" x14ac:dyDescent="0.25"/>
    <row r="201472" x14ac:dyDescent="0.25"/>
    <row r="201473" x14ac:dyDescent="0.25"/>
    <row r="201474" x14ac:dyDescent="0.25"/>
    <row r="201475" x14ac:dyDescent="0.25"/>
    <row r="201476" x14ac:dyDescent="0.25"/>
    <row r="201477" x14ac:dyDescent="0.25"/>
    <row r="201478" x14ac:dyDescent="0.25"/>
    <row r="201479" x14ac:dyDescent="0.25"/>
    <row r="201480" x14ac:dyDescent="0.25"/>
    <row r="201481" x14ac:dyDescent="0.25"/>
    <row r="201482" x14ac:dyDescent="0.25"/>
    <row r="201483" x14ac:dyDescent="0.25"/>
    <row r="201484" x14ac:dyDescent="0.25"/>
    <row r="201485" x14ac:dyDescent="0.25"/>
    <row r="201486" x14ac:dyDescent="0.25"/>
    <row r="201487" x14ac:dyDescent="0.25"/>
    <row r="201488" x14ac:dyDescent="0.25"/>
    <row r="201489" x14ac:dyDescent="0.25"/>
    <row r="201490" x14ac:dyDescent="0.25"/>
    <row r="201491" x14ac:dyDescent="0.25"/>
    <row r="201492" x14ac:dyDescent="0.25"/>
    <row r="201493" x14ac:dyDescent="0.25"/>
    <row r="201494" x14ac:dyDescent="0.25"/>
    <row r="201495" x14ac:dyDescent="0.25"/>
    <row r="201496" x14ac:dyDescent="0.25"/>
    <row r="201497" x14ac:dyDescent="0.25"/>
    <row r="201498" x14ac:dyDescent="0.25"/>
    <row r="201499" x14ac:dyDescent="0.25"/>
    <row r="201500" x14ac:dyDescent="0.25"/>
    <row r="201501" x14ac:dyDescent="0.25"/>
    <row r="201502" x14ac:dyDescent="0.25"/>
    <row r="201503" x14ac:dyDescent="0.25"/>
    <row r="201504" x14ac:dyDescent="0.25"/>
    <row r="201505" x14ac:dyDescent="0.25"/>
    <row r="201506" x14ac:dyDescent="0.25"/>
    <row r="201507" x14ac:dyDescent="0.25"/>
    <row r="201508" x14ac:dyDescent="0.25"/>
    <row r="201509" x14ac:dyDescent="0.25"/>
    <row r="201510" x14ac:dyDescent="0.25"/>
    <row r="201511" x14ac:dyDescent="0.25"/>
    <row r="201512" x14ac:dyDescent="0.25"/>
    <row r="201513" x14ac:dyDescent="0.25"/>
    <row r="201514" x14ac:dyDescent="0.25"/>
    <row r="201515" x14ac:dyDescent="0.25"/>
    <row r="201516" x14ac:dyDescent="0.25"/>
    <row r="201517" x14ac:dyDescent="0.25"/>
    <row r="201518" x14ac:dyDescent="0.25"/>
    <row r="201519" x14ac:dyDescent="0.25"/>
    <row r="201520" x14ac:dyDescent="0.25"/>
    <row r="201521" x14ac:dyDescent="0.25"/>
    <row r="201522" x14ac:dyDescent="0.25"/>
    <row r="201523" x14ac:dyDescent="0.25"/>
    <row r="201524" x14ac:dyDescent="0.25"/>
    <row r="201525" x14ac:dyDescent="0.25"/>
    <row r="201526" x14ac:dyDescent="0.25"/>
    <row r="201527" x14ac:dyDescent="0.25"/>
    <row r="201528" x14ac:dyDescent="0.25"/>
    <row r="201529" x14ac:dyDescent="0.25"/>
    <row r="201530" x14ac:dyDescent="0.25"/>
    <row r="201531" x14ac:dyDescent="0.25"/>
    <row r="201532" x14ac:dyDescent="0.25"/>
    <row r="201533" x14ac:dyDescent="0.25"/>
    <row r="201534" x14ac:dyDescent="0.25"/>
    <row r="201535" x14ac:dyDescent="0.25"/>
    <row r="201536" x14ac:dyDescent="0.25"/>
    <row r="201537" x14ac:dyDescent="0.25"/>
    <row r="201538" x14ac:dyDescent="0.25"/>
    <row r="201539" x14ac:dyDescent="0.25"/>
    <row r="201540" x14ac:dyDescent="0.25"/>
    <row r="201541" x14ac:dyDescent="0.25"/>
    <row r="201542" x14ac:dyDescent="0.25"/>
    <row r="201543" x14ac:dyDescent="0.25"/>
    <row r="201544" x14ac:dyDescent="0.25"/>
    <row r="201545" x14ac:dyDescent="0.25"/>
    <row r="201546" x14ac:dyDescent="0.25"/>
    <row r="201547" x14ac:dyDescent="0.25"/>
    <row r="201548" x14ac:dyDescent="0.25"/>
    <row r="201549" x14ac:dyDescent="0.25"/>
    <row r="201550" x14ac:dyDescent="0.25"/>
    <row r="201551" x14ac:dyDescent="0.25"/>
    <row r="201552" x14ac:dyDescent="0.25"/>
    <row r="201553" x14ac:dyDescent="0.25"/>
    <row r="201554" x14ac:dyDescent="0.25"/>
    <row r="201555" x14ac:dyDescent="0.25"/>
    <row r="201556" x14ac:dyDescent="0.25"/>
    <row r="201557" x14ac:dyDescent="0.25"/>
    <row r="201558" x14ac:dyDescent="0.25"/>
    <row r="201559" x14ac:dyDescent="0.25"/>
    <row r="201560" x14ac:dyDescent="0.25"/>
    <row r="201561" x14ac:dyDescent="0.25"/>
    <row r="201562" x14ac:dyDescent="0.25"/>
    <row r="201563" x14ac:dyDescent="0.25"/>
    <row r="201564" x14ac:dyDescent="0.25"/>
    <row r="201565" x14ac:dyDescent="0.25"/>
    <row r="201566" x14ac:dyDescent="0.25"/>
    <row r="201567" x14ac:dyDescent="0.25"/>
    <row r="201568" x14ac:dyDescent="0.25"/>
    <row r="201569" x14ac:dyDescent="0.25"/>
    <row r="201570" x14ac:dyDescent="0.25"/>
    <row r="201571" x14ac:dyDescent="0.25"/>
    <row r="201572" x14ac:dyDescent="0.25"/>
    <row r="201573" x14ac:dyDescent="0.25"/>
    <row r="201574" x14ac:dyDescent="0.25"/>
    <row r="201575" x14ac:dyDescent="0.25"/>
    <row r="201576" x14ac:dyDescent="0.25"/>
    <row r="201577" x14ac:dyDescent="0.25"/>
    <row r="201578" x14ac:dyDescent="0.25"/>
    <row r="201579" x14ac:dyDescent="0.25"/>
    <row r="201580" x14ac:dyDescent="0.25"/>
    <row r="201581" x14ac:dyDescent="0.25"/>
    <row r="201582" x14ac:dyDescent="0.25"/>
    <row r="201583" x14ac:dyDescent="0.25"/>
    <row r="201584" x14ac:dyDescent="0.25"/>
    <row r="201585" x14ac:dyDescent="0.25"/>
    <row r="201586" x14ac:dyDescent="0.25"/>
    <row r="201587" x14ac:dyDescent="0.25"/>
    <row r="201588" x14ac:dyDescent="0.25"/>
    <row r="201589" x14ac:dyDescent="0.25"/>
    <row r="201590" x14ac:dyDescent="0.25"/>
    <row r="201591" x14ac:dyDescent="0.25"/>
    <row r="201592" x14ac:dyDescent="0.25"/>
    <row r="201593" x14ac:dyDescent="0.25"/>
    <row r="201594" x14ac:dyDescent="0.25"/>
    <row r="201595" x14ac:dyDescent="0.25"/>
    <row r="201596" x14ac:dyDescent="0.25"/>
    <row r="201597" x14ac:dyDescent="0.25"/>
    <row r="201598" x14ac:dyDescent="0.25"/>
    <row r="201599" x14ac:dyDescent="0.25"/>
    <row r="201600" x14ac:dyDescent="0.25"/>
    <row r="201601" x14ac:dyDescent="0.25"/>
    <row r="201602" x14ac:dyDescent="0.25"/>
    <row r="201603" x14ac:dyDescent="0.25"/>
    <row r="201604" x14ac:dyDescent="0.25"/>
    <row r="201605" x14ac:dyDescent="0.25"/>
    <row r="201606" x14ac:dyDescent="0.25"/>
    <row r="201607" x14ac:dyDescent="0.25"/>
    <row r="201608" x14ac:dyDescent="0.25"/>
    <row r="201609" x14ac:dyDescent="0.25"/>
    <row r="201610" x14ac:dyDescent="0.25"/>
    <row r="201611" x14ac:dyDescent="0.25"/>
    <row r="201612" x14ac:dyDescent="0.25"/>
    <row r="201613" x14ac:dyDescent="0.25"/>
    <row r="201614" x14ac:dyDescent="0.25"/>
    <row r="201615" x14ac:dyDescent="0.25"/>
    <row r="201616" x14ac:dyDescent="0.25"/>
    <row r="201617" x14ac:dyDescent="0.25"/>
    <row r="201618" x14ac:dyDescent="0.25"/>
    <row r="201619" x14ac:dyDescent="0.25"/>
    <row r="201620" x14ac:dyDescent="0.25"/>
    <row r="201621" x14ac:dyDescent="0.25"/>
    <row r="201622" x14ac:dyDescent="0.25"/>
    <row r="201623" x14ac:dyDescent="0.25"/>
    <row r="201624" x14ac:dyDescent="0.25"/>
    <row r="201625" x14ac:dyDescent="0.25"/>
    <row r="201626" x14ac:dyDescent="0.25"/>
    <row r="201627" x14ac:dyDescent="0.25"/>
    <row r="201628" x14ac:dyDescent="0.25"/>
    <row r="201629" x14ac:dyDescent="0.25"/>
    <row r="201630" x14ac:dyDescent="0.25"/>
    <row r="201631" x14ac:dyDescent="0.25"/>
    <row r="201632" x14ac:dyDescent="0.25"/>
    <row r="201633" x14ac:dyDescent="0.25"/>
    <row r="201634" x14ac:dyDescent="0.25"/>
    <row r="201635" x14ac:dyDescent="0.25"/>
    <row r="201636" x14ac:dyDescent="0.25"/>
    <row r="201637" x14ac:dyDescent="0.25"/>
    <row r="201638" x14ac:dyDescent="0.25"/>
    <row r="201639" x14ac:dyDescent="0.25"/>
    <row r="201640" x14ac:dyDescent="0.25"/>
    <row r="201641" x14ac:dyDescent="0.25"/>
    <row r="201642" x14ac:dyDescent="0.25"/>
    <row r="201643" x14ac:dyDescent="0.25"/>
    <row r="201644" x14ac:dyDescent="0.25"/>
    <row r="201645" x14ac:dyDescent="0.25"/>
    <row r="201646" x14ac:dyDescent="0.25"/>
    <row r="201647" x14ac:dyDescent="0.25"/>
    <row r="201648" x14ac:dyDescent="0.25"/>
    <row r="201649" x14ac:dyDescent="0.25"/>
    <row r="201650" x14ac:dyDescent="0.25"/>
    <row r="201651" x14ac:dyDescent="0.25"/>
    <row r="201652" x14ac:dyDescent="0.25"/>
    <row r="201653" x14ac:dyDescent="0.25"/>
    <row r="201654" x14ac:dyDescent="0.25"/>
    <row r="201655" x14ac:dyDescent="0.25"/>
    <row r="201656" x14ac:dyDescent="0.25"/>
    <row r="201657" x14ac:dyDescent="0.25"/>
    <row r="201658" x14ac:dyDescent="0.25"/>
    <row r="201659" x14ac:dyDescent="0.25"/>
    <row r="201660" x14ac:dyDescent="0.25"/>
    <row r="201661" x14ac:dyDescent="0.25"/>
    <row r="201662" x14ac:dyDescent="0.25"/>
    <row r="201663" x14ac:dyDescent="0.25"/>
    <row r="201664" x14ac:dyDescent="0.25"/>
    <row r="201665" x14ac:dyDescent="0.25"/>
    <row r="201666" x14ac:dyDescent="0.25"/>
    <row r="201667" x14ac:dyDescent="0.25"/>
    <row r="201668" x14ac:dyDescent="0.25"/>
    <row r="201669" x14ac:dyDescent="0.25"/>
    <row r="201670" x14ac:dyDescent="0.25"/>
    <row r="201671" x14ac:dyDescent="0.25"/>
    <row r="201672" x14ac:dyDescent="0.25"/>
    <row r="201673" x14ac:dyDescent="0.25"/>
    <row r="201674" x14ac:dyDescent="0.25"/>
    <row r="201675" x14ac:dyDescent="0.25"/>
    <row r="201676" x14ac:dyDescent="0.25"/>
    <row r="201677" x14ac:dyDescent="0.25"/>
    <row r="201678" x14ac:dyDescent="0.25"/>
    <row r="201679" x14ac:dyDescent="0.25"/>
    <row r="201680" x14ac:dyDescent="0.25"/>
    <row r="201681" x14ac:dyDescent="0.25"/>
    <row r="201682" x14ac:dyDescent="0.25"/>
    <row r="201683" x14ac:dyDescent="0.25"/>
    <row r="201684" x14ac:dyDescent="0.25"/>
    <row r="201685" x14ac:dyDescent="0.25"/>
    <row r="201686" x14ac:dyDescent="0.25"/>
    <row r="201687" x14ac:dyDescent="0.25"/>
    <row r="201688" x14ac:dyDescent="0.25"/>
    <row r="201689" x14ac:dyDescent="0.25"/>
    <row r="201690" x14ac:dyDescent="0.25"/>
    <row r="201691" x14ac:dyDescent="0.25"/>
    <row r="201692" x14ac:dyDescent="0.25"/>
    <row r="201693" x14ac:dyDescent="0.25"/>
    <row r="201694" x14ac:dyDescent="0.25"/>
    <row r="201695" x14ac:dyDescent="0.25"/>
    <row r="201696" x14ac:dyDescent="0.25"/>
    <row r="201697" x14ac:dyDescent="0.25"/>
    <row r="201698" x14ac:dyDescent="0.25"/>
    <row r="201699" x14ac:dyDescent="0.25"/>
    <row r="201700" x14ac:dyDescent="0.25"/>
    <row r="201701" x14ac:dyDescent="0.25"/>
    <row r="201702" x14ac:dyDescent="0.25"/>
    <row r="201703" x14ac:dyDescent="0.25"/>
    <row r="201704" x14ac:dyDescent="0.25"/>
    <row r="201705" x14ac:dyDescent="0.25"/>
    <row r="201706" x14ac:dyDescent="0.25"/>
    <row r="201707" x14ac:dyDescent="0.25"/>
    <row r="201708" x14ac:dyDescent="0.25"/>
    <row r="201709" x14ac:dyDescent="0.25"/>
    <row r="201710" x14ac:dyDescent="0.25"/>
    <row r="201711" x14ac:dyDescent="0.25"/>
    <row r="201712" x14ac:dyDescent="0.25"/>
    <row r="201713" x14ac:dyDescent="0.25"/>
    <row r="201714" x14ac:dyDescent="0.25"/>
    <row r="201715" x14ac:dyDescent="0.25"/>
    <row r="201716" x14ac:dyDescent="0.25"/>
    <row r="201717" x14ac:dyDescent="0.25"/>
    <row r="201718" x14ac:dyDescent="0.25"/>
    <row r="201719" x14ac:dyDescent="0.25"/>
    <row r="201720" x14ac:dyDescent="0.25"/>
    <row r="201721" x14ac:dyDescent="0.25"/>
    <row r="201722" x14ac:dyDescent="0.25"/>
    <row r="201723" x14ac:dyDescent="0.25"/>
    <row r="201724" x14ac:dyDescent="0.25"/>
    <row r="201725" x14ac:dyDescent="0.25"/>
    <row r="201726" x14ac:dyDescent="0.25"/>
    <row r="201727" x14ac:dyDescent="0.25"/>
    <row r="201728" x14ac:dyDescent="0.25"/>
    <row r="201729" x14ac:dyDescent="0.25"/>
    <row r="201730" x14ac:dyDescent="0.25"/>
    <row r="201731" x14ac:dyDescent="0.25"/>
    <row r="201732" x14ac:dyDescent="0.25"/>
    <row r="201733" x14ac:dyDescent="0.25"/>
    <row r="201734" x14ac:dyDescent="0.25"/>
    <row r="201735" x14ac:dyDescent="0.25"/>
    <row r="201736" x14ac:dyDescent="0.25"/>
    <row r="201737" x14ac:dyDescent="0.25"/>
    <row r="201738" x14ac:dyDescent="0.25"/>
    <row r="201739" x14ac:dyDescent="0.25"/>
    <row r="201740" x14ac:dyDescent="0.25"/>
    <row r="201741" x14ac:dyDescent="0.25"/>
    <row r="201742" x14ac:dyDescent="0.25"/>
    <row r="201743" x14ac:dyDescent="0.25"/>
    <row r="201744" x14ac:dyDescent="0.25"/>
    <row r="201745" x14ac:dyDescent="0.25"/>
    <row r="201746" x14ac:dyDescent="0.25"/>
    <row r="201747" x14ac:dyDescent="0.25"/>
    <row r="201748" x14ac:dyDescent="0.25"/>
    <row r="201749" x14ac:dyDescent="0.25"/>
    <row r="201750" x14ac:dyDescent="0.25"/>
    <row r="201751" x14ac:dyDescent="0.25"/>
    <row r="201752" x14ac:dyDescent="0.25"/>
    <row r="201753" x14ac:dyDescent="0.25"/>
    <row r="201754" x14ac:dyDescent="0.25"/>
    <row r="201755" x14ac:dyDescent="0.25"/>
    <row r="201756" x14ac:dyDescent="0.25"/>
    <row r="201757" x14ac:dyDescent="0.25"/>
    <row r="201758" x14ac:dyDescent="0.25"/>
    <row r="201759" x14ac:dyDescent="0.25"/>
    <row r="201760" x14ac:dyDescent="0.25"/>
    <row r="201761" x14ac:dyDescent="0.25"/>
    <row r="201762" x14ac:dyDescent="0.25"/>
    <row r="201763" x14ac:dyDescent="0.25"/>
    <row r="201764" x14ac:dyDescent="0.25"/>
    <row r="201765" x14ac:dyDescent="0.25"/>
    <row r="201766" x14ac:dyDescent="0.25"/>
    <row r="201767" x14ac:dyDescent="0.25"/>
    <row r="201768" x14ac:dyDescent="0.25"/>
    <row r="201769" x14ac:dyDescent="0.25"/>
    <row r="201770" x14ac:dyDescent="0.25"/>
    <row r="201771" x14ac:dyDescent="0.25"/>
    <row r="201772" x14ac:dyDescent="0.25"/>
    <row r="201773" x14ac:dyDescent="0.25"/>
    <row r="201774" x14ac:dyDescent="0.25"/>
    <row r="201775" x14ac:dyDescent="0.25"/>
    <row r="201776" x14ac:dyDescent="0.25"/>
    <row r="201777" x14ac:dyDescent="0.25"/>
    <row r="201778" x14ac:dyDescent="0.25"/>
    <row r="201779" x14ac:dyDescent="0.25"/>
    <row r="201780" x14ac:dyDescent="0.25"/>
    <row r="201781" x14ac:dyDescent="0.25"/>
    <row r="201782" x14ac:dyDescent="0.25"/>
    <row r="201783" x14ac:dyDescent="0.25"/>
    <row r="201784" x14ac:dyDescent="0.25"/>
    <row r="201785" x14ac:dyDescent="0.25"/>
    <row r="201786" x14ac:dyDescent="0.25"/>
    <row r="201787" x14ac:dyDescent="0.25"/>
    <row r="201788" x14ac:dyDescent="0.25"/>
    <row r="201789" x14ac:dyDescent="0.25"/>
    <row r="201790" x14ac:dyDescent="0.25"/>
    <row r="201791" x14ac:dyDescent="0.25"/>
    <row r="201792" x14ac:dyDescent="0.25"/>
    <row r="201793" x14ac:dyDescent="0.25"/>
    <row r="201794" x14ac:dyDescent="0.25"/>
    <row r="201795" x14ac:dyDescent="0.25"/>
    <row r="201796" x14ac:dyDescent="0.25"/>
    <row r="201797" x14ac:dyDescent="0.25"/>
    <row r="201798" x14ac:dyDescent="0.25"/>
    <row r="201799" x14ac:dyDescent="0.25"/>
    <row r="201800" x14ac:dyDescent="0.25"/>
    <row r="201801" x14ac:dyDescent="0.25"/>
    <row r="201802" x14ac:dyDescent="0.25"/>
    <row r="201803" x14ac:dyDescent="0.25"/>
    <row r="201804" x14ac:dyDescent="0.25"/>
    <row r="201805" x14ac:dyDescent="0.25"/>
    <row r="201806" x14ac:dyDescent="0.25"/>
    <row r="201807" x14ac:dyDescent="0.25"/>
    <row r="201808" x14ac:dyDescent="0.25"/>
    <row r="201809" x14ac:dyDescent="0.25"/>
    <row r="201810" x14ac:dyDescent="0.25"/>
    <row r="201811" x14ac:dyDescent="0.25"/>
    <row r="201812" x14ac:dyDescent="0.25"/>
    <row r="201813" x14ac:dyDescent="0.25"/>
    <row r="201814" x14ac:dyDescent="0.25"/>
    <row r="201815" x14ac:dyDescent="0.25"/>
    <row r="201816" x14ac:dyDescent="0.25"/>
    <row r="201817" x14ac:dyDescent="0.25"/>
    <row r="201818" x14ac:dyDescent="0.25"/>
    <row r="201819" x14ac:dyDescent="0.25"/>
    <row r="201820" x14ac:dyDescent="0.25"/>
    <row r="201821" x14ac:dyDescent="0.25"/>
    <row r="201822" x14ac:dyDescent="0.25"/>
    <row r="201823" x14ac:dyDescent="0.25"/>
    <row r="201824" x14ac:dyDescent="0.25"/>
    <row r="201825" x14ac:dyDescent="0.25"/>
    <row r="201826" x14ac:dyDescent="0.25"/>
    <row r="201827" x14ac:dyDescent="0.25"/>
    <row r="201828" x14ac:dyDescent="0.25"/>
    <row r="201829" x14ac:dyDescent="0.25"/>
    <row r="201830" x14ac:dyDescent="0.25"/>
    <row r="201831" x14ac:dyDescent="0.25"/>
    <row r="201832" x14ac:dyDescent="0.25"/>
    <row r="201833" x14ac:dyDescent="0.25"/>
    <row r="201834" x14ac:dyDescent="0.25"/>
    <row r="201835" x14ac:dyDescent="0.25"/>
    <row r="201836" x14ac:dyDescent="0.25"/>
    <row r="201837" x14ac:dyDescent="0.25"/>
    <row r="201838" x14ac:dyDescent="0.25"/>
    <row r="201839" x14ac:dyDescent="0.25"/>
    <row r="201840" x14ac:dyDescent="0.25"/>
    <row r="201841" x14ac:dyDescent="0.25"/>
    <row r="201842" x14ac:dyDescent="0.25"/>
    <row r="201843" x14ac:dyDescent="0.25"/>
    <row r="201844" x14ac:dyDescent="0.25"/>
    <row r="201845" x14ac:dyDescent="0.25"/>
    <row r="201846" x14ac:dyDescent="0.25"/>
    <row r="201847" x14ac:dyDescent="0.25"/>
    <row r="201848" x14ac:dyDescent="0.25"/>
    <row r="201849" x14ac:dyDescent="0.25"/>
    <row r="201850" x14ac:dyDescent="0.25"/>
    <row r="201851" x14ac:dyDescent="0.25"/>
    <row r="201852" x14ac:dyDescent="0.25"/>
    <row r="201853" x14ac:dyDescent="0.25"/>
    <row r="201854" x14ac:dyDescent="0.25"/>
    <row r="201855" x14ac:dyDescent="0.25"/>
    <row r="201856" x14ac:dyDescent="0.25"/>
    <row r="201857" x14ac:dyDescent="0.25"/>
    <row r="201858" x14ac:dyDescent="0.25"/>
    <row r="201859" x14ac:dyDescent="0.25"/>
    <row r="201860" x14ac:dyDescent="0.25"/>
    <row r="201861" x14ac:dyDescent="0.25"/>
    <row r="201862" x14ac:dyDescent="0.25"/>
    <row r="201863" x14ac:dyDescent="0.25"/>
    <row r="201864" x14ac:dyDescent="0.25"/>
    <row r="201865" x14ac:dyDescent="0.25"/>
    <row r="201866" x14ac:dyDescent="0.25"/>
    <row r="201867" x14ac:dyDescent="0.25"/>
    <row r="201868" x14ac:dyDescent="0.25"/>
    <row r="201869" x14ac:dyDescent="0.25"/>
    <row r="201870" x14ac:dyDescent="0.25"/>
    <row r="201871" x14ac:dyDescent="0.25"/>
    <row r="201872" x14ac:dyDescent="0.25"/>
    <row r="201873" x14ac:dyDescent="0.25"/>
    <row r="201874" x14ac:dyDescent="0.25"/>
    <row r="201875" x14ac:dyDescent="0.25"/>
    <row r="201876" x14ac:dyDescent="0.25"/>
    <row r="201877" x14ac:dyDescent="0.25"/>
    <row r="201878" x14ac:dyDescent="0.25"/>
    <row r="201879" x14ac:dyDescent="0.25"/>
    <row r="201880" x14ac:dyDescent="0.25"/>
    <row r="201881" x14ac:dyDescent="0.25"/>
    <row r="201882" x14ac:dyDescent="0.25"/>
    <row r="201883" x14ac:dyDescent="0.25"/>
    <row r="201884" x14ac:dyDescent="0.25"/>
    <row r="201885" x14ac:dyDescent="0.25"/>
    <row r="201886" x14ac:dyDescent="0.25"/>
    <row r="201887" x14ac:dyDescent="0.25"/>
    <row r="201888" x14ac:dyDescent="0.25"/>
    <row r="201889" x14ac:dyDescent="0.25"/>
    <row r="201890" x14ac:dyDescent="0.25"/>
    <row r="201891" x14ac:dyDescent="0.25"/>
    <row r="201892" x14ac:dyDescent="0.25"/>
    <row r="201893" x14ac:dyDescent="0.25"/>
    <row r="201894" x14ac:dyDescent="0.25"/>
    <row r="201895" x14ac:dyDescent="0.25"/>
    <row r="201896" x14ac:dyDescent="0.25"/>
    <row r="201897" x14ac:dyDescent="0.25"/>
    <row r="201898" x14ac:dyDescent="0.25"/>
    <row r="201899" x14ac:dyDescent="0.25"/>
    <row r="201900" x14ac:dyDescent="0.25"/>
    <row r="201901" x14ac:dyDescent="0.25"/>
    <row r="201902" x14ac:dyDescent="0.25"/>
    <row r="201903" x14ac:dyDescent="0.25"/>
    <row r="201904" x14ac:dyDescent="0.25"/>
    <row r="201905" x14ac:dyDescent="0.25"/>
    <row r="201906" x14ac:dyDescent="0.25"/>
    <row r="201907" x14ac:dyDescent="0.25"/>
    <row r="201908" x14ac:dyDescent="0.25"/>
    <row r="201909" x14ac:dyDescent="0.25"/>
    <row r="201910" x14ac:dyDescent="0.25"/>
    <row r="201911" x14ac:dyDescent="0.25"/>
    <row r="201912" x14ac:dyDescent="0.25"/>
    <row r="201913" x14ac:dyDescent="0.25"/>
    <row r="201914" x14ac:dyDescent="0.25"/>
    <row r="201915" x14ac:dyDescent="0.25"/>
    <row r="201916" x14ac:dyDescent="0.25"/>
    <row r="201917" x14ac:dyDescent="0.25"/>
    <row r="201918" x14ac:dyDescent="0.25"/>
    <row r="201919" x14ac:dyDescent="0.25"/>
    <row r="201920" x14ac:dyDescent="0.25"/>
    <row r="201921" x14ac:dyDescent="0.25"/>
    <row r="201922" x14ac:dyDescent="0.25"/>
    <row r="201923" x14ac:dyDescent="0.25"/>
    <row r="201924" x14ac:dyDescent="0.25"/>
    <row r="201925" x14ac:dyDescent="0.25"/>
    <row r="201926" x14ac:dyDescent="0.25"/>
    <row r="201927" x14ac:dyDescent="0.25"/>
    <row r="201928" x14ac:dyDescent="0.25"/>
    <row r="201929" x14ac:dyDescent="0.25"/>
    <row r="201930" x14ac:dyDescent="0.25"/>
    <row r="201931" x14ac:dyDescent="0.25"/>
    <row r="201932" x14ac:dyDescent="0.25"/>
    <row r="201933" x14ac:dyDescent="0.25"/>
    <row r="201934" x14ac:dyDescent="0.25"/>
    <row r="201935" x14ac:dyDescent="0.25"/>
    <row r="201936" x14ac:dyDescent="0.25"/>
    <row r="201937" x14ac:dyDescent="0.25"/>
    <row r="201938" x14ac:dyDescent="0.25"/>
    <row r="201939" x14ac:dyDescent="0.25"/>
    <row r="201940" x14ac:dyDescent="0.25"/>
    <row r="201941" x14ac:dyDescent="0.25"/>
    <row r="201942" x14ac:dyDescent="0.25"/>
    <row r="201943" x14ac:dyDescent="0.25"/>
    <row r="201944" x14ac:dyDescent="0.25"/>
    <row r="201945" x14ac:dyDescent="0.25"/>
    <row r="201946" x14ac:dyDescent="0.25"/>
    <row r="201947" x14ac:dyDescent="0.25"/>
    <row r="201948" x14ac:dyDescent="0.25"/>
    <row r="201949" x14ac:dyDescent="0.25"/>
    <row r="201950" x14ac:dyDescent="0.25"/>
    <row r="201951" x14ac:dyDescent="0.25"/>
    <row r="201952" x14ac:dyDescent="0.25"/>
    <row r="201953" x14ac:dyDescent="0.25"/>
    <row r="201954" x14ac:dyDescent="0.25"/>
    <row r="201955" x14ac:dyDescent="0.25"/>
    <row r="201956" x14ac:dyDescent="0.25"/>
    <row r="201957" x14ac:dyDescent="0.25"/>
    <row r="201958" x14ac:dyDescent="0.25"/>
    <row r="201959" x14ac:dyDescent="0.25"/>
    <row r="201960" x14ac:dyDescent="0.25"/>
    <row r="201961" x14ac:dyDescent="0.25"/>
    <row r="201962" x14ac:dyDescent="0.25"/>
    <row r="201963" x14ac:dyDescent="0.25"/>
    <row r="201964" x14ac:dyDescent="0.25"/>
    <row r="201965" x14ac:dyDescent="0.25"/>
    <row r="201966" x14ac:dyDescent="0.25"/>
    <row r="201967" x14ac:dyDescent="0.25"/>
    <row r="201968" x14ac:dyDescent="0.25"/>
    <row r="201969" x14ac:dyDescent="0.25"/>
    <row r="201970" x14ac:dyDescent="0.25"/>
    <row r="201971" x14ac:dyDescent="0.25"/>
    <row r="201972" x14ac:dyDescent="0.25"/>
    <row r="201973" x14ac:dyDescent="0.25"/>
    <row r="201974" x14ac:dyDescent="0.25"/>
    <row r="201975" x14ac:dyDescent="0.25"/>
    <row r="201976" x14ac:dyDescent="0.25"/>
    <row r="201977" x14ac:dyDescent="0.25"/>
    <row r="201978" x14ac:dyDescent="0.25"/>
    <row r="201979" x14ac:dyDescent="0.25"/>
    <row r="201980" x14ac:dyDescent="0.25"/>
    <row r="201981" x14ac:dyDescent="0.25"/>
    <row r="201982" x14ac:dyDescent="0.25"/>
    <row r="201983" x14ac:dyDescent="0.25"/>
    <row r="201984" x14ac:dyDescent="0.25"/>
    <row r="201985" x14ac:dyDescent="0.25"/>
    <row r="201986" x14ac:dyDescent="0.25"/>
    <row r="201987" x14ac:dyDescent="0.25"/>
    <row r="201988" x14ac:dyDescent="0.25"/>
    <row r="201989" x14ac:dyDescent="0.25"/>
    <row r="201990" x14ac:dyDescent="0.25"/>
    <row r="201991" x14ac:dyDescent="0.25"/>
    <row r="201992" x14ac:dyDescent="0.25"/>
    <row r="201993" x14ac:dyDescent="0.25"/>
    <row r="201994" x14ac:dyDescent="0.25"/>
    <row r="201995" x14ac:dyDescent="0.25"/>
    <row r="201996" x14ac:dyDescent="0.25"/>
    <row r="201997" x14ac:dyDescent="0.25"/>
    <row r="201998" x14ac:dyDescent="0.25"/>
    <row r="201999" x14ac:dyDescent="0.25"/>
    <row r="202000" x14ac:dyDescent="0.25"/>
    <row r="202001" x14ac:dyDescent="0.25"/>
    <row r="202002" x14ac:dyDescent="0.25"/>
    <row r="202003" x14ac:dyDescent="0.25"/>
    <row r="202004" x14ac:dyDescent="0.25"/>
    <row r="202005" x14ac:dyDescent="0.25"/>
    <row r="202006" x14ac:dyDescent="0.25"/>
    <row r="202007" x14ac:dyDescent="0.25"/>
    <row r="202008" x14ac:dyDescent="0.25"/>
    <row r="202009" x14ac:dyDescent="0.25"/>
    <row r="202010" x14ac:dyDescent="0.25"/>
    <row r="202011" x14ac:dyDescent="0.25"/>
    <row r="202012" x14ac:dyDescent="0.25"/>
    <row r="202013" x14ac:dyDescent="0.25"/>
    <row r="202014" x14ac:dyDescent="0.25"/>
    <row r="202015" x14ac:dyDescent="0.25"/>
    <row r="202016" x14ac:dyDescent="0.25"/>
    <row r="202017" x14ac:dyDescent="0.25"/>
    <row r="202018" x14ac:dyDescent="0.25"/>
    <row r="202019" x14ac:dyDescent="0.25"/>
    <row r="202020" x14ac:dyDescent="0.25"/>
    <row r="202021" x14ac:dyDescent="0.25"/>
    <row r="202022" x14ac:dyDescent="0.25"/>
    <row r="202023" x14ac:dyDescent="0.25"/>
    <row r="202024" x14ac:dyDescent="0.25"/>
    <row r="202025" x14ac:dyDescent="0.25"/>
    <row r="202026" x14ac:dyDescent="0.25"/>
    <row r="202027" x14ac:dyDescent="0.25"/>
    <row r="202028" x14ac:dyDescent="0.25"/>
    <row r="202029" x14ac:dyDescent="0.25"/>
    <row r="202030" x14ac:dyDescent="0.25"/>
    <row r="202031" x14ac:dyDescent="0.25"/>
    <row r="202032" x14ac:dyDescent="0.25"/>
    <row r="202033" x14ac:dyDescent="0.25"/>
    <row r="202034" x14ac:dyDescent="0.25"/>
    <row r="202035" x14ac:dyDescent="0.25"/>
    <row r="202036" x14ac:dyDescent="0.25"/>
    <row r="202037" x14ac:dyDescent="0.25"/>
    <row r="202038" x14ac:dyDescent="0.25"/>
    <row r="202039" x14ac:dyDescent="0.25"/>
    <row r="202040" x14ac:dyDescent="0.25"/>
    <row r="202041" x14ac:dyDescent="0.25"/>
    <row r="202042" x14ac:dyDescent="0.25"/>
    <row r="202043" x14ac:dyDescent="0.25"/>
    <row r="202044" x14ac:dyDescent="0.25"/>
    <row r="202045" x14ac:dyDescent="0.25"/>
    <row r="202046" x14ac:dyDescent="0.25"/>
    <row r="202047" x14ac:dyDescent="0.25"/>
    <row r="202048" x14ac:dyDescent="0.25"/>
    <row r="202049" x14ac:dyDescent="0.25"/>
    <row r="202050" x14ac:dyDescent="0.25"/>
    <row r="202051" x14ac:dyDescent="0.25"/>
    <row r="202052" x14ac:dyDescent="0.25"/>
    <row r="202053" x14ac:dyDescent="0.25"/>
    <row r="202054" x14ac:dyDescent="0.25"/>
    <row r="202055" x14ac:dyDescent="0.25"/>
    <row r="202056" x14ac:dyDescent="0.25"/>
    <row r="202057" x14ac:dyDescent="0.25"/>
    <row r="202058" x14ac:dyDescent="0.25"/>
    <row r="202059" x14ac:dyDescent="0.25"/>
    <row r="202060" x14ac:dyDescent="0.25"/>
    <row r="202061" x14ac:dyDescent="0.25"/>
    <row r="202062" x14ac:dyDescent="0.25"/>
    <row r="202063" x14ac:dyDescent="0.25"/>
    <row r="202064" x14ac:dyDescent="0.25"/>
    <row r="202065" x14ac:dyDescent="0.25"/>
    <row r="202066" x14ac:dyDescent="0.25"/>
    <row r="202067" x14ac:dyDescent="0.25"/>
    <row r="202068" x14ac:dyDescent="0.25"/>
    <row r="202069" x14ac:dyDescent="0.25"/>
    <row r="202070" x14ac:dyDescent="0.25"/>
    <row r="202071" x14ac:dyDescent="0.25"/>
    <row r="202072" x14ac:dyDescent="0.25"/>
    <row r="202073" x14ac:dyDescent="0.25"/>
    <row r="202074" x14ac:dyDescent="0.25"/>
    <row r="202075" x14ac:dyDescent="0.25"/>
    <row r="202076" x14ac:dyDescent="0.25"/>
    <row r="202077" x14ac:dyDescent="0.25"/>
    <row r="202078" x14ac:dyDescent="0.25"/>
    <row r="202079" x14ac:dyDescent="0.25"/>
    <row r="202080" x14ac:dyDescent="0.25"/>
    <row r="202081" x14ac:dyDescent="0.25"/>
    <row r="202082" x14ac:dyDescent="0.25"/>
    <row r="202083" x14ac:dyDescent="0.25"/>
    <row r="202084" x14ac:dyDescent="0.25"/>
    <row r="202085" x14ac:dyDescent="0.25"/>
    <row r="202086" x14ac:dyDescent="0.25"/>
    <row r="202087" x14ac:dyDescent="0.25"/>
    <row r="202088" x14ac:dyDescent="0.25"/>
    <row r="202089" x14ac:dyDescent="0.25"/>
    <row r="202090" x14ac:dyDescent="0.25"/>
    <row r="202091" x14ac:dyDescent="0.25"/>
    <row r="202092" x14ac:dyDescent="0.25"/>
    <row r="202093" x14ac:dyDescent="0.25"/>
    <row r="202094" x14ac:dyDescent="0.25"/>
    <row r="202095" x14ac:dyDescent="0.25"/>
    <row r="202096" x14ac:dyDescent="0.25"/>
    <row r="202097" x14ac:dyDescent="0.25"/>
    <row r="202098" x14ac:dyDescent="0.25"/>
    <row r="202099" x14ac:dyDescent="0.25"/>
    <row r="202100" x14ac:dyDescent="0.25"/>
    <row r="202101" x14ac:dyDescent="0.25"/>
    <row r="202102" x14ac:dyDescent="0.25"/>
    <row r="202103" x14ac:dyDescent="0.25"/>
    <row r="202104" x14ac:dyDescent="0.25"/>
    <row r="202105" x14ac:dyDescent="0.25"/>
    <row r="202106" x14ac:dyDescent="0.25"/>
    <row r="202107" x14ac:dyDescent="0.25"/>
    <row r="202108" x14ac:dyDescent="0.25"/>
    <row r="202109" x14ac:dyDescent="0.25"/>
    <row r="202110" x14ac:dyDescent="0.25"/>
    <row r="202111" x14ac:dyDescent="0.25"/>
    <row r="202112" x14ac:dyDescent="0.25"/>
    <row r="202113" x14ac:dyDescent="0.25"/>
    <row r="202114" x14ac:dyDescent="0.25"/>
    <row r="202115" x14ac:dyDescent="0.25"/>
    <row r="202116" x14ac:dyDescent="0.25"/>
    <row r="202117" x14ac:dyDescent="0.25"/>
    <row r="202118" x14ac:dyDescent="0.25"/>
    <row r="202119" x14ac:dyDescent="0.25"/>
    <row r="202120" x14ac:dyDescent="0.25"/>
    <row r="202121" x14ac:dyDescent="0.25"/>
    <row r="202122" x14ac:dyDescent="0.25"/>
    <row r="202123" x14ac:dyDescent="0.25"/>
    <row r="202124" x14ac:dyDescent="0.25"/>
    <row r="202125" x14ac:dyDescent="0.25"/>
    <row r="202126" x14ac:dyDescent="0.25"/>
    <row r="202127" x14ac:dyDescent="0.25"/>
    <row r="202128" x14ac:dyDescent="0.25"/>
    <row r="202129" x14ac:dyDescent="0.25"/>
    <row r="202130" x14ac:dyDescent="0.25"/>
    <row r="202131" x14ac:dyDescent="0.25"/>
    <row r="202132" x14ac:dyDescent="0.25"/>
    <row r="202133" x14ac:dyDescent="0.25"/>
    <row r="202134" x14ac:dyDescent="0.25"/>
    <row r="202135" x14ac:dyDescent="0.25"/>
    <row r="202136" x14ac:dyDescent="0.25"/>
    <row r="202137" x14ac:dyDescent="0.25"/>
    <row r="202138" x14ac:dyDescent="0.25"/>
    <row r="202139" x14ac:dyDescent="0.25"/>
    <row r="202140" x14ac:dyDescent="0.25"/>
    <row r="202141" x14ac:dyDescent="0.25"/>
    <row r="202142" x14ac:dyDescent="0.25"/>
    <row r="202143" x14ac:dyDescent="0.25"/>
    <row r="202144" x14ac:dyDescent="0.25"/>
    <row r="202145" x14ac:dyDescent="0.25"/>
    <row r="202146" x14ac:dyDescent="0.25"/>
    <row r="202147" x14ac:dyDescent="0.25"/>
    <row r="202148" x14ac:dyDescent="0.25"/>
    <row r="202149" x14ac:dyDescent="0.25"/>
    <row r="202150" x14ac:dyDescent="0.25"/>
    <row r="202151" x14ac:dyDescent="0.25"/>
    <row r="202152" x14ac:dyDescent="0.25"/>
    <row r="202153" x14ac:dyDescent="0.25"/>
    <row r="202154" x14ac:dyDescent="0.25"/>
    <row r="202155" x14ac:dyDescent="0.25"/>
    <row r="202156" x14ac:dyDescent="0.25"/>
    <row r="202157" x14ac:dyDescent="0.25"/>
    <row r="202158" x14ac:dyDescent="0.25"/>
    <row r="202159" x14ac:dyDescent="0.25"/>
    <row r="202160" x14ac:dyDescent="0.25"/>
    <row r="202161" x14ac:dyDescent="0.25"/>
    <row r="202162" x14ac:dyDescent="0.25"/>
    <row r="202163" x14ac:dyDescent="0.25"/>
    <row r="202164" x14ac:dyDescent="0.25"/>
    <row r="202165" x14ac:dyDescent="0.25"/>
    <row r="202166" x14ac:dyDescent="0.25"/>
    <row r="202167" x14ac:dyDescent="0.25"/>
    <row r="202168" x14ac:dyDescent="0.25"/>
    <row r="202169" x14ac:dyDescent="0.25"/>
    <row r="202170" x14ac:dyDescent="0.25"/>
    <row r="202171" x14ac:dyDescent="0.25"/>
    <row r="202172" x14ac:dyDescent="0.25"/>
    <row r="202173" x14ac:dyDescent="0.25"/>
    <row r="202174" x14ac:dyDescent="0.25"/>
    <row r="202175" x14ac:dyDescent="0.25"/>
    <row r="202176" x14ac:dyDescent="0.25"/>
    <row r="202177" x14ac:dyDescent="0.25"/>
    <row r="202178" x14ac:dyDescent="0.25"/>
    <row r="202179" x14ac:dyDescent="0.25"/>
    <row r="202180" x14ac:dyDescent="0.25"/>
    <row r="202181" x14ac:dyDescent="0.25"/>
    <row r="202182" x14ac:dyDescent="0.25"/>
    <row r="202183" x14ac:dyDescent="0.25"/>
    <row r="202184" x14ac:dyDescent="0.25"/>
    <row r="202185" x14ac:dyDescent="0.25"/>
    <row r="202186" x14ac:dyDescent="0.25"/>
    <row r="202187" x14ac:dyDescent="0.25"/>
    <row r="202188" x14ac:dyDescent="0.25"/>
    <row r="202189" x14ac:dyDescent="0.25"/>
    <row r="202190" x14ac:dyDescent="0.25"/>
    <row r="202191" x14ac:dyDescent="0.25"/>
    <row r="202192" x14ac:dyDescent="0.25"/>
    <row r="202193" x14ac:dyDescent="0.25"/>
    <row r="202194" x14ac:dyDescent="0.25"/>
    <row r="202195" x14ac:dyDescent="0.25"/>
    <row r="202196" x14ac:dyDescent="0.25"/>
    <row r="202197" x14ac:dyDescent="0.25"/>
    <row r="202198" x14ac:dyDescent="0.25"/>
    <row r="202199" x14ac:dyDescent="0.25"/>
    <row r="202200" x14ac:dyDescent="0.25"/>
    <row r="202201" x14ac:dyDescent="0.25"/>
    <row r="202202" x14ac:dyDescent="0.25"/>
    <row r="202203" x14ac:dyDescent="0.25"/>
    <row r="202204" x14ac:dyDescent="0.25"/>
    <row r="202205" x14ac:dyDescent="0.25"/>
    <row r="202206" x14ac:dyDescent="0.25"/>
    <row r="202207" x14ac:dyDescent="0.25"/>
    <row r="202208" x14ac:dyDescent="0.25"/>
    <row r="202209" x14ac:dyDescent="0.25"/>
    <row r="202210" x14ac:dyDescent="0.25"/>
    <row r="202211" x14ac:dyDescent="0.25"/>
    <row r="202212" x14ac:dyDescent="0.25"/>
    <row r="202213" x14ac:dyDescent="0.25"/>
    <row r="202214" x14ac:dyDescent="0.25"/>
    <row r="202215" x14ac:dyDescent="0.25"/>
    <row r="202216" x14ac:dyDescent="0.25"/>
    <row r="202217" x14ac:dyDescent="0.25"/>
    <row r="202218" x14ac:dyDescent="0.25"/>
    <row r="202219" x14ac:dyDescent="0.25"/>
    <row r="202220" x14ac:dyDescent="0.25"/>
    <row r="202221" x14ac:dyDescent="0.25"/>
    <row r="202222" x14ac:dyDescent="0.25"/>
    <row r="202223" x14ac:dyDescent="0.25"/>
    <row r="202224" x14ac:dyDescent="0.25"/>
    <row r="202225" x14ac:dyDescent="0.25"/>
    <row r="202226" x14ac:dyDescent="0.25"/>
    <row r="202227" x14ac:dyDescent="0.25"/>
    <row r="202228" x14ac:dyDescent="0.25"/>
    <row r="202229" x14ac:dyDescent="0.25"/>
    <row r="202230" x14ac:dyDescent="0.25"/>
    <row r="202231" x14ac:dyDescent="0.25"/>
    <row r="202232" x14ac:dyDescent="0.25"/>
    <row r="202233" x14ac:dyDescent="0.25"/>
    <row r="202234" x14ac:dyDescent="0.25"/>
    <row r="202235" x14ac:dyDescent="0.25"/>
    <row r="202236" x14ac:dyDescent="0.25"/>
    <row r="202237" x14ac:dyDescent="0.25"/>
    <row r="202238" x14ac:dyDescent="0.25"/>
    <row r="202239" x14ac:dyDescent="0.25"/>
    <row r="202240" x14ac:dyDescent="0.25"/>
    <row r="202241" x14ac:dyDescent="0.25"/>
    <row r="202242" x14ac:dyDescent="0.25"/>
    <row r="202243" x14ac:dyDescent="0.25"/>
    <row r="202244" x14ac:dyDescent="0.25"/>
    <row r="202245" x14ac:dyDescent="0.25"/>
    <row r="202246" x14ac:dyDescent="0.25"/>
    <row r="202247" x14ac:dyDescent="0.25"/>
    <row r="202248" x14ac:dyDescent="0.25"/>
    <row r="202249" x14ac:dyDescent="0.25"/>
    <row r="202250" x14ac:dyDescent="0.25"/>
    <row r="202251" x14ac:dyDescent="0.25"/>
    <row r="202252" x14ac:dyDescent="0.25"/>
    <row r="202253" x14ac:dyDescent="0.25"/>
    <row r="202254" x14ac:dyDescent="0.25"/>
    <row r="202255" x14ac:dyDescent="0.25"/>
    <row r="202256" x14ac:dyDescent="0.25"/>
    <row r="202257" x14ac:dyDescent="0.25"/>
    <row r="202258" x14ac:dyDescent="0.25"/>
    <row r="202259" x14ac:dyDescent="0.25"/>
    <row r="202260" x14ac:dyDescent="0.25"/>
    <row r="202261" x14ac:dyDescent="0.25"/>
    <row r="202262" x14ac:dyDescent="0.25"/>
    <row r="202263" x14ac:dyDescent="0.25"/>
    <row r="202264" x14ac:dyDescent="0.25"/>
    <row r="202265" x14ac:dyDescent="0.25"/>
    <row r="202266" x14ac:dyDescent="0.25"/>
    <row r="202267" x14ac:dyDescent="0.25"/>
    <row r="202268" x14ac:dyDescent="0.25"/>
    <row r="202269" x14ac:dyDescent="0.25"/>
    <row r="202270" x14ac:dyDescent="0.25"/>
    <row r="202271" x14ac:dyDescent="0.25"/>
    <row r="202272" x14ac:dyDescent="0.25"/>
    <row r="202273" x14ac:dyDescent="0.25"/>
    <row r="202274" x14ac:dyDescent="0.25"/>
    <row r="202275" x14ac:dyDescent="0.25"/>
    <row r="202276" x14ac:dyDescent="0.25"/>
    <row r="202277" x14ac:dyDescent="0.25"/>
    <row r="202278" x14ac:dyDescent="0.25"/>
    <row r="202279" x14ac:dyDescent="0.25"/>
    <row r="202280" x14ac:dyDescent="0.25"/>
    <row r="202281" x14ac:dyDescent="0.25"/>
    <row r="202282" x14ac:dyDescent="0.25"/>
    <row r="202283" x14ac:dyDescent="0.25"/>
    <row r="202284" x14ac:dyDescent="0.25"/>
    <row r="202285" x14ac:dyDescent="0.25"/>
    <row r="202286" x14ac:dyDescent="0.25"/>
    <row r="202287" x14ac:dyDescent="0.25"/>
    <row r="202288" x14ac:dyDescent="0.25"/>
    <row r="202289" x14ac:dyDescent="0.25"/>
    <row r="202290" x14ac:dyDescent="0.25"/>
    <row r="202291" x14ac:dyDescent="0.25"/>
    <row r="202292" x14ac:dyDescent="0.25"/>
    <row r="202293" x14ac:dyDescent="0.25"/>
    <row r="202294" x14ac:dyDescent="0.25"/>
    <row r="202295" x14ac:dyDescent="0.25"/>
    <row r="202296" x14ac:dyDescent="0.25"/>
    <row r="202297" x14ac:dyDescent="0.25"/>
    <row r="202298" x14ac:dyDescent="0.25"/>
    <row r="202299" x14ac:dyDescent="0.25"/>
    <row r="202300" x14ac:dyDescent="0.25"/>
    <row r="202301" x14ac:dyDescent="0.25"/>
    <row r="202302" x14ac:dyDescent="0.25"/>
    <row r="202303" x14ac:dyDescent="0.25"/>
    <row r="202304" x14ac:dyDescent="0.25"/>
    <row r="202305" x14ac:dyDescent="0.25"/>
    <row r="202306" x14ac:dyDescent="0.25"/>
    <row r="202307" x14ac:dyDescent="0.25"/>
    <row r="202308" x14ac:dyDescent="0.25"/>
    <row r="202309" x14ac:dyDescent="0.25"/>
    <row r="202310" x14ac:dyDescent="0.25"/>
    <row r="202311" x14ac:dyDescent="0.25"/>
    <row r="202312" x14ac:dyDescent="0.25"/>
    <row r="202313" x14ac:dyDescent="0.25"/>
    <row r="202314" x14ac:dyDescent="0.25"/>
    <row r="202315" x14ac:dyDescent="0.25"/>
    <row r="202316" x14ac:dyDescent="0.25"/>
    <row r="202317" x14ac:dyDescent="0.25"/>
    <row r="202318" x14ac:dyDescent="0.25"/>
    <row r="202319" x14ac:dyDescent="0.25"/>
    <row r="202320" x14ac:dyDescent="0.25"/>
    <row r="202321" x14ac:dyDescent="0.25"/>
    <row r="202322" x14ac:dyDescent="0.25"/>
    <row r="202323" x14ac:dyDescent="0.25"/>
    <row r="202324" x14ac:dyDescent="0.25"/>
    <row r="202325" x14ac:dyDescent="0.25"/>
    <row r="202326" x14ac:dyDescent="0.25"/>
    <row r="202327" x14ac:dyDescent="0.25"/>
    <row r="202328" x14ac:dyDescent="0.25"/>
    <row r="202329" x14ac:dyDescent="0.25"/>
    <row r="202330" x14ac:dyDescent="0.25"/>
    <row r="202331" x14ac:dyDescent="0.25"/>
    <row r="202332" x14ac:dyDescent="0.25"/>
    <row r="202333" x14ac:dyDescent="0.25"/>
    <row r="202334" x14ac:dyDescent="0.25"/>
    <row r="202335" x14ac:dyDescent="0.25"/>
    <row r="202336" x14ac:dyDescent="0.25"/>
    <row r="202337" x14ac:dyDescent="0.25"/>
    <row r="202338" x14ac:dyDescent="0.25"/>
    <row r="202339" x14ac:dyDescent="0.25"/>
    <row r="202340" x14ac:dyDescent="0.25"/>
    <row r="202341" x14ac:dyDescent="0.25"/>
    <row r="202342" x14ac:dyDescent="0.25"/>
    <row r="202343" x14ac:dyDescent="0.25"/>
    <row r="202344" x14ac:dyDescent="0.25"/>
    <row r="202345" x14ac:dyDescent="0.25"/>
    <row r="202346" x14ac:dyDescent="0.25"/>
    <row r="202347" x14ac:dyDescent="0.25"/>
    <row r="202348" x14ac:dyDescent="0.25"/>
    <row r="202349" x14ac:dyDescent="0.25"/>
    <row r="202350" x14ac:dyDescent="0.25"/>
    <row r="202351" x14ac:dyDescent="0.25"/>
    <row r="202352" x14ac:dyDescent="0.25"/>
    <row r="202353" x14ac:dyDescent="0.25"/>
    <row r="202354" x14ac:dyDescent="0.25"/>
    <row r="202355" x14ac:dyDescent="0.25"/>
    <row r="202356" x14ac:dyDescent="0.25"/>
    <row r="202357" x14ac:dyDescent="0.25"/>
    <row r="202358" x14ac:dyDescent="0.25"/>
    <row r="202359" x14ac:dyDescent="0.25"/>
    <row r="202360" x14ac:dyDescent="0.25"/>
    <row r="202361" x14ac:dyDescent="0.25"/>
    <row r="202362" x14ac:dyDescent="0.25"/>
    <row r="202363" x14ac:dyDescent="0.25"/>
    <row r="202364" x14ac:dyDescent="0.25"/>
    <row r="202365" x14ac:dyDescent="0.25"/>
    <row r="202366" x14ac:dyDescent="0.25"/>
    <row r="202367" x14ac:dyDescent="0.25"/>
    <row r="202368" x14ac:dyDescent="0.25"/>
    <row r="202369" x14ac:dyDescent="0.25"/>
    <row r="202370" x14ac:dyDescent="0.25"/>
    <row r="202371" x14ac:dyDescent="0.25"/>
    <row r="202372" x14ac:dyDescent="0.25"/>
    <row r="202373" x14ac:dyDescent="0.25"/>
    <row r="202374" x14ac:dyDescent="0.25"/>
    <row r="202375" x14ac:dyDescent="0.25"/>
    <row r="202376" x14ac:dyDescent="0.25"/>
    <row r="202377" x14ac:dyDescent="0.25"/>
    <row r="202378" x14ac:dyDescent="0.25"/>
    <row r="202379" x14ac:dyDescent="0.25"/>
    <row r="202380" x14ac:dyDescent="0.25"/>
    <row r="202381" x14ac:dyDescent="0.25"/>
    <row r="202382" x14ac:dyDescent="0.25"/>
    <row r="202383" x14ac:dyDescent="0.25"/>
    <row r="202384" x14ac:dyDescent="0.25"/>
    <row r="202385" x14ac:dyDescent="0.25"/>
    <row r="202386" x14ac:dyDescent="0.25"/>
    <row r="202387" x14ac:dyDescent="0.25"/>
    <row r="202388" x14ac:dyDescent="0.25"/>
    <row r="202389" x14ac:dyDescent="0.25"/>
    <row r="202390" x14ac:dyDescent="0.25"/>
    <row r="202391" x14ac:dyDescent="0.25"/>
    <row r="202392" x14ac:dyDescent="0.25"/>
    <row r="202393" x14ac:dyDescent="0.25"/>
    <row r="202394" x14ac:dyDescent="0.25"/>
    <row r="202395" x14ac:dyDescent="0.25"/>
    <row r="202396" x14ac:dyDescent="0.25"/>
    <row r="202397" x14ac:dyDescent="0.25"/>
    <row r="202398" x14ac:dyDescent="0.25"/>
    <row r="202399" x14ac:dyDescent="0.25"/>
    <row r="202400" x14ac:dyDescent="0.25"/>
    <row r="202401" x14ac:dyDescent="0.25"/>
    <row r="202402" x14ac:dyDescent="0.25"/>
    <row r="202403" x14ac:dyDescent="0.25"/>
    <row r="202404" x14ac:dyDescent="0.25"/>
    <row r="202405" x14ac:dyDescent="0.25"/>
    <row r="202406" x14ac:dyDescent="0.25"/>
    <row r="202407" x14ac:dyDescent="0.25"/>
    <row r="202408" x14ac:dyDescent="0.25"/>
    <row r="202409" x14ac:dyDescent="0.25"/>
    <row r="202410" x14ac:dyDescent="0.25"/>
    <row r="202411" x14ac:dyDescent="0.25"/>
    <row r="202412" x14ac:dyDescent="0.25"/>
    <row r="202413" x14ac:dyDescent="0.25"/>
    <row r="202414" x14ac:dyDescent="0.25"/>
    <row r="202415" x14ac:dyDescent="0.25"/>
    <row r="202416" x14ac:dyDescent="0.25"/>
    <row r="202417" x14ac:dyDescent="0.25"/>
    <row r="202418" x14ac:dyDescent="0.25"/>
    <row r="202419" x14ac:dyDescent="0.25"/>
    <row r="202420" x14ac:dyDescent="0.25"/>
    <row r="202421" x14ac:dyDescent="0.25"/>
    <row r="202422" x14ac:dyDescent="0.25"/>
    <row r="202423" x14ac:dyDescent="0.25"/>
    <row r="202424" x14ac:dyDescent="0.25"/>
    <row r="202425" x14ac:dyDescent="0.25"/>
    <row r="202426" x14ac:dyDescent="0.25"/>
    <row r="202427" x14ac:dyDescent="0.25"/>
    <row r="202428" x14ac:dyDescent="0.25"/>
    <row r="202429" x14ac:dyDescent="0.25"/>
    <row r="202430" x14ac:dyDescent="0.25"/>
    <row r="202431" x14ac:dyDescent="0.25"/>
    <row r="202432" x14ac:dyDescent="0.25"/>
    <row r="202433" x14ac:dyDescent="0.25"/>
    <row r="202434" x14ac:dyDescent="0.25"/>
    <row r="202435" x14ac:dyDescent="0.25"/>
    <row r="202436" x14ac:dyDescent="0.25"/>
    <row r="202437" x14ac:dyDescent="0.25"/>
    <row r="202438" x14ac:dyDescent="0.25"/>
    <row r="202439" x14ac:dyDescent="0.25"/>
    <row r="202440" x14ac:dyDescent="0.25"/>
    <row r="202441" x14ac:dyDescent="0.25"/>
    <row r="202442" x14ac:dyDescent="0.25"/>
    <row r="202443" x14ac:dyDescent="0.25"/>
    <row r="202444" x14ac:dyDescent="0.25"/>
    <row r="202445" x14ac:dyDescent="0.25"/>
    <row r="202446" x14ac:dyDescent="0.25"/>
    <row r="202447" x14ac:dyDescent="0.25"/>
    <row r="202448" x14ac:dyDescent="0.25"/>
    <row r="202449" x14ac:dyDescent="0.25"/>
    <row r="202450" x14ac:dyDescent="0.25"/>
    <row r="202451" x14ac:dyDescent="0.25"/>
    <row r="202452" x14ac:dyDescent="0.25"/>
    <row r="202453" x14ac:dyDescent="0.25"/>
    <row r="202454" x14ac:dyDescent="0.25"/>
    <row r="202455" x14ac:dyDescent="0.25"/>
    <row r="202456" x14ac:dyDescent="0.25"/>
    <row r="202457" x14ac:dyDescent="0.25"/>
    <row r="202458" x14ac:dyDescent="0.25"/>
    <row r="202459" x14ac:dyDescent="0.25"/>
    <row r="202460" x14ac:dyDescent="0.25"/>
    <row r="202461" x14ac:dyDescent="0.25"/>
    <row r="202462" x14ac:dyDescent="0.25"/>
    <row r="202463" x14ac:dyDescent="0.25"/>
    <row r="202464" x14ac:dyDescent="0.25"/>
    <row r="202465" x14ac:dyDescent="0.25"/>
    <row r="202466" x14ac:dyDescent="0.25"/>
    <row r="202467" x14ac:dyDescent="0.25"/>
    <row r="202468" x14ac:dyDescent="0.25"/>
    <row r="202469" x14ac:dyDescent="0.25"/>
    <row r="202470" x14ac:dyDescent="0.25"/>
    <row r="202471" x14ac:dyDescent="0.25"/>
    <row r="202472" x14ac:dyDescent="0.25"/>
    <row r="202473" x14ac:dyDescent="0.25"/>
    <row r="202474" x14ac:dyDescent="0.25"/>
    <row r="202475" x14ac:dyDescent="0.25"/>
    <row r="202476" x14ac:dyDescent="0.25"/>
    <row r="202477" x14ac:dyDescent="0.25"/>
    <row r="202478" x14ac:dyDescent="0.25"/>
    <row r="202479" x14ac:dyDescent="0.25"/>
    <row r="202480" x14ac:dyDescent="0.25"/>
    <row r="202481" x14ac:dyDescent="0.25"/>
    <row r="202482" x14ac:dyDescent="0.25"/>
    <row r="202483" x14ac:dyDescent="0.25"/>
    <row r="202484" x14ac:dyDescent="0.25"/>
    <row r="202485" x14ac:dyDescent="0.25"/>
    <row r="202486" x14ac:dyDescent="0.25"/>
    <row r="202487" x14ac:dyDescent="0.25"/>
    <row r="202488" x14ac:dyDescent="0.25"/>
    <row r="202489" x14ac:dyDescent="0.25"/>
    <row r="202490" x14ac:dyDescent="0.25"/>
    <row r="202491" x14ac:dyDescent="0.25"/>
    <row r="202492" x14ac:dyDescent="0.25"/>
    <row r="202493" x14ac:dyDescent="0.25"/>
    <row r="202494" x14ac:dyDescent="0.25"/>
    <row r="202495" x14ac:dyDescent="0.25"/>
    <row r="202496" x14ac:dyDescent="0.25"/>
    <row r="202497" x14ac:dyDescent="0.25"/>
    <row r="202498" x14ac:dyDescent="0.25"/>
    <row r="202499" x14ac:dyDescent="0.25"/>
    <row r="202500" x14ac:dyDescent="0.25"/>
    <row r="202501" x14ac:dyDescent="0.25"/>
    <row r="202502" x14ac:dyDescent="0.25"/>
    <row r="202503" x14ac:dyDescent="0.25"/>
    <row r="202504" x14ac:dyDescent="0.25"/>
    <row r="202505" x14ac:dyDescent="0.25"/>
    <row r="202506" x14ac:dyDescent="0.25"/>
    <row r="202507" x14ac:dyDescent="0.25"/>
    <row r="202508" x14ac:dyDescent="0.25"/>
    <row r="202509" x14ac:dyDescent="0.25"/>
    <row r="202510" x14ac:dyDescent="0.25"/>
    <row r="202511" x14ac:dyDescent="0.25"/>
    <row r="202512" x14ac:dyDescent="0.25"/>
    <row r="202513" x14ac:dyDescent="0.25"/>
    <row r="202514" x14ac:dyDescent="0.25"/>
    <row r="202515" x14ac:dyDescent="0.25"/>
    <row r="202516" x14ac:dyDescent="0.25"/>
    <row r="202517" x14ac:dyDescent="0.25"/>
    <row r="202518" x14ac:dyDescent="0.25"/>
    <row r="202519" x14ac:dyDescent="0.25"/>
    <row r="202520" x14ac:dyDescent="0.25"/>
    <row r="202521" x14ac:dyDescent="0.25"/>
    <row r="202522" x14ac:dyDescent="0.25"/>
    <row r="202523" x14ac:dyDescent="0.25"/>
    <row r="202524" x14ac:dyDescent="0.25"/>
    <row r="202525" x14ac:dyDescent="0.25"/>
    <row r="202526" x14ac:dyDescent="0.25"/>
    <row r="202527" x14ac:dyDescent="0.25"/>
    <row r="202528" x14ac:dyDescent="0.25"/>
    <row r="202529" x14ac:dyDescent="0.25"/>
    <row r="202530" x14ac:dyDescent="0.25"/>
    <row r="202531" x14ac:dyDescent="0.25"/>
    <row r="202532" x14ac:dyDescent="0.25"/>
    <row r="202533" x14ac:dyDescent="0.25"/>
    <row r="202534" x14ac:dyDescent="0.25"/>
    <row r="202535" x14ac:dyDescent="0.25"/>
    <row r="202536" x14ac:dyDescent="0.25"/>
    <row r="202537" x14ac:dyDescent="0.25"/>
    <row r="202538" x14ac:dyDescent="0.25"/>
    <row r="202539" x14ac:dyDescent="0.25"/>
    <row r="202540" x14ac:dyDescent="0.25"/>
    <row r="202541" x14ac:dyDescent="0.25"/>
    <row r="202542" x14ac:dyDescent="0.25"/>
    <row r="202543" x14ac:dyDescent="0.25"/>
    <row r="202544" x14ac:dyDescent="0.25"/>
    <row r="202545" x14ac:dyDescent="0.25"/>
    <row r="202546" x14ac:dyDescent="0.25"/>
    <row r="202547" x14ac:dyDescent="0.25"/>
    <row r="202548" x14ac:dyDescent="0.25"/>
    <row r="202549" x14ac:dyDescent="0.25"/>
    <row r="202550" x14ac:dyDescent="0.25"/>
    <row r="202551" x14ac:dyDescent="0.25"/>
    <row r="202552" x14ac:dyDescent="0.25"/>
    <row r="202553" x14ac:dyDescent="0.25"/>
    <row r="202554" x14ac:dyDescent="0.25"/>
    <row r="202555" x14ac:dyDescent="0.25"/>
    <row r="202556" x14ac:dyDescent="0.25"/>
    <row r="202557" x14ac:dyDescent="0.25"/>
    <row r="202558" x14ac:dyDescent="0.25"/>
    <row r="202559" x14ac:dyDescent="0.25"/>
    <row r="202560" x14ac:dyDescent="0.25"/>
    <row r="202561" x14ac:dyDescent="0.25"/>
    <row r="202562" x14ac:dyDescent="0.25"/>
    <row r="202563" x14ac:dyDescent="0.25"/>
    <row r="202564" x14ac:dyDescent="0.25"/>
    <row r="202565" x14ac:dyDescent="0.25"/>
    <row r="202566" x14ac:dyDescent="0.25"/>
    <row r="202567" x14ac:dyDescent="0.25"/>
    <row r="202568" x14ac:dyDescent="0.25"/>
    <row r="202569" x14ac:dyDescent="0.25"/>
    <row r="202570" x14ac:dyDescent="0.25"/>
    <row r="202571" x14ac:dyDescent="0.25"/>
    <row r="202572" x14ac:dyDescent="0.25"/>
    <row r="202573" x14ac:dyDescent="0.25"/>
    <row r="202574" x14ac:dyDescent="0.25"/>
    <row r="202575" x14ac:dyDescent="0.25"/>
    <row r="202576" x14ac:dyDescent="0.25"/>
    <row r="202577" x14ac:dyDescent="0.25"/>
    <row r="202578" x14ac:dyDescent="0.25"/>
    <row r="202579" x14ac:dyDescent="0.25"/>
    <row r="202580" x14ac:dyDescent="0.25"/>
    <row r="202581" x14ac:dyDescent="0.25"/>
    <row r="202582" x14ac:dyDescent="0.25"/>
    <row r="202583" x14ac:dyDescent="0.25"/>
    <row r="202584" x14ac:dyDescent="0.25"/>
    <row r="202585" x14ac:dyDescent="0.25"/>
    <row r="202586" x14ac:dyDescent="0.25"/>
    <row r="202587" x14ac:dyDescent="0.25"/>
    <row r="202588" x14ac:dyDescent="0.25"/>
    <row r="202589" x14ac:dyDescent="0.25"/>
    <row r="202590" x14ac:dyDescent="0.25"/>
    <row r="202591" x14ac:dyDescent="0.25"/>
    <row r="202592" x14ac:dyDescent="0.25"/>
    <row r="202593" x14ac:dyDescent="0.25"/>
    <row r="202594" x14ac:dyDescent="0.25"/>
    <row r="202595" x14ac:dyDescent="0.25"/>
    <row r="202596" x14ac:dyDescent="0.25"/>
    <row r="202597" x14ac:dyDescent="0.25"/>
    <row r="202598" x14ac:dyDescent="0.25"/>
    <row r="202599" x14ac:dyDescent="0.25"/>
    <row r="202600" x14ac:dyDescent="0.25"/>
    <row r="202601" x14ac:dyDescent="0.25"/>
    <row r="202602" x14ac:dyDescent="0.25"/>
    <row r="202603" x14ac:dyDescent="0.25"/>
    <row r="202604" x14ac:dyDescent="0.25"/>
    <row r="202605" x14ac:dyDescent="0.25"/>
    <row r="202606" x14ac:dyDescent="0.25"/>
    <row r="202607" x14ac:dyDescent="0.25"/>
    <row r="202608" x14ac:dyDescent="0.25"/>
    <row r="202609" x14ac:dyDescent="0.25"/>
    <row r="202610" x14ac:dyDescent="0.25"/>
    <row r="202611" x14ac:dyDescent="0.25"/>
    <row r="202612" x14ac:dyDescent="0.25"/>
    <row r="202613" x14ac:dyDescent="0.25"/>
    <row r="202614" x14ac:dyDescent="0.25"/>
    <row r="202615" x14ac:dyDescent="0.25"/>
    <row r="202616" x14ac:dyDescent="0.25"/>
    <row r="202617" x14ac:dyDescent="0.25"/>
    <row r="202618" x14ac:dyDescent="0.25"/>
    <row r="202619" x14ac:dyDescent="0.25"/>
    <row r="202620" x14ac:dyDescent="0.25"/>
    <row r="202621" x14ac:dyDescent="0.25"/>
    <row r="202622" x14ac:dyDescent="0.25"/>
    <row r="202623" x14ac:dyDescent="0.25"/>
    <row r="202624" x14ac:dyDescent="0.25"/>
    <row r="202625" x14ac:dyDescent="0.25"/>
    <row r="202626" x14ac:dyDescent="0.25"/>
    <row r="202627" x14ac:dyDescent="0.25"/>
    <row r="202628" x14ac:dyDescent="0.25"/>
    <row r="202629" x14ac:dyDescent="0.25"/>
    <row r="202630" x14ac:dyDescent="0.25"/>
    <row r="202631" x14ac:dyDescent="0.25"/>
    <row r="202632" x14ac:dyDescent="0.25"/>
    <row r="202633" x14ac:dyDescent="0.25"/>
    <row r="202634" x14ac:dyDescent="0.25"/>
    <row r="202635" x14ac:dyDescent="0.25"/>
    <row r="202636" x14ac:dyDescent="0.25"/>
    <row r="202637" x14ac:dyDescent="0.25"/>
    <row r="202638" x14ac:dyDescent="0.25"/>
    <row r="202639" x14ac:dyDescent="0.25"/>
    <row r="202640" x14ac:dyDescent="0.25"/>
    <row r="202641" x14ac:dyDescent="0.25"/>
    <row r="202642" x14ac:dyDescent="0.25"/>
    <row r="202643" x14ac:dyDescent="0.25"/>
    <row r="202644" x14ac:dyDescent="0.25"/>
    <row r="202645" x14ac:dyDescent="0.25"/>
    <row r="202646" x14ac:dyDescent="0.25"/>
    <row r="202647" x14ac:dyDescent="0.25"/>
    <row r="202648" x14ac:dyDescent="0.25"/>
    <row r="202649" x14ac:dyDescent="0.25"/>
    <row r="202650" x14ac:dyDescent="0.25"/>
    <row r="202651" x14ac:dyDescent="0.25"/>
    <row r="202652" x14ac:dyDescent="0.25"/>
    <row r="202653" x14ac:dyDescent="0.25"/>
    <row r="202654" x14ac:dyDescent="0.25"/>
    <row r="202655" x14ac:dyDescent="0.25"/>
    <row r="202656" x14ac:dyDescent="0.25"/>
    <row r="202657" x14ac:dyDescent="0.25"/>
    <row r="202658" x14ac:dyDescent="0.25"/>
    <row r="202659" x14ac:dyDescent="0.25"/>
    <row r="202660" x14ac:dyDescent="0.25"/>
    <row r="202661" x14ac:dyDescent="0.25"/>
    <row r="202662" x14ac:dyDescent="0.25"/>
    <row r="202663" x14ac:dyDescent="0.25"/>
    <row r="202664" x14ac:dyDescent="0.25"/>
    <row r="202665" x14ac:dyDescent="0.25"/>
    <row r="202666" x14ac:dyDescent="0.25"/>
    <row r="202667" x14ac:dyDescent="0.25"/>
    <row r="202668" x14ac:dyDescent="0.25"/>
    <row r="202669" x14ac:dyDescent="0.25"/>
    <row r="202670" x14ac:dyDescent="0.25"/>
    <row r="202671" x14ac:dyDescent="0.25"/>
    <row r="202672" x14ac:dyDescent="0.25"/>
    <row r="202673" x14ac:dyDescent="0.25"/>
    <row r="202674" x14ac:dyDescent="0.25"/>
    <row r="202675" x14ac:dyDescent="0.25"/>
    <row r="202676" x14ac:dyDescent="0.25"/>
    <row r="202677" x14ac:dyDescent="0.25"/>
    <row r="202678" x14ac:dyDescent="0.25"/>
    <row r="202679" x14ac:dyDescent="0.25"/>
    <row r="202680" x14ac:dyDescent="0.25"/>
    <row r="202681" x14ac:dyDescent="0.25"/>
    <row r="202682" x14ac:dyDescent="0.25"/>
    <row r="202683" x14ac:dyDescent="0.25"/>
    <row r="202684" x14ac:dyDescent="0.25"/>
    <row r="202685" x14ac:dyDescent="0.25"/>
    <row r="202686" x14ac:dyDescent="0.25"/>
    <row r="202687" x14ac:dyDescent="0.25"/>
    <row r="202688" x14ac:dyDescent="0.25"/>
    <row r="202689" x14ac:dyDescent="0.25"/>
    <row r="202690" x14ac:dyDescent="0.25"/>
    <row r="202691" x14ac:dyDescent="0.25"/>
    <row r="202692" x14ac:dyDescent="0.25"/>
    <row r="202693" x14ac:dyDescent="0.25"/>
    <row r="202694" x14ac:dyDescent="0.25"/>
    <row r="202695" x14ac:dyDescent="0.25"/>
    <row r="202696" x14ac:dyDescent="0.25"/>
    <row r="202697" x14ac:dyDescent="0.25"/>
    <row r="202698" x14ac:dyDescent="0.25"/>
    <row r="202699" x14ac:dyDescent="0.25"/>
    <row r="202700" x14ac:dyDescent="0.25"/>
    <row r="202701" x14ac:dyDescent="0.25"/>
    <row r="202702" x14ac:dyDescent="0.25"/>
    <row r="202703" x14ac:dyDescent="0.25"/>
    <row r="202704" x14ac:dyDescent="0.25"/>
    <row r="202705" x14ac:dyDescent="0.25"/>
    <row r="202706" x14ac:dyDescent="0.25"/>
    <row r="202707" x14ac:dyDescent="0.25"/>
    <row r="202708" x14ac:dyDescent="0.25"/>
    <row r="202709" x14ac:dyDescent="0.25"/>
    <row r="202710" x14ac:dyDescent="0.25"/>
    <row r="202711" x14ac:dyDescent="0.25"/>
    <row r="202712" x14ac:dyDescent="0.25"/>
    <row r="202713" x14ac:dyDescent="0.25"/>
    <row r="202714" x14ac:dyDescent="0.25"/>
    <row r="202715" x14ac:dyDescent="0.25"/>
    <row r="202716" x14ac:dyDescent="0.25"/>
    <row r="202717" x14ac:dyDescent="0.25"/>
    <row r="202718" x14ac:dyDescent="0.25"/>
    <row r="202719" x14ac:dyDescent="0.25"/>
    <row r="202720" x14ac:dyDescent="0.25"/>
    <row r="202721" x14ac:dyDescent="0.25"/>
    <row r="202722" x14ac:dyDescent="0.25"/>
    <row r="202723" x14ac:dyDescent="0.25"/>
    <row r="202724" x14ac:dyDescent="0.25"/>
    <row r="202725" x14ac:dyDescent="0.25"/>
    <row r="202726" x14ac:dyDescent="0.25"/>
    <row r="202727" x14ac:dyDescent="0.25"/>
    <row r="202728" x14ac:dyDescent="0.25"/>
    <row r="202729" x14ac:dyDescent="0.25"/>
    <row r="202730" x14ac:dyDescent="0.25"/>
    <row r="202731" x14ac:dyDescent="0.25"/>
    <row r="202732" x14ac:dyDescent="0.25"/>
    <row r="202733" x14ac:dyDescent="0.25"/>
    <row r="202734" x14ac:dyDescent="0.25"/>
    <row r="202735" x14ac:dyDescent="0.25"/>
    <row r="202736" x14ac:dyDescent="0.25"/>
    <row r="202737" x14ac:dyDescent="0.25"/>
    <row r="202738" x14ac:dyDescent="0.25"/>
    <row r="202739" x14ac:dyDescent="0.25"/>
    <row r="202740" x14ac:dyDescent="0.25"/>
    <row r="202741" x14ac:dyDescent="0.25"/>
    <row r="202742" x14ac:dyDescent="0.25"/>
    <row r="202743" x14ac:dyDescent="0.25"/>
    <row r="202744" x14ac:dyDescent="0.25"/>
    <row r="202745" x14ac:dyDescent="0.25"/>
    <row r="202746" x14ac:dyDescent="0.25"/>
    <row r="202747" x14ac:dyDescent="0.25"/>
    <row r="202748" x14ac:dyDescent="0.25"/>
    <row r="202749" x14ac:dyDescent="0.25"/>
    <row r="202750" x14ac:dyDescent="0.25"/>
    <row r="202751" x14ac:dyDescent="0.25"/>
    <row r="202752" x14ac:dyDescent="0.25"/>
    <row r="202753" x14ac:dyDescent="0.25"/>
    <row r="202754" x14ac:dyDescent="0.25"/>
    <row r="202755" x14ac:dyDescent="0.25"/>
    <row r="202756" x14ac:dyDescent="0.25"/>
    <row r="202757" x14ac:dyDescent="0.25"/>
    <row r="202758" x14ac:dyDescent="0.25"/>
    <row r="202759" x14ac:dyDescent="0.25"/>
    <row r="202760" x14ac:dyDescent="0.25"/>
    <row r="202761" x14ac:dyDescent="0.25"/>
    <row r="202762" x14ac:dyDescent="0.25"/>
    <row r="202763" x14ac:dyDescent="0.25"/>
    <row r="202764" x14ac:dyDescent="0.25"/>
    <row r="202765" x14ac:dyDescent="0.25"/>
    <row r="202766" x14ac:dyDescent="0.25"/>
    <row r="202767" x14ac:dyDescent="0.25"/>
    <row r="202768" x14ac:dyDescent="0.25"/>
    <row r="202769" x14ac:dyDescent="0.25"/>
    <row r="202770" x14ac:dyDescent="0.25"/>
    <row r="202771" x14ac:dyDescent="0.25"/>
    <row r="202772" x14ac:dyDescent="0.25"/>
    <row r="202773" x14ac:dyDescent="0.25"/>
    <row r="202774" x14ac:dyDescent="0.25"/>
    <row r="202775" x14ac:dyDescent="0.25"/>
    <row r="202776" x14ac:dyDescent="0.25"/>
    <row r="202777" x14ac:dyDescent="0.25"/>
    <row r="202778" x14ac:dyDescent="0.25"/>
    <row r="202779" x14ac:dyDescent="0.25"/>
    <row r="202780" x14ac:dyDescent="0.25"/>
    <row r="202781" x14ac:dyDescent="0.25"/>
    <row r="202782" x14ac:dyDescent="0.25"/>
    <row r="202783" x14ac:dyDescent="0.25"/>
    <row r="202784" x14ac:dyDescent="0.25"/>
    <row r="202785" x14ac:dyDescent="0.25"/>
    <row r="202786" x14ac:dyDescent="0.25"/>
    <row r="202787" x14ac:dyDescent="0.25"/>
    <row r="202788" x14ac:dyDescent="0.25"/>
    <row r="202789" x14ac:dyDescent="0.25"/>
    <row r="202790" x14ac:dyDescent="0.25"/>
    <row r="202791" x14ac:dyDescent="0.25"/>
    <row r="202792" x14ac:dyDescent="0.25"/>
    <row r="202793" x14ac:dyDescent="0.25"/>
    <row r="202794" x14ac:dyDescent="0.25"/>
    <row r="202795" x14ac:dyDescent="0.25"/>
    <row r="202796" x14ac:dyDescent="0.25"/>
    <row r="202797" x14ac:dyDescent="0.25"/>
    <row r="202798" x14ac:dyDescent="0.25"/>
    <row r="202799" x14ac:dyDescent="0.25"/>
    <row r="202800" x14ac:dyDescent="0.25"/>
    <row r="202801" x14ac:dyDescent="0.25"/>
    <row r="202802" x14ac:dyDescent="0.25"/>
    <row r="202803" x14ac:dyDescent="0.25"/>
    <row r="202804" x14ac:dyDescent="0.25"/>
    <row r="202805" x14ac:dyDescent="0.25"/>
    <row r="202806" x14ac:dyDescent="0.25"/>
    <row r="202807" x14ac:dyDescent="0.25"/>
    <row r="202808" x14ac:dyDescent="0.25"/>
    <row r="202809" x14ac:dyDescent="0.25"/>
    <row r="202810" x14ac:dyDescent="0.25"/>
    <row r="202811" x14ac:dyDescent="0.25"/>
    <row r="202812" x14ac:dyDescent="0.25"/>
    <row r="202813" x14ac:dyDescent="0.25"/>
    <row r="202814" x14ac:dyDescent="0.25"/>
    <row r="202815" x14ac:dyDescent="0.25"/>
    <row r="202816" x14ac:dyDescent="0.25"/>
    <row r="202817" x14ac:dyDescent="0.25"/>
    <row r="202818" x14ac:dyDescent="0.25"/>
    <row r="202819" x14ac:dyDescent="0.25"/>
    <row r="202820" x14ac:dyDescent="0.25"/>
    <row r="202821" x14ac:dyDescent="0.25"/>
    <row r="202822" x14ac:dyDescent="0.25"/>
    <row r="202823" x14ac:dyDescent="0.25"/>
    <row r="202824" x14ac:dyDescent="0.25"/>
    <row r="202825" x14ac:dyDescent="0.25"/>
    <row r="202826" x14ac:dyDescent="0.25"/>
    <row r="202827" x14ac:dyDescent="0.25"/>
    <row r="202828" x14ac:dyDescent="0.25"/>
    <row r="202829" x14ac:dyDescent="0.25"/>
    <row r="202830" x14ac:dyDescent="0.25"/>
    <row r="202831" x14ac:dyDescent="0.25"/>
    <row r="202832" x14ac:dyDescent="0.25"/>
    <row r="202833" x14ac:dyDescent="0.25"/>
    <row r="202834" x14ac:dyDescent="0.25"/>
    <row r="202835" x14ac:dyDescent="0.25"/>
    <row r="202836" x14ac:dyDescent="0.25"/>
    <row r="202837" x14ac:dyDescent="0.25"/>
    <row r="202838" x14ac:dyDescent="0.25"/>
    <row r="202839" x14ac:dyDescent="0.25"/>
    <row r="202840" x14ac:dyDescent="0.25"/>
    <row r="202841" x14ac:dyDescent="0.25"/>
    <row r="202842" x14ac:dyDescent="0.25"/>
    <row r="202843" x14ac:dyDescent="0.25"/>
    <row r="202844" x14ac:dyDescent="0.25"/>
    <row r="202845" x14ac:dyDescent="0.25"/>
    <row r="202846" x14ac:dyDescent="0.25"/>
    <row r="202847" x14ac:dyDescent="0.25"/>
    <row r="202848" x14ac:dyDescent="0.25"/>
    <row r="202849" x14ac:dyDescent="0.25"/>
    <row r="202850" x14ac:dyDescent="0.25"/>
    <row r="202851" x14ac:dyDescent="0.25"/>
    <row r="202852" x14ac:dyDescent="0.25"/>
    <row r="202853" x14ac:dyDescent="0.25"/>
    <row r="202854" x14ac:dyDescent="0.25"/>
    <row r="202855" x14ac:dyDescent="0.25"/>
    <row r="202856" x14ac:dyDescent="0.25"/>
    <row r="202857" x14ac:dyDescent="0.25"/>
    <row r="202858" x14ac:dyDescent="0.25"/>
    <row r="202859" x14ac:dyDescent="0.25"/>
    <row r="202860" x14ac:dyDescent="0.25"/>
    <row r="202861" x14ac:dyDescent="0.25"/>
    <row r="202862" x14ac:dyDescent="0.25"/>
    <row r="202863" x14ac:dyDescent="0.25"/>
    <row r="202864" x14ac:dyDescent="0.25"/>
    <row r="202865" x14ac:dyDescent="0.25"/>
    <row r="202866" x14ac:dyDescent="0.25"/>
    <row r="202867" x14ac:dyDescent="0.25"/>
    <row r="202868" x14ac:dyDescent="0.25"/>
    <row r="202869" x14ac:dyDescent="0.25"/>
    <row r="202870" x14ac:dyDescent="0.25"/>
    <row r="202871" x14ac:dyDescent="0.25"/>
    <row r="202872" x14ac:dyDescent="0.25"/>
    <row r="202873" x14ac:dyDescent="0.25"/>
    <row r="202874" x14ac:dyDescent="0.25"/>
    <row r="202875" x14ac:dyDescent="0.25"/>
    <row r="202876" x14ac:dyDescent="0.25"/>
    <row r="202877" x14ac:dyDescent="0.25"/>
    <row r="202878" x14ac:dyDescent="0.25"/>
    <row r="202879" x14ac:dyDescent="0.25"/>
    <row r="202880" x14ac:dyDescent="0.25"/>
    <row r="202881" x14ac:dyDescent="0.25"/>
    <row r="202882" x14ac:dyDescent="0.25"/>
    <row r="202883" x14ac:dyDescent="0.25"/>
    <row r="202884" x14ac:dyDescent="0.25"/>
    <row r="202885" x14ac:dyDescent="0.25"/>
    <row r="202886" x14ac:dyDescent="0.25"/>
    <row r="202887" x14ac:dyDescent="0.25"/>
    <row r="202888" x14ac:dyDescent="0.25"/>
    <row r="202889" x14ac:dyDescent="0.25"/>
    <row r="202890" x14ac:dyDescent="0.25"/>
    <row r="202891" x14ac:dyDescent="0.25"/>
    <row r="202892" x14ac:dyDescent="0.25"/>
    <row r="202893" x14ac:dyDescent="0.25"/>
    <row r="202894" x14ac:dyDescent="0.25"/>
    <row r="202895" x14ac:dyDescent="0.25"/>
    <row r="202896" x14ac:dyDescent="0.25"/>
    <row r="202897" x14ac:dyDescent="0.25"/>
    <row r="202898" x14ac:dyDescent="0.25"/>
    <row r="202899" x14ac:dyDescent="0.25"/>
    <row r="202900" x14ac:dyDescent="0.25"/>
    <row r="202901" x14ac:dyDescent="0.25"/>
    <row r="202902" x14ac:dyDescent="0.25"/>
    <row r="202903" x14ac:dyDescent="0.25"/>
    <row r="202904" x14ac:dyDescent="0.25"/>
    <row r="202905" x14ac:dyDescent="0.25"/>
    <row r="202906" x14ac:dyDescent="0.25"/>
    <row r="202907" x14ac:dyDescent="0.25"/>
    <row r="202908" x14ac:dyDescent="0.25"/>
    <row r="202909" x14ac:dyDescent="0.25"/>
    <row r="202910" x14ac:dyDescent="0.25"/>
    <row r="202911" x14ac:dyDescent="0.25"/>
    <row r="202912" x14ac:dyDescent="0.25"/>
    <row r="202913" x14ac:dyDescent="0.25"/>
    <row r="202914" x14ac:dyDescent="0.25"/>
    <row r="202915" x14ac:dyDescent="0.25"/>
    <row r="202916" x14ac:dyDescent="0.25"/>
    <row r="202917" x14ac:dyDescent="0.25"/>
    <row r="202918" x14ac:dyDescent="0.25"/>
    <row r="202919" x14ac:dyDescent="0.25"/>
    <row r="202920" x14ac:dyDescent="0.25"/>
    <row r="202921" x14ac:dyDescent="0.25"/>
    <row r="202922" x14ac:dyDescent="0.25"/>
    <row r="202923" x14ac:dyDescent="0.25"/>
    <row r="202924" x14ac:dyDescent="0.25"/>
    <row r="202925" x14ac:dyDescent="0.25"/>
    <row r="202926" x14ac:dyDescent="0.25"/>
    <row r="202927" x14ac:dyDescent="0.25"/>
    <row r="202928" x14ac:dyDescent="0.25"/>
    <row r="202929" x14ac:dyDescent="0.25"/>
    <row r="202930" x14ac:dyDescent="0.25"/>
    <row r="202931" x14ac:dyDescent="0.25"/>
    <row r="202932" x14ac:dyDescent="0.25"/>
    <row r="202933" x14ac:dyDescent="0.25"/>
    <row r="202934" x14ac:dyDescent="0.25"/>
    <row r="202935" x14ac:dyDescent="0.25"/>
    <row r="202936" x14ac:dyDescent="0.25"/>
    <row r="202937" x14ac:dyDescent="0.25"/>
    <row r="202938" x14ac:dyDescent="0.25"/>
    <row r="202939" x14ac:dyDescent="0.25"/>
    <row r="202940" x14ac:dyDescent="0.25"/>
    <row r="202941" x14ac:dyDescent="0.25"/>
    <row r="202942" x14ac:dyDescent="0.25"/>
    <row r="202943" x14ac:dyDescent="0.25"/>
    <row r="202944" x14ac:dyDescent="0.25"/>
    <row r="202945" x14ac:dyDescent="0.25"/>
    <row r="202946" x14ac:dyDescent="0.25"/>
    <row r="202947" x14ac:dyDescent="0.25"/>
    <row r="202948" x14ac:dyDescent="0.25"/>
    <row r="202949" x14ac:dyDescent="0.25"/>
    <row r="202950" x14ac:dyDescent="0.25"/>
    <row r="202951" x14ac:dyDescent="0.25"/>
    <row r="202952" x14ac:dyDescent="0.25"/>
    <row r="202953" x14ac:dyDescent="0.25"/>
    <row r="202954" x14ac:dyDescent="0.25"/>
    <row r="202955" x14ac:dyDescent="0.25"/>
    <row r="202956" x14ac:dyDescent="0.25"/>
    <row r="202957" x14ac:dyDescent="0.25"/>
    <row r="202958" x14ac:dyDescent="0.25"/>
    <row r="202959" x14ac:dyDescent="0.25"/>
    <row r="202960" x14ac:dyDescent="0.25"/>
    <row r="202961" x14ac:dyDescent="0.25"/>
    <row r="202962" x14ac:dyDescent="0.25"/>
    <row r="202963" x14ac:dyDescent="0.25"/>
    <row r="202964" x14ac:dyDescent="0.25"/>
    <row r="202965" x14ac:dyDescent="0.25"/>
    <row r="202966" x14ac:dyDescent="0.25"/>
    <row r="202967" x14ac:dyDescent="0.25"/>
    <row r="202968" x14ac:dyDescent="0.25"/>
    <row r="202969" x14ac:dyDescent="0.25"/>
    <row r="202970" x14ac:dyDescent="0.25"/>
    <row r="202971" x14ac:dyDescent="0.25"/>
    <row r="202972" x14ac:dyDescent="0.25"/>
    <row r="202973" x14ac:dyDescent="0.25"/>
    <row r="202974" x14ac:dyDescent="0.25"/>
    <row r="202975" x14ac:dyDescent="0.25"/>
    <row r="202976" x14ac:dyDescent="0.25"/>
    <row r="202977" x14ac:dyDescent="0.25"/>
    <row r="202978" x14ac:dyDescent="0.25"/>
    <row r="202979" x14ac:dyDescent="0.25"/>
    <row r="202980" x14ac:dyDescent="0.25"/>
    <row r="202981" x14ac:dyDescent="0.25"/>
    <row r="202982" x14ac:dyDescent="0.25"/>
    <row r="202983" x14ac:dyDescent="0.25"/>
    <row r="202984" x14ac:dyDescent="0.25"/>
    <row r="202985" x14ac:dyDescent="0.25"/>
    <row r="202986" x14ac:dyDescent="0.25"/>
    <row r="202987" x14ac:dyDescent="0.25"/>
    <row r="202988" x14ac:dyDescent="0.25"/>
    <row r="202989" x14ac:dyDescent="0.25"/>
    <row r="202990" x14ac:dyDescent="0.25"/>
    <row r="202991" x14ac:dyDescent="0.25"/>
    <row r="202992" x14ac:dyDescent="0.25"/>
    <row r="202993" x14ac:dyDescent="0.25"/>
    <row r="202994" x14ac:dyDescent="0.25"/>
    <row r="202995" x14ac:dyDescent="0.25"/>
    <row r="202996" x14ac:dyDescent="0.25"/>
    <row r="202997" x14ac:dyDescent="0.25"/>
    <row r="202998" x14ac:dyDescent="0.25"/>
    <row r="202999" x14ac:dyDescent="0.25"/>
    <row r="203000" x14ac:dyDescent="0.25"/>
    <row r="203001" x14ac:dyDescent="0.25"/>
    <row r="203002" x14ac:dyDescent="0.25"/>
    <row r="203003" x14ac:dyDescent="0.25"/>
    <row r="203004" x14ac:dyDescent="0.25"/>
    <row r="203005" x14ac:dyDescent="0.25"/>
    <row r="203006" x14ac:dyDescent="0.25"/>
    <row r="203007" x14ac:dyDescent="0.25"/>
    <row r="203008" x14ac:dyDescent="0.25"/>
    <row r="203009" x14ac:dyDescent="0.25"/>
    <row r="203010" x14ac:dyDescent="0.25"/>
    <row r="203011" x14ac:dyDescent="0.25"/>
    <row r="203012" x14ac:dyDescent="0.25"/>
    <row r="203013" x14ac:dyDescent="0.25"/>
    <row r="203014" x14ac:dyDescent="0.25"/>
    <row r="203015" x14ac:dyDescent="0.25"/>
    <row r="203016" x14ac:dyDescent="0.25"/>
    <row r="203017" x14ac:dyDescent="0.25"/>
    <row r="203018" x14ac:dyDescent="0.25"/>
    <row r="203019" x14ac:dyDescent="0.25"/>
    <row r="203020" x14ac:dyDescent="0.25"/>
    <row r="203021" x14ac:dyDescent="0.25"/>
    <row r="203022" x14ac:dyDescent="0.25"/>
    <row r="203023" x14ac:dyDescent="0.25"/>
    <row r="203024" x14ac:dyDescent="0.25"/>
    <row r="203025" x14ac:dyDescent="0.25"/>
    <row r="203026" x14ac:dyDescent="0.25"/>
    <row r="203027" x14ac:dyDescent="0.25"/>
    <row r="203028" x14ac:dyDescent="0.25"/>
    <row r="203029" x14ac:dyDescent="0.25"/>
    <row r="203030" x14ac:dyDescent="0.25"/>
    <row r="203031" x14ac:dyDescent="0.25"/>
    <row r="203032" x14ac:dyDescent="0.25"/>
    <row r="203033" x14ac:dyDescent="0.25"/>
    <row r="203034" x14ac:dyDescent="0.25"/>
    <row r="203035" x14ac:dyDescent="0.25"/>
    <row r="203036" x14ac:dyDescent="0.25"/>
    <row r="203037" x14ac:dyDescent="0.25"/>
    <row r="203038" x14ac:dyDescent="0.25"/>
    <row r="203039" x14ac:dyDescent="0.25"/>
    <row r="203040" x14ac:dyDescent="0.25"/>
    <row r="203041" x14ac:dyDescent="0.25"/>
    <row r="203042" x14ac:dyDescent="0.25"/>
    <row r="203043" x14ac:dyDescent="0.25"/>
    <row r="203044" x14ac:dyDescent="0.25"/>
    <row r="203045" x14ac:dyDescent="0.25"/>
    <row r="203046" x14ac:dyDescent="0.25"/>
    <row r="203047" x14ac:dyDescent="0.25"/>
    <row r="203048" x14ac:dyDescent="0.25"/>
    <row r="203049" x14ac:dyDescent="0.25"/>
    <row r="203050" x14ac:dyDescent="0.25"/>
    <row r="203051" x14ac:dyDescent="0.25"/>
    <row r="203052" x14ac:dyDescent="0.25"/>
    <row r="203053" x14ac:dyDescent="0.25"/>
    <row r="203054" x14ac:dyDescent="0.25"/>
    <row r="203055" x14ac:dyDescent="0.25"/>
    <row r="203056" x14ac:dyDescent="0.25"/>
    <row r="203057" x14ac:dyDescent="0.25"/>
    <row r="203058" x14ac:dyDescent="0.25"/>
    <row r="203059" x14ac:dyDescent="0.25"/>
    <row r="203060" x14ac:dyDescent="0.25"/>
    <row r="203061" x14ac:dyDescent="0.25"/>
    <row r="203062" x14ac:dyDescent="0.25"/>
    <row r="203063" x14ac:dyDescent="0.25"/>
    <row r="203064" x14ac:dyDescent="0.25"/>
    <row r="203065" x14ac:dyDescent="0.25"/>
    <row r="203066" x14ac:dyDescent="0.25"/>
    <row r="203067" x14ac:dyDescent="0.25"/>
    <row r="203068" x14ac:dyDescent="0.25"/>
    <row r="203069" x14ac:dyDescent="0.25"/>
    <row r="203070" x14ac:dyDescent="0.25"/>
    <row r="203071" x14ac:dyDescent="0.25"/>
    <row r="203072" x14ac:dyDescent="0.25"/>
    <row r="203073" x14ac:dyDescent="0.25"/>
    <row r="203074" x14ac:dyDescent="0.25"/>
    <row r="203075" x14ac:dyDescent="0.25"/>
    <row r="203076" x14ac:dyDescent="0.25"/>
    <row r="203077" x14ac:dyDescent="0.25"/>
    <row r="203078" x14ac:dyDescent="0.25"/>
    <row r="203079" x14ac:dyDescent="0.25"/>
    <row r="203080" x14ac:dyDescent="0.25"/>
    <row r="203081" x14ac:dyDescent="0.25"/>
    <row r="203082" x14ac:dyDescent="0.25"/>
    <row r="203083" x14ac:dyDescent="0.25"/>
    <row r="203084" x14ac:dyDescent="0.25"/>
    <row r="203085" x14ac:dyDescent="0.25"/>
    <row r="203086" x14ac:dyDescent="0.25"/>
    <row r="203087" x14ac:dyDescent="0.25"/>
    <row r="203088" x14ac:dyDescent="0.25"/>
    <row r="203089" x14ac:dyDescent="0.25"/>
    <row r="203090" x14ac:dyDescent="0.25"/>
    <row r="203091" x14ac:dyDescent="0.25"/>
    <row r="203092" x14ac:dyDescent="0.25"/>
    <row r="203093" x14ac:dyDescent="0.25"/>
    <row r="203094" x14ac:dyDescent="0.25"/>
    <row r="203095" x14ac:dyDescent="0.25"/>
    <row r="203096" x14ac:dyDescent="0.25"/>
    <row r="203097" x14ac:dyDescent="0.25"/>
    <row r="203098" x14ac:dyDescent="0.25"/>
    <row r="203099" x14ac:dyDescent="0.25"/>
    <row r="203100" x14ac:dyDescent="0.25"/>
    <row r="203101" x14ac:dyDescent="0.25"/>
    <row r="203102" x14ac:dyDescent="0.25"/>
    <row r="203103" x14ac:dyDescent="0.25"/>
    <row r="203104" x14ac:dyDescent="0.25"/>
    <row r="203105" x14ac:dyDescent="0.25"/>
    <row r="203106" x14ac:dyDescent="0.25"/>
    <row r="203107" x14ac:dyDescent="0.25"/>
    <row r="203108" x14ac:dyDescent="0.25"/>
    <row r="203109" x14ac:dyDescent="0.25"/>
    <row r="203110" x14ac:dyDescent="0.25"/>
    <row r="203111" x14ac:dyDescent="0.25"/>
    <row r="203112" x14ac:dyDescent="0.25"/>
    <row r="203113" x14ac:dyDescent="0.25"/>
    <row r="203114" x14ac:dyDescent="0.25"/>
    <row r="203115" x14ac:dyDescent="0.25"/>
    <row r="203116" x14ac:dyDescent="0.25"/>
    <row r="203117" x14ac:dyDescent="0.25"/>
    <row r="203118" x14ac:dyDescent="0.25"/>
    <row r="203119" x14ac:dyDescent="0.25"/>
    <row r="203120" x14ac:dyDescent="0.25"/>
    <row r="203121" x14ac:dyDescent="0.25"/>
    <row r="203122" x14ac:dyDescent="0.25"/>
    <row r="203123" x14ac:dyDescent="0.25"/>
    <row r="203124" x14ac:dyDescent="0.25"/>
    <row r="203125" x14ac:dyDescent="0.25"/>
    <row r="203126" x14ac:dyDescent="0.25"/>
    <row r="203127" x14ac:dyDescent="0.25"/>
    <row r="203128" x14ac:dyDescent="0.25"/>
    <row r="203129" x14ac:dyDescent="0.25"/>
    <row r="203130" x14ac:dyDescent="0.25"/>
    <row r="203131" x14ac:dyDescent="0.25"/>
    <row r="203132" x14ac:dyDescent="0.25"/>
    <row r="203133" x14ac:dyDescent="0.25"/>
    <row r="203134" x14ac:dyDescent="0.25"/>
    <row r="203135" x14ac:dyDescent="0.25"/>
    <row r="203136" x14ac:dyDescent="0.25"/>
    <row r="203137" x14ac:dyDescent="0.25"/>
    <row r="203138" x14ac:dyDescent="0.25"/>
    <row r="203139" x14ac:dyDescent="0.25"/>
    <row r="203140" x14ac:dyDescent="0.25"/>
    <row r="203141" x14ac:dyDescent="0.25"/>
    <row r="203142" x14ac:dyDescent="0.25"/>
    <row r="203143" x14ac:dyDescent="0.25"/>
    <row r="203144" x14ac:dyDescent="0.25"/>
    <row r="203145" x14ac:dyDescent="0.25"/>
    <row r="203146" x14ac:dyDescent="0.25"/>
    <row r="203147" x14ac:dyDescent="0.25"/>
    <row r="203148" x14ac:dyDescent="0.25"/>
    <row r="203149" x14ac:dyDescent="0.25"/>
    <row r="203150" x14ac:dyDescent="0.25"/>
    <row r="203151" x14ac:dyDescent="0.25"/>
    <row r="203152" x14ac:dyDescent="0.25"/>
    <row r="203153" x14ac:dyDescent="0.25"/>
    <row r="203154" x14ac:dyDescent="0.25"/>
    <row r="203155" x14ac:dyDescent="0.25"/>
    <row r="203156" x14ac:dyDescent="0.25"/>
    <row r="203157" x14ac:dyDescent="0.25"/>
    <row r="203158" x14ac:dyDescent="0.25"/>
    <row r="203159" x14ac:dyDescent="0.25"/>
    <row r="203160" x14ac:dyDescent="0.25"/>
    <row r="203161" x14ac:dyDescent="0.25"/>
    <row r="203162" x14ac:dyDescent="0.25"/>
    <row r="203163" x14ac:dyDescent="0.25"/>
    <row r="203164" x14ac:dyDescent="0.25"/>
    <row r="203165" x14ac:dyDescent="0.25"/>
    <row r="203166" x14ac:dyDescent="0.25"/>
    <row r="203167" x14ac:dyDescent="0.25"/>
    <row r="203168" x14ac:dyDescent="0.25"/>
    <row r="203169" x14ac:dyDescent="0.25"/>
    <row r="203170" x14ac:dyDescent="0.25"/>
    <row r="203171" x14ac:dyDescent="0.25"/>
    <row r="203172" x14ac:dyDescent="0.25"/>
    <row r="203173" x14ac:dyDescent="0.25"/>
    <row r="203174" x14ac:dyDescent="0.25"/>
    <row r="203175" x14ac:dyDescent="0.25"/>
    <row r="203176" x14ac:dyDescent="0.25"/>
    <row r="203177" x14ac:dyDescent="0.25"/>
    <row r="203178" x14ac:dyDescent="0.25"/>
    <row r="203179" x14ac:dyDescent="0.25"/>
    <row r="203180" x14ac:dyDescent="0.25"/>
    <row r="203181" x14ac:dyDescent="0.25"/>
    <row r="203182" x14ac:dyDescent="0.25"/>
    <row r="203183" x14ac:dyDescent="0.25"/>
    <row r="203184" x14ac:dyDescent="0.25"/>
    <row r="203185" x14ac:dyDescent="0.25"/>
    <row r="203186" x14ac:dyDescent="0.25"/>
    <row r="203187" x14ac:dyDescent="0.25"/>
    <row r="203188" x14ac:dyDescent="0.25"/>
    <row r="203189" x14ac:dyDescent="0.25"/>
    <row r="203190" x14ac:dyDescent="0.25"/>
    <row r="203191" x14ac:dyDescent="0.25"/>
    <row r="203192" x14ac:dyDescent="0.25"/>
    <row r="203193" x14ac:dyDescent="0.25"/>
    <row r="203194" x14ac:dyDescent="0.25"/>
    <row r="203195" x14ac:dyDescent="0.25"/>
    <row r="203196" x14ac:dyDescent="0.25"/>
    <row r="203197" x14ac:dyDescent="0.25"/>
    <row r="203198" x14ac:dyDescent="0.25"/>
    <row r="203199" x14ac:dyDescent="0.25"/>
    <row r="203200" x14ac:dyDescent="0.25"/>
    <row r="203201" x14ac:dyDescent="0.25"/>
    <row r="203202" x14ac:dyDescent="0.25"/>
    <row r="203203" x14ac:dyDescent="0.25"/>
    <row r="203204" x14ac:dyDescent="0.25"/>
    <row r="203205" x14ac:dyDescent="0.25"/>
    <row r="203206" x14ac:dyDescent="0.25"/>
    <row r="203207" x14ac:dyDescent="0.25"/>
    <row r="203208" x14ac:dyDescent="0.25"/>
    <row r="203209" x14ac:dyDescent="0.25"/>
    <row r="203210" x14ac:dyDescent="0.25"/>
    <row r="203211" x14ac:dyDescent="0.25"/>
    <row r="203212" x14ac:dyDescent="0.25"/>
    <row r="203213" x14ac:dyDescent="0.25"/>
    <row r="203214" x14ac:dyDescent="0.25"/>
    <row r="203215" x14ac:dyDescent="0.25"/>
    <row r="203216" x14ac:dyDescent="0.25"/>
    <row r="203217" x14ac:dyDescent="0.25"/>
    <row r="203218" x14ac:dyDescent="0.25"/>
    <row r="203219" x14ac:dyDescent="0.25"/>
    <row r="203220" x14ac:dyDescent="0.25"/>
    <row r="203221" x14ac:dyDescent="0.25"/>
    <row r="203222" x14ac:dyDescent="0.25"/>
    <row r="203223" x14ac:dyDescent="0.25"/>
    <row r="203224" x14ac:dyDescent="0.25"/>
    <row r="203225" x14ac:dyDescent="0.25"/>
    <row r="203226" x14ac:dyDescent="0.25"/>
    <row r="203227" x14ac:dyDescent="0.25"/>
    <row r="203228" x14ac:dyDescent="0.25"/>
    <row r="203229" x14ac:dyDescent="0.25"/>
    <row r="203230" x14ac:dyDescent="0.25"/>
    <row r="203231" x14ac:dyDescent="0.25"/>
    <row r="203232" x14ac:dyDescent="0.25"/>
    <row r="203233" x14ac:dyDescent="0.25"/>
    <row r="203234" x14ac:dyDescent="0.25"/>
    <row r="203235" x14ac:dyDescent="0.25"/>
    <row r="203236" x14ac:dyDescent="0.25"/>
    <row r="203237" x14ac:dyDescent="0.25"/>
    <row r="203238" x14ac:dyDescent="0.25"/>
    <row r="203239" x14ac:dyDescent="0.25"/>
    <row r="203240" x14ac:dyDescent="0.25"/>
    <row r="203241" x14ac:dyDescent="0.25"/>
    <row r="203242" x14ac:dyDescent="0.25"/>
    <row r="203243" x14ac:dyDescent="0.25"/>
    <row r="203244" x14ac:dyDescent="0.25"/>
    <row r="203245" x14ac:dyDescent="0.25"/>
    <row r="203246" x14ac:dyDescent="0.25"/>
    <row r="203247" x14ac:dyDescent="0.25"/>
    <row r="203248" x14ac:dyDescent="0.25"/>
    <row r="203249" x14ac:dyDescent="0.25"/>
    <row r="203250" x14ac:dyDescent="0.25"/>
    <row r="203251" x14ac:dyDescent="0.25"/>
    <row r="203252" x14ac:dyDescent="0.25"/>
    <row r="203253" x14ac:dyDescent="0.25"/>
    <row r="203254" x14ac:dyDescent="0.25"/>
    <row r="203255" x14ac:dyDescent="0.25"/>
    <row r="203256" x14ac:dyDescent="0.25"/>
    <row r="203257" x14ac:dyDescent="0.25"/>
    <row r="203258" x14ac:dyDescent="0.25"/>
    <row r="203259" x14ac:dyDescent="0.25"/>
    <row r="203260" x14ac:dyDescent="0.25"/>
    <row r="203261" x14ac:dyDescent="0.25"/>
    <row r="203262" x14ac:dyDescent="0.25"/>
    <row r="203263" x14ac:dyDescent="0.25"/>
    <row r="203264" x14ac:dyDescent="0.25"/>
    <row r="203265" x14ac:dyDescent="0.25"/>
    <row r="203266" x14ac:dyDescent="0.25"/>
    <row r="203267" x14ac:dyDescent="0.25"/>
    <row r="203268" x14ac:dyDescent="0.25"/>
    <row r="203269" x14ac:dyDescent="0.25"/>
    <row r="203270" x14ac:dyDescent="0.25"/>
    <row r="203271" x14ac:dyDescent="0.25"/>
    <row r="203272" x14ac:dyDescent="0.25"/>
    <row r="203273" x14ac:dyDescent="0.25"/>
    <row r="203274" x14ac:dyDescent="0.25"/>
    <row r="203275" x14ac:dyDescent="0.25"/>
    <row r="203276" x14ac:dyDescent="0.25"/>
    <row r="203277" x14ac:dyDescent="0.25"/>
    <row r="203278" x14ac:dyDescent="0.25"/>
    <row r="203279" x14ac:dyDescent="0.25"/>
    <row r="203280" x14ac:dyDescent="0.25"/>
    <row r="203281" x14ac:dyDescent="0.25"/>
    <row r="203282" x14ac:dyDescent="0.25"/>
    <row r="203283" x14ac:dyDescent="0.25"/>
    <row r="203284" x14ac:dyDescent="0.25"/>
    <row r="203285" x14ac:dyDescent="0.25"/>
    <row r="203286" x14ac:dyDescent="0.25"/>
    <row r="203287" x14ac:dyDescent="0.25"/>
    <row r="203288" x14ac:dyDescent="0.25"/>
    <row r="203289" x14ac:dyDescent="0.25"/>
    <row r="203290" x14ac:dyDescent="0.25"/>
    <row r="203291" x14ac:dyDescent="0.25"/>
    <row r="203292" x14ac:dyDescent="0.25"/>
    <row r="203293" x14ac:dyDescent="0.25"/>
    <row r="203294" x14ac:dyDescent="0.25"/>
    <row r="203295" x14ac:dyDescent="0.25"/>
    <row r="203296" x14ac:dyDescent="0.25"/>
    <row r="203297" x14ac:dyDescent="0.25"/>
    <row r="203298" x14ac:dyDescent="0.25"/>
    <row r="203299" x14ac:dyDescent="0.25"/>
    <row r="203300" x14ac:dyDescent="0.25"/>
    <row r="203301" x14ac:dyDescent="0.25"/>
    <row r="203302" x14ac:dyDescent="0.25"/>
    <row r="203303" x14ac:dyDescent="0.25"/>
    <row r="203304" x14ac:dyDescent="0.25"/>
    <row r="203305" x14ac:dyDescent="0.25"/>
    <row r="203306" x14ac:dyDescent="0.25"/>
    <row r="203307" x14ac:dyDescent="0.25"/>
    <row r="203308" x14ac:dyDescent="0.25"/>
    <row r="203309" x14ac:dyDescent="0.25"/>
    <row r="203310" x14ac:dyDescent="0.25"/>
    <row r="203311" x14ac:dyDescent="0.25"/>
    <row r="203312" x14ac:dyDescent="0.25"/>
    <row r="203313" x14ac:dyDescent="0.25"/>
    <row r="203314" x14ac:dyDescent="0.25"/>
    <row r="203315" x14ac:dyDescent="0.25"/>
    <row r="203316" x14ac:dyDescent="0.25"/>
    <row r="203317" x14ac:dyDescent="0.25"/>
    <row r="203318" x14ac:dyDescent="0.25"/>
    <row r="203319" x14ac:dyDescent="0.25"/>
    <row r="203320" x14ac:dyDescent="0.25"/>
    <row r="203321" x14ac:dyDescent="0.25"/>
    <row r="203322" x14ac:dyDescent="0.25"/>
    <row r="203323" x14ac:dyDescent="0.25"/>
    <row r="203324" x14ac:dyDescent="0.25"/>
    <row r="203325" x14ac:dyDescent="0.25"/>
    <row r="203326" x14ac:dyDescent="0.25"/>
    <row r="203327" x14ac:dyDescent="0.25"/>
    <row r="203328" x14ac:dyDescent="0.25"/>
    <row r="203329" x14ac:dyDescent="0.25"/>
    <row r="203330" x14ac:dyDescent="0.25"/>
    <row r="203331" x14ac:dyDescent="0.25"/>
    <row r="203332" x14ac:dyDescent="0.25"/>
    <row r="203333" x14ac:dyDescent="0.25"/>
    <row r="203334" x14ac:dyDescent="0.25"/>
    <row r="203335" x14ac:dyDescent="0.25"/>
    <row r="203336" x14ac:dyDescent="0.25"/>
    <row r="203337" x14ac:dyDescent="0.25"/>
    <row r="203338" x14ac:dyDescent="0.25"/>
    <row r="203339" x14ac:dyDescent="0.25"/>
    <row r="203340" x14ac:dyDescent="0.25"/>
    <row r="203341" x14ac:dyDescent="0.25"/>
    <row r="203342" x14ac:dyDescent="0.25"/>
    <row r="203343" x14ac:dyDescent="0.25"/>
    <row r="203344" x14ac:dyDescent="0.25"/>
    <row r="203345" x14ac:dyDescent="0.25"/>
    <row r="203346" x14ac:dyDescent="0.25"/>
    <row r="203347" x14ac:dyDescent="0.25"/>
    <row r="203348" x14ac:dyDescent="0.25"/>
    <row r="203349" x14ac:dyDescent="0.25"/>
    <row r="203350" x14ac:dyDescent="0.25"/>
    <row r="203351" x14ac:dyDescent="0.25"/>
    <row r="203352" x14ac:dyDescent="0.25"/>
    <row r="203353" x14ac:dyDescent="0.25"/>
    <row r="203354" x14ac:dyDescent="0.25"/>
    <row r="203355" x14ac:dyDescent="0.25"/>
    <row r="203356" x14ac:dyDescent="0.25"/>
    <row r="203357" x14ac:dyDescent="0.25"/>
    <row r="203358" x14ac:dyDescent="0.25"/>
    <row r="203359" x14ac:dyDescent="0.25"/>
    <row r="203360" x14ac:dyDescent="0.25"/>
    <row r="203361" x14ac:dyDescent="0.25"/>
    <row r="203362" x14ac:dyDescent="0.25"/>
    <row r="203363" x14ac:dyDescent="0.25"/>
    <row r="203364" x14ac:dyDescent="0.25"/>
    <row r="203365" x14ac:dyDescent="0.25"/>
    <row r="203366" x14ac:dyDescent="0.25"/>
    <row r="203367" x14ac:dyDescent="0.25"/>
    <row r="203368" x14ac:dyDescent="0.25"/>
    <row r="203369" x14ac:dyDescent="0.25"/>
    <row r="203370" x14ac:dyDescent="0.25"/>
    <row r="203371" x14ac:dyDescent="0.25"/>
    <row r="203372" x14ac:dyDescent="0.25"/>
    <row r="203373" x14ac:dyDescent="0.25"/>
    <row r="203374" x14ac:dyDescent="0.25"/>
    <row r="203375" x14ac:dyDescent="0.25"/>
    <row r="203376" x14ac:dyDescent="0.25"/>
    <row r="203377" x14ac:dyDescent="0.25"/>
    <row r="203378" x14ac:dyDescent="0.25"/>
    <row r="203379" x14ac:dyDescent="0.25"/>
    <row r="203380" x14ac:dyDescent="0.25"/>
    <row r="203381" x14ac:dyDescent="0.25"/>
    <row r="203382" x14ac:dyDescent="0.25"/>
    <row r="203383" x14ac:dyDescent="0.25"/>
    <row r="203384" x14ac:dyDescent="0.25"/>
    <row r="203385" x14ac:dyDescent="0.25"/>
    <row r="203386" x14ac:dyDescent="0.25"/>
    <row r="203387" x14ac:dyDescent="0.25"/>
    <row r="203388" x14ac:dyDescent="0.25"/>
    <row r="203389" x14ac:dyDescent="0.25"/>
    <row r="203390" x14ac:dyDescent="0.25"/>
    <row r="203391" x14ac:dyDescent="0.25"/>
    <row r="203392" x14ac:dyDescent="0.25"/>
    <row r="203393" x14ac:dyDescent="0.25"/>
    <row r="203394" x14ac:dyDescent="0.25"/>
    <row r="203395" x14ac:dyDescent="0.25"/>
    <row r="203396" x14ac:dyDescent="0.25"/>
    <row r="203397" x14ac:dyDescent="0.25"/>
    <row r="203398" x14ac:dyDescent="0.25"/>
    <row r="203399" x14ac:dyDescent="0.25"/>
    <row r="203400" x14ac:dyDescent="0.25"/>
    <row r="203401" x14ac:dyDescent="0.25"/>
    <row r="203402" x14ac:dyDescent="0.25"/>
    <row r="203403" x14ac:dyDescent="0.25"/>
    <row r="203404" x14ac:dyDescent="0.25"/>
    <row r="203405" x14ac:dyDescent="0.25"/>
    <row r="203406" x14ac:dyDescent="0.25"/>
    <row r="203407" x14ac:dyDescent="0.25"/>
    <row r="203408" x14ac:dyDescent="0.25"/>
    <row r="203409" x14ac:dyDescent="0.25"/>
    <row r="203410" x14ac:dyDescent="0.25"/>
    <row r="203411" x14ac:dyDescent="0.25"/>
    <row r="203412" x14ac:dyDescent="0.25"/>
    <row r="203413" x14ac:dyDescent="0.25"/>
    <row r="203414" x14ac:dyDescent="0.25"/>
    <row r="203415" x14ac:dyDescent="0.25"/>
    <row r="203416" x14ac:dyDescent="0.25"/>
    <row r="203417" x14ac:dyDescent="0.25"/>
    <row r="203418" x14ac:dyDescent="0.25"/>
    <row r="203419" x14ac:dyDescent="0.25"/>
    <row r="203420" x14ac:dyDescent="0.25"/>
    <row r="203421" x14ac:dyDescent="0.25"/>
    <row r="203422" x14ac:dyDescent="0.25"/>
    <row r="203423" x14ac:dyDescent="0.25"/>
    <row r="203424" x14ac:dyDescent="0.25"/>
    <row r="203425" x14ac:dyDescent="0.25"/>
    <row r="203426" x14ac:dyDescent="0.25"/>
    <row r="203427" x14ac:dyDescent="0.25"/>
    <row r="203428" x14ac:dyDescent="0.25"/>
    <row r="203429" x14ac:dyDescent="0.25"/>
    <row r="203430" x14ac:dyDescent="0.25"/>
    <row r="203431" x14ac:dyDescent="0.25"/>
    <row r="203432" x14ac:dyDescent="0.25"/>
    <row r="203433" x14ac:dyDescent="0.25"/>
    <row r="203434" x14ac:dyDescent="0.25"/>
    <row r="203435" x14ac:dyDescent="0.25"/>
    <row r="203436" x14ac:dyDescent="0.25"/>
    <row r="203437" x14ac:dyDescent="0.25"/>
    <row r="203438" x14ac:dyDescent="0.25"/>
    <row r="203439" x14ac:dyDescent="0.25"/>
    <row r="203440" x14ac:dyDescent="0.25"/>
    <row r="203441" x14ac:dyDescent="0.25"/>
    <row r="203442" x14ac:dyDescent="0.25"/>
    <row r="203443" x14ac:dyDescent="0.25"/>
    <row r="203444" x14ac:dyDescent="0.25"/>
    <row r="203445" x14ac:dyDescent="0.25"/>
    <row r="203446" x14ac:dyDescent="0.25"/>
    <row r="203447" x14ac:dyDescent="0.25"/>
    <row r="203448" x14ac:dyDescent="0.25"/>
    <row r="203449" x14ac:dyDescent="0.25"/>
    <row r="203450" x14ac:dyDescent="0.25"/>
    <row r="203451" x14ac:dyDescent="0.25"/>
    <row r="203452" x14ac:dyDescent="0.25"/>
    <row r="203453" x14ac:dyDescent="0.25"/>
    <row r="203454" x14ac:dyDescent="0.25"/>
    <row r="203455" x14ac:dyDescent="0.25"/>
    <row r="203456" x14ac:dyDescent="0.25"/>
    <row r="203457" x14ac:dyDescent="0.25"/>
    <row r="203458" x14ac:dyDescent="0.25"/>
    <row r="203459" x14ac:dyDescent="0.25"/>
    <row r="203460" x14ac:dyDescent="0.25"/>
    <row r="203461" x14ac:dyDescent="0.25"/>
    <row r="203462" x14ac:dyDescent="0.25"/>
    <row r="203463" x14ac:dyDescent="0.25"/>
    <row r="203464" x14ac:dyDescent="0.25"/>
    <row r="203465" x14ac:dyDescent="0.25"/>
    <row r="203466" x14ac:dyDescent="0.25"/>
    <row r="203467" x14ac:dyDescent="0.25"/>
    <row r="203468" x14ac:dyDescent="0.25"/>
    <row r="203469" x14ac:dyDescent="0.25"/>
    <row r="203470" x14ac:dyDescent="0.25"/>
    <row r="203471" x14ac:dyDescent="0.25"/>
    <row r="203472" x14ac:dyDescent="0.25"/>
    <row r="203473" x14ac:dyDescent="0.25"/>
    <row r="203474" x14ac:dyDescent="0.25"/>
    <row r="203475" x14ac:dyDescent="0.25"/>
    <row r="203476" x14ac:dyDescent="0.25"/>
    <row r="203477" x14ac:dyDescent="0.25"/>
    <row r="203478" x14ac:dyDescent="0.25"/>
    <row r="203479" x14ac:dyDescent="0.25"/>
    <row r="203480" x14ac:dyDescent="0.25"/>
    <row r="203481" x14ac:dyDescent="0.25"/>
    <row r="203482" x14ac:dyDescent="0.25"/>
    <row r="203483" x14ac:dyDescent="0.25"/>
    <row r="203484" x14ac:dyDescent="0.25"/>
    <row r="203485" x14ac:dyDescent="0.25"/>
    <row r="203486" x14ac:dyDescent="0.25"/>
    <row r="203487" x14ac:dyDescent="0.25"/>
    <row r="203488" x14ac:dyDescent="0.25"/>
    <row r="203489" x14ac:dyDescent="0.25"/>
    <row r="203490" x14ac:dyDescent="0.25"/>
    <row r="203491" x14ac:dyDescent="0.25"/>
    <row r="203492" x14ac:dyDescent="0.25"/>
    <row r="203493" x14ac:dyDescent="0.25"/>
    <row r="203494" x14ac:dyDescent="0.25"/>
    <row r="203495" x14ac:dyDescent="0.25"/>
    <row r="203496" x14ac:dyDescent="0.25"/>
    <row r="203497" x14ac:dyDescent="0.25"/>
    <row r="203498" x14ac:dyDescent="0.25"/>
    <row r="203499" x14ac:dyDescent="0.25"/>
    <row r="203500" x14ac:dyDescent="0.25"/>
    <row r="203501" x14ac:dyDescent="0.25"/>
    <row r="203502" x14ac:dyDescent="0.25"/>
    <row r="203503" x14ac:dyDescent="0.25"/>
    <row r="203504" x14ac:dyDescent="0.25"/>
    <row r="203505" x14ac:dyDescent="0.25"/>
    <row r="203506" x14ac:dyDescent="0.25"/>
    <row r="203507" x14ac:dyDescent="0.25"/>
    <row r="203508" x14ac:dyDescent="0.25"/>
    <row r="203509" x14ac:dyDescent="0.25"/>
    <row r="203510" x14ac:dyDescent="0.25"/>
    <row r="203511" x14ac:dyDescent="0.25"/>
    <row r="203512" x14ac:dyDescent="0.25"/>
    <row r="203513" x14ac:dyDescent="0.25"/>
    <row r="203514" x14ac:dyDescent="0.25"/>
    <row r="203515" x14ac:dyDescent="0.25"/>
    <row r="203516" x14ac:dyDescent="0.25"/>
    <row r="203517" x14ac:dyDescent="0.25"/>
    <row r="203518" x14ac:dyDescent="0.25"/>
    <row r="203519" x14ac:dyDescent="0.25"/>
    <row r="203520" x14ac:dyDescent="0.25"/>
    <row r="203521" x14ac:dyDescent="0.25"/>
    <row r="203522" x14ac:dyDescent="0.25"/>
    <row r="203523" x14ac:dyDescent="0.25"/>
    <row r="203524" x14ac:dyDescent="0.25"/>
    <row r="203525" x14ac:dyDescent="0.25"/>
    <row r="203526" x14ac:dyDescent="0.25"/>
    <row r="203527" x14ac:dyDescent="0.25"/>
    <row r="203528" x14ac:dyDescent="0.25"/>
    <row r="203529" x14ac:dyDescent="0.25"/>
    <row r="203530" x14ac:dyDescent="0.25"/>
    <row r="203531" x14ac:dyDescent="0.25"/>
    <row r="203532" x14ac:dyDescent="0.25"/>
    <row r="203533" x14ac:dyDescent="0.25"/>
    <row r="203534" x14ac:dyDescent="0.25"/>
    <row r="203535" x14ac:dyDescent="0.25"/>
    <row r="203536" x14ac:dyDescent="0.25"/>
    <row r="203537" x14ac:dyDescent="0.25"/>
    <row r="203538" x14ac:dyDescent="0.25"/>
    <row r="203539" x14ac:dyDescent="0.25"/>
    <row r="203540" x14ac:dyDescent="0.25"/>
    <row r="203541" x14ac:dyDescent="0.25"/>
    <row r="203542" x14ac:dyDescent="0.25"/>
    <row r="203543" x14ac:dyDescent="0.25"/>
    <row r="203544" x14ac:dyDescent="0.25"/>
    <row r="203545" x14ac:dyDescent="0.25"/>
    <row r="203546" x14ac:dyDescent="0.25"/>
    <row r="203547" x14ac:dyDescent="0.25"/>
    <row r="203548" x14ac:dyDescent="0.25"/>
    <row r="203549" x14ac:dyDescent="0.25"/>
    <row r="203550" x14ac:dyDescent="0.25"/>
    <row r="203551" x14ac:dyDescent="0.25"/>
    <row r="203552" x14ac:dyDescent="0.25"/>
    <row r="203553" x14ac:dyDescent="0.25"/>
    <row r="203554" x14ac:dyDescent="0.25"/>
    <row r="203555" x14ac:dyDescent="0.25"/>
    <row r="203556" x14ac:dyDescent="0.25"/>
    <row r="203557" x14ac:dyDescent="0.25"/>
    <row r="203558" x14ac:dyDescent="0.25"/>
    <row r="203559" x14ac:dyDescent="0.25"/>
    <row r="203560" x14ac:dyDescent="0.25"/>
    <row r="203561" x14ac:dyDescent="0.25"/>
    <row r="203562" x14ac:dyDescent="0.25"/>
    <row r="203563" x14ac:dyDescent="0.25"/>
    <row r="203564" x14ac:dyDescent="0.25"/>
    <row r="203565" x14ac:dyDescent="0.25"/>
    <row r="203566" x14ac:dyDescent="0.25"/>
    <row r="203567" x14ac:dyDescent="0.25"/>
    <row r="203568" x14ac:dyDescent="0.25"/>
    <row r="203569" x14ac:dyDescent="0.25"/>
    <row r="203570" x14ac:dyDescent="0.25"/>
    <row r="203571" x14ac:dyDescent="0.25"/>
    <row r="203572" x14ac:dyDescent="0.25"/>
    <row r="203573" x14ac:dyDescent="0.25"/>
    <row r="203574" x14ac:dyDescent="0.25"/>
    <row r="203575" x14ac:dyDescent="0.25"/>
    <row r="203576" x14ac:dyDescent="0.25"/>
    <row r="203577" x14ac:dyDescent="0.25"/>
    <row r="203578" x14ac:dyDescent="0.25"/>
    <row r="203579" x14ac:dyDescent="0.25"/>
    <row r="203580" x14ac:dyDescent="0.25"/>
    <row r="203581" x14ac:dyDescent="0.25"/>
    <row r="203582" x14ac:dyDescent="0.25"/>
    <row r="203583" x14ac:dyDescent="0.25"/>
    <row r="203584" x14ac:dyDescent="0.25"/>
    <row r="203585" x14ac:dyDescent="0.25"/>
    <row r="203586" x14ac:dyDescent="0.25"/>
    <row r="203587" x14ac:dyDescent="0.25"/>
    <row r="203588" x14ac:dyDescent="0.25"/>
    <row r="203589" x14ac:dyDescent="0.25"/>
    <row r="203590" x14ac:dyDescent="0.25"/>
    <row r="203591" x14ac:dyDescent="0.25"/>
    <row r="203592" x14ac:dyDescent="0.25"/>
    <row r="203593" x14ac:dyDescent="0.25"/>
    <row r="203594" x14ac:dyDescent="0.25"/>
    <row r="203595" x14ac:dyDescent="0.25"/>
    <row r="203596" x14ac:dyDescent="0.25"/>
    <row r="203597" x14ac:dyDescent="0.25"/>
    <row r="203598" x14ac:dyDescent="0.25"/>
    <row r="203599" x14ac:dyDescent="0.25"/>
    <row r="203600" x14ac:dyDescent="0.25"/>
    <row r="203601" x14ac:dyDescent="0.25"/>
    <row r="203602" x14ac:dyDescent="0.25"/>
    <row r="203603" x14ac:dyDescent="0.25"/>
    <row r="203604" x14ac:dyDescent="0.25"/>
    <row r="203605" x14ac:dyDescent="0.25"/>
    <row r="203606" x14ac:dyDescent="0.25"/>
    <row r="203607" x14ac:dyDescent="0.25"/>
    <row r="203608" x14ac:dyDescent="0.25"/>
    <row r="203609" x14ac:dyDescent="0.25"/>
    <row r="203610" x14ac:dyDescent="0.25"/>
    <row r="203611" x14ac:dyDescent="0.25"/>
    <row r="203612" x14ac:dyDescent="0.25"/>
    <row r="203613" x14ac:dyDescent="0.25"/>
    <row r="203614" x14ac:dyDescent="0.25"/>
    <row r="203615" x14ac:dyDescent="0.25"/>
    <row r="203616" x14ac:dyDescent="0.25"/>
    <row r="203617" x14ac:dyDescent="0.25"/>
    <row r="203618" x14ac:dyDescent="0.25"/>
    <row r="203619" x14ac:dyDescent="0.25"/>
    <row r="203620" x14ac:dyDescent="0.25"/>
    <row r="203621" x14ac:dyDescent="0.25"/>
    <row r="203622" x14ac:dyDescent="0.25"/>
    <row r="203623" x14ac:dyDescent="0.25"/>
    <row r="203624" x14ac:dyDescent="0.25"/>
    <row r="203625" x14ac:dyDescent="0.25"/>
    <row r="203626" x14ac:dyDescent="0.25"/>
    <row r="203627" x14ac:dyDescent="0.25"/>
    <row r="203628" x14ac:dyDescent="0.25"/>
    <row r="203629" x14ac:dyDescent="0.25"/>
    <row r="203630" x14ac:dyDescent="0.25"/>
    <row r="203631" x14ac:dyDescent="0.25"/>
    <row r="203632" x14ac:dyDescent="0.25"/>
    <row r="203633" x14ac:dyDescent="0.25"/>
    <row r="203634" x14ac:dyDescent="0.25"/>
    <row r="203635" x14ac:dyDescent="0.25"/>
    <row r="203636" x14ac:dyDescent="0.25"/>
    <row r="203637" x14ac:dyDescent="0.25"/>
    <row r="203638" x14ac:dyDescent="0.25"/>
    <row r="203639" x14ac:dyDescent="0.25"/>
    <row r="203640" x14ac:dyDescent="0.25"/>
    <row r="203641" x14ac:dyDescent="0.25"/>
    <row r="203642" x14ac:dyDescent="0.25"/>
    <row r="203643" x14ac:dyDescent="0.25"/>
    <row r="203644" x14ac:dyDescent="0.25"/>
    <row r="203645" x14ac:dyDescent="0.25"/>
    <row r="203646" x14ac:dyDescent="0.25"/>
    <row r="203647" x14ac:dyDescent="0.25"/>
    <row r="203648" x14ac:dyDescent="0.25"/>
    <row r="203649" x14ac:dyDescent="0.25"/>
    <row r="203650" x14ac:dyDescent="0.25"/>
    <row r="203651" x14ac:dyDescent="0.25"/>
    <row r="203652" x14ac:dyDescent="0.25"/>
    <row r="203653" x14ac:dyDescent="0.25"/>
    <row r="203654" x14ac:dyDescent="0.25"/>
    <row r="203655" x14ac:dyDescent="0.25"/>
    <row r="203656" x14ac:dyDescent="0.25"/>
    <row r="203657" x14ac:dyDescent="0.25"/>
    <row r="203658" x14ac:dyDescent="0.25"/>
    <row r="203659" x14ac:dyDescent="0.25"/>
    <row r="203660" x14ac:dyDescent="0.25"/>
    <row r="203661" x14ac:dyDescent="0.25"/>
    <row r="203662" x14ac:dyDescent="0.25"/>
    <row r="203663" x14ac:dyDescent="0.25"/>
    <row r="203664" x14ac:dyDescent="0.25"/>
    <row r="203665" x14ac:dyDescent="0.25"/>
    <row r="203666" x14ac:dyDescent="0.25"/>
    <row r="203667" x14ac:dyDescent="0.25"/>
    <row r="203668" x14ac:dyDescent="0.25"/>
    <row r="203669" x14ac:dyDescent="0.25"/>
    <row r="203670" x14ac:dyDescent="0.25"/>
    <row r="203671" x14ac:dyDescent="0.25"/>
    <row r="203672" x14ac:dyDescent="0.25"/>
    <row r="203673" x14ac:dyDescent="0.25"/>
    <row r="203674" x14ac:dyDescent="0.25"/>
    <row r="203675" x14ac:dyDescent="0.25"/>
    <row r="203676" x14ac:dyDescent="0.25"/>
    <row r="203677" x14ac:dyDescent="0.25"/>
    <row r="203678" x14ac:dyDescent="0.25"/>
    <row r="203679" x14ac:dyDescent="0.25"/>
    <row r="203680" x14ac:dyDescent="0.25"/>
    <row r="203681" x14ac:dyDescent="0.25"/>
    <row r="203682" x14ac:dyDescent="0.25"/>
    <row r="203683" x14ac:dyDescent="0.25"/>
    <row r="203684" x14ac:dyDescent="0.25"/>
    <row r="203685" x14ac:dyDescent="0.25"/>
    <row r="203686" x14ac:dyDescent="0.25"/>
    <row r="203687" x14ac:dyDescent="0.25"/>
    <row r="203688" x14ac:dyDescent="0.25"/>
    <row r="203689" x14ac:dyDescent="0.25"/>
    <row r="203690" x14ac:dyDescent="0.25"/>
    <row r="203691" x14ac:dyDescent="0.25"/>
    <row r="203692" x14ac:dyDescent="0.25"/>
    <row r="203693" x14ac:dyDescent="0.25"/>
    <row r="203694" x14ac:dyDescent="0.25"/>
    <row r="203695" x14ac:dyDescent="0.25"/>
    <row r="203696" x14ac:dyDescent="0.25"/>
    <row r="203697" x14ac:dyDescent="0.25"/>
    <row r="203698" x14ac:dyDescent="0.25"/>
    <row r="203699" x14ac:dyDescent="0.25"/>
    <row r="203700" x14ac:dyDescent="0.25"/>
    <row r="203701" x14ac:dyDescent="0.25"/>
    <row r="203702" x14ac:dyDescent="0.25"/>
    <row r="203703" x14ac:dyDescent="0.25"/>
    <row r="203704" x14ac:dyDescent="0.25"/>
    <row r="203705" x14ac:dyDescent="0.25"/>
    <row r="203706" x14ac:dyDescent="0.25"/>
    <row r="203707" x14ac:dyDescent="0.25"/>
    <row r="203708" x14ac:dyDescent="0.25"/>
    <row r="203709" x14ac:dyDescent="0.25"/>
    <row r="203710" x14ac:dyDescent="0.25"/>
    <row r="203711" x14ac:dyDescent="0.25"/>
    <row r="203712" x14ac:dyDescent="0.25"/>
    <row r="203713" x14ac:dyDescent="0.25"/>
    <row r="203714" x14ac:dyDescent="0.25"/>
    <row r="203715" x14ac:dyDescent="0.25"/>
    <row r="203716" x14ac:dyDescent="0.25"/>
    <row r="203717" x14ac:dyDescent="0.25"/>
    <row r="203718" x14ac:dyDescent="0.25"/>
    <row r="203719" x14ac:dyDescent="0.25"/>
    <row r="203720" x14ac:dyDescent="0.25"/>
    <row r="203721" x14ac:dyDescent="0.25"/>
    <row r="203722" x14ac:dyDescent="0.25"/>
    <row r="203723" x14ac:dyDescent="0.25"/>
    <row r="203724" x14ac:dyDescent="0.25"/>
    <row r="203725" x14ac:dyDescent="0.25"/>
    <row r="203726" x14ac:dyDescent="0.25"/>
    <row r="203727" x14ac:dyDescent="0.25"/>
    <row r="203728" x14ac:dyDescent="0.25"/>
    <row r="203729" x14ac:dyDescent="0.25"/>
    <row r="203730" x14ac:dyDescent="0.25"/>
    <row r="203731" x14ac:dyDescent="0.25"/>
    <row r="203732" x14ac:dyDescent="0.25"/>
    <row r="203733" x14ac:dyDescent="0.25"/>
    <row r="203734" x14ac:dyDescent="0.25"/>
    <row r="203735" x14ac:dyDescent="0.25"/>
    <row r="203736" x14ac:dyDescent="0.25"/>
    <row r="203737" x14ac:dyDescent="0.25"/>
    <row r="203738" x14ac:dyDescent="0.25"/>
    <row r="203739" x14ac:dyDescent="0.25"/>
    <row r="203740" x14ac:dyDescent="0.25"/>
    <row r="203741" x14ac:dyDescent="0.25"/>
    <row r="203742" x14ac:dyDescent="0.25"/>
    <row r="203743" x14ac:dyDescent="0.25"/>
    <row r="203744" x14ac:dyDescent="0.25"/>
    <row r="203745" x14ac:dyDescent="0.25"/>
    <row r="203746" x14ac:dyDescent="0.25"/>
    <row r="203747" x14ac:dyDescent="0.25"/>
    <row r="203748" x14ac:dyDescent="0.25"/>
    <row r="203749" x14ac:dyDescent="0.25"/>
    <row r="203750" x14ac:dyDescent="0.25"/>
    <row r="203751" x14ac:dyDescent="0.25"/>
    <row r="203752" x14ac:dyDescent="0.25"/>
    <row r="203753" x14ac:dyDescent="0.25"/>
    <row r="203754" x14ac:dyDescent="0.25"/>
    <row r="203755" x14ac:dyDescent="0.25"/>
    <row r="203756" x14ac:dyDescent="0.25"/>
    <row r="203757" x14ac:dyDescent="0.25"/>
    <row r="203758" x14ac:dyDescent="0.25"/>
    <row r="203759" x14ac:dyDescent="0.25"/>
    <row r="203760" x14ac:dyDescent="0.25"/>
    <row r="203761" x14ac:dyDescent="0.25"/>
    <row r="203762" x14ac:dyDescent="0.25"/>
    <row r="203763" x14ac:dyDescent="0.25"/>
    <row r="203764" x14ac:dyDescent="0.25"/>
    <row r="203765" x14ac:dyDescent="0.25"/>
    <row r="203766" x14ac:dyDescent="0.25"/>
    <row r="203767" x14ac:dyDescent="0.25"/>
    <row r="203768" x14ac:dyDescent="0.25"/>
    <row r="203769" x14ac:dyDescent="0.25"/>
    <row r="203770" x14ac:dyDescent="0.25"/>
    <row r="203771" x14ac:dyDescent="0.25"/>
    <row r="203772" x14ac:dyDescent="0.25"/>
    <row r="203773" x14ac:dyDescent="0.25"/>
    <row r="203774" x14ac:dyDescent="0.25"/>
    <row r="203775" x14ac:dyDescent="0.25"/>
    <row r="203776" x14ac:dyDescent="0.25"/>
    <row r="203777" x14ac:dyDescent="0.25"/>
    <row r="203778" x14ac:dyDescent="0.25"/>
    <row r="203779" x14ac:dyDescent="0.25"/>
    <row r="203780" x14ac:dyDescent="0.25"/>
    <row r="203781" x14ac:dyDescent="0.25"/>
    <row r="203782" x14ac:dyDescent="0.25"/>
    <row r="203783" x14ac:dyDescent="0.25"/>
    <row r="203784" x14ac:dyDescent="0.25"/>
    <row r="203785" x14ac:dyDescent="0.25"/>
    <row r="203786" x14ac:dyDescent="0.25"/>
    <row r="203787" x14ac:dyDescent="0.25"/>
    <row r="203788" x14ac:dyDescent="0.25"/>
    <row r="203789" x14ac:dyDescent="0.25"/>
    <row r="203790" x14ac:dyDescent="0.25"/>
    <row r="203791" x14ac:dyDescent="0.25"/>
    <row r="203792" x14ac:dyDescent="0.25"/>
    <row r="203793" x14ac:dyDescent="0.25"/>
    <row r="203794" x14ac:dyDescent="0.25"/>
    <row r="203795" x14ac:dyDescent="0.25"/>
    <row r="203796" x14ac:dyDescent="0.25"/>
    <row r="203797" x14ac:dyDescent="0.25"/>
    <row r="203798" x14ac:dyDescent="0.25"/>
    <row r="203799" x14ac:dyDescent="0.25"/>
    <row r="203800" x14ac:dyDescent="0.25"/>
    <row r="203801" x14ac:dyDescent="0.25"/>
    <row r="203802" x14ac:dyDescent="0.25"/>
    <row r="203803" x14ac:dyDescent="0.25"/>
    <row r="203804" x14ac:dyDescent="0.25"/>
    <row r="203805" x14ac:dyDescent="0.25"/>
    <row r="203806" x14ac:dyDescent="0.25"/>
    <row r="203807" x14ac:dyDescent="0.25"/>
    <row r="203808" x14ac:dyDescent="0.25"/>
    <row r="203809" x14ac:dyDescent="0.25"/>
    <row r="203810" x14ac:dyDescent="0.25"/>
    <row r="203811" x14ac:dyDescent="0.25"/>
    <row r="203812" x14ac:dyDescent="0.25"/>
    <row r="203813" x14ac:dyDescent="0.25"/>
    <row r="203814" x14ac:dyDescent="0.25"/>
    <row r="203815" x14ac:dyDescent="0.25"/>
    <row r="203816" x14ac:dyDescent="0.25"/>
    <row r="203817" x14ac:dyDescent="0.25"/>
    <row r="203818" x14ac:dyDescent="0.25"/>
    <row r="203819" x14ac:dyDescent="0.25"/>
    <row r="203820" x14ac:dyDescent="0.25"/>
    <row r="203821" x14ac:dyDescent="0.25"/>
    <row r="203822" x14ac:dyDescent="0.25"/>
    <row r="203823" x14ac:dyDescent="0.25"/>
    <row r="203824" x14ac:dyDescent="0.25"/>
    <row r="203825" x14ac:dyDescent="0.25"/>
    <row r="203826" x14ac:dyDescent="0.25"/>
    <row r="203827" x14ac:dyDescent="0.25"/>
    <row r="203828" x14ac:dyDescent="0.25"/>
    <row r="203829" x14ac:dyDescent="0.25"/>
    <row r="203830" x14ac:dyDescent="0.25"/>
    <row r="203831" x14ac:dyDescent="0.25"/>
    <row r="203832" x14ac:dyDescent="0.25"/>
    <row r="203833" x14ac:dyDescent="0.25"/>
    <row r="203834" x14ac:dyDescent="0.25"/>
    <row r="203835" x14ac:dyDescent="0.25"/>
    <row r="203836" x14ac:dyDescent="0.25"/>
    <row r="203837" x14ac:dyDescent="0.25"/>
    <row r="203838" x14ac:dyDescent="0.25"/>
    <row r="203839" x14ac:dyDescent="0.25"/>
    <row r="203840" x14ac:dyDescent="0.25"/>
    <row r="203841" x14ac:dyDescent="0.25"/>
    <row r="203842" x14ac:dyDescent="0.25"/>
    <row r="203843" x14ac:dyDescent="0.25"/>
    <row r="203844" x14ac:dyDescent="0.25"/>
    <row r="203845" x14ac:dyDescent="0.25"/>
    <row r="203846" x14ac:dyDescent="0.25"/>
    <row r="203847" x14ac:dyDescent="0.25"/>
    <row r="203848" x14ac:dyDescent="0.25"/>
    <row r="203849" x14ac:dyDescent="0.25"/>
    <row r="203850" x14ac:dyDescent="0.25"/>
    <row r="203851" x14ac:dyDescent="0.25"/>
    <row r="203852" x14ac:dyDescent="0.25"/>
    <row r="203853" x14ac:dyDescent="0.25"/>
    <row r="203854" x14ac:dyDescent="0.25"/>
    <row r="203855" x14ac:dyDescent="0.25"/>
    <row r="203856" x14ac:dyDescent="0.25"/>
    <row r="203857" x14ac:dyDescent="0.25"/>
    <row r="203858" x14ac:dyDescent="0.25"/>
    <row r="203859" x14ac:dyDescent="0.25"/>
    <row r="203860" x14ac:dyDescent="0.25"/>
    <row r="203861" x14ac:dyDescent="0.25"/>
    <row r="203862" x14ac:dyDescent="0.25"/>
    <row r="203863" x14ac:dyDescent="0.25"/>
    <row r="203864" x14ac:dyDescent="0.25"/>
    <row r="203865" x14ac:dyDescent="0.25"/>
    <row r="203866" x14ac:dyDescent="0.25"/>
    <row r="203867" x14ac:dyDescent="0.25"/>
    <row r="203868" x14ac:dyDescent="0.25"/>
    <row r="203869" x14ac:dyDescent="0.25"/>
    <row r="203870" x14ac:dyDescent="0.25"/>
    <row r="203871" x14ac:dyDescent="0.25"/>
    <row r="203872" x14ac:dyDescent="0.25"/>
    <row r="203873" x14ac:dyDescent="0.25"/>
    <row r="203874" x14ac:dyDescent="0.25"/>
    <row r="203875" x14ac:dyDescent="0.25"/>
    <row r="203876" x14ac:dyDescent="0.25"/>
    <row r="203877" x14ac:dyDescent="0.25"/>
    <row r="203878" x14ac:dyDescent="0.25"/>
    <row r="203879" x14ac:dyDescent="0.25"/>
    <row r="203880" x14ac:dyDescent="0.25"/>
    <row r="203881" x14ac:dyDescent="0.25"/>
    <row r="203882" x14ac:dyDescent="0.25"/>
    <row r="203883" x14ac:dyDescent="0.25"/>
    <row r="203884" x14ac:dyDescent="0.25"/>
    <row r="203885" x14ac:dyDescent="0.25"/>
    <row r="203886" x14ac:dyDescent="0.25"/>
    <row r="203887" x14ac:dyDescent="0.25"/>
    <row r="203888" x14ac:dyDescent="0.25"/>
    <row r="203889" x14ac:dyDescent="0.25"/>
    <row r="203890" x14ac:dyDescent="0.25"/>
    <row r="203891" x14ac:dyDescent="0.25"/>
    <row r="203892" x14ac:dyDescent="0.25"/>
    <row r="203893" x14ac:dyDescent="0.25"/>
    <row r="203894" x14ac:dyDescent="0.25"/>
    <row r="203895" x14ac:dyDescent="0.25"/>
    <row r="203896" x14ac:dyDescent="0.25"/>
    <row r="203897" x14ac:dyDescent="0.25"/>
    <row r="203898" x14ac:dyDescent="0.25"/>
    <row r="203899" x14ac:dyDescent="0.25"/>
    <row r="203900" x14ac:dyDescent="0.25"/>
    <row r="203901" x14ac:dyDescent="0.25"/>
    <row r="203902" x14ac:dyDescent="0.25"/>
    <row r="203903" x14ac:dyDescent="0.25"/>
    <row r="203904" x14ac:dyDescent="0.25"/>
    <row r="203905" x14ac:dyDescent="0.25"/>
    <row r="203906" x14ac:dyDescent="0.25"/>
    <row r="203907" x14ac:dyDescent="0.25"/>
    <row r="203908" x14ac:dyDescent="0.25"/>
    <row r="203909" x14ac:dyDescent="0.25"/>
    <row r="203910" x14ac:dyDescent="0.25"/>
    <row r="203911" x14ac:dyDescent="0.25"/>
    <row r="203912" x14ac:dyDescent="0.25"/>
    <row r="203913" x14ac:dyDescent="0.25"/>
    <row r="203914" x14ac:dyDescent="0.25"/>
    <row r="203915" x14ac:dyDescent="0.25"/>
    <row r="203916" x14ac:dyDescent="0.25"/>
    <row r="203917" x14ac:dyDescent="0.25"/>
    <row r="203918" x14ac:dyDescent="0.25"/>
    <row r="203919" x14ac:dyDescent="0.25"/>
    <row r="203920" x14ac:dyDescent="0.25"/>
    <row r="203921" x14ac:dyDescent="0.25"/>
    <row r="203922" x14ac:dyDescent="0.25"/>
    <row r="203923" x14ac:dyDescent="0.25"/>
    <row r="203924" x14ac:dyDescent="0.25"/>
    <row r="203925" x14ac:dyDescent="0.25"/>
    <row r="203926" x14ac:dyDescent="0.25"/>
    <row r="203927" x14ac:dyDescent="0.25"/>
    <row r="203928" x14ac:dyDescent="0.25"/>
    <row r="203929" x14ac:dyDescent="0.25"/>
    <row r="203930" x14ac:dyDescent="0.25"/>
    <row r="203931" x14ac:dyDescent="0.25"/>
    <row r="203932" x14ac:dyDescent="0.25"/>
    <row r="203933" x14ac:dyDescent="0.25"/>
    <row r="203934" x14ac:dyDescent="0.25"/>
    <row r="203935" x14ac:dyDescent="0.25"/>
    <row r="203936" x14ac:dyDescent="0.25"/>
    <row r="203937" x14ac:dyDescent="0.25"/>
    <row r="203938" x14ac:dyDescent="0.25"/>
    <row r="203939" x14ac:dyDescent="0.25"/>
    <row r="203940" x14ac:dyDescent="0.25"/>
    <row r="203941" x14ac:dyDescent="0.25"/>
    <row r="203942" x14ac:dyDescent="0.25"/>
    <row r="203943" x14ac:dyDescent="0.25"/>
    <row r="203944" x14ac:dyDescent="0.25"/>
    <row r="203945" x14ac:dyDescent="0.25"/>
    <row r="203946" x14ac:dyDescent="0.25"/>
    <row r="203947" x14ac:dyDescent="0.25"/>
    <row r="203948" x14ac:dyDescent="0.25"/>
    <row r="203949" x14ac:dyDescent="0.25"/>
    <row r="203950" x14ac:dyDescent="0.25"/>
    <row r="203951" x14ac:dyDescent="0.25"/>
    <row r="203952" x14ac:dyDescent="0.25"/>
    <row r="203953" x14ac:dyDescent="0.25"/>
    <row r="203954" x14ac:dyDescent="0.25"/>
    <row r="203955" x14ac:dyDescent="0.25"/>
    <row r="203956" x14ac:dyDescent="0.25"/>
    <row r="203957" x14ac:dyDescent="0.25"/>
    <row r="203958" x14ac:dyDescent="0.25"/>
    <row r="203959" x14ac:dyDescent="0.25"/>
    <row r="203960" x14ac:dyDescent="0.25"/>
    <row r="203961" x14ac:dyDescent="0.25"/>
    <row r="203962" x14ac:dyDescent="0.25"/>
    <row r="203963" x14ac:dyDescent="0.25"/>
    <row r="203964" x14ac:dyDescent="0.25"/>
    <row r="203965" x14ac:dyDescent="0.25"/>
    <row r="203966" x14ac:dyDescent="0.25"/>
    <row r="203967" x14ac:dyDescent="0.25"/>
    <row r="203968" x14ac:dyDescent="0.25"/>
    <row r="203969" x14ac:dyDescent="0.25"/>
    <row r="203970" x14ac:dyDescent="0.25"/>
    <row r="203971" x14ac:dyDescent="0.25"/>
    <row r="203972" x14ac:dyDescent="0.25"/>
    <row r="203973" x14ac:dyDescent="0.25"/>
    <row r="203974" x14ac:dyDescent="0.25"/>
    <row r="203975" x14ac:dyDescent="0.25"/>
    <row r="203976" x14ac:dyDescent="0.25"/>
    <row r="203977" x14ac:dyDescent="0.25"/>
    <row r="203978" x14ac:dyDescent="0.25"/>
    <row r="203979" x14ac:dyDescent="0.25"/>
    <row r="203980" x14ac:dyDescent="0.25"/>
    <row r="203981" x14ac:dyDescent="0.25"/>
    <row r="203982" x14ac:dyDescent="0.25"/>
    <row r="203983" x14ac:dyDescent="0.25"/>
    <row r="203984" x14ac:dyDescent="0.25"/>
    <row r="203985" x14ac:dyDescent="0.25"/>
    <row r="203986" x14ac:dyDescent="0.25"/>
    <row r="203987" x14ac:dyDescent="0.25"/>
    <row r="203988" x14ac:dyDescent="0.25"/>
    <row r="203989" x14ac:dyDescent="0.25"/>
    <row r="203990" x14ac:dyDescent="0.25"/>
    <row r="203991" x14ac:dyDescent="0.25"/>
    <row r="203992" x14ac:dyDescent="0.25"/>
    <row r="203993" x14ac:dyDescent="0.25"/>
    <row r="203994" x14ac:dyDescent="0.25"/>
    <row r="203995" x14ac:dyDescent="0.25"/>
    <row r="203996" x14ac:dyDescent="0.25"/>
    <row r="203997" x14ac:dyDescent="0.25"/>
    <row r="203998" x14ac:dyDescent="0.25"/>
    <row r="203999" x14ac:dyDescent="0.25"/>
    <row r="204000" x14ac:dyDescent="0.25"/>
    <row r="204001" x14ac:dyDescent="0.25"/>
    <row r="204002" x14ac:dyDescent="0.25"/>
    <row r="204003" x14ac:dyDescent="0.25"/>
    <row r="204004" x14ac:dyDescent="0.25"/>
    <row r="204005" x14ac:dyDescent="0.25"/>
    <row r="204006" x14ac:dyDescent="0.25"/>
    <row r="204007" x14ac:dyDescent="0.25"/>
    <row r="204008" x14ac:dyDescent="0.25"/>
    <row r="204009" x14ac:dyDescent="0.25"/>
    <row r="204010" x14ac:dyDescent="0.25"/>
    <row r="204011" x14ac:dyDescent="0.25"/>
    <row r="204012" x14ac:dyDescent="0.25"/>
    <row r="204013" x14ac:dyDescent="0.25"/>
    <row r="204014" x14ac:dyDescent="0.25"/>
    <row r="204015" x14ac:dyDescent="0.25"/>
    <row r="204016" x14ac:dyDescent="0.25"/>
    <row r="204017" x14ac:dyDescent="0.25"/>
    <row r="204018" x14ac:dyDescent="0.25"/>
    <row r="204019" x14ac:dyDescent="0.25"/>
    <row r="204020" x14ac:dyDescent="0.25"/>
    <row r="204021" x14ac:dyDescent="0.25"/>
    <row r="204022" x14ac:dyDescent="0.25"/>
    <row r="204023" x14ac:dyDescent="0.25"/>
    <row r="204024" x14ac:dyDescent="0.25"/>
    <row r="204025" x14ac:dyDescent="0.25"/>
    <row r="204026" x14ac:dyDescent="0.25"/>
    <row r="204027" x14ac:dyDescent="0.25"/>
    <row r="204028" x14ac:dyDescent="0.25"/>
    <row r="204029" x14ac:dyDescent="0.25"/>
    <row r="204030" x14ac:dyDescent="0.25"/>
    <row r="204031" x14ac:dyDescent="0.25"/>
    <row r="204032" x14ac:dyDescent="0.25"/>
    <row r="204033" x14ac:dyDescent="0.25"/>
    <row r="204034" x14ac:dyDescent="0.25"/>
    <row r="204035" x14ac:dyDescent="0.25"/>
    <row r="204036" x14ac:dyDescent="0.25"/>
    <row r="204037" x14ac:dyDescent="0.25"/>
    <row r="204038" x14ac:dyDescent="0.25"/>
    <row r="204039" x14ac:dyDescent="0.25"/>
    <row r="204040" x14ac:dyDescent="0.25"/>
    <row r="204041" x14ac:dyDescent="0.25"/>
    <row r="204042" x14ac:dyDescent="0.25"/>
    <row r="204043" x14ac:dyDescent="0.25"/>
    <row r="204044" x14ac:dyDescent="0.25"/>
    <row r="204045" x14ac:dyDescent="0.25"/>
    <row r="204046" x14ac:dyDescent="0.25"/>
    <row r="204047" x14ac:dyDescent="0.25"/>
    <row r="204048" x14ac:dyDescent="0.25"/>
    <row r="204049" x14ac:dyDescent="0.25"/>
    <row r="204050" x14ac:dyDescent="0.25"/>
    <row r="204051" x14ac:dyDescent="0.25"/>
    <row r="204052" x14ac:dyDescent="0.25"/>
    <row r="204053" x14ac:dyDescent="0.25"/>
    <row r="204054" x14ac:dyDescent="0.25"/>
    <row r="204055" x14ac:dyDescent="0.25"/>
    <row r="204056" x14ac:dyDescent="0.25"/>
    <row r="204057" x14ac:dyDescent="0.25"/>
    <row r="204058" x14ac:dyDescent="0.25"/>
    <row r="204059" x14ac:dyDescent="0.25"/>
    <row r="204060" x14ac:dyDescent="0.25"/>
    <row r="204061" x14ac:dyDescent="0.25"/>
    <row r="204062" x14ac:dyDescent="0.25"/>
    <row r="204063" x14ac:dyDescent="0.25"/>
    <row r="204064" x14ac:dyDescent="0.25"/>
    <row r="204065" x14ac:dyDescent="0.25"/>
    <row r="204066" x14ac:dyDescent="0.25"/>
    <row r="204067" x14ac:dyDescent="0.25"/>
    <row r="204068" x14ac:dyDescent="0.25"/>
    <row r="204069" x14ac:dyDescent="0.25"/>
    <row r="204070" x14ac:dyDescent="0.25"/>
    <row r="204071" x14ac:dyDescent="0.25"/>
    <row r="204072" x14ac:dyDescent="0.25"/>
    <row r="204073" x14ac:dyDescent="0.25"/>
    <row r="204074" x14ac:dyDescent="0.25"/>
    <row r="204075" x14ac:dyDescent="0.25"/>
    <row r="204076" x14ac:dyDescent="0.25"/>
    <row r="204077" x14ac:dyDescent="0.25"/>
    <row r="204078" x14ac:dyDescent="0.25"/>
    <row r="204079" x14ac:dyDescent="0.25"/>
    <row r="204080" x14ac:dyDescent="0.25"/>
    <row r="204081" x14ac:dyDescent="0.25"/>
    <row r="204082" x14ac:dyDescent="0.25"/>
    <row r="204083" x14ac:dyDescent="0.25"/>
    <row r="204084" x14ac:dyDescent="0.25"/>
    <row r="204085" x14ac:dyDescent="0.25"/>
    <row r="204086" x14ac:dyDescent="0.25"/>
    <row r="204087" x14ac:dyDescent="0.25"/>
    <row r="204088" x14ac:dyDescent="0.25"/>
    <row r="204089" x14ac:dyDescent="0.25"/>
    <row r="204090" x14ac:dyDescent="0.25"/>
    <row r="204091" x14ac:dyDescent="0.25"/>
    <row r="204092" x14ac:dyDescent="0.25"/>
    <row r="204093" x14ac:dyDescent="0.25"/>
    <row r="204094" x14ac:dyDescent="0.25"/>
    <row r="204095" x14ac:dyDescent="0.25"/>
    <row r="204096" x14ac:dyDescent="0.25"/>
    <row r="204097" x14ac:dyDescent="0.25"/>
    <row r="204098" x14ac:dyDescent="0.25"/>
    <row r="204099" x14ac:dyDescent="0.25"/>
    <row r="204100" x14ac:dyDescent="0.25"/>
    <row r="204101" x14ac:dyDescent="0.25"/>
    <row r="204102" x14ac:dyDescent="0.25"/>
    <row r="204103" x14ac:dyDescent="0.25"/>
    <row r="204104" x14ac:dyDescent="0.25"/>
    <row r="204105" x14ac:dyDescent="0.25"/>
    <row r="204106" x14ac:dyDescent="0.25"/>
    <row r="204107" x14ac:dyDescent="0.25"/>
    <row r="204108" x14ac:dyDescent="0.25"/>
    <row r="204109" x14ac:dyDescent="0.25"/>
    <row r="204110" x14ac:dyDescent="0.25"/>
    <row r="204111" x14ac:dyDescent="0.25"/>
    <row r="204112" x14ac:dyDescent="0.25"/>
    <row r="204113" x14ac:dyDescent="0.25"/>
    <row r="204114" x14ac:dyDescent="0.25"/>
    <row r="204115" x14ac:dyDescent="0.25"/>
    <row r="204116" x14ac:dyDescent="0.25"/>
    <row r="204117" x14ac:dyDescent="0.25"/>
    <row r="204118" x14ac:dyDescent="0.25"/>
    <row r="204119" x14ac:dyDescent="0.25"/>
    <row r="204120" x14ac:dyDescent="0.25"/>
    <row r="204121" x14ac:dyDescent="0.25"/>
    <row r="204122" x14ac:dyDescent="0.25"/>
    <row r="204123" x14ac:dyDescent="0.25"/>
    <row r="204124" x14ac:dyDescent="0.25"/>
    <row r="204125" x14ac:dyDescent="0.25"/>
    <row r="204126" x14ac:dyDescent="0.25"/>
    <row r="204127" x14ac:dyDescent="0.25"/>
    <row r="204128" x14ac:dyDescent="0.25"/>
    <row r="204129" x14ac:dyDescent="0.25"/>
    <row r="204130" x14ac:dyDescent="0.25"/>
    <row r="204131" x14ac:dyDescent="0.25"/>
    <row r="204132" x14ac:dyDescent="0.25"/>
    <row r="204133" x14ac:dyDescent="0.25"/>
    <row r="204134" x14ac:dyDescent="0.25"/>
    <row r="204135" x14ac:dyDescent="0.25"/>
    <row r="204136" x14ac:dyDescent="0.25"/>
    <row r="204137" x14ac:dyDescent="0.25"/>
    <row r="204138" x14ac:dyDescent="0.25"/>
    <row r="204139" x14ac:dyDescent="0.25"/>
    <row r="204140" x14ac:dyDescent="0.25"/>
    <row r="204141" x14ac:dyDescent="0.25"/>
    <row r="204142" x14ac:dyDescent="0.25"/>
    <row r="204143" x14ac:dyDescent="0.25"/>
    <row r="204144" x14ac:dyDescent="0.25"/>
    <row r="204145" x14ac:dyDescent="0.25"/>
    <row r="204146" x14ac:dyDescent="0.25"/>
    <row r="204147" x14ac:dyDescent="0.25"/>
    <row r="204148" x14ac:dyDescent="0.25"/>
    <row r="204149" x14ac:dyDescent="0.25"/>
    <row r="204150" x14ac:dyDescent="0.25"/>
    <row r="204151" x14ac:dyDescent="0.25"/>
    <row r="204152" x14ac:dyDescent="0.25"/>
    <row r="204153" x14ac:dyDescent="0.25"/>
    <row r="204154" x14ac:dyDescent="0.25"/>
    <row r="204155" x14ac:dyDescent="0.25"/>
    <row r="204156" x14ac:dyDescent="0.25"/>
    <row r="204157" x14ac:dyDescent="0.25"/>
    <row r="204158" x14ac:dyDescent="0.25"/>
    <row r="204159" x14ac:dyDescent="0.25"/>
    <row r="204160" x14ac:dyDescent="0.25"/>
    <row r="204161" x14ac:dyDescent="0.25"/>
    <row r="204162" x14ac:dyDescent="0.25"/>
    <row r="204163" x14ac:dyDescent="0.25"/>
    <row r="204164" x14ac:dyDescent="0.25"/>
    <row r="204165" x14ac:dyDescent="0.25"/>
    <row r="204166" x14ac:dyDescent="0.25"/>
    <row r="204167" x14ac:dyDescent="0.25"/>
    <row r="204168" x14ac:dyDescent="0.25"/>
    <row r="204169" x14ac:dyDescent="0.25"/>
    <row r="204170" x14ac:dyDescent="0.25"/>
    <row r="204171" x14ac:dyDescent="0.25"/>
    <row r="204172" x14ac:dyDescent="0.25"/>
    <row r="204173" x14ac:dyDescent="0.25"/>
    <row r="204174" x14ac:dyDescent="0.25"/>
    <row r="204175" x14ac:dyDescent="0.25"/>
    <row r="204176" x14ac:dyDescent="0.25"/>
    <row r="204177" x14ac:dyDescent="0.25"/>
    <row r="204178" x14ac:dyDescent="0.25"/>
    <row r="204179" x14ac:dyDescent="0.25"/>
    <row r="204180" x14ac:dyDescent="0.25"/>
    <row r="204181" x14ac:dyDescent="0.25"/>
    <row r="204182" x14ac:dyDescent="0.25"/>
    <row r="204183" x14ac:dyDescent="0.25"/>
    <row r="204184" x14ac:dyDescent="0.25"/>
    <row r="204185" x14ac:dyDescent="0.25"/>
    <row r="204186" x14ac:dyDescent="0.25"/>
    <row r="204187" x14ac:dyDescent="0.25"/>
    <row r="204188" x14ac:dyDescent="0.25"/>
    <row r="204189" x14ac:dyDescent="0.25"/>
    <row r="204190" x14ac:dyDescent="0.25"/>
    <row r="204191" x14ac:dyDescent="0.25"/>
    <row r="204192" x14ac:dyDescent="0.25"/>
    <row r="204193" x14ac:dyDescent="0.25"/>
    <row r="204194" x14ac:dyDescent="0.25"/>
    <row r="204195" x14ac:dyDescent="0.25"/>
    <row r="204196" x14ac:dyDescent="0.25"/>
    <row r="204197" x14ac:dyDescent="0.25"/>
    <row r="204198" x14ac:dyDescent="0.25"/>
    <row r="204199" x14ac:dyDescent="0.25"/>
    <row r="204200" x14ac:dyDescent="0.25"/>
    <row r="204201" x14ac:dyDescent="0.25"/>
    <row r="204202" x14ac:dyDescent="0.25"/>
    <row r="204203" x14ac:dyDescent="0.25"/>
    <row r="204204" x14ac:dyDescent="0.25"/>
    <row r="204205" x14ac:dyDescent="0.25"/>
    <row r="204206" x14ac:dyDescent="0.25"/>
    <row r="204207" x14ac:dyDescent="0.25"/>
    <row r="204208" x14ac:dyDescent="0.25"/>
    <row r="204209" x14ac:dyDescent="0.25"/>
    <row r="204210" x14ac:dyDescent="0.25"/>
    <row r="204211" x14ac:dyDescent="0.25"/>
    <row r="204212" x14ac:dyDescent="0.25"/>
    <row r="204213" x14ac:dyDescent="0.25"/>
    <row r="204214" x14ac:dyDescent="0.25"/>
    <row r="204215" x14ac:dyDescent="0.25"/>
    <row r="204216" x14ac:dyDescent="0.25"/>
    <row r="204217" x14ac:dyDescent="0.25"/>
    <row r="204218" x14ac:dyDescent="0.25"/>
    <row r="204219" x14ac:dyDescent="0.25"/>
    <row r="204220" x14ac:dyDescent="0.25"/>
    <row r="204221" x14ac:dyDescent="0.25"/>
    <row r="204222" x14ac:dyDescent="0.25"/>
    <row r="204223" x14ac:dyDescent="0.25"/>
    <row r="204224" x14ac:dyDescent="0.25"/>
    <row r="204225" x14ac:dyDescent="0.25"/>
    <row r="204226" x14ac:dyDescent="0.25"/>
    <row r="204227" x14ac:dyDescent="0.25"/>
    <row r="204228" x14ac:dyDescent="0.25"/>
    <row r="204229" x14ac:dyDescent="0.25"/>
    <row r="204230" x14ac:dyDescent="0.25"/>
    <row r="204231" x14ac:dyDescent="0.25"/>
    <row r="204232" x14ac:dyDescent="0.25"/>
    <row r="204233" x14ac:dyDescent="0.25"/>
    <row r="204234" x14ac:dyDescent="0.25"/>
    <row r="204235" x14ac:dyDescent="0.25"/>
    <row r="204236" x14ac:dyDescent="0.25"/>
    <row r="204237" x14ac:dyDescent="0.25"/>
    <row r="204238" x14ac:dyDescent="0.25"/>
    <row r="204239" x14ac:dyDescent="0.25"/>
    <row r="204240" x14ac:dyDescent="0.25"/>
    <row r="204241" x14ac:dyDescent="0.25"/>
    <row r="204242" x14ac:dyDescent="0.25"/>
    <row r="204243" x14ac:dyDescent="0.25"/>
    <row r="204244" x14ac:dyDescent="0.25"/>
    <row r="204245" x14ac:dyDescent="0.25"/>
    <row r="204246" x14ac:dyDescent="0.25"/>
    <row r="204247" x14ac:dyDescent="0.25"/>
    <row r="204248" x14ac:dyDescent="0.25"/>
    <row r="204249" x14ac:dyDescent="0.25"/>
    <row r="204250" x14ac:dyDescent="0.25"/>
    <row r="204251" x14ac:dyDescent="0.25"/>
    <row r="204252" x14ac:dyDescent="0.25"/>
    <row r="204253" x14ac:dyDescent="0.25"/>
    <row r="204254" x14ac:dyDescent="0.25"/>
    <row r="204255" x14ac:dyDescent="0.25"/>
    <row r="204256" x14ac:dyDescent="0.25"/>
    <row r="204257" x14ac:dyDescent="0.25"/>
    <row r="204258" x14ac:dyDescent="0.25"/>
    <row r="204259" x14ac:dyDescent="0.25"/>
    <row r="204260" x14ac:dyDescent="0.25"/>
    <row r="204261" x14ac:dyDescent="0.25"/>
    <row r="204262" x14ac:dyDescent="0.25"/>
    <row r="204263" x14ac:dyDescent="0.25"/>
    <row r="204264" x14ac:dyDescent="0.25"/>
    <row r="204265" x14ac:dyDescent="0.25"/>
    <row r="204266" x14ac:dyDescent="0.25"/>
    <row r="204267" x14ac:dyDescent="0.25"/>
    <row r="204268" x14ac:dyDescent="0.25"/>
    <row r="204269" x14ac:dyDescent="0.25"/>
    <row r="204270" x14ac:dyDescent="0.25"/>
    <row r="204271" x14ac:dyDescent="0.25"/>
    <row r="204272" x14ac:dyDescent="0.25"/>
    <row r="204273" x14ac:dyDescent="0.25"/>
    <row r="204274" x14ac:dyDescent="0.25"/>
    <row r="204275" x14ac:dyDescent="0.25"/>
    <row r="204276" x14ac:dyDescent="0.25"/>
    <row r="204277" x14ac:dyDescent="0.25"/>
    <row r="204278" x14ac:dyDescent="0.25"/>
    <row r="204279" x14ac:dyDescent="0.25"/>
    <row r="204280" x14ac:dyDescent="0.25"/>
    <row r="204281" x14ac:dyDescent="0.25"/>
    <row r="204282" x14ac:dyDescent="0.25"/>
    <row r="204283" x14ac:dyDescent="0.25"/>
    <row r="204284" x14ac:dyDescent="0.25"/>
    <row r="204285" x14ac:dyDescent="0.25"/>
    <row r="204286" x14ac:dyDescent="0.25"/>
    <row r="204287" x14ac:dyDescent="0.25"/>
    <row r="204288" x14ac:dyDescent="0.25"/>
    <row r="204289" x14ac:dyDescent="0.25"/>
    <row r="204290" x14ac:dyDescent="0.25"/>
    <row r="204291" x14ac:dyDescent="0.25"/>
    <row r="204292" x14ac:dyDescent="0.25"/>
    <row r="204293" x14ac:dyDescent="0.25"/>
    <row r="204294" x14ac:dyDescent="0.25"/>
    <row r="204295" x14ac:dyDescent="0.25"/>
    <row r="204296" x14ac:dyDescent="0.25"/>
    <row r="204297" x14ac:dyDescent="0.25"/>
    <row r="204298" x14ac:dyDescent="0.25"/>
    <row r="204299" x14ac:dyDescent="0.25"/>
    <row r="204300" x14ac:dyDescent="0.25"/>
    <row r="204301" x14ac:dyDescent="0.25"/>
    <row r="204302" x14ac:dyDescent="0.25"/>
    <row r="204303" x14ac:dyDescent="0.25"/>
    <row r="204304" x14ac:dyDescent="0.25"/>
    <row r="204305" x14ac:dyDescent="0.25"/>
    <row r="204306" x14ac:dyDescent="0.25"/>
    <row r="204307" x14ac:dyDescent="0.25"/>
    <row r="204308" x14ac:dyDescent="0.25"/>
    <row r="204309" x14ac:dyDescent="0.25"/>
    <row r="204310" x14ac:dyDescent="0.25"/>
    <row r="204311" x14ac:dyDescent="0.25"/>
    <row r="204312" x14ac:dyDescent="0.25"/>
    <row r="204313" x14ac:dyDescent="0.25"/>
    <row r="204314" x14ac:dyDescent="0.25"/>
    <row r="204315" x14ac:dyDescent="0.25"/>
    <row r="204316" x14ac:dyDescent="0.25"/>
    <row r="204317" x14ac:dyDescent="0.25"/>
    <row r="204318" x14ac:dyDescent="0.25"/>
    <row r="204319" x14ac:dyDescent="0.25"/>
    <row r="204320" x14ac:dyDescent="0.25"/>
    <row r="204321" x14ac:dyDescent="0.25"/>
    <row r="204322" x14ac:dyDescent="0.25"/>
    <row r="204323" x14ac:dyDescent="0.25"/>
    <row r="204324" x14ac:dyDescent="0.25"/>
    <row r="204325" x14ac:dyDescent="0.25"/>
    <row r="204326" x14ac:dyDescent="0.25"/>
    <row r="204327" x14ac:dyDescent="0.25"/>
    <row r="204328" x14ac:dyDescent="0.25"/>
    <row r="204329" x14ac:dyDescent="0.25"/>
    <row r="204330" x14ac:dyDescent="0.25"/>
    <row r="204331" x14ac:dyDescent="0.25"/>
    <row r="204332" x14ac:dyDescent="0.25"/>
    <row r="204333" x14ac:dyDescent="0.25"/>
    <row r="204334" x14ac:dyDescent="0.25"/>
    <row r="204335" x14ac:dyDescent="0.25"/>
    <row r="204336" x14ac:dyDescent="0.25"/>
    <row r="204337" x14ac:dyDescent="0.25"/>
    <row r="204338" x14ac:dyDescent="0.25"/>
    <row r="204339" x14ac:dyDescent="0.25"/>
    <row r="204340" x14ac:dyDescent="0.25"/>
    <row r="204341" x14ac:dyDescent="0.25"/>
    <row r="204342" x14ac:dyDescent="0.25"/>
    <row r="204343" x14ac:dyDescent="0.25"/>
    <row r="204344" x14ac:dyDescent="0.25"/>
    <row r="204345" x14ac:dyDescent="0.25"/>
    <row r="204346" x14ac:dyDescent="0.25"/>
    <row r="204347" x14ac:dyDescent="0.25"/>
    <row r="204348" x14ac:dyDescent="0.25"/>
    <row r="204349" x14ac:dyDescent="0.25"/>
    <row r="204350" x14ac:dyDescent="0.25"/>
    <row r="204351" x14ac:dyDescent="0.25"/>
    <row r="204352" x14ac:dyDescent="0.25"/>
    <row r="204353" x14ac:dyDescent="0.25"/>
    <row r="204354" x14ac:dyDescent="0.25"/>
    <row r="204355" x14ac:dyDescent="0.25"/>
    <row r="204356" x14ac:dyDescent="0.25"/>
    <row r="204357" x14ac:dyDescent="0.25"/>
    <row r="204358" x14ac:dyDescent="0.25"/>
    <row r="204359" x14ac:dyDescent="0.25"/>
    <row r="204360" x14ac:dyDescent="0.25"/>
    <row r="204361" x14ac:dyDescent="0.25"/>
    <row r="204362" x14ac:dyDescent="0.25"/>
    <row r="204363" x14ac:dyDescent="0.25"/>
    <row r="204364" x14ac:dyDescent="0.25"/>
    <row r="204365" x14ac:dyDescent="0.25"/>
    <row r="204366" x14ac:dyDescent="0.25"/>
    <row r="204367" x14ac:dyDescent="0.25"/>
    <row r="204368" x14ac:dyDescent="0.25"/>
    <row r="204369" x14ac:dyDescent="0.25"/>
    <row r="204370" x14ac:dyDescent="0.25"/>
    <row r="204371" x14ac:dyDescent="0.25"/>
    <row r="204372" x14ac:dyDescent="0.25"/>
    <row r="204373" x14ac:dyDescent="0.25"/>
    <row r="204374" x14ac:dyDescent="0.25"/>
    <row r="204375" x14ac:dyDescent="0.25"/>
    <row r="204376" x14ac:dyDescent="0.25"/>
    <row r="204377" x14ac:dyDescent="0.25"/>
    <row r="204378" x14ac:dyDescent="0.25"/>
    <row r="204379" x14ac:dyDescent="0.25"/>
    <row r="204380" x14ac:dyDescent="0.25"/>
    <row r="204381" x14ac:dyDescent="0.25"/>
    <row r="204382" x14ac:dyDescent="0.25"/>
    <row r="204383" x14ac:dyDescent="0.25"/>
    <row r="204384" x14ac:dyDescent="0.25"/>
    <row r="204385" x14ac:dyDescent="0.25"/>
    <row r="204386" x14ac:dyDescent="0.25"/>
    <row r="204387" x14ac:dyDescent="0.25"/>
    <row r="204388" x14ac:dyDescent="0.25"/>
    <row r="204389" x14ac:dyDescent="0.25"/>
    <row r="204390" x14ac:dyDescent="0.25"/>
    <row r="204391" x14ac:dyDescent="0.25"/>
    <row r="204392" x14ac:dyDescent="0.25"/>
    <row r="204393" x14ac:dyDescent="0.25"/>
    <row r="204394" x14ac:dyDescent="0.25"/>
    <row r="204395" x14ac:dyDescent="0.25"/>
    <row r="204396" x14ac:dyDescent="0.25"/>
    <row r="204397" x14ac:dyDescent="0.25"/>
    <row r="204398" x14ac:dyDescent="0.25"/>
    <row r="204399" x14ac:dyDescent="0.25"/>
    <row r="204400" x14ac:dyDescent="0.25"/>
    <row r="204401" x14ac:dyDescent="0.25"/>
    <row r="204402" x14ac:dyDescent="0.25"/>
    <row r="204403" x14ac:dyDescent="0.25"/>
    <row r="204404" x14ac:dyDescent="0.25"/>
    <row r="204405" x14ac:dyDescent="0.25"/>
    <row r="204406" x14ac:dyDescent="0.25"/>
    <row r="204407" x14ac:dyDescent="0.25"/>
    <row r="204408" x14ac:dyDescent="0.25"/>
    <row r="204409" x14ac:dyDescent="0.25"/>
    <row r="204410" x14ac:dyDescent="0.25"/>
    <row r="204411" x14ac:dyDescent="0.25"/>
    <row r="204412" x14ac:dyDescent="0.25"/>
    <row r="204413" x14ac:dyDescent="0.25"/>
    <row r="204414" x14ac:dyDescent="0.25"/>
    <row r="204415" x14ac:dyDescent="0.25"/>
    <row r="204416" x14ac:dyDescent="0.25"/>
    <row r="204417" x14ac:dyDescent="0.25"/>
    <row r="204418" x14ac:dyDescent="0.25"/>
    <row r="204419" x14ac:dyDescent="0.25"/>
    <row r="204420" x14ac:dyDescent="0.25"/>
    <row r="204421" x14ac:dyDescent="0.25"/>
    <row r="204422" x14ac:dyDescent="0.25"/>
    <row r="204423" x14ac:dyDescent="0.25"/>
    <row r="204424" x14ac:dyDescent="0.25"/>
    <row r="204425" x14ac:dyDescent="0.25"/>
    <row r="204426" x14ac:dyDescent="0.25"/>
    <row r="204427" x14ac:dyDescent="0.25"/>
    <row r="204428" x14ac:dyDescent="0.25"/>
    <row r="204429" x14ac:dyDescent="0.25"/>
    <row r="204430" x14ac:dyDescent="0.25"/>
    <row r="204431" x14ac:dyDescent="0.25"/>
    <row r="204432" x14ac:dyDescent="0.25"/>
    <row r="204433" x14ac:dyDescent="0.25"/>
    <row r="204434" x14ac:dyDescent="0.25"/>
    <row r="204435" x14ac:dyDescent="0.25"/>
    <row r="204436" x14ac:dyDescent="0.25"/>
    <row r="204437" x14ac:dyDescent="0.25"/>
    <row r="204438" x14ac:dyDescent="0.25"/>
    <row r="204439" x14ac:dyDescent="0.25"/>
    <row r="204440" x14ac:dyDescent="0.25"/>
    <row r="204441" x14ac:dyDescent="0.25"/>
    <row r="204442" x14ac:dyDescent="0.25"/>
    <row r="204443" x14ac:dyDescent="0.25"/>
    <row r="204444" x14ac:dyDescent="0.25"/>
    <row r="204445" x14ac:dyDescent="0.25"/>
    <row r="204446" x14ac:dyDescent="0.25"/>
    <row r="204447" x14ac:dyDescent="0.25"/>
    <row r="204448" x14ac:dyDescent="0.25"/>
    <row r="204449" x14ac:dyDescent="0.25"/>
    <row r="204450" x14ac:dyDescent="0.25"/>
    <row r="204451" x14ac:dyDescent="0.25"/>
    <row r="204452" x14ac:dyDescent="0.25"/>
    <row r="204453" x14ac:dyDescent="0.25"/>
    <row r="204454" x14ac:dyDescent="0.25"/>
    <row r="204455" x14ac:dyDescent="0.25"/>
    <row r="204456" x14ac:dyDescent="0.25"/>
    <row r="204457" x14ac:dyDescent="0.25"/>
    <row r="204458" x14ac:dyDescent="0.25"/>
    <row r="204459" x14ac:dyDescent="0.25"/>
    <row r="204460" x14ac:dyDescent="0.25"/>
    <row r="204461" x14ac:dyDescent="0.25"/>
    <row r="204462" x14ac:dyDescent="0.25"/>
    <row r="204463" x14ac:dyDescent="0.25"/>
    <row r="204464" x14ac:dyDescent="0.25"/>
    <row r="204465" x14ac:dyDescent="0.25"/>
    <row r="204466" x14ac:dyDescent="0.25"/>
    <row r="204467" x14ac:dyDescent="0.25"/>
    <row r="204468" x14ac:dyDescent="0.25"/>
    <row r="204469" x14ac:dyDescent="0.25"/>
    <row r="204470" x14ac:dyDescent="0.25"/>
    <row r="204471" x14ac:dyDescent="0.25"/>
    <row r="204472" x14ac:dyDescent="0.25"/>
    <row r="204473" x14ac:dyDescent="0.25"/>
    <row r="204474" x14ac:dyDescent="0.25"/>
    <row r="204475" x14ac:dyDescent="0.25"/>
    <row r="204476" x14ac:dyDescent="0.25"/>
    <row r="204477" x14ac:dyDescent="0.25"/>
    <row r="204478" x14ac:dyDescent="0.25"/>
    <row r="204479" x14ac:dyDescent="0.25"/>
    <row r="204480" x14ac:dyDescent="0.25"/>
    <row r="204481" x14ac:dyDescent="0.25"/>
    <row r="204482" x14ac:dyDescent="0.25"/>
    <row r="204483" x14ac:dyDescent="0.25"/>
    <row r="204484" x14ac:dyDescent="0.25"/>
    <row r="204485" x14ac:dyDescent="0.25"/>
    <row r="204486" x14ac:dyDescent="0.25"/>
    <row r="204487" x14ac:dyDescent="0.25"/>
    <row r="204488" x14ac:dyDescent="0.25"/>
    <row r="204489" x14ac:dyDescent="0.25"/>
    <row r="204490" x14ac:dyDescent="0.25"/>
    <row r="204491" x14ac:dyDescent="0.25"/>
    <row r="204492" x14ac:dyDescent="0.25"/>
    <row r="204493" x14ac:dyDescent="0.25"/>
    <row r="204494" x14ac:dyDescent="0.25"/>
    <row r="204495" x14ac:dyDescent="0.25"/>
    <row r="204496" x14ac:dyDescent="0.25"/>
    <row r="204497" x14ac:dyDescent="0.25"/>
    <row r="204498" x14ac:dyDescent="0.25"/>
    <row r="204499" x14ac:dyDescent="0.25"/>
    <row r="204500" x14ac:dyDescent="0.25"/>
    <row r="204501" x14ac:dyDescent="0.25"/>
    <row r="204502" x14ac:dyDescent="0.25"/>
    <row r="204503" x14ac:dyDescent="0.25"/>
    <row r="204504" x14ac:dyDescent="0.25"/>
    <row r="204505" x14ac:dyDescent="0.25"/>
    <row r="204506" x14ac:dyDescent="0.25"/>
    <row r="204507" x14ac:dyDescent="0.25"/>
    <row r="204508" x14ac:dyDescent="0.25"/>
    <row r="204509" x14ac:dyDescent="0.25"/>
    <row r="204510" x14ac:dyDescent="0.25"/>
    <row r="204511" x14ac:dyDescent="0.25"/>
    <row r="204512" x14ac:dyDescent="0.25"/>
    <row r="204513" x14ac:dyDescent="0.25"/>
    <row r="204514" x14ac:dyDescent="0.25"/>
    <row r="204515" x14ac:dyDescent="0.25"/>
    <row r="204516" x14ac:dyDescent="0.25"/>
    <row r="204517" x14ac:dyDescent="0.25"/>
    <row r="204518" x14ac:dyDescent="0.25"/>
    <row r="204519" x14ac:dyDescent="0.25"/>
    <row r="204520" x14ac:dyDescent="0.25"/>
    <row r="204521" x14ac:dyDescent="0.25"/>
    <row r="204522" x14ac:dyDescent="0.25"/>
    <row r="204523" x14ac:dyDescent="0.25"/>
    <row r="204524" x14ac:dyDescent="0.25"/>
    <row r="204525" x14ac:dyDescent="0.25"/>
    <row r="204526" x14ac:dyDescent="0.25"/>
    <row r="204527" x14ac:dyDescent="0.25"/>
    <row r="204528" x14ac:dyDescent="0.25"/>
    <row r="204529" x14ac:dyDescent="0.25"/>
    <row r="204530" x14ac:dyDescent="0.25"/>
    <row r="204531" x14ac:dyDescent="0.25"/>
    <row r="204532" x14ac:dyDescent="0.25"/>
    <row r="204533" x14ac:dyDescent="0.25"/>
    <row r="204534" x14ac:dyDescent="0.25"/>
    <row r="204535" x14ac:dyDescent="0.25"/>
    <row r="204536" x14ac:dyDescent="0.25"/>
    <row r="204537" x14ac:dyDescent="0.25"/>
    <row r="204538" x14ac:dyDescent="0.25"/>
    <row r="204539" x14ac:dyDescent="0.25"/>
    <row r="204540" x14ac:dyDescent="0.25"/>
    <row r="204541" x14ac:dyDescent="0.25"/>
    <row r="204542" x14ac:dyDescent="0.25"/>
    <row r="204543" x14ac:dyDescent="0.25"/>
    <row r="204544" x14ac:dyDescent="0.25"/>
    <row r="204545" x14ac:dyDescent="0.25"/>
    <row r="204546" x14ac:dyDescent="0.25"/>
    <row r="204547" x14ac:dyDescent="0.25"/>
    <row r="204548" x14ac:dyDescent="0.25"/>
    <row r="204549" x14ac:dyDescent="0.25"/>
    <row r="204550" x14ac:dyDescent="0.25"/>
    <row r="204551" x14ac:dyDescent="0.25"/>
    <row r="204552" x14ac:dyDescent="0.25"/>
    <row r="204553" x14ac:dyDescent="0.25"/>
    <row r="204554" x14ac:dyDescent="0.25"/>
    <row r="204555" x14ac:dyDescent="0.25"/>
    <row r="204556" x14ac:dyDescent="0.25"/>
    <row r="204557" x14ac:dyDescent="0.25"/>
    <row r="204558" x14ac:dyDescent="0.25"/>
    <row r="204559" x14ac:dyDescent="0.25"/>
    <row r="204560" x14ac:dyDescent="0.25"/>
    <row r="204561" x14ac:dyDescent="0.25"/>
    <row r="204562" x14ac:dyDescent="0.25"/>
    <row r="204563" x14ac:dyDescent="0.25"/>
    <row r="204564" x14ac:dyDescent="0.25"/>
    <row r="204565" x14ac:dyDescent="0.25"/>
    <row r="204566" x14ac:dyDescent="0.25"/>
    <row r="204567" x14ac:dyDescent="0.25"/>
    <row r="204568" x14ac:dyDescent="0.25"/>
    <row r="204569" x14ac:dyDescent="0.25"/>
    <row r="204570" x14ac:dyDescent="0.25"/>
    <row r="204571" x14ac:dyDescent="0.25"/>
    <row r="204572" x14ac:dyDescent="0.25"/>
    <row r="204573" x14ac:dyDescent="0.25"/>
    <row r="204574" x14ac:dyDescent="0.25"/>
    <row r="204575" x14ac:dyDescent="0.25"/>
    <row r="204576" x14ac:dyDescent="0.25"/>
    <row r="204577" x14ac:dyDescent="0.25"/>
    <row r="204578" x14ac:dyDescent="0.25"/>
    <row r="204579" x14ac:dyDescent="0.25"/>
    <row r="204580" x14ac:dyDescent="0.25"/>
    <row r="204581" x14ac:dyDescent="0.25"/>
    <row r="204582" x14ac:dyDescent="0.25"/>
    <row r="204583" x14ac:dyDescent="0.25"/>
    <row r="204584" x14ac:dyDescent="0.25"/>
    <row r="204585" x14ac:dyDescent="0.25"/>
    <row r="204586" x14ac:dyDescent="0.25"/>
    <row r="204587" x14ac:dyDescent="0.25"/>
    <row r="204588" x14ac:dyDescent="0.25"/>
    <row r="204589" x14ac:dyDescent="0.25"/>
    <row r="204590" x14ac:dyDescent="0.25"/>
    <row r="204591" x14ac:dyDescent="0.25"/>
    <row r="204592" x14ac:dyDescent="0.25"/>
    <row r="204593" x14ac:dyDescent="0.25"/>
    <row r="204594" x14ac:dyDescent="0.25"/>
    <row r="204595" x14ac:dyDescent="0.25"/>
    <row r="204596" x14ac:dyDescent="0.25"/>
    <row r="204597" x14ac:dyDescent="0.25"/>
    <row r="204598" x14ac:dyDescent="0.25"/>
    <row r="204599" x14ac:dyDescent="0.25"/>
    <row r="204600" x14ac:dyDescent="0.25"/>
    <row r="204601" x14ac:dyDescent="0.25"/>
    <row r="204602" x14ac:dyDescent="0.25"/>
    <row r="204603" x14ac:dyDescent="0.25"/>
    <row r="204604" x14ac:dyDescent="0.25"/>
    <row r="204605" x14ac:dyDescent="0.25"/>
    <row r="204606" x14ac:dyDescent="0.25"/>
    <row r="204607" x14ac:dyDescent="0.25"/>
    <row r="204608" x14ac:dyDescent="0.25"/>
    <row r="204609" x14ac:dyDescent="0.25"/>
    <row r="204610" x14ac:dyDescent="0.25"/>
    <row r="204611" x14ac:dyDescent="0.25"/>
    <row r="204612" x14ac:dyDescent="0.25"/>
    <row r="204613" x14ac:dyDescent="0.25"/>
    <row r="204614" x14ac:dyDescent="0.25"/>
    <row r="204615" x14ac:dyDescent="0.25"/>
    <row r="204616" x14ac:dyDescent="0.25"/>
    <row r="204617" x14ac:dyDescent="0.25"/>
    <row r="204618" x14ac:dyDescent="0.25"/>
    <row r="204619" x14ac:dyDescent="0.25"/>
    <row r="204620" x14ac:dyDescent="0.25"/>
    <row r="204621" x14ac:dyDescent="0.25"/>
    <row r="204622" x14ac:dyDescent="0.25"/>
    <row r="204623" x14ac:dyDescent="0.25"/>
    <row r="204624" x14ac:dyDescent="0.25"/>
    <row r="204625" x14ac:dyDescent="0.25"/>
    <row r="204626" x14ac:dyDescent="0.25"/>
    <row r="204627" x14ac:dyDescent="0.25"/>
    <row r="204628" x14ac:dyDescent="0.25"/>
    <row r="204629" x14ac:dyDescent="0.25"/>
    <row r="204630" x14ac:dyDescent="0.25"/>
    <row r="204631" x14ac:dyDescent="0.25"/>
    <row r="204632" x14ac:dyDescent="0.25"/>
    <row r="204633" x14ac:dyDescent="0.25"/>
    <row r="204634" x14ac:dyDescent="0.25"/>
    <row r="204635" x14ac:dyDescent="0.25"/>
    <row r="204636" x14ac:dyDescent="0.25"/>
    <row r="204637" x14ac:dyDescent="0.25"/>
    <row r="204638" x14ac:dyDescent="0.25"/>
    <row r="204639" x14ac:dyDescent="0.25"/>
    <row r="204640" x14ac:dyDescent="0.25"/>
    <row r="204641" x14ac:dyDescent="0.25"/>
    <row r="204642" x14ac:dyDescent="0.25"/>
    <row r="204643" x14ac:dyDescent="0.25"/>
    <row r="204644" x14ac:dyDescent="0.25"/>
    <row r="204645" x14ac:dyDescent="0.25"/>
    <row r="204646" x14ac:dyDescent="0.25"/>
    <row r="204647" x14ac:dyDescent="0.25"/>
    <row r="204648" x14ac:dyDescent="0.25"/>
    <row r="204649" x14ac:dyDescent="0.25"/>
    <row r="204650" x14ac:dyDescent="0.25"/>
    <row r="204651" x14ac:dyDescent="0.25"/>
    <row r="204652" x14ac:dyDescent="0.25"/>
    <row r="204653" x14ac:dyDescent="0.25"/>
    <row r="204654" x14ac:dyDescent="0.25"/>
    <row r="204655" x14ac:dyDescent="0.25"/>
    <row r="204656" x14ac:dyDescent="0.25"/>
    <row r="204657" x14ac:dyDescent="0.25"/>
    <row r="204658" x14ac:dyDescent="0.25"/>
    <row r="204659" x14ac:dyDescent="0.25"/>
    <row r="204660" x14ac:dyDescent="0.25"/>
    <row r="204661" x14ac:dyDescent="0.25"/>
    <row r="204662" x14ac:dyDescent="0.25"/>
    <row r="204663" x14ac:dyDescent="0.25"/>
    <row r="204664" x14ac:dyDescent="0.25"/>
    <row r="204665" x14ac:dyDescent="0.25"/>
    <row r="204666" x14ac:dyDescent="0.25"/>
    <row r="204667" x14ac:dyDescent="0.25"/>
    <row r="204668" x14ac:dyDescent="0.25"/>
    <row r="204669" x14ac:dyDescent="0.25"/>
    <row r="204670" x14ac:dyDescent="0.25"/>
    <row r="204671" x14ac:dyDescent="0.25"/>
    <row r="204672" x14ac:dyDescent="0.25"/>
    <row r="204673" x14ac:dyDescent="0.25"/>
    <row r="204674" x14ac:dyDescent="0.25"/>
    <row r="204675" x14ac:dyDescent="0.25"/>
    <row r="204676" x14ac:dyDescent="0.25"/>
    <row r="204677" x14ac:dyDescent="0.25"/>
    <row r="204678" x14ac:dyDescent="0.25"/>
    <row r="204679" x14ac:dyDescent="0.25"/>
    <row r="204680" x14ac:dyDescent="0.25"/>
    <row r="204681" x14ac:dyDescent="0.25"/>
    <row r="204682" x14ac:dyDescent="0.25"/>
    <row r="204683" x14ac:dyDescent="0.25"/>
    <row r="204684" x14ac:dyDescent="0.25"/>
    <row r="204685" x14ac:dyDescent="0.25"/>
    <row r="204686" x14ac:dyDescent="0.25"/>
    <row r="204687" x14ac:dyDescent="0.25"/>
    <row r="204688" x14ac:dyDescent="0.25"/>
    <row r="204689" x14ac:dyDescent="0.25"/>
    <row r="204690" x14ac:dyDescent="0.25"/>
    <row r="204691" x14ac:dyDescent="0.25"/>
    <row r="204692" x14ac:dyDescent="0.25"/>
    <row r="204693" x14ac:dyDescent="0.25"/>
    <row r="204694" x14ac:dyDescent="0.25"/>
    <row r="204695" x14ac:dyDescent="0.25"/>
    <row r="204696" x14ac:dyDescent="0.25"/>
    <row r="204697" x14ac:dyDescent="0.25"/>
    <row r="204698" x14ac:dyDescent="0.25"/>
    <row r="204699" x14ac:dyDescent="0.25"/>
    <row r="204700" x14ac:dyDescent="0.25"/>
    <row r="204701" x14ac:dyDescent="0.25"/>
    <row r="204702" x14ac:dyDescent="0.25"/>
    <row r="204703" x14ac:dyDescent="0.25"/>
    <row r="204704" x14ac:dyDescent="0.25"/>
    <row r="204705" x14ac:dyDescent="0.25"/>
    <row r="204706" x14ac:dyDescent="0.25"/>
    <row r="204707" x14ac:dyDescent="0.25"/>
    <row r="204708" x14ac:dyDescent="0.25"/>
    <row r="204709" x14ac:dyDescent="0.25"/>
    <row r="204710" x14ac:dyDescent="0.25"/>
    <row r="204711" x14ac:dyDescent="0.25"/>
    <row r="204712" x14ac:dyDescent="0.25"/>
    <row r="204713" x14ac:dyDescent="0.25"/>
    <row r="204714" x14ac:dyDescent="0.25"/>
    <row r="204715" x14ac:dyDescent="0.25"/>
    <row r="204716" x14ac:dyDescent="0.25"/>
    <row r="204717" x14ac:dyDescent="0.25"/>
    <row r="204718" x14ac:dyDescent="0.25"/>
    <row r="204719" x14ac:dyDescent="0.25"/>
    <row r="204720" x14ac:dyDescent="0.25"/>
    <row r="204721" x14ac:dyDescent="0.25"/>
    <row r="204722" x14ac:dyDescent="0.25"/>
    <row r="204723" x14ac:dyDescent="0.25"/>
    <row r="204724" x14ac:dyDescent="0.25"/>
    <row r="204725" x14ac:dyDescent="0.25"/>
    <row r="204726" x14ac:dyDescent="0.25"/>
    <row r="204727" x14ac:dyDescent="0.25"/>
    <row r="204728" x14ac:dyDescent="0.25"/>
    <row r="204729" x14ac:dyDescent="0.25"/>
    <row r="204730" x14ac:dyDescent="0.25"/>
    <row r="204731" x14ac:dyDescent="0.25"/>
    <row r="204732" x14ac:dyDescent="0.25"/>
    <row r="204733" x14ac:dyDescent="0.25"/>
    <row r="204734" x14ac:dyDescent="0.25"/>
    <row r="204735" x14ac:dyDescent="0.25"/>
    <row r="204736" x14ac:dyDescent="0.25"/>
    <row r="204737" x14ac:dyDescent="0.25"/>
    <row r="204738" x14ac:dyDescent="0.25"/>
    <row r="204739" x14ac:dyDescent="0.25"/>
    <row r="204740" x14ac:dyDescent="0.25"/>
    <row r="204741" x14ac:dyDescent="0.25"/>
    <row r="204742" x14ac:dyDescent="0.25"/>
    <row r="204743" x14ac:dyDescent="0.25"/>
    <row r="204744" x14ac:dyDescent="0.25"/>
    <row r="204745" x14ac:dyDescent="0.25"/>
    <row r="204746" x14ac:dyDescent="0.25"/>
    <row r="204747" x14ac:dyDescent="0.25"/>
    <row r="204748" x14ac:dyDescent="0.25"/>
    <row r="204749" x14ac:dyDescent="0.25"/>
    <row r="204750" x14ac:dyDescent="0.25"/>
    <row r="204751" x14ac:dyDescent="0.25"/>
    <row r="204752" x14ac:dyDescent="0.25"/>
    <row r="204753" x14ac:dyDescent="0.25"/>
    <row r="204754" x14ac:dyDescent="0.25"/>
    <row r="204755" x14ac:dyDescent="0.25"/>
    <row r="204756" x14ac:dyDescent="0.25"/>
    <row r="204757" x14ac:dyDescent="0.25"/>
    <row r="204758" x14ac:dyDescent="0.25"/>
    <row r="204759" x14ac:dyDescent="0.25"/>
    <row r="204760" x14ac:dyDescent="0.25"/>
    <row r="204761" x14ac:dyDescent="0.25"/>
    <row r="204762" x14ac:dyDescent="0.25"/>
    <row r="204763" x14ac:dyDescent="0.25"/>
    <row r="204764" x14ac:dyDescent="0.25"/>
    <row r="204765" x14ac:dyDescent="0.25"/>
    <row r="204766" x14ac:dyDescent="0.25"/>
    <row r="204767" x14ac:dyDescent="0.25"/>
    <row r="204768" x14ac:dyDescent="0.25"/>
    <row r="204769" x14ac:dyDescent="0.25"/>
    <row r="204770" x14ac:dyDescent="0.25"/>
    <row r="204771" x14ac:dyDescent="0.25"/>
    <row r="204772" x14ac:dyDescent="0.25"/>
    <row r="204773" x14ac:dyDescent="0.25"/>
    <row r="204774" x14ac:dyDescent="0.25"/>
    <row r="204775" x14ac:dyDescent="0.25"/>
    <row r="204776" x14ac:dyDescent="0.25"/>
    <row r="204777" x14ac:dyDescent="0.25"/>
    <row r="204778" x14ac:dyDescent="0.25"/>
    <row r="204779" x14ac:dyDescent="0.25"/>
    <row r="204780" x14ac:dyDescent="0.25"/>
    <row r="204781" x14ac:dyDescent="0.25"/>
    <row r="204782" x14ac:dyDescent="0.25"/>
    <row r="204783" x14ac:dyDescent="0.25"/>
    <row r="204784" x14ac:dyDescent="0.25"/>
    <row r="204785" x14ac:dyDescent="0.25"/>
    <row r="204786" x14ac:dyDescent="0.25"/>
    <row r="204787" x14ac:dyDescent="0.25"/>
    <row r="204788" x14ac:dyDescent="0.25"/>
    <row r="204789" x14ac:dyDescent="0.25"/>
    <row r="204790" x14ac:dyDescent="0.25"/>
    <row r="204791" x14ac:dyDescent="0.25"/>
    <row r="204792" x14ac:dyDescent="0.25"/>
    <row r="204793" x14ac:dyDescent="0.25"/>
    <row r="204794" x14ac:dyDescent="0.25"/>
    <row r="204795" x14ac:dyDescent="0.25"/>
    <row r="204796" x14ac:dyDescent="0.25"/>
    <row r="204797" x14ac:dyDescent="0.25"/>
    <row r="204798" x14ac:dyDescent="0.25"/>
    <row r="204799" x14ac:dyDescent="0.25"/>
    <row r="204800" x14ac:dyDescent="0.25"/>
    <row r="204801" x14ac:dyDescent="0.25"/>
    <row r="204802" x14ac:dyDescent="0.25"/>
    <row r="204803" x14ac:dyDescent="0.25"/>
    <row r="204804" x14ac:dyDescent="0.25"/>
    <row r="204805" x14ac:dyDescent="0.25"/>
    <row r="204806" x14ac:dyDescent="0.25"/>
    <row r="204807" x14ac:dyDescent="0.25"/>
    <row r="204808" x14ac:dyDescent="0.25"/>
    <row r="204809" x14ac:dyDescent="0.25"/>
    <row r="204810" x14ac:dyDescent="0.25"/>
    <row r="204811" x14ac:dyDescent="0.25"/>
    <row r="204812" x14ac:dyDescent="0.25"/>
    <row r="204813" x14ac:dyDescent="0.25"/>
    <row r="204814" x14ac:dyDescent="0.25"/>
    <row r="204815" x14ac:dyDescent="0.25"/>
    <row r="204816" x14ac:dyDescent="0.25"/>
    <row r="204817" x14ac:dyDescent="0.25"/>
    <row r="204818" x14ac:dyDescent="0.25"/>
    <row r="204819" x14ac:dyDescent="0.25"/>
    <row r="204820" x14ac:dyDescent="0.25"/>
    <row r="204821" x14ac:dyDescent="0.25"/>
    <row r="204822" x14ac:dyDescent="0.25"/>
    <row r="204823" x14ac:dyDescent="0.25"/>
    <row r="204824" x14ac:dyDescent="0.25"/>
    <row r="204825" x14ac:dyDescent="0.25"/>
    <row r="204826" x14ac:dyDescent="0.25"/>
    <row r="204827" x14ac:dyDescent="0.25"/>
    <row r="204828" x14ac:dyDescent="0.25"/>
    <row r="204829" x14ac:dyDescent="0.25"/>
    <row r="204830" x14ac:dyDescent="0.25"/>
    <row r="204831" x14ac:dyDescent="0.25"/>
    <row r="204832" x14ac:dyDescent="0.25"/>
    <row r="204833" x14ac:dyDescent="0.25"/>
    <row r="204834" x14ac:dyDescent="0.25"/>
    <row r="204835" x14ac:dyDescent="0.25"/>
    <row r="204836" x14ac:dyDescent="0.25"/>
    <row r="204837" x14ac:dyDescent="0.25"/>
    <row r="204838" x14ac:dyDescent="0.25"/>
    <row r="204839" x14ac:dyDescent="0.25"/>
    <row r="204840" x14ac:dyDescent="0.25"/>
    <row r="204841" x14ac:dyDescent="0.25"/>
    <row r="204842" x14ac:dyDescent="0.25"/>
    <row r="204843" x14ac:dyDescent="0.25"/>
    <row r="204844" x14ac:dyDescent="0.25"/>
    <row r="204845" x14ac:dyDescent="0.25"/>
    <row r="204846" x14ac:dyDescent="0.25"/>
    <row r="204847" x14ac:dyDescent="0.25"/>
    <row r="204848" x14ac:dyDescent="0.25"/>
    <row r="204849" x14ac:dyDescent="0.25"/>
    <row r="204850" x14ac:dyDescent="0.25"/>
    <row r="204851" x14ac:dyDescent="0.25"/>
    <row r="204852" x14ac:dyDescent="0.25"/>
    <row r="204853" x14ac:dyDescent="0.25"/>
    <row r="204854" x14ac:dyDescent="0.25"/>
    <row r="204855" x14ac:dyDescent="0.25"/>
    <row r="204856" x14ac:dyDescent="0.25"/>
    <row r="204857" x14ac:dyDescent="0.25"/>
    <row r="204858" x14ac:dyDescent="0.25"/>
    <row r="204859" x14ac:dyDescent="0.25"/>
    <row r="204860" x14ac:dyDescent="0.25"/>
    <row r="204861" x14ac:dyDescent="0.25"/>
    <row r="204862" x14ac:dyDescent="0.25"/>
    <row r="204863" x14ac:dyDescent="0.25"/>
    <row r="204864" x14ac:dyDescent="0.25"/>
    <row r="204865" x14ac:dyDescent="0.25"/>
    <row r="204866" x14ac:dyDescent="0.25"/>
    <row r="204867" x14ac:dyDescent="0.25"/>
    <row r="204868" x14ac:dyDescent="0.25"/>
    <row r="204869" x14ac:dyDescent="0.25"/>
    <row r="204870" x14ac:dyDescent="0.25"/>
    <row r="204871" x14ac:dyDescent="0.25"/>
    <row r="204872" x14ac:dyDescent="0.25"/>
    <row r="204873" x14ac:dyDescent="0.25"/>
    <row r="204874" x14ac:dyDescent="0.25"/>
    <row r="204875" x14ac:dyDescent="0.25"/>
    <row r="204876" x14ac:dyDescent="0.25"/>
    <row r="204877" x14ac:dyDescent="0.25"/>
    <row r="204878" x14ac:dyDescent="0.25"/>
    <row r="204879" x14ac:dyDescent="0.25"/>
    <row r="204880" x14ac:dyDescent="0.25"/>
    <row r="204881" x14ac:dyDescent="0.25"/>
    <row r="204882" x14ac:dyDescent="0.25"/>
    <row r="204883" x14ac:dyDescent="0.25"/>
    <row r="204884" x14ac:dyDescent="0.25"/>
    <row r="204885" x14ac:dyDescent="0.25"/>
    <row r="204886" x14ac:dyDescent="0.25"/>
    <row r="204887" x14ac:dyDescent="0.25"/>
    <row r="204888" x14ac:dyDescent="0.25"/>
    <row r="204889" x14ac:dyDescent="0.25"/>
    <row r="204890" x14ac:dyDescent="0.25"/>
    <row r="204891" x14ac:dyDescent="0.25"/>
    <row r="204892" x14ac:dyDescent="0.25"/>
    <row r="204893" x14ac:dyDescent="0.25"/>
    <row r="204894" x14ac:dyDescent="0.25"/>
    <row r="204895" x14ac:dyDescent="0.25"/>
    <row r="204896" x14ac:dyDescent="0.25"/>
    <row r="204897" x14ac:dyDescent="0.25"/>
    <row r="204898" x14ac:dyDescent="0.25"/>
    <row r="204899" x14ac:dyDescent="0.25"/>
    <row r="204900" x14ac:dyDescent="0.25"/>
    <row r="204901" x14ac:dyDescent="0.25"/>
    <row r="204902" x14ac:dyDescent="0.25"/>
    <row r="204903" x14ac:dyDescent="0.25"/>
    <row r="204904" x14ac:dyDescent="0.25"/>
    <row r="204905" x14ac:dyDescent="0.25"/>
    <row r="204906" x14ac:dyDescent="0.25"/>
    <row r="204907" x14ac:dyDescent="0.25"/>
    <row r="204908" x14ac:dyDescent="0.25"/>
    <row r="204909" x14ac:dyDescent="0.25"/>
    <row r="204910" x14ac:dyDescent="0.25"/>
    <row r="204911" x14ac:dyDescent="0.25"/>
    <row r="204912" x14ac:dyDescent="0.25"/>
    <row r="204913" x14ac:dyDescent="0.25"/>
    <row r="204914" x14ac:dyDescent="0.25"/>
    <row r="204915" x14ac:dyDescent="0.25"/>
    <row r="204916" x14ac:dyDescent="0.25"/>
    <row r="204917" x14ac:dyDescent="0.25"/>
    <row r="204918" x14ac:dyDescent="0.25"/>
    <row r="204919" x14ac:dyDescent="0.25"/>
    <row r="204920" x14ac:dyDescent="0.25"/>
    <row r="204921" x14ac:dyDescent="0.25"/>
    <row r="204922" x14ac:dyDescent="0.25"/>
    <row r="204923" x14ac:dyDescent="0.25"/>
    <row r="204924" x14ac:dyDescent="0.25"/>
    <row r="204925" x14ac:dyDescent="0.25"/>
    <row r="204926" x14ac:dyDescent="0.25"/>
    <row r="204927" x14ac:dyDescent="0.25"/>
    <row r="204928" x14ac:dyDescent="0.25"/>
    <row r="204929" x14ac:dyDescent="0.25"/>
    <row r="204930" x14ac:dyDescent="0.25"/>
    <row r="204931" x14ac:dyDescent="0.25"/>
    <row r="204932" x14ac:dyDescent="0.25"/>
    <row r="204933" x14ac:dyDescent="0.25"/>
    <row r="204934" x14ac:dyDescent="0.25"/>
    <row r="204935" x14ac:dyDescent="0.25"/>
    <row r="204936" x14ac:dyDescent="0.25"/>
    <row r="204937" x14ac:dyDescent="0.25"/>
    <row r="204938" x14ac:dyDescent="0.25"/>
    <row r="204939" x14ac:dyDescent="0.25"/>
    <row r="204940" x14ac:dyDescent="0.25"/>
    <row r="204941" x14ac:dyDescent="0.25"/>
    <row r="204942" x14ac:dyDescent="0.25"/>
    <row r="204943" x14ac:dyDescent="0.25"/>
    <row r="204944" x14ac:dyDescent="0.25"/>
    <row r="204945" x14ac:dyDescent="0.25"/>
    <row r="204946" x14ac:dyDescent="0.25"/>
    <row r="204947" x14ac:dyDescent="0.25"/>
    <row r="204948" x14ac:dyDescent="0.25"/>
    <row r="204949" x14ac:dyDescent="0.25"/>
    <row r="204950" x14ac:dyDescent="0.25"/>
    <row r="204951" x14ac:dyDescent="0.25"/>
    <row r="204952" x14ac:dyDescent="0.25"/>
    <row r="204953" x14ac:dyDescent="0.25"/>
    <row r="204954" x14ac:dyDescent="0.25"/>
    <row r="204955" x14ac:dyDescent="0.25"/>
    <row r="204956" x14ac:dyDescent="0.25"/>
    <row r="204957" x14ac:dyDescent="0.25"/>
    <row r="204958" x14ac:dyDescent="0.25"/>
    <row r="204959" x14ac:dyDescent="0.25"/>
    <row r="204960" x14ac:dyDescent="0.25"/>
    <row r="204961" x14ac:dyDescent="0.25"/>
    <row r="204962" x14ac:dyDescent="0.25"/>
    <row r="204963" x14ac:dyDescent="0.25"/>
    <row r="204964" x14ac:dyDescent="0.25"/>
    <row r="204965" x14ac:dyDescent="0.25"/>
    <row r="204966" x14ac:dyDescent="0.25"/>
    <row r="204967" x14ac:dyDescent="0.25"/>
    <row r="204968" x14ac:dyDescent="0.25"/>
    <row r="204969" x14ac:dyDescent="0.25"/>
    <row r="204970" x14ac:dyDescent="0.25"/>
    <row r="204971" x14ac:dyDescent="0.25"/>
    <row r="204972" x14ac:dyDescent="0.25"/>
    <row r="204973" x14ac:dyDescent="0.25"/>
    <row r="204974" x14ac:dyDescent="0.25"/>
    <row r="204975" x14ac:dyDescent="0.25"/>
    <row r="204976" x14ac:dyDescent="0.25"/>
    <row r="204977" x14ac:dyDescent="0.25"/>
    <row r="204978" x14ac:dyDescent="0.25"/>
    <row r="204979" x14ac:dyDescent="0.25"/>
    <row r="204980" x14ac:dyDescent="0.25"/>
    <row r="204981" x14ac:dyDescent="0.25"/>
    <row r="204982" x14ac:dyDescent="0.25"/>
    <row r="204983" x14ac:dyDescent="0.25"/>
    <row r="204984" x14ac:dyDescent="0.25"/>
    <row r="204985" x14ac:dyDescent="0.25"/>
    <row r="204986" x14ac:dyDescent="0.25"/>
    <row r="204987" x14ac:dyDescent="0.25"/>
    <row r="204988" x14ac:dyDescent="0.25"/>
    <row r="204989" x14ac:dyDescent="0.25"/>
    <row r="204990" x14ac:dyDescent="0.25"/>
    <row r="204991" x14ac:dyDescent="0.25"/>
    <row r="204992" x14ac:dyDescent="0.25"/>
    <row r="204993" x14ac:dyDescent="0.25"/>
    <row r="204994" x14ac:dyDescent="0.25"/>
    <row r="204995" x14ac:dyDescent="0.25"/>
    <row r="204996" x14ac:dyDescent="0.25"/>
    <row r="204997" x14ac:dyDescent="0.25"/>
    <row r="204998" x14ac:dyDescent="0.25"/>
    <row r="204999" x14ac:dyDescent="0.25"/>
    <row r="205000" x14ac:dyDescent="0.25"/>
    <row r="205001" x14ac:dyDescent="0.25"/>
    <row r="205002" x14ac:dyDescent="0.25"/>
    <row r="205003" x14ac:dyDescent="0.25"/>
    <row r="205004" x14ac:dyDescent="0.25"/>
    <row r="205005" x14ac:dyDescent="0.25"/>
    <row r="205006" x14ac:dyDescent="0.25"/>
    <row r="205007" x14ac:dyDescent="0.25"/>
    <row r="205008" x14ac:dyDescent="0.25"/>
    <row r="205009" x14ac:dyDescent="0.25"/>
    <row r="205010" x14ac:dyDescent="0.25"/>
    <row r="205011" x14ac:dyDescent="0.25"/>
    <row r="205012" x14ac:dyDescent="0.25"/>
    <row r="205013" x14ac:dyDescent="0.25"/>
    <row r="205014" x14ac:dyDescent="0.25"/>
    <row r="205015" x14ac:dyDescent="0.25"/>
    <row r="205016" x14ac:dyDescent="0.25"/>
    <row r="205017" x14ac:dyDescent="0.25"/>
    <row r="205018" x14ac:dyDescent="0.25"/>
    <row r="205019" x14ac:dyDescent="0.25"/>
    <row r="205020" x14ac:dyDescent="0.25"/>
    <row r="205021" x14ac:dyDescent="0.25"/>
    <row r="205022" x14ac:dyDescent="0.25"/>
    <row r="205023" x14ac:dyDescent="0.25"/>
    <row r="205024" x14ac:dyDescent="0.25"/>
    <row r="205025" x14ac:dyDescent="0.25"/>
    <row r="205026" x14ac:dyDescent="0.25"/>
    <row r="205027" x14ac:dyDescent="0.25"/>
    <row r="205028" x14ac:dyDescent="0.25"/>
    <row r="205029" x14ac:dyDescent="0.25"/>
    <row r="205030" x14ac:dyDescent="0.25"/>
    <row r="205031" x14ac:dyDescent="0.25"/>
    <row r="205032" x14ac:dyDescent="0.25"/>
    <row r="205033" x14ac:dyDescent="0.25"/>
    <row r="205034" x14ac:dyDescent="0.25"/>
    <row r="205035" x14ac:dyDescent="0.25"/>
    <row r="205036" x14ac:dyDescent="0.25"/>
    <row r="205037" x14ac:dyDescent="0.25"/>
    <row r="205038" x14ac:dyDescent="0.25"/>
    <row r="205039" x14ac:dyDescent="0.25"/>
    <row r="205040" x14ac:dyDescent="0.25"/>
    <row r="205041" x14ac:dyDescent="0.25"/>
    <row r="205042" x14ac:dyDescent="0.25"/>
    <row r="205043" x14ac:dyDescent="0.25"/>
    <row r="205044" x14ac:dyDescent="0.25"/>
    <row r="205045" x14ac:dyDescent="0.25"/>
    <row r="205046" x14ac:dyDescent="0.25"/>
    <row r="205047" x14ac:dyDescent="0.25"/>
    <row r="205048" x14ac:dyDescent="0.25"/>
    <row r="205049" x14ac:dyDescent="0.25"/>
    <row r="205050" x14ac:dyDescent="0.25"/>
    <row r="205051" x14ac:dyDescent="0.25"/>
    <row r="205052" x14ac:dyDescent="0.25"/>
    <row r="205053" x14ac:dyDescent="0.25"/>
    <row r="205054" x14ac:dyDescent="0.25"/>
    <row r="205055" x14ac:dyDescent="0.25"/>
    <row r="205056" x14ac:dyDescent="0.25"/>
    <row r="205057" x14ac:dyDescent="0.25"/>
    <row r="205058" x14ac:dyDescent="0.25"/>
    <row r="205059" x14ac:dyDescent="0.25"/>
    <row r="205060" x14ac:dyDescent="0.25"/>
    <row r="205061" x14ac:dyDescent="0.25"/>
    <row r="205062" x14ac:dyDescent="0.25"/>
    <row r="205063" x14ac:dyDescent="0.25"/>
    <row r="205064" x14ac:dyDescent="0.25"/>
    <row r="205065" x14ac:dyDescent="0.25"/>
    <row r="205066" x14ac:dyDescent="0.25"/>
    <row r="205067" x14ac:dyDescent="0.25"/>
    <row r="205068" x14ac:dyDescent="0.25"/>
    <row r="205069" x14ac:dyDescent="0.25"/>
    <row r="205070" x14ac:dyDescent="0.25"/>
    <row r="205071" x14ac:dyDescent="0.25"/>
    <row r="205072" x14ac:dyDescent="0.25"/>
    <row r="205073" x14ac:dyDescent="0.25"/>
    <row r="205074" x14ac:dyDescent="0.25"/>
    <row r="205075" x14ac:dyDescent="0.25"/>
    <row r="205076" x14ac:dyDescent="0.25"/>
    <row r="205077" x14ac:dyDescent="0.25"/>
    <row r="205078" x14ac:dyDescent="0.25"/>
    <row r="205079" x14ac:dyDescent="0.25"/>
    <row r="205080" x14ac:dyDescent="0.25"/>
    <row r="205081" x14ac:dyDescent="0.25"/>
    <row r="205082" x14ac:dyDescent="0.25"/>
    <row r="205083" x14ac:dyDescent="0.25"/>
    <row r="205084" x14ac:dyDescent="0.25"/>
    <row r="205085" x14ac:dyDescent="0.25"/>
    <row r="205086" x14ac:dyDescent="0.25"/>
    <row r="205087" x14ac:dyDescent="0.25"/>
    <row r="205088" x14ac:dyDescent="0.25"/>
    <row r="205089" x14ac:dyDescent="0.25"/>
    <row r="205090" x14ac:dyDescent="0.25"/>
    <row r="205091" x14ac:dyDescent="0.25"/>
    <row r="205092" x14ac:dyDescent="0.25"/>
    <row r="205093" x14ac:dyDescent="0.25"/>
    <row r="205094" x14ac:dyDescent="0.25"/>
    <row r="205095" x14ac:dyDescent="0.25"/>
    <row r="205096" x14ac:dyDescent="0.25"/>
    <row r="205097" x14ac:dyDescent="0.25"/>
    <row r="205098" x14ac:dyDescent="0.25"/>
    <row r="205099" x14ac:dyDescent="0.25"/>
    <row r="205100" x14ac:dyDescent="0.25"/>
    <row r="205101" x14ac:dyDescent="0.25"/>
    <row r="205102" x14ac:dyDescent="0.25"/>
    <row r="205103" x14ac:dyDescent="0.25"/>
    <row r="205104" x14ac:dyDescent="0.25"/>
    <row r="205105" x14ac:dyDescent="0.25"/>
    <row r="205106" x14ac:dyDescent="0.25"/>
    <row r="205107" x14ac:dyDescent="0.25"/>
    <row r="205108" x14ac:dyDescent="0.25"/>
    <row r="205109" x14ac:dyDescent="0.25"/>
    <row r="205110" x14ac:dyDescent="0.25"/>
    <row r="205111" x14ac:dyDescent="0.25"/>
    <row r="205112" x14ac:dyDescent="0.25"/>
    <row r="205113" x14ac:dyDescent="0.25"/>
    <row r="205114" x14ac:dyDescent="0.25"/>
    <row r="205115" x14ac:dyDescent="0.25"/>
    <row r="205116" x14ac:dyDescent="0.25"/>
    <row r="205117" x14ac:dyDescent="0.25"/>
    <row r="205118" x14ac:dyDescent="0.25"/>
    <row r="205119" x14ac:dyDescent="0.25"/>
    <row r="205120" x14ac:dyDescent="0.25"/>
    <row r="205121" x14ac:dyDescent="0.25"/>
    <row r="205122" x14ac:dyDescent="0.25"/>
    <row r="205123" x14ac:dyDescent="0.25"/>
    <row r="205124" x14ac:dyDescent="0.25"/>
    <row r="205125" x14ac:dyDescent="0.25"/>
    <row r="205126" x14ac:dyDescent="0.25"/>
    <row r="205127" x14ac:dyDescent="0.25"/>
    <row r="205128" x14ac:dyDescent="0.25"/>
    <row r="205129" x14ac:dyDescent="0.25"/>
    <row r="205130" x14ac:dyDescent="0.25"/>
    <row r="205131" x14ac:dyDescent="0.25"/>
    <row r="205132" x14ac:dyDescent="0.25"/>
    <row r="205133" x14ac:dyDescent="0.25"/>
    <row r="205134" x14ac:dyDescent="0.25"/>
    <row r="205135" x14ac:dyDescent="0.25"/>
    <row r="205136" x14ac:dyDescent="0.25"/>
    <row r="205137" x14ac:dyDescent="0.25"/>
    <row r="205138" x14ac:dyDescent="0.25"/>
    <row r="205139" x14ac:dyDescent="0.25"/>
    <row r="205140" x14ac:dyDescent="0.25"/>
    <row r="205141" x14ac:dyDescent="0.25"/>
    <row r="205142" x14ac:dyDescent="0.25"/>
    <row r="205143" x14ac:dyDescent="0.25"/>
    <row r="205144" x14ac:dyDescent="0.25"/>
    <row r="205145" x14ac:dyDescent="0.25"/>
    <row r="205146" x14ac:dyDescent="0.25"/>
    <row r="205147" x14ac:dyDescent="0.25"/>
    <row r="205148" x14ac:dyDescent="0.25"/>
    <row r="205149" x14ac:dyDescent="0.25"/>
    <row r="205150" x14ac:dyDescent="0.25"/>
    <row r="205151" x14ac:dyDescent="0.25"/>
    <row r="205152" x14ac:dyDescent="0.25"/>
    <row r="205153" x14ac:dyDescent="0.25"/>
    <row r="205154" x14ac:dyDescent="0.25"/>
    <row r="205155" x14ac:dyDescent="0.25"/>
    <row r="205156" x14ac:dyDescent="0.25"/>
    <row r="205157" x14ac:dyDescent="0.25"/>
    <row r="205158" x14ac:dyDescent="0.25"/>
    <row r="205159" x14ac:dyDescent="0.25"/>
    <row r="205160" x14ac:dyDescent="0.25"/>
    <row r="205161" x14ac:dyDescent="0.25"/>
    <row r="205162" x14ac:dyDescent="0.25"/>
    <row r="205163" x14ac:dyDescent="0.25"/>
    <row r="205164" x14ac:dyDescent="0.25"/>
    <row r="205165" x14ac:dyDescent="0.25"/>
    <row r="205166" x14ac:dyDescent="0.25"/>
    <row r="205167" x14ac:dyDescent="0.25"/>
    <row r="205168" x14ac:dyDescent="0.25"/>
    <row r="205169" x14ac:dyDescent="0.25"/>
    <row r="205170" x14ac:dyDescent="0.25"/>
    <row r="205171" x14ac:dyDescent="0.25"/>
    <row r="205172" x14ac:dyDescent="0.25"/>
    <row r="205173" x14ac:dyDescent="0.25"/>
    <row r="205174" x14ac:dyDescent="0.25"/>
    <row r="205175" x14ac:dyDescent="0.25"/>
    <row r="205176" x14ac:dyDescent="0.25"/>
    <row r="205177" x14ac:dyDescent="0.25"/>
    <row r="205178" x14ac:dyDescent="0.25"/>
    <row r="205179" x14ac:dyDescent="0.25"/>
    <row r="205180" x14ac:dyDescent="0.25"/>
    <row r="205181" x14ac:dyDescent="0.25"/>
    <row r="205182" x14ac:dyDescent="0.25"/>
    <row r="205183" x14ac:dyDescent="0.25"/>
    <row r="205184" x14ac:dyDescent="0.25"/>
    <row r="205185" x14ac:dyDescent="0.25"/>
    <row r="205186" x14ac:dyDescent="0.25"/>
    <row r="205187" x14ac:dyDescent="0.25"/>
    <row r="205188" x14ac:dyDescent="0.25"/>
    <row r="205189" x14ac:dyDescent="0.25"/>
    <row r="205190" x14ac:dyDescent="0.25"/>
    <row r="205191" x14ac:dyDescent="0.25"/>
    <row r="205192" x14ac:dyDescent="0.25"/>
    <row r="205193" x14ac:dyDescent="0.25"/>
    <row r="205194" x14ac:dyDescent="0.25"/>
    <row r="205195" x14ac:dyDescent="0.25"/>
    <row r="205196" x14ac:dyDescent="0.25"/>
    <row r="205197" x14ac:dyDescent="0.25"/>
    <row r="205198" x14ac:dyDescent="0.25"/>
    <row r="205199" x14ac:dyDescent="0.25"/>
    <row r="205200" x14ac:dyDescent="0.25"/>
    <row r="205201" x14ac:dyDescent="0.25"/>
    <row r="205202" x14ac:dyDescent="0.25"/>
    <row r="205203" x14ac:dyDescent="0.25"/>
    <row r="205204" x14ac:dyDescent="0.25"/>
    <row r="205205" x14ac:dyDescent="0.25"/>
    <row r="205206" x14ac:dyDescent="0.25"/>
    <row r="205207" x14ac:dyDescent="0.25"/>
    <row r="205208" x14ac:dyDescent="0.25"/>
    <row r="205209" x14ac:dyDescent="0.25"/>
    <row r="205210" x14ac:dyDescent="0.25"/>
    <row r="205211" x14ac:dyDescent="0.25"/>
    <row r="205212" x14ac:dyDescent="0.25"/>
    <row r="205213" x14ac:dyDescent="0.25"/>
    <row r="205214" x14ac:dyDescent="0.25"/>
    <row r="205215" x14ac:dyDescent="0.25"/>
    <row r="205216" x14ac:dyDescent="0.25"/>
    <row r="205217" x14ac:dyDescent="0.25"/>
    <row r="205218" x14ac:dyDescent="0.25"/>
    <row r="205219" x14ac:dyDescent="0.25"/>
    <row r="205220" x14ac:dyDescent="0.25"/>
    <row r="205221" x14ac:dyDescent="0.25"/>
    <row r="205222" x14ac:dyDescent="0.25"/>
    <row r="205223" x14ac:dyDescent="0.25"/>
    <row r="205224" x14ac:dyDescent="0.25"/>
    <row r="205225" x14ac:dyDescent="0.25"/>
    <row r="205226" x14ac:dyDescent="0.25"/>
    <row r="205227" x14ac:dyDescent="0.25"/>
    <row r="205228" x14ac:dyDescent="0.25"/>
    <row r="205229" x14ac:dyDescent="0.25"/>
    <row r="205230" x14ac:dyDescent="0.25"/>
    <row r="205231" x14ac:dyDescent="0.25"/>
    <row r="205232" x14ac:dyDescent="0.25"/>
    <row r="205233" x14ac:dyDescent="0.25"/>
    <row r="205234" x14ac:dyDescent="0.25"/>
    <row r="205235" x14ac:dyDescent="0.25"/>
    <row r="205236" x14ac:dyDescent="0.25"/>
    <row r="205237" x14ac:dyDescent="0.25"/>
    <row r="205238" x14ac:dyDescent="0.25"/>
    <row r="205239" x14ac:dyDescent="0.25"/>
    <row r="205240" x14ac:dyDescent="0.25"/>
    <row r="205241" x14ac:dyDescent="0.25"/>
    <row r="205242" x14ac:dyDescent="0.25"/>
    <row r="205243" x14ac:dyDescent="0.25"/>
    <row r="205244" x14ac:dyDescent="0.25"/>
    <row r="205245" x14ac:dyDescent="0.25"/>
    <row r="205246" x14ac:dyDescent="0.25"/>
    <row r="205247" x14ac:dyDescent="0.25"/>
    <row r="205248" x14ac:dyDescent="0.25"/>
    <row r="205249" x14ac:dyDescent="0.25"/>
    <row r="205250" x14ac:dyDescent="0.25"/>
    <row r="205251" x14ac:dyDescent="0.25"/>
    <row r="205252" x14ac:dyDescent="0.25"/>
    <row r="205253" x14ac:dyDescent="0.25"/>
    <row r="205254" x14ac:dyDescent="0.25"/>
    <row r="205255" x14ac:dyDescent="0.25"/>
    <row r="205256" x14ac:dyDescent="0.25"/>
    <row r="205257" x14ac:dyDescent="0.25"/>
    <row r="205258" x14ac:dyDescent="0.25"/>
    <row r="205259" x14ac:dyDescent="0.25"/>
    <row r="205260" x14ac:dyDescent="0.25"/>
    <row r="205261" x14ac:dyDescent="0.25"/>
    <row r="205262" x14ac:dyDescent="0.25"/>
    <row r="205263" x14ac:dyDescent="0.25"/>
    <row r="205264" x14ac:dyDescent="0.25"/>
    <row r="205265" x14ac:dyDescent="0.25"/>
    <row r="205266" x14ac:dyDescent="0.25"/>
    <row r="205267" x14ac:dyDescent="0.25"/>
    <row r="205268" x14ac:dyDescent="0.25"/>
    <row r="205269" x14ac:dyDescent="0.25"/>
    <row r="205270" x14ac:dyDescent="0.25"/>
    <row r="205271" x14ac:dyDescent="0.25"/>
    <row r="205272" x14ac:dyDescent="0.25"/>
    <row r="205273" x14ac:dyDescent="0.25"/>
    <row r="205274" x14ac:dyDescent="0.25"/>
    <row r="205275" x14ac:dyDescent="0.25"/>
    <row r="205276" x14ac:dyDescent="0.25"/>
    <row r="205277" x14ac:dyDescent="0.25"/>
    <row r="205278" x14ac:dyDescent="0.25"/>
    <row r="205279" x14ac:dyDescent="0.25"/>
    <row r="205280" x14ac:dyDescent="0.25"/>
    <row r="205281" x14ac:dyDescent="0.25"/>
    <row r="205282" x14ac:dyDescent="0.25"/>
    <row r="205283" x14ac:dyDescent="0.25"/>
    <row r="205284" x14ac:dyDescent="0.25"/>
    <row r="205285" x14ac:dyDescent="0.25"/>
    <row r="205286" x14ac:dyDescent="0.25"/>
    <row r="205287" x14ac:dyDescent="0.25"/>
    <row r="205288" x14ac:dyDescent="0.25"/>
    <row r="205289" x14ac:dyDescent="0.25"/>
    <row r="205290" x14ac:dyDescent="0.25"/>
    <row r="205291" x14ac:dyDescent="0.25"/>
    <row r="205292" x14ac:dyDescent="0.25"/>
    <row r="205293" x14ac:dyDescent="0.25"/>
    <row r="205294" x14ac:dyDescent="0.25"/>
    <row r="205295" x14ac:dyDescent="0.25"/>
    <row r="205296" x14ac:dyDescent="0.25"/>
    <row r="205297" x14ac:dyDescent="0.25"/>
    <row r="205298" x14ac:dyDescent="0.25"/>
    <row r="205299" x14ac:dyDescent="0.25"/>
    <row r="205300" x14ac:dyDescent="0.25"/>
    <row r="205301" x14ac:dyDescent="0.25"/>
    <row r="205302" x14ac:dyDescent="0.25"/>
    <row r="205303" x14ac:dyDescent="0.25"/>
    <row r="205304" x14ac:dyDescent="0.25"/>
    <row r="205305" x14ac:dyDescent="0.25"/>
    <row r="205306" x14ac:dyDescent="0.25"/>
    <row r="205307" x14ac:dyDescent="0.25"/>
    <row r="205308" x14ac:dyDescent="0.25"/>
    <row r="205309" x14ac:dyDescent="0.25"/>
    <row r="205310" x14ac:dyDescent="0.25"/>
    <row r="205311" x14ac:dyDescent="0.25"/>
    <row r="205312" x14ac:dyDescent="0.25"/>
    <row r="205313" x14ac:dyDescent="0.25"/>
    <row r="205314" x14ac:dyDescent="0.25"/>
    <row r="205315" x14ac:dyDescent="0.25"/>
    <row r="205316" x14ac:dyDescent="0.25"/>
    <row r="205317" x14ac:dyDescent="0.25"/>
    <row r="205318" x14ac:dyDescent="0.25"/>
    <row r="205319" x14ac:dyDescent="0.25"/>
    <row r="205320" x14ac:dyDescent="0.25"/>
    <row r="205321" x14ac:dyDescent="0.25"/>
    <row r="205322" x14ac:dyDescent="0.25"/>
    <row r="205323" x14ac:dyDescent="0.25"/>
    <row r="205324" x14ac:dyDescent="0.25"/>
    <row r="205325" x14ac:dyDescent="0.25"/>
    <row r="205326" x14ac:dyDescent="0.25"/>
    <row r="205327" x14ac:dyDescent="0.25"/>
    <row r="205328" x14ac:dyDescent="0.25"/>
    <row r="205329" x14ac:dyDescent="0.25"/>
    <row r="205330" x14ac:dyDescent="0.25"/>
    <row r="205331" x14ac:dyDescent="0.25"/>
    <row r="205332" x14ac:dyDescent="0.25"/>
    <row r="205333" x14ac:dyDescent="0.25"/>
    <row r="205334" x14ac:dyDescent="0.25"/>
    <row r="205335" x14ac:dyDescent="0.25"/>
    <row r="205336" x14ac:dyDescent="0.25"/>
    <row r="205337" x14ac:dyDescent="0.25"/>
    <row r="205338" x14ac:dyDescent="0.25"/>
    <row r="205339" x14ac:dyDescent="0.25"/>
    <row r="205340" x14ac:dyDescent="0.25"/>
    <row r="205341" x14ac:dyDescent="0.25"/>
    <row r="205342" x14ac:dyDescent="0.25"/>
    <row r="205343" x14ac:dyDescent="0.25"/>
    <row r="205344" x14ac:dyDescent="0.25"/>
    <row r="205345" x14ac:dyDescent="0.25"/>
    <row r="205346" x14ac:dyDescent="0.25"/>
    <row r="205347" x14ac:dyDescent="0.25"/>
    <row r="205348" x14ac:dyDescent="0.25"/>
    <row r="205349" x14ac:dyDescent="0.25"/>
    <row r="205350" x14ac:dyDescent="0.25"/>
    <row r="205351" x14ac:dyDescent="0.25"/>
    <row r="205352" x14ac:dyDescent="0.25"/>
    <row r="205353" x14ac:dyDescent="0.25"/>
    <row r="205354" x14ac:dyDescent="0.25"/>
    <row r="205355" x14ac:dyDescent="0.25"/>
    <row r="205356" x14ac:dyDescent="0.25"/>
    <row r="205357" x14ac:dyDescent="0.25"/>
    <row r="205358" x14ac:dyDescent="0.25"/>
    <row r="205359" x14ac:dyDescent="0.25"/>
    <row r="205360" x14ac:dyDescent="0.25"/>
    <row r="205361" x14ac:dyDescent="0.25"/>
    <row r="205362" x14ac:dyDescent="0.25"/>
    <row r="205363" x14ac:dyDescent="0.25"/>
    <row r="205364" x14ac:dyDescent="0.25"/>
    <row r="205365" x14ac:dyDescent="0.25"/>
    <row r="205366" x14ac:dyDescent="0.25"/>
    <row r="205367" x14ac:dyDescent="0.25"/>
    <row r="205368" x14ac:dyDescent="0.25"/>
    <row r="205369" x14ac:dyDescent="0.25"/>
    <row r="205370" x14ac:dyDescent="0.25"/>
    <row r="205371" x14ac:dyDescent="0.25"/>
    <row r="205372" x14ac:dyDescent="0.25"/>
    <row r="205373" x14ac:dyDescent="0.25"/>
    <row r="205374" x14ac:dyDescent="0.25"/>
    <row r="205375" x14ac:dyDescent="0.25"/>
    <row r="205376" x14ac:dyDescent="0.25"/>
    <row r="205377" x14ac:dyDescent="0.25"/>
    <row r="205378" x14ac:dyDescent="0.25"/>
    <row r="205379" x14ac:dyDescent="0.25"/>
    <row r="205380" x14ac:dyDescent="0.25"/>
    <row r="205381" x14ac:dyDescent="0.25"/>
    <row r="205382" x14ac:dyDescent="0.25"/>
    <row r="205383" x14ac:dyDescent="0.25"/>
    <row r="205384" x14ac:dyDescent="0.25"/>
    <row r="205385" x14ac:dyDescent="0.25"/>
    <row r="205386" x14ac:dyDescent="0.25"/>
    <row r="205387" x14ac:dyDescent="0.25"/>
    <row r="205388" x14ac:dyDescent="0.25"/>
    <row r="205389" x14ac:dyDescent="0.25"/>
    <row r="205390" x14ac:dyDescent="0.25"/>
    <row r="205391" x14ac:dyDescent="0.25"/>
    <row r="205392" x14ac:dyDescent="0.25"/>
    <row r="205393" x14ac:dyDescent="0.25"/>
    <row r="205394" x14ac:dyDescent="0.25"/>
    <row r="205395" x14ac:dyDescent="0.25"/>
    <row r="205396" x14ac:dyDescent="0.25"/>
    <row r="205397" x14ac:dyDescent="0.25"/>
    <row r="205398" x14ac:dyDescent="0.25"/>
    <row r="205399" x14ac:dyDescent="0.25"/>
    <row r="205400" x14ac:dyDescent="0.25"/>
    <row r="205401" x14ac:dyDescent="0.25"/>
    <row r="205402" x14ac:dyDescent="0.25"/>
    <row r="205403" x14ac:dyDescent="0.25"/>
    <row r="205404" x14ac:dyDescent="0.25"/>
    <row r="205405" x14ac:dyDescent="0.25"/>
    <row r="205406" x14ac:dyDescent="0.25"/>
    <row r="205407" x14ac:dyDescent="0.25"/>
    <row r="205408" x14ac:dyDescent="0.25"/>
    <row r="205409" x14ac:dyDescent="0.25"/>
    <row r="205410" x14ac:dyDescent="0.25"/>
    <row r="205411" x14ac:dyDescent="0.25"/>
    <row r="205412" x14ac:dyDescent="0.25"/>
    <row r="205413" x14ac:dyDescent="0.25"/>
    <row r="205414" x14ac:dyDescent="0.25"/>
    <row r="205415" x14ac:dyDescent="0.25"/>
    <row r="205416" x14ac:dyDescent="0.25"/>
    <row r="205417" x14ac:dyDescent="0.25"/>
    <row r="205418" x14ac:dyDescent="0.25"/>
    <row r="205419" x14ac:dyDescent="0.25"/>
    <row r="205420" x14ac:dyDescent="0.25"/>
    <row r="205421" x14ac:dyDescent="0.25"/>
    <row r="205422" x14ac:dyDescent="0.25"/>
    <row r="205423" x14ac:dyDescent="0.25"/>
    <row r="205424" x14ac:dyDescent="0.25"/>
    <row r="205425" x14ac:dyDescent="0.25"/>
    <row r="205426" x14ac:dyDescent="0.25"/>
    <row r="205427" x14ac:dyDescent="0.25"/>
    <row r="205428" x14ac:dyDescent="0.25"/>
    <row r="205429" x14ac:dyDescent="0.25"/>
    <row r="205430" x14ac:dyDescent="0.25"/>
    <row r="205431" x14ac:dyDescent="0.25"/>
    <row r="205432" x14ac:dyDescent="0.25"/>
    <row r="205433" x14ac:dyDescent="0.25"/>
    <row r="205434" x14ac:dyDescent="0.25"/>
    <row r="205435" x14ac:dyDescent="0.25"/>
    <row r="205436" x14ac:dyDescent="0.25"/>
    <row r="205437" x14ac:dyDescent="0.25"/>
    <row r="205438" x14ac:dyDescent="0.25"/>
    <row r="205439" x14ac:dyDescent="0.25"/>
    <row r="205440" x14ac:dyDescent="0.25"/>
    <row r="205441" x14ac:dyDescent="0.25"/>
    <row r="205442" x14ac:dyDescent="0.25"/>
    <row r="205443" x14ac:dyDescent="0.25"/>
    <row r="205444" x14ac:dyDescent="0.25"/>
    <row r="205445" x14ac:dyDescent="0.25"/>
    <row r="205446" x14ac:dyDescent="0.25"/>
    <row r="205447" x14ac:dyDescent="0.25"/>
    <row r="205448" x14ac:dyDescent="0.25"/>
    <row r="205449" x14ac:dyDescent="0.25"/>
    <row r="205450" x14ac:dyDescent="0.25"/>
    <row r="205451" x14ac:dyDescent="0.25"/>
    <row r="205452" x14ac:dyDescent="0.25"/>
    <row r="205453" x14ac:dyDescent="0.25"/>
    <row r="205454" x14ac:dyDescent="0.25"/>
    <row r="205455" x14ac:dyDescent="0.25"/>
    <row r="205456" x14ac:dyDescent="0.25"/>
    <row r="205457" x14ac:dyDescent="0.25"/>
    <row r="205458" x14ac:dyDescent="0.25"/>
    <row r="205459" x14ac:dyDescent="0.25"/>
    <row r="205460" x14ac:dyDescent="0.25"/>
    <row r="205461" x14ac:dyDescent="0.25"/>
    <row r="205462" x14ac:dyDescent="0.25"/>
    <row r="205463" x14ac:dyDescent="0.25"/>
    <row r="205464" x14ac:dyDescent="0.25"/>
    <row r="205465" x14ac:dyDescent="0.25"/>
    <row r="205466" x14ac:dyDescent="0.25"/>
    <row r="205467" x14ac:dyDescent="0.25"/>
    <row r="205468" x14ac:dyDescent="0.25"/>
    <row r="205469" x14ac:dyDescent="0.25"/>
    <row r="205470" x14ac:dyDescent="0.25"/>
    <row r="205471" x14ac:dyDescent="0.25"/>
    <row r="205472" x14ac:dyDescent="0.25"/>
    <row r="205473" x14ac:dyDescent="0.25"/>
    <row r="205474" x14ac:dyDescent="0.25"/>
    <row r="205475" x14ac:dyDescent="0.25"/>
    <row r="205476" x14ac:dyDescent="0.25"/>
    <row r="205477" x14ac:dyDescent="0.25"/>
    <row r="205478" x14ac:dyDescent="0.25"/>
    <row r="205479" x14ac:dyDescent="0.25"/>
    <row r="205480" x14ac:dyDescent="0.25"/>
    <row r="205481" x14ac:dyDescent="0.25"/>
    <row r="205482" x14ac:dyDescent="0.25"/>
    <row r="205483" x14ac:dyDescent="0.25"/>
    <row r="205484" x14ac:dyDescent="0.25"/>
    <row r="205485" x14ac:dyDescent="0.25"/>
    <row r="205486" x14ac:dyDescent="0.25"/>
    <row r="205487" x14ac:dyDescent="0.25"/>
    <row r="205488" x14ac:dyDescent="0.25"/>
    <row r="205489" x14ac:dyDescent="0.25"/>
    <row r="205490" x14ac:dyDescent="0.25"/>
    <row r="205491" x14ac:dyDescent="0.25"/>
    <row r="205492" x14ac:dyDescent="0.25"/>
    <row r="205493" x14ac:dyDescent="0.25"/>
    <row r="205494" x14ac:dyDescent="0.25"/>
    <row r="205495" x14ac:dyDescent="0.25"/>
    <row r="205496" x14ac:dyDescent="0.25"/>
    <row r="205497" x14ac:dyDescent="0.25"/>
    <row r="205498" x14ac:dyDescent="0.25"/>
    <row r="205499" x14ac:dyDescent="0.25"/>
    <row r="205500" x14ac:dyDescent="0.25"/>
    <row r="205501" x14ac:dyDescent="0.25"/>
    <row r="205502" x14ac:dyDescent="0.25"/>
    <row r="205503" x14ac:dyDescent="0.25"/>
    <row r="205504" x14ac:dyDescent="0.25"/>
    <row r="205505" x14ac:dyDescent="0.25"/>
    <row r="205506" x14ac:dyDescent="0.25"/>
    <row r="205507" x14ac:dyDescent="0.25"/>
    <row r="205508" x14ac:dyDescent="0.25"/>
    <row r="205509" x14ac:dyDescent="0.25"/>
    <row r="205510" x14ac:dyDescent="0.25"/>
    <row r="205511" x14ac:dyDescent="0.25"/>
    <row r="205512" x14ac:dyDescent="0.25"/>
    <row r="205513" x14ac:dyDescent="0.25"/>
    <row r="205514" x14ac:dyDescent="0.25"/>
    <row r="205515" x14ac:dyDescent="0.25"/>
    <row r="205516" x14ac:dyDescent="0.25"/>
    <row r="205517" x14ac:dyDescent="0.25"/>
    <row r="205518" x14ac:dyDescent="0.25"/>
    <row r="205519" x14ac:dyDescent="0.25"/>
    <row r="205520" x14ac:dyDescent="0.25"/>
    <row r="205521" x14ac:dyDescent="0.25"/>
    <row r="205522" x14ac:dyDescent="0.25"/>
    <row r="205523" x14ac:dyDescent="0.25"/>
    <row r="205524" x14ac:dyDescent="0.25"/>
    <row r="205525" x14ac:dyDescent="0.25"/>
    <row r="205526" x14ac:dyDescent="0.25"/>
    <row r="205527" x14ac:dyDescent="0.25"/>
    <row r="205528" x14ac:dyDescent="0.25"/>
    <row r="205529" x14ac:dyDescent="0.25"/>
    <row r="205530" x14ac:dyDescent="0.25"/>
    <row r="205531" x14ac:dyDescent="0.25"/>
    <row r="205532" x14ac:dyDescent="0.25"/>
    <row r="205533" x14ac:dyDescent="0.25"/>
    <row r="205534" x14ac:dyDescent="0.25"/>
    <row r="205535" x14ac:dyDescent="0.25"/>
    <row r="205536" x14ac:dyDescent="0.25"/>
    <row r="205537" x14ac:dyDescent="0.25"/>
    <row r="205538" x14ac:dyDescent="0.25"/>
    <row r="205539" x14ac:dyDescent="0.25"/>
    <row r="205540" x14ac:dyDescent="0.25"/>
    <row r="205541" x14ac:dyDescent="0.25"/>
    <row r="205542" x14ac:dyDescent="0.25"/>
    <row r="205543" x14ac:dyDescent="0.25"/>
    <row r="205544" x14ac:dyDescent="0.25"/>
    <row r="205545" x14ac:dyDescent="0.25"/>
    <row r="205546" x14ac:dyDescent="0.25"/>
    <row r="205547" x14ac:dyDescent="0.25"/>
    <row r="205548" x14ac:dyDescent="0.25"/>
    <row r="205549" x14ac:dyDescent="0.25"/>
    <row r="205550" x14ac:dyDescent="0.25"/>
    <row r="205551" x14ac:dyDescent="0.25"/>
    <row r="205552" x14ac:dyDescent="0.25"/>
    <row r="205553" x14ac:dyDescent="0.25"/>
    <row r="205554" x14ac:dyDescent="0.25"/>
    <row r="205555" x14ac:dyDescent="0.25"/>
    <row r="205556" x14ac:dyDescent="0.25"/>
    <row r="205557" x14ac:dyDescent="0.25"/>
    <row r="205558" x14ac:dyDescent="0.25"/>
    <row r="205559" x14ac:dyDescent="0.25"/>
    <row r="205560" x14ac:dyDescent="0.25"/>
    <row r="205561" x14ac:dyDescent="0.25"/>
    <row r="205562" x14ac:dyDescent="0.25"/>
    <row r="205563" x14ac:dyDescent="0.25"/>
    <row r="205564" x14ac:dyDescent="0.25"/>
    <row r="205565" x14ac:dyDescent="0.25"/>
    <row r="205566" x14ac:dyDescent="0.25"/>
    <row r="205567" x14ac:dyDescent="0.25"/>
    <row r="205568" x14ac:dyDescent="0.25"/>
    <row r="205569" x14ac:dyDescent="0.25"/>
    <row r="205570" x14ac:dyDescent="0.25"/>
    <row r="205571" x14ac:dyDescent="0.25"/>
    <row r="205572" x14ac:dyDescent="0.25"/>
    <row r="205573" x14ac:dyDescent="0.25"/>
    <row r="205574" x14ac:dyDescent="0.25"/>
    <row r="205575" x14ac:dyDescent="0.25"/>
    <row r="205576" x14ac:dyDescent="0.25"/>
    <row r="205577" x14ac:dyDescent="0.25"/>
    <row r="205578" x14ac:dyDescent="0.25"/>
    <row r="205579" x14ac:dyDescent="0.25"/>
    <row r="205580" x14ac:dyDescent="0.25"/>
    <row r="205581" x14ac:dyDescent="0.25"/>
    <row r="205582" x14ac:dyDescent="0.25"/>
    <row r="205583" x14ac:dyDescent="0.25"/>
    <row r="205584" x14ac:dyDescent="0.25"/>
    <row r="205585" x14ac:dyDescent="0.25"/>
    <row r="205586" x14ac:dyDescent="0.25"/>
    <row r="205587" x14ac:dyDescent="0.25"/>
    <row r="205588" x14ac:dyDescent="0.25"/>
    <row r="205589" x14ac:dyDescent="0.25"/>
    <row r="205590" x14ac:dyDescent="0.25"/>
    <row r="205591" x14ac:dyDescent="0.25"/>
    <row r="205592" x14ac:dyDescent="0.25"/>
    <row r="205593" x14ac:dyDescent="0.25"/>
    <row r="205594" x14ac:dyDescent="0.25"/>
    <row r="205595" x14ac:dyDescent="0.25"/>
    <row r="205596" x14ac:dyDescent="0.25"/>
    <row r="205597" x14ac:dyDescent="0.25"/>
    <row r="205598" x14ac:dyDescent="0.25"/>
    <row r="205599" x14ac:dyDescent="0.25"/>
    <row r="205600" x14ac:dyDescent="0.25"/>
    <row r="205601" x14ac:dyDescent="0.25"/>
    <row r="205602" x14ac:dyDescent="0.25"/>
    <row r="205603" x14ac:dyDescent="0.25"/>
    <row r="205604" x14ac:dyDescent="0.25"/>
    <row r="205605" x14ac:dyDescent="0.25"/>
    <row r="205606" x14ac:dyDescent="0.25"/>
    <row r="205607" x14ac:dyDescent="0.25"/>
    <row r="205608" x14ac:dyDescent="0.25"/>
    <row r="205609" x14ac:dyDescent="0.25"/>
    <row r="205610" x14ac:dyDescent="0.25"/>
    <row r="205611" x14ac:dyDescent="0.25"/>
    <row r="205612" x14ac:dyDescent="0.25"/>
    <row r="205613" x14ac:dyDescent="0.25"/>
    <row r="205614" x14ac:dyDescent="0.25"/>
    <row r="205615" x14ac:dyDescent="0.25"/>
    <row r="205616" x14ac:dyDescent="0.25"/>
    <row r="205617" x14ac:dyDescent="0.25"/>
    <row r="205618" x14ac:dyDescent="0.25"/>
    <row r="205619" x14ac:dyDescent="0.25"/>
    <row r="205620" x14ac:dyDescent="0.25"/>
    <row r="205621" x14ac:dyDescent="0.25"/>
    <row r="205622" x14ac:dyDescent="0.25"/>
    <row r="205623" x14ac:dyDescent="0.25"/>
    <row r="205624" x14ac:dyDescent="0.25"/>
    <row r="205625" x14ac:dyDescent="0.25"/>
    <row r="205626" x14ac:dyDescent="0.25"/>
    <row r="205627" x14ac:dyDescent="0.25"/>
    <row r="205628" x14ac:dyDescent="0.25"/>
    <row r="205629" x14ac:dyDescent="0.25"/>
    <row r="205630" x14ac:dyDescent="0.25"/>
    <row r="205631" x14ac:dyDescent="0.25"/>
    <row r="205632" x14ac:dyDescent="0.25"/>
    <row r="205633" x14ac:dyDescent="0.25"/>
    <row r="205634" x14ac:dyDescent="0.25"/>
    <row r="205635" x14ac:dyDescent="0.25"/>
    <row r="205636" x14ac:dyDescent="0.25"/>
    <row r="205637" x14ac:dyDescent="0.25"/>
    <row r="205638" x14ac:dyDescent="0.25"/>
    <row r="205639" x14ac:dyDescent="0.25"/>
    <row r="205640" x14ac:dyDescent="0.25"/>
    <row r="205641" x14ac:dyDescent="0.25"/>
    <row r="205642" x14ac:dyDescent="0.25"/>
    <row r="205643" x14ac:dyDescent="0.25"/>
    <row r="205644" x14ac:dyDescent="0.25"/>
    <row r="205645" x14ac:dyDescent="0.25"/>
    <row r="205646" x14ac:dyDescent="0.25"/>
    <row r="205647" x14ac:dyDescent="0.25"/>
    <row r="205648" x14ac:dyDescent="0.25"/>
    <row r="205649" x14ac:dyDescent="0.25"/>
    <row r="205650" x14ac:dyDescent="0.25"/>
    <row r="205651" x14ac:dyDescent="0.25"/>
    <row r="205652" x14ac:dyDescent="0.25"/>
    <row r="205653" x14ac:dyDescent="0.25"/>
    <row r="205654" x14ac:dyDescent="0.25"/>
    <row r="205655" x14ac:dyDescent="0.25"/>
    <row r="205656" x14ac:dyDescent="0.25"/>
    <row r="205657" x14ac:dyDescent="0.25"/>
    <row r="205658" x14ac:dyDescent="0.25"/>
    <row r="205659" x14ac:dyDescent="0.25"/>
    <row r="205660" x14ac:dyDescent="0.25"/>
    <row r="205661" x14ac:dyDescent="0.25"/>
    <row r="205662" x14ac:dyDescent="0.25"/>
    <row r="205663" x14ac:dyDescent="0.25"/>
    <row r="205664" x14ac:dyDescent="0.25"/>
    <row r="205665" x14ac:dyDescent="0.25"/>
    <row r="205666" x14ac:dyDescent="0.25"/>
    <row r="205667" x14ac:dyDescent="0.25"/>
    <row r="205668" x14ac:dyDescent="0.25"/>
    <row r="205669" x14ac:dyDescent="0.25"/>
    <row r="205670" x14ac:dyDescent="0.25"/>
    <row r="205671" x14ac:dyDescent="0.25"/>
    <row r="205672" x14ac:dyDescent="0.25"/>
    <row r="205673" x14ac:dyDescent="0.25"/>
    <row r="205674" x14ac:dyDescent="0.25"/>
    <row r="205675" x14ac:dyDescent="0.25"/>
    <row r="205676" x14ac:dyDescent="0.25"/>
    <row r="205677" x14ac:dyDescent="0.25"/>
    <row r="205678" x14ac:dyDescent="0.25"/>
    <row r="205679" x14ac:dyDescent="0.25"/>
    <row r="205680" x14ac:dyDescent="0.25"/>
    <row r="205681" x14ac:dyDescent="0.25"/>
    <row r="205682" x14ac:dyDescent="0.25"/>
    <row r="205683" x14ac:dyDescent="0.25"/>
    <row r="205684" x14ac:dyDescent="0.25"/>
    <row r="205685" x14ac:dyDescent="0.25"/>
    <row r="205686" x14ac:dyDescent="0.25"/>
    <row r="205687" x14ac:dyDescent="0.25"/>
    <row r="205688" x14ac:dyDescent="0.25"/>
    <row r="205689" x14ac:dyDescent="0.25"/>
    <row r="205690" x14ac:dyDescent="0.25"/>
    <row r="205691" x14ac:dyDescent="0.25"/>
    <row r="205692" x14ac:dyDescent="0.25"/>
    <row r="205693" x14ac:dyDescent="0.25"/>
    <row r="205694" x14ac:dyDescent="0.25"/>
    <row r="205695" x14ac:dyDescent="0.25"/>
    <row r="205696" x14ac:dyDescent="0.25"/>
    <row r="205697" x14ac:dyDescent="0.25"/>
    <row r="205698" x14ac:dyDescent="0.25"/>
    <row r="205699" x14ac:dyDescent="0.25"/>
    <row r="205700" x14ac:dyDescent="0.25"/>
    <row r="205701" x14ac:dyDescent="0.25"/>
    <row r="205702" x14ac:dyDescent="0.25"/>
    <row r="205703" x14ac:dyDescent="0.25"/>
    <row r="205704" x14ac:dyDescent="0.25"/>
    <row r="205705" x14ac:dyDescent="0.25"/>
    <row r="205706" x14ac:dyDescent="0.25"/>
    <row r="205707" x14ac:dyDescent="0.25"/>
    <row r="205708" x14ac:dyDescent="0.25"/>
    <row r="205709" x14ac:dyDescent="0.25"/>
    <row r="205710" x14ac:dyDescent="0.25"/>
    <row r="205711" x14ac:dyDescent="0.25"/>
    <row r="205712" x14ac:dyDescent="0.25"/>
    <row r="205713" x14ac:dyDescent="0.25"/>
    <row r="205714" x14ac:dyDescent="0.25"/>
    <row r="205715" x14ac:dyDescent="0.25"/>
    <row r="205716" x14ac:dyDescent="0.25"/>
    <row r="205717" x14ac:dyDescent="0.25"/>
    <row r="205718" x14ac:dyDescent="0.25"/>
    <row r="205719" x14ac:dyDescent="0.25"/>
    <row r="205720" x14ac:dyDescent="0.25"/>
    <row r="205721" x14ac:dyDescent="0.25"/>
    <row r="205722" x14ac:dyDescent="0.25"/>
    <row r="205723" x14ac:dyDescent="0.25"/>
    <row r="205724" x14ac:dyDescent="0.25"/>
    <row r="205725" x14ac:dyDescent="0.25"/>
    <row r="205726" x14ac:dyDescent="0.25"/>
    <row r="205727" x14ac:dyDescent="0.25"/>
    <row r="205728" x14ac:dyDescent="0.25"/>
    <row r="205729" x14ac:dyDescent="0.25"/>
    <row r="205730" x14ac:dyDescent="0.25"/>
    <row r="205731" x14ac:dyDescent="0.25"/>
    <row r="205732" x14ac:dyDescent="0.25"/>
    <row r="205733" x14ac:dyDescent="0.25"/>
    <row r="205734" x14ac:dyDescent="0.25"/>
    <row r="205735" x14ac:dyDescent="0.25"/>
    <row r="205736" x14ac:dyDescent="0.25"/>
    <row r="205737" x14ac:dyDescent="0.25"/>
    <row r="205738" x14ac:dyDescent="0.25"/>
    <row r="205739" x14ac:dyDescent="0.25"/>
    <row r="205740" x14ac:dyDescent="0.25"/>
    <row r="205741" x14ac:dyDescent="0.25"/>
    <row r="205742" x14ac:dyDescent="0.25"/>
    <row r="205743" x14ac:dyDescent="0.25"/>
    <row r="205744" x14ac:dyDescent="0.25"/>
    <row r="205745" x14ac:dyDescent="0.25"/>
    <row r="205746" x14ac:dyDescent="0.25"/>
    <row r="205747" x14ac:dyDescent="0.25"/>
    <row r="205748" x14ac:dyDescent="0.25"/>
    <row r="205749" x14ac:dyDescent="0.25"/>
    <row r="205750" x14ac:dyDescent="0.25"/>
    <row r="205751" x14ac:dyDescent="0.25"/>
    <row r="205752" x14ac:dyDescent="0.25"/>
    <row r="205753" x14ac:dyDescent="0.25"/>
    <row r="205754" x14ac:dyDescent="0.25"/>
    <row r="205755" x14ac:dyDescent="0.25"/>
    <row r="205756" x14ac:dyDescent="0.25"/>
    <row r="205757" x14ac:dyDescent="0.25"/>
    <row r="205758" x14ac:dyDescent="0.25"/>
    <row r="205759" x14ac:dyDescent="0.25"/>
    <row r="205760" x14ac:dyDescent="0.25"/>
    <row r="205761" x14ac:dyDescent="0.25"/>
    <row r="205762" x14ac:dyDescent="0.25"/>
    <row r="205763" x14ac:dyDescent="0.25"/>
    <row r="205764" x14ac:dyDescent="0.25"/>
    <row r="205765" x14ac:dyDescent="0.25"/>
    <row r="205766" x14ac:dyDescent="0.25"/>
    <row r="205767" x14ac:dyDescent="0.25"/>
    <row r="205768" x14ac:dyDescent="0.25"/>
    <row r="205769" x14ac:dyDescent="0.25"/>
    <row r="205770" x14ac:dyDescent="0.25"/>
    <row r="205771" x14ac:dyDescent="0.25"/>
    <row r="205772" x14ac:dyDescent="0.25"/>
    <row r="205773" x14ac:dyDescent="0.25"/>
    <row r="205774" x14ac:dyDescent="0.25"/>
    <row r="205775" x14ac:dyDescent="0.25"/>
    <row r="205776" x14ac:dyDescent="0.25"/>
    <row r="205777" x14ac:dyDescent="0.25"/>
    <row r="205778" x14ac:dyDescent="0.25"/>
    <row r="205779" x14ac:dyDescent="0.25"/>
    <row r="205780" x14ac:dyDescent="0.25"/>
    <row r="205781" x14ac:dyDescent="0.25"/>
    <row r="205782" x14ac:dyDescent="0.25"/>
    <row r="205783" x14ac:dyDescent="0.25"/>
    <row r="205784" x14ac:dyDescent="0.25"/>
    <row r="205785" x14ac:dyDescent="0.25"/>
    <row r="205786" x14ac:dyDescent="0.25"/>
    <row r="205787" x14ac:dyDescent="0.25"/>
    <row r="205788" x14ac:dyDescent="0.25"/>
    <row r="205789" x14ac:dyDescent="0.25"/>
    <row r="205790" x14ac:dyDescent="0.25"/>
    <row r="205791" x14ac:dyDescent="0.25"/>
    <row r="205792" x14ac:dyDescent="0.25"/>
    <row r="205793" x14ac:dyDescent="0.25"/>
    <row r="205794" x14ac:dyDescent="0.25"/>
    <row r="205795" x14ac:dyDescent="0.25"/>
    <row r="205796" x14ac:dyDescent="0.25"/>
    <row r="205797" x14ac:dyDescent="0.25"/>
    <row r="205798" x14ac:dyDescent="0.25"/>
    <row r="205799" x14ac:dyDescent="0.25"/>
    <row r="205800" x14ac:dyDescent="0.25"/>
    <row r="205801" x14ac:dyDescent="0.25"/>
    <row r="205802" x14ac:dyDescent="0.25"/>
    <row r="205803" x14ac:dyDescent="0.25"/>
    <row r="205804" x14ac:dyDescent="0.25"/>
    <row r="205805" x14ac:dyDescent="0.25"/>
    <row r="205806" x14ac:dyDescent="0.25"/>
    <row r="205807" x14ac:dyDescent="0.25"/>
    <row r="205808" x14ac:dyDescent="0.25"/>
    <row r="205809" x14ac:dyDescent="0.25"/>
    <row r="205810" x14ac:dyDescent="0.25"/>
    <row r="205811" x14ac:dyDescent="0.25"/>
    <row r="205812" x14ac:dyDescent="0.25"/>
    <row r="205813" x14ac:dyDescent="0.25"/>
    <row r="205814" x14ac:dyDescent="0.25"/>
    <row r="205815" x14ac:dyDescent="0.25"/>
    <row r="205816" x14ac:dyDescent="0.25"/>
    <row r="205817" x14ac:dyDescent="0.25"/>
    <row r="205818" x14ac:dyDescent="0.25"/>
    <row r="205819" x14ac:dyDescent="0.25"/>
    <row r="205820" x14ac:dyDescent="0.25"/>
    <row r="205821" x14ac:dyDescent="0.25"/>
    <row r="205822" x14ac:dyDescent="0.25"/>
    <row r="205823" x14ac:dyDescent="0.25"/>
    <row r="205824" x14ac:dyDescent="0.25"/>
    <row r="205825" x14ac:dyDescent="0.25"/>
    <row r="205826" x14ac:dyDescent="0.25"/>
    <row r="205827" x14ac:dyDescent="0.25"/>
    <row r="205828" x14ac:dyDescent="0.25"/>
    <row r="205829" x14ac:dyDescent="0.25"/>
    <row r="205830" x14ac:dyDescent="0.25"/>
    <row r="205831" x14ac:dyDescent="0.25"/>
    <row r="205832" x14ac:dyDescent="0.25"/>
    <row r="205833" x14ac:dyDescent="0.25"/>
    <row r="205834" x14ac:dyDescent="0.25"/>
    <row r="205835" x14ac:dyDescent="0.25"/>
    <row r="205836" x14ac:dyDescent="0.25"/>
    <row r="205837" x14ac:dyDescent="0.25"/>
    <row r="205838" x14ac:dyDescent="0.25"/>
    <row r="205839" x14ac:dyDescent="0.25"/>
    <row r="205840" x14ac:dyDescent="0.25"/>
    <row r="205841" x14ac:dyDescent="0.25"/>
    <row r="205842" x14ac:dyDescent="0.25"/>
    <row r="205843" x14ac:dyDescent="0.25"/>
    <row r="205844" x14ac:dyDescent="0.25"/>
    <row r="205845" x14ac:dyDescent="0.25"/>
    <row r="205846" x14ac:dyDescent="0.25"/>
    <row r="205847" x14ac:dyDescent="0.25"/>
    <row r="205848" x14ac:dyDescent="0.25"/>
    <row r="205849" x14ac:dyDescent="0.25"/>
    <row r="205850" x14ac:dyDescent="0.25"/>
    <row r="205851" x14ac:dyDescent="0.25"/>
    <row r="205852" x14ac:dyDescent="0.25"/>
    <row r="205853" x14ac:dyDescent="0.25"/>
    <row r="205854" x14ac:dyDescent="0.25"/>
    <row r="205855" x14ac:dyDescent="0.25"/>
    <row r="205856" x14ac:dyDescent="0.25"/>
    <row r="205857" x14ac:dyDescent="0.25"/>
    <row r="205858" x14ac:dyDescent="0.25"/>
    <row r="205859" x14ac:dyDescent="0.25"/>
    <row r="205860" x14ac:dyDescent="0.25"/>
    <row r="205861" x14ac:dyDescent="0.25"/>
    <row r="205862" x14ac:dyDescent="0.25"/>
    <row r="205863" x14ac:dyDescent="0.25"/>
    <row r="205864" x14ac:dyDescent="0.25"/>
    <row r="205865" x14ac:dyDescent="0.25"/>
    <row r="205866" x14ac:dyDescent="0.25"/>
    <row r="205867" x14ac:dyDescent="0.25"/>
    <row r="205868" x14ac:dyDescent="0.25"/>
    <row r="205869" x14ac:dyDescent="0.25"/>
    <row r="205870" x14ac:dyDescent="0.25"/>
    <row r="205871" x14ac:dyDescent="0.25"/>
    <row r="205872" x14ac:dyDescent="0.25"/>
    <row r="205873" x14ac:dyDescent="0.25"/>
    <row r="205874" x14ac:dyDescent="0.25"/>
    <row r="205875" x14ac:dyDescent="0.25"/>
    <row r="205876" x14ac:dyDescent="0.25"/>
    <row r="205877" x14ac:dyDescent="0.25"/>
    <row r="205878" x14ac:dyDescent="0.25"/>
    <row r="205879" x14ac:dyDescent="0.25"/>
    <row r="205880" x14ac:dyDescent="0.25"/>
    <row r="205881" x14ac:dyDescent="0.25"/>
    <row r="205882" x14ac:dyDescent="0.25"/>
    <row r="205883" x14ac:dyDescent="0.25"/>
    <row r="205884" x14ac:dyDescent="0.25"/>
    <row r="205885" x14ac:dyDescent="0.25"/>
    <row r="205886" x14ac:dyDescent="0.25"/>
    <row r="205887" x14ac:dyDescent="0.25"/>
    <row r="205888" x14ac:dyDescent="0.25"/>
    <row r="205889" x14ac:dyDescent="0.25"/>
    <row r="205890" x14ac:dyDescent="0.25"/>
    <row r="205891" x14ac:dyDescent="0.25"/>
    <row r="205892" x14ac:dyDescent="0.25"/>
    <row r="205893" x14ac:dyDescent="0.25"/>
    <row r="205894" x14ac:dyDescent="0.25"/>
    <row r="205895" x14ac:dyDescent="0.25"/>
    <row r="205896" x14ac:dyDescent="0.25"/>
    <row r="205897" x14ac:dyDescent="0.25"/>
    <row r="205898" x14ac:dyDescent="0.25"/>
    <row r="205899" x14ac:dyDescent="0.25"/>
    <row r="205900" x14ac:dyDescent="0.25"/>
    <row r="205901" x14ac:dyDescent="0.25"/>
    <row r="205902" x14ac:dyDescent="0.25"/>
    <row r="205903" x14ac:dyDescent="0.25"/>
    <row r="205904" x14ac:dyDescent="0.25"/>
    <row r="205905" x14ac:dyDescent="0.25"/>
    <row r="205906" x14ac:dyDescent="0.25"/>
    <row r="205907" x14ac:dyDescent="0.25"/>
    <row r="205908" x14ac:dyDescent="0.25"/>
    <row r="205909" x14ac:dyDescent="0.25"/>
    <row r="205910" x14ac:dyDescent="0.25"/>
    <row r="205911" x14ac:dyDescent="0.25"/>
    <row r="205912" x14ac:dyDescent="0.25"/>
    <row r="205913" x14ac:dyDescent="0.25"/>
    <row r="205914" x14ac:dyDescent="0.25"/>
    <row r="205915" x14ac:dyDescent="0.25"/>
    <row r="205916" x14ac:dyDescent="0.25"/>
    <row r="205917" x14ac:dyDescent="0.25"/>
    <row r="205918" x14ac:dyDescent="0.25"/>
    <row r="205919" x14ac:dyDescent="0.25"/>
    <row r="205920" x14ac:dyDescent="0.25"/>
    <row r="205921" x14ac:dyDescent="0.25"/>
    <row r="205922" x14ac:dyDescent="0.25"/>
    <row r="205923" x14ac:dyDescent="0.25"/>
    <row r="205924" x14ac:dyDescent="0.25"/>
    <row r="205925" x14ac:dyDescent="0.25"/>
    <row r="205926" x14ac:dyDescent="0.25"/>
    <row r="205927" x14ac:dyDescent="0.25"/>
    <row r="205928" x14ac:dyDescent="0.25"/>
    <row r="205929" x14ac:dyDescent="0.25"/>
    <row r="205930" x14ac:dyDescent="0.25"/>
    <row r="205931" x14ac:dyDescent="0.25"/>
    <row r="205932" x14ac:dyDescent="0.25"/>
    <row r="205933" x14ac:dyDescent="0.25"/>
    <row r="205934" x14ac:dyDescent="0.25"/>
    <row r="205935" x14ac:dyDescent="0.25"/>
    <row r="205936" x14ac:dyDescent="0.25"/>
    <row r="205937" x14ac:dyDescent="0.25"/>
    <row r="205938" x14ac:dyDescent="0.25"/>
    <row r="205939" x14ac:dyDescent="0.25"/>
    <row r="205940" x14ac:dyDescent="0.25"/>
    <row r="205941" x14ac:dyDescent="0.25"/>
    <row r="205942" x14ac:dyDescent="0.25"/>
    <row r="205943" x14ac:dyDescent="0.25"/>
    <row r="205944" x14ac:dyDescent="0.25"/>
    <row r="205945" x14ac:dyDescent="0.25"/>
    <row r="205946" x14ac:dyDescent="0.25"/>
    <row r="205947" x14ac:dyDescent="0.25"/>
    <row r="205948" x14ac:dyDescent="0.25"/>
    <row r="205949" x14ac:dyDescent="0.25"/>
    <row r="205950" x14ac:dyDescent="0.25"/>
    <row r="205951" x14ac:dyDescent="0.25"/>
    <row r="205952" x14ac:dyDescent="0.25"/>
    <row r="205953" x14ac:dyDescent="0.25"/>
    <row r="205954" x14ac:dyDescent="0.25"/>
    <row r="205955" x14ac:dyDescent="0.25"/>
    <row r="205956" x14ac:dyDescent="0.25"/>
    <row r="205957" x14ac:dyDescent="0.25"/>
    <row r="205958" x14ac:dyDescent="0.25"/>
    <row r="205959" x14ac:dyDescent="0.25"/>
    <row r="205960" x14ac:dyDescent="0.25"/>
    <row r="205961" x14ac:dyDescent="0.25"/>
    <row r="205962" x14ac:dyDescent="0.25"/>
    <row r="205963" x14ac:dyDescent="0.25"/>
    <row r="205964" x14ac:dyDescent="0.25"/>
    <row r="205965" x14ac:dyDescent="0.25"/>
    <row r="205966" x14ac:dyDescent="0.25"/>
    <row r="205967" x14ac:dyDescent="0.25"/>
    <row r="205968" x14ac:dyDescent="0.25"/>
    <row r="205969" x14ac:dyDescent="0.25"/>
    <row r="205970" x14ac:dyDescent="0.25"/>
    <row r="205971" x14ac:dyDescent="0.25"/>
    <row r="205972" x14ac:dyDescent="0.25"/>
    <row r="205973" x14ac:dyDescent="0.25"/>
    <row r="205974" x14ac:dyDescent="0.25"/>
    <row r="205975" x14ac:dyDescent="0.25"/>
    <row r="205976" x14ac:dyDescent="0.25"/>
    <row r="205977" x14ac:dyDescent="0.25"/>
    <row r="205978" x14ac:dyDescent="0.25"/>
    <row r="205979" x14ac:dyDescent="0.25"/>
    <row r="205980" x14ac:dyDescent="0.25"/>
    <row r="205981" x14ac:dyDescent="0.25"/>
    <row r="205982" x14ac:dyDescent="0.25"/>
    <row r="205983" x14ac:dyDescent="0.25"/>
    <row r="205984" x14ac:dyDescent="0.25"/>
    <row r="205985" x14ac:dyDescent="0.25"/>
    <row r="205986" x14ac:dyDescent="0.25"/>
    <row r="205987" x14ac:dyDescent="0.25"/>
    <row r="205988" x14ac:dyDescent="0.25"/>
    <row r="205989" x14ac:dyDescent="0.25"/>
    <row r="205990" x14ac:dyDescent="0.25"/>
    <row r="205991" x14ac:dyDescent="0.25"/>
    <row r="205992" x14ac:dyDescent="0.25"/>
    <row r="205993" x14ac:dyDescent="0.25"/>
    <row r="205994" x14ac:dyDescent="0.25"/>
    <row r="205995" x14ac:dyDescent="0.25"/>
    <row r="205996" x14ac:dyDescent="0.25"/>
    <row r="205997" x14ac:dyDescent="0.25"/>
    <row r="205998" x14ac:dyDescent="0.25"/>
    <row r="205999" x14ac:dyDescent="0.25"/>
    <row r="206000" x14ac:dyDescent="0.25"/>
    <row r="206001" x14ac:dyDescent="0.25"/>
    <row r="206002" x14ac:dyDescent="0.25"/>
    <row r="206003" x14ac:dyDescent="0.25"/>
    <row r="206004" x14ac:dyDescent="0.25"/>
    <row r="206005" x14ac:dyDescent="0.25"/>
    <row r="206006" x14ac:dyDescent="0.25"/>
    <row r="206007" x14ac:dyDescent="0.25"/>
    <row r="206008" x14ac:dyDescent="0.25"/>
    <row r="206009" x14ac:dyDescent="0.25"/>
    <row r="206010" x14ac:dyDescent="0.25"/>
    <row r="206011" x14ac:dyDescent="0.25"/>
    <row r="206012" x14ac:dyDescent="0.25"/>
    <row r="206013" x14ac:dyDescent="0.25"/>
    <row r="206014" x14ac:dyDescent="0.25"/>
    <row r="206015" x14ac:dyDescent="0.25"/>
    <row r="206016" x14ac:dyDescent="0.25"/>
    <row r="206017" x14ac:dyDescent="0.25"/>
    <row r="206018" x14ac:dyDescent="0.25"/>
    <row r="206019" x14ac:dyDescent="0.25"/>
    <row r="206020" x14ac:dyDescent="0.25"/>
    <row r="206021" x14ac:dyDescent="0.25"/>
    <row r="206022" x14ac:dyDescent="0.25"/>
    <row r="206023" x14ac:dyDescent="0.25"/>
    <row r="206024" x14ac:dyDescent="0.25"/>
    <row r="206025" x14ac:dyDescent="0.25"/>
    <row r="206026" x14ac:dyDescent="0.25"/>
    <row r="206027" x14ac:dyDescent="0.25"/>
    <row r="206028" x14ac:dyDescent="0.25"/>
    <row r="206029" x14ac:dyDescent="0.25"/>
    <row r="206030" x14ac:dyDescent="0.25"/>
    <row r="206031" x14ac:dyDescent="0.25"/>
    <row r="206032" x14ac:dyDescent="0.25"/>
    <row r="206033" x14ac:dyDescent="0.25"/>
    <row r="206034" x14ac:dyDescent="0.25"/>
    <row r="206035" x14ac:dyDescent="0.25"/>
    <row r="206036" x14ac:dyDescent="0.25"/>
    <row r="206037" x14ac:dyDescent="0.25"/>
    <row r="206038" x14ac:dyDescent="0.25"/>
    <row r="206039" x14ac:dyDescent="0.25"/>
    <row r="206040" x14ac:dyDescent="0.25"/>
    <row r="206041" x14ac:dyDescent="0.25"/>
    <row r="206042" x14ac:dyDescent="0.25"/>
    <row r="206043" x14ac:dyDescent="0.25"/>
    <row r="206044" x14ac:dyDescent="0.25"/>
    <row r="206045" x14ac:dyDescent="0.25"/>
    <row r="206046" x14ac:dyDescent="0.25"/>
    <row r="206047" x14ac:dyDescent="0.25"/>
    <row r="206048" x14ac:dyDescent="0.25"/>
    <row r="206049" x14ac:dyDescent="0.25"/>
    <row r="206050" x14ac:dyDescent="0.25"/>
    <row r="206051" x14ac:dyDescent="0.25"/>
    <row r="206052" x14ac:dyDescent="0.25"/>
    <row r="206053" x14ac:dyDescent="0.25"/>
    <row r="206054" x14ac:dyDescent="0.25"/>
    <row r="206055" x14ac:dyDescent="0.25"/>
    <row r="206056" x14ac:dyDescent="0.25"/>
    <row r="206057" x14ac:dyDescent="0.25"/>
    <row r="206058" x14ac:dyDescent="0.25"/>
    <row r="206059" x14ac:dyDescent="0.25"/>
    <row r="206060" x14ac:dyDescent="0.25"/>
    <row r="206061" x14ac:dyDescent="0.25"/>
    <row r="206062" x14ac:dyDescent="0.25"/>
    <row r="206063" x14ac:dyDescent="0.25"/>
    <row r="206064" x14ac:dyDescent="0.25"/>
    <row r="206065" x14ac:dyDescent="0.25"/>
    <row r="206066" x14ac:dyDescent="0.25"/>
    <row r="206067" x14ac:dyDescent="0.25"/>
    <row r="206068" x14ac:dyDescent="0.25"/>
    <row r="206069" x14ac:dyDescent="0.25"/>
    <row r="206070" x14ac:dyDescent="0.25"/>
    <row r="206071" x14ac:dyDescent="0.25"/>
    <row r="206072" x14ac:dyDescent="0.25"/>
    <row r="206073" x14ac:dyDescent="0.25"/>
    <row r="206074" x14ac:dyDescent="0.25"/>
    <row r="206075" x14ac:dyDescent="0.25"/>
    <row r="206076" x14ac:dyDescent="0.25"/>
    <row r="206077" x14ac:dyDescent="0.25"/>
    <row r="206078" x14ac:dyDescent="0.25"/>
    <row r="206079" x14ac:dyDescent="0.25"/>
    <row r="206080" x14ac:dyDescent="0.25"/>
    <row r="206081" x14ac:dyDescent="0.25"/>
    <row r="206082" x14ac:dyDescent="0.25"/>
    <row r="206083" x14ac:dyDescent="0.25"/>
    <row r="206084" x14ac:dyDescent="0.25"/>
    <row r="206085" x14ac:dyDescent="0.25"/>
    <row r="206086" x14ac:dyDescent="0.25"/>
    <row r="206087" x14ac:dyDescent="0.25"/>
    <row r="206088" x14ac:dyDescent="0.25"/>
    <row r="206089" x14ac:dyDescent="0.25"/>
    <row r="206090" x14ac:dyDescent="0.25"/>
    <row r="206091" x14ac:dyDescent="0.25"/>
    <row r="206092" x14ac:dyDescent="0.25"/>
    <row r="206093" x14ac:dyDescent="0.25"/>
    <row r="206094" x14ac:dyDescent="0.25"/>
    <row r="206095" x14ac:dyDescent="0.25"/>
    <row r="206096" x14ac:dyDescent="0.25"/>
    <row r="206097" x14ac:dyDescent="0.25"/>
    <row r="206098" x14ac:dyDescent="0.25"/>
    <row r="206099" x14ac:dyDescent="0.25"/>
    <row r="206100" x14ac:dyDescent="0.25"/>
    <row r="206101" x14ac:dyDescent="0.25"/>
    <row r="206102" x14ac:dyDescent="0.25"/>
    <row r="206103" x14ac:dyDescent="0.25"/>
    <row r="206104" x14ac:dyDescent="0.25"/>
    <row r="206105" x14ac:dyDescent="0.25"/>
    <row r="206106" x14ac:dyDescent="0.25"/>
    <row r="206107" x14ac:dyDescent="0.25"/>
    <row r="206108" x14ac:dyDescent="0.25"/>
    <row r="206109" x14ac:dyDescent="0.25"/>
    <row r="206110" x14ac:dyDescent="0.25"/>
    <row r="206111" x14ac:dyDescent="0.25"/>
    <row r="206112" x14ac:dyDescent="0.25"/>
    <row r="206113" x14ac:dyDescent="0.25"/>
    <row r="206114" x14ac:dyDescent="0.25"/>
    <row r="206115" x14ac:dyDescent="0.25"/>
    <row r="206116" x14ac:dyDescent="0.25"/>
    <row r="206117" x14ac:dyDescent="0.25"/>
    <row r="206118" x14ac:dyDescent="0.25"/>
    <row r="206119" x14ac:dyDescent="0.25"/>
    <row r="206120" x14ac:dyDescent="0.25"/>
    <row r="206121" x14ac:dyDescent="0.25"/>
    <row r="206122" x14ac:dyDescent="0.25"/>
    <row r="206123" x14ac:dyDescent="0.25"/>
    <row r="206124" x14ac:dyDescent="0.25"/>
    <row r="206125" x14ac:dyDescent="0.25"/>
    <row r="206126" x14ac:dyDescent="0.25"/>
    <row r="206127" x14ac:dyDescent="0.25"/>
    <row r="206128" x14ac:dyDescent="0.25"/>
    <row r="206129" x14ac:dyDescent="0.25"/>
    <row r="206130" x14ac:dyDescent="0.25"/>
    <row r="206131" x14ac:dyDescent="0.25"/>
    <row r="206132" x14ac:dyDescent="0.25"/>
    <row r="206133" x14ac:dyDescent="0.25"/>
    <row r="206134" x14ac:dyDescent="0.25"/>
    <row r="206135" x14ac:dyDescent="0.25"/>
    <row r="206136" x14ac:dyDescent="0.25"/>
    <row r="206137" x14ac:dyDescent="0.25"/>
    <row r="206138" x14ac:dyDescent="0.25"/>
    <row r="206139" x14ac:dyDescent="0.25"/>
    <row r="206140" x14ac:dyDescent="0.25"/>
    <row r="206141" x14ac:dyDescent="0.25"/>
    <row r="206142" x14ac:dyDescent="0.25"/>
    <row r="206143" x14ac:dyDescent="0.25"/>
    <row r="206144" x14ac:dyDescent="0.25"/>
    <row r="206145" x14ac:dyDescent="0.25"/>
    <row r="206146" x14ac:dyDescent="0.25"/>
    <row r="206147" x14ac:dyDescent="0.25"/>
    <row r="206148" x14ac:dyDescent="0.25"/>
    <row r="206149" x14ac:dyDescent="0.25"/>
    <row r="206150" x14ac:dyDescent="0.25"/>
    <row r="206151" x14ac:dyDescent="0.25"/>
    <row r="206152" x14ac:dyDescent="0.25"/>
    <row r="206153" x14ac:dyDescent="0.25"/>
    <row r="206154" x14ac:dyDescent="0.25"/>
    <row r="206155" x14ac:dyDescent="0.25"/>
    <row r="206156" x14ac:dyDescent="0.25"/>
    <row r="206157" x14ac:dyDescent="0.25"/>
    <row r="206158" x14ac:dyDescent="0.25"/>
    <row r="206159" x14ac:dyDescent="0.25"/>
    <row r="206160" x14ac:dyDescent="0.25"/>
    <row r="206161" x14ac:dyDescent="0.25"/>
    <row r="206162" x14ac:dyDescent="0.25"/>
    <row r="206163" x14ac:dyDescent="0.25"/>
    <row r="206164" x14ac:dyDescent="0.25"/>
    <row r="206165" x14ac:dyDescent="0.25"/>
    <row r="206166" x14ac:dyDescent="0.25"/>
    <row r="206167" x14ac:dyDescent="0.25"/>
    <row r="206168" x14ac:dyDescent="0.25"/>
    <row r="206169" x14ac:dyDescent="0.25"/>
    <row r="206170" x14ac:dyDescent="0.25"/>
    <row r="206171" x14ac:dyDescent="0.25"/>
    <row r="206172" x14ac:dyDescent="0.25"/>
    <row r="206173" x14ac:dyDescent="0.25"/>
    <row r="206174" x14ac:dyDescent="0.25"/>
    <row r="206175" x14ac:dyDescent="0.25"/>
    <row r="206176" x14ac:dyDescent="0.25"/>
    <row r="206177" x14ac:dyDescent="0.25"/>
    <row r="206178" x14ac:dyDescent="0.25"/>
    <row r="206179" x14ac:dyDescent="0.25"/>
    <row r="206180" x14ac:dyDescent="0.25"/>
    <row r="206181" x14ac:dyDescent="0.25"/>
    <row r="206182" x14ac:dyDescent="0.25"/>
    <row r="206183" x14ac:dyDescent="0.25"/>
    <row r="206184" x14ac:dyDescent="0.25"/>
    <row r="206185" x14ac:dyDescent="0.25"/>
    <row r="206186" x14ac:dyDescent="0.25"/>
    <row r="206187" x14ac:dyDescent="0.25"/>
    <row r="206188" x14ac:dyDescent="0.25"/>
    <row r="206189" x14ac:dyDescent="0.25"/>
    <row r="206190" x14ac:dyDescent="0.25"/>
    <row r="206191" x14ac:dyDescent="0.25"/>
    <row r="206192" x14ac:dyDescent="0.25"/>
    <row r="206193" x14ac:dyDescent="0.25"/>
    <row r="206194" x14ac:dyDescent="0.25"/>
    <row r="206195" x14ac:dyDescent="0.25"/>
    <row r="206196" x14ac:dyDescent="0.25"/>
    <row r="206197" x14ac:dyDescent="0.25"/>
    <row r="206198" x14ac:dyDescent="0.25"/>
    <row r="206199" x14ac:dyDescent="0.25"/>
    <row r="206200" x14ac:dyDescent="0.25"/>
    <row r="206201" x14ac:dyDescent="0.25"/>
    <row r="206202" x14ac:dyDescent="0.25"/>
    <row r="206203" x14ac:dyDescent="0.25"/>
    <row r="206204" x14ac:dyDescent="0.25"/>
    <row r="206205" x14ac:dyDescent="0.25"/>
    <row r="206206" x14ac:dyDescent="0.25"/>
    <row r="206207" x14ac:dyDescent="0.25"/>
    <row r="206208" x14ac:dyDescent="0.25"/>
    <row r="206209" x14ac:dyDescent="0.25"/>
    <row r="206210" x14ac:dyDescent="0.25"/>
    <row r="206211" x14ac:dyDescent="0.25"/>
    <row r="206212" x14ac:dyDescent="0.25"/>
    <row r="206213" x14ac:dyDescent="0.25"/>
    <row r="206214" x14ac:dyDescent="0.25"/>
    <row r="206215" x14ac:dyDescent="0.25"/>
    <row r="206216" x14ac:dyDescent="0.25"/>
    <row r="206217" x14ac:dyDescent="0.25"/>
    <row r="206218" x14ac:dyDescent="0.25"/>
    <row r="206219" x14ac:dyDescent="0.25"/>
    <row r="206220" x14ac:dyDescent="0.25"/>
    <row r="206221" x14ac:dyDescent="0.25"/>
    <row r="206222" x14ac:dyDescent="0.25"/>
    <row r="206223" x14ac:dyDescent="0.25"/>
    <row r="206224" x14ac:dyDescent="0.25"/>
    <row r="206225" x14ac:dyDescent="0.25"/>
    <row r="206226" x14ac:dyDescent="0.25"/>
    <row r="206227" x14ac:dyDescent="0.25"/>
    <row r="206228" x14ac:dyDescent="0.25"/>
    <row r="206229" x14ac:dyDescent="0.25"/>
    <row r="206230" x14ac:dyDescent="0.25"/>
    <row r="206231" x14ac:dyDescent="0.25"/>
    <row r="206232" x14ac:dyDescent="0.25"/>
    <row r="206233" x14ac:dyDescent="0.25"/>
    <row r="206234" x14ac:dyDescent="0.25"/>
    <row r="206235" x14ac:dyDescent="0.25"/>
    <row r="206236" x14ac:dyDescent="0.25"/>
    <row r="206237" x14ac:dyDescent="0.25"/>
    <row r="206238" x14ac:dyDescent="0.25"/>
    <row r="206239" x14ac:dyDescent="0.25"/>
    <row r="206240" x14ac:dyDescent="0.25"/>
    <row r="206241" x14ac:dyDescent="0.25"/>
    <row r="206242" x14ac:dyDescent="0.25"/>
    <row r="206243" x14ac:dyDescent="0.25"/>
    <row r="206244" x14ac:dyDescent="0.25"/>
    <row r="206245" x14ac:dyDescent="0.25"/>
    <row r="206246" x14ac:dyDescent="0.25"/>
    <row r="206247" x14ac:dyDescent="0.25"/>
    <row r="206248" x14ac:dyDescent="0.25"/>
    <row r="206249" x14ac:dyDescent="0.25"/>
    <row r="206250" x14ac:dyDescent="0.25"/>
    <row r="206251" x14ac:dyDescent="0.25"/>
    <row r="206252" x14ac:dyDescent="0.25"/>
    <row r="206253" x14ac:dyDescent="0.25"/>
    <row r="206254" x14ac:dyDescent="0.25"/>
    <row r="206255" x14ac:dyDescent="0.25"/>
    <row r="206256" x14ac:dyDescent="0.25"/>
    <row r="206257" x14ac:dyDescent="0.25"/>
    <row r="206258" x14ac:dyDescent="0.25"/>
    <row r="206259" x14ac:dyDescent="0.25"/>
    <row r="206260" x14ac:dyDescent="0.25"/>
    <row r="206261" x14ac:dyDescent="0.25"/>
    <row r="206262" x14ac:dyDescent="0.25"/>
    <row r="206263" x14ac:dyDescent="0.25"/>
    <row r="206264" x14ac:dyDescent="0.25"/>
    <row r="206265" x14ac:dyDescent="0.25"/>
    <row r="206266" x14ac:dyDescent="0.25"/>
    <row r="206267" x14ac:dyDescent="0.25"/>
    <row r="206268" x14ac:dyDescent="0.25"/>
    <row r="206269" x14ac:dyDescent="0.25"/>
    <row r="206270" x14ac:dyDescent="0.25"/>
    <row r="206271" x14ac:dyDescent="0.25"/>
    <row r="206272" x14ac:dyDescent="0.25"/>
    <row r="206273" x14ac:dyDescent="0.25"/>
    <row r="206274" x14ac:dyDescent="0.25"/>
    <row r="206275" x14ac:dyDescent="0.25"/>
    <row r="206276" x14ac:dyDescent="0.25"/>
    <row r="206277" x14ac:dyDescent="0.25"/>
    <row r="206278" x14ac:dyDescent="0.25"/>
    <row r="206279" x14ac:dyDescent="0.25"/>
    <row r="206280" x14ac:dyDescent="0.25"/>
    <row r="206281" x14ac:dyDescent="0.25"/>
    <row r="206282" x14ac:dyDescent="0.25"/>
    <row r="206283" x14ac:dyDescent="0.25"/>
    <row r="206284" x14ac:dyDescent="0.25"/>
    <row r="206285" x14ac:dyDescent="0.25"/>
    <row r="206286" x14ac:dyDescent="0.25"/>
    <row r="206287" x14ac:dyDescent="0.25"/>
    <row r="206288" x14ac:dyDescent="0.25"/>
    <row r="206289" x14ac:dyDescent="0.25"/>
    <row r="206290" x14ac:dyDescent="0.25"/>
    <row r="206291" x14ac:dyDescent="0.25"/>
    <row r="206292" x14ac:dyDescent="0.25"/>
    <row r="206293" x14ac:dyDescent="0.25"/>
    <row r="206294" x14ac:dyDescent="0.25"/>
    <row r="206295" x14ac:dyDescent="0.25"/>
    <row r="206296" x14ac:dyDescent="0.25"/>
    <row r="206297" x14ac:dyDescent="0.25"/>
    <row r="206298" x14ac:dyDescent="0.25"/>
    <row r="206299" x14ac:dyDescent="0.25"/>
    <row r="206300" x14ac:dyDescent="0.25"/>
    <row r="206301" x14ac:dyDescent="0.25"/>
    <row r="206302" x14ac:dyDescent="0.25"/>
    <row r="206303" x14ac:dyDescent="0.25"/>
    <row r="206304" x14ac:dyDescent="0.25"/>
    <row r="206305" x14ac:dyDescent="0.25"/>
    <row r="206306" x14ac:dyDescent="0.25"/>
    <row r="206307" x14ac:dyDescent="0.25"/>
    <row r="206308" x14ac:dyDescent="0.25"/>
    <row r="206309" x14ac:dyDescent="0.25"/>
    <row r="206310" x14ac:dyDescent="0.25"/>
    <row r="206311" x14ac:dyDescent="0.25"/>
    <row r="206312" x14ac:dyDescent="0.25"/>
    <row r="206313" x14ac:dyDescent="0.25"/>
    <row r="206314" x14ac:dyDescent="0.25"/>
    <row r="206315" x14ac:dyDescent="0.25"/>
    <row r="206316" x14ac:dyDescent="0.25"/>
    <row r="206317" x14ac:dyDescent="0.25"/>
    <row r="206318" x14ac:dyDescent="0.25"/>
    <row r="206319" x14ac:dyDescent="0.25"/>
    <row r="206320" x14ac:dyDescent="0.25"/>
    <row r="206321" x14ac:dyDescent="0.25"/>
    <row r="206322" x14ac:dyDescent="0.25"/>
    <row r="206323" x14ac:dyDescent="0.25"/>
    <row r="206324" x14ac:dyDescent="0.25"/>
    <row r="206325" x14ac:dyDescent="0.25"/>
    <row r="206326" x14ac:dyDescent="0.25"/>
    <row r="206327" x14ac:dyDescent="0.25"/>
    <row r="206328" x14ac:dyDescent="0.25"/>
    <row r="206329" x14ac:dyDescent="0.25"/>
    <row r="206330" x14ac:dyDescent="0.25"/>
    <row r="206331" x14ac:dyDescent="0.25"/>
    <row r="206332" x14ac:dyDescent="0.25"/>
    <row r="206333" x14ac:dyDescent="0.25"/>
    <row r="206334" x14ac:dyDescent="0.25"/>
    <row r="206335" x14ac:dyDescent="0.25"/>
    <row r="206336" x14ac:dyDescent="0.25"/>
    <row r="206337" x14ac:dyDescent="0.25"/>
    <row r="206338" x14ac:dyDescent="0.25"/>
    <row r="206339" x14ac:dyDescent="0.25"/>
    <row r="206340" x14ac:dyDescent="0.25"/>
    <row r="206341" x14ac:dyDescent="0.25"/>
    <row r="206342" x14ac:dyDescent="0.25"/>
    <row r="206343" x14ac:dyDescent="0.25"/>
    <row r="206344" x14ac:dyDescent="0.25"/>
    <row r="206345" x14ac:dyDescent="0.25"/>
    <row r="206346" x14ac:dyDescent="0.25"/>
    <row r="206347" x14ac:dyDescent="0.25"/>
    <row r="206348" x14ac:dyDescent="0.25"/>
    <row r="206349" x14ac:dyDescent="0.25"/>
    <row r="206350" x14ac:dyDescent="0.25"/>
    <row r="206351" x14ac:dyDescent="0.25"/>
    <row r="206352" x14ac:dyDescent="0.25"/>
    <row r="206353" x14ac:dyDescent="0.25"/>
    <row r="206354" x14ac:dyDescent="0.25"/>
    <row r="206355" x14ac:dyDescent="0.25"/>
    <row r="206356" x14ac:dyDescent="0.25"/>
    <row r="206357" x14ac:dyDescent="0.25"/>
    <row r="206358" x14ac:dyDescent="0.25"/>
    <row r="206359" x14ac:dyDescent="0.25"/>
    <row r="206360" x14ac:dyDescent="0.25"/>
    <row r="206361" x14ac:dyDescent="0.25"/>
    <row r="206362" x14ac:dyDescent="0.25"/>
    <row r="206363" x14ac:dyDescent="0.25"/>
    <row r="206364" x14ac:dyDescent="0.25"/>
    <row r="206365" x14ac:dyDescent="0.25"/>
    <row r="206366" x14ac:dyDescent="0.25"/>
    <row r="206367" x14ac:dyDescent="0.25"/>
    <row r="206368" x14ac:dyDescent="0.25"/>
    <row r="206369" x14ac:dyDescent="0.25"/>
    <row r="206370" x14ac:dyDescent="0.25"/>
    <row r="206371" x14ac:dyDescent="0.25"/>
    <row r="206372" x14ac:dyDescent="0.25"/>
    <row r="206373" x14ac:dyDescent="0.25"/>
    <row r="206374" x14ac:dyDescent="0.25"/>
    <row r="206375" x14ac:dyDescent="0.25"/>
    <row r="206376" x14ac:dyDescent="0.25"/>
    <row r="206377" x14ac:dyDescent="0.25"/>
    <row r="206378" x14ac:dyDescent="0.25"/>
    <row r="206379" x14ac:dyDescent="0.25"/>
    <row r="206380" x14ac:dyDescent="0.25"/>
    <row r="206381" x14ac:dyDescent="0.25"/>
    <row r="206382" x14ac:dyDescent="0.25"/>
    <row r="206383" x14ac:dyDescent="0.25"/>
    <row r="206384" x14ac:dyDescent="0.25"/>
    <row r="206385" x14ac:dyDescent="0.25"/>
    <row r="206386" x14ac:dyDescent="0.25"/>
    <row r="206387" x14ac:dyDescent="0.25"/>
    <row r="206388" x14ac:dyDescent="0.25"/>
    <row r="206389" x14ac:dyDescent="0.25"/>
    <row r="206390" x14ac:dyDescent="0.25"/>
    <row r="206391" x14ac:dyDescent="0.25"/>
    <row r="206392" x14ac:dyDescent="0.25"/>
    <row r="206393" x14ac:dyDescent="0.25"/>
    <row r="206394" x14ac:dyDescent="0.25"/>
    <row r="206395" x14ac:dyDescent="0.25"/>
    <row r="206396" x14ac:dyDescent="0.25"/>
    <row r="206397" x14ac:dyDescent="0.25"/>
    <row r="206398" x14ac:dyDescent="0.25"/>
    <row r="206399" x14ac:dyDescent="0.25"/>
    <row r="206400" x14ac:dyDescent="0.25"/>
    <row r="206401" x14ac:dyDescent="0.25"/>
    <row r="206402" x14ac:dyDescent="0.25"/>
    <row r="206403" x14ac:dyDescent="0.25"/>
    <row r="206404" x14ac:dyDescent="0.25"/>
    <row r="206405" x14ac:dyDescent="0.25"/>
    <row r="206406" x14ac:dyDescent="0.25"/>
    <row r="206407" x14ac:dyDescent="0.25"/>
    <row r="206408" x14ac:dyDescent="0.25"/>
    <row r="206409" x14ac:dyDescent="0.25"/>
    <row r="206410" x14ac:dyDescent="0.25"/>
    <row r="206411" x14ac:dyDescent="0.25"/>
    <row r="206412" x14ac:dyDescent="0.25"/>
    <row r="206413" x14ac:dyDescent="0.25"/>
    <row r="206414" x14ac:dyDescent="0.25"/>
    <row r="206415" x14ac:dyDescent="0.25"/>
    <row r="206416" x14ac:dyDescent="0.25"/>
    <row r="206417" x14ac:dyDescent="0.25"/>
    <row r="206418" x14ac:dyDescent="0.25"/>
    <row r="206419" x14ac:dyDescent="0.25"/>
    <row r="206420" x14ac:dyDescent="0.25"/>
    <row r="206421" x14ac:dyDescent="0.25"/>
    <row r="206422" x14ac:dyDescent="0.25"/>
    <row r="206423" x14ac:dyDescent="0.25"/>
    <row r="206424" x14ac:dyDescent="0.25"/>
    <row r="206425" x14ac:dyDescent="0.25"/>
    <row r="206426" x14ac:dyDescent="0.25"/>
    <row r="206427" x14ac:dyDescent="0.25"/>
    <row r="206428" x14ac:dyDescent="0.25"/>
    <row r="206429" x14ac:dyDescent="0.25"/>
    <row r="206430" x14ac:dyDescent="0.25"/>
    <row r="206431" x14ac:dyDescent="0.25"/>
    <row r="206432" x14ac:dyDescent="0.25"/>
    <row r="206433" x14ac:dyDescent="0.25"/>
    <row r="206434" x14ac:dyDescent="0.25"/>
    <row r="206435" x14ac:dyDescent="0.25"/>
    <row r="206436" x14ac:dyDescent="0.25"/>
    <row r="206437" x14ac:dyDescent="0.25"/>
    <row r="206438" x14ac:dyDescent="0.25"/>
    <row r="206439" x14ac:dyDescent="0.25"/>
    <row r="206440" x14ac:dyDescent="0.25"/>
    <row r="206441" x14ac:dyDescent="0.25"/>
    <row r="206442" x14ac:dyDescent="0.25"/>
    <row r="206443" x14ac:dyDescent="0.25"/>
    <row r="206444" x14ac:dyDescent="0.25"/>
    <row r="206445" x14ac:dyDescent="0.25"/>
    <row r="206446" x14ac:dyDescent="0.25"/>
    <row r="206447" x14ac:dyDescent="0.25"/>
    <row r="206448" x14ac:dyDescent="0.25"/>
    <row r="206449" x14ac:dyDescent="0.25"/>
    <row r="206450" x14ac:dyDescent="0.25"/>
    <row r="206451" x14ac:dyDescent="0.25"/>
    <row r="206452" x14ac:dyDescent="0.25"/>
    <row r="206453" x14ac:dyDescent="0.25"/>
    <row r="206454" x14ac:dyDescent="0.25"/>
    <row r="206455" x14ac:dyDescent="0.25"/>
    <row r="206456" x14ac:dyDescent="0.25"/>
    <row r="206457" x14ac:dyDescent="0.25"/>
    <row r="206458" x14ac:dyDescent="0.25"/>
    <row r="206459" x14ac:dyDescent="0.25"/>
    <row r="206460" x14ac:dyDescent="0.25"/>
    <row r="206461" x14ac:dyDescent="0.25"/>
    <row r="206462" x14ac:dyDescent="0.25"/>
    <row r="206463" x14ac:dyDescent="0.25"/>
    <row r="206464" x14ac:dyDescent="0.25"/>
    <row r="206465" x14ac:dyDescent="0.25"/>
    <row r="206466" x14ac:dyDescent="0.25"/>
    <row r="206467" x14ac:dyDescent="0.25"/>
    <row r="206468" x14ac:dyDescent="0.25"/>
    <row r="206469" x14ac:dyDescent="0.25"/>
    <row r="206470" x14ac:dyDescent="0.25"/>
    <row r="206471" x14ac:dyDescent="0.25"/>
    <row r="206472" x14ac:dyDescent="0.25"/>
    <row r="206473" x14ac:dyDescent="0.25"/>
    <row r="206474" x14ac:dyDescent="0.25"/>
    <row r="206475" x14ac:dyDescent="0.25"/>
    <row r="206476" x14ac:dyDescent="0.25"/>
    <row r="206477" x14ac:dyDescent="0.25"/>
    <row r="206478" x14ac:dyDescent="0.25"/>
    <row r="206479" x14ac:dyDescent="0.25"/>
    <row r="206480" x14ac:dyDescent="0.25"/>
    <row r="206481" x14ac:dyDescent="0.25"/>
    <row r="206482" x14ac:dyDescent="0.25"/>
    <row r="206483" x14ac:dyDescent="0.25"/>
    <row r="206484" x14ac:dyDescent="0.25"/>
    <row r="206485" x14ac:dyDescent="0.25"/>
    <row r="206486" x14ac:dyDescent="0.25"/>
    <row r="206487" x14ac:dyDescent="0.25"/>
    <row r="206488" x14ac:dyDescent="0.25"/>
    <row r="206489" x14ac:dyDescent="0.25"/>
    <row r="206490" x14ac:dyDescent="0.25"/>
    <row r="206491" x14ac:dyDescent="0.25"/>
    <row r="206492" x14ac:dyDescent="0.25"/>
    <row r="206493" x14ac:dyDescent="0.25"/>
    <row r="206494" x14ac:dyDescent="0.25"/>
    <row r="206495" x14ac:dyDescent="0.25"/>
    <row r="206496" x14ac:dyDescent="0.25"/>
    <row r="206497" x14ac:dyDescent="0.25"/>
    <row r="206498" x14ac:dyDescent="0.25"/>
    <row r="206499" x14ac:dyDescent="0.25"/>
    <row r="206500" x14ac:dyDescent="0.25"/>
    <row r="206501" x14ac:dyDescent="0.25"/>
    <row r="206502" x14ac:dyDescent="0.25"/>
    <row r="206503" x14ac:dyDescent="0.25"/>
    <row r="206504" x14ac:dyDescent="0.25"/>
    <row r="206505" x14ac:dyDescent="0.25"/>
    <row r="206506" x14ac:dyDescent="0.25"/>
    <row r="206507" x14ac:dyDescent="0.25"/>
    <row r="206508" x14ac:dyDescent="0.25"/>
    <row r="206509" x14ac:dyDescent="0.25"/>
    <row r="206510" x14ac:dyDescent="0.25"/>
    <row r="206511" x14ac:dyDescent="0.25"/>
    <row r="206512" x14ac:dyDescent="0.25"/>
    <row r="206513" x14ac:dyDescent="0.25"/>
    <row r="206514" x14ac:dyDescent="0.25"/>
    <row r="206515" x14ac:dyDescent="0.25"/>
    <row r="206516" x14ac:dyDescent="0.25"/>
    <row r="206517" x14ac:dyDescent="0.25"/>
    <row r="206518" x14ac:dyDescent="0.25"/>
    <row r="206519" x14ac:dyDescent="0.25"/>
    <row r="206520" x14ac:dyDescent="0.25"/>
    <row r="206521" x14ac:dyDescent="0.25"/>
    <row r="206522" x14ac:dyDescent="0.25"/>
    <row r="206523" x14ac:dyDescent="0.25"/>
    <row r="206524" x14ac:dyDescent="0.25"/>
    <row r="206525" x14ac:dyDescent="0.25"/>
    <row r="206526" x14ac:dyDescent="0.25"/>
    <row r="206527" x14ac:dyDescent="0.25"/>
    <row r="206528" x14ac:dyDescent="0.25"/>
    <row r="206529" x14ac:dyDescent="0.25"/>
    <row r="206530" x14ac:dyDescent="0.25"/>
    <row r="206531" x14ac:dyDescent="0.25"/>
    <row r="206532" x14ac:dyDescent="0.25"/>
    <row r="206533" x14ac:dyDescent="0.25"/>
    <row r="206534" x14ac:dyDescent="0.25"/>
    <row r="206535" x14ac:dyDescent="0.25"/>
    <row r="206536" x14ac:dyDescent="0.25"/>
    <row r="206537" x14ac:dyDescent="0.25"/>
    <row r="206538" x14ac:dyDescent="0.25"/>
    <row r="206539" x14ac:dyDescent="0.25"/>
    <row r="206540" x14ac:dyDescent="0.25"/>
    <row r="206541" x14ac:dyDescent="0.25"/>
    <row r="206542" x14ac:dyDescent="0.25"/>
    <row r="206543" x14ac:dyDescent="0.25"/>
    <row r="206544" x14ac:dyDescent="0.25"/>
    <row r="206545" x14ac:dyDescent="0.25"/>
    <row r="206546" x14ac:dyDescent="0.25"/>
    <row r="206547" x14ac:dyDescent="0.25"/>
    <row r="206548" x14ac:dyDescent="0.25"/>
    <row r="206549" x14ac:dyDescent="0.25"/>
    <row r="206550" x14ac:dyDescent="0.25"/>
    <row r="206551" x14ac:dyDescent="0.25"/>
    <row r="206552" x14ac:dyDescent="0.25"/>
    <row r="206553" x14ac:dyDescent="0.25"/>
    <row r="206554" x14ac:dyDescent="0.25"/>
    <row r="206555" x14ac:dyDescent="0.25"/>
    <row r="206556" x14ac:dyDescent="0.25"/>
    <row r="206557" x14ac:dyDescent="0.25"/>
    <row r="206558" x14ac:dyDescent="0.25"/>
    <row r="206559" x14ac:dyDescent="0.25"/>
    <row r="206560" x14ac:dyDescent="0.25"/>
    <row r="206561" x14ac:dyDescent="0.25"/>
    <row r="206562" x14ac:dyDescent="0.25"/>
    <row r="206563" x14ac:dyDescent="0.25"/>
    <row r="206564" x14ac:dyDescent="0.25"/>
    <row r="206565" x14ac:dyDescent="0.25"/>
    <row r="206566" x14ac:dyDescent="0.25"/>
    <row r="206567" x14ac:dyDescent="0.25"/>
    <row r="206568" x14ac:dyDescent="0.25"/>
    <row r="206569" x14ac:dyDescent="0.25"/>
    <row r="206570" x14ac:dyDescent="0.25"/>
    <row r="206571" x14ac:dyDescent="0.25"/>
    <row r="206572" x14ac:dyDescent="0.25"/>
    <row r="206573" x14ac:dyDescent="0.25"/>
    <row r="206574" x14ac:dyDescent="0.25"/>
    <row r="206575" x14ac:dyDescent="0.25"/>
    <row r="206576" x14ac:dyDescent="0.25"/>
    <row r="206577" x14ac:dyDescent="0.25"/>
    <row r="206578" x14ac:dyDescent="0.25"/>
    <row r="206579" x14ac:dyDescent="0.25"/>
    <row r="206580" x14ac:dyDescent="0.25"/>
    <row r="206581" x14ac:dyDescent="0.25"/>
    <row r="206582" x14ac:dyDescent="0.25"/>
    <row r="206583" x14ac:dyDescent="0.25"/>
    <row r="206584" x14ac:dyDescent="0.25"/>
    <row r="206585" x14ac:dyDescent="0.25"/>
    <row r="206586" x14ac:dyDescent="0.25"/>
    <row r="206587" x14ac:dyDescent="0.25"/>
    <row r="206588" x14ac:dyDescent="0.25"/>
    <row r="206589" x14ac:dyDescent="0.25"/>
    <row r="206590" x14ac:dyDescent="0.25"/>
    <row r="206591" x14ac:dyDescent="0.25"/>
    <row r="206592" x14ac:dyDescent="0.25"/>
    <row r="206593" x14ac:dyDescent="0.25"/>
    <row r="206594" x14ac:dyDescent="0.25"/>
    <row r="206595" x14ac:dyDescent="0.25"/>
    <row r="206596" x14ac:dyDescent="0.25"/>
    <row r="206597" x14ac:dyDescent="0.25"/>
    <row r="206598" x14ac:dyDescent="0.25"/>
    <row r="206599" x14ac:dyDescent="0.25"/>
    <row r="206600" x14ac:dyDescent="0.25"/>
    <row r="206601" x14ac:dyDescent="0.25"/>
    <row r="206602" x14ac:dyDescent="0.25"/>
    <row r="206603" x14ac:dyDescent="0.25"/>
    <row r="206604" x14ac:dyDescent="0.25"/>
    <row r="206605" x14ac:dyDescent="0.25"/>
    <row r="206606" x14ac:dyDescent="0.25"/>
    <row r="206607" x14ac:dyDescent="0.25"/>
    <row r="206608" x14ac:dyDescent="0.25"/>
    <row r="206609" x14ac:dyDescent="0.25"/>
    <row r="206610" x14ac:dyDescent="0.25"/>
    <row r="206611" x14ac:dyDescent="0.25"/>
    <row r="206612" x14ac:dyDescent="0.25"/>
    <row r="206613" x14ac:dyDescent="0.25"/>
    <row r="206614" x14ac:dyDescent="0.25"/>
    <row r="206615" x14ac:dyDescent="0.25"/>
    <row r="206616" x14ac:dyDescent="0.25"/>
    <row r="206617" x14ac:dyDescent="0.25"/>
    <row r="206618" x14ac:dyDescent="0.25"/>
    <row r="206619" x14ac:dyDescent="0.25"/>
    <row r="206620" x14ac:dyDescent="0.25"/>
    <row r="206621" x14ac:dyDescent="0.25"/>
    <row r="206622" x14ac:dyDescent="0.25"/>
    <row r="206623" x14ac:dyDescent="0.25"/>
    <row r="206624" x14ac:dyDescent="0.25"/>
    <row r="206625" x14ac:dyDescent="0.25"/>
    <row r="206626" x14ac:dyDescent="0.25"/>
    <row r="206627" x14ac:dyDescent="0.25"/>
    <row r="206628" x14ac:dyDescent="0.25"/>
    <row r="206629" x14ac:dyDescent="0.25"/>
    <row r="206630" x14ac:dyDescent="0.25"/>
    <row r="206631" x14ac:dyDescent="0.25"/>
    <row r="206632" x14ac:dyDescent="0.25"/>
    <row r="206633" x14ac:dyDescent="0.25"/>
    <row r="206634" x14ac:dyDescent="0.25"/>
    <row r="206635" x14ac:dyDescent="0.25"/>
    <row r="206636" x14ac:dyDescent="0.25"/>
    <row r="206637" x14ac:dyDescent="0.25"/>
    <row r="206638" x14ac:dyDescent="0.25"/>
    <row r="206639" x14ac:dyDescent="0.25"/>
    <row r="206640" x14ac:dyDescent="0.25"/>
    <row r="206641" x14ac:dyDescent="0.25"/>
    <row r="206642" x14ac:dyDescent="0.25"/>
    <row r="206643" x14ac:dyDescent="0.25"/>
    <row r="206644" x14ac:dyDescent="0.25"/>
    <row r="206645" x14ac:dyDescent="0.25"/>
    <row r="206646" x14ac:dyDescent="0.25"/>
    <row r="206647" x14ac:dyDescent="0.25"/>
    <row r="206648" x14ac:dyDescent="0.25"/>
    <row r="206649" x14ac:dyDescent="0.25"/>
    <row r="206650" x14ac:dyDescent="0.25"/>
    <row r="206651" x14ac:dyDescent="0.25"/>
    <row r="206652" x14ac:dyDescent="0.25"/>
    <row r="206653" x14ac:dyDescent="0.25"/>
    <row r="206654" x14ac:dyDescent="0.25"/>
    <row r="206655" x14ac:dyDescent="0.25"/>
    <row r="206656" x14ac:dyDescent="0.25"/>
    <row r="206657" x14ac:dyDescent="0.25"/>
    <row r="206658" x14ac:dyDescent="0.25"/>
    <row r="206659" x14ac:dyDescent="0.25"/>
    <row r="206660" x14ac:dyDescent="0.25"/>
    <row r="206661" x14ac:dyDescent="0.25"/>
    <row r="206662" x14ac:dyDescent="0.25"/>
    <row r="206663" x14ac:dyDescent="0.25"/>
    <row r="206664" x14ac:dyDescent="0.25"/>
    <row r="206665" x14ac:dyDescent="0.25"/>
    <row r="206666" x14ac:dyDescent="0.25"/>
    <row r="206667" x14ac:dyDescent="0.25"/>
    <row r="206668" x14ac:dyDescent="0.25"/>
    <row r="206669" x14ac:dyDescent="0.25"/>
    <row r="206670" x14ac:dyDescent="0.25"/>
    <row r="206671" x14ac:dyDescent="0.25"/>
    <row r="206672" x14ac:dyDescent="0.25"/>
    <row r="206673" x14ac:dyDescent="0.25"/>
    <row r="206674" x14ac:dyDescent="0.25"/>
    <row r="206675" x14ac:dyDescent="0.25"/>
    <row r="206676" x14ac:dyDescent="0.25"/>
    <row r="206677" x14ac:dyDescent="0.25"/>
    <row r="206678" x14ac:dyDescent="0.25"/>
    <row r="206679" x14ac:dyDescent="0.25"/>
    <row r="206680" x14ac:dyDescent="0.25"/>
    <row r="206681" x14ac:dyDescent="0.25"/>
    <row r="206682" x14ac:dyDescent="0.25"/>
    <row r="206683" x14ac:dyDescent="0.25"/>
    <row r="206684" x14ac:dyDescent="0.25"/>
    <row r="206685" x14ac:dyDescent="0.25"/>
    <row r="206686" x14ac:dyDescent="0.25"/>
    <row r="206687" x14ac:dyDescent="0.25"/>
    <row r="206688" x14ac:dyDescent="0.25"/>
    <row r="206689" x14ac:dyDescent="0.25"/>
    <row r="206690" x14ac:dyDescent="0.25"/>
    <row r="206691" x14ac:dyDescent="0.25"/>
    <row r="206692" x14ac:dyDescent="0.25"/>
    <row r="206693" x14ac:dyDescent="0.25"/>
    <row r="206694" x14ac:dyDescent="0.25"/>
    <row r="206695" x14ac:dyDescent="0.25"/>
    <row r="206696" x14ac:dyDescent="0.25"/>
    <row r="206697" x14ac:dyDescent="0.25"/>
    <row r="206698" x14ac:dyDescent="0.25"/>
    <row r="206699" x14ac:dyDescent="0.25"/>
    <row r="206700" x14ac:dyDescent="0.25"/>
    <row r="206701" x14ac:dyDescent="0.25"/>
    <row r="206702" x14ac:dyDescent="0.25"/>
    <row r="206703" x14ac:dyDescent="0.25"/>
    <row r="206704" x14ac:dyDescent="0.25"/>
    <row r="206705" x14ac:dyDescent="0.25"/>
    <row r="206706" x14ac:dyDescent="0.25"/>
    <row r="206707" x14ac:dyDescent="0.25"/>
    <row r="206708" x14ac:dyDescent="0.25"/>
    <row r="206709" x14ac:dyDescent="0.25"/>
    <row r="206710" x14ac:dyDescent="0.25"/>
    <row r="206711" x14ac:dyDescent="0.25"/>
    <row r="206712" x14ac:dyDescent="0.25"/>
    <row r="206713" x14ac:dyDescent="0.25"/>
    <row r="206714" x14ac:dyDescent="0.25"/>
    <row r="206715" x14ac:dyDescent="0.25"/>
    <row r="206716" x14ac:dyDescent="0.25"/>
    <row r="206717" x14ac:dyDescent="0.25"/>
    <row r="206718" x14ac:dyDescent="0.25"/>
    <row r="206719" x14ac:dyDescent="0.25"/>
    <row r="206720" x14ac:dyDescent="0.25"/>
    <row r="206721" x14ac:dyDescent="0.25"/>
    <row r="206722" x14ac:dyDescent="0.25"/>
    <row r="206723" x14ac:dyDescent="0.25"/>
    <row r="206724" x14ac:dyDescent="0.25"/>
    <row r="206725" x14ac:dyDescent="0.25"/>
    <row r="206726" x14ac:dyDescent="0.25"/>
    <row r="206727" x14ac:dyDescent="0.25"/>
    <row r="206728" x14ac:dyDescent="0.25"/>
    <row r="206729" x14ac:dyDescent="0.25"/>
    <row r="206730" x14ac:dyDescent="0.25"/>
    <row r="206731" x14ac:dyDescent="0.25"/>
    <row r="206732" x14ac:dyDescent="0.25"/>
    <row r="206733" x14ac:dyDescent="0.25"/>
    <row r="206734" x14ac:dyDescent="0.25"/>
    <row r="206735" x14ac:dyDescent="0.25"/>
    <row r="206736" x14ac:dyDescent="0.25"/>
    <row r="206737" x14ac:dyDescent="0.25"/>
    <row r="206738" x14ac:dyDescent="0.25"/>
    <row r="206739" x14ac:dyDescent="0.25"/>
    <row r="206740" x14ac:dyDescent="0.25"/>
    <row r="206741" x14ac:dyDescent="0.25"/>
    <row r="206742" x14ac:dyDescent="0.25"/>
    <row r="206743" x14ac:dyDescent="0.25"/>
    <row r="206744" x14ac:dyDescent="0.25"/>
    <row r="206745" x14ac:dyDescent="0.25"/>
    <row r="206746" x14ac:dyDescent="0.25"/>
    <row r="206747" x14ac:dyDescent="0.25"/>
    <row r="206748" x14ac:dyDescent="0.25"/>
    <row r="206749" x14ac:dyDescent="0.25"/>
    <row r="206750" x14ac:dyDescent="0.25"/>
    <row r="206751" x14ac:dyDescent="0.25"/>
    <row r="206752" x14ac:dyDescent="0.25"/>
    <row r="206753" x14ac:dyDescent="0.25"/>
    <row r="206754" x14ac:dyDescent="0.25"/>
    <row r="206755" x14ac:dyDescent="0.25"/>
    <row r="206756" x14ac:dyDescent="0.25"/>
    <row r="206757" x14ac:dyDescent="0.25"/>
    <row r="206758" x14ac:dyDescent="0.25"/>
    <row r="206759" x14ac:dyDescent="0.25"/>
    <row r="206760" x14ac:dyDescent="0.25"/>
    <row r="206761" x14ac:dyDescent="0.25"/>
    <row r="206762" x14ac:dyDescent="0.25"/>
    <row r="206763" x14ac:dyDescent="0.25"/>
    <row r="206764" x14ac:dyDescent="0.25"/>
    <row r="206765" x14ac:dyDescent="0.25"/>
    <row r="206766" x14ac:dyDescent="0.25"/>
    <row r="206767" x14ac:dyDescent="0.25"/>
    <row r="206768" x14ac:dyDescent="0.25"/>
    <row r="206769" x14ac:dyDescent="0.25"/>
    <row r="206770" x14ac:dyDescent="0.25"/>
    <row r="206771" x14ac:dyDescent="0.25"/>
    <row r="206772" x14ac:dyDescent="0.25"/>
    <row r="206773" x14ac:dyDescent="0.25"/>
    <row r="206774" x14ac:dyDescent="0.25"/>
    <row r="206775" x14ac:dyDescent="0.25"/>
    <row r="206776" x14ac:dyDescent="0.25"/>
    <row r="206777" x14ac:dyDescent="0.25"/>
    <row r="206778" x14ac:dyDescent="0.25"/>
    <row r="206779" x14ac:dyDescent="0.25"/>
    <row r="206780" x14ac:dyDescent="0.25"/>
    <row r="206781" x14ac:dyDescent="0.25"/>
    <row r="206782" x14ac:dyDescent="0.25"/>
    <row r="206783" x14ac:dyDescent="0.25"/>
    <row r="206784" x14ac:dyDescent="0.25"/>
    <row r="206785" x14ac:dyDescent="0.25"/>
    <row r="206786" x14ac:dyDescent="0.25"/>
    <row r="206787" x14ac:dyDescent="0.25"/>
    <row r="206788" x14ac:dyDescent="0.25"/>
    <row r="206789" x14ac:dyDescent="0.25"/>
    <row r="206790" x14ac:dyDescent="0.25"/>
    <row r="206791" x14ac:dyDescent="0.25"/>
    <row r="206792" x14ac:dyDescent="0.25"/>
    <row r="206793" x14ac:dyDescent="0.25"/>
    <row r="206794" x14ac:dyDescent="0.25"/>
    <row r="206795" x14ac:dyDescent="0.25"/>
    <row r="206796" x14ac:dyDescent="0.25"/>
    <row r="206797" x14ac:dyDescent="0.25"/>
    <row r="206798" x14ac:dyDescent="0.25"/>
    <row r="206799" x14ac:dyDescent="0.25"/>
    <row r="206800" x14ac:dyDescent="0.25"/>
    <row r="206801" x14ac:dyDescent="0.25"/>
    <row r="206802" x14ac:dyDescent="0.25"/>
    <row r="206803" x14ac:dyDescent="0.25"/>
    <row r="206804" x14ac:dyDescent="0.25"/>
    <row r="206805" x14ac:dyDescent="0.25"/>
    <row r="206806" x14ac:dyDescent="0.25"/>
    <row r="206807" x14ac:dyDescent="0.25"/>
    <row r="206808" x14ac:dyDescent="0.25"/>
    <row r="206809" x14ac:dyDescent="0.25"/>
    <row r="206810" x14ac:dyDescent="0.25"/>
    <row r="206811" x14ac:dyDescent="0.25"/>
    <row r="206812" x14ac:dyDescent="0.25"/>
    <row r="206813" x14ac:dyDescent="0.25"/>
    <row r="206814" x14ac:dyDescent="0.25"/>
    <row r="206815" x14ac:dyDescent="0.25"/>
    <row r="206816" x14ac:dyDescent="0.25"/>
    <row r="206817" x14ac:dyDescent="0.25"/>
    <row r="206818" x14ac:dyDescent="0.25"/>
    <row r="206819" x14ac:dyDescent="0.25"/>
    <row r="206820" x14ac:dyDescent="0.25"/>
    <row r="206821" x14ac:dyDescent="0.25"/>
    <row r="206822" x14ac:dyDescent="0.25"/>
    <row r="206823" x14ac:dyDescent="0.25"/>
    <row r="206824" x14ac:dyDescent="0.25"/>
    <row r="206825" x14ac:dyDescent="0.25"/>
    <row r="206826" x14ac:dyDescent="0.25"/>
    <row r="206827" x14ac:dyDescent="0.25"/>
    <row r="206828" x14ac:dyDescent="0.25"/>
    <row r="206829" x14ac:dyDescent="0.25"/>
    <row r="206830" x14ac:dyDescent="0.25"/>
    <row r="206831" x14ac:dyDescent="0.25"/>
    <row r="206832" x14ac:dyDescent="0.25"/>
    <row r="206833" x14ac:dyDescent="0.25"/>
    <row r="206834" x14ac:dyDescent="0.25"/>
    <row r="206835" x14ac:dyDescent="0.25"/>
    <row r="206836" x14ac:dyDescent="0.25"/>
    <row r="206837" x14ac:dyDescent="0.25"/>
    <row r="206838" x14ac:dyDescent="0.25"/>
    <row r="206839" x14ac:dyDescent="0.25"/>
    <row r="206840" x14ac:dyDescent="0.25"/>
    <row r="206841" x14ac:dyDescent="0.25"/>
    <row r="206842" x14ac:dyDescent="0.25"/>
    <row r="206843" x14ac:dyDescent="0.25"/>
    <row r="206844" x14ac:dyDescent="0.25"/>
    <row r="206845" x14ac:dyDescent="0.25"/>
    <row r="206846" x14ac:dyDescent="0.25"/>
    <row r="206847" x14ac:dyDescent="0.25"/>
    <row r="206848" x14ac:dyDescent="0.25"/>
    <row r="206849" x14ac:dyDescent="0.25"/>
    <row r="206850" x14ac:dyDescent="0.25"/>
    <row r="206851" x14ac:dyDescent="0.25"/>
    <row r="206852" x14ac:dyDescent="0.25"/>
    <row r="206853" x14ac:dyDescent="0.25"/>
    <row r="206854" x14ac:dyDescent="0.25"/>
    <row r="206855" x14ac:dyDescent="0.25"/>
    <row r="206856" x14ac:dyDescent="0.25"/>
    <row r="206857" x14ac:dyDescent="0.25"/>
    <row r="206858" x14ac:dyDescent="0.25"/>
    <row r="206859" x14ac:dyDescent="0.25"/>
    <row r="206860" x14ac:dyDescent="0.25"/>
    <row r="206861" x14ac:dyDescent="0.25"/>
    <row r="206862" x14ac:dyDescent="0.25"/>
    <row r="206863" x14ac:dyDescent="0.25"/>
    <row r="206864" x14ac:dyDescent="0.25"/>
    <row r="206865" x14ac:dyDescent="0.25"/>
    <row r="206866" x14ac:dyDescent="0.25"/>
    <row r="206867" x14ac:dyDescent="0.25"/>
    <row r="206868" x14ac:dyDescent="0.25"/>
    <row r="206869" x14ac:dyDescent="0.25"/>
    <row r="206870" x14ac:dyDescent="0.25"/>
    <row r="206871" x14ac:dyDescent="0.25"/>
    <row r="206872" x14ac:dyDescent="0.25"/>
    <row r="206873" x14ac:dyDescent="0.25"/>
    <row r="206874" x14ac:dyDescent="0.25"/>
    <row r="206875" x14ac:dyDescent="0.25"/>
    <row r="206876" x14ac:dyDescent="0.25"/>
    <row r="206877" x14ac:dyDescent="0.25"/>
    <row r="206878" x14ac:dyDescent="0.25"/>
    <row r="206879" x14ac:dyDescent="0.25"/>
    <row r="206880" x14ac:dyDescent="0.25"/>
    <row r="206881" x14ac:dyDescent="0.25"/>
    <row r="206882" x14ac:dyDescent="0.25"/>
    <row r="206883" x14ac:dyDescent="0.25"/>
    <row r="206884" x14ac:dyDescent="0.25"/>
    <row r="206885" x14ac:dyDescent="0.25"/>
    <row r="206886" x14ac:dyDescent="0.25"/>
    <row r="206887" x14ac:dyDescent="0.25"/>
    <row r="206888" x14ac:dyDescent="0.25"/>
    <row r="206889" x14ac:dyDescent="0.25"/>
    <row r="206890" x14ac:dyDescent="0.25"/>
    <row r="206891" x14ac:dyDescent="0.25"/>
    <row r="206892" x14ac:dyDescent="0.25"/>
    <row r="206893" x14ac:dyDescent="0.25"/>
    <row r="206894" x14ac:dyDescent="0.25"/>
    <row r="206895" x14ac:dyDescent="0.25"/>
    <row r="206896" x14ac:dyDescent="0.25"/>
    <row r="206897" x14ac:dyDescent="0.25"/>
    <row r="206898" x14ac:dyDescent="0.25"/>
    <row r="206899" x14ac:dyDescent="0.25"/>
    <row r="206900" x14ac:dyDescent="0.25"/>
    <row r="206901" x14ac:dyDescent="0.25"/>
    <row r="206902" x14ac:dyDescent="0.25"/>
    <row r="206903" x14ac:dyDescent="0.25"/>
    <row r="206904" x14ac:dyDescent="0.25"/>
    <row r="206905" x14ac:dyDescent="0.25"/>
    <row r="206906" x14ac:dyDescent="0.25"/>
    <row r="206907" x14ac:dyDescent="0.25"/>
    <row r="206908" x14ac:dyDescent="0.25"/>
    <row r="206909" x14ac:dyDescent="0.25"/>
    <row r="206910" x14ac:dyDescent="0.25"/>
    <row r="206911" x14ac:dyDescent="0.25"/>
    <row r="206912" x14ac:dyDescent="0.25"/>
    <row r="206913" x14ac:dyDescent="0.25"/>
    <row r="206914" x14ac:dyDescent="0.25"/>
    <row r="206915" x14ac:dyDescent="0.25"/>
    <row r="206916" x14ac:dyDescent="0.25"/>
    <row r="206917" x14ac:dyDescent="0.25"/>
    <row r="206918" x14ac:dyDescent="0.25"/>
    <row r="206919" x14ac:dyDescent="0.25"/>
    <row r="206920" x14ac:dyDescent="0.25"/>
    <row r="206921" x14ac:dyDescent="0.25"/>
    <row r="206922" x14ac:dyDescent="0.25"/>
    <row r="206923" x14ac:dyDescent="0.25"/>
    <row r="206924" x14ac:dyDescent="0.25"/>
    <row r="206925" x14ac:dyDescent="0.25"/>
    <row r="206926" x14ac:dyDescent="0.25"/>
    <row r="206927" x14ac:dyDescent="0.25"/>
    <row r="206928" x14ac:dyDescent="0.25"/>
    <row r="206929" x14ac:dyDescent="0.25"/>
    <row r="206930" x14ac:dyDescent="0.25"/>
    <row r="206931" x14ac:dyDescent="0.25"/>
    <row r="206932" x14ac:dyDescent="0.25"/>
    <row r="206933" x14ac:dyDescent="0.25"/>
    <row r="206934" x14ac:dyDescent="0.25"/>
    <row r="206935" x14ac:dyDescent="0.25"/>
    <row r="206936" x14ac:dyDescent="0.25"/>
    <row r="206937" x14ac:dyDescent="0.25"/>
    <row r="206938" x14ac:dyDescent="0.25"/>
    <row r="206939" x14ac:dyDescent="0.25"/>
    <row r="206940" x14ac:dyDescent="0.25"/>
    <row r="206941" x14ac:dyDescent="0.25"/>
    <row r="206942" x14ac:dyDescent="0.25"/>
    <row r="206943" x14ac:dyDescent="0.25"/>
    <row r="206944" x14ac:dyDescent="0.25"/>
    <row r="206945" x14ac:dyDescent="0.25"/>
    <row r="206946" x14ac:dyDescent="0.25"/>
    <row r="206947" x14ac:dyDescent="0.25"/>
    <row r="206948" x14ac:dyDescent="0.25"/>
    <row r="206949" x14ac:dyDescent="0.25"/>
    <row r="206950" x14ac:dyDescent="0.25"/>
    <row r="206951" x14ac:dyDescent="0.25"/>
    <row r="206952" x14ac:dyDescent="0.25"/>
    <row r="206953" x14ac:dyDescent="0.25"/>
    <row r="206954" x14ac:dyDescent="0.25"/>
    <row r="206955" x14ac:dyDescent="0.25"/>
    <row r="206956" x14ac:dyDescent="0.25"/>
    <row r="206957" x14ac:dyDescent="0.25"/>
    <row r="206958" x14ac:dyDescent="0.25"/>
    <row r="206959" x14ac:dyDescent="0.25"/>
    <row r="206960" x14ac:dyDescent="0.25"/>
    <row r="206961" x14ac:dyDescent="0.25"/>
    <row r="206962" x14ac:dyDescent="0.25"/>
    <row r="206963" x14ac:dyDescent="0.25"/>
    <row r="206964" x14ac:dyDescent="0.25"/>
    <row r="206965" x14ac:dyDescent="0.25"/>
    <row r="206966" x14ac:dyDescent="0.25"/>
    <row r="206967" x14ac:dyDescent="0.25"/>
    <row r="206968" x14ac:dyDescent="0.25"/>
    <row r="206969" x14ac:dyDescent="0.25"/>
    <row r="206970" x14ac:dyDescent="0.25"/>
    <row r="206971" x14ac:dyDescent="0.25"/>
    <row r="206972" x14ac:dyDescent="0.25"/>
    <row r="206973" x14ac:dyDescent="0.25"/>
    <row r="206974" x14ac:dyDescent="0.25"/>
    <row r="206975" x14ac:dyDescent="0.25"/>
    <row r="206976" x14ac:dyDescent="0.25"/>
    <row r="206977" x14ac:dyDescent="0.25"/>
    <row r="206978" x14ac:dyDescent="0.25"/>
    <row r="206979" x14ac:dyDescent="0.25"/>
    <row r="206980" x14ac:dyDescent="0.25"/>
    <row r="206981" x14ac:dyDescent="0.25"/>
    <row r="206982" x14ac:dyDescent="0.25"/>
    <row r="206983" x14ac:dyDescent="0.25"/>
    <row r="206984" x14ac:dyDescent="0.25"/>
    <row r="206985" x14ac:dyDescent="0.25"/>
    <row r="206986" x14ac:dyDescent="0.25"/>
    <row r="206987" x14ac:dyDescent="0.25"/>
    <row r="206988" x14ac:dyDescent="0.25"/>
    <row r="206989" x14ac:dyDescent="0.25"/>
    <row r="206990" x14ac:dyDescent="0.25"/>
    <row r="206991" x14ac:dyDescent="0.25"/>
    <row r="206992" x14ac:dyDescent="0.25"/>
    <row r="206993" x14ac:dyDescent="0.25"/>
    <row r="206994" x14ac:dyDescent="0.25"/>
    <row r="206995" x14ac:dyDescent="0.25"/>
    <row r="206996" x14ac:dyDescent="0.25"/>
    <row r="206997" x14ac:dyDescent="0.25"/>
    <row r="206998" x14ac:dyDescent="0.25"/>
    <row r="206999" x14ac:dyDescent="0.25"/>
    <row r="207000" x14ac:dyDescent="0.25"/>
    <row r="207001" x14ac:dyDescent="0.25"/>
    <row r="207002" x14ac:dyDescent="0.25"/>
    <row r="207003" x14ac:dyDescent="0.25"/>
    <row r="207004" x14ac:dyDescent="0.25"/>
    <row r="207005" x14ac:dyDescent="0.25"/>
    <row r="207006" x14ac:dyDescent="0.25"/>
    <row r="207007" x14ac:dyDescent="0.25"/>
    <row r="207008" x14ac:dyDescent="0.25"/>
    <row r="207009" x14ac:dyDescent="0.25"/>
    <row r="207010" x14ac:dyDescent="0.25"/>
    <row r="207011" x14ac:dyDescent="0.25"/>
    <row r="207012" x14ac:dyDescent="0.25"/>
    <row r="207013" x14ac:dyDescent="0.25"/>
    <row r="207014" x14ac:dyDescent="0.25"/>
    <row r="207015" x14ac:dyDescent="0.25"/>
    <row r="207016" x14ac:dyDescent="0.25"/>
    <row r="207017" x14ac:dyDescent="0.25"/>
    <row r="207018" x14ac:dyDescent="0.25"/>
    <row r="207019" x14ac:dyDescent="0.25"/>
    <row r="207020" x14ac:dyDescent="0.25"/>
    <row r="207021" x14ac:dyDescent="0.25"/>
    <row r="207022" x14ac:dyDescent="0.25"/>
    <row r="207023" x14ac:dyDescent="0.25"/>
    <row r="207024" x14ac:dyDescent="0.25"/>
    <row r="207025" x14ac:dyDescent="0.25"/>
    <row r="207026" x14ac:dyDescent="0.25"/>
    <row r="207027" x14ac:dyDescent="0.25"/>
    <row r="207028" x14ac:dyDescent="0.25"/>
    <row r="207029" x14ac:dyDescent="0.25"/>
    <row r="207030" x14ac:dyDescent="0.25"/>
    <row r="207031" x14ac:dyDescent="0.25"/>
    <row r="207032" x14ac:dyDescent="0.25"/>
    <row r="207033" x14ac:dyDescent="0.25"/>
    <row r="207034" x14ac:dyDescent="0.25"/>
    <row r="207035" x14ac:dyDescent="0.25"/>
    <row r="207036" x14ac:dyDescent="0.25"/>
    <row r="207037" x14ac:dyDescent="0.25"/>
    <row r="207038" x14ac:dyDescent="0.25"/>
    <row r="207039" x14ac:dyDescent="0.25"/>
    <row r="207040" x14ac:dyDescent="0.25"/>
    <row r="207041" x14ac:dyDescent="0.25"/>
    <row r="207042" x14ac:dyDescent="0.25"/>
    <row r="207043" x14ac:dyDescent="0.25"/>
    <row r="207044" x14ac:dyDescent="0.25"/>
    <row r="207045" x14ac:dyDescent="0.25"/>
    <row r="207046" x14ac:dyDescent="0.25"/>
    <row r="207047" x14ac:dyDescent="0.25"/>
    <row r="207048" x14ac:dyDescent="0.25"/>
    <row r="207049" x14ac:dyDescent="0.25"/>
    <row r="207050" x14ac:dyDescent="0.25"/>
    <row r="207051" x14ac:dyDescent="0.25"/>
    <row r="207052" x14ac:dyDescent="0.25"/>
    <row r="207053" x14ac:dyDescent="0.25"/>
    <row r="207054" x14ac:dyDescent="0.25"/>
    <row r="207055" x14ac:dyDescent="0.25"/>
    <row r="207056" x14ac:dyDescent="0.25"/>
    <row r="207057" x14ac:dyDescent="0.25"/>
    <row r="207058" x14ac:dyDescent="0.25"/>
    <row r="207059" x14ac:dyDescent="0.25"/>
    <row r="207060" x14ac:dyDescent="0.25"/>
    <row r="207061" x14ac:dyDescent="0.25"/>
    <row r="207062" x14ac:dyDescent="0.25"/>
    <row r="207063" x14ac:dyDescent="0.25"/>
    <row r="207064" x14ac:dyDescent="0.25"/>
    <row r="207065" x14ac:dyDescent="0.25"/>
    <row r="207066" x14ac:dyDescent="0.25"/>
    <row r="207067" x14ac:dyDescent="0.25"/>
    <row r="207068" x14ac:dyDescent="0.25"/>
    <row r="207069" x14ac:dyDescent="0.25"/>
    <row r="207070" x14ac:dyDescent="0.25"/>
    <row r="207071" x14ac:dyDescent="0.25"/>
    <row r="207072" x14ac:dyDescent="0.25"/>
    <row r="207073" x14ac:dyDescent="0.25"/>
    <row r="207074" x14ac:dyDescent="0.25"/>
    <row r="207075" x14ac:dyDescent="0.25"/>
    <row r="207076" x14ac:dyDescent="0.25"/>
    <row r="207077" x14ac:dyDescent="0.25"/>
    <row r="207078" x14ac:dyDescent="0.25"/>
    <row r="207079" x14ac:dyDescent="0.25"/>
    <row r="207080" x14ac:dyDescent="0.25"/>
    <row r="207081" x14ac:dyDescent="0.25"/>
    <row r="207082" x14ac:dyDescent="0.25"/>
    <row r="207083" x14ac:dyDescent="0.25"/>
    <row r="207084" x14ac:dyDescent="0.25"/>
    <row r="207085" x14ac:dyDescent="0.25"/>
    <row r="207086" x14ac:dyDescent="0.25"/>
    <row r="207087" x14ac:dyDescent="0.25"/>
    <row r="207088" x14ac:dyDescent="0.25"/>
    <row r="207089" x14ac:dyDescent="0.25"/>
    <row r="207090" x14ac:dyDescent="0.25"/>
    <row r="207091" x14ac:dyDescent="0.25"/>
    <row r="207092" x14ac:dyDescent="0.25"/>
    <row r="207093" x14ac:dyDescent="0.25"/>
    <row r="207094" x14ac:dyDescent="0.25"/>
    <row r="207095" x14ac:dyDescent="0.25"/>
    <row r="207096" x14ac:dyDescent="0.25"/>
    <row r="207097" x14ac:dyDescent="0.25"/>
    <row r="207098" x14ac:dyDescent="0.25"/>
    <row r="207099" x14ac:dyDescent="0.25"/>
    <row r="207100" x14ac:dyDescent="0.25"/>
    <row r="207101" x14ac:dyDescent="0.25"/>
    <row r="207102" x14ac:dyDescent="0.25"/>
    <row r="207103" x14ac:dyDescent="0.25"/>
    <row r="207104" x14ac:dyDescent="0.25"/>
    <row r="207105" x14ac:dyDescent="0.25"/>
    <row r="207106" x14ac:dyDescent="0.25"/>
    <row r="207107" x14ac:dyDescent="0.25"/>
    <row r="207108" x14ac:dyDescent="0.25"/>
    <row r="207109" x14ac:dyDescent="0.25"/>
    <row r="207110" x14ac:dyDescent="0.25"/>
    <row r="207111" x14ac:dyDescent="0.25"/>
    <row r="207112" x14ac:dyDescent="0.25"/>
    <row r="207113" x14ac:dyDescent="0.25"/>
    <row r="207114" x14ac:dyDescent="0.25"/>
    <row r="207115" x14ac:dyDescent="0.25"/>
    <row r="207116" x14ac:dyDescent="0.25"/>
    <row r="207117" x14ac:dyDescent="0.25"/>
    <row r="207118" x14ac:dyDescent="0.25"/>
    <row r="207119" x14ac:dyDescent="0.25"/>
    <row r="207120" x14ac:dyDescent="0.25"/>
    <row r="207121" x14ac:dyDescent="0.25"/>
    <row r="207122" x14ac:dyDescent="0.25"/>
    <row r="207123" x14ac:dyDescent="0.25"/>
    <row r="207124" x14ac:dyDescent="0.25"/>
    <row r="207125" x14ac:dyDescent="0.25"/>
    <row r="207126" x14ac:dyDescent="0.25"/>
    <row r="207127" x14ac:dyDescent="0.25"/>
    <row r="207128" x14ac:dyDescent="0.25"/>
    <row r="207129" x14ac:dyDescent="0.25"/>
    <row r="207130" x14ac:dyDescent="0.25"/>
    <row r="207131" x14ac:dyDescent="0.25"/>
    <row r="207132" x14ac:dyDescent="0.25"/>
    <row r="207133" x14ac:dyDescent="0.25"/>
    <row r="207134" x14ac:dyDescent="0.25"/>
    <row r="207135" x14ac:dyDescent="0.25"/>
    <row r="207136" x14ac:dyDescent="0.25"/>
    <row r="207137" x14ac:dyDescent="0.25"/>
    <row r="207138" x14ac:dyDescent="0.25"/>
    <row r="207139" x14ac:dyDescent="0.25"/>
    <row r="207140" x14ac:dyDescent="0.25"/>
    <row r="207141" x14ac:dyDescent="0.25"/>
    <row r="207142" x14ac:dyDescent="0.25"/>
    <row r="207143" x14ac:dyDescent="0.25"/>
    <row r="207144" x14ac:dyDescent="0.25"/>
    <row r="207145" x14ac:dyDescent="0.25"/>
    <row r="207146" x14ac:dyDescent="0.25"/>
    <row r="207147" x14ac:dyDescent="0.25"/>
    <row r="207148" x14ac:dyDescent="0.25"/>
    <row r="207149" x14ac:dyDescent="0.25"/>
    <row r="207150" x14ac:dyDescent="0.25"/>
    <row r="207151" x14ac:dyDescent="0.25"/>
    <row r="207152" x14ac:dyDescent="0.25"/>
    <row r="207153" x14ac:dyDescent="0.25"/>
    <row r="207154" x14ac:dyDescent="0.25"/>
    <row r="207155" x14ac:dyDescent="0.25"/>
    <row r="207156" x14ac:dyDescent="0.25"/>
    <row r="207157" x14ac:dyDescent="0.25"/>
    <row r="207158" x14ac:dyDescent="0.25"/>
    <row r="207159" x14ac:dyDescent="0.25"/>
    <row r="207160" x14ac:dyDescent="0.25"/>
    <row r="207161" x14ac:dyDescent="0.25"/>
    <row r="207162" x14ac:dyDescent="0.25"/>
    <row r="207163" x14ac:dyDescent="0.25"/>
    <row r="207164" x14ac:dyDescent="0.25"/>
    <row r="207165" x14ac:dyDescent="0.25"/>
    <row r="207166" x14ac:dyDescent="0.25"/>
    <row r="207167" x14ac:dyDescent="0.25"/>
    <row r="207168" x14ac:dyDescent="0.25"/>
    <row r="207169" x14ac:dyDescent="0.25"/>
    <row r="207170" x14ac:dyDescent="0.25"/>
    <row r="207171" x14ac:dyDescent="0.25"/>
    <row r="207172" x14ac:dyDescent="0.25"/>
    <row r="207173" x14ac:dyDescent="0.25"/>
    <row r="207174" x14ac:dyDescent="0.25"/>
    <row r="207175" x14ac:dyDescent="0.25"/>
    <row r="207176" x14ac:dyDescent="0.25"/>
    <row r="207177" x14ac:dyDescent="0.25"/>
    <row r="207178" x14ac:dyDescent="0.25"/>
    <row r="207179" x14ac:dyDescent="0.25"/>
    <row r="207180" x14ac:dyDescent="0.25"/>
    <row r="207181" x14ac:dyDescent="0.25"/>
    <row r="207182" x14ac:dyDescent="0.25"/>
    <row r="207183" x14ac:dyDescent="0.25"/>
    <row r="207184" x14ac:dyDescent="0.25"/>
    <row r="207185" x14ac:dyDescent="0.25"/>
    <row r="207186" x14ac:dyDescent="0.25"/>
    <row r="207187" x14ac:dyDescent="0.25"/>
    <row r="207188" x14ac:dyDescent="0.25"/>
    <row r="207189" x14ac:dyDescent="0.25"/>
    <row r="207190" x14ac:dyDescent="0.25"/>
    <row r="207191" x14ac:dyDescent="0.25"/>
    <row r="207192" x14ac:dyDescent="0.25"/>
    <row r="207193" x14ac:dyDescent="0.25"/>
    <row r="207194" x14ac:dyDescent="0.25"/>
    <row r="207195" x14ac:dyDescent="0.25"/>
    <row r="207196" x14ac:dyDescent="0.25"/>
    <row r="207197" x14ac:dyDescent="0.25"/>
    <row r="207198" x14ac:dyDescent="0.25"/>
    <row r="207199" x14ac:dyDescent="0.25"/>
    <row r="207200" x14ac:dyDescent="0.25"/>
    <row r="207201" x14ac:dyDescent="0.25"/>
    <row r="207202" x14ac:dyDescent="0.25"/>
    <row r="207203" x14ac:dyDescent="0.25"/>
    <row r="207204" x14ac:dyDescent="0.25"/>
    <row r="207205" x14ac:dyDescent="0.25"/>
    <row r="207206" x14ac:dyDescent="0.25"/>
    <row r="207207" x14ac:dyDescent="0.25"/>
    <row r="207208" x14ac:dyDescent="0.25"/>
    <row r="207209" x14ac:dyDescent="0.25"/>
    <row r="207210" x14ac:dyDescent="0.25"/>
    <row r="207211" x14ac:dyDescent="0.25"/>
    <row r="207212" x14ac:dyDescent="0.25"/>
    <row r="207213" x14ac:dyDescent="0.25"/>
    <row r="207214" x14ac:dyDescent="0.25"/>
    <row r="207215" x14ac:dyDescent="0.25"/>
    <row r="207216" x14ac:dyDescent="0.25"/>
    <row r="207217" x14ac:dyDescent="0.25"/>
    <row r="207218" x14ac:dyDescent="0.25"/>
    <row r="207219" x14ac:dyDescent="0.25"/>
    <row r="207220" x14ac:dyDescent="0.25"/>
    <row r="207221" x14ac:dyDescent="0.25"/>
    <row r="207222" x14ac:dyDescent="0.25"/>
    <row r="207223" x14ac:dyDescent="0.25"/>
    <row r="207224" x14ac:dyDescent="0.25"/>
    <row r="207225" x14ac:dyDescent="0.25"/>
    <row r="207226" x14ac:dyDescent="0.25"/>
    <row r="207227" x14ac:dyDescent="0.25"/>
    <row r="207228" x14ac:dyDescent="0.25"/>
    <row r="207229" x14ac:dyDescent="0.25"/>
    <row r="207230" x14ac:dyDescent="0.25"/>
    <row r="207231" x14ac:dyDescent="0.25"/>
    <row r="207232" x14ac:dyDescent="0.25"/>
    <row r="207233" x14ac:dyDescent="0.25"/>
    <row r="207234" x14ac:dyDescent="0.25"/>
    <row r="207235" x14ac:dyDescent="0.25"/>
    <row r="207236" x14ac:dyDescent="0.25"/>
    <row r="207237" x14ac:dyDescent="0.25"/>
    <row r="207238" x14ac:dyDescent="0.25"/>
    <row r="207239" x14ac:dyDescent="0.25"/>
    <row r="207240" x14ac:dyDescent="0.25"/>
    <row r="207241" x14ac:dyDescent="0.25"/>
    <row r="207242" x14ac:dyDescent="0.25"/>
    <row r="207243" x14ac:dyDescent="0.25"/>
    <row r="207244" x14ac:dyDescent="0.25"/>
    <row r="207245" x14ac:dyDescent="0.25"/>
    <row r="207246" x14ac:dyDescent="0.25"/>
    <row r="207247" x14ac:dyDescent="0.25"/>
    <row r="207248" x14ac:dyDescent="0.25"/>
    <row r="207249" x14ac:dyDescent="0.25"/>
    <row r="207250" x14ac:dyDescent="0.25"/>
    <row r="207251" x14ac:dyDescent="0.25"/>
    <row r="207252" x14ac:dyDescent="0.25"/>
    <row r="207253" x14ac:dyDescent="0.25"/>
    <row r="207254" x14ac:dyDescent="0.25"/>
    <row r="207255" x14ac:dyDescent="0.25"/>
    <row r="207256" x14ac:dyDescent="0.25"/>
    <row r="207257" x14ac:dyDescent="0.25"/>
    <row r="207258" x14ac:dyDescent="0.25"/>
    <row r="207259" x14ac:dyDescent="0.25"/>
    <row r="207260" x14ac:dyDescent="0.25"/>
    <row r="207261" x14ac:dyDescent="0.25"/>
    <row r="207262" x14ac:dyDescent="0.25"/>
    <row r="207263" x14ac:dyDescent="0.25"/>
    <row r="207264" x14ac:dyDescent="0.25"/>
    <row r="207265" x14ac:dyDescent="0.25"/>
    <row r="207266" x14ac:dyDescent="0.25"/>
    <row r="207267" x14ac:dyDescent="0.25"/>
    <row r="207268" x14ac:dyDescent="0.25"/>
    <row r="207269" x14ac:dyDescent="0.25"/>
    <row r="207270" x14ac:dyDescent="0.25"/>
    <row r="207271" x14ac:dyDescent="0.25"/>
    <row r="207272" x14ac:dyDescent="0.25"/>
    <row r="207273" x14ac:dyDescent="0.25"/>
    <row r="207274" x14ac:dyDescent="0.25"/>
    <row r="207275" x14ac:dyDescent="0.25"/>
    <row r="207276" x14ac:dyDescent="0.25"/>
    <row r="207277" x14ac:dyDescent="0.25"/>
    <row r="207278" x14ac:dyDescent="0.25"/>
    <row r="207279" x14ac:dyDescent="0.25"/>
    <row r="207280" x14ac:dyDescent="0.25"/>
    <row r="207281" x14ac:dyDescent="0.25"/>
    <row r="207282" x14ac:dyDescent="0.25"/>
    <row r="207283" x14ac:dyDescent="0.25"/>
    <row r="207284" x14ac:dyDescent="0.25"/>
    <row r="207285" x14ac:dyDescent="0.25"/>
    <row r="207286" x14ac:dyDescent="0.25"/>
    <row r="207287" x14ac:dyDescent="0.25"/>
    <row r="207288" x14ac:dyDescent="0.25"/>
    <row r="207289" x14ac:dyDescent="0.25"/>
    <row r="207290" x14ac:dyDescent="0.25"/>
    <row r="207291" x14ac:dyDescent="0.25"/>
    <row r="207292" x14ac:dyDescent="0.25"/>
    <row r="207293" x14ac:dyDescent="0.25"/>
    <row r="207294" x14ac:dyDescent="0.25"/>
    <row r="207295" x14ac:dyDescent="0.25"/>
    <row r="207296" x14ac:dyDescent="0.25"/>
    <row r="207297" x14ac:dyDescent="0.25"/>
    <row r="207298" x14ac:dyDescent="0.25"/>
    <row r="207299" x14ac:dyDescent="0.25"/>
    <row r="207300" x14ac:dyDescent="0.25"/>
    <row r="207301" x14ac:dyDescent="0.25"/>
    <row r="207302" x14ac:dyDescent="0.25"/>
    <row r="207303" x14ac:dyDescent="0.25"/>
    <row r="207304" x14ac:dyDescent="0.25"/>
    <row r="207305" x14ac:dyDescent="0.25"/>
    <row r="207306" x14ac:dyDescent="0.25"/>
    <row r="207307" x14ac:dyDescent="0.25"/>
    <row r="207308" x14ac:dyDescent="0.25"/>
    <row r="207309" x14ac:dyDescent="0.25"/>
    <row r="207310" x14ac:dyDescent="0.25"/>
    <row r="207311" x14ac:dyDescent="0.25"/>
    <row r="207312" x14ac:dyDescent="0.25"/>
    <row r="207313" x14ac:dyDescent="0.25"/>
    <row r="207314" x14ac:dyDescent="0.25"/>
    <row r="207315" x14ac:dyDescent="0.25"/>
    <row r="207316" x14ac:dyDescent="0.25"/>
    <row r="207317" x14ac:dyDescent="0.25"/>
    <row r="207318" x14ac:dyDescent="0.25"/>
    <row r="207319" x14ac:dyDescent="0.25"/>
    <row r="207320" x14ac:dyDescent="0.25"/>
    <row r="207321" x14ac:dyDescent="0.25"/>
    <row r="207322" x14ac:dyDescent="0.25"/>
    <row r="207323" x14ac:dyDescent="0.25"/>
    <row r="207324" x14ac:dyDescent="0.25"/>
    <row r="207325" x14ac:dyDescent="0.25"/>
    <row r="207326" x14ac:dyDescent="0.25"/>
    <row r="207327" x14ac:dyDescent="0.25"/>
    <row r="207328" x14ac:dyDescent="0.25"/>
    <row r="207329" x14ac:dyDescent="0.25"/>
    <row r="207330" x14ac:dyDescent="0.25"/>
    <row r="207331" x14ac:dyDescent="0.25"/>
    <row r="207332" x14ac:dyDescent="0.25"/>
    <row r="207333" x14ac:dyDescent="0.25"/>
    <row r="207334" x14ac:dyDescent="0.25"/>
    <row r="207335" x14ac:dyDescent="0.25"/>
    <row r="207336" x14ac:dyDescent="0.25"/>
    <row r="207337" x14ac:dyDescent="0.25"/>
    <row r="207338" x14ac:dyDescent="0.25"/>
    <row r="207339" x14ac:dyDescent="0.25"/>
    <row r="207340" x14ac:dyDescent="0.25"/>
    <row r="207341" x14ac:dyDescent="0.25"/>
    <row r="207342" x14ac:dyDescent="0.25"/>
    <row r="207343" x14ac:dyDescent="0.25"/>
    <row r="207344" x14ac:dyDescent="0.25"/>
    <row r="207345" x14ac:dyDescent="0.25"/>
    <row r="207346" x14ac:dyDescent="0.25"/>
    <row r="207347" x14ac:dyDescent="0.25"/>
    <row r="207348" x14ac:dyDescent="0.25"/>
    <row r="207349" x14ac:dyDescent="0.25"/>
    <row r="207350" x14ac:dyDescent="0.25"/>
    <row r="207351" x14ac:dyDescent="0.25"/>
    <row r="207352" x14ac:dyDescent="0.25"/>
    <row r="207353" x14ac:dyDescent="0.25"/>
    <row r="207354" x14ac:dyDescent="0.25"/>
    <row r="207355" x14ac:dyDescent="0.25"/>
    <row r="207356" x14ac:dyDescent="0.25"/>
    <row r="207357" x14ac:dyDescent="0.25"/>
    <row r="207358" x14ac:dyDescent="0.25"/>
    <row r="207359" x14ac:dyDescent="0.25"/>
    <row r="207360" x14ac:dyDescent="0.25"/>
    <row r="207361" x14ac:dyDescent="0.25"/>
    <row r="207362" x14ac:dyDescent="0.25"/>
    <row r="207363" x14ac:dyDescent="0.25"/>
    <row r="207364" x14ac:dyDescent="0.25"/>
    <row r="207365" x14ac:dyDescent="0.25"/>
    <row r="207366" x14ac:dyDescent="0.25"/>
    <row r="207367" x14ac:dyDescent="0.25"/>
    <row r="207368" x14ac:dyDescent="0.25"/>
    <row r="207369" x14ac:dyDescent="0.25"/>
    <row r="207370" x14ac:dyDescent="0.25"/>
    <row r="207371" x14ac:dyDescent="0.25"/>
    <row r="207372" x14ac:dyDescent="0.25"/>
    <row r="207373" x14ac:dyDescent="0.25"/>
    <row r="207374" x14ac:dyDescent="0.25"/>
    <row r="207375" x14ac:dyDescent="0.25"/>
    <row r="207376" x14ac:dyDescent="0.25"/>
    <row r="207377" x14ac:dyDescent="0.25"/>
    <row r="207378" x14ac:dyDescent="0.25"/>
    <row r="207379" x14ac:dyDescent="0.25"/>
    <row r="207380" x14ac:dyDescent="0.25"/>
    <row r="207381" x14ac:dyDescent="0.25"/>
    <row r="207382" x14ac:dyDescent="0.25"/>
    <row r="207383" x14ac:dyDescent="0.25"/>
    <row r="207384" x14ac:dyDescent="0.25"/>
    <row r="207385" x14ac:dyDescent="0.25"/>
    <row r="207386" x14ac:dyDescent="0.25"/>
    <row r="207387" x14ac:dyDescent="0.25"/>
    <row r="207388" x14ac:dyDescent="0.25"/>
    <row r="207389" x14ac:dyDescent="0.25"/>
    <row r="207390" x14ac:dyDescent="0.25"/>
    <row r="207391" x14ac:dyDescent="0.25"/>
    <row r="207392" x14ac:dyDescent="0.25"/>
    <row r="207393" x14ac:dyDescent="0.25"/>
    <row r="207394" x14ac:dyDescent="0.25"/>
    <row r="207395" x14ac:dyDescent="0.25"/>
    <row r="207396" x14ac:dyDescent="0.25"/>
    <row r="207397" x14ac:dyDescent="0.25"/>
    <row r="207398" x14ac:dyDescent="0.25"/>
    <row r="207399" x14ac:dyDescent="0.25"/>
    <row r="207400" x14ac:dyDescent="0.25"/>
    <row r="207401" x14ac:dyDescent="0.25"/>
    <row r="207402" x14ac:dyDescent="0.25"/>
    <row r="207403" x14ac:dyDescent="0.25"/>
    <row r="207404" x14ac:dyDescent="0.25"/>
    <row r="207405" x14ac:dyDescent="0.25"/>
    <row r="207406" x14ac:dyDescent="0.25"/>
    <row r="207407" x14ac:dyDescent="0.25"/>
    <row r="207408" x14ac:dyDescent="0.25"/>
    <row r="207409" x14ac:dyDescent="0.25"/>
    <row r="207410" x14ac:dyDescent="0.25"/>
    <row r="207411" x14ac:dyDescent="0.25"/>
    <row r="207412" x14ac:dyDescent="0.25"/>
    <row r="207413" x14ac:dyDescent="0.25"/>
    <row r="207414" x14ac:dyDescent="0.25"/>
    <row r="207415" x14ac:dyDescent="0.25"/>
    <row r="207416" x14ac:dyDescent="0.25"/>
    <row r="207417" x14ac:dyDescent="0.25"/>
    <row r="207418" x14ac:dyDescent="0.25"/>
    <row r="207419" x14ac:dyDescent="0.25"/>
    <row r="207420" x14ac:dyDescent="0.25"/>
    <row r="207421" x14ac:dyDescent="0.25"/>
    <row r="207422" x14ac:dyDescent="0.25"/>
    <row r="207423" x14ac:dyDescent="0.25"/>
    <row r="207424" x14ac:dyDescent="0.25"/>
    <row r="207425" x14ac:dyDescent="0.25"/>
    <row r="207426" x14ac:dyDescent="0.25"/>
    <row r="207427" x14ac:dyDescent="0.25"/>
    <row r="207428" x14ac:dyDescent="0.25"/>
    <row r="207429" x14ac:dyDescent="0.25"/>
    <row r="207430" x14ac:dyDescent="0.25"/>
    <row r="207431" x14ac:dyDescent="0.25"/>
    <row r="207432" x14ac:dyDescent="0.25"/>
    <row r="207433" x14ac:dyDescent="0.25"/>
    <row r="207434" x14ac:dyDescent="0.25"/>
    <row r="207435" x14ac:dyDescent="0.25"/>
    <row r="207436" x14ac:dyDescent="0.25"/>
    <row r="207437" x14ac:dyDescent="0.25"/>
    <row r="207438" x14ac:dyDescent="0.25"/>
    <row r="207439" x14ac:dyDescent="0.25"/>
    <row r="207440" x14ac:dyDescent="0.25"/>
    <row r="207441" x14ac:dyDescent="0.25"/>
    <row r="207442" x14ac:dyDescent="0.25"/>
    <row r="207443" x14ac:dyDescent="0.25"/>
    <row r="207444" x14ac:dyDescent="0.25"/>
    <row r="207445" x14ac:dyDescent="0.25"/>
    <row r="207446" x14ac:dyDescent="0.25"/>
    <row r="207447" x14ac:dyDescent="0.25"/>
    <row r="207448" x14ac:dyDescent="0.25"/>
    <row r="207449" x14ac:dyDescent="0.25"/>
    <row r="207450" x14ac:dyDescent="0.25"/>
    <row r="207451" x14ac:dyDescent="0.25"/>
    <row r="207452" x14ac:dyDescent="0.25"/>
    <row r="207453" x14ac:dyDescent="0.25"/>
    <row r="207454" x14ac:dyDescent="0.25"/>
    <row r="207455" x14ac:dyDescent="0.25"/>
    <row r="207456" x14ac:dyDescent="0.25"/>
    <row r="207457" x14ac:dyDescent="0.25"/>
    <row r="207458" x14ac:dyDescent="0.25"/>
    <row r="207459" x14ac:dyDescent="0.25"/>
    <row r="207460" x14ac:dyDescent="0.25"/>
    <row r="207461" x14ac:dyDescent="0.25"/>
    <row r="207462" x14ac:dyDescent="0.25"/>
    <row r="207463" x14ac:dyDescent="0.25"/>
    <row r="207464" x14ac:dyDescent="0.25"/>
    <row r="207465" x14ac:dyDescent="0.25"/>
    <row r="207466" x14ac:dyDescent="0.25"/>
    <row r="207467" x14ac:dyDescent="0.25"/>
    <row r="207468" x14ac:dyDescent="0.25"/>
    <row r="207469" x14ac:dyDescent="0.25"/>
    <row r="207470" x14ac:dyDescent="0.25"/>
    <row r="207471" x14ac:dyDescent="0.25"/>
    <row r="207472" x14ac:dyDescent="0.25"/>
    <row r="207473" x14ac:dyDescent="0.25"/>
    <row r="207474" x14ac:dyDescent="0.25"/>
    <row r="207475" x14ac:dyDescent="0.25"/>
    <row r="207476" x14ac:dyDescent="0.25"/>
    <row r="207477" x14ac:dyDescent="0.25"/>
    <row r="207478" x14ac:dyDescent="0.25"/>
    <row r="207479" x14ac:dyDescent="0.25"/>
    <row r="207480" x14ac:dyDescent="0.25"/>
    <row r="207481" x14ac:dyDescent="0.25"/>
    <row r="207482" x14ac:dyDescent="0.25"/>
    <row r="207483" x14ac:dyDescent="0.25"/>
    <row r="207484" x14ac:dyDescent="0.25"/>
    <row r="207485" x14ac:dyDescent="0.25"/>
    <row r="207486" x14ac:dyDescent="0.25"/>
    <row r="207487" x14ac:dyDescent="0.25"/>
    <row r="207488" x14ac:dyDescent="0.25"/>
    <row r="207489" x14ac:dyDescent="0.25"/>
    <row r="207490" x14ac:dyDescent="0.25"/>
    <row r="207491" x14ac:dyDescent="0.25"/>
    <row r="207492" x14ac:dyDescent="0.25"/>
    <row r="207493" x14ac:dyDescent="0.25"/>
    <row r="207494" x14ac:dyDescent="0.25"/>
    <row r="207495" x14ac:dyDescent="0.25"/>
    <row r="207496" x14ac:dyDescent="0.25"/>
    <row r="207497" x14ac:dyDescent="0.25"/>
    <row r="207498" x14ac:dyDescent="0.25"/>
    <row r="207499" x14ac:dyDescent="0.25"/>
    <row r="207500" x14ac:dyDescent="0.25"/>
    <row r="207501" x14ac:dyDescent="0.25"/>
    <row r="207502" x14ac:dyDescent="0.25"/>
    <row r="207503" x14ac:dyDescent="0.25"/>
    <row r="207504" x14ac:dyDescent="0.25"/>
    <row r="207505" x14ac:dyDescent="0.25"/>
    <row r="207506" x14ac:dyDescent="0.25"/>
    <row r="207507" x14ac:dyDescent="0.25"/>
    <row r="207508" x14ac:dyDescent="0.25"/>
    <row r="207509" x14ac:dyDescent="0.25"/>
    <row r="207510" x14ac:dyDescent="0.25"/>
    <row r="207511" x14ac:dyDescent="0.25"/>
    <row r="207512" x14ac:dyDescent="0.25"/>
    <row r="207513" x14ac:dyDescent="0.25"/>
    <row r="207514" x14ac:dyDescent="0.25"/>
    <row r="207515" x14ac:dyDescent="0.25"/>
    <row r="207516" x14ac:dyDescent="0.25"/>
    <row r="207517" x14ac:dyDescent="0.25"/>
    <row r="207518" x14ac:dyDescent="0.25"/>
    <row r="207519" x14ac:dyDescent="0.25"/>
    <row r="207520" x14ac:dyDescent="0.25"/>
    <row r="207521" x14ac:dyDescent="0.25"/>
    <row r="207522" x14ac:dyDescent="0.25"/>
    <row r="207523" x14ac:dyDescent="0.25"/>
    <row r="207524" x14ac:dyDescent="0.25"/>
    <row r="207525" x14ac:dyDescent="0.25"/>
    <row r="207526" x14ac:dyDescent="0.25"/>
    <row r="207527" x14ac:dyDescent="0.25"/>
    <row r="207528" x14ac:dyDescent="0.25"/>
    <row r="207529" x14ac:dyDescent="0.25"/>
    <row r="207530" x14ac:dyDescent="0.25"/>
    <row r="207531" x14ac:dyDescent="0.25"/>
    <row r="207532" x14ac:dyDescent="0.25"/>
    <row r="207533" x14ac:dyDescent="0.25"/>
    <row r="207534" x14ac:dyDescent="0.25"/>
    <row r="207535" x14ac:dyDescent="0.25"/>
    <row r="207536" x14ac:dyDescent="0.25"/>
    <row r="207537" x14ac:dyDescent="0.25"/>
    <row r="207538" x14ac:dyDescent="0.25"/>
    <row r="207539" x14ac:dyDescent="0.25"/>
    <row r="207540" x14ac:dyDescent="0.25"/>
    <row r="207541" x14ac:dyDescent="0.25"/>
    <row r="207542" x14ac:dyDescent="0.25"/>
    <row r="207543" x14ac:dyDescent="0.25"/>
    <row r="207544" x14ac:dyDescent="0.25"/>
    <row r="207545" x14ac:dyDescent="0.25"/>
    <row r="207546" x14ac:dyDescent="0.25"/>
    <row r="207547" x14ac:dyDescent="0.25"/>
    <row r="207548" x14ac:dyDescent="0.25"/>
    <row r="207549" x14ac:dyDescent="0.25"/>
    <row r="207550" x14ac:dyDescent="0.25"/>
    <row r="207551" x14ac:dyDescent="0.25"/>
    <row r="207552" x14ac:dyDescent="0.25"/>
    <row r="207553" x14ac:dyDescent="0.25"/>
    <row r="207554" x14ac:dyDescent="0.25"/>
    <row r="207555" x14ac:dyDescent="0.25"/>
    <row r="207556" x14ac:dyDescent="0.25"/>
    <row r="207557" x14ac:dyDescent="0.25"/>
    <row r="207558" x14ac:dyDescent="0.25"/>
    <row r="207559" x14ac:dyDescent="0.25"/>
    <row r="207560" x14ac:dyDescent="0.25"/>
    <row r="207561" x14ac:dyDescent="0.25"/>
    <row r="207562" x14ac:dyDescent="0.25"/>
    <row r="207563" x14ac:dyDescent="0.25"/>
    <row r="207564" x14ac:dyDescent="0.25"/>
    <row r="207565" x14ac:dyDescent="0.25"/>
    <row r="207566" x14ac:dyDescent="0.25"/>
    <row r="207567" x14ac:dyDescent="0.25"/>
    <row r="207568" x14ac:dyDescent="0.25"/>
    <row r="207569" x14ac:dyDescent="0.25"/>
    <row r="207570" x14ac:dyDescent="0.25"/>
    <row r="207571" x14ac:dyDescent="0.25"/>
    <row r="207572" x14ac:dyDescent="0.25"/>
    <row r="207573" x14ac:dyDescent="0.25"/>
    <row r="207574" x14ac:dyDescent="0.25"/>
    <row r="207575" x14ac:dyDescent="0.25"/>
    <row r="207576" x14ac:dyDescent="0.25"/>
    <row r="207577" x14ac:dyDescent="0.25"/>
    <row r="207578" x14ac:dyDescent="0.25"/>
    <row r="207579" x14ac:dyDescent="0.25"/>
    <row r="207580" x14ac:dyDescent="0.25"/>
    <row r="207581" x14ac:dyDescent="0.25"/>
    <row r="207582" x14ac:dyDescent="0.25"/>
    <row r="207583" x14ac:dyDescent="0.25"/>
    <row r="207584" x14ac:dyDescent="0.25"/>
    <row r="207585" x14ac:dyDescent="0.25"/>
    <row r="207586" x14ac:dyDescent="0.25"/>
    <row r="207587" x14ac:dyDescent="0.25"/>
    <row r="207588" x14ac:dyDescent="0.25"/>
    <row r="207589" x14ac:dyDescent="0.25"/>
    <row r="207590" x14ac:dyDescent="0.25"/>
    <row r="207591" x14ac:dyDescent="0.25"/>
    <row r="207592" x14ac:dyDescent="0.25"/>
    <row r="207593" x14ac:dyDescent="0.25"/>
    <row r="207594" x14ac:dyDescent="0.25"/>
    <row r="207595" x14ac:dyDescent="0.25"/>
    <row r="207596" x14ac:dyDescent="0.25"/>
    <row r="207597" x14ac:dyDescent="0.25"/>
    <row r="207598" x14ac:dyDescent="0.25"/>
    <row r="207599" x14ac:dyDescent="0.25"/>
    <row r="207600" x14ac:dyDescent="0.25"/>
    <row r="207601" x14ac:dyDescent="0.25"/>
    <row r="207602" x14ac:dyDescent="0.25"/>
    <row r="207603" x14ac:dyDescent="0.25"/>
    <row r="207604" x14ac:dyDescent="0.25"/>
    <row r="207605" x14ac:dyDescent="0.25"/>
    <row r="207606" x14ac:dyDescent="0.25"/>
    <row r="207607" x14ac:dyDescent="0.25"/>
    <row r="207608" x14ac:dyDescent="0.25"/>
    <row r="207609" x14ac:dyDescent="0.25"/>
    <row r="207610" x14ac:dyDescent="0.25"/>
    <row r="207611" x14ac:dyDescent="0.25"/>
    <row r="207612" x14ac:dyDescent="0.25"/>
    <row r="207613" x14ac:dyDescent="0.25"/>
    <row r="207614" x14ac:dyDescent="0.25"/>
    <row r="207615" x14ac:dyDescent="0.25"/>
    <row r="207616" x14ac:dyDescent="0.25"/>
    <row r="207617" x14ac:dyDescent="0.25"/>
    <row r="207618" x14ac:dyDescent="0.25"/>
    <row r="207619" x14ac:dyDescent="0.25"/>
    <row r="207620" x14ac:dyDescent="0.25"/>
    <row r="207621" x14ac:dyDescent="0.25"/>
    <row r="207622" x14ac:dyDescent="0.25"/>
    <row r="207623" x14ac:dyDescent="0.25"/>
    <row r="207624" x14ac:dyDescent="0.25"/>
    <row r="207625" x14ac:dyDescent="0.25"/>
    <row r="207626" x14ac:dyDescent="0.25"/>
    <row r="207627" x14ac:dyDescent="0.25"/>
    <row r="207628" x14ac:dyDescent="0.25"/>
    <row r="207629" x14ac:dyDescent="0.25"/>
    <row r="207630" x14ac:dyDescent="0.25"/>
    <row r="207631" x14ac:dyDescent="0.25"/>
    <row r="207632" x14ac:dyDescent="0.25"/>
    <row r="207633" x14ac:dyDescent="0.25"/>
    <row r="207634" x14ac:dyDescent="0.25"/>
    <row r="207635" x14ac:dyDescent="0.25"/>
    <row r="207636" x14ac:dyDescent="0.25"/>
    <row r="207637" x14ac:dyDescent="0.25"/>
    <row r="207638" x14ac:dyDescent="0.25"/>
    <row r="207639" x14ac:dyDescent="0.25"/>
    <row r="207640" x14ac:dyDescent="0.25"/>
    <row r="207641" x14ac:dyDescent="0.25"/>
    <row r="207642" x14ac:dyDescent="0.25"/>
    <row r="207643" x14ac:dyDescent="0.25"/>
    <row r="207644" x14ac:dyDescent="0.25"/>
    <row r="207645" x14ac:dyDescent="0.25"/>
    <row r="207646" x14ac:dyDescent="0.25"/>
    <row r="207647" x14ac:dyDescent="0.25"/>
    <row r="207648" x14ac:dyDescent="0.25"/>
    <row r="207649" x14ac:dyDescent="0.25"/>
    <row r="207650" x14ac:dyDescent="0.25"/>
    <row r="207651" x14ac:dyDescent="0.25"/>
    <row r="207652" x14ac:dyDescent="0.25"/>
    <row r="207653" x14ac:dyDescent="0.25"/>
    <row r="207654" x14ac:dyDescent="0.25"/>
    <row r="207655" x14ac:dyDescent="0.25"/>
    <row r="207656" x14ac:dyDescent="0.25"/>
    <row r="207657" x14ac:dyDescent="0.25"/>
    <row r="207658" x14ac:dyDescent="0.25"/>
    <row r="207659" x14ac:dyDescent="0.25"/>
    <row r="207660" x14ac:dyDescent="0.25"/>
    <row r="207661" x14ac:dyDescent="0.25"/>
    <row r="207662" x14ac:dyDescent="0.25"/>
    <row r="207663" x14ac:dyDescent="0.25"/>
    <row r="207664" x14ac:dyDescent="0.25"/>
    <row r="207665" x14ac:dyDescent="0.25"/>
    <row r="207666" x14ac:dyDescent="0.25"/>
    <row r="207667" x14ac:dyDescent="0.25"/>
    <row r="207668" x14ac:dyDescent="0.25"/>
    <row r="207669" x14ac:dyDescent="0.25"/>
    <row r="207670" x14ac:dyDescent="0.25"/>
    <row r="207671" x14ac:dyDescent="0.25"/>
    <row r="207672" x14ac:dyDescent="0.25"/>
    <row r="207673" x14ac:dyDescent="0.25"/>
    <row r="207674" x14ac:dyDescent="0.25"/>
    <row r="207675" x14ac:dyDescent="0.25"/>
    <row r="207676" x14ac:dyDescent="0.25"/>
    <row r="207677" x14ac:dyDescent="0.25"/>
    <row r="207678" x14ac:dyDescent="0.25"/>
    <row r="207679" x14ac:dyDescent="0.25"/>
    <row r="207680" x14ac:dyDescent="0.25"/>
    <row r="207681" x14ac:dyDescent="0.25"/>
    <row r="207682" x14ac:dyDescent="0.25"/>
    <row r="207683" x14ac:dyDescent="0.25"/>
    <row r="207684" x14ac:dyDescent="0.25"/>
    <row r="207685" x14ac:dyDescent="0.25"/>
    <row r="207686" x14ac:dyDescent="0.25"/>
    <row r="207687" x14ac:dyDescent="0.25"/>
    <row r="207688" x14ac:dyDescent="0.25"/>
    <row r="207689" x14ac:dyDescent="0.25"/>
    <row r="207690" x14ac:dyDescent="0.25"/>
    <row r="207691" x14ac:dyDescent="0.25"/>
    <row r="207692" x14ac:dyDescent="0.25"/>
    <row r="207693" x14ac:dyDescent="0.25"/>
    <row r="207694" x14ac:dyDescent="0.25"/>
    <row r="207695" x14ac:dyDescent="0.25"/>
    <row r="207696" x14ac:dyDescent="0.25"/>
    <row r="207697" x14ac:dyDescent="0.25"/>
    <row r="207698" x14ac:dyDescent="0.25"/>
    <row r="207699" x14ac:dyDescent="0.25"/>
    <row r="207700" x14ac:dyDescent="0.25"/>
    <row r="207701" x14ac:dyDescent="0.25"/>
    <row r="207702" x14ac:dyDescent="0.25"/>
    <row r="207703" x14ac:dyDescent="0.25"/>
    <row r="207704" x14ac:dyDescent="0.25"/>
    <row r="207705" x14ac:dyDescent="0.25"/>
    <row r="207706" x14ac:dyDescent="0.25"/>
    <row r="207707" x14ac:dyDescent="0.25"/>
    <row r="207708" x14ac:dyDescent="0.25"/>
    <row r="207709" x14ac:dyDescent="0.25"/>
    <row r="207710" x14ac:dyDescent="0.25"/>
    <row r="207711" x14ac:dyDescent="0.25"/>
    <row r="207712" x14ac:dyDescent="0.25"/>
    <row r="207713" x14ac:dyDescent="0.25"/>
    <row r="207714" x14ac:dyDescent="0.25"/>
    <row r="207715" x14ac:dyDescent="0.25"/>
    <row r="207716" x14ac:dyDescent="0.25"/>
    <row r="207717" x14ac:dyDescent="0.25"/>
    <row r="207718" x14ac:dyDescent="0.25"/>
    <row r="207719" x14ac:dyDescent="0.25"/>
    <row r="207720" x14ac:dyDescent="0.25"/>
    <row r="207721" x14ac:dyDescent="0.25"/>
    <row r="207722" x14ac:dyDescent="0.25"/>
    <row r="207723" x14ac:dyDescent="0.25"/>
    <row r="207724" x14ac:dyDescent="0.25"/>
    <row r="207725" x14ac:dyDescent="0.25"/>
    <row r="207726" x14ac:dyDescent="0.25"/>
    <row r="207727" x14ac:dyDescent="0.25"/>
    <row r="207728" x14ac:dyDescent="0.25"/>
    <row r="207729" x14ac:dyDescent="0.25"/>
    <row r="207730" x14ac:dyDescent="0.25"/>
    <row r="207731" x14ac:dyDescent="0.25"/>
    <row r="207732" x14ac:dyDescent="0.25"/>
    <row r="207733" x14ac:dyDescent="0.25"/>
    <row r="207734" x14ac:dyDescent="0.25"/>
    <row r="207735" x14ac:dyDescent="0.25"/>
    <row r="207736" x14ac:dyDescent="0.25"/>
    <row r="207737" x14ac:dyDescent="0.25"/>
    <row r="207738" x14ac:dyDescent="0.25"/>
    <row r="207739" x14ac:dyDescent="0.25"/>
    <row r="207740" x14ac:dyDescent="0.25"/>
    <row r="207741" x14ac:dyDescent="0.25"/>
    <row r="207742" x14ac:dyDescent="0.25"/>
    <row r="207743" x14ac:dyDescent="0.25"/>
    <row r="207744" x14ac:dyDescent="0.25"/>
    <row r="207745" x14ac:dyDescent="0.25"/>
    <row r="207746" x14ac:dyDescent="0.25"/>
    <row r="207747" x14ac:dyDescent="0.25"/>
    <row r="207748" x14ac:dyDescent="0.25"/>
    <row r="207749" x14ac:dyDescent="0.25"/>
    <row r="207750" x14ac:dyDescent="0.25"/>
    <row r="207751" x14ac:dyDescent="0.25"/>
    <row r="207752" x14ac:dyDescent="0.25"/>
    <row r="207753" x14ac:dyDescent="0.25"/>
    <row r="207754" x14ac:dyDescent="0.25"/>
    <row r="207755" x14ac:dyDescent="0.25"/>
    <row r="207756" x14ac:dyDescent="0.25"/>
    <row r="207757" x14ac:dyDescent="0.25"/>
    <row r="207758" x14ac:dyDescent="0.25"/>
    <row r="207759" x14ac:dyDescent="0.25"/>
    <row r="207760" x14ac:dyDescent="0.25"/>
    <row r="207761" x14ac:dyDescent="0.25"/>
    <row r="207762" x14ac:dyDescent="0.25"/>
    <row r="207763" x14ac:dyDescent="0.25"/>
    <row r="207764" x14ac:dyDescent="0.25"/>
    <row r="207765" x14ac:dyDescent="0.25"/>
    <row r="207766" x14ac:dyDescent="0.25"/>
    <row r="207767" x14ac:dyDescent="0.25"/>
    <row r="207768" x14ac:dyDescent="0.25"/>
    <row r="207769" x14ac:dyDescent="0.25"/>
    <row r="207770" x14ac:dyDescent="0.25"/>
    <row r="207771" x14ac:dyDescent="0.25"/>
    <row r="207772" x14ac:dyDescent="0.25"/>
    <row r="207773" x14ac:dyDescent="0.25"/>
    <row r="207774" x14ac:dyDescent="0.25"/>
    <row r="207775" x14ac:dyDescent="0.25"/>
    <row r="207776" x14ac:dyDescent="0.25"/>
    <row r="207777" x14ac:dyDescent="0.25"/>
    <row r="207778" x14ac:dyDescent="0.25"/>
    <row r="207779" x14ac:dyDescent="0.25"/>
    <row r="207780" x14ac:dyDescent="0.25"/>
    <row r="207781" x14ac:dyDescent="0.25"/>
    <row r="207782" x14ac:dyDescent="0.25"/>
    <row r="207783" x14ac:dyDescent="0.25"/>
    <row r="207784" x14ac:dyDescent="0.25"/>
    <row r="207785" x14ac:dyDescent="0.25"/>
    <row r="207786" x14ac:dyDescent="0.25"/>
    <row r="207787" x14ac:dyDescent="0.25"/>
    <row r="207788" x14ac:dyDescent="0.25"/>
    <row r="207789" x14ac:dyDescent="0.25"/>
    <row r="207790" x14ac:dyDescent="0.25"/>
    <row r="207791" x14ac:dyDescent="0.25"/>
    <row r="207792" x14ac:dyDescent="0.25"/>
    <row r="207793" x14ac:dyDescent="0.25"/>
    <row r="207794" x14ac:dyDescent="0.25"/>
    <row r="207795" x14ac:dyDescent="0.25"/>
    <row r="207796" x14ac:dyDescent="0.25"/>
    <row r="207797" x14ac:dyDescent="0.25"/>
    <row r="207798" x14ac:dyDescent="0.25"/>
    <row r="207799" x14ac:dyDescent="0.25"/>
    <row r="207800" x14ac:dyDescent="0.25"/>
    <row r="207801" x14ac:dyDescent="0.25"/>
    <row r="207802" x14ac:dyDescent="0.25"/>
    <row r="207803" x14ac:dyDescent="0.25"/>
    <row r="207804" x14ac:dyDescent="0.25"/>
    <row r="207805" x14ac:dyDescent="0.25"/>
    <row r="207806" x14ac:dyDescent="0.25"/>
    <row r="207807" x14ac:dyDescent="0.25"/>
    <row r="207808" x14ac:dyDescent="0.25"/>
    <row r="207809" x14ac:dyDescent="0.25"/>
    <row r="207810" x14ac:dyDescent="0.25"/>
    <row r="207811" x14ac:dyDescent="0.25"/>
    <row r="207812" x14ac:dyDescent="0.25"/>
    <row r="207813" x14ac:dyDescent="0.25"/>
    <row r="207814" x14ac:dyDescent="0.25"/>
    <row r="207815" x14ac:dyDescent="0.25"/>
    <row r="207816" x14ac:dyDescent="0.25"/>
    <row r="207817" x14ac:dyDescent="0.25"/>
    <row r="207818" x14ac:dyDescent="0.25"/>
    <row r="207819" x14ac:dyDescent="0.25"/>
    <row r="207820" x14ac:dyDescent="0.25"/>
    <row r="207821" x14ac:dyDescent="0.25"/>
    <row r="207822" x14ac:dyDescent="0.25"/>
    <row r="207823" x14ac:dyDescent="0.25"/>
    <row r="207824" x14ac:dyDescent="0.25"/>
    <row r="207825" x14ac:dyDescent="0.25"/>
    <row r="207826" x14ac:dyDescent="0.25"/>
    <row r="207827" x14ac:dyDescent="0.25"/>
    <row r="207828" x14ac:dyDescent="0.25"/>
    <row r="207829" x14ac:dyDescent="0.25"/>
    <row r="207830" x14ac:dyDescent="0.25"/>
    <row r="207831" x14ac:dyDescent="0.25"/>
    <row r="207832" x14ac:dyDescent="0.25"/>
    <row r="207833" x14ac:dyDescent="0.25"/>
    <row r="207834" x14ac:dyDescent="0.25"/>
    <row r="207835" x14ac:dyDescent="0.25"/>
    <row r="207836" x14ac:dyDescent="0.25"/>
    <row r="207837" x14ac:dyDescent="0.25"/>
    <row r="207838" x14ac:dyDescent="0.25"/>
    <row r="207839" x14ac:dyDescent="0.25"/>
    <row r="207840" x14ac:dyDescent="0.25"/>
    <row r="207841" x14ac:dyDescent="0.25"/>
    <row r="207842" x14ac:dyDescent="0.25"/>
    <row r="207843" x14ac:dyDescent="0.25"/>
    <row r="207844" x14ac:dyDescent="0.25"/>
    <row r="207845" x14ac:dyDescent="0.25"/>
    <row r="207846" x14ac:dyDescent="0.25"/>
    <row r="207847" x14ac:dyDescent="0.25"/>
    <row r="207848" x14ac:dyDescent="0.25"/>
    <row r="207849" x14ac:dyDescent="0.25"/>
    <row r="207850" x14ac:dyDescent="0.25"/>
    <row r="207851" x14ac:dyDescent="0.25"/>
    <row r="207852" x14ac:dyDescent="0.25"/>
    <row r="207853" x14ac:dyDescent="0.25"/>
    <row r="207854" x14ac:dyDescent="0.25"/>
    <row r="207855" x14ac:dyDescent="0.25"/>
    <row r="207856" x14ac:dyDescent="0.25"/>
    <row r="207857" x14ac:dyDescent="0.25"/>
    <row r="207858" x14ac:dyDescent="0.25"/>
    <row r="207859" x14ac:dyDescent="0.25"/>
    <row r="207860" x14ac:dyDescent="0.25"/>
    <row r="207861" x14ac:dyDescent="0.25"/>
    <row r="207862" x14ac:dyDescent="0.25"/>
    <row r="207863" x14ac:dyDescent="0.25"/>
    <row r="207864" x14ac:dyDescent="0.25"/>
    <row r="207865" x14ac:dyDescent="0.25"/>
    <row r="207866" x14ac:dyDescent="0.25"/>
    <row r="207867" x14ac:dyDescent="0.25"/>
    <row r="207868" x14ac:dyDescent="0.25"/>
    <row r="207869" x14ac:dyDescent="0.25"/>
    <row r="207870" x14ac:dyDescent="0.25"/>
    <row r="207871" x14ac:dyDescent="0.25"/>
    <row r="207872" x14ac:dyDescent="0.25"/>
    <row r="207873" x14ac:dyDescent="0.25"/>
    <row r="207874" x14ac:dyDescent="0.25"/>
    <row r="207875" x14ac:dyDescent="0.25"/>
    <row r="207876" x14ac:dyDescent="0.25"/>
    <row r="207877" x14ac:dyDescent="0.25"/>
    <row r="207878" x14ac:dyDescent="0.25"/>
    <row r="207879" x14ac:dyDescent="0.25"/>
    <row r="207880" x14ac:dyDescent="0.25"/>
    <row r="207881" x14ac:dyDescent="0.25"/>
    <row r="207882" x14ac:dyDescent="0.25"/>
    <row r="207883" x14ac:dyDescent="0.25"/>
    <row r="207884" x14ac:dyDescent="0.25"/>
    <row r="207885" x14ac:dyDescent="0.25"/>
    <row r="207886" x14ac:dyDescent="0.25"/>
    <row r="207887" x14ac:dyDescent="0.25"/>
    <row r="207888" x14ac:dyDescent="0.25"/>
    <row r="207889" x14ac:dyDescent="0.25"/>
    <row r="207890" x14ac:dyDescent="0.25"/>
    <row r="207891" x14ac:dyDescent="0.25"/>
    <row r="207892" x14ac:dyDescent="0.25"/>
    <row r="207893" x14ac:dyDescent="0.25"/>
    <row r="207894" x14ac:dyDescent="0.25"/>
    <row r="207895" x14ac:dyDescent="0.25"/>
    <row r="207896" x14ac:dyDescent="0.25"/>
    <row r="207897" x14ac:dyDescent="0.25"/>
    <row r="207898" x14ac:dyDescent="0.25"/>
    <row r="207899" x14ac:dyDescent="0.25"/>
    <row r="207900" x14ac:dyDescent="0.25"/>
    <row r="207901" x14ac:dyDescent="0.25"/>
    <row r="207902" x14ac:dyDescent="0.25"/>
    <row r="207903" x14ac:dyDescent="0.25"/>
    <row r="207904" x14ac:dyDescent="0.25"/>
    <row r="207905" x14ac:dyDescent="0.25"/>
    <row r="207906" x14ac:dyDescent="0.25"/>
    <row r="207907" x14ac:dyDescent="0.25"/>
    <row r="207908" x14ac:dyDescent="0.25"/>
    <row r="207909" x14ac:dyDescent="0.25"/>
    <row r="207910" x14ac:dyDescent="0.25"/>
    <row r="207911" x14ac:dyDescent="0.25"/>
    <row r="207912" x14ac:dyDescent="0.25"/>
    <row r="207913" x14ac:dyDescent="0.25"/>
    <row r="207914" x14ac:dyDescent="0.25"/>
    <row r="207915" x14ac:dyDescent="0.25"/>
    <row r="207916" x14ac:dyDescent="0.25"/>
    <row r="207917" x14ac:dyDescent="0.25"/>
    <row r="207918" x14ac:dyDescent="0.25"/>
    <row r="207919" x14ac:dyDescent="0.25"/>
    <row r="207920" x14ac:dyDescent="0.25"/>
    <row r="207921" x14ac:dyDescent="0.25"/>
    <row r="207922" x14ac:dyDescent="0.25"/>
    <row r="207923" x14ac:dyDescent="0.25"/>
    <row r="207924" x14ac:dyDescent="0.25"/>
    <row r="207925" x14ac:dyDescent="0.25"/>
    <row r="207926" x14ac:dyDescent="0.25"/>
    <row r="207927" x14ac:dyDescent="0.25"/>
    <row r="207928" x14ac:dyDescent="0.25"/>
    <row r="207929" x14ac:dyDescent="0.25"/>
    <row r="207930" x14ac:dyDescent="0.25"/>
    <row r="207931" x14ac:dyDescent="0.25"/>
    <row r="207932" x14ac:dyDescent="0.25"/>
    <row r="207933" x14ac:dyDescent="0.25"/>
    <row r="207934" x14ac:dyDescent="0.25"/>
    <row r="207935" x14ac:dyDescent="0.25"/>
    <row r="207936" x14ac:dyDescent="0.25"/>
    <row r="207937" x14ac:dyDescent="0.25"/>
    <row r="207938" x14ac:dyDescent="0.25"/>
    <row r="207939" x14ac:dyDescent="0.25"/>
    <row r="207940" x14ac:dyDescent="0.25"/>
    <row r="207941" x14ac:dyDescent="0.25"/>
    <row r="207942" x14ac:dyDescent="0.25"/>
    <row r="207943" x14ac:dyDescent="0.25"/>
    <row r="207944" x14ac:dyDescent="0.25"/>
    <row r="207945" x14ac:dyDescent="0.25"/>
    <row r="207946" x14ac:dyDescent="0.25"/>
    <row r="207947" x14ac:dyDescent="0.25"/>
    <row r="207948" x14ac:dyDescent="0.25"/>
    <row r="207949" x14ac:dyDescent="0.25"/>
    <row r="207950" x14ac:dyDescent="0.25"/>
    <row r="207951" x14ac:dyDescent="0.25"/>
    <row r="207952" x14ac:dyDescent="0.25"/>
    <row r="207953" x14ac:dyDescent="0.25"/>
    <row r="207954" x14ac:dyDescent="0.25"/>
    <row r="207955" x14ac:dyDescent="0.25"/>
    <row r="207956" x14ac:dyDescent="0.25"/>
    <row r="207957" x14ac:dyDescent="0.25"/>
    <row r="207958" x14ac:dyDescent="0.25"/>
    <row r="207959" x14ac:dyDescent="0.25"/>
    <row r="207960" x14ac:dyDescent="0.25"/>
    <row r="207961" x14ac:dyDescent="0.25"/>
    <row r="207962" x14ac:dyDescent="0.25"/>
    <row r="207963" x14ac:dyDescent="0.25"/>
    <row r="207964" x14ac:dyDescent="0.25"/>
    <row r="207965" x14ac:dyDescent="0.25"/>
    <row r="207966" x14ac:dyDescent="0.25"/>
    <row r="207967" x14ac:dyDescent="0.25"/>
    <row r="207968" x14ac:dyDescent="0.25"/>
    <row r="207969" x14ac:dyDescent="0.25"/>
    <row r="207970" x14ac:dyDescent="0.25"/>
    <row r="207971" x14ac:dyDescent="0.25"/>
    <row r="207972" x14ac:dyDescent="0.25"/>
    <row r="207973" x14ac:dyDescent="0.25"/>
    <row r="207974" x14ac:dyDescent="0.25"/>
    <row r="207975" x14ac:dyDescent="0.25"/>
    <row r="207976" x14ac:dyDescent="0.25"/>
    <row r="207977" x14ac:dyDescent="0.25"/>
    <row r="207978" x14ac:dyDescent="0.25"/>
    <row r="207979" x14ac:dyDescent="0.25"/>
    <row r="207980" x14ac:dyDescent="0.25"/>
    <row r="207981" x14ac:dyDescent="0.25"/>
    <row r="207982" x14ac:dyDescent="0.25"/>
    <row r="207983" x14ac:dyDescent="0.25"/>
    <row r="207984" x14ac:dyDescent="0.25"/>
    <row r="207985" x14ac:dyDescent="0.25"/>
    <row r="207986" x14ac:dyDescent="0.25"/>
    <row r="207987" x14ac:dyDescent="0.25"/>
    <row r="207988" x14ac:dyDescent="0.25"/>
    <row r="207989" x14ac:dyDescent="0.25"/>
    <row r="207990" x14ac:dyDescent="0.25"/>
    <row r="207991" x14ac:dyDescent="0.25"/>
    <row r="207992" x14ac:dyDescent="0.25"/>
    <row r="207993" x14ac:dyDescent="0.25"/>
    <row r="207994" x14ac:dyDescent="0.25"/>
    <row r="207995" x14ac:dyDescent="0.25"/>
    <row r="207996" x14ac:dyDescent="0.25"/>
    <row r="207997" x14ac:dyDescent="0.25"/>
    <row r="207998" x14ac:dyDescent="0.25"/>
    <row r="207999" x14ac:dyDescent="0.25"/>
    <row r="208000" x14ac:dyDescent="0.25"/>
    <row r="208001" x14ac:dyDescent="0.25"/>
    <row r="208002" x14ac:dyDescent="0.25"/>
    <row r="208003" x14ac:dyDescent="0.25"/>
    <row r="208004" x14ac:dyDescent="0.25"/>
    <row r="208005" x14ac:dyDescent="0.25"/>
    <row r="208006" x14ac:dyDescent="0.25"/>
    <row r="208007" x14ac:dyDescent="0.25"/>
    <row r="208008" x14ac:dyDescent="0.25"/>
    <row r="208009" x14ac:dyDescent="0.25"/>
    <row r="208010" x14ac:dyDescent="0.25"/>
    <row r="208011" x14ac:dyDescent="0.25"/>
    <row r="208012" x14ac:dyDescent="0.25"/>
    <row r="208013" x14ac:dyDescent="0.25"/>
    <row r="208014" x14ac:dyDescent="0.25"/>
    <row r="208015" x14ac:dyDescent="0.25"/>
    <row r="208016" x14ac:dyDescent="0.25"/>
    <row r="208017" x14ac:dyDescent="0.25"/>
    <row r="208018" x14ac:dyDescent="0.25"/>
    <row r="208019" x14ac:dyDescent="0.25"/>
    <row r="208020" x14ac:dyDescent="0.25"/>
    <row r="208021" x14ac:dyDescent="0.25"/>
    <row r="208022" x14ac:dyDescent="0.25"/>
    <row r="208023" x14ac:dyDescent="0.25"/>
    <row r="208024" x14ac:dyDescent="0.25"/>
    <row r="208025" x14ac:dyDescent="0.25"/>
    <row r="208026" x14ac:dyDescent="0.25"/>
    <row r="208027" x14ac:dyDescent="0.25"/>
    <row r="208028" x14ac:dyDescent="0.25"/>
    <row r="208029" x14ac:dyDescent="0.25"/>
    <row r="208030" x14ac:dyDescent="0.25"/>
    <row r="208031" x14ac:dyDescent="0.25"/>
    <row r="208032" x14ac:dyDescent="0.25"/>
    <row r="208033" x14ac:dyDescent="0.25"/>
    <row r="208034" x14ac:dyDescent="0.25"/>
    <row r="208035" x14ac:dyDescent="0.25"/>
    <row r="208036" x14ac:dyDescent="0.25"/>
    <row r="208037" x14ac:dyDescent="0.25"/>
    <row r="208038" x14ac:dyDescent="0.25"/>
    <row r="208039" x14ac:dyDescent="0.25"/>
    <row r="208040" x14ac:dyDescent="0.25"/>
    <row r="208041" x14ac:dyDescent="0.25"/>
    <row r="208042" x14ac:dyDescent="0.25"/>
    <row r="208043" x14ac:dyDescent="0.25"/>
    <row r="208044" x14ac:dyDescent="0.25"/>
    <row r="208045" x14ac:dyDescent="0.25"/>
    <row r="208046" x14ac:dyDescent="0.25"/>
    <row r="208047" x14ac:dyDescent="0.25"/>
    <row r="208048" x14ac:dyDescent="0.25"/>
    <row r="208049" x14ac:dyDescent="0.25"/>
    <row r="208050" x14ac:dyDescent="0.25"/>
    <row r="208051" x14ac:dyDescent="0.25"/>
    <row r="208052" x14ac:dyDescent="0.25"/>
    <row r="208053" x14ac:dyDescent="0.25"/>
    <row r="208054" x14ac:dyDescent="0.25"/>
    <row r="208055" x14ac:dyDescent="0.25"/>
    <row r="208056" x14ac:dyDescent="0.25"/>
    <row r="208057" x14ac:dyDescent="0.25"/>
    <row r="208058" x14ac:dyDescent="0.25"/>
    <row r="208059" x14ac:dyDescent="0.25"/>
    <row r="208060" x14ac:dyDescent="0.25"/>
    <row r="208061" x14ac:dyDescent="0.25"/>
    <row r="208062" x14ac:dyDescent="0.25"/>
    <row r="208063" x14ac:dyDescent="0.25"/>
    <row r="208064" x14ac:dyDescent="0.25"/>
    <row r="208065" x14ac:dyDescent="0.25"/>
    <row r="208066" x14ac:dyDescent="0.25"/>
    <row r="208067" x14ac:dyDescent="0.25"/>
    <row r="208068" x14ac:dyDescent="0.25"/>
    <row r="208069" x14ac:dyDescent="0.25"/>
    <row r="208070" x14ac:dyDescent="0.25"/>
    <row r="208071" x14ac:dyDescent="0.25"/>
    <row r="208072" x14ac:dyDescent="0.25"/>
    <row r="208073" x14ac:dyDescent="0.25"/>
    <row r="208074" x14ac:dyDescent="0.25"/>
    <row r="208075" x14ac:dyDescent="0.25"/>
    <row r="208076" x14ac:dyDescent="0.25"/>
    <row r="208077" x14ac:dyDescent="0.25"/>
    <row r="208078" x14ac:dyDescent="0.25"/>
    <row r="208079" x14ac:dyDescent="0.25"/>
    <row r="208080" x14ac:dyDescent="0.25"/>
    <row r="208081" x14ac:dyDescent="0.25"/>
    <row r="208082" x14ac:dyDescent="0.25"/>
    <row r="208083" x14ac:dyDescent="0.25"/>
    <row r="208084" x14ac:dyDescent="0.25"/>
    <row r="208085" x14ac:dyDescent="0.25"/>
    <row r="208086" x14ac:dyDescent="0.25"/>
    <row r="208087" x14ac:dyDescent="0.25"/>
    <row r="208088" x14ac:dyDescent="0.25"/>
    <row r="208089" x14ac:dyDescent="0.25"/>
    <row r="208090" x14ac:dyDescent="0.25"/>
    <row r="208091" x14ac:dyDescent="0.25"/>
    <row r="208092" x14ac:dyDescent="0.25"/>
    <row r="208093" x14ac:dyDescent="0.25"/>
    <row r="208094" x14ac:dyDescent="0.25"/>
    <row r="208095" x14ac:dyDescent="0.25"/>
    <row r="208096" x14ac:dyDescent="0.25"/>
    <row r="208097" x14ac:dyDescent="0.25"/>
    <row r="208098" x14ac:dyDescent="0.25"/>
    <row r="208099" x14ac:dyDescent="0.25"/>
    <row r="208100" x14ac:dyDescent="0.25"/>
    <row r="208101" x14ac:dyDescent="0.25"/>
    <row r="208102" x14ac:dyDescent="0.25"/>
    <row r="208103" x14ac:dyDescent="0.25"/>
    <row r="208104" x14ac:dyDescent="0.25"/>
    <row r="208105" x14ac:dyDescent="0.25"/>
    <row r="208106" x14ac:dyDescent="0.25"/>
    <row r="208107" x14ac:dyDescent="0.25"/>
    <row r="208108" x14ac:dyDescent="0.25"/>
    <row r="208109" x14ac:dyDescent="0.25"/>
    <row r="208110" x14ac:dyDescent="0.25"/>
    <row r="208111" x14ac:dyDescent="0.25"/>
    <row r="208112" x14ac:dyDescent="0.25"/>
    <row r="208113" x14ac:dyDescent="0.25"/>
    <row r="208114" x14ac:dyDescent="0.25"/>
    <row r="208115" x14ac:dyDescent="0.25"/>
    <row r="208116" x14ac:dyDescent="0.25"/>
    <row r="208117" x14ac:dyDescent="0.25"/>
    <row r="208118" x14ac:dyDescent="0.25"/>
    <row r="208119" x14ac:dyDescent="0.25"/>
    <row r="208120" x14ac:dyDescent="0.25"/>
    <row r="208121" x14ac:dyDescent="0.25"/>
    <row r="208122" x14ac:dyDescent="0.25"/>
    <row r="208123" x14ac:dyDescent="0.25"/>
    <row r="208124" x14ac:dyDescent="0.25"/>
    <row r="208125" x14ac:dyDescent="0.25"/>
    <row r="208126" x14ac:dyDescent="0.25"/>
    <row r="208127" x14ac:dyDescent="0.25"/>
    <row r="208128" x14ac:dyDescent="0.25"/>
    <row r="208129" x14ac:dyDescent="0.25"/>
    <row r="208130" x14ac:dyDescent="0.25"/>
    <row r="208131" x14ac:dyDescent="0.25"/>
    <row r="208132" x14ac:dyDescent="0.25"/>
    <row r="208133" x14ac:dyDescent="0.25"/>
    <row r="208134" x14ac:dyDescent="0.25"/>
    <row r="208135" x14ac:dyDescent="0.25"/>
    <row r="208136" x14ac:dyDescent="0.25"/>
    <row r="208137" x14ac:dyDescent="0.25"/>
    <row r="208138" x14ac:dyDescent="0.25"/>
    <row r="208139" x14ac:dyDescent="0.25"/>
    <row r="208140" x14ac:dyDescent="0.25"/>
    <row r="208141" x14ac:dyDescent="0.25"/>
    <row r="208142" x14ac:dyDescent="0.25"/>
    <row r="208143" x14ac:dyDescent="0.25"/>
    <row r="208144" x14ac:dyDescent="0.25"/>
    <row r="208145" x14ac:dyDescent="0.25"/>
    <row r="208146" x14ac:dyDescent="0.25"/>
    <row r="208147" x14ac:dyDescent="0.25"/>
    <row r="208148" x14ac:dyDescent="0.25"/>
    <row r="208149" x14ac:dyDescent="0.25"/>
    <row r="208150" x14ac:dyDescent="0.25"/>
    <row r="208151" x14ac:dyDescent="0.25"/>
    <row r="208152" x14ac:dyDescent="0.25"/>
    <row r="208153" x14ac:dyDescent="0.25"/>
    <row r="208154" x14ac:dyDescent="0.25"/>
    <row r="208155" x14ac:dyDescent="0.25"/>
    <row r="208156" x14ac:dyDescent="0.25"/>
    <row r="208157" x14ac:dyDescent="0.25"/>
    <row r="208158" x14ac:dyDescent="0.25"/>
    <row r="208159" x14ac:dyDescent="0.25"/>
    <row r="208160" x14ac:dyDescent="0.25"/>
    <row r="208161" x14ac:dyDescent="0.25"/>
    <row r="208162" x14ac:dyDescent="0.25"/>
    <row r="208163" x14ac:dyDescent="0.25"/>
    <row r="208164" x14ac:dyDescent="0.25"/>
    <row r="208165" x14ac:dyDescent="0.25"/>
    <row r="208166" x14ac:dyDescent="0.25"/>
    <row r="208167" x14ac:dyDescent="0.25"/>
    <row r="208168" x14ac:dyDescent="0.25"/>
    <row r="208169" x14ac:dyDescent="0.25"/>
    <row r="208170" x14ac:dyDescent="0.25"/>
    <row r="208171" x14ac:dyDescent="0.25"/>
    <row r="208172" x14ac:dyDescent="0.25"/>
    <row r="208173" x14ac:dyDescent="0.25"/>
    <row r="208174" x14ac:dyDescent="0.25"/>
    <row r="208175" x14ac:dyDescent="0.25"/>
    <row r="208176" x14ac:dyDescent="0.25"/>
    <row r="208177" x14ac:dyDescent="0.25"/>
    <row r="208178" x14ac:dyDescent="0.25"/>
    <row r="208179" x14ac:dyDescent="0.25"/>
    <row r="208180" x14ac:dyDescent="0.25"/>
    <row r="208181" x14ac:dyDescent="0.25"/>
    <row r="208182" x14ac:dyDescent="0.25"/>
    <row r="208183" x14ac:dyDescent="0.25"/>
    <row r="208184" x14ac:dyDescent="0.25"/>
    <row r="208185" x14ac:dyDescent="0.25"/>
    <row r="208186" x14ac:dyDescent="0.25"/>
    <row r="208187" x14ac:dyDescent="0.25"/>
    <row r="208188" x14ac:dyDescent="0.25"/>
    <row r="208189" x14ac:dyDescent="0.25"/>
    <row r="208190" x14ac:dyDescent="0.25"/>
    <row r="208191" x14ac:dyDescent="0.25"/>
    <row r="208192" x14ac:dyDescent="0.25"/>
    <row r="208193" x14ac:dyDescent="0.25"/>
    <row r="208194" x14ac:dyDescent="0.25"/>
    <row r="208195" x14ac:dyDescent="0.25"/>
    <row r="208196" x14ac:dyDescent="0.25"/>
    <row r="208197" x14ac:dyDescent="0.25"/>
    <row r="208198" x14ac:dyDescent="0.25"/>
    <row r="208199" x14ac:dyDescent="0.25"/>
    <row r="208200" x14ac:dyDescent="0.25"/>
    <row r="208201" x14ac:dyDescent="0.25"/>
    <row r="208202" x14ac:dyDescent="0.25"/>
    <row r="208203" x14ac:dyDescent="0.25"/>
    <row r="208204" x14ac:dyDescent="0.25"/>
    <row r="208205" x14ac:dyDescent="0.25"/>
    <row r="208206" x14ac:dyDescent="0.25"/>
    <row r="208207" x14ac:dyDescent="0.25"/>
    <row r="208208" x14ac:dyDescent="0.25"/>
    <row r="208209" x14ac:dyDescent="0.25"/>
    <row r="208210" x14ac:dyDescent="0.25"/>
    <row r="208211" x14ac:dyDescent="0.25"/>
    <row r="208212" x14ac:dyDescent="0.25"/>
    <row r="208213" x14ac:dyDescent="0.25"/>
    <row r="208214" x14ac:dyDescent="0.25"/>
    <row r="208215" x14ac:dyDescent="0.25"/>
    <row r="208216" x14ac:dyDescent="0.25"/>
    <row r="208217" x14ac:dyDescent="0.25"/>
    <row r="208218" x14ac:dyDescent="0.25"/>
    <row r="208219" x14ac:dyDescent="0.25"/>
    <row r="208220" x14ac:dyDescent="0.25"/>
    <row r="208221" x14ac:dyDescent="0.25"/>
    <row r="208222" x14ac:dyDescent="0.25"/>
    <row r="208223" x14ac:dyDescent="0.25"/>
    <row r="208224" x14ac:dyDescent="0.25"/>
    <row r="208225" x14ac:dyDescent="0.25"/>
    <row r="208226" x14ac:dyDescent="0.25"/>
    <row r="208227" x14ac:dyDescent="0.25"/>
    <row r="208228" x14ac:dyDescent="0.25"/>
    <row r="208229" x14ac:dyDescent="0.25"/>
    <row r="208230" x14ac:dyDescent="0.25"/>
    <row r="208231" x14ac:dyDescent="0.25"/>
    <row r="208232" x14ac:dyDescent="0.25"/>
    <row r="208233" x14ac:dyDescent="0.25"/>
    <row r="208234" x14ac:dyDescent="0.25"/>
    <row r="208235" x14ac:dyDescent="0.25"/>
    <row r="208236" x14ac:dyDescent="0.25"/>
    <row r="208237" x14ac:dyDescent="0.25"/>
    <row r="208238" x14ac:dyDescent="0.25"/>
    <row r="208239" x14ac:dyDescent="0.25"/>
    <row r="208240" x14ac:dyDescent="0.25"/>
    <row r="208241" x14ac:dyDescent="0.25"/>
    <row r="208242" x14ac:dyDescent="0.25"/>
    <row r="208243" x14ac:dyDescent="0.25"/>
    <row r="208244" x14ac:dyDescent="0.25"/>
    <row r="208245" x14ac:dyDescent="0.25"/>
    <row r="208246" x14ac:dyDescent="0.25"/>
    <row r="208247" x14ac:dyDescent="0.25"/>
    <row r="208248" x14ac:dyDescent="0.25"/>
    <row r="208249" x14ac:dyDescent="0.25"/>
    <row r="208250" x14ac:dyDescent="0.25"/>
    <row r="208251" x14ac:dyDescent="0.25"/>
    <row r="208252" x14ac:dyDescent="0.25"/>
    <row r="208253" x14ac:dyDescent="0.25"/>
    <row r="208254" x14ac:dyDescent="0.25"/>
    <row r="208255" x14ac:dyDescent="0.25"/>
    <row r="208256" x14ac:dyDescent="0.25"/>
    <row r="208257" x14ac:dyDescent="0.25"/>
    <row r="208258" x14ac:dyDescent="0.25"/>
    <row r="208259" x14ac:dyDescent="0.25"/>
    <row r="208260" x14ac:dyDescent="0.25"/>
    <row r="208261" x14ac:dyDescent="0.25"/>
    <row r="208262" x14ac:dyDescent="0.25"/>
    <row r="208263" x14ac:dyDescent="0.25"/>
    <row r="208264" x14ac:dyDescent="0.25"/>
    <row r="208265" x14ac:dyDescent="0.25"/>
    <row r="208266" x14ac:dyDescent="0.25"/>
    <row r="208267" x14ac:dyDescent="0.25"/>
    <row r="208268" x14ac:dyDescent="0.25"/>
    <row r="208269" x14ac:dyDescent="0.25"/>
    <row r="208270" x14ac:dyDescent="0.25"/>
    <row r="208271" x14ac:dyDescent="0.25"/>
    <row r="208272" x14ac:dyDescent="0.25"/>
    <row r="208273" x14ac:dyDescent="0.25"/>
    <row r="208274" x14ac:dyDescent="0.25"/>
    <row r="208275" x14ac:dyDescent="0.25"/>
    <row r="208276" x14ac:dyDescent="0.25"/>
    <row r="208277" x14ac:dyDescent="0.25"/>
    <row r="208278" x14ac:dyDescent="0.25"/>
    <row r="208279" x14ac:dyDescent="0.25"/>
    <row r="208280" x14ac:dyDescent="0.25"/>
    <row r="208281" x14ac:dyDescent="0.25"/>
    <row r="208282" x14ac:dyDescent="0.25"/>
    <row r="208283" x14ac:dyDescent="0.25"/>
    <row r="208284" x14ac:dyDescent="0.25"/>
    <row r="208285" x14ac:dyDescent="0.25"/>
    <row r="208286" x14ac:dyDescent="0.25"/>
    <row r="208287" x14ac:dyDescent="0.25"/>
    <row r="208288" x14ac:dyDescent="0.25"/>
    <row r="208289" x14ac:dyDescent="0.25"/>
    <row r="208290" x14ac:dyDescent="0.25"/>
    <row r="208291" x14ac:dyDescent="0.25"/>
    <row r="208292" x14ac:dyDescent="0.25"/>
    <row r="208293" x14ac:dyDescent="0.25"/>
    <row r="208294" x14ac:dyDescent="0.25"/>
    <row r="208295" x14ac:dyDescent="0.25"/>
    <row r="208296" x14ac:dyDescent="0.25"/>
    <row r="208297" x14ac:dyDescent="0.25"/>
    <row r="208298" x14ac:dyDescent="0.25"/>
    <row r="208299" x14ac:dyDescent="0.25"/>
    <row r="208300" x14ac:dyDescent="0.25"/>
    <row r="208301" x14ac:dyDescent="0.25"/>
    <row r="208302" x14ac:dyDescent="0.25"/>
    <row r="208303" x14ac:dyDescent="0.25"/>
    <row r="208304" x14ac:dyDescent="0.25"/>
    <row r="208305" x14ac:dyDescent="0.25"/>
    <row r="208306" x14ac:dyDescent="0.25"/>
    <row r="208307" x14ac:dyDescent="0.25"/>
    <row r="208308" x14ac:dyDescent="0.25"/>
    <row r="208309" x14ac:dyDescent="0.25"/>
    <row r="208310" x14ac:dyDescent="0.25"/>
    <row r="208311" x14ac:dyDescent="0.25"/>
    <row r="208312" x14ac:dyDescent="0.25"/>
    <row r="208313" x14ac:dyDescent="0.25"/>
    <row r="208314" x14ac:dyDescent="0.25"/>
    <row r="208315" x14ac:dyDescent="0.25"/>
    <row r="208316" x14ac:dyDescent="0.25"/>
    <row r="208317" x14ac:dyDescent="0.25"/>
    <row r="208318" x14ac:dyDescent="0.25"/>
    <row r="208319" x14ac:dyDescent="0.25"/>
    <row r="208320" x14ac:dyDescent="0.25"/>
    <row r="208321" x14ac:dyDescent="0.25"/>
    <row r="208322" x14ac:dyDescent="0.25"/>
    <row r="208323" x14ac:dyDescent="0.25"/>
    <row r="208324" x14ac:dyDescent="0.25"/>
    <row r="208325" x14ac:dyDescent="0.25"/>
    <row r="208326" x14ac:dyDescent="0.25"/>
    <row r="208327" x14ac:dyDescent="0.25"/>
    <row r="208328" x14ac:dyDescent="0.25"/>
    <row r="208329" x14ac:dyDescent="0.25"/>
    <row r="208330" x14ac:dyDescent="0.25"/>
    <row r="208331" x14ac:dyDescent="0.25"/>
    <row r="208332" x14ac:dyDescent="0.25"/>
    <row r="208333" x14ac:dyDescent="0.25"/>
    <row r="208334" x14ac:dyDescent="0.25"/>
    <row r="208335" x14ac:dyDescent="0.25"/>
    <row r="208336" x14ac:dyDescent="0.25"/>
    <row r="208337" x14ac:dyDescent="0.25"/>
    <row r="208338" x14ac:dyDescent="0.25"/>
    <row r="208339" x14ac:dyDescent="0.25"/>
    <row r="208340" x14ac:dyDescent="0.25"/>
    <row r="208341" x14ac:dyDescent="0.25"/>
    <row r="208342" x14ac:dyDescent="0.25"/>
    <row r="208343" x14ac:dyDescent="0.25"/>
    <row r="208344" x14ac:dyDescent="0.25"/>
    <row r="208345" x14ac:dyDescent="0.25"/>
    <row r="208346" x14ac:dyDescent="0.25"/>
    <row r="208347" x14ac:dyDescent="0.25"/>
    <row r="208348" x14ac:dyDescent="0.25"/>
    <row r="208349" x14ac:dyDescent="0.25"/>
    <row r="208350" x14ac:dyDescent="0.25"/>
    <row r="208351" x14ac:dyDescent="0.25"/>
    <row r="208352" x14ac:dyDescent="0.25"/>
    <row r="208353" x14ac:dyDescent="0.25"/>
    <row r="208354" x14ac:dyDescent="0.25"/>
    <row r="208355" x14ac:dyDescent="0.25"/>
    <row r="208356" x14ac:dyDescent="0.25"/>
    <row r="208357" x14ac:dyDescent="0.25"/>
    <row r="208358" x14ac:dyDescent="0.25"/>
    <row r="208359" x14ac:dyDescent="0.25"/>
    <row r="208360" x14ac:dyDescent="0.25"/>
    <row r="208361" x14ac:dyDescent="0.25"/>
    <row r="208362" x14ac:dyDescent="0.25"/>
    <row r="208363" x14ac:dyDescent="0.25"/>
    <row r="208364" x14ac:dyDescent="0.25"/>
    <row r="208365" x14ac:dyDescent="0.25"/>
    <row r="208366" x14ac:dyDescent="0.25"/>
    <row r="208367" x14ac:dyDescent="0.25"/>
    <row r="208368" x14ac:dyDescent="0.25"/>
    <row r="208369" x14ac:dyDescent="0.25"/>
    <row r="208370" x14ac:dyDescent="0.25"/>
    <row r="208371" x14ac:dyDescent="0.25"/>
    <row r="208372" x14ac:dyDescent="0.25"/>
    <row r="208373" x14ac:dyDescent="0.25"/>
    <row r="208374" x14ac:dyDescent="0.25"/>
    <row r="208375" x14ac:dyDescent="0.25"/>
    <row r="208376" x14ac:dyDescent="0.25"/>
    <row r="208377" x14ac:dyDescent="0.25"/>
    <row r="208378" x14ac:dyDescent="0.25"/>
    <row r="208379" x14ac:dyDescent="0.25"/>
    <row r="208380" x14ac:dyDescent="0.25"/>
    <row r="208381" x14ac:dyDescent="0.25"/>
    <row r="208382" x14ac:dyDescent="0.25"/>
    <row r="208383" x14ac:dyDescent="0.25"/>
    <row r="208384" x14ac:dyDescent="0.25"/>
    <row r="208385" x14ac:dyDescent="0.25"/>
    <row r="208386" x14ac:dyDescent="0.25"/>
    <row r="208387" x14ac:dyDescent="0.25"/>
    <row r="208388" x14ac:dyDescent="0.25"/>
    <row r="208389" x14ac:dyDescent="0.25"/>
    <row r="208390" x14ac:dyDescent="0.25"/>
    <row r="208391" x14ac:dyDescent="0.25"/>
    <row r="208392" x14ac:dyDescent="0.25"/>
    <row r="208393" x14ac:dyDescent="0.25"/>
    <row r="208394" x14ac:dyDescent="0.25"/>
    <row r="208395" x14ac:dyDescent="0.25"/>
    <row r="208396" x14ac:dyDescent="0.25"/>
    <row r="208397" x14ac:dyDescent="0.25"/>
    <row r="208398" x14ac:dyDescent="0.25"/>
    <row r="208399" x14ac:dyDescent="0.25"/>
    <row r="208400" x14ac:dyDescent="0.25"/>
    <row r="208401" x14ac:dyDescent="0.25"/>
    <row r="208402" x14ac:dyDescent="0.25"/>
    <row r="208403" x14ac:dyDescent="0.25"/>
    <row r="208404" x14ac:dyDescent="0.25"/>
    <row r="208405" x14ac:dyDescent="0.25"/>
    <row r="208406" x14ac:dyDescent="0.25"/>
    <row r="208407" x14ac:dyDescent="0.25"/>
    <row r="208408" x14ac:dyDescent="0.25"/>
    <row r="208409" x14ac:dyDescent="0.25"/>
    <row r="208410" x14ac:dyDescent="0.25"/>
    <row r="208411" x14ac:dyDescent="0.25"/>
    <row r="208412" x14ac:dyDescent="0.25"/>
    <row r="208413" x14ac:dyDescent="0.25"/>
    <row r="208414" x14ac:dyDescent="0.25"/>
    <row r="208415" x14ac:dyDescent="0.25"/>
    <row r="208416" x14ac:dyDescent="0.25"/>
    <row r="208417" x14ac:dyDescent="0.25"/>
    <row r="208418" x14ac:dyDescent="0.25"/>
    <row r="208419" x14ac:dyDescent="0.25"/>
    <row r="208420" x14ac:dyDescent="0.25"/>
    <row r="208421" x14ac:dyDescent="0.25"/>
    <row r="208422" x14ac:dyDescent="0.25"/>
    <row r="208423" x14ac:dyDescent="0.25"/>
    <row r="208424" x14ac:dyDescent="0.25"/>
    <row r="208425" x14ac:dyDescent="0.25"/>
    <row r="208426" x14ac:dyDescent="0.25"/>
    <row r="208427" x14ac:dyDescent="0.25"/>
    <row r="208428" x14ac:dyDescent="0.25"/>
    <row r="208429" x14ac:dyDescent="0.25"/>
    <row r="208430" x14ac:dyDescent="0.25"/>
    <row r="208431" x14ac:dyDescent="0.25"/>
    <row r="208432" x14ac:dyDescent="0.25"/>
    <row r="208433" x14ac:dyDescent="0.25"/>
    <row r="208434" x14ac:dyDescent="0.25"/>
    <row r="208435" x14ac:dyDescent="0.25"/>
    <row r="208436" x14ac:dyDescent="0.25"/>
    <row r="208437" x14ac:dyDescent="0.25"/>
    <row r="208438" x14ac:dyDescent="0.25"/>
    <row r="208439" x14ac:dyDescent="0.25"/>
    <row r="208440" x14ac:dyDescent="0.25"/>
    <row r="208441" x14ac:dyDescent="0.25"/>
    <row r="208442" x14ac:dyDescent="0.25"/>
    <row r="208443" x14ac:dyDescent="0.25"/>
    <row r="208444" x14ac:dyDescent="0.25"/>
    <row r="208445" x14ac:dyDescent="0.25"/>
    <row r="208446" x14ac:dyDescent="0.25"/>
    <row r="208447" x14ac:dyDescent="0.25"/>
    <row r="208448" x14ac:dyDescent="0.25"/>
    <row r="208449" x14ac:dyDescent="0.25"/>
    <row r="208450" x14ac:dyDescent="0.25"/>
    <row r="208451" x14ac:dyDescent="0.25"/>
    <row r="208452" x14ac:dyDescent="0.25"/>
    <row r="208453" x14ac:dyDescent="0.25"/>
    <row r="208454" x14ac:dyDescent="0.25"/>
    <row r="208455" x14ac:dyDescent="0.25"/>
    <row r="208456" x14ac:dyDescent="0.25"/>
    <row r="208457" x14ac:dyDescent="0.25"/>
    <row r="208458" x14ac:dyDescent="0.25"/>
    <row r="208459" x14ac:dyDescent="0.25"/>
    <row r="208460" x14ac:dyDescent="0.25"/>
    <row r="208461" x14ac:dyDescent="0.25"/>
    <row r="208462" x14ac:dyDescent="0.25"/>
    <row r="208463" x14ac:dyDescent="0.25"/>
    <row r="208464" x14ac:dyDescent="0.25"/>
    <row r="208465" x14ac:dyDescent="0.25"/>
    <row r="208466" x14ac:dyDescent="0.25"/>
    <row r="208467" x14ac:dyDescent="0.25"/>
    <row r="208468" x14ac:dyDescent="0.25"/>
    <row r="208469" x14ac:dyDescent="0.25"/>
    <row r="208470" x14ac:dyDescent="0.25"/>
    <row r="208471" x14ac:dyDescent="0.25"/>
    <row r="208472" x14ac:dyDescent="0.25"/>
    <row r="208473" x14ac:dyDescent="0.25"/>
    <row r="208474" x14ac:dyDescent="0.25"/>
    <row r="208475" x14ac:dyDescent="0.25"/>
    <row r="208476" x14ac:dyDescent="0.25"/>
    <row r="208477" x14ac:dyDescent="0.25"/>
    <row r="208478" x14ac:dyDescent="0.25"/>
    <row r="208479" x14ac:dyDescent="0.25"/>
    <row r="208480" x14ac:dyDescent="0.25"/>
    <row r="208481" x14ac:dyDescent="0.25"/>
    <row r="208482" x14ac:dyDescent="0.25"/>
    <row r="208483" x14ac:dyDescent="0.25"/>
    <row r="208484" x14ac:dyDescent="0.25"/>
    <row r="208485" x14ac:dyDescent="0.25"/>
    <row r="208486" x14ac:dyDescent="0.25"/>
    <row r="208487" x14ac:dyDescent="0.25"/>
    <row r="208488" x14ac:dyDescent="0.25"/>
    <row r="208489" x14ac:dyDescent="0.25"/>
    <row r="208490" x14ac:dyDescent="0.25"/>
    <row r="208491" x14ac:dyDescent="0.25"/>
    <row r="208492" x14ac:dyDescent="0.25"/>
    <row r="208493" x14ac:dyDescent="0.25"/>
    <row r="208494" x14ac:dyDescent="0.25"/>
    <row r="208495" x14ac:dyDescent="0.25"/>
    <row r="208496" x14ac:dyDescent="0.25"/>
    <row r="208497" x14ac:dyDescent="0.25"/>
    <row r="208498" x14ac:dyDescent="0.25"/>
    <row r="208499" x14ac:dyDescent="0.25"/>
    <row r="208500" x14ac:dyDescent="0.25"/>
    <row r="208501" x14ac:dyDescent="0.25"/>
    <row r="208502" x14ac:dyDescent="0.25"/>
    <row r="208503" x14ac:dyDescent="0.25"/>
    <row r="208504" x14ac:dyDescent="0.25"/>
    <row r="208505" x14ac:dyDescent="0.25"/>
    <row r="208506" x14ac:dyDescent="0.25"/>
    <row r="208507" x14ac:dyDescent="0.25"/>
    <row r="208508" x14ac:dyDescent="0.25"/>
    <row r="208509" x14ac:dyDescent="0.25"/>
    <row r="208510" x14ac:dyDescent="0.25"/>
    <row r="208511" x14ac:dyDescent="0.25"/>
    <row r="208512" x14ac:dyDescent="0.25"/>
    <row r="208513" x14ac:dyDescent="0.25"/>
    <row r="208514" x14ac:dyDescent="0.25"/>
    <row r="208515" x14ac:dyDescent="0.25"/>
    <row r="208516" x14ac:dyDescent="0.25"/>
    <row r="208517" x14ac:dyDescent="0.25"/>
    <row r="208518" x14ac:dyDescent="0.25"/>
    <row r="208519" x14ac:dyDescent="0.25"/>
    <row r="208520" x14ac:dyDescent="0.25"/>
    <row r="208521" x14ac:dyDescent="0.25"/>
    <row r="208522" x14ac:dyDescent="0.25"/>
    <row r="208523" x14ac:dyDescent="0.25"/>
    <row r="208524" x14ac:dyDescent="0.25"/>
    <row r="208525" x14ac:dyDescent="0.25"/>
    <row r="208526" x14ac:dyDescent="0.25"/>
    <row r="208527" x14ac:dyDescent="0.25"/>
    <row r="208528" x14ac:dyDescent="0.25"/>
    <row r="208529" x14ac:dyDescent="0.25"/>
    <row r="208530" x14ac:dyDescent="0.25"/>
    <row r="208531" x14ac:dyDescent="0.25"/>
    <row r="208532" x14ac:dyDescent="0.25"/>
    <row r="208533" x14ac:dyDescent="0.25"/>
    <row r="208534" x14ac:dyDescent="0.25"/>
    <row r="208535" x14ac:dyDescent="0.25"/>
    <row r="208536" x14ac:dyDescent="0.25"/>
    <row r="208537" x14ac:dyDescent="0.25"/>
    <row r="208538" x14ac:dyDescent="0.25"/>
    <row r="208539" x14ac:dyDescent="0.25"/>
    <row r="208540" x14ac:dyDescent="0.25"/>
    <row r="208541" x14ac:dyDescent="0.25"/>
    <row r="208542" x14ac:dyDescent="0.25"/>
    <row r="208543" x14ac:dyDescent="0.25"/>
    <row r="208544" x14ac:dyDescent="0.25"/>
    <row r="208545" x14ac:dyDescent="0.25"/>
    <row r="208546" x14ac:dyDescent="0.25"/>
    <row r="208547" x14ac:dyDescent="0.25"/>
    <row r="208548" x14ac:dyDescent="0.25"/>
    <row r="208549" x14ac:dyDescent="0.25"/>
    <row r="208550" x14ac:dyDescent="0.25"/>
    <row r="208551" x14ac:dyDescent="0.25"/>
    <row r="208552" x14ac:dyDescent="0.25"/>
    <row r="208553" x14ac:dyDescent="0.25"/>
    <row r="208554" x14ac:dyDescent="0.25"/>
    <row r="208555" x14ac:dyDescent="0.25"/>
    <row r="208556" x14ac:dyDescent="0.25"/>
    <row r="208557" x14ac:dyDescent="0.25"/>
    <row r="208558" x14ac:dyDescent="0.25"/>
    <row r="208559" x14ac:dyDescent="0.25"/>
    <row r="208560" x14ac:dyDescent="0.25"/>
    <row r="208561" x14ac:dyDescent="0.25"/>
    <row r="208562" x14ac:dyDescent="0.25"/>
    <row r="208563" x14ac:dyDescent="0.25"/>
    <row r="208564" x14ac:dyDescent="0.25"/>
    <row r="208565" x14ac:dyDescent="0.25"/>
    <row r="208566" x14ac:dyDescent="0.25"/>
    <row r="208567" x14ac:dyDescent="0.25"/>
    <row r="208568" x14ac:dyDescent="0.25"/>
    <row r="208569" x14ac:dyDescent="0.25"/>
    <row r="208570" x14ac:dyDescent="0.25"/>
    <row r="208571" x14ac:dyDescent="0.25"/>
    <row r="208572" x14ac:dyDescent="0.25"/>
    <row r="208573" x14ac:dyDescent="0.25"/>
    <row r="208574" x14ac:dyDescent="0.25"/>
    <row r="208575" x14ac:dyDescent="0.25"/>
    <row r="208576" x14ac:dyDescent="0.25"/>
    <row r="208577" x14ac:dyDescent="0.25"/>
    <row r="208578" x14ac:dyDescent="0.25"/>
    <row r="208579" x14ac:dyDescent="0.25"/>
    <row r="208580" x14ac:dyDescent="0.25"/>
    <row r="208581" x14ac:dyDescent="0.25"/>
    <row r="208582" x14ac:dyDescent="0.25"/>
    <row r="208583" x14ac:dyDescent="0.25"/>
    <row r="208584" x14ac:dyDescent="0.25"/>
    <row r="208585" x14ac:dyDescent="0.25"/>
    <row r="208586" x14ac:dyDescent="0.25"/>
    <row r="208587" x14ac:dyDescent="0.25"/>
    <row r="208588" x14ac:dyDescent="0.25"/>
    <row r="208589" x14ac:dyDescent="0.25"/>
    <row r="208590" x14ac:dyDescent="0.25"/>
    <row r="208591" x14ac:dyDescent="0.25"/>
    <row r="208592" x14ac:dyDescent="0.25"/>
    <row r="208593" x14ac:dyDescent="0.25"/>
    <row r="208594" x14ac:dyDescent="0.25"/>
    <row r="208595" x14ac:dyDescent="0.25"/>
    <row r="208596" x14ac:dyDescent="0.25"/>
    <row r="208597" x14ac:dyDescent="0.25"/>
    <row r="208598" x14ac:dyDescent="0.25"/>
    <row r="208599" x14ac:dyDescent="0.25"/>
    <row r="208600" x14ac:dyDescent="0.25"/>
    <row r="208601" x14ac:dyDescent="0.25"/>
    <row r="208602" x14ac:dyDescent="0.25"/>
    <row r="208603" x14ac:dyDescent="0.25"/>
    <row r="208604" x14ac:dyDescent="0.25"/>
    <row r="208605" x14ac:dyDescent="0.25"/>
    <row r="208606" x14ac:dyDescent="0.25"/>
    <row r="208607" x14ac:dyDescent="0.25"/>
    <row r="208608" x14ac:dyDescent="0.25"/>
    <row r="208609" x14ac:dyDescent="0.25"/>
    <row r="208610" x14ac:dyDescent="0.25"/>
    <row r="208611" x14ac:dyDescent="0.25"/>
    <row r="208612" x14ac:dyDescent="0.25"/>
    <row r="208613" x14ac:dyDescent="0.25"/>
    <row r="208614" x14ac:dyDescent="0.25"/>
    <row r="208615" x14ac:dyDescent="0.25"/>
    <row r="208616" x14ac:dyDescent="0.25"/>
    <row r="208617" x14ac:dyDescent="0.25"/>
    <row r="208618" x14ac:dyDescent="0.25"/>
    <row r="208619" x14ac:dyDescent="0.25"/>
    <row r="208620" x14ac:dyDescent="0.25"/>
    <row r="208621" x14ac:dyDescent="0.25"/>
    <row r="208622" x14ac:dyDescent="0.25"/>
    <row r="208623" x14ac:dyDescent="0.25"/>
    <row r="208624" x14ac:dyDescent="0.25"/>
    <row r="208625" x14ac:dyDescent="0.25"/>
    <row r="208626" x14ac:dyDescent="0.25"/>
    <row r="208627" x14ac:dyDescent="0.25"/>
    <row r="208628" x14ac:dyDescent="0.25"/>
    <row r="208629" x14ac:dyDescent="0.25"/>
    <row r="208630" x14ac:dyDescent="0.25"/>
    <row r="208631" x14ac:dyDescent="0.25"/>
    <row r="208632" x14ac:dyDescent="0.25"/>
    <row r="208633" x14ac:dyDescent="0.25"/>
    <row r="208634" x14ac:dyDescent="0.25"/>
    <row r="208635" x14ac:dyDescent="0.25"/>
    <row r="208636" x14ac:dyDescent="0.25"/>
    <row r="208637" x14ac:dyDescent="0.25"/>
    <row r="208638" x14ac:dyDescent="0.25"/>
    <row r="208639" x14ac:dyDescent="0.25"/>
    <row r="208640" x14ac:dyDescent="0.25"/>
    <row r="208641" x14ac:dyDescent="0.25"/>
    <row r="208642" x14ac:dyDescent="0.25"/>
    <row r="208643" x14ac:dyDescent="0.25"/>
    <row r="208644" x14ac:dyDescent="0.25"/>
    <row r="208645" x14ac:dyDescent="0.25"/>
    <row r="208646" x14ac:dyDescent="0.25"/>
    <row r="208647" x14ac:dyDescent="0.25"/>
    <row r="208648" x14ac:dyDescent="0.25"/>
    <row r="208649" x14ac:dyDescent="0.25"/>
    <row r="208650" x14ac:dyDescent="0.25"/>
    <row r="208651" x14ac:dyDescent="0.25"/>
    <row r="208652" x14ac:dyDescent="0.25"/>
    <row r="208653" x14ac:dyDescent="0.25"/>
    <row r="208654" x14ac:dyDescent="0.25"/>
    <row r="208655" x14ac:dyDescent="0.25"/>
    <row r="208656" x14ac:dyDescent="0.25"/>
    <row r="208657" x14ac:dyDescent="0.25"/>
    <row r="208658" x14ac:dyDescent="0.25"/>
    <row r="208659" x14ac:dyDescent="0.25"/>
    <row r="208660" x14ac:dyDescent="0.25"/>
    <row r="208661" x14ac:dyDescent="0.25"/>
    <row r="208662" x14ac:dyDescent="0.25"/>
    <row r="208663" x14ac:dyDescent="0.25"/>
    <row r="208664" x14ac:dyDescent="0.25"/>
    <row r="208665" x14ac:dyDescent="0.25"/>
    <row r="208666" x14ac:dyDescent="0.25"/>
    <row r="208667" x14ac:dyDescent="0.25"/>
    <row r="208668" x14ac:dyDescent="0.25"/>
    <row r="208669" x14ac:dyDescent="0.25"/>
    <row r="208670" x14ac:dyDescent="0.25"/>
    <row r="208671" x14ac:dyDescent="0.25"/>
    <row r="208672" x14ac:dyDescent="0.25"/>
    <row r="208673" x14ac:dyDescent="0.25"/>
    <row r="208674" x14ac:dyDescent="0.25"/>
    <row r="208675" x14ac:dyDescent="0.25"/>
    <row r="208676" x14ac:dyDescent="0.25"/>
    <row r="208677" x14ac:dyDescent="0.25"/>
    <row r="208678" x14ac:dyDescent="0.25"/>
    <row r="208679" x14ac:dyDescent="0.25"/>
    <row r="208680" x14ac:dyDescent="0.25"/>
    <row r="208681" x14ac:dyDescent="0.25"/>
    <row r="208682" x14ac:dyDescent="0.25"/>
    <row r="208683" x14ac:dyDescent="0.25"/>
    <row r="208684" x14ac:dyDescent="0.25"/>
    <row r="208685" x14ac:dyDescent="0.25"/>
    <row r="208686" x14ac:dyDescent="0.25"/>
    <row r="208687" x14ac:dyDescent="0.25"/>
    <row r="208688" x14ac:dyDescent="0.25"/>
    <row r="208689" x14ac:dyDescent="0.25"/>
    <row r="208690" x14ac:dyDescent="0.25"/>
    <row r="208691" x14ac:dyDescent="0.25"/>
    <row r="208692" x14ac:dyDescent="0.25"/>
    <row r="208693" x14ac:dyDescent="0.25"/>
    <row r="208694" x14ac:dyDescent="0.25"/>
    <row r="208695" x14ac:dyDescent="0.25"/>
    <row r="208696" x14ac:dyDescent="0.25"/>
    <row r="208697" x14ac:dyDescent="0.25"/>
    <row r="208698" x14ac:dyDescent="0.25"/>
    <row r="208699" x14ac:dyDescent="0.25"/>
    <row r="208700" x14ac:dyDescent="0.25"/>
    <row r="208701" x14ac:dyDescent="0.25"/>
    <row r="208702" x14ac:dyDescent="0.25"/>
    <row r="208703" x14ac:dyDescent="0.25"/>
    <row r="208704" x14ac:dyDescent="0.25"/>
    <row r="208705" x14ac:dyDescent="0.25"/>
    <row r="208706" x14ac:dyDescent="0.25"/>
    <row r="208707" x14ac:dyDescent="0.25"/>
    <row r="208708" x14ac:dyDescent="0.25"/>
    <row r="208709" x14ac:dyDescent="0.25"/>
    <row r="208710" x14ac:dyDescent="0.25"/>
    <row r="208711" x14ac:dyDescent="0.25"/>
    <row r="208712" x14ac:dyDescent="0.25"/>
    <row r="208713" x14ac:dyDescent="0.25"/>
    <row r="208714" x14ac:dyDescent="0.25"/>
    <row r="208715" x14ac:dyDescent="0.25"/>
    <row r="208716" x14ac:dyDescent="0.25"/>
    <row r="208717" x14ac:dyDescent="0.25"/>
    <row r="208718" x14ac:dyDescent="0.25"/>
    <row r="208719" x14ac:dyDescent="0.25"/>
    <row r="208720" x14ac:dyDescent="0.25"/>
    <row r="208721" x14ac:dyDescent="0.25"/>
    <row r="208722" x14ac:dyDescent="0.25"/>
    <row r="208723" x14ac:dyDescent="0.25"/>
    <row r="208724" x14ac:dyDescent="0.25"/>
    <row r="208725" x14ac:dyDescent="0.25"/>
    <row r="208726" x14ac:dyDescent="0.25"/>
    <row r="208727" x14ac:dyDescent="0.25"/>
    <row r="208728" x14ac:dyDescent="0.25"/>
    <row r="208729" x14ac:dyDescent="0.25"/>
    <row r="208730" x14ac:dyDescent="0.25"/>
    <row r="208731" x14ac:dyDescent="0.25"/>
    <row r="208732" x14ac:dyDescent="0.25"/>
    <row r="208733" x14ac:dyDescent="0.25"/>
    <row r="208734" x14ac:dyDescent="0.25"/>
    <row r="208735" x14ac:dyDescent="0.25"/>
    <row r="208736" x14ac:dyDescent="0.25"/>
    <row r="208737" x14ac:dyDescent="0.25"/>
    <row r="208738" x14ac:dyDescent="0.25"/>
    <row r="208739" x14ac:dyDescent="0.25"/>
    <row r="208740" x14ac:dyDescent="0.25"/>
    <row r="208741" x14ac:dyDescent="0.25"/>
    <row r="208742" x14ac:dyDescent="0.25"/>
    <row r="208743" x14ac:dyDescent="0.25"/>
    <row r="208744" x14ac:dyDescent="0.25"/>
    <row r="208745" x14ac:dyDescent="0.25"/>
    <row r="208746" x14ac:dyDescent="0.25"/>
    <row r="208747" x14ac:dyDescent="0.25"/>
    <row r="208748" x14ac:dyDescent="0.25"/>
    <row r="208749" x14ac:dyDescent="0.25"/>
    <row r="208750" x14ac:dyDescent="0.25"/>
    <row r="208751" x14ac:dyDescent="0.25"/>
    <row r="208752" x14ac:dyDescent="0.25"/>
    <row r="208753" x14ac:dyDescent="0.25"/>
    <row r="208754" x14ac:dyDescent="0.25"/>
    <row r="208755" x14ac:dyDescent="0.25"/>
    <row r="208756" x14ac:dyDescent="0.25"/>
    <row r="208757" x14ac:dyDescent="0.25"/>
    <row r="208758" x14ac:dyDescent="0.25"/>
    <row r="208759" x14ac:dyDescent="0.25"/>
    <row r="208760" x14ac:dyDescent="0.25"/>
    <row r="208761" x14ac:dyDescent="0.25"/>
    <row r="208762" x14ac:dyDescent="0.25"/>
    <row r="208763" x14ac:dyDescent="0.25"/>
    <row r="208764" x14ac:dyDescent="0.25"/>
    <row r="208765" x14ac:dyDescent="0.25"/>
    <row r="208766" x14ac:dyDescent="0.25"/>
    <row r="208767" x14ac:dyDescent="0.25"/>
    <row r="208768" x14ac:dyDescent="0.25"/>
    <row r="208769" x14ac:dyDescent="0.25"/>
    <row r="208770" x14ac:dyDescent="0.25"/>
    <row r="208771" x14ac:dyDescent="0.25"/>
    <row r="208772" x14ac:dyDescent="0.25"/>
    <row r="208773" x14ac:dyDescent="0.25"/>
    <row r="208774" x14ac:dyDescent="0.25"/>
    <row r="208775" x14ac:dyDescent="0.25"/>
    <row r="208776" x14ac:dyDescent="0.25"/>
    <row r="208777" x14ac:dyDescent="0.25"/>
    <row r="208778" x14ac:dyDescent="0.25"/>
    <row r="208779" x14ac:dyDescent="0.25"/>
    <row r="208780" x14ac:dyDescent="0.25"/>
    <row r="208781" x14ac:dyDescent="0.25"/>
    <row r="208782" x14ac:dyDescent="0.25"/>
    <row r="208783" x14ac:dyDescent="0.25"/>
    <row r="208784" x14ac:dyDescent="0.25"/>
    <row r="208785" x14ac:dyDescent="0.25"/>
    <row r="208786" x14ac:dyDescent="0.25"/>
    <row r="208787" x14ac:dyDescent="0.25"/>
    <row r="208788" x14ac:dyDescent="0.25"/>
    <row r="208789" x14ac:dyDescent="0.25"/>
    <row r="208790" x14ac:dyDescent="0.25"/>
    <row r="208791" x14ac:dyDescent="0.25"/>
    <row r="208792" x14ac:dyDescent="0.25"/>
    <row r="208793" x14ac:dyDescent="0.25"/>
    <row r="208794" x14ac:dyDescent="0.25"/>
    <row r="208795" x14ac:dyDescent="0.25"/>
    <row r="208796" x14ac:dyDescent="0.25"/>
    <row r="208797" x14ac:dyDescent="0.25"/>
    <row r="208798" x14ac:dyDescent="0.25"/>
    <row r="208799" x14ac:dyDescent="0.25"/>
    <row r="208800" x14ac:dyDescent="0.25"/>
    <row r="208801" x14ac:dyDescent="0.25"/>
    <row r="208802" x14ac:dyDescent="0.25"/>
    <row r="208803" x14ac:dyDescent="0.25"/>
    <row r="208804" x14ac:dyDescent="0.25"/>
    <row r="208805" x14ac:dyDescent="0.25"/>
    <row r="208806" x14ac:dyDescent="0.25"/>
    <row r="208807" x14ac:dyDescent="0.25"/>
    <row r="208808" x14ac:dyDescent="0.25"/>
    <row r="208809" x14ac:dyDescent="0.25"/>
    <row r="208810" x14ac:dyDescent="0.25"/>
    <row r="208811" x14ac:dyDescent="0.25"/>
    <row r="208812" x14ac:dyDescent="0.25"/>
    <row r="208813" x14ac:dyDescent="0.25"/>
    <row r="208814" x14ac:dyDescent="0.25"/>
    <row r="208815" x14ac:dyDescent="0.25"/>
    <row r="208816" x14ac:dyDescent="0.25"/>
    <row r="208817" x14ac:dyDescent="0.25"/>
    <row r="208818" x14ac:dyDescent="0.25"/>
    <row r="208819" x14ac:dyDescent="0.25"/>
    <row r="208820" x14ac:dyDescent="0.25"/>
    <row r="208821" x14ac:dyDescent="0.25"/>
    <row r="208822" x14ac:dyDescent="0.25"/>
    <row r="208823" x14ac:dyDescent="0.25"/>
    <row r="208824" x14ac:dyDescent="0.25"/>
    <row r="208825" x14ac:dyDescent="0.25"/>
    <row r="208826" x14ac:dyDescent="0.25"/>
    <row r="208827" x14ac:dyDescent="0.25"/>
    <row r="208828" x14ac:dyDescent="0.25"/>
    <row r="208829" x14ac:dyDescent="0.25"/>
    <row r="208830" x14ac:dyDescent="0.25"/>
    <row r="208831" x14ac:dyDescent="0.25"/>
    <row r="208832" x14ac:dyDescent="0.25"/>
    <row r="208833" x14ac:dyDescent="0.25"/>
    <row r="208834" x14ac:dyDescent="0.25"/>
    <row r="208835" x14ac:dyDescent="0.25"/>
    <row r="208836" x14ac:dyDescent="0.25"/>
    <row r="208837" x14ac:dyDescent="0.25"/>
    <row r="208838" x14ac:dyDescent="0.25"/>
    <row r="208839" x14ac:dyDescent="0.25"/>
    <row r="208840" x14ac:dyDescent="0.25"/>
    <row r="208841" x14ac:dyDescent="0.25"/>
    <row r="208842" x14ac:dyDescent="0.25"/>
    <row r="208843" x14ac:dyDescent="0.25"/>
    <row r="208844" x14ac:dyDescent="0.25"/>
    <row r="208845" x14ac:dyDescent="0.25"/>
    <row r="208846" x14ac:dyDescent="0.25"/>
    <row r="208847" x14ac:dyDescent="0.25"/>
    <row r="208848" x14ac:dyDescent="0.25"/>
    <row r="208849" x14ac:dyDescent="0.25"/>
    <row r="208850" x14ac:dyDescent="0.25"/>
    <row r="208851" x14ac:dyDescent="0.25"/>
    <row r="208852" x14ac:dyDescent="0.25"/>
    <row r="208853" x14ac:dyDescent="0.25"/>
    <row r="208854" x14ac:dyDescent="0.25"/>
    <row r="208855" x14ac:dyDescent="0.25"/>
    <row r="208856" x14ac:dyDescent="0.25"/>
    <row r="208857" x14ac:dyDescent="0.25"/>
    <row r="208858" x14ac:dyDescent="0.25"/>
    <row r="208859" x14ac:dyDescent="0.25"/>
    <row r="208860" x14ac:dyDescent="0.25"/>
    <row r="208861" x14ac:dyDescent="0.25"/>
    <row r="208862" x14ac:dyDescent="0.25"/>
    <row r="208863" x14ac:dyDescent="0.25"/>
    <row r="208864" x14ac:dyDescent="0.25"/>
    <row r="208865" x14ac:dyDescent="0.25"/>
    <row r="208866" x14ac:dyDescent="0.25"/>
    <row r="208867" x14ac:dyDescent="0.25"/>
    <row r="208868" x14ac:dyDescent="0.25"/>
    <row r="208869" x14ac:dyDescent="0.25"/>
    <row r="208870" x14ac:dyDescent="0.25"/>
    <row r="208871" x14ac:dyDescent="0.25"/>
    <row r="208872" x14ac:dyDescent="0.25"/>
    <row r="208873" x14ac:dyDescent="0.25"/>
    <row r="208874" x14ac:dyDescent="0.25"/>
    <row r="208875" x14ac:dyDescent="0.25"/>
    <row r="208876" x14ac:dyDescent="0.25"/>
    <row r="208877" x14ac:dyDescent="0.25"/>
    <row r="208878" x14ac:dyDescent="0.25"/>
    <row r="208879" x14ac:dyDescent="0.25"/>
    <row r="208880" x14ac:dyDescent="0.25"/>
    <row r="208881" x14ac:dyDescent="0.25"/>
    <row r="208882" x14ac:dyDescent="0.25"/>
    <row r="208883" x14ac:dyDescent="0.25"/>
    <row r="208884" x14ac:dyDescent="0.25"/>
    <row r="208885" x14ac:dyDescent="0.25"/>
    <row r="208886" x14ac:dyDescent="0.25"/>
    <row r="208887" x14ac:dyDescent="0.25"/>
    <row r="208888" x14ac:dyDescent="0.25"/>
    <row r="208889" x14ac:dyDescent="0.25"/>
    <row r="208890" x14ac:dyDescent="0.25"/>
    <row r="208891" x14ac:dyDescent="0.25"/>
    <row r="208892" x14ac:dyDescent="0.25"/>
    <row r="208893" x14ac:dyDescent="0.25"/>
    <row r="208894" x14ac:dyDescent="0.25"/>
    <row r="208895" x14ac:dyDescent="0.25"/>
    <row r="208896" x14ac:dyDescent="0.25"/>
    <row r="208897" x14ac:dyDescent="0.25"/>
    <row r="208898" x14ac:dyDescent="0.25"/>
    <row r="208899" x14ac:dyDescent="0.25"/>
    <row r="208900" x14ac:dyDescent="0.25"/>
    <row r="208901" x14ac:dyDescent="0.25"/>
    <row r="208902" x14ac:dyDescent="0.25"/>
    <row r="208903" x14ac:dyDescent="0.25"/>
    <row r="208904" x14ac:dyDescent="0.25"/>
    <row r="208905" x14ac:dyDescent="0.25"/>
    <row r="208906" x14ac:dyDescent="0.25"/>
    <row r="208907" x14ac:dyDescent="0.25"/>
    <row r="208908" x14ac:dyDescent="0.25"/>
    <row r="208909" x14ac:dyDescent="0.25"/>
    <row r="208910" x14ac:dyDescent="0.25"/>
    <row r="208911" x14ac:dyDescent="0.25"/>
    <row r="208912" x14ac:dyDescent="0.25"/>
    <row r="208913" x14ac:dyDescent="0.25"/>
    <row r="208914" x14ac:dyDescent="0.25"/>
    <row r="208915" x14ac:dyDescent="0.25"/>
    <row r="208916" x14ac:dyDescent="0.25"/>
    <row r="208917" x14ac:dyDescent="0.25"/>
    <row r="208918" x14ac:dyDescent="0.25"/>
    <row r="208919" x14ac:dyDescent="0.25"/>
    <row r="208920" x14ac:dyDescent="0.25"/>
    <row r="208921" x14ac:dyDescent="0.25"/>
    <row r="208922" x14ac:dyDescent="0.25"/>
    <row r="208923" x14ac:dyDescent="0.25"/>
    <row r="208924" x14ac:dyDescent="0.25"/>
    <row r="208925" x14ac:dyDescent="0.25"/>
    <row r="208926" x14ac:dyDescent="0.25"/>
    <row r="208927" x14ac:dyDescent="0.25"/>
    <row r="208928" x14ac:dyDescent="0.25"/>
    <row r="208929" x14ac:dyDescent="0.25"/>
    <row r="208930" x14ac:dyDescent="0.25"/>
    <row r="208931" x14ac:dyDescent="0.25"/>
    <row r="208932" x14ac:dyDescent="0.25"/>
    <row r="208933" x14ac:dyDescent="0.25"/>
    <row r="208934" x14ac:dyDescent="0.25"/>
    <row r="208935" x14ac:dyDescent="0.25"/>
    <row r="208936" x14ac:dyDescent="0.25"/>
    <row r="208937" x14ac:dyDescent="0.25"/>
    <row r="208938" x14ac:dyDescent="0.25"/>
    <row r="208939" x14ac:dyDescent="0.25"/>
    <row r="208940" x14ac:dyDescent="0.25"/>
    <row r="208941" x14ac:dyDescent="0.25"/>
    <row r="208942" x14ac:dyDescent="0.25"/>
    <row r="208943" x14ac:dyDescent="0.25"/>
    <row r="208944" x14ac:dyDescent="0.25"/>
    <row r="208945" x14ac:dyDescent="0.25"/>
    <row r="208946" x14ac:dyDescent="0.25"/>
    <row r="208947" x14ac:dyDescent="0.25"/>
    <row r="208948" x14ac:dyDescent="0.25"/>
    <row r="208949" x14ac:dyDescent="0.25"/>
    <row r="208950" x14ac:dyDescent="0.25"/>
    <row r="208951" x14ac:dyDescent="0.25"/>
    <row r="208952" x14ac:dyDescent="0.25"/>
    <row r="208953" x14ac:dyDescent="0.25"/>
    <row r="208954" x14ac:dyDescent="0.25"/>
    <row r="208955" x14ac:dyDescent="0.25"/>
    <row r="208956" x14ac:dyDescent="0.25"/>
    <row r="208957" x14ac:dyDescent="0.25"/>
    <row r="208958" x14ac:dyDescent="0.25"/>
    <row r="208959" x14ac:dyDescent="0.25"/>
    <row r="208960" x14ac:dyDescent="0.25"/>
    <row r="208961" x14ac:dyDescent="0.25"/>
    <row r="208962" x14ac:dyDescent="0.25"/>
    <row r="208963" x14ac:dyDescent="0.25"/>
    <row r="208964" x14ac:dyDescent="0.25"/>
    <row r="208965" x14ac:dyDescent="0.25"/>
    <row r="208966" x14ac:dyDescent="0.25"/>
    <row r="208967" x14ac:dyDescent="0.25"/>
    <row r="208968" x14ac:dyDescent="0.25"/>
    <row r="208969" x14ac:dyDescent="0.25"/>
    <row r="208970" x14ac:dyDescent="0.25"/>
    <row r="208971" x14ac:dyDescent="0.25"/>
    <row r="208972" x14ac:dyDescent="0.25"/>
    <row r="208973" x14ac:dyDescent="0.25"/>
    <row r="208974" x14ac:dyDescent="0.25"/>
    <row r="208975" x14ac:dyDescent="0.25"/>
    <row r="208976" x14ac:dyDescent="0.25"/>
    <row r="208977" x14ac:dyDescent="0.25"/>
    <row r="208978" x14ac:dyDescent="0.25"/>
    <row r="208979" x14ac:dyDescent="0.25"/>
    <row r="208980" x14ac:dyDescent="0.25"/>
    <row r="208981" x14ac:dyDescent="0.25"/>
    <row r="208982" x14ac:dyDescent="0.25"/>
    <row r="208983" x14ac:dyDescent="0.25"/>
    <row r="208984" x14ac:dyDescent="0.25"/>
    <row r="208985" x14ac:dyDescent="0.25"/>
    <row r="208986" x14ac:dyDescent="0.25"/>
    <row r="208987" x14ac:dyDescent="0.25"/>
    <row r="208988" x14ac:dyDescent="0.25"/>
    <row r="208989" x14ac:dyDescent="0.25"/>
    <row r="208990" x14ac:dyDescent="0.25"/>
    <row r="208991" x14ac:dyDescent="0.25"/>
    <row r="208992" x14ac:dyDescent="0.25"/>
    <row r="208993" x14ac:dyDescent="0.25"/>
    <row r="208994" x14ac:dyDescent="0.25"/>
    <row r="208995" x14ac:dyDescent="0.25"/>
    <row r="208996" x14ac:dyDescent="0.25"/>
    <row r="208997" x14ac:dyDescent="0.25"/>
    <row r="208998" x14ac:dyDescent="0.25"/>
    <row r="208999" x14ac:dyDescent="0.25"/>
    <row r="209000" x14ac:dyDescent="0.25"/>
    <row r="209001" x14ac:dyDescent="0.25"/>
    <row r="209002" x14ac:dyDescent="0.25"/>
    <row r="209003" x14ac:dyDescent="0.25"/>
    <row r="209004" x14ac:dyDescent="0.25"/>
    <row r="209005" x14ac:dyDescent="0.25"/>
    <row r="209006" x14ac:dyDescent="0.25"/>
    <row r="209007" x14ac:dyDescent="0.25"/>
    <row r="209008" x14ac:dyDescent="0.25"/>
    <row r="209009" x14ac:dyDescent="0.25"/>
    <row r="209010" x14ac:dyDescent="0.25"/>
    <row r="209011" x14ac:dyDescent="0.25"/>
    <row r="209012" x14ac:dyDescent="0.25"/>
    <row r="209013" x14ac:dyDescent="0.25"/>
    <row r="209014" x14ac:dyDescent="0.25"/>
    <row r="209015" x14ac:dyDescent="0.25"/>
    <row r="209016" x14ac:dyDescent="0.25"/>
    <row r="209017" x14ac:dyDescent="0.25"/>
    <row r="209018" x14ac:dyDescent="0.25"/>
    <row r="209019" x14ac:dyDescent="0.25"/>
    <row r="209020" x14ac:dyDescent="0.25"/>
    <row r="209021" x14ac:dyDescent="0.25"/>
    <row r="209022" x14ac:dyDescent="0.25"/>
    <row r="209023" x14ac:dyDescent="0.25"/>
    <row r="209024" x14ac:dyDescent="0.25"/>
    <row r="209025" x14ac:dyDescent="0.25"/>
    <row r="209026" x14ac:dyDescent="0.25"/>
    <row r="209027" x14ac:dyDescent="0.25"/>
    <row r="209028" x14ac:dyDescent="0.25"/>
    <row r="209029" x14ac:dyDescent="0.25"/>
    <row r="209030" x14ac:dyDescent="0.25"/>
    <row r="209031" x14ac:dyDescent="0.25"/>
    <row r="209032" x14ac:dyDescent="0.25"/>
    <row r="209033" x14ac:dyDescent="0.25"/>
    <row r="209034" x14ac:dyDescent="0.25"/>
    <row r="209035" x14ac:dyDescent="0.25"/>
    <row r="209036" x14ac:dyDescent="0.25"/>
    <row r="209037" x14ac:dyDescent="0.25"/>
    <row r="209038" x14ac:dyDescent="0.25"/>
    <row r="209039" x14ac:dyDescent="0.25"/>
    <row r="209040" x14ac:dyDescent="0.25"/>
    <row r="209041" x14ac:dyDescent="0.25"/>
    <row r="209042" x14ac:dyDescent="0.25"/>
    <row r="209043" x14ac:dyDescent="0.25"/>
    <row r="209044" x14ac:dyDescent="0.25"/>
    <row r="209045" x14ac:dyDescent="0.25"/>
    <row r="209046" x14ac:dyDescent="0.25"/>
    <row r="209047" x14ac:dyDescent="0.25"/>
    <row r="209048" x14ac:dyDescent="0.25"/>
    <row r="209049" x14ac:dyDescent="0.25"/>
    <row r="209050" x14ac:dyDescent="0.25"/>
    <row r="209051" x14ac:dyDescent="0.25"/>
    <row r="209052" x14ac:dyDescent="0.25"/>
    <row r="209053" x14ac:dyDescent="0.25"/>
    <row r="209054" x14ac:dyDescent="0.25"/>
    <row r="209055" x14ac:dyDescent="0.25"/>
    <row r="209056" x14ac:dyDescent="0.25"/>
    <row r="209057" x14ac:dyDescent="0.25"/>
    <row r="209058" x14ac:dyDescent="0.25"/>
    <row r="209059" x14ac:dyDescent="0.25"/>
    <row r="209060" x14ac:dyDescent="0.25"/>
    <row r="209061" x14ac:dyDescent="0.25"/>
    <row r="209062" x14ac:dyDescent="0.25"/>
    <row r="209063" x14ac:dyDescent="0.25"/>
    <row r="209064" x14ac:dyDescent="0.25"/>
    <row r="209065" x14ac:dyDescent="0.25"/>
    <row r="209066" x14ac:dyDescent="0.25"/>
    <row r="209067" x14ac:dyDescent="0.25"/>
    <row r="209068" x14ac:dyDescent="0.25"/>
    <row r="209069" x14ac:dyDescent="0.25"/>
    <row r="209070" x14ac:dyDescent="0.25"/>
    <row r="209071" x14ac:dyDescent="0.25"/>
    <row r="209072" x14ac:dyDescent="0.25"/>
    <row r="209073" x14ac:dyDescent="0.25"/>
    <row r="209074" x14ac:dyDescent="0.25"/>
    <row r="209075" x14ac:dyDescent="0.25"/>
    <row r="209076" x14ac:dyDescent="0.25"/>
    <row r="209077" x14ac:dyDescent="0.25"/>
    <row r="209078" x14ac:dyDescent="0.25"/>
    <row r="209079" x14ac:dyDescent="0.25"/>
    <row r="209080" x14ac:dyDescent="0.25"/>
    <row r="209081" x14ac:dyDescent="0.25"/>
    <row r="209082" x14ac:dyDescent="0.25"/>
    <row r="209083" x14ac:dyDescent="0.25"/>
    <row r="209084" x14ac:dyDescent="0.25"/>
    <row r="209085" x14ac:dyDescent="0.25"/>
    <row r="209086" x14ac:dyDescent="0.25"/>
    <row r="209087" x14ac:dyDescent="0.25"/>
    <row r="209088" x14ac:dyDescent="0.25"/>
    <row r="209089" x14ac:dyDescent="0.25"/>
    <row r="209090" x14ac:dyDescent="0.25"/>
    <row r="209091" x14ac:dyDescent="0.25"/>
    <row r="209092" x14ac:dyDescent="0.25"/>
    <row r="209093" x14ac:dyDescent="0.25"/>
    <row r="209094" x14ac:dyDescent="0.25"/>
    <row r="209095" x14ac:dyDescent="0.25"/>
    <row r="209096" x14ac:dyDescent="0.25"/>
    <row r="209097" x14ac:dyDescent="0.25"/>
    <row r="209098" x14ac:dyDescent="0.25"/>
    <row r="209099" x14ac:dyDescent="0.25"/>
    <row r="209100" x14ac:dyDescent="0.25"/>
    <row r="209101" x14ac:dyDescent="0.25"/>
    <row r="209102" x14ac:dyDescent="0.25"/>
    <row r="209103" x14ac:dyDescent="0.25"/>
    <row r="209104" x14ac:dyDescent="0.25"/>
    <row r="209105" x14ac:dyDescent="0.25"/>
    <row r="209106" x14ac:dyDescent="0.25"/>
    <row r="209107" x14ac:dyDescent="0.25"/>
    <row r="209108" x14ac:dyDescent="0.25"/>
    <row r="209109" x14ac:dyDescent="0.25"/>
    <row r="209110" x14ac:dyDescent="0.25"/>
    <row r="209111" x14ac:dyDescent="0.25"/>
    <row r="209112" x14ac:dyDescent="0.25"/>
    <row r="209113" x14ac:dyDescent="0.25"/>
    <row r="209114" x14ac:dyDescent="0.25"/>
    <row r="209115" x14ac:dyDescent="0.25"/>
    <row r="209116" x14ac:dyDescent="0.25"/>
    <row r="209117" x14ac:dyDescent="0.25"/>
    <row r="209118" x14ac:dyDescent="0.25"/>
    <row r="209119" x14ac:dyDescent="0.25"/>
    <row r="209120" x14ac:dyDescent="0.25"/>
    <row r="209121" x14ac:dyDescent="0.25"/>
    <row r="209122" x14ac:dyDescent="0.25"/>
    <row r="209123" x14ac:dyDescent="0.25"/>
    <row r="209124" x14ac:dyDescent="0.25"/>
    <row r="209125" x14ac:dyDescent="0.25"/>
    <row r="209126" x14ac:dyDescent="0.25"/>
    <row r="209127" x14ac:dyDescent="0.25"/>
    <row r="209128" x14ac:dyDescent="0.25"/>
    <row r="209129" x14ac:dyDescent="0.25"/>
    <row r="209130" x14ac:dyDescent="0.25"/>
    <row r="209131" x14ac:dyDescent="0.25"/>
    <row r="209132" x14ac:dyDescent="0.25"/>
    <row r="209133" x14ac:dyDescent="0.25"/>
    <row r="209134" x14ac:dyDescent="0.25"/>
    <row r="209135" x14ac:dyDescent="0.25"/>
    <row r="209136" x14ac:dyDescent="0.25"/>
    <row r="209137" x14ac:dyDescent="0.25"/>
    <row r="209138" x14ac:dyDescent="0.25"/>
    <row r="209139" x14ac:dyDescent="0.25"/>
    <row r="209140" x14ac:dyDescent="0.25"/>
    <row r="209141" x14ac:dyDescent="0.25"/>
    <row r="209142" x14ac:dyDescent="0.25"/>
    <row r="209143" x14ac:dyDescent="0.25"/>
    <row r="209144" x14ac:dyDescent="0.25"/>
    <row r="209145" x14ac:dyDescent="0.25"/>
    <row r="209146" x14ac:dyDescent="0.25"/>
    <row r="209147" x14ac:dyDescent="0.25"/>
    <row r="209148" x14ac:dyDescent="0.25"/>
    <row r="209149" x14ac:dyDescent="0.25"/>
    <row r="209150" x14ac:dyDescent="0.25"/>
    <row r="209151" x14ac:dyDescent="0.25"/>
    <row r="209152" x14ac:dyDescent="0.25"/>
    <row r="209153" x14ac:dyDescent="0.25"/>
    <row r="209154" x14ac:dyDescent="0.25"/>
    <row r="209155" x14ac:dyDescent="0.25"/>
    <row r="209156" x14ac:dyDescent="0.25"/>
    <row r="209157" x14ac:dyDescent="0.25"/>
    <row r="209158" x14ac:dyDescent="0.25"/>
    <row r="209159" x14ac:dyDescent="0.25"/>
    <row r="209160" x14ac:dyDescent="0.25"/>
    <row r="209161" x14ac:dyDescent="0.25"/>
    <row r="209162" x14ac:dyDescent="0.25"/>
    <row r="209163" x14ac:dyDescent="0.25"/>
    <row r="209164" x14ac:dyDescent="0.25"/>
    <row r="209165" x14ac:dyDescent="0.25"/>
    <row r="209166" x14ac:dyDescent="0.25"/>
    <row r="209167" x14ac:dyDescent="0.25"/>
    <row r="209168" x14ac:dyDescent="0.25"/>
    <row r="209169" x14ac:dyDescent="0.25"/>
    <row r="209170" x14ac:dyDescent="0.25"/>
    <row r="209171" x14ac:dyDescent="0.25"/>
    <row r="209172" x14ac:dyDescent="0.25"/>
    <row r="209173" x14ac:dyDescent="0.25"/>
    <row r="209174" x14ac:dyDescent="0.25"/>
    <row r="209175" x14ac:dyDescent="0.25"/>
    <row r="209176" x14ac:dyDescent="0.25"/>
    <row r="209177" x14ac:dyDescent="0.25"/>
    <row r="209178" x14ac:dyDescent="0.25"/>
    <row r="209179" x14ac:dyDescent="0.25"/>
    <row r="209180" x14ac:dyDescent="0.25"/>
    <row r="209181" x14ac:dyDescent="0.25"/>
    <row r="209182" x14ac:dyDescent="0.25"/>
    <row r="209183" x14ac:dyDescent="0.25"/>
    <row r="209184" x14ac:dyDescent="0.25"/>
    <row r="209185" x14ac:dyDescent="0.25"/>
    <row r="209186" x14ac:dyDescent="0.25"/>
    <row r="209187" x14ac:dyDescent="0.25"/>
    <row r="209188" x14ac:dyDescent="0.25"/>
    <row r="209189" x14ac:dyDescent="0.25"/>
    <row r="209190" x14ac:dyDescent="0.25"/>
    <row r="209191" x14ac:dyDescent="0.25"/>
    <row r="209192" x14ac:dyDescent="0.25"/>
    <row r="209193" x14ac:dyDescent="0.25"/>
    <row r="209194" x14ac:dyDescent="0.25"/>
    <row r="209195" x14ac:dyDescent="0.25"/>
    <row r="209196" x14ac:dyDescent="0.25"/>
    <row r="209197" x14ac:dyDescent="0.25"/>
    <row r="209198" x14ac:dyDescent="0.25"/>
    <row r="209199" x14ac:dyDescent="0.25"/>
    <row r="209200" x14ac:dyDescent="0.25"/>
    <row r="209201" x14ac:dyDescent="0.25"/>
    <row r="209202" x14ac:dyDescent="0.25"/>
    <row r="209203" x14ac:dyDescent="0.25"/>
    <row r="209204" x14ac:dyDescent="0.25"/>
    <row r="209205" x14ac:dyDescent="0.25"/>
    <row r="209206" x14ac:dyDescent="0.25"/>
    <row r="209207" x14ac:dyDescent="0.25"/>
    <row r="209208" x14ac:dyDescent="0.25"/>
    <row r="209209" x14ac:dyDescent="0.25"/>
    <row r="209210" x14ac:dyDescent="0.25"/>
    <row r="209211" x14ac:dyDescent="0.25"/>
    <row r="209212" x14ac:dyDescent="0.25"/>
    <row r="209213" x14ac:dyDescent="0.25"/>
    <row r="209214" x14ac:dyDescent="0.25"/>
    <row r="209215" x14ac:dyDescent="0.25"/>
    <row r="209216" x14ac:dyDescent="0.25"/>
    <row r="209217" x14ac:dyDescent="0.25"/>
    <row r="209218" x14ac:dyDescent="0.25"/>
    <row r="209219" x14ac:dyDescent="0.25"/>
    <row r="209220" x14ac:dyDescent="0.25"/>
    <row r="209221" x14ac:dyDescent="0.25"/>
    <row r="209222" x14ac:dyDescent="0.25"/>
    <row r="209223" x14ac:dyDescent="0.25"/>
    <row r="209224" x14ac:dyDescent="0.25"/>
    <row r="209225" x14ac:dyDescent="0.25"/>
    <row r="209226" x14ac:dyDescent="0.25"/>
    <row r="209227" x14ac:dyDescent="0.25"/>
    <row r="209228" x14ac:dyDescent="0.25"/>
    <row r="209229" x14ac:dyDescent="0.25"/>
    <row r="209230" x14ac:dyDescent="0.25"/>
    <row r="209231" x14ac:dyDescent="0.25"/>
    <row r="209232" x14ac:dyDescent="0.25"/>
    <row r="209233" x14ac:dyDescent="0.25"/>
    <row r="209234" x14ac:dyDescent="0.25"/>
    <row r="209235" x14ac:dyDescent="0.25"/>
    <row r="209236" x14ac:dyDescent="0.25"/>
    <row r="209237" x14ac:dyDescent="0.25"/>
    <row r="209238" x14ac:dyDescent="0.25"/>
    <row r="209239" x14ac:dyDescent="0.25"/>
    <row r="209240" x14ac:dyDescent="0.25"/>
    <row r="209241" x14ac:dyDescent="0.25"/>
    <row r="209242" x14ac:dyDescent="0.25"/>
    <row r="209243" x14ac:dyDescent="0.25"/>
    <row r="209244" x14ac:dyDescent="0.25"/>
    <row r="209245" x14ac:dyDescent="0.25"/>
    <row r="209246" x14ac:dyDescent="0.25"/>
    <row r="209247" x14ac:dyDescent="0.25"/>
    <row r="209248" x14ac:dyDescent="0.25"/>
    <row r="209249" x14ac:dyDescent="0.25"/>
    <row r="209250" x14ac:dyDescent="0.25"/>
    <row r="209251" x14ac:dyDescent="0.25"/>
    <row r="209252" x14ac:dyDescent="0.25"/>
    <row r="209253" x14ac:dyDescent="0.25"/>
    <row r="209254" x14ac:dyDescent="0.25"/>
    <row r="209255" x14ac:dyDescent="0.25"/>
    <row r="209256" x14ac:dyDescent="0.25"/>
    <row r="209257" x14ac:dyDescent="0.25"/>
    <row r="209258" x14ac:dyDescent="0.25"/>
    <row r="209259" x14ac:dyDescent="0.25"/>
    <row r="209260" x14ac:dyDescent="0.25"/>
    <row r="209261" x14ac:dyDescent="0.25"/>
    <row r="209262" x14ac:dyDescent="0.25"/>
    <row r="209263" x14ac:dyDescent="0.25"/>
    <row r="209264" x14ac:dyDescent="0.25"/>
    <row r="209265" x14ac:dyDescent="0.25"/>
    <row r="209266" x14ac:dyDescent="0.25"/>
    <row r="209267" x14ac:dyDescent="0.25"/>
    <row r="209268" x14ac:dyDescent="0.25"/>
    <row r="209269" x14ac:dyDescent="0.25"/>
    <row r="209270" x14ac:dyDescent="0.25"/>
    <row r="209271" x14ac:dyDescent="0.25"/>
    <row r="209272" x14ac:dyDescent="0.25"/>
    <row r="209273" x14ac:dyDescent="0.25"/>
    <row r="209274" x14ac:dyDescent="0.25"/>
    <row r="209275" x14ac:dyDescent="0.25"/>
    <row r="209276" x14ac:dyDescent="0.25"/>
    <row r="209277" x14ac:dyDescent="0.25"/>
    <row r="209278" x14ac:dyDescent="0.25"/>
    <row r="209279" x14ac:dyDescent="0.25"/>
    <row r="209280" x14ac:dyDescent="0.25"/>
    <row r="209281" x14ac:dyDescent="0.25"/>
    <row r="209282" x14ac:dyDescent="0.25"/>
    <row r="209283" x14ac:dyDescent="0.25"/>
    <row r="209284" x14ac:dyDescent="0.25"/>
    <row r="209285" x14ac:dyDescent="0.25"/>
    <row r="209286" x14ac:dyDescent="0.25"/>
    <row r="209287" x14ac:dyDescent="0.25"/>
    <row r="209288" x14ac:dyDescent="0.25"/>
    <row r="209289" x14ac:dyDescent="0.25"/>
    <row r="209290" x14ac:dyDescent="0.25"/>
    <row r="209291" x14ac:dyDescent="0.25"/>
    <row r="209292" x14ac:dyDescent="0.25"/>
    <row r="209293" x14ac:dyDescent="0.25"/>
    <row r="209294" x14ac:dyDescent="0.25"/>
    <row r="209295" x14ac:dyDescent="0.25"/>
    <row r="209296" x14ac:dyDescent="0.25"/>
    <row r="209297" x14ac:dyDescent="0.25"/>
    <row r="209298" x14ac:dyDescent="0.25"/>
    <row r="209299" x14ac:dyDescent="0.25"/>
    <row r="209300" x14ac:dyDescent="0.25"/>
    <row r="209301" x14ac:dyDescent="0.25"/>
    <row r="209302" x14ac:dyDescent="0.25"/>
    <row r="209303" x14ac:dyDescent="0.25"/>
    <row r="209304" x14ac:dyDescent="0.25"/>
    <row r="209305" x14ac:dyDescent="0.25"/>
    <row r="209306" x14ac:dyDescent="0.25"/>
    <row r="209307" x14ac:dyDescent="0.25"/>
    <row r="209308" x14ac:dyDescent="0.25"/>
    <row r="209309" x14ac:dyDescent="0.25"/>
    <row r="209310" x14ac:dyDescent="0.25"/>
    <row r="209311" x14ac:dyDescent="0.25"/>
    <row r="209312" x14ac:dyDescent="0.25"/>
    <row r="209313" x14ac:dyDescent="0.25"/>
    <row r="209314" x14ac:dyDescent="0.25"/>
    <row r="209315" x14ac:dyDescent="0.25"/>
    <row r="209316" x14ac:dyDescent="0.25"/>
    <row r="209317" x14ac:dyDescent="0.25"/>
    <row r="209318" x14ac:dyDescent="0.25"/>
    <row r="209319" x14ac:dyDescent="0.25"/>
    <row r="209320" x14ac:dyDescent="0.25"/>
    <row r="209321" x14ac:dyDescent="0.25"/>
    <row r="209322" x14ac:dyDescent="0.25"/>
    <row r="209323" x14ac:dyDescent="0.25"/>
    <row r="209324" x14ac:dyDescent="0.25"/>
    <row r="209325" x14ac:dyDescent="0.25"/>
    <row r="209326" x14ac:dyDescent="0.25"/>
    <row r="209327" x14ac:dyDescent="0.25"/>
    <row r="209328" x14ac:dyDescent="0.25"/>
    <row r="209329" x14ac:dyDescent="0.25"/>
    <row r="209330" x14ac:dyDescent="0.25"/>
    <row r="209331" x14ac:dyDescent="0.25"/>
    <row r="209332" x14ac:dyDescent="0.25"/>
    <row r="209333" x14ac:dyDescent="0.25"/>
    <row r="209334" x14ac:dyDescent="0.25"/>
    <row r="209335" x14ac:dyDescent="0.25"/>
    <row r="209336" x14ac:dyDescent="0.25"/>
    <row r="209337" x14ac:dyDescent="0.25"/>
    <row r="209338" x14ac:dyDescent="0.25"/>
    <row r="209339" x14ac:dyDescent="0.25"/>
    <row r="209340" x14ac:dyDescent="0.25"/>
    <row r="209341" x14ac:dyDescent="0.25"/>
    <row r="209342" x14ac:dyDescent="0.25"/>
    <row r="209343" x14ac:dyDescent="0.25"/>
    <row r="209344" x14ac:dyDescent="0.25"/>
    <row r="209345" x14ac:dyDescent="0.25"/>
    <row r="209346" x14ac:dyDescent="0.25"/>
    <row r="209347" x14ac:dyDescent="0.25"/>
    <row r="209348" x14ac:dyDescent="0.25"/>
    <row r="209349" x14ac:dyDescent="0.25"/>
    <row r="209350" x14ac:dyDescent="0.25"/>
    <row r="209351" x14ac:dyDescent="0.25"/>
    <row r="209352" x14ac:dyDescent="0.25"/>
    <row r="209353" x14ac:dyDescent="0.25"/>
    <row r="209354" x14ac:dyDescent="0.25"/>
    <row r="209355" x14ac:dyDescent="0.25"/>
    <row r="209356" x14ac:dyDescent="0.25"/>
    <row r="209357" x14ac:dyDescent="0.25"/>
    <row r="209358" x14ac:dyDescent="0.25"/>
    <row r="209359" x14ac:dyDescent="0.25"/>
    <row r="209360" x14ac:dyDescent="0.25"/>
    <row r="209361" x14ac:dyDescent="0.25"/>
    <row r="209362" x14ac:dyDescent="0.25"/>
    <row r="209363" x14ac:dyDescent="0.25"/>
    <row r="209364" x14ac:dyDescent="0.25"/>
    <row r="209365" x14ac:dyDescent="0.25"/>
    <row r="209366" x14ac:dyDescent="0.25"/>
    <row r="209367" x14ac:dyDescent="0.25"/>
    <row r="209368" x14ac:dyDescent="0.25"/>
    <row r="209369" x14ac:dyDescent="0.25"/>
    <row r="209370" x14ac:dyDescent="0.25"/>
    <row r="209371" x14ac:dyDescent="0.25"/>
    <row r="209372" x14ac:dyDescent="0.25"/>
    <row r="209373" x14ac:dyDescent="0.25"/>
    <row r="209374" x14ac:dyDescent="0.25"/>
    <row r="209375" x14ac:dyDescent="0.25"/>
    <row r="209376" x14ac:dyDescent="0.25"/>
    <row r="209377" x14ac:dyDescent="0.25"/>
    <row r="209378" x14ac:dyDescent="0.25"/>
    <row r="209379" x14ac:dyDescent="0.25"/>
    <row r="209380" x14ac:dyDescent="0.25"/>
    <row r="209381" x14ac:dyDescent="0.25"/>
    <row r="209382" x14ac:dyDescent="0.25"/>
    <row r="209383" x14ac:dyDescent="0.25"/>
    <row r="209384" x14ac:dyDescent="0.25"/>
    <row r="209385" x14ac:dyDescent="0.25"/>
    <row r="209386" x14ac:dyDescent="0.25"/>
    <row r="209387" x14ac:dyDescent="0.25"/>
    <row r="209388" x14ac:dyDescent="0.25"/>
    <row r="209389" x14ac:dyDescent="0.25"/>
    <row r="209390" x14ac:dyDescent="0.25"/>
    <row r="209391" x14ac:dyDescent="0.25"/>
    <row r="209392" x14ac:dyDescent="0.25"/>
    <row r="209393" x14ac:dyDescent="0.25"/>
    <row r="209394" x14ac:dyDescent="0.25"/>
    <row r="209395" x14ac:dyDescent="0.25"/>
    <row r="209396" x14ac:dyDescent="0.25"/>
    <row r="209397" x14ac:dyDescent="0.25"/>
    <row r="209398" x14ac:dyDescent="0.25"/>
    <row r="209399" x14ac:dyDescent="0.25"/>
    <row r="209400" x14ac:dyDescent="0.25"/>
    <row r="209401" x14ac:dyDescent="0.25"/>
    <row r="209402" x14ac:dyDescent="0.25"/>
    <row r="209403" x14ac:dyDescent="0.25"/>
    <row r="209404" x14ac:dyDescent="0.25"/>
    <row r="209405" x14ac:dyDescent="0.25"/>
    <row r="209406" x14ac:dyDescent="0.25"/>
    <row r="209407" x14ac:dyDescent="0.25"/>
    <row r="209408" x14ac:dyDescent="0.25"/>
    <row r="209409" x14ac:dyDescent="0.25"/>
    <row r="209410" x14ac:dyDescent="0.25"/>
    <row r="209411" x14ac:dyDescent="0.25"/>
    <row r="209412" x14ac:dyDescent="0.25"/>
    <row r="209413" x14ac:dyDescent="0.25"/>
    <row r="209414" x14ac:dyDescent="0.25"/>
    <row r="209415" x14ac:dyDescent="0.25"/>
    <row r="209416" x14ac:dyDescent="0.25"/>
    <row r="209417" x14ac:dyDescent="0.25"/>
    <row r="209418" x14ac:dyDescent="0.25"/>
    <row r="209419" x14ac:dyDescent="0.25"/>
    <row r="209420" x14ac:dyDescent="0.25"/>
    <row r="209421" x14ac:dyDescent="0.25"/>
    <row r="209422" x14ac:dyDescent="0.25"/>
    <row r="209423" x14ac:dyDescent="0.25"/>
    <row r="209424" x14ac:dyDescent="0.25"/>
    <row r="209425" x14ac:dyDescent="0.25"/>
    <row r="209426" x14ac:dyDescent="0.25"/>
    <row r="209427" x14ac:dyDescent="0.25"/>
    <row r="209428" x14ac:dyDescent="0.25"/>
    <row r="209429" x14ac:dyDescent="0.25"/>
    <row r="209430" x14ac:dyDescent="0.25"/>
    <row r="209431" x14ac:dyDescent="0.25"/>
    <row r="209432" x14ac:dyDescent="0.25"/>
    <row r="209433" x14ac:dyDescent="0.25"/>
    <row r="209434" x14ac:dyDescent="0.25"/>
    <row r="209435" x14ac:dyDescent="0.25"/>
    <row r="209436" x14ac:dyDescent="0.25"/>
    <row r="209437" x14ac:dyDescent="0.25"/>
    <row r="209438" x14ac:dyDescent="0.25"/>
    <row r="209439" x14ac:dyDescent="0.25"/>
    <row r="209440" x14ac:dyDescent="0.25"/>
    <row r="209441" x14ac:dyDescent="0.25"/>
    <row r="209442" x14ac:dyDescent="0.25"/>
    <row r="209443" x14ac:dyDescent="0.25"/>
    <row r="209444" x14ac:dyDescent="0.25"/>
    <row r="209445" x14ac:dyDescent="0.25"/>
    <row r="209446" x14ac:dyDescent="0.25"/>
    <row r="209447" x14ac:dyDescent="0.25"/>
    <row r="209448" x14ac:dyDescent="0.25"/>
    <row r="209449" x14ac:dyDescent="0.25"/>
    <row r="209450" x14ac:dyDescent="0.25"/>
    <row r="209451" x14ac:dyDescent="0.25"/>
    <row r="209452" x14ac:dyDescent="0.25"/>
    <row r="209453" x14ac:dyDescent="0.25"/>
    <row r="209454" x14ac:dyDescent="0.25"/>
    <row r="209455" x14ac:dyDescent="0.25"/>
    <row r="209456" x14ac:dyDescent="0.25"/>
    <row r="209457" x14ac:dyDescent="0.25"/>
    <row r="209458" x14ac:dyDescent="0.25"/>
    <row r="209459" x14ac:dyDescent="0.25"/>
    <row r="209460" x14ac:dyDescent="0.25"/>
    <row r="209461" x14ac:dyDescent="0.25"/>
    <row r="209462" x14ac:dyDescent="0.25"/>
    <row r="209463" x14ac:dyDescent="0.25"/>
    <row r="209464" x14ac:dyDescent="0.25"/>
    <row r="209465" x14ac:dyDescent="0.25"/>
    <row r="209466" x14ac:dyDescent="0.25"/>
    <row r="209467" x14ac:dyDescent="0.25"/>
    <row r="209468" x14ac:dyDescent="0.25"/>
    <row r="209469" x14ac:dyDescent="0.25"/>
    <row r="209470" x14ac:dyDescent="0.25"/>
    <row r="209471" x14ac:dyDescent="0.25"/>
    <row r="209472" x14ac:dyDescent="0.25"/>
    <row r="209473" x14ac:dyDescent="0.25"/>
    <row r="209474" x14ac:dyDescent="0.25"/>
    <row r="209475" x14ac:dyDescent="0.25"/>
    <row r="209476" x14ac:dyDescent="0.25"/>
    <row r="209477" x14ac:dyDescent="0.25"/>
    <row r="209478" x14ac:dyDescent="0.25"/>
    <row r="209479" x14ac:dyDescent="0.25"/>
    <row r="209480" x14ac:dyDescent="0.25"/>
    <row r="209481" x14ac:dyDescent="0.25"/>
    <row r="209482" x14ac:dyDescent="0.25"/>
    <row r="209483" x14ac:dyDescent="0.25"/>
    <row r="209484" x14ac:dyDescent="0.25"/>
    <row r="209485" x14ac:dyDescent="0.25"/>
    <row r="209486" x14ac:dyDescent="0.25"/>
    <row r="209487" x14ac:dyDescent="0.25"/>
    <row r="209488" x14ac:dyDescent="0.25"/>
    <row r="209489" x14ac:dyDescent="0.25"/>
    <row r="209490" x14ac:dyDescent="0.25"/>
    <row r="209491" x14ac:dyDescent="0.25"/>
    <row r="209492" x14ac:dyDescent="0.25"/>
    <row r="209493" x14ac:dyDescent="0.25"/>
    <row r="209494" x14ac:dyDescent="0.25"/>
    <row r="209495" x14ac:dyDescent="0.25"/>
    <row r="209496" x14ac:dyDescent="0.25"/>
    <row r="209497" x14ac:dyDescent="0.25"/>
    <row r="209498" x14ac:dyDescent="0.25"/>
    <row r="209499" x14ac:dyDescent="0.25"/>
    <row r="209500" x14ac:dyDescent="0.25"/>
    <row r="209501" x14ac:dyDescent="0.25"/>
    <row r="209502" x14ac:dyDescent="0.25"/>
    <row r="209503" x14ac:dyDescent="0.25"/>
    <row r="209504" x14ac:dyDescent="0.25"/>
    <row r="209505" x14ac:dyDescent="0.25"/>
    <row r="209506" x14ac:dyDescent="0.25"/>
    <row r="209507" x14ac:dyDescent="0.25"/>
    <row r="209508" x14ac:dyDescent="0.25"/>
    <row r="209509" x14ac:dyDescent="0.25"/>
    <row r="209510" x14ac:dyDescent="0.25"/>
    <row r="209511" x14ac:dyDescent="0.25"/>
    <row r="209512" x14ac:dyDescent="0.25"/>
    <row r="209513" x14ac:dyDescent="0.25"/>
    <row r="209514" x14ac:dyDescent="0.25"/>
    <row r="209515" x14ac:dyDescent="0.25"/>
    <row r="209516" x14ac:dyDescent="0.25"/>
    <row r="209517" x14ac:dyDescent="0.25"/>
    <row r="209518" x14ac:dyDescent="0.25"/>
    <row r="209519" x14ac:dyDescent="0.25"/>
    <row r="209520" x14ac:dyDescent="0.25"/>
    <row r="209521" x14ac:dyDescent="0.25"/>
    <row r="209522" x14ac:dyDescent="0.25"/>
    <row r="209523" x14ac:dyDescent="0.25"/>
    <row r="209524" x14ac:dyDescent="0.25"/>
    <row r="209525" x14ac:dyDescent="0.25"/>
    <row r="209526" x14ac:dyDescent="0.25"/>
    <row r="209527" x14ac:dyDescent="0.25"/>
    <row r="209528" x14ac:dyDescent="0.25"/>
    <row r="209529" x14ac:dyDescent="0.25"/>
    <row r="209530" x14ac:dyDescent="0.25"/>
    <row r="209531" x14ac:dyDescent="0.25"/>
    <row r="209532" x14ac:dyDescent="0.25"/>
    <row r="209533" x14ac:dyDescent="0.25"/>
    <row r="209534" x14ac:dyDescent="0.25"/>
    <row r="209535" x14ac:dyDescent="0.25"/>
    <row r="209536" x14ac:dyDescent="0.25"/>
    <row r="209537" x14ac:dyDescent="0.25"/>
    <row r="209538" x14ac:dyDescent="0.25"/>
    <row r="209539" x14ac:dyDescent="0.25"/>
    <row r="209540" x14ac:dyDescent="0.25"/>
    <row r="209541" x14ac:dyDescent="0.25"/>
    <row r="209542" x14ac:dyDescent="0.25"/>
    <row r="209543" x14ac:dyDescent="0.25"/>
    <row r="209544" x14ac:dyDescent="0.25"/>
    <row r="209545" x14ac:dyDescent="0.25"/>
    <row r="209546" x14ac:dyDescent="0.25"/>
    <row r="209547" x14ac:dyDescent="0.25"/>
    <row r="209548" x14ac:dyDescent="0.25"/>
    <row r="209549" x14ac:dyDescent="0.25"/>
    <row r="209550" x14ac:dyDescent="0.25"/>
    <row r="209551" x14ac:dyDescent="0.25"/>
    <row r="209552" x14ac:dyDescent="0.25"/>
    <row r="209553" x14ac:dyDescent="0.25"/>
    <row r="209554" x14ac:dyDescent="0.25"/>
    <row r="209555" x14ac:dyDescent="0.25"/>
    <row r="209556" x14ac:dyDescent="0.25"/>
    <row r="209557" x14ac:dyDescent="0.25"/>
    <row r="209558" x14ac:dyDescent="0.25"/>
    <row r="209559" x14ac:dyDescent="0.25"/>
    <row r="209560" x14ac:dyDescent="0.25"/>
    <row r="209561" x14ac:dyDescent="0.25"/>
    <row r="209562" x14ac:dyDescent="0.25"/>
    <row r="209563" x14ac:dyDescent="0.25"/>
    <row r="209564" x14ac:dyDescent="0.25"/>
    <row r="209565" x14ac:dyDescent="0.25"/>
    <row r="209566" x14ac:dyDescent="0.25"/>
    <row r="209567" x14ac:dyDescent="0.25"/>
    <row r="209568" x14ac:dyDescent="0.25"/>
    <row r="209569" x14ac:dyDescent="0.25"/>
    <row r="209570" x14ac:dyDescent="0.25"/>
    <row r="209571" x14ac:dyDescent="0.25"/>
    <row r="209572" x14ac:dyDescent="0.25"/>
    <row r="209573" x14ac:dyDescent="0.25"/>
    <row r="209574" x14ac:dyDescent="0.25"/>
    <row r="209575" x14ac:dyDescent="0.25"/>
    <row r="209576" x14ac:dyDescent="0.25"/>
    <row r="209577" x14ac:dyDescent="0.25"/>
    <row r="209578" x14ac:dyDescent="0.25"/>
    <row r="209579" x14ac:dyDescent="0.25"/>
    <row r="209580" x14ac:dyDescent="0.25"/>
    <row r="209581" x14ac:dyDescent="0.25"/>
    <row r="209582" x14ac:dyDescent="0.25"/>
    <row r="209583" x14ac:dyDescent="0.25"/>
    <row r="209584" x14ac:dyDescent="0.25"/>
    <row r="209585" x14ac:dyDescent="0.25"/>
    <row r="209586" x14ac:dyDescent="0.25"/>
    <row r="209587" x14ac:dyDescent="0.25"/>
    <row r="209588" x14ac:dyDescent="0.25"/>
    <row r="209589" x14ac:dyDescent="0.25"/>
    <row r="209590" x14ac:dyDescent="0.25"/>
    <row r="209591" x14ac:dyDescent="0.25"/>
    <row r="209592" x14ac:dyDescent="0.25"/>
    <row r="209593" x14ac:dyDescent="0.25"/>
    <row r="209594" x14ac:dyDescent="0.25"/>
    <row r="209595" x14ac:dyDescent="0.25"/>
    <row r="209596" x14ac:dyDescent="0.25"/>
    <row r="209597" x14ac:dyDescent="0.25"/>
    <row r="209598" x14ac:dyDescent="0.25"/>
    <row r="209599" x14ac:dyDescent="0.25"/>
    <row r="209600" x14ac:dyDescent="0.25"/>
    <row r="209601" x14ac:dyDescent="0.25"/>
    <row r="209602" x14ac:dyDescent="0.25"/>
    <row r="209603" x14ac:dyDescent="0.25"/>
    <row r="209604" x14ac:dyDescent="0.25"/>
    <row r="209605" x14ac:dyDescent="0.25"/>
    <row r="209606" x14ac:dyDescent="0.25"/>
    <row r="209607" x14ac:dyDescent="0.25"/>
    <row r="209608" x14ac:dyDescent="0.25"/>
    <row r="209609" x14ac:dyDescent="0.25"/>
    <row r="209610" x14ac:dyDescent="0.25"/>
    <row r="209611" x14ac:dyDescent="0.25"/>
    <row r="209612" x14ac:dyDescent="0.25"/>
    <row r="209613" x14ac:dyDescent="0.25"/>
    <row r="209614" x14ac:dyDescent="0.25"/>
    <row r="209615" x14ac:dyDescent="0.25"/>
    <row r="209616" x14ac:dyDescent="0.25"/>
    <row r="209617" x14ac:dyDescent="0.25"/>
    <row r="209618" x14ac:dyDescent="0.25"/>
    <row r="209619" x14ac:dyDescent="0.25"/>
    <row r="209620" x14ac:dyDescent="0.25"/>
    <row r="209621" x14ac:dyDescent="0.25"/>
    <row r="209622" x14ac:dyDescent="0.25"/>
    <row r="209623" x14ac:dyDescent="0.25"/>
    <row r="209624" x14ac:dyDescent="0.25"/>
    <row r="209625" x14ac:dyDescent="0.25"/>
    <row r="209626" x14ac:dyDescent="0.25"/>
    <row r="209627" x14ac:dyDescent="0.25"/>
    <row r="209628" x14ac:dyDescent="0.25"/>
    <row r="209629" x14ac:dyDescent="0.25"/>
    <row r="209630" x14ac:dyDescent="0.25"/>
    <row r="209631" x14ac:dyDescent="0.25"/>
    <row r="209632" x14ac:dyDescent="0.25"/>
    <row r="209633" x14ac:dyDescent="0.25"/>
    <row r="209634" x14ac:dyDescent="0.25"/>
    <row r="209635" x14ac:dyDescent="0.25"/>
    <row r="209636" x14ac:dyDescent="0.25"/>
    <row r="209637" x14ac:dyDescent="0.25"/>
    <row r="209638" x14ac:dyDescent="0.25"/>
    <row r="209639" x14ac:dyDescent="0.25"/>
    <row r="209640" x14ac:dyDescent="0.25"/>
    <row r="209641" x14ac:dyDescent="0.25"/>
    <row r="209642" x14ac:dyDescent="0.25"/>
    <row r="209643" x14ac:dyDescent="0.25"/>
    <row r="209644" x14ac:dyDescent="0.25"/>
    <row r="209645" x14ac:dyDescent="0.25"/>
    <row r="209646" x14ac:dyDescent="0.25"/>
    <row r="209647" x14ac:dyDescent="0.25"/>
    <row r="209648" x14ac:dyDescent="0.25"/>
    <row r="209649" x14ac:dyDescent="0.25"/>
    <row r="209650" x14ac:dyDescent="0.25"/>
    <row r="209651" x14ac:dyDescent="0.25"/>
    <row r="209652" x14ac:dyDescent="0.25"/>
    <row r="209653" x14ac:dyDescent="0.25"/>
    <row r="209654" x14ac:dyDescent="0.25"/>
    <row r="209655" x14ac:dyDescent="0.25"/>
    <row r="209656" x14ac:dyDescent="0.25"/>
    <row r="209657" x14ac:dyDescent="0.25"/>
    <row r="209658" x14ac:dyDescent="0.25"/>
    <row r="209659" x14ac:dyDescent="0.25"/>
    <row r="209660" x14ac:dyDescent="0.25"/>
    <row r="209661" x14ac:dyDescent="0.25"/>
    <row r="209662" x14ac:dyDescent="0.25"/>
    <row r="209663" x14ac:dyDescent="0.25"/>
    <row r="209664" x14ac:dyDescent="0.25"/>
    <row r="209665" x14ac:dyDescent="0.25"/>
    <row r="209666" x14ac:dyDescent="0.25"/>
    <row r="209667" x14ac:dyDescent="0.25"/>
    <row r="209668" x14ac:dyDescent="0.25"/>
    <row r="209669" x14ac:dyDescent="0.25"/>
    <row r="209670" x14ac:dyDescent="0.25"/>
    <row r="209671" x14ac:dyDescent="0.25"/>
    <row r="209672" x14ac:dyDescent="0.25"/>
    <row r="209673" x14ac:dyDescent="0.25"/>
    <row r="209674" x14ac:dyDescent="0.25"/>
    <row r="209675" x14ac:dyDescent="0.25"/>
    <row r="209676" x14ac:dyDescent="0.25"/>
    <row r="209677" x14ac:dyDescent="0.25"/>
    <row r="209678" x14ac:dyDescent="0.25"/>
    <row r="209679" x14ac:dyDescent="0.25"/>
    <row r="209680" x14ac:dyDescent="0.25"/>
    <row r="209681" x14ac:dyDescent="0.25"/>
    <row r="209682" x14ac:dyDescent="0.25"/>
    <row r="209683" x14ac:dyDescent="0.25"/>
    <row r="209684" x14ac:dyDescent="0.25"/>
    <row r="209685" x14ac:dyDescent="0.25"/>
    <row r="209686" x14ac:dyDescent="0.25"/>
    <row r="209687" x14ac:dyDescent="0.25"/>
    <row r="209688" x14ac:dyDescent="0.25"/>
    <row r="209689" x14ac:dyDescent="0.25"/>
    <row r="209690" x14ac:dyDescent="0.25"/>
    <row r="209691" x14ac:dyDescent="0.25"/>
    <row r="209692" x14ac:dyDescent="0.25"/>
    <row r="209693" x14ac:dyDescent="0.25"/>
    <row r="209694" x14ac:dyDescent="0.25"/>
    <row r="209695" x14ac:dyDescent="0.25"/>
    <row r="209696" x14ac:dyDescent="0.25"/>
    <row r="209697" x14ac:dyDescent="0.25"/>
    <row r="209698" x14ac:dyDescent="0.25"/>
    <row r="209699" x14ac:dyDescent="0.25"/>
    <row r="209700" x14ac:dyDescent="0.25"/>
    <row r="209701" x14ac:dyDescent="0.25"/>
    <row r="209702" x14ac:dyDescent="0.25"/>
    <row r="209703" x14ac:dyDescent="0.25"/>
    <row r="209704" x14ac:dyDescent="0.25"/>
    <row r="209705" x14ac:dyDescent="0.25"/>
    <row r="209706" x14ac:dyDescent="0.25"/>
    <row r="209707" x14ac:dyDescent="0.25"/>
    <row r="209708" x14ac:dyDescent="0.25"/>
    <row r="209709" x14ac:dyDescent="0.25"/>
    <row r="209710" x14ac:dyDescent="0.25"/>
    <row r="209711" x14ac:dyDescent="0.25"/>
    <row r="209712" x14ac:dyDescent="0.25"/>
    <row r="209713" x14ac:dyDescent="0.25"/>
    <row r="209714" x14ac:dyDescent="0.25"/>
    <row r="209715" x14ac:dyDescent="0.25"/>
    <row r="209716" x14ac:dyDescent="0.25"/>
    <row r="209717" x14ac:dyDescent="0.25"/>
    <row r="209718" x14ac:dyDescent="0.25"/>
    <row r="209719" x14ac:dyDescent="0.25"/>
    <row r="209720" x14ac:dyDescent="0.25"/>
    <row r="209721" x14ac:dyDescent="0.25"/>
    <row r="209722" x14ac:dyDescent="0.25"/>
    <row r="209723" x14ac:dyDescent="0.25"/>
    <row r="209724" x14ac:dyDescent="0.25"/>
    <row r="209725" x14ac:dyDescent="0.25"/>
    <row r="209726" x14ac:dyDescent="0.25"/>
    <row r="209727" x14ac:dyDescent="0.25"/>
    <row r="209728" x14ac:dyDescent="0.25"/>
    <row r="209729" x14ac:dyDescent="0.25"/>
    <row r="209730" x14ac:dyDescent="0.25"/>
    <row r="209731" x14ac:dyDescent="0.25"/>
    <row r="209732" x14ac:dyDescent="0.25"/>
    <row r="209733" x14ac:dyDescent="0.25"/>
    <row r="209734" x14ac:dyDescent="0.25"/>
    <row r="209735" x14ac:dyDescent="0.25"/>
    <row r="209736" x14ac:dyDescent="0.25"/>
    <row r="209737" x14ac:dyDescent="0.25"/>
    <row r="209738" x14ac:dyDescent="0.25"/>
    <row r="209739" x14ac:dyDescent="0.25"/>
    <row r="209740" x14ac:dyDescent="0.25"/>
    <row r="209741" x14ac:dyDescent="0.25"/>
    <row r="209742" x14ac:dyDescent="0.25"/>
    <row r="209743" x14ac:dyDescent="0.25"/>
    <row r="209744" x14ac:dyDescent="0.25"/>
    <row r="209745" x14ac:dyDescent="0.25"/>
    <row r="209746" x14ac:dyDescent="0.25"/>
    <row r="209747" x14ac:dyDescent="0.25"/>
    <row r="209748" x14ac:dyDescent="0.25"/>
    <row r="209749" x14ac:dyDescent="0.25"/>
    <row r="209750" x14ac:dyDescent="0.25"/>
    <row r="209751" x14ac:dyDescent="0.25"/>
    <row r="209752" x14ac:dyDescent="0.25"/>
    <row r="209753" x14ac:dyDescent="0.25"/>
    <row r="209754" x14ac:dyDescent="0.25"/>
    <row r="209755" x14ac:dyDescent="0.25"/>
    <row r="209756" x14ac:dyDescent="0.25"/>
    <row r="209757" x14ac:dyDescent="0.25"/>
    <row r="209758" x14ac:dyDescent="0.25"/>
    <row r="209759" x14ac:dyDescent="0.25"/>
    <row r="209760" x14ac:dyDescent="0.25"/>
    <row r="209761" x14ac:dyDescent="0.25"/>
    <row r="209762" x14ac:dyDescent="0.25"/>
    <row r="209763" x14ac:dyDescent="0.25"/>
    <row r="209764" x14ac:dyDescent="0.25"/>
    <row r="209765" x14ac:dyDescent="0.25"/>
    <row r="209766" x14ac:dyDescent="0.25"/>
    <row r="209767" x14ac:dyDescent="0.25"/>
    <row r="209768" x14ac:dyDescent="0.25"/>
    <row r="209769" x14ac:dyDescent="0.25"/>
    <row r="209770" x14ac:dyDescent="0.25"/>
    <row r="209771" x14ac:dyDescent="0.25"/>
    <row r="209772" x14ac:dyDescent="0.25"/>
    <row r="209773" x14ac:dyDescent="0.25"/>
    <row r="209774" x14ac:dyDescent="0.25"/>
    <row r="209775" x14ac:dyDescent="0.25"/>
    <row r="209776" x14ac:dyDescent="0.25"/>
    <row r="209777" x14ac:dyDescent="0.25"/>
    <row r="209778" x14ac:dyDescent="0.25"/>
    <row r="209779" x14ac:dyDescent="0.25"/>
    <row r="209780" x14ac:dyDescent="0.25"/>
    <row r="209781" x14ac:dyDescent="0.25"/>
    <row r="209782" x14ac:dyDescent="0.25"/>
    <row r="209783" x14ac:dyDescent="0.25"/>
    <row r="209784" x14ac:dyDescent="0.25"/>
    <row r="209785" x14ac:dyDescent="0.25"/>
    <row r="209786" x14ac:dyDescent="0.25"/>
    <row r="209787" x14ac:dyDescent="0.25"/>
    <row r="209788" x14ac:dyDescent="0.25"/>
    <row r="209789" x14ac:dyDescent="0.25"/>
    <row r="209790" x14ac:dyDescent="0.25"/>
    <row r="209791" x14ac:dyDescent="0.25"/>
    <row r="209792" x14ac:dyDescent="0.25"/>
    <row r="209793" x14ac:dyDescent="0.25"/>
    <row r="209794" x14ac:dyDescent="0.25"/>
    <row r="209795" x14ac:dyDescent="0.25"/>
    <row r="209796" x14ac:dyDescent="0.25"/>
    <row r="209797" x14ac:dyDescent="0.25"/>
    <row r="209798" x14ac:dyDescent="0.25"/>
    <row r="209799" x14ac:dyDescent="0.25"/>
    <row r="209800" x14ac:dyDescent="0.25"/>
    <row r="209801" x14ac:dyDescent="0.25"/>
    <row r="209802" x14ac:dyDescent="0.25"/>
    <row r="209803" x14ac:dyDescent="0.25"/>
    <row r="209804" x14ac:dyDescent="0.25"/>
    <row r="209805" x14ac:dyDescent="0.25"/>
    <row r="209806" x14ac:dyDescent="0.25"/>
    <row r="209807" x14ac:dyDescent="0.25"/>
    <row r="209808" x14ac:dyDescent="0.25"/>
    <row r="209809" x14ac:dyDescent="0.25"/>
    <row r="209810" x14ac:dyDescent="0.25"/>
    <row r="209811" x14ac:dyDescent="0.25"/>
    <row r="209812" x14ac:dyDescent="0.25"/>
    <row r="209813" x14ac:dyDescent="0.25"/>
    <row r="209814" x14ac:dyDescent="0.25"/>
    <row r="209815" x14ac:dyDescent="0.25"/>
    <row r="209816" x14ac:dyDescent="0.25"/>
    <row r="209817" x14ac:dyDescent="0.25"/>
    <row r="209818" x14ac:dyDescent="0.25"/>
    <row r="209819" x14ac:dyDescent="0.25"/>
    <row r="209820" x14ac:dyDescent="0.25"/>
    <row r="209821" x14ac:dyDescent="0.25"/>
    <row r="209822" x14ac:dyDescent="0.25"/>
    <row r="209823" x14ac:dyDescent="0.25"/>
    <row r="209824" x14ac:dyDescent="0.25"/>
    <row r="209825" x14ac:dyDescent="0.25"/>
    <row r="209826" x14ac:dyDescent="0.25"/>
    <row r="209827" x14ac:dyDescent="0.25"/>
    <row r="209828" x14ac:dyDescent="0.25"/>
    <row r="209829" x14ac:dyDescent="0.25"/>
    <row r="209830" x14ac:dyDescent="0.25"/>
    <row r="209831" x14ac:dyDescent="0.25"/>
    <row r="209832" x14ac:dyDescent="0.25"/>
    <row r="209833" x14ac:dyDescent="0.25"/>
    <row r="209834" x14ac:dyDescent="0.25"/>
    <row r="209835" x14ac:dyDescent="0.25"/>
    <row r="209836" x14ac:dyDescent="0.25"/>
    <row r="209837" x14ac:dyDescent="0.25"/>
    <row r="209838" x14ac:dyDescent="0.25"/>
    <row r="209839" x14ac:dyDescent="0.25"/>
    <row r="209840" x14ac:dyDescent="0.25"/>
    <row r="209841" x14ac:dyDescent="0.25"/>
    <row r="209842" x14ac:dyDescent="0.25"/>
    <row r="209843" x14ac:dyDescent="0.25"/>
    <row r="209844" x14ac:dyDescent="0.25"/>
    <row r="209845" x14ac:dyDescent="0.25"/>
    <row r="209846" x14ac:dyDescent="0.25"/>
    <row r="209847" x14ac:dyDescent="0.25"/>
    <row r="209848" x14ac:dyDescent="0.25"/>
    <row r="209849" x14ac:dyDescent="0.25"/>
    <row r="209850" x14ac:dyDescent="0.25"/>
    <row r="209851" x14ac:dyDescent="0.25"/>
    <row r="209852" x14ac:dyDescent="0.25"/>
    <row r="209853" x14ac:dyDescent="0.25"/>
    <row r="209854" x14ac:dyDescent="0.25"/>
    <row r="209855" x14ac:dyDescent="0.25"/>
    <row r="209856" x14ac:dyDescent="0.25"/>
    <row r="209857" x14ac:dyDescent="0.25"/>
    <row r="209858" x14ac:dyDescent="0.25"/>
    <row r="209859" x14ac:dyDescent="0.25"/>
    <row r="209860" x14ac:dyDescent="0.25"/>
    <row r="209861" x14ac:dyDescent="0.25"/>
    <row r="209862" x14ac:dyDescent="0.25"/>
    <row r="209863" x14ac:dyDescent="0.25"/>
    <row r="209864" x14ac:dyDescent="0.25"/>
    <row r="209865" x14ac:dyDescent="0.25"/>
    <row r="209866" x14ac:dyDescent="0.25"/>
    <row r="209867" x14ac:dyDescent="0.25"/>
    <row r="209868" x14ac:dyDescent="0.25"/>
    <row r="209869" x14ac:dyDescent="0.25"/>
    <row r="209870" x14ac:dyDescent="0.25"/>
    <row r="209871" x14ac:dyDescent="0.25"/>
    <row r="209872" x14ac:dyDescent="0.25"/>
    <row r="209873" x14ac:dyDescent="0.25"/>
    <row r="209874" x14ac:dyDescent="0.25"/>
    <row r="209875" x14ac:dyDescent="0.25"/>
    <row r="209876" x14ac:dyDescent="0.25"/>
    <row r="209877" x14ac:dyDescent="0.25"/>
    <row r="209878" x14ac:dyDescent="0.25"/>
    <row r="209879" x14ac:dyDescent="0.25"/>
    <row r="209880" x14ac:dyDescent="0.25"/>
    <row r="209881" x14ac:dyDescent="0.25"/>
    <row r="209882" x14ac:dyDescent="0.25"/>
    <row r="209883" x14ac:dyDescent="0.25"/>
    <row r="209884" x14ac:dyDescent="0.25"/>
    <row r="209885" x14ac:dyDescent="0.25"/>
    <row r="209886" x14ac:dyDescent="0.25"/>
    <row r="209887" x14ac:dyDescent="0.25"/>
    <row r="209888" x14ac:dyDescent="0.25"/>
    <row r="209889" x14ac:dyDescent="0.25"/>
    <row r="209890" x14ac:dyDescent="0.25"/>
    <row r="209891" x14ac:dyDescent="0.25"/>
    <row r="209892" x14ac:dyDescent="0.25"/>
    <row r="209893" x14ac:dyDescent="0.25"/>
    <row r="209894" x14ac:dyDescent="0.25"/>
    <row r="209895" x14ac:dyDescent="0.25"/>
    <row r="209896" x14ac:dyDescent="0.25"/>
    <row r="209897" x14ac:dyDescent="0.25"/>
    <row r="209898" x14ac:dyDescent="0.25"/>
    <row r="209899" x14ac:dyDescent="0.25"/>
    <row r="209900" x14ac:dyDescent="0.25"/>
    <row r="209901" x14ac:dyDescent="0.25"/>
    <row r="209902" x14ac:dyDescent="0.25"/>
    <row r="209903" x14ac:dyDescent="0.25"/>
    <row r="209904" x14ac:dyDescent="0.25"/>
    <row r="209905" x14ac:dyDescent="0.25"/>
    <row r="209906" x14ac:dyDescent="0.25"/>
    <row r="209907" x14ac:dyDescent="0.25"/>
    <row r="209908" x14ac:dyDescent="0.25"/>
    <row r="209909" x14ac:dyDescent="0.25"/>
    <row r="209910" x14ac:dyDescent="0.25"/>
    <row r="209911" x14ac:dyDescent="0.25"/>
    <row r="209912" x14ac:dyDescent="0.25"/>
    <row r="209913" x14ac:dyDescent="0.25"/>
    <row r="209914" x14ac:dyDescent="0.25"/>
    <row r="209915" x14ac:dyDescent="0.25"/>
    <row r="209916" x14ac:dyDescent="0.25"/>
    <row r="209917" x14ac:dyDescent="0.25"/>
    <row r="209918" x14ac:dyDescent="0.25"/>
    <row r="209919" x14ac:dyDescent="0.25"/>
    <row r="209920" x14ac:dyDescent="0.25"/>
    <row r="209921" x14ac:dyDescent="0.25"/>
    <row r="209922" x14ac:dyDescent="0.25"/>
    <row r="209923" x14ac:dyDescent="0.25"/>
    <row r="209924" x14ac:dyDescent="0.25"/>
    <row r="209925" x14ac:dyDescent="0.25"/>
    <row r="209926" x14ac:dyDescent="0.25"/>
    <row r="209927" x14ac:dyDescent="0.25"/>
    <row r="209928" x14ac:dyDescent="0.25"/>
    <row r="209929" x14ac:dyDescent="0.25"/>
    <row r="209930" x14ac:dyDescent="0.25"/>
    <row r="209931" x14ac:dyDescent="0.25"/>
    <row r="209932" x14ac:dyDescent="0.25"/>
    <row r="209933" x14ac:dyDescent="0.25"/>
    <row r="209934" x14ac:dyDescent="0.25"/>
    <row r="209935" x14ac:dyDescent="0.25"/>
    <row r="209936" x14ac:dyDescent="0.25"/>
    <row r="209937" x14ac:dyDescent="0.25"/>
    <row r="209938" x14ac:dyDescent="0.25"/>
    <row r="209939" x14ac:dyDescent="0.25"/>
    <row r="209940" x14ac:dyDescent="0.25"/>
    <row r="209941" x14ac:dyDescent="0.25"/>
    <row r="209942" x14ac:dyDescent="0.25"/>
    <row r="209943" x14ac:dyDescent="0.25"/>
    <row r="209944" x14ac:dyDescent="0.25"/>
    <row r="209945" x14ac:dyDescent="0.25"/>
    <row r="209946" x14ac:dyDescent="0.25"/>
    <row r="209947" x14ac:dyDescent="0.25"/>
    <row r="209948" x14ac:dyDescent="0.25"/>
    <row r="209949" x14ac:dyDescent="0.25"/>
    <row r="209950" x14ac:dyDescent="0.25"/>
    <row r="209951" x14ac:dyDescent="0.25"/>
    <row r="209952" x14ac:dyDescent="0.25"/>
    <row r="209953" x14ac:dyDescent="0.25"/>
    <row r="209954" x14ac:dyDescent="0.25"/>
    <row r="209955" x14ac:dyDescent="0.25"/>
    <row r="209956" x14ac:dyDescent="0.25"/>
    <row r="209957" x14ac:dyDescent="0.25"/>
    <row r="209958" x14ac:dyDescent="0.25"/>
    <row r="209959" x14ac:dyDescent="0.25"/>
    <row r="209960" x14ac:dyDescent="0.25"/>
    <row r="209961" x14ac:dyDescent="0.25"/>
    <row r="209962" x14ac:dyDescent="0.25"/>
    <row r="209963" x14ac:dyDescent="0.25"/>
    <row r="209964" x14ac:dyDescent="0.25"/>
    <row r="209965" x14ac:dyDescent="0.25"/>
    <row r="209966" x14ac:dyDescent="0.25"/>
    <row r="209967" x14ac:dyDescent="0.25"/>
    <row r="209968" x14ac:dyDescent="0.25"/>
    <row r="209969" x14ac:dyDescent="0.25"/>
    <row r="209970" x14ac:dyDescent="0.25"/>
    <row r="209971" x14ac:dyDescent="0.25"/>
    <row r="209972" x14ac:dyDescent="0.25"/>
    <row r="209973" x14ac:dyDescent="0.25"/>
    <row r="209974" x14ac:dyDescent="0.25"/>
    <row r="209975" x14ac:dyDescent="0.25"/>
    <row r="209976" x14ac:dyDescent="0.25"/>
    <row r="209977" x14ac:dyDescent="0.25"/>
    <row r="209978" x14ac:dyDescent="0.25"/>
    <row r="209979" x14ac:dyDescent="0.25"/>
    <row r="209980" x14ac:dyDescent="0.25"/>
    <row r="209981" x14ac:dyDescent="0.25"/>
    <row r="209982" x14ac:dyDescent="0.25"/>
    <row r="209983" x14ac:dyDescent="0.25"/>
    <row r="209984" x14ac:dyDescent="0.25"/>
    <row r="209985" x14ac:dyDescent="0.25"/>
    <row r="209986" x14ac:dyDescent="0.25"/>
    <row r="209987" x14ac:dyDescent="0.25"/>
    <row r="209988" x14ac:dyDescent="0.25"/>
    <row r="209989" x14ac:dyDescent="0.25"/>
    <row r="209990" x14ac:dyDescent="0.25"/>
    <row r="209991" x14ac:dyDescent="0.25"/>
    <row r="209992" x14ac:dyDescent="0.25"/>
    <row r="209993" x14ac:dyDescent="0.25"/>
    <row r="209994" x14ac:dyDescent="0.25"/>
    <row r="209995" x14ac:dyDescent="0.25"/>
    <row r="209996" x14ac:dyDescent="0.25"/>
    <row r="209997" x14ac:dyDescent="0.25"/>
    <row r="209998" x14ac:dyDescent="0.25"/>
    <row r="209999" x14ac:dyDescent="0.25"/>
    <row r="210000" x14ac:dyDescent="0.25"/>
    <row r="210001" x14ac:dyDescent="0.25"/>
    <row r="210002" x14ac:dyDescent="0.25"/>
    <row r="210003" x14ac:dyDescent="0.25"/>
    <row r="210004" x14ac:dyDescent="0.25"/>
    <row r="210005" x14ac:dyDescent="0.25"/>
    <row r="210006" x14ac:dyDescent="0.25"/>
    <row r="210007" x14ac:dyDescent="0.25"/>
    <row r="210008" x14ac:dyDescent="0.25"/>
    <row r="210009" x14ac:dyDescent="0.25"/>
    <row r="210010" x14ac:dyDescent="0.25"/>
    <row r="210011" x14ac:dyDescent="0.25"/>
    <row r="210012" x14ac:dyDescent="0.25"/>
    <row r="210013" x14ac:dyDescent="0.25"/>
    <row r="210014" x14ac:dyDescent="0.25"/>
    <row r="210015" x14ac:dyDescent="0.25"/>
    <row r="210016" x14ac:dyDescent="0.25"/>
    <row r="210017" x14ac:dyDescent="0.25"/>
    <row r="210018" x14ac:dyDescent="0.25"/>
    <row r="210019" x14ac:dyDescent="0.25"/>
    <row r="210020" x14ac:dyDescent="0.25"/>
    <row r="210021" x14ac:dyDescent="0.25"/>
    <row r="210022" x14ac:dyDescent="0.25"/>
    <row r="210023" x14ac:dyDescent="0.25"/>
    <row r="210024" x14ac:dyDescent="0.25"/>
    <row r="210025" x14ac:dyDescent="0.25"/>
    <row r="210026" x14ac:dyDescent="0.25"/>
    <row r="210027" x14ac:dyDescent="0.25"/>
    <row r="210028" x14ac:dyDescent="0.25"/>
    <row r="210029" x14ac:dyDescent="0.25"/>
    <row r="210030" x14ac:dyDescent="0.25"/>
    <row r="210031" x14ac:dyDescent="0.25"/>
    <row r="210032" x14ac:dyDescent="0.25"/>
    <row r="210033" x14ac:dyDescent="0.25"/>
    <row r="210034" x14ac:dyDescent="0.25"/>
    <row r="210035" x14ac:dyDescent="0.25"/>
    <row r="210036" x14ac:dyDescent="0.25"/>
    <row r="210037" x14ac:dyDescent="0.25"/>
    <row r="210038" x14ac:dyDescent="0.25"/>
    <row r="210039" x14ac:dyDescent="0.25"/>
    <row r="210040" x14ac:dyDescent="0.25"/>
    <row r="210041" x14ac:dyDescent="0.25"/>
    <row r="210042" x14ac:dyDescent="0.25"/>
    <row r="210043" x14ac:dyDescent="0.25"/>
    <row r="210044" x14ac:dyDescent="0.25"/>
    <row r="210045" x14ac:dyDescent="0.25"/>
    <row r="210046" x14ac:dyDescent="0.25"/>
    <row r="210047" x14ac:dyDescent="0.25"/>
    <row r="210048" x14ac:dyDescent="0.25"/>
    <row r="210049" x14ac:dyDescent="0.25"/>
    <row r="210050" x14ac:dyDescent="0.25"/>
    <row r="210051" x14ac:dyDescent="0.25"/>
    <row r="210052" x14ac:dyDescent="0.25"/>
    <row r="210053" x14ac:dyDescent="0.25"/>
    <row r="210054" x14ac:dyDescent="0.25"/>
    <row r="210055" x14ac:dyDescent="0.25"/>
    <row r="210056" x14ac:dyDescent="0.25"/>
    <row r="210057" x14ac:dyDescent="0.25"/>
    <row r="210058" x14ac:dyDescent="0.25"/>
    <row r="210059" x14ac:dyDescent="0.25"/>
    <row r="210060" x14ac:dyDescent="0.25"/>
    <row r="210061" x14ac:dyDescent="0.25"/>
    <row r="210062" x14ac:dyDescent="0.25"/>
    <row r="210063" x14ac:dyDescent="0.25"/>
    <row r="210064" x14ac:dyDescent="0.25"/>
    <row r="210065" x14ac:dyDescent="0.25"/>
    <row r="210066" x14ac:dyDescent="0.25"/>
    <row r="210067" x14ac:dyDescent="0.25"/>
    <row r="210068" x14ac:dyDescent="0.25"/>
    <row r="210069" x14ac:dyDescent="0.25"/>
    <row r="210070" x14ac:dyDescent="0.25"/>
    <row r="210071" x14ac:dyDescent="0.25"/>
    <row r="210072" x14ac:dyDescent="0.25"/>
    <row r="210073" x14ac:dyDescent="0.25"/>
    <row r="210074" x14ac:dyDescent="0.25"/>
    <row r="210075" x14ac:dyDescent="0.25"/>
    <row r="210076" x14ac:dyDescent="0.25"/>
    <row r="210077" x14ac:dyDescent="0.25"/>
    <row r="210078" x14ac:dyDescent="0.25"/>
    <row r="210079" x14ac:dyDescent="0.25"/>
    <row r="210080" x14ac:dyDescent="0.25"/>
    <row r="210081" x14ac:dyDescent="0.25"/>
    <row r="210082" x14ac:dyDescent="0.25"/>
    <row r="210083" x14ac:dyDescent="0.25"/>
    <row r="210084" x14ac:dyDescent="0.25"/>
    <row r="210085" x14ac:dyDescent="0.25"/>
    <row r="210086" x14ac:dyDescent="0.25"/>
    <row r="210087" x14ac:dyDescent="0.25"/>
    <row r="210088" x14ac:dyDescent="0.25"/>
    <row r="210089" x14ac:dyDescent="0.25"/>
    <row r="210090" x14ac:dyDescent="0.25"/>
    <row r="210091" x14ac:dyDescent="0.25"/>
    <row r="210092" x14ac:dyDescent="0.25"/>
    <row r="210093" x14ac:dyDescent="0.25"/>
    <row r="210094" x14ac:dyDescent="0.25"/>
    <row r="210095" x14ac:dyDescent="0.25"/>
    <row r="210096" x14ac:dyDescent="0.25"/>
    <row r="210097" x14ac:dyDescent="0.25"/>
    <row r="210098" x14ac:dyDescent="0.25"/>
    <row r="210099" x14ac:dyDescent="0.25"/>
    <row r="210100" x14ac:dyDescent="0.25"/>
    <row r="210101" x14ac:dyDescent="0.25"/>
    <row r="210102" x14ac:dyDescent="0.25"/>
    <row r="210103" x14ac:dyDescent="0.25"/>
    <row r="210104" x14ac:dyDescent="0.25"/>
    <row r="210105" x14ac:dyDescent="0.25"/>
    <row r="210106" x14ac:dyDescent="0.25"/>
    <row r="210107" x14ac:dyDescent="0.25"/>
    <row r="210108" x14ac:dyDescent="0.25"/>
    <row r="210109" x14ac:dyDescent="0.25"/>
    <row r="210110" x14ac:dyDescent="0.25"/>
    <row r="210111" x14ac:dyDescent="0.25"/>
    <row r="210112" x14ac:dyDescent="0.25"/>
    <row r="210113" x14ac:dyDescent="0.25"/>
    <row r="210114" x14ac:dyDescent="0.25"/>
    <row r="210115" x14ac:dyDescent="0.25"/>
    <row r="210116" x14ac:dyDescent="0.25"/>
    <row r="210117" x14ac:dyDescent="0.25"/>
    <row r="210118" x14ac:dyDescent="0.25"/>
    <row r="210119" x14ac:dyDescent="0.25"/>
    <row r="210120" x14ac:dyDescent="0.25"/>
    <row r="210121" x14ac:dyDescent="0.25"/>
    <row r="210122" x14ac:dyDescent="0.25"/>
    <row r="210123" x14ac:dyDescent="0.25"/>
    <row r="210124" x14ac:dyDescent="0.25"/>
    <row r="210125" x14ac:dyDescent="0.25"/>
    <row r="210126" x14ac:dyDescent="0.25"/>
    <row r="210127" x14ac:dyDescent="0.25"/>
    <row r="210128" x14ac:dyDescent="0.25"/>
    <row r="210129" x14ac:dyDescent="0.25"/>
    <row r="210130" x14ac:dyDescent="0.25"/>
    <row r="210131" x14ac:dyDescent="0.25"/>
    <row r="210132" x14ac:dyDescent="0.25"/>
    <row r="210133" x14ac:dyDescent="0.25"/>
    <row r="210134" x14ac:dyDescent="0.25"/>
    <row r="210135" x14ac:dyDescent="0.25"/>
    <row r="210136" x14ac:dyDescent="0.25"/>
    <row r="210137" x14ac:dyDescent="0.25"/>
    <row r="210138" x14ac:dyDescent="0.25"/>
    <row r="210139" x14ac:dyDescent="0.25"/>
    <row r="210140" x14ac:dyDescent="0.25"/>
    <row r="210141" x14ac:dyDescent="0.25"/>
    <row r="210142" x14ac:dyDescent="0.25"/>
    <row r="210143" x14ac:dyDescent="0.25"/>
    <row r="210144" x14ac:dyDescent="0.25"/>
    <row r="210145" x14ac:dyDescent="0.25"/>
    <row r="210146" x14ac:dyDescent="0.25"/>
    <row r="210147" x14ac:dyDescent="0.25"/>
    <row r="210148" x14ac:dyDescent="0.25"/>
    <row r="210149" x14ac:dyDescent="0.25"/>
    <row r="210150" x14ac:dyDescent="0.25"/>
    <row r="210151" x14ac:dyDescent="0.25"/>
    <row r="210152" x14ac:dyDescent="0.25"/>
    <row r="210153" x14ac:dyDescent="0.25"/>
    <row r="210154" x14ac:dyDescent="0.25"/>
    <row r="210155" x14ac:dyDescent="0.25"/>
    <row r="210156" x14ac:dyDescent="0.25"/>
    <row r="210157" x14ac:dyDescent="0.25"/>
    <row r="210158" x14ac:dyDescent="0.25"/>
    <row r="210159" x14ac:dyDescent="0.25"/>
    <row r="210160" x14ac:dyDescent="0.25"/>
    <row r="210161" x14ac:dyDescent="0.25"/>
    <row r="210162" x14ac:dyDescent="0.25"/>
    <row r="210163" x14ac:dyDescent="0.25"/>
    <row r="210164" x14ac:dyDescent="0.25"/>
    <row r="210165" x14ac:dyDescent="0.25"/>
    <row r="210166" x14ac:dyDescent="0.25"/>
    <row r="210167" x14ac:dyDescent="0.25"/>
    <row r="210168" x14ac:dyDescent="0.25"/>
    <row r="210169" x14ac:dyDescent="0.25"/>
    <row r="210170" x14ac:dyDescent="0.25"/>
    <row r="210171" x14ac:dyDescent="0.25"/>
    <row r="210172" x14ac:dyDescent="0.25"/>
    <row r="210173" x14ac:dyDescent="0.25"/>
    <row r="210174" x14ac:dyDescent="0.25"/>
    <row r="210175" x14ac:dyDescent="0.25"/>
    <row r="210176" x14ac:dyDescent="0.25"/>
    <row r="210177" x14ac:dyDescent="0.25"/>
    <row r="210178" x14ac:dyDescent="0.25"/>
    <row r="210179" x14ac:dyDescent="0.25"/>
    <row r="210180" x14ac:dyDescent="0.25"/>
    <row r="210181" x14ac:dyDescent="0.25"/>
    <row r="210182" x14ac:dyDescent="0.25"/>
    <row r="210183" x14ac:dyDescent="0.25"/>
    <row r="210184" x14ac:dyDescent="0.25"/>
    <row r="210185" x14ac:dyDescent="0.25"/>
    <row r="210186" x14ac:dyDescent="0.25"/>
    <row r="210187" x14ac:dyDescent="0.25"/>
    <row r="210188" x14ac:dyDescent="0.25"/>
    <row r="210189" x14ac:dyDescent="0.25"/>
    <row r="210190" x14ac:dyDescent="0.25"/>
    <row r="210191" x14ac:dyDescent="0.25"/>
    <row r="210192" x14ac:dyDescent="0.25"/>
    <row r="210193" x14ac:dyDescent="0.25"/>
    <row r="210194" x14ac:dyDescent="0.25"/>
    <row r="210195" x14ac:dyDescent="0.25"/>
    <row r="210196" x14ac:dyDescent="0.25"/>
    <row r="210197" x14ac:dyDescent="0.25"/>
    <row r="210198" x14ac:dyDescent="0.25"/>
    <row r="210199" x14ac:dyDescent="0.25"/>
    <row r="210200" x14ac:dyDescent="0.25"/>
    <row r="210201" x14ac:dyDescent="0.25"/>
    <row r="210202" x14ac:dyDescent="0.25"/>
    <row r="210203" x14ac:dyDescent="0.25"/>
    <row r="210204" x14ac:dyDescent="0.25"/>
    <row r="210205" x14ac:dyDescent="0.25"/>
    <row r="210206" x14ac:dyDescent="0.25"/>
    <row r="210207" x14ac:dyDescent="0.25"/>
    <row r="210208" x14ac:dyDescent="0.25"/>
    <row r="210209" x14ac:dyDescent="0.25"/>
    <row r="210210" x14ac:dyDescent="0.25"/>
    <row r="210211" x14ac:dyDescent="0.25"/>
    <row r="210212" x14ac:dyDescent="0.25"/>
    <row r="210213" x14ac:dyDescent="0.25"/>
    <row r="210214" x14ac:dyDescent="0.25"/>
    <row r="210215" x14ac:dyDescent="0.25"/>
    <row r="210216" x14ac:dyDescent="0.25"/>
    <row r="210217" x14ac:dyDescent="0.25"/>
    <row r="210218" x14ac:dyDescent="0.25"/>
    <row r="210219" x14ac:dyDescent="0.25"/>
    <row r="210220" x14ac:dyDescent="0.25"/>
    <row r="210221" x14ac:dyDescent="0.25"/>
    <row r="210222" x14ac:dyDescent="0.25"/>
    <row r="210223" x14ac:dyDescent="0.25"/>
    <row r="210224" x14ac:dyDescent="0.25"/>
    <row r="210225" x14ac:dyDescent="0.25"/>
    <row r="210226" x14ac:dyDescent="0.25"/>
    <row r="210227" x14ac:dyDescent="0.25"/>
    <row r="210228" x14ac:dyDescent="0.25"/>
    <row r="210229" x14ac:dyDescent="0.25"/>
    <row r="210230" x14ac:dyDescent="0.25"/>
    <row r="210231" x14ac:dyDescent="0.25"/>
    <row r="210232" x14ac:dyDescent="0.25"/>
    <row r="210233" x14ac:dyDescent="0.25"/>
    <row r="210234" x14ac:dyDescent="0.25"/>
    <row r="210235" x14ac:dyDescent="0.25"/>
    <row r="210236" x14ac:dyDescent="0.25"/>
    <row r="210237" x14ac:dyDescent="0.25"/>
    <row r="210238" x14ac:dyDescent="0.25"/>
    <row r="210239" x14ac:dyDescent="0.25"/>
    <row r="210240" x14ac:dyDescent="0.25"/>
    <row r="210241" x14ac:dyDescent="0.25"/>
    <row r="210242" x14ac:dyDescent="0.25"/>
    <row r="210243" x14ac:dyDescent="0.25"/>
    <row r="210244" x14ac:dyDescent="0.25"/>
    <row r="210245" x14ac:dyDescent="0.25"/>
    <row r="210246" x14ac:dyDescent="0.25"/>
    <row r="210247" x14ac:dyDescent="0.25"/>
    <row r="210248" x14ac:dyDescent="0.25"/>
    <row r="210249" x14ac:dyDescent="0.25"/>
    <row r="210250" x14ac:dyDescent="0.25"/>
    <row r="210251" x14ac:dyDescent="0.25"/>
    <row r="210252" x14ac:dyDescent="0.25"/>
    <row r="210253" x14ac:dyDescent="0.25"/>
    <row r="210254" x14ac:dyDescent="0.25"/>
    <row r="210255" x14ac:dyDescent="0.25"/>
    <row r="210256" x14ac:dyDescent="0.25"/>
    <row r="210257" x14ac:dyDescent="0.25"/>
    <row r="210258" x14ac:dyDescent="0.25"/>
    <row r="210259" x14ac:dyDescent="0.25"/>
    <row r="210260" x14ac:dyDescent="0.25"/>
    <row r="210261" x14ac:dyDescent="0.25"/>
    <row r="210262" x14ac:dyDescent="0.25"/>
    <row r="210263" x14ac:dyDescent="0.25"/>
    <row r="210264" x14ac:dyDescent="0.25"/>
    <row r="210265" x14ac:dyDescent="0.25"/>
    <row r="210266" x14ac:dyDescent="0.25"/>
    <row r="210267" x14ac:dyDescent="0.25"/>
    <row r="210268" x14ac:dyDescent="0.25"/>
    <row r="210269" x14ac:dyDescent="0.25"/>
    <row r="210270" x14ac:dyDescent="0.25"/>
    <row r="210271" x14ac:dyDescent="0.25"/>
    <row r="210272" x14ac:dyDescent="0.25"/>
    <row r="210273" x14ac:dyDescent="0.25"/>
    <row r="210274" x14ac:dyDescent="0.25"/>
    <row r="210275" x14ac:dyDescent="0.25"/>
    <row r="210276" x14ac:dyDescent="0.25"/>
    <row r="210277" x14ac:dyDescent="0.25"/>
    <row r="210278" x14ac:dyDescent="0.25"/>
    <row r="210279" x14ac:dyDescent="0.25"/>
    <row r="210280" x14ac:dyDescent="0.25"/>
    <row r="210281" x14ac:dyDescent="0.25"/>
    <row r="210282" x14ac:dyDescent="0.25"/>
    <row r="210283" x14ac:dyDescent="0.25"/>
    <row r="210284" x14ac:dyDescent="0.25"/>
    <row r="210285" x14ac:dyDescent="0.25"/>
    <row r="210286" x14ac:dyDescent="0.25"/>
    <row r="210287" x14ac:dyDescent="0.25"/>
    <row r="210288" x14ac:dyDescent="0.25"/>
    <row r="210289" x14ac:dyDescent="0.25"/>
    <row r="210290" x14ac:dyDescent="0.25"/>
    <row r="210291" x14ac:dyDescent="0.25"/>
    <row r="210292" x14ac:dyDescent="0.25"/>
    <row r="210293" x14ac:dyDescent="0.25"/>
    <row r="210294" x14ac:dyDescent="0.25"/>
    <row r="210295" x14ac:dyDescent="0.25"/>
    <row r="210296" x14ac:dyDescent="0.25"/>
    <row r="210297" x14ac:dyDescent="0.25"/>
    <row r="210298" x14ac:dyDescent="0.25"/>
    <row r="210299" x14ac:dyDescent="0.25"/>
    <row r="210300" x14ac:dyDescent="0.25"/>
    <row r="210301" x14ac:dyDescent="0.25"/>
    <row r="210302" x14ac:dyDescent="0.25"/>
    <row r="210303" x14ac:dyDescent="0.25"/>
    <row r="210304" x14ac:dyDescent="0.25"/>
    <row r="210305" x14ac:dyDescent="0.25"/>
    <row r="210306" x14ac:dyDescent="0.25"/>
    <row r="210307" x14ac:dyDescent="0.25"/>
    <row r="210308" x14ac:dyDescent="0.25"/>
    <row r="210309" x14ac:dyDescent="0.25"/>
    <row r="210310" x14ac:dyDescent="0.25"/>
    <row r="210311" x14ac:dyDescent="0.25"/>
    <row r="210312" x14ac:dyDescent="0.25"/>
    <row r="210313" x14ac:dyDescent="0.25"/>
    <row r="210314" x14ac:dyDescent="0.25"/>
    <row r="210315" x14ac:dyDescent="0.25"/>
    <row r="210316" x14ac:dyDescent="0.25"/>
    <row r="210317" x14ac:dyDescent="0.25"/>
    <row r="210318" x14ac:dyDescent="0.25"/>
    <row r="210319" x14ac:dyDescent="0.25"/>
    <row r="210320" x14ac:dyDescent="0.25"/>
    <row r="210321" x14ac:dyDescent="0.25"/>
    <row r="210322" x14ac:dyDescent="0.25"/>
    <row r="210323" x14ac:dyDescent="0.25"/>
    <row r="210324" x14ac:dyDescent="0.25"/>
    <row r="210325" x14ac:dyDescent="0.25"/>
    <row r="210326" x14ac:dyDescent="0.25"/>
    <row r="210327" x14ac:dyDescent="0.25"/>
    <row r="210328" x14ac:dyDescent="0.25"/>
    <row r="210329" x14ac:dyDescent="0.25"/>
    <row r="210330" x14ac:dyDescent="0.25"/>
    <row r="210331" x14ac:dyDescent="0.25"/>
    <row r="210332" x14ac:dyDescent="0.25"/>
    <row r="210333" x14ac:dyDescent="0.25"/>
    <row r="210334" x14ac:dyDescent="0.25"/>
    <row r="210335" x14ac:dyDescent="0.25"/>
    <row r="210336" x14ac:dyDescent="0.25"/>
    <row r="210337" x14ac:dyDescent="0.25"/>
    <row r="210338" x14ac:dyDescent="0.25"/>
    <row r="210339" x14ac:dyDescent="0.25"/>
    <row r="210340" x14ac:dyDescent="0.25"/>
    <row r="210341" x14ac:dyDescent="0.25"/>
    <row r="210342" x14ac:dyDescent="0.25"/>
    <row r="210343" x14ac:dyDescent="0.25"/>
    <row r="210344" x14ac:dyDescent="0.25"/>
    <row r="210345" x14ac:dyDescent="0.25"/>
    <row r="210346" x14ac:dyDescent="0.25"/>
    <row r="210347" x14ac:dyDescent="0.25"/>
    <row r="210348" x14ac:dyDescent="0.25"/>
    <row r="210349" x14ac:dyDescent="0.25"/>
    <row r="210350" x14ac:dyDescent="0.25"/>
    <row r="210351" x14ac:dyDescent="0.25"/>
    <row r="210352" x14ac:dyDescent="0.25"/>
    <row r="210353" x14ac:dyDescent="0.25"/>
    <row r="210354" x14ac:dyDescent="0.25"/>
    <row r="210355" x14ac:dyDescent="0.25"/>
    <row r="210356" x14ac:dyDescent="0.25"/>
    <row r="210357" x14ac:dyDescent="0.25"/>
    <row r="210358" x14ac:dyDescent="0.25"/>
    <row r="210359" x14ac:dyDescent="0.25"/>
    <row r="210360" x14ac:dyDescent="0.25"/>
    <row r="210361" x14ac:dyDescent="0.25"/>
    <row r="210362" x14ac:dyDescent="0.25"/>
    <row r="210363" x14ac:dyDescent="0.25"/>
    <row r="210364" x14ac:dyDescent="0.25"/>
    <row r="210365" x14ac:dyDescent="0.25"/>
    <row r="210366" x14ac:dyDescent="0.25"/>
    <row r="210367" x14ac:dyDescent="0.25"/>
    <row r="210368" x14ac:dyDescent="0.25"/>
    <row r="210369" x14ac:dyDescent="0.25"/>
    <row r="210370" x14ac:dyDescent="0.25"/>
    <row r="210371" x14ac:dyDescent="0.25"/>
    <row r="210372" x14ac:dyDescent="0.25"/>
    <row r="210373" x14ac:dyDescent="0.25"/>
    <row r="210374" x14ac:dyDescent="0.25"/>
    <row r="210375" x14ac:dyDescent="0.25"/>
    <row r="210376" x14ac:dyDescent="0.25"/>
    <row r="210377" x14ac:dyDescent="0.25"/>
    <row r="210378" x14ac:dyDescent="0.25"/>
    <row r="210379" x14ac:dyDescent="0.25"/>
    <row r="210380" x14ac:dyDescent="0.25"/>
    <row r="210381" x14ac:dyDescent="0.25"/>
    <row r="210382" x14ac:dyDescent="0.25"/>
    <row r="210383" x14ac:dyDescent="0.25"/>
    <row r="210384" x14ac:dyDescent="0.25"/>
    <row r="210385" x14ac:dyDescent="0.25"/>
    <row r="210386" x14ac:dyDescent="0.25"/>
    <row r="210387" x14ac:dyDescent="0.25"/>
    <row r="210388" x14ac:dyDescent="0.25"/>
    <row r="210389" x14ac:dyDescent="0.25"/>
    <row r="210390" x14ac:dyDescent="0.25"/>
    <row r="210391" x14ac:dyDescent="0.25"/>
    <row r="210392" x14ac:dyDescent="0.25"/>
    <row r="210393" x14ac:dyDescent="0.25"/>
    <row r="210394" x14ac:dyDescent="0.25"/>
    <row r="210395" x14ac:dyDescent="0.25"/>
    <row r="210396" x14ac:dyDescent="0.25"/>
    <row r="210397" x14ac:dyDescent="0.25"/>
    <row r="210398" x14ac:dyDescent="0.25"/>
    <row r="210399" x14ac:dyDescent="0.25"/>
    <row r="210400" x14ac:dyDescent="0.25"/>
    <row r="210401" x14ac:dyDescent="0.25"/>
    <row r="210402" x14ac:dyDescent="0.25"/>
    <row r="210403" x14ac:dyDescent="0.25"/>
    <row r="210404" x14ac:dyDescent="0.25"/>
    <row r="210405" x14ac:dyDescent="0.25"/>
    <row r="210406" x14ac:dyDescent="0.25"/>
    <row r="210407" x14ac:dyDescent="0.25"/>
    <row r="210408" x14ac:dyDescent="0.25"/>
    <row r="210409" x14ac:dyDescent="0.25"/>
    <row r="210410" x14ac:dyDescent="0.25"/>
    <row r="210411" x14ac:dyDescent="0.25"/>
    <row r="210412" x14ac:dyDescent="0.25"/>
    <row r="210413" x14ac:dyDescent="0.25"/>
    <row r="210414" x14ac:dyDescent="0.25"/>
    <row r="210415" x14ac:dyDescent="0.25"/>
    <row r="210416" x14ac:dyDescent="0.25"/>
    <row r="210417" x14ac:dyDescent="0.25"/>
    <row r="210418" x14ac:dyDescent="0.25"/>
    <row r="210419" x14ac:dyDescent="0.25"/>
    <row r="210420" x14ac:dyDescent="0.25"/>
    <row r="210421" x14ac:dyDescent="0.25"/>
    <row r="210422" x14ac:dyDescent="0.25"/>
    <row r="210423" x14ac:dyDescent="0.25"/>
    <row r="210424" x14ac:dyDescent="0.25"/>
    <row r="210425" x14ac:dyDescent="0.25"/>
    <row r="210426" x14ac:dyDescent="0.25"/>
    <row r="210427" x14ac:dyDescent="0.25"/>
    <row r="210428" x14ac:dyDescent="0.25"/>
    <row r="210429" x14ac:dyDescent="0.25"/>
    <row r="210430" x14ac:dyDescent="0.25"/>
    <row r="210431" x14ac:dyDescent="0.25"/>
    <row r="210432" x14ac:dyDescent="0.25"/>
    <row r="210433" x14ac:dyDescent="0.25"/>
    <row r="210434" x14ac:dyDescent="0.25"/>
    <row r="210435" x14ac:dyDescent="0.25"/>
    <row r="210436" x14ac:dyDescent="0.25"/>
    <row r="210437" x14ac:dyDescent="0.25"/>
    <row r="210438" x14ac:dyDescent="0.25"/>
    <row r="210439" x14ac:dyDescent="0.25"/>
    <row r="210440" x14ac:dyDescent="0.25"/>
    <row r="210441" x14ac:dyDescent="0.25"/>
    <row r="210442" x14ac:dyDescent="0.25"/>
    <row r="210443" x14ac:dyDescent="0.25"/>
    <row r="210444" x14ac:dyDescent="0.25"/>
    <row r="210445" x14ac:dyDescent="0.25"/>
    <row r="210446" x14ac:dyDescent="0.25"/>
    <row r="210447" x14ac:dyDescent="0.25"/>
    <row r="210448" x14ac:dyDescent="0.25"/>
    <row r="210449" x14ac:dyDescent="0.25"/>
    <row r="210450" x14ac:dyDescent="0.25"/>
    <row r="210451" x14ac:dyDescent="0.25"/>
    <row r="210452" x14ac:dyDescent="0.25"/>
    <row r="210453" x14ac:dyDescent="0.25"/>
    <row r="210454" x14ac:dyDescent="0.25"/>
    <row r="210455" x14ac:dyDescent="0.25"/>
    <row r="210456" x14ac:dyDescent="0.25"/>
    <row r="210457" x14ac:dyDescent="0.25"/>
    <row r="210458" x14ac:dyDescent="0.25"/>
    <row r="210459" x14ac:dyDescent="0.25"/>
    <row r="210460" x14ac:dyDescent="0.25"/>
    <row r="210461" x14ac:dyDescent="0.25"/>
    <row r="210462" x14ac:dyDescent="0.25"/>
    <row r="210463" x14ac:dyDescent="0.25"/>
    <row r="210464" x14ac:dyDescent="0.25"/>
    <row r="210465" x14ac:dyDescent="0.25"/>
    <row r="210466" x14ac:dyDescent="0.25"/>
    <row r="210467" x14ac:dyDescent="0.25"/>
    <row r="210468" x14ac:dyDescent="0.25"/>
    <row r="210469" x14ac:dyDescent="0.25"/>
    <row r="210470" x14ac:dyDescent="0.25"/>
    <row r="210471" x14ac:dyDescent="0.25"/>
    <row r="210472" x14ac:dyDescent="0.25"/>
    <row r="210473" x14ac:dyDescent="0.25"/>
    <row r="210474" x14ac:dyDescent="0.25"/>
    <row r="210475" x14ac:dyDescent="0.25"/>
    <row r="210476" x14ac:dyDescent="0.25"/>
    <row r="210477" x14ac:dyDescent="0.25"/>
    <row r="210478" x14ac:dyDescent="0.25"/>
    <row r="210479" x14ac:dyDescent="0.25"/>
    <row r="210480" x14ac:dyDescent="0.25"/>
    <row r="210481" x14ac:dyDescent="0.25"/>
    <row r="210482" x14ac:dyDescent="0.25"/>
    <row r="210483" x14ac:dyDescent="0.25"/>
    <row r="210484" x14ac:dyDescent="0.25"/>
    <row r="210485" x14ac:dyDescent="0.25"/>
    <row r="210486" x14ac:dyDescent="0.25"/>
    <row r="210487" x14ac:dyDescent="0.25"/>
    <row r="210488" x14ac:dyDescent="0.25"/>
    <row r="210489" x14ac:dyDescent="0.25"/>
    <row r="210490" x14ac:dyDescent="0.25"/>
    <row r="210491" x14ac:dyDescent="0.25"/>
    <row r="210492" x14ac:dyDescent="0.25"/>
    <row r="210493" x14ac:dyDescent="0.25"/>
    <row r="210494" x14ac:dyDescent="0.25"/>
    <row r="210495" x14ac:dyDescent="0.25"/>
    <row r="210496" x14ac:dyDescent="0.25"/>
    <row r="210497" x14ac:dyDescent="0.25"/>
    <row r="210498" x14ac:dyDescent="0.25"/>
    <row r="210499" x14ac:dyDescent="0.25"/>
    <row r="210500" x14ac:dyDescent="0.25"/>
    <row r="210501" x14ac:dyDescent="0.25"/>
    <row r="210502" x14ac:dyDescent="0.25"/>
    <row r="210503" x14ac:dyDescent="0.25"/>
    <row r="210504" x14ac:dyDescent="0.25"/>
    <row r="210505" x14ac:dyDescent="0.25"/>
    <row r="210506" x14ac:dyDescent="0.25"/>
    <row r="210507" x14ac:dyDescent="0.25"/>
    <row r="210508" x14ac:dyDescent="0.25"/>
    <row r="210509" x14ac:dyDescent="0.25"/>
    <row r="210510" x14ac:dyDescent="0.25"/>
    <row r="210511" x14ac:dyDescent="0.25"/>
    <row r="210512" x14ac:dyDescent="0.25"/>
    <row r="210513" x14ac:dyDescent="0.25"/>
    <row r="210514" x14ac:dyDescent="0.25"/>
    <row r="210515" x14ac:dyDescent="0.25"/>
    <row r="210516" x14ac:dyDescent="0.25"/>
    <row r="210517" x14ac:dyDescent="0.25"/>
    <row r="210518" x14ac:dyDescent="0.25"/>
    <row r="210519" x14ac:dyDescent="0.25"/>
    <row r="210520" x14ac:dyDescent="0.25"/>
    <row r="210521" x14ac:dyDescent="0.25"/>
    <row r="210522" x14ac:dyDescent="0.25"/>
    <row r="210523" x14ac:dyDescent="0.25"/>
    <row r="210524" x14ac:dyDescent="0.25"/>
    <row r="210525" x14ac:dyDescent="0.25"/>
    <row r="210526" x14ac:dyDescent="0.25"/>
    <row r="210527" x14ac:dyDescent="0.25"/>
    <row r="210528" x14ac:dyDescent="0.25"/>
    <row r="210529" x14ac:dyDescent="0.25"/>
    <row r="210530" x14ac:dyDescent="0.25"/>
    <row r="210531" x14ac:dyDescent="0.25"/>
    <row r="210532" x14ac:dyDescent="0.25"/>
    <row r="210533" x14ac:dyDescent="0.25"/>
    <row r="210534" x14ac:dyDescent="0.25"/>
    <row r="210535" x14ac:dyDescent="0.25"/>
    <row r="210536" x14ac:dyDescent="0.25"/>
    <row r="210537" x14ac:dyDescent="0.25"/>
    <row r="210538" x14ac:dyDescent="0.25"/>
    <row r="210539" x14ac:dyDescent="0.25"/>
    <row r="210540" x14ac:dyDescent="0.25"/>
    <row r="210541" x14ac:dyDescent="0.25"/>
    <row r="210542" x14ac:dyDescent="0.25"/>
    <row r="210543" x14ac:dyDescent="0.25"/>
    <row r="210544" x14ac:dyDescent="0.25"/>
    <row r="210545" x14ac:dyDescent="0.25"/>
    <row r="210546" x14ac:dyDescent="0.25"/>
    <row r="210547" x14ac:dyDescent="0.25"/>
    <row r="210548" x14ac:dyDescent="0.25"/>
    <row r="210549" x14ac:dyDescent="0.25"/>
    <row r="210550" x14ac:dyDescent="0.25"/>
    <row r="210551" x14ac:dyDescent="0.25"/>
    <row r="210552" x14ac:dyDescent="0.25"/>
    <row r="210553" x14ac:dyDescent="0.25"/>
    <row r="210554" x14ac:dyDescent="0.25"/>
    <row r="210555" x14ac:dyDescent="0.25"/>
    <row r="210556" x14ac:dyDescent="0.25"/>
    <row r="210557" x14ac:dyDescent="0.25"/>
    <row r="210558" x14ac:dyDescent="0.25"/>
    <row r="210559" x14ac:dyDescent="0.25"/>
    <row r="210560" x14ac:dyDescent="0.25"/>
    <row r="210561" x14ac:dyDescent="0.25"/>
    <row r="210562" x14ac:dyDescent="0.25"/>
    <row r="210563" x14ac:dyDescent="0.25"/>
    <row r="210564" x14ac:dyDescent="0.25"/>
    <row r="210565" x14ac:dyDescent="0.25"/>
    <row r="210566" x14ac:dyDescent="0.25"/>
    <row r="210567" x14ac:dyDescent="0.25"/>
    <row r="210568" x14ac:dyDescent="0.25"/>
    <row r="210569" x14ac:dyDescent="0.25"/>
    <row r="210570" x14ac:dyDescent="0.25"/>
    <row r="210571" x14ac:dyDescent="0.25"/>
    <row r="210572" x14ac:dyDescent="0.25"/>
    <row r="210573" x14ac:dyDescent="0.25"/>
    <row r="210574" x14ac:dyDescent="0.25"/>
    <row r="210575" x14ac:dyDescent="0.25"/>
    <row r="210576" x14ac:dyDescent="0.25"/>
    <row r="210577" x14ac:dyDescent="0.25"/>
    <row r="210578" x14ac:dyDescent="0.25"/>
    <row r="210579" x14ac:dyDescent="0.25"/>
    <row r="210580" x14ac:dyDescent="0.25"/>
    <row r="210581" x14ac:dyDescent="0.25"/>
    <row r="210582" x14ac:dyDescent="0.25"/>
    <row r="210583" x14ac:dyDescent="0.25"/>
    <row r="210584" x14ac:dyDescent="0.25"/>
    <row r="210585" x14ac:dyDescent="0.25"/>
    <row r="210586" x14ac:dyDescent="0.25"/>
    <row r="210587" x14ac:dyDescent="0.25"/>
    <row r="210588" x14ac:dyDescent="0.25"/>
    <row r="210589" x14ac:dyDescent="0.25"/>
    <row r="210590" x14ac:dyDescent="0.25"/>
    <row r="210591" x14ac:dyDescent="0.25"/>
    <row r="210592" x14ac:dyDescent="0.25"/>
    <row r="210593" x14ac:dyDescent="0.25"/>
    <row r="210594" x14ac:dyDescent="0.25"/>
    <row r="210595" x14ac:dyDescent="0.25"/>
    <row r="210596" x14ac:dyDescent="0.25"/>
    <row r="210597" x14ac:dyDescent="0.25"/>
    <row r="210598" x14ac:dyDescent="0.25"/>
    <row r="210599" x14ac:dyDescent="0.25"/>
    <row r="210600" x14ac:dyDescent="0.25"/>
    <row r="210601" x14ac:dyDescent="0.25"/>
    <row r="210602" x14ac:dyDescent="0.25"/>
    <row r="210603" x14ac:dyDescent="0.25"/>
    <row r="210604" x14ac:dyDescent="0.25"/>
    <row r="210605" x14ac:dyDescent="0.25"/>
    <row r="210606" x14ac:dyDescent="0.25"/>
    <row r="210607" x14ac:dyDescent="0.25"/>
    <row r="210608" x14ac:dyDescent="0.25"/>
    <row r="210609" x14ac:dyDescent="0.25"/>
    <row r="210610" x14ac:dyDescent="0.25"/>
    <row r="210611" x14ac:dyDescent="0.25"/>
    <row r="210612" x14ac:dyDescent="0.25"/>
    <row r="210613" x14ac:dyDescent="0.25"/>
    <row r="210614" x14ac:dyDescent="0.25"/>
    <row r="210615" x14ac:dyDescent="0.25"/>
    <row r="210616" x14ac:dyDescent="0.25"/>
    <row r="210617" x14ac:dyDescent="0.25"/>
    <row r="210618" x14ac:dyDescent="0.25"/>
    <row r="210619" x14ac:dyDescent="0.25"/>
    <row r="210620" x14ac:dyDescent="0.25"/>
    <row r="210621" x14ac:dyDescent="0.25"/>
    <row r="210622" x14ac:dyDescent="0.25"/>
    <row r="210623" x14ac:dyDescent="0.25"/>
    <row r="210624" x14ac:dyDescent="0.25"/>
    <row r="210625" x14ac:dyDescent="0.25"/>
    <row r="210626" x14ac:dyDescent="0.25"/>
    <row r="210627" x14ac:dyDescent="0.25"/>
    <row r="210628" x14ac:dyDescent="0.25"/>
    <row r="210629" x14ac:dyDescent="0.25"/>
    <row r="210630" x14ac:dyDescent="0.25"/>
    <row r="210631" x14ac:dyDescent="0.25"/>
    <row r="210632" x14ac:dyDescent="0.25"/>
    <row r="210633" x14ac:dyDescent="0.25"/>
    <row r="210634" x14ac:dyDescent="0.25"/>
    <row r="210635" x14ac:dyDescent="0.25"/>
    <row r="210636" x14ac:dyDescent="0.25"/>
    <row r="210637" x14ac:dyDescent="0.25"/>
    <row r="210638" x14ac:dyDescent="0.25"/>
    <row r="210639" x14ac:dyDescent="0.25"/>
    <row r="210640" x14ac:dyDescent="0.25"/>
    <row r="210641" x14ac:dyDescent="0.25"/>
    <row r="210642" x14ac:dyDescent="0.25"/>
    <row r="210643" x14ac:dyDescent="0.25"/>
    <row r="210644" x14ac:dyDescent="0.25"/>
    <row r="210645" x14ac:dyDescent="0.25"/>
    <row r="210646" x14ac:dyDescent="0.25"/>
    <row r="210647" x14ac:dyDescent="0.25"/>
    <row r="210648" x14ac:dyDescent="0.25"/>
    <row r="210649" x14ac:dyDescent="0.25"/>
    <row r="210650" x14ac:dyDescent="0.25"/>
    <row r="210651" x14ac:dyDescent="0.25"/>
    <row r="210652" x14ac:dyDescent="0.25"/>
    <row r="210653" x14ac:dyDescent="0.25"/>
    <row r="210654" x14ac:dyDescent="0.25"/>
    <row r="210655" x14ac:dyDescent="0.25"/>
    <row r="210656" x14ac:dyDescent="0.25"/>
    <row r="210657" x14ac:dyDescent="0.25"/>
    <row r="210658" x14ac:dyDescent="0.25"/>
    <row r="210659" x14ac:dyDescent="0.25"/>
    <row r="210660" x14ac:dyDescent="0.25"/>
    <row r="210661" x14ac:dyDescent="0.25"/>
    <row r="210662" x14ac:dyDescent="0.25"/>
    <row r="210663" x14ac:dyDescent="0.25"/>
    <row r="210664" x14ac:dyDescent="0.25"/>
    <row r="210665" x14ac:dyDescent="0.25"/>
    <row r="210666" x14ac:dyDescent="0.25"/>
    <row r="210667" x14ac:dyDescent="0.25"/>
    <row r="210668" x14ac:dyDescent="0.25"/>
    <row r="210669" x14ac:dyDescent="0.25"/>
    <row r="210670" x14ac:dyDescent="0.25"/>
    <row r="210671" x14ac:dyDescent="0.25"/>
    <row r="210672" x14ac:dyDescent="0.25"/>
    <row r="210673" x14ac:dyDescent="0.25"/>
    <row r="210674" x14ac:dyDescent="0.25"/>
    <row r="210675" x14ac:dyDescent="0.25"/>
    <row r="210676" x14ac:dyDescent="0.25"/>
    <row r="210677" x14ac:dyDescent="0.25"/>
    <row r="210678" x14ac:dyDescent="0.25"/>
    <row r="210679" x14ac:dyDescent="0.25"/>
    <row r="210680" x14ac:dyDescent="0.25"/>
    <row r="210681" x14ac:dyDescent="0.25"/>
    <row r="210682" x14ac:dyDescent="0.25"/>
    <row r="210683" x14ac:dyDescent="0.25"/>
    <row r="210684" x14ac:dyDescent="0.25"/>
    <row r="210685" x14ac:dyDescent="0.25"/>
    <row r="210686" x14ac:dyDescent="0.25"/>
    <row r="210687" x14ac:dyDescent="0.25"/>
    <row r="210688" x14ac:dyDescent="0.25"/>
    <row r="210689" x14ac:dyDescent="0.25"/>
    <row r="210690" x14ac:dyDescent="0.25"/>
    <row r="210691" x14ac:dyDescent="0.25"/>
    <row r="210692" x14ac:dyDescent="0.25"/>
    <row r="210693" x14ac:dyDescent="0.25"/>
    <row r="210694" x14ac:dyDescent="0.25"/>
    <row r="210695" x14ac:dyDescent="0.25"/>
    <row r="210696" x14ac:dyDescent="0.25"/>
    <row r="210697" x14ac:dyDescent="0.25"/>
    <row r="210698" x14ac:dyDescent="0.25"/>
    <row r="210699" x14ac:dyDescent="0.25"/>
    <row r="210700" x14ac:dyDescent="0.25"/>
    <row r="210701" x14ac:dyDescent="0.25"/>
    <row r="210702" x14ac:dyDescent="0.25"/>
    <row r="210703" x14ac:dyDescent="0.25"/>
    <row r="210704" x14ac:dyDescent="0.25"/>
    <row r="210705" x14ac:dyDescent="0.25"/>
    <row r="210706" x14ac:dyDescent="0.25"/>
    <row r="210707" x14ac:dyDescent="0.25"/>
    <row r="210708" x14ac:dyDescent="0.25"/>
    <row r="210709" x14ac:dyDescent="0.25"/>
    <row r="210710" x14ac:dyDescent="0.25"/>
    <row r="210711" x14ac:dyDescent="0.25"/>
    <row r="210712" x14ac:dyDescent="0.25"/>
    <row r="210713" x14ac:dyDescent="0.25"/>
    <row r="210714" x14ac:dyDescent="0.25"/>
    <row r="210715" x14ac:dyDescent="0.25"/>
    <row r="210716" x14ac:dyDescent="0.25"/>
    <row r="210717" x14ac:dyDescent="0.25"/>
    <row r="210718" x14ac:dyDescent="0.25"/>
    <row r="210719" x14ac:dyDescent="0.25"/>
    <row r="210720" x14ac:dyDescent="0.25"/>
    <row r="210721" x14ac:dyDescent="0.25"/>
    <row r="210722" x14ac:dyDescent="0.25"/>
    <row r="210723" x14ac:dyDescent="0.25"/>
    <row r="210724" x14ac:dyDescent="0.25"/>
    <row r="210725" x14ac:dyDescent="0.25"/>
    <row r="210726" x14ac:dyDescent="0.25"/>
    <row r="210727" x14ac:dyDescent="0.25"/>
    <row r="210728" x14ac:dyDescent="0.25"/>
    <row r="210729" x14ac:dyDescent="0.25"/>
    <row r="210730" x14ac:dyDescent="0.25"/>
    <row r="210731" x14ac:dyDescent="0.25"/>
    <row r="210732" x14ac:dyDescent="0.25"/>
    <row r="210733" x14ac:dyDescent="0.25"/>
    <row r="210734" x14ac:dyDescent="0.25"/>
    <row r="210735" x14ac:dyDescent="0.25"/>
    <row r="210736" x14ac:dyDescent="0.25"/>
    <row r="210737" x14ac:dyDescent="0.25"/>
    <row r="210738" x14ac:dyDescent="0.25"/>
    <row r="210739" x14ac:dyDescent="0.25"/>
    <row r="210740" x14ac:dyDescent="0.25"/>
    <row r="210741" x14ac:dyDescent="0.25"/>
    <row r="210742" x14ac:dyDescent="0.25"/>
    <row r="210743" x14ac:dyDescent="0.25"/>
    <row r="210744" x14ac:dyDescent="0.25"/>
    <row r="210745" x14ac:dyDescent="0.25"/>
    <row r="210746" x14ac:dyDescent="0.25"/>
    <row r="210747" x14ac:dyDescent="0.25"/>
    <row r="210748" x14ac:dyDescent="0.25"/>
    <row r="210749" x14ac:dyDescent="0.25"/>
    <row r="210750" x14ac:dyDescent="0.25"/>
    <row r="210751" x14ac:dyDescent="0.25"/>
    <row r="210752" x14ac:dyDescent="0.25"/>
    <row r="210753" x14ac:dyDescent="0.25"/>
    <row r="210754" x14ac:dyDescent="0.25"/>
    <row r="210755" x14ac:dyDescent="0.25"/>
    <row r="210756" x14ac:dyDescent="0.25"/>
    <row r="210757" x14ac:dyDescent="0.25"/>
    <row r="210758" x14ac:dyDescent="0.25"/>
    <row r="210759" x14ac:dyDescent="0.25"/>
    <row r="210760" x14ac:dyDescent="0.25"/>
    <row r="210761" x14ac:dyDescent="0.25"/>
    <row r="210762" x14ac:dyDescent="0.25"/>
    <row r="210763" x14ac:dyDescent="0.25"/>
    <row r="210764" x14ac:dyDescent="0.25"/>
    <row r="210765" x14ac:dyDescent="0.25"/>
    <row r="210766" x14ac:dyDescent="0.25"/>
    <row r="210767" x14ac:dyDescent="0.25"/>
    <row r="210768" x14ac:dyDescent="0.25"/>
    <row r="210769" x14ac:dyDescent="0.25"/>
    <row r="210770" x14ac:dyDescent="0.25"/>
    <row r="210771" x14ac:dyDescent="0.25"/>
    <row r="210772" x14ac:dyDescent="0.25"/>
    <row r="210773" x14ac:dyDescent="0.25"/>
    <row r="210774" x14ac:dyDescent="0.25"/>
    <row r="210775" x14ac:dyDescent="0.25"/>
    <row r="210776" x14ac:dyDescent="0.25"/>
    <row r="210777" x14ac:dyDescent="0.25"/>
    <row r="210778" x14ac:dyDescent="0.25"/>
    <row r="210779" x14ac:dyDescent="0.25"/>
    <row r="210780" x14ac:dyDescent="0.25"/>
    <row r="210781" x14ac:dyDescent="0.25"/>
    <row r="210782" x14ac:dyDescent="0.25"/>
    <row r="210783" x14ac:dyDescent="0.25"/>
    <row r="210784" x14ac:dyDescent="0.25"/>
    <row r="210785" x14ac:dyDescent="0.25"/>
    <row r="210786" x14ac:dyDescent="0.25"/>
    <row r="210787" x14ac:dyDescent="0.25"/>
    <row r="210788" x14ac:dyDescent="0.25"/>
    <row r="210789" x14ac:dyDescent="0.25"/>
    <row r="210790" x14ac:dyDescent="0.25"/>
    <row r="210791" x14ac:dyDescent="0.25"/>
    <row r="210792" x14ac:dyDescent="0.25"/>
    <row r="210793" x14ac:dyDescent="0.25"/>
    <row r="210794" x14ac:dyDescent="0.25"/>
    <row r="210795" x14ac:dyDescent="0.25"/>
    <row r="210796" x14ac:dyDescent="0.25"/>
    <row r="210797" x14ac:dyDescent="0.25"/>
    <row r="210798" x14ac:dyDescent="0.25"/>
    <row r="210799" x14ac:dyDescent="0.25"/>
    <row r="210800" x14ac:dyDescent="0.25"/>
    <row r="210801" x14ac:dyDescent="0.25"/>
    <row r="210802" x14ac:dyDescent="0.25"/>
    <row r="210803" x14ac:dyDescent="0.25"/>
    <row r="210804" x14ac:dyDescent="0.25"/>
    <row r="210805" x14ac:dyDescent="0.25"/>
    <row r="210806" x14ac:dyDescent="0.25"/>
    <row r="210807" x14ac:dyDescent="0.25"/>
    <row r="210808" x14ac:dyDescent="0.25"/>
    <row r="210809" x14ac:dyDescent="0.25"/>
    <row r="210810" x14ac:dyDescent="0.25"/>
    <row r="210811" x14ac:dyDescent="0.25"/>
    <row r="210812" x14ac:dyDescent="0.25"/>
    <row r="210813" x14ac:dyDescent="0.25"/>
    <row r="210814" x14ac:dyDescent="0.25"/>
    <row r="210815" x14ac:dyDescent="0.25"/>
    <row r="210816" x14ac:dyDescent="0.25"/>
    <row r="210817" x14ac:dyDescent="0.25"/>
    <row r="210818" x14ac:dyDescent="0.25"/>
    <row r="210819" x14ac:dyDescent="0.25"/>
    <row r="210820" x14ac:dyDescent="0.25"/>
    <row r="210821" x14ac:dyDescent="0.25"/>
    <row r="210822" x14ac:dyDescent="0.25"/>
    <row r="210823" x14ac:dyDescent="0.25"/>
    <row r="210824" x14ac:dyDescent="0.25"/>
    <row r="210825" x14ac:dyDescent="0.25"/>
    <row r="210826" x14ac:dyDescent="0.25"/>
    <row r="210827" x14ac:dyDescent="0.25"/>
    <row r="210828" x14ac:dyDescent="0.25"/>
    <row r="210829" x14ac:dyDescent="0.25"/>
    <row r="210830" x14ac:dyDescent="0.25"/>
    <row r="210831" x14ac:dyDescent="0.25"/>
    <row r="210832" x14ac:dyDescent="0.25"/>
    <row r="210833" x14ac:dyDescent="0.25"/>
    <row r="210834" x14ac:dyDescent="0.25"/>
    <row r="210835" x14ac:dyDescent="0.25"/>
    <row r="210836" x14ac:dyDescent="0.25"/>
    <row r="210837" x14ac:dyDescent="0.25"/>
    <row r="210838" x14ac:dyDescent="0.25"/>
    <row r="210839" x14ac:dyDescent="0.25"/>
    <row r="210840" x14ac:dyDescent="0.25"/>
    <row r="210841" x14ac:dyDescent="0.25"/>
    <row r="210842" x14ac:dyDescent="0.25"/>
    <row r="210843" x14ac:dyDescent="0.25"/>
    <row r="210844" x14ac:dyDescent="0.25"/>
    <row r="210845" x14ac:dyDescent="0.25"/>
    <row r="210846" x14ac:dyDescent="0.25"/>
    <row r="210847" x14ac:dyDescent="0.25"/>
    <row r="210848" x14ac:dyDescent="0.25"/>
    <row r="210849" x14ac:dyDescent="0.25"/>
    <row r="210850" x14ac:dyDescent="0.25"/>
    <row r="210851" x14ac:dyDescent="0.25"/>
    <row r="210852" x14ac:dyDescent="0.25"/>
    <row r="210853" x14ac:dyDescent="0.25"/>
    <row r="210854" x14ac:dyDescent="0.25"/>
    <row r="210855" x14ac:dyDescent="0.25"/>
    <row r="210856" x14ac:dyDescent="0.25"/>
    <row r="210857" x14ac:dyDescent="0.25"/>
    <row r="210858" x14ac:dyDescent="0.25"/>
    <row r="210859" x14ac:dyDescent="0.25"/>
    <row r="210860" x14ac:dyDescent="0.25"/>
    <row r="210861" x14ac:dyDescent="0.25"/>
    <row r="210862" x14ac:dyDescent="0.25"/>
    <row r="210863" x14ac:dyDescent="0.25"/>
    <row r="210864" x14ac:dyDescent="0.25"/>
    <row r="210865" x14ac:dyDescent="0.25"/>
    <row r="210866" x14ac:dyDescent="0.25"/>
    <row r="210867" x14ac:dyDescent="0.25"/>
    <row r="210868" x14ac:dyDescent="0.25"/>
    <row r="210869" x14ac:dyDescent="0.25"/>
    <row r="210870" x14ac:dyDescent="0.25"/>
    <row r="210871" x14ac:dyDescent="0.25"/>
    <row r="210872" x14ac:dyDescent="0.25"/>
    <row r="210873" x14ac:dyDescent="0.25"/>
    <row r="210874" x14ac:dyDescent="0.25"/>
    <row r="210875" x14ac:dyDescent="0.25"/>
    <row r="210876" x14ac:dyDescent="0.25"/>
    <row r="210877" x14ac:dyDescent="0.25"/>
    <row r="210878" x14ac:dyDescent="0.25"/>
    <row r="210879" x14ac:dyDescent="0.25"/>
    <row r="210880" x14ac:dyDescent="0.25"/>
    <row r="210881" x14ac:dyDescent="0.25"/>
    <row r="210882" x14ac:dyDescent="0.25"/>
    <row r="210883" x14ac:dyDescent="0.25"/>
    <row r="210884" x14ac:dyDescent="0.25"/>
    <row r="210885" x14ac:dyDescent="0.25"/>
    <row r="210886" x14ac:dyDescent="0.25"/>
    <row r="210887" x14ac:dyDescent="0.25"/>
    <row r="210888" x14ac:dyDescent="0.25"/>
    <row r="210889" x14ac:dyDescent="0.25"/>
    <row r="210890" x14ac:dyDescent="0.25"/>
    <row r="210891" x14ac:dyDescent="0.25"/>
    <row r="210892" x14ac:dyDescent="0.25"/>
    <row r="210893" x14ac:dyDescent="0.25"/>
    <row r="210894" x14ac:dyDescent="0.25"/>
    <row r="210895" x14ac:dyDescent="0.25"/>
    <row r="210896" x14ac:dyDescent="0.25"/>
    <row r="210897" x14ac:dyDescent="0.25"/>
    <row r="210898" x14ac:dyDescent="0.25"/>
    <row r="210899" x14ac:dyDescent="0.25"/>
    <row r="210900" x14ac:dyDescent="0.25"/>
    <row r="210901" x14ac:dyDescent="0.25"/>
    <row r="210902" x14ac:dyDescent="0.25"/>
    <row r="210903" x14ac:dyDescent="0.25"/>
    <row r="210904" x14ac:dyDescent="0.25"/>
    <row r="210905" x14ac:dyDescent="0.25"/>
    <row r="210906" x14ac:dyDescent="0.25"/>
    <row r="210907" x14ac:dyDescent="0.25"/>
    <row r="210908" x14ac:dyDescent="0.25"/>
    <row r="210909" x14ac:dyDescent="0.25"/>
    <row r="210910" x14ac:dyDescent="0.25"/>
    <row r="210911" x14ac:dyDescent="0.25"/>
    <row r="210912" x14ac:dyDescent="0.25"/>
    <row r="210913" x14ac:dyDescent="0.25"/>
    <row r="210914" x14ac:dyDescent="0.25"/>
    <row r="210915" x14ac:dyDescent="0.25"/>
    <row r="210916" x14ac:dyDescent="0.25"/>
    <row r="210917" x14ac:dyDescent="0.25"/>
    <row r="210918" x14ac:dyDescent="0.25"/>
    <row r="210919" x14ac:dyDescent="0.25"/>
    <row r="210920" x14ac:dyDescent="0.25"/>
    <row r="210921" x14ac:dyDescent="0.25"/>
    <row r="210922" x14ac:dyDescent="0.25"/>
    <row r="210923" x14ac:dyDescent="0.25"/>
    <row r="210924" x14ac:dyDescent="0.25"/>
    <row r="210925" x14ac:dyDescent="0.25"/>
    <row r="210926" x14ac:dyDescent="0.25"/>
    <row r="210927" x14ac:dyDescent="0.25"/>
    <row r="210928" x14ac:dyDescent="0.25"/>
    <row r="210929" x14ac:dyDescent="0.25"/>
    <row r="210930" x14ac:dyDescent="0.25"/>
    <row r="210931" x14ac:dyDescent="0.25"/>
    <row r="210932" x14ac:dyDescent="0.25"/>
    <row r="210933" x14ac:dyDescent="0.25"/>
    <row r="210934" x14ac:dyDescent="0.25"/>
    <row r="210935" x14ac:dyDescent="0.25"/>
    <row r="210936" x14ac:dyDescent="0.25"/>
    <row r="210937" x14ac:dyDescent="0.25"/>
    <row r="210938" x14ac:dyDescent="0.25"/>
    <row r="210939" x14ac:dyDescent="0.25"/>
    <row r="210940" x14ac:dyDescent="0.25"/>
    <row r="210941" x14ac:dyDescent="0.25"/>
    <row r="210942" x14ac:dyDescent="0.25"/>
    <row r="210943" x14ac:dyDescent="0.25"/>
    <row r="210944" x14ac:dyDescent="0.25"/>
    <row r="210945" x14ac:dyDescent="0.25"/>
    <row r="210946" x14ac:dyDescent="0.25"/>
    <row r="210947" x14ac:dyDescent="0.25"/>
    <row r="210948" x14ac:dyDescent="0.25"/>
    <row r="210949" x14ac:dyDescent="0.25"/>
    <row r="210950" x14ac:dyDescent="0.25"/>
    <row r="210951" x14ac:dyDescent="0.25"/>
    <row r="210952" x14ac:dyDescent="0.25"/>
    <row r="210953" x14ac:dyDescent="0.25"/>
    <row r="210954" x14ac:dyDescent="0.25"/>
    <row r="210955" x14ac:dyDescent="0.25"/>
    <row r="210956" x14ac:dyDescent="0.25"/>
    <row r="210957" x14ac:dyDescent="0.25"/>
    <row r="210958" x14ac:dyDescent="0.25"/>
    <row r="210959" x14ac:dyDescent="0.25"/>
    <row r="210960" x14ac:dyDescent="0.25"/>
    <row r="210961" x14ac:dyDescent="0.25"/>
    <row r="210962" x14ac:dyDescent="0.25"/>
    <row r="210963" x14ac:dyDescent="0.25"/>
    <row r="210964" x14ac:dyDescent="0.25"/>
    <row r="210965" x14ac:dyDescent="0.25"/>
    <row r="210966" x14ac:dyDescent="0.25"/>
    <row r="210967" x14ac:dyDescent="0.25"/>
    <row r="210968" x14ac:dyDescent="0.25"/>
    <row r="210969" x14ac:dyDescent="0.25"/>
    <row r="210970" x14ac:dyDescent="0.25"/>
    <row r="210971" x14ac:dyDescent="0.25"/>
    <row r="210972" x14ac:dyDescent="0.25"/>
    <row r="210973" x14ac:dyDescent="0.25"/>
    <row r="210974" x14ac:dyDescent="0.25"/>
    <row r="210975" x14ac:dyDescent="0.25"/>
    <row r="210976" x14ac:dyDescent="0.25"/>
    <row r="210977" x14ac:dyDescent="0.25"/>
    <row r="210978" x14ac:dyDescent="0.25"/>
    <row r="210979" x14ac:dyDescent="0.25"/>
    <row r="210980" x14ac:dyDescent="0.25"/>
    <row r="210981" x14ac:dyDescent="0.25"/>
    <row r="210982" x14ac:dyDescent="0.25"/>
    <row r="210983" x14ac:dyDescent="0.25"/>
    <row r="210984" x14ac:dyDescent="0.25"/>
    <row r="210985" x14ac:dyDescent="0.25"/>
    <row r="210986" x14ac:dyDescent="0.25"/>
    <row r="210987" x14ac:dyDescent="0.25"/>
    <row r="210988" x14ac:dyDescent="0.25"/>
    <row r="210989" x14ac:dyDescent="0.25"/>
    <row r="210990" x14ac:dyDescent="0.25"/>
    <row r="210991" x14ac:dyDescent="0.25"/>
    <row r="210992" x14ac:dyDescent="0.25"/>
    <row r="210993" x14ac:dyDescent="0.25"/>
    <row r="210994" x14ac:dyDescent="0.25"/>
    <row r="210995" x14ac:dyDescent="0.25"/>
    <row r="210996" x14ac:dyDescent="0.25"/>
    <row r="210997" x14ac:dyDescent="0.25"/>
    <row r="210998" x14ac:dyDescent="0.25"/>
    <row r="210999" x14ac:dyDescent="0.25"/>
    <row r="211000" x14ac:dyDescent="0.25"/>
    <row r="211001" x14ac:dyDescent="0.25"/>
    <row r="211002" x14ac:dyDescent="0.25"/>
    <row r="211003" x14ac:dyDescent="0.25"/>
    <row r="211004" x14ac:dyDescent="0.25"/>
    <row r="211005" x14ac:dyDescent="0.25"/>
    <row r="211006" x14ac:dyDescent="0.25"/>
    <row r="211007" x14ac:dyDescent="0.25"/>
    <row r="211008" x14ac:dyDescent="0.25"/>
    <row r="211009" x14ac:dyDescent="0.25"/>
    <row r="211010" x14ac:dyDescent="0.25"/>
    <row r="211011" x14ac:dyDescent="0.25"/>
    <row r="211012" x14ac:dyDescent="0.25"/>
    <row r="211013" x14ac:dyDescent="0.25"/>
    <row r="211014" x14ac:dyDescent="0.25"/>
    <row r="211015" x14ac:dyDescent="0.25"/>
    <row r="211016" x14ac:dyDescent="0.25"/>
    <row r="211017" x14ac:dyDescent="0.25"/>
    <row r="211018" x14ac:dyDescent="0.25"/>
    <row r="211019" x14ac:dyDescent="0.25"/>
    <row r="211020" x14ac:dyDescent="0.25"/>
    <row r="211021" x14ac:dyDescent="0.25"/>
    <row r="211022" x14ac:dyDescent="0.25"/>
    <row r="211023" x14ac:dyDescent="0.25"/>
    <row r="211024" x14ac:dyDescent="0.25"/>
    <row r="211025" x14ac:dyDescent="0.25"/>
    <row r="211026" x14ac:dyDescent="0.25"/>
    <row r="211027" x14ac:dyDescent="0.25"/>
    <row r="211028" x14ac:dyDescent="0.25"/>
    <row r="211029" x14ac:dyDescent="0.25"/>
    <row r="211030" x14ac:dyDescent="0.25"/>
    <row r="211031" x14ac:dyDescent="0.25"/>
    <row r="211032" x14ac:dyDescent="0.25"/>
    <row r="211033" x14ac:dyDescent="0.25"/>
    <row r="211034" x14ac:dyDescent="0.25"/>
    <row r="211035" x14ac:dyDescent="0.25"/>
    <row r="211036" x14ac:dyDescent="0.25"/>
    <row r="211037" x14ac:dyDescent="0.25"/>
    <row r="211038" x14ac:dyDescent="0.25"/>
    <row r="211039" x14ac:dyDescent="0.25"/>
    <row r="211040" x14ac:dyDescent="0.25"/>
    <row r="211041" x14ac:dyDescent="0.25"/>
    <row r="211042" x14ac:dyDescent="0.25"/>
    <row r="211043" x14ac:dyDescent="0.25"/>
    <row r="211044" x14ac:dyDescent="0.25"/>
    <row r="211045" x14ac:dyDescent="0.25"/>
    <row r="211046" x14ac:dyDescent="0.25"/>
    <row r="211047" x14ac:dyDescent="0.25"/>
    <row r="211048" x14ac:dyDescent="0.25"/>
    <row r="211049" x14ac:dyDescent="0.25"/>
    <row r="211050" x14ac:dyDescent="0.25"/>
    <row r="211051" x14ac:dyDescent="0.25"/>
    <row r="211052" x14ac:dyDescent="0.25"/>
    <row r="211053" x14ac:dyDescent="0.25"/>
    <row r="211054" x14ac:dyDescent="0.25"/>
    <row r="211055" x14ac:dyDescent="0.25"/>
    <row r="211056" x14ac:dyDescent="0.25"/>
    <row r="211057" x14ac:dyDescent="0.25"/>
    <row r="211058" x14ac:dyDescent="0.25"/>
    <row r="211059" x14ac:dyDescent="0.25"/>
    <row r="211060" x14ac:dyDescent="0.25"/>
    <row r="211061" x14ac:dyDescent="0.25"/>
    <row r="211062" x14ac:dyDescent="0.25"/>
    <row r="211063" x14ac:dyDescent="0.25"/>
    <row r="211064" x14ac:dyDescent="0.25"/>
    <row r="211065" x14ac:dyDescent="0.25"/>
    <row r="211066" x14ac:dyDescent="0.25"/>
    <row r="211067" x14ac:dyDescent="0.25"/>
    <row r="211068" x14ac:dyDescent="0.25"/>
    <row r="211069" x14ac:dyDescent="0.25"/>
    <row r="211070" x14ac:dyDescent="0.25"/>
    <row r="211071" x14ac:dyDescent="0.25"/>
    <row r="211072" x14ac:dyDescent="0.25"/>
    <row r="211073" x14ac:dyDescent="0.25"/>
    <row r="211074" x14ac:dyDescent="0.25"/>
    <row r="211075" x14ac:dyDescent="0.25"/>
    <row r="211076" x14ac:dyDescent="0.25"/>
    <row r="211077" x14ac:dyDescent="0.25"/>
    <row r="211078" x14ac:dyDescent="0.25"/>
    <row r="211079" x14ac:dyDescent="0.25"/>
    <row r="211080" x14ac:dyDescent="0.25"/>
    <row r="211081" x14ac:dyDescent="0.25"/>
    <row r="211082" x14ac:dyDescent="0.25"/>
    <row r="211083" x14ac:dyDescent="0.25"/>
    <row r="211084" x14ac:dyDescent="0.25"/>
    <row r="211085" x14ac:dyDescent="0.25"/>
    <row r="211086" x14ac:dyDescent="0.25"/>
    <row r="211087" x14ac:dyDescent="0.25"/>
    <row r="211088" x14ac:dyDescent="0.25"/>
    <row r="211089" x14ac:dyDescent="0.25"/>
    <row r="211090" x14ac:dyDescent="0.25"/>
    <row r="211091" x14ac:dyDescent="0.25"/>
    <row r="211092" x14ac:dyDescent="0.25"/>
    <row r="211093" x14ac:dyDescent="0.25"/>
    <row r="211094" x14ac:dyDescent="0.25"/>
    <row r="211095" x14ac:dyDescent="0.25"/>
    <row r="211096" x14ac:dyDescent="0.25"/>
    <row r="211097" x14ac:dyDescent="0.25"/>
    <row r="211098" x14ac:dyDescent="0.25"/>
    <row r="211099" x14ac:dyDescent="0.25"/>
    <row r="211100" x14ac:dyDescent="0.25"/>
    <row r="211101" x14ac:dyDescent="0.25"/>
    <row r="211102" x14ac:dyDescent="0.25"/>
    <row r="211103" x14ac:dyDescent="0.25"/>
    <row r="211104" x14ac:dyDescent="0.25"/>
    <row r="211105" x14ac:dyDescent="0.25"/>
    <row r="211106" x14ac:dyDescent="0.25"/>
    <row r="211107" x14ac:dyDescent="0.25"/>
    <row r="211108" x14ac:dyDescent="0.25"/>
    <row r="211109" x14ac:dyDescent="0.25"/>
    <row r="211110" x14ac:dyDescent="0.25"/>
    <row r="211111" x14ac:dyDescent="0.25"/>
    <row r="211112" x14ac:dyDescent="0.25"/>
    <row r="211113" x14ac:dyDescent="0.25"/>
    <row r="211114" x14ac:dyDescent="0.25"/>
    <row r="211115" x14ac:dyDescent="0.25"/>
    <row r="211116" x14ac:dyDescent="0.25"/>
    <row r="211117" x14ac:dyDescent="0.25"/>
    <row r="211118" x14ac:dyDescent="0.25"/>
    <row r="211119" x14ac:dyDescent="0.25"/>
    <row r="211120" x14ac:dyDescent="0.25"/>
    <row r="211121" x14ac:dyDescent="0.25"/>
    <row r="211122" x14ac:dyDescent="0.25"/>
    <row r="211123" x14ac:dyDescent="0.25"/>
    <row r="211124" x14ac:dyDescent="0.25"/>
    <row r="211125" x14ac:dyDescent="0.25"/>
    <row r="211126" x14ac:dyDescent="0.25"/>
    <row r="211127" x14ac:dyDescent="0.25"/>
    <row r="211128" x14ac:dyDescent="0.25"/>
    <row r="211129" x14ac:dyDescent="0.25"/>
    <row r="211130" x14ac:dyDescent="0.25"/>
    <row r="211131" x14ac:dyDescent="0.25"/>
    <row r="211132" x14ac:dyDescent="0.25"/>
    <row r="211133" x14ac:dyDescent="0.25"/>
    <row r="211134" x14ac:dyDescent="0.25"/>
    <row r="211135" x14ac:dyDescent="0.25"/>
    <row r="211136" x14ac:dyDescent="0.25"/>
    <row r="211137" x14ac:dyDescent="0.25"/>
    <row r="211138" x14ac:dyDescent="0.25"/>
    <row r="211139" x14ac:dyDescent="0.25"/>
    <row r="211140" x14ac:dyDescent="0.25"/>
    <row r="211141" x14ac:dyDescent="0.25"/>
    <row r="211142" x14ac:dyDescent="0.25"/>
    <row r="211143" x14ac:dyDescent="0.25"/>
    <row r="211144" x14ac:dyDescent="0.25"/>
    <row r="211145" x14ac:dyDescent="0.25"/>
    <row r="211146" x14ac:dyDescent="0.25"/>
    <row r="211147" x14ac:dyDescent="0.25"/>
    <row r="211148" x14ac:dyDescent="0.25"/>
    <row r="211149" x14ac:dyDescent="0.25"/>
    <row r="211150" x14ac:dyDescent="0.25"/>
    <row r="211151" x14ac:dyDescent="0.25"/>
    <row r="211152" x14ac:dyDescent="0.25"/>
    <row r="211153" x14ac:dyDescent="0.25"/>
    <row r="211154" x14ac:dyDescent="0.25"/>
    <row r="211155" x14ac:dyDescent="0.25"/>
    <row r="211156" x14ac:dyDescent="0.25"/>
    <row r="211157" x14ac:dyDescent="0.25"/>
    <row r="211158" x14ac:dyDescent="0.25"/>
    <row r="211159" x14ac:dyDescent="0.25"/>
    <row r="211160" x14ac:dyDescent="0.25"/>
    <row r="211161" x14ac:dyDescent="0.25"/>
    <row r="211162" x14ac:dyDescent="0.25"/>
    <row r="211163" x14ac:dyDescent="0.25"/>
    <row r="211164" x14ac:dyDescent="0.25"/>
    <row r="211165" x14ac:dyDescent="0.25"/>
    <row r="211166" x14ac:dyDescent="0.25"/>
    <row r="211167" x14ac:dyDescent="0.25"/>
    <row r="211168" x14ac:dyDescent="0.25"/>
    <row r="211169" x14ac:dyDescent="0.25"/>
    <row r="211170" x14ac:dyDescent="0.25"/>
    <row r="211171" x14ac:dyDescent="0.25"/>
    <row r="211172" x14ac:dyDescent="0.25"/>
    <row r="211173" x14ac:dyDescent="0.25"/>
    <row r="211174" x14ac:dyDescent="0.25"/>
    <row r="211175" x14ac:dyDescent="0.25"/>
    <row r="211176" x14ac:dyDescent="0.25"/>
    <row r="211177" x14ac:dyDescent="0.25"/>
    <row r="211178" x14ac:dyDescent="0.25"/>
    <row r="211179" x14ac:dyDescent="0.25"/>
    <row r="211180" x14ac:dyDescent="0.25"/>
    <row r="211181" x14ac:dyDescent="0.25"/>
    <row r="211182" x14ac:dyDescent="0.25"/>
    <row r="211183" x14ac:dyDescent="0.25"/>
    <row r="211184" x14ac:dyDescent="0.25"/>
    <row r="211185" x14ac:dyDescent="0.25"/>
    <row r="211186" x14ac:dyDescent="0.25"/>
    <row r="211187" x14ac:dyDescent="0.25"/>
    <row r="211188" x14ac:dyDescent="0.25"/>
    <row r="211189" x14ac:dyDescent="0.25"/>
    <row r="211190" x14ac:dyDescent="0.25"/>
    <row r="211191" x14ac:dyDescent="0.25"/>
    <row r="211192" x14ac:dyDescent="0.25"/>
    <row r="211193" x14ac:dyDescent="0.25"/>
    <row r="211194" x14ac:dyDescent="0.25"/>
    <row r="211195" x14ac:dyDescent="0.25"/>
    <row r="211196" x14ac:dyDescent="0.25"/>
    <row r="211197" x14ac:dyDescent="0.25"/>
    <row r="211198" x14ac:dyDescent="0.25"/>
    <row r="211199" x14ac:dyDescent="0.25"/>
    <row r="211200" x14ac:dyDescent="0.25"/>
    <row r="211201" x14ac:dyDescent="0.25"/>
    <row r="211202" x14ac:dyDescent="0.25"/>
    <row r="211203" x14ac:dyDescent="0.25"/>
    <row r="211204" x14ac:dyDescent="0.25"/>
    <row r="211205" x14ac:dyDescent="0.25"/>
    <row r="211206" x14ac:dyDescent="0.25"/>
    <row r="211207" x14ac:dyDescent="0.25"/>
    <row r="211208" x14ac:dyDescent="0.25"/>
    <row r="211209" x14ac:dyDescent="0.25"/>
    <row r="211210" x14ac:dyDescent="0.25"/>
    <row r="211211" x14ac:dyDescent="0.25"/>
    <row r="211212" x14ac:dyDescent="0.25"/>
    <row r="211213" x14ac:dyDescent="0.25"/>
    <row r="211214" x14ac:dyDescent="0.25"/>
    <row r="211215" x14ac:dyDescent="0.25"/>
    <row r="211216" x14ac:dyDescent="0.25"/>
    <row r="211217" x14ac:dyDescent="0.25"/>
    <row r="211218" x14ac:dyDescent="0.25"/>
    <row r="211219" x14ac:dyDescent="0.25"/>
    <row r="211220" x14ac:dyDescent="0.25"/>
    <row r="211221" x14ac:dyDescent="0.25"/>
    <row r="211222" x14ac:dyDescent="0.25"/>
    <row r="211223" x14ac:dyDescent="0.25"/>
    <row r="211224" x14ac:dyDescent="0.25"/>
    <row r="211225" x14ac:dyDescent="0.25"/>
    <row r="211226" x14ac:dyDescent="0.25"/>
    <row r="211227" x14ac:dyDescent="0.25"/>
    <row r="211228" x14ac:dyDescent="0.25"/>
    <row r="211229" x14ac:dyDescent="0.25"/>
    <row r="211230" x14ac:dyDescent="0.25"/>
    <row r="211231" x14ac:dyDescent="0.25"/>
    <row r="211232" x14ac:dyDescent="0.25"/>
    <row r="211233" x14ac:dyDescent="0.25"/>
    <row r="211234" x14ac:dyDescent="0.25"/>
    <row r="211235" x14ac:dyDescent="0.25"/>
    <row r="211236" x14ac:dyDescent="0.25"/>
    <row r="211237" x14ac:dyDescent="0.25"/>
    <row r="211238" x14ac:dyDescent="0.25"/>
    <row r="211239" x14ac:dyDescent="0.25"/>
    <row r="211240" x14ac:dyDescent="0.25"/>
    <row r="211241" x14ac:dyDescent="0.25"/>
    <row r="211242" x14ac:dyDescent="0.25"/>
    <row r="211243" x14ac:dyDescent="0.25"/>
    <row r="211244" x14ac:dyDescent="0.25"/>
    <row r="211245" x14ac:dyDescent="0.25"/>
    <row r="211246" x14ac:dyDescent="0.25"/>
    <row r="211247" x14ac:dyDescent="0.25"/>
    <row r="211248" x14ac:dyDescent="0.25"/>
    <row r="211249" x14ac:dyDescent="0.25"/>
    <row r="211250" x14ac:dyDescent="0.25"/>
    <row r="211251" x14ac:dyDescent="0.25"/>
    <row r="211252" x14ac:dyDescent="0.25"/>
    <row r="211253" x14ac:dyDescent="0.25"/>
    <row r="211254" x14ac:dyDescent="0.25"/>
    <row r="211255" x14ac:dyDescent="0.25"/>
    <row r="211256" x14ac:dyDescent="0.25"/>
    <row r="211257" x14ac:dyDescent="0.25"/>
    <row r="211258" x14ac:dyDescent="0.25"/>
    <row r="211259" x14ac:dyDescent="0.25"/>
    <row r="211260" x14ac:dyDescent="0.25"/>
    <row r="211261" x14ac:dyDescent="0.25"/>
    <row r="211262" x14ac:dyDescent="0.25"/>
    <row r="211263" x14ac:dyDescent="0.25"/>
    <row r="211264" x14ac:dyDescent="0.25"/>
    <row r="211265" x14ac:dyDescent="0.25"/>
    <row r="211266" x14ac:dyDescent="0.25"/>
    <row r="211267" x14ac:dyDescent="0.25"/>
    <row r="211268" x14ac:dyDescent="0.25"/>
    <row r="211269" x14ac:dyDescent="0.25"/>
    <row r="211270" x14ac:dyDescent="0.25"/>
    <row r="211271" x14ac:dyDescent="0.25"/>
    <row r="211272" x14ac:dyDescent="0.25"/>
    <row r="211273" x14ac:dyDescent="0.25"/>
    <row r="211274" x14ac:dyDescent="0.25"/>
    <row r="211275" x14ac:dyDescent="0.25"/>
    <row r="211276" x14ac:dyDescent="0.25"/>
    <row r="211277" x14ac:dyDescent="0.25"/>
    <row r="211278" x14ac:dyDescent="0.25"/>
    <row r="211279" x14ac:dyDescent="0.25"/>
    <row r="211280" x14ac:dyDescent="0.25"/>
    <row r="211281" x14ac:dyDescent="0.25"/>
    <row r="211282" x14ac:dyDescent="0.25"/>
    <row r="211283" x14ac:dyDescent="0.25"/>
    <row r="211284" x14ac:dyDescent="0.25"/>
    <row r="211285" x14ac:dyDescent="0.25"/>
    <row r="211286" x14ac:dyDescent="0.25"/>
    <row r="211287" x14ac:dyDescent="0.25"/>
    <row r="211288" x14ac:dyDescent="0.25"/>
    <row r="211289" x14ac:dyDescent="0.25"/>
    <row r="211290" x14ac:dyDescent="0.25"/>
    <row r="211291" x14ac:dyDescent="0.25"/>
    <row r="211292" x14ac:dyDescent="0.25"/>
    <row r="211293" x14ac:dyDescent="0.25"/>
    <row r="211294" x14ac:dyDescent="0.25"/>
    <row r="211295" x14ac:dyDescent="0.25"/>
    <row r="211296" x14ac:dyDescent="0.25"/>
    <row r="211297" x14ac:dyDescent="0.25"/>
    <row r="211298" x14ac:dyDescent="0.25"/>
    <row r="211299" x14ac:dyDescent="0.25"/>
    <row r="211300" x14ac:dyDescent="0.25"/>
    <row r="211301" x14ac:dyDescent="0.25"/>
    <row r="211302" x14ac:dyDescent="0.25"/>
    <row r="211303" x14ac:dyDescent="0.25"/>
    <row r="211304" x14ac:dyDescent="0.25"/>
    <row r="211305" x14ac:dyDescent="0.25"/>
    <row r="211306" x14ac:dyDescent="0.25"/>
    <row r="211307" x14ac:dyDescent="0.25"/>
    <row r="211308" x14ac:dyDescent="0.25"/>
    <row r="211309" x14ac:dyDescent="0.25"/>
    <row r="211310" x14ac:dyDescent="0.25"/>
    <row r="211311" x14ac:dyDescent="0.25"/>
    <row r="211312" x14ac:dyDescent="0.25"/>
    <row r="211313" x14ac:dyDescent="0.25"/>
    <row r="211314" x14ac:dyDescent="0.25"/>
    <row r="211315" x14ac:dyDescent="0.25"/>
    <row r="211316" x14ac:dyDescent="0.25"/>
    <row r="211317" x14ac:dyDescent="0.25"/>
    <row r="211318" x14ac:dyDescent="0.25"/>
    <row r="211319" x14ac:dyDescent="0.25"/>
    <row r="211320" x14ac:dyDescent="0.25"/>
    <row r="211321" x14ac:dyDescent="0.25"/>
    <row r="211322" x14ac:dyDescent="0.25"/>
    <row r="211323" x14ac:dyDescent="0.25"/>
    <row r="211324" x14ac:dyDescent="0.25"/>
    <row r="211325" x14ac:dyDescent="0.25"/>
    <row r="211326" x14ac:dyDescent="0.25"/>
    <row r="211327" x14ac:dyDescent="0.25"/>
    <row r="211328" x14ac:dyDescent="0.25"/>
    <row r="211329" x14ac:dyDescent="0.25"/>
    <row r="211330" x14ac:dyDescent="0.25"/>
    <row r="211331" x14ac:dyDescent="0.25"/>
    <row r="211332" x14ac:dyDescent="0.25"/>
    <row r="211333" x14ac:dyDescent="0.25"/>
    <row r="211334" x14ac:dyDescent="0.25"/>
    <row r="211335" x14ac:dyDescent="0.25"/>
    <row r="211336" x14ac:dyDescent="0.25"/>
    <row r="211337" x14ac:dyDescent="0.25"/>
    <row r="211338" x14ac:dyDescent="0.25"/>
    <row r="211339" x14ac:dyDescent="0.25"/>
    <row r="211340" x14ac:dyDescent="0.25"/>
    <row r="211341" x14ac:dyDescent="0.25"/>
    <row r="211342" x14ac:dyDescent="0.25"/>
    <row r="211343" x14ac:dyDescent="0.25"/>
    <row r="211344" x14ac:dyDescent="0.25"/>
    <row r="211345" x14ac:dyDescent="0.25"/>
    <row r="211346" x14ac:dyDescent="0.25"/>
    <row r="211347" x14ac:dyDescent="0.25"/>
    <row r="211348" x14ac:dyDescent="0.25"/>
    <row r="211349" x14ac:dyDescent="0.25"/>
    <row r="211350" x14ac:dyDescent="0.25"/>
    <row r="211351" x14ac:dyDescent="0.25"/>
    <row r="211352" x14ac:dyDescent="0.25"/>
    <row r="211353" x14ac:dyDescent="0.25"/>
    <row r="211354" x14ac:dyDescent="0.25"/>
    <row r="211355" x14ac:dyDescent="0.25"/>
    <row r="211356" x14ac:dyDescent="0.25"/>
    <row r="211357" x14ac:dyDescent="0.25"/>
    <row r="211358" x14ac:dyDescent="0.25"/>
    <row r="211359" x14ac:dyDescent="0.25"/>
    <row r="211360" x14ac:dyDescent="0.25"/>
    <row r="211361" x14ac:dyDescent="0.25"/>
    <row r="211362" x14ac:dyDescent="0.25"/>
    <row r="211363" x14ac:dyDescent="0.25"/>
    <row r="211364" x14ac:dyDescent="0.25"/>
    <row r="211365" x14ac:dyDescent="0.25"/>
    <row r="211366" x14ac:dyDescent="0.25"/>
    <row r="211367" x14ac:dyDescent="0.25"/>
    <row r="211368" x14ac:dyDescent="0.25"/>
    <row r="211369" x14ac:dyDescent="0.25"/>
    <row r="211370" x14ac:dyDescent="0.25"/>
    <row r="211371" x14ac:dyDescent="0.25"/>
    <row r="211372" x14ac:dyDescent="0.25"/>
    <row r="211373" x14ac:dyDescent="0.25"/>
    <row r="211374" x14ac:dyDescent="0.25"/>
    <row r="211375" x14ac:dyDescent="0.25"/>
    <row r="211376" x14ac:dyDescent="0.25"/>
    <row r="211377" x14ac:dyDescent="0.25"/>
    <row r="211378" x14ac:dyDescent="0.25"/>
    <row r="211379" x14ac:dyDescent="0.25"/>
    <row r="211380" x14ac:dyDescent="0.25"/>
    <row r="211381" x14ac:dyDescent="0.25"/>
    <row r="211382" x14ac:dyDescent="0.25"/>
    <row r="211383" x14ac:dyDescent="0.25"/>
    <row r="211384" x14ac:dyDescent="0.25"/>
    <row r="211385" x14ac:dyDescent="0.25"/>
    <row r="211386" x14ac:dyDescent="0.25"/>
    <row r="211387" x14ac:dyDescent="0.25"/>
    <row r="211388" x14ac:dyDescent="0.25"/>
    <row r="211389" x14ac:dyDescent="0.25"/>
    <row r="211390" x14ac:dyDescent="0.25"/>
    <row r="211391" x14ac:dyDescent="0.25"/>
    <row r="211392" x14ac:dyDescent="0.25"/>
    <row r="211393" x14ac:dyDescent="0.25"/>
    <row r="211394" x14ac:dyDescent="0.25"/>
    <row r="211395" x14ac:dyDescent="0.25"/>
    <row r="211396" x14ac:dyDescent="0.25"/>
    <row r="211397" x14ac:dyDescent="0.25"/>
    <row r="211398" x14ac:dyDescent="0.25"/>
    <row r="211399" x14ac:dyDescent="0.25"/>
    <row r="211400" x14ac:dyDescent="0.25"/>
    <row r="211401" x14ac:dyDescent="0.25"/>
    <row r="211402" x14ac:dyDescent="0.25"/>
    <row r="211403" x14ac:dyDescent="0.25"/>
    <row r="211404" x14ac:dyDescent="0.25"/>
    <row r="211405" x14ac:dyDescent="0.25"/>
    <row r="211406" x14ac:dyDescent="0.25"/>
    <row r="211407" x14ac:dyDescent="0.25"/>
    <row r="211408" x14ac:dyDescent="0.25"/>
    <row r="211409" x14ac:dyDescent="0.25"/>
    <row r="211410" x14ac:dyDescent="0.25"/>
    <row r="211411" x14ac:dyDescent="0.25"/>
    <row r="211412" x14ac:dyDescent="0.25"/>
    <row r="211413" x14ac:dyDescent="0.25"/>
    <row r="211414" x14ac:dyDescent="0.25"/>
    <row r="211415" x14ac:dyDescent="0.25"/>
    <row r="211416" x14ac:dyDescent="0.25"/>
    <row r="211417" x14ac:dyDescent="0.25"/>
    <row r="211418" x14ac:dyDescent="0.25"/>
    <row r="211419" x14ac:dyDescent="0.25"/>
    <row r="211420" x14ac:dyDescent="0.25"/>
    <row r="211421" x14ac:dyDescent="0.25"/>
    <row r="211422" x14ac:dyDescent="0.25"/>
    <row r="211423" x14ac:dyDescent="0.25"/>
    <row r="211424" x14ac:dyDescent="0.25"/>
    <row r="211425" x14ac:dyDescent="0.25"/>
    <row r="211426" x14ac:dyDescent="0.25"/>
    <row r="211427" x14ac:dyDescent="0.25"/>
    <row r="211428" x14ac:dyDescent="0.25"/>
    <row r="211429" x14ac:dyDescent="0.25"/>
    <row r="211430" x14ac:dyDescent="0.25"/>
    <row r="211431" x14ac:dyDescent="0.25"/>
    <row r="211432" x14ac:dyDescent="0.25"/>
    <row r="211433" x14ac:dyDescent="0.25"/>
    <row r="211434" x14ac:dyDescent="0.25"/>
    <row r="211435" x14ac:dyDescent="0.25"/>
    <row r="211436" x14ac:dyDescent="0.25"/>
    <row r="211437" x14ac:dyDescent="0.25"/>
    <row r="211438" x14ac:dyDescent="0.25"/>
    <row r="211439" x14ac:dyDescent="0.25"/>
    <row r="211440" x14ac:dyDescent="0.25"/>
    <row r="211441" x14ac:dyDescent="0.25"/>
    <row r="211442" x14ac:dyDescent="0.25"/>
    <row r="211443" x14ac:dyDescent="0.25"/>
    <row r="211444" x14ac:dyDescent="0.25"/>
    <row r="211445" x14ac:dyDescent="0.25"/>
    <row r="211446" x14ac:dyDescent="0.25"/>
    <row r="211447" x14ac:dyDescent="0.25"/>
    <row r="211448" x14ac:dyDescent="0.25"/>
    <row r="211449" x14ac:dyDescent="0.25"/>
    <row r="211450" x14ac:dyDescent="0.25"/>
    <row r="211451" x14ac:dyDescent="0.25"/>
    <row r="211452" x14ac:dyDescent="0.25"/>
    <row r="211453" x14ac:dyDescent="0.25"/>
    <row r="211454" x14ac:dyDescent="0.25"/>
    <row r="211455" x14ac:dyDescent="0.25"/>
    <row r="211456" x14ac:dyDescent="0.25"/>
    <row r="211457" x14ac:dyDescent="0.25"/>
    <row r="211458" x14ac:dyDescent="0.25"/>
    <row r="211459" x14ac:dyDescent="0.25"/>
    <row r="211460" x14ac:dyDescent="0.25"/>
    <row r="211461" x14ac:dyDescent="0.25"/>
    <row r="211462" x14ac:dyDescent="0.25"/>
    <row r="211463" x14ac:dyDescent="0.25"/>
    <row r="211464" x14ac:dyDescent="0.25"/>
    <row r="211465" x14ac:dyDescent="0.25"/>
    <row r="211466" x14ac:dyDescent="0.25"/>
    <row r="211467" x14ac:dyDescent="0.25"/>
    <row r="211468" x14ac:dyDescent="0.25"/>
    <row r="211469" x14ac:dyDescent="0.25"/>
    <row r="211470" x14ac:dyDescent="0.25"/>
    <row r="211471" x14ac:dyDescent="0.25"/>
    <row r="211472" x14ac:dyDescent="0.25"/>
    <row r="211473" x14ac:dyDescent="0.25"/>
    <row r="211474" x14ac:dyDescent="0.25"/>
    <row r="211475" x14ac:dyDescent="0.25"/>
    <row r="211476" x14ac:dyDescent="0.25"/>
    <row r="211477" x14ac:dyDescent="0.25"/>
    <row r="211478" x14ac:dyDescent="0.25"/>
    <row r="211479" x14ac:dyDescent="0.25"/>
    <row r="211480" x14ac:dyDescent="0.25"/>
    <row r="211481" x14ac:dyDescent="0.25"/>
    <row r="211482" x14ac:dyDescent="0.25"/>
    <row r="211483" x14ac:dyDescent="0.25"/>
    <row r="211484" x14ac:dyDescent="0.25"/>
    <row r="211485" x14ac:dyDescent="0.25"/>
    <row r="211486" x14ac:dyDescent="0.25"/>
    <row r="211487" x14ac:dyDescent="0.25"/>
    <row r="211488" x14ac:dyDescent="0.25"/>
    <row r="211489" x14ac:dyDescent="0.25"/>
    <row r="211490" x14ac:dyDescent="0.25"/>
    <row r="211491" x14ac:dyDescent="0.25"/>
    <row r="211492" x14ac:dyDescent="0.25"/>
    <row r="211493" x14ac:dyDescent="0.25"/>
    <row r="211494" x14ac:dyDescent="0.25"/>
    <row r="211495" x14ac:dyDescent="0.25"/>
    <row r="211496" x14ac:dyDescent="0.25"/>
    <row r="211497" x14ac:dyDescent="0.25"/>
    <row r="211498" x14ac:dyDescent="0.25"/>
    <row r="211499" x14ac:dyDescent="0.25"/>
    <row r="211500" x14ac:dyDescent="0.25"/>
    <row r="211501" x14ac:dyDescent="0.25"/>
    <row r="211502" x14ac:dyDescent="0.25"/>
    <row r="211503" x14ac:dyDescent="0.25"/>
    <row r="211504" x14ac:dyDescent="0.25"/>
    <row r="211505" x14ac:dyDescent="0.25"/>
    <row r="211506" x14ac:dyDescent="0.25"/>
    <row r="211507" x14ac:dyDescent="0.25"/>
    <row r="211508" x14ac:dyDescent="0.25"/>
    <row r="211509" x14ac:dyDescent="0.25"/>
    <row r="211510" x14ac:dyDescent="0.25"/>
    <row r="211511" x14ac:dyDescent="0.25"/>
    <row r="211512" x14ac:dyDescent="0.25"/>
    <row r="211513" x14ac:dyDescent="0.25"/>
    <row r="211514" x14ac:dyDescent="0.25"/>
    <row r="211515" x14ac:dyDescent="0.25"/>
    <row r="211516" x14ac:dyDescent="0.25"/>
    <row r="211517" x14ac:dyDescent="0.25"/>
    <row r="211518" x14ac:dyDescent="0.25"/>
    <row r="211519" x14ac:dyDescent="0.25"/>
    <row r="211520" x14ac:dyDescent="0.25"/>
    <row r="211521" x14ac:dyDescent="0.25"/>
    <row r="211522" x14ac:dyDescent="0.25"/>
    <row r="211523" x14ac:dyDescent="0.25"/>
    <row r="211524" x14ac:dyDescent="0.25"/>
    <row r="211525" x14ac:dyDescent="0.25"/>
    <row r="211526" x14ac:dyDescent="0.25"/>
    <row r="211527" x14ac:dyDescent="0.25"/>
    <row r="211528" x14ac:dyDescent="0.25"/>
    <row r="211529" x14ac:dyDescent="0.25"/>
    <row r="211530" x14ac:dyDescent="0.25"/>
    <row r="211531" x14ac:dyDescent="0.25"/>
    <row r="211532" x14ac:dyDescent="0.25"/>
    <row r="211533" x14ac:dyDescent="0.25"/>
    <row r="211534" x14ac:dyDescent="0.25"/>
    <row r="211535" x14ac:dyDescent="0.25"/>
    <row r="211536" x14ac:dyDescent="0.25"/>
    <row r="211537" x14ac:dyDescent="0.25"/>
    <row r="211538" x14ac:dyDescent="0.25"/>
    <row r="211539" x14ac:dyDescent="0.25"/>
    <row r="211540" x14ac:dyDescent="0.25"/>
    <row r="211541" x14ac:dyDescent="0.25"/>
    <row r="211542" x14ac:dyDescent="0.25"/>
    <row r="211543" x14ac:dyDescent="0.25"/>
    <row r="211544" x14ac:dyDescent="0.25"/>
    <row r="211545" x14ac:dyDescent="0.25"/>
    <row r="211546" x14ac:dyDescent="0.25"/>
    <row r="211547" x14ac:dyDescent="0.25"/>
    <row r="211548" x14ac:dyDescent="0.25"/>
    <row r="211549" x14ac:dyDescent="0.25"/>
    <row r="211550" x14ac:dyDescent="0.25"/>
    <row r="211551" x14ac:dyDescent="0.25"/>
    <row r="211552" x14ac:dyDescent="0.25"/>
    <row r="211553" x14ac:dyDescent="0.25"/>
    <row r="211554" x14ac:dyDescent="0.25"/>
    <row r="211555" x14ac:dyDescent="0.25"/>
    <row r="211556" x14ac:dyDescent="0.25"/>
    <row r="211557" x14ac:dyDescent="0.25"/>
    <row r="211558" x14ac:dyDescent="0.25"/>
    <row r="211559" x14ac:dyDescent="0.25"/>
    <row r="211560" x14ac:dyDescent="0.25"/>
    <row r="211561" x14ac:dyDescent="0.25"/>
    <row r="211562" x14ac:dyDescent="0.25"/>
    <row r="211563" x14ac:dyDescent="0.25"/>
    <row r="211564" x14ac:dyDescent="0.25"/>
    <row r="211565" x14ac:dyDescent="0.25"/>
    <row r="211566" x14ac:dyDescent="0.25"/>
    <row r="211567" x14ac:dyDescent="0.25"/>
    <row r="211568" x14ac:dyDescent="0.25"/>
    <row r="211569" x14ac:dyDescent="0.25"/>
    <row r="211570" x14ac:dyDescent="0.25"/>
    <row r="211571" x14ac:dyDescent="0.25"/>
    <row r="211572" x14ac:dyDescent="0.25"/>
    <row r="211573" x14ac:dyDescent="0.25"/>
    <row r="211574" x14ac:dyDescent="0.25"/>
    <row r="211575" x14ac:dyDescent="0.25"/>
    <row r="211576" x14ac:dyDescent="0.25"/>
    <row r="211577" x14ac:dyDescent="0.25"/>
    <row r="211578" x14ac:dyDescent="0.25"/>
    <row r="211579" x14ac:dyDescent="0.25"/>
    <row r="211580" x14ac:dyDescent="0.25"/>
    <row r="211581" x14ac:dyDescent="0.25"/>
    <row r="211582" x14ac:dyDescent="0.25"/>
    <row r="211583" x14ac:dyDescent="0.25"/>
    <row r="211584" x14ac:dyDescent="0.25"/>
    <row r="211585" x14ac:dyDescent="0.25"/>
    <row r="211586" x14ac:dyDescent="0.25"/>
    <row r="211587" x14ac:dyDescent="0.25"/>
    <row r="211588" x14ac:dyDescent="0.25"/>
    <row r="211589" x14ac:dyDescent="0.25"/>
    <row r="211590" x14ac:dyDescent="0.25"/>
    <row r="211591" x14ac:dyDescent="0.25"/>
    <row r="211592" x14ac:dyDescent="0.25"/>
    <row r="211593" x14ac:dyDescent="0.25"/>
    <row r="211594" x14ac:dyDescent="0.25"/>
    <row r="211595" x14ac:dyDescent="0.25"/>
    <row r="211596" x14ac:dyDescent="0.25"/>
    <row r="211597" x14ac:dyDescent="0.25"/>
    <row r="211598" x14ac:dyDescent="0.25"/>
    <row r="211599" x14ac:dyDescent="0.25"/>
    <row r="211600" x14ac:dyDescent="0.25"/>
    <row r="211601" x14ac:dyDescent="0.25"/>
    <row r="211602" x14ac:dyDescent="0.25"/>
    <row r="211603" x14ac:dyDescent="0.25"/>
    <row r="211604" x14ac:dyDescent="0.25"/>
    <row r="211605" x14ac:dyDescent="0.25"/>
    <row r="211606" x14ac:dyDescent="0.25"/>
    <row r="211607" x14ac:dyDescent="0.25"/>
    <row r="211608" x14ac:dyDescent="0.25"/>
    <row r="211609" x14ac:dyDescent="0.25"/>
    <row r="211610" x14ac:dyDescent="0.25"/>
    <row r="211611" x14ac:dyDescent="0.25"/>
    <row r="211612" x14ac:dyDescent="0.25"/>
    <row r="211613" x14ac:dyDescent="0.25"/>
    <row r="211614" x14ac:dyDescent="0.25"/>
    <row r="211615" x14ac:dyDescent="0.25"/>
    <row r="211616" x14ac:dyDescent="0.25"/>
    <row r="211617" x14ac:dyDescent="0.25"/>
    <row r="211618" x14ac:dyDescent="0.25"/>
    <row r="211619" x14ac:dyDescent="0.25"/>
    <row r="211620" x14ac:dyDescent="0.25"/>
    <row r="211621" x14ac:dyDescent="0.25"/>
    <row r="211622" x14ac:dyDescent="0.25"/>
    <row r="211623" x14ac:dyDescent="0.25"/>
    <row r="211624" x14ac:dyDescent="0.25"/>
    <row r="211625" x14ac:dyDescent="0.25"/>
    <row r="211626" x14ac:dyDescent="0.25"/>
    <row r="211627" x14ac:dyDescent="0.25"/>
    <row r="211628" x14ac:dyDescent="0.25"/>
    <row r="211629" x14ac:dyDescent="0.25"/>
    <row r="211630" x14ac:dyDescent="0.25"/>
    <row r="211631" x14ac:dyDescent="0.25"/>
    <row r="211632" x14ac:dyDescent="0.25"/>
    <row r="211633" x14ac:dyDescent="0.25"/>
    <row r="211634" x14ac:dyDescent="0.25"/>
    <row r="211635" x14ac:dyDescent="0.25"/>
    <row r="211636" x14ac:dyDescent="0.25"/>
    <row r="211637" x14ac:dyDescent="0.25"/>
    <row r="211638" x14ac:dyDescent="0.25"/>
    <row r="211639" x14ac:dyDescent="0.25"/>
    <row r="211640" x14ac:dyDescent="0.25"/>
    <row r="211641" x14ac:dyDescent="0.25"/>
    <row r="211642" x14ac:dyDescent="0.25"/>
    <row r="211643" x14ac:dyDescent="0.25"/>
    <row r="211644" x14ac:dyDescent="0.25"/>
    <row r="211645" x14ac:dyDescent="0.25"/>
    <row r="211646" x14ac:dyDescent="0.25"/>
    <row r="211647" x14ac:dyDescent="0.25"/>
    <row r="211648" x14ac:dyDescent="0.25"/>
    <row r="211649" x14ac:dyDescent="0.25"/>
    <row r="211650" x14ac:dyDescent="0.25"/>
    <row r="211651" x14ac:dyDescent="0.25"/>
    <row r="211652" x14ac:dyDescent="0.25"/>
    <row r="211653" x14ac:dyDescent="0.25"/>
    <row r="211654" x14ac:dyDescent="0.25"/>
    <row r="211655" x14ac:dyDescent="0.25"/>
    <row r="211656" x14ac:dyDescent="0.25"/>
    <row r="211657" x14ac:dyDescent="0.25"/>
    <row r="211658" x14ac:dyDescent="0.25"/>
    <row r="211659" x14ac:dyDescent="0.25"/>
    <row r="211660" x14ac:dyDescent="0.25"/>
    <row r="211661" x14ac:dyDescent="0.25"/>
    <row r="211662" x14ac:dyDescent="0.25"/>
    <row r="211663" x14ac:dyDescent="0.25"/>
    <row r="211664" x14ac:dyDescent="0.25"/>
    <row r="211665" x14ac:dyDescent="0.25"/>
    <row r="211666" x14ac:dyDescent="0.25"/>
    <row r="211667" x14ac:dyDescent="0.25"/>
    <row r="211668" x14ac:dyDescent="0.25"/>
    <row r="211669" x14ac:dyDescent="0.25"/>
    <row r="211670" x14ac:dyDescent="0.25"/>
    <row r="211671" x14ac:dyDescent="0.25"/>
    <row r="211672" x14ac:dyDescent="0.25"/>
    <row r="211673" x14ac:dyDescent="0.25"/>
    <row r="211674" x14ac:dyDescent="0.25"/>
    <row r="211675" x14ac:dyDescent="0.25"/>
    <row r="211676" x14ac:dyDescent="0.25"/>
    <row r="211677" x14ac:dyDescent="0.25"/>
    <row r="211678" x14ac:dyDescent="0.25"/>
    <row r="211679" x14ac:dyDescent="0.25"/>
    <row r="211680" x14ac:dyDescent="0.25"/>
    <row r="211681" x14ac:dyDescent="0.25"/>
    <row r="211682" x14ac:dyDescent="0.25"/>
    <row r="211683" x14ac:dyDescent="0.25"/>
    <row r="211684" x14ac:dyDescent="0.25"/>
    <row r="211685" x14ac:dyDescent="0.25"/>
    <row r="211686" x14ac:dyDescent="0.25"/>
    <row r="211687" x14ac:dyDescent="0.25"/>
    <row r="211688" x14ac:dyDescent="0.25"/>
    <row r="211689" x14ac:dyDescent="0.25"/>
    <row r="211690" x14ac:dyDescent="0.25"/>
    <row r="211691" x14ac:dyDescent="0.25"/>
    <row r="211692" x14ac:dyDescent="0.25"/>
    <row r="211693" x14ac:dyDescent="0.25"/>
    <row r="211694" x14ac:dyDescent="0.25"/>
    <row r="211695" x14ac:dyDescent="0.25"/>
    <row r="211696" x14ac:dyDescent="0.25"/>
    <row r="211697" x14ac:dyDescent="0.25"/>
    <row r="211698" x14ac:dyDescent="0.25"/>
    <row r="211699" x14ac:dyDescent="0.25"/>
    <row r="211700" x14ac:dyDescent="0.25"/>
    <row r="211701" x14ac:dyDescent="0.25"/>
    <row r="211702" x14ac:dyDescent="0.25"/>
    <row r="211703" x14ac:dyDescent="0.25"/>
    <row r="211704" x14ac:dyDescent="0.25"/>
    <row r="211705" x14ac:dyDescent="0.25"/>
    <row r="211706" x14ac:dyDescent="0.25"/>
    <row r="211707" x14ac:dyDescent="0.25"/>
    <row r="211708" x14ac:dyDescent="0.25"/>
    <row r="211709" x14ac:dyDescent="0.25"/>
    <row r="211710" x14ac:dyDescent="0.25"/>
    <row r="211711" x14ac:dyDescent="0.25"/>
    <row r="211712" x14ac:dyDescent="0.25"/>
    <row r="211713" x14ac:dyDescent="0.25"/>
    <row r="211714" x14ac:dyDescent="0.25"/>
    <row r="211715" x14ac:dyDescent="0.25"/>
    <row r="211716" x14ac:dyDescent="0.25"/>
    <row r="211717" x14ac:dyDescent="0.25"/>
    <row r="211718" x14ac:dyDescent="0.25"/>
    <row r="211719" x14ac:dyDescent="0.25"/>
    <row r="211720" x14ac:dyDescent="0.25"/>
    <row r="211721" x14ac:dyDescent="0.25"/>
    <row r="211722" x14ac:dyDescent="0.25"/>
    <row r="211723" x14ac:dyDescent="0.25"/>
    <row r="211724" x14ac:dyDescent="0.25"/>
    <row r="211725" x14ac:dyDescent="0.25"/>
    <row r="211726" x14ac:dyDescent="0.25"/>
    <row r="211727" x14ac:dyDescent="0.25"/>
    <row r="211728" x14ac:dyDescent="0.25"/>
    <row r="211729" x14ac:dyDescent="0.25"/>
    <row r="211730" x14ac:dyDescent="0.25"/>
    <row r="211731" x14ac:dyDescent="0.25"/>
    <row r="211732" x14ac:dyDescent="0.25"/>
    <row r="211733" x14ac:dyDescent="0.25"/>
    <row r="211734" x14ac:dyDescent="0.25"/>
    <row r="211735" x14ac:dyDescent="0.25"/>
    <row r="211736" x14ac:dyDescent="0.25"/>
    <row r="211737" x14ac:dyDescent="0.25"/>
    <row r="211738" x14ac:dyDescent="0.25"/>
    <row r="211739" x14ac:dyDescent="0.25"/>
    <row r="211740" x14ac:dyDescent="0.25"/>
    <row r="211741" x14ac:dyDescent="0.25"/>
    <row r="211742" x14ac:dyDescent="0.25"/>
    <row r="211743" x14ac:dyDescent="0.25"/>
    <row r="211744" x14ac:dyDescent="0.25"/>
    <row r="211745" x14ac:dyDescent="0.25"/>
    <row r="211746" x14ac:dyDescent="0.25"/>
    <row r="211747" x14ac:dyDescent="0.25"/>
    <row r="211748" x14ac:dyDescent="0.25"/>
    <row r="211749" x14ac:dyDescent="0.25"/>
    <row r="211750" x14ac:dyDescent="0.25"/>
    <row r="211751" x14ac:dyDescent="0.25"/>
    <row r="211752" x14ac:dyDescent="0.25"/>
    <row r="211753" x14ac:dyDescent="0.25"/>
    <row r="211754" x14ac:dyDescent="0.25"/>
    <row r="211755" x14ac:dyDescent="0.25"/>
    <row r="211756" x14ac:dyDescent="0.25"/>
    <row r="211757" x14ac:dyDescent="0.25"/>
    <row r="211758" x14ac:dyDescent="0.25"/>
    <row r="211759" x14ac:dyDescent="0.25"/>
    <row r="211760" x14ac:dyDescent="0.25"/>
    <row r="211761" x14ac:dyDescent="0.25"/>
    <row r="211762" x14ac:dyDescent="0.25"/>
    <row r="211763" x14ac:dyDescent="0.25"/>
    <row r="211764" x14ac:dyDescent="0.25"/>
    <row r="211765" x14ac:dyDescent="0.25"/>
    <row r="211766" x14ac:dyDescent="0.25"/>
    <row r="211767" x14ac:dyDescent="0.25"/>
    <row r="211768" x14ac:dyDescent="0.25"/>
    <row r="211769" x14ac:dyDescent="0.25"/>
    <row r="211770" x14ac:dyDescent="0.25"/>
    <row r="211771" x14ac:dyDescent="0.25"/>
    <row r="211772" x14ac:dyDescent="0.25"/>
    <row r="211773" x14ac:dyDescent="0.25"/>
    <row r="211774" x14ac:dyDescent="0.25"/>
    <row r="211775" x14ac:dyDescent="0.25"/>
    <row r="211776" x14ac:dyDescent="0.25"/>
    <row r="211777" x14ac:dyDescent="0.25"/>
    <row r="211778" x14ac:dyDescent="0.25"/>
    <row r="211779" x14ac:dyDescent="0.25"/>
    <row r="211780" x14ac:dyDescent="0.25"/>
    <row r="211781" x14ac:dyDescent="0.25"/>
    <row r="211782" x14ac:dyDescent="0.25"/>
    <row r="211783" x14ac:dyDescent="0.25"/>
    <row r="211784" x14ac:dyDescent="0.25"/>
    <row r="211785" x14ac:dyDescent="0.25"/>
    <row r="211786" x14ac:dyDescent="0.25"/>
    <row r="211787" x14ac:dyDescent="0.25"/>
    <row r="211788" x14ac:dyDescent="0.25"/>
    <row r="211789" x14ac:dyDescent="0.25"/>
    <row r="211790" x14ac:dyDescent="0.25"/>
    <row r="211791" x14ac:dyDescent="0.25"/>
    <row r="211792" x14ac:dyDescent="0.25"/>
    <row r="211793" x14ac:dyDescent="0.25"/>
    <row r="211794" x14ac:dyDescent="0.25"/>
    <row r="211795" x14ac:dyDescent="0.25"/>
    <row r="211796" x14ac:dyDescent="0.25"/>
    <row r="211797" x14ac:dyDescent="0.25"/>
    <row r="211798" x14ac:dyDescent="0.25"/>
    <row r="211799" x14ac:dyDescent="0.25"/>
    <row r="211800" x14ac:dyDescent="0.25"/>
    <row r="211801" x14ac:dyDescent="0.25"/>
    <row r="211802" x14ac:dyDescent="0.25"/>
    <row r="211803" x14ac:dyDescent="0.25"/>
    <row r="211804" x14ac:dyDescent="0.25"/>
    <row r="211805" x14ac:dyDescent="0.25"/>
    <row r="211806" x14ac:dyDescent="0.25"/>
    <row r="211807" x14ac:dyDescent="0.25"/>
    <row r="211808" x14ac:dyDescent="0.25"/>
    <row r="211809" x14ac:dyDescent="0.25"/>
    <row r="211810" x14ac:dyDescent="0.25"/>
    <row r="211811" x14ac:dyDescent="0.25"/>
    <row r="211812" x14ac:dyDescent="0.25"/>
    <row r="211813" x14ac:dyDescent="0.25"/>
    <row r="211814" x14ac:dyDescent="0.25"/>
    <row r="211815" x14ac:dyDescent="0.25"/>
    <row r="211816" x14ac:dyDescent="0.25"/>
    <row r="211817" x14ac:dyDescent="0.25"/>
    <row r="211818" x14ac:dyDescent="0.25"/>
    <row r="211819" x14ac:dyDescent="0.25"/>
    <row r="211820" x14ac:dyDescent="0.25"/>
    <row r="211821" x14ac:dyDescent="0.25"/>
    <row r="211822" x14ac:dyDescent="0.25"/>
    <row r="211823" x14ac:dyDescent="0.25"/>
    <row r="211824" x14ac:dyDescent="0.25"/>
    <row r="211825" x14ac:dyDescent="0.25"/>
    <row r="211826" x14ac:dyDescent="0.25"/>
    <row r="211827" x14ac:dyDescent="0.25"/>
    <row r="211828" x14ac:dyDescent="0.25"/>
    <row r="211829" x14ac:dyDescent="0.25"/>
    <row r="211830" x14ac:dyDescent="0.25"/>
    <row r="211831" x14ac:dyDescent="0.25"/>
    <row r="211832" x14ac:dyDescent="0.25"/>
    <row r="211833" x14ac:dyDescent="0.25"/>
    <row r="211834" x14ac:dyDescent="0.25"/>
    <row r="211835" x14ac:dyDescent="0.25"/>
    <row r="211836" x14ac:dyDescent="0.25"/>
    <row r="211837" x14ac:dyDescent="0.25"/>
    <row r="211838" x14ac:dyDescent="0.25"/>
    <row r="211839" x14ac:dyDescent="0.25"/>
    <row r="211840" x14ac:dyDescent="0.25"/>
    <row r="211841" x14ac:dyDescent="0.25"/>
    <row r="211842" x14ac:dyDescent="0.25"/>
    <row r="211843" x14ac:dyDescent="0.25"/>
    <row r="211844" x14ac:dyDescent="0.25"/>
    <row r="211845" x14ac:dyDescent="0.25"/>
    <row r="211846" x14ac:dyDescent="0.25"/>
    <row r="211847" x14ac:dyDescent="0.25"/>
    <row r="211848" x14ac:dyDescent="0.25"/>
    <row r="211849" x14ac:dyDescent="0.25"/>
    <row r="211850" x14ac:dyDescent="0.25"/>
    <row r="211851" x14ac:dyDescent="0.25"/>
    <row r="211852" x14ac:dyDescent="0.25"/>
    <row r="211853" x14ac:dyDescent="0.25"/>
    <row r="211854" x14ac:dyDescent="0.25"/>
    <row r="211855" x14ac:dyDescent="0.25"/>
    <row r="211856" x14ac:dyDescent="0.25"/>
    <row r="211857" x14ac:dyDescent="0.25"/>
    <row r="211858" x14ac:dyDescent="0.25"/>
    <row r="211859" x14ac:dyDescent="0.25"/>
    <row r="211860" x14ac:dyDescent="0.25"/>
    <row r="211861" x14ac:dyDescent="0.25"/>
    <row r="211862" x14ac:dyDescent="0.25"/>
    <row r="211863" x14ac:dyDescent="0.25"/>
    <row r="211864" x14ac:dyDescent="0.25"/>
    <row r="211865" x14ac:dyDescent="0.25"/>
    <row r="211866" x14ac:dyDescent="0.25"/>
    <row r="211867" x14ac:dyDescent="0.25"/>
    <row r="211868" x14ac:dyDescent="0.25"/>
    <row r="211869" x14ac:dyDescent="0.25"/>
    <row r="211870" x14ac:dyDescent="0.25"/>
    <row r="211871" x14ac:dyDescent="0.25"/>
    <row r="211872" x14ac:dyDescent="0.25"/>
    <row r="211873" x14ac:dyDescent="0.25"/>
    <row r="211874" x14ac:dyDescent="0.25"/>
    <row r="211875" x14ac:dyDescent="0.25"/>
    <row r="211876" x14ac:dyDescent="0.25"/>
    <row r="211877" x14ac:dyDescent="0.25"/>
    <row r="211878" x14ac:dyDescent="0.25"/>
    <row r="211879" x14ac:dyDescent="0.25"/>
    <row r="211880" x14ac:dyDescent="0.25"/>
    <row r="211881" x14ac:dyDescent="0.25"/>
    <row r="211882" x14ac:dyDescent="0.25"/>
    <row r="211883" x14ac:dyDescent="0.25"/>
    <row r="211884" x14ac:dyDescent="0.25"/>
    <row r="211885" x14ac:dyDescent="0.25"/>
    <row r="211886" x14ac:dyDescent="0.25"/>
    <row r="211887" x14ac:dyDescent="0.25"/>
    <row r="211888" x14ac:dyDescent="0.25"/>
    <row r="211889" x14ac:dyDescent="0.25"/>
    <row r="211890" x14ac:dyDescent="0.25"/>
    <row r="211891" x14ac:dyDescent="0.25"/>
    <row r="211892" x14ac:dyDescent="0.25"/>
    <row r="211893" x14ac:dyDescent="0.25"/>
    <row r="211894" x14ac:dyDescent="0.25"/>
    <row r="211895" x14ac:dyDescent="0.25"/>
    <row r="211896" x14ac:dyDescent="0.25"/>
    <row r="211897" x14ac:dyDescent="0.25"/>
    <row r="211898" x14ac:dyDescent="0.25"/>
    <row r="211899" x14ac:dyDescent="0.25"/>
    <row r="211900" x14ac:dyDescent="0.25"/>
    <row r="211901" x14ac:dyDescent="0.25"/>
    <row r="211902" x14ac:dyDescent="0.25"/>
    <row r="211903" x14ac:dyDescent="0.25"/>
    <row r="211904" x14ac:dyDescent="0.25"/>
    <row r="211905" x14ac:dyDescent="0.25"/>
    <row r="211906" x14ac:dyDescent="0.25"/>
    <row r="211907" x14ac:dyDescent="0.25"/>
    <row r="211908" x14ac:dyDescent="0.25"/>
    <row r="211909" x14ac:dyDescent="0.25"/>
    <row r="211910" x14ac:dyDescent="0.25"/>
    <row r="211911" x14ac:dyDescent="0.25"/>
    <row r="211912" x14ac:dyDescent="0.25"/>
    <row r="211913" x14ac:dyDescent="0.25"/>
    <row r="211914" x14ac:dyDescent="0.25"/>
    <row r="211915" x14ac:dyDescent="0.25"/>
    <row r="211916" x14ac:dyDescent="0.25"/>
    <row r="211917" x14ac:dyDescent="0.25"/>
    <row r="211918" x14ac:dyDescent="0.25"/>
    <row r="211919" x14ac:dyDescent="0.25"/>
    <row r="211920" x14ac:dyDescent="0.25"/>
    <row r="211921" x14ac:dyDescent="0.25"/>
    <row r="211922" x14ac:dyDescent="0.25"/>
    <row r="211923" x14ac:dyDescent="0.25"/>
    <row r="211924" x14ac:dyDescent="0.25"/>
    <row r="211925" x14ac:dyDescent="0.25"/>
    <row r="211926" x14ac:dyDescent="0.25"/>
    <row r="211927" x14ac:dyDescent="0.25"/>
    <row r="211928" x14ac:dyDescent="0.25"/>
    <row r="211929" x14ac:dyDescent="0.25"/>
    <row r="211930" x14ac:dyDescent="0.25"/>
    <row r="211931" x14ac:dyDescent="0.25"/>
    <row r="211932" x14ac:dyDescent="0.25"/>
    <row r="211933" x14ac:dyDescent="0.25"/>
    <row r="211934" x14ac:dyDescent="0.25"/>
    <row r="211935" x14ac:dyDescent="0.25"/>
    <row r="211936" x14ac:dyDescent="0.25"/>
    <row r="211937" x14ac:dyDescent="0.25"/>
    <row r="211938" x14ac:dyDescent="0.25"/>
    <row r="211939" x14ac:dyDescent="0.25"/>
    <row r="211940" x14ac:dyDescent="0.25"/>
    <row r="211941" x14ac:dyDescent="0.25"/>
    <row r="211942" x14ac:dyDescent="0.25"/>
    <row r="211943" x14ac:dyDescent="0.25"/>
    <row r="211944" x14ac:dyDescent="0.25"/>
    <row r="211945" x14ac:dyDescent="0.25"/>
    <row r="211946" x14ac:dyDescent="0.25"/>
    <row r="211947" x14ac:dyDescent="0.25"/>
    <row r="211948" x14ac:dyDescent="0.25"/>
    <row r="211949" x14ac:dyDescent="0.25"/>
    <row r="211950" x14ac:dyDescent="0.25"/>
    <row r="211951" x14ac:dyDescent="0.25"/>
    <row r="211952" x14ac:dyDescent="0.25"/>
    <row r="211953" x14ac:dyDescent="0.25"/>
    <row r="211954" x14ac:dyDescent="0.25"/>
    <row r="211955" x14ac:dyDescent="0.25"/>
    <row r="211956" x14ac:dyDescent="0.25"/>
    <row r="211957" x14ac:dyDescent="0.25"/>
    <row r="211958" x14ac:dyDescent="0.25"/>
    <row r="211959" x14ac:dyDescent="0.25"/>
    <row r="211960" x14ac:dyDescent="0.25"/>
    <row r="211961" x14ac:dyDescent="0.25"/>
    <row r="211962" x14ac:dyDescent="0.25"/>
    <row r="211963" x14ac:dyDescent="0.25"/>
    <row r="211964" x14ac:dyDescent="0.25"/>
    <row r="211965" x14ac:dyDescent="0.25"/>
    <row r="211966" x14ac:dyDescent="0.25"/>
    <row r="211967" x14ac:dyDescent="0.25"/>
    <row r="211968" x14ac:dyDescent="0.25"/>
    <row r="211969" x14ac:dyDescent="0.25"/>
    <row r="211970" x14ac:dyDescent="0.25"/>
    <row r="211971" x14ac:dyDescent="0.25"/>
    <row r="211972" x14ac:dyDescent="0.25"/>
    <row r="211973" x14ac:dyDescent="0.25"/>
    <row r="211974" x14ac:dyDescent="0.25"/>
    <row r="211975" x14ac:dyDescent="0.25"/>
    <row r="211976" x14ac:dyDescent="0.25"/>
    <row r="211977" x14ac:dyDescent="0.25"/>
    <row r="211978" x14ac:dyDescent="0.25"/>
    <row r="211979" x14ac:dyDescent="0.25"/>
    <row r="211980" x14ac:dyDescent="0.25"/>
    <row r="211981" x14ac:dyDescent="0.25"/>
    <row r="211982" x14ac:dyDescent="0.25"/>
    <row r="211983" x14ac:dyDescent="0.25"/>
    <row r="211984" x14ac:dyDescent="0.25"/>
    <row r="211985" x14ac:dyDescent="0.25"/>
    <row r="211986" x14ac:dyDescent="0.25"/>
    <row r="211987" x14ac:dyDescent="0.25"/>
    <row r="211988" x14ac:dyDescent="0.25"/>
    <row r="211989" x14ac:dyDescent="0.25"/>
    <row r="211990" x14ac:dyDescent="0.25"/>
    <row r="211991" x14ac:dyDescent="0.25"/>
    <row r="211992" x14ac:dyDescent="0.25"/>
    <row r="211993" x14ac:dyDescent="0.25"/>
    <row r="211994" x14ac:dyDescent="0.25"/>
    <row r="211995" x14ac:dyDescent="0.25"/>
    <row r="211996" x14ac:dyDescent="0.25"/>
    <row r="211997" x14ac:dyDescent="0.25"/>
    <row r="211998" x14ac:dyDescent="0.25"/>
    <row r="211999" x14ac:dyDescent="0.25"/>
    <row r="212000" x14ac:dyDescent="0.25"/>
    <row r="212001" x14ac:dyDescent="0.25"/>
    <row r="212002" x14ac:dyDescent="0.25"/>
    <row r="212003" x14ac:dyDescent="0.25"/>
    <row r="212004" x14ac:dyDescent="0.25"/>
    <row r="212005" x14ac:dyDescent="0.25"/>
    <row r="212006" x14ac:dyDescent="0.25"/>
    <row r="212007" x14ac:dyDescent="0.25"/>
    <row r="212008" x14ac:dyDescent="0.25"/>
    <row r="212009" x14ac:dyDescent="0.25"/>
    <row r="212010" x14ac:dyDescent="0.25"/>
    <row r="212011" x14ac:dyDescent="0.25"/>
    <row r="212012" x14ac:dyDescent="0.25"/>
    <row r="212013" x14ac:dyDescent="0.25"/>
    <row r="212014" x14ac:dyDescent="0.25"/>
    <row r="212015" x14ac:dyDescent="0.25"/>
    <row r="212016" x14ac:dyDescent="0.25"/>
    <row r="212017" x14ac:dyDescent="0.25"/>
    <row r="212018" x14ac:dyDescent="0.25"/>
    <row r="212019" x14ac:dyDescent="0.25"/>
    <row r="212020" x14ac:dyDescent="0.25"/>
    <row r="212021" x14ac:dyDescent="0.25"/>
    <row r="212022" x14ac:dyDescent="0.25"/>
    <row r="212023" x14ac:dyDescent="0.25"/>
    <row r="212024" x14ac:dyDescent="0.25"/>
    <row r="212025" x14ac:dyDescent="0.25"/>
    <row r="212026" x14ac:dyDescent="0.25"/>
    <row r="212027" x14ac:dyDescent="0.25"/>
    <row r="212028" x14ac:dyDescent="0.25"/>
    <row r="212029" x14ac:dyDescent="0.25"/>
    <row r="212030" x14ac:dyDescent="0.25"/>
    <row r="212031" x14ac:dyDescent="0.25"/>
    <row r="212032" x14ac:dyDescent="0.25"/>
    <row r="212033" x14ac:dyDescent="0.25"/>
    <row r="212034" x14ac:dyDescent="0.25"/>
    <row r="212035" x14ac:dyDescent="0.25"/>
    <row r="212036" x14ac:dyDescent="0.25"/>
    <row r="212037" x14ac:dyDescent="0.25"/>
    <row r="212038" x14ac:dyDescent="0.25"/>
    <row r="212039" x14ac:dyDescent="0.25"/>
    <row r="212040" x14ac:dyDescent="0.25"/>
    <row r="212041" x14ac:dyDescent="0.25"/>
    <row r="212042" x14ac:dyDescent="0.25"/>
    <row r="212043" x14ac:dyDescent="0.25"/>
    <row r="212044" x14ac:dyDescent="0.25"/>
    <row r="212045" x14ac:dyDescent="0.25"/>
    <row r="212046" x14ac:dyDescent="0.25"/>
    <row r="212047" x14ac:dyDescent="0.25"/>
    <row r="212048" x14ac:dyDescent="0.25"/>
    <row r="212049" x14ac:dyDescent="0.25"/>
    <row r="212050" x14ac:dyDescent="0.25"/>
    <row r="212051" x14ac:dyDescent="0.25"/>
    <row r="212052" x14ac:dyDescent="0.25"/>
    <row r="212053" x14ac:dyDescent="0.25"/>
    <row r="212054" x14ac:dyDescent="0.25"/>
    <row r="212055" x14ac:dyDescent="0.25"/>
    <row r="212056" x14ac:dyDescent="0.25"/>
    <row r="212057" x14ac:dyDescent="0.25"/>
    <row r="212058" x14ac:dyDescent="0.25"/>
    <row r="212059" x14ac:dyDescent="0.25"/>
    <row r="212060" x14ac:dyDescent="0.25"/>
    <row r="212061" x14ac:dyDescent="0.25"/>
    <row r="212062" x14ac:dyDescent="0.25"/>
    <row r="212063" x14ac:dyDescent="0.25"/>
    <row r="212064" x14ac:dyDescent="0.25"/>
    <row r="212065" x14ac:dyDescent="0.25"/>
    <row r="212066" x14ac:dyDescent="0.25"/>
    <row r="212067" x14ac:dyDescent="0.25"/>
    <row r="212068" x14ac:dyDescent="0.25"/>
    <row r="212069" x14ac:dyDescent="0.25"/>
    <row r="212070" x14ac:dyDescent="0.25"/>
    <row r="212071" x14ac:dyDescent="0.25"/>
    <row r="212072" x14ac:dyDescent="0.25"/>
    <row r="212073" x14ac:dyDescent="0.25"/>
    <row r="212074" x14ac:dyDescent="0.25"/>
    <row r="212075" x14ac:dyDescent="0.25"/>
    <row r="212076" x14ac:dyDescent="0.25"/>
    <row r="212077" x14ac:dyDescent="0.25"/>
    <row r="212078" x14ac:dyDescent="0.25"/>
    <row r="212079" x14ac:dyDescent="0.25"/>
    <row r="212080" x14ac:dyDescent="0.25"/>
    <row r="212081" x14ac:dyDescent="0.25"/>
    <row r="212082" x14ac:dyDescent="0.25"/>
    <row r="212083" x14ac:dyDescent="0.25"/>
    <row r="212084" x14ac:dyDescent="0.25"/>
    <row r="212085" x14ac:dyDescent="0.25"/>
    <row r="212086" x14ac:dyDescent="0.25"/>
    <row r="212087" x14ac:dyDescent="0.25"/>
    <row r="212088" x14ac:dyDescent="0.25"/>
    <row r="212089" x14ac:dyDescent="0.25"/>
    <row r="212090" x14ac:dyDescent="0.25"/>
    <row r="212091" x14ac:dyDescent="0.25"/>
    <row r="212092" x14ac:dyDescent="0.25"/>
    <row r="212093" x14ac:dyDescent="0.25"/>
    <row r="212094" x14ac:dyDescent="0.25"/>
    <row r="212095" x14ac:dyDescent="0.25"/>
    <row r="212096" x14ac:dyDescent="0.25"/>
    <row r="212097" x14ac:dyDescent="0.25"/>
    <row r="212098" x14ac:dyDescent="0.25"/>
    <row r="212099" x14ac:dyDescent="0.25"/>
    <row r="212100" x14ac:dyDescent="0.25"/>
    <row r="212101" x14ac:dyDescent="0.25"/>
    <row r="212102" x14ac:dyDescent="0.25"/>
    <row r="212103" x14ac:dyDescent="0.25"/>
    <row r="212104" x14ac:dyDescent="0.25"/>
    <row r="212105" x14ac:dyDescent="0.25"/>
    <row r="212106" x14ac:dyDescent="0.25"/>
    <row r="212107" x14ac:dyDescent="0.25"/>
    <row r="212108" x14ac:dyDescent="0.25"/>
    <row r="212109" x14ac:dyDescent="0.25"/>
    <row r="212110" x14ac:dyDescent="0.25"/>
    <row r="212111" x14ac:dyDescent="0.25"/>
    <row r="212112" x14ac:dyDescent="0.25"/>
    <row r="212113" x14ac:dyDescent="0.25"/>
    <row r="212114" x14ac:dyDescent="0.25"/>
    <row r="212115" x14ac:dyDescent="0.25"/>
    <row r="212116" x14ac:dyDescent="0.25"/>
    <row r="212117" x14ac:dyDescent="0.25"/>
    <row r="212118" x14ac:dyDescent="0.25"/>
    <row r="212119" x14ac:dyDescent="0.25"/>
    <row r="212120" x14ac:dyDescent="0.25"/>
    <row r="212121" x14ac:dyDescent="0.25"/>
    <row r="212122" x14ac:dyDescent="0.25"/>
    <row r="212123" x14ac:dyDescent="0.25"/>
    <row r="212124" x14ac:dyDescent="0.25"/>
    <row r="212125" x14ac:dyDescent="0.25"/>
    <row r="212126" x14ac:dyDescent="0.25"/>
    <row r="212127" x14ac:dyDescent="0.25"/>
    <row r="212128" x14ac:dyDescent="0.25"/>
    <row r="212129" x14ac:dyDescent="0.25"/>
    <row r="212130" x14ac:dyDescent="0.25"/>
    <row r="212131" x14ac:dyDescent="0.25"/>
    <row r="212132" x14ac:dyDescent="0.25"/>
    <row r="212133" x14ac:dyDescent="0.25"/>
    <row r="212134" x14ac:dyDescent="0.25"/>
    <row r="212135" x14ac:dyDescent="0.25"/>
    <row r="212136" x14ac:dyDescent="0.25"/>
    <row r="212137" x14ac:dyDescent="0.25"/>
    <row r="212138" x14ac:dyDescent="0.25"/>
    <row r="212139" x14ac:dyDescent="0.25"/>
    <row r="212140" x14ac:dyDescent="0.25"/>
    <row r="212141" x14ac:dyDescent="0.25"/>
    <row r="212142" x14ac:dyDescent="0.25"/>
    <row r="212143" x14ac:dyDescent="0.25"/>
    <row r="212144" x14ac:dyDescent="0.25"/>
    <row r="212145" x14ac:dyDescent="0.25"/>
    <row r="212146" x14ac:dyDescent="0.25"/>
    <row r="212147" x14ac:dyDescent="0.25"/>
    <row r="212148" x14ac:dyDescent="0.25"/>
    <row r="212149" x14ac:dyDescent="0.25"/>
    <row r="212150" x14ac:dyDescent="0.25"/>
    <row r="212151" x14ac:dyDescent="0.25"/>
    <row r="212152" x14ac:dyDescent="0.25"/>
    <row r="212153" x14ac:dyDescent="0.25"/>
    <row r="212154" x14ac:dyDescent="0.25"/>
    <row r="212155" x14ac:dyDescent="0.25"/>
    <row r="212156" x14ac:dyDescent="0.25"/>
    <row r="212157" x14ac:dyDescent="0.25"/>
    <row r="212158" x14ac:dyDescent="0.25"/>
    <row r="212159" x14ac:dyDescent="0.25"/>
    <row r="212160" x14ac:dyDescent="0.25"/>
    <row r="212161" x14ac:dyDescent="0.25"/>
    <row r="212162" x14ac:dyDescent="0.25"/>
    <row r="212163" x14ac:dyDescent="0.25"/>
    <row r="212164" x14ac:dyDescent="0.25"/>
    <row r="212165" x14ac:dyDescent="0.25"/>
    <row r="212166" x14ac:dyDescent="0.25"/>
    <row r="212167" x14ac:dyDescent="0.25"/>
    <row r="212168" x14ac:dyDescent="0.25"/>
    <row r="212169" x14ac:dyDescent="0.25"/>
    <row r="212170" x14ac:dyDescent="0.25"/>
    <row r="212171" x14ac:dyDescent="0.25"/>
    <row r="212172" x14ac:dyDescent="0.25"/>
    <row r="212173" x14ac:dyDescent="0.25"/>
    <row r="212174" x14ac:dyDescent="0.25"/>
    <row r="212175" x14ac:dyDescent="0.25"/>
    <row r="212176" x14ac:dyDescent="0.25"/>
    <row r="212177" x14ac:dyDescent="0.25"/>
    <row r="212178" x14ac:dyDescent="0.25"/>
    <row r="212179" x14ac:dyDescent="0.25"/>
    <row r="212180" x14ac:dyDescent="0.25"/>
    <row r="212181" x14ac:dyDescent="0.25"/>
    <row r="212182" x14ac:dyDescent="0.25"/>
    <row r="212183" x14ac:dyDescent="0.25"/>
    <row r="212184" x14ac:dyDescent="0.25"/>
    <row r="212185" x14ac:dyDescent="0.25"/>
    <row r="212186" x14ac:dyDescent="0.25"/>
    <row r="212187" x14ac:dyDescent="0.25"/>
    <row r="212188" x14ac:dyDescent="0.25"/>
    <row r="212189" x14ac:dyDescent="0.25"/>
    <row r="212190" x14ac:dyDescent="0.25"/>
    <row r="212191" x14ac:dyDescent="0.25"/>
    <row r="212192" x14ac:dyDescent="0.25"/>
    <row r="212193" x14ac:dyDescent="0.25"/>
    <row r="212194" x14ac:dyDescent="0.25"/>
    <row r="212195" x14ac:dyDescent="0.25"/>
    <row r="212196" x14ac:dyDescent="0.25"/>
    <row r="212197" x14ac:dyDescent="0.25"/>
    <row r="212198" x14ac:dyDescent="0.25"/>
    <row r="212199" x14ac:dyDescent="0.25"/>
    <row r="212200" x14ac:dyDescent="0.25"/>
    <row r="212201" x14ac:dyDescent="0.25"/>
    <row r="212202" x14ac:dyDescent="0.25"/>
    <row r="212203" x14ac:dyDescent="0.25"/>
    <row r="212204" x14ac:dyDescent="0.25"/>
    <row r="212205" x14ac:dyDescent="0.25"/>
    <row r="212206" x14ac:dyDescent="0.25"/>
    <row r="212207" x14ac:dyDescent="0.25"/>
    <row r="212208" x14ac:dyDescent="0.25"/>
    <row r="212209" x14ac:dyDescent="0.25"/>
    <row r="212210" x14ac:dyDescent="0.25"/>
    <row r="212211" x14ac:dyDescent="0.25"/>
    <row r="212212" x14ac:dyDescent="0.25"/>
    <row r="212213" x14ac:dyDescent="0.25"/>
    <row r="212214" x14ac:dyDescent="0.25"/>
    <row r="212215" x14ac:dyDescent="0.25"/>
    <row r="212216" x14ac:dyDescent="0.25"/>
    <row r="212217" x14ac:dyDescent="0.25"/>
    <row r="212218" x14ac:dyDescent="0.25"/>
    <row r="212219" x14ac:dyDescent="0.25"/>
    <row r="212220" x14ac:dyDescent="0.25"/>
    <row r="212221" x14ac:dyDescent="0.25"/>
    <row r="212222" x14ac:dyDescent="0.25"/>
    <row r="212223" x14ac:dyDescent="0.25"/>
    <row r="212224" x14ac:dyDescent="0.25"/>
    <row r="212225" x14ac:dyDescent="0.25"/>
    <row r="212226" x14ac:dyDescent="0.25"/>
    <row r="212227" x14ac:dyDescent="0.25"/>
    <row r="212228" x14ac:dyDescent="0.25"/>
    <row r="212229" x14ac:dyDescent="0.25"/>
    <row r="212230" x14ac:dyDescent="0.25"/>
    <row r="212231" x14ac:dyDescent="0.25"/>
    <row r="212232" x14ac:dyDescent="0.25"/>
    <row r="212233" x14ac:dyDescent="0.25"/>
    <row r="212234" x14ac:dyDescent="0.25"/>
    <row r="212235" x14ac:dyDescent="0.25"/>
    <row r="212236" x14ac:dyDescent="0.25"/>
    <row r="212237" x14ac:dyDescent="0.25"/>
    <row r="212238" x14ac:dyDescent="0.25"/>
    <row r="212239" x14ac:dyDescent="0.25"/>
    <row r="212240" x14ac:dyDescent="0.25"/>
    <row r="212241" x14ac:dyDescent="0.25"/>
    <row r="212242" x14ac:dyDescent="0.25"/>
    <row r="212243" x14ac:dyDescent="0.25"/>
    <row r="212244" x14ac:dyDescent="0.25"/>
    <row r="212245" x14ac:dyDescent="0.25"/>
    <row r="212246" x14ac:dyDescent="0.25"/>
    <row r="212247" x14ac:dyDescent="0.25"/>
    <row r="212248" x14ac:dyDescent="0.25"/>
    <row r="212249" x14ac:dyDescent="0.25"/>
    <row r="212250" x14ac:dyDescent="0.25"/>
    <row r="212251" x14ac:dyDescent="0.25"/>
    <row r="212252" x14ac:dyDescent="0.25"/>
    <row r="212253" x14ac:dyDescent="0.25"/>
    <row r="212254" x14ac:dyDescent="0.25"/>
    <row r="212255" x14ac:dyDescent="0.25"/>
    <row r="212256" x14ac:dyDescent="0.25"/>
    <row r="212257" x14ac:dyDescent="0.25"/>
    <row r="212258" x14ac:dyDescent="0.25"/>
    <row r="212259" x14ac:dyDescent="0.25"/>
    <row r="212260" x14ac:dyDescent="0.25"/>
    <row r="212261" x14ac:dyDescent="0.25"/>
    <row r="212262" x14ac:dyDescent="0.25"/>
    <row r="212263" x14ac:dyDescent="0.25"/>
    <row r="212264" x14ac:dyDescent="0.25"/>
    <row r="212265" x14ac:dyDescent="0.25"/>
    <row r="212266" x14ac:dyDescent="0.25"/>
    <row r="212267" x14ac:dyDescent="0.25"/>
    <row r="212268" x14ac:dyDescent="0.25"/>
    <row r="212269" x14ac:dyDescent="0.25"/>
    <row r="212270" x14ac:dyDescent="0.25"/>
    <row r="212271" x14ac:dyDescent="0.25"/>
    <row r="212272" x14ac:dyDescent="0.25"/>
    <row r="212273" x14ac:dyDescent="0.25"/>
    <row r="212274" x14ac:dyDescent="0.25"/>
    <row r="212275" x14ac:dyDescent="0.25"/>
    <row r="212276" x14ac:dyDescent="0.25"/>
    <row r="212277" x14ac:dyDescent="0.25"/>
    <row r="212278" x14ac:dyDescent="0.25"/>
    <row r="212279" x14ac:dyDescent="0.25"/>
    <row r="212280" x14ac:dyDescent="0.25"/>
    <row r="212281" x14ac:dyDescent="0.25"/>
    <row r="212282" x14ac:dyDescent="0.25"/>
    <row r="212283" x14ac:dyDescent="0.25"/>
    <row r="212284" x14ac:dyDescent="0.25"/>
    <row r="212285" x14ac:dyDescent="0.25"/>
    <row r="212286" x14ac:dyDescent="0.25"/>
    <row r="212287" x14ac:dyDescent="0.25"/>
    <row r="212288" x14ac:dyDescent="0.25"/>
    <row r="212289" x14ac:dyDescent="0.25"/>
    <row r="212290" x14ac:dyDescent="0.25"/>
    <row r="212291" x14ac:dyDescent="0.25"/>
    <row r="212292" x14ac:dyDescent="0.25"/>
    <row r="212293" x14ac:dyDescent="0.25"/>
    <row r="212294" x14ac:dyDescent="0.25"/>
    <row r="212295" x14ac:dyDescent="0.25"/>
    <row r="212296" x14ac:dyDescent="0.25"/>
    <row r="212297" x14ac:dyDescent="0.25"/>
    <row r="212298" x14ac:dyDescent="0.25"/>
    <row r="212299" x14ac:dyDescent="0.25"/>
    <row r="212300" x14ac:dyDescent="0.25"/>
    <row r="212301" x14ac:dyDescent="0.25"/>
    <row r="212302" x14ac:dyDescent="0.25"/>
    <row r="212303" x14ac:dyDescent="0.25"/>
    <row r="212304" x14ac:dyDescent="0.25"/>
    <row r="212305" x14ac:dyDescent="0.25"/>
    <row r="212306" x14ac:dyDescent="0.25"/>
    <row r="212307" x14ac:dyDescent="0.25"/>
    <row r="212308" x14ac:dyDescent="0.25"/>
    <row r="212309" x14ac:dyDescent="0.25"/>
    <row r="212310" x14ac:dyDescent="0.25"/>
    <row r="212311" x14ac:dyDescent="0.25"/>
    <row r="212312" x14ac:dyDescent="0.25"/>
    <row r="212313" x14ac:dyDescent="0.25"/>
    <row r="212314" x14ac:dyDescent="0.25"/>
    <row r="212315" x14ac:dyDescent="0.25"/>
    <row r="212316" x14ac:dyDescent="0.25"/>
    <row r="212317" x14ac:dyDescent="0.25"/>
    <row r="212318" x14ac:dyDescent="0.25"/>
    <row r="212319" x14ac:dyDescent="0.25"/>
    <row r="212320" x14ac:dyDescent="0.25"/>
    <row r="212321" x14ac:dyDescent="0.25"/>
    <row r="212322" x14ac:dyDescent="0.25"/>
    <row r="212323" x14ac:dyDescent="0.25"/>
    <row r="212324" x14ac:dyDescent="0.25"/>
    <row r="212325" x14ac:dyDescent="0.25"/>
    <row r="212326" x14ac:dyDescent="0.25"/>
    <row r="212327" x14ac:dyDescent="0.25"/>
    <row r="212328" x14ac:dyDescent="0.25"/>
    <row r="212329" x14ac:dyDescent="0.25"/>
    <row r="212330" x14ac:dyDescent="0.25"/>
    <row r="212331" x14ac:dyDescent="0.25"/>
    <row r="212332" x14ac:dyDescent="0.25"/>
    <row r="212333" x14ac:dyDescent="0.25"/>
    <row r="212334" x14ac:dyDescent="0.25"/>
    <row r="212335" x14ac:dyDescent="0.25"/>
    <row r="212336" x14ac:dyDescent="0.25"/>
    <row r="212337" x14ac:dyDescent="0.25"/>
    <row r="212338" x14ac:dyDescent="0.25"/>
    <row r="212339" x14ac:dyDescent="0.25"/>
    <row r="212340" x14ac:dyDescent="0.25"/>
    <row r="212341" x14ac:dyDescent="0.25"/>
    <row r="212342" x14ac:dyDescent="0.25"/>
    <row r="212343" x14ac:dyDescent="0.25"/>
    <row r="212344" x14ac:dyDescent="0.25"/>
    <row r="212345" x14ac:dyDescent="0.25"/>
    <row r="212346" x14ac:dyDescent="0.25"/>
    <row r="212347" x14ac:dyDescent="0.25"/>
    <row r="212348" x14ac:dyDescent="0.25"/>
    <row r="212349" x14ac:dyDescent="0.25"/>
    <row r="212350" x14ac:dyDescent="0.25"/>
    <row r="212351" x14ac:dyDescent="0.25"/>
    <row r="212352" x14ac:dyDescent="0.25"/>
    <row r="212353" x14ac:dyDescent="0.25"/>
    <row r="212354" x14ac:dyDescent="0.25"/>
    <row r="212355" x14ac:dyDescent="0.25"/>
    <row r="212356" x14ac:dyDescent="0.25"/>
    <row r="212357" x14ac:dyDescent="0.25"/>
    <row r="212358" x14ac:dyDescent="0.25"/>
    <row r="212359" x14ac:dyDescent="0.25"/>
    <row r="212360" x14ac:dyDescent="0.25"/>
    <row r="212361" x14ac:dyDescent="0.25"/>
    <row r="212362" x14ac:dyDescent="0.25"/>
    <row r="212363" x14ac:dyDescent="0.25"/>
    <row r="212364" x14ac:dyDescent="0.25"/>
    <row r="212365" x14ac:dyDescent="0.25"/>
    <row r="212366" x14ac:dyDescent="0.25"/>
    <row r="212367" x14ac:dyDescent="0.25"/>
    <row r="212368" x14ac:dyDescent="0.25"/>
    <row r="212369" x14ac:dyDescent="0.25"/>
    <row r="212370" x14ac:dyDescent="0.25"/>
    <row r="212371" x14ac:dyDescent="0.25"/>
    <row r="212372" x14ac:dyDescent="0.25"/>
    <row r="212373" x14ac:dyDescent="0.25"/>
    <row r="212374" x14ac:dyDescent="0.25"/>
    <row r="212375" x14ac:dyDescent="0.25"/>
    <row r="212376" x14ac:dyDescent="0.25"/>
    <row r="212377" x14ac:dyDescent="0.25"/>
    <row r="212378" x14ac:dyDescent="0.25"/>
    <row r="212379" x14ac:dyDescent="0.25"/>
    <row r="212380" x14ac:dyDescent="0.25"/>
    <row r="212381" x14ac:dyDescent="0.25"/>
    <row r="212382" x14ac:dyDescent="0.25"/>
    <row r="212383" x14ac:dyDescent="0.25"/>
    <row r="212384" x14ac:dyDescent="0.25"/>
    <row r="212385" x14ac:dyDescent="0.25"/>
    <row r="212386" x14ac:dyDescent="0.25"/>
    <row r="212387" x14ac:dyDescent="0.25"/>
    <row r="212388" x14ac:dyDescent="0.25"/>
    <row r="212389" x14ac:dyDescent="0.25"/>
    <row r="212390" x14ac:dyDescent="0.25"/>
    <row r="212391" x14ac:dyDescent="0.25"/>
    <row r="212392" x14ac:dyDescent="0.25"/>
    <row r="212393" x14ac:dyDescent="0.25"/>
    <row r="212394" x14ac:dyDescent="0.25"/>
    <row r="212395" x14ac:dyDescent="0.25"/>
    <row r="212396" x14ac:dyDescent="0.25"/>
    <row r="212397" x14ac:dyDescent="0.25"/>
    <row r="212398" x14ac:dyDescent="0.25"/>
    <row r="212399" x14ac:dyDescent="0.25"/>
    <row r="212400" x14ac:dyDescent="0.25"/>
    <row r="212401" x14ac:dyDescent="0.25"/>
    <row r="212402" x14ac:dyDescent="0.25"/>
    <row r="212403" x14ac:dyDescent="0.25"/>
    <row r="212404" x14ac:dyDescent="0.25"/>
    <row r="212405" x14ac:dyDescent="0.25"/>
    <row r="212406" x14ac:dyDescent="0.25"/>
    <row r="212407" x14ac:dyDescent="0.25"/>
    <row r="212408" x14ac:dyDescent="0.25"/>
    <row r="212409" x14ac:dyDescent="0.25"/>
    <row r="212410" x14ac:dyDescent="0.25"/>
    <row r="212411" x14ac:dyDescent="0.25"/>
    <row r="212412" x14ac:dyDescent="0.25"/>
    <row r="212413" x14ac:dyDescent="0.25"/>
    <row r="212414" x14ac:dyDescent="0.25"/>
    <row r="212415" x14ac:dyDescent="0.25"/>
    <row r="212416" x14ac:dyDescent="0.25"/>
    <row r="212417" x14ac:dyDescent="0.25"/>
    <row r="212418" x14ac:dyDescent="0.25"/>
    <row r="212419" x14ac:dyDescent="0.25"/>
    <row r="212420" x14ac:dyDescent="0.25"/>
    <row r="212421" x14ac:dyDescent="0.25"/>
    <row r="212422" x14ac:dyDescent="0.25"/>
    <row r="212423" x14ac:dyDescent="0.25"/>
    <row r="212424" x14ac:dyDescent="0.25"/>
    <row r="212425" x14ac:dyDescent="0.25"/>
    <row r="212426" x14ac:dyDescent="0.25"/>
    <row r="212427" x14ac:dyDescent="0.25"/>
    <row r="212428" x14ac:dyDescent="0.25"/>
    <row r="212429" x14ac:dyDescent="0.25"/>
    <row r="212430" x14ac:dyDescent="0.25"/>
    <row r="212431" x14ac:dyDescent="0.25"/>
    <row r="212432" x14ac:dyDescent="0.25"/>
    <row r="212433" x14ac:dyDescent="0.25"/>
    <row r="212434" x14ac:dyDescent="0.25"/>
    <row r="212435" x14ac:dyDescent="0.25"/>
    <row r="212436" x14ac:dyDescent="0.25"/>
    <row r="212437" x14ac:dyDescent="0.25"/>
    <row r="212438" x14ac:dyDescent="0.25"/>
    <row r="212439" x14ac:dyDescent="0.25"/>
    <row r="212440" x14ac:dyDescent="0.25"/>
    <row r="212441" x14ac:dyDescent="0.25"/>
    <row r="212442" x14ac:dyDescent="0.25"/>
    <row r="212443" x14ac:dyDescent="0.25"/>
    <row r="212444" x14ac:dyDescent="0.25"/>
    <row r="212445" x14ac:dyDescent="0.25"/>
    <row r="212446" x14ac:dyDescent="0.25"/>
    <row r="212447" x14ac:dyDescent="0.25"/>
    <row r="212448" x14ac:dyDescent="0.25"/>
    <row r="212449" x14ac:dyDescent="0.25"/>
    <row r="212450" x14ac:dyDescent="0.25"/>
    <row r="212451" x14ac:dyDescent="0.25"/>
    <row r="212452" x14ac:dyDescent="0.25"/>
    <row r="212453" x14ac:dyDescent="0.25"/>
    <row r="212454" x14ac:dyDescent="0.25"/>
    <row r="212455" x14ac:dyDescent="0.25"/>
    <row r="212456" x14ac:dyDescent="0.25"/>
    <row r="212457" x14ac:dyDescent="0.25"/>
    <row r="212458" x14ac:dyDescent="0.25"/>
    <row r="212459" x14ac:dyDescent="0.25"/>
    <row r="212460" x14ac:dyDescent="0.25"/>
    <row r="212461" x14ac:dyDescent="0.25"/>
    <row r="212462" x14ac:dyDescent="0.25"/>
    <row r="212463" x14ac:dyDescent="0.25"/>
    <row r="212464" x14ac:dyDescent="0.25"/>
    <row r="212465" x14ac:dyDescent="0.25"/>
    <row r="212466" x14ac:dyDescent="0.25"/>
    <row r="212467" x14ac:dyDescent="0.25"/>
    <row r="212468" x14ac:dyDescent="0.25"/>
    <row r="212469" x14ac:dyDescent="0.25"/>
    <row r="212470" x14ac:dyDescent="0.25"/>
    <row r="212471" x14ac:dyDescent="0.25"/>
    <row r="212472" x14ac:dyDescent="0.25"/>
    <row r="212473" x14ac:dyDescent="0.25"/>
    <row r="212474" x14ac:dyDescent="0.25"/>
    <row r="212475" x14ac:dyDescent="0.25"/>
    <row r="212476" x14ac:dyDescent="0.25"/>
    <row r="212477" x14ac:dyDescent="0.25"/>
    <row r="212478" x14ac:dyDescent="0.25"/>
    <row r="212479" x14ac:dyDescent="0.25"/>
    <row r="212480" x14ac:dyDescent="0.25"/>
    <row r="212481" x14ac:dyDescent="0.25"/>
    <row r="212482" x14ac:dyDescent="0.25"/>
    <row r="212483" x14ac:dyDescent="0.25"/>
    <row r="212484" x14ac:dyDescent="0.25"/>
    <row r="212485" x14ac:dyDescent="0.25"/>
    <row r="212486" x14ac:dyDescent="0.25"/>
    <row r="212487" x14ac:dyDescent="0.25"/>
    <row r="212488" x14ac:dyDescent="0.25"/>
    <row r="212489" x14ac:dyDescent="0.25"/>
    <row r="212490" x14ac:dyDescent="0.25"/>
    <row r="212491" x14ac:dyDescent="0.25"/>
    <row r="212492" x14ac:dyDescent="0.25"/>
    <row r="212493" x14ac:dyDescent="0.25"/>
    <row r="212494" x14ac:dyDescent="0.25"/>
    <row r="212495" x14ac:dyDescent="0.25"/>
    <row r="212496" x14ac:dyDescent="0.25"/>
    <row r="212497" x14ac:dyDescent="0.25"/>
    <row r="212498" x14ac:dyDescent="0.25"/>
    <row r="212499" x14ac:dyDescent="0.25"/>
    <row r="212500" x14ac:dyDescent="0.25"/>
    <row r="212501" x14ac:dyDescent="0.25"/>
    <row r="212502" x14ac:dyDescent="0.25"/>
    <row r="212503" x14ac:dyDescent="0.25"/>
    <row r="212504" x14ac:dyDescent="0.25"/>
    <row r="212505" x14ac:dyDescent="0.25"/>
    <row r="212506" x14ac:dyDescent="0.25"/>
    <row r="212507" x14ac:dyDescent="0.25"/>
    <row r="212508" x14ac:dyDescent="0.25"/>
    <row r="212509" x14ac:dyDescent="0.25"/>
    <row r="212510" x14ac:dyDescent="0.25"/>
    <row r="212511" x14ac:dyDescent="0.25"/>
    <row r="212512" x14ac:dyDescent="0.25"/>
    <row r="212513" x14ac:dyDescent="0.25"/>
    <row r="212514" x14ac:dyDescent="0.25"/>
    <row r="212515" x14ac:dyDescent="0.25"/>
    <row r="212516" x14ac:dyDescent="0.25"/>
    <row r="212517" x14ac:dyDescent="0.25"/>
    <row r="212518" x14ac:dyDescent="0.25"/>
    <row r="212519" x14ac:dyDescent="0.25"/>
    <row r="212520" x14ac:dyDescent="0.25"/>
    <row r="212521" x14ac:dyDescent="0.25"/>
    <row r="212522" x14ac:dyDescent="0.25"/>
    <row r="212523" x14ac:dyDescent="0.25"/>
    <row r="212524" x14ac:dyDescent="0.25"/>
    <row r="212525" x14ac:dyDescent="0.25"/>
    <row r="212526" x14ac:dyDescent="0.25"/>
    <row r="212527" x14ac:dyDescent="0.25"/>
    <row r="212528" x14ac:dyDescent="0.25"/>
    <row r="212529" x14ac:dyDescent="0.25"/>
    <row r="212530" x14ac:dyDescent="0.25"/>
    <row r="212531" x14ac:dyDescent="0.25"/>
    <row r="212532" x14ac:dyDescent="0.25"/>
    <row r="212533" x14ac:dyDescent="0.25"/>
    <row r="212534" x14ac:dyDescent="0.25"/>
    <row r="212535" x14ac:dyDescent="0.25"/>
    <row r="212536" x14ac:dyDescent="0.25"/>
    <row r="212537" x14ac:dyDescent="0.25"/>
    <row r="212538" x14ac:dyDescent="0.25"/>
    <row r="212539" x14ac:dyDescent="0.25"/>
    <row r="212540" x14ac:dyDescent="0.25"/>
    <row r="212541" x14ac:dyDescent="0.25"/>
    <row r="212542" x14ac:dyDescent="0.25"/>
    <row r="212543" x14ac:dyDescent="0.25"/>
    <row r="212544" x14ac:dyDescent="0.25"/>
    <row r="212545" x14ac:dyDescent="0.25"/>
    <row r="212546" x14ac:dyDescent="0.25"/>
    <row r="212547" x14ac:dyDescent="0.25"/>
    <row r="212548" x14ac:dyDescent="0.25"/>
    <row r="212549" x14ac:dyDescent="0.25"/>
    <row r="212550" x14ac:dyDescent="0.25"/>
    <row r="212551" x14ac:dyDescent="0.25"/>
    <row r="212552" x14ac:dyDescent="0.25"/>
    <row r="212553" x14ac:dyDescent="0.25"/>
    <row r="212554" x14ac:dyDescent="0.25"/>
    <row r="212555" x14ac:dyDescent="0.25"/>
    <row r="212556" x14ac:dyDescent="0.25"/>
    <row r="212557" x14ac:dyDescent="0.25"/>
    <row r="212558" x14ac:dyDescent="0.25"/>
    <row r="212559" x14ac:dyDescent="0.25"/>
    <row r="212560" x14ac:dyDescent="0.25"/>
    <row r="212561" x14ac:dyDescent="0.25"/>
    <row r="212562" x14ac:dyDescent="0.25"/>
    <row r="212563" x14ac:dyDescent="0.25"/>
    <row r="212564" x14ac:dyDescent="0.25"/>
    <row r="212565" x14ac:dyDescent="0.25"/>
    <row r="212566" x14ac:dyDescent="0.25"/>
    <row r="212567" x14ac:dyDescent="0.25"/>
    <row r="212568" x14ac:dyDescent="0.25"/>
    <row r="212569" x14ac:dyDescent="0.25"/>
    <row r="212570" x14ac:dyDescent="0.25"/>
    <row r="212571" x14ac:dyDescent="0.25"/>
    <row r="212572" x14ac:dyDescent="0.25"/>
    <row r="212573" x14ac:dyDescent="0.25"/>
    <row r="212574" x14ac:dyDescent="0.25"/>
    <row r="212575" x14ac:dyDescent="0.25"/>
    <row r="212576" x14ac:dyDescent="0.25"/>
    <row r="212577" x14ac:dyDescent="0.25"/>
    <row r="212578" x14ac:dyDescent="0.25"/>
    <row r="212579" x14ac:dyDescent="0.25"/>
    <row r="212580" x14ac:dyDescent="0.25"/>
    <row r="212581" x14ac:dyDescent="0.25"/>
    <row r="212582" x14ac:dyDescent="0.25"/>
    <row r="212583" x14ac:dyDescent="0.25"/>
    <row r="212584" x14ac:dyDescent="0.25"/>
    <row r="212585" x14ac:dyDescent="0.25"/>
    <row r="212586" x14ac:dyDescent="0.25"/>
    <row r="212587" x14ac:dyDescent="0.25"/>
    <row r="212588" x14ac:dyDescent="0.25"/>
    <row r="212589" x14ac:dyDescent="0.25"/>
    <row r="212590" x14ac:dyDescent="0.25"/>
    <row r="212591" x14ac:dyDescent="0.25"/>
    <row r="212592" x14ac:dyDescent="0.25"/>
    <row r="212593" x14ac:dyDescent="0.25"/>
    <row r="212594" x14ac:dyDescent="0.25"/>
    <row r="212595" x14ac:dyDescent="0.25"/>
    <row r="212596" x14ac:dyDescent="0.25"/>
    <row r="212597" x14ac:dyDescent="0.25"/>
    <row r="212598" x14ac:dyDescent="0.25"/>
    <row r="212599" x14ac:dyDescent="0.25"/>
    <row r="212600" x14ac:dyDescent="0.25"/>
    <row r="212601" x14ac:dyDescent="0.25"/>
    <row r="212602" x14ac:dyDescent="0.25"/>
    <row r="212603" x14ac:dyDescent="0.25"/>
    <row r="212604" x14ac:dyDescent="0.25"/>
    <row r="212605" x14ac:dyDescent="0.25"/>
    <row r="212606" x14ac:dyDescent="0.25"/>
    <row r="212607" x14ac:dyDescent="0.25"/>
    <row r="212608" x14ac:dyDescent="0.25"/>
    <row r="212609" x14ac:dyDescent="0.25"/>
    <row r="212610" x14ac:dyDescent="0.25"/>
    <row r="212611" x14ac:dyDescent="0.25"/>
    <row r="212612" x14ac:dyDescent="0.25"/>
    <row r="212613" x14ac:dyDescent="0.25"/>
    <row r="212614" x14ac:dyDescent="0.25"/>
    <row r="212615" x14ac:dyDescent="0.25"/>
    <row r="212616" x14ac:dyDescent="0.25"/>
    <row r="212617" x14ac:dyDescent="0.25"/>
    <row r="212618" x14ac:dyDescent="0.25"/>
    <row r="212619" x14ac:dyDescent="0.25"/>
    <row r="212620" x14ac:dyDescent="0.25"/>
    <row r="212621" x14ac:dyDescent="0.25"/>
    <row r="212622" x14ac:dyDescent="0.25"/>
    <row r="212623" x14ac:dyDescent="0.25"/>
    <row r="212624" x14ac:dyDescent="0.25"/>
    <row r="212625" x14ac:dyDescent="0.25"/>
    <row r="212626" x14ac:dyDescent="0.25"/>
    <row r="212627" x14ac:dyDescent="0.25"/>
    <row r="212628" x14ac:dyDescent="0.25"/>
    <row r="212629" x14ac:dyDescent="0.25"/>
    <row r="212630" x14ac:dyDescent="0.25"/>
    <row r="212631" x14ac:dyDescent="0.25"/>
    <row r="212632" x14ac:dyDescent="0.25"/>
    <row r="212633" x14ac:dyDescent="0.25"/>
    <row r="212634" x14ac:dyDescent="0.25"/>
    <row r="212635" x14ac:dyDescent="0.25"/>
    <row r="212636" x14ac:dyDescent="0.25"/>
    <row r="212637" x14ac:dyDescent="0.25"/>
    <row r="212638" x14ac:dyDescent="0.25"/>
    <row r="212639" x14ac:dyDescent="0.25"/>
    <row r="212640" x14ac:dyDescent="0.25"/>
    <row r="212641" x14ac:dyDescent="0.25"/>
    <row r="212642" x14ac:dyDescent="0.25"/>
    <row r="212643" x14ac:dyDescent="0.25"/>
    <row r="212644" x14ac:dyDescent="0.25"/>
    <row r="212645" x14ac:dyDescent="0.25"/>
    <row r="212646" x14ac:dyDescent="0.25"/>
    <row r="212647" x14ac:dyDescent="0.25"/>
    <row r="212648" x14ac:dyDescent="0.25"/>
    <row r="212649" x14ac:dyDescent="0.25"/>
    <row r="212650" x14ac:dyDescent="0.25"/>
    <row r="212651" x14ac:dyDescent="0.25"/>
    <row r="212652" x14ac:dyDescent="0.25"/>
    <row r="212653" x14ac:dyDescent="0.25"/>
    <row r="212654" x14ac:dyDescent="0.25"/>
    <row r="212655" x14ac:dyDescent="0.25"/>
    <row r="212656" x14ac:dyDescent="0.25"/>
    <row r="212657" x14ac:dyDescent="0.25"/>
    <row r="212658" x14ac:dyDescent="0.25"/>
    <row r="212659" x14ac:dyDescent="0.25"/>
    <row r="212660" x14ac:dyDescent="0.25"/>
    <row r="212661" x14ac:dyDescent="0.25"/>
    <row r="212662" x14ac:dyDescent="0.25"/>
    <row r="212663" x14ac:dyDescent="0.25"/>
    <row r="212664" x14ac:dyDescent="0.25"/>
    <row r="212665" x14ac:dyDescent="0.25"/>
    <row r="212666" x14ac:dyDescent="0.25"/>
    <row r="212667" x14ac:dyDescent="0.25"/>
    <row r="212668" x14ac:dyDescent="0.25"/>
    <row r="212669" x14ac:dyDescent="0.25"/>
    <row r="212670" x14ac:dyDescent="0.25"/>
    <row r="212671" x14ac:dyDescent="0.25"/>
    <row r="212672" x14ac:dyDescent="0.25"/>
    <row r="212673" x14ac:dyDescent="0.25"/>
    <row r="212674" x14ac:dyDescent="0.25"/>
    <row r="212675" x14ac:dyDescent="0.25"/>
    <row r="212676" x14ac:dyDescent="0.25"/>
    <row r="212677" x14ac:dyDescent="0.25"/>
    <row r="212678" x14ac:dyDescent="0.25"/>
    <row r="212679" x14ac:dyDescent="0.25"/>
    <row r="212680" x14ac:dyDescent="0.25"/>
    <row r="212681" x14ac:dyDescent="0.25"/>
    <row r="212682" x14ac:dyDescent="0.25"/>
    <row r="212683" x14ac:dyDescent="0.25"/>
    <row r="212684" x14ac:dyDescent="0.25"/>
    <row r="212685" x14ac:dyDescent="0.25"/>
    <row r="212686" x14ac:dyDescent="0.25"/>
    <row r="212687" x14ac:dyDescent="0.25"/>
    <row r="212688" x14ac:dyDescent="0.25"/>
    <row r="212689" x14ac:dyDescent="0.25"/>
    <row r="212690" x14ac:dyDescent="0.25"/>
    <row r="212691" x14ac:dyDescent="0.25"/>
    <row r="212692" x14ac:dyDescent="0.25"/>
    <row r="212693" x14ac:dyDescent="0.25"/>
    <row r="212694" x14ac:dyDescent="0.25"/>
    <row r="212695" x14ac:dyDescent="0.25"/>
    <row r="212696" x14ac:dyDescent="0.25"/>
    <row r="212697" x14ac:dyDescent="0.25"/>
    <row r="212698" x14ac:dyDescent="0.25"/>
    <row r="212699" x14ac:dyDescent="0.25"/>
    <row r="212700" x14ac:dyDescent="0.25"/>
    <row r="212701" x14ac:dyDescent="0.25"/>
    <row r="212702" x14ac:dyDescent="0.25"/>
    <row r="212703" x14ac:dyDescent="0.25"/>
    <row r="212704" x14ac:dyDescent="0.25"/>
    <row r="212705" x14ac:dyDescent="0.25"/>
    <row r="212706" x14ac:dyDescent="0.25"/>
    <row r="212707" x14ac:dyDescent="0.25"/>
    <row r="212708" x14ac:dyDescent="0.25"/>
    <row r="212709" x14ac:dyDescent="0.25"/>
    <row r="212710" x14ac:dyDescent="0.25"/>
    <row r="212711" x14ac:dyDescent="0.25"/>
    <row r="212712" x14ac:dyDescent="0.25"/>
    <row r="212713" x14ac:dyDescent="0.25"/>
    <row r="212714" x14ac:dyDescent="0.25"/>
    <row r="212715" x14ac:dyDescent="0.25"/>
    <row r="212716" x14ac:dyDescent="0.25"/>
    <row r="212717" x14ac:dyDescent="0.25"/>
    <row r="212718" x14ac:dyDescent="0.25"/>
    <row r="212719" x14ac:dyDescent="0.25"/>
    <row r="212720" x14ac:dyDescent="0.25"/>
    <row r="212721" x14ac:dyDescent="0.25"/>
    <row r="212722" x14ac:dyDescent="0.25"/>
    <row r="212723" x14ac:dyDescent="0.25"/>
    <row r="212724" x14ac:dyDescent="0.25"/>
    <row r="212725" x14ac:dyDescent="0.25"/>
    <row r="212726" x14ac:dyDescent="0.25"/>
    <row r="212727" x14ac:dyDescent="0.25"/>
    <row r="212728" x14ac:dyDescent="0.25"/>
    <row r="212729" x14ac:dyDescent="0.25"/>
    <row r="212730" x14ac:dyDescent="0.25"/>
    <row r="212731" x14ac:dyDescent="0.25"/>
    <row r="212732" x14ac:dyDescent="0.25"/>
    <row r="212733" x14ac:dyDescent="0.25"/>
    <row r="212734" x14ac:dyDescent="0.25"/>
    <row r="212735" x14ac:dyDescent="0.25"/>
    <row r="212736" x14ac:dyDescent="0.25"/>
    <row r="212737" x14ac:dyDescent="0.25"/>
    <row r="212738" x14ac:dyDescent="0.25"/>
    <row r="212739" x14ac:dyDescent="0.25"/>
    <row r="212740" x14ac:dyDescent="0.25"/>
    <row r="212741" x14ac:dyDescent="0.25"/>
    <row r="212742" x14ac:dyDescent="0.25"/>
    <row r="212743" x14ac:dyDescent="0.25"/>
    <row r="212744" x14ac:dyDescent="0.25"/>
    <row r="212745" x14ac:dyDescent="0.25"/>
    <row r="212746" x14ac:dyDescent="0.25"/>
    <row r="212747" x14ac:dyDescent="0.25"/>
    <row r="212748" x14ac:dyDescent="0.25"/>
    <row r="212749" x14ac:dyDescent="0.25"/>
    <row r="212750" x14ac:dyDescent="0.25"/>
    <row r="212751" x14ac:dyDescent="0.25"/>
    <row r="212752" x14ac:dyDescent="0.25"/>
    <row r="212753" x14ac:dyDescent="0.25"/>
    <row r="212754" x14ac:dyDescent="0.25"/>
    <row r="212755" x14ac:dyDescent="0.25"/>
    <row r="212756" x14ac:dyDescent="0.25"/>
    <row r="212757" x14ac:dyDescent="0.25"/>
    <row r="212758" x14ac:dyDescent="0.25"/>
    <row r="212759" x14ac:dyDescent="0.25"/>
    <row r="212760" x14ac:dyDescent="0.25"/>
    <row r="212761" x14ac:dyDescent="0.25"/>
    <row r="212762" x14ac:dyDescent="0.25"/>
    <row r="212763" x14ac:dyDescent="0.25"/>
    <row r="212764" x14ac:dyDescent="0.25"/>
    <row r="212765" x14ac:dyDescent="0.25"/>
    <row r="212766" x14ac:dyDescent="0.25"/>
    <row r="212767" x14ac:dyDescent="0.25"/>
    <row r="212768" x14ac:dyDescent="0.25"/>
    <row r="212769" x14ac:dyDescent="0.25"/>
    <row r="212770" x14ac:dyDescent="0.25"/>
    <row r="212771" x14ac:dyDescent="0.25"/>
    <row r="212772" x14ac:dyDescent="0.25"/>
    <row r="212773" x14ac:dyDescent="0.25"/>
    <row r="212774" x14ac:dyDescent="0.25"/>
    <row r="212775" x14ac:dyDescent="0.25"/>
    <row r="212776" x14ac:dyDescent="0.25"/>
    <row r="212777" x14ac:dyDescent="0.25"/>
    <row r="212778" x14ac:dyDescent="0.25"/>
    <row r="212779" x14ac:dyDescent="0.25"/>
    <row r="212780" x14ac:dyDescent="0.25"/>
    <row r="212781" x14ac:dyDescent="0.25"/>
    <row r="212782" x14ac:dyDescent="0.25"/>
    <row r="212783" x14ac:dyDescent="0.25"/>
    <row r="212784" x14ac:dyDescent="0.25"/>
    <row r="212785" x14ac:dyDescent="0.25"/>
    <row r="212786" x14ac:dyDescent="0.25"/>
    <row r="212787" x14ac:dyDescent="0.25"/>
    <row r="212788" x14ac:dyDescent="0.25"/>
    <row r="212789" x14ac:dyDescent="0.25"/>
    <row r="212790" x14ac:dyDescent="0.25"/>
    <row r="212791" x14ac:dyDescent="0.25"/>
    <row r="212792" x14ac:dyDescent="0.25"/>
    <row r="212793" x14ac:dyDescent="0.25"/>
    <row r="212794" x14ac:dyDescent="0.25"/>
    <row r="212795" x14ac:dyDescent="0.25"/>
    <row r="212796" x14ac:dyDescent="0.25"/>
    <row r="212797" x14ac:dyDescent="0.25"/>
    <row r="212798" x14ac:dyDescent="0.25"/>
    <row r="212799" x14ac:dyDescent="0.25"/>
    <row r="212800" x14ac:dyDescent="0.25"/>
    <row r="212801" x14ac:dyDescent="0.25"/>
    <row r="212802" x14ac:dyDescent="0.25"/>
    <row r="212803" x14ac:dyDescent="0.25"/>
    <row r="212804" x14ac:dyDescent="0.25"/>
    <row r="212805" x14ac:dyDescent="0.25"/>
    <row r="212806" x14ac:dyDescent="0.25"/>
    <row r="212807" x14ac:dyDescent="0.25"/>
    <row r="212808" x14ac:dyDescent="0.25"/>
    <row r="212809" x14ac:dyDescent="0.25"/>
    <row r="212810" x14ac:dyDescent="0.25"/>
    <row r="212811" x14ac:dyDescent="0.25"/>
    <row r="212812" x14ac:dyDescent="0.25"/>
    <row r="212813" x14ac:dyDescent="0.25"/>
    <row r="212814" x14ac:dyDescent="0.25"/>
    <row r="212815" x14ac:dyDescent="0.25"/>
    <row r="212816" x14ac:dyDescent="0.25"/>
    <row r="212817" x14ac:dyDescent="0.25"/>
    <row r="212818" x14ac:dyDescent="0.25"/>
    <row r="212819" x14ac:dyDescent="0.25"/>
    <row r="212820" x14ac:dyDescent="0.25"/>
    <row r="212821" x14ac:dyDescent="0.25"/>
    <row r="212822" x14ac:dyDescent="0.25"/>
    <row r="212823" x14ac:dyDescent="0.25"/>
    <row r="212824" x14ac:dyDescent="0.25"/>
    <row r="212825" x14ac:dyDescent="0.25"/>
    <row r="212826" x14ac:dyDescent="0.25"/>
    <row r="212827" x14ac:dyDescent="0.25"/>
    <row r="212828" x14ac:dyDescent="0.25"/>
    <row r="212829" x14ac:dyDescent="0.25"/>
    <row r="212830" x14ac:dyDescent="0.25"/>
    <row r="212831" x14ac:dyDescent="0.25"/>
    <row r="212832" x14ac:dyDescent="0.25"/>
    <row r="212833" x14ac:dyDescent="0.25"/>
    <row r="212834" x14ac:dyDescent="0.25"/>
    <row r="212835" x14ac:dyDescent="0.25"/>
    <row r="212836" x14ac:dyDescent="0.25"/>
    <row r="212837" x14ac:dyDescent="0.25"/>
    <row r="212838" x14ac:dyDescent="0.25"/>
    <row r="212839" x14ac:dyDescent="0.25"/>
    <row r="212840" x14ac:dyDescent="0.25"/>
    <row r="212841" x14ac:dyDescent="0.25"/>
    <row r="212842" x14ac:dyDescent="0.25"/>
    <row r="212843" x14ac:dyDescent="0.25"/>
    <row r="212844" x14ac:dyDescent="0.25"/>
    <row r="212845" x14ac:dyDescent="0.25"/>
    <row r="212846" x14ac:dyDescent="0.25"/>
    <row r="212847" x14ac:dyDescent="0.25"/>
    <row r="212848" x14ac:dyDescent="0.25"/>
    <row r="212849" x14ac:dyDescent="0.25"/>
    <row r="212850" x14ac:dyDescent="0.25"/>
    <row r="212851" x14ac:dyDescent="0.25"/>
    <row r="212852" x14ac:dyDescent="0.25"/>
    <row r="212853" x14ac:dyDescent="0.25"/>
    <row r="212854" x14ac:dyDescent="0.25"/>
    <row r="212855" x14ac:dyDescent="0.25"/>
    <row r="212856" x14ac:dyDescent="0.25"/>
    <row r="212857" x14ac:dyDescent="0.25"/>
    <row r="212858" x14ac:dyDescent="0.25"/>
    <row r="212859" x14ac:dyDescent="0.25"/>
    <row r="212860" x14ac:dyDescent="0.25"/>
    <row r="212861" x14ac:dyDescent="0.25"/>
    <row r="212862" x14ac:dyDescent="0.25"/>
    <row r="212863" x14ac:dyDescent="0.25"/>
    <row r="212864" x14ac:dyDescent="0.25"/>
    <row r="212865" x14ac:dyDescent="0.25"/>
    <row r="212866" x14ac:dyDescent="0.25"/>
    <row r="212867" x14ac:dyDescent="0.25"/>
    <row r="212868" x14ac:dyDescent="0.25"/>
    <row r="212869" x14ac:dyDescent="0.25"/>
    <row r="212870" x14ac:dyDescent="0.25"/>
    <row r="212871" x14ac:dyDescent="0.25"/>
    <row r="212872" x14ac:dyDescent="0.25"/>
    <row r="212873" x14ac:dyDescent="0.25"/>
    <row r="212874" x14ac:dyDescent="0.25"/>
    <row r="212875" x14ac:dyDescent="0.25"/>
    <row r="212876" x14ac:dyDescent="0.25"/>
    <row r="212877" x14ac:dyDescent="0.25"/>
    <row r="212878" x14ac:dyDescent="0.25"/>
    <row r="212879" x14ac:dyDescent="0.25"/>
    <row r="212880" x14ac:dyDescent="0.25"/>
    <row r="212881" x14ac:dyDescent="0.25"/>
    <row r="212882" x14ac:dyDescent="0.25"/>
    <row r="212883" x14ac:dyDescent="0.25"/>
    <row r="212884" x14ac:dyDescent="0.25"/>
    <row r="212885" x14ac:dyDescent="0.25"/>
    <row r="212886" x14ac:dyDescent="0.25"/>
    <row r="212887" x14ac:dyDescent="0.25"/>
    <row r="212888" x14ac:dyDescent="0.25"/>
    <row r="212889" x14ac:dyDescent="0.25"/>
    <row r="212890" x14ac:dyDescent="0.25"/>
    <row r="212891" x14ac:dyDescent="0.25"/>
    <row r="212892" x14ac:dyDescent="0.25"/>
    <row r="212893" x14ac:dyDescent="0.25"/>
    <row r="212894" x14ac:dyDescent="0.25"/>
    <row r="212895" x14ac:dyDescent="0.25"/>
    <row r="212896" x14ac:dyDescent="0.25"/>
    <row r="212897" x14ac:dyDescent="0.25"/>
    <row r="212898" x14ac:dyDescent="0.25"/>
    <row r="212899" x14ac:dyDescent="0.25"/>
    <row r="212900" x14ac:dyDescent="0.25"/>
    <row r="212901" x14ac:dyDescent="0.25"/>
    <row r="212902" x14ac:dyDescent="0.25"/>
    <row r="212903" x14ac:dyDescent="0.25"/>
    <row r="212904" x14ac:dyDescent="0.25"/>
    <row r="212905" x14ac:dyDescent="0.25"/>
    <row r="212906" x14ac:dyDescent="0.25"/>
    <row r="212907" x14ac:dyDescent="0.25"/>
    <row r="212908" x14ac:dyDescent="0.25"/>
    <row r="212909" x14ac:dyDescent="0.25"/>
    <row r="212910" x14ac:dyDescent="0.25"/>
    <row r="212911" x14ac:dyDescent="0.25"/>
    <row r="212912" x14ac:dyDescent="0.25"/>
    <row r="212913" x14ac:dyDescent="0.25"/>
    <row r="212914" x14ac:dyDescent="0.25"/>
    <row r="212915" x14ac:dyDescent="0.25"/>
    <row r="212916" x14ac:dyDescent="0.25"/>
    <row r="212917" x14ac:dyDescent="0.25"/>
    <row r="212918" x14ac:dyDescent="0.25"/>
    <row r="212919" x14ac:dyDescent="0.25"/>
    <row r="212920" x14ac:dyDescent="0.25"/>
    <row r="212921" x14ac:dyDescent="0.25"/>
    <row r="212922" x14ac:dyDescent="0.25"/>
    <row r="212923" x14ac:dyDescent="0.25"/>
    <row r="212924" x14ac:dyDescent="0.25"/>
    <row r="212925" x14ac:dyDescent="0.25"/>
    <row r="212926" x14ac:dyDescent="0.25"/>
    <row r="212927" x14ac:dyDescent="0.25"/>
    <row r="212928" x14ac:dyDescent="0.25"/>
    <row r="212929" x14ac:dyDescent="0.25"/>
    <row r="212930" x14ac:dyDescent="0.25"/>
    <row r="212931" x14ac:dyDescent="0.25"/>
    <row r="212932" x14ac:dyDescent="0.25"/>
    <row r="212933" x14ac:dyDescent="0.25"/>
    <row r="212934" x14ac:dyDescent="0.25"/>
    <row r="212935" x14ac:dyDescent="0.25"/>
    <row r="212936" x14ac:dyDescent="0.25"/>
    <row r="212937" x14ac:dyDescent="0.25"/>
    <row r="212938" x14ac:dyDescent="0.25"/>
    <row r="212939" x14ac:dyDescent="0.25"/>
    <row r="212940" x14ac:dyDescent="0.25"/>
    <row r="212941" x14ac:dyDescent="0.25"/>
    <row r="212942" x14ac:dyDescent="0.25"/>
    <row r="212943" x14ac:dyDescent="0.25"/>
    <row r="212944" x14ac:dyDescent="0.25"/>
    <row r="212945" x14ac:dyDescent="0.25"/>
    <row r="212946" x14ac:dyDescent="0.25"/>
    <row r="212947" x14ac:dyDescent="0.25"/>
    <row r="212948" x14ac:dyDescent="0.25"/>
    <row r="212949" x14ac:dyDescent="0.25"/>
    <row r="212950" x14ac:dyDescent="0.25"/>
    <row r="212951" x14ac:dyDescent="0.25"/>
    <row r="212952" x14ac:dyDescent="0.25"/>
    <row r="212953" x14ac:dyDescent="0.25"/>
    <row r="212954" x14ac:dyDescent="0.25"/>
    <row r="212955" x14ac:dyDescent="0.25"/>
    <row r="212956" x14ac:dyDescent="0.25"/>
    <row r="212957" x14ac:dyDescent="0.25"/>
    <row r="212958" x14ac:dyDescent="0.25"/>
    <row r="212959" x14ac:dyDescent="0.25"/>
    <row r="212960" x14ac:dyDescent="0.25"/>
    <row r="212961" x14ac:dyDescent="0.25"/>
    <row r="212962" x14ac:dyDescent="0.25"/>
    <row r="212963" x14ac:dyDescent="0.25"/>
    <row r="212964" x14ac:dyDescent="0.25"/>
    <row r="212965" x14ac:dyDescent="0.25"/>
    <row r="212966" x14ac:dyDescent="0.25"/>
    <row r="212967" x14ac:dyDescent="0.25"/>
    <row r="212968" x14ac:dyDescent="0.25"/>
    <row r="212969" x14ac:dyDescent="0.25"/>
    <row r="212970" x14ac:dyDescent="0.25"/>
    <row r="212971" x14ac:dyDescent="0.25"/>
    <row r="212972" x14ac:dyDescent="0.25"/>
    <row r="212973" x14ac:dyDescent="0.25"/>
    <row r="212974" x14ac:dyDescent="0.25"/>
    <row r="212975" x14ac:dyDescent="0.25"/>
    <row r="212976" x14ac:dyDescent="0.25"/>
    <row r="212977" x14ac:dyDescent="0.25"/>
    <row r="212978" x14ac:dyDescent="0.25"/>
    <row r="212979" x14ac:dyDescent="0.25"/>
    <row r="212980" x14ac:dyDescent="0.25"/>
    <row r="212981" x14ac:dyDescent="0.25"/>
    <row r="212982" x14ac:dyDescent="0.25"/>
    <row r="212983" x14ac:dyDescent="0.25"/>
    <row r="212984" x14ac:dyDescent="0.25"/>
    <row r="212985" x14ac:dyDescent="0.25"/>
    <row r="212986" x14ac:dyDescent="0.25"/>
    <row r="212987" x14ac:dyDescent="0.25"/>
    <row r="212988" x14ac:dyDescent="0.25"/>
    <row r="212989" x14ac:dyDescent="0.25"/>
    <row r="212990" x14ac:dyDescent="0.25"/>
    <row r="212991" x14ac:dyDescent="0.25"/>
    <row r="212992" x14ac:dyDescent="0.25"/>
    <row r="212993" x14ac:dyDescent="0.25"/>
    <row r="212994" x14ac:dyDescent="0.25"/>
    <row r="212995" x14ac:dyDescent="0.25"/>
    <row r="212996" x14ac:dyDescent="0.25"/>
    <row r="212997" x14ac:dyDescent="0.25"/>
    <row r="212998" x14ac:dyDescent="0.25"/>
    <row r="212999" x14ac:dyDescent="0.25"/>
    <row r="213000" x14ac:dyDescent="0.25"/>
    <row r="213001" x14ac:dyDescent="0.25"/>
    <row r="213002" x14ac:dyDescent="0.25"/>
    <row r="213003" x14ac:dyDescent="0.25"/>
    <row r="213004" x14ac:dyDescent="0.25"/>
    <row r="213005" x14ac:dyDescent="0.25"/>
    <row r="213006" x14ac:dyDescent="0.25"/>
    <row r="213007" x14ac:dyDescent="0.25"/>
    <row r="213008" x14ac:dyDescent="0.25"/>
    <row r="213009" x14ac:dyDescent="0.25"/>
    <row r="213010" x14ac:dyDescent="0.25"/>
    <row r="213011" x14ac:dyDescent="0.25"/>
    <row r="213012" x14ac:dyDescent="0.25"/>
    <row r="213013" x14ac:dyDescent="0.25"/>
    <row r="213014" x14ac:dyDescent="0.25"/>
    <row r="213015" x14ac:dyDescent="0.25"/>
    <row r="213016" x14ac:dyDescent="0.25"/>
    <row r="213017" x14ac:dyDescent="0.25"/>
    <row r="213018" x14ac:dyDescent="0.25"/>
    <row r="213019" x14ac:dyDescent="0.25"/>
    <row r="213020" x14ac:dyDescent="0.25"/>
    <row r="213021" x14ac:dyDescent="0.25"/>
    <row r="213022" x14ac:dyDescent="0.25"/>
    <row r="213023" x14ac:dyDescent="0.25"/>
    <row r="213024" x14ac:dyDescent="0.25"/>
    <row r="213025" x14ac:dyDescent="0.25"/>
    <row r="213026" x14ac:dyDescent="0.25"/>
    <row r="213027" x14ac:dyDescent="0.25"/>
    <row r="213028" x14ac:dyDescent="0.25"/>
    <row r="213029" x14ac:dyDescent="0.25"/>
    <row r="213030" x14ac:dyDescent="0.25"/>
    <row r="213031" x14ac:dyDescent="0.25"/>
    <row r="213032" x14ac:dyDescent="0.25"/>
    <row r="213033" x14ac:dyDescent="0.25"/>
    <row r="213034" x14ac:dyDescent="0.25"/>
    <row r="213035" x14ac:dyDescent="0.25"/>
    <row r="213036" x14ac:dyDescent="0.25"/>
    <row r="213037" x14ac:dyDescent="0.25"/>
    <row r="213038" x14ac:dyDescent="0.25"/>
    <row r="213039" x14ac:dyDescent="0.25"/>
    <row r="213040" x14ac:dyDescent="0.25"/>
    <row r="213041" x14ac:dyDescent="0.25"/>
    <row r="213042" x14ac:dyDescent="0.25"/>
    <row r="213043" x14ac:dyDescent="0.25"/>
    <row r="213044" x14ac:dyDescent="0.25"/>
    <row r="213045" x14ac:dyDescent="0.25"/>
    <row r="213046" x14ac:dyDescent="0.25"/>
    <row r="213047" x14ac:dyDescent="0.25"/>
    <row r="213048" x14ac:dyDescent="0.25"/>
    <row r="213049" x14ac:dyDescent="0.25"/>
    <row r="213050" x14ac:dyDescent="0.25"/>
    <row r="213051" x14ac:dyDescent="0.25"/>
    <row r="213052" x14ac:dyDescent="0.25"/>
    <row r="213053" x14ac:dyDescent="0.25"/>
    <row r="213054" x14ac:dyDescent="0.25"/>
    <row r="213055" x14ac:dyDescent="0.25"/>
    <row r="213056" x14ac:dyDescent="0.25"/>
    <row r="213057" x14ac:dyDescent="0.25"/>
    <row r="213058" x14ac:dyDescent="0.25"/>
    <row r="213059" x14ac:dyDescent="0.25"/>
    <row r="213060" x14ac:dyDescent="0.25"/>
    <row r="213061" x14ac:dyDescent="0.25"/>
    <row r="213062" x14ac:dyDescent="0.25"/>
    <row r="213063" x14ac:dyDescent="0.25"/>
    <row r="213064" x14ac:dyDescent="0.25"/>
    <row r="213065" x14ac:dyDescent="0.25"/>
    <row r="213066" x14ac:dyDescent="0.25"/>
    <row r="213067" x14ac:dyDescent="0.25"/>
    <row r="213068" x14ac:dyDescent="0.25"/>
    <row r="213069" x14ac:dyDescent="0.25"/>
    <row r="213070" x14ac:dyDescent="0.25"/>
    <row r="213071" x14ac:dyDescent="0.25"/>
    <row r="213072" x14ac:dyDescent="0.25"/>
    <row r="213073" x14ac:dyDescent="0.25"/>
    <row r="213074" x14ac:dyDescent="0.25"/>
    <row r="213075" x14ac:dyDescent="0.25"/>
    <row r="213076" x14ac:dyDescent="0.25"/>
    <row r="213077" x14ac:dyDescent="0.25"/>
    <row r="213078" x14ac:dyDescent="0.25"/>
    <row r="213079" x14ac:dyDescent="0.25"/>
    <row r="213080" x14ac:dyDescent="0.25"/>
    <row r="213081" x14ac:dyDescent="0.25"/>
    <row r="213082" x14ac:dyDescent="0.25"/>
    <row r="213083" x14ac:dyDescent="0.25"/>
    <row r="213084" x14ac:dyDescent="0.25"/>
    <row r="213085" x14ac:dyDescent="0.25"/>
    <row r="213086" x14ac:dyDescent="0.25"/>
    <row r="213087" x14ac:dyDescent="0.25"/>
    <row r="213088" x14ac:dyDescent="0.25"/>
    <row r="213089" x14ac:dyDescent="0.25"/>
    <row r="213090" x14ac:dyDescent="0.25"/>
    <row r="213091" x14ac:dyDescent="0.25"/>
    <row r="213092" x14ac:dyDescent="0.25"/>
    <row r="213093" x14ac:dyDescent="0.25"/>
    <row r="213094" x14ac:dyDescent="0.25"/>
    <row r="213095" x14ac:dyDescent="0.25"/>
    <row r="213096" x14ac:dyDescent="0.25"/>
    <row r="213097" x14ac:dyDescent="0.25"/>
    <row r="213098" x14ac:dyDescent="0.25"/>
    <row r="213099" x14ac:dyDescent="0.25"/>
    <row r="213100" x14ac:dyDescent="0.25"/>
    <row r="213101" x14ac:dyDescent="0.25"/>
    <row r="213102" x14ac:dyDescent="0.25"/>
    <row r="213103" x14ac:dyDescent="0.25"/>
    <row r="213104" x14ac:dyDescent="0.25"/>
    <row r="213105" x14ac:dyDescent="0.25"/>
    <row r="213106" x14ac:dyDescent="0.25"/>
    <row r="213107" x14ac:dyDescent="0.25"/>
    <row r="213108" x14ac:dyDescent="0.25"/>
    <row r="213109" x14ac:dyDescent="0.25"/>
    <row r="213110" x14ac:dyDescent="0.25"/>
    <row r="213111" x14ac:dyDescent="0.25"/>
    <row r="213112" x14ac:dyDescent="0.25"/>
    <row r="213113" x14ac:dyDescent="0.25"/>
    <row r="213114" x14ac:dyDescent="0.25"/>
    <row r="213115" x14ac:dyDescent="0.25"/>
    <row r="213116" x14ac:dyDescent="0.25"/>
    <row r="213117" x14ac:dyDescent="0.25"/>
    <row r="213118" x14ac:dyDescent="0.25"/>
    <row r="213119" x14ac:dyDescent="0.25"/>
    <row r="213120" x14ac:dyDescent="0.25"/>
    <row r="213121" x14ac:dyDescent="0.25"/>
    <row r="213122" x14ac:dyDescent="0.25"/>
    <row r="213123" x14ac:dyDescent="0.25"/>
    <row r="213124" x14ac:dyDescent="0.25"/>
    <row r="213125" x14ac:dyDescent="0.25"/>
    <row r="213126" x14ac:dyDescent="0.25"/>
    <row r="213127" x14ac:dyDescent="0.25"/>
    <row r="213128" x14ac:dyDescent="0.25"/>
    <row r="213129" x14ac:dyDescent="0.25"/>
    <row r="213130" x14ac:dyDescent="0.25"/>
    <row r="213131" x14ac:dyDescent="0.25"/>
    <row r="213132" x14ac:dyDescent="0.25"/>
    <row r="213133" x14ac:dyDescent="0.25"/>
    <row r="213134" x14ac:dyDescent="0.25"/>
    <row r="213135" x14ac:dyDescent="0.25"/>
    <row r="213136" x14ac:dyDescent="0.25"/>
    <row r="213137" x14ac:dyDescent="0.25"/>
    <row r="213138" x14ac:dyDescent="0.25"/>
    <row r="213139" x14ac:dyDescent="0.25"/>
    <row r="213140" x14ac:dyDescent="0.25"/>
    <row r="213141" x14ac:dyDescent="0.25"/>
    <row r="213142" x14ac:dyDescent="0.25"/>
    <row r="213143" x14ac:dyDescent="0.25"/>
    <row r="213144" x14ac:dyDescent="0.25"/>
    <row r="213145" x14ac:dyDescent="0.25"/>
    <row r="213146" x14ac:dyDescent="0.25"/>
    <row r="213147" x14ac:dyDescent="0.25"/>
    <row r="213148" x14ac:dyDescent="0.25"/>
    <row r="213149" x14ac:dyDescent="0.25"/>
    <row r="213150" x14ac:dyDescent="0.25"/>
    <row r="213151" x14ac:dyDescent="0.25"/>
    <row r="213152" x14ac:dyDescent="0.25"/>
    <row r="213153" x14ac:dyDescent="0.25"/>
    <row r="213154" x14ac:dyDescent="0.25"/>
    <row r="213155" x14ac:dyDescent="0.25"/>
    <row r="213156" x14ac:dyDescent="0.25"/>
    <row r="213157" x14ac:dyDescent="0.25"/>
    <row r="213158" x14ac:dyDescent="0.25"/>
    <row r="213159" x14ac:dyDescent="0.25"/>
    <row r="213160" x14ac:dyDescent="0.25"/>
    <row r="213161" x14ac:dyDescent="0.25"/>
    <row r="213162" x14ac:dyDescent="0.25"/>
    <row r="213163" x14ac:dyDescent="0.25"/>
    <row r="213164" x14ac:dyDescent="0.25"/>
    <row r="213165" x14ac:dyDescent="0.25"/>
    <row r="213166" x14ac:dyDescent="0.25"/>
    <row r="213167" x14ac:dyDescent="0.25"/>
    <row r="213168" x14ac:dyDescent="0.25"/>
    <row r="213169" x14ac:dyDescent="0.25"/>
    <row r="213170" x14ac:dyDescent="0.25"/>
    <row r="213171" x14ac:dyDescent="0.25"/>
    <row r="213172" x14ac:dyDescent="0.25"/>
    <row r="213173" x14ac:dyDescent="0.25"/>
    <row r="213174" x14ac:dyDescent="0.25"/>
    <row r="213175" x14ac:dyDescent="0.25"/>
    <row r="213176" x14ac:dyDescent="0.25"/>
    <row r="213177" x14ac:dyDescent="0.25"/>
    <row r="213178" x14ac:dyDescent="0.25"/>
    <row r="213179" x14ac:dyDescent="0.25"/>
    <row r="213180" x14ac:dyDescent="0.25"/>
    <row r="213181" x14ac:dyDescent="0.25"/>
    <row r="213182" x14ac:dyDescent="0.25"/>
    <row r="213183" x14ac:dyDescent="0.25"/>
    <row r="213184" x14ac:dyDescent="0.25"/>
    <row r="213185" x14ac:dyDescent="0.25"/>
    <row r="213186" x14ac:dyDescent="0.25"/>
    <row r="213187" x14ac:dyDescent="0.25"/>
    <row r="213188" x14ac:dyDescent="0.25"/>
    <row r="213189" x14ac:dyDescent="0.25"/>
    <row r="213190" x14ac:dyDescent="0.25"/>
    <row r="213191" x14ac:dyDescent="0.25"/>
    <row r="213192" x14ac:dyDescent="0.25"/>
    <row r="213193" x14ac:dyDescent="0.25"/>
    <row r="213194" x14ac:dyDescent="0.25"/>
    <row r="213195" x14ac:dyDescent="0.25"/>
    <row r="213196" x14ac:dyDescent="0.25"/>
    <row r="213197" x14ac:dyDescent="0.25"/>
    <row r="213198" x14ac:dyDescent="0.25"/>
    <row r="213199" x14ac:dyDescent="0.25"/>
    <row r="213200" x14ac:dyDescent="0.25"/>
    <row r="213201" x14ac:dyDescent="0.25"/>
    <row r="213202" x14ac:dyDescent="0.25"/>
    <row r="213203" x14ac:dyDescent="0.25"/>
    <row r="213204" x14ac:dyDescent="0.25"/>
    <row r="213205" x14ac:dyDescent="0.25"/>
    <row r="213206" x14ac:dyDescent="0.25"/>
    <row r="213207" x14ac:dyDescent="0.25"/>
    <row r="213208" x14ac:dyDescent="0.25"/>
    <row r="213209" x14ac:dyDescent="0.25"/>
    <row r="213210" x14ac:dyDescent="0.25"/>
    <row r="213211" x14ac:dyDescent="0.25"/>
    <row r="213212" x14ac:dyDescent="0.25"/>
    <row r="213213" x14ac:dyDescent="0.25"/>
    <row r="213214" x14ac:dyDescent="0.25"/>
    <row r="213215" x14ac:dyDescent="0.25"/>
    <row r="213216" x14ac:dyDescent="0.25"/>
    <row r="213217" x14ac:dyDescent="0.25"/>
    <row r="213218" x14ac:dyDescent="0.25"/>
    <row r="213219" x14ac:dyDescent="0.25"/>
    <row r="213220" x14ac:dyDescent="0.25"/>
    <row r="213221" x14ac:dyDescent="0.25"/>
    <row r="213222" x14ac:dyDescent="0.25"/>
    <row r="213223" x14ac:dyDescent="0.25"/>
    <row r="213224" x14ac:dyDescent="0.25"/>
    <row r="213225" x14ac:dyDescent="0.25"/>
    <row r="213226" x14ac:dyDescent="0.25"/>
    <row r="213227" x14ac:dyDescent="0.25"/>
    <row r="213228" x14ac:dyDescent="0.25"/>
    <row r="213229" x14ac:dyDescent="0.25"/>
    <row r="213230" x14ac:dyDescent="0.25"/>
    <row r="213231" x14ac:dyDescent="0.25"/>
    <row r="213232" x14ac:dyDescent="0.25"/>
    <row r="213233" x14ac:dyDescent="0.25"/>
    <row r="213234" x14ac:dyDescent="0.25"/>
    <row r="213235" x14ac:dyDescent="0.25"/>
    <row r="213236" x14ac:dyDescent="0.25"/>
    <row r="213237" x14ac:dyDescent="0.25"/>
    <row r="213238" x14ac:dyDescent="0.25"/>
    <row r="213239" x14ac:dyDescent="0.25"/>
    <row r="213240" x14ac:dyDescent="0.25"/>
    <row r="213241" x14ac:dyDescent="0.25"/>
    <row r="213242" x14ac:dyDescent="0.25"/>
    <row r="213243" x14ac:dyDescent="0.25"/>
    <row r="213244" x14ac:dyDescent="0.25"/>
    <row r="213245" x14ac:dyDescent="0.25"/>
    <row r="213246" x14ac:dyDescent="0.25"/>
    <row r="213247" x14ac:dyDescent="0.25"/>
    <row r="213248" x14ac:dyDescent="0.25"/>
    <row r="213249" x14ac:dyDescent="0.25"/>
    <row r="213250" x14ac:dyDescent="0.25"/>
    <row r="213251" x14ac:dyDescent="0.25"/>
    <row r="213252" x14ac:dyDescent="0.25"/>
    <row r="213253" x14ac:dyDescent="0.25"/>
    <row r="213254" x14ac:dyDescent="0.25"/>
    <row r="213255" x14ac:dyDescent="0.25"/>
    <row r="213256" x14ac:dyDescent="0.25"/>
    <row r="213257" x14ac:dyDescent="0.25"/>
    <row r="213258" x14ac:dyDescent="0.25"/>
    <row r="213259" x14ac:dyDescent="0.25"/>
    <row r="213260" x14ac:dyDescent="0.25"/>
    <row r="213261" x14ac:dyDescent="0.25"/>
    <row r="213262" x14ac:dyDescent="0.25"/>
    <row r="213263" x14ac:dyDescent="0.25"/>
    <row r="213264" x14ac:dyDescent="0.25"/>
    <row r="213265" x14ac:dyDescent="0.25"/>
    <row r="213266" x14ac:dyDescent="0.25"/>
    <row r="213267" x14ac:dyDescent="0.25"/>
    <row r="213268" x14ac:dyDescent="0.25"/>
    <row r="213269" x14ac:dyDescent="0.25"/>
    <row r="213270" x14ac:dyDescent="0.25"/>
    <row r="213271" x14ac:dyDescent="0.25"/>
    <row r="213272" x14ac:dyDescent="0.25"/>
    <row r="213273" x14ac:dyDescent="0.25"/>
    <row r="213274" x14ac:dyDescent="0.25"/>
    <row r="213275" x14ac:dyDescent="0.25"/>
    <row r="213276" x14ac:dyDescent="0.25"/>
    <row r="213277" x14ac:dyDescent="0.25"/>
    <row r="213278" x14ac:dyDescent="0.25"/>
    <row r="213279" x14ac:dyDescent="0.25"/>
    <row r="213280" x14ac:dyDescent="0.25"/>
    <row r="213281" x14ac:dyDescent="0.25"/>
    <row r="213282" x14ac:dyDescent="0.25"/>
    <row r="213283" x14ac:dyDescent="0.25"/>
    <row r="213284" x14ac:dyDescent="0.25"/>
    <row r="213285" x14ac:dyDescent="0.25"/>
    <row r="213286" x14ac:dyDescent="0.25"/>
    <row r="213287" x14ac:dyDescent="0.25"/>
    <row r="213288" x14ac:dyDescent="0.25"/>
    <row r="213289" x14ac:dyDescent="0.25"/>
    <row r="213290" x14ac:dyDescent="0.25"/>
    <row r="213291" x14ac:dyDescent="0.25"/>
    <row r="213292" x14ac:dyDescent="0.25"/>
    <row r="213293" x14ac:dyDescent="0.25"/>
    <row r="213294" x14ac:dyDescent="0.25"/>
    <row r="213295" x14ac:dyDescent="0.25"/>
    <row r="213296" x14ac:dyDescent="0.25"/>
    <row r="213297" x14ac:dyDescent="0.25"/>
    <row r="213298" x14ac:dyDescent="0.25"/>
    <row r="213299" x14ac:dyDescent="0.25"/>
    <row r="213300" x14ac:dyDescent="0.25"/>
    <row r="213301" x14ac:dyDescent="0.25"/>
    <row r="213302" x14ac:dyDescent="0.25"/>
    <row r="213303" x14ac:dyDescent="0.25"/>
    <row r="213304" x14ac:dyDescent="0.25"/>
    <row r="213305" x14ac:dyDescent="0.25"/>
    <row r="213306" x14ac:dyDescent="0.25"/>
    <row r="213307" x14ac:dyDescent="0.25"/>
    <row r="213308" x14ac:dyDescent="0.25"/>
    <row r="213309" x14ac:dyDescent="0.25"/>
    <row r="213310" x14ac:dyDescent="0.25"/>
    <row r="213311" x14ac:dyDescent="0.25"/>
    <row r="213312" x14ac:dyDescent="0.25"/>
    <row r="213313" x14ac:dyDescent="0.25"/>
    <row r="213314" x14ac:dyDescent="0.25"/>
    <row r="213315" x14ac:dyDescent="0.25"/>
    <row r="213316" x14ac:dyDescent="0.25"/>
    <row r="213317" x14ac:dyDescent="0.25"/>
    <row r="213318" x14ac:dyDescent="0.25"/>
    <row r="213319" x14ac:dyDescent="0.25"/>
    <row r="213320" x14ac:dyDescent="0.25"/>
    <row r="213321" x14ac:dyDescent="0.25"/>
    <row r="213322" x14ac:dyDescent="0.25"/>
    <row r="213323" x14ac:dyDescent="0.25"/>
    <row r="213324" x14ac:dyDescent="0.25"/>
    <row r="213325" x14ac:dyDescent="0.25"/>
    <row r="213326" x14ac:dyDescent="0.25"/>
    <row r="213327" x14ac:dyDescent="0.25"/>
    <row r="213328" x14ac:dyDescent="0.25"/>
    <row r="213329" x14ac:dyDescent="0.25"/>
    <row r="213330" x14ac:dyDescent="0.25"/>
    <row r="213331" x14ac:dyDescent="0.25"/>
    <row r="213332" x14ac:dyDescent="0.25"/>
    <row r="213333" x14ac:dyDescent="0.25"/>
    <row r="213334" x14ac:dyDescent="0.25"/>
    <row r="213335" x14ac:dyDescent="0.25"/>
    <row r="213336" x14ac:dyDescent="0.25"/>
    <row r="213337" x14ac:dyDescent="0.25"/>
    <row r="213338" x14ac:dyDescent="0.25"/>
    <row r="213339" x14ac:dyDescent="0.25"/>
    <row r="213340" x14ac:dyDescent="0.25"/>
    <row r="213341" x14ac:dyDescent="0.25"/>
    <row r="213342" x14ac:dyDescent="0.25"/>
    <row r="213343" x14ac:dyDescent="0.25"/>
    <row r="213344" x14ac:dyDescent="0.25"/>
    <row r="213345" x14ac:dyDescent="0.25"/>
    <row r="213346" x14ac:dyDescent="0.25"/>
    <row r="213347" x14ac:dyDescent="0.25"/>
    <row r="213348" x14ac:dyDescent="0.25"/>
    <row r="213349" x14ac:dyDescent="0.25"/>
    <row r="213350" x14ac:dyDescent="0.25"/>
    <row r="213351" x14ac:dyDescent="0.25"/>
    <row r="213352" x14ac:dyDescent="0.25"/>
    <row r="213353" x14ac:dyDescent="0.25"/>
    <row r="213354" x14ac:dyDescent="0.25"/>
    <row r="213355" x14ac:dyDescent="0.25"/>
    <row r="213356" x14ac:dyDescent="0.25"/>
    <row r="213357" x14ac:dyDescent="0.25"/>
    <row r="213358" x14ac:dyDescent="0.25"/>
    <row r="213359" x14ac:dyDescent="0.25"/>
    <row r="213360" x14ac:dyDescent="0.25"/>
    <row r="213361" x14ac:dyDescent="0.25"/>
    <row r="213362" x14ac:dyDescent="0.25"/>
    <row r="213363" x14ac:dyDescent="0.25"/>
    <row r="213364" x14ac:dyDescent="0.25"/>
    <row r="213365" x14ac:dyDescent="0.25"/>
    <row r="213366" x14ac:dyDescent="0.25"/>
    <row r="213367" x14ac:dyDescent="0.25"/>
    <row r="213368" x14ac:dyDescent="0.25"/>
    <row r="213369" x14ac:dyDescent="0.25"/>
    <row r="213370" x14ac:dyDescent="0.25"/>
    <row r="213371" x14ac:dyDescent="0.25"/>
    <row r="213372" x14ac:dyDescent="0.25"/>
    <row r="213373" x14ac:dyDescent="0.25"/>
    <row r="213374" x14ac:dyDescent="0.25"/>
    <row r="213375" x14ac:dyDescent="0.25"/>
    <row r="213376" x14ac:dyDescent="0.25"/>
    <row r="213377" x14ac:dyDescent="0.25"/>
    <row r="213378" x14ac:dyDescent="0.25"/>
    <row r="213379" x14ac:dyDescent="0.25"/>
    <row r="213380" x14ac:dyDescent="0.25"/>
    <row r="213381" x14ac:dyDescent="0.25"/>
    <row r="213382" x14ac:dyDescent="0.25"/>
    <row r="213383" x14ac:dyDescent="0.25"/>
    <row r="213384" x14ac:dyDescent="0.25"/>
    <row r="213385" x14ac:dyDescent="0.25"/>
    <row r="213386" x14ac:dyDescent="0.25"/>
    <row r="213387" x14ac:dyDescent="0.25"/>
    <row r="213388" x14ac:dyDescent="0.25"/>
    <row r="213389" x14ac:dyDescent="0.25"/>
    <row r="213390" x14ac:dyDescent="0.25"/>
    <row r="213391" x14ac:dyDescent="0.25"/>
    <row r="213392" x14ac:dyDescent="0.25"/>
    <row r="213393" x14ac:dyDescent="0.25"/>
    <row r="213394" x14ac:dyDescent="0.25"/>
    <row r="213395" x14ac:dyDescent="0.25"/>
    <row r="213396" x14ac:dyDescent="0.25"/>
    <row r="213397" x14ac:dyDescent="0.25"/>
    <row r="213398" x14ac:dyDescent="0.25"/>
    <row r="213399" x14ac:dyDescent="0.25"/>
    <row r="213400" x14ac:dyDescent="0.25"/>
    <row r="213401" x14ac:dyDescent="0.25"/>
    <row r="213402" x14ac:dyDescent="0.25"/>
    <row r="213403" x14ac:dyDescent="0.25"/>
    <row r="213404" x14ac:dyDescent="0.25"/>
    <row r="213405" x14ac:dyDescent="0.25"/>
    <row r="213406" x14ac:dyDescent="0.25"/>
    <row r="213407" x14ac:dyDescent="0.25"/>
    <row r="213408" x14ac:dyDescent="0.25"/>
    <row r="213409" x14ac:dyDescent="0.25"/>
    <row r="213410" x14ac:dyDescent="0.25"/>
    <row r="213411" x14ac:dyDescent="0.25"/>
    <row r="213412" x14ac:dyDescent="0.25"/>
    <row r="213413" x14ac:dyDescent="0.25"/>
    <row r="213414" x14ac:dyDescent="0.25"/>
    <row r="213415" x14ac:dyDescent="0.25"/>
    <row r="213416" x14ac:dyDescent="0.25"/>
    <row r="213417" x14ac:dyDescent="0.25"/>
    <row r="213418" x14ac:dyDescent="0.25"/>
    <row r="213419" x14ac:dyDescent="0.25"/>
    <row r="213420" x14ac:dyDescent="0.25"/>
    <row r="213421" x14ac:dyDescent="0.25"/>
    <row r="213422" x14ac:dyDescent="0.25"/>
    <row r="213423" x14ac:dyDescent="0.25"/>
    <row r="213424" x14ac:dyDescent="0.25"/>
    <row r="213425" x14ac:dyDescent="0.25"/>
    <row r="213426" x14ac:dyDescent="0.25"/>
    <row r="213427" x14ac:dyDescent="0.25"/>
    <row r="213428" x14ac:dyDescent="0.25"/>
    <row r="213429" x14ac:dyDescent="0.25"/>
    <row r="213430" x14ac:dyDescent="0.25"/>
    <row r="213431" x14ac:dyDescent="0.25"/>
    <row r="213432" x14ac:dyDescent="0.25"/>
    <row r="213433" x14ac:dyDescent="0.25"/>
    <row r="213434" x14ac:dyDescent="0.25"/>
    <row r="213435" x14ac:dyDescent="0.25"/>
    <row r="213436" x14ac:dyDescent="0.25"/>
    <row r="213437" x14ac:dyDescent="0.25"/>
    <row r="213438" x14ac:dyDescent="0.25"/>
    <row r="213439" x14ac:dyDescent="0.25"/>
    <row r="213440" x14ac:dyDescent="0.25"/>
    <row r="213441" x14ac:dyDescent="0.25"/>
    <row r="213442" x14ac:dyDescent="0.25"/>
    <row r="213443" x14ac:dyDescent="0.25"/>
    <row r="213444" x14ac:dyDescent="0.25"/>
    <row r="213445" x14ac:dyDescent="0.25"/>
    <row r="213446" x14ac:dyDescent="0.25"/>
    <row r="213447" x14ac:dyDescent="0.25"/>
    <row r="213448" x14ac:dyDescent="0.25"/>
    <row r="213449" x14ac:dyDescent="0.25"/>
    <row r="213450" x14ac:dyDescent="0.25"/>
    <row r="213451" x14ac:dyDescent="0.25"/>
    <row r="213452" x14ac:dyDescent="0.25"/>
    <row r="213453" x14ac:dyDescent="0.25"/>
    <row r="213454" x14ac:dyDescent="0.25"/>
    <row r="213455" x14ac:dyDescent="0.25"/>
    <row r="213456" x14ac:dyDescent="0.25"/>
    <row r="213457" x14ac:dyDescent="0.25"/>
    <row r="213458" x14ac:dyDescent="0.25"/>
    <row r="213459" x14ac:dyDescent="0.25"/>
    <row r="213460" x14ac:dyDescent="0.25"/>
    <row r="213461" x14ac:dyDescent="0.25"/>
    <row r="213462" x14ac:dyDescent="0.25"/>
    <row r="213463" x14ac:dyDescent="0.25"/>
    <row r="213464" x14ac:dyDescent="0.25"/>
    <row r="213465" x14ac:dyDescent="0.25"/>
    <row r="213466" x14ac:dyDescent="0.25"/>
    <row r="213467" x14ac:dyDescent="0.25"/>
    <row r="213468" x14ac:dyDescent="0.25"/>
    <row r="213469" x14ac:dyDescent="0.25"/>
    <row r="213470" x14ac:dyDescent="0.25"/>
    <row r="213471" x14ac:dyDescent="0.25"/>
    <row r="213472" x14ac:dyDescent="0.25"/>
    <row r="213473" x14ac:dyDescent="0.25"/>
    <row r="213474" x14ac:dyDescent="0.25"/>
    <row r="213475" x14ac:dyDescent="0.25"/>
    <row r="213476" x14ac:dyDescent="0.25"/>
    <row r="213477" x14ac:dyDescent="0.25"/>
    <row r="213478" x14ac:dyDescent="0.25"/>
    <row r="213479" x14ac:dyDescent="0.25"/>
    <row r="213480" x14ac:dyDescent="0.25"/>
    <row r="213481" x14ac:dyDescent="0.25"/>
    <row r="213482" x14ac:dyDescent="0.25"/>
    <row r="213483" x14ac:dyDescent="0.25"/>
    <row r="213484" x14ac:dyDescent="0.25"/>
    <row r="213485" x14ac:dyDescent="0.25"/>
    <row r="213486" x14ac:dyDescent="0.25"/>
    <row r="213487" x14ac:dyDescent="0.25"/>
    <row r="213488" x14ac:dyDescent="0.25"/>
    <row r="213489" x14ac:dyDescent="0.25"/>
    <row r="213490" x14ac:dyDescent="0.25"/>
    <row r="213491" x14ac:dyDescent="0.25"/>
    <row r="213492" x14ac:dyDescent="0.25"/>
    <row r="213493" x14ac:dyDescent="0.25"/>
    <row r="213494" x14ac:dyDescent="0.25"/>
    <row r="213495" x14ac:dyDescent="0.25"/>
    <row r="213496" x14ac:dyDescent="0.25"/>
    <row r="213497" x14ac:dyDescent="0.25"/>
    <row r="213498" x14ac:dyDescent="0.25"/>
    <row r="213499" x14ac:dyDescent="0.25"/>
    <row r="213500" x14ac:dyDescent="0.25"/>
    <row r="213501" x14ac:dyDescent="0.25"/>
    <row r="213502" x14ac:dyDescent="0.25"/>
    <row r="213503" x14ac:dyDescent="0.25"/>
    <row r="213504" x14ac:dyDescent="0.25"/>
    <row r="213505" x14ac:dyDescent="0.25"/>
    <row r="213506" x14ac:dyDescent="0.25"/>
    <row r="213507" x14ac:dyDescent="0.25"/>
    <row r="213508" x14ac:dyDescent="0.25"/>
    <row r="213509" x14ac:dyDescent="0.25"/>
    <row r="213510" x14ac:dyDescent="0.25"/>
    <row r="213511" x14ac:dyDescent="0.25"/>
    <row r="213512" x14ac:dyDescent="0.25"/>
    <row r="213513" x14ac:dyDescent="0.25"/>
    <row r="213514" x14ac:dyDescent="0.25"/>
    <row r="213515" x14ac:dyDescent="0.25"/>
    <row r="213516" x14ac:dyDescent="0.25"/>
    <row r="213517" x14ac:dyDescent="0.25"/>
    <row r="213518" x14ac:dyDescent="0.25"/>
    <row r="213519" x14ac:dyDescent="0.25"/>
    <row r="213520" x14ac:dyDescent="0.25"/>
    <row r="213521" x14ac:dyDescent="0.25"/>
    <row r="213522" x14ac:dyDescent="0.25"/>
    <row r="213523" x14ac:dyDescent="0.25"/>
    <row r="213524" x14ac:dyDescent="0.25"/>
    <row r="213525" x14ac:dyDescent="0.25"/>
    <row r="213526" x14ac:dyDescent="0.25"/>
    <row r="213527" x14ac:dyDescent="0.25"/>
    <row r="213528" x14ac:dyDescent="0.25"/>
    <row r="213529" x14ac:dyDescent="0.25"/>
    <row r="213530" x14ac:dyDescent="0.25"/>
    <row r="213531" x14ac:dyDescent="0.25"/>
    <row r="213532" x14ac:dyDescent="0.25"/>
    <row r="213533" x14ac:dyDescent="0.25"/>
    <row r="213534" x14ac:dyDescent="0.25"/>
    <row r="213535" x14ac:dyDescent="0.25"/>
    <row r="213536" x14ac:dyDescent="0.25"/>
    <row r="213537" x14ac:dyDescent="0.25"/>
    <row r="213538" x14ac:dyDescent="0.25"/>
    <row r="213539" x14ac:dyDescent="0.25"/>
    <row r="213540" x14ac:dyDescent="0.25"/>
    <row r="213541" x14ac:dyDescent="0.25"/>
    <row r="213542" x14ac:dyDescent="0.25"/>
    <row r="213543" x14ac:dyDescent="0.25"/>
    <row r="213544" x14ac:dyDescent="0.25"/>
    <row r="213545" x14ac:dyDescent="0.25"/>
    <row r="213546" x14ac:dyDescent="0.25"/>
    <row r="213547" x14ac:dyDescent="0.25"/>
    <row r="213548" x14ac:dyDescent="0.25"/>
    <row r="213549" x14ac:dyDescent="0.25"/>
    <row r="213550" x14ac:dyDescent="0.25"/>
    <row r="213551" x14ac:dyDescent="0.25"/>
    <row r="213552" x14ac:dyDescent="0.25"/>
    <row r="213553" x14ac:dyDescent="0.25"/>
    <row r="213554" x14ac:dyDescent="0.25"/>
    <row r="213555" x14ac:dyDescent="0.25"/>
    <row r="213556" x14ac:dyDescent="0.25"/>
    <row r="213557" x14ac:dyDescent="0.25"/>
    <row r="213558" x14ac:dyDescent="0.25"/>
    <row r="213559" x14ac:dyDescent="0.25"/>
    <row r="213560" x14ac:dyDescent="0.25"/>
    <row r="213561" x14ac:dyDescent="0.25"/>
    <row r="213562" x14ac:dyDescent="0.25"/>
    <row r="213563" x14ac:dyDescent="0.25"/>
    <row r="213564" x14ac:dyDescent="0.25"/>
    <row r="213565" x14ac:dyDescent="0.25"/>
    <row r="213566" x14ac:dyDescent="0.25"/>
    <row r="213567" x14ac:dyDescent="0.25"/>
    <row r="213568" x14ac:dyDescent="0.25"/>
    <row r="213569" x14ac:dyDescent="0.25"/>
    <row r="213570" x14ac:dyDescent="0.25"/>
    <row r="213571" x14ac:dyDescent="0.25"/>
    <row r="213572" x14ac:dyDescent="0.25"/>
    <row r="213573" x14ac:dyDescent="0.25"/>
    <row r="213574" x14ac:dyDescent="0.25"/>
    <row r="213575" x14ac:dyDescent="0.25"/>
    <row r="213576" x14ac:dyDescent="0.25"/>
    <row r="213577" x14ac:dyDescent="0.25"/>
    <row r="213578" x14ac:dyDescent="0.25"/>
    <row r="213579" x14ac:dyDescent="0.25"/>
    <row r="213580" x14ac:dyDescent="0.25"/>
    <row r="213581" x14ac:dyDescent="0.25"/>
    <row r="213582" x14ac:dyDescent="0.25"/>
    <row r="213583" x14ac:dyDescent="0.25"/>
    <row r="213584" x14ac:dyDescent="0.25"/>
    <row r="213585" x14ac:dyDescent="0.25"/>
    <row r="213586" x14ac:dyDescent="0.25"/>
    <row r="213587" x14ac:dyDescent="0.25"/>
    <row r="213588" x14ac:dyDescent="0.25"/>
    <row r="213589" x14ac:dyDescent="0.25"/>
    <row r="213590" x14ac:dyDescent="0.25"/>
    <row r="213591" x14ac:dyDescent="0.25"/>
    <row r="213592" x14ac:dyDescent="0.25"/>
    <row r="213593" x14ac:dyDescent="0.25"/>
    <row r="213594" x14ac:dyDescent="0.25"/>
    <row r="213595" x14ac:dyDescent="0.25"/>
    <row r="213596" x14ac:dyDescent="0.25"/>
    <row r="213597" x14ac:dyDescent="0.25"/>
    <row r="213598" x14ac:dyDescent="0.25"/>
    <row r="213599" x14ac:dyDescent="0.25"/>
    <row r="213600" x14ac:dyDescent="0.25"/>
    <row r="213601" x14ac:dyDescent="0.25"/>
    <row r="213602" x14ac:dyDescent="0.25"/>
    <row r="213603" x14ac:dyDescent="0.25"/>
    <row r="213604" x14ac:dyDescent="0.25"/>
    <row r="213605" x14ac:dyDescent="0.25"/>
    <row r="213606" x14ac:dyDescent="0.25"/>
    <row r="213607" x14ac:dyDescent="0.25"/>
    <row r="213608" x14ac:dyDescent="0.25"/>
    <row r="213609" x14ac:dyDescent="0.25"/>
    <row r="213610" x14ac:dyDescent="0.25"/>
    <row r="213611" x14ac:dyDescent="0.25"/>
    <row r="213612" x14ac:dyDescent="0.25"/>
    <row r="213613" x14ac:dyDescent="0.25"/>
    <row r="213614" x14ac:dyDescent="0.25"/>
    <row r="213615" x14ac:dyDescent="0.25"/>
    <row r="213616" x14ac:dyDescent="0.25"/>
    <row r="213617" x14ac:dyDescent="0.25"/>
    <row r="213618" x14ac:dyDescent="0.25"/>
    <row r="213619" x14ac:dyDescent="0.25"/>
    <row r="213620" x14ac:dyDescent="0.25"/>
    <row r="213621" x14ac:dyDescent="0.25"/>
    <row r="213622" x14ac:dyDescent="0.25"/>
    <row r="213623" x14ac:dyDescent="0.25"/>
    <row r="213624" x14ac:dyDescent="0.25"/>
    <row r="213625" x14ac:dyDescent="0.25"/>
    <row r="213626" x14ac:dyDescent="0.25"/>
    <row r="213627" x14ac:dyDescent="0.25"/>
    <row r="213628" x14ac:dyDescent="0.25"/>
    <row r="213629" x14ac:dyDescent="0.25"/>
    <row r="213630" x14ac:dyDescent="0.25"/>
    <row r="213631" x14ac:dyDescent="0.25"/>
    <row r="213632" x14ac:dyDescent="0.25"/>
    <row r="213633" x14ac:dyDescent="0.25"/>
    <row r="213634" x14ac:dyDescent="0.25"/>
    <row r="213635" x14ac:dyDescent="0.25"/>
    <row r="213636" x14ac:dyDescent="0.25"/>
    <row r="213637" x14ac:dyDescent="0.25"/>
    <row r="213638" x14ac:dyDescent="0.25"/>
    <row r="213639" x14ac:dyDescent="0.25"/>
    <row r="213640" x14ac:dyDescent="0.25"/>
    <row r="213641" x14ac:dyDescent="0.25"/>
    <row r="213642" x14ac:dyDescent="0.25"/>
    <row r="213643" x14ac:dyDescent="0.25"/>
    <row r="213644" x14ac:dyDescent="0.25"/>
    <row r="213645" x14ac:dyDescent="0.25"/>
    <row r="213646" x14ac:dyDescent="0.25"/>
    <row r="213647" x14ac:dyDescent="0.25"/>
    <row r="213648" x14ac:dyDescent="0.25"/>
    <row r="213649" x14ac:dyDescent="0.25"/>
    <row r="213650" x14ac:dyDescent="0.25"/>
    <row r="213651" x14ac:dyDescent="0.25"/>
    <row r="213652" x14ac:dyDescent="0.25"/>
    <row r="213653" x14ac:dyDescent="0.25"/>
    <row r="213654" x14ac:dyDescent="0.25"/>
    <row r="213655" x14ac:dyDescent="0.25"/>
    <row r="213656" x14ac:dyDescent="0.25"/>
    <row r="213657" x14ac:dyDescent="0.25"/>
    <row r="213658" x14ac:dyDescent="0.25"/>
    <row r="213659" x14ac:dyDescent="0.25"/>
    <row r="213660" x14ac:dyDescent="0.25"/>
    <row r="213661" x14ac:dyDescent="0.25"/>
    <row r="213662" x14ac:dyDescent="0.25"/>
    <row r="213663" x14ac:dyDescent="0.25"/>
    <row r="213664" x14ac:dyDescent="0.25"/>
    <row r="213665" x14ac:dyDescent="0.25"/>
    <row r="213666" x14ac:dyDescent="0.25"/>
    <row r="213667" x14ac:dyDescent="0.25"/>
    <row r="213668" x14ac:dyDescent="0.25"/>
    <row r="213669" x14ac:dyDescent="0.25"/>
    <row r="213670" x14ac:dyDescent="0.25"/>
    <row r="213671" x14ac:dyDescent="0.25"/>
    <row r="213672" x14ac:dyDescent="0.25"/>
    <row r="213673" x14ac:dyDescent="0.25"/>
    <row r="213674" x14ac:dyDescent="0.25"/>
    <row r="213675" x14ac:dyDescent="0.25"/>
    <row r="213676" x14ac:dyDescent="0.25"/>
    <row r="213677" x14ac:dyDescent="0.25"/>
    <row r="213678" x14ac:dyDescent="0.25"/>
    <row r="213679" x14ac:dyDescent="0.25"/>
    <row r="213680" x14ac:dyDescent="0.25"/>
    <row r="213681" x14ac:dyDescent="0.25"/>
    <row r="213682" x14ac:dyDescent="0.25"/>
    <row r="213683" x14ac:dyDescent="0.25"/>
    <row r="213684" x14ac:dyDescent="0.25"/>
    <row r="213685" x14ac:dyDescent="0.25"/>
    <row r="213686" x14ac:dyDescent="0.25"/>
    <row r="213687" x14ac:dyDescent="0.25"/>
    <row r="213688" x14ac:dyDescent="0.25"/>
    <row r="213689" x14ac:dyDescent="0.25"/>
    <row r="213690" x14ac:dyDescent="0.25"/>
    <row r="213691" x14ac:dyDescent="0.25"/>
    <row r="213692" x14ac:dyDescent="0.25"/>
    <row r="213693" x14ac:dyDescent="0.25"/>
    <row r="213694" x14ac:dyDescent="0.25"/>
    <row r="213695" x14ac:dyDescent="0.25"/>
    <row r="213696" x14ac:dyDescent="0.25"/>
    <row r="213697" x14ac:dyDescent="0.25"/>
    <row r="213698" x14ac:dyDescent="0.25"/>
    <row r="213699" x14ac:dyDescent="0.25"/>
    <row r="213700" x14ac:dyDescent="0.25"/>
    <row r="213701" x14ac:dyDescent="0.25"/>
    <row r="213702" x14ac:dyDescent="0.25"/>
    <row r="213703" x14ac:dyDescent="0.25"/>
    <row r="213704" x14ac:dyDescent="0.25"/>
    <row r="213705" x14ac:dyDescent="0.25"/>
    <row r="213706" x14ac:dyDescent="0.25"/>
    <row r="213707" x14ac:dyDescent="0.25"/>
    <row r="213708" x14ac:dyDescent="0.25"/>
    <row r="213709" x14ac:dyDescent="0.25"/>
    <row r="213710" x14ac:dyDescent="0.25"/>
    <row r="213711" x14ac:dyDescent="0.25"/>
    <row r="213712" x14ac:dyDescent="0.25"/>
    <row r="213713" x14ac:dyDescent="0.25"/>
    <row r="213714" x14ac:dyDescent="0.25"/>
    <row r="213715" x14ac:dyDescent="0.25"/>
    <row r="213716" x14ac:dyDescent="0.25"/>
    <row r="213717" x14ac:dyDescent="0.25"/>
    <row r="213718" x14ac:dyDescent="0.25"/>
    <row r="213719" x14ac:dyDescent="0.25"/>
    <row r="213720" x14ac:dyDescent="0.25"/>
    <row r="213721" x14ac:dyDescent="0.25"/>
    <row r="213722" x14ac:dyDescent="0.25"/>
    <row r="213723" x14ac:dyDescent="0.25"/>
    <row r="213724" x14ac:dyDescent="0.25"/>
    <row r="213725" x14ac:dyDescent="0.25"/>
    <row r="213726" x14ac:dyDescent="0.25"/>
    <row r="213727" x14ac:dyDescent="0.25"/>
    <row r="213728" x14ac:dyDescent="0.25"/>
    <row r="213729" x14ac:dyDescent="0.25"/>
    <row r="213730" x14ac:dyDescent="0.25"/>
    <row r="213731" x14ac:dyDescent="0.25"/>
    <row r="213732" x14ac:dyDescent="0.25"/>
    <row r="213733" x14ac:dyDescent="0.25"/>
    <row r="213734" x14ac:dyDescent="0.25"/>
    <row r="213735" x14ac:dyDescent="0.25"/>
    <row r="213736" x14ac:dyDescent="0.25"/>
    <row r="213737" x14ac:dyDescent="0.25"/>
    <row r="213738" x14ac:dyDescent="0.25"/>
    <row r="213739" x14ac:dyDescent="0.25"/>
    <row r="213740" x14ac:dyDescent="0.25"/>
    <row r="213741" x14ac:dyDescent="0.25"/>
    <row r="213742" x14ac:dyDescent="0.25"/>
    <row r="213743" x14ac:dyDescent="0.25"/>
    <row r="213744" x14ac:dyDescent="0.25"/>
    <row r="213745" x14ac:dyDescent="0.25"/>
    <row r="213746" x14ac:dyDescent="0.25"/>
    <row r="213747" x14ac:dyDescent="0.25"/>
    <row r="213748" x14ac:dyDescent="0.25"/>
    <row r="213749" x14ac:dyDescent="0.25"/>
    <row r="213750" x14ac:dyDescent="0.25"/>
    <row r="213751" x14ac:dyDescent="0.25"/>
    <row r="213752" x14ac:dyDescent="0.25"/>
    <row r="213753" x14ac:dyDescent="0.25"/>
    <row r="213754" x14ac:dyDescent="0.25"/>
    <row r="213755" x14ac:dyDescent="0.25"/>
    <row r="213756" x14ac:dyDescent="0.25"/>
    <row r="213757" x14ac:dyDescent="0.25"/>
    <row r="213758" x14ac:dyDescent="0.25"/>
    <row r="213759" x14ac:dyDescent="0.25"/>
    <row r="213760" x14ac:dyDescent="0.25"/>
    <row r="213761" x14ac:dyDescent="0.25"/>
    <row r="213762" x14ac:dyDescent="0.25"/>
    <row r="213763" x14ac:dyDescent="0.25"/>
    <row r="213764" x14ac:dyDescent="0.25"/>
    <row r="213765" x14ac:dyDescent="0.25"/>
    <row r="213766" x14ac:dyDescent="0.25"/>
    <row r="213767" x14ac:dyDescent="0.25"/>
    <row r="213768" x14ac:dyDescent="0.25"/>
    <row r="213769" x14ac:dyDescent="0.25"/>
    <row r="213770" x14ac:dyDescent="0.25"/>
    <row r="213771" x14ac:dyDescent="0.25"/>
    <row r="213772" x14ac:dyDescent="0.25"/>
    <row r="213773" x14ac:dyDescent="0.25"/>
    <row r="213774" x14ac:dyDescent="0.25"/>
    <row r="213775" x14ac:dyDescent="0.25"/>
    <row r="213776" x14ac:dyDescent="0.25"/>
    <row r="213777" x14ac:dyDescent="0.25"/>
    <row r="213778" x14ac:dyDescent="0.25"/>
    <row r="213779" x14ac:dyDescent="0.25"/>
    <row r="213780" x14ac:dyDescent="0.25"/>
    <row r="213781" x14ac:dyDescent="0.25"/>
    <row r="213782" x14ac:dyDescent="0.25"/>
    <row r="213783" x14ac:dyDescent="0.25"/>
    <row r="213784" x14ac:dyDescent="0.25"/>
    <row r="213785" x14ac:dyDescent="0.25"/>
    <row r="213786" x14ac:dyDescent="0.25"/>
    <row r="213787" x14ac:dyDescent="0.25"/>
    <row r="213788" x14ac:dyDescent="0.25"/>
    <row r="213789" x14ac:dyDescent="0.25"/>
    <row r="213790" x14ac:dyDescent="0.25"/>
    <row r="213791" x14ac:dyDescent="0.25"/>
    <row r="213792" x14ac:dyDescent="0.25"/>
    <row r="213793" x14ac:dyDescent="0.25"/>
    <row r="213794" x14ac:dyDescent="0.25"/>
    <row r="213795" x14ac:dyDescent="0.25"/>
    <row r="213796" x14ac:dyDescent="0.25"/>
    <row r="213797" x14ac:dyDescent="0.25"/>
    <row r="213798" x14ac:dyDescent="0.25"/>
    <row r="213799" x14ac:dyDescent="0.25"/>
    <row r="213800" x14ac:dyDescent="0.25"/>
    <row r="213801" x14ac:dyDescent="0.25"/>
    <row r="213802" x14ac:dyDescent="0.25"/>
    <row r="213803" x14ac:dyDescent="0.25"/>
    <row r="213804" x14ac:dyDescent="0.25"/>
    <row r="213805" x14ac:dyDescent="0.25"/>
    <row r="213806" x14ac:dyDescent="0.25"/>
    <row r="213807" x14ac:dyDescent="0.25"/>
    <row r="213808" x14ac:dyDescent="0.25"/>
    <row r="213809" x14ac:dyDescent="0.25"/>
    <row r="213810" x14ac:dyDescent="0.25"/>
    <row r="213811" x14ac:dyDescent="0.25"/>
    <row r="213812" x14ac:dyDescent="0.25"/>
    <row r="213813" x14ac:dyDescent="0.25"/>
    <row r="213814" x14ac:dyDescent="0.25"/>
    <row r="213815" x14ac:dyDescent="0.25"/>
    <row r="213816" x14ac:dyDescent="0.25"/>
    <row r="213817" x14ac:dyDescent="0.25"/>
    <row r="213818" x14ac:dyDescent="0.25"/>
    <row r="213819" x14ac:dyDescent="0.25"/>
    <row r="213820" x14ac:dyDescent="0.25"/>
    <row r="213821" x14ac:dyDescent="0.25"/>
    <row r="213822" x14ac:dyDescent="0.25"/>
    <row r="213823" x14ac:dyDescent="0.25"/>
    <row r="213824" x14ac:dyDescent="0.25"/>
    <row r="213825" x14ac:dyDescent="0.25"/>
    <row r="213826" x14ac:dyDescent="0.25"/>
    <row r="213827" x14ac:dyDescent="0.25"/>
    <row r="213828" x14ac:dyDescent="0.25"/>
    <row r="213829" x14ac:dyDescent="0.25"/>
    <row r="213830" x14ac:dyDescent="0.25"/>
    <row r="213831" x14ac:dyDescent="0.25"/>
    <row r="213832" x14ac:dyDescent="0.25"/>
    <row r="213833" x14ac:dyDescent="0.25"/>
    <row r="213834" x14ac:dyDescent="0.25"/>
    <row r="213835" x14ac:dyDescent="0.25"/>
    <row r="213836" x14ac:dyDescent="0.25"/>
    <row r="213837" x14ac:dyDescent="0.25"/>
    <row r="213838" x14ac:dyDescent="0.25"/>
    <row r="213839" x14ac:dyDescent="0.25"/>
    <row r="213840" x14ac:dyDescent="0.25"/>
    <row r="213841" x14ac:dyDescent="0.25"/>
    <row r="213842" x14ac:dyDescent="0.25"/>
    <row r="213843" x14ac:dyDescent="0.25"/>
    <row r="213844" x14ac:dyDescent="0.25"/>
    <row r="213845" x14ac:dyDescent="0.25"/>
    <row r="213846" x14ac:dyDescent="0.25"/>
    <row r="213847" x14ac:dyDescent="0.25"/>
    <row r="213848" x14ac:dyDescent="0.25"/>
    <row r="213849" x14ac:dyDescent="0.25"/>
    <row r="213850" x14ac:dyDescent="0.25"/>
    <row r="213851" x14ac:dyDescent="0.25"/>
    <row r="213852" x14ac:dyDescent="0.25"/>
    <row r="213853" x14ac:dyDescent="0.25"/>
    <row r="213854" x14ac:dyDescent="0.25"/>
    <row r="213855" x14ac:dyDescent="0.25"/>
    <row r="213856" x14ac:dyDescent="0.25"/>
    <row r="213857" x14ac:dyDescent="0.25"/>
    <row r="213858" x14ac:dyDescent="0.25"/>
    <row r="213859" x14ac:dyDescent="0.25"/>
    <row r="213860" x14ac:dyDescent="0.25"/>
    <row r="213861" x14ac:dyDescent="0.25"/>
    <row r="213862" x14ac:dyDescent="0.25"/>
    <row r="213863" x14ac:dyDescent="0.25"/>
    <row r="213864" x14ac:dyDescent="0.25"/>
    <row r="213865" x14ac:dyDescent="0.25"/>
    <row r="213866" x14ac:dyDescent="0.25"/>
    <row r="213867" x14ac:dyDescent="0.25"/>
    <row r="213868" x14ac:dyDescent="0.25"/>
    <row r="213869" x14ac:dyDescent="0.25"/>
    <row r="213870" x14ac:dyDescent="0.25"/>
    <row r="213871" x14ac:dyDescent="0.25"/>
    <row r="213872" x14ac:dyDescent="0.25"/>
    <row r="213873" x14ac:dyDescent="0.25"/>
    <row r="213874" x14ac:dyDescent="0.25"/>
    <row r="213875" x14ac:dyDescent="0.25"/>
    <row r="213876" x14ac:dyDescent="0.25"/>
    <row r="213877" x14ac:dyDescent="0.25"/>
    <row r="213878" x14ac:dyDescent="0.25"/>
    <row r="213879" x14ac:dyDescent="0.25"/>
    <row r="213880" x14ac:dyDescent="0.25"/>
    <row r="213881" x14ac:dyDescent="0.25"/>
    <row r="213882" x14ac:dyDescent="0.25"/>
    <row r="213883" x14ac:dyDescent="0.25"/>
    <row r="213884" x14ac:dyDescent="0.25"/>
    <row r="213885" x14ac:dyDescent="0.25"/>
    <row r="213886" x14ac:dyDescent="0.25"/>
    <row r="213887" x14ac:dyDescent="0.25"/>
    <row r="213888" x14ac:dyDescent="0.25"/>
    <row r="213889" x14ac:dyDescent="0.25"/>
    <row r="213890" x14ac:dyDescent="0.25"/>
    <row r="213891" x14ac:dyDescent="0.25"/>
    <row r="213892" x14ac:dyDescent="0.25"/>
    <row r="213893" x14ac:dyDescent="0.25"/>
    <row r="213894" x14ac:dyDescent="0.25"/>
    <row r="213895" x14ac:dyDescent="0.25"/>
    <row r="213896" x14ac:dyDescent="0.25"/>
    <row r="213897" x14ac:dyDescent="0.25"/>
    <row r="213898" x14ac:dyDescent="0.25"/>
    <row r="213899" x14ac:dyDescent="0.25"/>
    <row r="213900" x14ac:dyDescent="0.25"/>
    <row r="213901" x14ac:dyDescent="0.25"/>
    <row r="213902" x14ac:dyDescent="0.25"/>
    <row r="213903" x14ac:dyDescent="0.25"/>
    <row r="213904" x14ac:dyDescent="0.25"/>
    <row r="213905" x14ac:dyDescent="0.25"/>
    <row r="213906" x14ac:dyDescent="0.25"/>
    <row r="213907" x14ac:dyDescent="0.25"/>
    <row r="213908" x14ac:dyDescent="0.25"/>
    <row r="213909" x14ac:dyDescent="0.25"/>
    <row r="213910" x14ac:dyDescent="0.25"/>
    <row r="213911" x14ac:dyDescent="0.25"/>
    <row r="213912" x14ac:dyDescent="0.25"/>
    <row r="213913" x14ac:dyDescent="0.25"/>
    <row r="213914" x14ac:dyDescent="0.25"/>
    <row r="213915" x14ac:dyDescent="0.25"/>
    <row r="213916" x14ac:dyDescent="0.25"/>
    <row r="213917" x14ac:dyDescent="0.25"/>
    <row r="213918" x14ac:dyDescent="0.25"/>
    <row r="213919" x14ac:dyDescent="0.25"/>
    <row r="213920" x14ac:dyDescent="0.25"/>
    <row r="213921" x14ac:dyDescent="0.25"/>
    <row r="213922" x14ac:dyDescent="0.25"/>
    <row r="213923" x14ac:dyDescent="0.25"/>
    <row r="213924" x14ac:dyDescent="0.25"/>
    <row r="213925" x14ac:dyDescent="0.25"/>
    <row r="213926" x14ac:dyDescent="0.25"/>
    <row r="213927" x14ac:dyDescent="0.25"/>
    <row r="213928" x14ac:dyDescent="0.25"/>
    <row r="213929" x14ac:dyDescent="0.25"/>
    <row r="213930" x14ac:dyDescent="0.25"/>
    <row r="213931" x14ac:dyDescent="0.25"/>
    <row r="213932" x14ac:dyDescent="0.25"/>
    <row r="213933" x14ac:dyDescent="0.25"/>
    <row r="213934" x14ac:dyDescent="0.25"/>
    <row r="213935" x14ac:dyDescent="0.25"/>
    <row r="213936" x14ac:dyDescent="0.25"/>
    <row r="213937" x14ac:dyDescent="0.25"/>
    <row r="213938" x14ac:dyDescent="0.25"/>
    <row r="213939" x14ac:dyDescent="0.25"/>
    <row r="213940" x14ac:dyDescent="0.25"/>
    <row r="213941" x14ac:dyDescent="0.25"/>
    <row r="213942" x14ac:dyDescent="0.25"/>
    <row r="213943" x14ac:dyDescent="0.25"/>
    <row r="213944" x14ac:dyDescent="0.25"/>
    <row r="213945" x14ac:dyDescent="0.25"/>
    <row r="213946" x14ac:dyDescent="0.25"/>
    <row r="213947" x14ac:dyDescent="0.25"/>
    <row r="213948" x14ac:dyDescent="0.25"/>
    <row r="213949" x14ac:dyDescent="0.25"/>
    <row r="213950" x14ac:dyDescent="0.25"/>
    <row r="213951" x14ac:dyDescent="0.25"/>
    <row r="213952" x14ac:dyDescent="0.25"/>
    <row r="213953" x14ac:dyDescent="0.25"/>
    <row r="213954" x14ac:dyDescent="0.25"/>
    <row r="213955" x14ac:dyDescent="0.25"/>
    <row r="213956" x14ac:dyDescent="0.25"/>
    <row r="213957" x14ac:dyDescent="0.25"/>
    <row r="213958" x14ac:dyDescent="0.25"/>
    <row r="213959" x14ac:dyDescent="0.25"/>
    <row r="213960" x14ac:dyDescent="0.25"/>
    <row r="213961" x14ac:dyDescent="0.25"/>
    <row r="213962" x14ac:dyDescent="0.25"/>
    <row r="213963" x14ac:dyDescent="0.25"/>
    <row r="213964" x14ac:dyDescent="0.25"/>
    <row r="213965" x14ac:dyDescent="0.25"/>
    <row r="213966" x14ac:dyDescent="0.25"/>
    <row r="213967" x14ac:dyDescent="0.25"/>
    <row r="213968" x14ac:dyDescent="0.25"/>
    <row r="213969" x14ac:dyDescent="0.25"/>
    <row r="213970" x14ac:dyDescent="0.25"/>
    <row r="213971" x14ac:dyDescent="0.25"/>
    <row r="213972" x14ac:dyDescent="0.25"/>
    <row r="213973" x14ac:dyDescent="0.25"/>
    <row r="213974" x14ac:dyDescent="0.25"/>
    <row r="213975" x14ac:dyDescent="0.25"/>
    <row r="213976" x14ac:dyDescent="0.25"/>
    <row r="213977" x14ac:dyDescent="0.25"/>
    <row r="213978" x14ac:dyDescent="0.25"/>
    <row r="213979" x14ac:dyDescent="0.25"/>
    <row r="213980" x14ac:dyDescent="0.25"/>
    <row r="213981" x14ac:dyDescent="0.25"/>
    <row r="213982" x14ac:dyDescent="0.25"/>
    <row r="213983" x14ac:dyDescent="0.25"/>
    <row r="213984" x14ac:dyDescent="0.25"/>
    <row r="213985" x14ac:dyDescent="0.25"/>
    <row r="213986" x14ac:dyDescent="0.25"/>
    <row r="213987" x14ac:dyDescent="0.25"/>
    <row r="213988" x14ac:dyDescent="0.25"/>
    <row r="213989" x14ac:dyDescent="0.25"/>
    <row r="213990" x14ac:dyDescent="0.25"/>
    <row r="213991" x14ac:dyDescent="0.25"/>
    <row r="213992" x14ac:dyDescent="0.25"/>
    <row r="213993" x14ac:dyDescent="0.25"/>
    <row r="213994" x14ac:dyDescent="0.25"/>
    <row r="213995" x14ac:dyDescent="0.25"/>
    <row r="213996" x14ac:dyDescent="0.25"/>
    <row r="213997" x14ac:dyDescent="0.25"/>
    <row r="213998" x14ac:dyDescent="0.25"/>
    <row r="213999" x14ac:dyDescent="0.25"/>
    <row r="214000" x14ac:dyDescent="0.25"/>
    <row r="214001" x14ac:dyDescent="0.25"/>
    <row r="214002" x14ac:dyDescent="0.25"/>
    <row r="214003" x14ac:dyDescent="0.25"/>
    <row r="214004" x14ac:dyDescent="0.25"/>
    <row r="214005" x14ac:dyDescent="0.25"/>
    <row r="214006" x14ac:dyDescent="0.25"/>
    <row r="214007" x14ac:dyDescent="0.25"/>
    <row r="214008" x14ac:dyDescent="0.25"/>
    <row r="214009" x14ac:dyDescent="0.25"/>
    <row r="214010" x14ac:dyDescent="0.25"/>
    <row r="214011" x14ac:dyDescent="0.25"/>
    <row r="214012" x14ac:dyDescent="0.25"/>
    <row r="214013" x14ac:dyDescent="0.25"/>
    <row r="214014" x14ac:dyDescent="0.25"/>
    <row r="214015" x14ac:dyDescent="0.25"/>
    <row r="214016" x14ac:dyDescent="0.25"/>
    <row r="214017" x14ac:dyDescent="0.25"/>
    <row r="214018" x14ac:dyDescent="0.25"/>
    <row r="214019" x14ac:dyDescent="0.25"/>
    <row r="214020" x14ac:dyDescent="0.25"/>
    <row r="214021" x14ac:dyDescent="0.25"/>
    <row r="214022" x14ac:dyDescent="0.25"/>
    <row r="214023" x14ac:dyDescent="0.25"/>
    <row r="214024" x14ac:dyDescent="0.25"/>
    <row r="214025" x14ac:dyDescent="0.25"/>
    <row r="214026" x14ac:dyDescent="0.25"/>
    <row r="214027" x14ac:dyDescent="0.25"/>
    <row r="214028" x14ac:dyDescent="0.25"/>
    <row r="214029" x14ac:dyDescent="0.25"/>
    <row r="214030" x14ac:dyDescent="0.25"/>
    <row r="214031" x14ac:dyDescent="0.25"/>
    <row r="214032" x14ac:dyDescent="0.25"/>
    <row r="214033" x14ac:dyDescent="0.25"/>
    <row r="214034" x14ac:dyDescent="0.25"/>
    <row r="214035" x14ac:dyDescent="0.25"/>
    <row r="214036" x14ac:dyDescent="0.25"/>
    <row r="214037" x14ac:dyDescent="0.25"/>
    <row r="214038" x14ac:dyDescent="0.25"/>
    <row r="214039" x14ac:dyDescent="0.25"/>
    <row r="214040" x14ac:dyDescent="0.25"/>
    <row r="214041" x14ac:dyDescent="0.25"/>
    <row r="214042" x14ac:dyDescent="0.25"/>
    <row r="214043" x14ac:dyDescent="0.25"/>
    <row r="214044" x14ac:dyDescent="0.25"/>
    <row r="214045" x14ac:dyDescent="0.25"/>
    <row r="214046" x14ac:dyDescent="0.25"/>
    <row r="214047" x14ac:dyDescent="0.25"/>
    <row r="214048" x14ac:dyDescent="0.25"/>
    <row r="214049" x14ac:dyDescent="0.25"/>
    <row r="214050" x14ac:dyDescent="0.25"/>
    <row r="214051" x14ac:dyDescent="0.25"/>
    <row r="214052" x14ac:dyDescent="0.25"/>
    <row r="214053" x14ac:dyDescent="0.25"/>
    <row r="214054" x14ac:dyDescent="0.25"/>
    <row r="214055" x14ac:dyDescent="0.25"/>
    <row r="214056" x14ac:dyDescent="0.25"/>
    <row r="214057" x14ac:dyDescent="0.25"/>
    <row r="214058" x14ac:dyDescent="0.25"/>
    <row r="214059" x14ac:dyDescent="0.25"/>
    <row r="214060" x14ac:dyDescent="0.25"/>
    <row r="214061" x14ac:dyDescent="0.25"/>
    <row r="214062" x14ac:dyDescent="0.25"/>
    <row r="214063" x14ac:dyDescent="0.25"/>
    <row r="214064" x14ac:dyDescent="0.25"/>
    <row r="214065" x14ac:dyDescent="0.25"/>
    <row r="214066" x14ac:dyDescent="0.25"/>
    <row r="214067" x14ac:dyDescent="0.25"/>
    <row r="214068" x14ac:dyDescent="0.25"/>
    <row r="214069" x14ac:dyDescent="0.25"/>
    <row r="214070" x14ac:dyDescent="0.25"/>
    <row r="214071" x14ac:dyDescent="0.25"/>
    <row r="214072" x14ac:dyDescent="0.25"/>
    <row r="214073" x14ac:dyDescent="0.25"/>
    <row r="214074" x14ac:dyDescent="0.25"/>
    <row r="214075" x14ac:dyDescent="0.25"/>
    <row r="214076" x14ac:dyDescent="0.25"/>
    <row r="214077" x14ac:dyDescent="0.25"/>
    <row r="214078" x14ac:dyDescent="0.25"/>
    <row r="214079" x14ac:dyDescent="0.25"/>
    <row r="214080" x14ac:dyDescent="0.25"/>
    <row r="214081" x14ac:dyDescent="0.25"/>
    <row r="214082" x14ac:dyDescent="0.25"/>
    <row r="214083" x14ac:dyDescent="0.25"/>
    <row r="214084" x14ac:dyDescent="0.25"/>
    <row r="214085" x14ac:dyDescent="0.25"/>
    <row r="214086" x14ac:dyDescent="0.25"/>
    <row r="214087" x14ac:dyDescent="0.25"/>
    <row r="214088" x14ac:dyDescent="0.25"/>
    <row r="214089" x14ac:dyDescent="0.25"/>
    <row r="214090" x14ac:dyDescent="0.25"/>
    <row r="214091" x14ac:dyDescent="0.25"/>
    <row r="214092" x14ac:dyDescent="0.25"/>
    <row r="214093" x14ac:dyDescent="0.25"/>
    <row r="214094" x14ac:dyDescent="0.25"/>
    <row r="214095" x14ac:dyDescent="0.25"/>
    <row r="214096" x14ac:dyDescent="0.25"/>
    <row r="214097" x14ac:dyDescent="0.25"/>
    <row r="214098" x14ac:dyDescent="0.25"/>
    <row r="214099" x14ac:dyDescent="0.25"/>
    <row r="214100" x14ac:dyDescent="0.25"/>
    <row r="214101" x14ac:dyDescent="0.25"/>
    <row r="214102" x14ac:dyDescent="0.25"/>
    <row r="214103" x14ac:dyDescent="0.25"/>
    <row r="214104" x14ac:dyDescent="0.25"/>
    <row r="214105" x14ac:dyDescent="0.25"/>
    <row r="214106" x14ac:dyDescent="0.25"/>
    <row r="214107" x14ac:dyDescent="0.25"/>
    <row r="214108" x14ac:dyDescent="0.25"/>
    <row r="214109" x14ac:dyDescent="0.25"/>
    <row r="214110" x14ac:dyDescent="0.25"/>
    <row r="214111" x14ac:dyDescent="0.25"/>
    <row r="214112" x14ac:dyDescent="0.25"/>
    <row r="214113" x14ac:dyDescent="0.25"/>
    <row r="214114" x14ac:dyDescent="0.25"/>
    <row r="214115" x14ac:dyDescent="0.25"/>
    <row r="214116" x14ac:dyDescent="0.25"/>
    <row r="214117" x14ac:dyDescent="0.25"/>
    <row r="214118" x14ac:dyDescent="0.25"/>
    <row r="214119" x14ac:dyDescent="0.25"/>
    <row r="214120" x14ac:dyDescent="0.25"/>
    <row r="214121" x14ac:dyDescent="0.25"/>
    <row r="214122" x14ac:dyDescent="0.25"/>
    <row r="214123" x14ac:dyDescent="0.25"/>
    <row r="214124" x14ac:dyDescent="0.25"/>
    <row r="214125" x14ac:dyDescent="0.25"/>
    <row r="214126" x14ac:dyDescent="0.25"/>
    <row r="214127" x14ac:dyDescent="0.25"/>
    <row r="214128" x14ac:dyDescent="0.25"/>
    <row r="214129" x14ac:dyDescent="0.25"/>
    <row r="214130" x14ac:dyDescent="0.25"/>
    <row r="214131" x14ac:dyDescent="0.25"/>
    <row r="214132" x14ac:dyDescent="0.25"/>
    <row r="214133" x14ac:dyDescent="0.25"/>
    <row r="214134" x14ac:dyDescent="0.25"/>
    <row r="214135" x14ac:dyDescent="0.25"/>
    <row r="214136" x14ac:dyDescent="0.25"/>
    <row r="214137" x14ac:dyDescent="0.25"/>
    <row r="214138" x14ac:dyDescent="0.25"/>
    <row r="214139" x14ac:dyDescent="0.25"/>
    <row r="214140" x14ac:dyDescent="0.25"/>
    <row r="214141" x14ac:dyDescent="0.25"/>
    <row r="214142" x14ac:dyDescent="0.25"/>
    <row r="214143" x14ac:dyDescent="0.25"/>
    <row r="214144" x14ac:dyDescent="0.25"/>
    <row r="214145" x14ac:dyDescent="0.25"/>
    <row r="214146" x14ac:dyDescent="0.25"/>
    <row r="214147" x14ac:dyDescent="0.25"/>
    <row r="214148" x14ac:dyDescent="0.25"/>
    <row r="214149" x14ac:dyDescent="0.25"/>
    <row r="214150" x14ac:dyDescent="0.25"/>
    <row r="214151" x14ac:dyDescent="0.25"/>
    <row r="214152" x14ac:dyDescent="0.25"/>
    <row r="214153" x14ac:dyDescent="0.25"/>
    <row r="214154" x14ac:dyDescent="0.25"/>
    <row r="214155" x14ac:dyDescent="0.25"/>
    <row r="214156" x14ac:dyDescent="0.25"/>
    <row r="214157" x14ac:dyDescent="0.25"/>
    <row r="214158" x14ac:dyDescent="0.25"/>
    <row r="214159" x14ac:dyDescent="0.25"/>
    <row r="214160" x14ac:dyDescent="0.25"/>
    <row r="214161" x14ac:dyDescent="0.25"/>
    <row r="214162" x14ac:dyDescent="0.25"/>
    <row r="214163" x14ac:dyDescent="0.25"/>
    <row r="214164" x14ac:dyDescent="0.25"/>
    <row r="214165" x14ac:dyDescent="0.25"/>
    <row r="214166" x14ac:dyDescent="0.25"/>
    <row r="214167" x14ac:dyDescent="0.25"/>
    <row r="214168" x14ac:dyDescent="0.25"/>
    <row r="214169" x14ac:dyDescent="0.25"/>
    <row r="214170" x14ac:dyDescent="0.25"/>
    <row r="214171" x14ac:dyDescent="0.25"/>
    <row r="214172" x14ac:dyDescent="0.25"/>
    <row r="214173" x14ac:dyDescent="0.25"/>
    <row r="214174" x14ac:dyDescent="0.25"/>
    <row r="214175" x14ac:dyDescent="0.25"/>
    <row r="214176" x14ac:dyDescent="0.25"/>
    <row r="214177" x14ac:dyDescent="0.25"/>
    <row r="214178" x14ac:dyDescent="0.25"/>
    <row r="214179" x14ac:dyDescent="0.25"/>
    <row r="214180" x14ac:dyDescent="0.25"/>
    <row r="214181" x14ac:dyDescent="0.25"/>
    <row r="214182" x14ac:dyDescent="0.25"/>
    <row r="214183" x14ac:dyDescent="0.25"/>
    <row r="214184" x14ac:dyDescent="0.25"/>
    <row r="214185" x14ac:dyDescent="0.25"/>
    <row r="214186" x14ac:dyDescent="0.25"/>
    <row r="214187" x14ac:dyDescent="0.25"/>
    <row r="214188" x14ac:dyDescent="0.25"/>
    <row r="214189" x14ac:dyDescent="0.25"/>
    <row r="214190" x14ac:dyDescent="0.25"/>
    <row r="214191" x14ac:dyDescent="0.25"/>
    <row r="214192" x14ac:dyDescent="0.25"/>
    <row r="214193" x14ac:dyDescent="0.25"/>
    <row r="214194" x14ac:dyDescent="0.25"/>
    <row r="214195" x14ac:dyDescent="0.25"/>
    <row r="214196" x14ac:dyDescent="0.25"/>
    <row r="214197" x14ac:dyDescent="0.25"/>
    <row r="214198" x14ac:dyDescent="0.25"/>
    <row r="214199" x14ac:dyDescent="0.25"/>
    <row r="214200" x14ac:dyDescent="0.25"/>
    <row r="214201" x14ac:dyDescent="0.25"/>
    <row r="214202" x14ac:dyDescent="0.25"/>
    <row r="214203" x14ac:dyDescent="0.25"/>
    <row r="214204" x14ac:dyDescent="0.25"/>
    <row r="214205" x14ac:dyDescent="0.25"/>
    <row r="214206" x14ac:dyDescent="0.25"/>
    <row r="214207" x14ac:dyDescent="0.25"/>
    <row r="214208" x14ac:dyDescent="0.25"/>
    <row r="214209" x14ac:dyDescent="0.25"/>
    <row r="214210" x14ac:dyDescent="0.25"/>
    <row r="214211" x14ac:dyDescent="0.25"/>
    <row r="214212" x14ac:dyDescent="0.25"/>
    <row r="214213" x14ac:dyDescent="0.25"/>
    <row r="214214" x14ac:dyDescent="0.25"/>
    <row r="214215" x14ac:dyDescent="0.25"/>
    <row r="214216" x14ac:dyDescent="0.25"/>
    <row r="214217" x14ac:dyDescent="0.25"/>
    <row r="214218" x14ac:dyDescent="0.25"/>
    <row r="214219" x14ac:dyDescent="0.25"/>
    <row r="214220" x14ac:dyDescent="0.25"/>
    <row r="214221" x14ac:dyDescent="0.25"/>
    <row r="214222" x14ac:dyDescent="0.25"/>
    <row r="214223" x14ac:dyDescent="0.25"/>
    <row r="214224" x14ac:dyDescent="0.25"/>
    <row r="214225" x14ac:dyDescent="0.25"/>
    <row r="214226" x14ac:dyDescent="0.25"/>
    <row r="214227" x14ac:dyDescent="0.25"/>
    <row r="214228" x14ac:dyDescent="0.25"/>
    <row r="214229" x14ac:dyDescent="0.25"/>
    <row r="214230" x14ac:dyDescent="0.25"/>
    <row r="214231" x14ac:dyDescent="0.25"/>
    <row r="214232" x14ac:dyDescent="0.25"/>
    <row r="214233" x14ac:dyDescent="0.25"/>
    <row r="214234" x14ac:dyDescent="0.25"/>
    <row r="214235" x14ac:dyDescent="0.25"/>
    <row r="214236" x14ac:dyDescent="0.25"/>
    <row r="214237" x14ac:dyDescent="0.25"/>
    <row r="214238" x14ac:dyDescent="0.25"/>
    <row r="214239" x14ac:dyDescent="0.25"/>
    <row r="214240" x14ac:dyDescent="0.25"/>
    <row r="214241" x14ac:dyDescent="0.25"/>
    <row r="214242" x14ac:dyDescent="0.25"/>
    <row r="214243" x14ac:dyDescent="0.25"/>
    <row r="214244" x14ac:dyDescent="0.25"/>
    <row r="214245" x14ac:dyDescent="0.25"/>
    <row r="214246" x14ac:dyDescent="0.25"/>
    <row r="214247" x14ac:dyDescent="0.25"/>
    <row r="214248" x14ac:dyDescent="0.25"/>
    <row r="214249" x14ac:dyDescent="0.25"/>
    <row r="214250" x14ac:dyDescent="0.25"/>
    <row r="214251" x14ac:dyDescent="0.25"/>
    <row r="214252" x14ac:dyDescent="0.25"/>
    <row r="214253" x14ac:dyDescent="0.25"/>
    <row r="214254" x14ac:dyDescent="0.25"/>
    <row r="214255" x14ac:dyDescent="0.25"/>
    <row r="214256" x14ac:dyDescent="0.25"/>
    <row r="214257" x14ac:dyDescent="0.25"/>
    <row r="214258" x14ac:dyDescent="0.25"/>
    <row r="214259" x14ac:dyDescent="0.25"/>
    <row r="214260" x14ac:dyDescent="0.25"/>
    <row r="214261" x14ac:dyDescent="0.25"/>
    <row r="214262" x14ac:dyDescent="0.25"/>
    <row r="214263" x14ac:dyDescent="0.25"/>
    <row r="214264" x14ac:dyDescent="0.25"/>
    <row r="214265" x14ac:dyDescent="0.25"/>
    <row r="214266" x14ac:dyDescent="0.25"/>
    <row r="214267" x14ac:dyDescent="0.25"/>
    <row r="214268" x14ac:dyDescent="0.25"/>
    <row r="214269" x14ac:dyDescent="0.25"/>
    <row r="214270" x14ac:dyDescent="0.25"/>
    <row r="214271" x14ac:dyDescent="0.25"/>
    <row r="214272" x14ac:dyDescent="0.25"/>
    <row r="214273" x14ac:dyDescent="0.25"/>
    <row r="214274" x14ac:dyDescent="0.25"/>
    <row r="214275" x14ac:dyDescent="0.25"/>
    <row r="214276" x14ac:dyDescent="0.25"/>
    <row r="214277" x14ac:dyDescent="0.25"/>
    <row r="214278" x14ac:dyDescent="0.25"/>
    <row r="214279" x14ac:dyDescent="0.25"/>
    <row r="214280" x14ac:dyDescent="0.25"/>
    <row r="214281" x14ac:dyDescent="0.25"/>
    <row r="214282" x14ac:dyDescent="0.25"/>
    <row r="214283" x14ac:dyDescent="0.25"/>
    <row r="214284" x14ac:dyDescent="0.25"/>
    <row r="214285" x14ac:dyDescent="0.25"/>
    <row r="214286" x14ac:dyDescent="0.25"/>
    <row r="214287" x14ac:dyDescent="0.25"/>
    <row r="214288" x14ac:dyDescent="0.25"/>
    <row r="214289" x14ac:dyDescent="0.25"/>
    <row r="214290" x14ac:dyDescent="0.25"/>
    <row r="214291" x14ac:dyDescent="0.25"/>
    <row r="214292" x14ac:dyDescent="0.25"/>
    <row r="214293" x14ac:dyDescent="0.25"/>
    <row r="214294" x14ac:dyDescent="0.25"/>
    <row r="214295" x14ac:dyDescent="0.25"/>
    <row r="214296" x14ac:dyDescent="0.25"/>
    <row r="214297" x14ac:dyDescent="0.25"/>
    <row r="214298" x14ac:dyDescent="0.25"/>
    <row r="214299" x14ac:dyDescent="0.25"/>
    <row r="214300" x14ac:dyDescent="0.25"/>
    <row r="214301" x14ac:dyDescent="0.25"/>
    <row r="214302" x14ac:dyDescent="0.25"/>
    <row r="214303" x14ac:dyDescent="0.25"/>
    <row r="214304" x14ac:dyDescent="0.25"/>
    <row r="214305" x14ac:dyDescent="0.25"/>
    <row r="214306" x14ac:dyDescent="0.25"/>
    <row r="214307" x14ac:dyDescent="0.25"/>
    <row r="214308" x14ac:dyDescent="0.25"/>
    <row r="214309" x14ac:dyDescent="0.25"/>
    <row r="214310" x14ac:dyDescent="0.25"/>
    <row r="214311" x14ac:dyDescent="0.25"/>
    <row r="214312" x14ac:dyDescent="0.25"/>
    <row r="214313" x14ac:dyDescent="0.25"/>
    <row r="214314" x14ac:dyDescent="0.25"/>
    <row r="214315" x14ac:dyDescent="0.25"/>
    <row r="214316" x14ac:dyDescent="0.25"/>
    <row r="214317" x14ac:dyDescent="0.25"/>
    <row r="214318" x14ac:dyDescent="0.25"/>
    <row r="214319" x14ac:dyDescent="0.25"/>
    <row r="214320" x14ac:dyDescent="0.25"/>
    <row r="214321" x14ac:dyDescent="0.25"/>
    <row r="214322" x14ac:dyDescent="0.25"/>
    <row r="214323" x14ac:dyDescent="0.25"/>
    <row r="214324" x14ac:dyDescent="0.25"/>
    <row r="214325" x14ac:dyDescent="0.25"/>
    <row r="214326" x14ac:dyDescent="0.25"/>
    <row r="214327" x14ac:dyDescent="0.25"/>
    <row r="214328" x14ac:dyDescent="0.25"/>
    <row r="214329" x14ac:dyDescent="0.25"/>
    <row r="214330" x14ac:dyDescent="0.25"/>
    <row r="214331" x14ac:dyDescent="0.25"/>
    <row r="214332" x14ac:dyDescent="0.25"/>
    <row r="214333" x14ac:dyDescent="0.25"/>
    <row r="214334" x14ac:dyDescent="0.25"/>
    <row r="214335" x14ac:dyDescent="0.25"/>
    <row r="214336" x14ac:dyDescent="0.25"/>
    <row r="214337" x14ac:dyDescent="0.25"/>
    <row r="214338" x14ac:dyDescent="0.25"/>
    <row r="214339" x14ac:dyDescent="0.25"/>
    <row r="214340" x14ac:dyDescent="0.25"/>
    <row r="214341" x14ac:dyDescent="0.25"/>
    <row r="214342" x14ac:dyDescent="0.25"/>
    <row r="214343" x14ac:dyDescent="0.25"/>
    <row r="214344" x14ac:dyDescent="0.25"/>
    <row r="214345" x14ac:dyDescent="0.25"/>
    <row r="214346" x14ac:dyDescent="0.25"/>
    <row r="214347" x14ac:dyDescent="0.25"/>
    <row r="214348" x14ac:dyDescent="0.25"/>
    <row r="214349" x14ac:dyDescent="0.25"/>
    <row r="214350" x14ac:dyDescent="0.25"/>
    <row r="214351" x14ac:dyDescent="0.25"/>
    <row r="214352" x14ac:dyDescent="0.25"/>
    <row r="214353" x14ac:dyDescent="0.25"/>
    <row r="214354" x14ac:dyDescent="0.25"/>
    <row r="214355" x14ac:dyDescent="0.25"/>
    <row r="214356" x14ac:dyDescent="0.25"/>
    <row r="214357" x14ac:dyDescent="0.25"/>
    <row r="214358" x14ac:dyDescent="0.25"/>
    <row r="214359" x14ac:dyDescent="0.25"/>
    <row r="214360" x14ac:dyDescent="0.25"/>
    <row r="214361" x14ac:dyDescent="0.25"/>
    <row r="214362" x14ac:dyDescent="0.25"/>
    <row r="214363" x14ac:dyDescent="0.25"/>
    <row r="214364" x14ac:dyDescent="0.25"/>
    <row r="214365" x14ac:dyDescent="0.25"/>
    <row r="214366" x14ac:dyDescent="0.25"/>
    <row r="214367" x14ac:dyDescent="0.25"/>
    <row r="214368" x14ac:dyDescent="0.25"/>
    <row r="214369" x14ac:dyDescent="0.25"/>
    <row r="214370" x14ac:dyDescent="0.25"/>
    <row r="214371" x14ac:dyDescent="0.25"/>
    <row r="214372" x14ac:dyDescent="0.25"/>
    <row r="214373" x14ac:dyDescent="0.25"/>
    <row r="214374" x14ac:dyDescent="0.25"/>
    <row r="214375" x14ac:dyDescent="0.25"/>
    <row r="214376" x14ac:dyDescent="0.25"/>
    <row r="214377" x14ac:dyDescent="0.25"/>
    <row r="214378" x14ac:dyDescent="0.25"/>
    <row r="214379" x14ac:dyDescent="0.25"/>
    <row r="214380" x14ac:dyDescent="0.25"/>
    <row r="214381" x14ac:dyDescent="0.25"/>
    <row r="214382" x14ac:dyDescent="0.25"/>
    <row r="214383" x14ac:dyDescent="0.25"/>
    <row r="214384" x14ac:dyDescent="0.25"/>
    <row r="214385" x14ac:dyDescent="0.25"/>
    <row r="214386" x14ac:dyDescent="0.25"/>
    <row r="214387" x14ac:dyDescent="0.25"/>
    <row r="214388" x14ac:dyDescent="0.25"/>
    <row r="214389" x14ac:dyDescent="0.25"/>
    <row r="214390" x14ac:dyDescent="0.25"/>
    <row r="214391" x14ac:dyDescent="0.25"/>
    <row r="214392" x14ac:dyDescent="0.25"/>
    <row r="214393" x14ac:dyDescent="0.25"/>
    <row r="214394" x14ac:dyDescent="0.25"/>
    <row r="214395" x14ac:dyDescent="0.25"/>
    <row r="214396" x14ac:dyDescent="0.25"/>
    <row r="214397" x14ac:dyDescent="0.25"/>
    <row r="214398" x14ac:dyDescent="0.25"/>
    <row r="214399" x14ac:dyDescent="0.25"/>
    <row r="214400" x14ac:dyDescent="0.25"/>
    <row r="214401" x14ac:dyDescent="0.25"/>
    <row r="214402" x14ac:dyDescent="0.25"/>
    <row r="214403" x14ac:dyDescent="0.25"/>
    <row r="214404" x14ac:dyDescent="0.25"/>
    <row r="214405" x14ac:dyDescent="0.25"/>
    <row r="214406" x14ac:dyDescent="0.25"/>
    <row r="214407" x14ac:dyDescent="0.25"/>
    <row r="214408" x14ac:dyDescent="0.25"/>
    <row r="214409" x14ac:dyDescent="0.25"/>
    <row r="214410" x14ac:dyDescent="0.25"/>
    <row r="214411" x14ac:dyDescent="0.25"/>
    <row r="214412" x14ac:dyDescent="0.25"/>
    <row r="214413" x14ac:dyDescent="0.25"/>
    <row r="214414" x14ac:dyDescent="0.25"/>
    <row r="214415" x14ac:dyDescent="0.25"/>
    <row r="214416" x14ac:dyDescent="0.25"/>
    <row r="214417" x14ac:dyDescent="0.25"/>
    <row r="214418" x14ac:dyDescent="0.25"/>
    <row r="214419" x14ac:dyDescent="0.25"/>
    <row r="214420" x14ac:dyDescent="0.25"/>
    <row r="214421" x14ac:dyDescent="0.25"/>
    <row r="214422" x14ac:dyDescent="0.25"/>
    <row r="214423" x14ac:dyDescent="0.25"/>
    <row r="214424" x14ac:dyDescent="0.25"/>
    <row r="214425" x14ac:dyDescent="0.25"/>
    <row r="214426" x14ac:dyDescent="0.25"/>
    <row r="214427" x14ac:dyDescent="0.25"/>
    <row r="214428" x14ac:dyDescent="0.25"/>
    <row r="214429" x14ac:dyDescent="0.25"/>
    <row r="214430" x14ac:dyDescent="0.25"/>
    <row r="214431" x14ac:dyDescent="0.25"/>
    <row r="214432" x14ac:dyDescent="0.25"/>
    <row r="214433" x14ac:dyDescent="0.25"/>
    <row r="214434" x14ac:dyDescent="0.25"/>
    <row r="214435" x14ac:dyDescent="0.25"/>
    <row r="214436" x14ac:dyDescent="0.25"/>
    <row r="214437" x14ac:dyDescent="0.25"/>
    <row r="214438" x14ac:dyDescent="0.25"/>
    <row r="214439" x14ac:dyDescent="0.25"/>
    <row r="214440" x14ac:dyDescent="0.25"/>
    <row r="214441" x14ac:dyDescent="0.25"/>
    <row r="214442" x14ac:dyDescent="0.25"/>
    <row r="214443" x14ac:dyDescent="0.25"/>
    <row r="214444" x14ac:dyDescent="0.25"/>
    <row r="214445" x14ac:dyDescent="0.25"/>
    <row r="214446" x14ac:dyDescent="0.25"/>
    <row r="214447" x14ac:dyDescent="0.25"/>
    <row r="214448" x14ac:dyDescent="0.25"/>
    <row r="214449" x14ac:dyDescent="0.25"/>
    <row r="214450" x14ac:dyDescent="0.25"/>
    <row r="214451" x14ac:dyDescent="0.25"/>
    <row r="214452" x14ac:dyDescent="0.25"/>
    <row r="214453" x14ac:dyDescent="0.25"/>
    <row r="214454" x14ac:dyDescent="0.25"/>
    <row r="214455" x14ac:dyDescent="0.25"/>
    <row r="214456" x14ac:dyDescent="0.25"/>
    <row r="214457" x14ac:dyDescent="0.25"/>
    <row r="214458" x14ac:dyDescent="0.25"/>
    <row r="214459" x14ac:dyDescent="0.25"/>
    <row r="214460" x14ac:dyDescent="0.25"/>
    <row r="214461" x14ac:dyDescent="0.25"/>
    <row r="214462" x14ac:dyDescent="0.25"/>
    <row r="214463" x14ac:dyDescent="0.25"/>
    <row r="214464" x14ac:dyDescent="0.25"/>
    <row r="214465" x14ac:dyDescent="0.25"/>
    <row r="214466" x14ac:dyDescent="0.25"/>
    <row r="214467" x14ac:dyDescent="0.25"/>
    <row r="214468" x14ac:dyDescent="0.25"/>
    <row r="214469" x14ac:dyDescent="0.25"/>
    <row r="214470" x14ac:dyDescent="0.25"/>
    <row r="214471" x14ac:dyDescent="0.25"/>
    <row r="214472" x14ac:dyDescent="0.25"/>
    <row r="214473" x14ac:dyDescent="0.25"/>
    <row r="214474" x14ac:dyDescent="0.25"/>
    <row r="214475" x14ac:dyDescent="0.25"/>
    <row r="214476" x14ac:dyDescent="0.25"/>
    <row r="214477" x14ac:dyDescent="0.25"/>
    <row r="214478" x14ac:dyDescent="0.25"/>
    <row r="214479" x14ac:dyDescent="0.25"/>
    <row r="214480" x14ac:dyDescent="0.25"/>
    <row r="214481" x14ac:dyDescent="0.25"/>
    <row r="214482" x14ac:dyDescent="0.25"/>
    <row r="214483" x14ac:dyDescent="0.25"/>
    <row r="214484" x14ac:dyDescent="0.25"/>
    <row r="214485" x14ac:dyDescent="0.25"/>
    <row r="214486" x14ac:dyDescent="0.25"/>
    <row r="214487" x14ac:dyDescent="0.25"/>
    <row r="214488" x14ac:dyDescent="0.25"/>
    <row r="214489" x14ac:dyDescent="0.25"/>
    <row r="214490" x14ac:dyDescent="0.25"/>
    <row r="214491" x14ac:dyDescent="0.25"/>
    <row r="214492" x14ac:dyDescent="0.25"/>
    <row r="214493" x14ac:dyDescent="0.25"/>
    <row r="214494" x14ac:dyDescent="0.25"/>
    <row r="214495" x14ac:dyDescent="0.25"/>
    <row r="214496" x14ac:dyDescent="0.25"/>
    <row r="214497" x14ac:dyDescent="0.25"/>
    <row r="214498" x14ac:dyDescent="0.25"/>
    <row r="214499" x14ac:dyDescent="0.25"/>
    <row r="214500" x14ac:dyDescent="0.25"/>
    <row r="214501" x14ac:dyDescent="0.25"/>
    <row r="214502" x14ac:dyDescent="0.25"/>
    <row r="214503" x14ac:dyDescent="0.25"/>
    <row r="214504" x14ac:dyDescent="0.25"/>
    <row r="214505" x14ac:dyDescent="0.25"/>
    <row r="214506" x14ac:dyDescent="0.25"/>
    <row r="214507" x14ac:dyDescent="0.25"/>
    <row r="214508" x14ac:dyDescent="0.25"/>
    <row r="214509" x14ac:dyDescent="0.25"/>
    <row r="214510" x14ac:dyDescent="0.25"/>
    <row r="214511" x14ac:dyDescent="0.25"/>
    <row r="214512" x14ac:dyDescent="0.25"/>
    <row r="214513" x14ac:dyDescent="0.25"/>
    <row r="214514" x14ac:dyDescent="0.25"/>
    <row r="214515" x14ac:dyDescent="0.25"/>
    <row r="214516" x14ac:dyDescent="0.25"/>
    <row r="214517" x14ac:dyDescent="0.25"/>
    <row r="214518" x14ac:dyDescent="0.25"/>
    <row r="214519" x14ac:dyDescent="0.25"/>
    <row r="214520" x14ac:dyDescent="0.25"/>
    <row r="214521" x14ac:dyDescent="0.25"/>
    <row r="214522" x14ac:dyDescent="0.25"/>
    <row r="214523" x14ac:dyDescent="0.25"/>
    <row r="214524" x14ac:dyDescent="0.25"/>
    <row r="214525" x14ac:dyDescent="0.25"/>
    <row r="214526" x14ac:dyDescent="0.25"/>
    <row r="214527" x14ac:dyDescent="0.25"/>
    <row r="214528" x14ac:dyDescent="0.25"/>
    <row r="214529" x14ac:dyDescent="0.25"/>
    <row r="214530" x14ac:dyDescent="0.25"/>
    <row r="214531" x14ac:dyDescent="0.25"/>
    <row r="214532" x14ac:dyDescent="0.25"/>
    <row r="214533" x14ac:dyDescent="0.25"/>
    <row r="214534" x14ac:dyDescent="0.25"/>
    <row r="214535" x14ac:dyDescent="0.25"/>
    <row r="214536" x14ac:dyDescent="0.25"/>
    <row r="214537" x14ac:dyDescent="0.25"/>
    <row r="214538" x14ac:dyDescent="0.25"/>
    <row r="214539" x14ac:dyDescent="0.25"/>
    <row r="214540" x14ac:dyDescent="0.25"/>
    <row r="214541" x14ac:dyDescent="0.25"/>
    <row r="214542" x14ac:dyDescent="0.25"/>
    <row r="214543" x14ac:dyDescent="0.25"/>
    <row r="214544" x14ac:dyDescent="0.25"/>
    <row r="214545" x14ac:dyDescent="0.25"/>
    <row r="214546" x14ac:dyDescent="0.25"/>
    <row r="214547" x14ac:dyDescent="0.25"/>
    <row r="214548" x14ac:dyDescent="0.25"/>
    <row r="214549" x14ac:dyDescent="0.25"/>
    <row r="214550" x14ac:dyDescent="0.25"/>
    <row r="214551" x14ac:dyDescent="0.25"/>
    <row r="214552" x14ac:dyDescent="0.25"/>
    <row r="214553" x14ac:dyDescent="0.25"/>
    <row r="214554" x14ac:dyDescent="0.25"/>
    <row r="214555" x14ac:dyDescent="0.25"/>
    <row r="214556" x14ac:dyDescent="0.25"/>
    <row r="214557" x14ac:dyDescent="0.25"/>
    <row r="214558" x14ac:dyDescent="0.25"/>
    <row r="214559" x14ac:dyDescent="0.25"/>
    <row r="214560" x14ac:dyDescent="0.25"/>
    <row r="214561" x14ac:dyDescent="0.25"/>
    <row r="214562" x14ac:dyDescent="0.25"/>
    <row r="214563" x14ac:dyDescent="0.25"/>
    <row r="214564" x14ac:dyDescent="0.25"/>
    <row r="214565" x14ac:dyDescent="0.25"/>
    <row r="214566" x14ac:dyDescent="0.25"/>
    <row r="214567" x14ac:dyDescent="0.25"/>
    <row r="214568" x14ac:dyDescent="0.25"/>
    <row r="214569" x14ac:dyDescent="0.25"/>
    <row r="214570" x14ac:dyDescent="0.25"/>
    <row r="214571" x14ac:dyDescent="0.25"/>
    <row r="214572" x14ac:dyDescent="0.25"/>
    <row r="214573" x14ac:dyDescent="0.25"/>
    <row r="214574" x14ac:dyDescent="0.25"/>
    <row r="214575" x14ac:dyDescent="0.25"/>
    <row r="214576" x14ac:dyDescent="0.25"/>
    <row r="214577" x14ac:dyDescent="0.25"/>
    <row r="214578" x14ac:dyDescent="0.25"/>
    <row r="214579" x14ac:dyDescent="0.25"/>
    <row r="214580" x14ac:dyDescent="0.25"/>
    <row r="214581" x14ac:dyDescent="0.25"/>
    <row r="214582" x14ac:dyDescent="0.25"/>
    <row r="214583" x14ac:dyDescent="0.25"/>
    <row r="214584" x14ac:dyDescent="0.25"/>
    <row r="214585" x14ac:dyDescent="0.25"/>
    <row r="214586" x14ac:dyDescent="0.25"/>
    <row r="214587" x14ac:dyDescent="0.25"/>
    <row r="214588" x14ac:dyDescent="0.25"/>
    <row r="214589" x14ac:dyDescent="0.25"/>
    <row r="214590" x14ac:dyDescent="0.25"/>
    <row r="214591" x14ac:dyDescent="0.25"/>
    <row r="214592" x14ac:dyDescent="0.25"/>
    <row r="214593" x14ac:dyDescent="0.25"/>
    <row r="214594" x14ac:dyDescent="0.25"/>
    <row r="214595" x14ac:dyDescent="0.25"/>
    <row r="214596" x14ac:dyDescent="0.25"/>
    <row r="214597" x14ac:dyDescent="0.25"/>
    <row r="214598" x14ac:dyDescent="0.25"/>
    <row r="214599" x14ac:dyDescent="0.25"/>
    <row r="214600" x14ac:dyDescent="0.25"/>
    <row r="214601" x14ac:dyDescent="0.25"/>
    <row r="214602" x14ac:dyDescent="0.25"/>
    <row r="214603" x14ac:dyDescent="0.25"/>
    <row r="214604" x14ac:dyDescent="0.25"/>
    <row r="214605" x14ac:dyDescent="0.25"/>
    <row r="214606" x14ac:dyDescent="0.25"/>
    <row r="214607" x14ac:dyDescent="0.25"/>
    <row r="214608" x14ac:dyDescent="0.25"/>
    <row r="214609" x14ac:dyDescent="0.25"/>
    <row r="214610" x14ac:dyDescent="0.25"/>
    <row r="214611" x14ac:dyDescent="0.25"/>
    <row r="214612" x14ac:dyDescent="0.25"/>
    <row r="214613" x14ac:dyDescent="0.25"/>
    <row r="214614" x14ac:dyDescent="0.25"/>
    <row r="214615" x14ac:dyDescent="0.25"/>
    <row r="214616" x14ac:dyDescent="0.25"/>
    <row r="214617" x14ac:dyDescent="0.25"/>
    <row r="214618" x14ac:dyDescent="0.25"/>
    <row r="214619" x14ac:dyDescent="0.25"/>
    <row r="214620" x14ac:dyDescent="0.25"/>
    <row r="214621" x14ac:dyDescent="0.25"/>
    <row r="214622" x14ac:dyDescent="0.25"/>
    <row r="214623" x14ac:dyDescent="0.25"/>
    <row r="214624" x14ac:dyDescent="0.25"/>
    <row r="214625" x14ac:dyDescent="0.25"/>
    <row r="214626" x14ac:dyDescent="0.25"/>
    <row r="214627" x14ac:dyDescent="0.25"/>
    <row r="214628" x14ac:dyDescent="0.25"/>
    <row r="214629" x14ac:dyDescent="0.25"/>
    <row r="214630" x14ac:dyDescent="0.25"/>
    <row r="214631" x14ac:dyDescent="0.25"/>
    <row r="214632" x14ac:dyDescent="0.25"/>
    <row r="214633" x14ac:dyDescent="0.25"/>
    <row r="214634" x14ac:dyDescent="0.25"/>
    <row r="214635" x14ac:dyDescent="0.25"/>
    <row r="214636" x14ac:dyDescent="0.25"/>
    <row r="214637" x14ac:dyDescent="0.25"/>
    <row r="214638" x14ac:dyDescent="0.25"/>
    <row r="214639" x14ac:dyDescent="0.25"/>
    <row r="214640" x14ac:dyDescent="0.25"/>
    <row r="214641" x14ac:dyDescent="0.25"/>
    <row r="214642" x14ac:dyDescent="0.25"/>
    <row r="214643" x14ac:dyDescent="0.25"/>
    <row r="214644" x14ac:dyDescent="0.25"/>
    <row r="214645" x14ac:dyDescent="0.25"/>
    <row r="214646" x14ac:dyDescent="0.25"/>
    <row r="214647" x14ac:dyDescent="0.25"/>
    <row r="214648" x14ac:dyDescent="0.25"/>
    <row r="214649" x14ac:dyDescent="0.25"/>
    <row r="214650" x14ac:dyDescent="0.25"/>
    <row r="214651" x14ac:dyDescent="0.25"/>
    <row r="214652" x14ac:dyDescent="0.25"/>
    <row r="214653" x14ac:dyDescent="0.25"/>
    <row r="214654" x14ac:dyDescent="0.25"/>
    <row r="214655" x14ac:dyDescent="0.25"/>
    <row r="214656" x14ac:dyDescent="0.25"/>
    <row r="214657" x14ac:dyDescent="0.25"/>
    <row r="214658" x14ac:dyDescent="0.25"/>
    <row r="214659" x14ac:dyDescent="0.25"/>
    <row r="214660" x14ac:dyDescent="0.25"/>
    <row r="214661" x14ac:dyDescent="0.25"/>
    <row r="214662" x14ac:dyDescent="0.25"/>
    <row r="214663" x14ac:dyDescent="0.25"/>
    <row r="214664" x14ac:dyDescent="0.25"/>
    <row r="214665" x14ac:dyDescent="0.25"/>
    <row r="214666" x14ac:dyDescent="0.25"/>
    <row r="214667" x14ac:dyDescent="0.25"/>
    <row r="214668" x14ac:dyDescent="0.25"/>
    <row r="214669" x14ac:dyDescent="0.25"/>
    <row r="214670" x14ac:dyDescent="0.25"/>
    <row r="214671" x14ac:dyDescent="0.25"/>
    <row r="214672" x14ac:dyDescent="0.25"/>
    <row r="214673" x14ac:dyDescent="0.25"/>
    <row r="214674" x14ac:dyDescent="0.25"/>
    <row r="214675" x14ac:dyDescent="0.25"/>
    <row r="214676" x14ac:dyDescent="0.25"/>
    <row r="214677" x14ac:dyDescent="0.25"/>
    <row r="214678" x14ac:dyDescent="0.25"/>
    <row r="214679" x14ac:dyDescent="0.25"/>
    <row r="214680" x14ac:dyDescent="0.25"/>
    <row r="214681" x14ac:dyDescent="0.25"/>
    <row r="214682" x14ac:dyDescent="0.25"/>
    <row r="214683" x14ac:dyDescent="0.25"/>
    <row r="214684" x14ac:dyDescent="0.25"/>
    <row r="214685" x14ac:dyDescent="0.25"/>
    <row r="214686" x14ac:dyDescent="0.25"/>
    <row r="214687" x14ac:dyDescent="0.25"/>
    <row r="214688" x14ac:dyDescent="0.25"/>
    <row r="214689" x14ac:dyDescent="0.25"/>
    <row r="214690" x14ac:dyDescent="0.25"/>
    <row r="214691" x14ac:dyDescent="0.25"/>
    <row r="214692" x14ac:dyDescent="0.25"/>
    <row r="214693" x14ac:dyDescent="0.25"/>
    <row r="214694" x14ac:dyDescent="0.25"/>
    <row r="214695" x14ac:dyDescent="0.25"/>
    <row r="214696" x14ac:dyDescent="0.25"/>
    <row r="214697" x14ac:dyDescent="0.25"/>
    <row r="214698" x14ac:dyDescent="0.25"/>
    <row r="214699" x14ac:dyDescent="0.25"/>
    <row r="214700" x14ac:dyDescent="0.25"/>
    <row r="214701" x14ac:dyDescent="0.25"/>
    <row r="214702" x14ac:dyDescent="0.25"/>
    <row r="214703" x14ac:dyDescent="0.25"/>
    <row r="214704" x14ac:dyDescent="0.25"/>
    <row r="214705" x14ac:dyDescent="0.25"/>
    <row r="214706" x14ac:dyDescent="0.25"/>
    <row r="214707" x14ac:dyDescent="0.25"/>
    <row r="214708" x14ac:dyDescent="0.25"/>
    <row r="214709" x14ac:dyDescent="0.25"/>
    <row r="214710" x14ac:dyDescent="0.25"/>
    <row r="214711" x14ac:dyDescent="0.25"/>
    <row r="214712" x14ac:dyDescent="0.25"/>
    <row r="214713" x14ac:dyDescent="0.25"/>
    <row r="214714" x14ac:dyDescent="0.25"/>
    <row r="214715" x14ac:dyDescent="0.25"/>
    <row r="214716" x14ac:dyDescent="0.25"/>
    <row r="214717" x14ac:dyDescent="0.25"/>
    <row r="214718" x14ac:dyDescent="0.25"/>
    <row r="214719" x14ac:dyDescent="0.25"/>
    <row r="214720" x14ac:dyDescent="0.25"/>
    <row r="214721" x14ac:dyDescent="0.25"/>
    <row r="214722" x14ac:dyDescent="0.25"/>
    <row r="214723" x14ac:dyDescent="0.25"/>
    <row r="214724" x14ac:dyDescent="0.25"/>
    <row r="214725" x14ac:dyDescent="0.25"/>
    <row r="214726" x14ac:dyDescent="0.25"/>
    <row r="214727" x14ac:dyDescent="0.25"/>
    <row r="214728" x14ac:dyDescent="0.25"/>
    <row r="214729" x14ac:dyDescent="0.25"/>
    <row r="214730" x14ac:dyDescent="0.25"/>
    <row r="214731" x14ac:dyDescent="0.25"/>
    <row r="214732" x14ac:dyDescent="0.25"/>
    <row r="214733" x14ac:dyDescent="0.25"/>
    <row r="214734" x14ac:dyDescent="0.25"/>
    <row r="214735" x14ac:dyDescent="0.25"/>
    <row r="214736" x14ac:dyDescent="0.25"/>
    <row r="214737" x14ac:dyDescent="0.25"/>
    <row r="214738" x14ac:dyDescent="0.25"/>
    <row r="214739" x14ac:dyDescent="0.25"/>
    <row r="214740" x14ac:dyDescent="0.25"/>
    <row r="214741" x14ac:dyDescent="0.25"/>
    <row r="214742" x14ac:dyDescent="0.25"/>
    <row r="214743" x14ac:dyDescent="0.25"/>
    <row r="214744" x14ac:dyDescent="0.25"/>
    <row r="214745" x14ac:dyDescent="0.25"/>
    <row r="214746" x14ac:dyDescent="0.25"/>
    <row r="214747" x14ac:dyDescent="0.25"/>
    <row r="214748" x14ac:dyDescent="0.25"/>
    <row r="214749" x14ac:dyDescent="0.25"/>
    <row r="214750" x14ac:dyDescent="0.25"/>
    <row r="214751" x14ac:dyDescent="0.25"/>
    <row r="214752" x14ac:dyDescent="0.25"/>
    <row r="214753" x14ac:dyDescent="0.25"/>
    <row r="214754" x14ac:dyDescent="0.25"/>
    <row r="214755" x14ac:dyDescent="0.25"/>
    <row r="214756" x14ac:dyDescent="0.25"/>
    <row r="214757" x14ac:dyDescent="0.25"/>
    <row r="214758" x14ac:dyDescent="0.25"/>
    <row r="214759" x14ac:dyDescent="0.25"/>
    <row r="214760" x14ac:dyDescent="0.25"/>
    <row r="214761" x14ac:dyDescent="0.25"/>
    <row r="214762" x14ac:dyDescent="0.25"/>
    <row r="214763" x14ac:dyDescent="0.25"/>
    <row r="214764" x14ac:dyDescent="0.25"/>
    <row r="214765" x14ac:dyDescent="0.25"/>
    <row r="214766" x14ac:dyDescent="0.25"/>
    <row r="214767" x14ac:dyDescent="0.25"/>
    <row r="214768" x14ac:dyDescent="0.25"/>
    <row r="214769" x14ac:dyDescent="0.25"/>
    <row r="214770" x14ac:dyDescent="0.25"/>
    <row r="214771" x14ac:dyDescent="0.25"/>
    <row r="214772" x14ac:dyDescent="0.25"/>
    <row r="214773" x14ac:dyDescent="0.25"/>
    <row r="214774" x14ac:dyDescent="0.25"/>
    <row r="214775" x14ac:dyDescent="0.25"/>
    <row r="214776" x14ac:dyDescent="0.25"/>
    <row r="214777" x14ac:dyDescent="0.25"/>
    <row r="214778" x14ac:dyDescent="0.25"/>
    <row r="214779" x14ac:dyDescent="0.25"/>
    <row r="214780" x14ac:dyDescent="0.25"/>
    <row r="214781" x14ac:dyDescent="0.25"/>
    <row r="214782" x14ac:dyDescent="0.25"/>
    <row r="214783" x14ac:dyDescent="0.25"/>
    <row r="214784" x14ac:dyDescent="0.25"/>
    <row r="214785" x14ac:dyDescent="0.25"/>
    <row r="214786" x14ac:dyDescent="0.25"/>
    <row r="214787" x14ac:dyDescent="0.25"/>
    <row r="214788" x14ac:dyDescent="0.25"/>
    <row r="214789" x14ac:dyDescent="0.25"/>
    <row r="214790" x14ac:dyDescent="0.25"/>
    <row r="214791" x14ac:dyDescent="0.25"/>
    <row r="214792" x14ac:dyDescent="0.25"/>
    <row r="214793" x14ac:dyDescent="0.25"/>
    <row r="214794" x14ac:dyDescent="0.25"/>
    <row r="214795" x14ac:dyDescent="0.25"/>
    <row r="214796" x14ac:dyDescent="0.25"/>
    <row r="214797" x14ac:dyDescent="0.25"/>
    <row r="214798" x14ac:dyDescent="0.25"/>
    <row r="214799" x14ac:dyDescent="0.25"/>
    <row r="214800" x14ac:dyDescent="0.25"/>
    <row r="214801" x14ac:dyDescent="0.25"/>
    <row r="214802" x14ac:dyDescent="0.25"/>
    <row r="214803" x14ac:dyDescent="0.25"/>
    <row r="214804" x14ac:dyDescent="0.25"/>
    <row r="214805" x14ac:dyDescent="0.25"/>
    <row r="214806" x14ac:dyDescent="0.25"/>
    <row r="214807" x14ac:dyDescent="0.25"/>
    <row r="214808" x14ac:dyDescent="0.25"/>
    <row r="214809" x14ac:dyDescent="0.25"/>
    <row r="214810" x14ac:dyDescent="0.25"/>
    <row r="214811" x14ac:dyDescent="0.25"/>
    <row r="214812" x14ac:dyDescent="0.25"/>
    <row r="214813" x14ac:dyDescent="0.25"/>
    <row r="214814" x14ac:dyDescent="0.25"/>
    <row r="214815" x14ac:dyDescent="0.25"/>
    <row r="214816" x14ac:dyDescent="0.25"/>
    <row r="214817" x14ac:dyDescent="0.25"/>
    <row r="214818" x14ac:dyDescent="0.25"/>
    <row r="214819" x14ac:dyDescent="0.25"/>
    <row r="214820" x14ac:dyDescent="0.25"/>
    <row r="214821" x14ac:dyDescent="0.25"/>
    <row r="214822" x14ac:dyDescent="0.25"/>
    <row r="214823" x14ac:dyDescent="0.25"/>
    <row r="214824" x14ac:dyDescent="0.25"/>
    <row r="214825" x14ac:dyDescent="0.25"/>
    <row r="214826" x14ac:dyDescent="0.25"/>
    <row r="214827" x14ac:dyDescent="0.25"/>
    <row r="214828" x14ac:dyDescent="0.25"/>
    <row r="214829" x14ac:dyDescent="0.25"/>
    <row r="214830" x14ac:dyDescent="0.25"/>
    <row r="214831" x14ac:dyDescent="0.25"/>
    <row r="214832" x14ac:dyDescent="0.25"/>
    <row r="214833" x14ac:dyDescent="0.25"/>
    <row r="214834" x14ac:dyDescent="0.25"/>
    <row r="214835" x14ac:dyDescent="0.25"/>
    <row r="214836" x14ac:dyDescent="0.25"/>
    <row r="214837" x14ac:dyDescent="0.25"/>
    <row r="214838" x14ac:dyDescent="0.25"/>
    <row r="214839" x14ac:dyDescent="0.25"/>
    <row r="214840" x14ac:dyDescent="0.25"/>
    <row r="214841" x14ac:dyDescent="0.25"/>
    <row r="214842" x14ac:dyDescent="0.25"/>
    <row r="214843" x14ac:dyDescent="0.25"/>
    <row r="214844" x14ac:dyDescent="0.25"/>
    <row r="214845" x14ac:dyDescent="0.25"/>
    <row r="214846" x14ac:dyDescent="0.25"/>
    <row r="214847" x14ac:dyDescent="0.25"/>
    <row r="214848" x14ac:dyDescent="0.25"/>
    <row r="214849" x14ac:dyDescent="0.25"/>
    <row r="214850" x14ac:dyDescent="0.25"/>
    <row r="214851" x14ac:dyDescent="0.25"/>
    <row r="214852" x14ac:dyDescent="0.25"/>
    <row r="214853" x14ac:dyDescent="0.25"/>
    <row r="214854" x14ac:dyDescent="0.25"/>
    <row r="214855" x14ac:dyDescent="0.25"/>
    <row r="214856" x14ac:dyDescent="0.25"/>
    <row r="214857" x14ac:dyDescent="0.25"/>
    <row r="214858" x14ac:dyDescent="0.25"/>
    <row r="214859" x14ac:dyDescent="0.25"/>
    <row r="214860" x14ac:dyDescent="0.25"/>
    <row r="214861" x14ac:dyDescent="0.25"/>
    <row r="214862" x14ac:dyDescent="0.25"/>
    <row r="214863" x14ac:dyDescent="0.25"/>
    <row r="214864" x14ac:dyDescent="0.25"/>
    <row r="214865" x14ac:dyDescent="0.25"/>
    <row r="214866" x14ac:dyDescent="0.25"/>
    <row r="214867" x14ac:dyDescent="0.25"/>
    <row r="214868" x14ac:dyDescent="0.25"/>
    <row r="214869" x14ac:dyDescent="0.25"/>
    <row r="214870" x14ac:dyDescent="0.25"/>
    <row r="214871" x14ac:dyDescent="0.25"/>
    <row r="214872" x14ac:dyDescent="0.25"/>
    <row r="214873" x14ac:dyDescent="0.25"/>
    <row r="214874" x14ac:dyDescent="0.25"/>
    <row r="214875" x14ac:dyDescent="0.25"/>
    <row r="214876" x14ac:dyDescent="0.25"/>
    <row r="214877" x14ac:dyDescent="0.25"/>
    <row r="214878" x14ac:dyDescent="0.25"/>
    <row r="214879" x14ac:dyDescent="0.25"/>
    <row r="214880" x14ac:dyDescent="0.25"/>
    <row r="214881" x14ac:dyDescent="0.25"/>
    <row r="214882" x14ac:dyDescent="0.25"/>
    <row r="214883" x14ac:dyDescent="0.25"/>
    <row r="214884" x14ac:dyDescent="0.25"/>
    <row r="214885" x14ac:dyDescent="0.25"/>
    <row r="214886" x14ac:dyDescent="0.25"/>
    <row r="214887" x14ac:dyDescent="0.25"/>
    <row r="214888" x14ac:dyDescent="0.25"/>
    <row r="214889" x14ac:dyDescent="0.25"/>
    <row r="214890" x14ac:dyDescent="0.25"/>
    <row r="214891" x14ac:dyDescent="0.25"/>
    <row r="214892" x14ac:dyDescent="0.25"/>
    <row r="214893" x14ac:dyDescent="0.25"/>
    <row r="214894" x14ac:dyDescent="0.25"/>
    <row r="214895" x14ac:dyDescent="0.25"/>
    <row r="214896" x14ac:dyDescent="0.25"/>
    <row r="214897" x14ac:dyDescent="0.25"/>
    <row r="214898" x14ac:dyDescent="0.25"/>
    <row r="214899" x14ac:dyDescent="0.25"/>
    <row r="214900" x14ac:dyDescent="0.25"/>
    <row r="214901" x14ac:dyDescent="0.25"/>
    <row r="214902" x14ac:dyDescent="0.25"/>
    <row r="214903" x14ac:dyDescent="0.25"/>
    <row r="214904" x14ac:dyDescent="0.25"/>
    <row r="214905" x14ac:dyDescent="0.25"/>
    <row r="214906" x14ac:dyDescent="0.25"/>
    <row r="214907" x14ac:dyDescent="0.25"/>
    <row r="214908" x14ac:dyDescent="0.25"/>
    <row r="214909" x14ac:dyDescent="0.25"/>
    <row r="214910" x14ac:dyDescent="0.25"/>
    <row r="214911" x14ac:dyDescent="0.25"/>
    <row r="214912" x14ac:dyDescent="0.25"/>
    <row r="214913" x14ac:dyDescent="0.25"/>
    <row r="214914" x14ac:dyDescent="0.25"/>
    <row r="214915" x14ac:dyDescent="0.25"/>
    <row r="214916" x14ac:dyDescent="0.25"/>
    <row r="214917" x14ac:dyDescent="0.25"/>
    <row r="214918" x14ac:dyDescent="0.25"/>
    <row r="214919" x14ac:dyDescent="0.25"/>
    <row r="214920" x14ac:dyDescent="0.25"/>
    <row r="214921" x14ac:dyDescent="0.25"/>
    <row r="214922" x14ac:dyDescent="0.25"/>
    <row r="214923" x14ac:dyDescent="0.25"/>
    <row r="214924" x14ac:dyDescent="0.25"/>
    <row r="214925" x14ac:dyDescent="0.25"/>
    <row r="214926" x14ac:dyDescent="0.25"/>
    <row r="214927" x14ac:dyDescent="0.25"/>
    <row r="214928" x14ac:dyDescent="0.25"/>
    <row r="214929" x14ac:dyDescent="0.25"/>
    <row r="214930" x14ac:dyDescent="0.25"/>
    <row r="214931" x14ac:dyDescent="0.25"/>
    <row r="214932" x14ac:dyDescent="0.25"/>
    <row r="214933" x14ac:dyDescent="0.25"/>
    <row r="214934" x14ac:dyDescent="0.25"/>
    <row r="214935" x14ac:dyDescent="0.25"/>
    <row r="214936" x14ac:dyDescent="0.25"/>
    <row r="214937" x14ac:dyDescent="0.25"/>
    <row r="214938" x14ac:dyDescent="0.25"/>
    <row r="214939" x14ac:dyDescent="0.25"/>
    <row r="214940" x14ac:dyDescent="0.25"/>
    <row r="214941" x14ac:dyDescent="0.25"/>
    <row r="214942" x14ac:dyDescent="0.25"/>
    <row r="214943" x14ac:dyDescent="0.25"/>
    <row r="214944" x14ac:dyDescent="0.25"/>
    <row r="214945" x14ac:dyDescent="0.25"/>
    <row r="214946" x14ac:dyDescent="0.25"/>
    <row r="214947" x14ac:dyDescent="0.25"/>
    <row r="214948" x14ac:dyDescent="0.25"/>
    <row r="214949" x14ac:dyDescent="0.25"/>
    <row r="214950" x14ac:dyDescent="0.25"/>
    <row r="214951" x14ac:dyDescent="0.25"/>
    <row r="214952" x14ac:dyDescent="0.25"/>
    <row r="214953" x14ac:dyDescent="0.25"/>
    <row r="214954" x14ac:dyDescent="0.25"/>
    <row r="214955" x14ac:dyDescent="0.25"/>
    <row r="214956" x14ac:dyDescent="0.25"/>
    <row r="214957" x14ac:dyDescent="0.25"/>
    <row r="214958" x14ac:dyDescent="0.25"/>
    <row r="214959" x14ac:dyDescent="0.25"/>
    <row r="214960" x14ac:dyDescent="0.25"/>
    <row r="214961" x14ac:dyDescent="0.25"/>
    <row r="214962" x14ac:dyDescent="0.25"/>
    <row r="214963" x14ac:dyDescent="0.25"/>
    <row r="214964" x14ac:dyDescent="0.25"/>
    <row r="214965" x14ac:dyDescent="0.25"/>
    <row r="214966" x14ac:dyDescent="0.25"/>
    <row r="214967" x14ac:dyDescent="0.25"/>
    <row r="214968" x14ac:dyDescent="0.25"/>
    <row r="214969" x14ac:dyDescent="0.25"/>
    <row r="214970" x14ac:dyDescent="0.25"/>
    <row r="214971" x14ac:dyDescent="0.25"/>
    <row r="214972" x14ac:dyDescent="0.25"/>
    <row r="214973" x14ac:dyDescent="0.25"/>
    <row r="214974" x14ac:dyDescent="0.25"/>
    <row r="214975" x14ac:dyDescent="0.25"/>
    <row r="214976" x14ac:dyDescent="0.25"/>
    <row r="214977" x14ac:dyDescent="0.25"/>
    <row r="214978" x14ac:dyDescent="0.25"/>
    <row r="214979" x14ac:dyDescent="0.25"/>
    <row r="214980" x14ac:dyDescent="0.25"/>
    <row r="214981" x14ac:dyDescent="0.25"/>
    <row r="214982" x14ac:dyDescent="0.25"/>
    <row r="214983" x14ac:dyDescent="0.25"/>
    <row r="214984" x14ac:dyDescent="0.25"/>
    <row r="214985" x14ac:dyDescent="0.25"/>
    <row r="214986" x14ac:dyDescent="0.25"/>
    <row r="214987" x14ac:dyDescent="0.25"/>
    <row r="214988" x14ac:dyDescent="0.25"/>
    <row r="214989" x14ac:dyDescent="0.25"/>
    <row r="214990" x14ac:dyDescent="0.25"/>
    <row r="214991" x14ac:dyDescent="0.25"/>
    <row r="214992" x14ac:dyDescent="0.25"/>
    <row r="214993" x14ac:dyDescent="0.25"/>
    <row r="214994" x14ac:dyDescent="0.25"/>
    <row r="214995" x14ac:dyDescent="0.25"/>
    <row r="214996" x14ac:dyDescent="0.25"/>
    <row r="214997" x14ac:dyDescent="0.25"/>
    <row r="214998" x14ac:dyDescent="0.25"/>
    <row r="214999" x14ac:dyDescent="0.25"/>
    <row r="215000" x14ac:dyDescent="0.25"/>
    <row r="215001" x14ac:dyDescent="0.25"/>
    <row r="215002" x14ac:dyDescent="0.25"/>
    <row r="215003" x14ac:dyDescent="0.25"/>
    <row r="215004" x14ac:dyDescent="0.25"/>
    <row r="215005" x14ac:dyDescent="0.25"/>
    <row r="215006" x14ac:dyDescent="0.25"/>
    <row r="215007" x14ac:dyDescent="0.25"/>
    <row r="215008" x14ac:dyDescent="0.25"/>
    <row r="215009" x14ac:dyDescent="0.25"/>
    <row r="215010" x14ac:dyDescent="0.25"/>
    <row r="215011" x14ac:dyDescent="0.25"/>
    <row r="215012" x14ac:dyDescent="0.25"/>
    <row r="215013" x14ac:dyDescent="0.25"/>
    <row r="215014" x14ac:dyDescent="0.25"/>
    <row r="215015" x14ac:dyDescent="0.25"/>
    <row r="215016" x14ac:dyDescent="0.25"/>
    <row r="215017" x14ac:dyDescent="0.25"/>
    <row r="215018" x14ac:dyDescent="0.25"/>
    <row r="215019" x14ac:dyDescent="0.25"/>
    <row r="215020" x14ac:dyDescent="0.25"/>
    <row r="215021" x14ac:dyDescent="0.25"/>
    <row r="215022" x14ac:dyDescent="0.25"/>
    <row r="215023" x14ac:dyDescent="0.25"/>
    <row r="215024" x14ac:dyDescent="0.25"/>
    <row r="215025" x14ac:dyDescent="0.25"/>
    <row r="215026" x14ac:dyDescent="0.25"/>
    <row r="215027" x14ac:dyDescent="0.25"/>
    <row r="215028" x14ac:dyDescent="0.25"/>
    <row r="215029" x14ac:dyDescent="0.25"/>
    <row r="215030" x14ac:dyDescent="0.25"/>
    <row r="215031" x14ac:dyDescent="0.25"/>
    <row r="215032" x14ac:dyDescent="0.25"/>
    <row r="215033" x14ac:dyDescent="0.25"/>
    <row r="215034" x14ac:dyDescent="0.25"/>
    <row r="215035" x14ac:dyDescent="0.25"/>
    <row r="215036" x14ac:dyDescent="0.25"/>
    <row r="215037" x14ac:dyDescent="0.25"/>
    <row r="215038" x14ac:dyDescent="0.25"/>
    <row r="215039" x14ac:dyDescent="0.25"/>
    <row r="215040" x14ac:dyDescent="0.25"/>
    <row r="215041" x14ac:dyDescent="0.25"/>
    <row r="215042" x14ac:dyDescent="0.25"/>
    <row r="215043" x14ac:dyDescent="0.25"/>
    <row r="215044" x14ac:dyDescent="0.25"/>
    <row r="215045" x14ac:dyDescent="0.25"/>
    <row r="215046" x14ac:dyDescent="0.25"/>
    <row r="215047" x14ac:dyDescent="0.25"/>
    <row r="215048" x14ac:dyDescent="0.25"/>
    <row r="215049" x14ac:dyDescent="0.25"/>
    <row r="215050" x14ac:dyDescent="0.25"/>
    <row r="215051" x14ac:dyDescent="0.25"/>
    <row r="215052" x14ac:dyDescent="0.25"/>
    <row r="215053" x14ac:dyDescent="0.25"/>
    <row r="215054" x14ac:dyDescent="0.25"/>
    <row r="215055" x14ac:dyDescent="0.25"/>
    <row r="215056" x14ac:dyDescent="0.25"/>
    <row r="215057" x14ac:dyDescent="0.25"/>
    <row r="215058" x14ac:dyDescent="0.25"/>
    <row r="215059" x14ac:dyDescent="0.25"/>
    <row r="215060" x14ac:dyDescent="0.25"/>
    <row r="215061" x14ac:dyDescent="0.25"/>
    <row r="215062" x14ac:dyDescent="0.25"/>
    <row r="215063" x14ac:dyDescent="0.25"/>
    <row r="215064" x14ac:dyDescent="0.25"/>
    <row r="215065" x14ac:dyDescent="0.25"/>
    <row r="215066" x14ac:dyDescent="0.25"/>
    <row r="215067" x14ac:dyDescent="0.25"/>
    <row r="215068" x14ac:dyDescent="0.25"/>
    <row r="215069" x14ac:dyDescent="0.25"/>
    <row r="215070" x14ac:dyDescent="0.25"/>
    <row r="215071" x14ac:dyDescent="0.25"/>
    <row r="215072" x14ac:dyDescent="0.25"/>
    <row r="215073" x14ac:dyDescent="0.25"/>
    <row r="215074" x14ac:dyDescent="0.25"/>
    <row r="215075" x14ac:dyDescent="0.25"/>
    <row r="215076" x14ac:dyDescent="0.25"/>
    <row r="215077" x14ac:dyDescent="0.25"/>
    <row r="215078" x14ac:dyDescent="0.25"/>
    <row r="215079" x14ac:dyDescent="0.25"/>
    <row r="215080" x14ac:dyDescent="0.25"/>
    <row r="215081" x14ac:dyDescent="0.25"/>
    <row r="215082" x14ac:dyDescent="0.25"/>
    <row r="215083" x14ac:dyDescent="0.25"/>
    <row r="215084" x14ac:dyDescent="0.25"/>
    <row r="215085" x14ac:dyDescent="0.25"/>
    <row r="215086" x14ac:dyDescent="0.25"/>
    <row r="215087" x14ac:dyDescent="0.25"/>
    <row r="215088" x14ac:dyDescent="0.25"/>
    <row r="215089" x14ac:dyDescent="0.25"/>
    <row r="215090" x14ac:dyDescent="0.25"/>
    <row r="215091" x14ac:dyDescent="0.25"/>
    <row r="215092" x14ac:dyDescent="0.25"/>
    <row r="215093" x14ac:dyDescent="0.25"/>
    <row r="215094" x14ac:dyDescent="0.25"/>
    <row r="215095" x14ac:dyDescent="0.25"/>
    <row r="215096" x14ac:dyDescent="0.25"/>
    <row r="215097" x14ac:dyDescent="0.25"/>
    <row r="215098" x14ac:dyDescent="0.25"/>
    <row r="215099" x14ac:dyDescent="0.25"/>
    <row r="215100" x14ac:dyDescent="0.25"/>
    <row r="215101" x14ac:dyDescent="0.25"/>
    <row r="215102" x14ac:dyDescent="0.25"/>
    <row r="215103" x14ac:dyDescent="0.25"/>
    <row r="215104" x14ac:dyDescent="0.25"/>
    <row r="215105" x14ac:dyDescent="0.25"/>
    <row r="215106" x14ac:dyDescent="0.25"/>
    <row r="215107" x14ac:dyDescent="0.25"/>
    <row r="215108" x14ac:dyDescent="0.25"/>
    <row r="215109" x14ac:dyDescent="0.25"/>
    <row r="215110" x14ac:dyDescent="0.25"/>
    <row r="215111" x14ac:dyDescent="0.25"/>
    <row r="215112" x14ac:dyDescent="0.25"/>
    <row r="215113" x14ac:dyDescent="0.25"/>
    <row r="215114" x14ac:dyDescent="0.25"/>
    <row r="215115" x14ac:dyDescent="0.25"/>
    <row r="215116" x14ac:dyDescent="0.25"/>
    <row r="215117" x14ac:dyDescent="0.25"/>
    <row r="215118" x14ac:dyDescent="0.25"/>
    <row r="215119" x14ac:dyDescent="0.25"/>
    <row r="215120" x14ac:dyDescent="0.25"/>
    <row r="215121" x14ac:dyDescent="0.25"/>
    <row r="215122" x14ac:dyDescent="0.25"/>
    <row r="215123" x14ac:dyDescent="0.25"/>
    <row r="215124" x14ac:dyDescent="0.25"/>
    <row r="215125" x14ac:dyDescent="0.25"/>
    <row r="215126" x14ac:dyDescent="0.25"/>
    <row r="215127" x14ac:dyDescent="0.25"/>
    <row r="215128" x14ac:dyDescent="0.25"/>
    <row r="215129" x14ac:dyDescent="0.25"/>
    <row r="215130" x14ac:dyDescent="0.25"/>
    <row r="215131" x14ac:dyDescent="0.25"/>
    <row r="215132" x14ac:dyDescent="0.25"/>
    <row r="215133" x14ac:dyDescent="0.25"/>
    <row r="215134" x14ac:dyDescent="0.25"/>
    <row r="215135" x14ac:dyDescent="0.25"/>
    <row r="215136" x14ac:dyDescent="0.25"/>
    <row r="215137" x14ac:dyDescent="0.25"/>
    <row r="215138" x14ac:dyDescent="0.25"/>
    <row r="215139" x14ac:dyDescent="0.25"/>
    <row r="215140" x14ac:dyDescent="0.25"/>
    <row r="215141" x14ac:dyDescent="0.25"/>
    <row r="215142" x14ac:dyDescent="0.25"/>
    <row r="215143" x14ac:dyDescent="0.25"/>
    <row r="215144" x14ac:dyDescent="0.25"/>
    <row r="215145" x14ac:dyDescent="0.25"/>
    <row r="215146" x14ac:dyDescent="0.25"/>
    <row r="215147" x14ac:dyDescent="0.25"/>
    <row r="215148" x14ac:dyDescent="0.25"/>
    <row r="215149" x14ac:dyDescent="0.25"/>
    <row r="215150" x14ac:dyDescent="0.25"/>
    <row r="215151" x14ac:dyDescent="0.25"/>
    <row r="215152" x14ac:dyDescent="0.25"/>
    <row r="215153" x14ac:dyDescent="0.25"/>
    <row r="215154" x14ac:dyDescent="0.25"/>
    <row r="215155" x14ac:dyDescent="0.25"/>
    <row r="215156" x14ac:dyDescent="0.25"/>
    <row r="215157" x14ac:dyDescent="0.25"/>
    <row r="215158" x14ac:dyDescent="0.25"/>
    <row r="215159" x14ac:dyDescent="0.25"/>
    <row r="215160" x14ac:dyDescent="0.25"/>
    <row r="215161" x14ac:dyDescent="0.25"/>
    <row r="215162" x14ac:dyDescent="0.25"/>
    <row r="215163" x14ac:dyDescent="0.25"/>
    <row r="215164" x14ac:dyDescent="0.25"/>
    <row r="215165" x14ac:dyDescent="0.25"/>
    <row r="215166" x14ac:dyDescent="0.25"/>
    <row r="215167" x14ac:dyDescent="0.25"/>
    <row r="215168" x14ac:dyDescent="0.25"/>
    <row r="215169" x14ac:dyDescent="0.25"/>
    <row r="215170" x14ac:dyDescent="0.25"/>
    <row r="215171" x14ac:dyDescent="0.25"/>
    <row r="215172" x14ac:dyDescent="0.25"/>
    <row r="215173" x14ac:dyDescent="0.25"/>
    <row r="215174" x14ac:dyDescent="0.25"/>
    <row r="215175" x14ac:dyDescent="0.25"/>
    <row r="215176" x14ac:dyDescent="0.25"/>
    <row r="215177" x14ac:dyDescent="0.25"/>
    <row r="215178" x14ac:dyDescent="0.25"/>
    <row r="215179" x14ac:dyDescent="0.25"/>
    <row r="215180" x14ac:dyDescent="0.25"/>
    <row r="215181" x14ac:dyDescent="0.25"/>
    <row r="215182" x14ac:dyDescent="0.25"/>
    <row r="215183" x14ac:dyDescent="0.25"/>
    <row r="215184" x14ac:dyDescent="0.25"/>
    <row r="215185" x14ac:dyDescent="0.25"/>
    <row r="215186" x14ac:dyDescent="0.25"/>
    <row r="215187" x14ac:dyDescent="0.25"/>
    <row r="215188" x14ac:dyDescent="0.25"/>
    <row r="215189" x14ac:dyDescent="0.25"/>
    <row r="215190" x14ac:dyDescent="0.25"/>
    <row r="215191" x14ac:dyDescent="0.25"/>
    <row r="215192" x14ac:dyDescent="0.25"/>
    <row r="215193" x14ac:dyDescent="0.25"/>
    <row r="215194" x14ac:dyDescent="0.25"/>
    <row r="215195" x14ac:dyDescent="0.25"/>
    <row r="215196" x14ac:dyDescent="0.25"/>
    <row r="215197" x14ac:dyDescent="0.25"/>
    <row r="215198" x14ac:dyDescent="0.25"/>
    <row r="215199" x14ac:dyDescent="0.25"/>
    <row r="215200" x14ac:dyDescent="0.25"/>
    <row r="215201" x14ac:dyDescent="0.25"/>
    <row r="215202" x14ac:dyDescent="0.25"/>
    <row r="215203" x14ac:dyDescent="0.25"/>
    <row r="215204" x14ac:dyDescent="0.25"/>
    <row r="215205" x14ac:dyDescent="0.25"/>
    <row r="215206" x14ac:dyDescent="0.25"/>
    <row r="215207" x14ac:dyDescent="0.25"/>
    <row r="215208" x14ac:dyDescent="0.25"/>
    <row r="215209" x14ac:dyDescent="0.25"/>
    <row r="215210" x14ac:dyDescent="0.25"/>
    <row r="215211" x14ac:dyDescent="0.25"/>
    <row r="215212" x14ac:dyDescent="0.25"/>
    <row r="215213" x14ac:dyDescent="0.25"/>
    <row r="215214" x14ac:dyDescent="0.25"/>
    <row r="215215" x14ac:dyDescent="0.25"/>
    <row r="215216" x14ac:dyDescent="0.25"/>
    <row r="215217" x14ac:dyDescent="0.25"/>
    <row r="215218" x14ac:dyDescent="0.25"/>
    <row r="215219" x14ac:dyDescent="0.25"/>
    <row r="215220" x14ac:dyDescent="0.25"/>
    <row r="215221" x14ac:dyDescent="0.25"/>
    <row r="215222" x14ac:dyDescent="0.25"/>
    <row r="215223" x14ac:dyDescent="0.25"/>
    <row r="215224" x14ac:dyDescent="0.25"/>
    <row r="215225" x14ac:dyDescent="0.25"/>
    <row r="215226" x14ac:dyDescent="0.25"/>
    <row r="215227" x14ac:dyDescent="0.25"/>
    <row r="215228" x14ac:dyDescent="0.25"/>
    <row r="215229" x14ac:dyDescent="0.25"/>
    <row r="215230" x14ac:dyDescent="0.25"/>
    <row r="215231" x14ac:dyDescent="0.25"/>
    <row r="215232" x14ac:dyDescent="0.25"/>
    <row r="215233" x14ac:dyDescent="0.25"/>
    <row r="215234" x14ac:dyDescent="0.25"/>
    <row r="215235" x14ac:dyDescent="0.25"/>
    <row r="215236" x14ac:dyDescent="0.25"/>
    <row r="215237" x14ac:dyDescent="0.25"/>
    <row r="215238" x14ac:dyDescent="0.25"/>
    <row r="215239" x14ac:dyDescent="0.25"/>
    <row r="215240" x14ac:dyDescent="0.25"/>
    <row r="215241" x14ac:dyDescent="0.25"/>
    <row r="215242" x14ac:dyDescent="0.25"/>
    <row r="215243" x14ac:dyDescent="0.25"/>
    <row r="215244" x14ac:dyDescent="0.25"/>
    <row r="215245" x14ac:dyDescent="0.25"/>
    <row r="215246" x14ac:dyDescent="0.25"/>
    <row r="215247" x14ac:dyDescent="0.25"/>
    <row r="215248" x14ac:dyDescent="0.25"/>
    <row r="215249" x14ac:dyDescent="0.25"/>
    <row r="215250" x14ac:dyDescent="0.25"/>
    <row r="215251" x14ac:dyDescent="0.25"/>
    <row r="215252" x14ac:dyDescent="0.25"/>
    <row r="215253" x14ac:dyDescent="0.25"/>
    <row r="215254" x14ac:dyDescent="0.25"/>
    <row r="215255" x14ac:dyDescent="0.25"/>
    <row r="215256" x14ac:dyDescent="0.25"/>
    <row r="215257" x14ac:dyDescent="0.25"/>
    <row r="215258" x14ac:dyDescent="0.25"/>
    <row r="215259" x14ac:dyDescent="0.25"/>
    <row r="215260" x14ac:dyDescent="0.25"/>
    <row r="215261" x14ac:dyDescent="0.25"/>
    <row r="215262" x14ac:dyDescent="0.25"/>
    <row r="215263" x14ac:dyDescent="0.25"/>
    <row r="215264" x14ac:dyDescent="0.25"/>
    <row r="215265" x14ac:dyDescent="0.25"/>
    <row r="215266" x14ac:dyDescent="0.25"/>
    <row r="215267" x14ac:dyDescent="0.25"/>
    <row r="215268" x14ac:dyDescent="0.25"/>
    <row r="215269" x14ac:dyDescent="0.25"/>
    <row r="215270" x14ac:dyDescent="0.25"/>
    <row r="215271" x14ac:dyDescent="0.25"/>
    <row r="215272" x14ac:dyDescent="0.25"/>
    <row r="215273" x14ac:dyDescent="0.25"/>
    <row r="215274" x14ac:dyDescent="0.25"/>
    <row r="215275" x14ac:dyDescent="0.25"/>
    <row r="215276" x14ac:dyDescent="0.25"/>
    <row r="215277" x14ac:dyDescent="0.25"/>
    <row r="215278" x14ac:dyDescent="0.25"/>
    <row r="215279" x14ac:dyDescent="0.25"/>
    <row r="215280" x14ac:dyDescent="0.25"/>
    <row r="215281" x14ac:dyDescent="0.25"/>
    <row r="215282" x14ac:dyDescent="0.25"/>
    <row r="215283" x14ac:dyDescent="0.25"/>
    <row r="215284" x14ac:dyDescent="0.25"/>
    <row r="215285" x14ac:dyDescent="0.25"/>
    <row r="215286" x14ac:dyDescent="0.25"/>
    <row r="215287" x14ac:dyDescent="0.25"/>
    <row r="215288" x14ac:dyDescent="0.25"/>
    <row r="215289" x14ac:dyDescent="0.25"/>
    <row r="215290" x14ac:dyDescent="0.25"/>
    <row r="215291" x14ac:dyDescent="0.25"/>
    <row r="215292" x14ac:dyDescent="0.25"/>
    <row r="215293" x14ac:dyDescent="0.25"/>
    <row r="215294" x14ac:dyDescent="0.25"/>
    <row r="215295" x14ac:dyDescent="0.25"/>
    <row r="215296" x14ac:dyDescent="0.25"/>
    <row r="215297" x14ac:dyDescent="0.25"/>
    <row r="215298" x14ac:dyDescent="0.25"/>
    <row r="215299" x14ac:dyDescent="0.25"/>
    <row r="215300" x14ac:dyDescent="0.25"/>
    <row r="215301" x14ac:dyDescent="0.25"/>
    <row r="215302" x14ac:dyDescent="0.25"/>
    <row r="215303" x14ac:dyDescent="0.25"/>
    <row r="215304" x14ac:dyDescent="0.25"/>
    <row r="215305" x14ac:dyDescent="0.25"/>
    <row r="215306" x14ac:dyDescent="0.25"/>
    <row r="215307" x14ac:dyDescent="0.25"/>
    <row r="215308" x14ac:dyDescent="0.25"/>
    <row r="215309" x14ac:dyDescent="0.25"/>
    <row r="215310" x14ac:dyDescent="0.25"/>
    <row r="215311" x14ac:dyDescent="0.25"/>
    <row r="215312" x14ac:dyDescent="0.25"/>
    <row r="215313" x14ac:dyDescent="0.25"/>
    <row r="215314" x14ac:dyDescent="0.25"/>
    <row r="215315" x14ac:dyDescent="0.25"/>
    <row r="215316" x14ac:dyDescent="0.25"/>
    <row r="215317" x14ac:dyDescent="0.25"/>
    <row r="215318" x14ac:dyDescent="0.25"/>
    <row r="215319" x14ac:dyDescent="0.25"/>
    <row r="215320" x14ac:dyDescent="0.25"/>
    <row r="215321" x14ac:dyDescent="0.25"/>
    <row r="215322" x14ac:dyDescent="0.25"/>
    <row r="215323" x14ac:dyDescent="0.25"/>
    <row r="215324" x14ac:dyDescent="0.25"/>
    <row r="215325" x14ac:dyDescent="0.25"/>
    <row r="215326" x14ac:dyDescent="0.25"/>
    <row r="215327" x14ac:dyDescent="0.25"/>
    <row r="215328" x14ac:dyDescent="0.25"/>
    <row r="215329" x14ac:dyDescent="0.25"/>
    <row r="215330" x14ac:dyDescent="0.25"/>
    <row r="215331" x14ac:dyDescent="0.25"/>
    <row r="215332" x14ac:dyDescent="0.25"/>
    <row r="215333" x14ac:dyDescent="0.25"/>
    <row r="215334" x14ac:dyDescent="0.25"/>
    <row r="215335" x14ac:dyDescent="0.25"/>
    <row r="215336" x14ac:dyDescent="0.25"/>
    <row r="215337" x14ac:dyDescent="0.25"/>
    <row r="215338" x14ac:dyDescent="0.25"/>
    <row r="215339" x14ac:dyDescent="0.25"/>
    <row r="215340" x14ac:dyDescent="0.25"/>
    <row r="215341" x14ac:dyDescent="0.25"/>
    <row r="215342" x14ac:dyDescent="0.25"/>
    <row r="215343" x14ac:dyDescent="0.25"/>
    <row r="215344" x14ac:dyDescent="0.25"/>
    <row r="215345" x14ac:dyDescent="0.25"/>
    <row r="215346" x14ac:dyDescent="0.25"/>
    <row r="215347" x14ac:dyDescent="0.25"/>
    <row r="215348" x14ac:dyDescent="0.25"/>
    <row r="215349" x14ac:dyDescent="0.25"/>
    <row r="215350" x14ac:dyDescent="0.25"/>
    <row r="215351" x14ac:dyDescent="0.25"/>
    <row r="215352" x14ac:dyDescent="0.25"/>
    <row r="215353" x14ac:dyDescent="0.25"/>
    <row r="215354" x14ac:dyDescent="0.25"/>
    <row r="215355" x14ac:dyDescent="0.25"/>
    <row r="215356" x14ac:dyDescent="0.25"/>
    <row r="215357" x14ac:dyDescent="0.25"/>
    <row r="215358" x14ac:dyDescent="0.25"/>
    <row r="215359" x14ac:dyDescent="0.25"/>
    <row r="215360" x14ac:dyDescent="0.25"/>
    <row r="215361" x14ac:dyDescent="0.25"/>
    <row r="215362" x14ac:dyDescent="0.25"/>
    <row r="215363" x14ac:dyDescent="0.25"/>
    <row r="215364" x14ac:dyDescent="0.25"/>
    <row r="215365" x14ac:dyDescent="0.25"/>
    <row r="215366" x14ac:dyDescent="0.25"/>
    <row r="215367" x14ac:dyDescent="0.25"/>
    <row r="215368" x14ac:dyDescent="0.25"/>
    <row r="215369" x14ac:dyDescent="0.25"/>
    <row r="215370" x14ac:dyDescent="0.25"/>
    <row r="215371" x14ac:dyDescent="0.25"/>
    <row r="215372" x14ac:dyDescent="0.25"/>
    <row r="215373" x14ac:dyDescent="0.25"/>
    <row r="215374" x14ac:dyDescent="0.25"/>
    <row r="215375" x14ac:dyDescent="0.25"/>
    <row r="215376" x14ac:dyDescent="0.25"/>
    <row r="215377" x14ac:dyDescent="0.25"/>
    <row r="215378" x14ac:dyDescent="0.25"/>
    <row r="215379" x14ac:dyDescent="0.25"/>
    <row r="215380" x14ac:dyDescent="0.25"/>
    <row r="215381" x14ac:dyDescent="0.25"/>
    <row r="215382" x14ac:dyDescent="0.25"/>
    <row r="215383" x14ac:dyDescent="0.25"/>
    <row r="215384" x14ac:dyDescent="0.25"/>
    <row r="215385" x14ac:dyDescent="0.25"/>
    <row r="215386" x14ac:dyDescent="0.25"/>
    <row r="215387" x14ac:dyDescent="0.25"/>
    <row r="215388" x14ac:dyDescent="0.25"/>
    <row r="215389" x14ac:dyDescent="0.25"/>
    <row r="215390" x14ac:dyDescent="0.25"/>
    <row r="215391" x14ac:dyDescent="0.25"/>
    <row r="215392" x14ac:dyDescent="0.25"/>
    <row r="215393" x14ac:dyDescent="0.25"/>
    <row r="215394" x14ac:dyDescent="0.25"/>
    <row r="215395" x14ac:dyDescent="0.25"/>
    <row r="215396" x14ac:dyDescent="0.25"/>
    <row r="215397" x14ac:dyDescent="0.25"/>
    <row r="215398" x14ac:dyDescent="0.25"/>
    <row r="215399" x14ac:dyDescent="0.25"/>
    <row r="215400" x14ac:dyDescent="0.25"/>
    <row r="215401" x14ac:dyDescent="0.25"/>
    <row r="215402" x14ac:dyDescent="0.25"/>
    <row r="215403" x14ac:dyDescent="0.25"/>
    <row r="215404" x14ac:dyDescent="0.25"/>
    <row r="215405" x14ac:dyDescent="0.25"/>
    <row r="215406" x14ac:dyDescent="0.25"/>
    <row r="215407" x14ac:dyDescent="0.25"/>
    <row r="215408" x14ac:dyDescent="0.25"/>
    <row r="215409" x14ac:dyDescent="0.25"/>
    <row r="215410" x14ac:dyDescent="0.25"/>
    <row r="215411" x14ac:dyDescent="0.25"/>
    <row r="215412" x14ac:dyDescent="0.25"/>
    <row r="215413" x14ac:dyDescent="0.25"/>
    <row r="215414" x14ac:dyDescent="0.25"/>
    <row r="215415" x14ac:dyDescent="0.25"/>
    <row r="215416" x14ac:dyDescent="0.25"/>
    <row r="215417" x14ac:dyDescent="0.25"/>
    <row r="215418" x14ac:dyDescent="0.25"/>
    <row r="215419" x14ac:dyDescent="0.25"/>
    <row r="215420" x14ac:dyDescent="0.25"/>
    <row r="215421" x14ac:dyDescent="0.25"/>
    <row r="215422" x14ac:dyDescent="0.25"/>
    <row r="215423" x14ac:dyDescent="0.25"/>
    <row r="215424" x14ac:dyDescent="0.25"/>
    <row r="215425" x14ac:dyDescent="0.25"/>
    <row r="215426" x14ac:dyDescent="0.25"/>
    <row r="215427" x14ac:dyDescent="0.25"/>
    <row r="215428" x14ac:dyDescent="0.25"/>
    <row r="215429" x14ac:dyDescent="0.25"/>
    <row r="215430" x14ac:dyDescent="0.25"/>
    <row r="215431" x14ac:dyDescent="0.25"/>
    <row r="215432" x14ac:dyDescent="0.25"/>
    <row r="215433" x14ac:dyDescent="0.25"/>
    <row r="215434" x14ac:dyDescent="0.25"/>
    <row r="215435" x14ac:dyDescent="0.25"/>
    <row r="215436" x14ac:dyDescent="0.25"/>
    <row r="215437" x14ac:dyDescent="0.25"/>
    <row r="215438" x14ac:dyDescent="0.25"/>
    <row r="215439" x14ac:dyDescent="0.25"/>
    <row r="215440" x14ac:dyDescent="0.25"/>
    <row r="215441" x14ac:dyDescent="0.25"/>
    <row r="215442" x14ac:dyDescent="0.25"/>
    <row r="215443" x14ac:dyDescent="0.25"/>
    <row r="215444" x14ac:dyDescent="0.25"/>
    <row r="215445" x14ac:dyDescent="0.25"/>
    <row r="215446" x14ac:dyDescent="0.25"/>
    <row r="215447" x14ac:dyDescent="0.25"/>
    <row r="215448" x14ac:dyDescent="0.25"/>
    <row r="215449" x14ac:dyDescent="0.25"/>
    <row r="215450" x14ac:dyDescent="0.25"/>
    <row r="215451" x14ac:dyDescent="0.25"/>
    <row r="215452" x14ac:dyDescent="0.25"/>
    <row r="215453" x14ac:dyDescent="0.25"/>
    <row r="215454" x14ac:dyDescent="0.25"/>
    <row r="215455" x14ac:dyDescent="0.25"/>
    <row r="215456" x14ac:dyDescent="0.25"/>
    <row r="215457" x14ac:dyDescent="0.25"/>
    <row r="215458" x14ac:dyDescent="0.25"/>
    <row r="215459" x14ac:dyDescent="0.25"/>
    <row r="215460" x14ac:dyDescent="0.25"/>
    <row r="215461" x14ac:dyDescent="0.25"/>
    <row r="215462" x14ac:dyDescent="0.25"/>
    <row r="215463" x14ac:dyDescent="0.25"/>
    <row r="215464" x14ac:dyDescent="0.25"/>
    <row r="215465" x14ac:dyDescent="0.25"/>
    <row r="215466" x14ac:dyDescent="0.25"/>
    <row r="215467" x14ac:dyDescent="0.25"/>
    <row r="215468" x14ac:dyDescent="0.25"/>
    <row r="215469" x14ac:dyDescent="0.25"/>
    <row r="215470" x14ac:dyDescent="0.25"/>
    <row r="215471" x14ac:dyDescent="0.25"/>
    <row r="215472" x14ac:dyDescent="0.25"/>
    <row r="215473" x14ac:dyDescent="0.25"/>
    <row r="215474" x14ac:dyDescent="0.25"/>
    <row r="215475" x14ac:dyDescent="0.25"/>
    <row r="215476" x14ac:dyDescent="0.25"/>
    <row r="215477" x14ac:dyDescent="0.25"/>
    <row r="215478" x14ac:dyDescent="0.25"/>
    <row r="215479" x14ac:dyDescent="0.25"/>
    <row r="215480" x14ac:dyDescent="0.25"/>
    <row r="215481" x14ac:dyDescent="0.25"/>
    <row r="215482" x14ac:dyDescent="0.25"/>
    <row r="215483" x14ac:dyDescent="0.25"/>
    <row r="215484" x14ac:dyDescent="0.25"/>
    <row r="215485" x14ac:dyDescent="0.25"/>
    <row r="215486" x14ac:dyDescent="0.25"/>
    <row r="215487" x14ac:dyDescent="0.25"/>
    <row r="215488" x14ac:dyDescent="0.25"/>
    <row r="215489" x14ac:dyDescent="0.25"/>
    <row r="215490" x14ac:dyDescent="0.25"/>
    <row r="215491" x14ac:dyDescent="0.25"/>
    <row r="215492" x14ac:dyDescent="0.25"/>
    <row r="215493" x14ac:dyDescent="0.25"/>
    <row r="215494" x14ac:dyDescent="0.25"/>
    <row r="215495" x14ac:dyDescent="0.25"/>
    <row r="215496" x14ac:dyDescent="0.25"/>
    <row r="215497" x14ac:dyDescent="0.25"/>
    <row r="215498" x14ac:dyDescent="0.25"/>
    <row r="215499" x14ac:dyDescent="0.25"/>
    <row r="215500" x14ac:dyDescent="0.25"/>
    <row r="215501" x14ac:dyDescent="0.25"/>
    <row r="215502" x14ac:dyDescent="0.25"/>
    <row r="215503" x14ac:dyDescent="0.25"/>
    <row r="215504" x14ac:dyDescent="0.25"/>
    <row r="215505" x14ac:dyDescent="0.25"/>
    <row r="215506" x14ac:dyDescent="0.25"/>
    <row r="215507" x14ac:dyDescent="0.25"/>
    <row r="215508" x14ac:dyDescent="0.25"/>
    <row r="215509" x14ac:dyDescent="0.25"/>
    <row r="215510" x14ac:dyDescent="0.25"/>
    <row r="215511" x14ac:dyDescent="0.25"/>
    <row r="215512" x14ac:dyDescent="0.25"/>
    <row r="215513" x14ac:dyDescent="0.25"/>
    <row r="215514" x14ac:dyDescent="0.25"/>
    <row r="215515" x14ac:dyDescent="0.25"/>
    <row r="215516" x14ac:dyDescent="0.25"/>
    <row r="215517" x14ac:dyDescent="0.25"/>
    <row r="215518" x14ac:dyDescent="0.25"/>
    <row r="215519" x14ac:dyDescent="0.25"/>
    <row r="215520" x14ac:dyDescent="0.25"/>
    <row r="215521" x14ac:dyDescent="0.25"/>
    <row r="215522" x14ac:dyDescent="0.25"/>
    <row r="215523" x14ac:dyDescent="0.25"/>
    <row r="215524" x14ac:dyDescent="0.25"/>
    <row r="215525" x14ac:dyDescent="0.25"/>
    <row r="215526" x14ac:dyDescent="0.25"/>
    <row r="215527" x14ac:dyDescent="0.25"/>
    <row r="215528" x14ac:dyDescent="0.25"/>
    <row r="215529" x14ac:dyDescent="0.25"/>
    <row r="215530" x14ac:dyDescent="0.25"/>
    <row r="215531" x14ac:dyDescent="0.25"/>
    <row r="215532" x14ac:dyDescent="0.25"/>
    <row r="215533" x14ac:dyDescent="0.25"/>
    <row r="215534" x14ac:dyDescent="0.25"/>
    <row r="215535" x14ac:dyDescent="0.25"/>
    <row r="215536" x14ac:dyDescent="0.25"/>
    <row r="215537" x14ac:dyDescent="0.25"/>
    <row r="215538" x14ac:dyDescent="0.25"/>
    <row r="215539" x14ac:dyDescent="0.25"/>
    <row r="215540" x14ac:dyDescent="0.25"/>
    <row r="215541" x14ac:dyDescent="0.25"/>
    <row r="215542" x14ac:dyDescent="0.25"/>
    <row r="215543" x14ac:dyDescent="0.25"/>
    <row r="215544" x14ac:dyDescent="0.25"/>
    <row r="215545" x14ac:dyDescent="0.25"/>
    <row r="215546" x14ac:dyDescent="0.25"/>
    <row r="215547" x14ac:dyDescent="0.25"/>
    <row r="215548" x14ac:dyDescent="0.25"/>
    <row r="215549" x14ac:dyDescent="0.25"/>
    <row r="215550" x14ac:dyDescent="0.25"/>
    <row r="215551" x14ac:dyDescent="0.25"/>
    <row r="215552" x14ac:dyDescent="0.25"/>
    <row r="215553" x14ac:dyDescent="0.25"/>
    <row r="215554" x14ac:dyDescent="0.25"/>
    <row r="215555" x14ac:dyDescent="0.25"/>
    <row r="215556" x14ac:dyDescent="0.25"/>
    <row r="215557" x14ac:dyDescent="0.25"/>
    <row r="215558" x14ac:dyDescent="0.25"/>
    <row r="215559" x14ac:dyDescent="0.25"/>
    <row r="215560" x14ac:dyDescent="0.25"/>
    <row r="215561" x14ac:dyDescent="0.25"/>
    <row r="215562" x14ac:dyDescent="0.25"/>
    <row r="215563" x14ac:dyDescent="0.25"/>
    <row r="215564" x14ac:dyDescent="0.25"/>
    <row r="215565" x14ac:dyDescent="0.25"/>
    <row r="215566" x14ac:dyDescent="0.25"/>
    <row r="215567" x14ac:dyDescent="0.25"/>
    <row r="215568" x14ac:dyDescent="0.25"/>
    <row r="215569" x14ac:dyDescent="0.25"/>
    <row r="215570" x14ac:dyDescent="0.25"/>
    <row r="215571" x14ac:dyDescent="0.25"/>
    <row r="215572" x14ac:dyDescent="0.25"/>
    <row r="215573" x14ac:dyDescent="0.25"/>
    <row r="215574" x14ac:dyDescent="0.25"/>
    <row r="215575" x14ac:dyDescent="0.25"/>
    <row r="215576" x14ac:dyDescent="0.25"/>
    <row r="215577" x14ac:dyDescent="0.25"/>
    <row r="215578" x14ac:dyDescent="0.25"/>
    <row r="215579" x14ac:dyDescent="0.25"/>
    <row r="215580" x14ac:dyDescent="0.25"/>
    <row r="215581" x14ac:dyDescent="0.25"/>
    <row r="215582" x14ac:dyDescent="0.25"/>
    <row r="215583" x14ac:dyDescent="0.25"/>
    <row r="215584" x14ac:dyDescent="0.25"/>
    <row r="215585" x14ac:dyDescent="0.25"/>
    <row r="215586" x14ac:dyDescent="0.25"/>
    <row r="215587" x14ac:dyDescent="0.25"/>
    <row r="215588" x14ac:dyDescent="0.25"/>
    <row r="215589" x14ac:dyDescent="0.25"/>
    <row r="215590" x14ac:dyDescent="0.25"/>
    <row r="215591" x14ac:dyDescent="0.25"/>
    <row r="215592" x14ac:dyDescent="0.25"/>
    <row r="215593" x14ac:dyDescent="0.25"/>
    <row r="215594" x14ac:dyDescent="0.25"/>
    <row r="215595" x14ac:dyDescent="0.25"/>
    <row r="215596" x14ac:dyDescent="0.25"/>
    <row r="215597" x14ac:dyDescent="0.25"/>
    <row r="215598" x14ac:dyDescent="0.25"/>
    <row r="215599" x14ac:dyDescent="0.25"/>
    <row r="215600" x14ac:dyDescent="0.25"/>
    <row r="215601" x14ac:dyDescent="0.25"/>
    <row r="215602" x14ac:dyDescent="0.25"/>
    <row r="215603" x14ac:dyDescent="0.25"/>
    <row r="215604" x14ac:dyDescent="0.25"/>
    <row r="215605" x14ac:dyDescent="0.25"/>
    <row r="215606" x14ac:dyDescent="0.25"/>
    <row r="215607" x14ac:dyDescent="0.25"/>
    <row r="215608" x14ac:dyDescent="0.25"/>
    <row r="215609" x14ac:dyDescent="0.25"/>
    <row r="215610" x14ac:dyDescent="0.25"/>
    <row r="215611" x14ac:dyDescent="0.25"/>
    <row r="215612" x14ac:dyDescent="0.25"/>
    <row r="215613" x14ac:dyDescent="0.25"/>
    <row r="215614" x14ac:dyDescent="0.25"/>
    <row r="215615" x14ac:dyDescent="0.25"/>
    <row r="215616" x14ac:dyDescent="0.25"/>
    <row r="215617" x14ac:dyDescent="0.25"/>
    <row r="215618" x14ac:dyDescent="0.25"/>
    <row r="215619" x14ac:dyDescent="0.25"/>
    <row r="215620" x14ac:dyDescent="0.25"/>
    <row r="215621" x14ac:dyDescent="0.25"/>
    <row r="215622" x14ac:dyDescent="0.25"/>
    <row r="215623" x14ac:dyDescent="0.25"/>
    <row r="215624" x14ac:dyDescent="0.25"/>
    <row r="215625" x14ac:dyDescent="0.25"/>
    <row r="215626" x14ac:dyDescent="0.25"/>
    <row r="215627" x14ac:dyDescent="0.25"/>
    <row r="215628" x14ac:dyDescent="0.25"/>
    <row r="215629" x14ac:dyDescent="0.25"/>
    <row r="215630" x14ac:dyDescent="0.25"/>
    <row r="215631" x14ac:dyDescent="0.25"/>
    <row r="215632" x14ac:dyDescent="0.25"/>
    <row r="215633" x14ac:dyDescent="0.25"/>
    <row r="215634" x14ac:dyDescent="0.25"/>
    <row r="215635" x14ac:dyDescent="0.25"/>
    <row r="215636" x14ac:dyDescent="0.25"/>
    <row r="215637" x14ac:dyDescent="0.25"/>
    <row r="215638" x14ac:dyDescent="0.25"/>
    <row r="215639" x14ac:dyDescent="0.25"/>
    <row r="215640" x14ac:dyDescent="0.25"/>
    <row r="215641" x14ac:dyDescent="0.25"/>
    <row r="215642" x14ac:dyDescent="0.25"/>
    <row r="215643" x14ac:dyDescent="0.25"/>
    <row r="215644" x14ac:dyDescent="0.25"/>
    <row r="215645" x14ac:dyDescent="0.25"/>
    <row r="215646" x14ac:dyDescent="0.25"/>
    <row r="215647" x14ac:dyDescent="0.25"/>
    <row r="215648" x14ac:dyDescent="0.25"/>
    <row r="215649" x14ac:dyDescent="0.25"/>
    <row r="215650" x14ac:dyDescent="0.25"/>
    <row r="215651" x14ac:dyDescent="0.25"/>
    <row r="215652" x14ac:dyDescent="0.25"/>
    <row r="215653" x14ac:dyDescent="0.25"/>
    <row r="215654" x14ac:dyDescent="0.25"/>
    <row r="215655" x14ac:dyDescent="0.25"/>
    <row r="215656" x14ac:dyDescent="0.25"/>
    <row r="215657" x14ac:dyDescent="0.25"/>
    <row r="215658" x14ac:dyDescent="0.25"/>
    <row r="215659" x14ac:dyDescent="0.25"/>
    <row r="215660" x14ac:dyDescent="0.25"/>
    <row r="215661" x14ac:dyDescent="0.25"/>
    <row r="215662" x14ac:dyDescent="0.25"/>
    <row r="215663" x14ac:dyDescent="0.25"/>
    <row r="215664" x14ac:dyDescent="0.25"/>
    <row r="215665" x14ac:dyDescent="0.25"/>
    <row r="215666" x14ac:dyDescent="0.25"/>
    <row r="215667" x14ac:dyDescent="0.25"/>
    <row r="215668" x14ac:dyDescent="0.25"/>
    <row r="215669" x14ac:dyDescent="0.25"/>
    <row r="215670" x14ac:dyDescent="0.25"/>
    <row r="215671" x14ac:dyDescent="0.25"/>
    <row r="215672" x14ac:dyDescent="0.25"/>
    <row r="215673" x14ac:dyDescent="0.25"/>
    <row r="215674" x14ac:dyDescent="0.25"/>
    <row r="215675" x14ac:dyDescent="0.25"/>
    <row r="215676" x14ac:dyDescent="0.25"/>
    <row r="215677" x14ac:dyDescent="0.25"/>
    <row r="215678" x14ac:dyDescent="0.25"/>
    <row r="215679" x14ac:dyDescent="0.25"/>
    <row r="215680" x14ac:dyDescent="0.25"/>
    <row r="215681" x14ac:dyDescent="0.25"/>
    <row r="215682" x14ac:dyDescent="0.25"/>
    <row r="215683" x14ac:dyDescent="0.25"/>
    <row r="215684" x14ac:dyDescent="0.25"/>
    <row r="215685" x14ac:dyDescent="0.25"/>
    <row r="215686" x14ac:dyDescent="0.25"/>
    <row r="215687" x14ac:dyDescent="0.25"/>
    <row r="215688" x14ac:dyDescent="0.25"/>
    <row r="215689" x14ac:dyDescent="0.25"/>
    <row r="215690" x14ac:dyDescent="0.25"/>
    <row r="215691" x14ac:dyDescent="0.25"/>
    <row r="215692" x14ac:dyDescent="0.25"/>
    <row r="215693" x14ac:dyDescent="0.25"/>
    <row r="215694" x14ac:dyDescent="0.25"/>
    <row r="215695" x14ac:dyDescent="0.25"/>
    <row r="215696" x14ac:dyDescent="0.25"/>
    <row r="215697" x14ac:dyDescent="0.25"/>
    <row r="215698" x14ac:dyDescent="0.25"/>
    <row r="215699" x14ac:dyDescent="0.25"/>
    <row r="215700" x14ac:dyDescent="0.25"/>
    <row r="215701" x14ac:dyDescent="0.25"/>
    <row r="215702" x14ac:dyDescent="0.25"/>
    <row r="215703" x14ac:dyDescent="0.25"/>
    <row r="215704" x14ac:dyDescent="0.25"/>
    <row r="215705" x14ac:dyDescent="0.25"/>
    <row r="215706" x14ac:dyDescent="0.25"/>
    <row r="215707" x14ac:dyDescent="0.25"/>
    <row r="215708" x14ac:dyDescent="0.25"/>
    <row r="215709" x14ac:dyDescent="0.25"/>
    <row r="215710" x14ac:dyDescent="0.25"/>
    <row r="215711" x14ac:dyDescent="0.25"/>
    <row r="215712" x14ac:dyDescent="0.25"/>
    <row r="215713" x14ac:dyDescent="0.25"/>
    <row r="215714" x14ac:dyDescent="0.25"/>
    <row r="215715" x14ac:dyDescent="0.25"/>
    <row r="215716" x14ac:dyDescent="0.25"/>
    <row r="215717" x14ac:dyDescent="0.25"/>
    <row r="215718" x14ac:dyDescent="0.25"/>
    <row r="215719" x14ac:dyDescent="0.25"/>
    <row r="215720" x14ac:dyDescent="0.25"/>
    <row r="215721" x14ac:dyDescent="0.25"/>
    <row r="215722" x14ac:dyDescent="0.25"/>
    <row r="215723" x14ac:dyDescent="0.25"/>
    <row r="215724" x14ac:dyDescent="0.25"/>
    <row r="215725" x14ac:dyDescent="0.25"/>
    <row r="215726" x14ac:dyDescent="0.25"/>
    <row r="215727" x14ac:dyDescent="0.25"/>
    <row r="215728" x14ac:dyDescent="0.25"/>
    <row r="215729" x14ac:dyDescent="0.25"/>
    <row r="215730" x14ac:dyDescent="0.25"/>
    <row r="215731" x14ac:dyDescent="0.25"/>
    <row r="215732" x14ac:dyDescent="0.25"/>
    <row r="215733" x14ac:dyDescent="0.25"/>
    <row r="215734" x14ac:dyDescent="0.25"/>
    <row r="215735" x14ac:dyDescent="0.25"/>
    <row r="215736" x14ac:dyDescent="0.25"/>
    <row r="215737" x14ac:dyDescent="0.25"/>
    <row r="215738" x14ac:dyDescent="0.25"/>
    <row r="215739" x14ac:dyDescent="0.25"/>
    <row r="215740" x14ac:dyDescent="0.25"/>
    <row r="215741" x14ac:dyDescent="0.25"/>
    <row r="215742" x14ac:dyDescent="0.25"/>
    <row r="215743" x14ac:dyDescent="0.25"/>
    <row r="215744" x14ac:dyDescent="0.25"/>
    <row r="215745" x14ac:dyDescent="0.25"/>
    <row r="215746" x14ac:dyDescent="0.25"/>
    <row r="215747" x14ac:dyDescent="0.25"/>
    <row r="215748" x14ac:dyDescent="0.25"/>
    <row r="215749" x14ac:dyDescent="0.25"/>
    <row r="215750" x14ac:dyDescent="0.25"/>
    <row r="215751" x14ac:dyDescent="0.25"/>
    <row r="215752" x14ac:dyDescent="0.25"/>
    <row r="215753" x14ac:dyDescent="0.25"/>
    <row r="215754" x14ac:dyDescent="0.25"/>
    <row r="215755" x14ac:dyDescent="0.25"/>
    <row r="215756" x14ac:dyDescent="0.25"/>
    <row r="215757" x14ac:dyDescent="0.25"/>
    <row r="215758" x14ac:dyDescent="0.25"/>
    <row r="215759" x14ac:dyDescent="0.25"/>
    <row r="215760" x14ac:dyDescent="0.25"/>
    <row r="215761" x14ac:dyDescent="0.25"/>
    <row r="215762" x14ac:dyDescent="0.25"/>
    <row r="215763" x14ac:dyDescent="0.25"/>
    <row r="215764" x14ac:dyDescent="0.25"/>
    <row r="215765" x14ac:dyDescent="0.25"/>
    <row r="215766" x14ac:dyDescent="0.25"/>
    <row r="215767" x14ac:dyDescent="0.25"/>
    <row r="215768" x14ac:dyDescent="0.25"/>
    <row r="215769" x14ac:dyDescent="0.25"/>
    <row r="215770" x14ac:dyDescent="0.25"/>
    <row r="215771" x14ac:dyDescent="0.25"/>
    <row r="215772" x14ac:dyDescent="0.25"/>
    <row r="215773" x14ac:dyDescent="0.25"/>
    <row r="215774" x14ac:dyDescent="0.25"/>
    <row r="215775" x14ac:dyDescent="0.25"/>
    <row r="215776" x14ac:dyDescent="0.25"/>
    <row r="215777" x14ac:dyDescent="0.25"/>
    <row r="215778" x14ac:dyDescent="0.25"/>
    <row r="215779" x14ac:dyDescent="0.25"/>
    <row r="215780" x14ac:dyDescent="0.25"/>
    <row r="215781" x14ac:dyDescent="0.25"/>
    <row r="215782" x14ac:dyDescent="0.25"/>
    <row r="215783" x14ac:dyDescent="0.25"/>
    <row r="215784" x14ac:dyDescent="0.25"/>
    <row r="215785" x14ac:dyDescent="0.25"/>
    <row r="215786" x14ac:dyDescent="0.25"/>
    <row r="215787" x14ac:dyDescent="0.25"/>
    <row r="215788" x14ac:dyDescent="0.25"/>
    <row r="215789" x14ac:dyDescent="0.25"/>
    <row r="215790" x14ac:dyDescent="0.25"/>
    <row r="215791" x14ac:dyDescent="0.25"/>
    <row r="215792" x14ac:dyDescent="0.25"/>
    <row r="215793" x14ac:dyDescent="0.25"/>
    <row r="215794" x14ac:dyDescent="0.25"/>
    <row r="215795" x14ac:dyDescent="0.25"/>
    <row r="215796" x14ac:dyDescent="0.25"/>
    <row r="215797" x14ac:dyDescent="0.25"/>
    <row r="215798" x14ac:dyDescent="0.25"/>
    <row r="215799" x14ac:dyDescent="0.25"/>
    <row r="215800" x14ac:dyDescent="0.25"/>
    <row r="215801" x14ac:dyDescent="0.25"/>
    <row r="215802" x14ac:dyDescent="0.25"/>
    <row r="215803" x14ac:dyDescent="0.25"/>
    <row r="215804" x14ac:dyDescent="0.25"/>
    <row r="215805" x14ac:dyDescent="0.25"/>
    <row r="215806" x14ac:dyDescent="0.25"/>
    <row r="215807" x14ac:dyDescent="0.25"/>
    <row r="215808" x14ac:dyDescent="0.25"/>
    <row r="215809" x14ac:dyDescent="0.25"/>
    <row r="215810" x14ac:dyDescent="0.25"/>
    <row r="215811" x14ac:dyDescent="0.25"/>
    <row r="215812" x14ac:dyDescent="0.25"/>
    <row r="215813" x14ac:dyDescent="0.25"/>
    <row r="215814" x14ac:dyDescent="0.25"/>
    <row r="215815" x14ac:dyDescent="0.25"/>
    <row r="215816" x14ac:dyDescent="0.25"/>
    <row r="215817" x14ac:dyDescent="0.25"/>
    <row r="215818" x14ac:dyDescent="0.25"/>
    <row r="215819" x14ac:dyDescent="0.25"/>
    <row r="215820" x14ac:dyDescent="0.25"/>
    <row r="215821" x14ac:dyDescent="0.25"/>
    <row r="215822" x14ac:dyDescent="0.25"/>
    <row r="215823" x14ac:dyDescent="0.25"/>
    <row r="215824" x14ac:dyDescent="0.25"/>
    <row r="215825" x14ac:dyDescent="0.25"/>
    <row r="215826" x14ac:dyDescent="0.25"/>
    <row r="215827" x14ac:dyDescent="0.25"/>
    <row r="215828" x14ac:dyDescent="0.25"/>
    <row r="215829" x14ac:dyDescent="0.25"/>
    <row r="215830" x14ac:dyDescent="0.25"/>
    <row r="215831" x14ac:dyDescent="0.25"/>
    <row r="215832" x14ac:dyDescent="0.25"/>
    <row r="215833" x14ac:dyDescent="0.25"/>
    <row r="215834" x14ac:dyDescent="0.25"/>
    <row r="215835" x14ac:dyDescent="0.25"/>
    <row r="215836" x14ac:dyDescent="0.25"/>
    <row r="215837" x14ac:dyDescent="0.25"/>
    <row r="215838" x14ac:dyDescent="0.25"/>
    <row r="215839" x14ac:dyDescent="0.25"/>
    <row r="215840" x14ac:dyDescent="0.25"/>
    <row r="215841" x14ac:dyDescent="0.25"/>
    <row r="215842" x14ac:dyDescent="0.25"/>
    <row r="215843" x14ac:dyDescent="0.25"/>
    <row r="215844" x14ac:dyDescent="0.25"/>
    <row r="215845" x14ac:dyDescent="0.25"/>
    <row r="215846" x14ac:dyDescent="0.25"/>
    <row r="215847" x14ac:dyDescent="0.25"/>
    <row r="215848" x14ac:dyDescent="0.25"/>
    <row r="215849" x14ac:dyDescent="0.25"/>
    <row r="215850" x14ac:dyDescent="0.25"/>
    <row r="215851" x14ac:dyDescent="0.25"/>
    <row r="215852" x14ac:dyDescent="0.25"/>
    <row r="215853" x14ac:dyDescent="0.25"/>
    <row r="215854" x14ac:dyDescent="0.25"/>
    <row r="215855" x14ac:dyDescent="0.25"/>
    <row r="215856" x14ac:dyDescent="0.25"/>
    <row r="215857" x14ac:dyDescent="0.25"/>
    <row r="215858" x14ac:dyDescent="0.25"/>
    <row r="215859" x14ac:dyDescent="0.25"/>
    <row r="215860" x14ac:dyDescent="0.25"/>
    <row r="215861" x14ac:dyDescent="0.25"/>
    <row r="215862" x14ac:dyDescent="0.25"/>
    <row r="215863" x14ac:dyDescent="0.25"/>
    <row r="215864" x14ac:dyDescent="0.25"/>
    <row r="215865" x14ac:dyDescent="0.25"/>
    <row r="215866" x14ac:dyDescent="0.25"/>
    <row r="215867" x14ac:dyDescent="0.25"/>
    <row r="215868" x14ac:dyDescent="0.25"/>
    <row r="215869" x14ac:dyDescent="0.25"/>
    <row r="215870" x14ac:dyDescent="0.25"/>
    <row r="215871" x14ac:dyDescent="0.25"/>
    <row r="215872" x14ac:dyDescent="0.25"/>
    <row r="215873" x14ac:dyDescent="0.25"/>
    <row r="215874" x14ac:dyDescent="0.25"/>
    <row r="215875" x14ac:dyDescent="0.25"/>
    <row r="215876" x14ac:dyDescent="0.25"/>
    <row r="215877" x14ac:dyDescent="0.25"/>
    <row r="215878" x14ac:dyDescent="0.25"/>
    <row r="215879" x14ac:dyDescent="0.25"/>
    <row r="215880" x14ac:dyDescent="0.25"/>
    <row r="215881" x14ac:dyDescent="0.25"/>
    <row r="215882" x14ac:dyDescent="0.25"/>
    <row r="215883" x14ac:dyDescent="0.25"/>
    <row r="215884" x14ac:dyDescent="0.25"/>
    <row r="215885" x14ac:dyDescent="0.25"/>
    <row r="215886" x14ac:dyDescent="0.25"/>
    <row r="215887" x14ac:dyDescent="0.25"/>
    <row r="215888" x14ac:dyDescent="0.25"/>
    <row r="215889" x14ac:dyDescent="0.25"/>
    <row r="215890" x14ac:dyDescent="0.25"/>
    <row r="215891" x14ac:dyDescent="0.25"/>
    <row r="215892" x14ac:dyDescent="0.25"/>
    <row r="215893" x14ac:dyDescent="0.25"/>
    <row r="215894" x14ac:dyDescent="0.25"/>
    <row r="215895" x14ac:dyDescent="0.25"/>
    <row r="215896" x14ac:dyDescent="0.25"/>
    <row r="215897" x14ac:dyDescent="0.25"/>
    <row r="215898" x14ac:dyDescent="0.25"/>
    <row r="215899" x14ac:dyDescent="0.25"/>
    <row r="215900" x14ac:dyDescent="0.25"/>
    <row r="215901" x14ac:dyDescent="0.25"/>
    <row r="215902" x14ac:dyDescent="0.25"/>
    <row r="215903" x14ac:dyDescent="0.25"/>
    <row r="215904" x14ac:dyDescent="0.25"/>
    <row r="215905" x14ac:dyDescent="0.25"/>
    <row r="215906" x14ac:dyDescent="0.25"/>
    <row r="215907" x14ac:dyDescent="0.25"/>
    <row r="215908" x14ac:dyDescent="0.25"/>
    <row r="215909" x14ac:dyDescent="0.25"/>
    <row r="215910" x14ac:dyDescent="0.25"/>
    <row r="215911" x14ac:dyDescent="0.25"/>
    <row r="215912" x14ac:dyDescent="0.25"/>
    <row r="215913" x14ac:dyDescent="0.25"/>
    <row r="215914" x14ac:dyDescent="0.25"/>
    <row r="215915" x14ac:dyDescent="0.25"/>
    <row r="215916" x14ac:dyDescent="0.25"/>
    <row r="215917" x14ac:dyDescent="0.25"/>
    <row r="215918" x14ac:dyDescent="0.25"/>
    <row r="215919" x14ac:dyDescent="0.25"/>
    <row r="215920" x14ac:dyDescent="0.25"/>
    <row r="215921" x14ac:dyDescent="0.25"/>
    <row r="215922" x14ac:dyDescent="0.25"/>
    <row r="215923" x14ac:dyDescent="0.25"/>
    <row r="215924" x14ac:dyDescent="0.25"/>
    <row r="215925" x14ac:dyDescent="0.25"/>
    <row r="215926" x14ac:dyDescent="0.25"/>
    <row r="215927" x14ac:dyDescent="0.25"/>
    <row r="215928" x14ac:dyDescent="0.25"/>
    <row r="215929" x14ac:dyDescent="0.25"/>
    <row r="215930" x14ac:dyDescent="0.25"/>
    <row r="215931" x14ac:dyDescent="0.25"/>
    <row r="215932" x14ac:dyDescent="0.25"/>
    <row r="215933" x14ac:dyDescent="0.25"/>
    <row r="215934" x14ac:dyDescent="0.25"/>
    <row r="215935" x14ac:dyDescent="0.25"/>
    <row r="215936" x14ac:dyDescent="0.25"/>
    <row r="215937" x14ac:dyDescent="0.25"/>
    <row r="215938" x14ac:dyDescent="0.25"/>
    <row r="215939" x14ac:dyDescent="0.25"/>
    <row r="215940" x14ac:dyDescent="0.25"/>
    <row r="215941" x14ac:dyDescent="0.25"/>
    <row r="215942" x14ac:dyDescent="0.25"/>
    <row r="215943" x14ac:dyDescent="0.25"/>
    <row r="215944" x14ac:dyDescent="0.25"/>
    <row r="215945" x14ac:dyDescent="0.25"/>
    <row r="215946" x14ac:dyDescent="0.25"/>
    <row r="215947" x14ac:dyDescent="0.25"/>
    <row r="215948" x14ac:dyDescent="0.25"/>
    <row r="215949" x14ac:dyDescent="0.25"/>
    <row r="215950" x14ac:dyDescent="0.25"/>
    <row r="215951" x14ac:dyDescent="0.25"/>
    <row r="215952" x14ac:dyDescent="0.25"/>
    <row r="215953" x14ac:dyDescent="0.25"/>
    <row r="215954" x14ac:dyDescent="0.25"/>
    <row r="215955" x14ac:dyDescent="0.25"/>
    <row r="215956" x14ac:dyDescent="0.25"/>
    <row r="215957" x14ac:dyDescent="0.25"/>
    <row r="215958" x14ac:dyDescent="0.25"/>
    <row r="215959" x14ac:dyDescent="0.25"/>
    <row r="215960" x14ac:dyDescent="0.25"/>
    <row r="215961" x14ac:dyDescent="0.25"/>
    <row r="215962" x14ac:dyDescent="0.25"/>
    <row r="215963" x14ac:dyDescent="0.25"/>
    <row r="215964" x14ac:dyDescent="0.25"/>
    <row r="215965" x14ac:dyDescent="0.25"/>
    <row r="215966" x14ac:dyDescent="0.25"/>
    <row r="215967" x14ac:dyDescent="0.25"/>
    <row r="215968" x14ac:dyDescent="0.25"/>
    <row r="215969" x14ac:dyDescent="0.25"/>
    <row r="215970" x14ac:dyDescent="0.25"/>
    <row r="215971" x14ac:dyDescent="0.25"/>
    <row r="215972" x14ac:dyDescent="0.25"/>
    <row r="215973" x14ac:dyDescent="0.25"/>
    <row r="215974" x14ac:dyDescent="0.25"/>
    <row r="215975" x14ac:dyDescent="0.25"/>
    <row r="215976" x14ac:dyDescent="0.25"/>
    <row r="215977" x14ac:dyDescent="0.25"/>
    <row r="215978" x14ac:dyDescent="0.25"/>
    <row r="215979" x14ac:dyDescent="0.25"/>
    <row r="215980" x14ac:dyDescent="0.25"/>
    <row r="215981" x14ac:dyDescent="0.25"/>
    <row r="215982" x14ac:dyDescent="0.25"/>
    <row r="215983" x14ac:dyDescent="0.25"/>
    <row r="215984" x14ac:dyDescent="0.25"/>
    <row r="215985" x14ac:dyDescent="0.25"/>
    <row r="215986" x14ac:dyDescent="0.25"/>
    <row r="215987" x14ac:dyDescent="0.25"/>
    <row r="215988" x14ac:dyDescent="0.25"/>
    <row r="215989" x14ac:dyDescent="0.25"/>
    <row r="215990" x14ac:dyDescent="0.25"/>
    <row r="215991" x14ac:dyDescent="0.25"/>
    <row r="215992" x14ac:dyDescent="0.25"/>
    <row r="215993" x14ac:dyDescent="0.25"/>
    <row r="215994" x14ac:dyDescent="0.25"/>
    <row r="215995" x14ac:dyDescent="0.25"/>
    <row r="215996" x14ac:dyDescent="0.25"/>
    <row r="215997" x14ac:dyDescent="0.25"/>
    <row r="215998" x14ac:dyDescent="0.25"/>
    <row r="215999" x14ac:dyDescent="0.25"/>
    <row r="216000" x14ac:dyDescent="0.25"/>
    <row r="216001" x14ac:dyDescent="0.25"/>
    <row r="216002" x14ac:dyDescent="0.25"/>
    <row r="216003" x14ac:dyDescent="0.25"/>
    <row r="216004" x14ac:dyDescent="0.25"/>
    <row r="216005" x14ac:dyDescent="0.25"/>
    <row r="216006" x14ac:dyDescent="0.25"/>
    <row r="216007" x14ac:dyDescent="0.25"/>
    <row r="216008" x14ac:dyDescent="0.25"/>
    <row r="216009" x14ac:dyDescent="0.25"/>
    <row r="216010" x14ac:dyDescent="0.25"/>
    <row r="216011" x14ac:dyDescent="0.25"/>
    <row r="216012" x14ac:dyDescent="0.25"/>
    <row r="216013" x14ac:dyDescent="0.25"/>
    <row r="216014" x14ac:dyDescent="0.25"/>
    <row r="216015" x14ac:dyDescent="0.25"/>
    <row r="216016" x14ac:dyDescent="0.25"/>
    <row r="216017" x14ac:dyDescent="0.25"/>
    <row r="216018" x14ac:dyDescent="0.25"/>
    <row r="216019" x14ac:dyDescent="0.25"/>
    <row r="216020" x14ac:dyDescent="0.25"/>
    <row r="216021" x14ac:dyDescent="0.25"/>
    <row r="216022" x14ac:dyDescent="0.25"/>
    <row r="216023" x14ac:dyDescent="0.25"/>
    <row r="216024" x14ac:dyDescent="0.25"/>
    <row r="216025" x14ac:dyDescent="0.25"/>
    <row r="216026" x14ac:dyDescent="0.25"/>
    <row r="216027" x14ac:dyDescent="0.25"/>
    <row r="216028" x14ac:dyDescent="0.25"/>
    <row r="216029" x14ac:dyDescent="0.25"/>
    <row r="216030" x14ac:dyDescent="0.25"/>
    <row r="216031" x14ac:dyDescent="0.25"/>
    <row r="216032" x14ac:dyDescent="0.25"/>
    <row r="216033" x14ac:dyDescent="0.25"/>
    <row r="216034" x14ac:dyDescent="0.25"/>
    <row r="216035" x14ac:dyDescent="0.25"/>
    <row r="216036" x14ac:dyDescent="0.25"/>
    <row r="216037" x14ac:dyDescent="0.25"/>
    <row r="216038" x14ac:dyDescent="0.25"/>
    <row r="216039" x14ac:dyDescent="0.25"/>
    <row r="216040" x14ac:dyDescent="0.25"/>
    <row r="216041" x14ac:dyDescent="0.25"/>
    <row r="216042" x14ac:dyDescent="0.25"/>
    <row r="216043" x14ac:dyDescent="0.25"/>
    <row r="216044" x14ac:dyDescent="0.25"/>
    <row r="216045" x14ac:dyDescent="0.25"/>
    <row r="216046" x14ac:dyDescent="0.25"/>
    <row r="216047" x14ac:dyDescent="0.25"/>
    <row r="216048" x14ac:dyDescent="0.25"/>
    <row r="216049" x14ac:dyDescent="0.25"/>
    <row r="216050" x14ac:dyDescent="0.25"/>
    <row r="216051" x14ac:dyDescent="0.25"/>
    <row r="216052" x14ac:dyDescent="0.25"/>
    <row r="216053" x14ac:dyDescent="0.25"/>
    <row r="216054" x14ac:dyDescent="0.25"/>
    <row r="216055" x14ac:dyDescent="0.25"/>
    <row r="216056" x14ac:dyDescent="0.25"/>
    <row r="216057" x14ac:dyDescent="0.25"/>
    <row r="216058" x14ac:dyDescent="0.25"/>
    <row r="216059" x14ac:dyDescent="0.25"/>
    <row r="216060" x14ac:dyDescent="0.25"/>
    <row r="216061" x14ac:dyDescent="0.25"/>
    <row r="216062" x14ac:dyDescent="0.25"/>
    <row r="216063" x14ac:dyDescent="0.25"/>
    <row r="216064" x14ac:dyDescent="0.25"/>
    <row r="216065" x14ac:dyDescent="0.25"/>
    <row r="216066" x14ac:dyDescent="0.25"/>
    <row r="216067" x14ac:dyDescent="0.25"/>
    <row r="216068" x14ac:dyDescent="0.25"/>
    <row r="216069" x14ac:dyDescent="0.25"/>
    <row r="216070" x14ac:dyDescent="0.25"/>
    <row r="216071" x14ac:dyDescent="0.25"/>
    <row r="216072" x14ac:dyDescent="0.25"/>
    <row r="216073" x14ac:dyDescent="0.25"/>
    <row r="216074" x14ac:dyDescent="0.25"/>
    <row r="216075" x14ac:dyDescent="0.25"/>
    <row r="216076" x14ac:dyDescent="0.25"/>
    <row r="216077" x14ac:dyDescent="0.25"/>
    <row r="216078" x14ac:dyDescent="0.25"/>
    <row r="216079" x14ac:dyDescent="0.25"/>
    <row r="216080" x14ac:dyDescent="0.25"/>
    <row r="216081" x14ac:dyDescent="0.25"/>
    <row r="216082" x14ac:dyDescent="0.25"/>
    <row r="216083" x14ac:dyDescent="0.25"/>
    <row r="216084" x14ac:dyDescent="0.25"/>
    <row r="216085" x14ac:dyDescent="0.25"/>
    <row r="216086" x14ac:dyDescent="0.25"/>
    <row r="216087" x14ac:dyDescent="0.25"/>
    <row r="216088" x14ac:dyDescent="0.25"/>
    <row r="216089" x14ac:dyDescent="0.25"/>
    <row r="216090" x14ac:dyDescent="0.25"/>
    <row r="216091" x14ac:dyDescent="0.25"/>
    <row r="216092" x14ac:dyDescent="0.25"/>
    <row r="216093" x14ac:dyDescent="0.25"/>
    <row r="216094" x14ac:dyDescent="0.25"/>
    <row r="216095" x14ac:dyDescent="0.25"/>
    <row r="216096" x14ac:dyDescent="0.25"/>
    <row r="216097" x14ac:dyDescent="0.25"/>
    <row r="216098" x14ac:dyDescent="0.25"/>
    <row r="216099" x14ac:dyDescent="0.25"/>
    <row r="216100" x14ac:dyDescent="0.25"/>
    <row r="216101" x14ac:dyDescent="0.25"/>
    <row r="216102" x14ac:dyDescent="0.25"/>
    <row r="216103" x14ac:dyDescent="0.25"/>
    <row r="216104" x14ac:dyDescent="0.25"/>
    <row r="216105" x14ac:dyDescent="0.25"/>
    <row r="216106" x14ac:dyDescent="0.25"/>
    <row r="216107" x14ac:dyDescent="0.25"/>
    <row r="216108" x14ac:dyDescent="0.25"/>
    <row r="216109" x14ac:dyDescent="0.25"/>
    <row r="216110" x14ac:dyDescent="0.25"/>
    <row r="216111" x14ac:dyDescent="0.25"/>
    <row r="216112" x14ac:dyDescent="0.25"/>
    <row r="216113" x14ac:dyDescent="0.25"/>
    <row r="216114" x14ac:dyDescent="0.25"/>
    <row r="216115" x14ac:dyDescent="0.25"/>
    <row r="216116" x14ac:dyDescent="0.25"/>
    <row r="216117" x14ac:dyDescent="0.25"/>
    <row r="216118" x14ac:dyDescent="0.25"/>
    <row r="216119" x14ac:dyDescent="0.25"/>
    <row r="216120" x14ac:dyDescent="0.25"/>
    <row r="216121" x14ac:dyDescent="0.25"/>
    <row r="216122" x14ac:dyDescent="0.25"/>
    <row r="216123" x14ac:dyDescent="0.25"/>
    <row r="216124" x14ac:dyDescent="0.25"/>
    <row r="216125" x14ac:dyDescent="0.25"/>
    <row r="216126" x14ac:dyDescent="0.25"/>
    <row r="216127" x14ac:dyDescent="0.25"/>
    <row r="216128" x14ac:dyDescent="0.25"/>
    <row r="216129" x14ac:dyDescent="0.25"/>
    <row r="216130" x14ac:dyDescent="0.25"/>
    <row r="216131" x14ac:dyDescent="0.25"/>
    <row r="216132" x14ac:dyDescent="0.25"/>
    <row r="216133" x14ac:dyDescent="0.25"/>
    <row r="216134" x14ac:dyDescent="0.25"/>
    <row r="216135" x14ac:dyDescent="0.25"/>
    <row r="216136" x14ac:dyDescent="0.25"/>
    <row r="216137" x14ac:dyDescent="0.25"/>
    <row r="216138" x14ac:dyDescent="0.25"/>
    <row r="216139" x14ac:dyDescent="0.25"/>
    <row r="216140" x14ac:dyDescent="0.25"/>
    <row r="216141" x14ac:dyDescent="0.25"/>
    <row r="216142" x14ac:dyDescent="0.25"/>
    <row r="216143" x14ac:dyDescent="0.25"/>
    <row r="216144" x14ac:dyDescent="0.25"/>
    <row r="216145" x14ac:dyDescent="0.25"/>
    <row r="216146" x14ac:dyDescent="0.25"/>
    <row r="216147" x14ac:dyDescent="0.25"/>
    <row r="216148" x14ac:dyDescent="0.25"/>
    <row r="216149" x14ac:dyDescent="0.25"/>
    <row r="216150" x14ac:dyDescent="0.25"/>
    <row r="216151" x14ac:dyDescent="0.25"/>
    <row r="216152" x14ac:dyDescent="0.25"/>
    <row r="216153" x14ac:dyDescent="0.25"/>
    <row r="216154" x14ac:dyDescent="0.25"/>
    <row r="216155" x14ac:dyDescent="0.25"/>
    <row r="216156" x14ac:dyDescent="0.25"/>
    <row r="216157" x14ac:dyDescent="0.25"/>
    <row r="216158" x14ac:dyDescent="0.25"/>
    <row r="216159" x14ac:dyDescent="0.25"/>
    <row r="216160" x14ac:dyDescent="0.25"/>
    <row r="216161" x14ac:dyDescent="0.25"/>
    <row r="216162" x14ac:dyDescent="0.25"/>
    <row r="216163" x14ac:dyDescent="0.25"/>
    <row r="216164" x14ac:dyDescent="0.25"/>
    <row r="216165" x14ac:dyDescent="0.25"/>
    <row r="216166" x14ac:dyDescent="0.25"/>
    <row r="216167" x14ac:dyDescent="0.25"/>
    <row r="216168" x14ac:dyDescent="0.25"/>
    <row r="216169" x14ac:dyDescent="0.25"/>
    <row r="216170" x14ac:dyDescent="0.25"/>
    <row r="216171" x14ac:dyDescent="0.25"/>
    <row r="216172" x14ac:dyDescent="0.25"/>
    <row r="216173" x14ac:dyDescent="0.25"/>
    <row r="216174" x14ac:dyDescent="0.25"/>
    <row r="216175" x14ac:dyDescent="0.25"/>
    <row r="216176" x14ac:dyDescent="0.25"/>
    <row r="216177" x14ac:dyDescent="0.25"/>
    <row r="216178" x14ac:dyDescent="0.25"/>
    <row r="216179" x14ac:dyDescent="0.25"/>
    <row r="216180" x14ac:dyDescent="0.25"/>
    <row r="216181" x14ac:dyDescent="0.25"/>
    <row r="216182" x14ac:dyDescent="0.25"/>
    <row r="216183" x14ac:dyDescent="0.25"/>
    <row r="216184" x14ac:dyDescent="0.25"/>
    <row r="216185" x14ac:dyDescent="0.25"/>
    <row r="216186" x14ac:dyDescent="0.25"/>
    <row r="216187" x14ac:dyDescent="0.25"/>
    <row r="216188" x14ac:dyDescent="0.25"/>
    <row r="216189" x14ac:dyDescent="0.25"/>
    <row r="216190" x14ac:dyDescent="0.25"/>
    <row r="216191" x14ac:dyDescent="0.25"/>
    <row r="216192" x14ac:dyDescent="0.25"/>
    <row r="216193" x14ac:dyDescent="0.25"/>
    <row r="216194" x14ac:dyDescent="0.25"/>
    <row r="216195" x14ac:dyDescent="0.25"/>
    <row r="216196" x14ac:dyDescent="0.25"/>
    <row r="216197" x14ac:dyDescent="0.25"/>
    <row r="216198" x14ac:dyDescent="0.25"/>
    <row r="216199" x14ac:dyDescent="0.25"/>
    <row r="216200" x14ac:dyDescent="0.25"/>
    <row r="216201" x14ac:dyDescent="0.25"/>
    <row r="216202" x14ac:dyDescent="0.25"/>
    <row r="216203" x14ac:dyDescent="0.25"/>
    <row r="216204" x14ac:dyDescent="0.25"/>
    <row r="216205" x14ac:dyDescent="0.25"/>
    <row r="216206" x14ac:dyDescent="0.25"/>
    <row r="216207" x14ac:dyDescent="0.25"/>
    <row r="216208" x14ac:dyDescent="0.25"/>
    <row r="216209" x14ac:dyDescent="0.25"/>
    <row r="216210" x14ac:dyDescent="0.25"/>
    <row r="216211" x14ac:dyDescent="0.25"/>
    <row r="216212" x14ac:dyDescent="0.25"/>
    <row r="216213" x14ac:dyDescent="0.25"/>
    <row r="216214" x14ac:dyDescent="0.25"/>
    <row r="216215" x14ac:dyDescent="0.25"/>
    <row r="216216" x14ac:dyDescent="0.25"/>
    <row r="216217" x14ac:dyDescent="0.25"/>
    <row r="216218" x14ac:dyDescent="0.25"/>
    <row r="216219" x14ac:dyDescent="0.25"/>
    <row r="216220" x14ac:dyDescent="0.25"/>
    <row r="216221" x14ac:dyDescent="0.25"/>
    <row r="216222" x14ac:dyDescent="0.25"/>
    <row r="216223" x14ac:dyDescent="0.25"/>
    <row r="216224" x14ac:dyDescent="0.25"/>
    <row r="216225" x14ac:dyDescent="0.25"/>
    <row r="216226" x14ac:dyDescent="0.25"/>
    <row r="216227" x14ac:dyDescent="0.25"/>
    <row r="216228" x14ac:dyDescent="0.25"/>
    <row r="216229" x14ac:dyDescent="0.25"/>
    <row r="216230" x14ac:dyDescent="0.25"/>
    <row r="216231" x14ac:dyDescent="0.25"/>
    <row r="216232" x14ac:dyDescent="0.25"/>
    <row r="216233" x14ac:dyDescent="0.25"/>
    <row r="216234" x14ac:dyDescent="0.25"/>
    <row r="216235" x14ac:dyDescent="0.25"/>
    <row r="216236" x14ac:dyDescent="0.25"/>
    <row r="216237" x14ac:dyDescent="0.25"/>
    <row r="216238" x14ac:dyDescent="0.25"/>
    <row r="216239" x14ac:dyDescent="0.25"/>
    <row r="216240" x14ac:dyDescent="0.25"/>
    <row r="216241" x14ac:dyDescent="0.25"/>
    <row r="216242" x14ac:dyDescent="0.25"/>
    <row r="216243" x14ac:dyDescent="0.25"/>
    <row r="216244" x14ac:dyDescent="0.25"/>
    <row r="216245" x14ac:dyDescent="0.25"/>
    <row r="216246" x14ac:dyDescent="0.25"/>
    <row r="216247" x14ac:dyDescent="0.25"/>
    <row r="216248" x14ac:dyDescent="0.25"/>
    <row r="216249" x14ac:dyDescent="0.25"/>
    <row r="216250" x14ac:dyDescent="0.25"/>
    <row r="216251" x14ac:dyDescent="0.25"/>
    <row r="216252" x14ac:dyDescent="0.25"/>
    <row r="216253" x14ac:dyDescent="0.25"/>
    <row r="216254" x14ac:dyDescent="0.25"/>
    <row r="216255" x14ac:dyDescent="0.25"/>
    <row r="216256" x14ac:dyDescent="0.25"/>
    <row r="216257" x14ac:dyDescent="0.25"/>
    <row r="216258" x14ac:dyDescent="0.25"/>
    <row r="216259" x14ac:dyDescent="0.25"/>
    <row r="216260" x14ac:dyDescent="0.25"/>
    <row r="216261" x14ac:dyDescent="0.25"/>
    <row r="216262" x14ac:dyDescent="0.25"/>
    <row r="216263" x14ac:dyDescent="0.25"/>
    <row r="216264" x14ac:dyDescent="0.25"/>
    <row r="216265" x14ac:dyDescent="0.25"/>
    <row r="216266" x14ac:dyDescent="0.25"/>
    <row r="216267" x14ac:dyDescent="0.25"/>
    <row r="216268" x14ac:dyDescent="0.25"/>
    <row r="216269" x14ac:dyDescent="0.25"/>
    <row r="216270" x14ac:dyDescent="0.25"/>
    <row r="216271" x14ac:dyDescent="0.25"/>
    <row r="216272" x14ac:dyDescent="0.25"/>
    <row r="216273" x14ac:dyDescent="0.25"/>
    <row r="216274" x14ac:dyDescent="0.25"/>
    <row r="216275" x14ac:dyDescent="0.25"/>
    <row r="216276" x14ac:dyDescent="0.25"/>
    <row r="216277" x14ac:dyDescent="0.25"/>
    <row r="216278" x14ac:dyDescent="0.25"/>
    <row r="216279" x14ac:dyDescent="0.25"/>
    <row r="216280" x14ac:dyDescent="0.25"/>
    <row r="216281" x14ac:dyDescent="0.25"/>
    <row r="216282" x14ac:dyDescent="0.25"/>
    <row r="216283" x14ac:dyDescent="0.25"/>
    <row r="216284" x14ac:dyDescent="0.25"/>
    <row r="216285" x14ac:dyDescent="0.25"/>
    <row r="216286" x14ac:dyDescent="0.25"/>
    <row r="216287" x14ac:dyDescent="0.25"/>
    <row r="216288" x14ac:dyDescent="0.25"/>
    <row r="216289" x14ac:dyDescent="0.25"/>
    <row r="216290" x14ac:dyDescent="0.25"/>
    <row r="216291" x14ac:dyDescent="0.25"/>
    <row r="216292" x14ac:dyDescent="0.25"/>
    <row r="216293" x14ac:dyDescent="0.25"/>
    <row r="216294" x14ac:dyDescent="0.25"/>
    <row r="216295" x14ac:dyDescent="0.25"/>
    <row r="216296" x14ac:dyDescent="0.25"/>
    <row r="216297" x14ac:dyDescent="0.25"/>
    <row r="216298" x14ac:dyDescent="0.25"/>
    <row r="216299" x14ac:dyDescent="0.25"/>
    <row r="216300" x14ac:dyDescent="0.25"/>
    <row r="216301" x14ac:dyDescent="0.25"/>
    <row r="216302" x14ac:dyDescent="0.25"/>
    <row r="216303" x14ac:dyDescent="0.25"/>
    <row r="216304" x14ac:dyDescent="0.25"/>
    <row r="216305" x14ac:dyDescent="0.25"/>
    <row r="216306" x14ac:dyDescent="0.25"/>
    <row r="216307" x14ac:dyDescent="0.25"/>
    <row r="216308" x14ac:dyDescent="0.25"/>
    <row r="216309" x14ac:dyDescent="0.25"/>
    <row r="216310" x14ac:dyDescent="0.25"/>
    <row r="216311" x14ac:dyDescent="0.25"/>
    <row r="216312" x14ac:dyDescent="0.25"/>
    <row r="216313" x14ac:dyDescent="0.25"/>
    <row r="216314" x14ac:dyDescent="0.25"/>
    <row r="216315" x14ac:dyDescent="0.25"/>
    <row r="216316" x14ac:dyDescent="0.25"/>
    <row r="216317" x14ac:dyDescent="0.25"/>
    <row r="216318" x14ac:dyDescent="0.25"/>
    <row r="216319" x14ac:dyDescent="0.25"/>
    <row r="216320" x14ac:dyDescent="0.25"/>
    <row r="216321" x14ac:dyDescent="0.25"/>
    <row r="216322" x14ac:dyDescent="0.25"/>
    <row r="216323" x14ac:dyDescent="0.25"/>
    <row r="216324" x14ac:dyDescent="0.25"/>
    <row r="216325" x14ac:dyDescent="0.25"/>
    <row r="216326" x14ac:dyDescent="0.25"/>
    <row r="216327" x14ac:dyDescent="0.25"/>
    <row r="216328" x14ac:dyDescent="0.25"/>
    <row r="216329" x14ac:dyDescent="0.25"/>
    <row r="216330" x14ac:dyDescent="0.25"/>
    <row r="216331" x14ac:dyDescent="0.25"/>
    <row r="216332" x14ac:dyDescent="0.25"/>
    <row r="216333" x14ac:dyDescent="0.25"/>
    <row r="216334" x14ac:dyDescent="0.25"/>
    <row r="216335" x14ac:dyDescent="0.25"/>
    <row r="216336" x14ac:dyDescent="0.25"/>
    <row r="216337" x14ac:dyDescent="0.25"/>
    <row r="216338" x14ac:dyDescent="0.25"/>
    <row r="216339" x14ac:dyDescent="0.25"/>
    <row r="216340" x14ac:dyDescent="0.25"/>
    <row r="216341" x14ac:dyDescent="0.25"/>
    <row r="216342" x14ac:dyDescent="0.25"/>
    <row r="216343" x14ac:dyDescent="0.25"/>
    <row r="216344" x14ac:dyDescent="0.25"/>
    <row r="216345" x14ac:dyDescent="0.25"/>
    <row r="216346" x14ac:dyDescent="0.25"/>
    <row r="216347" x14ac:dyDescent="0.25"/>
    <row r="216348" x14ac:dyDescent="0.25"/>
    <row r="216349" x14ac:dyDescent="0.25"/>
    <row r="216350" x14ac:dyDescent="0.25"/>
    <row r="216351" x14ac:dyDescent="0.25"/>
    <row r="216352" x14ac:dyDescent="0.25"/>
    <row r="216353" x14ac:dyDescent="0.25"/>
    <row r="216354" x14ac:dyDescent="0.25"/>
    <row r="216355" x14ac:dyDescent="0.25"/>
    <row r="216356" x14ac:dyDescent="0.25"/>
    <row r="216357" x14ac:dyDescent="0.25"/>
    <row r="216358" x14ac:dyDescent="0.25"/>
    <row r="216359" x14ac:dyDescent="0.25"/>
    <row r="216360" x14ac:dyDescent="0.25"/>
    <row r="216361" x14ac:dyDescent="0.25"/>
    <row r="216362" x14ac:dyDescent="0.25"/>
    <row r="216363" x14ac:dyDescent="0.25"/>
    <row r="216364" x14ac:dyDescent="0.25"/>
    <row r="216365" x14ac:dyDescent="0.25"/>
    <row r="216366" x14ac:dyDescent="0.25"/>
    <row r="216367" x14ac:dyDescent="0.25"/>
    <row r="216368" x14ac:dyDescent="0.25"/>
    <row r="216369" x14ac:dyDescent="0.25"/>
    <row r="216370" x14ac:dyDescent="0.25"/>
    <row r="216371" x14ac:dyDescent="0.25"/>
    <row r="216372" x14ac:dyDescent="0.25"/>
    <row r="216373" x14ac:dyDescent="0.25"/>
    <row r="216374" x14ac:dyDescent="0.25"/>
    <row r="216375" x14ac:dyDescent="0.25"/>
    <row r="216376" x14ac:dyDescent="0.25"/>
    <row r="216377" x14ac:dyDescent="0.25"/>
    <row r="216378" x14ac:dyDescent="0.25"/>
    <row r="216379" x14ac:dyDescent="0.25"/>
    <row r="216380" x14ac:dyDescent="0.25"/>
    <row r="216381" x14ac:dyDescent="0.25"/>
    <row r="216382" x14ac:dyDescent="0.25"/>
    <row r="216383" x14ac:dyDescent="0.25"/>
    <row r="216384" x14ac:dyDescent="0.25"/>
    <row r="216385" x14ac:dyDescent="0.25"/>
    <row r="216386" x14ac:dyDescent="0.25"/>
    <row r="216387" x14ac:dyDescent="0.25"/>
    <row r="216388" x14ac:dyDescent="0.25"/>
    <row r="216389" x14ac:dyDescent="0.25"/>
    <row r="216390" x14ac:dyDescent="0.25"/>
    <row r="216391" x14ac:dyDescent="0.25"/>
    <row r="216392" x14ac:dyDescent="0.25"/>
    <row r="216393" x14ac:dyDescent="0.25"/>
    <row r="216394" x14ac:dyDescent="0.25"/>
    <row r="216395" x14ac:dyDescent="0.25"/>
    <row r="216396" x14ac:dyDescent="0.25"/>
    <row r="216397" x14ac:dyDescent="0.25"/>
    <row r="216398" x14ac:dyDescent="0.25"/>
    <row r="216399" x14ac:dyDescent="0.25"/>
    <row r="216400" x14ac:dyDescent="0.25"/>
    <row r="216401" x14ac:dyDescent="0.25"/>
    <row r="216402" x14ac:dyDescent="0.25"/>
    <row r="216403" x14ac:dyDescent="0.25"/>
    <row r="216404" x14ac:dyDescent="0.25"/>
    <row r="216405" x14ac:dyDescent="0.25"/>
    <row r="216406" x14ac:dyDescent="0.25"/>
    <row r="216407" x14ac:dyDescent="0.25"/>
    <row r="216408" x14ac:dyDescent="0.25"/>
    <row r="216409" x14ac:dyDescent="0.25"/>
    <row r="216410" x14ac:dyDescent="0.25"/>
    <row r="216411" x14ac:dyDescent="0.25"/>
    <row r="216412" x14ac:dyDescent="0.25"/>
    <row r="216413" x14ac:dyDescent="0.25"/>
    <row r="216414" x14ac:dyDescent="0.25"/>
    <row r="216415" x14ac:dyDescent="0.25"/>
    <row r="216416" x14ac:dyDescent="0.25"/>
    <row r="216417" x14ac:dyDescent="0.25"/>
    <row r="216418" x14ac:dyDescent="0.25"/>
    <row r="216419" x14ac:dyDescent="0.25"/>
    <row r="216420" x14ac:dyDescent="0.25"/>
    <row r="216421" x14ac:dyDescent="0.25"/>
    <row r="216422" x14ac:dyDescent="0.25"/>
    <row r="216423" x14ac:dyDescent="0.25"/>
    <row r="216424" x14ac:dyDescent="0.25"/>
    <row r="216425" x14ac:dyDescent="0.25"/>
    <row r="216426" x14ac:dyDescent="0.25"/>
    <row r="216427" x14ac:dyDescent="0.25"/>
    <row r="216428" x14ac:dyDescent="0.25"/>
    <row r="216429" x14ac:dyDescent="0.25"/>
    <row r="216430" x14ac:dyDescent="0.25"/>
    <row r="216431" x14ac:dyDescent="0.25"/>
    <row r="216432" x14ac:dyDescent="0.25"/>
    <row r="216433" x14ac:dyDescent="0.25"/>
    <row r="216434" x14ac:dyDescent="0.25"/>
    <row r="216435" x14ac:dyDescent="0.25"/>
    <row r="216436" x14ac:dyDescent="0.25"/>
    <row r="216437" x14ac:dyDescent="0.25"/>
    <row r="216438" x14ac:dyDescent="0.25"/>
    <row r="216439" x14ac:dyDescent="0.25"/>
    <row r="216440" x14ac:dyDescent="0.25"/>
    <row r="216441" x14ac:dyDescent="0.25"/>
    <row r="216442" x14ac:dyDescent="0.25"/>
    <row r="216443" x14ac:dyDescent="0.25"/>
    <row r="216444" x14ac:dyDescent="0.25"/>
    <row r="216445" x14ac:dyDescent="0.25"/>
    <row r="216446" x14ac:dyDescent="0.25"/>
    <row r="216447" x14ac:dyDescent="0.25"/>
    <row r="216448" x14ac:dyDescent="0.25"/>
    <row r="216449" x14ac:dyDescent="0.25"/>
    <row r="216450" x14ac:dyDescent="0.25"/>
    <row r="216451" x14ac:dyDescent="0.25"/>
    <row r="216452" x14ac:dyDescent="0.25"/>
    <row r="216453" x14ac:dyDescent="0.25"/>
    <row r="216454" x14ac:dyDescent="0.25"/>
    <row r="216455" x14ac:dyDescent="0.25"/>
    <row r="216456" x14ac:dyDescent="0.25"/>
    <row r="216457" x14ac:dyDescent="0.25"/>
    <row r="216458" x14ac:dyDescent="0.25"/>
    <row r="216459" x14ac:dyDescent="0.25"/>
    <row r="216460" x14ac:dyDescent="0.25"/>
    <row r="216461" x14ac:dyDescent="0.25"/>
    <row r="216462" x14ac:dyDescent="0.25"/>
    <row r="216463" x14ac:dyDescent="0.25"/>
    <row r="216464" x14ac:dyDescent="0.25"/>
    <row r="216465" x14ac:dyDescent="0.25"/>
    <row r="216466" x14ac:dyDescent="0.25"/>
    <row r="216467" x14ac:dyDescent="0.25"/>
    <row r="216468" x14ac:dyDescent="0.25"/>
    <row r="216469" x14ac:dyDescent="0.25"/>
    <row r="216470" x14ac:dyDescent="0.25"/>
    <row r="216471" x14ac:dyDescent="0.25"/>
    <row r="216472" x14ac:dyDescent="0.25"/>
    <row r="216473" x14ac:dyDescent="0.25"/>
    <row r="216474" x14ac:dyDescent="0.25"/>
    <row r="216475" x14ac:dyDescent="0.25"/>
    <row r="216476" x14ac:dyDescent="0.25"/>
    <row r="216477" x14ac:dyDescent="0.25"/>
    <row r="216478" x14ac:dyDescent="0.25"/>
    <row r="216479" x14ac:dyDescent="0.25"/>
    <row r="216480" x14ac:dyDescent="0.25"/>
    <row r="216481" x14ac:dyDescent="0.25"/>
    <row r="216482" x14ac:dyDescent="0.25"/>
    <row r="216483" x14ac:dyDescent="0.25"/>
    <row r="216484" x14ac:dyDescent="0.25"/>
    <row r="216485" x14ac:dyDescent="0.25"/>
    <row r="216486" x14ac:dyDescent="0.25"/>
    <row r="216487" x14ac:dyDescent="0.25"/>
    <row r="216488" x14ac:dyDescent="0.25"/>
    <row r="216489" x14ac:dyDescent="0.25"/>
    <row r="216490" x14ac:dyDescent="0.25"/>
    <row r="216491" x14ac:dyDescent="0.25"/>
    <row r="216492" x14ac:dyDescent="0.25"/>
    <row r="216493" x14ac:dyDescent="0.25"/>
    <row r="216494" x14ac:dyDescent="0.25"/>
    <row r="216495" x14ac:dyDescent="0.25"/>
    <row r="216496" x14ac:dyDescent="0.25"/>
    <row r="216497" x14ac:dyDescent="0.25"/>
    <row r="216498" x14ac:dyDescent="0.25"/>
    <row r="216499" x14ac:dyDescent="0.25"/>
    <row r="216500" x14ac:dyDescent="0.25"/>
    <row r="216501" x14ac:dyDescent="0.25"/>
    <row r="216502" x14ac:dyDescent="0.25"/>
    <row r="216503" x14ac:dyDescent="0.25"/>
    <row r="216504" x14ac:dyDescent="0.25"/>
    <row r="216505" x14ac:dyDescent="0.25"/>
    <row r="216506" x14ac:dyDescent="0.25"/>
    <row r="216507" x14ac:dyDescent="0.25"/>
    <row r="216508" x14ac:dyDescent="0.25"/>
    <row r="216509" x14ac:dyDescent="0.25"/>
    <row r="216510" x14ac:dyDescent="0.25"/>
    <row r="216511" x14ac:dyDescent="0.25"/>
    <row r="216512" x14ac:dyDescent="0.25"/>
    <row r="216513" x14ac:dyDescent="0.25"/>
    <row r="216514" x14ac:dyDescent="0.25"/>
    <row r="216515" x14ac:dyDescent="0.25"/>
    <row r="216516" x14ac:dyDescent="0.25"/>
    <row r="216517" x14ac:dyDescent="0.25"/>
    <row r="216518" x14ac:dyDescent="0.25"/>
    <row r="216519" x14ac:dyDescent="0.25"/>
    <row r="216520" x14ac:dyDescent="0.25"/>
    <row r="216521" x14ac:dyDescent="0.25"/>
    <row r="216522" x14ac:dyDescent="0.25"/>
    <row r="216523" x14ac:dyDescent="0.25"/>
    <row r="216524" x14ac:dyDescent="0.25"/>
    <row r="216525" x14ac:dyDescent="0.25"/>
    <row r="216526" x14ac:dyDescent="0.25"/>
    <row r="216527" x14ac:dyDescent="0.25"/>
    <row r="216528" x14ac:dyDescent="0.25"/>
    <row r="216529" x14ac:dyDescent="0.25"/>
    <row r="216530" x14ac:dyDescent="0.25"/>
    <row r="216531" x14ac:dyDescent="0.25"/>
    <row r="216532" x14ac:dyDescent="0.25"/>
    <row r="216533" x14ac:dyDescent="0.25"/>
    <row r="216534" x14ac:dyDescent="0.25"/>
    <row r="216535" x14ac:dyDescent="0.25"/>
    <row r="216536" x14ac:dyDescent="0.25"/>
    <row r="216537" x14ac:dyDescent="0.25"/>
    <row r="216538" x14ac:dyDescent="0.25"/>
    <row r="216539" x14ac:dyDescent="0.25"/>
    <row r="216540" x14ac:dyDescent="0.25"/>
    <row r="216541" x14ac:dyDescent="0.25"/>
    <row r="216542" x14ac:dyDescent="0.25"/>
    <row r="216543" x14ac:dyDescent="0.25"/>
    <row r="216544" x14ac:dyDescent="0.25"/>
    <row r="216545" x14ac:dyDescent="0.25"/>
    <row r="216546" x14ac:dyDescent="0.25"/>
    <row r="216547" x14ac:dyDescent="0.25"/>
    <row r="216548" x14ac:dyDescent="0.25"/>
    <row r="216549" x14ac:dyDescent="0.25"/>
    <row r="216550" x14ac:dyDescent="0.25"/>
    <row r="216551" x14ac:dyDescent="0.25"/>
    <row r="216552" x14ac:dyDescent="0.25"/>
    <row r="216553" x14ac:dyDescent="0.25"/>
    <row r="216554" x14ac:dyDescent="0.25"/>
    <row r="216555" x14ac:dyDescent="0.25"/>
    <row r="216556" x14ac:dyDescent="0.25"/>
    <row r="216557" x14ac:dyDescent="0.25"/>
    <row r="216558" x14ac:dyDescent="0.25"/>
    <row r="216559" x14ac:dyDescent="0.25"/>
    <row r="216560" x14ac:dyDescent="0.25"/>
    <row r="216561" x14ac:dyDescent="0.25"/>
    <row r="216562" x14ac:dyDescent="0.25"/>
    <row r="216563" x14ac:dyDescent="0.25"/>
    <row r="216564" x14ac:dyDescent="0.25"/>
    <row r="216565" x14ac:dyDescent="0.25"/>
    <row r="216566" x14ac:dyDescent="0.25"/>
    <row r="216567" x14ac:dyDescent="0.25"/>
    <row r="216568" x14ac:dyDescent="0.25"/>
    <row r="216569" x14ac:dyDescent="0.25"/>
    <row r="216570" x14ac:dyDescent="0.25"/>
    <row r="216571" x14ac:dyDescent="0.25"/>
    <row r="216572" x14ac:dyDescent="0.25"/>
    <row r="216573" x14ac:dyDescent="0.25"/>
    <row r="216574" x14ac:dyDescent="0.25"/>
    <row r="216575" x14ac:dyDescent="0.25"/>
    <row r="216576" x14ac:dyDescent="0.25"/>
    <row r="216577" x14ac:dyDescent="0.25"/>
    <row r="216578" x14ac:dyDescent="0.25"/>
    <row r="216579" x14ac:dyDescent="0.25"/>
    <row r="216580" x14ac:dyDescent="0.25"/>
    <row r="216581" x14ac:dyDescent="0.25"/>
    <row r="216582" x14ac:dyDescent="0.25"/>
    <row r="216583" x14ac:dyDescent="0.25"/>
    <row r="216584" x14ac:dyDescent="0.25"/>
    <row r="216585" x14ac:dyDescent="0.25"/>
    <row r="216586" x14ac:dyDescent="0.25"/>
    <row r="216587" x14ac:dyDescent="0.25"/>
    <row r="216588" x14ac:dyDescent="0.25"/>
    <row r="216589" x14ac:dyDescent="0.25"/>
    <row r="216590" x14ac:dyDescent="0.25"/>
    <row r="216591" x14ac:dyDescent="0.25"/>
    <row r="216592" x14ac:dyDescent="0.25"/>
    <row r="216593" x14ac:dyDescent="0.25"/>
    <row r="216594" x14ac:dyDescent="0.25"/>
    <row r="216595" x14ac:dyDescent="0.25"/>
    <row r="216596" x14ac:dyDescent="0.25"/>
    <row r="216597" x14ac:dyDescent="0.25"/>
    <row r="216598" x14ac:dyDescent="0.25"/>
    <row r="216599" x14ac:dyDescent="0.25"/>
    <row r="216600" x14ac:dyDescent="0.25"/>
    <row r="216601" x14ac:dyDescent="0.25"/>
    <row r="216602" x14ac:dyDescent="0.25"/>
    <row r="216603" x14ac:dyDescent="0.25"/>
    <row r="216604" x14ac:dyDescent="0.25"/>
    <row r="216605" x14ac:dyDescent="0.25"/>
    <row r="216606" x14ac:dyDescent="0.25"/>
    <row r="216607" x14ac:dyDescent="0.25"/>
    <row r="216608" x14ac:dyDescent="0.25"/>
    <row r="216609" x14ac:dyDescent="0.25"/>
    <row r="216610" x14ac:dyDescent="0.25"/>
    <row r="216611" x14ac:dyDescent="0.25"/>
    <row r="216612" x14ac:dyDescent="0.25"/>
    <row r="216613" x14ac:dyDescent="0.25"/>
    <row r="216614" x14ac:dyDescent="0.25"/>
    <row r="216615" x14ac:dyDescent="0.25"/>
    <row r="216616" x14ac:dyDescent="0.25"/>
    <row r="216617" x14ac:dyDescent="0.25"/>
    <row r="216618" x14ac:dyDescent="0.25"/>
    <row r="216619" x14ac:dyDescent="0.25"/>
    <row r="216620" x14ac:dyDescent="0.25"/>
    <row r="216621" x14ac:dyDescent="0.25"/>
    <row r="216622" x14ac:dyDescent="0.25"/>
    <row r="216623" x14ac:dyDescent="0.25"/>
    <row r="216624" x14ac:dyDescent="0.25"/>
    <row r="216625" x14ac:dyDescent="0.25"/>
    <row r="216626" x14ac:dyDescent="0.25"/>
    <row r="216627" x14ac:dyDescent="0.25"/>
    <row r="216628" x14ac:dyDescent="0.25"/>
    <row r="216629" x14ac:dyDescent="0.25"/>
    <row r="216630" x14ac:dyDescent="0.25"/>
    <row r="216631" x14ac:dyDescent="0.25"/>
    <row r="216632" x14ac:dyDescent="0.25"/>
    <row r="216633" x14ac:dyDescent="0.25"/>
    <row r="216634" x14ac:dyDescent="0.25"/>
    <row r="216635" x14ac:dyDescent="0.25"/>
    <row r="216636" x14ac:dyDescent="0.25"/>
    <row r="216637" x14ac:dyDescent="0.25"/>
    <row r="216638" x14ac:dyDescent="0.25"/>
    <row r="216639" x14ac:dyDescent="0.25"/>
    <row r="216640" x14ac:dyDescent="0.25"/>
    <row r="216641" x14ac:dyDescent="0.25"/>
    <row r="216642" x14ac:dyDescent="0.25"/>
    <row r="216643" x14ac:dyDescent="0.25"/>
    <row r="216644" x14ac:dyDescent="0.25"/>
    <row r="216645" x14ac:dyDescent="0.25"/>
    <row r="216646" x14ac:dyDescent="0.25"/>
    <row r="216647" x14ac:dyDescent="0.25"/>
    <row r="216648" x14ac:dyDescent="0.25"/>
    <row r="216649" x14ac:dyDescent="0.25"/>
    <row r="216650" x14ac:dyDescent="0.25"/>
    <row r="216651" x14ac:dyDescent="0.25"/>
    <row r="216652" x14ac:dyDescent="0.25"/>
    <row r="216653" x14ac:dyDescent="0.25"/>
    <row r="216654" x14ac:dyDescent="0.25"/>
    <row r="216655" x14ac:dyDescent="0.25"/>
    <row r="216656" x14ac:dyDescent="0.25"/>
    <row r="216657" x14ac:dyDescent="0.25"/>
    <row r="216658" x14ac:dyDescent="0.25"/>
    <row r="216659" x14ac:dyDescent="0.25"/>
    <row r="216660" x14ac:dyDescent="0.25"/>
    <row r="216661" x14ac:dyDescent="0.25"/>
    <row r="216662" x14ac:dyDescent="0.25"/>
    <row r="216663" x14ac:dyDescent="0.25"/>
    <row r="216664" x14ac:dyDescent="0.25"/>
    <row r="216665" x14ac:dyDescent="0.25"/>
    <row r="216666" x14ac:dyDescent="0.25"/>
    <row r="216667" x14ac:dyDescent="0.25"/>
    <row r="216668" x14ac:dyDescent="0.25"/>
    <row r="216669" x14ac:dyDescent="0.25"/>
    <row r="216670" x14ac:dyDescent="0.25"/>
    <row r="216671" x14ac:dyDescent="0.25"/>
    <row r="216672" x14ac:dyDescent="0.25"/>
    <row r="216673" x14ac:dyDescent="0.25"/>
    <row r="216674" x14ac:dyDescent="0.25"/>
    <row r="216675" x14ac:dyDescent="0.25"/>
    <row r="216676" x14ac:dyDescent="0.25"/>
    <row r="216677" x14ac:dyDescent="0.25"/>
    <row r="216678" x14ac:dyDescent="0.25"/>
    <row r="216679" x14ac:dyDescent="0.25"/>
    <row r="216680" x14ac:dyDescent="0.25"/>
    <row r="216681" x14ac:dyDescent="0.25"/>
    <row r="216682" x14ac:dyDescent="0.25"/>
    <row r="216683" x14ac:dyDescent="0.25"/>
    <row r="216684" x14ac:dyDescent="0.25"/>
    <row r="216685" x14ac:dyDescent="0.25"/>
    <row r="216686" x14ac:dyDescent="0.25"/>
    <row r="216687" x14ac:dyDescent="0.25"/>
    <row r="216688" x14ac:dyDescent="0.25"/>
    <row r="216689" x14ac:dyDescent="0.25"/>
    <row r="216690" x14ac:dyDescent="0.25"/>
    <row r="216691" x14ac:dyDescent="0.25"/>
    <row r="216692" x14ac:dyDescent="0.25"/>
    <row r="216693" x14ac:dyDescent="0.25"/>
    <row r="216694" x14ac:dyDescent="0.25"/>
    <row r="216695" x14ac:dyDescent="0.25"/>
    <row r="216696" x14ac:dyDescent="0.25"/>
    <row r="216697" x14ac:dyDescent="0.25"/>
    <row r="216698" x14ac:dyDescent="0.25"/>
    <row r="216699" x14ac:dyDescent="0.25"/>
    <row r="216700" x14ac:dyDescent="0.25"/>
    <row r="216701" x14ac:dyDescent="0.25"/>
    <row r="216702" x14ac:dyDescent="0.25"/>
    <row r="216703" x14ac:dyDescent="0.25"/>
    <row r="216704" x14ac:dyDescent="0.25"/>
    <row r="216705" x14ac:dyDescent="0.25"/>
    <row r="216706" x14ac:dyDescent="0.25"/>
    <row r="216707" x14ac:dyDescent="0.25"/>
    <row r="216708" x14ac:dyDescent="0.25"/>
    <row r="216709" x14ac:dyDescent="0.25"/>
    <row r="216710" x14ac:dyDescent="0.25"/>
    <row r="216711" x14ac:dyDescent="0.25"/>
    <row r="216712" x14ac:dyDescent="0.25"/>
    <row r="216713" x14ac:dyDescent="0.25"/>
    <row r="216714" x14ac:dyDescent="0.25"/>
    <row r="216715" x14ac:dyDescent="0.25"/>
    <row r="216716" x14ac:dyDescent="0.25"/>
    <row r="216717" x14ac:dyDescent="0.25"/>
    <row r="216718" x14ac:dyDescent="0.25"/>
    <row r="216719" x14ac:dyDescent="0.25"/>
    <row r="216720" x14ac:dyDescent="0.25"/>
    <row r="216721" x14ac:dyDescent="0.25"/>
    <row r="216722" x14ac:dyDescent="0.25"/>
    <row r="216723" x14ac:dyDescent="0.25"/>
    <row r="216724" x14ac:dyDescent="0.25"/>
    <row r="216725" x14ac:dyDescent="0.25"/>
    <row r="216726" x14ac:dyDescent="0.25"/>
    <row r="216727" x14ac:dyDescent="0.25"/>
    <row r="216728" x14ac:dyDescent="0.25"/>
    <row r="216729" x14ac:dyDescent="0.25"/>
    <row r="216730" x14ac:dyDescent="0.25"/>
    <row r="216731" x14ac:dyDescent="0.25"/>
    <row r="216732" x14ac:dyDescent="0.25"/>
    <row r="216733" x14ac:dyDescent="0.25"/>
    <row r="216734" x14ac:dyDescent="0.25"/>
    <row r="216735" x14ac:dyDescent="0.25"/>
    <row r="216736" x14ac:dyDescent="0.25"/>
    <row r="216737" x14ac:dyDescent="0.25"/>
    <row r="216738" x14ac:dyDescent="0.25"/>
    <row r="216739" x14ac:dyDescent="0.25"/>
    <row r="216740" x14ac:dyDescent="0.25"/>
    <row r="216741" x14ac:dyDescent="0.25"/>
    <row r="216742" x14ac:dyDescent="0.25"/>
    <row r="216743" x14ac:dyDescent="0.25"/>
    <row r="216744" x14ac:dyDescent="0.25"/>
    <row r="216745" x14ac:dyDescent="0.25"/>
    <row r="216746" x14ac:dyDescent="0.25"/>
    <row r="216747" x14ac:dyDescent="0.25"/>
    <row r="216748" x14ac:dyDescent="0.25"/>
    <row r="216749" x14ac:dyDescent="0.25"/>
    <row r="216750" x14ac:dyDescent="0.25"/>
    <row r="216751" x14ac:dyDescent="0.25"/>
    <row r="216752" x14ac:dyDescent="0.25"/>
    <row r="216753" x14ac:dyDescent="0.25"/>
    <row r="216754" x14ac:dyDescent="0.25"/>
    <row r="216755" x14ac:dyDescent="0.25"/>
    <row r="216756" x14ac:dyDescent="0.25"/>
    <row r="216757" x14ac:dyDescent="0.25"/>
    <row r="216758" x14ac:dyDescent="0.25"/>
    <row r="216759" x14ac:dyDescent="0.25"/>
    <row r="216760" x14ac:dyDescent="0.25"/>
    <row r="216761" x14ac:dyDescent="0.25"/>
    <row r="216762" x14ac:dyDescent="0.25"/>
    <row r="216763" x14ac:dyDescent="0.25"/>
    <row r="216764" x14ac:dyDescent="0.25"/>
    <row r="216765" x14ac:dyDescent="0.25"/>
    <row r="216766" x14ac:dyDescent="0.25"/>
    <row r="216767" x14ac:dyDescent="0.25"/>
    <row r="216768" x14ac:dyDescent="0.25"/>
    <row r="216769" x14ac:dyDescent="0.25"/>
    <row r="216770" x14ac:dyDescent="0.25"/>
    <row r="216771" x14ac:dyDescent="0.25"/>
    <row r="216772" x14ac:dyDescent="0.25"/>
    <row r="216773" x14ac:dyDescent="0.25"/>
    <row r="216774" x14ac:dyDescent="0.25"/>
    <row r="216775" x14ac:dyDescent="0.25"/>
    <row r="216776" x14ac:dyDescent="0.25"/>
    <row r="216777" x14ac:dyDescent="0.25"/>
    <row r="216778" x14ac:dyDescent="0.25"/>
    <row r="216779" x14ac:dyDescent="0.25"/>
    <row r="216780" x14ac:dyDescent="0.25"/>
    <row r="216781" x14ac:dyDescent="0.25"/>
    <row r="216782" x14ac:dyDescent="0.25"/>
    <row r="216783" x14ac:dyDescent="0.25"/>
    <row r="216784" x14ac:dyDescent="0.25"/>
    <row r="216785" x14ac:dyDescent="0.25"/>
    <row r="216786" x14ac:dyDescent="0.25"/>
    <row r="216787" x14ac:dyDescent="0.25"/>
    <row r="216788" x14ac:dyDescent="0.25"/>
    <row r="216789" x14ac:dyDescent="0.25"/>
    <row r="216790" x14ac:dyDescent="0.25"/>
    <row r="216791" x14ac:dyDescent="0.25"/>
    <row r="216792" x14ac:dyDescent="0.25"/>
    <row r="216793" x14ac:dyDescent="0.25"/>
    <row r="216794" x14ac:dyDescent="0.25"/>
    <row r="216795" x14ac:dyDescent="0.25"/>
    <row r="216796" x14ac:dyDescent="0.25"/>
    <row r="216797" x14ac:dyDescent="0.25"/>
    <row r="216798" x14ac:dyDescent="0.25"/>
    <row r="216799" x14ac:dyDescent="0.25"/>
    <row r="216800" x14ac:dyDescent="0.25"/>
    <row r="216801" x14ac:dyDescent="0.25"/>
    <row r="216802" x14ac:dyDescent="0.25"/>
    <row r="216803" x14ac:dyDescent="0.25"/>
    <row r="216804" x14ac:dyDescent="0.25"/>
    <row r="216805" x14ac:dyDescent="0.25"/>
    <row r="216806" x14ac:dyDescent="0.25"/>
    <row r="216807" x14ac:dyDescent="0.25"/>
    <row r="216808" x14ac:dyDescent="0.25"/>
    <row r="216809" x14ac:dyDescent="0.25"/>
    <row r="216810" x14ac:dyDescent="0.25"/>
    <row r="216811" x14ac:dyDescent="0.25"/>
    <row r="216812" x14ac:dyDescent="0.25"/>
    <row r="216813" x14ac:dyDescent="0.25"/>
    <row r="216814" x14ac:dyDescent="0.25"/>
    <row r="216815" x14ac:dyDescent="0.25"/>
    <row r="216816" x14ac:dyDescent="0.25"/>
    <row r="216817" x14ac:dyDescent="0.25"/>
    <row r="216818" x14ac:dyDescent="0.25"/>
    <row r="216819" x14ac:dyDescent="0.25"/>
    <row r="216820" x14ac:dyDescent="0.25"/>
    <row r="216821" x14ac:dyDescent="0.25"/>
    <row r="216822" x14ac:dyDescent="0.25"/>
    <row r="216823" x14ac:dyDescent="0.25"/>
    <row r="216824" x14ac:dyDescent="0.25"/>
    <row r="216825" x14ac:dyDescent="0.25"/>
    <row r="216826" x14ac:dyDescent="0.25"/>
    <row r="216827" x14ac:dyDescent="0.25"/>
    <row r="216828" x14ac:dyDescent="0.25"/>
    <row r="216829" x14ac:dyDescent="0.25"/>
    <row r="216830" x14ac:dyDescent="0.25"/>
    <row r="216831" x14ac:dyDescent="0.25"/>
    <row r="216832" x14ac:dyDescent="0.25"/>
    <row r="216833" x14ac:dyDescent="0.25"/>
    <row r="216834" x14ac:dyDescent="0.25"/>
    <row r="216835" x14ac:dyDescent="0.25"/>
    <row r="216836" x14ac:dyDescent="0.25"/>
    <row r="216837" x14ac:dyDescent="0.25"/>
    <row r="216838" x14ac:dyDescent="0.25"/>
    <row r="216839" x14ac:dyDescent="0.25"/>
    <row r="216840" x14ac:dyDescent="0.25"/>
    <row r="216841" x14ac:dyDescent="0.25"/>
    <row r="216842" x14ac:dyDescent="0.25"/>
    <row r="216843" x14ac:dyDescent="0.25"/>
    <row r="216844" x14ac:dyDescent="0.25"/>
    <row r="216845" x14ac:dyDescent="0.25"/>
    <row r="216846" x14ac:dyDescent="0.25"/>
    <row r="216847" x14ac:dyDescent="0.25"/>
    <row r="216848" x14ac:dyDescent="0.25"/>
    <row r="216849" x14ac:dyDescent="0.25"/>
    <row r="216850" x14ac:dyDescent="0.25"/>
    <row r="216851" x14ac:dyDescent="0.25"/>
    <row r="216852" x14ac:dyDescent="0.25"/>
    <row r="216853" x14ac:dyDescent="0.25"/>
    <row r="216854" x14ac:dyDescent="0.25"/>
    <row r="216855" x14ac:dyDescent="0.25"/>
    <row r="216856" x14ac:dyDescent="0.25"/>
    <row r="216857" x14ac:dyDescent="0.25"/>
    <row r="216858" x14ac:dyDescent="0.25"/>
    <row r="216859" x14ac:dyDescent="0.25"/>
    <row r="216860" x14ac:dyDescent="0.25"/>
    <row r="216861" x14ac:dyDescent="0.25"/>
    <row r="216862" x14ac:dyDescent="0.25"/>
    <row r="216863" x14ac:dyDescent="0.25"/>
    <row r="216864" x14ac:dyDescent="0.25"/>
    <row r="216865" x14ac:dyDescent="0.25"/>
    <row r="216866" x14ac:dyDescent="0.25"/>
    <row r="216867" x14ac:dyDescent="0.25"/>
    <row r="216868" x14ac:dyDescent="0.25"/>
    <row r="216869" x14ac:dyDescent="0.25"/>
    <row r="216870" x14ac:dyDescent="0.25"/>
    <row r="216871" x14ac:dyDescent="0.25"/>
    <row r="216872" x14ac:dyDescent="0.25"/>
    <row r="216873" x14ac:dyDescent="0.25"/>
    <row r="216874" x14ac:dyDescent="0.25"/>
    <row r="216875" x14ac:dyDescent="0.25"/>
    <row r="216876" x14ac:dyDescent="0.25"/>
    <row r="216877" x14ac:dyDescent="0.25"/>
    <row r="216878" x14ac:dyDescent="0.25"/>
    <row r="216879" x14ac:dyDescent="0.25"/>
    <row r="216880" x14ac:dyDescent="0.25"/>
    <row r="216881" x14ac:dyDescent="0.25"/>
    <row r="216882" x14ac:dyDescent="0.25"/>
    <row r="216883" x14ac:dyDescent="0.25"/>
    <row r="216884" x14ac:dyDescent="0.25"/>
    <row r="216885" x14ac:dyDescent="0.25"/>
    <row r="216886" x14ac:dyDescent="0.25"/>
    <row r="216887" x14ac:dyDescent="0.25"/>
    <row r="216888" x14ac:dyDescent="0.25"/>
    <row r="216889" x14ac:dyDescent="0.25"/>
    <row r="216890" x14ac:dyDescent="0.25"/>
    <row r="216891" x14ac:dyDescent="0.25"/>
    <row r="216892" x14ac:dyDescent="0.25"/>
    <row r="216893" x14ac:dyDescent="0.25"/>
    <row r="216894" x14ac:dyDescent="0.25"/>
    <row r="216895" x14ac:dyDescent="0.25"/>
    <row r="216896" x14ac:dyDescent="0.25"/>
    <row r="216897" x14ac:dyDescent="0.25"/>
    <row r="216898" x14ac:dyDescent="0.25"/>
    <row r="216899" x14ac:dyDescent="0.25"/>
    <row r="216900" x14ac:dyDescent="0.25"/>
    <row r="216901" x14ac:dyDescent="0.25"/>
    <row r="216902" x14ac:dyDescent="0.25"/>
    <row r="216903" x14ac:dyDescent="0.25"/>
    <row r="216904" x14ac:dyDescent="0.25"/>
    <row r="216905" x14ac:dyDescent="0.25"/>
    <row r="216906" x14ac:dyDescent="0.25"/>
    <row r="216907" x14ac:dyDescent="0.25"/>
    <row r="216908" x14ac:dyDescent="0.25"/>
    <row r="216909" x14ac:dyDescent="0.25"/>
    <row r="216910" x14ac:dyDescent="0.25"/>
    <row r="216911" x14ac:dyDescent="0.25"/>
    <row r="216912" x14ac:dyDescent="0.25"/>
    <row r="216913" x14ac:dyDescent="0.25"/>
    <row r="216914" x14ac:dyDescent="0.25"/>
    <row r="216915" x14ac:dyDescent="0.25"/>
    <row r="216916" x14ac:dyDescent="0.25"/>
    <row r="216917" x14ac:dyDescent="0.25"/>
    <row r="216918" x14ac:dyDescent="0.25"/>
    <row r="216919" x14ac:dyDescent="0.25"/>
    <row r="216920" x14ac:dyDescent="0.25"/>
    <row r="216921" x14ac:dyDescent="0.25"/>
    <row r="216922" x14ac:dyDescent="0.25"/>
    <row r="216923" x14ac:dyDescent="0.25"/>
    <row r="216924" x14ac:dyDescent="0.25"/>
    <row r="216925" x14ac:dyDescent="0.25"/>
    <row r="216926" x14ac:dyDescent="0.25"/>
    <row r="216927" x14ac:dyDescent="0.25"/>
    <row r="216928" x14ac:dyDescent="0.25"/>
    <row r="216929" x14ac:dyDescent="0.25"/>
    <row r="216930" x14ac:dyDescent="0.25"/>
    <row r="216931" x14ac:dyDescent="0.25"/>
    <row r="216932" x14ac:dyDescent="0.25"/>
    <row r="216933" x14ac:dyDescent="0.25"/>
    <row r="216934" x14ac:dyDescent="0.25"/>
    <row r="216935" x14ac:dyDescent="0.25"/>
    <row r="216936" x14ac:dyDescent="0.25"/>
    <row r="216937" x14ac:dyDescent="0.25"/>
    <row r="216938" x14ac:dyDescent="0.25"/>
    <row r="216939" x14ac:dyDescent="0.25"/>
    <row r="216940" x14ac:dyDescent="0.25"/>
    <row r="216941" x14ac:dyDescent="0.25"/>
    <row r="216942" x14ac:dyDescent="0.25"/>
    <row r="216943" x14ac:dyDescent="0.25"/>
    <row r="216944" x14ac:dyDescent="0.25"/>
    <row r="216945" x14ac:dyDescent="0.25"/>
    <row r="216946" x14ac:dyDescent="0.25"/>
    <row r="216947" x14ac:dyDescent="0.25"/>
    <row r="216948" x14ac:dyDescent="0.25"/>
    <row r="216949" x14ac:dyDescent="0.25"/>
    <row r="216950" x14ac:dyDescent="0.25"/>
    <row r="216951" x14ac:dyDescent="0.25"/>
    <row r="216952" x14ac:dyDescent="0.25"/>
    <row r="216953" x14ac:dyDescent="0.25"/>
    <row r="216954" x14ac:dyDescent="0.25"/>
    <row r="216955" x14ac:dyDescent="0.25"/>
    <row r="216956" x14ac:dyDescent="0.25"/>
    <row r="216957" x14ac:dyDescent="0.25"/>
    <row r="216958" x14ac:dyDescent="0.25"/>
    <row r="216959" x14ac:dyDescent="0.25"/>
    <row r="216960" x14ac:dyDescent="0.25"/>
    <row r="216961" x14ac:dyDescent="0.25"/>
    <row r="216962" x14ac:dyDescent="0.25"/>
    <row r="216963" x14ac:dyDescent="0.25"/>
    <row r="216964" x14ac:dyDescent="0.25"/>
    <row r="216965" x14ac:dyDescent="0.25"/>
    <row r="216966" x14ac:dyDescent="0.25"/>
    <row r="216967" x14ac:dyDescent="0.25"/>
    <row r="216968" x14ac:dyDescent="0.25"/>
    <row r="216969" x14ac:dyDescent="0.25"/>
    <row r="216970" x14ac:dyDescent="0.25"/>
    <row r="216971" x14ac:dyDescent="0.25"/>
    <row r="216972" x14ac:dyDescent="0.25"/>
    <row r="216973" x14ac:dyDescent="0.25"/>
    <row r="216974" x14ac:dyDescent="0.25"/>
    <row r="216975" x14ac:dyDescent="0.25"/>
    <row r="216976" x14ac:dyDescent="0.25"/>
    <row r="216977" x14ac:dyDescent="0.25"/>
    <row r="216978" x14ac:dyDescent="0.25"/>
    <row r="216979" x14ac:dyDescent="0.25"/>
    <row r="216980" x14ac:dyDescent="0.25"/>
    <row r="216981" x14ac:dyDescent="0.25"/>
    <row r="216982" x14ac:dyDescent="0.25"/>
    <row r="216983" x14ac:dyDescent="0.25"/>
    <row r="216984" x14ac:dyDescent="0.25"/>
    <row r="216985" x14ac:dyDescent="0.25"/>
    <row r="216986" x14ac:dyDescent="0.25"/>
    <row r="216987" x14ac:dyDescent="0.25"/>
    <row r="216988" x14ac:dyDescent="0.25"/>
    <row r="216989" x14ac:dyDescent="0.25"/>
    <row r="216990" x14ac:dyDescent="0.25"/>
    <row r="216991" x14ac:dyDescent="0.25"/>
    <row r="216992" x14ac:dyDescent="0.25"/>
    <row r="216993" x14ac:dyDescent="0.25"/>
    <row r="216994" x14ac:dyDescent="0.25"/>
    <row r="216995" x14ac:dyDescent="0.25"/>
    <row r="216996" x14ac:dyDescent="0.25"/>
    <row r="216997" x14ac:dyDescent="0.25"/>
    <row r="216998" x14ac:dyDescent="0.25"/>
    <row r="216999" x14ac:dyDescent="0.25"/>
    <row r="217000" x14ac:dyDescent="0.25"/>
    <row r="217001" x14ac:dyDescent="0.25"/>
    <row r="217002" x14ac:dyDescent="0.25"/>
    <row r="217003" x14ac:dyDescent="0.25"/>
    <row r="217004" x14ac:dyDescent="0.25"/>
    <row r="217005" x14ac:dyDescent="0.25"/>
    <row r="217006" x14ac:dyDescent="0.25"/>
    <row r="217007" x14ac:dyDescent="0.25"/>
    <row r="217008" x14ac:dyDescent="0.25"/>
    <row r="217009" x14ac:dyDescent="0.25"/>
    <row r="217010" x14ac:dyDescent="0.25"/>
    <row r="217011" x14ac:dyDescent="0.25"/>
    <row r="217012" x14ac:dyDescent="0.25"/>
    <row r="217013" x14ac:dyDescent="0.25"/>
    <row r="217014" x14ac:dyDescent="0.25"/>
    <row r="217015" x14ac:dyDescent="0.25"/>
    <row r="217016" x14ac:dyDescent="0.25"/>
    <row r="217017" x14ac:dyDescent="0.25"/>
    <row r="217018" x14ac:dyDescent="0.25"/>
    <row r="217019" x14ac:dyDescent="0.25"/>
    <row r="217020" x14ac:dyDescent="0.25"/>
    <row r="217021" x14ac:dyDescent="0.25"/>
    <row r="217022" x14ac:dyDescent="0.25"/>
    <row r="217023" x14ac:dyDescent="0.25"/>
    <row r="217024" x14ac:dyDescent="0.25"/>
    <row r="217025" x14ac:dyDescent="0.25"/>
    <row r="217026" x14ac:dyDescent="0.25"/>
    <row r="217027" x14ac:dyDescent="0.25"/>
    <row r="217028" x14ac:dyDescent="0.25"/>
    <row r="217029" x14ac:dyDescent="0.25"/>
    <row r="217030" x14ac:dyDescent="0.25"/>
    <row r="217031" x14ac:dyDescent="0.25"/>
    <row r="217032" x14ac:dyDescent="0.25"/>
    <row r="217033" x14ac:dyDescent="0.25"/>
    <row r="217034" x14ac:dyDescent="0.25"/>
    <row r="217035" x14ac:dyDescent="0.25"/>
    <row r="217036" x14ac:dyDescent="0.25"/>
    <row r="217037" x14ac:dyDescent="0.25"/>
    <row r="217038" x14ac:dyDescent="0.25"/>
    <row r="217039" x14ac:dyDescent="0.25"/>
    <row r="217040" x14ac:dyDescent="0.25"/>
    <row r="217041" x14ac:dyDescent="0.25"/>
    <row r="217042" x14ac:dyDescent="0.25"/>
    <row r="217043" x14ac:dyDescent="0.25"/>
    <row r="217044" x14ac:dyDescent="0.25"/>
    <row r="217045" x14ac:dyDescent="0.25"/>
    <row r="217046" x14ac:dyDescent="0.25"/>
    <row r="217047" x14ac:dyDescent="0.25"/>
    <row r="217048" x14ac:dyDescent="0.25"/>
    <row r="217049" x14ac:dyDescent="0.25"/>
    <row r="217050" x14ac:dyDescent="0.25"/>
    <row r="217051" x14ac:dyDescent="0.25"/>
    <row r="217052" x14ac:dyDescent="0.25"/>
    <row r="217053" x14ac:dyDescent="0.25"/>
    <row r="217054" x14ac:dyDescent="0.25"/>
    <row r="217055" x14ac:dyDescent="0.25"/>
    <row r="217056" x14ac:dyDescent="0.25"/>
    <row r="217057" x14ac:dyDescent="0.25"/>
    <row r="217058" x14ac:dyDescent="0.25"/>
    <row r="217059" x14ac:dyDescent="0.25"/>
    <row r="217060" x14ac:dyDescent="0.25"/>
    <row r="217061" x14ac:dyDescent="0.25"/>
    <row r="217062" x14ac:dyDescent="0.25"/>
    <row r="217063" x14ac:dyDescent="0.25"/>
    <row r="217064" x14ac:dyDescent="0.25"/>
    <row r="217065" x14ac:dyDescent="0.25"/>
    <row r="217066" x14ac:dyDescent="0.25"/>
    <row r="217067" x14ac:dyDescent="0.25"/>
    <row r="217068" x14ac:dyDescent="0.25"/>
    <row r="217069" x14ac:dyDescent="0.25"/>
    <row r="217070" x14ac:dyDescent="0.25"/>
    <row r="217071" x14ac:dyDescent="0.25"/>
    <row r="217072" x14ac:dyDescent="0.25"/>
    <row r="217073" x14ac:dyDescent="0.25"/>
    <row r="217074" x14ac:dyDescent="0.25"/>
    <row r="217075" x14ac:dyDescent="0.25"/>
    <row r="217076" x14ac:dyDescent="0.25"/>
    <row r="217077" x14ac:dyDescent="0.25"/>
    <row r="217078" x14ac:dyDescent="0.25"/>
    <row r="217079" x14ac:dyDescent="0.25"/>
    <row r="217080" x14ac:dyDescent="0.25"/>
    <row r="217081" x14ac:dyDescent="0.25"/>
    <row r="217082" x14ac:dyDescent="0.25"/>
    <row r="217083" x14ac:dyDescent="0.25"/>
    <row r="217084" x14ac:dyDescent="0.25"/>
    <row r="217085" x14ac:dyDescent="0.25"/>
    <row r="217086" x14ac:dyDescent="0.25"/>
    <row r="217087" x14ac:dyDescent="0.25"/>
    <row r="217088" x14ac:dyDescent="0.25"/>
    <row r="217089" x14ac:dyDescent="0.25"/>
    <row r="217090" x14ac:dyDescent="0.25"/>
    <row r="217091" x14ac:dyDescent="0.25"/>
    <row r="217092" x14ac:dyDescent="0.25"/>
    <row r="217093" x14ac:dyDescent="0.25"/>
    <row r="217094" x14ac:dyDescent="0.25"/>
    <row r="217095" x14ac:dyDescent="0.25"/>
    <row r="217096" x14ac:dyDescent="0.25"/>
    <row r="217097" x14ac:dyDescent="0.25"/>
    <row r="217098" x14ac:dyDescent="0.25"/>
    <row r="217099" x14ac:dyDescent="0.25"/>
    <row r="217100" x14ac:dyDescent="0.25"/>
    <row r="217101" x14ac:dyDescent="0.25"/>
    <row r="217102" x14ac:dyDescent="0.25"/>
    <row r="217103" x14ac:dyDescent="0.25"/>
    <row r="217104" x14ac:dyDescent="0.25"/>
    <row r="217105" x14ac:dyDescent="0.25"/>
    <row r="217106" x14ac:dyDescent="0.25"/>
    <row r="217107" x14ac:dyDescent="0.25"/>
    <row r="217108" x14ac:dyDescent="0.25"/>
    <row r="217109" x14ac:dyDescent="0.25"/>
    <row r="217110" x14ac:dyDescent="0.25"/>
    <row r="217111" x14ac:dyDescent="0.25"/>
    <row r="217112" x14ac:dyDescent="0.25"/>
    <row r="217113" x14ac:dyDescent="0.25"/>
    <row r="217114" x14ac:dyDescent="0.25"/>
    <row r="217115" x14ac:dyDescent="0.25"/>
    <row r="217116" x14ac:dyDescent="0.25"/>
    <row r="217117" x14ac:dyDescent="0.25"/>
    <row r="217118" x14ac:dyDescent="0.25"/>
    <row r="217119" x14ac:dyDescent="0.25"/>
    <row r="217120" x14ac:dyDescent="0.25"/>
    <row r="217121" x14ac:dyDescent="0.25"/>
    <row r="217122" x14ac:dyDescent="0.25"/>
    <row r="217123" x14ac:dyDescent="0.25"/>
    <row r="217124" x14ac:dyDescent="0.25"/>
    <row r="217125" x14ac:dyDescent="0.25"/>
    <row r="217126" x14ac:dyDescent="0.25"/>
    <row r="217127" x14ac:dyDescent="0.25"/>
    <row r="217128" x14ac:dyDescent="0.25"/>
    <row r="217129" x14ac:dyDescent="0.25"/>
    <row r="217130" x14ac:dyDescent="0.25"/>
    <row r="217131" x14ac:dyDescent="0.25"/>
    <row r="217132" x14ac:dyDescent="0.25"/>
    <row r="217133" x14ac:dyDescent="0.25"/>
    <row r="217134" x14ac:dyDescent="0.25"/>
    <row r="217135" x14ac:dyDescent="0.25"/>
    <row r="217136" x14ac:dyDescent="0.25"/>
    <row r="217137" x14ac:dyDescent="0.25"/>
    <row r="217138" x14ac:dyDescent="0.25"/>
    <row r="217139" x14ac:dyDescent="0.25"/>
    <row r="217140" x14ac:dyDescent="0.25"/>
    <row r="217141" x14ac:dyDescent="0.25"/>
    <row r="217142" x14ac:dyDescent="0.25"/>
    <row r="217143" x14ac:dyDescent="0.25"/>
    <row r="217144" x14ac:dyDescent="0.25"/>
    <row r="217145" x14ac:dyDescent="0.25"/>
    <row r="217146" x14ac:dyDescent="0.25"/>
    <row r="217147" x14ac:dyDescent="0.25"/>
    <row r="217148" x14ac:dyDescent="0.25"/>
    <row r="217149" x14ac:dyDescent="0.25"/>
    <row r="217150" x14ac:dyDescent="0.25"/>
    <row r="217151" x14ac:dyDescent="0.25"/>
    <row r="217152" x14ac:dyDescent="0.25"/>
    <row r="217153" x14ac:dyDescent="0.25"/>
    <row r="217154" x14ac:dyDescent="0.25"/>
    <row r="217155" x14ac:dyDescent="0.25"/>
    <row r="217156" x14ac:dyDescent="0.25"/>
    <row r="217157" x14ac:dyDescent="0.25"/>
    <row r="217158" x14ac:dyDescent="0.25"/>
    <row r="217159" x14ac:dyDescent="0.25"/>
    <row r="217160" x14ac:dyDescent="0.25"/>
    <row r="217161" x14ac:dyDescent="0.25"/>
    <row r="217162" x14ac:dyDescent="0.25"/>
    <row r="217163" x14ac:dyDescent="0.25"/>
    <row r="217164" x14ac:dyDescent="0.25"/>
    <row r="217165" x14ac:dyDescent="0.25"/>
    <row r="217166" x14ac:dyDescent="0.25"/>
    <row r="217167" x14ac:dyDescent="0.25"/>
    <row r="217168" x14ac:dyDescent="0.25"/>
    <row r="217169" x14ac:dyDescent="0.25"/>
    <row r="217170" x14ac:dyDescent="0.25"/>
    <row r="217171" x14ac:dyDescent="0.25"/>
    <row r="217172" x14ac:dyDescent="0.25"/>
    <row r="217173" x14ac:dyDescent="0.25"/>
    <row r="217174" x14ac:dyDescent="0.25"/>
    <row r="217175" x14ac:dyDescent="0.25"/>
    <row r="217176" x14ac:dyDescent="0.25"/>
    <row r="217177" x14ac:dyDescent="0.25"/>
    <row r="217178" x14ac:dyDescent="0.25"/>
    <row r="217179" x14ac:dyDescent="0.25"/>
    <row r="217180" x14ac:dyDescent="0.25"/>
    <row r="217181" x14ac:dyDescent="0.25"/>
    <row r="217182" x14ac:dyDescent="0.25"/>
    <row r="217183" x14ac:dyDescent="0.25"/>
    <row r="217184" x14ac:dyDescent="0.25"/>
    <row r="217185" x14ac:dyDescent="0.25"/>
    <row r="217186" x14ac:dyDescent="0.25"/>
    <row r="217187" x14ac:dyDescent="0.25"/>
    <row r="217188" x14ac:dyDescent="0.25"/>
    <row r="217189" x14ac:dyDescent="0.25"/>
    <row r="217190" x14ac:dyDescent="0.25"/>
    <row r="217191" x14ac:dyDescent="0.25"/>
    <row r="217192" x14ac:dyDescent="0.25"/>
    <row r="217193" x14ac:dyDescent="0.25"/>
    <row r="217194" x14ac:dyDescent="0.25"/>
    <row r="217195" x14ac:dyDescent="0.25"/>
    <row r="217196" x14ac:dyDescent="0.25"/>
    <row r="217197" x14ac:dyDescent="0.25"/>
    <row r="217198" x14ac:dyDescent="0.25"/>
    <row r="217199" x14ac:dyDescent="0.25"/>
    <row r="217200" x14ac:dyDescent="0.25"/>
    <row r="217201" x14ac:dyDescent="0.25"/>
    <row r="217202" x14ac:dyDescent="0.25"/>
    <row r="217203" x14ac:dyDescent="0.25"/>
    <row r="217204" x14ac:dyDescent="0.25"/>
    <row r="217205" x14ac:dyDescent="0.25"/>
    <row r="217206" x14ac:dyDescent="0.25"/>
    <row r="217207" x14ac:dyDescent="0.25"/>
    <row r="217208" x14ac:dyDescent="0.25"/>
    <row r="217209" x14ac:dyDescent="0.25"/>
    <row r="217210" x14ac:dyDescent="0.25"/>
    <row r="217211" x14ac:dyDescent="0.25"/>
    <row r="217212" x14ac:dyDescent="0.25"/>
    <row r="217213" x14ac:dyDescent="0.25"/>
    <row r="217214" x14ac:dyDescent="0.25"/>
    <row r="217215" x14ac:dyDescent="0.25"/>
    <row r="217216" x14ac:dyDescent="0.25"/>
    <row r="217217" x14ac:dyDescent="0.25"/>
    <row r="217218" x14ac:dyDescent="0.25"/>
    <row r="217219" x14ac:dyDescent="0.25"/>
    <row r="217220" x14ac:dyDescent="0.25"/>
    <row r="217221" x14ac:dyDescent="0.25"/>
    <row r="217222" x14ac:dyDescent="0.25"/>
    <row r="217223" x14ac:dyDescent="0.25"/>
    <row r="217224" x14ac:dyDescent="0.25"/>
    <row r="217225" x14ac:dyDescent="0.25"/>
    <row r="217226" x14ac:dyDescent="0.25"/>
    <row r="217227" x14ac:dyDescent="0.25"/>
    <row r="217228" x14ac:dyDescent="0.25"/>
    <row r="217229" x14ac:dyDescent="0.25"/>
    <row r="217230" x14ac:dyDescent="0.25"/>
    <row r="217231" x14ac:dyDescent="0.25"/>
    <row r="217232" x14ac:dyDescent="0.25"/>
    <row r="217233" x14ac:dyDescent="0.25"/>
    <row r="217234" x14ac:dyDescent="0.25"/>
    <row r="217235" x14ac:dyDescent="0.25"/>
    <row r="217236" x14ac:dyDescent="0.25"/>
    <row r="217237" x14ac:dyDescent="0.25"/>
    <row r="217238" x14ac:dyDescent="0.25"/>
    <row r="217239" x14ac:dyDescent="0.25"/>
    <row r="217240" x14ac:dyDescent="0.25"/>
    <row r="217241" x14ac:dyDescent="0.25"/>
    <row r="217242" x14ac:dyDescent="0.25"/>
    <row r="217243" x14ac:dyDescent="0.25"/>
    <row r="217244" x14ac:dyDescent="0.25"/>
    <row r="217245" x14ac:dyDescent="0.25"/>
    <row r="217246" x14ac:dyDescent="0.25"/>
    <row r="217247" x14ac:dyDescent="0.25"/>
    <row r="217248" x14ac:dyDescent="0.25"/>
    <row r="217249" x14ac:dyDescent="0.25"/>
    <row r="217250" x14ac:dyDescent="0.25"/>
    <row r="217251" x14ac:dyDescent="0.25"/>
    <row r="217252" x14ac:dyDescent="0.25"/>
    <row r="217253" x14ac:dyDescent="0.25"/>
    <row r="217254" x14ac:dyDescent="0.25"/>
    <row r="217255" x14ac:dyDescent="0.25"/>
    <row r="217256" x14ac:dyDescent="0.25"/>
    <row r="217257" x14ac:dyDescent="0.25"/>
    <row r="217258" x14ac:dyDescent="0.25"/>
    <row r="217259" x14ac:dyDescent="0.25"/>
    <row r="217260" x14ac:dyDescent="0.25"/>
    <row r="217261" x14ac:dyDescent="0.25"/>
    <row r="217262" x14ac:dyDescent="0.25"/>
    <row r="217263" x14ac:dyDescent="0.25"/>
    <row r="217264" x14ac:dyDescent="0.25"/>
    <row r="217265" x14ac:dyDescent="0.25"/>
    <row r="217266" x14ac:dyDescent="0.25"/>
    <row r="217267" x14ac:dyDescent="0.25"/>
    <row r="217268" x14ac:dyDescent="0.25"/>
    <row r="217269" x14ac:dyDescent="0.25"/>
    <row r="217270" x14ac:dyDescent="0.25"/>
    <row r="217271" x14ac:dyDescent="0.25"/>
    <row r="217272" x14ac:dyDescent="0.25"/>
    <row r="217273" x14ac:dyDescent="0.25"/>
    <row r="217274" x14ac:dyDescent="0.25"/>
    <row r="217275" x14ac:dyDescent="0.25"/>
    <row r="217276" x14ac:dyDescent="0.25"/>
    <row r="217277" x14ac:dyDescent="0.25"/>
    <row r="217278" x14ac:dyDescent="0.25"/>
    <row r="217279" x14ac:dyDescent="0.25"/>
    <row r="217280" x14ac:dyDescent="0.25"/>
    <row r="217281" x14ac:dyDescent="0.25"/>
    <row r="217282" x14ac:dyDescent="0.25"/>
    <row r="217283" x14ac:dyDescent="0.25"/>
    <row r="217284" x14ac:dyDescent="0.25"/>
    <row r="217285" x14ac:dyDescent="0.25"/>
    <row r="217286" x14ac:dyDescent="0.25"/>
    <row r="217287" x14ac:dyDescent="0.25"/>
    <row r="217288" x14ac:dyDescent="0.25"/>
    <row r="217289" x14ac:dyDescent="0.25"/>
    <row r="217290" x14ac:dyDescent="0.25"/>
    <row r="217291" x14ac:dyDescent="0.25"/>
    <row r="217292" x14ac:dyDescent="0.25"/>
    <row r="217293" x14ac:dyDescent="0.25"/>
    <row r="217294" x14ac:dyDescent="0.25"/>
    <row r="217295" x14ac:dyDescent="0.25"/>
    <row r="217296" x14ac:dyDescent="0.25"/>
    <row r="217297" x14ac:dyDescent="0.25"/>
    <row r="217298" x14ac:dyDescent="0.25"/>
    <row r="217299" x14ac:dyDescent="0.25"/>
    <row r="217300" x14ac:dyDescent="0.25"/>
    <row r="217301" x14ac:dyDescent="0.25"/>
    <row r="217302" x14ac:dyDescent="0.25"/>
    <row r="217303" x14ac:dyDescent="0.25"/>
    <row r="217304" x14ac:dyDescent="0.25"/>
    <row r="217305" x14ac:dyDescent="0.25"/>
    <row r="217306" x14ac:dyDescent="0.25"/>
    <row r="217307" x14ac:dyDescent="0.25"/>
    <row r="217308" x14ac:dyDescent="0.25"/>
    <row r="217309" x14ac:dyDescent="0.25"/>
    <row r="217310" x14ac:dyDescent="0.25"/>
    <row r="217311" x14ac:dyDescent="0.25"/>
    <row r="217312" x14ac:dyDescent="0.25"/>
    <row r="217313" x14ac:dyDescent="0.25"/>
    <row r="217314" x14ac:dyDescent="0.25"/>
    <row r="217315" x14ac:dyDescent="0.25"/>
    <row r="217316" x14ac:dyDescent="0.25"/>
    <row r="217317" x14ac:dyDescent="0.25"/>
    <row r="217318" x14ac:dyDescent="0.25"/>
    <row r="217319" x14ac:dyDescent="0.25"/>
    <row r="217320" x14ac:dyDescent="0.25"/>
    <row r="217321" x14ac:dyDescent="0.25"/>
    <row r="217322" x14ac:dyDescent="0.25"/>
    <row r="217323" x14ac:dyDescent="0.25"/>
    <row r="217324" x14ac:dyDescent="0.25"/>
    <row r="217325" x14ac:dyDescent="0.25"/>
    <row r="217326" x14ac:dyDescent="0.25"/>
    <row r="217327" x14ac:dyDescent="0.25"/>
    <row r="217328" x14ac:dyDescent="0.25"/>
    <row r="217329" x14ac:dyDescent="0.25"/>
    <row r="217330" x14ac:dyDescent="0.25"/>
    <row r="217331" x14ac:dyDescent="0.25"/>
    <row r="217332" x14ac:dyDescent="0.25"/>
    <row r="217333" x14ac:dyDescent="0.25"/>
    <row r="217334" x14ac:dyDescent="0.25"/>
    <row r="217335" x14ac:dyDescent="0.25"/>
    <row r="217336" x14ac:dyDescent="0.25"/>
    <row r="217337" x14ac:dyDescent="0.25"/>
    <row r="217338" x14ac:dyDescent="0.25"/>
    <row r="217339" x14ac:dyDescent="0.25"/>
    <row r="217340" x14ac:dyDescent="0.25"/>
    <row r="217341" x14ac:dyDescent="0.25"/>
    <row r="217342" x14ac:dyDescent="0.25"/>
    <row r="217343" x14ac:dyDescent="0.25"/>
    <row r="217344" x14ac:dyDescent="0.25"/>
    <row r="217345" x14ac:dyDescent="0.25"/>
    <row r="217346" x14ac:dyDescent="0.25"/>
    <row r="217347" x14ac:dyDescent="0.25"/>
    <row r="217348" x14ac:dyDescent="0.25"/>
    <row r="217349" x14ac:dyDescent="0.25"/>
    <row r="217350" x14ac:dyDescent="0.25"/>
    <row r="217351" x14ac:dyDescent="0.25"/>
    <row r="217352" x14ac:dyDescent="0.25"/>
    <row r="217353" x14ac:dyDescent="0.25"/>
    <row r="217354" x14ac:dyDescent="0.25"/>
    <row r="217355" x14ac:dyDescent="0.25"/>
    <row r="217356" x14ac:dyDescent="0.25"/>
    <row r="217357" x14ac:dyDescent="0.25"/>
    <row r="217358" x14ac:dyDescent="0.25"/>
    <row r="217359" x14ac:dyDescent="0.25"/>
    <row r="217360" x14ac:dyDescent="0.25"/>
    <row r="217361" x14ac:dyDescent="0.25"/>
    <row r="217362" x14ac:dyDescent="0.25"/>
    <row r="217363" x14ac:dyDescent="0.25"/>
    <row r="217364" x14ac:dyDescent="0.25"/>
    <row r="217365" x14ac:dyDescent="0.25"/>
    <row r="217366" x14ac:dyDescent="0.25"/>
    <row r="217367" x14ac:dyDescent="0.25"/>
    <row r="217368" x14ac:dyDescent="0.25"/>
    <row r="217369" x14ac:dyDescent="0.25"/>
    <row r="217370" x14ac:dyDescent="0.25"/>
    <row r="217371" x14ac:dyDescent="0.25"/>
    <row r="217372" x14ac:dyDescent="0.25"/>
    <row r="217373" x14ac:dyDescent="0.25"/>
    <row r="217374" x14ac:dyDescent="0.25"/>
    <row r="217375" x14ac:dyDescent="0.25"/>
    <row r="217376" x14ac:dyDescent="0.25"/>
    <row r="217377" x14ac:dyDescent="0.25"/>
    <row r="217378" x14ac:dyDescent="0.25"/>
    <row r="217379" x14ac:dyDescent="0.25"/>
    <row r="217380" x14ac:dyDescent="0.25"/>
    <row r="217381" x14ac:dyDescent="0.25"/>
    <row r="217382" x14ac:dyDescent="0.25"/>
    <row r="217383" x14ac:dyDescent="0.25"/>
    <row r="217384" x14ac:dyDescent="0.25"/>
    <row r="217385" x14ac:dyDescent="0.25"/>
    <row r="217386" x14ac:dyDescent="0.25"/>
    <row r="217387" x14ac:dyDescent="0.25"/>
    <row r="217388" x14ac:dyDescent="0.25"/>
    <row r="217389" x14ac:dyDescent="0.25"/>
    <row r="217390" x14ac:dyDescent="0.25"/>
    <row r="217391" x14ac:dyDescent="0.25"/>
    <row r="217392" x14ac:dyDescent="0.25"/>
    <row r="217393" x14ac:dyDescent="0.25"/>
    <row r="217394" x14ac:dyDescent="0.25"/>
    <row r="217395" x14ac:dyDescent="0.25"/>
    <row r="217396" x14ac:dyDescent="0.25"/>
    <row r="217397" x14ac:dyDescent="0.25"/>
    <row r="217398" x14ac:dyDescent="0.25"/>
    <row r="217399" x14ac:dyDescent="0.25"/>
    <row r="217400" x14ac:dyDescent="0.25"/>
    <row r="217401" x14ac:dyDescent="0.25"/>
    <row r="217402" x14ac:dyDescent="0.25"/>
    <row r="217403" x14ac:dyDescent="0.25"/>
    <row r="217404" x14ac:dyDescent="0.25"/>
    <row r="217405" x14ac:dyDescent="0.25"/>
    <row r="217406" x14ac:dyDescent="0.25"/>
    <row r="217407" x14ac:dyDescent="0.25"/>
    <row r="217408" x14ac:dyDescent="0.25"/>
    <row r="217409" x14ac:dyDescent="0.25"/>
    <row r="217410" x14ac:dyDescent="0.25"/>
    <row r="217411" x14ac:dyDescent="0.25"/>
    <row r="217412" x14ac:dyDescent="0.25"/>
    <row r="217413" x14ac:dyDescent="0.25"/>
    <row r="217414" x14ac:dyDescent="0.25"/>
    <row r="217415" x14ac:dyDescent="0.25"/>
    <row r="217416" x14ac:dyDescent="0.25"/>
    <row r="217417" x14ac:dyDescent="0.25"/>
    <row r="217418" x14ac:dyDescent="0.25"/>
    <row r="217419" x14ac:dyDescent="0.25"/>
    <row r="217420" x14ac:dyDescent="0.25"/>
    <row r="217421" x14ac:dyDescent="0.25"/>
    <row r="217422" x14ac:dyDescent="0.25"/>
    <row r="217423" x14ac:dyDescent="0.25"/>
    <row r="217424" x14ac:dyDescent="0.25"/>
    <row r="217425" x14ac:dyDescent="0.25"/>
    <row r="217426" x14ac:dyDescent="0.25"/>
    <row r="217427" x14ac:dyDescent="0.25"/>
    <row r="217428" x14ac:dyDescent="0.25"/>
    <row r="217429" x14ac:dyDescent="0.25"/>
    <row r="217430" x14ac:dyDescent="0.25"/>
    <row r="217431" x14ac:dyDescent="0.25"/>
    <row r="217432" x14ac:dyDescent="0.25"/>
    <row r="217433" x14ac:dyDescent="0.25"/>
    <row r="217434" x14ac:dyDescent="0.25"/>
    <row r="217435" x14ac:dyDescent="0.25"/>
    <row r="217436" x14ac:dyDescent="0.25"/>
    <row r="217437" x14ac:dyDescent="0.25"/>
    <row r="217438" x14ac:dyDescent="0.25"/>
    <row r="217439" x14ac:dyDescent="0.25"/>
    <row r="217440" x14ac:dyDescent="0.25"/>
    <row r="217441" x14ac:dyDescent="0.25"/>
    <row r="217442" x14ac:dyDescent="0.25"/>
    <row r="217443" x14ac:dyDescent="0.25"/>
    <row r="217444" x14ac:dyDescent="0.25"/>
    <row r="217445" x14ac:dyDescent="0.25"/>
    <row r="217446" x14ac:dyDescent="0.25"/>
    <row r="217447" x14ac:dyDescent="0.25"/>
    <row r="217448" x14ac:dyDescent="0.25"/>
    <row r="217449" x14ac:dyDescent="0.25"/>
    <row r="217450" x14ac:dyDescent="0.25"/>
    <row r="217451" x14ac:dyDescent="0.25"/>
    <row r="217452" x14ac:dyDescent="0.25"/>
    <row r="217453" x14ac:dyDescent="0.25"/>
    <row r="217454" x14ac:dyDescent="0.25"/>
    <row r="217455" x14ac:dyDescent="0.25"/>
    <row r="217456" x14ac:dyDescent="0.25"/>
    <row r="217457" x14ac:dyDescent="0.25"/>
    <row r="217458" x14ac:dyDescent="0.25"/>
    <row r="217459" x14ac:dyDescent="0.25"/>
    <row r="217460" x14ac:dyDescent="0.25"/>
    <row r="217461" x14ac:dyDescent="0.25"/>
    <row r="217462" x14ac:dyDescent="0.25"/>
    <row r="217463" x14ac:dyDescent="0.25"/>
    <row r="217464" x14ac:dyDescent="0.25"/>
    <row r="217465" x14ac:dyDescent="0.25"/>
    <row r="217466" x14ac:dyDescent="0.25"/>
    <row r="217467" x14ac:dyDescent="0.25"/>
    <row r="217468" x14ac:dyDescent="0.25"/>
    <row r="217469" x14ac:dyDescent="0.25"/>
    <row r="217470" x14ac:dyDescent="0.25"/>
    <row r="217471" x14ac:dyDescent="0.25"/>
    <row r="217472" x14ac:dyDescent="0.25"/>
    <row r="217473" x14ac:dyDescent="0.25"/>
    <row r="217474" x14ac:dyDescent="0.25"/>
    <row r="217475" x14ac:dyDescent="0.25"/>
    <row r="217476" x14ac:dyDescent="0.25"/>
    <row r="217477" x14ac:dyDescent="0.25"/>
    <row r="217478" x14ac:dyDescent="0.25"/>
    <row r="217479" x14ac:dyDescent="0.25"/>
    <row r="217480" x14ac:dyDescent="0.25"/>
    <row r="217481" x14ac:dyDescent="0.25"/>
    <row r="217482" x14ac:dyDescent="0.25"/>
    <row r="217483" x14ac:dyDescent="0.25"/>
    <row r="217484" x14ac:dyDescent="0.25"/>
    <row r="217485" x14ac:dyDescent="0.25"/>
    <row r="217486" x14ac:dyDescent="0.25"/>
    <row r="217487" x14ac:dyDescent="0.25"/>
    <row r="217488" x14ac:dyDescent="0.25"/>
    <row r="217489" x14ac:dyDescent="0.25"/>
    <row r="217490" x14ac:dyDescent="0.25"/>
    <row r="217491" x14ac:dyDescent="0.25"/>
    <row r="217492" x14ac:dyDescent="0.25"/>
    <row r="217493" x14ac:dyDescent="0.25"/>
    <row r="217494" x14ac:dyDescent="0.25"/>
    <row r="217495" x14ac:dyDescent="0.25"/>
    <row r="217496" x14ac:dyDescent="0.25"/>
    <row r="217497" x14ac:dyDescent="0.25"/>
    <row r="217498" x14ac:dyDescent="0.25"/>
    <row r="217499" x14ac:dyDescent="0.25"/>
    <row r="217500" x14ac:dyDescent="0.25"/>
    <row r="217501" x14ac:dyDescent="0.25"/>
    <row r="217502" x14ac:dyDescent="0.25"/>
    <row r="217503" x14ac:dyDescent="0.25"/>
    <row r="217504" x14ac:dyDescent="0.25"/>
    <row r="217505" x14ac:dyDescent="0.25"/>
    <row r="217506" x14ac:dyDescent="0.25"/>
    <row r="217507" x14ac:dyDescent="0.25"/>
    <row r="217508" x14ac:dyDescent="0.25"/>
    <row r="217509" x14ac:dyDescent="0.25"/>
    <row r="217510" x14ac:dyDescent="0.25"/>
    <row r="217511" x14ac:dyDescent="0.25"/>
    <row r="217512" x14ac:dyDescent="0.25"/>
    <row r="217513" x14ac:dyDescent="0.25"/>
    <row r="217514" x14ac:dyDescent="0.25"/>
    <row r="217515" x14ac:dyDescent="0.25"/>
    <row r="217516" x14ac:dyDescent="0.25"/>
    <row r="217517" x14ac:dyDescent="0.25"/>
    <row r="217518" x14ac:dyDescent="0.25"/>
    <row r="217519" x14ac:dyDescent="0.25"/>
    <row r="217520" x14ac:dyDescent="0.25"/>
    <row r="217521" x14ac:dyDescent="0.25"/>
    <row r="217522" x14ac:dyDescent="0.25"/>
    <row r="217523" x14ac:dyDescent="0.25"/>
    <row r="217524" x14ac:dyDescent="0.25"/>
    <row r="217525" x14ac:dyDescent="0.25"/>
    <row r="217526" x14ac:dyDescent="0.25"/>
    <row r="217527" x14ac:dyDescent="0.25"/>
    <row r="217528" x14ac:dyDescent="0.25"/>
    <row r="217529" x14ac:dyDescent="0.25"/>
    <row r="217530" x14ac:dyDescent="0.25"/>
    <row r="217531" x14ac:dyDescent="0.25"/>
    <row r="217532" x14ac:dyDescent="0.25"/>
    <row r="217533" x14ac:dyDescent="0.25"/>
    <row r="217534" x14ac:dyDescent="0.25"/>
    <row r="217535" x14ac:dyDescent="0.25"/>
    <row r="217536" x14ac:dyDescent="0.25"/>
    <row r="217537" x14ac:dyDescent="0.25"/>
    <row r="217538" x14ac:dyDescent="0.25"/>
    <row r="217539" x14ac:dyDescent="0.25"/>
    <row r="217540" x14ac:dyDescent="0.25"/>
    <row r="217541" x14ac:dyDescent="0.25"/>
    <row r="217542" x14ac:dyDescent="0.25"/>
    <row r="217543" x14ac:dyDescent="0.25"/>
    <row r="217544" x14ac:dyDescent="0.25"/>
    <row r="217545" x14ac:dyDescent="0.25"/>
    <row r="217546" x14ac:dyDescent="0.25"/>
    <row r="217547" x14ac:dyDescent="0.25"/>
    <row r="217548" x14ac:dyDescent="0.25"/>
    <row r="217549" x14ac:dyDescent="0.25"/>
    <row r="217550" x14ac:dyDescent="0.25"/>
    <row r="217551" x14ac:dyDescent="0.25"/>
    <row r="217552" x14ac:dyDescent="0.25"/>
    <row r="217553" x14ac:dyDescent="0.25"/>
    <row r="217554" x14ac:dyDescent="0.25"/>
    <row r="217555" x14ac:dyDescent="0.25"/>
    <row r="217556" x14ac:dyDescent="0.25"/>
    <row r="217557" x14ac:dyDescent="0.25"/>
    <row r="217558" x14ac:dyDescent="0.25"/>
    <row r="217559" x14ac:dyDescent="0.25"/>
    <row r="217560" x14ac:dyDescent="0.25"/>
    <row r="217561" x14ac:dyDescent="0.25"/>
    <row r="217562" x14ac:dyDescent="0.25"/>
    <row r="217563" x14ac:dyDescent="0.25"/>
    <row r="217564" x14ac:dyDescent="0.25"/>
    <row r="217565" x14ac:dyDescent="0.25"/>
    <row r="217566" x14ac:dyDescent="0.25"/>
    <row r="217567" x14ac:dyDescent="0.25"/>
    <row r="217568" x14ac:dyDescent="0.25"/>
    <row r="217569" x14ac:dyDescent="0.25"/>
    <row r="217570" x14ac:dyDescent="0.25"/>
    <row r="217571" x14ac:dyDescent="0.25"/>
    <row r="217572" x14ac:dyDescent="0.25"/>
    <row r="217573" x14ac:dyDescent="0.25"/>
    <row r="217574" x14ac:dyDescent="0.25"/>
    <row r="217575" x14ac:dyDescent="0.25"/>
    <row r="217576" x14ac:dyDescent="0.25"/>
    <row r="217577" x14ac:dyDescent="0.25"/>
    <row r="217578" x14ac:dyDescent="0.25"/>
    <row r="217579" x14ac:dyDescent="0.25"/>
    <row r="217580" x14ac:dyDescent="0.25"/>
    <row r="217581" x14ac:dyDescent="0.25"/>
    <row r="217582" x14ac:dyDescent="0.25"/>
    <row r="217583" x14ac:dyDescent="0.25"/>
    <row r="217584" x14ac:dyDescent="0.25"/>
    <row r="217585" x14ac:dyDescent="0.25"/>
    <row r="217586" x14ac:dyDescent="0.25"/>
    <row r="217587" x14ac:dyDescent="0.25"/>
    <row r="217588" x14ac:dyDescent="0.25"/>
    <row r="217589" x14ac:dyDescent="0.25"/>
    <row r="217590" x14ac:dyDescent="0.25"/>
    <row r="217591" x14ac:dyDescent="0.25"/>
    <row r="217592" x14ac:dyDescent="0.25"/>
    <row r="217593" x14ac:dyDescent="0.25"/>
    <row r="217594" x14ac:dyDescent="0.25"/>
    <row r="217595" x14ac:dyDescent="0.25"/>
    <row r="217596" x14ac:dyDescent="0.25"/>
    <row r="217597" x14ac:dyDescent="0.25"/>
    <row r="217598" x14ac:dyDescent="0.25"/>
    <row r="217599" x14ac:dyDescent="0.25"/>
    <row r="217600" x14ac:dyDescent="0.25"/>
    <row r="217601" x14ac:dyDescent="0.25"/>
    <row r="217602" x14ac:dyDescent="0.25"/>
    <row r="217603" x14ac:dyDescent="0.25"/>
    <row r="217604" x14ac:dyDescent="0.25"/>
    <row r="217605" x14ac:dyDescent="0.25"/>
    <row r="217606" x14ac:dyDescent="0.25"/>
    <row r="217607" x14ac:dyDescent="0.25"/>
    <row r="217608" x14ac:dyDescent="0.25"/>
    <row r="217609" x14ac:dyDescent="0.25"/>
    <row r="217610" x14ac:dyDescent="0.25"/>
    <row r="217611" x14ac:dyDescent="0.25"/>
    <row r="217612" x14ac:dyDescent="0.25"/>
    <row r="217613" x14ac:dyDescent="0.25"/>
    <row r="217614" x14ac:dyDescent="0.25"/>
    <row r="217615" x14ac:dyDescent="0.25"/>
    <row r="217616" x14ac:dyDescent="0.25"/>
    <row r="217617" x14ac:dyDescent="0.25"/>
    <row r="217618" x14ac:dyDescent="0.25"/>
    <row r="217619" x14ac:dyDescent="0.25"/>
    <row r="217620" x14ac:dyDescent="0.25"/>
    <row r="217621" x14ac:dyDescent="0.25"/>
    <row r="217622" x14ac:dyDescent="0.25"/>
    <row r="217623" x14ac:dyDescent="0.25"/>
    <row r="217624" x14ac:dyDescent="0.25"/>
    <row r="217625" x14ac:dyDescent="0.25"/>
    <row r="217626" x14ac:dyDescent="0.25"/>
    <row r="217627" x14ac:dyDescent="0.25"/>
    <row r="217628" x14ac:dyDescent="0.25"/>
    <row r="217629" x14ac:dyDescent="0.25"/>
    <row r="217630" x14ac:dyDescent="0.25"/>
    <row r="217631" x14ac:dyDescent="0.25"/>
    <row r="217632" x14ac:dyDescent="0.25"/>
    <row r="217633" x14ac:dyDescent="0.25"/>
    <row r="217634" x14ac:dyDescent="0.25"/>
    <row r="217635" x14ac:dyDescent="0.25"/>
    <row r="217636" x14ac:dyDescent="0.25"/>
    <row r="217637" x14ac:dyDescent="0.25"/>
    <row r="217638" x14ac:dyDescent="0.25"/>
    <row r="217639" x14ac:dyDescent="0.25"/>
    <row r="217640" x14ac:dyDescent="0.25"/>
    <row r="217641" x14ac:dyDescent="0.25"/>
    <row r="217642" x14ac:dyDescent="0.25"/>
    <row r="217643" x14ac:dyDescent="0.25"/>
    <row r="217644" x14ac:dyDescent="0.25"/>
    <row r="217645" x14ac:dyDescent="0.25"/>
    <row r="217646" x14ac:dyDescent="0.25"/>
    <row r="217647" x14ac:dyDescent="0.25"/>
    <row r="217648" x14ac:dyDescent="0.25"/>
    <row r="217649" x14ac:dyDescent="0.25"/>
    <row r="217650" x14ac:dyDescent="0.25"/>
    <row r="217651" x14ac:dyDescent="0.25"/>
    <row r="217652" x14ac:dyDescent="0.25"/>
    <row r="217653" x14ac:dyDescent="0.25"/>
    <row r="217654" x14ac:dyDescent="0.25"/>
    <row r="217655" x14ac:dyDescent="0.25"/>
    <row r="217656" x14ac:dyDescent="0.25"/>
    <row r="217657" x14ac:dyDescent="0.25"/>
    <row r="217658" x14ac:dyDescent="0.25"/>
    <row r="217659" x14ac:dyDescent="0.25"/>
    <row r="217660" x14ac:dyDescent="0.25"/>
    <row r="217661" x14ac:dyDescent="0.25"/>
    <row r="217662" x14ac:dyDescent="0.25"/>
    <row r="217663" x14ac:dyDescent="0.25"/>
    <row r="217664" x14ac:dyDescent="0.25"/>
    <row r="217665" x14ac:dyDescent="0.25"/>
    <row r="217666" x14ac:dyDescent="0.25"/>
    <row r="217667" x14ac:dyDescent="0.25"/>
    <row r="217668" x14ac:dyDescent="0.25"/>
    <row r="217669" x14ac:dyDescent="0.25"/>
    <row r="217670" x14ac:dyDescent="0.25"/>
    <row r="217671" x14ac:dyDescent="0.25"/>
    <row r="217672" x14ac:dyDescent="0.25"/>
    <row r="217673" x14ac:dyDescent="0.25"/>
    <row r="217674" x14ac:dyDescent="0.25"/>
    <row r="217675" x14ac:dyDescent="0.25"/>
    <row r="217676" x14ac:dyDescent="0.25"/>
    <row r="217677" x14ac:dyDescent="0.25"/>
    <row r="217678" x14ac:dyDescent="0.25"/>
    <row r="217679" x14ac:dyDescent="0.25"/>
    <row r="217680" x14ac:dyDescent="0.25"/>
    <row r="217681" x14ac:dyDescent="0.25"/>
    <row r="217682" x14ac:dyDescent="0.25"/>
    <row r="217683" x14ac:dyDescent="0.25"/>
    <row r="217684" x14ac:dyDescent="0.25"/>
    <row r="217685" x14ac:dyDescent="0.25"/>
    <row r="217686" x14ac:dyDescent="0.25"/>
    <row r="217687" x14ac:dyDescent="0.25"/>
    <row r="217688" x14ac:dyDescent="0.25"/>
    <row r="217689" x14ac:dyDescent="0.25"/>
    <row r="217690" x14ac:dyDescent="0.25"/>
    <row r="217691" x14ac:dyDescent="0.25"/>
    <row r="217692" x14ac:dyDescent="0.25"/>
    <row r="217693" x14ac:dyDescent="0.25"/>
    <row r="217694" x14ac:dyDescent="0.25"/>
    <row r="217695" x14ac:dyDescent="0.25"/>
    <row r="217696" x14ac:dyDescent="0.25"/>
    <row r="217697" x14ac:dyDescent="0.25"/>
    <row r="217698" x14ac:dyDescent="0.25"/>
    <row r="217699" x14ac:dyDescent="0.25"/>
    <row r="217700" x14ac:dyDescent="0.25"/>
    <row r="217701" x14ac:dyDescent="0.25"/>
    <row r="217702" x14ac:dyDescent="0.25"/>
    <row r="217703" x14ac:dyDescent="0.25"/>
    <row r="217704" x14ac:dyDescent="0.25"/>
    <row r="217705" x14ac:dyDescent="0.25"/>
    <row r="217706" x14ac:dyDescent="0.25"/>
    <row r="217707" x14ac:dyDescent="0.25"/>
    <row r="217708" x14ac:dyDescent="0.25"/>
    <row r="217709" x14ac:dyDescent="0.25"/>
    <row r="217710" x14ac:dyDescent="0.25"/>
    <row r="217711" x14ac:dyDescent="0.25"/>
    <row r="217712" x14ac:dyDescent="0.25"/>
    <row r="217713" x14ac:dyDescent="0.25"/>
    <row r="217714" x14ac:dyDescent="0.25"/>
    <row r="217715" x14ac:dyDescent="0.25"/>
    <row r="217716" x14ac:dyDescent="0.25"/>
    <row r="217717" x14ac:dyDescent="0.25"/>
    <row r="217718" x14ac:dyDescent="0.25"/>
    <row r="217719" x14ac:dyDescent="0.25"/>
    <row r="217720" x14ac:dyDescent="0.25"/>
    <row r="217721" x14ac:dyDescent="0.25"/>
    <row r="217722" x14ac:dyDescent="0.25"/>
    <row r="217723" x14ac:dyDescent="0.25"/>
    <row r="217724" x14ac:dyDescent="0.25"/>
    <row r="217725" x14ac:dyDescent="0.25"/>
    <row r="217726" x14ac:dyDescent="0.25"/>
    <row r="217727" x14ac:dyDescent="0.25"/>
    <row r="217728" x14ac:dyDescent="0.25"/>
    <row r="217729" x14ac:dyDescent="0.25"/>
    <row r="217730" x14ac:dyDescent="0.25"/>
    <row r="217731" x14ac:dyDescent="0.25"/>
    <row r="217732" x14ac:dyDescent="0.25"/>
    <row r="217733" x14ac:dyDescent="0.25"/>
    <row r="217734" x14ac:dyDescent="0.25"/>
    <row r="217735" x14ac:dyDescent="0.25"/>
    <row r="217736" x14ac:dyDescent="0.25"/>
    <row r="217737" x14ac:dyDescent="0.25"/>
    <row r="217738" x14ac:dyDescent="0.25"/>
    <row r="217739" x14ac:dyDescent="0.25"/>
    <row r="217740" x14ac:dyDescent="0.25"/>
    <row r="217741" x14ac:dyDescent="0.25"/>
    <row r="217742" x14ac:dyDescent="0.25"/>
    <row r="217743" x14ac:dyDescent="0.25"/>
    <row r="217744" x14ac:dyDescent="0.25"/>
    <row r="217745" x14ac:dyDescent="0.25"/>
    <row r="217746" x14ac:dyDescent="0.25"/>
    <row r="217747" x14ac:dyDescent="0.25"/>
    <row r="217748" x14ac:dyDescent="0.25"/>
    <row r="217749" x14ac:dyDescent="0.25"/>
    <row r="217750" x14ac:dyDescent="0.25"/>
    <row r="217751" x14ac:dyDescent="0.25"/>
    <row r="217752" x14ac:dyDescent="0.25"/>
    <row r="217753" x14ac:dyDescent="0.25"/>
    <row r="217754" x14ac:dyDescent="0.25"/>
    <row r="217755" x14ac:dyDescent="0.25"/>
    <row r="217756" x14ac:dyDescent="0.25"/>
    <row r="217757" x14ac:dyDescent="0.25"/>
    <row r="217758" x14ac:dyDescent="0.25"/>
    <row r="217759" x14ac:dyDescent="0.25"/>
    <row r="217760" x14ac:dyDescent="0.25"/>
    <row r="217761" x14ac:dyDescent="0.25"/>
    <row r="217762" x14ac:dyDescent="0.25"/>
    <row r="217763" x14ac:dyDescent="0.25"/>
    <row r="217764" x14ac:dyDescent="0.25"/>
    <row r="217765" x14ac:dyDescent="0.25"/>
    <row r="217766" x14ac:dyDescent="0.25"/>
    <row r="217767" x14ac:dyDescent="0.25"/>
    <row r="217768" x14ac:dyDescent="0.25"/>
    <row r="217769" x14ac:dyDescent="0.25"/>
    <row r="217770" x14ac:dyDescent="0.25"/>
    <row r="217771" x14ac:dyDescent="0.25"/>
    <row r="217772" x14ac:dyDescent="0.25"/>
    <row r="217773" x14ac:dyDescent="0.25"/>
    <row r="217774" x14ac:dyDescent="0.25"/>
    <row r="217775" x14ac:dyDescent="0.25"/>
    <row r="217776" x14ac:dyDescent="0.25"/>
    <row r="217777" x14ac:dyDescent="0.25"/>
    <row r="217778" x14ac:dyDescent="0.25"/>
    <row r="217779" x14ac:dyDescent="0.25"/>
    <row r="217780" x14ac:dyDescent="0.25"/>
    <row r="217781" x14ac:dyDescent="0.25"/>
    <row r="217782" x14ac:dyDescent="0.25"/>
    <row r="217783" x14ac:dyDescent="0.25"/>
    <row r="217784" x14ac:dyDescent="0.25"/>
    <row r="217785" x14ac:dyDescent="0.25"/>
    <row r="217786" x14ac:dyDescent="0.25"/>
    <row r="217787" x14ac:dyDescent="0.25"/>
    <row r="217788" x14ac:dyDescent="0.25"/>
    <row r="217789" x14ac:dyDescent="0.25"/>
    <row r="217790" x14ac:dyDescent="0.25"/>
    <row r="217791" x14ac:dyDescent="0.25"/>
    <row r="217792" x14ac:dyDescent="0.25"/>
    <row r="217793" x14ac:dyDescent="0.25"/>
    <row r="217794" x14ac:dyDescent="0.25"/>
    <row r="217795" x14ac:dyDescent="0.25"/>
    <row r="217796" x14ac:dyDescent="0.25"/>
    <row r="217797" x14ac:dyDescent="0.25"/>
    <row r="217798" x14ac:dyDescent="0.25"/>
    <row r="217799" x14ac:dyDescent="0.25"/>
    <row r="217800" x14ac:dyDescent="0.25"/>
    <row r="217801" x14ac:dyDescent="0.25"/>
    <row r="217802" x14ac:dyDescent="0.25"/>
    <row r="217803" x14ac:dyDescent="0.25"/>
    <row r="217804" x14ac:dyDescent="0.25"/>
    <row r="217805" x14ac:dyDescent="0.25"/>
    <row r="217806" x14ac:dyDescent="0.25"/>
    <row r="217807" x14ac:dyDescent="0.25"/>
    <row r="217808" x14ac:dyDescent="0.25"/>
    <row r="217809" x14ac:dyDescent="0.25"/>
    <row r="217810" x14ac:dyDescent="0.25"/>
    <row r="217811" x14ac:dyDescent="0.25"/>
    <row r="217812" x14ac:dyDescent="0.25"/>
    <row r="217813" x14ac:dyDescent="0.25"/>
    <row r="217814" x14ac:dyDescent="0.25"/>
    <row r="217815" x14ac:dyDescent="0.25"/>
    <row r="217816" x14ac:dyDescent="0.25"/>
    <row r="217817" x14ac:dyDescent="0.25"/>
    <row r="217818" x14ac:dyDescent="0.25"/>
    <row r="217819" x14ac:dyDescent="0.25"/>
    <row r="217820" x14ac:dyDescent="0.25"/>
    <row r="217821" x14ac:dyDescent="0.25"/>
    <row r="217822" x14ac:dyDescent="0.25"/>
    <row r="217823" x14ac:dyDescent="0.25"/>
    <row r="217824" x14ac:dyDescent="0.25"/>
    <row r="217825" x14ac:dyDescent="0.25"/>
    <row r="217826" x14ac:dyDescent="0.25"/>
    <row r="217827" x14ac:dyDescent="0.25"/>
    <row r="217828" x14ac:dyDescent="0.25"/>
    <row r="217829" x14ac:dyDescent="0.25"/>
    <row r="217830" x14ac:dyDescent="0.25"/>
    <row r="217831" x14ac:dyDescent="0.25"/>
    <row r="217832" x14ac:dyDescent="0.25"/>
    <row r="217833" x14ac:dyDescent="0.25"/>
    <row r="217834" x14ac:dyDescent="0.25"/>
    <row r="217835" x14ac:dyDescent="0.25"/>
    <row r="217836" x14ac:dyDescent="0.25"/>
    <row r="217837" x14ac:dyDescent="0.25"/>
    <row r="217838" x14ac:dyDescent="0.25"/>
    <row r="217839" x14ac:dyDescent="0.25"/>
    <row r="217840" x14ac:dyDescent="0.25"/>
    <row r="217841" x14ac:dyDescent="0.25"/>
    <row r="217842" x14ac:dyDescent="0.25"/>
    <row r="217843" x14ac:dyDescent="0.25"/>
    <row r="217844" x14ac:dyDescent="0.25"/>
    <row r="217845" x14ac:dyDescent="0.25"/>
    <row r="217846" x14ac:dyDescent="0.25"/>
    <row r="217847" x14ac:dyDescent="0.25"/>
    <row r="217848" x14ac:dyDescent="0.25"/>
    <row r="217849" x14ac:dyDescent="0.25"/>
    <row r="217850" x14ac:dyDescent="0.25"/>
    <row r="217851" x14ac:dyDescent="0.25"/>
    <row r="217852" x14ac:dyDescent="0.25"/>
    <row r="217853" x14ac:dyDescent="0.25"/>
    <row r="217854" x14ac:dyDescent="0.25"/>
    <row r="217855" x14ac:dyDescent="0.25"/>
    <row r="217856" x14ac:dyDescent="0.25"/>
    <row r="217857" x14ac:dyDescent="0.25"/>
    <row r="217858" x14ac:dyDescent="0.25"/>
    <row r="217859" x14ac:dyDescent="0.25"/>
    <row r="217860" x14ac:dyDescent="0.25"/>
    <row r="217861" x14ac:dyDescent="0.25"/>
    <row r="217862" x14ac:dyDescent="0.25"/>
    <row r="217863" x14ac:dyDescent="0.25"/>
    <row r="217864" x14ac:dyDescent="0.25"/>
    <row r="217865" x14ac:dyDescent="0.25"/>
    <row r="217866" x14ac:dyDescent="0.25"/>
    <row r="217867" x14ac:dyDescent="0.25"/>
    <row r="217868" x14ac:dyDescent="0.25"/>
    <row r="217869" x14ac:dyDescent="0.25"/>
    <row r="217870" x14ac:dyDescent="0.25"/>
    <row r="217871" x14ac:dyDescent="0.25"/>
    <row r="217872" x14ac:dyDescent="0.25"/>
    <row r="217873" x14ac:dyDescent="0.25"/>
    <row r="217874" x14ac:dyDescent="0.25"/>
    <row r="217875" x14ac:dyDescent="0.25"/>
    <row r="217876" x14ac:dyDescent="0.25"/>
    <row r="217877" x14ac:dyDescent="0.25"/>
    <row r="217878" x14ac:dyDescent="0.25"/>
    <row r="217879" x14ac:dyDescent="0.25"/>
    <row r="217880" x14ac:dyDescent="0.25"/>
    <row r="217881" x14ac:dyDescent="0.25"/>
    <row r="217882" x14ac:dyDescent="0.25"/>
    <row r="217883" x14ac:dyDescent="0.25"/>
    <row r="217884" x14ac:dyDescent="0.25"/>
    <row r="217885" x14ac:dyDescent="0.25"/>
    <row r="217886" x14ac:dyDescent="0.25"/>
    <row r="217887" x14ac:dyDescent="0.25"/>
    <row r="217888" x14ac:dyDescent="0.25"/>
    <row r="217889" x14ac:dyDescent="0.25"/>
    <row r="217890" x14ac:dyDescent="0.25"/>
    <row r="217891" x14ac:dyDescent="0.25"/>
    <row r="217892" x14ac:dyDescent="0.25"/>
    <row r="217893" x14ac:dyDescent="0.25"/>
    <row r="217894" x14ac:dyDescent="0.25"/>
    <row r="217895" x14ac:dyDescent="0.25"/>
    <row r="217896" x14ac:dyDescent="0.25"/>
    <row r="217897" x14ac:dyDescent="0.25"/>
    <row r="217898" x14ac:dyDescent="0.25"/>
    <row r="217899" x14ac:dyDescent="0.25"/>
    <row r="217900" x14ac:dyDescent="0.25"/>
    <row r="217901" x14ac:dyDescent="0.25"/>
    <row r="217902" x14ac:dyDescent="0.25"/>
    <row r="217903" x14ac:dyDescent="0.25"/>
    <row r="217904" x14ac:dyDescent="0.25"/>
    <row r="217905" x14ac:dyDescent="0.25"/>
    <row r="217906" x14ac:dyDescent="0.25"/>
    <row r="217907" x14ac:dyDescent="0.25"/>
    <row r="217908" x14ac:dyDescent="0.25"/>
    <row r="217909" x14ac:dyDescent="0.25"/>
    <row r="217910" x14ac:dyDescent="0.25"/>
    <row r="217911" x14ac:dyDescent="0.25"/>
    <row r="217912" x14ac:dyDescent="0.25"/>
    <row r="217913" x14ac:dyDescent="0.25"/>
    <row r="217914" x14ac:dyDescent="0.25"/>
    <row r="217915" x14ac:dyDescent="0.25"/>
    <row r="217916" x14ac:dyDescent="0.25"/>
    <row r="217917" x14ac:dyDescent="0.25"/>
    <row r="217918" x14ac:dyDescent="0.25"/>
    <row r="217919" x14ac:dyDescent="0.25"/>
    <row r="217920" x14ac:dyDescent="0.25"/>
    <row r="217921" x14ac:dyDescent="0.25"/>
    <row r="217922" x14ac:dyDescent="0.25"/>
    <row r="217923" x14ac:dyDescent="0.25"/>
    <row r="217924" x14ac:dyDescent="0.25"/>
    <row r="217925" x14ac:dyDescent="0.25"/>
    <row r="217926" x14ac:dyDescent="0.25"/>
    <row r="217927" x14ac:dyDescent="0.25"/>
    <row r="217928" x14ac:dyDescent="0.25"/>
    <row r="217929" x14ac:dyDescent="0.25"/>
    <row r="217930" x14ac:dyDescent="0.25"/>
    <row r="217931" x14ac:dyDescent="0.25"/>
    <row r="217932" x14ac:dyDescent="0.25"/>
    <row r="217933" x14ac:dyDescent="0.25"/>
    <row r="217934" x14ac:dyDescent="0.25"/>
    <row r="217935" x14ac:dyDescent="0.25"/>
    <row r="217936" x14ac:dyDescent="0.25"/>
    <row r="217937" x14ac:dyDescent="0.25"/>
    <row r="217938" x14ac:dyDescent="0.25"/>
    <row r="217939" x14ac:dyDescent="0.25"/>
    <row r="217940" x14ac:dyDescent="0.25"/>
    <row r="217941" x14ac:dyDescent="0.25"/>
    <row r="217942" x14ac:dyDescent="0.25"/>
    <row r="217943" x14ac:dyDescent="0.25"/>
    <row r="217944" x14ac:dyDescent="0.25"/>
    <row r="217945" x14ac:dyDescent="0.25"/>
    <row r="217946" x14ac:dyDescent="0.25"/>
    <row r="217947" x14ac:dyDescent="0.25"/>
    <row r="217948" x14ac:dyDescent="0.25"/>
    <row r="217949" x14ac:dyDescent="0.25"/>
    <row r="217950" x14ac:dyDescent="0.25"/>
    <row r="217951" x14ac:dyDescent="0.25"/>
    <row r="217952" x14ac:dyDescent="0.25"/>
    <row r="217953" x14ac:dyDescent="0.25"/>
    <row r="217954" x14ac:dyDescent="0.25"/>
    <row r="217955" x14ac:dyDescent="0.25"/>
    <row r="217956" x14ac:dyDescent="0.25"/>
    <row r="217957" x14ac:dyDescent="0.25"/>
    <row r="217958" x14ac:dyDescent="0.25"/>
    <row r="217959" x14ac:dyDescent="0.25"/>
    <row r="217960" x14ac:dyDescent="0.25"/>
    <row r="217961" x14ac:dyDescent="0.25"/>
    <row r="217962" x14ac:dyDescent="0.25"/>
    <row r="217963" x14ac:dyDescent="0.25"/>
    <row r="217964" x14ac:dyDescent="0.25"/>
    <row r="217965" x14ac:dyDescent="0.25"/>
    <row r="217966" x14ac:dyDescent="0.25"/>
    <row r="217967" x14ac:dyDescent="0.25"/>
    <row r="217968" x14ac:dyDescent="0.25"/>
    <row r="217969" x14ac:dyDescent="0.25"/>
    <row r="217970" x14ac:dyDescent="0.25"/>
    <row r="217971" x14ac:dyDescent="0.25"/>
    <row r="217972" x14ac:dyDescent="0.25"/>
    <row r="217973" x14ac:dyDescent="0.25"/>
    <row r="217974" x14ac:dyDescent="0.25"/>
    <row r="217975" x14ac:dyDescent="0.25"/>
    <row r="217976" x14ac:dyDescent="0.25"/>
    <row r="217977" x14ac:dyDescent="0.25"/>
    <row r="217978" x14ac:dyDescent="0.25"/>
    <row r="217979" x14ac:dyDescent="0.25"/>
    <row r="217980" x14ac:dyDescent="0.25"/>
    <row r="217981" x14ac:dyDescent="0.25"/>
    <row r="217982" x14ac:dyDescent="0.25"/>
    <row r="217983" x14ac:dyDescent="0.25"/>
    <row r="217984" x14ac:dyDescent="0.25"/>
    <row r="217985" x14ac:dyDescent="0.25"/>
    <row r="217986" x14ac:dyDescent="0.25"/>
    <row r="217987" x14ac:dyDescent="0.25"/>
    <row r="217988" x14ac:dyDescent="0.25"/>
    <row r="217989" x14ac:dyDescent="0.25"/>
    <row r="217990" x14ac:dyDescent="0.25"/>
    <row r="217991" x14ac:dyDescent="0.25"/>
    <row r="217992" x14ac:dyDescent="0.25"/>
    <row r="217993" x14ac:dyDescent="0.25"/>
    <row r="217994" x14ac:dyDescent="0.25"/>
    <row r="217995" x14ac:dyDescent="0.25"/>
    <row r="217996" x14ac:dyDescent="0.25"/>
    <row r="217997" x14ac:dyDescent="0.25"/>
    <row r="217998" x14ac:dyDescent="0.25"/>
    <row r="217999" x14ac:dyDescent="0.25"/>
    <row r="218000" x14ac:dyDescent="0.25"/>
    <row r="218001" x14ac:dyDescent="0.25"/>
    <row r="218002" x14ac:dyDescent="0.25"/>
    <row r="218003" x14ac:dyDescent="0.25"/>
    <row r="218004" x14ac:dyDescent="0.25"/>
    <row r="218005" x14ac:dyDescent="0.25"/>
    <row r="218006" x14ac:dyDescent="0.25"/>
    <row r="218007" x14ac:dyDescent="0.25"/>
    <row r="218008" x14ac:dyDescent="0.25"/>
    <row r="218009" x14ac:dyDescent="0.25"/>
    <row r="218010" x14ac:dyDescent="0.25"/>
    <row r="218011" x14ac:dyDescent="0.25"/>
    <row r="218012" x14ac:dyDescent="0.25"/>
    <row r="218013" x14ac:dyDescent="0.25"/>
    <row r="218014" x14ac:dyDescent="0.25"/>
    <row r="218015" x14ac:dyDescent="0.25"/>
    <row r="218016" x14ac:dyDescent="0.25"/>
    <row r="218017" x14ac:dyDescent="0.25"/>
    <row r="218018" x14ac:dyDescent="0.25"/>
    <row r="218019" x14ac:dyDescent="0.25"/>
    <row r="218020" x14ac:dyDescent="0.25"/>
    <row r="218021" x14ac:dyDescent="0.25"/>
    <row r="218022" x14ac:dyDescent="0.25"/>
    <row r="218023" x14ac:dyDescent="0.25"/>
    <row r="218024" x14ac:dyDescent="0.25"/>
    <row r="218025" x14ac:dyDescent="0.25"/>
    <row r="218026" x14ac:dyDescent="0.25"/>
    <row r="218027" x14ac:dyDescent="0.25"/>
    <row r="218028" x14ac:dyDescent="0.25"/>
    <row r="218029" x14ac:dyDescent="0.25"/>
    <row r="218030" x14ac:dyDescent="0.25"/>
    <row r="218031" x14ac:dyDescent="0.25"/>
    <row r="218032" x14ac:dyDescent="0.25"/>
    <row r="218033" x14ac:dyDescent="0.25"/>
    <row r="218034" x14ac:dyDescent="0.25"/>
    <row r="218035" x14ac:dyDescent="0.25"/>
    <row r="218036" x14ac:dyDescent="0.25"/>
    <row r="218037" x14ac:dyDescent="0.25"/>
    <row r="218038" x14ac:dyDescent="0.25"/>
    <row r="218039" x14ac:dyDescent="0.25"/>
    <row r="218040" x14ac:dyDescent="0.25"/>
    <row r="218041" x14ac:dyDescent="0.25"/>
    <row r="218042" x14ac:dyDescent="0.25"/>
    <row r="218043" x14ac:dyDescent="0.25"/>
    <row r="218044" x14ac:dyDescent="0.25"/>
    <row r="218045" x14ac:dyDescent="0.25"/>
    <row r="218046" x14ac:dyDescent="0.25"/>
    <row r="218047" x14ac:dyDescent="0.25"/>
    <row r="218048" x14ac:dyDescent="0.25"/>
    <row r="218049" x14ac:dyDescent="0.25"/>
    <row r="218050" x14ac:dyDescent="0.25"/>
    <row r="218051" x14ac:dyDescent="0.25"/>
    <row r="218052" x14ac:dyDescent="0.25"/>
    <row r="218053" x14ac:dyDescent="0.25"/>
    <row r="218054" x14ac:dyDescent="0.25"/>
    <row r="218055" x14ac:dyDescent="0.25"/>
    <row r="218056" x14ac:dyDescent="0.25"/>
    <row r="218057" x14ac:dyDescent="0.25"/>
    <row r="218058" x14ac:dyDescent="0.25"/>
    <row r="218059" x14ac:dyDescent="0.25"/>
    <row r="218060" x14ac:dyDescent="0.25"/>
    <row r="218061" x14ac:dyDescent="0.25"/>
    <row r="218062" x14ac:dyDescent="0.25"/>
    <row r="218063" x14ac:dyDescent="0.25"/>
    <row r="218064" x14ac:dyDescent="0.25"/>
    <row r="218065" x14ac:dyDescent="0.25"/>
    <row r="218066" x14ac:dyDescent="0.25"/>
    <row r="218067" x14ac:dyDescent="0.25"/>
    <row r="218068" x14ac:dyDescent="0.25"/>
    <row r="218069" x14ac:dyDescent="0.25"/>
    <row r="218070" x14ac:dyDescent="0.25"/>
    <row r="218071" x14ac:dyDescent="0.25"/>
    <row r="218072" x14ac:dyDescent="0.25"/>
    <row r="218073" x14ac:dyDescent="0.25"/>
    <row r="218074" x14ac:dyDescent="0.25"/>
    <row r="218075" x14ac:dyDescent="0.25"/>
    <row r="218076" x14ac:dyDescent="0.25"/>
    <row r="218077" x14ac:dyDescent="0.25"/>
    <row r="218078" x14ac:dyDescent="0.25"/>
    <row r="218079" x14ac:dyDescent="0.25"/>
    <row r="218080" x14ac:dyDescent="0.25"/>
    <row r="218081" x14ac:dyDescent="0.25"/>
    <row r="218082" x14ac:dyDescent="0.25"/>
    <row r="218083" x14ac:dyDescent="0.25"/>
    <row r="218084" x14ac:dyDescent="0.25"/>
    <row r="218085" x14ac:dyDescent="0.25"/>
    <row r="218086" x14ac:dyDescent="0.25"/>
    <row r="218087" x14ac:dyDescent="0.25"/>
    <row r="218088" x14ac:dyDescent="0.25"/>
    <row r="218089" x14ac:dyDescent="0.25"/>
    <row r="218090" x14ac:dyDescent="0.25"/>
    <row r="218091" x14ac:dyDescent="0.25"/>
    <row r="218092" x14ac:dyDescent="0.25"/>
    <row r="218093" x14ac:dyDescent="0.25"/>
    <row r="218094" x14ac:dyDescent="0.25"/>
    <row r="218095" x14ac:dyDescent="0.25"/>
    <row r="218096" x14ac:dyDescent="0.25"/>
    <row r="218097" x14ac:dyDescent="0.25"/>
    <row r="218098" x14ac:dyDescent="0.25"/>
    <row r="218099" x14ac:dyDescent="0.25"/>
    <row r="218100" x14ac:dyDescent="0.25"/>
    <row r="218101" x14ac:dyDescent="0.25"/>
    <row r="218102" x14ac:dyDescent="0.25"/>
    <row r="218103" x14ac:dyDescent="0.25"/>
    <row r="218104" x14ac:dyDescent="0.25"/>
    <row r="218105" x14ac:dyDescent="0.25"/>
    <row r="218106" x14ac:dyDescent="0.25"/>
    <row r="218107" x14ac:dyDescent="0.25"/>
    <row r="218108" x14ac:dyDescent="0.25"/>
    <row r="218109" x14ac:dyDescent="0.25"/>
    <row r="218110" x14ac:dyDescent="0.25"/>
    <row r="218111" x14ac:dyDescent="0.25"/>
    <row r="218112" x14ac:dyDescent="0.25"/>
    <row r="218113" x14ac:dyDescent="0.25"/>
    <row r="218114" x14ac:dyDescent="0.25"/>
    <row r="218115" x14ac:dyDescent="0.25"/>
    <row r="218116" x14ac:dyDescent="0.25"/>
    <row r="218117" x14ac:dyDescent="0.25"/>
    <row r="218118" x14ac:dyDescent="0.25"/>
    <row r="218119" x14ac:dyDescent="0.25"/>
    <row r="218120" x14ac:dyDescent="0.25"/>
    <row r="218121" x14ac:dyDescent="0.25"/>
    <row r="218122" x14ac:dyDescent="0.25"/>
    <row r="218123" x14ac:dyDescent="0.25"/>
    <row r="218124" x14ac:dyDescent="0.25"/>
    <row r="218125" x14ac:dyDescent="0.25"/>
    <row r="218126" x14ac:dyDescent="0.25"/>
    <row r="218127" x14ac:dyDescent="0.25"/>
    <row r="218128" x14ac:dyDescent="0.25"/>
    <row r="218129" x14ac:dyDescent="0.25"/>
    <row r="218130" x14ac:dyDescent="0.25"/>
    <row r="218131" x14ac:dyDescent="0.25"/>
    <row r="218132" x14ac:dyDescent="0.25"/>
    <row r="218133" x14ac:dyDescent="0.25"/>
    <row r="218134" x14ac:dyDescent="0.25"/>
    <row r="218135" x14ac:dyDescent="0.25"/>
    <row r="218136" x14ac:dyDescent="0.25"/>
    <row r="218137" x14ac:dyDescent="0.25"/>
    <row r="218138" x14ac:dyDescent="0.25"/>
    <row r="218139" x14ac:dyDescent="0.25"/>
    <row r="218140" x14ac:dyDescent="0.25"/>
    <row r="218141" x14ac:dyDescent="0.25"/>
    <row r="218142" x14ac:dyDescent="0.25"/>
    <row r="218143" x14ac:dyDescent="0.25"/>
    <row r="218144" x14ac:dyDescent="0.25"/>
    <row r="218145" x14ac:dyDescent="0.25"/>
    <row r="218146" x14ac:dyDescent="0.25"/>
    <row r="218147" x14ac:dyDescent="0.25"/>
    <row r="218148" x14ac:dyDescent="0.25"/>
    <row r="218149" x14ac:dyDescent="0.25"/>
    <row r="218150" x14ac:dyDescent="0.25"/>
    <row r="218151" x14ac:dyDescent="0.25"/>
    <row r="218152" x14ac:dyDescent="0.25"/>
    <row r="218153" x14ac:dyDescent="0.25"/>
    <row r="218154" x14ac:dyDescent="0.25"/>
    <row r="218155" x14ac:dyDescent="0.25"/>
    <row r="218156" x14ac:dyDescent="0.25"/>
    <row r="218157" x14ac:dyDescent="0.25"/>
    <row r="218158" x14ac:dyDescent="0.25"/>
    <row r="218159" x14ac:dyDescent="0.25"/>
    <row r="218160" x14ac:dyDescent="0.25"/>
    <row r="218161" x14ac:dyDescent="0.25"/>
    <row r="218162" x14ac:dyDescent="0.25"/>
    <row r="218163" x14ac:dyDescent="0.25"/>
    <row r="218164" x14ac:dyDescent="0.25"/>
    <row r="218165" x14ac:dyDescent="0.25"/>
    <row r="218166" x14ac:dyDescent="0.25"/>
    <row r="218167" x14ac:dyDescent="0.25"/>
    <row r="218168" x14ac:dyDescent="0.25"/>
    <row r="218169" x14ac:dyDescent="0.25"/>
    <row r="218170" x14ac:dyDescent="0.25"/>
    <row r="218171" x14ac:dyDescent="0.25"/>
    <row r="218172" x14ac:dyDescent="0.25"/>
    <row r="218173" x14ac:dyDescent="0.25"/>
    <row r="218174" x14ac:dyDescent="0.25"/>
    <row r="218175" x14ac:dyDescent="0.25"/>
    <row r="218176" x14ac:dyDescent="0.25"/>
    <row r="218177" x14ac:dyDescent="0.25"/>
    <row r="218178" x14ac:dyDescent="0.25"/>
    <row r="218179" x14ac:dyDescent="0.25"/>
    <row r="218180" x14ac:dyDescent="0.25"/>
    <row r="218181" x14ac:dyDescent="0.25"/>
    <row r="218182" x14ac:dyDescent="0.25"/>
    <row r="218183" x14ac:dyDescent="0.25"/>
    <row r="218184" x14ac:dyDescent="0.25"/>
    <row r="218185" x14ac:dyDescent="0.25"/>
    <row r="218186" x14ac:dyDescent="0.25"/>
    <row r="218187" x14ac:dyDescent="0.25"/>
    <row r="218188" x14ac:dyDescent="0.25"/>
    <row r="218189" x14ac:dyDescent="0.25"/>
    <row r="218190" x14ac:dyDescent="0.25"/>
    <row r="218191" x14ac:dyDescent="0.25"/>
    <row r="218192" x14ac:dyDescent="0.25"/>
    <row r="218193" x14ac:dyDescent="0.25"/>
    <row r="218194" x14ac:dyDescent="0.25"/>
    <row r="218195" x14ac:dyDescent="0.25"/>
    <row r="218196" x14ac:dyDescent="0.25"/>
    <row r="218197" x14ac:dyDescent="0.25"/>
    <row r="218198" x14ac:dyDescent="0.25"/>
    <row r="218199" x14ac:dyDescent="0.25"/>
    <row r="218200" x14ac:dyDescent="0.25"/>
    <row r="218201" x14ac:dyDescent="0.25"/>
    <row r="218202" x14ac:dyDescent="0.25"/>
    <row r="218203" x14ac:dyDescent="0.25"/>
    <row r="218204" x14ac:dyDescent="0.25"/>
    <row r="218205" x14ac:dyDescent="0.25"/>
    <row r="218206" x14ac:dyDescent="0.25"/>
    <row r="218207" x14ac:dyDescent="0.25"/>
    <row r="218208" x14ac:dyDescent="0.25"/>
    <row r="218209" x14ac:dyDescent="0.25"/>
    <row r="218210" x14ac:dyDescent="0.25"/>
    <row r="218211" x14ac:dyDescent="0.25"/>
    <row r="218212" x14ac:dyDescent="0.25"/>
    <row r="218213" x14ac:dyDescent="0.25"/>
    <row r="218214" x14ac:dyDescent="0.25"/>
    <row r="218215" x14ac:dyDescent="0.25"/>
    <row r="218216" x14ac:dyDescent="0.25"/>
    <row r="218217" x14ac:dyDescent="0.25"/>
    <row r="218218" x14ac:dyDescent="0.25"/>
    <row r="218219" x14ac:dyDescent="0.25"/>
    <row r="218220" x14ac:dyDescent="0.25"/>
    <row r="218221" x14ac:dyDescent="0.25"/>
    <row r="218222" x14ac:dyDescent="0.25"/>
    <row r="218223" x14ac:dyDescent="0.25"/>
    <row r="218224" x14ac:dyDescent="0.25"/>
    <row r="218225" x14ac:dyDescent="0.25"/>
    <row r="218226" x14ac:dyDescent="0.25"/>
    <row r="218227" x14ac:dyDescent="0.25"/>
    <row r="218228" x14ac:dyDescent="0.25"/>
    <row r="218229" x14ac:dyDescent="0.25"/>
    <row r="218230" x14ac:dyDescent="0.25"/>
    <row r="218231" x14ac:dyDescent="0.25"/>
    <row r="218232" x14ac:dyDescent="0.25"/>
    <row r="218233" x14ac:dyDescent="0.25"/>
    <row r="218234" x14ac:dyDescent="0.25"/>
    <row r="218235" x14ac:dyDescent="0.25"/>
    <row r="218236" x14ac:dyDescent="0.25"/>
    <row r="218237" x14ac:dyDescent="0.25"/>
    <row r="218238" x14ac:dyDescent="0.25"/>
    <row r="218239" x14ac:dyDescent="0.25"/>
    <row r="218240" x14ac:dyDescent="0.25"/>
    <row r="218241" x14ac:dyDescent="0.25"/>
    <row r="218242" x14ac:dyDescent="0.25"/>
    <row r="218243" x14ac:dyDescent="0.25"/>
    <row r="218244" x14ac:dyDescent="0.25"/>
    <row r="218245" x14ac:dyDescent="0.25"/>
    <row r="218246" x14ac:dyDescent="0.25"/>
    <row r="218247" x14ac:dyDescent="0.25"/>
    <row r="218248" x14ac:dyDescent="0.25"/>
    <row r="218249" x14ac:dyDescent="0.25"/>
    <row r="218250" x14ac:dyDescent="0.25"/>
    <row r="218251" x14ac:dyDescent="0.25"/>
    <row r="218252" x14ac:dyDescent="0.25"/>
    <row r="218253" x14ac:dyDescent="0.25"/>
    <row r="218254" x14ac:dyDescent="0.25"/>
    <row r="218255" x14ac:dyDescent="0.25"/>
    <row r="218256" x14ac:dyDescent="0.25"/>
    <row r="218257" x14ac:dyDescent="0.25"/>
    <row r="218258" x14ac:dyDescent="0.25"/>
    <row r="218259" x14ac:dyDescent="0.25"/>
    <row r="218260" x14ac:dyDescent="0.25"/>
    <row r="218261" x14ac:dyDescent="0.25"/>
    <row r="218262" x14ac:dyDescent="0.25"/>
    <row r="218263" x14ac:dyDescent="0.25"/>
    <row r="218264" x14ac:dyDescent="0.25"/>
    <row r="218265" x14ac:dyDescent="0.25"/>
    <row r="218266" x14ac:dyDescent="0.25"/>
    <row r="218267" x14ac:dyDescent="0.25"/>
    <row r="218268" x14ac:dyDescent="0.25"/>
    <row r="218269" x14ac:dyDescent="0.25"/>
    <row r="218270" x14ac:dyDescent="0.25"/>
    <row r="218271" x14ac:dyDescent="0.25"/>
    <row r="218272" x14ac:dyDescent="0.25"/>
    <row r="218273" x14ac:dyDescent="0.25"/>
    <row r="218274" x14ac:dyDescent="0.25"/>
    <row r="218275" x14ac:dyDescent="0.25"/>
    <row r="218276" x14ac:dyDescent="0.25"/>
    <row r="218277" x14ac:dyDescent="0.25"/>
    <row r="218278" x14ac:dyDescent="0.25"/>
    <row r="218279" x14ac:dyDescent="0.25"/>
    <row r="218280" x14ac:dyDescent="0.25"/>
    <row r="218281" x14ac:dyDescent="0.25"/>
    <row r="218282" x14ac:dyDescent="0.25"/>
    <row r="218283" x14ac:dyDescent="0.25"/>
    <row r="218284" x14ac:dyDescent="0.25"/>
    <row r="218285" x14ac:dyDescent="0.25"/>
    <row r="218286" x14ac:dyDescent="0.25"/>
    <row r="218287" x14ac:dyDescent="0.25"/>
    <row r="218288" x14ac:dyDescent="0.25"/>
    <row r="218289" x14ac:dyDescent="0.25"/>
    <row r="218290" x14ac:dyDescent="0.25"/>
    <row r="218291" x14ac:dyDescent="0.25"/>
    <row r="218292" x14ac:dyDescent="0.25"/>
    <row r="218293" x14ac:dyDescent="0.25"/>
    <row r="218294" x14ac:dyDescent="0.25"/>
    <row r="218295" x14ac:dyDescent="0.25"/>
    <row r="218296" x14ac:dyDescent="0.25"/>
    <row r="218297" x14ac:dyDescent="0.25"/>
    <row r="218298" x14ac:dyDescent="0.25"/>
    <row r="218299" x14ac:dyDescent="0.25"/>
    <row r="218300" x14ac:dyDescent="0.25"/>
    <row r="218301" x14ac:dyDescent="0.25"/>
    <row r="218302" x14ac:dyDescent="0.25"/>
    <row r="218303" x14ac:dyDescent="0.25"/>
    <row r="218304" x14ac:dyDescent="0.25"/>
    <row r="218305" x14ac:dyDescent="0.25"/>
    <row r="218306" x14ac:dyDescent="0.25"/>
    <row r="218307" x14ac:dyDescent="0.25"/>
    <row r="218308" x14ac:dyDescent="0.25"/>
    <row r="218309" x14ac:dyDescent="0.25"/>
    <row r="218310" x14ac:dyDescent="0.25"/>
    <row r="218311" x14ac:dyDescent="0.25"/>
    <row r="218312" x14ac:dyDescent="0.25"/>
    <row r="218313" x14ac:dyDescent="0.25"/>
    <row r="218314" x14ac:dyDescent="0.25"/>
    <row r="218315" x14ac:dyDescent="0.25"/>
    <row r="218316" x14ac:dyDescent="0.25"/>
    <row r="218317" x14ac:dyDescent="0.25"/>
    <row r="218318" x14ac:dyDescent="0.25"/>
    <row r="218319" x14ac:dyDescent="0.25"/>
    <row r="218320" x14ac:dyDescent="0.25"/>
    <row r="218321" x14ac:dyDescent="0.25"/>
    <row r="218322" x14ac:dyDescent="0.25"/>
    <row r="218323" x14ac:dyDescent="0.25"/>
    <row r="218324" x14ac:dyDescent="0.25"/>
    <row r="218325" x14ac:dyDescent="0.25"/>
    <row r="218326" x14ac:dyDescent="0.25"/>
    <row r="218327" x14ac:dyDescent="0.25"/>
    <row r="218328" x14ac:dyDescent="0.25"/>
    <row r="218329" x14ac:dyDescent="0.25"/>
    <row r="218330" x14ac:dyDescent="0.25"/>
    <row r="218331" x14ac:dyDescent="0.25"/>
    <row r="218332" x14ac:dyDescent="0.25"/>
    <row r="218333" x14ac:dyDescent="0.25"/>
    <row r="218334" x14ac:dyDescent="0.25"/>
    <row r="218335" x14ac:dyDescent="0.25"/>
    <row r="218336" x14ac:dyDescent="0.25"/>
    <row r="218337" x14ac:dyDescent="0.25"/>
    <row r="218338" x14ac:dyDescent="0.25"/>
    <row r="218339" x14ac:dyDescent="0.25"/>
    <row r="218340" x14ac:dyDescent="0.25"/>
    <row r="218341" x14ac:dyDescent="0.25"/>
    <row r="218342" x14ac:dyDescent="0.25"/>
    <row r="218343" x14ac:dyDescent="0.25"/>
    <row r="218344" x14ac:dyDescent="0.25"/>
    <row r="218345" x14ac:dyDescent="0.25"/>
    <row r="218346" x14ac:dyDescent="0.25"/>
    <row r="218347" x14ac:dyDescent="0.25"/>
    <row r="218348" x14ac:dyDescent="0.25"/>
    <row r="218349" x14ac:dyDescent="0.25"/>
    <row r="218350" x14ac:dyDescent="0.25"/>
    <row r="218351" x14ac:dyDescent="0.25"/>
    <row r="218352" x14ac:dyDescent="0.25"/>
    <row r="218353" x14ac:dyDescent="0.25"/>
    <row r="218354" x14ac:dyDescent="0.25"/>
    <row r="218355" x14ac:dyDescent="0.25"/>
    <row r="218356" x14ac:dyDescent="0.25"/>
    <row r="218357" x14ac:dyDescent="0.25"/>
    <row r="218358" x14ac:dyDescent="0.25"/>
    <row r="218359" x14ac:dyDescent="0.25"/>
    <row r="218360" x14ac:dyDescent="0.25"/>
    <row r="218361" x14ac:dyDescent="0.25"/>
    <row r="218362" x14ac:dyDescent="0.25"/>
    <row r="218363" x14ac:dyDescent="0.25"/>
    <row r="218364" x14ac:dyDescent="0.25"/>
    <row r="218365" x14ac:dyDescent="0.25"/>
    <row r="218366" x14ac:dyDescent="0.25"/>
    <row r="218367" x14ac:dyDescent="0.25"/>
    <row r="218368" x14ac:dyDescent="0.25"/>
    <row r="218369" x14ac:dyDescent="0.25"/>
    <row r="218370" x14ac:dyDescent="0.25"/>
    <row r="218371" x14ac:dyDescent="0.25"/>
    <row r="218372" x14ac:dyDescent="0.25"/>
    <row r="218373" x14ac:dyDescent="0.25"/>
    <row r="218374" x14ac:dyDescent="0.25"/>
    <row r="218375" x14ac:dyDescent="0.25"/>
    <row r="218376" x14ac:dyDescent="0.25"/>
    <row r="218377" x14ac:dyDescent="0.25"/>
    <row r="218378" x14ac:dyDescent="0.25"/>
    <row r="218379" x14ac:dyDescent="0.25"/>
    <row r="218380" x14ac:dyDescent="0.25"/>
    <row r="218381" x14ac:dyDescent="0.25"/>
    <row r="218382" x14ac:dyDescent="0.25"/>
    <row r="218383" x14ac:dyDescent="0.25"/>
    <row r="218384" x14ac:dyDescent="0.25"/>
    <row r="218385" x14ac:dyDescent="0.25"/>
    <row r="218386" x14ac:dyDescent="0.25"/>
    <row r="218387" x14ac:dyDescent="0.25"/>
    <row r="218388" x14ac:dyDescent="0.25"/>
    <row r="218389" x14ac:dyDescent="0.25"/>
    <row r="218390" x14ac:dyDescent="0.25"/>
    <row r="218391" x14ac:dyDescent="0.25"/>
    <row r="218392" x14ac:dyDescent="0.25"/>
    <row r="218393" x14ac:dyDescent="0.25"/>
    <row r="218394" x14ac:dyDescent="0.25"/>
    <row r="218395" x14ac:dyDescent="0.25"/>
    <row r="218396" x14ac:dyDescent="0.25"/>
    <row r="218397" x14ac:dyDescent="0.25"/>
    <row r="218398" x14ac:dyDescent="0.25"/>
    <row r="218399" x14ac:dyDescent="0.25"/>
    <row r="218400" x14ac:dyDescent="0.25"/>
    <row r="218401" x14ac:dyDescent="0.25"/>
    <row r="218402" x14ac:dyDescent="0.25"/>
    <row r="218403" x14ac:dyDescent="0.25"/>
    <row r="218404" x14ac:dyDescent="0.25"/>
    <row r="218405" x14ac:dyDescent="0.25"/>
    <row r="218406" x14ac:dyDescent="0.25"/>
    <row r="218407" x14ac:dyDescent="0.25"/>
    <row r="218408" x14ac:dyDescent="0.25"/>
    <row r="218409" x14ac:dyDescent="0.25"/>
    <row r="218410" x14ac:dyDescent="0.25"/>
    <row r="218411" x14ac:dyDescent="0.25"/>
    <row r="218412" x14ac:dyDescent="0.25"/>
    <row r="218413" x14ac:dyDescent="0.25"/>
    <row r="218414" x14ac:dyDescent="0.25"/>
    <row r="218415" x14ac:dyDescent="0.25"/>
    <row r="218416" x14ac:dyDescent="0.25"/>
    <row r="218417" x14ac:dyDescent="0.25"/>
    <row r="218418" x14ac:dyDescent="0.25"/>
    <row r="218419" x14ac:dyDescent="0.25"/>
    <row r="218420" x14ac:dyDescent="0.25"/>
    <row r="218421" x14ac:dyDescent="0.25"/>
    <row r="218422" x14ac:dyDescent="0.25"/>
    <row r="218423" x14ac:dyDescent="0.25"/>
    <row r="218424" x14ac:dyDescent="0.25"/>
    <row r="218425" x14ac:dyDescent="0.25"/>
    <row r="218426" x14ac:dyDescent="0.25"/>
    <row r="218427" x14ac:dyDescent="0.25"/>
    <row r="218428" x14ac:dyDescent="0.25"/>
    <row r="218429" x14ac:dyDescent="0.25"/>
    <row r="218430" x14ac:dyDescent="0.25"/>
    <row r="218431" x14ac:dyDescent="0.25"/>
    <row r="218432" x14ac:dyDescent="0.25"/>
    <row r="218433" x14ac:dyDescent="0.25"/>
    <row r="218434" x14ac:dyDescent="0.25"/>
    <row r="218435" x14ac:dyDescent="0.25"/>
    <row r="218436" x14ac:dyDescent="0.25"/>
    <row r="218437" x14ac:dyDescent="0.25"/>
    <row r="218438" x14ac:dyDescent="0.25"/>
    <row r="218439" x14ac:dyDescent="0.25"/>
    <row r="218440" x14ac:dyDescent="0.25"/>
    <row r="218441" x14ac:dyDescent="0.25"/>
    <row r="218442" x14ac:dyDescent="0.25"/>
    <row r="218443" x14ac:dyDescent="0.25"/>
    <row r="218444" x14ac:dyDescent="0.25"/>
    <row r="218445" x14ac:dyDescent="0.25"/>
    <row r="218446" x14ac:dyDescent="0.25"/>
    <row r="218447" x14ac:dyDescent="0.25"/>
    <row r="218448" x14ac:dyDescent="0.25"/>
    <row r="218449" x14ac:dyDescent="0.25"/>
    <row r="218450" x14ac:dyDescent="0.25"/>
    <row r="218451" x14ac:dyDescent="0.25"/>
    <row r="218452" x14ac:dyDescent="0.25"/>
    <row r="218453" x14ac:dyDescent="0.25"/>
    <row r="218454" x14ac:dyDescent="0.25"/>
    <row r="218455" x14ac:dyDescent="0.25"/>
    <row r="218456" x14ac:dyDescent="0.25"/>
    <row r="218457" x14ac:dyDescent="0.25"/>
    <row r="218458" x14ac:dyDescent="0.25"/>
    <row r="218459" x14ac:dyDescent="0.25"/>
    <row r="218460" x14ac:dyDescent="0.25"/>
    <row r="218461" x14ac:dyDescent="0.25"/>
    <row r="218462" x14ac:dyDescent="0.25"/>
    <row r="218463" x14ac:dyDescent="0.25"/>
    <row r="218464" x14ac:dyDescent="0.25"/>
    <row r="218465" x14ac:dyDescent="0.25"/>
    <row r="218466" x14ac:dyDescent="0.25"/>
    <row r="218467" x14ac:dyDescent="0.25"/>
    <row r="218468" x14ac:dyDescent="0.25"/>
    <row r="218469" x14ac:dyDescent="0.25"/>
    <row r="218470" x14ac:dyDescent="0.25"/>
    <row r="218471" x14ac:dyDescent="0.25"/>
    <row r="218472" x14ac:dyDescent="0.25"/>
    <row r="218473" x14ac:dyDescent="0.25"/>
    <row r="218474" x14ac:dyDescent="0.25"/>
    <row r="218475" x14ac:dyDescent="0.25"/>
    <row r="218476" x14ac:dyDescent="0.25"/>
    <row r="218477" x14ac:dyDescent="0.25"/>
    <row r="218478" x14ac:dyDescent="0.25"/>
    <row r="218479" x14ac:dyDescent="0.25"/>
    <row r="218480" x14ac:dyDescent="0.25"/>
    <row r="218481" x14ac:dyDescent="0.25"/>
    <row r="218482" x14ac:dyDescent="0.25"/>
    <row r="218483" x14ac:dyDescent="0.25"/>
    <row r="218484" x14ac:dyDescent="0.25"/>
    <row r="218485" x14ac:dyDescent="0.25"/>
    <row r="218486" x14ac:dyDescent="0.25"/>
    <row r="218487" x14ac:dyDescent="0.25"/>
    <row r="218488" x14ac:dyDescent="0.25"/>
    <row r="218489" x14ac:dyDescent="0.25"/>
    <row r="218490" x14ac:dyDescent="0.25"/>
    <row r="218491" x14ac:dyDescent="0.25"/>
    <row r="218492" x14ac:dyDescent="0.25"/>
    <row r="218493" x14ac:dyDescent="0.25"/>
    <row r="218494" x14ac:dyDescent="0.25"/>
    <row r="218495" x14ac:dyDescent="0.25"/>
    <row r="218496" x14ac:dyDescent="0.25"/>
    <row r="218497" x14ac:dyDescent="0.25"/>
    <row r="218498" x14ac:dyDescent="0.25"/>
    <row r="218499" x14ac:dyDescent="0.25"/>
    <row r="218500" x14ac:dyDescent="0.25"/>
    <row r="218501" x14ac:dyDescent="0.25"/>
    <row r="218502" x14ac:dyDescent="0.25"/>
    <row r="218503" x14ac:dyDescent="0.25"/>
    <row r="218504" x14ac:dyDescent="0.25"/>
    <row r="218505" x14ac:dyDescent="0.25"/>
    <row r="218506" x14ac:dyDescent="0.25"/>
    <row r="218507" x14ac:dyDescent="0.25"/>
    <row r="218508" x14ac:dyDescent="0.25"/>
    <row r="218509" x14ac:dyDescent="0.25"/>
    <row r="218510" x14ac:dyDescent="0.25"/>
    <row r="218511" x14ac:dyDescent="0.25"/>
    <row r="218512" x14ac:dyDescent="0.25"/>
    <row r="218513" x14ac:dyDescent="0.25"/>
    <row r="218514" x14ac:dyDescent="0.25"/>
    <row r="218515" x14ac:dyDescent="0.25"/>
    <row r="218516" x14ac:dyDescent="0.25"/>
    <row r="218517" x14ac:dyDescent="0.25"/>
    <row r="218518" x14ac:dyDescent="0.25"/>
    <row r="218519" x14ac:dyDescent="0.25"/>
    <row r="218520" x14ac:dyDescent="0.25"/>
    <row r="218521" x14ac:dyDescent="0.25"/>
    <row r="218522" x14ac:dyDescent="0.25"/>
    <row r="218523" x14ac:dyDescent="0.25"/>
    <row r="218524" x14ac:dyDescent="0.25"/>
    <row r="218525" x14ac:dyDescent="0.25"/>
    <row r="218526" x14ac:dyDescent="0.25"/>
    <row r="218527" x14ac:dyDescent="0.25"/>
    <row r="218528" x14ac:dyDescent="0.25"/>
    <row r="218529" x14ac:dyDescent="0.25"/>
    <row r="218530" x14ac:dyDescent="0.25"/>
    <row r="218531" x14ac:dyDescent="0.25"/>
    <row r="218532" x14ac:dyDescent="0.25"/>
    <row r="218533" x14ac:dyDescent="0.25"/>
    <row r="218534" x14ac:dyDescent="0.25"/>
    <row r="218535" x14ac:dyDescent="0.25"/>
    <row r="218536" x14ac:dyDescent="0.25"/>
    <row r="218537" x14ac:dyDescent="0.25"/>
    <row r="218538" x14ac:dyDescent="0.25"/>
    <row r="218539" x14ac:dyDescent="0.25"/>
    <row r="218540" x14ac:dyDescent="0.25"/>
    <row r="218541" x14ac:dyDescent="0.25"/>
    <row r="218542" x14ac:dyDescent="0.25"/>
    <row r="218543" x14ac:dyDescent="0.25"/>
    <row r="218544" x14ac:dyDescent="0.25"/>
    <row r="218545" x14ac:dyDescent="0.25"/>
    <row r="218546" x14ac:dyDescent="0.25"/>
    <row r="218547" x14ac:dyDescent="0.25"/>
    <row r="218548" x14ac:dyDescent="0.25"/>
    <row r="218549" x14ac:dyDescent="0.25"/>
    <row r="218550" x14ac:dyDescent="0.25"/>
    <row r="218551" x14ac:dyDescent="0.25"/>
    <row r="218552" x14ac:dyDescent="0.25"/>
    <row r="218553" x14ac:dyDescent="0.25"/>
    <row r="218554" x14ac:dyDescent="0.25"/>
    <row r="218555" x14ac:dyDescent="0.25"/>
    <row r="218556" x14ac:dyDescent="0.25"/>
    <row r="218557" x14ac:dyDescent="0.25"/>
    <row r="218558" x14ac:dyDescent="0.25"/>
    <row r="218559" x14ac:dyDescent="0.25"/>
    <row r="218560" x14ac:dyDescent="0.25"/>
    <row r="218561" x14ac:dyDescent="0.25"/>
    <row r="218562" x14ac:dyDescent="0.25"/>
    <row r="218563" x14ac:dyDescent="0.25"/>
    <row r="218564" x14ac:dyDescent="0.25"/>
    <row r="218565" x14ac:dyDescent="0.25"/>
    <row r="218566" x14ac:dyDescent="0.25"/>
    <row r="218567" x14ac:dyDescent="0.25"/>
    <row r="218568" x14ac:dyDescent="0.25"/>
    <row r="218569" x14ac:dyDescent="0.25"/>
    <row r="218570" x14ac:dyDescent="0.25"/>
    <row r="218571" x14ac:dyDescent="0.25"/>
    <row r="218572" x14ac:dyDescent="0.25"/>
    <row r="218573" x14ac:dyDescent="0.25"/>
    <row r="218574" x14ac:dyDescent="0.25"/>
    <row r="218575" x14ac:dyDescent="0.25"/>
    <row r="218576" x14ac:dyDescent="0.25"/>
    <row r="218577" x14ac:dyDescent="0.25"/>
    <row r="218578" x14ac:dyDescent="0.25"/>
    <row r="218579" x14ac:dyDescent="0.25"/>
    <row r="218580" x14ac:dyDescent="0.25"/>
    <row r="218581" x14ac:dyDescent="0.25"/>
    <row r="218582" x14ac:dyDescent="0.25"/>
    <row r="218583" x14ac:dyDescent="0.25"/>
    <row r="218584" x14ac:dyDescent="0.25"/>
    <row r="218585" x14ac:dyDescent="0.25"/>
    <row r="218586" x14ac:dyDescent="0.25"/>
    <row r="218587" x14ac:dyDescent="0.25"/>
    <row r="218588" x14ac:dyDescent="0.25"/>
    <row r="218589" x14ac:dyDescent="0.25"/>
    <row r="218590" x14ac:dyDescent="0.25"/>
    <row r="218591" x14ac:dyDescent="0.25"/>
    <row r="218592" x14ac:dyDescent="0.25"/>
    <row r="218593" x14ac:dyDescent="0.25"/>
    <row r="218594" x14ac:dyDescent="0.25"/>
    <row r="218595" x14ac:dyDescent="0.25"/>
    <row r="218596" x14ac:dyDescent="0.25"/>
    <row r="218597" x14ac:dyDescent="0.25"/>
    <row r="218598" x14ac:dyDescent="0.25"/>
    <row r="218599" x14ac:dyDescent="0.25"/>
    <row r="218600" x14ac:dyDescent="0.25"/>
    <row r="218601" x14ac:dyDescent="0.25"/>
    <row r="218602" x14ac:dyDescent="0.25"/>
    <row r="218603" x14ac:dyDescent="0.25"/>
    <row r="218604" x14ac:dyDescent="0.25"/>
    <row r="218605" x14ac:dyDescent="0.25"/>
    <row r="218606" x14ac:dyDescent="0.25"/>
    <row r="218607" x14ac:dyDescent="0.25"/>
    <row r="218608" x14ac:dyDescent="0.25"/>
    <row r="218609" x14ac:dyDescent="0.25"/>
    <row r="218610" x14ac:dyDescent="0.25"/>
    <row r="218611" x14ac:dyDescent="0.25"/>
    <row r="218612" x14ac:dyDescent="0.25"/>
    <row r="218613" x14ac:dyDescent="0.25"/>
    <row r="218614" x14ac:dyDescent="0.25"/>
    <row r="218615" x14ac:dyDescent="0.25"/>
    <row r="218616" x14ac:dyDescent="0.25"/>
    <row r="218617" x14ac:dyDescent="0.25"/>
    <row r="218618" x14ac:dyDescent="0.25"/>
    <row r="218619" x14ac:dyDescent="0.25"/>
    <row r="218620" x14ac:dyDescent="0.25"/>
    <row r="218621" x14ac:dyDescent="0.25"/>
    <row r="218622" x14ac:dyDescent="0.25"/>
    <row r="218623" x14ac:dyDescent="0.25"/>
    <row r="218624" x14ac:dyDescent="0.25"/>
    <row r="218625" x14ac:dyDescent="0.25"/>
    <row r="218626" x14ac:dyDescent="0.25"/>
    <row r="218627" x14ac:dyDescent="0.25"/>
    <row r="218628" x14ac:dyDescent="0.25"/>
    <row r="218629" x14ac:dyDescent="0.25"/>
    <row r="218630" x14ac:dyDescent="0.25"/>
    <row r="218631" x14ac:dyDescent="0.25"/>
    <row r="218632" x14ac:dyDescent="0.25"/>
    <row r="218633" x14ac:dyDescent="0.25"/>
    <row r="218634" x14ac:dyDescent="0.25"/>
    <row r="218635" x14ac:dyDescent="0.25"/>
    <row r="218636" x14ac:dyDescent="0.25"/>
    <row r="218637" x14ac:dyDescent="0.25"/>
    <row r="218638" x14ac:dyDescent="0.25"/>
    <row r="218639" x14ac:dyDescent="0.25"/>
    <row r="218640" x14ac:dyDescent="0.25"/>
    <row r="218641" x14ac:dyDescent="0.25"/>
    <row r="218642" x14ac:dyDescent="0.25"/>
    <row r="218643" x14ac:dyDescent="0.25"/>
    <row r="218644" x14ac:dyDescent="0.25"/>
    <row r="218645" x14ac:dyDescent="0.25"/>
    <row r="218646" x14ac:dyDescent="0.25"/>
    <row r="218647" x14ac:dyDescent="0.25"/>
    <row r="218648" x14ac:dyDescent="0.25"/>
    <row r="218649" x14ac:dyDescent="0.25"/>
    <row r="218650" x14ac:dyDescent="0.25"/>
    <row r="218651" x14ac:dyDescent="0.25"/>
    <row r="218652" x14ac:dyDescent="0.25"/>
    <row r="218653" x14ac:dyDescent="0.25"/>
    <row r="218654" x14ac:dyDescent="0.25"/>
    <row r="218655" x14ac:dyDescent="0.25"/>
    <row r="218656" x14ac:dyDescent="0.25"/>
    <row r="218657" x14ac:dyDescent="0.25"/>
    <row r="218658" x14ac:dyDescent="0.25"/>
    <row r="218659" x14ac:dyDescent="0.25"/>
    <row r="218660" x14ac:dyDescent="0.25"/>
    <row r="218661" x14ac:dyDescent="0.25"/>
    <row r="218662" x14ac:dyDescent="0.25"/>
    <row r="218663" x14ac:dyDescent="0.25"/>
    <row r="218664" x14ac:dyDescent="0.25"/>
    <row r="218665" x14ac:dyDescent="0.25"/>
    <row r="218666" x14ac:dyDescent="0.25"/>
    <row r="218667" x14ac:dyDescent="0.25"/>
    <row r="218668" x14ac:dyDescent="0.25"/>
    <row r="218669" x14ac:dyDescent="0.25"/>
    <row r="218670" x14ac:dyDescent="0.25"/>
    <row r="218671" x14ac:dyDescent="0.25"/>
    <row r="218672" x14ac:dyDescent="0.25"/>
    <row r="218673" x14ac:dyDescent="0.25"/>
    <row r="218674" x14ac:dyDescent="0.25"/>
    <row r="218675" x14ac:dyDescent="0.25"/>
    <row r="218676" x14ac:dyDescent="0.25"/>
    <row r="218677" x14ac:dyDescent="0.25"/>
    <row r="218678" x14ac:dyDescent="0.25"/>
    <row r="218679" x14ac:dyDescent="0.25"/>
    <row r="218680" x14ac:dyDescent="0.25"/>
    <row r="218681" x14ac:dyDescent="0.25"/>
    <row r="218682" x14ac:dyDescent="0.25"/>
    <row r="218683" x14ac:dyDescent="0.25"/>
    <row r="218684" x14ac:dyDescent="0.25"/>
    <row r="218685" x14ac:dyDescent="0.25"/>
    <row r="218686" x14ac:dyDescent="0.25"/>
    <row r="218687" x14ac:dyDescent="0.25"/>
    <row r="218688" x14ac:dyDescent="0.25"/>
    <row r="218689" x14ac:dyDescent="0.25"/>
    <row r="218690" x14ac:dyDescent="0.25"/>
    <row r="218691" x14ac:dyDescent="0.25"/>
    <row r="218692" x14ac:dyDescent="0.25"/>
    <row r="218693" x14ac:dyDescent="0.25"/>
    <row r="218694" x14ac:dyDescent="0.25"/>
    <row r="218695" x14ac:dyDescent="0.25"/>
    <row r="218696" x14ac:dyDescent="0.25"/>
    <row r="218697" x14ac:dyDescent="0.25"/>
    <row r="218698" x14ac:dyDescent="0.25"/>
    <row r="218699" x14ac:dyDescent="0.25"/>
    <row r="218700" x14ac:dyDescent="0.25"/>
    <row r="218701" x14ac:dyDescent="0.25"/>
    <row r="218702" x14ac:dyDescent="0.25"/>
    <row r="218703" x14ac:dyDescent="0.25"/>
    <row r="218704" x14ac:dyDescent="0.25"/>
    <row r="218705" x14ac:dyDescent="0.25"/>
    <row r="218706" x14ac:dyDescent="0.25"/>
    <row r="218707" x14ac:dyDescent="0.25"/>
    <row r="218708" x14ac:dyDescent="0.25"/>
    <row r="218709" x14ac:dyDescent="0.25"/>
    <row r="218710" x14ac:dyDescent="0.25"/>
    <row r="218711" x14ac:dyDescent="0.25"/>
    <row r="218712" x14ac:dyDescent="0.25"/>
    <row r="218713" x14ac:dyDescent="0.25"/>
    <row r="218714" x14ac:dyDescent="0.25"/>
    <row r="218715" x14ac:dyDescent="0.25"/>
    <row r="218716" x14ac:dyDescent="0.25"/>
    <row r="218717" x14ac:dyDescent="0.25"/>
    <row r="218718" x14ac:dyDescent="0.25"/>
    <row r="218719" x14ac:dyDescent="0.25"/>
    <row r="218720" x14ac:dyDescent="0.25"/>
    <row r="218721" x14ac:dyDescent="0.25"/>
    <row r="218722" x14ac:dyDescent="0.25"/>
    <row r="218723" x14ac:dyDescent="0.25"/>
    <row r="218724" x14ac:dyDescent="0.25"/>
    <row r="218725" x14ac:dyDescent="0.25"/>
    <row r="218726" x14ac:dyDescent="0.25"/>
    <row r="218727" x14ac:dyDescent="0.25"/>
    <row r="218728" x14ac:dyDescent="0.25"/>
    <row r="218729" x14ac:dyDescent="0.25"/>
    <row r="218730" x14ac:dyDescent="0.25"/>
    <row r="218731" x14ac:dyDescent="0.25"/>
    <row r="218732" x14ac:dyDescent="0.25"/>
    <row r="218733" x14ac:dyDescent="0.25"/>
    <row r="218734" x14ac:dyDescent="0.25"/>
    <row r="218735" x14ac:dyDescent="0.25"/>
    <row r="218736" x14ac:dyDescent="0.25"/>
    <row r="218737" x14ac:dyDescent="0.25"/>
    <row r="218738" x14ac:dyDescent="0.25"/>
    <row r="218739" x14ac:dyDescent="0.25"/>
    <row r="218740" x14ac:dyDescent="0.25"/>
    <row r="218741" x14ac:dyDescent="0.25"/>
    <row r="218742" x14ac:dyDescent="0.25"/>
    <row r="218743" x14ac:dyDescent="0.25"/>
    <row r="218744" x14ac:dyDescent="0.25"/>
    <row r="218745" x14ac:dyDescent="0.25"/>
    <row r="218746" x14ac:dyDescent="0.25"/>
    <row r="218747" x14ac:dyDescent="0.25"/>
    <row r="218748" x14ac:dyDescent="0.25"/>
    <row r="218749" x14ac:dyDescent="0.25"/>
    <row r="218750" x14ac:dyDescent="0.25"/>
    <row r="218751" x14ac:dyDescent="0.25"/>
    <row r="218752" x14ac:dyDescent="0.25"/>
    <row r="218753" x14ac:dyDescent="0.25"/>
    <row r="218754" x14ac:dyDescent="0.25"/>
    <row r="218755" x14ac:dyDescent="0.25"/>
    <row r="218756" x14ac:dyDescent="0.25"/>
    <row r="218757" x14ac:dyDescent="0.25"/>
    <row r="218758" x14ac:dyDescent="0.25"/>
    <row r="218759" x14ac:dyDescent="0.25"/>
    <row r="218760" x14ac:dyDescent="0.25"/>
    <row r="218761" x14ac:dyDescent="0.25"/>
    <row r="218762" x14ac:dyDescent="0.25"/>
    <row r="218763" x14ac:dyDescent="0.25"/>
    <row r="218764" x14ac:dyDescent="0.25"/>
    <row r="218765" x14ac:dyDescent="0.25"/>
    <row r="218766" x14ac:dyDescent="0.25"/>
    <row r="218767" x14ac:dyDescent="0.25"/>
    <row r="218768" x14ac:dyDescent="0.25"/>
    <row r="218769" x14ac:dyDescent="0.25"/>
    <row r="218770" x14ac:dyDescent="0.25"/>
    <row r="218771" x14ac:dyDescent="0.25"/>
    <row r="218772" x14ac:dyDescent="0.25"/>
    <row r="218773" x14ac:dyDescent="0.25"/>
    <row r="218774" x14ac:dyDescent="0.25"/>
    <row r="218775" x14ac:dyDescent="0.25"/>
    <row r="218776" x14ac:dyDescent="0.25"/>
    <row r="218777" x14ac:dyDescent="0.25"/>
    <row r="218778" x14ac:dyDescent="0.25"/>
    <row r="218779" x14ac:dyDescent="0.25"/>
    <row r="218780" x14ac:dyDescent="0.25"/>
    <row r="218781" x14ac:dyDescent="0.25"/>
    <row r="218782" x14ac:dyDescent="0.25"/>
    <row r="218783" x14ac:dyDescent="0.25"/>
    <row r="218784" x14ac:dyDescent="0.25"/>
    <row r="218785" x14ac:dyDescent="0.25"/>
    <row r="218786" x14ac:dyDescent="0.25"/>
    <row r="218787" x14ac:dyDescent="0.25"/>
    <row r="218788" x14ac:dyDescent="0.25"/>
    <row r="218789" x14ac:dyDescent="0.25"/>
    <row r="218790" x14ac:dyDescent="0.25"/>
    <row r="218791" x14ac:dyDescent="0.25"/>
    <row r="218792" x14ac:dyDescent="0.25"/>
    <row r="218793" x14ac:dyDescent="0.25"/>
    <row r="218794" x14ac:dyDescent="0.25"/>
    <row r="218795" x14ac:dyDescent="0.25"/>
    <row r="218796" x14ac:dyDescent="0.25"/>
    <row r="218797" x14ac:dyDescent="0.25"/>
    <row r="218798" x14ac:dyDescent="0.25"/>
    <row r="218799" x14ac:dyDescent="0.25"/>
    <row r="218800" x14ac:dyDescent="0.25"/>
    <row r="218801" x14ac:dyDescent="0.25"/>
    <row r="218802" x14ac:dyDescent="0.25"/>
    <row r="218803" x14ac:dyDescent="0.25"/>
    <row r="218804" x14ac:dyDescent="0.25"/>
    <row r="218805" x14ac:dyDescent="0.25"/>
    <row r="218806" x14ac:dyDescent="0.25"/>
    <row r="218807" x14ac:dyDescent="0.25"/>
    <row r="218808" x14ac:dyDescent="0.25"/>
    <row r="218809" x14ac:dyDescent="0.25"/>
    <row r="218810" x14ac:dyDescent="0.25"/>
    <row r="218811" x14ac:dyDescent="0.25"/>
    <row r="218812" x14ac:dyDescent="0.25"/>
    <row r="218813" x14ac:dyDescent="0.25"/>
    <row r="218814" x14ac:dyDescent="0.25"/>
    <row r="218815" x14ac:dyDescent="0.25"/>
    <row r="218816" x14ac:dyDescent="0.25"/>
    <row r="218817" x14ac:dyDescent="0.25"/>
    <row r="218818" x14ac:dyDescent="0.25"/>
    <row r="218819" x14ac:dyDescent="0.25"/>
    <row r="218820" x14ac:dyDescent="0.25"/>
    <row r="218821" x14ac:dyDescent="0.25"/>
    <row r="218822" x14ac:dyDescent="0.25"/>
    <row r="218823" x14ac:dyDescent="0.25"/>
    <row r="218824" x14ac:dyDescent="0.25"/>
    <row r="218825" x14ac:dyDescent="0.25"/>
    <row r="218826" x14ac:dyDescent="0.25"/>
    <row r="218827" x14ac:dyDescent="0.25"/>
    <row r="218828" x14ac:dyDescent="0.25"/>
    <row r="218829" x14ac:dyDescent="0.25"/>
    <row r="218830" x14ac:dyDescent="0.25"/>
    <row r="218831" x14ac:dyDescent="0.25"/>
    <row r="218832" x14ac:dyDescent="0.25"/>
    <row r="218833" x14ac:dyDescent="0.25"/>
    <row r="218834" x14ac:dyDescent="0.25"/>
    <row r="218835" x14ac:dyDescent="0.25"/>
    <row r="218836" x14ac:dyDescent="0.25"/>
    <row r="218837" x14ac:dyDescent="0.25"/>
    <row r="218838" x14ac:dyDescent="0.25"/>
    <row r="218839" x14ac:dyDescent="0.25"/>
    <row r="218840" x14ac:dyDescent="0.25"/>
    <row r="218841" x14ac:dyDescent="0.25"/>
    <row r="218842" x14ac:dyDescent="0.25"/>
    <row r="218843" x14ac:dyDescent="0.25"/>
    <row r="218844" x14ac:dyDescent="0.25"/>
    <row r="218845" x14ac:dyDescent="0.25"/>
    <row r="218846" x14ac:dyDescent="0.25"/>
    <row r="218847" x14ac:dyDescent="0.25"/>
    <row r="218848" x14ac:dyDescent="0.25"/>
    <row r="218849" x14ac:dyDescent="0.25"/>
    <row r="218850" x14ac:dyDescent="0.25"/>
    <row r="218851" x14ac:dyDescent="0.25"/>
    <row r="218852" x14ac:dyDescent="0.25"/>
    <row r="218853" x14ac:dyDescent="0.25"/>
    <row r="218854" x14ac:dyDescent="0.25"/>
    <row r="218855" x14ac:dyDescent="0.25"/>
    <row r="218856" x14ac:dyDescent="0.25"/>
    <row r="218857" x14ac:dyDescent="0.25"/>
    <row r="218858" x14ac:dyDescent="0.25"/>
    <row r="218859" x14ac:dyDescent="0.25"/>
    <row r="218860" x14ac:dyDescent="0.25"/>
    <row r="218861" x14ac:dyDescent="0.25"/>
    <row r="218862" x14ac:dyDescent="0.25"/>
    <row r="218863" x14ac:dyDescent="0.25"/>
    <row r="218864" x14ac:dyDescent="0.25"/>
    <row r="218865" x14ac:dyDescent="0.25"/>
    <row r="218866" x14ac:dyDescent="0.25"/>
    <row r="218867" x14ac:dyDescent="0.25"/>
    <row r="218868" x14ac:dyDescent="0.25"/>
    <row r="218869" x14ac:dyDescent="0.25"/>
    <row r="218870" x14ac:dyDescent="0.25"/>
    <row r="218871" x14ac:dyDescent="0.25"/>
    <row r="218872" x14ac:dyDescent="0.25"/>
    <row r="218873" x14ac:dyDescent="0.25"/>
    <row r="218874" x14ac:dyDescent="0.25"/>
    <row r="218875" x14ac:dyDescent="0.25"/>
    <row r="218876" x14ac:dyDescent="0.25"/>
    <row r="218877" x14ac:dyDescent="0.25"/>
    <row r="218878" x14ac:dyDescent="0.25"/>
    <row r="218879" x14ac:dyDescent="0.25"/>
    <row r="218880" x14ac:dyDescent="0.25"/>
    <row r="218881" x14ac:dyDescent="0.25"/>
    <row r="218882" x14ac:dyDescent="0.25"/>
    <row r="218883" x14ac:dyDescent="0.25"/>
    <row r="218884" x14ac:dyDescent="0.25"/>
    <row r="218885" x14ac:dyDescent="0.25"/>
    <row r="218886" x14ac:dyDescent="0.25"/>
    <row r="218887" x14ac:dyDescent="0.25"/>
    <row r="218888" x14ac:dyDescent="0.25"/>
    <row r="218889" x14ac:dyDescent="0.25"/>
    <row r="218890" x14ac:dyDescent="0.25"/>
    <row r="218891" x14ac:dyDescent="0.25"/>
    <row r="218892" x14ac:dyDescent="0.25"/>
    <row r="218893" x14ac:dyDescent="0.25"/>
    <row r="218894" x14ac:dyDescent="0.25"/>
    <row r="218895" x14ac:dyDescent="0.25"/>
    <row r="218896" x14ac:dyDescent="0.25"/>
    <row r="218897" x14ac:dyDescent="0.25"/>
    <row r="218898" x14ac:dyDescent="0.25"/>
    <row r="218899" x14ac:dyDescent="0.25"/>
    <row r="218900" x14ac:dyDescent="0.25"/>
    <row r="218901" x14ac:dyDescent="0.25"/>
    <row r="218902" x14ac:dyDescent="0.25"/>
    <row r="218903" x14ac:dyDescent="0.25"/>
    <row r="218904" x14ac:dyDescent="0.25"/>
    <row r="218905" x14ac:dyDescent="0.25"/>
    <row r="218906" x14ac:dyDescent="0.25"/>
    <row r="218907" x14ac:dyDescent="0.25"/>
    <row r="218908" x14ac:dyDescent="0.25"/>
    <row r="218909" x14ac:dyDescent="0.25"/>
    <row r="218910" x14ac:dyDescent="0.25"/>
    <row r="218911" x14ac:dyDescent="0.25"/>
    <row r="218912" x14ac:dyDescent="0.25"/>
    <row r="218913" x14ac:dyDescent="0.25"/>
    <row r="218914" x14ac:dyDescent="0.25"/>
    <row r="218915" x14ac:dyDescent="0.25"/>
    <row r="218916" x14ac:dyDescent="0.25"/>
    <row r="218917" x14ac:dyDescent="0.25"/>
    <row r="218918" x14ac:dyDescent="0.25"/>
    <row r="218919" x14ac:dyDescent="0.25"/>
    <row r="218920" x14ac:dyDescent="0.25"/>
    <row r="218921" x14ac:dyDescent="0.25"/>
    <row r="218922" x14ac:dyDescent="0.25"/>
    <row r="218923" x14ac:dyDescent="0.25"/>
    <row r="218924" x14ac:dyDescent="0.25"/>
    <row r="218925" x14ac:dyDescent="0.25"/>
    <row r="218926" x14ac:dyDescent="0.25"/>
    <row r="218927" x14ac:dyDescent="0.25"/>
    <row r="218928" x14ac:dyDescent="0.25"/>
    <row r="218929" x14ac:dyDescent="0.25"/>
    <row r="218930" x14ac:dyDescent="0.25"/>
    <row r="218931" x14ac:dyDescent="0.25"/>
    <row r="218932" x14ac:dyDescent="0.25"/>
    <row r="218933" x14ac:dyDescent="0.25"/>
    <row r="218934" x14ac:dyDescent="0.25"/>
    <row r="218935" x14ac:dyDescent="0.25"/>
    <row r="218936" x14ac:dyDescent="0.25"/>
    <row r="218937" x14ac:dyDescent="0.25"/>
    <row r="218938" x14ac:dyDescent="0.25"/>
    <row r="218939" x14ac:dyDescent="0.25"/>
    <row r="218940" x14ac:dyDescent="0.25"/>
    <row r="218941" x14ac:dyDescent="0.25"/>
    <row r="218942" x14ac:dyDescent="0.25"/>
    <row r="218943" x14ac:dyDescent="0.25"/>
    <row r="218944" x14ac:dyDescent="0.25"/>
    <row r="218945" x14ac:dyDescent="0.25"/>
    <row r="218946" x14ac:dyDescent="0.25"/>
    <row r="218947" x14ac:dyDescent="0.25"/>
    <row r="218948" x14ac:dyDescent="0.25"/>
    <row r="218949" x14ac:dyDescent="0.25"/>
    <row r="218950" x14ac:dyDescent="0.25"/>
    <row r="218951" x14ac:dyDescent="0.25"/>
    <row r="218952" x14ac:dyDescent="0.25"/>
    <row r="218953" x14ac:dyDescent="0.25"/>
    <row r="218954" x14ac:dyDescent="0.25"/>
    <row r="218955" x14ac:dyDescent="0.25"/>
    <row r="218956" x14ac:dyDescent="0.25"/>
    <row r="218957" x14ac:dyDescent="0.25"/>
    <row r="218958" x14ac:dyDescent="0.25"/>
    <row r="218959" x14ac:dyDescent="0.25"/>
    <row r="218960" x14ac:dyDescent="0.25"/>
    <row r="218961" x14ac:dyDescent="0.25"/>
    <row r="218962" x14ac:dyDescent="0.25"/>
    <row r="218963" x14ac:dyDescent="0.25"/>
    <row r="218964" x14ac:dyDescent="0.25"/>
    <row r="218965" x14ac:dyDescent="0.25"/>
    <row r="218966" x14ac:dyDescent="0.25"/>
    <row r="218967" x14ac:dyDescent="0.25"/>
    <row r="218968" x14ac:dyDescent="0.25"/>
    <row r="218969" x14ac:dyDescent="0.25"/>
    <row r="218970" x14ac:dyDescent="0.25"/>
    <row r="218971" x14ac:dyDescent="0.25"/>
    <row r="218972" x14ac:dyDescent="0.25"/>
    <row r="218973" x14ac:dyDescent="0.25"/>
    <row r="218974" x14ac:dyDescent="0.25"/>
    <row r="218975" x14ac:dyDescent="0.25"/>
    <row r="218976" x14ac:dyDescent="0.25"/>
    <row r="218977" x14ac:dyDescent="0.25"/>
    <row r="218978" x14ac:dyDescent="0.25"/>
    <row r="218979" x14ac:dyDescent="0.25"/>
    <row r="218980" x14ac:dyDescent="0.25"/>
    <row r="218981" x14ac:dyDescent="0.25"/>
    <row r="218982" x14ac:dyDescent="0.25"/>
    <row r="218983" x14ac:dyDescent="0.25"/>
    <row r="218984" x14ac:dyDescent="0.25"/>
    <row r="218985" x14ac:dyDescent="0.25"/>
    <row r="218986" x14ac:dyDescent="0.25"/>
    <row r="218987" x14ac:dyDescent="0.25"/>
    <row r="218988" x14ac:dyDescent="0.25"/>
    <row r="218989" x14ac:dyDescent="0.25"/>
    <row r="218990" x14ac:dyDescent="0.25"/>
    <row r="218991" x14ac:dyDescent="0.25"/>
    <row r="218992" x14ac:dyDescent="0.25"/>
    <row r="218993" x14ac:dyDescent="0.25"/>
    <row r="218994" x14ac:dyDescent="0.25"/>
    <row r="218995" x14ac:dyDescent="0.25"/>
    <row r="218996" x14ac:dyDescent="0.25"/>
    <row r="218997" x14ac:dyDescent="0.25"/>
    <row r="218998" x14ac:dyDescent="0.25"/>
    <row r="218999" x14ac:dyDescent="0.25"/>
    <row r="219000" x14ac:dyDescent="0.25"/>
    <row r="219001" x14ac:dyDescent="0.25"/>
    <row r="219002" x14ac:dyDescent="0.25"/>
    <row r="219003" x14ac:dyDescent="0.25"/>
    <row r="219004" x14ac:dyDescent="0.25"/>
    <row r="219005" x14ac:dyDescent="0.25"/>
    <row r="219006" x14ac:dyDescent="0.25"/>
    <row r="219007" x14ac:dyDescent="0.25"/>
    <row r="219008" x14ac:dyDescent="0.25"/>
    <row r="219009" x14ac:dyDescent="0.25"/>
    <row r="219010" x14ac:dyDescent="0.25"/>
    <row r="219011" x14ac:dyDescent="0.25"/>
    <row r="219012" x14ac:dyDescent="0.25"/>
    <row r="219013" x14ac:dyDescent="0.25"/>
    <row r="219014" x14ac:dyDescent="0.25"/>
    <row r="219015" x14ac:dyDescent="0.25"/>
    <row r="219016" x14ac:dyDescent="0.25"/>
    <row r="219017" x14ac:dyDescent="0.25"/>
    <row r="219018" x14ac:dyDescent="0.25"/>
    <row r="219019" x14ac:dyDescent="0.25"/>
    <row r="219020" x14ac:dyDescent="0.25"/>
    <row r="219021" x14ac:dyDescent="0.25"/>
    <row r="219022" x14ac:dyDescent="0.25"/>
    <row r="219023" x14ac:dyDescent="0.25"/>
    <row r="219024" x14ac:dyDescent="0.25"/>
    <row r="219025" x14ac:dyDescent="0.25"/>
    <row r="219026" x14ac:dyDescent="0.25"/>
    <row r="219027" x14ac:dyDescent="0.25"/>
    <row r="219028" x14ac:dyDescent="0.25"/>
    <row r="219029" x14ac:dyDescent="0.25"/>
    <row r="219030" x14ac:dyDescent="0.25"/>
    <row r="219031" x14ac:dyDescent="0.25"/>
    <row r="219032" x14ac:dyDescent="0.25"/>
    <row r="219033" x14ac:dyDescent="0.25"/>
    <row r="219034" x14ac:dyDescent="0.25"/>
    <row r="219035" x14ac:dyDescent="0.25"/>
    <row r="219036" x14ac:dyDescent="0.25"/>
    <row r="219037" x14ac:dyDescent="0.25"/>
    <row r="219038" x14ac:dyDescent="0.25"/>
    <row r="219039" x14ac:dyDescent="0.25"/>
    <row r="219040" x14ac:dyDescent="0.25"/>
    <row r="219041" x14ac:dyDescent="0.25"/>
    <row r="219042" x14ac:dyDescent="0.25"/>
    <row r="219043" x14ac:dyDescent="0.25"/>
    <row r="219044" x14ac:dyDescent="0.25"/>
    <row r="219045" x14ac:dyDescent="0.25"/>
    <row r="219046" x14ac:dyDescent="0.25"/>
    <row r="219047" x14ac:dyDescent="0.25"/>
    <row r="219048" x14ac:dyDescent="0.25"/>
    <row r="219049" x14ac:dyDescent="0.25"/>
    <row r="219050" x14ac:dyDescent="0.25"/>
    <row r="219051" x14ac:dyDescent="0.25"/>
    <row r="219052" x14ac:dyDescent="0.25"/>
    <row r="219053" x14ac:dyDescent="0.25"/>
    <row r="219054" x14ac:dyDescent="0.25"/>
    <row r="219055" x14ac:dyDescent="0.25"/>
    <row r="219056" x14ac:dyDescent="0.25"/>
    <row r="219057" x14ac:dyDescent="0.25"/>
    <row r="219058" x14ac:dyDescent="0.25"/>
    <row r="219059" x14ac:dyDescent="0.25"/>
    <row r="219060" x14ac:dyDescent="0.25"/>
    <row r="219061" x14ac:dyDescent="0.25"/>
    <row r="219062" x14ac:dyDescent="0.25"/>
    <row r="219063" x14ac:dyDescent="0.25"/>
    <row r="219064" x14ac:dyDescent="0.25"/>
    <row r="219065" x14ac:dyDescent="0.25"/>
    <row r="219066" x14ac:dyDescent="0.25"/>
    <row r="219067" x14ac:dyDescent="0.25"/>
    <row r="219068" x14ac:dyDescent="0.25"/>
    <row r="219069" x14ac:dyDescent="0.25"/>
    <row r="219070" x14ac:dyDescent="0.25"/>
    <row r="219071" x14ac:dyDescent="0.25"/>
    <row r="219072" x14ac:dyDescent="0.25"/>
    <row r="219073" x14ac:dyDescent="0.25"/>
    <row r="219074" x14ac:dyDescent="0.25"/>
    <row r="219075" x14ac:dyDescent="0.25"/>
    <row r="219076" x14ac:dyDescent="0.25"/>
    <row r="219077" x14ac:dyDescent="0.25"/>
    <row r="219078" x14ac:dyDescent="0.25"/>
    <row r="219079" x14ac:dyDescent="0.25"/>
    <row r="219080" x14ac:dyDescent="0.25"/>
    <row r="219081" x14ac:dyDescent="0.25"/>
    <row r="219082" x14ac:dyDescent="0.25"/>
    <row r="219083" x14ac:dyDescent="0.25"/>
    <row r="219084" x14ac:dyDescent="0.25"/>
    <row r="219085" x14ac:dyDescent="0.25"/>
    <row r="219086" x14ac:dyDescent="0.25"/>
    <row r="219087" x14ac:dyDescent="0.25"/>
    <row r="219088" x14ac:dyDescent="0.25"/>
    <row r="219089" x14ac:dyDescent="0.25"/>
    <row r="219090" x14ac:dyDescent="0.25"/>
    <row r="219091" x14ac:dyDescent="0.25"/>
    <row r="219092" x14ac:dyDescent="0.25"/>
    <row r="219093" x14ac:dyDescent="0.25"/>
    <row r="219094" x14ac:dyDescent="0.25"/>
    <row r="219095" x14ac:dyDescent="0.25"/>
    <row r="219096" x14ac:dyDescent="0.25"/>
    <row r="219097" x14ac:dyDescent="0.25"/>
    <row r="219098" x14ac:dyDescent="0.25"/>
    <row r="219099" x14ac:dyDescent="0.25"/>
    <row r="219100" x14ac:dyDescent="0.25"/>
    <row r="219101" x14ac:dyDescent="0.25"/>
    <row r="219102" x14ac:dyDescent="0.25"/>
    <row r="219103" x14ac:dyDescent="0.25"/>
    <row r="219104" x14ac:dyDescent="0.25"/>
    <row r="219105" x14ac:dyDescent="0.25"/>
    <row r="219106" x14ac:dyDescent="0.25"/>
    <row r="219107" x14ac:dyDescent="0.25"/>
    <row r="219108" x14ac:dyDescent="0.25"/>
    <row r="219109" x14ac:dyDescent="0.25"/>
    <row r="219110" x14ac:dyDescent="0.25"/>
    <row r="219111" x14ac:dyDescent="0.25"/>
    <row r="219112" x14ac:dyDescent="0.25"/>
    <row r="219113" x14ac:dyDescent="0.25"/>
    <row r="219114" x14ac:dyDescent="0.25"/>
    <row r="219115" x14ac:dyDescent="0.25"/>
    <row r="219116" x14ac:dyDescent="0.25"/>
    <row r="219117" x14ac:dyDescent="0.25"/>
    <row r="219118" x14ac:dyDescent="0.25"/>
    <row r="219119" x14ac:dyDescent="0.25"/>
    <row r="219120" x14ac:dyDescent="0.25"/>
    <row r="219121" x14ac:dyDescent="0.25"/>
    <row r="219122" x14ac:dyDescent="0.25"/>
    <row r="219123" x14ac:dyDescent="0.25"/>
    <row r="219124" x14ac:dyDescent="0.25"/>
    <row r="219125" x14ac:dyDescent="0.25"/>
    <row r="219126" x14ac:dyDescent="0.25"/>
    <row r="219127" x14ac:dyDescent="0.25"/>
    <row r="219128" x14ac:dyDescent="0.25"/>
    <row r="219129" x14ac:dyDescent="0.25"/>
    <row r="219130" x14ac:dyDescent="0.25"/>
    <row r="219131" x14ac:dyDescent="0.25"/>
    <row r="219132" x14ac:dyDescent="0.25"/>
    <row r="219133" x14ac:dyDescent="0.25"/>
    <row r="219134" x14ac:dyDescent="0.25"/>
    <row r="219135" x14ac:dyDescent="0.25"/>
    <row r="219136" x14ac:dyDescent="0.25"/>
    <row r="219137" x14ac:dyDescent="0.25"/>
    <row r="219138" x14ac:dyDescent="0.25"/>
    <row r="219139" x14ac:dyDescent="0.25"/>
    <row r="219140" x14ac:dyDescent="0.25"/>
    <row r="219141" x14ac:dyDescent="0.25"/>
    <row r="219142" x14ac:dyDescent="0.25"/>
    <row r="219143" x14ac:dyDescent="0.25"/>
    <row r="219144" x14ac:dyDescent="0.25"/>
    <row r="219145" x14ac:dyDescent="0.25"/>
    <row r="219146" x14ac:dyDescent="0.25"/>
    <row r="219147" x14ac:dyDescent="0.25"/>
    <row r="219148" x14ac:dyDescent="0.25"/>
    <row r="219149" x14ac:dyDescent="0.25"/>
    <row r="219150" x14ac:dyDescent="0.25"/>
    <row r="219151" x14ac:dyDescent="0.25"/>
    <row r="219152" x14ac:dyDescent="0.25"/>
    <row r="219153" x14ac:dyDescent="0.25"/>
    <row r="219154" x14ac:dyDescent="0.25"/>
    <row r="219155" x14ac:dyDescent="0.25"/>
    <row r="219156" x14ac:dyDescent="0.25"/>
    <row r="219157" x14ac:dyDescent="0.25"/>
    <row r="219158" x14ac:dyDescent="0.25"/>
    <row r="219159" x14ac:dyDescent="0.25"/>
    <row r="219160" x14ac:dyDescent="0.25"/>
    <row r="219161" x14ac:dyDescent="0.25"/>
    <row r="219162" x14ac:dyDescent="0.25"/>
    <row r="219163" x14ac:dyDescent="0.25"/>
    <row r="219164" x14ac:dyDescent="0.25"/>
    <row r="219165" x14ac:dyDescent="0.25"/>
    <row r="219166" x14ac:dyDescent="0.25"/>
    <row r="219167" x14ac:dyDescent="0.25"/>
    <row r="219168" x14ac:dyDescent="0.25"/>
    <row r="219169" x14ac:dyDescent="0.25"/>
    <row r="219170" x14ac:dyDescent="0.25"/>
    <row r="219171" x14ac:dyDescent="0.25"/>
    <row r="219172" x14ac:dyDescent="0.25"/>
    <row r="219173" x14ac:dyDescent="0.25"/>
    <row r="219174" x14ac:dyDescent="0.25"/>
    <row r="219175" x14ac:dyDescent="0.25"/>
    <row r="219176" x14ac:dyDescent="0.25"/>
    <row r="219177" x14ac:dyDescent="0.25"/>
    <row r="219178" x14ac:dyDescent="0.25"/>
    <row r="219179" x14ac:dyDescent="0.25"/>
    <row r="219180" x14ac:dyDescent="0.25"/>
    <row r="219181" x14ac:dyDescent="0.25"/>
    <row r="219182" x14ac:dyDescent="0.25"/>
    <row r="219183" x14ac:dyDescent="0.25"/>
    <row r="219184" x14ac:dyDescent="0.25"/>
    <row r="219185" x14ac:dyDescent="0.25"/>
    <row r="219186" x14ac:dyDescent="0.25"/>
    <row r="219187" x14ac:dyDescent="0.25"/>
    <row r="219188" x14ac:dyDescent="0.25"/>
    <row r="219189" x14ac:dyDescent="0.25"/>
    <row r="219190" x14ac:dyDescent="0.25"/>
    <row r="219191" x14ac:dyDescent="0.25"/>
    <row r="219192" x14ac:dyDescent="0.25"/>
    <row r="219193" x14ac:dyDescent="0.25"/>
    <row r="219194" x14ac:dyDescent="0.25"/>
    <row r="219195" x14ac:dyDescent="0.25"/>
    <row r="219196" x14ac:dyDescent="0.25"/>
    <row r="219197" x14ac:dyDescent="0.25"/>
    <row r="219198" x14ac:dyDescent="0.25"/>
    <row r="219199" x14ac:dyDescent="0.25"/>
    <row r="219200" x14ac:dyDescent="0.25"/>
    <row r="219201" x14ac:dyDescent="0.25"/>
    <row r="219202" x14ac:dyDescent="0.25"/>
    <row r="219203" x14ac:dyDescent="0.25"/>
    <row r="219204" x14ac:dyDescent="0.25"/>
    <row r="219205" x14ac:dyDescent="0.25"/>
    <row r="219206" x14ac:dyDescent="0.25"/>
    <row r="219207" x14ac:dyDescent="0.25"/>
    <row r="219208" x14ac:dyDescent="0.25"/>
    <row r="219209" x14ac:dyDescent="0.25"/>
    <row r="219210" x14ac:dyDescent="0.25"/>
    <row r="219211" x14ac:dyDescent="0.25"/>
    <row r="219212" x14ac:dyDescent="0.25"/>
    <row r="219213" x14ac:dyDescent="0.25"/>
    <row r="219214" x14ac:dyDescent="0.25"/>
    <row r="219215" x14ac:dyDescent="0.25"/>
    <row r="219216" x14ac:dyDescent="0.25"/>
    <row r="219217" x14ac:dyDescent="0.25"/>
    <row r="219218" x14ac:dyDescent="0.25"/>
    <row r="219219" x14ac:dyDescent="0.25"/>
    <row r="219220" x14ac:dyDescent="0.25"/>
    <row r="219221" x14ac:dyDescent="0.25"/>
    <row r="219222" x14ac:dyDescent="0.25"/>
    <row r="219223" x14ac:dyDescent="0.25"/>
    <row r="219224" x14ac:dyDescent="0.25"/>
    <row r="219225" x14ac:dyDescent="0.25"/>
    <row r="219226" x14ac:dyDescent="0.25"/>
    <row r="219227" x14ac:dyDescent="0.25"/>
    <row r="219228" x14ac:dyDescent="0.25"/>
    <row r="219229" x14ac:dyDescent="0.25"/>
    <row r="219230" x14ac:dyDescent="0.25"/>
    <row r="219231" x14ac:dyDescent="0.25"/>
    <row r="219232" x14ac:dyDescent="0.25"/>
    <row r="219233" x14ac:dyDescent="0.25"/>
    <row r="219234" x14ac:dyDescent="0.25"/>
    <row r="219235" x14ac:dyDescent="0.25"/>
    <row r="219236" x14ac:dyDescent="0.25"/>
    <row r="219237" x14ac:dyDescent="0.25"/>
    <row r="219238" x14ac:dyDescent="0.25"/>
    <row r="219239" x14ac:dyDescent="0.25"/>
    <row r="219240" x14ac:dyDescent="0.25"/>
    <row r="219241" x14ac:dyDescent="0.25"/>
    <row r="219242" x14ac:dyDescent="0.25"/>
    <row r="219243" x14ac:dyDescent="0.25"/>
    <row r="219244" x14ac:dyDescent="0.25"/>
    <row r="219245" x14ac:dyDescent="0.25"/>
    <row r="219246" x14ac:dyDescent="0.25"/>
    <row r="219247" x14ac:dyDescent="0.25"/>
    <row r="219248" x14ac:dyDescent="0.25"/>
    <row r="219249" x14ac:dyDescent="0.25"/>
    <row r="219250" x14ac:dyDescent="0.25"/>
    <row r="219251" x14ac:dyDescent="0.25"/>
    <row r="219252" x14ac:dyDescent="0.25"/>
    <row r="219253" x14ac:dyDescent="0.25"/>
    <row r="219254" x14ac:dyDescent="0.25"/>
    <row r="219255" x14ac:dyDescent="0.25"/>
    <row r="219256" x14ac:dyDescent="0.25"/>
    <row r="219257" x14ac:dyDescent="0.25"/>
    <row r="219258" x14ac:dyDescent="0.25"/>
    <row r="219259" x14ac:dyDescent="0.25"/>
    <row r="219260" x14ac:dyDescent="0.25"/>
    <row r="219261" x14ac:dyDescent="0.25"/>
    <row r="219262" x14ac:dyDescent="0.25"/>
    <row r="219263" x14ac:dyDescent="0.25"/>
    <row r="219264" x14ac:dyDescent="0.25"/>
    <row r="219265" x14ac:dyDescent="0.25"/>
    <row r="219266" x14ac:dyDescent="0.25"/>
    <row r="219267" x14ac:dyDescent="0.25"/>
    <row r="219268" x14ac:dyDescent="0.25"/>
    <row r="219269" x14ac:dyDescent="0.25"/>
    <row r="219270" x14ac:dyDescent="0.25"/>
    <row r="219271" x14ac:dyDescent="0.25"/>
    <row r="219272" x14ac:dyDescent="0.25"/>
    <row r="219273" x14ac:dyDescent="0.25"/>
    <row r="219274" x14ac:dyDescent="0.25"/>
    <row r="219275" x14ac:dyDescent="0.25"/>
    <row r="219276" x14ac:dyDescent="0.25"/>
    <row r="219277" x14ac:dyDescent="0.25"/>
    <row r="219278" x14ac:dyDescent="0.25"/>
    <row r="219279" x14ac:dyDescent="0.25"/>
    <row r="219280" x14ac:dyDescent="0.25"/>
    <row r="219281" x14ac:dyDescent="0.25"/>
    <row r="219282" x14ac:dyDescent="0.25"/>
    <row r="219283" x14ac:dyDescent="0.25"/>
    <row r="219284" x14ac:dyDescent="0.25"/>
    <row r="219285" x14ac:dyDescent="0.25"/>
    <row r="219286" x14ac:dyDescent="0.25"/>
    <row r="219287" x14ac:dyDescent="0.25"/>
    <row r="219288" x14ac:dyDescent="0.25"/>
    <row r="219289" x14ac:dyDescent="0.25"/>
    <row r="219290" x14ac:dyDescent="0.25"/>
    <row r="219291" x14ac:dyDescent="0.25"/>
    <row r="219292" x14ac:dyDescent="0.25"/>
    <row r="219293" x14ac:dyDescent="0.25"/>
    <row r="219294" x14ac:dyDescent="0.25"/>
    <row r="219295" x14ac:dyDescent="0.25"/>
    <row r="219296" x14ac:dyDescent="0.25"/>
    <row r="219297" x14ac:dyDescent="0.25"/>
    <row r="219298" x14ac:dyDescent="0.25"/>
    <row r="219299" x14ac:dyDescent="0.25"/>
    <row r="219300" x14ac:dyDescent="0.25"/>
    <row r="219301" x14ac:dyDescent="0.25"/>
    <row r="219302" x14ac:dyDescent="0.25"/>
    <row r="219303" x14ac:dyDescent="0.25"/>
    <row r="219304" x14ac:dyDescent="0.25"/>
    <row r="219305" x14ac:dyDescent="0.25"/>
    <row r="219306" x14ac:dyDescent="0.25"/>
    <row r="219307" x14ac:dyDescent="0.25"/>
    <row r="219308" x14ac:dyDescent="0.25"/>
    <row r="219309" x14ac:dyDescent="0.25"/>
    <row r="219310" x14ac:dyDescent="0.25"/>
    <row r="219311" x14ac:dyDescent="0.25"/>
    <row r="219312" x14ac:dyDescent="0.25"/>
    <row r="219313" x14ac:dyDescent="0.25"/>
    <row r="219314" x14ac:dyDescent="0.25"/>
    <row r="219315" x14ac:dyDescent="0.25"/>
    <row r="219316" x14ac:dyDescent="0.25"/>
    <row r="219317" x14ac:dyDescent="0.25"/>
    <row r="219318" x14ac:dyDescent="0.25"/>
    <row r="219319" x14ac:dyDescent="0.25"/>
    <row r="219320" x14ac:dyDescent="0.25"/>
    <row r="219321" x14ac:dyDescent="0.25"/>
    <row r="219322" x14ac:dyDescent="0.25"/>
    <row r="219323" x14ac:dyDescent="0.25"/>
    <row r="219324" x14ac:dyDescent="0.25"/>
    <row r="219325" x14ac:dyDescent="0.25"/>
    <row r="219326" x14ac:dyDescent="0.25"/>
    <row r="219327" x14ac:dyDescent="0.25"/>
    <row r="219328" x14ac:dyDescent="0.25"/>
    <row r="219329" x14ac:dyDescent="0.25"/>
    <row r="219330" x14ac:dyDescent="0.25"/>
    <row r="219331" x14ac:dyDescent="0.25"/>
    <row r="219332" x14ac:dyDescent="0.25"/>
    <row r="219333" x14ac:dyDescent="0.25"/>
    <row r="219334" x14ac:dyDescent="0.25"/>
    <row r="219335" x14ac:dyDescent="0.25"/>
    <row r="219336" x14ac:dyDescent="0.25"/>
    <row r="219337" x14ac:dyDescent="0.25"/>
    <row r="219338" x14ac:dyDescent="0.25"/>
    <row r="219339" x14ac:dyDescent="0.25"/>
    <row r="219340" x14ac:dyDescent="0.25"/>
    <row r="219341" x14ac:dyDescent="0.25"/>
    <row r="219342" x14ac:dyDescent="0.25"/>
    <row r="219343" x14ac:dyDescent="0.25"/>
    <row r="219344" x14ac:dyDescent="0.25"/>
    <row r="219345" x14ac:dyDescent="0.25"/>
    <row r="219346" x14ac:dyDescent="0.25"/>
    <row r="219347" x14ac:dyDescent="0.25"/>
    <row r="219348" x14ac:dyDescent="0.25"/>
    <row r="219349" x14ac:dyDescent="0.25"/>
    <row r="219350" x14ac:dyDescent="0.25"/>
    <row r="219351" x14ac:dyDescent="0.25"/>
    <row r="219352" x14ac:dyDescent="0.25"/>
    <row r="219353" x14ac:dyDescent="0.25"/>
    <row r="219354" x14ac:dyDescent="0.25"/>
    <row r="219355" x14ac:dyDescent="0.25"/>
    <row r="219356" x14ac:dyDescent="0.25"/>
    <row r="219357" x14ac:dyDescent="0.25"/>
    <row r="219358" x14ac:dyDescent="0.25"/>
    <row r="219359" x14ac:dyDescent="0.25"/>
    <row r="219360" x14ac:dyDescent="0.25"/>
    <row r="219361" x14ac:dyDescent="0.25"/>
    <row r="219362" x14ac:dyDescent="0.25"/>
    <row r="219363" x14ac:dyDescent="0.25"/>
    <row r="219364" x14ac:dyDescent="0.25"/>
    <row r="219365" x14ac:dyDescent="0.25"/>
    <row r="219366" x14ac:dyDescent="0.25"/>
    <row r="219367" x14ac:dyDescent="0.25"/>
    <row r="219368" x14ac:dyDescent="0.25"/>
    <row r="219369" x14ac:dyDescent="0.25"/>
    <row r="219370" x14ac:dyDescent="0.25"/>
    <row r="219371" x14ac:dyDescent="0.25"/>
    <row r="219372" x14ac:dyDescent="0.25"/>
    <row r="219373" x14ac:dyDescent="0.25"/>
    <row r="219374" x14ac:dyDescent="0.25"/>
    <row r="219375" x14ac:dyDescent="0.25"/>
    <row r="219376" x14ac:dyDescent="0.25"/>
    <row r="219377" x14ac:dyDescent="0.25"/>
    <row r="219378" x14ac:dyDescent="0.25"/>
    <row r="219379" x14ac:dyDescent="0.25"/>
    <row r="219380" x14ac:dyDescent="0.25"/>
    <row r="219381" x14ac:dyDescent="0.25"/>
    <row r="219382" x14ac:dyDescent="0.25"/>
    <row r="219383" x14ac:dyDescent="0.25"/>
    <row r="219384" x14ac:dyDescent="0.25"/>
    <row r="219385" x14ac:dyDescent="0.25"/>
    <row r="219386" x14ac:dyDescent="0.25"/>
    <row r="219387" x14ac:dyDescent="0.25"/>
    <row r="219388" x14ac:dyDescent="0.25"/>
    <row r="219389" x14ac:dyDescent="0.25"/>
    <row r="219390" x14ac:dyDescent="0.25"/>
    <row r="219391" x14ac:dyDescent="0.25"/>
    <row r="219392" x14ac:dyDescent="0.25"/>
    <row r="219393" x14ac:dyDescent="0.25"/>
    <row r="219394" x14ac:dyDescent="0.25"/>
    <row r="219395" x14ac:dyDescent="0.25"/>
    <row r="219396" x14ac:dyDescent="0.25"/>
    <row r="219397" x14ac:dyDescent="0.25"/>
    <row r="219398" x14ac:dyDescent="0.25"/>
    <row r="219399" x14ac:dyDescent="0.25"/>
    <row r="219400" x14ac:dyDescent="0.25"/>
    <row r="219401" x14ac:dyDescent="0.25"/>
    <row r="219402" x14ac:dyDescent="0.25"/>
    <row r="219403" x14ac:dyDescent="0.25"/>
    <row r="219404" x14ac:dyDescent="0.25"/>
    <row r="219405" x14ac:dyDescent="0.25"/>
    <row r="219406" x14ac:dyDescent="0.25"/>
    <row r="219407" x14ac:dyDescent="0.25"/>
    <row r="219408" x14ac:dyDescent="0.25"/>
    <row r="219409" x14ac:dyDescent="0.25"/>
    <row r="219410" x14ac:dyDescent="0.25"/>
    <row r="219411" x14ac:dyDescent="0.25"/>
    <row r="219412" x14ac:dyDescent="0.25"/>
    <row r="219413" x14ac:dyDescent="0.25"/>
    <row r="219414" x14ac:dyDescent="0.25"/>
    <row r="219415" x14ac:dyDescent="0.25"/>
    <row r="219416" x14ac:dyDescent="0.25"/>
    <row r="219417" x14ac:dyDescent="0.25"/>
    <row r="219418" x14ac:dyDescent="0.25"/>
    <row r="219419" x14ac:dyDescent="0.25"/>
    <row r="219420" x14ac:dyDescent="0.25"/>
    <row r="219421" x14ac:dyDescent="0.25"/>
    <row r="219422" x14ac:dyDescent="0.25"/>
    <row r="219423" x14ac:dyDescent="0.25"/>
    <row r="219424" x14ac:dyDescent="0.25"/>
    <row r="219425" x14ac:dyDescent="0.25"/>
    <row r="219426" x14ac:dyDescent="0.25"/>
    <row r="219427" x14ac:dyDescent="0.25"/>
    <row r="219428" x14ac:dyDescent="0.25"/>
    <row r="219429" x14ac:dyDescent="0.25"/>
    <row r="219430" x14ac:dyDescent="0.25"/>
    <row r="219431" x14ac:dyDescent="0.25"/>
    <row r="219432" x14ac:dyDescent="0.25"/>
    <row r="219433" x14ac:dyDescent="0.25"/>
    <row r="219434" x14ac:dyDescent="0.25"/>
    <row r="219435" x14ac:dyDescent="0.25"/>
    <row r="219436" x14ac:dyDescent="0.25"/>
    <row r="219437" x14ac:dyDescent="0.25"/>
    <row r="219438" x14ac:dyDescent="0.25"/>
    <row r="219439" x14ac:dyDescent="0.25"/>
    <row r="219440" x14ac:dyDescent="0.25"/>
    <row r="219441" x14ac:dyDescent="0.25"/>
    <row r="219442" x14ac:dyDescent="0.25"/>
    <row r="219443" x14ac:dyDescent="0.25"/>
    <row r="219444" x14ac:dyDescent="0.25"/>
    <row r="219445" x14ac:dyDescent="0.25"/>
    <row r="219446" x14ac:dyDescent="0.25"/>
    <row r="219447" x14ac:dyDescent="0.25"/>
    <row r="219448" x14ac:dyDescent="0.25"/>
    <row r="219449" x14ac:dyDescent="0.25"/>
    <row r="219450" x14ac:dyDescent="0.25"/>
    <row r="219451" x14ac:dyDescent="0.25"/>
    <row r="219452" x14ac:dyDescent="0.25"/>
    <row r="219453" x14ac:dyDescent="0.25"/>
    <row r="219454" x14ac:dyDescent="0.25"/>
    <row r="219455" x14ac:dyDescent="0.25"/>
    <row r="219456" x14ac:dyDescent="0.25"/>
    <row r="219457" x14ac:dyDescent="0.25"/>
    <row r="219458" x14ac:dyDescent="0.25"/>
    <row r="219459" x14ac:dyDescent="0.25"/>
    <row r="219460" x14ac:dyDescent="0.25"/>
    <row r="219461" x14ac:dyDescent="0.25"/>
    <row r="219462" x14ac:dyDescent="0.25"/>
    <row r="219463" x14ac:dyDescent="0.25"/>
    <row r="219464" x14ac:dyDescent="0.25"/>
    <row r="219465" x14ac:dyDescent="0.25"/>
    <row r="219466" x14ac:dyDescent="0.25"/>
    <row r="219467" x14ac:dyDescent="0.25"/>
    <row r="219468" x14ac:dyDescent="0.25"/>
    <row r="219469" x14ac:dyDescent="0.25"/>
    <row r="219470" x14ac:dyDescent="0.25"/>
    <row r="219471" x14ac:dyDescent="0.25"/>
    <row r="219472" x14ac:dyDescent="0.25"/>
    <row r="219473" x14ac:dyDescent="0.25"/>
    <row r="219474" x14ac:dyDescent="0.25"/>
    <row r="219475" x14ac:dyDescent="0.25"/>
    <row r="219476" x14ac:dyDescent="0.25"/>
    <row r="219477" x14ac:dyDescent="0.25"/>
    <row r="219478" x14ac:dyDescent="0.25"/>
    <row r="219479" x14ac:dyDescent="0.25"/>
    <row r="219480" x14ac:dyDescent="0.25"/>
    <row r="219481" x14ac:dyDescent="0.25"/>
    <row r="219482" x14ac:dyDescent="0.25"/>
    <row r="219483" x14ac:dyDescent="0.25"/>
    <row r="219484" x14ac:dyDescent="0.25"/>
    <row r="219485" x14ac:dyDescent="0.25"/>
    <row r="219486" x14ac:dyDescent="0.25"/>
    <row r="219487" x14ac:dyDescent="0.25"/>
    <row r="219488" x14ac:dyDescent="0.25"/>
    <row r="219489" x14ac:dyDescent="0.25"/>
    <row r="219490" x14ac:dyDescent="0.25"/>
    <row r="219491" x14ac:dyDescent="0.25"/>
    <row r="219492" x14ac:dyDescent="0.25"/>
    <row r="219493" x14ac:dyDescent="0.25"/>
    <row r="219494" x14ac:dyDescent="0.25"/>
    <row r="219495" x14ac:dyDescent="0.25"/>
    <row r="219496" x14ac:dyDescent="0.25"/>
    <row r="219497" x14ac:dyDescent="0.25"/>
    <row r="219498" x14ac:dyDescent="0.25"/>
    <row r="219499" x14ac:dyDescent="0.25"/>
    <row r="219500" x14ac:dyDescent="0.25"/>
    <row r="219501" x14ac:dyDescent="0.25"/>
    <row r="219502" x14ac:dyDescent="0.25"/>
    <row r="219503" x14ac:dyDescent="0.25"/>
    <row r="219504" x14ac:dyDescent="0.25"/>
    <row r="219505" x14ac:dyDescent="0.25"/>
    <row r="219506" x14ac:dyDescent="0.25"/>
    <row r="219507" x14ac:dyDescent="0.25"/>
    <row r="219508" x14ac:dyDescent="0.25"/>
    <row r="219509" x14ac:dyDescent="0.25"/>
    <row r="219510" x14ac:dyDescent="0.25"/>
    <row r="219511" x14ac:dyDescent="0.25"/>
    <row r="219512" x14ac:dyDescent="0.25"/>
    <row r="219513" x14ac:dyDescent="0.25"/>
    <row r="219514" x14ac:dyDescent="0.25"/>
    <row r="219515" x14ac:dyDescent="0.25"/>
    <row r="219516" x14ac:dyDescent="0.25"/>
    <row r="219517" x14ac:dyDescent="0.25"/>
    <row r="219518" x14ac:dyDescent="0.25"/>
    <row r="219519" x14ac:dyDescent="0.25"/>
    <row r="219520" x14ac:dyDescent="0.25"/>
    <row r="219521" x14ac:dyDescent="0.25"/>
    <row r="219522" x14ac:dyDescent="0.25"/>
    <row r="219523" x14ac:dyDescent="0.25"/>
    <row r="219524" x14ac:dyDescent="0.25"/>
    <row r="219525" x14ac:dyDescent="0.25"/>
    <row r="219526" x14ac:dyDescent="0.25"/>
    <row r="219527" x14ac:dyDescent="0.25"/>
    <row r="219528" x14ac:dyDescent="0.25"/>
    <row r="219529" x14ac:dyDescent="0.25"/>
    <row r="219530" x14ac:dyDescent="0.25"/>
    <row r="219531" x14ac:dyDescent="0.25"/>
    <row r="219532" x14ac:dyDescent="0.25"/>
    <row r="219533" x14ac:dyDescent="0.25"/>
    <row r="219534" x14ac:dyDescent="0.25"/>
    <row r="219535" x14ac:dyDescent="0.25"/>
    <row r="219536" x14ac:dyDescent="0.25"/>
    <row r="219537" x14ac:dyDescent="0.25"/>
    <row r="219538" x14ac:dyDescent="0.25"/>
    <row r="219539" x14ac:dyDescent="0.25"/>
    <row r="219540" x14ac:dyDescent="0.25"/>
    <row r="219541" x14ac:dyDescent="0.25"/>
    <row r="219542" x14ac:dyDescent="0.25"/>
    <row r="219543" x14ac:dyDescent="0.25"/>
    <row r="219544" x14ac:dyDescent="0.25"/>
    <row r="219545" x14ac:dyDescent="0.25"/>
    <row r="219546" x14ac:dyDescent="0.25"/>
    <row r="219547" x14ac:dyDescent="0.25"/>
    <row r="219548" x14ac:dyDescent="0.25"/>
    <row r="219549" x14ac:dyDescent="0.25"/>
    <row r="219550" x14ac:dyDescent="0.25"/>
    <row r="219551" x14ac:dyDescent="0.25"/>
    <row r="219552" x14ac:dyDescent="0.25"/>
    <row r="219553" x14ac:dyDescent="0.25"/>
    <row r="219554" x14ac:dyDescent="0.25"/>
    <row r="219555" x14ac:dyDescent="0.25"/>
    <row r="219556" x14ac:dyDescent="0.25"/>
    <row r="219557" x14ac:dyDescent="0.25"/>
    <row r="219558" x14ac:dyDescent="0.25"/>
    <row r="219559" x14ac:dyDescent="0.25"/>
    <row r="219560" x14ac:dyDescent="0.25"/>
    <row r="219561" x14ac:dyDescent="0.25"/>
    <row r="219562" x14ac:dyDescent="0.25"/>
    <row r="219563" x14ac:dyDescent="0.25"/>
    <row r="219564" x14ac:dyDescent="0.25"/>
    <row r="219565" x14ac:dyDescent="0.25"/>
    <row r="219566" x14ac:dyDescent="0.25"/>
    <row r="219567" x14ac:dyDescent="0.25"/>
    <row r="219568" x14ac:dyDescent="0.25"/>
    <row r="219569" x14ac:dyDescent="0.25"/>
    <row r="219570" x14ac:dyDescent="0.25"/>
    <row r="219571" x14ac:dyDescent="0.25"/>
    <row r="219572" x14ac:dyDescent="0.25"/>
    <row r="219573" x14ac:dyDescent="0.25"/>
    <row r="219574" x14ac:dyDescent="0.25"/>
    <row r="219575" x14ac:dyDescent="0.25"/>
    <row r="219576" x14ac:dyDescent="0.25"/>
    <row r="219577" x14ac:dyDescent="0.25"/>
    <row r="219578" x14ac:dyDescent="0.25"/>
    <row r="219579" x14ac:dyDescent="0.25"/>
    <row r="219580" x14ac:dyDescent="0.25"/>
    <row r="219581" x14ac:dyDescent="0.25"/>
    <row r="219582" x14ac:dyDescent="0.25"/>
    <row r="219583" x14ac:dyDescent="0.25"/>
    <row r="219584" x14ac:dyDescent="0.25"/>
    <row r="219585" x14ac:dyDescent="0.25"/>
    <row r="219586" x14ac:dyDescent="0.25"/>
    <row r="219587" x14ac:dyDescent="0.25"/>
    <row r="219588" x14ac:dyDescent="0.25"/>
    <row r="219589" x14ac:dyDescent="0.25"/>
    <row r="219590" x14ac:dyDescent="0.25"/>
    <row r="219591" x14ac:dyDescent="0.25"/>
    <row r="219592" x14ac:dyDescent="0.25"/>
    <row r="219593" x14ac:dyDescent="0.25"/>
    <row r="219594" x14ac:dyDescent="0.25"/>
    <row r="219595" x14ac:dyDescent="0.25"/>
    <row r="219596" x14ac:dyDescent="0.25"/>
    <row r="219597" x14ac:dyDescent="0.25"/>
    <row r="219598" x14ac:dyDescent="0.25"/>
    <row r="219599" x14ac:dyDescent="0.25"/>
    <row r="219600" x14ac:dyDescent="0.25"/>
    <row r="219601" x14ac:dyDescent="0.25"/>
    <row r="219602" x14ac:dyDescent="0.25"/>
    <row r="219603" x14ac:dyDescent="0.25"/>
    <row r="219604" x14ac:dyDescent="0.25"/>
    <row r="219605" x14ac:dyDescent="0.25"/>
    <row r="219606" x14ac:dyDescent="0.25"/>
    <row r="219607" x14ac:dyDescent="0.25"/>
    <row r="219608" x14ac:dyDescent="0.25"/>
    <row r="219609" x14ac:dyDescent="0.25"/>
    <row r="219610" x14ac:dyDescent="0.25"/>
    <row r="219611" x14ac:dyDescent="0.25"/>
    <row r="219612" x14ac:dyDescent="0.25"/>
    <row r="219613" x14ac:dyDescent="0.25"/>
    <row r="219614" x14ac:dyDescent="0.25"/>
    <row r="219615" x14ac:dyDescent="0.25"/>
    <row r="219616" x14ac:dyDescent="0.25"/>
    <row r="219617" x14ac:dyDescent="0.25"/>
    <row r="219618" x14ac:dyDescent="0.25"/>
    <row r="219619" x14ac:dyDescent="0.25"/>
    <row r="219620" x14ac:dyDescent="0.25"/>
    <row r="219621" x14ac:dyDescent="0.25"/>
    <row r="219622" x14ac:dyDescent="0.25"/>
    <row r="219623" x14ac:dyDescent="0.25"/>
    <row r="219624" x14ac:dyDescent="0.25"/>
    <row r="219625" x14ac:dyDescent="0.25"/>
    <row r="219626" x14ac:dyDescent="0.25"/>
    <row r="219627" x14ac:dyDescent="0.25"/>
    <row r="219628" x14ac:dyDescent="0.25"/>
    <row r="219629" x14ac:dyDescent="0.25"/>
    <row r="219630" x14ac:dyDescent="0.25"/>
    <row r="219631" x14ac:dyDescent="0.25"/>
    <row r="219632" x14ac:dyDescent="0.25"/>
    <row r="219633" x14ac:dyDescent="0.25"/>
    <row r="219634" x14ac:dyDescent="0.25"/>
    <row r="219635" x14ac:dyDescent="0.25"/>
    <row r="219636" x14ac:dyDescent="0.25"/>
    <row r="219637" x14ac:dyDescent="0.25"/>
    <row r="219638" x14ac:dyDescent="0.25"/>
    <row r="219639" x14ac:dyDescent="0.25"/>
    <row r="219640" x14ac:dyDescent="0.25"/>
    <row r="219641" x14ac:dyDescent="0.25"/>
    <row r="219642" x14ac:dyDescent="0.25"/>
    <row r="219643" x14ac:dyDescent="0.25"/>
    <row r="219644" x14ac:dyDescent="0.25"/>
    <row r="219645" x14ac:dyDescent="0.25"/>
    <row r="219646" x14ac:dyDescent="0.25"/>
    <row r="219647" x14ac:dyDescent="0.25"/>
    <row r="219648" x14ac:dyDescent="0.25"/>
    <row r="219649" x14ac:dyDescent="0.25"/>
    <row r="219650" x14ac:dyDescent="0.25"/>
    <row r="219651" x14ac:dyDescent="0.25"/>
    <row r="219652" x14ac:dyDescent="0.25"/>
    <row r="219653" x14ac:dyDescent="0.25"/>
    <row r="219654" x14ac:dyDescent="0.25"/>
    <row r="219655" x14ac:dyDescent="0.25"/>
    <row r="219656" x14ac:dyDescent="0.25"/>
    <row r="219657" x14ac:dyDescent="0.25"/>
    <row r="219658" x14ac:dyDescent="0.25"/>
    <row r="219659" x14ac:dyDescent="0.25"/>
    <row r="219660" x14ac:dyDescent="0.25"/>
    <row r="219661" x14ac:dyDescent="0.25"/>
    <row r="219662" x14ac:dyDescent="0.25"/>
    <row r="219663" x14ac:dyDescent="0.25"/>
    <row r="219664" x14ac:dyDescent="0.25"/>
    <row r="219665" x14ac:dyDescent="0.25"/>
    <row r="219666" x14ac:dyDescent="0.25"/>
    <row r="219667" x14ac:dyDescent="0.25"/>
    <row r="219668" x14ac:dyDescent="0.25"/>
    <row r="219669" x14ac:dyDescent="0.25"/>
    <row r="219670" x14ac:dyDescent="0.25"/>
    <row r="219671" x14ac:dyDescent="0.25"/>
    <row r="219672" x14ac:dyDescent="0.25"/>
    <row r="219673" x14ac:dyDescent="0.25"/>
    <row r="219674" x14ac:dyDescent="0.25"/>
    <row r="219675" x14ac:dyDescent="0.25"/>
    <row r="219676" x14ac:dyDescent="0.25"/>
    <row r="219677" x14ac:dyDescent="0.25"/>
    <row r="219678" x14ac:dyDescent="0.25"/>
    <row r="219679" x14ac:dyDescent="0.25"/>
    <row r="219680" x14ac:dyDescent="0.25"/>
    <row r="219681" x14ac:dyDescent="0.25"/>
    <row r="219682" x14ac:dyDescent="0.25"/>
    <row r="219683" x14ac:dyDescent="0.25"/>
    <row r="219684" x14ac:dyDescent="0.25"/>
    <row r="219685" x14ac:dyDescent="0.25"/>
    <row r="219686" x14ac:dyDescent="0.25"/>
    <row r="219687" x14ac:dyDescent="0.25"/>
    <row r="219688" x14ac:dyDescent="0.25"/>
    <row r="219689" x14ac:dyDescent="0.25"/>
    <row r="219690" x14ac:dyDescent="0.25"/>
    <row r="219691" x14ac:dyDescent="0.25"/>
    <row r="219692" x14ac:dyDescent="0.25"/>
    <row r="219693" x14ac:dyDescent="0.25"/>
    <row r="219694" x14ac:dyDescent="0.25"/>
    <row r="219695" x14ac:dyDescent="0.25"/>
    <row r="219696" x14ac:dyDescent="0.25"/>
    <row r="219697" x14ac:dyDescent="0.25"/>
    <row r="219698" x14ac:dyDescent="0.25"/>
    <row r="219699" x14ac:dyDescent="0.25"/>
    <row r="219700" x14ac:dyDescent="0.25"/>
    <row r="219701" x14ac:dyDescent="0.25"/>
    <row r="219702" x14ac:dyDescent="0.25"/>
    <row r="219703" x14ac:dyDescent="0.25"/>
    <row r="219704" x14ac:dyDescent="0.25"/>
    <row r="219705" x14ac:dyDescent="0.25"/>
    <row r="219706" x14ac:dyDescent="0.25"/>
    <row r="219707" x14ac:dyDescent="0.25"/>
    <row r="219708" x14ac:dyDescent="0.25"/>
    <row r="219709" x14ac:dyDescent="0.25"/>
    <row r="219710" x14ac:dyDescent="0.25"/>
    <row r="219711" x14ac:dyDescent="0.25"/>
    <row r="219712" x14ac:dyDescent="0.25"/>
    <row r="219713" x14ac:dyDescent="0.25"/>
    <row r="219714" x14ac:dyDescent="0.25"/>
    <row r="219715" x14ac:dyDescent="0.25"/>
    <row r="219716" x14ac:dyDescent="0.25"/>
    <row r="219717" x14ac:dyDescent="0.25"/>
    <row r="219718" x14ac:dyDescent="0.25"/>
    <row r="219719" x14ac:dyDescent="0.25"/>
    <row r="219720" x14ac:dyDescent="0.25"/>
    <row r="219721" x14ac:dyDescent="0.25"/>
    <row r="219722" x14ac:dyDescent="0.25"/>
    <row r="219723" x14ac:dyDescent="0.25"/>
    <row r="219724" x14ac:dyDescent="0.25"/>
    <row r="219725" x14ac:dyDescent="0.25"/>
    <row r="219726" x14ac:dyDescent="0.25"/>
    <row r="219727" x14ac:dyDescent="0.25"/>
    <row r="219728" x14ac:dyDescent="0.25"/>
    <row r="219729" x14ac:dyDescent="0.25"/>
    <row r="219730" x14ac:dyDescent="0.25"/>
    <row r="219731" x14ac:dyDescent="0.25"/>
    <row r="219732" x14ac:dyDescent="0.25"/>
    <row r="219733" x14ac:dyDescent="0.25"/>
    <row r="219734" x14ac:dyDescent="0.25"/>
    <row r="219735" x14ac:dyDescent="0.25"/>
    <row r="219736" x14ac:dyDescent="0.25"/>
    <row r="219737" x14ac:dyDescent="0.25"/>
    <row r="219738" x14ac:dyDescent="0.25"/>
    <row r="219739" x14ac:dyDescent="0.25"/>
    <row r="219740" x14ac:dyDescent="0.25"/>
    <row r="219741" x14ac:dyDescent="0.25"/>
    <row r="219742" x14ac:dyDescent="0.25"/>
    <row r="219743" x14ac:dyDescent="0.25"/>
    <row r="219744" x14ac:dyDescent="0.25"/>
    <row r="219745" x14ac:dyDescent="0.25"/>
    <row r="219746" x14ac:dyDescent="0.25"/>
    <row r="219747" x14ac:dyDescent="0.25"/>
    <row r="219748" x14ac:dyDescent="0.25"/>
    <row r="219749" x14ac:dyDescent="0.25"/>
    <row r="219750" x14ac:dyDescent="0.25"/>
    <row r="219751" x14ac:dyDescent="0.25"/>
    <row r="219752" x14ac:dyDescent="0.25"/>
    <row r="219753" x14ac:dyDescent="0.25"/>
    <row r="219754" x14ac:dyDescent="0.25"/>
    <row r="219755" x14ac:dyDescent="0.25"/>
    <row r="219756" x14ac:dyDescent="0.25"/>
    <row r="219757" x14ac:dyDescent="0.25"/>
    <row r="219758" x14ac:dyDescent="0.25"/>
    <row r="219759" x14ac:dyDescent="0.25"/>
    <row r="219760" x14ac:dyDescent="0.25"/>
    <row r="219761" x14ac:dyDescent="0.25"/>
    <row r="219762" x14ac:dyDescent="0.25"/>
    <row r="219763" x14ac:dyDescent="0.25"/>
    <row r="219764" x14ac:dyDescent="0.25"/>
    <row r="219765" x14ac:dyDescent="0.25"/>
    <row r="219766" x14ac:dyDescent="0.25"/>
    <row r="219767" x14ac:dyDescent="0.25"/>
    <row r="219768" x14ac:dyDescent="0.25"/>
    <row r="219769" x14ac:dyDescent="0.25"/>
    <row r="219770" x14ac:dyDescent="0.25"/>
    <row r="219771" x14ac:dyDescent="0.25"/>
    <row r="219772" x14ac:dyDescent="0.25"/>
    <row r="219773" x14ac:dyDescent="0.25"/>
    <row r="219774" x14ac:dyDescent="0.25"/>
    <row r="219775" x14ac:dyDescent="0.25"/>
    <row r="219776" x14ac:dyDescent="0.25"/>
    <row r="219777" x14ac:dyDescent="0.25"/>
    <row r="219778" x14ac:dyDescent="0.25"/>
    <row r="219779" x14ac:dyDescent="0.25"/>
    <row r="219780" x14ac:dyDescent="0.25"/>
    <row r="219781" x14ac:dyDescent="0.25"/>
    <row r="219782" x14ac:dyDescent="0.25"/>
    <row r="219783" x14ac:dyDescent="0.25"/>
    <row r="219784" x14ac:dyDescent="0.25"/>
    <row r="219785" x14ac:dyDescent="0.25"/>
    <row r="219786" x14ac:dyDescent="0.25"/>
    <row r="219787" x14ac:dyDescent="0.25"/>
    <row r="219788" x14ac:dyDescent="0.25"/>
    <row r="219789" x14ac:dyDescent="0.25"/>
    <row r="219790" x14ac:dyDescent="0.25"/>
    <row r="219791" x14ac:dyDescent="0.25"/>
    <row r="219792" x14ac:dyDescent="0.25"/>
    <row r="219793" x14ac:dyDescent="0.25"/>
    <row r="219794" x14ac:dyDescent="0.25"/>
    <row r="219795" x14ac:dyDescent="0.25"/>
    <row r="219796" x14ac:dyDescent="0.25"/>
    <row r="219797" x14ac:dyDescent="0.25"/>
    <row r="219798" x14ac:dyDescent="0.25"/>
    <row r="219799" x14ac:dyDescent="0.25"/>
    <row r="219800" x14ac:dyDescent="0.25"/>
    <row r="219801" x14ac:dyDescent="0.25"/>
    <row r="219802" x14ac:dyDescent="0.25"/>
    <row r="219803" x14ac:dyDescent="0.25"/>
    <row r="219804" x14ac:dyDescent="0.25"/>
    <row r="219805" x14ac:dyDescent="0.25"/>
    <row r="219806" x14ac:dyDescent="0.25"/>
    <row r="219807" x14ac:dyDescent="0.25"/>
    <row r="219808" x14ac:dyDescent="0.25"/>
    <row r="219809" x14ac:dyDescent="0.25"/>
    <row r="219810" x14ac:dyDescent="0.25"/>
    <row r="219811" x14ac:dyDescent="0.25"/>
    <row r="219812" x14ac:dyDescent="0.25"/>
    <row r="219813" x14ac:dyDescent="0.25"/>
    <row r="219814" x14ac:dyDescent="0.25"/>
    <row r="219815" x14ac:dyDescent="0.25"/>
    <row r="219816" x14ac:dyDescent="0.25"/>
    <row r="219817" x14ac:dyDescent="0.25"/>
    <row r="219818" x14ac:dyDescent="0.25"/>
    <row r="219819" x14ac:dyDescent="0.25"/>
    <row r="219820" x14ac:dyDescent="0.25"/>
    <row r="219821" x14ac:dyDescent="0.25"/>
    <row r="219822" x14ac:dyDescent="0.25"/>
    <row r="219823" x14ac:dyDescent="0.25"/>
    <row r="219824" x14ac:dyDescent="0.25"/>
    <row r="219825" x14ac:dyDescent="0.25"/>
    <row r="219826" x14ac:dyDescent="0.25"/>
    <row r="219827" x14ac:dyDescent="0.25"/>
    <row r="219828" x14ac:dyDescent="0.25"/>
    <row r="219829" x14ac:dyDescent="0.25"/>
    <row r="219830" x14ac:dyDescent="0.25"/>
    <row r="219831" x14ac:dyDescent="0.25"/>
    <row r="219832" x14ac:dyDescent="0.25"/>
    <row r="219833" x14ac:dyDescent="0.25"/>
    <row r="219834" x14ac:dyDescent="0.25"/>
    <row r="219835" x14ac:dyDescent="0.25"/>
    <row r="219836" x14ac:dyDescent="0.25"/>
    <row r="219837" x14ac:dyDescent="0.25"/>
    <row r="219838" x14ac:dyDescent="0.25"/>
    <row r="219839" x14ac:dyDescent="0.25"/>
    <row r="219840" x14ac:dyDescent="0.25"/>
    <row r="219841" x14ac:dyDescent="0.25"/>
    <row r="219842" x14ac:dyDescent="0.25"/>
    <row r="219843" x14ac:dyDescent="0.25"/>
    <row r="219844" x14ac:dyDescent="0.25"/>
    <row r="219845" x14ac:dyDescent="0.25"/>
    <row r="219846" x14ac:dyDescent="0.25"/>
    <row r="219847" x14ac:dyDescent="0.25"/>
    <row r="219848" x14ac:dyDescent="0.25"/>
    <row r="219849" x14ac:dyDescent="0.25"/>
    <row r="219850" x14ac:dyDescent="0.25"/>
    <row r="219851" x14ac:dyDescent="0.25"/>
    <row r="219852" x14ac:dyDescent="0.25"/>
    <row r="219853" x14ac:dyDescent="0.25"/>
    <row r="219854" x14ac:dyDescent="0.25"/>
    <row r="219855" x14ac:dyDescent="0.25"/>
    <row r="219856" x14ac:dyDescent="0.25"/>
    <row r="219857" x14ac:dyDescent="0.25"/>
    <row r="219858" x14ac:dyDescent="0.25"/>
    <row r="219859" x14ac:dyDescent="0.25"/>
    <row r="219860" x14ac:dyDescent="0.25"/>
    <row r="219861" x14ac:dyDescent="0.25"/>
    <row r="219862" x14ac:dyDescent="0.25"/>
    <row r="219863" x14ac:dyDescent="0.25"/>
    <row r="219864" x14ac:dyDescent="0.25"/>
    <row r="219865" x14ac:dyDescent="0.25"/>
    <row r="219866" x14ac:dyDescent="0.25"/>
    <row r="219867" x14ac:dyDescent="0.25"/>
    <row r="219868" x14ac:dyDescent="0.25"/>
    <row r="219869" x14ac:dyDescent="0.25"/>
    <row r="219870" x14ac:dyDescent="0.25"/>
    <row r="219871" x14ac:dyDescent="0.25"/>
    <row r="219872" x14ac:dyDescent="0.25"/>
    <row r="219873" x14ac:dyDescent="0.25"/>
    <row r="219874" x14ac:dyDescent="0.25"/>
    <row r="219875" x14ac:dyDescent="0.25"/>
    <row r="219876" x14ac:dyDescent="0.25"/>
    <row r="219877" x14ac:dyDescent="0.25"/>
    <row r="219878" x14ac:dyDescent="0.25"/>
    <row r="219879" x14ac:dyDescent="0.25"/>
    <row r="219880" x14ac:dyDescent="0.25"/>
    <row r="219881" x14ac:dyDescent="0.25"/>
    <row r="219882" x14ac:dyDescent="0.25"/>
    <row r="219883" x14ac:dyDescent="0.25"/>
    <row r="219884" x14ac:dyDescent="0.25"/>
    <row r="219885" x14ac:dyDescent="0.25"/>
    <row r="219886" x14ac:dyDescent="0.25"/>
    <row r="219887" x14ac:dyDescent="0.25"/>
    <row r="219888" x14ac:dyDescent="0.25"/>
    <row r="219889" x14ac:dyDescent="0.25"/>
    <row r="219890" x14ac:dyDescent="0.25"/>
    <row r="219891" x14ac:dyDescent="0.25"/>
    <row r="219892" x14ac:dyDescent="0.25"/>
    <row r="219893" x14ac:dyDescent="0.25"/>
    <row r="219894" x14ac:dyDescent="0.25"/>
    <row r="219895" x14ac:dyDescent="0.25"/>
    <row r="219896" x14ac:dyDescent="0.25"/>
    <row r="219897" x14ac:dyDescent="0.25"/>
    <row r="219898" x14ac:dyDescent="0.25"/>
    <row r="219899" x14ac:dyDescent="0.25"/>
    <row r="219900" x14ac:dyDescent="0.25"/>
    <row r="219901" x14ac:dyDescent="0.25"/>
    <row r="219902" x14ac:dyDescent="0.25"/>
    <row r="219903" x14ac:dyDescent="0.25"/>
    <row r="219904" x14ac:dyDescent="0.25"/>
    <row r="219905" x14ac:dyDescent="0.25"/>
    <row r="219906" x14ac:dyDescent="0.25"/>
    <row r="219907" x14ac:dyDescent="0.25"/>
    <row r="219908" x14ac:dyDescent="0.25"/>
    <row r="219909" x14ac:dyDescent="0.25"/>
    <row r="219910" x14ac:dyDescent="0.25"/>
    <row r="219911" x14ac:dyDescent="0.25"/>
    <row r="219912" x14ac:dyDescent="0.25"/>
    <row r="219913" x14ac:dyDescent="0.25"/>
    <row r="219914" x14ac:dyDescent="0.25"/>
    <row r="219915" x14ac:dyDescent="0.25"/>
    <row r="219916" x14ac:dyDescent="0.25"/>
    <row r="219917" x14ac:dyDescent="0.25"/>
    <row r="219918" x14ac:dyDescent="0.25"/>
    <row r="219919" x14ac:dyDescent="0.25"/>
    <row r="219920" x14ac:dyDescent="0.25"/>
    <row r="219921" x14ac:dyDescent="0.25"/>
    <row r="219922" x14ac:dyDescent="0.25"/>
    <row r="219923" x14ac:dyDescent="0.25"/>
    <row r="219924" x14ac:dyDescent="0.25"/>
    <row r="219925" x14ac:dyDescent="0.25"/>
    <row r="219926" x14ac:dyDescent="0.25"/>
    <row r="219927" x14ac:dyDescent="0.25"/>
    <row r="219928" x14ac:dyDescent="0.25"/>
    <row r="219929" x14ac:dyDescent="0.25"/>
    <row r="219930" x14ac:dyDescent="0.25"/>
    <row r="219931" x14ac:dyDescent="0.25"/>
    <row r="219932" x14ac:dyDescent="0.25"/>
    <row r="219933" x14ac:dyDescent="0.25"/>
    <row r="219934" x14ac:dyDescent="0.25"/>
    <row r="219935" x14ac:dyDescent="0.25"/>
    <row r="219936" x14ac:dyDescent="0.25"/>
    <row r="219937" x14ac:dyDescent="0.25"/>
    <row r="219938" x14ac:dyDescent="0.25"/>
    <row r="219939" x14ac:dyDescent="0.25"/>
    <row r="219940" x14ac:dyDescent="0.25"/>
    <row r="219941" x14ac:dyDescent="0.25"/>
    <row r="219942" x14ac:dyDescent="0.25"/>
    <row r="219943" x14ac:dyDescent="0.25"/>
    <row r="219944" x14ac:dyDescent="0.25"/>
    <row r="219945" x14ac:dyDescent="0.25"/>
    <row r="219946" x14ac:dyDescent="0.25"/>
    <row r="219947" x14ac:dyDescent="0.25"/>
    <row r="219948" x14ac:dyDescent="0.25"/>
    <row r="219949" x14ac:dyDescent="0.25"/>
    <row r="219950" x14ac:dyDescent="0.25"/>
    <row r="219951" x14ac:dyDescent="0.25"/>
    <row r="219952" x14ac:dyDescent="0.25"/>
    <row r="219953" x14ac:dyDescent="0.25"/>
    <row r="219954" x14ac:dyDescent="0.25"/>
    <row r="219955" x14ac:dyDescent="0.25"/>
    <row r="219956" x14ac:dyDescent="0.25"/>
    <row r="219957" x14ac:dyDescent="0.25"/>
    <row r="219958" x14ac:dyDescent="0.25"/>
    <row r="219959" x14ac:dyDescent="0.25"/>
    <row r="219960" x14ac:dyDescent="0.25"/>
    <row r="219961" x14ac:dyDescent="0.25"/>
    <row r="219962" x14ac:dyDescent="0.25"/>
    <row r="219963" x14ac:dyDescent="0.25"/>
    <row r="219964" x14ac:dyDescent="0.25"/>
    <row r="219965" x14ac:dyDescent="0.25"/>
    <row r="219966" x14ac:dyDescent="0.25"/>
    <row r="219967" x14ac:dyDescent="0.25"/>
    <row r="219968" x14ac:dyDescent="0.25"/>
    <row r="219969" x14ac:dyDescent="0.25"/>
    <row r="219970" x14ac:dyDescent="0.25"/>
    <row r="219971" x14ac:dyDescent="0.25"/>
    <row r="219972" x14ac:dyDescent="0.25"/>
    <row r="219973" x14ac:dyDescent="0.25"/>
    <row r="219974" x14ac:dyDescent="0.25"/>
    <row r="219975" x14ac:dyDescent="0.25"/>
    <row r="219976" x14ac:dyDescent="0.25"/>
    <row r="219977" x14ac:dyDescent="0.25"/>
    <row r="219978" x14ac:dyDescent="0.25"/>
    <row r="219979" x14ac:dyDescent="0.25"/>
    <row r="219980" x14ac:dyDescent="0.25"/>
    <row r="219981" x14ac:dyDescent="0.25"/>
    <row r="219982" x14ac:dyDescent="0.25"/>
    <row r="219983" x14ac:dyDescent="0.25"/>
    <row r="219984" x14ac:dyDescent="0.25"/>
    <row r="219985" x14ac:dyDescent="0.25"/>
    <row r="219986" x14ac:dyDescent="0.25"/>
    <row r="219987" x14ac:dyDescent="0.25"/>
    <row r="219988" x14ac:dyDescent="0.25"/>
    <row r="219989" x14ac:dyDescent="0.25"/>
    <row r="219990" x14ac:dyDescent="0.25"/>
    <row r="219991" x14ac:dyDescent="0.25"/>
    <row r="219992" x14ac:dyDescent="0.25"/>
    <row r="219993" x14ac:dyDescent="0.25"/>
    <row r="219994" x14ac:dyDescent="0.25"/>
    <row r="219995" x14ac:dyDescent="0.25"/>
    <row r="219996" x14ac:dyDescent="0.25"/>
    <row r="219997" x14ac:dyDescent="0.25"/>
    <row r="219998" x14ac:dyDescent="0.25"/>
    <row r="219999" x14ac:dyDescent="0.25"/>
    <row r="220000" x14ac:dyDescent="0.25"/>
    <row r="220001" x14ac:dyDescent="0.25"/>
    <row r="220002" x14ac:dyDescent="0.25"/>
    <row r="220003" x14ac:dyDescent="0.25"/>
    <row r="220004" x14ac:dyDescent="0.25"/>
    <row r="220005" x14ac:dyDescent="0.25"/>
    <row r="220006" x14ac:dyDescent="0.25"/>
    <row r="220007" x14ac:dyDescent="0.25"/>
    <row r="220008" x14ac:dyDescent="0.25"/>
    <row r="220009" x14ac:dyDescent="0.25"/>
    <row r="220010" x14ac:dyDescent="0.25"/>
    <row r="220011" x14ac:dyDescent="0.25"/>
    <row r="220012" x14ac:dyDescent="0.25"/>
    <row r="220013" x14ac:dyDescent="0.25"/>
    <row r="220014" x14ac:dyDescent="0.25"/>
    <row r="220015" x14ac:dyDescent="0.25"/>
    <row r="220016" x14ac:dyDescent="0.25"/>
    <row r="220017" x14ac:dyDescent="0.25"/>
    <row r="220018" x14ac:dyDescent="0.25"/>
    <row r="220019" x14ac:dyDescent="0.25"/>
    <row r="220020" x14ac:dyDescent="0.25"/>
    <row r="220021" x14ac:dyDescent="0.25"/>
    <row r="220022" x14ac:dyDescent="0.25"/>
    <row r="220023" x14ac:dyDescent="0.25"/>
    <row r="220024" x14ac:dyDescent="0.25"/>
    <row r="220025" x14ac:dyDescent="0.25"/>
    <row r="220026" x14ac:dyDescent="0.25"/>
    <row r="220027" x14ac:dyDescent="0.25"/>
    <row r="220028" x14ac:dyDescent="0.25"/>
    <row r="220029" x14ac:dyDescent="0.25"/>
    <row r="220030" x14ac:dyDescent="0.25"/>
    <row r="220031" x14ac:dyDescent="0.25"/>
    <row r="220032" x14ac:dyDescent="0.25"/>
    <row r="220033" x14ac:dyDescent="0.25"/>
    <row r="220034" x14ac:dyDescent="0.25"/>
    <row r="220035" x14ac:dyDescent="0.25"/>
    <row r="220036" x14ac:dyDescent="0.25"/>
    <row r="220037" x14ac:dyDescent="0.25"/>
    <row r="220038" x14ac:dyDescent="0.25"/>
    <row r="220039" x14ac:dyDescent="0.25"/>
    <row r="220040" x14ac:dyDescent="0.25"/>
    <row r="220041" x14ac:dyDescent="0.25"/>
    <row r="220042" x14ac:dyDescent="0.25"/>
    <row r="220043" x14ac:dyDescent="0.25"/>
    <row r="220044" x14ac:dyDescent="0.25"/>
    <row r="220045" x14ac:dyDescent="0.25"/>
    <row r="220046" x14ac:dyDescent="0.25"/>
    <row r="220047" x14ac:dyDescent="0.25"/>
    <row r="220048" x14ac:dyDescent="0.25"/>
    <row r="220049" x14ac:dyDescent="0.25"/>
    <row r="220050" x14ac:dyDescent="0.25"/>
    <row r="220051" x14ac:dyDescent="0.25"/>
    <row r="220052" x14ac:dyDescent="0.25"/>
    <row r="220053" x14ac:dyDescent="0.25"/>
    <row r="220054" x14ac:dyDescent="0.25"/>
    <row r="220055" x14ac:dyDescent="0.25"/>
    <row r="220056" x14ac:dyDescent="0.25"/>
    <row r="220057" x14ac:dyDescent="0.25"/>
    <row r="220058" x14ac:dyDescent="0.25"/>
    <row r="220059" x14ac:dyDescent="0.25"/>
    <row r="220060" x14ac:dyDescent="0.25"/>
    <row r="220061" x14ac:dyDescent="0.25"/>
    <row r="220062" x14ac:dyDescent="0.25"/>
    <row r="220063" x14ac:dyDescent="0.25"/>
    <row r="220064" x14ac:dyDescent="0.25"/>
    <row r="220065" x14ac:dyDescent="0.25"/>
    <row r="220066" x14ac:dyDescent="0.25"/>
    <row r="220067" x14ac:dyDescent="0.25"/>
    <row r="220068" x14ac:dyDescent="0.25"/>
    <row r="220069" x14ac:dyDescent="0.25"/>
    <row r="220070" x14ac:dyDescent="0.25"/>
    <row r="220071" x14ac:dyDescent="0.25"/>
    <row r="220072" x14ac:dyDescent="0.25"/>
    <row r="220073" x14ac:dyDescent="0.25"/>
    <row r="220074" x14ac:dyDescent="0.25"/>
    <row r="220075" x14ac:dyDescent="0.25"/>
    <row r="220076" x14ac:dyDescent="0.25"/>
    <row r="220077" x14ac:dyDescent="0.25"/>
    <row r="220078" x14ac:dyDescent="0.25"/>
    <row r="220079" x14ac:dyDescent="0.25"/>
    <row r="220080" x14ac:dyDescent="0.25"/>
    <row r="220081" x14ac:dyDescent="0.25"/>
    <row r="220082" x14ac:dyDescent="0.25"/>
    <row r="220083" x14ac:dyDescent="0.25"/>
    <row r="220084" x14ac:dyDescent="0.25"/>
    <row r="220085" x14ac:dyDescent="0.25"/>
    <row r="220086" x14ac:dyDescent="0.25"/>
    <row r="220087" x14ac:dyDescent="0.25"/>
    <row r="220088" x14ac:dyDescent="0.25"/>
    <row r="220089" x14ac:dyDescent="0.25"/>
    <row r="220090" x14ac:dyDescent="0.25"/>
    <row r="220091" x14ac:dyDescent="0.25"/>
    <row r="220092" x14ac:dyDescent="0.25"/>
    <row r="220093" x14ac:dyDescent="0.25"/>
    <row r="220094" x14ac:dyDescent="0.25"/>
    <row r="220095" x14ac:dyDescent="0.25"/>
    <row r="220096" x14ac:dyDescent="0.25"/>
    <row r="220097" x14ac:dyDescent="0.25"/>
    <row r="220098" x14ac:dyDescent="0.25"/>
    <row r="220099" x14ac:dyDescent="0.25"/>
    <row r="220100" x14ac:dyDescent="0.25"/>
    <row r="220101" x14ac:dyDescent="0.25"/>
    <row r="220102" x14ac:dyDescent="0.25"/>
    <row r="220103" x14ac:dyDescent="0.25"/>
    <row r="220104" x14ac:dyDescent="0.25"/>
    <row r="220105" x14ac:dyDescent="0.25"/>
    <row r="220106" x14ac:dyDescent="0.25"/>
    <row r="220107" x14ac:dyDescent="0.25"/>
    <row r="220108" x14ac:dyDescent="0.25"/>
    <row r="220109" x14ac:dyDescent="0.25"/>
    <row r="220110" x14ac:dyDescent="0.25"/>
    <row r="220111" x14ac:dyDescent="0.25"/>
    <row r="220112" x14ac:dyDescent="0.25"/>
    <row r="220113" x14ac:dyDescent="0.25"/>
    <row r="220114" x14ac:dyDescent="0.25"/>
    <row r="220115" x14ac:dyDescent="0.25"/>
    <row r="220116" x14ac:dyDescent="0.25"/>
    <row r="220117" x14ac:dyDescent="0.25"/>
    <row r="220118" x14ac:dyDescent="0.25"/>
    <row r="220119" x14ac:dyDescent="0.25"/>
    <row r="220120" x14ac:dyDescent="0.25"/>
    <row r="220121" x14ac:dyDescent="0.25"/>
    <row r="220122" x14ac:dyDescent="0.25"/>
    <row r="220123" x14ac:dyDescent="0.25"/>
    <row r="220124" x14ac:dyDescent="0.25"/>
    <row r="220125" x14ac:dyDescent="0.25"/>
    <row r="220126" x14ac:dyDescent="0.25"/>
    <row r="220127" x14ac:dyDescent="0.25"/>
    <row r="220128" x14ac:dyDescent="0.25"/>
    <row r="220129" x14ac:dyDescent="0.25"/>
    <row r="220130" x14ac:dyDescent="0.25"/>
    <row r="220131" x14ac:dyDescent="0.25"/>
    <row r="220132" x14ac:dyDescent="0.25"/>
    <row r="220133" x14ac:dyDescent="0.25"/>
    <row r="220134" x14ac:dyDescent="0.25"/>
    <row r="220135" x14ac:dyDescent="0.25"/>
    <row r="220136" x14ac:dyDescent="0.25"/>
    <row r="220137" x14ac:dyDescent="0.25"/>
    <row r="220138" x14ac:dyDescent="0.25"/>
    <row r="220139" x14ac:dyDescent="0.25"/>
    <row r="220140" x14ac:dyDescent="0.25"/>
    <row r="220141" x14ac:dyDescent="0.25"/>
    <row r="220142" x14ac:dyDescent="0.25"/>
    <row r="220143" x14ac:dyDescent="0.25"/>
    <row r="220144" x14ac:dyDescent="0.25"/>
    <row r="220145" x14ac:dyDescent="0.25"/>
    <row r="220146" x14ac:dyDescent="0.25"/>
    <row r="220147" x14ac:dyDescent="0.25"/>
    <row r="220148" x14ac:dyDescent="0.25"/>
    <row r="220149" x14ac:dyDescent="0.25"/>
    <row r="220150" x14ac:dyDescent="0.25"/>
    <row r="220151" x14ac:dyDescent="0.25"/>
    <row r="220152" x14ac:dyDescent="0.25"/>
    <row r="220153" x14ac:dyDescent="0.25"/>
    <row r="220154" x14ac:dyDescent="0.25"/>
    <row r="220155" x14ac:dyDescent="0.25"/>
    <row r="220156" x14ac:dyDescent="0.25"/>
    <row r="220157" x14ac:dyDescent="0.25"/>
    <row r="220158" x14ac:dyDescent="0.25"/>
    <row r="220159" x14ac:dyDescent="0.25"/>
    <row r="220160" x14ac:dyDescent="0.25"/>
    <row r="220161" x14ac:dyDescent="0.25"/>
    <row r="220162" x14ac:dyDescent="0.25"/>
    <row r="220163" x14ac:dyDescent="0.25"/>
    <row r="220164" x14ac:dyDescent="0.25"/>
    <row r="220165" x14ac:dyDescent="0.25"/>
    <row r="220166" x14ac:dyDescent="0.25"/>
    <row r="220167" x14ac:dyDescent="0.25"/>
    <row r="220168" x14ac:dyDescent="0.25"/>
    <row r="220169" x14ac:dyDescent="0.25"/>
    <row r="220170" x14ac:dyDescent="0.25"/>
    <row r="220171" x14ac:dyDescent="0.25"/>
    <row r="220172" x14ac:dyDescent="0.25"/>
    <row r="220173" x14ac:dyDescent="0.25"/>
    <row r="220174" x14ac:dyDescent="0.25"/>
    <row r="220175" x14ac:dyDescent="0.25"/>
    <row r="220176" x14ac:dyDescent="0.25"/>
    <row r="220177" x14ac:dyDescent="0.25"/>
    <row r="220178" x14ac:dyDescent="0.25"/>
    <row r="220179" x14ac:dyDescent="0.25"/>
    <row r="220180" x14ac:dyDescent="0.25"/>
    <row r="220181" x14ac:dyDescent="0.25"/>
    <row r="220182" x14ac:dyDescent="0.25"/>
    <row r="220183" x14ac:dyDescent="0.25"/>
    <row r="220184" x14ac:dyDescent="0.25"/>
    <row r="220185" x14ac:dyDescent="0.25"/>
    <row r="220186" x14ac:dyDescent="0.25"/>
    <row r="220187" x14ac:dyDescent="0.25"/>
    <row r="220188" x14ac:dyDescent="0.25"/>
    <row r="220189" x14ac:dyDescent="0.25"/>
    <row r="220190" x14ac:dyDescent="0.25"/>
    <row r="220191" x14ac:dyDescent="0.25"/>
    <row r="220192" x14ac:dyDescent="0.25"/>
    <row r="220193" x14ac:dyDescent="0.25"/>
    <row r="220194" x14ac:dyDescent="0.25"/>
    <row r="220195" x14ac:dyDescent="0.25"/>
    <row r="220196" x14ac:dyDescent="0.25"/>
    <row r="220197" x14ac:dyDescent="0.25"/>
    <row r="220198" x14ac:dyDescent="0.25"/>
    <row r="220199" x14ac:dyDescent="0.25"/>
    <row r="220200" x14ac:dyDescent="0.25"/>
    <row r="220201" x14ac:dyDescent="0.25"/>
    <row r="220202" x14ac:dyDescent="0.25"/>
    <row r="220203" x14ac:dyDescent="0.25"/>
    <row r="220204" x14ac:dyDescent="0.25"/>
    <row r="220205" x14ac:dyDescent="0.25"/>
    <row r="220206" x14ac:dyDescent="0.25"/>
    <row r="220207" x14ac:dyDescent="0.25"/>
    <row r="220208" x14ac:dyDescent="0.25"/>
    <row r="220209" x14ac:dyDescent="0.25"/>
    <row r="220210" x14ac:dyDescent="0.25"/>
    <row r="220211" x14ac:dyDescent="0.25"/>
    <row r="220212" x14ac:dyDescent="0.25"/>
    <row r="220213" x14ac:dyDescent="0.25"/>
    <row r="220214" x14ac:dyDescent="0.25"/>
    <row r="220215" x14ac:dyDescent="0.25"/>
    <row r="220216" x14ac:dyDescent="0.25"/>
    <row r="220217" x14ac:dyDescent="0.25"/>
    <row r="220218" x14ac:dyDescent="0.25"/>
    <row r="220219" x14ac:dyDescent="0.25"/>
    <row r="220220" x14ac:dyDescent="0.25"/>
    <row r="220221" x14ac:dyDescent="0.25"/>
    <row r="220222" x14ac:dyDescent="0.25"/>
    <row r="220223" x14ac:dyDescent="0.25"/>
    <row r="220224" x14ac:dyDescent="0.25"/>
    <row r="220225" x14ac:dyDescent="0.25"/>
    <row r="220226" x14ac:dyDescent="0.25"/>
    <row r="220227" x14ac:dyDescent="0.25"/>
    <row r="220228" x14ac:dyDescent="0.25"/>
    <row r="220229" x14ac:dyDescent="0.25"/>
    <row r="220230" x14ac:dyDescent="0.25"/>
    <row r="220231" x14ac:dyDescent="0.25"/>
    <row r="220232" x14ac:dyDescent="0.25"/>
    <row r="220233" x14ac:dyDescent="0.25"/>
    <row r="220234" x14ac:dyDescent="0.25"/>
    <row r="220235" x14ac:dyDescent="0.25"/>
    <row r="220236" x14ac:dyDescent="0.25"/>
    <row r="220237" x14ac:dyDescent="0.25"/>
    <row r="220238" x14ac:dyDescent="0.25"/>
    <row r="220239" x14ac:dyDescent="0.25"/>
    <row r="220240" x14ac:dyDescent="0.25"/>
    <row r="220241" x14ac:dyDescent="0.25"/>
    <row r="220242" x14ac:dyDescent="0.25"/>
    <row r="220243" x14ac:dyDescent="0.25"/>
    <row r="220244" x14ac:dyDescent="0.25"/>
    <row r="220245" x14ac:dyDescent="0.25"/>
    <row r="220246" x14ac:dyDescent="0.25"/>
    <row r="220247" x14ac:dyDescent="0.25"/>
    <row r="220248" x14ac:dyDescent="0.25"/>
    <row r="220249" x14ac:dyDescent="0.25"/>
    <row r="220250" x14ac:dyDescent="0.25"/>
    <row r="220251" x14ac:dyDescent="0.25"/>
    <row r="220252" x14ac:dyDescent="0.25"/>
    <row r="220253" x14ac:dyDescent="0.25"/>
    <row r="220254" x14ac:dyDescent="0.25"/>
    <row r="220255" x14ac:dyDescent="0.25"/>
    <row r="220256" x14ac:dyDescent="0.25"/>
    <row r="220257" x14ac:dyDescent="0.25"/>
    <row r="220258" x14ac:dyDescent="0.25"/>
    <row r="220259" x14ac:dyDescent="0.25"/>
    <row r="220260" x14ac:dyDescent="0.25"/>
    <row r="220261" x14ac:dyDescent="0.25"/>
    <row r="220262" x14ac:dyDescent="0.25"/>
    <row r="220263" x14ac:dyDescent="0.25"/>
    <row r="220264" x14ac:dyDescent="0.25"/>
    <row r="220265" x14ac:dyDescent="0.25"/>
    <row r="220266" x14ac:dyDescent="0.25"/>
    <row r="220267" x14ac:dyDescent="0.25"/>
    <row r="220268" x14ac:dyDescent="0.25"/>
    <row r="220269" x14ac:dyDescent="0.25"/>
    <row r="220270" x14ac:dyDescent="0.25"/>
    <row r="220271" x14ac:dyDescent="0.25"/>
    <row r="220272" x14ac:dyDescent="0.25"/>
    <row r="220273" x14ac:dyDescent="0.25"/>
    <row r="220274" x14ac:dyDescent="0.25"/>
    <row r="220275" x14ac:dyDescent="0.25"/>
    <row r="220276" x14ac:dyDescent="0.25"/>
    <row r="220277" x14ac:dyDescent="0.25"/>
    <row r="220278" x14ac:dyDescent="0.25"/>
    <row r="220279" x14ac:dyDescent="0.25"/>
    <row r="220280" x14ac:dyDescent="0.25"/>
    <row r="220281" x14ac:dyDescent="0.25"/>
    <row r="220282" x14ac:dyDescent="0.25"/>
    <row r="220283" x14ac:dyDescent="0.25"/>
    <row r="220284" x14ac:dyDescent="0.25"/>
    <row r="220285" x14ac:dyDescent="0.25"/>
    <row r="220286" x14ac:dyDescent="0.25"/>
    <row r="220287" x14ac:dyDescent="0.25"/>
    <row r="220288" x14ac:dyDescent="0.25"/>
    <row r="220289" x14ac:dyDescent="0.25"/>
    <row r="220290" x14ac:dyDescent="0.25"/>
    <row r="220291" x14ac:dyDescent="0.25"/>
    <row r="220292" x14ac:dyDescent="0.25"/>
    <row r="220293" x14ac:dyDescent="0.25"/>
    <row r="220294" x14ac:dyDescent="0.25"/>
    <row r="220295" x14ac:dyDescent="0.25"/>
    <row r="220296" x14ac:dyDescent="0.25"/>
    <row r="220297" x14ac:dyDescent="0.25"/>
    <row r="220298" x14ac:dyDescent="0.25"/>
    <row r="220299" x14ac:dyDescent="0.25"/>
    <row r="220300" x14ac:dyDescent="0.25"/>
    <row r="220301" x14ac:dyDescent="0.25"/>
    <row r="220302" x14ac:dyDescent="0.25"/>
    <row r="220303" x14ac:dyDescent="0.25"/>
    <row r="220304" x14ac:dyDescent="0.25"/>
    <row r="220305" x14ac:dyDescent="0.25"/>
    <row r="220306" x14ac:dyDescent="0.25"/>
    <row r="220307" x14ac:dyDescent="0.25"/>
    <row r="220308" x14ac:dyDescent="0.25"/>
    <row r="220309" x14ac:dyDescent="0.25"/>
    <row r="220310" x14ac:dyDescent="0.25"/>
    <row r="220311" x14ac:dyDescent="0.25"/>
    <row r="220312" x14ac:dyDescent="0.25"/>
    <row r="220313" x14ac:dyDescent="0.25"/>
    <row r="220314" x14ac:dyDescent="0.25"/>
    <row r="220315" x14ac:dyDescent="0.25"/>
    <row r="220316" x14ac:dyDescent="0.25"/>
    <row r="220317" x14ac:dyDescent="0.25"/>
    <row r="220318" x14ac:dyDescent="0.25"/>
    <row r="220319" x14ac:dyDescent="0.25"/>
    <row r="220320" x14ac:dyDescent="0.25"/>
    <row r="220321" x14ac:dyDescent="0.25"/>
    <row r="220322" x14ac:dyDescent="0.25"/>
    <row r="220323" x14ac:dyDescent="0.25"/>
    <row r="220324" x14ac:dyDescent="0.25"/>
    <row r="220325" x14ac:dyDescent="0.25"/>
    <row r="220326" x14ac:dyDescent="0.25"/>
    <row r="220327" x14ac:dyDescent="0.25"/>
    <row r="220328" x14ac:dyDescent="0.25"/>
    <row r="220329" x14ac:dyDescent="0.25"/>
    <row r="220330" x14ac:dyDescent="0.25"/>
    <row r="220331" x14ac:dyDescent="0.25"/>
    <row r="220332" x14ac:dyDescent="0.25"/>
    <row r="220333" x14ac:dyDescent="0.25"/>
    <row r="220334" x14ac:dyDescent="0.25"/>
    <row r="220335" x14ac:dyDescent="0.25"/>
    <row r="220336" x14ac:dyDescent="0.25"/>
    <row r="220337" x14ac:dyDescent="0.25"/>
    <row r="220338" x14ac:dyDescent="0.25"/>
    <row r="220339" x14ac:dyDescent="0.25"/>
    <row r="220340" x14ac:dyDescent="0.25"/>
    <row r="220341" x14ac:dyDescent="0.25"/>
    <row r="220342" x14ac:dyDescent="0.25"/>
    <row r="220343" x14ac:dyDescent="0.25"/>
    <row r="220344" x14ac:dyDescent="0.25"/>
    <row r="220345" x14ac:dyDescent="0.25"/>
    <row r="220346" x14ac:dyDescent="0.25"/>
    <row r="220347" x14ac:dyDescent="0.25"/>
    <row r="220348" x14ac:dyDescent="0.25"/>
    <row r="220349" x14ac:dyDescent="0.25"/>
    <row r="220350" x14ac:dyDescent="0.25"/>
    <row r="220351" x14ac:dyDescent="0.25"/>
    <row r="220352" x14ac:dyDescent="0.25"/>
    <row r="220353" x14ac:dyDescent="0.25"/>
    <row r="220354" x14ac:dyDescent="0.25"/>
    <row r="220355" x14ac:dyDescent="0.25"/>
    <row r="220356" x14ac:dyDescent="0.25"/>
    <row r="220357" x14ac:dyDescent="0.25"/>
    <row r="220358" x14ac:dyDescent="0.25"/>
    <row r="220359" x14ac:dyDescent="0.25"/>
    <row r="220360" x14ac:dyDescent="0.25"/>
    <row r="220361" x14ac:dyDescent="0.25"/>
    <row r="220362" x14ac:dyDescent="0.25"/>
    <row r="220363" x14ac:dyDescent="0.25"/>
    <row r="220364" x14ac:dyDescent="0.25"/>
    <row r="220365" x14ac:dyDescent="0.25"/>
    <row r="220366" x14ac:dyDescent="0.25"/>
    <row r="220367" x14ac:dyDescent="0.25"/>
    <row r="220368" x14ac:dyDescent="0.25"/>
    <row r="220369" x14ac:dyDescent="0.25"/>
    <row r="220370" x14ac:dyDescent="0.25"/>
    <row r="220371" x14ac:dyDescent="0.25"/>
    <row r="220372" x14ac:dyDescent="0.25"/>
    <row r="220373" x14ac:dyDescent="0.25"/>
    <row r="220374" x14ac:dyDescent="0.25"/>
    <row r="220375" x14ac:dyDescent="0.25"/>
    <row r="220376" x14ac:dyDescent="0.25"/>
    <row r="220377" x14ac:dyDescent="0.25"/>
    <row r="220378" x14ac:dyDescent="0.25"/>
    <row r="220379" x14ac:dyDescent="0.25"/>
    <row r="220380" x14ac:dyDescent="0.25"/>
    <row r="220381" x14ac:dyDescent="0.25"/>
    <row r="220382" x14ac:dyDescent="0.25"/>
    <row r="220383" x14ac:dyDescent="0.25"/>
    <row r="220384" x14ac:dyDescent="0.25"/>
    <row r="220385" x14ac:dyDescent="0.25"/>
    <row r="220386" x14ac:dyDescent="0.25"/>
    <row r="220387" x14ac:dyDescent="0.25"/>
    <row r="220388" x14ac:dyDescent="0.25"/>
    <row r="220389" x14ac:dyDescent="0.25"/>
    <row r="220390" x14ac:dyDescent="0.25"/>
    <row r="220391" x14ac:dyDescent="0.25"/>
    <row r="220392" x14ac:dyDescent="0.25"/>
    <row r="220393" x14ac:dyDescent="0.25"/>
    <row r="220394" x14ac:dyDescent="0.25"/>
    <row r="220395" x14ac:dyDescent="0.25"/>
    <row r="220396" x14ac:dyDescent="0.25"/>
    <row r="220397" x14ac:dyDescent="0.25"/>
    <row r="220398" x14ac:dyDescent="0.25"/>
    <row r="220399" x14ac:dyDescent="0.25"/>
    <row r="220400" x14ac:dyDescent="0.25"/>
    <row r="220401" x14ac:dyDescent="0.25"/>
    <row r="220402" x14ac:dyDescent="0.25"/>
    <row r="220403" x14ac:dyDescent="0.25"/>
    <row r="220404" x14ac:dyDescent="0.25"/>
    <row r="220405" x14ac:dyDescent="0.25"/>
    <row r="220406" x14ac:dyDescent="0.25"/>
    <row r="220407" x14ac:dyDescent="0.25"/>
    <row r="220408" x14ac:dyDescent="0.25"/>
    <row r="220409" x14ac:dyDescent="0.25"/>
    <row r="220410" x14ac:dyDescent="0.25"/>
    <row r="220411" x14ac:dyDescent="0.25"/>
    <row r="220412" x14ac:dyDescent="0.25"/>
    <row r="220413" x14ac:dyDescent="0.25"/>
    <row r="220414" x14ac:dyDescent="0.25"/>
    <row r="220415" x14ac:dyDescent="0.25"/>
    <row r="220416" x14ac:dyDescent="0.25"/>
    <row r="220417" x14ac:dyDescent="0.25"/>
    <row r="220418" x14ac:dyDescent="0.25"/>
    <row r="220419" x14ac:dyDescent="0.25"/>
    <row r="220420" x14ac:dyDescent="0.25"/>
    <row r="220421" x14ac:dyDescent="0.25"/>
    <row r="220422" x14ac:dyDescent="0.25"/>
    <row r="220423" x14ac:dyDescent="0.25"/>
    <row r="220424" x14ac:dyDescent="0.25"/>
    <row r="220425" x14ac:dyDescent="0.25"/>
    <row r="220426" x14ac:dyDescent="0.25"/>
    <row r="220427" x14ac:dyDescent="0.25"/>
    <row r="220428" x14ac:dyDescent="0.25"/>
    <row r="220429" x14ac:dyDescent="0.25"/>
    <row r="220430" x14ac:dyDescent="0.25"/>
    <row r="220431" x14ac:dyDescent="0.25"/>
    <row r="220432" x14ac:dyDescent="0.25"/>
    <row r="220433" x14ac:dyDescent="0.25"/>
    <row r="220434" x14ac:dyDescent="0.25"/>
    <row r="220435" x14ac:dyDescent="0.25"/>
    <row r="220436" x14ac:dyDescent="0.25"/>
    <row r="220437" x14ac:dyDescent="0.25"/>
    <row r="220438" x14ac:dyDescent="0.25"/>
    <row r="220439" x14ac:dyDescent="0.25"/>
    <row r="220440" x14ac:dyDescent="0.25"/>
    <row r="220441" x14ac:dyDescent="0.25"/>
    <row r="220442" x14ac:dyDescent="0.25"/>
    <row r="220443" x14ac:dyDescent="0.25"/>
    <row r="220444" x14ac:dyDescent="0.25"/>
    <row r="220445" x14ac:dyDescent="0.25"/>
    <row r="220446" x14ac:dyDescent="0.25"/>
    <row r="220447" x14ac:dyDescent="0.25"/>
    <row r="220448" x14ac:dyDescent="0.25"/>
    <row r="220449" x14ac:dyDescent="0.25"/>
    <row r="220450" x14ac:dyDescent="0.25"/>
    <row r="220451" x14ac:dyDescent="0.25"/>
    <row r="220452" x14ac:dyDescent="0.25"/>
    <row r="220453" x14ac:dyDescent="0.25"/>
    <row r="220454" x14ac:dyDescent="0.25"/>
    <row r="220455" x14ac:dyDescent="0.25"/>
    <row r="220456" x14ac:dyDescent="0.25"/>
    <row r="220457" x14ac:dyDescent="0.25"/>
    <row r="220458" x14ac:dyDescent="0.25"/>
    <row r="220459" x14ac:dyDescent="0.25"/>
    <row r="220460" x14ac:dyDescent="0.25"/>
    <row r="220461" x14ac:dyDescent="0.25"/>
    <row r="220462" x14ac:dyDescent="0.25"/>
    <row r="220463" x14ac:dyDescent="0.25"/>
    <row r="220464" x14ac:dyDescent="0.25"/>
    <row r="220465" x14ac:dyDescent="0.25"/>
    <row r="220466" x14ac:dyDescent="0.25"/>
    <row r="220467" x14ac:dyDescent="0.25"/>
    <row r="220468" x14ac:dyDescent="0.25"/>
    <row r="220469" x14ac:dyDescent="0.25"/>
    <row r="220470" x14ac:dyDescent="0.25"/>
    <row r="220471" x14ac:dyDescent="0.25"/>
    <row r="220472" x14ac:dyDescent="0.25"/>
    <row r="220473" x14ac:dyDescent="0.25"/>
    <row r="220474" x14ac:dyDescent="0.25"/>
    <row r="220475" x14ac:dyDescent="0.25"/>
    <row r="220476" x14ac:dyDescent="0.25"/>
    <row r="220477" x14ac:dyDescent="0.25"/>
    <row r="220478" x14ac:dyDescent="0.25"/>
    <row r="220479" x14ac:dyDescent="0.25"/>
    <row r="220480" x14ac:dyDescent="0.25"/>
    <row r="220481" x14ac:dyDescent="0.25"/>
    <row r="220482" x14ac:dyDescent="0.25"/>
    <row r="220483" x14ac:dyDescent="0.25"/>
    <row r="220484" x14ac:dyDescent="0.25"/>
    <row r="220485" x14ac:dyDescent="0.25"/>
    <row r="220486" x14ac:dyDescent="0.25"/>
    <row r="220487" x14ac:dyDescent="0.25"/>
    <row r="220488" x14ac:dyDescent="0.25"/>
    <row r="220489" x14ac:dyDescent="0.25"/>
    <row r="220490" x14ac:dyDescent="0.25"/>
    <row r="220491" x14ac:dyDescent="0.25"/>
    <row r="220492" x14ac:dyDescent="0.25"/>
    <row r="220493" x14ac:dyDescent="0.25"/>
    <row r="220494" x14ac:dyDescent="0.25"/>
    <row r="220495" x14ac:dyDescent="0.25"/>
    <row r="220496" x14ac:dyDescent="0.25"/>
    <row r="220497" x14ac:dyDescent="0.25"/>
    <row r="220498" x14ac:dyDescent="0.25"/>
    <row r="220499" x14ac:dyDescent="0.25"/>
    <row r="220500" x14ac:dyDescent="0.25"/>
    <row r="220501" x14ac:dyDescent="0.25"/>
    <row r="220502" x14ac:dyDescent="0.25"/>
    <row r="220503" x14ac:dyDescent="0.25"/>
    <row r="220504" x14ac:dyDescent="0.25"/>
    <row r="220505" x14ac:dyDescent="0.25"/>
    <row r="220506" x14ac:dyDescent="0.25"/>
    <row r="220507" x14ac:dyDescent="0.25"/>
    <row r="220508" x14ac:dyDescent="0.25"/>
    <row r="220509" x14ac:dyDescent="0.25"/>
    <row r="220510" x14ac:dyDescent="0.25"/>
    <row r="220511" x14ac:dyDescent="0.25"/>
    <row r="220512" x14ac:dyDescent="0.25"/>
    <row r="220513" x14ac:dyDescent="0.25"/>
    <row r="220514" x14ac:dyDescent="0.25"/>
    <row r="220515" x14ac:dyDescent="0.25"/>
    <row r="220516" x14ac:dyDescent="0.25"/>
    <row r="220517" x14ac:dyDescent="0.25"/>
    <row r="220518" x14ac:dyDescent="0.25"/>
    <row r="220519" x14ac:dyDescent="0.25"/>
    <row r="220520" x14ac:dyDescent="0.25"/>
    <row r="220521" x14ac:dyDescent="0.25"/>
    <row r="220522" x14ac:dyDescent="0.25"/>
    <row r="220523" x14ac:dyDescent="0.25"/>
    <row r="220524" x14ac:dyDescent="0.25"/>
    <row r="220525" x14ac:dyDescent="0.25"/>
    <row r="220526" x14ac:dyDescent="0.25"/>
    <row r="220527" x14ac:dyDescent="0.25"/>
    <row r="220528" x14ac:dyDescent="0.25"/>
    <row r="220529" x14ac:dyDescent="0.25"/>
    <row r="220530" x14ac:dyDescent="0.25"/>
    <row r="220531" x14ac:dyDescent="0.25"/>
    <row r="220532" x14ac:dyDescent="0.25"/>
    <row r="220533" x14ac:dyDescent="0.25"/>
    <row r="220534" x14ac:dyDescent="0.25"/>
    <row r="220535" x14ac:dyDescent="0.25"/>
    <row r="220536" x14ac:dyDescent="0.25"/>
    <row r="220537" x14ac:dyDescent="0.25"/>
    <row r="220538" x14ac:dyDescent="0.25"/>
    <row r="220539" x14ac:dyDescent="0.25"/>
    <row r="220540" x14ac:dyDescent="0.25"/>
    <row r="220541" x14ac:dyDescent="0.25"/>
    <row r="220542" x14ac:dyDescent="0.25"/>
    <row r="220543" x14ac:dyDescent="0.25"/>
    <row r="220544" x14ac:dyDescent="0.25"/>
    <row r="220545" x14ac:dyDescent="0.25"/>
    <row r="220546" x14ac:dyDescent="0.25"/>
    <row r="220547" x14ac:dyDescent="0.25"/>
    <row r="220548" x14ac:dyDescent="0.25"/>
    <row r="220549" x14ac:dyDescent="0.25"/>
    <row r="220550" x14ac:dyDescent="0.25"/>
    <row r="220551" x14ac:dyDescent="0.25"/>
    <row r="220552" x14ac:dyDescent="0.25"/>
    <row r="220553" x14ac:dyDescent="0.25"/>
    <row r="220554" x14ac:dyDescent="0.25"/>
    <row r="220555" x14ac:dyDescent="0.25"/>
    <row r="220556" x14ac:dyDescent="0.25"/>
    <row r="220557" x14ac:dyDescent="0.25"/>
    <row r="220558" x14ac:dyDescent="0.25"/>
    <row r="220559" x14ac:dyDescent="0.25"/>
    <row r="220560" x14ac:dyDescent="0.25"/>
    <row r="220561" x14ac:dyDescent="0.25"/>
    <row r="220562" x14ac:dyDescent="0.25"/>
    <row r="220563" x14ac:dyDescent="0.25"/>
    <row r="220564" x14ac:dyDescent="0.25"/>
    <row r="220565" x14ac:dyDescent="0.25"/>
    <row r="220566" x14ac:dyDescent="0.25"/>
    <row r="220567" x14ac:dyDescent="0.25"/>
    <row r="220568" x14ac:dyDescent="0.25"/>
    <row r="220569" x14ac:dyDescent="0.25"/>
    <row r="220570" x14ac:dyDescent="0.25"/>
    <row r="220571" x14ac:dyDescent="0.25"/>
    <row r="220572" x14ac:dyDescent="0.25"/>
    <row r="220573" x14ac:dyDescent="0.25"/>
    <row r="220574" x14ac:dyDescent="0.25"/>
    <row r="220575" x14ac:dyDescent="0.25"/>
    <row r="220576" x14ac:dyDescent="0.25"/>
    <row r="220577" x14ac:dyDescent="0.25"/>
    <row r="220578" x14ac:dyDescent="0.25"/>
    <row r="220579" x14ac:dyDescent="0.25"/>
    <row r="220580" x14ac:dyDescent="0.25"/>
    <row r="220581" x14ac:dyDescent="0.25"/>
    <row r="220582" x14ac:dyDescent="0.25"/>
    <row r="220583" x14ac:dyDescent="0.25"/>
    <row r="220584" x14ac:dyDescent="0.25"/>
    <row r="220585" x14ac:dyDescent="0.25"/>
    <row r="220586" x14ac:dyDescent="0.25"/>
    <row r="220587" x14ac:dyDescent="0.25"/>
    <row r="220588" x14ac:dyDescent="0.25"/>
    <row r="220589" x14ac:dyDescent="0.25"/>
    <row r="220590" x14ac:dyDescent="0.25"/>
    <row r="220591" x14ac:dyDescent="0.25"/>
    <row r="220592" x14ac:dyDescent="0.25"/>
    <row r="220593" x14ac:dyDescent="0.25"/>
    <row r="220594" x14ac:dyDescent="0.25"/>
    <row r="220595" x14ac:dyDescent="0.25"/>
    <row r="220596" x14ac:dyDescent="0.25"/>
    <row r="220597" x14ac:dyDescent="0.25"/>
    <row r="220598" x14ac:dyDescent="0.25"/>
    <row r="220599" x14ac:dyDescent="0.25"/>
    <row r="220600" x14ac:dyDescent="0.25"/>
    <row r="220601" x14ac:dyDescent="0.25"/>
    <row r="220602" x14ac:dyDescent="0.25"/>
    <row r="220603" x14ac:dyDescent="0.25"/>
    <row r="220604" x14ac:dyDescent="0.25"/>
    <row r="220605" x14ac:dyDescent="0.25"/>
    <row r="220606" x14ac:dyDescent="0.25"/>
    <row r="220607" x14ac:dyDescent="0.25"/>
    <row r="220608" x14ac:dyDescent="0.25"/>
    <row r="220609" x14ac:dyDescent="0.25"/>
    <row r="220610" x14ac:dyDescent="0.25"/>
    <row r="220611" x14ac:dyDescent="0.25"/>
    <row r="220612" x14ac:dyDescent="0.25"/>
    <row r="220613" x14ac:dyDescent="0.25"/>
    <row r="220614" x14ac:dyDescent="0.25"/>
    <row r="220615" x14ac:dyDescent="0.25"/>
    <row r="220616" x14ac:dyDescent="0.25"/>
    <row r="220617" x14ac:dyDescent="0.25"/>
    <row r="220618" x14ac:dyDescent="0.25"/>
    <row r="220619" x14ac:dyDescent="0.25"/>
    <row r="220620" x14ac:dyDescent="0.25"/>
    <row r="220621" x14ac:dyDescent="0.25"/>
    <row r="220622" x14ac:dyDescent="0.25"/>
    <row r="220623" x14ac:dyDescent="0.25"/>
    <row r="220624" x14ac:dyDescent="0.25"/>
    <row r="220625" x14ac:dyDescent="0.25"/>
    <row r="220626" x14ac:dyDescent="0.25"/>
    <row r="220627" x14ac:dyDescent="0.25"/>
    <row r="220628" x14ac:dyDescent="0.25"/>
    <row r="220629" x14ac:dyDescent="0.25"/>
    <row r="220630" x14ac:dyDescent="0.25"/>
    <row r="220631" x14ac:dyDescent="0.25"/>
    <row r="220632" x14ac:dyDescent="0.25"/>
    <row r="220633" x14ac:dyDescent="0.25"/>
    <row r="220634" x14ac:dyDescent="0.25"/>
    <row r="220635" x14ac:dyDescent="0.25"/>
    <row r="220636" x14ac:dyDescent="0.25"/>
    <row r="220637" x14ac:dyDescent="0.25"/>
    <row r="220638" x14ac:dyDescent="0.25"/>
    <row r="220639" x14ac:dyDescent="0.25"/>
    <row r="220640" x14ac:dyDescent="0.25"/>
    <row r="220641" x14ac:dyDescent="0.25"/>
    <row r="220642" x14ac:dyDescent="0.25"/>
    <row r="220643" x14ac:dyDescent="0.25"/>
    <row r="220644" x14ac:dyDescent="0.25"/>
    <row r="220645" x14ac:dyDescent="0.25"/>
    <row r="220646" x14ac:dyDescent="0.25"/>
    <row r="220647" x14ac:dyDescent="0.25"/>
    <row r="220648" x14ac:dyDescent="0.25"/>
    <row r="220649" x14ac:dyDescent="0.25"/>
    <row r="220650" x14ac:dyDescent="0.25"/>
    <row r="220651" x14ac:dyDescent="0.25"/>
    <row r="220652" x14ac:dyDescent="0.25"/>
    <row r="220653" x14ac:dyDescent="0.25"/>
    <row r="220654" x14ac:dyDescent="0.25"/>
    <row r="220655" x14ac:dyDescent="0.25"/>
    <row r="220656" x14ac:dyDescent="0.25"/>
    <row r="220657" x14ac:dyDescent="0.25"/>
    <row r="220658" x14ac:dyDescent="0.25"/>
    <row r="220659" x14ac:dyDescent="0.25"/>
    <row r="220660" x14ac:dyDescent="0.25"/>
    <row r="220661" x14ac:dyDescent="0.25"/>
    <row r="220662" x14ac:dyDescent="0.25"/>
    <row r="220663" x14ac:dyDescent="0.25"/>
    <row r="220664" x14ac:dyDescent="0.25"/>
    <row r="220665" x14ac:dyDescent="0.25"/>
    <row r="220666" x14ac:dyDescent="0.25"/>
    <row r="220667" x14ac:dyDescent="0.25"/>
    <row r="220668" x14ac:dyDescent="0.25"/>
    <row r="220669" x14ac:dyDescent="0.25"/>
    <row r="220670" x14ac:dyDescent="0.25"/>
    <row r="220671" x14ac:dyDescent="0.25"/>
    <row r="220672" x14ac:dyDescent="0.25"/>
    <row r="220673" x14ac:dyDescent="0.25"/>
    <row r="220674" x14ac:dyDescent="0.25"/>
    <row r="220675" x14ac:dyDescent="0.25"/>
    <row r="220676" x14ac:dyDescent="0.25"/>
    <row r="220677" x14ac:dyDescent="0.25"/>
    <row r="220678" x14ac:dyDescent="0.25"/>
    <row r="220679" x14ac:dyDescent="0.25"/>
    <row r="220680" x14ac:dyDescent="0.25"/>
    <row r="220681" x14ac:dyDescent="0.25"/>
    <row r="220682" x14ac:dyDescent="0.25"/>
    <row r="220683" x14ac:dyDescent="0.25"/>
    <row r="220684" x14ac:dyDescent="0.25"/>
    <row r="220685" x14ac:dyDescent="0.25"/>
    <row r="220686" x14ac:dyDescent="0.25"/>
    <row r="220687" x14ac:dyDescent="0.25"/>
    <row r="220688" x14ac:dyDescent="0.25"/>
    <row r="220689" x14ac:dyDescent="0.25"/>
    <row r="220690" x14ac:dyDescent="0.25"/>
    <row r="220691" x14ac:dyDescent="0.25"/>
    <row r="220692" x14ac:dyDescent="0.25"/>
    <row r="220693" x14ac:dyDescent="0.25"/>
    <row r="220694" x14ac:dyDescent="0.25"/>
    <row r="220695" x14ac:dyDescent="0.25"/>
    <row r="220696" x14ac:dyDescent="0.25"/>
    <row r="220697" x14ac:dyDescent="0.25"/>
    <row r="220698" x14ac:dyDescent="0.25"/>
    <row r="220699" x14ac:dyDescent="0.25"/>
    <row r="220700" x14ac:dyDescent="0.25"/>
    <row r="220701" x14ac:dyDescent="0.25"/>
    <row r="220702" x14ac:dyDescent="0.25"/>
    <row r="220703" x14ac:dyDescent="0.25"/>
    <row r="220704" x14ac:dyDescent="0.25"/>
    <row r="220705" x14ac:dyDescent="0.25"/>
    <row r="220706" x14ac:dyDescent="0.25"/>
    <row r="220707" x14ac:dyDescent="0.25"/>
    <row r="220708" x14ac:dyDescent="0.25"/>
    <row r="220709" x14ac:dyDescent="0.25"/>
    <row r="220710" x14ac:dyDescent="0.25"/>
    <row r="220711" x14ac:dyDescent="0.25"/>
    <row r="220712" x14ac:dyDescent="0.25"/>
    <row r="220713" x14ac:dyDescent="0.25"/>
    <row r="220714" x14ac:dyDescent="0.25"/>
    <row r="220715" x14ac:dyDescent="0.25"/>
    <row r="220716" x14ac:dyDescent="0.25"/>
    <row r="220717" x14ac:dyDescent="0.25"/>
    <row r="220718" x14ac:dyDescent="0.25"/>
    <row r="220719" x14ac:dyDescent="0.25"/>
    <row r="220720" x14ac:dyDescent="0.25"/>
    <row r="220721" x14ac:dyDescent="0.25"/>
    <row r="220722" x14ac:dyDescent="0.25"/>
    <row r="220723" x14ac:dyDescent="0.25"/>
    <row r="220724" x14ac:dyDescent="0.25"/>
    <row r="220725" x14ac:dyDescent="0.25"/>
    <row r="220726" x14ac:dyDescent="0.25"/>
    <row r="220727" x14ac:dyDescent="0.25"/>
    <row r="220728" x14ac:dyDescent="0.25"/>
    <row r="220729" x14ac:dyDescent="0.25"/>
    <row r="220730" x14ac:dyDescent="0.25"/>
    <row r="220731" x14ac:dyDescent="0.25"/>
    <row r="220732" x14ac:dyDescent="0.25"/>
    <row r="220733" x14ac:dyDescent="0.25"/>
    <row r="220734" x14ac:dyDescent="0.25"/>
    <row r="220735" x14ac:dyDescent="0.25"/>
    <row r="220736" x14ac:dyDescent="0.25"/>
    <row r="220737" x14ac:dyDescent="0.25"/>
    <row r="220738" x14ac:dyDescent="0.25"/>
    <row r="220739" x14ac:dyDescent="0.25"/>
    <row r="220740" x14ac:dyDescent="0.25"/>
    <row r="220741" x14ac:dyDescent="0.25"/>
    <row r="220742" x14ac:dyDescent="0.25"/>
    <row r="220743" x14ac:dyDescent="0.25"/>
    <row r="220744" x14ac:dyDescent="0.25"/>
    <row r="220745" x14ac:dyDescent="0.25"/>
    <row r="220746" x14ac:dyDescent="0.25"/>
    <row r="220747" x14ac:dyDescent="0.25"/>
    <row r="220748" x14ac:dyDescent="0.25"/>
    <row r="220749" x14ac:dyDescent="0.25"/>
    <row r="220750" x14ac:dyDescent="0.25"/>
    <row r="220751" x14ac:dyDescent="0.25"/>
    <row r="220752" x14ac:dyDescent="0.25"/>
    <row r="220753" x14ac:dyDescent="0.25"/>
    <row r="220754" x14ac:dyDescent="0.25"/>
    <row r="220755" x14ac:dyDescent="0.25"/>
    <row r="220756" x14ac:dyDescent="0.25"/>
    <row r="220757" x14ac:dyDescent="0.25"/>
    <row r="220758" x14ac:dyDescent="0.25"/>
    <row r="220759" x14ac:dyDescent="0.25"/>
    <row r="220760" x14ac:dyDescent="0.25"/>
    <row r="220761" x14ac:dyDescent="0.25"/>
    <row r="220762" x14ac:dyDescent="0.25"/>
    <row r="220763" x14ac:dyDescent="0.25"/>
    <row r="220764" x14ac:dyDescent="0.25"/>
    <row r="220765" x14ac:dyDescent="0.25"/>
    <row r="220766" x14ac:dyDescent="0.25"/>
    <row r="220767" x14ac:dyDescent="0.25"/>
    <row r="220768" x14ac:dyDescent="0.25"/>
    <row r="220769" x14ac:dyDescent="0.25"/>
    <row r="220770" x14ac:dyDescent="0.25"/>
    <row r="220771" x14ac:dyDescent="0.25"/>
    <row r="220772" x14ac:dyDescent="0.25"/>
    <row r="220773" x14ac:dyDescent="0.25"/>
    <row r="220774" x14ac:dyDescent="0.25"/>
    <row r="220775" x14ac:dyDescent="0.25"/>
    <row r="220776" x14ac:dyDescent="0.25"/>
    <row r="220777" x14ac:dyDescent="0.25"/>
    <row r="220778" x14ac:dyDescent="0.25"/>
    <row r="220779" x14ac:dyDescent="0.25"/>
    <row r="220780" x14ac:dyDescent="0.25"/>
    <row r="220781" x14ac:dyDescent="0.25"/>
    <row r="220782" x14ac:dyDescent="0.25"/>
    <row r="220783" x14ac:dyDescent="0.25"/>
    <row r="220784" x14ac:dyDescent="0.25"/>
    <row r="220785" x14ac:dyDescent="0.25"/>
    <row r="220786" x14ac:dyDescent="0.25"/>
    <row r="220787" x14ac:dyDescent="0.25"/>
    <row r="220788" x14ac:dyDescent="0.25"/>
    <row r="220789" x14ac:dyDescent="0.25"/>
    <row r="220790" x14ac:dyDescent="0.25"/>
    <row r="220791" x14ac:dyDescent="0.25"/>
    <row r="220792" x14ac:dyDescent="0.25"/>
    <row r="220793" x14ac:dyDescent="0.25"/>
    <row r="220794" x14ac:dyDescent="0.25"/>
    <row r="220795" x14ac:dyDescent="0.25"/>
    <row r="220796" x14ac:dyDescent="0.25"/>
    <row r="220797" x14ac:dyDescent="0.25"/>
    <row r="220798" x14ac:dyDescent="0.25"/>
    <row r="220799" x14ac:dyDescent="0.25"/>
    <row r="220800" x14ac:dyDescent="0.25"/>
    <row r="220801" x14ac:dyDescent="0.25"/>
    <row r="220802" x14ac:dyDescent="0.25"/>
    <row r="220803" x14ac:dyDescent="0.25"/>
    <row r="220804" x14ac:dyDescent="0.25"/>
    <row r="220805" x14ac:dyDescent="0.25"/>
    <row r="220806" x14ac:dyDescent="0.25"/>
    <row r="220807" x14ac:dyDescent="0.25"/>
    <row r="220808" x14ac:dyDescent="0.25"/>
    <row r="220809" x14ac:dyDescent="0.25"/>
    <row r="220810" x14ac:dyDescent="0.25"/>
    <row r="220811" x14ac:dyDescent="0.25"/>
    <row r="220812" x14ac:dyDescent="0.25"/>
    <row r="220813" x14ac:dyDescent="0.25"/>
    <row r="220814" x14ac:dyDescent="0.25"/>
    <row r="220815" x14ac:dyDescent="0.25"/>
    <row r="220816" x14ac:dyDescent="0.25"/>
    <row r="220817" x14ac:dyDescent="0.25"/>
    <row r="220818" x14ac:dyDescent="0.25"/>
    <row r="220819" x14ac:dyDescent="0.25"/>
    <row r="220820" x14ac:dyDescent="0.25"/>
    <row r="220821" x14ac:dyDescent="0.25"/>
    <row r="220822" x14ac:dyDescent="0.25"/>
    <row r="220823" x14ac:dyDescent="0.25"/>
    <row r="220824" x14ac:dyDescent="0.25"/>
    <row r="220825" x14ac:dyDescent="0.25"/>
    <row r="220826" x14ac:dyDescent="0.25"/>
    <row r="220827" x14ac:dyDescent="0.25"/>
    <row r="220828" x14ac:dyDescent="0.25"/>
    <row r="220829" x14ac:dyDescent="0.25"/>
    <row r="220830" x14ac:dyDescent="0.25"/>
    <row r="220831" x14ac:dyDescent="0.25"/>
    <row r="220832" x14ac:dyDescent="0.25"/>
    <row r="220833" x14ac:dyDescent="0.25"/>
    <row r="220834" x14ac:dyDescent="0.25"/>
    <row r="220835" x14ac:dyDescent="0.25"/>
    <row r="220836" x14ac:dyDescent="0.25"/>
    <row r="220837" x14ac:dyDescent="0.25"/>
    <row r="220838" x14ac:dyDescent="0.25"/>
    <row r="220839" x14ac:dyDescent="0.25"/>
    <row r="220840" x14ac:dyDescent="0.25"/>
    <row r="220841" x14ac:dyDescent="0.25"/>
    <row r="220842" x14ac:dyDescent="0.25"/>
    <row r="220843" x14ac:dyDescent="0.25"/>
    <row r="220844" x14ac:dyDescent="0.25"/>
    <row r="220845" x14ac:dyDescent="0.25"/>
    <row r="220846" x14ac:dyDescent="0.25"/>
    <row r="220847" x14ac:dyDescent="0.25"/>
    <row r="220848" x14ac:dyDescent="0.25"/>
    <row r="220849" x14ac:dyDescent="0.25"/>
    <row r="220850" x14ac:dyDescent="0.25"/>
    <row r="220851" x14ac:dyDescent="0.25"/>
    <row r="220852" x14ac:dyDescent="0.25"/>
    <row r="220853" x14ac:dyDescent="0.25"/>
    <row r="220854" x14ac:dyDescent="0.25"/>
    <row r="220855" x14ac:dyDescent="0.25"/>
    <row r="220856" x14ac:dyDescent="0.25"/>
    <row r="220857" x14ac:dyDescent="0.25"/>
    <row r="220858" x14ac:dyDescent="0.25"/>
    <row r="220859" x14ac:dyDescent="0.25"/>
    <row r="220860" x14ac:dyDescent="0.25"/>
    <row r="220861" x14ac:dyDescent="0.25"/>
    <row r="220862" x14ac:dyDescent="0.25"/>
    <row r="220863" x14ac:dyDescent="0.25"/>
    <row r="220864" x14ac:dyDescent="0.25"/>
    <row r="220865" x14ac:dyDescent="0.25"/>
    <row r="220866" x14ac:dyDescent="0.25"/>
    <row r="220867" x14ac:dyDescent="0.25"/>
    <row r="220868" x14ac:dyDescent="0.25"/>
    <row r="220869" x14ac:dyDescent="0.25"/>
    <row r="220870" x14ac:dyDescent="0.25"/>
    <row r="220871" x14ac:dyDescent="0.25"/>
    <row r="220872" x14ac:dyDescent="0.25"/>
    <row r="220873" x14ac:dyDescent="0.25"/>
    <row r="220874" x14ac:dyDescent="0.25"/>
    <row r="220875" x14ac:dyDescent="0.25"/>
    <row r="220876" x14ac:dyDescent="0.25"/>
    <row r="220877" x14ac:dyDescent="0.25"/>
    <row r="220878" x14ac:dyDescent="0.25"/>
    <row r="220879" x14ac:dyDescent="0.25"/>
    <row r="220880" x14ac:dyDescent="0.25"/>
    <row r="220881" x14ac:dyDescent="0.25"/>
    <row r="220882" x14ac:dyDescent="0.25"/>
    <row r="220883" x14ac:dyDescent="0.25"/>
    <row r="220884" x14ac:dyDescent="0.25"/>
    <row r="220885" x14ac:dyDescent="0.25"/>
    <row r="220886" x14ac:dyDescent="0.25"/>
    <row r="220887" x14ac:dyDescent="0.25"/>
    <row r="220888" x14ac:dyDescent="0.25"/>
    <row r="220889" x14ac:dyDescent="0.25"/>
    <row r="220890" x14ac:dyDescent="0.25"/>
    <row r="220891" x14ac:dyDescent="0.25"/>
    <row r="220892" x14ac:dyDescent="0.25"/>
    <row r="220893" x14ac:dyDescent="0.25"/>
    <row r="220894" x14ac:dyDescent="0.25"/>
    <row r="220895" x14ac:dyDescent="0.25"/>
    <row r="220896" x14ac:dyDescent="0.25"/>
    <row r="220897" x14ac:dyDescent="0.25"/>
    <row r="220898" x14ac:dyDescent="0.25"/>
    <row r="220899" x14ac:dyDescent="0.25"/>
    <row r="220900" x14ac:dyDescent="0.25"/>
    <row r="220901" x14ac:dyDescent="0.25"/>
    <row r="220902" x14ac:dyDescent="0.25"/>
    <row r="220903" x14ac:dyDescent="0.25"/>
    <row r="220904" x14ac:dyDescent="0.25"/>
    <row r="220905" x14ac:dyDescent="0.25"/>
    <row r="220906" x14ac:dyDescent="0.25"/>
    <row r="220907" x14ac:dyDescent="0.25"/>
    <row r="220908" x14ac:dyDescent="0.25"/>
    <row r="220909" x14ac:dyDescent="0.25"/>
    <row r="220910" x14ac:dyDescent="0.25"/>
    <row r="220911" x14ac:dyDescent="0.25"/>
    <row r="220912" x14ac:dyDescent="0.25"/>
    <row r="220913" x14ac:dyDescent="0.25"/>
    <row r="220914" x14ac:dyDescent="0.25"/>
    <row r="220915" x14ac:dyDescent="0.25"/>
    <row r="220916" x14ac:dyDescent="0.25"/>
    <row r="220917" x14ac:dyDescent="0.25"/>
    <row r="220918" x14ac:dyDescent="0.25"/>
    <row r="220919" x14ac:dyDescent="0.25"/>
    <row r="220920" x14ac:dyDescent="0.25"/>
    <row r="220921" x14ac:dyDescent="0.25"/>
    <row r="220922" x14ac:dyDescent="0.25"/>
    <row r="220923" x14ac:dyDescent="0.25"/>
    <row r="220924" x14ac:dyDescent="0.25"/>
    <row r="220925" x14ac:dyDescent="0.25"/>
    <row r="220926" x14ac:dyDescent="0.25"/>
    <row r="220927" x14ac:dyDescent="0.25"/>
    <row r="220928" x14ac:dyDescent="0.25"/>
    <row r="220929" x14ac:dyDescent="0.25"/>
    <row r="220930" x14ac:dyDescent="0.25"/>
    <row r="220931" x14ac:dyDescent="0.25"/>
    <row r="220932" x14ac:dyDescent="0.25"/>
    <row r="220933" x14ac:dyDescent="0.25"/>
    <row r="220934" x14ac:dyDescent="0.25"/>
    <row r="220935" x14ac:dyDescent="0.25"/>
    <row r="220936" x14ac:dyDescent="0.25"/>
    <row r="220937" x14ac:dyDescent="0.25"/>
    <row r="220938" x14ac:dyDescent="0.25"/>
    <row r="220939" x14ac:dyDescent="0.25"/>
    <row r="220940" x14ac:dyDescent="0.25"/>
    <row r="220941" x14ac:dyDescent="0.25"/>
    <row r="220942" x14ac:dyDescent="0.25"/>
    <row r="220943" x14ac:dyDescent="0.25"/>
    <row r="220944" x14ac:dyDescent="0.25"/>
    <row r="220945" x14ac:dyDescent="0.25"/>
    <row r="220946" x14ac:dyDescent="0.25"/>
    <row r="220947" x14ac:dyDescent="0.25"/>
    <row r="220948" x14ac:dyDescent="0.25"/>
    <row r="220949" x14ac:dyDescent="0.25"/>
    <row r="220950" x14ac:dyDescent="0.25"/>
    <row r="220951" x14ac:dyDescent="0.25"/>
    <row r="220952" x14ac:dyDescent="0.25"/>
    <row r="220953" x14ac:dyDescent="0.25"/>
    <row r="220954" x14ac:dyDescent="0.25"/>
    <row r="220955" x14ac:dyDescent="0.25"/>
    <row r="220956" x14ac:dyDescent="0.25"/>
    <row r="220957" x14ac:dyDescent="0.25"/>
    <row r="220958" x14ac:dyDescent="0.25"/>
    <row r="220959" x14ac:dyDescent="0.25"/>
    <row r="220960" x14ac:dyDescent="0.25"/>
    <row r="220961" x14ac:dyDescent="0.25"/>
    <row r="220962" x14ac:dyDescent="0.25"/>
    <row r="220963" x14ac:dyDescent="0.25"/>
    <row r="220964" x14ac:dyDescent="0.25"/>
    <row r="220965" x14ac:dyDescent="0.25"/>
    <row r="220966" x14ac:dyDescent="0.25"/>
    <row r="220967" x14ac:dyDescent="0.25"/>
    <row r="220968" x14ac:dyDescent="0.25"/>
    <row r="220969" x14ac:dyDescent="0.25"/>
    <row r="220970" x14ac:dyDescent="0.25"/>
    <row r="220971" x14ac:dyDescent="0.25"/>
    <row r="220972" x14ac:dyDescent="0.25"/>
    <row r="220973" x14ac:dyDescent="0.25"/>
    <row r="220974" x14ac:dyDescent="0.25"/>
    <row r="220975" x14ac:dyDescent="0.25"/>
    <row r="220976" x14ac:dyDescent="0.25"/>
    <row r="220977" x14ac:dyDescent="0.25"/>
    <row r="220978" x14ac:dyDescent="0.25"/>
    <row r="220979" x14ac:dyDescent="0.25"/>
    <row r="220980" x14ac:dyDescent="0.25"/>
    <row r="220981" x14ac:dyDescent="0.25"/>
    <row r="220982" x14ac:dyDescent="0.25"/>
    <row r="220983" x14ac:dyDescent="0.25"/>
    <row r="220984" x14ac:dyDescent="0.25"/>
    <row r="220985" x14ac:dyDescent="0.25"/>
    <row r="220986" x14ac:dyDescent="0.25"/>
    <row r="220987" x14ac:dyDescent="0.25"/>
    <row r="220988" x14ac:dyDescent="0.25"/>
    <row r="220989" x14ac:dyDescent="0.25"/>
    <row r="220990" x14ac:dyDescent="0.25"/>
    <row r="220991" x14ac:dyDescent="0.25"/>
    <row r="220992" x14ac:dyDescent="0.25"/>
    <row r="220993" x14ac:dyDescent="0.25"/>
    <row r="220994" x14ac:dyDescent="0.25"/>
    <row r="220995" x14ac:dyDescent="0.25"/>
    <row r="220996" x14ac:dyDescent="0.25"/>
    <row r="220997" x14ac:dyDescent="0.25"/>
    <row r="220998" x14ac:dyDescent="0.25"/>
    <row r="220999" x14ac:dyDescent="0.25"/>
    <row r="221000" x14ac:dyDescent="0.25"/>
    <row r="221001" x14ac:dyDescent="0.25"/>
    <row r="221002" x14ac:dyDescent="0.25"/>
    <row r="221003" x14ac:dyDescent="0.25"/>
    <row r="221004" x14ac:dyDescent="0.25"/>
    <row r="221005" x14ac:dyDescent="0.25"/>
    <row r="221006" x14ac:dyDescent="0.25"/>
    <row r="221007" x14ac:dyDescent="0.25"/>
    <row r="221008" x14ac:dyDescent="0.25"/>
    <row r="221009" x14ac:dyDescent="0.25"/>
    <row r="221010" x14ac:dyDescent="0.25"/>
    <row r="221011" x14ac:dyDescent="0.25"/>
    <row r="221012" x14ac:dyDescent="0.25"/>
    <row r="221013" x14ac:dyDescent="0.25"/>
    <row r="221014" x14ac:dyDescent="0.25"/>
    <row r="221015" x14ac:dyDescent="0.25"/>
    <row r="221016" x14ac:dyDescent="0.25"/>
    <row r="221017" x14ac:dyDescent="0.25"/>
    <row r="221018" x14ac:dyDescent="0.25"/>
    <row r="221019" x14ac:dyDescent="0.25"/>
    <row r="221020" x14ac:dyDescent="0.25"/>
    <row r="221021" x14ac:dyDescent="0.25"/>
    <row r="221022" x14ac:dyDescent="0.25"/>
    <row r="221023" x14ac:dyDescent="0.25"/>
    <row r="221024" x14ac:dyDescent="0.25"/>
    <row r="221025" x14ac:dyDescent="0.25"/>
    <row r="221026" x14ac:dyDescent="0.25"/>
    <row r="221027" x14ac:dyDescent="0.25"/>
    <row r="221028" x14ac:dyDescent="0.25"/>
    <row r="221029" x14ac:dyDescent="0.25"/>
    <row r="221030" x14ac:dyDescent="0.25"/>
    <row r="221031" x14ac:dyDescent="0.25"/>
    <row r="221032" x14ac:dyDescent="0.25"/>
    <row r="221033" x14ac:dyDescent="0.25"/>
    <row r="221034" x14ac:dyDescent="0.25"/>
    <row r="221035" x14ac:dyDescent="0.25"/>
    <row r="221036" x14ac:dyDescent="0.25"/>
    <row r="221037" x14ac:dyDescent="0.25"/>
    <row r="221038" x14ac:dyDescent="0.25"/>
    <row r="221039" x14ac:dyDescent="0.25"/>
    <row r="221040" x14ac:dyDescent="0.25"/>
    <row r="221041" x14ac:dyDescent="0.25"/>
    <row r="221042" x14ac:dyDescent="0.25"/>
    <row r="221043" x14ac:dyDescent="0.25"/>
    <row r="221044" x14ac:dyDescent="0.25"/>
    <row r="221045" x14ac:dyDescent="0.25"/>
    <row r="221046" x14ac:dyDescent="0.25"/>
    <row r="221047" x14ac:dyDescent="0.25"/>
    <row r="221048" x14ac:dyDescent="0.25"/>
    <row r="221049" x14ac:dyDescent="0.25"/>
    <row r="221050" x14ac:dyDescent="0.25"/>
    <row r="221051" x14ac:dyDescent="0.25"/>
    <row r="221052" x14ac:dyDescent="0.25"/>
    <row r="221053" x14ac:dyDescent="0.25"/>
    <row r="221054" x14ac:dyDescent="0.25"/>
    <row r="221055" x14ac:dyDescent="0.25"/>
    <row r="221056" x14ac:dyDescent="0.25"/>
    <row r="221057" x14ac:dyDescent="0.25"/>
    <row r="221058" x14ac:dyDescent="0.25"/>
    <row r="221059" x14ac:dyDescent="0.25"/>
    <row r="221060" x14ac:dyDescent="0.25"/>
    <row r="221061" x14ac:dyDescent="0.25"/>
    <row r="221062" x14ac:dyDescent="0.25"/>
    <row r="221063" x14ac:dyDescent="0.25"/>
    <row r="221064" x14ac:dyDescent="0.25"/>
    <row r="221065" x14ac:dyDescent="0.25"/>
    <row r="221066" x14ac:dyDescent="0.25"/>
    <row r="221067" x14ac:dyDescent="0.25"/>
    <row r="221068" x14ac:dyDescent="0.25"/>
    <row r="221069" x14ac:dyDescent="0.25"/>
    <row r="221070" x14ac:dyDescent="0.25"/>
    <row r="221071" x14ac:dyDescent="0.25"/>
    <row r="221072" x14ac:dyDescent="0.25"/>
    <row r="221073" x14ac:dyDescent="0.25"/>
    <row r="221074" x14ac:dyDescent="0.25"/>
    <row r="221075" x14ac:dyDescent="0.25"/>
    <row r="221076" x14ac:dyDescent="0.25"/>
    <row r="221077" x14ac:dyDescent="0.25"/>
    <row r="221078" x14ac:dyDescent="0.25"/>
    <row r="221079" x14ac:dyDescent="0.25"/>
    <row r="221080" x14ac:dyDescent="0.25"/>
    <row r="221081" x14ac:dyDescent="0.25"/>
    <row r="221082" x14ac:dyDescent="0.25"/>
    <row r="221083" x14ac:dyDescent="0.25"/>
    <row r="221084" x14ac:dyDescent="0.25"/>
    <row r="221085" x14ac:dyDescent="0.25"/>
    <row r="221086" x14ac:dyDescent="0.25"/>
    <row r="221087" x14ac:dyDescent="0.25"/>
    <row r="221088" x14ac:dyDescent="0.25"/>
    <row r="221089" x14ac:dyDescent="0.25"/>
    <row r="221090" x14ac:dyDescent="0.25"/>
    <row r="221091" x14ac:dyDescent="0.25"/>
    <row r="221092" x14ac:dyDescent="0.25"/>
    <row r="221093" x14ac:dyDescent="0.25"/>
    <row r="221094" x14ac:dyDescent="0.25"/>
    <row r="221095" x14ac:dyDescent="0.25"/>
    <row r="221096" x14ac:dyDescent="0.25"/>
    <row r="221097" x14ac:dyDescent="0.25"/>
    <row r="221098" x14ac:dyDescent="0.25"/>
    <row r="221099" x14ac:dyDescent="0.25"/>
    <row r="221100" x14ac:dyDescent="0.25"/>
    <row r="221101" x14ac:dyDescent="0.25"/>
    <row r="221102" x14ac:dyDescent="0.25"/>
    <row r="221103" x14ac:dyDescent="0.25"/>
    <row r="221104" x14ac:dyDescent="0.25"/>
    <row r="221105" x14ac:dyDescent="0.25"/>
    <row r="221106" x14ac:dyDescent="0.25"/>
    <row r="221107" x14ac:dyDescent="0.25"/>
    <row r="221108" x14ac:dyDescent="0.25"/>
    <row r="221109" x14ac:dyDescent="0.25"/>
    <row r="221110" x14ac:dyDescent="0.25"/>
    <row r="221111" x14ac:dyDescent="0.25"/>
    <row r="221112" x14ac:dyDescent="0.25"/>
    <row r="221113" x14ac:dyDescent="0.25"/>
    <row r="221114" x14ac:dyDescent="0.25"/>
    <row r="221115" x14ac:dyDescent="0.25"/>
    <row r="221116" x14ac:dyDescent="0.25"/>
    <row r="221117" x14ac:dyDescent="0.25"/>
    <row r="221118" x14ac:dyDescent="0.25"/>
    <row r="221119" x14ac:dyDescent="0.25"/>
    <row r="221120" x14ac:dyDescent="0.25"/>
    <row r="221121" x14ac:dyDescent="0.25"/>
    <row r="221122" x14ac:dyDescent="0.25"/>
    <row r="221123" x14ac:dyDescent="0.25"/>
    <row r="221124" x14ac:dyDescent="0.25"/>
    <row r="221125" x14ac:dyDescent="0.25"/>
    <row r="221126" x14ac:dyDescent="0.25"/>
    <row r="221127" x14ac:dyDescent="0.25"/>
    <row r="221128" x14ac:dyDescent="0.25"/>
    <row r="221129" x14ac:dyDescent="0.25"/>
    <row r="221130" x14ac:dyDescent="0.25"/>
    <row r="221131" x14ac:dyDescent="0.25"/>
    <row r="221132" x14ac:dyDescent="0.25"/>
    <row r="221133" x14ac:dyDescent="0.25"/>
    <row r="221134" x14ac:dyDescent="0.25"/>
    <row r="221135" x14ac:dyDescent="0.25"/>
    <row r="221136" x14ac:dyDescent="0.25"/>
    <row r="221137" x14ac:dyDescent="0.25"/>
    <row r="221138" x14ac:dyDescent="0.25"/>
    <row r="221139" x14ac:dyDescent="0.25"/>
    <row r="221140" x14ac:dyDescent="0.25"/>
    <row r="221141" x14ac:dyDescent="0.25"/>
    <row r="221142" x14ac:dyDescent="0.25"/>
    <row r="221143" x14ac:dyDescent="0.25"/>
    <row r="221144" x14ac:dyDescent="0.25"/>
    <row r="221145" x14ac:dyDescent="0.25"/>
    <row r="221146" x14ac:dyDescent="0.25"/>
    <row r="221147" x14ac:dyDescent="0.25"/>
    <row r="221148" x14ac:dyDescent="0.25"/>
    <row r="221149" x14ac:dyDescent="0.25"/>
    <row r="221150" x14ac:dyDescent="0.25"/>
    <row r="221151" x14ac:dyDescent="0.25"/>
    <row r="221152" x14ac:dyDescent="0.25"/>
    <row r="221153" x14ac:dyDescent="0.25"/>
    <row r="221154" x14ac:dyDescent="0.25"/>
    <row r="221155" x14ac:dyDescent="0.25"/>
    <row r="221156" x14ac:dyDescent="0.25"/>
    <row r="221157" x14ac:dyDescent="0.25"/>
    <row r="221158" x14ac:dyDescent="0.25"/>
    <row r="221159" x14ac:dyDescent="0.25"/>
    <row r="221160" x14ac:dyDescent="0.25"/>
    <row r="221161" x14ac:dyDescent="0.25"/>
    <row r="221162" x14ac:dyDescent="0.25"/>
    <row r="221163" x14ac:dyDescent="0.25"/>
    <row r="221164" x14ac:dyDescent="0.25"/>
    <row r="221165" x14ac:dyDescent="0.25"/>
    <row r="221166" x14ac:dyDescent="0.25"/>
    <row r="221167" x14ac:dyDescent="0.25"/>
    <row r="221168" x14ac:dyDescent="0.25"/>
    <row r="221169" x14ac:dyDescent="0.25"/>
    <row r="221170" x14ac:dyDescent="0.25"/>
    <row r="221171" x14ac:dyDescent="0.25"/>
    <row r="221172" x14ac:dyDescent="0.25"/>
    <row r="221173" x14ac:dyDescent="0.25"/>
    <row r="221174" x14ac:dyDescent="0.25"/>
    <row r="221175" x14ac:dyDescent="0.25"/>
    <row r="221176" x14ac:dyDescent="0.25"/>
    <row r="221177" x14ac:dyDescent="0.25"/>
    <row r="221178" x14ac:dyDescent="0.25"/>
    <row r="221179" x14ac:dyDescent="0.25"/>
    <row r="221180" x14ac:dyDescent="0.25"/>
    <row r="221181" x14ac:dyDescent="0.25"/>
    <row r="221182" x14ac:dyDescent="0.25"/>
    <row r="221183" x14ac:dyDescent="0.25"/>
    <row r="221184" x14ac:dyDescent="0.25"/>
    <row r="221185" x14ac:dyDescent="0.25"/>
    <row r="221186" x14ac:dyDescent="0.25"/>
    <row r="221187" x14ac:dyDescent="0.25"/>
    <row r="221188" x14ac:dyDescent="0.25"/>
    <row r="221189" x14ac:dyDescent="0.25"/>
    <row r="221190" x14ac:dyDescent="0.25"/>
    <row r="221191" x14ac:dyDescent="0.25"/>
    <row r="221192" x14ac:dyDescent="0.25"/>
    <row r="221193" x14ac:dyDescent="0.25"/>
    <row r="221194" x14ac:dyDescent="0.25"/>
    <row r="221195" x14ac:dyDescent="0.25"/>
    <row r="221196" x14ac:dyDescent="0.25"/>
    <row r="221197" x14ac:dyDescent="0.25"/>
    <row r="221198" x14ac:dyDescent="0.25"/>
    <row r="221199" x14ac:dyDescent="0.25"/>
    <row r="221200" x14ac:dyDescent="0.25"/>
    <row r="221201" x14ac:dyDescent="0.25"/>
    <row r="221202" x14ac:dyDescent="0.25"/>
    <row r="221203" x14ac:dyDescent="0.25"/>
    <row r="221204" x14ac:dyDescent="0.25"/>
    <row r="221205" x14ac:dyDescent="0.25"/>
    <row r="221206" x14ac:dyDescent="0.25"/>
    <row r="221207" x14ac:dyDescent="0.25"/>
    <row r="221208" x14ac:dyDescent="0.25"/>
    <row r="221209" x14ac:dyDescent="0.25"/>
    <row r="221210" x14ac:dyDescent="0.25"/>
    <row r="221211" x14ac:dyDescent="0.25"/>
    <row r="221212" x14ac:dyDescent="0.25"/>
    <row r="221213" x14ac:dyDescent="0.25"/>
    <row r="221214" x14ac:dyDescent="0.25"/>
    <row r="221215" x14ac:dyDescent="0.25"/>
    <row r="221216" x14ac:dyDescent="0.25"/>
    <row r="221217" x14ac:dyDescent="0.25"/>
    <row r="221218" x14ac:dyDescent="0.25"/>
    <row r="221219" x14ac:dyDescent="0.25"/>
    <row r="221220" x14ac:dyDescent="0.25"/>
    <row r="221221" x14ac:dyDescent="0.25"/>
    <row r="221222" x14ac:dyDescent="0.25"/>
    <row r="221223" x14ac:dyDescent="0.25"/>
    <row r="221224" x14ac:dyDescent="0.25"/>
    <row r="221225" x14ac:dyDescent="0.25"/>
    <row r="221226" x14ac:dyDescent="0.25"/>
    <row r="221227" x14ac:dyDescent="0.25"/>
    <row r="221228" x14ac:dyDescent="0.25"/>
    <row r="221229" x14ac:dyDescent="0.25"/>
    <row r="221230" x14ac:dyDescent="0.25"/>
    <row r="221231" x14ac:dyDescent="0.25"/>
    <row r="221232" x14ac:dyDescent="0.25"/>
    <row r="221233" x14ac:dyDescent="0.25"/>
    <row r="221234" x14ac:dyDescent="0.25"/>
    <row r="221235" x14ac:dyDescent="0.25"/>
    <row r="221236" x14ac:dyDescent="0.25"/>
    <row r="221237" x14ac:dyDescent="0.25"/>
    <row r="221238" x14ac:dyDescent="0.25"/>
    <row r="221239" x14ac:dyDescent="0.25"/>
    <row r="221240" x14ac:dyDescent="0.25"/>
    <row r="221241" x14ac:dyDescent="0.25"/>
    <row r="221242" x14ac:dyDescent="0.25"/>
    <row r="221243" x14ac:dyDescent="0.25"/>
    <row r="221244" x14ac:dyDescent="0.25"/>
    <row r="221245" x14ac:dyDescent="0.25"/>
    <row r="221246" x14ac:dyDescent="0.25"/>
    <row r="221247" x14ac:dyDescent="0.25"/>
    <row r="221248" x14ac:dyDescent="0.25"/>
    <row r="221249" x14ac:dyDescent="0.25"/>
    <row r="221250" x14ac:dyDescent="0.25"/>
    <row r="221251" x14ac:dyDescent="0.25"/>
    <row r="221252" x14ac:dyDescent="0.25"/>
    <row r="221253" x14ac:dyDescent="0.25"/>
    <row r="221254" x14ac:dyDescent="0.25"/>
    <row r="221255" x14ac:dyDescent="0.25"/>
    <row r="221256" x14ac:dyDescent="0.25"/>
    <row r="221257" x14ac:dyDescent="0.25"/>
    <row r="221258" x14ac:dyDescent="0.25"/>
    <row r="221259" x14ac:dyDescent="0.25"/>
    <row r="221260" x14ac:dyDescent="0.25"/>
    <row r="221261" x14ac:dyDescent="0.25"/>
    <row r="221262" x14ac:dyDescent="0.25"/>
    <row r="221263" x14ac:dyDescent="0.25"/>
    <row r="221264" x14ac:dyDescent="0.25"/>
    <row r="221265" x14ac:dyDescent="0.25"/>
    <row r="221266" x14ac:dyDescent="0.25"/>
    <row r="221267" x14ac:dyDescent="0.25"/>
    <row r="221268" x14ac:dyDescent="0.25"/>
    <row r="221269" x14ac:dyDescent="0.25"/>
    <row r="221270" x14ac:dyDescent="0.25"/>
    <row r="221271" x14ac:dyDescent="0.25"/>
    <row r="221272" x14ac:dyDescent="0.25"/>
    <row r="221273" x14ac:dyDescent="0.25"/>
    <row r="221274" x14ac:dyDescent="0.25"/>
    <row r="221275" x14ac:dyDescent="0.25"/>
    <row r="221276" x14ac:dyDescent="0.25"/>
    <row r="221277" x14ac:dyDescent="0.25"/>
    <row r="221278" x14ac:dyDescent="0.25"/>
    <row r="221279" x14ac:dyDescent="0.25"/>
    <row r="221280" x14ac:dyDescent="0.25"/>
    <row r="221281" x14ac:dyDescent="0.25"/>
    <row r="221282" x14ac:dyDescent="0.25"/>
    <row r="221283" x14ac:dyDescent="0.25"/>
    <row r="221284" x14ac:dyDescent="0.25"/>
    <row r="221285" x14ac:dyDescent="0.25"/>
    <row r="221286" x14ac:dyDescent="0.25"/>
    <row r="221287" x14ac:dyDescent="0.25"/>
    <row r="221288" x14ac:dyDescent="0.25"/>
    <row r="221289" x14ac:dyDescent="0.25"/>
    <row r="221290" x14ac:dyDescent="0.25"/>
    <row r="221291" x14ac:dyDescent="0.25"/>
    <row r="221292" x14ac:dyDescent="0.25"/>
    <row r="221293" x14ac:dyDescent="0.25"/>
    <row r="221294" x14ac:dyDescent="0.25"/>
    <row r="221295" x14ac:dyDescent="0.25"/>
    <row r="221296" x14ac:dyDescent="0.25"/>
    <row r="221297" x14ac:dyDescent="0.25"/>
    <row r="221298" x14ac:dyDescent="0.25"/>
    <row r="221299" x14ac:dyDescent="0.25"/>
    <row r="221300" x14ac:dyDescent="0.25"/>
    <row r="221301" x14ac:dyDescent="0.25"/>
    <row r="221302" x14ac:dyDescent="0.25"/>
    <row r="221303" x14ac:dyDescent="0.25"/>
    <row r="221304" x14ac:dyDescent="0.25"/>
    <row r="221305" x14ac:dyDescent="0.25"/>
    <row r="221306" x14ac:dyDescent="0.25"/>
    <row r="221307" x14ac:dyDescent="0.25"/>
    <row r="221308" x14ac:dyDescent="0.25"/>
    <row r="221309" x14ac:dyDescent="0.25"/>
    <row r="221310" x14ac:dyDescent="0.25"/>
    <row r="221311" x14ac:dyDescent="0.25"/>
    <row r="221312" x14ac:dyDescent="0.25"/>
    <row r="221313" x14ac:dyDescent="0.25"/>
    <row r="221314" x14ac:dyDescent="0.25"/>
    <row r="221315" x14ac:dyDescent="0.25"/>
    <row r="221316" x14ac:dyDescent="0.25"/>
    <row r="221317" x14ac:dyDescent="0.25"/>
    <row r="221318" x14ac:dyDescent="0.25"/>
    <row r="221319" x14ac:dyDescent="0.25"/>
    <row r="221320" x14ac:dyDescent="0.25"/>
    <row r="221321" x14ac:dyDescent="0.25"/>
    <row r="221322" x14ac:dyDescent="0.25"/>
    <row r="221323" x14ac:dyDescent="0.25"/>
    <row r="221324" x14ac:dyDescent="0.25"/>
    <row r="221325" x14ac:dyDescent="0.25"/>
    <row r="221326" x14ac:dyDescent="0.25"/>
    <row r="221327" x14ac:dyDescent="0.25"/>
    <row r="221328" x14ac:dyDescent="0.25"/>
    <row r="221329" x14ac:dyDescent="0.25"/>
    <row r="221330" x14ac:dyDescent="0.25"/>
    <row r="221331" x14ac:dyDescent="0.25"/>
    <row r="221332" x14ac:dyDescent="0.25"/>
    <row r="221333" x14ac:dyDescent="0.25"/>
    <row r="221334" x14ac:dyDescent="0.25"/>
    <row r="221335" x14ac:dyDescent="0.25"/>
    <row r="221336" x14ac:dyDescent="0.25"/>
    <row r="221337" x14ac:dyDescent="0.25"/>
    <row r="221338" x14ac:dyDescent="0.25"/>
    <row r="221339" x14ac:dyDescent="0.25"/>
    <row r="221340" x14ac:dyDescent="0.25"/>
    <row r="221341" x14ac:dyDescent="0.25"/>
    <row r="221342" x14ac:dyDescent="0.25"/>
    <row r="221343" x14ac:dyDescent="0.25"/>
    <row r="221344" x14ac:dyDescent="0.25"/>
    <row r="221345" x14ac:dyDescent="0.25"/>
    <row r="221346" x14ac:dyDescent="0.25"/>
    <row r="221347" x14ac:dyDescent="0.25"/>
    <row r="221348" x14ac:dyDescent="0.25"/>
    <row r="221349" x14ac:dyDescent="0.25"/>
    <row r="221350" x14ac:dyDescent="0.25"/>
    <row r="221351" x14ac:dyDescent="0.25"/>
    <row r="221352" x14ac:dyDescent="0.25"/>
    <row r="221353" x14ac:dyDescent="0.25"/>
    <row r="221354" x14ac:dyDescent="0.25"/>
    <row r="221355" x14ac:dyDescent="0.25"/>
    <row r="221356" x14ac:dyDescent="0.25"/>
    <row r="221357" x14ac:dyDescent="0.25"/>
    <row r="221358" x14ac:dyDescent="0.25"/>
    <row r="221359" x14ac:dyDescent="0.25"/>
    <row r="221360" x14ac:dyDescent="0.25"/>
    <row r="221361" x14ac:dyDescent="0.25"/>
    <row r="221362" x14ac:dyDescent="0.25"/>
    <row r="221363" x14ac:dyDescent="0.25"/>
    <row r="221364" x14ac:dyDescent="0.25"/>
    <row r="221365" x14ac:dyDescent="0.25"/>
    <row r="221366" x14ac:dyDescent="0.25"/>
    <row r="221367" x14ac:dyDescent="0.25"/>
    <row r="221368" x14ac:dyDescent="0.25"/>
    <row r="221369" x14ac:dyDescent="0.25"/>
    <row r="221370" x14ac:dyDescent="0.25"/>
    <row r="221371" x14ac:dyDescent="0.25"/>
    <row r="221372" x14ac:dyDescent="0.25"/>
    <row r="221373" x14ac:dyDescent="0.25"/>
    <row r="221374" x14ac:dyDescent="0.25"/>
    <row r="221375" x14ac:dyDescent="0.25"/>
    <row r="221376" x14ac:dyDescent="0.25"/>
    <row r="221377" x14ac:dyDescent="0.25"/>
    <row r="221378" x14ac:dyDescent="0.25"/>
    <row r="221379" x14ac:dyDescent="0.25"/>
    <row r="221380" x14ac:dyDescent="0.25"/>
    <row r="221381" x14ac:dyDescent="0.25"/>
    <row r="221382" x14ac:dyDescent="0.25"/>
    <row r="221383" x14ac:dyDescent="0.25"/>
    <row r="221384" x14ac:dyDescent="0.25"/>
    <row r="221385" x14ac:dyDescent="0.25"/>
    <row r="221386" x14ac:dyDescent="0.25"/>
    <row r="221387" x14ac:dyDescent="0.25"/>
    <row r="221388" x14ac:dyDescent="0.25"/>
    <row r="221389" x14ac:dyDescent="0.25"/>
    <row r="221390" x14ac:dyDescent="0.25"/>
    <row r="221391" x14ac:dyDescent="0.25"/>
    <row r="221392" x14ac:dyDescent="0.25"/>
    <row r="221393" x14ac:dyDescent="0.25"/>
    <row r="221394" x14ac:dyDescent="0.25"/>
    <row r="221395" x14ac:dyDescent="0.25"/>
    <row r="221396" x14ac:dyDescent="0.25"/>
    <row r="221397" x14ac:dyDescent="0.25"/>
    <row r="221398" x14ac:dyDescent="0.25"/>
    <row r="221399" x14ac:dyDescent="0.25"/>
    <row r="221400" x14ac:dyDescent="0.25"/>
    <row r="221401" x14ac:dyDescent="0.25"/>
    <row r="221402" x14ac:dyDescent="0.25"/>
    <row r="221403" x14ac:dyDescent="0.25"/>
    <row r="221404" x14ac:dyDescent="0.25"/>
    <row r="221405" x14ac:dyDescent="0.25"/>
    <row r="221406" x14ac:dyDescent="0.25"/>
    <row r="221407" x14ac:dyDescent="0.25"/>
    <row r="221408" x14ac:dyDescent="0.25"/>
    <row r="221409" x14ac:dyDescent="0.25"/>
    <row r="221410" x14ac:dyDescent="0.25"/>
    <row r="221411" x14ac:dyDescent="0.25"/>
    <row r="221412" x14ac:dyDescent="0.25"/>
    <row r="221413" x14ac:dyDescent="0.25"/>
    <row r="221414" x14ac:dyDescent="0.25"/>
    <row r="221415" x14ac:dyDescent="0.25"/>
    <row r="221416" x14ac:dyDescent="0.25"/>
    <row r="221417" x14ac:dyDescent="0.25"/>
    <row r="221418" x14ac:dyDescent="0.25"/>
    <row r="221419" x14ac:dyDescent="0.25"/>
    <row r="221420" x14ac:dyDescent="0.25"/>
    <row r="221421" x14ac:dyDescent="0.25"/>
    <row r="221422" x14ac:dyDescent="0.25"/>
    <row r="221423" x14ac:dyDescent="0.25"/>
    <row r="221424" x14ac:dyDescent="0.25"/>
    <row r="221425" x14ac:dyDescent="0.25"/>
    <row r="221426" x14ac:dyDescent="0.25"/>
    <row r="221427" x14ac:dyDescent="0.25"/>
    <row r="221428" x14ac:dyDescent="0.25"/>
    <row r="221429" x14ac:dyDescent="0.25"/>
    <row r="221430" x14ac:dyDescent="0.25"/>
    <row r="221431" x14ac:dyDescent="0.25"/>
    <row r="221432" x14ac:dyDescent="0.25"/>
    <row r="221433" x14ac:dyDescent="0.25"/>
    <row r="221434" x14ac:dyDescent="0.25"/>
    <row r="221435" x14ac:dyDescent="0.25"/>
    <row r="221436" x14ac:dyDescent="0.25"/>
    <row r="221437" x14ac:dyDescent="0.25"/>
    <row r="221438" x14ac:dyDescent="0.25"/>
    <row r="221439" x14ac:dyDescent="0.25"/>
    <row r="221440" x14ac:dyDescent="0.25"/>
    <row r="221441" x14ac:dyDescent="0.25"/>
    <row r="221442" x14ac:dyDescent="0.25"/>
    <row r="221443" x14ac:dyDescent="0.25"/>
    <row r="221444" x14ac:dyDescent="0.25"/>
    <row r="221445" x14ac:dyDescent="0.25"/>
    <row r="221446" x14ac:dyDescent="0.25"/>
    <row r="221447" x14ac:dyDescent="0.25"/>
    <row r="221448" x14ac:dyDescent="0.25"/>
    <row r="221449" x14ac:dyDescent="0.25"/>
    <row r="221450" x14ac:dyDescent="0.25"/>
    <row r="221451" x14ac:dyDescent="0.25"/>
    <row r="221452" x14ac:dyDescent="0.25"/>
    <row r="221453" x14ac:dyDescent="0.25"/>
    <row r="221454" x14ac:dyDescent="0.25"/>
    <row r="221455" x14ac:dyDescent="0.25"/>
    <row r="221456" x14ac:dyDescent="0.25"/>
    <row r="221457" x14ac:dyDescent="0.25"/>
    <row r="221458" x14ac:dyDescent="0.25"/>
    <row r="221459" x14ac:dyDescent="0.25"/>
    <row r="221460" x14ac:dyDescent="0.25"/>
    <row r="221461" x14ac:dyDescent="0.25"/>
    <row r="221462" x14ac:dyDescent="0.25"/>
    <row r="221463" x14ac:dyDescent="0.25"/>
    <row r="221464" x14ac:dyDescent="0.25"/>
    <row r="221465" x14ac:dyDescent="0.25"/>
    <row r="221466" x14ac:dyDescent="0.25"/>
    <row r="221467" x14ac:dyDescent="0.25"/>
    <row r="221468" x14ac:dyDescent="0.25"/>
    <row r="221469" x14ac:dyDescent="0.25"/>
    <row r="221470" x14ac:dyDescent="0.25"/>
    <row r="221471" x14ac:dyDescent="0.25"/>
    <row r="221472" x14ac:dyDescent="0.25"/>
    <row r="221473" x14ac:dyDescent="0.25"/>
    <row r="221474" x14ac:dyDescent="0.25"/>
    <row r="221475" x14ac:dyDescent="0.25"/>
    <row r="221476" x14ac:dyDescent="0.25"/>
    <row r="221477" x14ac:dyDescent="0.25"/>
    <row r="221478" x14ac:dyDescent="0.25"/>
    <row r="221479" x14ac:dyDescent="0.25"/>
    <row r="221480" x14ac:dyDescent="0.25"/>
    <row r="221481" x14ac:dyDescent="0.25"/>
    <row r="221482" x14ac:dyDescent="0.25"/>
    <row r="221483" x14ac:dyDescent="0.25"/>
    <row r="221484" x14ac:dyDescent="0.25"/>
    <row r="221485" x14ac:dyDescent="0.25"/>
    <row r="221486" x14ac:dyDescent="0.25"/>
    <row r="221487" x14ac:dyDescent="0.25"/>
    <row r="221488" x14ac:dyDescent="0.25"/>
    <row r="221489" x14ac:dyDescent="0.25"/>
    <row r="221490" x14ac:dyDescent="0.25"/>
    <row r="221491" x14ac:dyDescent="0.25"/>
    <row r="221492" x14ac:dyDescent="0.25"/>
    <row r="221493" x14ac:dyDescent="0.25"/>
    <row r="221494" x14ac:dyDescent="0.25"/>
    <row r="221495" x14ac:dyDescent="0.25"/>
    <row r="221496" x14ac:dyDescent="0.25"/>
    <row r="221497" x14ac:dyDescent="0.25"/>
    <row r="221498" x14ac:dyDescent="0.25"/>
    <row r="221499" x14ac:dyDescent="0.25"/>
    <row r="221500" x14ac:dyDescent="0.25"/>
    <row r="221501" x14ac:dyDescent="0.25"/>
    <row r="221502" x14ac:dyDescent="0.25"/>
    <row r="221503" x14ac:dyDescent="0.25"/>
    <row r="221504" x14ac:dyDescent="0.25"/>
    <row r="221505" x14ac:dyDescent="0.25"/>
    <row r="221506" x14ac:dyDescent="0.25"/>
    <row r="221507" x14ac:dyDescent="0.25"/>
    <row r="221508" x14ac:dyDescent="0.25"/>
    <row r="221509" x14ac:dyDescent="0.25"/>
    <row r="221510" x14ac:dyDescent="0.25"/>
    <row r="221511" x14ac:dyDescent="0.25"/>
    <row r="221512" x14ac:dyDescent="0.25"/>
    <row r="221513" x14ac:dyDescent="0.25"/>
    <row r="221514" x14ac:dyDescent="0.25"/>
    <row r="221515" x14ac:dyDescent="0.25"/>
    <row r="221516" x14ac:dyDescent="0.25"/>
    <row r="221517" x14ac:dyDescent="0.25"/>
    <row r="221518" x14ac:dyDescent="0.25"/>
    <row r="221519" x14ac:dyDescent="0.25"/>
    <row r="221520" x14ac:dyDescent="0.25"/>
    <row r="221521" x14ac:dyDescent="0.25"/>
    <row r="221522" x14ac:dyDescent="0.25"/>
    <row r="221523" x14ac:dyDescent="0.25"/>
    <row r="221524" x14ac:dyDescent="0.25"/>
    <row r="221525" x14ac:dyDescent="0.25"/>
    <row r="221526" x14ac:dyDescent="0.25"/>
    <row r="221527" x14ac:dyDescent="0.25"/>
    <row r="221528" x14ac:dyDescent="0.25"/>
    <row r="221529" x14ac:dyDescent="0.25"/>
    <row r="221530" x14ac:dyDescent="0.25"/>
    <row r="221531" x14ac:dyDescent="0.25"/>
    <row r="221532" x14ac:dyDescent="0.25"/>
    <row r="221533" x14ac:dyDescent="0.25"/>
    <row r="221534" x14ac:dyDescent="0.25"/>
    <row r="221535" x14ac:dyDescent="0.25"/>
    <row r="221536" x14ac:dyDescent="0.25"/>
    <row r="221537" x14ac:dyDescent="0.25"/>
    <row r="221538" x14ac:dyDescent="0.25"/>
    <row r="221539" x14ac:dyDescent="0.25"/>
    <row r="221540" x14ac:dyDescent="0.25"/>
    <row r="221541" x14ac:dyDescent="0.25"/>
    <row r="221542" x14ac:dyDescent="0.25"/>
    <row r="221543" x14ac:dyDescent="0.25"/>
    <row r="221544" x14ac:dyDescent="0.25"/>
    <row r="221545" x14ac:dyDescent="0.25"/>
    <row r="221546" x14ac:dyDescent="0.25"/>
    <row r="221547" x14ac:dyDescent="0.25"/>
    <row r="221548" x14ac:dyDescent="0.25"/>
    <row r="221549" x14ac:dyDescent="0.25"/>
    <row r="221550" x14ac:dyDescent="0.25"/>
    <row r="221551" x14ac:dyDescent="0.25"/>
    <row r="221552" x14ac:dyDescent="0.25"/>
    <row r="221553" x14ac:dyDescent="0.25"/>
    <row r="221554" x14ac:dyDescent="0.25"/>
    <row r="221555" x14ac:dyDescent="0.25"/>
    <row r="221556" x14ac:dyDescent="0.25"/>
    <row r="221557" x14ac:dyDescent="0.25"/>
    <row r="221558" x14ac:dyDescent="0.25"/>
    <row r="221559" x14ac:dyDescent="0.25"/>
    <row r="221560" x14ac:dyDescent="0.25"/>
    <row r="221561" x14ac:dyDescent="0.25"/>
    <row r="221562" x14ac:dyDescent="0.25"/>
    <row r="221563" x14ac:dyDescent="0.25"/>
    <row r="221564" x14ac:dyDescent="0.25"/>
    <row r="221565" x14ac:dyDescent="0.25"/>
    <row r="221566" x14ac:dyDescent="0.25"/>
    <row r="221567" x14ac:dyDescent="0.25"/>
    <row r="221568" x14ac:dyDescent="0.25"/>
    <row r="221569" x14ac:dyDescent="0.25"/>
    <row r="221570" x14ac:dyDescent="0.25"/>
    <row r="221571" x14ac:dyDescent="0.25"/>
    <row r="221572" x14ac:dyDescent="0.25"/>
    <row r="221573" x14ac:dyDescent="0.25"/>
    <row r="221574" x14ac:dyDescent="0.25"/>
    <row r="221575" x14ac:dyDescent="0.25"/>
    <row r="221576" x14ac:dyDescent="0.25"/>
    <row r="221577" x14ac:dyDescent="0.25"/>
    <row r="221578" x14ac:dyDescent="0.25"/>
    <row r="221579" x14ac:dyDescent="0.25"/>
    <row r="221580" x14ac:dyDescent="0.25"/>
    <row r="221581" x14ac:dyDescent="0.25"/>
    <row r="221582" x14ac:dyDescent="0.25"/>
    <row r="221583" x14ac:dyDescent="0.25"/>
    <row r="221584" x14ac:dyDescent="0.25"/>
    <row r="221585" x14ac:dyDescent="0.25"/>
    <row r="221586" x14ac:dyDescent="0.25"/>
    <row r="221587" x14ac:dyDescent="0.25"/>
    <row r="221588" x14ac:dyDescent="0.25"/>
    <row r="221589" x14ac:dyDescent="0.25"/>
    <row r="221590" x14ac:dyDescent="0.25"/>
    <row r="221591" x14ac:dyDescent="0.25"/>
    <row r="221592" x14ac:dyDescent="0.25"/>
    <row r="221593" x14ac:dyDescent="0.25"/>
    <row r="221594" x14ac:dyDescent="0.25"/>
    <row r="221595" x14ac:dyDescent="0.25"/>
    <row r="221596" x14ac:dyDescent="0.25"/>
    <row r="221597" x14ac:dyDescent="0.25"/>
    <row r="221598" x14ac:dyDescent="0.25"/>
    <row r="221599" x14ac:dyDescent="0.25"/>
    <row r="221600" x14ac:dyDescent="0.25"/>
    <row r="221601" x14ac:dyDescent="0.25"/>
    <row r="221602" x14ac:dyDescent="0.25"/>
    <row r="221603" x14ac:dyDescent="0.25"/>
    <row r="221604" x14ac:dyDescent="0.25"/>
    <row r="221605" x14ac:dyDescent="0.25"/>
    <row r="221606" x14ac:dyDescent="0.25"/>
    <row r="221607" x14ac:dyDescent="0.25"/>
    <row r="221608" x14ac:dyDescent="0.25"/>
    <row r="221609" x14ac:dyDescent="0.25"/>
    <row r="221610" x14ac:dyDescent="0.25"/>
    <row r="221611" x14ac:dyDescent="0.25"/>
    <row r="221612" x14ac:dyDescent="0.25"/>
    <row r="221613" x14ac:dyDescent="0.25"/>
    <row r="221614" x14ac:dyDescent="0.25"/>
    <row r="221615" x14ac:dyDescent="0.25"/>
    <row r="221616" x14ac:dyDescent="0.25"/>
    <row r="221617" x14ac:dyDescent="0.25"/>
    <row r="221618" x14ac:dyDescent="0.25"/>
    <row r="221619" x14ac:dyDescent="0.25"/>
    <row r="221620" x14ac:dyDescent="0.25"/>
    <row r="221621" x14ac:dyDescent="0.25"/>
    <row r="221622" x14ac:dyDescent="0.25"/>
    <row r="221623" x14ac:dyDescent="0.25"/>
    <row r="221624" x14ac:dyDescent="0.25"/>
    <row r="221625" x14ac:dyDescent="0.25"/>
    <row r="221626" x14ac:dyDescent="0.25"/>
    <row r="221627" x14ac:dyDescent="0.25"/>
    <row r="221628" x14ac:dyDescent="0.25"/>
    <row r="221629" x14ac:dyDescent="0.25"/>
    <row r="221630" x14ac:dyDescent="0.25"/>
    <row r="221631" x14ac:dyDescent="0.25"/>
    <row r="221632" x14ac:dyDescent="0.25"/>
    <row r="221633" x14ac:dyDescent="0.25"/>
    <row r="221634" x14ac:dyDescent="0.25"/>
    <row r="221635" x14ac:dyDescent="0.25"/>
    <row r="221636" x14ac:dyDescent="0.25"/>
    <row r="221637" x14ac:dyDescent="0.25"/>
    <row r="221638" x14ac:dyDescent="0.25"/>
    <row r="221639" x14ac:dyDescent="0.25"/>
    <row r="221640" x14ac:dyDescent="0.25"/>
    <row r="221641" x14ac:dyDescent="0.25"/>
    <row r="221642" x14ac:dyDescent="0.25"/>
    <row r="221643" x14ac:dyDescent="0.25"/>
    <row r="221644" x14ac:dyDescent="0.25"/>
    <row r="221645" x14ac:dyDescent="0.25"/>
    <row r="221646" x14ac:dyDescent="0.25"/>
    <row r="221647" x14ac:dyDescent="0.25"/>
    <row r="221648" x14ac:dyDescent="0.25"/>
    <row r="221649" x14ac:dyDescent="0.25"/>
    <row r="221650" x14ac:dyDescent="0.25"/>
    <row r="221651" x14ac:dyDescent="0.25"/>
    <row r="221652" x14ac:dyDescent="0.25"/>
    <row r="221653" x14ac:dyDescent="0.25"/>
    <row r="221654" x14ac:dyDescent="0.25"/>
    <row r="221655" x14ac:dyDescent="0.25"/>
    <row r="221656" x14ac:dyDescent="0.25"/>
    <row r="221657" x14ac:dyDescent="0.25"/>
    <row r="221658" x14ac:dyDescent="0.25"/>
    <row r="221659" x14ac:dyDescent="0.25"/>
    <row r="221660" x14ac:dyDescent="0.25"/>
    <row r="221661" x14ac:dyDescent="0.25"/>
    <row r="221662" x14ac:dyDescent="0.25"/>
    <row r="221663" x14ac:dyDescent="0.25"/>
    <row r="221664" x14ac:dyDescent="0.25"/>
    <row r="221665" x14ac:dyDescent="0.25"/>
    <row r="221666" x14ac:dyDescent="0.25"/>
    <row r="221667" x14ac:dyDescent="0.25"/>
    <row r="221668" x14ac:dyDescent="0.25"/>
    <row r="221669" x14ac:dyDescent="0.25"/>
    <row r="221670" x14ac:dyDescent="0.25"/>
    <row r="221671" x14ac:dyDescent="0.25"/>
    <row r="221672" x14ac:dyDescent="0.25"/>
    <row r="221673" x14ac:dyDescent="0.25"/>
    <row r="221674" x14ac:dyDescent="0.25"/>
    <row r="221675" x14ac:dyDescent="0.25"/>
    <row r="221676" x14ac:dyDescent="0.25"/>
    <row r="221677" x14ac:dyDescent="0.25"/>
    <row r="221678" x14ac:dyDescent="0.25"/>
    <row r="221679" x14ac:dyDescent="0.25"/>
    <row r="221680" x14ac:dyDescent="0.25"/>
    <row r="221681" x14ac:dyDescent="0.25"/>
    <row r="221682" x14ac:dyDescent="0.25"/>
    <row r="221683" x14ac:dyDescent="0.25"/>
    <row r="221684" x14ac:dyDescent="0.25"/>
    <row r="221685" x14ac:dyDescent="0.25"/>
    <row r="221686" x14ac:dyDescent="0.25"/>
    <row r="221687" x14ac:dyDescent="0.25"/>
    <row r="221688" x14ac:dyDescent="0.25"/>
    <row r="221689" x14ac:dyDescent="0.25"/>
    <row r="221690" x14ac:dyDescent="0.25"/>
    <row r="221691" x14ac:dyDescent="0.25"/>
    <row r="221692" x14ac:dyDescent="0.25"/>
    <row r="221693" x14ac:dyDescent="0.25"/>
    <row r="221694" x14ac:dyDescent="0.25"/>
    <row r="221695" x14ac:dyDescent="0.25"/>
    <row r="221696" x14ac:dyDescent="0.25"/>
    <row r="221697" x14ac:dyDescent="0.25"/>
    <row r="221698" x14ac:dyDescent="0.25"/>
    <row r="221699" x14ac:dyDescent="0.25"/>
    <row r="221700" x14ac:dyDescent="0.25"/>
    <row r="221701" x14ac:dyDescent="0.25"/>
    <row r="221702" x14ac:dyDescent="0.25"/>
    <row r="221703" x14ac:dyDescent="0.25"/>
    <row r="221704" x14ac:dyDescent="0.25"/>
    <row r="221705" x14ac:dyDescent="0.25"/>
    <row r="221706" x14ac:dyDescent="0.25"/>
    <row r="221707" x14ac:dyDescent="0.25"/>
    <row r="221708" x14ac:dyDescent="0.25"/>
    <row r="221709" x14ac:dyDescent="0.25"/>
    <row r="221710" x14ac:dyDescent="0.25"/>
    <row r="221711" x14ac:dyDescent="0.25"/>
    <row r="221712" x14ac:dyDescent="0.25"/>
    <row r="221713" x14ac:dyDescent="0.25"/>
    <row r="221714" x14ac:dyDescent="0.25"/>
    <row r="221715" x14ac:dyDescent="0.25"/>
    <row r="221716" x14ac:dyDescent="0.25"/>
    <row r="221717" x14ac:dyDescent="0.25"/>
    <row r="221718" x14ac:dyDescent="0.25"/>
    <row r="221719" x14ac:dyDescent="0.25"/>
    <row r="221720" x14ac:dyDescent="0.25"/>
    <row r="221721" x14ac:dyDescent="0.25"/>
    <row r="221722" x14ac:dyDescent="0.25"/>
    <row r="221723" x14ac:dyDescent="0.25"/>
    <row r="221724" x14ac:dyDescent="0.25"/>
    <row r="221725" x14ac:dyDescent="0.25"/>
    <row r="221726" x14ac:dyDescent="0.25"/>
    <row r="221727" x14ac:dyDescent="0.25"/>
    <row r="221728" x14ac:dyDescent="0.25"/>
    <row r="221729" x14ac:dyDescent="0.25"/>
    <row r="221730" x14ac:dyDescent="0.25"/>
    <row r="221731" x14ac:dyDescent="0.25"/>
    <row r="221732" x14ac:dyDescent="0.25"/>
    <row r="221733" x14ac:dyDescent="0.25"/>
    <row r="221734" x14ac:dyDescent="0.25"/>
    <row r="221735" x14ac:dyDescent="0.25"/>
    <row r="221736" x14ac:dyDescent="0.25"/>
    <row r="221737" x14ac:dyDescent="0.25"/>
    <row r="221738" x14ac:dyDescent="0.25"/>
    <row r="221739" x14ac:dyDescent="0.25"/>
    <row r="221740" x14ac:dyDescent="0.25"/>
    <row r="221741" x14ac:dyDescent="0.25"/>
    <row r="221742" x14ac:dyDescent="0.25"/>
    <row r="221743" x14ac:dyDescent="0.25"/>
    <row r="221744" x14ac:dyDescent="0.25"/>
    <row r="221745" x14ac:dyDescent="0.25"/>
    <row r="221746" x14ac:dyDescent="0.25"/>
    <row r="221747" x14ac:dyDescent="0.25"/>
    <row r="221748" x14ac:dyDescent="0.25"/>
    <row r="221749" x14ac:dyDescent="0.25"/>
    <row r="221750" x14ac:dyDescent="0.25"/>
    <row r="221751" x14ac:dyDescent="0.25"/>
    <row r="221752" x14ac:dyDescent="0.25"/>
    <row r="221753" x14ac:dyDescent="0.25"/>
    <row r="221754" x14ac:dyDescent="0.25"/>
    <row r="221755" x14ac:dyDescent="0.25"/>
    <row r="221756" x14ac:dyDescent="0.25"/>
    <row r="221757" x14ac:dyDescent="0.25"/>
    <row r="221758" x14ac:dyDescent="0.25"/>
    <row r="221759" x14ac:dyDescent="0.25"/>
    <row r="221760" x14ac:dyDescent="0.25"/>
    <row r="221761" x14ac:dyDescent="0.25"/>
    <row r="221762" x14ac:dyDescent="0.25"/>
    <row r="221763" x14ac:dyDescent="0.25"/>
    <row r="221764" x14ac:dyDescent="0.25"/>
    <row r="221765" x14ac:dyDescent="0.25"/>
    <row r="221766" x14ac:dyDescent="0.25"/>
    <row r="221767" x14ac:dyDescent="0.25"/>
    <row r="221768" x14ac:dyDescent="0.25"/>
    <row r="221769" x14ac:dyDescent="0.25"/>
    <row r="221770" x14ac:dyDescent="0.25"/>
    <row r="221771" x14ac:dyDescent="0.25"/>
    <row r="221772" x14ac:dyDescent="0.25"/>
    <row r="221773" x14ac:dyDescent="0.25"/>
    <row r="221774" x14ac:dyDescent="0.25"/>
    <row r="221775" x14ac:dyDescent="0.25"/>
    <row r="221776" x14ac:dyDescent="0.25"/>
    <row r="221777" x14ac:dyDescent="0.25"/>
    <row r="221778" x14ac:dyDescent="0.25"/>
    <row r="221779" x14ac:dyDescent="0.25"/>
    <row r="221780" x14ac:dyDescent="0.25"/>
    <row r="221781" x14ac:dyDescent="0.25"/>
    <row r="221782" x14ac:dyDescent="0.25"/>
    <row r="221783" x14ac:dyDescent="0.25"/>
    <row r="221784" x14ac:dyDescent="0.25"/>
    <row r="221785" x14ac:dyDescent="0.25"/>
    <row r="221786" x14ac:dyDescent="0.25"/>
    <row r="221787" x14ac:dyDescent="0.25"/>
    <row r="221788" x14ac:dyDescent="0.25"/>
    <row r="221789" x14ac:dyDescent="0.25"/>
    <row r="221790" x14ac:dyDescent="0.25"/>
    <row r="221791" x14ac:dyDescent="0.25"/>
    <row r="221792" x14ac:dyDescent="0.25"/>
    <row r="221793" x14ac:dyDescent="0.25"/>
    <row r="221794" x14ac:dyDescent="0.25"/>
    <row r="221795" x14ac:dyDescent="0.25"/>
    <row r="221796" x14ac:dyDescent="0.25"/>
    <row r="221797" x14ac:dyDescent="0.25"/>
    <row r="221798" x14ac:dyDescent="0.25"/>
    <row r="221799" x14ac:dyDescent="0.25"/>
    <row r="221800" x14ac:dyDescent="0.25"/>
    <row r="221801" x14ac:dyDescent="0.25"/>
    <row r="221802" x14ac:dyDescent="0.25"/>
    <row r="221803" x14ac:dyDescent="0.25"/>
    <row r="221804" x14ac:dyDescent="0.25"/>
    <row r="221805" x14ac:dyDescent="0.25"/>
    <row r="221806" x14ac:dyDescent="0.25"/>
    <row r="221807" x14ac:dyDescent="0.25"/>
    <row r="221808" x14ac:dyDescent="0.25"/>
    <row r="221809" x14ac:dyDescent="0.25"/>
    <row r="221810" x14ac:dyDescent="0.25"/>
    <row r="221811" x14ac:dyDescent="0.25"/>
    <row r="221812" x14ac:dyDescent="0.25"/>
    <row r="221813" x14ac:dyDescent="0.25"/>
    <row r="221814" x14ac:dyDescent="0.25"/>
    <row r="221815" x14ac:dyDescent="0.25"/>
    <row r="221816" x14ac:dyDescent="0.25"/>
    <row r="221817" x14ac:dyDescent="0.25"/>
    <row r="221818" x14ac:dyDescent="0.25"/>
    <row r="221819" x14ac:dyDescent="0.25"/>
    <row r="221820" x14ac:dyDescent="0.25"/>
    <row r="221821" x14ac:dyDescent="0.25"/>
    <row r="221822" x14ac:dyDescent="0.25"/>
    <row r="221823" x14ac:dyDescent="0.25"/>
    <row r="221824" x14ac:dyDescent="0.25"/>
    <row r="221825" x14ac:dyDescent="0.25"/>
    <row r="221826" x14ac:dyDescent="0.25"/>
    <row r="221827" x14ac:dyDescent="0.25"/>
    <row r="221828" x14ac:dyDescent="0.25"/>
    <row r="221829" x14ac:dyDescent="0.25"/>
    <row r="221830" x14ac:dyDescent="0.25"/>
    <row r="221831" x14ac:dyDescent="0.25"/>
    <row r="221832" x14ac:dyDescent="0.25"/>
    <row r="221833" x14ac:dyDescent="0.25"/>
    <row r="221834" x14ac:dyDescent="0.25"/>
    <row r="221835" x14ac:dyDescent="0.25"/>
    <row r="221836" x14ac:dyDescent="0.25"/>
    <row r="221837" x14ac:dyDescent="0.25"/>
    <row r="221838" x14ac:dyDescent="0.25"/>
    <row r="221839" x14ac:dyDescent="0.25"/>
    <row r="221840" x14ac:dyDescent="0.25"/>
    <row r="221841" x14ac:dyDescent="0.25"/>
    <row r="221842" x14ac:dyDescent="0.25"/>
    <row r="221843" x14ac:dyDescent="0.25"/>
    <row r="221844" x14ac:dyDescent="0.25"/>
    <row r="221845" x14ac:dyDescent="0.25"/>
    <row r="221846" x14ac:dyDescent="0.25"/>
    <row r="221847" x14ac:dyDescent="0.25"/>
    <row r="221848" x14ac:dyDescent="0.25"/>
    <row r="221849" x14ac:dyDescent="0.25"/>
    <row r="221850" x14ac:dyDescent="0.25"/>
    <row r="221851" x14ac:dyDescent="0.25"/>
    <row r="221852" x14ac:dyDescent="0.25"/>
    <row r="221853" x14ac:dyDescent="0.25"/>
    <row r="221854" x14ac:dyDescent="0.25"/>
    <row r="221855" x14ac:dyDescent="0.25"/>
    <row r="221856" x14ac:dyDescent="0.25"/>
    <row r="221857" x14ac:dyDescent="0.25"/>
    <row r="221858" x14ac:dyDescent="0.25"/>
    <row r="221859" x14ac:dyDescent="0.25"/>
    <row r="221860" x14ac:dyDescent="0.25"/>
    <row r="221861" x14ac:dyDescent="0.25"/>
    <row r="221862" x14ac:dyDescent="0.25"/>
    <row r="221863" x14ac:dyDescent="0.25"/>
    <row r="221864" x14ac:dyDescent="0.25"/>
    <row r="221865" x14ac:dyDescent="0.25"/>
    <row r="221866" x14ac:dyDescent="0.25"/>
    <row r="221867" x14ac:dyDescent="0.25"/>
    <row r="221868" x14ac:dyDescent="0.25"/>
    <row r="221869" x14ac:dyDescent="0.25"/>
    <row r="221870" x14ac:dyDescent="0.25"/>
    <row r="221871" x14ac:dyDescent="0.25"/>
    <row r="221872" x14ac:dyDescent="0.25"/>
    <row r="221873" x14ac:dyDescent="0.25"/>
    <row r="221874" x14ac:dyDescent="0.25"/>
    <row r="221875" x14ac:dyDescent="0.25"/>
    <row r="221876" x14ac:dyDescent="0.25"/>
    <row r="221877" x14ac:dyDescent="0.25"/>
    <row r="221878" x14ac:dyDescent="0.25"/>
    <row r="221879" x14ac:dyDescent="0.25"/>
    <row r="221880" x14ac:dyDescent="0.25"/>
    <row r="221881" x14ac:dyDescent="0.25"/>
    <row r="221882" x14ac:dyDescent="0.25"/>
    <row r="221883" x14ac:dyDescent="0.25"/>
    <row r="221884" x14ac:dyDescent="0.25"/>
    <row r="221885" x14ac:dyDescent="0.25"/>
    <row r="221886" x14ac:dyDescent="0.25"/>
    <row r="221887" x14ac:dyDescent="0.25"/>
    <row r="221888" x14ac:dyDescent="0.25"/>
    <row r="221889" x14ac:dyDescent="0.25"/>
    <row r="221890" x14ac:dyDescent="0.25"/>
    <row r="221891" x14ac:dyDescent="0.25"/>
    <row r="221892" x14ac:dyDescent="0.25"/>
    <row r="221893" x14ac:dyDescent="0.25"/>
    <row r="221894" x14ac:dyDescent="0.25"/>
    <row r="221895" x14ac:dyDescent="0.25"/>
    <row r="221896" x14ac:dyDescent="0.25"/>
    <row r="221897" x14ac:dyDescent="0.25"/>
    <row r="221898" x14ac:dyDescent="0.25"/>
    <row r="221899" x14ac:dyDescent="0.25"/>
    <row r="221900" x14ac:dyDescent="0.25"/>
    <row r="221901" x14ac:dyDescent="0.25"/>
    <row r="221902" x14ac:dyDescent="0.25"/>
    <row r="221903" x14ac:dyDescent="0.25"/>
    <row r="221904" x14ac:dyDescent="0.25"/>
    <row r="221905" x14ac:dyDescent="0.25"/>
    <row r="221906" x14ac:dyDescent="0.25"/>
    <row r="221907" x14ac:dyDescent="0.25"/>
    <row r="221908" x14ac:dyDescent="0.25"/>
    <row r="221909" x14ac:dyDescent="0.25"/>
    <row r="221910" x14ac:dyDescent="0.25"/>
    <row r="221911" x14ac:dyDescent="0.25"/>
    <row r="221912" x14ac:dyDescent="0.25"/>
    <row r="221913" x14ac:dyDescent="0.25"/>
    <row r="221914" x14ac:dyDescent="0.25"/>
    <row r="221915" x14ac:dyDescent="0.25"/>
    <row r="221916" x14ac:dyDescent="0.25"/>
    <row r="221917" x14ac:dyDescent="0.25"/>
    <row r="221918" x14ac:dyDescent="0.25"/>
    <row r="221919" x14ac:dyDescent="0.25"/>
    <row r="221920" x14ac:dyDescent="0.25"/>
    <row r="221921" x14ac:dyDescent="0.25"/>
    <row r="221922" x14ac:dyDescent="0.25"/>
    <row r="221923" x14ac:dyDescent="0.25"/>
    <row r="221924" x14ac:dyDescent="0.25"/>
    <row r="221925" x14ac:dyDescent="0.25"/>
    <row r="221926" x14ac:dyDescent="0.25"/>
    <row r="221927" x14ac:dyDescent="0.25"/>
    <row r="221928" x14ac:dyDescent="0.25"/>
    <row r="221929" x14ac:dyDescent="0.25"/>
    <row r="221930" x14ac:dyDescent="0.25"/>
    <row r="221931" x14ac:dyDescent="0.25"/>
    <row r="221932" x14ac:dyDescent="0.25"/>
    <row r="221933" x14ac:dyDescent="0.25"/>
    <row r="221934" x14ac:dyDescent="0.25"/>
    <row r="221935" x14ac:dyDescent="0.25"/>
    <row r="221936" x14ac:dyDescent="0.25"/>
    <row r="221937" x14ac:dyDescent="0.25"/>
    <row r="221938" x14ac:dyDescent="0.25"/>
    <row r="221939" x14ac:dyDescent="0.25"/>
    <row r="221940" x14ac:dyDescent="0.25"/>
    <row r="221941" x14ac:dyDescent="0.25"/>
    <row r="221942" x14ac:dyDescent="0.25"/>
    <row r="221943" x14ac:dyDescent="0.25"/>
    <row r="221944" x14ac:dyDescent="0.25"/>
    <row r="221945" x14ac:dyDescent="0.25"/>
    <row r="221946" x14ac:dyDescent="0.25"/>
    <row r="221947" x14ac:dyDescent="0.25"/>
    <row r="221948" x14ac:dyDescent="0.25"/>
    <row r="221949" x14ac:dyDescent="0.25"/>
    <row r="221950" x14ac:dyDescent="0.25"/>
    <row r="221951" x14ac:dyDescent="0.25"/>
    <row r="221952" x14ac:dyDescent="0.25"/>
    <row r="221953" x14ac:dyDescent="0.25"/>
    <row r="221954" x14ac:dyDescent="0.25"/>
    <row r="221955" x14ac:dyDescent="0.25"/>
    <row r="221956" x14ac:dyDescent="0.25"/>
    <row r="221957" x14ac:dyDescent="0.25"/>
    <row r="221958" x14ac:dyDescent="0.25"/>
    <row r="221959" x14ac:dyDescent="0.25"/>
    <row r="221960" x14ac:dyDescent="0.25"/>
    <row r="221961" x14ac:dyDescent="0.25"/>
    <row r="221962" x14ac:dyDescent="0.25"/>
    <row r="221963" x14ac:dyDescent="0.25"/>
    <row r="221964" x14ac:dyDescent="0.25"/>
    <row r="221965" x14ac:dyDescent="0.25"/>
    <row r="221966" x14ac:dyDescent="0.25"/>
    <row r="221967" x14ac:dyDescent="0.25"/>
    <row r="221968" x14ac:dyDescent="0.25"/>
    <row r="221969" x14ac:dyDescent="0.25"/>
    <row r="221970" x14ac:dyDescent="0.25"/>
    <row r="221971" x14ac:dyDescent="0.25"/>
    <row r="221972" x14ac:dyDescent="0.25"/>
    <row r="221973" x14ac:dyDescent="0.25"/>
    <row r="221974" x14ac:dyDescent="0.25"/>
    <row r="221975" x14ac:dyDescent="0.25"/>
    <row r="221976" x14ac:dyDescent="0.25"/>
    <row r="221977" x14ac:dyDescent="0.25"/>
    <row r="221978" x14ac:dyDescent="0.25"/>
    <row r="221979" x14ac:dyDescent="0.25"/>
    <row r="221980" x14ac:dyDescent="0.25"/>
    <row r="221981" x14ac:dyDescent="0.25"/>
    <row r="221982" x14ac:dyDescent="0.25"/>
    <row r="221983" x14ac:dyDescent="0.25"/>
    <row r="221984" x14ac:dyDescent="0.25"/>
    <row r="221985" x14ac:dyDescent="0.25"/>
    <row r="221986" x14ac:dyDescent="0.25"/>
    <row r="221987" x14ac:dyDescent="0.25"/>
    <row r="221988" x14ac:dyDescent="0.25"/>
    <row r="221989" x14ac:dyDescent="0.25"/>
    <row r="221990" x14ac:dyDescent="0.25"/>
    <row r="221991" x14ac:dyDescent="0.25"/>
    <row r="221992" x14ac:dyDescent="0.25"/>
    <row r="221993" x14ac:dyDescent="0.25"/>
    <row r="221994" x14ac:dyDescent="0.25"/>
    <row r="221995" x14ac:dyDescent="0.25"/>
    <row r="221996" x14ac:dyDescent="0.25"/>
    <row r="221997" x14ac:dyDescent="0.25"/>
    <row r="221998" x14ac:dyDescent="0.25"/>
    <row r="221999" x14ac:dyDescent="0.25"/>
    <row r="222000" x14ac:dyDescent="0.25"/>
    <row r="222001" x14ac:dyDescent="0.25"/>
    <row r="222002" x14ac:dyDescent="0.25"/>
    <row r="222003" x14ac:dyDescent="0.25"/>
    <row r="222004" x14ac:dyDescent="0.25"/>
    <row r="222005" x14ac:dyDescent="0.25"/>
    <row r="222006" x14ac:dyDescent="0.25"/>
    <row r="222007" x14ac:dyDescent="0.25"/>
    <row r="222008" x14ac:dyDescent="0.25"/>
    <row r="222009" x14ac:dyDescent="0.25"/>
    <row r="222010" x14ac:dyDescent="0.25"/>
    <row r="222011" x14ac:dyDescent="0.25"/>
    <row r="222012" x14ac:dyDescent="0.25"/>
    <row r="222013" x14ac:dyDescent="0.25"/>
    <row r="222014" x14ac:dyDescent="0.25"/>
    <row r="222015" x14ac:dyDescent="0.25"/>
    <row r="222016" x14ac:dyDescent="0.25"/>
    <row r="222017" x14ac:dyDescent="0.25"/>
    <row r="222018" x14ac:dyDescent="0.25"/>
    <row r="222019" x14ac:dyDescent="0.25"/>
    <row r="222020" x14ac:dyDescent="0.25"/>
    <row r="222021" x14ac:dyDescent="0.25"/>
    <row r="222022" x14ac:dyDescent="0.25"/>
    <row r="222023" x14ac:dyDescent="0.25"/>
    <row r="222024" x14ac:dyDescent="0.25"/>
    <row r="222025" x14ac:dyDescent="0.25"/>
    <row r="222026" x14ac:dyDescent="0.25"/>
    <row r="222027" x14ac:dyDescent="0.25"/>
    <row r="222028" x14ac:dyDescent="0.25"/>
    <row r="222029" x14ac:dyDescent="0.25"/>
    <row r="222030" x14ac:dyDescent="0.25"/>
    <row r="222031" x14ac:dyDescent="0.25"/>
    <row r="222032" x14ac:dyDescent="0.25"/>
    <row r="222033" x14ac:dyDescent="0.25"/>
    <row r="222034" x14ac:dyDescent="0.25"/>
    <row r="222035" x14ac:dyDescent="0.25"/>
    <row r="222036" x14ac:dyDescent="0.25"/>
    <row r="222037" x14ac:dyDescent="0.25"/>
    <row r="222038" x14ac:dyDescent="0.25"/>
    <row r="222039" x14ac:dyDescent="0.25"/>
    <row r="222040" x14ac:dyDescent="0.25"/>
    <row r="222041" x14ac:dyDescent="0.25"/>
    <row r="222042" x14ac:dyDescent="0.25"/>
    <row r="222043" x14ac:dyDescent="0.25"/>
    <row r="222044" x14ac:dyDescent="0.25"/>
    <row r="222045" x14ac:dyDescent="0.25"/>
    <row r="222046" x14ac:dyDescent="0.25"/>
    <row r="222047" x14ac:dyDescent="0.25"/>
    <row r="222048" x14ac:dyDescent="0.25"/>
    <row r="222049" x14ac:dyDescent="0.25"/>
    <row r="222050" x14ac:dyDescent="0.25"/>
    <row r="222051" x14ac:dyDescent="0.25"/>
    <row r="222052" x14ac:dyDescent="0.25"/>
    <row r="222053" x14ac:dyDescent="0.25"/>
    <row r="222054" x14ac:dyDescent="0.25"/>
    <row r="222055" x14ac:dyDescent="0.25"/>
    <row r="222056" x14ac:dyDescent="0.25"/>
    <row r="222057" x14ac:dyDescent="0.25"/>
    <row r="222058" x14ac:dyDescent="0.25"/>
    <row r="222059" x14ac:dyDescent="0.25"/>
    <row r="222060" x14ac:dyDescent="0.25"/>
    <row r="222061" x14ac:dyDescent="0.25"/>
    <row r="222062" x14ac:dyDescent="0.25"/>
    <row r="222063" x14ac:dyDescent="0.25"/>
    <row r="222064" x14ac:dyDescent="0.25"/>
    <row r="222065" x14ac:dyDescent="0.25"/>
    <row r="222066" x14ac:dyDescent="0.25"/>
    <row r="222067" x14ac:dyDescent="0.25"/>
    <row r="222068" x14ac:dyDescent="0.25"/>
    <row r="222069" x14ac:dyDescent="0.25"/>
    <row r="222070" x14ac:dyDescent="0.25"/>
    <row r="222071" x14ac:dyDescent="0.25"/>
    <row r="222072" x14ac:dyDescent="0.25"/>
    <row r="222073" x14ac:dyDescent="0.25"/>
    <row r="222074" x14ac:dyDescent="0.25"/>
    <row r="222075" x14ac:dyDescent="0.25"/>
    <row r="222076" x14ac:dyDescent="0.25"/>
    <row r="222077" x14ac:dyDescent="0.25"/>
    <row r="222078" x14ac:dyDescent="0.25"/>
    <row r="222079" x14ac:dyDescent="0.25"/>
    <row r="222080" x14ac:dyDescent="0.25"/>
    <row r="222081" x14ac:dyDescent="0.25"/>
    <row r="222082" x14ac:dyDescent="0.25"/>
    <row r="222083" x14ac:dyDescent="0.25"/>
    <row r="222084" x14ac:dyDescent="0.25"/>
    <row r="222085" x14ac:dyDescent="0.25"/>
    <row r="222086" x14ac:dyDescent="0.25"/>
    <row r="222087" x14ac:dyDescent="0.25"/>
    <row r="222088" x14ac:dyDescent="0.25"/>
    <row r="222089" x14ac:dyDescent="0.25"/>
    <row r="222090" x14ac:dyDescent="0.25"/>
    <row r="222091" x14ac:dyDescent="0.25"/>
    <row r="222092" x14ac:dyDescent="0.25"/>
    <row r="222093" x14ac:dyDescent="0.25"/>
    <row r="222094" x14ac:dyDescent="0.25"/>
    <row r="222095" x14ac:dyDescent="0.25"/>
    <row r="222096" x14ac:dyDescent="0.25"/>
    <row r="222097" x14ac:dyDescent="0.25"/>
    <row r="222098" x14ac:dyDescent="0.25"/>
    <row r="222099" x14ac:dyDescent="0.25"/>
    <row r="222100" x14ac:dyDescent="0.25"/>
    <row r="222101" x14ac:dyDescent="0.25"/>
    <row r="222102" x14ac:dyDescent="0.25"/>
    <row r="222103" x14ac:dyDescent="0.25"/>
    <row r="222104" x14ac:dyDescent="0.25"/>
    <row r="222105" x14ac:dyDescent="0.25"/>
    <row r="222106" x14ac:dyDescent="0.25"/>
    <row r="222107" x14ac:dyDescent="0.25"/>
    <row r="222108" x14ac:dyDescent="0.25"/>
    <row r="222109" x14ac:dyDescent="0.25"/>
    <row r="222110" x14ac:dyDescent="0.25"/>
    <row r="222111" x14ac:dyDescent="0.25"/>
    <row r="222112" x14ac:dyDescent="0.25"/>
    <row r="222113" x14ac:dyDescent="0.25"/>
    <row r="222114" x14ac:dyDescent="0.25"/>
    <row r="222115" x14ac:dyDescent="0.25"/>
    <row r="222116" x14ac:dyDescent="0.25"/>
    <row r="222117" x14ac:dyDescent="0.25"/>
    <row r="222118" x14ac:dyDescent="0.25"/>
    <row r="222119" x14ac:dyDescent="0.25"/>
    <row r="222120" x14ac:dyDescent="0.25"/>
    <row r="222121" x14ac:dyDescent="0.25"/>
    <row r="222122" x14ac:dyDescent="0.25"/>
    <row r="222123" x14ac:dyDescent="0.25"/>
    <row r="222124" x14ac:dyDescent="0.25"/>
    <row r="222125" x14ac:dyDescent="0.25"/>
    <row r="222126" x14ac:dyDescent="0.25"/>
    <row r="222127" x14ac:dyDescent="0.25"/>
    <row r="222128" x14ac:dyDescent="0.25"/>
    <row r="222129" x14ac:dyDescent="0.25"/>
    <row r="222130" x14ac:dyDescent="0.25"/>
    <row r="222131" x14ac:dyDescent="0.25"/>
    <row r="222132" x14ac:dyDescent="0.25"/>
    <row r="222133" x14ac:dyDescent="0.25"/>
    <row r="222134" x14ac:dyDescent="0.25"/>
    <row r="222135" x14ac:dyDescent="0.25"/>
    <row r="222136" x14ac:dyDescent="0.25"/>
    <row r="222137" x14ac:dyDescent="0.25"/>
    <row r="222138" x14ac:dyDescent="0.25"/>
    <row r="222139" x14ac:dyDescent="0.25"/>
    <row r="222140" x14ac:dyDescent="0.25"/>
    <row r="222141" x14ac:dyDescent="0.25"/>
    <row r="222142" x14ac:dyDescent="0.25"/>
    <row r="222143" x14ac:dyDescent="0.25"/>
    <row r="222144" x14ac:dyDescent="0.25"/>
    <row r="222145" x14ac:dyDescent="0.25"/>
    <row r="222146" x14ac:dyDescent="0.25"/>
    <row r="222147" x14ac:dyDescent="0.25"/>
    <row r="222148" x14ac:dyDescent="0.25"/>
    <row r="222149" x14ac:dyDescent="0.25"/>
    <row r="222150" x14ac:dyDescent="0.25"/>
    <row r="222151" x14ac:dyDescent="0.25"/>
    <row r="222152" x14ac:dyDescent="0.25"/>
    <row r="222153" x14ac:dyDescent="0.25"/>
    <row r="222154" x14ac:dyDescent="0.25"/>
    <row r="222155" x14ac:dyDescent="0.25"/>
    <row r="222156" x14ac:dyDescent="0.25"/>
    <row r="222157" x14ac:dyDescent="0.25"/>
    <row r="222158" x14ac:dyDescent="0.25"/>
    <row r="222159" x14ac:dyDescent="0.25"/>
    <row r="222160" x14ac:dyDescent="0.25"/>
    <row r="222161" x14ac:dyDescent="0.25"/>
    <row r="222162" x14ac:dyDescent="0.25"/>
    <row r="222163" x14ac:dyDescent="0.25"/>
    <row r="222164" x14ac:dyDescent="0.25"/>
    <row r="222165" x14ac:dyDescent="0.25"/>
    <row r="222166" x14ac:dyDescent="0.25"/>
    <row r="222167" x14ac:dyDescent="0.25"/>
    <row r="222168" x14ac:dyDescent="0.25"/>
    <row r="222169" x14ac:dyDescent="0.25"/>
    <row r="222170" x14ac:dyDescent="0.25"/>
    <row r="222171" x14ac:dyDescent="0.25"/>
    <row r="222172" x14ac:dyDescent="0.25"/>
    <row r="222173" x14ac:dyDescent="0.25"/>
    <row r="222174" x14ac:dyDescent="0.25"/>
    <row r="222175" x14ac:dyDescent="0.25"/>
    <row r="222176" x14ac:dyDescent="0.25"/>
    <row r="222177" x14ac:dyDescent="0.25"/>
    <row r="222178" x14ac:dyDescent="0.25"/>
    <row r="222179" x14ac:dyDescent="0.25"/>
    <row r="222180" x14ac:dyDescent="0.25"/>
    <row r="222181" x14ac:dyDescent="0.25"/>
    <row r="222182" x14ac:dyDescent="0.25"/>
    <row r="222183" x14ac:dyDescent="0.25"/>
    <row r="222184" x14ac:dyDescent="0.25"/>
    <row r="222185" x14ac:dyDescent="0.25"/>
    <row r="222186" x14ac:dyDescent="0.25"/>
    <row r="222187" x14ac:dyDescent="0.25"/>
    <row r="222188" x14ac:dyDescent="0.25"/>
    <row r="222189" x14ac:dyDescent="0.25"/>
    <row r="222190" x14ac:dyDescent="0.25"/>
    <row r="222191" x14ac:dyDescent="0.25"/>
    <row r="222192" x14ac:dyDescent="0.25"/>
    <row r="222193" x14ac:dyDescent="0.25"/>
    <row r="222194" x14ac:dyDescent="0.25"/>
    <row r="222195" x14ac:dyDescent="0.25"/>
    <row r="222196" x14ac:dyDescent="0.25"/>
    <row r="222197" x14ac:dyDescent="0.25"/>
    <row r="222198" x14ac:dyDescent="0.25"/>
    <row r="222199" x14ac:dyDescent="0.25"/>
    <row r="222200" x14ac:dyDescent="0.25"/>
    <row r="222201" x14ac:dyDescent="0.25"/>
    <row r="222202" x14ac:dyDescent="0.25"/>
    <row r="222203" x14ac:dyDescent="0.25"/>
    <row r="222204" x14ac:dyDescent="0.25"/>
    <row r="222205" x14ac:dyDescent="0.25"/>
    <row r="222206" x14ac:dyDescent="0.25"/>
    <row r="222207" x14ac:dyDescent="0.25"/>
    <row r="222208" x14ac:dyDescent="0.25"/>
    <row r="222209" x14ac:dyDescent="0.25"/>
    <row r="222210" x14ac:dyDescent="0.25"/>
    <row r="222211" x14ac:dyDescent="0.25"/>
    <row r="222212" x14ac:dyDescent="0.25"/>
    <row r="222213" x14ac:dyDescent="0.25"/>
    <row r="222214" x14ac:dyDescent="0.25"/>
    <row r="222215" x14ac:dyDescent="0.25"/>
    <row r="222216" x14ac:dyDescent="0.25"/>
    <row r="222217" x14ac:dyDescent="0.25"/>
    <row r="222218" x14ac:dyDescent="0.25"/>
    <row r="222219" x14ac:dyDescent="0.25"/>
    <row r="222220" x14ac:dyDescent="0.25"/>
    <row r="222221" x14ac:dyDescent="0.25"/>
    <row r="222222" x14ac:dyDescent="0.25"/>
    <row r="222223" x14ac:dyDescent="0.25"/>
    <row r="222224" x14ac:dyDescent="0.25"/>
    <row r="222225" x14ac:dyDescent="0.25"/>
    <row r="222226" x14ac:dyDescent="0.25"/>
    <row r="222227" x14ac:dyDescent="0.25"/>
    <row r="222228" x14ac:dyDescent="0.25"/>
    <row r="222229" x14ac:dyDescent="0.25"/>
    <row r="222230" x14ac:dyDescent="0.25"/>
    <row r="222231" x14ac:dyDescent="0.25"/>
    <row r="222232" x14ac:dyDescent="0.25"/>
    <row r="222233" x14ac:dyDescent="0.25"/>
    <row r="222234" x14ac:dyDescent="0.25"/>
    <row r="222235" x14ac:dyDescent="0.25"/>
    <row r="222236" x14ac:dyDescent="0.25"/>
    <row r="222237" x14ac:dyDescent="0.25"/>
    <row r="222238" x14ac:dyDescent="0.25"/>
    <row r="222239" x14ac:dyDescent="0.25"/>
    <row r="222240" x14ac:dyDescent="0.25"/>
    <row r="222241" x14ac:dyDescent="0.25"/>
    <row r="222242" x14ac:dyDescent="0.25"/>
    <row r="222243" x14ac:dyDescent="0.25"/>
    <row r="222244" x14ac:dyDescent="0.25"/>
    <row r="222245" x14ac:dyDescent="0.25"/>
    <row r="222246" x14ac:dyDescent="0.25"/>
    <row r="222247" x14ac:dyDescent="0.25"/>
    <row r="222248" x14ac:dyDescent="0.25"/>
    <row r="222249" x14ac:dyDescent="0.25"/>
    <row r="222250" x14ac:dyDescent="0.25"/>
    <row r="222251" x14ac:dyDescent="0.25"/>
    <row r="222252" x14ac:dyDescent="0.25"/>
    <row r="222253" x14ac:dyDescent="0.25"/>
    <row r="222254" x14ac:dyDescent="0.25"/>
    <row r="222255" x14ac:dyDescent="0.25"/>
    <row r="222256" x14ac:dyDescent="0.25"/>
    <row r="222257" x14ac:dyDescent="0.25"/>
    <row r="222258" x14ac:dyDescent="0.25"/>
    <row r="222259" x14ac:dyDescent="0.25"/>
    <row r="222260" x14ac:dyDescent="0.25"/>
    <row r="222261" x14ac:dyDescent="0.25"/>
    <row r="222262" x14ac:dyDescent="0.25"/>
    <row r="222263" x14ac:dyDescent="0.25"/>
    <row r="222264" x14ac:dyDescent="0.25"/>
    <row r="222265" x14ac:dyDescent="0.25"/>
    <row r="222266" x14ac:dyDescent="0.25"/>
    <row r="222267" x14ac:dyDescent="0.25"/>
    <row r="222268" x14ac:dyDescent="0.25"/>
    <row r="222269" x14ac:dyDescent="0.25"/>
    <row r="222270" x14ac:dyDescent="0.25"/>
    <row r="222271" x14ac:dyDescent="0.25"/>
    <row r="222272" x14ac:dyDescent="0.25"/>
    <row r="222273" x14ac:dyDescent="0.25"/>
    <row r="222274" x14ac:dyDescent="0.25"/>
    <row r="222275" x14ac:dyDescent="0.25"/>
    <row r="222276" x14ac:dyDescent="0.25"/>
    <row r="222277" x14ac:dyDescent="0.25"/>
    <row r="222278" x14ac:dyDescent="0.25"/>
    <row r="222279" x14ac:dyDescent="0.25"/>
    <row r="222280" x14ac:dyDescent="0.25"/>
    <row r="222281" x14ac:dyDescent="0.25"/>
    <row r="222282" x14ac:dyDescent="0.25"/>
    <row r="222283" x14ac:dyDescent="0.25"/>
    <row r="222284" x14ac:dyDescent="0.25"/>
    <row r="222285" x14ac:dyDescent="0.25"/>
    <row r="222286" x14ac:dyDescent="0.25"/>
    <row r="222287" x14ac:dyDescent="0.25"/>
    <row r="222288" x14ac:dyDescent="0.25"/>
    <row r="222289" x14ac:dyDescent="0.25"/>
    <row r="222290" x14ac:dyDescent="0.25"/>
    <row r="222291" x14ac:dyDescent="0.25"/>
    <row r="222292" x14ac:dyDescent="0.25"/>
    <row r="222293" x14ac:dyDescent="0.25"/>
    <row r="222294" x14ac:dyDescent="0.25"/>
    <row r="222295" x14ac:dyDescent="0.25"/>
    <row r="222296" x14ac:dyDescent="0.25"/>
    <row r="222297" x14ac:dyDescent="0.25"/>
    <row r="222298" x14ac:dyDescent="0.25"/>
    <row r="222299" x14ac:dyDescent="0.25"/>
    <row r="222300" x14ac:dyDescent="0.25"/>
    <row r="222301" x14ac:dyDescent="0.25"/>
    <row r="222302" x14ac:dyDescent="0.25"/>
    <row r="222303" x14ac:dyDescent="0.25"/>
    <row r="222304" x14ac:dyDescent="0.25"/>
    <row r="222305" x14ac:dyDescent="0.25"/>
    <row r="222306" x14ac:dyDescent="0.25"/>
    <row r="222307" x14ac:dyDescent="0.25"/>
    <row r="222308" x14ac:dyDescent="0.25"/>
    <row r="222309" x14ac:dyDescent="0.25"/>
    <row r="222310" x14ac:dyDescent="0.25"/>
    <row r="222311" x14ac:dyDescent="0.25"/>
    <row r="222312" x14ac:dyDescent="0.25"/>
    <row r="222313" x14ac:dyDescent="0.25"/>
    <row r="222314" x14ac:dyDescent="0.25"/>
    <row r="222315" x14ac:dyDescent="0.25"/>
    <row r="222316" x14ac:dyDescent="0.25"/>
    <row r="222317" x14ac:dyDescent="0.25"/>
    <row r="222318" x14ac:dyDescent="0.25"/>
    <row r="222319" x14ac:dyDescent="0.25"/>
    <row r="222320" x14ac:dyDescent="0.25"/>
    <row r="222321" x14ac:dyDescent="0.25"/>
    <row r="222322" x14ac:dyDescent="0.25"/>
    <row r="222323" x14ac:dyDescent="0.25"/>
    <row r="222324" x14ac:dyDescent="0.25"/>
    <row r="222325" x14ac:dyDescent="0.25"/>
    <row r="222326" x14ac:dyDescent="0.25"/>
    <row r="222327" x14ac:dyDescent="0.25"/>
    <row r="222328" x14ac:dyDescent="0.25"/>
    <row r="222329" x14ac:dyDescent="0.25"/>
    <row r="222330" x14ac:dyDescent="0.25"/>
    <row r="222331" x14ac:dyDescent="0.25"/>
    <row r="222332" x14ac:dyDescent="0.25"/>
    <row r="222333" x14ac:dyDescent="0.25"/>
    <row r="222334" x14ac:dyDescent="0.25"/>
    <row r="222335" x14ac:dyDescent="0.25"/>
    <row r="222336" x14ac:dyDescent="0.25"/>
    <row r="222337" x14ac:dyDescent="0.25"/>
    <row r="222338" x14ac:dyDescent="0.25"/>
    <row r="222339" x14ac:dyDescent="0.25"/>
    <row r="222340" x14ac:dyDescent="0.25"/>
    <row r="222341" x14ac:dyDescent="0.25"/>
    <row r="222342" x14ac:dyDescent="0.25"/>
    <row r="222343" x14ac:dyDescent="0.25"/>
    <row r="222344" x14ac:dyDescent="0.25"/>
    <row r="222345" x14ac:dyDescent="0.25"/>
    <row r="222346" x14ac:dyDescent="0.25"/>
    <row r="222347" x14ac:dyDescent="0.25"/>
    <row r="222348" x14ac:dyDescent="0.25"/>
    <row r="222349" x14ac:dyDescent="0.25"/>
    <row r="222350" x14ac:dyDescent="0.25"/>
    <row r="222351" x14ac:dyDescent="0.25"/>
    <row r="222352" x14ac:dyDescent="0.25"/>
    <row r="222353" x14ac:dyDescent="0.25"/>
    <row r="222354" x14ac:dyDescent="0.25"/>
    <row r="222355" x14ac:dyDescent="0.25"/>
    <row r="222356" x14ac:dyDescent="0.25"/>
    <row r="222357" x14ac:dyDescent="0.25"/>
    <row r="222358" x14ac:dyDescent="0.25"/>
    <row r="222359" x14ac:dyDescent="0.25"/>
    <row r="222360" x14ac:dyDescent="0.25"/>
    <row r="222361" x14ac:dyDescent="0.25"/>
    <row r="222362" x14ac:dyDescent="0.25"/>
    <row r="222363" x14ac:dyDescent="0.25"/>
    <row r="222364" x14ac:dyDescent="0.25"/>
    <row r="222365" x14ac:dyDescent="0.25"/>
    <row r="222366" x14ac:dyDescent="0.25"/>
    <row r="222367" x14ac:dyDescent="0.25"/>
    <row r="222368" x14ac:dyDescent="0.25"/>
    <row r="222369" x14ac:dyDescent="0.25"/>
    <row r="222370" x14ac:dyDescent="0.25"/>
    <row r="222371" x14ac:dyDescent="0.25"/>
    <row r="222372" x14ac:dyDescent="0.25"/>
    <row r="222373" x14ac:dyDescent="0.25"/>
    <row r="222374" x14ac:dyDescent="0.25"/>
    <row r="222375" x14ac:dyDescent="0.25"/>
    <row r="222376" x14ac:dyDescent="0.25"/>
    <row r="222377" x14ac:dyDescent="0.25"/>
    <row r="222378" x14ac:dyDescent="0.25"/>
    <row r="222379" x14ac:dyDescent="0.25"/>
    <row r="222380" x14ac:dyDescent="0.25"/>
    <row r="222381" x14ac:dyDescent="0.25"/>
    <row r="222382" x14ac:dyDescent="0.25"/>
    <row r="222383" x14ac:dyDescent="0.25"/>
    <row r="222384" x14ac:dyDescent="0.25"/>
    <row r="222385" x14ac:dyDescent="0.25"/>
    <row r="222386" x14ac:dyDescent="0.25"/>
    <row r="222387" x14ac:dyDescent="0.25"/>
    <row r="222388" x14ac:dyDescent="0.25"/>
    <row r="222389" x14ac:dyDescent="0.25"/>
    <row r="222390" x14ac:dyDescent="0.25"/>
    <row r="222391" x14ac:dyDescent="0.25"/>
    <row r="222392" x14ac:dyDescent="0.25"/>
    <row r="222393" x14ac:dyDescent="0.25"/>
    <row r="222394" x14ac:dyDescent="0.25"/>
    <row r="222395" x14ac:dyDescent="0.25"/>
    <row r="222396" x14ac:dyDescent="0.25"/>
    <row r="222397" x14ac:dyDescent="0.25"/>
    <row r="222398" x14ac:dyDescent="0.25"/>
    <row r="222399" x14ac:dyDescent="0.25"/>
    <row r="222400" x14ac:dyDescent="0.25"/>
    <row r="222401" x14ac:dyDescent="0.25"/>
    <row r="222402" x14ac:dyDescent="0.25"/>
    <row r="222403" x14ac:dyDescent="0.25"/>
    <row r="222404" x14ac:dyDescent="0.25"/>
    <row r="222405" x14ac:dyDescent="0.25"/>
    <row r="222406" x14ac:dyDescent="0.25"/>
    <row r="222407" x14ac:dyDescent="0.25"/>
    <row r="222408" x14ac:dyDescent="0.25"/>
    <row r="222409" x14ac:dyDescent="0.25"/>
    <row r="222410" x14ac:dyDescent="0.25"/>
    <row r="222411" x14ac:dyDescent="0.25"/>
    <row r="222412" x14ac:dyDescent="0.25"/>
    <row r="222413" x14ac:dyDescent="0.25"/>
    <row r="222414" x14ac:dyDescent="0.25"/>
    <row r="222415" x14ac:dyDescent="0.25"/>
    <row r="222416" x14ac:dyDescent="0.25"/>
    <row r="222417" x14ac:dyDescent="0.25"/>
    <row r="222418" x14ac:dyDescent="0.25"/>
    <row r="222419" x14ac:dyDescent="0.25"/>
    <row r="222420" x14ac:dyDescent="0.25"/>
    <row r="222421" x14ac:dyDescent="0.25"/>
    <row r="222422" x14ac:dyDescent="0.25"/>
    <row r="222423" x14ac:dyDescent="0.25"/>
    <row r="222424" x14ac:dyDescent="0.25"/>
    <row r="222425" x14ac:dyDescent="0.25"/>
    <row r="222426" x14ac:dyDescent="0.25"/>
    <row r="222427" x14ac:dyDescent="0.25"/>
    <row r="222428" x14ac:dyDescent="0.25"/>
    <row r="222429" x14ac:dyDescent="0.25"/>
    <row r="222430" x14ac:dyDescent="0.25"/>
    <row r="222431" x14ac:dyDescent="0.25"/>
    <row r="222432" x14ac:dyDescent="0.25"/>
    <row r="222433" x14ac:dyDescent="0.25"/>
    <row r="222434" x14ac:dyDescent="0.25"/>
    <row r="222435" x14ac:dyDescent="0.25"/>
    <row r="222436" x14ac:dyDescent="0.25"/>
    <row r="222437" x14ac:dyDescent="0.25"/>
    <row r="222438" x14ac:dyDescent="0.25"/>
    <row r="222439" x14ac:dyDescent="0.25"/>
    <row r="222440" x14ac:dyDescent="0.25"/>
    <row r="222441" x14ac:dyDescent="0.25"/>
    <row r="222442" x14ac:dyDescent="0.25"/>
    <row r="222443" x14ac:dyDescent="0.25"/>
    <row r="222444" x14ac:dyDescent="0.25"/>
    <row r="222445" x14ac:dyDescent="0.25"/>
    <row r="222446" x14ac:dyDescent="0.25"/>
    <row r="222447" x14ac:dyDescent="0.25"/>
    <row r="222448" x14ac:dyDescent="0.25"/>
    <row r="222449" x14ac:dyDescent="0.25"/>
    <row r="222450" x14ac:dyDescent="0.25"/>
    <row r="222451" x14ac:dyDescent="0.25"/>
    <row r="222452" x14ac:dyDescent="0.25"/>
    <row r="222453" x14ac:dyDescent="0.25"/>
    <row r="222454" x14ac:dyDescent="0.25"/>
    <row r="222455" x14ac:dyDescent="0.25"/>
    <row r="222456" x14ac:dyDescent="0.25"/>
    <row r="222457" x14ac:dyDescent="0.25"/>
    <row r="222458" x14ac:dyDescent="0.25"/>
    <row r="222459" x14ac:dyDescent="0.25"/>
    <row r="222460" x14ac:dyDescent="0.25"/>
    <row r="222461" x14ac:dyDescent="0.25"/>
    <row r="222462" x14ac:dyDescent="0.25"/>
    <row r="222463" x14ac:dyDescent="0.25"/>
    <row r="222464" x14ac:dyDescent="0.25"/>
    <row r="222465" x14ac:dyDescent="0.25"/>
    <row r="222466" x14ac:dyDescent="0.25"/>
    <row r="222467" x14ac:dyDescent="0.25"/>
    <row r="222468" x14ac:dyDescent="0.25"/>
    <row r="222469" x14ac:dyDescent="0.25"/>
    <row r="222470" x14ac:dyDescent="0.25"/>
    <row r="222471" x14ac:dyDescent="0.25"/>
    <row r="222472" x14ac:dyDescent="0.25"/>
    <row r="222473" x14ac:dyDescent="0.25"/>
    <row r="222474" x14ac:dyDescent="0.25"/>
    <row r="222475" x14ac:dyDescent="0.25"/>
    <row r="222476" x14ac:dyDescent="0.25"/>
    <row r="222477" x14ac:dyDescent="0.25"/>
    <row r="222478" x14ac:dyDescent="0.25"/>
    <row r="222479" x14ac:dyDescent="0.25"/>
    <row r="222480" x14ac:dyDescent="0.25"/>
    <row r="222481" x14ac:dyDescent="0.25"/>
    <row r="222482" x14ac:dyDescent="0.25"/>
    <row r="222483" x14ac:dyDescent="0.25"/>
    <row r="222484" x14ac:dyDescent="0.25"/>
    <row r="222485" x14ac:dyDescent="0.25"/>
    <row r="222486" x14ac:dyDescent="0.25"/>
    <row r="222487" x14ac:dyDescent="0.25"/>
    <row r="222488" x14ac:dyDescent="0.25"/>
    <row r="222489" x14ac:dyDescent="0.25"/>
    <row r="222490" x14ac:dyDescent="0.25"/>
    <row r="222491" x14ac:dyDescent="0.25"/>
    <row r="222492" x14ac:dyDescent="0.25"/>
    <row r="222493" x14ac:dyDescent="0.25"/>
    <row r="222494" x14ac:dyDescent="0.25"/>
    <row r="222495" x14ac:dyDescent="0.25"/>
    <row r="222496" x14ac:dyDescent="0.25"/>
    <row r="222497" x14ac:dyDescent="0.25"/>
    <row r="222498" x14ac:dyDescent="0.25"/>
    <row r="222499" x14ac:dyDescent="0.25"/>
    <row r="222500" x14ac:dyDescent="0.25"/>
    <row r="222501" x14ac:dyDescent="0.25"/>
    <row r="222502" x14ac:dyDescent="0.25"/>
    <row r="222503" x14ac:dyDescent="0.25"/>
    <row r="222504" x14ac:dyDescent="0.25"/>
    <row r="222505" x14ac:dyDescent="0.25"/>
    <row r="222506" x14ac:dyDescent="0.25"/>
    <row r="222507" x14ac:dyDescent="0.25"/>
    <row r="222508" x14ac:dyDescent="0.25"/>
    <row r="222509" x14ac:dyDescent="0.25"/>
    <row r="222510" x14ac:dyDescent="0.25"/>
    <row r="222511" x14ac:dyDescent="0.25"/>
    <row r="222512" x14ac:dyDescent="0.25"/>
    <row r="222513" x14ac:dyDescent="0.25"/>
    <row r="222514" x14ac:dyDescent="0.25"/>
    <row r="222515" x14ac:dyDescent="0.25"/>
    <row r="222516" x14ac:dyDescent="0.25"/>
    <row r="222517" x14ac:dyDescent="0.25"/>
    <row r="222518" x14ac:dyDescent="0.25"/>
    <row r="222519" x14ac:dyDescent="0.25"/>
    <row r="222520" x14ac:dyDescent="0.25"/>
    <row r="222521" x14ac:dyDescent="0.25"/>
    <row r="222522" x14ac:dyDescent="0.25"/>
    <row r="222523" x14ac:dyDescent="0.25"/>
    <row r="222524" x14ac:dyDescent="0.25"/>
    <row r="222525" x14ac:dyDescent="0.25"/>
    <row r="222526" x14ac:dyDescent="0.25"/>
    <row r="222527" x14ac:dyDescent="0.25"/>
    <row r="222528" x14ac:dyDescent="0.25"/>
    <row r="222529" x14ac:dyDescent="0.25"/>
    <row r="222530" x14ac:dyDescent="0.25"/>
    <row r="222531" x14ac:dyDescent="0.25"/>
    <row r="222532" x14ac:dyDescent="0.25"/>
    <row r="222533" x14ac:dyDescent="0.25"/>
    <row r="222534" x14ac:dyDescent="0.25"/>
    <row r="222535" x14ac:dyDescent="0.25"/>
    <row r="222536" x14ac:dyDescent="0.25"/>
    <row r="222537" x14ac:dyDescent="0.25"/>
    <row r="222538" x14ac:dyDescent="0.25"/>
    <row r="222539" x14ac:dyDescent="0.25"/>
    <row r="222540" x14ac:dyDescent="0.25"/>
    <row r="222541" x14ac:dyDescent="0.25"/>
    <row r="222542" x14ac:dyDescent="0.25"/>
    <row r="222543" x14ac:dyDescent="0.25"/>
    <row r="222544" x14ac:dyDescent="0.25"/>
    <row r="222545" x14ac:dyDescent="0.25"/>
    <row r="222546" x14ac:dyDescent="0.25"/>
    <row r="222547" x14ac:dyDescent="0.25"/>
    <row r="222548" x14ac:dyDescent="0.25"/>
    <row r="222549" x14ac:dyDescent="0.25"/>
    <row r="222550" x14ac:dyDescent="0.25"/>
    <row r="222551" x14ac:dyDescent="0.25"/>
    <row r="222552" x14ac:dyDescent="0.25"/>
    <row r="222553" x14ac:dyDescent="0.25"/>
    <row r="222554" x14ac:dyDescent="0.25"/>
    <row r="222555" x14ac:dyDescent="0.25"/>
    <row r="222556" x14ac:dyDescent="0.25"/>
    <row r="222557" x14ac:dyDescent="0.25"/>
    <row r="222558" x14ac:dyDescent="0.25"/>
    <row r="222559" x14ac:dyDescent="0.25"/>
    <row r="222560" x14ac:dyDescent="0.25"/>
    <row r="222561" x14ac:dyDescent="0.25"/>
    <row r="222562" x14ac:dyDescent="0.25"/>
    <row r="222563" x14ac:dyDescent="0.25"/>
    <row r="222564" x14ac:dyDescent="0.25"/>
    <row r="222565" x14ac:dyDescent="0.25"/>
    <row r="222566" x14ac:dyDescent="0.25"/>
    <row r="222567" x14ac:dyDescent="0.25"/>
    <row r="222568" x14ac:dyDescent="0.25"/>
    <row r="222569" x14ac:dyDescent="0.25"/>
    <row r="222570" x14ac:dyDescent="0.25"/>
    <row r="222571" x14ac:dyDescent="0.25"/>
    <row r="222572" x14ac:dyDescent="0.25"/>
    <row r="222573" x14ac:dyDescent="0.25"/>
    <row r="222574" x14ac:dyDescent="0.25"/>
    <row r="222575" x14ac:dyDescent="0.25"/>
    <row r="222576" x14ac:dyDescent="0.25"/>
    <row r="222577" x14ac:dyDescent="0.25"/>
    <row r="222578" x14ac:dyDescent="0.25"/>
    <row r="222579" x14ac:dyDescent="0.25"/>
    <row r="222580" x14ac:dyDescent="0.25"/>
    <row r="222581" x14ac:dyDescent="0.25"/>
    <row r="222582" x14ac:dyDescent="0.25"/>
    <row r="222583" x14ac:dyDescent="0.25"/>
    <row r="222584" x14ac:dyDescent="0.25"/>
    <row r="222585" x14ac:dyDescent="0.25"/>
    <row r="222586" x14ac:dyDescent="0.25"/>
    <row r="222587" x14ac:dyDescent="0.25"/>
    <row r="222588" x14ac:dyDescent="0.25"/>
    <row r="222589" x14ac:dyDescent="0.25"/>
    <row r="222590" x14ac:dyDescent="0.25"/>
    <row r="222591" x14ac:dyDescent="0.25"/>
    <row r="222592" x14ac:dyDescent="0.25"/>
    <row r="222593" x14ac:dyDescent="0.25"/>
    <row r="222594" x14ac:dyDescent="0.25"/>
    <row r="222595" x14ac:dyDescent="0.25"/>
    <row r="222596" x14ac:dyDescent="0.25"/>
    <row r="222597" x14ac:dyDescent="0.25"/>
    <row r="222598" x14ac:dyDescent="0.25"/>
    <row r="222599" x14ac:dyDescent="0.25"/>
    <row r="222600" x14ac:dyDescent="0.25"/>
    <row r="222601" x14ac:dyDescent="0.25"/>
    <row r="222602" x14ac:dyDescent="0.25"/>
    <row r="222603" x14ac:dyDescent="0.25"/>
    <row r="222604" x14ac:dyDescent="0.25"/>
    <row r="222605" x14ac:dyDescent="0.25"/>
    <row r="222606" x14ac:dyDescent="0.25"/>
    <row r="222607" x14ac:dyDescent="0.25"/>
    <row r="222608" x14ac:dyDescent="0.25"/>
    <row r="222609" x14ac:dyDescent="0.25"/>
    <row r="222610" x14ac:dyDescent="0.25"/>
    <row r="222611" x14ac:dyDescent="0.25"/>
    <row r="222612" x14ac:dyDescent="0.25"/>
    <row r="222613" x14ac:dyDescent="0.25"/>
    <row r="222614" x14ac:dyDescent="0.25"/>
    <row r="222615" x14ac:dyDescent="0.25"/>
    <row r="222616" x14ac:dyDescent="0.25"/>
    <row r="222617" x14ac:dyDescent="0.25"/>
    <row r="222618" x14ac:dyDescent="0.25"/>
    <row r="222619" x14ac:dyDescent="0.25"/>
    <row r="222620" x14ac:dyDescent="0.25"/>
    <row r="222621" x14ac:dyDescent="0.25"/>
    <row r="222622" x14ac:dyDescent="0.25"/>
    <row r="222623" x14ac:dyDescent="0.25"/>
    <row r="222624" x14ac:dyDescent="0.25"/>
    <row r="222625" x14ac:dyDescent="0.25"/>
    <row r="222626" x14ac:dyDescent="0.25"/>
    <row r="222627" x14ac:dyDescent="0.25"/>
    <row r="222628" x14ac:dyDescent="0.25"/>
    <row r="222629" x14ac:dyDescent="0.25"/>
    <row r="222630" x14ac:dyDescent="0.25"/>
    <row r="222631" x14ac:dyDescent="0.25"/>
    <row r="222632" x14ac:dyDescent="0.25"/>
    <row r="222633" x14ac:dyDescent="0.25"/>
    <row r="222634" x14ac:dyDescent="0.25"/>
    <row r="222635" x14ac:dyDescent="0.25"/>
    <row r="222636" x14ac:dyDescent="0.25"/>
    <row r="222637" x14ac:dyDescent="0.25"/>
    <row r="222638" x14ac:dyDescent="0.25"/>
    <row r="222639" x14ac:dyDescent="0.25"/>
    <row r="222640" x14ac:dyDescent="0.25"/>
    <row r="222641" x14ac:dyDescent="0.25"/>
    <row r="222642" x14ac:dyDescent="0.25"/>
    <row r="222643" x14ac:dyDescent="0.25"/>
    <row r="222644" x14ac:dyDescent="0.25"/>
    <row r="222645" x14ac:dyDescent="0.25"/>
    <row r="222646" x14ac:dyDescent="0.25"/>
    <row r="222647" x14ac:dyDescent="0.25"/>
    <row r="222648" x14ac:dyDescent="0.25"/>
    <row r="222649" x14ac:dyDescent="0.25"/>
    <row r="222650" x14ac:dyDescent="0.25"/>
    <row r="222651" x14ac:dyDescent="0.25"/>
    <row r="222652" x14ac:dyDescent="0.25"/>
    <row r="222653" x14ac:dyDescent="0.25"/>
    <row r="222654" x14ac:dyDescent="0.25"/>
    <row r="222655" x14ac:dyDescent="0.25"/>
    <row r="222656" x14ac:dyDescent="0.25"/>
    <row r="222657" x14ac:dyDescent="0.25"/>
    <row r="222658" x14ac:dyDescent="0.25"/>
    <row r="222659" x14ac:dyDescent="0.25"/>
    <row r="222660" x14ac:dyDescent="0.25"/>
    <row r="222661" x14ac:dyDescent="0.25"/>
    <row r="222662" x14ac:dyDescent="0.25"/>
    <row r="222663" x14ac:dyDescent="0.25"/>
    <row r="222664" x14ac:dyDescent="0.25"/>
    <row r="222665" x14ac:dyDescent="0.25"/>
    <row r="222666" x14ac:dyDescent="0.25"/>
    <row r="222667" x14ac:dyDescent="0.25"/>
    <row r="222668" x14ac:dyDescent="0.25"/>
    <row r="222669" x14ac:dyDescent="0.25"/>
    <row r="222670" x14ac:dyDescent="0.25"/>
    <row r="222671" x14ac:dyDescent="0.25"/>
    <row r="222672" x14ac:dyDescent="0.25"/>
    <row r="222673" x14ac:dyDescent="0.25"/>
    <row r="222674" x14ac:dyDescent="0.25"/>
    <row r="222675" x14ac:dyDescent="0.25"/>
    <row r="222676" x14ac:dyDescent="0.25"/>
    <row r="222677" x14ac:dyDescent="0.25"/>
    <row r="222678" x14ac:dyDescent="0.25"/>
    <row r="222679" x14ac:dyDescent="0.25"/>
    <row r="222680" x14ac:dyDescent="0.25"/>
    <row r="222681" x14ac:dyDescent="0.25"/>
    <row r="222682" x14ac:dyDescent="0.25"/>
    <row r="222683" x14ac:dyDescent="0.25"/>
    <row r="222684" x14ac:dyDescent="0.25"/>
    <row r="222685" x14ac:dyDescent="0.25"/>
    <row r="222686" x14ac:dyDescent="0.25"/>
    <row r="222687" x14ac:dyDescent="0.25"/>
    <row r="222688" x14ac:dyDescent="0.25"/>
    <row r="222689" x14ac:dyDescent="0.25"/>
    <row r="222690" x14ac:dyDescent="0.25"/>
    <row r="222691" x14ac:dyDescent="0.25"/>
    <row r="222692" x14ac:dyDescent="0.25"/>
    <row r="222693" x14ac:dyDescent="0.25"/>
    <row r="222694" x14ac:dyDescent="0.25"/>
    <row r="222695" x14ac:dyDescent="0.25"/>
    <row r="222696" x14ac:dyDescent="0.25"/>
    <row r="222697" x14ac:dyDescent="0.25"/>
    <row r="222698" x14ac:dyDescent="0.25"/>
    <row r="222699" x14ac:dyDescent="0.25"/>
    <row r="222700" x14ac:dyDescent="0.25"/>
    <row r="222701" x14ac:dyDescent="0.25"/>
    <row r="222702" x14ac:dyDescent="0.25"/>
    <row r="222703" x14ac:dyDescent="0.25"/>
    <row r="222704" x14ac:dyDescent="0.25"/>
    <row r="222705" x14ac:dyDescent="0.25"/>
    <row r="222706" x14ac:dyDescent="0.25"/>
    <row r="222707" x14ac:dyDescent="0.25"/>
    <row r="222708" x14ac:dyDescent="0.25"/>
    <row r="222709" x14ac:dyDescent="0.25"/>
    <row r="222710" x14ac:dyDescent="0.25"/>
    <row r="222711" x14ac:dyDescent="0.25"/>
    <row r="222712" x14ac:dyDescent="0.25"/>
    <row r="222713" x14ac:dyDescent="0.25"/>
    <row r="222714" x14ac:dyDescent="0.25"/>
    <row r="222715" x14ac:dyDescent="0.25"/>
    <row r="222716" x14ac:dyDescent="0.25"/>
    <row r="222717" x14ac:dyDescent="0.25"/>
    <row r="222718" x14ac:dyDescent="0.25"/>
    <row r="222719" x14ac:dyDescent="0.25"/>
    <row r="222720" x14ac:dyDescent="0.25"/>
    <row r="222721" x14ac:dyDescent="0.25"/>
    <row r="222722" x14ac:dyDescent="0.25"/>
    <row r="222723" x14ac:dyDescent="0.25"/>
    <row r="222724" x14ac:dyDescent="0.25"/>
    <row r="222725" x14ac:dyDescent="0.25"/>
    <row r="222726" x14ac:dyDescent="0.25"/>
    <row r="222727" x14ac:dyDescent="0.25"/>
    <row r="222728" x14ac:dyDescent="0.25"/>
    <row r="222729" x14ac:dyDescent="0.25"/>
    <row r="222730" x14ac:dyDescent="0.25"/>
    <row r="222731" x14ac:dyDescent="0.25"/>
    <row r="222732" x14ac:dyDescent="0.25"/>
    <row r="222733" x14ac:dyDescent="0.25"/>
    <row r="222734" x14ac:dyDescent="0.25"/>
    <row r="222735" x14ac:dyDescent="0.25"/>
    <row r="222736" x14ac:dyDescent="0.25"/>
    <row r="222737" x14ac:dyDescent="0.25"/>
    <row r="222738" x14ac:dyDescent="0.25"/>
    <row r="222739" x14ac:dyDescent="0.25"/>
    <row r="222740" x14ac:dyDescent="0.25"/>
    <row r="222741" x14ac:dyDescent="0.25"/>
    <row r="222742" x14ac:dyDescent="0.25"/>
    <row r="222743" x14ac:dyDescent="0.25"/>
    <row r="222744" x14ac:dyDescent="0.25"/>
    <row r="222745" x14ac:dyDescent="0.25"/>
    <row r="222746" x14ac:dyDescent="0.25"/>
    <row r="222747" x14ac:dyDescent="0.25"/>
    <row r="222748" x14ac:dyDescent="0.25"/>
    <row r="222749" x14ac:dyDescent="0.25"/>
    <row r="222750" x14ac:dyDescent="0.25"/>
    <row r="222751" x14ac:dyDescent="0.25"/>
    <row r="222752" x14ac:dyDescent="0.25"/>
    <row r="222753" x14ac:dyDescent="0.25"/>
    <row r="222754" x14ac:dyDescent="0.25"/>
    <row r="222755" x14ac:dyDescent="0.25"/>
    <row r="222756" x14ac:dyDescent="0.25"/>
    <row r="222757" x14ac:dyDescent="0.25"/>
    <row r="222758" x14ac:dyDescent="0.25"/>
    <row r="222759" x14ac:dyDescent="0.25"/>
    <row r="222760" x14ac:dyDescent="0.25"/>
    <row r="222761" x14ac:dyDescent="0.25"/>
    <row r="222762" x14ac:dyDescent="0.25"/>
    <row r="222763" x14ac:dyDescent="0.25"/>
    <row r="222764" x14ac:dyDescent="0.25"/>
    <row r="222765" x14ac:dyDescent="0.25"/>
    <row r="222766" x14ac:dyDescent="0.25"/>
    <row r="222767" x14ac:dyDescent="0.25"/>
    <row r="222768" x14ac:dyDescent="0.25"/>
    <row r="222769" x14ac:dyDescent="0.25"/>
    <row r="222770" x14ac:dyDescent="0.25"/>
    <row r="222771" x14ac:dyDescent="0.25"/>
    <row r="222772" x14ac:dyDescent="0.25"/>
    <row r="222773" x14ac:dyDescent="0.25"/>
    <row r="222774" x14ac:dyDescent="0.25"/>
    <row r="222775" x14ac:dyDescent="0.25"/>
    <row r="222776" x14ac:dyDescent="0.25"/>
    <row r="222777" x14ac:dyDescent="0.25"/>
    <row r="222778" x14ac:dyDescent="0.25"/>
    <row r="222779" x14ac:dyDescent="0.25"/>
    <row r="222780" x14ac:dyDescent="0.25"/>
    <row r="222781" x14ac:dyDescent="0.25"/>
    <row r="222782" x14ac:dyDescent="0.25"/>
    <row r="222783" x14ac:dyDescent="0.25"/>
    <row r="222784" x14ac:dyDescent="0.25"/>
    <row r="222785" x14ac:dyDescent="0.25"/>
    <row r="222786" x14ac:dyDescent="0.25"/>
    <row r="222787" x14ac:dyDescent="0.25"/>
    <row r="222788" x14ac:dyDescent="0.25"/>
    <row r="222789" x14ac:dyDescent="0.25"/>
    <row r="222790" x14ac:dyDescent="0.25"/>
    <row r="222791" x14ac:dyDescent="0.25"/>
    <row r="222792" x14ac:dyDescent="0.25"/>
    <row r="222793" x14ac:dyDescent="0.25"/>
    <row r="222794" x14ac:dyDescent="0.25"/>
    <row r="222795" x14ac:dyDescent="0.25"/>
    <row r="222796" x14ac:dyDescent="0.25"/>
    <row r="222797" x14ac:dyDescent="0.25"/>
    <row r="222798" x14ac:dyDescent="0.25"/>
    <row r="222799" x14ac:dyDescent="0.25"/>
    <row r="222800" x14ac:dyDescent="0.25"/>
    <row r="222801" x14ac:dyDescent="0.25"/>
    <row r="222802" x14ac:dyDescent="0.25"/>
    <row r="222803" x14ac:dyDescent="0.25"/>
    <row r="222804" x14ac:dyDescent="0.25"/>
    <row r="222805" x14ac:dyDescent="0.25"/>
    <row r="222806" x14ac:dyDescent="0.25"/>
    <row r="222807" x14ac:dyDescent="0.25"/>
    <row r="222808" x14ac:dyDescent="0.25"/>
    <row r="222809" x14ac:dyDescent="0.25"/>
    <row r="222810" x14ac:dyDescent="0.25"/>
    <row r="222811" x14ac:dyDescent="0.25"/>
    <row r="222812" x14ac:dyDescent="0.25"/>
    <row r="222813" x14ac:dyDescent="0.25"/>
    <row r="222814" x14ac:dyDescent="0.25"/>
    <row r="222815" x14ac:dyDescent="0.25"/>
    <row r="222816" x14ac:dyDescent="0.25"/>
    <row r="222817" x14ac:dyDescent="0.25"/>
    <row r="222818" x14ac:dyDescent="0.25"/>
    <row r="222819" x14ac:dyDescent="0.25"/>
    <row r="222820" x14ac:dyDescent="0.25"/>
    <row r="222821" x14ac:dyDescent="0.25"/>
    <row r="222822" x14ac:dyDescent="0.25"/>
    <row r="222823" x14ac:dyDescent="0.25"/>
    <row r="222824" x14ac:dyDescent="0.25"/>
    <row r="222825" x14ac:dyDescent="0.25"/>
    <row r="222826" x14ac:dyDescent="0.25"/>
    <row r="222827" x14ac:dyDescent="0.25"/>
    <row r="222828" x14ac:dyDescent="0.25"/>
    <row r="222829" x14ac:dyDescent="0.25"/>
    <row r="222830" x14ac:dyDescent="0.25"/>
    <row r="222831" x14ac:dyDescent="0.25"/>
    <row r="222832" x14ac:dyDescent="0.25"/>
    <row r="222833" x14ac:dyDescent="0.25"/>
    <row r="222834" x14ac:dyDescent="0.25"/>
    <row r="222835" x14ac:dyDescent="0.25"/>
    <row r="222836" x14ac:dyDescent="0.25"/>
    <row r="222837" x14ac:dyDescent="0.25"/>
    <row r="222838" x14ac:dyDescent="0.25"/>
    <row r="222839" x14ac:dyDescent="0.25"/>
    <row r="222840" x14ac:dyDescent="0.25"/>
    <row r="222841" x14ac:dyDescent="0.25"/>
    <row r="222842" x14ac:dyDescent="0.25"/>
    <row r="222843" x14ac:dyDescent="0.25"/>
    <row r="222844" x14ac:dyDescent="0.25"/>
    <row r="222845" x14ac:dyDescent="0.25"/>
    <row r="222846" x14ac:dyDescent="0.25"/>
    <row r="222847" x14ac:dyDescent="0.25"/>
    <row r="222848" x14ac:dyDescent="0.25"/>
    <row r="222849" x14ac:dyDescent="0.25"/>
    <row r="222850" x14ac:dyDescent="0.25"/>
    <row r="222851" x14ac:dyDescent="0.25"/>
    <row r="222852" x14ac:dyDescent="0.25"/>
    <row r="222853" x14ac:dyDescent="0.25"/>
    <row r="222854" x14ac:dyDescent="0.25"/>
    <row r="222855" x14ac:dyDescent="0.25"/>
    <row r="222856" x14ac:dyDescent="0.25"/>
    <row r="222857" x14ac:dyDescent="0.25"/>
    <row r="222858" x14ac:dyDescent="0.25"/>
    <row r="222859" x14ac:dyDescent="0.25"/>
    <row r="222860" x14ac:dyDescent="0.25"/>
    <row r="222861" x14ac:dyDescent="0.25"/>
    <row r="222862" x14ac:dyDescent="0.25"/>
    <row r="222863" x14ac:dyDescent="0.25"/>
    <row r="222864" x14ac:dyDescent="0.25"/>
    <row r="222865" x14ac:dyDescent="0.25"/>
    <row r="222866" x14ac:dyDescent="0.25"/>
    <row r="222867" x14ac:dyDescent="0.25"/>
    <row r="222868" x14ac:dyDescent="0.25"/>
    <row r="222869" x14ac:dyDescent="0.25"/>
    <row r="222870" x14ac:dyDescent="0.25"/>
    <row r="222871" x14ac:dyDescent="0.25"/>
    <row r="222872" x14ac:dyDescent="0.25"/>
    <row r="222873" x14ac:dyDescent="0.25"/>
    <row r="222874" x14ac:dyDescent="0.25"/>
    <row r="222875" x14ac:dyDescent="0.25"/>
    <row r="222876" x14ac:dyDescent="0.25"/>
    <row r="222877" x14ac:dyDescent="0.25"/>
    <row r="222878" x14ac:dyDescent="0.25"/>
    <row r="222879" x14ac:dyDescent="0.25"/>
    <row r="222880" x14ac:dyDescent="0.25"/>
    <row r="222881" x14ac:dyDescent="0.25"/>
    <row r="222882" x14ac:dyDescent="0.25"/>
    <row r="222883" x14ac:dyDescent="0.25"/>
    <row r="222884" x14ac:dyDescent="0.25"/>
    <row r="222885" x14ac:dyDescent="0.25"/>
    <row r="222886" x14ac:dyDescent="0.25"/>
    <row r="222887" x14ac:dyDescent="0.25"/>
    <row r="222888" x14ac:dyDescent="0.25"/>
    <row r="222889" x14ac:dyDescent="0.25"/>
    <row r="222890" x14ac:dyDescent="0.25"/>
    <row r="222891" x14ac:dyDescent="0.25"/>
    <row r="222892" x14ac:dyDescent="0.25"/>
    <row r="222893" x14ac:dyDescent="0.25"/>
    <row r="222894" x14ac:dyDescent="0.25"/>
    <row r="222895" x14ac:dyDescent="0.25"/>
    <row r="222896" x14ac:dyDescent="0.25"/>
    <row r="222897" x14ac:dyDescent="0.25"/>
    <row r="222898" x14ac:dyDescent="0.25"/>
    <row r="222899" x14ac:dyDescent="0.25"/>
    <row r="222900" x14ac:dyDescent="0.25"/>
    <row r="222901" x14ac:dyDescent="0.25"/>
    <row r="222902" x14ac:dyDescent="0.25"/>
    <row r="222903" x14ac:dyDescent="0.25"/>
    <row r="222904" x14ac:dyDescent="0.25"/>
    <row r="222905" x14ac:dyDescent="0.25"/>
    <row r="222906" x14ac:dyDescent="0.25"/>
    <row r="222907" x14ac:dyDescent="0.25"/>
    <row r="222908" x14ac:dyDescent="0.25"/>
    <row r="222909" x14ac:dyDescent="0.25"/>
    <row r="222910" x14ac:dyDescent="0.25"/>
    <row r="222911" x14ac:dyDescent="0.25"/>
    <row r="222912" x14ac:dyDescent="0.25"/>
    <row r="222913" x14ac:dyDescent="0.25"/>
    <row r="222914" x14ac:dyDescent="0.25"/>
    <row r="222915" x14ac:dyDescent="0.25"/>
    <row r="222916" x14ac:dyDescent="0.25"/>
    <row r="222917" x14ac:dyDescent="0.25"/>
    <row r="222918" x14ac:dyDescent="0.25"/>
    <row r="222919" x14ac:dyDescent="0.25"/>
    <row r="222920" x14ac:dyDescent="0.25"/>
    <row r="222921" x14ac:dyDescent="0.25"/>
    <row r="222922" x14ac:dyDescent="0.25"/>
    <row r="222923" x14ac:dyDescent="0.25"/>
    <row r="222924" x14ac:dyDescent="0.25"/>
    <row r="222925" x14ac:dyDescent="0.25"/>
    <row r="222926" x14ac:dyDescent="0.25"/>
    <row r="222927" x14ac:dyDescent="0.25"/>
    <row r="222928" x14ac:dyDescent="0.25"/>
    <row r="222929" x14ac:dyDescent="0.25"/>
    <row r="222930" x14ac:dyDescent="0.25"/>
    <row r="222931" x14ac:dyDescent="0.25"/>
    <row r="222932" x14ac:dyDescent="0.25"/>
    <row r="222933" x14ac:dyDescent="0.25"/>
    <row r="222934" x14ac:dyDescent="0.25"/>
    <row r="222935" x14ac:dyDescent="0.25"/>
    <row r="222936" x14ac:dyDescent="0.25"/>
    <row r="222937" x14ac:dyDescent="0.25"/>
    <row r="222938" x14ac:dyDescent="0.25"/>
    <row r="222939" x14ac:dyDescent="0.25"/>
    <row r="222940" x14ac:dyDescent="0.25"/>
    <row r="222941" x14ac:dyDescent="0.25"/>
    <row r="222942" x14ac:dyDescent="0.25"/>
    <row r="222943" x14ac:dyDescent="0.25"/>
    <row r="222944" x14ac:dyDescent="0.25"/>
    <row r="222945" x14ac:dyDescent="0.25"/>
    <row r="222946" x14ac:dyDescent="0.25"/>
    <row r="222947" x14ac:dyDescent="0.25"/>
    <row r="222948" x14ac:dyDescent="0.25"/>
    <row r="222949" x14ac:dyDescent="0.25"/>
    <row r="222950" x14ac:dyDescent="0.25"/>
    <row r="222951" x14ac:dyDescent="0.25"/>
    <row r="222952" x14ac:dyDescent="0.25"/>
    <row r="222953" x14ac:dyDescent="0.25"/>
    <row r="222954" x14ac:dyDescent="0.25"/>
    <row r="222955" x14ac:dyDescent="0.25"/>
    <row r="222956" x14ac:dyDescent="0.25"/>
    <row r="222957" x14ac:dyDescent="0.25"/>
    <row r="222958" x14ac:dyDescent="0.25"/>
    <row r="222959" x14ac:dyDescent="0.25"/>
    <row r="222960" x14ac:dyDescent="0.25"/>
    <row r="222961" x14ac:dyDescent="0.25"/>
    <row r="222962" x14ac:dyDescent="0.25"/>
    <row r="222963" x14ac:dyDescent="0.25"/>
    <row r="222964" x14ac:dyDescent="0.25"/>
    <row r="222965" x14ac:dyDescent="0.25"/>
    <row r="222966" x14ac:dyDescent="0.25"/>
    <row r="222967" x14ac:dyDescent="0.25"/>
    <row r="222968" x14ac:dyDescent="0.25"/>
    <row r="222969" x14ac:dyDescent="0.25"/>
    <row r="222970" x14ac:dyDescent="0.25"/>
    <row r="222971" x14ac:dyDescent="0.25"/>
    <row r="222972" x14ac:dyDescent="0.25"/>
    <row r="222973" x14ac:dyDescent="0.25"/>
    <row r="222974" x14ac:dyDescent="0.25"/>
    <row r="222975" x14ac:dyDescent="0.25"/>
    <row r="222976" x14ac:dyDescent="0.25"/>
    <row r="222977" x14ac:dyDescent="0.25"/>
    <row r="222978" x14ac:dyDescent="0.25"/>
    <row r="222979" x14ac:dyDescent="0.25"/>
    <row r="222980" x14ac:dyDescent="0.25"/>
    <row r="222981" x14ac:dyDescent="0.25"/>
    <row r="222982" x14ac:dyDescent="0.25"/>
    <row r="222983" x14ac:dyDescent="0.25"/>
    <row r="222984" x14ac:dyDescent="0.25"/>
    <row r="222985" x14ac:dyDescent="0.25"/>
    <row r="222986" x14ac:dyDescent="0.25"/>
    <row r="222987" x14ac:dyDescent="0.25"/>
    <row r="222988" x14ac:dyDescent="0.25"/>
    <row r="222989" x14ac:dyDescent="0.25"/>
    <row r="222990" x14ac:dyDescent="0.25"/>
    <row r="222991" x14ac:dyDescent="0.25"/>
    <row r="222992" x14ac:dyDescent="0.25"/>
    <row r="222993" x14ac:dyDescent="0.25"/>
    <row r="222994" x14ac:dyDescent="0.25"/>
    <row r="222995" x14ac:dyDescent="0.25"/>
    <row r="222996" x14ac:dyDescent="0.25"/>
    <row r="222997" x14ac:dyDescent="0.25"/>
    <row r="222998" x14ac:dyDescent="0.25"/>
    <row r="222999" x14ac:dyDescent="0.25"/>
    <row r="223000" x14ac:dyDescent="0.25"/>
    <row r="223001" x14ac:dyDescent="0.25"/>
    <row r="223002" x14ac:dyDescent="0.25"/>
    <row r="223003" x14ac:dyDescent="0.25"/>
    <row r="223004" x14ac:dyDescent="0.25"/>
    <row r="223005" x14ac:dyDescent="0.25"/>
    <row r="223006" x14ac:dyDescent="0.25"/>
    <row r="223007" x14ac:dyDescent="0.25"/>
    <row r="223008" x14ac:dyDescent="0.25"/>
    <row r="223009" x14ac:dyDescent="0.25"/>
    <row r="223010" x14ac:dyDescent="0.25"/>
    <row r="223011" x14ac:dyDescent="0.25"/>
    <row r="223012" x14ac:dyDescent="0.25"/>
    <row r="223013" x14ac:dyDescent="0.25"/>
    <row r="223014" x14ac:dyDescent="0.25"/>
    <row r="223015" x14ac:dyDescent="0.25"/>
    <row r="223016" x14ac:dyDescent="0.25"/>
    <row r="223017" x14ac:dyDescent="0.25"/>
    <row r="223018" x14ac:dyDescent="0.25"/>
    <row r="223019" x14ac:dyDescent="0.25"/>
    <row r="223020" x14ac:dyDescent="0.25"/>
    <row r="223021" x14ac:dyDescent="0.25"/>
    <row r="223022" x14ac:dyDescent="0.25"/>
    <row r="223023" x14ac:dyDescent="0.25"/>
    <row r="223024" x14ac:dyDescent="0.25"/>
    <row r="223025" x14ac:dyDescent="0.25"/>
    <row r="223026" x14ac:dyDescent="0.25"/>
    <row r="223027" x14ac:dyDescent="0.25"/>
    <row r="223028" x14ac:dyDescent="0.25"/>
    <row r="223029" x14ac:dyDescent="0.25"/>
    <row r="223030" x14ac:dyDescent="0.25"/>
    <row r="223031" x14ac:dyDescent="0.25"/>
    <row r="223032" x14ac:dyDescent="0.25"/>
    <row r="223033" x14ac:dyDescent="0.25"/>
    <row r="223034" x14ac:dyDescent="0.25"/>
    <row r="223035" x14ac:dyDescent="0.25"/>
    <row r="223036" x14ac:dyDescent="0.25"/>
    <row r="223037" x14ac:dyDescent="0.25"/>
    <row r="223038" x14ac:dyDescent="0.25"/>
    <row r="223039" x14ac:dyDescent="0.25"/>
    <row r="223040" x14ac:dyDescent="0.25"/>
    <row r="223041" x14ac:dyDescent="0.25"/>
    <row r="223042" x14ac:dyDescent="0.25"/>
    <row r="223043" x14ac:dyDescent="0.25"/>
    <row r="223044" x14ac:dyDescent="0.25"/>
    <row r="223045" x14ac:dyDescent="0.25"/>
    <row r="223046" x14ac:dyDescent="0.25"/>
    <row r="223047" x14ac:dyDescent="0.25"/>
    <row r="223048" x14ac:dyDescent="0.25"/>
    <row r="223049" x14ac:dyDescent="0.25"/>
    <row r="223050" x14ac:dyDescent="0.25"/>
    <row r="223051" x14ac:dyDescent="0.25"/>
    <row r="223052" x14ac:dyDescent="0.25"/>
    <row r="223053" x14ac:dyDescent="0.25"/>
    <row r="223054" x14ac:dyDescent="0.25"/>
    <row r="223055" x14ac:dyDescent="0.25"/>
    <row r="223056" x14ac:dyDescent="0.25"/>
    <row r="223057" x14ac:dyDescent="0.25"/>
    <row r="223058" x14ac:dyDescent="0.25"/>
    <row r="223059" x14ac:dyDescent="0.25"/>
    <row r="223060" x14ac:dyDescent="0.25"/>
    <row r="223061" x14ac:dyDescent="0.25"/>
    <row r="223062" x14ac:dyDescent="0.25"/>
    <row r="223063" x14ac:dyDescent="0.25"/>
    <row r="223064" x14ac:dyDescent="0.25"/>
    <row r="223065" x14ac:dyDescent="0.25"/>
    <row r="223066" x14ac:dyDescent="0.25"/>
    <row r="223067" x14ac:dyDescent="0.25"/>
    <row r="223068" x14ac:dyDescent="0.25"/>
    <row r="223069" x14ac:dyDescent="0.25"/>
    <row r="223070" x14ac:dyDescent="0.25"/>
    <row r="223071" x14ac:dyDescent="0.25"/>
    <row r="223072" x14ac:dyDescent="0.25"/>
    <row r="223073" x14ac:dyDescent="0.25"/>
    <row r="223074" x14ac:dyDescent="0.25"/>
    <row r="223075" x14ac:dyDescent="0.25"/>
    <row r="223076" x14ac:dyDescent="0.25"/>
    <row r="223077" x14ac:dyDescent="0.25"/>
    <row r="223078" x14ac:dyDescent="0.25"/>
    <row r="223079" x14ac:dyDescent="0.25"/>
    <row r="223080" x14ac:dyDescent="0.25"/>
    <row r="223081" x14ac:dyDescent="0.25"/>
    <row r="223082" x14ac:dyDescent="0.25"/>
    <row r="223083" x14ac:dyDescent="0.25"/>
    <row r="223084" x14ac:dyDescent="0.25"/>
    <row r="223085" x14ac:dyDescent="0.25"/>
    <row r="223086" x14ac:dyDescent="0.25"/>
    <row r="223087" x14ac:dyDescent="0.25"/>
    <row r="223088" x14ac:dyDescent="0.25"/>
    <row r="223089" x14ac:dyDescent="0.25"/>
    <row r="223090" x14ac:dyDescent="0.25"/>
    <row r="223091" x14ac:dyDescent="0.25"/>
    <row r="223092" x14ac:dyDescent="0.25"/>
    <row r="223093" x14ac:dyDescent="0.25"/>
    <row r="223094" x14ac:dyDescent="0.25"/>
    <row r="223095" x14ac:dyDescent="0.25"/>
    <row r="223096" x14ac:dyDescent="0.25"/>
    <row r="223097" x14ac:dyDescent="0.25"/>
    <row r="223098" x14ac:dyDescent="0.25"/>
    <row r="223099" x14ac:dyDescent="0.25"/>
    <row r="223100" x14ac:dyDescent="0.25"/>
    <row r="223101" x14ac:dyDescent="0.25"/>
    <row r="223102" x14ac:dyDescent="0.25"/>
    <row r="223103" x14ac:dyDescent="0.25"/>
    <row r="223104" x14ac:dyDescent="0.25"/>
    <row r="223105" x14ac:dyDescent="0.25"/>
    <row r="223106" x14ac:dyDescent="0.25"/>
    <row r="223107" x14ac:dyDescent="0.25"/>
    <row r="223108" x14ac:dyDescent="0.25"/>
    <row r="223109" x14ac:dyDescent="0.25"/>
    <row r="223110" x14ac:dyDescent="0.25"/>
    <row r="223111" x14ac:dyDescent="0.25"/>
    <row r="223112" x14ac:dyDescent="0.25"/>
    <row r="223113" x14ac:dyDescent="0.25"/>
    <row r="223114" x14ac:dyDescent="0.25"/>
    <row r="223115" x14ac:dyDescent="0.25"/>
    <row r="223116" x14ac:dyDescent="0.25"/>
    <row r="223117" x14ac:dyDescent="0.25"/>
    <row r="223118" x14ac:dyDescent="0.25"/>
    <row r="223119" x14ac:dyDescent="0.25"/>
    <row r="223120" x14ac:dyDescent="0.25"/>
    <row r="223121" x14ac:dyDescent="0.25"/>
    <row r="223122" x14ac:dyDescent="0.25"/>
    <row r="223123" x14ac:dyDescent="0.25"/>
    <row r="223124" x14ac:dyDescent="0.25"/>
    <row r="223125" x14ac:dyDescent="0.25"/>
    <row r="223126" x14ac:dyDescent="0.25"/>
    <row r="223127" x14ac:dyDescent="0.25"/>
    <row r="223128" x14ac:dyDescent="0.25"/>
    <row r="223129" x14ac:dyDescent="0.25"/>
    <row r="223130" x14ac:dyDescent="0.25"/>
    <row r="223131" x14ac:dyDescent="0.25"/>
    <row r="223132" x14ac:dyDescent="0.25"/>
    <row r="223133" x14ac:dyDescent="0.25"/>
    <row r="223134" x14ac:dyDescent="0.25"/>
    <row r="223135" x14ac:dyDescent="0.25"/>
    <row r="223136" x14ac:dyDescent="0.25"/>
    <row r="223137" x14ac:dyDescent="0.25"/>
    <row r="223138" x14ac:dyDescent="0.25"/>
    <row r="223139" x14ac:dyDescent="0.25"/>
    <row r="223140" x14ac:dyDescent="0.25"/>
    <row r="223141" x14ac:dyDescent="0.25"/>
    <row r="223142" x14ac:dyDescent="0.25"/>
    <row r="223143" x14ac:dyDescent="0.25"/>
    <row r="223144" x14ac:dyDescent="0.25"/>
    <row r="223145" x14ac:dyDescent="0.25"/>
    <row r="223146" x14ac:dyDescent="0.25"/>
    <row r="223147" x14ac:dyDescent="0.25"/>
    <row r="223148" x14ac:dyDescent="0.25"/>
    <row r="223149" x14ac:dyDescent="0.25"/>
    <row r="223150" x14ac:dyDescent="0.25"/>
    <row r="223151" x14ac:dyDescent="0.25"/>
    <row r="223152" x14ac:dyDescent="0.25"/>
    <row r="223153" x14ac:dyDescent="0.25"/>
    <row r="223154" x14ac:dyDescent="0.25"/>
    <row r="223155" x14ac:dyDescent="0.25"/>
    <row r="223156" x14ac:dyDescent="0.25"/>
    <row r="223157" x14ac:dyDescent="0.25"/>
    <row r="223158" x14ac:dyDescent="0.25"/>
    <row r="223159" x14ac:dyDescent="0.25"/>
    <row r="223160" x14ac:dyDescent="0.25"/>
    <row r="223161" x14ac:dyDescent="0.25"/>
    <row r="223162" x14ac:dyDescent="0.25"/>
    <row r="223163" x14ac:dyDescent="0.25"/>
    <row r="223164" x14ac:dyDescent="0.25"/>
    <row r="223165" x14ac:dyDescent="0.25"/>
    <row r="223166" x14ac:dyDescent="0.25"/>
    <row r="223167" x14ac:dyDescent="0.25"/>
    <row r="223168" x14ac:dyDescent="0.25"/>
    <row r="223169" x14ac:dyDescent="0.25"/>
    <row r="223170" x14ac:dyDescent="0.25"/>
    <row r="223171" x14ac:dyDescent="0.25"/>
    <row r="223172" x14ac:dyDescent="0.25"/>
    <row r="223173" x14ac:dyDescent="0.25"/>
    <row r="223174" x14ac:dyDescent="0.25"/>
    <row r="223175" x14ac:dyDescent="0.25"/>
    <row r="223176" x14ac:dyDescent="0.25"/>
    <row r="223177" x14ac:dyDescent="0.25"/>
    <row r="223178" x14ac:dyDescent="0.25"/>
    <row r="223179" x14ac:dyDescent="0.25"/>
    <row r="223180" x14ac:dyDescent="0.25"/>
    <row r="223181" x14ac:dyDescent="0.25"/>
    <row r="223182" x14ac:dyDescent="0.25"/>
    <row r="223183" x14ac:dyDescent="0.25"/>
    <row r="223184" x14ac:dyDescent="0.25"/>
    <row r="223185" x14ac:dyDescent="0.25"/>
    <row r="223186" x14ac:dyDescent="0.25"/>
    <row r="223187" x14ac:dyDescent="0.25"/>
    <row r="223188" x14ac:dyDescent="0.25"/>
    <row r="223189" x14ac:dyDescent="0.25"/>
    <row r="223190" x14ac:dyDescent="0.25"/>
    <row r="223191" x14ac:dyDescent="0.25"/>
    <row r="223192" x14ac:dyDescent="0.25"/>
    <row r="223193" x14ac:dyDescent="0.25"/>
    <row r="223194" x14ac:dyDescent="0.25"/>
    <row r="223195" x14ac:dyDescent="0.25"/>
    <row r="223196" x14ac:dyDescent="0.25"/>
    <row r="223197" x14ac:dyDescent="0.25"/>
    <row r="223198" x14ac:dyDescent="0.25"/>
    <row r="223199" x14ac:dyDescent="0.25"/>
    <row r="223200" x14ac:dyDescent="0.25"/>
    <row r="223201" x14ac:dyDescent="0.25"/>
    <row r="223202" x14ac:dyDescent="0.25"/>
    <row r="223203" x14ac:dyDescent="0.25"/>
    <row r="223204" x14ac:dyDescent="0.25"/>
    <row r="223205" x14ac:dyDescent="0.25"/>
    <row r="223206" x14ac:dyDescent="0.25"/>
    <row r="223207" x14ac:dyDescent="0.25"/>
    <row r="223208" x14ac:dyDescent="0.25"/>
    <row r="223209" x14ac:dyDescent="0.25"/>
    <row r="223210" x14ac:dyDescent="0.25"/>
    <row r="223211" x14ac:dyDescent="0.25"/>
    <row r="223212" x14ac:dyDescent="0.25"/>
    <row r="223213" x14ac:dyDescent="0.25"/>
    <row r="223214" x14ac:dyDescent="0.25"/>
    <row r="223215" x14ac:dyDescent="0.25"/>
    <row r="223216" x14ac:dyDescent="0.25"/>
    <row r="223217" x14ac:dyDescent="0.25"/>
    <row r="223218" x14ac:dyDescent="0.25"/>
    <row r="223219" x14ac:dyDescent="0.25"/>
    <row r="223220" x14ac:dyDescent="0.25"/>
    <row r="223221" x14ac:dyDescent="0.25"/>
    <row r="223222" x14ac:dyDescent="0.25"/>
    <row r="223223" x14ac:dyDescent="0.25"/>
    <row r="223224" x14ac:dyDescent="0.25"/>
    <row r="223225" x14ac:dyDescent="0.25"/>
    <row r="223226" x14ac:dyDescent="0.25"/>
    <row r="223227" x14ac:dyDescent="0.25"/>
    <row r="223228" x14ac:dyDescent="0.25"/>
    <row r="223229" x14ac:dyDescent="0.25"/>
    <row r="223230" x14ac:dyDescent="0.25"/>
    <row r="223231" x14ac:dyDescent="0.25"/>
    <row r="223232" x14ac:dyDescent="0.25"/>
    <row r="223233" x14ac:dyDescent="0.25"/>
    <row r="223234" x14ac:dyDescent="0.25"/>
    <row r="223235" x14ac:dyDescent="0.25"/>
    <row r="223236" x14ac:dyDescent="0.25"/>
    <row r="223237" x14ac:dyDescent="0.25"/>
    <row r="223238" x14ac:dyDescent="0.25"/>
    <row r="223239" x14ac:dyDescent="0.25"/>
    <row r="223240" x14ac:dyDescent="0.25"/>
    <row r="223241" x14ac:dyDescent="0.25"/>
    <row r="223242" x14ac:dyDescent="0.25"/>
    <row r="223243" x14ac:dyDescent="0.25"/>
    <row r="223244" x14ac:dyDescent="0.25"/>
    <row r="223245" x14ac:dyDescent="0.25"/>
    <row r="223246" x14ac:dyDescent="0.25"/>
    <row r="223247" x14ac:dyDescent="0.25"/>
    <row r="223248" x14ac:dyDescent="0.25"/>
    <row r="223249" x14ac:dyDescent="0.25"/>
    <row r="223250" x14ac:dyDescent="0.25"/>
    <row r="223251" x14ac:dyDescent="0.25"/>
    <row r="223252" x14ac:dyDescent="0.25"/>
    <row r="223253" x14ac:dyDescent="0.25"/>
    <row r="223254" x14ac:dyDescent="0.25"/>
    <row r="223255" x14ac:dyDescent="0.25"/>
    <row r="223256" x14ac:dyDescent="0.25"/>
    <row r="223257" x14ac:dyDescent="0.25"/>
    <row r="223258" x14ac:dyDescent="0.25"/>
    <row r="223259" x14ac:dyDescent="0.25"/>
    <row r="223260" x14ac:dyDescent="0.25"/>
    <row r="223261" x14ac:dyDescent="0.25"/>
    <row r="223262" x14ac:dyDescent="0.25"/>
    <row r="223263" x14ac:dyDescent="0.25"/>
    <row r="223264" x14ac:dyDescent="0.25"/>
    <row r="223265" x14ac:dyDescent="0.25"/>
    <row r="223266" x14ac:dyDescent="0.25"/>
    <row r="223267" x14ac:dyDescent="0.25"/>
    <row r="223268" x14ac:dyDescent="0.25"/>
    <row r="223269" x14ac:dyDescent="0.25"/>
    <row r="223270" x14ac:dyDescent="0.25"/>
    <row r="223271" x14ac:dyDescent="0.25"/>
    <row r="223272" x14ac:dyDescent="0.25"/>
    <row r="223273" x14ac:dyDescent="0.25"/>
    <row r="223274" x14ac:dyDescent="0.25"/>
    <row r="223275" x14ac:dyDescent="0.25"/>
    <row r="223276" x14ac:dyDescent="0.25"/>
    <row r="223277" x14ac:dyDescent="0.25"/>
    <row r="223278" x14ac:dyDescent="0.25"/>
    <row r="223279" x14ac:dyDescent="0.25"/>
    <row r="223280" x14ac:dyDescent="0.25"/>
    <row r="223281" x14ac:dyDescent="0.25"/>
    <row r="223282" x14ac:dyDescent="0.25"/>
    <row r="223283" x14ac:dyDescent="0.25"/>
    <row r="223284" x14ac:dyDescent="0.25"/>
    <row r="223285" x14ac:dyDescent="0.25"/>
    <row r="223286" x14ac:dyDescent="0.25"/>
    <row r="223287" x14ac:dyDescent="0.25"/>
    <row r="223288" x14ac:dyDescent="0.25"/>
    <row r="223289" x14ac:dyDescent="0.25"/>
    <row r="223290" x14ac:dyDescent="0.25"/>
    <row r="223291" x14ac:dyDescent="0.25"/>
    <row r="223292" x14ac:dyDescent="0.25"/>
    <row r="223293" x14ac:dyDescent="0.25"/>
    <row r="223294" x14ac:dyDescent="0.25"/>
    <row r="223295" x14ac:dyDescent="0.25"/>
    <row r="223296" x14ac:dyDescent="0.25"/>
    <row r="223297" x14ac:dyDescent="0.25"/>
    <row r="223298" x14ac:dyDescent="0.25"/>
    <row r="223299" x14ac:dyDescent="0.25"/>
    <row r="223300" x14ac:dyDescent="0.25"/>
    <row r="223301" x14ac:dyDescent="0.25"/>
    <row r="223302" x14ac:dyDescent="0.25"/>
    <row r="223303" x14ac:dyDescent="0.25"/>
    <row r="223304" x14ac:dyDescent="0.25"/>
    <row r="223305" x14ac:dyDescent="0.25"/>
    <row r="223306" x14ac:dyDescent="0.25"/>
    <row r="223307" x14ac:dyDescent="0.25"/>
    <row r="223308" x14ac:dyDescent="0.25"/>
    <row r="223309" x14ac:dyDescent="0.25"/>
    <row r="223310" x14ac:dyDescent="0.25"/>
    <row r="223311" x14ac:dyDescent="0.25"/>
    <row r="223312" x14ac:dyDescent="0.25"/>
    <row r="223313" x14ac:dyDescent="0.25"/>
    <row r="223314" x14ac:dyDescent="0.25"/>
    <row r="223315" x14ac:dyDescent="0.25"/>
    <row r="223316" x14ac:dyDescent="0.25"/>
    <row r="223317" x14ac:dyDescent="0.25"/>
    <row r="223318" x14ac:dyDescent="0.25"/>
    <row r="223319" x14ac:dyDescent="0.25"/>
    <row r="223320" x14ac:dyDescent="0.25"/>
    <row r="223321" x14ac:dyDescent="0.25"/>
    <row r="223322" x14ac:dyDescent="0.25"/>
    <row r="223323" x14ac:dyDescent="0.25"/>
    <row r="223324" x14ac:dyDescent="0.25"/>
    <row r="223325" x14ac:dyDescent="0.25"/>
    <row r="223326" x14ac:dyDescent="0.25"/>
    <row r="223327" x14ac:dyDescent="0.25"/>
    <row r="223328" x14ac:dyDescent="0.25"/>
    <row r="223329" x14ac:dyDescent="0.25"/>
    <row r="223330" x14ac:dyDescent="0.25"/>
    <row r="223331" x14ac:dyDescent="0.25"/>
    <row r="223332" x14ac:dyDescent="0.25"/>
    <row r="223333" x14ac:dyDescent="0.25"/>
    <row r="223334" x14ac:dyDescent="0.25"/>
    <row r="223335" x14ac:dyDescent="0.25"/>
    <row r="223336" x14ac:dyDescent="0.25"/>
    <row r="223337" x14ac:dyDescent="0.25"/>
    <row r="223338" x14ac:dyDescent="0.25"/>
    <row r="223339" x14ac:dyDescent="0.25"/>
    <row r="223340" x14ac:dyDescent="0.25"/>
    <row r="223341" x14ac:dyDescent="0.25"/>
    <row r="223342" x14ac:dyDescent="0.25"/>
    <row r="223343" x14ac:dyDescent="0.25"/>
    <row r="223344" x14ac:dyDescent="0.25"/>
    <row r="223345" x14ac:dyDescent="0.25"/>
    <row r="223346" x14ac:dyDescent="0.25"/>
    <row r="223347" x14ac:dyDescent="0.25"/>
    <row r="223348" x14ac:dyDescent="0.25"/>
    <row r="223349" x14ac:dyDescent="0.25"/>
    <row r="223350" x14ac:dyDescent="0.25"/>
    <row r="223351" x14ac:dyDescent="0.25"/>
    <row r="223352" x14ac:dyDescent="0.25"/>
    <row r="223353" x14ac:dyDescent="0.25"/>
    <row r="223354" x14ac:dyDescent="0.25"/>
    <row r="223355" x14ac:dyDescent="0.25"/>
    <row r="223356" x14ac:dyDescent="0.25"/>
    <row r="223357" x14ac:dyDescent="0.25"/>
    <row r="223358" x14ac:dyDescent="0.25"/>
    <row r="223359" x14ac:dyDescent="0.25"/>
    <row r="223360" x14ac:dyDescent="0.25"/>
    <row r="223361" x14ac:dyDescent="0.25"/>
    <row r="223362" x14ac:dyDescent="0.25"/>
    <row r="223363" x14ac:dyDescent="0.25"/>
    <row r="223364" x14ac:dyDescent="0.25"/>
    <row r="223365" x14ac:dyDescent="0.25"/>
    <row r="223366" x14ac:dyDescent="0.25"/>
    <row r="223367" x14ac:dyDescent="0.25"/>
    <row r="223368" x14ac:dyDescent="0.25"/>
    <row r="223369" x14ac:dyDescent="0.25"/>
    <row r="223370" x14ac:dyDescent="0.25"/>
    <row r="223371" x14ac:dyDescent="0.25"/>
    <row r="223372" x14ac:dyDescent="0.25"/>
    <row r="223373" x14ac:dyDescent="0.25"/>
    <row r="223374" x14ac:dyDescent="0.25"/>
    <row r="223375" x14ac:dyDescent="0.25"/>
    <row r="223376" x14ac:dyDescent="0.25"/>
    <row r="223377" x14ac:dyDescent="0.25"/>
    <row r="223378" x14ac:dyDescent="0.25"/>
    <row r="223379" x14ac:dyDescent="0.25"/>
    <row r="223380" x14ac:dyDescent="0.25"/>
    <row r="223381" x14ac:dyDescent="0.25"/>
    <row r="223382" x14ac:dyDescent="0.25"/>
    <row r="223383" x14ac:dyDescent="0.25"/>
    <row r="223384" x14ac:dyDescent="0.25"/>
    <row r="223385" x14ac:dyDescent="0.25"/>
    <row r="223386" x14ac:dyDescent="0.25"/>
    <row r="223387" x14ac:dyDescent="0.25"/>
    <row r="223388" x14ac:dyDescent="0.25"/>
    <row r="223389" x14ac:dyDescent="0.25"/>
    <row r="223390" x14ac:dyDescent="0.25"/>
    <row r="223391" x14ac:dyDescent="0.25"/>
    <row r="223392" x14ac:dyDescent="0.25"/>
    <row r="223393" x14ac:dyDescent="0.25"/>
    <row r="223394" x14ac:dyDescent="0.25"/>
    <row r="223395" x14ac:dyDescent="0.25"/>
    <row r="223396" x14ac:dyDescent="0.25"/>
    <row r="223397" x14ac:dyDescent="0.25"/>
    <row r="223398" x14ac:dyDescent="0.25"/>
    <row r="223399" x14ac:dyDescent="0.25"/>
    <row r="223400" x14ac:dyDescent="0.25"/>
    <row r="223401" x14ac:dyDescent="0.25"/>
    <row r="223402" x14ac:dyDescent="0.25"/>
    <row r="223403" x14ac:dyDescent="0.25"/>
    <row r="223404" x14ac:dyDescent="0.25"/>
    <row r="223405" x14ac:dyDescent="0.25"/>
    <row r="223406" x14ac:dyDescent="0.25"/>
    <row r="223407" x14ac:dyDescent="0.25"/>
    <row r="223408" x14ac:dyDescent="0.25"/>
    <row r="223409" x14ac:dyDescent="0.25"/>
    <row r="223410" x14ac:dyDescent="0.25"/>
    <row r="223411" x14ac:dyDescent="0.25"/>
    <row r="223412" x14ac:dyDescent="0.25"/>
    <row r="223413" x14ac:dyDescent="0.25"/>
    <row r="223414" x14ac:dyDescent="0.25"/>
    <row r="223415" x14ac:dyDescent="0.25"/>
    <row r="223416" x14ac:dyDescent="0.25"/>
    <row r="223417" x14ac:dyDescent="0.25"/>
    <row r="223418" x14ac:dyDescent="0.25"/>
    <row r="223419" x14ac:dyDescent="0.25"/>
    <row r="223420" x14ac:dyDescent="0.25"/>
    <row r="223421" x14ac:dyDescent="0.25"/>
    <row r="223422" x14ac:dyDescent="0.25"/>
    <row r="223423" x14ac:dyDescent="0.25"/>
    <row r="223424" x14ac:dyDescent="0.25"/>
    <row r="223425" x14ac:dyDescent="0.25"/>
    <row r="223426" x14ac:dyDescent="0.25"/>
    <row r="223427" x14ac:dyDescent="0.25"/>
    <row r="223428" x14ac:dyDescent="0.25"/>
    <row r="223429" x14ac:dyDescent="0.25"/>
    <row r="223430" x14ac:dyDescent="0.25"/>
    <row r="223431" x14ac:dyDescent="0.25"/>
    <row r="223432" x14ac:dyDescent="0.25"/>
    <row r="223433" x14ac:dyDescent="0.25"/>
    <row r="223434" x14ac:dyDescent="0.25"/>
    <row r="223435" x14ac:dyDescent="0.25"/>
    <row r="223436" x14ac:dyDescent="0.25"/>
    <row r="223437" x14ac:dyDescent="0.25"/>
    <row r="223438" x14ac:dyDescent="0.25"/>
    <row r="223439" x14ac:dyDescent="0.25"/>
    <row r="223440" x14ac:dyDescent="0.25"/>
    <row r="223441" x14ac:dyDescent="0.25"/>
    <row r="223442" x14ac:dyDescent="0.25"/>
    <row r="223443" x14ac:dyDescent="0.25"/>
    <row r="223444" x14ac:dyDescent="0.25"/>
    <row r="223445" x14ac:dyDescent="0.25"/>
    <row r="223446" x14ac:dyDescent="0.25"/>
    <row r="223447" x14ac:dyDescent="0.25"/>
    <row r="223448" x14ac:dyDescent="0.25"/>
    <row r="223449" x14ac:dyDescent="0.25"/>
    <row r="223450" x14ac:dyDescent="0.25"/>
    <row r="223451" x14ac:dyDescent="0.25"/>
    <row r="223452" x14ac:dyDescent="0.25"/>
    <row r="223453" x14ac:dyDescent="0.25"/>
    <row r="223454" x14ac:dyDescent="0.25"/>
    <row r="223455" x14ac:dyDescent="0.25"/>
    <row r="223456" x14ac:dyDescent="0.25"/>
    <row r="223457" x14ac:dyDescent="0.25"/>
    <row r="223458" x14ac:dyDescent="0.25"/>
    <row r="223459" x14ac:dyDescent="0.25"/>
    <row r="223460" x14ac:dyDescent="0.25"/>
    <row r="223461" x14ac:dyDescent="0.25"/>
    <row r="223462" x14ac:dyDescent="0.25"/>
    <row r="223463" x14ac:dyDescent="0.25"/>
    <row r="223464" x14ac:dyDescent="0.25"/>
    <row r="223465" x14ac:dyDescent="0.25"/>
    <row r="223466" x14ac:dyDescent="0.25"/>
    <row r="223467" x14ac:dyDescent="0.25"/>
    <row r="223468" x14ac:dyDescent="0.25"/>
    <row r="223469" x14ac:dyDescent="0.25"/>
    <row r="223470" x14ac:dyDescent="0.25"/>
    <row r="223471" x14ac:dyDescent="0.25"/>
    <row r="223472" x14ac:dyDescent="0.25"/>
    <row r="223473" x14ac:dyDescent="0.25"/>
    <row r="223474" x14ac:dyDescent="0.25"/>
    <row r="223475" x14ac:dyDescent="0.25"/>
    <row r="223476" x14ac:dyDescent="0.25"/>
    <row r="223477" x14ac:dyDescent="0.25"/>
    <row r="223478" x14ac:dyDescent="0.25"/>
    <row r="223479" x14ac:dyDescent="0.25"/>
    <row r="223480" x14ac:dyDescent="0.25"/>
    <row r="223481" x14ac:dyDescent="0.25"/>
    <row r="223482" x14ac:dyDescent="0.25"/>
    <row r="223483" x14ac:dyDescent="0.25"/>
    <row r="223484" x14ac:dyDescent="0.25"/>
    <row r="223485" x14ac:dyDescent="0.25"/>
    <row r="223486" x14ac:dyDescent="0.25"/>
    <row r="223487" x14ac:dyDescent="0.25"/>
    <row r="223488" x14ac:dyDescent="0.25"/>
    <row r="223489" x14ac:dyDescent="0.25"/>
    <row r="223490" x14ac:dyDescent="0.25"/>
    <row r="223491" x14ac:dyDescent="0.25"/>
    <row r="223492" x14ac:dyDescent="0.25"/>
    <row r="223493" x14ac:dyDescent="0.25"/>
    <row r="223494" x14ac:dyDescent="0.25"/>
    <row r="223495" x14ac:dyDescent="0.25"/>
    <row r="223496" x14ac:dyDescent="0.25"/>
    <row r="223497" x14ac:dyDescent="0.25"/>
    <row r="223498" x14ac:dyDescent="0.25"/>
    <row r="223499" x14ac:dyDescent="0.25"/>
    <row r="223500" x14ac:dyDescent="0.25"/>
    <row r="223501" x14ac:dyDescent="0.25"/>
    <row r="223502" x14ac:dyDescent="0.25"/>
    <row r="223503" x14ac:dyDescent="0.25"/>
    <row r="223504" x14ac:dyDescent="0.25"/>
    <row r="223505" x14ac:dyDescent="0.25"/>
    <row r="223506" x14ac:dyDescent="0.25"/>
    <row r="223507" x14ac:dyDescent="0.25"/>
    <row r="223508" x14ac:dyDescent="0.25"/>
    <row r="223509" x14ac:dyDescent="0.25"/>
    <row r="223510" x14ac:dyDescent="0.25"/>
    <row r="223511" x14ac:dyDescent="0.25"/>
    <row r="223512" x14ac:dyDescent="0.25"/>
    <row r="223513" x14ac:dyDescent="0.25"/>
    <row r="223514" x14ac:dyDescent="0.25"/>
    <row r="223515" x14ac:dyDescent="0.25"/>
    <row r="223516" x14ac:dyDescent="0.25"/>
    <row r="223517" x14ac:dyDescent="0.25"/>
    <row r="223518" x14ac:dyDescent="0.25"/>
    <row r="223519" x14ac:dyDescent="0.25"/>
    <row r="223520" x14ac:dyDescent="0.25"/>
    <row r="223521" x14ac:dyDescent="0.25"/>
    <row r="223522" x14ac:dyDescent="0.25"/>
    <row r="223523" x14ac:dyDescent="0.25"/>
    <row r="223524" x14ac:dyDescent="0.25"/>
    <row r="223525" x14ac:dyDescent="0.25"/>
    <row r="223526" x14ac:dyDescent="0.25"/>
    <row r="223527" x14ac:dyDescent="0.25"/>
    <row r="223528" x14ac:dyDescent="0.25"/>
    <row r="223529" x14ac:dyDescent="0.25"/>
    <row r="223530" x14ac:dyDescent="0.25"/>
    <row r="223531" x14ac:dyDescent="0.25"/>
    <row r="223532" x14ac:dyDescent="0.25"/>
    <row r="223533" x14ac:dyDescent="0.25"/>
    <row r="223534" x14ac:dyDescent="0.25"/>
    <row r="223535" x14ac:dyDescent="0.25"/>
    <row r="223536" x14ac:dyDescent="0.25"/>
    <row r="223537" x14ac:dyDescent="0.25"/>
    <row r="223538" x14ac:dyDescent="0.25"/>
    <row r="223539" x14ac:dyDescent="0.25"/>
    <row r="223540" x14ac:dyDescent="0.25"/>
    <row r="223541" x14ac:dyDescent="0.25"/>
    <row r="223542" x14ac:dyDescent="0.25"/>
    <row r="223543" x14ac:dyDescent="0.25"/>
    <row r="223544" x14ac:dyDescent="0.25"/>
    <row r="223545" x14ac:dyDescent="0.25"/>
    <row r="223546" x14ac:dyDescent="0.25"/>
    <row r="223547" x14ac:dyDescent="0.25"/>
    <row r="223548" x14ac:dyDescent="0.25"/>
    <row r="223549" x14ac:dyDescent="0.25"/>
    <row r="223550" x14ac:dyDescent="0.25"/>
    <row r="223551" x14ac:dyDescent="0.25"/>
    <row r="223552" x14ac:dyDescent="0.25"/>
    <row r="223553" x14ac:dyDescent="0.25"/>
    <row r="223554" x14ac:dyDescent="0.25"/>
    <row r="223555" x14ac:dyDescent="0.25"/>
    <row r="223556" x14ac:dyDescent="0.25"/>
    <row r="223557" x14ac:dyDescent="0.25"/>
    <row r="223558" x14ac:dyDescent="0.25"/>
    <row r="223559" x14ac:dyDescent="0.25"/>
    <row r="223560" x14ac:dyDescent="0.25"/>
    <row r="223561" x14ac:dyDescent="0.25"/>
    <row r="223562" x14ac:dyDescent="0.25"/>
    <row r="223563" x14ac:dyDescent="0.25"/>
    <row r="223564" x14ac:dyDescent="0.25"/>
    <row r="223565" x14ac:dyDescent="0.25"/>
    <row r="223566" x14ac:dyDescent="0.25"/>
    <row r="223567" x14ac:dyDescent="0.25"/>
    <row r="223568" x14ac:dyDescent="0.25"/>
    <row r="223569" x14ac:dyDescent="0.25"/>
    <row r="223570" x14ac:dyDescent="0.25"/>
    <row r="223571" x14ac:dyDescent="0.25"/>
    <row r="223572" x14ac:dyDescent="0.25"/>
    <row r="223573" x14ac:dyDescent="0.25"/>
    <row r="223574" x14ac:dyDescent="0.25"/>
    <row r="223575" x14ac:dyDescent="0.25"/>
    <row r="223576" x14ac:dyDescent="0.25"/>
    <row r="223577" x14ac:dyDescent="0.25"/>
    <row r="223578" x14ac:dyDescent="0.25"/>
    <row r="223579" x14ac:dyDescent="0.25"/>
    <row r="223580" x14ac:dyDescent="0.25"/>
    <row r="223581" x14ac:dyDescent="0.25"/>
    <row r="223582" x14ac:dyDescent="0.25"/>
    <row r="223583" x14ac:dyDescent="0.25"/>
    <row r="223584" x14ac:dyDescent="0.25"/>
    <row r="223585" x14ac:dyDescent="0.25"/>
    <row r="223586" x14ac:dyDescent="0.25"/>
    <row r="223587" x14ac:dyDescent="0.25"/>
    <row r="223588" x14ac:dyDescent="0.25"/>
    <row r="223589" x14ac:dyDescent="0.25"/>
    <row r="223590" x14ac:dyDescent="0.25"/>
    <row r="223591" x14ac:dyDescent="0.25"/>
    <row r="223592" x14ac:dyDescent="0.25"/>
    <row r="223593" x14ac:dyDescent="0.25"/>
    <row r="223594" x14ac:dyDescent="0.25"/>
    <row r="223595" x14ac:dyDescent="0.25"/>
    <row r="223596" x14ac:dyDescent="0.25"/>
    <row r="223597" x14ac:dyDescent="0.25"/>
    <row r="223598" x14ac:dyDescent="0.25"/>
    <row r="223599" x14ac:dyDescent="0.25"/>
    <row r="223600" x14ac:dyDescent="0.25"/>
    <row r="223601" x14ac:dyDescent="0.25"/>
    <row r="223602" x14ac:dyDescent="0.25"/>
    <row r="223603" x14ac:dyDescent="0.25"/>
    <row r="223604" x14ac:dyDescent="0.25"/>
    <row r="223605" x14ac:dyDescent="0.25"/>
    <row r="223606" x14ac:dyDescent="0.25"/>
    <row r="223607" x14ac:dyDescent="0.25"/>
    <row r="223608" x14ac:dyDescent="0.25"/>
    <row r="223609" x14ac:dyDescent="0.25"/>
    <row r="223610" x14ac:dyDescent="0.25"/>
    <row r="223611" x14ac:dyDescent="0.25"/>
    <row r="223612" x14ac:dyDescent="0.25"/>
    <row r="223613" x14ac:dyDescent="0.25"/>
    <row r="223614" x14ac:dyDescent="0.25"/>
    <row r="223615" x14ac:dyDescent="0.25"/>
    <row r="223616" x14ac:dyDescent="0.25"/>
    <row r="223617" x14ac:dyDescent="0.25"/>
    <row r="223618" x14ac:dyDescent="0.25"/>
    <row r="223619" x14ac:dyDescent="0.25"/>
    <row r="223620" x14ac:dyDescent="0.25"/>
    <row r="223621" x14ac:dyDescent="0.25"/>
    <row r="223622" x14ac:dyDescent="0.25"/>
    <row r="223623" x14ac:dyDescent="0.25"/>
    <row r="223624" x14ac:dyDescent="0.25"/>
    <row r="223625" x14ac:dyDescent="0.25"/>
    <row r="223626" x14ac:dyDescent="0.25"/>
    <row r="223627" x14ac:dyDescent="0.25"/>
    <row r="223628" x14ac:dyDescent="0.25"/>
    <row r="223629" x14ac:dyDescent="0.25"/>
    <row r="223630" x14ac:dyDescent="0.25"/>
    <row r="223631" x14ac:dyDescent="0.25"/>
    <row r="223632" x14ac:dyDescent="0.25"/>
    <row r="223633" x14ac:dyDescent="0.25"/>
    <row r="223634" x14ac:dyDescent="0.25"/>
    <row r="223635" x14ac:dyDescent="0.25"/>
    <row r="223636" x14ac:dyDescent="0.25"/>
    <row r="223637" x14ac:dyDescent="0.25"/>
    <row r="223638" x14ac:dyDescent="0.25"/>
    <row r="223639" x14ac:dyDescent="0.25"/>
    <row r="223640" x14ac:dyDescent="0.25"/>
    <row r="223641" x14ac:dyDescent="0.25"/>
    <row r="223642" x14ac:dyDescent="0.25"/>
    <row r="223643" x14ac:dyDescent="0.25"/>
    <row r="223644" x14ac:dyDescent="0.25"/>
    <row r="223645" x14ac:dyDescent="0.25"/>
    <row r="223646" x14ac:dyDescent="0.25"/>
    <row r="223647" x14ac:dyDescent="0.25"/>
    <row r="223648" x14ac:dyDescent="0.25"/>
    <row r="223649" x14ac:dyDescent="0.25"/>
    <row r="223650" x14ac:dyDescent="0.25"/>
    <row r="223651" x14ac:dyDescent="0.25"/>
    <row r="223652" x14ac:dyDescent="0.25"/>
    <row r="223653" x14ac:dyDescent="0.25"/>
    <row r="223654" x14ac:dyDescent="0.25"/>
    <row r="223655" x14ac:dyDescent="0.25"/>
    <row r="223656" x14ac:dyDescent="0.25"/>
    <row r="223657" x14ac:dyDescent="0.25"/>
    <row r="223658" x14ac:dyDescent="0.25"/>
    <row r="223659" x14ac:dyDescent="0.25"/>
    <row r="223660" x14ac:dyDescent="0.25"/>
    <row r="223661" x14ac:dyDescent="0.25"/>
    <row r="223662" x14ac:dyDescent="0.25"/>
    <row r="223663" x14ac:dyDescent="0.25"/>
    <row r="223664" x14ac:dyDescent="0.25"/>
    <row r="223665" x14ac:dyDescent="0.25"/>
    <row r="223666" x14ac:dyDescent="0.25"/>
    <row r="223667" x14ac:dyDescent="0.25"/>
    <row r="223668" x14ac:dyDescent="0.25"/>
    <row r="223669" x14ac:dyDescent="0.25"/>
    <row r="223670" x14ac:dyDescent="0.25"/>
    <row r="223671" x14ac:dyDescent="0.25"/>
    <row r="223672" x14ac:dyDescent="0.25"/>
    <row r="223673" x14ac:dyDescent="0.25"/>
    <row r="223674" x14ac:dyDescent="0.25"/>
    <row r="223675" x14ac:dyDescent="0.25"/>
    <row r="223676" x14ac:dyDescent="0.25"/>
    <row r="223677" x14ac:dyDescent="0.25"/>
    <row r="223678" x14ac:dyDescent="0.25"/>
    <row r="223679" x14ac:dyDescent="0.25"/>
    <row r="223680" x14ac:dyDescent="0.25"/>
    <row r="223681" x14ac:dyDescent="0.25"/>
    <row r="223682" x14ac:dyDescent="0.25"/>
    <row r="223683" x14ac:dyDescent="0.25"/>
    <row r="223684" x14ac:dyDescent="0.25"/>
    <row r="223685" x14ac:dyDescent="0.25"/>
    <row r="223686" x14ac:dyDescent="0.25"/>
    <row r="223687" x14ac:dyDescent="0.25"/>
    <row r="223688" x14ac:dyDescent="0.25"/>
    <row r="223689" x14ac:dyDescent="0.25"/>
    <row r="223690" x14ac:dyDescent="0.25"/>
    <row r="223691" x14ac:dyDescent="0.25"/>
    <row r="223692" x14ac:dyDescent="0.25"/>
    <row r="223693" x14ac:dyDescent="0.25"/>
    <row r="223694" x14ac:dyDescent="0.25"/>
    <row r="223695" x14ac:dyDescent="0.25"/>
    <row r="223696" x14ac:dyDescent="0.25"/>
    <row r="223697" x14ac:dyDescent="0.25"/>
    <row r="223698" x14ac:dyDescent="0.25"/>
    <row r="223699" x14ac:dyDescent="0.25"/>
    <row r="223700" x14ac:dyDescent="0.25"/>
    <row r="223701" x14ac:dyDescent="0.25"/>
    <row r="223702" x14ac:dyDescent="0.25"/>
    <row r="223703" x14ac:dyDescent="0.25"/>
    <row r="223704" x14ac:dyDescent="0.25"/>
    <row r="223705" x14ac:dyDescent="0.25"/>
    <row r="223706" x14ac:dyDescent="0.25"/>
    <row r="223707" x14ac:dyDescent="0.25"/>
    <row r="223708" x14ac:dyDescent="0.25"/>
    <row r="223709" x14ac:dyDescent="0.25"/>
    <row r="223710" x14ac:dyDescent="0.25"/>
    <row r="223711" x14ac:dyDescent="0.25"/>
    <row r="223712" x14ac:dyDescent="0.25"/>
    <row r="223713" x14ac:dyDescent="0.25"/>
    <row r="223714" x14ac:dyDescent="0.25"/>
    <row r="223715" x14ac:dyDescent="0.25"/>
    <row r="223716" x14ac:dyDescent="0.25"/>
    <row r="223717" x14ac:dyDescent="0.25"/>
    <row r="223718" x14ac:dyDescent="0.25"/>
    <row r="223719" x14ac:dyDescent="0.25"/>
    <row r="223720" x14ac:dyDescent="0.25"/>
    <row r="223721" x14ac:dyDescent="0.25"/>
    <row r="223722" x14ac:dyDescent="0.25"/>
    <row r="223723" x14ac:dyDescent="0.25"/>
    <row r="223724" x14ac:dyDescent="0.25"/>
    <row r="223725" x14ac:dyDescent="0.25"/>
    <row r="223726" x14ac:dyDescent="0.25"/>
    <row r="223727" x14ac:dyDescent="0.25"/>
    <row r="223728" x14ac:dyDescent="0.25"/>
    <row r="223729" x14ac:dyDescent="0.25"/>
    <row r="223730" x14ac:dyDescent="0.25"/>
    <row r="223731" x14ac:dyDescent="0.25"/>
    <row r="223732" x14ac:dyDescent="0.25"/>
    <row r="223733" x14ac:dyDescent="0.25"/>
    <row r="223734" x14ac:dyDescent="0.25"/>
    <row r="223735" x14ac:dyDescent="0.25"/>
    <row r="223736" x14ac:dyDescent="0.25"/>
    <row r="223737" x14ac:dyDescent="0.25"/>
    <row r="223738" x14ac:dyDescent="0.25"/>
    <row r="223739" x14ac:dyDescent="0.25"/>
    <row r="223740" x14ac:dyDescent="0.25"/>
    <row r="223741" x14ac:dyDescent="0.25"/>
    <row r="223742" x14ac:dyDescent="0.25"/>
    <row r="223743" x14ac:dyDescent="0.25"/>
    <row r="223744" x14ac:dyDescent="0.25"/>
    <row r="223745" x14ac:dyDescent="0.25"/>
    <row r="223746" x14ac:dyDescent="0.25"/>
    <row r="223747" x14ac:dyDescent="0.25"/>
    <row r="223748" x14ac:dyDescent="0.25"/>
    <row r="223749" x14ac:dyDescent="0.25"/>
    <row r="223750" x14ac:dyDescent="0.25"/>
    <row r="223751" x14ac:dyDescent="0.25"/>
    <row r="223752" x14ac:dyDescent="0.25"/>
    <row r="223753" x14ac:dyDescent="0.25"/>
    <row r="223754" x14ac:dyDescent="0.25"/>
    <row r="223755" x14ac:dyDescent="0.25"/>
    <row r="223756" x14ac:dyDescent="0.25"/>
    <row r="223757" x14ac:dyDescent="0.25"/>
    <row r="223758" x14ac:dyDescent="0.25"/>
    <row r="223759" x14ac:dyDescent="0.25"/>
    <row r="223760" x14ac:dyDescent="0.25"/>
    <row r="223761" x14ac:dyDescent="0.25"/>
    <row r="223762" x14ac:dyDescent="0.25"/>
    <row r="223763" x14ac:dyDescent="0.25"/>
    <row r="223764" x14ac:dyDescent="0.25"/>
    <row r="223765" x14ac:dyDescent="0.25"/>
    <row r="223766" x14ac:dyDescent="0.25"/>
    <row r="223767" x14ac:dyDescent="0.25"/>
    <row r="223768" x14ac:dyDescent="0.25"/>
    <row r="223769" x14ac:dyDescent="0.25"/>
    <row r="223770" x14ac:dyDescent="0.25"/>
    <row r="223771" x14ac:dyDescent="0.25"/>
    <row r="223772" x14ac:dyDescent="0.25"/>
    <row r="223773" x14ac:dyDescent="0.25"/>
    <row r="223774" x14ac:dyDescent="0.25"/>
    <row r="223775" x14ac:dyDescent="0.25"/>
    <row r="223776" x14ac:dyDescent="0.25"/>
    <row r="223777" x14ac:dyDescent="0.25"/>
    <row r="223778" x14ac:dyDescent="0.25"/>
    <row r="223779" x14ac:dyDescent="0.25"/>
    <row r="223780" x14ac:dyDescent="0.25"/>
    <row r="223781" x14ac:dyDescent="0.25"/>
    <row r="223782" x14ac:dyDescent="0.25"/>
    <row r="223783" x14ac:dyDescent="0.25"/>
    <row r="223784" x14ac:dyDescent="0.25"/>
    <row r="223785" x14ac:dyDescent="0.25"/>
    <row r="223786" x14ac:dyDescent="0.25"/>
    <row r="223787" x14ac:dyDescent="0.25"/>
    <row r="223788" x14ac:dyDescent="0.25"/>
    <row r="223789" x14ac:dyDescent="0.25"/>
    <row r="223790" x14ac:dyDescent="0.25"/>
    <row r="223791" x14ac:dyDescent="0.25"/>
    <row r="223792" x14ac:dyDescent="0.25"/>
    <row r="223793" x14ac:dyDescent="0.25"/>
    <row r="223794" x14ac:dyDescent="0.25"/>
    <row r="223795" x14ac:dyDescent="0.25"/>
    <row r="223796" x14ac:dyDescent="0.25"/>
    <row r="223797" x14ac:dyDescent="0.25"/>
    <row r="223798" x14ac:dyDescent="0.25"/>
    <row r="223799" x14ac:dyDescent="0.25"/>
    <row r="223800" x14ac:dyDescent="0.25"/>
    <row r="223801" x14ac:dyDescent="0.25"/>
    <row r="223802" x14ac:dyDescent="0.25"/>
    <row r="223803" x14ac:dyDescent="0.25"/>
    <row r="223804" x14ac:dyDescent="0.25"/>
    <row r="223805" x14ac:dyDescent="0.25"/>
    <row r="223806" x14ac:dyDescent="0.25"/>
    <row r="223807" x14ac:dyDescent="0.25"/>
    <row r="223808" x14ac:dyDescent="0.25"/>
    <row r="223809" x14ac:dyDescent="0.25"/>
    <row r="223810" x14ac:dyDescent="0.25"/>
    <row r="223811" x14ac:dyDescent="0.25"/>
    <row r="223812" x14ac:dyDescent="0.25"/>
    <row r="223813" x14ac:dyDescent="0.25"/>
    <row r="223814" x14ac:dyDescent="0.25"/>
    <row r="223815" x14ac:dyDescent="0.25"/>
    <row r="223816" x14ac:dyDescent="0.25"/>
    <row r="223817" x14ac:dyDescent="0.25"/>
    <row r="223818" x14ac:dyDescent="0.25"/>
    <row r="223819" x14ac:dyDescent="0.25"/>
    <row r="223820" x14ac:dyDescent="0.25"/>
    <row r="223821" x14ac:dyDescent="0.25"/>
    <row r="223822" x14ac:dyDescent="0.25"/>
    <row r="223823" x14ac:dyDescent="0.25"/>
    <row r="223824" x14ac:dyDescent="0.25"/>
    <row r="223825" x14ac:dyDescent="0.25"/>
    <row r="223826" x14ac:dyDescent="0.25"/>
    <row r="223827" x14ac:dyDescent="0.25"/>
    <row r="223828" x14ac:dyDescent="0.25"/>
    <row r="223829" x14ac:dyDescent="0.25"/>
    <row r="223830" x14ac:dyDescent="0.25"/>
    <row r="223831" x14ac:dyDescent="0.25"/>
    <row r="223832" x14ac:dyDescent="0.25"/>
    <row r="223833" x14ac:dyDescent="0.25"/>
    <row r="223834" x14ac:dyDescent="0.25"/>
    <row r="223835" x14ac:dyDescent="0.25"/>
    <row r="223836" x14ac:dyDescent="0.25"/>
    <row r="223837" x14ac:dyDescent="0.25"/>
    <row r="223838" x14ac:dyDescent="0.25"/>
    <row r="223839" x14ac:dyDescent="0.25"/>
    <row r="223840" x14ac:dyDescent="0.25"/>
    <row r="223841" x14ac:dyDescent="0.25"/>
    <row r="223842" x14ac:dyDescent="0.25"/>
    <row r="223843" x14ac:dyDescent="0.25"/>
    <row r="223844" x14ac:dyDescent="0.25"/>
    <row r="223845" x14ac:dyDescent="0.25"/>
    <row r="223846" x14ac:dyDescent="0.25"/>
    <row r="223847" x14ac:dyDescent="0.25"/>
    <row r="223848" x14ac:dyDescent="0.25"/>
    <row r="223849" x14ac:dyDescent="0.25"/>
    <row r="223850" x14ac:dyDescent="0.25"/>
    <row r="223851" x14ac:dyDescent="0.25"/>
    <row r="223852" x14ac:dyDescent="0.25"/>
    <row r="223853" x14ac:dyDescent="0.25"/>
    <row r="223854" x14ac:dyDescent="0.25"/>
    <row r="223855" x14ac:dyDescent="0.25"/>
    <row r="223856" x14ac:dyDescent="0.25"/>
    <row r="223857" x14ac:dyDescent="0.25"/>
    <row r="223858" x14ac:dyDescent="0.25"/>
    <row r="223859" x14ac:dyDescent="0.25"/>
    <row r="223860" x14ac:dyDescent="0.25"/>
    <row r="223861" x14ac:dyDescent="0.25"/>
    <row r="223862" x14ac:dyDescent="0.25"/>
    <row r="223863" x14ac:dyDescent="0.25"/>
    <row r="223864" x14ac:dyDescent="0.25"/>
    <row r="223865" x14ac:dyDescent="0.25"/>
    <row r="223866" x14ac:dyDescent="0.25"/>
    <row r="223867" x14ac:dyDescent="0.25"/>
    <row r="223868" x14ac:dyDescent="0.25"/>
    <row r="223869" x14ac:dyDescent="0.25"/>
    <row r="223870" x14ac:dyDescent="0.25"/>
    <row r="223871" x14ac:dyDescent="0.25"/>
    <row r="223872" x14ac:dyDescent="0.25"/>
    <row r="223873" x14ac:dyDescent="0.25"/>
    <row r="223874" x14ac:dyDescent="0.25"/>
    <row r="223875" x14ac:dyDescent="0.25"/>
    <row r="223876" x14ac:dyDescent="0.25"/>
    <row r="223877" x14ac:dyDescent="0.25"/>
    <row r="223878" x14ac:dyDescent="0.25"/>
    <row r="223879" x14ac:dyDescent="0.25"/>
    <row r="223880" x14ac:dyDescent="0.25"/>
    <row r="223881" x14ac:dyDescent="0.25"/>
    <row r="223882" x14ac:dyDescent="0.25"/>
    <row r="223883" x14ac:dyDescent="0.25"/>
    <row r="223884" x14ac:dyDescent="0.25"/>
    <row r="223885" x14ac:dyDescent="0.25"/>
    <row r="223886" x14ac:dyDescent="0.25"/>
    <row r="223887" x14ac:dyDescent="0.25"/>
    <row r="223888" x14ac:dyDescent="0.25"/>
    <row r="223889" x14ac:dyDescent="0.25"/>
    <row r="223890" x14ac:dyDescent="0.25"/>
    <row r="223891" x14ac:dyDescent="0.25"/>
    <row r="223892" x14ac:dyDescent="0.25"/>
    <row r="223893" x14ac:dyDescent="0.25"/>
    <row r="223894" x14ac:dyDescent="0.25"/>
    <row r="223895" x14ac:dyDescent="0.25"/>
    <row r="223896" x14ac:dyDescent="0.25"/>
    <row r="223897" x14ac:dyDescent="0.25"/>
    <row r="223898" x14ac:dyDescent="0.25"/>
    <row r="223899" x14ac:dyDescent="0.25"/>
    <row r="223900" x14ac:dyDescent="0.25"/>
    <row r="223901" x14ac:dyDescent="0.25"/>
    <row r="223902" x14ac:dyDescent="0.25"/>
    <row r="223903" x14ac:dyDescent="0.25"/>
    <row r="223904" x14ac:dyDescent="0.25"/>
    <row r="223905" x14ac:dyDescent="0.25"/>
    <row r="223906" x14ac:dyDescent="0.25"/>
    <row r="223907" x14ac:dyDescent="0.25"/>
    <row r="223908" x14ac:dyDescent="0.25"/>
    <row r="223909" x14ac:dyDescent="0.25"/>
    <row r="223910" x14ac:dyDescent="0.25"/>
    <row r="223911" x14ac:dyDescent="0.25"/>
    <row r="223912" x14ac:dyDescent="0.25"/>
    <row r="223913" x14ac:dyDescent="0.25"/>
    <row r="223914" x14ac:dyDescent="0.25"/>
    <row r="223915" x14ac:dyDescent="0.25"/>
    <row r="223916" x14ac:dyDescent="0.25"/>
    <row r="223917" x14ac:dyDescent="0.25"/>
    <row r="223918" x14ac:dyDescent="0.25"/>
    <row r="223919" x14ac:dyDescent="0.25"/>
    <row r="223920" x14ac:dyDescent="0.25"/>
    <row r="223921" x14ac:dyDescent="0.25"/>
    <row r="223922" x14ac:dyDescent="0.25"/>
    <row r="223923" x14ac:dyDescent="0.25"/>
    <row r="223924" x14ac:dyDescent="0.25"/>
    <row r="223925" x14ac:dyDescent="0.25"/>
    <row r="223926" x14ac:dyDescent="0.25"/>
    <row r="223927" x14ac:dyDescent="0.25"/>
    <row r="223928" x14ac:dyDescent="0.25"/>
    <row r="223929" x14ac:dyDescent="0.25"/>
    <row r="223930" x14ac:dyDescent="0.25"/>
    <row r="223931" x14ac:dyDescent="0.25"/>
    <row r="223932" x14ac:dyDescent="0.25"/>
    <row r="223933" x14ac:dyDescent="0.25"/>
    <row r="223934" x14ac:dyDescent="0.25"/>
    <row r="223935" x14ac:dyDescent="0.25"/>
    <row r="223936" x14ac:dyDescent="0.25"/>
    <row r="223937" x14ac:dyDescent="0.25"/>
    <row r="223938" x14ac:dyDescent="0.25"/>
    <row r="223939" x14ac:dyDescent="0.25"/>
    <row r="223940" x14ac:dyDescent="0.25"/>
    <row r="223941" x14ac:dyDescent="0.25"/>
    <row r="223942" x14ac:dyDescent="0.25"/>
    <row r="223943" x14ac:dyDescent="0.25"/>
    <row r="223944" x14ac:dyDescent="0.25"/>
    <row r="223945" x14ac:dyDescent="0.25"/>
    <row r="223946" x14ac:dyDescent="0.25"/>
    <row r="223947" x14ac:dyDescent="0.25"/>
    <row r="223948" x14ac:dyDescent="0.25"/>
    <row r="223949" x14ac:dyDescent="0.25"/>
    <row r="223950" x14ac:dyDescent="0.25"/>
    <row r="223951" x14ac:dyDescent="0.25"/>
    <row r="223952" x14ac:dyDescent="0.25"/>
    <row r="223953" x14ac:dyDescent="0.25"/>
    <row r="223954" x14ac:dyDescent="0.25"/>
    <row r="223955" x14ac:dyDescent="0.25"/>
    <row r="223956" x14ac:dyDescent="0.25"/>
    <row r="223957" x14ac:dyDescent="0.25"/>
    <row r="223958" x14ac:dyDescent="0.25"/>
    <row r="223959" x14ac:dyDescent="0.25"/>
    <row r="223960" x14ac:dyDescent="0.25"/>
    <row r="223961" x14ac:dyDescent="0.25"/>
    <row r="223962" x14ac:dyDescent="0.25"/>
    <row r="223963" x14ac:dyDescent="0.25"/>
    <row r="223964" x14ac:dyDescent="0.25"/>
    <row r="223965" x14ac:dyDescent="0.25"/>
    <row r="223966" x14ac:dyDescent="0.25"/>
    <row r="223967" x14ac:dyDescent="0.25"/>
    <row r="223968" x14ac:dyDescent="0.25"/>
    <row r="223969" x14ac:dyDescent="0.25"/>
    <row r="223970" x14ac:dyDescent="0.25"/>
    <row r="223971" x14ac:dyDescent="0.25"/>
    <row r="223972" x14ac:dyDescent="0.25"/>
    <row r="223973" x14ac:dyDescent="0.25"/>
    <row r="223974" x14ac:dyDescent="0.25"/>
    <row r="223975" x14ac:dyDescent="0.25"/>
    <row r="223976" x14ac:dyDescent="0.25"/>
    <row r="223977" x14ac:dyDescent="0.25"/>
    <row r="223978" x14ac:dyDescent="0.25"/>
    <row r="223979" x14ac:dyDescent="0.25"/>
    <row r="223980" x14ac:dyDescent="0.25"/>
    <row r="223981" x14ac:dyDescent="0.25"/>
    <row r="223982" x14ac:dyDescent="0.25"/>
    <row r="223983" x14ac:dyDescent="0.25"/>
    <row r="223984" x14ac:dyDescent="0.25"/>
    <row r="223985" x14ac:dyDescent="0.25"/>
    <row r="223986" x14ac:dyDescent="0.25"/>
    <row r="223987" x14ac:dyDescent="0.25"/>
    <row r="223988" x14ac:dyDescent="0.25"/>
    <row r="223989" x14ac:dyDescent="0.25"/>
    <row r="223990" x14ac:dyDescent="0.25"/>
    <row r="223991" x14ac:dyDescent="0.25"/>
    <row r="223992" x14ac:dyDescent="0.25"/>
    <row r="223993" x14ac:dyDescent="0.25"/>
    <row r="223994" x14ac:dyDescent="0.25"/>
    <row r="223995" x14ac:dyDescent="0.25"/>
    <row r="223996" x14ac:dyDescent="0.25"/>
    <row r="223997" x14ac:dyDescent="0.25"/>
    <row r="223998" x14ac:dyDescent="0.25"/>
    <row r="223999" x14ac:dyDescent="0.25"/>
    <row r="224000" x14ac:dyDescent="0.25"/>
    <row r="224001" x14ac:dyDescent="0.25"/>
    <row r="224002" x14ac:dyDescent="0.25"/>
    <row r="224003" x14ac:dyDescent="0.25"/>
    <row r="224004" x14ac:dyDescent="0.25"/>
    <row r="224005" x14ac:dyDescent="0.25"/>
    <row r="224006" x14ac:dyDescent="0.25"/>
    <row r="224007" x14ac:dyDescent="0.25"/>
    <row r="224008" x14ac:dyDescent="0.25"/>
    <row r="224009" x14ac:dyDescent="0.25"/>
    <row r="224010" x14ac:dyDescent="0.25"/>
    <row r="224011" x14ac:dyDescent="0.25"/>
    <row r="224012" x14ac:dyDescent="0.25"/>
    <row r="224013" x14ac:dyDescent="0.25"/>
    <row r="224014" x14ac:dyDescent="0.25"/>
    <row r="224015" x14ac:dyDescent="0.25"/>
    <row r="224016" x14ac:dyDescent="0.25"/>
    <row r="224017" x14ac:dyDescent="0.25"/>
    <row r="224018" x14ac:dyDescent="0.25"/>
    <row r="224019" x14ac:dyDescent="0.25"/>
    <row r="224020" x14ac:dyDescent="0.25"/>
    <row r="224021" x14ac:dyDescent="0.25"/>
    <row r="224022" x14ac:dyDescent="0.25"/>
    <row r="224023" x14ac:dyDescent="0.25"/>
    <row r="224024" x14ac:dyDescent="0.25"/>
    <row r="224025" x14ac:dyDescent="0.25"/>
    <row r="224026" x14ac:dyDescent="0.25"/>
    <row r="224027" x14ac:dyDescent="0.25"/>
    <row r="224028" x14ac:dyDescent="0.25"/>
    <row r="224029" x14ac:dyDescent="0.25"/>
    <row r="224030" x14ac:dyDescent="0.25"/>
    <row r="224031" x14ac:dyDescent="0.25"/>
    <row r="224032" x14ac:dyDescent="0.25"/>
    <row r="224033" x14ac:dyDescent="0.25"/>
    <row r="224034" x14ac:dyDescent="0.25"/>
    <row r="224035" x14ac:dyDescent="0.25"/>
    <row r="224036" x14ac:dyDescent="0.25"/>
    <row r="224037" x14ac:dyDescent="0.25"/>
    <row r="224038" x14ac:dyDescent="0.25"/>
    <row r="224039" x14ac:dyDescent="0.25"/>
    <row r="224040" x14ac:dyDescent="0.25"/>
    <row r="224041" x14ac:dyDescent="0.25"/>
    <row r="224042" x14ac:dyDescent="0.25"/>
    <row r="224043" x14ac:dyDescent="0.25"/>
    <row r="224044" x14ac:dyDescent="0.25"/>
    <row r="224045" x14ac:dyDescent="0.25"/>
    <row r="224046" x14ac:dyDescent="0.25"/>
    <row r="224047" x14ac:dyDescent="0.25"/>
    <row r="224048" x14ac:dyDescent="0.25"/>
    <row r="224049" x14ac:dyDescent="0.25"/>
    <row r="224050" x14ac:dyDescent="0.25"/>
    <row r="224051" x14ac:dyDescent="0.25"/>
    <row r="224052" x14ac:dyDescent="0.25"/>
    <row r="224053" x14ac:dyDescent="0.25"/>
    <row r="224054" x14ac:dyDescent="0.25"/>
    <row r="224055" x14ac:dyDescent="0.25"/>
    <row r="224056" x14ac:dyDescent="0.25"/>
    <row r="224057" x14ac:dyDescent="0.25"/>
    <row r="224058" x14ac:dyDescent="0.25"/>
    <row r="224059" x14ac:dyDescent="0.25"/>
    <row r="224060" x14ac:dyDescent="0.25"/>
    <row r="224061" x14ac:dyDescent="0.25"/>
    <row r="224062" x14ac:dyDescent="0.25"/>
    <row r="224063" x14ac:dyDescent="0.25"/>
    <row r="224064" x14ac:dyDescent="0.25"/>
    <row r="224065" x14ac:dyDescent="0.25"/>
    <row r="224066" x14ac:dyDescent="0.25"/>
    <row r="224067" x14ac:dyDescent="0.25"/>
    <row r="224068" x14ac:dyDescent="0.25"/>
    <row r="224069" x14ac:dyDescent="0.25"/>
    <row r="224070" x14ac:dyDescent="0.25"/>
    <row r="224071" x14ac:dyDescent="0.25"/>
    <row r="224072" x14ac:dyDescent="0.25"/>
    <row r="224073" x14ac:dyDescent="0.25"/>
    <row r="224074" x14ac:dyDescent="0.25"/>
    <row r="224075" x14ac:dyDescent="0.25"/>
    <row r="224076" x14ac:dyDescent="0.25"/>
    <row r="224077" x14ac:dyDescent="0.25"/>
    <row r="224078" x14ac:dyDescent="0.25"/>
    <row r="224079" x14ac:dyDescent="0.25"/>
    <row r="224080" x14ac:dyDescent="0.25"/>
    <row r="224081" x14ac:dyDescent="0.25"/>
    <row r="224082" x14ac:dyDescent="0.25"/>
    <row r="224083" x14ac:dyDescent="0.25"/>
    <row r="224084" x14ac:dyDescent="0.25"/>
    <row r="224085" x14ac:dyDescent="0.25"/>
    <row r="224086" x14ac:dyDescent="0.25"/>
    <row r="224087" x14ac:dyDescent="0.25"/>
    <row r="224088" x14ac:dyDescent="0.25"/>
    <row r="224089" x14ac:dyDescent="0.25"/>
    <row r="224090" x14ac:dyDescent="0.25"/>
    <row r="224091" x14ac:dyDescent="0.25"/>
    <row r="224092" x14ac:dyDescent="0.25"/>
    <row r="224093" x14ac:dyDescent="0.25"/>
    <row r="224094" x14ac:dyDescent="0.25"/>
    <row r="224095" x14ac:dyDescent="0.25"/>
    <row r="224096" x14ac:dyDescent="0.25"/>
    <row r="224097" x14ac:dyDescent="0.25"/>
    <row r="224098" x14ac:dyDescent="0.25"/>
    <row r="224099" x14ac:dyDescent="0.25"/>
    <row r="224100" x14ac:dyDescent="0.25"/>
    <row r="224101" x14ac:dyDescent="0.25"/>
    <row r="224102" x14ac:dyDescent="0.25"/>
    <row r="224103" x14ac:dyDescent="0.25"/>
    <row r="224104" x14ac:dyDescent="0.25"/>
    <row r="224105" x14ac:dyDescent="0.25"/>
    <row r="224106" x14ac:dyDescent="0.25"/>
    <row r="224107" x14ac:dyDescent="0.25"/>
    <row r="224108" x14ac:dyDescent="0.25"/>
    <row r="224109" x14ac:dyDescent="0.25"/>
    <row r="224110" x14ac:dyDescent="0.25"/>
    <row r="224111" x14ac:dyDescent="0.25"/>
    <row r="224112" x14ac:dyDescent="0.25"/>
    <row r="224113" x14ac:dyDescent="0.25"/>
    <row r="224114" x14ac:dyDescent="0.25"/>
    <row r="224115" x14ac:dyDescent="0.25"/>
    <row r="224116" x14ac:dyDescent="0.25"/>
    <row r="224117" x14ac:dyDescent="0.25"/>
    <row r="224118" x14ac:dyDescent="0.25"/>
    <row r="224119" x14ac:dyDescent="0.25"/>
    <row r="224120" x14ac:dyDescent="0.25"/>
    <row r="224121" x14ac:dyDescent="0.25"/>
    <row r="224122" x14ac:dyDescent="0.25"/>
    <row r="224123" x14ac:dyDescent="0.25"/>
    <row r="224124" x14ac:dyDescent="0.25"/>
    <row r="224125" x14ac:dyDescent="0.25"/>
    <row r="224126" x14ac:dyDescent="0.25"/>
    <row r="224127" x14ac:dyDescent="0.25"/>
    <row r="224128" x14ac:dyDescent="0.25"/>
    <row r="224129" x14ac:dyDescent="0.25"/>
    <row r="224130" x14ac:dyDescent="0.25"/>
    <row r="224131" x14ac:dyDescent="0.25"/>
    <row r="224132" x14ac:dyDescent="0.25"/>
    <row r="224133" x14ac:dyDescent="0.25"/>
    <row r="224134" x14ac:dyDescent="0.25"/>
    <row r="224135" x14ac:dyDescent="0.25"/>
    <row r="224136" x14ac:dyDescent="0.25"/>
    <row r="224137" x14ac:dyDescent="0.25"/>
    <row r="224138" x14ac:dyDescent="0.25"/>
    <row r="224139" x14ac:dyDescent="0.25"/>
    <row r="224140" x14ac:dyDescent="0.25"/>
    <row r="224141" x14ac:dyDescent="0.25"/>
    <row r="224142" x14ac:dyDescent="0.25"/>
    <row r="224143" x14ac:dyDescent="0.25"/>
    <row r="224144" x14ac:dyDescent="0.25"/>
    <row r="224145" x14ac:dyDescent="0.25"/>
    <row r="224146" x14ac:dyDescent="0.25"/>
    <row r="224147" x14ac:dyDescent="0.25"/>
    <row r="224148" x14ac:dyDescent="0.25"/>
    <row r="224149" x14ac:dyDescent="0.25"/>
    <row r="224150" x14ac:dyDescent="0.25"/>
    <row r="224151" x14ac:dyDescent="0.25"/>
    <row r="224152" x14ac:dyDescent="0.25"/>
    <row r="224153" x14ac:dyDescent="0.25"/>
    <row r="224154" x14ac:dyDescent="0.25"/>
    <row r="224155" x14ac:dyDescent="0.25"/>
    <row r="224156" x14ac:dyDescent="0.25"/>
    <row r="224157" x14ac:dyDescent="0.25"/>
    <row r="224158" x14ac:dyDescent="0.25"/>
    <row r="224159" x14ac:dyDescent="0.25"/>
    <row r="224160" x14ac:dyDescent="0.25"/>
    <row r="224161" x14ac:dyDescent="0.25"/>
    <row r="224162" x14ac:dyDescent="0.25"/>
    <row r="224163" x14ac:dyDescent="0.25"/>
    <row r="224164" x14ac:dyDescent="0.25"/>
    <row r="224165" x14ac:dyDescent="0.25"/>
    <row r="224166" x14ac:dyDescent="0.25"/>
    <row r="224167" x14ac:dyDescent="0.25"/>
    <row r="224168" x14ac:dyDescent="0.25"/>
    <row r="224169" x14ac:dyDescent="0.25"/>
    <row r="224170" x14ac:dyDescent="0.25"/>
    <row r="224171" x14ac:dyDescent="0.25"/>
    <row r="224172" x14ac:dyDescent="0.25"/>
    <row r="224173" x14ac:dyDescent="0.25"/>
    <row r="224174" x14ac:dyDescent="0.25"/>
    <row r="224175" x14ac:dyDescent="0.25"/>
    <row r="224176" x14ac:dyDescent="0.25"/>
    <row r="224177" x14ac:dyDescent="0.25"/>
    <row r="224178" x14ac:dyDescent="0.25"/>
    <row r="224179" x14ac:dyDescent="0.25"/>
    <row r="224180" x14ac:dyDescent="0.25"/>
    <row r="224181" x14ac:dyDescent="0.25"/>
    <row r="224182" x14ac:dyDescent="0.25"/>
    <row r="224183" x14ac:dyDescent="0.25"/>
    <row r="224184" x14ac:dyDescent="0.25"/>
    <row r="224185" x14ac:dyDescent="0.25"/>
    <row r="224186" x14ac:dyDescent="0.25"/>
    <row r="224187" x14ac:dyDescent="0.25"/>
    <row r="224188" x14ac:dyDescent="0.25"/>
    <row r="224189" x14ac:dyDescent="0.25"/>
    <row r="224190" x14ac:dyDescent="0.25"/>
    <row r="224191" x14ac:dyDescent="0.25"/>
    <row r="224192" x14ac:dyDescent="0.25"/>
    <row r="224193" x14ac:dyDescent="0.25"/>
    <row r="224194" x14ac:dyDescent="0.25"/>
    <row r="224195" x14ac:dyDescent="0.25"/>
    <row r="224196" x14ac:dyDescent="0.25"/>
    <row r="224197" x14ac:dyDescent="0.25"/>
    <row r="224198" x14ac:dyDescent="0.25"/>
    <row r="224199" x14ac:dyDescent="0.25"/>
    <row r="224200" x14ac:dyDescent="0.25"/>
    <row r="224201" x14ac:dyDescent="0.25"/>
    <row r="224202" x14ac:dyDescent="0.25"/>
    <row r="224203" x14ac:dyDescent="0.25"/>
    <row r="224204" x14ac:dyDescent="0.25"/>
    <row r="224205" x14ac:dyDescent="0.25"/>
    <row r="224206" x14ac:dyDescent="0.25"/>
    <row r="224207" x14ac:dyDescent="0.25"/>
    <row r="224208" x14ac:dyDescent="0.25"/>
    <row r="224209" x14ac:dyDescent="0.25"/>
    <row r="224210" x14ac:dyDescent="0.25"/>
    <row r="224211" x14ac:dyDescent="0.25"/>
    <row r="224212" x14ac:dyDescent="0.25"/>
    <row r="224213" x14ac:dyDescent="0.25"/>
    <row r="224214" x14ac:dyDescent="0.25"/>
    <row r="224215" x14ac:dyDescent="0.25"/>
    <row r="224216" x14ac:dyDescent="0.25"/>
    <row r="224217" x14ac:dyDescent="0.25"/>
    <row r="224218" x14ac:dyDescent="0.25"/>
    <row r="224219" x14ac:dyDescent="0.25"/>
    <row r="224220" x14ac:dyDescent="0.25"/>
    <row r="224221" x14ac:dyDescent="0.25"/>
    <row r="224222" x14ac:dyDescent="0.25"/>
    <row r="224223" x14ac:dyDescent="0.25"/>
    <row r="224224" x14ac:dyDescent="0.25"/>
    <row r="224225" x14ac:dyDescent="0.25"/>
    <row r="224226" x14ac:dyDescent="0.25"/>
    <row r="224227" x14ac:dyDescent="0.25"/>
    <row r="224228" x14ac:dyDescent="0.25"/>
    <row r="224229" x14ac:dyDescent="0.25"/>
    <row r="224230" x14ac:dyDescent="0.25"/>
    <row r="224231" x14ac:dyDescent="0.25"/>
    <row r="224232" x14ac:dyDescent="0.25"/>
    <row r="224233" x14ac:dyDescent="0.25"/>
    <row r="224234" x14ac:dyDescent="0.25"/>
    <row r="224235" x14ac:dyDescent="0.25"/>
    <row r="224236" x14ac:dyDescent="0.25"/>
    <row r="224237" x14ac:dyDescent="0.25"/>
    <row r="224238" x14ac:dyDescent="0.25"/>
    <row r="224239" x14ac:dyDescent="0.25"/>
    <row r="224240" x14ac:dyDescent="0.25"/>
    <row r="224241" x14ac:dyDescent="0.25"/>
    <row r="224242" x14ac:dyDescent="0.25"/>
    <row r="224243" x14ac:dyDescent="0.25"/>
    <row r="224244" x14ac:dyDescent="0.25"/>
    <row r="224245" x14ac:dyDescent="0.25"/>
    <row r="224246" x14ac:dyDescent="0.25"/>
    <row r="224247" x14ac:dyDescent="0.25"/>
    <row r="224248" x14ac:dyDescent="0.25"/>
    <row r="224249" x14ac:dyDescent="0.25"/>
    <row r="224250" x14ac:dyDescent="0.25"/>
    <row r="224251" x14ac:dyDescent="0.25"/>
    <row r="224252" x14ac:dyDescent="0.25"/>
    <row r="224253" x14ac:dyDescent="0.25"/>
    <row r="224254" x14ac:dyDescent="0.25"/>
    <row r="224255" x14ac:dyDescent="0.25"/>
    <row r="224256" x14ac:dyDescent="0.25"/>
    <row r="224257" x14ac:dyDescent="0.25"/>
    <row r="224258" x14ac:dyDescent="0.25"/>
    <row r="224259" x14ac:dyDescent="0.25"/>
    <row r="224260" x14ac:dyDescent="0.25"/>
    <row r="224261" x14ac:dyDescent="0.25"/>
    <row r="224262" x14ac:dyDescent="0.25"/>
    <row r="224263" x14ac:dyDescent="0.25"/>
    <row r="224264" x14ac:dyDescent="0.25"/>
    <row r="224265" x14ac:dyDescent="0.25"/>
    <row r="224266" x14ac:dyDescent="0.25"/>
    <row r="224267" x14ac:dyDescent="0.25"/>
    <row r="224268" x14ac:dyDescent="0.25"/>
    <row r="224269" x14ac:dyDescent="0.25"/>
    <row r="224270" x14ac:dyDescent="0.25"/>
    <row r="224271" x14ac:dyDescent="0.25"/>
    <row r="224272" x14ac:dyDescent="0.25"/>
    <row r="224273" x14ac:dyDescent="0.25"/>
    <row r="224274" x14ac:dyDescent="0.25"/>
    <row r="224275" x14ac:dyDescent="0.25"/>
    <row r="224276" x14ac:dyDescent="0.25"/>
    <row r="224277" x14ac:dyDescent="0.25"/>
    <row r="224278" x14ac:dyDescent="0.25"/>
    <row r="224279" x14ac:dyDescent="0.25"/>
    <row r="224280" x14ac:dyDescent="0.25"/>
    <row r="224281" x14ac:dyDescent="0.25"/>
    <row r="224282" x14ac:dyDescent="0.25"/>
    <row r="224283" x14ac:dyDescent="0.25"/>
    <row r="224284" x14ac:dyDescent="0.25"/>
    <row r="224285" x14ac:dyDescent="0.25"/>
    <row r="224286" x14ac:dyDescent="0.25"/>
    <row r="224287" x14ac:dyDescent="0.25"/>
    <row r="224288" x14ac:dyDescent="0.25"/>
    <row r="224289" x14ac:dyDescent="0.25"/>
    <row r="224290" x14ac:dyDescent="0.25"/>
    <row r="224291" x14ac:dyDescent="0.25"/>
    <row r="224292" x14ac:dyDescent="0.25"/>
    <row r="224293" x14ac:dyDescent="0.25"/>
    <row r="224294" x14ac:dyDescent="0.25"/>
    <row r="224295" x14ac:dyDescent="0.25"/>
    <row r="224296" x14ac:dyDescent="0.25"/>
    <row r="224297" x14ac:dyDescent="0.25"/>
    <row r="224298" x14ac:dyDescent="0.25"/>
    <row r="224299" x14ac:dyDescent="0.25"/>
    <row r="224300" x14ac:dyDescent="0.25"/>
    <row r="224301" x14ac:dyDescent="0.25"/>
    <row r="224302" x14ac:dyDescent="0.25"/>
    <row r="224303" x14ac:dyDescent="0.25"/>
    <row r="224304" x14ac:dyDescent="0.25"/>
    <row r="224305" x14ac:dyDescent="0.25"/>
    <row r="224306" x14ac:dyDescent="0.25"/>
    <row r="224307" x14ac:dyDescent="0.25"/>
    <row r="224308" x14ac:dyDescent="0.25"/>
    <row r="224309" x14ac:dyDescent="0.25"/>
    <row r="224310" x14ac:dyDescent="0.25"/>
    <row r="224311" x14ac:dyDescent="0.25"/>
    <row r="224312" x14ac:dyDescent="0.25"/>
    <row r="224313" x14ac:dyDescent="0.25"/>
    <row r="224314" x14ac:dyDescent="0.25"/>
    <row r="224315" x14ac:dyDescent="0.25"/>
    <row r="224316" x14ac:dyDescent="0.25"/>
    <row r="224317" x14ac:dyDescent="0.25"/>
    <row r="224318" x14ac:dyDescent="0.25"/>
    <row r="224319" x14ac:dyDescent="0.25"/>
    <row r="224320" x14ac:dyDescent="0.25"/>
    <row r="224321" x14ac:dyDescent="0.25"/>
    <row r="224322" x14ac:dyDescent="0.25"/>
    <row r="224323" x14ac:dyDescent="0.25"/>
    <row r="224324" x14ac:dyDescent="0.25"/>
    <row r="224325" x14ac:dyDescent="0.25"/>
    <row r="224326" x14ac:dyDescent="0.25"/>
    <row r="224327" x14ac:dyDescent="0.25"/>
    <row r="224328" x14ac:dyDescent="0.25"/>
    <row r="224329" x14ac:dyDescent="0.25"/>
    <row r="224330" x14ac:dyDescent="0.25"/>
    <row r="224331" x14ac:dyDescent="0.25"/>
    <row r="224332" x14ac:dyDescent="0.25"/>
    <row r="224333" x14ac:dyDescent="0.25"/>
    <row r="224334" x14ac:dyDescent="0.25"/>
    <row r="224335" x14ac:dyDescent="0.25"/>
    <row r="224336" x14ac:dyDescent="0.25"/>
    <row r="224337" x14ac:dyDescent="0.25"/>
    <row r="224338" x14ac:dyDescent="0.25"/>
    <row r="224339" x14ac:dyDescent="0.25"/>
    <row r="224340" x14ac:dyDescent="0.25"/>
    <row r="224341" x14ac:dyDescent="0.25"/>
    <row r="224342" x14ac:dyDescent="0.25"/>
    <row r="224343" x14ac:dyDescent="0.25"/>
    <row r="224344" x14ac:dyDescent="0.25"/>
    <row r="224345" x14ac:dyDescent="0.25"/>
    <row r="224346" x14ac:dyDescent="0.25"/>
    <row r="224347" x14ac:dyDescent="0.25"/>
    <row r="224348" x14ac:dyDescent="0.25"/>
    <row r="224349" x14ac:dyDescent="0.25"/>
    <row r="224350" x14ac:dyDescent="0.25"/>
    <row r="224351" x14ac:dyDescent="0.25"/>
    <row r="224352" x14ac:dyDescent="0.25"/>
    <row r="224353" x14ac:dyDescent="0.25"/>
    <row r="224354" x14ac:dyDescent="0.25"/>
    <row r="224355" x14ac:dyDescent="0.25"/>
    <row r="224356" x14ac:dyDescent="0.25"/>
    <row r="224357" x14ac:dyDescent="0.25"/>
    <row r="224358" x14ac:dyDescent="0.25"/>
    <row r="224359" x14ac:dyDescent="0.25"/>
    <row r="224360" x14ac:dyDescent="0.25"/>
    <row r="224361" x14ac:dyDescent="0.25"/>
    <row r="224362" x14ac:dyDescent="0.25"/>
    <row r="224363" x14ac:dyDescent="0.25"/>
    <row r="224364" x14ac:dyDescent="0.25"/>
    <row r="224365" x14ac:dyDescent="0.25"/>
    <row r="224366" x14ac:dyDescent="0.25"/>
    <row r="224367" x14ac:dyDescent="0.25"/>
    <row r="224368" x14ac:dyDescent="0.25"/>
    <row r="224369" x14ac:dyDescent="0.25"/>
    <row r="224370" x14ac:dyDescent="0.25"/>
    <row r="224371" x14ac:dyDescent="0.25"/>
    <row r="224372" x14ac:dyDescent="0.25"/>
    <row r="224373" x14ac:dyDescent="0.25"/>
    <row r="224374" x14ac:dyDescent="0.25"/>
    <row r="224375" x14ac:dyDescent="0.25"/>
    <row r="224376" x14ac:dyDescent="0.25"/>
    <row r="224377" x14ac:dyDescent="0.25"/>
    <row r="224378" x14ac:dyDescent="0.25"/>
    <row r="224379" x14ac:dyDescent="0.25"/>
    <row r="224380" x14ac:dyDescent="0.25"/>
    <row r="224381" x14ac:dyDescent="0.25"/>
    <row r="224382" x14ac:dyDescent="0.25"/>
    <row r="224383" x14ac:dyDescent="0.25"/>
    <row r="224384" x14ac:dyDescent="0.25"/>
    <row r="224385" x14ac:dyDescent="0.25"/>
    <row r="224386" x14ac:dyDescent="0.25"/>
    <row r="224387" x14ac:dyDescent="0.25"/>
    <row r="224388" x14ac:dyDescent="0.25"/>
    <row r="224389" x14ac:dyDescent="0.25"/>
    <row r="224390" x14ac:dyDescent="0.25"/>
    <row r="224391" x14ac:dyDescent="0.25"/>
    <row r="224392" x14ac:dyDescent="0.25"/>
    <row r="224393" x14ac:dyDescent="0.25"/>
    <row r="224394" x14ac:dyDescent="0.25"/>
    <row r="224395" x14ac:dyDescent="0.25"/>
    <row r="224396" x14ac:dyDescent="0.25"/>
    <row r="224397" x14ac:dyDescent="0.25"/>
    <row r="224398" x14ac:dyDescent="0.25"/>
    <row r="224399" x14ac:dyDescent="0.25"/>
    <row r="224400" x14ac:dyDescent="0.25"/>
    <row r="224401" x14ac:dyDescent="0.25"/>
    <row r="224402" x14ac:dyDescent="0.25"/>
    <row r="224403" x14ac:dyDescent="0.25"/>
    <row r="224404" x14ac:dyDescent="0.25"/>
    <row r="224405" x14ac:dyDescent="0.25"/>
    <row r="224406" x14ac:dyDescent="0.25"/>
    <row r="224407" x14ac:dyDescent="0.25"/>
    <row r="224408" x14ac:dyDescent="0.25"/>
    <row r="224409" x14ac:dyDescent="0.25"/>
    <row r="224410" x14ac:dyDescent="0.25"/>
    <row r="224411" x14ac:dyDescent="0.25"/>
    <row r="224412" x14ac:dyDescent="0.25"/>
    <row r="224413" x14ac:dyDescent="0.25"/>
    <row r="224414" x14ac:dyDescent="0.25"/>
    <row r="224415" x14ac:dyDescent="0.25"/>
    <row r="224416" x14ac:dyDescent="0.25"/>
    <row r="224417" x14ac:dyDescent="0.25"/>
    <row r="224418" x14ac:dyDescent="0.25"/>
    <row r="224419" x14ac:dyDescent="0.25"/>
    <row r="224420" x14ac:dyDescent="0.25"/>
    <row r="224421" x14ac:dyDescent="0.25"/>
    <row r="224422" x14ac:dyDescent="0.25"/>
    <row r="224423" x14ac:dyDescent="0.25"/>
    <row r="224424" x14ac:dyDescent="0.25"/>
    <row r="224425" x14ac:dyDescent="0.25"/>
    <row r="224426" x14ac:dyDescent="0.25"/>
    <row r="224427" x14ac:dyDescent="0.25"/>
    <row r="224428" x14ac:dyDescent="0.25"/>
    <row r="224429" x14ac:dyDescent="0.25"/>
    <row r="224430" x14ac:dyDescent="0.25"/>
    <row r="224431" x14ac:dyDescent="0.25"/>
    <row r="224432" x14ac:dyDescent="0.25"/>
    <row r="224433" x14ac:dyDescent="0.25"/>
    <row r="224434" x14ac:dyDescent="0.25"/>
    <row r="224435" x14ac:dyDescent="0.25"/>
    <row r="224436" x14ac:dyDescent="0.25"/>
    <row r="224437" x14ac:dyDescent="0.25"/>
    <row r="224438" x14ac:dyDescent="0.25"/>
    <row r="224439" x14ac:dyDescent="0.25"/>
    <row r="224440" x14ac:dyDescent="0.25"/>
    <row r="224441" x14ac:dyDescent="0.25"/>
    <row r="224442" x14ac:dyDescent="0.25"/>
    <row r="224443" x14ac:dyDescent="0.25"/>
    <row r="224444" x14ac:dyDescent="0.25"/>
    <row r="224445" x14ac:dyDescent="0.25"/>
    <row r="224446" x14ac:dyDescent="0.25"/>
    <row r="224447" x14ac:dyDescent="0.25"/>
    <row r="224448" x14ac:dyDescent="0.25"/>
    <row r="224449" x14ac:dyDescent="0.25"/>
    <row r="224450" x14ac:dyDescent="0.25"/>
    <row r="224451" x14ac:dyDescent="0.25"/>
    <row r="224452" x14ac:dyDescent="0.25"/>
    <row r="224453" x14ac:dyDescent="0.25"/>
    <row r="224454" x14ac:dyDescent="0.25"/>
    <row r="224455" x14ac:dyDescent="0.25"/>
    <row r="224456" x14ac:dyDescent="0.25"/>
    <row r="224457" x14ac:dyDescent="0.25"/>
    <row r="224458" x14ac:dyDescent="0.25"/>
    <row r="224459" x14ac:dyDescent="0.25"/>
    <row r="224460" x14ac:dyDescent="0.25"/>
    <row r="224461" x14ac:dyDescent="0.25"/>
    <row r="224462" x14ac:dyDescent="0.25"/>
    <row r="224463" x14ac:dyDescent="0.25"/>
    <row r="224464" x14ac:dyDescent="0.25"/>
    <row r="224465" x14ac:dyDescent="0.25"/>
    <row r="224466" x14ac:dyDescent="0.25"/>
    <row r="224467" x14ac:dyDescent="0.25"/>
    <row r="224468" x14ac:dyDescent="0.25"/>
    <row r="224469" x14ac:dyDescent="0.25"/>
    <row r="224470" x14ac:dyDescent="0.25"/>
    <row r="224471" x14ac:dyDescent="0.25"/>
    <row r="224472" x14ac:dyDescent="0.25"/>
    <row r="224473" x14ac:dyDescent="0.25"/>
    <row r="224474" x14ac:dyDescent="0.25"/>
    <row r="224475" x14ac:dyDescent="0.25"/>
    <row r="224476" x14ac:dyDescent="0.25"/>
    <row r="224477" x14ac:dyDescent="0.25"/>
    <row r="224478" x14ac:dyDescent="0.25"/>
    <row r="224479" x14ac:dyDescent="0.25"/>
    <row r="224480" x14ac:dyDescent="0.25"/>
    <row r="224481" x14ac:dyDescent="0.25"/>
    <row r="224482" x14ac:dyDescent="0.25"/>
    <row r="224483" x14ac:dyDescent="0.25"/>
    <row r="224484" x14ac:dyDescent="0.25"/>
    <row r="224485" x14ac:dyDescent="0.25"/>
    <row r="224486" x14ac:dyDescent="0.25"/>
    <row r="224487" x14ac:dyDescent="0.25"/>
    <row r="224488" x14ac:dyDescent="0.25"/>
    <row r="224489" x14ac:dyDescent="0.25"/>
    <row r="224490" x14ac:dyDescent="0.25"/>
    <row r="224491" x14ac:dyDescent="0.25"/>
    <row r="224492" x14ac:dyDescent="0.25"/>
    <row r="224493" x14ac:dyDescent="0.25"/>
    <row r="224494" x14ac:dyDescent="0.25"/>
    <row r="224495" x14ac:dyDescent="0.25"/>
    <row r="224496" x14ac:dyDescent="0.25"/>
    <row r="224497" x14ac:dyDescent="0.25"/>
    <row r="224498" x14ac:dyDescent="0.25"/>
    <row r="224499" x14ac:dyDescent="0.25"/>
    <row r="224500" x14ac:dyDescent="0.25"/>
    <row r="224501" x14ac:dyDescent="0.25"/>
    <row r="224502" x14ac:dyDescent="0.25"/>
    <row r="224503" x14ac:dyDescent="0.25"/>
    <row r="224504" x14ac:dyDescent="0.25"/>
    <row r="224505" x14ac:dyDescent="0.25"/>
    <row r="224506" x14ac:dyDescent="0.25"/>
    <row r="224507" x14ac:dyDescent="0.25"/>
    <row r="224508" x14ac:dyDescent="0.25"/>
    <row r="224509" x14ac:dyDescent="0.25"/>
    <row r="224510" x14ac:dyDescent="0.25"/>
    <row r="224511" x14ac:dyDescent="0.25"/>
    <row r="224512" x14ac:dyDescent="0.25"/>
    <row r="224513" x14ac:dyDescent="0.25"/>
    <row r="224514" x14ac:dyDescent="0.25"/>
    <row r="224515" x14ac:dyDescent="0.25"/>
    <row r="224516" x14ac:dyDescent="0.25"/>
    <row r="224517" x14ac:dyDescent="0.25"/>
    <row r="224518" x14ac:dyDescent="0.25"/>
    <row r="224519" x14ac:dyDescent="0.25"/>
    <row r="224520" x14ac:dyDescent="0.25"/>
    <row r="224521" x14ac:dyDescent="0.25"/>
    <row r="224522" x14ac:dyDescent="0.25"/>
    <row r="224523" x14ac:dyDescent="0.25"/>
    <row r="224524" x14ac:dyDescent="0.25"/>
    <row r="224525" x14ac:dyDescent="0.25"/>
    <row r="224526" x14ac:dyDescent="0.25"/>
    <row r="224527" x14ac:dyDescent="0.25"/>
    <row r="224528" x14ac:dyDescent="0.25"/>
    <row r="224529" x14ac:dyDescent="0.25"/>
    <row r="224530" x14ac:dyDescent="0.25"/>
    <row r="224531" x14ac:dyDescent="0.25"/>
    <row r="224532" x14ac:dyDescent="0.25"/>
    <row r="224533" x14ac:dyDescent="0.25"/>
    <row r="224534" x14ac:dyDescent="0.25"/>
    <row r="224535" x14ac:dyDescent="0.25"/>
    <row r="224536" x14ac:dyDescent="0.25"/>
    <row r="224537" x14ac:dyDescent="0.25"/>
    <row r="224538" x14ac:dyDescent="0.25"/>
    <row r="224539" x14ac:dyDescent="0.25"/>
    <row r="224540" x14ac:dyDescent="0.25"/>
    <row r="224541" x14ac:dyDescent="0.25"/>
    <row r="224542" x14ac:dyDescent="0.25"/>
    <row r="224543" x14ac:dyDescent="0.25"/>
    <row r="224544" x14ac:dyDescent="0.25"/>
    <row r="224545" x14ac:dyDescent="0.25"/>
    <row r="224546" x14ac:dyDescent="0.25"/>
    <row r="224547" x14ac:dyDescent="0.25"/>
    <row r="224548" x14ac:dyDescent="0.25"/>
    <row r="224549" x14ac:dyDescent="0.25"/>
    <row r="224550" x14ac:dyDescent="0.25"/>
    <row r="224551" x14ac:dyDescent="0.25"/>
    <row r="224552" x14ac:dyDescent="0.25"/>
    <row r="224553" x14ac:dyDescent="0.25"/>
    <row r="224554" x14ac:dyDescent="0.25"/>
    <row r="224555" x14ac:dyDescent="0.25"/>
    <row r="224556" x14ac:dyDescent="0.25"/>
    <row r="224557" x14ac:dyDescent="0.25"/>
    <row r="224558" x14ac:dyDescent="0.25"/>
    <row r="224559" x14ac:dyDescent="0.25"/>
    <row r="224560" x14ac:dyDescent="0.25"/>
    <row r="224561" x14ac:dyDescent="0.25"/>
    <row r="224562" x14ac:dyDescent="0.25"/>
    <row r="224563" x14ac:dyDescent="0.25"/>
    <row r="224564" x14ac:dyDescent="0.25"/>
    <row r="224565" x14ac:dyDescent="0.25"/>
    <row r="224566" x14ac:dyDescent="0.25"/>
    <row r="224567" x14ac:dyDescent="0.25"/>
    <row r="224568" x14ac:dyDescent="0.25"/>
    <row r="224569" x14ac:dyDescent="0.25"/>
    <row r="224570" x14ac:dyDescent="0.25"/>
    <row r="224571" x14ac:dyDescent="0.25"/>
    <row r="224572" x14ac:dyDescent="0.25"/>
    <row r="224573" x14ac:dyDescent="0.25"/>
    <row r="224574" x14ac:dyDescent="0.25"/>
    <row r="224575" x14ac:dyDescent="0.25"/>
    <row r="224576" x14ac:dyDescent="0.25"/>
    <row r="224577" x14ac:dyDescent="0.25"/>
    <row r="224578" x14ac:dyDescent="0.25"/>
    <row r="224579" x14ac:dyDescent="0.25"/>
    <row r="224580" x14ac:dyDescent="0.25"/>
    <row r="224581" x14ac:dyDescent="0.25"/>
    <row r="224582" x14ac:dyDescent="0.25"/>
    <row r="224583" x14ac:dyDescent="0.25"/>
    <row r="224584" x14ac:dyDescent="0.25"/>
    <row r="224585" x14ac:dyDescent="0.25"/>
    <row r="224586" x14ac:dyDescent="0.25"/>
    <row r="224587" x14ac:dyDescent="0.25"/>
    <row r="224588" x14ac:dyDescent="0.25"/>
    <row r="224589" x14ac:dyDescent="0.25"/>
    <row r="224590" x14ac:dyDescent="0.25"/>
    <row r="224591" x14ac:dyDescent="0.25"/>
    <row r="224592" x14ac:dyDescent="0.25"/>
    <row r="224593" x14ac:dyDescent="0.25"/>
    <row r="224594" x14ac:dyDescent="0.25"/>
    <row r="224595" x14ac:dyDescent="0.25"/>
    <row r="224596" x14ac:dyDescent="0.25"/>
    <row r="224597" x14ac:dyDescent="0.25"/>
    <row r="224598" x14ac:dyDescent="0.25"/>
    <row r="224599" x14ac:dyDescent="0.25"/>
    <row r="224600" x14ac:dyDescent="0.25"/>
    <row r="224601" x14ac:dyDescent="0.25"/>
    <row r="224602" x14ac:dyDescent="0.25"/>
    <row r="224603" x14ac:dyDescent="0.25"/>
    <row r="224604" x14ac:dyDescent="0.25"/>
    <row r="224605" x14ac:dyDescent="0.25"/>
    <row r="224606" x14ac:dyDescent="0.25"/>
    <row r="224607" x14ac:dyDescent="0.25"/>
    <row r="224608" x14ac:dyDescent="0.25"/>
    <row r="224609" x14ac:dyDescent="0.25"/>
    <row r="224610" x14ac:dyDescent="0.25"/>
    <row r="224611" x14ac:dyDescent="0.25"/>
    <row r="224612" x14ac:dyDescent="0.25"/>
    <row r="224613" x14ac:dyDescent="0.25"/>
    <row r="224614" x14ac:dyDescent="0.25"/>
    <row r="224615" x14ac:dyDescent="0.25"/>
    <row r="224616" x14ac:dyDescent="0.25"/>
    <row r="224617" x14ac:dyDescent="0.25"/>
    <row r="224618" x14ac:dyDescent="0.25"/>
    <row r="224619" x14ac:dyDescent="0.25"/>
    <row r="224620" x14ac:dyDescent="0.25"/>
    <row r="224621" x14ac:dyDescent="0.25"/>
    <row r="224622" x14ac:dyDescent="0.25"/>
    <row r="224623" x14ac:dyDescent="0.25"/>
    <row r="224624" x14ac:dyDescent="0.25"/>
    <row r="224625" x14ac:dyDescent="0.25"/>
    <row r="224626" x14ac:dyDescent="0.25"/>
    <row r="224627" x14ac:dyDescent="0.25"/>
    <row r="224628" x14ac:dyDescent="0.25"/>
    <row r="224629" x14ac:dyDescent="0.25"/>
    <row r="224630" x14ac:dyDescent="0.25"/>
    <row r="224631" x14ac:dyDescent="0.25"/>
    <row r="224632" x14ac:dyDescent="0.25"/>
    <row r="224633" x14ac:dyDescent="0.25"/>
    <row r="224634" x14ac:dyDescent="0.25"/>
    <row r="224635" x14ac:dyDescent="0.25"/>
    <row r="224636" x14ac:dyDescent="0.25"/>
    <row r="224637" x14ac:dyDescent="0.25"/>
    <row r="224638" x14ac:dyDescent="0.25"/>
    <row r="224639" x14ac:dyDescent="0.25"/>
    <row r="224640" x14ac:dyDescent="0.25"/>
    <row r="224641" x14ac:dyDescent="0.25"/>
    <row r="224642" x14ac:dyDescent="0.25"/>
    <row r="224643" x14ac:dyDescent="0.25"/>
    <row r="224644" x14ac:dyDescent="0.25"/>
    <row r="224645" x14ac:dyDescent="0.25"/>
    <row r="224646" x14ac:dyDescent="0.25"/>
    <row r="224647" x14ac:dyDescent="0.25"/>
    <row r="224648" x14ac:dyDescent="0.25"/>
    <row r="224649" x14ac:dyDescent="0.25"/>
    <row r="224650" x14ac:dyDescent="0.25"/>
    <row r="224651" x14ac:dyDescent="0.25"/>
    <row r="224652" x14ac:dyDescent="0.25"/>
    <row r="224653" x14ac:dyDescent="0.25"/>
    <row r="224654" x14ac:dyDescent="0.25"/>
    <row r="224655" x14ac:dyDescent="0.25"/>
    <row r="224656" x14ac:dyDescent="0.25"/>
    <row r="224657" x14ac:dyDescent="0.25"/>
    <row r="224658" x14ac:dyDescent="0.25"/>
    <row r="224659" x14ac:dyDescent="0.25"/>
    <row r="224660" x14ac:dyDescent="0.25"/>
    <row r="224661" x14ac:dyDescent="0.25"/>
    <row r="224662" x14ac:dyDescent="0.25"/>
    <row r="224663" x14ac:dyDescent="0.25"/>
    <row r="224664" x14ac:dyDescent="0.25"/>
    <row r="224665" x14ac:dyDescent="0.25"/>
    <row r="224666" x14ac:dyDescent="0.25"/>
    <row r="224667" x14ac:dyDescent="0.25"/>
    <row r="224668" x14ac:dyDescent="0.25"/>
    <row r="224669" x14ac:dyDescent="0.25"/>
    <row r="224670" x14ac:dyDescent="0.25"/>
    <row r="224671" x14ac:dyDescent="0.25"/>
    <row r="224672" x14ac:dyDescent="0.25"/>
    <row r="224673" x14ac:dyDescent="0.25"/>
    <row r="224674" x14ac:dyDescent="0.25"/>
    <row r="224675" x14ac:dyDescent="0.25"/>
    <row r="224676" x14ac:dyDescent="0.25"/>
    <row r="224677" x14ac:dyDescent="0.25"/>
    <row r="224678" x14ac:dyDescent="0.25"/>
    <row r="224679" x14ac:dyDescent="0.25"/>
    <row r="224680" x14ac:dyDescent="0.25"/>
    <row r="224681" x14ac:dyDescent="0.25"/>
    <row r="224682" x14ac:dyDescent="0.25"/>
    <row r="224683" x14ac:dyDescent="0.25"/>
    <row r="224684" x14ac:dyDescent="0.25"/>
    <row r="224685" x14ac:dyDescent="0.25"/>
    <row r="224686" x14ac:dyDescent="0.25"/>
    <row r="224687" x14ac:dyDescent="0.25"/>
    <row r="224688" x14ac:dyDescent="0.25"/>
    <row r="224689" x14ac:dyDescent="0.25"/>
    <row r="224690" x14ac:dyDescent="0.25"/>
    <row r="224691" x14ac:dyDescent="0.25"/>
    <row r="224692" x14ac:dyDescent="0.25"/>
    <row r="224693" x14ac:dyDescent="0.25"/>
    <row r="224694" x14ac:dyDescent="0.25"/>
    <row r="224695" x14ac:dyDescent="0.25"/>
    <row r="224696" x14ac:dyDescent="0.25"/>
    <row r="224697" x14ac:dyDescent="0.25"/>
    <row r="224698" x14ac:dyDescent="0.25"/>
    <row r="224699" x14ac:dyDescent="0.25"/>
    <row r="224700" x14ac:dyDescent="0.25"/>
    <row r="224701" x14ac:dyDescent="0.25"/>
    <row r="224702" x14ac:dyDescent="0.25"/>
    <row r="224703" x14ac:dyDescent="0.25"/>
    <row r="224704" x14ac:dyDescent="0.25"/>
    <row r="224705" x14ac:dyDescent="0.25"/>
    <row r="224706" x14ac:dyDescent="0.25"/>
    <row r="224707" x14ac:dyDescent="0.25"/>
    <row r="224708" x14ac:dyDescent="0.25"/>
    <row r="224709" x14ac:dyDescent="0.25"/>
    <row r="224710" x14ac:dyDescent="0.25"/>
    <row r="224711" x14ac:dyDescent="0.25"/>
    <row r="224712" x14ac:dyDescent="0.25"/>
    <row r="224713" x14ac:dyDescent="0.25"/>
    <row r="224714" x14ac:dyDescent="0.25"/>
    <row r="224715" x14ac:dyDescent="0.25"/>
    <row r="224716" x14ac:dyDescent="0.25"/>
    <row r="224717" x14ac:dyDescent="0.25"/>
    <row r="224718" x14ac:dyDescent="0.25"/>
    <row r="224719" x14ac:dyDescent="0.25"/>
    <row r="224720" x14ac:dyDescent="0.25"/>
    <row r="224721" x14ac:dyDescent="0.25"/>
    <row r="224722" x14ac:dyDescent="0.25"/>
    <row r="224723" x14ac:dyDescent="0.25"/>
    <row r="224724" x14ac:dyDescent="0.25"/>
    <row r="224725" x14ac:dyDescent="0.25"/>
    <row r="224726" x14ac:dyDescent="0.25"/>
    <row r="224727" x14ac:dyDescent="0.25"/>
    <row r="224728" x14ac:dyDescent="0.25"/>
    <row r="224729" x14ac:dyDescent="0.25"/>
    <row r="224730" x14ac:dyDescent="0.25"/>
    <row r="224731" x14ac:dyDescent="0.25"/>
    <row r="224732" x14ac:dyDescent="0.25"/>
    <row r="224733" x14ac:dyDescent="0.25"/>
    <row r="224734" x14ac:dyDescent="0.25"/>
    <row r="224735" x14ac:dyDescent="0.25"/>
    <row r="224736" x14ac:dyDescent="0.25"/>
    <row r="224737" x14ac:dyDescent="0.25"/>
    <row r="224738" x14ac:dyDescent="0.25"/>
    <row r="224739" x14ac:dyDescent="0.25"/>
    <row r="224740" x14ac:dyDescent="0.25"/>
    <row r="224741" x14ac:dyDescent="0.25"/>
    <row r="224742" x14ac:dyDescent="0.25"/>
    <row r="224743" x14ac:dyDescent="0.25"/>
    <row r="224744" x14ac:dyDescent="0.25"/>
    <row r="224745" x14ac:dyDescent="0.25"/>
    <row r="224746" x14ac:dyDescent="0.25"/>
    <row r="224747" x14ac:dyDescent="0.25"/>
    <row r="224748" x14ac:dyDescent="0.25"/>
    <row r="224749" x14ac:dyDescent="0.25"/>
    <row r="224750" x14ac:dyDescent="0.25"/>
    <row r="224751" x14ac:dyDescent="0.25"/>
    <row r="224752" x14ac:dyDescent="0.25"/>
    <row r="224753" x14ac:dyDescent="0.25"/>
    <row r="224754" x14ac:dyDescent="0.25"/>
    <row r="224755" x14ac:dyDescent="0.25"/>
    <row r="224756" x14ac:dyDescent="0.25"/>
    <row r="224757" x14ac:dyDescent="0.25"/>
    <row r="224758" x14ac:dyDescent="0.25"/>
    <row r="224759" x14ac:dyDescent="0.25"/>
    <row r="224760" x14ac:dyDescent="0.25"/>
    <row r="224761" x14ac:dyDescent="0.25"/>
    <row r="224762" x14ac:dyDescent="0.25"/>
    <row r="224763" x14ac:dyDescent="0.25"/>
    <row r="224764" x14ac:dyDescent="0.25"/>
    <row r="224765" x14ac:dyDescent="0.25"/>
    <row r="224766" x14ac:dyDescent="0.25"/>
    <row r="224767" x14ac:dyDescent="0.25"/>
    <row r="224768" x14ac:dyDescent="0.25"/>
    <row r="224769" x14ac:dyDescent="0.25"/>
    <row r="224770" x14ac:dyDescent="0.25"/>
    <row r="224771" x14ac:dyDescent="0.25"/>
    <row r="224772" x14ac:dyDescent="0.25"/>
    <row r="224773" x14ac:dyDescent="0.25"/>
    <row r="224774" x14ac:dyDescent="0.25"/>
    <row r="224775" x14ac:dyDescent="0.25"/>
    <row r="224776" x14ac:dyDescent="0.25"/>
    <row r="224777" x14ac:dyDescent="0.25"/>
    <row r="224778" x14ac:dyDescent="0.25"/>
    <row r="224779" x14ac:dyDescent="0.25"/>
    <row r="224780" x14ac:dyDescent="0.25"/>
    <row r="224781" x14ac:dyDescent="0.25"/>
    <row r="224782" x14ac:dyDescent="0.25"/>
    <row r="224783" x14ac:dyDescent="0.25"/>
    <row r="224784" x14ac:dyDescent="0.25"/>
    <row r="224785" x14ac:dyDescent="0.25"/>
    <row r="224786" x14ac:dyDescent="0.25"/>
    <row r="224787" x14ac:dyDescent="0.25"/>
    <row r="224788" x14ac:dyDescent="0.25"/>
    <row r="224789" x14ac:dyDescent="0.25"/>
    <row r="224790" x14ac:dyDescent="0.25"/>
    <row r="224791" x14ac:dyDescent="0.25"/>
    <row r="224792" x14ac:dyDescent="0.25"/>
    <row r="224793" x14ac:dyDescent="0.25"/>
    <row r="224794" x14ac:dyDescent="0.25"/>
    <row r="224795" x14ac:dyDescent="0.25"/>
    <row r="224796" x14ac:dyDescent="0.25"/>
    <row r="224797" x14ac:dyDescent="0.25"/>
    <row r="224798" x14ac:dyDescent="0.25"/>
    <row r="224799" x14ac:dyDescent="0.25"/>
    <row r="224800" x14ac:dyDescent="0.25"/>
    <row r="224801" x14ac:dyDescent="0.25"/>
    <row r="224802" x14ac:dyDescent="0.25"/>
    <row r="224803" x14ac:dyDescent="0.25"/>
    <row r="224804" x14ac:dyDescent="0.25"/>
    <row r="224805" x14ac:dyDescent="0.25"/>
    <row r="224806" x14ac:dyDescent="0.25"/>
    <row r="224807" x14ac:dyDescent="0.25"/>
    <row r="224808" x14ac:dyDescent="0.25"/>
    <row r="224809" x14ac:dyDescent="0.25"/>
    <row r="224810" x14ac:dyDescent="0.25"/>
    <row r="224811" x14ac:dyDescent="0.25"/>
    <row r="224812" x14ac:dyDescent="0.25"/>
    <row r="224813" x14ac:dyDescent="0.25"/>
    <row r="224814" x14ac:dyDescent="0.25"/>
    <row r="224815" x14ac:dyDescent="0.25"/>
    <row r="224816" x14ac:dyDescent="0.25"/>
    <row r="224817" x14ac:dyDescent="0.25"/>
    <row r="224818" x14ac:dyDescent="0.25"/>
    <row r="224819" x14ac:dyDescent="0.25"/>
    <row r="224820" x14ac:dyDescent="0.25"/>
    <row r="224821" x14ac:dyDescent="0.25"/>
    <row r="224822" x14ac:dyDescent="0.25"/>
    <row r="224823" x14ac:dyDescent="0.25"/>
    <row r="224824" x14ac:dyDescent="0.25"/>
    <row r="224825" x14ac:dyDescent="0.25"/>
    <row r="224826" x14ac:dyDescent="0.25"/>
    <row r="224827" x14ac:dyDescent="0.25"/>
    <row r="224828" x14ac:dyDescent="0.25"/>
    <row r="224829" x14ac:dyDescent="0.25"/>
    <row r="224830" x14ac:dyDescent="0.25"/>
    <row r="224831" x14ac:dyDescent="0.25"/>
    <row r="224832" x14ac:dyDescent="0.25"/>
    <row r="224833" x14ac:dyDescent="0.25"/>
    <row r="224834" x14ac:dyDescent="0.25"/>
    <row r="224835" x14ac:dyDescent="0.25"/>
    <row r="224836" x14ac:dyDescent="0.25"/>
    <row r="224837" x14ac:dyDescent="0.25"/>
    <row r="224838" x14ac:dyDescent="0.25"/>
    <row r="224839" x14ac:dyDescent="0.25"/>
    <row r="224840" x14ac:dyDescent="0.25"/>
    <row r="224841" x14ac:dyDescent="0.25"/>
    <row r="224842" x14ac:dyDescent="0.25"/>
    <row r="224843" x14ac:dyDescent="0.25"/>
    <row r="224844" x14ac:dyDescent="0.25"/>
    <row r="224845" x14ac:dyDescent="0.25"/>
    <row r="224846" x14ac:dyDescent="0.25"/>
    <row r="224847" x14ac:dyDescent="0.25"/>
    <row r="224848" x14ac:dyDescent="0.25"/>
    <row r="224849" x14ac:dyDescent="0.25"/>
    <row r="224850" x14ac:dyDescent="0.25"/>
    <row r="224851" x14ac:dyDescent="0.25"/>
    <row r="224852" x14ac:dyDescent="0.25"/>
    <row r="224853" x14ac:dyDescent="0.25"/>
    <row r="224854" x14ac:dyDescent="0.25"/>
    <row r="224855" x14ac:dyDescent="0.25"/>
    <row r="224856" x14ac:dyDescent="0.25"/>
    <row r="224857" x14ac:dyDescent="0.25"/>
    <row r="224858" x14ac:dyDescent="0.25"/>
    <row r="224859" x14ac:dyDescent="0.25"/>
    <row r="224860" x14ac:dyDescent="0.25"/>
    <row r="224861" x14ac:dyDescent="0.25"/>
    <row r="224862" x14ac:dyDescent="0.25"/>
    <row r="224863" x14ac:dyDescent="0.25"/>
    <row r="224864" x14ac:dyDescent="0.25"/>
    <row r="224865" x14ac:dyDescent="0.25"/>
    <row r="224866" x14ac:dyDescent="0.25"/>
    <row r="224867" x14ac:dyDescent="0.25"/>
    <row r="224868" x14ac:dyDescent="0.25"/>
    <row r="224869" x14ac:dyDescent="0.25"/>
    <row r="224870" x14ac:dyDescent="0.25"/>
    <row r="224871" x14ac:dyDescent="0.25"/>
    <row r="224872" x14ac:dyDescent="0.25"/>
    <row r="224873" x14ac:dyDescent="0.25"/>
    <row r="224874" x14ac:dyDescent="0.25"/>
    <row r="224875" x14ac:dyDescent="0.25"/>
    <row r="224876" x14ac:dyDescent="0.25"/>
    <row r="224877" x14ac:dyDescent="0.25"/>
    <row r="224878" x14ac:dyDescent="0.25"/>
    <row r="224879" x14ac:dyDescent="0.25"/>
    <row r="224880" x14ac:dyDescent="0.25"/>
    <row r="224881" x14ac:dyDescent="0.25"/>
    <row r="224882" x14ac:dyDescent="0.25"/>
    <row r="224883" x14ac:dyDescent="0.25"/>
    <row r="224884" x14ac:dyDescent="0.25"/>
    <row r="224885" x14ac:dyDescent="0.25"/>
    <row r="224886" x14ac:dyDescent="0.25"/>
    <row r="224887" x14ac:dyDescent="0.25"/>
    <row r="224888" x14ac:dyDescent="0.25"/>
    <row r="224889" x14ac:dyDescent="0.25"/>
    <row r="224890" x14ac:dyDescent="0.25"/>
    <row r="224891" x14ac:dyDescent="0.25"/>
    <row r="224892" x14ac:dyDescent="0.25"/>
    <row r="224893" x14ac:dyDescent="0.25"/>
    <row r="224894" x14ac:dyDescent="0.25"/>
    <row r="224895" x14ac:dyDescent="0.25"/>
    <row r="224896" x14ac:dyDescent="0.25"/>
    <row r="224897" x14ac:dyDescent="0.25"/>
    <row r="224898" x14ac:dyDescent="0.25"/>
    <row r="224899" x14ac:dyDescent="0.25"/>
    <row r="224900" x14ac:dyDescent="0.25"/>
    <row r="224901" x14ac:dyDescent="0.25"/>
    <row r="224902" x14ac:dyDescent="0.25"/>
    <row r="224903" x14ac:dyDescent="0.25"/>
    <row r="224904" x14ac:dyDescent="0.25"/>
    <row r="224905" x14ac:dyDescent="0.25"/>
    <row r="224906" x14ac:dyDescent="0.25"/>
    <row r="224907" x14ac:dyDescent="0.25"/>
    <row r="224908" x14ac:dyDescent="0.25"/>
    <row r="224909" x14ac:dyDescent="0.25"/>
    <row r="224910" x14ac:dyDescent="0.25"/>
    <row r="224911" x14ac:dyDescent="0.25"/>
    <row r="224912" x14ac:dyDescent="0.25"/>
    <row r="224913" x14ac:dyDescent="0.25"/>
    <row r="224914" x14ac:dyDescent="0.25"/>
    <row r="224915" x14ac:dyDescent="0.25"/>
    <row r="224916" x14ac:dyDescent="0.25"/>
    <row r="224917" x14ac:dyDescent="0.25"/>
    <row r="224918" x14ac:dyDescent="0.25"/>
    <row r="224919" x14ac:dyDescent="0.25"/>
    <row r="224920" x14ac:dyDescent="0.25"/>
    <row r="224921" x14ac:dyDescent="0.25"/>
    <row r="224922" x14ac:dyDescent="0.25"/>
    <row r="224923" x14ac:dyDescent="0.25"/>
    <row r="224924" x14ac:dyDescent="0.25"/>
    <row r="224925" x14ac:dyDescent="0.25"/>
    <row r="224926" x14ac:dyDescent="0.25"/>
    <row r="224927" x14ac:dyDescent="0.25"/>
    <row r="224928" x14ac:dyDescent="0.25"/>
    <row r="224929" x14ac:dyDescent="0.25"/>
    <row r="224930" x14ac:dyDescent="0.25"/>
    <row r="224931" x14ac:dyDescent="0.25"/>
    <row r="224932" x14ac:dyDescent="0.25"/>
    <row r="224933" x14ac:dyDescent="0.25"/>
    <row r="224934" x14ac:dyDescent="0.25"/>
    <row r="224935" x14ac:dyDescent="0.25"/>
    <row r="224936" x14ac:dyDescent="0.25"/>
    <row r="224937" x14ac:dyDescent="0.25"/>
    <row r="224938" x14ac:dyDescent="0.25"/>
    <row r="224939" x14ac:dyDescent="0.25"/>
    <row r="224940" x14ac:dyDescent="0.25"/>
    <row r="224941" x14ac:dyDescent="0.25"/>
    <row r="224942" x14ac:dyDescent="0.25"/>
    <row r="224943" x14ac:dyDescent="0.25"/>
    <row r="224944" x14ac:dyDescent="0.25"/>
    <row r="224945" x14ac:dyDescent="0.25"/>
    <row r="224946" x14ac:dyDescent="0.25"/>
    <row r="224947" x14ac:dyDescent="0.25"/>
    <row r="224948" x14ac:dyDescent="0.25"/>
    <row r="224949" x14ac:dyDescent="0.25"/>
    <row r="224950" x14ac:dyDescent="0.25"/>
    <row r="224951" x14ac:dyDescent="0.25"/>
    <row r="224952" x14ac:dyDescent="0.25"/>
    <row r="224953" x14ac:dyDescent="0.25"/>
    <row r="224954" x14ac:dyDescent="0.25"/>
    <row r="224955" x14ac:dyDescent="0.25"/>
    <row r="224956" x14ac:dyDescent="0.25"/>
    <row r="224957" x14ac:dyDescent="0.25"/>
    <row r="224958" x14ac:dyDescent="0.25"/>
    <row r="224959" x14ac:dyDescent="0.25"/>
    <row r="224960" x14ac:dyDescent="0.25"/>
    <row r="224961" x14ac:dyDescent="0.25"/>
    <row r="224962" x14ac:dyDescent="0.25"/>
    <row r="224963" x14ac:dyDescent="0.25"/>
    <row r="224964" x14ac:dyDescent="0.25"/>
    <row r="224965" x14ac:dyDescent="0.25"/>
    <row r="224966" x14ac:dyDescent="0.25"/>
    <row r="224967" x14ac:dyDescent="0.25"/>
    <row r="224968" x14ac:dyDescent="0.25"/>
    <row r="224969" x14ac:dyDescent="0.25"/>
    <row r="224970" x14ac:dyDescent="0.25"/>
    <row r="224971" x14ac:dyDescent="0.25"/>
    <row r="224972" x14ac:dyDescent="0.25"/>
    <row r="224973" x14ac:dyDescent="0.25"/>
    <row r="224974" x14ac:dyDescent="0.25"/>
    <row r="224975" x14ac:dyDescent="0.25"/>
    <row r="224976" x14ac:dyDescent="0.25"/>
    <row r="224977" x14ac:dyDescent="0.25"/>
    <row r="224978" x14ac:dyDescent="0.25"/>
    <row r="224979" x14ac:dyDescent="0.25"/>
    <row r="224980" x14ac:dyDescent="0.25"/>
    <row r="224981" x14ac:dyDescent="0.25"/>
    <row r="224982" x14ac:dyDescent="0.25"/>
    <row r="224983" x14ac:dyDescent="0.25"/>
    <row r="224984" x14ac:dyDescent="0.25"/>
    <row r="224985" x14ac:dyDescent="0.25"/>
    <row r="224986" x14ac:dyDescent="0.25"/>
    <row r="224987" x14ac:dyDescent="0.25"/>
    <row r="224988" x14ac:dyDescent="0.25"/>
    <row r="224989" x14ac:dyDescent="0.25"/>
    <row r="224990" x14ac:dyDescent="0.25"/>
    <row r="224991" x14ac:dyDescent="0.25"/>
    <row r="224992" x14ac:dyDescent="0.25"/>
    <row r="224993" x14ac:dyDescent="0.25"/>
    <row r="224994" x14ac:dyDescent="0.25"/>
    <row r="224995" x14ac:dyDescent="0.25"/>
    <row r="224996" x14ac:dyDescent="0.25"/>
    <row r="224997" x14ac:dyDescent="0.25"/>
    <row r="224998" x14ac:dyDescent="0.25"/>
    <row r="224999" x14ac:dyDescent="0.25"/>
    <row r="225000" x14ac:dyDescent="0.25"/>
    <row r="225001" x14ac:dyDescent="0.25"/>
    <row r="225002" x14ac:dyDescent="0.25"/>
    <row r="225003" x14ac:dyDescent="0.25"/>
    <row r="225004" x14ac:dyDescent="0.25"/>
    <row r="225005" x14ac:dyDescent="0.25"/>
    <row r="225006" x14ac:dyDescent="0.25"/>
    <row r="225007" x14ac:dyDescent="0.25"/>
    <row r="225008" x14ac:dyDescent="0.25"/>
    <row r="225009" x14ac:dyDescent="0.25"/>
    <row r="225010" x14ac:dyDescent="0.25"/>
    <row r="225011" x14ac:dyDescent="0.25"/>
    <row r="225012" x14ac:dyDescent="0.25"/>
    <row r="225013" x14ac:dyDescent="0.25"/>
    <row r="225014" x14ac:dyDescent="0.25"/>
    <row r="225015" x14ac:dyDescent="0.25"/>
    <row r="225016" x14ac:dyDescent="0.25"/>
    <row r="225017" x14ac:dyDescent="0.25"/>
    <row r="225018" x14ac:dyDescent="0.25"/>
    <row r="225019" x14ac:dyDescent="0.25"/>
    <row r="225020" x14ac:dyDescent="0.25"/>
    <row r="225021" x14ac:dyDescent="0.25"/>
    <row r="225022" x14ac:dyDescent="0.25"/>
    <row r="225023" x14ac:dyDescent="0.25"/>
    <row r="225024" x14ac:dyDescent="0.25"/>
    <row r="225025" x14ac:dyDescent="0.25"/>
    <row r="225026" x14ac:dyDescent="0.25"/>
    <row r="225027" x14ac:dyDescent="0.25"/>
    <row r="225028" x14ac:dyDescent="0.25"/>
    <row r="225029" x14ac:dyDescent="0.25"/>
    <row r="225030" x14ac:dyDescent="0.25"/>
    <row r="225031" x14ac:dyDescent="0.25"/>
    <row r="225032" x14ac:dyDescent="0.25"/>
    <row r="225033" x14ac:dyDescent="0.25"/>
    <row r="225034" x14ac:dyDescent="0.25"/>
    <row r="225035" x14ac:dyDescent="0.25"/>
    <row r="225036" x14ac:dyDescent="0.25"/>
    <row r="225037" x14ac:dyDescent="0.25"/>
    <row r="225038" x14ac:dyDescent="0.25"/>
    <row r="225039" x14ac:dyDescent="0.25"/>
    <row r="225040" x14ac:dyDescent="0.25"/>
    <row r="225041" x14ac:dyDescent="0.25"/>
    <row r="225042" x14ac:dyDescent="0.25"/>
    <row r="225043" x14ac:dyDescent="0.25"/>
    <row r="225044" x14ac:dyDescent="0.25"/>
    <row r="225045" x14ac:dyDescent="0.25"/>
    <row r="225046" x14ac:dyDescent="0.25"/>
    <row r="225047" x14ac:dyDescent="0.25"/>
    <row r="225048" x14ac:dyDescent="0.25"/>
    <row r="225049" x14ac:dyDescent="0.25"/>
    <row r="225050" x14ac:dyDescent="0.25"/>
    <row r="225051" x14ac:dyDescent="0.25"/>
    <row r="225052" x14ac:dyDescent="0.25"/>
    <row r="225053" x14ac:dyDescent="0.25"/>
    <row r="225054" x14ac:dyDescent="0.25"/>
    <row r="225055" x14ac:dyDescent="0.25"/>
    <row r="225056" x14ac:dyDescent="0.25"/>
    <row r="225057" x14ac:dyDescent="0.25"/>
    <row r="225058" x14ac:dyDescent="0.25"/>
    <row r="225059" x14ac:dyDescent="0.25"/>
    <row r="225060" x14ac:dyDescent="0.25"/>
    <row r="225061" x14ac:dyDescent="0.25"/>
    <row r="225062" x14ac:dyDescent="0.25"/>
    <row r="225063" x14ac:dyDescent="0.25"/>
    <row r="225064" x14ac:dyDescent="0.25"/>
    <row r="225065" x14ac:dyDescent="0.25"/>
    <row r="225066" x14ac:dyDescent="0.25"/>
    <row r="225067" x14ac:dyDescent="0.25"/>
    <row r="225068" x14ac:dyDescent="0.25"/>
    <row r="225069" x14ac:dyDescent="0.25"/>
    <row r="225070" x14ac:dyDescent="0.25"/>
    <row r="225071" x14ac:dyDescent="0.25"/>
    <row r="225072" x14ac:dyDescent="0.25"/>
    <row r="225073" x14ac:dyDescent="0.25"/>
    <row r="225074" x14ac:dyDescent="0.25"/>
    <row r="225075" x14ac:dyDescent="0.25"/>
    <row r="225076" x14ac:dyDescent="0.25"/>
    <row r="225077" x14ac:dyDescent="0.25"/>
    <row r="225078" x14ac:dyDescent="0.25"/>
    <row r="225079" x14ac:dyDescent="0.25"/>
    <row r="225080" x14ac:dyDescent="0.25"/>
    <row r="225081" x14ac:dyDescent="0.25"/>
    <row r="225082" x14ac:dyDescent="0.25"/>
    <row r="225083" x14ac:dyDescent="0.25"/>
    <row r="225084" x14ac:dyDescent="0.25"/>
    <row r="225085" x14ac:dyDescent="0.25"/>
    <row r="225086" x14ac:dyDescent="0.25"/>
    <row r="225087" x14ac:dyDescent="0.25"/>
    <row r="225088" x14ac:dyDescent="0.25"/>
    <row r="225089" x14ac:dyDescent="0.25"/>
    <row r="225090" x14ac:dyDescent="0.25"/>
    <row r="225091" x14ac:dyDescent="0.25"/>
    <row r="225092" x14ac:dyDescent="0.25"/>
    <row r="225093" x14ac:dyDescent="0.25"/>
    <row r="225094" x14ac:dyDescent="0.25"/>
    <row r="225095" x14ac:dyDescent="0.25"/>
    <row r="225096" x14ac:dyDescent="0.25"/>
    <row r="225097" x14ac:dyDescent="0.25"/>
    <row r="225098" x14ac:dyDescent="0.25"/>
    <row r="225099" x14ac:dyDescent="0.25"/>
    <row r="225100" x14ac:dyDescent="0.25"/>
    <row r="225101" x14ac:dyDescent="0.25"/>
    <row r="225102" x14ac:dyDescent="0.25"/>
    <row r="225103" x14ac:dyDescent="0.25"/>
    <row r="225104" x14ac:dyDescent="0.25"/>
    <row r="225105" x14ac:dyDescent="0.25"/>
    <row r="225106" x14ac:dyDescent="0.25"/>
    <row r="225107" x14ac:dyDescent="0.25"/>
    <row r="225108" x14ac:dyDescent="0.25"/>
    <row r="225109" x14ac:dyDescent="0.25"/>
    <row r="225110" x14ac:dyDescent="0.25"/>
    <row r="225111" x14ac:dyDescent="0.25"/>
    <row r="225112" x14ac:dyDescent="0.25"/>
    <row r="225113" x14ac:dyDescent="0.25"/>
    <row r="225114" x14ac:dyDescent="0.25"/>
    <row r="225115" x14ac:dyDescent="0.25"/>
    <row r="225116" x14ac:dyDescent="0.25"/>
    <row r="225117" x14ac:dyDescent="0.25"/>
    <row r="225118" x14ac:dyDescent="0.25"/>
    <row r="225119" x14ac:dyDescent="0.25"/>
    <row r="225120" x14ac:dyDescent="0.25"/>
    <row r="225121" x14ac:dyDescent="0.25"/>
    <row r="225122" x14ac:dyDescent="0.25"/>
    <row r="225123" x14ac:dyDescent="0.25"/>
    <row r="225124" x14ac:dyDescent="0.25"/>
    <row r="225125" x14ac:dyDescent="0.25"/>
    <row r="225126" x14ac:dyDescent="0.25"/>
    <row r="225127" x14ac:dyDescent="0.25"/>
    <row r="225128" x14ac:dyDescent="0.25"/>
    <row r="225129" x14ac:dyDescent="0.25"/>
    <row r="225130" x14ac:dyDescent="0.25"/>
    <row r="225131" x14ac:dyDescent="0.25"/>
    <row r="225132" x14ac:dyDescent="0.25"/>
    <row r="225133" x14ac:dyDescent="0.25"/>
    <row r="225134" x14ac:dyDescent="0.25"/>
    <row r="225135" x14ac:dyDescent="0.25"/>
    <row r="225136" x14ac:dyDescent="0.25"/>
    <row r="225137" x14ac:dyDescent="0.25"/>
    <row r="225138" x14ac:dyDescent="0.25"/>
    <row r="225139" x14ac:dyDescent="0.25"/>
    <row r="225140" x14ac:dyDescent="0.25"/>
    <row r="225141" x14ac:dyDescent="0.25"/>
    <row r="225142" x14ac:dyDescent="0.25"/>
    <row r="225143" x14ac:dyDescent="0.25"/>
    <row r="225144" x14ac:dyDescent="0.25"/>
    <row r="225145" x14ac:dyDescent="0.25"/>
    <row r="225146" x14ac:dyDescent="0.25"/>
    <row r="225147" x14ac:dyDescent="0.25"/>
    <row r="225148" x14ac:dyDescent="0.25"/>
    <row r="225149" x14ac:dyDescent="0.25"/>
    <row r="225150" x14ac:dyDescent="0.25"/>
    <row r="225151" x14ac:dyDescent="0.25"/>
    <row r="225152" x14ac:dyDescent="0.25"/>
    <row r="225153" x14ac:dyDescent="0.25"/>
    <row r="225154" x14ac:dyDescent="0.25"/>
    <row r="225155" x14ac:dyDescent="0.25"/>
    <row r="225156" x14ac:dyDescent="0.25"/>
    <row r="225157" x14ac:dyDescent="0.25"/>
    <row r="225158" x14ac:dyDescent="0.25"/>
    <row r="225159" x14ac:dyDescent="0.25"/>
    <row r="225160" x14ac:dyDescent="0.25"/>
    <row r="225161" x14ac:dyDescent="0.25"/>
    <row r="225162" x14ac:dyDescent="0.25"/>
    <row r="225163" x14ac:dyDescent="0.25"/>
    <row r="225164" x14ac:dyDescent="0.25"/>
    <row r="225165" x14ac:dyDescent="0.25"/>
    <row r="225166" x14ac:dyDescent="0.25"/>
    <row r="225167" x14ac:dyDescent="0.25"/>
    <row r="225168" x14ac:dyDescent="0.25"/>
    <row r="225169" x14ac:dyDescent="0.25"/>
    <row r="225170" x14ac:dyDescent="0.25"/>
    <row r="225171" x14ac:dyDescent="0.25"/>
    <row r="225172" x14ac:dyDescent="0.25"/>
    <row r="225173" x14ac:dyDescent="0.25"/>
    <row r="225174" x14ac:dyDescent="0.25"/>
    <row r="225175" x14ac:dyDescent="0.25"/>
    <row r="225176" x14ac:dyDescent="0.25"/>
    <row r="225177" x14ac:dyDescent="0.25"/>
    <row r="225178" x14ac:dyDescent="0.25"/>
    <row r="225179" x14ac:dyDescent="0.25"/>
    <row r="225180" x14ac:dyDescent="0.25"/>
    <row r="225181" x14ac:dyDescent="0.25"/>
    <row r="225182" x14ac:dyDescent="0.25"/>
    <row r="225183" x14ac:dyDescent="0.25"/>
    <row r="225184" x14ac:dyDescent="0.25"/>
    <row r="225185" x14ac:dyDescent="0.25"/>
    <row r="225186" x14ac:dyDescent="0.25"/>
    <row r="225187" x14ac:dyDescent="0.25"/>
    <row r="225188" x14ac:dyDescent="0.25"/>
    <row r="225189" x14ac:dyDescent="0.25"/>
    <row r="225190" x14ac:dyDescent="0.25"/>
    <row r="225191" x14ac:dyDescent="0.25"/>
    <row r="225192" x14ac:dyDescent="0.25"/>
    <row r="225193" x14ac:dyDescent="0.25"/>
    <row r="225194" x14ac:dyDescent="0.25"/>
    <row r="225195" x14ac:dyDescent="0.25"/>
    <row r="225196" x14ac:dyDescent="0.25"/>
    <row r="225197" x14ac:dyDescent="0.25"/>
    <row r="225198" x14ac:dyDescent="0.25"/>
    <row r="225199" x14ac:dyDescent="0.25"/>
    <row r="225200" x14ac:dyDescent="0.25"/>
    <row r="225201" x14ac:dyDescent="0.25"/>
    <row r="225202" x14ac:dyDescent="0.25"/>
    <row r="225203" x14ac:dyDescent="0.25"/>
    <row r="225204" x14ac:dyDescent="0.25"/>
    <row r="225205" x14ac:dyDescent="0.25"/>
    <row r="225206" x14ac:dyDescent="0.25"/>
    <row r="225207" x14ac:dyDescent="0.25"/>
    <row r="225208" x14ac:dyDescent="0.25"/>
    <row r="225209" x14ac:dyDescent="0.25"/>
    <row r="225210" x14ac:dyDescent="0.25"/>
    <row r="225211" x14ac:dyDescent="0.25"/>
    <row r="225212" x14ac:dyDescent="0.25"/>
    <row r="225213" x14ac:dyDescent="0.25"/>
    <row r="225214" x14ac:dyDescent="0.25"/>
    <row r="225215" x14ac:dyDescent="0.25"/>
    <row r="225216" x14ac:dyDescent="0.25"/>
    <row r="225217" x14ac:dyDescent="0.25"/>
    <row r="225218" x14ac:dyDescent="0.25"/>
    <row r="225219" x14ac:dyDescent="0.25"/>
    <row r="225220" x14ac:dyDescent="0.25"/>
    <row r="225221" x14ac:dyDescent="0.25"/>
    <row r="225222" x14ac:dyDescent="0.25"/>
    <row r="225223" x14ac:dyDescent="0.25"/>
    <row r="225224" x14ac:dyDescent="0.25"/>
    <row r="225225" x14ac:dyDescent="0.25"/>
    <row r="225226" x14ac:dyDescent="0.25"/>
    <row r="225227" x14ac:dyDescent="0.25"/>
    <row r="225228" x14ac:dyDescent="0.25"/>
    <row r="225229" x14ac:dyDescent="0.25"/>
    <row r="225230" x14ac:dyDescent="0.25"/>
    <row r="225231" x14ac:dyDescent="0.25"/>
    <row r="225232" x14ac:dyDescent="0.25"/>
    <row r="225233" x14ac:dyDescent="0.25"/>
    <row r="225234" x14ac:dyDescent="0.25"/>
    <row r="225235" x14ac:dyDescent="0.25"/>
    <row r="225236" x14ac:dyDescent="0.25"/>
    <row r="225237" x14ac:dyDescent="0.25"/>
    <row r="225238" x14ac:dyDescent="0.25"/>
    <row r="225239" x14ac:dyDescent="0.25"/>
    <row r="225240" x14ac:dyDescent="0.25"/>
    <row r="225241" x14ac:dyDescent="0.25"/>
    <row r="225242" x14ac:dyDescent="0.25"/>
    <row r="225243" x14ac:dyDescent="0.25"/>
    <row r="225244" x14ac:dyDescent="0.25"/>
    <row r="225245" x14ac:dyDescent="0.25"/>
    <row r="225246" x14ac:dyDescent="0.25"/>
    <row r="225247" x14ac:dyDescent="0.25"/>
    <row r="225248" x14ac:dyDescent="0.25"/>
    <row r="225249" x14ac:dyDescent="0.25"/>
    <row r="225250" x14ac:dyDescent="0.25"/>
    <row r="225251" x14ac:dyDescent="0.25"/>
    <row r="225252" x14ac:dyDescent="0.25"/>
    <row r="225253" x14ac:dyDescent="0.25"/>
    <row r="225254" x14ac:dyDescent="0.25"/>
    <row r="225255" x14ac:dyDescent="0.25"/>
    <row r="225256" x14ac:dyDescent="0.25"/>
    <row r="225257" x14ac:dyDescent="0.25"/>
    <row r="225258" x14ac:dyDescent="0.25"/>
    <row r="225259" x14ac:dyDescent="0.25"/>
    <row r="225260" x14ac:dyDescent="0.25"/>
    <row r="225261" x14ac:dyDescent="0.25"/>
    <row r="225262" x14ac:dyDescent="0.25"/>
    <row r="225263" x14ac:dyDescent="0.25"/>
    <row r="225264" x14ac:dyDescent="0.25"/>
    <row r="225265" x14ac:dyDescent="0.25"/>
    <row r="225266" x14ac:dyDescent="0.25"/>
    <row r="225267" x14ac:dyDescent="0.25"/>
    <row r="225268" x14ac:dyDescent="0.25"/>
    <row r="225269" x14ac:dyDescent="0.25"/>
    <row r="225270" x14ac:dyDescent="0.25"/>
    <row r="225271" x14ac:dyDescent="0.25"/>
    <row r="225272" x14ac:dyDescent="0.25"/>
    <row r="225273" x14ac:dyDescent="0.25"/>
    <row r="225274" x14ac:dyDescent="0.25"/>
    <row r="225275" x14ac:dyDescent="0.25"/>
    <row r="225276" x14ac:dyDescent="0.25"/>
    <row r="225277" x14ac:dyDescent="0.25"/>
    <row r="225278" x14ac:dyDescent="0.25"/>
    <row r="225279" x14ac:dyDescent="0.25"/>
    <row r="225280" x14ac:dyDescent="0.25"/>
    <row r="225281" x14ac:dyDescent="0.25"/>
    <row r="225282" x14ac:dyDescent="0.25"/>
    <row r="225283" x14ac:dyDescent="0.25"/>
    <row r="225284" x14ac:dyDescent="0.25"/>
    <row r="225285" x14ac:dyDescent="0.25"/>
    <row r="225286" x14ac:dyDescent="0.25"/>
    <row r="225287" x14ac:dyDescent="0.25"/>
    <row r="225288" x14ac:dyDescent="0.25"/>
    <row r="225289" x14ac:dyDescent="0.25"/>
    <row r="225290" x14ac:dyDescent="0.25"/>
    <row r="225291" x14ac:dyDescent="0.25"/>
    <row r="225292" x14ac:dyDescent="0.25"/>
    <row r="225293" x14ac:dyDescent="0.25"/>
    <row r="225294" x14ac:dyDescent="0.25"/>
    <row r="225295" x14ac:dyDescent="0.25"/>
    <row r="225296" x14ac:dyDescent="0.25"/>
    <row r="225297" x14ac:dyDescent="0.25"/>
    <row r="225298" x14ac:dyDescent="0.25"/>
    <row r="225299" x14ac:dyDescent="0.25"/>
    <row r="225300" x14ac:dyDescent="0.25"/>
    <row r="225301" x14ac:dyDescent="0.25"/>
    <row r="225302" x14ac:dyDescent="0.25"/>
    <row r="225303" x14ac:dyDescent="0.25"/>
    <row r="225304" x14ac:dyDescent="0.25"/>
    <row r="225305" x14ac:dyDescent="0.25"/>
    <row r="225306" x14ac:dyDescent="0.25"/>
    <row r="225307" x14ac:dyDescent="0.25"/>
    <row r="225308" x14ac:dyDescent="0.25"/>
    <row r="225309" x14ac:dyDescent="0.25"/>
    <row r="225310" x14ac:dyDescent="0.25"/>
    <row r="225311" x14ac:dyDescent="0.25"/>
    <row r="225312" x14ac:dyDescent="0.25"/>
    <row r="225313" x14ac:dyDescent="0.25"/>
    <row r="225314" x14ac:dyDescent="0.25"/>
    <row r="225315" x14ac:dyDescent="0.25"/>
    <row r="225316" x14ac:dyDescent="0.25"/>
    <row r="225317" x14ac:dyDescent="0.25"/>
    <row r="225318" x14ac:dyDescent="0.25"/>
    <row r="225319" x14ac:dyDescent="0.25"/>
    <row r="225320" x14ac:dyDescent="0.25"/>
    <row r="225321" x14ac:dyDescent="0.25"/>
    <row r="225322" x14ac:dyDescent="0.25"/>
    <row r="225323" x14ac:dyDescent="0.25"/>
    <row r="225324" x14ac:dyDescent="0.25"/>
    <row r="225325" x14ac:dyDescent="0.25"/>
    <row r="225326" x14ac:dyDescent="0.25"/>
    <row r="225327" x14ac:dyDescent="0.25"/>
    <row r="225328" x14ac:dyDescent="0.25"/>
    <row r="225329" x14ac:dyDescent="0.25"/>
    <row r="225330" x14ac:dyDescent="0.25"/>
    <row r="225331" x14ac:dyDescent="0.25"/>
    <row r="225332" x14ac:dyDescent="0.25"/>
    <row r="225333" x14ac:dyDescent="0.25"/>
    <row r="225334" x14ac:dyDescent="0.25"/>
    <row r="225335" x14ac:dyDescent="0.25"/>
    <row r="225336" x14ac:dyDescent="0.25"/>
    <row r="225337" x14ac:dyDescent="0.25"/>
    <row r="225338" x14ac:dyDescent="0.25"/>
    <row r="225339" x14ac:dyDescent="0.25"/>
    <row r="225340" x14ac:dyDescent="0.25"/>
    <row r="225341" x14ac:dyDescent="0.25"/>
    <row r="225342" x14ac:dyDescent="0.25"/>
    <row r="225343" x14ac:dyDescent="0.25"/>
    <row r="225344" x14ac:dyDescent="0.25"/>
    <row r="225345" x14ac:dyDescent="0.25"/>
    <row r="225346" x14ac:dyDescent="0.25"/>
    <row r="225347" x14ac:dyDescent="0.25"/>
    <row r="225348" x14ac:dyDescent="0.25"/>
    <row r="225349" x14ac:dyDescent="0.25"/>
    <row r="225350" x14ac:dyDescent="0.25"/>
    <row r="225351" x14ac:dyDescent="0.25"/>
    <row r="225352" x14ac:dyDescent="0.25"/>
    <row r="225353" x14ac:dyDescent="0.25"/>
    <row r="225354" x14ac:dyDescent="0.25"/>
    <row r="225355" x14ac:dyDescent="0.25"/>
    <row r="225356" x14ac:dyDescent="0.25"/>
    <row r="225357" x14ac:dyDescent="0.25"/>
    <row r="225358" x14ac:dyDescent="0.25"/>
    <row r="225359" x14ac:dyDescent="0.25"/>
    <row r="225360" x14ac:dyDescent="0.25"/>
    <row r="225361" x14ac:dyDescent="0.25"/>
    <row r="225362" x14ac:dyDescent="0.25"/>
    <row r="225363" x14ac:dyDescent="0.25"/>
    <row r="225364" x14ac:dyDescent="0.25"/>
    <row r="225365" x14ac:dyDescent="0.25"/>
    <row r="225366" x14ac:dyDescent="0.25"/>
    <row r="225367" x14ac:dyDescent="0.25"/>
    <row r="225368" x14ac:dyDescent="0.25"/>
    <row r="225369" x14ac:dyDescent="0.25"/>
    <row r="225370" x14ac:dyDescent="0.25"/>
    <row r="225371" x14ac:dyDescent="0.25"/>
    <row r="225372" x14ac:dyDescent="0.25"/>
    <row r="225373" x14ac:dyDescent="0.25"/>
    <row r="225374" x14ac:dyDescent="0.25"/>
    <row r="225375" x14ac:dyDescent="0.25"/>
    <row r="225376" x14ac:dyDescent="0.25"/>
    <row r="225377" x14ac:dyDescent="0.25"/>
    <row r="225378" x14ac:dyDescent="0.25"/>
    <row r="225379" x14ac:dyDescent="0.25"/>
    <row r="225380" x14ac:dyDescent="0.25"/>
    <row r="225381" x14ac:dyDescent="0.25"/>
    <row r="225382" x14ac:dyDescent="0.25"/>
    <row r="225383" x14ac:dyDescent="0.25"/>
    <row r="225384" x14ac:dyDescent="0.25"/>
    <row r="225385" x14ac:dyDescent="0.25"/>
    <row r="225386" x14ac:dyDescent="0.25"/>
    <row r="225387" x14ac:dyDescent="0.25"/>
    <row r="225388" x14ac:dyDescent="0.25"/>
    <row r="225389" x14ac:dyDescent="0.25"/>
    <row r="225390" x14ac:dyDescent="0.25"/>
    <row r="225391" x14ac:dyDescent="0.25"/>
    <row r="225392" x14ac:dyDescent="0.25"/>
    <row r="225393" x14ac:dyDescent="0.25"/>
    <row r="225394" x14ac:dyDescent="0.25"/>
    <row r="225395" x14ac:dyDescent="0.25"/>
    <row r="225396" x14ac:dyDescent="0.25"/>
    <row r="225397" x14ac:dyDescent="0.25"/>
    <row r="225398" x14ac:dyDescent="0.25"/>
    <row r="225399" x14ac:dyDescent="0.25"/>
    <row r="225400" x14ac:dyDescent="0.25"/>
    <row r="225401" x14ac:dyDescent="0.25"/>
    <row r="225402" x14ac:dyDescent="0.25"/>
    <row r="225403" x14ac:dyDescent="0.25"/>
    <row r="225404" x14ac:dyDescent="0.25"/>
    <row r="225405" x14ac:dyDescent="0.25"/>
    <row r="225406" x14ac:dyDescent="0.25"/>
    <row r="225407" x14ac:dyDescent="0.25"/>
    <row r="225408" x14ac:dyDescent="0.25"/>
    <row r="225409" x14ac:dyDescent="0.25"/>
    <row r="225410" x14ac:dyDescent="0.25"/>
    <row r="225411" x14ac:dyDescent="0.25"/>
    <row r="225412" x14ac:dyDescent="0.25"/>
    <row r="225413" x14ac:dyDescent="0.25"/>
    <row r="225414" x14ac:dyDescent="0.25"/>
    <row r="225415" x14ac:dyDescent="0.25"/>
    <row r="225416" x14ac:dyDescent="0.25"/>
    <row r="225417" x14ac:dyDescent="0.25"/>
    <row r="225418" x14ac:dyDescent="0.25"/>
    <row r="225419" x14ac:dyDescent="0.25"/>
    <row r="225420" x14ac:dyDescent="0.25"/>
    <row r="225421" x14ac:dyDescent="0.25"/>
    <row r="225422" x14ac:dyDescent="0.25"/>
    <row r="225423" x14ac:dyDescent="0.25"/>
    <row r="225424" x14ac:dyDescent="0.25"/>
    <row r="225425" x14ac:dyDescent="0.25"/>
    <row r="225426" x14ac:dyDescent="0.25"/>
    <row r="225427" x14ac:dyDescent="0.25"/>
    <row r="225428" x14ac:dyDescent="0.25"/>
    <row r="225429" x14ac:dyDescent="0.25"/>
    <row r="225430" x14ac:dyDescent="0.25"/>
    <row r="225431" x14ac:dyDescent="0.25"/>
    <row r="225432" x14ac:dyDescent="0.25"/>
    <row r="225433" x14ac:dyDescent="0.25"/>
    <row r="225434" x14ac:dyDescent="0.25"/>
    <row r="225435" x14ac:dyDescent="0.25"/>
    <row r="225436" x14ac:dyDescent="0.25"/>
    <row r="225437" x14ac:dyDescent="0.25"/>
    <row r="225438" x14ac:dyDescent="0.25"/>
    <row r="225439" x14ac:dyDescent="0.25"/>
    <row r="225440" x14ac:dyDescent="0.25"/>
    <row r="225441" x14ac:dyDescent="0.25"/>
    <row r="225442" x14ac:dyDescent="0.25"/>
    <row r="225443" x14ac:dyDescent="0.25"/>
    <row r="225444" x14ac:dyDescent="0.25"/>
    <row r="225445" x14ac:dyDescent="0.25"/>
    <row r="225446" x14ac:dyDescent="0.25"/>
    <row r="225447" x14ac:dyDescent="0.25"/>
    <row r="225448" x14ac:dyDescent="0.25"/>
    <row r="225449" x14ac:dyDescent="0.25"/>
    <row r="225450" x14ac:dyDescent="0.25"/>
    <row r="225451" x14ac:dyDescent="0.25"/>
    <row r="225452" x14ac:dyDescent="0.25"/>
    <row r="225453" x14ac:dyDescent="0.25"/>
    <row r="225454" x14ac:dyDescent="0.25"/>
    <row r="225455" x14ac:dyDescent="0.25"/>
    <row r="225456" x14ac:dyDescent="0.25"/>
    <row r="225457" x14ac:dyDescent="0.25"/>
    <row r="225458" x14ac:dyDescent="0.25"/>
    <row r="225459" x14ac:dyDescent="0.25"/>
    <row r="225460" x14ac:dyDescent="0.25"/>
    <row r="225461" x14ac:dyDescent="0.25"/>
    <row r="225462" x14ac:dyDescent="0.25"/>
    <row r="225463" x14ac:dyDescent="0.25"/>
    <row r="225464" x14ac:dyDescent="0.25"/>
    <row r="225465" x14ac:dyDescent="0.25"/>
    <row r="225466" x14ac:dyDescent="0.25"/>
    <row r="225467" x14ac:dyDescent="0.25"/>
    <row r="225468" x14ac:dyDescent="0.25"/>
    <row r="225469" x14ac:dyDescent="0.25"/>
    <row r="225470" x14ac:dyDescent="0.25"/>
    <row r="225471" x14ac:dyDescent="0.25"/>
    <row r="225472" x14ac:dyDescent="0.25"/>
    <row r="225473" x14ac:dyDescent="0.25"/>
    <row r="225474" x14ac:dyDescent="0.25"/>
    <row r="225475" x14ac:dyDescent="0.25"/>
    <row r="225476" x14ac:dyDescent="0.25"/>
    <row r="225477" x14ac:dyDescent="0.25"/>
    <row r="225478" x14ac:dyDescent="0.25"/>
    <row r="225479" x14ac:dyDescent="0.25"/>
    <row r="225480" x14ac:dyDescent="0.25"/>
    <row r="225481" x14ac:dyDescent="0.25"/>
    <row r="225482" x14ac:dyDescent="0.25"/>
    <row r="225483" x14ac:dyDescent="0.25"/>
    <row r="225484" x14ac:dyDescent="0.25"/>
    <row r="225485" x14ac:dyDescent="0.25"/>
    <row r="225486" x14ac:dyDescent="0.25"/>
    <row r="225487" x14ac:dyDescent="0.25"/>
    <row r="225488" x14ac:dyDescent="0.25"/>
    <row r="225489" x14ac:dyDescent="0.25"/>
    <row r="225490" x14ac:dyDescent="0.25"/>
    <row r="225491" x14ac:dyDescent="0.25"/>
    <row r="225492" x14ac:dyDescent="0.25"/>
    <row r="225493" x14ac:dyDescent="0.25"/>
    <row r="225494" x14ac:dyDescent="0.25"/>
    <row r="225495" x14ac:dyDescent="0.25"/>
    <row r="225496" x14ac:dyDescent="0.25"/>
    <row r="225497" x14ac:dyDescent="0.25"/>
    <row r="225498" x14ac:dyDescent="0.25"/>
    <row r="225499" x14ac:dyDescent="0.25"/>
    <row r="225500" x14ac:dyDescent="0.25"/>
    <row r="225501" x14ac:dyDescent="0.25"/>
    <row r="225502" x14ac:dyDescent="0.25"/>
    <row r="225503" x14ac:dyDescent="0.25"/>
    <row r="225504" x14ac:dyDescent="0.25"/>
    <row r="225505" x14ac:dyDescent="0.25"/>
    <row r="225506" x14ac:dyDescent="0.25"/>
    <row r="225507" x14ac:dyDescent="0.25"/>
    <row r="225508" x14ac:dyDescent="0.25"/>
    <row r="225509" x14ac:dyDescent="0.25"/>
    <row r="225510" x14ac:dyDescent="0.25"/>
    <row r="225511" x14ac:dyDescent="0.25"/>
    <row r="225512" x14ac:dyDescent="0.25"/>
    <row r="225513" x14ac:dyDescent="0.25"/>
    <row r="225514" x14ac:dyDescent="0.25"/>
    <row r="225515" x14ac:dyDescent="0.25"/>
    <row r="225516" x14ac:dyDescent="0.25"/>
    <row r="225517" x14ac:dyDescent="0.25"/>
    <row r="225518" x14ac:dyDescent="0.25"/>
    <row r="225519" x14ac:dyDescent="0.25"/>
    <row r="225520" x14ac:dyDescent="0.25"/>
    <row r="225521" x14ac:dyDescent="0.25"/>
    <row r="225522" x14ac:dyDescent="0.25"/>
    <row r="225523" x14ac:dyDescent="0.25"/>
    <row r="225524" x14ac:dyDescent="0.25"/>
    <row r="225525" x14ac:dyDescent="0.25"/>
    <row r="225526" x14ac:dyDescent="0.25"/>
    <row r="225527" x14ac:dyDescent="0.25"/>
    <row r="225528" x14ac:dyDescent="0.25"/>
    <row r="225529" x14ac:dyDescent="0.25"/>
    <row r="225530" x14ac:dyDescent="0.25"/>
    <row r="225531" x14ac:dyDescent="0.25"/>
    <row r="225532" x14ac:dyDescent="0.25"/>
    <row r="225533" x14ac:dyDescent="0.25"/>
    <row r="225534" x14ac:dyDescent="0.25"/>
    <row r="225535" x14ac:dyDescent="0.25"/>
    <row r="225536" x14ac:dyDescent="0.25"/>
    <row r="225537" x14ac:dyDescent="0.25"/>
    <row r="225538" x14ac:dyDescent="0.25"/>
    <row r="225539" x14ac:dyDescent="0.25"/>
    <row r="225540" x14ac:dyDescent="0.25"/>
    <row r="225541" x14ac:dyDescent="0.25"/>
    <row r="225542" x14ac:dyDescent="0.25"/>
    <row r="225543" x14ac:dyDescent="0.25"/>
    <row r="225544" x14ac:dyDescent="0.25"/>
    <row r="225545" x14ac:dyDescent="0.25"/>
    <row r="225546" x14ac:dyDescent="0.25"/>
    <row r="225547" x14ac:dyDescent="0.25"/>
    <row r="225548" x14ac:dyDescent="0.25"/>
    <row r="225549" x14ac:dyDescent="0.25"/>
    <row r="225550" x14ac:dyDescent="0.25"/>
    <row r="225551" x14ac:dyDescent="0.25"/>
    <row r="225552" x14ac:dyDescent="0.25"/>
    <row r="225553" x14ac:dyDescent="0.25"/>
    <row r="225554" x14ac:dyDescent="0.25"/>
    <row r="225555" x14ac:dyDescent="0.25"/>
    <row r="225556" x14ac:dyDescent="0.25"/>
    <row r="225557" x14ac:dyDescent="0.25"/>
    <row r="225558" x14ac:dyDescent="0.25"/>
    <row r="225559" x14ac:dyDescent="0.25"/>
    <row r="225560" x14ac:dyDescent="0.25"/>
    <row r="225561" x14ac:dyDescent="0.25"/>
    <row r="225562" x14ac:dyDescent="0.25"/>
    <row r="225563" x14ac:dyDescent="0.25"/>
    <row r="225564" x14ac:dyDescent="0.25"/>
    <row r="225565" x14ac:dyDescent="0.25"/>
    <row r="225566" x14ac:dyDescent="0.25"/>
    <row r="225567" x14ac:dyDescent="0.25"/>
    <row r="225568" x14ac:dyDescent="0.25"/>
    <row r="225569" x14ac:dyDescent="0.25"/>
    <row r="225570" x14ac:dyDescent="0.25"/>
    <row r="225571" x14ac:dyDescent="0.25"/>
    <row r="225572" x14ac:dyDescent="0.25"/>
    <row r="225573" x14ac:dyDescent="0.25"/>
    <row r="225574" x14ac:dyDescent="0.25"/>
    <row r="225575" x14ac:dyDescent="0.25"/>
    <row r="225576" x14ac:dyDescent="0.25"/>
    <row r="225577" x14ac:dyDescent="0.25"/>
    <row r="225578" x14ac:dyDescent="0.25"/>
    <row r="225579" x14ac:dyDescent="0.25"/>
    <row r="225580" x14ac:dyDescent="0.25"/>
    <row r="225581" x14ac:dyDescent="0.25"/>
    <row r="225582" x14ac:dyDescent="0.25"/>
    <row r="225583" x14ac:dyDescent="0.25"/>
    <row r="225584" x14ac:dyDescent="0.25"/>
    <row r="225585" x14ac:dyDescent="0.25"/>
    <row r="225586" x14ac:dyDescent="0.25"/>
    <row r="225587" x14ac:dyDescent="0.25"/>
    <row r="225588" x14ac:dyDescent="0.25"/>
    <row r="225589" x14ac:dyDescent="0.25"/>
    <row r="225590" x14ac:dyDescent="0.25"/>
    <row r="225591" x14ac:dyDescent="0.25"/>
    <row r="225592" x14ac:dyDescent="0.25"/>
    <row r="225593" x14ac:dyDescent="0.25"/>
    <row r="225594" x14ac:dyDescent="0.25"/>
    <row r="225595" x14ac:dyDescent="0.25"/>
    <row r="225596" x14ac:dyDescent="0.25"/>
    <row r="225597" x14ac:dyDescent="0.25"/>
    <row r="225598" x14ac:dyDescent="0.25"/>
    <row r="225599" x14ac:dyDescent="0.25"/>
    <row r="225600" x14ac:dyDescent="0.25"/>
    <row r="225601" x14ac:dyDescent="0.25"/>
    <row r="225602" x14ac:dyDescent="0.25"/>
    <row r="225603" x14ac:dyDescent="0.25"/>
    <row r="225604" x14ac:dyDescent="0.25"/>
    <row r="225605" x14ac:dyDescent="0.25"/>
    <row r="225606" x14ac:dyDescent="0.25"/>
    <row r="225607" x14ac:dyDescent="0.25"/>
    <row r="225608" x14ac:dyDescent="0.25"/>
    <row r="225609" x14ac:dyDescent="0.25"/>
    <row r="225610" x14ac:dyDescent="0.25"/>
    <row r="225611" x14ac:dyDescent="0.25"/>
    <row r="225612" x14ac:dyDescent="0.25"/>
    <row r="225613" x14ac:dyDescent="0.25"/>
    <row r="225614" x14ac:dyDescent="0.25"/>
    <row r="225615" x14ac:dyDescent="0.25"/>
    <row r="225616" x14ac:dyDescent="0.25"/>
    <row r="225617" x14ac:dyDescent="0.25"/>
    <row r="225618" x14ac:dyDescent="0.25"/>
    <row r="225619" x14ac:dyDescent="0.25"/>
    <row r="225620" x14ac:dyDescent="0.25"/>
    <row r="225621" x14ac:dyDescent="0.25"/>
    <row r="225622" x14ac:dyDescent="0.25"/>
    <row r="225623" x14ac:dyDescent="0.25"/>
    <row r="225624" x14ac:dyDescent="0.25"/>
    <row r="225625" x14ac:dyDescent="0.25"/>
    <row r="225626" x14ac:dyDescent="0.25"/>
    <row r="225627" x14ac:dyDescent="0.25"/>
    <row r="225628" x14ac:dyDescent="0.25"/>
    <row r="225629" x14ac:dyDescent="0.25"/>
    <row r="225630" x14ac:dyDescent="0.25"/>
    <row r="225631" x14ac:dyDescent="0.25"/>
    <row r="225632" x14ac:dyDescent="0.25"/>
    <row r="225633" x14ac:dyDescent="0.25"/>
    <row r="225634" x14ac:dyDescent="0.25"/>
    <row r="225635" x14ac:dyDescent="0.25"/>
    <row r="225636" x14ac:dyDescent="0.25"/>
    <row r="225637" x14ac:dyDescent="0.25"/>
    <row r="225638" x14ac:dyDescent="0.25"/>
    <row r="225639" x14ac:dyDescent="0.25"/>
    <row r="225640" x14ac:dyDescent="0.25"/>
    <row r="225641" x14ac:dyDescent="0.25"/>
    <row r="225642" x14ac:dyDescent="0.25"/>
    <row r="225643" x14ac:dyDescent="0.25"/>
    <row r="225644" x14ac:dyDescent="0.25"/>
    <row r="225645" x14ac:dyDescent="0.25"/>
    <row r="225646" x14ac:dyDescent="0.25"/>
    <row r="225647" x14ac:dyDescent="0.25"/>
    <row r="225648" x14ac:dyDescent="0.25"/>
    <row r="225649" x14ac:dyDescent="0.25"/>
    <row r="225650" x14ac:dyDescent="0.25"/>
    <row r="225651" x14ac:dyDescent="0.25"/>
    <row r="225652" x14ac:dyDescent="0.25"/>
    <row r="225653" x14ac:dyDescent="0.25"/>
    <row r="225654" x14ac:dyDescent="0.25"/>
    <row r="225655" x14ac:dyDescent="0.25"/>
    <row r="225656" x14ac:dyDescent="0.25"/>
    <row r="225657" x14ac:dyDescent="0.25"/>
    <row r="225658" x14ac:dyDescent="0.25"/>
    <row r="225659" x14ac:dyDescent="0.25"/>
    <row r="225660" x14ac:dyDescent="0.25"/>
    <row r="225661" x14ac:dyDescent="0.25"/>
    <row r="225662" x14ac:dyDescent="0.25"/>
    <row r="225663" x14ac:dyDescent="0.25"/>
    <row r="225664" x14ac:dyDescent="0.25"/>
    <row r="225665" x14ac:dyDescent="0.25"/>
    <row r="225666" x14ac:dyDescent="0.25"/>
    <row r="225667" x14ac:dyDescent="0.25"/>
    <row r="225668" x14ac:dyDescent="0.25"/>
    <row r="225669" x14ac:dyDescent="0.25"/>
    <row r="225670" x14ac:dyDescent="0.25"/>
    <row r="225671" x14ac:dyDescent="0.25"/>
    <row r="225672" x14ac:dyDescent="0.25"/>
    <row r="225673" x14ac:dyDescent="0.25"/>
    <row r="225674" x14ac:dyDescent="0.25"/>
    <row r="225675" x14ac:dyDescent="0.25"/>
    <row r="225676" x14ac:dyDescent="0.25"/>
    <row r="225677" x14ac:dyDescent="0.25"/>
    <row r="225678" x14ac:dyDescent="0.25"/>
    <row r="225679" x14ac:dyDescent="0.25"/>
    <row r="225680" x14ac:dyDescent="0.25"/>
    <row r="225681" x14ac:dyDescent="0.25"/>
    <row r="225682" x14ac:dyDescent="0.25"/>
    <row r="225683" x14ac:dyDescent="0.25"/>
    <row r="225684" x14ac:dyDescent="0.25"/>
    <row r="225685" x14ac:dyDescent="0.25"/>
    <row r="225686" x14ac:dyDescent="0.25"/>
    <row r="225687" x14ac:dyDescent="0.25"/>
    <row r="225688" x14ac:dyDescent="0.25"/>
    <row r="225689" x14ac:dyDescent="0.25"/>
    <row r="225690" x14ac:dyDescent="0.25"/>
    <row r="225691" x14ac:dyDescent="0.25"/>
    <row r="225692" x14ac:dyDescent="0.25"/>
    <row r="225693" x14ac:dyDescent="0.25"/>
    <row r="225694" x14ac:dyDescent="0.25"/>
    <row r="225695" x14ac:dyDescent="0.25"/>
    <row r="225696" x14ac:dyDescent="0.25"/>
    <row r="225697" x14ac:dyDescent="0.25"/>
    <row r="225698" x14ac:dyDescent="0.25"/>
    <row r="225699" x14ac:dyDescent="0.25"/>
    <row r="225700" x14ac:dyDescent="0.25"/>
    <row r="225701" x14ac:dyDescent="0.25"/>
    <row r="225702" x14ac:dyDescent="0.25"/>
    <row r="225703" x14ac:dyDescent="0.25"/>
    <row r="225704" x14ac:dyDescent="0.25"/>
    <row r="225705" x14ac:dyDescent="0.25"/>
    <row r="225706" x14ac:dyDescent="0.25"/>
    <row r="225707" x14ac:dyDescent="0.25"/>
    <row r="225708" x14ac:dyDescent="0.25"/>
    <row r="225709" x14ac:dyDescent="0.25"/>
    <row r="225710" x14ac:dyDescent="0.25"/>
    <row r="225711" x14ac:dyDescent="0.25"/>
    <row r="225712" x14ac:dyDescent="0.25"/>
    <row r="225713" x14ac:dyDescent="0.25"/>
    <row r="225714" x14ac:dyDescent="0.25"/>
    <row r="225715" x14ac:dyDescent="0.25"/>
    <row r="225716" x14ac:dyDescent="0.25"/>
    <row r="225717" x14ac:dyDescent="0.25"/>
    <row r="225718" x14ac:dyDescent="0.25"/>
    <row r="225719" x14ac:dyDescent="0.25"/>
    <row r="225720" x14ac:dyDescent="0.25"/>
    <row r="225721" x14ac:dyDescent="0.25"/>
    <row r="225722" x14ac:dyDescent="0.25"/>
    <row r="225723" x14ac:dyDescent="0.25"/>
    <row r="225724" x14ac:dyDescent="0.25"/>
    <row r="225725" x14ac:dyDescent="0.25"/>
    <row r="225726" x14ac:dyDescent="0.25"/>
    <row r="225727" x14ac:dyDescent="0.25"/>
    <row r="225728" x14ac:dyDescent="0.25"/>
    <row r="225729" x14ac:dyDescent="0.25"/>
    <row r="225730" x14ac:dyDescent="0.25"/>
    <row r="225731" x14ac:dyDescent="0.25"/>
    <row r="225732" x14ac:dyDescent="0.25"/>
    <row r="225733" x14ac:dyDescent="0.25"/>
    <row r="225734" x14ac:dyDescent="0.25"/>
    <row r="225735" x14ac:dyDescent="0.25"/>
    <row r="225736" x14ac:dyDescent="0.25"/>
    <row r="225737" x14ac:dyDescent="0.25"/>
    <row r="225738" x14ac:dyDescent="0.25"/>
    <row r="225739" x14ac:dyDescent="0.25"/>
    <row r="225740" x14ac:dyDescent="0.25"/>
    <row r="225741" x14ac:dyDescent="0.25"/>
    <row r="225742" x14ac:dyDescent="0.25"/>
    <row r="225743" x14ac:dyDescent="0.25"/>
    <row r="225744" x14ac:dyDescent="0.25"/>
    <row r="225745" x14ac:dyDescent="0.25"/>
    <row r="225746" x14ac:dyDescent="0.25"/>
    <row r="225747" x14ac:dyDescent="0.25"/>
    <row r="225748" x14ac:dyDescent="0.25"/>
    <row r="225749" x14ac:dyDescent="0.25"/>
    <row r="225750" x14ac:dyDescent="0.25"/>
    <row r="225751" x14ac:dyDescent="0.25"/>
    <row r="225752" x14ac:dyDescent="0.25"/>
    <row r="225753" x14ac:dyDescent="0.25"/>
    <row r="225754" x14ac:dyDescent="0.25"/>
    <row r="225755" x14ac:dyDescent="0.25"/>
    <row r="225756" x14ac:dyDescent="0.25"/>
    <row r="225757" x14ac:dyDescent="0.25"/>
    <row r="225758" x14ac:dyDescent="0.25"/>
    <row r="225759" x14ac:dyDescent="0.25"/>
    <row r="225760" x14ac:dyDescent="0.25"/>
    <row r="225761" x14ac:dyDescent="0.25"/>
    <row r="225762" x14ac:dyDescent="0.25"/>
    <row r="225763" x14ac:dyDescent="0.25"/>
    <row r="225764" x14ac:dyDescent="0.25"/>
    <row r="225765" x14ac:dyDescent="0.25"/>
    <row r="225766" x14ac:dyDescent="0.25"/>
    <row r="225767" x14ac:dyDescent="0.25"/>
    <row r="225768" x14ac:dyDescent="0.25"/>
    <row r="225769" x14ac:dyDescent="0.25"/>
    <row r="225770" x14ac:dyDescent="0.25"/>
    <row r="225771" x14ac:dyDescent="0.25"/>
    <row r="225772" x14ac:dyDescent="0.25"/>
    <row r="225773" x14ac:dyDescent="0.25"/>
    <row r="225774" x14ac:dyDescent="0.25"/>
    <row r="225775" x14ac:dyDescent="0.25"/>
    <row r="225776" x14ac:dyDescent="0.25"/>
    <row r="225777" x14ac:dyDescent="0.25"/>
    <row r="225778" x14ac:dyDescent="0.25"/>
    <row r="225779" x14ac:dyDescent="0.25"/>
    <row r="225780" x14ac:dyDescent="0.25"/>
    <row r="225781" x14ac:dyDescent="0.25"/>
    <row r="225782" x14ac:dyDescent="0.25"/>
    <row r="225783" x14ac:dyDescent="0.25"/>
    <row r="225784" x14ac:dyDescent="0.25"/>
    <row r="225785" x14ac:dyDescent="0.25"/>
    <row r="225786" x14ac:dyDescent="0.25"/>
    <row r="225787" x14ac:dyDescent="0.25"/>
    <row r="225788" x14ac:dyDescent="0.25"/>
    <row r="225789" x14ac:dyDescent="0.25"/>
    <row r="225790" x14ac:dyDescent="0.25"/>
    <row r="225791" x14ac:dyDescent="0.25"/>
    <row r="225792" x14ac:dyDescent="0.25"/>
    <row r="225793" x14ac:dyDescent="0.25"/>
    <row r="225794" x14ac:dyDescent="0.25"/>
    <row r="225795" x14ac:dyDescent="0.25"/>
    <row r="225796" x14ac:dyDescent="0.25"/>
    <row r="225797" x14ac:dyDescent="0.25"/>
    <row r="225798" x14ac:dyDescent="0.25"/>
    <row r="225799" x14ac:dyDescent="0.25"/>
    <row r="225800" x14ac:dyDescent="0.25"/>
    <row r="225801" x14ac:dyDescent="0.25"/>
    <row r="225802" x14ac:dyDescent="0.25"/>
    <row r="225803" x14ac:dyDescent="0.25"/>
    <row r="225804" x14ac:dyDescent="0.25"/>
    <row r="225805" x14ac:dyDescent="0.25"/>
    <row r="225806" x14ac:dyDescent="0.25"/>
    <row r="225807" x14ac:dyDescent="0.25"/>
    <row r="225808" x14ac:dyDescent="0.25"/>
    <row r="225809" x14ac:dyDescent="0.25"/>
    <row r="225810" x14ac:dyDescent="0.25"/>
    <row r="225811" x14ac:dyDescent="0.25"/>
    <row r="225812" x14ac:dyDescent="0.25"/>
    <row r="225813" x14ac:dyDescent="0.25"/>
    <row r="225814" x14ac:dyDescent="0.25"/>
    <row r="225815" x14ac:dyDescent="0.25"/>
    <row r="225816" x14ac:dyDescent="0.25"/>
    <row r="225817" x14ac:dyDescent="0.25"/>
    <row r="225818" x14ac:dyDescent="0.25"/>
    <row r="225819" x14ac:dyDescent="0.25"/>
    <row r="225820" x14ac:dyDescent="0.25"/>
    <row r="225821" x14ac:dyDescent="0.25"/>
    <row r="225822" x14ac:dyDescent="0.25"/>
    <row r="225823" x14ac:dyDescent="0.25"/>
    <row r="225824" x14ac:dyDescent="0.25"/>
    <row r="225825" x14ac:dyDescent="0.25"/>
    <row r="225826" x14ac:dyDescent="0.25"/>
    <row r="225827" x14ac:dyDescent="0.25"/>
    <row r="225828" x14ac:dyDescent="0.25"/>
    <row r="225829" x14ac:dyDescent="0.25"/>
    <row r="225830" x14ac:dyDescent="0.25"/>
    <row r="225831" x14ac:dyDescent="0.25"/>
    <row r="225832" x14ac:dyDescent="0.25"/>
    <row r="225833" x14ac:dyDescent="0.25"/>
    <row r="225834" x14ac:dyDescent="0.25"/>
    <row r="225835" x14ac:dyDescent="0.25"/>
    <row r="225836" x14ac:dyDescent="0.25"/>
    <row r="225837" x14ac:dyDescent="0.25"/>
    <row r="225838" x14ac:dyDescent="0.25"/>
    <row r="225839" x14ac:dyDescent="0.25"/>
    <row r="225840" x14ac:dyDescent="0.25"/>
    <row r="225841" x14ac:dyDescent="0.25"/>
    <row r="225842" x14ac:dyDescent="0.25"/>
    <row r="225843" x14ac:dyDescent="0.25"/>
    <row r="225844" x14ac:dyDescent="0.25"/>
    <row r="225845" x14ac:dyDescent="0.25"/>
    <row r="225846" x14ac:dyDescent="0.25"/>
    <row r="225847" x14ac:dyDescent="0.25"/>
    <row r="225848" x14ac:dyDescent="0.25"/>
    <row r="225849" x14ac:dyDescent="0.25"/>
    <row r="225850" x14ac:dyDescent="0.25"/>
    <row r="225851" x14ac:dyDescent="0.25"/>
    <row r="225852" x14ac:dyDescent="0.25"/>
    <row r="225853" x14ac:dyDescent="0.25"/>
    <row r="225854" x14ac:dyDescent="0.25"/>
    <row r="225855" x14ac:dyDescent="0.25"/>
    <row r="225856" x14ac:dyDescent="0.25"/>
    <row r="225857" x14ac:dyDescent="0.25"/>
    <row r="225858" x14ac:dyDescent="0.25"/>
    <row r="225859" x14ac:dyDescent="0.25"/>
    <row r="225860" x14ac:dyDescent="0.25"/>
    <row r="225861" x14ac:dyDescent="0.25"/>
    <row r="225862" x14ac:dyDescent="0.25"/>
    <row r="225863" x14ac:dyDescent="0.25"/>
    <row r="225864" x14ac:dyDescent="0.25"/>
    <row r="225865" x14ac:dyDescent="0.25"/>
    <row r="225866" x14ac:dyDescent="0.25"/>
    <row r="225867" x14ac:dyDescent="0.25"/>
    <row r="225868" x14ac:dyDescent="0.25"/>
    <row r="225869" x14ac:dyDescent="0.25"/>
    <row r="225870" x14ac:dyDescent="0.25"/>
    <row r="225871" x14ac:dyDescent="0.25"/>
    <row r="225872" x14ac:dyDescent="0.25"/>
    <row r="225873" x14ac:dyDescent="0.25"/>
    <row r="225874" x14ac:dyDescent="0.25"/>
    <row r="225875" x14ac:dyDescent="0.25"/>
    <row r="225876" x14ac:dyDescent="0.25"/>
    <row r="225877" x14ac:dyDescent="0.25"/>
    <row r="225878" x14ac:dyDescent="0.25"/>
    <row r="225879" x14ac:dyDescent="0.25"/>
    <row r="225880" x14ac:dyDescent="0.25"/>
    <row r="225881" x14ac:dyDescent="0.25"/>
    <row r="225882" x14ac:dyDescent="0.25"/>
    <row r="225883" x14ac:dyDescent="0.25"/>
    <row r="225884" x14ac:dyDescent="0.25"/>
    <row r="225885" x14ac:dyDescent="0.25"/>
    <row r="225886" x14ac:dyDescent="0.25"/>
    <row r="225887" x14ac:dyDescent="0.25"/>
    <row r="225888" x14ac:dyDescent="0.25"/>
    <row r="225889" x14ac:dyDescent="0.25"/>
    <row r="225890" x14ac:dyDescent="0.25"/>
    <row r="225891" x14ac:dyDescent="0.25"/>
    <row r="225892" x14ac:dyDescent="0.25"/>
    <row r="225893" x14ac:dyDescent="0.25"/>
    <row r="225894" x14ac:dyDescent="0.25"/>
    <row r="225895" x14ac:dyDescent="0.25"/>
    <row r="225896" x14ac:dyDescent="0.25"/>
    <row r="225897" x14ac:dyDescent="0.25"/>
    <row r="225898" x14ac:dyDescent="0.25"/>
    <row r="225899" x14ac:dyDescent="0.25"/>
    <row r="225900" x14ac:dyDescent="0.25"/>
    <row r="225901" x14ac:dyDescent="0.25"/>
    <row r="225902" x14ac:dyDescent="0.25"/>
    <row r="225903" x14ac:dyDescent="0.25"/>
    <row r="225904" x14ac:dyDescent="0.25"/>
    <row r="225905" x14ac:dyDescent="0.25"/>
    <row r="225906" x14ac:dyDescent="0.25"/>
    <row r="225907" x14ac:dyDescent="0.25"/>
    <row r="225908" x14ac:dyDescent="0.25"/>
    <row r="225909" x14ac:dyDescent="0.25"/>
    <row r="225910" x14ac:dyDescent="0.25"/>
    <row r="225911" x14ac:dyDescent="0.25"/>
    <row r="225912" x14ac:dyDescent="0.25"/>
    <row r="225913" x14ac:dyDescent="0.25"/>
    <row r="225914" x14ac:dyDescent="0.25"/>
    <row r="225915" x14ac:dyDescent="0.25"/>
    <row r="225916" x14ac:dyDescent="0.25"/>
    <row r="225917" x14ac:dyDescent="0.25"/>
    <row r="225918" x14ac:dyDescent="0.25"/>
    <row r="225919" x14ac:dyDescent="0.25"/>
    <row r="225920" x14ac:dyDescent="0.25"/>
    <row r="225921" x14ac:dyDescent="0.25"/>
    <row r="225922" x14ac:dyDescent="0.25"/>
    <row r="225923" x14ac:dyDescent="0.25"/>
    <row r="225924" x14ac:dyDescent="0.25"/>
    <row r="225925" x14ac:dyDescent="0.25"/>
    <row r="225926" x14ac:dyDescent="0.25"/>
    <row r="225927" x14ac:dyDescent="0.25"/>
    <row r="225928" x14ac:dyDescent="0.25"/>
    <row r="225929" x14ac:dyDescent="0.25"/>
    <row r="225930" x14ac:dyDescent="0.25"/>
    <row r="225931" x14ac:dyDescent="0.25"/>
    <row r="225932" x14ac:dyDescent="0.25"/>
    <row r="225933" x14ac:dyDescent="0.25"/>
    <row r="225934" x14ac:dyDescent="0.25"/>
    <row r="225935" x14ac:dyDescent="0.25"/>
    <row r="225936" x14ac:dyDescent="0.25"/>
    <row r="225937" x14ac:dyDescent="0.25"/>
    <row r="225938" x14ac:dyDescent="0.25"/>
    <row r="225939" x14ac:dyDescent="0.25"/>
    <row r="225940" x14ac:dyDescent="0.25"/>
    <row r="225941" x14ac:dyDescent="0.25"/>
    <row r="225942" x14ac:dyDescent="0.25"/>
    <row r="225943" x14ac:dyDescent="0.25"/>
    <row r="225944" x14ac:dyDescent="0.25"/>
    <row r="225945" x14ac:dyDescent="0.25"/>
    <row r="225946" x14ac:dyDescent="0.25"/>
    <row r="225947" x14ac:dyDescent="0.25"/>
    <row r="225948" x14ac:dyDescent="0.25"/>
    <row r="225949" x14ac:dyDescent="0.25"/>
    <row r="225950" x14ac:dyDescent="0.25"/>
    <row r="225951" x14ac:dyDescent="0.25"/>
    <row r="225952" x14ac:dyDescent="0.25"/>
    <row r="225953" x14ac:dyDescent="0.25"/>
    <row r="225954" x14ac:dyDescent="0.25"/>
    <row r="225955" x14ac:dyDescent="0.25"/>
    <row r="225956" x14ac:dyDescent="0.25"/>
    <row r="225957" x14ac:dyDescent="0.25"/>
    <row r="225958" x14ac:dyDescent="0.25"/>
    <row r="225959" x14ac:dyDescent="0.25"/>
    <row r="225960" x14ac:dyDescent="0.25"/>
    <row r="225961" x14ac:dyDescent="0.25"/>
    <row r="225962" x14ac:dyDescent="0.25"/>
    <row r="225963" x14ac:dyDescent="0.25"/>
    <row r="225964" x14ac:dyDescent="0.25"/>
    <row r="225965" x14ac:dyDescent="0.25"/>
    <row r="225966" x14ac:dyDescent="0.25"/>
    <row r="225967" x14ac:dyDescent="0.25"/>
    <row r="225968" x14ac:dyDescent="0.25"/>
    <row r="225969" x14ac:dyDescent="0.25"/>
    <row r="225970" x14ac:dyDescent="0.25"/>
    <row r="225971" x14ac:dyDescent="0.25"/>
    <row r="225972" x14ac:dyDescent="0.25"/>
    <row r="225973" x14ac:dyDescent="0.25"/>
    <row r="225974" x14ac:dyDescent="0.25"/>
    <row r="225975" x14ac:dyDescent="0.25"/>
    <row r="225976" x14ac:dyDescent="0.25"/>
    <row r="225977" x14ac:dyDescent="0.25"/>
    <row r="225978" x14ac:dyDescent="0.25"/>
    <row r="225979" x14ac:dyDescent="0.25"/>
    <row r="225980" x14ac:dyDescent="0.25"/>
    <row r="225981" x14ac:dyDescent="0.25"/>
    <row r="225982" x14ac:dyDescent="0.25"/>
    <row r="225983" x14ac:dyDescent="0.25"/>
    <row r="225984" x14ac:dyDescent="0.25"/>
    <row r="225985" x14ac:dyDescent="0.25"/>
    <row r="225986" x14ac:dyDescent="0.25"/>
    <row r="225987" x14ac:dyDescent="0.25"/>
    <row r="225988" x14ac:dyDescent="0.25"/>
    <row r="225989" x14ac:dyDescent="0.25"/>
    <row r="225990" x14ac:dyDescent="0.25"/>
    <row r="225991" x14ac:dyDescent="0.25"/>
    <row r="225992" x14ac:dyDescent="0.25"/>
    <row r="225993" x14ac:dyDescent="0.25"/>
    <row r="225994" x14ac:dyDescent="0.25"/>
    <row r="225995" x14ac:dyDescent="0.25"/>
    <row r="225996" x14ac:dyDescent="0.25"/>
    <row r="225997" x14ac:dyDescent="0.25"/>
    <row r="225998" x14ac:dyDescent="0.25"/>
    <row r="225999" x14ac:dyDescent="0.25"/>
    <row r="226000" x14ac:dyDescent="0.25"/>
    <row r="226001" x14ac:dyDescent="0.25"/>
    <row r="226002" x14ac:dyDescent="0.25"/>
    <row r="226003" x14ac:dyDescent="0.25"/>
    <row r="226004" x14ac:dyDescent="0.25"/>
    <row r="226005" x14ac:dyDescent="0.25"/>
    <row r="226006" x14ac:dyDescent="0.25"/>
    <row r="226007" x14ac:dyDescent="0.25"/>
    <row r="226008" x14ac:dyDescent="0.25"/>
    <row r="226009" x14ac:dyDescent="0.25"/>
    <row r="226010" x14ac:dyDescent="0.25"/>
    <row r="226011" x14ac:dyDescent="0.25"/>
    <row r="226012" x14ac:dyDescent="0.25"/>
    <row r="226013" x14ac:dyDescent="0.25"/>
    <row r="226014" x14ac:dyDescent="0.25"/>
    <row r="226015" x14ac:dyDescent="0.25"/>
    <row r="226016" x14ac:dyDescent="0.25"/>
    <row r="226017" x14ac:dyDescent="0.25"/>
    <row r="226018" x14ac:dyDescent="0.25"/>
    <row r="226019" x14ac:dyDescent="0.25"/>
    <row r="226020" x14ac:dyDescent="0.25"/>
    <row r="226021" x14ac:dyDescent="0.25"/>
    <row r="226022" x14ac:dyDescent="0.25"/>
    <row r="226023" x14ac:dyDescent="0.25"/>
    <row r="226024" x14ac:dyDescent="0.25"/>
    <row r="226025" x14ac:dyDescent="0.25"/>
    <row r="226026" x14ac:dyDescent="0.25"/>
    <row r="226027" x14ac:dyDescent="0.25"/>
    <row r="226028" x14ac:dyDescent="0.25"/>
    <row r="226029" x14ac:dyDescent="0.25"/>
    <row r="226030" x14ac:dyDescent="0.25"/>
    <row r="226031" x14ac:dyDescent="0.25"/>
    <row r="226032" x14ac:dyDescent="0.25"/>
    <row r="226033" x14ac:dyDescent="0.25"/>
    <row r="226034" x14ac:dyDescent="0.25"/>
    <row r="226035" x14ac:dyDescent="0.25"/>
    <row r="226036" x14ac:dyDescent="0.25"/>
    <row r="226037" x14ac:dyDescent="0.25"/>
    <row r="226038" x14ac:dyDescent="0.25"/>
    <row r="226039" x14ac:dyDescent="0.25"/>
    <row r="226040" x14ac:dyDescent="0.25"/>
    <row r="226041" x14ac:dyDescent="0.25"/>
    <row r="226042" x14ac:dyDescent="0.25"/>
    <row r="226043" x14ac:dyDescent="0.25"/>
    <row r="226044" x14ac:dyDescent="0.25"/>
    <row r="226045" x14ac:dyDescent="0.25"/>
    <row r="226046" x14ac:dyDescent="0.25"/>
    <row r="226047" x14ac:dyDescent="0.25"/>
    <row r="226048" x14ac:dyDescent="0.25"/>
    <row r="226049" x14ac:dyDescent="0.25"/>
    <row r="226050" x14ac:dyDescent="0.25"/>
    <row r="226051" x14ac:dyDescent="0.25"/>
    <row r="226052" x14ac:dyDescent="0.25"/>
    <row r="226053" x14ac:dyDescent="0.25"/>
    <row r="226054" x14ac:dyDescent="0.25"/>
    <row r="226055" x14ac:dyDescent="0.25"/>
    <row r="226056" x14ac:dyDescent="0.25"/>
    <row r="226057" x14ac:dyDescent="0.25"/>
    <row r="226058" x14ac:dyDescent="0.25"/>
    <row r="226059" x14ac:dyDescent="0.25"/>
    <row r="226060" x14ac:dyDescent="0.25"/>
    <row r="226061" x14ac:dyDescent="0.25"/>
    <row r="226062" x14ac:dyDescent="0.25"/>
    <row r="226063" x14ac:dyDescent="0.25"/>
    <row r="226064" x14ac:dyDescent="0.25"/>
    <row r="226065" x14ac:dyDescent="0.25"/>
    <row r="226066" x14ac:dyDescent="0.25"/>
    <row r="226067" x14ac:dyDescent="0.25"/>
    <row r="226068" x14ac:dyDescent="0.25"/>
    <row r="226069" x14ac:dyDescent="0.25"/>
    <row r="226070" x14ac:dyDescent="0.25"/>
    <row r="226071" x14ac:dyDescent="0.25"/>
    <row r="226072" x14ac:dyDescent="0.25"/>
    <row r="226073" x14ac:dyDescent="0.25"/>
    <row r="226074" x14ac:dyDescent="0.25"/>
    <row r="226075" x14ac:dyDescent="0.25"/>
    <row r="226076" x14ac:dyDescent="0.25"/>
    <row r="226077" x14ac:dyDescent="0.25"/>
    <row r="226078" x14ac:dyDescent="0.25"/>
    <row r="226079" x14ac:dyDescent="0.25"/>
    <row r="226080" x14ac:dyDescent="0.25"/>
    <row r="226081" x14ac:dyDescent="0.25"/>
    <row r="226082" x14ac:dyDescent="0.25"/>
    <row r="226083" x14ac:dyDescent="0.25"/>
    <row r="226084" x14ac:dyDescent="0.25"/>
    <row r="226085" x14ac:dyDescent="0.25"/>
    <row r="226086" x14ac:dyDescent="0.25"/>
    <row r="226087" x14ac:dyDescent="0.25"/>
    <row r="226088" x14ac:dyDescent="0.25"/>
    <row r="226089" x14ac:dyDescent="0.25"/>
    <row r="226090" x14ac:dyDescent="0.25"/>
    <row r="226091" x14ac:dyDescent="0.25"/>
    <row r="226092" x14ac:dyDescent="0.25"/>
    <row r="226093" x14ac:dyDescent="0.25"/>
    <row r="226094" x14ac:dyDescent="0.25"/>
    <row r="226095" x14ac:dyDescent="0.25"/>
    <row r="226096" x14ac:dyDescent="0.25"/>
    <row r="226097" x14ac:dyDescent="0.25"/>
    <row r="226098" x14ac:dyDescent="0.25"/>
    <row r="226099" x14ac:dyDescent="0.25"/>
    <row r="226100" x14ac:dyDescent="0.25"/>
    <row r="226101" x14ac:dyDescent="0.25"/>
    <row r="226102" x14ac:dyDescent="0.25"/>
    <row r="226103" x14ac:dyDescent="0.25"/>
    <row r="226104" x14ac:dyDescent="0.25"/>
    <row r="226105" x14ac:dyDescent="0.25"/>
    <row r="226106" x14ac:dyDescent="0.25"/>
    <row r="226107" x14ac:dyDescent="0.25"/>
    <row r="226108" x14ac:dyDescent="0.25"/>
    <row r="226109" x14ac:dyDescent="0.25"/>
    <row r="226110" x14ac:dyDescent="0.25"/>
    <row r="226111" x14ac:dyDescent="0.25"/>
    <row r="226112" x14ac:dyDescent="0.25"/>
    <row r="226113" x14ac:dyDescent="0.25"/>
    <row r="226114" x14ac:dyDescent="0.25"/>
    <row r="226115" x14ac:dyDescent="0.25"/>
    <row r="226116" x14ac:dyDescent="0.25"/>
    <row r="226117" x14ac:dyDescent="0.25"/>
    <row r="226118" x14ac:dyDescent="0.25"/>
    <row r="226119" x14ac:dyDescent="0.25"/>
    <row r="226120" x14ac:dyDescent="0.25"/>
    <row r="226121" x14ac:dyDescent="0.25"/>
    <row r="226122" x14ac:dyDescent="0.25"/>
    <row r="226123" x14ac:dyDescent="0.25"/>
    <row r="226124" x14ac:dyDescent="0.25"/>
    <row r="226125" x14ac:dyDescent="0.25"/>
    <row r="226126" x14ac:dyDescent="0.25"/>
    <row r="226127" x14ac:dyDescent="0.25"/>
    <row r="226128" x14ac:dyDescent="0.25"/>
    <row r="226129" x14ac:dyDescent="0.25"/>
    <row r="226130" x14ac:dyDescent="0.25"/>
    <row r="226131" x14ac:dyDescent="0.25"/>
    <row r="226132" x14ac:dyDescent="0.25"/>
    <row r="226133" x14ac:dyDescent="0.25"/>
    <row r="226134" x14ac:dyDescent="0.25"/>
    <row r="226135" x14ac:dyDescent="0.25"/>
    <row r="226136" x14ac:dyDescent="0.25"/>
    <row r="226137" x14ac:dyDescent="0.25"/>
    <row r="226138" x14ac:dyDescent="0.25"/>
    <row r="226139" x14ac:dyDescent="0.25"/>
    <row r="226140" x14ac:dyDescent="0.25"/>
    <row r="226141" x14ac:dyDescent="0.25"/>
    <row r="226142" x14ac:dyDescent="0.25"/>
    <row r="226143" x14ac:dyDescent="0.25"/>
    <row r="226144" x14ac:dyDescent="0.25"/>
    <row r="226145" x14ac:dyDescent="0.25"/>
    <row r="226146" x14ac:dyDescent="0.25"/>
    <row r="226147" x14ac:dyDescent="0.25"/>
    <row r="226148" x14ac:dyDescent="0.25"/>
    <row r="226149" x14ac:dyDescent="0.25"/>
    <row r="226150" x14ac:dyDescent="0.25"/>
    <row r="226151" x14ac:dyDescent="0.25"/>
    <row r="226152" x14ac:dyDescent="0.25"/>
    <row r="226153" x14ac:dyDescent="0.25"/>
    <row r="226154" x14ac:dyDescent="0.25"/>
    <row r="226155" x14ac:dyDescent="0.25"/>
    <row r="226156" x14ac:dyDescent="0.25"/>
    <row r="226157" x14ac:dyDescent="0.25"/>
    <row r="226158" x14ac:dyDescent="0.25"/>
    <row r="226159" x14ac:dyDescent="0.25"/>
    <row r="226160" x14ac:dyDescent="0.25"/>
    <row r="226161" x14ac:dyDescent="0.25"/>
    <row r="226162" x14ac:dyDescent="0.25"/>
    <row r="226163" x14ac:dyDescent="0.25"/>
    <row r="226164" x14ac:dyDescent="0.25"/>
    <row r="226165" x14ac:dyDescent="0.25"/>
    <row r="226166" x14ac:dyDescent="0.25"/>
    <row r="226167" x14ac:dyDescent="0.25"/>
    <row r="226168" x14ac:dyDescent="0.25"/>
    <row r="226169" x14ac:dyDescent="0.25"/>
    <row r="226170" x14ac:dyDescent="0.25"/>
    <row r="226171" x14ac:dyDescent="0.25"/>
    <row r="226172" x14ac:dyDescent="0.25"/>
    <row r="226173" x14ac:dyDescent="0.25"/>
    <row r="226174" x14ac:dyDescent="0.25"/>
    <row r="226175" x14ac:dyDescent="0.25"/>
    <row r="226176" x14ac:dyDescent="0.25"/>
    <row r="226177" x14ac:dyDescent="0.25"/>
    <row r="226178" x14ac:dyDescent="0.25"/>
    <row r="226179" x14ac:dyDescent="0.25"/>
    <row r="226180" x14ac:dyDescent="0.25"/>
    <row r="226181" x14ac:dyDescent="0.25"/>
    <row r="226182" x14ac:dyDescent="0.25"/>
    <row r="226183" x14ac:dyDescent="0.25"/>
    <row r="226184" x14ac:dyDescent="0.25"/>
    <row r="226185" x14ac:dyDescent="0.25"/>
    <row r="226186" x14ac:dyDescent="0.25"/>
    <row r="226187" x14ac:dyDescent="0.25"/>
    <row r="226188" x14ac:dyDescent="0.25"/>
    <row r="226189" x14ac:dyDescent="0.25"/>
    <row r="226190" x14ac:dyDescent="0.25"/>
    <row r="226191" x14ac:dyDescent="0.25"/>
    <row r="226192" x14ac:dyDescent="0.25"/>
    <row r="226193" x14ac:dyDescent="0.25"/>
    <row r="226194" x14ac:dyDescent="0.25"/>
    <row r="226195" x14ac:dyDescent="0.25"/>
    <row r="226196" x14ac:dyDescent="0.25"/>
    <row r="226197" x14ac:dyDescent="0.25"/>
    <row r="226198" x14ac:dyDescent="0.25"/>
    <row r="226199" x14ac:dyDescent="0.25"/>
    <row r="226200" x14ac:dyDescent="0.25"/>
    <row r="226201" x14ac:dyDescent="0.25"/>
    <row r="226202" x14ac:dyDescent="0.25"/>
    <row r="226203" x14ac:dyDescent="0.25"/>
    <row r="226204" x14ac:dyDescent="0.25"/>
    <row r="226205" x14ac:dyDescent="0.25"/>
    <row r="226206" x14ac:dyDescent="0.25"/>
    <row r="226207" x14ac:dyDescent="0.25"/>
    <row r="226208" x14ac:dyDescent="0.25"/>
    <row r="226209" x14ac:dyDescent="0.25"/>
    <row r="226210" x14ac:dyDescent="0.25"/>
    <row r="226211" x14ac:dyDescent="0.25"/>
    <row r="226212" x14ac:dyDescent="0.25"/>
    <row r="226213" x14ac:dyDescent="0.25"/>
    <row r="226214" x14ac:dyDescent="0.25"/>
    <row r="226215" x14ac:dyDescent="0.25"/>
    <row r="226216" x14ac:dyDescent="0.25"/>
    <row r="226217" x14ac:dyDescent="0.25"/>
    <row r="226218" x14ac:dyDescent="0.25"/>
    <row r="226219" x14ac:dyDescent="0.25"/>
    <row r="226220" x14ac:dyDescent="0.25"/>
    <row r="226221" x14ac:dyDescent="0.25"/>
    <row r="226222" x14ac:dyDescent="0.25"/>
    <row r="226223" x14ac:dyDescent="0.25"/>
    <row r="226224" x14ac:dyDescent="0.25"/>
    <row r="226225" x14ac:dyDescent="0.25"/>
    <row r="226226" x14ac:dyDescent="0.25"/>
    <row r="226227" x14ac:dyDescent="0.25"/>
    <row r="226228" x14ac:dyDescent="0.25"/>
    <row r="226229" x14ac:dyDescent="0.25"/>
    <row r="226230" x14ac:dyDescent="0.25"/>
    <row r="226231" x14ac:dyDescent="0.25"/>
    <row r="226232" x14ac:dyDescent="0.25"/>
    <row r="226233" x14ac:dyDescent="0.25"/>
    <row r="226234" x14ac:dyDescent="0.25"/>
    <row r="226235" x14ac:dyDescent="0.25"/>
    <row r="226236" x14ac:dyDescent="0.25"/>
    <row r="226237" x14ac:dyDescent="0.25"/>
    <row r="226238" x14ac:dyDescent="0.25"/>
    <row r="226239" x14ac:dyDescent="0.25"/>
    <row r="226240" x14ac:dyDescent="0.25"/>
    <row r="226241" x14ac:dyDescent="0.25"/>
    <row r="226242" x14ac:dyDescent="0.25"/>
    <row r="226243" x14ac:dyDescent="0.25"/>
    <row r="226244" x14ac:dyDescent="0.25"/>
    <row r="226245" x14ac:dyDescent="0.25"/>
    <row r="226246" x14ac:dyDescent="0.25"/>
    <row r="226247" x14ac:dyDescent="0.25"/>
    <row r="226248" x14ac:dyDescent="0.25"/>
    <row r="226249" x14ac:dyDescent="0.25"/>
    <row r="226250" x14ac:dyDescent="0.25"/>
    <row r="226251" x14ac:dyDescent="0.25"/>
    <row r="226252" x14ac:dyDescent="0.25"/>
    <row r="226253" x14ac:dyDescent="0.25"/>
    <row r="226254" x14ac:dyDescent="0.25"/>
    <row r="226255" x14ac:dyDescent="0.25"/>
    <row r="226256" x14ac:dyDescent="0.25"/>
    <row r="226257" x14ac:dyDescent="0.25"/>
    <row r="226258" x14ac:dyDescent="0.25"/>
    <row r="226259" x14ac:dyDescent="0.25"/>
    <row r="226260" x14ac:dyDescent="0.25"/>
    <row r="226261" x14ac:dyDescent="0.25"/>
    <row r="226262" x14ac:dyDescent="0.25"/>
    <row r="226263" x14ac:dyDescent="0.25"/>
    <row r="226264" x14ac:dyDescent="0.25"/>
    <row r="226265" x14ac:dyDescent="0.25"/>
    <row r="226266" x14ac:dyDescent="0.25"/>
    <row r="226267" x14ac:dyDescent="0.25"/>
    <row r="226268" x14ac:dyDescent="0.25"/>
    <row r="226269" x14ac:dyDescent="0.25"/>
    <row r="226270" x14ac:dyDescent="0.25"/>
    <row r="226271" x14ac:dyDescent="0.25"/>
    <row r="226272" x14ac:dyDescent="0.25"/>
    <row r="226273" x14ac:dyDescent="0.25"/>
    <row r="226274" x14ac:dyDescent="0.25"/>
    <row r="226275" x14ac:dyDescent="0.25"/>
    <row r="226276" x14ac:dyDescent="0.25"/>
    <row r="226277" x14ac:dyDescent="0.25"/>
    <row r="226278" x14ac:dyDescent="0.25"/>
    <row r="226279" x14ac:dyDescent="0.25"/>
    <row r="226280" x14ac:dyDescent="0.25"/>
    <row r="226281" x14ac:dyDescent="0.25"/>
    <row r="226282" x14ac:dyDescent="0.25"/>
    <row r="226283" x14ac:dyDescent="0.25"/>
    <row r="226284" x14ac:dyDescent="0.25"/>
    <row r="226285" x14ac:dyDescent="0.25"/>
    <row r="226286" x14ac:dyDescent="0.25"/>
    <row r="226287" x14ac:dyDescent="0.25"/>
    <row r="226288" x14ac:dyDescent="0.25"/>
    <row r="226289" x14ac:dyDescent="0.25"/>
    <row r="226290" x14ac:dyDescent="0.25"/>
    <row r="226291" x14ac:dyDescent="0.25"/>
    <row r="226292" x14ac:dyDescent="0.25"/>
    <row r="226293" x14ac:dyDescent="0.25"/>
    <row r="226294" x14ac:dyDescent="0.25"/>
    <row r="226295" x14ac:dyDescent="0.25"/>
    <row r="226296" x14ac:dyDescent="0.25"/>
    <row r="226297" x14ac:dyDescent="0.25"/>
    <row r="226298" x14ac:dyDescent="0.25"/>
    <row r="226299" x14ac:dyDescent="0.25"/>
    <row r="226300" x14ac:dyDescent="0.25"/>
    <row r="226301" x14ac:dyDescent="0.25"/>
    <row r="226302" x14ac:dyDescent="0.25"/>
    <row r="226303" x14ac:dyDescent="0.25"/>
    <row r="226304" x14ac:dyDescent="0.25"/>
    <row r="226305" x14ac:dyDescent="0.25"/>
    <row r="226306" x14ac:dyDescent="0.25"/>
    <row r="226307" x14ac:dyDescent="0.25"/>
    <row r="226308" x14ac:dyDescent="0.25"/>
    <row r="226309" x14ac:dyDescent="0.25"/>
    <row r="226310" x14ac:dyDescent="0.25"/>
    <row r="226311" x14ac:dyDescent="0.25"/>
    <row r="226312" x14ac:dyDescent="0.25"/>
    <row r="226313" x14ac:dyDescent="0.25"/>
    <row r="226314" x14ac:dyDescent="0.25"/>
    <row r="226315" x14ac:dyDescent="0.25"/>
    <row r="226316" x14ac:dyDescent="0.25"/>
    <row r="226317" x14ac:dyDescent="0.25"/>
    <row r="226318" x14ac:dyDescent="0.25"/>
    <row r="226319" x14ac:dyDescent="0.25"/>
    <row r="226320" x14ac:dyDescent="0.25"/>
    <row r="226321" x14ac:dyDescent="0.25"/>
    <row r="226322" x14ac:dyDescent="0.25"/>
    <row r="226323" x14ac:dyDescent="0.25"/>
    <row r="226324" x14ac:dyDescent="0.25"/>
    <row r="226325" x14ac:dyDescent="0.25"/>
    <row r="226326" x14ac:dyDescent="0.25"/>
    <row r="226327" x14ac:dyDescent="0.25"/>
    <row r="226328" x14ac:dyDescent="0.25"/>
    <row r="226329" x14ac:dyDescent="0.25"/>
    <row r="226330" x14ac:dyDescent="0.25"/>
    <row r="226331" x14ac:dyDescent="0.25"/>
    <row r="226332" x14ac:dyDescent="0.25"/>
    <row r="226333" x14ac:dyDescent="0.25"/>
    <row r="226334" x14ac:dyDescent="0.25"/>
    <row r="226335" x14ac:dyDescent="0.25"/>
    <row r="226336" x14ac:dyDescent="0.25"/>
    <row r="226337" x14ac:dyDescent="0.25"/>
    <row r="226338" x14ac:dyDescent="0.25"/>
    <row r="226339" x14ac:dyDescent="0.25"/>
    <row r="226340" x14ac:dyDescent="0.25"/>
    <row r="226341" x14ac:dyDescent="0.25"/>
    <row r="226342" x14ac:dyDescent="0.25"/>
    <row r="226343" x14ac:dyDescent="0.25"/>
    <row r="226344" x14ac:dyDescent="0.25"/>
    <row r="226345" x14ac:dyDescent="0.25"/>
    <row r="226346" x14ac:dyDescent="0.25"/>
    <row r="226347" x14ac:dyDescent="0.25"/>
    <row r="226348" x14ac:dyDescent="0.25"/>
    <row r="226349" x14ac:dyDescent="0.25"/>
    <row r="226350" x14ac:dyDescent="0.25"/>
    <row r="226351" x14ac:dyDescent="0.25"/>
    <row r="226352" x14ac:dyDescent="0.25"/>
    <row r="226353" x14ac:dyDescent="0.25"/>
    <row r="226354" x14ac:dyDescent="0.25"/>
    <row r="226355" x14ac:dyDescent="0.25"/>
    <row r="226356" x14ac:dyDescent="0.25"/>
    <row r="226357" x14ac:dyDescent="0.25"/>
    <row r="226358" x14ac:dyDescent="0.25"/>
    <row r="226359" x14ac:dyDescent="0.25"/>
    <row r="226360" x14ac:dyDescent="0.25"/>
    <row r="226361" x14ac:dyDescent="0.25"/>
    <row r="226362" x14ac:dyDescent="0.25"/>
    <row r="226363" x14ac:dyDescent="0.25"/>
    <row r="226364" x14ac:dyDescent="0.25"/>
    <row r="226365" x14ac:dyDescent="0.25"/>
    <row r="226366" x14ac:dyDescent="0.25"/>
    <row r="226367" x14ac:dyDescent="0.25"/>
    <row r="226368" x14ac:dyDescent="0.25"/>
    <row r="226369" x14ac:dyDescent="0.25"/>
    <row r="226370" x14ac:dyDescent="0.25"/>
    <row r="226371" x14ac:dyDescent="0.25"/>
    <row r="226372" x14ac:dyDescent="0.25"/>
    <row r="226373" x14ac:dyDescent="0.25"/>
    <row r="226374" x14ac:dyDescent="0.25"/>
    <row r="226375" x14ac:dyDescent="0.25"/>
    <row r="226376" x14ac:dyDescent="0.25"/>
    <row r="226377" x14ac:dyDescent="0.25"/>
    <row r="226378" x14ac:dyDescent="0.25"/>
    <row r="226379" x14ac:dyDescent="0.25"/>
    <row r="226380" x14ac:dyDescent="0.25"/>
    <row r="226381" x14ac:dyDescent="0.25"/>
    <row r="226382" x14ac:dyDescent="0.25"/>
    <row r="226383" x14ac:dyDescent="0.25"/>
    <row r="226384" x14ac:dyDescent="0.25"/>
    <row r="226385" x14ac:dyDescent="0.25"/>
    <row r="226386" x14ac:dyDescent="0.25"/>
    <row r="226387" x14ac:dyDescent="0.25"/>
    <row r="226388" x14ac:dyDescent="0.25"/>
    <row r="226389" x14ac:dyDescent="0.25"/>
    <row r="226390" x14ac:dyDescent="0.25"/>
    <row r="226391" x14ac:dyDescent="0.25"/>
    <row r="226392" x14ac:dyDescent="0.25"/>
    <row r="226393" x14ac:dyDescent="0.25"/>
    <row r="226394" x14ac:dyDescent="0.25"/>
    <row r="226395" x14ac:dyDescent="0.25"/>
    <row r="226396" x14ac:dyDescent="0.25"/>
    <row r="226397" x14ac:dyDescent="0.25"/>
    <row r="226398" x14ac:dyDescent="0.25"/>
    <row r="226399" x14ac:dyDescent="0.25"/>
    <row r="226400" x14ac:dyDescent="0.25"/>
    <row r="226401" x14ac:dyDescent="0.25"/>
    <row r="226402" x14ac:dyDescent="0.25"/>
    <row r="226403" x14ac:dyDescent="0.25"/>
    <row r="226404" x14ac:dyDescent="0.25"/>
    <row r="226405" x14ac:dyDescent="0.25"/>
    <row r="226406" x14ac:dyDescent="0.25"/>
    <row r="226407" x14ac:dyDescent="0.25"/>
    <row r="226408" x14ac:dyDescent="0.25"/>
    <row r="226409" x14ac:dyDescent="0.25"/>
    <row r="226410" x14ac:dyDescent="0.25"/>
    <row r="226411" x14ac:dyDescent="0.25"/>
    <row r="226412" x14ac:dyDescent="0.25"/>
    <row r="226413" x14ac:dyDescent="0.25"/>
    <row r="226414" x14ac:dyDescent="0.25"/>
    <row r="226415" x14ac:dyDescent="0.25"/>
    <row r="226416" x14ac:dyDescent="0.25"/>
    <row r="226417" x14ac:dyDescent="0.25"/>
    <row r="226418" x14ac:dyDescent="0.25"/>
    <row r="226419" x14ac:dyDescent="0.25"/>
    <row r="226420" x14ac:dyDescent="0.25"/>
    <row r="226421" x14ac:dyDescent="0.25"/>
    <row r="226422" x14ac:dyDescent="0.25"/>
    <row r="226423" x14ac:dyDescent="0.25"/>
    <row r="226424" x14ac:dyDescent="0.25"/>
    <row r="226425" x14ac:dyDescent="0.25"/>
    <row r="226426" x14ac:dyDescent="0.25"/>
    <row r="226427" x14ac:dyDescent="0.25"/>
    <row r="226428" x14ac:dyDescent="0.25"/>
    <row r="226429" x14ac:dyDescent="0.25"/>
    <row r="226430" x14ac:dyDescent="0.25"/>
    <row r="226431" x14ac:dyDescent="0.25"/>
    <row r="226432" x14ac:dyDescent="0.25"/>
    <row r="226433" x14ac:dyDescent="0.25"/>
    <row r="226434" x14ac:dyDescent="0.25"/>
    <row r="226435" x14ac:dyDescent="0.25"/>
    <row r="226436" x14ac:dyDescent="0.25"/>
    <row r="226437" x14ac:dyDescent="0.25"/>
    <row r="226438" x14ac:dyDescent="0.25"/>
    <row r="226439" x14ac:dyDescent="0.25"/>
    <row r="226440" x14ac:dyDescent="0.25"/>
    <row r="226441" x14ac:dyDescent="0.25"/>
    <row r="226442" x14ac:dyDescent="0.25"/>
    <row r="226443" x14ac:dyDescent="0.25"/>
    <row r="226444" x14ac:dyDescent="0.25"/>
    <row r="226445" x14ac:dyDescent="0.25"/>
    <row r="226446" x14ac:dyDescent="0.25"/>
    <row r="226447" x14ac:dyDescent="0.25"/>
    <row r="226448" x14ac:dyDescent="0.25"/>
    <row r="226449" x14ac:dyDescent="0.25"/>
    <row r="226450" x14ac:dyDescent="0.25"/>
    <row r="226451" x14ac:dyDescent="0.25"/>
    <row r="226452" x14ac:dyDescent="0.25"/>
    <row r="226453" x14ac:dyDescent="0.25"/>
    <row r="226454" x14ac:dyDescent="0.25"/>
    <row r="226455" x14ac:dyDescent="0.25"/>
    <row r="226456" x14ac:dyDescent="0.25"/>
    <row r="226457" x14ac:dyDescent="0.25"/>
    <row r="226458" x14ac:dyDescent="0.25"/>
    <row r="226459" x14ac:dyDescent="0.25"/>
    <row r="226460" x14ac:dyDescent="0.25"/>
    <row r="226461" x14ac:dyDescent="0.25"/>
    <row r="226462" x14ac:dyDescent="0.25"/>
    <row r="226463" x14ac:dyDescent="0.25"/>
    <row r="226464" x14ac:dyDescent="0.25"/>
    <row r="226465" x14ac:dyDescent="0.25"/>
    <row r="226466" x14ac:dyDescent="0.25"/>
    <row r="226467" x14ac:dyDescent="0.25"/>
    <row r="226468" x14ac:dyDescent="0.25"/>
    <row r="226469" x14ac:dyDescent="0.25"/>
    <row r="226470" x14ac:dyDescent="0.25"/>
    <row r="226471" x14ac:dyDescent="0.25"/>
    <row r="226472" x14ac:dyDescent="0.25"/>
    <row r="226473" x14ac:dyDescent="0.25"/>
    <row r="226474" x14ac:dyDescent="0.25"/>
    <row r="226475" x14ac:dyDescent="0.25"/>
    <row r="226476" x14ac:dyDescent="0.25"/>
    <row r="226477" x14ac:dyDescent="0.25"/>
    <row r="226478" x14ac:dyDescent="0.25"/>
    <row r="226479" x14ac:dyDescent="0.25"/>
    <row r="226480" x14ac:dyDescent="0.25"/>
    <row r="226481" x14ac:dyDescent="0.25"/>
    <row r="226482" x14ac:dyDescent="0.25"/>
    <row r="226483" x14ac:dyDescent="0.25"/>
    <row r="226484" x14ac:dyDescent="0.25"/>
    <row r="226485" x14ac:dyDescent="0.25"/>
    <row r="226486" x14ac:dyDescent="0.25"/>
    <row r="226487" x14ac:dyDescent="0.25"/>
    <row r="226488" x14ac:dyDescent="0.25"/>
    <row r="226489" x14ac:dyDescent="0.25"/>
    <row r="226490" x14ac:dyDescent="0.25"/>
    <row r="226491" x14ac:dyDescent="0.25"/>
    <row r="226492" x14ac:dyDescent="0.25"/>
    <row r="226493" x14ac:dyDescent="0.25"/>
    <row r="226494" x14ac:dyDescent="0.25"/>
    <row r="226495" x14ac:dyDescent="0.25"/>
    <row r="226496" x14ac:dyDescent="0.25"/>
    <row r="226497" x14ac:dyDescent="0.25"/>
    <row r="226498" x14ac:dyDescent="0.25"/>
    <row r="226499" x14ac:dyDescent="0.25"/>
    <row r="226500" x14ac:dyDescent="0.25"/>
    <row r="226501" x14ac:dyDescent="0.25"/>
    <row r="226502" x14ac:dyDescent="0.25"/>
    <row r="226503" x14ac:dyDescent="0.25"/>
    <row r="226504" x14ac:dyDescent="0.25"/>
    <row r="226505" x14ac:dyDescent="0.25"/>
    <row r="226506" x14ac:dyDescent="0.25"/>
    <row r="226507" x14ac:dyDescent="0.25"/>
    <row r="226508" x14ac:dyDescent="0.25"/>
    <row r="226509" x14ac:dyDescent="0.25"/>
    <row r="226510" x14ac:dyDescent="0.25"/>
    <row r="226511" x14ac:dyDescent="0.25"/>
    <row r="226512" x14ac:dyDescent="0.25"/>
    <row r="226513" x14ac:dyDescent="0.25"/>
    <row r="226514" x14ac:dyDescent="0.25"/>
    <row r="226515" x14ac:dyDescent="0.25"/>
    <row r="226516" x14ac:dyDescent="0.25"/>
    <row r="226517" x14ac:dyDescent="0.25"/>
    <row r="226518" x14ac:dyDescent="0.25"/>
    <row r="226519" x14ac:dyDescent="0.25"/>
    <row r="226520" x14ac:dyDescent="0.25"/>
    <row r="226521" x14ac:dyDescent="0.25"/>
    <row r="226522" x14ac:dyDescent="0.25"/>
    <row r="226523" x14ac:dyDescent="0.25"/>
    <row r="226524" x14ac:dyDescent="0.25"/>
    <row r="226525" x14ac:dyDescent="0.25"/>
    <row r="226526" x14ac:dyDescent="0.25"/>
    <row r="226527" x14ac:dyDescent="0.25"/>
    <row r="226528" x14ac:dyDescent="0.25"/>
    <row r="226529" x14ac:dyDescent="0.25"/>
    <row r="226530" x14ac:dyDescent="0.25"/>
    <row r="226531" x14ac:dyDescent="0.25"/>
    <row r="226532" x14ac:dyDescent="0.25"/>
    <row r="226533" x14ac:dyDescent="0.25"/>
    <row r="226534" x14ac:dyDescent="0.25"/>
    <row r="226535" x14ac:dyDescent="0.25"/>
    <row r="226536" x14ac:dyDescent="0.25"/>
    <row r="226537" x14ac:dyDescent="0.25"/>
    <row r="226538" x14ac:dyDescent="0.25"/>
    <row r="226539" x14ac:dyDescent="0.25"/>
    <row r="226540" x14ac:dyDescent="0.25"/>
    <row r="226541" x14ac:dyDescent="0.25"/>
    <row r="226542" x14ac:dyDescent="0.25"/>
    <row r="226543" x14ac:dyDescent="0.25"/>
    <row r="226544" x14ac:dyDescent="0.25"/>
    <row r="226545" x14ac:dyDescent="0.25"/>
    <row r="226546" x14ac:dyDescent="0.25"/>
    <row r="226547" x14ac:dyDescent="0.25"/>
    <row r="226548" x14ac:dyDescent="0.25"/>
    <row r="226549" x14ac:dyDescent="0.25"/>
    <row r="226550" x14ac:dyDescent="0.25"/>
    <row r="226551" x14ac:dyDescent="0.25"/>
    <row r="226552" x14ac:dyDescent="0.25"/>
    <row r="226553" x14ac:dyDescent="0.25"/>
    <row r="226554" x14ac:dyDescent="0.25"/>
    <row r="226555" x14ac:dyDescent="0.25"/>
    <row r="226556" x14ac:dyDescent="0.25"/>
    <row r="226557" x14ac:dyDescent="0.25"/>
    <row r="226558" x14ac:dyDescent="0.25"/>
    <row r="226559" x14ac:dyDescent="0.25"/>
    <row r="226560" x14ac:dyDescent="0.25"/>
    <row r="226561" x14ac:dyDescent="0.25"/>
    <row r="226562" x14ac:dyDescent="0.25"/>
    <row r="226563" x14ac:dyDescent="0.25"/>
    <row r="226564" x14ac:dyDescent="0.25"/>
    <row r="226565" x14ac:dyDescent="0.25"/>
    <row r="226566" x14ac:dyDescent="0.25"/>
    <row r="226567" x14ac:dyDescent="0.25"/>
    <row r="226568" x14ac:dyDescent="0.25"/>
    <row r="226569" x14ac:dyDescent="0.25"/>
    <row r="226570" x14ac:dyDescent="0.25"/>
    <row r="226571" x14ac:dyDescent="0.25"/>
    <row r="226572" x14ac:dyDescent="0.25"/>
    <row r="226573" x14ac:dyDescent="0.25"/>
    <row r="226574" x14ac:dyDescent="0.25"/>
    <row r="226575" x14ac:dyDescent="0.25"/>
    <row r="226576" x14ac:dyDescent="0.25"/>
    <row r="226577" x14ac:dyDescent="0.25"/>
    <row r="226578" x14ac:dyDescent="0.25"/>
    <row r="226579" x14ac:dyDescent="0.25"/>
    <row r="226580" x14ac:dyDescent="0.25"/>
    <row r="226581" x14ac:dyDescent="0.25"/>
    <row r="226582" x14ac:dyDescent="0.25"/>
    <row r="226583" x14ac:dyDescent="0.25"/>
    <row r="226584" x14ac:dyDescent="0.25"/>
    <row r="226585" x14ac:dyDescent="0.25"/>
    <row r="226586" x14ac:dyDescent="0.25"/>
    <row r="226587" x14ac:dyDescent="0.25"/>
    <row r="226588" x14ac:dyDescent="0.25"/>
    <row r="226589" x14ac:dyDescent="0.25"/>
    <row r="226590" x14ac:dyDescent="0.25"/>
    <row r="226591" x14ac:dyDescent="0.25"/>
    <row r="226592" x14ac:dyDescent="0.25"/>
    <row r="226593" x14ac:dyDescent="0.25"/>
    <row r="226594" x14ac:dyDescent="0.25"/>
    <row r="226595" x14ac:dyDescent="0.25"/>
    <row r="226596" x14ac:dyDescent="0.25"/>
    <row r="226597" x14ac:dyDescent="0.25"/>
    <row r="226598" x14ac:dyDescent="0.25"/>
    <row r="226599" x14ac:dyDescent="0.25"/>
    <row r="226600" x14ac:dyDescent="0.25"/>
    <row r="226601" x14ac:dyDescent="0.25"/>
    <row r="226602" x14ac:dyDescent="0.25"/>
    <row r="226603" x14ac:dyDescent="0.25"/>
    <row r="226604" x14ac:dyDescent="0.25"/>
    <row r="226605" x14ac:dyDescent="0.25"/>
    <row r="226606" x14ac:dyDescent="0.25"/>
    <row r="226607" x14ac:dyDescent="0.25"/>
    <row r="226608" x14ac:dyDescent="0.25"/>
    <row r="226609" x14ac:dyDescent="0.25"/>
    <row r="226610" x14ac:dyDescent="0.25"/>
    <row r="226611" x14ac:dyDescent="0.25"/>
    <row r="226612" x14ac:dyDescent="0.25"/>
    <row r="226613" x14ac:dyDescent="0.25"/>
    <row r="226614" x14ac:dyDescent="0.25"/>
    <row r="226615" x14ac:dyDescent="0.25"/>
    <row r="226616" x14ac:dyDescent="0.25"/>
    <row r="226617" x14ac:dyDescent="0.25"/>
    <row r="226618" x14ac:dyDescent="0.25"/>
    <row r="226619" x14ac:dyDescent="0.25"/>
    <row r="226620" x14ac:dyDescent="0.25"/>
    <row r="226621" x14ac:dyDescent="0.25"/>
    <row r="226622" x14ac:dyDescent="0.25"/>
    <row r="226623" x14ac:dyDescent="0.25"/>
    <row r="226624" x14ac:dyDescent="0.25"/>
    <row r="226625" x14ac:dyDescent="0.25"/>
    <row r="226626" x14ac:dyDescent="0.25"/>
    <row r="226627" x14ac:dyDescent="0.25"/>
    <row r="226628" x14ac:dyDescent="0.25"/>
    <row r="226629" x14ac:dyDescent="0.25"/>
    <row r="226630" x14ac:dyDescent="0.25"/>
    <row r="226631" x14ac:dyDescent="0.25"/>
    <row r="226632" x14ac:dyDescent="0.25"/>
    <row r="226633" x14ac:dyDescent="0.25"/>
    <row r="226634" x14ac:dyDescent="0.25"/>
    <row r="226635" x14ac:dyDescent="0.25"/>
    <row r="226636" x14ac:dyDescent="0.25"/>
    <row r="226637" x14ac:dyDescent="0.25"/>
    <row r="226638" x14ac:dyDescent="0.25"/>
    <row r="226639" x14ac:dyDescent="0.25"/>
    <row r="226640" x14ac:dyDescent="0.25"/>
    <row r="226641" x14ac:dyDescent="0.25"/>
    <row r="226642" x14ac:dyDescent="0.25"/>
    <row r="226643" x14ac:dyDescent="0.25"/>
    <row r="226644" x14ac:dyDescent="0.25"/>
    <row r="226645" x14ac:dyDescent="0.25"/>
    <row r="226646" x14ac:dyDescent="0.25"/>
    <row r="226647" x14ac:dyDescent="0.25"/>
    <row r="226648" x14ac:dyDescent="0.25"/>
    <row r="226649" x14ac:dyDescent="0.25"/>
    <row r="226650" x14ac:dyDescent="0.25"/>
    <row r="226651" x14ac:dyDescent="0.25"/>
    <row r="226652" x14ac:dyDescent="0.25"/>
    <row r="226653" x14ac:dyDescent="0.25"/>
    <row r="226654" x14ac:dyDescent="0.25"/>
    <row r="226655" x14ac:dyDescent="0.25"/>
    <row r="226656" x14ac:dyDescent="0.25"/>
    <row r="226657" x14ac:dyDescent="0.25"/>
    <row r="226658" x14ac:dyDescent="0.25"/>
    <row r="226659" x14ac:dyDescent="0.25"/>
    <row r="226660" x14ac:dyDescent="0.25"/>
    <row r="226661" x14ac:dyDescent="0.25"/>
    <row r="226662" x14ac:dyDescent="0.25"/>
    <row r="226663" x14ac:dyDescent="0.25"/>
    <row r="226664" x14ac:dyDescent="0.25"/>
    <row r="226665" x14ac:dyDescent="0.25"/>
    <row r="226666" x14ac:dyDescent="0.25"/>
    <row r="226667" x14ac:dyDescent="0.25"/>
    <row r="226668" x14ac:dyDescent="0.25"/>
    <row r="226669" x14ac:dyDescent="0.25"/>
    <row r="226670" x14ac:dyDescent="0.25"/>
    <row r="226671" x14ac:dyDescent="0.25"/>
    <row r="226672" x14ac:dyDescent="0.25"/>
    <row r="226673" x14ac:dyDescent="0.25"/>
    <row r="226674" x14ac:dyDescent="0.25"/>
    <row r="226675" x14ac:dyDescent="0.25"/>
    <row r="226676" x14ac:dyDescent="0.25"/>
    <row r="226677" x14ac:dyDescent="0.25"/>
    <row r="226678" x14ac:dyDescent="0.25"/>
    <row r="226679" x14ac:dyDescent="0.25"/>
    <row r="226680" x14ac:dyDescent="0.25"/>
    <row r="226681" x14ac:dyDescent="0.25"/>
    <row r="226682" x14ac:dyDescent="0.25"/>
    <row r="226683" x14ac:dyDescent="0.25"/>
    <row r="226684" x14ac:dyDescent="0.25"/>
    <row r="226685" x14ac:dyDescent="0.25"/>
    <row r="226686" x14ac:dyDescent="0.25"/>
    <row r="226687" x14ac:dyDescent="0.25"/>
    <row r="226688" x14ac:dyDescent="0.25"/>
    <row r="226689" x14ac:dyDescent="0.25"/>
    <row r="226690" x14ac:dyDescent="0.25"/>
    <row r="226691" x14ac:dyDescent="0.25"/>
    <row r="226692" x14ac:dyDescent="0.25"/>
    <row r="226693" x14ac:dyDescent="0.25"/>
    <row r="226694" x14ac:dyDescent="0.25"/>
    <row r="226695" x14ac:dyDescent="0.25"/>
    <row r="226696" x14ac:dyDescent="0.25"/>
    <row r="226697" x14ac:dyDescent="0.25"/>
    <row r="226698" x14ac:dyDescent="0.25"/>
    <row r="226699" x14ac:dyDescent="0.25"/>
    <row r="226700" x14ac:dyDescent="0.25"/>
    <row r="226701" x14ac:dyDescent="0.25"/>
    <row r="226702" x14ac:dyDescent="0.25"/>
    <row r="226703" x14ac:dyDescent="0.25"/>
    <row r="226704" x14ac:dyDescent="0.25"/>
    <row r="226705" x14ac:dyDescent="0.25"/>
    <row r="226706" x14ac:dyDescent="0.25"/>
    <row r="226707" x14ac:dyDescent="0.25"/>
    <row r="226708" x14ac:dyDescent="0.25"/>
    <row r="226709" x14ac:dyDescent="0.25"/>
    <row r="226710" x14ac:dyDescent="0.25"/>
    <row r="226711" x14ac:dyDescent="0.25"/>
    <row r="226712" x14ac:dyDescent="0.25"/>
    <row r="226713" x14ac:dyDescent="0.25"/>
    <row r="226714" x14ac:dyDescent="0.25"/>
    <row r="226715" x14ac:dyDescent="0.25"/>
    <row r="226716" x14ac:dyDescent="0.25"/>
    <row r="226717" x14ac:dyDescent="0.25"/>
    <row r="226718" x14ac:dyDescent="0.25"/>
    <row r="226719" x14ac:dyDescent="0.25"/>
    <row r="226720" x14ac:dyDescent="0.25"/>
    <row r="226721" x14ac:dyDescent="0.25"/>
    <row r="226722" x14ac:dyDescent="0.25"/>
    <row r="226723" x14ac:dyDescent="0.25"/>
    <row r="226724" x14ac:dyDescent="0.25"/>
    <row r="226725" x14ac:dyDescent="0.25"/>
    <row r="226726" x14ac:dyDescent="0.25"/>
    <row r="226727" x14ac:dyDescent="0.25"/>
    <row r="226728" x14ac:dyDescent="0.25"/>
    <row r="226729" x14ac:dyDescent="0.25"/>
    <row r="226730" x14ac:dyDescent="0.25"/>
    <row r="226731" x14ac:dyDescent="0.25"/>
    <row r="226732" x14ac:dyDescent="0.25"/>
    <row r="226733" x14ac:dyDescent="0.25"/>
    <row r="226734" x14ac:dyDescent="0.25"/>
    <row r="226735" x14ac:dyDescent="0.25"/>
    <row r="226736" x14ac:dyDescent="0.25"/>
    <row r="226737" x14ac:dyDescent="0.25"/>
    <row r="226738" x14ac:dyDescent="0.25"/>
    <row r="226739" x14ac:dyDescent="0.25"/>
    <row r="226740" x14ac:dyDescent="0.25"/>
    <row r="226741" x14ac:dyDescent="0.25"/>
    <row r="226742" x14ac:dyDescent="0.25"/>
    <row r="226743" x14ac:dyDescent="0.25"/>
    <row r="226744" x14ac:dyDescent="0.25"/>
    <row r="226745" x14ac:dyDescent="0.25"/>
    <row r="226746" x14ac:dyDescent="0.25"/>
    <row r="226747" x14ac:dyDescent="0.25"/>
    <row r="226748" x14ac:dyDescent="0.25"/>
    <row r="226749" x14ac:dyDescent="0.25"/>
    <row r="226750" x14ac:dyDescent="0.25"/>
    <row r="226751" x14ac:dyDescent="0.25"/>
    <row r="226752" x14ac:dyDescent="0.25"/>
    <row r="226753" x14ac:dyDescent="0.25"/>
    <row r="226754" x14ac:dyDescent="0.25"/>
    <row r="226755" x14ac:dyDescent="0.25"/>
    <row r="226756" x14ac:dyDescent="0.25"/>
    <row r="226757" x14ac:dyDescent="0.25"/>
    <row r="226758" x14ac:dyDescent="0.25"/>
    <row r="226759" x14ac:dyDescent="0.25"/>
    <row r="226760" x14ac:dyDescent="0.25"/>
    <row r="226761" x14ac:dyDescent="0.25"/>
    <row r="226762" x14ac:dyDescent="0.25"/>
    <row r="226763" x14ac:dyDescent="0.25"/>
    <row r="226764" x14ac:dyDescent="0.25"/>
    <row r="226765" x14ac:dyDescent="0.25"/>
    <row r="226766" x14ac:dyDescent="0.25"/>
    <row r="226767" x14ac:dyDescent="0.25"/>
    <row r="226768" x14ac:dyDescent="0.25"/>
    <row r="226769" x14ac:dyDescent="0.25"/>
    <row r="226770" x14ac:dyDescent="0.25"/>
    <row r="226771" x14ac:dyDescent="0.25"/>
    <row r="226772" x14ac:dyDescent="0.25"/>
    <row r="226773" x14ac:dyDescent="0.25"/>
    <row r="226774" x14ac:dyDescent="0.25"/>
    <row r="226775" x14ac:dyDescent="0.25"/>
    <row r="226776" x14ac:dyDescent="0.25"/>
    <row r="226777" x14ac:dyDescent="0.25"/>
    <row r="226778" x14ac:dyDescent="0.25"/>
    <row r="226779" x14ac:dyDescent="0.25"/>
    <row r="226780" x14ac:dyDescent="0.25"/>
    <row r="226781" x14ac:dyDescent="0.25"/>
    <row r="226782" x14ac:dyDescent="0.25"/>
    <row r="226783" x14ac:dyDescent="0.25"/>
    <row r="226784" x14ac:dyDescent="0.25"/>
    <row r="226785" x14ac:dyDescent="0.25"/>
    <row r="226786" x14ac:dyDescent="0.25"/>
    <row r="226787" x14ac:dyDescent="0.25"/>
    <row r="226788" x14ac:dyDescent="0.25"/>
    <row r="226789" x14ac:dyDescent="0.25"/>
    <row r="226790" x14ac:dyDescent="0.25"/>
    <row r="226791" x14ac:dyDescent="0.25"/>
    <row r="226792" x14ac:dyDescent="0.25"/>
    <row r="226793" x14ac:dyDescent="0.25"/>
    <row r="226794" x14ac:dyDescent="0.25"/>
    <row r="226795" x14ac:dyDescent="0.25"/>
    <row r="226796" x14ac:dyDescent="0.25"/>
    <row r="226797" x14ac:dyDescent="0.25"/>
    <row r="226798" x14ac:dyDescent="0.25"/>
    <row r="226799" x14ac:dyDescent="0.25"/>
    <row r="226800" x14ac:dyDescent="0.25"/>
    <row r="226801" x14ac:dyDescent="0.25"/>
    <row r="226802" x14ac:dyDescent="0.25"/>
    <row r="226803" x14ac:dyDescent="0.25"/>
    <row r="226804" x14ac:dyDescent="0.25"/>
    <row r="226805" x14ac:dyDescent="0.25"/>
    <row r="226806" x14ac:dyDescent="0.25"/>
    <row r="226807" x14ac:dyDescent="0.25"/>
    <row r="226808" x14ac:dyDescent="0.25"/>
    <row r="226809" x14ac:dyDescent="0.25"/>
    <row r="226810" x14ac:dyDescent="0.25"/>
    <row r="226811" x14ac:dyDescent="0.25"/>
    <row r="226812" x14ac:dyDescent="0.25"/>
    <row r="226813" x14ac:dyDescent="0.25"/>
    <row r="226814" x14ac:dyDescent="0.25"/>
    <row r="226815" x14ac:dyDescent="0.25"/>
    <row r="226816" x14ac:dyDescent="0.25"/>
    <row r="226817" x14ac:dyDescent="0.25"/>
    <row r="226818" x14ac:dyDescent="0.25"/>
    <row r="226819" x14ac:dyDescent="0.25"/>
    <row r="226820" x14ac:dyDescent="0.25"/>
    <row r="226821" x14ac:dyDescent="0.25"/>
    <row r="226822" x14ac:dyDescent="0.25"/>
    <row r="226823" x14ac:dyDescent="0.25"/>
    <row r="226824" x14ac:dyDescent="0.25"/>
    <row r="226825" x14ac:dyDescent="0.25"/>
    <row r="226826" x14ac:dyDescent="0.25"/>
    <row r="226827" x14ac:dyDescent="0.25"/>
    <row r="226828" x14ac:dyDescent="0.25"/>
    <row r="226829" x14ac:dyDescent="0.25"/>
    <row r="226830" x14ac:dyDescent="0.25"/>
    <row r="226831" x14ac:dyDescent="0.25"/>
    <row r="226832" x14ac:dyDescent="0.25"/>
    <row r="226833" x14ac:dyDescent="0.25"/>
    <row r="226834" x14ac:dyDescent="0.25"/>
    <row r="226835" x14ac:dyDescent="0.25"/>
    <row r="226836" x14ac:dyDescent="0.25"/>
    <row r="226837" x14ac:dyDescent="0.25"/>
    <row r="226838" x14ac:dyDescent="0.25"/>
    <row r="226839" x14ac:dyDescent="0.25"/>
    <row r="226840" x14ac:dyDescent="0.25"/>
    <row r="226841" x14ac:dyDescent="0.25"/>
    <row r="226842" x14ac:dyDescent="0.25"/>
    <row r="226843" x14ac:dyDescent="0.25"/>
    <row r="226844" x14ac:dyDescent="0.25"/>
    <row r="226845" x14ac:dyDescent="0.25"/>
    <row r="226846" x14ac:dyDescent="0.25"/>
    <row r="226847" x14ac:dyDescent="0.25"/>
    <row r="226848" x14ac:dyDescent="0.25"/>
    <row r="226849" x14ac:dyDescent="0.25"/>
    <row r="226850" x14ac:dyDescent="0.25"/>
    <row r="226851" x14ac:dyDescent="0.25"/>
    <row r="226852" x14ac:dyDescent="0.25"/>
    <row r="226853" x14ac:dyDescent="0.25"/>
    <row r="226854" x14ac:dyDescent="0.25"/>
    <row r="226855" x14ac:dyDescent="0.25"/>
    <row r="226856" x14ac:dyDescent="0.25"/>
    <row r="226857" x14ac:dyDescent="0.25"/>
    <row r="226858" x14ac:dyDescent="0.25"/>
    <row r="226859" x14ac:dyDescent="0.25"/>
    <row r="226860" x14ac:dyDescent="0.25"/>
    <row r="226861" x14ac:dyDescent="0.25"/>
    <row r="226862" x14ac:dyDescent="0.25"/>
    <row r="226863" x14ac:dyDescent="0.25"/>
    <row r="226864" x14ac:dyDescent="0.25"/>
    <row r="226865" x14ac:dyDescent="0.25"/>
    <row r="226866" x14ac:dyDescent="0.25"/>
    <row r="226867" x14ac:dyDescent="0.25"/>
    <row r="226868" x14ac:dyDescent="0.25"/>
    <row r="226869" x14ac:dyDescent="0.25"/>
    <row r="226870" x14ac:dyDescent="0.25"/>
    <row r="226871" x14ac:dyDescent="0.25"/>
    <row r="226872" x14ac:dyDescent="0.25"/>
    <row r="226873" x14ac:dyDescent="0.25"/>
    <row r="226874" x14ac:dyDescent="0.25"/>
    <row r="226875" x14ac:dyDescent="0.25"/>
    <row r="226876" x14ac:dyDescent="0.25"/>
    <row r="226877" x14ac:dyDescent="0.25"/>
    <row r="226878" x14ac:dyDescent="0.25"/>
    <row r="226879" x14ac:dyDescent="0.25"/>
    <row r="226880" x14ac:dyDescent="0.25"/>
    <row r="226881" x14ac:dyDescent="0.25"/>
    <row r="226882" x14ac:dyDescent="0.25"/>
    <row r="226883" x14ac:dyDescent="0.25"/>
    <row r="226884" x14ac:dyDescent="0.25"/>
    <row r="226885" x14ac:dyDescent="0.25"/>
    <row r="226886" x14ac:dyDescent="0.25"/>
    <row r="226887" x14ac:dyDescent="0.25"/>
    <row r="226888" x14ac:dyDescent="0.25"/>
    <row r="226889" x14ac:dyDescent="0.25"/>
    <row r="226890" x14ac:dyDescent="0.25"/>
    <row r="226891" x14ac:dyDescent="0.25"/>
    <row r="226892" x14ac:dyDescent="0.25"/>
    <row r="226893" x14ac:dyDescent="0.25"/>
    <row r="226894" x14ac:dyDescent="0.25"/>
    <row r="226895" x14ac:dyDescent="0.25"/>
    <row r="226896" x14ac:dyDescent="0.25"/>
    <row r="226897" x14ac:dyDescent="0.25"/>
    <row r="226898" x14ac:dyDescent="0.25"/>
    <row r="226899" x14ac:dyDescent="0.25"/>
    <row r="226900" x14ac:dyDescent="0.25"/>
    <row r="226901" x14ac:dyDescent="0.25"/>
    <row r="226902" x14ac:dyDescent="0.25"/>
    <row r="226903" x14ac:dyDescent="0.25"/>
    <row r="226904" x14ac:dyDescent="0.25"/>
    <row r="226905" x14ac:dyDescent="0.25"/>
    <row r="226906" x14ac:dyDescent="0.25"/>
    <row r="226907" x14ac:dyDescent="0.25"/>
    <row r="226908" x14ac:dyDescent="0.25"/>
    <row r="226909" x14ac:dyDescent="0.25"/>
    <row r="226910" x14ac:dyDescent="0.25"/>
    <row r="226911" x14ac:dyDescent="0.25"/>
    <row r="226912" x14ac:dyDescent="0.25"/>
    <row r="226913" x14ac:dyDescent="0.25"/>
    <row r="226914" x14ac:dyDescent="0.25"/>
    <row r="226915" x14ac:dyDescent="0.25"/>
    <row r="226916" x14ac:dyDescent="0.25"/>
    <row r="226917" x14ac:dyDescent="0.25"/>
    <row r="226918" x14ac:dyDescent="0.25"/>
    <row r="226919" x14ac:dyDescent="0.25"/>
    <row r="226920" x14ac:dyDescent="0.25"/>
    <row r="226921" x14ac:dyDescent="0.25"/>
    <row r="226922" x14ac:dyDescent="0.25"/>
    <row r="226923" x14ac:dyDescent="0.25"/>
    <row r="226924" x14ac:dyDescent="0.25"/>
    <row r="226925" x14ac:dyDescent="0.25"/>
    <row r="226926" x14ac:dyDescent="0.25"/>
    <row r="226927" x14ac:dyDescent="0.25"/>
    <row r="226928" x14ac:dyDescent="0.25"/>
    <row r="226929" x14ac:dyDescent="0.25"/>
    <row r="226930" x14ac:dyDescent="0.25"/>
    <row r="226931" x14ac:dyDescent="0.25"/>
    <row r="226932" x14ac:dyDescent="0.25"/>
    <row r="226933" x14ac:dyDescent="0.25"/>
    <row r="226934" x14ac:dyDescent="0.25"/>
    <row r="226935" x14ac:dyDescent="0.25"/>
    <row r="226936" x14ac:dyDescent="0.25"/>
    <row r="226937" x14ac:dyDescent="0.25"/>
    <row r="226938" x14ac:dyDescent="0.25"/>
    <row r="226939" x14ac:dyDescent="0.25"/>
    <row r="226940" x14ac:dyDescent="0.25"/>
    <row r="226941" x14ac:dyDescent="0.25"/>
    <row r="226942" x14ac:dyDescent="0.25"/>
    <row r="226943" x14ac:dyDescent="0.25"/>
    <row r="226944" x14ac:dyDescent="0.25"/>
    <row r="226945" x14ac:dyDescent="0.25"/>
    <row r="226946" x14ac:dyDescent="0.25"/>
    <row r="226947" x14ac:dyDescent="0.25"/>
    <row r="226948" x14ac:dyDescent="0.25"/>
    <row r="226949" x14ac:dyDescent="0.25"/>
    <row r="226950" x14ac:dyDescent="0.25"/>
    <row r="226951" x14ac:dyDescent="0.25"/>
    <row r="226952" x14ac:dyDescent="0.25"/>
    <row r="226953" x14ac:dyDescent="0.25"/>
    <row r="226954" x14ac:dyDescent="0.25"/>
    <row r="226955" x14ac:dyDescent="0.25"/>
    <row r="226956" x14ac:dyDescent="0.25"/>
    <row r="226957" x14ac:dyDescent="0.25"/>
    <row r="226958" x14ac:dyDescent="0.25"/>
    <row r="226959" x14ac:dyDescent="0.25"/>
    <row r="226960" x14ac:dyDescent="0.25"/>
    <row r="226961" x14ac:dyDescent="0.25"/>
    <row r="226962" x14ac:dyDescent="0.25"/>
    <row r="226963" x14ac:dyDescent="0.25"/>
    <row r="226964" x14ac:dyDescent="0.25"/>
    <row r="226965" x14ac:dyDescent="0.25"/>
    <row r="226966" x14ac:dyDescent="0.25"/>
    <row r="226967" x14ac:dyDescent="0.25"/>
    <row r="226968" x14ac:dyDescent="0.25"/>
    <row r="226969" x14ac:dyDescent="0.25"/>
    <row r="226970" x14ac:dyDescent="0.25"/>
    <row r="226971" x14ac:dyDescent="0.25"/>
    <row r="226972" x14ac:dyDescent="0.25"/>
    <row r="226973" x14ac:dyDescent="0.25"/>
    <row r="226974" x14ac:dyDescent="0.25"/>
    <row r="226975" x14ac:dyDescent="0.25"/>
    <row r="226976" x14ac:dyDescent="0.25"/>
    <row r="226977" x14ac:dyDescent="0.25"/>
    <row r="226978" x14ac:dyDescent="0.25"/>
    <row r="226979" x14ac:dyDescent="0.25"/>
    <row r="226980" x14ac:dyDescent="0.25"/>
    <row r="226981" x14ac:dyDescent="0.25"/>
    <row r="226982" x14ac:dyDescent="0.25"/>
    <row r="226983" x14ac:dyDescent="0.25"/>
    <row r="226984" x14ac:dyDescent="0.25"/>
    <row r="226985" x14ac:dyDescent="0.25"/>
    <row r="226986" x14ac:dyDescent="0.25"/>
    <row r="226987" x14ac:dyDescent="0.25"/>
    <row r="226988" x14ac:dyDescent="0.25"/>
    <row r="226989" x14ac:dyDescent="0.25"/>
    <row r="226990" x14ac:dyDescent="0.25"/>
    <row r="226991" x14ac:dyDescent="0.25"/>
    <row r="226992" x14ac:dyDescent="0.25"/>
    <row r="226993" x14ac:dyDescent="0.25"/>
    <row r="226994" x14ac:dyDescent="0.25"/>
    <row r="226995" x14ac:dyDescent="0.25"/>
    <row r="226996" x14ac:dyDescent="0.25"/>
    <row r="226997" x14ac:dyDescent="0.25"/>
    <row r="226998" x14ac:dyDescent="0.25"/>
    <row r="226999" x14ac:dyDescent="0.25"/>
    <row r="227000" x14ac:dyDescent="0.25"/>
    <row r="227001" x14ac:dyDescent="0.25"/>
    <row r="227002" x14ac:dyDescent="0.25"/>
    <row r="227003" x14ac:dyDescent="0.25"/>
    <row r="227004" x14ac:dyDescent="0.25"/>
    <row r="227005" x14ac:dyDescent="0.25"/>
    <row r="227006" x14ac:dyDescent="0.25"/>
    <row r="227007" x14ac:dyDescent="0.25"/>
    <row r="227008" x14ac:dyDescent="0.25"/>
    <row r="227009" x14ac:dyDescent="0.25"/>
    <row r="227010" x14ac:dyDescent="0.25"/>
    <row r="227011" x14ac:dyDescent="0.25"/>
    <row r="227012" x14ac:dyDescent="0.25"/>
    <row r="227013" x14ac:dyDescent="0.25"/>
    <row r="227014" x14ac:dyDescent="0.25"/>
    <row r="227015" x14ac:dyDescent="0.25"/>
    <row r="227016" x14ac:dyDescent="0.25"/>
    <row r="227017" x14ac:dyDescent="0.25"/>
    <row r="227018" x14ac:dyDescent="0.25"/>
    <row r="227019" x14ac:dyDescent="0.25"/>
    <row r="227020" x14ac:dyDescent="0.25"/>
    <row r="227021" x14ac:dyDescent="0.25"/>
    <row r="227022" x14ac:dyDescent="0.25"/>
    <row r="227023" x14ac:dyDescent="0.25"/>
    <row r="227024" x14ac:dyDescent="0.25"/>
    <row r="227025" x14ac:dyDescent="0.25"/>
    <row r="227026" x14ac:dyDescent="0.25"/>
    <row r="227027" x14ac:dyDescent="0.25"/>
    <row r="227028" x14ac:dyDescent="0.25"/>
    <row r="227029" x14ac:dyDescent="0.25"/>
    <row r="227030" x14ac:dyDescent="0.25"/>
    <row r="227031" x14ac:dyDescent="0.25"/>
    <row r="227032" x14ac:dyDescent="0.25"/>
    <row r="227033" x14ac:dyDescent="0.25"/>
    <row r="227034" x14ac:dyDescent="0.25"/>
    <row r="227035" x14ac:dyDescent="0.25"/>
    <row r="227036" x14ac:dyDescent="0.25"/>
    <row r="227037" x14ac:dyDescent="0.25"/>
    <row r="227038" x14ac:dyDescent="0.25"/>
    <row r="227039" x14ac:dyDescent="0.25"/>
    <row r="227040" x14ac:dyDescent="0.25"/>
    <row r="227041" x14ac:dyDescent="0.25"/>
    <row r="227042" x14ac:dyDescent="0.25"/>
    <row r="227043" x14ac:dyDescent="0.25"/>
    <row r="227044" x14ac:dyDescent="0.25"/>
    <row r="227045" x14ac:dyDescent="0.25"/>
    <row r="227046" x14ac:dyDescent="0.25"/>
    <row r="227047" x14ac:dyDescent="0.25"/>
    <row r="227048" x14ac:dyDescent="0.25"/>
    <row r="227049" x14ac:dyDescent="0.25"/>
    <row r="227050" x14ac:dyDescent="0.25"/>
    <row r="227051" x14ac:dyDescent="0.25"/>
    <row r="227052" x14ac:dyDescent="0.25"/>
    <row r="227053" x14ac:dyDescent="0.25"/>
    <row r="227054" x14ac:dyDescent="0.25"/>
    <row r="227055" x14ac:dyDescent="0.25"/>
    <row r="227056" x14ac:dyDescent="0.25"/>
    <row r="227057" x14ac:dyDescent="0.25"/>
    <row r="227058" x14ac:dyDescent="0.25"/>
    <row r="227059" x14ac:dyDescent="0.25"/>
    <row r="227060" x14ac:dyDescent="0.25"/>
    <row r="227061" x14ac:dyDescent="0.25"/>
    <row r="227062" x14ac:dyDescent="0.25"/>
    <row r="227063" x14ac:dyDescent="0.25"/>
    <row r="227064" x14ac:dyDescent="0.25"/>
    <row r="227065" x14ac:dyDescent="0.25"/>
    <row r="227066" x14ac:dyDescent="0.25"/>
    <row r="227067" x14ac:dyDescent="0.25"/>
    <row r="227068" x14ac:dyDescent="0.25"/>
    <row r="227069" x14ac:dyDescent="0.25"/>
    <row r="227070" x14ac:dyDescent="0.25"/>
    <row r="227071" x14ac:dyDescent="0.25"/>
    <row r="227072" x14ac:dyDescent="0.25"/>
    <row r="227073" x14ac:dyDescent="0.25"/>
    <row r="227074" x14ac:dyDescent="0.25"/>
    <row r="227075" x14ac:dyDescent="0.25"/>
    <row r="227076" x14ac:dyDescent="0.25"/>
    <row r="227077" x14ac:dyDescent="0.25"/>
    <row r="227078" x14ac:dyDescent="0.25"/>
    <row r="227079" x14ac:dyDescent="0.25"/>
    <row r="227080" x14ac:dyDescent="0.25"/>
    <row r="227081" x14ac:dyDescent="0.25"/>
    <row r="227082" x14ac:dyDescent="0.25"/>
    <row r="227083" x14ac:dyDescent="0.25"/>
    <row r="227084" x14ac:dyDescent="0.25"/>
    <row r="227085" x14ac:dyDescent="0.25"/>
    <row r="227086" x14ac:dyDescent="0.25"/>
    <row r="227087" x14ac:dyDescent="0.25"/>
    <row r="227088" x14ac:dyDescent="0.25"/>
    <row r="227089" x14ac:dyDescent="0.25"/>
    <row r="227090" x14ac:dyDescent="0.25"/>
    <row r="227091" x14ac:dyDescent="0.25"/>
    <row r="227092" x14ac:dyDescent="0.25"/>
    <row r="227093" x14ac:dyDescent="0.25"/>
    <row r="227094" x14ac:dyDescent="0.25"/>
    <row r="227095" x14ac:dyDescent="0.25"/>
    <row r="227096" x14ac:dyDescent="0.25"/>
    <row r="227097" x14ac:dyDescent="0.25"/>
    <row r="227098" x14ac:dyDescent="0.25"/>
    <row r="227099" x14ac:dyDescent="0.25"/>
    <row r="227100" x14ac:dyDescent="0.25"/>
    <row r="227101" x14ac:dyDescent="0.25"/>
    <row r="227102" x14ac:dyDescent="0.25"/>
    <row r="227103" x14ac:dyDescent="0.25"/>
    <row r="227104" x14ac:dyDescent="0.25"/>
    <row r="227105" x14ac:dyDescent="0.25"/>
    <row r="227106" x14ac:dyDescent="0.25"/>
    <row r="227107" x14ac:dyDescent="0.25"/>
    <row r="227108" x14ac:dyDescent="0.25"/>
    <row r="227109" x14ac:dyDescent="0.25"/>
    <row r="227110" x14ac:dyDescent="0.25"/>
    <row r="227111" x14ac:dyDescent="0.25"/>
    <row r="227112" x14ac:dyDescent="0.25"/>
    <row r="227113" x14ac:dyDescent="0.25"/>
    <row r="227114" x14ac:dyDescent="0.25"/>
    <row r="227115" x14ac:dyDescent="0.25"/>
    <row r="227116" x14ac:dyDescent="0.25"/>
    <row r="227117" x14ac:dyDescent="0.25"/>
    <row r="227118" x14ac:dyDescent="0.25"/>
    <row r="227119" x14ac:dyDescent="0.25"/>
    <row r="227120" x14ac:dyDescent="0.25"/>
    <row r="227121" x14ac:dyDescent="0.25"/>
    <row r="227122" x14ac:dyDescent="0.25"/>
    <row r="227123" x14ac:dyDescent="0.25"/>
    <row r="227124" x14ac:dyDescent="0.25"/>
    <row r="227125" x14ac:dyDescent="0.25"/>
    <row r="227126" x14ac:dyDescent="0.25"/>
    <row r="227127" x14ac:dyDescent="0.25"/>
    <row r="227128" x14ac:dyDescent="0.25"/>
    <row r="227129" x14ac:dyDescent="0.25"/>
    <row r="227130" x14ac:dyDescent="0.25"/>
    <row r="227131" x14ac:dyDescent="0.25"/>
    <row r="227132" x14ac:dyDescent="0.25"/>
    <row r="227133" x14ac:dyDescent="0.25"/>
    <row r="227134" x14ac:dyDescent="0.25"/>
    <row r="227135" x14ac:dyDescent="0.25"/>
    <row r="227136" x14ac:dyDescent="0.25"/>
    <row r="227137" x14ac:dyDescent="0.25"/>
    <row r="227138" x14ac:dyDescent="0.25"/>
    <row r="227139" x14ac:dyDescent="0.25"/>
    <row r="227140" x14ac:dyDescent="0.25"/>
    <row r="227141" x14ac:dyDescent="0.25"/>
    <row r="227142" x14ac:dyDescent="0.25"/>
    <row r="227143" x14ac:dyDescent="0.25"/>
    <row r="227144" x14ac:dyDescent="0.25"/>
    <row r="227145" x14ac:dyDescent="0.25"/>
    <row r="227146" x14ac:dyDescent="0.25"/>
    <row r="227147" x14ac:dyDescent="0.25"/>
    <row r="227148" x14ac:dyDescent="0.25"/>
    <row r="227149" x14ac:dyDescent="0.25"/>
    <row r="227150" x14ac:dyDescent="0.25"/>
    <row r="227151" x14ac:dyDescent="0.25"/>
    <row r="227152" x14ac:dyDescent="0.25"/>
    <row r="227153" x14ac:dyDescent="0.25"/>
    <row r="227154" x14ac:dyDescent="0.25"/>
    <row r="227155" x14ac:dyDescent="0.25"/>
    <row r="227156" x14ac:dyDescent="0.25"/>
    <row r="227157" x14ac:dyDescent="0.25"/>
    <row r="227158" x14ac:dyDescent="0.25"/>
    <row r="227159" x14ac:dyDescent="0.25"/>
    <row r="227160" x14ac:dyDescent="0.25"/>
    <row r="227161" x14ac:dyDescent="0.25"/>
    <row r="227162" x14ac:dyDescent="0.25"/>
    <row r="227163" x14ac:dyDescent="0.25"/>
    <row r="227164" x14ac:dyDescent="0.25"/>
    <row r="227165" x14ac:dyDescent="0.25"/>
    <row r="227166" x14ac:dyDescent="0.25"/>
    <row r="227167" x14ac:dyDescent="0.25"/>
    <row r="227168" x14ac:dyDescent="0.25"/>
    <row r="227169" x14ac:dyDescent="0.25"/>
    <row r="227170" x14ac:dyDescent="0.25"/>
    <row r="227171" x14ac:dyDescent="0.25"/>
    <row r="227172" x14ac:dyDescent="0.25"/>
    <row r="227173" x14ac:dyDescent="0.25"/>
    <row r="227174" x14ac:dyDescent="0.25"/>
    <row r="227175" x14ac:dyDescent="0.25"/>
    <row r="227176" x14ac:dyDescent="0.25"/>
    <row r="227177" x14ac:dyDescent="0.25"/>
    <row r="227178" x14ac:dyDescent="0.25"/>
    <row r="227179" x14ac:dyDescent="0.25"/>
    <row r="227180" x14ac:dyDescent="0.25"/>
    <row r="227181" x14ac:dyDescent="0.25"/>
    <row r="227182" x14ac:dyDescent="0.25"/>
    <row r="227183" x14ac:dyDescent="0.25"/>
    <row r="227184" x14ac:dyDescent="0.25"/>
    <row r="227185" x14ac:dyDescent="0.25"/>
    <row r="227186" x14ac:dyDescent="0.25"/>
    <row r="227187" x14ac:dyDescent="0.25"/>
    <row r="227188" x14ac:dyDescent="0.25"/>
    <row r="227189" x14ac:dyDescent="0.25"/>
    <row r="227190" x14ac:dyDescent="0.25"/>
    <row r="227191" x14ac:dyDescent="0.25"/>
    <row r="227192" x14ac:dyDescent="0.25"/>
    <row r="227193" x14ac:dyDescent="0.25"/>
    <row r="227194" x14ac:dyDescent="0.25"/>
    <row r="227195" x14ac:dyDescent="0.25"/>
    <row r="227196" x14ac:dyDescent="0.25"/>
    <row r="227197" x14ac:dyDescent="0.25"/>
    <row r="227198" x14ac:dyDescent="0.25"/>
    <row r="227199" x14ac:dyDescent="0.25"/>
    <row r="227200" x14ac:dyDescent="0.25"/>
    <row r="227201" x14ac:dyDescent="0.25"/>
    <row r="227202" x14ac:dyDescent="0.25"/>
    <row r="227203" x14ac:dyDescent="0.25"/>
    <row r="227204" x14ac:dyDescent="0.25"/>
    <row r="227205" x14ac:dyDescent="0.25"/>
    <row r="227206" x14ac:dyDescent="0.25"/>
    <row r="227207" x14ac:dyDescent="0.25"/>
    <row r="227208" x14ac:dyDescent="0.25"/>
    <row r="227209" x14ac:dyDescent="0.25"/>
    <row r="227210" x14ac:dyDescent="0.25"/>
    <row r="227211" x14ac:dyDescent="0.25"/>
    <row r="227212" x14ac:dyDescent="0.25"/>
    <row r="227213" x14ac:dyDescent="0.25"/>
    <row r="227214" x14ac:dyDescent="0.25"/>
    <row r="227215" x14ac:dyDescent="0.25"/>
    <row r="227216" x14ac:dyDescent="0.25"/>
    <row r="227217" x14ac:dyDescent="0.25"/>
    <row r="227218" x14ac:dyDescent="0.25"/>
    <row r="227219" x14ac:dyDescent="0.25"/>
    <row r="227220" x14ac:dyDescent="0.25"/>
    <row r="227221" x14ac:dyDescent="0.25"/>
    <row r="227222" x14ac:dyDescent="0.25"/>
    <row r="227223" x14ac:dyDescent="0.25"/>
    <row r="227224" x14ac:dyDescent="0.25"/>
    <row r="227225" x14ac:dyDescent="0.25"/>
    <row r="227226" x14ac:dyDescent="0.25"/>
    <row r="227227" x14ac:dyDescent="0.25"/>
    <row r="227228" x14ac:dyDescent="0.25"/>
    <row r="227229" x14ac:dyDescent="0.25"/>
    <row r="227230" x14ac:dyDescent="0.25"/>
    <row r="227231" x14ac:dyDescent="0.25"/>
    <row r="227232" x14ac:dyDescent="0.25"/>
    <row r="227233" x14ac:dyDescent="0.25"/>
    <row r="227234" x14ac:dyDescent="0.25"/>
    <row r="227235" x14ac:dyDescent="0.25"/>
    <row r="227236" x14ac:dyDescent="0.25"/>
    <row r="227237" x14ac:dyDescent="0.25"/>
    <row r="227238" x14ac:dyDescent="0.25"/>
    <row r="227239" x14ac:dyDescent="0.25"/>
    <row r="227240" x14ac:dyDescent="0.25"/>
    <row r="227241" x14ac:dyDescent="0.25"/>
    <row r="227242" x14ac:dyDescent="0.25"/>
    <row r="227243" x14ac:dyDescent="0.25"/>
    <row r="227244" x14ac:dyDescent="0.25"/>
    <row r="227245" x14ac:dyDescent="0.25"/>
    <row r="227246" x14ac:dyDescent="0.25"/>
    <row r="227247" x14ac:dyDescent="0.25"/>
    <row r="227248" x14ac:dyDescent="0.25"/>
    <row r="227249" x14ac:dyDescent="0.25"/>
    <row r="227250" x14ac:dyDescent="0.25"/>
    <row r="227251" x14ac:dyDescent="0.25"/>
    <row r="227252" x14ac:dyDescent="0.25"/>
    <row r="227253" x14ac:dyDescent="0.25"/>
    <row r="227254" x14ac:dyDescent="0.25"/>
    <row r="227255" x14ac:dyDescent="0.25"/>
    <row r="227256" x14ac:dyDescent="0.25"/>
    <row r="227257" x14ac:dyDescent="0.25"/>
    <row r="227258" x14ac:dyDescent="0.25"/>
    <row r="227259" x14ac:dyDescent="0.25"/>
    <row r="227260" x14ac:dyDescent="0.25"/>
    <row r="227261" x14ac:dyDescent="0.25"/>
    <row r="227262" x14ac:dyDescent="0.25"/>
    <row r="227263" x14ac:dyDescent="0.25"/>
    <row r="227264" x14ac:dyDescent="0.25"/>
    <row r="227265" x14ac:dyDescent="0.25"/>
    <row r="227266" x14ac:dyDescent="0.25"/>
    <row r="227267" x14ac:dyDescent="0.25"/>
    <row r="227268" x14ac:dyDescent="0.25"/>
    <row r="227269" x14ac:dyDescent="0.25"/>
    <row r="227270" x14ac:dyDescent="0.25"/>
    <row r="227271" x14ac:dyDescent="0.25"/>
    <row r="227272" x14ac:dyDescent="0.25"/>
    <row r="227273" x14ac:dyDescent="0.25"/>
    <row r="227274" x14ac:dyDescent="0.25"/>
    <row r="227275" x14ac:dyDescent="0.25"/>
    <row r="227276" x14ac:dyDescent="0.25"/>
    <row r="227277" x14ac:dyDescent="0.25"/>
    <row r="227278" x14ac:dyDescent="0.25"/>
    <row r="227279" x14ac:dyDescent="0.25"/>
    <row r="227280" x14ac:dyDescent="0.25"/>
    <row r="227281" x14ac:dyDescent="0.25"/>
    <row r="227282" x14ac:dyDescent="0.25"/>
    <row r="227283" x14ac:dyDescent="0.25"/>
    <row r="227284" x14ac:dyDescent="0.25"/>
    <row r="227285" x14ac:dyDescent="0.25"/>
    <row r="227286" x14ac:dyDescent="0.25"/>
    <row r="227287" x14ac:dyDescent="0.25"/>
    <row r="227288" x14ac:dyDescent="0.25"/>
    <row r="227289" x14ac:dyDescent="0.25"/>
    <row r="227290" x14ac:dyDescent="0.25"/>
    <row r="227291" x14ac:dyDescent="0.25"/>
    <row r="227292" x14ac:dyDescent="0.25"/>
    <row r="227293" x14ac:dyDescent="0.25"/>
    <row r="227294" x14ac:dyDescent="0.25"/>
    <row r="227295" x14ac:dyDescent="0.25"/>
    <row r="227296" x14ac:dyDescent="0.25"/>
    <row r="227297" x14ac:dyDescent="0.25"/>
    <row r="227298" x14ac:dyDescent="0.25"/>
    <row r="227299" x14ac:dyDescent="0.25"/>
    <row r="227300" x14ac:dyDescent="0.25"/>
    <row r="227301" x14ac:dyDescent="0.25"/>
    <row r="227302" x14ac:dyDescent="0.25"/>
    <row r="227303" x14ac:dyDescent="0.25"/>
    <row r="227304" x14ac:dyDescent="0.25"/>
    <row r="227305" x14ac:dyDescent="0.25"/>
    <row r="227306" x14ac:dyDescent="0.25"/>
    <row r="227307" x14ac:dyDescent="0.25"/>
    <row r="227308" x14ac:dyDescent="0.25"/>
    <row r="227309" x14ac:dyDescent="0.25"/>
    <row r="227310" x14ac:dyDescent="0.25"/>
    <row r="227311" x14ac:dyDescent="0.25"/>
    <row r="227312" x14ac:dyDescent="0.25"/>
    <row r="227313" x14ac:dyDescent="0.25"/>
    <row r="227314" x14ac:dyDescent="0.25"/>
    <row r="227315" x14ac:dyDescent="0.25"/>
    <row r="227316" x14ac:dyDescent="0.25"/>
    <row r="227317" x14ac:dyDescent="0.25"/>
    <row r="227318" x14ac:dyDescent="0.25"/>
    <row r="227319" x14ac:dyDescent="0.25"/>
    <row r="227320" x14ac:dyDescent="0.25"/>
    <row r="227321" x14ac:dyDescent="0.25"/>
    <row r="227322" x14ac:dyDescent="0.25"/>
    <row r="227323" x14ac:dyDescent="0.25"/>
    <row r="227324" x14ac:dyDescent="0.25"/>
    <row r="227325" x14ac:dyDescent="0.25"/>
    <row r="227326" x14ac:dyDescent="0.25"/>
    <row r="227327" x14ac:dyDescent="0.25"/>
    <row r="227328" x14ac:dyDescent="0.25"/>
    <row r="227329" x14ac:dyDescent="0.25"/>
    <row r="227330" x14ac:dyDescent="0.25"/>
    <row r="227331" x14ac:dyDescent="0.25"/>
    <row r="227332" x14ac:dyDescent="0.25"/>
    <row r="227333" x14ac:dyDescent="0.25"/>
    <row r="227334" x14ac:dyDescent="0.25"/>
    <row r="227335" x14ac:dyDescent="0.25"/>
    <row r="227336" x14ac:dyDescent="0.25"/>
    <row r="227337" x14ac:dyDescent="0.25"/>
    <row r="227338" x14ac:dyDescent="0.25"/>
    <row r="227339" x14ac:dyDescent="0.25"/>
    <row r="227340" x14ac:dyDescent="0.25"/>
    <row r="227341" x14ac:dyDescent="0.25"/>
    <row r="227342" x14ac:dyDescent="0.25"/>
    <row r="227343" x14ac:dyDescent="0.25"/>
    <row r="227344" x14ac:dyDescent="0.25"/>
    <row r="227345" x14ac:dyDescent="0.25"/>
    <row r="227346" x14ac:dyDescent="0.25"/>
    <row r="227347" x14ac:dyDescent="0.25"/>
    <row r="227348" x14ac:dyDescent="0.25"/>
    <row r="227349" x14ac:dyDescent="0.25"/>
    <row r="227350" x14ac:dyDescent="0.25"/>
    <row r="227351" x14ac:dyDescent="0.25"/>
    <row r="227352" x14ac:dyDescent="0.25"/>
    <row r="227353" x14ac:dyDescent="0.25"/>
    <row r="227354" x14ac:dyDescent="0.25"/>
    <row r="227355" x14ac:dyDescent="0.25"/>
    <row r="227356" x14ac:dyDescent="0.25"/>
    <row r="227357" x14ac:dyDescent="0.25"/>
    <row r="227358" x14ac:dyDescent="0.25"/>
    <row r="227359" x14ac:dyDescent="0.25"/>
    <row r="227360" x14ac:dyDescent="0.25"/>
    <row r="227361" x14ac:dyDescent="0.25"/>
    <row r="227362" x14ac:dyDescent="0.25"/>
    <row r="227363" x14ac:dyDescent="0.25"/>
    <row r="227364" x14ac:dyDescent="0.25"/>
    <row r="227365" x14ac:dyDescent="0.25"/>
    <row r="227366" x14ac:dyDescent="0.25"/>
    <row r="227367" x14ac:dyDescent="0.25"/>
    <row r="227368" x14ac:dyDescent="0.25"/>
    <row r="227369" x14ac:dyDescent="0.25"/>
    <row r="227370" x14ac:dyDescent="0.25"/>
    <row r="227371" x14ac:dyDescent="0.25"/>
    <row r="227372" x14ac:dyDescent="0.25"/>
    <row r="227373" x14ac:dyDescent="0.25"/>
    <row r="227374" x14ac:dyDescent="0.25"/>
    <row r="227375" x14ac:dyDescent="0.25"/>
    <row r="227376" x14ac:dyDescent="0.25"/>
    <row r="227377" x14ac:dyDescent="0.25"/>
    <row r="227378" x14ac:dyDescent="0.25"/>
    <row r="227379" x14ac:dyDescent="0.25"/>
    <row r="227380" x14ac:dyDescent="0.25"/>
    <row r="227381" x14ac:dyDescent="0.25"/>
    <row r="227382" x14ac:dyDescent="0.25"/>
    <row r="227383" x14ac:dyDescent="0.25"/>
    <row r="227384" x14ac:dyDescent="0.25"/>
    <row r="227385" x14ac:dyDescent="0.25"/>
    <row r="227386" x14ac:dyDescent="0.25"/>
    <row r="227387" x14ac:dyDescent="0.25"/>
    <row r="227388" x14ac:dyDescent="0.25"/>
    <row r="227389" x14ac:dyDescent="0.25"/>
    <row r="227390" x14ac:dyDescent="0.25"/>
    <row r="227391" x14ac:dyDescent="0.25"/>
    <row r="227392" x14ac:dyDescent="0.25"/>
    <row r="227393" x14ac:dyDescent="0.25"/>
    <row r="227394" x14ac:dyDescent="0.25"/>
    <row r="227395" x14ac:dyDescent="0.25"/>
    <row r="227396" x14ac:dyDescent="0.25"/>
    <row r="227397" x14ac:dyDescent="0.25"/>
    <row r="227398" x14ac:dyDescent="0.25"/>
    <row r="227399" x14ac:dyDescent="0.25"/>
    <row r="227400" x14ac:dyDescent="0.25"/>
    <row r="227401" x14ac:dyDescent="0.25"/>
    <row r="227402" x14ac:dyDescent="0.25"/>
    <row r="227403" x14ac:dyDescent="0.25"/>
    <row r="227404" x14ac:dyDescent="0.25"/>
    <row r="227405" x14ac:dyDescent="0.25"/>
    <row r="227406" x14ac:dyDescent="0.25"/>
    <row r="227407" x14ac:dyDescent="0.25"/>
    <row r="227408" x14ac:dyDescent="0.25"/>
    <row r="227409" x14ac:dyDescent="0.25"/>
    <row r="227410" x14ac:dyDescent="0.25"/>
    <row r="227411" x14ac:dyDescent="0.25"/>
    <row r="227412" x14ac:dyDescent="0.25"/>
    <row r="227413" x14ac:dyDescent="0.25"/>
    <row r="227414" x14ac:dyDescent="0.25"/>
    <row r="227415" x14ac:dyDescent="0.25"/>
    <row r="227416" x14ac:dyDescent="0.25"/>
    <row r="227417" x14ac:dyDescent="0.25"/>
    <row r="227418" x14ac:dyDescent="0.25"/>
    <row r="227419" x14ac:dyDescent="0.25"/>
    <row r="227420" x14ac:dyDescent="0.25"/>
    <row r="227421" x14ac:dyDescent="0.25"/>
    <row r="227422" x14ac:dyDescent="0.25"/>
    <row r="227423" x14ac:dyDescent="0.25"/>
    <row r="227424" x14ac:dyDescent="0.25"/>
    <row r="227425" x14ac:dyDescent="0.25"/>
    <row r="227426" x14ac:dyDescent="0.25"/>
    <row r="227427" x14ac:dyDescent="0.25"/>
    <row r="227428" x14ac:dyDescent="0.25"/>
    <row r="227429" x14ac:dyDescent="0.25"/>
    <row r="227430" x14ac:dyDescent="0.25"/>
    <row r="227431" x14ac:dyDescent="0.25"/>
    <row r="227432" x14ac:dyDescent="0.25"/>
    <row r="227433" x14ac:dyDescent="0.25"/>
    <row r="227434" x14ac:dyDescent="0.25"/>
    <row r="227435" x14ac:dyDescent="0.25"/>
    <row r="227436" x14ac:dyDescent="0.25"/>
    <row r="227437" x14ac:dyDescent="0.25"/>
    <row r="227438" x14ac:dyDescent="0.25"/>
    <row r="227439" x14ac:dyDescent="0.25"/>
    <row r="227440" x14ac:dyDescent="0.25"/>
    <row r="227441" x14ac:dyDescent="0.25"/>
    <row r="227442" x14ac:dyDescent="0.25"/>
    <row r="227443" x14ac:dyDescent="0.25"/>
    <row r="227444" x14ac:dyDescent="0.25"/>
    <row r="227445" x14ac:dyDescent="0.25"/>
    <row r="227446" x14ac:dyDescent="0.25"/>
    <row r="227447" x14ac:dyDescent="0.25"/>
    <row r="227448" x14ac:dyDescent="0.25"/>
    <row r="227449" x14ac:dyDescent="0.25"/>
    <row r="227450" x14ac:dyDescent="0.25"/>
    <row r="227451" x14ac:dyDescent="0.25"/>
    <row r="227452" x14ac:dyDescent="0.25"/>
    <row r="227453" x14ac:dyDescent="0.25"/>
    <row r="227454" x14ac:dyDescent="0.25"/>
    <row r="227455" x14ac:dyDescent="0.25"/>
    <row r="227456" x14ac:dyDescent="0.25"/>
    <row r="227457" x14ac:dyDescent="0.25"/>
    <row r="227458" x14ac:dyDescent="0.25"/>
    <row r="227459" x14ac:dyDescent="0.25"/>
    <row r="227460" x14ac:dyDescent="0.25"/>
    <row r="227461" x14ac:dyDescent="0.25"/>
    <row r="227462" x14ac:dyDescent="0.25"/>
    <row r="227463" x14ac:dyDescent="0.25"/>
    <row r="227464" x14ac:dyDescent="0.25"/>
    <row r="227465" x14ac:dyDescent="0.25"/>
    <row r="227466" x14ac:dyDescent="0.25"/>
    <row r="227467" x14ac:dyDescent="0.25"/>
    <row r="227468" x14ac:dyDescent="0.25"/>
    <row r="227469" x14ac:dyDescent="0.25"/>
    <row r="227470" x14ac:dyDescent="0.25"/>
    <row r="227471" x14ac:dyDescent="0.25"/>
    <row r="227472" x14ac:dyDescent="0.25"/>
    <row r="227473" x14ac:dyDescent="0.25"/>
    <row r="227474" x14ac:dyDescent="0.25"/>
    <row r="227475" x14ac:dyDescent="0.25"/>
    <row r="227476" x14ac:dyDescent="0.25"/>
    <row r="227477" x14ac:dyDescent="0.25"/>
    <row r="227478" x14ac:dyDescent="0.25"/>
    <row r="227479" x14ac:dyDescent="0.25"/>
    <row r="227480" x14ac:dyDescent="0.25"/>
    <row r="227481" x14ac:dyDescent="0.25"/>
    <row r="227482" x14ac:dyDescent="0.25"/>
    <row r="227483" x14ac:dyDescent="0.25"/>
    <row r="227484" x14ac:dyDescent="0.25"/>
    <row r="227485" x14ac:dyDescent="0.25"/>
    <row r="227486" x14ac:dyDescent="0.25"/>
    <row r="227487" x14ac:dyDescent="0.25"/>
    <row r="227488" x14ac:dyDescent="0.25"/>
    <row r="227489" x14ac:dyDescent="0.25"/>
    <row r="227490" x14ac:dyDescent="0.25"/>
    <row r="227491" x14ac:dyDescent="0.25"/>
    <row r="227492" x14ac:dyDescent="0.25"/>
    <row r="227493" x14ac:dyDescent="0.25"/>
    <row r="227494" x14ac:dyDescent="0.25"/>
    <row r="227495" x14ac:dyDescent="0.25"/>
    <row r="227496" x14ac:dyDescent="0.25"/>
    <row r="227497" x14ac:dyDescent="0.25"/>
    <row r="227498" x14ac:dyDescent="0.25"/>
    <row r="227499" x14ac:dyDescent="0.25"/>
    <row r="227500" x14ac:dyDescent="0.25"/>
    <row r="227501" x14ac:dyDescent="0.25"/>
    <row r="227502" x14ac:dyDescent="0.25"/>
    <row r="227503" x14ac:dyDescent="0.25"/>
    <row r="227504" x14ac:dyDescent="0.25"/>
    <row r="227505" x14ac:dyDescent="0.25"/>
    <row r="227506" x14ac:dyDescent="0.25"/>
    <row r="227507" x14ac:dyDescent="0.25"/>
    <row r="227508" x14ac:dyDescent="0.25"/>
    <row r="227509" x14ac:dyDescent="0.25"/>
    <row r="227510" x14ac:dyDescent="0.25"/>
    <row r="227511" x14ac:dyDescent="0.25"/>
    <row r="227512" x14ac:dyDescent="0.25"/>
    <row r="227513" x14ac:dyDescent="0.25"/>
    <row r="227514" x14ac:dyDescent="0.25"/>
    <row r="227515" x14ac:dyDescent="0.25"/>
    <row r="227516" x14ac:dyDescent="0.25"/>
    <row r="227517" x14ac:dyDescent="0.25"/>
    <row r="227518" x14ac:dyDescent="0.25"/>
    <row r="227519" x14ac:dyDescent="0.25"/>
    <row r="227520" x14ac:dyDescent="0.25"/>
    <row r="227521" x14ac:dyDescent="0.25"/>
    <row r="227522" x14ac:dyDescent="0.25"/>
    <row r="227523" x14ac:dyDescent="0.25"/>
    <row r="227524" x14ac:dyDescent="0.25"/>
    <row r="227525" x14ac:dyDescent="0.25"/>
    <row r="227526" x14ac:dyDescent="0.25"/>
    <row r="227527" x14ac:dyDescent="0.25"/>
    <row r="227528" x14ac:dyDescent="0.25"/>
    <row r="227529" x14ac:dyDescent="0.25"/>
    <row r="227530" x14ac:dyDescent="0.25"/>
    <row r="227531" x14ac:dyDescent="0.25"/>
    <row r="227532" x14ac:dyDescent="0.25"/>
    <row r="227533" x14ac:dyDescent="0.25"/>
    <row r="227534" x14ac:dyDescent="0.25"/>
    <row r="227535" x14ac:dyDescent="0.25"/>
    <row r="227536" x14ac:dyDescent="0.25"/>
    <row r="227537" x14ac:dyDescent="0.25"/>
    <row r="227538" x14ac:dyDescent="0.25"/>
    <row r="227539" x14ac:dyDescent="0.25"/>
    <row r="227540" x14ac:dyDescent="0.25"/>
    <row r="227541" x14ac:dyDescent="0.25"/>
    <row r="227542" x14ac:dyDescent="0.25"/>
    <row r="227543" x14ac:dyDescent="0.25"/>
    <row r="227544" x14ac:dyDescent="0.25"/>
    <row r="227545" x14ac:dyDescent="0.25"/>
    <row r="227546" x14ac:dyDescent="0.25"/>
    <row r="227547" x14ac:dyDescent="0.25"/>
    <row r="227548" x14ac:dyDescent="0.25"/>
    <row r="227549" x14ac:dyDescent="0.25"/>
    <row r="227550" x14ac:dyDescent="0.25"/>
    <row r="227551" x14ac:dyDescent="0.25"/>
    <row r="227552" x14ac:dyDescent="0.25"/>
    <row r="227553" x14ac:dyDescent="0.25"/>
    <row r="227554" x14ac:dyDescent="0.25"/>
    <row r="227555" x14ac:dyDescent="0.25"/>
    <row r="227556" x14ac:dyDescent="0.25"/>
    <row r="227557" x14ac:dyDescent="0.25"/>
    <row r="227558" x14ac:dyDescent="0.25"/>
    <row r="227559" x14ac:dyDescent="0.25"/>
    <row r="227560" x14ac:dyDescent="0.25"/>
    <row r="227561" x14ac:dyDescent="0.25"/>
    <row r="227562" x14ac:dyDescent="0.25"/>
    <row r="227563" x14ac:dyDescent="0.25"/>
    <row r="227564" x14ac:dyDescent="0.25"/>
    <row r="227565" x14ac:dyDescent="0.25"/>
    <row r="227566" x14ac:dyDescent="0.25"/>
    <row r="227567" x14ac:dyDescent="0.25"/>
    <row r="227568" x14ac:dyDescent="0.25"/>
    <row r="227569" x14ac:dyDescent="0.25"/>
    <row r="227570" x14ac:dyDescent="0.25"/>
    <row r="227571" x14ac:dyDescent="0.25"/>
    <row r="227572" x14ac:dyDescent="0.25"/>
    <row r="227573" x14ac:dyDescent="0.25"/>
    <row r="227574" x14ac:dyDescent="0.25"/>
    <row r="227575" x14ac:dyDescent="0.25"/>
    <row r="227576" x14ac:dyDescent="0.25"/>
    <row r="227577" x14ac:dyDescent="0.25"/>
    <row r="227578" x14ac:dyDescent="0.25"/>
    <row r="227579" x14ac:dyDescent="0.25"/>
    <row r="227580" x14ac:dyDescent="0.25"/>
    <row r="227581" x14ac:dyDescent="0.25"/>
    <row r="227582" x14ac:dyDescent="0.25"/>
    <row r="227583" x14ac:dyDescent="0.25"/>
    <row r="227584" x14ac:dyDescent="0.25"/>
    <row r="227585" x14ac:dyDescent="0.25"/>
    <row r="227586" x14ac:dyDescent="0.25"/>
    <row r="227587" x14ac:dyDescent="0.25"/>
    <row r="227588" x14ac:dyDescent="0.25"/>
    <row r="227589" x14ac:dyDescent="0.25"/>
    <row r="227590" x14ac:dyDescent="0.25"/>
    <row r="227591" x14ac:dyDescent="0.25"/>
    <row r="227592" x14ac:dyDescent="0.25"/>
    <row r="227593" x14ac:dyDescent="0.25"/>
    <row r="227594" x14ac:dyDescent="0.25"/>
    <row r="227595" x14ac:dyDescent="0.25"/>
    <row r="227596" x14ac:dyDescent="0.25"/>
    <row r="227597" x14ac:dyDescent="0.25"/>
    <row r="227598" x14ac:dyDescent="0.25"/>
    <row r="227599" x14ac:dyDescent="0.25"/>
    <row r="227600" x14ac:dyDescent="0.25"/>
    <row r="227601" x14ac:dyDescent="0.25"/>
    <row r="227602" x14ac:dyDescent="0.25"/>
    <row r="227603" x14ac:dyDescent="0.25"/>
    <row r="227604" x14ac:dyDescent="0.25"/>
    <row r="227605" x14ac:dyDescent="0.25"/>
    <row r="227606" x14ac:dyDescent="0.25"/>
    <row r="227607" x14ac:dyDescent="0.25"/>
    <row r="227608" x14ac:dyDescent="0.25"/>
    <row r="227609" x14ac:dyDescent="0.25"/>
    <row r="227610" x14ac:dyDescent="0.25"/>
    <row r="227611" x14ac:dyDescent="0.25"/>
    <row r="227612" x14ac:dyDescent="0.25"/>
    <row r="227613" x14ac:dyDescent="0.25"/>
    <row r="227614" x14ac:dyDescent="0.25"/>
    <row r="227615" x14ac:dyDescent="0.25"/>
    <row r="227616" x14ac:dyDescent="0.25"/>
    <row r="227617" x14ac:dyDescent="0.25"/>
    <row r="227618" x14ac:dyDescent="0.25"/>
    <row r="227619" x14ac:dyDescent="0.25"/>
    <row r="227620" x14ac:dyDescent="0.25"/>
    <row r="227621" x14ac:dyDescent="0.25"/>
    <row r="227622" x14ac:dyDescent="0.25"/>
    <row r="227623" x14ac:dyDescent="0.25"/>
    <row r="227624" x14ac:dyDescent="0.25"/>
    <row r="227625" x14ac:dyDescent="0.25"/>
    <row r="227626" x14ac:dyDescent="0.25"/>
    <row r="227627" x14ac:dyDescent="0.25"/>
    <row r="227628" x14ac:dyDescent="0.25"/>
    <row r="227629" x14ac:dyDescent="0.25"/>
    <row r="227630" x14ac:dyDescent="0.25"/>
    <row r="227631" x14ac:dyDescent="0.25"/>
    <row r="227632" x14ac:dyDescent="0.25"/>
    <row r="227633" x14ac:dyDescent="0.25"/>
    <row r="227634" x14ac:dyDescent="0.25"/>
    <row r="227635" x14ac:dyDescent="0.25"/>
    <row r="227636" x14ac:dyDescent="0.25"/>
    <row r="227637" x14ac:dyDescent="0.25"/>
    <row r="227638" x14ac:dyDescent="0.25"/>
    <row r="227639" x14ac:dyDescent="0.25"/>
    <row r="227640" x14ac:dyDescent="0.25"/>
    <row r="227641" x14ac:dyDescent="0.25"/>
    <row r="227642" x14ac:dyDescent="0.25"/>
    <row r="227643" x14ac:dyDescent="0.25"/>
    <row r="227644" x14ac:dyDescent="0.25"/>
    <row r="227645" x14ac:dyDescent="0.25"/>
    <row r="227646" x14ac:dyDescent="0.25"/>
    <row r="227647" x14ac:dyDescent="0.25"/>
    <row r="227648" x14ac:dyDescent="0.25"/>
    <row r="227649" x14ac:dyDescent="0.25"/>
    <row r="227650" x14ac:dyDescent="0.25"/>
    <row r="227651" x14ac:dyDescent="0.25"/>
    <row r="227652" x14ac:dyDescent="0.25"/>
    <row r="227653" x14ac:dyDescent="0.25"/>
    <row r="227654" x14ac:dyDescent="0.25"/>
    <row r="227655" x14ac:dyDescent="0.25"/>
    <row r="227656" x14ac:dyDescent="0.25"/>
    <row r="227657" x14ac:dyDescent="0.25"/>
    <row r="227658" x14ac:dyDescent="0.25"/>
    <row r="227659" x14ac:dyDescent="0.25"/>
    <row r="227660" x14ac:dyDescent="0.25"/>
    <row r="227661" x14ac:dyDescent="0.25"/>
    <row r="227662" x14ac:dyDescent="0.25"/>
    <row r="227663" x14ac:dyDescent="0.25"/>
    <row r="227664" x14ac:dyDescent="0.25"/>
    <row r="227665" x14ac:dyDescent="0.25"/>
    <row r="227666" x14ac:dyDescent="0.25"/>
    <row r="227667" x14ac:dyDescent="0.25"/>
    <row r="227668" x14ac:dyDescent="0.25"/>
    <row r="227669" x14ac:dyDescent="0.25"/>
    <row r="227670" x14ac:dyDescent="0.25"/>
    <row r="227671" x14ac:dyDescent="0.25"/>
    <row r="227672" x14ac:dyDescent="0.25"/>
    <row r="227673" x14ac:dyDescent="0.25"/>
    <row r="227674" x14ac:dyDescent="0.25"/>
    <row r="227675" x14ac:dyDescent="0.25"/>
    <row r="227676" x14ac:dyDescent="0.25"/>
    <row r="227677" x14ac:dyDescent="0.25"/>
    <row r="227678" x14ac:dyDescent="0.25"/>
    <row r="227679" x14ac:dyDescent="0.25"/>
    <row r="227680" x14ac:dyDescent="0.25"/>
    <row r="227681" x14ac:dyDescent="0.25"/>
    <row r="227682" x14ac:dyDescent="0.25"/>
    <row r="227683" x14ac:dyDescent="0.25"/>
    <row r="227684" x14ac:dyDescent="0.25"/>
    <row r="227685" x14ac:dyDescent="0.25"/>
    <row r="227686" x14ac:dyDescent="0.25"/>
    <row r="227687" x14ac:dyDescent="0.25"/>
    <row r="227688" x14ac:dyDescent="0.25"/>
    <row r="227689" x14ac:dyDescent="0.25"/>
    <row r="227690" x14ac:dyDescent="0.25"/>
    <row r="227691" x14ac:dyDescent="0.25"/>
    <row r="227692" x14ac:dyDescent="0.25"/>
    <row r="227693" x14ac:dyDescent="0.25"/>
    <row r="227694" x14ac:dyDescent="0.25"/>
    <row r="227695" x14ac:dyDescent="0.25"/>
    <row r="227696" x14ac:dyDescent="0.25"/>
    <row r="227697" x14ac:dyDescent="0.25"/>
    <row r="227698" x14ac:dyDescent="0.25"/>
    <row r="227699" x14ac:dyDescent="0.25"/>
    <row r="227700" x14ac:dyDescent="0.25"/>
    <row r="227701" x14ac:dyDescent="0.25"/>
    <row r="227702" x14ac:dyDescent="0.25"/>
    <row r="227703" x14ac:dyDescent="0.25"/>
    <row r="227704" x14ac:dyDescent="0.25"/>
    <row r="227705" x14ac:dyDescent="0.25"/>
    <row r="227706" x14ac:dyDescent="0.25"/>
    <row r="227707" x14ac:dyDescent="0.25"/>
    <row r="227708" x14ac:dyDescent="0.25"/>
    <row r="227709" x14ac:dyDescent="0.25"/>
    <row r="227710" x14ac:dyDescent="0.25"/>
    <row r="227711" x14ac:dyDescent="0.25"/>
    <row r="227712" x14ac:dyDescent="0.25"/>
    <row r="227713" x14ac:dyDescent="0.25"/>
    <row r="227714" x14ac:dyDescent="0.25"/>
    <row r="227715" x14ac:dyDescent="0.25"/>
    <row r="227716" x14ac:dyDescent="0.25"/>
    <row r="227717" x14ac:dyDescent="0.25"/>
    <row r="227718" x14ac:dyDescent="0.25"/>
    <row r="227719" x14ac:dyDescent="0.25"/>
    <row r="227720" x14ac:dyDescent="0.25"/>
    <row r="227721" x14ac:dyDescent="0.25"/>
    <row r="227722" x14ac:dyDescent="0.25"/>
    <row r="227723" x14ac:dyDescent="0.25"/>
    <row r="227724" x14ac:dyDescent="0.25"/>
    <row r="227725" x14ac:dyDescent="0.25"/>
    <row r="227726" x14ac:dyDescent="0.25"/>
    <row r="227727" x14ac:dyDescent="0.25"/>
    <row r="227728" x14ac:dyDescent="0.25"/>
    <row r="227729" x14ac:dyDescent="0.25"/>
    <row r="227730" x14ac:dyDescent="0.25"/>
    <row r="227731" x14ac:dyDescent="0.25"/>
    <row r="227732" x14ac:dyDescent="0.25"/>
    <row r="227733" x14ac:dyDescent="0.25"/>
    <row r="227734" x14ac:dyDescent="0.25"/>
    <row r="227735" x14ac:dyDescent="0.25"/>
    <row r="227736" x14ac:dyDescent="0.25"/>
    <row r="227737" x14ac:dyDescent="0.25"/>
    <row r="227738" x14ac:dyDescent="0.25"/>
    <row r="227739" x14ac:dyDescent="0.25"/>
    <row r="227740" x14ac:dyDescent="0.25"/>
    <row r="227741" x14ac:dyDescent="0.25"/>
    <row r="227742" x14ac:dyDescent="0.25"/>
    <row r="227743" x14ac:dyDescent="0.25"/>
    <row r="227744" x14ac:dyDescent="0.25"/>
    <row r="227745" x14ac:dyDescent="0.25"/>
    <row r="227746" x14ac:dyDescent="0.25"/>
    <row r="227747" x14ac:dyDescent="0.25"/>
    <row r="227748" x14ac:dyDescent="0.25"/>
    <row r="227749" x14ac:dyDescent="0.25"/>
    <row r="227750" x14ac:dyDescent="0.25"/>
    <row r="227751" x14ac:dyDescent="0.25"/>
    <row r="227752" x14ac:dyDescent="0.25"/>
    <row r="227753" x14ac:dyDescent="0.25"/>
    <row r="227754" x14ac:dyDescent="0.25"/>
    <row r="227755" x14ac:dyDescent="0.25"/>
    <row r="227756" x14ac:dyDescent="0.25"/>
    <row r="227757" x14ac:dyDescent="0.25"/>
    <row r="227758" x14ac:dyDescent="0.25"/>
    <row r="227759" x14ac:dyDescent="0.25"/>
    <row r="227760" x14ac:dyDescent="0.25"/>
    <row r="227761" x14ac:dyDescent="0.25"/>
    <row r="227762" x14ac:dyDescent="0.25"/>
    <row r="227763" x14ac:dyDescent="0.25"/>
    <row r="227764" x14ac:dyDescent="0.25"/>
    <row r="227765" x14ac:dyDescent="0.25"/>
    <row r="227766" x14ac:dyDescent="0.25"/>
    <row r="227767" x14ac:dyDescent="0.25"/>
    <row r="227768" x14ac:dyDescent="0.25"/>
    <row r="227769" x14ac:dyDescent="0.25"/>
    <row r="227770" x14ac:dyDescent="0.25"/>
    <row r="227771" x14ac:dyDescent="0.25"/>
    <row r="227772" x14ac:dyDescent="0.25"/>
    <row r="227773" x14ac:dyDescent="0.25"/>
    <row r="227774" x14ac:dyDescent="0.25"/>
    <row r="227775" x14ac:dyDescent="0.25"/>
    <row r="227776" x14ac:dyDescent="0.25"/>
    <row r="227777" x14ac:dyDescent="0.25"/>
    <row r="227778" x14ac:dyDescent="0.25"/>
    <row r="227779" x14ac:dyDescent="0.25"/>
    <row r="227780" x14ac:dyDescent="0.25"/>
    <row r="227781" x14ac:dyDescent="0.25"/>
    <row r="227782" x14ac:dyDescent="0.25"/>
    <row r="227783" x14ac:dyDescent="0.25"/>
    <row r="227784" x14ac:dyDescent="0.25"/>
    <row r="227785" x14ac:dyDescent="0.25"/>
    <row r="227786" x14ac:dyDescent="0.25"/>
    <row r="227787" x14ac:dyDescent="0.25"/>
    <row r="227788" x14ac:dyDescent="0.25"/>
    <row r="227789" x14ac:dyDescent="0.25"/>
    <row r="227790" x14ac:dyDescent="0.25"/>
    <row r="227791" x14ac:dyDescent="0.25"/>
    <row r="227792" x14ac:dyDescent="0.25"/>
    <row r="227793" x14ac:dyDescent="0.25"/>
    <row r="227794" x14ac:dyDescent="0.25"/>
    <row r="227795" x14ac:dyDescent="0.25"/>
    <row r="227796" x14ac:dyDescent="0.25"/>
    <row r="227797" x14ac:dyDescent="0.25"/>
    <row r="227798" x14ac:dyDescent="0.25"/>
    <row r="227799" x14ac:dyDescent="0.25"/>
    <row r="227800" x14ac:dyDescent="0.25"/>
    <row r="227801" x14ac:dyDescent="0.25"/>
    <row r="227802" x14ac:dyDescent="0.25"/>
    <row r="227803" x14ac:dyDescent="0.25"/>
    <row r="227804" x14ac:dyDescent="0.25"/>
    <row r="227805" x14ac:dyDescent="0.25"/>
    <row r="227806" x14ac:dyDescent="0.25"/>
    <row r="227807" x14ac:dyDescent="0.25"/>
    <row r="227808" x14ac:dyDescent="0.25"/>
    <row r="227809" x14ac:dyDescent="0.25"/>
    <row r="227810" x14ac:dyDescent="0.25"/>
    <row r="227811" x14ac:dyDescent="0.25"/>
    <row r="227812" x14ac:dyDescent="0.25"/>
    <row r="227813" x14ac:dyDescent="0.25"/>
    <row r="227814" x14ac:dyDescent="0.25"/>
    <row r="227815" x14ac:dyDescent="0.25"/>
    <row r="227816" x14ac:dyDescent="0.25"/>
    <row r="227817" x14ac:dyDescent="0.25"/>
    <row r="227818" x14ac:dyDescent="0.25"/>
    <row r="227819" x14ac:dyDescent="0.25"/>
    <row r="227820" x14ac:dyDescent="0.25"/>
    <row r="227821" x14ac:dyDescent="0.25"/>
    <row r="227822" x14ac:dyDescent="0.25"/>
    <row r="227823" x14ac:dyDescent="0.25"/>
    <row r="227824" x14ac:dyDescent="0.25"/>
    <row r="227825" x14ac:dyDescent="0.25"/>
    <row r="227826" x14ac:dyDescent="0.25"/>
    <row r="227827" x14ac:dyDescent="0.25"/>
    <row r="227828" x14ac:dyDescent="0.25"/>
    <row r="227829" x14ac:dyDescent="0.25"/>
    <row r="227830" x14ac:dyDescent="0.25"/>
    <row r="227831" x14ac:dyDescent="0.25"/>
    <row r="227832" x14ac:dyDescent="0.25"/>
    <row r="227833" x14ac:dyDescent="0.25"/>
    <row r="227834" x14ac:dyDescent="0.25"/>
    <row r="227835" x14ac:dyDescent="0.25"/>
    <row r="227836" x14ac:dyDescent="0.25"/>
    <row r="227837" x14ac:dyDescent="0.25"/>
    <row r="227838" x14ac:dyDescent="0.25"/>
    <row r="227839" x14ac:dyDescent="0.25"/>
    <row r="227840" x14ac:dyDescent="0.25"/>
    <row r="227841" x14ac:dyDescent="0.25"/>
    <row r="227842" x14ac:dyDescent="0.25"/>
    <row r="227843" x14ac:dyDescent="0.25"/>
    <row r="227844" x14ac:dyDescent="0.25"/>
    <row r="227845" x14ac:dyDescent="0.25"/>
    <row r="227846" x14ac:dyDescent="0.25"/>
    <row r="227847" x14ac:dyDescent="0.25"/>
    <row r="227848" x14ac:dyDescent="0.25"/>
    <row r="227849" x14ac:dyDescent="0.25"/>
    <row r="227850" x14ac:dyDescent="0.25"/>
    <row r="227851" x14ac:dyDescent="0.25"/>
    <row r="227852" x14ac:dyDescent="0.25"/>
    <row r="227853" x14ac:dyDescent="0.25"/>
    <row r="227854" x14ac:dyDescent="0.25"/>
    <row r="227855" x14ac:dyDescent="0.25"/>
    <row r="227856" x14ac:dyDescent="0.25"/>
    <row r="227857" x14ac:dyDescent="0.25"/>
    <row r="227858" x14ac:dyDescent="0.25"/>
    <row r="227859" x14ac:dyDescent="0.25"/>
    <row r="227860" x14ac:dyDescent="0.25"/>
    <row r="227861" x14ac:dyDescent="0.25"/>
    <row r="227862" x14ac:dyDescent="0.25"/>
    <row r="227863" x14ac:dyDescent="0.25"/>
    <row r="227864" x14ac:dyDescent="0.25"/>
    <row r="227865" x14ac:dyDescent="0.25"/>
    <row r="227866" x14ac:dyDescent="0.25"/>
    <row r="227867" x14ac:dyDescent="0.25"/>
    <row r="227868" x14ac:dyDescent="0.25"/>
    <row r="227869" x14ac:dyDescent="0.25"/>
    <row r="227870" x14ac:dyDescent="0.25"/>
    <row r="227871" x14ac:dyDescent="0.25"/>
    <row r="227872" x14ac:dyDescent="0.25"/>
    <row r="227873" x14ac:dyDescent="0.25"/>
    <row r="227874" x14ac:dyDescent="0.25"/>
    <row r="227875" x14ac:dyDescent="0.25"/>
    <row r="227876" x14ac:dyDescent="0.25"/>
    <row r="227877" x14ac:dyDescent="0.25"/>
    <row r="227878" x14ac:dyDescent="0.25"/>
    <row r="227879" x14ac:dyDescent="0.25"/>
    <row r="227880" x14ac:dyDescent="0.25"/>
    <row r="227881" x14ac:dyDescent="0.25"/>
    <row r="227882" x14ac:dyDescent="0.25"/>
    <row r="227883" x14ac:dyDescent="0.25"/>
    <row r="227884" x14ac:dyDescent="0.25"/>
    <row r="227885" x14ac:dyDescent="0.25"/>
    <row r="227886" x14ac:dyDescent="0.25"/>
    <row r="227887" x14ac:dyDescent="0.25"/>
    <row r="227888" x14ac:dyDescent="0.25"/>
    <row r="227889" x14ac:dyDescent="0.25"/>
    <row r="227890" x14ac:dyDescent="0.25"/>
    <row r="227891" x14ac:dyDescent="0.25"/>
    <row r="227892" x14ac:dyDescent="0.25"/>
    <row r="227893" x14ac:dyDescent="0.25"/>
    <row r="227894" x14ac:dyDescent="0.25"/>
    <row r="227895" x14ac:dyDescent="0.25"/>
    <row r="227896" x14ac:dyDescent="0.25"/>
    <row r="227897" x14ac:dyDescent="0.25"/>
    <row r="227898" x14ac:dyDescent="0.25"/>
    <row r="227899" x14ac:dyDescent="0.25"/>
    <row r="227900" x14ac:dyDescent="0.25"/>
    <row r="227901" x14ac:dyDescent="0.25"/>
    <row r="227902" x14ac:dyDescent="0.25"/>
    <row r="227903" x14ac:dyDescent="0.25"/>
    <row r="227904" x14ac:dyDescent="0.25"/>
    <row r="227905" x14ac:dyDescent="0.25"/>
    <row r="227906" x14ac:dyDescent="0.25"/>
    <row r="227907" x14ac:dyDescent="0.25"/>
    <row r="227908" x14ac:dyDescent="0.25"/>
    <row r="227909" x14ac:dyDescent="0.25"/>
    <row r="227910" x14ac:dyDescent="0.25"/>
    <row r="227911" x14ac:dyDescent="0.25"/>
    <row r="227912" x14ac:dyDescent="0.25"/>
    <row r="227913" x14ac:dyDescent="0.25"/>
    <row r="227914" x14ac:dyDescent="0.25"/>
    <row r="227915" x14ac:dyDescent="0.25"/>
    <row r="227916" x14ac:dyDescent="0.25"/>
    <row r="227917" x14ac:dyDescent="0.25"/>
    <row r="227918" x14ac:dyDescent="0.25"/>
    <row r="227919" x14ac:dyDescent="0.25"/>
    <row r="227920" x14ac:dyDescent="0.25"/>
    <row r="227921" x14ac:dyDescent="0.25"/>
    <row r="227922" x14ac:dyDescent="0.25"/>
    <row r="227923" x14ac:dyDescent="0.25"/>
    <row r="227924" x14ac:dyDescent="0.25"/>
    <row r="227925" x14ac:dyDescent="0.25"/>
    <row r="227926" x14ac:dyDescent="0.25"/>
    <row r="227927" x14ac:dyDescent="0.25"/>
    <row r="227928" x14ac:dyDescent="0.25"/>
    <row r="227929" x14ac:dyDescent="0.25"/>
    <row r="227930" x14ac:dyDescent="0.25"/>
    <row r="227931" x14ac:dyDescent="0.25"/>
    <row r="227932" x14ac:dyDescent="0.25"/>
    <row r="227933" x14ac:dyDescent="0.25"/>
    <row r="227934" x14ac:dyDescent="0.25"/>
    <row r="227935" x14ac:dyDescent="0.25"/>
    <row r="227936" x14ac:dyDescent="0.25"/>
    <row r="227937" x14ac:dyDescent="0.25"/>
    <row r="227938" x14ac:dyDescent="0.25"/>
    <row r="227939" x14ac:dyDescent="0.25"/>
    <row r="227940" x14ac:dyDescent="0.25"/>
    <row r="227941" x14ac:dyDescent="0.25"/>
    <row r="227942" x14ac:dyDescent="0.25"/>
    <row r="227943" x14ac:dyDescent="0.25"/>
    <row r="227944" x14ac:dyDescent="0.25"/>
    <row r="227945" x14ac:dyDescent="0.25"/>
    <row r="227946" x14ac:dyDescent="0.25"/>
    <row r="227947" x14ac:dyDescent="0.25"/>
    <row r="227948" x14ac:dyDescent="0.25"/>
    <row r="227949" x14ac:dyDescent="0.25"/>
    <row r="227950" x14ac:dyDescent="0.25"/>
    <row r="227951" x14ac:dyDescent="0.25"/>
    <row r="227952" x14ac:dyDescent="0.25"/>
    <row r="227953" x14ac:dyDescent="0.25"/>
    <row r="227954" x14ac:dyDescent="0.25"/>
    <row r="227955" x14ac:dyDescent="0.25"/>
    <row r="227956" x14ac:dyDescent="0.25"/>
    <row r="227957" x14ac:dyDescent="0.25"/>
    <row r="227958" x14ac:dyDescent="0.25"/>
    <row r="227959" x14ac:dyDescent="0.25"/>
    <row r="227960" x14ac:dyDescent="0.25"/>
    <row r="227961" x14ac:dyDescent="0.25"/>
    <row r="227962" x14ac:dyDescent="0.25"/>
    <row r="227963" x14ac:dyDescent="0.25"/>
    <row r="227964" x14ac:dyDescent="0.25"/>
    <row r="227965" x14ac:dyDescent="0.25"/>
    <row r="227966" x14ac:dyDescent="0.25"/>
    <row r="227967" x14ac:dyDescent="0.25"/>
    <row r="227968" x14ac:dyDescent="0.25"/>
    <row r="227969" x14ac:dyDescent="0.25"/>
    <row r="227970" x14ac:dyDescent="0.25"/>
    <row r="227971" x14ac:dyDescent="0.25"/>
    <row r="227972" x14ac:dyDescent="0.25"/>
    <row r="227973" x14ac:dyDescent="0.25"/>
    <row r="227974" x14ac:dyDescent="0.25"/>
    <row r="227975" x14ac:dyDescent="0.25"/>
    <row r="227976" x14ac:dyDescent="0.25"/>
    <row r="227977" x14ac:dyDescent="0.25"/>
    <row r="227978" x14ac:dyDescent="0.25"/>
    <row r="227979" x14ac:dyDescent="0.25"/>
    <row r="227980" x14ac:dyDescent="0.25"/>
    <row r="227981" x14ac:dyDescent="0.25"/>
    <row r="227982" x14ac:dyDescent="0.25"/>
    <row r="227983" x14ac:dyDescent="0.25"/>
    <row r="227984" x14ac:dyDescent="0.25"/>
    <row r="227985" x14ac:dyDescent="0.25"/>
    <row r="227986" x14ac:dyDescent="0.25"/>
    <row r="227987" x14ac:dyDescent="0.25"/>
    <row r="227988" x14ac:dyDescent="0.25"/>
    <row r="227989" x14ac:dyDescent="0.25"/>
    <row r="227990" x14ac:dyDescent="0.25"/>
    <row r="227991" x14ac:dyDescent="0.25"/>
    <row r="227992" x14ac:dyDescent="0.25"/>
    <row r="227993" x14ac:dyDescent="0.25"/>
    <row r="227994" x14ac:dyDescent="0.25"/>
    <row r="227995" x14ac:dyDescent="0.25"/>
    <row r="227996" x14ac:dyDescent="0.25"/>
    <row r="227997" x14ac:dyDescent="0.25"/>
    <row r="227998" x14ac:dyDescent="0.25"/>
    <row r="227999" x14ac:dyDescent="0.25"/>
    <row r="228000" x14ac:dyDescent="0.25"/>
    <row r="228001" x14ac:dyDescent="0.25"/>
    <row r="228002" x14ac:dyDescent="0.25"/>
    <row r="228003" x14ac:dyDescent="0.25"/>
    <row r="228004" x14ac:dyDescent="0.25"/>
    <row r="228005" x14ac:dyDescent="0.25"/>
    <row r="228006" x14ac:dyDescent="0.25"/>
    <row r="228007" x14ac:dyDescent="0.25"/>
    <row r="228008" x14ac:dyDescent="0.25"/>
    <row r="228009" x14ac:dyDescent="0.25"/>
    <row r="228010" x14ac:dyDescent="0.25"/>
    <row r="228011" x14ac:dyDescent="0.25"/>
    <row r="228012" x14ac:dyDescent="0.25"/>
    <row r="228013" x14ac:dyDescent="0.25"/>
    <row r="228014" x14ac:dyDescent="0.25"/>
    <row r="228015" x14ac:dyDescent="0.25"/>
    <row r="228016" x14ac:dyDescent="0.25"/>
    <row r="228017" x14ac:dyDescent="0.25"/>
    <row r="228018" x14ac:dyDescent="0.25"/>
    <row r="228019" x14ac:dyDescent="0.25"/>
    <row r="228020" x14ac:dyDescent="0.25"/>
    <row r="228021" x14ac:dyDescent="0.25"/>
    <row r="228022" x14ac:dyDescent="0.25"/>
    <row r="228023" x14ac:dyDescent="0.25"/>
    <row r="228024" x14ac:dyDescent="0.25"/>
    <row r="228025" x14ac:dyDescent="0.25"/>
    <row r="228026" x14ac:dyDescent="0.25"/>
    <row r="228027" x14ac:dyDescent="0.25"/>
    <row r="228028" x14ac:dyDescent="0.25"/>
    <row r="228029" x14ac:dyDescent="0.25"/>
    <row r="228030" x14ac:dyDescent="0.25"/>
    <row r="228031" x14ac:dyDescent="0.25"/>
    <row r="228032" x14ac:dyDescent="0.25"/>
    <row r="228033" x14ac:dyDescent="0.25"/>
    <row r="228034" x14ac:dyDescent="0.25"/>
    <row r="228035" x14ac:dyDescent="0.25"/>
    <row r="228036" x14ac:dyDescent="0.25"/>
    <row r="228037" x14ac:dyDescent="0.25"/>
    <row r="228038" x14ac:dyDescent="0.25"/>
    <row r="228039" x14ac:dyDescent="0.25"/>
    <row r="228040" x14ac:dyDescent="0.25"/>
    <row r="228041" x14ac:dyDescent="0.25"/>
    <row r="228042" x14ac:dyDescent="0.25"/>
    <row r="228043" x14ac:dyDescent="0.25"/>
    <row r="228044" x14ac:dyDescent="0.25"/>
    <row r="228045" x14ac:dyDescent="0.25"/>
    <row r="228046" x14ac:dyDescent="0.25"/>
    <row r="228047" x14ac:dyDescent="0.25"/>
    <row r="228048" x14ac:dyDescent="0.25"/>
    <row r="228049" x14ac:dyDescent="0.25"/>
    <row r="228050" x14ac:dyDescent="0.25"/>
    <row r="228051" x14ac:dyDescent="0.25"/>
    <row r="228052" x14ac:dyDescent="0.25"/>
    <row r="228053" x14ac:dyDescent="0.25"/>
    <row r="228054" x14ac:dyDescent="0.25"/>
    <row r="228055" x14ac:dyDescent="0.25"/>
    <row r="228056" x14ac:dyDescent="0.25"/>
    <row r="228057" x14ac:dyDescent="0.25"/>
    <row r="228058" x14ac:dyDescent="0.25"/>
    <row r="228059" x14ac:dyDescent="0.25"/>
    <row r="228060" x14ac:dyDescent="0.25"/>
    <row r="228061" x14ac:dyDescent="0.25"/>
    <row r="228062" x14ac:dyDescent="0.25"/>
    <row r="228063" x14ac:dyDescent="0.25"/>
    <row r="228064" x14ac:dyDescent="0.25"/>
    <row r="228065" x14ac:dyDescent="0.25"/>
    <row r="228066" x14ac:dyDescent="0.25"/>
    <row r="228067" x14ac:dyDescent="0.25"/>
    <row r="228068" x14ac:dyDescent="0.25"/>
    <row r="228069" x14ac:dyDescent="0.25"/>
    <row r="228070" x14ac:dyDescent="0.25"/>
    <row r="228071" x14ac:dyDescent="0.25"/>
    <row r="228072" x14ac:dyDescent="0.25"/>
    <row r="228073" x14ac:dyDescent="0.25"/>
    <row r="228074" x14ac:dyDescent="0.25"/>
    <row r="228075" x14ac:dyDescent="0.25"/>
    <row r="228076" x14ac:dyDescent="0.25"/>
    <row r="228077" x14ac:dyDescent="0.25"/>
    <row r="228078" x14ac:dyDescent="0.25"/>
    <row r="228079" x14ac:dyDescent="0.25"/>
    <row r="228080" x14ac:dyDescent="0.25"/>
    <row r="228081" x14ac:dyDescent="0.25"/>
    <row r="228082" x14ac:dyDescent="0.25"/>
    <row r="228083" x14ac:dyDescent="0.25"/>
    <row r="228084" x14ac:dyDescent="0.25"/>
    <row r="228085" x14ac:dyDescent="0.25"/>
    <row r="228086" x14ac:dyDescent="0.25"/>
    <row r="228087" x14ac:dyDescent="0.25"/>
    <row r="228088" x14ac:dyDescent="0.25"/>
    <row r="228089" x14ac:dyDescent="0.25"/>
    <row r="228090" x14ac:dyDescent="0.25"/>
    <row r="228091" x14ac:dyDescent="0.25"/>
    <row r="228092" x14ac:dyDescent="0.25"/>
    <row r="228093" x14ac:dyDescent="0.25"/>
    <row r="228094" x14ac:dyDescent="0.25"/>
    <row r="228095" x14ac:dyDescent="0.25"/>
    <row r="228096" x14ac:dyDescent="0.25"/>
    <row r="228097" x14ac:dyDescent="0.25"/>
    <row r="228098" x14ac:dyDescent="0.25"/>
    <row r="228099" x14ac:dyDescent="0.25"/>
    <row r="228100" x14ac:dyDescent="0.25"/>
    <row r="228101" x14ac:dyDescent="0.25"/>
    <row r="228102" x14ac:dyDescent="0.25"/>
    <row r="228103" x14ac:dyDescent="0.25"/>
    <row r="228104" x14ac:dyDescent="0.25"/>
    <row r="228105" x14ac:dyDescent="0.25"/>
    <row r="228106" x14ac:dyDescent="0.25"/>
    <row r="228107" x14ac:dyDescent="0.25"/>
    <row r="228108" x14ac:dyDescent="0.25"/>
    <row r="228109" x14ac:dyDescent="0.25"/>
    <row r="228110" x14ac:dyDescent="0.25"/>
    <row r="228111" x14ac:dyDescent="0.25"/>
    <row r="228112" x14ac:dyDescent="0.25"/>
    <row r="228113" x14ac:dyDescent="0.25"/>
    <row r="228114" x14ac:dyDescent="0.25"/>
    <row r="228115" x14ac:dyDescent="0.25"/>
    <row r="228116" x14ac:dyDescent="0.25"/>
    <row r="228117" x14ac:dyDescent="0.25"/>
    <row r="228118" x14ac:dyDescent="0.25"/>
    <row r="228119" x14ac:dyDescent="0.25"/>
    <row r="228120" x14ac:dyDescent="0.25"/>
    <row r="228121" x14ac:dyDescent="0.25"/>
    <row r="228122" x14ac:dyDescent="0.25"/>
    <row r="228123" x14ac:dyDescent="0.25"/>
    <row r="228124" x14ac:dyDescent="0.25"/>
    <row r="228125" x14ac:dyDescent="0.25"/>
    <row r="228126" x14ac:dyDescent="0.25"/>
    <row r="228127" x14ac:dyDescent="0.25"/>
    <row r="228128" x14ac:dyDescent="0.25"/>
    <row r="228129" x14ac:dyDescent="0.25"/>
    <row r="228130" x14ac:dyDescent="0.25"/>
    <row r="228131" x14ac:dyDescent="0.25"/>
    <row r="228132" x14ac:dyDescent="0.25"/>
    <row r="228133" x14ac:dyDescent="0.25"/>
    <row r="228134" x14ac:dyDescent="0.25"/>
    <row r="228135" x14ac:dyDescent="0.25"/>
    <row r="228136" x14ac:dyDescent="0.25"/>
    <row r="228137" x14ac:dyDescent="0.25"/>
    <row r="228138" x14ac:dyDescent="0.25"/>
    <row r="228139" x14ac:dyDescent="0.25"/>
    <row r="228140" x14ac:dyDescent="0.25"/>
    <row r="228141" x14ac:dyDescent="0.25"/>
    <row r="228142" x14ac:dyDescent="0.25"/>
    <row r="228143" x14ac:dyDescent="0.25"/>
    <row r="228144" x14ac:dyDescent="0.25"/>
    <row r="228145" x14ac:dyDescent="0.25"/>
    <row r="228146" x14ac:dyDescent="0.25"/>
    <row r="228147" x14ac:dyDescent="0.25"/>
    <row r="228148" x14ac:dyDescent="0.25"/>
    <row r="228149" x14ac:dyDescent="0.25"/>
    <row r="228150" x14ac:dyDescent="0.25"/>
    <row r="228151" x14ac:dyDescent="0.25"/>
    <row r="228152" x14ac:dyDescent="0.25"/>
    <row r="228153" x14ac:dyDescent="0.25"/>
    <row r="228154" x14ac:dyDescent="0.25"/>
    <row r="228155" x14ac:dyDescent="0.25"/>
    <row r="228156" x14ac:dyDescent="0.25"/>
    <row r="228157" x14ac:dyDescent="0.25"/>
    <row r="228158" x14ac:dyDescent="0.25"/>
    <row r="228159" x14ac:dyDescent="0.25"/>
    <row r="228160" x14ac:dyDescent="0.25"/>
    <row r="228161" x14ac:dyDescent="0.25"/>
    <row r="228162" x14ac:dyDescent="0.25"/>
    <row r="228163" x14ac:dyDescent="0.25"/>
    <row r="228164" x14ac:dyDescent="0.25"/>
    <row r="228165" x14ac:dyDescent="0.25"/>
    <row r="228166" x14ac:dyDescent="0.25"/>
    <row r="228167" x14ac:dyDescent="0.25"/>
    <row r="228168" x14ac:dyDescent="0.25"/>
    <row r="228169" x14ac:dyDescent="0.25"/>
    <row r="228170" x14ac:dyDescent="0.25"/>
    <row r="228171" x14ac:dyDescent="0.25"/>
    <row r="228172" x14ac:dyDescent="0.25"/>
    <row r="228173" x14ac:dyDescent="0.25"/>
    <row r="228174" x14ac:dyDescent="0.25"/>
    <row r="228175" x14ac:dyDescent="0.25"/>
    <row r="228176" x14ac:dyDescent="0.25"/>
    <row r="228177" x14ac:dyDescent="0.25"/>
    <row r="228178" x14ac:dyDescent="0.25"/>
    <row r="228179" x14ac:dyDescent="0.25"/>
    <row r="228180" x14ac:dyDescent="0.25"/>
    <row r="228181" x14ac:dyDescent="0.25"/>
    <row r="228182" x14ac:dyDescent="0.25"/>
    <row r="228183" x14ac:dyDescent="0.25"/>
    <row r="228184" x14ac:dyDescent="0.25"/>
    <row r="228185" x14ac:dyDescent="0.25"/>
    <row r="228186" x14ac:dyDescent="0.25"/>
    <row r="228187" x14ac:dyDescent="0.25"/>
    <row r="228188" x14ac:dyDescent="0.25"/>
    <row r="228189" x14ac:dyDescent="0.25"/>
    <row r="228190" x14ac:dyDescent="0.25"/>
    <row r="228191" x14ac:dyDescent="0.25"/>
    <row r="228192" x14ac:dyDescent="0.25"/>
    <row r="228193" x14ac:dyDescent="0.25"/>
    <row r="228194" x14ac:dyDescent="0.25"/>
    <row r="228195" x14ac:dyDescent="0.25"/>
    <row r="228196" x14ac:dyDescent="0.25"/>
    <row r="228197" x14ac:dyDescent="0.25"/>
    <row r="228198" x14ac:dyDescent="0.25"/>
    <row r="228199" x14ac:dyDescent="0.25"/>
    <row r="228200" x14ac:dyDescent="0.25"/>
    <row r="228201" x14ac:dyDescent="0.25"/>
    <row r="228202" x14ac:dyDescent="0.25"/>
    <row r="228203" x14ac:dyDescent="0.25"/>
    <row r="228204" x14ac:dyDescent="0.25"/>
    <row r="228205" x14ac:dyDescent="0.25"/>
    <row r="228206" x14ac:dyDescent="0.25"/>
    <row r="228207" x14ac:dyDescent="0.25"/>
    <row r="228208" x14ac:dyDescent="0.25"/>
    <row r="228209" x14ac:dyDescent="0.25"/>
    <row r="228210" x14ac:dyDescent="0.25"/>
    <row r="228211" x14ac:dyDescent="0.25"/>
    <row r="228212" x14ac:dyDescent="0.25"/>
    <row r="228213" x14ac:dyDescent="0.25"/>
    <row r="228214" x14ac:dyDescent="0.25"/>
    <row r="228215" x14ac:dyDescent="0.25"/>
    <row r="228216" x14ac:dyDescent="0.25"/>
    <row r="228217" x14ac:dyDescent="0.25"/>
    <row r="228218" x14ac:dyDescent="0.25"/>
    <row r="228219" x14ac:dyDescent="0.25"/>
    <row r="228220" x14ac:dyDescent="0.25"/>
    <row r="228221" x14ac:dyDescent="0.25"/>
    <row r="228222" x14ac:dyDescent="0.25"/>
    <row r="228223" x14ac:dyDescent="0.25"/>
    <row r="228224" x14ac:dyDescent="0.25"/>
    <row r="228225" x14ac:dyDescent="0.25"/>
    <row r="228226" x14ac:dyDescent="0.25"/>
    <row r="228227" x14ac:dyDescent="0.25"/>
    <row r="228228" x14ac:dyDescent="0.25"/>
    <row r="228229" x14ac:dyDescent="0.25"/>
    <row r="228230" x14ac:dyDescent="0.25"/>
    <row r="228231" x14ac:dyDescent="0.25"/>
    <row r="228232" x14ac:dyDescent="0.25"/>
    <row r="228233" x14ac:dyDescent="0.25"/>
    <row r="228234" x14ac:dyDescent="0.25"/>
    <row r="228235" x14ac:dyDescent="0.25"/>
    <row r="228236" x14ac:dyDescent="0.25"/>
    <row r="228237" x14ac:dyDescent="0.25"/>
    <row r="228238" x14ac:dyDescent="0.25"/>
    <row r="228239" x14ac:dyDescent="0.25"/>
    <row r="228240" x14ac:dyDescent="0.25"/>
    <row r="228241" x14ac:dyDescent="0.25"/>
    <row r="228242" x14ac:dyDescent="0.25"/>
    <row r="228243" x14ac:dyDescent="0.25"/>
    <row r="228244" x14ac:dyDescent="0.25"/>
    <row r="228245" x14ac:dyDescent="0.25"/>
    <row r="228246" x14ac:dyDescent="0.25"/>
    <row r="228247" x14ac:dyDescent="0.25"/>
    <row r="228248" x14ac:dyDescent="0.25"/>
    <row r="228249" x14ac:dyDescent="0.25"/>
    <row r="228250" x14ac:dyDescent="0.25"/>
    <row r="228251" x14ac:dyDescent="0.25"/>
    <row r="228252" x14ac:dyDescent="0.25"/>
    <row r="228253" x14ac:dyDescent="0.25"/>
    <row r="228254" x14ac:dyDescent="0.25"/>
    <row r="228255" x14ac:dyDescent="0.25"/>
    <row r="228256" x14ac:dyDescent="0.25"/>
    <row r="228257" x14ac:dyDescent="0.25"/>
    <row r="228258" x14ac:dyDescent="0.25"/>
    <row r="228259" x14ac:dyDescent="0.25"/>
    <row r="228260" x14ac:dyDescent="0.25"/>
    <row r="228261" x14ac:dyDescent="0.25"/>
    <row r="228262" x14ac:dyDescent="0.25"/>
    <row r="228263" x14ac:dyDescent="0.25"/>
    <row r="228264" x14ac:dyDescent="0.25"/>
    <row r="228265" x14ac:dyDescent="0.25"/>
    <row r="228266" x14ac:dyDescent="0.25"/>
    <row r="228267" x14ac:dyDescent="0.25"/>
    <row r="228268" x14ac:dyDescent="0.25"/>
    <row r="228269" x14ac:dyDescent="0.25"/>
    <row r="228270" x14ac:dyDescent="0.25"/>
    <row r="228271" x14ac:dyDescent="0.25"/>
    <row r="228272" x14ac:dyDescent="0.25"/>
    <row r="228273" x14ac:dyDescent="0.25"/>
    <row r="228274" x14ac:dyDescent="0.25"/>
    <row r="228275" x14ac:dyDescent="0.25"/>
    <row r="228276" x14ac:dyDescent="0.25"/>
    <row r="228277" x14ac:dyDescent="0.25"/>
    <row r="228278" x14ac:dyDescent="0.25"/>
    <row r="228279" x14ac:dyDescent="0.25"/>
    <row r="228280" x14ac:dyDescent="0.25"/>
    <row r="228281" x14ac:dyDescent="0.25"/>
    <row r="228282" x14ac:dyDescent="0.25"/>
    <row r="228283" x14ac:dyDescent="0.25"/>
    <row r="228284" x14ac:dyDescent="0.25"/>
    <row r="228285" x14ac:dyDescent="0.25"/>
    <row r="228286" x14ac:dyDescent="0.25"/>
    <row r="228287" x14ac:dyDescent="0.25"/>
    <row r="228288" x14ac:dyDescent="0.25"/>
    <row r="228289" x14ac:dyDescent="0.25"/>
    <row r="228290" x14ac:dyDescent="0.25"/>
    <row r="228291" x14ac:dyDescent="0.25"/>
    <row r="228292" x14ac:dyDescent="0.25"/>
    <row r="228293" x14ac:dyDescent="0.25"/>
    <row r="228294" x14ac:dyDescent="0.25"/>
    <row r="228295" x14ac:dyDescent="0.25"/>
    <row r="228296" x14ac:dyDescent="0.25"/>
    <row r="228297" x14ac:dyDescent="0.25"/>
    <row r="228298" x14ac:dyDescent="0.25"/>
    <row r="228299" x14ac:dyDescent="0.25"/>
    <row r="228300" x14ac:dyDescent="0.25"/>
    <row r="228301" x14ac:dyDescent="0.25"/>
    <row r="228302" x14ac:dyDescent="0.25"/>
    <row r="228303" x14ac:dyDescent="0.25"/>
    <row r="228304" x14ac:dyDescent="0.25"/>
    <row r="228305" x14ac:dyDescent="0.25"/>
    <row r="228306" x14ac:dyDescent="0.25"/>
    <row r="228307" x14ac:dyDescent="0.25"/>
    <row r="228308" x14ac:dyDescent="0.25"/>
    <row r="228309" x14ac:dyDescent="0.25"/>
    <row r="228310" x14ac:dyDescent="0.25"/>
    <row r="228311" x14ac:dyDescent="0.25"/>
    <row r="228312" x14ac:dyDescent="0.25"/>
    <row r="228313" x14ac:dyDescent="0.25"/>
    <row r="228314" x14ac:dyDescent="0.25"/>
    <row r="228315" x14ac:dyDescent="0.25"/>
    <row r="228316" x14ac:dyDescent="0.25"/>
    <row r="228317" x14ac:dyDescent="0.25"/>
    <row r="228318" x14ac:dyDescent="0.25"/>
    <row r="228319" x14ac:dyDescent="0.25"/>
    <row r="228320" x14ac:dyDescent="0.25"/>
    <row r="228321" x14ac:dyDescent="0.25"/>
    <row r="228322" x14ac:dyDescent="0.25"/>
    <row r="228323" x14ac:dyDescent="0.25"/>
    <row r="228324" x14ac:dyDescent="0.25"/>
    <row r="228325" x14ac:dyDescent="0.25"/>
    <row r="228326" x14ac:dyDescent="0.25"/>
    <row r="228327" x14ac:dyDescent="0.25"/>
    <row r="228328" x14ac:dyDescent="0.25"/>
    <row r="228329" x14ac:dyDescent="0.25"/>
    <row r="228330" x14ac:dyDescent="0.25"/>
    <row r="228331" x14ac:dyDescent="0.25"/>
    <row r="228332" x14ac:dyDescent="0.25"/>
    <row r="228333" x14ac:dyDescent="0.25"/>
    <row r="228334" x14ac:dyDescent="0.25"/>
    <row r="228335" x14ac:dyDescent="0.25"/>
    <row r="228336" x14ac:dyDescent="0.25"/>
    <row r="228337" x14ac:dyDescent="0.25"/>
    <row r="228338" x14ac:dyDescent="0.25"/>
    <row r="228339" x14ac:dyDescent="0.25"/>
    <row r="228340" x14ac:dyDescent="0.25"/>
    <row r="228341" x14ac:dyDescent="0.25"/>
    <row r="228342" x14ac:dyDescent="0.25"/>
    <row r="228343" x14ac:dyDescent="0.25"/>
    <row r="228344" x14ac:dyDescent="0.25"/>
    <row r="228345" x14ac:dyDescent="0.25"/>
    <row r="228346" x14ac:dyDescent="0.25"/>
    <row r="228347" x14ac:dyDescent="0.25"/>
    <row r="228348" x14ac:dyDescent="0.25"/>
    <row r="228349" x14ac:dyDescent="0.25"/>
    <row r="228350" x14ac:dyDescent="0.25"/>
    <row r="228351" x14ac:dyDescent="0.25"/>
    <row r="228352" x14ac:dyDescent="0.25"/>
    <row r="228353" x14ac:dyDescent="0.25"/>
    <row r="228354" x14ac:dyDescent="0.25"/>
    <row r="228355" x14ac:dyDescent="0.25"/>
    <row r="228356" x14ac:dyDescent="0.25"/>
    <row r="228357" x14ac:dyDescent="0.25"/>
    <row r="228358" x14ac:dyDescent="0.25"/>
    <row r="228359" x14ac:dyDescent="0.25"/>
    <row r="228360" x14ac:dyDescent="0.25"/>
    <row r="228361" x14ac:dyDescent="0.25"/>
    <row r="228362" x14ac:dyDescent="0.25"/>
    <row r="228363" x14ac:dyDescent="0.25"/>
    <row r="228364" x14ac:dyDescent="0.25"/>
    <row r="228365" x14ac:dyDescent="0.25"/>
    <row r="228366" x14ac:dyDescent="0.25"/>
    <row r="228367" x14ac:dyDescent="0.25"/>
    <row r="228368" x14ac:dyDescent="0.25"/>
    <row r="228369" x14ac:dyDescent="0.25"/>
    <row r="228370" x14ac:dyDescent="0.25"/>
    <row r="228371" x14ac:dyDescent="0.25"/>
    <row r="228372" x14ac:dyDescent="0.25"/>
    <row r="228373" x14ac:dyDescent="0.25"/>
    <row r="228374" x14ac:dyDescent="0.25"/>
    <row r="228375" x14ac:dyDescent="0.25"/>
    <row r="228376" x14ac:dyDescent="0.25"/>
    <row r="228377" x14ac:dyDescent="0.25"/>
    <row r="228378" x14ac:dyDescent="0.25"/>
    <row r="228379" x14ac:dyDescent="0.25"/>
    <row r="228380" x14ac:dyDescent="0.25"/>
    <row r="228381" x14ac:dyDescent="0.25"/>
    <row r="228382" x14ac:dyDescent="0.25"/>
    <row r="228383" x14ac:dyDescent="0.25"/>
    <row r="228384" x14ac:dyDescent="0.25"/>
    <row r="228385" x14ac:dyDescent="0.25"/>
    <row r="228386" x14ac:dyDescent="0.25"/>
    <row r="228387" x14ac:dyDescent="0.25"/>
    <row r="228388" x14ac:dyDescent="0.25"/>
    <row r="228389" x14ac:dyDescent="0.25"/>
    <row r="228390" x14ac:dyDescent="0.25"/>
    <row r="228391" x14ac:dyDescent="0.25"/>
    <row r="228392" x14ac:dyDescent="0.25"/>
    <row r="228393" x14ac:dyDescent="0.25"/>
    <row r="228394" x14ac:dyDescent="0.25"/>
    <row r="228395" x14ac:dyDescent="0.25"/>
    <row r="228396" x14ac:dyDescent="0.25"/>
    <row r="228397" x14ac:dyDescent="0.25"/>
    <row r="228398" x14ac:dyDescent="0.25"/>
    <row r="228399" x14ac:dyDescent="0.25"/>
    <row r="228400" x14ac:dyDescent="0.25"/>
    <row r="228401" x14ac:dyDescent="0.25"/>
    <row r="228402" x14ac:dyDescent="0.25"/>
    <row r="228403" x14ac:dyDescent="0.25"/>
    <row r="228404" x14ac:dyDescent="0.25"/>
    <row r="228405" x14ac:dyDescent="0.25"/>
    <row r="228406" x14ac:dyDescent="0.25"/>
    <row r="228407" x14ac:dyDescent="0.25"/>
    <row r="228408" x14ac:dyDescent="0.25"/>
    <row r="228409" x14ac:dyDescent="0.25"/>
    <row r="228410" x14ac:dyDescent="0.25"/>
    <row r="228411" x14ac:dyDescent="0.25"/>
    <row r="228412" x14ac:dyDescent="0.25"/>
    <row r="228413" x14ac:dyDescent="0.25"/>
    <row r="228414" x14ac:dyDescent="0.25"/>
    <row r="228415" x14ac:dyDescent="0.25"/>
    <row r="228416" x14ac:dyDescent="0.25"/>
    <row r="228417" x14ac:dyDescent="0.25"/>
    <row r="228418" x14ac:dyDescent="0.25"/>
    <row r="228419" x14ac:dyDescent="0.25"/>
    <row r="228420" x14ac:dyDescent="0.25"/>
    <row r="228421" x14ac:dyDescent="0.25"/>
    <row r="228422" x14ac:dyDescent="0.25"/>
    <row r="228423" x14ac:dyDescent="0.25"/>
    <row r="228424" x14ac:dyDescent="0.25"/>
    <row r="228425" x14ac:dyDescent="0.25"/>
    <row r="228426" x14ac:dyDescent="0.25"/>
    <row r="228427" x14ac:dyDescent="0.25"/>
    <row r="228428" x14ac:dyDescent="0.25"/>
    <row r="228429" x14ac:dyDescent="0.25"/>
    <row r="228430" x14ac:dyDescent="0.25"/>
    <row r="228431" x14ac:dyDescent="0.25"/>
    <row r="228432" x14ac:dyDescent="0.25"/>
    <row r="228433" x14ac:dyDescent="0.25"/>
    <row r="228434" x14ac:dyDescent="0.25"/>
    <row r="228435" x14ac:dyDescent="0.25"/>
    <row r="228436" x14ac:dyDescent="0.25"/>
    <row r="228437" x14ac:dyDescent="0.25"/>
    <row r="228438" x14ac:dyDescent="0.25"/>
    <row r="228439" x14ac:dyDescent="0.25"/>
    <row r="228440" x14ac:dyDescent="0.25"/>
    <row r="228441" x14ac:dyDescent="0.25"/>
    <row r="228442" x14ac:dyDescent="0.25"/>
    <row r="228443" x14ac:dyDescent="0.25"/>
    <row r="228444" x14ac:dyDescent="0.25"/>
    <row r="228445" x14ac:dyDescent="0.25"/>
    <row r="228446" x14ac:dyDescent="0.25"/>
    <row r="228447" x14ac:dyDescent="0.25"/>
    <row r="228448" x14ac:dyDescent="0.25"/>
    <row r="228449" x14ac:dyDescent="0.25"/>
    <row r="228450" x14ac:dyDescent="0.25"/>
    <row r="228451" x14ac:dyDescent="0.25"/>
    <row r="228452" x14ac:dyDescent="0.25"/>
    <row r="228453" x14ac:dyDescent="0.25"/>
    <row r="228454" x14ac:dyDescent="0.25"/>
    <row r="228455" x14ac:dyDescent="0.25"/>
    <row r="228456" x14ac:dyDescent="0.25"/>
    <row r="228457" x14ac:dyDescent="0.25"/>
    <row r="228458" x14ac:dyDescent="0.25"/>
    <row r="228459" x14ac:dyDescent="0.25"/>
    <row r="228460" x14ac:dyDescent="0.25"/>
    <row r="228461" x14ac:dyDescent="0.25"/>
    <row r="228462" x14ac:dyDescent="0.25"/>
    <row r="228463" x14ac:dyDescent="0.25"/>
    <row r="228464" x14ac:dyDescent="0.25"/>
    <row r="228465" x14ac:dyDescent="0.25"/>
    <row r="228466" x14ac:dyDescent="0.25"/>
    <row r="228467" x14ac:dyDescent="0.25"/>
    <row r="228468" x14ac:dyDescent="0.25"/>
    <row r="228469" x14ac:dyDescent="0.25"/>
    <row r="228470" x14ac:dyDescent="0.25"/>
    <row r="228471" x14ac:dyDescent="0.25"/>
    <row r="228472" x14ac:dyDescent="0.25"/>
    <row r="228473" x14ac:dyDescent="0.25"/>
    <row r="228474" x14ac:dyDescent="0.25"/>
    <row r="228475" x14ac:dyDescent="0.25"/>
    <row r="228476" x14ac:dyDescent="0.25"/>
    <row r="228477" x14ac:dyDescent="0.25"/>
    <row r="228478" x14ac:dyDescent="0.25"/>
    <row r="228479" x14ac:dyDescent="0.25"/>
    <row r="228480" x14ac:dyDescent="0.25"/>
    <row r="228481" x14ac:dyDescent="0.25"/>
    <row r="228482" x14ac:dyDescent="0.25"/>
    <row r="228483" x14ac:dyDescent="0.25"/>
    <row r="228484" x14ac:dyDescent="0.25"/>
    <row r="228485" x14ac:dyDescent="0.25"/>
    <row r="228486" x14ac:dyDescent="0.25"/>
    <row r="228487" x14ac:dyDescent="0.25"/>
    <row r="228488" x14ac:dyDescent="0.25"/>
    <row r="228489" x14ac:dyDescent="0.25"/>
    <row r="228490" x14ac:dyDescent="0.25"/>
    <row r="228491" x14ac:dyDescent="0.25"/>
    <row r="228492" x14ac:dyDescent="0.25"/>
    <row r="228493" x14ac:dyDescent="0.25"/>
    <row r="228494" x14ac:dyDescent="0.25"/>
    <row r="228495" x14ac:dyDescent="0.25"/>
    <row r="228496" x14ac:dyDescent="0.25"/>
    <row r="228497" x14ac:dyDescent="0.25"/>
    <row r="228498" x14ac:dyDescent="0.25"/>
    <row r="228499" x14ac:dyDescent="0.25"/>
    <row r="228500" x14ac:dyDescent="0.25"/>
    <row r="228501" x14ac:dyDescent="0.25"/>
    <row r="228502" x14ac:dyDescent="0.25"/>
    <row r="228503" x14ac:dyDescent="0.25"/>
    <row r="228504" x14ac:dyDescent="0.25"/>
    <row r="228505" x14ac:dyDescent="0.25"/>
    <row r="228506" x14ac:dyDescent="0.25"/>
    <row r="228507" x14ac:dyDescent="0.25"/>
    <row r="228508" x14ac:dyDescent="0.25"/>
    <row r="228509" x14ac:dyDescent="0.25"/>
    <row r="228510" x14ac:dyDescent="0.25"/>
    <row r="228511" x14ac:dyDescent="0.25"/>
    <row r="228512" x14ac:dyDescent="0.25"/>
    <row r="228513" x14ac:dyDescent="0.25"/>
    <row r="228514" x14ac:dyDescent="0.25"/>
    <row r="228515" x14ac:dyDescent="0.25"/>
    <row r="228516" x14ac:dyDescent="0.25"/>
    <row r="228517" x14ac:dyDescent="0.25"/>
    <row r="228518" x14ac:dyDescent="0.25"/>
    <row r="228519" x14ac:dyDescent="0.25"/>
    <row r="228520" x14ac:dyDescent="0.25"/>
    <row r="228521" x14ac:dyDescent="0.25"/>
    <row r="228522" x14ac:dyDescent="0.25"/>
    <row r="228523" x14ac:dyDescent="0.25"/>
    <row r="228524" x14ac:dyDescent="0.25"/>
    <row r="228525" x14ac:dyDescent="0.25"/>
    <row r="228526" x14ac:dyDescent="0.25"/>
    <row r="228527" x14ac:dyDescent="0.25"/>
    <row r="228528" x14ac:dyDescent="0.25"/>
    <row r="228529" x14ac:dyDescent="0.25"/>
    <row r="228530" x14ac:dyDescent="0.25"/>
    <row r="228531" x14ac:dyDescent="0.25"/>
    <row r="228532" x14ac:dyDescent="0.25"/>
    <row r="228533" x14ac:dyDescent="0.25"/>
    <row r="228534" x14ac:dyDescent="0.25"/>
    <row r="228535" x14ac:dyDescent="0.25"/>
    <row r="228536" x14ac:dyDescent="0.25"/>
    <row r="228537" x14ac:dyDescent="0.25"/>
    <row r="228538" x14ac:dyDescent="0.25"/>
    <row r="228539" x14ac:dyDescent="0.25"/>
    <row r="228540" x14ac:dyDescent="0.25"/>
    <row r="228541" x14ac:dyDescent="0.25"/>
    <row r="228542" x14ac:dyDescent="0.25"/>
    <row r="228543" x14ac:dyDescent="0.25"/>
    <row r="228544" x14ac:dyDescent="0.25"/>
    <row r="228545" x14ac:dyDescent="0.25"/>
    <row r="228546" x14ac:dyDescent="0.25"/>
    <row r="228547" x14ac:dyDescent="0.25"/>
    <row r="228548" x14ac:dyDescent="0.25"/>
    <row r="228549" x14ac:dyDescent="0.25"/>
    <row r="228550" x14ac:dyDescent="0.25"/>
    <row r="228551" x14ac:dyDescent="0.25"/>
    <row r="228552" x14ac:dyDescent="0.25"/>
    <row r="228553" x14ac:dyDescent="0.25"/>
    <row r="228554" x14ac:dyDescent="0.25"/>
    <row r="228555" x14ac:dyDescent="0.25"/>
    <row r="228556" x14ac:dyDescent="0.25"/>
    <row r="228557" x14ac:dyDescent="0.25"/>
    <row r="228558" x14ac:dyDescent="0.25"/>
    <row r="228559" x14ac:dyDescent="0.25"/>
    <row r="228560" x14ac:dyDescent="0.25"/>
    <row r="228561" x14ac:dyDescent="0.25"/>
    <row r="228562" x14ac:dyDescent="0.25"/>
    <row r="228563" x14ac:dyDescent="0.25"/>
    <row r="228564" x14ac:dyDescent="0.25"/>
    <row r="228565" x14ac:dyDescent="0.25"/>
    <row r="228566" x14ac:dyDescent="0.25"/>
    <row r="228567" x14ac:dyDescent="0.25"/>
    <row r="228568" x14ac:dyDescent="0.25"/>
    <row r="228569" x14ac:dyDescent="0.25"/>
    <row r="228570" x14ac:dyDescent="0.25"/>
    <row r="228571" x14ac:dyDescent="0.25"/>
    <row r="228572" x14ac:dyDescent="0.25"/>
    <row r="228573" x14ac:dyDescent="0.25"/>
    <row r="228574" x14ac:dyDescent="0.25"/>
    <row r="228575" x14ac:dyDescent="0.25"/>
    <row r="228576" x14ac:dyDescent="0.25"/>
    <row r="228577" x14ac:dyDescent="0.25"/>
    <row r="228578" x14ac:dyDescent="0.25"/>
    <row r="228579" x14ac:dyDescent="0.25"/>
    <row r="228580" x14ac:dyDescent="0.25"/>
    <row r="228581" x14ac:dyDescent="0.25"/>
    <row r="228582" x14ac:dyDescent="0.25"/>
    <row r="228583" x14ac:dyDescent="0.25"/>
    <row r="228584" x14ac:dyDescent="0.25"/>
    <row r="228585" x14ac:dyDescent="0.25"/>
    <row r="228586" x14ac:dyDescent="0.25"/>
    <row r="228587" x14ac:dyDescent="0.25"/>
    <row r="228588" x14ac:dyDescent="0.25"/>
    <row r="228589" x14ac:dyDescent="0.25"/>
    <row r="228590" x14ac:dyDescent="0.25"/>
    <row r="228591" x14ac:dyDescent="0.25"/>
    <row r="228592" x14ac:dyDescent="0.25"/>
    <row r="228593" x14ac:dyDescent="0.25"/>
    <row r="228594" x14ac:dyDescent="0.25"/>
    <row r="228595" x14ac:dyDescent="0.25"/>
    <row r="228596" x14ac:dyDescent="0.25"/>
    <row r="228597" x14ac:dyDescent="0.25"/>
    <row r="228598" x14ac:dyDescent="0.25"/>
    <row r="228599" x14ac:dyDescent="0.25"/>
    <row r="228600" x14ac:dyDescent="0.25"/>
    <row r="228601" x14ac:dyDescent="0.25"/>
    <row r="228602" x14ac:dyDescent="0.25"/>
    <row r="228603" x14ac:dyDescent="0.25"/>
    <row r="228604" x14ac:dyDescent="0.25"/>
    <row r="228605" x14ac:dyDescent="0.25"/>
    <row r="228606" x14ac:dyDescent="0.25"/>
    <row r="228607" x14ac:dyDescent="0.25"/>
    <row r="228608" x14ac:dyDescent="0.25"/>
    <row r="228609" x14ac:dyDescent="0.25"/>
    <row r="228610" x14ac:dyDescent="0.25"/>
    <row r="228611" x14ac:dyDescent="0.25"/>
    <row r="228612" x14ac:dyDescent="0.25"/>
    <row r="228613" x14ac:dyDescent="0.25"/>
    <row r="228614" x14ac:dyDescent="0.25"/>
    <row r="228615" x14ac:dyDescent="0.25"/>
    <row r="228616" x14ac:dyDescent="0.25"/>
    <row r="228617" x14ac:dyDescent="0.25"/>
    <row r="228618" x14ac:dyDescent="0.25"/>
    <row r="228619" x14ac:dyDescent="0.25"/>
    <row r="228620" x14ac:dyDescent="0.25"/>
    <row r="228621" x14ac:dyDescent="0.25"/>
    <row r="228622" x14ac:dyDescent="0.25"/>
    <row r="228623" x14ac:dyDescent="0.25"/>
    <row r="228624" x14ac:dyDescent="0.25"/>
    <row r="228625" x14ac:dyDescent="0.25"/>
    <row r="228626" x14ac:dyDescent="0.25"/>
    <row r="228627" x14ac:dyDescent="0.25"/>
    <row r="228628" x14ac:dyDescent="0.25"/>
    <row r="228629" x14ac:dyDescent="0.25"/>
    <row r="228630" x14ac:dyDescent="0.25"/>
    <row r="228631" x14ac:dyDescent="0.25"/>
    <row r="228632" x14ac:dyDescent="0.25"/>
    <row r="228633" x14ac:dyDescent="0.25"/>
    <row r="228634" x14ac:dyDescent="0.25"/>
    <row r="228635" x14ac:dyDescent="0.25"/>
    <row r="228636" x14ac:dyDescent="0.25"/>
    <row r="228637" x14ac:dyDescent="0.25"/>
    <row r="228638" x14ac:dyDescent="0.25"/>
    <row r="228639" x14ac:dyDescent="0.25"/>
    <row r="228640" x14ac:dyDescent="0.25"/>
    <row r="228641" x14ac:dyDescent="0.25"/>
    <row r="228642" x14ac:dyDescent="0.25"/>
    <row r="228643" x14ac:dyDescent="0.25"/>
    <row r="228644" x14ac:dyDescent="0.25"/>
    <row r="228645" x14ac:dyDescent="0.25"/>
    <row r="228646" x14ac:dyDescent="0.25"/>
    <row r="228647" x14ac:dyDescent="0.25"/>
    <row r="228648" x14ac:dyDescent="0.25"/>
    <row r="228649" x14ac:dyDescent="0.25"/>
    <row r="228650" x14ac:dyDescent="0.25"/>
    <row r="228651" x14ac:dyDescent="0.25"/>
    <row r="228652" x14ac:dyDescent="0.25"/>
    <row r="228653" x14ac:dyDescent="0.25"/>
    <row r="228654" x14ac:dyDescent="0.25"/>
    <row r="228655" x14ac:dyDescent="0.25"/>
    <row r="228656" x14ac:dyDescent="0.25"/>
    <row r="228657" x14ac:dyDescent="0.25"/>
    <row r="228658" x14ac:dyDescent="0.25"/>
    <row r="228659" x14ac:dyDescent="0.25"/>
    <row r="228660" x14ac:dyDescent="0.25"/>
    <row r="228661" x14ac:dyDescent="0.25"/>
    <row r="228662" x14ac:dyDescent="0.25"/>
    <row r="228663" x14ac:dyDescent="0.25"/>
    <row r="228664" x14ac:dyDescent="0.25"/>
    <row r="228665" x14ac:dyDescent="0.25"/>
    <row r="228666" x14ac:dyDescent="0.25"/>
    <row r="228667" x14ac:dyDescent="0.25"/>
    <row r="228668" x14ac:dyDescent="0.25"/>
    <row r="228669" x14ac:dyDescent="0.25"/>
    <row r="228670" x14ac:dyDescent="0.25"/>
    <row r="228671" x14ac:dyDescent="0.25"/>
    <row r="228672" x14ac:dyDescent="0.25"/>
    <row r="228673" x14ac:dyDescent="0.25"/>
    <row r="228674" x14ac:dyDescent="0.25"/>
    <row r="228675" x14ac:dyDescent="0.25"/>
    <row r="228676" x14ac:dyDescent="0.25"/>
    <row r="228677" x14ac:dyDescent="0.25"/>
    <row r="228678" x14ac:dyDescent="0.25"/>
    <row r="228679" x14ac:dyDescent="0.25"/>
    <row r="228680" x14ac:dyDescent="0.25"/>
    <row r="228681" x14ac:dyDescent="0.25"/>
    <row r="228682" x14ac:dyDescent="0.25"/>
    <row r="228683" x14ac:dyDescent="0.25"/>
    <row r="228684" x14ac:dyDescent="0.25"/>
    <row r="228685" x14ac:dyDescent="0.25"/>
    <row r="228686" x14ac:dyDescent="0.25"/>
    <row r="228687" x14ac:dyDescent="0.25"/>
    <row r="228688" x14ac:dyDescent="0.25"/>
    <row r="228689" x14ac:dyDescent="0.25"/>
    <row r="228690" x14ac:dyDescent="0.25"/>
    <row r="228691" x14ac:dyDescent="0.25"/>
    <row r="228692" x14ac:dyDescent="0.25"/>
    <row r="228693" x14ac:dyDescent="0.25"/>
    <row r="228694" x14ac:dyDescent="0.25"/>
    <row r="228695" x14ac:dyDescent="0.25"/>
    <row r="228696" x14ac:dyDescent="0.25"/>
    <row r="228697" x14ac:dyDescent="0.25"/>
    <row r="228698" x14ac:dyDescent="0.25"/>
    <row r="228699" x14ac:dyDescent="0.25"/>
    <row r="228700" x14ac:dyDescent="0.25"/>
    <row r="228701" x14ac:dyDescent="0.25"/>
    <row r="228702" x14ac:dyDescent="0.25"/>
    <row r="228703" x14ac:dyDescent="0.25"/>
    <row r="228704" x14ac:dyDescent="0.25"/>
    <row r="228705" x14ac:dyDescent="0.25"/>
    <row r="228706" x14ac:dyDescent="0.25"/>
    <row r="228707" x14ac:dyDescent="0.25"/>
    <row r="228708" x14ac:dyDescent="0.25"/>
    <row r="228709" x14ac:dyDescent="0.25"/>
    <row r="228710" x14ac:dyDescent="0.25"/>
    <row r="228711" x14ac:dyDescent="0.25"/>
    <row r="228712" x14ac:dyDescent="0.25"/>
    <row r="228713" x14ac:dyDescent="0.25"/>
    <row r="228714" x14ac:dyDescent="0.25"/>
    <row r="228715" x14ac:dyDescent="0.25"/>
    <row r="228716" x14ac:dyDescent="0.25"/>
    <row r="228717" x14ac:dyDescent="0.25"/>
    <row r="228718" x14ac:dyDescent="0.25"/>
    <row r="228719" x14ac:dyDescent="0.25"/>
    <row r="228720" x14ac:dyDescent="0.25"/>
    <row r="228721" x14ac:dyDescent="0.25"/>
    <row r="228722" x14ac:dyDescent="0.25"/>
    <row r="228723" x14ac:dyDescent="0.25"/>
    <row r="228724" x14ac:dyDescent="0.25"/>
    <row r="228725" x14ac:dyDescent="0.25"/>
    <row r="228726" x14ac:dyDescent="0.25"/>
    <row r="228727" x14ac:dyDescent="0.25"/>
    <row r="228728" x14ac:dyDescent="0.25"/>
    <row r="228729" x14ac:dyDescent="0.25"/>
    <row r="228730" x14ac:dyDescent="0.25"/>
    <row r="228731" x14ac:dyDescent="0.25"/>
    <row r="228732" x14ac:dyDescent="0.25"/>
    <row r="228733" x14ac:dyDescent="0.25"/>
    <row r="228734" x14ac:dyDescent="0.25"/>
    <row r="228735" x14ac:dyDescent="0.25"/>
    <row r="228736" x14ac:dyDescent="0.25"/>
    <row r="228737" x14ac:dyDescent="0.25"/>
    <row r="228738" x14ac:dyDescent="0.25"/>
    <row r="228739" x14ac:dyDescent="0.25"/>
    <row r="228740" x14ac:dyDescent="0.25"/>
    <row r="228741" x14ac:dyDescent="0.25"/>
    <row r="228742" x14ac:dyDescent="0.25"/>
    <row r="228743" x14ac:dyDescent="0.25"/>
    <row r="228744" x14ac:dyDescent="0.25"/>
    <row r="228745" x14ac:dyDescent="0.25"/>
    <row r="228746" x14ac:dyDescent="0.25"/>
    <row r="228747" x14ac:dyDescent="0.25"/>
    <row r="228748" x14ac:dyDescent="0.25"/>
    <row r="228749" x14ac:dyDescent="0.25"/>
    <row r="228750" x14ac:dyDescent="0.25"/>
    <row r="228751" x14ac:dyDescent="0.25"/>
    <row r="228752" x14ac:dyDescent="0.25"/>
    <row r="228753" x14ac:dyDescent="0.25"/>
    <row r="228754" x14ac:dyDescent="0.25"/>
    <row r="228755" x14ac:dyDescent="0.25"/>
    <row r="228756" x14ac:dyDescent="0.25"/>
    <row r="228757" x14ac:dyDescent="0.25"/>
    <row r="228758" x14ac:dyDescent="0.25"/>
    <row r="228759" x14ac:dyDescent="0.25"/>
    <row r="228760" x14ac:dyDescent="0.25"/>
    <row r="228761" x14ac:dyDescent="0.25"/>
    <row r="228762" x14ac:dyDescent="0.25"/>
    <row r="228763" x14ac:dyDescent="0.25"/>
    <row r="228764" x14ac:dyDescent="0.25"/>
    <row r="228765" x14ac:dyDescent="0.25"/>
    <row r="228766" x14ac:dyDescent="0.25"/>
    <row r="228767" x14ac:dyDescent="0.25"/>
    <row r="228768" x14ac:dyDescent="0.25"/>
    <row r="228769" x14ac:dyDescent="0.25"/>
    <row r="228770" x14ac:dyDescent="0.25"/>
    <row r="228771" x14ac:dyDescent="0.25"/>
    <row r="228772" x14ac:dyDescent="0.25"/>
    <row r="228773" x14ac:dyDescent="0.25"/>
    <row r="228774" x14ac:dyDescent="0.25"/>
    <row r="228775" x14ac:dyDescent="0.25"/>
    <row r="228776" x14ac:dyDescent="0.25"/>
    <row r="228777" x14ac:dyDescent="0.25"/>
    <row r="228778" x14ac:dyDescent="0.25"/>
    <row r="228779" x14ac:dyDescent="0.25"/>
    <row r="228780" x14ac:dyDescent="0.25"/>
    <row r="228781" x14ac:dyDescent="0.25"/>
    <row r="228782" x14ac:dyDescent="0.25"/>
    <row r="228783" x14ac:dyDescent="0.25"/>
    <row r="228784" x14ac:dyDescent="0.25"/>
    <row r="228785" x14ac:dyDescent="0.25"/>
    <row r="228786" x14ac:dyDescent="0.25"/>
    <row r="228787" x14ac:dyDescent="0.25"/>
    <row r="228788" x14ac:dyDescent="0.25"/>
    <row r="228789" x14ac:dyDescent="0.25"/>
    <row r="228790" x14ac:dyDescent="0.25"/>
    <row r="228791" x14ac:dyDescent="0.25"/>
    <row r="228792" x14ac:dyDescent="0.25"/>
    <row r="228793" x14ac:dyDescent="0.25"/>
    <row r="228794" x14ac:dyDescent="0.25"/>
    <row r="228795" x14ac:dyDescent="0.25"/>
    <row r="228796" x14ac:dyDescent="0.25"/>
    <row r="228797" x14ac:dyDescent="0.25"/>
    <row r="228798" x14ac:dyDescent="0.25"/>
    <row r="228799" x14ac:dyDescent="0.25"/>
    <row r="228800" x14ac:dyDescent="0.25"/>
    <row r="228801" x14ac:dyDescent="0.25"/>
    <row r="228802" x14ac:dyDescent="0.25"/>
    <row r="228803" x14ac:dyDescent="0.25"/>
    <row r="228804" x14ac:dyDescent="0.25"/>
    <row r="228805" x14ac:dyDescent="0.25"/>
    <row r="228806" x14ac:dyDescent="0.25"/>
    <row r="228807" x14ac:dyDescent="0.25"/>
    <row r="228808" x14ac:dyDescent="0.25"/>
    <row r="228809" x14ac:dyDescent="0.25"/>
    <row r="228810" x14ac:dyDescent="0.25"/>
    <row r="228811" x14ac:dyDescent="0.25"/>
    <row r="228812" x14ac:dyDescent="0.25"/>
    <row r="228813" x14ac:dyDescent="0.25"/>
    <row r="228814" x14ac:dyDescent="0.25"/>
    <row r="228815" x14ac:dyDescent="0.25"/>
    <row r="228816" x14ac:dyDescent="0.25"/>
    <row r="228817" x14ac:dyDescent="0.25"/>
    <row r="228818" x14ac:dyDescent="0.25"/>
    <row r="228819" x14ac:dyDescent="0.25"/>
    <row r="228820" x14ac:dyDescent="0.25"/>
    <row r="228821" x14ac:dyDescent="0.25"/>
    <row r="228822" x14ac:dyDescent="0.25"/>
    <row r="228823" x14ac:dyDescent="0.25"/>
    <row r="228824" x14ac:dyDescent="0.25"/>
    <row r="228825" x14ac:dyDescent="0.25"/>
    <row r="228826" x14ac:dyDescent="0.25"/>
    <row r="228827" x14ac:dyDescent="0.25"/>
    <row r="228828" x14ac:dyDescent="0.25"/>
    <row r="228829" x14ac:dyDescent="0.25"/>
    <row r="228830" x14ac:dyDescent="0.25"/>
    <row r="228831" x14ac:dyDescent="0.25"/>
    <row r="228832" x14ac:dyDescent="0.25"/>
    <row r="228833" x14ac:dyDescent="0.25"/>
    <row r="228834" x14ac:dyDescent="0.25"/>
    <row r="228835" x14ac:dyDescent="0.25"/>
    <row r="228836" x14ac:dyDescent="0.25"/>
    <row r="228837" x14ac:dyDescent="0.25"/>
    <row r="228838" x14ac:dyDescent="0.25"/>
    <row r="228839" x14ac:dyDescent="0.25"/>
    <row r="228840" x14ac:dyDescent="0.25"/>
    <row r="228841" x14ac:dyDescent="0.25"/>
    <row r="228842" x14ac:dyDescent="0.25"/>
    <row r="228843" x14ac:dyDescent="0.25"/>
    <row r="228844" x14ac:dyDescent="0.25"/>
    <row r="228845" x14ac:dyDescent="0.25"/>
    <row r="228846" x14ac:dyDescent="0.25"/>
    <row r="228847" x14ac:dyDescent="0.25"/>
    <row r="228848" x14ac:dyDescent="0.25"/>
    <row r="228849" x14ac:dyDescent="0.25"/>
    <row r="228850" x14ac:dyDescent="0.25"/>
    <row r="228851" x14ac:dyDescent="0.25"/>
    <row r="228852" x14ac:dyDescent="0.25"/>
    <row r="228853" x14ac:dyDescent="0.25"/>
    <row r="228854" x14ac:dyDescent="0.25"/>
    <row r="228855" x14ac:dyDescent="0.25"/>
    <row r="228856" x14ac:dyDescent="0.25"/>
    <row r="228857" x14ac:dyDescent="0.25"/>
    <row r="228858" x14ac:dyDescent="0.25"/>
    <row r="228859" x14ac:dyDescent="0.25"/>
    <row r="228860" x14ac:dyDescent="0.25"/>
    <row r="228861" x14ac:dyDescent="0.25"/>
    <row r="228862" x14ac:dyDescent="0.25"/>
    <row r="228863" x14ac:dyDescent="0.25"/>
    <row r="228864" x14ac:dyDescent="0.25"/>
    <row r="228865" x14ac:dyDescent="0.25"/>
    <row r="228866" x14ac:dyDescent="0.25"/>
    <row r="228867" x14ac:dyDescent="0.25"/>
    <row r="228868" x14ac:dyDescent="0.25"/>
    <row r="228869" x14ac:dyDescent="0.25"/>
    <row r="228870" x14ac:dyDescent="0.25"/>
    <row r="228871" x14ac:dyDescent="0.25"/>
    <row r="228872" x14ac:dyDescent="0.25"/>
    <row r="228873" x14ac:dyDescent="0.25"/>
    <row r="228874" x14ac:dyDescent="0.25"/>
    <row r="228875" x14ac:dyDescent="0.25"/>
    <row r="228876" x14ac:dyDescent="0.25"/>
    <row r="228877" x14ac:dyDescent="0.25"/>
    <row r="228878" x14ac:dyDescent="0.25"/>
    <row r="228879" x14ac:dyDescent="0.25"/>
    <row r="228880" x14ac:dyDescent="0.25"/>
    <row r="228881" x14ac:dyDescent="0.25"/>
    <row r="228882" x14ac:dyDescent="0.25"/>
    <row r="228883" x14ac:dyDescent="0.25"/>
    <row r="228884" x14ac:dyDescent="0.25"/>
    <row r="228885" x14ac:dyDescent="0.25"/>
    <row r="228886" x14ac:dyDescent="0.25"/>
    <row r="228887" x14ac:dyDescent="0.25"/>
    <row r="228888" x14ac:dyDescent="0.25"/>
    <row r="228889" x14ac:dyDescent="0.25"/>
    <row r="228890" x14ac:dyDescent="0.25"/>
    <row r="228891" x14ac:dyDescent="0.25"/>
    <row r="228892" x14ac:dyDescent="0.25"/>
    <row r="228893" x14ac:dyDescent="0.25"/>
    <row r="228894" x14ac:dyDescent="0.25"/>
    <row r="228895" x14ac:dyDescent="0.25"/>
    <row r="228896" x14ac:dyDescent="0.25"/>
    <row r="228897" x14ac:dyDescent="0.25"/>
    <row r="228898" x14ac:dyDescent="0.25"/>
    <row r="228899" x14ac:dyDescent="0.25"/>
    <row r="228900" x14ac:dyDescent="0.25"/>
    <row r="228901" x14ac:dyDescent="0.25"/>
    <row r="228902" x14ac:dyDescent="0.25"/>
    <row r="228903" x14ac:dyDescent="0.25"/>
    <row r="228904" x14ac:dyDescent="0.25"/>
    <row r="228905" x14ac:dyDescent="0.25"/>
    <row r="228906" x14ac:dyDescent="0.25"/>
    <row r="228907" x14ac:dyDescent="0.25"/>
    <row r="228908" x14ac:dyDescent="0.25"/>
    <row r="228909" x14ac:dyDescent="0.25"/>
    <row r="228910" x14ac:dyDescent="0.25"/>
    <row r="228911" x14ac:dyDescent="0.25"/>
    <row r="228912" x14ac:dyDescent="0.25"/>
    <row r="228913" x14ac:dyDescent="0.25"/>
    <row r="228914" x14ac:dyDescent="0.25"/>
    <row r="228915" x14ac:dyDescent="0.25"/>
    <row r="228916" x14ac:dyDescent="0.25"/>
    <row r="228917" x14ac:dyDescent="0.25"/>
    <row r="228918" x14ac:dyDescent="0.25"/>
    <row r="228919" x14ac:dyDescent="0.25"/>
    <row r="228920" x14ac:dyDescent="0.25"/>
    <row r="228921" x14ac:dyDescent="0.25"/>
    <row r="228922" x14ac:dyDescent="0.25"/>
    <row r="228923" x14ac:dyDescent="0.25"/>
    <row r="228924" x14ac:dyDescent="0.25"/>
    <row r="228925" x14ac:dyDescent="0.25"/>
    <row r="228926" x14ac:dyDescent="0.25"/>
    <row r="228927" x14ac:dyDescent="0.25"/>
    <row r="228928" x14ac:dyDescent="0.25"/>
    <row r="228929" x14ac:dyDescent="0.25"/>
    <row r="228930" x14ac:dyDescent="0.25"/>
    <row r="228931" x14ac:dyDescent="0.25"/>
    <row r="228932" x14ac:dyDescent="0.25"/>
    <row r="228933" x14ac:dyDescent="0.25"/>
    <row r="228934" x14ac:dyDescent="0.25"/>
    <row r="228935" x14ac:dyDescent="0.25"/>
    <row r="228936" x14ac:dyDescent="0.25"/>
    <row r="228937" x14ac:dyDescent="0.25"/>
    <row r="228938" x14ac:dyDescent="0.25"/>
    <row r="228939" x14ac:dyDescent="0.25"/>
    <row r="228940" x14ac:dyDescent="0.25"/>
    <row r="228941" x14ac:dyDescent="0.25"/>
    <row r="228942" x14ac:dyDescent="0.25"/>
    <row r="228943" x14ac:dyDescent="0.25"/>
    <row r="228944" x14ac:dyDescent="0.25"/>
    <row r="228945" x14ac:dyDescent="0.25"/>
    <row r="228946" x14ac:dyDescent="0.25"/>
    <row r="228947" x14ac:dyDescent="0.25"/>
    <row r="228948" x14ac:dyDescent="0.25"/>
    <row r="228949" x14ac:dyDescent="0.25"/>
    <row r="228950" x14ac:dyDescent="0.25"/>
    <row r="228951" x14ac:dyDescent="0.25"/>
    <row r="228952" x14ac:dyDescent="0.25"/>
    <row r="228953" x14ac:dyDescent="0.25"/>
    <row r="228954" x14ac:dyDescent="0.25"/>
    <row r="228955" x14ac:dyDescent="0.25"/>
    <row r="228956" x14ac:dyDescent="0.25"/>
    <row r="228957" x14ac:dyDescent="0.25"/>
    <row r="228958" x14ac:dyDescent="0.25"/>
    <row r="228959" x14ac:dyDescent="0.25"/>
    <row r="228960" x14ac:dyDescent="0.25"/>
    <row r="228961" x14ac:dyDescent="0.25"/>
    <row r="228962" x14ac:dyDescent="0.25"/>
    <row r="228963" x14ac:dyDescent="0.25"/>
    <row r="228964" x14ac:dyDescent="0.25"/>
    <row r="228965" x14ac:dyDescent="0.25"/>
    <row r="228966" x14ac:dyDescent="0.25"/>
    <row r="228967" x14ac:dyDescent="0.25"/>
    <row r="228968" x14ac:dyDescent="0.25"/>
    <row r="228969" x14ac:dyDescent="0.25"/>
    <row r="228970" x14ac:dyDescent="0.25"/>
    <row r="228971" x14ac:dyDescent="0.25"/>
    <row r="228972" x14ac:dyDescent="0.25"/>
    <row r="228973" x14ac:dyDescent="0.25"/>
    <row r="228974" x14ac:dyDescent="0.25"/>
    <row r="228975" x14ac:dyDescent="0.25"/>
    <row r="228976" x14ac:dyDescent="0.25"/>
    <row r="228977" x14ac:dyDescent="0.25"/>
    <row r="228978" x14ac:dyDescent="0.25"/>
    <row r="228979" x14ac:dyDescent="0.25"/>
    <row r="228980" x14ac:dyDescent="0.25"/>
    <row r="228981" x14ac:dyDescent="0.25"/>
    <row r="228982" x14ac:dyDescent="0.25"/>
    <row r="228983" x14ac:dyDescent="0.25"/>
    <row r="228984" x14ac:dyDescent="0.25"/>
    <row r="228985" x14ac:dyDescent="0.25"/>
    <row r="228986" x14ac:dyDescent="0.25"/>
    <row r="228987" x14ac:dyDescent="0.25"/>
    <row r="228988" x14ac:dyDescent="0.25"/>
    <row r="228989" x14ac:dyDescent="0.25"/>
    <row r="228990" x14ac:dyDescent="0.25"/>
    <row r="228991" x14ac:dyDescent="0.25"/>
    <row r="228992" x14ac:dyDescent="0.25"/>
    <row r="228993" x14ac:dyDescent="0.25"/>
    <row r="228994" x14ac:dyDescent="0.25"/>
    <row r="228995" x14ac:dyDescent="0.25"/>
    <row r="228996" x14ac:dyDescent="0.25"/>
    <row r="228997" x14ac:dyDescent="0.25"/>
    <row r="228998" x14ac:dyDescent="0.25"/>
    <row r="228999" x14ac:dyDescent="0.25"/>
    <row r="229000" x14ac:dyDescent="0.25"/>
    <row r="229001" x14ac:dyDescent="0.25"/>
    <row r="229002" x14ac:dyDescent="0.25"/>
    <row r="229003" x14ac:dyDescent="0.25"/>
    <row r="229004" x14ac:dyDescent="0.25"/>
    <row r="229005" x14ac:dyDescent="0.25"/>
    <row r="229006" x14ac:dyDescent="0.25"/>
    <row r="229007" x14ac:dyDescent="0.25"/>
    <row r="229008" x14ac:dyDescent="0.25"/>
    <row r="229009" x14ac:dyDescent="0.25"/>
    <row r="229010" x14ac:dyDescent="0.25"/>
    <row r="229011" x14ac:dyDescent="0.25"/>
    <row r="229012" x14ac:dyDescent="0.25"/>
    <row r="229013" x14ac:dyDescent="0.25"/>
    <row r="229014" x14ac:dyDescent="0.25"/>
    <row r="229015" x14ac:dyDescent="0.25"/>
    <row r="229016" x14ac:dyDescent="0.25"/>
    <row r="229017" x14ac:dyDescent="0.25"/>
    <row r="229018" x14ac:dyDescent="0.25"/>
    <row r="229019" x14ac:dyDescent="0.25"/>
    <row r="229020" x14ac:dyDescent="0.25"/>
    <row r="229021" x14ac:dyDescent="0.25"/>
    <row r="229022" x14ac:dyDescent="0.25"/>
    <row r="229023" x14ac:dyDescent="0.25"/>
    <row r="229024" x14ac:dyDescent="0.25"/>
    <row r="229025" x14ac:dyDescent="0.25"/>
    <row r="229026" x14ac:dyDescent="0.25"/>
    <row r="229027" x14ac:dyDescent="0.25"/>
    <row r="229028" x14ac:dyDescent="0.25"/>
    <row r="229029" x14ac:dyDescent="0.25"/>
    <row r="229030" x14ac:dyDescent="0.25"/>
    <row r="229031" x14ac:dyDescent="0.25"/>
    <row r="229032" x14ac:dyDescent="0.25"/>
    <row r="229033" x14ac:dyDescent="0.25"/>
    <row r="229034" x14ac:dyDescent="0.25"/>
    <row r="229035" x14ac:dyDescent="0.25"/>
    <row r="229036" x14ac:dyDescent="0.25"/>
    <row r="229037" x14ac:dyDescent="0.25"/>
    <row r="229038" x14ac:dyDescent="0.25"/>
    <row r="229039" x14ac:dyDescent="0.25"/>
    <row r="229040" x14ac:dyDescent="0.25"/>
    <row r="229041" x14ac:dyDescent="0.25"/>
    <row r="229042" x14ac:dyDescent="0.25"/>
    <row r="229043" x14ac:dyDescent="0.25"/>
    <row r="229044" x14ac:dyDescent="0.25"/>
    <row r="229045" x14ac:dyDescent="0.25"/>
    <row r="229046" x14ac:dyDescent="0.25"/>
    <row r="229047" x14ac:dyDescent="0.25"/>
    <row r="229048" x14ac:dyDescent="0.25"/>
    <row r="229049" x14ac:dyDescent="0.25"/>
    <row r="229050" x14ac:dyDescent="0.25"/>
    <row r="229051" x14ac:dyDescent="0.25"/>
    <row r="229052" x14ac:dyDescent="0.25"/>
    <row r="229053" x14ac:dyDescent="0.25"/>
    <row r="229054" x14ac:dyDescent="0.25"/>
    <row r="229055" x14ac:dyDescent="0.25"/>
    <row r="229056" x14ac:dyDescent="0.25"/>
    <row r="229057" x14ac:dyDescent="0.25"/>
    <row r="229058" x14ac:dyDescent="0.25"/>
    <row r="229059" x14ac:dyDescent="0.25"/>
    <row r="229060" x14ac:dyDescent="0.25"/>
    <row r="229061" x14ac:dyDescent="0.25"/>
    <row r="229062" x14ac:dyDescent="0.25"/>
    <row r="229063" x14ac:dyDescent="0.25"/>
    <row r="229064" x14ac:dyDescent="0.25"/>
    <row r="229065" x14ac:dyDescent="0.25"/>
    <row r="229066" x14ac:dyDescent="0.25"/>
    <row r="229067" x14ac:dyDescent="0.25"/>
    <row r="229068" x14ac:dyDescent="0.25"/>
    <row r="229069" x14ac:dyDescent="0.25"/>
    <row r="229070" x14ac:dyDescent="0.25"/>
    <row r="229071" x14ac:dyDescent="0.25"/>
    <row r="229072" x14ac:dyDescent="0.25"/>
    <row r="229073" x14ac:dyDescent="0.25"/>
    <row r="229074" x14ac:dyDescent="0.25"/>
    <row r="229075" x14ac:dyDescent="0.25"/>
    <row r="229076" x14ac:dyDescent="0.25"/>
    <row r="229077" x14ac:dyDescent="0.25"/>
    <row r="229078" x14ac:dyDescent="0.25"/>
    <row r="229079" x14ac:dyDescent="0.25"/>
    <row r="229080" x14ac:dyDescent="0.25"/>
    <row r="229081" x14ac:dyDescent="0.25"/>
    <row r="229082" x14ac:dyDescent="0.25"/>
    <row r="229083" x14ac:dyDescent="0.25"/>
    <row r="229084" x14ac:dyDescent="0.25"/>
    <row r="229085" x14ac:dyDescent="0.25"/>
    <row r="229086" x14ac:dyDescent="0.25"/>
    <row r="229087" x14ac:dyDescent="0.25"/>
    <row r="229088" x14ac:dyDescent="0.25"/>
    <row r="229089" x14ac:dyDescent="0.25"/>
    <row r="229090" x14ac:dyDescent="0.25"/>
    <row r="229091" x14ac:dyDescent="0.25"/>
    <row r="229092" x14ac:dyDescent="0.25"/>
    <row r="229093" x14ac:dyDescent="0.25"/>
    <row r="229094" x14ac:dyDescent="0.25"/>
    <row r="229095" x14ac:dyDescent="0.25"/>
    <row r="229096" x14ac:dyDescent="0.25"/>
    <row r="229097" x14ac:dyDescent="0.25"/>
    <row r="229098" x14ac:dyDescent="0.25"/>
    <row r="229099" x14ac:dyDescent="0.25"/>
    <row r="229100" x14ac:dyDescent="0.25"/>
    <row r="229101" x14ac:dyDescent="0.25"/>
    <row r="229102" x14ac:dyDescent="0.25"/>
    <row r="229103" x14ac:dyDescent="0.25"/>
    <row r="229104" x14ac:dyDescent="0.25"/>
    <row r="229105" x14ac:dyDescent="0.25"/>
    <row r="229106" x14ac:dyDescent="0.25"/>
    <row r="229107" x14ac:dyDescent="0.25"/>
    <row r="229108" x14ac:dyDescent="0.25"/>
    <row r="229109" x14ac:dyDescent="0.25"/>
    <row r="229110" x14ac:dyDescent="0.25"/>
    <row r="229111" x14ac:dyDescent="0.25"/>
    <row r="229112" x14ac:dyDescent="0.25"/>
    <row r="229113" x14ac:dyDescent="0.25"/>
    <row r="229114" x14ac:dyDescent="0.25"/>
    <row r="229115" x14ac:dyDescent="0.25"/>
    <row r="229116" x14ac:dyDescent="0.25"/>
    <row r="229117" x14ac:dyDescent="0.25"/>
    <row r="229118" x14ac:dyDescent="0.25"/>
    <row r="229119" x14ac:dyDescent="0.25"/>
    <row r="229120" x14ac:dyDescent="0.25"/>
    <row r="229121" x14ac:dyDescent="0.25"/>
    <row r="229122" x14ac:dyDescent="0.25"/>
    <row r="229123" x14ac:dyDescent="0.25"/>
    <row r="229124" x14ac:dyDescent="0.25"/>
    <row r="229125" x14ac:dyDescent="0.25"/>
    <row r="229126" x14ac:dyDescent="0.25"/>
    <row r="229127" x14ac:dyDescent="0.25"/>
    <row r="229128" x14ac:dyDescent="0.25"/>
    <row r="229129" x14ac:dyDescent="0.25"/>
    <row r="229130" x14ac:dyDescent="0.25"/>
    <row r="229131" x14ac:dyDescent="0.25"/>
    <row r="229132" x14ac:dyDescent="0.25"/>
    <row r="229133" x14ac:dyDescent="0.25"/>
    <row r="229134" x14ac:dyDescent="0.25"/>
    <row r="229135" x14ac:dyDescent="0.25"/>
    <row r="229136" x14ac:dyDescent="0.25"/>
    <row r="229137" x14ac:dyDescent="0.25"/>
    <row r="229138" x14ac:dyDescent="0.25"/>
    <row r="229139" x14ac:dyDescent="0.25"/>
    <row r="229140" x14ac:dyDescent="0.25"/>
    <row r="229141" x14ac:dyDescent="0.25"/>
    <row r="229142" x14ac:dyDescent="0.25"/>
    <row r="229143" x14ac:dyDescent="0.25"/>
    <row r="229144" x14ac:dyDescent="0.25"/>
    <row r="229145" x14ac:dyDescent="0.25"/>
    <row r="229146" x14ac:dyDescent="0.25"/>
    <row r="229147" x14ac:dyDescent="0.25"/>
    <row r="229148" x14ac:dyDescent="0.25"/>
    <row r="229149" x14ac:dyDescent="0.25"/>
    <row r="229150" x14ac:dyDescent="0.25"/>
    <row r="229151" x14ac:dyDescent="0.25"/>
    <row r="229152" x14ac:dyDescent="0.25"/>
    <row r="229153" x14ac:dyDescent="0.25"/>
    <row r="229154" x14ac:dyDescent="0.25"/>
    <row r="229155" x14ac:dyDescent="0.25"/>
    <row r="229156" x14ac:dyDescent="0.25"/>
    <row r="229157" x14ac:dyDescent="0.25"/>
    <row r="229158" x14ac:dyDescent="0.25"/>
    <row r="229159" x14ac:dyDescent="0.25"/>
    <row r="229160" x14ac:dyDescent="0.25"/>
    <row r="229161" x14ac:dyDescent="0.25"/>
    <row r="229162" x14ac:dyDescent="0.25"/>
    <row r="229163" x14ac:dyDescent="0.25"/>
    <row r="229164" x14ac:dyDescent="0.25"/>
    <row r="229165" x14ac:dyDescent="0.25"/>
    <row r="229166" x14ac:dyDescent="0.25"/>
    <row r="229167" x14ac:dyDescent="0.25"/>
    <row r="229168" x14ac:dyDescent="0.25"/>
    <row r="229169" x14ac:dyDescent="0.25"/>
    <row r="229170" x14ac:dyDescent="0.25"/>
    <row r="229171" x14ac:dyDescent="0.25"/>
    <row r="229172" x14ac:dyDescent="0.25"/>
    <row r="229173" x14ac:dyDescent="0.25"/>
    <row r="229174" x14ac:dyDescent="0.25"/>
    <row r="229175" x14ac:dyDescent="0.25"/>
    <row r="229176" x14ac:dyDescent="0.25"/>
    <row r="229177" x14ac:dyDescent="0.25"/>
    <row r="229178" x14ac:dyDescent="0.25"/>
    <row r="229179" x14ac:dyDescent="0.25"/>
    <row r="229180" x14ac:dyDescent="0.25"/>
    <row r="229181" x14ac:dyDescent="0.25"/>
    <row r="229182" x14ac:dyDescent="0.25"/>
    <row r="229183" x14ac:dyDescent="0.25"/>
    <row r="229184" x14ac:dyDescent="0.25"/>
    <row r="229185" x14ac:dyDescent="0.25"/>
    <row r="229186" x14ac:dyDescent="0.25"/>
    <row r="229187" x14ac:dyDescent="0.25"/>
    <row r="229188" x14ac:dyDescent="0.25"/>
    <row r="229189" x14ac:dyDescent="0.25"/>
    <row r="229190" x14ac:dyDescent="0.25"/>
    <row r="229191" x14ac:dyDescent="0.25"/>
    <row r="229192" x14ac:dyDescent="0.25"/>
    <row r="229193" x14ac:dyDescent="0.25"/>
    <row r="229194" x14ac:dyDescent="0.25"/>
    <row r="229195" x14ac:dyDescent="0.25"/>
    <row r="229196" x14ac:dyDescent="0.25"/>
    <row r="229197" x14ac:dyDescent="0.25"/>
    <row r="229198" x14ac:dyDescent="0.25"/>
    <row r="229199" x14ac:dyDescent="0.25"/>
    <row r="229200" x14ac:dyDescent="0.25"/>
    <row r="229201" x14ac:dyDescent="0.25"/>
    <row r="229202" x14ac:dyDescent="0.25"/>
    <row r="229203" x14ac:dyDescent="0.25"/>
    <row r="229204" x14ac:dyDescent="0.25"/>
    <row r="229205" x14ac:dyDescent="0.25"/>
    <row r="229206" x14ac:dyDescent="0.25"/>
    <row r="229207" x14ac:dyDescent="0.25"/>
    <row r="229208" x14ac:dyDescent="0.25"/>
    <row r="229209" x14ac:dyDescent="0.25"/>
    <row r="229210" x14ac:dyDescent="0.25"/>
    <row r="229211" x14ac:dyDescent="0.25"/>
    <row r="229212" x14ac:dyDescent="0.25"/>
    <row r="229213" x14ac:dyDescent="0.25"/>
    <row r="229214" x14ac:dyDescent="0.25"/>
    <row r="229215" x14ac:dyDescent="0.25"/>
    <row r="229216" x14ac:dyDescent="0.25"/>
    <row r="229217" x14ac:dyDescent="0.25"/>
    <row r="229218" x14ac:dyDescent="0.25"/>
    <row r="229219" x14ac:dyDescent="0.25"/>
    <row r="229220" x14ac:dyDescent="0.25"/>
    <row r="229221" x14ac:dyDescent="0.25"/>
    <row r="229222" x14ac:dyDescent="0.25"/>
    <row r="229223" x14ac:dyDescent="0.25"/>
    <row r="229224" x14ac:dyDescent="0.25"/>
    <row r="229225" x14ac:dyDescent="0.25"/>
    <row r="229226" x14ac:dyDescent="0.25"/>
    <row r="229227" x14ac:dyDescent="0.25"/>
    <row r="229228" x14ac:dyDescent="0.25"/>
    <row r="229229" x14ac:dyDescent="0.25"/>
    <row r="229230" x14ac:dyDescent="0.25"/>
    <row r="229231" x14ac:dyDescent="0.25"/>
    <row r="229232" x14ac:dyDescent="0.25"/>
    <row r="229233" x14ac:dyDescent="0.25"/>
    <row r="229234" x14ac:dyDescent="0.25"/>
    <row r="229235" x14ac:dyDescent="0.25"/>
    <row r="229236" x14ac:dyDescent="0.25"/>
    <row r="229237" x14ac:dyDescent="0.25"/>
    <row r="229238" x14ac:dyDescent="0.25"/>
    <row r="229239" x14ac:dyDescent="0.25"/>
    <row r="229240" x14ac:dyDescent="0.25"/>
    <row r="229241" x14ac:dyDescent="0.25"/>
    <row r="229242" x14ac:dyDescent="0.25"/>
    <row r="229243" x14ac:dyDescent="0.25"/>
    <row r="229244" x14ac:dyDescent="0.25"/>
    <row r="229245" x14ac:dyDescent="0.25"/>
    <row r="229246" x14ac:dyDescent="0.25"/>
    <row r="229247" x14ac:dyDescent="0.25"/>
    <row r="229248" x14ac:dyDescent="0.25"/>
    <row r="229249" x14ac:dyDescent="0.25"/>
    <row r="229250" x14ac:dyDescent="0.25"/>
    <row r="229251" x14ac:dyDescent="0.25"/>
    <row r="229252" x14ac:dyDescent="0.25"/>
    <row r="229253" x14ac:dyDescent="0.25"/>
    <row r="229254" x14ac:dyDescent="0.25"/>
    <row r="229255" x14ac:dyDescent="0.25"/>
    <row r="229256" x14ac:dyDescent="0.25"/>
    <row r="229257" x14ac:dyDescent="0.25"/>
    <row r="229258" x14ac:dyDescent="0.25"/>
    <row r="229259" x14ac:dyDescent="0.25"/>
    <row r="229260" x14ac:dyDescent="0.25"/>
    <row r="229261" x14ac:dyDescent="0.25"/>
    <row r="229262" x14ac:dyDescent="0.25"/>
    <row r="229263" x14ac:dyDescent="0.25"/>
    <row r="229264" x14ac:dyDescent="0.25"/>
    <row r="229265" x14ac:dyDescent="0.25"/>
    <row r="229266" x14ac:dyDescent="0.25"/>
    <row r="229267" x14ac:dyDescent="0.25"/>
    <row r="229268" x14ac:dyDescent="0.25"/>
    <row r="229269" x14ac:dyDescent="0.25"/>
    <row r="229270" x14ac:dyDescent="0.25"/>
    <row r="229271" x14ac:dyDescent="0.25"/>
    <row r="229272" x14ac:dyDescent="0.25"/>
    <row r="229273" x14ac:dyDescent="0.25"/>
    <row r="229274" x14ac:dyDescent="0.25"/>
    <row r="229275" x14ac:dyDescent="0.25"/>
    <row r="229276" x14ac:dyDescent="0.25"/>
    <row r="229277" x14ac:dyDescent="0.25"/>
    <row r="229278" x14ac:dyDescent="0.25"/>
    <row r="229279" x14ac:dyDescent="0.25"/>
    <row r="229280" x14ac:dyDescent="0.25"/>
    <row r="229281" x14ac:dyDescent="0.25"/>
    <row r="229282" x14ac:dyDescent="0.25"/>
    <row r="229283" x14ac:dyDescent="0.25"/>
    <row r="229284" x14ac:dyDescent="0.25"/>
    <row r="229285" x14ac:dyDescent="0.25"/>
    <row r="229286" x14ac:dyDescent="0.25"/>
    <row r="229287" x14ac:dyDescent="0.25"/>
    <row r="229288" x14ac:dyDescent="0.25"/>
    <row r="229289" x14ac:dyDescent="0.25"/>
    <row r="229290" x14ac:dyDescent="0.25"/>
    <row r="229291" x14ac:dyDescent="0.25"/>
    <row r="229292" x14ac:dyDescent="0.25"/>
    <row r="229293" x14ac:dyDescent="0.25"/>
    <row r="229294" x14ac:dyDescent="0.25"/>
    <row r="229295" x14ac:dyDescent="0.25"/>
    <row r="229296" x14ac:dyDescent="0.25"/>
    <row r="229297" x14ac:dyDescent="0.25"/>
    <row r="229298" x14ac:dyDescent="0.25"/>
    <row r="229299" x14ac:dyDescent="0.25"/>
    <row r="229300" x14ac:dyDescent="0.25"/>
    <row r="229301" x14ac:dyDescent="0.25"/>
    <row r="229302" x14ac:dyDescent="0.25"/>
    <row r="229303" x14ac:dyDescent="0.25"/>
    <row r="229304" x14ac:dyDescent="0.25"/>
    <row r="229305" x14ac:dyDescent="0.25"/>
    <row r="229306" x14ac:dyDescent="0.25"/>
    <row r="229307" x14ac:dyDescent="0.25"/>
    <row r="229308" x14ac:dyDescent="0.25"/>
    <row r="229309" x14ac:dyDescent="0.25"/>
    <row r="229310" x14ac:dyDescent="0.25"/>
    <row r="229311" x14ac:dyDescent="0.25"/>
    <row r="229312" x14ac:dyDescent="0.25"/>
    <row r="229313" x14ac:dyDescent="0.25"/>
    <row r="229314" x14ac:dyDescent="0.25"/>
    <row r="229315" x14ac:dyDescent="0.25"/>
    <row r="229316" x14ac:dyDescent="0.25"/>
    <row r="229317" x14ac:dyDescent="0.25"/>
    <row r="229318" x14ac:dyDescent="0.25"/>
    <row r="229319" x14ac:dyDescent="0.25"/>
    <row r="229320" x14ac:dyDescent="0.25"/>
    <row r="229321" x14ac:dyDescent="0.25"/>
    <row r="229322" x14ac:dyDescent="0.25"/>
    <row r="229323" x14ac:dyDescent="0.25"/>
    <row r="229324" x14ac:dyDescent="0.25"/>
    <row r="229325" x14ac:dyDescent="0.25"/>
    <row r="229326" x14ac:dyDescent="0.25"/>
    <row r="229327" x14ac:dyDescent="0.25"/>
    <row r="229328" x14ac:dyDescent="0.25"/>
    <row r="229329" x14ac:dyDescent="0.25"/>
    <row r="229330" x14ac:dyDescent="0.25"/>
    <row r="229331" x14ac:dyDescent="0.25"/>
    <row r="229332" x14ac:dyDescent="0.25"/>
    <row r="229333" x14ac:dyDescent="0.25"/>
    <row r="229334" x14ac:dyDescent="0.25"/>
    <row r="229335" x14ac:dyDescent="0.25"/>
    <row r="229336" x14ac:dyDescent="0.25"/>
    <row r="229337" x14ac:dyDescent="0.25"/>
    <row r="229338" x14ac:dyDescent="0.25"/>
    <row r="229339" x14ac:dyDescent="0.25"/>
    <row r="229340" x14ac:dyDescent="0.25"/>
    <row r="229341" x14ac:dyDescent="0.25"/>
    <row r="229342" x14ac:dyDescent="0.25"/>
    <row r="229343" x14ac:dyDescent="0.25"/>
    <row r="229344" x14ac:dyDescent="0.25"/>
    <row r="229345" x14ac:dyDescent="0.25"/>
    <row r="229346" x14ac:dyDescent="0.25"/>
    <row r="229347" x14ac:dyDescent="0.25"/>
    <row r="229348" x14ac:dyDescent="0.25"/>
    <row r="229349" x14ac:dyDescent="0.25"/>
    <row r="229350" x14ac:dyDescent="0.25"/>
    <row r="229351" x14ac:dyDescent="0.25"/>
    <row r="229352" x14ac:dyDescent="0.25"/>
    <row r="229353" x14ac:dyDescent="0.25"/>
    <row r="229354" x14ac:dyDescent="0.25"/>
    <row r="229355" x14ac:dyDescent="0.25"/>
    <row r="229356" x14ac:dyDescent="0.25"/>
    <row r="229357" x14ac:dyDescent="0.25"/>
    <row r="229358" x14ac:dyDescent="0.25"/>
    <row r="229359" x14ac:dyDescent="0.25"/>
    <row r="229360" x14ac:dyDescent="0.25"/>
    <row r="229361" x14ac:dyDescent="0.25"/>
    <row r="229362" x14ac:dyDescent="0.25"/>
    <row r="229363" x14ac:dyDescent="0.25"/>
    <row r="229364" x14ac:dyDescent="0.25"/>
    <row r="229365" x14ac:dyDescent="0.25"/>
    <row r="229366" x14ac:dyDescent="0.25"/>
    <row r="229367" x14ac:dyDescent="0.25"/>
    <row r="229368" x14ac:dyDescent="0.25"/>
    <row r="229369" x14ac:dyDescent="0.25"/>
    <row r="229370" x14ac:dyDescent="0.25"/>
    <row r="229371" x14ac:dyDescent="0.25"/>
    <row r="229372" x14ac:dyDescent="0.25"/>
    <row r="229373" x14ac:dyDescent="0.25"/>
    <row r="229374" x14ac:dyDescent="0.25"/>
    <row r="229375" x14ac:dyDescent="0.25"/>
    <row r="229376" x14ac:dyDescent="0.25"/>
    <row r="229377" x14ac:dyDescent="0.25"/>
    <row r="229378" x14ac:dyDescent="0.25"/>
    <row r="229379" x14ac:dyDescent="0.25"/>
    <row r="229380" x14ac:dyDescent="0.25"/>
    <row r="229381" x14ac:dyDescent="0.25"/>
    <row r="229382" x14ac:dyDescent="0.25"/>
    <row r="229383" x14ac:dyDescent="0.25"/>
    <row r="229384" x14ac:dyDescent="0.25"/>
    <row r="229385" x14ac:dyDescent="0.25"/>
    <row r="229386" x14ac:dyDescent="0.25"/>
    <row r="229387" x14ac:dyDescent="0.25"/>
    <row r="229388" x14ac:dyDescent="0.25"/>
    <row r="229389" x14ac:dyDescent="0.25"/>
    <row r="229390" x14ac:dyDescent="0.25"/>
    <row r="229391" x14ac:dyDescent="0.25"/>
    <row r="229392" x14ac:dyDescent="0.25"/>
    <row r="229393" x14ac:dyDescent="0.25"/>
    <row r="229394" x14ac:dyDescent="0.25"/>
    <row r="229395" x14ac:dyDescent="0.25"/>
    <row r="229396" x14ac:dyDescent="0.25"/>
    <row r="229397" x14ac:dyDescent="0.25"/>
    <row r="229398" x14ac:dyDescent="0.25"/>
    <row r="229399" x14ac:dyDescent="0.25"/>
    <row r="229400" x14ac:dyDescent="0.25"/>
    <row r="229401" x14ac:dyDescent="0.25"/>
    <row r="229402" x14ac:dyDescent="0.25"/>
    <row r="229403" x14ac:dyDescent="0.25"/>
    <row r="229404" x14ac:dyDescent="0.25"/>
    <row r="229405" x14ac:dyDescent="0.25"/>
    <row r="229406" x14ac:dyDescent="0.25"/>
    <row r="229407" x14ac:dyDescent="0.25"/>
    <row r="229408" x14ac:dyDescent="0.25"/>
    <row r="229409" x14ac:dyDescent="0.25"/>
    <row r="229410" x14ac:dyDescent="0.25"/>
    <row r="229411" x14ac:dyDescent="0.25"/>
    <row r="229412" x14ac:dyDescent="0.25"/>
    <row r="229413" x14ac:dyDescent="0.25"/>
    <row r="229414" x14ac:dyDescent="0.25"/>
    <row r="229415" x14ac:dyDescent="0.25"/>
    <row r="229416" x14ac:dyDescent="0.25"/>
    <row r="229417" x14ac:dyDescent="0.25"/>
    <row r="229418" x14ac:dyDescent="0.25"/>
    <row r="229419" x14ac:dyDescent="0.25"/>
    <row r="229420" x14ac:dyDescent="0.25"/>
    <row r="229421" x14ac:dyDescent="0.25"/>
    <row r="229422" x14ac:dyDescent="0.25"/>
    <row r="229423" x14ac:dyDescent="0.25"/>
    <row r="229424" x14ac:dyDescent="0.25"/>
    <row r="229425" x14ac:dyDescent="0.25"/>
    <row r="229426" x14ac:dyDescent="0.25"/>
    <row r="229427" x14ac:dyDescent="0.25"/>
    <row r="229428" x14ac:dyDescent="0.25"/>
    <row r="229429" x14ac:dyDescent="0.25"/>
    <row r="229430" x14ac:dyDescent="0.25"/>
    <row r="229431" x14ac:dyDescent="0.25"/>
    <row r="229432" x14ac:dyDescent="0.25"/>
    <row r="229433" x14ac:dyDescent="0.25"/>
    <row r="229434" x14ac:dyDescent="0.25"/>
    <row r="229435" x14ac:dyDescent="0.25"/>
    <row r="229436" x14ac:dyDescent="0.25"/>
    <row r="229437" x14ac:dyDescent="0.25"/>
    <row r="229438" x14ac:dyDescent="0.25"/>
    <row r="229439" x14ac:dyDescent="0.25"/>
    <row r="229440" x14ac:dyDescent="0.25"/>
    <row r="229441" x14ac:dyDescent="0.25"/>
    <row r="229442" x14ac:dyDescent="0.25"/>
    <row r="229443" x14ac:dyDescent="0.25"/>
    <row r="229444" x14ac:dyDescent="0.25"/>
    <row r="229445" x14ac:dyDescent="0.25"/>
    <row r="229446" x14ac:dyDescent="0.25"/>
    <row r="229447" x14ac:dyDescent="0.25"/>
    <row r="229448" x14ac:dyDescent="0.25"/>
    <row r="229449" x14ac:dyDescent="0.25"/>
    <row r="229450" x14ac:dyDescent="0.25"/>
    <row r="229451" x14ac:dyDescent="0.25"/>
    <row r="229452" x14ac:dyDescent="0.25"/>
    <row r="229453" x14ac:dyDescent="0.25"/>
    <row r="229454" x14ac:dyDescent="0.25"/>
    <row r="229455" x14ac:dyDescent="0.25"/>
    <row r="229456" x14ac:dyDescent="0.25"/>
    <row r="229457" x14ac:dyDescent="0.25"/>
    <row r="229458" x14ac:dyDescent="0.25"/>
    <row r="229459" x14ac:dyDescent="0.25"/>
    <row r="229460" x14ac:dyDescent="0.25"/>
    <row r="229461" x14ac:dyDescent="0.25"/>
    <row r="229462" x14ac:dyDescent="0.25"/>
    <row r="229463" x14ac:dyDescent="0.25"/>
    <row r="229464" x14ac:dyDescent="0.25"/>
    <row r="229465" x14ac:dyDescent="0.25"/>
    <row r="229466" x14ac:dyDescent="0.25"/>
    <row r="229467" x14ac:dyDescent="0.25"/>
    <row r="229468" x14ac:dyDescent="0.25"/>
    <row r="229469" x14ac:dyDescent="0.25"/>
    <row r="229470" x14ac:dyDescent="0.25"/>
    <row r="229471" x14ac:dyDescent="0.25"/>
    <row r="229472" x14ac:dyDescent="0.25"/>
    <row r="229473" x14ac:dyDescent="0.25"/>
    <row r="229474" x14ac:dyDescent="0.25"/>
    <row r="229475" x14ac:dyDescent="0.25"/>
    <row r="229476" x14ac:dyDescent="0.25"/>
    <row r="229477" x14ac:dyDescent="0.25"/>
    <row r="229478" x14ac:dyDescent="0.25"/>
    <row r="229479" x14ac:dyDescent="0.25"/>
    <row r="229480" x14ac:dyDescent="0.25"/>
    <row r="229481" x14ac:dyDescent="0.25"/>
    <row r="229482" x14ac:dyDescent="0.25"/>
    <row r="229483" x14ac:dyDescent="0.25"/>
    <row r="229484" x14ac:dyDescent="0.25"/>
    <row r="229485" x14ac:dyDescent="0.25"/>
    <row r="229486" x14ac:dyDescent="0.25"/>
    <row r="229487" x14ac:dyDescent="0.25"/>
    <row r="229488" x14ac:dyDescent="0.25"/>
    <row r="229489" x14ac:dyDescent="0.25"/>
    <row r="229490" x14ac:dyDescent="0.25"/>
    <row r="229491" x14ac:dyDescent="0.25"/>
    <row r="229492" x14ac:dyDescent="0.25"/>
    <row r="229493" x14ac:dyDescent="0.25"/>
    <row r="229494" x14ac:dyDescent="0.25"/>
    <row r="229495" x14ac:dyDescent="0.25"/>
    <row r="229496" x14ac:dyDescent="0.25"/>
    <row r="229497" x14ac:dyDescent="0.25"/>
    <row r="229498" x14ac:dyDescent="0.25"/>
    <row r="229499" x14ac:dyDescent="0.25"/>
    <row r="229500" x14ac:dyDescent="0.25"/>
    <row r="229501" x14ac:dyDescent="0.25"/>
    <row r="229502" x14ac:dyDescent="0.25"/>
    <row r="229503" x14ac:dyDescent="0.25"/>
    <row r="229504" x14ac:dyDescent="0.25"/>
    <row r="229505" x14ac:dyDescent="0.25"/>
    <row r="229506" x14ac:dyDescent="0.25"/>
    <row r="229507" x14ac:dyDescent="0.25"/>
    <row r="229508" x14ac:dyDescent="0.25"/>
    <row r="229509" x14ac:dyDescent="0.25"/>
    <row r="229510" x14ac:dyDescent="0.25"/>
    <row r="229511" x14ac:dyDescent="0.25"/>
    <row r="229512" x14ac:dyDescent="0.25"/>
    <row r="229513" x14ac:dyDescent="0.25"/>
    <row r="229514" x14ac:dyDescent="0.25"/>
    <row r="229515" x14ac:dyDescent="0.25"/>
    <row r="229516" x14ac:dyDescent="0.25"/>
    <row r="229517" x14ac:dyDescent="0.25"/>
    <row r="229518" x14ac:dyDescent="0.25"/>
    <row r="229519" x14ac:dyDescent="0.25"/>
    <row r="229520" x14ac:dyDescent="0.25"/>
    <row r="229521" x14ac:dyDescent="0.25"/>
    <row r="229522" x14ac:dyDescent="0.25"/>
    <row r="229523" x14ac:dyDescent="0.25"/>
    <row r="229524" x14ac:dyDescent="0.25"/>
    <row r="229525" x14ac:dyDescent="0.25"/>
    <row r="229526" x14ac:dyDescent="0.25"/>
    <row r="229527" x14ac:dyDescent="0.25"/>
    <row r="229528" x14ac:dyDescent="0.25"/>
    <row r="229529" x14ac:dyDescent="0.25"/>
    <row r="229530" x14ac:dyDescent="0.25"/>
    <row r="229531" x14ac:dyDescent="0.25"/>
    <row r="229532" x14ac:dyDescent="0.25"/>
    <row r="229533" x14ac:dyDescent="0.25"/>
    <row r="229534" x14ac:dyDescent="0.25"/>
    <row r="229535" x14ac:dyDescent="0.25"/>
    <row r="229536" x14ac:dyDescent="0.25"/>
    <row r="229537" x14ac:dyDescent="0.25"/>
    <row r="229538" x14ac:dyDescent="0.25"/>
    <row r="229539" x14ac:dyDescent="0.25"/>
    <row r="229540" x14ac:dyDescent="0.25"/>
    <row r="229541" x14ac:dyDescent="0.25"/>
    <row r="229542" x14ac:dyDescent="0.25"/>
    <row r="229543" x14ac:dyDescent="0.25"/>
    <row r="229544" x14ac:dyDescent="0.25"/>
    <row r="229545" x14ac:dyDescent="0.25"/>
    <row r="229546" x14ac:dyDescent="0.25"/>
    <row r="229547" x14ac:dyDescent="0.25"/>
    <row r="229548" x14ac:dyDescent="0.25"/>
    <row r="229549" x14ac:dyDescent="0.25"/>
    <row r="229550" x14ac:dyDescent="0.25"/>
    <row r="229551" x14ac:dyDescent="0.25"/>
    <row r="229552" x14ac:dyDescent="0.25"/>
    <row r="229553" x14ac:dyDescent="0.25"/>
    <row r="229554" x14ac:dyDescent="0.25"/>
    <row r="229555" x14ac:dyDescent="0.25"/>
    <row r="229556" x14ac:dyDescent="0.25"/>
    <row r="229557" x14ac:dyDescent="0.25"/>
    <row r="229558" x14ac:dyDescent="0.25"/>
    <row r="229559" x14ac:dyDescent="0.25"/>
    <row r="229560" x14ac:dyDescent="0.25"/>
    <row r="229561" x14ac:dyDescent="0.25"/>
    <row r="229562" x14ac:dyDescent="0.25"/>
    <row r="229563" x14ac:dyDescent="0.25"/>
    <row r="229564" x14ac:dyDescent="0.25"/>
    <row r="229565" x14ac:dyDescent="0.25"/>
    <row r="229566" x14ac:dyDescent="0.25"/>
    <row r="229567" x14ac:dyDescent="0.25"/>
    <row r="229568" x14ac:dyDescent="0.25"/>
    <row r="229569" x14ac:dyDescent="0.25"/>
    <row r="229570" x14ac:dyDescent="0.25"/>
    <row r="229571" x14ac:dyDescent="0.25"/>
    <row r="229572" x14ac:dyDescent="0.25"/>
    <row r="229573" x14ac:dyDescent="0.25"/>
    <row r="229574" x14ac:dyDescent="0.25"/>
    <row r="229575" x14ac:dyDescent="0.25"/>
    <row r="229576" x14ac:dyDescent="0.25"/>
    <row r="229577" x14ac:dyDescent="0.25"/>
    <row r="229578" x14ac:dyDescent="0.25"/>
    <row r="229579" x14ac:dyDescent="0.25"/>
    <row r="229580" x14ac:dyDescent="0.25"/>
    <row r="229581" x14ac:dyDescent="0.25"/>
    <row r="229582" x14ac:dyDescent="0.25"/>
    <row r="229583" x14ac:dyDescent="0.25"/>
    <row r="229584" x14ac:dyDescent="0.25"/>
    <row r="229585" x14ac:dyDescent="0.25"/>
    <row r="229586" x14ac:dyDescent="0.25"/>
    <row r="229587" x14ac:dyDescent="0.25"/>
    <row r="229588" x14ac:dyDescent="0.25"/>
    <row r="229589" x14ac:dyDescent="0.25"/>
    <row r="229590" x14ac:dyDescent="0.25"/>
    <row r="229591" x14ac:dyDescent="0.25"/>
    <row r="229592" x14ac:dyDescent="0.25"/>
    <row r="229593" x14ac:dyDescent="0.25"/>
    <row r="229594" x14ac:dyDescent="0.25"/>
    <row r="229595" x14ac:dyDescent="0.25"/>
    <row r="229596" x14ac:dyDescent="0.25"/>
    <row r="229597" x14ac:dyDescent="0.25"/>
    <row r="229598" x14ac:dyDescent="0.25"/>
    <row r="229599" x14ac:dyDescent="0.25"/>
    <row r="229600" x14ac:dyDescent="0.25"/>
    <row r="229601" x14ac:dyDescent="0.25"/>
    <row r="229602" x14ac:dyDescent="0.25"/>
    <row r="229603" x14ac:dyDescent="0.25"/>
    <row r="229604" x14ac:dyDescent="0.25"/>
    <row r="229605" x14ac:dyDescent="0.25"/>
    <row r="229606" x14ac:dyDescent="0.25"/>
    <row r="229607" x14ac:dyDescent="0.25"/>
    <row r="229608" x14ac:dyDescent="0.25"/>
    <row r="229609" x14ac:dyDescent="0.25"/>
    <row r="229610" x14ac:dyDescent="0.25"/>
    <row r="229611" x14ac:dyDescent="0.25"/>
    <row r="229612" x14ac:dyDescent="0.25"/>
    <row r="229613" x14ac:dyDescent="0.25"/>
    <row r="229614" x14ac:dyDescent="0.25"/>
    <row r="229615" x14ac:dyDescent="0.25"/>
    <row r="229616" x14ac:dyDescent="0.25"/>
    <row r="229617" x14ac:dyDescent="0.25"/>
    <row r="229618" x14ac:dyDescent="0.25"/>
    <row r="229619" x14ac:dyDescent="0.25"/>
    <row r="229620" x14ac:dyDescent="0.25"/>
    <row r="229621" x14ac:dyDescent="0.25"/>
    <row r="229622" x14ac:dyDescent="0.25"/>
    <row r="229623" x14ac:dyDescent="0.25"/>
    <row r="229624" x14ac:dyDescent="0.25"/>
    <row r="229625" x14ac:dyDescent="0.25"/>
    <row r="229626" x14ac:dyDescent="0.25"/>
    <row r="229627" x14ac:dyDescent="0.25"/>
    <row r="229628" x14ac:dyDescent="0.25"/>
    <row r="229629" x14ac:dyDescent="0.25"/>
    <row r="229630" x14ac:dyDescent="0.25"/>
    <row r="229631" x14ac:dyDescent="0.25"/>
    <row r="229632" x14ac:dyDescent="0.25"/>
    <row r="229633" x14ac:dyDescent="0.25"/>
    <row r="229634" x14ac:dyDescent="0.25"/>
    <row r="229635" x14ac:dyDescent="0.25"/>
    <row r="229636" x14ac:dyDescent="0.25"/>
    <row r="229637" x14ac:dyDescent="0.25"/>
    <row r="229638" x14ac:dyDescent="0.25"/>
    <row r="229639" x14ac:dyDescent="0.25"/>
    <row r="229640" x14ac:dyDescent="0.25"/>
    <row r="229641" x14ac:dyDescent="0.25"/>
    <row r="229642" x14ac:dyDescent="0.25"/>
    <row r="229643" x14ac:dyDescent="0.25"/>
    <row r="229644" x14ac:dyDescent="0.25"/>
    <row r="229645" x14ac:dyDescent="0.25"/>
    <row r="229646" x14ac:dyDescent="0.25"/>
    <row r="229647" x14ac:dyDescent="0.25"/>
    <row r="229648" x14ac:dyDescent="0.25"/>
    <row r="229649" x14ac:dyDescent="0.25"/>
    <row r="229650" x14ac:dyDescent="0.25"/>
    <row r="229651" x14ac:dyDescent="0.25"/>
    <row r="229652" x14ac:dyDescent="0.25"/>
    <row r="229653" x14ac:dyDescent="0.25"/>
    <row r="229654" x14ac:dyDescent="0.25"/>
    <row r="229655" x14ac:dyDescent="0.25"/>
    <row r="229656" x14ac:dyDescent="0.25"/>
    <row r="229657" x14ac:dyDescent="0.25"/>
    <row r="229658" x14ac:dyDescent="0.25"/>
    <row r="229659" x14ac:dyDescent="0.25"/>
    <row r="229660" x14ac:dyDescent="0.25"/>
    <row r="229661" x14ac:dyDescent="0.25"/>
    <row r="229662" x14ac:dyDescent="0.25"/>
    <row r="229663" x14ac:dyDescent="0.25"/>
    <row r="229664" x14ac:dyDescent="0.25"/>
    <row r="229665" x14ac:dyDescent="0.25"/>
    <row r="229666" x14ac:dyDescent="0.25"/>
    <row r="229667" x14ac:dyDescent="0.25"/>
    <row r="229668" x14ac:dyDescent="0.25"/>
    <row r="229669" x14ac:dyDescent="0.25"/>
    <row r="229670" x14ac:dyDescent="0.25"/>
    <row r="229671" x14ac:dyDescent="0.25"/>
    <row r="229672" x14ac:dyDescent="0.25"/>
    <row r="229673" x14ac:dyDescent="0.25"/>
    <row r="229674" x14ac:dyDescent="0.25"/>
    <row r="229675" x14ac:dyDescent="0.25"/>
    <row r="229676" x14ac:dyDescent="0.25"/>
    <row r="229677" x14ac:dyDescent="0.25"/>
    <row r="229678" x14ac:dyDescent="0.25"/>
    <row r="229679" x14ac:dyDescent="0.25"/>
    <row r="229680" x14ac:dyDescent="0.25"/>
    <row r="229681" x14ac:dyDescent="0.25"/>
    <row r="229682" x14ac:dyDescent="0.25"/>
    <row r="229683" x14ac:dyDescent="0.25"/>
    <row r="229684" x14ac:dyDescent="0.25"/>
    <row r="229685" x14ac:dyDescent="0.25"/>
    <row r="229686" x14ac:dyDescent="0.25"/>
    <row r="229687" x14ac:dyDescent="0.25"/>
    <row r="229688" x14ac:dyDescent="0.25"/>
    <row r="229689" x14ac:dyDescent="0.25"/>
    <row r="229690" x14ac:dyDescent="0.25"/>
    <row r="229691" x14ac:dyDescent="0.25"/>
    <row r="229692" x14ac:dyDescent="0.25"/>
    <row r="229693" x14ac:dyDescent="0.25"/>
    <row r="229694" x14ac:dyDescent="0.25"/>
    <row r="229695" x14ac:dyDescent="0.25"/>
    <row r="229696" x14ac:dyDescent="0.25"/>
    <row r="229697" x14ac:dyDescent="0.25"/>
    <row r="229698" x14ac:dyDescent="0.25"/>
    <row r="229699" x14ac:dyDescent="0.25"/>
    <row r="229700" x14ac:dyDescent="0.25"/>
    <row r="229701" x14ac:dyDescent="0.25"/>
    <row r="229702" x14ac:dyDescent="0.25"/>
    <row r="229703" x14ac:dyDescent="0.25"/>
    <row r="229704" x14ac:dyDescent="0.25"/>
    <row r="229705" x14ac:dyDescent="0.25"/>
    <row r="229706" x14ac:dyDescent="0.25"/>
    <row r="229707" x14ac:dyDescent="0.25"/>
    <row r="229708" x14ac:dyDescent="0.25"/>
    <row r="229709" x14ac:dyDescent="0.25"/>
    <row r="229710" x14ac:dyDescent="0.25"/>
    <row r="229711" x14ac:dyDescent="0.25"/>
    <row r="229712" x14ac:dyDescent="0.25"/>
    <row r="229713" x14ac:dyDescent="0.25"/>
    <row r="229714" x14ac:dyDescent="0.25"/>
    <row r="229715" x14ac:dyDescent="0.25"/>
    <row r="229716" x14ac:dyDescent="0.25"/>
    <row r="229717" x14ac:dyDescent="0.25"/>
    <row r="229718" x14ac:dyDescent="0.25"/>
    <row r="229719" x14ac:dyDescent="0.25"/>
    <row r="229720" x14ac:dyDescent="0.25"/>
    <row r="229721" x14ac:dyDescent="0.25"/>
    <row r="229722" x14ac:dyDescent="0.25"/>
    <row r="229723" x14ac:dyDescent="0.25"/>
    <row r="229724" x14ac:dyDescent="0.25"/>
    <row r="229725" x14ac:dyDescent="0.25"/>
    <row r="229726" x14ac:dyDescent="0.25"/>
    <row r="229727" x14ac:dyDescent="0.25"/>
    <row r="229728" x14ac:dyDescent="0.25"/>
    <row r="229729" x14ac:dyDescent="0.25"/>
    <row r="229730" x14ac:dyDescent="0.25"/>
    <row r="229731" x14ac:dyDescent="0.25"/>
    <row r="229732" x14ac:dyDescent="0.25"/>
    <row r="229733" x14ac:dyDescent="0.25"/>
    <row r="229734" x14ac:dyDescent="0.25"/>
    <row r="229735" x14ac:dyDescent="0.25"/>
    <row r="229736" x14ac:dyDescent="0.25"/>
    <row r="229737" x14ac:dyDescent="0.25"/>
    <row r="229738" x14ac:dyDescent="0.25"/>
    <row r="229739" x14ac:dyDescent="0.25"/>
    <row r="229740" x14ac:dyDescent="0.25"/>
    <row r="229741" x14ac:dyDescent="0.25"/>
    <row r="229742" x14ac:dyDescent="0.25"/>
    <row r="229743" x14ac:dyDescent="0.25"/>
    <row r="229744" x14ac:dyDescent="0.25"/>
    <row r="229745" x14ac:dyDescent="0.25"/>
    <row r="229746" x14ac:dyDescent="0.25"/>
    <row r="229747" x14ac:dyDescent="0.25"/>
    <row r="229748" x14ac:dyDescent="0.25"/>
    <row r="229749" x14ac:dyDescent="0.25"/>
    <row r="229750" x14ac:dyDescent="0.25"/>
    <row r="229751" x14ac:dyDescent="0.25"/>
    <row r="229752" x14ac:dyDescent="0.25"/>
    <row r="229753" x14ac:dyDescent="0.25"/>
    <row r="229754" x14ac:dyDescent="0.25"/>
    <row r="229755" x14ac:dyDescent="0.25"/>
    <row r="229756" x14ac:dyDescent="0.25"/>
    <row r="229757" x14ac:dyDescent="0.25"/>
    <row r="229758" x14ac:dyDescent="0.25"/>
    <row r="229759" x14ac:dyDescent="0.25"/>
    <row r="229760" x14ac:dyDescent="0.25"/>
    <row r="229761" x14ac:dyDescent="0.25"/>
    <row r="229762" x14ac:dyDescent="0.25"/>
    <row r="229763" x14ac:dyDescent="0.25"/>
    <row r="229764" x14ac:dyDescent="0.25"/>
    <row r="229765" x14ac:dyDescent="0.25"/>
    <row r="229766" x14ac:dyDescent="0.25"/>
    <row r="229767" x14ac:dyDescent="0.25"/>
    <row r="229768" x14ac:dyDescent="0.25"/>
    <row r="229769" x14ac:dyDescent="0.25"/>
    <row r="229770" x14ac:dyDescent="0.25"/>
    <row r="229771" x14ac:dyDescent="0.25"/>
    <row r="229772" x14ac:dyDescent="0.25"/>
    <row r="229773" x14ac:dyDescent="0.25"/>
    <row r="229774" x14ac:dyDescent="0.25"/>
    <row r="229775" x14ac:dyDescent="0.25"/>
    <row r="229776" x14ac:dyDescent="0.25"/>
    <row r="229777" x14ac:dyDescent="0.25"/>
    <row r="229778" x14ac:dyDescent="0.25"/>
    <row r="229779" x14ac:dyDescent="0.25"/>
    <row r="229780" x14ac:dyDescent="0.25"/>
    <row r="229781" x14ac:dyDescent="0.25"/>
    <row r="229782" x14ac:dyDescent="0.25"/>
    <row r="229783" x14ac:dyDescent="0.25"/>
    <row r="229784" x14ac:dyDescent="0.25"/>
    <row r="229785" x14ac:dyDescent="0.25"/>
    <row r="229786" x14ac:dyDescent="0.25"/>
    <row r="229787" x14ac:dyDescent="0.25"/>
    <row r="229788" x14ac:dyDescent="0.25"/>
    <row r="229789" x14ac:dyDescent="0.25"/>
    <row r="229790" x14ac:dyDescent="0.25"/>
    <row r="229791" x14ac:dyDescent="0.25"/>
    <row r="229792" x14ac:dyDescent="0.25"/>
    <row r="229793" x14ac:dyDescent="0.25"/>
    <row r="229794" x14ac:dyDescent="0.25"/>
    <row r="229795" x14ac:dyDescent="0.25"/>
    <row r="229796" x14ac:dyDescent="0.25"/>
    <row r="229797" x14ac:dyDescent="0.25"/>
    <row r="229798" x14ac:dyDescent="0.25"/>
    <row r="229799" x14ac:dyDescent="0.25"/>
    <row r="229800" x14ac:dyDescent="0.25"/>
    <row r="229801" x14ac:dyDescent="0.25"/>
    <row r="229802" x14ac:dyDescent="0.25"/>
    <row r="229803" x14ac:dyDescent="0.25"/>
    <row r="229804" x14ac:dyDescent="0.25"/>
    <row r="229805" x14ac:dyDescent="0.25"/>
    <row r="229806" x14ac:dyDescent="0.25"/>
    <row r="229807" x14ac:dyDescent="0.25"/>
    <row r="229808" x14ac:dyDescent="0.25"/>
    <row r="229809" x14ac:dyDescent="0.25"/>
    <row r="229810" x14ac:dyDescent="0.25"/>
    <row r="229811" x14ac:dyDescent="0.25"/>
    <row r="229812" x14ac:dyDescent="0.25"/>
    <row r="229813" x14ac:dyDescent="0.25"/>
    <row r="229814" x14ac:dyDescent="0.25"/>
    <row r="229815" x14ac:dyDescent="0.25"/>
    <row r="229816" x14ac:dyDescent="0.25"/>
    <row r="229817" x14ac:dyDescent="0.25"/>
    <row r="229818" x14ac:dyDescent="0.25"/>
    <row r="229819" x14ac:dyDescent="0.25"/>
    <row r="229820" x14ac:dyDescent="0.25"/>
    <row r="229821" x14ac:dyDescent="0.25"/>
    <row r="229822" x14ac:dyDescent="0.25"/>
    <row r="229823" x14ac:dyDescent="0.25"/>
    <row r="229824" x14ac:dyDescent="0.25"/>
    <row r="229825" x14ac:dyDescent="0.25"/>
    <row r="229826" x14ac:dyDescent="0.25"/>
    <row r="229827" x14ac:dyDescent="0.25"/>
    <row r="229828" x14ac:dyDescent="0.25"/>
    <row r="229829" x14ac:dyDescent="0.25"/>
    <row r="229830" x14ac:dyDescent="0.25"/>
    <row r="229831" x14ac:dyDescent="0.25"/>
    <row r="229832" x14ac:dyDescent="0.25"/>
    <row r="229833" x14ac:dyDescent="0.25"/>
    <row r="229834" x14ac:dyDescent="0.25"/>
    <row r="229835" x14ac:dyDescent="0.25"/>
    <row r="229836" x14ac:dyDescent="0.25"/>
    <row r="229837" x14ac:dyDescent="0.25"/>
    <row r="229838" x14ac:dyDescent="0.25"/>
    <row r="229839" x14ac:dyDescent="0.25"/>
    <row r="229840" x14ac:dyDescent="0.25"/>
    <row r="229841" x14ac:dyDescent="0.25"/>
    <row r="229842" x14ac:dyDescent="0.25"/>
    <row r="229843" x14ac:dyDescent="0.25"/>
    <row r="229844" x14ac:dyDescent="0.25"/>
    <row r="229845" x14ac:dyDescent="0.25"/>
    <row r="229846" x14ac:dyDescent="0.25"/>
    <row r="229847" x14ac:dyDescent="0.25"/>
    <row r="229848" x14ac:dyDescent="0.25"/>
    <row r="229849" x14ac:dyDescent="0.25"/>
    <row r="229850" x14ac:dyDescent="0.25"/>
    <row r="229851" x14ac:dyDescent="0.25"/>
    <row r="229852" x14ac:dyDescent="0.25"/>
    <row r="229853" x14ac:dyDescent="0.25"/>
    <row r="229854" x14ac:dyDescent="0.25"/>
    <row r="229855" x14ac:dyDescent="0.25"/>
    <row r="229856" x14ac:dyDescent="0.25"/>
    <row r="229857" x14ac:dyDescent="0.25"/>
    <row r="229858" x14ac:dyDescent="0.25"/>
    <row r="229859" x14ac:dyDescent="0.25"/>
    <row r="229860" x14ac:dyDescent="0.25"/>
    <row r="229861" x14ac:dyDescent="0.25"/>
    <row r="229862" x14ac:dyDescent="0.25"/>
    <row r="229863" x14ac:dyDescent="0.25"/>
    <row r="229864" x14ac:dyDescent="0.25"/>
    <row r="229865" x14ac:dyDescent="0.25"/>
    <row r="229866" x14ac:dyDescent="0.25"/>
    <row r="229867" x14ac:dyDescent="0.25"/>
    <row r="229868" x14ac:dyDescent="0.25"/>
    <row r="229869" x14ac:dyDescent="0.25"/>
    <row r="229870" x14ac:dyDescent="0.25"/>
    <row r="229871" x14ac:dyDescent="0.25"/>
    <row r="229872" x14ac:dyDescent="0.25"/>
    <row r="229873" x14ac:dyDescent="0.25"/>
    <row r="229874" x14ac:dyDescent="0.25"/>
    <row r="229875" x14ac:dyDescent="0.25"/>
    <row r="229876" x14ac:dyDescent="0.25"/>
    <row r="229877" x14ac:dyDescent="0.25"/>
    <row r="229878" x14ac:dyDescent="0.25"/>
    <row r="229879" x14ac:dyDescent="0.25"/>
    <row r="229880" x14ac:dyDescent="0.25"/>
    <row r="229881" x14ac:dyDescent="0.25"/>
    <row r="229882" x14ac:dyDescent="0.25"/>
    <row r="229883" x14ac:dyDescent="0.25"/>
    <row r="229884" x14ac:dyDescent="0.25"/>
    <row r="229885" x14ac:dyDescent="0.25"/>
    <row r="229886" x14ac:dyDescent="0.25"/>
    <row r="229887" x14ac:dyDescent="0.25"/>
    <row r="229888" x14ac:dyDescent="0.25"/>
    <row r="229889" x14ac:dyDescent="0.25"/>
    <row r="229890" x14ac:dyDescent="0.25"/>
    <row r="229891" x14ac:dyDescent="0.25"/>
    <row r="229892" x14ac:dyDescent="0.25"/>
    <row r="229893" x14ac:dyDescent="0.25"/>
    <row r="229894" x14ac:dyDescent="0.25"/>
    <row r="229895" x14ac:dyDescent="0.25"/>
    <row r="229896" x14ac:dyDescent="0.25"/>
    <row r="229897" x14ac:dyDescent="0.25"/>
    <row r="229898" x14ac:dyDescent="0.25"/>
    <row r="229899" x14ac:dyDescent="0.25"/>
    <row r="229900" x14ac:dyDescent="0.25"/>
    <row r="229901" x14ac:dyDescent="0.25"/>
    <row r="229902" x14ac:dyDescent="0.25"/>
    <row r="229903" x14ac:dyDescent="0.25"/>
    <row r="229904" x14ac:dyDescent="0.25"/>
    <row r="229905" x14ac:dyDescent="0.25"/>
    <row r="229906" x14ac:dyDescent="0.25"/>
    <row r="229907" x14ac:dyDescent="0.25"/>
    <row r="229908" x14ac:dyDescent="0.25"/>
    <row r="229909" x14ac:dyDescent="0.25"/>
    <row r="229910" x14ac:dyDescent="0.25"/>
    <row r="229911" x14ac:dyDescent="0.25"/>
    <row r="229912" x14ac:dyDescent="0.25"/>
    <row r="229913" x14ac:dyDescent="0.25"/>
    <row r="229914" x14ac:dyDescent="0.25"/>
    <row r="229915" x14ac:dyDescent="0.25"/>
    <row r="229916" x14ac:dyDescent="0.25"/>
    <row r="229917" x14ac:dyDescent="0.25"/>
    <row r="229918" x14ac:dyDescent="0.25"/>
    <row r="229919" x14ac:dyDescent="0.25"/>
    <row r="229920" x14ac:dyDescent="0.25"/>
    <row r="229921" x14ac:dyDescent="0.25"/>
    <row r="229922" x14ac:dyDescent="0.25"/>
    <row r="229923" x14ac:dyDescent="0.25"/>
    <row r="229924" x14ac:dyDescent="0.25"/>
    <row r="229925" x14ac:dyDescent="0.25"/>
    <row r="229926" x14ac:dyDescent="0.25"/>
    <row r="229927" x14ac:dyDescent="0.25"/>
    <row r="229928" x14ac:dyDescent="0.25"/>
    <row r="229929" x14ac:dyDescent="0.25"/>
    <row r="229930" x14ac:dyDescent="0.25"/>
    <row r="229931" x14ac:dyDescent="0.25"/>
    <row r="229932" x14ac:dyDescent="0.25"/>
    <row r="229933" x14ac:dyDescent="0.25"/>
    <row r="229934" x14ac:dyDescent="0.25"/>
    <row r="229935" x14ac:dyDescent="0.25"/>
    <row r="229936" x14ac:dyDescent="0.25"/>
    <row r="229937" x14ac:dyDescent="0.25"/>
    <row r="229938" x14ac:dyDescent="0.25"/>
    <row r="229939" x14ac:dyDescent="0.25"/>
    <row r="229940" x14ac:dyDescent="0.25"/>
    <row r="229941" x14ac:dyDescent="0.25"/>
    <row r="229942" x14ac:dyDescent="0.25"/>
    <row r="229943" x14ac:dyDescent="0.25"/>
    <row r="229944" x14ac:dyDescent="0.25"/>
    <row r="229945" x14ac:dyDescent="0.25"/>
    <row r="229946" x14ac:dyDescent="0.25"/>
    <row r="229947" x14ac:dyDescent="0.25"/>
    <row r="229948" x14ac:dyDescent="0.25"/>
    <row r="229949" x14ac:dyDescent="0.25"/>
    <row r="229950" x14ac:dyDescent="0.25"/>
    <row r="229951" x14ac:dyDescent="0.25"/>
    <row r="229952" x14ac:dyDescent="0.25"/>
    <row r="229953" x14ac:dyDescent="0.25"/>
    <row r="229954" x14ac:dyDescent="0.25"/>
    <row r="229955" x14ac:dyDescent="0.25"/>
    <row r="229956" x14ac:dyDescent="0.25"/>
    <row r="229957" x14ac:dyDescent="0.25"/>
    <row r="229958" x14ac:dyDescent="0.25"/>
    <row r="229959" x14ac:dyDescent="0.25"/>
    <row r="229960" x14ac:dyDescent="0.25"/>
    <row r="229961" x14ac:dyDescent="0.25"/>
    <row r="229962" x14ac:dyDescent="0.25"/>
    <row r="229963" x14ac:dyDescent="0.25"/>
    <row r="229964" x14ac:dyDescent="0.25"/>
    <row r="229965" x14ac:dyDescent="0.25"/>
    <row r="229966" x14ac:dyDescent="0.25"/>
    <row r="229967" x14ac:dyDescent="0.25"/>
    <row r="229968" x14ac:dyDescent="0.25"/>
    <row r="229969" x14ac:dyDescent="0.25"/>
    <row r="229970" x14ac:dyDescent="0.25"/>
    <row r="229971" x14ac:dyDescent="0.25"/>
    <row r="229972" x14ac:dyDescent="0.25"/>
    <row r="229973" x14ac:dyDescent="0.25"/>
    <row r="229974" x14ac:dyDescent="0.25"/>
    <row r="229975" x14ac:dyDescent="0.25"/>
    <row r="229976" x14ac:dyDescent="0.25"/>
    <row r="229977" x14ac:dyDescent="0.25"/>
    <row r="229978" x14ac:dyDescent="0.25"/>
    <row r="229979" x14ac:dyDescent="0.25"/>
    <row r="229980" x14ac:dyDescent="0.25"/>
    <row r="229981" x14ac:dyDescent="0.25"/>
    <row r="229982" x14ac:dyDescent="0.25"/>
    <row r="229983" x14ac:dyDescent="0.25"/>
    <row r="229984" x14ac:dyDescent="0.25"/>
    <row r="229985" x14ac:dyDescent="0.25"/>
    <row r="229986" x14ac:dyDescent="0.25"/>
    <row r="229987" x14ac:dyDescent="0.25"/>
    <row r="229988" x14ac:dyDescent="0.25"/>
    <row r="229989" x14ac:dyDescent="0.25"/>
    <row r="229990" x14ac:dyDescent="0.25"/>
    <row r="229991" x14ac:dyDescent="0.25"/>
    <row r="229992" x14ac:dyDescent="0.25"/>
    <row r="229993" x14ac:dyDescent="0.25"/>
    <row r="229994" x14ac:dyDescent="0.25"/>
    <row r="229995" x14ac:dyDescent="0.25"/>
    <row r="229996" x14ac:dyDescent="0.25"/>
    <row r="229997" x14ac:dyDescent="0.25"/>
    <row r="229998" x14ac:dyDescent="0.25"/>
    <row r="229999" x14ac:dyDescent="0.25"/>
    <row r="230000" x14ac:dyDescent="0.25"/>
    <row r="230001" x14ac:dyDescent="0.25"/>
    <row r="230002" x14ac:dyDescent="0.25"/>
    <row r="230003" x14ac:dyDescent="0.25"/>
    <row r="230004" x14ac:dyDescent="0.25"/>
    <row r="230005" x14ac:dyDescent="0.25"/>
    <row r="230006" x14ac:dyDescent="0.25"/>
    <row r="230007" x14ac:dyDescent="0.25"/>
    <row r="230008" x14ac:dyDescent="0.25"/>
    <row r="230009" x14ac:dyDescent="0.25"/>
    <row r="230010" x14ac:dyDescent="0.25"/>
    <row r="230011" x14ac:dyDescent="0.25"/>
    <row r="230012" x14ac:dyDescent="0.25"/>
    <row r="230013" x14ac:dyDescent="0.25"/>
    <row r="230014" x14ac:dyDescent="0.25"/>
    <row r="230015" x14ac:dyDescent="0.25"/>
    <row r="230016" x14ac:dyDescent="0.25"/>
    <row r="230017" x14ac:dyDescent="0.25"/>
    <row r="230018" x14ac:dyDescent="0.25"/>
    <row r="230019" x14ac:dyDescent="0.25"/>
    <row r="230020" x14ac:dyDescent="0.25"/>
    <row r="230021" x14ac:dyDescent="0.25"/>
    <row r="230022" x14ac:dyDescent="0.25"/>
    <row r="230023" x14ac:dyDescent="0.25"/>
    <row r="230024" x14ac:dyDescent="0.25"/>
    <row r="230025" x14ac:dyDescent="0.25"/>
    <row r="230026" x14ac:dyDescent="0.25"/>
    <row r="230027" x14ac:dyDescent="0.25"/>
    <row r="230028" x14ac:dyDescent="0.25"/>
    <row r="230029" x14ac:dyDescent="0.25"/>
    <row r="230030" x14ac:dyDescent="0.25"/>
    <row r="230031" x14ac:dyDescent="0.25"/>
    <row r="230032" x14ac:dyDescent="0.25"/>
    <row r="230033" x14ac:dyDescent="0.25"/>
    <row r="230034" x14ac:dyDescent="0.25"/>
    <row r="230035" x14ac:dyDescent="0.25"/>
    <row r="230036" x14ac:dyDescent="0.25"/>
    <row r="230037" x14ac:dyDescent="0.25"/>
    <row r="230038" x14ac:dyDescent="0.25"/>
    <row r="230039" x14ac:dyDescent="0.25"/>
    <row r="230040" x14ac:dyDescent="0.25"/>
    <row r="230041" x14ac:dyDescent="0.25"/>
    <row r="230042" x14ac:dyDescent="0.25"/>
    <row r="230043" x14ac:dyDescent="0.25"/>
    <row r="230044" x14ac:dyDescent="0.25"/>
    <row r="230045" x14ac:dyDescent="0.25"/>
    <row r="230046" x14ac:dyDescent="0.25"/>
    <row r="230047" x14ac:dyDescent="0.25"/>
    <row r="230048" x14ac:dyDescent="0.25"/>
    <row r="230049" x14ac:dyDescent="0.25"/>
    <row r="230050" x14ac:dyDescent="0.25"/>
    <row r="230051" x14ac:dyDescent="0.25"/>
    <row r="230052" x14ac:dyDescent="0.25"/>
    <row r="230053" x14ac:dyDescent="0.25"/>
    <row r="230054" x14ac:dyDescent="0.25"/>
    <row r="230055" x14ac:dyDescent="0.25"/>
    <row r="230056" x14ac:dyDescent="0.25"/>
    <row r="230057" x14ac:dyDescent="0.25"/>
    <row r="230058" x14ac:dyDescent="0.25"/>
    <row r="230059" x14ac:dyDescent="0.25"/>
    <row r="230060" x14ac:dyDescent="0.25"/>
    <row r="230061" x14ac:dyDescent="0.25"/>
    <row r="230062" x14ac:dyDescent="0.25"/>
    <row r="230063" x14ac:dyDescent="0.25"/>
    <row r="230064" x14ac:dyDescent="0.25"/>
    <row r="230065" x14ac:dyDescent="0.25"/>
    <row r="230066" x14ac:dyDescent="0.25"/>
    <row r="230067" x14ac:dyDescent="0.25"/>
    <row r="230068" x14ac:dyDescent="0.25"/>
    <row r="230069" x14ac:dyDescent="0.25"/>
    <row r="230070" x14ac:dyDescent="0.25"/>
    <row r="230071" x14ac:dyDescent="0.25"/>
    <row r="230072" x14ac:dyDescent="0.25"/>
    <row r="230073" x14ac:dyDescent="0.25"/>
    <row r="230074" x14ac:dyDescent="0.25"/>
    <row r="230075" x14ac:dyDescent="0.25"/>
    <row r="230076" x14ac:dyDescent="0.25"/>
    <row r="230077" x14ac:dyDescent="0.25"/>
    <row r="230078" x14ac:dyDescent="0.25"/>
    <row r="230079" x14ac:dyDescent="0.25"/>
    <row r="230080" x14ac:dyDescent="0.25"/>
    <row r="230081" x14ac:dyDescent="0.25"/>
    <row r="230082" x14ac:dyDescent="0.25"/>
    <row r="230083" x14ac:dyDescent="0.25"/>
    <row r="230084" x14ac:dyDescent="0.25"/>
    <row r="230085" x14ac:dyDescent="0.25"/>
    <row r="230086" x14ac:dyDescent="0.25"/>
    <row r="230087" x14ac:dyDescent="0.25"/>
    <row r="230088" x14ac:dyDescent="0.25"/>
    <row r="230089" x14ac:dyDescent="0.25"/>
    <row r="230090" x14ac:dyDescent="0.25"/>
    <row r="230091" x14ac:dyDescent="0.25"/>
    <row r="230092" x14ac:dyDescent="0.25"/>
    <row r="230093" x14ac:dyDescent="0.25"/>
    <row r="230094" x14ac:dyDescent="0.25"/>
    <row r="230095" x14ac:dyDescent="0.25"/>
    <row r="230096" x14ac:dyDescent="0.25"/>
    <row r="230097" x14ac:dyDescent="0.25"/>
    <row r="230098" x14ac:dyDescent="0.25"/>
    <row r="230099" x14ac:dyDescent="0.25"/>
    <row r="230100" x14ac:dyDescent="0.25"/>
    <row r="230101" x14ac:dyDescent="0.25"/>
    <row r="230102" x14ac:dyDescent="0.25"/>
    <row r="230103" x14ac:dyDescent="0.25"/>
    <row r="230104" x14ac:dyDescent="0.25"/>
    <row r="230105" x14ac:dyDescent="0.25"/>
    <row r="230106" x14ac:dyDescent="0.25"/>
    <row r="230107" x14ac:dyDescent="0.25"/>
    <row r="230108" x14ac:dyDescent="0.25"/>
    <row r="230109" x14ac:dyDescent="0.25"/>
    <row r="230110" x14ac:dyDescent="0.25"/>
    <row r="230111" x14ac:dyDescent="0.25"/>
    <row r="230112" x14ac:dyDescent="0.25"/>
    <row r="230113" x14ac:dyDescent="0.25"/>
    <row r="230114" x14ac:dyDescent="0.25"/>
    <row r="230115" x14ac:dyDescent="0.25"/>
    <row r="230116" x14ac:dyDescent="0.25"/>
    <row r="230117" x14ac:dyDescent="0.25"/>
    <row r="230118" x14ac:dyDescent="0.25"/>
    <row r="230119" x14ac:dyDescent="0.25"/>
    <row r="230120" x14ac:dyDescent="0.25"/>
    <row r="230121" x14ac:dyDescent="0.25"/>
    <row r="230122" x14ac:dyDescent="0.25"/>
    <row r="230123" x14ac:dyDescent="0.25"/>
    <row r="230124" x14ac:dyDescent="0.25"/>
    <row r="230125" x14ac:dyDescent="0.25"/>
    <row r="230126" x14ac:dyDescent="0.25"/>
    <row r="230127" x14ac:dyDescent="0.25"/>
    <row r="230128" x14ac:dyDescent="0.25"/>
    <row r="230129" x14ac:dyDescent="0.25"/>
    <row r="230130" x14ac:dyDescent="0.25"/>
    <row r="230131" x14ac:dyDescent="0.25"/>
    <row r="230132" x14ac:dyDescent="0.25"/>
    <row r="230133" x14ac:dyDescent="0.25"/>
    <row r="230134" x14ac:dyDescent="0.25"/>
    <row r="230135" x14ac:dyDescent="0.25"/>
    <row r="230136" x14ac:dyDescent="0.25"/>
    <row r="230137" x14ac:dyDescent="0.25"/>
    <row r="230138" x14ac:dyDescent="0.25"/>
    <row r="230139" x14ac:dyDescent="0.25"/>
    <row r="230140" x14ac:dyDescent="0.25"/>
    <row r="230141" x14ac:dyDescent="0.25"/>
    <row r="230142" x14ac:dyDescent="0.25"/>
    <row r="230143" x14ac:dyDescent="0.25"/>
    <row r="230144" x14ac:dyDescent="0.25"/>
    <row r="230145" x14ac:dyDescent="0.25"/>
    <row r="230146" x14ac:dyDescent="0.25"/>
    <row r="230147" x14ac:dyDescent="0.25"/>
    <row r="230148" x14ac:dyDescent="0.25"/>
    <row r="230149" x14ac:dyDescent="0.25"/>
    <row r="230150" x14ac:dyDescent="0.25"/>
    <row r="230151" x14ac:dyDescent="0.25"/>
    <row r="230152" x14ac:dyDescent="0.25"/>
    <row r="230153" x14ac:dyDescent="0.25"/>
    <row r="230154" x14ac:dyDescent="0.25"/>
    <row r="230155" x14ac:dyDescent="0.25"/>
    <row r="230156" x14ac:dyDescent="0.25"/>
    <row r="230157" x14ac:dyDescent="0.25"/>
    <row r="230158" x14ac:dyDescent="0.25"/>
    <row r="230159" x14ac:dyDescent="0.25"/>
    <row r="230160" x14ac:dyDescent="0.25"/>
    <row r="230161" x14ac:dyDescent="0.25"/>
    <row r="230162" x14ac:dyDescent="0.25"/>
    <row r="230163" x14ac:dyDescent="0.25"/>
    <row r="230164" x14ac:dyDescent="0.25"/>
    <row r="230165" x14ac:dyDescent="0.25"/>
    <row r="230166" x14ac:dyDescent="0.25"/>
    <row r="230167" x14ac:dyDescent="0.25"/>
    <row r="230168" x14ac:dyDescent="0.25"/>
    <row r="230169" x14ac:dyDescent="0.25"/>
    <row r="230170" x14ac:dyDescent="0.25"/>
    <row r="230171" x14ac:dyDescent="0.25"/>
    <row r="230172" x14ac:dyDescent="0.25"/>
    <row r="230173" x14ac:dyDescent="0.25"/>
    <row r="230174" x14ac:dyDescent="0.25"/>
    <row r="230175" x14ac:dyDescent="0.25"/>
    <row r="230176" x14ac:dyDescent="0.25"/>
    <row r="230177" x14ac:dyDescent="0.25"/>
    <row r="230178" x14ac:dyDescent="0.25"/>
    <row r="230179" x14ac:dyDescent="0.25"/>
    <row r="230180" x14ac:dyDescent="0.25"/>
    <row r="230181" x14ac:dyDescent="0.25"/>
    <row r="230182" x14ac:dyDescent="0.25"/>
    <row r="230183" x14ac:dyDescent="0.25"/>
    <row r="230184" x14ac:dyDescent="0.25"/>
    <row r="230185" x14ac:dyDescent="0.25"/>
    <row r="230186" x14ac:dyDescent="0.25"/>
    <row r="230187" x14ac:dyDescent="0.25"/>
    <row r="230188" x14ac:dyDescent="0.25"/>
    <row r="230189" x14ac:dyDescent="0.25"/>
    <row r="230190" x14ac:dyDescent="0.25"/>
    <row r="230191" x14ac:dyDescent="0.25"/>
    <row r="230192" x14ac:dyDescent="0.25"/>
    <row r="230193" x14ac:dyDescent="0.25"/>
    <row r="230194" x14ac:dyDescent="0.25"/>
    <row r="230195" x14ac:dyDescent="0.25"/>
    <row r="230196" x14ac:dyDescent="0.25"/>
    <row r="230197" x14ac:dyDescent="0.25"/>
    <row r="230198" x14ac:dyDescent="0.25"/>
    <row r="230199" x14ac:dyDescent="0.25"/>
    <row r="230200" x14ac:dyDescent="0.25"/>
    <row r="230201" x14ac:dyDescent="0.25"/>
    <row r="230202" x14ac:dyDescent="0.25"/>
    <row r="230203" x14ac:dyDescent="0.25"/>
    <row r="230204" x14ac:dyDescent="0.25"/>
    <row r="230205" x14ac:dyDescent="0.25"/>
    <row r="230206" x14ac:dyDescent="0.25"/>
    <row r="230207" x14ac:dyDescent="0.25"/>
    <row r="230208" x14ac:dyDescent="0.25"/>
    <row r="230209" x14ac:dyDescent="0.25"/>
    <row r="230210" x14ac:dyDescent="0.25"/>
    <row r="230211" x14ac:dyDescent="0.25"/>
    <row r="230212" x14ac:dyDescent="0.25"/>
    <row r="230213" x14ac:dyDescent="0.25"/>
    <row r="230214" x14ac:dyDescent="0.25"/>
    <row r="230215" x14ac:dyDescent="0.25"/>
    <row r="230216" x14ac:dyDescent="0.25"/>
    <row r="230217" x14ac:dyDescent="0.25"/>
    <row r="230218" x14ac:dyDescent="0.25"/>
    <row r="230219" x14ac:dyDescent="0.25"/>
    <row r="230220" x14ac:dyDescent="0.25"/>
    <row r="230221" x14ac:dyDescent="0.25"/>
    <row r="230222" x14ac:dyDescent="0.25"/>
    <row r="230223" x14ac:dyDescent="0.25"/>
    <row r="230224" x14ac:dyDescent="0.25"/>
    <row r="230225" x14ac:dyDescent="0.25"/>
    <row r="230226" x14ac:dyDescent="0.25"/>
    <row r="230227" x14ac:dyDescent="0.25"/>
    <row r="230228" x14ac:dyDescent="0.25"/>
    <row r="230229" x14ac:dyDescent="0.25"/>
    <row r="230230" x14ac:dyDescent="0.25"/>
    <row r="230231" x14ac:dyDescent="0.25"/>
    <row r="230232" x14ac:dyDescent="0.25"/>
    <row r="230233" x14ac:dyDescent="0.25"/>
    <row r="230234" x14ac:dyDescent="0.25"/>
    <row r="230235" x14ac:dyDescent="0.25"/>
    <row r="230236" x14ac:dyDescent="0.25"/>
    <row r="230237" x14ac:dyDescent="0.25"/>
    <row r="230238" x14ac:dyDescent="0.25"/>
    <row r="230239" x14ac:dyDescent="0.25"/>
    <row r="230240" x14ac:dyDescent="0.25"/>
    <row r="230241" x14ac:dyDescent="0.25"/>
    <row r="230242" x14ac:dyDescent="0.25"/>
    <row r="230243" x14ac:dyDescent="0.25"/>
    <row r="230244" x14ac:dyDescent="0.25"/>
    <row r="230245" x14ac:dyDescent="0.25"/>
    <row r="230246" x14ac:dyDescent="0.25"/>
    <row r="230247" x14ac:dyDescent="0.25"/>
    <row r="230248" x14ac:dyDescent="0.25"/>
    <row r="230249" x14ac:dyDescent="0.25"/>
    <row r="230250" x14ac:dyDescent="0.25"/>
    <row r="230251" x14ac:dyDescent="0.25"/>
    <row r="230252" x14ac:dyDescent="0.25"/>
    <row r="230253" x14ac:dyDescent="0.25"/>
    <row r="230254" x14ac:dyDescent="0.25"/>
    <row r="230255" x14ac:dyDescent="0.25"/>
    <row r="230256" x14ac:dyDescent="0.25"/>
    <row r="230257" x14ac:dyDescent="0.25"/>
    <row r="230258" x14ac:dyDescent="0.25"/>
    <row r="230259" x14ac:dyDescent="0.25"/>
    <row r="230260" x14ac:dyDescent="0.25"/>
    <row r="230261" x14ac:dyDescent="0.25"/>
    <row r="230262" x14ac:dyDescent="0.25"/>
    <row r="230263" x14ac:dyDescent="0.25"/>
    <row r="230264" x14ac:dyDescent="0.25"/>
    <row r="230265" x14ac:dyDescent="0.25"/>
    <row r="230266" x14ac:dyDescent="0.25"/>
    <row r="230267" x14ac:dyDescent="0.25"/>
    <row r="230268" x14ac:dyDescent="0.25"/>
    <row r="230269" x14ac:dyDescent="0.25"/>
    <row r="230270" x14ac:dyDescent="0.25"/>
    <row r="230271" x14ac:dyDescent="0.25"/>
    <row r="230272" x14ac:dyDescent="0.25"/>
    <row r="230273" x14ac:dyDescent="0.25"/>
    <row r="230274" x14ac:dyDescent="0.25"/>
    <row r="230275" x14ac:dyDescent="0.25"/>
    <row r="230276" x14ac:dyDescent="0.25"/>
    <row r="230277" x14ac:dyDescent="0.25"/>
    <row r="230278" x14ac:dyDescent="0.25"/>
    <row r="230279" x14ac:dyDescent="0.25"/>
    <row r="230280" x14ac:dyDescent="0.25"/>
    <row r="230281" x14ac:dyDescent="0.25"/>
    <row r="230282" x14ac:dyDescent="0.25"/>
    <row r="230283" x14ac:dyDescent="0.25"/>
    <row r="230284" x14ac:dyDescent="0.25"/>
    <row r="230285" x14ac:dyDescent="0.25"/>
    <row r="230286" x14ac:dyDescent="0.25"/>
    <row r="230287" x14ac:dyDescent="0.25"/>
    <row r="230288" x14ac:dyDescent="0.25"/>
    <row r="230289" x14ac:dyDescent="0.25"/>
    <row r="230290" x14ac:dyDescent="0.25"/>
    <row r="230291" x14ac:dyDescent="0.25"/>
    <row r="230292" x14ac:dyDescent="0.25"/>
    <row r="230293" x14ac:dyDescent="0.25"/>
    <row r="230294" x14ac:dyDescent="0.25"/>
    <row r="230295" x14ac:dyDescent="0.25"/>
    <row r="230296" x14ac:dyDescent="0.25"/>
    <row r="230297" x14ac:dyDescent="0.25"/>
    <row r="230298" x14ac:dyDescent="0.25"/>
    <row r="230299" x14ac:dyDescent="0.25"/>
    <row r="230300" x14ac:dyDescent="0.25"/>
    <row r="230301" x14ac:dyDescent="0.25"/>
    <row r="230302" x14ac:dyDescent="0.25"/>
    <row r="230303" x14ac:dyDescent="0.25"/>
    <row r="230304" x14ac:dyDescent="0.25"/>
    <row r="230305" x14ac:dyDescent="0.25"/>
    <row r="230306" x14ac:dyDescent="0.25"/>
    <row r="230307" x14ac:dyDescent="0.25"/>
    <row r="230308" x14ac:dyDescent="0.25"/>
    <row r="230309" x14ac:dyDescent="0.25"/>
    <row r="230310" x14ac:dyDescent="0.25"/>
    <row r="230311" x14ac:dyDescent="0.25"/>
    <row r="230312" x14ac:dyDescent="0.25"/>
    <row r="230313" x14ac:dyDescent="0.25"/>
    <row r="230314" x14ac:dyDescent="0.25"/>
    <row r="230315" x14ac:dyDescent="0.25"/>
    <row r="230316" x14ac:dyDescent="0.25"/>
    <row r="230317" x14ac:dyDescent="0.25"/>
    <row r="230318" x14ac:dyDescent="0.25"/>
    <row r="230319" x14ac:dyDescent="0.25"/>
    <row r="230320" x14ac:dyDescent="0.25"/>
    <row r="230321" x14ac:dyDescent="0.25"/>
    <row r="230322" x14ac:dyDescent="0.25"/>
    <row r="230323" x14ac:dyDescent="0.25"/>
    <row r="230324" x14ac:dyDescent="0.25"/>
    <row r="230325" x14ac:dyDescent="0.25"/>
    <row r="230326" x14ac:dyDescent="0.25"/>
    <row r="230327" x14ac:dyDescent="0.25"/>
    <row r="230328" x14ac:dyDescent="0.25"/>
    <row r="230329" x14ac:dyDescent="0.25"/>
    <row r="230330" x14ac:dyDescent="0.25"/>
    <row r="230331" x14ac:dyDescent="0.25"/>
    <row r="230332" x14ac:dyDescent="0.25"/>
    <row r="230333" x14ac:dyDescent="0.25"/>
    <row r="230334" x14ac:dyDescent="0.25"/>
    <row r="230335" x14ac:dyDescent="0.25"/>
    <row r="230336" x14ac:dyDescent="0.25"/>
    <row r="230337" x14ac:dyDescent="0.25"/>
    <row r="230338" x14ac:dyDescent="0.25"/>
    <row r="230339" x14ac:dyDescent="0.25"/>
    <row r="230340" x14ac:dyDescent="0.25"/>
    <row r="230341" x14ac:dyDescent="0.25"/>
    <row r="230342" x14ac:dyDescent="0.25"/>
    <row r="230343" x14ac:dyDescent="0.25"/>
    <row r="230344" x14ac:dyDescent="0.25"/>
    <row r="230345" x14ac:dyDescent="0.25"/>
    <row r="230346" x14ac:dyDescent="0.25"/>
    <row r="230347" x14ac:dyDescent="0.25"/>
    <row r="230348" x14ac:dyDescent="0.25"/>
    <row r="230349" x14ac:dyDescent="0.25"/>
    <row r="230350" x14ac:dyDescent="0.25"/>
    <row r="230351" x14ac:dyDescent="0.25"/>
    <row r="230352" x14ac:dyDescent="0.25"/>
    <row r="230353" x14ac:dyDescent="0.25"/>
    <row r="230354" x14ac:dyDescent="0.25"/>
    <row r="230355" x14ac:dyDescent="0.25"/>
    <row r="230356" x14ac:dyDescent="0.25"/>
    <row r="230357" x14ac:dyDescent="0.25"/>
    <row r="230358" x14ac:dyDescent="0.25"/>
    <row r="230359" x14ac:dyDescent="0.25"/>
    <row r="230360" x14ac:dyDescent="0.25"/>
    <row r="230361" x14ac:dyDescent="0.25"/>
    <row r="230362" x14ac:dyDescent="0.25"/>
    <row r="230363" x14ac:dyDescent="0.25"/>
    <row r="230364" x14ac:dyDescent="0.25"/>
    <row r="230365" x14ac:dyDescent="0.25"/>
    <row r="230366" x14ac:dyDescent="0.25"/>
    <row r="230367" x14ac:dyDescent="0.25"/>
    <row r="230368" x14ac:dyDescent="0.25"/>
    <row r="230369" x14ac:dyDescent="0.25"/>
    <row r="230370" x14ac:dyDescent="0.25"/>
    <row r="230371" x14ac:dyDescent="0.25"/>
    <row r="230372" x14ac:dyDescent="0.25"/>
    <row r="230373" x14ac:dyDescent="0.25"/>
    <row r="230374" x14ac:dyDescent="0.25"/>
    <row r="230375" x14ac:dyDescent="0.25"/>
    <row r="230376" x14ac:dyDescent="0.25"/>
    <row r="230377" x14ac:dyDescent="0.25"/>
    <row r="230378" x14ac:dyDescent="0.25"/>
    <row r="230379" x14ac:dyDescent="0.25"/>
    <row r="230380" x14ac:dyDescent="0.25"/>
    <row r="230381" x14ac:dyDescent="0.25"/>
    <row r="230382" x14ac:dyDescent="0.25"/>
    <row r="230383" x14ac:dyDescent="0.25"/>
    <row r="230384" x14ac:dyDescent="0.25"/>
    <row r="230385" x14ac:dyDescent="0.25"/>
    <row r="230386" x14ac:dyDescent="0.25"/>
    <row r="230387" x14ac:dyDescent="0.25"/>
    <row r="230388" x14ac:dyDescent="0.25"/>
    <row r="230389" x14ac:dyDescent="0.25"/>
    <row r="230390" x14ac:dyDescent="0.25"/>
    <row r="230391" x14ac:dyDescent="0.25"/>
    <row r="230392" x14ac:dyDescent="0.25"/>
    <row r="230393" x14ac:dyDescent="0.25"/>
    <row r="230394" x14ac:dyDescent="0.25"/>
    <row r="230395" x14ac:dyDescent="0.25"/>
    <row r="230396" x14ac:dyDescent="0.25"/>
    <row r="230397" x14ac:dyDescent="0.25"/>
    <row r="230398" x14ac:dyDescent="0.25"/>
    <row r="230399" x14ac:dyDescent="0.25"/>
    <row r="230400" x14ac:dyDescent="0.25"/>
    <row r="230401" x14ac:dyDescent="0.25"/>
    <row r="230402" x14ac:dyDescent="0.25"/>
    <row r="230403" x14ac:dyDescent="0.25"/>
    <row r="230404" x14ac:dyDescent="0.25"/>
    <row r="230405" x14ac:dyDescent="0.25"/>
    <row r="230406" x14ac:dyDescent="0.25"/>
    <row r="230407" x14ac:dyDescent="0.25"/>
    <row r="230408" x14ac:dyDescent="0.25"/>
    <row r="230409" x14ac:dyDescent="0.25"/>
    <row r="230410" x14ac:dyDescent="0.25"/>
    <row r="230411" x14ac:dyDescent="0.25"/>
    <row r="230412" x14ac:dyDescent="0.25"/>
    <row r="230413" x14ac:dyDescent="0.25"/>
    <row r="230414" x14ac:dyDescent="0.25"/>
    <row r="230415" x14ac:dyDescent="0.25"/>
    <row r="230416" x14ac:dyDescent="0.25"/>
    <row r="230417" x14ac:dyDescent="0.25"/>
    <row r="230418" x14ac:dyDescent="0.25"/>
    <row r="230419" x14ac:dyDescent="0.25"/>
    <row r="230420" x14ac:dyDescent="0.25"/>
    <row r="230421" x14ac:dyDescent="0.25"/>
    <row r="230422" x14ac:dyDescent="0.25"/>
    <row r="230423" x14ac:dyDescent="0.25"/>
    <row r="230424" x14ac:dyDescent="0.25"/>
    <row r="230425" x14ac:dyDescent="0.25"/>
    <row r="230426" x14ac:dyDescent="0.25"/>
    <row r="230427" x14ac:dyDescent="0.25"/>
    <row r="230428" x14ac:dyDescent="0.25"/>
    <row r="230429" x14ac:dyDescent="0.25"/>
    <row r="230430" x14ac:dyDescent="0.25"/>
    <row r="230431" x14ac:dyDescent="0.25"/>
    <row r="230432" x14ac:dyDescent="0.25"/>
    <row r="230433" x14ac:dyDescent="0.25"/>
    <row r="230434" x14ac:dyDescent="0.25"/>
    <row r="230435" x14ac:dyDescent="0.25"/>
    <row r="230436" x14ac:dyDescent="0.25"/>
    <row r="230437" x14ac:dyDescent="0.25"/>
    <row r="230438" x14ac:dyDescent="0.25"/>
    <row r="230439" x14ac:dyDescent="0.25"/>
    <row r="230440" x14ac:dyDescent="0.25"/>
    <row r="230441" x14ac:dyDescent="0.25"/>
    <row r="230442" x14ac:dyDescent="0.25"/>
    <row r="230443" x14ac:dyDescent="0.25"/>
    <row r="230444" x14ac:dyDescent="0.25"/>
    <row r="230445" x14ac:dyDescent="0.25"/>
    <row r="230446" x14ac:dyDescent="0.25"/>
    <row r="230447" x14ac:dyDescent="0.25"/>
    <row r="230448" x14ac:dyDescent="0.25"/>
    <row r="230449" x14ac:dyDescent="0.25"/>
    <row r="230450" x14ac:dyDescent="0.25"/>
    <row r="230451" x14ac:dyDescent="0.25"/>
    <row r="230452" x14ac:dyDescent="0.25"/>
    <row r="230453" x14ac:dyDescent="0.25"/>
    <row r="230454" x14ac:dyDescent="0.25"/>
    <row r="230455" x14ac:dyDescent="0.25"/>
    <row r="230456" x14ac:dyDescent="0.25"/>
    <row r="230457" x14ac:dyDescent="0.25"/>
    <row r="230458" x14ac:dyDescent="0.25"/>
    <row r="230459" x14ac:dyDescent="0.25"/>
    <row r="230460" x14ac:dyDescent="0.25"/>
    <row r="230461" x14ac:dyDescent="0.25"/>
    <row r="230462" x14ac:dyDescent="0.25"/>
    <row r="230463" x14ac:dyDescent="0.25"/>
    <row r="230464" x14ac:dyDescent="0.25"/>
    <row r="230465" x14ac:dyDescent="0.25"/>
    <row r="230466" x14ac:dyDescent="0.25"/>
    <row r="230467" x14ac:dyDescent="0.25"/>
    <row r="230468" x14ac:dyDescent="0.25"/>
    <row r="230469" x14ac:dyDescent="0.25"/>
    <row r="230470" x14ac:dyDescent="0.25"/>
    <row r="230471" x14ac:dyDescent="0.25"/>
    <row r="230472" x14ac:dyDescent="0.25"/>
    <row r="230473" x14ac:dyDescent="0.25"/>
    <row r="230474" x14ac:dyDescent="0.25"/>
    <row r="230475" x14ac:dyDescent="0.25"/>
    <row r="230476" x14ac:dyDescent="0.25"/>
    <row r="230477" x14ac:dyDescent="0.25"/>
    <row r="230478" x14ac:dyDescent="0.25"/>
    <row r="230479" x14ac:dyDescent="0.25"/>
    <row r="230480" x14ac:dyDescent="0.25"/>
    <row r="230481" x14ac:dyDescent="0.25"/>
    <row r="230482" x14ac:dyDescent="0.25"/>
    <row r="230483" x14ac:dyDescent="0.25"/>
    <row r="230484" x14ac:dyDescent="0.25"/>
    <row r="230485" x14ac:dyDescent="0.25"/>
    <row r="230486" x14ac:dyDescent="0.25"/>
    <row r="230487" x14ac:dyDescent="0.25"/>
    <row r="230488" x14ac:dyDescent="0.25"/>
    <row r="230489" x14ac:dyDescent="0.25"/>
    <row r="230490" x14ac:dyDescent="0.25"/>
    <row r="230491" x14ac:dyDescent="0.25"/>
    <row r="230492" x14ac:dyDescent="0.25"/>
    <row r="230493" x14ac:dyDescent="0.25"/>
    <row r="230494" x14ac:dyDescent="0.25"/>
    <row r="230495" x14ac:dyDescent="0.25"/>
    <row r="230496" x14ac:dyDescent="0.25"/>
    <row r="230497" x14ac:dyDescent="0.25"/>
    <row r="230498" x14ac:dyDescent="0.25"/>
    <row r="230499" x14ac:dyDescent="0.25"/>
    <row r="230500" x14ac:dyDescent="0.25"/>
    <row r="230501" x14ac:dyDescent="0.25"/>
    <row r="230502" x14ac:dyDescent="0.25"/>
    <row r="230503" x14ac:dyDescent="0.25"/>
    <row r="230504" x14ac:dyDescent="0.25"/>
    <row r="230505" x14ac:dyDescent="0.25"/>
    <row r="230506" x14ac:dyDescent="0.25"/>
    <row r="230507" x14ac:dyDescent="0.25"/>
    <row r="230508" x14ac:dyDescent="0.25"/>
    <row r="230509" x14ac:dyDescent="0.25"/>
    <row r="230510" x14ac:dyDescent="0.25"/>
    <row r="230511" x14ac:dyDescent="0.25"/>
    <row r="230512" x14ac:dyDescent="0.25"/>
    <row r="230513" x14ac:dyDescent="0.25"/>
    <row r="230514" x14ac:dyDescent="0.25"/>
    <row r="230515" x14ac:dyDescent="0.25"/>
    <row r="230516" x14ac:dyDescent="0.25"/>
    <row r="230517" x14ac:dyDescent="0.25"/>
    <row r="230518" x14ac:dyDescent="0.25"/>
    <row r="230519" x14ac:dyDescent="0.25"/>
    <row r="230520" x14ac:dyDescent="0.25"/>
    <row r="230521" x14ac:dyDescent="0.25"/>
    <row r="230522" x14ac:dyDescent="0.25"/>
    <row r="230523" x14ac:dyDescent="0.25"/>
    <row r="230524" x14ac:dyDescent="0.25"/>
    <row r="230525" x14ac:dyDescent="0.25"/>
    <row r="230526" x14ac:dyDescent="0.25"/>
    <row r="230527" x14ac:dyDescent="0.25"/>
    <row r="230528" x14ac:dyDescent="0.25"/>
    <row r="230529" x14ac:dyDescent="0.25"/>
    <row r="230530" x14ac:dyDescent="0.25"/>
    <row r="230531" x14ac:dyDescent="0.25"/>
    <row r="230532" x14ac:dyDescent="0.25"/>
    <row r="230533" x14ac:dyDescent="0.25"/>
    <row r="230534" x14ac:dyDescent="0.25"/>
    <row r="230535" x14ac:dyDescent="0.25"/>
    <row r="230536" x14ac:dyDescent="0.25"/>
    <row r="230537" x14ac:dyDescent="0.25"/>
    <row r="230538" x14ac:dyDescent="0.25"/>
    <row r="230539" x14ac:dyDescent="0.25"/>
    <row r="230540" x14ac:dyDescent="0.25"/>
    <row r="230541" x14ac:dyDescent="0.25"/>
    <row r="230542" x14ac:dyDescent="0.25"/>
    <row r="230543" x14ac:dyDescent="0.25"/>
    <row r="230544" x14ac:dyDescent="0.25"/>
    <row r="230545" x14ac:dyDescent="0.25"/>
    <row r="230546" x14ac:dyDescent="0.25"/>
    <row r="230547" x14ac:dyDescent="0.25"/>
    <row r="230548" x14ac:dyDescent="0.25"/>
    <row r="230549" x14ac:dyDescent="0.25"/>
    <row r="230550" x14ac:dyDescent="0.25"/>
    <row r="230551" x14ac:dyDescent="0.25"/>
    <row r="230552" x14ac:dyDescent="0.25"/>
    <row r="230553" x14ac:dyDescent="0.25"/>
    <row r="230554" x14ac:dyDescent="0.25"/>
    <row r="230555" x14ac:dyDescent="0.25"/>
    <row r="230556" x14ac:dyDescent="0.25"/>
    <row r="230557" x14ac:dyDescent="0.25"/>
    <row r="230558" x14ac:dyDescent="0.25"/>
    <row r="230559" x14ac:dyDescent="0.25"/>
    <row r="230560" x14ac:dyDescent="0.25"/>
    <row r="230561" x14ac:dyDescent="0.25"/>
    <row r="230562" x14ac:dyDescent="0.25"/>
    <row r="230563" x14ac:dyDescent="0.25"/>
    <row r="230564" x14ac:dyDescent="0.25"/>
    <row r="230565" x14ac:dyDescent="0.25"/>
    <row r="230566" x14ac:dyDescent="0.25"/>
    <row r="230567" x14ac:dyDescent="0.25"/>
    <row r="230568" x14ac:dyDescent="0.25"/>
    <row r="230569" x14ac:dyDescent="0.25"/>
    <row r="230570" x14ac:dyDescent="0.25"/>
    <row r="230571" x14ac:dyDescent="0.25"/>
    <row r="230572" x14ac:dyDescent="0.25"/>
    <row r="230573" x14ac:dyDescent="0.25"/>
    <row r="230574" x14ac:dyDescent="0.25"/>
    <row r="230575" x14ac:dyDescent="0.25"/>
    <row r="230576" x14ac:dyDescent="0.25"/>
    <row r="230577" x14ac:dyDescent="0.25"/>
    <row r="230578" x14ac:dyDescent="0.25"/>
    <row r="230579" x14ac:dyDescent="0.25"/>
    <row r="230580" x14ac:dyDescent="0.25"/>
    <row r="230581" x14ac:dyDescent="0.25"/>
    <row r="230582" x14ac:dyDescent="0.25"/>
    <row r="230583" x14ac:dyDescent="0.25"/>
    <row r="230584" x14ac:dyDescent="0.25"/>
    <row r="230585" x14ac:dyDescent="0.25"/>
    <row r="230586" x14ac:dyDescent="0.25"/>
    <row r="230587" x14ac:dyDescent="0.25"/>
    <row r="230588" x14ac:dyDescent="0.25"/>
    <row r="230589" x14ac:dyDescent="0.25"/>
    <row r="230590" x14ac:dyDescent="0.25"/>
    <row r="230591" x14ac:dyDescent="0.25"/>
    <row r="230592" x14ac:dyDescent="0.25"/>
    <row r="230593" x14ac:dyDescent="0.25"/>
    <row r="230594" x14ac:dyDescent="0.25"/>
    <row r="230595" x14ac:dyDescent="0.25"/>
    <row r="230596" x14ac:dyDescent="0.25"/>
    <row r="230597" x14ac:dyDescent="0.25"/>
    <row r="230598" x14ac:dyDescent="0.25"/>
    <row r="230599" x14ac:dyDescent="0.25"/>
    <row r="230600" x14ac:dyDescent="0.25"/>
    <row r="230601" x14ac:dyDescent="0.25"/>
    <row r="230602" x14ac:dyDescent="0.25"/>
    <row r="230603" x14ac:dyDescent="0.25"/>
    <row r="230604" x14ac:dyDescent="0.25"/>
    <row r="230605" x14ac:dyDescent="0.25"/>
    <row r="230606" x14ac:dyDescent="0.25"/>
    <row r="230607" x14ac:dyDescent="0.25"/>
    <row r="230608" x14ac:dyDescent="0.25"/>
    <row r="230609" x14ac:dyDescent="0.25"/>
    <row r="230610" x14ac:dyDescent="0.25"/>
    <row r="230611" x14ac:dyDescent="0.25"/>
    <row r="230612" x14ac:dyDescent="0.25"/>
    <row r="230613" x14ac:dyDescent="0.25"/>
    <row r="230614" x14ac:dyDescent="0.25"/>
    <row r="230615" x14ac:dyDescent="0.25"/>
    <row r="230616" x14ac:dyDescent="0.25"/>
    <row r="230617" x14ac:dyDescent="0.25"/>
    <row r="230618" x14ac:dyDescent="0.25"/>
    <row r="230619" x14ac:dyDescent="0.25"/>
    <row r="230620" x14ac:dyDescent="0.25"/>
    <row r="230621" x14ac:dyDescent="0.25"/>
    <row r="230622" x14ac:dyDescent="0.25"/>
    <row r="230623" x14ac:dyDescent="0.25"/>
    <row r="230624" x14ac:dyDescent="0.25"/>
    <row r="230625" x14ac:dyDescent="0.25"/>
    <row r="230626" x14ac:dyDescent="0.25"/>
    <row r="230627" x14ac:dyDescent="0.25"/>
    <row r="230628" x14ac:dyDescent="0.25"/>
    <row r="230629" x14ac:dyDescent="0.25"/>
    <row r="230630" x14ac:dyDescent="0.25"/>
    <row r="230631" x14ac:dyDescent="0.25"/>
    <row r="230632" x14ac:dyDescent="0.25"/>
    <row r="230633" x14ac:dyDescent="0.25"/>
    <row r="230634" x14ac:dyDescent="0.25"/>
    <row r="230635" x14ac:dyDescent="0.25"/>
    <row r="230636" x14ac:dyDescent="0.25"/>
    <row r="230637" x14ac:dyDescent="0.25"/>
    <row r="230638" x14ac:dyDescent="0.25"/>
    <row r="230639" x14ac:dyDescent="0.25"/>
    <row r="230640" x14ac:dyDescent="0.25"/>
    <row r="230641" x14ac:dyDescent="0.25"/>
    <row r="230642" x14ac:dyDescent="0.25"/>
    <row r="230643" x14ac:dyDescent="0.25"/>
    <row r="230644" x14ac:dyDescent="0.25"/>
    <row r="230645" x14ac:dyDescent="0.25"/>
    <row r="230646" x14ac:dyDescent="0.25"/>
    <row r="230647" x14ac:dyDescent="0.25"/>
    <row r="230648" x14ac:dyDescent="0.25"/>
    <row r="230649" x14ac:dyDescent="0.25"/>
    <row r="230650" x14ac:dyDescent="0.25"/>
    <row r="230651" x14ac:dyDescent="0.25"/>
    <row r="230652" x14ac:dyDescent="0.25"/>
    <row r="230653" x14ac:dyDescent="0.25"/>
    <row r="230654" x14ac:dyDescent="0.25"/>
    <row r="230655" x14ac:dyDescent="0.25"/>
    <row r="230656" x14ac:dyDescent="0.25"/>
    <row r="230657" x14ac:dyDescent="0.25"/>
    <row r="230658" x14ac:dyDescent="0.25"/>
    <row r="230659" x14ac:dyDescent="0.25"/>
    <row r="230660" x14ac:dyDescent="0.25"/>
    <row r="230661" x14ac:dyDescent="0.25"/>
    <row r="230662" x14ac:dyDescent="0.25"/>
    <row r="230663" x14ac:dyDescent="0.25"/>
    <row r="230664" x14ac:dyDescent="0.25"/>
    <row r="230665" x14ac:dyDescent="0.25"/>
    <row r="230666" x14ac:dyDescent="0.25"/>
    <row r="230667" x14ac:dyDescent="0.25"/>
    <row r="230668" x14ac:dyDescent="0.25"/>
    <row r="230669" x14ac:dyDescent="0.25"/>
    <row r="230670" x14ac:dyDescent="0.25"/>
    <row r="230671" x14ac:dyDescent="0.25"/>
    <row r="230672" x14ac:dyDescent="0.25"/>
    <row r="230673" x14ac:dyDescent="0.25"/>
    <row r="230674" x14ac:dyDescent="0.25"/>
    <row r="230675" x14ac:dyDescent="0.25"/>
    <row r="230676" x14ac:dyDescent="0.25"/>
    <row r="230677" x14ac:dyDescent="0.25"/>
    <row r="230678" x14ac:dyDescent="0.25"/>
    <row r="230679" x14ac:dyDescent="0.25"/>
    <row r="230680" x14ac:dyDescent="0.25"/>
    <row r="230681" x14ac:dyDescent="0.25"/>
    <row r="230682" x14ac:dyDescent="0.25"/>
    <row r="230683" x14ac:dyDescent="0.25"/>
    <row r="230684" x14ac:dyDescent="0.25"/>
    <row r="230685" x14ac:dyDescent="0.25"/>
    <row r="230686" x14ac:dyDescent="0.25"/>
    <row r="230687" x14ac:dyDescent="0.25"/>
    <row r="230688" x14ac:dyDescent="0.25"/>
    <row r="230689" x14ac:dyDescent="0.25"/>
    <row r="230690" x14ac:dyDescent="0.25"/>
    <row r="230691" x14ac:dyDescent="0.25"/>
    <row r="230692" x14ac:dyDescent="0.25"/>
    <row r="230693" x14ac:dyDescent="0.25"/>
    <row r="230694" x14ac:dyDescent="0.25"/>
    <row r="230695" x14ac:dyDescent="0.25"/>
    <row r="230696" x14ac:dyDescent="0.25"/>
    <row r="230697" x14ac:dyDescent="0.25"/>
    <row r="230698" x14ac:dyDescent="0.25"/>
    <row r="230699" x14ac:dyDescent="0.25"/>
    <row r="230700" x14ac:dyDescent="0.25"/>
    <row r="230701" x14ac:dyDescent="0.25"/>
    <row r="230702" x14ac:dyDescent="0.25"/>
    <row r="230703" x14ac:dyDescent="0.25"/>
    <row r="230704" x14ac:dyDescent="0.25"/>
    <row r="230705" x14ac:dyDescent="0.25"/>
    <row r="230706" x14ac:dyDescent="0.25"/>
    <row r="230707" x14ac:dyDescent="0.25"/>
    <row r="230708" x14ac:dyDescent="0.25"/>
    <row r="230709" x14ac:dyDescent="0.25"/>
    <row r="230710" x14ac:dyDescent="0.25"/>
    <row r="230711" x14ac:dyDescent="0.25"/>
    <row r="230712" x14ac:dyDescent="0.25"/>
    <row r="230713" x14ac:dyDescent="0.25"/>
    <row r="230714" x14ac:dyDescent="0.25"/>
    <row r="230715" x14ac:dyDescent="0.25"/>
    <row r="230716" x14ac:dyDescent="0.25"/>
    <row r="230717" x14ac:dyDescent="0.25"/>
    <row r="230718" x14ac:dyDescent="0.25"/>
    <row r="230719" x14ac:dyDescent="0.25"/>
    <row r="230720" x14ac:dyDescent="0.25"/>
    <row r="230721" x14ac:dyDescent="0.25"/>
    <row r="230722" x14ac:dyDescent="0.25"/>
    <row r="230723" x14ac:dyDescent="0.25"/>
    <row r="230724" x14ac:dyDescent="0.25"/>
    <row r="230725" x14ac:dyDescent="0.25"/>
    <row r="230726" x14ac:dyDescent="0.25"/>
    <row r="230727" x14ac:dyDescent="0.25"/>
    <row r="230728" x14ac:dyDescent="0.25"/>
    <row r="230729" x14ac:dyDescent="0.25"/>
    <row r="230730" x14ac:dyDescent="0.25"/>
    <row r="230731" x14ac:dyDescent="0.25"/>
    <row r="230732" x14ac:dyDescent="0.25"/>
    <row r="230733" x14ac:dyDescent="0.25"/>
    <row r="230734" x14ac:dyDescent="0.25"/>
    <row r="230735" x14ac:dyDescent="0.25"/>
    <row r="230736" x14ac:dyDescent="0.25"/>
    <row r="230737" x14ac:dyDescent="0.25"/>
    <row r="230738" x14ac:dyDescent="0.25"/>
    <row r="230739" x14ac:dyDescent="0.25"/>
    <row r="230740" x14ac:dyDescent="0.25"/>
    <row r="230741" x14ac:dyDescent="0.25"/>
    <row r="230742" x14ac:dyDescent="0.25"/>
    <row r="230743" x14ac:dyDescent="0.25"/>
    <row r="230744" x14ac:dyDescent="0.25"/>
    <row r="230745" x14ac:dyDescent="0.25"/>
    <row r="230746" x14ac:dyDescent="0.25"/>
    <row r="230747" x14ac:dyDescent="0.25"/>
    <row r="230748" x14ac:dyDescent="0.25"/>
    <row r="230749" x14ac:dyDescent="0.25"/>
    <row r="230750" x14ac:dyDescent="0.25"/>
    <row r="230751" x14ac:dyDescent="0.25"/>
    <row r="230752" x14ac:dyDescent="0.25"/>
    <row r="230753" x14ac:dyDescent="0.25"/>
    <row r="230754" x14ac:dyDescent="0.25"/>
    <row r="230755" x14ac:dyDescent="0.25"/>
    <row r="230756" x14ac:dyDescent="0.25"/>
    <row r="230757" x14ac:dyDescent="0.25"/>
    <row r="230758" x14ac:dyDescent="0.25"/>
    <row r="230759" x14ac:dyDescent="0.25"/>
    <row r="230760" x14ac:dyDescent="0.25"/>
    <row r="230761" x14ac:dyDescent="0.25"/>
    <row r="230762" x14ac:dyDescent="0.25"/>
    <row r="230763" x14ac:dyDescent="0.25"/>
    <row r="230764" x14ac:dyDescent="0.25"/>
    <row r="230765" x14ac:dyDescent="0.25"/>
    <row r="230766" x14ac:dyDescent="0.25"/>
    <row r="230767" x14ac:dyDescent="0.25"/>
    <row r="230768" x14ac:dyDescent="0.25"/>
    <row r="230769" x14ac:dyDescent="0.25"/>
    <row r="230770" x14ac:dyDescent="0.25"/>
    <row r="230771" x14ac:dyDescent="0.25"/>
    <row r="230772" x14ac:dyDescent="0.25"/>
    <row r="230773" x14ac:dyDescent="0.25"/>
    <row r="230774" x14ac:dyDescent="0.25"/>
    <row r="230775" x14ac:dyDescent="0.25"/>
    <row r="230776" x14ac:dyDescent="0.25"/>
    <row r="230777" x14ac:dyDescent="0.25"/>
    <row r="230778" x14ac:dyDescent="0.25"/>
    <row r="230779" x14ac:dyDescent="0.25"/>
    <row r="230780" x14ac:dyDescent="0.25"/>
    <row r="230781" x14ac:dyDescent="0.25"/>
    <row r="230782" x14ac:dyDescent="0.25"/>
    <row r="230783" x14ac:dyDescent="0.25"/>
    <row r="230784" x14ac:dyDescent="0.25"/>
    <row r="230785" x14ac:dyDescent="0.25"/>
    <row r="230786" x14ac:dyDescent="0.25"/>
    <row r="230787" x14ac:dyDescent="0.25"/>
    <row r="230788" x14ac:dyDescent="0.25"/>
    <row r="230789" x14ac:dyDescent="0.25"/>
    <row r="230790" x14ac:dyDescent="0.25"/>
    <row r="230791" x14ac:dyDescent="0.25"/>
    <row r="230792" x14ac:dyDescent="0.25"/>
    <row r="230793" x14ac:dyDescent="0.25"/>
    <row r="230794" x14ac:dyDescent="0.25"/>
    <row r="230795" x14ac:dyDescent="0.25"/>
    <row r="230796" x14ac:dyDescent="0.25"/>
    <row r="230797" x14ac:dyDescent="0.25"/>
    <row r="230798" x14ac:dyDescent="0.25"/>
    <row r="230799" x14ac:dyDescent="0.25"/>
    <row r="230800" x14ac:dyDescent="0.25"/>
    <row r="230801" x14ac:dyDescent="0.25"/>
    <row r="230802" x14ac:dyDescent="0.25"/>
    <row r="230803" x14ac:dyDescent="0.25"/>
    <row r="230804" x14ac:dyDescent="0.25"/>
    <row r="230805" x14ac:dyDescent="0.25"/>
    <row r="230806" x14ac:dyDescent="0.25"/>
    <row r="230807" x14ac:dyDescent="0.25"/>
    <row r="230808" x14ac:dyDescent="0.25"/>
    <row r="230809" x14ac:dyDescent="0.25"/>
    <row r="230810" x14ac:dyDescent="0.25"/>
    <row r="230811" x14ac:dyDescent="0.25"/>
    <row r="230812" x14ac:dyDescent="0.25"/>
    <row r="230813" x14ac:dyDescent="0.25"/>
    <row r="230814" x14ac:dyDescent="0.25"/>
    <row r="230815" x14ac:dyDescent="0.25"/>
    <row r="230816" x14ac:dyDescent="0.25"/>
    <row r="230817" x14ac:dyDescent="0.25"/>
    <row r="230818" x14ac:dyDescent="0.25"/>
    <row r="230819" x14ac:dyDescent="0.25"/>
    <row r="230820" x14ac:dyDescent="0.25"/>
    <row r="230821" x14ac:dyDescent="0.25"/>
    <row r="230822" x14ac:dyDescent="0.25"/>
    <row r="230823" x14ac:dyDescent="0.25"/>
    <row r="230824" x14ac:dyDescent="0.25"/>
    <row r="230825" x14ac:dyDescent="0.25"/>
    <row r="230826" x14ac:dyDescent="0.25"/>
    <row r="230827" x14ac:dyDescent="0.25"/>
    <row r="230828" x14ac:dyDescent="0.25"/>
    <row r="230829" x14ac:dyDescent="0.25"/>
    <row r="230830" x14ac:dyDescent="0.25"/>
    <row r="230831" x14ac:dyDescent="0.25"/>
    <row r="230832" x14ac:dyDescent="0.25"/>
    <row r="230833" x14ac:dyDescent="0.25"/>
    <row r="230834" x14ac:dyDescent="0.25"/>
    <row r="230835" x14ac:dyDescent="0.25"/>
    <row r="230836" x14ac:dyDescent="0.25"/>
    <row r="230837" x14ac:dyDescent="0.25"/>
    <row r="230838" x14ac:dyDescent="0.25"/>
    <row r="230839" x14ac:dyDescent="0.25"/>
    <row r="230840" x14ac:dyDescent="0.25"/>
    <row r="230841" x14ac:dyDescent="0.25"/>
    <row r="230842" x14ac:dyDescent="0.25"/>
    <row r="230843" x14ac:dyDescent="0.25"/>
    <row r="230844" x14ac:dyDescent="0.25"/>
    <row r="230845" x14ac:dyDescent="0.25"/>
    <row r="230846" x14ac:dyDescent="0.25"/>
    <row r="230847" x14ac:dyDescent="0.25"/>
    <row r="230848" x14ac:dyDescent="0.25"/>
    <row r="230849" x14ac:dyDescent="0.25"/>
    <row r="230850" x14ac:dyDescent="0.25"/>
    <row r="230851" x14ac:dyDescent="0.25"/>
    <row r="230852" x14ac:dyDescent="0.25"/>
    <row r="230853" x14ac:dyDescent="0.25"/>
    <row r="230854" x14ac:dyDescent="0.25"/>
    <row r="230855" x14ac:dyDescent="0.25"/>
    <row r="230856" x14ac:dyDescent="0.25"/>
    <row r="230857" x14ac:dyDescent="0.25"/>
    <row r="230858" x14ac:dyDescent="0.25"/>
    <row r="230859" x14ac:dyDescent="0.25"/>
    <row r="230860" x14ac:dyDescent="0.25"/>
    <row r="230861" x14ac:dyDescent="0.25"/>
    <row r="230862" x14ac:dyDescent="0.25"/>
    <row r="230863" x14ac:dyDescent="0.25"/>
    <row r="230864" x14ac:dyDescent="0.25"/>
    <row r="230865" x14ac:dyDescent="0.25"/>
    <row r="230866" x14ac:dyDescent="0.25"/>
    <row r="230867" x14ac:dyDescent="0.25"/>
    <row r="230868" x14ac:dyDescent="0.25"/>
    <row r="230869" x14ac:dyDescent="0.25"/>
    <row r="230870" x14ac:dyDescent="0.25"/>
    <row r="230871" x14ac:dyDescent="0.25"/>
    <row r="230872" x14ac:dyDescent="0.25"/>
    <row r="230873" x14ac:dyDescent="0.25"/>
    <row r="230874" x14ac:dyDescent="0.25"/>
    <row r="230875" x14ac:dyDescent="0.25"/>
    <row r="230876" x14ac:dyDescent="0.25"/>
    <row r="230877" x14ac:dyDescent="0.25"/>
    <row r="230878" x14ac:dyDescent="0.25"/>
    <row r="230879" x14ac:dyDescent="0.25"/>
    <row r="230880" x14ac:dyDescent="0.25"/>
    <row r="230881" x14ac:dyDescent="0.25"/>
    <row r="230882" x14ac:dyDescent="0.25"/>
    <row r="230883" x14ac:dyDescent="0.25"/>
    <row r="230884" x14ac:dyDescent="0.25"/>
    <row r="230885" x14ac:dyDescent="0.25"/>
    <row r="230886" x14ac:dyDescent="0.25"/>
    <row r="230887" x14ac:dyDescent="0.25"/>
    <row r="230888" x14ac:dyDescent="0.25"/>
    <row r="230889" x14ac:dyDescent="0.25"/>
    <row r="230890" x14ac:dyDescent="0.25"/>
    <row r="230891" x14ac:dyDescent="0.25"/>
    <row r="230892" x14ac:dyDescent="0.25"/>
    <row r="230893" x14ac:dyDescent="0.25"/>
    <row r="230894" x14ac:dyDescent="0.25"/>
    <row r="230895" x14ac:dyDescent="0.25"/>
    <row r="230896" x14ac:dyDescent="0.25"/>
    <row r="230897" x14ac:dyDescent="0.25"/>
    <row r="230898" x14ac:dyDescent="0.25"/>
    <row r="230899" x14ac:dyDescent="0.25"/>
    <row r="230900" x14ac:dyDescent="0.25"/>
    <row r="230901" x14ac:dyDescent="0.25"/>
    <row r="230902" x14ac:dyDescent="0.25"/>
    <row r="230903" x14ac:dyDescent="0.25"/>
    <row r="230904" x14ac:dyDescent="0.25"/>
    <row r="230905" x14ac:dyDescent="0.25"/>
    <row r="230906" x14ac:dyDescent="0.25"/>
    <row r="230907" x14ac:dyDescent="0.25"/>
    <row r="230908" x14ac:dyDescent="0.25"/>
    <row r="230909" x14ac:dyDescent="0.25"/>
    <row r="230910" x14ac:dyDescent="0.25"/>
    <row r="230911" x14ac:dyDescent="0.25"/>
    <row r="230912" x14ac:dyDescent="0.25"/>
    <row r="230913" x14ac:dyDescent="0.25"/>
    <row r="230914" x14ac:dyDescent="0.25"/>
    <row r="230915" x14ac:dyDescent="0.25"/>
    <row r="230916" x14ac:dyDescent="0.25"/>
    <row r="230917" x14ac:dyDescent="0.25"/>
    <row r="230918" x14ac:dyDescent="0.25"/>
    <row r="230919" x14ac:dyDescent="0.25"/>
    <row r="230920" x14ac:dyDescent="0.25"/>
    <row r="230921" x14ac:dyDescent="0.25"/>
    <row r="230922" x14ac:dyDescent="0.25"/>
    <row r="230923" x14ac:dyDescent="0.25"/>
    <row r="230924" x14ac:dyDescent="0.25"/>
    <row r="230925" x14ac:dyDescent="0.25"/>
    <row r="230926" x14ac:dyDescent="0.25"/>
    <row r="230927" x14ac:dyDescent="0.25"/>
    <row r="230928" x14ac:dyDescent="0.25"/>
    <row r="230929" x14ac:dyDescent="0.25"/>
    <row r="230930" x14ac:dyDescent="0.25"/>
    <row r="230931" x14ac:dyDescent="0.25"/>
    <row r="230932" x14ac:dyDescent="0.25"/>
    <row r="230933" x14ac:dyDescent="0.25"/>
    <row r="230934" x14ac:dyDescent="0.25"/>
    <row r="230935" x14ac:dyDescent="0.25"/>
    <row r="230936" x14ac:dyDescent="0.25"/>
    <row r="230937" x14ac:dyDescent="0.25"/>
    <row r="230938" x14ac:dyDescent="0.25"/>
    <row r="230939" x14ac:dyDescent="0.25"/>
    <row r="230940" x14ac:dyDescent="0.25"/>
    <row r="230941" x14ac:dyDescent="0.25"/>
    <row r="230942" x14ac:dyDescent="0.25"/>
    <row r="230943" x14ac:dyDescent="0.25"/>
    <row r="230944" x14ac:dyDescent="0.25"/>
    <row r="230945" x14ac:dyDescent="0.25"/>
    <row r="230946" x14ac:dyDescent="0.25"/>
    <row r="230947" x14ac:dyDescent="0.25"/>
    <row r="230948" x14ac:dyDescent="0.25"/>
    <row r="230949" x14ac:dyDescent="0.25"/>
    <row r="230950" x14ac:dyDescent="0.25"/>
    <row r="230951" x14ac:dyDescent="0.25"/>
    <row r="230952" x14ac:dyDescent="0.25"/>
    <row r="230953" x14ac:dyDescent="0.25"/>
    <row r="230954" x14ac:dyDescent="0.25"/>
    <row r="230955" x14ac:dyDescent="0.25"/>
    <row r="230956" x14ac:dyDescent="0.25"/>
    <row r="230957" x14ac:dyDescent="0.25"/>
    <row r="230958" x14ac:dyDescent="0.25"/>
    <row r="230959" x14ac:dyDescent="0.25"/>
    <row r="230960" x14ac:dyDescent="0.25"/>
    <row r="230961" x14ac:dyDescent="0.25"/>
    <row r="230962" x14ac:dyDescent="0.25"/>
    <row r="230963" x14ac:dyDescent="0.25"/>
    <row r="230964" x14ac:dyDescent="0.25"/>
    <row r="230965" x14ac:dyDescent="0.25"/>
    <row r="230966" x14ac:dyDescent="0.25"/>
    <row r="230967" x14ac:dyDescent="0.25"/>
    <row r="230968" x14ac:dyDescent="0.25"/>
    <row r="230969" x14ac:dyDescent="0.25"/>
    <row r="230970" x14ac:dyDescent="0.25"/>
    <row r="230971" x14ac:dyDescent="0.25"/>
    <row r="230972" x14ac:dyDescent="0.25"/>
    <row r="230973" x14ac:dyDescent="0.25"/>
    <row r="230974" x14ac:dyDescent="0.25"/>
    <row r="230975" x14ac:dyDescent="0.25"/>
    <row r="230976" x14ac:dyDescent="0.25"/>
    <row r="230977" x14ac:dyDescent="0.25"/>
    <row r="230978" x14ac:dyDescent="0.25"/>
    <row r="230979" x14ac:dyDescent="0.25"/>
    <row r="230980" x14ac:dyDescent="0.25"/>
    <row r="230981" x14ac:dyDescent="0.25"/>
    <row r="230982" x14ac:dyDescent="0.25"/>
    <row r="230983" x14ac:dyDescent="0.25"/>
    <row r="230984" x14ac:dyDescent="0.25"/>
    <row r="230985" x14ac:dyDescent="0.25"/>
    <row r="230986" x14ac:dyDescent="0.25"/>
    <row r="230987" x14ac:dyDescent="0.25"/>
    <row r="230988" x14ac:dyDescent="0.25"/>
    <row r="230989" x14ac:dyDescent="0.25"/>
    <row r="230990" x14ac:dyDescent="0.25"/>
    <row r="230991" x14ac:dyDescent="0.25"/>
    <row r="230992" x14ac:dyDescent="0.25"/>
    <row r="230993" x14ac:dyDescent="0.25"/>
    <row r="230994" x14ac:dyDescent="0.25"/>
    <row r="230995" x14ac:dyDescent="0.25"/>
    <row r="230996" x14ac:dyDescent="0.25"/>
    <row r="230997" x14ac:dyDescent="0.25"/>
    <row r="230998" x14ac:dyDescent="0.25"/>
    <row r="230999" x14ac:dyDescent="0.25"/>
    <row r="231000" x14ac:dyDescent="0.25"/>
    <row r="231001" x14ac:dyDescent="0.25"/>
    <row r="231002" x14ac:dyDescent="0.25"/>
    <row r="231003" x14ac:dyDescent="0.25"/>
    <row r="231004" x14ac:dyDescent="0.25"/>
    <row r="231005" x14ac:dyDescent="0.25"/>
    <row r="231006" x14ac:dyDescent="0.25"/>
    <row r="231007" x14ac:dyDescent="0.25"/>
    <row r="231008" x14ac:dyDescent="0.25"/>
    <row r="231009" x14ac:dyDescent="0.25"/>
    <row r="231010" x14ac:dyDescent="0.25"/>
    <row r="231011" x14ac:dyDescent="0.25"/>
    <row r="231012" x14ac:dyDescent="0.25"/>
    <row r="231013" x14ac:dyDescent="0.25"/>
    <row r="231014" x14ac:dyDescent="0.25"/>
    <row r="231015" x14ac:dyDescent="0.25"/>
    <row r="231016" x14ac:dyDescent="0.25"/>
    <row r="231017" x14ac:dyDescent="0.25"/>
    <row r="231018" x14ac:dyDescent="0.25"/>
    <row r="231019" x14ac:dyDescent="0.25"/>
    <row r="231020" x14ac:dyDescent="0.25"/>
    <row r="231021" x14ac:dyDescent="0.25"/>
    <row r="231022" x14ac:dyDescent="0.25"/>
    <row r="231023" x14ac:dyDescent="0.25"/>
    <row r="231024" x14ac:dyDescent="0.25"/>
    <row r="231025" x14ac:dyDescent="0.25"/>
    <row r="231026" x14ac:dyDescent="0.25"/>
    <row r="231027" x14ac:dyDescent="0.25"/>
    <row r="231028" x14ac:dyDescent="0.25"/>
    <row r="231029" x14ac:dyDescent="0.25"/>
    <row r="231030" x14ac:dyDescent="0.25"/>
    <row r="231031" x14ac:dyDescent="0.25"/>
    <row r="231032" x14ac:dyDescent="0.25"/>
    <row r="231033" x14ac:dyDescent="0.25"/>
    <row r="231034" x14ac:dyDescent="0.25"/>
    <row r="231035" x14ac:dyDescent="0.25"/>
    <row r="231036" x14ac:dyDescent="0.25"/>
    <row r="231037" x14ac:dyDescent="0.25"/>
    <row r="231038" x14ac:dyDescent="0.25"/>
    <row r="231039" x14ac:dyDescent="0.25"/>
    <row r="231040" x14ac:dyDescent="0.25"/>
    <row r="231041" x14ac:dyDescent="0.25"/>
    <row r="231042" x14ac:dyDescent="0.25"/>
    <row r="231043" x14ac:dyDescent="0.25"/>
    <row r="231044" x14ac:dyDescent="0.25"/>
    <row r="231045" x14ac:dyDescent="0.25"/>
    <row r="231046" x14ac:dyDescent="0.25"/>
    <row r="231047" x14ac:dyDescent="0.25"/>
    <row r="231048" x14ac:dyDescent="0.25"/>
    <row r="231049" x14ac:dyDescent="0.25"/>
    <row r="231050" x14ac:dyDescent="0.25"/>
    <row r="231051" x14ac:dyDescent="0.25"/>
    <row r="231052" x14ac:dyDescent="0.25"/>
    <row r="231053" x14ac:dyDescent="0.25"/>
    <row r="231054" x14ac:dyDescent="0.25"/>
    <row r="231055" x14ac:dyDescent="0.25"/>
    <row r="231056" x14ac:dyDescent="0.25"/>
    <row r="231057" x14ac:dyDescent="0.25"/>
    <row r="231058" x14ac:dyDescent="0.25"/>
    <row r="231059" x14ac:dyDescent="0.25"/>
    <row r="231060" x14ac:dyDescent="0.25"/>
    <row r="231061" x14ac:dyDescent="0.25"/>
    <row r="231062" x14ac:dyDescent="0.25"/>
    <row r="231063" x14ac:dyDescent="0.25"/>
    <row r="231064" x14ac:dyDescent="0.25"/>
    <row r="231065" x14ac:dyDescent="0.25"/>
    <row r="231066" x14ac:dyDescent="0.25"/>
    <row r="231067" x14ac:dyDescent="0.25"/>
    <row r="231068" x14ac:dyDescent="0.25"/>
    <row r="231069" x14ac:dyDescent="0.25"/>
    <row r="231070" x14ac:dyDescent="0.25"/>
    <row r="231071" x14ac:dyDescent="0.25"/>
    <row r="231072" x14ac:dyDescent="0.25"/>
    <row r="231073" x14ac:dyDescent="0.25"/>
    <row r="231074" x14ac:dyDescent="0.25"/>
    <row r="231075" x14ac:dyDescent="0.25"/>
    <row r="231076" x14ac:dyDescent="0.25"/>
    <row r="231077" x14ac:dyDescent="0.25"/>
    <row r="231078" x14ac:dyDescent="0.25"/>
    <row r="231079" x14ac:dyDescent="0.25"/>
    <row r="231080" x14ac:dyDescent="0.25"/>
    <row r="231081" x14ac:dyDescent="0.25"/>
    <row r="231082" x14ac:dyDescent="0.25"/>
    <row r="231083" x14ac:dyDescent="0.25"/>
    <row r="231084" x14ac:dyDescent="0.25"/>
    <row r="231085" x14ac:dyDescent="0.25"/>
    <row r="231086" x14ac:dyDescent="0.25"/>
    <row r="231087" x14ac:dyDescent="0.25"/>
    <row r="231088" x14ac:dyDescent="0.25"/>
    <row r="231089" x14ac:dyDescent="0.25"/>
    <row r="231090" x14ac:dyDescent="0.25"/>
    <row r="231091" x14ac:dyDescent="0.25"/>
    <row r="231092" x14ac:dyDescent="0.25"/>
    <row r="231093" x14ac:dyDescent="0.25"/>
    <row r="231094" x14ac:dyDescent="0.25"/>
    <row r="231095" x14ac:dyDescent="0.25"/>
    <row r="231096" x14ac:dyDescent="0.25"/>
    <row r="231097" x14ac:dyDescent="0.25"/>
    <row r="231098" x14ac:dyDescent="0.25"/>
    <row r="231099" x14ac:dyDescent="0.25"/>
    <row r="231100" x14ac:dyDescent="0.25"/>
    <row r="231101" x14ac:dyDescent="0.25"/>
    <row r="231102" x14ac:dyDescent="0.25"/>
    <row r="231103" x14ac:dyDescent="0.25"/>
    <row r="231104" x14ac:dyDescent="0.25"/>
    <row r="231105" x14ac:dyDescent="0.25"/>
    <row r="231106" x14ac:dyDescent="0.25"/>
    <row r="231107" x14ac:dyDescent="0.25"/>
    <row r="231108" x14ac:dyDescent="0.25"/>
    <row r="231109" x14ac:dyDescent="0.25"/>
    <row r="231110" x14ac:dyDescent="0.25"/>
    <row r="231111" x14ac:dyDescent="0.25"/>
    <row r="231112" x14ac:dyDescent="0.25"/>
    <row r="231113" x14ac:dyDescent="0.25"/>
    <row r="231114" x14ac:dyDescent="0.25"/>
    <row r="231115" x14ac:dyDescent="0.25"/>
    <row r="231116" x14ac:dyDescent="0.25"/>
    <row r="231117" x14ac:dyDescent="0.25"/>
    <row r="231118" x14ac:dyDescent="0.25"/>
    <row r="231119" x14ac:dyDescent="0.25"/>
    <row r="231120" x14ac:dyDescent="0.25"/>
    <row r="231121" x14ac:dyDescent="0.25"/>
    <row r="231122" x14ac:dyDescent="0.25"/>
    <row r="231123" x14ac:dyDescent="0.25"/>
    <row r="231124" x14ac:dyDescent="0.25"/>
    <row r="231125" x14ac:dyDescent="0.25"/>
    <row r="231126" x14ac:dyDescent="0.25"/>
    <row r="231127" x14ac:dyDescent="0.25"/>
    <row r="231128" x14ac:dyDescent="0.25"/>
    <row r="231129" x14ac:dyDescent="0.25"/>
    <row r="231130" x14ac:dyDescent="0.25"/>
    <row r="231131" x14ac:dyDescent="0.25"/>
    <row r="231132" x14ac:dyDescent="0.25"/>
    <row r="231133" x14ac:dyDescent="0.25"/>
    <row r="231134" x14ac:dyDescent="0.25"/>
    <row r="231135" x14ac:dyDescent="0.25"/>
    <row r="231136" x14ac:dyDescent="0.25"/>
    <row r="231137" x14ac:dyDescent="0.25"/>
    <row r="231138" x14ac:dyDescent="0.25"/>
    <row r="231139" x14ac:dyDescent="0.25"/>
    <row r="231140" x14ac:dyDescent="0.25"/>
    <row r="231141" x14ac:dyDescent="0.25"/>
    <row r="231142" x14ac:dyDescent="0.25"/>
    <row r="231143" x14ac:dyDescent="0.25"/>
    <row r="231144" x14ac:dyDescent="0.25"/>
    <row r="231145" x14ac:dyDescent="0.25"/>
    <row r="231146" x14ac:dyDescent="0.25"/>
    <row r="231147" x14ac:dyDescent="0.25"/>
    <row r="231148" x14ac:dyDescent="0.25"/>
    <row r="231149" x14ac:dyDescent="0.25"/>
    <row r="231150" x14ac:dyDescent="0.25"/>
    <row r="231151" x14ac:dyDescent="0.25"/>
    <row r="231152" x14ac:dyDescent="0.25"/>
    <row r="231153" x14ac:dyDescent="0.25"/>
    <row r="231154" x14ac:dyDescent="0.25"/>
    <row r="231155" x14ac:dyDescent="0.25"/>
    <row r="231156" x14ac:dyDescent="0.25"/>
    <row r="231157" x14ac:dyDescent="0.25"/>
    <row r="231158" x14ac:dyDescent="0.25"/>
    <row r="231159" x14ac:dyDescent="0.25"/>
    <row r="231160" x14ac:dyDescent="0.25"/>
    <row r="231161" x14ac:dyDescent="0.25"/>
    <row r="231162" x14ac:dyDescent="0.25"/>
    <row r="231163" x14ac:dyDescent="0.25"/>
    <row r="231164" x14ac:dyDescent="0.25"/>
    <row r="231165" x14ac:dyDescent="0.25"/>
    <row r="231166" x14ac:dyDescent="0.25"/>
    <row r="231167" x14ac:dyDescent="0.25"/>
    <row r="231168" x14ac:dyDescent="0.25"/>
    <row r="231169" x14ac:dyDescent="0.25"/>
    <row r="231170" x14ac:dyDescent="0.25"/>
    <row r="231171" x14ac:dyDescent="0.25"/>
    <row r="231172" x14ac:dyDescent="0.25"/>
    <row r="231173" x14ac:dyDescent="0.25"/>
    <row r="231174" x14ac:dyDescent="0.25"/>
    <row r="231175" x14ac:dyDescent="0.25"/>
    <row r="231176" x14ac:dyDescent="0.25"/>
    <row r="231177" x14ac:dyDescent="0.25"/>
    <row r="231178" x14ac:dyDescent="0.25"/>
    <row r="231179" x14ac:dyDescent="0.25"/>
    <row r="231180" x14ac:dyDescent="0.25"/>
    <row r="231181" x14ac:dyDescent="0.25"/>
    <row r="231182" x14ac:dyDescent="0.25"/>
    <row r="231183" x14ac:dyDescent="0.25"/>
    <row r="231184" x14ac:dyDescent="0.25"/>
    <row r="231185" x14ac:dyDescent="0.25"/>
    <row r="231186" x14ac:dyDescent="0.25"/>
    <row r="231187" x14ac:dyDescent="0.25"/>
    <row r="231188" x14ac:dyDescent="0.25"/>
    <row r="231189" x14ac:dyDescent="0.25"/>
    <row r="231190" x14ac:dyDescent="0.25"/>
    <row r="231191" x14ac:dyDescent="0.25"/>
    <row r="231192" x14ac:dyDescent="0.25"/>
    <row r="231193" x14ac:dyDescent="0.25"/>
    <row r="231194" x14ac:dyDescent="0.25"/>
    <row r="231195" x14ac:dyDescent="0.25"/>
    <row r="231196" x14ac:dyDescent="0.25"/>
    <row r="231197" x14ac:dyDescent="0.25"/>
    <row r="231198" x14ac:dyDescent="0.25"/>
    <row r="231199" x14ac:dyDescent="0.25"/>
    <row r="231200" x14ac:dyDescent="0.25"/>
    <row r="231201" x14ac:dyDescent="0.25"/>
    <row r="231202" x14ac:dyDescent="0.25"/>
    <row r="231203" x14ac:dyDescent="0.25"/>
    <row r="231204" x14ac:dyDescent="0.25"/>
    <row r="231205" x14ac:dyDescent="0.25"/>
    <row r="231206" x14ac:dyDescent="0.25"/>
    <row r="231207" x14ac:dyDescent="0.25"/>
    <row r="231208" x14ac:dyDescent="0.25"/>
    <row r="231209" x14ac:dyDescent="0.25"/>
    <row r="231210" x14ac:dyDescent="0.25"/>
    <row r="231211" x14ac:dyDescent="0.25"/>
    <row r="231212" x14ac:dyDescent="0.25"/>
    <row r="231213" x14ac:dyDescent="0.25"/>
    <row r="231214" x14ac:dyDescent="0.25"/>
    <row r="231215" x14ac:dyDescent="0.25"/>
    <row r="231216" x14ac:dyDescent="0.25"/>
    <row r="231217" x14ac:dyDescent="0.25"/>
    <row r="231218" x14ac:dyDescent="0.25"/>
    <row r="231219" x14ac:dyDescent="0.25"/>
    <row r="231220" x14ac:dyDescent="0.25"/>
    <row r="231221" x14ac:dyDescent="0.25"/>
    <row r="231222" x14ac:dyDescent="0.25"/>
    <row r="231223" x14ac:dyDescent="0.25"/>
    <row r="231224" x14ac:dyDescent="0.25"/>
    <row r="231225" x14ac:dyDescent="0.25"/>
    <row r="231226" x14ac:dyDescent="0.25"/>
    <row r="231227" x14ac:dyDescent="0.25"/>
    <row r="231228" x14ac:dyDescent="0.25"/>
    <row r="231229" x14ac:dyDescent="0.25"/>
    <row r="231230" x14ac:dyDescent="0.25"/>
    <row r="231231" x14ac:dyDescent="0.25"/>
    <row r="231232" x14ac:dyDescent="0.25"/>
    <row r="231233" x14ac:dyDescent="0.25"/>
    <row r="231234" x14ac:dyDescent="0.25"/>
    <row r="231235" x14ac:dyDescent="0.25"/>
    <row r="231236" x14ac:dyDescent="0.25"/>
    <row r="231237" x14ac:dyDescent="0.25"/>
    <row r="231238" x14ac:dyDescent="0.25"/>
    <row r="231239" x14ac:dyDescent="0.25"/>
    <row r="231240" x14ac:dyDescent="0.25"/>
    <row r="231241" x14ac:dyDescent="0.25"/>
    <row r="231242" x14ac:dyDescent="0.25"/>
    <row r="231243" x14ac:dyDescent="0.25"/>
    <row r="231244" x14ac:dyDescent="0.25"/>
    <row r="231245" x14ac:dyDescent="0.25"/>
    <row r="231246" x14ac:dyDescent="0.25"/>
    <row r="231247" x14ac:dyDescent="0.25"/>
    <row r="231248" x14ac:dyDescent="0.25"/>
    <row r="231249" x14ac:dyDescent="0.25"/>
    <row r="231250" x14ac:dyDescent="0.25"/>
    <row r="231251" x14ac:dyDescent="0.25"/>
    <row r="231252" x14ac:dyDescent="0.25"/>
    <row r="231253" x14ac:dyDescent="0.25"/>
    <row r="231254" x14ac:dyDescent="0.25"/>
    <row r="231255" x14ac:dyDescent="0.25"/>
    <row r="231256" x14ac:dyDescent="0.25"/>
    <row r="231257" x14ac:dyDescent="0.25"/>
    <row r="231258" x14ac:dyDescent="0.25"/>
    <row r="231259" x14ac:dyDescent="0.25"/>
    <row r="231260" x14ac:dyDescent="0.25"/>
    <row r="231261" x14ac:dyDescent="0.25"/>
    <row r="231262" x14ac:dyDescent="0.25"/>
    <row r="231263" x14ac:dyDescent="0.25"/>
    <row r="231264" x14ac:dyDescent="0.25"/>
    <row r="231265" x14ac:dyDescent="0.25"/>
    <row r="231266" x14ac:dyDescent="0.25"/>
    <row r="231267" x14ac:dyDescent="0.25"/>
    <row r="231268" x14ac:dyDescent="0.25"/>
    <row r="231269" x14ac:dyDescent="0.25"/>
    <row r="231270" x14ac:dyDescent="0.25"/>
    <row r="231271" x14ac:dyDescent="0.25"/>
    <row r="231272" x14ac:dyDescent="0.25"/>
    <row r="231273" x14ac:dyDescent="0.25"/>
    <row r="231274" x14ac:dyDescent="0.25"/>
    <row r="231275" x14ac:dyDescent="0.25"/>
    <row r="231276" x14ac:dyDescent="0.25"/>
    <row r="231277" x14ac:dyDescent="0.25"/>
    <row r="231278" x14ac:dyDescent="0.25"/>
    <row r="231279" x14ac:dyDescent="0.25"/>
    <row r="231280" x14ac:dyDescent="0.25"/>
    <row r="231281" x14ac:dyDescent="0.25"/>
    <row r="231282" x14ac:dyDescent="0.25"/>
    <row r="231283" x14ac:dyDescent="0.25"/>
    <row r="231284" x14ac:dyDescent="0.25"/>
    <row r="231285" x14ac:dyDescent="0.25"/>
    <row r="231286" x14ac:dyDescent="0.25"/>
    <row r="231287" x14ac:dyDescent="0.25"/>
    <row r="231288" x14ac:dyDescent="0.25"/>
    <row r="231289" x14ac:dyDescent="0.25"/>
    <row r="231290" x14ac:dyDescent="0.25"/>
    <row r="231291" x14ac:dyDescent="0.25"/>
    <row r="231292" x14ac:dyDescent="0.25"/>
    <row r="231293" x14ac:dyDescent="0.25"/>
    <row r="231294" x14ac:dyDescent="0.25"/>
    <row r="231295" x14ac:dyDescent="0.25"/>
    <row r="231296" x14ac:dyDescent="0.25"/>
    <row r="231297" x14ac:dyDescent="0.25"/>
    <row r="231298" x14ac:dyDescent="0.25"/>
    <row r="231299" x14ac:dyDescent="0.25"/>
    <row r="231300" x14ac:dyDescent="0.25"/>
    <row r="231301" x14ac:dyDescent="0.25"/>
    <row r="231302" x14ac:dyDescent="0.25"/>
    <row r="231303" x14ac:dyDescent="0.25"/>
    <row r="231304" x14ac:dyDescent="0.25"/>
    <row r="231305" x14ac:dyDescent="0.25"/>
    <row r="231306" x14ac:dyDescent="0.25"/>
    <row r="231307" x14ac:dyDescent="0.25"/>
    <row r="231308" x14ac:dyDescent="0.25"/>
    <row r="231309" x14ac:dyDescent="0.25"/>
    <row r="231310" x14ac:dyDescent="0.25"/>
    <row r="231311" x14ac:dyDescent="0.25"/>
    <row r="231312" x14ac:dyDescent="0.25"/>
    <row r="231313" x14ac:dyDescent="0.25"/>
    <row r="231314" x14ac:dyDescent="0.25"/>
    <row r="231315" x14ac:dyDescent="0.25"/>
    <row r="231316" x14ac:dyDescent="0.25"/>
    <row r="231317" x14ac:dyDescent="0.25"/>
    <row r="231318" x14ac:dyDescent="0.25"/>
    <row r="231319" x14ac:dyDescent="0.25"/>
    <row r="231320" x14ac:dyDescent="0.25"/>
    <row r="231321" x14ac:dyDescent="0.25"/>
    <row r="231322" x14ac:dyDescent="0.25"/>
    <row r="231323" x14ac:dyDescent="0.25"/>
    <row r="231324" x14ac:dyDescent="0.25"/>
    <row r="231325" x14ac:dyDescent="0.25"/>
    <row r="231326" x14ac:dyDescent="0.25"/>
    <row r="231327" x14ac:dyDescent="0.25"/>
    <row r="231328" x14ac:dyDescent="0.25"/>
    <row r="231329" x14ac:dyDescent="0.25"/>
    <row r="231330" x14ac:dyDescent="0.25"/>
    <row r="231331" x14ac:dyDescent="0.25"/>
    <row r="231332" x14ac:dyDescent="0.25"/>
    <row r="231333" x14ac:dyDescent="0.25"/>
    <row r="231334" x14ac:dyDescent="0.25"/>
    <row r="231335" x14ac:dyDescent="0.25"/>
    <row r="231336" x14ac:dyDescent="0.25"/>
    <row r="231337" x14ac:dyDescent="0.25"/>
    <row r="231338" x14ac:dyDescent="0.25"/>
    <row r="231339" x14ac:dyDescent="0.25"/>
    <row r="231340" x14ac:dyDescent="0.25"/>
    <row r="231341" x14ac:dyDescent="0.25"/>
    <row r="231342" x14ac:dyDescent="0.25"/>
    <row r="231343" x14ac:dyDescent="0.25"/>
    <row r="231344" x14ac:dyDescent="0.25"/>
    <row r="231345" x14ac:dyDescent="0.25"/>
    <row r="231346" x14ac:dyDescent="0.25"/>
    <row r="231347" x14ac:dyDescent="0.25"/>
    <row r="231348" x14ac:dyDescent="0.25"/>
    <row r="231349" x14ac:dyDescent="0.25"/>
    <row r="231350" x14ac:dyDescent="0.25"/>
    <row r="231351" x14ac:dyDescent="0.25"/>
    <row r="231352" x14ac:dyDescent="0.25"/>
    <row r="231353" x14ac:dyDescent="0.25"/>
    <row r="231354" x14ac:dyDescent="0.25"/>
    <row r="231355" x14ac:dyDescent="0.25"/>
    <row r="231356" x14ac:dyDescent="0.25"/>
    <row r="231357" x14ac:dyDescent="0.25"/>
    <row r="231358" x14ac:dyDescent="0.25"/>
    <row r="231359" x14ac:dyDescent="0.25"/>
    <row r="231360" x14ac:dyDescent="0.25"/>
    <row r="231361" x14ac:dyDescent="0.25"/>
    <row r="231362" x14ac:dyDescent="0.25"/>
    <row r="231363" x14ac:dyDescent="0.25"/>
    <row r="231364" x14ac:dyDescent="0.25"/>
    <row r="231365" x14ac:dyDescent="0.25"/>
    <row r="231366" x14ac:dyDescent="0.25"/>
    <row r="231367" x14ac:dyDescent="0.25"/>
    <row r="231368" x14ac:dyDescent="0.25"/>
    <row r="231369" x14ac:dyDescent="0.25"/>
    <row r="231370" x14ac:dyDescent="0.25"/>
    <row r="231371" x14ac:dyDescent="0.25"/>
    <row r="231372" x14ac:dyDescent="0.25"/>
    <row r="231373" x14ac:dyDescent="0.25"/>
    <row r="231374" x14ac:dyDescent="0.25"/>
    <row r="231375" x14ac:dyDescent="0.25"/>
    <row r="231376" x14ac:dyDescent="0.25"/>
    <row r="231377" x14ac:dyDescent="0.25"/>
    <row r="231378" x14ac:dyDescent="0.25"/>
    <row r="231379" x14ac:dyDescent="0.25"/>
    <row r="231380" x14ac:dyDescent="0.25"/>
    <row r="231381" x14ac:dyDescent="0.25"/>
    <row r="231382" x14ac:dyDescent="0.25"/>
    <row r="231383" x14ac:dyDescent="0.25"/>
    <row r="231384" x14ac:dyDescent="0.25"/>
    <row r="231385" x14ac:dyDescent="0.25"/>
    <row r="231386" x14ac:dyDescent="0.25"/>
    <row r="231387" x14ac:dyDescent="0.25"/>
    <row r="231388" x14ac:dyDescent="0.25"/>
    <row r="231389" x14ac:dyDescent="0.25"/>
    <row r="231390" x14ac:dyDescent="0.25"/>
    <row r="231391" x14ac:dyDescent="0.25"/>
    <row r="231392" x14ac:dyDescent="0.25"/>
    <row r="231393" x14ac:dyDescent="0.25"/>
    <row r="231394" x14ac:dyDescent="0.25"/>
    <row r="231395" x14ac:dyDescent="0.25"/>
    <row r="231396" x14ac:dyDescent="0.25"/>
    <row r="231397" x14ac:dyDescent="0.25"/>
    <row r="231398" x14ac:dyDescent="0.25"/>
    <row r="231399" x14ac:dyDescent="0.25"/>
    <row r="231400" x14ac:dyDescent="0.25"/>
    <row r="231401" x14ac:dyDescent="0.25"/>
    <row r="231402" x14ac:dyDescent="0.25"/>
    <row r="231403" x14ac:dyDescent="0.25"/>
    <row r="231404" x14ac:dyDescent="0.25"/>
    <row r="231405" x14ac:dyDescent="0.25"/>
    <row r="231406" x14ac:dyDescent="0.25"/>
    <row r="231407" x14ac:dyDescent="0.25"/>
    <row r="231408" x14ac:dyDescent="0.25"/>
    <row r="231409" x14ac:dyDescent="0.25"/>
    <row r="231410" x14ac:dyDescent="0.25"/>
    <row r="231411" x14ac:dyDescent="0.25"/>
    <row r="231412" x14ac:dyDescent="0.25"/>
    <row r="231413" x14ac:dyDescent="0.25"/>
    <row r="231414" x14ac:dyDescent="0.25"/>
    <row r="231415" x14ac:dyDescent="0.25"/>
    <row r="231416" x14ac:dyDescent="0.25"/>
    <row r="231417" x14ac:dyDescent="0.25"/>
    <row r="231418" x14ac:dyDescent="0.25"/>
    <row r="231419" x14ac:dyDescent="0.25"/>
    <row r="231420" x14ac:dyDescent="0.25"/>
    <row r="231421" x14ac:dyDescent="0.25"/>
    <row r="231422" x14ac:dyDescent="0.25"/>
    <row r="231423" x14ac:dyDescent="0.25"/>
    <row r="231424" x14ac:dyDescent="0.25"/>
    <row r="231425" x14ac:dyDescent="0.25"/>
    <row r="231426" x14ac:dyDescent="0.25"/>
    <row r="231427" x14ac:dyDescent="0.25"/>
    <row r="231428" x14ac:dyDescent="0.25"/>
    <row r="231429" x14ac:dyDescent="0.25"/>
    <row r="231430" x14ac:dyDescent="0.25"/>
    <row r="231431" x14ac:dyDescent="0.25"/>
    <row r="231432" x14ac:dyDescent="0.25"/>
    <row r="231433" x14ac:dyDescent="0.25"/>
    <row r="231434" x14ac:dyDescent="0.25"/>
    <row r="231435" x14ac:dyDescent="0.25"/>
    <row r="231436" x14ac:dyDescent="0.25"/>
    <row r="231437" x14ac:dyDescent="0.25"/>
    <row r="231438" x14ac:dyDescent="0.25"/>
    <row r="231439" x14ac:dyDescent="0.25"/>
    <row r="231440" x14ac:dyDescent="0.25"/>
    <row r="231441" x14ac:dyDescent="0.25"/>
    <row r="231442" x14ac:dyDescent="0.25"/>
    <row r="231443" x14ac:dyDescent="0.25"/>
    <row r="231444" x14ac:dyDescent="0.25"/>
    <row r="231445" x14ac:dyDescent="0.25"/>
    <row r="231446" x14ac:dyDescent="0.25"/>
    <row r="231447" x14ac:dyDescent="0.25"/>
    <row r="231448" x14ac:dyDescent="0.25"/>
    <row r="231449" x14ac:dyDescent="0.25"/>
    <row r="231450" x14ac:dyDescent="0.25"/>
    <row r="231451" x14ac:dyDescent="0.25"/>
    <row r="231452" x14ac:dyDescent="0.25"/>
    <row r="231453" x14ac:dyDescent="0.25"/>
    <row r="231454" x14ac:dyDescent="0.25"/>
    <row r="231455" x14ac:dyDescent="0.25"/>
    <row r="231456" x14ac:dyDescent="0.25"/>
    <row r="231457" x14ac:dyDescent="0.25"/>
    <row r="231458" x14ac:dyDescent="0.25"/>
    <row r="231459" x14ac:dyDescent="0.25"/>
    <row r="231460" x14ac:dyDescent="0.25"/>
    <row r="231461" x14ac:dyDescent="0.25"/>
    <row r="231462" x14ac:dyDescent="0.25"/>
    <row r="231463" x14ac:dyDescent="0.25"/>
    <row r="231464" x14ac:dyDescent="0.25"/>
    <row r="231465" x14ac:dyDescent="0.25"/>
    <row r="231466" x14ac:dyDescent="0.25"/>
    <row r="231467" x14ac:dyDescent="0.25"/>
    <row r="231468" x14ac:dyDescent="0.25"/>
    <row r="231469" x14ac:dyDescent="0.25"/>
    <row r="231470" x14ac:dyDescent="0.25"/>
    <row r="231471" x14ac:dyDescent="0.25"/>
    <row r="231472" x14ac:dyDescent="0.25"/>
    <row r="231473" x14ac:dyDescent="0.25"/>
    <row r="231474" x14ac:dyDescent="0.25"/>
    <row r="231475" x14ac:dyDescent="0.25"/>
    <row r="231476" x14ac:dyDescent="0.25"/>
    <row r="231477" x14ac:dyDescent="0.25"/>
    <row r="231478" x14ac:dyDescent="0.25"/>
    <row r="231479" x14ac:dyDescent="0.25"/>
    <row r="231480" x14ac:dyDescent="0.25"/>
    <row r="231481" x14ac:dyDescent="0.25"/>
    <row r="231482" x14ac:dyDescent="0.25"/>
    <row r="231483" x14ac:dyDescent="0.25"/>
    <row r="231484" x14ac:dyDescent="0.25"/>
    <row r="231485" x14ac:dyDescent="0.25"/>
    <row r="231486" x14ac:dyDescent="0.25"/>
    <row r="231487" x14ac:dyDescent="0.25"/>
    <row r="231488" x14ac:dyDescent="0.25"/>
    <row r="231489" x14ac:dyDescent="0.25"/>
    <row r="231490" x14ac:dyDescent="0.25"/>
    <row r="231491" x14ac:dyDescent="0.25"/>
    <row r="231492" x14ac:dyDescent="0.25"/>
    <row r="231493" x14ac:dyDescent="0.25"/>
    <row r="231494" x14ac:dyDescent="0.25"/>
    <row r="231495" x14ac:dyDescent="0.25"/>
    <row r="231496" x14ac:dyDescent="0.25"/>
    <row r="231497" x14ac:dyDescent="0.25"/>
    <row r="231498" x14ac:dyDescent="0.25"/>
    <row r="231499" x14ac:dyDescent="0.25"/>
    <row r="231500" x14ac:dyDescent="0.25"/>
    <row r="231501" x14ac:dyDescent="0.25"/>
    <row r="231502" x14ac:dyDescent="0.25"/>
    <row r="231503" x14ac:dyDescent="0.25"/>
    <row r="231504" x14ac:dyDescent="0.25"/>
    <row r="231505" x14ac:dyDescent="0.25"/>
    <row r="231506" x14ac:dyDescent="0.25"/>
    <row r="231507" x14ac:dyDescent="0.25"/>
    <row r="231508" x14ac:dyDescent="0.25"/>
    <row r="231509" x14ac:dyDescent="0.25"/>
    <row r="231510" x14ac:dyDescent="0.25"/>
    <row r="231511" x14ac:dyDescent="0.25"/>
    <row r="231512" x14ac:dyDescent="0.25"/>
    <row r="231513" x14ac:dyDescent="0.25"/>
    <row r="231514" x14ac:dyDescent="0.25"/>
    <row r="231515" x14ac:dyDescent="0.25"/>
    <row r="231516" x14ac:dyDescent="0.25"/>
    <row r="231517" x14ac:dyDescent="0.25"/>
    <row r="231518" x14ac:dyDescent="0.25"/>
    <row r="231519" x14ac:dyDescent="0.25"/>
    <row r="231520" x14ac:dyDescent="0.25"/>
    <row r="231521" x14ac:dyDescent="0.25"/>
    <row r="231522" x14ac:dyDescent="0.25"/>
    <row r="231523" x14ac:dyDescent="0.25"/>
    <row r="231524" x14ac:dyDescent="0.25"/>
    <row r="231525" x14ac:dyDescent="0.25"/>
    <row r="231526" x14ac:dyDescent="0.25"/>
    <row r="231527" x14ac:dyDescent="0.25"/>
    <row r="231528" x14ac:dyDescent="0.25"/>
    <row r="231529" x14ac:dyDescent="0.25"/>
    <row r="231530" x14ac:dyDescent="0.25"/>
    <row r="231531" x14ac:dyDescent="0.25"/>
    <row r="231532" x14ac:dyDescent="0.25"/>
    <row r="231533" x14ac:dyDescent="0.25"/>
    <row r="231534" x14ac:dyDescent="0.25"/>
    <row r="231535" x14ac:dyDescent="0.25"/>
    <row r="231536" x14ac:dyDescent="0.25"/>
    <row r="231537" x14ac:dyDescent="0.25"/>
    <row r="231538" x14ac:dyDescent="0.25"/>
    <row r="231539" x14ac:dyDescent="0.25"/>
    <row r="231540" x14ac:dyDescent="0.25"/>
    <row r="231541" x14ac:dyDescent="0.25"/>
    <row r="231542" x14ac:dyDescent="0.25"/>
    <row r="231543" x14ac:dyDescent="0.25"/>
    <row r="231544" x14ac:dyDescent="0.25"/>
    <row r="231545" x14ac:dyDescent="0.25"/>
    <row r="231546" x14ac:dyDescent="0.25"/>
    <row r="231547" x14ac:dyDescent="0.25"/>
    <row r="231548" x14ac:dyDescent="0.25"/>
    <row r="231549" x14ac:dyDescent="0.25"/>
    <row r="231550" x14ac:dyDescent="0.25"/>
    <row r="231551" x14ac:dyDescent="0.25"/>
    <row r="231552" x14ac:dyDescent="0.25"/>
    <row r="231553" x14ac:dyDescent="0.25"/>
    <row r="231554" x14ac:dyDescent="0.25"/>
    <row r="231555" x14ac:dyDescent="0.25"/>
    <row r="231556" x14ac:dyDescent="0.25"/>
    <row r="231557" x14ac:dyDescent="0.25"/>
    <row r="231558" x14ac:dyDescent="0.25"/>
    <row r="231559" x14ac:dyDescent="0.25"/>
    <row r="231560" x14ac:dyDescent="0.25"/>
    <row r="231561" x14ac:dyDescent="0.25"/>
    <row r="231562" x14ac:dyDescent="0.25"/>
    <row r="231563" x14ac:dyDescent="0.25"/>
    <row r="231564" x14ac:dyDescent="0.25"/>
    <row r="231565" x14ac:dyDescent="0.25"/>
    <row r="231566" x14ac:dyDescent="0.25"/>
    <row r="231567" x14ac:dyDescent="0.25"/>
    <row r="231568" x14ac:dyDescent="0.25"/>
    <row r="231569" x14ac:dyDescent="0.25"/>
    <row r="231570" x14ac:dyDescent="0.25"/>
    <row r="231571" x14ac:dyDescent="0.25"/>
    <row r="231572" x14ac:dyDescent="0.25"/>
    <row r="231573" x14ac:dyDescent="0.25"/>
    <row r="231574" x14ac:dyDescent="0.25"/>
    <row r="231575" x14ac:dyDescent="0.25"/>
    <row r="231576" x14ac:dyDescent="0.25"/>
    <row r="231577" x14ac:dyDescent="0.25"/>
    <row r="231578" x14ac:dyDescent="0.25"/>
    <row r="231579" x14ac:dyDescent="0.25"/>
    <row r="231580" x14ac:dyDescent="0.25"/>
    <row r="231581" x14ac:dyDescent="0.25"/>
    <row r="231582" x14ac:dyDescent="0.25"/>
    <row r="231583" x14ac:dyDescent="0.25"/>
    <row r="231584" x14ac:dyDescent="0.25"/>
    <row r="231585" x14ac:dyDescent="0.25"/>
    <row r="231586" x14ac:dyDescent="0.25"/>
    <row r="231587" x14ac:dyDescent="0.25"/>
    <row r="231588" x14ac:dyDescent="0.25"/>
    <row r="231589" x14ac:dyDescent="0.25"/>
    <row r="231590" x14ac:dyDescent="0.25"/>
    <row r="231591" x14ac:dyDescent="0.25"/>
    <row r="231592" x14ac:dyDescent="0.25"/>
    <row r="231593" x14ac:dyDescent="0.25"/>
    <row r="231594" x14ac:dyDescent="0.25"/>
    <row r="231595" x14ac:dyDescent="0.25"/>
    <row r="231596" x14ac:dyDescent="0.25"/>
    <row r="231597" x14ac:dyDescent="0.25"/>
    <row r="231598" x14ac:dyDescent="0.25"/>
    <row r="231599" x14ac:dyDescent="0.25"/>
    <row r="231600" x14ac:dyDescent="0.25"/>
    <row r="231601" x14ac:dyDescent="0.25"/>
    <row r="231602" x14ac:dyDescent="0.25"/>
    <row r="231603" x14ac:dyDescent="0.25"/>
    <row r="231604" x14ac:dyDescent="0.25"/>
    <row r="231605" x14ac:dyDescent="0.25"/>
    <row r="231606" x14ac:dyDescent="0.25"/>
    <row r="231607" x14ac:dyDescent="0.25"/>
    <row r="231608" x14ac:dyDescent="0.25"/>
    <row r="231609" x14ac:dyDescent="0.25"/>
    <row r="231610" x14ac:dyDescent="0.25"/>
    <row r="231611" x14ac:dyDescent="0.25"/>
    <row r="231612" x14ac:dyDescent="0.25"/>
    <row r="231613" x14ac:dyDescent="0.25"/>
    <row r="231614" x14ac:dyDescent="0.25"/>
    <row r="231615" x14ac:dyDescent="0.25"/>
    <row r="231616" x14ac:dyDescent="0.25"/>
    <row r="231617" x14ac:dyDescent="0.25"/>
    <row r="231618" x14ac:dyDescent="0.25"/>
    <row r="231619" x14ac:dyDescent="0.25"/>
    <row r="231620" x14ac:dyDescent="0.25"/>
    <row r="231621" x14ac:dyDescent="0.25"/>
    <row r="231622" x14ac:dyDescent="0.25"/>
    <row r="231623" x14ac:dyDescent="0.25"/>
    <row r="231624" x14ac:dyDescent="0.25"/>
    <row r="231625" x14ac:dyDescent="0.25"/>
    <row r="231626" x14ac:dyDescent="0.25"/>
    <row r="231627" x14ac:dyDescent="0.25"/>
    <row r="231628" x14ac:dyDescent="0.25"/>
    <row r="231629" x14ac:dyDescent="0.25"/>
    <row r="231630" x14ac:dyDescent="0.25"/>
    <row r="231631" x14ac:dyDescent="0.25"/>
    <row r="231632" x14ac:dyDescent="0.25"/>
    <row r="231633" x14ac:dyDescent="0.25"/>
    <row r="231634" x14ac:dyDescent="0.25"/>
    <row r="231635" x14ac:dyDescent="0.25"/>
    <row r="231636" x14ac:dyDescent="0.25"/>
    <row r="231637" x14ac:dyDescent="0.25"/>
    <row r="231638" x14ac:dyDescent="0.25"/>
    <row r="231639" x14ac:dyDescent="0.25"/>
    <row r="231640" x14ac:dyDescent="0.25"/>
    <row r="231641" x14ac:dyDescent="0.25"/>
    <row r="231642" x14ac:dyDescent="0.25"/>
    <row r="231643" x14ac:dyDescent="0.25"/>
    <row r="231644" x14ac:dyDescent="0.25"/>
    <row r="231645" x14ac:dyDescent="0.25"/>
    <row r="231646" x14ac:dyDescent="0.25"/>
    <row r="231647" x14ac:dyDescent="0.25"/>
    <row r="231648" x14ac:dyDescent="0.25"/>
    <row r="231649" x14ac:dyDescent="0.25"/>
    <row r="231650" x14ac:dyDescent="0.25"/>
    <row r="231651" x14ac:dyDescent="0.25"/>
    <row r="231652" x14ac:dyDescent="0.25"/>
    <row r="231653" x14ac:dyDescent="0.25"/>
    <row r="231654" x14ac:dyDescent="0.25"/>
    <row r="231655" x14ac:dyDescent="0.25"/>
    <row r="231656" x14ac:dyDescent="0.25"/>
    <row r="231657" x14ac:dyDescent="0.25"/>
    <row r="231658" x14ac:dyDescent="0.25"/>
    <row r="231659" x14ac:dyDescent="0.25"/>
    <row r="231660" x14ac:dyDescent="0.25"/>
    <row r="231661" x14ac:dyDescent="0.25"/>
    <row r="231662" x14ac:dyDescent="0.25"/>
    <row r="231663" x14ac:dyDescent="0.25"/>
    <row r="231664" x14ac:dyDescent="0.25"/>
    <row r="231665" x14ac:dyDescent="0.25"/>
    <row r="231666" x14ac:dyDescent="0.25"/>
    <row r="231667" x14ac:dyDescent="0.25"/>
    <row r="231668" x14ac:dyDescent="0.25"/>
    <row r="231669" x14ac:dyDescent="0.25"/>
    <row r="231670" x14ac:dyDescent="0.25"/>
    <row r="231671" x14ac:dyDescent="0.25"/>
    <row r="231672" x14ac:dyDescent="0.25"/>
    <row r="231673" x14ac:dyDescent="0.25"/>
    <row r="231674" x14ac:dyDescent="0.25"/>
    <row r="231675" x14ac:dyDescent="0.25"/>
    <row r="231676" x14ac:dyDescent="0.25"/>
    <row r="231677" x14ac:dyDescent="0.25"/>
    <row r="231678" x14ac:dyDescent="0.25"/>
    <row r="231679" x14ac:dyDescent="0.25"/>
    <row r="231680" x14ac:dyDescent="0.25"/>
    <row r="231681" x14ac:dyDescent="0.25"/>
    <row r="231682" x14ac:dyDescent="0.25"/>
    <row r="231683" x14ac:dyDescent="0.25"/>
    <row r="231684" x14ac:dyDescent="0.25"/>
    <row r="231685" x14ac:dyDescent="0.25"/>
    <row r="231686" x14ac:dyDescent="0.25"/>
    <row r="231687" x14ac:dyDescent="0.25"/>
    <row r="231688" x14ac:dyDescent="0.25"/>
    <row r="231689" x14ac:dyDescent="0.25"/>
    <row r="231690" x14ac:dyDescent="0.25"/>
    <row r="231691" x14ac:dyDescent="0.25"/>
    <row r="231692" x14ac:dyDescent="0.25"/>
    <row r="231693" x14ac:dyDescent="0.25"/>
    <row r="231694" x14ac:dyDescent="0.25"/>
    <row r="231695" x14ac:dyDescent="0.25"/>
    <row r="231696" x14ac:dyDescent="0.25"/>
    <row r="231697" x14ac:dyDescent="0.25"/>
    <row r="231698" x14ac:dyDescent="0.25"/>
    <row r="231699" x14ac:dyDescent="0.25"/>
    <row r="231700" x14ac:dyDescent="0.25"/>
    <row r="231701" x14ac:dyDescent="0.25"/>
    <row r="231702" x14ac:dyDescent="0.25"/>
    <row r="231703" x14ac:dyDescent="0.25"/>
    <row r="231704" x14ac:dyDescent="0.25"/>
    <row r="231705" x14ac:dyDescent="0.25"/>
    <row r="231706" x14ac:dyDescent="0.25"/>
    <row r="231707" x14ac:dyDescent="0.25"/>
    <row r="231708" x14ac:dyDescent="0.25"/>
    <row r="231709" x14ac:dyDescent="0.25"/>
    <row r="231710" x14ac:dyDescent="0.25"/>
    <row r="231711" x14ac:dyDescent="0.25"/>
    <row r="231712" x14ac:dyDescent="0.25"/>
    <row r="231713" x14ac:dyDescent="0.25"/>
    <row r="231714" x14ac:dyDescent="0.25"/>
    <row r="231715" x14ac:dyDescent="0.25"/>
    <row r="231716" x14ac:dyDescent="0.25"/>
    <row r="231717" x14ac:dyDescent="0.25"/>
    <row r="231718" x14ac:dyDescent="0.25"/>
    <row r="231719" x14ac:dyDescent="0.25"/>
    <row r="231720" x14ac:dyDescent="0.25"/>
    <row r="231721" x14ac:dyDescent="0.25"/>
    <row r="231722" x14ac:dyDescent="0.25"/>
    <row r="231723" x14ac:dyDescent="0.25"/>
    <row r="231724" x14ac:dyDescent="0.25"/>
    <row r="231725" x14ac:dyDescent="0.25"/>
    <row r="231726" x14ac:dyDescent="0.25"/>
    <row r="231727" x14ac:dyDescent="0.25"/>
    <row r="231728" x14ac:dyDescent="0.25"/>
    <row r="231729" x14ac:dyDescent="0.25"/>
    <row r="231730" x14ac:dyDescent="0.25"/>
    <row r="231731" x14ac:dyDescent="0.25"/>
    <row r="231732" x14ac:dyDescent="0.25"/>
    <row r="231733" x14ac:dyDescent="0.25"/>
    <row r="231734" x14ac:dyDescent="0.25"/>
    <row r="231735" x14ac:dyDescent="0.25"/>
    <row r="231736" x14ac:dyDescent="0.25"/>
    <row r="231737" x14ac:dyDescent="0.25"/>
    <row r="231738" x14ac:dyDescent="0.25"/>
    <row r="231739" x14ac:dyDescent="0.25"/>
    <row r="231740" x14ac:dyDescent="0.25"/>
    <row r="231741" x14ac:dyDescent="0.25"/>
    <row r="231742" x14ac:dyDescent="0.25"/>
    <row r="231743" x14ac:dyDescent="0.25"/>
    <row r="231744" x14ac:dyDescent="0.25"/>
    <row r="231745" x14ac:dyDescent="0.25"/>
    <row r="231746" x14ac:dyDescent="0.25"/>
    <row r="231747" x14ac:dyDescent="0.25"/>
    <row r="231748" x14ac:dyDescent="0.25"/>
    <row r="231749" x14ac:dyDescent="0.25"/>
    <row r="231750" x14ac:dyDescent="0.25"/>
    <row r="231751" x14ac:dyDescent="0.25"/>
    <row r="231752" x14ac:dyDescent="0.25"/>
    <row r="231753" x14ac:dyDescent="0.25"/>
    <row r="231754" x14ac:dyDescent="0.25"/>
    <row r="231755" x14ac:dyDescent="0.25"/>
    <row r="231756" x14ac:dyDescent="0.25"/>
    <row r="231757" x14ac:dyDescent="0.25"/>
    <row r="231758" x14ac:dyDescent="0.25"/>
    <row r="231759" x14ac:dyDescent="0.25"/>
    <row r="231760" x14ac:dyDescent="0.25"/>
    <row r="231761" x14ac:dyDescent="0.25"/>
    <row r="231762" x14ac:dyDescent="0.25"/>
    <row r="231763" x14ac:dyDescent="0.25"/>
    <row r="231764" x14ac:dyDescent="0.25"/>
    <row r="231765" x14ac:dyDescent="0.25"/>
    <row r="231766" x14ac:dyDescent="0.25"/>
    <row r="231767" x14ac:dyDescent="0.25"/>
    <row r="231768" x14ac:dyDescent="0.25"/>
    <row r="231769" x14ac:dyDescent="0.25"/>
    <row r="231770" x14ac:dyDescent="0.25"/>
    <row r="231771" x14ac:dyDescent="0.25"/>
    <row r="231772" x14ac:dyDescent="0.25"/>
    <row r="231773" x14ac:dyDescent="0.25"/>
    <row r="231774" x14ac:dyDescent="0.25"/>
    <row r="231775" x14ac:dyDescent="0.25"/>
    <row r="231776" x14ac:dyDescent="0.25"/>
    <row r="231777" x14ac:dyDescent="0.25"/>
    <row r="231778" x14ac:dyDescent="0.25"/>
    <row r="231779" x14ac:dyDescent="0.25"/>
    <row r="231780" x14ac:dyDescent="0.25"/>
    <row r="231781" x14ac:dyDescent="0.25"/>
    <row r="231782" x14ac:dyDescent="0.25"/>
    <row r="231783" x14ac:dyDescent="0.25"/>
    <row r="231784" x14ac:dyDescent="0.25"/>
    <row r="231785" x14ac:dyDescent="0.25"/>
    <row r="231786" x14ac:dyDescent="0.25"/>
    <row r="231787" x14ac:dyDescent="0.25"/>
    <row r="231788" x14ac:dyDescent="0.25"/>
    <row r="231789" x14ac:dyDescent="0.25"/>
    <row r="231790" x14ac:dyDescent="0.25"/>
    <row r="231791" x14ac:dyDescent="0.25"/>
    <row r="231792" x14ac:dyDescent="0.25"/>
    <row r="231793" x14ac:dyDescent="0.25"/>
    <row r="231794" x14ac:dyDescent="0.25"/>
    <row r="231795" x14ac:dyDescent="0.25"/>
    <row r="231796" x14ac:dyDescent="0.25"/>
    <row r="231797" x14ac:dyDescent="0.25"/>
    <row r="231798" x14ac:dyDescent="0.25"/>
    <row r="231799" x14ac:dyDescent="0.25"/>
    <row r="231800" x14ac:dyDescent="0.25"/>
    <row r="231801" x14ac:dyDescent="0.25"/>
    <row r="231802" x14ac:dyDescent="0.25"/>
    <row r="231803" x14ac:dyDescent="0.25"/>
    <row r="231804" x14ac:dyDescent="0.25"/>
    <row r="231805" x14ac:dyDescent="0.25"/>
    <row r="231806" x14ac:dyDescent="0.25"/>
    <row r="231807" x14ac:dyDescent="0.25"/>
    <row r="231808" x14ac:dyDescent="0.25"/>
    <row r="231809" x14ac:dyDescent="0.25"/>
    <row r="231810" x14ac:dyDescent="0.25"/>
    <row r="231811" x14ac:dyDescent="0.25"/>
    <row r="231812" x14ac:dyDescent="0.25"/>
    <row r="231813" x14ac:dyDescent="0.25"/>
    <row r="231814" x14ac:dyDescent="0.25"/>
    <row r="231815" x14ac:dyDescent="0.25"/>
    <row r="231816" x14ac:dyDescent="0.25"/>
    <row r="231817" x14ac:dyDescent="0.25"/>
    <row r="231818" x14ac:dyDescent="0.25"/>
    <row r="231819" x14ac:dyDescent="0.25"/>
    <row r="231820" x14ac:dyDescent="0.25"/>
    <row r="231821" x14ac:dyDescent="0.25"/>
    <row r="231822" x14ac:dyDescent="0.25"/>
    <row r="231823" x14ac:dyDescent="0.25"/>
    <row r="231824" x14ac:dyDescent="0.25"/>
    <row r="231825" x14ac:dyDescent="0.25"/>
    <row r="231826" x14ac:dyDescent="0.25"/>
    <row r="231827" x14ac:dyDescent="0.25"/>
    <row r="231828" x14ac:dyDescent="0.25"/>
    <row r="231829" x14ac:dyDescent="0.25"/>
    <row r="231830" x14ac:dyDescent="0.25"/>
    <row r="231831" x14ac:dyDescent="0.25"/>
    <row r="231832" x14ac:dyDescent="0.25"/>
    <row r="231833" x14ac:dyDescent="0.25"/>
    <row r="231834" x14ac:dyDescent="0.25"/>
    <row r="231835" x14ac:dyDescent="0.25"/>
    <row r="231836" x14ac:dyDescent="0.25"/>
    <row r="231837" x14ac:dyDescent="0.25"/>
    <row r="231838" x14ac:dyDescent="0.25"/>
    <row r="231839" x14ac:dyDescent="0.25"/>
    <row r="231840" x14ac:dyDescent="0.25"/>
    <row r="231841" x14ac:dyDescent="0.25"/>
    <row r="231842" x14ac:dyDescent="0.25"/>
    <row r="231843" x14ac:dyDescent="0.25"/>
    <row r="231844" x14ac:dyDescent="0.25"/>
    <row r="231845" x14ac:dyDescent="0.25"/>
    <row r="231846" x14ac:dyDescent="0.25"/>
    <row r="231847" x14ac:dyDescent="0.25"/>
    <row r="231848" x14ac:dyDescent="0.25"/>
    <row r="231849" x14ac:dyDescent="0.25"/>
    <row r="231850" x14ac:dyDescent="0.25"/>
    <row r="231851" x14ac:dyDescent="0.25"/>
    <row r="231852" x14ac:dyDescent="0.25"/>
    <row r="231853" x14ac:dyDescent="0.25"/>
    <row r="231854" x14ac:dyDescent="0.25"/>
    <row r="231855" x14ac:dyDescent="0.25"/>
    <row r="231856" x14ac:dyDescent="0.25"/>
    <row r="231857" x14ac:dyDescent="0.25"/>
    <row r="231858" x14ac:dyDescent="0.25"/>
    <row r="231859" x14ac:dyDescent="0.25"/>
    <row r="231860" x14ac:dyDescent="0.25"/>
    <row r="231861" x14ac:dyDescent="0.25"/>
    <row r="231862" x14ac:dyDescent="0.25"/>
    <row r="231863" x14ac:dyDescent="0.25"/>
    <row r="231864" x14ac:dyDescent="0.25"/>
    <row r="231865" x14ac:dyDescent="0.25"/>
    <row r="231866" x14ac:dyDescent="0.25"/>
    <row r="231867" x14ac:dyDescent="0.25"/>
    <row r="231868" x14ac:dyDescent="0.25"/>
    <row r="231869" x14ac:dyDescent="0.25"/>
    <row r="231870" x14ac:dyDescent="0.25"/>
    <row r="231871" x14ac:dyDescent="0.25"/>
    <row r="231872" x14ac:dyDescent="0.25"/>
    <row r="231873" x14ac:dyDescent="0.25"/>
    <row r="231874" x14ac:dyDescent="0.25"/>
    <row r="231875" x14ac:dyDescent="0.25"/>
    <row r="231876" x14ac:dyDescent="0.25"/>
    <row r="231877" x14ac:dyDescent="0.25"/>
    <row r="231878" x14ac:dyDescent="0.25"/>
    <row r="231879" x14ac:dyDescent="0.25"/>
    <row r="231880" x14ac:dyDescent="0.25"/>
    <row r="231881" x14ac:dyDescent="0.25"/>
    <row r="231882" x14ac:dyDescent="0.25"/>
    <row r="231883" x14ac:dyDescent="0.25"/>
    <row r="231884" x14ac:dyDescent="0.25"/>
    <row r="231885" x14ac:dyDescent="0.25"/>
    <row r="231886" x14ac:dyDescent="0.25"/>
    <row r="231887" x14ac:dyDescent="0.25"/>
    <row r="231888" x14ac:dyDescent="0.25"/>
    <row r="231889" x14ac:dyDescent="0.25"/>
    <row r="231890" x14ac:dyDescent="0.25"/>
    <row r="231891" x14ac:dyDescent="0.25"/>
    <row r="231892" x14ac:dyDescent="0.25"/>
    <row r="231893" x14ac:dyDescent="0.25"/>
    <row r="231894" x14ac:dyDescent="0.25"/>
    <row r="231895" x14ac:dyDescent="0.25"/>
    <row r="231896" x14ac:dyDescent="0.25"/>
    <row r="231897" x14ac:dyDescent="0.25"/>
    <row r="231898" x14ac:dyDescent="0.25"/>
    <row r="231899" x14ac:dyDescent="0.25"/>
    <row r="231900" x14ac:dyDescent="0.25"/>
    <row r="231901" x14ac:dyDescent="0.25"/>
    <row r="231902" x14ac:dyDescent="0.25"/>
    <row r="231903" x14ac:dyDescent="0.25"/>
    <row r="231904" x14ac:dyDescent="0.25"/>
    <row r="231905" x14ac:dyDescent="0.25"/>
    <row r="231906" x14ac:dyDescent="0.25"/>
    <row r="231907" x14ac:dyDescent="0.25"/>
    <row r="231908" x14ac:dyDescent="0.25"/>
    <row r="231909" x14ac:dyDescent="0.25"/>
    <row r="231910" x14ac:dyDescent="0.25"/>
    <row r="231911" x14ac:dyDescent="0.25"/>
    <row r="231912" x14ac:dyDescent="0.25"/>
    <row r="231913" x14ac:dyDescent="0.25"/>
    <row r="231914" x14ac:dyDescent="0.25"/>
    <row r="231915" x14ac:dyDescent="0.25"/>
    <row r="231916" x14ac:dyDescent="0.25"/>
    <row r="231917" x14ac:dyDescent="0.25"/>
    <row r="231918" x14ac:dyDescent="0.25"/>
    <row r="231919" x14ac:dyDescent="0.25"/>
    <row r="231920" x14ac:dyDescent="0.25"/>
    <row r="231921" x14ac:dyDescent="0.25"/>
    <row r="231922" x14ac:dyDescent="0.25"/>
    <row r="231923" x14ac:dyDescent="0.25"/>
    <row r="231924" x14ac:dyDescent="0.25"/>
    <row r="231925" x14ac:dyDescent="0.25"/>
    <row r="231926" x14ac:dyDescent="0.25"/>
    <row r="231927" x14ac:dyDescent="0.25"/>
    <row r="231928" x14ac:dyDescent="0.25"/>
    <row r="231929" x14ac:dyDescent="0.25"/>
    <row r="231930" x14ac:dyDescent="0.25"/>
    <row r="231931" x14ac:dyDescent="0.25"/>
    <row r="231932" x14ac:dyDescent="0.25"/>
    <row r="231933" x14ac:dyDescent="0.25"/>
    <row r="231934" x14ac:dyDescent="0.25"/>
    <row r="231935" x14ac:dyDescent="0.25"/>
    <row r="231936" x14ac:dyDescent="0.25"/>
    <row r="231937" x14ac:dyDescent="0.25"/>
    <row r="231938" x14ac:dyDescent="0.25"/>
    <row r="231939" x14ac:dyDescent="0.25"/>
    <row r="231940" x14ac:dyDescent="0.25"/>
    <row r="231941" x14ac:dyDescent="0.25"/>
    <row r="231942" x14ac:dyDescent="0.25"/>
    <row r="231943" x14ac:dyDescent="0.25"/>
    <row r="231944" x14ac:dyDescent="0.25"/>
    <row r="231945" x14ac:dyDescent="0.25"/>
    <row r="231946" x14ac:dyDescent="0.25"/>
    <row r="231947" x14ac:dyDescent="0.25"/>
    <row r="231948" x14ac:dyDescent="0.25"/>
    <row r="231949" x14ac:dyDescent="0.25"/>
    <row r="231950" x14ac:dyDescent="0.25"/>
    <row r="231951" x14ac:dyDescent="0.25"/>
    <row r="231952" x14ac:dyDescent="0.25"/>
    <row r="231953" x14ac:dyDescent="0.25"/>
    <row r="231954" x14ac:dyDescent="0.25"/>
    <row r="231955" x14ac:dyDescent="0.25"/>
    <row r="231956" x14ac:dyDescent="0.25"/>
    <row r="231957" x14ac:dyDescent="0.25"/>
    <row r="231958" x14ac:dyDescent="0.25"/>
    <row r="231959" x14ac:dyDescent="0.25"/>
    <row r="231960" x14ac:dyDescent="0.25"/>
    <row r="231961" x14ac:dyDescent="0.25"/>
    <row r="231962" x14ac:dyDescent="0.25"/>
    <row r="231963" x14ac:dyDescent="0.25"/>
    <row r="231964" x14ac:dyDescent="0.25"/>
    <row r="231965" x14ac:dyDescent="0.25"/>
    <row r="231966" x14ac:dyDescent="0.25"/>
    <row r="231967" x14ac:dyDescent="0.25"/>
    <row r="231968" x14ac:dyDescent="0.25"/>
    <row r="231969" x14ac:dyDescent="0.25"/>
    <row r="231970" x14ac:dyDescent="0.25"/>
    <row r="231971" x14ac:dyDescent="0.25"/>
    <row r="231972" x14ac:dyDescent="0.25"/>
    <row r="231973" x14ac:dyDescent="0.25"/>
    <row r="231974" x14ac:dyDescent="0.25"/>
    <row r="231975" x14ac:dyDescent="0.25"/>
    <row r="231976" x14ac:dyDescent="0.25"/>
    <row r="231977" x14ac:dyDescent="0.25"/>
    <row r="231978" x14ac:dyDescent="0.25"/>
    <row r="231979" x14ac:dyDescent="0.25"/>
    <row r="231980" x14ac:dyDescent="0.25"/>
    <row r="231981" x14ac:dyDescent="0.25"/>
    <row r="231982" x14ac:dyDescent="0.25"/>
    <row r="231983" x14ac:dyDescent="0.25"/>
    <row r="231984" x14ac:dyDescent="0.25"/>
    <row r="231985" x14ac:dyDescent="0.25"/>
    <row r="231986" x14ac:dyDescent="0.25"/>
    <row r="231987" x14ac:dyDescent="0.25"/>
    <row r="231988" x14ac:dyDescent="0.25"/>
    <row r="231989" x14ac:dyDescent="0.25"/>
    <row r="231990" x14ac:dyDescent="0.25"/>
    <row r="231991" x14ac:dyDescent="0.25"/>
    <row r="231992" x14ac:dyDescent="0.25"/>
    <row r="231993" x14ac:dyDescent="0.25"/>
    <row r="231994" x14ac:dyDescent="0.25"/>
    <row r="231995" x14ac:dyDescent="0.25"/>
    <row r="231996" x14ac:dyDescent="0.25"/>
    <row r="231997" x14ac:dyDescent="0.25"/>
    <row r="231998" x14ac:dyDescent="0.25"/>
    <row r="231999" x14ac:dyDescent="0.25"/>
    <row r="232000" x14ac:dyDescent="0.25"/>
    <row r="232001" x14ac:dyDescent="0.25"/>
    <row r="232002" x14ac:dyDescent="0.25"/>
    <row r="232003" x14ac:dyDescent="0.25"/>
    <row r="232004" x14ac:dyDescent="0.25"/>
    <row r="232005" x14ac:dyDescent="0.25"/>
    <row r="232006" x14ac:dyDescent="0.25"/>
    <row r="232007" x14ac:dyDescent="0.25"/>
    <row r="232008" x14ac:dyDescent="0.25"/>
    <row r="232009" x14ac:dyDescent="0.25"/>
    <row r="232010" x14ac:dyDescent="0.25"/>
    <row r="232011" x14ac:dyDescent="0.25"/>
    <row r="232012" x14ac:dyDescent="0.25"/>
    <row r="232013" x14ac:dyDescent="0.25"/>
    <row r="232014" x14ac:dyDescent="0.25"/>
    <row r="232015" x14ac:dyDescent="0.25"/>
    <row r="232016" x14ac:dyDescent="0.25"/>
    <row r="232017" x14ac:dyDescent="0.25"/>
    <row r="232018" x14ac:dyDescent="0.25"/>
    <row r="232019" x14ac:dyDescent="0.25"/>
    <row r="232020" x14ac:dyDescent="0.25"/>
    <row r="232021" x14ac:dyDescent="0.25"/>
    <row r="232022" x14ac:dyDescent="0.25"/>
    <row r="232023" x14ac:dyDescent="0.25"/>
    <row r="232024" x14ac:dyDescent="0.25"/>
    <row r="232025" x14ac:dyDescent="0.25"/>
    <row r="232026" x14ac:dyDescent="0.25"/>
    <row r="232027" x14ac:dyDescent="0.25"/>
    <row r="232028" x14ac:dyDescent="0.25"/>
    <row r="232029" x14ac:dyDescent="0.25"/>
    <row r="232030" x14ac:dyDescent="0.25"/>
    <row r="232031" x14ac:dyDescent="0.25"/>
    <row r="232032" x14ac:dyDescent="0.25"/>
    <row r="232033" x14ac:dyDescent="0.25"/>
    <row r="232034" x14ac:dyDescent="0.25"/>
    <row r="232035" x14ac:dyDescent="0.25"/>
    <row r="232036" x14ac:dyDescent="0.25"/>
    <row r="232037" x14ac:dyDescent="0.25"/>
    <row r="232038" x14ac:dyDescent="0.25"/>
    <row r="232039" x14ac:dyDescent="0.25"/>
    <row r="232040" x14ac:dyDescent="0.25"/>
    <row r="232041" x14ac:dyDescent="0.25"/>
    <row r="232042" x14ac:dyDescent="0.25"/>
    <row r="232043" x14ac:dyDescent="0.25"/>
    <row r="232044" x14ac:dyDescent="0.25"/>
    <row r="232045" x14ac:dyDescent="0.25"/>
    <row r="232046" x14ac:dyDescent="0.25"/>
    <row r="232047" x14ac:dyDescent="0.25"/>
    <row r="232048" x14ac:dyDescent="0.25"/>
    <row r="232049" x14ac:dyDescent="0.25"/>
    <row r="232050" x14ac:dyDescent="0.25"/>
    <row r="232051" x14ac:dyDescent="0.25"/>
    <row r="232052" x14ac:dyDescent="0.25"/>
    <row r="232053" x14ac:dyDescent="0.25"/>
    <row r="232054" x14ac:dyDescent="0.25"/>
    <row r="232055" x14ac:dyDescent="0.25"/>
    <row r="232056" x14ac:dyDescent="0.25"/>
    <row r="232057" x14ac:dyDescent="0.25"/>
    <row r="232058" x14ac:dyDescent="0.25"/>
    <row r="232059" x14ac:dyDescent="0.25"/>
    <row r="232060" x14ac:dyDescent="0.25"/>
    <row r="232061" x14ac:dyDescent="0.25"/>
    <row r="232062" x14ac:dyDescent="0.25"/>
    <row r="232063" x14ac:dyDescent="0.25"/>
    <row r="232064" x14ac:dyDescent="0.25"/>
    <row r="232065" x14ac:dyDescent="0.25"/>
    <row r="232066" x14ac:dyDescent="0.25"/>
    <row r="232067" x14ac:dyDescent="0.25"/>
    <row r="232068" x14ac:dyDescent="0.25"/>
    <row r="232069" x14ac:dyDescent="0.25"/>
    <row r="232070" x14ac:dyDescent="0.25"/>
    <row r="232071" x14ac:dyDescent="0.25"/>
    <row r="232072" x14ac:dyDescent="0.25"/>
    <row r="232073" x14ac:dyDescent="0.25"/>
    <row r="232074" x14ac:dyDescent="0.25"/>
    <row r="232075" x14ac:dyDescent="0.25"/>
    <row r="232076" x14ac:dyDescent="0.25"/>
    <row r="232077" x14ac:dyDescent="0.25"/>
    <row r="232078" x14ac:dyDescent="0.25"/>
    <row r="232079" x14ac:dyDescent="0.25"/>
    <row r="232080" x14ac:dyDescent="0.25"/>
    <row r="232081" x14ac:dyDescent="0.25"/>
    <row r="232082" x14ac:dyDescent="0.25"/>
    <row r="232083" x14ac:dyDescent="0.25"/>
    <row r="232084" x14ac:dyDescent="0.25"/>
    <row r="232085" x14ac:dyDescent="0.25"/>
    <row r="232086" x14ac:dyDescent="0.25"/>
    <row r="232087" x14ac:dyDescent="0.25"/>
    <row r="232088" x14ac:dyDescent="0.25"/>
    <row r="232089" x14ac:dyDescent="0.25"/>
    <row r="232090" x14ac:dyDescent="0.25"/>
    <row r="232091" x14ac:dyDescent="0.25"/>
    <row r="232092" x14ac:dyDescent="0.25"/>
    <row r="232093" x14ac:dyDescent="0.25"/>
    <row r="232094" x14ac:dyDescent="0.25"/>
    <row r="232095" x14ac:dyDescent="0.25"/>
    <row r="232096" x14ac:dyDescent="0.25"/>
    <row r="232097" x14ac:dyDescent="0.25"/>
    <row r="232098" x14ac:dyDescent="0.25"/>
    <row r="232099" x14ac:dyDescent="0.25"/>
    <row r="232100" x14ac:dyDescent="0.25"/>
    <row r="232101" x14ac:dyDescent="0.25"/>
    <row r="232102" x14ac:dyDescent="0.25"/>
    <row r="232103" x14ac:dyDescent="0.25"/>
    <row r="232104" x14ac:dyDescent="0.25"/>
    <row r="232105" x14ac:dyDescent="0.25"/>
    <row r="232106" x14ac:dyDescent="0.25"/>
    <row r="232107" x14ac:dyDescent="0.25"/>
    <row r="232108" x14ac:dyDescent="0.25"/>
    <row r="232109" x14ac:dyDescent="0.25"/>
    <row r="232110" x14ac:dyDescent="0.25"/>
    <row r="232111" x14ac:dyDescent="0.25"/>
    <row r="232112" x14ac:dyDescent="0.25"/>
    <row r="232113" x14ac:dyDescent="0.25"/>
    <row r="232114" x14ac:dyDescent="0.25"/>
    <row r="232115" x14ac:dyDescent="0.25"/>
    <row r="232116" x14ac:dyDescent="0.25"/>
    <row r="232117" x14ac:dyDescent="0.25"/>
    <row r="232118" x14ac:dyDescent="0.25"/>
    <row r="232119" x14ac:dyDescent="0.25"/>
    <row r="232120" x14ac:dyDescent="0.25"/>
    <row r="232121" x14ac:dyDescent="0.25"/>
    <row r="232122" x14ac:dyDescent="0.25"/>
    <row r="232123" x14ac:dyDescent="0.25"/>
    <row r="232124" x14ac:dyDescent="0.25"/>
    <row r="232125" x14ac:dyDescent="0.25"/>
    <row r="232126" x14ac:dyDescent="0.25"/>
    <row r="232127" x14ac:dyDescent="0.25"/>
    <row r="232128" x14ac:dyDescent="0.25"/>
    <row r="232129" x14ac:dyDescent="0.25"/>
    <row r="232130" x14ac:dyDescent="0.25"/>
    <row r="232131" x14ac:dyDescent="0.25"/>
    <row r="232132" x14ac:dyDescent="0.25"/>
    <row r="232133" x14ac:dyDescent="0.25"/>
    <row r="232134" x14ac:dyDescent="0.25"/>
    <row r="232135" x14ac:dyDescent="0.25"/>
    <row r="232136" x14ac:dyDescent="0.25"/>
    <row r="232137" x14ac:dyDescent="0.25"/>
    <row r="232138" x14ac:dyDescent="0.25"/>
    <row r="232139" x14ac:dyDescent="0.25"/>
    <row r="232140" x14ac:dyDescent="0.25"/>
    <row r="232141" x14ac:dyDescent="0.25"/>
    <row r="232142" x14ac:dyDescent="0.25"/>
    <row r="232143" x14ac:dyDescent="0.25"/>
    <row r="232144" x14ac:dyDescent="0.25"/>
    <row r="232145" x14ac:dyDescent="0.25"/>
    <row r="232146" x14ac:dyDescent="0.25"/>
    <row r="232147" x14ac:dyDescent="0.25"/>
    <row r="232148" x14ac:dyDescent="0.25"/>
    <row r="232149" x14ac:dyDescent="0.25"/>
    <row r="232150" x14ac:dyDescent="0.25"/>
    <row r="232151" x14ac:dyDescent="0.25"/>
    <row r="232152" x14ac:dyDescent="0.25"/>
    <row r="232153" x14ac:dyDescent="0.25"/>
    <row r="232154" x14ac:dyDescent="0.25"/>
    <row r="232155" x14ac:dyDescent="0.25"/>
    <row r="232156" x14ac:dyDescent="0.25"/>
    <row r="232157" x14ac:dyDescent="0.25"/>
    <row r="232158" x14ac:dyDescent="0.25"/>
    <row r="232159" x14ac:dyDescent="0.25"/>
    <row r="232160" x14ac:dyDescent="0.25"/>
    <row r="232161" x14ac:dyDescent="0.25"/>
    <row r="232162" x14ac:dyDescent="0.25"/>
    <row r="232163" x14ac:dyDescent="0.25"/>
    <row r="232164" x14ac:dyDescent="0.25"/>
    <row r="232165" x14ac:dyDescent="0.25"/>
    <row r="232166" x14ac:dyDescent="0.25"/>
    <row r="232167" x14ac:dyDescent="0.25"/>
    <row r="232168" x14ac:dyDescent="0.25"/>
    <row r="232169" x14ac:dyDescent="0.25"/>
    <row r="232170" x14ac:dyDescent="0.25"/>
    <row r="232171" x14ac:dyDescent="0.25"/>
    <row r="232172" x14ac:dyDescent="0.25"/>
    <row r="232173" x14ac:dyDescent="0.25"/>
    <row r="232174" x14ac:dyDescent="0.25"/>
    <row r="232175" x14ac:dyDescent="0.25"/>
    <row r="232176" x14ac:dyDescent="0.25"/>
    <row r="232177" x14ac:dyDescent="0.25"/>
    <row r="232178" x14ac:dyDescent="0.25"/>
    <row r="232179" x14ac:dyDescent="0.25"/>
    <row r="232180" x14ac:dyDescent="0.25"/>
    <row r="232181" x14ac:dyDescent="0.25"/>
    <row r="232182" x14ac:dyDescent="0.25"/>
    <row r="232183" x14ac:dyDescent="0.25"/>
    <row r="232184" x14ac:dyDescent="0.25"/>
    <row r="232185" x14ac:dyDescent="0.25"/>
    <row r="232186" x14ac:dyDescent="0.25"/>
    <row r="232187" x14ac:dyDescent="0.25"/>
    <row r="232188" x14ac:dyDescent="0.25"/>
    <row r="232189" x14ac:dyDescent="0.25"/>
    <row r="232190" x14ac:dyDescent="0.25"/>
    <row r="232191" x14ac:dyDescent="0.25"/>
    <row r="232192" x14ac:dyDescent="0.25"/>
    <row r="232193" x14ac:dyDescent="0.25"/>
    <row r="232194" x14ac:dyDescent="0.25"/>
    <row r="232195" x14ac:dyDescent="0.25"/>
    <row r="232196" x14ac:dyDescent="0.25"/>
    <row r="232197" x14ac:dyDescent="0.25"/>
    <row r="232198" x14ac:dyDescent="0.25"/>
    <row r="232199" x14ac:dyDescent="0.25"/>
    <row r="232200" x14ac:dyDescent="0.25"/>
    <row r="232201" x14ac:dyDescent="0.25"/>
    <row r="232202" x14ac:dyDescent="0.25"/>
    <row r="232203" x14ac:dyDescent="0.25"/>
    <row r="232204" x14ac:dyDescent="0.25"/>
    <row r="232205" x14ac:dyDescent="0.25"/>
    <row r="232206" x14ac:dyDescent="0.25"/>
    <row r="232207" x14ac:dyDescent="0.25"/>
    <row r="232208" x14ac:dyDescent="0.25"/>
    <row r="232209" x14ac:dyDescent="0.25"/>
    <row r="232210" x14ac:dyDescent="0.25"/>
    <row r="232211" x14ac:dyDescent="0.25"/>
    <row r="232212" x14ac:dyDescent="0.25"/>
    <row r="232213" x14ac:dyDescent="0.25"/>
    <row r="232214" x14ac:dyDescent="0.25"/>
    <row r="232215" x14ac:dyDescent="0.25"/>
    <row r="232216" x14ac:dyDescent="0.25"/>
    <row r="232217" x14ac:dyDescent="0.25"/>
    <row r="232218" x14ac:dyDescent="0.25"/>
    <row r="232219" x14ac:dyDescent="0.25"/>
    <row r="232220" x14ac:dyDescent="0.25"/>
    <row r="232221" x14ac:dyDescent="0.25"/>
    <row r="232222" x14ac:dyDescent="0.25"/>
    <row r="232223" x14ac:dyDescent="0.25"/>
    <row r="232224" x14ac:dyDescent="0.25"/>
    <row r="232225" x14ac:dyDescent="0.25"/>
    <row r="232226" x14ac:dyDescent="0.25"/>
    <row r="232227" x14ac:dyDescent="0.25"/>
    <row r="232228" x14ac:dyDescent="0.25"/>
    <row r="232229" x14ac:dyDescent="0.25"/>
    <row r="232230" x14ac:dyDescent="0.25"/>
    <row r="232231" x14ac:dyDescent="0.25"/>
    <row r="232232" x14ac:dyDescent="0.25"/>
    <row r="232233" x14ac:dyDescent="0.25"/>
    <row r="232234" x14ac:dyDescent="0.25"/>
    <row r="232235" x14ac:dyDescent="0.25"/>
    <row r="232236" x14ac:dyDescent="0.25"/>
    <row r="232237" x14ac:dyDescent="0.25"/>
    <row r="232238" x14ac:dyDescent="0.25"/>
    <row r="232239" x14ac:dyDescent="0.25"/>
    <row r="232240" x14ac:dyDescent="0.25"/>
    <row r="232241" x14ac:dyDescent="0.25"/>
    <row r="232242" x14ac:dyDescent="0.25"/>
    <row r="232243" x14ac:dyDescent="0.25"/>
    <row r="232244" x14ac:dyDescent="0.25"/>
    <row r="232245" x14ac:dyDescent="0.25"/>
    <row r="232246" x14ac:dyDescent="0.25"/>
    <row r="232247" x14ac:dyDescent="0.25"/>
    <row r="232248" x14ac:dyDescent="0.25"/>
    <row r="232249" x14ac:dyDescent="0.25"/>
    <row r="232250" x14ac:dyDescent="0.25"/>
    <row r="232251" x14ac:dyDescent="0.25"/>
    <row r="232252" x14ac:dyDescent="0.25"/>
    <row r="232253" x14ac:dyDescent="0.25"/>
    <row r="232254" x14ac:dyDescent="0.25"/>
    <row r="232255" x14ac:dyDescent="0.25"/>
    <row r="232256" x14ac:dyDescent="0.25"/>
    <row r="232257" x14ac:dyDescent="0.25"/>
    <row r="232258" x14ac:dyDescent="0.25"/>
    <row r="232259" x14ac:dyDescent="0.25"/>
    <row r="232260" x14ac:dyDescent="0.25"/>
    <row r="232261" x14ac:dyDescent="0.25"/>
    <row r="232262" x14ac:dyDescent="0.25"/>
    <row r="232263" x14ac:dyDescent="0.25"/>
    <row r="232264" x14ac:dyDescent="0.25"/>
    <row r="232265" x14ac:dyDescent="0.25"/>
    <row r="232266" x14ac:dyDescent="0.25"/>
    <row r="232267" x14ac:dyDescent="0.25"/>
    <row r="232268" x14ac:dyDescent="0.25"/>
    <row r="232269" x14ac:dyDescent="0.25"/>
    <row r="232270" x14ac:dyDescent="0.25"/>
    <row r="232271" x14ac:dyDescent="0.25"/>
    <row r="232272" x14ac:dyDescent="0.25"/>
    <row r="232273" x14ac:dyDescent="0.25"/>
    <row r="232274" x14ac:dyDescent="0.25"/>
    <row r="232275" x14ac:dyDescent="0.25"/>
    <row r="232276" x14ac:dyDescent="0.25"/>
    <row r="232277" x14ac:dyDescent="0.25"/>
    <row r="232278" x14ac:dyDescent="0.25"/>
    <row r="232279" x14ac:dyDescent="0.25"/>
    <row r="232280" x14ac:dyDescent="0.25"/>
    <row r="232281" x14ac:dyDescent="0.25"/>
    <row r="232282" x14ac:dyDescent="0.25"/>
    <row r="232283" x14ac:dyDescent="0.25"/>
    <row r="232284" x14ac:dyDescent="0.25"/>
    <row r="232285" x14ac:dyDescent="0.25"/>
    <row r="232286" x14ac:dyDescent="0.25"/>
    <row r="232287" x14ac:dyDescent="0.25"/>
    <row r="232288" x14ac:dyDescent="0.25"/>
    <row r="232289" x14ac:dyDescent="0.25"/>
    <row r="232290" x14ac:dyDescent="0.25"/>
    <row r="232291" x14ac:dyDescent="0.25"/>
    <row r="232292" x14ac:dyDescent="0.25"/>
    <row r="232293" x14ac:dyDescent="0.25"/>
    <row r="232294" x14ac:dyDescent="0.25"/>
    <row r="232295" x14ac:dyDescent="0.25"/>
    <row r="232296" x14ac:dyDescent="0.25"/>
    <row r="232297" x14ac:dyDescent="0.25"/>
    <row r="232298" x14ac:dyDescent="0.25"/>
    <row r="232299" x14ac:dyDescent="0.25"/>
    <row r="232300" x14ac:dyDescent="0.25"/>
    <row r="232301" x14ac:dyDescent="0.25"/>
    <row r="232302" x14ac:dyDescent="0.25"/>
    <row r="232303" x14ac:dyDescent="0.25"/>
    <row r="232304" x14ac:dyDescent="0.25"/>
    <row r="232305" x14ac:dyDescent="0.25"/>
    <row r="232306" x14ac:dyDescent="0.25"/>
    <row r="232307" x14ac:dyDescent="0.25"/>
    <row r="232308" x14ac:dyDescent="0.25"/>
    <row r="232309" x14ac:dyDescent="0.25"/>
    <row r="232310" x14ac:dyDescent="0.25"/>
    <row r="232311" x14ac:dyDescent="0.25"/>
    <row r="232312" x14ac:dyDescent="0.25"/>
    <row r="232313" x14ac:dyDescent="0.25"/>
    <row r="232314" x14ac:dyDescent="0.25"/>
    <row r="232315" x14ac:dyDescent="0.25"/>
    <row r="232316" x14ac:dyDescent="0.25"/>
    <row r="232317" x14ac:dyDescent="0.25"/>
    <row r="232318" x14ac:dyDescent="0.25"/>
    <row r="232319" x14ac:dyDescent="0.25"/>
    <row r="232320" x14ac:dyDescent="0.25"/>
    <row r="232321" x14ac:dyDescent="0.25"/>
    <row r="232322" x14ac:dyDescent="0.25"/>
    <row r="232323" x14ac:dyDescent="0.25"/>
    <row r="232324" x14ac:dyDescent="0.25"/>
    <row r="232325" x14ac:dyDescent="0.25"/>
    <row r="232326" x14ac:dyDescent="0.25"/>
    <row r="232327" x14ac:dyDescent="0.25"/>
    <row r="232328" x14ac:dyDescent="0.25"/>
    <row r="232329" x14ac:dyDescent="0.25"/>
    <row r="232330" x14ac:dyDescent="0.25"/>
    <row r="232331" x14ac:dyDescent="0.25"/>
    <row r="232332" x14ac:dyDescent="0.25"/>
    <row r="232333" x14ac:dyDescent="0.25"/>
    <row r="232334" x14ac:dyDescent="0.25"/>
    <row r="232335" x14ac:dyDescent="0.25"/>
    <row r="232336" x14ac:dyDescent="0.25"/>
    <row r="232337" x14ac:dyDescent="0.25"/>
    <row r="232338" x14ac:dyDescent="0.25"/>
    <row r="232339" x14ac:dyDescent="0.25"/>
    <row r="232340" x14ac:dyDescent="0.25"/>
    <row r="232341" x14ac:dyDescent="0.25"/>
    <row r="232342" x14ac:dyDescent="0.25"/>
    <row r="232343" x14ac:dyDescent="0.25"/>
    <row r="232344" x14ac:dyDescent="0.25"/>
    <row r="232345" x14ac:dyDescent="0.25"/>
    <row r="232346" x14ac:dyDescent="0.25"/>
    <row r="232347" x14ac:dyDescent="0.25"/>
    <row r="232348" x14ac:dyDescent="0.25"/>
    <row r="232349" x14ac:dyDescent="0.25"/>
    <row r="232350" x14ac:dyDescent="0.25"/>
    <row r="232351" x14ac:dyDescent="0.25"/>
    <row r="232352" x14ac:dyDescent="0.25"/>
    <row r="232353" x14ac:dyDescent="0.25"/>
    <row r="232354" x14ac:dyDescent="0.25"/>
    <row r="232355" x14ac:dyDescent="0.25"/>
    <row r="232356" x14ac:dyDescent="0.25"/>
    <row r="232357" x14ac:dyDescent="0.25"/>
    <row r="232358" x14ac:dyDescent="0.25"/>
    <row r="232359" x14ac:dyDescent="0.25"/>
    <row r="232360" x14ac:dyDescent="0.25"/>
    <row r="232361" x14ac:dyDescent="0.25"/>
    <row r="232362" x14ac:dyDescent="0.25"/>
    <row r="232363" x14ac:dyDescent="0.25"/>
    <row r="232364" x14ac:dyDescent="0.25"/>
    <row r="232365" x14ac:dyDescent="0.25"/>
    <row r="232366" x14ac:dyDescent="0.25"/>
    <row r="232367" x14ac:dyDescent="0.25"/>
    <row r="232368" x14ac:dyDescent="0.25"/>
    <row r="232369" x14ac:dyDescent="0.25"/>
    <row r="232370" x14ac:dyDescent="0.25"/>
    <row r="232371" x14ac:dyDescent="0.25"/>
    <row r="232372" x14ac:dyDescent="0.25"/>
    <row r="232373" x14ac:dyDescent="0.25"/>
    <row r="232374" x14ac:dyDescent="0.25"/>
    <row r="232375" x14ac:dyDescent="0.25"/>
    <row r="232376" x14ac:dyDescent="0.25"/>
    <row r="232377" x14ac:dyDescent="0.25"/>
    <row r="232378" x14ac:dyDescent="0.25"/>
    <row r="232379" x14ac:dyDescent="0.25"/>
    <row r="232380" x14ac:dyDescent="0.25"/>
    <row r="232381" x14ac:dyDescent="0.25"/>
    <row r="232382" x14ac:dyDescent="0.25"/>
    <row r="232383" x14ac:dyDescent="0.25"/>
    <row r="232384" x14ac:dyDescent="0.25"/>
    <row r="232385" x14ac:dyDescent="0.25"/>
    <row r="232386" x14ac:dyDescent="0.25"/>
    <row r="232387" x14ac:dyDescent="0.25"/>
    <row r="232388" x14ac:dyDescent="0.25"/>
    <row r="232389" x14ac:dyDescent="0.25"/>
    <row r="232390" x14ac:dyDescent="0.25"/>
    <row r="232391" x14ac:dyDescent="0.25"/>
    <row r="232392" x14ac:dyDescent="0.25"/>
    <row r="232393" x14ac:dyDescent="0.25"/>
    <row r="232394" x14ac:dyDescent="0.25"/>
    <row r="232395" x14ac:dyDescent="0.25"/>
    <row r="232396" x14ac:dyDescent="0.25"/>
    <row r="232397" x14ac:dyDescent="0.25"/>
    <row r="232398" x14ac:dyDescent="0.25"/>
    <row r="232399" x14ac:dyDescent="0.25"/>
    <row r="232400" x14ac:dyDescent="0.25"/>
    <row r="232401" x14ac:dyDescent="0.25"/>
    <row r="232402" x14ac:dyDescent="0.25"/>
    <row r="232403" x14ac:dyDescent="0.25"/>
    <row r="232404" x14ac:dyDescent="0.25"/>
    <row r="232405" x14ac:dyDescent="0.25"/>
    <row r="232406" x14ac:dyDescent="0.25"/>
    <row r="232407" x14ac:dyDescent="0.25"/>
    <row r="232408" x14ac:dyDescent="0.25"/>
    <row r="232409" x14ac:dyDescent="0.25"/>
    <row r="232410" x14ac:dyDescent="0.25"/>
    <row r="232411" x14ac:dyDescent="0.25"/>
    <row r="232412" x14ac:dyDescent="0.25"/>
    <row r="232413" x14ac:dyDescent="0.25"/>
    <row r="232414" x14ac:dyDescent="0.25"/>
    <row r="232415" x14ac:dyDescent="0.25"/>
    <row r="232416" x14ac:dyDescent="0.25"/>
    <row r="232417" x14ac:dyDescent="0.25"/>
    <row r="232418" x14ac:dyDescent="0.25"/>
    <row r="232419" x14ac:dyDescent="0.25"/>
    <row r="232420" x14ac:dyDescent="0.25"/>
    <row r="232421" x14ac:dyDescent="0.25"/>
    <row r="232422" x14ac:dyDescent="0.25"/>
    <row r="232423" x14ac:dyDescent="0.25"/>
    <row r="232424" x14ac:dyDescent="0.25"/>
    <row r="232425" x14ac:dyDescent="0.25"/>
    <row r="232426" x14ac:dyDescent="0.25"/>
    <row r="232427" x14ac:dyDescent="0.25"/>
    <row r="232428" x14ac:dyDescent="0.25"/>
    <row r="232429" x14ac:dyDescent="0.25"/>
    <row r="232430" x14ac:dyDescent="0.25"/>
    <row r="232431" x14ac:dyDescent="0.25"/>
    <row r="232432" x14ac:dyDescent="0.25"/>
    <row r="232433" x14ac:dyDescent="0.25"/>
    <row r="232434" x14ac:dyDescent="0.25"/>
    <row r="232435" x14ac:dyDescent="0.25"/>
    <row r="232436" x14ac:dyDescent="0.25"/>
    <row r="232437" x14ac:dyDescent="0.25"/>
    <row r="232438" x14ac:dyDescent="0.25"/>
    <row r="232439" x14ac:dyDescent="0.25"/>
    <row r="232440" x14ac:dyDescent="0.25"/>
    <row r="232441" x14ac:dyDescent="0.25"/>
    <row r="232442" x14ac:dyDescent="0.25"/>
    <row r="232443" x14ac:dyDescent="0.25"/>
    <row r="232444" x14ac:dyDescent="0.25"/>
    <row r="232445" x14ac:dyDescent="0.25"/>
    <row r="232446" x14ac:dyDescent="0.25"/>
    <row r="232447" x14ac:dyDescent="0.25"/>
    <row r="232448" x14ac:dyDescent="0.25"/>
    <row r="232449" x14ac:dyDescent="0.25"/>
    <row r="232450" x14ac:dyDescent="0.25"/>
    <row r="232451" x14ac:dyDescent="0.25"/>
    <row r="232452" x14ac:dyDescent="0.25"/>
    <row r="232453" x14ac:dyDescent="0.25"/>
    <row r="232454" x14ac:dyDescent="0.25"/>
    <row r="232455" x14ac:dyDescent="0.25"/>
    <row r="232456" x14ac:dyDescent="0.25"/>
    <row r="232457" x14ac:dyDescent="0.25"/>
    <row r="232458" x14ac:dyDescent="0.25"/>
    <row r="232459" x14ac:dyDescent="0.25"/>
    <row r="232460" x14ac:dyDescent="0.25"/>
    <row r="232461" x14ac:dyDescent="0.25"/>
    <row r="232462" x14ac:dyDescent="0.25"/>
    <row r="232463" x14ac:dyDescent="0.25"/>
    <row r="232464" x14ac:dyDescent="0.25"/>
    <row r="232465" x14ac:dyDescent="0.25"/>
    <row r="232466" x14ac:dyDescent="0.25"/>
    <row r="232467" x14ac:dyDescent="0.25"/>
    <row r="232468" x14ac:dyDescent="0.25"/>
    <row r="232469" x14ac:dyDescent="0.25"/>
    <row r="232470" x14ac:dyDescent="0.25"/>
    <row r="232471" x14ac:dyDescent="0.25"/>
    <row r="232472" x14ac:dyDescent="0.25"/>
    <row r="232473" x14ac:dyDescent="0.25"/>
    <row r="232474" x14ac:dyDescent="0.25"/>
    <row r="232475" x14ac:dyDescent="0.25"/>
    <row r="232476" x14ac:dyDescent="0.25"/>
    <row r="232477" x14ac:dyDescent="0.25"/>
    <row r="232478" x14ac:dyDescent="0.25"/>
    <row r="232479" x14ac:dyDescent="0.25"/>
    <row r="232480" x14ac:dyDescent="0.25"/>
    <row r="232481" x14ac:dyDescent="0.25"/>
    <row r="232482" x14ac:dyDescent="0.25"/>
    <row r="232483" x14ac:dyDescent="0.25"/>
    <row r="232484" x14ac:dyDescent="0.25"/>
    <row r="232485" x14ac:dyDescent="0.25"/>
    <row r="232486" x14ac:dyDescent="0.25"/>
    <row r="232487" x14ac:dyDescent="0.25"/>
    <row r="232488" x14ac:dyDescent="0.25"/>
    <row r="232489" x14ac:dyDescent="0.25"/>
    <row r="232490" x14ac:dyDescent="0.25"/>
    <row r="232491" x14ac:dyDescent="0.25"/>
    <row r="232492" x14ac:dyDescent="0.25"/>
    <row r="232493" x14ac:dyDescent="0.25"/>
    <row r="232494" x14ac:dyDescent="0.25"/>
    <row r="232495" x14ac:dyDescent="0.25"/>
    <row r="232496" x14ac:dyDescent="0.25"/>
    <row r="232497" x14ac:dyDescent="0.25"/>
    <row r="232498" x14ac:dyDescent="0.25"/>
    <row r="232499" x14ac:dyDescent="0.25"/>
    <row r="232500" x14ac:dyDescent="0.25"/>
    <row r="232501" x14ac:dyDescent="0.25"/>
    <row r="232502" x14ac:dyDescent="0.25"/>
    <row r="232503" x14ac:dyDescent="0.25"/>
    <row r="232504" x14ac:dyDescent="0.25"/>
    <row r="232505" x14ac:dyDescent="0.25"/>
    <row r="232506" x14ac:dyDescent="0.25"/>
    <row r="232507" x14ac:dyDescent="0.25"/>
    <row r="232508" x14ac:dyDescent="0.25"/>
    <row r="232509" x14ac:dyDescent="0.25"/>
    <row r="232510" x14ac:dyDescent="0.25"/>
    <row r="232511" x14ac:dyDescent="0.25"/>
    <row r="232512" x14ac:dyDescent="0.25"/>
    <row r="232513" x14ac:dyDescent="0.25"/>
    <row r="232514" x14ac:dyDescent="0.25"/>
    <row r="232515" x14ac:dyDescent="0.25"/>
    <row r="232516" x14ac:dyDescent="0.25"/>
    <row r="232517" x14ac:dyDescent="0.25"/>
    <row r="232518" x14ac:dyDescent="0.25"/>
    <row r="232519" x14ac:dyDescent="0.25"/>
    <row r="232520" x14ac:dyDescent="0.25"/>
    <row r="232521" x14ac:dyDescent="0.25"/>
    <row r="232522" x14ac:dyDescent="0.25"/>
    <row r="232523" x14ac:dyDescent="0.25"/>
    <row r="232524" x14ac:dyDescent="0.25"/>
    <row r="232525" x14ac:dyDescent="0.25"/>
    <row r="232526" x14ac:dyDescent="0.25"/>
    <row r="232527" x14ac:dyDescent="0.25"/>
    <row r="232528" x14ac:dyDescent="0.25"/>
    <row r="232529" x14ac:dyDescent="0.25"/>
    <row r="232530" x14ac:dyDescent="0.25"/>
    <row r="232531" x14ac:dyDescent="0.25"/>
    <row r="232532" x14ac:dyDescent="0.25"/>
    <row r="232533" x14ac:dyDescent="0.25"/>
    <row r="232534" x14ac:dyDescent="0.25"/>
    <row r="232535" x14ac:dyDescent="0.25"/>
    <row r="232536" x14ac:dyDescent="0.25"/>
    <row r="232537" x14ac:dyDescent="0.25"/>
    <row r="232538" x14ac:dyDescent="0.25"/>
    <row r="232539" x14ac:dyDescent="0.25"/>
    <row r="232540" x14ac:dyDescent="0.25"/>
    <row r="232541" x14ac:dyDescent="0.25"/>
    <row r="232542" x14ac:dyDescent="0.25"/>
    <row r="232543" x14ac:dyDescent="0.25"/>
    <row r="232544" x14ac:dyDescent="0.25"/>
    <row r="232545" x14ac:dyDescent="0.25"/>
    <row r="232546" x14ac:dyDescent="0.25"/>
    <row r="232547" x14ac:dyDescent="0.25"/>
    <row r="232548" x14ac:dyDescent="0.25"/>
    <row r="232549" x14ac:dyDescent="0.25"/>
    <row r="232550" x14ac:dyDescent="0.25"/>
    <row r="232551" x14ac:dyDescent="0.25"/>
    <row r="232552" x14ac:dyDescent="0.25"/>
    <row r="232553" x14ac:dyDescent="0.25"/>
    <row r="232554" x14ac:dyDescent="0.25"/>
    <row r="232555" x14ac:dyDescent="0.25"/>
    <row r="232556" x14ac:dyDescent="0.25"/>
    <row r="232557" x14ac:dyDescent="0.25"/>
    <row r="232558" x14ac:dyDescent="0.25"/>
    <row r="232559" x14ac:dyDescent="0.25"/>
    <row r="232560" x14ac:dyDescent="0.25"/>
    <row r="232561" x14ac:dyDescent="0.25"/>
    <row r="232562" x14ac:dyDescent="0.25"/>
    <row r="232563" x14ac:dyDescent="0.25"/>
    <row r="232564" x14ac:dyDescent="0.25"/>
    <row r="232565" x14ac:dyDescent="0.25"/>
    <row r="232566" x14ac:dyDescent="0.25"/>
    <row r="232567" x14ac:dyDescent="0.25"/>
    <row r="232568" x14ac:dyDescent="0.25"/>
    <row r="232569" x14ac:dyDescent="0.25"/>
    <row r="232570" x14ac:dyDescent="0.25"/>
    <row r="232571" x14ac:dyDescent="0.25"/>
    <row r="232572" x14ac:dyDescent="0.25"/>
    <row r="232573" x14ac:dyDescent="0.25"/>
    <row r="232574" x14ac:dyDescent="0.25"/>
    <row r="232575" x14ac:dyDescent="0.25"/>
    <row r="232576" x14ac:dyDescent="0.25"/>
    <row r="232577" x14ac:dyDescent="0.25"/>
    <row r="232578" x14ac:dyDescent="0.25"/>
    <row r="232579" x14ac:dyDescent="0.25"/>
    <row r="232580" x14ac:dyDescent="0.25"/>
    <row r="232581" x14ac:dyDescent="0.25"/>
    <row r="232582" x14ac:dyDescent="0.25"/>
    <row r="232583" x14ac:dyDescent="0.25"/>
    <row r="232584" x14ac:dyDescent="0.25"/>
    <row r="232585" x14ac:dyDescent="0.25"/>
    <row r="232586" x14ac:dyDescent="0.25"/>
    <row r="232587" x14ac:dyDescent="0.25"/>
    <row r="232588" x14ac:dyDescent="0.25"/>
    <row r="232589" x14ac:dyDescent="0.25"/>
    <row r="232590" x14ac:dyDescent="0.25"/>
    <row r="232591" x14ac:dyDescent="0.25"/>
    <row r="232592" x14ac:dyDescent="0.25"/>
    <row r="232593" x14ac:dyDescent="0.25"/>
    <row r="232594" x14ac:dyDescent="0.25"/>
    <row r="232595" x14ac:dyDescent="0.25"/>
    <row r="232596" x14ac:dyDescent="0.25"/>
    <row r="232597" x14ac:dyDescent="0.25"/>
    <row r="232598" x14ac:dyDescent="0.25"/>
    <row r="232599" x14ac:dyDescent="0.25"/>
    <row r="232600" x14ac:dyDescent="0.25"/>
    <row r="232601" x14ac:dyDescent="0.25"/>
    <row r="232602" x14ac:dyDescent="0.25"/>
    <row r="232603" x14ac:dyDescent="0.25"/>
    <row r="232604" x14ac:dyDescent="0.25"/>
    <row r="232605" x14ac:dyDescent="0.25"/>
    <row r="232606" x14ac:dyDescent="0.25"/>
    <row r="232607" x14ac:dyDescent="0.25"/>
    <row r="232608" x14ac:dyDescent="0.25"/>
    <row r="232609" x14ac:dyDescent="0.25"/>
    <row r="232610" x14ac:dyDescent="0.25"/>
    <row r="232611" x14ac:dyDescent="0.25"/>
    <row r="232612" x14ac:dyDescent="0.25"/>
    <row r="232613" x14ac:dyDescent="0.25"/>
    <row r="232614" x14ac:dyDescent="0.25"/>
    <row r="232615" x14ac:dyDescent="0.25"/>
    <row r="232616" x14ac:dyDescent="0.25"/>
    <row r="232617" x14ac:dyDescent="0.25"/>
    <row r="232618" x14ac:dyDescent="0.25"/>
    <row r="232619" x14ac:dyDescent="0.25"/>
    <row r="232620" x14ac:dyDescent="0.25"/>
    <row r="232621" x14ac:dyDescent="0.25"/>
    <row r="232622" x14ac:dyDescent="0.25"/>
    <row r="232623" x14ac:dyDescent="0.25"/>
    <row r="232624" x14ac:dyDescent="0.25"/>
    <row r="232625" x14ac:dyDescent="0.25"/>
    <row r="232626" x14ac:dyDescent="0.25"/>
    <row r="232627" x14ac:dyDescent="0.25"/>
    <row r="232628" x14ac:dyDescent="0.25"/>
    <row r="232629" x14ac:dyDescent="0.25"/>
    <row r="232630" x14ac:dyDescent="0.25"/>
    <row r="232631" x14ac:dyDescent="0.25"/>
    <row r="232632" x14ac:dyDescent="0.25"/>
    <row r="232633" x14ac:dyDescent="0.25"/>
    <row r="232634" x14ac:dyDescent="0.25"/>
    <row r="232635" x14ac:dyDescent="0.25"/>
    <row r="232636" x14ac:dyDescent="0.25"/>
    <row r="232637" x14ac:dyDescent="0.25"/>
    <row r="232638" x14ac:dyDescent="0.25"/>
    <row r="232639" x14ac:dyDescent="0.25"/>
    <row r="232640" x14ac:dyDescent="0.25"/>
    <row r="232641" x14ac:dyDescent="0.25"/>
    <row r="232642" x14ac:dyDescent="0.25"/>
    <row r="232643" x14ac:dyDescent="0.25"/>
    <row r="232644" x14ac:dyDescent="0.25"/>
    <row r="232645" x14ac:dyDescent="0.25"/>
    <row r="232646" x14ac:dyDescent="0.25"/>
    <row r="232647" x14ac:dyDescent="0.25"/>
    <row r="232648" x14ac:dyDescent="0.25"/>
    <row r="232649" x14ac:dyDescent="0.25"/>
    <row r="232650" x14ac:dyDescent="0.25"/>
    <row r="232651" x14ac:dyDescent="0.25"/>
    <row r="232652" x14ac:dyDescent="0.25"/>
    <row r="232653" x14ac:dyDescent="0.25"/>
    <row r="232654" x14ac:dyDescent="0.25"/>
    <row r="232655" x14ac:dyDescent="0.25"/>
    <row r="232656" x14ac:dyDescent="0.25"/>
    <row r="232657" x14ac:dyDescent="0.25"/>
    <row r="232658" x14ac:dyDescent="0.25"/>
    <row r="232659" x14ac:dyDescent="0.25"/>
    <row r="232660" x14ac:dyDescent="0.25"/>
    <row r="232661" x14ac:dyDescent="0.25"/>
    <row r="232662" x14ac:dyDescent="0.25"/>
    <row r="232663" x14ac:dyDescent="0.25"/>
    <row r="232664" x14ac:dyDescent="0.25"/>
    <row r="232665" x14ac:dyDescent="0.25"/>
    <row r="232666" x14ac:dyDescent="0.25"/>
    <row r="232667" x14ac:dyDescent="0.25"/>
    <row r="232668" x14ac:dyDescent="0.25"/>
    <row r="232669" x14ac:dyDescent="0.25"/>
    <row r="232670" x14ac:dyDescent="0.25"/>
    <row r="232671" x14ac:dyDescent="0.25"/>
    <row r="232672" x14ac:dyDescent="0.25"/>
    <row r="232673" x14ac:dyDescent="0.25"/>
    <row r="232674" x14ac:dyDescent="0.25"/>
    <row r="232675" x14ac:dyDescent="0.25"/>
    <row r="232676" x14ac:dyDescent="0.25"/>
    <row r="232677" x14ac:dyDescent="0.25"/>
    <row r="232678" x14ac:dyDescent="0.25"/>
    <row r="232679" x14ac:dyDescent="0.25"/>
    <row r="232680" x14ac:dyDescent="0.25"/>
    <row r="232681" x14ac:dyDescent="0.25"/>
    <row r="232682" x14ac:dyDescent="0.25"/>
    <row r="232683" x14ac:dyDescent="0.25"/>
    <row r="232684" x14ac:dyDescent="0.25"/>
    <row r="232685" x14ac:dyDescent="0.25"/>
    <row r="232686" x14ac:dyDescent="0.25"/>
    <row r="232687" x14ac:dyDescent="0.25"/>
    <row r="232688" x14ac:dyDescent="0.25"/>
    <row r="232689" x14ac:dyDescent="0.25"/>
    <row r="232690" x14ac:dyDescent="0.25"/>
    <row r="232691" x14ac:dyDescent="0.25"/>
    <row r="232692" x14ac:dyDescent="0.25"/>
    <row r="232693" x14ac:dyDescent="0.25"/>
    <row r="232694" x14ac:dyDescent="0.25"/>
    <row r="232695" x14ac:dyDescent="0.25"/>
    <row r="232696" x14ac:dyDescent="0.25"/>
    <row r="232697" x14ac:dyDescent="0.25"/>
    <row r="232698" x14ac:dyDescent="0.25"/>
    <row r="232699" x14ac:dyDescent="0.25"/>
    <row r="232700" x14ac:dyDescent="0.25"/>
    <row r="232701" x14ac:dyDescent="0.25"/>
    <row r="232702" x14ac:dyDescent="0.25"/>
    <row r="232703" x14ac:dyDescent="0.25"/>
    <row r="232704" x14ac:dyDescent="0.25"/>
    <row r="232705" x14ac:dyDescent="0.25"/>
    <row r="232706" x14ac:dyDescent="0.25"/>
    <row r="232707" x14ac:dyDescent="0.25"/>
    <row r="232708" x14ac:dyDescent="0.25"/>
    <row r="232709" x14ac:dyDescent="0.25"/>
    <row r="232710" x14ac:dyDescent="0.25"/>
    <row r="232711" x14ac:dyDescent="0.25"/>
    <row r="232712" x14ac:dyDescent="0.25"/>
    <row r="232713" x14ac:dyDescent="0.25"/>
    <row r="232714" x14ac:dyDescent="0.25"/>
    <row r="232715" x14ac:dyDescent="0.25"/>
    <row r="232716" x14ac:dyDescent="0.25"/>
    <row r="232717" x14ac:dyDescent="0.25"/>
    <row r="232718" x14ac:dyDescent="0.25"/>
    <row r="232719" x14ac:dyDescent="0.25"/>
    <row r="232720" x14ac:dyDescent="0.25"/>
    <row r="232721" x14ac:dyDescent="0.25"/>
    <row r="232722" x14ac:dyDescent="0.25"/>
    <row r="232723" x14ac:dyDescent="0.25"/>
    <row r="232724" x14ac:dyDescent="0.25"/>
    <row r="232725" x14ac:dyDescent="0.25"/>
    <row r="232726" x14ac:dyDescent="0.25"/>
    <row r="232727" x14ac:dyDescent="0.25"/>
    <row r="232728" x14ac:dyDescent="0.25"/>
    <row r="232729" x14ac:dyDescent="0.25"/>
    <row r="232730" x14ac:dyDescent="0.25"/>
    <row r="232731" x14ac:dyDescent="0.25"/>
    <row r="232732" x14ac:dyDescent="0.25"/>
    <row r="232733" x14ac:dyDescent="0.25"/>
    <row r="232734" x14ac:dyDescent="0.25"/>
    <row r="232735" x14ac:dyDescent="0.25"/>
    <row r="232736" x14ac:dyDescent="0.25"/>
    <row r="232737" x14ac:dyDescent="0.25"/>
    <row r="232738" x14ac:dyDescent="0.25"/>
    <row r="232739" x14ac:dyDescent="0.25"/>
    <row r="232740" x14ac:dyDescent="0.25"/>
    <row r="232741" x14ac:dyDescent="0.25"/>
    <row r="232742" x14ac:dyDescent="0.25"/>
    <row r="232743" x14ac:dyDescent="0.25"/>
    <row r="232744" x14ac:dyDescent="0.25"/>
    <row r="232745" x14ac:dyDescent="0.25"/>
    <row r="232746" x14ac:dyDescent="0.25"/>
    <row r="232747" x14ac:dyDescent="0.25"/>
    <row r="232748" x14ac:dyDescent="0.25"/>
    <row r="232749" x14ac:dyDescent="0.25"/>
    <row r="232750" x14ac:dyDescent="0.25"/>
    <row r="232751" x14ac:dyDescent="0.25"/>
    <row r="232752" x14ac:dyDescent="0.25"/>
    <row r="232753" x14ac:dyDescent="0.25"/>
    <row r="232754" x14ac:dyDescent="0.25"/>
    <row r="232755" x14ac:dyDescent="0.25"/>
    <row r="232756" x14ac:dyDescent="0.25"/>
    <row r="232757" x14ac:dyDescent="0.25"/>
    <row r="232758" x14ac:dyDescent="0.25"/>
    <row r="232759" x14ac:dyDescent="0.25"/>
    <row r="232760" x14ac:dyDescent="0.25"/>
    <row r="232761" x14ac:dyDescent="0.25"/>
    <row r="232762" x14ac:dyDescent="0.25"/>
    <row r="232763" x14ac:dyDescent="0.25"/>
    <row r="232764" x14ac:dyDescent="0.25"/>
    <row r="232765" x14ac:dyDescent="0.25"/>
    <row r="232766" x14ac:dyDescent="0.25"/>
    <row r="232767" x14ac:dyDescent="0.25"/>
    <row r="232768" x14ac:dyDescent="0.25"/>
    <row r="232769" x14ac:dyDescent="0.25"/>
    <row r="232770" x14ac:dyDescent="0.25"/>
    <row r="232771" x14ac:dyDescent="0.25"/>
    <row r="232772" x14ac:dyDescent="0.25"/>
    <row r="232773" x14ac:dyDescent="0.25"/>
    <row r="232774" x14ac:dyDescent="0.25"/>
    <row r="232775" x14ac:dyDescent="0.25"/>
    <row r="232776" x14ac:dyDescent="0.25"/>
    <row r="232777" x14ac:dyDescent="0.25"/>
    <row r="232778" x14ac:dyDescent="0.25"/>
    <row r="232779" x14ac:dyDescent="0.25"/>
    <row r="232780" x14ac:dyDescent="0.25"/>
    <row r="232781" x14ac:dyDescent="0.25"/>
    <row r="232782" x14ac:dyDescent="0.25"/>
    <row r="232783" x14ac:dyDescent="0.25"/>
    <row r="232784" x14ac:dyDescent="0.25"/>
    <row r="232785" x14ac:dyDescent="0.25"/>
    <row r="232786" x14ac:dyDescent="0.25"/>
    <row r="232787" x14ac:dyDescent="0.25"/>
    <row r="232788" x14ac:dyDescent="0.25"/>
    <row r="232789" x14ac:dyDescent="0.25"/>
    <row r="232790" x14ac:dyDescent="0.25"/>
    <row r="232791" x14ac:dyDescent="0.25"/>
    <row r="232792" x14ac:dyDescent="0.25"/>
    <row r="232793" x14ac:dyDescent="0.25"/>
    <row r="232794" x14ac:dyDescent="0.25"/>
    <row r="232795" x14ac:dyDescent="0.25"/>
    <row r="232796" x14ac:dyDescent="0.25"/>
    <row r="232797" x14ac:dyDescent="0.25"/>
    <row r="232798" x14ac:dyDescent="0.25"/>
    <row r="232799" x14ac:dyDescent="0.25"/>
    <row r="232800" x14ac:dyDescent="0.25"/>
    <row r="232801" x14ac:dyDescent="0.25"/>
    <row r="232802" x14ac:dyDescent="0.25"/>
    <row r="232803" x14ac:dyDescent="0.25"/>
    <row r="232804" x14ac:dyDescent="0.25"/>
    <row r="232805" x14ac:dyDescent="0.25"/>
    <row r="232806" x14ac:dyDescent="0.25"/>
    <row r="232807" x14ac:dyDescent="0.25"/>
    <row r="232808" x14ac:dyDescent="0.25"/>
    <row r="232809" x14ac:dyDescent="0.25"/>
    <row r="232810" x14ac:dyDescent="0.25"/>
    <row r="232811" x14ac:dyDescent="0.25"/>
    <row r="232812" x14ac:dyDescent="0.25"/>
    <row r="232813" x14ac:dyDescent="0.25"/>
    <row r="232814" x14ac:dyDescent="0.25"/>
    <row r="232815" x14ac:dyDescent="0.25"/>
    <row r="232816" x14ac:dyDescent="0.25"/>
    <row r="232817" x14ac:dyDescent="0.25"/>
    <row r="232818" x14ac:dyDescent="0.25"/>
    <row r="232819" x14ac:dyDescent="0.25"/>
    <row r="232820" x14ac:dyDescent="0.25"/>
    <row r="232821" x14ac:dyDescent="0.25"/>
    <row r="232822" x14ac:dyDescent="0.25"/>
    <row r="232823" x14ac:dyDescent="0.25"/>
    <row r="232824" x14ac:dyDescent="0.25"/>
    <row r="232825" x14ac:dyDescent="0.25"/>
    <row r="232826" x14ac:dyDescent="0.25"/>
    <row r="232827" x14ac:dyDescent="0.25"/>
    <row r="232828" x14ac:dyDescent="0.25"/>
    <row r="232829" x14ac:dyDescent="0.25"/>
    <row r="232830" x14ac:dyDescent="0.25"/>
    <row r="232831" x14ac:dyDescent="0.25"/>
    <row r="232832" x14ac:dyDescent="0.25"/>
    <row r="232833" x14ac:dyDescent="0.25"/>
    <row r="232834" x14ac:dyDescent="0.25"/>
    <row r="232835" x14ac:dyDescent="0.25"/>
    <row r="232836" x14ac:dyDescent="0.25"/>
    <row r="232837" x14ac:dyDescent="0.25"/>
    <row r="232838" x14ac:dyDescent="0.25"/>
    <row r="232839" x14ac:dyDescent="0.25"/>
    <row r="232840" x14ac:dyDescent="0.25"/>
    <row r="232841" x14ac:dyDescent="0.25"/>
    <row r="232842" x14ac:dyDescent="0.25"/>
    <row r="232843" x14ac:dyDescent="0.25"/>
    <row r="232844" x14ac:dyDescent="0.25"/>
    <row r="232845" x14ac:dyDescent="0.25"/>
    <row r="232846" x14ac:dyDescent="0.25"/>
    <row r="232847" x14ac:dyDescent="0.25"/>
    <row r="232848" x14ac:dyDescent="0.25"/>
    <row r="232849" x14ac:dyDescent="0.25"/>
    <row r="232850" x14ac:dyDescent="0.25"/>
    <row r="232851" x14ac:dyDescent="0.25"/>
    <row r="232852" x14ac:dyDescent="0.25"/>
    <row r="232853" x14ac:dyDescent="0.25"/>
    <row r="232854" x14ac:dyDescent="0.25"/>
    <row r="232855" x14ac:dyDescent="0.25"/>
    <row r="232856" x14ac:dyDescent="0.25"/>
    <row r="232857" x14ac:dyDescent="0.25"/>
    <row r="232858" x14ac:dyDescent="0.25"/>
    <row r="232859" x14ac:dyDescent="0.25"/>
    <row r="232860" x14ac:dyDescent="0.25"/>
    <row r="232861" x14ac:dyDescent="0.25"/>
    <row r="232862" x14ac:dyDescent="0.25"/>
    <row r="232863" x14ac:dyDescent="0.25"/>
    <row r="232864" x14ac:dyDescent="0.25"/>
    <row r="232865" x14ac:dyDescent="0.25"/>
    <row r="232866" x14ac:dyDescent="0.25"/>
    <row r="232867" x14ac:dyDescent="0.25"/>
    <row r="232868" x14ac:dyDescent="0.25"/>
    <row r="232869" x14ac:dyDescent="0.25"/>
    <row r="232870" x14ac:dyDescent="0.25"/>
    <row r="232871" x14ac:dyDescent="0.25"/>
    <row r="232872" x14ac:dyDescent="0.25"/>
    <row r="232873" x14ac:dyDescent="0.25"/>
    <row r="232874" x14ac:dyDescent="0.25"/>
    <row r="232875" x14ac:dyDescent="0.25"/>
    <row r="232876" x14ac:dyDescent="0.25"/>
    <row r="232877" x14ac:dyDescent="0.25"/>
    <row r="232878" x14ac:dyDescent="0.25"/>
    <row r="232879" x14ac:dyDescent="0.25"/>
    <row r="232880" x14ac:dyDescent="0.25"/>
    <row r="232881" x14ac:dyDescent="0.25"/>
    <row r="232882" x14ac:dyDescent="0.25"/>
    <row r="232883" x14ac:dyDescent="0.25"/>
    <row r="232884" x14ac:dyDescent="0.25"/>
    <row r="232885" x14ac:dyDescent="0.25"/>
    <row r="232886" x14ac:dyDescent="0.25"/>
    <row r="232887" x14ac:dyDescent="0.25"/>
    <row r="232888" x14ac:dyDescent="0.25"/>
    <row r="232889" x14ac:dyDescent="0.25"/>
    <row r="232890" x14ac:dyDescent="0.25"/>
    <row r="232891" x14ac:dyDescent="0.25"/>
    <row r="232892" x14ac:dyDescent="0.25"/>
    <row r="232893" x14ac:dyDescent="0.25"/>
    <row r="232894" x14ac:dyDescent="0.25"/>
    <row r="232895" x14ac:dyDescent="0.25"/>
    <row r="232896" x14ac:dyDescent="0.25"/>
    <row r="232897" x14ac:dyDescent="0.25"/>
    <row r="232898" x14ac:dyDescent="0.25"/>
    <row r="232899" x14ac:dyDescent="0.25"/>
    <row r="232900" x14ac:dyDescent="0.25"/>
    <row r="232901" x14ac:dyDescent="0.25"/>
    <row r="232902" x14ac:dyDescent="0.25"/>
    <row r="232903" x14ac:dyDescent="0.25"/>
    <row r="232904" x14ac:dyDescent="0.25"/>
    <row r="232905" x14ac:dyDescent="0.25"/>
    <row r="232906" x14ac:dyDescent="0.25"/>
    <row r="232907" x14ac:dyDescent="0.25"/>
    <row r="232908" x14ac:dyDescent="0.25"/>
    <row r="232909" x14ac:dyDescent="0.25"/>
    <row r="232910" x14ac:dyDescent="0.25"/>
    <row r="232911" x14ac:dyDescent="0.25"/>
    <row r="232912" x14ac:dyDescent="0.25"/>
    <row r="232913" x14ac:dyDescent="0.25"/>
    <row r="232914" x14ac:dyDescent="0.25"/>
    <row r="232915" x14ac:dyDescent="0.25"/>
    <row r="232916" x14ac:dyDescent="0.25"/>
    <row r="232917" x14ac:dyDescent="0.25"/>
    <row r="232918" x14ac:dyDescent="0.25"/>
    <row r="232919" x14ac:dyDescent="0.25"/>
    <row r="232920" x14ac:dyDescent="0.25"/>
    <row r="232921" x14ac:dyDescent="0.25"/>
    <row r="232922" x14ac:dyDescent="0.25"/>
    <row r="232923" x14ac:dyDescent="0.25"/>
    <row r="232924" x14ac:dyDescent="0.25"/>
    <row r="232925" x14ac:dyDescent="0.25"/>
    <row r="232926" x14ac:dyDescent="0.25"/>
    <row r="232927" x14ac:dyDescent="0.25"/>
    <row r="232928" x14ac:dyDescent="0.25"/>
    <row r="232929" x14ac:dyDescent="0.25"/>
    <row r="232930" x14ac:dyDescent="0.25"/>
    <row r="232931" x14ac:dyDescent="0.25"/>
    <row r="232932" x14ac:dyDescent="0.25"/>
    <row r="232933" x14ac:dyDescent="0.25"/>
    <row r="232934" x14ac:dyDescent="0.25"/>
    <row r="232935" x14ac:dyDescent="0.25"/>
    <row r="232936" x14ac:dyDescent="0.25"/>
    <row r="232937" x14ac:dyDescent="0.25"/>
    <row r="232938" x14ac:dyDescent="0.25"/>
    <row r="232939" x14ac:dyDescent="0.25"/>
    <row r="232940" x14ac:dyDescent="0.25"/>
    <row r="232941" x14ac:dyDescent="0.25"/>
    <row r="232942" x14ac:dyDescent="0.25"/>
    <row r="232943" x14ac:dyDescent="0.25"/>
    <row r="232944" x14ac:dyDescent="0.25"/>
    <row r="232945" x14ac:dyDescent="0.25"/>
    <row r="232946" x14ac:dyDescent="0.25"/>
    <row r="232947" x14ac:dyDescent="0.25"/>
    <row r="232948" x14ac:dyDescent="0.25"/>
    <row r="232949" x14ac:dyDescent="0.25"/>
    <row r="232950" x14ac:dyDescent="0.25"/>
    <row r="232951" x14ac:dyDescent="0.25"/>
    <row r="232952" x14ac:dyDescent="0.25"/>
    <row r="232953" x14ac:dyDescent="0.25"/>
    <row r="232954" x14ac:dyDescent="0.25"/>
    <row r="232955" x14ac:dyDescent="0.25"/>
    <row r="232956" x14ac:dyDescent="0.25"/>
    <row r="232957" x14ac:dyDescent="0.25"/>
    <row r="232958" x14ac:dyDescent="0.25"/>
    <row r="232959" x14ac:dyDescent="0.25"/>
    <row r="232960" x14ac:dyDescent="0.25"/>
    <row r="232961" x14ac:dyDescent="0.25"/>
    <row r="232962" x14ac:dyDescent="0.25"/>
    <row r="232963" x14ac:dyDescent="0.25"/>
    <row r="232964" x14ac:dyDescent="0.25"/>
    <row r="232965" x14ac:dyDescent="0.25"/>
    <row r="232966" x14ac:dyDescent="0.25"/>
    <row r="232967" x14ac:dyDescent="0.25"/>
    <row r="232968" x14ac:dyDescent="0.25"/>
    <row r="232969" x14ac:dyDescent="0.25"/>
    <row r="232970" x14ac:dyDescent="0.25"/>
    <row r="232971" x14ac:dyDescent="0.25"/>
    <row r="232972" x14ac:dyDescent="0.25"/>
    <row r="232973" x14ac:dyDescent="0.25"/>
    <row r="232974" x14ac:dyDescent="0.25"/>
    <row r="232975" x14ac:dyDescent="0.25"/>
    <row r="232976" x14ac:dyDescent="0.25"/>
    <row r="232977" x14ac:dyDescent="0.25"/>
    <row r="232978" x14ac:dyDescent="0.25"/>
    <row r="232979" x14ac:dyDescent="0.25"/>
    <row r="232980" x14ac:dyDescent="0.25"/>
    <row r="232981" x14ac:dyDescent="0.25"/>
    <row r="232982" x14ac:dyDescent="0.25"/>
    <row r="232983" x14ac:dyDescent="0.25"/>
    <row r="232984" x14ac:dyDescent="0.25"/>
    <row r="232985" x14ac:dyDescent="0.25"/>
    <row r="232986" x14ac:dyDescent="0.25"/>
    <row r="232987" x14ac:dyDescent="0.25"/>
    <row r="232988" x14ac:dyDescent="0.25"/>
    <row r="232989" x14ac:dyDescent="0.25"/>
    <row r="232990" x14ac:dyDescent="0.25"/>
    <row r="232991" x14ac:dyDescent="0.25"/>
    <row r="232992" x14ac:dyDescent="0.25"/>
    <row r="232993" x14ac:dyDescent="0.25"/>
    <row r="232994" x14ac:dyDescent="0.25"/>
    <row r="232995" x14ac:dyDescent="0.25"/>
    <row r="232996" x14ac:dyDescent="0.25"/>
    <row r="232997" x14ac:dyDescent="0.25"/>
    <row r="232998" x14ac:dyDescent="0.25"/>
    <row r="232999" x14ac:dyDescent="0.25"/>
    <row r="233000" x14ac:dyDescent="0.25"/>
    <row r="233001" x14ac:dyDescent="0.25"/>
    <row r="233002" x14ac:dyDescent="0.25"/>
    <row r="233003" x14ac:dyDescent="0.25"/>
    <row r="233004" x14ac:dyDescent="0.25"/>
    <row r="233005" x14ac:dyDescent="0.25"/>
    <row r="233006" x14ac:dyDescent="0.25"/>
    <row r="233007" x14ac:dyDescent="0.25"/>
    <row r="233008" x14ac:dyDescent="0.25"/>
    <row r="233009" x14ac:dyDescent="0.25"/>
    <row r="233010" x14ac:dyDescent="0.25"/>
    <row r="233011" x14ac:dyDescent="0.25"/>
    <row r="233012" x14ac:dyDescent="0.25"/>
    <row r="233013" x14ac:dyDescent="0.25"/>
    <row r="233014" x14ac:dyDescent="0.25"/>
    <row r="233015" x14ac:dyDescent="0.25"/>
    <row r="233016" x14ac:dyDescent="0.25"/>
    <row r="233017" x14ac:dyDescent="0.25"/>
    <row r="233018" x14ac:dyDescent="0.25"/>
    <row r="233019" x14ac:dyDescent="0.25"/>
    <row r="233020" x14ac:dyDescent="0.25"/>
    <row r="233021" x14ac:dyDescent="0.25"/>
    <row r="233022" x14ac:dyDescent="0.25"/>
    <row r="233023" x14ac:dyDescent="0.25"/>
    <row r="233024" x14ac:dyDescent="0.25"/>
    <row r="233025" x14ac:dyDescent="0.25"/>
    <row r="233026" x14ac:dyDescent="0.25"/>
    <row r="233027" x14ac:dyDescent="0.25"/>
    <row r="233028" x14ac:dyDescent="0.25"/>
    <row r="233029" x14ac:dyDescent="0.25"/>
    <row r="233030" x14ac:dyDescent="0.25"/>
    <row r="233031" x14ac:dyDescent="0.25"/>
    <row r="233032" x14ac:dyDescent="0.25"/>
    <row r="233033" x14ac:dyDescent="0.25"/>
    <row r="233034" x14ac:dyDescent="0.25"/>
    <row r="233035" x14ac:dyDescent="0.25"/>
    <row r="233036" x14ac:dyDescent="0.25"/>
    <row r="233037" x14ac:dyDescent="0.25"/>
    <row r="233038" x14ac:dyDescent="0.25"/>
    <row r="233039" x14ac:dyDescent="0.25"/>
    <row r="233040" x14ac:dyDescent="0.25"/>
    <row r="233041" x14ac:dyDescent="0.25"/>
    <row r="233042" x14ac:dyDescent="0.25"/>
    <row r="233043" x14ac:dyDescent="0.25"/>
    <row r="233044" x14ac:dyDescent="0.25"/>
    <row r="233045" x14ac:dyDescent="0.25"/>
    <row r="233046" x14ac:dyDescent="0.25"/>
    <row r="233047" x14ac:dyDescent="0.25"/>
    <row r="233048" x14ac:dyDescent="0.25"/>
    <row r="233049" x14ac:dyDescent="0.25"/>
    <row r="233050" x14ac:dyDescent="0.25"/>
    <row r="233051" x14ac:dyDescent="0.25"/>
    <row r="233052" x14ac:dyDescent="0.25"/>
    <row r="233053" x14ac:dyDescent="0.25"/>
    <row r="233054" x14ac:dyDescent="0.25"/>
    <row r="233055" x14ac:dyDescent="0.25"/>
    <row r="233056" x14ac:dyDescent="0.25"/>
    <row r="233057" x14ac:dyDescent="0.25"/>
    <row r="233058" x14ac:dyDescent="0.25"/>
    <row r="233059" x14ac:dyDescent="0.25"/>
    <row r="233060" x14ac:dyDescent="0.25"/>
    <row r="233061" x14ac:dyDescent="0.25"/>
    <row r="233062" x14ac:dyDescent="0.25"/>
    <row r="233063" x14ac:dyDescent="0.25"/>
    <row r="233064" x14ac:dyDescent="0.25"/>
    <row r="233065" x14ac:dyDescent="0.25"/>
    <row r="233066" x14ac:dyDescent="0.25"/>
    <row r="233067" x14ac:dyDescent="0.25"/>
    <row r="233068" x14ac:dyDescent="0.25"/>
    <row r="233069" x14ac:dyDescent="0.25"/>
    <row r="233070" x14ac:dyDescent="0.25"/>
    <row r="233071" x14ac:dyDescent="0.25"/>
    <row r="233072" x14ac:dyDescent="0.25"/>
    <row r="233073" x14ac:dyDescent="0.25"/>
    <row r="233074" x14ac:dyDescent="0.25"/>
    <row r="233075" x14ac:dyDescent="0.25"/>
    <row r="233076" x14ac:dyDescent="0.25"/>
    <row r="233077" x14ac:dyDescent="0.25"/>
    <row r="233078" x14ac:dyDescent="0.25"/>
    <row r="233079" x14ac:dyDescent="0.25"/>
    <row r="233080" x14ac:dyDescent="0.25"/>
    <row r="233081" x14ac:dyDescent="0.25"/>
    <row r="233082" x14ac:dyDescent="0.25"/>
    <row r="233083" x14ac:dyDescent="0.25"/>
    <row r="233084" x14ac:dyDescent="0.25"/>
    <row r="233085" x14ac:dyDescent="0.25"/>
    <row r="233086" x14ac:dyDescent="0.25"/>
    <row r="233087" x14ac:dyDescent="0.25"/>
    <row r="233088" x14ac:dyDescent="0.25"/>
    <row r="233089" x14ac:dyDescent="0.25"/>
    <row r="233090" x14ac:dyDescent="0.25"/>
    <row r="233091" x14ac:dyDescent="0.25"/>
    <row r="233092" x14ac:dyDescent="0.25"/>
    <row r="233093" x14ac:dyDescent="0.25"/>
    <row r="233094" x14ac:dyDescent="0.25"/>
    <row r="233095" x14ac:dyDescent="0.25"/>
    <row r="233096" x14ac:dyDescent="0.25"/>
    <row r="233097" x14ac:dyDescent="0.25"/>
    <row r="233098" x14ac:dyDescent="0.25"/>
    <row r="233099" x14ac:dyDescent="0.25"/>
    <row r="233100" x14ac:dyDescent="0.25"/>
    <row r="233101" x14ac:dyDescent="0.25"/>
    <row r="233102" x14ac:dyDescent="0.25"/>
    <row r="233103" x14ac:dyDescent="0.25"/>
    <row r="233104" x14ac:dyDescent="0.25"/>
    <row r="233105" x14ac:dyDescent="0.25"/>
    <row r="233106" x14ac:dyDescent="0.25"/>
    <row r="233107" x14ac:dyDescent="0.25"/>
    <row r="233108" x14ac:dyDescent="0.25"/>
    <row r="233109" x14ac:dyDescent="0.25"/>
    <row r="233110" x14ac:dyDescent="0.25"/>
    <row r="233111" x14ac:dyDescent="0.25"/>
    <row r="233112" x14ac:dyDescent="0.25"/>
    <row r="233113" x14ac:dyDescent="0.25"/>
    <row r="233114" x14ac:dyDescent="0.25"/>
    <row r="233115" x14ac:dyDescent="0.25"/>
    <row r="233116" x14ac:dyDescent="0.25"/>
    <row r="233117" x14ac:dyDescent="0.25"/>
    <row r="233118" x14ac:dyDescent="0.25"/>
    <row r="233119" x14ac:dyDescent="0.25"/>
    <row r="233120" x14ac:dyDescent="0.25"/>
    <row r="233121" x14ac:dyDescent="0.25"/>
    <row r="233122" x14ac:dyDescent="0.25"/>
    <row r="233123" x14ac:dyDescent="0.25"/>
    <row r="233124" x14ac:dyDescent="0.25"/>
    <row r="233125" x14ac:dyDescent="0.25"/>
    <row r="233126" x14ac:dyDescent="0.25"/>
    <row r="233127" x14ac:dyDescent="0.25"/>
    <row r="233128" x14ac:dyDescent="0.25"/>
    <row r="233129" x14ac:dyDescent="0.25"/>
    <row r="233130" x14ac:dyDescent="0.25"/>
    <row r="233131" x14ac:dyDescent="0.25"/>
    <row r="233132" x14ac:dyDescent="0.25"/>
    <row r="233133" x14ac:dyDescent="0.25"/>
    <row r="233134" x14ac:dyDescent="0.25"/>
    <row r="233135" x14ac:dyDescent="0.25"/>
    <row r="233136" x14ac:dyDescent="0.25"/>
    <row r="233137" x14ac:dyDescent="0.25"/>
    <row r="233138" x14ac:dyDescent="0.25"/>
    <row r="233139" x14ac:dyDescent="0.25"/>
    <row r="233140" x14ac:dyDescent="0.25"/>
    <row r="233141" x14ac:dyDescent="0.25"/>
    <row r="233142" x14ac:dyDescent="0.25"/>
    <row r="233143" x14ac:dyDescent="0.25"/>
    <row r="233144" x14ac:dyDescent="0.25"/>
    <row r="233145" x14ac:dyDescent="0.25"/>
    <row r="233146" x14ac:dyDescent="0.25"/>
    <row r="233147" x14ac:dyDescent="0.25"/>
    <row r="233148" x14ac:dyDescent="0.25"/>
    <row r="233149" x14ac:dyDescent="0.25"/>
    <row r="233150" x14ac:dyDescent="0.25"/>
    <row r="233151" x14ac:dyDescent="0.25"/>
    <row r="233152" x14ac:dyDescent="0.25"/>
    <row r="233153" x14ac:dyDescent="0.25"/>
    <row r="233154" x14ac:dyDescent="0.25"/>
    <row r="233155" x14ac:dyDescent="0.25"/>
    <row r="233156" x14ac:dyDescent="0.25"/>
    <row r="233157" x14ac:dyDescent="0.25"/>
    <row r="233158" x14ac:dyDescent="0.25"/>
    <row r="233159" x14ac:dyDescent="0.25"/>
    <row r="233160" x14ac:dyDescent="0.25"/>
    <row r="233161" x14ac:dyDescent="0.25"/>
    <row r="233162" x14ac:dyDescent="0.25"/>
    <row r="233163" x14ac:dyDescent="0.25"/>
    <row r="233164" x14ac:dyDescent="0.25"/>
    <row r="233165" x14ac:dyDescent="0.25"/>
    <row r="233166" x14ac:dyDescent="0.25"/>
    <row r="233167" x14ac:dyDescent="0.25"/>
    <row r="233168" x14ac:dyDescent="0.25"/>
    <row r="233169" x14ac:dyDescent="0.25"/>
    <row r="233170" x14ac:dyDescent="0.25"/>
    <row r="233171" x14ac:dyDescent="0.25"/>
    <row r="233172" x14ac:dyDescent="0.25"/>
    <row r="233173" x14ac:dyDescent="0.25"/>
    <row r="233174" x14ac:dyDescent="0.25"/>
    <row r="233175" x14ac:dyDescent="0.25"/>
    <row r="233176" x14ac:dyDescent="0.25"/>
    <row r="233177" x14ac:dyDescent="0.25"/>
    <row r="233178" x14ac:dyDescent="0.25"/>
    <row r="233179" x14ac:dyDescent="0.25"/>
    <row r="233180" x14ac:dyDescent="0.25"/>
    <row r="233181" x14ac:dyDescent="0.25"/>
    <row r="233182" x14ac:dyDescent="0.25"/>
    <row r="233183" x14ac:dyDescent="0.25"/>
    <row r="233184" x14ac:dyDescent="0.25"/>
    <row r="233185" x14ac:dyDescent="0.25"/>
    <row r="233186" x14ac:dyDescent="0.25"/>
    <row r="233187" x14ac:dyDescent="0.25"/>
    <row r="233188" x14ac:dyDescent="0.25"/>
    <row r="233189" x14ac:dyDescent="0.25"/>
    <row r="233190" x14ac:dyDescent="0.25"/>
    <row r="233191" x14ac:dyDescent="0.25"/>
    <row r="233192" x14ac:dyDescent="0.25"/>
    <row r="233193" x14ac:dyDescent="0.25"/>
    <row r="233194" x14ac:dyDescent="0.25"/>
    <row r="233195" x14ac:dyDescent="0.25"/>
    <row r="233196" x14ac:dyDescent="0.25"/>
    <row r="233197" x14ac:dyDescent="0.25"/>
    <row r="233198" x14ac:dyDescent="0.25"/>
    <row r="233199" x14ac:dyDescent="0.25"/>
    <row r="233200" x14ac:dyDescent="0.25"/>
    <row r="233201" x14ac:dyDescent="0.25"/>
    <row r="233202" x14ac:dyDescent="0.25"/>
    <row r="233203" x14ac:dyDescent="0.25"/>
    <row r="233204" x14ac:dyDescent="0.25"/>
    <row r="233205" x14ac:dyDescent="0.25"/>
    <row r="233206" x14ac:dyDescent="0.25"/>
    <row r="233207" x14ac:dyDescent="0.25"/>
    <row r="233208" x14ac:dyDescent="0.25"/>
    <row r="233209" x14ac:dyDescent="0.25"/>
    <row r="233210" x14ac:dyDescent="0.25"/>
    <row r="233211" x14ac:dyDescent="0.25"/>
    <row r="233212" x14ac:dyDescent="0.25"/>
    <row r="233213" x14ac:dyDescent="0.25"/>
    <row r="233214" x14ac:dyDescent="0.25"/>
    <row r="233215" x14ac:dyDescent="0.25"/>
    <row r="233216" x14ac:dyDescent="0.25"/>
    <row r="233217" x14ac:dyDescent="0.25"/>
    <row r="233218" x14ac:dyDescent="0.25"/>
    <row r="233219" x14ac:dyDescent="0.25"/>
    <row r="233220" x14ac:dyDescent="0.25"/>
    <row r="233221" x14ac:dyDescent="0.25"/>
    <row r="233222" x14ac:dyDescent="0.25"/>
    <row r="233223" x14ac:dyDescent="0.25"/>
    <row r="233224" x14ac:dyDescent="0.25"/>
    <row r="233225" x14ac:dyDescent="0.25"/>
    <row r="233226" x14ac:dyDescent="0.25"/>
    <row r="233227" x14ac:dyDescent="0.25"/>
    <row r="233228" x14ac:dyDescent="0.25"/>
    <row r="233229" x14ac:dyDescent="0.25"/>
    <row r="233230" x14ac:dyDescent="0.25"/>
    <row r="233231" x14ac:dyDescent="0.25"/>
    <row r="233232" x14ac:dyDescent="0.25"/>
    <row r="233233" x14ac:dyDescent="0.25"/>
    <row r="233234" x14ac:dyDescent="0.25"/>
    <row r="233235" x14ac:dyDescent="0.25"/>
    <row r="233236" x14ac:dyDescent="0.25"/>
    <row r="233237" x14ac:dyDescent="0.25"/>
    <row r="233238" x14ac:dyDescent="0.25"/>
    <row r="233239" x14ac:dyDescent="0.25"/>
    <row r="233240" x14ac:dyDescent="0.25"/>
    <row r="233241" x14ac:dyDescent="0.25"/>
    <row r="233242" x14ac:dyDescent="0.25"/>
    <row r="233243" x14ac:dyDescent="0.25"/>
    <row r="233244" x14ac:dyDescent="0.25"/>
    <row r="233245" x14ac:dyDescent="0.25"/>
    <row r="233246" x14ac:dyDescent="0.25"/>
    <row r="233247" x14ac:dyDescent="0.25"/>
    <row r="233248" x14ac:dyDescent="0.25"/>
    <row r="233249" x14ac:dyDescent="0.25"/>
    <row r="233250" x14ac:dyDescent="0.25"/>
    <row r="233251" x14ac:dyDescent="0.25"/>
    <row r="233252" x14ac:dyDescent="0.25"/>
    <row r="233253" x14ac:dyDescent="0.25"/>
    <row r="233254" x14ac:dyDescent="0.25"/>
    <row r="233255" x14ac:dyDescent="0.25"/>
    <row r="233256" x14ac:dyDescent="0.25"/>
    <row r="233257" x14ac:dyDescent="0.25"/>
    <row r="233258" x14ac:dyDescent="0.25"/>
    <row r="233259" x14ac:dyDescent="0.25"/>
    <row r="233260" x14ac:dyDescent="0.25"/>
    <row r="233261" x14ac:dyDescent="0.25"/>
    <row r="233262" x14ac:dyDescent="0.25"/>
    <row r="233263" x14ac:dyDescent="0.25"/>
    <row r="233264" x14ac:dyDescent="0.25"/>
    <row r="233265" x14ac:dyDescent="0.25"/>
    <row r="233266" x14ac:dyDescent="0.25"/>
    <row r="233267" x14ac:dyDescent="0.25"/>
    <row r="233268" x14ac:dyDescent="0.25"/>
    <row r="233269" x14ac:dyDescent="0.25"/>
    <row r="233270" x14ac:dyDescent="0.25"/>
    <row r="233271" x14ac:dyDescent="0.25"/>
    <row r="233272" x14ac:dyDescent="0.25"/>
    <row r="233273" x14ac:dyDescent="0.25"/>
    <row r="233274" x14ac:dyDescent="0.25"/>
    <row r="233275" x14ac:dyDescent="0.25"/>
    <row r="233276" x14ac:dyDescent="0.25"/>
    <row r="233277" x14ac:dyDescent="0.25"/>
    <row r="233278" x14ac:dyDescent="0.25"/>
    <row r="233279" x14ac:dyDescent="0.25"/>
    <row r="233280" x14ac:dyDescent="0.25"/>
    <row r="233281" x14ac:dyDescent="0.25"/>
    <row r="233282" x14ac:dyDescent="0.25"/>
    <row r="233283" x14ac:dyDescent="0.25"/>
    <row r="233284" x14ac:dyDescent="0.25"/>
    <row r="233285" x14ac:dyDescent="0.25"/>
    <row r="233286" x14ac:dyDescent="0.25"/>
    <row r="233287" x14ac:dyDescent="0.25"/>
    <row r="233288" x14ac:dyDescent="0.25"/>
    <row r="233289" x14ac:dyDescent="0.25"/>
    <row r="233290" x14ac:dyDescent="0.25"/>
    <row r="233291" x14ac:dyDescent="0.25"/>
    <row r="233292" x14ac:dyDescent="0.25"/>
    <row r="233293" x14ac:dyDescent="0.25"/>
    <row r="233294" x14ac:dyDescent="0.25"/>
    <row r="233295" x14ac:dyDescent="0.25"/>
    <row r="233296" x14ac:dyDescent="0.25"/>
    <row r="233297" x14ac:dyDescent="0.25"/>
    <row r="233298" x14ac:dyDescent="0.25"/>
    <row r="233299" x14ac:dyDescent="0.25"/>
    <row r="233300" x14ac:dyDescent="0.25"/>
    <row r="233301" x14ac:dyDescent="0.25"/>
    <row r="233302" x14ac:dyDescent="0.25"/>
    <row r="233303" x14ac:dyDescent="0.25"/>
    <row r="233304" x14ac:dyDescent="0.25"/>
    <row r="233305" x14ac:dyDescent="0.25"/>
    <row r="233306" x14ac:dyDescent="0.25"/>
    <row r="233307" x14ac:dyDescent="0.25"/>
    <row r="233308" x14ac:dyDescent="0.25"/>
    <row r="233309" x14ac:dyDescent="0.25"/>
    <row r="233310" x14ac:dyDescent="0.25"/>
    <row r="233311" x14ac:dyDescent="0.25"/>
    <row r="233312" x14ac:dyDescent="0.25"/>
    <row r="233313" x14ac:dyDescent="0.25"/>
    <row r="233314" x14ac:dyDescent="0.25"/>
    <row r="233315" x14ac:dyDescent="0.25"/>
    <row r="233316" x14ac:dyDescent="0.25"/>
    <row r="233317" x14ac:dyDescent="0.25"/>
    <row r="233318" x14ac:dyDescent="0.25"/>
    <row r="233319" x14ac:dyDescent="0.25"/>
    <row r="233320" x14ac:dyDescent="0.25"/>
    <row r="233321" x14ac:dyDescent="0.25"/>
    <row r="233322" x14ac:dyDescent="0.25"/>
    <row r="233323" x14ac:dyDescent="0.25"/>
    <row r="233324" x14ac:dyDescent="0.25"/>
    <row r="233325" x14ac:dyDescent="0.25"/>
    <row r="233326" x14ac:dyDescent="0.25"/>
    <row r="233327" x14ac:dyDescent="0.25"/>
    <row r="233328" x14ac:dyDescent="0.25"/>
    <row r="233329" x14ac:dyDescent="0.25"/>
    <row r="233330" x14ac:dyDescent="0.25"/>
    <row r="233331" x14ac:dyDescent="0.25"/>
    <row r="233332" x14ac:dyDescent="0.25"/>
    <row r="233333" x14ac:dyDescent="0.25"/>
    <row r="233334" x14ac:dyDescent="0.25"/>
    <row r="233335" x14ac:dyDescent="0.25"/>
    <row r="233336" x14ac:dyDescent="0.25"/>
    <row r="233337" x14ac:dyDescent="0.25"/>
    <row r="233338" x14ac:dyDescent="0.25"/>
    <row r="233339" x14ac:dyDescent="0.25"/>
    <row r="233340" x14ac:dyDescent="0.25"/>
    <row r="233341" x14ac:dyDescent="0.25"/>
    <row r="233342" x14ac:dyDescent="0.25"/>
    <row r="233343" x14ac:dyDescent="0.25"/>
    <row r="233344" x14ac:dyDescent="0.25"/>
    <row r="233345" x14ac:dyDescent="0.25"/>
    <row r="233346" x14ac:dyDescent="0.25"/>
    <row r="233347" x14ac:dyDescent="0.25"/>
    <row r="233348" x14ac:dyDescent="0.25"/>
    <row r="233349" x14ac:dyDescent="0.25"/>
    <row r="233350" x14ac:dyDescent="0.25"/>
    <row r="233351" x14ac:dyDescent="0.25"/>
    <row r="233352" x14ac:dyDescent="0.25"/>
    <row r="233353" x14ac:dyDescent="0.25"/>
    <row r="233354" x14ac:dyDescent="0.25"/>
    <row r="233355" x14ac:dyDescent="0.25"/>
    <row r="233356" x14ac:dyDescent="0.25"/>
    <row r="233357" x14ac:dyDescent="0.25"/>
    <row r="233358" x14ac:dyDescent="0.25"/>
    <row r="233359" x14ac:dyDescent="0.25"/>
    <row r="233360" x14ac:dyDescent="0.25"/>
    <row r="233361" x14ac:dyDescent="0.25"/>
    <row r="233362" x14ac:dyDescent="0.25"/>
    <row r="233363" x14ac:dyDescent="0.25"/>
    <row r="233364" x14ac:dyDescent="0.25"/>
    <row r="233365" x14ac:dyDescent="0.25"/>
    <row r="233366" x14ac:dyDescent="0.25"/>
    <row r="233367" x14ac:dyDescent="0.25"/>
    <row r="233368" x14ac:dyDescent="0.25"/>
    <row r="233369" x14ac:dyDescent="0.25"/>
    <row r="233370" x14ac:dyDescent="0.25"/>
    <row r="233371" x14ac:dyDescent="0.25"/>
    <row r="233372" x14ac:dyDescent="0.25"/>
    <row r="233373" x14ac:dyDescent="0.25"/>
    <row r="233374" x14ac:dyDescent="0.25"/>
    <row r="233375" x14ac:dyDescent="0.25"/>
    <row r="233376" x14ac:dyDescent="0.25"/>
    <row r="233377" x14ac:dyDescent="0.25"/>
    <row r="233378" x14ac:dyDescent="0.25"/>
    <row r="233379" x14ac:dyDescent="0.25"/>
    <row r="233380" x14ac:dyDescent="0.25"/>
    <row r="233381" x14ac:dyDescent="0.25"/>
    <row r="233382" x14ac:dyDescent="0.25"/>
    <row r="233383" x14ac:dyDescent="0.25"/>
    <row r="233384" x14ac:dyDescent="0.25"/>
    <row r="233385" x14ac:dyDescent="0.25"/>
    <row r="233386" x14ac:dyDescent="0.25"/>
    <row r="233387" x14ac:dyDescent="0.25"/>
    <row r="233388" x14ac:dyDescent="0.25"/>
    <row r="233389" x14ac:dyDescent="0.25"/>
    <row r="233390" x14ac:dyDescent="0.25"/>
    <row r="233391" x14ac:dyDescent="0.25"/>
    <row r="233392" x14ac:dyDescent="0.25"/>
    <row r="233393" x14ac:dyDescent="0.25"/>
    <row r="233394" x14ac:dyDescent="0.25"/>
    <row r="233395" x14ac:dyDescent="0.25"/>
    <row r="233396" x14ac:dyDescent="0.25"/>
    <row r="233397" x14ac:dyDescent="0.25"/>
    <row r="233398" x14ac:dyDescent="0.25"/>
    <row r="233399" x14ac:dyDescent="0.25"/>
    <row r="233400" x14ac:dyDescent="0.25"/>
    <row r="233401" x14ac:dyDescent="0.25"/>
    <row r="233402" x14ac:dyDescent="0.25"/>
    <row r="233403" x14ac:dyDescent="0.25"/>
    <row r="233404" x14ac:dyDescent="0.25"/>
    <row r="233405" x14ac:dyDescent="0.25"/>
    <row r="233406" x14ac:dyDescent="0.25"/>
    <row r="233407" x14ac:dyDescent="0.25"/>
    <row r="233408" x14ac:dyDescent="0.25"/>
    <row r="233409" x14ac:dyDescent="0.25"/>
    <row r="233410" x14ac:dyDescent="0.25"/>
    <row r="233411" x14ac:dyDescent="0.25"/>
    <row r="233412" x14ac:dyDescent="0.25"/>
    <row r="233413" x14ac:dyDescent="0.25"/>
    <row r="233414" x14ac:dyDescent="0.25"/>
    <row r="233415" x14ac:dyDescent="0.25"/>
    <row r="233416" x14ac:dyDescent="0.25"/>
    <row r="233417" x14ac:dyDescent="0.25"/>
    <row r="233418" x14ac:dyDescent="0.25"/>
    <row r="233419" x14ac:dyDescent="0.25"/>
    <row r="233420" x14ac:dyDescent="0.25"/>
    <row r="233421" x14ac:dyDescent="0.25"/>
    <row r="233422" x14ac:dyDescent="0.25"/>
    <row r="233423" x14ac:dyDescent="0.25"/>
    <row r="233424" x14ac:dyDescent="0.25"/>
    <row r="233425" x14ac:dyDescent="0.25"/>
    <row r="233426" x14ac:dyDescent="0.25"/>
    <row r="233427" x14ac:dyDescent="0.25"/>
    <row r="233428" x14ac:dyDescent="0.25"/>
    <row r="233429" x14ac:dyDescent="0.25"/>
    <row r="233430" x14ac:dyDescent="0.25"/>
    <row r="233431" x14ac:dyDescent="0.25"/>
    <row r="233432" x14ac:dyDescent="0.25"/>
    <row r="233433" x14ac:dyDescent="0.25"/>
    <row r="233434" x14ac:dyDescent="0.25"/>
    <row r="233435" x14ac:dyDescent="0.25"/>
    <row r="233436" x14ac:dyDescent="0.25"/>
    <row r="233437" x14ac:dyDescent="0.25"/>
    <row r="233438" x14ac:dyDescent="0.25"/>
    <row r="233439" x14ac:dyDescent="0.25"/>
    <row r="233440" x14ac:dyDescent="0.25"/>
    <row r="233441" x14ac:dyDescent="0.25"/>
    <row r="233442" x14ac:dyDescent="0.25"/>
    <row r="233443" x14ac:dyDescent="0.25"/>
    <row r="233444" x14ac:dyDescent="0.25"/>
    <row r="233445" x14ac:dyDescent="0.25"/>
    <row r="233446" x14ac:dyDescent="0.25"/>
    <row r="233447" x14ac:dyDescent="0.25"/>
    <row r="233448" x14ac:dyDescent="0.25"/>
    <row r="233449" x14ac:dyDescent="0.25"/>
    <row r="233450" x14ac:dyDescent="0.25"/>
    <row r="233451" x14ac:dyDescent="0.25"/>
    <row r="233452" x14ac:dyDescent="0.25"/>
    <row r="233453" x14ac:dyDescent="0.25"/>
    <row r="233454" x14ac:dyDescent="0.25"/>
    <row r="233455" x14ac:dyDescent="0.25"/>
    <row r="233456" x14ac:dyDescent="0.25"/>
    <row r="233457" x14ac:dyDescent="0.25"/>
    <row r="233458" x14ac:dyDescent="0.25"/>
    <row r="233459" x14ac:dyDescent="0.25"/>
    <row r="233460" x14ac:dyDescent="0.25"/>
    <row r="233461" x14ac:dyDescent="0.25"/>
    <row r="233462" x14ac:dyDescent="0.25"/>
    <row r="233463" x14ac:dyDescent="0.25"/>
    <row r="233464" x14ac:dyDescent="0.25"/>
    <row r="233465" x14ac:dyDescent="0.25"/>
    <row r="233466" x14ac:dyDescent="0.25"/>
    <row r="233467" x14ac:dyDescent="0.25"/>
    <row r="233468" x14ac:dyDescent="0.25"/>
    <row r="233469" x14ac:dyDescent="0.25"/>
    <row r="233470" x14ac:dyDescent="0.25"/>
    <row r="233471" x14ac:dyDescent="0.25"/>
    <row r="233472" x14ac:dyDescent="0.25"/>
    <row r="233473" x14ac:dyDescent="0.25"/>
    <row r="233474" x14ac:dyDescent="0.25"/>
    <row r="233475" x14ac:dyDescent="0.25"/>
    <row r="233476" x14ac:dyDescent="0.25"/>
    <row r="233477" x14ac:dyDescent="0.25"/>
    <row r="233478" x14ac:dyDescent="0.25"/>
    <row r="233479" x14ac:dyDescent="0.25"/>
    <row r="233480" x14ac:dyDescent="0.25"/>
    <row r="233481" x14ac:dyDescent="0.25"/>
    <row r="233482" x14ac:dyDescent="0.25"/>
    <row r="233483" x14ac:dyDescent="0.25"/>
    <row r="233484" x14ac:dyDescent="0.25"/>
    <row r="233485" x14ac:dyDescent="0.25"/>
    <row r="233486" x14ac:dyDescent="0.25"/>
    <row r="233487" x14ac:dyDescent="0.25"/>
    <row r="233488" x14ac:dyDescent="0.25"/>
    <row r="233489" x14ac:dyDescent="0.25"/>
    <row r="233490" x14ac:dyDescent="0.25"/>
    <row r="233491" x14ac:dyDescent="0.25"/>
    <row r="233492" x14ac:dyDescent="0.25"/>
    <row r="233493" x14ac:dyDescent="0.25"/>
    <row r="233494" x14ac:dyDescent="0.25"/>
    <row r="233495" x14ac:dyDescent="0.25"/>
    <row r="233496" x14ac:dyDescent="0.25"/>
    <row r="233497" x14ac:dyDescent="0.25"/>
    <row r="233498" x14ac:dyDescent="0.25"/>
    <row r="233499" x14ac:dyDescent="0.25"/>
    <row r="233500" x14ac:dyDescent="0.25"/>
    <row r="233501" x14ac:dyDescent="0.25"/>
    <row r="233502" x14ac:dyDescent="0.25"/>
    <row r="233503" x14ac:dyDescent="0.25"/>
    <row r="233504" x14ac:dyDescent="0.25"/>
    <row r="233505" x14ac:dyDescent="0.25"/>
    <row r="233506" x14ac:dyDescent="0.25"/>
    <row r="233507" x14ac:dyDescent="0.25"/>
    <row r="233508" x14ac:dyDescent="0.25"/>
    <row r="233509" x14ac:dyDescent="0.25"/>
    <row r="233510" x14ac:dyDescent="0.25"/>
    <row r="233511" x14ac:dyDescent="0.25"/>
    <row r="233512" x14ac:dyDescent="0.25"/>
    <row r="233513" x14ac:dyDescent="0.25"/>
    <row r="233514" x14ac:dyDescent="0.25"/>
    <row r="233515" x14ac:dyDescent="0.25"/>
    <row r="233516" x14ac:dyDescent="0.25"/>
    <row r="233517" x14ac:dyDescent="0.25"/>
    <row r="233518" x14ac:dyDescent="0.25"/>
    <row r="233519" x14ac:dyDescent="0.25"/>
    <row r="233520" x14ac:dyDescent="0.25"/>
    <row r="233521" x14ac:dyDescent="0.25"/>
    <row r="233522" x14ac:dyDescent="0.25"/>
    <row r="233523" x14ac:dyDescent="0.25"/>
    <row r="233524" x14ac:dyDescent="0.25"/>
    <row r="233525" x14ac:dyDescent="0.25"/>
    <row r="233526" x14ac:dyDescent="0.25"/>
    <row r="233527" x14ac:dyDescent="0.25"/>
    <row r="233528" x14ac:dyDescent="0.25"/>
    <row r="233529" x14ac:dyDescent="0.25"/>
    <row r="233530" x14ac:dyDescent="0.25"/>
    <row r="233531" x14ac:dyDescent="0.25"/>
    <row r="233532" x14ac:dyDescent="0.25"/>
    <row r="233533" x14ac:dyDescent="0.25"/>
    <row r="233534" x14ac:dyDescent="0.25"/>
    <row r="233535" x14ac:dyDescent="0.25"/>
    <row r="233536" x14ac:dyDescent="0.25"/>
    <row r="233537" x14ac:dyDescent="0.25"/>
    <row r="233538" x14ac:dyDescent="0.25"/>
    <row r="233539" x14ac:dyDescent="0.25"/>
    <row r="233540" x14ac:dyDescent="0.25"/>
    <row r="233541" x14ac:dyDescent="0.25"/>
    <row r="233542" x14ac:dyDescent="0.25"/>
    <row r="233543" x14ac:dyDescent="0.25"/>
    <row r="233544" x14ac:dyDescent="0.25"/>
    <row r="233545" x14ac:dyDescent="0.25"/>
    <row r="233546" x14ac:dyDescent="0.25"/>
    <row r="233547" x14ac:dyDescent="0.25"/>
    <row r="233548" x14ac:dyDescent="0.25"/>
    <row r="233549" x14ac:dyDescent="0.25"/>
    <row r="233550" x14ac:dyDescent="0.25"/>
    <row r="233551" x14ac:dyDescent="0.25"/>
    <row r="233552" x14ac:dyDescent="0.25"/>
    <row r="233553" x14ac:dyDescent="0.25"/>
    <row r="233554" x14ac:dyDescent="0.25"/>
    <row r="233555" x14ac:dyDescent="0.25"/>
    <row r="233556" x14ac:dyDescent="0.25"/>
    <row r="233557" x14ac:dyDescent="0.25"/>
    <row r="233558" x14ac:dyDescent="0.25"/>
    <row r="233559" x14ac:dyDescent="0.25"/>
    <row r="233560" x14ac:dyDescent="0.25"/>
    <row r="233561" x14ac:dyDescent="0.25"/>
    <row r="233562" x14ac:dyDescent="0.25"/>
    <row r="233563" x14ac:dyDescent="0.25"/>
    <row r="233564" x14ac:dyDescent="0.25"/>
    <row r="233565" x14ac:dyDescent="0.25"/>
    <row r="233566" x14ac:dyDescent="0.25"/>
    <row r="233567" x14ac:dyDescent="0.25"/>
    <row r="233568" x14ac:dyDescent="0.25"/>
    <row r="233569" x14ac:dyDescent="0.25"/>
    <row r="233570" x14ac:dyDescent="0.25"/>
    <row r="233571" x14ac:dyDescent="0.25"/>
    <row r="233572" x14ac:dyDescent="0.25"/>
    <row r="233573" x14ac:dyDescent="0.25"/>
    <row r="233574" x14ac:dyDescent="0.25"/>
    <row r="233575" x14ac:dyDescent="0.25"/>
    <row r="233576" x14ac:dyDescent="0.25"/>
    <row r="233577" x14ac:dyDescent="0.25"/>
    <row r="233578" x14ac:dyDescent="0.25"/>
    <row r="233579" x14ac:dyDescent="0.25"/>
    <row r="233580" x14ac:dyDescent="0.25"/>
    <row r="233581" x14ac:dyDescent="0.25"/>
    <row r="233582" x14ac:dyDescent="0.25"/>
    <row r="233583" x14ac:dyDescent="0.25"/>
    <row r="233584" x14ac:dyDescent="0.25"/>
    <row r="233585" x14ac:dyDescent="0.25"/>
    <row r="233586" x14ac:dyDescent="0.25"/>
    <row r="233587" x14ac:dyDescent="0.25"/>
    <row r="233588" x14ac:dyDescent="0.25"/>
    <row r="233589" x14ac:dyDescent="0.25"/>
    <row r="233590" x14ac:dyDescent="0.25"/>
    <row r="233591" x14ac:dyDescent="0.25"/>
    <row r="233592" x14ac:dyDescent="0.25"/>
    <row r="233593" x14ac:dyDescent="0.25"/>
    <row r="233594" x14ac:dyDescent="0.25"/>
    <row r="233595" x14ac:dyDescent="0.25"/>
    <row r="233596" x14ac:dyDescent="0.25"/>
    <row r="233597" x14ac:dyDescent="0.25"/>
    <row r="233598" x14ac:dyDescent="0.25"/>
    <row r="233599" x14ac:dyDescent="0.25"/>
    <row r="233600" x14ac:dyDescent="0.25"/>
    <row r="233601" x14ac:dyDescent="0.25"/>
    <row r="233602" x14ac:dyDescent="0.25"/>
    <row r="233603" x14ac:dyDescent="0.25"/>
    <row r="233604" x14ac:dyDescent="0.25"/>
    <row r="233605" x14ac:dyDescent="0.25"/>
    <row r="233606" x14ac:dyDescent="0.25"/>
    <row r="233607" x14ac:dyDescent="0.25"/>
    <row r="233608" x14ac:dyDescent="0.25"/>
    <row r="233609" x14ac:dyDescent="0.25"/>
    <row r="233610" x14ac:dyDescent="0.25"/>
    <row r="233611" x14ac:dyDescent="0.25"/>
    <row r="233612" x14ac:dyDescent="0.25"/>
    <row r="233613" x14ac:dyDescent="0.25"/>
    <row r="233614" x14ac:dyDescent="0.25"/>
    <row r="233615" x14ac:dyDescent="0.25"/>
    <row r="233616" x14ac:dyDescent="0.25"/>
    <row r="233617" x14ac:dyDescent="0.25"/>
    <row r="233618" x14ac:dyDescent="0.25"/>
    <row r="233619" x14ac:dyDescent="0.25"/>
    <row r="233620" x14ac:dyDescent="0.25"/>
    <row r="233621" x14ac:dyDescent="0.25"/>
    <row r="233622" x14ac:dyDescent="0.25"/>
    <row r="233623" x14ac:dyDescent="0.25"/>
    <row r="233624" x14ac:dyDescent="0.25"/>
    <row r="233625" x14ac:dyDescent="0.25"/>
    <row r="233626" x14ac:dyDescent="0.25"/>
    <row r="233627" x14ac:dyDescent="0.25"/>
    <row r="233628" x14ac:dyDescent="0.25"/>
    <row r="233629" x14ac:dyDescent="0.25"/>
    <row r="233630" x14ac:dyDescent="0.25"/>
    <row r="233631" x14ac:dyDescent="0.25"/>
    <row r="233632" x14ac:dyDescent="0.25"/>
    <row r="233633" x14ac:dyDescent="0.25"/>
    <row r="233634" x14ac:dyDescent="0.25"/>
    <row r="233635" x14ac:dyDescent="0.25"/>
    <row r="233636" x14ac:dyDescent="0.25"/>
    <row r="233637" x14ac:dyDescent="0.25"/>
    <row r="233638" x14ac:dyDescent="0.25"/>
    <row r="233639" x14ac:dyDescent="0.25"/>
    <row r="233640" x14ac:dyDescent="0.25"/>
    <row r="233641" x14ac:dyDescent="0.25"/>
    <row r="233642" x14ac:dyDescent="0.25"/>
    <row r="233643" x14ac:dyDescent="0.25"/>
    <row r="233644" x14ac:dyDescent="0.25"/>
    <row r="233645" x14ac:dyDescent="0.25"/>
    <row r="233646" x14ac:dyDescent="0.25"/>
    <row r="233647" x14ac:dyDescent="0.25"/>
    <row r="233648" x14ac:dyDescent="0.25"/>
    <row r="233649" x14ac:dyDescent="0.25"/>
    <row r="233650" x14ac:dyDescent="0.25"/>
    <row r="233651" x14ac:dyDescent="0.25"/>
    <row r="233652" x14ac:dyDescent="0.25"/>
    <row r="233653" x14ac:dyDescent="0.25"/>
    <row r="233654" x14ac:dyDescent="0.25"/>
    <row r="233655" x14ac:dyDescent="0.25"/>
    <row r="233656" x14ac:dyDescent="0.25"/>
    <row r="233657" x14ac:dyDescent="0.25"/>
    <row r="233658" x14ac:dyDescent="0.25"/>
    <row r="233659" x14ac:dyDescent="0.25"/>
    <row r="233660" x14ac:dyDescent="0.25"/>
    <row r="233661" x14ac:dyDescent="0.25"/>
    <row r="233662" x14ac:dyDescent="0.25"/>
    <row r="233663" x14ac:dyDescent="0.25"/>
    <row r="233664" x14ac:dyDescent="0.25"/>
    <row r="233665" x14ac:dyDescent="0.25"/>
    <row r="233666" x14ac:dyDescent="0.25"/>
    <row r="233667" x14ac:dyDescent="0.25"/>
    <row r="233668" x14ac:dyDescent="0.25"/>
    <row r="233669" x14ac:dyDescent="0.25"/>
    <row r="233670" x14ac:dyDescent="0.25"/>
    <row r="233671" x14ac:dyDescent="0.25"/>
    <row r="233672" x14ac:dyDescent="0.25"/>
    <row r="233673" x14ac:dyDescent="0.25"/>
    <row r="233674" x14ac:dyDescent="0.25"/>
    <row r="233675" x14ac:dyDescent="0.25"/>
    <row r="233676" x14ac:dyDescent="0.25"/>
    <row r="233677" x14ac:dyDescent="0.25"/>
    <row r="233678" x14ac:dyDescent="0.25"/>
    <row r="233679" x14ac:dyDescent="0.25"/>
    <row r="233680" x14ac:dyDescent="0.25"/>
    <row r="233681" x14ac:dyDescent="0.25"/>
    <row r="233682" x14ac:dyDescent="0.25"/>
    <row r="233683" x14ac:dyDescent="0.25"/>
    <row r="233684" x14ac:dyDescent="0.25"/>
    <row r="233685" x14ac:dyDescent="0.25"/>
    <row r="233686" x14ac:dyDescent="0.25"/>
    <row r="233687" x14ac:dyDescent="0.25"/>
    <row r="233688" x14ac:dyDescent="0.25"/>
    <row r="233689" x14ac:dyDescent="0.25"/>
    <row r="233690" x14ac:dyDescent="0.25"/>
    <row r="233691" x14ac:dyDescent="0.25"/>
    <row r="233692" x14ac:dyDescent="0.25"/>
    <row r="233693" x14ac:dyDescent="0.25"/>
    <row r="233694" x14ac:dyDescent="0.25"/>
    <row r="233695" x14ac:dyDescent="0.25"/>
    <row r="233696" x14ac:dyDescent="0.25"/>
    <row r="233697" x14ac:dyDescent="0.25"/>
    <row r="233698" x14ac:dyDescent="0.25"/>
    <row r="233699" x14ac:dyDescent="0.25"/>
    <row r="233700" x14ac:dyDescent="0.25"/>
    <row r="233701" x14ac:dyDescent="0.25"/>
    <row r="233702" x14ac:dyDescent="0.25"/>
    <row r="233703" x14ac:dyDescent="0.25"/>
    <row r="233704" x14ac:dyDescent="0.25"/>
    <row r="233705" x14ac:dyDescent="0.25"/>
    <row r="233706" x14ac:dyDescent="0.25"/>
    <row r="233707" x14ac:dyDescent="0.25"/>
    <row r="233708" x14ac:dyDescent="0.25"/>
    <row r="233709" x14ac:dyDescent="0.25"/>
    <row r="233710" x14ac:dyDescent="0.25"/>
    <row r="233711" x14ac:dyDescent="0.25"/>
    <row r="233712" x14ac:dyDescent="0.25"/>
    <row r="233713" x14ac:dyDescent="0.25"/>
    <row r="233714" x14ac:dyDescent="0.25"/>
    <row r="233715" x14ac:dyDescent="0.25"/>
    <row r="233716" x14ac:dyDescent="0.25"/>
    <row r="233717" x14ac:dyDescent="0.25"/>
    <row r="233718" x14ac:dyDescent="0.25"/>
    <row r="233719" x14ac:dyDescent="0.25"/>
    <row r="233720" x14ac:dyDescent="0.25"/>
    <row r="233721" x14ac:dyDescent="0.25"/>
    <row r="233722" x14ac:dyDescent="0.25"/>
    <row r="233723" x14ac:dyDescent="0.25"/>
    <row r="233724" x14ac:dyDescent="0.25"/>
    <row r="233725" x14ac:dyDescent="0.25"/>
    <row r="233726" x14ac:dyDescent="0.25"/>
    <row r="233727" x14ac:dyDescent="0.25"/>
    <row r="233728" x14ac:dyDescent="0.25"/>
    <row r="233729" x14ac:dyDescent="0.25"/>
    <row r="233730" x14ac:dyDescent="0.25"/>
    <row r="233731" x14ac:dyDescent="0.25"/>
    <row r="233732" x14ac:dyDescent="0.25"/>
    <row r="233733" x14ac:dyDescent="0.25"/>
    <row r="233734" x14ac:dyDescent="0.25"/>
    <row r="233735" x14ac:dyDescent="0.25"/>
    <row r="233736" x14ac:dyDescent="0.25"/>
    <row r="233737" x14ac:dyDescent="0.25"/>
    <row r="233738" x14ac:dyDescent="0.25"/>
    <row r="233739" x14ac:dyDescent="0.25"/>
    <row r="233740" x14ac:dyDescent="0.25"/>
    <row r="233741" x14ac:dyDescent="0.25"/>
    <row r="233742" x14ac:dyDescent="0.25"/>
    <row r="233743" x14ac:dyDescent="0.25"/>
    <row r="233744" x14ac:dyDescent="0.25"/>
    <row r="233745" x14ac:dyDescent="0.25"/>
    <row r="233746" x14ac:dyDescent="0.25"/>
    <row r="233747" x14ac:dyDescent="0.25"/>
    <row r="233748" x14ac:dyDescent="0.25"/>
    <row r="233749" x14ac:dyDescent="0.25"/>
    <row r="233750" x14ac:dyDescent="0.25"/>
    <row r="233751" x14ac:dyDescent="0.25"/>
    <row r="233752" x14ac:dyDescent="0.25"/>
    <row r="233753" x14ac:dyDescent="0.25"/>
    <row r="233754" x14ac:dyDescent="0.25"/>
    <row r="233755" x14ac:dyDescent="0.25"/>
    <row r="233756" x14ac:dyDescent="0.25"/>
    <row r="233757" x14ac:dyDescent="0.25"/>
    <row r="233758" x14ac:dyDescent="0.25"/>
    <row r="233759" x14ac:dyDescent="0.25"/>
    <row r="233760" x14ac:dyDescent="0.25"/>
    <row r="233761" x14ac:dyDescent="0.25"/>
    <row r="233762" x14ac:dyDescent="0.25"/>
    <row r="233763" x14ac:dyDescent="0.25"/>
    <row r="233764" x14ac:dyDescent="0.25"/>
    <row r="233765" x14ac:dyDescent="0.25"/>
    <row r="233766" x14ac:dyDescent="0.25"/>
    <row r="233767" x14ac:dyDescent="0.25"/>
    <row r="233768" x14ac:dyDescent="0.25"/>
    <row r="233769" x14ac:dyDescent="0.25"/>
    <row r="233770" x14ac:dyDescent="0.25"/>
    <row r="233771" x14ac:dyDescent="0.25"/>
    <row r="233772" x14ac:dyDescent="0.25"/>
    <row r="233773" x14ac:dyDescent="0.25"/>
    <row r="233774" x14ac:dyDescent="0.25"/>
    <row r="233775" x14ac:dyDescent="0.25"/>
    <row r="233776" x14ac:dyDescent="0.25"/>
    <row r="233777" x14ac:dyDescent="0.25"/>
    <row r="233778" x14ac:dyDescent="0.25"/>
    <row r="233779" x14ac:dyDescent="0.25"/>
    <row r="233780" x14ac:dyDescent="0.25"/>
    <row r="233781" x14ac:dyDescent="0.25"/>
    <row r="233782" x14ac:dyDescent="0.25"/>
    <row r="233783" x14ac:dyDescent="0.25"/>
    <row r="233784" x14ac:dyDescent="0.25"/>
    <row r="233785" x14ac:dyDescent="0.25"/>
    <row r="233786" x14ac:dyDescent="0.25"/>
    <row r="233787" x14ac:dyDescent="0.25"/>
    <row r="233788" x14ac:dyDescent="0.25"/>
    <row r="233789" x14ac:dyDescent="0.25"/>
    <row r="233790" x14ac:dyDescent="0.25"/>
    <row r="233791" x14ac:dyDescent="0.25"/>
    <row r="233792" x14ac:dyDescent="0.25"/>
    <row r="233793" x14ac:dyDescent="0.25"/>
    <row r="233794" x14ac:dyDescent="0.25"/>
    <row r="233795" x14ac:dyDescent="0.25"/>
    <row r="233796" x14ac:dyDescent="0.25"/>
    <row r="233797" x14ac:dyDescent="0.25"/>
    <row r="233798" x14ac:dyDescent="0.25"/>
    <row r="233799" x14ac:dyDescent="0.25"/>
    <row r="233800" x14ac:dyDescent="0.25"/>
    <row r="233801" x14ac:dyDescent="0.25"/>
    <row r="233802" x14ac:dyDescent="0.25"/>
    <row r="233803" x14ac:dyDescent="0.25"/>
    <row r="233804" x14ac:dyDescent="0.25"/>
    <row r="233805" x14ac:dyDescent="0.25"/>
    <row r="233806" x14ac:dyDescent="0.25"/>
    <row r="233807" x14ac:dyDescent="0.25"/>
    <row r="233808" x14ac:dyDescent="0.25"/>
    <row r="233809" x14ac:dyDescent="0.25"/>
    <row r="233810" x14ac:dyDescent="0.25"/>
    <row r="233811" x14ac:dyDescent="0.25"/>
    <row r="233812" x14ac:dyDescent="0.25"/>
    <row r="233813" x14ac:dyDescent="0.25"/>
    <row r="233814" x14ac:dyDescent="0.25"/>
    <row r="233815" x14ac:dyDescent="0.25"/>
    <row r="233816" x14ac:dyDescent="0.25"/>
    <row r="233817" x14ac:dyDescent="0.25"/>
    <row r="233818" x14ac:dyDescent="0.25"/>
    <row r="233819" x14ac:dyDescent="0.25"/>
    <row r="233820" x14ac:dyDescent="0.25"/>
    <row r="233821" x14ac:dyDescent="0.25"/>
    <row r="233822" x14ac:dyDescent="0.25"/>
    <row r="233823" x14ac:dyDescent="0.25"/>
    <row r="233824" x14ac:dyDescent="0.25"/>
    <row r="233825" x14ac:dyDescent="0.25"/>
    <row r="233826" x14ac:dyDescent="0.25"/>
    <row r="233827" x14ac:dyDescent="0.25"/>
    <row r="233828" x14ac:dyDescent="0.25"/>
    <row r="233829" x14ac:dyDescent="0.25"/>
    <row r="233830" x14ac:dyDescent="0.25"/>
    <row r="233831" x14ac:dyDescent="0.25"/>
    <row r="233832" x14ac:dyDescent="0.25"/>
    <row r="233833" x14ac:dyDescent="0.25"/>
    <row r="233834" x14ac:dyDescent="0.25"/>
    <row r="233835" x14ac:dyDescent="0.25"/>
    <row r="233836" x14ac:dyDescent="0.25"/>
    <row r="233837" x14ac:dyDescent="0.25"/>
    <row r="233838" x14ac:dyDescent="0.25"/>
    <row r="233839" x14ac:dyDescent="0.25"/>
    <row r="233840" x14ac:dyDescent="0.25"/>
    <row r="233841" x14ac:dyDescent="0.25"/>
    <row r="233842" x14ac:dyDescent="0.25"/>
    <row r="233843" x14ac:dyDescent="0.25"/>
    <row r="233844" x14ac:dyDescent="0.25"/>
    <row r="233845" x14ac:dyDescent="0.25"/>
    <row r="233846" x14ac:dyDescent="0.25"/>
    <row r="233847" x14ac:dyDescent="0.25"/>
    <row r="233848" x14ac:dyDescent="0.25"/>
    <row r="233849" x14ac:dyDescent="0.25"/>
    <row r="233850" x14ac:dyDescent="0.25"/>
    <row r="233851" x14ac:dyDescent="0.25"/>
    <row r="233852" x14ac:dyDescent="0.25"/>
    <row r="233853" x14ac:dyDescent="0.25"/>
    <row r="233854" x14ac:dyDescent="0.25"/>
    <row r="233855" x14ac:dyDescent="0.25"/>
    <row r="233856" x14ac:dyDescent="0.25"/>
    <row r="233857" x14ac:dyDescent="0.25"/>
    <row r="233858" x14ac:dyDescent="0.25"/>
    <row r="233859" x14ac:dyDescent="0.25"/>
    <row r="233860" x14ac:dyDescent="0.25"/>
    <row r="233861" x14ac:dyDescent="0.25"/>
    <row r="233862" x14ac:dyDescent="0.25"/>
    <row r="233863" x14ac:dyDescent="0.25"/>
    <row r="233864" x14ac:dyDescent="0.25"/>
    <row r="233865" x14ac:dyDescent="0.25"/>
    <row r="233866" x14ac:dyDescent="0.25"/>
    <row r="233867" x14ac:dyDescent="0.25"/>
    <row r="233868" x14ac:dyDescent="0.25"/>
    <row r="233869" x14ac:dyDescent="0.25"/>
    <row r="233870" x14ac:dyDescent="0.25"/>
    <row r="233871" x14ac:dyDescent="0.25"/>
    <row r="233872" x14ac:dyDescent="0.25"/>
    <row r="233873" x14ac:dyDescent="0.25"/>
    <row r="233874" x14ac:dyDescent="0.25"/>
    <row r="233875" x14ac:dyDescent="0.25"/>
    <row r="233876" x14ac:dyDescent="0.25"/>
    <row r="233877" x14ac:dyDescent="0.25"/>
    <row r="233878" x14ac:dyDescent="0.25"/>
    <row r="233879" x14ac:dyDescent="0.25"/>
    <row r="233880" x14ac:dyDescent="0.25"/>
    <row r="233881" x14ac:dyDescent="0.25"/>
    <row r="233882" x14ac:dyDescent="0.25"/>
    <row r="233883" x14ac:dyDescent="0.25"/>
    <row r="233884" x14ac:dyDescent="0.25"/>
    <row r="233885" x14ac:dyDescent="0.25"/>
    <row r="233886" x14ac:dyDescent="0.25"/>
    <row r="233887" x14ac:dyDescent="0.25"/>
    <row r="233888" x14ac:dyDescent="0.25"/>
    <row r="233889" x14ac:dyDescent="0.25"/>
    <row r="233890" x14ac:dyDescent="0.25"/>
    <row r="233891" x14ac:dyDescent="0.25"/>
    <row r="233892" x14ac:dyDescent="0.25"/>
    <row r="233893" x14ac:dyDescent="0.25"/>
    <row r="233894" x14ac:dyDescent="0.25"/>
    <row r="233895" x14ac:dyDescent="0.25"/>
    <row r="233896" x14ac:dyDescent="0.25"/>
    <row r="233897" x14ac:dyDescent="0.25"/>
    <row r="233898" x14ac:dyDescent="0.25"/>
    <row r="233899" x14ac:dyDescent="0.25"/>
    <row r="233900" x14ac:dyDescent="0.25"/>
    <row r="233901" x14ac:dyDescent="0.25"/>
    <row r="233902" x14ac:dyDescent="0.25"/>
    <row r="233903" x14ac:dyDescent="0.25"/>
    <row r="233904" x14ac:dyDescent="0.25"/>
    <row r="233905" x14ac:dyDescent="0.25"/>
    <row r="233906" x14ac:dyDescent="0.25"/>
    <row r="233907" x14ac:dyDescent="0.25"/>
    <row r="233908" x14ac:dyDescent="0.25"/>
    <row r="233909" x14ac:dyDescent="0.25"/>
    <row r="233910" x14ac:dyDescent="0.25"/>
    <row r="233911" x14ac:dyDescent="0.25"/>
    <row r="233912" x14ac:dyDescent="0.25"/>
    <row r="233913" x14ac:dyDescent="0.25"/>
    <row r="233914" x14ac:dyDescent="0.25"/>
    <row r="233915" x14ac:dyDescent="0.25"/>
    <row r="233916" x14ac:dyDescent="0.25"/>
    <row r="233917" x14ac:dyDescent="0.25"/>
    <row r="233918" x14ac:dyDescent="0.25"/>
    <row r="233919" x14ac:dyDescent="0.25"/>
    <row r="233920" x14ac:dyDescent="0.25"/>
    <row r="233921" x14ac:dyDescent="0.25"/>
    <row r="233922" x14ac:dyDescent="0.25"/>
    <row r="233923" x14ac:dyDescent="0.25"/>
    <row r="233924" x14ac:dyDescent="0.25"/>
    <row r="233925" x14ac:dyDescent="0.25"/>
    <row r="233926" x14ac:dyDescent="0.25"/>
    <row r="233927" x14ac:dyDescent="0.25"/>
    <row r="233928" x14ac:dyDescent="0.25"/>
    <row r="233929" x14ac:dyDescent="0.25"/>
    <row r="233930" x14ac:dyDescent="0.25"/>
    <row r="233931" x14ac:dyDescent="0.25"/>
    <row r="233932" x14ac:dyDescent="0.25"/>
    <row r="233933" x14ac:dyDescent="0.25"/>
    <row r="233934" x14ac:dyDescent="0.25"/>
    <row r="233935" x14ac:dyDescent="0.25"/>
    <row r="233936" x14ac:dyDescent="0.25"/>
    <row r="233937" x14ac:dyDescent="0.25"/>
    <row r="233938" x14ac:dyDescent="0.25"/>
    <row r="233939" x14ac:dyDescent="0.25"/>
    <row r="233940" x14ac:dyDescent="0.25"/>
    <row r="233941" x14ac:dyDescent="0.25"/>
    <row r="233942" x14ac:dyDescent="0.25"/>
    <row r="233943" x14ac:dyDescent="0.25"/>
    <row r="233944" x14ac:dyDescent="0.25"/>
    <row r="233945" x14ac:dyDescent="0.25"/>
    <row r="233946" x14ac:dyDescent="0.25"/>
    <row r="233947" x14ac:dyDescent="0.25"/>
    <row r="233948" x14ac:dyDescent="0.25"/>
    <row r="233949" x14ac:dyDescent="0.25"/>
    <row r="233950" x14ac:dyDescent="0.25"/>
    <row r="233951" x14ac:dyDescent="0.25"/>
    <row r="233952" x14ac:dyDescent="0.25"/>
    <row r="233953" x14ac:dyDescent="0.25"/>
    <row r="233954" x14ac:dyDescent="0.25"/>
    <row r="233955" x14ac:dyDescent="0.25"/>
    <row r="233956" x14ac:dyDescent="0.25"/>
    <row r="233957" x14ac:dyDescent="0.25"/>
    <row r="233958" x14ac:dyDescent="0.25"/>
    <row r="233959" x14ac:dyDescent="0.25"/>
    <row r="233960" x14ac:dyDescent="0.25"/>
    <row r="233961" x14ac:dyDescent="0.25"/>
    <row r="233962" x14ac:dyDescent="0.25"/>
    <row r="233963" x14ac:dyDescent="0.25"/>
    <row r="233964" x14ac:dyDescent="0.25"/>
    <row r="233965" x14ac:dyDescent="0.25"/>
    <row r="233966" x14ac:dyDescent="0.25"/>
    <row r="233967" x14ac:dyDescent="0.25"/>
    <row r="233968" x14ac:dyDescent="0.25"/>
    <row r="233969" x14ac:dyDescent="0.25"/>
    <row r="233970" x14ac:dyDescent="0.25"/>
    <row r="233971" x14ac:dyDescent="0.25"/>
    <row r="233972" x14ac:dyDescent="0.25"/>
    <row r="233973" x14ac:dyDescent="0.25"/>
    <row r="233974" x14ac:dyDescent="0.25"/>
    <row r="233975" x14ac:dyDescent="0.25"/>
    <row r="233976" x14ac:dyDescent="0.25"/>
    <row r="233977" x14ac:dyDescent="0.25"/>
    <row r="233978" x14ac:dyDescent="0.25"/>
    <row r="233979" x14ac:dyDescent="0.25"/>
    <row r="233980" x14ac:dyDescent="0.25"/>
    <row r="233981" x14ac:dyDescent="0.25"/>
    <row r="233982" x14ac:dyDescent="0.25"/>
    <row r="233983" x14ac:dyDescent="0.25"/>
    <row r="233984" x14ac:dyDescent="0.25"/>
    <row r="233985" x14ac:dyDescent="0.25"/>
    <row r="233986" x14ac:dyDescent="0.25"/>
    <row r="233987" x14ac:dyDescent="0.25"/>
    <row r="233988" x14ac:dyDescent="0.25"/>
    <row r="233989" x14ac:dyDescent="0.25"/>
    <row r="233990" x14ac:dyDescent="0.25"/>
    <row r="233991" x14ac:dyDescent="0.25"/>
    <row r="233992" x14ac:dyDescent="0.25"/>
    <row r="233993" x14ac:dyDescent="0.25"/>
    <row r="233994" x14ac:dyDescent="0.25"/>
    <row r="233995" x14ac:dyDescent="0.25"/>
    <row r="233996" x14ac:dyDescent="0.25"/>
    <row r="233997" x14ac:dyDescent="0.25"/>
    <row r="233998" x14ac:dyDescent="0.25"/>
    <row r="233999" x14ac:dyDescent="0.25"/>
    <row r="234000" x14ac:dyDescent="0.25"/>
    <row r="234001" x14ac:dyDescent="0.25"/>
    <row r="234002" x14ac:dyDescent="0.25"/>
    <row r="234003" x14ac:dyDescent="0.25"/>
    <row r="234004" x14ac:dyDescent="0.25"/>
    <row r="234005" x14ac:dyDescent="0.25"/>
    <row r="234006" x14ac:dyDescent="0.25"/>
    <row r="234007" x14ac:dyDescent="0.25"/>
    <row r="234008" x14ac:dyDescent="0.25"/>
    <row r="234009" x14ac:dyDescent="0.25"/>
    <row r="234010" x14ac:dyDescent="0.25"/>
    <row r="234011" x14ac:dyDescent="0.25"/>
    <row r="234012" x14ac:dyDescent="0.25"/>
    <row r="234013" x14ac:dyDescent="0.25"/>
    <row r="234014" x14ac:dyDescent="0.25"/>
    <row r="234015" x14ac:dyDescent="0.25"/>
    <row r="234016" x14ac:dyDescent="0.25"/>
    <row r="234017" x14ac:dyDescent="0.25"/>
    <row r="234018" x14ac:dyDescent="0.25"/>
    <row r="234019" x14ac:dyDescent="0.25"/>
    <row r="234020" x14ac:dyDescent="0.25"/>
    <row r="234021" x14ac:dyDescent="0.25"/>
    <row r="234022" x14ac:dyDescent="0.25"/>
    <row r="234023" x14ac:dyDescent="0.25"/>
    <row r="234024" x14ac:dyDescent="0.25"/>
    <row r="234025" x14ac:dyDescent="0.25"/>
    <row r="234026" x14ac:dyDescent="0.25"/>
    <row r="234027" x14ac:dyDescent="0.25"/>
    <row r="234028" x14ac:dyDescent="0.25"/>
    <row r="234029" x14ac:dyDescent="0.25"/>
    <row r="234030" x14ac:dyDescent="0.25"/>
    <row r="234031" x14ac:dyDescent="0.25"/>
    <row r="234032" x14ac:dyDescent="0.25"/>
    <row r="234033" x14ac:dyDescent="0.25"/>
    <row r="234034" x14ac:dyDescent="0.25"/>
    <row r="234035" x14ac:dyDescent="0.25"/>
    <row r="234036" x14ac:dyDescent="0.25"/>
    <row r="234037" x14ac:dyDescent="0.25"/>
    <row r="234038" x14ac:dyDescent="0.25"/>
    <row r="234039" x14ac:dyDescent="0.25"/>
    <row r="234040" x14ac:dyDescent="0.25"/>
    <row r="234041" x14ac:dyDescent="0.25"/>
    <row r="234042" x14ac:dyDescent="0.25"/>
    <row r="234043" x14ac:dyDescent="0.25"/>
    <row r="234044" x14ac:dyDescent="0.25"/>
    <row r="234045" x14ac:dyDescent="0.25"/>
    <row r="234046" x14ac:dyDescent="0.25"/>
    <row r="234047" x14ac:dyDescent="0.25"/>
    <row r="234048" x14ac:dyDescent="0.25"/>
    <row r="234049" x14ac:dyDescent="0.25"/>
    <row r="234050" x14ac:dyDescent="0.25"/>
    <row r="234051" x14ac:dyDescent="0.25"/>
    <row r="234052" x14ac:dyDescent="0.25"/>
    <row r="234053" x14ac:dyDescent="0.25"/>
    <row r="234054" x14ac:dyDescent="0.25"/>
    <row r="234055" x14ac:dyDescent="0.25"/>
    <row r="234056" x14ac:dyDescent="0.25"/>
    <row r="234057" x14ac:dyDescent="0.25"/>
    <row r="234058" x14ac:dyDescent="0.25"/>
    <row r="234059" x14ac:dyDescent="0.25"/>
    <row r="234060" x14ac:dyDescent="0.25"/>
    <row r="234061" x14ac:dyDescent="0.25"/>
    <row r="234062" x14ac:dyDescent="0.25"/>
    <row r="234063" x14ac:dyDescent="0.25"/>
    <row r="234064" x14ac:dyDescent="0.25"/>
    <row r="234065" x14ac:dyDescent="0.25"/>
    <row r="234066" x14ac:dyDescent="0.25"/>
    <row r="234067" x14ac:dyDescent="0.25"/>
    <row r="234068" x14ac:dyDescent="0.25"/>
    <row r="234069" x14ac:dyDescent="0.25"/>
    <row r="234070" x14ac:dyDescent="0.25"/>
    <row r="234071" x14ac:dyDescent="0.25"/>
    <row r="234072" x14ac:dyDescent="0.25"/>
    <row r="234073" x14ac:dyDescent="0.25"/>
    <row r="234074" x14ac:dyDescent="0.25"/>
    <row r="234075" x14ac:dyDescent="0.25"/>
    <row r="234076" x14ac:dyDescent="0.25"/>
    <row r="234077" x14ac:dyDescent="0.25"/>
    <row r="234078" x14ac:dyDescent="0.25"/>
    <row r="234079" x14ac:dyDescent="0.25"/>
    <row r="234080" x14ac:dyDescent="0.25"/>
    <row r="234081" x14ac:dyDescent="0.25"/>
    <row r="234082" x14ac:dyDescent="0.25"/>
    <row r="234083" x14ac:dyDescent="0.25"/>
    <row r="234084" x14ac:dyDescent="0.25"/>
    <row r="234085" x14ac:dyDescent="0.25"/>
    <row r="234086" x14ac:dyDescent="0.25"/>
    <row r="234087" x14ac:dyDescent="0.25"/>
    <row r="234088" x14ac:dyDescent="0.25"/>
    <row r="234089" x14ac:dyDescent="0.25"/>
    <row r="234090" x14ac:dyDescent="0.25"/>
    <row r="234091" x14ac:dyDescent="0.25"/>
    <row r="234092" x14ac:dyDescent="0.25"/>
    <row r="234093" x14ac:dyDescent="0.25"/>
    <row r="234094" x14ac:dyDescent="0.25"/>
    <row r="234095" x14ac:dyDescent="0.25"/>
    <row r="234096" x14ac:dyDescent="0.25"/>
    <row r="234097" x14ac:dyDescent="0.25"/>
    <row r="234098" x14ac:dyDescent="0.25"/>
    <row r="234099" x14ac:dyDescent="0.25"/>
    <row r="234100" x14ac:dyDescent="0.25"/>
    <row r="234101" x14ac:dyDescent="0.25"/>
    <row r="234102" x14ac:dyDescent="0.25"/>
    <row r="234103" x14ac:dyDescent="0.25"/>
    <row r="234104" x14ac:dyDescent="0.25"/>
    <row r="234105" x14ac:dyDescent="0.25"/>
    <row r="234106" x14ac:dyDescent="0.25"/>
    <row r="234107" x14ac:dyDescent="0.25"/>
    <row r="234108" x14ac:dyDescent="0.25"/>
    <row r="234109" x14ac:dyDescent="0.25"/>
    <row r="234110" x14ac:dyDescent="0.25"/>
    <row r="234111" x14ac:dyDescent="0.25"/>
    <row r="234112" x14ac:dyDescent="0.25"/>
    <row r="234113" x14ac:dyDescent="0.25"/>
    <row r="234114" x14ac:dyDescent="0.25"/>
    <row r="234115" x14ac:dyDescent="0.25"/>
    <row r="234116" x14ac:dyDescent="0.25"/>
    <row r="234117" x14ac:dyDescent="0.25"/>
    <row r="234118" x14ac:dyDescent="0.25"/>
    <row r="234119" x14ac:dyDescent="0.25"/>
    <row r="234120" x14ac:dyDescent="0.25"/>
    <row r="234121" x14ac:dyDescent="0.25"/>
    <row r="234122" x14ac:dyDescent="0.25"/>
    <row r="234123" x14ac:dyDescent="0.25"/>
    <row r="234124" x14ac:dyDescent="0.25"/>
    <row r="234125" x14ac:dyDescent="0.25"/>
    <row r="234126" x14ac:dyDescent="0.25"/>
    <row r="234127" x14ac:dyDescent="0.25"/>
    <row r="234128" x14ac:dyDescent="0.25"/>
    <row r="234129" x14ac:dyDescent="0.25"/>
    <row r="234130" x14ac:dyDescent="0.25"/>
    <row r="234131" x14ac:dyDescent="0.25"/>
    <row r="234132" x14ac:dyDescent="0.25"/>
    <row r="234133" x14ac:dyDescent="0.25"/>
    <row r="234134" x14ac:dyDescent="0.25"/>
    <row r="234135" x14ac:dyDescent="0.25"/>
    <row r="234136" x14ac:dyDescent="0.25"/>
    <row r="234137" x14ac:dyDescent="0.25"/>
    <row r="234138" x14ac:dyDescent="0.25"/>
    <row r="234139" x14ac:dyDescent="0.25"/>
    <row r="234140" x14ac:dyDescent="0.25"/>
    <row r="234141" x14ac:dyDescent="0.25"/>
    <row r="234142" x14ac:dyDescent="0.25"/>
    <row r="234143" x14ac:dyDescent="0.25"/>
    <row r="234144" x14ac:dyDescent="0.25"/>
    <row r="234145" x14ac:dyDescent="0.25"/>
    <row r="234146" x14ac:dyDescent="0.25"/>
    <row r="234147" x14ac:dyDescent="0.25"/>
    <row r="234148" x14ac:dyDescent="0.25"/>
    <row r="234149" x14ac:dyDescent="0.25"/>
    <row r="234150" x14ac:dyDescent="0.25"/>
    <row r="234151" x14ac:dyDescent="0.25"/>
    <row r="234152" x14ac:dyDescent="0.25"/>
    <row r="234153" x14ac:dyDescent="0.25"/>
    <row r="234154" x14ac:dyDescent="0.25"/>
    <row r="234155" x14ac:dyDescent="0.25"/>
    <row r="234156" x14ac:dyDescent="0.25"/>
    <row r="234157" x14ac:dyDescent="0.25"/>
    <row r="234158" x14ac:dyDescent="0.25"/>
    <row r="234159" x14ac:dyDescent="0.25"/>
    <row r="234160" x14ac:dyDescent="0.25"/>
    <row r="234161" x14ac:dyDescent="0.25"/>
    <row r="234162" x14ac:dyDescent="0.25"/>
    <row r="234163" x14ac:dyDescent="0.25"/>
    <row r="234164" x14ac:dyDescent="0.25"/>
    <row r="234165" x14ac:dyDescent="0.25"/>
    <row r="234166" x14ac:dyDescent="0.25"/>
    <row r="234167" x14ac:dyDescent="0.25"/>
    <row r="234168" x14ac:dyDescent="0.25"/>
    <row r="234169" x14ac:dyDescent="0.25"/>
    <row r="234170" x14ac:dyDescent="0.25"/>
    <row r="234171" x14ac:dyDescent="0.25"/>
    <row r="234172" x14ac:dyDescent="0.25"/>
    <row r="234173" x14ac:dyDescent="0.25"/>
    <row r="234174" x14ac:dyDescent="0.25"/>
    <row r="234175" x14ac:dyDescent="0.25"/>
    <row r="234176" x14ac:dyDescent="0.25"/>
    <row r="234177" x14ac:dyDescent="0.25"/>
    <row r="234178" x14ac:dyDescent="0.25"/>
    <row r="234179" x14ac:dyDescent="0.25"/>
    <row r="234180" x14ac:dyDescent="0.25"/>
    <row r="234181" x14ac:dyDescent="0.25"/>
    <row r="234182" x14ac:dyDescent="0.25"/>
    <row r="234183" x14ac:dyDescent="0.25"/>
    <row r="234184" x14ac:dyDescent="0.25"/>
    <row r="234185" x14ac:dyDescent="0.25"/>
    <row r="234186" x14ac:dyDescent="0.25"/>
    <row r="234187" x14ac:dyDescent="0.25"/>
    <row r="234188" x14ac:dyDescent="0.25"/>
    <row r="234189" x14ac:dyDescent="0.25"/>
    <row r="234190" x14ac:dyDescent="0.25"/>
    <row r="234191" x14ac:dyDescent="0.25"/>
    <row r="234192" x14ac:dyDescent="0.25"/>
    <row r="234193" x14ac:dyDescent="0.25"/>
    <row r="234194" x14ac:dyDescent="0.25"/>
    <row r="234195" x14ac:dyDescent="0.25"/>
    <row r="234196" x14ac:dyDescent="0.25"/>
    <row r="234197" x14ac:dyDescent="0.25"/>
    <row r="234198" x14ac:dyDescent="0.25"/>
    <row r="234199" x14ac:dyDescent="0.25"/>
    <row r="234200" x14ac:dyDescent="0.25"/>
    <row r="234201" x14ac:dyDescent="0.25"/>
    <row r="234202" x14ac:dyDescent="0.25"/>
    <row r="234203" x14ac:dyDescent="0.25"/>
    <row r="234204" x14ac:dyDescent="0.25"/>
    <row r="234205" x14ac:dyDescent="0.25"/>
    <row r="234206" x14ac:dyDescent="0.25"/>
    <row r="234207" x14ac:dyDescent="0.25"/>
    <row r="234208" x14ac:dyDescent="0.25"/>
    <row r="234209" x14ac:dyDescent="0.25"/>
    <row r="234210" x14ac:dyDescent="0.25"/>
    <row r="234211" x14ac:dyDescent="0.25"/>
    <row r="234212" x14ac:dyDescent="0.25"/>
    <row r="234213" x14ac:dyDescent="0.25"/>
    <row r="234214" x14ac:dyDescent="0.25"/>
    <row r="234215" x14ac:dyDescent="0.25"/>
    <row r="234216" x14ac:dyDescent="0.25"/>
    <row r="234217" x14ac:dyDescent="0.25"/>
    <row r="234218" x14ac:dyDescent="0.25"/>
    <row r="234219" x14ac:dyDescent="0.25"/>
    <row r="234220" x14ac:dyDescent="0.25"/>
    <row r="234221" x14ac:dyDescent="0.25"/>
    <row r="234222" x14ac:dyDescent="0.25"/>
    <row r="234223" x14ac:dyDescent="0.25"/>
    <row r="234224" x14ac:dyDescent="0.25"/>
    <row r="234225" x14ac:dyDescent="0.25"/>
    <row r="234226" x14ac:dyDescent="0.25"/>
    <row r="234227" x14ac:dyDescent="0.25"/>
    <row r="234228" x14ac:dyDescent="0.25"/>
    <row r="234229" x14ac:dyDescent="0.25"/>
    <row r="234230" x14ac:dyDescent="0.25"/>
    <row r="234231" x14ac:dyDescent="0.25"/>
    <row r="234232" x14ac:dyDescent="0.25"/>
    <row r="234233" x14ac:dyDescent="0.25"/>
    <row r="234234" x14ac:dyDescent="0.25"/>
    <row r="234235" x14ac:dyDescent="0.25"/>
    <row r="234236" x14ac:dyDescent="0.25"/>
    <row r="234237" x14ac:dyDescent="0.25"/>
    <row r="234238" x14ac:dyDescent="0.25"/>
    <row r="234239" x14ac:dyDescent="0.25"/>
    <row r="234240" x14ac:dyDescent="0.25"/>
    <row r="234241" x14ac:dyDescent="0.25"/>
    <row r="234242" x14ac:dyDescent="0.25"/>
    <row r="234243" x14ac:dyDescent="0.25"/>
    <row r="234244" x14ac:dyDescent="0.25"/>
    <row r="234245" x14ac:dyDescent="0.25"/>
    <row r="234246" x14ac:dyDescent="0.25"/>
    <row r="234247" x14ac:dyDescent="0.25"/>
    <row r="234248" x14ac:dyDescent="0.25"/>
    <row r="234249" x14ac:dyDescent="0.25"/>
    <row r="234250" x14ac:dyDescent="0.25"/>
    <row r="234251" x14ac:dyDescent="0.25"/>
    <row r="234252" x14ac:dyDescent="0.25"/>
    <row r="234253" x14ac:dyDescent="0.25"/>
    <row r="234254" x14ac:dyDescent="0.25"/>
    <row r="234255" x14ac:dyDescent="0.25"/>
    <row r="234256" x14ac:dyDescent="0.25"/>
    <row r="234257" x14ac:dyDescent="0.25"/>
    <row r="234258" x14ac:dyDescent="0.25"/>
    <row r="234259" x14ac:dyDescent="0.25"/>
    <row r="234260" x14ac:dyDescent="0.25"/>
    <row r="234261" x14ac:dyDescent="0.25"/>
    <row r="234262" x14ac:dyDescent="0.25"/>
    <row r="234263" x14ac:dyDescent="0.25"/>
    <row r="234264" x14ac:dyDescent="0.25"/>
    <row r="234265" x14ac:dyDescent="0.25"/>
    <row r="234266" x14ac:dyDescent="0.25"/>
    <row r="234267" x14ac:dyDescent="0.25"/>
    <row r="234268" x14ac:dyDescent="0.25"/>
    <row r="234269" x14ac:dyDescent="0.25"/>
    <row r="234270" x14ac:dyDescent="0.25"/>
    <row r="234271" x14ac:dyDescent="0.25"/>
    <row r="234272" x14ac:dyDescent="0.25"/>
    <row r="234273" x14ac:dyDescent="0.25"/>
    <row r="234274" x14ac:dyDescent="0.25"/>
    <row r="234275" x14ac:dyDescent="0.25"/>
    <row r="234276" x14ac:dyDescent="0.25"/>
    <row r="234277" x14ac:dyDescent="0.25"/>
    <row r="234278" x14ac:dyDescent="0.25"/>
    <row r="234279" x14ac:dyDescent="0.25"/>
    <row r="234280" x14ac:dyDescent="0.25"/>
    <row r="234281" x14ac:dyDescent="0.25"/>
    <row r="234282" x14ac:dyDescent="0.25"/>
    <row r="234283" x14ac:dyDescent="0.25"/>
    <row r="234284" x14ac:dyDescent="0.25"/>
    <row r="234285" x14ac:dyDescent="0.25"/>
    <row r="234286" x14ac:dyDescent="0.25"/>
    <row r="234287" x14ac:dyDescent="0.25"/>
    <row r="234288" x14ac:dyDescent="0.25"/>
    <row r="234289" x14ac:dyDescent="0.25"/>
    <row r="234290" x14ac:dyDescent="0.25"/>
    <row r="234291" x14ac:dyDescent="0.25"/>
    <row r="234292" x14ac:dyDescent="0.25"/>
    <row r="234293" x14ac:dyDescent="0.25"/>
    <row r="234294" x14ac:dyDescent="0.25"/>
    <row r="234295" x14ac:dyDescent="0.25"/>
    <row r="234296" x14ac:dyDescent="0.25"/>
    <row r="234297" x14ac:dyDescent="0.25"/>
    <row r="234298" x14ac:dyDescent="0.25"/>
    <row r="234299" x14ac:dyDescent="0.25"/>
    <row r="234300" x14ac:dyDescent="0.25"/>
    <row r="234301" x14ac:dyDescent="0.25"/>
    <row r="234302" x14ac:dyDescent="0.25"/>
    <row r="234303" x14ac:dyDescent="0.25"/>
    <row r="234304" x14ac:dyDescent="0.25"/>
    <row r="234305" x14ac:dyDescent="0.25"/>
    <row r="234306" x14ac:dyDescent="0.25"/>
    <row r="234307" x14ac:dyDescent="0.25"/>
    <row r="234308" x14ac:dyDescent="0.25"/>
    <row r="234309" x14ac:dyDescent="0.25"/>
    <row r="234310" x14ac:dyDescent="0.25"/>
    <row r="234311" x14ac:dyDescent="0.25"/>
    <row r="234312" x14ac:dyDescent="0.25"/>
    <row r="234313" x14ac:dyDescent="0.25"/>
    <row r="234314" x14ac:dyDescent="0.25"/>
    <row r="234315" x14ac:dyDescent="0.25"/>
    <row r="234316" x14ac:dyDescent="0.25"/>
    <row r="234317" x14ac:dyDescent="0.25"/>
    <row r="234318" x14ac:dyDescent="0.25"/>
    <row r="234319" x14ac:dyDescent="0.25"/>
    <row r="234320" x14ac:dyDescent="0.25"/>
    <row r="234321" x14ac:dyDescent="0.25"/>
    <row r="234322" x14ac:dyDescent="0.25"/>
    <row r="234323" x14ac:dyDescent="0.25"/>
    <row r="234324" x14ac:dyDescent="0.25"/>
    <row r="234325" x14ac:dyDescent="0.25"/>
    <row r="234326" x14ac:dyDescent="0.25"/>
    <row r="234327" x14ac:dyDescent="0.25"/>
    <row r="234328" x14ac:dyDescent="0.25"/>
    <row r="234329" x14ac:dyDescent="0.25"/>
    <row r="234330" x14ac:dyDescent="0.25"/>
    <row r="234331" x14ac:dyDescent="0.25"/>
    <row r="234332" x14ac:dyDescent="0.25"/>
    <row r="234333" x14ac:dyDescent="0.25"/>
    <row r="234334" x14ac:dyDescent="0.25"/>
    <row r="234335" x14ac:dyDescent="0.25"/>
    <row r="234336" x14ac:dyDescent="0.25"/>
    <row r="234337" x14ac:dyDescent="0.25"/>
    <row r="234338" x14ac:dyDescent="0.25"/>
    <row r="234339" x14ac:dyDescent="0.25"/>
    <row r="234340" x14ac:dyDescent="0.25"/>
    <row r="234341" x14ac:dyDescent="0.25"/>
    <row r="234342" x14ac:dyDescent="0.25"/>
    <row r="234343" x14ac:dyDescent="0.25"/>
    <row r="234344" x14ac:dyDescent="0.25"/>
    <row r="234345" x14ac:dyDescent="0.25"/>
    <row r="234346" x14ac:dyDescent="0.25"/>
    <row r="234347" x14ac:dyDescent="0.25"/>
    <row r="234348" x14ac:dyDescent="0.25"/>
    <row r="234349" x14ac:dyDescent="0.25"/>
    <row r="234350" x14ac:dyDescent="0.25"/>
    <row r="234351" x14ac:dyDescent="0.25"/>
    <row r="234352" x14ac:dyDescent="0.25"/>
    <row r="234353" x14ac:dyDescent="0.25"/>
    <row r="234354" x14ac:dyDescent="0.25"/>
    <row r="234355" x14ac:dyDescent="0.25"/>
    <row r="234356" x14ac:dyDescent="0.25"/>
    <row r="234357" x14ac:dyDescent="0.25"/>
    <row r="234358" x14ac:dyDescent="0.25"/>
    <row r="234359" x14ac:dyDescent="0.25"/>
    <row r="234360" x14ac:dyDescent="0.25"/>
    <row r="234361" x14ac:dyDescent="0.25"/>
    <row r="234362" x14ac:dyDescent="0.25"/>
    <row r="234363" x14ac:dyDescent="0.25"/>
    <row r="234364" x14ac:dyDescent="0.25"/>
    <row r="234365" x14ac:dyDescent="0.25"/>
    <row r="234366" x14ac:dyDescent="0.25"/>
    <row r="234367" x14ac:dyDescent="0.25"/>
    <row r="234368" x14ac:dyDescent="0.25"/>
    <row r="234369" x14ac:dyDescent="0.25"/>
    <row r="234370" x14ac:dyDescent="0.25"/>
    <row r="234371" x14ac:dyDescent="0.25"/>
    <row r="234372" x14ac:dyDescent="0.25"/>
    <row r="234373" x14ac:dyDescent="0.25"/>
    <row r="234374" x14ac:dyDescent="0.25"/>
    <row r="234375" x14ac:dyDescent="0.25"/>
    <row r="234376" x14ac:dyDescent="0.25"/>
    <row r="234377" x14ac:dyDescent="0.25"/>
    <row r="234378" x14ac:dyDescent="0.25"/>
    <row r="234379" x14ac:dyDescent="0.25"/>
    <row r="234380" x14ac:dyDescent="0.25"/>
    <row r="234381" x14ac:dyDescent="0.25"/>
    <row r="234382" x14ac:dyDescent="0.25"/>
    <row r="234383" x14ac:dyDescent="0.25"/>
    <row r="234384" x14ac:dyDescent="0.25"/>
    <row r="234385" x14ac:dyDescent="0.25"/>
    <row r="234386" x14ac:dyDescent="0.25"/>
    <row r="234387" x14ac:dyDescent="0.25"/>
    <row r="234388" x14ac:dyDescent="0.25"/>
    <row r="234389" x14ac:dyDescent="0.25"/>
    <row r="234390" x14ac:dyDescent="0.25"/>
    <row r="234391" x14ac:dyDescent="0.25"/>
    <row r="234392" x14ac:dyDescent="0.25"/>
    <row r="234393" x14ac:dyDescent="0.25"/>
    <row r="234394" x14ac:dyDescent="0.25"/>
    <row r="234395" x14ac:dyDescent="0.25"/>
    <row r="234396" x14ac:dyDescent="0.25"/>
    <row r="234397" x14ac:dyDescent="0.25"/>
    <row r="234398" x14ac:dyDescent="0.25"/>
    <row r="234399" x14ac:dyDescent="0.25"/>
    <row r="234400" x14ac:dyDescent="0.25"/>
    <row r="234401" x14ac:dyDescent="0.25"/>
    <row r="234402" x14ac:dyDescent="0.25"/>
    <row r="234403" x14ac:dyDescent="0.25"/>
    <row r="234404" x14ac:dyDescent="0.25"/>
    <row r="234405" x14ac:dyDescent="0.25"/>
    <row r="234406" x14ac:dyDescent="0.25"/>
    <row r="234407" x14ac:dyDescent="0.25"/>
    <row r="234408" x14ac:dyDescent="0.25"/>
    <row r="234409" x14ac:dyDescent="0.25"/>
    <row r="234410" x14ac:dyDescent="0.25"/>
    <row r="234411" x14ac:dyDescent="0.25"/>
    <row r="234412" x14ac:dyDescent="0.25"/>
    <row r="234413" x14ac:dyDescent="0.25"/>
    <row r="234414" x14ac:dyDescent="0.25"/>
    <row r="234415" x14ac:dyDescent="0.25"/>
    <row r="234416" x14ac:dyDescent="0.25"/>
    <row r="234417" x14ac:dyDescent="0.25"/>
    <row r="234418" x14ac:dyDescent="0.25"/>
    <row r="234419" x14ac:dyDescent="0.25"/>
    <row r="234420" x14ac:dyDescent="0.25"/>
    <row r="234421" x14ac:dyDescent="0.25"/>
    <row r="234422" x14ac:dyDescent="0.25"/>
    <row r="234423" x14ac:dyDescent="0.25"/>
    <row r="234424" x14ac:dyDescent="0.25"/>
    <row r="234425" x14ac:dyDescent="0.25"/>
    <row r="234426" x14ac:dyDescent="0.25"/>
    <row r="234427" x14ac:dyDescent="0.25"/>
    <row r="234428" x14ac:dyDescent="0.25"/>
    <row r="234429" x14ac:dyDescent="0.25"/>
    <row r="234430" x14ac:dyDescent="0.25"/>
    <row r="234431" x14ac:dyDescent="0.25"/>
    <row r="234432" x14ac:dyDescent="0.25"/>
    <row r="234433" x14ac:dyDescent="0.25"/>
    <row r="234434" x14ac:dyDescent="0.25"/>
    <row r="234435" x14ac:dyDescent="0.25"/>
    <row r="234436" x14ac:dyDescent="0.25"/>
    <row r="234437" x14ac:dyDescent="0.25"/>
    <row r="234438" x14ac:dyDescent="0.25"/>
    <row r="234439" x14ac:dyDescent="0.25"/>
    <row r="234440" x14ac:dyDescent="0.25"/>
    <row r="234441" x14ac:dyDescent="0.25"/>
    <row r="234442" x14ac:dyDescent="0.25"/>
    <row r="234443" x14ac:dyDescent="0.25"/>
    <row r="234444" x14ac:dyDescent="0.25"/>
    <row r="234445" x14ac:dyDescent="0.25"/>
    <row r="234446" x14ac:dyDescent="0.25"/>
    <row r="234447" x14ac:dyDescent="0.25"/>
    <row r="234448" x14ac:dyDescent="0.25"/>
    <row r="234449" x14ac:dyDescent="0.25"/>
    <row r="234450" x14ac:dyDescent="0.25"/>
    <row r="234451" x14ac:dyDescent="0.25"/>
    <row r="234452" x14ac:dyDescent="0.25"/>
    <row r="234453" x14ac:dyDescent="0.25"/>
    <row r="234454" x14ac:dyDescent="0.25"/>
    <row r="234455" x14ac:dyDescent="0.25"/>
    <row r="234456" x14ac:dyDescent="0.25"/>
    <row r="234457" x14ac:dyDescent="0.25"/>
    <row r="234458" x14ac:dyDescent="0.25"/>
    <row r="234459" x14ac:dyDescent="0.25"/>
    <row r="234460" x14ac:dyDescent="0.25"/>
    <row r="234461" x14ac:dyDescent="0.25"/>
    <row r="234462" x14ac:dyDescent="0.25"/>
    <row r="234463" x14ac:dyDescent="0.25"/>
    <row r="234464" x14ac:dyDescent="0.25"/>
    <row r="234465" x14ac:dyDescent="0.25"/>
    <row r="234466" x14ac:dyDescent="0.25"/>
    <row r="234467" x14ac:dyDescent="0.25"/>
    <row r="234468" x14ac:dyDescent="0.25"/>
    <row r="234469" x14ac:dyDescent="0.25"/>
    <row r="234470" x14ac:dyDescent="0.25"/>
    <row r="234471" x14ac:dyDescent="0.25"/>
    <row r="234472" x14ac:dyDescent="0.25"/>
    <row r="234473" x14ac:dyDescent="0.25"/>
    <row r="234474" x14ac:dyDescent="0.25"/>
    <row r="234475" x14ac:dyDescent="0.25"/>
    <row r="234476" x14ac:dyDescent="0.25"/>
    <row r="234477" x14ac:dyDescent="0.25"/>
    <row r="234478" x14ac:dyDescent="0.25"/>
    <row r="234479" x14ac:dyDescent="0.25"/>
    <row r="234480" x14ac:dyDescent="0.25"/>
    <row r="234481" x14ac:dyDescent="0.25"/>
    <row r="234482" x14ac:dyDescent="0.25"/>
    <row r="234483" x14ac:dyDescent="0.25"/>
    <row r="234484" x14ac:dyDescent="0.25"/>
    <row r="234485" x14ac:dyDescent="0.25"/>
    <row r="234486" x14ac:dyDescent="0.25"/>
    <row r="234487" x14ac:dyDescent="0.25"/>
    <row r="234488" x14ac:dyDescent="0.25"/>
    <row r="234489" x14ac:dyDescent="0.25"/>
    <row r="234490" x14ac:dyDescent="0.25"/>
    <row r="234491" x14ac:dyDescent="0.25"/>
    <row r="234492" x14ac:dyDescent="0.25"/>
    <row r="234493" x14ac:dyDescent="0.25"/>
    <row r="234494" x14ac:dyDescent="0.25"/>
    <row r="234495" x14ac:dyDescent="0.25"/>
    <row r="234496" x14ac:dyDescent="0.25"/>
    <row r="234497" x14ac:dyDescent="0.25"/>
    <row r="234498" x14ac:dyDescent="0.25"/>
    <row r="234499" x14ac:dyDescent="0.25"/>
    <row r="234500" x14ac:dyDescent="0.25"/>
    <row r="234501" x14ac:dyDescent="0.25"/>
    <row r="234502" x14ac:dyDescent="0.25"/>
    <row r="234503" x14ac:dyDescent="0.25"/>
    <row r="234504" x14ac:dyDescent="0.25"/>
    <row r="234505" x14ac:dyDescent="0.25"/>
    <row r="234506" x14ac:dyDescent="0.25"/>
    <row r="234507" x14ac:dyDescent="0.25"/>
    <row r="234508" x14ac:dyDescent="0.25"/>
    <row r="234509" x14ac:dyDescent="0.25"/>
    <row r="234510" x14ac:dyDescent="0.25"/>
    <row r="234511" x14ac:dyDescent="0.25"/>
    <row r="234512" x14ac:dyDescent="0.25"/>
    <row r="234513" x14ac:dyDescent="0.25"/>
    <row r="234514" x14ac:dyDescent="0.25"/>
    <row r="234515" x14ac:dyDescent="0.25"/>
    <row r="234516" x14ac:dyDescent="0.25"/>
    <row r="234517" x14ac:dyDescent="0.25"/>
    <row r="234518" x14ac:dyDescent="0.25"/>
    <row r="234519" x14ac:dyDescent="0.25"/>
    <row r="234520" x14ac:dyDescent="0.25"/>
    <row r="234521" x14ac:dyDescent="0.25"/>
    <row r="234522" x14ac:dyDescent="0.25"/>
    <row r="234523" x14ac:dyDescent="0.25"/>
    <row r="234524" x14ac:dyDescent="0.25"/>
    <row r="234525" x14ac:dyDescent="0.25"/>
    <row r="234526" x14ac:dyDescent="0.25"/>
    <row r="234527" x14ac:dyDescent="0.25"/>
    <row r="234528" x14ac:dyDescent="0.25"/>
    <row r="234529" x14ac:dyDescent="0.25"/>
    <row r="234530" x14ac:dyDescent="0.25"/>
    <row r="234531" x14ac:dyDescent="0.25"/>
    <row r="234532" x14ac:dyDescent="0.25"/>
    <row r="234533" x14ac:dyDescent="0.25"/>
    <row r="234534" x14ac:dyDescent="0.25"/>
    <row r="234535" x14ac:dyDescent="0.25"/>
    <row r="234536" x14ac:dyDescent="0.25"/>
    <row r="234537" x14ac:dyDescent="0.25"/>
    <row r="234538" x14ac:dyDescent="0.25"/>
    <row r="234539" x14ac:dyDescent="0.25"/>
    <row r="234540" x14ac:dyDescent="0.25"/>
    <row r="234541" x14ac:dyDescent="0.25"/>
    <row r="234542" x14ac:dyDescent="0.25"/>
    <row r="234543" x14ac:dyDescent="0.25"/>
    <row r="234544" x14ac:dyDescent="0.25"/>
    <row r="234545" x14ac:dyDescent="0.25"/>
    <row r="234546" x14ac:dyDescent="0.25"/>
    <row r="234547" x14ac:dyDescent="0.25"/>
    <row r="234548" x14ac:dyDescent="0.25"/>
    <row r="234549" x14ac:dyDescent="0.25"/>
    <row r="234550" x14ac:dyDescent="0.25"/>
    <row r="234551" x14ac:dyDescent="0.25"/>
    <row r="234552" x14ac:dyDescent="0.25"/>
    <row r="234553" x14ac:dyDescent="0.25"/>
    <row r="234554" x14ac:dyDescent="0.25"/>
    <row r="234555" x14ac:dyDescent="0.25"/>
    <row r="234556" x14ac:dyDescent="0.25"/>
    <row r="234557" x14ac:dyDescent="0.25"/>
    <row r="234558" x14ac:dyDescent="0.25"/>
    <row r="234559" x14ac:dyDescent="0.25"/>
    <row r="234560" x14ac:dyDescent="0.25"/>
    <row r="234561" x14ac:dyDescent="0.25"/>
    <row r="234562" x14ac:dyDescent="0.25"/>
    <row r="234563" x14ac:dyDescent="0.25"/>
    <row r="234564" x14ac:dyDescent="0.25"/>
    <row r="234565" x14ac:dyDescent="0.25"/>
    <row r="234566" x14ac:dyDescent="0.25"/>
    <row r="234567" x14ac:dyDescent="0.25"/>
    <row r="234568" x14ac:dyDescent="0.25"/>
    <row r="234569" x14ac:dyDescent="0.25"/>
    <row r="234570" x14ac:dyDescent="0.25"/>
    <row r="234571" x14ac:dyDescent="0.25"/>
    <row r="234572" x14ac:dyDescent="0.25"/>
    <row r="234573" x14ac:dyDescent="0.25"/>
    <row r="234574" x14ac:dyDescent="0.25"/>
    <row r="234575" x14ac:dyDescent="0.25"/>
    <row r="234576" x14ac:dyDescent="0.25"/>
    <row r="234577" x14ac:dyDescent="0.25"/>
    <row r="234578" x14ac:dyDescent="0.25"/>
    <row r="234579" x14ac:dyDescent="0.25"/>
    <row r="234580" x14ac:dyDescent="0.25"/>
    <row r="234581" x14ac:dyDescent="0.25"/>
    <row r="234582" x14ac:dyDescent="0.25"/>
    <row r="234583" x14ac:dyDescent="0.25"/>
    <row r="234584" x14ac:dyDescent="0.25"/>
    <row r="234585" x14ac:dyDescent="0.25"/>
    <row r="234586" x14ac:dyDescent="0.25"/>
    <row r="234587" x14ac:dyDescent="0.25"/>
    <row r="234588" x14ac:dyDescent="0.25"/>
    <row r="234589" x14ac:dyDescent="0.25"/>
    <row r="234590" x14ac:dyDescent="0.25"/>
    <row r="234591" x14ac:dyDescent="0.25"/>
    <row r="234592" x14ac:dyDescent="0.25"/>
    <row r="234593" x14ac:dyDescent="0.25"/>
    <row r="234594" x14ac:dyDescent="0.25"/>
    <row r="234595" x14ac:dyDescent="0.25"/>
    <row r="234596" x14ac:dyDescent="0.25"/>
    <row r="234597" x14ac:dyDescent="0.25"/>
    <row r="234598" x14ac:dyDescent="0.25"/>
    <row r="234599" x14ac:dyDescent="0.25"/>
    <row r="234600" x14ac:dyDescent="0.25"/>
    <row r="234601" x14ac:dyDescent="0.25"/>
    <row r="234602" x14ac:dyDescent="0.25"/>
    <row r="234603" x14ac:dyDescent="0.25"/>
    <row r="234604" x14ac:dyDescent="0.25"/>
    <row r="234605" x14ac:dyDescent="0.25"/>
    <row r="234606" x14ac:dyDescent="0.25"/>
    <row r="234607" x14ac:dyDescent="0.25"/>
    <row r="234608" x14ac:dyDescent="0.25"/>
    <row r="234609" x14ac:dyDescent="0.25"/>
    <row r="234610" x14ac:dyDescent="0.25"/>
    <row r="234611" x14ac:dyDescent="0.25"/>
    <row r="234612" x14ac:dyDescent="0.25"/>
    <row r="234613" x14ac:dyDescent="0.25"/>
    <row r="234614" x14ac:dyDescent="0.25"/>
    <row r="234615" x14ac:dyDescent="0.25"/>
    <row r="234616" x14ac:dyDescent="0.25"/>
    <row r="234617" x14ac:dyDescent="0.25"/>
    <row r="234618" x14ac:dyDescent="0.25"/>
    <row r="234619" x14ac:dyDescent="0.25"/>
    <row r="234620" x14ac:dyDescent="0.25"/>
    <row r="234621" x14ac:dyDescent="0.25"/>
    <row r="234622" x14ac:dyDescent="0.25"/>
    <row r="234623" x14ac:dyDescent="0.25"/>
    <row r="234624" x14ac:dyDescent="0.25"/>
    <row r="234625" x14ac:dyDescent="0.25"/>
    <row r="234626" x14ac:dyDescent="0.25"/>
    <row r="234627" x14ac:dyDescent="0.25"/>
    <row r="234628" x14ac:dyDescent="0.25"/>
    <row r="234629" x14ac:dyDescent="0.25"/>
    <row r="234630" x14ac:dyDescent="0.25"/>
    <row r="234631" x14ac:dyDescent="0.25"/>
    <row r="234632" x14ac:dyDescent="0.25"/>
    <row r="234633" x14ac:dyDescent="0.25"/>
    <row r="234634" x14ac:dyDescent="0.25"/>
    <row r="234635" x14ac:dyDescent="0.25"/>
    <row r="234636" x14ac:dyDescent="0.25"/>
    <row r="234637" x14ac:dyDescent="0.25"/>
    <row r="234638" x14ac:dyDescent="0.25"/>
    <row r="234639" x14ac:dyDescent="0.25"/>
    <row r="234640" x14ac:dyDescent="0.25"/>
    <row r="234641" x14ac:dyDescent="0.25"/>
    <row r="234642" x14ac:dyDescent="0.25"/>
    <row r="234643" x14ac:dyDescent="0.25"/>
    <row r="234644" x14ac:dyDescent="0.25"/>
    <row r="234645" x14ac:dyDescent="0.25"/>
    <row r="234646" x14ac:dyDescent="0.25"/>
    <row r="234647" x14ac:dyDescent="0.25"/>
    <row r="234648" x14ac:dyDescent="0.25"/>
    <row r="234649" x14ac:dyDescent="0.25"/>
    <row r="234650" x14ac:dyDescent="0.25"/>
    <row r="234651" x14ac:dyDescent="0.25"/>
    <row r="234652" x14ac:dyDescent="0.25"/>
    <row r="234653" x14ac:dyDescent="0.25"/>
    <row r="234654" x14ac:dyDescent="0.25"/>
    <row r="234655" x14ac:dyDescent="0.25"/>
    <row r="234656" x14ac:dyDescent="0.25"/>
    <row r="234657" x14ac:dyDescent="0.25"/>
    <row r="234658" x14ac:dyDescent="0.25"/>
    <row r="234659" x14ac:dyDescent="0.25"/>
    <row r="234660" x14ac:dyDescent="0.25"/>
    <row r="234661" x14ac:dyDescent="0.25"/>
    <row r="234662" x14ac:dyDescent="0.25"/>
    <row r="234663" x14ac:dyDescent="0.25"/>
    <row r="234664" x14ac:dyDescent="0.25"/>
    <row r="234665" x14ac:dyDescent="0.25"/>
    <row r="234666" x14ac:dyDescent="0.25"/>
    <row r="234667" x14ac:dyDescent="0.25"/>
    <row r="234668" x14ac:dyDescent="0.25"/>
    <row r="234669" x14ac:dyDescent="0.25"/>
    <row r="234670" x14ac:dyDescent="0.25"/>
    <row r="234671" x14ac:dyDescent="0.25"/>
    <row r="234672" x14ac:dyDescent="0.25"/>
    <row r="234673" x14ac:dyDescent="0.25"/>
    <row r="234674" x14ac:dyDescent="0.25"/>
    <row r="234675" x14ac:dyDescent="0.25"/>
    <row r="234676" x14ac:dyDescent="0.25"/>
    <row r="234677" x14ac:dyDescent="0.25"/>
    <row r="234678" x14ac:dyDescent="0.25"/>
    <row r="234679" x14ac:dyDescent="0.25"/>
    <row r="234680" x14ac:dyDescent="0.25"/>
    <row r="234681" x14ac:dyDescent="0.25"/>
    <row r="234682" x14ac:dyDescent="0.25"/>
    <row r="234683" x14ac:dyDescent="0.25"/>
    <row r="234684" x14ac:dyDescent="0.25"/>
    <row r="234685" x14ac:dyDescent="0.25"/>
    <row r="234686" x14ac:dyDescent="0.25"/>
    <row r="234687" x14ac:dyDescent="0.25"/>
    <row r="234688" x14ac:dyDescent="0.25"/>
    <row r="234689" x14ac:dyDescent="0.25"/>
    <row r="234690" x14ac:dyDescent="0.25"/>
    <row r="234691" x14ac:dyDescent="0.25"/>
    <row r="234692" x14ac:dyDescent="0.25"/>
    <row r="234693" x14ac:dyDescent="0.25"/>
    <row r="234694" x14ac:dyDescent="0.25"/>
    <row r="234695" x14ac:dyDescent="0.25"/>
    <row r="234696" x14ac:dyDescent="0.25"/>
    <row r="234697" x14ac:dyDescent="0.25"/>
    <row r="234698" x14ac:dyDescent="0.25"/>
    <row r="234699" x14ac:dyDescent="0.25"/>
    <row r="234700" x14ac:dyDescent="0.25"/>
    <row r="234701" x14ac:dyDescent="0.25"/>
    <row r="234702" x14ac:dyDescent="0.25"/>
    <row r="234703" x14ac:dyDescent="0.25"/>
    <row r="234704" x14ac:dyDescent="0.25"/>
    <row r="234705" x14ac:dyDescent="0.25"/>
    <row r="234706" x14ac:dyDescent="0.25"/>
    <row r="234707" x14ac:dyDescent="0.25"/>
    <row r="234708" x14ac:dyDescent="0.25"/>
    <row r="234709" x14ac:dyDescent="0.25"/>
    <row r="234710" x14ac:dyDescent="0.25"/>
    <row r="234711" x14ac:dyDescent="0.25"/>
    <row r="234712" x14ac:dyDescent="0.25"/>
    <row r="234713" x14ac:dyDescent="0.25"/>
    <row r="234714" x14ac:dyDescent="0.25"/>
    <row r="234715" x14ac:dyDescent="0.25"/>
    <row r="234716" x14ac:dyDescent="0.25"/>
    <row r="234717" x14ac:dyDescent="0.25"/>
    <row r="234718" x14ac:dyDescent="0.25"/>
    <row r="234719" x14ac:dyDescent="0.25"/>
    <row r="234720" x14ac:dyDescent="0.25"/>
    <row r="234721" x14ac:dyDescent="0.25"/>
    <row r="234722" x14ac:dyDescent="0.25"/>
    <row r="234723" x14ac:dyDescent="0.25"/>
    <row r="234724" x14ac:dyDescent="0.25"/>
    <row r="234725" x14ac:dyDescent="0.25"/>
    <row r="234726" x14ac:dyDescent="0.25"/>
    <row r="234727" x14ac:dyDescent="0.25"/>
    <row r="234728" x14ac:dyDescent="0.25"/>
    <row r="234729" x14ac:dyDescent="0.25"/>
    <row r="234730" x14ac:dyDescent="0.25"/>
    <row r="234731" x14ac:dyDescent="0.25"/>
    <row r="234732" x14ac:dyDescent="0.25"/>
    <row r="234733" x14ac:dyDescent="0.25"/>
    <row r="234734" x14ac:dyDescent="0.25"/>
    <row r="234735" x14ac:dyDescent="0.25"/>
    <row r="234736" x14ac:dyDescent="0.25"/>
    <row r="234737" x14ac:dyDescent="0.25"/>
    <row r="234738" x14ac:dyDescent="0.25"/>
    <row r="234739" x14ac:dyDescent="0.25"/>
    <row r="234740" x14ac:dyDescent="0.25"/>
    <row r="234741" x14ac:dyDescent="0.25"/>
    <row r="234742" x14ac:dyDescent="0.25"/>
    <row r="234743" x14ac:dyDescent="0.25"/>
    <row r="234744" x14ac:dyDescent="0.25"/>
    <row r="234745" x14ac:dyDescent="0.25"/>
    <row r="234746" x14ac:dyDescent="0.25"/>
    <row r="234747" x14ac:dyDescent="0.25"/>
    <row r="234748" x14ac:dyDescent="0.25"/>
    <row r="234749" x14ac:dyDescent="0.25"/>
    <row r="234750" x14ac:dyDescent="0.25"/>
    <row r="234751" x14ac:dyDescent="0.25"/>
    <row r="234752" x14ac:dyDescent="0.25"/>
    <row r="234753" x14ac:dyDescent="0.25"/>
    <row r="234754" x14ac:dyDescent="0.25"/>
    <row r="234755" x14ac:dyDescent="0.25"/>
    <row r="234756" x14ac:dyDescent="0.25"/>
    <row r="234757" x14ac:dyDescent="0.25"/>
    <row r="234758" x14ac:dyDescent="0.25"/>
    <row r="234759" x14ac:dyDescent="0.25"/>
    <row r="234760" x14ac:dyDescent="0.25"/>
    <row r="234761" x14ac:dyDescent="0.25"/>
    <row r="234762" x14ac:dyDescent="0.25"/>
    <row r="234763" x14ac:dyDescent="0.25"/>
    <row r="234764" x14ac:dyDescent="0.25"/>
    <row r="234765" x14ac:dyDescent="0.25"/>
    <row r="234766" x14ac:dyDescent="0.25"/>
    <row r="234767" x14ac:dyDescent="0.25"/>
    <row r="234768" x14ac:dyDescent="0.25"/>
    <row r="234769" x14ac:dyDescent="0.25"/>
    <row r="234770" x14ac:dyDescent="0.25"/>
    <row r="234771" x14ac:dyDescent="0.25"/>
    <row r="234772" x14ac:dyDescent="0.25"/>
    <row r="234773" x14ac:dyDescent="0.25"/>
    <row r="234774" x14ac:dyDescent="0.25"/>
    <row r="234775" x14ac:dyDescent="0.25"/>
    <row r="234776" x14ac:dyDescent="0.25"/>
    <row r="234777" x14ac:dyDescent="0.25"/>
    <row r="234778" x14ac:dyDescent="0.25"/>
    <row r="234779" x14ac:dyDescent="0.25"/>
    <row r="234780" x14ac:dyDescent="0.25"/>
    <row r="234781" x14ac:dyDescent="0.25"/>
    <row r="234782" x14ac:dyDescent="0.25"/>
    <row r="234783" x14ac:dyDescent="0.25"/>
    <row r="234784" x14ac:dyDescent="0.25"/>
    <row r="234785" x14ac:dyDescent="0.25"/>
    <row r="234786" x14ac:dyDescent="0.25"/>
    <row r="234787" x14ac:dyDescent="0.25"/>
    <row r="234788" x14ac:dyDescent="0.25"/>
    <row r="234789" x14ac:dyDescent="0.25"/>
    <row r="234790" x14ac:dyDescent="0.25"/>
    <row r="234791" x14ac:dyDescent="0.25"/>
    <row r="234792" x14ac:dyDescent="0.25"/>
    <row r="234793" x14ac:dyDescent="0.25"/>
    <row r="234794" x14ac:dyDescent="0.25"/>
    <row r="234795" x14ac:dyDescent="0.25"/>
    <row r="234796" x14ac:dyDescent="0.25"/>
    <row r="234797" x14ac:dyDescent="0.25"/>
    <row r="234798" x14ac:dyDescent="0.25"/>
    <row r="234799" x14ac:dyDescent="0.25"/>
    <row r="234800" x14ac:dyDescent="0.25"/>
    <row r="234801" x14ac:dyDescent="0.25"/>
    <row r="234802" x14ac:dyDescent="0.25"/>
    <row r="234803" x14ac:dyDescent="0.25"/>
    <row r="234804" x14ac:dyDescent="0.25"/>
    <row r="234805" x14ac:dyDescent="0.25"/>
    <row r="234806" x14ac:dyDescent="0.25"/>
    <row r="234807" x14ac:dyDescent="0.25"/>
    <row r="234808" x14ac:dyDescent="0.25"/>
    <row r="234809" x14ac:dyDescent="0.25"/>
    <row r="234810" x14ac:dyDescent="0.25"/>
    <row r="234811" x14ac:dyDescent="0.25"/>
    <row r="234812" x14ac:dyDescent="0.25"/>
    <row r="234813" x14ac:dyDescent="0.25"/>
    <row r="234814" x14ac:dyDescent="0.25"/>
    <row r="234815" x14ac:dyDescent="0.25"/>
    <row r="234816" x14ac:dyDescent="0.25"/>
    <row r="234817" x14ac:dyDescent="0.25"/>
    <row r="234818" x14ac:dyDescent="0.25"/>
    <row r="234819" x14ac:dyDescent="0.25"/>
    <row r="234820" x14ac:dyDescent="0.25"/>
    <row r="234821" x14ac:dyDescent="0.25"/>
    <row r="234822" x14ac:dyDescent="0.25"/>
    <row r="234823" x14ac:dyDescent="0.25"/>
    <row r="234824" x14ac:dyDescent="0.25"/>
    <row r="234825" x14ac:dyDescent="0.25"/>
    <row r="234826" x14ac:dyDescent="0.25"/>
    <row r="234827" x14ac:dyDescent="0.25"/>
    <row r="234828" x14ac:dyDescent="0.25"/>
    <row r="234829" x14ac:dyDescent="0.25"/>
    <row r="234830" x14ac:dyDescent="0.25"/>
    <row r="234831" x14ac:dyDescent="0.25"/>
    <row r="234832" x14ac:dyDescent="0.25"/>
    <row r="234833" x14ac:dyDescent="0.25"/>
    <row r="234834" x14ac:dyDescent="0.25"/>
    <row r="234835" x14ac:dyDescent="0.25"/>
    <row r="234836" x14ac:dyDescent="0.25"/>
    <row r="234837" x14ac:dyDescent="0.25"/>
    <row r="234838" x14ac:dyDescent="0.25"/>
    <row r="234839" x14ac:dyDescent="0.25"/>
    <row r="234840" x14ac:dyDescent="0.25"/>
    <row r="234841" x14ac:dyDescent="0.25"/>
    <row r="234842" x14ac:dyDescent="0.25"/>
    <row r="234843" x14ac:dyDescent="0.25"/>
    <row r="234844" x14ac:dyDescent="0.25"/>
    <row r="234845" x14ac:dyDescent="0.25"/>
    <row r="234846" x14ac:dyDescent="0.25"/>
    <row r="234847" x14ac:dyDescent="0.25"/>
    <row r="234848" x14ac:dyDescent="0.25"/>
    <row r="234849" x14ac:dyDescent="0.25"/>
    <row r="234850" x14ac:dyDescent="0.25"/>
    <row r="234851" x14ac:dyDescent="0.25"/>
    <row r="234852" x14ac:dyDescent="0.25"/>
    <row r="234853" x14ac:dyDescent="0.25"/>
    <row r="234854" x14ac:dyDescent="0.25"/>
    <row r="234855" x14ac:dyDescent="0.25"/>
    <row r="234856" x14ac:dyDescent="0.25"/>
    <row r="234857" x14ac:dyDescent="0.25"/>
    <row r="234858" x14ac:dyDescent="0.25"/>
    <row r="234859" x14ac:dyDescent="0.25"/>
    <row r="234860" x14ac:dyDescent="0.25"/>
    <row r="234861" x14ac:dyDescent="0.25"/>
    <row r="234862" x14ac:dyDescent="0.25"/>
    <row r="234863" x14ac:dyDescent="0.25"/>
    <row r="234864" x14ac:dyDescent="0.25"/>
    <row r="234865" x14ac:dyDescent="0.25"/>
    <row r="234866" x14ac:dyDescent="0.25"/>
    <row r="234867" x14ac:dyDescent="0.25"/>
    <row r="234868" x14ac:dyDescent="0.25"/>
    <row r="234869" x14ac:dyDescent="0.25"/>
    <row r="234870" x14ac:dyDescent="0.25"/>
    <row r="234871" x14ac:dyDescent="0.25"/>
    <row r="234872" x14ac:dyDescent="0.25"/>
    <row r="234873" x14ac:dyDescent="0.25"/>
    <row r="234874" x14ac:dyDescent="0.25"/>
    <row r="234875" x14ac:dyDescent="0.25"/>
    <row r="234876" x14ac:dyDescent="0.25"/>
    <row r="234877" x14ac:dyDescent="0.25"/>
    <row r="234878" x14ac:dyDescent="0.25"/>
    <row r="234879" x14ac:dyDescent="0.25"/>
    <row r="234880" x14ac:dyDescent="0.25"/>
    <row r="234881" x14ac:dyDescent="0.25"/>
    <row r="234882" x14ac:dyDescent="0.25"/>
    <row r="234883" x14ac:dyDescent="0.25"/>
    <row r="234884" x14ac:dyDescent="0.25"/>
    <row r="234885" x14ac:dyDescent="0.25"/>
    <row r="234886" x14ac:dyDescent="0.25"/>
    <row r="234887" x14ac:dyDescent="0.25"/>
    <row r="234888" x14ac:dyDescent="0.25"/>
    <row r="234889" x14ac:dyDescent="0.25"/>
    <row r="234890" x14ac:dyDescent="0.25"/>
    <row r="234891" x14ac:dyDescent="0.25"/>
    <row r="234892" x14ac:dyDescent="0.25"/>
    <row r="234893" x14ac:dyDescent="0.25"/>
    <row r="234894" x14ac:dyDescent="0.25"/>
    <row r="234895" x14ac:dyDescent="0.25"/>
    <row r="234896" x14ac:dyDescent="0.25"/>
    <row r="234897" x14ac:dyDescent="0.25"/>
    <row r="234898" x14ac:dyDescent="0.25"/>
    <row r="234899" x14ac:dyDescent="0.25"/>
    <row r="234900" x14ac:dyDescent="0.25"/>
    <row r="234901" x14ac:dyDescent="0.25"/>
    <row r="234902" x14ac:dyDescent="0.25"/>
    <row r="234903" x14ac:dyDescent="0.25"/>
    <row r="234904" x14ac:dyDescent="0.25"/>
    <row r="234905" x14ac:dyDescent="0.25"/>
    <row r="234906" x14ac:dyDescent="0.25"/>
    <row r="234907" x14ac:dyDescent="0.25"/>
    <row r="234908" x14ac:dyDescent="0.25"/>
    <row r="234909" x14ac:dyDescent="0.25"/>
    <row r="234910" x14ac:dyDescent="0.25"/>
    <row r="234911" x14ac:dyDescent="0.25"/>
    <row r="234912" x14ac:dyDescent="0.25"/>
    <row r="234913" x14ac:dyDescent="0.25"/>
    <row r="234914" x14ac:dyDescent="0.25"/>
    <row r="234915" x14ac:dyDescent="0.25"/>
    <row r="234916" x14ac:dyDescent="0.25"/>
    <row r="234917" x14ac:dyDescent="0.25"/>
    <row r="234918" x14ac:dyDescent="0.25"/>
    <row r="234919" x14ac:dyDescent="0.25"/>
    <row r="234920" x14ac:dyDescent="0.25"/>
    <row r="234921" x14ac:dyDescent="0.25"/>
    <row r="234922" x14ac:dyDescent="0.25"/>
    <row r="234923" x14ac:dyDescent="0.25"/>
    <row r="234924" x14ac:dyDescent="0.25"/>
    <row r="234925" x14ac:dyDescent="0.25"/>
    <row r="234926" x14ac:dyDescent="0.25"/>
    <row r="234927" x14ac:dyDescent="0.25"/>
    <row r="234928" x14ac:dyDescent="0.25"/>
    <row r="234929" x14ac:dyDescent="0.25"/>
    <row r="234930" x14ac:dyDescent="0.25"/>
    <row r="234931" x14ac:dyDescent="0.25"/>
    <row r="234932" x14ac:dyDescent="0.25"/>
    <row r="234933" x14ac:dyDescent="0.25"/>
    <row r="234934" x14ac:dyDescent="0.25"/>
    <row r="234935" x14ac:dyDescent="0.25"/>
    <row r="234936" x14ac:dyDescent="0.25"/>
    <row r="234937" x14ac:dyDescent="0.25"/>
    <row r="234938" x14ac:dyDescent="0.25"/>
    <row r="234939" x14ac:dyDescent="0.25"/>
    <row r="234940" x14ac:dyDescent="0.25"/>
    <row r="234941" x14ac:dyDescent="0.25"/>
    <row r="234942" x14ac:dyDescent="0.25"/>
    <row r="234943" x14ac:dyDescent="0.25"/>
    <row r="234944" x14ac:dyDescent="0.25"/>
    <row r="234945" x14ac:dyDescent="0.25"/>
    <row r="234946" x14ac:dyDescent="0.25"/>
    <row r="234947" x14ac:dyDescent="0.25"/>
    <row r="234948" x14ac:dyDescent="0.25"/>
    <row r="234949" x14ac:dyDescent="0.25"/>
    <row r="234950" x14ac:dyDescent="0.25"/>
    <row r="234951" x14ac:dyDescent="0.25"/>
    <row r="234952" x14ac:dyDescent="0.25"/>
    <row r="234953" x14ac:dyDescent="0.25"/>
    <row r="234954" x14ac:dyDescent="0.25"/>
    <row r="234955" x14ac:dyDescent="0.25"/>
    <row r="234956" x14ac:dyDescent="0.25"/>
    <row r="234957" x14ac:dyDescent="0.25"/>
    <row r="234958" x14ac:dyDescent="0.25"/>
    <row r="234959" x14ac:dyDescent="0.25"/>
    <row r="234960" x14ac:dyDescent="0.25"/>
    <row r="234961" x14ac:dyDescent="0.25"/>
    <row r="234962" x14ac:dyDescent="0.25"/>
    <row r="234963" x14ac:dyDescent="0.25"/>
    <row r="234964" x14ac:dyDescent="0.25"/>
    <row r="234965" x14ac:dyDescent="0.25"/>
    <row r="234966" x14ac:dyDescent="0.25"/>
    <row r="234967" x14ac:dyDescent="0.25"/>
    <row r="234968" x14ac:dyDescent="0.25"/>
    <row r="234969" x14ac:dyDescent="0.25"/>
    <row r="234970" x14ac:dyDescent="0.25"/>
    <row r="234971" x14ac:dyDescent="0.25"/>
    <row r="234972" x14ac:dyDescent="0.25"/>
    <row r="234973" x14ac:dyDescent="0.25"/>
    <row r="234974" x14ac:dyDescent="0.25"/>
    <row r="234975" x14ac:dyDescent="0.25"/>
    <row r="234976" x14ac:dyDescent="0.25"/>
    <row r="234977" x14ac:dyDescent="0.25"/>
    <row r="234978" x14ac:dyDescent="0.25"/>
    <row r="234979" x14ac:dyDescent="0.25"/>
    <row r="234980" x14ac:dyDescent="0.25"/>
    <row r="234981" x14ac:dyDescent="0.25"/>
    <row r="234982" x14ac:dyDescent="0.25"/>
    <row r="234983" x14ac:dyDescent="0.25"/>
    <row r="234984" x14ac:dyDescent="0.25"/>
    <row r="234985" x14ac:dyDescent="0.25"/>
    <row r="234986" x14ac:dyDescent="0.25"/>
    <row r="234987" x14ac:dyDescent="0.25"/>
    <row r="234988" x14ac:dyDescent="0.25"/>
    <row r="234989" x14ac:dyDescent="0.25"/>
    <row r="234990" x14ac:dyDescent="0.25"/>
    <row r="234991" x14ac:dyDescent="0.25"/>
    <row r="234992" x14ac:dyDescent="0.25"/>
    <row r="234993" x14ac:dyDescent="0.25"/>
    <row r="234994" x14ac:dyDescent="0.25"/>
    <row r="234995" x14ac:dyDescent="0.25"/>
    <row r="234996" x14ac:dyDescent="0.25"/>
    <row r="234997" x14ac:dyDescent="0.25"/>
    <row r="234998" x14ac:dyDescent="0.25"/>
    <row r="234999" x14ac:dyDescent="0.25"/>
    <row r="235000" x14ac:dyDescent="0.25"/>
    <row r="235001" x14ac:dyDescent="0.25"/>
    <row r="235002" x14ac:dyDescent="0.25"/>
    <row r="235003" x14ac:dyDescent="0.25"/>
    <row r="235004" x14ac:dyDescent="0.25"/>
    <row r="235005" x14ac:dyDescent="0.25"/>
    <row r="235006" x14ac:dyDescent="0.25"/>
    <row r="235007" x14ac:dyDescent="0.25"/>
    <row r="235008" x14ac:dyDescent="0.25"/>
    <row r="235009" x14ac:dyDescent="0.25"/>
    <row r="235010" x14ac:dyDescent="0.25"/>
    <row r="235011" x14ac:dyDescent="0.25"/>
    <row r="235012" x14ac:dyDescent="0.25"/>
    <row r="235013" x14ac:dyDescent="0.25"/>
    <row r="235014" x14ac:dyDescent="0.25"/>
    <row r="235015" x14ac:dyDescent="0.25"/>
    <row r="235016" x14ac:dyDescent="0.25"/>
    <row r="235017" x14ac:dyDescent="0.25"/>
    <row r="235018" x14ac:dyDescent="0.25"/>
    <row r="235019" x14ac:dyDescent="0.25"/>
    <row r="235020" x14ac:dyDescent="0.25"/>
    <row r="235021" x14ac:dyDescent="0.25"/>
    <row r="235022" x14ac:dyDescent="0.25"/>
    <row r="235023" x14ac:dyDescent="0.25"/>
    <row r="235024" x14ac:dyDescent="0.25"/>
    <row r="235025" x14ac:dyDescent="0.25"/>
    <row r="235026" x14ac:dyDescent="0.25"/>
    <row r="235027" x14ac:dyDescent="0.25"/>
    <row r="235028" x14ac:dyDescent="0.25"/>
    <row r="235029" x14ac:dyDescent="0.25"/>
    <row r="235030" x14ac:dyDescent="0.25"/>
    <row r="235031" x14ac:dyDescent="0.25"/>
    <row r="235032" x14ac:dyDescent="0.25"/>
    <row r="235033" x14ac:dyDescent="0.25"/>
    <row r="235034" x14ac:dyDescent="0.25"/>
    <row r="235035" x14ac:dyDescent="0.25"/>
    <row r="235036" x14ac:dyDescent="0.25"/>
    <row r="235037" x14ac:dyDescent="0.25"/>
    <row r="235038" x14ac:dyDescent="0.25"/>
    <row r="235039" x14ac:dyDescent="0.25"/>
    <row r="235040" x14ac:dyDescent="0.25"/>
    <row r="235041" x14ac:dyDescent="0.25"/>
    <row r="235042" x14ac:dyDescent="0.25"/>
    <row r="235043" x14ac:dyDescent="0.25"/>
    <row r="235044" x14ac:dyDescent="0.25"/>
    <row r="235045" x14ac:dyDescent="0.25"/>
    <row r="235046" x14ac:dyDescent="0.25"/>
    <row r="235047" x14ac:dyDescent="0.25"/>
    <row r="235048" x14ac:dyDescent="0.25"/>
    <row r="235049" x14ac:dyDescent="0.25"/>
    <row r="235050" x14ac:dyDescent="0.25"/>
    <row r="235051" x14ac:dyDescent="0.25"/>
    <row r="235052" x14ac:dyDescent="0.25"/>
    <row r="235053" x14ac:dyDescent="0.25"/>
    <row r="235054" x14ac:dyDescent="0.25"/>
    <row r="235055" x14ac:dyDescent="0.25"/>
    <row r="235056" x14ac:dyDescent="0.25"/>
    <row r="235057" x14ac:dyDescent="0.25"/>
    <row r="235058" x14ac:dyDescent="0.25"/>
    <row r="235059" x14ac:dyDescent="0.25"/>
    <row r="235060" x14ac:dyDescent="0.25"/>
    <row r="235061" x14ac:dyDescent="0.25"/>
    <row r="235062" x14ac:dyDescent="0.25"/>
    <row r="235063" x14ac:dyDescent="0.25"/>
    <row r="235064" x14ac:dyDescent="0.25"/>
    <row r="235065" x14ac:dyDescent="0.25"/>
    <row r="235066" x14ac:dyDescent="0.25"/>
    <row r="235067" x14ac:dyDescent="0.25"/>
    <row r="235068" x14ac:dyDescent="0.25"/>
    <row r="235069" x14ac:dyDescent="0.25"/>
    <row r="235070" x14ac:dyDescent="0.25"/>
    <row r="235071" x14ac:dyDescent="0.25"/>
    <row r="235072" x14ac:dyDescent="0.25"/>
    <row r="235073" x14ac:dyDescent="0.25"/>
    <row r="235074" x14ac:dyDescent="0.25"/>
    <row r="235075" x14ac:dyDescent="0.25"/>
    <row r="235076" x14ac:dyDescent="0.25"/>
    <row r="235077" x14ac:dyDescent="0.25"/>
    <row r="235078" x14ac:dyDescent="0.25"/>
    <row r="235079" x14ac:dyDescent="0.25"/>
    <row r="235080" x14ac:dyDescent="0.25"/>
    <row r="235081" x14ac:dyDescent="0.25"/>
    <row r="235082" x14ac:dyDescent="0.25"/>
    <row r="235083" x14ac:dyDescent="0.25"/>
    <row r="235084" x14ac:dyDescent="0.25"/>
    <row r="235085" x14ac:dyDescent="0.25"/>
    <row r="235086" x14ac:dyDescent="0.25"/>
    <row r="235087" x14ac:dyDescent="0.25"/>
    <row r="235088" x14ac:dyDescent="0.25"/>
    <row r="235089" x14ac:dyDescent="0.25"/>
    <row r="235090" x14ac:dyDescent="0.25"/>
    <row r="235091" x14ac:dyDescent="0.25"/>
    <row r="235092" x14ac:dyDescent="0.25"/>
    <row r="235093" x14ac:dyDescent="0.25"/>
    <row r="235094" x14ac:dyDescent="0.25"/>
    <row r="235095" x14ac:dyDescent="0.25"/>
    <row r="235096" x14ac:dyDescent="0.25"/>
    <row r="235097" x14ac:dyDescent="0.25"/>
    <row r="235098" x14ac:dyDescent="0.25"/>
    <row r="235099" x14ac:dyDescent="0.25"/>
    <row r="235100" x14ac:dyDescent="0.25"/>
    <row r="235101" x14ac:dyDescent="0.25"/>
    <row r="235102" x14ac:dyDescent="0.25"/>
    <row r="235103" x14ac:dyDescent="0.25"/>
    <row r="235104" x14ac:dyDescent="0.25"/>
    <row r="235105" x14ac:dyDescent="0.25"/>
    <row r="235106" x14ac:dyDescent="0.25"/>
    <row r="235107" x14ac:dyDescent="0.25"/>
    <row r="235108" x14ac:dyDescent="0.25"/>
    <row r="235109" x14ac:dyDescent="0.25"/>
    <row r="235110" x14ac:dyDescent="0.25"/>
    <row r="235111" x14ac:dyDescent="0.25"/>
    <row r="235112" x14ac:dyDescent="0.25"/>
    <row r="235113" x14ac:dyDescent="0.25"/>
    <row r="235114" x14ac:dyDescent="0.25"/>
    <row r="235115" x14ac:dyDescent="0.25"/>
    <row r="235116" x14ac:dyDescent="0.25"/>
    <row r="235117" x14ac:dyDescent="0.25"/>
    <row r="235118" x14ac:dyDescent="0.25"/>
    <row r="235119" x14ac:dyDescent="0.25"/>
    <row r="235120" x14ac:dyDescent="0.25"/>
    <row r="235121" x14ac:dyDescent="0.25"/>
    <row r="235122" x14ac:dyDescent="0.25"/>
    <row r="235123" x14ac:dyDescent="0.25"/>
    <row r="235124" x14ac:dyDescent="0.25"/>
    <row r="235125" x14ac:dyDescent="0.25"/>
    <row r="235126" x14ac:dyDescent="0.25"/>
    <row r="235127" x14ac:dyDescent="0.25"/>
    <row r="235128" x14ac:dyDescent="0.25"/>
    <row r="235129" x14ac:dyDescent="0.25"/>
    <row r="235130" x14ac:dyDescent="0.25"/>
    <row r="235131" x14ac:dyDescent="0.25"/>
    <row r="235132" x14ac:dyDescent="0.25"/>
    <row r="235133" x14ac:dyDescent="0.25"/>
    <row r="235134" x14ac:dyDescent="0.25"/>
    <row r="235135" x14ac:dyDescent="0.25"/>
    <row r="235136" x14ac:dyDescent="0.25"/>
    <row r="235137" x14ac:dyDescent="0.25"/>
    <row r="235138" x14ac:dyDescent="0.25"/>
    <row r="235139" x14ac:dyDescent="0.25"/>
    <row r="235140" x14ac:dyDescent="0.25"/>
    <row r="235141" x14ac:dyDescent="0.25"/>
    <row r="235142" x14ac:dyDescent="0.25"/>
    <row r="235143" x14ac:dyDescent="0.25"/>
    <row r="235144" x14ac:dyDescent="0.25"/>
    <row r="235145" x14ac:dyDescent="0.25"/>
    <row r="235146" x14ac:dyDescent="0.25"/>
    <row r="235147" x14ac:dyDescent="0.25"/>
    <row r="235148" x14ac:dyDescent="0.25"/>
    <row r="235149" x14ac:dyDescent="0.25"/>
    <row r="235150" x14ac:dyDescent="0.25"/>
    <row r="235151" x14ac:dyDescent="0.25"/>
    <row r="235152" x14ac:dyDescent="0.25"/>
    <row r="235153" x14ac:dyDescent="0.25"/>
    <row r="235154" x14ac:dyDescent="0.25"/>
    <row r="235155" x14ac:dyDescent="0.25"/>
    <row r="235156" x14ac:dyDescent="0.25"/>
    <row r="235157" x14ac:dyDescent="0.25"/>
    <row r="235158" x14ac:dyDescent="0.25"/>
    <row r="235159" x14ac:dyDescent="0.25"/>
    <row r="235160" x14ac:dyDescent="0.25"/>
    <row r="235161" x14ac:dyDescent="0.25"/>
    <row r="235162" x14ac:dyDescent="0.25"/>
    <row r="235163" x14ac:dyDescent="0.25"/>
    <row r="235164" x14ac:dyDescent="0.25"/>
    <row r="235165" x14ac:dyDescent="0.25"/>
    <row r="235166" x14ac:dyDescent="0.25"/>
    <row r="235167" x14ac:dyDescent="0.25"/>
    <row r="235168" x14ac:dyDescent="0.25"/>
    <row r="235169" x14ac:dyDescent="0.25"/>
    <row r="235170" x14ac:dyDescent="0.25"/>
    <row r="235171" x14ac:dyDescent="0.25"/>
    <row r="235172" x14ac:dyDescent="0.25"/>
    <row r="235173" x14ac:dyDescent="0.25"/>
    <row r="235174" x14ac:dyDescent="0.25"/>
    <row r="235175" x14ac:dyDescent="0.25"/>
    <row r="235176" x14ac:dyDescent="0.25"/>
    <row r="235177" x14ac:dyDescent="0.25"/>
    <row r="235178" x14ac:dyDescent="0.25"/>
    <row r="235179" x14ac:dyDescent="0.25"/>
    <row r="235180" x14ac:dyDescent="0.25"/>
    <row r="235181" x14ac:dyDescent="0.25"/>
    <row r="235182" x14ac:dyDescent="0.25"/>
    <row r="235183" x14ac:dyDescent="0.25"/>
    <row r="235184" x14ac:dyDescent="0.25"/>
    <row r="235185" x14ac:dyDescent="0.25"/>
    <row r="235186" x14ac:dyDescent="0.25"/>
    <row r="235187" x14ac:dyDescent="0.25"/>
    <row r="235188" x14ac:dyDescent="0.25"/>
    <row r="235189" x14ac:dyDescent="0.25"/>
    <row r="235190" x14ac:dyDescent="0.25"/>
    <row r="235191" x14ac:dyDescent="0.25"/>
    <row r="235192" x14ac:dyDescent="0.25"/>
    <row r="235193" x14ac:dyDescent="0.25"/>
    <row r="235194" x14ac:dyDescent="0.25"/>
    <row r="235195" x14ac:dyDescent="0.25"/>
    <row r="235196" x14ac:dyDescent="0.25"/>
    <row r="235197" x14ac:dyDescent="0.25"/>
    <row r="235198" x14ac:dyDescent="0.25"/>
    <row r="235199" x14ac:dyDescent="0.25"/>
    <row r="235200" x14ac:dyDescent="0.25"/>
    <row r="235201" x14ac:dyDescent="0.25"/>
    <row r="235202" x14ac:dyDescent="0.25"/>
    <row r="235203" x14ac:dyDescent="0.25"/>
    <row r="235204" x14ac:dyDescent="0.25"/>
    <row r="235205" x14ac:dyDescent="0.25"/>
    <row r="235206" x14ac:dyDescent="0.25"/>
    <row r="235207" x14ac:dyDescent="0.25"/>
    <row r="235208" x14ac:dyDescent="0.25"/>
    <row r="235209" x14ac:dyDescent="0.25"/>
    <row r="235210" x14ac:dyDescent="0.25"/>
    <row r="235211" x14ac:dyDescent="0.25"/>
    <row r="235212" x14ac:dyDescent="0.25"/>
    <row r="235213" x14ac:dyDescent="0.25"/>
    <row r="235214" x14ac:dyDescent="0.25"/>
    <row r="235215" x14ac:dyDescent="0.25"/>
    <row r="235216" x14ac:dyDescent="0.25"/>
    <row r="235217" x14ac:dyDescent="0.25"/>
    <row r="235218" x14ac:dyDescent="0.25"/>
    <row r="235219" x14ac:dyDescent="0.25"/>
    <row r="235220" x14ac:dyDescent="0.25"/>
    <row r="235221" x14ac:dyDescent="0.25"/>
    <row r="235222" x14ac:dyDescent="0.25"/>
    <row r="235223" x14ac:dyDescent="0.25"/>
    <row r="235224" x14ac:dyDescent="0.25"/>
    <row r="235225" x14ac:dyDescent="0.25"/>
    <row r="235226" x14ac:dyDescent="0.25"/>
    <row r="235227" x14ac:dyDescent="0.25"/>
    <row r="235228" x14ac:dyDescent="0.25"/>
    <row r="235229" x14ac:dyDescent="0.25"/>
    <row r="235230" x14ac:dyDescent="0.25"/>
    <row r="235231" x14ac:dyDescent="0.25"/>
    <row r="235232" x14ac:dyDescent="0.25"/>
    <row r="235233" x14ac:dyDescent="0.25"/>
    <row r="235234" x14ac:dyDescent="0.25"/>
    <row r="235235" x14ac:dyDescent="0.25"/>
    <row r="235236" x14ac:dyDescent="0.25"/>
    <row r="235237" x14ac:dyDescent="0.25"/>
    <row r="235238" x14ac:dyDescent="0.25"/>
    <row r="235239" x14ac:dyDescent="0.25"/>
    <row r="235240" x14ac:dyDescent="0.25"/>
    <row r="235241" x14ac:dyDescent="0.25"/>
    <row r="235242" x14ac:dyDescent="0.25"/>
    <row r="235243" x14ac:dyDescent="0.25"/>
    <row r="235244" x14ac:dyDescent="0.25"/>
    <row r="235245" x14ac:dyDescent="0.25"/>
    <row r="235246" x14ac:dyDescent="0.25"/>
    <row r="235247" x14ac:dyDescent="0.25"/>
    <row r="235248" x14ac:dyDescent="0.25"/>
    <row r="235249" x14ac:dyDescent="0.25"/>
    <row r="235250" x14ac:dyDescent="0.25"/>
    <row r="235251" x14ac:dyDescent="0.25"/>
    <row r="235252" x14ac:dyDescent="0.25"/>
    <row r="235253" x14ac:dyDescent="0.25"/>
    <row r="235254" x14ac:dyDescent="0.25"/>
    <row r="235255" x14ac:dyDescent="0.25"/>
    <row r="235256" x14ac:dyDescent="0.25"/>
    <row r="235257" x14ac:dyDescent="0.25"/>
    <row r="235258" x14ac:dyDescent="0.25"/>
    <row r="235259" x14ac:dyDescent="0.25"/>
    <row r="235260" x14ac:dyDescent="0.25"/>
    <row r="235261" x14ac:dyDescent="0.25"/>
    <row r="235262" x14ac:dyDescent="0.25"/>
    <row r="235263" x14ac:dyDescent="0.25"/>
    <row r="235264" x14ac:dyDescent="0.25"/>
    <row r="235265" x14ac:dyDescent="0.25"/>
    <row r="235266" x14ac:dyDescent="0.25"/>
    <row r="235267" x14ac:dyDescent="0.25"/>
    <row r="235268" x14ac:dyDescent="0.25"/>
    <row r="235269" x14ac:dyDescent="0.25"/>
    <row r="235270" x14ac:dyDescent="0.25"/>
    <row r="235271" x14ac:dyDescent="0.25"/>
    <row r="235272" x14ac:dyDescent="0.25"/>
    <row r="235273" x14ac:dyDescent="0.25"/>
    <row r="235274" x14ac:dyDescent="0.25"/>
    <row r="235275" x14ac:dyDescent="0.25"/>
    <row r="235276" x14ac:dyDescent="0.25"/>
    <row r="235277" x14ac:dyDescent="0.25"/>
    <row r="235278" x14ac:dyDescent="0.25"/>
    <row r="235279" x14ac:dyDescent="0.25"/>
    <row r="235280" x14ac:dyDescent="0.25"/>
    <row r="235281" x14ac:dyDescent="0.25"/>
    <row r="235282" x14ac:dyDescent="0.25"/>
    <row r="235283" x14ac:dyDescent="0.25"/>
    <row r="235284" x14ac:dyDescent="0.25"/>
    <row r="235285" x14ac:dyDescent="0.25"/>
    <row r="235286" x14ac:dyDescent="0.25"/>
    <row r="235287" x14ac:dyDescent="0.25"/>
    <row r="235288" x14ac:dyDescent="0.25"/>
    <row r="235289" x14ac:dyDescent="0.25"/>
    <row r="235290" x14ac:dyDescent="0.25"/>
    <row r="235291" x14ac:dyDescent="0.25"/>
    <row r="235292" x14ac:dyDescent="0.25"/>
    <row r="235293" x14ac:dyDescent="0.25"/>
    <row r="235294" x14ac:dyDescent="0.25"/>
    <row r="235295" x14ac:dyDescent="0.25"/>
    <row r="235296" x14ac:dyDescent="0.25"/>
    <row r="235297" x14ac:dyDescent="0.25"/>
    <row r="235298" x14ac:dyDescent="0.25"/>
    <row r="235299" x14ac:dyDescent="0.25"/>
    <row r="235300" x14ac:dyDescent="0.25"/>
    <row r="235301" x14ac:dyDescent="0.25"/>
    <row r="235302" x14ac:dyDescent="0.25"/>
    <row r="235303" x14ac:dyDescent="0.25"/>
    <row r="235304" x14ac:dyDescent="0.25"/>
    <row r="235305" x14ac:dyDescent="0.25"/>
    <row r="235306" x14ac:dyDescent="0.25"/>
    <row r="235307" x14ac:dyDescent="0.25"/>
    <row r="235308" x14ac:dyDescent="0.25"/>
    <row r="235309" x14ac:dyDescent="0.25"/>
    <row r="235310" x14ac:dyDescent="0.25"/>
    <row r="235311" x14ac:dyDescent="0.25"/>
    <row r="235312" x14ac:dyDescent="0.25"/>
    <row r="235313" x14ac:dyDescent="0.25"/>
    <row r="235314" x14ac:dyDescent="0.25"/>
    <row r="235315" x14ac:dyDescent="0.25"/>
    <row r="235316" x14ac:dyDescent="0.25"/>
    <row r="235317" x14ac:dyDescent="0.25"/>
    <row r="235318" x14ac:dyDescent="0.25"/>
    <row r="235319" x14ac:dyDescent="0.25"/>
    <row r="235320" x14ac:dyDescent="0.25"/>
    <row r="235321" x14ac:dyDescent="0.25"/>
    <row r="235322" x14ac:dyDescent="0.25"/>
    <row r="235323" x14ac:dyDescent="0.25"/>
    <row r="235324" x14ac:dyDescent="0.25"/>
    <row r="235325" x14ac:dyDescent="0.25"/>
    <row r="235326" x14ac:dyDescent="0.25"/>
    <row r="235327" x14ac:dyDescent="0.25"/>
    <row r="235328" x14ac:dyDescent="0.25"/>
    <row r="235329" x14ac:dyDescent="0.25"/>
    <row r="235330" x14ac:dyDescent="0.25"/>
    <row r="235331" x14ac:dyDescent="0.25"/>
    <row r="235332" x14ac:dyDescent="0.25"/>
    <row r="235333" x14ac:dyDescent="0.25"/>
    <row r="235334" x14ac:dyDescent="0.25"/>
    <row r="235335" x14ac:dyDescent="0.25"/>
    <row r="235336" x14ac:dyDescent="0.25"/>
    <row r="235337" x14ac:dyDescent="0.25"/>
    <row r="235338" x14ac:dyDescent="0.25"/>
    <row r="235339" x14ac:dyDescent="0.25"/>
    <row r="235340" x14ac:dyDescent="0.25"/>
    <row r="235341" x14ac:dyDescent="0.25"/>
    <row r="235342" x14ac:dyDescent="0.25"/>
    <row r="235343" x14ac:dyDescent="0.25"/>
    <row r="235344" x14ac:dyDescent="0.25"/>
    <row r="235345" x14ac:dyDescent="0.25"/>
    <row r="235346" x14ac:dyDescent="0.25"/>
    <row r="235347" x14ac:dyDescent="0.25"/>
    <row r="235348" x14ac:dyDescent="0.25"/>
    <row r="235349" x14ac:dyDescent="0.25"/>
    <row r="235350" x14ac:dyDescent="0.25"/>
    <row r="235351" x14ac:dyDescent="0.25"/>
    <row r="235352" x14ac:dyDescent="0.25"/>
    <row r="235353" x14ac:dyDescent="0.25"/>
    <row r="235354" x14ac:dyDescent="0.25"/>
    <row r="235355" x14ac:dyDescent="0.25"/>
    <row r="235356" x14ac:dyDescent="0.25"/>
    <row r="235357" x14ac:dyDescent="0.25"/>
    <row r="235358" x14ac:dyDescent="0.25"/>
    <row r="235359" x14ac:dyDescent="0.25"/>
    <row r="235360" x14ac:dyDescent="0.25"/>
    <row r="235361" x14ac:dyDescent="0.25"/>
    <row r="235362" x14ac:dyDescent="0.25"/>
    <row r="235363" x14ac:dyDescent="0.25"/>
    <row r="235364" x14ac:dyDescent="0.25"/>
    <row r="235365" x14ac:dyDescent="0.25"/>
    <row r="235366" x14ac:dyDescent="0.25"/>
    <row r="235367" x14ac:dyDescent="0.25"/>
    <row r="235368" x14ac:dyDescent="0.25"/>
    <row r="235369" x14ac:dyDescent="0.25"/>
    <row r="235370" x14ac:dyDescent="0.25"/>
    <row r="235371" x14ac:dyDescent="0.25"/>
    <row r="235372" x14ac:dyDescent="0.25"/>
    <row r="235373" x14ac:dyDescent="0.25"/>
    <row r="235374" x14ac:dyDescent="0.25"/>
    <row r="235375" x14ac:dyDescent="0.25"/>
    <row r="235376" x14ac:dyDescent="0.25"/>
    <row r="235377" x14ac:dyDescent="0.25"/>
    <row r="235378" x14ac:dyDescent="0.25"/>
    <row r="235379" x14ac:dyDescent="0.25"/>
    <row r="235380" x14ac:dyDescent="0.25"/>
    <row r="235381" x14ac:dyDescent="0.25"/>
    <row r="235382" x14ac:dyDescent="0.25"/>
    <row r="235383" x14ac:dyDescent="0.25"/>
    <row r="235384" x14ac:dyDescent="0.25"/>
    <row r="235385" x14ac:dyDescent="0.25"/>
    <row r="235386" x14ac:dyDescent="0.25"/>
    <row r="235387" x14ac:dyDescent="0.25"/>
    <row r="235388" x14ac:dyDescent="0.25"/>
    <row r="235389" x14ac:dyDescent="0.25"/>
    <row r="235390" x14ac:dyDescent="0.25"/>
    <row r="235391" x14ac:dyDescent="0.25"/>
    <row r="235392" x14ac:dyDescent="0.25"/>
    <row r="235393" x14ac:dyDescent="0.25"/>
    <row r="235394" x14ac:dyDescent="0.25"/>
    <row r="235395" x14ac:dyDescent="0.25"/>
    <row r="235396" x14ac:dyDescent="0.25"/>
    <row r="235397" x14ac:dyDescent="0.25"/>
    <row r="235398" x14ac:dyDescent="0.25"/>
    <row r="235399" x14ac:dyDescent="0.25"/>
    <row r="235400" x14ac:dyDescent="0.25"/>
    <row r="235401" x14ac:dyDescent="0.25"/>
    <row r="235402" x14ac:dyDescent="0.25"/>
    <row r="235403" x14ac:dyDescent="0.25"/>
    <row r="235404" x14ac:dyDescent="0.25"/>
    <row r="235405" x14ac:dyDescent="0.25"/>
    <row r="235406" x14ac:dyDescent="0.25"/>
    <row r="235407" x14ac:dyDescent="0.25"/>
    <row r="235408" x14ac:dyDescent="0.25"/>
    <row r="235409" x14ac:dyDescent="0.25"/>
    <row r="235410" x14ac:dyDescent="0.25"/>
    <row r="235411" x14ac:dyDescent="0.25"/>
    <row r="235412" x14ac:dyDescent="0.25"/>
    <row r="235413" x14ac:dyDescent="0.25"/>
    <row r="235414" x14ac:dyDescent="0.25"/>
    <row r="235415" x14ac:dyDescent="0.25"/>
    <row r="235416" x14ac:dyDescent="0.25"/>
    <row r="235417" x14ac:dyDescent="0.25"/>
    <row r="235418" x14ac:dyDescent="0.25"/>
    <row r="235419" x14ac:dyDescent="0.25"/>
    <row r="235420" x14ac:dyDescent="0.25"/>
    <row r="235421" x14ac:dyDescent="0.25"/>
    <row r="235422" x14ac:dyDescent="0.25"/>
    <row r="235423" x14ac:dyDescent="0.25"/>
    <row r="235424" x14ac:dyDescent="0.25"/>
    <row r="235425" x14ac:dyDescent="0.25"/>
    <row r="235426" x14ac:dyDescent="0.25"/>
    <row r="235427" x14ac:dyDescent="0.25"/>
    <row r="235428" x14ac:dyDescent="0.25"/>
    <row r="235429" x14ac:dyDescent="0.25"/>
    <row r="235430" x14ac:dyDescent="0.25"/>
    <row r="235431" x14ac:dyDescent="0.25"/>
    <row r="235432" x14ac:dyDescent="0.25"/>
    <row r="235433" x14ac:dyDescent="0.25"/>
    <row r="235434" x14ac:dyDescent="0.25"/>
    <row r="235435" x14ac:dyDescent="0.25"/>
    <row r="235436" x14ac:dyDescent="0.25"/>
    <row r="235437" x14ac:dyDescent="0.25"/>
    <row r="235438" x14ac:dyDescent="0.25"/>
    <row r="235439" x14ac:dyDescent="0.25"/>
    <row r="235440" x14ac:dyDescent="0.25"/>
    <row r="235441" x14ac:dyDescent="0.25"/>
    <row r="235442" x14ac:dyDescent="0.25"/>
    <row r="235443" x14ac:dyDescent="0.25"/>
    <row r="235444" x14ac:dyDescent="0.25"/>
    <row r="235445" x14ac:dyDescent="0.25"/>
    <row r="235446" x14ac:dyDescent="0.25"/>
    <row r="235447" x14ac:dyDescent="0.25"/>
    <row r="235448" x14ac:dyDescent="0.25"/>
    <row r="235449" x14ac:dyDescent="0.25"/>
    <row r="235450" x14ac:dyDescent="0.25"/>
    <row r="235451" x14ac:dyDescent="0.25"/>
    <row r="235452" x14ac:dyDescent="0.25"/>
    <row r="235453" x14ac:dyDescent="0.25"/>
    <row r="235454" x14ac:dyDescent="0.25"/>
    <row r="235455" x14ac:dyDescent="0.25"/>
    <row r="235456" x14ac:dyDescent="0.25"/>
    <row r="235457" x14ac:dyDescent="0.25"/>
    <row r="235458" x14ac:dyDescent="0.25"/>
    <row r="235459" x14ac:dyDescent="0.25"/>
    <row r="235460" x14ac:dyDescent="0.25"/>
    <row r="235461" x14ac:dyDescent="0.25"/>
    <row r="235462" x14ac:dyDescent="0.25"/>
    <row r="235463" x14ac:dyDescent="0.25"/>
    <row r="235464" x14ac:dyDescent="0.25"/>
    <row r="235465" x14ac:dyDescent="0.25"/>
    <row r="235466" x14ac:dyDescent="0.25"/>
    <row r="235467" x14ac:dyDescent="0.25"/>
    <row r="235468" x14ac:dyDescent="0.25"/>
    <row r="235469" x14ac:dyDescent="0.25"/>
    <row r="235470" x14ac:dyDescent="0.25"/>
    <row r="235471" x14ac:dyDescent="0.25"/>
    <row r="235472" x14ac:dyDescent="0.25"/>
    <row r="235473" x14ac:dyDescent="0.25"/>
    <row r="235474" x14ac:dyDescent="0.25"/>
    <row r="235475" x14ac:dyDescent="0.25"/>
    <row r="235476" x14ac:dyDescent="0.25"/>
    <row r="235477" x14ac:dyDescent="0.25"/>
    <row r="235478" x14ac:dyDescent="0.25"/>
    <row r="235479" x14ac:dyDescent="0.25"/>
    <row r="235480" x14ac:dyDescent="0.25"/>
    <row r="235481" x14ac:dyDescent="0.25"/>
    <row r="235482" x14ac:dyDescent="0.25"/>
    <row r="235483" x14ac:dyDescent="0.25"/>
    <row r="235484" x14ac:dyDescent="0.25"/>
    <row r="235485" x14ac:dyDescent="0.25"/>
    <row r="235486" x14ac:dyDescent="0.25"/>
    <row r="235487" x14ac:dyDescent="0.25"/>
    <row r="235488" x14ac:dyDescent="0.25"/>
    <row r="235489" x14ac:dyDescent="0.25"/>
    <row r="235490" x14ac:dyDescent="0.25"/>
    <row r="235491" x14ac:dyDescent="0.25"/>
    <row r="235492" x14ac:dyDescent="0.25"/>
    <row r="235493" x14ac:dyDescent="0.25"/>
    <row r="235494" x14ac:dyDescent="0.25"/>
    <row r="235495" x14ac:dyDescent="0.25"/>
    <row r="235496" x14ac:dyDescent="0.25"/>
    <row r="235497" x14ac:dyDescent="0.25"/>
    <row r="235498" x14ac:dyDescent="0.25"/>
    <row r="235499" x14ac:dyDescent="0.25"/>
    <row r="235500" x14ac:dyDescent="0.25"/>
    <row r="235501" x14ac:dyDescent="0.25"/>
    <row r="235502" x14ac:dyDescent="0.25"/>
    <row r="235503" x14ac:dyDescent="0.25"/>
    <row r="235504" x14ac:dyDescent="0.25"/>
    <row r="235505" x14ac:dyDescent="0.25"/>
    <row r="235506" x14ac:dyDescent="0.25"/>
    <row r="235507" x14ac:dyDescent="0.25"/>
    <row r="235508" x14ac:dyDescent="0.25"/>
    <row r="235509" x14ac:dyDescent="0.25"/>
    <row r="235510" x14ac:dyDescent="0.25"/>
    <row r="235511" x14ac:dyDescent="0.25"/>
    <row r="235512" x14ac:dyDescent="0.25"/>
    <row r="235513" x14ac:dyDescent="0.25"/>
    <row r="235514" x14ac:dyDescent="0.25"/>
    <row r="235515" x14ac:dyDescent="0.25"/>
    <row r="235516" x14ac:dyDescent="0.25"/>
    <row r="235517" x14ac:dyDescent="0.25"/>
    <row r="235518" x14ac:dyDescent="0.25"/>
    <row r="235519" x14ac:dyDescent="0.25"/>
    <row r="235520" x14ac:dyDescent="0.25"/>
    <row r="235521" x14ac:dyDescent="0.25"/>
    <row r="235522" x14ac:dyDescent="0.25"/>
    <row r="235523" x14ac:dyDescent="0.25"/>
    <row r="235524" x14ac:dyDescent="0.25"/>
    <row r="235525" x14ac:dyDescent="0.25"/>
    <row r="235526" x14ac:dyDescent="0.25"/>
    <row r="235527" x14ac:dyDescent="0.25"/>
    <row r="235528" x14ac:dyDescent="0.25"/>
    <row r="235529" x14ac:dyDescent="0.25"/>
    <row r="235530" x14ac:dyDescent="0.25"/>
    <row r="235531" x14ac:dyDescent="0.25"/>
    <row r="235532" x14ac:dyDescent="0.25"/>
    <row r="235533" x14ac:dyDescent="0.25"/>
    <row r="235534" x14ac:dyDescent="0.25"/>
    <row r="235535" x14ac:dyDescent="0.25"/>
    <row r="235536" x14ac:dyDescent="0.25"/>
    <row r="235537" x14ac:dyDescent="0.25"/>
    <row r="235538" x14ac:dyDescent="0.25"/>
    <row r="235539" x14ac:dyDescent="0.25"/>
    <row r="235540" x14ac:dyDescent="0.25"/>
    <row r="235541" x14ac:dyDescent="0.25"/>
    <row r="235542" x14ac:dyDescent="0.25"/>
    <row r="235543" x14ac:dyDescent="0.25"/>
    <row r="235544" x14ac:dyDescent="0.25"/>
    <row r="235545" x14ac:dyDescent="0.25"/>
    <row r="235546" x14ac:dyDescent="0.25"/>
    <row r="235547" x14ac:dyDescent="0.25"/>
    <row r="235548" x14ac:dyDescent="0.25"/>
    <row r="235549" x14ac:dyDescent="0.25"/>
    <row r="235550" x14ac:dyDescent="0.25"/>
    <row r="235551" x14ac:dyDescent="0.25"/>
    <row r="235552" x14ac:dyDescent="0.25"/>
    <row r="235553" x14ac:dyDescent="0.25"/>
    <row r="235554" x14ac:dyDescent="0.25"/>
    <row r="235555" x14ac:dyDescent="0.25"/>
    <row r="235556" x14ac:dyDescent="0.25"/>
    <row r="235557" x14ac:dyDescent="0.25"/>
    <row r="235558" x14ac:dyDescent="0.25"/>
    <row r="235559" x14ac:dyDescent="0.25"/>
    <row r="235560" x14ac:dyDescent="0.25"/>
    <row r="235561" x14ac:dyDescent="0.25"/>
    <row r="235562" x14ac:dyDescent="0.25"/>
    <row r="235563" x14ac:dyDescent="0.25"/>
    <row r="235564" x14ac:dyDescent="0.25"/>
    <row r="235565" x14ac:dyDescent="0.25"/>
    <row r="235566" x14ac:dyDescent="0.25"/>
    <row r="235567" x14ac:dyDescent="0.25"/>
    <row r="235568" x14ac:dyDescent="0.25"/>
    <row r="235569" x14ac:dyDescent="0.25"/>
    <row r="235570" x14ac:dyDescent="0.25"/>
    <row r="235571" x14ac:dyDescent="0.25"/>
    <row r="235572" x14ac:dyDescent="0.25"/>
    <row r="235573" x14ac:dyDescent="0.25"/>
    <row r="235574" x14ac:dyDescent="0.25"/>
    <row r="235575" x14ac:dyDescent="0.25"/>
    <row r="235576" x14ac:dyDescent="0.25"/>
    <row r="235577" x14ac:dyDescent="0.25"/>
    <row r="235578" x14ac:dyDescent="0.25"/>
    <row r="235579" x14ac:dyDescent="0.25"/>
    <row r="235580" x14ac:dyDescent="0.25"/>
    <row r="235581" x14ac:dyDescent="0.25"/>
    <row r="235582" x14ac:dyDescent="0.25"/>
    <row r="235583" x14ac:dyDescent="0.25"/>
    <row r="235584" x14ac:dyDescent="0.25"/>
    <row r="235585" x14ac:dyDescent="0.25"/>
    <row r="235586" x14ac:dyDescent="0.25"/>
    <row r="235587" x14ac:dyDescent="0.25"/>
    <row r="235588" x14ac:dyDescent="0.25"/>
    <row r="235589" x14ac:dyDescent="0.25"/>
    <row r="235590" x14ac:dyDescent="0.25"/>
    <row r="235591" x14ac:dyDescent="0.25"/>
    <row r="235592" x14ac:dyDescent="0.25"/>
    <row r="235593" x14ac:dyDescent="0.25"/>
    <row r="235594" x14ac:dyDescent="0.25"/>
    <row r="235595" x14ac:dyDescent="0.25"/>
    <row r="235596" x14ac:dyDescent="0.25"/>
    <row r="235597" x14ac:dyDescent="0.25"/>
    <row r="235598" x14ac:dyDescent="0.25"/>
    <row r="235599" x14ac:dyDescent="0.25"/>
    <row r="235600" x14ac:dyDescent="0.25"/>
    <row r="235601" x14ac:dyDescent="0.25"/>
    <row r="235602" x14ac:dyDescent="0.25"/>
    <row r="235603" x14ac:dyDescent="0.25"/>
    <row r="235604" x14ac:dyDescent="0.25"/>
    <row r="235605" x14ac:dyDescent="0.25"/>
    <row r="235606" x14ac:dyDescent="0.25"/>
    <row r="235607" x14ac:dyDescent="0.25"/>
    <row r="235608" x14ac:dyDescent="0.25"/>
    <row r="235609" x14ac:dyDescent="0.25"/>
    <row r="235610" x14ac:dyDescent="0.25"/>
    <row r="235611" x14ac:dyDescent="0.25"/>
    <row r="235612" x14ac:dyDescent="0.25"/>
    <row r="235613" x14ac:dyDescent="0.25"/>
    <row r="235614" x14ac:dyDescent="0.25"/>
    <row r="235615" x14ac:dyDescent="0.25"/>
    <row r="235616" x14ac:dyDescent="0.25"/>
    <row r="235617" x14ac:dyDescent="0.25"/>
    <row r="235618" x14ac:dyDescent="0.25"/>
    <row r="235619" x14ac:dyDescent="0.25"/>
    <row r="235620" x14ac:dyDescent="0.25"/>
    <row r="235621" x14ac:dyDescent="0.25"/>
    <row r="235622" x14ac:dyDescent="0.25"/>
    <row r="235623" x14ac:dyDescent="0.25"/>
    <row r="235624" x14ac:dyDescent="0.25"/>
    <row r="235625" x14ac:dyDescent="0.25"/>
    <row r="235626" x14ac:dyDescent="0.25"/>
    <row r="235627" x14ac:dyDescent="0.25"/>
    <row r="235628" x14ac:dyDescent="0.25"/>
    <row r="235629" x14ac:dyDescent="0.25"/>
    <row r="235630" x14ac:dyDescent="0.25"/>
    <row r="235631" x14ac:dyDescent="0.25"/>
    <row r="235632" x14ac:dyDescent="0.25"/>
    <row r="235633" x14ac:dyDescent="0.25"/>
    <row r="235634" x14ac:dyDescent="0.25"/>
    <row r="235635" x14ac:dyDescent="0.25"/>
    <row r="235636" x14ac:dyDescent="0.25"/>
    <row r="235637" x14ac:dyDescent="0.25"/>
    <row r="235638" x14ac:dyDescent="0.25"/>
    <row r="235639" x14ac:dyDescent="0.25"/>
    <row r="235640" x14ac:dyDescent="0.25"/>
    <row r="235641" x14ac:dyDescent="0.25"/>
    <row r="235642" x14ac:dyDescent="0.25"/>
    <row r="235643" x14ac:dyDescent="0.25"/>
    <row r="235644" x14ac:dyDescent="0.25"/>
    <row r="235645" x14ac:dyDescent="0.25"/>
    <row r="235646" x14ac:dyDescent="0.25"/>
    <row r="235647" x14ac:dyDescent="0.25"/>
    <row r="235648" x14ac:dyDescent="0.25"/>
    <row r="235649" x14ac:dyDescent="0.25"/>
    <row r="235650" x14ac:dyDescent="0.25"/>
    <row r="235651" x14ac:dyDescent="0.25"/>
    <row r="235652" x14ac:dyDescent="0.25"/>
    <row r="235653" x14ac:dyDescent="0.25"/>
    <row r="235654" x14ac:dyDescent="0.25"/>
    <row r="235655" x14ac:dyDescent="0.25"/>
    <row r="235656" x14ac:dyDescent="0.25"/>
    <row r="235657" x14ac:dyDescent="0.25"/>
    <row r="235658" x14ac:dyDescent="0.25"/>
    <row r="235659" x14ac:dyDescent="0.25"/>
    <row r="235660" x14ac:dyDescent="0.25"/>
    <row r="235661" x14ac:dyDescent="0.25"/>
    <row r="235662" x14ac:dyDescent="0.25"/>
    <row r="235663" x14ac:dyDescent="0.25"/>
    <row r="235664" x14ac:dyDescent="0.25"/>
    <row r="235665" x14ac:dyDescent="0.25"/>
    <row r="235666" x14ac:dyDescent="0.25"/>
    <row r="235667" x14ac:dyDescent="0.25"/>
    <row r="235668" x14ac:dyDescent="0.25"/>
    <row r="235669" x14ac:dyDescent="0.25"/>
    <row r="235670" x14ac:dyDescent="0.25"/>
    <row r="235671" x14ac:dyDescent="0.25"/>
    <row r="235672" x14ac:dyDescent="0.25"/>
    <row r="235673" x14ac:dyDescent="0.25"/>
    <row r="235674" x14ac:dyDescent="0.25"/>
    <row r="235675" x14ac:dyDescent="0.25"/>
    <row r="235676" x14ac:dyDescent="0.25"/>
    <row r="235677" x14ac:dyDescent="0.25"/>
    <row r="235678" x14ac:dyDescent="0.25"/>
    <row r="235679" x14ac:dyDescent="0.25"/>
    <row r="235680" x14ac:dyDescent="0.25"/>
    <row r="235681" x14ac:dyDescent="0.25"/>
    <row r="235682" x14ac:dyDescent="0.25"/>
    <row r="235683" x14ac:dyDescent="0.25"/>
    <row r="235684" x14ac:dyDescent="0.25"/>
    <row r="235685" x14ac:dyDescent="0.25"/>
    <row r="235686" x14ac:dyDescent="0.25"/>
    <row r="235687" x14ac:dyDescent="0.25"/>
    <row r="235688" x14ac:dyDescent="0.25"/>
    <row r="235689" x14ac:dyDescent="0.25"/>
    <row r="235690" x14ac:dyDescent="0.25"/>
    <row r="235691" x14ac:dyDescent="0.25"/>
    <row r="235692" x14ac:dyDescent="0.25"/>
    <row r="235693" x14ac:dyDescent="0.25"/>
    <row r="235694" x14ac:dyDescent="0.25"/>
    <row r="235695" x14ac:dyDescent="0.25"/>
    <row r="235696" x14ac:dyDescent="0.25"/>
    <row r="235697" x14ac:dyDescent="0.25"/>
    <row r="235698" x14ac:dyDescent="0.25"/>
    <row r="235699" x14ac:dyDescent="0.25"/>
    <row r="235700" x14ac:dyDescent="0.25"/>
    <row r="235701" x14ac:dyDescent="0.25"/>
    <row r="235702" x14ac:dyDescent="0.25"/>
    <row r="235703" x14ac:dyDescent="0.25"/>
    <row r="235704" x14ac:dyDescent="0.25"/>
    <row r="235705" x14ac:dyDescent="0.25"/>
    <row r="235706" x14ac:dyDescent="0.25"/>
    <row r="235707" x14ac:dyDescent="0.25"/>
    <row r="235708" x14ac:dyDescent="0.25"/>
    <row r="235709" x14ac:dyDescent="0.25"/>
    <row r="235710" x14ac:dyDescent="0.25"/>
    <row r="235711" x14ac:dyDescent="0.25"/>
    <row r="235712" x14ac:dyDescent="0.25"/>
    <row r="235713" x14ac:dyDescent="0.25"/>
    <row r="235714" x14ac:dyDescent="0.25"/>
    <row r="235715" x14ac:dyDescent="0.25"/>
    <row r="235716" x14ac:dyDescent="0.25"/>
    <row r="235717" x14ac:dyDescent="0.25"/>
    <row r="235718" x14ac:dyDescent="0.25"/>
    <row r="235719" x14ac:dyDescent="0.25"/>
    <row r="235720" x14ac:dyDescent="0.25"/>
    <row r="235721" x14ac:dyDescent="0.25"/>
    <row r="235722" x14ac:dyDescent="0.25"/>
    <row r="235723" x14ac:dyDescent="0.25"/>
    <row r="235724" x14ac:dyDescent="0.25"/>
    <row r="235725" x14ac:dyDescent="0.25"/>
    <row r="235726" x14ac:dyDescent="0.25"/>
    <row r="235727" x14ac:dyDescent="0.25"/>
    <row r="235728" x14ac:dyDescent="0.25"/>
    <row r="235729" x14ac:dyDescent="0.25"/>
    <row r="235730" x14ac:dyDescent="0.25"/>
    <row r="235731" x14ac:dyDescent="0.25"/>
    <row r="235732" x14ac:dyDescent="0.25"/>
    <row r="235733" x14ac:dyDescent="0.25"/>
    <row r="235734" x14ac:dyDescent="0.25"/>
    <row r="235735" x14ac:dyDescent="0.25"/>
    <row r="235736" x14ac:dyDescent="0.25"/>
    <row r="235737" x14ac:dyDescent="0.25"/>
    <row r="235738" x14ac:dyDescent="0.25"/>
    <row r="235739" x14ac:dyDescent="0.25"/>
    <row r="235740" x14ac:dyDescent="0.25"/>
    <row r="235741" x14ac:dyDescent="0.25"/>
    <row r="235742" x14ac:dyDescent="0.25"/>
    <row r="235743" x14ac:dyDescent="0.25"/>
    <row r="235744" x14ac:dyDescent="0.25"/>
    <row r="235745" x14ac:dyDescent="0.25"/>
    <row r="235746" x14ac:dyDescent="0.25"/>
    <row r="235747" x14ac:dyDescent="0.25"/>
    <row r="235748" x14ac:dyDescent="0.25"/>
    <row r="235749" x14ac:dyDescent="0.25"/>
    <row r="235750" x14ac:dyDescent="0.25"/>
    <row r="235751" x14ac:dyDescent="0.25"/>
    <row r="235752" x14ac:dyDescent="0.25"/>
    <row r="235753" x14ac:dyDescent="0.25"/>
    <row r="235754" x14ac:dyDescent="0.25"/>
    <row r="235755" x14ac:dyDescent="0.25"/>
    <row r="235756" x14ac:dyDescent="0.25"/>
    <row r="235757" x14ac:dyDescent="0.25"/>
    <row r="235758" x14ac:dyDescent="0.25"/>
    <row r="235759" x14ac:dyDescent="0.25"/>
    <row r="235760" x14ac:dyDescent="0.25"/>
    <row r="235761" x14ac:dyDescent="0.25"/>
    <row r="235762" x14ac:dyDescent="0.25"/>
    <row r="235763" x14ac:dyDescent="0.25"/>
    <row r="235764" x14ac:dyDescent="0.25"/>
    <row r="235765" x14ac:dyDescent="0.25"/>
    <row r="235766" x14ac:dyDescent="0.25"/>
    <row r="235767" x14ac:dyDescent="0.25"/>
    <row r="235768" x14ac:dyDescent="0.25"/>
    <row r="235769" x14ac:dyDescent="0.25"/>
    <row r="235770" x14ac:dyDescent="0.25"/>
    <row r="235771" x14ac:dyDescent="0.25"/>
    <row r="235772" x14ac:dyDescent="0.25"/>
    <row r="235773" x14ac:dyDescent="0.25"/>
    <row r="235774" x14ac:dyDescent="0.25"/>
    <row r="235775" x14ac:dyDescent="0.25"/>
    <row r="235776" x14ac:dyDescent="0.25"/>
    <row r="235777" x14ac:dyDescent="0.25"/>
    <row r="235778" x14ac:dyDescent="0.25"/>
    <row r="235779" x14ac:dyDescent="0.25"/>
    <row r="235780" x14ac:dyDescent="0.25"/>
    <row r="235781" x14ac:dyDescent="0.25"/>
    <row r="235782" x14ac:dyDescent="0.25"/>
    <row r="235783" x14ac:dyDescent="0.25"/>
    <row r="235784" x14ac:dyDescent="0.25"/>
    <row r="235785" x14ac:dyDescent="0.25"/>
    <row r="235786" x14ac:dyDescent="0.25"/>
    <row r="235787" x14ac:dyDescent="0.25"/>
    <row r="235788" x14ac:dyDescent="0.25"/>
    <row r="235789" x14ac:dyDescent="0.25"/>
    <row r="235790" x14ac:dyDescent="0.25"/>
    <row r="235791" x14ac:dyDescent="0.25"/>
    <row r="235792" x14ac:dyDescent="0.25"/>
    <row r="235793" x14ac:dyDescent="0.25"/>
    <row r="235794" x14ac:dyDescent="0.25"/>
    <row r="235795" x14ac:dyDescent="0.25"/>
    <row r="235796" x14ac:dyDescent="0.25"/>
    <row r="235797" x14ac:dyDescent="0.25"/>
    <row r="235798" x14ac:dyDescent="0.25"/>
    <row r="235799" x14ac:dyDescent="0.25"/>
    <row r="235800" x14ac:dyDescent="0.25"/>
    <row r="235801" x14ac:dyDescent="0.25"/>
    <row r="235802" x14ac:dyDescent="0.25"/>
    <row r="235803" x14ac:dyDescent="0.25"/>
    <row r="235804" x14ac:dyDescent="0.25"/>
    <row r="235805" x14ac:dyDescent="0.25"/>
    <row r="235806" x14ac:dyDescent="0.25"/>
    <row r="235807" x14ac:dyDescent="0.25"/>
    <row r="235808" x14ac:dyDescent="0.25"/>
    <row r="235809" x14ac:dyDescent="0.25"/>
    <row r="235810" x14ac:dyDescent="0.25"/>
    <row r="235811" x14ac:dyDescent="0.25"/>
    <row r="235812" x14ac:dyDescent="0.25"/>
    <row r="235813" x14ac:dyDescent="0.25"/>
    <row r="235814" x14ac:dyDescent="0.25"/>
    <row r="235815" x14ac:dyDescent="0.25"/>
    <row r="235816" x14ac:dyDescent="0.25"/>
    <row r="235817" x14ac:dyDescent="0.25"/>
    <row r="235818" x14ac:dyDescent="0.25"/>
    <row r="235819" x14ac:dyDescent="0.25"/>
    <row r="235820" x14ac:dyDescent="0.25"/>
    <row r="235821" x14ac:dyDescent="0.25"/>
    <row r="235822" x14ac:dyDescent="0.25"/>
    <row r="235823" x14ac:dyDescent="0.25"/>
    <row r="235824" x14ac:dyDescent="0.25"/>
    <row r="235825" x14ac:dyDescent="0.25"/>
    <row r="235826" x14ac:dyDescent="0.25"/>
    <row r="235827" x14ac:dyDescent="0.25"/>
    <row r="235828" x14ac:dyDescent="0.25"/>
    <row r="235829" x14ac:dyDescent="0.25"/>
    <row r="235830" x14ac:dyDescent="0.25"/>
    <row r="235831" x14ac:dyDescent="0.25"/>
    <row r="235832" x14ac:dyDescent="0.25"/>
    <row r="235833" x14ac:dyDescent="0.25"/>
    <row r="235834" x14ac:dyDescent="0.25"/>
    <row r="235835" x14ac:dyDescent="0.25"/>
    <row r="235836" x14ac:dyDescent="0.25"/>
    <row r="235837" x14ac:dyDescent="0.25"/>
    <row r="235838" x14ac:dyDescent="0.25"/>
    <row r="235839" x14ac:dyDescent="0.25"/>
    <row r="235840" x14ac:dyDescent="0.25"/>
    <row r="235841" x14ac:dyDescent="0.25"/>
    <row r="235842" x14ac:dyDescent="0.25"/>
    <row r="235843" x14ac:dyDescent="0.25"/>
    <row r="235844" x14ac:dyDescent="0.25"/>
    <row r="235845" x14ac:dyDescent="0.25"/>
    <row r="235846" x14ac:dyDescent="0.25"/>
    <row r="235847" x14ac:dyDescent="0.25"/>
    <row r="235848" x14ac:dyDescent="0.25"/>
    <row r="235849" x14ac:dyDescent="0.25"/>
    <row r="235850" x14ac:dyDescent="0.25"/>
    <row r="235851" x14ac:dyDescent="0.25"/>
    <row r="235852" x14ac:dyDescent="0.25"/>
    <row r="235853" x14ac:dyDescent="0.25"/>
    <row r="235854" x14ac:dyDescent="0.25"/>
    <row r="235855" x14ac:dyDescent="0.25"/>
    <row r="235856" x14ac:dyDescent="0.25"/>
    <row r="235857" x14ac:dyDescent="0.25"/>
    <row r="235858" x14ac:dyDescent="0.25"/>
    <row r="235859" x14ac:dyDescent="0.25"/>
    <row r="235860" x14ac:dyDescent="0.25"/>
    <row r="235861" x14ac:dyDescent="0.25"/>
    <row r="235862" x14ac:dyDescent="0.25"/>
    <row r="235863" x14ac:dyDescent="0.25"/>
    <row r="235864" x14ac:dyDescent="0.25"/>
    <row r="235865" x14ac:dyDescent="0.25"/>
    <row r="235866" x14ac:dyDescent="0.25"/>
    <row r="235867" x14ac:dyDescent="0.25"/>
    <row r="235868" x14ac:dyDescent="0.25"/>
    <row r="235869" x14ac:dyDescent="0.25"/>
    <row r="235870" x14ac:dyDescent="0.25"/>
    <row r="235871" x14ac:dyDescent="0.25"/>
    <row r="235872" x14ac:dyDescent="0.25"/>
    <row r="235873" x14ac:dyDescent="0.25"/>
    <row r="235874" x14ac:dyDescent="0.25"/>
    <row r="235875" x14ac:dyDescent="0.25"/>
    <row r="235876" x14ac:dyDescent="0.25"/>
    <row r="235877" x14ac:dyDescent="0.25"/>
    <row r="235878" x14ac:dyDescent="0.25"/>
    <row r="235879" x14ac:dyDescent="0.25"/>
    <row r="235880" x14ac:dyDescent="0.25"/>
    <row r="235881" x14ac:dyDescent="0.25"/>
    <row r="235882" x14ac:dyDescent="0.25"/>
    <row r="235883" x14ac:dyDescent="0.25"/>
    <row r="235884" x14ac:dyDescent="0.25"/>
    <row r="235885" x14ac:dyDescent="0.25"/>
    <row r="235886" x14ac:dyDescent="0.25"/>
    <row r="235887" x14ac:dyDescent="0.25"/>
    <row r="235888" x14ac:dyDescent="0.25"/>
    <row r="235889" x14ac:dyDescent="0.25"/>
    <row r="235890" x14ac:dyDescent="0.25"/>
    <row r="235891" x14ac:dyDescent="0.25"/>
    <row r="235892" x14ac:dyDescent="0.25"/>
    <row r="235893" x14ac:dyDescent="0.25"/>
    <row r="235894" x14ac:dyDescent="0.25"/>
    <row r="235895" x14ac:dyDescent="0.25"/>
    <row r="235896" x14ac:dyDescent="0.25"/>
    <row r="235897" x14ac:dyDescent="0.25"/>
    <row r="235898" x14ac:dyDescent="0.25"/>
    <row r="235899" x14ac:dyDescent="0.25"/>
    <row r="235900" x14ac:dyDescent="0.25"/>
    <row r="235901" x14ac:dyDescent="0.25"/>
    <row r="235902" x14ac:dyDescent="0.25"/>
    <row r="235903" x14ac:dyDescent="0.25"/>
    <row r="235904" x14ac:dyDescent="0.25"/>
    <row r="235905" x14ac:dyDescent="0.25"/>
    <row r="235906" x14ac:dyDescent="0.25"/>
    <row r="235907" x14ac:dyDescent="0.25"/>
    <row r="235908" x14ac:dyDescent="0.25"/>
    <row r="235909" x14ac:dyDescent="0.25"/>
    <row r="235910" x14ac:dyDescent="0.25"/>
    <row r="235911" x14ac:dyDescent="0.25"/>
    <row r="235912" x14ac:dyDescent="0.25"/>
    <row r="235913" x14ac:dyDescent="0.25"/>
    <row r="235914" x14ac:dyDescent="0.25"/>
    <row r="235915" x14ac:dyDescent="0.25"/>
    <row r="235916" x14ac:dyDescent="0.25"/>
    <row r="235917" x14ac:dyDescent="0.25"/>
    <row r="235918" x14ac:dyDescent="0.25"/>
    <row r="235919" x14ac:dyDescent="0.25"/>
    <row r="235920" x14ac:dyDescent="0.25"/>
    <row r="235921" x14ac:dyDescent="0.25"/>
    <row r="235922" x14ac:dyDescent="0.25"/>
    <row r="235923" x14ac:dyDescent="0.25"/>
    <row r="235924" x14ac:dyDescent="0.25"/>
    <row r="235925" x14ac:dyDescent="0.25"/>
    <row r="235926" x14ac:dyDescent="0.25"/>
    <row r="235927" x14ac:dyDescent="0.25"/>
    <row r="235928" x14ac:dyDescent="0.25"/>
    <row r="235929" x14ac:dyDescent="0.25"/>
    <row r="235930" x14ac:dyDescent="0.25"/>
    <row r="235931" x14ac:dyDescent="0.25"/>
    <row r="235932" x14ac:dyDescent="0.25"/>
    <row r="235933" x14ac:dyDescent="0.25"/>
    <row r="235934" x14ac:dyDescent="0.25"/>
    <row r="235935" x14ac:dyDescent="0.25"/>
    <row r="235936" x14ac:dyDescent="0.25"/>
    <row r="235937" x14ac:dyDescent="0.25"/>
    <row r="235938" x14ac:dyDescent="0.25"/>
    <row r="235939" x14ac:dyDescent="0.25"/>
    <row r="235940" x14ac:dyDescent="0.25"/>
    <row r="235941" x14ac:dyDescent="0.25"/>
    <row r="235942" x14ac:dyDescent="0.25"/>
    <row r="235943" x14ac:dyDescent="0.25"/>
    <row r="235944" x14ac:dyDescent="0.25"/>
    <row r="235945" x14ac:dyDescent="0.25"/>
    <row r="235946" x14ac:dyDescent="0.25"/>
    <row r="235947" x14ac:dyDescent="0.25"/>
    <row r="235948" x14ac:dyDescent="0.25"/>
    <row r="235949" x14ac:dyDescent="0.25"/>
    <row r="235950" x14ac:dyDescent="0.25"/>
    <row r="235951" x14ac:dyDescent="0.25"/>
    <row r="235952" x14ac:dyDescent="0.25"/>
    <row r="235953" x14ac:dyDescent="0.25"/>
    <row r="235954" x14ac:dyDescent="0.25"/>
    <row r="235955" x14ac:dyDescent="0.25"/>
    <row r="235956" x14ac:dyDescent="0.25"/>
    <row r="235957" x14ac:dyDescent="0.25"/>
    <row r="235958" x14ac:dyDescent="0.25"/>
    <row r="235959" x14ac:dyDescent="0.25"/>
    <row r="235960" x14ac:dyDescent="0.25"/>
    <row r="235961" x14ac:dyDescent="0.25"/>
    <row r="235962" x14ac:dyDescent="0.25"/>
    <row r="235963" x14ac:dyDescent="0.25"/>
    <row r="235964" x14ac:dyDescent="0.25"/>
    <row r="235965" x14ac:dyDescent="0.25"/>
    <row r="235966" x14ac:dyDescent="0.25"/>
    <row r="235967" x14ac:dyDescent="0.25"/>
    <row r="235968" x14ac:dyDescent="0.25"/>
    <row r="235969" x14ac:dyDescent="0.25"/>
    <row r="235970" x14ac:dyDescent="0.25"/>
    <row r="235971" x14ac:dyDescent="0.25"/>
    <row r="235972" x14ac:dyDescent="0.25"/>
    <row r="235973" x14ac:dyDescent="0.25"/>
    <row r="235974" x14ac:dyDescent="0.25"/>
    <row r="235975" x14ac:dyDescent="0.25"/>
    <row r="235976" x14ac:dyDescent="0.25"/>
    <row r="235977" x14ac:dyDescent="0.25"/>
    <row r="235978" x14ac:dyDescent="0.25"/>
    <row r="235979" x14ac:dyDescent="0.25"/>
    <row r="235980" x14ac:dyDescent="0.25"/>
    <row r="235981" x14ac:dyDescent="0.25"/>
    <row r="235982" x14ac:dyDescent="0.25"/>
    <row r="235983" x14ac:dyDescent="0.25"/>
    <row r="235984" x14ac:dyDescent="0.25"/>
    <row r="235985" x14ac:dyDescent="0.25"/>
    <row r="235986" x14ac:dyDescent="0.25"/>
    <row r="235987" x14ac:dyDescent="0.25"/>
    <row r="235988" x14ac:dyDescent="0.25"/>
    <row r="235989" x14ac:dyDescent="0.25"/>
    <row r="235990" x14ac:dyDescent="0.25"/>
    <row r="235991" x14ac:dyDescent="0.25"/>
    <row r="235992" x14ac:dyDescent="0.25"/>
    <row r="235993" x14ac:dyDescent="0.25"/>
    <row r="235994" x14ac:dyDescent="0.25"/>
    <row r="235995" x14ac:dyDescent="0.25"/>
    <row r="235996" x14ac:dyDescent="0.25"/>
    <row r="235997" x14ac:dyDescent="0.25"/>
    <row r="235998" x14ac:dyDescent="0.25"/>
    <row r="235999" x14ac:dyDescent="0.25"/>
    <row r="236000" x14ac:dyDescent="0.25"/>
    <row r="236001" x14ac:dyDescent="0.25"/>
    <row r="236002" x14ac:dyDescent="0.25"/>
    <row r="236003" x14ac:dyDescent="0.25"/>
    <row r="236004" x14ac:dyDescent="0.25"/>
    <row r="236005" x14ac:dyDescent="0.25"/>
    <row r="236006" x14ac:dyDescent="0.25"/>
    <row r="236007" x14ac:dyDescent="0.25"/>
    <row r="236008" x14ac:dyDescent="0.25"/>
    <row r="236009" x14ac:dyDescent="0.25"/>
    <row r="236010" x14ac:dyDescent="0.25"/>
    <row r="236011" x14ac:dyDescent="0.25"/>
    <row r="236012" x14ac:dyDescent="0.25"/>
    <row r="236013" x14ac:dyDescent="0.25"/>
    <row r="236014" x14ac:dyDescent="0.25"/>
    <row r="236015" x14ac:dyDescent="0.25"/>
    <row r="236016" x14ac:dyDescent="0.25"/>
    <row r="236017" x14ac:dyDescent="0.25"/>
    <row r="236018" x14ac:dyDescent="0.25"/>
    <row r="236019" x14ac:dyDescent="0.25"/>
    <row r="236020" x14ac:dyDescent="0.25"/>
    <row r="236021" x14ac:dyDescent="0.25"/>
    <row r="236022" x14ac:dyDescent="0.25"/>
    <row r="236023" x14ac:dyDescent="0.25"/>
    <row r="236024" x14ac:dyDescent="0.25"/>
    <row r="236025" x14ac:dyDescent="0.25"/>
    <row r="236026" x14ac:dyDescent="0.25"/>
    <row r="236027" x14ac:dyDescent="0.25"/>
    <row r="236028" x14ac:dyDescent="0.25"/>
    <row r="236029" x14ac:dyDescent="0.25"/>
    <row r="236030" x14ac:dyDescent="0.25"/>
    <row r="236031" x14ac:dyDescent="0.25"/>
    <row r="236032" x14ac:dyDescent="0.25"/>
    <row r="236033" x14ac:dyDescent="0.25"/>
    <row r="236034" x14ac:dyDescent="0.25"/>
    <row r="236035" x14ac:dyDescent="0.25"/>
    <row r="236036" x14ac:dyDescent="0.25"/>
    <row r="236037" x14ac:dyDescent="0.25"/>
    <row r="236038" x14ac:dyDescent="0.25"/>
    <row r="236039" x14ac:dyDescent="0.25"/>
    <row r="236040" x14ac:dyDescent="0.25"/>
    <row r="236041" x14ac:dyDescent="0.25"/>
    <row r="236042" x14ac:dyDescent="0.25"/>
    <row r="236043" x14ac:dyDescent="0.25"/>
    <row r="236044" x14ac:dyDescent="0.25"/>
    <row r="236045" x14ac:dyDescent="0.25"/>
    <row r="236046" x14ac:dyDescent="0.25"/>
    <row r="236047" x14ac:dyDescent="0.25"/>
    <row r="236048" x14ac:dyDescent="0.25"/>
    <row r="236049" x14ac:dyDescent="0.25"/>
    <row r="236050" x14ac:dyDescent="0.25"/>
    <row r="236051" x14ac:dyDescent="0.25"/>
    <row r="236052" x14ac:dyDescent="0.25"/>
    <row r="236053" x14ac:dyDescent="0.25"/>
    <row r="236054" x14ac:dyDescent="0.25"/>
    <row r="236055" x14ac:dyDescent="0.25"/>
    <row r="236056" x14ac:dyDescent="0.25"/>
    <row r="236057" x14ac:dyDescent="0.25"/>
    <row r="236058" x14ac:dyDescent="0.25"/>
    <row r="236059" x14ac:dyDescent="0.25"/>
    <row r="236060" x14ac:dyDescent="0.25"/>
    <row r="236061" x14ac:dyDescent="0.25"/>
    <row r="236062" x14ac:dyDescent="0.25"/>
    <row r="236063" x14ac:dyDescent="0.25"/>
    <row r="236064" x14ac:dyDescent="0.25"/>
    <row r="236065" x14ac:dyDescent="0.25"/>
    <row r="236066" x14ac:dyDescent="0.25"/>
    <row r="236067" x14ac:dyDescent="0.25"/>
    <row r="236068" x14ac:dyDescent="0.25"/>
    <row r="236069" x14ac:dyDescent="0.25"/>
    <row r="236070" x14ac:dyDescent="0.25"/>
    <row r="236071" x14ac:dyDescent="0.25"/>
    <row r="236072" x14ac:dyDescent="0.25"/>
    <row r="236073" x14ac:dyDescent="0.25"/>
    <row r="236074" x14ac:dyDescent="0.25"/>
    <row r="236075" x14ac:dyDescent="0.25"/>
    <row r="236076" x14ac:dyDescent="0.25"/>
    <row r="236077" x14ac:dyDescent="0.25"/>
    <row r="236078" x14ac:dyDescent="0.25"/>
    <row r="236079" x14ac:dyDescent="0.25"/>
    <row r="236080" x14ac:dyDescent="0.25"/>
    <row r="236081" x14ac:dyDescent="0.25"/>
    <row r="236082" x14ac:dyDescent="0.25"/>
    <row r="236083" x14ac:dyDescent="0.25"/>
    <row r="236084" x14ac:dyDescent="0.25"/>
    <row r="236085" x14ac:dyDescent="0.25"/>
    <row r="236086" x14ac:dyDescent="0.25"/>
    <row r="236087" x14ac:dyDescent="0.25"/>
    <row r="236088" x14ac:dyDescent="0.25"/>
    <row r="236089" x14ac:dyDescent="0.25"/>
    <row r="236090" x14ac:dyDescent="0.25"/>
    <row r="236091" x14ac:dyDescent="0.25"/>
    <row r="236092" x14ac:dyDescent="0.25"/>
    <row r="236093" x14ac:dyDescent="0.25"/>
    <row r="236094" x14ac:dyDescent="0.25"/>
    <row r="236095" x14ac:dyDescent="0.25"/>
    <row r="236096" x14ac:dyDescent="0.25"/>
    <row r="236097" x14ac:dyDescent="0.25"/>
    <row r="236098" x14ac:dyDescent="0.25"/>
    <row r="236099" x14ac:dyDescent="0.25"/>
    <row r="236100" x14ac:dyDescent="0.25"/>
    <row r="236101" x14ac:dyDescent="0.25"/>
    <row r="236102" x14ac:dyDescent="0.25"/>
    <row r="236103" x14ac:dyDescent="0.25"/>
    <row r="236104" x14ac:dyDescent="0.25"/>
    <row r="236105" x14ac:dyDescent="0.25"/>
    <row r="236106" x14ac:dyDescent="0.25"/>
    <row r="236107" x14ac:dyDescent="0.25"/>
    <row r="236108" x14ac:dyDescent="0.25"/>
    <row r="236109" x14ac:dyDescent="0.25"/>
    <row r="236110" x14ac:dyDescent="0.25"/>
    <row r="236111" x14ac:dyDescent="0.25"/>
    <row r="236112" x14ac:dyDescent="0.25"/>
    <row r="236113" x14ac:dyDescent="0.25"/>
    <row r="236114" x14ac:dyDescent="0.25"/>
    <row r="236115" x14ac:dyDescent="0.25"/>
    <row r="236116" x14ac:dyDescent="0.25"/>
    <row r="236117" x14ac:dyDescent="0.25"/>
    <row r="236118" x14ac:dyDescent="0.25"/>
    <row r="236119" x14ac:dyDescent="0.25"/>
    <row r="236120" x14ac:dyDescent="0.25"/>
    <row r="236121" x14ac:dyDescent="0.25"/>
    <row r="236122" x14ac:dyDescent="0.25"/>
    <row r="236123" x14ac:dyDescent="0.25"/>
    <row r="236124" x14ac:dyDescent="0.25"/>
    <row r="236125" x14ac:dyDescent="0.25"/>
    <row r="236126" x14ac:dyDescent="0.25"/>
    <row r="236127" x14ac:dyDescent="0.25"/>
    <row r="236128" x14ac:dyDescent="0.25"/>
    <row r="236129" x14ac:dyDescent="0.25"/>
    <row r="236130" x14ac:dyDescent="0.25"/>
    <row r="236131" x14ac:dyDescent="0.25"/>
    <row r="236132" x14ac:dyDescent="0.25"/>
    <row r="236133" x14ac:dyDescent="0.25"/>
    <row r="236134" x14ac:dyDescent="0.25"/>
    <row r="236135" x14ac:dyDescent="0.25"/>
    <row r="236136" x14ac:dyDescent="0.25"/>
    <row r="236137" x14ac:dyDescent="0.25"/>
    <row r="236138" x14ac:dyDescent="0.25"/>
    <row r="236139" x14ac:dyDescent="0.25"/>
    <row r="236140" x14ac:dyDescent="0.25"/>
    <row r="236141" x14ac:dyDescent="0.25"/>
    <row r="236142" x14ac:dyDescent="0.25"/>
    <row r="236143" x14ac:dyDescent="0.25"/>
    <row r="236144" x14ac:dyDescent="0.25"/>
    <row r="236145" x14ac:dyDescent="0.25"/>
    <row r="236146" x14ac:dyDescent="0.25"/>
    <row r="236147" x14ac:dyDescent="0.25"/>
    <row r="236148" x14ac:dyDescent="0.25"/>
    <row r="236149" x14ac:dyDescent="0.25"/>
    <row r="236150" x14ac:dyDescent="0.25"/>
    <row r="236151" x14ac:dyDescent="0.25"/>
    <row r="236152" x14ac:dyDescent="0.25"/>
    <row r="236153" x14ac:dyDescent="0.25"/>
    <row r="236154" x14ac:dyDescent="0.25"/>
    <row r="236155" x14ac:dyDescent="0.25"/>
    <row r="236156" x14ac:dyDescent="0.25"/>
    <row r="236157" x14ac:dyDescent="0.25"/>
    <row r="236158" x14ac:dyDescent="0.25"/>
    <row r="236159" x14ac:dyDescent="0.25"/>
    <row r="236160" x14ac:dyDescent="0.25"/>
    <row r="236161" x14ac:dyDescent="0.25"/>
    <row r="236162" x14ac:dyDescent="0.25"/>
    <row r="236163" x14ac:dyDescent="0.25"/>
    <row r="236164" x14ac:dyDescent="0.25"/>
    <row r="236165" x14ac:dyDescent="0.25"/>
    <row r="236166" x14ac:dyDescent="0.25"/>
    <row r="236167" x14ac:dyDescent="0.25"/>
    <row r="236168" x14ac:dyDescent="0.25"/>
    <row r="236169" x14ac:dyDescent="0.25"/>
    <row r="236170" x14ac:dyDescent="0.25"/>
    <row r="236171" x14ac:dyDescent="0.25"/>
    <row r="236172" x14ac:dyDescent="0.25"/>
    <row r="236173" x14ac:dyDescent="0.25"/>
    <row r="236174" x14ac:dyDescent="0.25"/>
    <row r="236175" x14ac:dyDescent="0.25"/>
    <row r="236176" x14ac:dyDescent="0.25"/>
    <row r="236177" x14ac:dyDescent="0.25"/>
    <row r="236178" x14ac:dyDescent="0.25"/>
    <row r="236179" x14ac:dyDescent="0.25"/>
    <row r="236180" x14ac:dyDescent="0.25"/>
    <row r="236181" x14ac:dyDescent="0.25"/>
    <row r="236182" x14ac:dyDescent="0.25"/>
    <row r="236183" x14ac:dyDescent="0.25"/>
    <row r="236184" x14ac:dyDescent="0.25"/>
    <row r="236185" x14ac:dyDescent="0.25"/>
    <row r="236186" x14ac:dyDescent="0.25"/>
    <row r="236187" x14ac:dyDescent="0.25"/>
    <row r="236188" x14ac:dyDescent="0.25"/>
    <row r="236189" x14ac:dyDescent="0.25"/>
    <row r="236190" x14ac:dyDescent="0.25"/>
    <row r="236191" x14ac:dyDescent="0.25"/>
    <row r="236192" x14ac:dyDescent="0.25"/>
    <row r="236193" x14ac:dyDescent="0.25"/>
    <row r="236194" x14ac:dyDescent="0.25"/>
    <row r="236195" x14ac:dyDescent="0.25"/>
    <row r="236196" x14ac:dyDescent="0.25"/>
    <row r="236197" x14ac:dyDescent="0.25"/>
    <row r="236198" x14ac:dyDescent="0.25"/>
    <row r="236199" x14ac:dyDescent="0.25"/>
    <row r="236200" x14ac:dyDescent="0.25"/>
    <row r="236201" x14ac:dyDescent="0.25"/>
    <row r="236202" x14ac:dyDescent="0.25"/>
    <row r="236203" x14ac:dyDescent="0.25"/>
    <row r="236204" x14ac:dyDescent="0.25"/>
    <row r="236205" x14ac:dyDescent="0.25"/>
    <row r="236206" x14ac:dyDescent="0.25"/>
    <row r="236207" x14ac:dyDescent="0.25"/>
    <row r="236208" x14ac:dyDescent="0.25"/>
    <row r="236209" x14ac:dyDescent="0.25"/>
    <row r="236210" x14ac:dyDescent="0.25"/>
    <row r="236211" x14ac:dyDescent="0.25"/>
    <row r="236212" x14ac:dyDescent="0.25"/>
    <row r="236213" x14ac:dyDescent="0.25"/>
    <row r="236214" x14ac:dyDescent="0.25"/>
    <row r="236215" x14ac:dyDescent="0.25"/>
    <row r="236216" x14ac:dyDescent="0.25"/>
    <row r="236217" x14ac:dyDescent="0.25"/>
    <row r="236218" x14ac:dyDescent="0.25"/>
    <row r="236219" x14ac:dyDescent="0.25"/>
    <row r="236220" x14ac:dyDescent="0.25"/>
    <row r="236221" x14ac:dyDescent="0.25"/>
    <row r="236222" x14ac:dyDescent="0.25"/>
    <row r="236223" x14ac:dyDescent="0.25"/>
    <row r="236224" x14ac:dyDescent="0.25"/>
    <row r="236225" x14ac:dyDescent="0.25"/>
    <row r="236226" x14ac:dyDescent="0.25"/>
    <row r="236227" x14ac:dyDescent="0.25"/>
    <row r="236228" x14ac:dyDescent="0.25"/>
    <row r="236229" x14ac:dyDescent="0.25"/>
    <row r="236230" x14ac:dyDescent="0.25"/>
    <row r="236231" x14ac:dyDescent="0.25"/>
    <row r="236232" x14ac:dyDescent="0.25"/>
    <row r="236233" x14ac:dyDescent="0.25"/>
    <row r="236234" x14ac:dyDescent="0.25"/>
    <row r="236235" x14ac:dyDescent="0.25"/>
    <row r="236236" x14ac:dyDescent="0.25"/>
    <row r="236237" x14ac:dyDescent="0.25"/>
    <row r="236238" x14ac:dyDescent="0.25"/>
    <row r="236239" x14ac:dyDescent="0.25"/>
    <row r="236240" x14ac:dyDescent="0.25"/>
    <row r="236241" x14ac:dyDescent="0.25"/>
    <row r="236242" x14ac:dyDescent="0.25"/>
    <row r="236243" x14ac:dyDescent="0.25"/>
    <row r="236244" x14ac:dyDescent="0.25"/>
    <row r="236245" x14ac:dyDescent="0.25"/>
    <row r="236246" x14ac:dyDescent="0.25"/>
    <row r="236247" x14ac:dyDescent="0.25"/>
    <row r="236248" x14ac:dyDescent="0.25"/>
    <row r="236249" x14ac:dyDescent="0.25"/>
    <row r="236250" x14ac:dyDescent="0.25"/>
    <row r="236251" x14ac:dyDescent="0.25"/>
    <row r="236252" x14ac:dyDescent="0.25"/>
    <row r="236253" x14ac:dyDescent="0.25"/>
    <row r="236254" x14ac:dyDescent="0.25"/>
    <row r="236255" x14ac:dyDescent="0.25"/>
    <row r="236256" x14ac:dyDescent="0.25"/>
    <row r="236257" x14ac:dyDescent="0.25"/>
    <row r="236258" x14ac:dyDescent="0.25"/>
    <row r="236259" x14ac:dyDescent="0.25"/>
    <row r="236260" x14ac:dyDescent="0.25"/>
    <row r="236261" x14ac:dyDescent="0.25"/>
    <row r="236262" x14ac:dyDescent="0.25"/>
    <row r="236263" x14ac:dyDescent="0.25"/>
    <row r="236264" x14ac:dyDescent="0.25"/>
    <row r="236265" x14ac:dyDescent="0.25"/>
    <row r="236266" x14ac:dyDescent="0.25"/>
    <row r="236267" x14ac:dyDescent="0.25"/>
    <row r="236268" x14ac:dyDescent="0.25"/>
    <row r="236269" x14ac:dyDescent="0.25"/>
    <row r="236270" x14ac:dyDescent="0.25"/>
    <row r="236271" x14ac:dyDescent="0.25"/>
    <row r="236272" x14ac:dyDescent="0.25"/>
    <row r="236273" x14ac:dyDescent="0.25"/>
    <row r="236274" x14ac:dyDescent="0.25"/>
    <row r="236275" x14ac:dyDescent="0.25"/>
    <row r="236276" x14ac:dyDescent="0.25"/>
    <row r="236277" x14ac:dyDescent="0.25"/>
    <row r="236278" x14ac:dyDescent="0.25"/>
    <row r="236279" x14ac:dyDescent="0.25"/>
    <row r="236280" x14ac:dyDescent="0.25"/>
    <row r="236281" x14ac:dyDescent="0.25"/>
    <row r="236282" x14ac:dyDescent="0.25"/>
    <row r="236283" x14ac:dyDescent="0.25"/>
    <row r="236284" x14ac:dyDescent="0.25"/>
    <row r="236285" x14ac:dyDescent="0.25"/>
    <row r="236286" x14ac:dyDescent="0.25"/>
    <row r="236287" x14ac:dyDescent="0.25"/>
    <row r="236288" x14ac:dyDescent="0.25"/>
    <row r="236289" x14ac:dyDescent="0.25"/>
    <row r="236290" x14ac:dyDescent="0.25"/>
    <row r="236291" x14ac:dyDescent="0.25"/>
    <row r="236292" x14ac:dyDescent="0.25"/>
    <row r="236293" x14ac:dyDescent="0.25"/>
    <row r="236294" x14ac:dyDescent="0.25"/>
    <row r="236295" x14ac:dyDescent="0.25"/>
    <row r="236296" x14ac:dyDescent="0.25"/>
    <row r="236297" x14ac:dyDescent="0.25"/>
    <row r="236298" x14ac:dyDescent="0.25"/>
    <row r="236299" x14ac:dyDescent="0.25"/>
    <row r="236300" x14ac:dyDescent="0.25"/>
    <row r="236301" x14ac:dyDescent="0.25"/>
    <row r="236302" x14ac:dyDescent="0.25"/>
    <row r="236303" x14ac:dyDescent="0.25"/>
    <row r="236304" x14ac:dyDescent="0.25"/>
    <row r="236305" x14ac:dyDescent="0.25"/>
    <row r="236306" x14ac:dyDescent="0.25"/>
    <row r="236307" x14ac:dyDescent="0.25"/>
    <row r="236308" x14ac:dyDescent="0.25"/>
    <row r="236309" x14ac:dyDescent="0.25"/>
    <row r="236310" x14ac:dyDescent="0.25"/>
    <row r="236311" x14ac:dyDescent="0.25"/>
    <row r="236312" x14ac:dyDescent="0.25"/>
    <row r="236313" x14ac:dyDescent="0.25"/>
    <row r="236314" x14ac:dyDescent="0.25"/>
    <row r="236315" x14ac:dyDescent="0.25"/>
    <row r="236316" x14ac:dyDescent="0.25"/>
    <row r="236317" x14ac:dyDescent="0.25"/>
    <row r="236318" x14ac:dyDescent="0.25"/>
    <row r="236319" x14ac:dyDescent="0.25"/>
    <row r="236320" x14ac:dyDescent="0.25"/>
    <row r="236321" x14ac:dyDescent="0.25"/>
    <row r="236322" x14ac:dyDescent="0.25"/>
    <row r="236323" x14ac:dyDescent="0.25"/>
    <row r="236324" x14ac:dyDescent="0.25"/>
    <row r="236325" x14ac:dyDescent="0.25"/>
    <row r="236326" x14ac:dyDescent="0.25"/>
    <row r="236327" x14ac:dyDescent="0.25"/>
    <row r="236328" x14ac:dyDescent="0.25"/>
    <row r="236329" x14ac:dyDescent="0.25"/>
    <row r="236330" x14ac:dyDescent="0.25"/>
    <row r="236331" x14ac:dyDescent="0.25"/>
    <row r="236332" x14ac:dyDescent="0.25"/>
    <row r="236333" x14ac:dyDescent="0.25"/>
    <row r="236334" x14ac:dyDescent="0.25"/>
    <row r="236335" x14ac:dyDescent="0.25"/>
    <row r="236336" x14ac:dyDescent="0.25"/>
    <row r="236337" x14ac:dyDescent="0.25"/>
    <row r="236338" x14ac:dyDescent="0.25"/>
    <row r="236339" x14ac:dyDescent="0.25"/>
    <row r="236340" x14ac:dyDescent="0.25"/>
    <row r="236341" x14ac:dyDescent="0.25"/>
    <row r="236342" x14ac:dyDescent="0.25"/>
    <row r="236343" x14ac:dyDescent="0.25"/>
    <row r="236344" x14ac:dyDescent="0.25"/>
    <row r="236345" x14ac:dyDescent="0.25"/>
    <row r="236346" x14ac:dyDescent="0.25"/>
    <row r="236347" x14ac:dyDescent="0.25"/>
    <row r="236348" x14ac:dyDescent="0.25"/>
    <row r="236349" x14ac:dyDescent="0.25"/>
    <row r="236350" x14ac:dyDescent="0.25"/>
    <row r="236351" x14ac:dyDescent="0.25"/>
    <row r="236352" x14ac:dyDescent="0.25"/>
    <row r="236353" x14ac:dyDescent="0.25"/>
    <row r="236354" x14ac:dyDescent="0.25"/>
    <row r="236355" x14ac:dyDescent="0.25"/>
    <row r="236356" x14ac:dyDescent="0.25"/>
    <row r="236357" x14ac:dyDescent="0.25"/>
    <row r="236358" x14ac:dyDescent="0.25"/>
    <row r="236359" x14ac:dyDescent="0.25"/>
    <row r="236360" x14ac:dyDescent="0.25"/>
    <row r="236361" x14ac:dyDescent="0.25"/>
    <row r="236362" x14ac:dyDescent="0.25"/>
    <row r="236363" x14ac:dyDescent="0.25"/>
    <row r="236364" x14ac:dyDescent="0.25"/>
    <row r="236365" x14ac:dyDescent="0.25"/>
    <row r="236366" x14ac:dyDescent="0.25"/>
    <row r="236367" x14ac:dyDescent="0.25"/>
    <row r="236368" x14ac:dyDescent="0.25"/>
    <row r="236369" x14ac:dyDescent="0.25"/>
    <row r="236370" x14ac:dyDescent="0.25"/>
    <row r="236371" x14ac:dyDescent="0.25"/>
    <row r="236372" x14ac:dyDescent="0.25"/>
    <row r="236373" x14ac:dyDescent="0.25"/>
    <row r="236374" x14ac:dyDescent="0.25"/>
    <row r="236375" x14ac:dyDescent="0.25"/>
    <row r="236376" x14ac:dyDescent="0.25"/>
    <row r="236377" x14ac:dyDescent="0.25"/>
    <row r="236378" x14ac:dyDescent="0.25"/>
    <row r="236379" x14ac:dyDescent="0.25"/>
    <row r="236380" x14ac:dyDescent="0.25"/>
    <row r="236381" x14ac:dyDescent="0.25"/>
    <row r="236382" x14ac:dyDescent="0.25"/>
    <row r="236383" x14ac:dyDescent="0.25"/>
    <row r="236384" x14ac:dyDescent="0.25"/>
    <row r="236385" x14ac:dyDescent="0.25"/>
    <row r="236386" x14ac:dyDescent="0.25"/>
    <row r="236387" x14ac:dyDescent="0.25"/>
    <row r="236388" x14ac:dyDescent="0.25"/>
    <row r="236389" x14ac:dyDescent="0.25"/>
    <row r="236390" x14ac:dyDescent="0.25"/>
    <row r="236391" x14ac:dyDescent="0.25"/>
    <row r="236392" x14ac:dyDescent="0.25"/>
    <row r="236393" x14ac:dyDescent="0.25"/>
    <row r="236394" x14ac:dyDescent="0.25"/>
    <row r="236395" x14ac:dyDescent="0.25"/>
    <row r="236396" x14ac:dyDescent="0.25"/>
    <row r="236397" x14ac:dyDescent="0.25"/>
    <row r="236398" x14ac:dyDescent="0.25"/>
    <row r="236399" x14ac:dyDescent="0.25"/>
    <row r="236400" x14ac:dyDescent="0.25"/>
    <row r="236401" x14ac:dyDescent="0.25"/>
    <row r="236402" x14ac:dyDescent="0.25"/>
    <row r="236403" x14ac:dyDescent="0.25"/>
    <row r="236404" x14ac:dyDescent="0.25"/>
    <row r="236405" x14ac:dyDescent="0.25"/>
    <row r="236406" x14ac:dyDescent="0.25"/>
    <row r="236407" x14ac:dyDescent="0.25"/>
    <row r="236408" x14ac:dyDescent="0.25"/>
    <row r="236409" x14ac:dyDescent="0.25"/>
    <row r="236410" x14ac:dyDescent="0.25"/>
    <row r="236411" x14ac:dyDescent="0.25"/>
    <row r="236412" x14ac:dyDescent="0.25"/>
    <row r="236413" x14ac:dyDescent="0.25"/>
    <row r="236414" x14ac:dyDescent="0.25"/>
    <row r="236415" x14ac:dyDescent="0.25"/>
    <row r="236416" x14ac:dyDescent="0.25"/>
    <row r="236417" x14ac:dyDescent="0.25"/>
    <row r="236418" x14ac:dyDescent="0.25"/>
    <row r="236419" x14ac:dyDescent="0.25"/>
    <row r="236420" x14ac:dyDescent="0.25"/>
    <row r="236421" x14ac:dyDescent="0.25"/>
    <row r="236422" x14ac:dyDescent="0.25"/>
    <row r="236423" x14ac:dyDescent="0.25"/>
    <row r="236424" x14ac:dyDescent="0.25"/>
    <row r="236425" x14ac:dyDescent="0.25"/>
    <row r="236426" x14ac:dyDescent="0.25"/>
    <row r="236427" x14ac:dyDescent="0.25"/>
    <row r="236428" x14ac:dyDescent="0.25"/>
    <row r="236429" x14ac:dyDescent="0.25"/>
    <row r="236430" x14ac:dyDescent="0.25"/>
    <row r="236431" x14ac:dyDescent="0.25"/>
    <row r="236432" x14ac:dyDescent="0.25"/>
    <row r="236433" x14ac:dyDescent="0.25"/>
    <row r="236434" x14ac:dyDescent="0.25"/>
    <row r="236435" x14ac:dyDescent="0.25"/>
    <row r="236436" x14ac:dyDescent="0.25"/>
    <row r="236437" x14ac:dyDescent="0.25"/>
    <row r="236438" x14ac:dyDescent="0.25"/>
    <row r="236439" x14ac:dyDescent="0.25"/>
    <row r="236440" x14ac:dyDescent="0.25"/>
    <row r="236441" x14ac:dyDescent="0.25"/>
    <row r="236442" x14ac:dyDescent="0.25"/>
    <row r="236443" x14ac:dyDescent="0.25"/>
    <row r="236444" x14ac:dyDescent="0.25"/>
    <row r="236445" x14ac:dyDescent="0.25"/>
    <row r="236446" x14ac:dyDescent="0.25"/>
    <row r="236447" x14ac:dyDescent="0.25"/>
    <row r="236448" x14ac:dyDescent="0.25"/>
    <row r="236449" x14ac:dyDescent="0.25"/>
    <row r="236450" x14ac:dyDescent="0.25"/>
    <row r="236451" x14ac:dyDescent="0.25"/>
    <row r="236452" x14ac:dyDescent="0.25"/>
    <row r="236453" x14ac:dyDescent="0.25"/>
    <row r="236454" x14ac:dyDescent="0.25"/>
    <row r="236455" x14ac:dyDescent="0.25"/>
    <row r="236456" x14ac:dyDescent="0.25"/>
    <row r="236457" x14ac:dyDescent="0.25"/>
    <row r="236458" x14ac:dyDescent="0.25"/>
    <row r="236459" x14ac:dyDescent="0.25"/>
    <row r="236460" x14ac:dyDescent="0.25"/>
    <row r="236461" x14ac:dyDescent="0.25"/>
    <row r="236462" x14ac:dyDescent="0.25"/>
    <row r="236463" x14ac:dyDescent="0.25"/>
    <row r="236464" x14ac:dyDescent="0.25"/>
    <row r="236465" x14ac:dyDescent="0.25"/>
    <row r="236466" x14ac:dyDescent="0.25"/>
    <row r="236467" x14ac:dyDescent="0.25"/>
    <row r="236468" x14ac:dyDescent="0.25"/>
    <row r="236469" x14ac:dyDescent="0.25"/>
    <row r="236470" x14ac:dyDescent="0.25"/>
    <row r="236471" x14ac:dyDescent="0.25"/>
    <row r="236472" x14ac:dyDescent="0.25"/>
    <row r="236473" x14ac:dyDescent="0.25"/>
    <row r="236474" x14ac:dyDescent="0.25"/>
    <row r="236475" x14ac:dyDescent="0.25"/>
    <row r="236476" x14ac:dyDescent="0.25"/>
    <row r="236477" x14ac:dyDescent="0.25"/>
    <row r="236478" x14ac:dyDescent="0.25"/>
    <row r="236479" x14ac:dyDescent="0.25"/>
    <row r="236480" x14ac:dyDescent="0.25"/>
    <row r="236481" x14ac:dyDescent="0.25"/>
    <row r="236482" x14ac:dyDescent="0.25"/>
    <row r="236483" x14ac:dyDescent="0.25"/>
    <row r="236484" x14ac:dyDescent="0.25"/>
    <row r="236485" x14ac:dyDescent="0.25"/>
    <row r="236486" x14ac:dyDescent="0.25"/>
    <row r="236487" x14ac:dyDescent="0.25"/>
    <row r="236488" x14ac:dyDescent="0.25"/>
    <row r="236489" x14ac:dyDescent="0.25"/>
    <row r="236490" x14ac:dyDescent="0.25"/>
    <row r="236491" x14ac:dyDescent="0.25"/>
    <row r="236492" x14ac:dyDescent="0.25"/>
    <row r="236493" x14ac:dyDescent="0.25"/>
    <row r="236494" x14ac:dyDescent="0.25"/>
    <row r="236495" x14ac:dyDescent="0.25"/>
    <row r="236496" x14ac:dyDescent="0.25"/>
    <row r="236497" x14ac:dyDescent="0.25"/>
    <row r="236498" x14ac:dyDescent="0.25"/>
    <row r="236499" x14ac:dyDescent="0.25"/>
    <row r="236500" x14ac:dyDescent="0.25"/>
    <row r="236501" x14ac:dyDescent="0.25"/>
    <row r="236502" x14ac:dyDescent="0.25"/>
    <row r="236503" x14ac:dyDescent="0.25"/>
    <row r="236504" x14ac:dyDescent="0.25"/>
    <row r="236505" x14ac:dyDescent="0.25"/>
    <row r="236506" x14ac:dyDescent="0.25"/>
    <row r="236507" x14ac:dyDescent="0.25"/>
    <row r="236508" x14ac:dyDescent="0.25"/>
    <row r="236509" x14ac:dyDescent="0.25"/>
    <row r="236510" x14ac:dyDescent="0.25"/>
    <row r="236511" x14ac:dyDescent="0.25"/>
    <row r="236512" x14ac:dyDescent="0.25"/>
    <row r="236513" x14ac:dyDescent="0.25"/>
    <row r="236514" x14ac:dyDescent="0.25"/>
    <row r="236515" x14ac:dyDescent="0.25"/>
    <row r="236516" x14ac:dyDescent="0.25"/>
    <row r="236517" x14ac:dyDescent="0.25"/>
    <row r="236518" x14ac:dyDescent="0.25"/>
    <row r="236519" x14ac:dyDescent="0.25"/>
    <row r="236520" x14ac:dyDescent="0.25"/>
    <row r="236521" x14ac:dyDescent="0.25"/>
    <row r="236522" x14ac:dyDescent="0.25"/>
    <row r="236523" x14ac:dyDescent="0.25"/>
    <row r="236524" x14ac:dyDescent="0.25"/>
    <row r="236525" x14ac:dyDescent="0.25"/>
    <row r="236526" x14ac:dyDescent="0.25"/>
    <row r="236527" x14ac:dyDescent="0.25"/>
    <row r="236528" x14ac:dyDescent="0.25"/>
    <row r="236529" x14ac:dyDescent="0.25"/>
    <row r="236530" x14ac:dyDescent="0.25"/>
    <row r="236531" x14ac:dyDescent="0.25"/>
    <row r="236532" x14ac:dyDescent="0.25"/>
    <row r="236533" x14ac:dyDescent="0.25"/>
    <row r="236534" x14ac:dyDescent="0.25"/>
    <row r="236535" x14ac:dyDescent="0.25"/>
    <row r="236536" x14ac:dyDescent="0.25"/>
    <row r="236537" x14ac:dyDescent="0.25"/>
    <row r="236538" x14ac:dyDescent="0.25"/>
    <row r="236539" x14ac:dyDescent="0.25"/>
    <row r="236540" x14ac:dyDescent="0.25"/>
    <row r="236541" x14ac:dyDescent="0.25"/>
    <row r="236542" x14ac:dyDescent="0.25"/>
    <row r="236543" x14ac:dyDescent="0.25"/>
    <row r="236544" x14ac:dyDescent="0.25"/>
    <row r="236545" x14ac:dyDescent="0.25"/>
    <row r="236546" x14ac:dyDescent="0.25"/>
    <row r="236547" x14ac:dyDescent="0.25"/>
    <row r="236548" x14ac:dyDescent="0.25"/>
    <row r="236549" x14ac:dyDescent="0.25"/>
    <row r="236550" x14ac:dyDescent="0.25"/>
    <row r="236551" x14ac:dyDescent="0.25"/>
    <row r="236552" x14ac:dyDescent="0.25"/>
    <row r="236553" x14ac:dyDescent="0.25"/>
    <row r="236554" x14ac:dyDescent="0.25"/>
    <row r="236555" x14ac:dyDescent="0.25"/>
    <row r="236556" x14ac:dyDescent="0.25"/>
    <row r="236557" x14ac:dyDescent="0.25"/>
    <row r="236558" x14ac:dyDescent="0.25"/>
    <row r="236559" x14ac:dyDescent="0.25"/>
    <row r="236560" x14ac:dyDescent="0.25"/>
    <row r="236561" x14ac:dyDescent="0.25"/>
    <row r="236562" x14ac:dyDescent="0.25"/>
    <row r="236563" x14ac:dyDescent="0.25"/>
    <row r="236564" x14ac:dyDescent="0.25"/>
    <row r="236565" x14ac:dyDescent="0.25"/>
    <row r="236566" x14ac:dyDescent="0.25"/>
    <row r="236567" x14ac:dyDescent="0.25"/>
    <row r="236568" x14ac:dyDescent="0.25"/>
    <row r="236569" x14ac:dyDescent="0.25"/>
    <row r="236570" x14ac:dyDescent="0.25"/>
    <row r="236571" x14ac:dyDescent="0.25"/>
    <row r="236572" x14ac:dyDescent="0.25"/>
    <row r="236573" x14ac:dyDescent="0.25"/>
    <row r="236574" x14ac:dyDescent="0.25"/>
    <row r="236575" x14ac:dyDescent="0.25"/>
    <row r="236576" x14ac:dyDescent="0.25"/>
    <row r="236577" x14ac:dyDescent="0.25"/>
    <row r="236578" x14ac:dyDescent="0.25"/>
    <row r="236579" x14ac:dyDescent="0.25"/>
    <row r="236580" x14ac:dyDescent="0.25"/>
    <row r="236581" x14ac:dyDescent="0.25"/>
    <row r="236582" x14ac:dyDescent="0.25"/>
    <row r="236583" x14ac:dyDescent="0.25"/>
    <row r="236584" x14ac:dyDescent="0.25"/>
    <row r="236585" x14ac:dyDescent="0.25"/>
    <row r="236586" x14ac:dyDescent="0.25"/>
    <row r="236587" x14ac:dyDescent="0.25"/>
    <row r="236588" x14ac:dyDescent="0.25"/>
    <row r="236589" x14ac:dyDescent="0.25"/>
    <row r="236590" x14ac:dyDescent="0.25"/>
    <row r="236591" x14ac:dyDescent="0.25"/>
    <row r="236592" x14ac:dyDescent="0.25"/>
    <row r="236593" x14ac:dyDescent="0.25"/>
    <row r="236594" x14ac:dyDescent="0.25"/>
    <row r="236595" x14ac:dyDescent="0.25"/>
    <row r="236596" x14ac:dyDescent="0.25"/>
    <row r="236597" x14ac:dyDescent="0.25"/>
    <row r="236598" x14ac:dyDescent="0.25"/>
    <row r="236599" x14ac:dyDescent="0.25"/>
    <row r="236600" x14ac:dyDescent="0.25"/>
    <row r="236601" x14ac:dyDescent="0.25"/>
    <row r="236602" x14ac:dyDescent="0.25"/>
    <row r="236603" x14ac:dyDescent="0.25"/>
    <row r="236604" x14ac:dyDescent="0.25"/>
    <row r="236605" x14ac:dyDescent="0.25"/>
    <row r="236606" x14ac:dyDescent="0.25"/>
    <row r="236607" x14ac:dyDescent="0.25"/>
    <row r="236608" x14ac:dyDescent="0.25"/>
    <row r="236609" x14ac:dyDescent="0.25"/>
    <row r="236610" x14ac:dyDescent="0.25"/>
    <row r="236611" x14ac:dyDescent="0.25"/>
    <row r="236612" x14ac:dyDescent="0.25"/>
    <row r="236613" x14ac:dyDescent="0.25"/>
    <row r="236614" x14ac:dyDescent="0.25"/>
    <row r="236615" x14ac:dyDescent="0.25"/>
    <row r="236616" x14ac:dyDescent="0.25"/>
    <row r="236617" x14ac:dyDescent="0.25"/>
    <row r="236618" x14ac:dyDescent="0.25"/>
    <row r="236619" x14ac:dyDescent="0.25"/>
    <row r="236620" x14ac:dyDescent="0.25"/>
    <row r="236621" x14ac:dyDescent="0.25"/>
    <row r="236622" x14ac:dyDescent="0.25"/>
    <row r="236623" x14ac:dyDescent="0.25"/>
    <row r="236624" x14ac:dyDescent="0.25"/>
    <row r="236625" x14ac:dyDescent="0.25"/>
    <row r="236626" x14ac:dyDescent="0.25"/>
    <row r="236627" x14ac:dyDescent="0.25"/>
    <row r="236628" x14ac:dyDescent="0.25"/>
    <row r="236629" x14ac:dyDescent="0.25"/>
    <row r="236630" x14ac:dyDescent="0.25"/>
    <row r="236631" x14ac:dyDescent="0.25"/>
    <row r="236632" x14ac:dyDescent="0.25"/>
    <row r="236633" x14ac:dyDescent="0.25"/>
    <row r="236634" x14ac:dyDescent="0.25"/>
    <row r="236635" x14ac:dyDescent="0.25"/>
    <row r="236636" x14ac:dyDescent="0.25"/>
    <row r="236637" x14ac:dyDescent="0.25"/>
    <row r="236638" x14ac:dyDescent="0.25"/>
    <row r="236639" x14ac:dyDescent="0.25"/>
    <row r="236640" x14ac:dyDescent="0.25"/>
    <row r="236641" x14ac:dyDescent="0.25"/>
    <row r="236642" x14ac:dyDescent="0.25"/>
    <row r="236643" x14ac:dyDescent="0.25"/>
    <row r="236644" x14ac:dyDescent="0.25"/>
    <row r="236645" x14ac:dyDescent="0.25"/>
    <row r="236646" x14ac:dyDescent="0.25"/>
    <row r="236647" x14ac:dyDescent="0.25"/>
    <row r="236648" x14ac:dyDescent="0.25"/>
    <row r="236649" x14ac:dyDescent="0.25"/>
    <row r="236650" x14ac:dyDescent="0.25"/>
    <row r="236651" x14ac:dyDescent="0.25"/>
    <row r="236652" x14ac:dyDescent="0.25"/>
    <row r="236653" x14ac:dyDescent="0.25"/>
    <row r="236654" x14ac:dyDescent="0.25"/>
    <row r="236655" x14ac:dyDescent="0.25"/>
    <row r="236656" x14ac:dyDescent="0.25"/>
    <row r="236657" x14ac:dyDescent="0.25"/>
    <row r="236658" x14ac:dyDescent="0.25"/>
    <row r="236659" x14ac:dyDescent="0.25"/>
    <row r="236660" x14ac:dyDescent="0.25"/>
    <row r="236661" x14ac:dyDescent="0.25"/>
    <row r="236662" x14ac:dyDescent="0.25"/>
    <row r="236663" x14ac:dyDescent="0.25"/>
    <row r="236664" x14ac:dyDescent="0.25"/>
    <row r="236665" x14ac:dyDescent="0.25"/>
    <row r="236666" x14ac:dyDescent="0.25"/>
    <row r="236667" x14ac:dyDescent="0.25"/>
    <row r="236668" x14ac:dyDescent="0.25"/>
    <row r="236669" x14ac:dyDescent="0.25"/>
    <row r="236670" x14ac:dyDescent="0.25"/>
    <row r="236671" x14ac:dyDescent="0.25"/>
    <row r="236672" x14ac:dyDescent="0.25"/>
    <row r="236673" x14ac:dyDescent="0.25"/>
    <row r="236674" x14ac:dyDescent="0.25"/>
    <row r="236675" x14ac:dyDescent="0.25"/>
    <row r="236676" x14ac:dyDescent="0.25"/>
    <row r="236677" x14ac:dyDescent="0.25"/>
    <row r="236678" x14ac:dyDescent="0.25"/>
    <row r="236679" x14ac:dyDescent="0.25"/>
    <row r="236680" x14ac:dyDescent="0.25"/>
    <row r="236681" x14ac:dyDescent="0.25"/>
    <row r="236682" x14ac:dyDescent="0.25"/>
    <row r="236683" x14ac:dyDescent="0.25"/>
    <row r="236684" x14ac:dyDescent="0.25"/>
    <row r="236685" x14ac:dyDescent="0.25"/>
    <row r="236686" x14ac:dyDescent="0.25"/>
    <row r="236687" x14ac:dyDescent="0.25"/>
    <row r="236688" x14ac:dyDescent="0.25"/>
    <row r="236689" x14ac:dyDescent="0.25"/>
    <row r="236690" x14ac:dyDescent="0.25"/>
    <row r="236691" x14ac:dyDescent="0.25"/>
    <row r="236692" x14ac:dyDescent="0.25"/>
    <row r="236693" x14ac:dyDescent="0.25"/>
    <row r="236694" x14ac:dyDescent="0.25"/>
    <row r="236695" x14ac:dyDescent="0.25"/>
    <row r="236696" x14ac:dyDescent="0.25"/>
    <row r="236697" x14ac:dyDescent="0.25"/>
    <row r="236698" x14ac:dyDescent="0.25"/>
    <row r="236699" x14ac:dyDescent="0.25"/>
    <row r="236700" x14ac:dyDescent="0.25"/>
    <row r="236701" x14ac:dyDescent="0.25"/>
    <row r="236702" x14ac:dyDescent="0.25"/>
    <row r="236703" x14ac:dyDescent="0.25"/>
    <row r="236704" x14ac:dyDescent="0.25"/>
    <row r="236705" x14ac:dyDescent="0.25"/>
    <row r="236706" x14ac:dyDescent="0.25"/>
    <row r="236707" x14ac:dyDescent="0.25"/>
    <row r="236708" x14ac:dyDescent="0.25"/>
    <row r="236709" x14ac:dyDescent="0.25"/>
    <row r="236710" x14ac:dyDescent="0.25"/>
    <row r="236711" x14ac:dyDescent="0.25"/>
    <row r="236712" x14ac:dyDescent="0.25"/>
    <row r="236713" x14ac:dyDescent="0.25"/>
    <row r="236714" x14ac:dyDescent="0.25"/>
    <row r="236715" x14ac:dyDescent="0.25"/>
    <row r="236716" x14ac:dyDescent="0.25"/>
    <row r="236717" x14ac:dyDescent="0.25"/>
    <row r="236718" x14ac:dyDescent="0.25"/>
    <row r="236719" x14ac:dyDescent="0.25"/>
    <row r="236720" x14ac:dyDescent="0.25"/>
    <row r="236721" x14ac:dyDescent="0.25"/>
    <row r="236722" x14ac:dyDescent="0.25"/>
    <row r="236723" x14ac:dyDescent="0.25"/>
    <row r="236724" x14ac:dyDescent="0.25"/>
    <row r="236725" x14ac:dyDescent="0.25"/>
    <row r="236726" x14ac:dyDescent="0.25"/>
    <row r="236727" x14ac:dyDescent="0.25"/>
    <row r="236728" x14ac:dyDescent="0.25"/>
    <row r="236729" x14ac:dyDescent="0.25"/>
    <row r="236730" x14ac:dyDescent="0.25"/>
    <row r="236731" x14ac:dyDescent="0.25"/>
    <row r="236732" x14ac:dyDescent="0.25"/>
    <row r="236733" x14ac:dyDescent="0.25"/>
    <row r="236734" x14ac:dyDescent="0.25"/>
    <row r="236735" x14ac:dyDescent="0.25"/>
    <row r="236736" x14ac:dyDescent="0.25"/>
    <row r="236737" x14ac:dyDescent="0.25"/>
    <row r="236738" x14ac:dyDescent="0.25"/>
    <row r="236739" x14ac:dyDescent="0.25"/>
    <row r="236740" x14ac:dyDescent="0.25"/>
    <row r="236741" x14ac:dyDescent="0.25"/>
    <row r="236742" x14ac:dyDescent="0.25"/>
    <row r="236743" x14ac:dyDescent="0.25"/>
    <row r="236744" x14ac:dyDescent="0.25"/>
    <row r="236745" x14ac:dyDescent="0.25"/>
    <row r="236746" x14ac:dyDescent="0.25"/>
    <row r="236747" x14ac:dyDescent="0.25"/>
    <row r="236748" x14ac:dyDescent="0.25"/>
    <row r="236749" x14ac:dyDescent="0.25"/>
    <row r="236750" x14ac:dyDescent="0.25"/>
    <row r="236751" x14ac:dyDescent="0.25"/>
    <row r="236752" x14ac:dyDescent="0.25"/>
    <row r="236753" x14ac:dyDescent="0.25"/>
    <row r="236754" x14ac:dyDescent="0.25"/>
    <row r="236755" x14ac:dyDescent="0.25"/>
    <row r="236756" x14ac:dyDescent="0.25"/>
    <row r="236757" x14ac:dyDescent="0.25"/>
    <row r="236758" x14ac:dyDescent="0.25"/>
    <row r="236759" x14ac:dyDescent="0.25"/>
    <row r="236760" x14ac:dyDescent="0.25"/>
    <row r="236761" x14ac:dyDescent="0.25"/>
    <row r="236762" x14ac:dyDescent="0.25"/>
    <row r="236763" x14ac:dyDescent="0.25"/>
    <row r="236764" x14ac:dyDescent="0.25"/>
    <row r="236765" x14ac:dyDescent="0.25"/>
    <row r="236766" x14ac:dyDescent="0.25"/>
    <row r="236767" x14ac:dyDescent="0.25"/>
    <row r="236768" x14ac:dyDescent="0.25"/>
    <row r="236769" x14ac:dyDescent="0.25"/>
    <row r="236770" x14ac:dyDescent="0.25"/>
    <row r="236771" x14ac:dyDescent="0.25"/>
    <row r="236772" x14ac:dyDescent="0.25"/>
    <row r="236773" x14ac:dyDescent="0.25"/>
    <row r="236774" x14ac:dyDescent="0.25"/>
    <row r="236775" x14ac:dyDescent="0.25"/>
    <row r="236776" x14ac:dyDescent="0.25"/>
    <row r="236777" x14ac:dyDescent="0.25"/>
    <row r="236778" x14ac:dyDescent="0.25"/>
    <row r="236779" x14ac:dyDescent="0.25"/>
    <row r="236780" x14ac:dyDescent="0.25"/>
    <row r="236781" x14ac:dyDescent="0.25"/>
    <row r="236782" x14ac:dyDescent="0.25"/>
    <row r="236783" x14ac:dyDescent="0.25"/>
    <row r="236784" x14ac:dyDescent="0.25"/>
    <row r="236785" x14ac:dyDescent="0.25"/>
    <row r="236786" x14ac:dyDescent="0.25"/>
    <row r="236787" x14ac:dyDescent="0.25"/>
    <row r="236788" x14ac:dyDescent="0.25"/>
    <row r="236789" x14ac:dyDescent="0.25"/>
    <row r="236790" x14ac:dyDescent="0.25"/>
    <row r="236791" x14ac:dyDescent="0.25"/>
    <row r="236792" x14ac:dyDescent="0.25"/>
    <row r="236793" x14ac:dyDescent="0.25"/>
    <row r="236794" x14ac:dyDescent="0.25"/>
    <row r="236795" x14ac:dyDescent="0.25"/>
    <row r="236796" x14ac:dyDescent="0.25"/>
    <row r="236797" x14ac:dyDescent="0.25"/>
    <row r="236798" x14ac:dyDescent="0.25"/>
    <row r="236799" x14ac:dyDescent="0.25"/>
    <row r="236800" x14ac:dyDescent="0.25"/>
    <row r="236801" x14ac:dyDescent="0.25"/>
    <row r="236802" x14ac:dyDescent="0.25"/>
    <row r="236803" x14ac:dyDescent="0.25"/>
    <row r="236804" x14ac:dyDescent="0.25"/>
    <row r="236805" x14ac:dyDescent="0.25"/>
    <row r="236806" x14ac:dyDescent="0.25"/>
    <row r="236807" x14ac:dyDescent="0.25"/>
    <row r="236808" x14ac:dyDescent="0.25"/>
    <row r="236809" x14ac:dyDescent="0.25"/>
    <row r="236810" x14ac:dyDescent="0.25"/>
    <row r="236811" x14ac:dyDescent="0.25"/>
    <row r="236812" x14ac:dyDescent="0.25"/>
    <row r="236813" x14ac:dyDescent="0.25"/>
    <row r="236814" x14ac:dyDescent="0.25"/>
    <row r="236815" x14ac:dyDescent="0.25"/>
    <row r="236816" x14ac:dyDescent="0.25"/>
    <row r="236817" x14ac:dyDescent="0.25"/>
    <row r="236818" x14ac:dyDescent="0.25"/>
    <row r="236819" x14ac:dyDescent="0.25"/>
    <row r="236820" x14ac:dyDescent="0.25"/>
    <row r="236821" x14ac:dyDescent="0.25"/>
    <row r="236822" x14ac:dyDescent="0.25"/>
    <row r="236823" x14ac:dyDescent="0.25"/>
    <row r="236824" x14ac:dyDescent="0.25"/>
    <row r="236825" x14ac:dyDescent="0.25"/>
    <row r="236826" x14ac:dyDescent="0.25"/>
    <row r="236827" x14ac:dyDescent="0.25"/>
    <row r="236828" x14ac:dyDescent="0.25"/>
    <row r="236829" x14ac:dyDescent="0.25"/>
    <row r="236830" x14ac:dyDescent="0.25"/>
    <row r="236831" x14ac:dyDescent="0.25"/>
    <row r="236832" x14ac:dyDescent="0.25"/>
    <row r="236833" x14ac:dyDescent="0.25"/>
    <row r="236834" x14ac:dyDescent="0.25"/>
    <row r="236835" x14ac:dyDescent="0.25"/>
    <row r="236836" x14ac:dyDescent="0.25"/>
    <row r="236837" x14ac:dyDescent="0.25"/>
    <row r="236838" x14ac:dyDescent="0.25"/>
    <row r="236839" x14ac:dyDescent="0.25"/>
    <row r="236840" x14ac:dyDescent="0.25"/>
    <row r="236841" x14ac:dyDescent="0.25"/>
    <row r="236842" x14ac:dyDescent="0.25"/>
    <row r="236843" x14ac:dyDescent="0.25"/>
    <row r="236844" x14ac:dyDescent="0.25"/>
    <row r="236845" x14ac:dyDescent="0.25"/>
    <row r="236846" x14ac:dyDescent="0.25"/>
    <row r="236847" x14ac:dyDescent="0.25"/>
    <row r="236848" x14ac:dyDescent="0.25"/>
    <row r="236849" x14ac:dyDescent="0.25"/>
    <row r="236850" x14ac:dyDescent="0.25"/>
    <row r="236851" x14ac:dyDescent="0.25"/>
    <row r="236852" x14ac:dyDescent="0.25"/>
    <row r="236853" x14ac:dyDescent="0.25"/>
    <row r="236854" x14ac:dyDescent="0.25"/>
    <row r="236855" x14ac:dyDescent="0.25"/>
    <row r="236856" x14ac:dyDescent="0.25"/>
    <row r="236857" x14ac:dyDescent="0.25"/>
    <row r="236858" x14ac:dyDescent="0.25"/>
    <row r="236859" x14ac:dyDescent="0.25"/>
    <row r="236860" x14ac:dyDescent="0.25"/>
    <row r="236861" x14ac:dyDescent="0.25"/>
    <row r="236862" x14ac:dyDescent="0.25"/>
    <row r="236863" x14ac:dyDescent="0.25"/>
    <row r="236864" x14ac:dyDescent="0.25"/>
    <row r="236865" x14ac:dyDescent="0.25"/>
    <row r="236866" x14ac:dyDescent="0.25"/>
    <row r="236867" x14ac:dyDescent="0.25"/>
    <row r="236868" x14ac:dyDescent="0.25"/>
    <row r="236869" x14ac:dyDescent="0.25"/>
    <row r="236870" x14ac:dyDescent="0.25"/>
    <row r="236871" x14ac:dyDescent="0.25"/>
    <row r="236872" x14ac:dyDescent="0.25"/>
    <row r="236873" x14ac:dyDescent="0.25"/>
    <row r="236874" x14ac:dyDescent="0.25"/>
    <row r="236875" x14ac:dyDescent="0.25"/>
    <row r="236876" x14ac:dyDescent="0.25"/>
    <row r="236877" x14ac:dyDescent="0.25"/>
    <row r="236878" x14ac:dyDescent="0.25"/>
    <row r="236879" x14ac:dyDescent="0.25"/>
    <row r="236880" x14ac:dyDescent="0.25"/>
    <row r="236881" x14ac:dyDescent="0.25"/>
    <row r="236882" x14ac:dyDescent="0.25"/>
    <row r="236883" x14ac:dyDescent="0.25"/>
    <row r="236884" x14ac:dyDescent="0.25"/>
    <row r="236885" x14ac:dyDescent="0.25"/>
    <row r="236886" x14ac:dyDescent="0.25"/>
    <row r="236887" x14ac:dyDescent="0.25"/>
    <row r="236888" x14ac:dyDescent="0.25"/>
    <row r="236889" x14ac:dyDescent="0.25"/>
    <row r="236890" x14ac:dyDescent="0.25"/>
    <row r="236891" x14ac:dyDescent="0.25"/>
    <row r="236892" x14ac:dyDescent="0.25"/>
    <row r="236893" x14ac:dyDescent="0.25"/>
    <row r="236894" x14ac:dyDescent="0.25"/>
    <row r="236895" x14ac:dyDescent="0.25"/>
    <row r="236896" x14ac:dyDescent="0.25"/>
    <row r="236897" x14ac:dyDescent="0.25"/>
    <row r="236898" x14ac:dyDescent="0.25"/>
    <row r="236899" x14ac:dyDescent="0.25"/>
    <row r="236900" x14ac:dyDescent="0.25"/>
    <row r="236901" x14ac:dyDescent="0.25"/>
    <row r="236902" x14ac:dyDescent="0.25"/>
    <row r="236903" x14ac:dyDescent="0.25"/>
    <row r="236904" x14ac:dyDescent="0.25"/>
    <row r="236905" x14ac:dyDescent="0.25"/>
    <row r="236906" x14ac:dyDescent="0.25"/>
    <row r="236907" x14ac:dyDescent="0.25"/>
    <row r="236908" x14ac:dyDescent="0.25"/>
    <row r="236909" x14ac:dyDescent="0.25"/>
    <row r="236910" x14ac:dyDescent="0.25"/>
    <row r="236911" x14ac:dyDescent="0.25"/>
    <row r="236912" x14ac:dyDescent="0.25"/>
    <row r="236913" x14ac:dyDescent="0.25"/>
    <row r="236914" x14ac:dyDescent="0.25"/>
    <row r="236915" x14ac:dyDescent="0.25"/>
    <row r="236916" x14ac:dyDescent="0.25"/>
    <row r="236917" x14ac:dyDescent="0.25"/>
    <row r="236918" x14ac:dyDescent="0.25"/>
    <row r="236919" x14ac:dyDescent="0.25"/>
    <row r="236920" x14ac:dyDescent="0.25"/>
    <row r="236921" x14ac:dyDescent="0.25"/>
    <row r="236922" x14ac:dyDescent="0.25"/>
    <row r="236923" x14ac:dyDescent="0.25"/>
    <row r="236924" x14ac:dyDescent="0.25"/>
    <row r="236925" x14ac:dyDescent="0.25"/>
    <row r="236926" x14ac:dyDescent="0.25"/>
    <row r="236927" x14ac:dyDescent="0.25"/>
    <row r="236928" x14ac:dyDescent="0.25"/>
    <row r="236929" x14ac:dyDescent="0.25"/>
    <row r="236930" x14ac:dyDescent="0.25"/>
    <row r="236931" x14ac:dyDescent="0.25"/>
    <row r="236932" x14ac:dyDescent="0.25"/>
    <row r="236933" x14ac:dyDescent="0.25"/>
    <row r="236934" x14ac:dyDescent="0.25"/>
    <row r="236935" x14ac:dyDescent="0.25"/>
    <row r="236936" x14ac:dyDescent="0.25"/>
    <row r="236937" x14ac:dyDescent="0.25"/>
    <row r="236938" x14ac:dyDescent="0.25"/>
    <row r="236939" x14ac:dyDescent="0.25"/>
    <row r="236940" x14ac:dyDescent="0.25"/>
    <row r="236941" x14ac:dyDescent="0.25"/>
    <row r="236942" x14ac:dyDescent="0.25"/>
    <row r="236943" x14ac:dyDescent="0.25"/>
    <row r="236944" x14ac:dyDescent="0.25"/>
    <row r="236945" x14ac:dyDescent="0.25"/>
    <row r="236946" x14ac:dyDescent="0.25"/>
    <row r="236947" x14ac:dyDescent="0.25"/>
    <row r="236948" x14ac:dyDescent="0.25"/>
    <row r="236949" x14ac:dyDescent="0.25"/>
    <row r="236950" x14ac:dyDescent="0.25"/>
    <row r="236951" x14ac:dyDescent="0.25"/>
    <row r="236952" x14ac:dyDescent="0.25"/>
    <row r="236953" x14ac:dyDescent="0.25"/>
    <row r="236954" x14ac:dyDescent="0.25"/>
    <row r="236955" x14ac:dyDescent="0.25"/>
    <row r="236956" x14ac:dyDescent="0.25"/>
    <row r="236957" x14ac:dyDescent="0.25"/>
    <row r="236958" x14ac:dyDescent="0.25"/>
    <row r="236959" x14ac:dyDescent="0.25"/>
    <row r="236960" x14ac:dyDescent="0.25"/>
    <row r="236961" x14ac:dyDescent="0.25"/>
    <row r="236962" x14ac:dyDescent="0.25"/>
    <row r="236963" x14ac:dyDescent="0.25"/>
    <row r="236964" x14ac:dyDescent="0.25"/>
    <row r="236965" x14ac:dyDescent="0.25"/>
    <row r="236966" x14ac:dyDescent="0.25"/>
    <row r="236967" x14ac:dyDescent="0.25"/>
    <row r="236968" x14ac:dyDescent="0.25"/>
    <row r="236969" x14ac:dyDescent="0.25"/>
    <row r="236970" x14ac:dyDescent="0.25"/>
    <row r="236971" x14ac:dyDescent="0.25"/>
    <row r="236972" x14ac:dyDescent="0.25"/>
    <row r="236973" x14ac:dyDescent="0.25"/>
    <row r="236974" x14ac:dyDescent="0.25"/>
    <row r="236975" x14ac:dyDescent="0.25"/>
    <row r="236976" x14ac:dyDescent="0.25"/>
    <row r="236977" x14ac:dyDescent="0.25"/>
    <row r="236978" x14ac:dyDescent="0.25"/>
    <row r="236979" x14ac:dyDescent="0.25"/>
    <row r="236980" x14ac:dyDescent="0.25"/>
    <row r="236981" x14ac:dyDescent="0.25"/>
    <row r="236982" x14ac:dyDescent="0.25"/>
    <row r="236983" x14ac:dyDescent="0.25"/>
    <row r="236984" x14ac:dyDescent="0.25"/>
    <row r="236985" x14ac:dyDescent="0.25"/>
    <row r="236986" x14ac:dyDescent="0.25"/>
    <row r="236987" x14ac:dyDescent="0.25"/>
    <row r="236988" x14ac:dyDescent="0.25"/>
    <row r="236989" x14ac:dyDescent="0.25"/>
    <row r="236990" x14ac:dyDescent="0.25"/>
    <row r="236991" x14ac:dyDescent="0.25"/>
    <row r="236992" x14ac:dyDescent="0.25"/>
    <row r="236993" x14ac:dyDescent="0.25"/>
    <row r="236994" x14ac:dyDescent="0.25"/>
    <row r="236995" x14ac:dyDescent="0.25"/>
    <row r="236996" x14ac:dyDescent="0.25"/>
    <row r="236997" x14ac:dyDescent="0.25"/>
    <row r="236998" x14ac:dyDescent="0.25"/>
    <row r="236999" x14ac:dyDescent="0.25"/>
    <row r="237000" x14ac:dyDescent="0.25"/>
    <row r="237001" x14ac:dyDescent="0.25"/>
    <row r="237002" x14ac:dyDescent="0.25"/>
    <row r="237003" x14ac:dyDescent="0.25"/>
    <row r="237004" x14ac:dyDescent="0.25"/>
    <row r="237005" x14ac:dyDescent="0.25"/>
    <row r="237006" x14ac:dyDescent="0.25"/>
    <row r="237007" x14ac:dyDescent="0.25"/>
    <row r="237008" x14ac:dyDescent="0.25"/>
    <row r="237009" x14ac:dyDescent="0.25"/>
    <row r="237010" x14ac:dyDescent="0.25"/>
    <row r="237011" x14ac:dyDescent="0.25"/>
    <row r="237012" x14ac:dyDescent="0.25"/>
    <row r="237013" x14ac:dyDescent="0.25"/>
    <row r="237014" x14ac:dyDescent="0.25"/>
    <row r="237015" x14ac:dyDescent="0.25"/>
    <row r="237016" x14ac:dyDescent="0.25"/>
    <row r="237017" x14ac:dyDescent="0.25"/>
    <row r="237018" x14ac:dyDescent="0.25"/>
    <row r="237019" x14ac:dyDescent="0.25"/>
    <row r="237020" x14ac:dyDescent="0.25"/>
    <row r="237021" x14ac:dyDescent="0.25"/>
    <row r="237022" x14ac:dyDescent="0.25"/>
    <row r="237023" x14ac:dyDescent="0.25"/>
    <row r="237024" x14ac:dyDescent="0.25"/>
    <row r="237025" x14ac:dyDescent="0.25"/>
    <row r="237026" x14ac:dyDescent="0.25"/>
    <row r="237027" x14ac:dyDescent="0.25"/>
    <row r="237028" x14ac:dyDescent="0.25"/>
    <row r="237029" x14ac:dyDescent="0.25"/>
    <row r="237030" x14ac:dyDescent="0.25"/>
    <row r="237031" x14ac:dyDescent="0.25"/>
    <row r="237032" x14ac:dyDescent="0.25"/>
    <row r="237033" x14ac:dyDescent="0.25"/>
    <row r="237034" x14ac:dyDescent="0.25"/>
    <row r="237035" x14ac:dyDescent="0.25"/>
    <row r="237036" x14ac:dyDescent="0.25"/>
    <row r="237037" x14ac:dyDescent="0.25"/>
    <row r="237038" x14ac:dyDescent="0.25"/>
    <row r="237039" x14ac:dyDescent="0.25"/>
    <row r="237040" x14ac:dyDescent="0.25"/>
    <row r="237041" x14ac:dyDescent="0.25"/>
    <row r="237042" x14ac:dyDescent="0.25"/>
    <row r="237043" x14ac:dyDescent="0.25"/>
    <row r="237044" x14ac:dyDescent="0.25"/>
    <row r="237045" x14ac:dyDescent="0.25"/>
    <row r="237046" x14ac:dyDescent="0.25"/>
    <row r="237047" x14ac:dyDescent="0.25"/>
    <row r="237048" x14ac:dyDescent="0.25"/>
    <row r="237049" x14ac:dyDescent="0.25"/>
    <row r="237050" x14ac:dyDescent="0.25"/>
    <row r="237051" x14ac:dyDescent="0.25"/>
    <row r="237052" x14ac:dyDescent="0.25"/>
    <row r="237053" x14ac:dyDescent="0.25"/>
    <row r="237054" x14ac:dyDescent="0.25"/>
    <row r="237055" x14ac:dyDescent="0.25"/>
    <row r="237056" x14ac:dyDescent="0.25"/>
    <row r="237057" x14ac:dyDescent="0.25"/>
    <row r="237058" x14ac:dyDescent="0.25"/>
    <row r="237059" x14ac:dyDescent="0.25"/>
    <row r="237060" x14ac:dyDescent="0.25"/>
    <row r="237061" x14ac:dyDescent="0.25"/>
    <row r="237062" x14ac:dyDescent="0.25"/>
    <row r="237063" x14ac:dyDescent="0.25"/>
    <row r="237064" x14ac:dyDescent="0.25"/>
    <row r="237065" x14ac:dyDescent="0.25"/>
    <row r="237066" x14ac:dyDescent="0.25"/>
    <row r="237067" x14ac:dyDescent="0.25"/>
    <row r="237068" x14ac:dyDescent="0.25"/>
    <row r="237069" x14ac:dyDescent="0.25"/>
    <row r="237070" x14ac:dyDescent="0.25"/>
    <row r="237071" x14ac:dyDescent="0.25"/>
    <row r="237072" x14ac:dyDescent="0.25"/>
    <row r="237073" x14ac:dyDescent="0.25"/>
    <row r="237074" x14ac:dyDescent="0.25"/>
    <row r="237075" x14ac:dyDescent="0.25"/>
    <row r="237076" x14ac:dyDescent="0.25"/>
    <row r="237077" x14ac:dyDescent="0.25"/>
    <row r="237078" x14ac:dyDescent="0.25"/>
    <row r="237079" x14ac:dyDescent="0.25"/>
    <row r="237080" x14ac:dyDescent="0.25"/>
    <row r="237081" x14ac:dyDescent="0.25"/>
    <row r="237082" x14ac:dyDescent="0.25"/>
    <row r="237083" x14ac:dyDescent="0.25"/>
    <row r="237084" x14ac:dyDescent="0.25"/>
    <row r="237085" x14ac:dyDescent="0.25"/>
    <row r="237086" x14ac:dyDescent="0.25"/>
    <row r="237087" x14ac:dyDescent="0.25"/>
    <row r="237088" x14ac:dyDescent="0.25"/>
    <row r="237089" x14ac:dyDescent="0.25"/>
    <row r="237090" x14ac:dyDescent="0.25"/>
    <row r="237091" x14ac:dyDescent="0.25"/>
    <row r="237092" x14ac:dyDescent="0.25"/>
    <row r="237093" x14ac:dyDescent="0.25"/>
    <row r="237094" x14ac:dyDescent="0.25"/>
    <row r="237095" x14ac:dyDescent="0.25"/>
    <row r="237096" x14ac:dyDescent="0.25"/>
    <row r="237097" x14ac:dyDescent="0.25"/>
    <row r="237098" x14ac:dyDescent="0.25"/>
    <row r="237099" x14ac:dyDescent="0.25"/>
    <row r="237100" x14ac:dyDescent="0.25"/>
    <row r="237101" x14ac:dyDescent="0.25"/>
    <row r="237102" x14ac:dyDescent="0.25"/>
    <row r="237103" x14ac:dyDescent="0.25"/>
    <row r="237104" x14ac:dyDescent="0.25"/>
    <row r="237105" x14ac:dyDescent="0.25"/>
    <row r="237106" x14ac:dyDescent="0.25"/>
    <row r="237107" x14ac:dyDescent="0.25"/>
    <row r="237108" x14ac:dyDescent="0.25"/>
    <row r="237109" x14ac:dyDescent="0.25"/>
    <row r="237110" x14ac:dyDescent="0.25"/>
    <row r="237111" x14ac:dyDescent="0.25"/>
    <row r="237112" x14ac:dyDescent="0.25"/>
    <row r="237113" x14ac:dyDescent="0.25"/>
    <row r="237114" x14ac:dyDescent="0.25"/>
    <row r="237115" x14ac:dyDescent="0.25"/>
    <row r="237116" x14ac:dyDescent="0.25"/>
    <row r="237117" x14ac:dyDescent="0.25"/>
    <row r="237118" x14ac:dyDescent="0.25"/>
    <row r="237119" x14ac:dyDescent="0.25"/>
    <row r="237120" x14ac:dyDescent="0.25"/>
    <row r="237121" x14ac:dyDescent="0.25"/>
    <row r="237122" x14ac:dyDescent="0.25"/>
    <row r="237123" x14ac:dyDescent="0.25"/>
    <row r="237124" x14ac:dyDescent="0.25"/>
    <row r="237125" x14ac:dyDescent="0.25"/>
    <row r="237126" x14ac:dyDescent="0.25"/>
    <row r="237127" x14ac:dyDescent="0.25"/>
    <row r="237128" x14ac:dyDescent="0.25"/>
    <row r="237129" x14ac:dyDescent="0.25"/>
    <row r="237130" x14ac:dyDescent="0.25"/>
    <row r="237131" x14ac:dyDescent="0.25"/>
    <row r="237132" x14ac:dyDescent="0.25"/>
    <row r="237133" x14ac:dyDescent="0.25"/>
    <row r="237134" x14ac:dyDescent="0.25"/>
    <row r="237135" x14ac:dyDescent="0.25"/>
    <row r="237136" x14ac:dyDescent="0.25"/>
    <row r="237137" x14ac:dyDescent="0.25"/>
    <row r="237138" x14ac:dyDescent="0.25"/>
    <row r="237139" x14ac:dyDescent="0.25"/>
    <row r="237140" x14ac:dyDescent="0.25"/>
    <row r="237141" x14ac:dyDescent="0.25"/>
    <row r="237142" x14ac:dyDescent="0.25"/>
    <row r="237143" x14ac:dyDescent="0.25"/>
    <row r="237144" x14ac:dyDescent="0.25"/>
    <row r="237145" x14ac:dyDescent="0.25"/>
    <row r="237146" x14ac:dyDescent="0.25"/>
    <row r="237147" x14ac:dyDescent="0.25"/>
    <row r="237148" x14ac:dyDescent="0.25"/>
    <row r="237149" x14ac:dyDescent="0.25"/>
    <row r="237150" x14ac:dyDescent="0.25"/>
    <row r="237151" x14ac:dyDescent="0.25"/>
    <row r="237152" x14ac:dyDescent="0.25"/>
    <row r="237153" x14ac:dyDescent="0.25"/>
    <row r="237154" x14ac:dyDescent="0.25"/>
    <row r="237155" x14ac:dyDescent="0.25"/>
    <row r="237156" x14ac:dyDescent="0.25"/>
    <row r="237157" x14ac:dyDescent="0.25"/>
    <row r="237158" x14ac:dyDescent="0.25"/>
    <row r="237159" x14ac:dyDescent="0.25"/>
    <row r="237160" x14ac:dyDescent="0.25"/>
    <row r="237161" x14ac:dyDescent="0.25"/>
    <row r="237162" x14ac:dyDescent="0.25"/>
    <row r="237163" x14ac:dyDescent="0.25"/>
    <row r="237164" x14ac:dyDescent="0.25"/>
    <row r="237165" x14ac:dyDescent="0.25"/>
    <row r="237166" x14ac:dyDescent="0.25"/>
    <row r="237167" x14ac:dyDescent="0.25"/>
    <row r="237168" x14ac:dyDescent="0.25"/>
    <row r="237169" x14ac:dyDescent="0.25"/>
    <row r="237170" x14ac:dyDescent="0.25"/>
    <row r="237171" x14ac:dyDescent="0.25"/>
    <row r="237172" x14ac:dyDescent="0.25"/>
    <row r="237173" x14ac:dyDescent="0.25"/>
    <row r="237174" x14ac:dyDescent="0.25"/>
    <row r="237175" x14ac:dyDescent="0.25"/>
    <row r="237176" x14ac:dyDescent="0.25"/>
    <row r="237177" x14ac:dyDescent="0.25"/>
    <row r="237178" x14ac:dyDescent="0.25"/>
    <row r="237179" x14ac:dyDescent="0.25"/>
    <row r="237180" x14ac:dyDescent="0.25"/>
    <row r="237181" x14ac:dyDescent="0.25"/>
    <row r="237182" x14ac:dyDescent="0.25"/>
    <row r="237183" x14ac:dyDescent="0.25"/>
    <row r="237184" x14ac:dyDescent="0.25"/>
    <row r="237185" x14ac:dyDescent="0.25"/>
    <row r="237186" x14ac:dyDescent="0.25"/>
    <row r="237187" x14ac:dyDescent="0.25"/>
    <row r="237188" x14ac:dyDescent="0.25"/>
    <row r="237189" x14ac:dyDescent="0.25"/>
    <row r="237190" x14ac:dyDescent="0.25"/>
    <row r="237191" x14ac:dyDescent="0.25"/>
    <row r="237192" x14ac:dyDescent="0.25"/>
    <row r="237193" x14ac:dyDescent="0.25"/>
    <row r="237194" x14ac:dyDescent="0.25"/>
    <row r="237195" x14ac:dyDescent="0.25"/>
    <row r="237196" x14ac:dyDescent="0.25"/>
    <row r="237197" x14ac:dyDescent="0.25"/>
    <row r="237198" x14ac:dyDescent="0.25"/>
    <row r="237199" x14ac:dyDescent="0.25"/>
    <row r="237200" x14ac:dyDescent="0.25"/>
    <row r="237201" x14ac:dyDescent="0.25"/>
    <row r="237202" x14ac:dyDescent="0.25"/>
    <row r="237203" x14ac:dyDescent="0.25"/>
    <row r="237204" x14ac:dyDescent="0.25"/>
    <row r="237205" x14ac:dyDescent="0.25"/>
    <row r="237206" x14ac:dyDescent="0.25"/>
    <row r="237207" x14ac:dyDescent="0.25"/>
    <row r="237208" x14ac:dyDescent="0.25"/>
    <row r="237209" x14ac:dyDescent="0.25"/>
    <row r="237210" x14ac:dyDescent="0.25"/>
    <row r="237211" x14ac:dyDescent="0.25"/>
    <row r="237212" x14ac:dyDescent="0.25"/>
    <row r="237213" x14ac:dyDescent="0.25"/>
    <row r="237214" x14ac:dyDescent="0.25"/>
    <row r="237215" x14ac:dyDescent="0.25"/>
    <row r="237216" x14ac:dyDescent="0.25"/>
    <row r="237217" x14ac:dyDescent="0.25"/>
    <row r="237218" x14ac:dyDescent="0.25"/>
    <row r="237219" x14ac:dyDescent="0.25"/>
    <row r="237220" x14ac:dyDescent="0.25"/>
    <row r="237221" x14ac:dyDescent="0.25"/>
    <row r="237222" x14ac:dyDescent="0.25"/>
    <row r="237223" x14ac:dyDescent="0.25"/>
    <row r="237224" x14ac:dyDescent="0.25"/>
    <row r="237225" x14ac:dyDescent="0.25"/>
    <row r="237226" x14ac:dyDescent="0.25"/>
    <row r="237227" x14ac:dyDescent="0.25"/>
    <row r="237228" x14ac:dyDescent="0.25"/>
    <row r="237229" x14ac:dyDescent="0.25"/>
    <row r="237230" x14ac:dyDescent="0.25"/>
    <row r="237231" x14ac:dyDescent="0.25"/>
    <row r="237232" x14ac:dyDescent="0.25"/>
    <row r="237233" x14ac:dyDescent="0.25"/>
    <row r="237234" x14ac:dyDescent="0.25"/>
    <row r="237235" x14ac:dyDescent="0.25"/>
    <row r="237236" x14ac:dyDescent="0.25"/>
    <row r="237237" x14ac:dyDescent="0.25"/>
    <row r="237238" x14ac:dyDescent="0.25"/>
    <row r="237239" x14ac:dyDescent="0.25"/>
    <row r="237240" x14ac:dyDescent="0.25"/>
    <row r="237241" x14ac:dyDescent="0.25"/>
    <row r="237242" x14ac:dyDescent="0.25"/>
    <row r="237243" x14ac:dyDescent="0.25"/>
    <row r="237244" x14ac:dyDescent="0.25"/>
    <row r="237245" x14ac:dyDescent="0.25"/>
    <row r="237246" x14ac:dyDescent="0.25"/>
    <row r="237247" x14ac:dyDescent="0.25"/>
    <row r="237248" x14ac:dyDescent="0.25"/>
    <row r="237249" x14ac:dyDescent="0.25"/>
    <row r="237250" x14ac:dyDescent="0.25"/>
    <row r="237251" x14ac:dyDescent="0.25"/>
    <row r="237252" x14ac:dyDescent="0.25"/>
    <row r="237253" x14ac:dyDescent="0.25"/>
    <row r="237254" x14ac:dyDescent="0.25"/>
    <row r="237255" x14ac:dyDescent="0.25"/>
    <row r="237256" x14ac:dyDescent="0.25"/>
    <row r="237257" x14ac:dyDescent="0.25"/>
    <row r="237258" x14ac:dyDescent="0.25"/>
    <row r="237259" x14ac:dyDescent="0.25"/>
    <row r="237260" x14ac:dyDescent="0.25"/>
    <row r="237261" x14ac:dyDescent="0.25"/>
    <row r="237262" x14ac:dyDescent="0.25"/>
    <row r="237263" x14ac:dyDescent="0.25"/>
    <row r="237264" x14ac:dyDescent="0.25"/>
    <row r="237265" x14ac:dyDescent="0.25"/>
    <row r="237266" x14ac:dyDescent="0.25"/>
    <row r="237267" x14ac:dyDescent="0.25"/>
    <row r="237268" x14ac:dyDescent="0.25"/>
    <row r="237269" x14ac:dyDescent="0.25"/>
    <row r="237270" x14ac:dyDescent="0.25"/>
    <row r="237271" x14ac:dyDescent="0.25"/>
    <row r="237272" x14ac:dyDescent="0.25"/>
    <row r="237273" x14ac:dyDescent="0.25"/>
    <row r="237274" x14ac:dyDescent="0.25"/>
    <row r="237275" x14ac:dyDescent="0.25"/>
    <row r="237276" x14ac:dyDescent="0.25"/>
    <row r="237277" x14ac:dyDescent="0.25"/>
    <row r="237278" x14ac:dyDescent="0.25"/>
    <row r="237279" x14ac:dyDescent="0.25"/>
    <row r="237280" x14ac:dyDescent="0.25"/>
    <row r="237281" x14ac:dyDescent="0.25"/>
    <row r="237282" x14ac:dyDescent="0.25"/>
    <row r="237283" x14ac:dyDescent="0.25"/>
    <row r="237284" x14ac:dyDescent="0.25"/>
    <row r="237285" x14ac:dyDescent="0.25"/>
    <row r="237286" x14ac:dyDescent="0.25"/>
    <row r="237287" x14ac:dyDescent="0.25"/>
    <row r="237288" x14ac:dyDescent="0.25"/>
    <row r="237289" x14ac:dyDescent="0.25"/>
    <row r="237290" x14ac:dyDescent="0.25"/>
    <row r="237291" x14ac:dyDescent="0.25"/>
    <row r="237292" x14ac:dyDescent="0.25"/>
    <row r="237293" x14ac:dyDescent="0.25"/>
    <row r="237294" x14ac:dyDescent="0.25"/>
    <row r="237295" x14ac:dyDescent="0.25"/>
    <row r="237296" x14ac:dyDescent="0.25"/>
    <row r="237297" x14ac:dyDescent="0.25"/>
    <row r="237298" x14ac:dyDescent="0.25"/>
    <row r="237299" x14ac:dyDescent="0.25"/>
    <row r="237300" x14ac:dyDescent="0.25"/>
    <row r="237301" x14ac:dyDescent="0.25"/>
    <row r="237302" x14ac:dyDescent="0.25"/>
    <row r="237303" x14ac:dyDescent="0.25"/>
    <row r="237304" x14ac:dyDescent="0.25"/>
    <row r="237305" x14ac:dyDescent="0.25"/>
    <row r="237306" x14ac:dyDescent="0.25"/>
    <row r="237307" x14ac:dyDescent="0.25"/>
    <row r="237308" x14ac:dyDescent="0.25"/>
    <row r="237309" x14ac:dyDescent="0.25"/>
    <row r="237310" x14ac:dyDescent="0.25"/>
    <row r="237311" x14ac:dyDescent="0.25"/>
    <row r="237312" x14ac:dyDescent="0.25"/>
    <row r="237313" x14ac:dyDescent="0.25"/>
    <row r="237314" x14ac:dyDescent="0.25"/>
    <row r="237315" x14ac:dyDescent="0.25"/>
    <row r="237316" x14ac:dyDescent="0.25"/>
    <row r="237317" x14ac:dyDescent="0.25"/>
    <row r="237318" x14ac:dyDescent="0.25"/>
    <row r="237319" x14ac:dyDescent="0.25"/>
    <row r="237320" x14ac:dyDescent="0.25"/>
    <row r="237321" x14ac:dyDescent="0.25"/>
    <row r="237322" x14ac:dyDescent="0.25"/>
    <row r="237323" x14ac:dyDescent="0.25"/>
    <row r="237324" x14ac:dyDescent="0.25"/>
    <row r="237325" x14ac:dyDescent="0.25"/>
    <row r="237326" x14ac:dyDescent="0.25"/>
    <row r="237327" x14ac:dyDescent="0.25"/>
    <row r="237328" x14ac:dyDescent="0.25"/>
    <row r="237329" x14ac:dyDescent="0.25"/>
    <row r="237330" x14ac:dyDescent="0.25"/>
    <row r="237331" x14ac:dyDescent="0.25"/>
    <row r="237332" x14ac:dyDescent="0.25"/>
    <row r="237333" x14ac:dyDescent="0.25"/>
    <row r="237334" x14ac:dyDescent="0.25"/>
    <row r="237335" x14ac:dyDescent="0.25"/>
    <row r="237336" x14ac:dyDescent="0.25"/>
    <row r="237337" x14ac:dyDescent="0.25"/>
    <row r="237338" x14ac:dyDescent="0.25"/>
    <row r="237339" x14ac:dyDescent="0.25"/>
    <row r="237340" x14ac:dyDescent="0.25"/>
    <row r="237341" x14ac:dyDescent="0.25"/>
    <row r="237342" x14ac:dyDescent="0.25"/>
    <row r="237343" x14ac:dyDescent="0.25"/>
    <row r="237344" x14ac:dyDescent="0.25"/>
    <row r="237345" x14ac:dyDescent="0.25"/>
    <row r="237346" x14ac:dyDescent="0.25"/>
    <row r="237347" x14ac:dyDescent="0.25"/>
    <row r="237348" x14ac:dyDescent="0.25"/>
    <row r="237349" x14ac:dyDescent="0.25"/>
    <row r="237350" x14ac:dyDescent="0.25"/>
    <row r="237351" x14ac:dyDescent="0.25"/>
    <row r="237352" x14ac:dyDescent="0.25"/>
    <row r="237353" x14ac:dyDescent="0.25"/>
    <row r="237354" x14ac:dyDescent="0.25"/>
    <row r="237355" x14ac:dyDescent="0.25"/>
    <row r="237356" x14ac:dyDescent="0.25"/>
    <row r="237357" x14ac:dyDescent="0.25"/>
    <row r="237358" x14ac:dyDescent="0.25"/>
    <row r="237359" x14ac:dyDescent="0.25"/>
    <row r="237360" x14ac:dyDescent="0.25"/>
    <row r="237361" x14ac:dyDescent="0.25"/>
    <row r="237362" x14ac:dyDescent="0.25"/>
    <row r="237363" x14ac:dyDescent="0.25"/>
    <row r="237364" x14ac:dyDescent="0.25"/>
    <row r="237365" x14ac:dyDescent="0.25"/>
    <row r="237366" x14ac:dyDescent="0.25"/>
    <row r="237367" x14ac:dyDescent="0.25"/>
    <row r="237368" x14ac:dyDescent="0.25"/>
    <row r="237369" x14ac:dyDescent="0.25"/>
    <row r="237370" x14ac:dyDescent="0.25"/>
    <row r="237371" x14ac:dyDescent="0.25"/>
    <row r="237372" x14ac:dyDescent="0.25"/>
    <row r="237373" x14ac:dyDescent="0.25"/>
    <row r="237374" x14ac:dyDescent="0.25"/>
    <row r="237375" x14ac:dyDescent="0.25"/>
    <row r="237376" x14ac:dyDescent="0.25"/>
    <row r="237377" x14ac:dyDescent="0.25"/>
    <row r="237378" x14ac:dyDescent="0.25"/>
    <row r="237379" x14ac:dyDescent="0.25"/>
    <row r="237380" x14ac:dyDescent="0.25"/>
    <row r="237381" x14ac:dyDescent="0.25"/>
    <row r="237382" x14ac:dyDescent="0.25"/>
    <row r="237383" x14ac:dyDescent="0.25"/>
    <row r="237384" x14ac:dyDescent="0.25"/>
    <row r="237385" x14ac:dyDescent="0.25"/>
    <row r="237386" x14ac:dyDescent="0.25"/>
    <row r="237387" x14ac:dyDescent="0.25"/>
    <row r="237388" x14ac:dyDescent="0.25"/>
    <row r="237389" x14ac:dyDescent="0.25"/>
    <row r="237390" x14ac:dyDescent="0.25"/>
    <row r="237391" x14ac:dyDescent="0.25"/>
    <row r="237392" x14ac:dyDescent="0.25"/>
    <row r="237393" x14ac:dyDescent="0.25"/>
    <row r="237394" x14ac:dyDescent="0.25"/>
    <row r="237395" x14ac:dyDescent="0.25"/>
    <row r="237396" x14ac:dyDescent="0.25"/>
    <row r="237397" x14ac:dyDescent="0.25"/>
    <row r="237398" x14ac:dyDescent="0.25"/>
    <row r="237399" x14ac:dyDescent="0.25"/>
    <row r="237400" x14ac:dyDescent="0.25"/>
    <row r="237401" x14ac:dyDescent="0.25"/>
    <row r="237402" x14ac:dyDescent="0.25"/>
    <row r="237403" x14ac:dyDescent="0.25"/>
    <row r="237404" x14ac:dyDescent="0.25"/>
    <row r="237405" x14ac:dyDescent="0.25"/>
    <row r="237406" x14ac:dyDescent="0.25"/>
    <row r="237407" x14ac:dyDescent="0.25"/>
    <row r="237408" x14ac:dyDescent="0.25"/>
    <row r="237409" x14ac:dyDescent="0.25"/>
    <row r="237410" x14ac:dyDescent="0.25"/>
    <row r="237411" x14ac:dyDescent="0.25"/>
    <row r="237412" x14ac:dyDescent="0.25"/>
    <row r="237413" x14ac:dyDescent="0.25"/>
    <row r="237414" x14ac:dyDescent="0.25"/>
    <row r="237415" x14ac:dyDescent="0.25"/>
    <row r="237416" x14ac:dyDescent="0.25"/>
    <row r="237417" x14ac:dyDescent="0.25"/>
    <row r="237418" x14ac:dyDescent="0.25"/>
    <row r="237419" x14ac:dyDescent="0.25"/>
    <row r="237420" x14ac:dyDescent="0.25"/>
    <row r="237421" x14ac:dyDescent="0.25"/>
    <row r="237422" x14ac:dyDescent="0.25"/>
    <row r="237423" x14ac:dyDescent="0.25"/>
    <row r="237424" x14ac:dyDescent="0.25"/>
    <row r="237425" x14ac:dyDescent="0.25"/>
    <row r="237426" x14ac:dyDescent="0.25"/>
    <row r="237427" x14ac:dyDescent="0.25"/>
    <row r="237428" x14ac:dyDescent="0.25"/>
    <row r="237429" x14ac:dyDescent="0.25"/>
    <row r="237430" x14ac:dyDescent="0.25"/>
    <row r="237431" x14ac:dyDescent="0.25"/>
    <row r="237432" x14ac:dyDescent="0.25"/>
    <row r="237433" x14ac:dyDescent="0.25"/>
    <row r="237434" x14ac:dyDescent="0.25"/>
    <row r="237435" x14ac:dyDescent="0.25"/>
    <row r="237436" x14ac:dyDescent="0.25"/>
    <row r="237437" x14ac:dyDescent="0.25"/>
    <row r="237438" x14ac:dyDescent="0.25"/>
    <row r="237439" x14ac:dyDescent="0.25"/>
    <row r="237440" x14ac:dyDescent="0.25"/>
    <row r="237441" x14ac:dyDescent="0.25"/>
    <row r="237442" x14ac:dyDescent="0.25"/>
    <row r="237443" x14ac:dyDescent="0.25"/>
    <row r="237444" x14ac:dyDescent="0.25"/>
    <row r="237445" x14ac:dyDescent="0.25"/>
    <row r="237446" x14ac:dyDescent="0.25"/>
    <row r="237447" x14ac:dyDescent="0.25"/>
    <row r="237448" x14ac:dyDescent="0.25"/>
    <row r="237449" x14ac:dyDescent="0.25"/>
    <row r="237450" x14ac:dyDescent="0.25"/>
    <row r="237451" x14ac:dyDescent="0.25"/>
    <row r="237452" x14ac:dyDescent="0.25"/>
    <row r="237453" x14ac:dyDescent="0.25"/>
    <row r="237454" x14ac:dyDescent="0.25"/>
    <row r="237455" x14ac:dyDescent="0.25"/>
    <row r="237456" x14ac:dyDescent="0.25"/>
    <row r="237457" x14ac:dyDescent="0.25"/>
    <row r="237458" x14ac:dyDescent="0.25"/>
    <row r="237459" x14ac:dyDescent="0.25"/>
    <row r="237460" x14ac:dyDescent="0.25"/>
    <row r="237461" x14ac:dyDescent="0.25"/>
    <row r="237462" x14ac:dyDescent="0.25"/>
    <row r="237463" x14ac:dyDescent="0.25"/>
    <row r="237464" x14ac:dyDescent="0.25"/>
    <row r="237465" x14ac:dyDescent="0.25"/>
    <row r="237466" x14ac:dyDescent="0.25"/>
    <row r="237467" x14ac:dyDescent="0.25"/>
    <row r="237468" x14ac:dyDescent="0.25"/>
    <row r="237469" x14ac:dyDescent="0.25"/>
    <row r="237470" x14ac:dyDescent="0.25"/>
    <row r="237471" x14ac:dyDescent="0.25"/>
    <row r="237472" x14ac:dyDescent="0.25"/>
    <row r="237473" x14ac:dyDescent="0.25"/>
    <row r="237474" x14ac:dyDescent="0.25"/>
    <row r="237475" x14ac:dyDescent="0.25"/>
    <row r="237476" x14ac:dyDescent="0.25"/>
    <row r="237477" x14ac:dyDescent="0.25"/>
    <row r="237478" x14ac:dyDescent="0.25"/>
    <row r="237479" x14ac:dyDescent="0.25"/>
    <row r="237480" x14ac:dyDescent="0.25"/>
    <row r="237481" x14ac:dyDescent="0.25"/>
    <row r="237482" x14ac:dyDescent="0.25"/>
    <row r="237483" x14ac:dyDescent="0.25"/>
    <row r="237484" x14ac:dyDescent="0.25"/>
    <row r="237485" x14ac:dyDescent="0.25"/>
    <row r="237486" x14ac:dyDescent="0.25"/>
    <row r="237487" x14ac:dyDescent="0.25"/>
    <row r="237488" x14ac:dyDescent="0.25"/>
    <row r="237489" x14ac:dyDescent="0.25"/>
    <row r="237490" x14ac:dyDescent="0.25"/>
    <row r="237491" x14ac:dyDescent="0.25"/>
    <row r="237492" x14ac:dyDescent="0.25"/>
    <row r="237493" x14ac:dyDescent="0.25"/>
    <row r="237494" x14ac:dyDescent="0.25"/>
    <row r="237495" x14ac:dyDescent="0.25"/>
    <row r="237496" x14ac:dyDescent="0.25"/>
    <row r="237497" x14ac:dyDescent="0.25"/>
    <row r="237498" x14ac:dyDescent="0.25"/>
    <row r="237499" x14ac:dyDescent="0.25"/>
    <row r="237500" x14ac:dyDescent="0.25"/>
    <row r="237501" x14ac:dyDescent="0.25"/>
    <row r="237502" x14ac:dyDescent="0.25"/>
    <row r="237503" x14ac:dyDescent="0.25"/>
    <row r="237504" x14ac:dyDescent="0.25"/>
    <row r="237505" x14ac:dyDescent="0.25"/>
    <row r="237506" x14ac:dyDescent="0.25"/>
    <row r="237507" x14ac:dyDescent="0.25"/>
    <row r="237508" x14ac:dyDescent="0.25"/>
    <row r="237509" x14ac:dyDescent="0.25"/>
    <row r="237510" x14ac:dyDescent="0.25"/>
    <row r="237511" x14ac:dyDescent="0.25"/>
    <row r="237512" x14ac:dyDescent="0.25"/>
    <row r="237513" x14ac:dyDescent="0.25"/>
    <row r="237514" x14ac:dyDescent="0.25"/>
    <row r="237515" x14ac:dyDescent="0.25"/>
    <row r="237516" x14ac:dyDescent="0.25"/>
    <row r="237517" x14ac:dyDescent="0.25"/>
    <row r="237518" x14ac:dyDescent="0.25"/>
    <row r="237519" x14ac:dyDescent="0.25"/>
    <row r="237520" x14ac:dyDescent="0.25"/>
    <row r="237521" x14ac:dyDescent="0.25"/>
    <row r="237522" x14ac:dyDescent="0.25"/>
    <row r="237523" x14ac:dyDescent="0.25"/>
    <row r="237524" x14ac:dyDescent="0.25"/>
    <row r="237525" x14ac:dyDescent="0.25"/>
    <row r="237526" x14ac:dyDescent="0.25"/>
    <row r="237527" x14ac:dyDescent="0.25"/>
    <row r="237528" x14ac:dyDescent="0.25"/>
    <row r="237529" x14ac:dyDescent="0.25"/>
    <row r="237530" x14ac:dyDescent="0.25"/>
    <row r="237531" x14ac:dyDescent="0.25"/>
    <row r="237532" x14ac:dyDescent="0.25"/>
    <row r="237533" x14ac:dyDescent="0.25"/>
    <row r="237534" x14ac:dyDescent="0.25"/>
    <row r="237535" x14ac:dyDescent="0.25"/>
    <row r="237536" x14ac:dyDescent="0.25"/>
    <row r="237537" x14ac:dyDescent="0.25"/>
    <row r="237538" x14ac:dyDescent="0.25"/>
    <row r="237539" x14ac:dyDescent="0.25"/>
    <row r="237540" x14ac:dyDescent="0.25"/>
    <row r="237541" x14ac:dyDescent="0.25"/>
    <row r="237542" x14ac:dyDescent="0.25"/>
    <row r="237543" x14ac:dyDescent="0.25"/>
    <row r="237544" x14ac:dyDescent="0.25"/>
    <row r="237545" x14ac:dyDescent="0.25"/>
    <row r="237546" x14ac:dyDescent="0.25"/>
    <row r="237547" x14ac:dyDescent="0.25"/>
    <row r="237548" x14ac:dyDescent="0.25"/>
    <row r="237549" x14ac:dyDescent="0.25"/>
    <row r="237550" x14ac:dyDescent="0.25"/>
    <row r="237551" x14ac:dyDescent="0.25"/>
    <row r="237552" x14ac:dyDescent="0.25"/>
    <row r="237553" x14ac:dyDescent="0.25"/>
    <row r="237554" x14ac:dyDescent="0.25"/>
    <row r="237555" x14ac:dyDescent="0.25"/>
    <row r="237556" x14ac:dyDescent="0.25"/>
    <row r="237557" x14ac:dyDescent="0.25"/>
    <row r="237558" x14ac:dyDescent="0.25"/>
    <row r="237559" x14ac:dyDescent="0.25"/>
    <row r="237560" x14ac:dyDescent="0.25"/>
    <row r="237561" x14ac:dyDescent="0.25"/>
    <row r="237562" x14ac:dyDescent="0.25"/>
    <row r="237563" x14ac:dyDescent="0.25"/>
    <row r="237564" x14ac:dyDescent="0.25"/>
    <row r="237565" x14ac:dyDescent="0.25"/>
    <row r="237566" x14ac:dyDescent="0.25"/>
    <row r="237567" x14ac:dyDescent="0.25"/>
    <row r="237568" x14ac:dyDescent="0.25"/>
    <row r="237569" x14ac:dyDescent="0.25"/>
    <row r="237570" x14ac:dyDescent="0.25"/>
    <row r="237571" x14ac:dyDescent="0.25"/>
    <row r="237572" x14ac:dyDescent="0.25"/>
    <row r="237573" x14ac:dyDescent="0.25"/>
    <row r="237574" x14ac:dyDescent="0.25"/>
    <row r="237575" x14ac:dyDescent="0.25"/>
    <row r="237576" x14ac:dyDescent="0.25"/>
    <row r="237577" x14ac:dyDescent="0.25"/>
    <row r="237578" x14ac:dyDescent="0.25"/>
    <row r="237579" x14ac:dyDescent="0.25"/>
    <row r="237580" x14ac:dyDescent="0.25"/>
    <row r="237581" x14ac:dyDescent="0.25"/>
    <row r="237582" x14ac:dyDescent="0.25"/>
    <row r="237583" x14ac:dyDescent="0.25"/>
    <row r="237584" x14ac:dyDescent="0.25"/>
    <row r="237585" x14ac:dyDescent="0.25"/>
    <row r="237586" x14ac:dyDescent="0.25"/>
    <row r="237587" x14ac:dyDescent="0.25"/>
    <row r="237588" x14ac:dyDescent="0.25"/>
    <row r="237589" x14ac:dyDescent="0.25"/>
    <row r="237590" x14ac:dyDescent="0.25"/>
    <row r="237591" x14ac:dyDescent="0.25"/>
    <row r="237592" x14ac:dyDescent="0.25"/>
    <row r="237593" x14ac:dyDescent="0.25"/>
    <row r="237594" x14ac:dyDescent="0.25"/>
    <row r="237595" x14ac:dyDescent="0.25"/>
    <row r="237596" x14ac:dyDescent="0.25"/>
    <row r="237597" x14ac:dyDescent="0.25"/>
    <row r="237598" x14ac:dyDescent="0.25"/>
    <row r="237599" x14ac:dyDescent="0.25"/>
    <row r="237600" x14ac:dyDescent="0.25"/>
    <row r="237601" x14ac:dyDescent="0.25"/>
    <row r="237602" x14ac:dyDescent="0.25"/>
    <row r="237603" x14ac:dyDescent="0.25"/>
    <row r="237604" x14ac:dyDescent="0.25"/>
    <row r="237605" x14ac:dyDescent="0.25"/>
    <row r="237606" x14ac:dyDescent="0.25"/>
    <row r="237607" x14ac:dyDescent="0.25"/>
    <row r="237608" x14ac:dyDescent="0.25"/>
    <row r="237609" x14ac:dyDescent="0.25"/>
    <row r="237610" x14ac:dyDescent="0.25"/>
    <row r="237611" x14ac:dyDescent="0.25"/>
    <row r="237612" x14ac:dyDescent="0.25"/>
    <row r="237613" x14ac:dyDescent="0.25"/>
    <row r="237614" x14ac:dyDescent="0.25"/>
    <row r="237615" x14ac:dyDescent="0.25"/>
    <row r="237616" x14ac:dyDescent="0.25"/>
    <row r="237617" x14ac:dyDescent="0.25"/>
    <row r="237618" x14ac:dyDescent="0.25"/>
    <row r="237619" x14ac:dyDescent="0.25"/>
    <row r="237620" x14ac:dyDescent="0.25"/>
    <row r="237621" x14ac:dyDescent="0.25"/>
    <row r="237622" x14ac:dyDescent="0.25"/>
    <row r="237623" x14ac:dyDescent="0.25"/>
    <row r="237624" x14ac:dyDescent="0.25"/>
    <row r="237625" x14ac:dyDescent="0.25"/>
    <row r="237626" x14ac:dyDescent="0.25"/>
    <row r="237627" x14ac:dyDescent="0.25"/>
    <row r="237628" x14ac:dyDescent="0.25"/>
    <row r="237629" x14ac:dyDescent="0.25"/>
    <row r="237630" x14ac:dyDescent="0.25"/>
    <row r="237631" x14ac:dyDescent="0.25"/>
    <row r="237632" x14ac:dyDescent="0.25"/>
    <row r="237633" x14ac:dyDescent="0.25"/>
    <row r="237634" x14ac:dyDescent="0.25"/>
    <row r="237635" x14ac:dyDescent="0.25"/>
    <row r="237636" x14ac:dyDescent="0.25"/>
    <row r="237637" x14ac:dyDescent="0.25"/>
    <row r="237638" x14ac:dyDescent="0.25"/>
    <row r="237639" x14ac:dyDescent="0.25"/>
    <row r="237640" x14ac:dyDescent="0.25"/>
    <row r="237641" x14ac:dyDescent="0.25"/>
    <row r="237642" x14ac:dyDescent="0.25"/>
    <row r="237643" x14ac:dyDescent="0.25"/>
    <row r="237644" x14ac:dyDescent="0.25"/>
    <row r="237645" x14ac:dyDescent="0.25"/>
    <row r="237646" x14ac:dyDescent="0.25"/>
    <row r="237647" x14ac:dyDescent="0.25"/>
    <row r="237648" x14ac:dyDescent="0.25"/>
    <row r="237649" x14ac:dyDescent="0.25"/>
    <row r="237650" x14ac:dyDescent="0.25"/>
    <row r="237651" x14ac:dyDescent="0.25"/>
    <row r="237652" x14ac:dyDescent="0.25"/>
    <row r="237653" x14ac:dyDescent="0.25"/>
    <row r="237654" x14ac:dyDescent="0.25"/>
    <row r="237655" x14ac:dyDescent="0.25"/>
    <row r="237656" x14ac:dyDescent="0.25"/>
    <row r="237657" x14ac:dyDescent="0.25"/>
    <row r="237658" x14ac:dyDescent="0.25"/>
    <row r="237659" x14ac:dyDescent="0.25"/>
    <row r="237660" x14ac:dyDescent="0.25"/>
    <row r="237661" x14ac:dyDescent="0.25"/>
    <row r="237662" x14ac:dyDescent="0.25"/>
    <row r="237663" x14ac:dyDescent="0.25"/>
    <row r="237664" x14ac:dyDescent="0.25"/>
    <row r="237665" x14ac:dyDescent="0.25"/>
    <row r="237666" x14ac:dyDescent="0.25"/>
    <row r="237667" x14ac:dyDescent="0.25"/>
    <row r="237668" x14ac:dyDescent="0.25"/>
    <row r="237669" x14ac:dyDescent="0.25"/>
    <row r="237670" x14ac:dyDescent="0.25"/>
    <row r="237671" x14ac:dyDescent="0.25"/>
    <row r="237672" x14ac:dyDescent="0.25"/>
    <row r="237673" x14ac:dyDescent="0.25"/>
    <row r="237674" x14ac:dyDescent="0.25"/>
    <row r="237675" x14ac:dyDescent="0.25"/>
    <row r="237676" x14ac:dyDescent="0.25"/>
    <row r="237677" x14ac:dyDescent="0.25"/>
    <row r="237678" x14ac:dyDescent="0.25"/>
    <row r="237679" x14ac:dyDescent="0.25"/>
    <row r="237680" x14ac:dyDescent="0.25"/>
    <row r="237681" x14ac:dyDescent="0.25"/>
    <row r="237682" x14ac:dyDescent="0.25"/>
    <row r="237683" x14ac:dyDescent="0.25"/>
    <row r="237684" x14ac:dyDescent="0.25"/>
    <row r="237685" x14ac:dyDescent="0.25"/>
    <row r="237686" x14ac:dyDescent="0.25"/>
    <row r="237687" x14ac:dyDescent="0.25"/>
    <row r="237688" x14ac:dyDescent="0.25"/>
    <row r="237689" x14ac:dyDescent="0.25"/>
    <row r="237690" x14ac:dyDescent="0.25"/>
    <row r="237691" x14ac:dyDescent="0.25"/>
    <row r="237692" x14ac:dyDescent="0.25"/>
    <row r="237693" x14ac:dyDescent="0.25"/>
    <row r="237694" x14ac:dyDescent="0.25"/>
    <row r="237695" x14ac:dyDescent="0.25"/>
    <row r="237696" x14ac:dyDescent="0.25"/>
    <row r="237697" x14ac:dyDescent="0.25"/>
    <row r="237698" x14ac:dyDescent="0.25"/>
    <row r="237699" x14ac:dyDescent="0.25"/>
    <row r="237700" x14ac:dyDescent="0.25"/>
    <row r="237701" x14ac:dyDescent="0.25"/>
    <row r="237702" x14ac:dyDescent="0.25"/>
    <row r="237703" x14ac:dyDescent="0.25"/>
    <row r="237704" x14ac:dyDescent="0.25"/>
    <row r="237705" x14ac:dyDescent="0.25"/>
    <row r="237706" x14ac:dyDescent="0.25"/>
    <row r="237707" x14ac:dyDescent="0.25"/>
    <row r="237708" x14ac:dyDescent="0.25"/>
    <row r="237709" x14ac:dyDescent="0.25"/>
    <row r="237710" x14ac:dyDescent="0.25"/>
    <row r="237711" x14ac:dyDescent="0.25"/>
    <row r="237712" x14ac:dyDescent="0.25"/>
    <row r="237713" x14ac:dyDescent="0.25"/>
    <row r="237714" x14ac:dyDescent="0.25"/>
    <row r="237715" x14ac:dyDescent="0.25"/>
    <row r="237716" x14ac:dyDescent="0.25"/>
    <row r="237717" x14ac:dyDescent="0.25"/>
    <row r="237718" x14ac:dyDescent="0.25"/>
    <row r="237719" x14ac:dyDescent="0.25"/>
    <row r="237720" x14ac:dyDescent="0.25"/>
    <row r="237721" x14ac:dyDescent="0.25"/>
    <row r="237722" x14ac:dyDescent="0.25"/>
    <row r="237723" x14ac:dyDescent="0.25"/>
    <row r="237724" x14ac:dyDescent="0.25"/>
    <row r="237725" x14ac:dyDescent="0.25"/>
    <row r="237726" x14ac:dyDescent="0.25"/>
    <row r="237727" x14ac:dyDescent="0.25"/>
    <row r="237728" x14ac:dyDescent="0.25"/>
    <row r="237729" x14ac:dyDescent="0.25"/>
    <row r="237730" x14ac:dyDescent="0.25"/>
    <row r="237731" x14ac:dyDescent="0.25"/>
    <row r="237732" x14ac:dyDescent="0.25"/>
    <row r="237733" x14ac:dyDescent="0.25"/>
    <row r="237734" x14ac:dyDescent="0.25"/>
    <row r="237735" x14ac:dyDescent="0.25"/>
    <row r="237736" x14ac:dyDescent="0.25"/>
    <row r="237737" x14ac:dyDescent="0.25"/>
    <row r="237738" x14ac:dyDescent="0.25"/>
    <row r="237739" x14ac:dyDescent="0.25"/>
    <row r="237740" x14ac:dyDescent="0.25"/>
    <row r="237741" x14ac:dyDescent="0.25"/>
    <row r="237742" x14ac:dyDescent="0.25"/>
    <row r="237743" x14ac:dyDescent="0.25"/>
    <row r="237744" x14ac:dyDescent="0.25"/>
    <row r="237745" x14ac:dyDescent="0.25"/>
    <row r="237746" x14ac:dyDescent="0.25"/>
    <row r="237747" x14ac:dyDescent="0.25"/>
    <row r="237748" x14ac:dyDescent="0.25"/>
    <row r="237749" x14ac:dyDescent="0.25"/>
    <row r="237750" x14ac:dyDescent="0.25"/>
    <row r="237751" x14ac:dyDescent="0.25"/>
    <row r="237752" x14ac:dyDescent="0.25"/>
    <row r="237753" x14ac:dyDescent="0.25"/>
    <row r="237754" x14ac:dyDescent="0.25"/>
    <row r="237755" x14ac:dyDescent="0.25"/>
    <row r="237756" x14ac:dyDescent="0.25"/>
    <row r="237757" x14ac:dyDescent="0.25"/>
    <row r="237758" x14ac:dyDescent="0.25"/>
    <row r="237759" x14ac:dyDescent="0.25"/>
    <row r="237760" x14ac:dyDescent="0.25"/>
    <row r="237761" x14ac:dyDescent="0.25"/>
    <row r="237762" x14ac:dyDescent="0.25"/>
    <row r="237763" x14ac:dyDescent="0.25"/>
    <row r="237764" x14ac:dyDescent="0.25"/>
    <row r="237765" x14ac:dyDescent="0.25"/>
    <row r="237766" x14ac:dyDescent="0.25"/>
    <row r="237767" x14ac:dyDescent="0.25"/>
    <row r="237768" x14ac:dyDescent="0.25"/>
    <row r="237769" x14ac:dyDescent="0.25"/>
    <row r="237770" x14ac:dyDescent="0.25"/>
    <row r="237771" x14ac:dyDescent="0.25"/>
    <row r="237772" x14ac:dyDescent="0.25"/>
    <row r="237773" x14ac:dyDescent="0.25"/>
    <row r="237774" x14ac:dyDescent="0.25"/>
    <row r="237775" x14ac:dyDescent="0.25"/>
    <row r="237776" x14ac:dyDescent="0.25"/>
    <row r="237777" x14ac:dyDescent="0.25"/>
    <row r="237778" x14ac:dyDescent="0.25"/>
    <row r="237779" x14ac:dyDescent="0.25"/>
    <row r="237780" x14ac:dyDescent="0.25"/>
    <row r="237781" x14ac:dyDescent="0.25"/>
    <row r="237782" x14ac:dyDescent="0.25"/>
    <row r="237783" x14ac:dyDescent="0.25"/>
    <row r="237784" x14ac:dyDescent="0.25"/>
    <row r="237785" x14ac:dyDescent="0.25"/>
    <row r="237786" x14ac:dyDescent="0.25"/>
    <row r="237787" x14ac:dyDescent="0.25"/>
    <row r="237788" x14ac:dyDescent="0.25"/>
    <row r="237789" x14ac:dyDescent="0.25"/>
    <row r="237790" x14ac:dyDescent="0.25"/>
    <row r="237791" x14ac:dyDescent="0.25"/>
    <row r="237792" x14ac:dyDescent="0.25"/>
    <row r="237793" x14ac:dyDescent="0.25"/>
    <row r="237794" x14ac:dyDescent="0.25"/>
    <row r="237795" x14ac:dyDescent="0.25"/>
    <row r="237796" x14ac:dyDescent="0.25"/>
    <row r="237797" x14ac:dyDescent="0.25"/>
    <row r="237798" x14ac:dyDescent="0.25"/>
    <row r="237799" x14ac:dyDescent="0.25"/>
    <row r="237800" x14ac:dyDescent="0.25"/>
    <row r="237801" x14ac:dyDescent="0.25"/>
    <row r="237802" x14ac:dyDescent="0.25"/>
    <row r="237803" x14ac:dyDescent="0.25"/>
    <row r="237804" x14ac:dyDescent="0.25"/>
    <row r="237805" x14ac:dyDescent="0.25"/>
    <row r="237806" x14ac:dyDescent="0.25"/>
    <row r="237807" x14ac:dyDescent="0.25"/>
    <row r="237808" x14ac:dyDescent="0.25"/>
    <row r="237809" x14ac:dyDescent="0.25"/>
    <row r="237810" x14ac:dyDescent="0.25"/>
    <row r="237811" x14ac:dyDescent="0.25"/>
    <row r="237812" x14ac:dyDescent="0.25"/>
    <row r="237813" x14ac:dyDescent="0.25"/>
    <row r="237814" x14ac:dyDescent="0.25"/>
    <row r="237815" x14ac:dyDescent="0.25"/>
    <row r="237816" x14ac:dyDescent="0.25"/>
    <row r="237817" x14ac:dyDescent="0.25"/>
    <row r="237818" x14ac:dyDescent="0.25"/>
    <row r="237819" x14ac:dyDescent="0.25"/>
    <row r="237820" x14ac:dyDescent="0.25"/>
    <row r="237821" x14ac:dyDescent="0.25"/>
    <row r="237822" x14ac:dyDescent="0.25"/>
    <row r="237823" x14ac:dyDescent="0.25"/>
    <row r="237824" x14ac:dyDescent="0.25"/>
    <row r="237825" x14ac:dyDescent="0.25"/>
    <row r="237826" x14ac:dyDescent="0.25"/>
    <row r="237827" x14ac:dyDescent="0.25"/>
    <row r="237828" x14ac:dyDescent="0.25"/>
    <row r="237829" x14ac:dyDescent="0.25"/>
    <row r="237830" x14ac:dyDescent="0.25"/>
    <row r="237831" x14ac:dyDescent="0.25"/>
    <row r="237832" x14ac:dyDescent="0.25"/>
    <row r="237833" x14ac:dyDescent="0.25"/>
    <row r="237834" x14ac:dyDescent="0.25"/>
    <row r="237835" x14ac:dyDescent="0.25"/>
    <row r="237836" x14ac:dyDescent="0.25"/>
    <row r="237837" x14ac:dyDescent="0.25"/>
    <row r="237838" x14ac:dyDescent="0.25"/>
    <row r="237839" x14ac:dyDescent="0.25"/>
    <row r="237840" x14ac:dyDescent="0.25"/>
    <row r="237841" x14ac:dyDescent="0.25"/>
    <row r="237842" x14ac:dyDescent="0.25"/>
    <row r="237843" x14ac:dyDescent="0.25"/>
    <row r="237844" x14ac:dyDescent="0.25"/>
    <row r="237845" x14ac:dyDescent="0.25"/>
    <row r="237846" x14ac:dyDescent="0.25"/>
    <row r="237847" x14ac:dyDescent="0.25"/>
    <row r="237848" x14ac:dyDescent="0.25"/>
    <row r="237849" x14ac:dyDescent="0.25"/>
    <row r="237850" x14ac:dyDescent="0.25"/>
    <row r="237851" x14ac:dyDescent="0.25"/>
    <row r="237852" x14ac:dyDescent="0.25"/>
    <row r="237853" x14ac:dyDescent="0.25"/>
    <row r="237854" x14ac:dyDescent="0.25"/>
    <row r="237855" x14ac:dyDescent="0.25"/>
    <row r="237856" x14ac:dyDescent="0.25"/>
    <row r="237857" x14ac:dyDescent="0.25"/>
    <row r="237858" x14ac:dyDescent="0.25"/>
    <row r="237859" x14ac:dyDescent="0.25"/>
    <row r="237860" x14ac:dyDescent="0.25"/>
    <row r="237861" x14ac:dyDescent="0.25"/>
    <row r="237862" x14ac:dyDescent="0.25"/>
    <row r="237863" x14ac:dyDescent="0.25"/>
    <row r="237864" x14ac:dyDescent="0.25"/>
    <row r="237865" x14ac:dyDescent="0.25"/>
    <row r="237866" x14ac:dyDescent="0.25"/>
    <row r="237867" x14ac:dyDescent="0.25"/>
    <row r="237868" x14ac:dyDescent="0.25"/>
    <row r="237869" x14ac:dyDescent="0.25"/>
    <row r="237870" x14ac:dyDescent="0.25"/>
    <row r="237871" x14ac:dyDescent="0.25"/>
    <row r="237872" x14ac:dyDescent="0.25"/>
    <row r="237873" x14ac:dyDescent="0.25"/>
    <row r="237874" x14ac:dyDescent="0.25"/>
    <row r="237875" x14ac:dyDescent="0.25"/>
    <row r="237876" x14ac:dyDescent="0.25"/>
    <row r="237877" x14ac:dyDescent="0.25"/>
    <row r="237878" x14ac:dyDescent="0.25"/>
    <row r="237879" x14ac:dyDescent="0.25"/>
    <row r="237880" x14ac:dyDescent="0.25"/>
    <row r="237881" x14ac:dyDescent="0.25"/>
    <row r="237882" x14ac:dyDescent="0.25"/>
    <row r="237883" x14ac:dyDescent="0.25"/>
    <row r="237884" x14ac:dyDescent="0.25"/>
    <row r="237885" x14ac:dyDescent="0.25"/>
    <row r="237886" x14ac:dyDescent="0.25"/>
    <row r="237887" x14ac:dyDescent="0.25"/>
    <row r="237888" x14ac:dyDescent="0.25"/>
    <row r="237889" x14ac:dyDescent="0.25"/>
    <row r="237890" x14ac:dyDescent="0.25"/>
    <row r="237891" x14ac:dyDescent="0.25"/>
    <row r="237892" x14ac:dyDescent="0.25"/>
    <row r="237893" x14ac:dyDescent="0.25"/>
    <row r="237894" x14ac:dyDescent="0.25"/>
    <row r="237895" x14ac:dyDescent="0.25"/>
    <row r="237896" x14ac:dyDescent="0.25"/>
    <row r="237897" x14ac:dyDescent="0.25"/>
    <row r="237898" x14ac:dyDescent="0.25"/>
    <row r="237899" x14ac:dyDescent="0.25"/>
    <row r="237900" x14ac:dyDescent="0.25"/>
    <row r="237901" x14ac:dyDescent="0.25"/>
    <row r="237902" x14ac:dyDescent="0.25"/>
    <row r="237903" x14ac:dyDescent="0.25"/>
    <row r="237904" x14ac:dyDescent="0.25"/>
    <row r="237905" x14ac:dyDescent="0.25"/>
    <row r="237906" x14ac:dyDescent="0.25"/>
    <row r="237907" x14ac:dyDescent="0.25"/>
    <row r="237908" x14ac:dyDescent="0.25"/>
    <row r="237909" x14ac:dyDescent="0.25"/>
    <row r="237910" x14ac:dyDescent="0.25"/>
    <row r="237911" x14ac:dyDescent="0.25"/>
    <row r="237912" x14ac:dyDescent="0.25"/>
    <row r="237913" x14ac:dyDescent="0.25"/>
    <row r="237914" x14ac:dyDescent="0.25"/>
    <row r="237915" x14ac:dyDescent="0.25"/>
    <row r="237916" x14ac:dyDescent="0.25"/>
    <row r="237917" x14ac:dyDescent="0.25"/>
    <row r="237918" x14ac:dyDescent="0.25"/>
    <row r="237919" x14ac:dyDescent="0.25"/>
    <row r="237920" x14ac:dyDescent="0.25"/>
    <row r="237921" x14ac:dyDescent="0.25"/>
    <row r="237922" x14ac:dyDescent="0.25"/>
    <row r="237923" x14ac:dyDescent="0.25"/>
    <row r="237924" x14ac:dyDescent="0.25"/>
    <row r="237925" x14ac:dyDescent="0.25"/>
    <row r="237926" x14ac:dyDescent="0.25"/>
    <row r="237927" x14ac:dyDescent="0.25"/>
    <row r="237928" x14ac:dyDescent="0.25"/>
    <row r="237929" x14ac:dyDescent="0.25"/>
    <row r="237930" x14ac:dyDescent="0.25"/>
    <row r="237931" x14ac:dyDescent="0.25"/>
    <row r="237932" x14ac:dyDescent="0.25"/>
    <row r="237933" x14ac:dyDescent="0.25"/>
    <row r="237934" x14ac:dyDescent="0.25"/>
    <row r="237935" x14ac:dyDescent="0.25"/>
    <row r="237936" x14ac:dyDescent="0.25"/>
    <row r="237937" x14ac:dyDescent="0.25"/>
    <row r="237938" x14ac:dyDescent="0.25"/>
    <row r="237939" x14ac:dyDescent="0.25"/>
    <row r="237940" x14ac:dyDescent="0.25"/>
    <row r="237941" x14ac:dyDescent="0.25"/>
    <row r="237942" x14ac:dyDescent="0.25"/>
    <row r="237943" x14ac:dyDescent="0.25"/>
    <row r="237944" x14ac:dyDescent="0.25"/>
    <row r="237945" x14ac:dyDescent="0.25"/>
    <row r="237946" x14ac:dyDescent="0.25"/>
    <row r="237947" x14ac:dyDescent="0.25"/>
    <row r="237948" x14ac:dyDescent="0.25"/>
    <row r="237949" x14ac:dyDescent="0.25"/>
    <row r="237950" x14ac:dyDescent="0.25"/>
    <row r="237951" x14ac:dyDescent="0.25"/>
    <row r="237952" x14ac:dyDescent="0.25"/>
    <row r="237953" x14ac:dyDescent="0.25"/>
    <row r="237954" x14ac:dyDescent="0.25"/>
    <row r="237955" x14ac:dyDescent="0.25"/>
    <row r="237956" x14ac:dyDescent="0.25"/>
    <row r="237957" x14ac:dyDescent="0.25"/>
    <row r="237958" x14ac:dyDescent="0.25"/>
    <row r="237959" x14ac:dyDescent="0.25"/>
    <row r="237960" x14ac:dyDescent="0.25"/>
    <row r="237961" x14ac:dyDescent="0.25"/>
    <row r="237962" x14ac:dyDescent="0.25"/>
    <row r="237963" x14ac:dyDescent="0.25"/>
    <row r="237964" x14ac:dyDescent="0.25"/>
    <row r="237965" x14ac:dyDescent="0.25"/>
    <row r="237966" x14ac:dyDescent="0.25"/>
    <row r="237967" x14ac:dyDescent="0.25"/>
    <row r="237968" x14ac:dyDescent="0.25"/>
    <row r="237969" x14ac:dyDescent="0.25"/>
    <row r="237970" x14ac:dyDescent="0.25"/>
    <row r="237971" x14ac:dyDescent="0.25"/>
    <row r="237972" x14ac:dyDescent="0.25"/>
    <row r="237973" x14ac:dyDescent="0.25"/>
    <row r="237974" x14ac:dyDescent="0.25"/>
    <row r="237975" x14ac:dyDescent="0.25"/>
    <row r="237976" x14ac:dyDescent="0.25"/>
    <row r="237977" x14ac:dyDescent="0.25"/>
    <row r="237978" x14ac:dyDescent="0.25"/>
    <row r="237979" x14ac:dyDescent="0.25"/>
    <row r="237980" x14ac:dyDescent="0.25"/>
    <row r="237981" x14ac:dyDescent="0.25"/>
    <row r="237982" x14ac:dyDescent="0.25"/>
    <row r="237983" x14ac:dyDescent="0.25"/>
    <row r="237984" x14ac:dyDescent="0.25"/>
    <row r="237985" x14ac:dyDescent="0.25"/>
    <row r="237986" x14ac:dyDescent="0.25"/>
    <row r="237987" x14ac:dyDescent="0.25"/>
    <row r="237988" x14ac:dyDescent="0.25"/>
    <row r="237989" x14ac:dyDescent="0.25"/>
    <row r="237990" x14ac:dyDescent="0.25"/>
    <row r="237991" x14ac:dyDescent="0.25"/>
    <row r="237992" x14ac:dyDescent="0.25"/>
    <row r="237993" x14ac:dyDescent="0.25"/>
    <row r="237994" x14ac:dyDescent="0.25"/>
    <row r="237995" x14ac:dyDescent="0.25"/>
    <row r="237996" x14ac:dyDescent="0.25"/>
    <row r="237997" x14ac:dyDescent="0.25"/>
    <row r="237998" x14ac:dyDescent="0.25"/>
    <row r="237999" x14ac:dyDescent="0.25"/>
    <row r="238000" x14ac:dyDescent="0.25"/>
    <row r="238001" x14ac:dyDescent="0.25"/>
    <row r="238002" x14ac:dyDescent="0.25"/>
    <row r="238003" x14ac:dyDescent="0.25"/>
    <row r="238004" x14ac:dyDescent="0.25"/>
    <row r="238005" x14ac:dyDescent="0.25"/>
    <row r="238006" x14ac:dyDescent="0.25"/>
    <row r="238007" x14ac:dyDescent="0.25"/>
    <row r="238008" x14ac:dyDescent="0.25"/>
    <row r="238009" x14ac:dyDescent="0.25"/>
    <row r="238010" x14ac:dyDescent="0.25"/>
    <row r="238011" x14ac:dyDescent="0.25"/>
    <row r="238012" x14ac:dyDescent="0.25"/>
    <row r="238013" x14ac:dyDescent="0.25"/>
    <row r="238014" x14ac:dyDescent="0.25"/>
    <row r="238015" x14ac:dyDescent="0.25"/>
    <row r="238016" x14ac:dyDescent="0.25"/>
    <row r="238017" x14ac:dyDescent="0.25"/>
    <row r="238018" x14ac:dyDescent="0.25"/>
    <row r="238019" x14ac:dyDescent="0.25"/>
    <row r="238020" x14ac:dyDescent="0.25"/>
    <row r="238021" x14ac:dyDescent="0.25"/>
    <row r="238022" x14ac:dyDescent="0.25"/>
    <row r="238023" x14ac:dyDescent="0.25"/>
    <row r="238024" x14ac:dyDescent="0.25"/>
    <row r="238025" x14ac:dyDescent="0.25"/>
    <row r="238026" x14ac:dyDescent="0.25"/>
    <row r="238027" x14ac:dyDescent="0.25"/>
    <row r="238028" x14ac:dyDescent="0.25"/>
    <row r="238029" x14ac:dyDescent="0.25"/>
    <row r="238030" x14ac:dyDescent="0.25"/>
    <row r="238031" x14ac:dyDescent="0.25"/>
    <row r="238032" x14ac:dyDescent="0.25"/>
    <row r="238033" x14ac:dyDescent="0.25"/>
    <row r="238034" x14ac:dyDescent="0.25"/>
    <row r="238035" x14ac:dyDescent="0.25"/>
    <row r="238036" x14ac:dyDescent="0.25"/>
    <row r="238037" x14ac:dyDescent="0.25"/>
    <row r="238038" x14ac:dyDescent="0.25"/>
    <row r="238039" x14ac:dyDescent="0.25"/>
    <row r="238040" x14ac:dyDescent="0.25"/>
    <row r="238041" x14ac:dyDescent="0.25"/>
    <row r="238042" x14ac:dyDescent="0.25"/>
    <row r="238043" x14ac:dyDescent="0.25"/>
    <row r="238044" x14ac:dyDescent="0.25"/>
    <row r="238045" x14ac:dyDescent="0.25"/>
    <row r="238046" x14ac:dyDescent="0.25"/>
    <row r="238047" x14ac:dyDescent="0.25"/>
    <row r="238048" x14ac:dyDescent="0.25"/>
    <row r="238049" x14ac:dyDescent="0.25"/>
    <row r="238050" x14ac:dyDescent="0.25"/>
    <row r="238051" x14ac:dyDescent="0.25"/>
    <row r="238052" x14ac:dyDescent="0.25"/>
    <row r="238053" x14ac:dyDescent="0.25"/>
    <row r="238054" x14ac:dyDescent="0.25"/>
    <row r="238055" x14ac:dyDescent="0.25"/>
    <row r="238056" x14ac:dyDescent="0.25"/>
    <row r="238057" x14ac:dyDescent="0.25"/>
    <row r="238058" x14ac:dyDescent="0.25"/>
    <row r="238059" x14ac:dyDescent="0.25"/>
    <row r="238060" x14ac:dyDescent="0.25"/>
    <row r="238061" x14ac:dyDescent="0.25"/>
    <row r="238062" x14ac:dyDescent="0.25"/>
    <row r="238063" x14ac:dyDescent="0.25"/>
    <row r="238064" x14ac:dyDescent="0.25"/>
    <row r="238065" x14ac:dyDescent="0.25"/>
    <row r="238066" x14ac:dyDescent="0.25"/>
    <row r="238067" x14ac:dyDescent="0.25"/>
    <row r="238068" x14ac:dyDescent="0.25"/>
    <row r="238069" x14ac:dyDescent="0.25"/>
    <row r="238070" x14ac:dyDescent="0.25"/>
    <row r="238071" x14ac:dyDescent="0.25"/>
    <row r="238072" x14ac:dyDescent="0.25"/>
    <row r="238073" x14ac:dyDescent="0.25"/>
    <row r="238074" x14ac:dyDescent="0.25"/>
    <row r="238075" x14ac:dyDescent="0.25"/>
    <row r="238076" x14ac:dyDescent="0.25"/>
    <row r="238077" x14ac:dyDescent="0.25"/>
    <row r="238078" x14ac:dyDescent="0.25"/>
    <row r="238079" x14ac:dyDescent="0.25"/>
    <row r="238080" x14ac:dyDescent="0.25"/>
    <row r="238081" x14ac:dyDescent="0.25"/>
    <row r="238082" x14ac:dyDescent="0.25"/>
    <row r="238083" x14ac:dyDescent="0.25"/>
    <row r="238084" x14ac:dyDescent="0.25"/>
    <row r="238085" x14ac:dyDescent="0.25"/>
    <row r="238086" x14ac:dyDescent="0.25"/>
    <row r="238087" x14ac:dyDescent="0.25"/>
    <row r="238088" x14ac:dyDescent="0.25"/>
    <row r="238089" x14ac:dyDescent="0.25"/>
    <row r="238090" x14ac:dyDescent="0.25"/>
    <row r="238091" x14ac:dyDescent="0.25"/>
    <row r="238092" x14ac:dyDescent="0.25"/>
    <row r="238093" x14ac:dyDescent="0.25"/>
    <row r="238094" x14ac:dyDescent="0.25"/>
    <row r="238095" x14ac:dyDescent="0.25"/>
    <row r="238096" x14ac:dyDescent="0.25"/>
    <row r="238097" x14ac:dyDescent="0.25"/>
    <row r="238098" x14ac:dyDescent="0.25"/>
    <row r="238099" x14ac:dyDescent="0.25"/>
    <row r="238100" x14ac:dyDescent="0.25"/>
    <row r="238101" x14ac:dyDescent="0.25"/>
    <row r="238102" x14ac:dyDescent="0.25"/>
    <row r="238103" x14ac:dyDescent="0.25"/>
    <row r="238104" x14ac:dyDescent="0.25"/>
    <row r="238105" x14ac:dyDescent="0.25"/>
    <row r="238106" x14ac:dyDescent="0.25"/>
    <row r="238107" x14ac:dyDescent="0.25"/>
    <row r="238108" x14ac:dyDescent="0.25"/>
    <row r="238109" x14ac:dyDescent="0.25"/>
    <row r="238110" x14ac:dyDescent="0.25"/>
    <row r="238111" x14ac:dyDescent="0.25"/>
    <row r="238112" x14ac:dyDescent="0.25"/>
    <row r="238113" x14ac:dyDescent="0.25"/>
    <row r="238114" x14ac:dyDescent="0.25"/>
    <row r="238115" x14ac:dyDescent="0.25"/>
    <row r="238116" x14ac:dyDescent="0.25"/>
    <row r="238117" x14ac:dyDescent="0.25"/>
    <row r="238118" x14ac:dyDescent="0.25"/>
    <row r="238119" x14ac:dyDescent="0.25"/>
    <row r="238120" x14ac:dyDescent="0.25"/>
    <row r="238121" x14ac:dyDescent="0.25"/>
    <row r="238122" x14ac:dyDescent="0.25"/>
    <row r="238123" x14ac:dyDescent="0.25"/>
    <row r="238124" x14ac:dyDescent="0.25"/>
    <row r="238125" x14ac:dyDescent="0.25"/>
    <row r="238126" x14ac:dyDescent="0.25"/>
    <row r="238127" x14ac:dyDescent="0.25"/>
    <row r="238128" x14ac:dyDescent="0.25"/>
    <row r="238129" x14ac:dyDescent="0.25"/>
    <row r="238130" x14ac:dyDescent="0.25"/>
    <row r="238131" x14ac:dyDescent="0.25"/>
    <row r="238132" x14ac:dyDescent="0.25"/>
    <row r="238133" x14ac:dyDescent="0.25"/>
    <row r="238134" x14ac:dyDescent="0.25"/>
    <row r="238135" x14ac:dyDescent="0.25"/>
    <row r="238136" x14ac:dyDescent="0.25"/>
    <row r="238137" x14ac:dyDescent="0.25"/>
    <row r="238138" x14ac:dyDescent="0.25"/>
    <row r="238139" x14ac:dyDescent="0.25"/>
    <row r="238140" x14ac:dyDescent="0.25"/>
    <row r="238141" x14ac:dyDescent="0.25"/>
    <row r="238142" x14ac:dyDescent="0.25"/>
    <row r="238143" x14ac:dyDescent="0.25"/>
    <row r="238144" x14ac:dyDescent="0.25"/>
    <row r="238145" x14ac:dyDescent="0.25"/>
    <row r="238146" x14ac:dyDescent="0.25"/>
    <row r="238147" x14ac:dyDescent="0.25"/>
    <row r="238148" x14ac:dyDescent="0.25"/>
    <row r="238149" x14ac:dyDescent="0.25"/>
    <row r="238150" x14ac:dyDescent="0.25"/>
    <row r="238151" x14ac:dyDescent="0.25"/>
    <row r="238152" x14ac:dyDescent="0.25"/>
    <row r="238153" x14ac:dyDescent="0.25"/>
    <row r="238154" x14ac:dyDescent="0.25"/>
    <row r="238155" x14ac:dyDescent="0.25"/>
    <row r="238156" x14ac:dyDescent="0.25"/>
    <row r="238157" x14ac:dyDescent="0.25"/>
    <row r="238158" x14ac:dyDescent="0.25"/>
    <row r="238159" x14ac:dyDescent="0.25"/>
    <row r="238160" x14ac:dyDescent="0.25"/>
    <row r="238161" x14ac:dyDescent="0.25"/>
    <row r="238162" x14ac:dyDescent="0.25"/>
    <row r="238163" x14ac:dyDescent="0.25"/>
    <row r="238164" x14ac:dyDescent="0.25"/>
    <row r="238165" x14ac:dyDescent="0.25"/>
    <row r="238166" x14ac:dyDescent="0.25"/>
    <row r="238167" x14ac:dyDescent="0.25"/>
    <row r="238168" x14ac:dyDescent="0.25"/>
    <row r="238169" x14ac:dyDescent="0.25"/>
    <row r="238170" x14ac:dyDescent="0.25"/>
    <row r="238171" x14ac:dyDescent="0.25"/>
    <row r="238172" x14ac:dyDescent="0.25"/>
    <row r="238173" x14ac:dyDescent="0.25"/>
    <row r="238174" x14ac:dyDescent="0.25"/>
    <row r="238175" x14ac:dyDescent="0.25"/>
    <row r="238176" x14ac:dyDescent="0.25"/>
    <row r="238177" x14ac:dyDescent="0.25"/>
    <row r="238178" x14ac:dyDescent="0.25"/>
    <row r="238179" x14ac:dyDescent="0.25"/>
    <row r="238180" x14ac:dyDescent="0.25"/>
    <row r="238181" x14ac:dyDescent="0.25"/>
    <row r="238182" x14ac:dyDescent="0.25"/>
    <row r="238183" x14ac:dyDescent="0.25"/>
    <row r="238184" x14ac:dyDescent="0.25"/>
    <row r="238185" x14ac:dyDescent="0.25"/>
    <row r="238186" x14ac:dyDescent="0.25"/>
    <row r="238187" x14ac:dyDescent="0.25"/>
    <row r="238188" x14ac:dyDescent="0.25"/>
    <row r="238189" x14ac:dyDescent="0.25"/>
    <row r="238190" x14ac:dyDescent="0.25"/>
    <row r="238191" x14ac:dyDescent="0.25"/>
    <row r="238192" x14ac:dyDescent="0.25"/>
    <row r="238193" x14ac:dyDescent="0.25"/>
    <row r="238194" x14ac:dyDescent="0.25"/>
    <row r="238195" x14ac:dyDescent="0.25"/>
    <row r="238196" x14ac:dyDescent="0.25"/>
    <row r="238197" x14ac:dyDescent="0.25"/>
    <row r="238198" x14ac:dyDescent="0.25"/>
    <row r="238199" x14ac:dyDescent="0.25"/>
    <row r="238200" x14ac:dyDescent="0.25"/>
    <row r="238201" x14ac:dyDescent="0.25"/>
    <row r="238202" x14ac:dyDescent="0.25"/>
    <row r="238203" x14ac:dyDescent="0.25"/>
    <row r="238204" x14ac:dyDescent="0.25"/>
    <row r="238205" x14ac:dyDescent="0.25"/>
    <row r="238206" x14ac:dyDescent="0.25"/>
    <row r="238207" x14ac:dyDescent="0.25"/>
    <row r="238208" x14ac:dyDescent="0.25"/>
    <row r="238209" x14ac:dyDescent="0.25"/>
    <row r="238210" x14ac:dyDescent="0.25"/>
    <row r="238211" x14ac:dyDescent="0.25"/>
    <row r="238212" x14ac:dyDescent="0.25"/>
    <row r="238213" x14ac:dyDescent="0.25"/>
    <row r="238214" x14ac:dyDescent="0.25"/>
    <row r="238215" x14ac:dyDescent="0.25"/>
    <row r="238216" x14ac:dyDescent="0.25"/>
    <row r="238217" x14ac:dyDescent="0.25"/>
    <row r="238218" x14ac:dyDescent="0.25"/>
    <row r="238219" x14ac:dyDescent="0.25"/>
    <row r="238220" x14ac:dyDescent="0.25"/>
    <row r="238221" x14ac:dyDescent="0.25"/>
    <row r="238222" x14ac:dyDescent="0.25"/>
    <row r="238223" x14ac:dyDescent="0.25"/>
    <row r="238224" x14ac:dyDescent="0.25"/>
    <row r="238225" x14ac:dyDescent="0.25"/>
    <row r="238226" x14ac:dyDescent="0.25"/>
    <row r="238227" x14ac:dyDescent="0.25"/>
    <row r="238228" x14ac:dyDescent="0.25"/>
    <row r="238229" x14ac:dyDescent="0.25"/>
    <row r="238230" x14ac:dyDescent="0.25"/>
    <row r="238231" x14ac:dyDescent="0.25"/>
    <row r="238232" x14ac:dyDescent="0.25"/>
    <row r="238233" x14ac:dyDescent="0.25"/>
    <row r="238234" x14ac:dyDescent="0.25"/>
    <row r="238235" x14ac:dyDescent="0.25"/>
    <row r="238236" x14ac:dyDescent="0.25"/>
    <row r="238237" x14ac:dyDescent="0.25"/>
    <row r="238238" x14ac:dyDescent="0.25"/>
    <row r="238239" x14ac:dyDescent="0.25"/>
    <row r="238240" x14ac:dyDescent="0.25"/>
    <row r="238241" x14ac:dyDescent="0.25"/>
    <row r="238242" x14ac:dyDescent="0.25"/>
    <row r="238243" x14ac:dyDescent="0.25"/>
    <row r="238244" x14ac:dyDescent="0.25"/>
    <row r="238245" x14ac:dyDescent="0.25"/>
    <row r="238246" x14ac:dyDescent="0.25"/>
    <row r="238247" x14ac:dyDescent="0.25"/>
    <row r="238248" x14ac:dyDescent="0.25"/>
    <row r="238249" x14ac:dyDescent="0.25"/>
    <row r="238250" x14ac:dyDescent="0.25"/>
    <row r="238251" x14ac:dyDescent="0.25"/>
    <row r="238252" x14ac:dyDescent="0.25"/>
    <row r="238253" x14ac:dyDescent="0.25"/>
    <row r="238254" x14ac:dyDescent="0.25"/>
    <row r="238255" x14ac:dyDescent="0.25"/>
    <row r="238256" x14ac:dyDescent="0.25"/>
    <row r="238257" x14ac:dyDescent="0.25"/>
    <row r="238258" x14ac:dyDescent="0.25"/>
    <row r="238259" x14ac:dyDescent="0.25"/>
    <row r="238260" x14ac:dyDescent="0.25"/>
    <row r="238261" x14ac:dyDescent="0.25"/>
    <row r="238262" x14ac:dyDescent="0.25"/>
    <row r="238263" x14ac:dyDescent="0.25"/>
    <row r="238264" x14ac:dyDescent="0.25"/>
    <row r="238265" x14ac:dyDescent="0.25"/>
    <row r="238266" x14ac:dyDescent="0.25"/>
    <row r="238267" x14ac:dyDescent="0.25"/>
    <row r="238268" x14ac:dyDescent="0.25"/>
    <row r="238269" x14ac:dyDescent="0.25"/>
    <row r="238270" x14ac:dyDescent="0.25"/>
    <row r="238271" x14ac:dyDescent="0.25"/>
    <row r="238272" x14ac:dyDescent="0.25"/>
    <row r="238273" x14ac:dyDescent="0.25"/>
    <row r="238274" x14ac:dyDescent="0.25"/>
    <row r="238275" x14ac:dyDescent="0.25"/>
    <row r="238276" x14ac:dyDescent="0.25"/>
    <row r="238277" x14ac:dyDescent="0.25"/>
    <row r="238278" x14ac:dyDescent="0.25"/>
    <row r="238279" x14ac:dyDescent="0.25"/>
    <row r="238280" x14ac:dyDescent="0.25"/>
    <row r="238281" x14ac:dyDescent="0.25"/>
    <row r="238282" x14ac:dyDescent="0.25"/>
    <row r="238283" x14ac:dyDescent="0.25"/>
    <row r="238284" x14ac:dyDescent="0.25"/>
    <row r="238285" x14ac:dyDescent="0.25"/>
    <row r="238286" x14ac:dyDescent="0.25"/>
    <row r="238287" x14ac:dyDescent="0.25"/>
    <row r="238288" x14ac:dyDescent="0.25"/>
    <row r="238289" x14ac:dyDescent="0.25"/>
    <row r="238290" x14ac:dyDescent="0.25"/>
    <row r="238291" x14ac:dyDescent="0.25"/>
    <row r="238292" x14ac:dyDescent="0.25"/>
    <row r="238293" x14ac:dyDescent="0.25"/>
    <row r="238294" x14ac:dyDescent="0.25"/>
    <row r="238295" x14ac:dyDescent="0.25"/>
    <row r="238296" x14ac:dyDescent="0.25"/>
    <row r="238297" x14ac:dyDescent="0.25"/>
    <row r="238298" x14ac:dyDescent="0.25"/>
    <row r="238299" x14ac:dyDescent="0.25"/>
    <row r="238300" x14ac:dyDescent="0.25"/>
    <row r="238301" x14ac:dyDescent="0.25"/>
    <row r="238302" x14ac:dyDescent="0.25"/>
    <row r="238303" x14ac:dyDescent="0.25"/>
    <row r="238304" x14ac:dyDescent="0.25"/>
    <row r="238305" x14ac:dyDescent="0.25"/>
    <row r="238306" x14ac:dyDescent="0.25"/>
    <row r="238307" x14ac:dyDescent="0.25"/>
    <row r="238308" x14ac:dyDescent="0.25"/>
    <row r="238309" x14ac:dyDescent="0.25"/>
    <row r="238310" x14ac:dyDescent="0.25"/>
    <row r="238311" x14ac:dyDescent="0.25"/>
    <row r="238312" x14ac:dyDescent="0.25"/>
    <row r="238313" x14ac:dyDescent="0.25"/>
    <row r="238314" x14ac:dyDescent="0.25"/>
    <row r="238315" x14ac:dyDescent="0.25"/>
    <row r="238316" x14ac:dyDescent="0.25"/>
    <row r="238317" x14ac:dyDescent="0.25"/>
    <row r="238318" x14ac:dyDescent="0.25"/>
    <row r="238319" x14ac:dyDescent="0.25"/>
    <row r="238320" x14ac:dyDescent="0.25"/>
    <row r="238321" x14ac:dyDescent="0.25"/>
    <row r="238322" x14ac:dyDescent="0.25"/>
    <row r="238323" x14ac:dyDescent="0.25"/>
    <row r="238324" x14ac:dyDescent="0.25"/>
    <row r="238325" x14ac:dyDescent="0.25"/>
    <row r="238326" x14ac:dyDescent="0.25"/>
    <row r="238327" x14ac:dyDescent="0.25"/>
    <row r="238328" x14ac:dyDescent="0.25"/>
    <row r="238329" x14ac:dyDescent="0.25"/>
    <row r="238330" x14ac:dyDescent="0.25"/>
    <row r="238331" x14ac:dyDescent="0.25"/>
    <row r="238332" x14ac:dyDescent="0.25"/>
    <row r="238333" x14ac:dyDescent="0.25"/>
    <row r="238334" x14ac:dyDescent="0.25"/>
    <row r="238335" x14ac:dyDescent="0.25"/>
    <row r="238336" x14ac:dyDescent="0.25"/>
    <row r="238337" x14ac:dyDescent="0.25"/>
    <row r="238338" x14ac:dyDescent="0.25"/>
    <row r="238339" x14ac:dyDescent="0.25"/>
    <row r="238340" x14ac:dyDescent="0.25"/>
    <row r="238341" x14ac:dyDescent="0.25"/>
    <row r="238342" x14ac:dyDescent="0.25"/>
    <row r="238343" x14ac:dyDescent="0.25"/>
    <row r="238344" x14ac:dyDescent="0.25"/>
    <row r="238345" x14ac:dyDescent="0.25"/>
    <row r="238346" x14ac:dyDescent="0.25"/>
    <row r="238347" x14ac:dyDescent="0.25"/>
    <row r="238348" x14ac:dyDescent="0.25"/>
    <row r="238349" x14ac:dyDescent="0.25"/>
    <row r="238350" x14ac:dyDescent="0.25"/>
    <row r="238351" x14ac:dyDescent="0.25"/>
    <row r="238352" x14ac:dyDescent="0.25"/>
    <row r="238353" x14ac:dyDescent="0.25"/>
    <row r="238354" x14ac:dyDescent="0.25"/>
    <row r="238355" x14ac:dyDescent="0.25"/>
    <row r="238356" x14ac:dyDescent="0.25"/>
    <row r="238357" x14ac:dyDescent="0.25"/>
    <row r="238358" x14ac:dyDescent="0.25"/>
    <row r="238359" x14ac:dyDescent="0.25"/>
    <row r="238360" x14ac:dyDescent="0.25"/>
    <row r="238361" x14ac:dyDescent="0.25"/>
    <row r="238362" x14ac:dyDescent="0.25"/>
    <row r="238363" x14ac:dyDescent="0.25"/>
    <row r="238364" x14ac:dyDescent="0.25"/>
    <row r="238365" x14ac:dyDescent="0.25"/>
    <row r="238366" x14ac:dyDescent="0.25"/>
    <row r="238367" x14ac:dyDescent="0.25"/>
    <row r="238368" x14ac:dyDescent="0.25"/>
    <row r="238369" x14ac:dyDescent="0.25"/>
    <row r="238370" x14ac:dyDescent="0.25"/>
    <row r="238371" x14ac:dyDescent="0.25"/>
    <row r="238372" x14ac:dyDescent="0.25"/>
    <row r="238373" x14ac:dyDescent="0.25"/>
    <row r="238374" x14ac:dyDescent="0.25"/>
    <row r="238375" x14ac:dyDescent="0.25"/>
    <row r="238376" x14ac:dyDescent="0.25"/>
    <row r="238377" x14ac:dyDescent="0.25"/>
    <row r="238378" x14ac:dyDescent="0.25"/>
    <row r="238379" x14ac:dyDescent="0.25"/>
    <row r="238380" x14ac:dyDescent="0.25"/>
    <row r="238381" x14ac:dyDescent="0.25"/>
    <row r="238382" x14ac:dyDescent="0.25"/>
    <row r="238383" x14ac:dyDescent="0.25"/>
    <row r="238384" x14ac:dyDescent="0.25"/>
    <row r="238385" x14ac:dyDescent="0.25"/>
    <row r="238386" x14ac:dyDescent="0.25"/>
    <row r="238387" x14ac:dyDescent="0.25"/>
    <row r="238388" x14ac:dyDescent="0.25"/>
    <row r="238389" x14ac:dyDescent="0.25"/>
    <row r="238390" x14ac:dyDescent="0.25"/>
    <row r="238391" x14ac:dyDescent="0.25"/>
    <row r="238392" x14ac:dyDescent="0.25"/>
    <row r="238393" x14ac:dyDescent="0.25"/>
    <row r="238394" x14ac:dyDescent="0.25"/>
    <row r="238395" x14ac:dyDescent="0.25"/>
    <row r="238396" x14ac:dyDescent="0.25"/>
    <row r="238397" x14ac:dyDescent="0.25"/>
    <row r="238398" x14ac:dyDescent="0.25"/>
    <row r="238399" x14ac:dyDescent="0.25"/>
    <row r="238400" x14ac:dyDescent="0.25"/>
    <row r="238401" x14ac:dyDescent="0.25"/>
    <row r="238402" x14ac:dyDescent="0.25"/>
    <row r="238403" x14ac:dyDescent="0.25"/>
    <row r="238404" x14ac:dyDescent="0.25"/>
    <row r="238405" x14ac:dyDescent="0.25"/>
    <row r="238406" x14ac:dyDescent="0.25"/>
    <row r="238407" x14ac:dyDescent="0.25"/>
    <row r="238408" x14ac:dyDescent="0.25"/>
    <row r="238409" x14ac:dyDescent="0.25"/>
    <row r="238410" x14ac:dyDescent="0.25"/>
    <row r="238411" x14ac:dyDescent="0.25"/>
    <row r="238412" x14ac:dyDescent="0.25"/>
    <row r="238413" x14ac:dyDescent="0.25"/>
    <row r="238414" x14ac:dyDescent="0.25"/>
    <row r="238415" x14ac:dyDescent="0.25"/>
    <row r="238416" x14ac:dyDescent="0.25"/>
    <row r="238417" x14ac:dyDescent="0.25"/>
    <row r="238418" x14ac:dyDescent="0.25"/>
    <row r="238419" x14ac:dyDescent="0.25"/>
    <row r="238420" x14ac:dyDescent="0.25"/>
    <row r="238421" x14ac:dyDescent="0.25"/>
    <row r="238422" x14ac:dyDescent="0.25"/>
    <row r="238423" x14ac:dyDescent="0.25"/>
    <row r="238424" x14ac:dyDescent="0.25"/>
    <row r="238425" x14ac:dyDescent="0.25"/>
    <row r="238426" x14ac:dyDescent="0.25"/>
    <row r="238427" x14ac:dyDescent="0.25"/>
    <row r="238428" x14ac:dyDescent="0.25"/>
    <row r="238429" x14ac:dyDescent="0.25"/>
    <row r="238430" x14ac:dyDescent="0.25"/>
    <row r="238431" x14ac:dyDescent="0.25"/>
    <row r="238432" x14ac:dyDescent="0.25"/>
    <row r="238433" x14ac:dyDescent="0.25"/>
    <row r="238434" x14ac:dyDescent="0.25"/>
    <row r="238435" x14ac:dyDescent="0.25"/>
    <row r="238436" x14ac:dyDescent="0.25"/>
    <row r="238437" x14ac:dyDescent="0.25"/>
    <row r="238438" x14ac:dyDescent="0.25"/>
    <row r="238439" x14ac:dyDescent="0.25"/>
    <row r="238440" x14ac:dyDescent="0.25"/>
    <row r="238441" x14ac:dyDescent="0.25"/>
    <row r="238442" x14ac:dyDescent="0.25"/>
    <row r="238443" x14ac:dyDescent="0.25"/>
    <row r="238444" x14ac:dyDescent="0.25"/>
    <row r="238445" x14ac:dyDescent="0.25"/>
    <row r="238446" x14ac:dyDescent="0.25"/>
    <row r="238447" x14ac:dyDescent="0.25"/>
    <row r="238448" x14ac:dyDescent="0.25"/>
    <row r="238449" x14ac:dyDescent="0.25"/>
    <row r="238450" x14ac:dyDescent="0.25"/>
    <row r="238451" x14ac:dyDescent="0.25"/>
    <row r="238452" x14ac:dyDescent="0.25"/>
    <row r="238453" x14ac:dyDescent="0.25"/>
    <row r="238454" x14ac:dyDescent="0.25"/>
    <row r="238455" x14ac:dyDescent="0.25"/>
    <row r="238456" x14ac:dyDescent="0.25"/>
    <row r="238457" x14ac:dyDescent="0.25"/>
    <row r="238458" x14ac:dyDescent="0.25"/>
    <row r="238459" x14ac:dyDescent="0.25"/>
    <row r="238460" x14ac:dyDescent="0.25"/>
    <row r="238461" x14ac:dyDescent="0.25"/>
    <row r="238462" x14ac:dyDescent="0.25"/>
    <row r="238463" x14ac:dyDescent="0.25"/>
    <row r="238464" x14ac:dyDescent="0.25"/>
    <row r="238465" x14ac:dyDescent="0.25"/>
    <row r="238466" x14ac:dyDescent="0.25"/>
    <row r="238467" x14ac:dyDescent="0.25"/>
    <row r="238468" x14ac:dyDescent="0.25"/>
    <row r="238469" x14ac:dyDescent="0.25"/>
    <row r="238470" x14ac:dyDescent="0.25"/>
    <row r="238471" x14ac:dyDescent="0.25"/>
    <row r="238472" x14ac:dyDescent="0.25"/>
    <row r="238473" x14ac:dyDescent="0.25"/>
    <row r="238474" x14ac:dyDescent="0.25"/>
    <row r="238475" x14ac:dyDescent="0.25"/>
    <row r="238476" x14ac:dyDescent="0.25"/>
    <row r="238477" x14ac:dyDescent="0.25"/>
    <row r="238478" x14ac:dyDescent="0.25"/>
    <row r="238479" x14ac:dyDescent="0.25"/>
    <row r="238480" x14ac:dyDescent="0.25"/>
    <row r="238481" x14ac:dyDescent="0.25"/>
    <row r="238482" x14ac:dyDescent="0.25"/>
    <row r="238483" x14ac:dyDescent="0.25"/>
    <row r="238484" x14ac:dyDescent="0.25"/>
    <row r="238485" x14ac:dyDescent="0.25"/>
    <row r="238486" x14ac:dyDescent="0.25"/>
    <row r="238487" x14ac:dyDescent="0.25"/>
    <row r="238488" x14ac:dyDescent="0.25"/>
    <row r="238489" x14ac:dyDescent="0.25"/>
    <row r="238490" x14ac:dyDescent="0.25"/>
    <row r="238491" x14ac:dyDescent="0.25"/>
    <row r="238492" x14ac:dyDescent="0.25"/>
    <row r="238493" x14ac:dyDescent="0.25"/>
    <row r="238494" x14ac:dyDescent="0.25"/>
    <row r="238495" x14ac:dyDescent="0.25"/>
    <row r="238496" x14ac:dyDescent="0.25"/>
    <row r="238497" x14ac:dyDescent="0.25"/>
    <row r="238498" x14ac:dyDescent="0.25"/>
    <row r="238499" x14ac:dyDescent="0.25"/>
    <row r="238500" x14ac:dyDescent="0.25"/>
    <row r="238501" x14ac:dyDescent="0.25"/>
    <row r="238502" x14ac:dyDescent="0.25"/>
    <row r="238503" x14ac:dyDescent="0.25"/>
    <row r="238504" x14ac:dyDescent="0.25"/>
    <row r="238505" x14ac:dyDescent="0.25"/>
    <row r="238506" x14ac:dyDescent="0.25"/>
    <row r="238507" x14ac:dyDescent="0.25"/>
    <row r="238508" x14ac:dyDescent="0.25"/>
    <row r="238509" x14ac:dyDescent="0.25"/>
    <row r="238510" x14ac:dyDescent="0.25"/>
    <row r="238511" x14ac:dyDescent="0.25"/>
    <row r="238512" x14ac:dyDescent="0.25"/>
    <row r="238513" x14ac:dyDescent="0.25"/>
    <row r="238514" x14ac:dyDescent="0.25"/>
    <row r="238515" x14ac:dyDescent="0.25"/>
    <row r="238516" x14ac:dyDescent="0.25"/>
    <row r="238517" x14ac:dyDescent="0.25"/>
    <row r="238518" x14ac:dyDescent="0.25"/>
    <row r="238519" x14ac:dyDescent="0.25"/>
    <row r="238520" x14ac:dyDescent="0.25"/>
    <row r="238521" x14ac:dyDescent="0.25"/>
    <row r="238522" x14ac:dyDescent="0.25"/>
    <row r="238523" x14ac:dyDescent="0.25"/>
    <row r="238524" x14ac:dyDescent="0.25"/>
    <row r="238525" x14ac:dyDescent="0.25"/>
    <row r="238526" x14ac:dyDescent="0.25"/>
    <row r="238527" x14ac:dyDescent="0.25"/>
    <row r="238528" x14ac:dyDescent="0.25"/>
    <row r="238529" x14ac:dyDescent="0.25"/>
    <row r="238530" x14ac:dyDescent="0.25"/>
    <row r="238531" x14ac:dyDescent="0.25"/>
    <row r="238532" x14ac:dyDescent="0.25"/>
    <row r="238533" x14ac:dyDescent="0.25"/>
    <row r="238534" x14ac:dyDescent="0.25"/>
    <row r="238535" x14ac:dyDescent="0.25"/>
    <row r="238536" x14ac:dyDescent="0.25"/>
    <row r="238537" x14ac:dyDescent="0.25"/>
    <row r="238538" x14ac:dyDescent="0.25"/>
    <row r="238539" x14ac:dyDescent="0.25"/>
    <row r="238540" x14ac:dyDescent="0.25"/>
    <row r="238541" x14ac:dyDescent="0.25"/>
    <row r="238542" x14ac:dyDescent="0.25"/>
    <row r="238543" x14ac:dyDescent="0.25"/>
    <row r="238544" x14ac:dyDescent="0.25"/>
    <row r="238545" x14ac:dyDescent="0.25"/>
    <row r="238546" x14ac:dyDescent="0.25"/>
    <row r="238547" x14ac:dyDescent="0.25"/>
    <row r="238548" x14ac:dyDescent="0.25"/>
    <row r="238549" x14ac:dyDescent="0.25"/>
    <row r="238550" x14ac:dyDescent="0.25"/>
    <row r="238551" x14ac:dyDescent="0.25"/>
    <row r="238552" x14ac:dyDescent="0.25"/>
    <row r="238553" x14ac:dyDescent="0.25"/>
    <row r="238554" x14ac:dyDescent="0.25"/>
    <row r="238555" x14ac:dyDescent="0.25"/>
    <row r="238556" x14ac:dyDescent="0.25"/>
    <row r="238557" x14ac:dyDescent="0.25"/>
    <row r="238558" x14ac:dyDescent="0.25"/>
    <row r="238559" x14ac:dyDescent="0.25"/>
    <row r="238560" x14ac:dyDescent="0.25"/>
    <row r="238561" x14ac:dyDescent="0.25"/>
    <row r="238562" x14ac:dyDescent="0.25"/>
    <row r="238563" x14ac:dyDescent="0.25"/>
    <row r="238564" x14ac:dyDescent="0.25"/>
    <row r="238565" x14ac:dyDescent="0.25"/>
    <row r="238566" x14ac:dyDescent="0.25"/>
    <row r="238567" x14ac:dyDescent="0.25"/>
    <row r="238568" x14ac:dyDescent="0.25"/>
    <row r="238569" x14ac:dyDescent="0.25"/>
    <row r="238570" x14ac:dyDescent="0.25"/>
    <row r="238571" x14ac:dyDescent="0.25"/>
    <row r="238572" x14ac:dyDescent="0.25"/>
    <row r="238573" x14ac:dyDescent="0.25"/>
    <row r="238574" x14ac:dyDescent="0.25"/>
    <row r="238575" x14ac:dyDescent="0.25"/>
    <row r="238576" x14ac:dyDescent="0.25"/>
    <row r="238577" x14ac:dyDescent="0.25"/>
    <row r="238578" x14ac:dyDescent="0.25"/>
    <row r="238579" x14ac:dyDescent="0.25"/>
    <row r="238580" x14ac:dyDescent="0.25"/>
    <row r="238581" x14ac:dyDescent="0.25"/>
    <row r="238582" x14ac:dyDescent="0.25"/>
    <row r="238583" x14ac:dyDescent="0.25"/>
    <row r="238584" x14ac:dyDescent="0.25"/>
    <row r="238585" x14ac:dyDescent="0.25"/>
    <row r="238586" x14ac:dyDescent="0.25"/>
    <row r="238587" x14ac:dyDescent="0.25"/>
    <row r="238588" x14ac:dyDescent="0.25"/>
    <row r="238589" x14ac:dyDescent="0.25"/>
    <row r="238590" x14ac:dyDescent="0.25"/>
    <row r="238591" x14ac:dyDescent="0.25"/>
    <row r="238592" x14ac:dyDescent="0.25"/>
    <row r="238593" x14ac:dyDescent="0.25"/>
    <row r="238594" x14ac:dyDescent="0.25"/>
    <row r="238595" x14ac:dyDescent="0.25"/>
    <row r="238596" x14ac:dyDescent="0.25"/>
    <row r="238597" x14ac:dyDescent="0.25"/>
    <row r="238598" x14ac:dyDescent="0.25"/>
    <row r="238599" x14ac:dyDescent="0.25"/>
    <row r="238600" x14ac:dyDescent="0.25"/>
    <row r="238601" x14ac:dyDescent="0.25"/>
    <row r="238602" x14ac:dyDescent="0.25"/>
    <row r="238603" x14ac:dyDescent="0.25"/>
    <row r="238604" x14ac:dyDescent="0.25"/>
    <row r="238605" x14ac:dyDescent="0.25"/>
    <row r="238606" x14ac:dyDescent="0.25"/>
    <row r="238607" x14ac:dyDescent="0.25"/>
    <row r="238608" x14ac:dyDescent="0.25"/>
    <row r="238609" x14ac:dyDescent="0.25"/>
    <row r="238610" x14ac:dyDescent="0.25"/>
    <row r="238611" x14ac:dyDescent="0.25"/>
    <row r="238612" x14ac:dyDescent="0.25"/>
    <row r="238613" x14ac:dyDescent="0.25"/>
    <row r="238614" x14ac:dyDescent="0.25"/>
    <row r="238615" x14ac:dyDescent="0.25"/>
    <row r="238616" x14ac:dyDescent="0.25"/>
    <row r="238617" x14ac:dyDescent="0.25"/>
    <row r="238618" x14ac:dyDescent="0.25"/>
    <row r="238619" x14ac:dyDescent="0.25"/>
    <row r="238620" x14ac:dyDescent="0.25"/>
    <row r="238621" x14ac:dyDescent="0.25"/>
    <row r="238622" x14ac:dyDescent="0.25"/>
    <row r="238623" x14ac:dyDescent="0.25"/>
    <row r="238624" x14ac:dyDescent="0.25"/>
    <row r="238625" x14ac:dyDescent="0.25"/>
    <row r="238626" x14ac:dyDescent="0.25"/>
    <row r="238627" x14ac:dyDescent="0.25"/>
    <row r="238628" x14ac:dyDescent="0.25"/>
    <row r="238629" x14ac:dyDescent="0.25"/>
    <row r="238630" x14ac:dyDescent="0.25"/>
    <row r="238631" x14ac:dyDescent="0.25"/>
    <row r="238632" x14ac:dyDescent="0.25"/>
    <row r="238633" x14ac:dyDescent="0.25"/>
    <row r="238634" x14ac:dyDescent="0.25"/>
    <row r="238635" x14ac:dyDescent="0.25"/>
    <row r="238636" x14ac:dyDescent="0.25"/>
    <row r="238637" x14ac:dyDescent="0.25"/>
    <row r="238638" x14ac:dyDescent="0.25"/>
    <row r="238639" x14ac:dyDescent="0.25"/>
    <row r="238640" x14ac:dyDescent="0.25"/>
    <row r="238641" x14ac:dyDescent="0.25"/>
    <row r="238642" x14ac:dyDescent="0.25"/>
    <row r="238643" x14ac:dyDescent="0.25"/>
    <row r="238644" x14ac:dyDescent="0.25"/>
    <row r="238645" x14ac:dyDescent="0.25"/>
    <row r="238646" x14ac:dyDescent="0.25"/>
    <row r="238647" x14ac:dyDescent="0.25"/>
    <row r="238648" x14ac:dyDescent="0.25"/>
    <row r="238649" x14ac:dyDescent="0.25"/>
    <row r="238650" x14ac:dyDescent="0.25"/>
    <row r="238651" x14ac:dyDescent="0.25"/>
    <row r="238652" x14ac:dyDescent="0.25"/>
    <row r="238653" x14ac:dyDescent="0.25"/>
    <row r="238654" x14ac:dyDescent="0.25"/>
    <row r="238655" x14ac:dyDescent="0.25"/>
    <row r="238656" x14ac:dyDescent="0.25"/>
    <row r="238657" x14ac:dyDescent="0.25"/>
    <row r="238658" x14ac:dyDescent="0.25"/>
    <row r="238659" x14ac:dyDescent="0.25"/>
    <row r="238660" x14ac:dyDescent="0.25"/>
    <row r="238661" x14ac:dyDescent="0.25"/>
    <row r="238662" x14ac:dyDescent="0.25"/>
    <row r="238663" x14ac:dyDescent="0.25"/>
    <row r="238664" x14ac:dyDescent="0.25"/>
    <row r="238665" x14ac:dyDescent="0.25"/>
    <row r="238666" x14ac:dyDescent="0.25"/>
    <row r="238667" x14ac:dyDescent="0.25"/>
    <row r="238668" x14ac:dyDescent="0.25"/>
    <row r="238669" x14ac:dyDescent="0.25"/>
    <row r="238670" x14ac:dyDescent="0.25"/>
    <row r="238671" x14ac:dyDescent="0.25"/>
    <row r="238672" x14ac:dyDescent="0.25"/>
    <row r="238673" x14ac:dyDescent="0.25"/>
    <row r="238674" x14ac:dyDescent="0.25"/>
    <row r="238675" x14ac:dyDescent="0.25"/>
    <row r="238676" x14ac:dyDescent="0.25"/>
    <row r="238677" x14ac:dyDescent="0.25"/>
    <row r="238678" x14ac:dyDescent="0.25"/>
    <row r="238679" x14ac:dyDescent="0.25"/>
    <row r="238680" x14ac:dyDescent="0.25"/>
    <row r="238681" x14ac:dyDescent="0.25"/>
    <row r="238682" x14ac:dyDescent="0.25"/>
    <row r="238683" x14ac:dyDescent="0.25"/>
    <row r="238684" x14ac:dyDescent="0.25"/>
    <row r="238685" x14ac:dyDescent="0.25"/>
    <row r="238686" x14ac:dyDescent="0.25"/>
    <row r="238687" x14ac:dyDescent="0.25"/>
    <row r="238688" x14ac:dyDescent="0.25"/>
    <row r="238689" x14ac:dyDescent="0.25"/>
    <row r="238690" x14ac:dyDescent="0.25"/>
    <row r="238691" x14ac:dyDescent="0.25"/>
    <row r="238692" x14ac:dyDescent="0.25"/>
    <row r="238693" x14ac:dyDescent="0.25"/>
    <row r="238694" x14ac:dyDescent="0.25"/>
    <row r="238695" x14ac:dyDescent="0.25"/>
    <row r="238696" x14ac:dyDescent="0.25"/>
    <row r="238697" x14ac:dyDescent="0.25"/>
    <row r="238698" x14ac:dyDescent="0.25"/>
    <row r="238699" x14ac:dyDescent="0.25"/>
    <row r="238700" x14ac:dyDescent="0.25"/>
    <row r="238701" x14ac:dyDescent="0.25"/>
    <row r="238702" x14ac:dyDescent="0.25"/>
    <row r="238703" x14ac:dyDescent="0.25"/>
    <row r="238704" x14ac:dyDescent="0.25"/>
    <row r="238705" x14ac:dyDescent="0.25"/>
    <row r="238706" x14ac:dyDescent="0.25"/>
    <row r="238707" x14ac:dyDescent="0.25"/>
    <row r="238708" x14ac:dyDescent="0.25"/>
    <row r="238709" x14ac:dyDescent="0.25"/>
    <row r="238710" x14ac:dyDescent="0.25"/>
    <row r="238711" x14ac:dyDescent="0.25"/>
    <row r="238712" x14ac:dyDescent="0.25"/>
    <row r="238713" x14ac:dyDescent="0.25"/>
    <row r="238714" x14ac:dyDescent="0.25"/>
    <row r="238715" x14ac:dyDescent="0.25"/>
    <row r="238716" x14ac:dyDescent="0.25"/>
    <row r="238717" x14ac:dyDescent="0.25"/>
    <row r="238718" x14ac:dyDescent="0.25"/>
    <row r="238719" x14ac:dyDescent="0.25"/>
    <row r="238720" x14ac:dyDescent="0.25"/>
    <row r="238721" x14ac:dyDescent="0.25"/>
    <row r="238722" x14ac:dyDescent="0.25"/>
    <row r="238723" x14ac:dyDescent="0.25"/>
    <row r="238724" x14ac:dyDescent="0.25"/>
    <row r="238725" x14ac:dyDescent="0.25"/>
    <row r="238726" x14ac:dyDescent="0.25"/>
    <row r="238727" x14ac:dyDescent="0.25"/>
    <row r="238728" x14ac:dyDescent="0.25"/>
    <row r="238729" x14ac:dyDescent="0.25"/>
    <row r="238730" x14ac:dyDescent="0.25"/>
    <row r="238731" x14ac:dyDescent="0.25"/>
    <row r="238732" x14ac:dyDescent="0.25"/>
    <row r="238733" x14ac:dyDescent="0.25"/>
    <row r="238734" x14ac:dyDescent="0.25"/>
    <row r="238735" x14ac:dyDescent="0.25"/>
    <row r="238736" x14ac:dyDescent="0.25"/>
    <row r="238737" x14ac:dyDescent="0.25"/>
    <row r="238738" x14ac:dyDescent="0.25"/>
    <row r="238739" x14ac:dyDescent="0.25"/>
    <row r="238740" x14ac:dyDescent="0.25"/>
    <row r="238741" x14ac:dyDescent="0.25"/>
    <row r="238742" x14ac:dyDescent="0.25"/>
    <row r="238743" x14ac:dyDescent="0.25"/>
    <row r="238744" x14ac:dyDescent="0.25"/>
    <row r="238745" x14ac:dyDescent="0.25"/>
    <row r="238746" x14ac:dyDescent="0.25"/>
    <row r="238747" x14ac:dyDescent="0.25"/>
    <row r="238748" x14ac:dyDescent="0.25"/>
    <row r="238749" x14ac:dyDescent="0.25"/>
    <row r="238750" x14ac:dyDescent="0.25"/>
    <row r="238751" x14ac:dyDescent="0.25"/>
    <row r="238752" x14ac:dyDescent="0.25"/>
    <row r="238753" x14ac:dyDescent="0.25"/>
    <row r="238754" x14ac:dyDescent="0.25"/>
    <row r="238755" x14ac:dyDescent="0.25"/>
    <row r="238756" x14ac:dyDescent="0.25"/>
    <row r="238757" x14ac:dyDescent="0.25"/>
    <row r="238758" x14ac:dyDescent="0.25"/>
    <row r="238759" x14ac:dyDescent="0.25"/>
    <row r="238760" x14ac:dyDescent="0.25"/>
    <row r="238761" x14ac:dyDescent="0.25"/>
    <row r="238762" x14ac:dyDescent="0.25"/>
    <row r="238763" x14ac:dyDescent="0.25"/>
    <row r="238764" x14ac:dyDescent="0.25"/>
    <row r="238765" x14ac:dyDescent="0.25"/>
    <row r="238766" x14ac:dyDescent="0.25"/>
    <row r="238767" x14ac:dyDescent="0.25"/>
    <row r="238768" x14ac:dyDescent="0.25"/>
    <row r="238769" x14ac:dyDescent="0.25"/>
    <row r="238770" x14ac:dyDescent="0.25"/>
    <row r="238771" x14ac:dyDescent="0.25"/>
    <row r="238772" x14ac:dyDescent="0.25"/>
    <row r="238773" x14ac:dyDescent="0.25"/>
    <row r="238774" x14ac:dyDescent="0.25"/>
    <row r="238775" x14ac:dyDescent="0.25"/>
    <row r="238776" x14ac:dyDescent="0.25"/>
    <row r="238777" x14ac:dyDescent="0.25"/>
    <row r="238778" x14ac:dyDescent="0.25"/>
    <row r="238779" x14ac:dyDescent="0.25"/>
    <row r="238780" x14ac:dyDescent="0.25"/>
    <row r="238781" x14ac:dyDescent="0.25"/>
    <row r="238782" x14ac:dyDescent="0.25"/>
    <row r="238783" x14ac:dyDescent="0.25"/>
    <row r="238784" x14ac:dyDescent="0.25"/>
    <row r="238785" x14ac:dyDescent="0.25"/>
    <row r="238786" x14ac:dyDescent="0.25"/>
    <row r="238787" x14ac:dyDescent="0.25"/>
    <row r="238788" x14ac:dyDescent="0.25"/>
    <row r="238789" x14ac:dyDescent="0.25"/>
    <row r="238790" x14ac:dyDescent="0.25"/>
    <row r="238791" x14ac:dyDescent="0.25"/>
    <row r="238792" x14ac:dyDescent="0.25"/>
    <row r="238793" x14ac:dyDescent="0.25"/>
    <row r="238794" x14ac:dyDescent="0.25"/>
    <row r="238795" x14ac:dyDescent="0.25"/>
    <row r="238796" x14ac:dyDescent="0.25"/>
    <row r="238797" x14ac:dyDescent="0.25"/>
    <row r="238798" x14ac:dyDescent="0.25"/>
    <row r="238799" x14ac:dyDescent="0.25"/>
    <row r="238800" x14ac:dyDescent="0.25"/>
    <row r="238801" x14ac:dyDescent="0.25"/>
    <row r="238802" x14ac:dyDescent="0.25"/>
    <row r="238803" x14ac:dyDescent="0.25"/>
    <row r="238804" x14ac:dyDescent="0.25"/>
    <row r="238805" x14ac:dyDescent="0.25"/>
    <row r="238806" x14ac:dyDescent="0.25"/>
    <row r="238807" x14ac:dyDescent="0.25"/>
    <row r="238808" x14ac:dyDescent="0.25"/>
    <row r="238809" x14ac:dyDescent="0.25"/>
    <row r="238810" x14ac:dyDescent="0.25"/>
    <row r="238811" x14ac:dyDescent="0.25"/>
    <row r="238812" x14ac:dyDescent="0.25"/>
    <row r="238813" x14ac:dyDescent="0.25"/>
    <row r="238814" x14ac:dyDescent="0.25"/>
    <row r="238815" x14ac:dyDescent="0.25"/>
    <row r="238816" x14ac:dyDescent="0.25"/>
    <row r="238817" x14ac:dyDescent="0.25"/>
    <row r="238818" x14ac:dyDescent="0.25"/>
    <row r="238819" x14ac:dyDescent="0.25"/>
    <row r="238820" x14ac:dyDescent="0.25"/>
    <row r="238821" x14ac:dyDescent="0.25"/>
    <row r="238822" x14ac:dyDescent="0.25"/>
    <row r="238823" x14ac:dyDescent="0.25"/>
    <row r="238824" x14ac:dyDescent="0.25"/>
    <row r="238825" x14ac:dyDescent="0.25"/>
    <row r="238826" x14ac:dyDescent="0.25"/>
    <row r="238827" x14ac:dyDescent="0.25"/>
    <row r="238828" x14ac:dyDescent="0.25"/>
    <row r="238829" x14ac:dyDescent="0.25"/>
    <row r="238830" x14ac:dyDescent="0.25"/>
    <row r="238831" x14ac:dyDescent="0.25"/>
    <row r="238832" x14ac:dyDescent="0.25"/>
    <row r="238833" x14ac:dyDescent="0.25"/>
    <row r="238834" x14ac:dyDescent="0.25"/>
    <row r="238835" x14ac:dyDescent="0.25"/>
    <row r="238836" x14ac:dyDescent="0.25"/>
    <row r="238837" x14ac:dyDescent="0.25"/>
    <row r="238838" x14ac:dyDescent="0.25"/>
    <row r="238839" x14ac:dyDescent="0.25"/>
    <row r="238840" x14ac:dyDescent="0.25"/>
    <row r="238841" x14ac:dyDescent="0.25"/>
    <row r="238842" x14ac:dyDescent="0.25"/>
    <row r="238843" x14ac:dyDescent="0.25"/>
    <row r="238844" x14ac:dyDescent="0.25"/>
    <row r="238845" x14ac:dyDescent="0.25"/>
    <row r="238846" x14ac:dyDescent="0.25"/>
    <row r="238847" x14ac:dyDescent="0.25"/>
    <row r="238848" x14ac:dyDescent="0.25"/>
    <row r="238849" x14ac:dyDescent="0.25"/>
    <row r="238850" x14ac:dyDescent="0.25"/>
    <row r="238851" x14ac:dyDescent="0.25"/>
    <row r="238852" x14ac:dyDescent="0.25"/>
    <row r="238853" x14ac:dyDescent="0.25"/>
    <row r="238854" x14ac:dyDescent="0.25"/>
    <row r="238855" x14ac:dyDescent="0.25"/>
    <row r="238856" x14ac:dyDescent="0.25"/>
    <row r="238857" x14ac:dyDescent="0.25"/>
    <row r="238858" x14ac:dyDescent="0.25"/>
    <row r="238859" x14ac:dyDescent="0.25"/>
    <row r="238860" x14ac:dyDescent="0.25"/>
    <row r="238861" x14ac:dyDescent="0.25"/>
    <row r="238862" x14ac:dyDescent="0.25"/>
    <row r="238863" x14ac:dyDescent="0.25"/>
    <row r="238864" x14ac:dyDescent="0.25"/>
    <row r="238865" x14ac:dyDescent="0.25"/>
    <row r="238866" x14ac:dyDescent="0.25"/>
    <row r="238867" x14ac:dyDescent="0.25"/>
    <row r="238868" x14ac:dyDescent="0.25"/>
    <row r="238869" x14ac:dyDescent="0.25"/>
    <row r="238870" x14ac:dyDescent="0.25"/>
    <row r="238871" x14ac:dyDescent="0.25"/>
    <row r="238872" x14ac:dyDescent="0.25"/>
    <row r="238873" x14ac:dyDescent="0.25"/>
    <row r="238874" x14ac:dyDescent="0.25"/>
    <row r="238875" x14ac:dyDescent="0.25"/>
    <row r="238876" x14ac:dyDescent="0.25"/>
    <row r="238877" x14ac:dyDescent="0.25"/>
    <row r="238878" x14ac:dyDescent="0.25"/>
    <row r="238879" x14ac:dyDescent="0.25"/>
    <row r="238880" x14ac:dyDescent="0.25"/>
    <row r="238881" x14ac:dyDescent="0.25"/>
    <row r="238882" x14ac:dyDescent="0.25"/>
    <row r="238883" x14ac:dyDescent="0.25"/>
    <row r="238884" x14ac:dyDescent="0.25"/>
    <row r="238885" x14ac:dyDescent="0.25"/>
    <row r="238886" x14ac:dyDescent="0.25"/>
    <row r="238887" x14ac:dyDescent="0.25"/>
    <row r="238888" x14ac:dyDescent="0.25"/>
    <row r="238889" x14ac:dyDescent="0.25"/>
    <row r="238890" x14ac:dyDescent="0.25"/>
    <row r="238891" x14ac:dyDescent="0.25"/>
    <row r="238892" x14ac:dyDescent="0.25"/>
    <row r="238893" x14ac:dyDescent="0.25"/>
    <row r="238894" x14ac:dyDescent="0.25"/>
    <row r="238895" x14ac:dyDescent="0.25"/>
    <row r="238896" x14ac:dyDescent="0.25"/>
    <row r="238897" x14ac:dyDescent="0.25"/>
    <row r="238898" x14ac:dyDescent="0.25"/>
    <row r="238899" x14ac:dyDescent="0.25"/>
    <row r="238900" x14ac:dyDescent="0.25"/>
    <row r="238901" x14ac:dyDescent="0.25"/>
    <row r="238902" x14ac:dyDescent="0.25"/>
    <row r="238903" x14ac:dyDescent="0.25"/>
    <row r="238904" x14ac:dyDescent="0.25"/>
    <row r="238905" x14ac:dyDescent="0.25"/>
    <row r="238906" x14ac:dyDescent="0.25"/>
    <row r="238907" x14ac:dyDescent="0.25"/>
    <row r="238908" x14ac:dyDescent="0.25"/>
    <row r="238909" x14ac:dyDescent="0.25"/>
    <row r="238910" x14ac:dyDescent="0.25"/>
    <row r="238911" x14ac:dyDescent="0.25"/>
    <row r="238912" x14ac:dyDescent="0.25"/>
    <row r="238913" x14ac:dyDescent="0.25"/>
    <row r="238914" x14ac:dyDescent="0.25"/>
    <row r="238915" x14ac:dyDescent="0.25"/>
    <row r="238916" x14ac:dyDescent="0.25"/>
    <row r="238917" x14ac:dyDescent="0.25"/>
    <row r="238918" x14ac:dyDescent="0.25"/>
    <row r="238919" x14ac:dyDescent="0.25"/>
    <row r="238920" x14ac:dyDescent="0.25"/>
    <row r="238921" x14ac:dyDescent="0.25"/>
    <row r="238922" x14ac:dyDescent="0.25"/>
    <row r="238923" x14ac:dyDescent="0.25"/>
    <row r="238924" x14ac:dyDescent="0.25"/>
    <row r="238925" x14ac:dyDescent="0.25"/>
    <row r="238926" x14ac:dyDescent="0.25"/>
    <row r="238927" x14ac:dyDescent="0.25"/>
    <row r="238928" x14ac:dyDescent="0.25"/>
    <row r="238929" x14ac:dyDescent="0.25"/>
    <row r="238930" x14ac:dyDescent="0.25"/>
    <row r="238931" x14ac:dyDescent="0.25"/>
    <row r="238932" x14ac:dyDescent="0.25"/>
    <row r="238933" x14ac:dyDescent="0.25"/>
    <row r="238934" x14ac:dyDescent="0.25"/>
    <row r="238935" x14ac:dyDescent="0.25"/>
    <row r="238936" x14ac:dyDescent="0.25"/>
    <row r="238937" x14ac:dyDescent="0.25"/>
    <row r="238938" x14ac:dyDescent="0.25"/>
    <row r="238939" x14ac:dyDescent="0.25"/>
    <row r="238940" x14ac:dyDescent="0.25"/>
    <row r="238941" x14ac:dyDescent="0.25"/>
    <row r="238942" x14ac:dyDescent="0.25"/>
    <row r="238943" x14ac:dyDescent="0.25"/>
    <row r="238944" x14ac:dyDescent="0.25"/>
    <row r="238945" x14ac:dyDescent="0.25"/>
    <row r="238946" x14ac:dyDescent="0.25"/>
    <row r="238947" x14ac:dyDescent="0.25"/>
    <row r="238948" x14ac:dyDescent="0.25"/>
    <row r="238949" x14ac:dyDescent="0.25"/>
    <row r="238950" x14ac:dyDescent="0.25"/>
    <row r="238951" x14ac:dyDescent="0.25"/>
    <row r="238952" x14ac:dyDescent="0.25"/>
    <row r="238953" x14ac:dyDescent="0.25"/>
    <row r="238954" x14ac:dyDescent="0.25"/>
    <row r="238955" x14ac:dyDescent="0.25"/>
    <row r="238956" x14ac:dyDescent="0.25"/>
    <row r="238957" x14ac:dyDescent="0.25"/>
    <row r="238958" x14ac:dyDescent="0.25"/>
    <row r="238959" x14ac:dyDescent="0.25"/>
    <row r="238960" x14ac:dyDescent="0.25"/>
    <row r="238961" x14ac:dyDescent="0.25"/>
    <row r="238962" x14ac:dyDescent="0.25"/>
    <row r="238963" x14ac:dyDescent="0.25"/>
    <row r="238964" x14ac:dyDescent="0.25"/>
    <row r="238965" x14ac:dyDescent="0.25"/>
    <row r="238966" x14ac:dyDescent="0.25"/>
    <row r="238967" x14ac:dyDescent="0.25"/>
    <row r="238968" x14ac:dyDescent="0.25"/>
    <row r="238969" x14ac:dyDescent="0.25"/>
    <row r="238970" x14ac:dyDescent="0.25"/>
    <row r="238971" x14ac:dyDescent="0.25"/>
    <row r="238972" x14ac:dyDescent="0.25"/>
    <row r="238973" x14ac:dyDescent="0.25"/>
    <row r="238974" x14ac:dyDescent="0.25"/>
    <row r="238975" x14ac:dyDescent="0.25"/>
    <row r="238976" x14ac:dyDescent="0.25"/>
    <row r="238977" x14ac:dyDescent="0.25"/>
    <row r="238978" x14ac:dyDescent="0.25"/>
    <row r="238979" x14ac:dyDescent="0.25"/>
    <row r="238980" x14ac:dyDescent="0.25"/>
    <row r="238981" x14ac:dyDescent="0.25"/>
    <row r="238982" x14ac:dyDescent="0.25"/>
    <row r="238983" x14ac:dyDescent="0.25"/>
    <row r="238984" x14ac:dyDescent="0.25"/>
    <row r="238985" x14ac:dyDescent="0.25"/>
    <row r="238986" x14ac:dyDescent="0.25"/>
    <row r="238987" x14ac:dyDescent="0.25"/>
    <row r="238988" x14ac:dyDescent="0.25"/>
    <row r="238989" x14ac:dyDescent="0.25"/>
    <row r="238990" x14ac:dyDescent="0.25"/>
    <row r="238991" x14ac:dyDescent="0.25"/>
    <row r="238992" x14ac:dyDescent="0.25"/>
    <row r="238993" x14ac:dyDescent="0.25"/>
    <row r="238994" x14ac:dyDescent="0.25"/>
    <row r="238995" x14ac:dyDescent="0.25"/>
    <row r="238996" x14ac:dyDescent="0.25"/>
    <row r="238997" x14ac:dyDescent="0.25"/>
    <row r="238998" x14ac:dyDescent="0.25"/>
    <row r="238999" x14ac:dyDescent="0.25"/>
    <row r="239000" x14ac:dyDescent="0.25"/>
    <row r="239001" x14ac:dyDescent="0.25"/>
    <row r="239002" x14ac:dyDescent="0.25"/>
    <row r="239003" x14ac:dyDescent="0.25"/>
    <row r="239004" x14ac:dyDescent="0.25"/>
    <row r="239005" x14ac:dyDescent="0.25"/>
    <row r="239006" x14ac:dyDescent="0.25"/>
    <row r="239007" x14ac:dyDescent="0.25"/>
    <row r="239008" x14ac:dyDescent="0.25"/>
    <row r="239009" x14ac:dyDescent="0.25"/>
    <row r="239010" x14ac:dyDescent="0.25"/>
    <row r="239011" x14ac:dyDescent="0.25"/>
    <row r="239012" x14ac:dyDescent="0.25"/>
    <row r="239013" x14ac:dyDescent="0.25"/>
    <row r="239014" x14ac:dyDescent="0.25"/>
    <row r="239015" x14ac:dyDescent="0.25"/>
    <row r="239016" x14ac:dyDescent="0.25"/>
    <row r="239017" x14ac:dyDescent="0.25"/>
    <row r="239018" x14ac:dyDescent="0.25"/>
    <row r="239019" x14ac:dyDescent="0.25"/>
    <row r="239020" x14ac:dyDescent="0.25"/>
    <row r="239021" x14ac:dyDescent="0.25"/>
    <row r="239022" x14ac:dyDescent="0.25"/>
    <row r="239023" x14ac:dyDescent="0.25"/>
    <row r="239024" x14ac:dyDescent="0.25"/>
    <row r="239025" x14ac:dyDescent="0.25"/>
    <row r="239026" x14ac:dyDescent="0.25"/>
    <row r="239027" x14ac:dyDescent="0.25"/>
    <row r="239028" x14ac:dyDescent="0.25"/>
    <row r="239029" x14ac:dyDescent="0.25"/>
    <row r="239030" x14ac:dyDescent="0.25"/>
    <row r="239031" x14ac:dyDescent="0.25"/>
    <row r="239032" x14ac:dyDescent="0.25"/>
    <row r="239033" x14ac:dyDescent="0.25"/>
    <row r="239034" x14ac:dyDescent="0.25"/>
    <row r="239035" x14ac:dyDescent="0.25"/>
    <row r="239036" x14ac:dyDescent="0.25"/>
    <row r="239037" x14ac:dyDescent="0.25"/>
    <row r="239038" x14ac:dyDescent="0.25"/>
    <row r="239039" x14ac:dyDescent="0.25"/>
    <row r="239040" x14ac:dyDescent="0.25"/>
    <row r="239041" x14ac:dyDescent="0.25"/>
    <row r="239042" x14ac:dyDescent="0.25"/>
    <row r="239043" x14ac:dyDescent="0.25"/>
    <row r="239044" x14ac:dyDescent="0.25"/>
    <row r="239045" x14ac:dyDescent="0.25"/>
    <row r="239046" x14ac:dyDescent="0.25"/>
    <row r="239047" x14ac:dyDescent="0.25"/>
    <row r="239048" x14ac:dyDescent="0.25"/>
    <row r="239049" x14ac:dyDescent="0.25"/>
    <row r="239050" x14ac:dyDescent="0.25"/>
    <row r="239051" x14ac:dyDescent="0.25"/>
    <row r="239052" x14ac:dyDescent="0.25"/>
    <row r="239053" x14ac:dyDescent="0.25"/>
    <row r="239054" x14ac:dyDescent="0.25"/>
    <row r="239055" x14ac:dyDescent="0.25"/>
    <row r="239056" x14ac:dyDescent="0.25"/>
    <row r="239057" x14ac:dyDescent="0.25"/>
    <row r="239058" x14ac:dyDescent="0.25"/>
    <row r="239059" x14ac:dyDescent="0.25"/>
    <row r="239060" x14ac:dyDescent="0.25"/>
    <row r="239061" x14ac:dyDescent="0.25"/>
    <row r="239062" x14ac:dyDescent="0.25"/>
    <row r="239063" x14ac:dyDescent="0.25"/>
    <row r="239064" x14ac:dyDescent="0.25"/>
    <row r="239065" x14ac:dyDescent="0.25"/>
    <row r="239066" x14ac:dyDescent="0.25"/>
    <row r="239067" x14ac:dyDescent="0.25"/>
    <row r="239068" x14ac:dyDescent="0.25"/>
    <row r="239069" x14ac:dyDescent="0.25"/>
    <row r="239070" x14ac:dyDescent="0.25"/>
    <row r="239071" x14ac:dyDescent="0.25"/>
    <row r="239072" x14ac:dyDescent="0.25"/>
    <row r="239073" x14ac:dyDescent="0.25"/>
    <row r="239074" x14ac:dyDescent="0.25"/>
    <row r="239075" x14ac:dyDescent="0.25"/>
    <row r="239076" x14ac:dyDescent="0.25"/>
    <row r="239077" x14ac:dyDescent="0.25"/>
    <row r="239078" x14ac:dyDescent="0.25"/>
    <row r="239079" x14ac:dyDescent="0.25"/>
    <row r="239080" x14ac:dyDescent="0.25"/>
    <row r="239081" x14ac:dyDescent="0.25"/>
    <row r="239082" x14ac:dyDescent="0.25"/>
    <row r="239083" x14ac:dyDescent="0.25"/>
    <row r="239084" x14ac:dyDescent="0.25"/>
    <row r="239085" x14ac:dyDescent="0.25"/>
    <row r="239086" x14ac:dyDescent="0.25"/>
    <row r="239087" x14ac:dyDescent="0.25"/>
    <row r="239088" x14ac:dyDescent="0.25"/>
    <row r="239089" x14ac:dyDescent="0.25"/>
    <row r="239090" x14ac:dyDescent="0.25"/>
    <row r="239091" x14ac:dyDescent="0.25"/>
    <row r="239092" x14ac:dyDescent="0.25"/>
    <row r="239093" x14ac:dyDescent="0.25"/>
    <row r="239094" x14ac:dyDescent="0.25"/>
    <row r="239095" x14ac:dyDescent="0.25"/>
    <row r="239096" x14ac:dyDescent="0.25"/>
    <row r="239097" x14ac:dyDescent="0.25"/>
    <row r="239098" x14ac:dyDescent="0.25"/>
    <row r="239099" x14ac:dyDescent="0.25"/>
    <row r="239100" x14ac:dyDescent="0.25"/>
    <row r="239101" x14ac:dyDescent="0.25"/>
    <row r="239102" x14ac:dyDescent="0.25"/>
    <row r="239103" x14ac:dyDescent="0.25"/>
    <row r="239104" x14ac:dyDescent="0.25"/>
    <row r="239105" x14ac:dyDescent="0.25"/>
    <row r="239106" x14ac:dyDescent="0.25"/>
    <row r="239107" x14ac:dyDescent="0.25"/>
    <row r="239108" x14ac:dyDescent="0.25"/>
    <row r="239109" x14ac:dyDescent="0.25"/>
    <row r="239110" x14ac:dyDescent="0.25"/>
    <row r="239111" x14ac:dyDescent="0.25"/>
    <row r="239112" x14ac:dyDescent="0.25"/>
    <row r="239113" x14ac:dyDescent="0.25"/>
    <row r="239114" x14ac:dyDescent="0.25"/>
    <row r="239115" x14ac:dyDescent="0.25"/>
    <row r="239116" x14ac:dyDescent="0.25"/>
    <row r="239117" x14ac:dyDescent="0.25"/>
    <row r="239118" x14ac:dyDescent="0.25"/>
    <row r="239119" x14ac:dyDescent="0.25"/>
    <row r="239120" x14ac:dyDescent="0.25"/>
    <row r="239121" x14ac:dyDescent="0.25"/>
    <row r="239122" x14ac:dyDescent="0.25"/>
    <row r="239123" x14ac:dyDescent="0.25"/>
    <row r="239124" x14ac:dyDescent="0.25"/>
    <row r="239125" x14ac:dyDescent="0.25"/>
    <row r="239126" x14ac:dyDescent="0.25"/>
    <row r="239127" x14ac:dyDescent="0.25"/>
    <row r="239128" x14ac:dyDescent="0.25"/>
    <row r="239129" x14ac:dyDescent="0.25"/>
    <row r="239130" x14ac:dyDescent="0.25"/>
    <row r="239131" x14ac:dyDescent="0.25"/>
    <row r="239132" x14ac:dyDescent="0.25"/>
    <row r="239133" x14ac:dyDescent="0.25"/>
    <row r="239134" x14ac:dyDescent="0.25"/>
    <row r="239135" x14ac:dyDescent="0.25"/>
    <row r="239136" x14ac:dyDescent="0.25"/>
    <row r="239137" x14ac:dyDescent="0.25"/>
    <row r="239138" x14ac:dyDescent="0.25"/>
    <row r="239139" x14ac:dyDescent="0.25"/>
    <row r="239140" x14ac:dyDescent="0.25"/>
    <row r="239141" x14ac:dyDescent="0.25"/>
    <row r="239142" x14ac:dyDescent="0.25"/>
    <row r="239143" x14ac:dyDescent="0.25"/>
    <row r="239144" x14ac:dyDescent="0.25"/>
    <row r="239145" x14ac:dyDescent="0.25"/>
    <row r="239146" x14ac:dyDescent="0.25"/>
    <row r="239147" x14ac:dyDescent="0.25"/>
    <row r="239148" x14ac:dyDescent="0.25"/>
    <row r="239149" x14ac:dyDescent="0.25"/>
    <row r="239150" x14ac:dyDescent="0.25"/>
    <row r="239151" x14ac:dyDescent="0.25"/>
    <row r="239152" x14ac:dyDescent="0.25"/>
    <row r="239153" x14ac:dyDescent="0.25"/>
    <row r="239154" x14ac:dyDescent="0.25"/>
    <row r="239155" x14ac:dyDescent="0.25"/>
    <row r="239156" x14ac:dyDescent="0.25"/>
    <row r="239157" x14ac:dyDescent="0.25"/>
    <row r="239158" x14ac:dyDescent="0.25"/>
    <row r="239159" x14ac:dyDescent="0.25"/>
    <row r="239160" x14ac:dyDescent="0.25"/>
    <row r="239161" x14ac:dyDescent="0.25"/>
    <row r="239162" x14ac:dyDescent="0.25"/>
    <row r="239163" x14ac:dyDescent="0.25"/>
    <row r="239164" x14ac:dyDescent="0.25"/>
    <row r="239165" x14ac:dyDescent="0.25"/>
    <row r="239166" x14ac:dyDescent="0.25"/>
    <row r="239167" x14ac:dyDescent="0.25"/>
    <row r="239168" x14ac:dyDescent="0.25"/>
    <row r="239169" x14ac:dyDescent="0.25"/>
    <row r="239170" x14ac:dyDescent="0.25"/>
    <row r="239171" x14ac:dyDescent="0.25"/>
    <row r="239172" x14ac:dyDescent="0.25"/>
    <row r="239173" x14ac:dyDescent="0.25"/>
    <row r="239174" x14ac:dyDescent="0.25"/>
    <row r="239175" x14ac:dyDescent="0.25"/>
    <row r="239176" x14ac:dyDescent="0.25"/>
    <row r="239177" x14ac:dyDescent="0.25"/>
    <row r="239178" x14ac:dyDescent="0.25"/>
    <row r="239179" x14ac:dyDescent="0.25"/>
    <row r="239180" x14ac:dyDescent="0.25"/>
    <row r="239181" x14ac:dyDescent="0.25"/>
    <row r="239182" x14ac:dyDescent="0.25"/>
    <row r="239183" x14ac:dyDescent="0.25"/>
    <row r="239184" x14ac:dyDescent="0.25"/>
    <row r="239185" x14ac:dyDescent="0.25"/>
    <row r="239186" x14ac:dyDescent="0.25"/>
    <row r="239187" x14ac:dyDescent="0.25"/>
    <row r="239188" x14ac:dyDescent="0.25"/>
    <row r="239189" x14ac:dyDescent="0.25"/>
    <row r="239190" x14ac:dyDescent="0.25"/>
    <row r="239191" x14ac:dyDescent="0.25"/>
    <row r="239192" x14ac:dyDescent="0.25"/>
    <row r="239193" x14ac:dyDescent="0.25"/>
    <row r="239194" x14ac:dyDescent="0.25"/>
    <row r="239195" x14ac:dyDescent="0.25"/>
    <row r="239196" x14ac:dyDescent="0.25"/>
    <row r="239197" x14ac:dyDescent="0.25"/>
    <row r="239198" x14ac:dyDescent="0.25"/>
    <row r="239199" x14ac:dyDescent="0.25"/>
    <row r="239200" x14ac:dyDescent="0.25"/>
    <row r="239201" x14ac:dyDescent="0.25"/>
    <row r="239202" x14ac:dyDescent="0.25"/>
    <row r="239203" x14ac:dyDescent="0.25"/>
    <row r="239204" x14ac:dyDescent="0.25"/>
    <row r="239205" x14ac:dyDescent="0.25"/>
    <row r="239206" x14ac:dyDescent="0.25"/>
    <row r="239207" x14ac:dyDescent="0.25"/>
    <row r="239208" x14ac:dyDescent="0.25"/>
    <row r="239209" x14ac:dyDescent="0.25"/>
    <row r="239210" x14ac:dyDescent="0.25"/>
    <row r="239211" x14ac:dyDescent="0.25"/>
    <row r="239212" x14ac:dyDescent="0.25"/>
    <row r="239213" x14ac:dyDescent="0.25"/>
    <row r="239214" x14ac:dyDescent="0.25"/>
    <row r="239215" x14ac:dyDescent="0.25"/>
    <row r="239216" x14ac:dyDescent="0.25"/>
    <row r="239217" x14ac:dyDescent="0.25"/>
    <row r="239218" x14ac:dyDescent="0.25"/>
    <row r="239219" x14ac:dyDescent="0.25"/>
    <row r="239220" x14ac:dyDescent="0.25"/>
    <row r="239221" x14ac:dyDescent="0.25"/>
    <row r="239222" x14ac:dyDescent="0.25"/>
    <row r="239223" x14ac:dyDescent="0.25"/>
    <row r="239224" x14ac:dyDescent="0.25"/>
    <row r="239225" x14ac:dyDescent="0.25"/>
    <row r="239226" x14ac:dyDescent="0.25"/>
    <row r="239227" x14ac:dyDescent="0.25"/>
    <row r="239228" x14ac:dyDescent="0.25"/>
    <row r="239229" x14ac:dyDescent="0.25"/>
    <row r="239230" x14ac:dyDescent="0.25"/>
    <row r="239231" x14ac:dyDescent="0.25"/>
    <row r="239232" x14ac:dyDescent="0.25"/>
    <row r="239233" x14ac:dyDescent="0.25"/>
    <row r="239234" x14ac:dyDescent="0.25"/>
    <row r="239235" x14ac:dyDescent="0.25"/>
    <row r="239236" x14ac:dyDescent="0.25"/>
    <row r="239237" x14ac:dyDescent="0.25"/>
    <row r="239238" x14ac:dyDescent="0.25"/>
    <row r="239239" x14ac:dyDescent="0.25"/>
    <row r="239240" x14ac:dyDescent="0.25"/>
    <row r="239241" x14ac:dyDescent="0.25"/>
    <row r="239242" x14ac:dyDescent="0.25"/>
    <row r="239243" x14ac:dyDescent="0.25"/>
    <row r="239244" x14ac:dyDescent="0.25"/>
    <row r="239245" x14ac:dyDescent="0.25"/>
    <row r="239246" x14ac:dyDescent="0.25"/>
    <row r="239247" x14ac:dyDescent="0.25"/>
    <row r="239248" x14ac:dyDescent="0.25"/>
    <row r="239249" x14ac:dyDescent="0.25"/>
    <row r="239250" x14ac:dyDescent="0.25"/>
    <row r="239251" x14ac:dyDescent="0.25"/>
    <row r="239252" x14ac:dyDescent="0.25"/>
    <row r="239253" x14ac:dyDescent="0.25"/>
    <row r="239254" x14ac:dyDescent="0.25"/>
    <row r="239255" x14ac:dyDescent="0.25"/>
    <row r="239256" x14ac:dyDescent="0.25"/>
    <row r="239257" x14ac:dyDescent="0.25"/>
    <row r="239258" x14ac:dyDescent="0.25"/>
    <row r="239259" x14ac:dyDescent="0.25"/>
    <row r="239260" x14ac:dyDescent="0.25"/>
    <row r="239261" x14ac:dyDescent="0.25"/>
    <row r="239262" x14ac:dyDescent="0.25"/>
    <row r="239263" x14ac:dyDescent="0.25"/>
    <row r="239264" x14ac:dyDescent="0.25"/>
    <row r="239265" x14ac:dyDescent="0.25"/>
    <row r="239266" x14ac:dyDescent="0.25"/>
    <row r="239267" x14ac:dyDescent="0.25"/>
    <row r="239268" x14ac:dyDescent="0.25"/>
    <row r="239269" x14ac:dyDescent="0.25"/>
    <row r="239270" x14ac:dyDescent="0.25"/>
    <row r="239271" x14ac:dyDescent="0.25"/>
    <row r="239272" x14ac:dyDescent="0.25"/>
    <row r="239273" x14ac:dyDescent="0.25"/>
    <row r="239274" x14ac:dyDescent="0.25"/>
    <row r="239275" x14ac:dyDescent="0.25"/>
    <row r="239276" x14ac:dyDescent="0.25"/>
    <row r="239277" x14ac:dyDescent="0.25"/>
    <row r="239278" x14ac:dyDescent="0.25"/>
    <row r="239279" x14ac:dyDescent="0.25"/>
    <row r="239280" x14ac:dyDescent="0.25"/>
    <row r="239281" x14ac:dyDescent="0.25"/>
    <row r="239282" x14ac:dyDescent="0.25"/>
    <row r="239283" x14ac:dyDescent="0.25"/>
    <row r="239284" x14ac:dyDescent="0.25"/>
    <row r="239285" x14ac:dyDescent="0.25"/>
    <row r="239286" x14ac:dyDescent="0.25"/>
    <row r="239287" x14ac:dyDescent="0.25"/>
    <row r="239288" x14ac:dyDescent="0.25"/>
    <row r="239289" x14ac:dyDescent="0.25"/>
    <row r="239290" x14ac:dyDescent="0.25"/>
    <row r="239291" x14ac:dyDescent="0.25"/>
    <row r="239292" x14ac:dyDescent="0.25"/>
    <row r="239293" x14ac:dyDescent="0.25"/>
    <row r="239294" x14ac:dyDescent="0.25"/>
    <row r="239295" x14ac:dyDescent="0.25"/>
    <row r="239296" x14ac:dyDescent="0.25"/>
    <row r="239297" x14ac:dyDescent="0.25"/>
    <row r="239298" x14ac:dyDescent="0.25"/>
    <row r="239299" x14ac:dyDescent="0.25"/>
    <row r="239300" x14ac:dyDescent="0.25"/>
    <row r="239301" x14ac:dyDescent="0.25"/>
    <row r="239302" x14ac:dyDescent="0.25"/>
    <row r="239303" x14ac:dyDescent="0.25"/>
    <row r="239304" x14ac:dyDescent="0.25"/>
    <row r="239305" x14ac:dyDescent="0.25"/>
    <row r="239306" x14ac:dyDescent="0.25"/>
    <row r="239307" x14ac:dyDescent="0.25"/>
    <row r="239308" x14ac:dyDescent="0.25"/>
    <row r="239309" x14ac:dyDescent="0.25"/>
    <row r="239310" x14ac:dyDescent="0.25"/>
    <row r="239311" x14ac:dyDescent="0.25"/>
    <row r="239312" x14ac:dyDescent="0.25"/>
    <row r="239313" x14ac:dyDescent="0.25"/>
    <row r="239314" x14ac:dyDescent="0.25"/>
    <row r="239315" x14ac:dyDescent="0.25"/>
    <row r="239316" x14ac:dyDescent="0.25"/>
    <row r="239317" x14ac:dyDescent="0.25"/>
    <row r="239318" x14ac:dyDescent="0.25"/>
    <row r="239319" x14ac:dyDescent="0.25"/>
    <row r="239320" x14ac:dyDescent="0.25"/>
    <row r="239321" x14ac:dyDescent="0.25"/>
    <row r="239322" x14ac:dyDescent="0.25"/>
    <row r="239323" x14ac:dyDescent="0.25"/>
    <row r="239324" x14ac:dyDescent="0.25"/>
    <row r="239325" x14ac:dyDescent="0.25"/>
    <row r="239326" x14ac:dyDescent="0.25"/>
    <row r="239327" x14ac:dyDescent="0.25"/>
    <row r="239328" x14ac:dyDescent="0.25"/>
    <row r="239329" x14ac:dyDescent="0.25"/>
    <row r="239330" x14ac:dyDescent="0.25"/>
    <row r="239331" x14ac:dyDescent="0.25"/>
    <row r="239332" x14ac:dyDescent="0.25"/>
    <row r="239333" x14ac:dyDescent="0.25"/>
    <row r="239334" x14ac:dyDescent="0.25"/>
    <row r="239335" x14ac:dyDescent="0.25"/>
    <row r="239336" x14ac:dyDescent="0.25"/>
    <row r="239337" x14ac:dyDescent="0.25"/>
    <row r="239338" x14ac:dyDescent="0.25"/>
    <row r="239339" x14ac:dyDescent="0.25"/>
    <row r="239340" x14ac:dyDescent="0.25"/>
    <row r="239341" x14ac:dyDescent="0.25"/>
    <row r="239342" x14ac:dyDescent="0.25"/>
    <row r="239343" x14ac:dyDescent="0.25"/>
    <row r="239344" x14ac:dyDescent="0.25"/>
    <row r="239345" x14ac:dyDescent="0.25"/>
    <row r="239346" x14ac:dyDescent="0.25"/>
    <row r="239347" x14ac:dyDescent="0.25"/>
    <row r="239348" x14ac:dyDescent="0.25"/>
    <row r="239349" x14ac:dyDescent="0.25"/>
    <row r="239350" x14ac:dyDescent="0.25"/>
    <row r="239351" x14ac:dyDescent="0.25"/>
    <row r="239352" x14ac:dyDescent="0.25"/>
    <row r="239353" x14ac:dyDescent="0.25"/>
    <row r="239354" x14ac:dyDescent="0.25"/>
    <row r="239355" x14ac:dyDescent="0.25"/>
    <row r="239356" x14ac:dyDescent="0.25"/>
    <row r="239357" x14ac:dyDescent="0.25"/>
    <row r="239358" x14ac:dyDescent="0.25"/>
    <row r="239359" x14ac:dyDescent="0.25"/>
    <row r="239360" x14ac:dyDescent="0.25"/>
    <row r="239361" x14ac:dyDescent="0.25"/>
    <row r="239362" x14ac:dyDescent="0.25"/>
    <row r="239363" x14ac:dyDescent="0.25"/>
    <row r="239364" x14ac:dyDescent="0.25"/>
    <row r="239365" x14ac:dyDescent="0.25"/>
    <row r="239366" x14ac:dyDescent="0.25"/>
    <row r="239367" x14ac:dyDescent="0.25"/>
    <row r="239368" x14ac:dyDescent="0.25"/>
    <row r="239369" x14ac:dyDescent="0.25"/>
    <row r="239370" x14ac:dyDescent="0.25"/>
    <row r="239371" x14ac:dyDescent="0.25"/>
    <row r="239372" x14ac:dyDescent="0.25"/>
    <row r="239373" x14ac:dyDescent="0.25"/>
    <row r="239374" x14ac:dyDescent="0.25"/>
    <row r="239375" x14ac:dyDescent="0.25"/>
    <row r="239376" x14ac:dyDescent="0.25"/>
    <row r="239377" x14ac:dyDescent="0.25"/>
    <row r="239378" x14ac:dyDescent="0.25"/>
    <row r="239379" x14ac:dyDescent="0.25"/>
    <row r="239380" x14ac:dyDescent="0.25"/>
    <row r="239381" x14ac:dyDescent="0.25"/>
    <row r="239382" x14ac:dyDescent="0.25"/>
    <row r="239383" x14ac:dyDescent="0.25"/>
    <row r="239384" x14ac:dyDescent="0.25"/>
    <row r="239385" x14ac:dyDescent="0.25"/>
    <row r="239386" x14ac:dyDescent="0.25"/>
    <row r="239387" x14ac:dyDescent="0.25"/>
    <row r="239388" x14ac:dyDescent="0.25"/>
    <row r="239389" x14ac:dyDescent="0.25"/>
    <row r="239390" x14ac:dyDescent="0.25"/>
    <row r="239391" x14ac:dyDescent="0.25"/>
    <row r="239392" x14ac:dyDescent="0.25"/>
    <row r="239393" x14ac:dyDescent="0.25"/>
    <row r="239394" x14ac:dyDescent="0.25"/>
    <row r="239395" x14ac:dyDescent="0.25"/>
    <row r="239396" x14ac:dyDescent="0.25"/>
    <row r="239397" x14ac:dyDescent="0.25"/>
    <row r="239398" x14ac:dyDescent="0.25"/>
    <row r="239399" x14ac:dyDescent="0.25"/>
    <row r="239400" x14ac:dyDescent="0.25"/>
    <row r="239401" x14ac:dyDescent="0.25"/>
    <row r="239402" x14ac:dyDescent="0.25"/>
    <row r="239403" x14ac:dyDescent="0.25"/>
    <row r="239404" x14ac:dyDescent="0.25"/>
    <row r="239405" x14ac:dyDescent="0.25"/>
    <row r="239406" x14ac:dyDescent="0.25"/>
    <row r="239407" x14ac:dyDescent="0.25"/>
    <row r="239408" x14ac:dyDescent="0.25"/>
    <row r="239409" x14ac:dyDescent="0.25"/>
    <row r="239410" x14ac:dyDescent="0.25"/>
    <row r="239411" x14ac:dyDescent="0.25"/>
    <row r="239412" x14ac:dyDescent="0.25"/>
    <row r="239413" x14ac:dyDescent="0.25"/>
    <row r="239414" x14ac:dyDescent="0.25"/>
    <row r="239415" x14ac:dyDescent="0.25"/>
    <row r="239416" x14ac:dyDescent="0.25"/>
    <row r="239417" x14ac:dyDescent="0.25"/>
    <row r="239418" x14ac:dyDescent="0.25"/>
    <row r="239419" x14ac:dyDescent="0.25"/>
    <row r="239420" x14ac:dyDescent="0.25"/>
    <row r="239421" x14ac:dyDescent="0.25"/>
    <row r="239422" x14ac:dyDescent="0.25"/>
    <row r="239423" x14ac:dyDescent="0.25"/>
    <row r="239424" x14ac:dyDescent="0.25"/>
    <row r="239425" x14ac:dyDescent="0.25"/>
    <row r="239426" x14ac:dyDescent="0.25"/>
    <row r="239427" x14ac:dyDescent="0.25"/>
    <row r="239428" x14ac:dyDescent="0.25"/>
    <row r="239429" x14ac:dyDescent="0.25"/>
    <row r="239430" x14ac:dyDescent="0.25"/>
    <row r="239431" x14ac:dyDescent="0.25"/>
    <row r="239432" x14ac:dyDescent="0.25"/>
    <row r="239433" x14ac:dyDescent="0.25"/>
    <row r="239434" x14ac:dyDescent="0.25"/>
    <row r="239435" x14ac:dyDescent="0.25"/>
    <row r="239436" x14ac:dyDescent="0.25"/>
    <row r="239437" x14ac:dyDescent="0.25"/>
    <row r="239438" x14ac:dyDescent="0.25"/>
    <row r="239439" x14ac:dyDescent="0.25"/>
    <row r="239440" x14ac:dyDescent="0.25"/>
    <row r="239441" x14ac:dyDescent="0.25"/>
    <row r="239442" x14ac:dyDescent="0.25"/>
    <row r="239443" x14ac:dyDescent="0.25"/>
    <row r="239444" x14ac:dyDescent="0.25"/>
    <row r="239445" x14ac:dyDescent="0.25"/>
    <row r="239446" x14ac:dyDescent="0.25"/>
    <row r="239447" x14ac:dyDescent="0.25"/>
    <row r="239448" x14ac:dyDescent="0.25"/>
    <row r="239449" x14ac:dyDescent="0.25"/>
    <row r="239450" x14ac:dyDescent="0.25"/>
    <row r="239451" x14ac:dyDescent="0.25"/>
    <row r="239452" x14ac:dyDescent="0.25"/>
    <row r="239453" x14ac:dyDescent="0.25"/>
    <row r="239454" x14ac:dyDescent="0.25"/>
    <row r="239455" x14ac:dyDescent="0.25"/>
    <row r="239456" x14ac:dyDescent="0.25"/>
    <row r="239457" x14ac:dyDescent="0.25"/>
    <row r="239458" x14ac:dyDescent="0.25"/>
    <row r="239459" x14ac:dyDescent="0.25"/>
    <row r="239460" x14ac:dyDescent="0.25"/>
    <row r="239461" x14ac:dyDescent="0.25"/>
    <row r="239462" x14ac:dyDescent="0.25"/>
    <row r="239463" x14ac:dyDescent="0.25"/>
    <row r="239464" x14ac:dyDescent="0.25"/>
    <row r="239465" x14ac:dyDescent="0.25"/>
    <row r="239466" x14ac:dyDescent="0.25"/>
    <row r="239467" x14ac:dyDescent="0.25"/>
    <row r="239468" x14ac:dyDescent="0.25"/>
    <row r="239469" x14ac:dyDescent="0.25"/>
    <row r="239470" x14ac:dyDescent="0.25"/>
    <row r="239471" x14ac:dyDescent="0.25"/>
    <row r="239472" x14ac:dyDescent="0.25"/>
    <row r="239473" x14ac:dyDescent="0.25"/>
    <row r="239474" x14ac:dyDescent="0.25"/>
    <row r="239475" x14ac:dyDescent="0.25"/>
    <row r="239476" x14ac:dyDescent="0.25"/>
    <row r="239477" x14ac:dyDescent="0.25"/>
    <row r="239478" x14ac:dyDescent="0.25"/>
    <row r="239479" x14ac:dyDescent="0.25"/>
    <row r="239480" x14ac:dyDescent="0.25"/>
    <row r="239481" x14ac:dyDescent="0.25"/>
    <row r="239482" x14ac:dyDescent="0.25"/>
    <row r="239483" x14ac:dyDescent="0.25"/>
    <row r="239484" x14ac:dyDescent="0.25"/>
    <row r="239485" x14ac:dyDescent="0.25"/>
    <row r="239486" x14ac:dyDescent="0.25"/>
    <row r="239487" x14ac:dyDescent="0.25"/>
    <row r="239488" x14ac:dyDescent="0.25"/>
    <row r="239489" x14ac:dyDescent="0.25"/>
    <row r="239490" x14ac:dyDescent="0.25"/>
    <row r="239491" x14ac:dyDescent="0.25"/>
    <row r="239492" x14ac:dyDescent="0.25"/>
    <row r="239493" x14ac:dyDescent="0.25"/>
    <row r="239494" x14ac:dyDescent="0.25"/>
    <row r="239495" x14ac:dyDescent="0.25"/>
    <row r="239496" x14ac:dyDescent="0.25"/>
    <row r="239497" x14ac:dyDescent="0.25"/>
    <row r="239498" x14ac:dyDescent="0.25"/>
    <row r="239499" x14ac:dyDescent="0.25"/>
    <row r="239500" x14ac:dyDescent="0.25"/>
    <row r="239501" x14ac:dyDescent="0.25"/>
    <row r="239502" x14ac:dyDescent="0.25"/>
    <row r="239503" x14ac:dyDescent="0.25"/>
    <row r="239504" x14ac:dyDescent="0.25"/>
    <row r="239505" x14ac:dyDescent="0.25"/>
    <row r="239506" x14ac:dyDescent="0.25"/>
    <row r="239507" x14ac:dyDescent="0.25"/>
    <row r="239508" x14ac:dyDescent="0.25"/>
    <row r="239509" x14ac:dyDescent="0.25"/>
    <row r="239510" x14ac:dyDescent="0.25"/>
    <row r="239511" x14ac:dyDescent="0.25"/>
    <row r="239512" x14ac:dyDescent="0.25"/>
    <row r="239513" x14ac:dyDescent="0.25"/>
    <row r="239514" x14ac:dyDescent="0.25"/>
    <row r="239515" x14ac:dyDescent="0.25"/>
    <row r="239516" x14ac:dyDescent="0.25"/>
    <row r="239517" x14ac:dyDescent="0.25"/>
    <row r="239518" x14ac:dyDescent="0.25"/>
    <row r="239519" x14ac:dyDescent="0.25"/>
    <row r="239520" x14ac:dyDescent="0.25"/>
    <row r="239521" x14ac:dyDescent="0.25"/>
    <row r="239522" x14ac:dyDescent="0.25"/>
    <row r="239523" x14ac:dyDescent="0.25"/>
    <row r="239524" x14ac:dyDescent="0.25"/>
    <row r="239525" x14ac:dyDescent="0.25"/>
    <row r="239526" x14ac:dyDescent="0.25"/>
    <row r="239527" x14ac:dyDescent="0.25"/>
    <row r="239528" x14ac:dyDescent="0.25"/>
    <row r="239529" x14ac:dyDescent="0.25"/>
    <row r="239530" x14ac:dyDescent="0.25"/>
    <row r="239531" x14ac:dyDescent="0.25"/>
    <row r="239532" x14ac:dyDescent="0.25"/>
    <row r="239533" x14ac:dyDescent="0.25"/>
    <row r="239534" x14ac:dyDescent="0.25"/>
    <row r="239535" x14ac:dyDescent="0.25"/>
    <row r="239536" x14ac:dyDescent="0.25"/>
    <row r="239537" x14ac:dyDescent="0.25"/>
    <row r="239538" x14ac:dyDescent="0.25"/>
    <row r="239539" x14ac:dyDescent="0.25"/>
    <row r="239540" x14ac:dyDescent="0.25"/>
    <row r="239541" x14ac:dyDescent="0.25"/>
    <row r="239542" x14ac:dyDescent="0.25"/>
    <row r="239543" x14ac:dyDescent="0.25"/>
    <row r="239544" x14ac:dyDescent="0.25"/>
    <row r="239545" x14ac:dyDescent="0.25"/>
    <row r="239546" x14ac:dyDescent="0.25"/>
    <row r="239547" x14ac:dyDescent="0.25"/>
    <row r="239548" x14ac:dyDescent="0.25"/>
    <row r="239549" x14ac:dyDescent="0.25"/>
    <row r="239550" x14ac:dyDescent="0.25"/>
    <row r="239551" x14ac:dyDescent="0.25"/>
    <row r="239552" x14ac:dyDescent="0.25"/>
    <row r="239553" x14ac:dyDescent="0.25"/>
    <row r="239554" x14ac:dyDescent="0.25"/>
    <row r="239555" x14ac:dyDescent="0.25"/>
    <row r="239556" x14ac:dyDescent="0.25"/>
    <row r="239557" x14ac:dyDescent="0.25"/>
    <row r="239558" x14ac:dyDescent="0.25"/>
    <row r="239559" x14ac:dyDescent="0.25"/>
    <row r="239560" x14ac:dyDescent="0.25"/>
    <row r="239561" x14ac:dyDescent="0.25"/>
    <row r="239562" x14ac:dyDescent="0.25"/>
    <row r="239563" x14ac:dyDescent="0.25"/>
    <row r="239564" x14ac:dyDescent="0.25"/>
    <row r="239565" x14ac:dyDescent="0.25"/>
    <row r="239566" x14ac:dyDescent="0.25"/>
    <row r="239567" x14ac:dyDescent="0.25"/>
    <row r="239568" x14ac:dyDescent="0.25"/>
    <row r="239569" x14ac:dyDescent="0.25"/>
    <row r="239570" x14ac:dyDescent="0.25"/>
    <row r="239571" x14ac:dyDescent="0.25"/>
    <row r="239572" x14ac:dyDescent="0.25"/>
    <row r="239573" x14ac:dyDescent="0.25"/>
    <row r="239574" x14ac:dyDescent="0.25"/>
    <row r="239575" x14ac:dyDescent="0.25"/>
    <row r="239576" x14ac:dyDescent="0.25"/>
    <row r="239577" x14ac:dyDescent="0.25"/>
    <row r="239578" x14ac:dyDescent="0.25"/>
    <row r="239579" x14ac:dyDescent="0.25"/>
    <row r="239580" x14ac:dyDescent="0.25"/>
    <row r="239581" x14ac:dyDescent="0.25"/>
    <row r="239582" x14ac:dyDescent="0.25"/>
    <row r="239583" x14ac:dyDescent="0.25"/>
    <row r="239584" x14ac:dyDescent="0.25"/>
    <row r="239585" x14ac:dyDescent="0.25"/>
    <row r="239586" x14ac:dyDescent="0.25"/>
    <row r="239587" x14ac:dyDescent="0.25"/>
    <row r="239588" x14ac:dyDescent="0.25"/>
    <row r="239589" x14ac:dyDescent="0.25"/>
    <row r="239590" x14ac:dyDescent="0.25"/>
    <row r="239591" x14ac:dyDescent="0.25"/>
    <row r="239592" x14ac:dyDescent="0.25"/>
    <row r="239593" x14ac:dyDescent="0.25"/>
    <row r="239594" x14ac:dyDescent="0.25"/>
    <row r="239595" x14ac:dyDescent="0.25"/>
    <row r="239596" x14ac:dyDescent="0.25"/>
    <row r="239597" x14ac:dyDescent="0.25"/>
    <row r="239598" x14ac:dyDescent="0.25"/>
    <row r="239599" x14ac:dyDescent="0.25"/>
    <row r="239600" x14ac:dyDescent="0.25"/>
    <row r="239601" x14ac:dyDescent="0.25"/>
    <row r="239602" x14ac:dyDescent="0.25"/>
    <row r="239603" x14ac:dyDescent="0.25"/>
    <row r="239604" x14ac:dyDescent="0.25"/>
    <row r="239605" x14ac:dyDescent="0.25"/>
    <row r="239606" x14ac:dyDescent="0.25"/>
    <row r="239607" x14ac:dyDescent="0.25"/>
    <row r="239608" x14ac:dyDescent="0.25"/>
    <row r="239609" x14ac:dyDescent="0.25"/>
    <row r="239610" x14ac:dyDescent="0.25"/>
    <row r="239611" x14ac:dyDescent="0.25"/>
    <row r="239612" x14ac:dyDescent="0.25"/>
    <row r="239613" x14ac:dyDescent="0.25"/>
    <row r="239614" x14ac:dyDescent="0.25"/>
    <row r="239615" x14ac:dyDescent="0.25"/>
    <row r="239616" x14ac:dyDescent="0.25"/>
    <row r="239617" x14ac:dyDescent="0.25"/>
    <row r="239618" x14ac:dyDescent="0.25"/>
    <row r="239619" x14ac:dyDescent="0.25"/>
    <row r="239620" x14ac:dyDescent="0.25"/>
    <row r="239621" x14ac:dyDescent="0.25"/>
    <row r="239622" x14ac:dyDescent="0.25"/>
    <row r="239623" x14ac:dyDescent="0.25"/>
    <row r="239624" x14ac:dyDescent="0.25"/>
    <row r="239625" x14ac:dyDescent="0.25"/>
    <row r="239626" x14ac:dyDescent="0.25"/>
    <row r="239627" x14ac:dyDescent="0.25"/>
    <row r="239628" x14ac:dyDescent="0.25"/>
    <row r="239629" x14ac:dyDescent="0.25"/>
    <row r="239630" x14ac:dyDescent="0.25"/>
    <row r="239631" x14ac:dyDescent="0.25"/>
    <row r="239632" x14ac:dyDescent="0.25"/>
    <row r="239633" x14ac:dyDescent="0.25"/>
    <row r="239634" x14ac:dyDescent="0.25"/>
    <row r="239635" x14ac:dyDescent="0.25"/>
    <row r="239636" x14ac:dyDescent="0.25"/>
    <row r="239637" x14ac:dyDescent="0.25"/>
    <row r="239638" x14ac:dyDescent="0.25"/>
    <row r="239639" x14ac:dyDescent="0.25"/>
    <row r="239640" x14ac:dyDescent="0.25"/>
    <row r="239641" x14ac:dyDescent="0.25"/>
    <row r="239642" x14ac:dyDescent="0.25"/>
    <row r="239643" x14ac:dyDescent="0.25"/>
    <row r="239644" x14ac:dyDescent="0.25"/>
    <row r="239645" x14ac:dyDescent="0.25"/>
    <row r="239646" x14ac:dyDescent="0.25"/>
    <row r="239647" x14ac:dyDescent="0.25"/>
    <row r="239648" x14ac:dyDescent="0.25"/>
    <row r="239649" x14ac:dyDescent="0.25"/>
    <row r="239650" x14ac:dyDescent="0.25"/>
    <row r="239651" x14ac:dyDescent="0.25"/>
    <row r="239652" x14ac:dyDescent="0.25"/>
    <row r="239653" x14ac:dyDescent="0.25"/>
    <row r="239654" x14ac:dyDescent="0.25"/>
    <row r="239655" x14ac:dyDescent="0.25"/>
    <row r="239656" x14ac:dyDescent="0.25"/>
    <row r="239657" x14ac:dyDescent="0.25"/>
    <row r="239658" x14ac:dyDescent="0.25"/>
    <row r="239659" x14ac:dyDescent="0.25"/>
    <row r="239660" x14ac:dyDescent="0.25"/>
    <row r="239661" x14ac:dyDescent="0.25"/>
    <row r="239662" x14ac:dyDescent="0.25"/>
    <row r="239663" x14ac:dyDescent="0.25"/>
    <row r="239664" x14ac:dyDescent="0.25"/>
    <row r="239665" x14ac:dyDescent="0.25"/>
    <row r="239666" x14ac:dyDescent="0.25"/>
    <row r="239667" x14ac:dyDescent="0.25"/>
    <row r="239668" x14ac:dyDescent="0.25"/>
    <row r="239669" x14ac:dyDescent="0.25"/>
    <row r="239670" x14ac:dyDescent="0.25"/>
    <row r="239671" x14ac:dyDescent="0.25"/>
    <row r="239672" x14ac:dyDescent="0.25"/>
    <row r="239673" x14ac:dyDescent="0.25"/>
    <row r="239674" x14ac:dyDescent="0.25"/>
    <row r="239675" x14ac:dyDescent="0.25"/>
    <row r="239676" x14ac:dyDescent="0.25"/>
    <row r="239677" x14ac:dyDescent="0.25"/>
    <row r="239678" x14ac:dyDescent="0.25"/>
    <row r="239679" x14ac:dyDescent="0.25"/>
    <row r="239680" x14ac:dyDescent="0.25"/>
    <row r="239681" x14ac:dyDescent="0.25"/>
    <row r="239682" x14ac:dyDescent="0.25"/>
    <row r="239683" x14ac:dyDescent="0.25"/>
    <row r="239684" x14ac:dyDescent="0.25"/>
    <row r="239685" x14ac:dyDescent="0.25"/>
    <row r="239686" x14ac:dyDescent="0.25"/>
    <row r="239687" x14ac:dyDescent="0.25"/>
    <row r="239688" x14ac:dyDescent="0.25"/>
    <row r="239689" x14ac:dyDescent="0.25"/>
    <row r="239690" x14ac:dyDescent="0.25"/>
    <row r="239691" x14ac:dyDescent="0.25"/>
    <row r="239692" x14ac:dyDescent="0.25"/>
    <row r="239693" x14ac:dyDescent="0.25"/>
    <row r="239694" x14ac:dyDescent="0.25"/>
    <row r="239695" x14ac:dyDescent="0.25"/>
    <row r="239696" x14ac:dyDescent="0.25"/>
    <row r="239697" x14ac:dyDescent="0.25"/>
    <row r="239698" x14ac:dyDescent="0.25"/>
    <row r="239699" x14ac:dyDescent="0.25"/>
    <row r="239700" x14ac:dyDescent="0.25"/>
    <row r="239701" x14ac:dyDescent="0.25"/>
    <row r="239702" x14ac:dyDescent="0.25"/>
    <row r="239703" x14ac:dyDescent="0.25"/>
    <row r="239704" x14ac:dyDescent="0.25"/>
    <row r="239705" x14ac:dyDescent="0.25"/>
    <row r="239706" x14ac:dyDescent="0.25"/>
    <row r="239707" x14ac:dyDescent="0.25"/>
    <row r="239708" x14ac:dyDescent="0.25"/>
    <row r="239709" x14ac:dyDescent="0.25"/>
    <row r="239710" x14ac:dyDescent="0.25"/>
    <row r="239711" x14ac:dyDescent="0.25"/>
    <row r="239712" x14ac:dyDescent="0.25"/>
    <row r="239713" x14ac:dyDescent="0.25"/>
    <row r="239714" x14ac:dyDescent="0.25"/>
    <row r="239715" x14ac:dyDescent="0.25"/>
    <row r="239716" x14ac:dyDescent="0.25"/>
    <row r="239717" x14ac:dyDescent="0.25"/>
    <row r="239718" x14ac:dyDescent="0.25"/>
    <row r="239719" x14ac:dyDescent="0.25"/>
    <row r="239720" x14ac:dyDescent="0.25"/>
    <row r="239721" x14ac:dyDescent="0.25"/>
    <row r="239722" x14ac:dyDescent="0.25"/>
    <row r="239723" x14ac:dyDescent="0.25"/>
    <row r="239724" x14ac:dyDescent="0.25"/>
    <row r="239725" x14ac:dyDescent="0.25"/>
    <row r="239726" x14ac:dyDescent="0.25"/>
    <row r="239727" x14ac:dyDescent="0.25"/>
    <row r="239728" x14ac:dyDescent="0.25"/>
    <row r="239729" x14ac:dyDescent="0.25"/>
    <row r="239730" x14ac:dyDescent="0.25"/>
    <row r="239731" x14ac:dyDescent="0.25"/>
    <row r="239732" x14ac:dyDescent="0.25"/>
    <row r="239733" x14ac:dyDescent="0.25"/>
    <row r="239734" x14ac:dyDescent="0.25"/>
    <row r="239735" x14ac:dyDescent="0.25"/>
    <row r="239736" x14ac:dyDescent="0.25"/>
    <row r="239737" x14ac:dyDescent="0.25"/>
    <row r="239738" x14ac:dyDescent="0.25"/>
    <row r="239739" x14ac:dyDescent="0.25"/>
    <row r="239740" x14ac:dyDescent="0.25"/>
    <row r="239741" x14ac:dyDescent="0.25"/>
    <row r="239742" x14ac:dyDescent="0.25"/>
    <row r="239743" x14ac:dyDescent="0.25"/>
    <row r="239744" x14ac:dyDescent="0.25"/>
    <row r="239745" x14ac:dyDescent="0.25"/>
    <row r="239746" x14ac:dyDescent="0.25"/>
    <row r="239747" x14ac:dyDescent="0.25"/>
    <row r="239748" x14ac:dyDescent="0.25"/>
    <row r="239749" x14ac:dyDescent="0.25"/>
    <row r="239750" x14ac:dyDescent="0.25"/>
    <row r="239751" x14ac:dyDescent="0.25"/>
    <row r="239752" x14ac:dyDescent="0.25"/>
    <row r="239753" x14ac:dyDescent="0.25"/>
    <row r="239754" x14ac:dyDescent="0.25"/>
    <row r="239755" x14ac:dyDescent="0.25"/>
    <row r="239756" x14ac:dyDescent="0.25"/>
    <row r="239757" x14ac:dyDescent="0.25"/>
    <row r="239758" x14ac:dyDescent="0.25"/>
    <row r="239759" x14ac:dyDescent="0.25"/>
    <row r="239760" x14ac:dyDescent="0.25"/>
    <row r="239761" x14ac:dyDescent="0.25"/>
    <row r="239762" x14ac:dyDescent="0.25"/>
    <row r="239763" x14ac:dyDescent="0.25"/>
    <row r="239764" x14ac:dyDescent="0.25"/>
    <row r="239765" x14ac:dyDescent="0.25"/>
    <row r="239766" x14ac:dyDescent="0.25"/>
    <row r="239767" x14ac:dyDescent="0.25"/>
    <row r="239768" x14ac:dyDescent="0.25"/>
    <row r="239769" x14ac:dyDescent="0.25"/>
    <row r="239770" x14ac:dyDescent="0.25"/>
    <row r="239771" x14ac:dyDescent="0.25"/>
    <row r="239772" x14ac:dyDescent="0.25"/>
    <row r="239773" x14ac:dyDescent="0.25"/>
    <row r="239774" x14ac:dyDescent="0.25"/>
    <row r="239775" x14ac:dyDescent="0.25"/>
    <row r="239776" x14ac:dyDescent="0.25"/>
    <row r="239777" x14ac:dyDescent="0.25"/>
    <row r="239778" x14ac:dyDescent="0.25"/>
    <row r="239779" x14ac:dyDescent="0.25"/>
    <row r="239780" x14ac:dyDescent="0.25"/>
    <row r="239781" x14ac:dyDescent="0.25"/>
    <row r="239782" x14ac:dyDescent="0.25"/>
    <row r="239783" x14ac:dyDescent="0.25"/>
    <row r="239784" x14ac:dyDescent="0.25"/>
    <row r="239785" x14ac:dyDescent="0.25"/>
    <row r="239786" x14ac:dyDescent="0.25"/>
    <row r="239787" x14ac:dyDescent="0.25"/>
    <row r="239788" x14ac:dyDescent="0.25"/>
    <row r="239789" x14ac:dyDescent="0.25"/>
    <row r="239790" x14ac:dyDescent="0.25"/>
    <row r="239791" x14ac:dyDescent="0.25"/>
    <row r="239792" x14ac:dyDescent="0.25"/>
    <row r="239793" x14ac:dyDescent="0.25"/>
    <row r="239794" x14ac:dyDescent="0.25"/>
    <row r="239795" x14ac:dyDescent="0.25"/>
    <row r="239796" x14ac:dyDescent="0.25"/>
    <row r="239797" x14ac:dyDescent="0.25"/>
    <row r="239798" x14ac:dyDescent="0.25"/>
    <row r="239799" x14ac:dyDescent="0.25"/>
    <row r="239800" x14ac:dyDescent="0.25"/>
    <row r="239801" x14ac:dyDescent="0.25"/>
    <row r="239802" x14ac:dyDescent="0.25"/>
    <row r="239803" x14ac:dyDescent="0.25"/>
    <row r="239804" x14ac:dyDescent="0.25"/>
    <row r="239805" x14ac:dyDescent="0.25"/>
    <row r="239806" x14ac:dyDescent="0.25"/>
    <row r="239807" x14ac:dyDescent="0.25"/>
    <row r="239808" x14ac:dyDescent="0.25"/>
    <row r="239809" x14ac:dyDescent="0.25"/>
    <row r="239810" x14ac:dyDescent="0.25"/>
    <row r="239811" x14ac:dyDescent="0.25"/>
    <row r="239812" x14ac:dyDescent="0.25"/>
    <row r="239813" x14ac:dyDescent="0.25"/>
    <row r="239814" x14ac:dyDescent="0.25"/>
    <row r="239815" x14ac:dyDescent="0.25"/>
    <row r="239816" x14ac:dyDescent="0.25"/>
    <row r="239817" x14ac:dyDescent="0.25"/>
    <row r="239818" x14ac:dyDescent="0.25"/>
    <row r="239819" x14ac:dyDescent="0.25"/>
    <row r="239820" x14ac:dyDescent="0.25"/>
    <row r="239821" x14ac:dyDescent="0.25"/>
    <row r="239822" x14ac:dyDescent="0.25"/>
    <row r="239823" x14ac:dyDescent="0.25"/>
    <row r="239824" x14ac:dyDescent="0.25"/>
    <row r="239825" x14ac:dyDescent="0.25"/>
    <row r="239826" x14ac:dyDescent="0.25"/>
    <row r="239827" x14ac:dyDescent="0.25"/>
    <row r="239828" x14ac:dyDescent="0.25"/>
    <row r="239829" x14ac:dyDescent="0.25"/>
    <row r="239830" x14ac:dyDescent="0.25"/>
    <row r="239831" x14ac:dyDescent="0.25"/>
    <row r="239832" x14ac:dyDescent="0.25"/>
    <row r="239833" x14ac:dyDescent="0.25"/>
    <row r="239834" x14ac:dyDescent="0.25"/>
    <row r="239835" x14ac:dyDescent="0.25"/>
    <row r="239836" x14ac:dyDescent="0.25"/>
    <row r="239837" x14ac:dyDescent="0.25"/>
    <row r="239838" x14ac:dyDescent="0.25"/>
    <row r="239839" x14ac:dyDescent="0.25"/>
    <row r="239840" x14ac:dyDescent="0.25"/>
    <row r="239841" x14ac:dyDescent="0.25"/>
    <row r="239842" x14ac:dyDescent="0.25"/>
    <row r="239843" x14ac:dyDescent="0.25"/>
    <row r="239844" x14ac:dyDescent="0.25"/>
    <row r="239845" x14ac:dyDescent="0.25"/>
    <row r="239846" x14ac:dyDescent="0.25"/>
    <row r="239847" x14ac:dyDescent="0.25"/>
    <row r="239848" x14ac:dyDescent="0.25"/>
    <row r="239849" x14ac:dyDescent="0.25"/>
    <row r="239850" x14ac:dyDescent="0.25"/>
    <row r="239851" x14ac:dyDescent="0.25"/>
    <row r="239852" x14ac:dyDescent="0.25"/>
    <row r="239853" x14ac:dyDescent="0.25"/>
    <row r="239854" x14ac:dyDescent="0.25"/>
    <row r="239855" x14ac:dyDescent="0.25"/>
    <row r="239856" x14ac:dyDescent="0.25"/>
    <row r="239857" x14ac:dyDescent="0.25"/>
    <row r="239858" x14ac:dyDescent="0.25"/>
    <row r="239859" x14ac:dyDescent="0.25"/>
    <row r="239860" x14ac:dyDescent="0.25"/>
    <row r="239861" x14ac:dyDescent="0.25"/>
    <row r="239862" x14ac:dyDescent="0.25"/>
    <row r="239863" x14ac:dyDescent="0.25"/>
    <row r="239864" x14ac:dyDescent="0.25"/>
    <row r="239865" x14ac:dyDescent="0.25"/>
    <row r="239866" x14ac:dyDescent="0.25"/>
    <row r="239867" x14ac:dyDescent="0.25"/>
    <row r="239868" x14ac:dyDescent="0.25"/>
    <row r="239869" x14ac:dyDescent="0.25"/>
    <row r="239870" x14ac:dyDescent="0.25"/>
    <row r="239871" x14ac:dyDescent="0.25"/>
    <row r="239872" x14ac:dyDescent="0.25"/>
    <row r="239873" x14ac:dyDescent="0.25"/>
    <row r="239874" x14ac:dyDescent="0.25"/>
    <row r="239875" x14ac:dyDescent="0.25"/>
    <row r="239876" x14ac:dyDescent="0.25"/>
    <row r="239877" x14ac:dyDescent="0.25"/>
    <row r="239878" x14ac:dyDescent="0.25"/>
    <row r="239879" x14ac:dyDescent="0.25"/>
    <row r="239880" x14ac:dyDescent="0.25"/>
    <row r="239881" x14ac:dyDescent="0.25"/>
    <row r="239882" x14ac:dyDescent="0.25"/>
    <row r="239883" x14ac:dyDescent="0.25"/>
    <row r="239884" x14ac:dyDescent="0.25"/>
    <row r="239885" x14ac:dyDescent="0.25"/>
    <row r="239886" x14ac:dyDescent="0.25"/>
    <row r="239887" x14ac:dyDescent="0.25"/>
    <row r="239888" x14ac:dyDescent="0.25"/>
    <row r="239889" x14ac:dyDescent="0.25"/>
    <row r="239890" x14ac:dyDescent="0.25"/>
    <row r="239891" x14ac:dyDescent="0.25"/>
    <row r="239892" x14ac:dyDescent="0.25"/>
    <row r="239893" x14ac:dyDescent="0.25"/>
    <row r="239894" x14ac:dyDescent="0.25"/>
    <row r="239895" x14ac:dyDescent="0.25"/>
    <row r="239896" x14ac:dyDescent="0.25"/>
    <row r="239897" x14ac:dyDescent="0.25"/>
    <row r="239898" x14ac:dyDescent="0.25"/>
    <row r="239899" x14ac:dyDescent="0.25"/>
    <row r="239900" x14ac:dyDescent="0.25"/>
    <row r="239901" x14ac:dyDescent="0.25"/>
    <row r="239902" x14ac:dyDescent="0.25"/>
    <row r="239903" x14ac:dyDescent="0.25"/>
    <row r="239904" x14ac:dyDescent="0.25"/>
    <row r="239905" x14ac:dyDescent="0.25"/>
    <row r="239906" x14ac:dyDescent="0.25"/>
    <row r="239907" x14ac:dyDescent="0.25"/>
    <row r="239908" x14ac:dyDescent="0.25"/>
    <row r="239909" x14ac:dyDescent="0.25"/>
    <row r="239910" x14ac:dyDescent="0.25"/>
    <row r="239911" x14ac:dyDescent="0.25"/>
    <row r="239912" x14ac:dyDescent="0.25"/>
    <row r="239913" x14ac:dyDescent="0.25"/>
    <row r="239914" x14ac:dyDescent="0.25"/>
    <row r="239915" x14ac:dyDescent="0.25"/>
    <row r="239916" x14ac:dyDescent="0.25"/>
    <row r="239917" x14ac:dyDescent="0.25"/>
    <row r="239918" x14ac:dyDescent="0.25"/>
    <row r="239919" x14ac:dyDescent="0.25"/>
    <row r="239920" x14ac:dyDescent="0.25"/>
    <row r="239921" x14ac:dyDescent="0.25"/>
    <row r="239922" x14ac:dyDescent="0.25"/>
    <row r="239923" x14ac:dyDescent="0.25"/>
    <row r="239924" x14ac:dyDescent="0.25"/>
    <row r="239925" x14ac:dyDescent="0.25"/>
    <row r="239926" x14ac:dyDescent="0.25"/>
    <row r="239927" x14ac:dyDescent="0.25"/>
    <row r="239928" x14ac:dyDescent="0.25"/>
    <row r="239929" x14ac:dyDescent="0.25"/>
    <row r="239930" x14ac:dyDescent="0.25"/>
    <row r="239931" x14ac:dyDescent="0.25"/>
    <row r="239932" x14ac:dyDescent="0.25"/>
    <row r="239933" x14ac:dyDescent="0.25"/>
    <row r="239934" x14ac:dyDescent="0.25"/>
    <row r="239935" x14ac:dyDescent="0.25"/>
    <row r="239936" x14ac:dyDescent="0.25"/>
    <row r="239937" x14ac:dyDescent="0.25"/>
    <row r="239938" x14ac:dyDescent="0.25"/>
    <row r="239939" x14ac:dyDescent="0.25"/>
    <row r="239940" x14ac:dyDescent="0.25"/>
    <row r="239941" x14ac:dyDescent="0.25"/>
    <row r="239942" x14ac:dyDescent="0.25"/>
    <row r="239943" x14ac:dyDescent="0.25"/>
    <row r="239944" x14ac:dyDescent="0.25"/>
    <row r="239945" x14ac:dyDescent="0.25"/>
    <row r="239946" x14ac:dyDescent="0.25"/>
    <row r="239947" x14ac:dyDescent="0.25"/>
    <row r="239948" x14ac:dyDescent="0.25"/>
    <row r="239949" x14ac:dyDescent="0.25"/>
    <row r="239950" x14ac:dyDescent="0.25"/>
    <row r="239951" x14ac:dyDescent="0.25"/>
    <row r="239952" x14ac:dyDescent="0.25"/>
    <row r="239953" x14ac:dyDescent="0.25"/>
    <row r="239954" x14ac:dyDescent="0.25"/>
    <row r="239955" x14ac:dyDescent="0.25"/>
    <row r="239956" x14ac:dyDescent="0.25"/>
    <row r="239957" x14ac:dyDescent="0.25"/>
    <row r="239958" x14ac:dyDescent="0.25"/>
    <row r="239959" x14ac:dyDescent="0.25"/>
    <row r="239960" x14ac:dyDescent="0.25"/>
    <row r="239961" x14ac:dyDescent="0.25"/>
    <row r="239962" x14ac:dyDescent="0.25"/>
    <row r="239963" x14ac:dyDescent="0.25"/>
    <row r="239964" x14ac:dyDescent="0.25"/>
    <row r="239965" x14ac:dyDescent="0.25"/>
    <row r="239966" x14ac:dyDescent="0.25"/>
    <row r="239967" x14ac:dyDescent="0.25"/>
    <row r="239968" x14ac:dyDescent="0.25"/>
    <row r="239969" x14ac:dyDescent="0.25"/>
    <row r="239970" x14ac:dyDescent="0.25"/>
    <row r="239971" x14ac:dyDescent="0.25"/>
    <row r="239972" x14ac:dyDescent="0.25"/>
    <row r="239973" x14ac:dyDescent="0.25"/>
    <row r="239974" x14ac:dyDescent="0.25"/>
    <row r="239975" x14ac:dyDescent="0.25"/>
    <row r="239976" x14ac:dyDescent="0.25"/>
    <row r="239977" x14ac:dyDescent="0.25"/>
    <row r="239978" x14ac:dyDescent="0.25"/>
    <row r="239979" x14ac:dyDescent="0.25"/>
    <row r="239980" x14ac:dyDescent="0.25"/>
    <row r="239981" x14ac:dyDescent="0.25"/>
    <row r="239982" x14ac:dyDescent="0.25"/>
    <row r="239983" x14ac:dyDescent="0.25"/>
    <row r="239984" x14ac:dyDescent="0.25"/>
    <row r="239985" x14ac:dyDescent="0.25"/>
    <row r="239986" x14ac:dyDescent="0.25"/>
    <row r="239987" x14ac:dyDescent="0.25"/>
    <row r="239988" x14ac:dyDescent="0.25"/>
    <row r="239989" x14ac:dyDescent="0.25"/>
    <row r="239990" x14ac:dyDescent="0.25"/>
    <row r="239991" x14ac:dyDescent="0.25"/>
    <row r="239992" x14ac:dyDescent="0.25"/>
    <row r="239993" x14ac:dyDescent="0.25"/>
    <row r="239994" x14ac:dyDescent="0.25"/>
    <row r="239995" x14ac:dyDescent="0.25"/>
    <row r="239996" x14ac:dyDescent="0.25"/>
    <row r="239997" x14ac:dyDescent="0.25"/>
    <row r="239998" x14ac:dyDescent="0.25"/>
    <row r="239999" x14ac:dyDescent="0.25"/>
    <row r="240000" x14ac:dyDescent="0.25"/>
    <row r="240001" x14ac:dyDescent="0.25"/>
    <row r="240002" x14ac:dyDescent="0.25"/>
    <row r="240003" x14ac:dyDescent="0.25"/>
    <row r="240004" x14ac:dyDescent="0.25"/>
    <row r="240005" x14ac:dyDescent="0.25"/>
    <row r="240006" x14ac:dyDescent="0.25"/>
    <row r="240007" x14ac:dyDescent="0.25"/>
    <row r="240008" x14ac:dyDescent="0.25"/>
    <row r="240009" x14ac:dyDescent="0.25"/>
    <row r="240010" x14ac:dyDescent="0.25"/>
    <row r="240011" x14ac:dyDescent="0.25"/>
    <row r="240012" x14ac:dyDescent="0.25"/>
    <row r="240013" x14ac:dyDescent="0.25"/>
    <row r="240014" x14ac:dyDescent="0.25"/>
    <row r="240015" x14ac:dyDescent="0.25"/>
    <row r="240016" x14ac:dyDescent="0.25"/>
    <row r="240017" x14ac:dyDescent="0.25"/>
    <row r="240018" x14ac:dyDescent="0.25"/>
    <row r="240019" x14ac:dyDescent="0.25"/>
    <row r="240020" x14ac:dyDescent="0.25"/>
    <row r="240021" x14ac:dyDescent="0.25"/>
    <row r="240022" x14ac:dyDescent="0.25"/>
    <row r="240023" x14ac:dyDescent="0.25"/>
    <row r="240024" x14ac:dyDescent="0.25"/>
    <row r="240025" x14ac:dyDescent="0.25"/>
    <row r="240026" x14ac:dyDescent="0.25"/>
    <row r="240027" x14ac:dyDescent="0.25"/>
    <row r="240028" x14ac:dyDescent="0.25"/>
    <row r="240029" x14ac:dyDescent="0.25"/>
    <row r="240030" x14ac:dyDescent="0.25"/>
    <row r="240031" x14ac:dyDescent="0.25"/>
    <row r="240032" x14ac:dyDescent="0.25"/>
    <row r="240033" x14ac:dyDescent="0.25"/>
    <row r="240034" x14ac:dyDescent="0.25"/>
    <row r="240035" x14ac:dyDescent="0.25"/>
    <row r="240036" x14ac:dyDescent="0.25"/>
    <row r="240037" x14ac:dyDescent="0.25"/>
    <row r="240038" x14ac:dyDescent="0.25"/>
    <row r="240039" x14ac:dyDescent="0.25"/>
    <row r="240040" x14ac:dyDescent="0.25"/>
    <row r="240041" x14ac:dyDescent="0.25"/>
    <row r="240042" x14ac:dyDescent="0.25"/>
    <row r="240043" x14ac:dyDescent="0.25"/>
    <row r="240044" x14ac:dyDescent="0.25"/>
    <row r="240045" x14ac:dyDescent="0.25"/>
    <row r="240046" x14ac:dyDescent="0.25"/>
    <row r="240047" x14ac:dyDescent="0.25"/>
    <row r="240048" x14ac:dyDescent="0.25"/>
    <row r="240049" x14ac:dyDescent="0.25"/>
    <row r="240050" x14ac:dyDescent="0.25"/>
    <row r="240051" x14ac:dyDescent="0.25"/>
    <row r="240052" x14ac:dyDescent="0.25"/>
    <row r="240053" x14ac:dyDescent="0.25"/>
    <row r="240054" x14ac:dyDescent="0.25"/>
    <row r="240055" x14ac:dyDescent="0.25"/>
    <row r="240056" x14ac:dyDescent="0.25"/>
    <row r="240057" x14ac:dyDescent="0.25"/>
    <row r="240058" x14ac:dyDescent="0.25"/>
    <row r="240059" x14ac:dyDescent="0.25"/>
    <row r="240060" x14ac:dyDescent="0.25"/>
    <row r="240061" x14ac:dyDescent="0.25"/>
    <row r="240062" x14ac:dyDescent="0.25"/>
    <row r="240063" x14ac:dyDescent="0.25"/>
    <row r="240064" x14ac:dyDescent="0.25"/>
    <row r="240065" x14ac:dyDescent="0.25"/>
    <row r="240066" x14ac:dyDescent="0.25"/>
    <row r="240067" x14ac:dyDescent="0.25"/>
    <row r="240068" x14ac:dyDescent="0.25"/>
    <row r="240069" x14ac:dyDescent="0.25"/>
    <row r="240070" x14ac:dyDescent="0.25"/>
    <row r="240071" x14ac:dyDescent="0.25"/>
    <row r="240072" x14ac:dyDescent="0.25"/>
    <row r="240073" x14ac:dyDescent="0.25"/>
    <row r="240074" x14ac:dyDescent="0.25"/>
    <row r="240075" x14ac:dyDescent="0.25"/>
    <row r="240076" x14ac:dyDescent="0.25"/>
    <row r="240077" x14ac:dyDescent="0.25"/>
    <row r="240078" x14ac:dyDescent="0.25"/>
    <row r="240079" x14ac:dyDescent="0.25"/>
    <row r="240080" x14ac:dyDescent="0.25"/>
    <row r="240081" x14ac:dyDescent="0.25"/>
    <row r="240082" x14ac:dyDescent="0.25"/>
    <row r="240083" x14ac:dyDescent="0.25"/>
    <row r="240084" x14ac:dyDescent="0.25"/>
    <row r="240085" x14ac:dyDescent="0.25"/>
    <row r="240086" x14ac:dyDescent="0.25"/>
    <row r="240087" x14ac:dyDescent="0.25"/>
    <row r="240088" x14ac:dyDescent="0.25"/>
    <row r="240089" x14ac:dyDescent="0.25"/>
    <row r="240090" x14ac:dyDescent="0.25"/>
    <row r="240091" x14ac:dyDescent="0.25"/>
    <row r="240092" x14ac:dyDescent="0.25"/>
    <row r="240093" x14ac:dyDescent="0.25"/>
    <row r="240094" x14ac:dyDescent="0.25"/>
    <row r="240095" x14ac:dyDescent="0.25"/>
    <row r="240096" x14ac:dyDescent="0.25"/>
    <row r="240097" x14ac:dyDescent="0.25"/>
    <row r="240098" x14ac:dyDescent="0.25"/>
    <row r="240099" x14ac:dyDescent="0.25"/>
    <row r="240100" x14ac:dyDescent="0.25"/>
    <row r="240101" x14ac:dyDescent="0.25"/>
    <row r="240102" x14ac:dyDescent="0.25"/>
    <row r="240103" x14ac:dyDescent="0.25"/>
    <row r="240104" x14ac:dyDescent="0.25"/>
    <row r="240105" x14ac:dyDescent="0.25"/>
    <row r="240106" x14ac:dyDescent="0.25"/>
    <row r="240107" x14ac:dyDescent="0.25"/>
    <row r="240108" x14ac:dyDescent="0.25"/>
    <row r="240109" x14ac:dyDescent="0.25"/>
    <row r="240110" x14ac:dyDescent="0.25"/>
    <row r="240111" x14ac:dyDescent="0.25"/>
    <row r="240112" x14ac:dyDescent="0.25"/>
    <row r="240113" x14ac:dyDescent="0.25"/>
    <row r="240114" x14ac:dyDescent="0.25"/>
    <row r="240115" x14ac:dyDescent="0.25"/>
    <row r="240116" x14ac:dyDescent="0.25"/>
    <row r="240117" x14ac:dyDescent="0.25"/>
    <row r="240118" x14ac:dyDescent="0.25"/>
    <row r="240119" x14ac:dyDescent="0.25"/>
    <row r="240120" x14ac:dyDescent="0.25"/>
    <row r="240121" x14ac:dyDescent="0.25"/>
    <row r="240122" x14ac:dyDescent="0.25"/>
    <row r="240123" x14ac:dyDescent="0.25"/>
    <row r="240124" x14ac:dyDescent="0.25"/>
    <row r="240125" x14ac:dyDescent="0.25"/>
    <row r="240126" x14ac:dyDescent="0.25"/>
    <row r="240127" x14ac:dyDescent="0.25"/>
    <row r="240128" x14ac:dyDescent="0.25"/>
    <row r="240129" x14ac:dyDescent="0.25"/>
    <row r="240130" x14ac:dyDescent="0.25"/>
    <row r="240131" x14ac:dyDescent="0.25"/>
    <row r="240132" x14ac:dyDescent="0.25"/>
    <row r="240133" x14ac:dyDescent="0.25"/>
    <row r="240134" x14ac:dyDescent="0.25"/>
    <row r="240135" x14ac:dyDescent="0.25"/>
    <row r="240136" x14ac:dyDescent="0.25"/>
    <row r="240137" x14ac:dyDescent="0.25"/>
    <row r="240138" x14ac:dyDescent="0.25"/>
    <row r="240139" x14ac:dyDescent="0.25"/>
    <row r="240140" x14ac:dyDescent="0.25"/>
    <row r="240141" x14ac:dyDescent="0.25"/>
    <row r="240142" x14ac:dyDescent="0.25"/>
    <row r="240143" x14ac:dyDescent="0.25"/>
    <row r="240144" x14ac:dyDescent="0.25"/>
    <row r="240145" x14ac:dyDescent="0.25"/>
    <row r="240146" x14ac:dyDescent="0.25"/>
    <row r="240147" x14ac:dyDescent="0.25"/>
    <row r="240148" x14ac:dyDescent="0.25"/>
    <row r="240149" x14ac:dyDescent="0.25"/>
    <row r="240150" x14ac:dyDescent="0.25"/>
    <row r="240151" x14ac:dyDescent="0.25"/>
    <row r="240152" x14ac:dyDescent="0.25"/>
    <row r="240153" x14ac:dyDescent="0.25"/>
    <row r="240154" x14ac:dyDescent="0.25"/>
    <row r="240155" x14ac:dyDescent="0.25"/>
    <row r="240156" x14ac:dyDescent="0.25"/>
    <row r="240157" x14ac:dyDescent="0.25"/>
    <row r="240158" x14ac:dyDescent="0.25"/>
    <row r="240159" x14ac:dyDescent="0.25"/>
    <row r="240160" x14ac:dyDescent="0.25"/>
    <row r="240161" x14ac:dyDescent="0.25"/>
    <row r="240162" x14ac:dyDescent="0.25"/>
    <row r="240163" x14ac:dyDescent="0.25"/>
    <row r="240164" x14ac:dyDescent="0.25"/>
    <row r="240165" x14ac:dyDescent="0.25"/>
    <row r="240166" x14ac:dyDescent="0.25"/>
    <row r="240167" x14ac:dyDescent="0.25"/>
    <row r="240168" x14ac:dyDescent="0.25"/>
    <row r="240169" x14ac:dyDescent="0.25"/>
    <row r="240170" x14ac:dyDescent="0.25"/>
    <row r="240171" x14ac:dyDescent="0.25"/>
    <row r="240172" x14ac:dyDescent="0.25"/>
    <row r="240173" x14ac:dyDescent="0.25"/>
    <row r="240174" x14ac:dyDescent="0.25"/>
    <row r="240175" x14ac:dyDescent="0.25"/>
    <row r="240176" x14ac:dyDescent="0.25"/>
    <row r="240177" x14ac:dyDescent="0.25"/>
    <row r="240178" x14ac:dyDescent="0.25"/>
    <row r="240179" x14ac:dyDescent="0.25"/>
    <row r="240180" x14ac:dyDescent="0.25"/>
    <row r="240181" x14ac:dyDescent="0.25"/>
    <row r="240182" x14ac:dyDescent="0.25"/>
    <row r="240183" x14ac:dyDescent="0.25"/>
    <row r="240184" x14ac:dyDescent="0.25"/>
    <row r="240185" x14ac:dyDescent="0.25"/>
    <row r="240186" x14ac:dyDescent="0.25"/>
    <row r="240187" x14ac:dyDescent="0.25"/>
    <row r="240188" x14ac:dyDescent="0.25"/>
    <row r="240189" x14ac:dyDescent="0.25"/>
    <row r="240190" x14ac:dyDescent="0.25"/>
    <row r="240191" x14ac:dyDescent="0.25"/>
    <row r="240192" x14ac:dyDescent="0.25"/>
    <row r="240193" x14ac:dyDescent="0.25"/>
    <row r="240194" x14ac:dyDescent="0.25"/>
    <row r="240195" x14ac:dyDescent="0.25"/>
    <row r="240196" x14ac:dyDescent="0.25"/>
    <row r="240197" x14ac:dyDescent="0.25"/>
    <row r="240198" x14ac:dyDescent="0.25"/>
    <row r="240199" x14ac:dyDescent="0.25"/>
    <row r="240200" x14ac:dyDescent="0.25"/>
    <row r="240201" x14ac:dyDescent="0.25"/>
    <row r="240202" x14ac:dyDescent="0.25"/>
    <row r="240203" x14ac:dyDescent="0.25"/>
    <row r="240204" x14ac:dyDescent="0.25"/>
    <row r="240205" x14ac:dyDescent="0.25"/>
    <row r="240206" x14ac:dyDescent="0.25"/>
    <row r="240207" x14ac:dyDescent="0.25"/>
    <row r="240208" x14ac:dyDescent="0.25"/>
    <row r="240209" x14ac:dyDescent="0.25"/>
    <row r="240210" x14ac:dyDescent="0.25"/>
    <row r="240211" x14ac:dyDescent="0.25"/>
    <row r="240212" x14ac:dyDescent="0.25"/>
    <row r="240213" x14ac:dyDescent="0.25"/>
    <row r="240214" x14ac:dyDescent="0.25"/>
    <row r="240215" x14ac:dyDescent="0.25"/>
    <row r="240216" x14ac:dyDescent="0.25"/>
    <row r="240217" x14ac:dyDescent="0.25"/>
    <row r="240218" x14ac:dyDescent="0.25"/>
    <row r="240219" x14ac:dyDescent="0.25"/>
    <row r="240220" x14ac:dyDescent="0.25"/>
    <row r="240221" x14ac:dyDescent="0.25"/>
    <row r="240222" x14ac:dyDescent="0.25"/>
    <row r="240223" x14ac:dyDescent="0.25"/>
    <row r="240224" x14ac:dyDescent="0.25"/>
    <row r="240225" x14ac:dyDescent="0.25"/>
    <row r="240226" x14ac:dyDescent="0.25"/>
    <row r="240227" x14ac:dyDescent="0.25"/>
    <row r="240228" x14ac:dyDescent="0.25"/>
    <row r="240229" x14ac:dyDescent="0.25"/>
    <row r="240230" x14ac:dyDescent="0.25"/>
    <row r="240231" x14ac:dyDescent="0.25"/>
    <row r="240232" x14ac:dyDescent="0.25"/>
    <row r="240233" x14ac:dyDescent="0.25"/>
    <row r="240234" x14ac:dyDescent="0.25"/>
    <row r="240235" x14ac:dyDescent="0.25"/>
    <row r="240236" x14ac:dyDescent="0.25"/>
    <row r="240237" x14ac:dyDescent="0.25"/>
    <row r="240238" x14ac:dyDescent="0.25"/>
    <row r="240239" x14ac:dyDescent="0.25"/>
    <row r="240240" x14ac:dyDescent="0.25"/>
    <row r="240241" x14ac:dyDescent="0.25"/>
    <row r="240242" x14ac:dyDescent="0.25"/>
    <row r="240243" x14ac:dyDescent="0.25"/>
    <row r="240244" x14ac:dyDescent="0.25"/>
    <row r="240245" x14ac:dyDescent="0.25"/>
    <row r="240246" x14ac:dyDescent="0.25"/>
    <row r="240247" x14ac:dyDescent="0.25"/>
    <row r="240248" x14ac:dyDescent="0.25"/>
    <row r="240249" x14ac:dyDescent="0.25"/>
    <row r="240250" x14ac:dyDescent="0.25"/>
    <row r="240251" x14ac:dyDescent="0.25"/>
    <row r="240252" x14ac:dyDescent="0.25"/>
    <row r="240253" x14ac:dyDescent="0.25"/>
    <row r="240254" x14ac:dyDescent="0.25"/>
    <row r="240255" x14ac:dyDescent="0.25"/>
    <row r="240256" x14ac:dyDescent="0.25"/>
    <row r="240257" x14ac:dyDescent="0.25"/>
    <row r="240258" x14ac:dyDescent="0.25"/>
    <row r="240259" x14ac:dyDescent="0.25"/>
    <row r="240260" x14ac:dyDescent="0.25"/>
    <row r="240261" x14ac:dyDescent="0.25"/>
    <row r="240262" x14ac:dyDescent="0.25"/>
    <row r="240263" x14ac:dyDescent="0.25"/>
    <row r="240264" x14ac:dyDescent="0.25"/>
    <row r="240265" x14ac:dyDescent="0.25"/>
    <row r="240266" x14ac:dyDescent="0.25"/>
    <row r="240267" x14ac:dyDescent="0.25"/>
    <row r="240268" x14ac:dyDescent="0.25"/>
    <row r="240269" x14ac:dyDescent="0.25"/>
    <row r="240270" x14ac:dyDescent="0.25"/>
    <row r="240271" x14ac:dyDescent="0.25"/>
    <row r="240272" x14ac:dyDescent="0.25"/>
    <row r="240273" x14ac:dyDescent="0.25"/>
    <row r="240274" x14ac:dyDescent="0.25"/>
    <row r="240275" x14ac:dyDescent="0.25"/>
    <row r="240276" x14ac:dyDescent="0.25"/>
    <row r="240277" x14ac:dyDescent="0.25"/>
    <row r="240278" x14ac:dyDescent="0.25"/>
    <row r="240279" x14ac:dyDescent="0.25"/>
    <row r="240280" x14ac:dyDescent="0.25"/>
    <row r="240281" x14ac:dyDescent="0.25"/>
    <row r="240282" x14ac:dyDescent="0.25"/>
    <row r="240283" x14ac:dyDescent="0.25"/>
    <row r="240284" x14ac:dyDescent="0.25"/>
    <row r="240285" x14ac:dyDescent="0.25"/>
    <row r="240286" x14ac:dyDescent="0.25"/>
    <row r="240287" x14ac:dyDescent="0.25"/>
    <row r="240288" x14ac:dyDescent="0.25"/>
    <row r="240289" x14ac:dyDescent="0.25"/>
    <row r="240290" x14ac:dyDescent="0.25"/>
    <row r="240291" x14ac:dyDescent="0.25"/>
    <row r="240292" x14ac:dyDescent="0.25"/>
    <row r="240293" x14ac:dyDescent="0.25"/>
    <row r="240294" x14ac:dyDescent="0.25"/>
    <row r="240295" x14ac:dyDescent="0.25"/>
    <row r="240296" x14ac:dyDescent="0.25"/>
    <row r="240297" x14ac:dyDescent="0.25"/>
    <row r="240298" x14ac:dyDescent="0.25"/>
    <row r="240299" x14ac:dyDescent="0.25"/>
    <row r="240300" x14ac:dyDescent="0.25"/>
    <row r="240301" x14ac:dyDescent="0.25"/>
    <row r="240302" x14ac:dyDescent="0.25"/>
    <row r="240303" x14ac:dyDescent="0.25"/>
    <row r="240304" x14ac:dyDescent="0.25"/>
    <row r="240305" x14ac:dyDescent="0.25"/>
    <row r="240306" x14ac:dyDescent="0.25"/>
    <row r="240307" x14ac:dyDescent="0.25"/>
    <row r="240308" x14ac:dyDescent="0.25"/>
    <row r="240309" x14ac:dyDescent="0.25"/>
    <row r="240310" x14ac:dyDescent="0.25"/>
    <row r="240311" x14ac:dyDescent="0.25"/>
    <row r="240312" x14ac:dyDescent="0.25"/>
    <row r="240313" x14ac:dyDescent="0.25"/>
    <row r="240314" x14ac:dyDescent="0.25"/>
    <row r="240315" x14ac:dyDescent="0.25"/>
    <row r="240316" x14ac:dyDescent="0.25"/>
    <row r="240317" x14ac:dyDescent="0.25"/>
    <row r="240318" x14ac:dyDescent="0.25"/>
    <row r="240319" x14ac:dyDescent="0.25"/>
    <row r="240320" x14ac:dyDescent="0.25"/>
    <row r="240321" x14ac:dyDescent="0.25"/>
    <row r="240322" x14ac:dyDescent="0.25"/>
    <row r="240323" x14ac:dyDescent="0.25"/>
    <row r="240324" x14ac:dyDescent="0.25"/>
    <row r="240325" x14ac:dyDescent="0.25"/>
    <row r="240326" x14ac:dyDescent="0.25"/>
    <row r="240327" x14ac:dyDescent="0.25"/>
    <row r="240328" x14ac:dyDescent="0.25"/>
    <row r="240329" x14ac:dyDescent="0.25"/>
    <row r="240330" x14ac:dyDescent="0.25"/>
    <row r="240331" x14ac:dyDescent="0.25"/>
    <row r="240332" x14ac:dyDescent="0.25"/>
    <row r="240333" x14ac:dyDescent="0.25"/>
    <row r="240334" x14ac:dyDescent="0.25"/>
    <row r="240335" x14ac:dyDescent="0.25"/>
    <row r="240336" x14ac:dyDescent="0.25"/>
    <row r="240337" x14ac:dyDescent="0.25"/>
    <row r="240338" x14ac:dyDescent="0.25"/>
    <row r="240339" x14ac:dyDescent="0.25"/>
    <row r="240340" x14ac:dyDescent="0.25"/>
    <row r="240341" x14ac:dyDescent="0.25"/>
    <row r="240342" x14ac:dyDescent="0.25"/>
    <row r="240343" x14ac:dyDescent="0.25"/>
    <row r="240344" x14ac:dyDescent="0.25"/>
    <row r="240345" x14ac:dyDescent="0.25"/>
    <row r="240346" x14ac:dyDescent="0.25"/>
    <row r="240347" x14ac:dyDescent="0.25"/>
    <row r="240348" x14ac:dyDescent="0.25"/>
    <row r="240349" x14ac:dyDescent="0.25"/>
    <row r="240350" x14ac:dyDescent="0.25"/>
    <row r="240351" x14ac:dyDescent="0.25"/>
    <row r="240352" x14ac:dyDescent="0.25"/>
    <row r="240353" x14ac:dyDescent="0.25"/>
    <row r="240354" x14ac:dyDescent="0.25"/>
    <row r="240355" x14ac:dyDescent="0.25"/>
    <row r="240356" x14ac:dyDescent="0.25"/>
    <row r="240357" x14ac:dyDescent="0.25"/>
    <row r="240358" x14ac:dyDescent="0.25"/>
    <row r="240359" x14ac:dyDescent="0.25"/>
    <row r="240360" x14ac:dyDescent="0.25"/>
    <row r="240361" x14ac:dyDescent="0.25"/>
    <row r="240362" x14ac:dyDescent="0.25"/>
    <row r="240363" x14ac:dyDescent="0.25"/>
    <row r="240364" x14ac:dyDescent="0.25"/>
    <row r="240365" x14ac:dyDescent="0.25"/>
    <row r="240366" x14ac:dyDescent="0.25"/>
    <row r="240367" x14ac:dyDescent="0.25"/>
    <row r="240368" x14ac:dyDescent="0.25"/>
    <row r="240369" x14ac:dyDescent="0.25"/>
    <row r="240370" x14ac:dyDescent="0.25"/>
    <row r="240371" x14ac:dyDescent="0.25"/>
    <row r="240372" x14ac:dyDescent="0.25"/>
    <row r="240373" x14ac:dyDescent="0.25"/>
    <row r="240374" x14ac:dyDescent="0.25"/>
    <row r="240375" x14ac:dyDescent="0.25"/>
    <row r="240376" x14ac:dyDescent="0.25"/>
    <row r="240377" x14ac:dyDescent="0.25"/>
    <row r="240378" x14ac:dyDescent="0.25"/>
    <row r="240379" x14ac:dyDescent="0.25"/>
    <row r="240380" x14ac:dyDescent="0.25"/>
    <row r="240381" x14ac:dyDescent="0.25"/>
    <row r="240382" x14ac:dyDescent="0.25"/>
    <row r="240383" x14ac:dyDescent="0.25"/>
    <row r="240384" x14ac:dyDescent="0.25"/>
    <row r="240385" x14ac:dyDescent="0.25"/>
    <row r="240386" x14ac:dyDescent="0.25"/>
    <row r="240387" x14ac:dyDescent="0.25"/>
    <row r="240388" x14ac:dyDescent="0.25"/>
    <row r="240389" x14ac:dyDescent="0.25"/>
    <row r="240390" x14ac:dyDescent="0.25"/>
    <row r="240391" x14ac:dyDescent="0.25"/>
    <row r="240392" x14ac:dyDescent="0.25"/>
    <row r="240393" x14ac:dyDescent="0.25"/>
    <row r="240394" x14ac:dyDescent="0.25"/>
    <row r="240395" x14ac:dyDescent="0.25"/>
    <row r="240396" x14ac:dyDescent="0.25"/>
    <row r="240397" x14ac:dyDescent="0.25"/>
    <row r="240398" x14ac:dyDescent="0.25"/>
    <row r="240399" x14ac:dyDescent="0.25"/>
    <row r="240400" x14ac:dyDescent="0.25"/>
    <row r="240401" x14ac:dyDescent="0.25"/>
    <row r="240402" x14ac:dyDescent="0.25"/>
    <row r="240403" x14ac:dyDescent="0.25"/>
    <row r="240404" x14ac:dyDescent="0.25"/>
    <row r="240405" x14ac:dyDescent="0.25"/>
    <row r="240406" x14ac:dyDescent="0.25"/>
    <row r="240407" x14ac:dyDescent="0.25"/>
    <row r="240408" x14ac:dyDescent="0.25"/>
    <row r="240409" x14ac:dyDescent="0.25"/>
    <row r="240410" x14ac:dyDescent="0.25"/>
    <row r="240411" x14ac:dyDescent="0.25"/>
    <row r="240412" x14ac:dyDescent="0.25"/>
    <row r="240413" x14ac:dyDescent="0.25"/>
    <row r="240414" x14ac:dyDescent="0.25"/>
    <row r="240415" x14ac:dyDescent="0.25"/>
    <row r="240416" x14ac:dyDescent="0.25"/>
    <row r="240417" x14ac:dyDescent="0.25"/>
    <row r="240418" x14ac:dyDescent="0.25"/>
    <row r="240419" x14ac:dyDescent="0.25"/>
    <row r="240420" x14ac:dyDescent="0.25"/>
    <row r="240421" x14ac:dyDescent="0.25"/>
    <row r="240422" x14ac:dyDescent="0.25"/>
    <row r="240423" x14ac:dyDescent="0.25"/>
    <row r="240424" x14ac:dyDescent="0.25"/>
    <row r="240425" x14ac:dyDescent="0.25"/>
    <row r="240426" x14ac:dyDescent="0.25"/>
    <row r="240427" x14ac:dyDescent="0.25"/>
    <row r="240428" x14ac:dyDescent="0.25"/>
    <row r="240429" x14ac:dyDescent="0.25"/>
    <row r="240430" x14ac:dyDescent="0.25"/>
    <row r="240431" x14ac:dyDescent="0.25"/>
    <row r="240432" x14ac:dyDescent="0.25"/>
    <row r="240433" x14ac:dyDescent="0.25"/>
    <row r="240434" x14ac:dyDescent="0.25"/>
    <row r="240435" x14ac:dyDescent="0.25"/>
    <row r="240436" x14ac:dyDescent="0.25"/>
    <row r="240437" x14ac:dyDescent="0.25"/>
    <row r="240438" x14ac:dyDescent="0.25"/>
    <row r="240439" x14ac:dyDescent="0.25"/>
    <row r="240440" x14ac:dyDescent="0.25"/>
    <row r="240441" x14ac:dyDescent="0.25"/>
    <row r="240442" x14ac:dyDescent="0.25"/>
    <row r="240443" x14ac:dyDescent="0.25"/>
    <row r="240444" x14ac:dyDescent="0.25"/>
    <row r="240445" x14ac:dyDescent="0.25"/>
    <row r="240446" x14ac:dyDescent="0.25"/>
    <row r="240447" x14ac:dyDescent="0.25"/>
    <row r="240448" x14ac:dyDescent="0.25"/>
    <row r="240449" x14ac:dyDescent="0.25"/>
    <row r="240450" x14ac:dyDescent="0.25"/>
    <row r="240451" x14ac:dyDescent="0.25"/>
    <row r="240452" x14ac:dyDescent="0.25"/>
    <row r="240453" x14ac:dyDescent="0.25"/>
    <row r="240454" x14ac:dyDescent="0.25"/>
    <row r="240455" x14ac:dyDescent="0.25"/>
    <row r="240456" x14ac:dyDescent="0.25"/>
    <row r="240457" x14ac:dyDescent="0.25"/>
    <row r="240458" x14ac:dyDescent="0.25"/>
    <row r="240459" x14ac:dyDescent="0.25"/>
    <row r="240460" x14ac:dyDescent="0.25"/>
    <row r="240461" x14ac:dyDescent="0.25"/>
    <row r="240462" x14ac:dyDescent="0.25"/>
    <row r="240463" x14ac:dyDescent="0.25"/>
    <row r="240464" x14ac:dyDescent="0.25"/>
    <row r="240465" x14ac:dyDescent="0.25"/>
    <row r="240466" x14ac:dyDescent="0.25"/>
    <row r="240467" x14ac:dyDescent="0.25"/>
    <row r="240468" x14ac:dyDescent="0.25"/>
    <row r="240469" x14ac:dyDescent="0.25"/>
    <row r="240470" x14ac:dyDescent="0.25"/>
    <row r="240471" x14ac:dyDescent="0.25"/>
    <row r="240472" x14ac:dyDescent="0.25"/>
    <row r="240473" x14ac:dyDescent="0.25"/>
    <row r="240474" x14ac:dyDescent="0.25"/>
    <row r="240475" x14ac:dyDescent="0.25"/>
    <row r="240476" x14ac:dyDescent="0.25"/>
    <row r="240477" x14ac:dyDescent="0.25"/>
    <row r="240478" x14ac:dyDescent="0.25"/>
    <row r="240479" x14ac:dyDescent="0.25"/>
    <row r="240480" x14ac:dyDescent="0.25"/>
    <row r="240481" x14ac:dyDescent="0.25"/>
    <row r="240482" x14ac:dyDescent="0.25"/>
    <row r="240483" x14ac:dyDescent="0.25"/>
    <row r="240484" x14ac:dyDescent="0.25"/>
    <row r="240485" x14ac:dyDescent="0.25"/>
    <row r="240486" x14ac:dyDescent="0.25"/>
    <row r="240487" x14ac:dyDescent="0.25"/>
    <row r="240488" x14ac:dyDescent="0.25"/>
    <row r="240489" x14ac:dyDescent="0.25"/>
    <row r="240490" x14ac:dyDescent="0.25"/>
    <row r="240491" x14ac:dyDescent="0.25"/>
    <row r="240492" x14ac:dyDescent="0.25"/>
    <row r="240493" x14ac:dyDescent="0.25"/>
    <row r="240494" x14ac:dyDescent="0.25"/>
    <row r="240495" x14ac:dyDescent="0.25"/>
    <row r="240496" x14ac:dyDescent="0.25"/>
    <row r="240497" x14ac:dyDescent="0.25"/>
    <row r="240498" x14ac:dyDescent="0.25"/>
    <row r="240499" x14ac:dyDescent="0.25"/>
    <row r="240500" x14ac:dyDescent="0.25"/>
    <row r="240501" x14ac:dyDescent="0.25"/>
    <row r="240502" x14ac:dyDescent="0.25"/>
    <row r="240503" x14ac:dyDescent="0.25"/>
    <row r="240504" x14ac:dyDescent="0.25"/>
    <row r="240505" x14ac:dyDescent="0.25"/>
    <row r="240506" x14ac:dyDescent="0.25"/>
    <row r="240507" x14ac:dyDescent="0.25"/>
    <row r="240508" x14ac:dyDescent="0.25"/>
    <row r="240509" x14ac:dyDescent="0.25"/>
    <row r="240510" x14ac:dyDescent="0.25"/>
    <row r="240511" x14ac:dyDescent="0.25"/>
    <row r="240512" x14ac:dyDescent="0.25"/>
    <row r="240513" x14ac:dyDescent="0.25"/>
    <row r="240514" x14ac:dyDescent="0.25"/>
    <row r="240515" x14ac:dyDescent="0.25"/>
    <row r="240516" x14ac:dyDescent="0.25"/>
    <row r="240517" x14ac:dyDescent="0.25"/>
    <row r="240518" x14ac:dyDescent="0.25"/>
    <row r="240519" x14ac:dyDescent="0.25"/>
    <row r="240520" x14ac:dyDescent="0.25"/>
    <row r="240521" x14ac:dyDescent="0.25"/>
    <row r="240522" x14ac:dyDescent="0.25"/>
    <row r="240523" x14ac:dyDescent="0.25"/>
    <row r="240524" x14ac:dyDescent="0.25"/>
    <row r="240525" x14ac:dyDescent="0.25"/>
    <row r="240526" x14ac:dyDescent="0.25"/>
    <row r="240527" x14ac:dyDescent="0.25"/>
    <row r="240528" x14ac:dyDescent="0.25"/>
    <row r="240529" x14ac:dyDescent="0.25"/>
    <row r="240530" x14ac:dyDescent="0.25"/>
    <row r="240531" x14ac:dyDescent="0.25"/>
    <row r="240532" x14ac:dyDescent="0.25"/>
    <row r="240533" x14ac:dyDescent="0.25"/>
    <row r="240534" x14ac:dyDescent="0.25"/>
    <row r="240535" x14ac:dyDescent="0.25"/>
    <row r="240536" x14ac:dyDescent="0.25"/>
    <row r="240537" x14ac:dyDescent="0.25"/>
    <row r="240538" x14ac:dyDescent="0.25"/>
    <row r="240539" x14ac:dyDescent="0.25"/>
    <row r="240540" x14ac:dyDescent="0.25"/>
    <row r="240541" x14ac:dyDescent="0.25"/>
    <row r="240542" x14ac:dyDescent="0.25"/>
    <row r="240543" x14ac:dyDescent="0.25"/>
    <row r="240544" x14ac:dyDescent="0.25"/>
    <row r="240545" x14ac:dyDescent="0.25"/>
    <row r="240546" x14ac:dyDescent="0.25"/>
    <row r="240547" x14ac:dyDescent="0.25"/>
    <row r="240548" x14ac:dyDescent="0.25"/>
    <row r="240549" x14ac:dyDescent="0.25"/>
    <row r="240550" x14ac:dyDescent="0.25"/>
    <row r="240551" x14ac:dyDescent="0.25"/>
    <row r="240552" x14ac:dyDescent="0.25"/>
    <row r="240553" x14ac:dyDescent="0.25"/>
    <row r="240554" x14ac:dyDescent="0.25"/>
    <row r="240555" x14ac:dyDescent="0.25"/>
    <row r="240556" x14ac:dyDescent="0.25"/>
    <row r="240557" x14ac:dyDescent="0.25"/>
    <row r="240558" x14ac:dyDescent="0.25"/>
    <row r="240559" x14ac:dyDescent="0.25"/>
    <row r="240560" x14ac:dyDescent="0.25"/>
    <row r="240561" x14ac:dyDescent="0.25"/>
    <row r="240562" x14ac:dyDescent="0.25"/>
    <row r="240563" x14ac:dyDescent="0.25"/>
    <row r="240564" x14ac:dyDescent="0.25"/>
    <row r="240565" x14ac:dyDescent="0.25"/>
    <row r="240566" x14ac:dyDescent="0.25"/>
    <row r="240567" x14ac:dyDescent="0.25"/>
    <row r="240568" x14ac:dyDescent="0.25"/>
    <row r="240569" x14ac:dyDescent="0.25"/>
    <row r="240570" x14ac:dyDescent="0.25"/>
    <row r="240571" x14ac:dyDescent="0.25"/>
    <row r="240572" x14ac:dyDescent="0.25"/>
    <row r="240573" x14ac:dyDescent="0.25"/>
    <row r="240574" x14ac:dyDescent="0.25"/>
    <row r="240575" x14ac:dyDescent="0.25"/>
    <row r="240576" x14ac:dyDescent="0.25"/>
    <row r="240577" x14ac:dyDescent="0.25"/>
    <row r="240578" x14ac:dyDescent="0.25"/>
    <row r="240579" x14ac:dyDescent="0.25"/>
    <row r="240580" x14ac:dyDescent="0.25"/>
    <row r="240581" x14ac:dyDescent="0.25"/>
    <row r="240582" x14ac:dyDescent="0.25"/>
    <row r="240583" x14ac:dyDescent="0.25"/>
    <row r="240584" x14ac:dyDescent="0.25"/>
    <row r="240585" x14ac:dyDescent="0.25"/>
    <row r="240586" x14ac:dyDescent="0.25"/>
    <row r="240587" x14ac:dyDescent="0.25"/>
    <row r="240588" x14ac:dyDescent="0.25"/>
    <row r="240589" x14ac:dyDescent="0.25"/>
    <row r="240590" x14ac:dyDescent="0.25"/>
    <row r="240591" x14ac:dyDescent="0.25"/>
    <row r="240592" x14ac:dyDescent="0.25"/>
    <row r="240593" x14ac:dyDescent="0.25"/>
    <row r="240594" x14ac:dyDescent="0.25"/>
    <row r="240595" x14ac:dyDescent="0.25"/>
    <row r="240596" x14ac:dyDescent="0.25"/>
    <row r="240597" x14ac:dyDescent="0.25"/>
    <row r="240598" x14ac:dyDescent="0.25"/>
    <row r="240599" x14ac:dyDescent="0.25"/>
    <row r="240600" x14ac:dyDescent="0.25"/>
    <row r="240601" x14ac:dyDescent="0.25"/>
    <row r="240602" x14ac:dyDescent="0.25"/>
    <row r="240603" x14ac:dyDescent="0.25"/>
    <row r="240604" x14ac:dyDescent="0.25"/>
    <row r="240605" x14ac:dyDescent="0.25"/>
    <row r="240606" x14ac:dyDescent="0.25"/>
    <row r="240607" x14ac:dyDescent="0.25"/>
    <row r="240608" x14ac:dyDescent="0.25"/>
    <row r="240609" x14ac:dyDescent="0.25"/>
    <row r="240610" x14ac:dyDescent="0.25"/>
    <row r="240611" x14ac:dyDescent="0.25"/>
    <row r="240612" x14ac:dyDescent="0.25"/>
    <row r="240613" x14ac:dyDescent="0.25"/>
    <row r="240614" x14ac:dyDescent="0.25"/>
    <row r="240615" x14ac:dyDescent="0.25"/>
    <row r="240616" x14ac:dyDescent="0.25"/>
    <row r="240617" x14ac:dyDescent="0.25"/>
    <row r="240618" x14ac:dyDescent="0.25"/>
    <row r="240619" x14ac:dyDescent="0.25"/>
    <row r="240620" x14ac:dyDescent="0.25"/>
    <row r="240621" x14ac:dyDescent="0.25"/>
    <row r="240622" x14ac:dyDescent="0.25"/>
    <row r="240623" x14ac:dyDescent="0.25"/>
    <row r="240624" x14ac:dyDescent="0.25"/>
    <row r="240625" x14ac:dyDescent="0.25"/>
    <row r="240626" x14ac:dyDescent="0.25"/>
    <row r="240627" x14ac:dyDescent="0.25"/>
    <row r="240628" x14ac:dyDescent="0.25"/>
    <row r="240629" x14ac:dyDescent="0.25"/>
    <row r="240630" x14ac:dyDescent="0.25"/>
    <row r="240631" x14ac:dyDescent="0.25"/>
    <row r="240632" x14ac:dyDescent="0.25"/>
    <row r="240633" x14ac:dyDescent="0.25"/>
    <row r="240634" x14ac:dyDescent="0.25"/>
    <row r="240635" x14ac:dyDescent="0.25"/>
    <row r="240636" x14ac:dyDescent="0.25"/>
    <row r="240637" x14ac:dyDescent="0.25"/>
    <row r="240638" x14ac:dyDescent="0.25"/>
    <row r="240639" x14ac:dyDescent="0.25"/>
    <row r="240640" x14ac:dyDescent="0.25"/>
    <row r="240641" x14ac:dyDescent="0.25"/>
    <row r="240642" x14ac:dyDescent="0.25"/>
    <row r="240643" x14ac:dyDescent="0.25"/>
    <row r="240644" x14ac:dyDescent="0.25"/>
    <row r="240645" x14ac:dyDescent="0.25"/>
    <row r="240646" x14ac:dyDescent="0.25"/>
    <row r="240647" x14ac:dyDescent="0.25"/>
    <row r="240648" x14ac:dyDescent="0.25"/>
    <row r="240649" x14ac:dyDescent="0.25"/>
    <row r="240650" x14ac:dyDescent="0.25"/>
    <row r="240651" x14ac:dyDescent="0.25"/>
    <row r="240652" x14ac:dyDescent="0.25"/>
    <row r="240653" x14ac:dyDescent="0.25"/>
    <row r="240654" x14ac:dyDescent="0.25"/>
    <row r="240655" x14ac:dyDescent="0.25"/>
    <row r="240656" x14ac:dyDescent="0.25"/>
    <row r="240657" x14ac:dyDescent="0.25"/>
    <row r="240658" x14ac:dyDescent="0.25"/>
    <row r="240659" x14ac:dyDescent="0.25"/>
    <row r="240660" x14ac:dyDescent="0.25"/>
    <row r="240661" x14ac:dyDescent="0.25"/>
    <row r="240662" x14ac:dyDescent="0.25"/>
    <row r="240663" x14ac:dyDescent="0.25"/>
    <row r="240664" x14ac:dyDescent="0.25"/>
    <row r="240665" x14ac:dyDescent="0.25"/>
    <row r="240666" x14ac:dyDescent="0.25"/>
    <row r="240667" x14ac:dyDescent="0.25"/>
    <row r="240668" x14ac:dyDescent="0.25"/>
    <row r="240669" x14ac:dyDescent="0.25"/>
    <row r="240670" x14ac:dyDescent="0.25"/>
    <row r="240671" x14ac:dyDescent="0.25"/>
    <row r="240672" x14ac:dyDescent="0.25"/>
    <row r="240673" x14ac:dyDescent="0.25"/>
    <row r="240674" x14ac:dyDescent="0.25"/>
    <row r="240675" x14ac:dyDescent="0.25"/>
    <row r="240676" x14ac:dyDescent="0.25"/>
    <row r="240677" x14ac:dyDescent="0.25"/>
    <row r="240678" x14ac:dyDescent="0.25"/>
    <row r="240679" x14ac:dyDescent="0.25"/>
    <row r="240680" x14ac:dyDescent="0.25"/>
    <row r="240681" x14ac:dyDescent="0.25"/>
    <row r="240682" x14ac:dyDescent="0.25"/>
    <row r="240683" x14ac:dyDescent="0.25"/>
    <row r="240684" x14ac:dyDescent="0.25"/>
    <row r="240685" x14ac:dyDescent="0.25"/>
    <row r="240686" x14ac:dyDescent="0.25"/>
    <row r="240687" x14ac:dyDescent="0.25"/>
    <row r="240688" x14ac:dyDescent="0.25"/>
    <row r="240689" x14ac:dyDescent="0.25"/>
    <row r="240690" x14ac:dyDescent="0.25"/>
    <row r="240691" x14ac:dyDescent="0.25"/>
    <row r="240692" x14ac:dyDescent="0.25"/>
    <row r="240693" x14ac:dyDescent="0.25"/>
    <row r="240694" x14ac:dyDescent="0.25"/>
    <row r="240695" x14ac:dyDescent="0.25"/>
    <row r="240696" x14ac:dyDescent="0.25"/>
    <row r="240697" x14ac:dyDescent="0.25"/>
    <row r="240698" x14ac:dyDescent="0.25"/>
    <row r="240699" x14ac:dyDescent="0.25"/>
    <row r="240700" x14ac:dyDescent="0.25"/>
    <row r="240701" x14ac:dyDescent="0.25"/>
    <row r="240702" x14ac:dyDescent="0.25"/>
    <row r="240703" x14ac:dyDescent="0.25"/>
    <row r="240704" x14ac:dyDescent="0.25"/>
    <row r="240705" x14ac:dyDescent="0.25"/>
    <row r="240706" x14ac:dyDescent="0.25"/>
    <row r="240707" x14ac:dyDescent="0.25"/>
    <row r="240708" x14ac:dyDescent="0.25"/>
    <row r="240709" x14ac:dyDescent="0.25"/>
    <row r="240710" x14ac:dyDescent="0.25"/>
    <row r="240711" x14ac:dyDescent="0.25"/>
    <row r="240712" x14ac:dyDescent="0.25"/>
    <row r="240713" x14ac:dyDescent="0.25"/>
    <row r="240714" x14ac:dyDescent="0.25"/>
    <row r="240715" x14ac:dyDescent="0.25"/>
    <row r="240716" x14ac:dyDescent="0.25"/>
    <row r="240717" x14ac:dyDescent="0.25"/>
    <row r="240718" x14ac:dyDescent="0.25"/>
    <row r="240719" x14ac:dyDescent="0.25"/>
    <row r="240720" x14ac:dyDescent="0.25"/>
    <row r="240721" x14ac:dyDescent="0.25"/>
    <row r="240722" x14ac:dyDescent="0.25"/>
    <row r="240723" x14ac:dyDescent="0.25"/>
    <row r="240724" x14ac:dyDescent="0.25"/>
    <row r="240725" x14ac:dyDescent="0.25"/>
    <row r="240726" x14ac:dyDescent="0.25"/>
    <row r="240727" x14ac:dyDescent="0.25"/>
    <row r="240728" x14ac:dyDescent="0.25"/>
    <row r="240729" x14ac:dyDescent="0.25"/>
    <row r="240730" x14ac:dyDescent="0.25"/>
    <row r="240731" x14ac:dyDescent="0.25"/>
    <row r="240732" x14ac:dyDescent="0.25"/>
    <row r="240733" x14ac:dyDescent="0.25"/>
    <row r="240734" x14ac:dyDescent="0.25"/>
    <row r="240735" x14ac:dyDescent="0.25"/>
    <row r="240736" x14ac:dyDescent="0.25"/>
    <row r="240737" x14ac:dyDescent="0.25"/>
    <row r="240738" x14ac:dyDescent="0.25"/>
    <row r="240739" x14ac:dyDescent="0.25"/>
    <row r="240740" x14ac:dyDescent="0.25"/>
    <row r="240741" x14ac:dyDescent="0.25"/>
    <row r="240742" x14ac:dyDescent="0.25"/>
    <row r="240743" x14ac:dyDescent="0.25"/>
    <row r="240744" x14ac:dyDescent="0.25"/>
    <row r="240745" x14ac:dyDescent="0.25"/>
    <row r="240746" x14ac:dyDescent="0.25"/>
    <row r="240747" x14ac:dyDescent="0.25"/>
    <row r="240748" x14ac:dyDescent="0.25"/>
    <row r="240749" x14ac:dyDescent="0.25"/>
    <row r="240750" x14ac:dyDescent="0.25"/>
    <row r="240751" x14ac:dyDescent="0.25"/>
    <row r="240752" x14ac:dyDescent="0.25"/>
    <row r="240753" x14ac:dyDescent="0.25"/>
    <row r="240754" x14ac:dyDescent="0.25"/>
    <row r="240755" x14ac:dyDescent="0.25"/>
    <row r="240756" x14ac:dyDescent="0.25"/>
    <row r="240757" x14ac:dyDescent="0.25"/>
    <row r="240758" x14ac:dyDescent="0.25"/>
    <row r="240759" x14ac:dyDescent="0.25"/>
    <row r="240760" x14ac:dyDescent="0.25"/>
    <row r="240761" x14ac:dyDescent="0.25"/>
    <row r="240762" x14ac:dyDescent="0.25"/>
    <row r="240763" x14ac:dyDescent="0.25"/>
    <row r="240764" x14ac:dyDescent="0.25"/>
    <row r="240765" x14ac:dyDescent="0.25"/>
    <row r="240766" x14ac:dyDescent="0.25"/>
    <row r="240767" x14ac:dyDescent="0.25"/>
    <row r="240768" x14ac:dyDescent="0.25"/>
    <row r="240769" x14ac:dyDescent="0.25"/>
    <row r="240770" x14ac:dyDescent="0.25"/>
    <row r="240771" x14ac:dyDescent="0.25"/>
    <row r="240772" x14ac:dyDescent="0.25"/>
    <row r="240773" x14ac:dyDescent="0.25"/>
    <row r="240774" x14ac:dyDescent="0.25"/>
    <row r="240775" x14ac:dyDescent="0.25"/>
    <row r="240776" x14ac:dyDescent="0.25"/>
    <row r="240777" x14ac:dyDescent="0.25"/>
    <row r="240778" x14ac:dyDescent="0.25"/>
    <row r="240779" x14ac:dyDescent="0.25"/>
    <row r="240780" x14ac:dyDescent="0.25"/>
    <row r="240781" x14ac:dyDescent="0.25"/>
    <row r="240782" x14ac:dyDescent="0.25"/>
    <row r="240783" x14ac:dyDescent="0.25"/>
    <row r="240784" x14ac:dyDescent="0.25"/>
    <row r="240785" x14ac:dyDescent="0.25"/>
    <row r="240786" x14ac:dyDescent="0.25"/>
    <row r="240787" x14ac:dyDescent="0.25"/>
    <row r="240788" x14ac:dyDescent="0.25"/>
    <row r="240789" x14ac:dyDescent="0.25"/>
    <row r="240790" x14ac:dyDescent="0.25"/>
    <row r="240791" x14ac:dyDescent="0.25"/>
    <row r="240792" x14ac:dyDescent="0.25"/>
    <row r="240793" x14ac:dyDescent="0.25"/>
    <row r="240794" x14ac:dyDescent="0.25"/>
    <row r="240795" x14ac:dyDescent="0.25"/>
    <row r="240796" x14ac:dyDescent="0.25"/>
    <row r="240797" x14ac:dyDescent="0.25"/>
    <row r="240798" x14ac:dyDescent="0.25"/>
    <row r="240799" x14ac:dyDescent="0.25"/>
    <row r="240800" x14ac:dyDescent="0.25"/>
    <row r="240801" x14ac:dyDescent="0.25"/>
    <row r="240802" x14ac:dyDescent="0.25"/>
    <row r="240803" x14ac:dyDescent="0.25"/>
    <row r="240804" x14ac:dyDescent="0.25"/>
    <row r="240805" x14ac:dyDescent="0.25"/>
    <row r="240806" x14ac:dyDescent="0.25"/>
    <row r="240807" x14ac:dyDescent="0.25"/>
    <row r="240808" x14ac:dyDescent="0.25"/>
    <row r="240809" x14ac:dyDescent="0.25"/>
    <row r="240810" x14ac:dyDescent="0.25"/>
    <row r="240811" x14ac:dyDescent="0.25"/>
    <row r="240812" x14ac:dyDescent="0.25"/>
    <row r="240813" x14ac:dyDescent="0.25"/>
    <row r="240814" x14ac:dyDescent="0.25"/>
    <row r="240815" x14ac:dyDescent="0.25"/>
    <row r="240816" x14ac:dyDescent="0.25"/>
    <row r="240817" x14ac:dyDescent="0.25"/>
    <row r="240818" x14ac:dyDescent="0.25"/>
    <row r="240819" x14ac:dyDescent="0.25"/>
    <row r="240820" x14ac:dyDescent="0.25"/>
    <row r="240821" x14ac:dyDescent="0.25"/>
    <row r="240822" x14ac:dyDescent="0.25"/>
    <row r="240823" x14ac:dyDescent="0.25"/>
    <row r="240824" x14ac:dyDescent="0.25"/>
    <row r="240825" x14ac:dyDescent="0.25"/>
    <row r="240826" x14ac:dyDescent="0.25"/>
    <row r="240827" x14ac:dyDescent="0.25"/>
    <row r="240828" x14ac:dyDescent="0.25"/>
    <row r="240829" x14ac:dyDescent="0.25"/>
    <row r="240830" x14ac:dyDescent="0.25"/>
    <row r="240831" x14ac:dyDescent="0.25"/>
    <row r="240832" x14ac:dyDescent="0.25"/>
    <row r="240833" x14ac:dyDescent="0.25"/>
    <row r="240834" x14ac:dyDescent="0.25"/>
    <row r="240835" x14ac:dyDescent="0.25"/>
    <row r="240836" x14ac:dyDescent="0.25"/>
    <row r="240837" x14ac:dyDescent="0.25"/>
    <row r="240838" x14ac:dyDescent="0.25"/>
    <row r="240839" x14ac:dyDescent="0.25"/>
    <row r="240840" x14ac:dyDescent="0.25"/>
    <row r="240841" x14ac:dyDescent="0.25"/>
    <row r="240842" x14ac:dyDescent="0.25"/>
    <row r="240843" x14ac:dyDescent="0.25"/>
    <row r="240844" x14ac:dyDescent="0.25"/>
    <row r="240845" x14ac:dyDescent="0.25"/>
    <row r="240846" x14ac:dyDescent="0.25"/>
    <row r="240847" x14ac:dyDescent="0.25"/>
    <row r="240848" x14ac:dyDescent="0.25"/>
    <row r="240849" x14ac:dyDescent="0.25"/>
    <row r="240850" x14ac:dyDescent="0.25"/>
    <row r="240851" x14ac:dyDescent="0.25"/>
    <row r="240852" x14ac:dyDescent="0.25"/>
    <row r="240853" x14ac:dyDescent="0.25"/>
    <row r="240854" x14ac:dyDescent="0.25"/>
    <row r="240855" x14ac:dyDescent="0.25"/>
    <row r="240856" x14ac:dyDescent="0.25"/>
    <row r="240857" x14ac:dyDescent="0.25"/>
    <row r="240858" x14ac:dyDescent="0.25"/>
    <row r="240859" x14ac:dyDescent="0.25"/>
    <row r="240860" x14ac:dyDescent="0.25"/>
    <row r="240861" x14ac:dyDescent="0.25"/>
    <row r="240862" x14ac:dyDescent="0.25"/>
    <row r="240863" x14ac:dyDescent="0.25"/>
    <row r="240864" x14ac:dyDescent="0.25"/>
    <row r="240865" x14ac:dyDescent="0.25"/>
    <row r="240866" x14ac:dyDescent="0.25"/>
    <row r="240867" x14ac:dyDescent="0.25"/>
    <row r="240868" x14ac:dyDescent="0.25"/>
    <row r="240869" x14ac:dyDescent="0.25"/>
    <row r="240870" x14ac:dyDescent="0.25"/>
    <row r="240871" x14ac:dyDescent="0.25"/>
    <row r="240872" x14ac:dyDescent="0.25"/>
    <row r="240873" x14ac:dyDescent="0.25"/>
    <row r="240874" x14ac:dyDescent="0.25"/>
    <row r="240875" x14ac:dyDescent="0.25"/>
    <row r="240876" x14ac:dyDescent="0.25"/>
    <row r="240877" x14ac:dyDescent="0.25"/>
    <row r="240878" x14ac:dyDescent="0.25"/>
    <row r="240879" x14ac:dyDescent="0.25"/>
    <row r="240880" x14ac:dyDescent="0.25"/>
    <row r="240881" x14ac:dyDescent="0.25"/>
    <row r="240882" x14ac:dyDescent="0.25"/>
    <row r="240883" x14ac:dyDescent="0.25"/>
    <row r="240884" x14ac:dyDescent="0.25"/>
    <row r="240885" x14ac:dyDescent="0.25"/>
    <row r="240886" x14ac:dyDescent="0.25"/>
    <row r="240887" x14ac:dyDescent="0.25"/>
    <row r="240888" x14ac:dyDescent="0.25"/>
    <row r="240889" x14ac:dyDescent="0.25"/>
    <row r="240890" x14ac:dyDescent="0.25"/>
    <row r="240891" x14ac:dyDescent="0.25"/>
    <row r="240892" x14ac:dyDescent="0.25"/>
    <row r="240893" x14ac:dyDescent="0.25"/>
    <row r="240894" x14ac:dyDescent="0.25"/>
    <row r="240895" x14ac:dyDescent="0.25"/>
    <row r="240896" x14ac:dyDescent="0.25"/>
    <row r="240897" x14ac:dyDescent="0.25"/>
    <row r="240898" x14ac:dyDescent="0.25"/>
    <row r="240899" x14ac:dyDescent="0.25"/>
    <row r="240900" x14ac:dyDescent="0.25"/>
    <row r="240901" x14ac:dyDescent="0.25"/>
    <row r="240902" x14ac:dyDescent="0.25"/>
    <row r="240903" x14ac:dyDescent="0.25"/>
    <row r="240904" x14ac:dyDescent="0.25"/>
    <row r="240905" x14ac:dyDescent="0.25"/>
    <row r="240906" x14ac:dyDescent="0.25"/>
    <row r="240907" x14ac:dyDescent="0.25"/>
    <row r="240908" x14ac:dyDescent="0.25"/>
    <row r="240909" x14ac:dyDescent="0.25"/>
    <row r="240910" x14ac:dyDescent="0.25"/>
    <row r="240911" x14ac:dyDescent="0.25"/>
    <row r="240912" x14ac:dyDescent="0.25"/>
    <row r="240913" x14ac:dyDescent="0.25"/>
    <row r="240914" x14ac:dyDescent="0.25"/>
    <row r="240915" x14ac:dyDescent="0.25"/>
    <row r="240916" x14ac:dyDescent="0.25"/>
    <row r="240917" x14ac:dyDescent="0.25"/>
    <row r="240918" x14ac:dyDescent="0.25"/>
    <row r="240919" x14ac:dyDescent="0.25"/>
    <row r="240920" x14ac:dyDescent="0.25"/>
    <row r="240921" x14ac:dyDescent="0.25"/>
    <row r="240922" x14ac:dyDescent="0.25"/>
    <row r="240923" x14ac:dyDescent="0.25"/>
    <row r="240924" x14ac:dyDescent="0.25"/>
    <row r="240925" x14ac:dyDescent="0.25"/>
    <row r="240926" x14ac:dyDescent="0.25"/>
    <row r="240927" x14ac:dyDescent="0.25"/>
    <row r="240928" x14ac:dyDescent="0.25"/>
    <row r="240929" x14ac:dyDescent="0.25"/>
    <row r="240930" x14ac:dyDescent="0.25"/>
    <row r="240931" x14ac:dyDescent="0.25"/>
    <row r="240932" x14ac:dyDescent="0.25"/>
    <row r="240933" x14ac:dyDescent="0.25"/>
    <row r="240934" x14ac:dyDescent="0.25"/>
    <row r="240935" x14ac:dyDescent="0.25"/>
    <row r="240936" x14ac:dyDescent="0.25"/>
    <row r="240937" x14ac:dyDescent="0.25"/>
    <row r="240938" x14ac:dyDescent="0.25"/>
    <row r="240939" x14ac:dyDescent="0.25"/>
    <row r="240940" x14ac:dyDescent="0.25"/>
    <row r="240941" x14ac:dyDescent="0.25"/>
    <row r="240942" x14ac:dyDescent="0.25"/>
    <row r="240943" x14ac:dyDescent="0.25"/>
    <row r="240944" x14ac:dyDescent="0.25"/>
    <row r="240945" x14ac:dyDescent="0.25"/>
    <row r="240946" x14ac:dyDescent="0.25"/>
    <row r="240947" x14ac:dyDescent="0.25"/>
    <row r="240948" x14ac:dyDescent="0.25"/>
    <row r="240949" x14ac:dyDescent="0.25"/>
    <row r="240950" x14ac:dyDescent="0.25"/>
    <row r="240951" x14ac:dyDescent="0.25"/>
    <row r="240952" x14ac:dyDescent="0.25"/>
    <row r="240953" x14ac:dyDescent="0.25"/>
    <row r="240954" x14ac:dyDescent="0.25"/>
    <row r="240955" x14ac:dyDescent="0.25"/>
    <row r="240956" x14ac:dyDescent="0.25"/>
    <row r="240957" x14ac:dyDescent="0.25"/>
    <row r="240958" x14ac:dyDescent="0.25"/>
    <row r="240959" x14ac:dyDescent="0.25"/>
    <row r="240960" x14ac:dyDescent="0.25"/>
    <row r="240961" x14ac:dyDescent="0.25"/>
    <row r="240962" x14ac:dyDescent="0.25"/>
    <row r="240963" x14ac:dyDescent="0.25"/>
    <row r="240964" x14ac:dyDescent="0.25"/>
    <row r="240965" x14ac:dyDescent="0.25"/>
    <row r="240966" x14ac:dyDescent="0.25"/>
    <row r="240967" x14ac:dyDescent="0.25"/>
    <row r="240968" x14ac:dyDescent="0.25"/>
    <row r="240969" x14ac:dyDescent="0.25"/>
    <row r="240970" x14ac:dyDescent="0.25"/>
    <row r="240971" x14ac:dyDescent="0.25"/>
    <row r="240972" x14ac:dyDescent="0.25"/>
    <row r="240973" x14ac:dyDescent="0.25"/>
    <row r="240974" x14ac:dyDescent="0.25"/>
    <row r="240975" x14ac:dyDescent="0.25"/>
    <row r="240976" x14ac:dyDescent="0.25"/>
    <row r="240977" x14ac:dyDescent="0.25"/>
    <row r="240978" x14ac:dyDescent="0.25"/>
    <row r="240979" x14ac:dyDescent="0.25"/>
    <row r="240980" x14ac:dyDescent="0.25"/>
    <row r="240981" x14ac:dyDescent="0.25"/>
    <row r="240982" x14ac:dyDescent="0.25"/>
    <row r="240983" x14ac:dyDescent="0.25"/>
    <row r="240984" x14ac:dyDescent="0.25"/>
    <row r="240985" x14ac:dyDescent="0.25"/>
    <row r="240986" x14ac:dyDescent="0.25"/>
    <row r="240987" x14ac:dyDescent="0.25"/>
    <row r="240988" x14ac:dyDescent="0.25"/>
    <row r="240989" x14ac:dyDescent="0.25"/>
    <row r="240990" x14ac:dyDescent="0.25"/>
    <row r="240991" x14ac:dyDescent="0.25"/>
    <row r="240992" x14ac:dyDescent="0.25"/>
    <row r="240993" x14ac:dyDescent="0.25"/>
    <row r="240994" x14ac:dyDescent="0.25"/>
    <row r="240995" x14ac:dyDescent="0.25"/>
    <row r="240996" x14ac:dyDescent="0.25"/>
    <row r="240997" x14ac:dyDescent="0.25"/>
    <row r="240998" x14ac:dyDescent="0.25"/>
    <row r="240999" x14ac:dyDescent="0.25"/>
    <row r="241000" x14ac:dyDescent="0.25"/>
    <row r="241001" x14ac:dyDescent="0.25"/>
    <row r="241002" x14ac:dyDescent="0.25"/>
    <row r="241003" x14ac:dyDescent="0.25"/>
    <row r="241004" x14ac:dyDescent="0.25"/>
    <row r="241005" x14ac:dyDescent="0.25"/>
    <row r="241006" x14ac:dyDescent="0.25"/>
    <row r="241007" x14ac:dyDescent="0.25"/>
    <row r="241008" x14ac:dyDescent="0.25"/>
    <row r="241009" x14ac:dyDescent="0.25"/>
    <row r="241010" x14ac:dyDescent="0.25"/>
    <row r="241011" x14ac:dyDescent="0.25"/>
    <row r="241012" x14ac:dyDescent="0.25"/>
    <row r="241013" x14ac:dyDescent="0.25"/>
    <row r="241014" x14ac:dyDescent="0.25"/>
    <row r="241015" x14ac:dyDescent="0.25"/>
    <row r="241016" x14ac:dyDescent="0.25"/>
    <row r="241017" x14ac:dyDescent="0.25"/>
    <row r="241018" x14ac:dyDescent="0.25"/>
    <row r="241019" x14ac:dyDescent="0.25"/>
    <row r="241020" x14ac:dyDescent="0.25"/>
    <row r="241021" x14ac:dyDescent="0.25"/>
    <row r="241022" x14ac:dyDescent="0.25"/>
    <row r="241023" x14ac:dyDescent="0.25"/>
    <row r="241024" x14ac:dyDescent="0.25"/>
    <row r="241025" x14ac:dyDescent="0.25"/>
    <row r="241026" x14ac:dyDescent="0.25"/>
    <row r="241027" x14ac:dyDescent="0.25"/>
    <row r="241028" x14ac:dyDescent="0.25"/>
    <row r="241029" x14ac:dyDescent="0.25"/>
    <row r="241030" x14ac:dyDescent="0.25"/>
    <row r="241031" x14ac:dyDescent="0.25"/>
    <row r="241032" x14ac:dyDescent="0.25"/>
    <row r="241033" x14ac:dyDescent="0.25"/>
    <row r="241034" x14ac:dyDescent="0.25"/>
    <row r="241035" x14ac:dyDescent="0.25"/>
    <row r="241036" x14ac:dyDescent="0.25"/>
    <row r="241037" x14ac:dyDescent="0.25"/>
    <row r="241038" x14ac:dyDescent="0.25"/>
    <row r="241039" x14ac:dyDescent="0.25"/>
    <row r="241040" x14ac:dyDescent="0.25"/>
    <row r="241041" x14ac:dyDescent="0.25"/>
    <row r="241042" x14ac:dyDescent="0.25"/>
    <row r="241043" x14ac:dyDescent="0.25"/>
    <row r="241044" x14ac:dyDescent="0.25"/>
    <row r="241045" x14ac:dyDescent="0.25"/>
    <row r="241046" x14ac:dyDescent="0.25"/>
    <row r="241047" x14ac:dyDescent="0.25"/>
    <row r="241048" x14ac:dyDescent="0.25"/>
    <row r="241049" x14ac:dyDescent="0.25"/>
    <row r="241050" x14ac:dyDescent="0.25"/>
    <row r="241051" x14ac:dyDescent="0.25"/>
    <row r="241052" x14ac:dyDescent="0.25"/>
    <row r="241053" x14ac:dyDescent="0.25"/>
    <row r="241054" x14ac:dyDescent="0.25"/>
    <row r="241055" x14ac:dyDescent="0.25"/>
    <row r="241056" x14ac:dyDescent="0.25"/>
    <row r="241057" x14ac:dyDescent="0.25"/>
    <row r="241058" x14ac:dyDescent="0.25"/>
    <row r="241059" x14ac:dyDescent="0.25"/>
    <row r="241060" x14ac:dyDescent="0.25"/>
    <row r="241061" x14ac:dyDescent="0.25"/>
    <row r="241062" x14ac:dyDescent="0.25"/>
    <row r="241063" x14ac:dyDescent="0.25"/>
    <row r="241064" x14ac:dyDescent="0.25"/>
    <row r="241065" x14ac:dyDescent="0.25"/>
    <row r="241066" x14ac:dyDescent="0.25"/>
    <row r="241067" x14ac:dyDescent="0.25"/>
    <row r="241068" x14ac:dyDescent="0.25"/>
    <row r="241069" x14ac:dyDescent="0.25"/>
    <row r="241070" x14ac:dyDescent="0.25"/>
    <row r="241071" x14ac:dyDescent="0.25"/>
    <row r="241072" x14ac:dyDescent="0.25"/>
    <row r="241073" x14ac:dyDescent="0.25"/>
    <row r="241074" x14ac:dyDescent="0.25"/>
    <row r="241075" x14ac:dyDescent="0.25"/>
    <row r="241076" x14ac:dyDescent="0.25"/>
    <row r="241077" x14ac:dyDescent="0.25"/>
    <row r="241078" x14ac:dyDescent="0.25"/>
    <row r="241079" x14ac:dyDescent="0.25"/>
    <row r="241080" x14ac:dyDescent="0.25"/>
    <row r="241081" x14ac:dyDescent="0.25"/>
    <row r="241082" x14ac:dyDescent="0.25"/>
    <row r="241083" x14ac:dyDescent="0.25"/>
    <row r="241084" x14ac:dyDescent="0.25"/>
    <row r="241085" x14ac:dyDescent="0.25"/>
    <row r="241086" x14ac:dyDescent="0.25"/>
    <row r="241087" x14ac:dyDescent="0.25"/>
    <row r="241088" x14ac:dyDescent="0.25"/>
    <row r="241089" x14ac:dyDescent="0.25"/>
    <row r="241090" x14ac:dyDescent="0.25"/>
    <row r="241091" x14ac:dyDescent="0.25"/>
    <row r="241092" x14ac:dyDescent="0.25"/>
    <row r="241093" x14ac:dyDescent="0.25"/>
    <row r="241094" x14ac:dyDescent="0.25"/>
    <row r="241095" x14ac:dyDescent="0.25"/>
    <row r="241096" x14ac:dyDescent="0.25"/>
    <row r="241097" x14ac:dyDescent="0.25"/>
    <row r="241098" x14ac:dyDescent="0.25"/>
    <row r="241099" x14ac:dyDescent="0.25"/>
    <row r="241100" x14ac:dyDescent="0.25"/>
    <row r="241101" x14ac:dyDescent="0.25"/>
    <row r="241102" x14ac:dyDescent="0.25"/>
    <row r="241103" x14ac:dyDescent="0.25"/>
    <row r="241104" x14ac:dyDescent="0.25"/>
    <row r="241105" x14ac:dyDescent="0.25"/>
    <row r="241106" x14ac:dyDescent="0.25"/>
    <row r="241107" x14ac:dyDescent="0.25"/>
    <row r="241108" x14ac:dyDescent="0.25"/>
    <row r="241109" x14ac:dyDescent="0.25"/>
    <row r="241110" x14ac:dyDescent="0.25"/>
    <row r="241111" x14ac:dyDescent="0.25"/>
    <row r="241112" x14ac:dyDescent="0.25"/>
    <row r="241113" x14ac:dyDescent="0.25"/>
    <row r="241114" x14ac:dyDescent="0.25"/>
    <row r="241115" x14ac:dyDescent="0.25"/>
    <row r="241116" x14ac:dyDescent="0.25"/>
    <row r="241117" x14ac:dyDescent="0.25"/>
    <row r="241118" x14ac:dyDescent="0.25"/>
    <row r="241119" x14ac:dyDescent="0.25"/>
    <row r="241120" x14ac:dyDescent="0.25"/>
    <row r="241121" x14ac:dyDescent="0.25"/>
    <row r="241122" x14ac:dyDescent="0.25"/>
    <row r="241123" x14ac:dyDescent="0.25"/>
    <row r="241124" x14ac:dyDescent="0.25"/>
    <row r="241125" x14ac:dyDescent="0.25"/>
    <row r="241126" x14ac:dyDescent="0.25"/>
    <row r="241127" x14ac:dyDescent="0.25"/>
    <row r="241128" x14ac:dyDescent="0.25"/>
    <row r="241129" x14ac:dyDescent="0.25"/>
    <row r="241130" x14ac:dyDescent="0.25"/>
    <row r="241131" x14ac:dyDescent="0.25"/>
    <row r="241132" x14ac:dyDescent="0.25"/>
    <row r="241133" x14ac:dyDescent="0.25"/>
    <row r="241134" x14ac:dyDescent="0.25"/>
    <row r="241135" x14ac:dyDescent="0.25"/>
    <row r="241136" x14ac:dyDescent="0.25"/>
    <row r="241137" x14ac:dyDescent="0.25"/>
    <row r="241138" x14ac:dyDescent="0.25"/>
    <row r="241139" x14ac:dyDescent="0.25"/>
    <row r="241140" x14ac:dyDescent="0.25"/>
    <row r="241141" x14ac:dyDescent="0.25"/>
    <row r="241142" x14ac:dyDescent="0.25"/>
    <row r="241143" x14ac:dyDescent="0.25"/>
    <row r="241144" x14ac:dyDescent="0.25"/>
    <row r="241145" x14ac:dyDescent="0.25"/>
    <row r="241146" x14ac:dyDescent="0.25"/>
    <row r="241147" x14ac:dyDescent="0.25"/>
    <row r="241148" x14ac:dyDescent="0.25"/>
    <row r="241149" x14ac:dyDescent="0.25"/>
    <row r="241150" x14ac:dyDescent="0.25"/>
    <row r="241151" x14ac:dyDescent="0.25"/>
    <row r="241152" x14ac:dyDescent="0.25"/>
    <row r="241153" x14ac:dyDescent="0.25"/>
    <row r="241154" x14ac:dyDescent="0.25"/>
    <row r="241155" x14ac:dyDescent="0.25"/>
    <row r="241156" x14ac:dyDescent="0.25"/>
    <row r="241157" x14ac:dyDescent="0.25"/>
    <row r="241158" x14ac:dyDescent="0.25"/>
    <row r="241159" x14ac:dyDescent="0.25"/>
    <row r="241160" x14ac:dyDescent="0.25"/>
    <row r="241161" x14ac:dyDescent="0.25"/>
    <row r="241162" x14ac:dyDescent="0.25"/>
    <row r="241163" x14ac:dyDescent="0.25"/>
    <row r="241164" x14ac:dyDescent="0.25"/>
    <row r="241165" x14ac:dyDescent="0.25"/>
    <row r="241166" x14ac:dyDescent="0.25"/>
    <row r="241167" x14ac:dyDescent="0.25"/>
    <row r="241168" x14ac:dyDescent="0.25"/>
    <row r="241169" x14ac:dyDescent="0.25"/>
    <row r="241170" x14ac:dyDescent="0.25"/>
    <row r="241171" x14ac:dyDescent="0.25"/>
    <row r="241172" x14ac:dyDescent="0.25"/>
    <row r="241173" x14ac:dyDescent="0.25"/>
    <row r="241174" x14ac:dyDescent="0.25"/>
    <row r="241175" x14ac:dyDescent="0.25"/>
    <row r="241176" x14ac:dyDescent="0.25"/>
    <row r="241177" x14ac:dyDescent="0.25"/>
    <row r="241178" x14ac:dyDescent="0.25"/>
    <row r="241179" x14ac:dyDescent="0.25"/>
    <row r="241180" x14ac:dyDescent="0.25"/>
    <row r="241181" x14ac:dyDescent="0.25"/>
    <row r="241182" x14ac:dyDescent="0.25"/>
    <row r="241183" x14ac:dyDescent="0.25"/>
    <row r="241184" x14ac:dyDescent="0.25"/>
    <row r="241185" x14ac:dyDescent="0.25"/>
    <row r="241186" x14ac:dyDescent="0.25"/>
    <row r="241187" x14ac:dyDescent="0.25"/>
    <row r="241188" x14ac:dyDescent="0.25"/>
    <row r="241189" x14ac:dyDescent="0.25"/>
    <row r="241190" x14ac:dyDescent="0.25"/>
    <row r="241191" x14ac:dyDescent="0.25"/>
    <row r="241192" x14ac:dyDescent="0.25"/>
    <row r="241193" x14ac:dyDescent="0.25"/>
    <row r="241194" x14ac:dyDescent="0.25"/>
    <row r="241195" x14ac:dyDescent="0.25"/>
    <row r="241196" x14ac:dyDescent="0.25"/>
    <row r="241197" x14ac:dyDescent="0.25"/>
    <row r="241198" x14ac:dyDescent="0.25"/>
    <row r="241199" x14ac:dyDescent="0.25"/>
    <row r="241200" x14ac:dyDescent="0.25"/>
    <row r="241201" x14ac:dyDescent="0.25"/>
    <row r="241202" x14ac:dyDescent="0.25"/>
    <row r="241203" x14ac:dyDescent="0.25"/>
    <row r="241204" x14ac:dyDescent="0.25"/>
    <row r="241205" x14ac:dyDescent="0.25"/>
    <row r="241206" x14ac:dyDescent="0.25"/>
    <row r="241207" x14ac:dyDescent="0.25"/>
    <row r="241208" x14ac:dyDescent="0.25"/>
    <row r="241209" x14ac:dyDescent="0.25"/>
    <row r="241210" x14ac:dyDescent="0.25"/>
    <row r="241211" x14ac:dyDescent="0.25"/>
    <row r="241212" x14ac:dyDescent="0.25"/>
    <row r="241213" x14ac:dyDescent="0.25"/>
    <row r="241214" x14ac:dyDescent="0.25"/>
    <row r="241215" x14ac:dyDescent="0.25"/>
    <row r="241216" x14ac:dyDescent="0.25"/>
    <row r="241217" x14ac:dyDescent="0.25"/>
    <row r="241218" x14ac:dyDescent="0.25"/>
    <row r="241219" x14ac:dyDescent="0.25"/>
    <row r="241220" x14ac:dyDescent="0.25"/>
    <row r="241221" x14ac:dyDescent="0.25"/>
    <row r="241222" x14ac:dyDescent="0.25"/>
    <row r="241223" x14ac:dyDescent="0.25"/>
    <row r="241224" x14ac:dyDescent="0.25"/>
    <row r="241225" x14ac:dyDescent="0.25"/>
    <row r="241226" x14ac:dyDescent="0.25"/>
    <row r="241227" x14ac:dyDescent="0.25"/>
    <row r="241228" x14ac:dyDescent="0.25"/>
    <row r="241229" x14ac:dyDescent="0.25"/>
    <row r="241230" x14ac:dyDescent="0.25"/>
    <row r="241231" x14ac:dyDescent="0.25"/>
    <row r="241232" x14ac:dyDescent="0.25"/>
    <row r="241233" x14ac:dyDescent="0.25"/>
    <row r="241234" x14ac:dyDescent="0.25"/>
    <row r="241235" x14ac:dyDescent="0.25"/>
    <row r="241236" x14ac:dyDescent="0.25"/>
    <row r="241237" x14ac:dyDescent="0.25"/>
    <row r="241238" x14ac:dyDescent="0.25"/>
    <row r="241239" x14ac:dyDescent="0.25"/>
    <row r="241240" x14ac:dyDescent="0.25"/>
    <row r="241241" x14ac:dyDescent="0.25"/>
    <row r="241242" x14ac:dyDescent="0.25"/>
    <row r="241243" x14ac:dyDescent="0.25"/>
    <row r="241244" x14ac:dyDescent="0.25"/>
    <row r="241245" x14ac:dyDescent="0.25"/>
    <row r="241246" x14ac:dyDescent="0.25"/>
    <row r="241247" x14ac:dyDescent="0.25"/>
    <row r="241248" x14ac:dyDescent="0.25"/>
    <row r="241249" x14ac:dyDescent="0.25"/>
    <row r="241250" x14ac:dyDescent="0.25"/>
    <row r="241251" x14ac:dyDescent="0.25"/>
    <row r="241252" x14ac:dyDescent="0.25"/>
    <row r="241253" x14ac:dyDescent="0.25"/>
    <row r="241254" x14ac:dyDescent="0.25"/>
    <row r="241255" x14ac:dyDescent="0.25"/>
    <row r="241256" x14ac:dyDescent="0.25"/>
    <row r="241257" x14ac:dyDescent="0.25"/>
    <row r="241258" x14ac:dyDescent="0.25"/>
    <row r="241259" x14ac:dyDescent="0.25"/>
    <row r="241260" x14ac:dyDescent="0.25"/>
    <row r="241261" x14ac:dyDescent="0.25"/>
    <row r="241262" x14ac:dyDescent="0.25"/>
    <row r="241263" x14ac:dyDescent="0.25"/>
    <row r="241264" x14ac:dyDescent="0.25"/>
    <row r="241265" x14ac:dyDescent="0.25"/>
    <row r="241266" x14ac:dyDescent="0.25"/>
    <row r="241267" x14ac:dyDescent="0.25"/>
    <row r="241268" x14ac:dyDescent="0.25"/>
    <row r="241269" x14ac:dyDescent="0.25"/>
    <row r="241270" x14ac:dyDescent="0.25"/>
    <row r="241271" x14ac:dyDescent="0.25"/>
    <row r="241272" x14ac:dyDescent="0.25"/>
    <row r="241273" x14ac:dyDescent="0.25"/>
    <row r="241274" x14ac:dyDescent="0.25"/>
    <row r="241275" x14ac:dyDescent="0.25"/>
    <row r="241276" x14ac:dyDescent="0.25"/>
    <row r="241277" x14ac:dyDescent="0.25"/>
    <row r="241278" x14ac:dyDescent="0.25"/>
    <row r="241279" x14ac:dyDescent="0.25"/>
    <row r="241280" x14ac:dyDescent="0.25"/>
    <row r="241281" x14ac:dyDescent="0.25"/>
    <row r="241282" x14ac:dyDescent="0.25"/>
    <row r="241283" x14ac:dyDescent="0.25"/>
    <row r="241284" x14ac:dyDescent="0.25"/>
    <row r="241285" x14ac:dyDescent="0.25"/>
    <row r="241286" x14ac:dyDescent="0.25"/>
    <row r="241287" x14ac:dyDescent="0.25"/>
    <row r="241288" x14ac:dyDescent="0.25"/>
    <row r="241289" x14ac:dyDescent="0.25"/>
    <row r="241290" x14ac:dyDescent="0.25"/>
    <row r="241291" x14ac:dyDescent="0.25"/>
    <row r="241292" x14ac:dyDescent="0.25"/>
    <row r="241293" x14ac:dyDescent="0.25"/>
    <row r="241294" x14ac:dyDescent="0.25"/>
    <row r="241295" x14ac:dyDescent="0.25"/>
    <row r="241296" x14ac:dyDescent="0.25"/>
    <row r="241297" x14ac:dyDescent="0.25"/>
    <row r="241298" x14ac:dyDescent="0.25"/>
    <row r="241299" x14ac:dyDescent="0.25"/>
    <row r="241300" x14ac:dyDescent="0.25"/>
    <row r="241301" x14ac:dyDescent="0.25"/>
    <row r="241302" x14ac:dyDescent="0.25"/>
    <row r="241303" x14ac:dyDescent="0.25"/>
    <row r="241304" x14ac:dyDescent="0.25"/>
    <row r="241305" x14ac:dyDescent="0.25"/>
    <row r="241306" x14ac:dyDescent="0.25"/>
    <row r="241307" x14ac:dyDescent="0.25"/>
    <row r="241308" x14ac:dyDescent="0.25"/>
    <row r="241309" x14ac:dyDescent="0.25"/>
    <row r="241310" x14ac:dyDescent="0.25"/>
    <row r="241311" x14ac:dyDescent="0.25"/>
    <row r="241312" x14ac:dyDescent="0.25"/>
    <row r="241313" x14ac:dyDescent="0.25"/>
    <row r="241314" x14ac:dyDescent="0.25"/>
    <row r="241315" x14ac:dyDescent="0.25"/>
    <row r="241316" x14ac:dyDescent="0.25"/>
    <row r="241317" x14ac:dyDescent="0.25"/>
    <row r="241318" x14ac:dyDescent="0.25"/>
    <row r="241319" x14ac:dyDescent="0.25"/>
    <row r="241320" x14ac:dyDescent="0.25"/>
    <row r="241321" x14ac:dyDescent="0.25"/>
    <row r="241322" x14ac:dyDescent="0.25"/>
    <row r="241323" x14ac:dyDescent="0.25"/>
    <row r="241324" x14ac:dyDescent="0.25"/>
    <row r="241325" x14ac:dyDescent="0.25"/>
    <row r="241326" x14ac:dyDescent="0.25"/>
    <row r="241327" x14ac:dyDescent="0.25"/>
    <row r="241328" x14ac:dyDescent="0.25"/>
    <row r="241329" x14ac:dyDescent="0.25"/>
    <row r="241330" x14ac:dyDescent="0.25"/>
    <row r="241331" x14ac:dyDescent="0.25"/>
    <row r="241332" x14ac:dyDescent="0.25"/>
    <row r="241333" x14ac:dyDescent="0.25"/>
    <row r="241334" x14ac:dyDescent="0.25"/>
    <row r="241335" x14ac:dyDescent="0.25"/>
    <row r="241336" x14ac:dyDescent="0.25"/>
    <row r="241337" x14ac:dyDescent="0.25"/>
    <row r="241338" x14ac:dyDescent="0.25"/>
    <row r="241339" x14ac:dyDescent="0.25"/>
    <row r="241340" x14ac:dyDescent="0.25"/>
    <row r="241341" x14ac:dyDescent="0.25"/>
    <row r="241342" x14ac:dyDescent="0.25"/>
    <row r="241343" x14ac:dyDescent="0.25"/>
    <row r="241344" x14ac:dyDescent="0.25"/>
    <row r="241345" x14ac:dyDescent="0.25"/>
    <row r="241346" x14ac:dyDescent="0.25"/>
    <row r="241347" x14ac:dyDescent="0.25"/>
    <row r="241348" x14ac:dyDescent="0.25"/>
    <row r="241349" x14ac:dyDescent="0.25"/>
    <row r="241350" x14ac:dyDescent="0.25"/>
    <row r="241351" x14ac:dyDescent="0.25"/>
    <row r="241352" x14ac:dyDescent="0.25"/>
    <row r="241353" x14ac:dyDescent="0.25"/>
    <row r="241354" x14ac:dyDescent="0.25"/>
    <row r="241355" x14ac:dyDescent="0.25"/>
    <row r="241356" x14ac:dyDescent="0.25"/>
    <row r="241357" x14ac:dyDescent="0.25"/>
    <row r="241358" x14ac:dyDescent="0.25"/>
    <row r="241359" x14ac:dyDescent="0.25"/>
    <row r="241360" x14ac:dyDescent="0.25"/>
    <row r="241361" x14ac:dyDescent="0.25"/>
    <row r="241362" x14ac:dyDescent="0.25"/>
    <row r="241363" x14ac:dyDescent="0.25"/>
    <row r="241364" x14ac:dyDescent="0.25"/>
    <row r="241365" x14ac:dyDescent="0.25"/>
    <row r="241366" x14ac:dyDescent="0.25"/>
    <row r="241367" x14ac:dyDescent="0.25"/>
    <row r="241368" x14ac:dyDescent="0.25"/>
    <row r="241369" x14ac:dyDescent="0.25"/>
    <row r="241370" x14ac:dyDescent="0.25"/>
    <row r="241371" x14ac:dyDescent="0.25"/>
    <row r="241372" x14ac:dyDescent="0.25"/>
    <row r="241373" x14ac:dyDescent="0.25"/>
    <row r="241374" x14ac:dyDescent="0.25"/>
    <row r="241375" x14ac:dyDescent="0.25"/>
    <row r="241376" x14ac:dyDescent="0.25"/>
    <row r="241377" x14ac:dyDescent="0.25"/>
    <row r="241378" x14ac:dyDescent="0.25"/>
    <row r="241379" x14ac:dyDescent="0.25"/>
    <row r="241380" x14ac:dyDescent="0.25"/>
    <row r="241381" x14ac:dyDescent="0.25"/>
    <row r="241382" x14ac:dyDescent="0.25"/>
    <row r="241383" x14ac:dyDescent="0.25"/>
    <row r="241384" x14ac:dyDescent="0.25"/>
    <row r="241385" x14ac:dyDescent="0.25"/>
    <row r="241386" x14ac:dyDescent="0.25"/>
    <row r="241387" x14ac:dyDescent="0.25"/>
    <row r="241388" x14ac:dyDescent="0.25"/>
    <row r="241389" x14ac:dyDescent="0.25"/>
    <row r="241390" x14ac:dyDescent="0.25"/>
    <row r="241391" x14ac:dyDescent="0.25"/>
    <row r="241392" x14ac:dyDescent="0.25"/>
    <row r="241393" x14ac:dyDescent="0.25"/>
    <row r="241394" x14ac:dyDescent="0.25"/>
    <row r="241395" x14ac:dyDescent="0.25"/>
    <row r="241396" x14ac:dyDescent="0.25"/>
    <row r="241397" x14ac:dyDescent="0.25"/>
    <row r="241398" x14ac:dyDescent="0.25"/>
    <row r="241399" x14ac:dyDescent="0.25"/>
    <row r="241400" x14ac:dyDescent="0.25"/>
    <row r="241401" x14ac:dyDescent="0.25"/>
    <row r="241402" x14ac:dyDescent="0.25"/>
    <row r="241403" x14ac:dyDescent="0.25"/>
    <row r="241404" x14ac:dyDescent="0.25"/>
    <row r="241405" x14ac:dyDescent="0.25"/>
    <row r="241406" x14ac:dyDescent="0.25"/>
    <row r="241407" x14ac:dyDescent="0.25"/>
    <row r="241408" x14ac:dyDescent="0.25"/>
    <row r="241409" x14ac:dyDescent="0.25"/>
    <row r="241410" x14ac:dyDescent="0.25"/>
    <row r="241411" x14ac:dyDescent="0.25"/>
    <row r="241412" x14ac:dyDescent="0.25"/>
    <row r="241413" x14ac:dyDescent="0.25"/>
    <row r="241414" x14ac:dyDescent="0.25"/>
    <row r="241415" x14ac:dyDescent="0.25"/>
    <row r="241416" x14ac:dyDescent="0.25"/>
    <row r="241417" x14ac:dyDescent="0.25"/>
    <row r="241418" x14ac:dyDescent="0.25"/>
    <row r="241419" x14ac:dyDescent="0.25"/>
    <row r="241420" x14ac:dyDescent="0.25"/>
    <row r="241421" x14ac:dyDescent="0.25"/>
    <row r="241422" x14ac:dyDescent="0.25"/>
    <row r="241423" x14ac:dyDescent="0.25"/>
    <row r="241424" x14ac:dyDescent="0.25"/>
    <row r="241425" x14ac:dyDescent="0.25"/>
    <row r="241426" x14ac:dyDescent="0.25"/>
    <row r="241427" x14ac:dyDescent="0.25"/>
    <row r="241428" x14ac:dyDescent="0.25"/>
    <row r="241429" x14ac:dyDescent="0.25"/>
    <row r="241430" x14ac:dyDescent="0.25"/>
    <row r="241431" x14ac:dyDescent="0.25"/>
    <row r="241432" x14ac:dyDescent="0.25"/>
    <row r="241433" x14ac:dyDescent="0.25"/>
    <row r="241434" x14ac:dyDescent="0.25"/>
    <row r="241435" x14ac:dyDescent="0.25"/>
    <row r="241436" x14ac:dyDescent="0.25"/>
    <row r="241437" x14ac:dyDescent="0.25"/>
    <row r="241438" x14ac:dyDescent="0.25"/>
    <row r="241439" x14ac:dyDescent="0.25"/>
    <row r="241440" x14ac:dyDescent="0.25"/>
    <row r="241441" x14ac:dyDescent="0.25"/>
    <row r="241442" x14ac:dyDescent="0.25"/>
    <row r="241443" x14ac:dyDescent="0.25"/>
    <row r="241444" x14ac:dyDescent="0.25"/>
    <row r="241445" x14ac:dyDescent="0.25"/>
    <row r="241446" x14ac:dyDescent="0.25"/>
    <row r="241447" x14ac:dyDescent="0.25"/>
    <row r="241448" x14ac:dyDescent="0.25"/>
    <row r="241449" x14ac:dyDescent="0.25"/>
    <row r="241450" x14ac:dyDescent="0.25"/>
    <row r="241451" x14ac:dyDescent="0.25"/>
    <row r="241452" x14ac:dyDescent="0.25"/>
    <row r="241453" x14ac:dyDescent="0.25"/>
    <row r="241454" x14ac:dyDescent="0.25"/>
    <row r="241455" x14ac:dyDescent="0.25"/>
    <row r="241456" x14ac:dyDescent="0.25"/>
    <row r="241457" x14ac:dyDescent="0.25"/>
    <row r="241458" x14ac:dyDescent="0.25"/>
    <row r="241459" x14ac:dyDescent="0.25"/>
    <row r="241460" x14ac:dyDescent="0.25"/>
    <row r="241461" x14ac:dyDescent="0.25"/>
    <row r="241462" x14ac:dyDescent="0.25"/>
    <row r="241463" x14ac:dyDescent="0.25"/>
    <row r="241464" x14ac:dyDescent="0.25"/>
    <row r="241465" x14ac:dyDescent="0.25"/>
    <row r="241466" x14ac:dyDescent="0.25"/>
    <row r="241467" x14ac:dyDescent="0.25"/>
    <row r="241468" x14ac:dyDescent="0.25"/>
    <row r="241469" x14ac:dyDescent="0.25"/>
    <row r="241470" x14ac:dyDescent="0.25"/>
    <row r="241471" x14ac:dyDescent="0.25"/>
    <row r="241472" x14ac:dyDescent="0.25"/>
    <row r="241473" x14ac:dyDescent="0.25"/>
    <row r="241474" x14ac:dyDescent="0.25"/>
    <row r="241475" x14ac:dyDescent="0.25"/>
    <row r="241476" x14ac:dyDescent="0.25"/>
    <row r="241477" x14ac:dyDescent="0.25"/>
    <row r="241478" x14ac:dyDescent="0.25"/>
    <row r="241479" x14ac:dyDescent="0.25"/>
    <row r="241480" x14ac:dyDescent="0.25"/>
    <row r="241481" x14ac:dyDescent="0.25"/>
    <row r="241482" x14ac:dyDescent="0.25"/>
    <row r="241483" x14ac:dyDescent="0.25"/>
    <row r="241484" x14ac:dyDescent="0.25"/>
    <row r="241485" x14ac:dyDescent="0.25"/>
    <row r="241486" x14ac:dyDescent="0.25"/>
    <row r="241487" x14ac:dyDescent="0.25"/>
    <row r="241488" x14ac:dyDescent="0.25"/>
    <row r="241489" x14ac:dyDescent="0.25"/>
    <row r="241490" x14ac:dyDescent="0.25"/>
    <row r="241491" x14ac:dyDescent="0.25"/>
    <row r="241492" x14ac:dyDescent="0.25"/>
    <row r="241493" x14ac:dyDescent="0.25"/>
    <row r="241494" x14ac:dyDescent="0.25"/>
    <row r="241495" x14ac:dyDescent="0.25"/>
    <row r="241496" x14ac:dyDescent="0.25"/>
    <row r="241497" x14ac:dyDescent="0.25"/>
    <row r="241498" x14ac:dyDescent="0.25"/>
    <row r="241499" x14ac:dyDescent="0.25"/>
    <row r="241500" x14ac:dyDescent="0.25"/>
    <row r="241501" x14ac:dyDescent="0.25"/>
    <row r="241502" x14ac:dyDescent="0.25"/>
    <row r="241503" x14ac:dyDescent="0.25"/>
    <row r="241504" x14ac:dyDescent="0.25"/>
    <row r="241505" x14ac:dyDescent="0.25"/>
    <row r="241506" x14ac:dyDescent="0.25"/>
    <row r="241507" x14ac:dyDescent="0.25"/>
    <row r="241508" x14ac:dyDescent="0.25"/>
    <row r="241509" x14ac:dyDescent="0.25"/>
    <row r="241510" x14ac:dyDescent="0.25"/>
    <row r="241511" x14ac:dyDescent="0.25"/>
    <row r="241512" x14ac:dyDescent="0.25"/>
    <row r="241513" x14ac:dyDescent="0.25"/>
    <row r="241514" x14ac:dyDescent="0.25"/>
    <row r="241515" x14ac:dyDescent="0.25"/>
    <row r="241516" x14ac:dyDescent="0.25"/>
    <row r="241517" x14ac:dyDescent="0.25"/>
    <row r="241518" x14ac:dyDescent="0.25"/>
    <row r="241519" x14ac:dyDescent="0.25"/>
    <row r="241520" x14ac:dyDescent="0.25"/>
    <row r="241521" x14ac:dyDescent="0.25"/>
    <row r="241522" x14ac:dyDescent="0.25"/>
    <row r="241523" x14ac:dyDescent="0.25"/>
    <row r="241524" x14ac:dyDescent="0.25"/>
    <row r="241525" x14ac:dyDescent="0.25"/>
    <row r="241526" x14ac:dyDescent="0.25"/>
    <row r="241527" x14ac:dyDescent="0.25"/>
    <row r="241528" x14ac:dyDescent="0.25"/>
    <row r="241529" x14ac:dyDescent="0.25"/>
    <row r="241530" x14ac:dyDescent="0.25"/>
    <row r="241531" x14ac:dyDescent="0.25"/>
    <row r="241532" x14ac:dyDescent="0.25"/>
    <row r="241533" x14ac:dyDescent="0.25"/>
    <row r="241534" x14ac:dyDescent="0.25"/>
    <row r="241535" x14ac:dyDescent="0.25"/>
    <row r="241536" x14ac:dyDescent="0.25"/>
    <row r="241537" x14ac:dyDescent="0.25"/>
    <row r="241538" x14ac:dyDescent="0.25"/>
    <row r="241539" x14ac:dyDescent="0.25"/>
    <row r="241540" x14ac:dyDescent="0.25"/>
    <row r="241541" x14ac:dyDescent="0.25"/>
    <row r="241542" x14ac:dyDescent="0.25"/>
    <row r="241543" x14ac:dyDescent="0.25"/>
    <row r="241544" x14ac:dyDescent="0.25"/>
    <row r="241545" x14ac:dyDescent="0.25"/>
    <row r="241546" x14ac:dyDescent="0.25"/>
    <row r="241547" x14ac:dyDescent="0.25"/>
    <row r="241548" x14ac:dyDescent="0.25"/>
    <row r="241549" x14ac:dyDescent="0.25"/>
    <row r="241550" x14ac:dyDescent="0.25"/>
    <row r="241551" x14ac:dyDescent="0.25"/>
    <row r="241552" x14ac:dyDescent="0.25"/>
    <row r="241553" x14ac:dyDescent="0.25"/>
    <row r="241554" x14ac:dyDescent="0.25"/>
    <row r="241555" x14ac:dyDescent="0.25"/>
    <row r="241556" x14ac:dyDescent="0.25"/>
    <row r="241557" x14ac:dyDescent="0.25"/>
    <row r="241558" x14ac:dyDescent="0.25"/>
    <row r="241559" x14ac:dyDescent="0.25"/>
    <row r="241560" x14ac:dyDescent="0.25"/>
    <row r="241561" x14ac:dyDescent="0.25"/>
    <row r="241562" x14ac:dyDescent="0.25"/>
    <row r="241563" x14ac:dyDescent="0.25"/>
    <row r="241564" x14ac:dyDescent="0.25"/>
    <row r="241565" x14ac:dyDescent="0.25"/>
    <row r="241566" x14ac:dyDescent="0.25"/>
    <row r="241567" x14ac:dyDescent="0.25"/>
    <row r="241568" x14ac:dyDescent="0.25"/>
    <row r="241569" x14ac:dyDescent="0.25"/>
    <row r="241570" x14ac:dyDescent="0.25"/>
    <row r="241571" x14ac:dyDescent="0.25"/>
    <row r="241572" x14ac:dyDescent="0.25"/>
    <row r="241573" x14ac:dyDescent="0.25"/>
    <row r="241574" x14ac:dyDescent="0.25"/>
    <row r="241575" x14ac:dyDescent="0.25"/>
    <row r="241576" x14ac:dyDescent="0.25"/>
    <row r="241577" x14ac:dyDescent="0.25"/>
    <row r="241578" x14ac:dyDescent="0.25"/>
    <row r="241579" x14ac:dyDescent="0.25"/>
    <row r="241580" x14ac:dyDescent="0.25"/>
    <row r="241581" x14ac:dyDescent="0.25"/>
    <row r="241582" x14ac:dyDescent="0.25"/>
    <row r="241583" x14ac:dyDescent="0.25"/>
    <row r="241584" x14ac:dyDescent="0.25"/>
    <row r="241585" x14ac:dyDescent="0.25"/>
    <row r="241586" x14ac:dyDescent="0.25"/>
    <row r="241587" x14ac:dyDescent="0.25"/>
    <row r="241588" x14ac:dyDescent="0.25"/>
    <row r="241589" x14ac:dyDescent="0.25"/>
    <row r="241590" x14ac:dyDescent="0.25"/>
    <row r="241591" x14ac:dyDescent="0.25"/>
    <row r="241592" x14ac:dyDescent="0.25"/>
    <row r="241593" x14ac:dyDescent="0.25"/>
    <row r="241594" x14ac:dyDescent="0.25"/>
    <row r="241595" x14ac:dyDescent="0.25"/>
    <row r="241596" x14ac:dyDescent="0.25"/>
    <row r="241597" x14ac:dyDescent="0.25"/>
    <row r="241598" x14ac:dyDescent="0.25"/>
    <row r="241599" x14ac:dyDescent="0.25"/>
    <row r="241600" x14ac:dyDescent="0.25"/>
    <row r="241601" x14ac:dyDescent="0.25"/>
    <row r="241602" x14ac:dyDescent="0.25"/>
    <row r="241603" x14ac:dyDescent="0.25"/>
    <row r="241604" x14ac:dyDescent="0.25"/>
    <row r="241605" x14ac:dyDescent="0.25"/>
    <row r="241606" x14ac:dyDescent="0.25"/>
    <row r="241607" x14ac:dyDescent="0.25"/>
    <row r="241608" x14ac:dyDescent="0.25"/>
    <row r="241609" x14ac:dyDescent="0.25"/>
    <row r="241610" x14ac:dyDescent="0.25"/>
    <row r="241611" x14ac:dyDescent="0.25"/>
    <row r="241612" x14ac:dyDescent="0.25"/>
    <row r="241613" x14ac:dyDescent="0.25"/>
    <row r="241614" x14ac:dyDescent="0.25"/>
    <row r="241615" x14ac:dyDescent="0.25"/>
    <row r="241616" x14ac:dyDescent="0.25"/>
    <row r="241617" x14ac:dyDescent="0.25"/>
    <row r="241618" x14ac:dyDescent="0.25"/>
    <row r="241619" x14ac:dyDescent="0.25"/>
    <row r="241620" x14ac:dyDescent="0.25"/>
    <row r="241621" x14ac:dyDescent="0.25"/>
    <row r="241622" x14ac:dyDescent="0.25"/>
    <row r="241623" x14ac:dyDescent="0.25"/>
    <row r="241624" x14ac:dyDescent="0.25"/>
    <row r="241625" x14ac:dyDescent="0.25"/>
    <row r="241626" x14ac:dyDescent="0.25"/>
    <row r="241627" x14ac:dyDescent="0.25"/>
    <row r="241628" x14ac:dyDescent="0.25"/>
    <row r="241629" x14ac:dyDescent="0.25"/>
    <row r="241630" x14ac:dyDescent="0.25"/>
    <row r="241631" x14ac:dyDescent="0.25"/>
    <row r="241632" x14ac:dyDescent="0.25"/>
    <row r="241633" x14ac:dyDescent="0.25"/>
    <row r="241634" x14ac:dyDescent="0.25"/>
    <row r="241635" x14ac:dyDescent="0.25"/>
    <row r="241636" x14ac:dyDescent="0.25"/>
    <row r="241637" x14ac:dyDescent="0.25"/>
    <row r="241638" x14ac:dyDescent="0.25"/>
    <row r="241639" x14ac:dyDescent="0.25"/>
    <row r="241640" x14ac:dyDescent="0.25"/>
    <row r="241641" x14ac:dyDescent="0.25"/>
    <row r="241642" x14ac:dyDescent="0.25"/>
    <row r="241643" x14ac:dyDescent="0.25"/>
    <row r="241644" x14ac:dyDescent="0.25"/>
    <row r="241645" x14ac:dyDescent="0.25"/>
    <row r="241646" x14ac:dyDescent="0.25"/>
    <row r="241647" x14ac:dyDescent="0.25"/>
    <row r="241648" x14ac:dyDescent="0.25"/>
    <row r="241649" x14ac:dyDescent="0.25"/>
    <row r="241650" x14ac:dyDescent="0.25"/>
    <row r="241651" x14ac:dyDescent="0.25"/>
    <row r="241652" x14ac:dyDescent="0.25"/>
    <row r="241653" x14ac:dyDescent="0.25"/>
    <row r="241654" x14ac:dyDescent="0.25"/>
    <row r="241655" x14ac:dyDescent="0.25"/>
    <row r="241656" x14ac:dyDescent="0.25"/>
    <row r="241657" x14ac:dyDescent="0.25"/>
    <row r="241658" x14ac:dyDescent="0.25"/>
    <row r="241659" x14ac:dyDescent="0.25"/>
    <row r="241660" x14ac:dyDescent="0.25"/>
    <row r="241661" x14ac:dyDescent="0.25"/>
    <row r="241662" x14ac:dyDescent="0.25"/>
    <row r="241663" x14ac:dyDescent="0.25"/>
    <row r="241664" x14ac:dyDescent="0.25"/>
    <row r="241665" x14ac:dyDescent="0.25"/>
    <row r="241666" x14ac:dyDescent="0.25"/>
    <row r="241667" x14ac:dyDescent="0.25"/>
    <row r="241668" x14ac:dyDescent="0.25"/>
    <row r="241669" x14ac:dyDescent="0.25"/>
    <row r="241670" x14ac:dyDescent="0.25"/>
    <row r="241671" x14ac:dyDescent="0.25"/>
    <row r="241672" x14ac:dyDescent="0.25"/>
    <row r="241673" x14ac:dyDescent="0.25"/>
    <row r="241674" x14ac:dyDescent="0.25"/>
    <row r="241675" x14ac:dyDescent="0.25"/>
    <row r="241676" x14ac:dyDescent="0.25"/>
    <row r="241677" x14ac:dyDescent="0.25"/>
    <row r="241678" x14ac:dyDescent="0.25"/>
    <row r="241679" x14ac:dyDescent="0.25"/>
    <row r="241680" x14ac:dyDescent="0.25"/>
    <row r="241681" x14ac:dyDescent="0.25"/>
    <row r="241682" x14ac:dyDescent="0.25"/>
    <row r="241683" x14ac:dyDescent="0.25"/>
    <row r="241684" x14ac:dyDescent="0.25"/>
    <row r="241685" x14ac:dyDescent="0.25"/>
    <row r="241686" x14ac:dyDescent="0.25"/>
    <row r="241687" x14ac:dyDescent="0.25"/>
    <row r="241688" x14ac:dyDescent="0.25"/>
    <row r="241689" x14ac:dyDescent="0.25"/>
    <row r="241690" x14ac:dyDescent="0.25"/>
    <row r="241691" x14ac:dyDescent="0.25"/>
    <row r="241692" x14ac:dyDescent="0.25"/>
    <row r="241693" x14ac:dyDescent="0.25"/>
    <row r="241694" x14ac:dyDescent="0.25"/>
    <row r="241695" x14ac:dyDescent="0.25"/>
    <row r="241696" x14ac:dyDescent="0.25"/>
    <row r="241697" x14ac:dyDescent="0.25"/>
    <row r="241698" x14ac:dyDescent="0.25"/>
    <row r="241699" x14ac:dyDescent="0.25"/>
    <row r="241700" x14ac:dyDescent="0.25"/>
    <row r="241701" x14ac:dyDescent="0.25"/>
    <row r="241702" x14ac:dyDescent="0.25"/>
    <row r="241703" x14ac:dyDescent="0.25"/>
    <row r="241704" x14ac:dyDescent="0.25"/>
    <row r="241705" x14ac:dyDescent="0.25"/>
    <row r="241706" x14ac:dyDescent="0.25"/>
    <row r="241707" x14ac:dyDescent="0.25"/>
    <row r="241708" x14ac:dyDescent="0.25"/>
    <row r="241709" x14ac:dyDescent="0.25"/>
    <row r="241710" x14ac:dyDescent="0.25"/>
    <row r="241711" x14ac:dyDescent="0.25"/>
    <row r="241712" x14ac:dyDescent="0.25"/>
    <row r="241713" x14ac:dyDescent="0.25"/>
    <row r="241714" x14ac:dyDescent="0.25"/>
    <row r="241715" x14ac:dyDescent="0.25"/>
    <row r="241716" x14ac:dyDescent="0.25"/>
    <row r="241717" x14ac:dyDescent="0.25"/>
    <row r="241718" x14ac:dyDescent="0.25"/>
    <row r="241719" x14ac:dyDescent="0.25"/>
    <row r="241720" x14ac:dyDescent="0.25"/>
    <row r="241721" x14ac:dyDescent="0.25"/>
    <row r="241722" x14ac:dyDescent="0.25"/>
    <row r="241723" x14ac:dyDescent="0.25"/>
    <row r="241724" x14ac:dyDescent="0.25"/>
    <row r="241725" x14ac:dyDescent="0.25"/>
    <row r="241726" x14ac:dyDescent="0.25"/>
    <row r="241727" x14ac:dyDescent="0.25"/>
    <row r="241728" x14ac:dyDescent="0.25"/>
    <row r="241729" x14ac:dyDescent="0.25"/>
    <row r="241730" x14ac:dyDescent="0.25"/>
    <row r="241731" x14ac:dyDescent="0.25"/>
    <row r="241732" x14ac:dyDescent="0.25"/>
    <row r="241733" x14ac:dyDescent="0.25"/>
    <row r="241734" x14ac:dyDescent="0.25"/>
    <row r="241735" x14ac:dyDescent="0.25"/>
    <row r="241736" x14ac:dyDescent="0.25"/>
    <row r="241737" x14ac:dyDescent="0.25"/>
    <row r="241738" x14ac:dyDescent="0.25"/>
    <row r="241739" x14ac:dyDescent="0.25"/>
    <row r="241740" x14ac:dyDescent="0.25"/>
    <row r="241741" x14ac:dyDescent="0.25"/>
    <row r="241742" x14ac:dyDescent="0.25"/>
    <row r="241743" x14ac:dyDescent="0.25"/>
    <row r="241744" x14ac:dyDescent="0.25"/>
    <row r="241745" x14ac:dyDescent="0.25"/>
    <row r="241746" x14ac:dyDescent="0.25"/>
    <row r="241747" x14ac:dyDescent="0.25"/>
    <row r="241748" x14ac:dyDescent="0.25"/>
    <row r="241749" x14ac:dyDescent="0.25"/>
    <row r="241750" x14ac:dyDescent="0.25"/>
    <row r="241751" x14ac:dyDescent="0.25"/>
    <row r="241752" x14ac:dyDescent="0.25"/>
    <row r="241753" x14ac:dyDescent="0.25"/>
    <row r="241754" x14ac:dyDescent="0.25"/>
    <row r="241755" x14ac:dyDescent="0.25"/>
    <row r="241756" x14ac:dyDescent="0.25"/>
    <row r="241757" x14ac:dyDescent="0.25"/>
    <row r="241758" x14ac:dyDescent="0.25"/>
    <row r="241759" x14ac:dyDescent="0.25"/>
    <row r="241760" x14ac:dyDescent="0.25"/>
    <row r="241761" x14ac:dyDescent="0.25"/>
    <row r="241762" x14ac:dyDescent="0.25"/>
    <row r="241763" x14ac:dyDescent="0.25"/>
    <row r="241764" x14ac:dyDescent="0.25"/>
    <row r="241765" x14ac:dyDescent="0.25"/>
    <row r="241766" x14ac:dyDescent="0.25"/>
    <row r="241767" x14ac:dyDescent="0.25"/>
    <row r="241768" x14ac:dyDescent="0.25"/>
    <row r="241769" x14ac:dyDescent="0.25"/>
    <row r="241770" x14ac:dyDescent="0.25"/>
    <row r="241771" x14ac:dyDescent="0.25"/>
    <row r="241772" x14ac:dyDescent="0.25"/>
    <row r="241773" x14ac:dyDescent="0.25"/>
    <row r="241774" x14ac:dyDescent="0.25"/>
    <row r="241775" x14ac:dyDescent="0.25"/>
    <row r="241776" x14ac:dyDescent="0.25"/>
    <row r="241777" x14ac:dyDescent="0.25"/>
    <row r="241778" x14ac:dyDescent="0.25"/>
    <row r="241779" x14ac:dyDescent="0.25"/>
    <row r="241780" x14ac:dyDescent="0.25"/>
    <row r="241781" x14ac:dyDescent="0.25"/>
    <row r="241782" x14ac:dyDescent="0.25"/>
    <row r="241783" x14ac:dyDescent="0.25"/>
    <row r="241784" x14ac:dyDescent="0.25"/>
    <row r="241785" x14ac:dyDescent="0.25"/>
    <row r="241786" x14ac:dyDescent="0.25"/>
    <row r="241787" x14ac:dyDescent="0.25"/>
    <row r="241788" x14ac:dyDescent="0.25"/>
    <row r="241789" x14ac:dyDescent="0.25"/>
    <row r="241790" x14ac:dyDescent="0.25"/>
    <row r="241791" x14ac:dyDescent="0.25"/>
    <row r="241792" x14ac:dyDescent="0.25"/>
    <row r="241793" x14ac:dyDescent="0.25"/>
    <row r="241794" x14ac:dyDescent="0.25"/>
    <row r="241795" x14ac:dyDescent="0.25"/>
    <row r="241796" x14ac:dyDescent="0.25"/>
    <row r="241797" x14ac:dyDescent="0.25"/>
    <row r="241798" x14ac:dyDescent="0.25"/>
    <row r="241799" x14ac:dyDescent="0.25"/>
    <row r="241800" x14ac:dyDescent="0.25"/>
    <row r="241801" x14ac:dyDescent="0.25"/>
    <row r="241802" x14ac:dyDescent="0.25"/>
    <row r="241803" x14ac:dyDescent="0.25"/>
    <row r="241804" x14ac:dyDescent="0.25"/>
    <row r="241805" x14ac:dyDescent="0.25"/>
    <row r="241806" x14ac:dyDescent="0.25"/>
    <row r="241807" x14ac:dyDescent="0.25"/>
    <row r="241808" x14ac:dyDescent="0.25"/>
    <row r="241809" x14ac:dyDescent="0.25"/>
    <row r="241810" x14ac:dyDescent="0.25"/>
    <row r="241811" x14ac:dyDescent="0.25"/>
    <row r="241812" x14ac:dyDescent="0.25"/>
    <row r="241813" x14ac:dyDescent="0.25"/>
    <row r="241814" x14ac:dyDescent="0.25"/>
    <row r="241815" x14ac:dyDescent="0.25"/>
    <row r="241816" x14ac:dyDescent="0.25"/>
    <row r="241817" x14ac:dyDescent="0.25"/>
    <row r="241818" x14ac:dyDescent="0.25"/>
    <row r="241819" x14ac:dyDescent="0.25"/>
    <row r="241820" x14ac:dyDescent="0.25"/>
    <row r="241821" x14ac:dyDescent="0.25"/>
    <row r="241822" x14ac:dyDescent="0.25"/>
    <row r="241823" x14ac:dyDescent="0.25"/>
    <row r="241824" x14ac:dyDescent="0.25"/>
    <row r="241825" x14ac:dyDescent="0.25"/>
    <row r="241826" x14ac:dyDescent="0.25"/>
    <row r="241827" x14ac:dyDescent="0.25"/>
    <row r="241828" x14ac:dyDescent="0.25"/>
    <row r="241829" x14ac:dyDescent="0.25"/>
    <row r="241830" x14ac:dyDescent="0.25"/>
    <row r="241831" x14ac:dyDescent="0.25"/>
    <row r="241832" x14ac:dyDescent="0.25"/>
    <row r="241833" x14ac:dyDescent="0.25"/>
    <row r="241834" x14ac:dyDescent="0.25"/>
    <row r="241835" x14ac:dyDescent="0.25"/>
    <row r="241836" x14ac:dyDescent="0.25"/>
    <row r="241837" x14ac:dyDescent="0.25"/>
    <row r="241838" x14ac:dyDescent="0.25"/>
    <row r="241839" x14ac:dyDescent="0.25"/>
    <row r="241840" x14ac:dyDescent="0.25"/>
    <row r="241841" x14ac:dyDescent="0.25"/>
    <row r="241842" x14ac:dyDescent="0.25"/>
    <row r="241843" x14ac:dyDescent="0.25"/>
    <row r="241844" x14ac:dyDescent="0.25"/>
    <row r="241845" x14ac:dyDescent="0.25"/>
    <row r="241846" x14ac:dyDescent="0.25"/>
    <row r="241847" x14ac:dyDescent="0.25"/>
    <row r="241848" x14ac:dyDescent="0.25"/>
    <row r="241849" x14ac:dyDescent="0.25"/>
    <row r="241850" x14ac:dyDescent="0.25"/>
    <row r="241851" x14ac:dyDescent="0.25"/>
    <row r="241852" x14ac:dyDescent="0.25"/>
    <row r="241853" x14ac:dyDescent="0.25"/>
    <row r="241854" x14ac:dyDescent="0.25"/>
    <row r="241855" x14ac:dyDescent="0.25"/>
    <row r="241856" x14ac:dyDescent="0.25"/>
    <row r="241857" x14ac:dyDescent="0.25"/>
    <row r="241858" x14ac:dyDescent="0.25"/>
    <row r="241859" x14ac:dyDescent="0.25"/>
    <row r="241860" x14ac:dyDescent="0.25"/>
    <row r="241861" x14ac:dyDescent="0.25"/>
    <row r="241862" x14ac:dyDescent="0.25"/>
    <row r="241863" x14ac:dyDescent="0.25"/>
    <row r="241864" x14ac:dyDescent="0.25"/>
    <row r="241865" x14ac:dyDescent="0.25"/>
    <row r="241866" x14ac:dyDescent="0.25"/>
    <row r="241867" x14ac:dyDescent="0.25"/>
    <row r="241868" x14ac:dyDescent="0.25"/>
    <row r="241869" x14ac:dyDescent="0.25"/>
    <row r="241870" x14ac:dyDescent="0.25"/>
    <row r="241871" x14ac:dyDescent="0.25"/>
    <row r="241872" x14ac:dyDescent="0.25"/>
    <row r="241873" x14ac:dyDescent="0.25"/>
    <row r="241874" x14ac:dyDescent="0.25"/>
    <row r="241875" x14ac:dyDescent="0.25"/>
    <row r="241876" x14ac:dyDescent="0.25"/>
    <row r="241877" x14ac:dyDescent="0.25"/>
    <row r="241878" x14ac:dyDescent="0.25"/>
    <row r="241879" x14ac:dyDescent="0.25"/>
    <row r="241880" x14ac:dyDescent="0.25"/>
    <row r="241881" x14ac:dyDescent="0.25"/>
    <row r="241882" x14ac:dyDescent="0.25"/>
    <row r="241883" x14ac:dyDescent="0.25"/>
    <row r="241884" x14ac:dyDescent="0.25"/>
    <row r="241885" x14ac:dyDescent="0.25"/>
    <row r="241886" x14ac:dyDescent="0.25"/>
    <row r="241887" x14ac:dyDescent="0.25"/>
    <row r="241888" x14ac:dyDescent="0.25"/>
    <row r="241889" x14ac:dyDescent="0.25"/>
    <row r="241890" x14ac:dyDescent="0.25"/>
    <row r="241891" x14ac:dyDescent="0.25"/>
    <row r="241892" x14ac:dyDescent="0.25"/>
    <row r="241893" x14ac:dyDescent="0.25"/>
    <row r="241894" x14ac:dyDescent="0.25"/>
    <row r="241895" x14ac:dyDescent="0.25"/>
    <row r="241896" x14ac:dyDescent="0.25"/>
    <row r="241897" x14ac:dyDescent="0.25"/>
    <row r="241898" x14ac:dyDescent="0.25"/>
    <row r="241899" x14ac:dyDescent="0.25"/>
    <row r="241900" x14ac:dyDescent="0.25"/>
    <row r="241901" x14ac:dyDescent="0.25"/>
    <row r="241902" x14ac:dyDescent="0.25"/>
    <row r="241903" x14ac:dyDescent="0.25"/>
    <row r="241904" x14ac:dyDescent="0.25"/>
    <row r="241905" x14ac:dyDescent="0.25"/>
    <row r="241906" x14ac:dyDescent="0.25"/>
    <row r="241907" x14ac:dyDescent="0.25"/>
    <row r="241908" x14ac:dyDescent="0.25"/>
    <row r="241909" x14ac:dyDescent="0.25"/>
    <row r="241910" x14ac:dyDescent="0.25"/>
    <row r="241911" x14ac:dyDescent="0.25"/>
    <row r="241912" x14ac:dyDescent="0.25"/>
    <row r="241913" x14ac:dyDescent="0.25"/>
    <row r="241914" x14ac:dyDescent="0.25"/>
    <row r="241915" x14ac:dyDescent="0.25"/>
    <row r="241916" x14ac:dyDescent="0.25"/>
    <row r="241917" x14ac:dyDescent="0.25"/>
    <row r="241918" x14ac:dyDescent="0.25"/>
    <row r="241919" x14ac:dyDescent="0.25"/>
    <row r="241920" x14ac:dyDescent="0.25"/>
    <row r="241921" x14ac:dyDescent="0.25"/>
    <row r="241922" x14ac:dyDescent="0.25"/>
    <row r="241923" x14ac:dyDescent="0.25"/>
    <row r="241924" x14ac:dyDescent="0.25"/>
    <row r="241925" x14ac:dyDescent="0.25"/>
    <row r="241926" x14ac:dyDescent="0.25"/>
    <row r="241927" x14ac:dyDescent="0.25"/>
    <row r="241928" x14ac:dyDescent="0.25"/>
    <row r="241929" x14ac:dyDescent="0.25"/>
    <row r="241930" x14ac:dyDescent="0.25"/>
    <row r="241931" x14ac:dyDescent="0.25"/>
    <row r="241932" x14ac:dyDescent="0.25"/>
    <row r="241933" x14ac:dyDescent="0.25"/>
    <row r="241934" x14ac:dyDescent="0.25"/>
    <row r="241935" x14ac:dyDescent="0.25"/>
    <row r="241936" x14ac:dyDescent="0.25"/>
    <row r="241937" x14ac:dyDescent="0.25"/>
    <row r="241938" x14ac:dyDescent="0.25"/>
    <row r="241939" x14ac:dyDescent="0.25"/>
    <row r="241940" x14ac:dyDescent="0.25"/>
    <row r="241941" x14ac:dyDescent="0.25"/>
    <row r="241942" x14ac:dyDescent="0.25"/>
    <row r="241943" x14ac:dyDescent="0.25"/>
    <row r="241944" x14ac:dyDescent="0.25"/>
    <row r="241945" x14ac:dyDescent="0.25"/>
    <row r="241946" x14ac:dyDescent="0.25"/>
    <row r="241947" x14ac:dyDescent="0.25"/>
    <row r="241948" x14ac:dyDescent="0.25"/>
    <row r="241949" x14ac:dyDescent="0.25"/>
    <row r="241950" x14ac:dyDescent="0.25"/>
    <row r="241951" x14ac:dyDescent="0.25"/>
    <row r="241952" x14ac:dyDescent="0.25"/>
    <row r="241953" x14ac:dyDescent="0.25"/>
    <row r="241954" x14ac:dyDescent="0.25"/>
    <row r="241955" x14ac:dyDescent="0.25"/>
    <row r="241956" x14ac:dyDescent="0.25"/>
    <row r="241957" x14ac:dyDescent="0.25"/>
    <row r="241958" x14ac:dyDescent="0.25"/>
    <row r="241959" x14ac:dyDescent="0.25"/>
    <row r="241960" x14ac:dyDescent="0.25"/>
    <row r="241961" x14ac:dyDescent="0.25"/>
    <row r="241962" x14ac:dyDescent="0.25"/>
    <row r="241963" x14ac:dyDescent="0.25"/>
    <row r="241964" x14ac:dyDescent="0.25"/>
    <row r="241965" x14ac:dyDescent="0.25"/>
    <row r="241966" x14ac:dyDescent="0.25"/>
    <row r="241967" x14ac:dyDescent="0.25"/>
    <row r="241968" x14ac:dyDescent="0.25"/>
    <row r="241969" x14ac:dyDescent="0.25"/>
    <row r="241970" x14ac:dyDescent="0.25"/>
    <row r="241971" x14ac:dyDescent="0.25"/>
    <row r="241972" x14ac:dyDescent="0.25"/>
    <row r="241973" x14ac:dyDescent="0.25"/>
    <row r="241974" x14ac:dyDescent="0.25"/>
    <row r="241975" x14ac:dyDescent="0.25"/>
    <row r="241976" x14ac:dyDescent="0.25"/>
    <row r="241977" x14ac:dyDescent="0.25"/>
    <row r="241978" x14ac:dyDescent="0.25"/>
    <row r="241979" x14ac:dyDescent="0.25"/>
    <row r="241980" x14ac:dyDescent="0.25"/>
    <row r="241981" x14ac:dyDescent="0.25"/>
    <row r="241982" x14ac:dyDescent="0.25"/>
    <row r="241983" x14ac:dyDescent="0.25"/>
    <row r="241984" x14ac:dyDescent="0.25"/>
    <row r="241985" x14ac:dyDescent="0.25"/>
    <row r="241986" x14ac:dyDescent="0.25"/>
    <row r="241987" x14ac:dyDescent="0.25"/>
    <row r="241988" x14ac:dyDescent="0.25"/>
    <row r="241989" x14ac:dyDescent="0.25"/>
    <row r="241990" x14ac:dyDescent="0.25"/>
    <row r="241991" x14ac:dyDescent="0.25"/>
    <row r="241992" x14ac:dyDescent="0.25"/>
    <row r="241993" x14ac:dyDescent="0.25"/>
    <row r="241994" x14ac:dyDescent="0.25"/>
    <row r="241995" x14ac:dyDescent="0.25"/>
    <row r="241996" x14ac:dyDescent="0.25"/>
    <row r="241997" x14ac:dyDescent="0.25"/>
    <row r="241998" x14ac:dyDescent="0.25"/>
    <row r="241999" x14ac:dyDescent="0.25"/>
    <row r="242000" x14ac:dyDescent="0.25"/>
    <row r="242001" x14ac:dyDescent="0.25"/>
    <row r="242002" x14ac:dyDescent="0.25"/>
    <row r="242003" x14ac:dyDescent="0.25"/>
    <row r="242004" x14ac:dyDescent="0.25"/>
    <row r="242005" x14ac:dyDescent="0.25"/>
    <row r="242006" x14ac:dyDescent="0.25"/>
    <row r="242007" x14ac:dyDescent="0.25"/>
    <row r="242008" x14ac:dyDescent="0.25"/>
    <row r="242009" x14ac:dyDescent="0.25"/>
    <row r="242010" x14ac:dyDescent="0.25"/>
    <row r="242011" x14ac:dyDescent="0.25"/>
    <row r="242012" x14ac:dyDescent="0.25"/>
    <row r="242013" x14ac:dyDescent="0.25"/>
    <row r="242014" x14ac:dyDescent="0.25"/>
    <row r="242015" x14ac:dyDescent="0.25"/>
    <row r="242016" x14ac:dyDescent="0.25"/>
    <row r="242017" x14ac:dyDescent="0.25"/>
    <row r="242018" x14ac:dyDescent="0.25"/>
    <row r="242019" x14ac:dyDescent="0.25"/>
    <row r="242020" x14ac:dyDescent="0.25"/>
    <row r="242021" x14ac:dyDescent="0.25"/>
    <row r="242022" x14ac:dyDescent="0.25"/>
    <row r="242023" x14ac:dyDescent="0.25"/>
    <row r="242024" x14ac:dyDescent="0.25"/>
    <row r="242025" x14ac:dyDescent="0.25"/>
    <row r="242026" x14ac:dyDescent="0.25"/>
    <row r="242027" x14ac:dyDescent="0.25"/>
    <row r="242028" x14ac:dyDescent="0.25"/>
    <row r="242029" x14ac:dyDescent="0.25"/>
    <row r="242030" x14ac:dyDescent="0.25"/>
    <row r="242031" x14ac:dyDescent="0.25"/>
    <row r="242032" x14ac:dyDescent="0.25"/>
    <row r="242033" x14ac:dyDescent="0.25"/>
    <row r="242034" x14ac:dyDescent="0.25"/>
    <row r="242035" x14ac:dyDescent="0.25"/>
    <row r="242036" x14ac:dyDescent="0.25"/>
    <row r="242037" x14ac:dyDescent="0.25"/>
    <row r="242038" x14ac:dyDescent="0.25"/>
    <row r="242039" x14ac:dyDescent="0.25"/>
    <row r="242040" x14ac:dyDescent="0.25"/>
    <row r="242041" x14ac:dyDescent="0.25"/>
    <row r="242042" x14ac:dyDescent="0.25"/>
    <row r="242043" x14ac:dyDescent="0.25"/>
    <row r="242044" x14ac:dyDescent="0.25"/>
    <row r="242045" x14ac:dyDescent="0.25"/>
    <row r="242046" x14ac:dyDescent="0.25"/>
    <row r="242047" x14ac:dyDescent="0.25"/>
    <row r="242048" x14ac:dyDescent="0.25"/>
    <row r="242049" x14ac:dyDescent="0.25"/>
    <row r="242050" x14ac:dyDescent="0.25"/>
    <row r="242051" x14ac:dyDescent="0.25"/>
    <row r="242052" x14ac:dyDescent="0.25"/>
    <row r="242053" x14ac:dyDescent="0.25"/>
    <row r="242054" x14ac:dyDescent="0.25"/>
    <row r="242055" x14ac:dyDescent="0.25"/>
    <row r="242056" x14ac:dyDescent="0.25"/>
    <row r="242057" x14ac:dyDescent="0.25"/>
    <row r="242058" x14ac:dyDescent="0.25"/>
    <row r="242059" x14ac:dyDescent="0.25"/>
    <row r="242060" x14ac:dyDescent="0.25"/>
    <row r="242061" x14ac:dyDescent="0.25"/>
    <row r="242062" x14ac:dyDescent="0.25"/>
    <row r="242063" x14ac:dyDescent="0.25"/>
    <row r="242064" x14ac:dyDescent="0.25"/>
    <row r="242065" x14ac:dyDescent="0.25"/>
    <row r="242066" x14ac:dyDescent="0.25"/>
    <row r="242067" x14ac:dyDescent="0.25"/>
    <row r="242068" x14ac:dyDescent="0.25"/>
    <row r="242069" x14ac:dyDescent="0.25"/>
    <row r="242070" x14ac:dyDescent="0.25"/>
    <row r="242071" x14ac:dyDescent="0.25"/>
    <row r="242072" x14ac:dyDescent="0.25"/>
    <row r="242073" x14ac:dyDescent="0.25"/>
    <row r="242074" x14ac:dyDescent="0.25"/>
    <row r="242075" x14ac:dyDescent="0.25"/>
    <row r="242076" x14ac:dyDescent="0.25"/>
    <row r="242077" x14ac:dyDescent="0.25"/>
    <row r="242078" x14ac:dyDescent="0.25"/>
    <row r="242079" x14ac:dyDescent="0.25"/>
    <row r="242080" x14ac:dyDescent="0.25"/>
    <row r="242081" x14ac:dyDescent="0.25"/>
    <row r="242082" x14ac:dyDescent="0.25"/>
    <row r="242083" x14ac:dyDescent="0.25"/>
    <row r="242084" x14ac:dyDescent="0.25"/>
    <row r="242085" x14ac:dyDescent="0.25"/>
    <row r="242086" x14ac:dyDescent="0.25"/>
    <row r="242087" x14ac:dyDescent="0.25"/>
    <row r="242088" x14ac:dyDescent="0.25"/>
    <row r="242089" x14ac:dyDescent="0.25"/>
    <row r="242090" x14ac:dyDescent="0.25"/>
    <row r="242091" x14ac:dyDescent="0.25"/>
    <row r="242092" x14ac:dyDescent="0.25"/>
    <row r="242093" x14ac:dyDescent="0.25"/>
    <row r="242094" x14ac:dyDescent="0.25"/>
    <row r="242095" x14ac:dyDescent="0.25"/>
    <row r="242096" x14ac:dyDescent="0.25"/>
    <row r="242097" x14ac:dyDescent="0.25"/>
    <row r="242098" x14ac:dyDescent="0.25"/>
    <row r="242099" x14ac:dyDescent="0.25"/>
    <row r="242100" x14ac:dyDescent="0.25"/>
    <row r="242101" x14ac:dyDescent="0.25"/>
    <row r="242102" x14ac:dyDescent="0.25"/>
    <row r="242103" x14ac:dyDescent="0.25"/>
    <row r="242104" x14ac:dyDescent="0.25"/>
    <row r="242105" x14ac:dyDescent="0.25"/>
    <row r="242106" x14ac:dyDescent="0.25"/>
    <row r="242107" x14ac:dyDescent="0.25"/>
    <row r="242108" x14ac:dyDescent="0.25"/>
    <row r="242109" x14ac:dyDescent="0.25"/>
    <row r="242110" x14ac:dyDescent="0.25"/>
    <row r="242111" x14ac:dyDescent="0.25"/>
    <row r="242112" x14ac:dyDescent="0.25"/>
    <row r="242113" x14ac:dyDescent="0.25"/>
    <row r="242114" x14ac:dyDescent="0.25"/>
    <row r="242115" x14ac:dyDescent="0.25"/>
    <row r="242116" x14ac:dyDescent="0.25"/>
    <row r="242117" x14ac:dyDescent="0.25"/>
    <row r="242118" x14ac:dyDescent="0.25"/>
    <row r="242119" x14ac:dyDescent="0.25"/>
    <row r="242120" x14ac:dyDescent="0.25"/>
    <row r="242121" x14ac:dyDescent="0.25"/>
    <row r="242122" x14ac:dyDescent="0.25"/>
    <row r="242123" x14ac:dyDescent="0.25"/>
    <row r="242124" x14ac:dyDescent="0.25"/>
    <row r="242125" x14ac:dyDescent="0.25"/>
    <row r="242126" x14ac:dyDescent="0.25"/>
    <row r="242127" x14ac:dyDescent="0.25"/>
    <row r="242128" x14ac:dyDescent="0.25"/>
    <row r="242129" x14ac:dyDescent="0.25"/>
    <row r="242130" x14ac:dyDescent="0.25"/>
    <row r="242131" x14ac:dyDescent="0.25"/>
    <row r="242132" x14ac:dyDescent="0.25"/>
    <row r="242133" x14ac:dyDescent="0.25"/>
    <row r="242134" x14ac:dyDescent="0.25"/>
    <row r="242135" x14ac:dyDescent="0.25"/>
    <row r="242136" x14ac:dyDescent="0.25"/>
    <row r="242137" x14ac:dyDescent="0.25"/>
    <row r="242138" x14ac:dyDescent="0.25"/>
    <row r="242139" x14ac:dyDescent="0.25"/>
    <row r="242140" x14ac:dyDescent="0.25"/>
    <row r="242141" x14ac:dyDescent="0.25"/>
    <row r="242142" x14ac:dyDescent="0.25"/>
    <row r="242143" x14ac:dyDescent="0.25"/>
    <row r="242144" x14ac:dyDescent="0.25"/>
    <row r="242145" x14ac:dyDescent="0.25"/>
    <row r="242146" x14ac:dyDescent="0.25"/>
    <row r="242147" x14ac:dyDescent="0.25"/>
    <row r="242148" x14ac:dyDescent="0.25"/>
    <row r="242149" x14ac:dyDescent="0.25"/>
    <row r="242150" x14ac:dyDescent="0.25"/>
    <row r="242151" x14ac:dyDescent="0.25"/>
    <row r="242152" x14ac:dyDescent="0.25"/>
    <row r="242153" x14ac:dyDescent="0.25"/>
    <row r="242154" x14ac:dyDescent="0.25"/>
    <row r="242155" x14ac:dyDescent="0.25"/>
    <row r="242156" x14ac:dyDescent="0.25"/>
    <row r="242157" x14ac:dyDescent="0.25"/>
    <row r="242158" x14ac:dyDescent="0.25"/>
    <row r="242159" x14ac:dyDescent="0.25"/>
    <row r="242160" x14ac:dyDescent="0.25"/>
    <row r="242161" x14ac:dyDescent="0.25"/>
    <row r="242162" x14ac:dyDescent="0.25"/>
    <row r="242163" x14ac:dyDescent="0.25"/>
    <row r="242164" x14ac:dyDescent="0.25"/>
    <row r="242165" x14ac:dyDescent="0.25"/>
    <row r="242166" x14ac:dyDescent="0.25"/>
    <row r="242167" x14ac:dyDescent="0.25"/>
    <row r="242168" x14ac:dyDescent="0.25"/>
    <row r="242169" x14ac:dyDescent="0.25"/>
    <row r="242170" x14ac:dyDescent="0.25"/>
    <row r="242171" x14ac:dyDescent="0.25"/>
    <row r="242172" x14ac:dyDescent="0.25"/>
    <row r="242173" x14ac:dyDescent="0.25"/>
    <row r="242174" x14ac:dyDescent="0.25"/>
    <row r="242175" x14ac:dyDescent="0.25"/>
    <row r="242176" x14ac:dyDescent="0.25"/>
    <row r="242177" x14ac:dyDescent="0.25"/>
    <row r="242178" x14ac:dyDescent="0.25"/>
    <row r="242179" x14ac:dyDescent="0.25"/>
    <row r="242180" x14ac:dyDescent="0.25"/>
    <row r="242181" x14ac:dyDescent="0.25"/>
    <row r="242182" x14ac:dyDescent="0.25"/>
    <row r="242183" x14ac:dyDescent="0.25"/>
    <row r="242184" x14ac:dyDescent="0.25"/>
    <row r="242185" x14ac:dyDescent="0.25"/>
    <row r="242186" x14ac:dyDescent="0.25"/>
    <row r="242187" x14ac:dyDescent="0.25"/>
    <row r="242188" x14ac:dyDescent="0.25"/>
    <row r="242189" x14ac:dyDescent="0.25"/>
    <row r="242190" x14ac:dyDescent="0.25"/>
    <row r="242191" x14ac:dyDescent="0.25"/>
    <row r="242192" x14ac:dyDescent="0.25"/>
    <row r="242193" x14ac:dyDescent="0.25"/>
    <row r="242194" x14ac:dyDescent="0.25"/>
    <row r="242195" x14ac:dyDescent="0.25"/>
    <row r="242196" x14ac:dyDescent="0.25"/>
    <row r="242197" x14ac:dyDescent="0.25"/>
    <row r="242198" x14ac:dyDescent="0.25"/>
    <row r="242199" x14ac:dyDescent="0.25"/>
    <row r="242200" x14ac:dyDescent="0.25"/>
    <row r="242201" x14ac:dyDescent="0.25"/>
    <row r="242202" x14ac:dyDescent="0.25"/>
    <row r="242203" x14ac:dyDescent="0.25"/>
    <row r="242204" x14ac:dyDescent="0.25"/>
    <row r="242205" x14ac:dyDescent="0.25"/>
    <row r="242206" x14ac:dyDescent="0.25"/>
    <row r="242207" x14ac:dyDescent="0.25"/>
    <row r="242208" x14ac:dyDescent="0.25"/>
    <row r="242209" x14ac:dyDescent="0.25"/>
    <row r="242210" x14ac:dyDescent="0.25"/>
    <row r="242211" x14ac:dyDescent="0.25"/>
    <row r="242212" x14ac:dyDescent="0.25"/>
    <row r="242213" x14ac:dyDescent="0.25"/>
    <row r="242214" x14ac:dyDescent="0.25"/>
    <row r="242215" x14ac:dyDescent="0.25"/>
    <row r="242216" x14ac:dyDescent="0.25"/>
    <row r="242217" x14ac:dyDescent="0.25"/>
    <row r="242218" x14ac:dyDescent="0.25"/>
    <row r="242219" x14ac:dyDescent="0.25"/>
    <row r="242220" x14ac:dyDescent="0.25"/>
    <row r="242221" x14ac:dyDescent="0.25"/>
    <row r="242222" x14ac:dyDescent="0.25"/>
    <row r="242223" x14ac:dyDescent="0.25"/>
    <row r="242224" x14ac:dyDescent="0.25"/>
    <row r="242225" x14ac:dyDescent="0.25"/>
    <row r="242226" x14ac:dyDescent="0.25"/>
    <row r="242227" x14ac:dyDescent="0.25"/>
    <row r="242228" x14ac:dyDescent="0.25"/>
    <row r="242229" x14ac:dyDescent="0.25"/>
    <row r="242230" x14ac:dyDescent="0.25"/>
    <row r="242231" x14ac:dyDescent="0.25"/>
    <row r="242232" x14ac:dyDescent="0.25"/>
    <row r="242233" x14ac:dyDescent="0.25"/>
    <row r="242234" x14ac:dyDescent="0.25"/>
    <row r="242235" x14ac:dyDescent="0.25"/>
    <row r="242236" x14ac:dyDescent="0.25"/>
    <row r="242237" x14ac:dyDescent="0.25"/>
    <row r="242238" x14ac:dyDescent="0.25"/>
    <row r="242239" x14ac:dyDescent="0.25"/>
    <row r="242240" x14ac:dyDescent="0.25"/>
    <row r="242241" x14ac:dyDescent="0.25"/>
    <row r="242242" x14ac:dyDescent="0.25"/>
    <row r="242243" x14ac:dyDescent="0.25"/>
    <row r="242244" x14ac:dyDescent="0.25"/>
    <row r="242245" x14ac:dyDescent="0.25"/>
    <row r="242246" x14ac:dyDescent="0.25"/>
    <row r="242247" x14ac:dyDescent="0.25"/>
    <row r="242248" x14ac:dyDescent="0.25"/>
    <row r="242249" x14ac:dyDescent="0.25"/>
    <row r="242250" x14ac:dyDescent="0.25"/>
    <row r="242251" x14ac:dyDescent="0.25"/>
    <row r="242252" x14ac:dyDescent="0.25"/>
    <row r="242253" x14ac:dyDescent="0.25"/>
    <row r="242254" x14ac:dyDescent="0.25"/>
    <row r="242255" x14ac:dyDescent="0.25"/>
    <row r="242256" x14ac:dyDescent="0.25"/>
    <row r="242257" x14ac:dyDescent="0.25"/>
    <row r="242258" x14ac:dyDescent="0.25"/>
    <row r="242259" x14ac:dyDescent="0.25"/>
    <row r="242260" x14ac:dyDescent="0.25"/>
    <row r="242261" x14ac:dyDescent="0.25"/>
    <row r="242262" x14ac:dyDescent="0.25"/>
    <row r="242263" x14ac:dyDescent="0.25"/>
    <row r="242264" x14ac:dyDescent="0.25"/>
    <row r="242265" x14ac:dyDescent="0.25"/>
    <row r="242266" x14ac:dyDescent="0.25"/>
    <row r="242267" x14ac:dyDescent="0.25"/>
    <row r="242268" x14ac:dyDescent="0.25"/>
    <row r="242269" x14ac:dyDescent="0.25"/>
    <row r="242270" x14ac:dyDescent="0.25"/>
    <row r="242271" x14ac:dyDescent="0.25"/>
    <row r="242272" x14ac:dyDescent="0.25"/>
    <row r="242273" x14ac:dyDescent="0.25"/>
    <row r="242274" x14ac:dyDescent="0.25"/>
    <row r="242275" x14ac:dyDescent="0.25"/>
    <row r="242276" x14ac:dyDescent="0.25"/>
    <row r="242277" x14ac:dyDescent="0.25"/>
    <row r="242278" x14ac:dyDescent="0.25"/>
    <row r="242279" x14ac:dyDescent="0.25"/>
    <row r="242280" x14ac:dyDescent="0.25"/>
    <row r="242281" x14ac:dyDescent="0.25"/>
    <row r="242282" x14ac:dyDescent="0.25"/>
    <row r="242283" x14ac:dyDescent="0.25"/>
    <row r="242284" x14ac:dyDescent="0.25"/>
    <row r="242285" x14ac:dyDescent="0.25"/>
    <row r="242286" x14ac:dyDescent="0.25"/>
    <row r="242287" x14ac:dyDescent="0.25"/>
    <row r="242288" x14ac:dyDescent="0.25"/>
    <row r="242289" x14ac:dyDescent="0.25"/>
    <row r="242290" x14ac:dyDescent="0.25"/>
    <row r="242291" x14ac:dyDescent="0.25"/>
    <row r="242292" x14ac:dyDescent="0.25"/>
    <row r="242293" x14ac:dyDescent="0.25"/>
    <row r="242294" x14ac:dyDescent="0.25"/>
    <row r="242295" x14ac:dyDescent="0.25"/>
    <row r="242296" x14ac:dyDescent="0.25"/>
    <row r="242297" x14ac:dyDescent="0.25"/>
    <row r="242298" x14ac:dyDescent="0.25"/>
    <row r="242299" x14ac:dyDescent="0.25"/>
    <row r="242300" x14ac:dyDescent="0.25"/>
    <row r="242301" x14ac:dyDescent="0.25"/>
    <row r="242302" x14ac:dyDescent="0.25"/>
    <row r="242303" x14ac:dyDescent="0.25"/>
    <row r="242304" x14ac:dyDescent="0.25"/>
    <row r="242305" x14ac:dyDescent="0.25"/>
    <row r="242306" x14ac:dyDescent="0.25"/>
    <row r="242307" x14ac:dyDescent="0.25"/>
    <row r="242308" x14ac:dyDescent="0.25"/>
    <row r="242309" x14ac:dyDescent="0.25"/>
    <row r="242310" x14ac:dyDescent="0.25"/>
    <row r="242311" x14ac:dyDescent="0.25"/>
    <row r="242312" x14ac:dyDescent="0.25"/>
    <row r="242313" x14ac:dyDescent="0.25"/>
    <row r="242314" x14ac:dyDescent="0.25"/>
    <row r="242315" x14ac:dyDescent="0.25"/>
    <row r="242316" x14ac:dyDescent="0.25"/>
    <row r="242317" x14ac:dyDescent="0.25"/>
    <row r="242318" x14ac:dyDescent="0.25"/>
    <row r="242319" x14ac:dyDescent="0.25"/>
    <row r="242320" x14ac:dyDescent="0.25"/>
    <row r="242321" x14ac:dyDescent="0.25"/>
    <row r="242322" x14ac:dyDescent="0.25"/>
    <row r="242323" x14ac:dyDescent="0.25"/>
    <row r="242324" x14ac:dyDescent="0.25"/>
    <row r="242325" x14ac:dyDescent="0.25"/>
    <row r="242326" x14ac:dyDescent="0.25"/>
    <row r="242327" x14ac:dyDescent="0.25"/>
    <row r="242328" x14ac:dyDescent="0.25"/>
    <row r="242329" x14ac:dyDescent="0.25"/>
    <row r="242330" x14ac:dyDescent="0.25"/>
    <row r="242331" x14ac:dyDescent="0.25"/>
    <row r="242332" x14ac:dyDescent="0.25"/>
    <row r="242333" x14ac:dyDescent="0.25"/>
    <row r="242334" x14ac:dyDescent="0.25"/>
    <row r="242335" x14ac:dyDescent="0.25"/>
    <row r="242336" x14ac:dyDescent="0.25"/>
    <row r="242337" x14ac:dyDescent="0.25"/>
    <row r="242338" x14ac:dyDescent="0.25"/>
    <row r="242339" x14ac:dyDescent="0.25"/>
    <row r="242340" x14ac:dyDescent="0.25"/>
    <row r="242341" x14ac:dyDescent="0.25"/>
    <row r="242342" x14ac:dyDescent="0.25"/>
    <row r="242343" x14ac:dyDescent="0.25"/>
    <row r="242344" x14ac:dyDescent="0.25"/>
    <row r="242345" x14ac:dyDescent="0.25"/>
    <row r="242346" x14ac:dyDescent="0.25"/>
    <row r="242347" x14ac:dyDescent="0.25"/>
    <row r="242348" x14ac:dyDescent="0.25"/>
    <row r="242349" x14ac:dyDescent="0.25"/>
    <row r="242350" x14ac:dyDescent="0.25"/>
    <row r="242351" x14ac:dyDescent="0.25"/>
    <row r="242352" x14ac:dyDescent="0.25"/>
    <row r="242353" x14ac:dyDescent="0.25"/>
    <row r="242354" x14ac:dyDescent="0.25"/>
    <row r="242355" x14ac:dyDescent="0.25"/>
    <row r="242356" x14ac:dyDescent="0.25"/>
    <row r="242357" x14ac:dyDescent="0.25"/>
    <row r="242358" x14ac:dyDescent="0.25"/>
    <row r="242359" x14ac:dyDescent="0.25"/>
    <row r="242360" x14ac:dyDescent="0.25"/>
    <row r="242361" x14ac:dyDescent="0.25"/>
    <row r="242362" x14ac:dyDescent="0.25"/>
    <row r="242363" x14ac:dyDescent="0.25"/>
    <row r="242364" x14ac:dyDescent="0.25"/>
    <row r="242365" x14ac:dyDescent="0.25"/>
    <row r="242366" x14ac:dyDescent="0.25"/>
    <row r="242367" x14ac:dyDescent="0.25"/>
    <row r="242368" x14ac:dyDescent="0.25"/>
    <row r="242369" x14ac:dyDescent="0.25"/>
    <row r="242370" x14ac:dyDescent="0.25"/>
    <row r="242371" x14ac:dyDescent="0.25"/>
    <row r="242372" x14ac:dyDescent="0.25"/>
    <row r="242373" x14ac:dyDescent="0.25"/>
    <row r="242374" x14ac:dyDescent="0.25"/>
    <row r="242375" x14ac:dyDescent="0.25"/>
    <row r="242376" x14ac:dyDescent="0.25"/>
    <row r="242377" x14ac:dyDescent="0.25"/>
    <row r="242378" x14ac:dyDescent="0.25"/>
    <row r="242379" x14ac:dyDescent="0.25"/>
    <row r="242380" x14ac:dyDescent="0.25"/>
    <row r="242381" x14ac:dyDescent="0.25"/>
    <row r="242382" x14ac:dyDescent="0.25"/>
    <row r="242383" x14ac:dyDescent="0.25"/>
    <row r="242384" x14ac:dyDescent="0.25"/>
    <row r="242385" x14ac:dyDescent="0.25"/>
    <row r="242386" x14ac:dyDescent="0.25"/>
    <row r="242387" x14ac:dyDescent="0.25"/>
    <row r="242388" x14ac:dyDescent="0.25"/>
    <row r="242389" x14ac:dyDescent="0.25"/>
    <row r="242390" x14ac:dyDescent="0.25"/>
    <row r="242391" x14ac:dyDescent="0.25"/>
    <row r="242392" x14ac:dyDescent="0.25"/>
    <row r="242393" x14ac:dyDescent="0.25"/>
    <row r="242394" x14ac:dyDescent="0.25"/>
    <row r="242395" x14ac:dyDescent="0.25"/>
    <row r="242396" x14ac:dyDescent="0.25"/>
    <row r="242397" x14ac:dyDescent="0.25"/>
    <row r="242398" x14ac:dyDescent="0.25"/>
    <row r="242399" x14ac:dyDescent="0.25"/>
    <row r="242400" x14ac:dyDescent="0.25"/>
    <row r="242401" x14ac:dyDescent="0.25"/>
    <row r="242402" x14ac:dyDescent="0.25"/>
    <row r="242403" x14ac:dyDescent="0.25"/>
    <row r="242404" x14ac:dyDescent="0.25"/>
    <row r="242405" x14ac:dyDescent="0.25"/>
    <row r="242406" x14ac:dyDescent="0.25"/>
    <row r="242407" x14ac:dyDescent="0.25"/>
    <row r="242408" x14ac:dyDescent="0.25"/>
    <row r="242409" x14ac:dyDescent="0.25"/>
    <row r="242410" x14ac:dyDescent="0.25"/>
    <row r="242411" x14ac:dyDescent="0.25"/>
    <row r="242412" x14ac:dyDescent="0.25"/>
    <row r="242413" x14ac:dyDescent="0.25"/>
    <row r="242414" x14ac:dyDescent="0.25"/>
    <row r="242415" x14ac:dyDescent="0.25"/>
    <row r="242416" x14ac:dyDescent="0.25"/>
    <row r="242417" x14ac:dyDescent="0.25"/>
    <row r="242418" x14ac:dyDescent="0.25"/>
    <row r="242419" x14ac:dyDescent="0.25"/>
    <row r="242420" x14ac:dyDescent="0.25"/>
    <row r="242421" x14ac:dyDescent="0.25"/>
    <row r="242422" x14ac:dyDescent="0.25"/>
    <row r="242423" x14ac:dyDescent="0.25"/>
    <row r="242424" x14ac:dyDescent="0.25"/>
    <row r="242425" x14ac:dyDescent="0.25"/>
    <row r="242426" x14ac:dyDescent="0.25"/>
    <row r="242427" x14ac:dyDescent="0.25"/>
    <row r="242428" x14ac:dyDescent="0.25"/>
    <row r="242429" x14ac:dyDescent="0.25"/>
    <row r="242430" x14ac:dyDescent="0.25"/>
    <row r="242431" x14ac:dyDescent="0.25"/>
    <row r="242432" x14ac:dyDescent="0.25"/>
    <row r="242433" x14ac:dyDescent="0.25"/>
    <row r="242434" x14ac:dyDescent="0.25"/>
    <row r="242435" x14ac:dyDescent="0.25"/>
    <row r="242436" x14ac:dyDescent="0.25"/>
    <row r="242437" x14ac:dyDescent="0.25"/>
    <row r="242438" x14ac:dyDescent="0.25"/>
    <row r="242439" x14ac:dyDescent="0.25"/>
    <row r="242440" x14ac:dyDescent="0.25"/>
    <row r="242441" x14ac:dyDescent="0.25"/>
    <row r="242442" x14ac:dyDescent="0.25"/>
    <row r="242443" x14ac:dyDescent="0.25"/>
    <row r="242444" x14ac:dyDescent="0.25"/>
    <row r="242445" x14ac:dyDescent="0.25"/>
    <row r="242446" x14ac:dyDescent="0.25"/>
    <row r="242447" x14ac:dyDescent="0.25"/>
    <row r="242448" x14ac:dyDescent="0.25"/>
    <row r="242449" x14ac:dyDescent="0.25"/>
    <row r="242450" x14ac:dyDescent="0.25"/>
    <row r="242451" x14ac:dyDescent="0.25"/>
    <row r="242452" x14ac:dyDescent="0.25"/>
    <row r="242453" x14ac:dyDescent="0.25"/>
    <row r="242454" x14ac:dyDescent="0.25"/>
    <row r="242455" x14ac:dyDescent="0.25"/>
    <row r="242456" x14ac:dyDescent="0.25"/>
    <row r="242457" x14ac:dyDescent="0.25"/>
    <row r="242458" x14ac:dyDescent="0.25"/>
    <row r="242459" x14ac:dyDescent="0.25"/>
    <row r="242460" x14ac:dyDescent="0.25"/>
    <row r="242461" x14ac:dyDescent="0.25"/>
    <row r="242462" x14ac:dyDescent="0.25"/>
    <row r="242463" x14ac:dyDescent="0.25"/>
    <row r="242464" x14ac:dyDescent="0.25"/>
    <row r="242465" x14ac:dyDescent="0.25"/>
    <row r="242466" x14ac:dyDescent="0.25"/>
    <row r="242467" x14ac:dyDescent="0.25"/>
    <row r="242468" x14ac:dyDescent="0.25"/>
    <row r="242469" x14ac:dyDescent="0.25"/>
    <row r="242470" x14ac:dyDescent="0.25"/>
    <row r="242471" x14ac:dyDescent="0.25"/>
    <row r="242472" x14ac:dyDescent="0.25"/>
    <row r="242473" x14ac:dyDescent="0.25"/>
    <row r="242474" x14ac:dyDescent="0.25"/>
    <row r="242475" x14ac:dyDescent="0.25"/>
    <row r="242476" x14ac:dyDescent="0.25"/>
    <row r="242477" x14ac:dyDescent="0.25"/>
    <row r="242478" x14ac:dyDescent="0.25"/>
    <row r="242479" x14ac:dyDescent="0.25"/>
    <row r="242480" x14ac:dyDescent="0.25"/>
    <row r="242481" x14ac:dyDescent="0.25"/>
    <row r="242482" x14ac:dyDescent="0.25"/>
    <row r="242483" x14ac:dyDescent="0.25"/>
    <row r="242484" x14ac:dyDescent="0.25"/>
    <row r="242485" x14ac:dyDescent="0.25"/>
    <row r="242486" x14ac:dyDescent="0.25"/>
    <row r="242487" x14ac:dyDescent="0.25"/>
    <row r="242488" x14ac:dyDescent="0.25"/>
    <row r="242489" x14ac:dyDescent="0.25"/>
    <row r="242490" x14ac:dyDescent="0.25"/>
    <row r="242491" x14ac:dyDescent="0.25"/>
    <row r="242492" x14ac:dyDescent="0.25"/>
    <row r="242493" x14ac:dyDescent="0.25"/>
    <row r="242494" x14ac:dyDescent="0.25"/>
    <row r="242495" x14ac:dyDescent="0.25"/>
    <row r="242496" x14ac:dyDescent="0.25"/>
    <row r="242497" x14ac:dyDescent="0.25"/>
    <row r="242498" x14ac:dyDescent="0.25"/>
    <row r="242499" x14ac:dyDescent="0.25"/>
    <row r="242500" x14ac:dyDescent="0.25"/>
    <row r="242501" x14ac:dyDescent="0.25"/>
    <row r="242502" x14ac:dyDescent="0.25"/>
    <row r="242503" x14ac:dyDescent="0.25"/>
    <row r="242504" x14ac:dyDescent="0.25"/>
    <row r="242505" x14ac:dyDescent="0.25"/>
    <row r="242506" x14ac:dyDescent="0.25"/>
    <row r="242507" x14ac:dyDescent="0.25"/>
    <row r="242508" x14ac:dyDescent="0.25"/>
    <row r="242509" x14ac:dyDescent="0.25"/>
    <row r="242510" x14ac:dyDescent="0.25"/>
    <row r="242511" x14ac:dyDescent="0.25"/>
    <row r="242512" x14ac:dyDescent="0.25"/>
    <row r="242513" x14ac:dyDescent="0.25"/>
    <row r="242514" x14ac:dyDescent="0.25"/>
    <row r="242515" x14ac:dyDescent="0.25"/>
    <row r="242516" x14ac:dyDescent="0.25"/>
    <row r="242517" x14ac:dyDescent="0.25"/>
    <row r="242518" x14ac:dyDescent="0.25"/>
    <row r="242519" x14ac:dyDescent="0.25"/>
    <row r="242520" x14ac:dyDescent="0.25"/>
    <row r="242521" x14ac:dyDescent="0.25"/>
    <row r="242522" x14ac:dyDescent="0.25"/>
    <row r="242523" x14ac:dyDescent="0.25"/>
    <row r="242524" x14ac:dyDescent="0.25"/>
    <row r="242525" x14ac:dyDescent="0.25"/>
    <row r="242526" x14ac:dyDescent="0.25"/>
    <row r="242527" x14ac:dyDescent="0.25"/>
    <row r="242528" x14ac:dyDescent="0.25"/>
    <row r="242529" x14ac:dyDescent="0.25"/>
    <row r="242530" x14ac:dyDescent="0.25"/>
    <row r="242531" x14ac:dyDescent="0.25"/>
    <row r="242532" x14ac:dyDescent="0.25"/>
    <row r="242533" x14ac:dyDescent="0.25"/>
    <row r="242534" x14ac:dyDescent="0.25"/>
    <row r="242535" x14ac:dyDescent="0.25"/>
    <row r="242536" x14ac:dyDescent="0.25"/>
    <row r="242537" x14ac:dyDescent="0.25"/>
    <row r="242538" x14ac:dyDescent="0.25"/>
    <row r="242539" x14ac:dyDescent="0.25"/>
    <row r="242540" x14ac:dyDescent="0.25"/>
    <row r="242541" x14ac:dyDescent="0.25"/>
    <row r="242542" x14ac:dyDescent="0.25"/>
    <row r="242543" x14ac:dyDescent="0.25"/>
    <row r="242544" x14ac:dyDescent="0.25"/>
    <row r="242545" x14ac:dyDescent="0.25"/>
    <row r="242546" x14ac:dyDescent="0.25"/>
    <row r="242547" x14ac:dyDescent="0.25"/>
    <row r="242548" x14ac:dyDescent="0.25"/>
    <row r="242549" x14ac:dyDescent="0.25"/>
    <row r="242550" x14ac:dyDescent="0.25"/>
    <row r="242551" x14ac:dyDescent="0.25"/>
    <row r="242552" x14ac:dyDescent="0.25"/>
    <row r="242553" x14ac:dyDescent="0.25"/>
    <row r="242554" x14ac:dyDescent="0.25"/>
    <row r="242555" x14ac:dyDescent="0.25"/>
    <row r="242556" x14ac:dyDescent="0.25"/>
    <row r="242557" x14ac:dyDescent="0.25"/>
    <row r="242558" x14ac:dyDescent="0.25"/>
    <row r="242559" x14ac:dyDescent="0.25"/>
    <row r="242560" x14ac:dyDescent="0.25"/>
    <row r="242561" x14ac:dyDescent="0.25"/>
    <row r="242562" x14ac:dyDescent="0.25"/>
    <row r="242563" x14ac:dyDescent="0.25"/>
    <row r="242564" x14ac:dyDescent="0.25"/>
    <row r="242565" x14ac:dyDescent="0.25"/>
    <row r="242566" x14ac:dyDescent="0.25"/>
    <row r="242567" x14ac:dyDescent="0.25"/>
    <row r="242568" x14ac:dyDescent="0.25"/>
    <row r="242569" x14ac:dyDescent="0.25"/>
    <row r="242570" x14ac:dyDescent="0.25"/>
    <row r="242571" x14ac:dyDescent="0.25"/>
    <row r="242572" x14ac:dyDescent="0.25"/>
    <row r="242573" x14ac:dyDescent="0.25"/>
    <row r="242574" x14ac:dyDescent="0.25"/>
    <row r="242575" x14ac:dyDescent="0.25"/>
    <row r="242576" x14ac:dyDescent="0.25"/>
    <row r="242577" x14ac:dyDescent="0.25"/>
    <row r="242578" x14ac:dyDescent="0.25"/>
    <row r="242579" x14ac:dyDescent="0.25"/>
    <row r="242580" x14ac:dyDescent="0.25"/>
    <row r="242581" x14ac:dyDescent="0.25"/>
    <row r="242582" x14ac:dyDescent="0.25"/>
    <row r="242583" x14ac:dyDescent="0.25"/>
    <row r="242584" x14ac:dyDescent="0.25"/>
    <row r="242585" x14ac:dyDescent="0.25"/>
    <row r="242586" x14ac:dyDescent="0.25"/>
    <row r="242587" x14ac:dyDescent="0.25"/>
    <row r="242588" x14ac:dyDescent="0.25"/>
    <row r="242589" x14ac:dyDescent="0.25"/>
    <row r="242590" x14ac:dyDescent="0.25"/>
    <row r="242591" x14ac:dyDescent="0.25"/>
    <row r="242592" x14ac:dyDescent="0.25"/>
    <row r="242593" x14ac:dyDescent="0.25"/>
    <row r="242594" x14ac:dyDescent="0.25"/>
    <row r="242595" x14ac:dyDescent="0.25"/>
    <row r="242596" x14ac:dyDescent="0.25"/>
    <row r="242597" x14ac:dyDescent="0.25"/>
    <row r="242598" x14ac:dyDescent="0.25"/>
    <row r="242599" x14ac:dyDescent="0.25"/>
    <row r="242600" x14ac:dyDescent="0.25"/>
    <row r="242601" x14ac:dyDescent="0.25"/>
    <row r="242602" x14ac:dyDescent="0.25"/>
    <row r="242603" x14ac:dyDescent="0.25"/>
    <row r="242604" x14ac:dyDescent="0.25"/>
    <row r="242605" x14ac:dyDescent="0.25"/>
    <row r="242606" x14ac:dyDescent="0.25"/>
    <row r="242607" x14ac:dyDescent="0.25"/>
    <row r="242608" x14ac:dyDescent="0.25"/>
    <row r="242609" x14ac:dyDescent="0.25"/>
    <row r="242610" x14ac:dyDescent="0.25"/>
    <row r="242611" x14ac:dyDescent="0.25"/>
    <row r="242612" x14ac:dyDescent="0.25"/>
    <row r="242613" x14ac:dyDescent="0.25"/>
    <row r="242614" x14ac:dyDescent="0.25"/>
    <row r="242615" x14ac:dyDescent="0.25"/>
    <row r="242616" x14ac:dyDescent="0.25"/>
    <row r="242617" x14ac:dyDescent="0.25"/>
    <row r="242618" x14ac:dyDescent="0.25"/>
    <row r="242619" x14ac:dyDescent="0.25"/>
    <row r="242620" x14ac:dyDescent="0.25"/>
    <row r="242621" x14ac:dyDescent="0.25"/>
    <row r="242622" x14ac:dyDescent="0.25"/>
    <row r="242623" x14ac:dyDescent="0.25"/>
    <row r="242624" x14ac:dyDescent="0.25"/>
    <row r="242625" x14ac:dyDescent="0.25"/>
    <row r="242626" x14ac:dyDescent="0.25"/>
    <row r="242627" x14ac:dyDescent="0.25"/>
    <row r="242628" x14ac:dyDescent="0.25"/>
    <row r="242629" x14ac:dyDescent="0.25"/>
    <row r="242630" x14ac:dyDescent="0.25"/>
    <row r="242631" x14ac:dyDescent="0.25"/>
    <row r="242632" x14ac:dyDescent="0.25"/>
    <row r="242633" x14ac:dyDescent="0.25"/>
    <row r="242634" x14ac:dyDescent="0.25"/>
    <row r="242635" x14ac:dyDescent="0.25"/>
    <row r="242636" x14ac:dyDescent="0.25"/>
    <row r="242637" x14ac:dyDescent="0.25"/>
    <row r="242638" x14ac:dyDescent="0.25"/>
    <row r="242639" x14ac:dyDescent="0.25"/>
    <row r="242640" x14ac:dyDescent="0.25"/>
    <row r="242641" x14ac:dyDescent="0.25"/>
    <row r="242642" x14ac:dyDescent="0.25"/>
    <row r="242643" x14ac:dyDescent="0.25"/>
    <row r="242644" x14ac:dyDescent="0.25"/>
    <row r="242645" x14ac:dyDescent="0.25"/>
    <row r="242646" x14ac:dyDescent="0.25"/>
    <row r="242647" x14ac:dyDescent="0.25"/>
    <row r="242648" x14ac:dyDescent="0.25"/>
    <row r="242649" x14ac:dyDescent="0.25"/>
    <row r="242650" x14ac:dyDescent="0.25"/>
    <row r="242651" x14ac:dyDescent="0.25"/>
    <row r="242652" x14ac:dyDescent="0.25"/>
    <row r="242653" x14ac:dyDescent="0.25"/>
    <row r="242654" x14ac:dyDescent="0.25"/>
    <row r="242655" x14ac:dyDescent="0.25"/>
    <row r="242656" x14ac:dyDescent="0.25"/>
    <row r="242657" x14ac:dyDescent="0.25"/>
    <row r="242658" x14ac:dyDescent="0.25"/>
    <row r="242659" x14ac:dyDescent="0.25"/>
    <row r="242660" x14ac:dyDescent="0.25"/>
    <row r="242661" x14ac:dyDescent="0.25"/>
    <row r="242662" x14ac:dyDescent="0.25"/>
    <row r="242663" x14ac:dyDescent="0.25"/>
    <row r="242664" x14ac:dyDescent="0.25"/>
    <row r="242665" x14ac:dyDescent="0.25"/>
    <row r="242666" x14ac:dyDescent="0.25"/>
    <row r="242667" x14ac:dyDescent="0.25"/>
    <row r="242668" x14ac:dyDescent="0.25"/>
    <row r="242669" x14ac:dyDescent="0.25"/>
    <row r="242670" x14ac:dyDescent="0.25"/>
    <row r="242671" x14ac:dyDescent="0.25"/>
    <row r="242672" x14ac:dyDescent="0.25"/>
    <row r="242673" x14ac:dyDescent="0.25"/>
    <row r="242674" x14ac:dyDescent="0.25"/>
    <row r="242675" x14ac:dyDescent="0.25"/>
    <row r="242676" x14ac:dyDescent="0.25"/>
    <row r="242677" x14ac:dyDescent="0.25"/>
    <row r="242678" x14ac:dyDescent="0.25"/>
    <row r="242679" x14ac:dyDescent="0.25"/>
    <row r="242680" x14ac:dyDescent="0.25"/>
    <row r="242681" x14ac:dyDescent="0.25"/>
    <row r="242682" x14ac:dyDescent="0.25"/>
    <row r="242683" x14ac:dyDescent="0.25"/>
    <row r="242684" x14ac:dyDescent="0.25"/>
    <row r="242685" x14ac:dyDescent="0.25"/>
    <row r="242686" x14ac:dyDescent="0.25"/>
    <row r="242687" x14ac:dyDescent="0.25"/>
    <row r="242688" x14ac:dyDescent="0.25"/>
    <row r="242689" x14ac:dyDescent="0.25"/>
    <row r="242690" x14ac:dyDescent="0.25"/>
    <row r="242691" x14ac:dyDescent="0.25"/>
    <row r="242692" x14ac:dyDescent="0.25"/>
    <row r="242693" x14ac:dyDescent="0.25"/>
    <row r="242694" x14ac:dyDescent="0.25"/>
    <row r="242695" x14ac:dyDescent="0.25"/>
    <row r="242696" x14ac:dyDescent="0.25"/>
    <row r="242697" x14ac:dyDescent="0.25"/>
    <row r="242698" x14ac:dyDescent="0.25"/>
    <row r="242699" x14ac:dyDescent="0.25"/>
    <row r="242700" x14ac:dyDescent="0.25"/>
    <row r="242701" x14ac:dyDescent="0.25"/>
    <row r="242702" x14ac:dyDescent="0.25"/>
    <row r="242703" x14ac:dyDescent="0.25"/>
    <row r="242704" x14ac:dyDescent="0.25"/>
    <row r="242705" x14ac:dyDescent="0.25"/>
    <row r="242706" x14ac:dyDescent="0.25"/>
    <row r="242707" x14ac:dyDescent="0.25"/>
    <row r="242708" x14ac:dyDescent="0.25"/>
    <row r="242709" x14ac:dyDescent="0.25"/>
    <row r="242710" x14ac:dyDescent="0.25"/>
    <row r="242711" x14ac:dyDescent="0.25"/>
    <row r="242712" x14ac:dyDescent="0.25"/>
    <row r="242713" x14ac:dyDescent="0.25"/>
    <row r="242714" x14ac:dyDescent="0.25"/>
    <row r="242715" x14ac:dyDescent="0.25"/>
    <row r="242716" x14ac:dyDescent="0.25"/>
    <row r="242717" x14ac:dyDescent="0.25"/>
    <row r="242718" x14ac:dyDescent="0.25"/>
    <row r="242719" x14ac:dyDescent="0.25"/>
    <row r="242720" x14ac:dyDescent="0.25"/>
    <row r="242721" x14ac:dyDescent="0.25"/>
    <row r="242722" x14ac:dyDescent="0.25"/>
    <row r="242723" x14ac:dyDescent="0.25"/>
    <row r="242724" x14ac:dyDescent="0.25"/>
    <row r="242725" x14ac:dyDescent="0.25"/>
    <row r="242726" x14ac:dyDescent="0.25"/>
    <row r="242727" x14ac:dyDescent="0.25"/>
    <row r="242728" x14ac:dyDescent="0.25"/>
    <row r="242729" x14ac:dyDescent="0.25"/>
    <row r="242730" x14ac:dyDescent="0.25"/>
    <row r="242731" x14ac:dyDescent="0.25"/>
    <row r="242732" x14ac:dyDescent="0.25"/>
    <row r="242733" x14ac:dyDescent="0.25"/>
    <row r="242734" x14ac:dyDescent="0.25"/>
    <row r="242735" x14ac:dyDescent="0.25"/>
    <row r="242736" x14ac:dyDescent="0.25"/>
    <row r="242737" x14ac:dyDescent="0.25"/>
    <row r="242738" x14ac:dyDescent="0.25"/>
    <row r="242739" x14ac:dyDescent="0.25"/>
    <row r="242740" x14ac:dyDescent="0.25"/>
    <row r="242741" x14ac:dyDescent="0.25"/>
    <row r="242742" x14ac:dyDescent="0.25"/>
    <row r="242743" x14ac:dyDescent="0.25"/>
    <row r="242744" x14ac:dyDescent="0.25"/>
    <row r="242745" x14ac:dyDescent="0.25"/>
    <row r="242746" x14ac:dyDescent="0.25"/>
    <row r="242747" x14ac:dyDescent="0.25"/>
    <row r="242748" x14ac:dyDescent="0.25"/>
    <row r="242749" x14ac:dyDescent="0.25"/>
    <row r="242750" x14ac:dyDescent="0.25"/>
    <row r="242751" x14ac:dyDescent="0.25"/>
    <row r="242752" x14ac:dyDescent="0.25"/>
    <row r="242753" x14ac:dyDescent="0.25"/>
    <row r="242754" x14ac:dyDescent="0.25"/>
    <row r="242755" x14ac:dyDescent="0.25"/>
    <row r="242756" x14ac:dyDescent="0.25"/>
    <row r="242757" x14ac:dyDescent="0.25"/>
    <row r="242758" x14ac:dyDescent="0.25"/>
    <row r="242759" x14ac:dyDescent="0.25"/>
    <row r="242760" x14ac:dyDescent="0.25"/>
    <row r="242761" x14ac:dyDescent="0.25"/>
    <row r="242762" x14ac:dyDescent="0.25"/>
    <row r="242763" x14ac:dyDescent="0.25"/>
    <row r="242764" x14ac:dyDescent="0.25"/>
    <row r="242765" x14ac:dyDescent="0.25"/>
    <row r="242766" x14ac:dyDescent="0.25"/>
    <row r="242767" x14ac:dyDescent="0.25"/>
    <row r="242768" x14ac:dyDescent="0.25"/>
    <row r="242769" x14ac:dyDescent="0.25"/>
    <row r="242770" x14ac:dyDescent="0.25"/>
    <row r="242771" x14ac:dyDescent="0.25"/>
    <row r="242772" x14ac:dyDescent="0.25"/>
    <row r="242773" x14ac:dyDescent="0.25"/>
    <row r="242774" x14ac:dyDescent="0.25"/>
    <row r="242775" x14ac:dyDescent="0.25"/>
    <row r="242776" x14ac:dyDescent="0.25"/>
    <row r="242777" x14ac:dyDescent="0.25"/>
    <row r="242778" x14ac:dyDescent="0.25"/>
    <row r="242779" x14ac:dyDescent="0.25"/>
    <row r="242780" x14ac:dyDescent="0.25"/>
    <row r="242781" x14ac:dyDescent="0.25"/>
    <row r="242782" x14ac:dyDescent="0.25"/>
    <row r="242783" x14ac:dyDescent="0.25"/>
    <row r="242784" x14ac:dyDescent="0.25"/>
    <row r="242785" x14ac:dyDescent="0.25"/>
    <row r="242786" x14ac:dyDescent="0.25"/>
    <row r="242787" x14ac:dyDescent="0.25"/>
    <row r="242788" x14ac:dyDescent="0.25"/>
    <row r="242789" x14ac:dyDescent="0.25"/>
    <row r="242790" x14ac:dyDescent="0.25"/>
    <row r="242791" x14ac:dyDescent="0.25"/>
    <row r="242792" x14ac:dyDescent="0.25"/>
    <row r="242793" x14ac:dyDescent="0.25"/>
    <row r="242794" x14ac:dyDescent="0.25"/>
    <row r="242795" x14ac:dyDescent="0.25"/>
    <row r="242796" x14ac:dyDescent="0.25"/>
    <row r="242797" x14ac:dyDescent="0.25"/>
    <row r="242798" x14ac:dyDescent="0.25"/>
    <row r="242799" x14ac:dyDescent="0.25"/>
    <row r="242800" x14ac:dyDescent="0.25"/>
    <row r="242801" x14ac:dyDescent="0.25"/>
    <row r="242802" x14ac:dyDescent="0.25"/>
    <row r="242803" x14ac:dyDescent="0.25"/>
    <row r="242804" x14ac:dyDescent="0.25"/>
    <row r="242805" x14ac:dyDescent="0.25"/>
    <row r="242806" x14ac:dyDescent="0.25"/>
    <row r="242807" x14ac:dyDescent="0.25"/>
    <row r="242808" x14ac:dyDescent="0.25"/>
    <row r="242809" x14ac:dyDescent="0.25"/>
    <row r="242810" x14ac:dyDescent="0.25"/>
    <row r="242811" x14ac:dyDescent="0.25"/>
    <row r="242812" x14ac:dyDescent="0.25"/>
    <row r="242813" x14ac:dyDescent="0.25"/>
    <row r="242814" x14ac:dyDescent="0.25"/>
    <row r="242815" x14ac:dyDescent="0.25"/>
    <row r="242816" x14ac:dyDescent="0.25"/>
    <row r="242817" x14ac:dyDescent="0.25"/>
    <row r="242818" x14ac:dyDescent="0.25"/>
    <row r="242819" x14ac:dyDescent="0.25"/>
    <row r="242820" x14ac:dyDescent="0.25"/>
    <row r="242821" x14ac:dyDescent="0.25"/>
    <row r="242822" x14ac:dyDescent="0.25"/>
    <row r="242823" x14ac:dyDescent="0.25"/>
    <row r="242824" x14ac:dyDescent="0.25"/>
    <row r="242825" x14ac:dyDescent="0.25"/>
    <row r="242826" x14ac:dyDescent="0.25"/>
    <row r="242827" x14ac:dyDescent="0.25"/>
    <row r="242828" x14ac:dyDescent="0.25"/>
    <row r="242829" x14ac:dyDescent="0.25"/>
    <row r="242830" x14ac:dyDescent="0.25"/>
    <row r="242831" x14ac:dyDescent="0.25"/>
    <row r="242832" x14ac:dyDescent="0.25"/>
    <row r="242833" x14ac:dyDescent="0.25"/>
    <row r="242834" x14ac:dyDescent="0.25"/>
    <row r="242835" x14ac:dyDescent="0.25"/>
    <row r="242836" x14ac:dyDescent="0.25"/>
    <row r="242837" x14ac:dyDescent="0.25"/>
    <row r="242838" x14ac:dyDescent="0.25"/>
    <row r="242839" x14ac:dyDescent="0.25"/>
    <row r="242840" x14ac:dyDescent="0.25"/>
    <row r="242841" x14ac:dyDescent="0.25"/>
    <row r="242842" x14ac:dyDescent="0.25"/>
    <row r="242843" x14ac:dyDescent="0.25"/>
    <row r="242844" x14ac:dyDescent="0.25"/>
    <row r="242845" x14ac:dyDescent="0.25"/>
    <row r="242846" x14ac:dyDescent="0.25"/>
    <row r="242847" x14ac:dyDescent="0.25"/>
    <row r="242848" x14ac:dyDescent="0.25"/>
    <row r="242849" x14ac:dyDescent="0.25"/>
    <row r="242850" x14ac:dyDescent="0.25"/>
    <row r="242851" x14ac:dyDescent="0.25"/>
    <row r="242852" x14ac:dyDescent="0.25"/>
    <row r="242853" x14ac:dyDescent="0.25"/>
    <row r="242854" x14ac:dyDescent="0.25"/>
    <row r="242855" x14ac:dyDescent="0.25"/>
    <row r="242856" x14ac:dyDescent="0.25"/>
    <row r="242857" x14ac:dyDescent="0.25"/>
    <row r="242858" x14ac:dyDescent="0.25"/>
    <row r="242859" x14ac:dyDescent="0.25"/>
    <row r="242860" x14ac:dyDescent="0.25"/>
    <row r="242861" x14ac:dyDescent="0.25"/>
    <row r="242862" x14ac:dyDescent="0.25"/>
    <row r="242863" x14ac:dyDescent="0.25"/>
    <row r="242864" x14ac:dyDescent="0.25"/>
    <row r="242865" x14ac:dyDescent="0.25"/>
    <row r="242866" x14ac:dyDescent="0.25"/>
    <row r="242867" x14ac:dyDescent="0.25"/>
    <row r="242868" x14ac:dyDescent="0.25"/>
    <row r="242869" x14ac:dyDescent="0.25"/>
    <row r="242870" x14ac:dyDescent="0.25"/>
    <row r="242871" x14ac:dyDescent="0.25"/>
    <row r="242872" x14ac:dyDescent="0.25"/>
    <row r="242873" x14ac:dyDescent="0.25"/>
    <row r="242874" x14ac:dyDescent="0.25"/>
    <row r="242875" x14ac:dyDescent="0.25"/>
    <row r="242876" x14ac:dyDescent="0.25"/>
    <row r="242877" x14ac:dyDescent="0.25"/>
    <row r="242878" x14ac:dyDescent="0.25"/>
    <row r="242879" x14ac:dyDescent="0.25"/>
    <row r="242880" x14ac:dyDescent="0.25"/>
    <row r="242881" x14ac:dyDescent="0.25"/>
    <row r="242882" x14ac:dyDescent="0.25"/>
    <row r="242883" x14ac:dyDescent="0.25"/>
    <row r="242884" x14ac:dyDescent="0.25"/>
    <row r="242885" x14ac:dyDescent="0.25"/>
    <row r="242886" x14ac:dyDescent="0.25"/>
    <row r="242887" x14ac:dyDescent="0.25"/>
    <row r="242888" x14ac:dyDescent="0.25"/>
    <row r="242889" x14ac:dyDescent="0.25"/>
    <row r="242890" x14ac:dyDescent="0.25"/>
    <row r="242891" x14ac:dyDescent="0.25"/>
    <row r="242892" x14ac:dyDescent="0.25"/>
    <row r="242893" x14ac:dyDescent="0.25"/>
    <row r="242894" x14ac:dyDescent="0.25"/>
    <row r="242895" x14ac:dyDescent="0.25"/>
    <row r="242896" x14ac:dyDescent="0.25"/>
    <row r="242897" x14ac:dyDescent="0.25"/>
    <row r="242898" x14ac:dyDescent="0.25"/>
    <row r="242899" x14ac:dyDescent="0.25"/>
    <row r="242900" x14ac:dyDescent="0.25"/>
    <row r="242901" x14ac:dyDescent="0.25"/>
    <row r="242902" x14ac:dyDescent="0.25"/>
    <row r="242903" x14ac:dyDescent="0.25"/>
    <row r="242904" x14ac:dyDescent="0.25"/>
    <row r="242905" x14ac:dyDescent="0.25"/>
    <row r="242906" x14ac:dyDescent="0.25"/>
    <row r="242907" x14ac:dyDescent="0.25"/>
    <row r="242908" x14ac:dyDescent="0.25"/>
    <row r="242909" x14ac:dyDescent="0.25"/>
    <row r="242910" x14ac:dyDescent="0.25"/>
    <row r="242911" x14ac:dyDescent="0.25"/>
    <row r="242912" x14ac:dyDescent="0.25"/>
    <row r="242913" x14ac:dyDescent="0.25"/>
    <row r="242914" x14ac:dyDescent="0.25"/>
    <row r="242915" x14ac:dyDescent="0.25"/>
    <row r="242916" x14ac:dyDescent="0.25"/>
    <row r="242917" x14ac:dyDescent="0.25"/>
    <row r="242918" x14ac:dyDescent="0.25"/>
    <row r="242919" x14ac:dyDescent="0.25"/>
    <row r="242920" x14ac:dyDescent="0.25"/>
    <row r="242921" x14ac:dyDescent="0.25"/>
    <row r="242922" x14ac:dyDescent="0.25"/>
    <row r="242923" x14ac:dyDescent="0.25"/>
    <row r="242924" x14ac:dyDescent="0.25"/>
    <row r="242925" x14ac:dyDescent="0.25"/>
    <row r="242926" x14ac:dyDescent="0.25"/>
    <row r="242927" x14ac:dyDescent="0.25"/>
    <row r="242928" x14ac:dyDescent="0.25"/>
    <row r="242929" x14ac:dyDescent="0.25"/>
    <row r="242930" x14ac:dyDescent="0.25"/>
    <row r="242931" x14ac:dyDescent="0.25"/>
    <row r="242932" x14ac:dyDescent="0.25"/>
    <row r="242933" x14ac:dyDescent="0.25"/>
    <row r="242934" x14ac:dyDescent="0.25"/>
    <row r="242935" x14ac:dyDescent="0.25"/>
    <row r="242936" x14ac:dyDescent="0.25"/>
    <row r="242937" x14ac:dyDescent="0.25"/>
    <row r="242938" x14ac:dyDescent="0.25"/>
    <row r="242939" x14ac:dyDescent="0.25"/>
    <row r="242940" x14ac:dyDescent="0.25"/>
    <row r="242941" x14ac:dyDescent="0.25"/>
    <row r="242942" x14ac:dyDescent="0.25"/>
    <row r="242943" x14ac:dyDescent="0.25"/>
    <row r="242944" x14ac:dyDescent="0.25"/>
    <row r="242945" x14ac:dyDescent="0.25"/>
    <row r="242946" x14ac:dyDescent="0.25"/>
    <row r="242947" x14ac:dyDescent="0.25"/>
    <row r="242948" x14ac:dyDescent="0.25"/>
    <row r="242949" x14ac:dyDescent="0.25"/>
    <row r="242950" x14ac:dyDescent="0.25"/>
    <row r="242951" x14ac:dyDescent="0.25"/>
    <row r="242952" x14ac:dyDescent="0.25"/>
    <row r="242953" x14ac:dyDescent="0.25"/>
    <row r="242954" x14ac:dyDescent="0.25"/>
    <row r="242955" x14ac:dyDescent="0.25"/>
    <row r="242956" x14ac:dyDescent="0.25"/>
    <row r="242957" x14ac:dyDescent="0.25"/>
    <row r="242958" x14ac:dyDescent="0.25"/>
    <row r="242959" x14ac:dyDescent="0.25"/>
    <row r="242960" x14ac:dyDescent="0.25"/>
    <row r="242961" x14ac:dyDescent="0.25"/>
    <row r="242962" x14ac:dyDescent="0.25"/>
    <row r="242963" x14ac:dyDescent="0.25"/>
    <row r="242964" x14ac:dyDescent="0.25"/>
    <row r="242965" x14ac:dyDescent="0.25"/>
    <row r="242966" x14ac:dyDescent="0.25"/>
    <row r="242967" x14ac:dyDescent="0.25"/>
    <row r="242968" x14ac:dyDescent="0.25"/>
    <row r="242969" x14ac:dyDescent="0.25"/>
    <row r="242970" x14ac:dyDescent="0.25"/>
    <row r="242971" x14ac:dyDescent="0.25"/>
    <row r="242972" x14ac:dyDescent="0.25"/>
    <row r="242973" x14ac:dyDescent="0.25"/>
    <row r="242974" x14ac:dyDescent="0.25"/>
    <row r="242975" x14ac:dyDescent="0.25"/>
    <row r="242976" x14ac:dyDescent="0.25"/>
    <row r="242977" x14ac:dyDescent="0.25"/>
    <row r="242978" x14ac:dyDescent="0.25"/>
    <row r="242979" x14ac:dyDescent="0.25"/>
    <row r="242980" x14ac:dyDescent="0.25"/>
    <row r="242981" x14ac:dyDescent="0.25"/>
    <row r="242982" x14ac:dyDescent="0.25"/>
    <row r="242983" x14ac:dyDescent="0.25"/>
    <row r="242984" x14ac:dyDescent="0.25"/>
    <row r="242985" x14ac:dyDescent="0.25"/>
    <row r="242986" x14ac:dyDescent="0.25"/>
    <row r="242987" x14ac:dyDescent="0.25"/>
    <row r="242988" x14ac:dyDescent="0.25"/>
    <row r="242989" x14ac:dyDescent="0.25"/>
    <row r="242990" x14ac:dyDescent="0.25"/>
    <row r="242991" x14ac:dyDescent="0.25"/>
    <row r="242992" x14ac:dyDescent="0.25"/>
    <row r="242993" x14ac:dyDescent="0.25"/>
    <row r="242994" x14ac:dyDescent="0.25"/>
    <row r="242995" x14ac:dyDescent="0.25"/>
    <row r="242996" x14ac:dyDescent="0.25"/>
    <row r="242997" x14ac:dyDescent="0.25"/>
    <row r="242998" x14ac:dyDescent="0.25"/>
    <row r="242999" x14ac:dyDescent="0.25"/>
    <row r="243000" x14ac:dyDescent="0.25"/>
    <row r="243001" x14ac:dyDescent="0.25"/>
    <row r="243002" x14ac:dyDescent="0.25"/>
    <row r="243003" x14ac:dyDescent="0.25"/>
    <row r="243004" x14ac:dyDescent="0.25"/>
    <row r="243005" x14ac:dyDescent="0.25"/>
    <row r="243006" x14ac:dyDescent="0.25"/>
    <row r="243007" x14ac:dyDescent="0.25"/>
    <row r="243008" x14ac:dyDescent="0.25"/>
    <row r="243009" x14ac:dyDescent="0.25"/>
    <row r="243010" x14ac:dyDescent="0.25"/>
    <row r="243011" x14ac:dyDescent="0.25"/>
    <row r="243012" x14ac:dyDescent="0.25"/>
    <row r="243013" x14ac:dyDescent="0.25"/>
    <row r="243014" x14ac:dyDescent="0.25"/>
    <row r="243015" x14ac:dyDescent="0.25"/>
    <row r="243016" x14ac:dyDescent="0.25"/>
    <row r="243017" x14ac:dyDescent="0.25"/>
    <row r="243018" x14ac:dyDescent="0.25"/>
    <row r="243019" x14ac:dyDescent="0.25"/>
    <row r="243020" x14ac:dyDescent="0.25"/>
    <row r="243021" x14ac:dyDescent="0.25"/>
    <row r="243022" x14ac:dyDescent="0.25"/>
    <row r="243023" x14ac:dyDescent="0.25"/>
    <row r="243024" x14ac:dyDescent="0.25"/>
    <row r="243025" x14ac:dyDescent="0.25"/>
    <row r="243026" x14ac:dyDescent="0.25"/>
    <row r="243027" x14ac:dyDescent="0.25"/>
    <row r="243028" x14ac:dyDescent="0.25"/>
    <row r="243029" x14ac:dyDescent="0.25"/>
    <row r="243030" x14ac:dyDescent="0.25"/>
    <row r="243031" x14ac:dyDescent="0.25"/>
    <row r="243032" x14ac:dyDescent="0.25"/>
    <row r="243033" x14ac:dyDescent="0.25"/>
    <row r="243034" x14ac:dyDescent="0.25"/>
    <row r="243035" x14ac:dyDescent="0.25"/>
    <row r="243036" x14ac:dyDescent="0.25"/>
    <row r="243037" x14ac:dyDescent="0.25"/>
    <row r="243038" x14ac:dyDescent="0.25"/>
    <row r="243039" x14ac:dyDescent="0.25"/>
    <row r="243040" x14ac:dyDescent="0.25"/>
    <row r="243041" x14ac:dyDescent="0.25"/>
    <row r="243042" x14ac:dyDescent="0.25"/>
    <row r="243043" x14ac:dyDescent="0.25"/>
    <row r="243044" x14ac:dyDescent="0.25"/>
    <row r="243045" x14ac:dyDescent="0.25"/>
    <row r="243046" x14ac:dyDescent="0.25"/>
    <row r="243047" x14ac:dyDescent="0.25"/>
    <row r="243048" x14ac:dyDescent="0.25"/>
    <row r="243049" x14ac:dyDescent="0.25"/>
    <row r="243050" x14ac:dyDescent="0.25"/>
    <row r="243051" x14ac:dyDescent="0.25"/>
    <row r="243052" x14ac:dyDescent="0.25"/>
    <row r="243053" x14ac:dyDescent="0.25"/>
    <row r="243054" x14ac:dyDescent="0.25"/>
    <row r="243055" x14ac:dyDescent="0.25"/>
    <row r="243056" x14ac:dyDescent="0.25"/>
    <row r="243057" x14ac:dyDescent="0.25"/>
    <row r="243058" x14ac:dyDescent="0.25"/>
    <row r="243059" x14ac:dyDescent="0.25"/>
    <row r="243060" x14ac:dyDescent="0.25"/>
    <row r="243061" x14ac:dyDescent="0.25"/>
    <row r="243062" x14ac:dyDescent="0.25"/>
    <row r="243063" x14ac:dyDescent="0.25"/>
    <row r="243064" x14ac:dyDescent="0.25"/>
    <row r="243065" x14ac:dyDescent="0.25"/>
    <row r="243066" x14ac:dyDescent="0.25"/>
    <row r="243067" x14ac:dyDescent="0.25"/>
    <row r="243068" x14ac:dyDescent="0.25"/>
    <row r="243069" x14ac:dyDescent="0.25"/>
    <row r="243070" x14ac:dyDescent="0.25"/>
    <row r="243071" x14ac:dyDescent="0.25"/>
    <row r="243072" x14ac:dyDescent="0.25"/>
    <row r="243073" x14ac:dyDescent="0.25"/>
    <row r="243074" x14ac:dyDescent="0.25"/>
    <row r="243075" x14ac:dyDescent="0.25"/>
    <row r="243076" x14ac:dyDescent="0.25"/>
    <row r="243077" x14ac:dyDescent="0.25"/>
    <row r="243078" x14ac:dyDescent="0.25"/>
    <row r="243079" x14ac:dyDescent="0.25"/>
    <row r="243080" x14ac:dyDescent="0.25"/>
    <row r="243081" x14ac:dyDescent="0.25"/>
    <row r="243082" x14ac:dyDescent="0.25"/>
    <row r="243083" x14ac:dyDescent="0.25"/>
    <row r="243084" x14ac:dyDescent="0.25"/>
    <row r="243085" x14ac:dyDescent="0.25"/>
    <row r="243086" x14ac:dyDescent="0.25"/>
    <row r="243087" x14ac:dyDescent="0.25"/>
    <row r="243088" x14ac:dyDescent="0.25"/>
    <row r="243089" x14ac:dyDescent="0.25"/>
    <row r="243090" x14ac:dyDescent="0.25"/>
    <row r="243091" x14ac:dyDescent="0.25"/>
    <row r="243092" x14ac:dyDescent="0.25"/>
    <row r="243093" x14ac:dyDescent="0.25"/>
    <row r="243094" x14ac:dyDescent="0.25"/>
    <row r="243095" x14ac:dyDescent="0.25"/>
    <row r="243096" x14ac:dyDescent="0.25"/>
    <row r="243097" x14ac:dyDescent="0.25"/>
    <row r="243098" x14ac:dyDescent="0.25"/>
    <row r="243099" x14ac:dyDescent="0.25"/>
    <row r="243100" x14ac:dyDescent="0.25"/>
    <row r="243101" x14ac:dyDescent="0.25"/>
    <row r="243102" x14ac:dyDescent="0.25"/>
    <row r="243103" x14ac:dyDescent="0.25"/>
    <row r="243104" x14ac:dyDescent="0.25"/>
    <row r="243105" x14ac:dyDescent="0.25"/>
    <row r="243106" x14ac:dyDescent="0.25"/>
    <row r="243107" x14ac:dyDescent="0.25"/>
    <row r="243108" x14ac:dyDescent="0.25"/>
    <row r="243109" x14ac:dyDescent="0.25"/>
    <row r="243110" x14ac:dyDescent="0.25"/>
    <row r="243111" x14ac:dyDescent="0.25"/>
    <row r="243112" x14ac:dyDescent="0.25"/>
    <row r="243113" x14ac:dyDescent="0.25"/>
    <row r="243114" x14ac:dyDescent="0.25"/>
    <row r="243115" x14ac:dyDescent="0.25"/>
    <row r="243116" x14ac:dyDescent="0.25"/>
    <row r="243117" x14ac:dyDescent="0.25"/>
    <row r="243118" x14ac:dyDescent="0.25"/>
    <row r="243119" x14ac:dyDescent="0.25"/>
    <row r="243120" x14ac:dyDescent="0.25"/>
    <row r="243121" x14ac:dyDescent="0.25"/>
    <row r="243122" x14ac:dyDescent="0.25"/>
    <row r="243123" x14ac:dyDescent="0.25"/>
    <row r="243124" x14ac:dyDescent="0.25"/>
    <row r="243125" x14ac:dyDescent="0.25"/>
    <row r="243126" x14ac:dyDescent="0.25"/>
    <row r="243127" x14ac:dyDescent="0.25"/>
    <row r="243128" x14ac:dyDescent="0.25"/>
    <row r="243129" x14ac:dyDescent="0.25"/>
    <row r="243130" x14ac:dyDescent="0.25"/>
    <row r="243131" x14ac:dyDescent="0.25"/>
    <row r="243132" x14ac:dyDescent="0.25"/>
    <row r="243133" x14ac:dyDescent="0.25"/>
    <row r="243134" x14ac:dyDescent="0.25"/>
    <row r="243135" x14ac:dyDescent="0.25"/>
    <row r="243136" x14ac:dyDescent="0.25"/>
    <row r="243137" x14ac:dyDescent="0.25"/>
    <row r="243138" x14ac:dyDescent="0.25"/>
    <row r="243139" x14ac:dyDescent="0.25"/>
    <row r="243140" x14ac:dyDescent="0.25"/>
    <row r="243141" x14ac:dyDescent="0.25"/>
    <row r="243142" x14ac:dyDescent="0.25"/>
    <row r="243143" x14ac:dyDescent="0.25"/>
    <row r="243144" x14ac:dyDescent="0.25"/>
    <row r="243145" x14ac:dyDescent="0.25"/>
    <row r="243146" x14ac:dyDescent="0.25"/>
    <row r="243147" x14ac:dyDescent="0.25"/>
    <row r="243148" x14ac:dyDescent="0.25"/>
    <row r="243149" x14ac:dyDescent="0.25"/>
    <row r="243150" x14ac:dyDescent="0.25"/>
    <row r="243151" x14ac:dyDescent="0.25"/>
    <row r="243152" x14ac:dyDescent="0.25"/>
    <row r="243153" x14ac:dyDescent="0.25"/>
    <row r="243154" x14ac:dyDescent="0.25"/>
    <row r="243155" x14ac:dyDescent="0.25"/>
    <row r="243156" x14ac:dyDescent="0.25"/>
    <row r="243157" x14ac:dyDescent="0.25"/>
    <row r="243158" x14ac:dyDescent="0.25"/>
    <row r="243159" x14ac:dyDescent="0.25"/>
    <row r="243160" x14ac:dyDescent="0.25"/>
    <row r="243161" x14ac:dyDescent="0.25"/>
    <row r="243162" x14ac:dyDescent="0.25"/>
    <row r="243163" x14ac:dyDescent="0.25"/>
    <row r="243164" x14ac:dyDescent="0.25"/>
    <row r="243165" x14ac:dyDescent="0.25"/>
    <row r="243166" x14ac:dyDescent="0.25"/>
    <row r="243167" x14ac:dyDescent="0.25"/>
    <row r="243168" x14ac:dyDescent="0.25"/>
    <row r="243169" x14ac:dyDescent="0.25"/>
    <row r="243170" x14ac:dyDescent="0.25"/>
    <row r="243171" x14ac:dyDescent="0.25"/>
    <row r="243172" x14ac:dyDescent="0.25"/>
    <row r="243173" x14ac:dyDescent="0.25"/>
    <row r="243174" x14ac:dyDescent="0.25"/>
    <row r="243175" x14ac:dyDescent="0.25"/>
    <row r="243176" x14ac:dyDescent="0.25"/>
    <row r="243177" x14ac:dyDescent="0.25"/>
    <row r="243178" x14ac:dyDescent="0.25"/>
    <row r="243179" x14ac:dyDescent="0.25"/>
    <row r="243180" x14ac:dyDescent="0.25"/>
    <row r="243181" x14ac:dyDescent="0.25"/>
    <row r="243182" x14ac:dyDescent="0.25"/>
    <row r="243183" x14ac:dyDescent="0.25"/>
    <row r="243184" x14ac:dyDescent="0.25"/>
    <row r="243185" x14ac:dyDescent="0.25"/>
    <row r="243186" x14ac:dyDescent="0.25"/>
    <row r="243187" x14ac:dyDescent="0.25"/>
    <row r="243188" x14ac:dyDescent="0.25"/>
    <row r="243189" x14ac:dyDescent="0.25"/>
    <row r="243190" x14ac:dyDescent="0.25"/>
    <row r="243191" x14ac:dyDescent="0.25"/>
    <row r="243192" x14ac:dyDescent="0.25"/>
    <row r="243193" x14ac:dyDescent="0.25"/>
    <row r="243194" x14ac:dyDescent="0.25"/>
    <row r="243195" x14ac:dyDescent="0.25"/>
    <row r="243196" x14ac:dyDescent="0.25"/>
    <row r="243197" x14ac:dyDescent="0.25"/>
    <row r="243198" x14ac:dyDescent="0.25"/>
    <row r="243199" x14ac:dyDescent="0.25"/>
    <row r="243200" x14ac:dyDescent="0.25"/>
    <row r="243201" x14ac:dyDescent="0.25"/>
    <row r="243202" x14ac:dyDescent="0.25"/>
    <row r="243203" x14ac:dyDescent="0.25"/>
    <row r="243204" x14ac:dyDescent="0.25"/>
    <row r="243205" x14ac:dyDescent="0.25"/>
    <row r="243206" x14ac:dyDescent="0.25"/>
    <row r="243207" x14ac:dyDescent="0.25"/>
    <row r="243208" x14ac:dyDescent="0.25"/>
    <row r="243209" x14ac:dyDescent="0.25"/>
    <row r="243210" x14ac:dyDescent="0.25"/>
    <row r="243211" x14ac:dyDescent="0.25"/>
    <row r="243212" x14ac:dyDescent="0.25"/>
    <row r="243213" x14ac:dyDescent="0.25"/>
    <row r="243214" x14ac:dyDescent="0.25"/>
    <row r="243215" x14ac:dyDescent="0.25"/>
    <row r="243216" x14ac:dyDescent="0.25"/>
    <row r="243217" x14ac:dyDescent="0.25"/>
    <row r="243218" x14ac:dyDescent="0.25"/>
    <row r="243219" x14ac:dyDescent="0.25"/>
    <row r="243220" x14ac:dyDescent="0.25"/>
    <row r="243221" x14ac:dyDescent="0.25"/>
    <row r="243222" x14ac:dyDescent="0.25"/>
    <row r="243223" x14ac:dyDescent="0.25"/>
    <row r="243224" x14ac:dyDescent="0.25"/>
    <row r="243225" x14ac:dyDescent="0.25"/>
    <row r="243226" x14ac:dyDescent="0.25"/>
    <row r="243227" x14ac:dyDescent="0.25"/>
    <row r="243228" x14ac:dyDescent="0.25"/>
    <row r="243229" x14ac:dyDescent="0.25"/>
    <row r="243230" x14ac:dyDescent="0.25"/>
    <row r="243231" x14ac:dyDescent="0.25"/>
    <row r="243232" x14ac:dyDescent="0.25"/>
    <row r="243233" x14ac:dyDescent="0.25"/>
    <row r="243234" x14ac:dyDescent="0.25"/>
    <row r="243235" x14ac:dyDescent="0.25"/>
    <row r="243236" x14ac:dyDescent="0.25"/>
    <row r="243237" x14ac:dyDescent="0.25"/>
    <row r="243238" x14ac:dyDescent="0.25"/>
    <row r="243239" x14ac:dyDescent="0.25"/>
    <row r="243240" x14ac:dyDescent="0.25"/>
    <row r="243241" x14ac:dyDescent="0.25"/>
    <row r="243242" x14ac:dyDescent="0.25"/>
    <row r="243243" x14ac:dyDescent="0.25"/>
    <row r="243244" x14ac:dyDescent="0.25"/>
    <row r="243245" x14ac:dyDescent="0.25"/>
    <row r="243246" x14ac:dyDescent="0.25"/>
    <row r="243247" x14ac:dyDescent="0.25"/>
    <row r="243248" x14ac:dyDescent="0.25"/>
    <row r="243249" x14ac:dyDescent="0.25"/>
    <row r="243250" x14ac:dyDescent="0.25"/>
    <row r="243251" x14ac:dyDescent="0.25"/>
    <row r="243252" x14ac:dyDescent="0.25"/>
    <row r="243253" x14ac:dyDescent="0.25"/>
    <row r="243254" x14ac:dyDescent="0.25"/>
    <row r="243255" x14ac:dyDescent="0.25"/>
    <row r="243256" x14ac:dyDescent="0.25"/>
    <row r="243257" x14ac:dyDescent="0.25"/>
    <row r="243258" x14ac:dyDescent="0.25"/>
    <row r="243259" x14ac:dyDescent="0.25"/>
    <row r="243260" x14ac:dyDescent="0.25"/>
    <row r="243261" x14ac:dyDescent="0.25"/>
    <row r="243262" x14ac:dyDescent="0.25"/>
    <row r="243263" x14ac:dyDescent="0.25"/>
    <row r="243264" x14ac:dyDescent="0.25"/>
    <row r="243265" x14ac:dyDescent="0.25"/>
    <row r="243266" x14ac:dyDescent="0.25"/>
    <row r="243267" x14ac:dyDescent="0.25"/>
    <row r="243268" x14ac:dyDescent="0.25"/>
    <row r="243269" x14ac:dyDescent="0.25"/>
    <row r="243270" x14ac:dyDescent="0.25"/>
    <row r="243271" x14ac:dyDescent="0.25"/>
    <row r="243272" x14ac:dyDescent="0.25"/>
    <row r="243273" x14ac:dyDescent="0.25"/>
    <row r="243274" x14ac:dyDescent="0.25"/>
    <row r="243275" x14ac:dyDescent="0.25"/>
    <row r="243276" x14ac:dyDescent="0.25"/>
    <row r="243277" x14ac:dyDescent="0.25"/>
    <row r="243278" x14ac:dyDescent="0.25"/>
    <row r="243279" x14ac:dyDescent="0.25"/>
    <row r="243280" x14ac:dyDescent="0.25"/>
    <row r="243281" x14ac:dyDescent="0.25"/>
    <row r="243282" x14ac:dyDescent="0.25"/>
    <row r="243283" x14ac:dyDescent="0.25"/>
    <row r="243284" x14ac:dyDescent="0.25"/>
    <row r="243285" x14ac:dyDescent="0.25"/>
    <row r="243286" x14ac:dyDescent="0.25"/>
    <row r="243287" x14ac:dyDescent="0.25"/>
    <row r="243288" x14ac:dyDescent="0.25"/>
    <row r="243289" x14ac:dyDescent="0.25"/>
    <row r="243290" x14ac:dyDescent="0.25"/>
    <row r="243291" x14ac:dyDescent="0.25"/>
    <row r="243292" x14ac:dyDescent="0.25"/>
    <row r="243293" x14ac:dyDescent="0.25"/>
    <row r="243294" x14ac:dyDescent="0.25"/>
    <row r="243295" x14ac:dyDescent="0.25"/>
    <row r="243296" x14ac:dyDescent="0.25"/>
    <row r="243297" x14ac:dyDescent="0.25"/>
    <row r="243298" x14ac:dyDescent="0.25"/>
    <row r="243299" x14ac:dyDescent="0.25"/>
    <row r="243300" x14ac:dyDescent="0.25"/>
    <row r="243301" x14ac:dyDescent="0.25"/>
    <row r="243302" x14ac:dyDescent="0.25"/>
    <row r="243303" x14ac:dyDescent="0.25"/>
    <row r="243304" x14ac:dyDescent="0.25"/>
    <row r="243305" x14ac:dyDescent="0.25"/>
    <row r="243306" x14ac:dyDescent="0.25"/>
    <row r="243307" x14ac:dyDescent="0.25"/>
    <row r="243308" x14ac:dyDescent="0.25"/>
    <row r="243309" x14ac:dyDescent="0.25"/>
    <row r="243310" x14ac:dyDescent="0.25"/>
    <row r="243311" x14ac:dyDescent="0.25"/>
    <row r="243312" x14ac:dyDescent="0.25"/>
    <row r="243313" x14ac:dyDescent="0.25"/>
    <row r="243314" x14ac:dyDescent="0.25"/>
    <row r="243315" x14ac:dyDescent="0.25"/>
    <row r="243316" x14ac:dyDescent="0.25"/>
    <row r="243317" x14ac:dyDescent="0.25"/>
    <row r="243318" x14ac:dyDescent="0.25"/>
    <row r="243319" x14ac:dyDescent="0.25"/>
    <row r="243320" x14ac:dyDescent="0.25"/>
    <row r="243321" x14ac:dyDescent="0.25"/>
    <row r="243322" x14ac:dyDescent="0.25"/>
    <row r="243323" x14ac:dyDescent="0.25"/>
    <row r="243324" x14ac:dyDescent="0.25"/>
    <row r="243325" x14ac:dyDescent="0.25"/>
    <row r="243326" x14ac:dyDescent="0.25"/>
    <row r="243327" x14ac:dyDescent="0.25"/>
    <row r="243328" x14ac:dyDescent="0.25"/>
    <row r="243329" x14ac:dyDescent="0.25"/>
    <row r="243330" x14ac:dyDescent="0.25"/>
    <row r="243331" x14ac:dyDescent="0.25"/>
    <row r="243332" x14ac:dyDescent="0.25"/>
    <row r="243333" x14ac:dyDescent="0.25"/>
    <row r="243334" x14ac:dyDescent="0.25"/>
    <row r="243335" x14ac:dyDescent="0.25"/>
    <row r="243336" x14ac:dyDescent="0.25"/>
    <row r="243337" x14ac:dyDescent="0.25"/>
    <row r="243338" x14ac:dyDescent="0.25"/>
    <row r="243339" x14ac:dyDescent="0.25"/>
    <row r="243340" x14ac:dyDescent="0.25"/>
    <row r="243341" x14ac:dyDescent="0.25"/>
    <row r="243342" x14ac:dyDescent="0.25"/>
    <row r="243343" x14ac:dyDescent="0.25"/>
    <row r="243344" x14ac:dyDescent="0.25"/>
    <row r="243345" x14ac:dyDescent="0.25"/>
    <row r="243346" x14ac:dyDescent="0.25"/>
    <row r="243347" x14ac:dyDescent="0.25"/>
    <row r="243348" x14ac:dyDescent="0.25"/>
    <row r="243349" x14ac:dyDescent="0.25"/>
    <row r="243350" x14ac:dyDescent="0.25"/>
    <row r="243351" x14ac:dyDescent="0.25"/>
    <row r="243352" x14ac:dyDescent="0.25"/>
    <row r="243353" x14ac:dyDescent="0.25"/>
    <row r="243354" x14ac:dyDescent="0.25"/>
    <row r="243355" x14ac:dyDescent="0.25"/>
    <row r="243356" x14ac:dyDescent="0.25"/>
    <row r="243357" x14ac:dyDescent="0.25"/>
    <row r="243358" x14ac:dyDescent="0.25"/>
    <row r="243359" x14ac:dyDescent="0.25"/>
    <row r="243360" x14ac:dyDescent="0.25"/>
    <row r="243361" x14ac:dyDescent="0.25"/>
    <row r="243362" x14ac:dyDescent="0.25"/>
    <row r="243363" x14ac:dyDescent="0.25"/>
    <row r="243364" x14ac:dyDescent="0.25"/>
    <row r="243365" x14ac:dyDescent="0.25"/>
    <row r="243366" x14ac:dyDescent="0.25"/>
    <row r="243367" x14ac:dyDescent="0.25"/>
    <row r="243368" x14ac:dyDescent="0.25"/>
    <row r="243369" x14ac:dyDescent="0.25"/>
    <row r="243370" x14ac:dyDescent="0.25"/>
    <row r="243371" x14ac:dyDescent="0.25"/>
    <row r="243372" x14ac:dyDescent="0.25"/>
    <row r="243373" x14ac:dyDescent="0.25"/>
    <row r="243374" x14ac:dyDescent="0.25"/>
    <row r="243375" x14ac:dyDescent="0.25"/>
    <row r="243376" x14ac:dyDescent="0.25"/>
    <row r="243377" x14ac:dyDescent="0.25"/>
    <row r="243378" x14ac:dyDescent="0.25"/>
    <row r="243379" x14ac:dyDescent="0.25"/>
    <row r="243380" x14ac:dyDescent="0.25"/>
    <row r="243381" x14ac:dyDescent="0.25"/>
    <row r="243382" x14ac:dyDescent="0.25"/>
    <row r="243383" x14ac:dyDescent="0.25"/>
    <row r="243384" x14ac:dyDescent="0.25"/>
    <row r="243385" x14ac:dyDescent="0.25"/>
    <row r="243386" x14ac:dyDescent="0.25"/>
    <row r="243387" x14ac:dyDescent="0.25"/>
    <row r="243388" x14ac:dyDescent="0.25"/>
    <row r="243389" x14ac:dyDescent="0.25"/>
    <row r="243390" x14ac:dyDescent="0.25"/>
    <row r="243391" x14ac:dyDescent="0.25"/>
    <row r="243392" x14ac:dyDescent="0.25"/>
    <row r="243393" x14ac:dyDescent="0.25"/>
    <row r="243394" x14ac:dyDescent="0.25"/>
    <row r="243395" x14ac:dyDescent="0.25"/>
    <row r="243396" x14ac:dyDescent="0.25"/>
    <row r="243397" x14ac:dyDescent="0.25"/>
    <row r="243398" x14ac:dyDescent="0.25"/>
    <row r="243399" x14ac:dyDescent="0.25"/>
    <row r="243400" x14ac:dyDescent="0.25"/>
    <row r="243401" x14ac:dyDescent="0.25"/>
    <row r="243402" x14ac:dyDescent="0.25"/>
    <row r="243403" x14ac:dyDescent="0.25"/>
    <row r="243404" x14ac:dyDescent="0.25"/>
    <row r="243405" x14ac:dyDescent="0.25"/>
    <row r="243406" x14ac:dyDescent="0.25"/>
    <row r="243407" x14ac:dyDescent="0.25"/>
    <row r="243408" x14ac:dyDescent="0.25"/>
    <row r="243409" x14ac:dyDescent="0.25"/>
    <row r="243410" x14ac:dyDescent="0.25"/>
    <row r="243411" x14ac:dyDescent="0.25"/>
    <row r="243412" x14ac:dyDescent="0.25"/>
    <row r="243413" x14ac:dyDescent="0.25"/>
    <row r="243414" x14ac:dyDescent="0.25"/>
    <row r="243415" x14ac:dyDescent="0.25"/>
    <row r="243416" x14ac:dyDescent="0.25"/>
    <row r="243417" x14ac:dyDescent="0.25"/>
    <row r="243418" x14ac:dyDescent="0.25"/>
    <row r="243419" x14ac:dyDescent="0.25"/>
    <row r="243420" x14ac:dyDescent="0.25"/>
    <row r="243421" x14ac:dyDescent="0.25"/>
    <row r="243422" x14ac:dyDescent="0.25"/>
    <row r="243423" x14ac:dyDescent="0.25"/>
    <row r="243424" x14ac:dyDescent="0.25"/>
    <row r="243425" x14ac:dyDescent="0.25"/>
    <row r="243426" x14ac:dyDescent="0.25"/>
    <row r="243427" x14ac:dyDescent="0.25"/>
    <row r="243428" x14ac:dyDescent="0.25"/>
    <row r="243429" x14ac:dyDescent="0.25"/>
    <row r="243430" x14ac:dyDescent="0.25"/>
    <row r="243431" x14ac:dyDescent="0.25"/>
    <row r="243432" x14ac:dyDescent="0.25"/>
    <row r="243433" x14ac:dyDescent="0.25"/>
    <row r="243434" x14ac:dyDescent="0.25"/>
    <row r="243435" x14ac:dyDescent="0.25"/>
    <row r="243436" x14ac:dyDescent="0.25"/>
    <row r="243437" x14ac:dyDescent="0.25"/>
    <row r="243438" x14ac:dyDescent="0.25"/>
    <row r="243439" x14ac:dyDescent="0.25"/>
    <row r="243440" x14ac:dyDescent="0.25"/>
    <row r="243441" x14ac:dyDescent="0.25"/>
    <row r="243442" x14ac:dyDescent="0.25"/>
    <row r="243443" x14ac:dyDescent="0.25"/>
    <row r="243444" x14ac:dyDescent="0.25"/>
    <row r="243445" x14ac:dyDescent="0.25"/>
    <row r="243446" x14ac:dyDescent="0.25"/>
    <row r="243447" x14ac:dyDescent="0.25"/>
    <row r="243448" x14ac:dyDescent="0.25"/>
    <row r="243449" x14ac:dyDescent="0.25"/>
    <row r="243450" x14ac:dyDescent="0.25"/>
    <row r="243451" x14ac:dyDescent="0.25"/>
    <row r="243452" x14ac:dyDescent="0.25"/>
    <row r="243453" x14ac:dyDescent="0.25"/>
    <row r="243454" x14ac:dyDescent="0.25"/>
    <row r="243455" x14ac:dyDescent="0.25"/>
    <row r="243456" x14ac:dyDescent="0.25"/>
    <row r="243457" x14ac:dyDescent="0.25"/>
    <row r="243458" x14ac:dyDescent="0.25"/>
    <row r="243459" x14ac:dyDescent="0.25"/>
    <row r="243460" x14ac:dyDescent="0.25"/>
    <row r="243461" x14ac:dyDescent="0.25"/>
    <row r="243462" x14ac:dyDescent="0.25"/>
    <row r="243463" x14ac:dyDescent="0.25"/>
    <row r="243464" x14ac:dyDescent="0.25"/>
    <row r="243465" x14ac:dyDescent="0.25"/>
    <row r="243466" x14ac:dyDescent="0.25"/>
    <row r="243467" x14ac:dyDescent="0.25"/>
    <row r="243468" x14ac:dyDescent="0.25"/>
    <row r="243469" x14ac:dyDescent="0.25"/>
    <row r="243470" x14ac:dyDescent="0.25"/>
    <row r="243471" x14ac:dyDescent="0.25"/>
    <row r="243472" x14ac:dyDescent="0.25"/>
    <row r="243473" x14ac:dyDescent="0.25"/>
    <row r="243474" x14ac:dyDescent="0.25"/>
    <row r="243475" x14ac:dyDescent="0.25"/>
    <row r="243476" x14ac:dyDescent="0.25"/>
    <row r="243477" x14ac:dyDescent="0.25"/>
    <row r="243478" x14ac:dyDescent="0.25"/>
    <row r="243479" x14ac:dyDescent="0.25"/>
    <row r="243480" x14ac:dyDescent="0.25"/>
    <row r="243481" x14ac:dyDescent="0.25"/>
    <row r="243482" x14ac:dyDescent="0.25"/>
    <row r="243483" x14ac:dyDescent="0.25"/>
    <row r="243484" x14ac:dyDescent="0.25"/>
    <row r="243485" x14ac:dyDescent="0.25"/>
    <row r="243486" x14ac:dyDescent="0.25"/>
    <row r="243487" x14ac:dyDescent="0.25"/>
    <row r="243488" x14ac:dyDescent="0.25"/>
    <row r="243489" x14ac:dyDescent="0.25"/>
    <row r="243490" x14ac:dyDescent="0.25"/>
    <row r="243491" x14ac:dyDescent="0.25"/>
    <row r="243492" x14ac:dyDescent="0.25"/>
    <row r="243493" x14ac:dyDescent="0.25"/>
    <row r="243494" x14ac:dyDescent="0.25"/>
    <row r="243495" x14ac:dyDescent="0.25"/>
    <row r="243496" x14ac:dyDescent="0.25"/>
    <row r="243497" x14ac:dyDescent="0.25"/>
    <row r="243498" x14ac:dyDescent="0.25"/>
    <row r="243499" x14ac:dyDescent="0.25"/>
    <row r="243500" x14ac:dyDescent="0.25"/>
    <row r="243501" x14ac:dyDescent="0.25"/>
    <row r="243502" x14ac:dyDescent="0.25"/>
    <row r="243503" x14ac:dyDescent="0.25"/>
    <row r="243504" x14ac:dyDescent="0.25"/>
    <row r="243505" x14ac:dyDescent="0.25"/>
    <row r="243506" x14ac:dyDescent="0.25"/>
    <row r="243507" x14ac:dyDescent="0.25"/>
    <row r="243508" x14ac:dyDescent="0.25"/>
    <row r="243509" x14ac:dyDescent="0.25"/>
    <row r="243510" x14ac:dyDescent="0.25"/>
    <row r="243511" x14ac:dyDescent="0.25"/>
    <row r="243512" x14ac:dyDescent="0.25"/>
    <row r="243513" x14ac:dyDescent="0.25"/>
    <row r="243514" x14ac:dyDescent="0.25"/>
    <row r="243515" x14ac:dyDescent="0.25"/>
    <row r="243516" x14ac:dyDescent="0.25"/>
    <row r="243517" x14ac:dyDescent="0.25"/>
    <row r="243518" x14ac:dyDescent="0.25"/>
    <row r="243519" x14ac:dyDescent="0.25"/>
    <row r="243520" x14ac:dyDescent="0.25"/>
    <row r="243521" x14ac:dyDescent="0.25"/>
    <row r="243522" x14ac:dyDescent="0.25"/>
    <row r="243523" x14ac:dyDescent="0.25"/>
    <row r="243524" x14ac:dyDescent="0.25"/>
    <row r="243525" x14ac:dyDescent="0.25"/>
    <row r="243526" x14ac:dyDescent="0.25"/>
    <row r="243527" x14ac:dyDescent="0.25"/>
    <row r="243528" x14ac:dyDescent="0.25"/>
    <row r="243529" x14ac:dyDescent="0.25"/>
    <row r="243530" x14ac:dyDescent="0.25"/>
    <row r="243531" x14ac:dyDescent="0.25"/>
    <row r="243532" x14ac:dyDescent="0.25"/>
    <row r="243533" x14ac:dyDescent="0.25"/>
    <row r="243534" x14ac:dyDescent="0.25"/>
    <row r="243535" x14ac:dyDescent="0.25"/>
    <row r="243536" x14ac:dyDescent="0.25"/>
    <row r="243537" x14ac:dyDescent="0.25"/>
    <row r="243538" x14ac:dyDescent="0.25"/>
    <row r="243539" x14ac:dyDescent="0.25"/>
    <row r="243540" x14ac:dyDescent="0.25"/>
    <row r="243541" x14ac:dyDescent="0.25"/>
    <row r="243542" x14ac:dyDescent="0.25"/>
    <row r="243543" x14ac:dyDescent="0.25"/>
    <row r="243544" x14ac:dyDescent="0.25"/>
    <row r="243545" x14ac:dyDescent="0.25"/>
    <row r="243546" x14ac:dyDescent="0.25"/>
    <row r="243547" x14ac:dyDescent="0.25"/>
    <row r="243548" x14ac:dyDescent="0.25"/>
    <row r="243549" x14ac:dyDescent="0.25"/>
    <row r="243550" x14ac:dyDescent="0.25"/>
    <row r="243551" x14ac:dyDescent="0.25"/>
    <row r="243552" x14ac:dyDescent="0.25"/>
    <row r="243553" x14ac:dyDescent="0.25"/>
    <row r="243554" x14ac:dyDescent="0.25"/>
    <row r="243555" x14ac:dyDescent="0.25"/>
    <row r="243556" x14ac:dyDescent="0.25"/>
    <row r="243557" x14ac:dyDescent="0.25"/>
    <row r="243558" x14ac:dyDescent="0.25"/>
    <row r="243559" x14ac:dyDescent="0.25"/>
    <row r="243560" x14ac:dyDescent="0.25"/>
    <row r="243561" x14ac:dyDescent="0.25"/>
    <row r="243562" x14ac:dyDescent="0.25"/>
    <row r="243563" x14ac:dyDescent="0.25"/>
    <row r="243564" x14ac:dyDescent="0.25"/>
    <row r="243565" x14ac:dyDescent="0.25"/>
    <row r="243566" x14ac:dyDescent="0.25"/>
    <row r="243567" x14ac:dyDescent="0.25"/>
    <row r="243568" x14ac:dyDescent="0.25"/>
    <row r="243569" x14ac:dyDescent="0.25"/>
    <row r="243570" x14ac:dyDescent="0.25"/>
    <row r="243571" x14ac:dyDescent="0.25"/>
    <row r="243572" x14ac:dyDescent="0.25"/>
    <row r="243573" x14ac:dyDescent="0.25"/>
    <row r="243574" x14ac:dyDescent="0.25"/>
    <row r="243575" x14ac:dyDescent="0.25"/>
    <row r="243576" x14ac:dyDescent="0.25"/>
    <row r="243577" x14ac:dyDescent="0.25"/>
    <row r="243578" x14ac:dyDescent="0.25"/>
    <row r="243579" x14ac:dyDescent="0.25"/>
    <row r="243580" x14ac:dyDescent="0.25"/>
    <row r="243581" x14ac:dyDescent="0.25"/>
    <row r="243582" x14ac:dyDescent="0.25"/>
    <row r="243583" x14ac:dyDescent="0.25"/>
    <row r="243584" x14ac:dyDescent="0.25"/>
    <row r="243585" x14ac:dyDescent="0.25"/>
    <row r="243586" x14ac:dyDescent="0.25"/>
    <row r="243587" x14ac:dyDescent="0.25"/>
    <row r="243588" x14ac:dyDescent="0.25"/>
    <row r="243589" x14ac:dyDescent="0.25"/>
    <row r="243590" x14ac:dyDescent="0.25"/>
    <row r="243591" x14ac:dyDescent="0.25"/>
    <row r="243592" x14ac:dyDescent="0.25"/>
    <row r="243593" x14ac:dyDescent="0.25"/>
    <row r="243594" x14ac:dyDescent="0.25"/>
    <row r="243595" x14ac:dyDescent="0.25"/>
    <row r="243596" x14ac:dyDescent="0.25"/>
    <row r="243597" x14ac:dyDescent="0.25"/>
    <row r="243598" x14ac:dyDescent="0.25"/>
    <row r="243599" x14ac:dyDescent="0.25"/>
    <row r="243600" x14ac:dyDescent="0.25"/>
    <row r="243601" x14ac:dyDescent="0.25"/>
    <row r="243602" x14ac:dyDescent="0.25"/>
    <row r="243603" x14ac:dyDescent="0.25"/>
    <row r="243604" x14ac:dyDescent="0.25"/>
    <row r="243605" x14ac:dyDescent="0.25"/>
    <row r="243606" x14ac:dyDescent="0.25"/>
    <row r="243607" x14ac:dyDescent="0.25"/>
    <row r="243608" x14ac:dyDescent="0.25"/>
    <row r="243609" x14ac:dyDescent="0.25"/>
    <row r="243610" x14ac:dyDescent="0.25"/>
    <row r="243611" x14ac:dyDescent="0.25"/>
    <row r="243612" x14ac:dyDescent="0.25"/>
    <row r="243613" x14ac:dyDescent="0.25"/>
    <row r="243614" x14ac:dyDescent="0.25"/>
    <row r="243615" x14ac:dyDescent="0.25"/>
    <row r="243616" x14ac:dyDescent="0.25"/>
    <row r="243617" x14ac:dyDescent="0.25"/>
    <row r="243618" x14ac:dyDescent="0.25"/>
    <row r="243619" x14ac:dyDescent="0.25"/>
    <row r="243620" x14ac:dyDescent="0.25"/>
    <row r="243621" x14ac:dyDescent="0.25"/>
    <row r="243622" x14ac:dyDescent="0.25"/>
    <row r="243623" x14ac:dyDescent="0.25"/>
    <row r="243624" x14ac:dyDescent="0.25"/>
    <row r="243625" x14ac:dyDescent="0.25"/>
    <row r="243626" x14ac:dyDescent="0.25"/>
    <row r="243627" x14ac:dyDescent="0.25"/>
    <row r="243628" x14ac:dyDescent="0.25"/>
    <row r="243629" x14ac:dyDescent="0.25"/>
    <row r="243630" x14ac:dyDescent="0.25"/>
    <row r="243631" x14ac:dyDescent="0.25"/>
    <row r="243632" x14ac:dyDescent="0.25"/>
    <row r="243633" x14ac:dyDescent="0.25"/>
    <row r="243634" x14ac:dyDescent="0.25"/>
    <row r="243635" x14ac:dyDescent="0.25"/>
    <row r="243636" x14ac:dyDescent="0.25"/>
    <row r="243637" x14ac:dyDescent="0.25"/>
    <row r="243638" x14ac:dyDescent="0.25"/>
    <row r="243639" x14ac:dyDescent="0.25"/>
    <row r="243640" x14ac:dyDescent="0.25"/>
    <row r="243641" x14ac:dyDescent="0.25"/>
    <row r="243642" x14ac:dyDescent="0.25"/>
    <row r="243643" x14ac:dyDescent="0.25"/>
    <row r="243644" x14ac:dyDescent="0.25"/>
    <row r="243645" x14ac:dyDescent="0.25"/>
    <row r="243646" x14ac:dyDescent="0.25"/>
    <row r="243647" x14ac:dyDescent="0.25"/>
    <row r="243648" x14ac:dyDescent="0.25"/>
    <row r="243649" x14ac:dyDescent="0.25"/>
    <row r="243650" x14ac:dyDescent="0.25"/>
    <row r="243651" x14ac:dyDescent="0.25"/>
    <row r="243652" x14ac:dyDescent="0.25"/>
    <row r="243653" x14ac:dyDescent="0.25"/>
    <row r="243654" x14ac:dyDescent="0.25"/>
    <row r="243655" x14ac:dyDescent="0.25"/>
    <row r="243656" x14ac:dyDescent="0.25"/>
    <row r="243657" x14ac:dyDescent="0.25"/>
    <row r="243658" x14ac:dyDescent="0.25"/>
    <row r="243659" x14ac:dyDescent="0.25"/>
    <row r="243660" x14ac:dyDescent="0.25"/>
    <row r="243661" x14ac:dyDescent="0.25"/>
    <row r="243662" x14ac:dyDescent="0.25"/>
    <row r="243663" x14ac:dyDescent="0.25"/>
    <row r="243664" x14ac:dyDescent="0.25"/>
    <row r="243665" x14ac:dyDescent="0.25"/>
    <row r="243666" x14ac:dyDescent="0.25"/>
    <row r="243667" x14ac:dyDescent="0.25"/>
    <row r="243668" x14ac:dyDescent="0.25"/>
    <row r="243669" x14ac:dyDescent="0.25"/>
    <row r="243670" x14ac:dyDescent="0.25"/>
    <row r="243671" x14ac:dyDescent="0.25"/>
    <row r="243672" x14ac:dyDescent="0.25"/>
    <row r="243673" x14ac:dyDescent="0.25"/>
    <row r="243674" x14ac:dyDescent="0.25"/>
    <row r="243675" x14ac:dyDescent="0.25"/>
    <row r="243676" x14ac:dyDescent="0.25"/>
    <row r="243677" x14ac:dyDescent="0.25"/>
    <row r="243678" x14ac:dyDescent="0.25"/>
    <row r="243679" x14ac:dyDescent="0.25"/>
    <row r="243680" x14ac:dyDescent="0.25"/>
    <row r="243681" x14ac:dyDescent="0.25"/>
    <row r="243682" x14ac:dyDescent="0.25"/>
    <row r="243683" x14ac:dyDescent="0.25"/>
    <row r="243684" x14ac:dyDescent="0.25"/>
    <row r="243685" x14ac:dyDescent="0.25"/>
    <row r="243686" x14ac:dyDescent="0.25"/>
    <row r="243687" x14ac:dyDescent="0.25"/>
    <row r="243688" x14ac:dyDescent="0.25"/>
    <row r="243689" x14ac:dyDescent="0.25"/>
    <row r="243690" x14ac:dyDescent="0.25"/>
    <row r="243691" x14ac:dyDescent="0.25"/>
    <row r="243692" x14ac:dyDescent="0.25"/>
    <row r="243693" x14ac:dyDescent="0.25"/>
    <row r="243694" x14ac:dyDescent="0.25"/>
    <row r="243695" x14ac:dyDescent="0.25"/>
    <row r="243696" x14ac:dyDescent="0.25"/>
    <row r="243697" x14ac:dyDescent="0.25"/>
    <row r="243698" x14ac:dyDescent="0.25"/>
    <row r="243699" x14ac:dyDescent="0.25"/>
    <row r="243700" x14ac:dyDescent="0.25"/>
    <row r="243701" x14ac:dyDescent="0.25"/>
    <row r="243702" x14ac:dyDescent="0.25"/>
    <row r="243703" x14ac:dyDescent="0.25"/>
    <row r="243704" x14ac:dyDescent="0.25"/>
    <row r="243705" x14ac:dyDescent="0.25"/>
    <row r="243706" x14ac:dyDescent="0.25"/>
    <row r="243707" x14ac:dyDescent="0.25"/>
    <row r="243708" x14ac:dyDescent="0.25"/>
    <row r="243709" x14ac:dyDescent="0.25"/>
    <row r="243710" x14ac:dyDescent="0.25"/>
    <row r="243711" x14ac:dyDescent="0.25"/>
    <row r="243712" x14ac:dyDescent="0.25"/>
    <row r="243713" x14ac:dyDescent="0.25"/>
    <row r="243714" x14ac:dyDescent="0.25"/>
    <row r="243715" x14ac:dyDescent="0.25"/>
    <row r="243716" x14ac:dyDescent="0.25"/>
    <row r="243717" x14ac:dyDescent="0.25"/>
    <row r="243718" x14ac:dyDescent="0.25"/>
    <row r="243719" x14ac:dyDescent="0.25"/>
    <row r="243720" x14ac:dyDescent="0.25"/>
    <row r="243721" x14ac:dyDescent="0.25"/>
    <row r="243722" x14ac:dyDescent="0.25"/>
    <row r="243723" x14ac:dyDescent="0.25"/>
    <row r="243724" x14ac:dyDescent="0.25"/>
    <row r="243725" x14ac:dyDescent="0.25"/>
    <row r="243726" x14ac:dyDescent="0.25"/>
    <row r="243727" x14ac:dyDescent="0.25"/>
    <row r="243728" x14ac:dyDescent="0.25"/>
    <row r="243729" x14ac:dyDescent="0.25"/>
    <row r="243730" x14ac:dyDescent="0.25"/>
    <row r="243731" x14ac:dyDescent="0.25"/>
    <row r="243732" x14ac:dyDescent="0.25"/>
    <row r="243733" x14ac:dyDescent="0.25"/>
    <row r="243734" x14ac:dyDescent="0.25"/>
    <row r="243735" x14ac:dyDescent="0.25"/>
    <row r="243736" x14ac:dyDescent="0.25"/>
    <row r="243737" x14ac:dyDescent="0.25"/>
    <row r="243738" x14ac:dyDescent="0.25"/>
    <row r="243739" x14ac:dyDescent="0.25"/>
    <row r="243740" x14ac:dyDescent="0.25"/>
    <row r="243741" x14ac:dyDescent="0.25"/>
    <row r="243742" x14ac:dyDescent="0.25"/>
    <row r="243743" x14ac:dyDescent="0.25"/>
    <row r="243744" x14ac:dyDescent="0.25"/>
    <row r="243745" x14ac:dyDescent="0.25"/>
    <row r="243746" x14ac:dyDescent="0.25"/>
    <row r="243747" x14ac:dyDescent="0.25"/>
    <row r="243748" x14ac:dyDescent="0.25"/>
    <row r="243749" x14ac:dyDescent="0.25"/>
    <row r="243750" x14ac:dyDescent="0.25"/>
    <row r="243751" x14ac:dyDescent="0.25"/>
    <row r="243752" x14ac:dyDescent="0.25"/>
    <row r="243753" x14ac:dyDescent="0.25"/>
    <row r="243754" x14ac:dyDescent="0.25"/>
    <row r="243755" x14ac:dyDescent="0.25"/>
    <row r="243756" x14ac:dyDescent="0.25"/>
    <row r="243757" x14ac:dyDescent="0.25"/>
    <row r="243758" x14ac:dyDescent="0.25"/>
    <row r="243759" x14ac:dyDescent="0.25"/>
    <row r="243760" x14ac:dyDescent="0.25"/>
    <row r="243761" x14ac:dyDescent="0.25"/>
    <row r="243762" x14ac:dyDescent="0.25"/>
    <row r="243763" x14ac:dyDescent="0.25"/>
    <row r="243764" x14ac:dyDescent="0.25"/>
    <row r="243765" x14ac:dyDescent="0.25"/>
    <row r="243766" x14ac:dyDescent="0.25"/>
    <row r="243767" x14ac:dyDescent="0.25"/>
    <row r="243768" x14ac:dyDescent="0.25"/>
    <row r="243769" x14ac:dyDescent="0.25"/>
    <row r="243770" x14ac:dyDescent="0.25"/>
    <row r="243771" x14ac:dyDescent="0.25"/>
    <row r="243772" x14ac:dyDescent="0.25"/>
    <row r="243773" x14ac:dyDescent="0.25"/>
    <row r="243774" x14ac:dyDescent="0.25"/>
    <row r="243775" x14ac:dyDescent="0.25"/>
    <row r="243776" x14ac:dyDescent="0.25"/>
    <row r="243777" x14ac:dyDescent="0.25"/>
    <row r="243778" x14ac:dyDescent="0.25"/>
    <row r="243779" x14ac:dyDescent="0.25"/>
    <row r="243780" x14ac:dyDescent="0.25"/>
    <row r="243781" x14ac:dyDescent="0.25"/>
    <row r="243782" x14ac:dyDescent="0.25"/>
    <row r="243783" x14ac:dyDescent="0.25"/>
    <row r="243784" x14ac:dyDescent="0.25"/>
    <row r="243785" x14ac:dyDescent="0.25"/>
    <row r="243786" x14ac:dyDescent="0.25"/>
    <row r="243787" x14ac:dyDescent="0.25"/>
    <row r="243788" x14ac:dyDescent="0.25"/>
    <row r="243789" x14ac:dyDescent="0.25"/>
    <row r="243790" x14ac:dyDescent="0.25"/>
    <row r="243791" x14ac:dyDescent="0.25"/>
    <row r="243792" x14ac:dyDescent="0.25"/>
    <row r="243793" x14ac:dyDescent="0.25"/>
    <row r="243794" x14ac:dyDescent="0.25"/>
    <row r="243795" x14ac:dyDescent="0.25"/>
    <row r="243796" x14ac:dyDescent="0.25"/>
    <row r="243797" x14ac:dyDescent="0.25"/>
    <row r="243798" x14ac:dyDescent="0.25"/>
    <row r="243799" x14ac:dyDescent="0.25"/>
    <row r="243800" x14ac:dyDescent="0.25"/>
    <row r="243801" x14ac:dyDescent="0.25"/>
    <row r="243802" x14ac:dyDescent="0.25"/>
    <row r="243803" x14ac:dyDescent="0.25"/>
    <row r="243804" x14ac:dyDescent="0.25"/>
    <row r="243805" x14ac:dyDescent="0.25"/>
    <row r="243806" x14ac:dyDescent="0.25"/>
    <row r="243807" x14ac:dyDescent="0.25"/>
    <row r="243808" x14ac:dyDescent="0.25"/>
    <row r="243809" x14ac:dyDescent="0.25"/>
    <row r="243810" x14ac:dyDescent="0.25"/>
    <row r="243811" x14ac:dyDescent="0.25"/>
    <row r="243812" x14ac:dyDescent="0.25"/>
    <row r="243813" x14ac:dyDescent="0.25"/>
    <row r="243814" x14ac:dyDescent="0.25"/>
    <row r="243815" x14ac:dyDescent="0.25"/>
    <row r="243816" x14ac:dyDescent="0.25"/>
    <row r="243817" x14ac:dyDescent="0.25"/>
    <row r="243818" x14ac:dyDescent="0.25"/>
    <row r="243819" x14ac:dyDescent="0.25"/>
    <row r="243820" x14ac:dyDescent="0.25"/>
    <row r="243821" x14ac:dyDescent="0.25"/>
    <row r="243822" x14ac:dyDescent="0.25"/>
    <row r="243823" x14ac:dyDescent="0.25"/>
    <row r="243824" x14ac:dyDescent="0.25"/>
    <row r="243825" x14ac:dyDescent="0.25"/>
    <row r="243826" x14ac:dyDescent="0.25"/>
    <row r="243827" x14ac:dyDescent="0.25"/>
    <row r="243828" x14ac:dyDescent="0.25"/>
    <row r="243829" x14ac:dyDescent="0.25"/>
    <row r="243830" x14ac:dyDescent="0.25"/>
    <row r="243831" x14ac:dyDescent="0.25"/>
    <row r="243832" x14ac:dyDescent="0.25"/>
    <row r="243833" x14ac:dyDescent="0.25"/>
    <row r="243834" x14ac:dyDescent="0.25"/>
    <row r="243835" x14ac:dyDescent="0.25"/>
    <row r="243836" x14ac:dyDescent="0.25"/>
    <row r="243837" x14ac:dyDescent="0.25"/>
    <row r="243838" x14ac:dyDescent="0.25"/>
    <row r="243839" x14ac:dyDescent="0.25"/>
    <row r="243840" x14ac:dyDescent="0.25"/>
    <row r="243841" x14ac:dyDescent="0.25"/>
    <row r="243842" x14ac:dyDescent="0.25"/>
    <row r="243843" x14ac:dyDescent="0.25"/>
    <row r="243844" x14ac:dyDescent="0.25"/>
    <row r="243845" x14ac:dyDescent="0.25"/>
    <row r="243846" x14ac:dyDescent="0.25"/>
    <row r="243847" x14ac:dyDescent="0.25"/>
    <row r="243848" x14ac:dyDescent="0.25"/>
    <row r="243849" x14ac:dyDescent="0.25"/>
    <row r="243850" x14ac:dyDescent="0.25"/>
    <row r="243851" x14ac:dyDescent="0.25"/>
    <row r="243852" x14ac:dyDescent="0.25"/>
    <row r="243853" x14ac:dyDescent="0.25"/>
    <row r="243854" x14ac:dyDescent="0.25"/>
    <row r="243855" x14ac:dyDescent="0.25"/>
    <row r="243856" x14ac:dyDescent="0.25"/>
    <row r="243857" x14ac:dyDescent="0.25"/>
    <row r="243858" x14ac:dyDescent="0.25"/>
    <row r="243859" x14ac:dyDescent="0.25"/>
    <row r="243860" x14ac:dyDescent="0.25"/>
    <row r="243861" x14ac:dyDescent="0.25"/>
    <row r="243862" x14ac:dyDescent="0.25"/>
    <row r="243863" x14ac:dyDescent="0.25"/>
    <row r="243864" x14ac:dyDescent="0.25"/>
    <row r="243865" x14ac:dyDescent="0.25"/>
    <row r="243866" x14ac:dyDescent="0.25"/>
    <row r="243867" x14ac:dyDescent="0.25"/>
    <row r="243868" x14ac:dyDescent="0.25"/>
    <row r="243869" x14ac:dyDescent="0.25"/>
    <row r="243870" x14ac:dyDescent="0.25"/>
    <row r="243871" x14ac:dyDescent="0.25"/>
    <row r="243872" x14ac:dyDescent="0.25"/>
    <row r="243873" x14ac:dyDescent="0.25"/>
    <row r="243874" x14ac:dyDescent="0.25"/>
    <row r="243875" x14ac:dyDescent="0.25"/>
    <row r="243876" x14ac:dyDescent="0.25"/>
    <row r="243877" x14ac:dyDescent="0.25"/>
    <row r="243878" x14ac:dyDescent="0.25"/>
    <row r="243879" x14ac:dyDescent="0.25"/>
    <row r="243880" x14ac:dyDescent="0.25"/>
    <row r="243881" x14ac:dyDescent="0.25"/>
    <row r="243882" x14ac:dyDescent="0.25"/>
    <row r="243883" x14ac:dyDescent="0.25"/>
    <row r="243884" x14ac:dyDescent="0.25"/>
    <row r="243885" x14ac:dyDescent="0.25"/>
    <row r="243886" x14ac:dyDescent="0.25"/>
    <row r="243887" x14ac:dyDescent="0.25"/>
    <row r="243888" x14ac:dyDescent="0.25"/>
    <row r="243889" x14ac:dyDescent="0.25"/>
    <row r="243890" x14ac:dyDescent="0.25"/>
    <row r="243891" x14ac:dyDescent="0.25"/>
    <row r="243892" x14ac:dyDescent="0.25"/>
    <row r="243893" x14ac:dyDescent="0.25"/>
    <row r="243894" x14ac:dyDescent="0.25"/>
    <row r="243895" x14ac:dyDescent="0.25"/>
    <row r="243896" x14ac:dyDescent="0.25"/>
    <row r="243897" x14ac:dyDescent="0.25"/>
    <row r="243898" x14ac:dyDescent="0.25"/>
    <row r="243899" x14ac:dyDescent="0.25"/>
    <row r="243900" x14ac:dyDescent="0.25"/>
    <row r="243901" x14ac:dyDescent="0.25"/>
    <row r="243902" x14ac:dyDescent="0.25"/>
    <row r="243903" x14ac:dyDescent="0.25"/>
    <row r="243904" x14ac:dyDescent="0.25"/>
    <row r="243905" x14ac:dyDescent="0.25"/>
    <row r="243906" x14ac:dyDescent="0.25"/>
    <row r="243907" x14ac:dyDescent="0.25"/>
    <row r="243908" x14ac:dyDescent="0.25"/>
    <row r="243909" x14ac:dyDescent="0.25"/>
    <row r="243910" x14ac:dyDescent="0.25"/>
    <row r="243911" x14ac:dyDescent="0.25"/>
    <row r="243912" x14ac:dyDescent="0.25"/>
    <row r="243913" x14ac:dyDescent="0.25"/>
    <row r="243914" x14ac:dyDescent="0.25"/>
    <row r="243915" x14ac:dyDescent="0.25"/>
    <row r="243916" x14ac:dyDescent="0.25"/>
    <row r="243917" x14ac:dyDescent="0.25"/>
    <row r="243918" x14ac:dyDescent="0.25"/>
    <row r="243919" x14ac:dyDescent="0.25"/>
    <row r="243920" x14ac:dyDescent="0.25"/>
    <row r="243921" x14ac:dyDescent="0.25"/>
    <row r="243922" x14ac:dyDescent="0.25"/>
    <row r="243923" x14ac:dyDescent="0.25"/>
    <row r="243924" x14ac:dyDescent="0.25"/>
    <row r="243925" x14ac:dyDescent="0.25"/>
    <row r="243926" x14ac:dyDescent="0.25"/>
    <row r="243927" x14ac:dyDescent="0.25"/>
    <row r="243928" x14ac:dyDescent="0.25"/>
    <row r="243929" x14ac:dyDescent="0.25"/>
    <row r="243930" x14ac:dyDescent="0.25"/>
    <row r="243931" x14ac:dyDescent="0.25"/>
    <row r="243932" x14ac:dyDescent="0.25"/>
    <row r="243933" x14ac:dyDescent="0.25"/>
    <row r="243934" x14ac:dyDescent="0.25"/>
    <row r="243935" x14ac:dyDescent="0.25"/>
    <row r="243936" x14ac:dyDescent="0.25"/>
    <row r="243937" x14ac:dyDescent="0.25"/>
    <row r="243938" x14ac:dyDescent="0.25"/>
    <row r="243939" x14ac:dyDescent="0.25"/>
    <row r="243940" x14ac:dyDescent="0.25"/>
    <row r="243941" x14ac:dyDescent="0.25"/>
    <row r="243942" x14ac:dyDescent="0.25"/>
    <row r="243943" x14ac:dyDescent="0.25"/>
    <row r="243944" x14ac:dyDescent="0.25"/>
    <row r="243945" x14ac:dyDescent="0.25"/>
    <row r="243946" x14ac:dyDescent="0.25"/>
    <row r="243947" x14ac:dyDescent="0.25"/>
    <row r="243948" x14ac:dyDescent="0.25"/>
    <row r="243949" x14ac:dyDescent="0.25"/>
    <row r="243950" x14ac:dyDescent="0.25"/>
    <row r="243951" x14ac:dyDescent="0.25"/>
    <row r="243952" x14ac:dyDescent="0.25"/>
    <row r="243953" x14ac:dyDescent="0.25"/>
    <row r="243954" x14ac:dyDescent="0.25"/>
    <row r="243955" x14ac:dyDescent="0.25"/>
    <row r="243956" x14ac:dyDescent="0.25"/>
    <row r="243957" x14ac:dyDescent="0.25"/>
    <row r="243958" x14ac:dyDescent="0.25"/>
    <row r="243959" x14ac:dyDescent="0.25"/>
    <row r="243960" x14ac:dyDescent="0.25"/>
    <row r="243961" x14ac:dyDescent="0.25"/>
    <row r="243962" x14ac:dyDescent="0.25"/>
    <row r="243963" x14ac:dyDescent="0.25"/>
    <row r="243964" x14ac:dyDescent="0.25"/>
    <row r="243965" x14ac:dyDescent="0.25"/>
    <row r="243966" x14ac:dyDescent="0.25"/>
    <row r="243967" x14ac:dyDescent="0.25"/>
    <row r="243968" x14ac:dyDescent="0.25"/>
    <row r="243969" x14ac:dyDescent="0.25"/>
    <row r="243970" x14ac:dyDescent="0.25"/>
    <row r="243971" x14ac:dyDescent="0.25"/>
    <row r="243972" x14ac:dyDescent="0.25"/>
    <row r="243973" x14ac:dyDescent="0.25"/>
    <row r="243974" x14ac:dyDescent="0.25"/>
    <row r="243975" x14ac:dyDescent="0.25"/>
    <row r="243976" x14ac:dyDescent="0.25"/>
    <row r="243977" x14ac:dyDescent="0.25"/>
    <row r="243978" x14ac:dyDescent="0.25"/>
    <row r="243979" x14ac:dyDescent="0.25"/>
    <row r="243980" x14ac:dyDescent="0.25"/>
    <row r="243981" x14ac:dyDescent="0.25"/>
    <row r="243982" x14ac:dyDescent="0.25"/>
    <row r="243983" x14ac:dyDescent="0.25"/>
    <row r="243984" x14ac:dyDescent="0.25"/>
    <row r="243985" x14ac:dyDescent="0.25"/>
    <row r="243986" x14ac:dyDescent="0.25"/>
    <row r="243987" x14ac:dyDescent="0.25"/>
    <row r="243988" x14ac:dyDescent="0.25"/>
    <row r="243989" x14ac:dyDescent="0.25"/>
    <row r="243990" x14ac:dyDescent="0.25"/>
    <row r="243991" x14ac:dyDescent="0.25"/>
    <row r="243992" x14ac:dyDescent="0.25"/>
    <row r="243993" x14ac:dyDescent="0.25"/>
    <row r="243994" x14ac:dyDescent="0.25"/>
    <row r="243995" x14ac:dyDescent="0.25"/>
    <row r="243996" x14ac:dyDescent="0.25"/>
    <row r="243997" x14ac:dyDescent="0.25"/>
    <row r="243998" x14ac:dyDescent="0.25"/>
    <row r="243999" x14ac:dyDescent="0.25"/>
    <row r="244000" x14ac:dyDescent="0.25"/>
    <row r="244001" x14ac:dyDescent="0.25"/>
    <row r="244002" x14ac:dyDescent="0.25"/>
    <row r="244003" x14ac:dyDescent="0.25"/>
    <row r="244004" x14ac:dyDescent="0.25"/>
    <row r="244005" x14ac:dyDescent="0.25"/>
    <row r="244006" x14ac:dyDescent="0.25"/>
    <row r="244007" x14ac:dyDescent="0.25"/>
    <row r="244008" x14ac:dyDescent="0.25"/>
    <row r="244009" x14ac:dyDescent="0.25"/>
    <row r="244010" x14ac:dyDescent="0.25"/>
    <row r="244011" x14ac:dyDescent="0.25"/>
    <row r="244012" x14ac:dyDescent="0.25"/>
    <row r="244013" x14ac:dyDescent="0.25"/>
    <row r="244014" x14ac:dyDescent="0.25"/>
    <row r="244015" x14ac:dyDescent="0.25"/>
    <row r="244016" x14ac:dyDescent="0.25"/>
    <row r="244017" x14ac:dyDescent="0.25"/>
    <row r="244018" x14ac:dyDescent="0.25"/>
    <row r="244019" x14ac:dyDescent="0.25"/>
    <row r="244020" x14ac:dyDescent="0.25"/>
    <row r="244021" x14ac:dyDescent="0.25"/>
    <row r="244022" x14ac:dyDescent="0.25"/>
    <row r="244023" x14ac:dyDescent="0.25"/>
    <row r="244024" x14ac:dyDescent="0.25"/>
    <row r="244025" x14ac:dyDescent="0.25"/>
    <row r="244026" x14ac:dyDescent="0.25"/>
    <row r="244027" x14ac:dyDescent="0.25"/>
    <row r="244028" x14ac:dyDescent="0.25"/>
    <row r="244029" x14ac:dyDescent="0.25"/>
    <row r="244030" x14ac:dyDescent="0.25"/>
    <row r="244031" x14ac:dyDescent="0.25"/>
    <row r="244032" x14ac:dyDescent="0.25"/>
    <row r="244033" x14ac:dyDescent="0.25"/>
    <row r="244034" x14ac:dyDescent="0.25"/>
    <row r="244035" x14ac:dyDescent="0.25"/>
    <row r="244036" x14ac:dyDescent="0.25"/>
    <row r="244037" x14ac:dyDescent="0.25"/>
    <row r="244038" x14ac:dyDescent="0.25"/>
    <row r="244039" x14ac:dyDescent="0.25"/>
    <row r="244040" x14ac:dyDescent="0.25"/>
    <row r="244041" x14ac:dyDescent="0.25"/>
    <row r="244042" x14ac:dyDescent="0.25"/>
    <row r="244043" x14ac:dyDescent="0.25"/>
    <row r="244044" x14ac:dyDescent="0.25"/>
    <row r="244045" x14ac:dyDescent="0.25"/>
    <row r="244046" x14ac:dyDescent="0.25"/>
    <row r="244047" x14ac:dyDescent="0.25"/>
    <row r="244048" x14ac:dyDescent="0.25"/>
    <row r="244049" x14ac:dyDescent="0.25"/>
    <row r="244050" x14ac:dyDescent="0.25"/>
    <row r="244051" x14ac:dyDescent="0.25"/>
    <row r="244052" x14ac:dyDescent="0.25"/>
    <row r="244053" x14ac:dyDescent="0.25"/>
    <row r="244054" x14ac:dyDescent="0.25"/>
    <row r="244055" x14ac:dyDescent="0.25"/>
    <row r="244056" x14ac:dyDescent="0.25"/>
    <row r="244057" x14ac:dyDescent="0.25"/>
    <row r="244058" x14ac:dyDescent="0.25"/>
    <row r="244059" x14ac:dyDescent="0.25"/>
    <row r="244060" x14ac:dyDescent="0.25"/>
    <row r="244061" x14ac:dyDescent="0.25"/>
    <row r="244062" x14ac:dyDescent="0.25"/>
    <row r="244063" x14ac:dyDescent="0.25"/>
    <row r="244064" x14ac:dyDescent="0.25"/>
    <row r="244065" x14ac:dyDescent="0.25"/>
    <row r="244066" x14ac:dyDescent="0.25"/>
    <row r="244067" x14ac:dyDescent="0.25"/>
    <row r="244068" x14ac:dyDescent="0.25"/>
    <row r="244069" x14ac:dyDescent="0.25"/>
    <row r="244070" x14ac:dyDescent="0.25"/>
    <row r="244071" x14ac:dyDescent="0.25"/>
    <row r="244072" x14ac:dyDescent="0.25"/>
    <row r="244073" x14ac:dyDescent="0.25"/>
    <row r="244074" x14ac:dyDescent="0.25"/>
    <row r="244075" x14ac:dyDescent="0.25"/>
    <row r="244076" x14ac:dyDescent="0.25"/>
    <row r="244077" x14ac:dyDescent="0.25"/>
    <row r="244078" x14ac:dyDescent="0.25"/>
    <row r="244079" x14ac:dyDescent="0.25"/>
    <row r="244080" x14ac:dyDescent="0.25"/>
    <row r="244081" x14ac:dyDescent="0.25"/>
    <row r="244082" x14ac:dyDescent="0.25"/>
    <row r="244083" x14ac:dyDescent="0.25"/>
    <row r="244084" x14ac:dyDescent="0.25"/>
    <row r="244085" x14ac:dyDescent="0.25"/>
    <row r="244086" x14ac:dyDescent="0.25"/>
    <row r="244087" x14ac:dyDescent="0.25"/>
    <row r="244088" x14ac:dyDescent="0.25"/>
    <row r="244089" x14ac:dyDescent="0.25"/>
    <row r="244090" x14ac:dyDescent="0.25"/>
    <row r="244091" x14ac:dyDescent="0.25"/>
    <row r="244092" x14ac:dyDescent="0.25"/>
    <row r="244093" x14ac:dyDescent="0.25"/>
    <row r="244094" x14ac:dyDescent="0.25"/>
    <row r="244095" x14ac:dyDescent="0.25"/>
    <row r="244096" x14ac:dyDescent="0.25"/>
    <row r="244097" x14ac:dyDescent="0.25"/>
    <row r="244098" x14ac:dyDescent="0.25"/>
    <row r="244099" x14ac:dyDescent="0.25"/>
    <row r="244100" x14ac:dyDescent="0.25"/>
    <row r="244101" x14ac:dyDescent="0.25"/>
    <row r="244102" x14ac:dyDescent="0.25"/>
    <row r="244103" x14ac:dyDescent="0.25"/>
    <row r="244104" x14ac:dyDescent="0.25"/>
    <row r="244105" x14ac:dyDescent="0.25"/>
    <row r="244106" x14ac:dyDescent="0.25"/>
    <row r="244107" x14ac:dyDescent="0.25"/>
    <row r="244108" x14ac:dyDescent="0.25"/>
    <row r="244109" x14ac:dyDescent="0.25"/>
    <row r="244110" x14ac:dyDescent="0.25"/>
    <row r="244111" x14ac:dyDescent="0.25"/>
    <row r="244112" x14ac:dyDescent="0.25"/>
    <row r="244113" x14ac:dyDescent="0.25"/>
    <row r="244114" x14ac:dyDescent="0.25"/>
    <row r="244115" x14ac:dyDescent="0.25"/>
    <row r="244116" x14ac:dyDescent="0.25"/>
    <row r="244117" x14ac:dyDescent="0.25"/>
    <row r="244118" x14ac:dyDescent="0.25"/>
    <row r="244119" x14ac:dyDescent="0.25"/>
    <row r="244120" x14ac:dyDescent="0.25"/>
    <row r="244121" x14ac:dyDescent="0.25"/>
    <row r="244122" x14ac:dyDescent="0.25"/>
    <row r="244123" x14ac:dyDescent="0.25"/>
    <row r="244124" x14ac:dyDescent="0.25"/>
    <row r="244125" x14ac:dyDescent="0.25"/>
    <row r="244126" x14ac:dyDescent="0.25"/>
    <row r="244127" x14ac:dyDescent="0.25"/>
    <row r="244128" x14ac:dyDescent="0.25"/>
    <row r="244129" x14ac:dyDescent="0.25"/>
    <row r="244130" x14ac:dyDescent="0.25"/>
    <row r="244131" x14ac:dyDescent="0.25"/>
    <row r="244132" x14ac:dyDescent="0.25"/>
    <row r="244133" x14ac:dyDescent="0.25"/>
    <row r="244134" x14ac:dyDescent="0.25"/>
    <row r="244135" x14ac:dyDescent="0.25"/>
    <row r="244136" x14ac:dyDescent="0.25"/>
    <row r="244137" x14ac:dyDescent="0.25"/>
    <row r="244138" x14ac:dyDescent="0.25"/>
    <row r="244139" x14ac:dyDescent="0.25"/>
    <row r="244140" x14ac:dyDescent="0.25"/>
    <row r="244141" x14ac:dyDescent="0.25"/>
    <row r="244142" x14ac:dyDescent="0.25"/>
    <row r="244143" x14ac:dyDescent="0.25"/>
    <row r="244144" x14ac:dyDescent="0.25"/>
    <row r="244145" x14ac:dyDescent="0.25"/>
    <row r="244146" x14ac:dyDescent="0.25"/>
    <row r="244147" x14ac:dyDescent="0.25"/>
    <row r="244148" x14ac:dyDescent="0.25"/>
    <row r="244149" x14ac:dyDescent="0.25"/>
    <row r="244150" x14ac:dyDescent="0.25"/>
    <row r="244151" x14ac:dyDescent="0.25"/>
    <row r="244152" x14ac:dyDescent="0.25"/>
    <row r="244153" x14ac:dyDescent="0.25"/>
    <row r="244154" x14ac:dyDescent="0.25"/>
    <row r="244155" x14ac:dyDescent="0.25"/>
    <row r="244156" x14ac:dyDescent="0.25"/>
    <row r="244157" x14ac:dyDescent="0.25"/>
    <row r="244158" x14ac:dyDescent="0.25"/>
    <row r="244159" x14ac:dyDescent="0.25"/>
    <row r="244160" x14ac:dyDescent="0.25"/>
    <row r="244161" x14ac:dyDescent="0.25"/>
    <row r="244162" x14ac:dyDescent="0.25"/>
    <row r="244163" x14ac:dyDescent="0.25"/>
    <row r="244164" x14ac:dyDescent="0.25"/>
    <row r="244165" x14ac:dyDescent="0.25"/>
    <row r="244166" x14ac:dyDescent="0.25"/>
    <row r="244167" x14ac:dyDescent="0.25"/>
    <row r="244168" x14ac:dyDescent="0.25"/>
    <row r="244169" x14ac:dyDescent="0.25"/>
    <row r="244170" x14ac:dyDescent="0.25"/>
    <row r="244171" x14ac:dyDescent="0.25"/>
    <row r="244172" x14ac:dyDescent="0.25"/>
    <row r="244173" x14ac:dyDescent="0.25"/>
    <row r="244174" x14ac:dyDescent="0.25"/>
    <row r="244175" x14ac:dyDescent="0.25"/>
    <row r="244176" x14ac:dyDescent="0.25"/>
    <row r="244177" x14ac:dyDescent="0.25"/>
    <row r="244178" x14ac:dyDescent="0.25"/>
    <row r="244179" x14ac:dyDescent="0.25"/>
    <row r="244180" x14ac:dyDescent="0.25"/>
    <row r="244181" x14ac:dyDescent="0.25"/>
    <row r="244182" x14ac:dyDescent="0.25"/>
    <row r="244183" x14ac:dyDescent="0.25"/>
    <row r="244184" x14ac:dyDescent="0.25"/>
    <row r="244185" x14ac:dyDescent="0.25"/>
    <row r="244186" x14ac:dyDescent="0.25"/>
    <row r="244187" x14ac:dyDescent="0.25"/>
    <row r="244188" x14ac:dyDescent="0.25"/>
    <row r="244189" x14ac:dyDescent="0.25"/>
    <row r="244190" x14ac:dyDescent="0.25"/>
    <row r="244191" x14ac:dyDescent="0.25"/>
    <row r="244192" x14ac:dyDescent="0.25"/>
    <row r="244193" x14ac:dyDescent="0.25"/>
    <row r="244194" x14ac:dyDescent="0.25"/>
    <row r="244195" x14ac:dyDescent="0.25"/>
    <row r="244196" x14ac:dyDescent="0.25"/>
    <row r="244197" x14ac:dyDescent="0.25"/>
    <row r="244198" x14ac:dyDescent="0.25"/>
    <row r="244199" x14ac:dyDescent="0.25"/>
    <row r="244200" x14ac:dyDescent="0.25"/>
    <row r="244201" x14ac:dyDescent="0.25"/>
    <row r="244202" x14ac:dyDescent="0.25"/>
    <row r="244203" x14ac:dyDescent="0.25"/>
    <row r="244204" x14ac:dyDescent="0.25"/>
    <row r="244205" x14ac:dyDescent="0.25"/>
    <row r="244206" x14ac:dyDescent="0.25"/>
    <row r="244207" x14ac:dyDescent="0.25"/>
    <row r="244208" x14ac:dyDescent="0.25"/>
    <row r="244209" x14ac:dyDescent="0.25"/>
    <row r="244210" x14ac:dyDescent="0.25"/>
    <row r="244211" x14ac:dyDescent="0.25"/>
    <row r="244212" x14ac:dyDescent="0.25"/>
    <row r="244213" x14ac:dyDescent="0.25"/>
    <row r="244214" x14ac:dyDescent="0.25"/>
    <row r="244215" x14ac:dyDescent="0.25"/>
    <row r="244216" x14ac:dyDescent="0.25"/>
    <row r="244217" x14ac:dyDescent="0.25"/>
    <row r="244218" x14ac:dyDescent="0.25"/>
    <row r="244219" x14ac:dyDescent="0.25"/>
    <row r="244220" x14ac:dyDescent="0.25"/>
    <row r="244221" x14ac:dyDescent="0.25"/>
    <row r="244222" x14ac:dyDescent="0.25"/>
    <row r="244223" x14ac:dyDescent="0.25"/>
    <row r="244224" x14ac:dyDescent="0.25"/>
    <row r="244225" x14ac:dyDescent="0.25"/>
    <row r="244226" x14ac:dyDescent="0.25"/>
    <row r="244227" x14ac:dyDescent="0.25"/>
    <row r="244228" x14ac:dyDescent="0.25"/>
    <row r="244229" x14ac:dyDescent="0.25"/>
    <row r="244230" x14ac:dyDescent="0.25"/>
    <row r="244231" x14ac:dyDescent="0.25"/>
    <row r="244232" x14ac:dyDescent="0.25"/>
    <row r="244233" x14ac:dyDescent="0.25"/>
    <row r="244234" x14ac:dyDescent="0.25"/>
    <row r="244235" x14ac:dyDescent="0.25"/>
    <row r="244236" x14ac:dyDescent="0.25"/>
    <row r="244237" x14ac:dyDescent="0.25"/>
    <row r="244238" x14ac:dyDescent="0.25"/>
    <row r="244239" x14ac:dyDescent="0.25"/>
    <row r="244240" x14ac:dyDescent="0.25"/>
    <row r="244241" x14ac:dyDescent="0.25"/>
    <row r="244242" x14ac:dyDescent="0.25"/>
    <row r="244243" x14ac:dyDescent="0.25"/>
    <row r="244244" x14ac:dyDescent="0.25"/>
    <row r="244245" x14ac:dyDescent="0.25"/>
    <row r="244246" x14ac:dyDescent="0.25"/>
    <row r="244247" x14ac:dyDescent="0.25"/>
    <row r="244248" x14ac:dyDescent="0.25"/>
    <row r="244249" x14ac:dyDescent="0.25"/>
    <row r="244250" x14ac:dyDescent="0.25"/>
    <row r="244251" x14ac:dyDescent="0.25"/>
    <row r="244252" x14ac:dyDescent="0.25"/>
    <row r="244253" x14ac:dyDescent="0.25"/>
    <row r="244254" x14ac:dyDescent="0.25"/>
    <row r="244255" x14ac:dyDescent="0.25"/>
    <row r="244256" x14ac:dyDescent="0.25"/>
    <row r="244257" x14ac:dyDescent="0.25"/>
    <row r="244258" x14ac:dyDescent="0.25"/>
    <row r="244259" x14ac:dyDescent="0.25"/>
    <row r="244260" x14ac:dyDescent="0.25"/>
    <row r="244261" x14ac:dyDescent="0.25"/>
    <row r="244262" x14ac:dyDescent="0.25"/>
    <row r="244263" x14ac:dyDescent="0.25"/>
    <row r="244264" x14ac:dyDescent="0.25"/>
    <row r="244265" x14ac:dyDescent="0.25"/>
    <row r="244266" x14ac:dyDescent="0.25"/>
    <row r="244267" x14ac:dyDescent="0.25"/>
    <row r="244268" x14ac:dyDescent="0.25"/>
    <row r="244269" x14ac:dyDescent="0.25"/>
    <row r="244270" x14ac:dyDescent="0.25"/>
    <row r="244271" x14ac:dyDescent="0.25"/>
    <row r="244272" x14ac:dyDescent="0.25"/>
    <row r="244273" x14ac:dyDescent="0.25"/>
    <row r="244274" x14ac:dyDescent="0.25"/>
    <row r="244275" x14ac:dyDescent="0.25"/>
    <row r="244276" x14ac:dyDescent="0.25"/>
    <row r="244277" x14ac:dyDescent="0.25"/>
    <row r="244278" x14ac:dyDescent="0.25"/>
    <row r="244279" x14ac:dyDescent="0.25"/>
    <row r="244280" x14ac:dyDescent="0.25"/>
    <row r="244281" x14ac:dyDescent="0.25"/>
    <row r="244282" x14ac:dyDescent="0.25"/>
    <row r="244283" x14ac:dyDescent="0.25"/>
    <row r="244284" x14ac:dyDescent="0.25"/>
    <row r="244285" x14ac:dyDescent="0.25"/>
    <row r="244286" x14ac:dyDescent="0.25"/>
    <row r="244287" x14ac:dyDescent="0.25"/>
    <row r="244288" x14ac:dyDescent="0.25"/>
    <row r="244289" x14ac:dyDescent="0.25"/>
    <row r="244290" x14ac:dyDescent="0.25"/>
    <row r="244291" x14ac:dyDescent="0.25"/>
    <row r="244292" x14ac:dyDescent="0.25"/>
    <row r="244293" x14ac:dyDescent="0.25"/>
    <row r="244294" x14ac:dyDescent="0.25"/>
    <row r="244295" x14ac:dyDescent="0.25"/>
    <row r="244296" x14ac:dyDescent="0.25"/>
    <row r="244297" x14ac:dyDescent="0.25"/>
    <row r="244298" x14ac:dyDescent="0.25"/>
    <row r="244299" x14ac:dyDescent="0.25"/>
    <row r="244300" x14ac:dyDescent="0.25"/>
    <row r="244301" x14ac:dyDescent="0.25"/>
    <row r="244302" x14ac:dyDescent="0.25"/>
    <row r="244303" x14ac:dyDescent="0.25"/>
    <row r="244304" x14ac:dyDescent="0.25"/>
    <row r="244305" x14ac:dyDescent="0.25"/>
    <row r="244306" x14ac:dyDescent="0.25"/>
    <row r="244307" x14ac:dyDescent="0.25"/>
    <row r="244308" x14ac:dyDescent="0.25"/>
    <row r="244309" x14ac:dyDescent="0.25"/>
    <row r="244310" x14ac:dyDescent="0.25"/>
    <row r="244311" x14ac:dyDescent="0.25"/>
    <row r="244312" x14ac:dyDescent="0.25"/>
    <row r="244313" x14ac:dyDescent="0.25"/>
    <row r="244314" x14ac:dyDescent="0.25"/>
    <row r="244315" x14ac:dyDescent="0.25"/>
    <row r="244316" x14ac:dyDescent="0.25"/>
    <row r="244317" x14ac:dyDescent="0.25"/>
    <row r="244318" x14ac:dyDescent="0.25"/>
    <row r="244319" x14ac:dyDescent="0.25"/>
    <row r="244320" x14ac:dyDescent="0.25"/>
    <row r="244321" x14ac:dyDescent="0.25"/>
    <row r="244322" x14ac:dyDescent="0.25"/>
    <row r="244323" x14ac:dyDescent="0.25"/>
    <row r="244324" x14ac:dyDescent="0.25"/>
    <row r="244325" x14ac:dyDescent="0.25"/>
    <row r="244326" x14ac:dyDescent="0.25"/>
    <row r="244327" x14ac:dyDescent="0.25"/>
    <row r="244328" x14ac:dyDescent="0.25"/>
    <row r="244329" x14ac:dyDescent="0.25"/>
    <row r="244330" x14ac:dyDescent="0.25"/>
    <row r="244331" x14ac:dyDescent="0.25"/>
    <row r="244332" x14ac:dyDescent="0.25"/>
    <row r="244333" x14ac:dyDescent="0.25"/>
    <row r="244334" x14ac:dyDescent="0.25"/>
    <row r="244335" x14ac:dyDescent="0.25"/>
    <row r="244336" x14ac:dyDescent="0.25"/>
    <row r="244337" x14ac:dyDescent="0.25"/>
    <row r="244338" x14ac:dyDescent="0.25"/>
    <row r="244339" x14ac:dyDescent="0.25"/>
    <row r="244340" x14ac:dyDescent="0.25"/>
    <row r="244341" x14ac:dyDescent="0.25"/>
    <row r="244342" x14ac:dyDescent="0.25"/>
    <row r="244343" x14ac:dyDescent="0.25"/>
    <row r="244344" x14ac:dyDescent="0.25"/>
    <row r="244345" x14ac:dyDescent="0.25"/>
    <row r="244346" x14ac:dyDescent="0.25"/>
    <row r="244347" x14ac:dyDescent="0.25"/>
    <row r="244348" x14ac:dyDescent="0.25"/>
    <row r="244349" x14ac:dyDescent="0.25"/>
    <row r="244350" x14ac:dyDescent="0.25"/>
    <row r="244351" x14ac:dyDescent="0.25"/>
    <row r="244352" x14ac:dyDescent="0.25"/>
    <row r="244353" x14ac:dyDescent="0.25"/>
    <row r="244354" x14ac:dyDescent="0.25"/>
    <row r="244355" x14ac:dyDescent="0.25"/>
    <row r="244356" x14ac:dyDescent="0.25"/>
    <row r="244357" x14ac:dyDescent="0.25"/>
    <row r="244358" x14ac:dyDescent="0.25"/>
    <row r="244359" x14ac:dyDescent="0.25"/>
    <row r="244360" x14ac:dyDescent="0.25"/>
    <row r="244361" x14ac:dyDescent="0.25"/>
    <row r="244362" x14ac:dyDescent="0.25"/>
    <row r="244363" x14ac:dyDescent="0.25"/>
    <row r="244364" x14ac:dyDescent="0.25"/>
    <row r="244365" x14ac:dyDescent="0.25"/>
    <row r="244366" x14ac:dyDescent="0.25"/>
    <row r="244367" x14ac:dyDescent="0.25"/>
    <row r="244368" x14ac:dyDescent="0.25"/>
    <row r="244369" x14ac:dyDescent="0.25"/>
    <row r="244370" x14ac:dyDescent="0.25"/>
    <row r="244371" x14ac:dyDescent="0.25"/>
    <row r="244372" x14ac:dyDescent="0.25"/>
    <row r="244373" x14ac:dyDescent="0.25"/>
    <row r="244374" x14ac:dyDescent="0.25"/>
    <row r="244375" x14ac:dyDescent="0.25"/>
    <row r="244376" x14ac:dyDescent="0.25"/>
    <row r="244377" x14ac:dyDescent="0.25"/>
    <row r="244378" x14ac:dyDescent="0.25"/>
    <row r="244379" x14ac:dyDescent="0.25"/>
    <row r="244380" x14ac:dyDescent="0.25"/>
    <row r="244381" x14ac:dyDescent="0.25"/>
    <row r="244382" x14ac:dyDescent="0.25"/>
    <row r="244383" x14ac:dyDescent="0.25"/>
    <row r="244384" x14ac:dyDescent="0.25"/>
    <row r="244385" x14ac:dyDescent="0.25"/>
    <row r="244386" x14ac:dyDescent="0.25"/>
    <row r="244387" x14ac:dyDescent="0.25"/>
    <row r="244388" x14ac:dyDescent="0.25"/>
    <row r="244389" x14ac:dyDescent="0.25"/>
    <row r="244390" x14ac:dyDescent="0.25"/>
    <row r="244391" x14ac:dyDescent="0.25"/>
    <row r="244392" x14ac:dyDescent="0.25"/>
    <row r="244393" x14ac:dyDescent="0.25"/>
    <row r="244394" x14ac:dyDescent="0.25"/>
    <row r="244395" x14ac:dyDescent="0.25"/>
    <row r="244396" x14ac:dyDescent="0.25"/>
    <row r="244397" x14ac:dyDescent="0.25"/>
    <row r="244398" x14ac:dyDescent="0.25"/>
    <row r="244399" x14ac:dyDescent="0.25"/>
    <row r="244400" x14ac:dyDescent="0.25"/>
    <row r="244401" x14ac:dyDescent="0.25"/>
    <row r="244402" x14ac:dyDescent="0.25"/>
    <row r="244403" x14ac:dyDescent="0.25"/>
    <row r="244404" x14ac:dyDescent="0.25"/>
    <row r="244405" x14ac:dyDescent="0.25"/>
    <row r="244406" x14ac:dyDescent="0.25"/>
    <row r="244407" x14ac:dyDescent="0.25"/>
    <row r="244408" x14ac:dyDescent="0.25"/>
    <row r="244409" x14ac:dyDescent="0.25"/>
    <row r="244410" x14ac:dyDescent="0.25"/>
    <row r="244411" x14ac:dyDescent="0.25"/>
    <row r="244412" x14ac:dyDescent="0.25"/>
    <row r="244413" x14ac:dyDescent="0.25"/>
    <row r="244414" x14ac:dyDescent="0.25"/>
    <row r="244415" x14ac:dyDescent="0.25"/>
    <row r="244416" x14ac:dyDescent="0.25"/>
    <row r="244417" x14ac:dyDescent="0.25"/>
    <row r="244418" x14ac:dyDescent="0.25"/>
    <row r="244419" x14ac:dyDescent="0.25"/>
    <row r="244420" x14ac:dyDescent="0.25"/>
    <row r="244421" x14ac:dyDescent="0.25"/>
    <row r="244422" x14ac:dyDescent="0.25"/>
    <row r="244423" x14ac:dyDescent="0.25"/>
    <row r="244424" x14ac:dyDescent="0.25"/>
    <row r="244425" x14ac:dyDescent="0.25"/>
    <row r="244426" x14ac:dyDescent="0.25"/>
    <row r="244427" x14ac:dyDescent="0.25"/>
    <row r="244428" x14ac:dyDescent="0.25"/>
    <row r="244429" x14ac:dyDescent="0.25"/>
    <row r="244430" x14ac:dyDescent="0.25"/>
    <row r="244431" x14ac:dyDescent="0.25"/>
    <row r="244432" x14ac:dyDescent="0.25"/>
    <row r="244433" x14ac:dyDescent="0.25"/>
    <row r="244434" x14ac:dyDescent="0.25"/>
    <row r="244435" x14ac:dyDescent="0.25"/>
    <row r="244436" x14ac:dyDescent="0.25"/>
    <row r="244437" x14ac:dyDescent="0.25"/>
    <row r="244438" x14ac:dyDescent="0.25"/>
    <row r="244439" x14ac:dyDescent="0.25"/>
    <row r="244440" x14ac:dyDescent="0.25"/>
    <row r="244441" x14ac:dyDescent="0.25"/>
    <row r="244442" x14ac:dyDescent="0.25"/>
    <row r="244443" x14ac:dyDescent="0.25"/>
    <row r="244444" x14ac:dyDescent="0.25"/>
    <row r="244445" x14ac:dyDescent="0.25"/>
    <row r="244446" x14ac:dyDescent="0.25"/>
    <row r="244447" x14ac:dyDescent="0.25"/>
    <row r="244448" x14ac:dyDescent="0.25"/>
    <row r="244449" x14ac:dyDescent="0.25"/>
    <row r="244450" x14ac:dyDescent="0.25"/>
    <row r="244451" x14ac:dyDescent="0.25"/>
    <row r="244452" x14ac:dyDescent="0.25"/>
    <row r="244453" x14ac:dyDescent="0.25"/>
    <row r="244454" x14ac:dyDescent="0.25"/>
    <row r="244455" x14ac:dyDescent="0.25"/>
    <row r="244456" x14ac:dyDescent="0.25"/>
    <row r="244457" x14ac:dyDescent="0.25"/>
    <row r="244458" x14ac:dyDescent="0.25"/>
    <row r="244459" x14ac:dyDescent="0.25"/>
    <row r="244460" x14ac:dyDescent="0.25"/>
    <row r="244461" x14ac:dyDescent="0.25"/>
    <row r="244462" x14ac:dyDescent="0.25"/>
    <row r="244463" x14ac:dyDescent="0.25"/>
    <row r="244464" x14ac:dyDescent="0.25"/>
    <row r="244465" x14ac:dyDescent="0.25"/>
    <row r="244466" x14ac:dyDescent="0.25"/>
    <row r="244467" x14ac:dyDescent="0.25"/>
    <row r="244468" x14ac:dyDescent="0.25"/>
    <row r="244469" x14ac:dyDescent="0.25"/>
    <row r="244470" x14ac:dyDescent="0.25"/>
    <row r="244471" x14ac:dyDescent="0.25"/>
    <row r="244472" x14ac:dyDescent="0.25"/>
    <row r="244473" x14ac:dyDescent="0.25"/>
    <row r="244474" x14ac:dyDescent="0.25"/>
    <row r="244475" x14ac:dyDescent="0.25"/>
    <row r="244476" x14ac:dyDescent="0.25"/>
    <row r="244477" x14ac:dyDescent="0.25"/>
    <row r="244478" x14ac:dyDescent="0.25"/>
    <row r="244479" x14ac:dyDescent="0.25"/>
    <row r="244480" x14ac:dyDescent="0.25"/>
    <row r="244481" x14ac:dyDescent="0.25"/>
    <row r="244482" x14ac:dyDescent="0.25"/>
    <row r="244483" x14ac:dyDescent="0.25"/>
    <row r="244484" x14ac:dyDescent="0.25"/>
    <row r="244485" x14ac:dyDescent="0.25"/>
    <row r="244486" x14ac:dyDescent="0.25"/>
    <row r="244487" x14ac:dyDescent="0.25"/>
    <row r="244488" x14ac:dyDescent="0.25"/>
    <row r="244489" x14ac:dyDescent="0.25"/>
    <row r="244490" x14ac:dyDescent="0.25"/>
    <row r="244491" x14ac:dyDescent="0.25"/>
    <row r="244492" x14ac:dyDescent="0.25"/>
    <row r="244493" x14ac:dyDescent="0.25"/>
    <row r="244494" x14ac:dyDescent="0.25"/>
    <row r="244495" x14ac:dyDescent="0.25"/>
    <row r="244496" x14ac:dyDescent="0.25"/>
    <row r="244497" x14ac:dyDescent="0.25"/>
    <row r="244498" x14ac:dyDescent="0.25"/>
    <row r="244499" x14ac:dyDescent="0.25"/>
    <row r="244500" x14ac:dyDescent="0.25"/>
    <row r="244501" x14ac:dyDescent="0.25"/>
    <row r="244502" x14ac:dyDescent="0.25"/>
    <row r="244503" x14ac:dyDescent="0.25"/>
    <row r="244504" x14ac:dyDescent="0.25"/>
    <row r="244505" x14ac:dyDescent="0.25"/>
    <row r="244506" x14ac:dyDescent="0.25"/>
    <row r="244507" x14ac:dyDescent="0.25"/>
    <row r="244508" x14ac:dyDescent="0.25"/>
    <row r="244509" x14ac:dyDescent="0.25"/>
    <row r="244510" x14ac:dyDescent="0.25"/>
    <row r="244511" x14ac:dyDescent="0.25"/>
    <row r="244512" x14ac:dyDescent="0.25"/>
    <row r="244513" x14ac:dyDescent="0.25"/>
    <row r="244514" x14ac:dyDescent="0.25"/>
    <row r="244515" x14ac:dyDescent="0.25"/>
    <row r="244516" x14ac:dyDescent="0.25"/>
    <row r="244517" x14ac:dyDescent="0.25"/>
    <row r="244518" x14ac:dyDescent="0.25"/>
    <row r="244519" x14ac:dyDescent="0.25"/>
    <row r="244520" x14ac:dyDescent="0.25"/>
    <row r="244521" x14ac:dyDescent="0.25"/>
    <row r="244522" x14ac:dyDescent="0.25"/>
    <row r="244523" x14ac:dyDescent="0.25"/>
    <row r="244524" x14ac:dyDescent="0.25"/>
    <row r="244525" x14ac:dyDescent="0.25"/>
    <row r="244526" x14ac:dyDescent="0.25"/>
    <row r="244527" x14ac:dyDescent="0.25"/>
    <row r="244528" x14ac:dyDescent="0.25"/>
    <row r="244529" x14ac:dyDescent="0.25"/>
    <row r="244530" x14ac:dyDescent="0.25"/>
    <row r="244531" x14ac:dyDescent="0.25"/>
    <row r="244532" x14ac:dyDescent="0.25"/>
    <row r="244533" x14ac:dyDescent="0.25"/>
    <row r="244534" x14ac:dyDescent="0.25"/>
    <row r="244535" x14ac:dyDescent="0.25"/>
    <row r="244536" x14ac:dyDescent="0.25"/>
    <row r="244537" x14ac:dyDescent="0.25"/>
    <row r="244538" x14ac:dyDescent="0.25"/>
    <row r="244539" x14ac:dyDescent="0.25"/>
    <row r="244540" x14ac:dyDescent="0.25"/>
    <row r="244541" x14ac:dyDescent="0.25"/>
    <row r="244542" x14ac:dyDescent="0.25"/>
    <row r="244543" x14ac:dyDescent="0.25"/>
    <row r="244544" x14ac:dyDescent="0.25"/>
    <row r="244545" x14ac:dyDescent="0.25"/>
    <row r="244546" x14ac:dyDescent="0.25"/>
    <row r="244547" x14ac:dyDescent="0.25"/>
    <row r="244548" x14ac:dyDescent="0.25"/>
    <row r="244549" x14ac:dyDescent="0.25"/>
    <row r="244550" x14ac:dyDescent="0.25"/>
    <row r="244551" x14ac:dyDescent="0.25"/>
    <row r="244552" x14ac:dyDescent="0.25"/>
    <row r="244553" x14ac:dyDescent="0.25"/>
    <row r="244554" x14ac:dyDescent="0.25"/>
    <row r="244555" x14ac:dyDescent="0.25"/>
    <row r="244556" x14ac:dyDescent="0.25"/>
    <row r="244557" x14ac:dyDescent="0.25"/>
    <row r="244558" x14ac:dyDescent="0.25"/>
    <row r="244559" x14ac:dyDescent="0.25"/>
    <row r="244560" x14ac:dyDescent="0.25"/>
    <row r="244561" x14ac:dyDescent="0.25"/>
    <row r="244562" x14ac:dyDescent="0.25"/>
    <row r="244563" x14ac:dyDescent="0.25"/>
    <row r="244564" x14ac:dyDescent="0.25"/>
    <row r="244565" x14ac:dyDescent="0.25"/>
    <row r="244566" x14ac:dyDescent="0.25"/>
    <row r="244567" x14ac:dyDescent="0.25"/>
    <row r="244568" x14ac:dyDescent="0.25"/>
    <row r="244569" x14ac:dyDescent="0.25"/>
    <row r="244570" x14ac:dyDescent="0.25"/>
    <row r="244571" x14ac:dyDescent="0.25"/>
    <row r="244572" x14ac:dyDescent="0.25"/>
    <row r="244573" x14ac:dyDescent="0.25"/>
    <row r="244574" x14ac:dyDescent="0.25"/>
    <row r="244575" x14ac:dyDescent="0.25"/>
    <row r="244576" x14ac:dyDescent="0.25"/>
    <row r="244577" x14ac:dyDescent="0.25"/>
    <row r="244578" x14ac:dyDescent="0.25"/>
    <row r="244579" x14ac:dyDescent="0.25"/>
    <row r="244580" x14ac:dyDescent="0.25"/>
    <row r="244581" x14ac:dyDescent="0.25"/>
    <row r="244582" x14ac:dyDescent="0.25"/>
    <row r="244583" x14ac:dyDescent="0.25"/>
    <row r="244584" x14ac:dyDescent="0.25"/>
    <row r="244585" x14ac:dyDescent="0.25"/>
    <row r="244586" x14ac:dyDescent="0.25"/>
    <row r="244587" x14ac:dyDescent="0.25"/>
    <row r="244588" x14ac:dyDescent="0.25"/>
    <row r="244589" x14ac:dyDescent="0.25"/>
    <row r="244590" x14ac:dyDescent="0.25"/>
    <row r="244591" x14ac:dyDescent="0.25"/>
    <row r="244592" x14ac:dyDescent="0.25"/>
    <row r="244593" x14ac:dyDescent="0.25"/>
    <row r="244594" x14ac:dyDescent="0.25"/>
    <row r="244595" x14ac:dyDescent="0.25"/>
    <row r="244596" x14ac:dyDescent="0.25"/>
    <row r="244597" x14ac:dyDescent="0.25"/>
    <row r="244598" x14ac:dyDescent="0.25"/>
    <row r="244599" x14ac:dyDescent="0.25"/>
    <row r="244600" x14ac:dyDescent="0.25"/>
    <row r="244601" x14ac:dyDescent="0.25"/>
    <row r="244602" x14ac:dyDescent="0.25"/>
    <row r="244603" x14ac:dyDescent="0.25"/>
    <row r="244604" x14ac:dyDescent="0.25"/>
    <row r="244605" x14ac:dyDescent="0.25"/>
    <row r="244606" x14ac:dyDescent="0.25"/>
    <row r="244607" x14ac:dyDescent="0.25"/>
    <row r="244608" x14ac:dyDescent="0.25"/>
    <row r="244609" x14ac:dyDescent="0.25"/>
    <row r="244610" x14ac:dyDescent="0.25"/>
    <row r="244611" x14ac:dyDescent="0.25"/>
    <row r="244612" x14ac:dyDescent="0.25"/>
    <row r="244613" x14ac:dyDescent="0.25"/>
    <row r="244614" x14ac:dyDescent="0.25"/>
    <row r="244615" x14ac:dyDescent="0.25"/>
    <row r="244616" x14ac:dyDescent="0.25"/>
    <row r="244617" x14ac:dyDescent="0.25"/>
    <row r="244618" x14ac:dyDescent="0.25"/>
    <row r="244619" x14ac:dyDescent="0.25"/>
    <row r="244620" x14ac:dyDescent="0.25"/>
    <row r="244621" x14ac:dyDescent="0.25"/>
    <row r="244622" x14ac:dyDescent="0.25"/>
    <row r="244623" x14ac:dyDescent="0.25"/>
    <row r="244624" x14ac:dyDescent="0.25"/>
    <row r="244625" x14ac:dyDescent="0.25"/>
    <row r="244626" x14ac:dyDescent="0.25"/>
    <row r="244627" x14ac:dyDescent="0.25"/>
    <row r="244628" x14ac:dyDescent="0.25"/>
    <row r="244629" x14ac:dyDescent="0.25"/>
    <row r="244630" x14ac:dyDescent="0.25"/>
    <row r="244631" x14ac:dyDescent="0.25"/>
    <row r="244632" x14ac:dyDescent="0.25"/>
    <row r="244633" x14ac:dyDescent="0.25"/>
    <row r="244634" x14ac:dyDescent="0.25"/>
    <row r="244635" x14ac:dyDescent="0.25"/>
    <row r="244636" x14ac:dyDescent="0.25"/>
    <row r="244637" x14ac:dyDescent="0.25"/>
    <row r="244638" x14ac:dyDescent="0.25"/>
    <row r="244639" x14ac:dyDescent="0.25"/>
    <row r="244640" x14ac:dyDescent="0.25"/>
    <row r="244641" x14ac:dyDescent="0.25"/>
    <row r="244642" x14ac:dyDescent="0.25"/>
    <row r="244643" x14ac:dyDescent="0.25"/>
    <row r="244644" x14ac:dyDescent="0.25"/>
    <row r="244645" x14ac:dyDescent="0.25"/>
    <row r="244646" x14ac:dyDescent="0.25"/>
    <row r="244647" x14ac:dyDescent="0.25"/>
    <row r="244648" x14ac:dyDescent="0.25"/>
    <row r="244649" x14ac:dyDescent="0.25"/>
    <row r="244650" x14ac:dyDescent="0.25"/>
    <row r="244651" x14ac:dyDescent="0.25"/>
    <row r="244652" x14ac:dyDescent="0.25"/>
    <row r="244653" x14ac:dyDescent="0.25"/>
    <row r="244654" x14ac:dyDescent="0.25"/>
    <row r="244655" x14ac:dyDescent="0.25"/>
    <row r="244656" x14ac:dyDescent="0.25"/>
    <row r="244657" x14ac:dyDescent="0.25"/>
    <row r="244658" x14ac:dyDescent="0.25"/>
    <row r="244659" x14ac:dyDescent="0.25"/>
    <row r="244660" x14ac:dyDescent="0.25"/>
    <row r="244661" x14ac:dyDescent="0.25"/>
    <row r="244662" x14ac:dyDescent="0.25"/>
    <row r="244663" x14ac:dyDescent="0.25"/>
    <row r="244664" x14ac:dyDescent="0.25"/>
    <row r="244665" x14ac:dyDescent="0.25"/>
    <row r="244666" x14ac:dyDescent="0.25"/>
    <row r="244667" x14ac:dyDescent="0.25"/>
    <row r="244668" x14ac:dyDescent="0.25"/>
    <row r="244669" x14ac:dyDescent="0.25"/>
    <row r="244670" x14ac:dyDescent="0.25"/>
    <row r="244671" x14ac:dyDescent="0.25"/>
    <row r="244672" x14ac:dyDescent="0.25"/>
    <row r="244673" x14ac:dyDescent="0.25"/>
    <row r="244674" x14ac:dyDescent="0.25"/>
    <row r="244675" x14ac:dyDescent="0.25"/>
    <row r="244676" x14ac:dyDescent="0.25"/>
    <row r="244677" x14ac:dyDescent="0.25"/>
    <row r="244678" x14ac:dyDescent="0.25"/>
    <row r="244679" x14ac:dyDescent="0.25"/>
    <row r="244680" x14ac:dyDescent="0.25"/>
    <row r="244681" x14ac:dyDescent="0.25"/>
    <row r="244682" x14ac:dyDescent="0.25"/>
    <row r="244683" x14ac:dyDescent="0.25"/>
    <row r="244684" x14ac:dyDescent="0.25"/>
    <row r="244685" x14ac:dyDescent="0.25"/>
    <row r="244686" x14ac:dyDescent="0.25"/>
    <row r="244687" x14ac:dyDescent="0.25"/>
    <row r="244688" x14ac:dyDescent="0.25"/>
    <row r="244689" x14ac:dyDescent="0.25"/>
    <row r="244690" x14ac:dyDescent="0.25"/>
    <row r="244691" x14ac:dyDescent="0.25"/>
    <row r="244692" x14ac:dyDescent="0.25"/>
    <row r="244693" x14ac:dyDescent="0.25"/>
    <row r="244694" x14ac:dyDescent="0.25"/>
    <row r="244695" x14ac:dyDescent="0.25"/>
    <row r="244696" x14ac:dyDescent="0.25"/>
    <row r="244697" x14ac:dyDescent="0.25"/>
    <row r="244698" x14ac:dyDescent="0.25"/>
    <row r="244699" x14ac:dyDescent="0.25"/>
    <row r="244700" x14ac:dyDescent="0.25"/>
    <row r="244701" x14ac:dyDescent="0.25"/>
    <row r="244702" x14ac:dyDescent="0.25"/>
    <row r="244703" x14ac:dyDescent="0.25"/>
    <row r="244704" x14ac:dyDescent="0.25"/>
    <row r="244705" x14ac:dyDescent="0.25"/>
    <row r="244706" x14ac:dyDescent="0.25"/>
    <row r="244707" x14ac:dyDescent="0.25"/>
    <row r="244708" x14ac:dyDescent="0.25"/>
    <row r="244709" x14ac:dyDescent="0.25"/>
    <row r="244710" x14ac:dyDescent="0.25"/>
    <row r="244711" x14ac:dyDescent="0.25"/>
    <row r="244712" x14ac:dyDescent="0.25"/>
    <row r="244713" x14ac:dyDescent="0.25"/>
    <row r="244714" x14ac:dyDescent="0.25"/>
    <row r="244715" x14ac:dyDescent="0.25"/>
    <row r="244716" x14ac:dyDescent="0.25"/>
    <row r="244717" x14ac:dyDescent="0.25"/>
    <row r="244718" x14ac:dyDescent="0.25"/>
    <row r="244719" x14ac:dyDescent="0.25"/>
    <row r="244720" x14ac:dyDescent="0.25"/>
    <row r="244721" x14ac:dyDescent="0.25"/>
    <row r="244722" x14ac:dyDescent="0.25"/>
    <row r="244723" x14ac:dyDescent="0.25"/>
    <row r="244724" x14ac:dyDescent="0.25"/>
    <row r="244725" x14ac:dyDescent="0.25"/>
    <row r="244726" x14ac:dyDescent="0.25"/>
    <row r="244727" x14ac:dyDescent="0.25"/>
    <row r="244728" x14ac:dyDescent="0.25"/>
    <row r="244729" x14ac:dyDescent="0.25"/>
    <row r="244730" x14ac:dyDescent="0.25"/>
    <row r="244731" x14ac:dyDescent="0.25"/>
    <row r="244732" x14ac:dyDescent="0.25"/>
    <row r="244733" x14ac:dyDescent="0.25"/>
    <row r="244734" x14ac:dyDescent="0.25"/>
    <row r="244735" x14ac:dyDescent="0.25"/>
    <row r="244736" x14ac:dyDescent="0.25"/>
    <row r="244737" x14ac:dyDescent="0.25"/>
    <row r="244738" x14ac:dyDescent="0.25"/>
    <row r="244739" x14ac:dyDescent="0.25"/>
    <row r="244740" x14ac:dyDescent="0.25"/>
    <row r="244741" x14ac:dyDescent="0.25"/>
    <row r="244742" x14ac:dyDescent="0.25"/>
    <row r="244743" x14ac:dyDescent="0.25"/>
    <row r="244744" x14ac:dyDescent="0.25"/>
    <row r="244745" x14ac:dyDescent="0.25"/>
    <row r="244746" x14ac:dyDescent="0.25"/>
    <row r="244747" x14ac:dyDescent="0.25"/>
    <row r="244748" x14ac:dyDescent="0.25"/>
    <row r="244749" x14ac:dyDescent="0.25"/>
    <row r="244750" x14ac:dyDescent="0.25"/>
    <row r="244751" x14ac:dyDescent="0.25"/>
    <row r="244752" x14ac:dyDescent="0.25"/>
    <row r="244753" x14ac:dyDescent="0.25"/>
    <row r="244754" x14ac:dyDescent="0.25"/>
    <row r="244755" x14ac:dyDescent="0.25"/>
    <row r="244756" x14ac:dyDescent="0.25"/>
    <row r="244757" x14ac:dyDescent="0.25"/>
    <row r="244758" x14ac:dyDescent="0.25"/>
    <row r="244759" x14ac:dyDescent="0.25"/>
    <row r="244760" x14ac:dyDescent="0.25"/>
    <row r="244761" x14ac:dyDescent="0.25"/>
    <row r="244762" x14ac:dyDescent="0.25"/>
    <row r="244763" x14ac:dyDescent="0.25"/>
    <row r="244764" x14ac:dyDescent="0.25"/>
    <row r="244765" x14ac:dyDescent="0.25"/>
    <row r="244766" x14ac:dyDescent="0.25"/>
    <row r="244767" x14ac:dyDescent="0.25"/>
    <row r="244768" x14ac:dyDescent="0.25"/>
    <row r="244769" x14ac:dyDescent="0.25"/>
    <row r="244770" x14ac:dyDescent="0.25"/>
    <row r="244771" x14ac:dyDescent="0.25"/>
    <row r="244772" x14ac:dyDescent="0.25"/>
    <row r="244773" x14ac:dyDescent="0.25"/>
    <row r="244774" x14ac:dyDescent="0.25"/>
    <row r="244775" x14ac:dyDescent="0.25"/>
    <row r="244776" x14ac:dyDescent="0.25"/>
    <row r="244777" x14ac:dyDescent="0.25"/>
    <row r="244778" x14ac:dyDescent="0.25"/>
    <row r="244779" x14ac:dyDescent="0.25"/>
    <row r="244780" x14ac:dyDescent="0.25"/>
    <row r="244781" x14ac:dyDescent="0.25"/>
    <row r="244782" x14ac:dyDescent="0.25"/>
    <row r="244783" x14ac:dyDescent="0.25"/>
    <row r="244784" x14ac:dyDescent="0.25"/>
    <row r="244785" x14ac:dyDescent="0.25"/>
    <row r="244786" x14ac:dyDescent="0.25"/>
    <row r="244787" x14ac:dyDescent="0.25"/>
    <row r="244788" x14ac:dyDescent="0.25"/>
    <row r="244789" x14ac:dyDescent="0.25"/>
    <row r="244790" x14ac:dyDescent="0.25"/>
    <row r="244791" x14ac:dyDescent="0.25"/>
    <row r="244792" x14ac:dyDescent="0.25"/>
    <row r="244793" x14ac:dyDescent="0.25"/>
    <row r="244794" x14ac:dyDescent="0.25"/>
    <row r="244795" x14ac:dyDescent="0.25"/>
    <row r="244796" x14ac:dyDescent="0.25"/>
    <row r="244797" x14ac:dyDescent="0.25"/>
    <row r="244798" x14ac:dyDescent="0.25"/>
    <row r="244799" x14ac:dyDescent="0.25"/>
    <row r="244800" x14ac:dyDescent="0.25"/>
    <row r="244801" x14ac:dyDescent="0.25"/>
    <row r="244802" x14ac:dyDescent="0.25"/>
    <row r="244803" x14ac:dyDescent="0.25"/>
    <row r="244804" x14ac:dyDescent="0.25"/>
    <row r="244805" x14ac:dyDescent="0.25"/>
    <row r="244806" x14ac:dyDescent="0.25"/>
    <row r="244807" x14ac:dyDescent="0.25"/>
    <row r="244808" x14ac:dyDescent="0.25"/>
    <row r="244809" x14ac:dyDescent="0.25"/>
    <row r="244810" x14ac:dyDescent="0.25"/>
    <row r="244811" x14ac:dyDescent="0.25"/>
    <row r="244812" x14ac:dyDescent="0.25"/>
    <row r="244813" x14ac:dyDescent="0.25"/>
    <row r="244814" x14ac:dyDescent="0.25"/>
    <row r="244815" x14ac:dyDescent="0.25"/>
    <row r="244816" x14ac:dyDescent="0.25"/>
    <row r="244817" x14ac:dyDescent="0.25"/>
    <row r="244818" x14ac:dyDescent="0.25"/>
    <row r="244819" x14ac:dyDescent="0.25"/>
    <row r="244820" x14ac:dyDescent="0.25"/>
    <row r="244821" x14ac:dyDescent="0.25"/>
    <row r="244822" x14ac:dyDescent="0.25"/>
    <row r="244823" x14ac:dyDescent="0.25"/>
    <row r="244824" x14ac:dyDescent="0.25"/>
    <row r="244825" x14ac:dyDescent="0.25"/>
    <row r="244826" x14ac:dyDescent="0.25"/>
    <row r="244827" x14ac:dyDescent="0.25"/>
    <row r="244828" x14ac:dyDescent="0.25"/>
    <row r="244829" x14ac:dyDescent="0.25"/>
    <row r="244830" x14ac:dyDescent="0.25"/>
    <row r="244831" x14ac:dyDescent="0.25"/>
    <row r="244832" x14ac:dyDescent="0.25"/>
    <row r="244833" x14ac:dyDescent="0.25"/>
    <row r="244834" x14ac:dyDescent="0.25"/>
    <row r="244835" x14ac:dyDescent="0.25"/>
    <row r="244836" x14ac:dyDescent="0.25"/>
    <row r="244837" x14ac:dyDescent="0.25"/>
    <row r="244838" x14ac:dyDescent="0.25"/>
    <row r="244839" x14ac:dyDescent="0.25"/>
    <row r="244840" x14ac:dyDescent="0.25"/>
    <row r="244841" x14ac:dyDescent="0.25"/>
    <row r="244842" x14ac:dyDescent="0.25"/>
    <row r="244843" x14ac:dyDescent="0.25"/>
    <row r="244844" x14ac:dyDescent="0.25"/>
    <row r="244845" x14ac:dyDescent="0.25"/>
    <row r="244846" x14ac:dyDescent="0.25"/>
    <row r="244847" x14ac:dyDescent="0.25"/>
    <row r="244848" x14ac:dyDescent="0.25"/>
    <row r="244849" x14ac:dyDescent="0.25"/>
    <row r="244850" x14ac:dyDescent="0.25"/>
    <row r="244851" x14ac:dyDescent="0.25"/>
    <row r="244852" x14ac:dyDescent="0.25"/>
    <row r="244853" x14ac:dyDescent="0.25"/>
    <row r="244854" x14ac:dyDescent="0.25"/>
    <row r="244855" x14ac:dyDescent="0.25"/>
    <row r="244856" x14ac:dyDescent="0.25"/>
    <row r="244857" x14ac:dyDescent="0.25"/>
    <row r="244858" x14ac:dyDescent="0.25"/>
    <row r="244859" x14ac:dyDescent="0.25"/>
    <row r="244860" x14ac:dyDescent="0.25"/>
    <row r="244861" x14ac:dyDescent="0.25"/>
    <row r="244862" x14ac:dyDescent="0.25"/>
    <row r="244863" x14ac:dyDescent="0.25"/>
    <row r="244864" x14ac:dyDescent="0.25"/>
    <row r="244865" x14ac:dyDescent="0.25"/>
    <row r="244866" x14ac:dyDescent="0.25"/>
    <row r="244867" x14ac:dyDescent="0.25"/>
    <row r="244868" x14ac:dyDescent="0.25"/>
    <row r="244869" x14ac:dyDescent="0.25"/>
    <row r="244870" x14ac:dyDescent="0.25"/>
    <row r="244871" x14ac:dyDescent="0.25"/>
    <row r="244872" x14ac:dyDescent="0.25"/>
    <row r="244873" x14ac:dyDescent="0.25"/>
    <row r="244874" x14ac:dyDescent="0.25"/>
    <row r="244875" x14ac:dyDescent="0.25"/>
    <row r="244876" x14ac:dyDescent="0.25"/>
    <row r="244877" x14ac:dyDescent="0.25"/>
    <row r="244878" x14ac:dyDescent="0.25"/>
    <row r="244879" x14ac:dyDescent="0.25"/>
    <row r="244880" x14ac:dyDescent="0.25"/>
    <row r="244881" x14ac:dyDescent="0.25"/>
    <row r="244882" x14ac:dyDescent="0.25"/>
    <row r="244883" x14ac:dyDescent="0.25"/>
    <row r="244884" x14ac:dyDescent="0.25"/>
    <row r="244885" x14ac:dyDescent="0.25"/>
    <row r="244886" x14ac:dyDescent="0.25"/>
    <row r="244887" x14ac:dyDescent="0.25"/>
    <row r="244888" x14ac:dyDescent="0.25"/>
    <row r="244889" x14ac:dyDescent="0.25"/>
    <row r="244890" x14ac:dyDescent="0.25"/>
    <row r="244891" x14ac:dyDescent="0.25"/>
    <row r="244892" x14ac:dyDescent="0.25"/>
    <row r="244893" x14ac:dyDescent="0.25"/>
    <row r="244894" x14ac:dyDescent="0.25"/>
    <row r="244895" x14ac:dyDescent="0.25"/>
    <row r="244896" x14ac:dyDescent="0.25"/>
    <row r="244897" x14ac:dyDescent="0.25"/>
    <row r="244898" x14ac:dyDescent="0.25"/>
    <row r="244899" x14ac:dyDescent="0.25"/>
    <row r="244900" x14ac:dyDescent="0.25"/>
    <row r="244901" x14ac:dyDescent="0.25"/>
    <row r="244902" x14ac:dyDescent="0.25"/>
    <row r="244903" x14ac:dyDescent="0.25"/>
    <row r="244904" x14ac:dyDescent="0.25"/>
    <row r="244905" x14ac:dyDescent="0.25"/>
    <row r="244906" x14ac:dyDescent="0.25"/>
    <row r="244907" x14ac:dyDescent="0.25"/>
    <row r="244908" x14ac:dyDescent="0.25"/>
    <row r="244909" x14ac:dyDescent="0.25"/>
    <row r="244910" x14ac:dyDescent="0.25"/>
    <row r="244911" x14ac:dyDescent="0.25"/>
    <row r="244912" x14ac:dyDescent="0.25"/>
    <row r="244913" x14ac:dyDescent="0.25"/>
    <row r="244914" x14ac:dyDescent="0.25"/>
    <row r="244915" x14ac:dyDescent="0.25"/>
    <row r="244916" x14ac:dyDescent="0.25"/>
    <row r="244917" x14ac:dyDescent="0.25"/>
    <row r="244918" x14ac:dyDescent="0.25"/>
    <row r="244919" x14ac:dyDescent="0.25"/>
    <row r="244920" x14ac:dyDescent="0.25"/>
    <row r="244921" x14ac:dyDescent="0.25"/>
    <row r="244922" x14ac:dyDescent="0.25"/>
    <row r="244923" x14ac:dyDescent="0.25"/>
    <row r="244924" x14ac:dyDescent="0.25"/>
    <row r="244925" x14ac:dyDescent="0.25"/>
    <row r="244926" x14ac:dyDescent="0.25"/>
    <row r="244927" x14ac:dyDescent="0.25"/>
    <row r="244928" x14ac:dyDescent="0.25"/>
    <row r="244929" x14ac:dyDescent="0.25"/>
    <row r="244930" x14ac:dyDescent="0.25"/>
    <row r="244931" x14ac:dyDescent="0.25"/>
    <row r="244932" x14ac:dyDescent="0.25"/>
    <row r="244933" x14ac:dyDescent="0.25"/>
    <row r="244934" x14ac:dyDescent="0.25"/>
    <row r="244935" x14ac:dyDescent="0.25"/>
    <row r="244936" x14ac:dyDescent="0.25"/>
    <row r="244937" x14ac:dyDescent="0.25"/>
    <row r="244938" x14ac:dyDescent="0.25"/>
    <row r="244939" x14ac:dyDescent="0.25"/>
    <row r="244940" x14ac:dyDescent="0.25"/>
    <row r="244941" x14ac:dyDescent="0.25"/>
    <row r="244942" x14ac:dyDescent="0.25"/>
    <row r="244943" x14ac:dyDescent="0.25"/>
    <row r="244944" x14ac:dyDescent="0.25"/>
    <row r="244945" x14ac:dyDescent="0.25"/>
    <row r="244946" x14ac:dyDescent="0.25"/>
    <row r="244947" x14ac:dyDescent="0.25"/>
    <row r="244948" x14ac:dyDescent="0.25"/>
    <row r="244949" x14ac:dyDescent="0.25"/>
    <row r="244950" x14ac:dyDescent="0.25"/>
    <row r="244951" x14ac:dyDescent="0.25"/>
    <row r="244952" x14ac:dyDescent="0.25"/>
    <row r="244953" x14ac:dyDescent="0.25"/>
    <row r="244954" x14ac:dyDescent="0.25"/>
    <row r="244955" x14ac:dyDescent="0.25"/>
    <row r="244956" x14ac:dyDescent="0.25"/>
    <row r="244957" x14ac:dyDescent="0.25"/>
    <row r="244958" x14ac:dyDescent="0.25"/>
    <row r="244959" x14ac:dyDescent="0.25"/>
    <row r="244960" x14ac:dyDescent="0.25"/>
    <row r="244961" x14ac:dyDescent="0.25"/>
    <row r="244962" x14ac:dyDescent="0.25"/>
    <row r="244963" x14ac:dyDescent="0.25"/>
    <row r="244964" x14ac:dyDescent="0.25"/>
    <row r="244965" x14ac:dyDescent="0.25"/>
    <row r="244966" x14ac:dyDescent="0.25"/>
    <row r="244967" x14ac:dyDescent="0.25"/>
    <row r="244968" x14ac:dyDescent="0.25"/>
    <row r="244969" x14ac:dyDescent="0.25"/>
    <row r="244970" x14ac:dyDescent="0.25"/>
    <row r="244971" x14ac:dyDescent="0.25"/>
    <row r="244972" x14ac:dyDescent="0.25"/>
    <row r="244973" x14ac:dyDescent="0.25"/>
    <row r="244974" x14ac:dyDescent="0.25"/>
    <row r="244975" x14ac:dyDescent="0.25"/>
    <row r="244976" x14ac:dyDescent="0.25"/>
    <row r="244977" x14ac:dyDescent="0.25"/>
    <row r="244978" x14ac:dyDescent="0.25"/>
    <row r="244979" x14ac:dyDescent="0.25"/>
    <row r="244980" x14ac:dyDescent="0.25"/>
    <row r="244981" x14ac:dyDescent="0.25"/>
    <row r="244982" x14ac:dyDescent="0.25"/>
    <row r="244983" x14ac:dyDescent="0.25"/>
    <row r="244984" x14ac:dyDescent="0.25"/>
    <row r="244985" x14ac:dyDescent="0.25"/>
    <row r="244986" x14ac:dyDescent="0.25"/>
    <row r="244987" x14ac:dyDescent="0.25"/>
    <row r="244988" x14ac:dyDescent="0.25"/>
    <row r="244989" x14ac:dyDescent="0.25"/>
    <row r="244990" x14ac:dyDescent="0.25"/>
    <row r="244991" x14ac:dyDescent="0.25"/>
    <row r="244992" x14ac:dyDescent="0.25"/>
    <row r="244993" x14ac:dyDescent="0.25"/>
    <row r="244994" x14ac:dyDescent="0.25"/>
    <row r="244995" x14ac:dyDescent="0.25"/>
    <row r="244996" x14ac:dyDescent="0.25"/>
    <row r="244997" x14ac:dyDescent="0.25"/>
    <row r="244998" x14ac:dyDescent="0.25"/>
    <row r="244999" x14ac:dyDescent="0.25"/>
    <row r="245000" x14ac:dyDescent="0.25"/>
    <row r="245001" x14ac:dyDescent="0.25"/>
    <row r="245002" x14ac:dyDescent="0.25"/>
    <row r="245003" x14ac:dyDescent="0.25"/>
    <row r="245004" x14ac:dyDescent="0.25"/>
    <row r="245005" x14ac:dyDescent="0.25"/>
    <row r="245006" x14ac:dyDescent="0.25"/>
    <row r="245007" x14ac:dyDescent="0.25"/>
    <row r="245008" x14ac:dyDescent="0.25"/>
    <row r="245009" x14ac:dyDescent="0.25"/>
    <row r="245010" x14ac:dyDescent="0.25"/>
    <row r="245011" x14ac:dyDescent="0.25"/>
    <row r="245012" x14ac:dyDescent="0.25"/>
    <row r="245013" x14ac:dyDescent="0.25"/>
    <row r="245014" x14ac:dyDescent="0.25"/>
    <row r="245015" x14ac:dyDescent="0.25"/>
    <row r="245016" x14ac:dyDescent="0.25"/>
    <row r="245017" x14ac:dyDescent="0.25"/>
    <row r="245018" x14ac:dyDescent="0.25"/>
    <row r="245019" x14ac:dyDescent="0.25"/>
    <row r="245020" x14ac:dyDescent="0.25"/>
    <row r="245021" x14ac:dyDescent="0.25"/>
    <row r="245022" x14ac:dyDescent="0.25"/>
    <row r="245023" x14ac:dyDescent="0.25"/>
    <row r="245024" x14ac:dyDescent="0.25"/>
    <row r="245025" x14ac:dyDescent="0.25"/>
    <row r="245026" x14ac:dyDescent="0.25"/>
    <row r="245027" x14ac:dyDescent="0.25"/>
    <row r="245028" x14ac:dyDescent="0.25"/>
    <row r="245029" x14ac:dyDescent="0.25"/>
    <row r="245030" x14ac:dyDescent="0.25"/>
    <row r="245031" x14ac:dyDescent="0.25"/>
    <row r="245032" x14ac:dyDescent="0.25"/>
    <row r="245033" x14ac:dyDescent="0.25"/>
    <row r="245034" x14ac:dyDescent="0.25"/>
    <row r="245035" x14ac:dyDescent="0.25"/>
    <row r="245036" x14ac:dyDescent="0.25"/>
    <row r="245037" x14ac:dyDescent="0.25"/>
    <row r="245038" x14ac:dyDescent="0.25"/>
    <row r="245039" x14ac:dyDescent="0.25"/>
    <row r="245040" x14ac:dyDescent="0.25"/>
    <row r="245041" x14ac:dyDescent="0.25"/>
    <row r="245042" x14ac:dyDescent="0.25"/>
    <row r="245043" x14ac:dyDescent="0.25"/>
    <row r="245044" x14ac:dyDescent="0.25"/>
    <row r="245045" x14ac:dyDescent="0.25"/>
    <row r="245046" x14ac:dyDescent="0.25"/>
    <row r="245047" x14ac:dyDescent="0.25"/>
    <row r="245048" x14ac:dyDescent="0.25"/>
    <row r="245049" x14ac:dyDescent="0.25"/>
    <row r="245050" x14ac:dyDescent="0.25"/>
    <row r="245051" x14ac:dyDescent="0.25"/>
    <row r="245052" x14ac:dyDescent="0.25"/>
    <row r="245053" x14ac:dyDescent="0.25"/>
    <row r="245054" x14ac:dyDescent="0.25"/>
    <row r="245055" x14ac:dyDescent="0.25"/>
    <row r="245056" x14ac:dyDescent="0.25"/>
    <row r="245057" x14ac:dyDescent="0.25"/>
    <row r="245058" x14ac:dyDescent="0.25"/>
    <row r="245059" x14ac:dyDescent="0.25"/>
    <row r="245060" x14ac:dyDescent="0.25"/>
    <row r="245061" x14ac:dyDescent="0.25"/>
    <row r="245062" x14ac:dyDescent="0.25"/>
    <row r="245063" x14ac:dyDescent="0.25"/>
    <row r="245064" x14ac:dyDescent="0.25"/>
    <row r="245065" x14ac:dyDescent="0.25"/>
    <row r="245066" x14ac:dyDescent="0.25"/>
    <row r="245067" x14ac:dyDescent="0.25"/>
    <row r="245068" x14ac:dyDescent="0.25"/>
    <row r="245069" x14ac:dyDescent="0.25"/>
    <row r="245070" x14ac:dyDescent="0.25"/>
    <row r="245071" x14ac:dyDescent="0.25"/>
    <row r="245072" x14ac:dyDescent="0.25"/>
    <row r="245073" x14ac:dyDescent="0.25"/>
    <row r="245074" x14ac:dyDescent="0.25"/>
    <row r="245075" x14ac:dyDescent="0.25"/>
    <row r="245076" x14ac:dyDescent="0.25"/>
    <row r="245077" x14ac:dyDescent="0.25"/>
    <row r="245078" x14ac:dyDescent="0.25"/>
    <row r="245079" x14ac:dyDescent="0.25"/>
    <row r="245080" x14ac:dyDescent="0.25"/>
    <row r="245081" x14ac:dyDescent="0.25"/>
    <row r="245082" x14ac:dyDescent="0.25"/>
    <row r="245083" x14ac:dyDescent="0.25"/>
    <row r="245084" x14ac:dyDescent="0.25"/>
    <row r="245085" x14ac:dyDescent="0.25"/>
    <row r="245086" x14ac:dyDescent="0.25"/>
    <row r="245087" x14ac:dyDescent="0.25"/>
    <row r="245088" x14ac:dyDescent="0.25"/>
    <row r="245089" x14ac:dyDescent="0.25"/>
    <row r="245090" x14ac:dyDescent="0.25"/>
    <row r="245091" x14ac:dyDescent="0.25"/>
    <row r="245092" x14ac:dyDescent="0.25"/>
    <row r="245093" x14ac:dyDescent="0.25"/>
    <row r="245094" x14ac:dyDescent="0.25"/>
    <row r="245095" x14ac:dyDescent="0.25"/>
    <row r="245096" x14ac:dyDescent="0.25"/>
    <row r="245097" x14ac:dyDescent="0.25"/>
    <row r="245098" x14ac:dyDescent="0.25"/>
    <row r="245099" x14ac:dyDescent="0.25"/>
    <row r="245100" x14ac:dyDescent="0.25"/>
    <row r="245101" x14ac:dyDescent="0.25"/>
    <row r="245102" x14ac:dyDescent="0.25"/>
    <row r="245103" x14ac:dyDescent="0.25"/>
    <row r="245104" x14ac:dyDescent="0.25"/>
    <row r="245105" x14ac:dyDescent="0.25"/>
    <row r="245106" x14ac:dyDescent="0.25"/>
    <row r="245107" x14ac:dyDescent="0.25"/>
    <row r="245108" x14ac:dyDescent="0.25"/>
    <row r="245109" x14ac:dyDescent="0.25"/>
    <row r="245110" x14ac:dyDescent="0.25"/>
    <row r="245111" x14ac:dyDescent="0.25"/>
    <row r="245112" x14ac:dyDescent="0.25"/>
    <row r="245113" x14ac:dyDescent="0.25"/>
    <row r="245114" x14ac:dyDescent="0.25"/>
    <row r="245115" x14ac:dyDescent="0.25"/>
    <row r="245116" x14ac:dyDescent="0.25"/>
    <row r="245117" x14ac:dyDescent="0.25"/>
    <row r="245118" x14ac:dyDescent="0.25"/>
    <row r="245119" x14ac:dyDescent="0.25"/>
    <row r="245120" x14ac:dyDescent="0.25"/>
    <row r="245121" x14ac:dyDescent="0.25"/>
    <row r="245122" x14ac:dyDescent="0.25"/>
    <row r="245123" x14ac:dyDescent="0.25"/>
    <row r="245124" x14ac:dyDescent="0.25"/>
    <row r="245125" x14ac:dyDescent="0.25"/>
    <row r="245126" x14ac:dyDescent="0.25"/>
    <row r="245127" x14ac:dyDescent="0.25"/>
    <row r="245128" x14ac:dyDescent="0.25"/>
    <row r="245129" x14ac:dyDescent="0.25"/>
    <row r="245130" x14ac:dyDescent="0.25"/>
    <row r="245131" x14ac:dyDescent="0.25"/>
    <row r="245132" x14ac:dyDescent="0.25"/>
    <row r="245133" x14ac:dyDescent="0.25"/>
    <row r="245134" x14ac:dyDescent="0.25"/>
    <row r="245135" x14ac:dyDescent="0.25"/>
    <row r="245136" x14ac:dyDescent="0.25"/>
    <row r="245137" x14ac:dyDescent="0.25"/>
    <row r="245138" x14ac:dyDescent="0.25"/>
    <row r="245139" x14ac:dyDescent="0.25"/>
    <row r="245140" x14ac:dyDescent="0.25"/>
    <row r="245141" x14ac:dyDescent="0.25"/>
    <row r="245142" x14ac:dyDescent="0.25"/>
    <row r="245143" x14ac:dyDescent="0.25"/>
    <row r="245144" x14ac:dyDescent="0.25"/>
    <row r="245145" x14ac:dyDescent="0.25"/>
    <row r="245146" x14ac:dyDescent="0.25"/>
    <row r="245147" x14ac:dyDescent="0.25"/>
    <row r="245148" x14ac:dyDescent="0.25"/>
    <row r="245149" x14ac:dyDescent="0.25"/>
    <row r="245150" x14ac:dyDescent="0.25"/>
    <row r="245151" x14ac:dyDescent="0.25"/>
    <row r="245152" x14ac:dyDescent="0.25"/>
    <row r="245153" x14ac:dyDescent="0.25"/>
    <row r="245154" x14ac:dyDescent="0.25"/>
    <row r="245155" x14ac:dyDescent="0.25"/>
    <row r="245156" x14ac:dyDescent="0.25"/>
    <row r="245157" x14ac:dyDescent="0.25"/>
    <row r="245158" x14ac:dyDescent="0.25"/>
    <row r="245159" x14ac:dyDescent="0.25"/>
    <row r="245160" x14ac:dyDescent="0.25"/>
    <row r="245161" x14ac:dyDescent="0.25"/>
    <row r="245162" x14ac:dyDescent="0.25"/>
    <row r="245163" x14ac:dyDescent="0.25"/>
    <row r="245164" x14ac:dyDescent="0.25"/>
    <row r="245165" x14ac:dyDescent="0.25"/>
    <row r="245166" x14ac:dyDescent="0.25"/>
    <row r="245167" x14ac:dyDescent="0.25"/>
    <row r="245168" x14ac:dyDescent="0.25"/>
    <row r="245169" x14ac:dyDescent="0.25"/>
    <row r="245170" x14ac:dyDescent="0.25"/>
    <row r="245171" x14ac:dyDescent="0.25"/>
    <row r="245172" x14ac:dyDescent="0.25"/>
    <row r="245173" x14ac:dyDescent="0.25"/>
    <row r="245174" x14ac:dyDescent="0.25"/>
    <row r="245175" x14ac:dyDescent="0.25"/>
    <row r="245176" x14ac:dyDescent="0.25"/>
    <row r="245177" x14ac:dyDescent="0.25"/>
    <row r="245178" x14ac:dyDescent="0.25"/>
    <row r="245179" x14ac:dyDescent="0.25"/>
    <row r="245180" x14ac:dyDescent="0.25"/>
    <row r="245181" x14ac:dyDescent="0.25"/>
    <row r="245182" x14ac:dyDescent="0.25"/>
    <row r="245183" x14ac:dyDescent="0.25"/>
    <row r="245184" x14ac:dyDescent="0.25"/>
    <row r="245185" x14ac:dyDescent="0.25"/>
    <row r="245186" x14ac:dyDescent="0.25"/>
    <row r="245187" x14ac:dyDescent="0.25"/>
    <row r="245188" x14ac:dyDescent="0.25"/>
    <row r="245189" x14ac:dyDescent="0.25"/>
    <row r="245190" x14ac:dyDescent="0.25"/>
    <row r="245191" x14ac:dyDescent="0.25"/>
    <row r="245192" x14ac:dyDescent="0.25"/>
    <row r="245193" x14ac:dyDescent="0.25"/>
    <row r="245194" x14ac:dyDescent="0.25"/>
    <row r="245195" x14ac:dyDescent="0.25"/>
    <row r="245196" x14ac:dyDescent="0.25"/>
    <row r="245197" x14ac:dyDescent="0.25"/>
    <row r="245198" x14ac:dyDescent="0.25"/>
    <row r="245199" x14ac:dyDescent="0.25"/>
    <row r="245200" x14ac:dyDescent="0.25"/>
    <row r="245201" x14ac:dyDescent="0.25"/>
    <row r="245202" x14ac:dyDescent="0.25"/>
    <row r="245203" x14ac:dyDescent="0.25"/>
    <row r="245204" x14ac:dyDescent="0.25"/>
    <row r="245205" x14ac:dyDescent="0.25"/>
    <row r="245206" x14ac:dyDescent="0.25"/>
    <row r="245207" x14ac:dyDescent="0.25"/>
    <row r="245208" x14ac:dyDescent="0.25"/>
    <row r="245209" x14ac:dyDescent="0.25"/>
    <row r="245210" x14ac:dyDescent="0.25"/>
    <row r="245211" x14ac:dyDescent="0.25"/>
    <row r="245212" x14ac:dyDescent="0.25"/>
    <row r="245213" x14ac:dyDescent="0.25"/>
    <row r="245214" x14ac:dyDescent="0.25"/>
    <row r="245215" x14ac:dyDescent="0.25"/>
    <row r="245216" x14ac:dyDescent="0.25"/>
    <row r="245217" x14ac:dyDescent="0.25"/>
    <row r="245218" x14ac:dyDescent="0.25"/>
    <row r="245219" x14ac:dyDescent="0.25"/>
    <row r="245220" x14ac:dyDescent="0.25"/>
    <row r="245221" x14ac:dyDescent="0.25"/>
    <row r="245222" x14ac:dyDescent="0.25"/>
    <row r="245223" x14ac:dyDescent="0.25"/>
    <row r="245224" x14ac:dyDescent="0.25"/>
    <row r="245225" x14ac:dyDescent="0.25"/>
    <row r="245226" x14ac:dyDescent="0.25"/>
    <row r="245227" x14ac:dyDescent="0.25"/>
    <row r="245228" x14ac:dyDescent="0.25"/>
    <row r="245229" x14ac:dyDescent="0.25"/>
    <row r="245230" x14ac:dyDescent="0.25"/>
    <row r="245231" x14ac:dyDescent="0.25"/>
    <row r="245232" x14ac:dyDescent="0.25"/>
    <row r="245233" x14ac:dyDescent="0.25"/>
    <row r="245234" x14ac:dyDescent="0.25"/>
    <row r="245235" x14ac:dyDescent="0.25"/>
    <row r="245236" x14ac:dyDescent="0.25"/>
    <row r="245237" x14ac:dyDescent="0.25"/>
    <row r="245238" x14ac:dyDescent="0.25"/>
    <row r="245239" x14ac:dyDescent="0.25"/>
    <row r="245240" x14ac:dyDescent="0.25"/>
    <row r="245241" x14ac:dyDescent="0.25"/>
    <row r="245242" x14ac:dyDescent="0.25"/>
    <row r="245243" x14ac:dyDescent="0.25"/>
    <row r="245244" x14ac:dyDescent="0.25"/>
    <row r="245245" x14ac:dyDescent="0.25"/>
    <row r="245246" x14ac:dyDescent="0.25"/>
    <row r="245247" x14ac:dyDescent="0.25"/>
    <row r="245248" x14ac:dyDescent="0.25"/>
    <row r="245249" x14ac:dyDescent="0.25"/>
    <row r="245250" x14ac:dyDescent="0.25"/>
    <row r="245251" x14ac:dyDescent="0.25"/>
    <row r="245252" x14ac:dyDescent="0.25"/>
    <row r="245253" x14ac:dyDescent="0.25"/>
    <row r="245254" x14ac:dyDescent="0.25"/>
    <row r="245255" x14ac:dyDescent="0.25"/>
    <row r="245256" x14ac:dyDescent="0.25"/>
    <row r="245257" x14ac:dyDescent="0.25"/>
    <row r="245258" x14ac:dyDescent="0.25"/>
    <row r="245259" x14ac:dyDescent="0.25"/>
    <row r="245260" x14ac:dyDescent="0.25"/>
    <row r="245261" x14ac:dyDescent="0.25"/>
    <row r="245262" x14ac:dyDescent="0.25"/>
    <row r="245263" x14ac:dyDescent="0.25"/>
    <row r="245264" x14ac:dyDescent="0.25"/>
    <row r="245265" x14ac:dyDescent="0.25"/>
    <row r="245266" x14ac:dyDescent="0.25"/>
    <row r="245267" x14ac:dyDescent="0.25"/>
    <row r="245268" x14ac:dyDescent="0.25"/>
    <row r="245269" x14ac:dyDescent="0.25"/>
    <row r="245270" x14ac:dyDescent="0.25"/>
    <row r="245271" x14ac:dyDescent="0.25"/>
    <row r="245272" x14ac:dyDescent="0.25"/>
    <row r="245273" x14ac:dyDescent="0.25"/>
    <row r="245274" x14ac:dyDescent="0.25"/>
    <row r="245275" x14ac:dyDescent="0.25"/>
    <row r="245276" x14ac:dyDescent="0.25"/>
    <row r="245277" x14ac:dyDescent="0.25"/>
    <row r="245278" x14ac:dyDescent="0.25"/>
    <row r="245279" x14ac:dyDescent="0.25"/>
    <row r="245280" x14ac:dyDescent="0.25"/>
    <row r="245281" x14ac:dyDescent="0.25"/>
    <row r="245282" x14ac:dyDescent="0.25"/>
    <row r="245283" x14ac:dyDescent="0.25"/>
    <row r="245284" x14ac:dyDescent="0.25"/>
    <row r="245285" x14ac:dyDescent="0.25"/>
    <row r="245286" x14ac:dyDescent="0.25"/>
    <row r="245287" x14ac:dyDescent="0.25"/>
    <row r="245288" x14ac:dyDescent="0.25"/>
    <row r="245289" x14ac:dyDescent="0.25"/>
    <row r="245290" x14ac:dyDescent="0.25"/>
    <row r="245291" x14ac:dyDescent="0.25"/>
    <row r="245292" x14ac:dyDescent="0.25"/>
    <row r="245293" x14ac:dyDescent="0.25"/>
    <row r="245294" x14ac:dyDescent="0.25"/>
    <row r="245295" x14ac:dyDescent="0.25"/>
    <row r="245296" x14ac:dyDescent="0.25"/>
    <row r="245297" x14ac:dyDescent="0.25"/>
    <row r="245298" x14ac:dyDescent="0.25"/>
    <row r="245299" x14ac:dyDescent="0.25"/>
    <row r="245300" x14ac:dyDescent="0.25"/>
    <row r="245301" x14ac:dyDescent="0.25"/>
    <row r="245302" x14ac:dyDescent="0.25"/>
    <row r="245303" x14ac:dyDescent="0.25"/>
    <row r="245304" x14ac:dyDescent="0.25"/>
    <row r="245305" x14ac:dyDescent="0.25"/>
    <row r="245306" x14ac:dyDescent="0.25"/>
    <row r="245307" x14ac:dyDescent="0.25"/>
    <row r="245308" x14ac:dyDescent="0.25"/>
    <row r="245309" x14ac:dyDescent="0.25"/>
    <row r="245310" x14ac:dyDescent="0.25"/>
    <row r="245311" x14ac:dyDescent="0.25"/>
    <row r="245312" x14ac:dyDescent="0.25"/>
    <row r="245313" x14ac:dyDescent="0.25"/>
    <row r="245314" x14ac:dyDescent="0.25"/>
    <row r="245315" x14ac:dyDescent="0.25"/>
    <row r="245316" x14ac:dyDescent="0.25"/>
    <row r="245317" x14ac:dyDescent="0.25"/>
    <row r="245318" x14ac:dyDescent="0.25"/>
    <row r="245319" x14ac:dyDescent="0.25"/>
    <row r="245320" x14ac:dyDescent="0.25"/>
    <row r="245321" x14ac:dyDescent="0.25"/>
    <row r="245322" x14ac:dyDescent="0.25"/>
    <row r="245323" x14ac:dyDescent="0.25"/>
    <row r="245324" x14ac:dyDescent="0.25"/>
    <row r="245325" x14ac:dyDescent="0.25"/>
    <row r="245326" x14ac:dyDescent="0.25"/>
    <row r="245327" x14ac:dyDescent="0.25"/>
    <row r="245328" x14ac:dyDescent="0.25"/>
    <row r="245329" x14ac:dyDescent="0.25"/>
    <row r="245330" x14ac:dyDescent="0.25"/>
    <row r="245331" x14ac:dyDescent="0.25"/>
    <row r="245332" x14ac:dyDescent="0.25"/>
    <row r="245333" x14ac:dyDescent="0.25"/>
    <row r="245334" x14ac:dyDescent="0.25"/>
    <row r="245335" x14ac:dyDescent="0.25"/>
    <row r="245336" x14ac:dyDescent="0.25"/>
    <row r="245337" x14ac:dyDescent="0.25"/>
    <row r="245338" x14ac:dyDescent="0.25"/>
    <row r="245339" x14ac:dyDescent="0.25"/>
    <row r="245340" x14ac:dyDescent="0.25"/>
    <row r="245341" x14ac:dyDescent="0.25"/>
    <row r="245342" x14ac:dyDescent="0.25"/>
    <row r="245343" x14ac:dyDescent="0.25"/>
    <row r="245344" x14ac:dyDescent="0.25"/>
    <row r="245345" x14ac:dyDescent="0.25"/>
    <row r="245346" x14ac:dyDescent="0.25"/>
    <row r="245347" x14ac:dyDescent="0.25"/>
    <row r="245348" x14ac:dyDescent="0.25"/>
    <row r="245349" x14ac:dyDescent="0.25"/>
    <row r="245350" x14ac:dyDescent="0.25"/>
    <row r="245351" x14ac:dyDescent="0.25"/>
    <row r="245352" x14ac:dyDescent="0.25"/>
    <row r="245353" x14ac:dyDescent="0.25"/>
    <row r="245354" x14ac:dyDescent="0.25"/>
    <row r="245355" x14ac:dyDescent="0.25"/>
    <row r="245356" x14ac:dyDescent="0.25"/>
    <row r="245357" x14ac:dyDescent="0.25"/>
    <row r="245358" x14ac:dyDescent="0.25"/>
    <row r="245359" x14ac:dyDescent="0.25"/>
    <row r="245360" x14ac:dyDescent="0.25"/>
    <row r="245361" x14ac:dyDescent="0.25"/>
    <row r="245362" x14ac:dyDescent="0.25"/>
    <row r="245363" x14ac:dyDescent="0.25"/>
    <row r="245364" x14ac:dyDescent="0.25"/>
    <row r="245365" x14ac:dyDescent="0.25"/>
    <row r="245366" x14ac:dyDescent="0.25"/>
    <row r="245367" x14ac:dyDescent="0.25"/>
    <row r="245368" x14ac:dyDescent="0.25"/>
    <row r="245369" x14ac:dyDescent="0.25"/>
    <row r="245370" x14ac:dyDescent="0.25"/>
    <row r="245371" x14ac:dyDescent="0.25"/>
    <row r="245372" x14ac:dyDescent="0.25"/>
    <row r="245373" x14ac:dyDescent="0.25"/>
    <row r="245374" x14ac:dyDescent="0.25"/>
    <row r="245375" x14ac:dyDescent="0.25"/>
    <row r="245376" x14ac:dyDescent="0.25"/>
    <row r="245377" x14ac:dyDescent="0.25"/>
    <row r="245378" x14ac:dyDescent="0.25"/>
    <row r="245379" x14ac:dyDescent="0.25"/>
    <row r="245380" x14ac:dyDescent="0.25"/>
    <row r="245381" x14ac:dyDescent="0.25"/>
    <row r="245382" x14ac:dyDescent="0.25"/>
    <row r="245383" x14ac:dyDescent="0.25"/>
    <row r="245384" x14ac:dyDescent="0.25"/>
    <row r="245385" x14ac:dyDescent="0.25"/>
    <row r="245386" x14ac:dyDescent="0.25"/>
    <row r="245387" x14ac:dyDescent="0.25"/>
    <row r="245388" x14ac:dyDescent="0.25"/>
    <row r="245389" x14ac:dyDescent="0.25"/>
    <row r="245390" x14ac:dyDescent="0.25"/>
    <row r="245391" x14ac:dyDescent="0.25"/>
    <row r="245392" x14ac:dyDescent="0.25"/>
    <row r="245393" x14ac:dyDescent="0.25"/>
    <row r="245394" x14ac:dyDescent="0.25"/>
    <row r="245395" x14ac:dyDescent="0.25"/>
    <row r="245396" x14ac:dyDescent="0.25"/>
    <row r="245397" x14ac:dyDescent="0.25"/>
    <row r="245398" x14ac:dyDescent="0.25"/>
    <row r="245399" x14ac:dyDescent="0.25"/>
    <row r="245400" x14ac:dyDescent="0.25"/>
    <row r="245401" x14ac:dyDescent="0.25"/>
    <row r="245402" x14ac:dyDescent="0.25"/>
    <row r="245403" x14ac:dyDescent="0.25"/>
    <row r="245404" x14ac:dyDescent="0.25"/>
    <row r="245405" x14ac:dyDescent="0.25"/>
    <row r="245406" x14ac:dyDescent="0.25"/>
    <row r="245407" x14ac:dyDescent="0.25"/>
    <row r="245408" x14ac:dyDescent="0.25"/>
    <row r="245409" x14ac:dyDescent="0.25"/>
    <row r="245410" x14ac:dyDescent="0.25"/>
    <row r="245411" x14ac:dyDescent="0.25"/>
    <row r="245412" x14ac:dyDescent="0.25"/>
    <row r="245413" x14ac:dyDescent="0.25"/>
    <row r="245414" x14ac:dyDescent="0.25"/>
    <row r="245415" x14ac:dyDescent="0.25"/>
    <row r="245416" x14ac:dyDescent="0.25"/>
    <row r="245417" x14ac:dyDescent="0.25"/>
    <row r="245418" x14ac:dyDescent="0.25"/>
    <row r="245419" x14ac:dyDescent="0.25"/>
    <row r="245420" x14ac:dyDescent="0.25"/>
    <row r="245421" x14ac:dyDescent="0.25"/>
    <row r="245422" x14ac:dyDescent="0.25"/>
    <row r="245423" x14ac:dyDescent="0.25"/>
    <row r="245424" x14ac:dyDescent="0.25"/>
    <row r="245425" x14ac:dyDescent="0.25"/>
    <row r="245426" x14ac:dyDescent="0.25"/>
    <row r="245427" x14ac:dyDescent="0.25"/>
    <row r="245428" x14ac:dyDescent="0.25"/>
    <row r="245429" x14ac:dyDescent="0.25"/>
    <row r="245430" x14ac:dyDescent="0.25"/>
    <row r="245431" x14ac:dyDescent="0.25"/>
    <row r="245432" x14ac:dyDescent="0.25"/>
    <row r="245433" x14ac:dyDescent="0.25"/>
    <row r="245434" x14ac:dyDescent="0.25"/>
    <row r="245435" x14ac:dyDescent="0.25"/>
    <row r="245436" x14ac:dyDescent="0.25"/>
    <row r="245437" x14ac:dyDescent="0.25"/>
    <row r="245438" x14ac:dyDescent="0.25"/>
    <row r="245439" x14ac:dyDescent="0.25"/>
    <row r="245440" x14ac:dyDescent="0.25"/>
    <row r="245441" x14ac:dyDescent="0.25"/>
    <row r="245442" x14ac:dyDescent="0.25"/>
    <row r="245443" x14ac:dyDescent="0.25"/>
    <row r="245444" x14ac:dyDescent="0.25"/>
    <row r="245445" x14ac:dyDescent="0.25"/>
    <row r="245446" x14ac:dyDescent="0.25"/>
    <row r="245447" x14ac:dyDescent="0.25"/>
    <row r="245448" x14ac:dyDescent="0.25"/>
    <row r="245449" x14ac:dyDescent="0.25"/>
    <row r="245450" x14ac:dyDescent="0.25"/>
    <row r="245451" x14ac:dyDescent="0.25"/>
    <row r="245452" x14ac:dyDescent="0.25"/>
    <row r="245453" x14ac:dyDescent="0.25"/>
    <row r="245454" x14ac:dyDescent="0.25"/>
    <row r="245455" x14ac:dyDescent="0.25"/>
    <row r="245456" x14ac:dyDescent="0.25"/>
    <row r="245457" x14ac:dyDescent="0.25"/>
    <row r="245458" x14ac:dyDescent="0.25"/>
    <row r="245459" x14ac:dyDescent="0.25"/>
    <row r="245460" x14ac:dyDescent="0.25"/>
    <row r="245461" x14ac:dyDescent="0.25"/>
    <row r="245462" x14ac:dyDescent="0.25"/>
    <row r="245463" x14ac:dyDescent="0.25"/>
    <row r="245464" x14ac:dyDescent="0.25"/>
    <row r="245465" x14ac:dyDescent="0.25"/>
    <row r="245466" x14ac:dyDescent="0.25"/>
    <row r="245467" x14ac:dyDescent="0.25"/>
    <row r="245468" x14ac:dyDescent="0.25"/>
    <row r="245469" x14ac:dyDescent="0.25"/>
    <row r="245470" x14ac:dyDescent="0.25"/>
    <row r="245471" x14ac:dyDescent="0.25"/>
    <row r="245472" x14ac:dyDescent="0.25"/>
    <row r="245473" x14ac:dyDescent="0.25"/>
    <row r="245474" x14ac:dyDescent="0.25"/>
    <row r="245475" x14ac:dyDescent="0.25"/>
    <row r="245476" x14ac:dyDescent="0.25"/>
    <row r="245477" x14ac:dyDescent="0.25"/>
    <row r="245478" x14ac:dyDescent="0.25"/>
    <row r="245479" x14ac:dyDescent="0.25"/>
    <row r="245480" x14ac:dyDescent="0.25"/>
    <row r="245481" x14ac:dyDescent="0.25"/>
    <row r="245482" x14ac:dyDescent="0.25"/>
    <row r="245483" x14ac:dyDescent="0.25"/>
    <row r="245484" x14ac:dyDescent="0.25"/>
    <row r="245485" x14ac:dyDescent="0.25"/>
    <row r="245486" x14ac:dyDescent="0.25"/>
    <row r="245487" x14ac:dyDescent="0.25"/>
    <row r="245488" x14ac:dyDescent="0.25"/>
    <row r="245489" x14ac:dyDescent="0.25"/>
    <row r="245490" x14ac:dyDescent="0.25"/>
    <row r="245491" x14ac:dyDescent="0.25"/>
    <row r="245492" x14ac:dyDescent="0.25"/>
    <row r="245493" x14ac:dyDescent="0.25"/>
    <row r="245494" x14ac:dyDescent="0.25"/>
    <row r="245495" x14ac:dyDescent="0.25"/>
    <row r="245496" x14ac:dyDescent="0.25"/>
    <row r="245497" x14ac:dyDescent="0.25"/>
    <row r="245498" x14ac:dyDescent="0.25"/>
    <row r="245499" x14ac:dyDescent="0.25"/>
    <row r="245500" x14ac:dyDescent="0.25"/>
    <row r="245501" x14ac:dyDescent="0.25"/>
    <row r="245502" x14ac:dyDescent="0.25"/>
    <row r="245503" x14ac:dyDescent="0.25"/>
    <row r="245504" x14ac:dyDescent="0.25"/>
    <row r="245505" x14ac:dyDescent="0.25"/>
    <row r="245506" x14ac:dyDescent="0.25"/>
    <row r="245507" x14ac:dyDescent="0.25"/>
    <row r="245508" x14ac:dyDescent="0.25"/>
    <row r="245509" x14ac:dyDescent="0.25"/>
    <row r="245510" x14ac:dyDescent="0.25"/>
    <row r="245511" x14ac:dyDescent="0.25"/>
    <row r="245512" x14ac:dyDescent="0.25"/>
    <row r="245513" x14ac:dyDescent="0.25"/>
    <row r="245514" x14ac:dyDescent="0.25"/>
    <row r="245515" x14ac:dyDescent="0.25"/>
    <row r="245516" x14ac:dyDescent="0.25"/>
    <row r="245517" x14ac:dyDescent="0.25"/>
    <row r="245518" x14ac:dyDescent="0.25"/>
    <row r="245519" x14ac:dyDescent="0.25"/>
    <row r="245520" x14ac:dyDescent="0.25"/>
    <row r="245521" x14ac:dyDescent="0.25"/>
    <row r="245522" x14ac:dyDescent="0.25"/>
    <row r="245523" x14ac:dyDescent="0.25"/>
    <row r="245524" x14ac:dyDescent="0.25"/>
    <row r="245525" x14ac:dyDescent="0.25"/>
    <row r="245526" x14ac:dyDescent="0.25"/>
    <row r="245527" x14ac:dyDescent="0.25"/>
    <row r="245528" x14ac:dyDescent="0.25"/>
    <row r="245529" x14ac:dyDescent="0.25"/>
    <row r="245530" x14ac:dyDescent="0.25"/>
    <row r="245531" x14ac:dyDescent="0.25"/>
    <row r="245532" x14ac:dyDescent="0.25"/>
    <row r="245533" x14ac:dyDescent="0.25"/>
    <row r="245534" x14ac:dyDescent="0.25"/>
    <row r="245535" x14ac:dyDescent="0.25"/>
    <row r="245536" x14ac:dyDescent="0.25"/>
    <row r="245537" x14ac:dyDescent="0.25"/>
    <row r="245538" x14ac:dyDescent="0.25"/>
    <row r="245539" x14ac:dyDescent="0.25"/>
    <row r="245540" x14ac:dyDescent="0.25"/>
    <row r="245541" x14ac:dyDescent="0.25"/>
    <row r="245542" x14ac:dyDescent="0.25"/>
    <row r="245543" x14ac:dyDescent="0.25"/>
    <row r="245544" x14ac:dyDescent="0.25"/>
    <row r="245545" x14ac:dyDescent="0.25"/>
    <row r="245546" x14ac:dyDescent="0.25"/>
    <row r="245547" x14ac:dyDescent="0.25"/>
    <row r="245548" x14ac:dyDescent="0.25"/>
    <row r="245549" x14ac:dyDescent="0.25"/>
    <row r="245550" x14ac:dyDescent="0.25"/>
    <row r="245551" x14ac:dyDescent="0.25"/>
    <row r="245552" x14ac:dyDescent="0.25"/>
    <row r="245553" x14ac:dyDescent="0.25"/>
    <row r="245554" x14ac:dyDescent="0.25"/>
    <row r="245555" x14ac:dyDescent="0.25"/>
    <row r="245556" x14ac:dyDescent="0.25"/>
    <row r="245557" x14ac:dyDescent="0.25"/>
    <row r="245558" x14ac:dyDescent="0.25"/>
    <row r="245559" x14ac:dyDescent="0.25"/>
    <row r="245560" x14ac:dyDescent="0.25"/>
    <row r="245561" x14ac:dyDescent="0.25"/>
    <row r="245562" x14ac:dyDescent="0.25"/>
    <row r="245563" x14ac:dyDescent="0.25"/>
    <row r="245564" x14ac:dyDescent="0.25"/>
    <row r="245565" x14ac:dyDescent="0.25"/>
    <row r="245566" x14ac:dyDescent="0.25"/>
    <row r="245567" x14ac:dyDescent="0.25"/>
    <row r="245568" x14ac:dyDescent="0.25"/>
    <row r="245569" x14ac:dyDescent="0.25"/>
    <row r="245570" x14ac:dyDescent="0.25"/>
    <row r="245571" x14ac:dyDescent="0.25"/>
    <row r="245572" x14ac:dyDescent="0.25"/>
    <row r="245573" x14ac:dyDescent="0.25"/>
    <row r="245574" x14ac:dyDescent="0.25"/>
    <row r="245575" x14ac:dyDescent="0.25"/>
    <row r="245576" x14ac:dyDescent="0.25"/>
    <row r="245577" x14ac:dyDescent="0.25"/>
    <row r="245578" x14ac:dyDescent="0.25"/>
    <row r="245579" x14ac:dyDescent="0.25"/>
    <row r="245580" x14ac:dyDescent="0.25"/>
    <row r="245581" x14ac:dyDescent="0.25"/>
    <row r="245582" x14ac:dyDescent="0.25"/>
    <row r="245583" x14ac:dyDescent="0.25"/>
    <row r="245584" x14ac:dyDescent="0.25"/>
    <row r="245585" x14ac:dyDescent="0.25"/>
    <row r="245586" x14ac:dyDescent="0.25"/>
    <row r="245587" x14ac:dyDescent="0.25"/>
    <row r="245588" x14ac:dyDescent="0.25"/>
    <row r="245589" x14ac:dyDescent="0.25"/>
    <row r="245590" x14ac:dyDescent="0.25"/>
    <row r="245591" x14ac:dyDescent="0.25"/>
    <row r="245592" x14ac:dyDescent="0.25"/>
    <row r="245593" x14ac:dyDescent="0.25"/>
    <row r="245594" x14ac:dyDescent="0.25"/>
    <row r="245595" x14ac:dyDescent="0.25"/>
    <row r="245596" x14ac:dyDescent="0.25"/>
    <row r="245597" x14ac:dyDescent="0.25"/>
    <row r="245598" x14ac:dyDescent="0.25"/>
    <row r="245599" x14ac:dyDescent="0.25"/>
    <row r="245600" x14ac:dyDescent="0.25"/>
    <row r="245601" x14ac:dyDescent="0.25"/>
    <row r="245602" x14ac:dyDescent="0.25"/>
    <row r="245603" x14ac:dyDescent="0.25"/>
    <row r="245604" x14ac:dyDescent="0.25"/>
    <row r="245605" x14ac:dyDescent="0.25"/>
    <row r="245606" x14ac:dyDescent="0.25"/>
    <row r="245607" x14ac:dyDescent="0.25"/>
    <row r="245608" x14ac:dyDescent="0.25"/>
    <row r="245609" x14ac:dyDescent="0.25"/>
    <row r="245610" x14ac:dyDescent="0.25"/>
    <row r="245611" x14ac:dyDescent="0.25"/>
    <row r="245612" x14ac:dyDescent="0.25"/>
    <row r="245613" x14ac:dyDescent="0.25"/>
    <row r="245614" x14ac:dyDescent="0.25"/>
    <row r="245615" x14ac:dyDescent="0.25"/>
    <row r="245616" x14ac:dyDescent="0.25"/>
    <row r="245617" x14ac:dyDescent="0.25"/>
    <row r="245618" x14ac:dyDescent="0.25"/>
    <row r="245619" x14ac:dyDescent="0.25"/>
    <row r="245620" x14ac:dyDescent="0.25"/>
    <row r="245621" x14ac:dyDescent="0.25"/>
    <row r="245622" x14ac:dyDescent="0.25"/>
    <row r="245623" x14ac:dyDescent="0.25"/>
    <row r="245624" x14ac:dyDescent="0.25"/>
    <row r="245625" x14ac:dyDescent="0.25"/>
    <row r="245626" x14ac:dyDescent="0.25"/>
    <row r="245627" x14ac:dyDescent="0.25"/>
    <row r="245628" x14ac:dyDescent="0.25"/>
    <row r="245629" x14ac:dyDescent="0.25"/>
    <row r="245630" x14ac:dyDescent="0.25"/>
    <row r="245631" x14ac:dyDescent="0.25"/>
    <row r="245632" x14ac:dyDescent="0.25"/>
    <row r="245633" x14ac:dyDescent="0.25"/>
    <row r="245634" x14ac:dyDescent="0.25"/>
    <row r="245635" x14ac:dyDescent="0.25"/>
    <row r="245636" x14ac:dyDescent="0.25"/>
    <row r="245637" x14ac:dyDescent="0.25"/>
    <row r="245638" x14ac:dyDescent="0.25"/>
    <row r="245639" x14ac:dyDescent="0.25"/>
    <row r="245640" x14ac:dyDescent="0.25"/>
    <row r="245641" x14ac:dyDescent="0.25"/>
    <row r="245642" x14ac:dyDescent="0.25"/>
    <row r="245643" x14ac:dyDescent="0.25"/>
    <row r="245644" x14ac:dyDescent="0.25"/>
    <row r="245645" x14ac:dyDescent="0.25"/>
    <row r="245646" x14ac:dyDescent="0.25"/>
    <row r="245647" x14ac:dyDescent="0.25"/>
    <row r="245648" x14ac:dyDescent="0.25"/>
    <row r="245649" x14ac:dyDescent="0.25"/>
    <row r="245650" x14ac:dyDescent="0.25"/>
    <row r="245651" x14ac:dyDescent="0.25"/>
    <row r="245652" x14ac:dyDescent="0.25"/>
    <row r="245653" x14ac:dyDescent="0.25"/>
    <row r="245654" x14ac:dyDescent="0.25"/>
    <row r="245655" x14ac:dyDescent="0.25"/>
    <row r="245656" x14ac:dyDescent="0.25"/>
    <row r="245657" x14ac:dyDescent="0.25"/>
    <row r="245658" x14ac:dyDescent="0.25"/>
    <row r="245659" x14ac:dyDescent="0.25"/>
    <row r="245660" x14ac:dyDescent="0.25"/>
    <row r="245661" x14ac:dyDescent="0.25"/>
    <row r="245662" x14ac:dyDescent="0.25"/>
    <row r="245663" x14ac:dyDescent="0.25"/>
    <row r="245664" x14ac:dyDescent="0.25"/>
    <row r="245665" x14ac:dyDescent="0.25"/>
    <row r="245666" x14ac:dyDescent="0.25"/>
    <row r="245667" x14ac:dyDescent="0.25"/>
    <row r="245668" x14ac:dyDescent="0.25"/>
    <row r="245669" x14ac:dyDescent="0.25"/>
    <row r="245670" x14ac:dyDescent="0.25"/>
    <row r="245671" x14ac:dyDescent="0.25"/>
    <row r="245672" x14ac:dyDescent="0.25"/>
    <row r="245673" x14ac:dyDescent="0.25"/>
    <row r="245674" x14ac:dyDescent="0.25"/>
    <row r="245675" x14ac:dyDescent="0.25"/>
    <row r="245676" x14ac:dyDescent="0.25"/>
    <row r="245677" x14ac:dyDescent="0.25"/>
    <row r="245678" x14ac:dyDescent="0.25"/>
    <row r="245679" x14ac:dyDescent="0.25"/>
    <row r="245680" x14ac:dyDescent="0.25"/>
    <row r="245681" x14ac:dyDescent="0.25"/>
    <row r="245682" x14ac:dyDescent="0.25"/>
    <row r="245683" x14ac:dyDescent="0.25"/>
    <row r="245684" x14ac:dyDescent="0.25"/>
    <row r="245685" x14ac:dyDescent="0.25"/>
    <row r="245686" x14ac:dyDescent="0.25"/>
    <row r="245687" x14ac:dyDescent="0.25"/>
    <row r="245688" x14ac:dyDescent="0.25"/>
    <row r="245689" x14ac:dyDescent="0.25"/>
    <row r="245690" x14ac:dyDescent="0.25"/>
    <row r="245691" x14ac:dyDescent="0.25"/>
    <row r="245692" x14ac:dyDescent="0.25"/>
    <row r="245693" x14ac:dyDescent="0.25"/>
    <row r="245694" x14ac:dyDescent="0.25"/>
    <row r="245695" x14ac:dyDescent="0.25"/>
    <row r="245696" x14ac:dyDescent="0.25"/>
    <row r="245697" x14ac:dyDescent="0.25"/>
    <row r="245698" x14ac:dyDescent="0.25"/>
    <row r="245699" x14ac:dyDescent="0.25"/>
    <row r="245700" x14ac:dyDescent="0.25"/>
    <row r="245701" x14ac:dyDescent="0.25"/>
    <row r="245702" x14ac:dyDescent="0.25"/>
    <row r="245703" x14ac:dyDescent="0.25"/>
    <row r="245704" x14ac:dyDescent="0.25"/>
    <row r="245705" x14ac:dyDescent="0.25"/>
    <row r="245706" x14ac:dyDescent="0.25"/>
    <row r="245707" x14ac:dyDescent="0.25"/>
    <row r="245708" x14ac:dyDescent="0.25"/>
    <row r="245709" x14ac:dyDescent="0.25"/>
    <row r="245710" x14ac:dyDescent="0.25"/>
    <row r="245711" x14ac:dyDescent="0.25"/>
    <row r="245712" x14ac:dyDescent="0.25"/>
    <row r="245713" x14ac:dyDescent="0.25"/>
    <row r="245714" x14ac:dyDescent="0.25"/>
    <row r="245715" x14ac:dyDescent="0.25"/>
    <row r="245716" x14ac:dyDescent="0.25"/>
    <row r="245717" x14ac:dyDescent="0.25"/>
    <row r="245718" x14ac:dyDescent="0.25"/>
    <row r="245719" x14ac:dyDescent="0.25"/>
    <row r="245720" x14ac:dyDescent="0.25"/>
    <row r="245721" x14ac:dyDescent="0.25"/>
    <row r="245722" x14ac:dyDescent="0.25"/>
    <row r="245723" x14ac:dyDescent="0.25"/>
    <row r="245724" x14ac:dyDescent="0.25"/>
    <row r="245725" x14ac:dyDescent="0.25"/>
    <row r="245726" x14ac:dyDescent="0.25"/>
    <row r="245727" x14ac:dyDescent="0.25"/>
    <row r="245728" x14ac:dyDescent="0.25"/>
    <row r="245729" x14ac:dyDescent="0.25"/>
    <row r="245730" x14ac:dyDescent="0.25"/>
    <row r="245731" x14ac:dyDescent="0.25"/>
    <row r="245732" x14ac:dyDescent="0.25"/>
    <row r="245733" x14ac:dyDescent="0.25"/>
    <row r="245734" x14ac:dyDescent="0.25"/>
    <row r="245735" x14ac:dyDescent="0.25"/>
    <row r="245736" x14ac:dyDescent="0.25"/>
    <row r="245737" x14ac:dyDescent="0.25"/>
    <row r="245738" x14ac:dyDescent="0.25"/>
    <row r="245739" x14ac:dyDescent="0.25"/>
    <row r="245740" x14ac:dyDescent="0.25"/>
    <row r="245741" x14ac:dyDescent="0.25"/>
    <row r="245742" x14ac:dyDescent="0.25"/>
    <row r="245743" x14ac:dyDescent="0.25"/>
    <row r="245744" x14ac:dyDescent="0.25"/>
    <row r="245745" x14ac:dyDescent="0.25"/>
    <row r="245746" x14ac:dyDescent="0.25"/>
    <row r="245747" x14ac:dyDescent="0.25"/>
    <row r="245748" x14ac:dyDescent="0.25"/>
    <row r="245749" x14ac:dyDescent="0.25"/>
    <row r="245750" x14ac:dyDescent="0.25"/>
    <row r="245751" x14ac:dyDescent="0.25"/>
    <row r="245752" x14ac:dyDescent="0.25"/>
    <row r="245753" x14ac:dyDescent="0.25"/>
    <row r="245754" x14ac:dyDescent="0.25"/>
    <row r="245755" x14ac:dyDescent="0.25"/>
    <row r="245756" x14ac:dyDescent="0.25"/>
    <row r="245757" x14ac:dyDescent="0.25"/>
    <row r="245758" x14ac:dyDescent="0.25"/>
    <row r="245759" x14ac:dyDescent="0.25"/>
    <row r="245760" x14ac:dyDescent="0.25"/>
    <row r="245761" x14ac:dyDescent="0.25"/>
    <row r="245762" x14ac:dyDescent="0.25"/>
    <row r="245763" x14ac:dyDescent="0.25"/>
    <row r="245764" x14ac:dyDescent="0.25"/>
    <row r="245765" x14ac:dyDescent="0.25"/>
    <row r="245766" x14ac:dyDescent="0.25"/>
    <row r="245767" x14ac:dyDescent="0.25"/>
    <row r="245768" x14ac:dyDescent="0.25"/>
    <row r="245769" x14ac:dyDescent="0.25"/>
    <row r="245770" x14ac:dyDescent="0.25"/>
    <row r="245771" x14ac:dyDescent="0.25"/>
    <row r="245772" x14ac:dyDescent="0.25"/>
    <row r="245773" x14ac:dyDescent="0.25"/>
    <row r="245774" x14ac:dyDescent="0.25"/>
    <row r="245775" x14ac:dyDescent="0.25"/>
    <row r="245776" x14ac:dyDescent="0.25"/>
    <row r="245777" x14ac:dyDescent="0.25"/>
    <row r="245778" x14ac:dyDescent="0.25"/>
    <row r="245779" x14ac:dyDescent="0.25"/>
    <row r="245780" x14ac:dyDescent="0.25"/>
    <row r="245781" x14ac:dyDescent="0.25"/>
    <row r="245782" x14ac:dyDescent="0.25"/>
    <row r="245783" x14ac:dyDescent="0.25"/>
    <row r="245784" x14ac:dyDescent="0.25"/>
    <row r="245785" x14ac:dyDescent="0.25"/>
    <row r="245786" x14ac:dyDescent="0.25"/>
    <row r="245787" x14ac:dyDescent="0.25"/>
    <row r="245788" x14ac:dyDescent="0.25"/>
    <row r="245789" x14ac:dyDescent="0.25"/>
    <row r="245790" x14ac:dyDescent="0.25"/>
    <row r="245791" x14ac:dyDescent="0.25"/>
    <row r="245792" x14ac:dyDescent="0.25"/>
    <row r="245793" x14ac:dyDescent="0.25"/>
    <row r="245794" x14ac:dyDescent="0.25"/>
    <row r="245795" x14ac:dyDescent="0.25"/>
    <row r="245796" x14ac:dyDescent="0.25"/>
    <row r="245797" x14ac:dyDescent="0.25"/>
    <row r="245798" x14ac:dyDescent="0.25"/>
    <row r="245799" x14ac:dyDescent="0.25"/>
    <row r="245800" x14ac:dyDescent="0.25"/>
    <row r="245801" x14ac:dyDescent="0.25"/>
    <row r="245802" x14ac:dyDescent="0.25"/>
    <row r="245803" x14ac:dyDescent="0.25"/>
    <row r="245804" x14ac:dyDescent="0.25"/>
    <row r="245805" x14ac:dyDescent="0.25"/>
    <row r="245806" x14ac:dyDescent="0.25"/>
    <row r="245807" x14ac:dyDescent="0.25"/>
    <row r="245808" x14ac:dyDescent="0.25"/>
    <row r="245809" x14ac:dyDescent="0.25"/>
    <row r="245810" x14ac:dyDescent="0.25"/>
    <row r="245811" x14ac:dyDescent="0.25"/>
    <row r="245812" x14ac:dyDescent="0.25"/>
    <row r="245813" x14ac:dyDescent="0.25"/>
    <row r="245814" x14ac:dyDescent="0.25"/>
    <row r="245815" x14ac:dyDescent="0.25"/>
    <row r="245816" x14ac:dyDescent="0.25"/>
    <row r="245817" x14ac:dyDescent="0.25"/>
    <row r="245818" x14ac:dyDescent="0.25"/>
    <row r="245819" x14ac:dyDescent="0.25"/>
    <row r="245820" x14ac:dyDescent="0.25"/>
    <row r="245821" x14ac:dyDescent="0.25"/>
    <row r="245822" x14ac:dyDescent="0.25"/>
    <row r="245823" x14ac:dyDescent="0.25"/>
    <row r="245824" x14ac:dyDescent="0.25"/>
    <row r="245825" x14ac:dyDescent="0.25"/>
    <row r="245826" x14ac:dyDescent="0.25"/>
    <row r="245827" x14ac:dyDescent="0.25"/>
    <row r="245828" x14ac:dyDescent="0.25"/>
    <row r="245829" x14ac:dyDescent="0.25"/>
    <row r="245830" x14ac:dyDescent="0.25"/>
    <row r="245831" x14ac:dyDescent="0.25"/>
    <row r="245832" x14ac:dyDescent="0.25"/>
    <row r="245833" x14ac:dyDescent="0.25"/>
    <row r="245834" x14ac:dyDescent="0.25"/>
    <row r="245835" x14ac:dyDescent="0.25"/>
    <row r="245836" x14ac:dyDescent="0.25"/>
    <row r="245837" x14ac:dyDescent="0.25"/>
    <row r="245838" x14ac:dyDescent="0.25"/>
    <row r="245839" x14ac:dyDescent="0.25"/>
    <row r="245840" x14ac:dyDescent="0.25"/>
    <row r="245841" x14ac:dyDescent="0.25"/>
    <row r="245842" x14ac:dyDescent="0.25"/>
    <row r="245843" x14ac:dyDescent="0.25"/>
    <row r="245844" x14ac:dyDescent="0.25"/>
    <row r="245845" x14ac:dyDescent="0.25"/>
    <row r="245846" x14ac:dyDescent="0.25"/>
    <row r="245847" x14ac:dyDescent="0.25"/>
    <row r="245848" x14ac:dyDescent="0.25"/>
    <row r="245849" x14ac:dyDescent="0.25"/>
    <row r="245850" x14ac:dyDescent="0.25"/>
    <row r="245851" x14ac:dyDescent="0.25"/>
    <row r="245852" x14ac:dyDescent="0.25"/>
    <row r="245853" x14ac:dyDescent="0.25"/>
    <row r="245854" x14ac:dyDescent="0.25"/>
    <row r="245855" x14ac:dyDescent="0.25"/>
    <row r="245856" x14ac:dyDescent="0.25"/>
    <row r="245857" x14ac:dyDescent="0.25"/>
    <row r="245858" x14ac:dyDescent="0.25"/>
    <row r="245859" x14ac:dyDescent="0.25"/>
    <row r="245860" x14ac:dyDescent="0.25"/>
    <row r="245861" x14ac:dyDescent="0.25"/>
    <row r="245862" x14ac:dyDescent="0.25"/>
    <row r="245863" x14ac:dyDescent="0.25"/>
    <row r="245864" x14ac:dyDescent="0.25"/>
    <row r="245865" x14ac:dyDescent="0.25"/>
    <row r="245866" x14ac:dyDescent="0.25"/>
    <row r="245867" x14ac:dyDescent="0.25"/>
    <row r="245868" x14ac:dyDescent="0.25"/>
    <row r="245869" x14ac:dyDescent="0.25"/>
    <row r="245870" x14ac:dyDescent="0.25"/>
    <row r="245871" x14ac:dyDescent="0.25"/>
    <row r="245872" x14ac:dyDescent="0.25"/>
    <row r="245873" x14ac:dyDescent="0.25"/>
    <row r="245874" x14ac:dyDescent="0.25"/>
    <row r="245875" x14ac:dyDescent="0.25"/>
    <row r="245876" x14ac:dyDescent="0.25"/>
    <row r="245877" x14ac:dyDescent="0.25"/>
    <row r="245878" x14ac:dyDescent="0.25"/>
    <row r="245879" x14ac:dyDescent="0.25"/>
    <row r="245880" x14ac:dyDescent="0.25"/>
    <row r="245881" x14ac:dyDescent="0.25"/>
    <row r="245882" x14ac:dyDescent="0.25"/>
    <row r="245883" x14ac:dyDescent="0.25"/>
    <row r="245884" x14ac:dyDescent="0.25"/>
    <row r="245885" x14ac:dyDescent="0.25"/>
    <row r="245886" x14ac:dyDescent="0.25"/>
    <row r="245887" x14ac:dyDescent="0.25"/>
    <row r="245888" x14ac:dyDescent="0.25"/>
    <row r="245889" x14ac:dyDescent="0.25"/>
    <row r="245890" x14ac:dyDescent="0.25"/>
    <row r="245891" x14ac:dyDescent="0.25"/>
    <row r="245892" x14ac:dyDescent="0.25"/>
    <row r="245893" x14ac:dyDescent="0.25"/>
    <row r="245894" x14ac:dyDescent="0.25"/>
    <row r="245895" x14ac:dyDescent="0.25"/>
    <row r="245896" x14ac:dyDescent="0.25"/>
    <row r="245897" x14ac:dyDescent="0.25"/>
    <row r="245898" x14ac:dyDescent="0.25"/>
    <row r="245899" x14ac:dyDescent="0.25"/>
    <row r="245900" x14ac:dyDescent="0.25"/>
    <row r="245901" x14ac:dyDescent="0.25"/>
    <row r="245902" x14ac:dyDescent="0.25"/>
    <row r="245903" x14ac:dyDescent="0.25"/>
    <row r="245904" x14ac:dyDescent="0.25"/>
    <row r="245905" x14ac:dyDescent="0.25"/>
    <row r="245906" x14ac:dyDescent="0.25"/>
    <row r="245907" x14ac:dyDescent="0.25"/>
    <row r="245908" x14ac:dyDescent="0.25"/>
    <row r="245909" x14ac:dyDescent="0.25"/>
    <row r="245910" x14ac:dyDescent="0.25"/>
    <row r="245911" x14ac:dyDescent="0.25"/>
    <row r="245912" x14ac:dyDescent="0.25"/>
    <row r="245913" x14ac:dyDescent="0.25"/>
    <row r="245914" x14ac:dyDescent="0.25"/>
    <row r="245915" x14ac:dyDescent="0.25"/>
    <row r="245916" x14ac:dyDescent="0.25"/>
    <row r="245917" x14ac:dyDescent="0.25"/>
    <row r="245918" x14ac:dyDescent="0.25"/>
    <row r="245919" x14ac:dyDescent="0.25"/>
    <row r="245920" x14ac:dyDescent="0.25"/>
    <row r="245921" x14ac:dyDescent="0.25"/>
    <row r="245922" x14ac:dyDescent="0.25"/>
    <row r="245923" x14ac:dyDescent="0.25"/>
    <row r="245924" x14ac:dyDescent="0.25"/>
    <row r="245925" x14ac:dyDescent="0.25"/>
    <row r="245926" x14ac:dyDescent="0.25"/>
    <row r="245927" x14ac:dyDescent="0.25"/>
    <row r="245928" x14ac:dyDescent="0.25"/>
    <row r="245929" x14ac:dyDescent="0.25"/>
    <row r="245930" x14ac:dyDescent="0.25"/>
    <row r="245931" x14ac:dyDescent="0.25"/>
    <row r="245932" x14ac:dyDescent="0.25"/>
    <row r="245933" x14ac:dyDescent="0.25"/>
    <row r="245934" x14ac:dyDescent="0.25"/>
    <row r="245935" x14ac:dyDescent="0.25"/>
    <row r="245936" x14ac:dyDescent="0.25"/>
    <row r="245937" x14ac:dyDescent="0.25"/>
    <row r="245938" x14ac:dyDescent="0.25"/>
    <row r="245939" x14ac:dyDescent="0.25"/>
    <row r="245940" x14ac:dyDescent="0.25"/>
    <row r="245941" x14ac:dyDescent="0.25"/>
    <row r="245942" x14ac:dyDescent="0.25"/>
    <row r="245943" x14ac:dyDescent="0.25"/>
    <row r="245944" x14ac:dyDescent="0.25"/>
    <row r="245945" x14ac:dyDescent="0.25"/>
    <row r="245946" x14ac:dyDescent="0.25"/>
    <row r="245947" x14ac:dyDescent="0.25"/>
    <row r="245948" x14ac:dyDescent="0.25"/>
    <row r="245949" x14ac:dyDescent="0.25"/>
    <row r="245950" x14ac:dyDescent="0.25"/>
    <row r="245951" x14ac:dyDescent="0.25"/>
    <row r="245952" x14ac:dyDescent="0.25"/>
    <row r="245953" x14ac:dyDescent="0.25"/>
    <row r="245954" x14ac:dyDescent="0.25"/>
    <row r="245955" x14ac:dyDescent="0.25"/>
    <row r="245956" x14ac:dyDescent="0.25"/>
    <row r="245957" x14ac:dyDescent="0.25"/>
    <row r="245958" x14ac:dyDescent="0.25"/>
    <row r="245959" x14ac:dyDescent="0.25"/>
    <row r="245960" x14ac:dyDescent="0.25"/>
    <row r="245961" x14ac:dyDescent="0.25"/>
    <row r="245962" x14ac:dyDescent="0.25"/>
    <row r="245963" x14ac:dyDescent="0.25"/>
    <row r="245964" x14ac:dyDescent="0.25"/>
    <row r="245965" x14ac:dyDescent="0.25"/>
    <row r="245966" x14ac:dyDescent="0.25"/>
    <row r="245967" x14ac:dyDescent="0.25"/>
    <row r="245968" x14ac:dyDescent="0.25"/>
    <row r="245969" x14ac:dyDescent="0.25"/>
    <row r="245970" x14ac:dyDescent="0.25"/>
    <row r="245971" x14ac:dyDescent="0.25"/>
    <row r="245972" x14ac:dyDescent="0.25"/>
    <row r="245973" x14ac:dyDescent="0.25"/>
    <row r="245974" x14ac:dyDescent="0.25"/>
    <row r="245975" x14ac:dyDescent="0.25"/>
    <row r="245976" x14ac:dyDescent="0.25"/>
    <row r="245977" x14ac:dyDescent="0.25"/>
    <row r="245978" x14ac:dyDescent="0.25"/>
    <row r="245979" x14ac:dyDescent="0.25"/>
    <row r="245980" x14ac:dyDescent="0.25"/>
    <row r="245981" x14ac:dyDescent="0.25"/>
    <row r="245982" x14ac:dyDescent="0.25"/>
    <row r="245983" x14ac:dyDescent="0.25"/>
    <row r="245984" x14ac:dyDescent="0.25"/>
    <row r="245985" x14ac:dyDescent="0.25"/>
    <row r="245986" x14ac:dyDescent="0.25"/>
    <row r="245987" x14ac:dyDescent="0.25"/>
    <row r="245988" x14ac:dyDescent="0.25"/>
    <row r="245989" x14ac:dyDescent="0.25"/>
    <row r="245990" x14ac:dyDescent="0.25"/>
    <row r="245991" x14ac:dyDescent="0.25"/>
    <row r="245992" x14ac:dyDescent="0.25"/>
    <row r="245993" x14ac:dyDescent="0.25"/>
    <row r="245994" x14ac:dyDescent="0.25"/>
    <row r="245995" x14ac:dyDescent="0.25"/>
    <row r="245996" x14ac:dyDescent="0.25"/>
    <row r="245997" x14ac:dyDescent="0.25"/>
    <row r="245998" x14ac:dyDescent="0.25"/>
    <row r="245999" x14ac:dyDescent="0.25"/>
    <row r="246000" x14ac:dyDescent="0.25"/>
    <row r="246001" x14ac:dyDescent="0.25"/>
    <row r="246002" x14ac:dyDescent="0.25"/>
    <row r="246003" x14ac:dyDescent="0.25"/>
    <row r="246004" x14ac:dyDescent="0.25"/>
    <row r="246005" x14ac:dyDescent="0.25"/>
    <row r="246006" x14ac:dyDescent="0.25"/>
    <row r="246007" x14ac:dyDescent="0.25"/>
    <row r="246008" x14ac:dyDescent="0.25"/>
    <row r="246009" x14ac:dyDescent="0.25"/>
    <row r="246010" x14ac:dyDescent="0.25"/>
    <row r="246011" x14ac:dyDescent="0.25"/>
    <row r="246012" x14ac:dyDescent="0.25"/>
    <row r="246013" x14ac:dyDescent="0.25"/>
    <row r="246014" x14ac:dyDescent="0.25"/>
    <row r="246015" x14ac:dyDescent="0.25"/>
    <row r="246016" x14ac:dyDescent="0.25"/>
    <row r="246017" x14ac:dyDescent="0.25"/>
    <row r="246018" x14ac:dyDescent="0.25"/>
    <row r="246019" x14ac:dyDescent="0.25"/>
    <row r="246020" x14ac:dyDescent="0.25"/>
    <row r="246021" x14ac:dyDescent="0.25"/>
    <row r="246022" x14ac:dyDescent="0.25"/>
    <row r="246023" x14ac:dyDescent="0.25"/>
    <row r="246024" x14ac:dyDescent="0.25"/>
    <row r="246025" x14ac:dyDescent="0.25"/>
    <row r="246026" x14ac:dyDescent="0.25"/>
    <row r="246027" x14ac:dyDescent="0.25"/>
    <row r="246028" x14ac:dyDescent="0.25"/>
    <row r="246029" x14ac:dyDescent="0.25"/>
    <row r="246030" x14ac:dyDescent="0.25"/>
    <row r="246031" x14ac:dyDescent="0.25"/>
    <row r="246032" x14ac:dyDescent="0.25"/>
    <row r="246033" x14ac:dyDescent="0.25"/>
    <row r="246034" x14ac:dyDescent="0.25"/>
    <row r="246035" x14ac:dyDescent="0.25"/>
    <row r="246036" x14ac:dyDescent="0.25"/>
    <row r="246037" x14ac:dyDescent="0.25"/>
    <row r="246038" x14ac:dyDescent="0.25"/>
    <row r="246039" x14ac:dyDescent="0.25"/>
    <row r="246040" x14ac:dyDescent="0.25"/>
    <row r="246041" x14ac:dyDescent="0.25"/>
    <row r="246042" x14ac:dyDescent="0.25"/>
    <row r="246043" x14ac:dyDescent="0.25"/>
    <row r="246044" x14ac:dyDescent="0.25"/>
    <row r="246045" x14ac:dyDescent="0.25"/>
    <row r="246046" x14ac:dyDescent="0.25"/>
    <row r="246047" x14ac:dyDescent="0.25"/>
    <row r="246048" x14ac:dyDescent="0.25"/>
    <row r="246049" x14ac:dyDescent="0.25"/>
    <row r="246050" x14ac:dyDescent="0.25"/>
    <row r="246051" x14ac:dyDescent="0.25"/>
    <row r="246052" x14ac:dyDescent="0.25"/>
    <row r="246053" x14ac:dyDescent="0.25"/>
    <row r="246054" x14ac:dyDescent="0.25"/>
    <row r="246055" x14ac:dyDescent="0.25"/>
    <row r="246056" x14ac:dyDescent="0.25"/>
    <row r="246057" x14ac:dyDescent="0.25"/>
    <row r="246058" x14ac:dyDescent="0.25"/>
    <row r="246059" x14ac:dyDescent="0.25"/>
    <row r="246060" x14ac:dyDescent="0.25"/>
    <row r="246061" x14ac:dyDescent="0.25"/>
    <row r="246062" x14ac:dyDescent="0.25"/>
    <row r="246063" x14ac:dyDescent="0.25"/>
    <row r="246064" x14ac:dyDescent="0.25"/>
    <row r="246065" x14ac:dyDescent="0.25"/>
    <row r="246066" x14ac:dyDescent="0.25"/>
    <row r="246067" x14ac:dyDescent="0.25"/>
    <row r="246068" x14ac:dyDescent="0.25"/>
    <row r="246069" x14ac:dyDescent="0.25"/>
    <row r="246070" x14ac:dyDescent="0.25"/>
    <row r="246071" x14ac:dyDescent="0.25"/>
    <row r="246072" x14ac:dyDescent="0.25"/>
    <row r="246073" x14ac:dyDescent="0.25"/>
    <row r="246074" x14ac:dyDescent="0.25"/>
    <row r="246075" x14ac:dyDescent="0.25"/>
    <row r="246076" x14ac:dyDescent="0.25"/>
    <row r="246077" x14ac:dyDescent="0.25"/>
    <row r="246078" x14ac:dyDescent="0.25"/>
    <row r="246079" x14ac:dyDescent="0.25"/>
    <row r="246080" x14ac:dyDescent="0.25"/>
    <row r="246081" x14ac:dyDescent="0.25"/>
    <row r="246082" x14ac:dyDescent="0.25"/>
    <row r="246083" x14ac:dyDescent="0.25"/>
    <row r="246084" x14ac:dyDescent="0.25"/>
    <row r="246085" x14ac:dyDescent="0.25"/>
    <row r="246086" x14ac:dyDescent="0.25"/>
    <row r="246087" x14ac:dyDescent="0.25"/>
    <row r="246088" x14ac:dyDescent="0.25"/>
    <row r="246089" x14ac:dyDescent="0.25"/>
    <row r="246090" x14ac:dyDescent="0.25"/>
    <row r="246091" x14ac:dyDescent="0.25"/>
    <row r="246092" x14ac:dyDescent="0.25"/>
    <row r="246093" x14ac:dyDescent="0.25"/>
    <row r="246094" x14ac:dyDescent="0.25"/>
    <row r="246095" x14ac:dyDescent="0.25"/>
    <row r="246096" x14ac:dyDescent="0.25"/>
    <row r="246097" x14ac:dyDescent="0.25"/>
    <row r="246098" x14ac:dyDescent="0.25"/>
    <row r="246099" x14ac:dyDescent="0.25"/>
    <row r="246100" x14ac:dyDescent="0.25"/>
    <row r="246101" x14ac:dyDescent="0.25"/>
    <row r="246102" x14ac:dyDescent="0.25"/>
    <row r="246103" x14ac:dyDescent="0.25"/>
    <row r="246104" x14ac:dyDescent="0.25"/>
    <row r="246105" x14ac:dyDescent="0.25"/>
    <row r="246106" x14ac:dyDescent="0.25"/>
    <row r="246107" x14ac:dyDescent="0.25"/>
    <row r="246108" x14ac:dyDescent="0.25"/>
    <row r="246109" x14ac:dyDescent="0.25"/>
    <row r="246110" x14ac:dyDescent="0.25"/>
    <row r="246111" x14ac:dyDescent="0.25"/>
    <row r="246112" x14ac:dyDescent="0.25"/>
    <row r="246113" x14ac:dyDescent="0.25"/>
    <row r="246114" x14ac:dyDescent="0.25"/>
    <row r="246115" x14ac:dyDescent="0.25"/>
    <row r="246116" x14ac:dyDescent="0.25"/>
    <row r="246117" x14ac:dyDescent="0.25"/>
    <row r="246118" x14ac:dyDescent="0.25"/>
    <row r="246119" x14ac:dyDescent="0.25"/>
    <row r="246120" x14ac:dyDescent="0.25"/>
    <row r="246121" x14ac:dyDescent="0.25"/>
    <row r="246122" x14ac:dyDescent="0.25"/>
    <row r="246123" x14ac:dyDescent="0.25"/>
    <row r="246124" x14ac:dyDescent="0.25"/>
    <row r="246125" x14ac:dyDescent="0.25"/>
    <row r="246126" x14ac:dyDescent="0.25"/>
    <row r="246127" x14ac:dyDescent="0.25"/>
    <row r="246128" x14ac:dyDescent="0.25"/>
    <row r="246129" x14ac:dyDescent="0.25"/>
    <row r="246130" x14ac:dyDescent="0.25"/>
    <row r="246131" x14ac:dyDescent="0.25"/>
    <row r="246132" x14ac:dyDescent="0.25"/>
    <row r="246133" x14ac:dyDescent="0.25"/>
    <row r="246134" x14ac:dyDescent="0.25"/>
    <row r="246135" x14ac:dyDescent="0.25"/>
    <row r="246136" x14ac:dyDescent="0.25"/>
    <row r="246137" x14ac:dyDescent="0.25"/>
    <row r="246138" x14ac:dyDescent="0.25"/>
    <row r="246139" x14ac:dyDescent="0.25"/>
    <row r="246140" x14ac:dyDescent="0.25"/>
    <row r="246141" x14ac:dyDescent="0.25"/>
    <row r="246142" x14ac:dyDescent="0.25"/>
    <row r="246143" x14ac:dyDescent="0.25"/>
    <row r="246144" x14ac:dyDescent="0.25"/>
    <row r="246145" x14ac:dyDescent="0.25"/>
    <row r="246146" x14ac:dyDescent="0.25"/>
    <row r="246147" x14ac:dyDescent="0.25"/>
    <row r="246148" x14ac:dyDescent="0.25"/>
    <row r="246149" x14ac:dyDescent="0.25"/>
    <row r="246150" x14ac:dyDescent="0.25"/>
    <row r="246151" x14ac:dyDescent="0.25"/>
    <row r="246152" x14ac:dyDescent="0.25"/>
    <row r="246153" x14ac:dyDescent="0.25"/>
    <row r="246154" x14ac:dyDescent="0.25"/>
    <row r="246155" x14ac:dyDescent="0.25"/>
    <row r="246156" x14ac:dyDescent="0.25"/>
    <row r="246157" x14ac:dyDescent="0.25"/>
    <row r="246158" x14ac:dyDescent="0.25"/>
    <row r="246159" x14ac:dyDescent="0.25"/>
    <row r="246160" x14ac:dyDescent="0.25"/>
    <row r="246161" x14ac:dyDescent="0.25"/>
    <row r="246162" x14ac:dyDescent="0.25"/>
    <row r="246163" x14ac:dyDescent="0.25"/>
    <row r="246164" x14ac:dyDescent="0.25"/>
    <row r="246165" x14ac:dyDescent="0.25"/>
    <row r="246166" x14ac:dyDescent="0.25"/>
    <row r="246167" x14ac:dyDescent="0.25"/>
    <row r="246168" x14ac:dyDescent="0.25"/>
    <row r="246169" x14ac:dyDescent="0.25"/>
    <row r="246170" x14ac:dyDescent="0.25"/>
    <row r="246171" x14ac:dyDescent="0.25"/>
    <row r="246172" x14ac:dyDescent="0.25"/>
    <row r="246173" x14ac:dyDescent="0.25"/>
    <row r="246174" x14ac:dyDescent="0.25"/>
    <row r="246175" x14ac:dyDescent="0.25"/>
    <row r="246176" x14ac:dyDescent="0.25"/>
    <row r="246177" x14ac:dyDescent="0.25"/>
    <row r="246178" x14ac:dyDescent="0.25"/>
    <row r="246179" x14ac:dyDescent="0.25"/>
    <row r="246180" x14ac:dyDescent="0.25"/>
    <row r="246181" x14ac:dyDescent="0.25"/>
    <row r="246182" x14ac:dyDescent="0.25"/>
    <row r="246183" x14ac:dyDescent="0.25"/>
    <row r="246184" x14ac:dyDescent="0.25"/>
    <row r="246185" x14ac:dyDescent="0.25"/>
    <row r="246186" x14ac:dyDescent="0.25"/>
    <row r="246187" x14ac:dyDescent="0.25"/>
    <row r="246188" x14ac:dyDescent="0.25"/>
    <row r="246189" x14ac:dyDescent="0.25"/>
    <row r="246190" x14ac:dyDescent="0.25"/>
    <row r="246191" x14ac:dyDescent="0.25"/>
    <row r="246192" x14ac:dyDescent="0.25"/>
    <row r="246193" x14ac:dyDescent="0.25"/>
    <row r="246194" x14ac:dyDescent="0.25"/>
    <row r="246195" x14ac:dyDescent="0.25"/>
    <row r="246196" x14ac:dyDescent="0.25"/>
    <row r="246197" x14ac:dyDescent="0.25"/>
    <row r="246198" x14ac:dyDescent="0.25"/>
    <row r="246199" x14ac:dyDescent="0.25"/>
    <row r="246200" x14ac:dyDescent="0.25"/>
    <row r="246201" x14ac:dyDescent="0.25"/>
    <row r="246202" x14ac:dyDescent="0.25"/>
    <row r="246203" x14ac:dyDescent="0.25"/>
    <row r="246204" x14ac:dyDescent="0.25"/>
    <row r="246205" x14ac:dyDescent="0.25"/>
    <row r="246206" x14ac:dyDescent="0.25"/>
    <row r="246207" x14ac:dyDescent="0.25"/>
    <row r="246208" x14ac:dyDescent="0.25"/>
    <row r="246209" x14ac:dyDescent="0.25"/>
    <row r="246210" x14ac:dyDescent="0.25"/>
    <row r="246211" x14ac:dyDescent="0.25"/>
    <row r="246212" x14ac:dyDescent="0.25"/>
    <row r="246213" x14ac:dyDescent="0.25"/>
    <row r="246214" x14ac:dyDescent="0.25"/>
    <row r="246215" x14ac:dyDescent="0.25"/>
    <row r="246216" x14ac:dyDescent="0.25"/>
    <row r="246217" x14ac:dyDescent="0.25"/>
    <row r="246218" x14ac:dyDescent="0.25"/>
    <row r="246219" x14ac:dyDescent="0.25"/>
    <row r="246220" x14ac:dyDescent="0.25"/>
    <row r="246221" x14ac:dyDescent="0.25"/>
    <row r="246222" x14ac:dyDescent="0.25"/>
    <row r="246223" x14ac:dyDescent="0.25"/>
    <row r="246224" x14ac:dyDescent="0.25"/>
    <row r="246225" x14ac:dyDescent="0.25"/>
    <row r="246226" x14ac:dyDescent="0.25"/>
    <row r="246227" x14ac:dyDescent="0.25"/>
    <row r="246228" x14ac:dyDescent="0.25"/>
    <row r="246229" x14ac:dyDescent="0.25"/>
    <row r="246230" x14ac:dyDescent="0.25"/>
    <row r="246231" x14ac:dyDescent="0.25"/>
    <row r="246232" x14ac:dyDescent="0.25"/>
    <row r="246233" x14ac:dyDescent="0.25"/>
    <row r="246234" x14ac:dyDescent="0.25"/>
    <row r="246235" x14ac:dyDescent="0.25"/>
    <row r="246236" x14ac:dyDescent="0.25"/>
    <row r="246237" x14ac:dyDescent="0.25"/>
    <row r="246238" x14ac:dyDescent="0.25"/>
    <row r="246239" x14ac:dyDescent="0.25"/>
    <row r="246240" x14ac:dyDescent="0.25"/>
    <row r="246241" x14ac:dyDescent="0.25"/>
    <row r="246242" x14ac:dyDescent="0.25"/>
    <row r="246243" x14ac:dyDescent="0.25"/>
    <row r="246244" x14ac:dyDescent="0.25"/>
    <row r="246245" x14ac:dyDescent="0.25"/>
    <row r="246246" x14ac:dyDescent="0.25"/>
    <row r="246247" x14ac:dyDescent="0.25"/>
    <row r="246248" x14ac:dyDescent="0.25"/>
    <row r="246249" x14ac:dyDescent="0.25"/>
    <row r="246250" x14ac:dyDescent="0.25"/>
    <row r="246251" x14ac:dyDescent="0.25"/>
    <row r="246252" x14ac:dyDescent="0.25"/>
    <row r="246253" x14ac:dyDescent="0.25"/>
    <row r="246254" x14ac:dyDescent="0.25"/>
    <row r="246255" x14ac:dyDescent="0.25"/>
    <row r="246256" x14ac:dyDescent="0.25"/>
    <row r="246257" x14ac:dyDescent="0.25"/>
    <row r="246258" x14ac:dyDescent="0.25"/>
    <row r="246259" x14ac:dyDescent="0.25"/>
    <row r="246260" x14ac:dyDescent="0.25"/>
    <row r="246261" x14ac:dyDescent="0.25"/>
    <row r="246262" x14ac:dyDescent="0.25"/>
    <row r="246263" x14ac:dyDescent="0.25"/>
    <row r="246264" x14ac:dyDescent="0.25"/>
    <row r="246265" x14ac:dyDescent="0.25"/>
    <row r="246266" x14ac:dyDescent="0.25"/>
    <row r="246267" x14ac:dyDescent="0.25"/>
    <row r="246268" x14ac:dyDescent="0.25"/>
    <row r="246269" x14ac:dyDescent="0.25"/>
    <row r="246270" x14ac:dyDescent="0.25"/>
    <row r="246271" x14ac:dyDescent="0.25"/>
    <row r="246272" x14ac:dyDescent="0.25"/>
    <row r="246273" x14ac:dyDescent="0.25"/>
    <row r="246274" x14ac:dyDescent="0.25"/>
    <row r="246275" x14ac:dyDescent="0.25"/>
    <row r="246276" x14ac:dyDescent="0.25"/>
    <row r="246277" x14ac:dyDescent="0.25"/>
    <row r="246278" x14ac:dyDescent="0.25"/>
    <row r="246279" x14ac:dyDescent="0.25"/>
    <row r="246280" x14ac:dyDescent="0.25"/>
    <row r="246281" x14ac:dyDescent="0.25"/>
    <row r="246282" x14ac:dyDescent="0.25"/>
    <row r="246283" x14ac:dyDescent="0.25"/>
    <row r="246284" x14ac:dyDescent="0.25"/>
    <row r="246285" x14ac:dyDescent="0.25"/>
    <row r="246286" x14ac:dyDescent="0.25"/>
    <row r="246287" x14ac:dyDescent="0.25"/>
    <row r="246288" x14ac:dyDescent="0.25"/>
    <row r="246289" x14ac:dyDescent="0.25"/>
    <row r="246290" x14ac:dyDescent="0.25"/>
    <row r="246291" x14ac:dyDescent="0.25"/>
    <row r="246292" x14ac:dyDescent="0.25"/>
    <row r="246293" x14ac:dyDescent="0.25"/>
    <row r="246294" x14ac:dyDescent="0.25"/>
    <row r="246295" x14ac:dyDescent="0.25"/>
    <row r="246296" x14ac:dyDescent="0.25"/>
    <row r="246297" x14ac:dyDescent="0.25"/>
    <row r="246298" x14ac:dyDescent="0.25"/>
    <row r="246299" x14ac:dyDescent="0.25"/>
    <row r="246300" x14ac:dyDescent="0.25"/>
    <row r="246301" x14ac:dyDescent="0.25"/>
    <row r="246302" x14ac:dyDescent="0.25"/>
    <row r="246303" x14ac:dyDescent="0.25"/>
    <row r="246304" x14ac:dyDescent="0.25"/>
    <row r="246305" x14ac:dyDescent="0.25"/>
    <row r="246306" x14ac:dyDescent="0.25"/>
    <row r="246307" x14ac:dyDescent="0.25"/>
    <row r="246308" x14ac:dyDescent="0.25"/>
    <row r="246309" x14ac:dyDescent="0.25"/>
    <row r="246310" x14ac:dyDescent="0.25"/>
    <row r="246311" x14ac:dyDescent="0.25"/>
    <row r="246312" x14ac:dyDescent="0.25"/>
    <row r="246313" x14ac:dyDescent="0.25"/>
    <row r="246314" x14ac:dyDescent="0.25"/>
    <row r="246315" x14ac:dyDescent="0.25"/>
    <row r="246316" x14ac:dyDescent="0.25"/>
    <row r="246317" x14ac:dyDescent="0.25"/>
    <row r="246318" x14ac:dyDescent="0.25"/>
    <row r="246319" x14ac:dyDescent="0.25"/>
    <row r="246320" x14ac:dyDescent="0.25"/>
    <row r="246321" x14ac:dyDescent="0.25"/>
    <row r="246322" x14ac:dyDescent="0.25"/>
    <row r="246323" x14ac:dyDescent="0.25"/>
    <row r="246324" x14ac:dyDescent="0.25"/>
    <row r="246325" x14ac:dyDescent="0.25"/>
    <row r="246326" x14ac:dyDescent="0.25"/>
    <row r="246327" x14ac:dyDescent="0.25"/>
    <row r="246328" x14ac:dyDescent="0.25"/>
    <row r="246329" x14ac:dyDescent="0.25"/>
    <row r="246330" x14ac:dyDescent="0.25"/>
    <row r="246331" x14ac:dyDescent="0.25"/>
    <row r="246332" x14ac:dyDescent="0.25"/>
    <row r="246333" x14ac:dyDescent="0.25"/>
    <row r="246334" x14ac:dyDescent="0.25"/>
    <row r="246335" x14ac:dyDescent="0.25"/>
    <row r="246336" x14ac:dyDescent="0.25"/>
    <row r="246337" x14ac:dyDescent="0.25"/>
    <row r="246338" x14ac:dyDescent="0.25"/>
    <row r="246339" x14ac:dyDescent="0.25"/>
    <row r="246340" x14ac:dyDescent="0.25"/>
    <row r="246341" x14ac:dyDescent="0.25"/>
    <row r="246342" x14ac:dyDescent="0.25"/>
    <row r="246343" x14ac:dyDescent="0.25"/>
    <row r="246344" x14ac:dyDescent="0.25"/>
    <row r="246345" x14ac:dyDescent="0.25"/>
    <row r="246346" x14ac:dyDescent="0.25"/>
    <row r="246347" x14ac:dyDescent="0.25"/>
    <row r="246348" x14ac:dyDescent="0.25"/>
    <row r="246349" x14ac:dyDescent="0.25"/>
    <row r="246350" x14ac:dyDescent="0.25"/>
    <row r="246351" x14ac:dyDescent="0.25"/>
    <row r="246352" x14ac:dyDescent="0.25"/>
    <row r="246353" x14ac:dyDescent="0.25"/>
    <row r="246354" x14ac:dyDescent="0.25"/>
    <row r="246355" x14ac:dyDescent="0.25"/>
    <row r="246356" x14ac:dyDescent="0.25"/>
    <row r="246357" x14ac:dyDescent="0.25"/>
    <row r="246358" x14ac:dyDescent="0.25"/>
    <row r="246359" x14ac:dyDescent="0.25"/>
    <row r="246360" x14ac:dyDescent="0.25"/>
    <row r="246361" x14ac:dyDescent="0.25"/>
    <row r="246362" x14ac:dyDescent="0.25"/>
    <row r="246363" x14ac:dyDescent="0.25"/>
    <row r="246364" x14ac:dyDescent="0.25"/>
    <row r="246365" x14ac:dyDescent="0.25"/>
    <row r="246366" x14ac:dyDescent="0.25"/>
    <row r="246367" x14ac:dyDescent="0.25"/>
    <row r="246368" x14ac:dyDescent="0.25"/>
    <row r="246369" x14ac:dyDescent="0.25"/>
    <row r="246370" x14ac:dyDescent="0.25"/>
    <row r="246371" x14ac:dyDescent="0.25"/>
    <row r="246372" x14ac:dyDescent="0.25"/>
    <row r="246373" x14ac:dyDescent="0.25"/>
    <row r="246374" x14ac:dyDescent="0.25"/>
    <row r="246375" x14ac:dyDescent="0.25"/>
    <row r="246376" x14ac:dyDescent="0.25"/>
    <row r="246377" x14ac:dyDescent="0.25"/>
    <row r="246378" x14ac:dyDescent="0.25"/>
    <row r="246379" x14ac:dyDescent="0.25"/>
    <row r="246380" x14ac:dyDescent="0.25"/>
    <row r="246381" x14ac:dyDescent="0.25"/>
    <row r="246382" x14ac:dyDescent="0.25"/>
    <row r="246383" x14ac:dyDescent="0.25"/>
    <row r="246384" x14ac:dyDescent="0.25"/>
    <row r="246385" x14ac:dyDescent="0.25"/>
    <row r="246386" x14ac:dyDescent="0.25"/>
    <row r="246387" x14ac:dyDescent="0.25"/>
    <row r="246388" x14ac:dyDescent="0.25"/>
    <row r="246389" x14ac:dyDescent="0.25"/>
    <row r="246390" x14ac:dyDescent="0.25"/>
    <row r="246391" x14ac:dyDescent="0.25"/>
    <row r="246392" x14ac:dyDescent="0.25"/>
    <row r="246393" x14ac:dyDescent="0.25"/>
    <row r="246394" x14ac:dyDescent="0.25"/>
    <row r="246395" x14ac:dyDescent="0.25"/>
    <row r="246396" x14ac:dyDescent="0.25"/>
    <row r="246397" x14ac:dyDescent="0.25"/>
    <row r="246398" x14ac:dyDescent="0.25"/>
    <row r="246399" x14ac:dyDescent="0.25"/>
    <row r="246400" x14ac:dyDescent="0.25"/>
    <row r="246401" x14ac:dyDescent="0.25"/>
    <row r="246402" x14ac:dyDescent="0.25"/>
    <row r="246403" x14ac:dyDescent="0.25"/>
    <row r="246404" x14ac:dyDescent="0.25"/>
    <row r="246405" x14ac:dyDescent="0.25"/>
    <row r="246406" x14ac:dyDescent="0.25"/>
    <row r="246407" x14ac:dyDescent="0.25"/>
    <row r="246408" x14ac:dyDescent="0.25"/>
    <row r="246409" x14ac:dyDescent="0.25"/>
    <row r="246410" x14ac:dyDescent="0.25"/>
    <row r="246411" x14ac:dyDescent="0.25"/>
    <row r="246412" x14ac:dyDescent="0.25"/>
    <row r="246413" x14ac:dyDescent="0.25"/>
    <row r="246414" x14ac:dyDescent="0.25"/>
    <row r="246415" x14ac:dyDescent="0.25"/>
    <row r="246416" x14ac:dyDescent="0.25"/>
    <row r="246417" x14ac:dyDescent="0.25"/>
    <row r="246418" x14ac:dyDescent="0.25"/>
    <row r="246419" x14ac:dyDescent="0.25"/>
    <row r="246420" x14ac:dyDescent="0.25"/>
    <row r="246421" x14ac:dyDescent="0.25"/>
    <row r="246422" x14ac:dyDescent="0.25"/>
    <row r="246423" x14ac:dyDescent="0.25"/>
    <row r="246424" x14ac:dyDescent="0.25"/>
    <row r="246425" x14ac:dyDescent="0.25"/>
    <row r="246426" x14ac:dyDescent="0.25"/>
    <row r="246427" x14ac:dyDescent="0.25"/>
    <row r="246428" x14ac:dyDescent="0.25"/>
    <row r="246429" x14ac:dyDescent="0.25"/>
    <row r="246430" x14ac:dyDescent="0.25"/>
    <row r="246431" x14ac:dyDescent="0.25"/>
    <row r="246432" x14ac:dyDescent="0.25"/>
    <row r="246433" x14ac:dyDescent="0.25"/>
    <row r="246434" x14ac:dyDescent="0.25"/>
    <row r="246435" x14ac:dyDescent="0.25"/>
    <row r="246436" x14ac:dyDescent="0.25"/>
    <row r="246437" x14ac:dyDescent="0.25"/>
    <row r="246438" x14ac:dyDescent="0.25"/>
    <row r="246439" x14ac:dyDescent="0.25"/>
    <row r="246440" x14ac:dyDescent="0.25"/>
    <row r="246441" x14ac:dyDescent="0.25"/>
    <row r="246442" x14ac:dyDescent="0.25"/>
    <row r="246443" x14ac:dyDescent="0.25"/>
    <row r="246444" x14ac:dyDescent="0.25"/>
    <row r="246445" x14ac:dyDescent="0.25"/>
    <row r="246446" x14ac:dyDescent="0.25"/>
    <row r="246447" x14ac:dyDescent="0.25"/>
    <row r="246448" x14ac:dyDescent="0.25"/>
    <row r="246449" x14ac:dyDescent="0.25"/>
    <row r="246450" x14ac:dyDescent="0.25"/>
    <row r="246451" x14ac:dyDescent="0.25"/>
    <row r="246452" x14ac:dyDescent="0.25"/>
    <row r="246453" x14ac:dyDescent="0.25"/>
    <row r="246454" x14ac:dyDescent="0.25"/>
    <row r="246455" x14ac:dyDescent="0.25"/>
    <row r="246456" x14ac:dyDescent="0.25"/>
    <row r="246457" x14ac:dyDescent="0.25"/>
    <row r="246458" x14ac:dyDescent="0.25"/>
    <row r="246459" x14ac:dyDescent="0.25"/>
    <row r="246460" x14ac:dyDescent="0.25"/>
    <row r="246461" x14ac:dyDescent="0.25"/>
    <row r="246462" x14ac:dyDescent="0.25"/>
    <row r="246463" x14ac:dyDescent="0.25"/>
    <row r="246464" x14ac:dyDescent="0.25"/>
    <row r="246465" x14ac:dyDescent="0.25"/>
    <row r="246466" x14ac:dyDescent="0.25"/>
    <row r="246467" x14ac:dyDescent="0.25"/>
    <row r="246468" x14ac:dyDescent="0.25"/>
    <row r="246469" x14ac:dyDescent="0.25"/>
    <row r="246470" x14ac:dyDescent="0.25"/>
    <row r="246471" x14ac:dyDescent="0.25"/>
    <row r="246472" x14ac:dyDescent="0.25"/>
    <row r="246473" x14ac:dyDescent="0.25"/>
    <row r="246474" x14ac:dyDescent="0.25"/>
    <row r="246475" x14ac:dyDescent="0.25"/>
    <row r="246476" x14ac:dyDescent="0.25"/>
    <row r="246477" x14ac:dyDescent="0.25"/>
    <row r="246478" x14ac:dyDescent="0.25"/>
    <row r="246479" x14ac:dyDescent="0.25"/>
    <row r="246480" x14ac:dyDescent="0.25"/>
    <row r="246481" x14ac:dyDescent="0.25"/>
    <row r="246482" x14ac:dyDescent="0.25"/>
    <row r="246483" x14ac:dyDescent="0.25"/>
    <row r="246484" x14ac:dyDescent="0.25"/>
    <row r="246485" x14ac:dyDescent="0.25"/>
    <row r="246486" x14ac:dyDescent="0.25"/>
    <row r="246487" x14ac:dyDescent="0.25"/>
    <row r="246488" x14ac:dyDescent="0.25"/>
    <row r="246489" x14ac:dyDescent="0.25"/>
    <row r="246490" x14ac:dyDescent="0.25"/>
    <row r="246491" x14ac:dyDescent="0.25"/>
    <row r="246492" x14ac:dyDescent="0.25"/>
    <row r="246493" x14ac:dyDescent="0.25"/>
    <row r="246494" x14ac:dyDescent="0.25"/>
    <row r="246495" x14ac:dyDescent="0.25"/>
    <row r="246496" x14ac:dyDescent="0.25"/>
    <row r="246497" x14ac:dyDescent="0.25"/>
    <row r="246498" x14ac:dyDescent="0.25"/>
    <row r="246499" x14ac:dyDescent="0.25"/>
    <row r="246500" x14ac:dyDescent="0.25"/>
    <row r="246501" x14ac:dyDescent="0.25"/>
    <row r="246502" x14ac:dyDescent="0.25"/>
    <row r="246503" x14ac:dyDescent="0.25"/>
    <row r="246504" x14ac:dyDescent="0.25"/>
    <row r="246505" x14ac:dyDescent="0.25"/>
    <row r="246506" x14ac:dyDescent="0.25"/>
    <row r="246507" x14ac:dyDescent="0.25"/>
    <row r="246508" x14ac:dyDescent="0.25"/>
    <row r="246509" x14ac:dyDescent="0.25"/>
    <row r="246510" x14ac:dyDescent="0.25"/>
    <row r="246511" x14ac:dyDescent="0.25"/>
    <row r="246512" x14ac:dyDescent="0.25"/>
    <row r="246513" x14ac:dyDescent="0.25"/>
    <row r="246514" x14ac:dyDescent="0.25"/>
    <row r="246515" x14ac:dyDescent="0.25"/>
    <row r="246516" x14ac:dyDescent="0.25"/>
    <row r="246517" x14ac:dyDescent="0.25"/>
    <row r="246518" x14ac:dyDescent="0.25"/>
    <row r="246519" x14ac:dyDescent="0.25"/>
    <row r="246520" x14ac:dyDescent="0.25"/>
    <row r="246521" x14ac:dyDescent="0.25"/>
    <row r="246522" x14ac:dyDescent="0.25"/>
    <row r="246523" x14ac:dyDescent="0.25"/>
    <row r="246524" x14ac:dyDescent="0.25"/>
    <row r="246525" x14ac:dyDescent="0.25"/>
    <row r="246526" x14ac:dyDescent="0.25"/>
    <row r="246527" x14ac:dyDescent="0.25"/>
    <row r="246528" x14ac:dyDescent="0.25"/>
    <row r="246529" x14ac:dyDescent="0.25"/>
    <row r="246530" x14ac:dyDescent="0.25"/>
    <row r="246531" x14ac:dyDescent="0.25"/>
    <row r="246532" x14ac:dyDescent="0.25"/>
    <row r="246533" x14ac:dyDescent="0.25"/>
    <row r="246534" x14ac:dyDescent="0.25"/>
    <row r="246535" x14ac:dyDescent="0.25"/>
    <row r="246536" x14ac:dyDescent="0.25"/>
    <row r="246537" x14ac:dyDescent="0.25"/>
    <row r="246538" x14ac:dyDescent="0.25"/>
    <row r="246539" x14ac:dyDescent="0.25"/>
    <row r="246540" x14ac:dyDescent="0.25"/>
    <row r="246541" x14ac:dyDescent="0.25"/>
    <row r="246542" x14ac:dyDescent="0.25"/>
    <row r="246543" x14ac:dyDescent="0.25"/>
    <row r="246544" x14ac:dyDescent="0.25"/>
    <row r="246545" x14ac:dyDescent="0.25"/>
    <row r="246546" x14ac:dyDescent="0.25"/>
    <row r="246547" x14ac:dyDescent="0.25"/>
    <row r="246548" x14ac:dyDescent="0.25"/>
    <row r="246549" x14ac:dyDescent="0.25"/>
    <row r="246550" x14ac:dyDescent="0.25"/>
    <row r="246551" x14ac:dyDescent="0.25"/>
    <row r="246552" x14ac:dyDescent="0.25"/>
    <row r="246553" x14ac:dyDescent="0.25"/>
    <row r="246554" x14ac:dyDescent="0.25"/>
    <row r="246555" x14ac:dyDescent="0.25"/>
    <row r="246556" x14ac:dyDescent="0.25"/>
    <row r="246557" x14ac:dyDescent="0.25"/>
    <row r="246558" x14ac:dyDescent="0.25"/>
    <row r="246559" x14ac:dyDescent="0.25"/>
    <row r="246560" x14ac:dyDescent="0.25"/>
    <row r="246561" x14ac:dyDescent="0.25"/>
    <row r="246562" x14ac:dyDescent="0.25"/>
    <row r="246563" x14ac:dyDescent="0.25"/>
    <row r="246564" x14ac:dyDescent="0.25"/>
    <row r="246565" x14ac:dyDescent="0.25"/>
    <row r="246566" x14ac:dyDescent="0.25"/>
    <row r="246567" x14ac:dyDescent="0.25"/>
    <row r="246568" x14ac:dyDescent="0.25"/>
    <row r="246569" x14ac:dyDescent="0.25"/>
    <row r="246570" x14ac:dyDescent="0.25"/>
    <row r="246571" x14ac:dyDescent="0.25"/>
    <row r="246572" x14ac:dyDescent="0.25"/>
    <row r="246573" x14ac:dyDescent="0.25"/>
    <row r="246574" x14ac:dyDescent="0.25"/>
    <row r="246575" x14ac:dyDescent="0.25"/>
    <row r="246576" x14ac:dyDescent="0.25"/>
    <row r="246577" x14ac:dyDescent="0.25"/>
    <row r="246578" x14ac:dyDescent="0.25"/>
    <row r="246579" x14ac:dyDescent="0.25"/>
    <row r="246580" x14ac:dyDescent="0.25"/>
    <row r="246581" x14ac:dyDescent="0.25"/>
    <row r="246582" x14ac:dyDescent="0.25"/>
    <row r="246583" x14ac:dyDescent="0.25"/>
    <row r="246584" x14ac:dyDescent="0.25"/>
    <row r="246585" x14ac:dyDescent="0.25"/>
    <row r="246586" x14ac:dyDescent="0.25"/>
    <row r="246587" x14ac:dyDescent="0.25"/>
    <row r="246588" x14ac:dyDescent="0.25"/>
    <row r="246589" x14ac:dyDescent="0.25"/>
    <row r="246590" x14ac:dyDescent="0.25"/>
    <row r="246591" x14ac:dyDescent="0.25"/>
    <row r="246592" x14ac:dyDescent="0.25"/>
    <row r="246593" x14ac:dyDescent="0.25"/>
    <row r="246594" x14ac:dyDescent="0.25"/>
    <row r="246595" x14ac:dyDescent="0.25"/>
    <row r="246596" x14ac:dyDescent="0.25"/>
    <row r="246597" x14ac:dyDescent="0.25"/>
    <row r="246598" x14ac:dyDescent="0.25"/>
    <row r="246599" x14ac:dyDescent="0.25"/>
    <row r="246600" x14ac:dyDescent="0.25"/>
    <row r="246601" x14ac:dyDescent="0.25"/>
    <row r="246602" x14ac:dyDescent="0.25"/>
    <row r="246603" x14ac:dyDescent="0.25"/>
    <row r="246604" x14ac:dyDescent="0.25"/>
    <row r="246605" x14ac:dyDescent="0.25"/>
    <row r="246606" x14ac:dyDescent="0.25"/>
    <row r="246607" x14ac:dyDescent="0.25"/>
    <row r="246608" x14ac:dyDescent="0.25"/>
    <row r="246609" x14ac:dyDescent="0.25"/>
    <row r="246610" x14ac:dyDescent="0.25"/>
    <row r="246611" x14ac:dyDescent="0.25"/>
    <row r="246612" x14ac:dyDescent="0.25"/>
    <row r="246613" x14ac:dyDescent="0.25"/>
    <row r="246614" x14ac:dyDescent="0.25"/>
    <row r="246615" x14ac:dyDescent="0.25"/>
    <row r="246616" x14ac:dyDescent="0.25"/>
    <row r="246617" x14ac:dyDescent="0.25"/>
    <row r="246618" x14ac:dyDescent="0.25"/>
    <row r="246619" x14ac:dyDescent="0.25"/>
    <row r="246620" x14ac:dyDescent="0.25"/>
    <row r="246621" x14ac:dyDescent="0.25"/>
    <row r="246622" x14ac:dyDescent="0.25"/>
    <row r="246623" x14ac:dyDescent="0.25"/>
    <row r="246624" x14ac:dyDescent="0.25"/>
    <row r="246625" x14ac:dyDescent="0.25"/>
    <row r="246626" x14ac:dyDescent="0.25"/>
    <row r="246627" x14ac:dyDescent="0.25"/>
    <row r="246628" x14ac:dyDescent="0.25"/>
    <row r="246629" x14ac:dyDescent="0.25"/>
    <row r="246630" x14ac:dyDescent="0.25"/>
    <row r="246631" x14ac:dyDescent="0.25"/>
    <row r="246632" x14ac:dyDescent="0.25"/>
    <row r="246633" x14ac:dyDescent="0.25"/>
    <row r="246634" x14ac:dyDescent="0.25"/>
    <row r="246635" x14ac:dyDescent="0.25"/>
    <row r="246636" x14ac:dyDescent="0.25"/>
    <row r="246637" x14ac:dyDescent="0.25"/>
    <row r="246638" x14ac:dyDescent="0.25"/>
    <row r="246639" x14ac:dyDescent="0.25"/>
    <row r="246640" x14ac:dyDescent="0.25"/>
    <row r="246641" x14ac:dyDescent="0.25"/>
    <row r="246642" x14ac:dyDescent="0.25"/>
    <row r="246643" x14ac:dyDescent="0.25"/>
    <row r="246644" x14ac:dyDescent="0.25"/>
    <row r="246645" x14ac:dyDescent="0.25"/>
    <row r="246646" x14ac:dyDescent="0.25"/>
    <row r="246647" x14ac:dyDescent="0.25"/>
    <row r="246648" x14ac:dyDescent="0.25"/>
    <row r="246649" x14ac:dyDescent="0.25"/>
    <row r="246650" x14ac:dyDescent="0.25"/>
    <row r="246651" x14ac:dyDescent="0.25"/>
    <row r="246652" x14ac:dyDescent="0.25"/>
    <row r="246653" x14ac:dyDescent="0.25"/>
    <row r="246654" x14ac:dyDescent="0.25"/>
    <row r="246655" x14ac:dyDescent="0.25"/>
    <row r="246656" x14ac:dyDescent="0.25"/>
    <row r="246657" x14ac:dyDescent="0.25"/>
    <row r="246658" x14ac:dyDescent="0.25"/>
    <row r="246659" x14ac:dyDescent="0.25"/>
    <row r="246660" x14ac:dyDescent="0.25"/>
    <row r="246661" x14ac:dyDescent="0.25"/>
    <row r="246662" x14ac:dyDescent="0.25"/>
    <row r="246663" x14ac:dyDescent="0.25"/>
    <row r="246664" x14ac:dyDescent="0.25"/>
    <row r="246665" x14ac:dyDescent="0.25"/>
    <row r="246666" x14ac:dyDescent="0.25"/>
    <row r="246667" x14ac:dyDescent="0.25"/>
    <row r="246668" x14ac:dyDescent="0.25"/>
    <row r="246669" x14ac:dyDescent="0.25"/>
    <row r="246670" x14ac:dyDescent="0.25"/>
    <row r="246671" x14ac:dyDescent="0.25"/>
    <row r="246672" x14ac:dyDescent="0.25"/>
    <row r="246673" x14ac:dyDescent="0.25"/>
    <row r="246674" x14ac:dyDescent="0.25"/>
    <row r="246675" x14ac:dyDescent="0.25"/>
    <row r="246676" x14ac:dyDescent="0.25"/>
    <row r="246677" x14ac:dyDescent="0.25"/>
    <row r="246678" x14ac:dyDescent="0.25"/>
    <row r="246679" x14ac:dyDescent="0.25"/>
    <row r="246680" x14ac:dyDescent="0.25"/>
    <row r="246681" x14ac:dyDescent="0.25"/>
    <row r="246682" x14ac:dyDescent="0.25"/>
    <row r="246683" x14ac:dyDescent="0.25"/>
    <row r="246684" x14ac:dyDescent="0.25"/>
    <row r="246685" x14ac:dyDescent="0.25"/>
    <row r="246686" x14ac:dyDescent="0.25"/>
    <row r="246687" x14ac:dyDescent="0.25"/>
    <row r="246688" x14ac:dyDescent="0.25"/>
    <row r="246689" x14ac:dyDescent="0.25"/>
    <row r="246690" x14ac:dyDescent="0.25"/>
    <row r="246691" x14ac:dyDescent="0.25"/>
    <row r="246692" x14ac:dyDescent="0.25"/>
    <row r="246693" x14ac:dyDescent="0.25"/>
    <row r="246694" x14ac:dyDescent="0.25"/>
    <row r="246695" x14ac:dyDescent="0.25"/>
    <row r="246696" x14ac:dyDescent="0.25"/>
    <row r="246697" x14ac:dyDescent="0.25"/>
    <row r="246698" x14ac:dyDescent="0.25"/>
    <row r="246699" x14ac:dyDescent="0.25"/>
    <row r="246700" x14ac:dyDescent="0.25"/>
    <row r="246701" x14ac:dyDescent="0.25"/>
    <row r="246702" x14ac:dyDescent="0.25"/>
    <row r="246703" x14ac:dyDescent="0.25"/>
    <row r="246704" x14ac:dyDescent="0.25"/>
    <row r="246705" x14ac:dyDescent="0.25"/>
    <row r="246706" x14ac:dyDescent="0.25"/>
    <row r="246707" x14ac:dyDescent="0.25"/>
    <row r="246708" x14ac:dyDescent="0.25"/>
    <row r="246709" x14ac:dyDescent="0.25"/>
    <row r="246710" x14ac:dyDescent="0.25"/>
    <row r="246711" x14ac:dyDescent="0.25"/>
    <row r="246712" x14ac:dyDescent="0.25"/>
    <row r="246713" x14ac:dyDescent="0.25"/>
    <row r="246714" x14ac:dyDescent="0.25"/>
    <row r="246715" x14ac:dyDescent="0.25"/>
    <row r="246716" x14ac:dyDescent="0.25"/>
    <row r="246717" x14ac:dyDescent="0.25"/>
    <row r="246718" x14ac:dyDescent="0.25"/>
    <row r="246719" x14ac:dyDescent="0.25"/>
    <row r="246720" x14ac:dyDescent="0.25"/>
    <row r="246721" x14ac:dyDescent="0.25"/>
    <row r="246722" x14ac:dyDescent="0.25"/>
    <row r="246723" x14ac:dyDescent="0.25"/>
    <row r="246724" x14ac:dyDescent="0.25"/>
    <row r="246725" x14ac:dyDescent="0.25"/>
    <row r="246726" x14ac:dyDescent="0.25"/>
    <row r="246727" x14ac:dyDescent="0.25"/>
    <row r="246728" x14ac:dyDescent="0.25"/>
    <row r="246729" x14ac:dyDescent="0.25"/>
    <row r="246730" x14ac:dyDescent="0.25"/>
    <row r="246731" x14ac:dyDescent="0.25"/>
    <row r="246732" x14ac:dyDescent="0.25"/>
    <row r="246733" x14ac:dyDescent="0.25"/>
    <row r="246734" x14ac:dyDescent="0.25"/>
    <row r="246735" x14ac:dyDescent="0.25"/>
    <row r="246736" x14ac:dyDescent="0.25"/>
    <row r="246737" x14ac:dyDescent="0.25"/>
    <row r="246738" x14ac:dyDescent="0.25"/>
    <row r="246739" x14ac:dyDescent="0.25"/>
    <row r="246740" x14ac:dyDescent="0.25"/>
    <row r="246741" x14ac:dyDescent="0.25"/>
    <row r="246742" x14ac:dyDescent="0.25"/>
    <row r="246743" x14ac:dyDescent="0.25"/>
    <row r="246744" x14ac:dyDescent="0.25"/>
    <row r="246745" x14ac:dyDescent="0.25"/>
    <row r="246746" x14ac:dyDescent="0.25"/>
    <row r="246747" x14ac:dyDescent="0.25"/>
    <row r="246748" x14ac:dyDescent="0.25"/>
    <row r="246749" x14ac:dyDescent="0.25"/>
    <row r="246750" x14ac:dyDescent="0.25"/>
    <row r="246751" x14ac:dyDescent="0.25"/>
    <row r="246752" x14ac:dyDescent="0.25"/>
    <row r="246753" x14ac:dyDescent="0.25"/>
    <row r="246754" x14ac:dyDescent="0.25"/>
    <row r="246755" x14ac:dyDescent="0.25"/>
    <row r="246756" x14ac:dyDescent="0.25"/>
    <row r="246757" x14ac:dyDescent="0.25"/>
    <row r="246758" x14ac:dyDescent="0.25"/>
    <row r="246759" x14ac:dyDescent="0.25"/>
    <row r="246760" x14ac:dyDescent="0.25"/>
    <row r="246761" x14ac:dyDescent="0.25"/>
    <row r="246762" x14ac:dyDescent="0.25"/>
    <row r="246763" x14ac:dyDescent="0.25"/>
    <row r="246764" x14ac:dyDescent="0.25"/>
    <row r="246765" x14ac:dyDescent="0.25"/>
    <row r="246766" x14ac:dyDescent="0.25"/>
    <row r="246767" x14ac:dyDescent="0.25"/>
    <row r="246768" x14ac:dyDescent="0.25"/>
    <row r="246769" x14ac:dyDescent="0.25"/>
    <row r="246770" x14ac:dyDescent="0.25"/>
    <row r="246771" x14ac:dyDescent="0.25"/>
    <row r="246772" x14ac:dyDescent="0.25"/>
    <row r="246773" x14ac:dyDescent="0.25"/>
    <row r="246774" x14ac:dyDescent="0.25"/>
    <row r="246775" x14ac:dyDescent="0.25"/>
    <row r="246776" x14ac:dyDescent="0.25"/>
    <row r="246777" x14ac:dyDescent="0.25"/>
    <row r="246778" x14ac:dyDescent="0.25"/>
    <row r="246779" x14ac:dyDescent="0.25"/>
    <row r="246780" x14ac:dyDescent="0.25"/>
    <row r="246781" x14ac:dyDescent="0.25"/>
    <row r="246782" x14ac:dyDescent="0.25"/>
    <row r="246783" x14ac:dyDescent="0.25"/>
    <row r="246784" x14ac:dyDescent="0.25"/>
    <row r="246785" x14ac:dyDescent="0.25"/>
    <row r="246786" x14ac:dyDescent="0.25"/>
    <row r="246787" x14ac:dyDescent="0.25"/>
    <row r="246788" x14ac:dyDescent="0.25"/>
    <row r="246789" x14ac:dyDescent="0.25"/>
    <row r="246790" x14ac:dyDescent="0.25"/>
    <row r="246791" x14ac:dyDescent="0.25"/>
    <row r="246792" x14ac:dyDescent="0.25"/>
    <row r="246793" x14ac:dyDescent="0.25"/>
    <row r="246794" x14ac:dyDescent="0.25"/>
    <row r="246795" x14ac:dyDescent="0.25"/>
    <row r="246796" x14ac:dyDescent="0.25"/>
    <row r="246797" x14ac:dyDescent="0.25"/>
    <row r="246798" x14ac:dyDescent="0.25"/>
    <row r="246799" x14ac:dyDescent="0.25"/>
    <row r="246800" x14ac:dyDescent="0.25"/>
    <row r="246801" x14ac:dyDescent="0.25"/>
    <row r="246802" x14ac:dyDescent="0.25"/>
    <row r="246803" x14ac:dyDescent="0.25"/>
    <row r="246804" x14ac:dyDescent="0.25"/>
    <row r="246805" x14ac:dyDescent="0.25"/>
    <row r="246806" x14ac:dyDescent="0.25"/>
    <row r="246807" x14ac:dyDescent="0.25"/>
    <row r="246808" x14ac:dyDescent="0.25"/>
    <row r="246809" x14ac:dyDescent="0.25"/>
    <row r="246810" x14ac:dyDescent="0.25"/>
    <row r="246811" x14ac:dyDescent="0.25"/>
    <row r="246812" x14ac:dyDescent="0.25"/>
    <row r="246813" x14ac:dyDescent="0.25"/>
    <row r="246814" x14ac:dyDescent="0.25"/>
    <row r="246815" x14ac:dyDescent="0.25"/>
    <row r="246816" x14ac:dyDescent="0.25"/>
    <row r="246817" x14ac:dyDescent="0.25"/>
    <row r="246818" x14ac:dyDescent="0.25"/>
    <row r="246819" x14ac:dyDescent="0.25"/>
    <row r="246820" x14ac:dyDescent="0.25"/>
    <row r="246821" x14ac:dyDescent="0.25"/>
    <row r="246822" x14ac:dyDescent="0.25"/>
    <row r="246823" x14ac:dyDescent="0.25"/>
    <row r="246824" x14ac:dyDescent="0.25"/>
    <row r="246825" x14ac:dyDescent="0.25"/>
    <row r="246826" x14ac:dyDescent="0.25"/>
    <row r="246827" x14ac:dyDescent="0.25"/>
    <row r="246828" x14ac:dyDescent="0.25"/>
    <row r="246829" x14ac:dyDescent="0.25"/>
    <row r="246830" x14ac:dyDescent="0.25"/>
    <row r="246831" x14ac:dyDescent="0.25"/>
    <row r="246832" x14ac:dyDescent="0.25"/>
    <row r="246833" x14ac:dyDescent="0.25"/>
    <row r="246834" x14ac:dyDescent="0.25"/>
    <row r="246835" x14ac:dyDescent="0.25"/>
    <row r="246836" x14ac:dyDescent="0.25"/>
    <row r="246837" x14ac:dyDescent="0.25"/>
    <row r="246838" x14ac:dyDescent="0.25"/>
    <row r="246839" x14ac:dyDescent="0.25"/>
    <row r="246840" x14ac:dyDescent="0.25"/>
    <row r="246841" x14ac:dyDescent="0.25"/>
    <row r="246842" x14ac:dyDescent="0.25"/>
    <row r="246843" x14ac:dyDescent="0.25"/>
    <row r="246844" x14ac:dyDescent="0.25"/>
    <row r="246845" x14ac:dyDescent="0.25"/>
    <row r="246846" x14ac:dyDescent="0.25"/>
    <row r="246847" x14ac:dyDescent="0.25"/>
    <row r="246848" x14ac:dyDescent="0.25"/>
    <row r="246849" x14ac:dyDescent="0.25"/>
    <row r="246850" x14ac:dyDescent="0.25"/>
    <row r="246851" x14ac:dyDescent="0.25"/>
    <row r="246852" x14ac:dyDescent="0.25"/>
    <row r="246853" x14ac:dyDescent="0.25"/>
    <row r="246854" x14ac:dyDescent="0.25"/>
    <row r="246855" x14ac:dyDescent="0.25"/>
    <row r="246856" x14ac:dyDescent="0.25"/>
    <row r="246857" x14ac:dyDescent="0.25"/>
    <row r="246858" x14ac:dyDescent="0.25"/>
    <row r="246859" x14ac:dyDescent="0.25"/>
    <row r="246860" x14ac:dyDescent="0.25"/>
    <row r="246861" x14ac:dyDescent="0.25"/>
    <row r="246862" x14ac:dyDescent="0.25"/>
    <row r="246863" x14ac:dyDescent="0.25"/>
    <row r="246864" x14ac:dyDescent="0.25"/>
    <row r="246865" x14ac:dyDescent="0.25"/>
    <row r="246866" x14ac:dyDescent="0.25"/>
    <row r="246867" x14ac:dyDescent="0.25"/>
    <row r="246868" x14ac:dyDescent="0.25"/>
    <row r="246869" x14ac:dyDescent="0.25"/>
    <row r="246870" x14ac:dyDescent="0.25"/>
    <row r="246871" x14ac:dyDescent="0.25"/>
    <row r="246872" x14ac:dyDescent="0.25"/>
    <row r="246873" x14ac:dyDescent="0.25"/>
    <row r="246874" x14ac:dyDescent="0.25"/>
    <row r="246875" x14ac:dyDescent="0.25"/>
    <row r="246876" x14ac:dyDescent="0.25"/>
    <row r="246877" x14ac:dyDescent="0.25"/>
    <row r="246878" x14ac:dyDescent="0.25"/>
    <row r="246879" x14ac:dyDescent="0.25"/>
    <row r="246880" x14ac:dyDescent="0.25"/>
    <row r="246881" x14ac:dyDescent="0.25"/>
    <row r="246882" x14ac:dyDescent="0.25"/>
    <row r="246883" x14ac:dyDescent="0.25"/>
    <row r="246884" x14ac:dyDescent="0.25"/>
    <row r="246885" x14ac:dyDescent="0.25"/>
    <row r="246886" x14ac:dyDescent="0.25"/>
    <row r="246887" x14ac:dyDescent="0.25"/>
    <row r="246888" x14ac:dyDescent="0.25"/>
    <row r="246889" x14ac:dyDescent="0.25"/>
    <row r="246890" x14ac:dyDescent="0.25"/>
    <row r="246891" x14ac:dyDescent="0.25"/>
    <row r="246892" x14ac:dyDescent="0.25"/>
    <row r="246893" x14ac:dyDescent="0.25"/>
    <row r="246894" x14ac:dyDescent="0.25"/>
    <row r="246895" x14ac:dyDescent="0.25"/>
    <row r="246896" x14ac:dyDescent="0.25"/>
    <row r="246897" x14ac:dyDescent="0.25"/>
    <row r="246898" x14ac:dyDescent="0.25"/>
    <row r="246899" x14ac:dyDescent="0.25"/>
    <row r="246900" x14ac:dyDescent="0.25"/>
    <row r="246901" x14ac:dyDescent="0.25"/>
    <row r="246902" x14ac:dyDescent="0.25"/>
    <row r="246903" x14ac:dyDescent="0.25"/>
    <row r="246904" x14ac:dyDescent="0.25"/>
    <row r="246905" x14ac:dyDescent="0.25"/>
    <row r="246906" x14ac:dyDescent="0.25"/>
    <row r="246907" x14ac:dyDescent="0.25"/>
    <row r="246908" x14ac:dyDescent="0.25"/>
    <row r="246909" x14ac:dyDescent="0.25"/>
    <row r="246910" x14ac:dyDescent="0.25"/>
    <row r="246911" x14ac:dyDescent="0.25"/>
    <row r="246912" x14ac:dyDescent="0.25"/>
    <row r="246913" x14ac:dyDescent="0.25"/>
    <row r="246914" x14ac:dyDescent="0.25"/>
    <row r="246915" x14ac:dyDescent="0.25"/>
    <row r="246916" x14ac:dyDescent="0.25"/>
    <row r="246917" x14ac:dyDescent="0.25"/>
    <row r="246918" x14ac:dyDescent="0.25"/>
    <row r="246919" x14ac:dyDescent="0.25"/>
    <row r="246920" x14ac:dyDescent="0.25"/>
    <row r="246921" x14ac:dyDescent="0.25"/>
    <row r="246922" x14ac:dyDescent="0.25"/>
    <row r="246923" x14ac:dyDescent="0.25"/>
    <row r="246924" x14ac:dyDescent="0.25"/>
    <row r="246925" x14ac:dyDescent="0.25"/>
    <row r="246926" x14ac:dyDescent="0.25"/>
    <row r="246927" x14ac:dyDescent="0.25"/>
    <row r="246928" x14ac:dyDescent="0.25"/>
    <row r="246929" x14ac:dyDescent="0.25"/>
    <row r="246930" x14ac:dyDescent="0.25"/>
    <row r="246931" x14ac:dyDescent="0.25"/>
    <row r="246932" x14ac:dyDescent="0.25"/>
    <row r="246933" x14ac:dyDescent="0.25"/>
    <row r="246934" x14ac:dyDescent="0.25"/>
    <row r="246935" x14ac:dyDescent="0.25"/>
    <row r="246936" x14ac:dyDescent="0.25"/>
    <row r="246937" x14ac:dyDescent="0.25"/>
    <row r="246938" x14ac:dyDescent="0.25"/>
    <row r="246939" x14ac:dyDescent="0.25"/>
    <row r="246940" x14ac:dyDescent="0.25"/>
    <row r="246941" x14ac:dyDescent="0.25"/>
    <row r="246942" x14ac:dyDescent="0.25"/>
    <row r="246943" x14ac:dyDescent="0.25"/>
    <row r="246944" x14ac:dyDescent="0.25"/>
    <row r="246945" x14ac:dyDescent="0.25"/>
    <row r="246946" x14ac:dyDescent="0.25"/>
    <row r="246947" x14ac:dyDescent="0.25"/>
    <row r="246948" x14ac:dyDescent="0.25"/>
    <row r="246949" x14ac:dyDescent="0.25"/>
    <row r="246950" x14ac:dyDescent="0.25"/>
    <row r="246951" x14ac:dyDescent="0.25"/>
    <row r="246952" x14ac:dyDescent="0.25"/>
    <row r="246953" x14ac:dyDescent="0.25"/>
    <row r="246954" x14ac:dyDescent="0.25"/>
    <row r="246955" x14ac:dyDescent="0.25"/>
    <row r="246956" x14ac:dyDescent="0.25"/>
    <row r="246957" x14ac:dyDescent="0.25"/>
    <row r="246958" x14ac:dyDescent="0.25"/>
    <row r="246959" x14ac:dyDescent="0.25"/>
    <row r="246960" x14ac:dyDescent="0.25"/>
    <row r="246961" x14ac:dyDescent="0.25"/>
    <row r="246962" x14ac:dyDescent="0.25"/>
    <row r="246963" x14ac:dyDescent="0.25"/>
    <row r="246964" x14ac:dyDescent="0.25"/>
    <row r="246965" x14ac:dyDescent="0.25"/>
    <row r="246966" x14ac:dyDescent="0.25"/>
    <row r="246967" x14ac:dyDescent="0.25"/>
    <row r="246968" x14ac:dyDescent="0.25"/>
    <row r="246969" x14ac:dyDescent="0.25"/>
    <row r="246970" x14ac:dyDescent="0.25"/>
    <row r="246971" x14ac:dyDescent="0.25"/>
    <row r="246972" x14ac:dyDescent="0.25"/>
    <row r="246973" x14ac:dyDescent="0.25"/>
    <row r="246974" x14ac:dyDescent="0.25"/>
    <row r="246975" x14ac:dyDescent="0.25"/>
    <row r="246976" x14ac:dyDescent="0.25"/>
    <row r="246977" x14ac:dyDescent="0.25"/>
    <row r="246978" x14ac:dyDescent="0.25"/>
    <row r="246979" x14ac:dyDescent="0.25"/>
    <row r="246980" x14ac:dyDescent="0.25"/>
    <row r="246981" x14ac:dyDescent="0.25"/>
    <row r="246982" x14ac:dyDescent="0.25"/>
    <row r="246983" x14ac:dyDescent="0.25"/>
    <row r="246984" x14ac:dyDescent="0.25"/>
    <row r="246985" x14ac:dyDescent="0.25"/>
    <row r="246986" x14ac:dyDescent="0.25"/>
    <row r="246987" x14ac:dyDescent="0.25"/>
    <row r="246988" x14ac:dyDescent="0.25"/>
    <row r="246989" x14ac:dyDescent="0.25"/>
    <row r="246990" x14ac:dyDescent="0.25"/>
    <row r="246991" x14ac:dyDescent="0.25"/>
    <row r="246992" x14ac:dyDescent="0.25"/>
    <row r="246993" x14ac:dyDescent="0.25"/>
    <row r="246994" x14ac:dyDescent="0.25"/>
    <row r="246995" x14ac:dyDescent="0.25"/>
    <row r="246996" x14ac:dyDescent="0.25"/>
    <row r="246997" x14ac:dyDescent="0.25"/>
    <row r="246998" x14ac:dyDescent="0.25"/>
    <row r="246999" x14ac:dyDescent="0.25"/>
    <row r="247000" x14ac:dyDescent="0.25"/>
    <row r="247001" x14ac:dyDescent="0.25"/>
    <row r="247002" x14ac:dyDescent="0.25"/>
    <row r="247003" x14ac:dyDescent="0.25"/>
    <row r="247004" x14ac:dyDescent="0.25"/>
    <row r="247005" x14ac:dyDescent="0.25"/>
    <row r="247006" x14ac:dyDescent="0.25"/>
    <row r="247007" x14ac:dyDescent="0.25"/>
    <row r="247008" x14ac:dyDescent="0.25"/>
    <row r="247009" x14ac:dyDescent="0.25"/>
    <row r="247010" x14ac:dyDescent="0.25"/>
    <row r="247011" x14ac:dyDescent="0.25"/>
    <row r="247012" x14ac:dyDescent="0.25"/>
    <row r="247013" x14ac:dyDescent="0.25"/>
    <row r="247014" x14ac:dyDescent="0.25"/>
    <row r="247015" x14ac:dyDescent="0.25"/>
    <row r="247016" x14ac:dyDescent="0.25"/>
    <row r="247017" x14ac:dyDescent="0.25"/>
    <row r="247018" x14ac:dyDescent="0.25"/>
    <row r="247019" x14ac:dyDescent="0.25"/>
    <row r="247020" x14ac:dyDescent="0.25"/>
    <row r="247021" x14ac:dyDescent="0.25"/>
    <row r="247022" x14ac:dyDescent="0.25"/>
    <row r="247023" x14ac:dyDescent="0.25"/>
    <row r="247024" x14ac:dyDescent="0.25"/>
    <row r="247025" x14ac:dyDescent="0.25"/>
    <row r="247026" x14ac:dyDescent="0.25"/>
    <row r="247027" x14ac:dyDescent="0.25"/>
    <row r="247028" x14ac:dyDescent="0.25"/>
    <row r="247029" x14ac:dyDescent="0.25"/>
    <row r="247030" x14ac:dyDescent="0.25"/>
    <row r="247031" x14ac:dyDescent="0.25"/>
    <row r="247032" x14ac:dyDescent="0.25"/>
    <row r="247033" x14ac:dyDescent="0.25"/>
    <row r="247034" x14ac:dyDescent="0.25"/>
    <row r="247035" x14ac:dyDescent="0.25"/>
    <row r="247036" x14ac:dyDescent="0.25"/>
    <row r="247037" x14ac:dyDescent="0.25"/>
    <row r="247038" x14ac:dyDescent="0.25"/>
    <row r="247039" x14ac:dyDescent="0.25"/>
    <row r="247040" x14ac:dyDescent="0.25"/>
    <row r="247041" x14ac:dyDescent="0.25"/>
    <row r="247042" x14ac:dyDescent="0.25"/>
    <row r="247043" x14ac:dyDescent="0.25"/>
    <row r="247044" x14ac:dyDescent="0.25"/>
    <row r="247045" x14ac:dyDescent="0.25"/>
    <row r="247046" x14ac:dyDescent="0.25"/>
    <row r="247047" x14ac:dyDescent="0.25"/>
    <row r="247048" x14ac:dyDescent="0.25"/>
    <row r="247049" x14ac:dyDescent="0.25"/>
    <row r="247050" x14ac:dyDescent="0.25"/>
    <row r="247051" x14ac:dyDescent="0.25"/>
    <row r="247052" x14ac:dyDescent="0.25"/>
    <row r="247053" x14ac:dyDescent="0.25"/>
    <row r="247054" x14ac:dyDescent="0.25"/>
    <row r="247055" x14ac:dyDescent="0.25"/>
    <row r="247056" x14ac:dyDescent="0.25"/>
    <row r="247057" x14ac:dyDescent="0.25"/>
    <row r="247058" x14ac:dyDescent="0.25"/>
    <row r="247059" x14ac:dyDescent="0.25"/>
    <row r="247060" x14ac:dyDescent="0.25"/>
    <row r="247061" x14ac:dyDescent="0.25"/>
    <row r="247062" x14ac:dyDescent="0.25"/>
    <row r="247063" x14ac:dyDescent="0.25"/>
    <row r="247064" x14ac:dyDescent="0.25"/>
    <row r="247065" x14ac:dyDescent="0.25"/>
    <row r="247066" x14ac:dyDescent="0.25"/>
    <row r="247067" x14ac:dyDescent="0.25"/>
    <row r="247068" x14ac:dyDescent="0.25"/>
    <row r="247069" x14ac:dyDescent="0.25"/>
    <row r="247070" x14ac:dyDescent="0.25"/>
    <row r="247071" x14ac:dyDescent="0.25"/>
    <row r="247072" x14ac:dyDescent="0.25"/>
    <row r="247073" x14ac:dyDescent="0.25"/>
    <row r="247074" x14ac:dyDescent="0.25"/>
    <row r="247075" x14ac:dyDescent="0.25"/>
    <row r="247076" x14ac:dyDescent="0.25"/>
    <row r="247077" x14ac:dyDescent="0.25"/>
    <row r="247078" x14ac:dyDescent="0.25"/>
    <row r="247079" x14ac:dyDescent="0.25"/>
    <row r="247080" x14ac:dyDescent="0.25"/>
    <row r="247081" x14ac:dyDescent="0.25"/>
    <row r="247082" x14ac:dyDescent="0.25"/>
    <row r="247083" x14ac:dyDescent="0.25"/>
    <row r="247084" x14ac:dyDescent="0.25"/>
    <row r="247085" x14ac:dyDescent="0.25"/>
    <row r="247086" x14ac:dyDescent="0.25"/>
    <row r="247087" x14ac:dyDescent="0.25"/>
    <row r="247088" x14ac:dyDescent="0.25"/>
    <row r="247089" x14ac:dyDescent="0.25"/>
    <row r="247090" x14ac:dyDescent="0.25"/>
    <row r="247091" x14ac:dyDescent="0.25"/>
    <row r="247092" x14ac:dyDescent="0.25"/>
    <row r="247093" x14ac:dyDescent="0.25"/>
    <row r="247094" x14ac:dyDescent="0.25"/>
    <row r="247095" x14ac:dyDescent="0.25"/>
    <row r="247096" x14ac:dyDescent="0.25"/>
    <row r="247097" x14ac:dyDescent="0.25"/>
    <row r="247098" x14ac:dyDescent="0.25"/>
    <row r="247099" x14ac:dyDescent="0.25"/>
    <row r="247100" x14ac:dyDescent="0.25"/>
    <row r="247101" x14ac:dyDescent="0.25"/>
    <row r="247102" x14ac:dyDescent="0.25"/>
    <row r="247103" x14ac:dyDescent="0.25"/>
    <row r="247104" x14ac:dyDescent="0.25"/>
    <row r="247105" x14ac:dyDescent="0.25"/>
    <row r="247106" x14ac:dyDescent="0.25"/>
    <row r="247107" x14ac:dyDescent="0.25"/>
    <row r="247108" x14ac:dyDescent="0.25"/>
    <row r="247109" x14ac:dyDescent="0.25"/>
    <row r="247110" x14ac:dyDescent="0.25"/>
    <row r="247111" x14ac:dyDescent="0.25"/>
    <row r="247112" x14ac:dyDescent="0.25"/>
    <row r="247113" x14ac:dyDescent="0.25"/>
    <row r="247114" x14ac:dyDescent="0.25"/>
    <row r="247115" x14ac:dyDescent="0.25"/>
    <row r="247116" x14ac:dyDescent="0.25"/>
    <row r="247117" x14ac:dyDescent="0.25"/>
    <row r="247118" x14ac:dyDescent="0.25"/>
    <row r="247119" x14ac:dyDescent="0.25"/>
    <row r="247120" x14ac:dyDescent="0.25"/>
    <row r="247121" x14ac:dyDescent="0.25"/>
    <row r="247122" x14ac:dyDescent="0.25"/>
    <row r="247123" x14ac:dyDescent="0.25"/>
    <row r="247124" x14ac:dyDescent="0.25"/>
    <row r="247125" x14ac:dyDescent="0.25"/>
    <row r="247126" x14ac:dyDescent="0.25"/>
    <row r="247127" x14ac:dyDescent="0.25"/>
    <row r="247128" x14ac:dyDescent="0.25"/>
    <row r="247129" x14ac:dyDescent="0.25"/>
    <row r="247130" x14ac:dyDescent="0.25"/>
    <row r="247131" x14ac:dyDescent="0.25"/>
    <row r="247132" x14ac:dyDescent="0.25"/>
    <row r="247133" x14ac:dyDescent="0.25"/>
    <row r="247134" x14ac:dyDescent="0.25"/>
    <row r="247135" x14ac:dyDescent="0.25"/>
    <row r="247136" x14ac:dyDescent="0.25"/>
    <row r="247137" x14ac:dyDescent="0.25"/>
    <row r="247138" x14ac:dyDescent="0.25"/>
    <row r="247139" x14ac:dyDescent="0.25"/>
    <row r="247140" x14ac:dyDescent="0.25"/>
    <row r="247141" x14ac:dyDescent="0.25"/>
    <row r="247142" x14ac:dyDescent="0.25"/>
    <row r="247143" x14ac:dyDescent="0.25"/>
    <row r="247144" x14ac:dyDescent="0.25"/>
    <row r="247145" x14ac:dyDescent="0.25"/>
    <row r="247146" x14ac:dyDescent="0.25"/>
    <row r="247147" x14ac:dyDescent="0.25"/>
    <row r="247148" x14ac:dyDescent="0.25"/>
    <row r="247149" x14ac:dyDescent="0.25"/>
    <row r="247150" x14ac:dyDescent="0.25"/>
    <row r="247151" x14ac:dyDescent="0.25"/>
    <row r="247152" x14ac:dyDescent="0.25"/>
    <row r="247153" x14ac:dyDescent="0.25"/>
    <row r="247154" x14ac:dyDescent="0.25"/>
    <row r="247155" x14ac:dyDescent="0.25"/>
    <row r="247156" x14ac:dyDescent="0.25"/>
    <row r="247157" x14ac:dyDescent="0.25"/>
    <row r="247158" x14ac:dyDescent="0.25"/>
    <row r="247159" x14ac:dyDescent="0.25"/>
    <row r="247160" x14ac:dyDescent="0.25"/>
    <row r="247161" x14ac:dyDescent="0.25"/>
    <row r="247162" x14ac:dyDescent="0.25"/>
    <row r="247163" x14ac:dyDescent="0.25"/>
    <row r="247164" x14ac:dyDescent="0.25"/>
    <row r="247165" x14ac:dyDescent="0.25"/>
    <row r="247166" x14ac:dyDescent="0.25"/>
    <row r="247167" x14ac:dyDescent="0.25"/>
    <row r="247168" x14ac:dyDescent="0.25"/>
    <row r="247169" x14ac:dyDescent="0.25"/>
    <row r="247170" x14ac:dyDescent="0.25"/>
    <row r="247171" x14ac:dyDescent="0.25"/>
    <row r="247172" x14ac:dyDescent="0.25"/>
    <row r="247173" x14ac:dyDescent="0.25"/>
    <row r="247174" x14ac:dyDescent="0.25"/>
    <row r="247175" x14ac:dyDescent="0.25"/>
    <row r="247176" x14ac:dyDescent="0.25"/>
    <row r="247177" x14ac:dyDescent="0.25"/>
    <row r="247178" x14ac:dyDescent="0.25"/>
    <row r="247179" x14ac:dyDescent="0.25"/>
    <row r="247180" x14ac:dyDescent="0.25"/>
    <row r="247181" x14ac:dyDescent="0.25"/>
    <row r="247182" x14ac:dyDescent="0.25"/>
    <row r="247183" x14ac:dyDescent="0.25"/>
    <row r="247184" x14ac:dyDescent="0.25"/>
    <row r="247185" x14ac:dyDescent="0.25"/>
    <row r="247186" x14ac:dyDescent="0.25"/>
    <row r="247187" x14ac:dyDescent="0.25"/>
    <row r="247188" x14ac:dyDescent="0.25"/>
    <row r="247189" x14ac:dyDescent="0.25"/>
    <row r="247190" x14ac:dyDescent="0.25"/>
    <row r="247191" x14ac:dyDescent="0.25"/>
    <row r="247192" x14ac:dyDescent="0.25"/>
    <row r="247193" x14ac:dyDescent="0.25"/>
    <row r="247194" x14ac:dyDescent="0.25"/>
    <row r="247195" x14ac:dyDescent="0.25"/>
    <row r="247196" x14ac:dyDescent="0.25"/>
    <row r="247197" x14ac:dyDescent="0.25"/>
    <row r="247198" x14ac:dyDescent="0.25"/>
    <row r="247199" x14ac:dyDescent="0.25"/>
    <row r="247200" x14ac:dyDescent="0.25"/>
    <row r="247201" x14ac:dyDescent="0.25"/>
    <row r="247202" x14ac:dyDescent="0.25"/>
    <row r="247203" x14ac:dyDescent="0.25"/>
    <row r="247204" x14ac:dyDescent="0.25"/>
    <row r="247205" x14ac:dyDescent="0.25"/>
    <row r="247206" x14ac:dyDescent="0.25"/>
    <row r="247207" x14ac:dyDescent="0.25"/>
    <row r="247208" x14ac:dyDescent="0.25"/>
    <row r="247209" x14ac:dyDescent="0.25"/>
    <row r="247210" x14ac:dyDescent="0.25"/>
    <row r="247211" x14ac:dyDescent="0.25"/>
    <row r="247212" x14ac:dyDescent="0.25"/>
    <row r="247213" x14ac:dyDescent="0.25"/>
    <row r="247214" x14ac:dyDescent="0.25"/>
    <row r="247215" x14ac:dyDescent="0.25"/>
    <row r="247216" x14ac:dyDescent="0.25"/>
    <row r="247217" x14ac:dyDescent="0.25"/>
    <row r="247218" x14ac:dyDescent="0.25"/>
    <row r="247219" x14ac:dyDescent="0.25"/>
    <row r="247220" x14ac:dyDescent="0.25"/>
    <row r="247221" x14ac:dyDescent="0.25"/>
    <row r="247222" x14ac:dyDescent="0.25"/>
    <row r="247223" x14ac:dyDescent="0.25"/>
    <row r="247224" x14ac:dyDescent="0.25"/>
    <row r="247225" x14ac:dyDescent="0.25"/>
    <row r="247226" x14ac:dyDescent="0.25"/>
    <row r="247227" x14ac:dyDescent="0.25"/>
    <row r="247228" x14ac:dyDescent="0.25"/>
    <row r="247229" x14ac:dyDescent="0.25"/>
    <row r="247230" x14ac:dyDescent="0.25"/>
    <row r="247231" x14ac:dyDescent="0.25"/>
    <row r="247232" x14ac:dyDescent="0.25"/>
    <row r="247233" x14ac:dyDescent="0.25"/>
    <row r="247234" x14ac:dyDescent="0.25"/>
    <row r="247235" x14ac:dyDescent="0.25"/>
    <row r="247236" x14ac:dyDescent="0.25"/>
    <row r="247237" x14ac:dyDescent="0.25"/>
    <row r="247238" x14ac:dyDescent="0.25"/>
    <row r="247239" x14ac:dyDescent="0.25"/>
    <row r="247240" x14ac:dyDescent="0.25"/>
    <row r="247241" x14ac:dyDescent="0.25"/>
    <row r="247242" x14ac:dyDescent="0.25"/>
    <row r="247243" x14ac:dyDescent="0.25"/>
    <row r="247244" x14ac:dyDescent="0.25"/>
    <row r="247245" x14ac:dyDescent="0.25"/>
    <row r="247246" x14ac:dyDescent="0.25"/>
    <row r="247247" x14ac:dyDescent="0.25"/>
    <row r="247248" x14ac:dyDescent="0.25"/>
    <row r="247249" x14ac:dyDescent="0.25"/>
    <row r="247250" x14ac:dyDescent="0.25"/>
    <row r="247251" x14ac:dyDescent="0.25"/>
    <row r="247252" x14ac:dyDescent="0.25"/>
    <row r="247253" x14ac:dyDescent="0.25"/>
    <row r="247254" x14ac:dyDescent="0.25"/>
    <row r="247255" x14ac:dyDescent="0.25"/>
    <row r="247256" x14ac:dyDescent="0.25"/>
    <row r="247257" x14ac:dyDescent="0.25"/>
    <row r="247258" x14ac:dyDescent="0.25"/>
    <row r="247259" x14ac:dyDescent="0.25"/>
    <row r="247260" x14ac:dyDescent="0.25"/>
    <row r="247261" x14ac:dyDescent="0.25"/>
    <row r="247262" x14ac:dyDescent="0.25"/>
    <row r="247263" x14ac:dyDescent="0.25"/>
    <row r="247264" x14ac:dyDescent="0.25"/>
    <row r="247265" x14ac:dyDescent="0.25"/>
    <row r="247266" x14ac:dyDescent="0.25"/>
    <row r="247267" x14ac:dyDescent="0.25"/>
    <row r="247268" x14ac:dyDescent="0.25"/>
    <row r="247269" x14ac:dyDescent="0.25"/>
    <row r="247270" x14ac:dyDescent="0.25"/>
    <row r="247271" x14ac:dyDescent="0.25"/>
    <row r="247272" x14ac:dyDescent="0.25"/>
    <row r="247273" x14ac:dyDescent="0.25"/>
    <row r="247274" x14ac:dyDescent="0.25"/>
    <row r="247275" x14ac:dyDescent="0.25"/>
    <row r="247276" x14ac:dyDescent="0.25"/>
    <row r="247277" x14ac:dyDescent="0.25"/>
    <row r="247278" x14ac:dyDescent="0.25"/>
    <row r="247279" x14ac:dyDescent="0.25"/>
    <row r="247280" x14ac:dyDescent="0.25"/>
    <row r="247281" x14ac:dyDescent="0.25"/>
    <row r="247282" x14ac:dyDescent="0.25"/>
    <row r="247283" x14ac:dyDescent="0.25"/>
    <row r="247284" x14ac:dyDescent="0.25"/>
    <row r="247285" x14ac:dyDescent="0.25"/>
    <row r="247286" x14ac:dyDescent="0.25"/>
    <row r="247287" x14ac:dyDescent="0.25"/>
    <row r="247288" x14ac:dyDescent="0.25"/>
    <row r="247289" x14ac:dyDescent="0.25"/>
    <row r="247290" x14ac:dyDescent="0.25"/>
    <row r="247291" x14ac:dyDescent="0.25"/>
    <row r="247292" x14ac:dyDescent="0.25"/>
    <row r="247293" x14ac:dyDescent="0.25"/>
    <row r="247294" x14ac:dyDescent="0.25"/>
    <row r="247295" x14ac:dyDescent="0.25"/>
    <row r="247296" x14ac:dyDescent="0.25"/>
    <row r="247297" x14ac:dyDescent="0.25"/>
    <row r="247298" x14ac:dyDescent="0.25"/>
    <row r="247299" x14ac:dyDescent="0.25"/>
    <row r="247300" x14ac:dyDescent="0.25"/>
    <row r="247301" x14ac:dyDescent="0.25"/>
    <row r="247302" x14ac:dyDescent="0.25"/>
    <row r="247303" x14ac:dyDescent="0.25"/>
    <row r="247304" x14ac:dyDescent="0.25"/>
    <row r="247305" x14ac:dyDescent="0.25"/>
    <row r="247306" x14ac:dyDescent="0.25"/>
    <row r="247307" x14ac:dyDescent="0.25"/>
    <row r="247308" x14ac:dyDescent="0.25"/>
    <row r="247309" x14ac:dyDescent="0.25"/>
    <row r="247310" x14ac:dyDescent="0.25"/>
    <row r="247311" x14ac:dyDescent="0.25"/>
    <row r="247312" x14ac:dyDescent="0.25"/>
    <row r="247313" x14ac:dyDescent="0.25"/>
    <row r="247314" x14ac:dyDescent="0.25"/>
    <row r="247315" x14ac:dyDescent="0.25"/>
    <row r="247316" x14ac:dyDescent="0.25"/>
    <row r="247317" x14ac:dyDescent="0.25"/>
    <row r="247318" x14ac:dyDescent="0.25"/>
    <row r="247319" x14ac:dyDescent="0.25"/>
    <row r="247320" x14ac:dyDescent="0.25"/>
    <row r="247321" x14ac:dyDescent="0.25"/>
    <row r="247322" x14ac:dyDescent="0.25"/>
    <row r="247323" x14ac:dyDescent="0.25"/>
    <row r="247324" x14ac:dyDescent="0.25"/>
    <row r="247325" x14ac:dyDescent="0.25"/>
    <row r="247326" x14ac:dyDescent="0.25"/>
    <row r="247327" x14ac:dyDescent="0.25"/>
    <row r="247328" x14ac:dyDescent="0.25"/>
    <row r="247329" x14ac:dyDescent="0.25"/>
    <row r="247330" x14ac:dyDescent="0.25"/>
    <row r="247331" x14ac:dyDescent="0.25"/>
    <row r="247332" x14ac:dyDescent="0.25"/>
    <row r="247333" x14ac:dyDescent="0.25"/>
    <row r="247334" x14ac:dyDescent="0.25"/>
    <row r="247335" x14ac:dyDescent="0.25"/>
    <row r="247336" x14ac:dyDescent="0.25"/>
    <row r="247337" x14ac:dyDescent="0.25"/>
    <row r="247338" x14ac:dyDescent="0.25"/>
    <row r="247339" x14ac:dyDescent="0.25"/>
    <row r="247340" x14ac:dyDescent="0.25"/>
    <row r="247341" x14ac:dyDescent="0.25"/>
    <row r="247342" x14ac:dyDescent="0.25"/>
    <row r="247343" x14ac:dyDescent="0.25"/>
    <row r="247344" x14ac:dyDescent="0.25"/>
    <row r="247345" x14ac:dyDescent="0.25"/>
    <row r="247346" x14ac:dyDescent="0.25"/>
    <row r="247347" x14ac:dyDescent="0.25"/>
    <row r="247348" x14ac:dyDescent="0.25"/>
    <row r="247349" x14ac:dyDescent="0.25"/>
    <row r="247350" x14ac:dyDescent="0.25"/>
    <row r="247351" x14ac:dyDescent="0.25"/>
    <row r="247352" x14ac:dyDescent="0.25"/>
    <row r="247353" x14ac:dyDescent="0.25"/>
    <row r="247354" x14ac:dyDescent="0.25"/>
    <row r="247355" x14ac:dyDescent="0.25"/>
    <row r="247356" x14ac:dyDescent="0.25"/>
    <row r="247357" x14ac:dyDescent="0.25"/>
    <row r="247358" x14ac:dyDescent="0.25"/>
    <row r="247359" x14ac:dyDescent="0.25"/>
    <row r="247360" x14ac:dyDescent="0.25"/>
    <row r="247361" x14ac:dyDescent="0.25"/>
    <row r="247362" x14ac:dyDescent="0.25"/>
    <row r="247363" x14ac:dyDescent="0.25"/>
    <row r="247364" x14ac:dyDescent="0.25"/>
    <row r="247365" x14ac:dyDescent="0.25"/>
    <row r="247366" x14ac:dyDescent="0.25"/>
    <row r="247367" x14ac:dyDescent="0.25"/>
    <row r="247368" x14ac:dyDescent="0.25"/>
    <row r="247369" x14ac:dyDescent="0.25"/>
    <row r="247370" x14ac:dyDescent="0.25"/>
    <row r="247371" x14ac:dyDescent="0.25"/>
    <row r="247372" x14ac:dyDescent="0.25"/>
    <row r="247373" x14ac:dyDescent="0.25"/>
    <row r="247374" x14ac:dyDescent="0.25"/>
    <row r="247375" x14ac:dyDescent="0.25"/>
    <row r="247376" x14ac:dyDescent="0.25"/>
    <row r="247377" x14ac:dyDescent="0.25"/>
    <row r="247378" x14ac:dyDescent="0.25"/>
    <row r="247379" x14ac:dyDescent="0.25"/>
    <row r="247380" x14ac:dyDescent="0.25"/>
    <row r="247381" x14ac:dyDescent="0.25"/>
    <row r="247382" x14ac:dyDescent="0.25"/>
    <row r="247383" x14ac:dyDescent="0.25"/>
    <row r="247384" x14ac:dyDescent="0.25"/>
    <row r="247385" x14ac:dyDescent="0.25"/>
    <row r="247386" x14ac:dyDescent="0.25"/>
    <row r="247387" x14ac:dyDescent="0.25"/>
    <row r="247388" x14ac:dyDescent="0.25"/>
    <row r="247389" x14ac:dyDescent="0.25"/>
    <row r="247390" x14ac:dyDescent="0.25"/>
    <row r="247391" x14ac:dyDescent="0.25"/>
    <row r="247392" x14ac:dyDescent="0.25"/>
    <row r="247393" x14ac:dyDescent="0.25"/>
    <row r="247394" x14ac:dyDescent="0.25"/>
    <row r="247395" x14ac:dyDescent="0.25"/>
    <row r="247396" x14ac:dyDescent="0.25"/>
    <row r="247397" x14ac:dyDescent="0.25"/>
    <row r="247398" x14ac:dyDescent="0.25"/>
    <row r="247399" x14ac:dyDescent="0.25"/>
    <row r="247400" x14ac:dyDescent="0.25"/>
    <row r="247401" x14ac:dyDescent="0.25"/>
    <row r="247402" x14ac:dyDescent="0.25"/>
    <row r="247403" x14ac:dyDescent="0.25"/>
    <row r="247404" x14ac:dyDescent="0.25"/>
    <row r="247405" x14ac:dyDescent="0.25"/>
    <row r="247406" x14ac:dyDescent="0.25"/>
    <row r="247407" x14ac:dyDescent="0.25"/>
    <row r="247408" x14ac:dyDescent="0.25"/>
    <row r="247409" x14ac:dyDescent="0.25"/>
    <row r="247410" x14ac:dyDescent="0.25"/>
    <row r="247411" x14ac:dyDescent="0.25"/>
    <row r="247412" x14ac:dyDescent="0.25"/>
    <row r="247413" x14ac:dyDescent="0.25"/>
    <row r="247414" x14ac:dyDescent="0.25"/>
    <row r="247415" x14ac:dyDescent="0.25"/>
    <row r="247416" x14ac:dyDescent="0.25"/>
    <row r="247417" x14ac:dyDescent="0.25"/>
    <row r="247418" x14ac:dyDescent="0.25"/>
    <row r="247419" x14ac:dyDescent="0.25"/>
    <row r="247420" x14ac:dyDescent="0.25"/>
    <row r="247421" x14ac:dyDescent="0.25"/>
    <row r="247422" x14ac:dyDescent="0.25"/>
    <row r="247423" x14ac:dyDescent="0.25"/>
    <row r="247424" x14ac:dyDescent="0.25"/>
    <row r="247425" x14ac:dyDescent="0.25"/>
    <row r="247426" x14ac:dyDescent="0.25"/>
    <row r="247427" x14ac:dyDescent="0.25"/>
    <row r="247428" x14ac:dyDescent="0.25"/>
    <row r="247429" x14ac:dyDescent="0.25"/>
    <row r="247430" x14ac:dyDescent="0.25"/>
    <row r="247431" x14ac:dyDescent="0.25"/>
    <row r="247432" x14ac:dyDescent="0.25"/>
    <row r="247433" x14ac:dyDescent="0.25"/>
    <row r="247434" x14ac:dyDescent="0.25"/>
    <row r="247435" x14ac:dyDescent="0.25"/>
    <row r="247436" x14ac:dyDescent="0.25"/>
    <row r="247437" x14ac:dyDescent="0.25"/>
    <row r="247438" x14ac:dyDescent="0.25"/>
    <row r="247439" x14ac:dyDescent="0.25"/>
    <row r="247440" x14ac:dyDescent="0.25"/>
    <row r="247441" x14ac:dyDescent="0.25"/>
    <row r="247442" x14ac:dyDescent="0.25"/>
    <row r="247443" x14ac:dyDescent="0.25"/>
    <row r="247444" x14ac:dyDescent="0.25"/>
    <row r="247445" x14ac:dyDescent="0.25"/>
    <row r="247446" x14ac:dyDescent="0.25"/>
    <row r="247447" x14ac:dyDescent="0.25"/>
    <row r="247448" x14ac:dyDescent="0.25"/>
    <row r="247449" x14ac:dyDescent="0.25"/>
    <row r="247450" x14ac:dyDescent="0.25"/>
    <row r="247451" x14ac:dyDescent="0.25"/>
    <row r="247452" x14ac:dyDescent="0.25"/>
    <row r="247453" x14ac:dyDescent="0.25"/>
    <row r="247454" x14ac:dyDescent="0.25"/>
    <row r="247455" x14ac:dyDescent="0.25"/>
    <row r="247456" x14ac:dyDescent="0.25"/>
    <row r="247457" x14ac:dyDescent="0.25"/>
    <row r="247458" x14ac:dyDescent="0.25"/>
    <row r="247459" x14ac:dyDescent="0.25"/>
    <row r="247460" x14ac:dyDescent="0.25"/>
    <row r="247461" x14ac:dyDescent="0.25"/>
    <row r="247462" x14ac:dyDescent="0.25"/>
    <row r="247463" x14ac:dyDescent="0.25"/>
    <row r="247464" x14ac:dyDescent="0.25"/>
    <row r="247465" x14ac:dyDescent="0.25"/>
    <row r="247466" x14ac:dyDescent="0.25"/>
    <row r="247467" x14ac:dyDescent="0.25"/>
    <row r="247468" x14ac:dyDescent="0.25"/>
    <row r="247469" x14ac:dyDescent="0.25"/>
    <row r="247470" x14ac:dyDescent="0.25"/>
    <row r="247471" x14ac:dyDescent="0.25"/>
    <row r="247472" x14ac:dyDescent="0.25"/>
    <row r="247473" x14ac:dyDescent="0.25"/>
    <row r="247474" x14ac:dyDescent="0.25"/>
    <row r="247475" x14ac:dyDescent="0.25"/>
    <row r="247476" x14ac:dyDescent="0.25"/>
    <row r="247477" x14ac:dyDescent="0.25"/>
    <row r="247478" x14ac:dyDescent="0.25"/>
    <row r="247479" x14ac:dyDescent="0.25"/>
    <row r="247480" x14ac:dyDescent="0.25"/>
    <row r="247481" x14ac:dyDescent="0.25"/>
    <row r="247482" x14ac:dyDescent="0.25"/>
    <row r="247483" x14ac:dyDescent="0.25"/>
    <row r="247484" x14ac:dyDescent="0.25"/>
    <row r="247485" x14ac:dyDescent="0.25"/>
    <row r="247486" x14ac:dyDescent="0.25"/>
    <row r="247487" x14ac:dyDescent="0.25"/>
    <row r="247488" x14ac:dyDescent="0.25"/>
    <row r="247489" x14ac:dyDescent="0.25"/>
    <row r="247490" x14ac:dyDescent="0.25"/>
    <row r="247491" x14ac:dyDescent="0.25"/>
    <row r="247492" x14ac:dyDescent="0.25"/>
    <row r="247493" x14ac:dyDescent="0.25"/>
    <row r="247494" x14ac:dyDescent="0.25"/>
    <row r="247495" x14ac:dyDescent="0.25"/>
    <row r="247496" x14ac:dyDescent="0.25"/>
    <row r="247497" x14ac:dyDescent="0.25"/>
    <row r="247498" x14ac:dyDescent="0.25"/>
    <row r="247499" x14ac:dyDescent="0.25"/>
    <row r="247500" x14ac:dyDescent="0.25"/>
    <row r="247501" x14ac:dyDescent="0.25"/>
    <row r="247502" x14ac:dyDescent="0.25"/>
    <row r="247503" x14ac:dyDescent="0.25"/>
    <row r="247504" x14ac:dyDescent="0.25"/>
    <row r="247505" x14ac:dyDescent="0.25"/>
    <row r="247506" x14ac:dyDescent="0.25"/>
    <row r="247507" x14ac:dyDescent="0.25"/>
    <row r="247508" x14ac:dyDescent="0.25"/>
    <row r="247509" x14ac:dyDescent="0.25"/>
    <row r="247510" x14ac:dyDescent="0.25"/>
    <row r="247511" x14ac:dyDescent="0.25"/>
    <row r="247512" x14ac:dyDescent="0.25"/>
    <row r="247513" x14ac:dyDescent="0.25"/>
    <row r="247514" x14ac:dyDescent="0.25"/>
    <row r="247515" x14ac:dyDescent="0.25"/>
    <row r="247516" x14ac:dyDescent="0.25"/>
    <row r="247517" x14ac:dyDescent="0.25"/>
    <row r="247518" x14ac:dyDescent="0.25"/>
    <row r="247519" x14ac:dyDescent="0.25"/>
    <row r="247520" x14ac:dyDescent="0.25"/>
    <row r="247521" x14ac:dyDescent="0.25"/>
    <row r="247522" x14ac:dyDescent="0.25"/>
    <row r="247523" x14ac:dyDescent="0.25"/>
    <row r="247524" x14ac:dyDescent="0.25"/>
    <row r="247525" x14ac:dyDescent="0.25"/>
    <row r="247526" x14ac:dyDescent="0.25"/>
    <row r="247527" x14ac:dyDescent="0.25"/>
    <row r="247528" x14ac:dyDescent="0.25"/>
    <row r="247529" x14ac:dyDescent="0.25"/>
    <row r="247530" x14ac:dyDescent="0.25"/>
    <row r="247531" x14ac:dyDescent="0.25"/>
    <row r="247532" x14ac:dyDescent="0.25"/>
    <row r="247533" x14ac:dyDescent="0.25"/>
    <row r="247534" x14ac:dyDescent="0.25"/>
    <row r="247535" x14ac:dyDescent="0.25"/>
    <row r="247536" x14ac:dyDescent="0.25"/>
    <row r="247537" x14ac:dyDescent="0.25"/>
    <row r="247538" x14ac:dyDescent="0.25"/>
    <row r="247539" x14ac:dyDescent="0.25"/>
    <row r="247540" x14ac:dyDescent="0.25"/>
    <row r="247541" x14ac:dyDescent="0.25"/>
    <row r="247542" x14ac:dyDescent="0.25"/>
    <row r="247543" x14ac:dyDescent="0.25"/>
    <row r="247544" x14ac:dyDescent="0.25"/>
    <row r="247545" x14ac:dyDescent="0.25"/>
    <row r="247546" x14ac:dyDescent="0.25"/>
    <row r="247547" x14ac:dyDescent="0.25"/>
    <row r="247548" x14ac:dyDescent="0.25"/>
    <row r="247549" x14ac:dyDescent="0.25"/>
    <row r="247550" x14ac:dyDescent="0.25"/>
    <row r="247551" x14ac:dyDescent="0.25"/>
    <row r="247552" x14ac:dyDescent="0.25"/>
    <row r="247553" x14ac:dyDescent="0.25"/>
    <row r="247554" x14ac:dyDescent="0.25"/>
    <row r="247555" x14ac:dyDescent="0.25"/>
    <row r="247556" x14ac:dyDescent="0.25"/>
    <row r="247557" x14ac:dyDescent="0.25"/>
    <row r="247558" x14ac:dyDescent="0.25"/>
    <row r="247559" x14ac:dyDescent="0.25"/>
    <row r="247560" x14ac:dyDescent="0.25"/>
    <row r="247561" x14ac:dyDescent="0.25"/>
    <row r="247562" x14ac:dyDescent="0.25"/>
    <row r="247563" x14ac:dyDescent="0.25"/>
    <row r="247564" x14ac:dyDescent="0.25"/>
    <row r="247565" x14ac:dyDescent="0.25"/>
    <row r="247566" x14ac:dyDescent="0.25"/>
    <row r="247567" x14ac:dyDescent="0.25"/>
    <row r="247568" x14ac:dyDescent="0.25"/>
    <row r="247569" x14ac:dyDescent="0.25"/>
    <row r="247570" x14ac:dyDescent="0.25"/>
    <row r="247571" x14ac:dyDescent="0.25"/>
    <row r="247572" x14ac:dyDescent="0.25"/>
    <row r="247573" x14ac:dyDescent="0.25"/>
    <row r="247574" x14ac:dyDescent="0.25"/>
    <row r="247575" x14ac:dyDescent="0.25"/>
    <row r="247576" x14ac:dyDescent="0.25"/>
    <row r="247577" x14ac:dyDescent="0.25"/>
    <row r="247578" x14ac:dyDescent="0.25"/>
    <row r="247579" x14ac:dyDescent="0.25"/>
    <row r="247580" x14ac:dyDescent="0.25"/>
    <row r="247581" x14ac:dyDescent="0.25"/>
    <row r="247582" x14ac:dyDescent="0.25"/>
    <row r="247583" x14ac:dyDescent="0.25"/>
    <row r="247584" x14ac:dyDescent="0.25"/>
    <row r="247585" x14ac:dyDescent="0.25"/>
    <row r="247586" x14ac:dyDescent="0.25"/>
    <row r="247587" x14ac:dyDescent="0.25"/>
    <row r="247588" x14ac:dyDescent="0.25"/>
    <row r="247589" x14ac:dyDescent="0.25"/>
    <row r="247590" x14ac:dyDescent="0.25"/>
    <row r="247591" x14ac:dyDescent="0.25"/>
    <row r="247592" x14ac:dyDescent="0.25"/>
    <row r="247593" x14ac:dyDescent="0.25"/>
    <row r="247594" x14ac:dyDescent="0.25"/>
    <row r="247595" x14ac:dyDescent="0.25"/>
    <row r="247596" x14ac:dyDescent="0.25"/>
    <row r="247597" x14ac:dyDescent="0.25"/>
    <row r="247598" x14ac:dyDescent="0.25"/>
    <row r="247599" x14ac:dyDescent="0.25"/>
    <row r="247600" x14ac:dyDescent="0.25"/>
    <row r="247601" x14ac:dyDescent="0.25"/>
    <row r="247602" x14ac:dyDescent="0.25"/>
    <row r="247603" x14ac:dyDescent="0.25"/>
    <row r="247604" x14ac:dyDescent="0.25"/>
    <row r="247605" x14ac:dyDescent="0.25"/>
    <row r="247606" x14ac:dyDescent="0.25"/>
    <row r="247607" x14ac:dyDescent="0.25"/>
    <row r="247608" x14ac:dyDescent="0.25"/>
    <row r="247609" x14ac:dyDescent="0.25"/>
    <row r="247610" x14ac:dyDescent="0.25"/>
    <row r="247611" x14ac:dyDescent="0.25"/>
    <row r="247612" x14ac:dyDescent="0.25"/>
    <row r="247613" x14ac:dyDescent="0.25"/>
    <row r="247614" x14ac:dyDescent="0.25"/>
    <row r="247615" x14ac:dyDescent="0.25"/>
    <row r="247616" x14ac:dyDescent="0.25"/>
    <row r="247617" x14ac:dyDescent="0.25"/>
    <row r="247618" x14ac:dyDescent="0.25"/>
    <row r="247619" x14ac:dyDescent="0.25"/>
    <row r="247620" x14ac:dyDescent="0.25"/>
    <row r="247621" x14ac:dyDescent="0.25"/>
    <row r="247622" x14ac:dyDescent="0.25"/>
    <row r="247623" x14ac:dyDescent="0.25"/>
    <row r="247624" x14ac:dyDescent="0.25"/>
    <row r="247625" x14ac:dyDescent="0.25"/>
    <row r="247626" x14ac:dyDescent="0.25"/>
    <row r="247627" x14ac:dyDescent="0.25"/>
    <row r="247628" x14ac:dyDescent="0.25"/>
    <row r="247629" x14ac:dyDescent="0.25"/>
    <row r="247630" x14ac:dyDescent="0.25"/>
    <row r="247631" x14ac:dyDescent="0.25"/>
    <row r="247632" x14ac:dyDescent="0.25"/>
    <row r="247633" x14ac:dyDescent="0.25"/>
    <row r="247634" x14ac:dyDescent="0.25"/>
    <row r="247635" x14ac:dyDescent="0.25"/>
    <row r="247636" x14ac:dyDescent="0.25"/>
    <row r="247637" x14ac:dyDescent="0.25"/>
    <row r="247638" x14ac:dyDescent="0.25"/>
    <row r="247639" x14ac:dyDescent="0.25"/>
    <row r="247640" x14ac:dyDescent="0.25"/>
    <row r="247641" x14ac:dyDescent="0.25"/>
    <row r="247642" x14ac:dyDescent="0.25"/>
    <row r="247643" x14ac:dyDescent="0.25"/>
    <row r="247644" x14ac:dyDescent="0.25"/>
    <row r="247645" x14ac:dyDescent="0.25"/>
    <row r="247646" x14ac:dyDescent="0.25"/>
    <row r="247647" x14ac:dyDescent="0.25"/>
    <row r="247648" x14ac:dyDescent="0.25"/>
    <row r="247649" x14ac:dyDescent="0.25"/>
    <row r="247650" x14ac:dyDescent="0.25"/>
    <row r="247651" x14ac:dyDescent="0.25"/>
    <row r="247652" x14ac:dyDescent="0.25"/>
    <row r="247653" x14ac:dyDescent="0.25"/>
    <row r="247654" x14ac:dyDescent="0.25"/>
    <row r="247655" x14ac:dyDescent="0.25"/>
    <row r="247656" x14ac:dyDescent="0.25"/>
    <row r="247657" x14ac:dyDescent="0.25"/>
    <row r="247658" x14ac:dyDescent="0.25"/>
    <row r="247659" x14ac:dyDescent="0.25"/>
    <row r="247660" x14ac:dyDescent="0.25"/>
    <row r="247661" x14ac:dyDescent="0.25"/>
    <row r="247662" x14ac:dyDescent="0.25"/>
    <row r="247663" x14ac:dyDescent="0.25"/>
    <row r="247664" x14ac:dyDescent="0.25"/>
    <row r="247665" x14ac:dyDescent="0.25"/>
    <row r="247666" x14ac:dyDescent="0.25"/>
    <row r="247667" x14ac:dyDescent="0.25"/>
    <row r="247668" x14ac:dyDescent="0.25"/>
    <row r="247669" x14ac:dyDescent="0.25"/>
    <row r="247670" x14ac:dyDescent="0.25"/>
    <row r="247671" x14ac:dyDescent="0.25"/>
    <row r="247672" x14ac:dyDescent="0.25"/>
    <row r="247673" x14ac:dyDescent="0.25"/>
    <row r="247674" x14ac:dyDescent="0.25"/>
    <row r="247675" x14ac:dyDescent="0.25"/>
    <row r="247676" x14ac:dyDescent="0.25"/>
    <row r="247677" x14ac:dyDescent="0.25"/>
    <row r="247678" x14ac:dyDescent="0.25"/>
    <row r="247679" x14ac:dyDescent="0.25"/>
    <row r="247680" x14ac:dyDescent="0.25"/>
    <row r="247681" x14ac:dyDescent="0.25"/>
    <row r="247682" x14ac:dyDescent="0.25"/>
    <row r="247683" x14ac:dyDescent="0.25"/>
    <row r="247684" x14ac:dyDescent="0.25"/>
    <row r="247685" x14ac:dyDescent="0.25"/>
    <row r="247686" x14ac:dyDescent="0.25"/>
    <row r="247687" x14ac:dyDescent="0.25"/>
    <row r="247688" x14ac:dyDescent="0.25"/>
    <row r="247689" x14ac:dyDescent="0.25"/>
    <row r="247690" x14ac:dyDescent="0.25"/>
    <row r="247691" x14ac:dyDescent="0.25"/>
    <row r="247692" x14ac:dyDescent="0.25"/>
    <row r="247693" x14ac:dyDescent="0.25"/>
    <row r="247694" x14ac:dyDescent="0.25"/>
    <row r="247695" x14ac:dyDescent="0.25"/>
    <row r="247696" x14ac:dyDescent="0.25"/>
    <row r="247697" x14ac:dyDescent="0.25"/>
    <row r="247698" x14ac:dyDescent="0.25"/>
    <row r="247699" x14ac:dyDescent="0.25"/>
    <row r="247700" x14ac:dyDescent="0.25"/>
    <row r="247701" x14ac:dyDescent="0.25"/>
    <row r="247702" x14ac:dyDescent="0.25"/>
    <row r="247703" x14ac:dyDescent="0.25"/>
    <row r="247704" x14ac:dyDescent="0.25"/>
    <row r="247705" x14ac:dyDescent="0.25"/>
    <row r="247706" x14ac:dyDescent="0.25"/>
    <row r="247707" x14ac:dyDescent="0.25"/>
    <row r="247708" x14ac:dyDescent="0.25"/>
    <row r="247709" x14ac:dyDescent="0.25"/>
    <row r="247710" x14ac:dyDescent="0.25"/>
    <row r="247711" x14ac:dyDescent="0.25"/>
    <row r="247712" x14ac:dyDescent="0.25"/>
    <row r="247713" x14ac:dyDescent="0.25"/>
    <row r="247714" x14ac:dyDescent="0.25"/>
    <row r="247715" x14ac:dyDescent="0.25"/>
    <row r="247716" x14ac:dyDescent="0.25"/>
    <row r="247717" x14ac:dyDescent="0.25"/>
    <row r="247718" x14ac:dyDescent="0.25"/>
    <row r="247719" x14ac:dyDescent="0.25"/>
    <row r="247720" x14ac:dyDescent="0.25"/>
    <row r="247721" x14ac:dyDescent="0.25"/>
    <row r="247722" x14ac:dyDescent="0.25"/>
    <row r="247723" x14ac:dyDescent="0.25"/>
    <row r="247724" x14ac:dyDescent="0.25"/>
    <row r="247725" x14ac:dyDescent="0.25"/>
    <row r="247726" x14ac:dyDescent="0.25"/>
    <row r="247727" x14ac:dyDescent="0.25"/>
    <row r="247728" x14ac:dyDescent="0.25"/>
    <row r="247729" x14ac:dyDescent="0.25"/>
    <row r="247730" x14ac:dyDescent="0.25"/>
    <row r="247731" x14ac:dyDescent="0.25"/>
    <row r="247732" x14ac:dyDescent="0.25"/>
    <row r="247733" x14ac:dyDescent="0.25"/>
    <row r="247734" x14ac:dyDescent="0.25"/>
    <row r="247735" x14ac:dyDescent="0.25"/>
    <row r="247736" x14ac:dyDescent="0.25"/>
    <row r="247737" x14ac:dyDescent="0.25"/>
    <row r="247738" x14ac:dyDescent="0.25"/>
    <row r="247739" x14ac:dyDescent="0.25"/>
    <row r="247740" x14ac:dyDescent="0.25"/>
    <row r="247741" x14ac:dyDescent="0.25"/>
    <row r="247742" x14ac:dyDescent="0.25"/>
    <row r="247743" x14ac:dyDescent="0.25"/>
    <row r="247744" x14ac:dyDescent="0.25"/>
    <row r="247745" x14ac:dyDescent="0.25"/>
    <row r="247746" x14ac:dyDescent="0.25"/>
    <row r="247747" x14ac:dyDescent="0.25"/>
    <row r="247748" x14ac:dyDescent="0.25"/>
    <row r="247749" x14ac:dyDescent="0.25"/>
    <row r="247750" x14ac:dyDescent="0.25"/>
    <row r="247751" x14ac:dyDescent="0.25"/>
    <row r="247752" x14ac:dyDescent="0.25"/>
    <row r="247753" x14ac:dyDescent="0.25"/>
    <row r="247754" x14ac:dyDescent="0.25"/>
    <row r="247755" x14ac:dyDescent="0.25"/>
    <row r="247756" x14ac:dyDescent="0.25"/>
    <row r="247757" x14ac:dyDescent="0.25"/>
    <row r="247758" x14ac:dyDescent="0.25"/>
    <row r="247759" x14ac:dyDescent="0.25"/>
    <row r="247760" x14ac:dyDescent="0.25"/>
    <row r="247761" x14ac:dyDescent="0.25"/>
    <row r="247762" x14ac:dyDescent="0.25"/>
    <row r="247763" x14ac:dyDescent="0.25"/>
    <row r="247764" x14ac:dyDescent="0.25"/>
    <row r="247765" x14ac:dyDescent="0.25"/>
    <row r="247766" x14ac:dyDescent="0.25"/>
    <row r="247767" x14ac:dyDescent="0.25"/>
    <row r="247768" x14ac:dyDescent="0.25"/>
    <row r="247769" x14ac:dyDescent="0.25"/>
    <row r="247770" x14ac:dyDescent="0.25"/>
    <row r="247771" x14ac:dyDescent="0.25"/>
    <row r="247772" x14ac:dyDescent="0.25"/>
    <row r="247773" x14ac:dyDescent="0.25"/>
    <row r="247774" x14ac:dyDescent="0.25"/>
    <row r="247775" x14ac:dyDescent="0.25"/>
    <row r="247776" x14ac:dyDescent="0.25"/>
    <row r="247777" x14ac:dyDescent="0.25"/>
    <row r="247778" x14ac:dyDescent="0.25"/>
    <row r="247779" x14ac:dyDescent="0.25"/>
    <row r="247780" x14ac:dyDescent="0.25"/>
    <row r="247781" x14ac:dyDescent="0.25"/>
    <row r="247782" x14ac:dyDescent="0.25"/>
    <row r="247783" x14ac:dyDescent="0.25"/>
    <row r="247784" x14ac:dyDescent="0.25"/>
    <row r="247785" x14ac:dyDescent="0.25"/>
    <row r="247786" x14ac:dyDescent="0.25"/>
    <row r="247787" x14ac:dyDescent="0.25"/>
    <row r="247788" x14ac:dyDescent="0.25"/>
    <row r="247789" x14ac:dyDescent="0.25"/>
    <row r="247790" x14ac:dyDescent="0.25"/>
    <row r="247791" x14ac:dyDescent="0.25"/>
    <row r="247792" x14ac:dyDescent="0.25"/>
    <row r="247793" x14ac:dyDescent="0.25"/>
    <row r="247794" x14ac:dyDescent="0.25"/>
    <row r="247795" x14ac:dyDescent="0.25"/>
    <row r="247796" x14ac:dyDescent="0.25"/>
    <row r="247797" x14ac:dyDescent="0.25"/>
    <row r="247798" x14ac:dyDescent="0.25"/>
    <row r="247799" x14ac:dyDescent="0.25"/>
    <row r="247800" x14ac:dyDescent="0.25"/>
    <row r="247801" x14ac:dyDescent="0.25"/>
    <row r="247802" x14ac:dyDescent="0.25"/>
    <row r="247803" x14ac:dyDescent="0.25"/>
    <row r="247804" x14ac:dyDescent="0.25"/>
    <row r="247805" x14ac:dyDescent="0.25"/>
    <row r="247806" x14ac:dyDescent="0.25"/>
    <row r="247807" x14ac:dyDescent="0.25"/>
    <row r="247808" x14ac:dyDescent="0.25"/>
    <row r="247809" x14ac:dyDescent="0.25"/>
    <row r="247810" x14ac:dyDescent="0.25"/>
    <row r="247811" x14ac:dyDescent="0.25"/>
    <row r="247812" x14ac:dyDescent="0.25"/>
    <row r="247813" x14ac:dyDescent="0.25"/>
    <row r="247814" x14ac:dyDescent="0.25"/>
    <row r="247815" x14ac:dyDescent="0.25"/>
    <row r="247816" x14ac:dyDescent="0.25"/>
    <row r="247817" x14ac:dyDescent="0.25"/>
    <row r="247818" x14ac:dyDescent="0.25"/>
    <row r="247819" x14ac:dyDescent="0.25"/>
    <row r="247820" x14ac:dyDescent="0.25"/>
    <row r="247821" x14ac:dyDescent="0.25"/>
    <row r="247822" x14ac:dyDescent="0.25"/>
    <row r="247823" x14ac:dyDescent="0.25"/>
    <row r="247824" x14ac:dyDescent="0.25"/>
    <row r="247825" x14ac:dyDescent="0.25"/>
    <row r="247826" x14ac:dyDescent="0.25"/>
    <row r="247827" x14ac:dyDescent="0.25"/>
    <row r="247828" x14ac:dyDescent="0.25"/>
    <row r="247829" x14ac:dyDescent="0.25"/>
    <row r="247830" x14ac:dyDescent="0.25"/>
    <row r="247831" x14ac:dyDescent="0.25"/>
    <row r="247832" x14ac:dyDescent="0.25"/>
    <row r="247833" x14ac:dyDescent="0.25"/>
    <row r="247834" x14ac:dyDescent="0.25"/>
    <row r="247835" x14ac:dyDescent="0.25"/>
    <row r="247836" x14ac:dyDescent="0.25"/>
    <row r="247837" x14ac:dyDescent="0.25"/>
    <row r="247838" x14ac:dyDescent="0.25"/>
    <row r="247839" x14ac:dyDescent="0.25"/>
    <row r="247840" x14ac:dyDescent="0.25"/>
    <row r="247841" x14ac:dyDescent="0.25"/>
    <row r="247842" x14ac:dyDescent="0.25"/>
    <row r="247843" x14ac:dyDescent="0.25"/>
    <row r="247844" x14ac:dyDescent="0.25"/>
    <row r="247845" x14ac:dyDescent="0.25"/>
    <row r="247846" x14ac:dyDescent="0.25"/>
    <row r="247847" x14ac:dyDescent="0.25"/>
    <row r="247848" x14ac:dyDescent="0.25"/>
    <row r="247849" x14ac:dyDescent="0.25"/>
    <row r="247850" x14ac:dyDescent="0.25"/>
    <row r="247851" x14ac:dyDescent="0.25"/>
    <row r="247852" x14ac:dyDescent="0.25"/>
    <row r="247853" x14ac:dyDescent="0.25"/>
    <row r="247854" x14ac:dyDescent="0.25"/>
    <row r="247855" x14ac:dyDescent="0.25"/>
    <row r="247856" x14ac:dyDescent="0.25"/>
    <row r="247857" x14ac:dyDescent="0.25"/>
    <row r="247858" x14ac:dyDescent="0.25"/>
    <row r="247859" x14ac:dyDescent="0.25"/>
    <row r="247860" x14ac:dyDescent="0.25"/>
    <row r="247861" x14ac:dyDescent="0.25"/>
    <row r="247862" x14ac:dyDescent="0.25"/>
    <row r="247863" x14ac:dyDescent="0.25"/>
    <row r="247864" x14ac:dyDescent="0.25"/>
    <row r="247865" x14ac:dyDescent="0.25"/>
    <row r="247866" x14ac:dyDescent="0.25"/>
    <row r="247867" x14ac:dyDescent="0.25"/>
    <row r="247868" x14ac:dyDescent="0.25"/>
    <row r="247869" x14ac:dyDescent="0.25"/>
    <row r="247870" x14ac:dyDescent="0.25"/>
    <row r="247871" x14ac:dyDescent="0.25"/>
    <row r="247872" x14ac:dyDescent="0.25"/>
    <row r="247873" x14ac:dyDescent="0.25"/>
    <row r="247874" x14ac:dyDescent="0.25"/>
    <row r="247875" x14ac:dyDescent="0.25"/>
    <row r="247876" x14ac:dyDescent="0.25"/>
    <row r="247877" x14ac:dyDescent="0.25"/>
    <row r="247878" x14ac:dyDescent="0.25"/>
    <row r="247879" x14ac:dyDescent="0.25"/>
    <row r="247880" x14ac:dyDescent="0.25"/>
    <row r="247881" x14ac:dyDescent="0.25"/>
    <row r="247882" x14ac:dyDescent="0.25"/>
    <row r="247883" x14ac:dyDescent="0.25"/>
    <row r="247884" x14ac:dyDescent="0.25"/>
    <row r="247885" x14ac:dyDescent="0.25"/>
    <row r="247886" x14ac:dyDescent="0.25"/>
    <row r="247887" x14ac:dyDescent="0.25"/>
    <row r="247888" x14ac:dyDescent="0.25"/>
    <row r="247889" x14ac:dyDescent="0.25"/>
    <row r="247890" x14ac:dyDescent="0.25"/>
    <row r="247891" x14ac:dyDescent="0.25"/>
    <row r="247892" x14ac:dyDescent="0.25"/>
    <row r="247893" x14ac:dyDescent="0.25"/>
    <row r="247894" x14ac:dyDescent="0.25"/>
    <row r="247895" x14ac:dyDescent="0.25"/>
    <row r="247896" x14ac:dyDescent="0.25"/>
    <row r="247897" x14ac:dyDescent="0.25"/>
    <row r="247898" x14ac:dyDescent="0.25"/>
    <row r="247899" x14ac:dyDescent="0.25"/>
    <row r="247900" x14ac:dyDescent="0.25"/>
    <row r="247901" x14ac:dyDescent="0.25"/>
    <row r="247902" x14ac:dyDescent="0.25"/>
    <row r="247903" x14ac:dyDescent="0.25"/>
    <row r="247904" x14ac:dyDescent="0.25"/>
    <row r="247905" x14ac:dyDescent="0.25"/>
    <row r="247906" x14ac:dyDescent="0.25"/>
    <row r="247907" x14ac:dyDescent="0.25"/>
    <row r="247908" x14ac:dyDescent="0.25"/>
    <row r="247909" x14ac:dyDescent="0.25"/>
    <row r="247910" x14ac:dyDescent="0.25"/>
    <row r="247911" x14ac:dyDescent="0.25"/>
    <row r="247912" x14ac:dyDescent="0.25"/>
    <row r="247913" x14ac:dyDescent="0.25"/>
    <row r="247914" x14ac:dyDescent="0.25"/>
    <row r="247915" x14ac:dyDescent="0.25"/>
    <row r="247916" x14ac:dyDescent="0.25"/>
    <row r="247917" x14ac:dyDescent="0.25"/>
    <row r="247918" x14ac:dyDescent="0.25"/>
    <row r="247919" x14ac:dyDescent="0.25"/>
    <row r="247920" x14ac:dyDescent="0.25"/>
    <row r="247921" x14ac:dyDescent="0.25"/>
    <row r="247922" x14ac:dyDescent="0.25"/>
    <row r="247923" x14ac:dyDescent="0.25"/>
    <row r="247924" x14ac:dyDescent="0.25"/>
    <row r="247925" x14ac:dyDescent="0.25"/>
    <row r="247926" x14ac:dyDescent="0.25"/>
    <row r="247927" x14ac:dyDescent="0.25"/>
    <row r="247928" x14ac:dyDescent="0.25"/>
    <row r="247929" x14ac:dyDescent="0.25"/>
    <row r="247930" x14ac:dyDescent="0.25"/>
    <row r="247931" x14ac:dyDescent="0.25"/>
    <row r="247932" x14ac:dyDescent="0.25"/>
    <row r="247933" x14ac:dyDescent="0.25"/>
    <row r="247934" x14ac:dyDescent="0.25"/>
    <row r="247935" x14ac:dyDescent="0.25"/>
    <row r="247936" x14ac:dyDescent="0.25"/>
    <row r="247937" x14ac:dyDescent="0.25"/>
    <row r="247938" x14ac:dyDescent="0.25"/>
    <row r="247939" x14ac:dyDescent="0.25"/>
    <row r="247940" x14ac:dyDescent="0.25"/>
    <row r="247941" x14ac:dyDescent="0.25"/>
    <row r="247942" x14ac:dyDescent="0.25"/>
    <row r="247943" x14ac:dyDescent="0.25"/>
    <row r="247944" x14ac:dyDescent="0.25"/>
    <row r="247945" x14ac:dyDescent="0.25"/>
    <row r="247946" x14ac:dyDescent="0.25"/>
    <row r="247947" x14ac:dyDescent="0.25"/>
    <row r="247948" x14ac:dyDescent="0.25"/>
    <row r="247949" x14ac:dyDescent="0.25"/>
    <row r="247950" x14ac:dyDescent="0.25"/>
    <row r="247951" x14ac:dyDescent="0.25"/>
    <row r="247952" x14ac:dyDescent="0.25"/>
    <row r="247953" x14ac:dyDescent="0.25"/>
    <row r="247954" x14ac:dyDescent="0.25"/>
    <row r="247955" x14ac:dyDescent="0.25"/>
    <row r="247956" x14ac:dyDescent="0.25"/>
    <row r="247957" x14ac:dyDescent="0.25"/>
    <row r="247958" x14ac:dyDescent="0.25"/>
    <row r="247959" x14ac:dyDescent="0.25"/>
    <row r="247960" x14ac:dyDescent="0.25"/>
    <row r="247961" x14ac:dyDescent="0.25"/>
    <row r="247962" x14ac:dyDescent="0.25"/>
    <row r="247963" x14ac:dyDescent="0.25"/>
    <row r="247964" x14ac:dyDescent="0.25"/>
    <row r="247965" x14ac:dyDescent="0.25"/>
    <row r="247966" x14ac:dyDescent="0.25"/>
    <row r="247967" x14ac:dyDescent="0.25"/>
    <row r="247968" x14ac:dyDescent="0.25"/>
    <row r="247969" x14ac:dyDescent="0.25"/>
    <row r="247970" x14ac:dyDescent="0.25"/>
    <row r="247971" x14ac:dyDescent="0.25"/>
    <row r="247972" x14ac:dyDescent="0.25"/>
    <row r="247973" x14ac:dyDescent="0.25"/>
    <row r="247974" x14ac:dyDescent="0.25"/>
    <row r="247975" x14ac:dyDescent="0.25"/>
    <row r="247976" x14ac:dyDescent="0.25"/>
    <row r="247977" x14ac:dyDescent="0.25"/>
    <row r="247978" x14ac:dyDescent="0.25"/>
    <row r="247979" x14ac:dyDescent="0.25"/>
    <row r="247980" x14ac:dyDescent="0.25"/>
    <row r="247981" x14ac:dyDescent="0.25"/>
    <row r="247982" x14ac:dyDescent="0.25"/>
    <row r="247983" x14ac:dyDescent="0.25"/>
    <row r="247984" x14ac:dyDescent="0.25"/>
    <row r="247985" x14ac:dyDescent="0.25"/>
    <row r="247986" x14ac:dyDescent="0.25"/>
    <row r="247987" x14ac:dyDescent="0.25"/>
    <row r="247988" x14ac:dyDescent="0.25"/>
    <row r="247989" x14ac:dyDescent="0.25"/>
    <row r="247990" x14ac:dyDescent="0.25"/>
    <row r="247991" x14ac:dyDescent="0.25"/>
    <row r="247992" x14ac:dyDescent="0.25"/>
    <row r="247993" x14ac:dyDescent="0.25"/>
    <row r="247994" x14ac:dyDescent="0.25"/>
    <row r="247995" x14ac:dyDescent="0.25"/>
    <row r="247996" x14ac:dyDescent="0.25"/>
    <row r="247997" x14ac:dyDescent="0.25"/>
    <row r="247998" x14ac:dyDescent="0.25"/>
    <row r="247999" x14ac:dyDescent="0.25"/>
    <row r="248000" x14ac:dyDescent="0.25"/>
    <row r="248001" x14ac:dyDescent="0.25"/>
    <row r="248002" x14ac:dyDescent="0.25"/>
    <row r="248003" x14ac:dyDescent="0.25"/>
    <row r="248004" x14ac:dyDescent="0.25"/>
    <row r="248005" x14ac:dyDescent="0.25"/>
    <row r="248006" x14ac:dyDescent="0.25"/>
    <row r="248007" x14ac:dyDescent="0.25"/>
    <row r="248008" x14ac:dyDescent="0.25"/>
    <row r="248009" x14ac:dyDescent="0.25"/>
    <row r="248010" x14ac:dyDescent="0.25"/>
    <row r="248011" x14ac:dyDescent="0.25"/>
    <row r="248012" x14ac:dyDescent="0.25"/>
    <row r="248013" x14ac:dyDescent="0.25"/>
    <row r="248014" x14ac:dyDescent="0.25"/>
    <row r="248015" x14ac:dyDescent="0.25"/>
    <row r="248016" x14ac:dyDescent="0.25"/>
    <row r="248017" x14ac:dyDescent="0.25"/>
    <row r="248018" x14ac:dyDescent="0.25"/>
    <row r="248019" x14ac:dyDescent="0.25"/>
    <row r="248020" x14ac:dyDescent="0.25"/>
    <row r="248021" x14ac:dyDescent="0.25"/>
    <row r="248022" x14ac:dyDescent="0.25"/>
    <row r="248023" x14ac:dyDescent="0.25"/>
    <row r="248024" x14ac:dyDescent="0.25"/>
    <row r="248025" x14ac:dyDescent="0.25"/>
    <row r="248026" x14ac:dyDescent="0.25"/>
    <row r="248027" x14ac:dyDescent="0.25"/>
    <row r="248028" x14ac:dyDescent="0.25"/>
    <row r="248029" x14ac:dyDescent="0.25"/>
    <row r="248030" x14ac:dyDescent="0.25"/>
    <row r="248031" x14ac:dyDescent="0.25"/>
    <row r="248032" x14ac:dyDescent="0.25"/>
    <row r="248033" x14ac:dyDescent="0.25"/>
    <row r="248034" x14ac:dyDescent="0.25"/>
    <row r="248035" x14ac:dyDescent="0.25"/>
    <row r="248036" x14ac:dyDescent="0.25"/>
    <row r="248037" x14ac:dyDescent="0.25"/>
    <row r="248038" x14ac:dyDescent="0.25"/>
    <row r="248039" x14ac:dyDescent="0.25"/>
    <row r="248040" x14ac:dyDescent="0.25"/>
    <row r="248041" x14ac:dyDescent="0.25"/>
    <row r="248042" x14ac:dyDescent="0.25"/>
    <row r="248043" x14ac:dyDescent="0.25"/>
    <row r="248044" x14ac:dyDescent="0.25"/>
    <row r="248045" x14ac:dyDescent="0.25"/>
    <row r="248046" x14ac:dyDescent="0.25"/>
    <row r="248047" x14ac:dyDescent="0.25"/>
    <row r="248048" x14ac:dyDescent="0.25"/>
    <row r="248049" x14ac:dyDescent="0.25"/>
    <row r="248050" x14ac:dyDescent="0.25"/>
    <row r="248051" x14ac:dyDescent="0.25"/>
    <row r="248052" x14ac:dyDescent="0.25"/>
    <row r="248053" x14ac:dyDescent="0.25"/>
    <row r="248054" x14ac:dyDescent="0.25"/>
    <row r="248055" x14ac:dyDescent="0.25"/>
    <row r="248056" x14ac:dyDescent="0.25"/>
    <row r="248057" x14ac:dyDescent="0.25"/>
    <row r="248058" x14ac:dyDescent="0.25"/>
    <row r="248059" x14ac:dyDescent="0.25"/>
    <row r="248060" x14ac:dyDescent="0.25"/>
    <row r="248061" x14ac:dyDescent="0.25"/>
    <row r="248062" x14ac:dyDescent="0.25"/>
    <row r="248063" x14ac:dyDescent="0.25"/>
    <row r="248064" x14ac:dyDescent="0.25"/>
    <row r="248065" x14ac:dyDescent="0.25"/>
    <row r="248066" x14ac:dyDescent="0.25"/>
    <row r="248067" x14ac:dyDescent="0.25"/>
    <row r="248068" x14ac:dyDescent="0.25"/>
    <row r="248069" x14ac:dyDescent="0.25"/>
    <row r="248070" x14ac:dyDescent="0.25"/>
    <row r="248071" x14ac:dyDescent="0.25"/>
    <row r="248072" x14ac:dyDescent="0.25"/>
    <row r="248073" x14ac:dyDescent="0.25"/>
    <row r="248074" x14ac:dyDescent="0.25"/>
    <row r="248075" x14ac:dyDescent="0.25"/>
    <row r="248076" x14ac:dyDescent="0.25"/>
    <row r="248077" x14ac:dyDescent="0.25"/>
    <row r="248078" x14ac:dyDescent="0.25"/>
    <row r="248079" x14ac:dyDescent="0.25"/>
    <row r="248080" x14ac:dyDescent="0.25"/>
    <row r="248081" x14ac:dyDescent="0.25"/>
    <row r="248082" x14ac:dyDescent="0.25"/>
    <row r="248083" x14ac:dyDescent="0.25"/>
    <row r="248084" x14ac:dyDescent="0.25"/>
    <row r="248085" x14ac:dyDescent="0.25"/>
    <row r="248086" x14ac:dyDescent="0.25"/>
    <row r="248087" x14ac:dyDescent="0.25"/>
    <row r="248088" x14ac:dyDescent="0.25"/>
    <row r="248089" x14ac:dyDescent="0.25"/>
    <row r="248090" x14ac:dyDescent="0.25"/>
    <row r="248091" x14ac:dyDescent="0.25"/>
    <row r="248092" x14ac:dyDescent="0.25"/>
    <row r="248093" x14ac:dyDescent="0.25"/>
    <row r="248094" x14ac:dyDescent="0.25"/>
    <row r="248095" x14ac:dyDescent="0.25"/>
    <row r="248096" x14ac:dyDescent="0.25"/>
    <row r="248097" x14ac:dyDescent="0.25"/>
    <row r="248098" x14ac:dyDescent="0.25"/>
    <row r="248099" x14ac:dyDescent="0.25"/>
    <row r="248100" x14ac:dyDescent="0.25"/>
    <row r="248101" x14ac:dyDescent="0.25"/>
    <row r="248102" x14ac:dyDescent="0.25"/>
    <row r="248103" x14ac:dyDescent="0.25"/>
    <row r="248104" x14ac:dyDescent="0.25"/>
    <row r="248105" x14ac:dyDescent="0.25"/>
    <row r="248106" x14ac:dyDescent="0.25"/>
    <row r="248107" x14ac:dyDescent="0.25"/>
    <row r="248108" x14ac:dyDescent="0.25"/>
    <row r="248109" x14ac:dyDescent="0.25"/>
    <row r="248110" x14ac:dyDescent="0.25"/>
    <row r="248111" x14ac:dyDescent="0.25"/>
    <row r="248112" x14ac:dyDescent="0.25"/>
    <row r="248113" x14ac:dyDescent="0.25"/>
    <row r="248114" x14ac:dyDescent="0.25"/>
    <row r="248115" x14ac:dyDescent="0.25"/>
    <row r="248116" x14ac:dyDescent="0.25"/>
    <row r="248117" x14ac:dyDescent="0.25"/>
    <row r="248118" x14ac:dyDescent="0.25"/>
    <row r="248119" x14ac:dyDescent="0.25"/>
    <row r="248120" x14ac:dyDescent="0.25"/>
    <row r="248121" x14ac:dyDescent="0.25"/>
    <row r="248122" x14ac:dyDescent="0.25"/>
    <row r="248123" x14ac:dyDescent="0.25"/>
    <row r="248124" x14ac:dyDescent="0.25"/>
    <row r="248125" x14ac:dyDescent="0.25"/>
    <row r="248126" x14ac:dyDescent="0.25"/>
    <row r="248127" x14ac:dyDescent="0.25"/>
    <row r="248128" x14ac:dyDescent="0.25"/>
    <row r="248129" x14ac:dyDescent="0.25"/>
    <row r="248130" x14ac:dyDescent="0.25"/>
    <row r="248131" x14ac:dyDescent="0.25"/>
    <row r="248132" x14ac:dyDescent="0.25"/>
    <row r="248133" x14ac:dyDescent="0.25"/>
    <row r="248134" x14ac:dyDescent="0.25"/>
    <row r="248135" x14ac:dyDescent="0.25"/>
    <row r="248136" x14ac:dyDescent="0.25"/>
    <row r="248137" x14ac:dyDescent="0.25"/>
    <row r="248138" x14ac:dyDescent="0.25"/>
    <row r="248139" x14ac:dyDescent="0.25"/>
    <row r="248140" x14ac:dyDescent="0.25"/>
    <row r="248141" x14ac:dyDescent="0.25"/>
    <row r="248142" x14ac:dyDescent="0.25"/>
    <row r="248143" x14ac:dyDescent="0.25"/>
    <row r="248144" x14ac:dyDescent="0.25"/>
    <row r="248145" x14ac:dyDescent="0.25"/>
    <row r="248146" x14ac:dyDescent="0.25"/>
    <row r="248147" x14ac:dyDescent="0.25"/>
    <row r="248148" x14ac:dyDescent="0.25"/>
    <row r="248149" x14ac:dyDescent="0.25"/>
    <row r="248150" x14ac:dyDescent="0.25"/>
    <row r="248151" x14ac:dyDescent="0.25"/>
    <row r="248152" x14ac:dyDescent="0.25"/>
    <row r="248153" x14ac:dyDescent="0.25"/>
    <row r="248154" x14ac:dyDescent="0.25"/>
    <row r="248155" x14ac:dyDescent="0.25"/>
    <row r="248156" x14ac:dyDescent="0.25"/>
    <row r="248157" x14ac:dyDescent="0.25"/>
    <row r="248158" x14ac:dyDescent="0.25"/>
    <row r="248159" x14ac:dyDescent="0.25"/>
    <row r="248160" x14ac:dyDescent="0.25"/>
    <row r="248161" x14ac:dyDescent="0.25"/>
    <row r="248162" x14ac:dyDescent="0.25"/>
    <row r="248163" x14ac:dyDescent="0.25"/>
    <row r="248164" x14ac:dyDescent="0.25"/>
    <row r="248165" x14ac:dyDescent="0.25"/>
    <row r="248166" x14ac:dyDescent="0.25"/>
    <row r="248167" x14ac:dyDescent="0.25"/>
    <row r="248168" x14ac:dyDescent="0.25"/>
    <row r="248169" x14ac:dyDescent="0.25"/>
    <row r="248170" x14ac:dyDescent="0.25"/>
    <row r="248171" x14ac:dyDescent="0.25"/>
    <row r="248172" x14ac:dyDescent="0.25"/>
    <row r="248173" x14ac:dyDescent="0.25"/>
    <row r="248174" x14ac:dyDescent="0.25"/>
    <row r="248175" x14ac:dyDescent="0.25"/>
    <row r="248176" x14ac:dyDescent="0.25"/>
    <row r="248177" x14ac:dyDescent="0.25"/>
    <row r="248178" x14ac:dyDescent="0.25"/>
    <row r="248179" x14ac:dyDescent="0.25"/>
    <row r="248180" x14ac:dyDescent="0.25"/>
    <row r="248181" x14ac:dyDescent="0.25"/>
    <row r="248182" x14ac:dyDescent="0.25"/>
    <row r="248183" x14ac:dyDescent="0.25"/>
    <row r="248184" x14ac:dyDescent="0.25"/>
    <row r="248185" x14ac:dyDescent="0.25"/>
    <row r="248186" x14ac:dyDescent="0.25"/>
    <row r="248187" x14ac:dyDescent="0.25"/>
    <row r="248188" x14ac:dyDescent="0.25"/>
    <row r="248189" x14ac:dyDescent="0.25"/>
    <row r="248190" x14ac:dyDescent="0.25"/>
    <row r="248191" x14ac:dyDescent="0.25"/>
    <row r="248192" x14ac:dyDescent="0.25"/>
    <row r="248193" x14ac:dyDescent="0.25"/>
    <row r="248194" x14ac:dyDescent="0.25"/>
    <row r="248195" x14ac:dyDescent="0.25"/>
    <row r="248196" x14ac:dyDescent="0.25"/>
    <row r="248197" x14ac:dyDescent="0.25"/>
    <row r="248198" x14ac:dyDescent="0.25"/>
    <row r="248199" x14ac:dyDescent="0.25"/>
    <row r="248200" x14ac:dyDescent="0.25"/>
    <row r="248201" x14ac:dyDescent="0.25"/>
    <row r="248202" x14ac:dyDescent="0.25"/>
    <row r="248203" x14ac:dyDescent="0.25"/>
    <row r="248204" x14ac:dyDescent="0.25"/>
    <row r="248205" x14ac:dyDescent="0.25"/>
    <row r="248206" x14ac:dyDescent="0.25"/>
    <row r="248207" x14ac:dyDescent="0.25"/>
    <row r="248208" x14ac:dyDescent="0.25"/>
    <row r="248209" x14ac:dyDescent="0.25"/>
    <row r="248210" x14ac:dyDescent="0.25"/>
    <row r="248211" x14ac:dyDescent="0.25"/>
    <row r="248212" x14ac:dyDescent="0.25"/>
    <row r="248213" x14ac:dyDescent="0.25"/>
    <row r="248214" x14ac:dyDescent="0.25"/>
    <row r="248215" x14ac:dyDescent="0.25"/>
    <row r="248216" x14ac:dyDescent="0.25"/>
    <row r="248217" x14ac:dyDescent="0.25"/>
    <row r="248218" x14ac:dyDescent="0.25"/>
    <row r="248219" x14ac:dyDescent="0.25"/>
    <row r="248220" x14ac:dyDescent="0.25"/>
    <row r="248221" x14ac:dyDescent="0.25"/>
    <row r="248222" x14ac:dyDescent="0.25"/>
    <row r="248223" x14ac:dyDescent="0.25"/>
    <row r="248224" x14ac:dyDescent="0.25"/>
    <row r="248225" x14ac:dyDescent="0.25"/>
    <row r="248226" x14ac:dyDescent="0.25"/>
    <row r="248227" x14ac:dyDescent="0.25"/>
    <row r="248228" x14ac:dyDescent="0.25"/>
    <row r="248229" x14ac:dyDescent="0.25"/>
    <row r="248230" x14ac:dyDescent="0.25"/>
    <row r="248231" x14ac:dyDescent="0.25"/>
    <row r="248232" x14ac:dyDescent="0.25"/>
    <row r="248233" x14ac:dyDescent="0.25"/>
    <row r="248234" x14ac:dyDescent="0.25"/>
    <row r="248235" x14ac:dyDescent="0.25"/>
    <row r="248236" x14ac:dyDescent="0.25"/>
    <row r="248237" x14ac:dyDescent="0.25"/>
    <row r="248238" x14ac:dyDescent="0.25"/>
    <row r="248239" x14ac:dyDescent="0.25"/>
    <row r="248240" x14ac:dyDescent="0.25"/>
    <row r="248241" x14ac:dyDescent="0.25"/>
    <row r="248242" x14ac:dyDescent="0.25"/>
    <row r="248243" x14ac:dyDescent="0.25"/>
    <row r="248244" x14ac:dyDescent="0.25"/>
    <row r="248245" x14ac:dyDescent="0.25"/>
    <row r="248246" x14ac:dyDescent="0.25"/>
    <row r="248247" x14ac:dyDescent="0.25"/>
    <row r="248248" x14ac:dyDescent="0.25"/>
    <row r="248249" x14ac:dyDescent="0.25"/>
    <row r="248250" x14ac:dyDescent="0.25"/>
    <row r="248251" x14ac:dyDescent="0.25"/>
    <row r="248252" x14ac:dyDescent="0.25"/>
    <row r="248253" x14ac:dyDescent="0.25"/>
    <row r="248254" x14ac:dyDescent="0.25"/>
    <row r="248255" x14ac:dyDescent="0.25"/>
    <row r="248256" x14ac:dyDescent="0.25"/>
    <row r="248257" x14ac:dyDescent="0.25"/>
    <row r="248258" x14ac:dyDescent="0.25"/>
    <row r="248259" x14ac:dyDescent="0.25"/>
    <row r="248260" x14ac:dyDescent="0.25"/>
    <row r="248261" x14ac:dyDescent="0.25"/>
    <row r="248262" x14ac:dyDescent="0.25"/>
    <row r="248263" x14ac:dyDescent="0.25"/>
    <row r="248264" x14ac:dyDescent="0.25"/>
    <row r="248265" x14ac:dyDescent="0.25"/>
    <row r="248266" x14ac:dyDescent="0.25"/>
    <row r="248267" x14ac:dyDescent="0.25"/>
    <row r="248268" x14ac:dyDescent="0.25"/>
    <row r="248269" x14ac:dyDescent="0.25"/>
    <row r="248270" x14ac:dyDescent="0.25"/>
    <row r="248271" x14ac:dyDescent="0.25"/>
    <row r="248272" x14ac:dyDescent="0.25"/>
    <row r="248273" x14ac:dyDescent="0.25"/>
    <row r="248274" x14ac:dyDescent="0.25"/>
    <row r="248275" x14ac:dyDescent="0.25"/>
    <row r="248276" x14ac:dyDescent="0.25"/>
    <row r="248277" x14ac:dyDescent="0.25"/>
    <row r="248278" x14ac:dyDescent="0.25"/>
    <row r="248279" x14ac:dyDescent="0.25"/>
    <row r="248280" x14ac:dyDescent="0.25"/>
    <row r="248281" x14ac:dyDescent="0.25"/>
    <row r="248282" x14ac:dyDescent="0.25"/>
    <row r="248283" x14ac:dyDescent="0.25"/>
    <row r="248284" x14ac:dyDescent="0.25"/>
    <row r="248285" x14ac:dyDescent="0.25"/>
    <row r="248286" x14ac:dyDescent="0.25"/>
    <row r="248287" x14ac:dyDescent="0.25"/>
    <row r="248288" x14ac:dyDescent="0.25"/>
    <row r="248289" x14ac:dyDescent="0.25"/>
    <row r="248290" x14ac:dyDescent="0.25"/>
    <row r="248291" x14ac:dyDescent="0.25"/>
    <row r="248292" x14ac:dyDescent="0.25"/>
    <row r="248293" x14ac:dyDescent="0.25"/>
    <row r="248294" x14ac:dyDescent="0.25"/>
    <row r="248295" x14ac:dyDescent="0.25"/>
    <row r="248296" x14ac:dyDescent="0.25"/>
    <row r="248297" x14ac:dyDescent="0.25"/>
    <row r="248298" x14ac:dyDescent="0.25"/>
    <row r="248299" x14ac:dyDescent="0.25"/>
    <row r="248300" x14ac:dyDescent="0.25"/>
    <row r="248301" x14ac:dyDescent="0.25"/>
    <row r="248302" x14ac:dyDescent="0.25"/>
    <row r="248303" x14ac:dyDescent="0.25"/>
    <row r="248304" x14ac:dyDescent="0.25"/>
    <row r="248305" x14ac:dyDescent="0.25"/>
    <row r="248306" x14ac:dyDescent="0.25"/>
    <row r="248307" x14ac:dyDescent="0.25"/>
    <row r="248308" x14ac:dyDescent="0.25"/>
    <row r="248309" x14ac:dyDescent="0.25"/>
    <row r="248310" x14ac:dyDescent="0.25"/>
    <row r="248311" x14ac:dyDescent="0.25"/>
    <row r="248312" x14ac:dyDescent="0.25"/>
    <row r="248313" x14ac:dyDescent="0.25"/>
    <row r="248314" x14ac:dyDescent="0.25"/>
    <row r="248315" x14ac:dyDescent="0.25"/>
    <row r="248316" x14ac:dyDescent="0.25"/>
    <row r="248317" x14ac:dyDescent="0.25"/>
    <row r="248318" x14ac:dyDescent="0.25"/>
    <row r="248319" x14ac:dyDescent="0.25"/>
    <row r="248320" x14ac:dyDescent="0.25"/>
    <row r="248321" x14ac:dyDescent="0.25"/>
    <row r="248322" x14ac:dyDescent="0.25"/>
    <row r="248323" x14ac:dyDescent="0.25"/>
    <row r="248324" x14ac:dyDescent="0.25"/>
    <row r="248325" x14ac:dyDescent="0.25"/>
    <row r="248326" x14ac:dyDescent="0.25"/>
    <row r="248327" x14ac:dyDescent="0.25"/>
    <row r="248328" x14ac:dyDescent="0.25"/>
    <row r="248329" x14ac:dyDescent="0.25"/>
    <row r="248330" x14ac:dyDescent="0.25"/>
    <row r="248331" x14ac:dyDescent="0.25"/>
    <row r="248332" x14ac:dyDescent="0.25"/>
    <row r="248333" x14ac:dyDescent="0.25"/>
    <row r="248334" x14ac:dyDescent="0.25"/>
    <row r="248335" x14ac:dyDescent="0.25"/>
    <row r="248336" x14ac:dyDescent="0.25"/>
    <row r="248337" x14ac:dyDescent="0.25"/>
    <row r="248338" x14ac:dyDescent="0.25"/>
    <row r="248339" x14ac:dyDescent="0.25"/>
    <row r="248340" x14ac:dyDescent="0.25"/>
    <row r="248341" x14ac:dyDescent="0.25"/>
    <row r="248342" x14ac:dyDescent="0.25"/>
    <row r="248343" x14ac:dyDescent="0.25"/>
    <row r="248344" x14ac:dyDescent="0.25"/>
    <row r="248345" x14ac:dyDescent="0.25"/>
    <row r="248346" x14ac:dyDescent="0.25"/>
    <row r="248347" x14ac:dyDescent="0.25"/>
    <row r="248348" x14ac:dyDescent="0.25"/>
    <row r="248349" x14ac:dyDescent="0.25"/>
    <row r="248350" x14ac:dyDescent="0.25"/>
    <row r="248351" x14ac:dyDescent="0.25"/>
    <row r="248352" x14ac:dyDescent="0.25"/>
    <row r="248353" x14ac:dyDescent="0.25"/>
    <row r="248354" x14ac:dyDescent="0.25"/>
    <row r="248355" x14ac:dyDescent="0.25"/>
    <row r="248356" x14ac:dyDescent="0.25"/>
    <row r="248357" x14ac:dyDescent="0.25"/>
    <row r="248358" x14ac:dyDescent="0.25"/>
    <row r="248359" x14ac:dyDescent="0.25"/>
    <row r="248360" x14ac:dyDescent="0.25"/>
    <row r="248361" x14ac:dyDescent="0.25"/>
    <row r="248362" x14ac:dyDescent="0.25"/>
    <row r="248363" x14ac:dyDescent="0.25"/>
    <row r="248364" x14ac:dyDescent="0.25"/>
    <row r="248365" x14ac:dyDescent="0.25"/>
    <row r="248366" x14ac:dyDescent="0.25"/>
    <row r="248367" x14ac:dyDescent="0.25"/>
    <row r="248368" x14ac:dyDescent="0.25"/>
    <row r="248369" x14ac:dyDescent="0.25"/>
    <row r="248370" x14ac:dyDescent="0.25"/>
    <row r="248371" x14ac:dyDescent="0.25"/>
    <row r="248372" x14ac:dyDescent="0.25"/>
    <row r="248373" x14ac:dyDescent="0.25"/>
    <row r="248374" x14ac:dyDescent="0.25"/>
    <row r="248375" x14ac:dyDescent="0.25"/>
    <row r="248376" x14ac:dyDescent="0.25"/>
    <row r="248377" x14ac:dyDescent="0.25"/>
    <row r="248378" x14ac:dyDescent="0.25"/>
    <row r="248379" x14ac:dyDescent="0.25"/>
    <row r="248380" x14ac:dyDescent="0.25"/>
    <row r="248381" x14ac:dyDescent="0.25"/>
    <row r="248382" x14ac:dyDescent="0.25"/>
    <row r="248383" x14ac:dyDescent="0.25"/>
    <row r="248384" x14ac:dyDescent="0.25"/>
    <row r="248385" x14ac:dyDescent="0.25"/>
    <row r="248386" x14ac:dyDescent="0.25"/>
    <row r="248387" x14ac:dyDescent="0.25"/>
    <row r="248388" x14ac:dyDescent="0.25"/>
    <row r="248389" x14ac:dyDescent="0.25"/>
    <row r="248390" x14ac:dyDescent="0.25"/>
    <row r="248391" x14ac:dyDescent="0.25"/>
    <row r="248392" x14ac:dyDescent="0.25"/>
    <row r="248393" x14ac:dyDescent="0.25"/>
    <row r="248394" x14ac:dyDescent="0.25"/>
    <row r="248395" x14ac:dyDescent="0.25"/>
    <row r="248396" x14ac:dyDescent="0.25"/>
    <row r="248397" x14ac:dyDescent="0.25"/>
    <row r="248398" x14ac:dyDescent="0.25"/>
    <row r="248399" x14ac:dyDescent="0.25"/>
    <row r="248400" x14ac:dyDescent="0.25"/>
    <row r="248401" x14ac:dyDescent="0.25"/>
    <row r="248402" x14ac:dyDescent="0.25"/>
    <row r="248403" x14ac:dyDescent="0.25"/>
    <row r="248404" x14ac:dyDescent="0.25"/>
    <row r="248405" x14ac:dyDescent="0.25"/>
    <row r="248406" x14ac:dyDescent="0.25"/>
    <row r="248407" x14ac:dyDescent="0.25"/>
    <row r="248408" x14ac:dyDescent="0.25"/>
    <row r="248409" x14ac:dyDescent="0.25"/>
    <row r="248410" x14ac:dyDescent="0.25"/>
    <row r="248411" x14ac:dyDescent="0.25"/>
    <row r="248412" x14ac:dyDescent="0.25"/>
    <row r="248413" x14ac:dyDescent="0.25"/>
    <row r="248414" x14ac:dyDescent="0.25"/>
    <row r="248415" x14ac:dyDescent="0.25"/>
    <row r="248416" x14ac:dyDescent="0.25"/>
    <row r="248417" x14ac:dyDescent="0.25"/>
    <row r="248418" x14ac:dyDescent="0.25"/>
    <row r="248419" x14ac:dyDescent="0.25"/>
    <row r="248420" x14ac:dyDescent="0.25"/>
    <row r="248421" x14ac:dyDescent="0.25"/>
    <row r="248422" x14ac:dyDescent="0.25"/>
    <row r="248423" x14ac:dyDescent="0.25"/>
    <row r="248424" x14ac:dyDescent="0.25"/>
    <row r="248425" x14ac:dyDescent="0.25"/>
    <row r="248426" x14ac:dyDescent="0.25"/>
    <row r="248427" x14ac:dyDescent="0.25"/>
    <row r="248428" x14ac:dyDescent="0.25"/>
    <row r="248429" x14ac:dyDescent="0.25"/>
    <row r="248430" x14ac:dyDescent="0.25"/>
    <row r="248431" x14ac:dyDescent="0.25"/>
    <row r="248432" x14ac:dyDescent="0.25"/>
    <row r="248433" x14ac:dyDescent="0.25"/>
    <row r="248434" x14ac:dyDescent="0.25"/>
    <row r="248435" x14ac:dyDescent="0.25"/>
    <row r="248436" x14ac:dyDescent="0.25"/>
    <row r="248437" x14ac:dyDescent="0.25"/>
    <row r="248438" x14ac:dyDescent="0.25"/>
    <row r="248439" x14ac:dyDescent="0.25"/>
    <row r="248440" x14ac:dyDescent="0.25"/>
    <row r="248441" x14ac:dyDescent="0.25"/>
    <row r="248442" x14ac:dyDescent="0.25"/>
    <row r="248443" x14ac:dyDescent="0.25"/>
    <row r="248444" x14ac:dyDescent="0.25"/>
    <row r="248445" x14ac:dyDescent="0.25"/>
    <row r="248446" x14ac:dyDescent="0.25"/>
    <row r="248447" x14ac:dyDescent="0.25"/>
    <row r="248448" x14ac:dyDescent="0.25"/>
    <row r="248449" x14ac:dyDescent="0.25"/>
    <row r="248450" x14ac:dyDescent="0.25"/>
    <row r="248451" x14ac:dyDescent="0.25"/>
    <row r="248452" x14ac:dyDescent="0.25"/>
    <row r="248453" x14ac:dyDescent="0.25"/>
    <row r="248454" x14ac:dyDescent="0.25"/>
    <row r="248455" x14ac:dyDescent="0.25"/>
    <row r="248456" x14ac:dyDescent="0.25"/>
    <row r="248457" x14ac:dyDescent="0.25"/>
    <row r="248458" x14ac:dyDescent="0.25"/>
    <row r="248459" x14ac:dyDescent="0.25"/>
    <row r="248460" x14ac:dyDescent="0.25"/>
    <row r="248461" x14ac:dyDescent="0.25"/>
    <row r="248462" x14ac:dyDescent="0.25"/>
    <row r="248463" x14ac:dyDescent="0.25"/>
    <row r="248464" x14ac:dyDescent="0.25"/>
    <row r="248465" x14ac:dyDescent="0.25"/>
    <row r="248466" x14ac:dyDescent="0.25"/>
    <row r="248467" x14ac:dyDescent="0.25"/>
    <row r="248468" x14ac:dyDescent="0.25"/>
    <row r="248469" x14ac:dyDescent="0.25"/>
    <row r="248470" x14ac:dyDescent="0.25"/>
    <row r="248471" x14ac:dyDescent="0.25"/>
    <row r="248472" x14ac:dyDescent="0.25"/>
    <row r="248473" x14ac:dyDescent="0.25"/>
    <row r="248474" x14ac:dyDescent="0.25"/>
    <row r="248475" x14ac:dyDescent="0.25"/>
    <row r="248476" x14ac:dyDescent="0.25"/>
    <row r="248477" x14ac:dyDescent="0.25"/>
    <row r="248478" x14ac:dyDescent="0.25"/>
    <row r="248479" x14ac:dyDescent="0.25"/>
    <row r="248480" x14ac:dyDescent="0.25"/>
    <row r="248481" x14ac:dyDescent="0.25"/>
    <row r="248482" x14ac:dyDescent="0.25"/>
    <row r="248483" x14ac:dyDescent="0.25"/>
    <row r="248484" x14ac:dyDescent="0.25"/>
    <row r="248485" x14ac:dyDescent="0.25"/>
    <row r="248486" x14ac:dyDescent="0.25"/>
    <row r="248487" x14ac:dyDescent="0.25"/>
    <row r="248488" x14ac:dyDescent="0.25"/>
    <row r="248489" x14ac:dyDescent="0.25"/>
    <row r="248490" x14ac:dyDescent="0.25"/>
    <row r="248491" x14ac:dyDescent="0.25"/>
    <row r="248492" x14ac:dyDescent="0.25"/>
    <row r="248493" x14ac:dyDescent="0.25"/>
    <row r="248494" x14ac:dyDescent="0.25"/>
    <row r="248495" x14ac:dyDescent="0.25"/>
    <row r="248496" x14ac:dyDescent="0.25"/>
    <row r="248497" x14ac:dyDescent="0.25"/>
    <row r="248498" x14ac:dyDescent="0.25"/>
    <row r="248499" x14ac:dyDescent="0.25"/>
    <row r="248500" x14ac:dyDescent="0.25"/>
    <row r="248501" x14ac:dyDescent="0.25"/>
    <row r="248502" x14ac:dyDescent="0.25"/>
    <row r="248503" x14ac:dyDescent="0.25"/>
    <row r="248504" x14ac:dyDescent="0.25"/>
    <row r="248505" x14ac:dyDescent="0.25"/>
    <row r="248506" x14ac:dyDescent="0.25"/>
    <row r="248507" x14ac:dyDescent="0.25"/>
    <row r="248508" x14ac:dyDescent="0.25"/>
    <row r="248509" x14ac:dyDescent="0.25"/>
    <row r="248510" x14ac:dyDescent="0.25"/>
    <row r="248511" x14ac:dyDescent="0.25"/>
    <row r="248512" x14ac:dyDescent="0.25"/>
    <row r="248513" x14ac:dyDescent="0.25"/>
    <row r="248514" x14ac:dyDescent="0.25"/>
    <row r="248515" x14ac:dyDescent="0.25"/>
    <row r="248516" x14ac:dyDescent="0.25"/>
    <row r="248517" x14ac:dyDescent="0.25"/>
    <row r="248518" x14ac:dyDescent="0.25"/>
    <row r="248519" x14ac:dyDescent="0.25"/>
    <row r="248520" x14ac:dyDescent="0.25"/>
    <row r="248521" x14ac:dyDescent="0.25"/>
    <row r="248522" x14ac:dyDescent="0.25"/>
    <row r="248523" x14ac:dyDescent="0.25"/>
    <row r="248524" x14ac:dyDescent="0.25"/>
    <row r="248525" x14ac:dyDescent="0.25"/>
    <row r="248526" x14ac:dyDescent="0.25"/>
    <row r="248527" x14ac:dyDescent="0.25"/>
    <row r="248528" x14ac:dyDescent="0.25"/>
    <row r="248529" x14ac:dyDescent="0.25"/>
    <row r="248530" x14ac:dyDescent="0.25"/>
    <row r="248531" x14ac:dyDescent="0.25"/>
    <row r="248532" x14ac:dyDescent="0.25"/>
    <row r="248533" x14ac:dyDescent="0.25"/>
    <row r="248534" x14ac:dyDescent="0.25"/>
    <row r="248535" x14ac:dyDescent="0.25"/>
    <row r="248536" x14ac:dyDescent="0.25"/>
    <row r="248537" x14ac:dyDescent="0.25"/>
    <row r="248538" x14ac:dyDescent="0.25"/>
    <row r="248539" x14ac:dyDescent="0.25"/>
    <row r="248540" x14ac:dyDescent="0.25"/>
    <row r="248541" x14ac:dyDescent="0.25"/>
    <row r="248542" x14ac:dyDescent="0.25"/>
    <row r="248543" x14ac:dyDescent="0.25"/>
    <row r="248544" x14ac:dyDescent="0.25"/>
    <row r="248545" x14ac:dyDescent="0.25"/>
    <row r="248546" x14ac:dyDescent="0.25"/>
    <row r="248547" x14ac:dyDescent="0.25"/>
    <row r="248548" x14ac:dyDescent="0.25"/>
    <row r="248549" x14ac:dyDescent="0.25"/>
    <row r="248550" x14ac:dyDescent="0.25"/>
    <row r="248551" x14ac:dyDescent="0.25"/>
    <row r="248552" x14ac:dyDescent="0.25"/>
    <row r="248553" x14ac:dyDescent="0.25"/>
    <row r="248554" x14ac:dyDescent="0.25"/>
    <row r="248555" x14ac:dyDescent="0.25"/>
    <row r="248556" x14ac:dyDescent="0.25"/>
    <row r="248557" x14ac:dyDescent="0.25"/>
    <row r="248558" x14ac:dyDescent="0.25"/>
    <row r="248559" x14ac:dyDescent="0.25"/>
    <row r="248560" x14ac:dyDescent="0.25"/>
    <row r="248561" x14ac:dyDescent="0.25"/>
    <row r="248562" x14ac:dyDescent="0.25"/>
    <row r="248563" x14ac:dyDescent="0.25"/>
    <row r="248564" x14ac:dyDescent="0.25"/>
    <row r="248565" x14ac:dyDescent="0.25"/>
    <row r="248566" x14ac:dyDescent="0.25"/>
    <row r="248567" x14ac:dyDescent="0.25"/>
    <row r="248568" x14ac:dyDescent="0.25"/>
    <row r="248569" x14ac:dyDescent="0.25"/>
    <row r="248570" x14ac:dyDescent="0.25"/>
    <row r="248571" x14ac:dyDescent="0.25"/>
    <row r="248572" x14ac:dyDescent="0.25"/>
    <row r="248573" x14ac:dyDescent="0.25"/>
    <row r="248574" x14ac:dyDescent="0.25"/>
    <row r="248575" x14ac:dyDescent="0.25"/>
    <row r="248576" x14ac:dyDescent="0.25"/>
    <row r="248577" x14ac:dyDescent="0.25"/>
    <row r="248578" x14ac:dyDescent="0.25"/>
    <row r="248579" x14ac:dyDescent="0.25"/>
    <row r="248580" x14ac:dyDescent="0.25"/>
    <row r="248581" x14ac:dyDescent="0.25"/>
    <row r="248582" x14ac:dyDescent="0.25"/>
    <row r="248583" x14ac:dyDescent="0.25"/>
    <row r="248584" x14ac:dyDescent="0.25"/>
    <row r="248585" x14ac:dyDescent="0.25"/>
    <row r="248586" x14ac:dyDescent="0.25"/>
    <row r="248587" x14ac:dyDescent="0.25"/>
    <row r="248588" x14ac:dyDescent="0.25"/>
    <row r="248589" x14ac:dyDescent="0.25"/>
    <row r="248590" x14ac:dyDescent="0.25"/>
    <row r="248591" x14ac:dyDescent="0.25"/>
    <row r="248592" x14ac:dyDescent="0.25"/>
    <row r="248593" x14ac:dyDescent="0.25"/>
    <row r="248594" x14ac:dyDescent="0.25"/>
    <row r="248595" x14ac:dyDescent="0.25"/>
    <row r="248596" x14ac:dyDescent="0.25"/>
    <row r="248597" x14ac:dyDescent="0.25"/>
    <row r="248598" x14ac:dyDescent="0.25"/>
    <row r="248599" x14ac:dyDescent="0.25"/>
    <row r="248600" x14ac:dyDescent="0.25"/>
    <row r="248601" x14ac:dyDescent="0.25"/>
    <row r="248602" x14ac:dyDescent="0.25"/>
    <row r="248603" x14ac:dyDescent="0.25"/>
    <row r="248604" x14ac:dyDescent="0.25"/>
    <row r="248605" x14ac:dyDescent="0.25"/>
    <row r="248606" x14ac:dyDescent="0.25"/>
    <row r="248607" x14ac:dyDescent="0.25"/>
    <row r="248608" x14ac:dyDescent="0.25"/>
    <row r="248609" x14ac:dyDescent="0.25"/>
    <row r="248610" x14ac:dyDescent="0.25"/>
    <row r="248611" x14ac:dyDescent="0.25"/>
    <row r="248612" x14ac:dyDescent="0.25"/>
    <row r="248613" x14ac:dyDescent="0.25"/>
    <row r="248614" x14ac:dyDescent="0.25"/>
    <row r="248615" x14ac:dyDescent="0.25"/>
    <row r="248616" x14ac:dyDescent="0.25"/>
    <row r="248617" x14ac:dyDescent="0.25"/>
    <row r="248618" x14ac:dyDescent="0.25"/>
    <row r="248619" x14ac:dyDescent="0.25"/>
    <row r="248620" x14ac:dyDescent="0.25"/>
    <row r="248621" x14ac:dyDescent="0.25"/>
    <row r="248622" x14ac:dyDescent="0.25"/>
    <row r="248623" x14ac:dyDescent="0.25"/>
    <row r="248624" x14ac:dyDescent="0.25"/>
    <row r="248625" x14ac:dyDescent="0.25"/>
    <row r="248626" x14ac:dyDescent="0.25"/>
    <row r="248627" x14ac:dyDescent="0.25"/>
    <row r="248628" x14ac:dyDescent="0.25"/>
    <row r="248629" x14ac:dyDescent="0.25"/>
    <row r="248630" x14ac:dyDescent="0.25"/>
    <row r="248631" x14ac:dyDescent="0.25"/>
    <row r="248632" x14ac:dyDescent="0.25"/>
    <row r="248633" x14ac:dyDescent="0.25"/>
    <row r="248634" x14ac:dyDescent="0.25"/>
    <row r="248635" x14ac:dyDescent="0.25"/>
    <row r="248636" x14ac:dyDescent="0.25"/>
    <row r="248637" x14ac:dyDescent="0.25"/>
    <row r="248638" x14ac:dyDescent="0.25"/>
    <row r="248639" x14ac:dyDescent="0.25"/>
    <row r="248640" x14ac:dyDescent="0.25"/>
    <row r="248641" x14ac:dyDescent="0.25"/>
    <row r="248642" x14ac:dyDescent="0.25"/>
    <row r="248643" x14ac:dyDescent="0.25"/>
    <row r="248644" x14ac:dyDescent="0.25"/>
    <row r="248645" x14ac:dyDescent="0.25"/>
    <row r="248646" x14ac:dyDescent="0.25"/>
    <row r="248647" x14ac:dyDescent="0.25"/>
    <row r="248648" x14ac:dyDescent="0.25"/>
    <row r="248649" x14ac:dyDescent="0.25"/>
    <row r="248650" x14ac:dyDescent="0.25"/>
    <row r="248651" x14ac:dyDescent="0.25"/>
    <row r="248652" x14ac:dyDescent="0.25"/>
    <row r="248653" x14ac:dyDescent="0.25"/>
    <row r="248654" x14ac:dyDescent="0.25"/>
    <row r="248655" x14ac:dyDescent="0.25"/>
    <row r="248656" x14ac:dyDescent="0.25"/>
    <row r="248657" x14ac:dyDescent="0.25"/>
    <row r="248658" x14ac:dyDescent="0.25"/>
    <row r="248659" x14ac:dyDescent="0.25"/>
    <row r="248660" x14ac:dyDescent="0.25"/>
    <row r="248661" x14ac:dyDescent="0.25"/>
    <row r="248662" x14ac:dyDescent="0.25"/>
    <row r="248663" x14ac:dyDescent="0.25"/>
    <row r="248664" x14ac:dyDescent="0.25"/>
    <row r="248665" x14ac:dyDescent="0.25"/>
    <row r="248666" x14ac:dyDescent="0.25"/>
    <row r="248667" x14ac:dyDescent="0.25"/>
    <row r="248668" x14ac:dyDescent="0.25"/>
    <row r="248669" x14ac:dyDescent="0.25"/>
    <row r="248670" x14ac:dyDescent="0.25"/>
    <row r="248671" x14ac:dyDescent="0.25"/>
    <row r="248672" x14ac:dyDescent="0.25"/>
    <row r="248673" x14ac:dyDescent="0.25"/>
    <row r="248674" x14ac:dyDescent="0.25"/>
    <row r="248675" x14ac:dyDescent="0.25"/>
    <row r="248676" x14ac:dyDescent="0.25"/>
    <row r="248677" x14ac:dyDescent="0.25"/>
    <row r="248678" x14ac:dyDescent="0.25"/>
    <row r="248679" x14ac:dyDescent="0.25"/>
    <row r="248680" x14ac:dyDescent="0.25"/>
    <row r="248681" x14ac:dyDescent="0.25"/>
    <row r="248682" x14ac:dyDescent="0.25"/>
    <row r="248683" x14ac:dyDescent="0.25"/>
    <row r="248684" x14ac:dyDescent="0.25"/>
    <row r="248685" x14ac:dyDescent="0.25"/>
    <row r="248686" x14ac:dyDescent="0.25"/>
    <row r="248687" x14ac:dyDescent="0.25"/>
    <row r="248688" x14ac:dyDescent="0.25"/>
    <row r="248689" x14ac:dyDescent="0.25"/>
    <row r="248690" x14ac:dyDescent="0.25"/>
    <row r="248691" x14ac:dyDescent="0.25"/>
    <row r="248692" x14ac:dyDescent="0.25"/>
    <row r="248693" x14ac:dyDescent="0.25"/>
    <row r="248694" x14ac:dyDescent="0.25"/>
    <row r="248695" x14ac:dyDescent="0.25"/>
    <row r="248696" x14ac:dyDescent="0.25"/>
    <row r="248697" x14ac:dyDescent="0.25"/>
    <row r="248698" x14ac:dyDescent="0.25"/>
    <row r="248699" x14ac:dyDescent="0.25"/>
    <row r="248700" x14ac:dyDescent="0.25"/>
    <row r="248701" x14ac:dyDescent="0.25"/>
    <row r="248702" x14ac:dyDescent="0.25"/>
    <row r="248703" x14ac:dyDescent="0.25"/>
    <row r="248704" x14ac:dyDescent="0.25"/>
    <row r="248705" x14ac:dyDescent="0.25"/>
    <row r="248706" x14ac:dyDescent="0.25"/>
    <row r="248707" x14ac:dyDescent="0.25"/>
    <row r="248708" x14ac:dyDescent="0.25"/>
    <row r="248709" x14ac:dyDescent="0.25"/>
    <row r="248710" x14ac:dyDescent="0.25"/>
    <row r="248711" x14ac:dyDescent="0.25"/>
    <row r="248712" x14ac:dyDescent="0.25"/>
    <row r="248713" x14ac:dyDescent="0.25"/>
    <row r="248714" x14ac:dyDescent="0.25"/>
    <row r="248715" x14ac:dyDescent="0.25"/>
    <row r="248716" x14ac:dyDescent="0.25"/>
    <row r="248717" x14ac:dyDescent="0.25"/>
    <row r="248718" x14ac:dyDescent="0.25"/>
    <row r="248719" x14ac:dyDescent="0.25"/>
    <row r="248720" x14ac:dyDescent="0.25"/>
    <row r="248721" x14ac:dyDescent="0.25"/>
    <row r="248722" x14ac:dyDescent="0.25"/>
    <row r="248723" x14ac:dyDescent="0.25"/>
    <row r="248724" x14ac:dyDescent="0.25"/>
    <row r="248725" x14ac:dyDescent="0.25"/>
    <row r="248726" x14ac:dyDescent="0.25"/>
    <row r="248727" x14ac:dyDescent="0.25"/>
    <row r="248728" x14ac:dyDescent="0.25"/>
    <row r="248729" x14ac:dyDescent="0.25"/>
    <row r="248730" x14ac:dyDescent="0.25"/>
    <row r="248731" x14ac:dyDescent="0.25"/>
    <row r="248732" x14ac:dyDescent="0.25"/>
    <row r="248733" x14ac:dyDescent="0.25"/>
    <row r="248734" x14ac:dyDescent="0.25"/>
    <row r="248735" x14ac:dyDescent="0.25"/>
    <row r="248736" x14ac:dyDescent="0.25"/>
    <row r="248737" x14ac:dyDescent="0.25"/>
    <row r="248738" x14ac:dyDescent="0.25"/>
    <row r="248739" x14ac:dyDescent="0.25"/>
    <row r="248740" x14ac:dyDescent="0.25"/>
    <row r="248741" x14ac:dyDescent="0.25"/>
    <row r="248742" x14ac:dyDescent="0.25"/>
    <row r="248743" x14ac:dyDescent="0.25"/>
    <row r="248744" x14ac:dyDescent="0.25"/>
    <row r="248745" x14ac:dyDescent="0.25"/>
    <row r="248746" x14ac:dyDescent="0.25"/>
    <row r="248747" x14ac:dyDescent="0.25"/>
    <row r="248748" x14ac:dyDescent="0.25"/>
    <row r="248749" x14ac:dyDescent="0.25"/>
    <row r="248750" x14ac:dyDescent="0.25"/>
    <row r="248751" x14ac:dyDescent="0.25"/>
    <row r="248752" x14ac:dyDescent="0.25"/>
    <row r="248753" x14ac:dyDescent="0.25"/>
    <row r="248754" x14ac:dyDescent="0.25"/>
    <row r="248755" x14ac:dyDescent="0.25"/>
    <row r="248756" x14ac:dyDescent="0.25"/>
    <row r="248757" x14ac:dyDescent="0.25"/>
    <row r="248758" x14ac:dyDescent="0.25"/>
    <row r="248759" x14ac:dyDescent="0.25"/>
    <row r="248760" x14ac:dyDescent="0.25"/>
    <row r="248761" x14ac:dyDescent="0.25"/>
    <row r="248762" x14ac:dyDescent="0.25"/>
    <row r="248763" x14ac:dyDescent="0.25"/>
    <row r="248764" x14ac:dyDescent="0.25"/>
    <row r="248765" x14ac:dyDescent="0.25"/>
    <row r="248766" x14ac:dyDescent="0.25"/>
    <row r="248767" x14ac:dyDescent="0.25"/>
    <row r="248768" x14ac:dyDescent="0.25"/>
    <row r="248769" x14ac:dyDescent="0.25"/>
    <row r="248770" x14ac:dyDescent="0.25"/>
    <row r="248771" x14ac:dyDescent="0.25"/>
    <row r="248772" x14ac:dyDescent="0.25"/>
    <row r="248773" x14ac:dyDescent="0.25"/>
    <row r="248774" x14ac:dyDescent="0.25"/>
    <row r="248775" x14ac:dyDescent="0.25"/>
    <row r="248776" x14ac:dyDescent="0.25"/>
    <row r="248777" x14ac:dyDescent="0.25"/>
    <row r="248778" x14ac:dyDescent="0.25"/>
    <row r="248779" x14ac:dyDescent="0.25"/>
    <row r="248780" x14ac:dyDescent="0.25"/>
    <row r="248781" x14ac:dyDescent="0.25"/>
    <row r="248782" x14ac:dyDescent="0.25"/>
    <row r="248783" x14ac:dyDescent="0.25"/>
    <row r="248784" x14ac:dyDescent="0.25"/>
    <row r="248785" x14ac:dyDescent="0.25"/>
    <row r="248786" x14ac:dyDescent="0.25"/>
    <row r="248787" x14ac:dyDescent="0.25"/>
    <row r="248788" x14ac:dyDescent="0.25"/>
    <row r="248789" x14ac:dyDescent="0.25"/>
    <row r="248790" x14ac:dyDescent="0.25"/>
    <row r="248791" x14ac:dyDescent="0.25"/>
    <row r="248792" x14ac:dyDescent="0.25"/>
    <row r="248793" x14ac:dyDescent="0.25"/>
    <row r="248794" x14ac:dyDescent="0.25"/>
    <row r="248795" x14ac:dyDescent="0.25"/>
    <row r="248796" x14ac:dyDescent="0.25"/>
    <row r="248797" x14ac:dyDescent="0.25"/>
    <row r="248798" x14ac:dyDescent="0.25"/>
    <row r="248799" x14ac:dyDescent="0.25"/>
    <row r="248800" x14ac:dyDescent="0.25"/>
    <row r="248801" x14ac:dyDescent="0.25"/>
    <row r="248802" x14ac:dyDescent="0.25"/>
    <row r="248803" x14ac:dyDescent="0.25"/>
    <row r="248804" x14ac:dyDescent="0.25"/>
    <row r="248805" x14ac:dyDescent="0.25"/>
    <row r="248806" x14ac:dyDescent="0.25"/>
    <row r="248807" x14ac:dyDescent="0.25"/>
    <row r="248808" x14ac:dyDescent="0.25"/>
    <row r="248809" x14ac:dyDescent="0.25"/>
    <row r="248810" x14ac:dyDescent="0.25"/>
    <row r="248811" x14ac:dyDescent="0.25"/>
    <row r="248812" x14ac:dyDescent="0.25"/>
    <row r="248813" x14ac:dyDescent="0.25"/>
    <row r="248814" x14ac:dyDescent="0.25"/>
    <row r="248815" x14ac:dyDescent="0.25"/>
    <row r="248816" x14ac:dyDescent="0.25"/>
    <row r="248817" x14ac:dyDescent="0.25"/>
    <row r="248818" x14ac:dyDescent="0.25"/>
    <row r="248819" x14ac:dyDescent="0.25"/>
    <row r="248820" x14ac:dyDescent="0.25"/>
    <row r="248821" x14ac:dyDescent="0.25"/>
    <row r="248822" x14ac:dyDescent="0.25"/>
    <row r="248823" x14ac:dyDescent="0.25"/>
    <row r="248824" x14ac:dyDescent="0.25"/>
    <row r="248825" x14ac:dyDescent="0.25"/>
    <row r="248826" x14ac:dyDescent="0.25"/>
    <row r="248827" x14ac:dyDescent="0.25"/>
    <row r="248828" x14ac:dyDescent="0.25"/>
    <row r="248829" x14ac:dyDescent="0.25"/>
    <row r="248830" x14ac:dyDescent="0.25"/>
    <row r="248831" x14ac:dyDescent="0.25"/>
    <row r="248832" x14ac:dyDescent="0.25"/>
    <row r="248833" x14ac:dyDescent="0.25"/>
    <row r="248834" x14ac:dyDescent="0.25"/>
    <row r="248835" x14ac:dyDescent="0.25"/>
    <row r="248836" x14ac:dyDescent="0.25"/>
    <row r="248837" x14ac:dyDescent="0.25"/>
    <row r="248838" x14ac:dyDescent="0.25"/>
    <row r="248839" x14ac:dyDescent="0.25"/>
    <row r="248840" x14ac:dyDescent="0.25"/>
    <row r="248841" x14ac:dyDescent="0.25"/>
    <row r="248842" x14ac:dyDescent="0.25"/>
    <row r="248843" x14ac:dyDescent="0.25"/>
    <row r="248844" x14ac:dyDescent="0.25"/>
    <row r="248845" x14ac:dyDescent="0.25"/>
    <row r="248846" x14ac:dyDescent="0.25"/>
    <row r="248847" x14ac:dyDescent="0.25"/>
    <row r="248848" x14ac:dyDescent="0.25"/>
    <row r="248849" x14ac:dyDescent="0.25"/>
    <row r="248850" x14ac:dyDescent="0.25"/>
    <row r="248851" x14ac:dyDescent="0.25"/>
    <row r="248852" x14ac:dyDescent="0.25"/>
    <row r="248853" x14ac:dyDescent="0.25"/>
    <row r="248854" x14ac:dyDescent="0.25"/>
    <row r="248855" x14ac:dyDescent="0.25"/>
    <row r="248856" x14ac:dyDescent="0.25"/>
    <row r="248857" x14ac:dyDescent="0.25"/>
    <row r="248858" x14ac:dyDescent="0.25"/>
    <row r="248859" x14ac:dyDescent="0.25"/>
    <row r="248860" x14ac:dyDescent="0.25"/>
    <row r="248861" x14ac:dyDescent="0.25"/>
    <row r="248862" x14ac:dyDescent="0.25"/>
    <row r="248863" x14ac:dyDescent="0.25"/>
    <row r="248864" x14ac:dyDescent="0.25"/>
    <row r="248865" x14ac:dyDescent="0.25"/>
    <row r="248866" x14ac:dyDescent="0.25"/>
    <row r="248867" x14ac:dyDescent="0.25"/>
    <row r="248868" x14ac:dyDescent="0.25"/>
    <row r="248869" x14ac:dyDescent="0.25"/>
    <row r="248870" x14ac:dyDescent="0.25"/>
    <row r="248871" x14ac:dyDescent="0.25"/>
    <row r="248872" x14ac:dyDescent="0.25"/>
    <row r="248873" x14ac:dyDescent="0.25"/>
    <row r="248874" x14ac:dyDescent="0.25"/>
    <row r="248875" x14ac:dyDescent="0.25"/>
    <row r="248876" x14ac:dyDescent="0.25"/>
    <row r="248877" x14ac:dyDescent="0.25"/>
    <row r="248878" x14ac:dyDescent="0.25"/>
    <row r="248879" x14ac:dyDescent="0.25"/>
    <row r="248880" x14ac:dyDescent="0.25"/>
    <row r="248881" x14ac:dyDescent="0.25"/>
    <row r="248882" x14ac:dyDescent="0.25"/>
    <row r="248883" x14ac:dyDescent="0.25"/>
    <row r="248884" x14ac:dyDescent="0.25"/>
    <row r="248885" x14ac:dyDescent="0.25"/>
    <row r="248886" x14ac:dyDescent="0.25"/>
    <row r="248887" x14ac:dyDescent="0.25"/>
    <row r="248888" x14ac:dyDescent="0.25"/>
    <row r="248889" x14ac:dyDescent="0.25"/>
    <row r="248890" x14ac:dyDescent="0.25"/>
    <row r="248891" x14ac:dyDescent="0.25"/>
    <row r="248892" x14ac:dyDescent="0.25"/>
    <row r="248893" x14ac:dyDescent="0.25"/>
    <row r="248894" x14ac:dyDescent="0.25"/>
    <row r="248895" x14ac:dyDescent="0.25"/>
    <row r="248896" x14ac:dyDescent="0.25"/>
    <row r="248897" x14ac:dyDescent="0.25"/>
    <row r="248898" x14ac:dyDescent="0.25"/>
    <row r="248899" x14ac:dyDescent="0.25"/>
    <row r="248900" x14ac:dyDescent="0.25"/>
    <row r="248901" x14ac:dyDescent="0.25"/>
    <row r="248902" x14ac:dyDescent="0.25"/>
    <row r="248903" x14ac:dyDescent="0.25"/>
    <row r="248904" x14ac:dyDescent="0.25"/>
    <row r="248905" x14ac:dyDescent="0.25"/>
    <row r="248906" x14ac:dyDescent="0.25"/>
    <row r="248907" x14ac:dyDescent="0.25"/>
    <row r="248908" x14ac:dyDescent="0.25"/>
    <row r="248909" x14ac:dyDescent="0.25"/>
    <row r="248910" x14ac:dyDescent="0.25"/>
    <row r="248911" x14ac:dyDescent="0.25"/>
    <row r="248912" x14ac:dyDescent="0.25"/>
    <row r="248913" x14ac:dyDescent="0.25"/>
    <row r="248914" x14ac:dyDescent="0.25"/>
    <row r="248915" x14ac:dyDescent="0.25"/>
    <row r="248916" x14ac:dyDescent="0.25"/>
    <row r="248917" x14ac:dyDescent="0.25"/>
    <row r="248918" x14ac:dyDescent="0.25"/>
    <row r="248919" x14ac:dyDescent="0.25"/>
    <row r="248920" x14ac:dyDescent="0.25"/>
    <row r="248921" x14ac:dyDescent="0.25"/>
    <row r="248922" x14ac:dyDescent="0.25"/>
    <row r="248923" x14ac:dyDescent="0.25"/>
    <row r="248924" x14ac:dyDescent="0.25"/>
    <row r="248925" x14ac:dyDescent="0.25"/>
    <row r="248926" x14ac:dyDescent="0.25"/>
    <row r="248927" x14ac:dyDescent="0.25"/>
    <row r="248928" x14ac:dyDescent="0.25"/>
    <row r="248929" x14ac:dyDescent="0.25"/>
    <row r="248930" x14ac:dyDescent="0.25"/>
    <row r="248931" x14ac:dyDescent="0.25"/>
    <row r="248932" x14ac:dyDescent="0.25"/>
    <row r="248933" x14ac:dyDescent="0.25"/>
    <row r="248934" x14ac:dyDescent="0.25"/>
    <row r="248935" x14ac:dyDescent="0.25"/>
    <row r="248936" x14ac:dyDescent="0.25"/>
    <row r="248937" x14ac:dyDescent="0.25"/>
    <row r="248938" x14ac:dyDescent="0.25"/>
    <row r="248939" x14ac:dyDescent="0.25"/>
    <row r="248940" x14ac:dyDescent="0.25"/>
    <row r="248941" x14ac:dyDescent="0.25"/>
    <row r="248942" x14ac:dyDescent="0.25"/>
    <row r="248943" x14ac:dyDescent="0.25"/>
    <row r="248944" x14ac:dyDescent="0.25"/>
    <row r="248945" x14ac:dyDescent="0.25"/>
    <row r="248946" x14ac:dyDescent="0.25"/>
    <row r="248947" x14ac:dyDescent="0.25"/>
    <row r="248948" x14ac:dyDescent="0.25"/>
    <row r="248949" x14ac:dyDescent="0.25"/>
    <row r="248950" x14ac:dyDescent="0.25"/>
    <row r="248951" x14ac:dyDescent="0.25"/>
    <row r="248952" x14ac:dyDescent="0.25"/>
    <row r="248953" x14ac:dyDescent="0.25"/>
    <row r="248954" x14ac:dyDescent="0.25"/>
    <row r="248955" x14ac:dyDescent="0.25"/>
    <row r="248956" x14ac:dyDescent="0.25"/>
    <row r="248957" x14ac:dyDescent="0.25"/>
    <row r="248958" x14ac:dyDescent="0.25"/>
    <row r="248959" x14ac:dyDescent="0.25"/>
    <row r="248960" x14ac:dyDescent="0.25"/>
    <row r="248961" x14ac:dyDescent="0.25"/>
    <row r="248962" x14ac:dyDescent="0.25"/>
    <row r="248963" x14ac:dyDescent="0.25"/>
    <row r="248964" x14ac:dyDescent="0.25"/>
    <row r="248965" x14ac:dyDescent="0.25"/>
    <row r="248966" x14ac:dyDescent="0.25"/>
    <row r="248967" x14ac:dyDescent="0.25"/>
    <row r="248968" x14ac:dyDescent="0.25"/>
    <row r="248969" x14ac:dyDescent="0.25"/>
    <row r="248970" x14ac:dyDescent="0.25"/>
    <row r="248971" x14ac:dyDescent="0.25"/>
    <row r="248972" x14ac:dyDescent="0.25"/>
    <row r="248973" x14ac:dyDescent="0.25"/>
    <row r="248974" x14ac:dyDescent="0.25"/>
    <row r="248975" x14ac:dyDescent="0.25"/>
    <row r="248976" x14ac:dyDescent="0.25"/>
    <row r="248977" x14ac:dyDescent="0.25"/>
    <row r="248978" x14ac:dyDescent="0.25"/>
    <row r="248979" x14ac:dyDescent="0.25"/>
    <row r="248980" x14ac:dyDescent="0.25"/>
    <row r="248981" x14ac:dyDescent="0.25"/>
    <row r="248982" x14ac:dyDescent="0.25"/>
    <row r="248983" x14ac:dyDescent="0.25"/>
    <row r="248984" x14ac:dyDescent="0.25"/>
    <row r="248985" x14ac:dyDescent="0.25"/>
    <row r="248986" x14ac:dyDescent="0.25"/>
    <row r="248987" x14ac:dyDescent="0.25"/>
    <row r="248988" x14ac:dyDescent="0.25"/>
    <row r="248989" x14ac:dyDescent="0.25"/>
    <row r="248990" x14ac:dyDescent="0.25"/>
    <row r="248991" x14ac:dyDescent="0.25"/>
    <row r="248992" x14ac:dyDescent="0.25"/>
    <row r="248993" x14ac:dyDescent="0.25"/>
    <row r="248994" x14ac:dyDescent="0.25"/>
    <row r="248995" x14ac:dyDescent="0.25"/>
    <row r="248996" x14ac:dyDescent="0.25"/>
    <row r="248997" x14ac:dyDescent="0.25"/>
    <row r="248998" x14ac:dyDescent="0.25"/>
    <row r="248999" x14ac:dyDescent="0.25"/>
    <row r="249000" x14ac:dyDescent="0.25"/>
    <row r="249001" x14ac:dyDescent="0.25"/>
    <row r="249002" x14ac:dyDescent="0.25"/>
    <row r="249003" x14ac:dyDescent="0.25"/>
    <row r="249004" x14ac:dyDescent="0.25"/>
    <row r="249005" x14ac:dyDescent="0.25"/>
    <row r="249006" x14ac:dyDescent="0.25"/>
    <row r="249007" x14ac:dyDescent="0.25"/>
    <row r="249008" x14ac:dyDescent="0.25"/>
    <row r="249009" x14ac:dyDescent="0.25"/>
    <row r="249010" x14ac:dyDescent="0.25"/>
    <row r="249011" x14ac:dyDescent="0.25"/>
    <row r="249012" x14ac:dyDescent="0.25"/>
    <row r="249013" x14ac:dyDescent="0.25"/>
    <row r="249014" x14ac:dyDescent="0.25"/>
    <row r="249015" x14ac:dyDescent="0.25"/>
    <row r="249016" x14ac:dyDescent="0.25"/>
    <row r="249017" x14ac:dyDescent="0.25"/>
    <row r="249018" x14ac:dyDescent="0.25"/>
    <row r="249019" x14ac:dyDescent="0.25"/>
    <row r="249020" x14ac:dyDescent="0.25"/>
    <row r="249021" x14ac:dyDescent="0.25"/>
    <row r="249022" x14ac:dyDescent="0.25"/>
    <row r="249023" x14ac:dyDescent="0.25"/>
    <row r="249024" x14ac:dyDescent="0.25"/>
    <row r="249025" x14ac:dyDescent="0.25"/>
    <row r="249026" x14ac:dyDescent="0.25"/>
    <row r="249027" x14ac:dyDescent="0.25"/>
    <row r="249028" x14ac:dyDescent="0.25"/>
    <row r="249029" x14ac:dyDescent="0.25"/>
    <row r="249030" x14ac:dyDescent="0.25"/>
    <row r="249031" x14ac:dyDescent="0.25"/>
    <row r="249032" x14ac:dyDescent="0.25"/>
    <row r="249033" x14ac:dyDescent="0.25"/>
    <row r="249034" x14ac:dyDescent="0.25"/>
    <row r="249035" x14ac:dyDescent="0.25"/>
    <row r="249036" x14ac:dyDescent="0.25"/>
    <row r="249037" x14ac:dyDescent="0.25"/>
    <row r="249038" x14ac:dyDescent="0.25"/>
    <row r="249039" x14ac:dyDescent="0.25"/>
    <row r="249040" x14ac:dyDescent="0.25"/>
    <row r="249041" x14ac:dyDescent="0.25"/>
    <row r="249042" x14ac:dyDescent="0.25"/>
    <row r="249043" x14ac:dyDescent="0.25"/>
    <row r="249044" x14ac:dyDescent="0.25"/>
    <row r="249045" x14ac:dyDescent="0.25"/>
    <row r="249046" x14ac:dyDescent="0.25"/>
    <row r="249047" x14ac:dyDescent="0.25"/>
    <row r="249048" x14ac:dyDescent="0.25"/>
    <row r="249049" x14ac:dyDescent="0.25"/>
    <row r="249050" x14ac:dyDescent="0.25"/>
    <row r="249051" x14ac:dyDescent="0.25"/>
    <row r="249052" x14ac:dyDescent="0.25"/>
    <row r="249053" x14ac:dyDescent="0.25"/>
    <row r="249054" x14ac:dyDescent="0.25"/>
    <row r="249055" x14ac:dyDescent="0.25"/>
    <row r="249056" x14ac:dyDescent="0.25"/>
    <row r="249057" x14ac:dyDescent="0.25"/>
    <row r="249058" x14ac:dyDescent="0.25"/>
    <row r="249059" x14ac:dyDescent="0.25"/>
    <row r="249060" x14ac:dyDescent="0.25"/>
    <row r="249061" x14ac:dyDescent="0.25"/>
    <row r="249062" x14ac:dyDescent="0.25"/>
    <row r="249063" x14ac:dyDescent="0.25"/>
    <row r="249064" x14ac:dyDescent="0.25"/>
    <row r="249065" x14ac:dyDescent="0.25"/>
    <row r="249066" x14ac:dyDescent="0.25"/>
    <row r="249067" x14ac:dyDescent="0.25"/>
    <row r="249068" x14ac:dyDescent="0.25"/>
    <row r="249069" x14ac:dyDescent="0.25"/>
    <row r="249070" x14ac:dyDescent="0.25"/>
    <row r="249071" x14ac:dyDescent="0.25"/>
    <row r="249072" x14ac:dyDescent="0.25"/>
    <row r="249073" x14ac:dyDescent="0.25"/>
    <row r="249074" x14ac:dyDescent="0.25"/>
    <row r="249075" x14ac:dyDescent="0.25"/>
    <row r="249076" x14ac:dyDescent="0.25"/>
    <row r="249077" x14ac:dyDescent="0.25"/>
    <row r="249078" x14ac:dyDescent="0.25"/>
    <row r="249079" x14ac:dyDescent="0.25"/>
    <row r="249080" x14ac:dyDescent="0.25"/>
    <row r="249081" x14ac:dyDescent="0.25"/>
    <row r="249082" x14ac:dyDescent="0.25"/>
    <row r="249083" x14ac:dyDescent="0.25"/>
    <row r="249084" x14ac:dyDescent="0.25"/>
    <row r="249085" x14ac:dyDescent="0.25"/>
    <row r="249086" x14ac:dyDescent="0.25"/>
    <row r="249087" x14ac:dyDescent="0.25"/>
    <row r="249088" x14ac:dyDescent="0.25"/>
    <row r="249089" x14ac:dyDescent="0.25"/>
    <row r="249090" x14ac:dyDescent="0.25"/>
    <row r="249091" x14ac:dyDescent="0.25"/>
    <row r="249092" x14ac:dyDescent="0.25"/>
    <row r="249093" x14ac:dyDescent="0.25"/>
    <row r="249094" x14ac:dyDescent="0.25"/>
    <row r="249095" x14ac:dyDescent="0.25"/>
    <row r="249096" x14ac:dyDescent="0.25"/>
    <row r="249097" x14ac:dyDescent="0.25"/>
    <row r="249098" x14ac:dyDescent="0.25"/>
    <row r="249099" x14ac:dyDescent="0.25"/>
    <row r="249100" x14ac:dyDescent="0.25"/>
    <row r="249101" x14ac:dyDescent="0.25"/>
    <row r="249102" x14ac:dyDescent="0.25"/>
    <row r="249103" x14ac:dyDescent="0.25"/>
    <row r="249104" x14ac:dyDescent="0.25"/>
    <row r="249105" x14ac:dyDescent="0.25"/>
    <row r="249106" x14ac:dyDescent="0.25"/>
    <row r="249107" x14ac:dyDescent="0.25"/>
    <row r="249108" x14ac:dyDescent="0.25"/>
    <row r="249109" x14ac:dyDescent="0.25"/>
    <row r="249110" x14ac:dyDescent="0.25"/>
    <row r="249111" x14ac:dyDescent="0.25"/>
    <row r="249112" x14ac:dyDescent="0.25"/>
    <row r="249113" x14ac:dyDescent="0.25"/>
    <row r="249114" x14ac:dyDescent="0.25"/>
    <row r="249115" x14ac:dyDescent="0.25"/>
    <row r="249116" x14ac:dyDescent="0.25"/>
    <row r="249117" x14ac:dyDescent="0.25"/>
    <row r="249118" x14ac:dyDescent="0.25"/>
    <row r="249119" x14ac:dyDescent="0.25"/>
    <row r="249120" x14ac:dyDescent="0.25"/>
    <row r="249121" x14ac:dyDescent="0.25"/>
    <row r="249122" x14ac:dyDescent="0.25"/>
    <row r="249123" x14ac:dyDescent="0.25"/>
    <row r="249124" x14ac:dyDescent="0.25"/>
    <row r="249125" x14ac:dyDescent="0.25"/>
    <row r="249126" x14ac:dyDescent="0.25"/>
    <row r="249127" x14ac:dyDescent="0.25"/>
    <row r="249128" x14ac:dyDescent="0.25"/>
    <row r="249129" x14ac:dyDescent="0.25"/>
    <row r="249130" x14ac:dyDescent="0.25"/>
    <row r="249131" x14ac:dyDescent="0.25"/>
    <row r="249132" x14ac:dyDescent="0.25"/>
    <row r="249133" x14ac:dyDescent="0.25"/>
    <row r="249134" x14ac:dyDescent="0.25"/>
    <row r="249135" x14ac:dyDescent="0.25"/>
    <row r="249136" x14ac:dyDescent="0.25"/>
    <row r="249137" x14ac:dyDescent="0.25"/>
    <row r="249138" x14ac:dyDescent="0.25"/>
    <row r="249139" x14ac:dyDescent="0.25"/>
    <row r="249140" x14ac:dyDescent="0.25"/>
    <row r="249141" x14ac:dyDescent="0.25"/>
    <row r="249142" x14ac:dyDescent="0.25"/>
    <row r="249143" x14ac:dyDescent="0.25"/>
    <row r="249144" x14ac:dyDescent="0.25"/>
    <row r="249145" x14ac:dyDescent="0.25"/>
    <row r="249146" x14ac:dyDescent="0.25"/>
    <row r="249147" x14ac:dyDescent="0.25"/>
    <row r="249148" x14ac:dyDescent="0.25"/>
    <row r="249149" x14ac:dyDescent="0.25"/>
    <row r="249150" x14ac:dyDescent="0.25"/>
    <row r="249151" x14ac:dyDescent="0.25"/>
    <row r="249152" x14ac:dyDescent="0.25"/>
    <row r="249153" x14ac:dyDescent="0.25"/>
    <row r="249154" x14ac:dyDescent="0.25"/>
    <row r="249155" x14ac:dyDescent="0.25"/>
    <row r="249156" x14ac:dyDescent="0.25"/>
    <row r="249157" x14ac:dyDescent="0.25"/>
    <row r="249158" x14ac:dyDescent="0.25"/>
    <row r="249159" x14ac:dyDescent="0.25"/>
    <row r="249160" x14ac:dyDescent="0.25"/>
    <row r="249161" x14ac:dyDescent="0.25"/>
    <row r="249162" x14ac:dyDescent="0.25"/>
    <row r="249163" x14ac:dyDescent="0.25"/>
    <row r="249164" x14ac:dyDescent="0.25"/>
    <row r="249165" x14ac:dyDescent="0.25"/>
    <row r="249166" x14ac:dyDescent="0.25"/>
    <row r="249167" x14ac:dyDescent="0.25"/>
    <row r="249168" x14ac:dyDescent="0.25"/>
    <row r="249169" x14ac:dyDescent="0.25"/>
    <row r="249170" x14ac:dyDescent="0.25"/>
    <row r="249171" x14ac:dyDescent="0.25"/>
    <row r="249172" x14ac:dyDescent="0.25"/>
    <row r="249173" x14ac:dyDescent="0.25"/>
    <row r="249174" x14ac:dyDescent="0.25"/>
    <row r="249175" x14ac:dyDescent="0.25"/>
    <row r="249176" x14ac:dyDescent="0.25"/>
    <row r="249177" x14ac:dyDescent="0.25"/>
    <row r="249178" x14ac:dyDescent="0.25"/>
    <row r="249179" x14ac:dyDescent="0.25"/>
    <row r="249180" x14ac:dyDescent="0.25"/>
    <row r="249181" x14ac:dyDescent="0.25"/>
    <row r="249182" x14ac:dyDescent="0.25"/>
    <row r="249183" x14ac:dyDescent="0.25"/>
    <row r="249184" x14ac:dyDescent="0.25"/>
    <row r="249185" x14ac:dyDescent="0.25"/>
    <row r="249186" x14ac:dyDescent="0.25"/>
    <row r="249187" x14ac:dyDescent="0.25"/>
    <row r="249188" x14ac:dyDescent="0.25"/>
    <row r="249189" x14ac:dyDescent="0.25"/>
    <row r="249190" x14ac:dyDescent="0.25"/>
    <row r="249191" x14ac:dyDescent="0.25"/>
    <row r="249192" x14ac:dyDescent="0.25"/>
    <row r="249193" x14ac:dyDescent="0.25"/>
    <row r="249194" x14ac:dyDescent="0.25"/>
    <row r="249195" x14ac:dyDescent="0.25"/>
    <row r="249196" x14ac:dyDescent="0.25"/>
    <row r="249197" x14ac:dyDescent="0.25"/>
    <row r="249198" x14ac:dyDescent="0.25"/>
    <row r="249199" x14ac:dyDescent="0.25"/>
    <row r="249200" x14ac:dyDescent="0.25"/>
    <row r="249201" x14ac:dyDescent="0.25"/>
    <row r="249202" x14ac:dyDescent="0.25"/>
    <row r="249203" x14ac:dyDescent="0.25"/>
    <row r="249204" x14ac:dyDescent="0.25"/>
    <row r="249205" x14ac:dyDescent="0.25"/>
    <row r="249206" x14ac:dyDescent="0.25"/>
    <row r="249207" x14ac:dyDescent="0.25"/>
    <row r="249208" x14ac:dyDescent="0.25"/>
    <row r="249209" x14ac:dyDescent="0.25"/>
    <row r="249210" x14ac:dyDescent="0.25"/>
    <row r="249211" x14ac:dyDescent="0.25"/>
    <row r="249212" x14ac:dyDescent="0.25"/>
    <row r="249213" x14ac:dyDescent="0.25"/>
    <row r="249214" x14ac:dyDescent="0.25"/>
    <row r="249215" x14ac:dyDescent="0.25"/>
    <row r="249216" x14ac:dyDescent="0.25"/>
    <row r="249217" x14ac:dyDescent="0.25"/>
    <row r="249218" x14ac:dyDescent="0.25"/>
    <row r="249219" x14ac:dyDescent="0.25"/>
    <row r="249220" x14ac:dyDescent="0.25"/>
    <row r="249221" x14ac:dyDescent="0.25"/>
    <row r="249222" x14ac:dyDescent="0.25"/>
    <row r="249223" x14ac:dyDescent="0.25"/>
    <row r="249224" x14ac:dyDescent="0.25"/>
    <row r="249225" x14ac:dyDescent="0.25"/>
    <row r="249226" x14ac:dyDescent="0.25"/>
    <row r="249227" x14ac:dyDescent="0.25"/>
    <row r="249228" x14ac:dyDescent="0.25"/>
    <row r="249229" x14ac:dyDescent="0.25"/>
    <row r="249230" x14ac:dyDescent="0.25"/>
    <row r="249231" x14ac:dyDescent="0.25"/>
    <row r="249232" x14ac:dyDescent="0.25"/>
    <row r="249233" x14ac:dyDescent="0.25"/>
    <row r="249234" x14ac:dyDescent="0.25"/>
    <row r="249235" x14ac:dyDescent="0.25"/>
    <row r="249236" x14ac:dyDescent="0.25"/>
    <row r="249237" x14ac:dyDescent="0.25"/>
    <row r="249238" x14ac:dyDescent="0.25"/>
    <row r="249239" x14ac:dyDescent="0.25"/>
    <row r="249240" x14ac:dyDescent="0.25"/>
    <row r="249241" x14ac:dyDescent="0.25"/>
    <row r="249242" x14ac:dyDescent="0.25"/>
    <row r="249243" x14ac:dyDescent="0.25"/>
    <row r="249244" x14ac:dyDescent="0.25"/>
    <row r="249245" x14ac:dyDescent="0.25"/>
    <row r="249246" x14ac:dyDescent="0.25"/>
    <row r="249247" x14ac:dyDescent="0.25"/>
    <row r="249248" x14ac:dyDescent="0.25"/>
    <row r="249249" x14ac:dyDescent="0.25"/>
    <row r="249250" x14ac:dyDescent="0.25"/>
    <row r="249251" x14ac:dyDescent="0.25"/>
    <row r="249252" x14ac:dyDescent="0.25"/>
    <row r="249253" x14ac:dyDescent="0.25"/>
    <row r="249254" x14ac:dyDescent="0.25"/>
    <row r="249255" x14ac:dyDescent="0.25"/>
    <row r="249256" x14ac:dyDescent="0.25"/>
    <row r="249257" x14ac:dyDescent="0.25"/>
    <row r="249258" x14ac:dyDescent="0.25"/>
    <row r="249259" x14ac:dyDescent="0.25"/>
    <row r="249260" x14ac:dyDescent="0.25"/>
    <row r="249261" x14ac:dyDescent="0.25"/>
    <row r="249262" x14ac:dyDescent="0.25"/>
    <row r="249263" x14ac:dyDescent="0.25"/>
    <row r="249264" x14ac:dyDescent="0.25"/>
    <row r="249265" x14ac:dyDescent="0.25"/>
    <row r="249266" x14ac:dyDescent="0.25"/>
    <row r="249267" x14ac:dyDescent="0.25"/>
    <row r="249268" x14ac:dyDescent="0.25"/>
    <row r="249269" x14ac:dyDescent="0.25"/>
    <row r="249270" x14ac:dyDescent="0.25"/>
    <row r="249271" x14ac:dyDescent="0.25"/>
    <row r="249272" x14ac:dyDescent="0.25"/>
    <row r="249273" x14ac:dyDescent="0.25"/>
    <row r="249274" x14ac:dyDescent="0.25"/>
    <row r="249275" x14ac:dyDescent="0.25"/>
    <row r="249276" x14ac:dyDescent="0.25"/>
    <row r="249277" x14ac:dyDescent="0.25"/>
    <row r="249278" x14ac:dyDescent="0.25"/>
    <row r="249279" x14ac:dyDescent="0.25"/>
    <row r="249280" x14ac:dyDescent="0.25"/>
    <row r="249281" x14ac:dyDescent="0.25"/>
    <row r="249282" x14ac:dyDescent="0.25"/>
    <row r="249283" x14ac:dyDescent="0.25"/>
    <row r="249284" x14ac:dyDescent="0.25"/>
    <row r="249285" x14ac:dyDescent="0.25"/>
    <row r="249286" x14ac:dyDescent="0.25"/>
    <row r="249287" x14ac:dyDescent="0.25"/>
    <row r="249288" x14ac:dyDescent="0.25"/>
    <row r="249289" x14ac:dyDescent="0.25"/>
    <row r="249290" x14ac:dyDescent="0.25"/>
    <row r="249291" x14ac:dyDescent="0.25"/>
    <row r="249292" x14ac:dyDescent="0.25"/>
    <row r="249293" x14ac:dyDescent="0.25"/>
    <row r="249294" x14ac:dyDescent="0.25"/>
    <row r="249295" x14ac:dyDescent="0.25"/>
    <row r="249296" x14ac:dyDescent="0.25"/>
    <row r="249297" x14ac:dyDescent="0.25"/>
    <row r="249298" x14ac:dyDescent="0.25"/>
    <row r="249299" x14ac:dyDescent="0.25"/>
    <row r="249300" x14ac:dyDescent="0.25"/>
    <row r="249301" x14ac:dyDescent="0.25"/>
    <row r="249302" x14ac:dyDescent="0.25"/>
    <row r="249303" x14ac:dyDescent="0.25"/>
    <row r="249304" x14ac:dyDescent="0.25"/>
    <row r="249305" x14ac:dyDescent="0.25"/>
    <row r="249306" x14ac:dyDescent="0.25"/>
    <row r="249307" x14ac:dyDescent="0.25"/>
    <row r="249308" x14ac:dyDescent="0.25"/>
    <row r="249309" x14ac:dyDescent="0.25"/>
    <row r="249310" x14ac:dyDescent="0.25"/>
    <row r="249311" x14ac:dyDescent="0.25"/>
    <row r="249312" x14ac:dyDescent="0.25"/>
    <row r="249313" x14ac:dyDescent="0.25"/>
    <row r="249314" x14ac:dyDescent="0.25"/>
    <row r="249315" x14ac:dyDescent="0.25"/>
    <row r="249316" x14ac:dyDescent="0.25"/>
    <row r="249317" x14ac:dyDescent="0.25"/>
    <row r="249318" x14ac:dyDescent="0.25"/>
    <row r="249319" x14ac:dyDescent="0.25"/>
    <row r="249320" x14ac:dyDescent="0.25"/>
    <row r="249321" x14ac:dyDescent="0.25"/>
    <row r="249322" x14ac:dyDescent="0.25"/>
    <row r="249323" x14ac:dyDescent="0.25"/>
    <row r="249324" x14ac:dyDescent="0.25"/>
    <row r="249325" x14ac:dyDescent="0.25"/>
    <row r="249326" x14ac:dyDescent="0.25"/>
    <row r="249327" x14ac:dyDescent="0.25"/>
    <row r="249328" x14ac:dyDescent="0.25"/>
    <row r="249329" x14ac:dyDescent="0.25"/>
    <row r="249330" x14ac:dyDescent="0.25"/>
    <row r="249331" x14ac:dyDescent="0.25"/>
    <row r="249332" x14ac:dyDescent="0.25"/>
    <row r="249333" x14ac:dyDescent="0.25"/>
    <row r="249334" x14ac:dyDescent="0.25"/>
    <row r="249335" x14ac:dyDescent="0.25"/>
    <row r="249336" x14ac:dyDescent="0.25"/>
    <row r="249337" x14ac:dyDescent="0.25"/>
    <row r="249338" x14ac:dyDescent="0.25"/>
    <row r="249339" x14ac:dyDescent="0.25"/>
    <row r="249340" x14ac:dyDescent="0.25"/>
    <row r="249341" x14ac:dyDescent="0.25"/>
    <row r="249342" x14ac:dyDescent="0.25"/>
    <row r="249343" x14ac:dyDescent="0.25"/>
    <row r="249344" x14ac:dyDescent="0.25"/>
    <row r="249345" x14ac:dyDescent="0.25"/>
    <row r="249346" x14ac:dyDescent="0.25"/>
    <row r="249347" x14ac:dyDescent="0.25"/>
    <row r="249348" x14ac:dyDescent="0.25"/>
    <row r="249349" x14ac:dyDescent="0.25"/>
    <row r="249350" x14ac:dyDescent="0.25"/>
    <row r="249351" x14ac:dyDescent="0.25"/>
    <row r="249352" x14ac:dyDescent="0.25"/>
    <row r="249353" x14ac:dyDescent="0.25"/>
    <row r="249354" x14ac:dyDescent="0.25"/>
    <row r="249355" x14ac:dyDescent="0.25"/>
    <row r="249356" x14ac:dyDescent="0.25"/>
    <row r="249357" x14ac:dyDescent="0.25"/>
    <row r="249358" x14ac:dyDescent="0.25"/>
    <row r="249359" x14ac:dyDescent="0.25"/>
    <row r="249360" x14ac:dyDescent="0.25"/>
    <row r="249361" x14ac:dyDescent="0.25"/>
    <row r="249362" x14ac:dyDescent="0.25"/>
    <row r="249363" x14ac:dyDescent="0.25"/>
    <row r="249364" x14ac:dyDescent="0.25"/>
    <row r="249365" x14ac:dyDescent="0.25"/>
    <row r="249366" x14ac:dyDescent="0.25"/>
    <row r="249367" x14ac:dyDescent="0.25"/>
    <row r="249368" x14ac:dyDescent="0.25"/>
    <row r="249369" x14ac:dyDescent="0.25"/>
    <row r="249370" x14ac:dyDescent="0.25"/>
    <row r="249371" x14ac:dyDescent="0.25"/>
    <row r="249372" x14ac:dyDescent="0.25"/>
    <row r="249373" x14ac:dyDescent="0.25"/>
    <row r="249374" x14ac:dyDescent="0.25"/>
    <row r="249375" x14ac:dyDescent="0.25"/>
    <row r="249376" x14ac:dyDescent="0.25"/>
    <row r="249377" x14ac:dyDescent="0.25"/>
    <row r="249378" x14ac:dyDescent="0.25"/>
    <row r="249379" x14ac:dyDescent="0.25"/>
    <row r="249380" x14ac:dyDescent="0.25"/>
    <row r="249381" x14ac:dyDescent="0.25"/>
    <row r="249382" x14ac:dyDescent="0.25"/>
    <row r="249383" x14ac:dyDescent="0.25"/>
    <row r="249384" x14ac:dyDescent="0.25"/>
    <row r="249385" x14ac:dyDescent="0.25"/>
    <row r="249386" x14ac:dyDescent="0.25"/>
    <row r="249387" x14ac:dyDescent="0.25"/>
    <row r="249388" x14ac:dyDescent="0.25"/>
    <row r="249389" x14ac:dyDescent="0.25"/>
    <row r="249390" x14ac:dyDescent="0.25"/>
    <row r="249391" x14ac:dyDescent="0.25"/>
    <row r="249392" x14ac:dyDescent="0.25"/>
    <row r="249393" x14ac:dyDescent="0.25"/>
    <row r="249394" x14ac:dyDescent="0.25"/>
    <row r="249395" x14ac:dyDescent="0.25"/>
    <row r="249396" x14ac:dyDescent="0.25"/>
    <row r="249397" x14ac:dyDescent="0.25"/>
    <row r="249398" x14ac:dyDescent="0.25"/>
    <row r="249399" x14ac:dyDescent="0.25"/>
    <row r="249400" x14ac:dyDescent="0.25"/>
    <row r="249401" x14ac:dyDescent="0.25"/>
    <row r="249402" x14ac:dyDescent="0.25"/>
    <row r="249403" x14ac:dyDescent="0.25"/>
    <row r="249404" x14ac:dyDescent="0.25"/>
    <row r="249405" x14ac:dyDescent="0.25"/>
    <row r="249406" x14ac:dyDescent="0.25"/>
    <row r="249407" x14ac:dyDescent="0.25"/>
    <row r="249408" x14ac:dyDescent="0.25"/>
    <row r="249409" x14ac:dyDescent="0.25"/>
    <row r="249410" x14ac:dyDescent="0.25"/>
    <row r="249411" x14ac:dyDescent="0.25"/>
    <row r="249412" x14ac:dyDescent="0.25"/>
    <row r="249413" x14ac:dyDescent="0.25"/>
    <row r="249414" x14ac:dyDescent="0.25"/>
    <row r="249415" x14ac:dyDescent="0.25"/>
    <row r="249416" x14ac:dyDescent="0.25"/>
    <row r="249417" x14ac:dyDescent="0.25"/>
    <row r="249418" x14ac:dyDescent="0.25"/>
    <row r="249419" x14ac:dyDescent="0.25"/>
    <row r="249420" x14ac:dyDescent="0.25"/>
    <row r="249421" x14ac:dyDescent="0.25"/>
    <row r="249422" x14ac:dyDescent="0.25"/>
    <row r="249423" x14ac:dyDescent="0.25"/>
    <row r="249424" x14ac:dyDescent="0.25"/>
    <row r="249425" x14ac:dyDescent="0.25"/>
    <row r="249426" x14ac:dyDescent="0.25"/>
    <row r="249427" x14ac:dyDescent="0.25"/>
    <row r="249428" x14ac:dyDescent="0.25"/>
    <row r="249429" x14ac:dyDescent="0.25"/>
    <row r="249430" x14ac:dyDescent="0.25"/>
    <row r="249431" x14ac:dyDescent="0.25"/>
    <row r="249432" x14ac:dyDescent="0.25"/>
    <row r="249433" x14ac:dyDescent="0.25"/>
    <row r="249434" x14ac:dyDescent="0.25"/>
    <row r="249435" x14ac:dyDescent="0.25"/>
    <row r="249436" x14ac:dyDescent="0.25"/>
    <row r="249437" x14ac:dyDescent="0.25"/>
    <row r="249438" x14ac:dyDescent="0.25"/>
    <row r="249439" x14ac:dyDescent="0.25"/>
    <row r="249440" x14ac:dyDescent="0.25"/>
    <row r="249441" x14ac:dyDescent="0.25"/>
    <row r="249442" x14ac:dyDescent="0.25"/>
    <row r="249443" x14ac:dyDescent="0.25"/>
    <row r="249444" x14ac:dyDescent="0.25"/>
    <row r="249445" x14ac:dyDescent="0.25"/>
    <row r="249446" x14ac:dyDescent="0.25"/>
    <row r="249447" x14ac:dyDescent="0.25"/>
    <row r="249448" x14ac:dyDescent="0.25"/>
    <row r="249449" x14ac:dyDescent="0.25"/>
    <row r="249450" x14ac:dyDescent="0.25"/>
    <row r="249451" x14ac:dyDescent="0.25"/>
    <row r="249452" x14ac:dyDescent="0.25"/>
    <row r="249453" x14ac:dyDescent="0.25"/>
    <row r="249454" x14ac:dyDescent="0.25"/>
    <row r="249455" x14ac:dyDescent="0.25"/>
    <row r="249456" x14ac:dyDescent="0.25"/>
    <row r="249457" x14ac:dyDescent="0.25"/>
    <row r="249458" x14ac:dyDescent="0.25"/>
    <row r="249459" x14ac:dyDescent="0.25"/>
    <row r="249460" x14ac:dyDescent="0.25"/>
    <row r="249461" x14ac:dyDescent="0.25"/>
    <row r="249462" x14ac:dyDescent="0.25"/>
    <row r="249463" x14ac:dyDescent="0.25"/>
    <row r="249464" x14ac:dyDescent="0.25"/>
    <row r="249465" x14ac:dyDescent="0.25"/>
    <row r="249466" x14ac:dyDescent="0.25"/>
    <row r="249467" x14ac:dyDescent="0.25"/>
    <row r="249468" x14ac:dyDescent="0.25"/>
    <row r="249469" x14ac:dyDescent="0.25"/>
    <row r="249470" x14ac:dyDescent="0.25"/>
    <row r="249471" x14ac:dyDescent="0.25"/>
    <row r="249472" x14ac:dyDescent="0.25"/>
    <row r="249473" x14ac:dyDescent="0.25"/>
    <row r="249474" x14ac:dyDescent="0.25"/>
    <row r="249475" x14ac:dyDescent="0.25"/>
    <row r="249476" x14ac:dyDescent="0.25"/>
    <row r="249477" x14ac:dyDescent="0.25"/>
    <row r="249478" x14ac:dyDescent="0.25"/>
    <row r="249479" x14ac:dyDescent="0.25"/>
    <row r="249480" x14ac:dyDescent="0.25"/>
    <row r="249481" x14ac:dyDescent="0.25"/>
    <row r="249482" x14ac:dyDescent="0.25"/>
    <row r="249483" x14ac:dyDescent="0.25"/>
    <row r="249484" x14ac:dyDescent="0.25"/>
    <row r="249485" x14ac:dyDescent="0.25"/>
    <row r="249486" x14ac:dyDescent="0.25"/>
    <row r="249487" x14ac:dyDescent="0.25"/>
    <row r="249488" x14ac:dyDescent="0.25"/>
    <row r="249489" x14ac:dyDescent="0.25"/>
    <row r="249490" x14ac:dyDescent="0.25"/>
    <row r="249491" x14ac:dyDescent="0.25"/>
    <row r="249492" x14ac:dyDescent="0.25"/>
    <row r="249493" x14ac:dyDescent="0.25"/>
    <row r="249494" x14ac:dyDescent="0.25"/>
    <row r="249495" x14ac:dyDescent="0.25"/>
    <row r="249496" x14ac:dyDescent="0.25"/>
    <row r="249497" x14ac:dyDescent="0.25"/>
    <row r="249498" x14ac:dyDescent="0.25"/>
    <row r="249499" x14ac:dyDescent="0.25"/>
    <row r="249500" x14ac:dyDescent="0.25"/>
    <row r="249501" x14ac:dyDescent="0.25"/>
    <row r="249502" x14ac:dyDescent="0.25"/>
    <row r="249503" x14ac:dyDescent="0.25"/>
    <row r="249504" x14ac:dyDescent="0.25"/>
    <row r="249505" x14ac:dyDescent="0.25"/>
    <row r="249506" x14ac:dyDescent="0.25"/>
    <row r="249507" x14ac:dyDescent="0.25"/>
    <row r="249508" x14ac:dyDescent="0.25"/>
    <row r="249509" x14ac:dyDescent="0.25"/>
    <row r="249510" x14ac:dyDescent="0.25"/>
    <row r="249511" x14ac:dyDescent="0.25"/>
    <row r="249512" x14ac:dyDescent="0.25"/>
    <row r="249513" x14ac:dyDescent="0.25"/>
    <row r="249514" x14ac:dyDescent="0.25"/>
    <row r="249515" x14ac:dyDescent="0.25"/>
    <row r="249516" x14ac:dyDescent="0.25"/>
    <row r="249517" x14ac:dyDescent="0.25"/>
    <row r="249518" x14ac:dyDescent="0.25"/>
    <row r="249519" x14ac:dyDescent="0.25"/>
    <row r="249520" x14ac:dyDescent="0.25"/>
    <row r="249521" x14ac:dyDescent="0.25"/>
    <row r="249522" x14ac:dyDescent="0.25"/>
    <row r="249523" x14ac:dyDescent="0.25"/>
    <row r="249524" x14ac:dyDescent="0.25"/>
    <row r="249525" x14ac:dyDescent="0.25"/>
    <row r="249526" x14ac:dyDescent="0.25"/>
    <row r="249527" x14ac:dyDescent="0.25"/>
    <row r="249528" x14ac:dyDescent="0.25"/>
    <row r="249529" x14ac:dyDescent="0.25"/>
    <row r="249530" x14ac:dyDescent="0.25"/>
    <row r="249531" x14ac:dyDescent="0.25"/>
    <row r="249532" x14ac:dyDescent="0.25"/>
    <row r="249533" x14ac:dyDescent="0.25"/>
    <row r="249534" x14ac:dyDescent="0.25"/>
    <row r="249535" x14ac:dyDescent="0.25"/>
    <row r="249536" x14ac:dyDescent="0.25"/>
    <row r="249537" x14ac:dyDescent="0.25"/>
    <row r="249538" x14ac:dyDescent="0.25"/>
    <row r="249539" x14ac:dyDescent="0.25"/>
    <row r="249540" x14ac:dyDescent="0.25"/>
    <row r="249541" x14ac:dyDescent="0.25"/>
    <row r="249542" x14ac:dyDescent="0.25"/>
    <row r="249543" x14ac:dyDescent="0.25"/>
    <row r="249544" x14ac:dyDescent="0.25"/>
    <row r="249545" x14ac:dyDescent="0.25"/>
    <row r="249546" x14ac:dyDescent="0.25"/>
    <row r="249547" x14ac:dyDescent="0.25"/>
    <row r="249548" x14ac:dyDescent="0.25"/>
    <row r="249549" x14ac:dyDescent="0.25"/>
    <row r="249550" x14ac:dyDescent="0.25"/>
    <row r="249551" x14ac:dyDescent="0.25"/>
    <row r="249552" x14ac:dyDescent="0.25"/>
    <row r="249553" x14ac:dyDescent="0.25"/>
    <row r="249554" x14ac:dyDescent="0.25"/>
    <row r="249555" x14ac:dyDescent="0.25"/>
    <row r="249556" x14ac:dyDescent="0.25"/>
    <row r="249557" x14ac:dyDescent="0.25"/>
    <row r="249558" x14ac:dyDescent="0.25"/>
    <row r="249559" x14ac:dyDescent="0.25"/>
    <row r="249560" x14ac:dyDescent="0.25"/>
    <row r="249561" x14ac:dyDescent="0.25"/>
    <row r="249562" x14ac:dyDescent="0.25"/>
    <row r="249563" x14ac:dyDescent="0.25"/>
    <row r="249564" x14ac:dyDescent="0.25"/>
    <row r="249565" x14ac:dyDescent="0.25"/>
    <row r="249566" x14ac:dyDescent="0.25"/>
    <row r="249567" x14ac:dyDescent="0.25"/>
    <row r="249568" x14ac:dyDescent="0.25"/>
    <row r="249569" x14ac:dyDescent="0.25"/>
    <row r="249570" x14ac:dyDescent="0.25"/>
    <row r="249571" x14ac:dyDescent="0.25"/>
    <row r="249572" x14ac:dyDescent="0.25"/>
    <row r="249573" x14ac:dyDescent="0.25"/>
    <row r="249574" x14ac:dyDescent="0.25"/>
    <row r="249575" x14ac:dyDescent="0.25"/>
    <row r="249576" x14ac:dyDescent="0.25"/>
    <row r="249577" x14ac:dyDescent="0.25"/>
    <row r="249578" x14ac:dyDescent="0.25"/>
    <row r="249579" x14ac:dyDescent="0.25"/>
    <row r="249580" x14ac:dyDescent="0.25"/>
    <row r="249581" x14ac:dyDescent="0.25"/>
    <row r="249582" x14ac:dyDescent="0.25"/>
    <row r="249583" x14ac:dyDescent="0.25"/>
    <row r="249584" x14ac:dyDescent="0.25"/>
    <row r="249585" x14ac:dyDescent="0.25"/>
    <row r="249586" x14ac:dyDescent="0.25"/>
    <row r="249587" x14ac:dyDescent="0.25"/>
    <row r="249588" x14ac:dyDescent="0.25"/>
    <row r="249589" x14ac:dyDescent="0.25"/>
    <row r="249590" x14ac:dyDescent="0.25"/>
    <row r="249591" x14ac:dyDescent="0.25"/>
    <row r="249592" x14ac:dyDescent="0.25"/>
    <row r="249593" x14ac:dyDescent="0.25"/>
    <row r="249594" x14ac:dyDescent="0.25"/>
    <row r="249595" x14ac:dyDescent="0.25"/>
    <row r="249596" x14ac:dyDescent="0.25"/>
    <row r="249597" x14ac:dyDescent="0.25"/>
    <row r="249598" x14ac:dyDescent="0.25"/>
    <row r="249599" x14ac:dyDescent="0.25"/>
    <row r="249600" x14ac:dyDescent="0.25"/>
    <row r="249601" x14ac:dyDescent="0.25"/>
    <row r="249602" x14ac:dyDescent="0.25"/>
    <row r="249603" x14ac:dyDescent="0.25"/>
    <row r="249604" x14ac:dyDescent="0.25"/>
    <row r="249605" x14ac:dyDescent="0.25"/>
    <row r="249606" x14ac:dyDescent="0.25"/>
    <row r="249607" x14ac:dyDescent="0.25"/>
    <row r="249608" x14ac:dyDescent="0.25"/>
    <row r="249609" x14ac:dyDescent="0.25"/>
    <row r="249610" x14ac:dyDescent="0.25"/>
    <row r="249611" x14ac:dyDescent="0.25"/>
    <row r="249612" x14ac:dyDescent="0.25"/>
    <row r="249613" x14ac:dyDescent="0.25"/>
    <row r="249614" x14ac:dyDescent="0.25"/>
    <row r="249615" x14ac:dyDescent="0.25"/>
    <row r="249616" x14ac:dyDescent="0.25"/>
    <row r="249617" x14ac:dyDescent="0.25"/>
    <row r="249618" x14ac:dyDescent="0.25"/>
    <row r="249619" x14ac:dyDescent="0.25"/>
    <row r="249620" x14ac:dyDescent="0.25"/>
    <row r="249621" x14ac:dyDescent="0.25"/>
    <row r="249622" x14ac:dyDescent="0.25"/>
    <row r="249623" x14ac:dyDescent="0.25"/>
    <row r="249624" x14ac:dyDescent="0.25"/>
    <row r="249625" x14ac:dyDescent="0.25"/>
    <row r="249626" x14ac:dyDescent="0.25"/>
    <row r="249627" x14ac:dyDescent="0.25"/>
    <row r="249628" x14ac:dyDescent="0.25"/>
    <row r="249629" x14ac:dyDescent="0.25"/>
    <row r="249630" x14ac:dyDescent="0.25"/>
    <row r="249631" x14ac:dyDescent="0.25"/>
    <row r="249632" x14ac:dyDescent="0.25"/>
    <row r="249633" x14ac:dyDescent="0.25"/>
    <row r="249634" x14ac:dyDescent="0.25"/>
    <row r="249635" x14ac:dyDescent="0.25"/>
    <row r="249636" x14ac:dyDescent="0.25"/>
    <row r="249637" x14ac:dyDescent="0.25"/>
    <row r="249638" x14ac:dyDescent="0.25"/>
    <row r="249639" x14ac:dyDescent="0.25"/>
    <row r="249640" x14ac:dyDescent="0.25"/>
    <row r="249641" x14ac:dyDescent="0.25"/>
    <row r="249642" x14ac:dyDescent="0.25"/>
    <row r="249643" x14ac:dyDescent="0.25"/>
    <row r="249644" x14ac:dyDescent="0.25"/>
    <row r="249645" x14ac:dyDescent="0.25"/>
    <row r="249646" x14ac:dyDescent="0.25"/>
    <row r="249647" x14ac:dyDescent="0.25"/>
    <row r="249648" x14ac:dyDescent="0.25"/>
    <row r="249649" x14ac:dyDescent="0.25"/>
    <row r="249650" x14ac:dyDescent="0.25"/>
    <row r="249651" x14ac:dyDescent="0.25"/>
    <row r="249652" x14ac:dyDescent="0.25"/>
    <row r="249653" x14ac:dyDescent="0.25"/>
    <row r="249654" x14ac:dyDescent="0.25"/>
    <row r="249655" x14ac:dyDescent="0.25"/>
    <row r="249656" x14ac:dyDescent="0.25"/>
    <row r="249657" x14ac:dyDescent="0.25"/>
    <row r="249658" x14ac:dyDescent="0.25"/>
    <row r="249659" x14ac:dyDescent="0.25"/>
    <row r="249660" x14ac:dyDescent="0.25"/>
    <row r="249661" x14ac:dyDescent="0.25"/>
    <row r="249662" x14ac:dyDescent="0.25"/>
    <row r="249663" x14ac:dyDescent="0.25"/>
    <row r="249664" x14ac:dyDescent="0.25"/>
    <row r="249665" x14ac:dyDescent="0.25"/>
    <row r="249666" x14ac:dyDescent="0.25"/>
    <row r="249667" x14ac:dyDescent="0.25"/>
    <row r="249668" x14ac:dyDescent="0.25"/>
    <row r="249669" x14ac:dyDescent="0.25"/>
    <row r="249670" x14ac:dyDescent="0.25"/>
    <row r="249671" x14ac:dyDescent="0.25"/>
    <row r="249672" x14ac:dyDescent="0.25"/>
    <row r="249673" x14ac:dyDescent="0.25"/>
    <row r="249674" x14ac:dyDescent="0.25"/>
    <row r="249675" x14ac:dyDescent="0.25"/>
    <row r="249676" x14ac:dyDescent="0.25"/>
    <row r="249677" x14ac:dyDescent="0.25"/>
    <row r="249678" x14ac:dyDescent="0.25"/>
    <row r="249679" x14ac:dyDescent="0.25"/>
    <row r="249680" x14ac:dyDescent="0.25"/>
    <row r="249681" x14ac:dyDescent="0.25"/>
    <row r="249682" x14ac:dyDescent="0.25"/>
    <row r="249683" x14ac:dyDescent="0.25"/>
    <row r="249684" x14ac:dyDescent="0.25"/>
    <row r="249685" x14ac:dyDescent="0.25"/>
    <row r="249686" x14ac:dyDescent="0.25"/>
    <row r="249687" x14ac:dyDescent="0.25"/>
    <row r="249688" x14ac:dyDescent="0.25"/>
    <row r="249689" x14ac:dyDescent="0.25"/>
    <row r="249690" x14ac:dyDescent="0.25"/>
    <row r="249691" x14ac:dyDescent="0.25"/>
    <row r="249692" x14ac:dyDescent="0.25"/>
    <row r="249693" x14ac:dyDescent="0.25"/>
    <row r="249694" x14ac:dyDescent="0.25"/>
    <row r="249695" x14ac:dyDescent="0.25"/>
    <row r="249696" x14ac:dyDescent="0.25"/>
    <row r="249697" x14ac:dyDescent="0.25"/>
    <row r="249698" x14ac:dyDescent="0.25"/>
    <row r="249699" x14ac:dyDescent="0.25"/>
    <row r="249700" x14ac:dyDescent="0.25"/>
    <row r="249701" x14ac:dyDescent="0.25"/>
    <row r="249702" x14ac:dyDescent="0.25"/>
    <row r="249703" x14ac:dyDescent="0.25"/>
    <row r="249704" x14ac:dyDescent="0.25"/>
    <row r="249705" x14ac:dyDescent="0.25"/>
    <row r="249706" x14ac:dyDescent="0.25"/>
    <row r="249707" x14ac:dyDescent="0.25"/>
    <row r="249708" x14ac:dyDescent="0.25"/>
    <row r="249709" x14ac:dyDescent="0.25"/>
    <row r="249710" x14ac:dyDescent="0.25"/>
    <row r="249711" x14ac:dyDescent="0.25"/>
    <row r="249712" x14ac:dyDescent="0.25"/>
    <row r="249713" x14ac:dyDescent="0.25"/>
    <row r="249714" x14ac:dyDescent="0.25"/>
    <row r="249715" x14ac:dyDescent="0.25"/>
    <row r="249716" x14ac:dyDescent="0.25"/>
    <row r="249717" x14ac:dyDescent="0.25"/>
    <row r="249718" x14ac:dyDescent="0.25"/>
    <row r="249719" x14ac:dyDescent="0.25"/>
    <row r="249720" x14ac:dyDescent="0.25"/>
    <row r="249721" x14ac:dyDescent="0.25"/>
    <row r="249722" x14ac:dyDescent="0.25"/>
    <row r="249723" x14ac:dyDescent="0.25"/>
    <row r="249724" x14ac:dyDescent="0.25"/>
    <row r="249725" x14ac:dyDescent="0.25"/>
    <row r="249726" x14ac:dyDescent="0.25"/>
    <row r="249727" x14ac:dyDescent="0.25"/>
    <row r="249728" x14ac:dyDescent="0.25"/>
    <row r="249729" x14ac:dyDescent="0.25"/>
    <row r="249730" x14ac:dyDescent="0.25"/>
    <row r="249731" x14ac:dyDescent="0.25"/>
    <row r="249732" x14ac:dyDescent="0.25"/>
    <row r="249733" x14ac:dyDescent="0.25"/>
    <row r="249734" x14ac:dyDescent="0.25"/>
    <row r="249735" x14ac:dyDescent="0.25"/>
    <row r="249736" x14ac:dyDescent="0.25"/>
    <row r="249737" x14ac:dyDescent="0.25"/>
    <row r="249738" x14ac:dyDescent="0.25"/>
    <row r="249739" x14ac:dyDescent="0.25"/>
    <row r="249740" x14ac:dyDescent="0.25"/>
    <row r="249741" x14ac:dyDescent="0.25"/>
    <row r="249742" x14ac:dyDescent="0.25"/>
    <row r="249743" x14ac:dyDescent="0.25"/>
    <row r="249744" x14ac:dyDescent="0.25"/>
    <row r="249745" x14ac:dyDescent="0.25"/>
    <row r="249746" x14ac:dyDescent="0.25"/>
    <row r="249747" x14ac:dyDescent="0.25"/>
    <row r="249748" x14ac:dyDescent="0.25"/>
    <row r="249749" x14ac:dyDescent="0.25"/>
    <row r="249750" x14ac:dyDescent="0.25"/>
    <row r="249751" x14ac:dyDescent="0.25"/>
    <row r="249752" x14ac:dyDescent="0.25"/>
    <row r="249753" x14ac:dyDescent="0.25"/>
    <row r="249754" x14ac:dyDescent="0.25"/>
    <row r="249755" x14ac:dyDescent="0.25"/>
    <row r="249756" x14ac:dyDescent="0.25"/>
    <row r="249757" x14ac:dyDescent="0.25"/>
    <row r="249758" x14ac:dyDescent="0.25"/>
    <row r="249759" x14ac:dyDescent="0.25"/>
    <row r="249760" x14ac:dyDescent="0.25"/>
    <row r="249761" x14ac:dyDescent="0.25"/>
    <row r="249762" x14ac:dyDescent="0.25"/>
    <row r="249763" x14ac:dyDescent="0.25"/>
    <row r="249764" x14ac:dyDescent="0.25"/>
    <row r="249765" x14ac:dyDescent="0.25"/>
    <row r="249766" x14ac:dyDescent="0.25"/>
    <row r="249767" x14ac:dyDescent="0.25"/>
    <row r="249768" x14ac:dyDescent="0.25"/>
    <row r="249769" x14ac:dyDescent="0.25"/>
    <row r="249770" x14ac:dyDescent="0.25"/>
    <row r="249771" x14ac:dyDescent="0.25"/>
    <row r="249772" x14ac:dyDescent="0.25"/>
    <row r="249773" x14ac:dyDescent="0.25"/>
    <row r="249774" x14ac:dyDescent="0.25"/>
    <row r="249775" x14ac:dyDescent="0.25"/>
    <row r="249776" x14ac:dyDescent="0.25"/>
    <row r="249777" x14ac:dyDescent="0.25"/>
    <row r="249778" x14ac:dyDescent="0.25"/>
    <row r="249779" x14ac:dyDescent="0.25"/>
    <row r="249780" x14ac:dyDescent="0.25"/>
    <row r="249781" x14ac:dyDescent="0.25"/>
    <row r="249782" x14ac:dyDescent="0.25"/>
    <row r="249783" x14ac:dyDescent="0.25"/>
    <row r="249784" x14ac:dyDescent="0.25"/>
    <row r="249785" x14ac:dyDescent="0.25"/>
    <row r="249786" x14ac:dyDescent="0.25"/>
    <row r="249787" x14ac:dyDescent="0.25"/>
    <row r="249788" x14ac:dyDescent="0.25"/>
    <row r="249789" x14ac:dyDescent="0.25"/>
    <row r="249790" x14ac:dyDescent="0.25"/>
    <row r="249791" x14ac:dyDescent="0.25"/>
    <row r="249792" x14ac:dyDescent="0.25"/>
    <row r="249793" x14ac:dyDescent="0.25"/>
    <row r="249794" x14ac:dyDescent="0.25"/>
    <row r="249795" x14ac:dyDescent="0.25"/>
    <row r="249796" x14ac:dyDescent="0.25"/>
    <row r="249797" x14ac:dyDescent="0.25"/>
    <row r="249798" x14ac:dyDescent="0.25"/>
    <row r="249799" x14ac:dyDescent="0.25"/>
    <row r="249800" x14ac:dyDescent="0.25"/>
    <row r="249801" x14ac:dyDescent="0.25"/>
    <row r="249802" x14ac:dyDescent="0.25"/>
    <row r="249803" x14ac:dyDescent="0.25"/>
    <row r="249804" x14ac:dyDescent="0.25"/>
    <row r="249805" x14ac:dyDescent="0.25"/>
    <row r="249806" x14ac:dyDescent="0.25"/>
    <row r="249807" x14ac:dyDescent="0.25"/>
    <row r="249808" x14ac:dyDescent="0.25"/>
    <row r="249809" x14ac:dyDescent="0.25"/>
    <row r="249810" x14ac:dyDescent="0.25"/>
    <row r="249811" x14ac:dyDescent="0.25"/>
    <row r="249812" x14ac:dyDescent="0.25"/>
    <row r="249813" x14ac:dyDescent="0.25"/>
    <row r="249814" x14ac:dyDescent="0.25"/>
    <row r="249815" x14ac:dyDescent="0.25"/>
    <row r="249816" x14ac:dyDescent="0.25"/>
    <row r="249817" x14ac:dyDescent="0.25"/>
    <row r="249818" x14ac:dyDescent="0.25"/>
    <row r="249819" x14ac:dyDescent="0.25"/>
    <row r="249820" x14ac:dyDescent="0.25"/>
    <row r="249821" x14ac:dyDescent="0.25"/>
    <row r="249822" x14ac:dyDescent="0.25"/>
    <row r="249823" x14ac:dyDescent="0.25"/>
    <row r="249824" x14ac:dyDescent="0.25"/>
    <row r="249825" x14ac:dyDescent="0.25"/>
    <row r="249826" x14ac:dyDescent="0.25"/>
    <row r="249827" x14ac:dyDescent="0.25"/>
    <row r="249828" x14ac:dyDescent="0.25"/>
    <row r="249829" x14ac:dyDescent="0.25"/>
    <row r="249830" x14ac:dyDescent="0.25"/>
    <row r="249831" x14ac:dyDescent="0.25"/>
    <row r="249832" x14ac:dyDescent="0.25"/>
    <row r="249833" x14ac:dyDescent="0.25"/>
    <row r="249834" x14ac:dyDescent="0.25"/>
    <row r="249835" x14ac:dyDescent="0.25"/>
    <row r="249836" x14ac:dyDescent="0.25"/>
    <row r="249837" x14ac:dyDescent="0.25"/>
    <row r="249838" x14ac:dyDescent="0.25"/>
    <row r="249839" x14ac:dyDescent="0.25"/>
    <row r="249840" x14ac:dyDescent="0.25"/>
    <row r="249841" x14ac:dyDescent="0.25"/>
    <row r="249842" x14ac:dyDescent="0.25"/>
    <row r="249843" x14ac:dyDescent="0.25"/>
    <row r="249844" x14ac:dyDescent="0.25"/>
    <row r="249845" x14ac:dyDescent="0.25"/>
    <row r="249846" x14ac:dyDescent="0.25"/>
    <row r="249847" x14ac:dyDescent="0.25"/>
    <row r="249848" x14ac:dyDescent="0.25"/>
    <row r="249849" x14ac:dyDescent="0.25"/>
    <row r="249850" x14ac:dyDescent="0.25"/>
    <row r="249851" x14ac:dyDescent="0.25"/>
    <row r="249852" x14ac:dyDescent="0.25"/>
    <row r="249853" x14ac:dyDescent="0.25"/>
    <row r="249854" x14ac:dyDescent="0.25"/>
    <row r="249855" x14ac:dyDescent="0.25"/>
    <row r="249856" x14ac:dyDescent="0.25"/>
    <row r="249857" x14ac:dyDescent="0.25"/>
    <row r="249858" x14ac:dyDescent="0.25"/>
    <row r="249859" x14ac:dyDescent="0.25"/>
    <row r="249860" x14ac:dyDescent="0.25"/>
    <row r="249861" x14ac:dyDescent="0.25"/>
    <row r="249862" x14ac:dyDescent="0.25"/>
    <row r="249863" x14ac:dyDescent="0.25"/>
    <row r="249864" x14ac:dyDescent="0.25"/>
    <row r="249865" x14ac:dyDescent="0.25"/>
    <row r="249866" x14ac:dyDescent="0.25"/>
    <row r="249867" x14ac:dyDescent="0.25"/>
    <row r="249868" x14ac:dyDescent="0.25"/>
    <row r="249869" x14ac:dyDescent="0.25"/>
    <row r="249870" x14ac:dyDescent="0.25"/>
    <row r="249871" x14ac:dyDescent="0.25"/>
    <row r="249872" x14ac:dyDescent="0.25"/>
    <row r="249873" x14ac:dyDescent="0.25"/>
    <row r="249874" x14ac:dyDescent="0.25"/>
    <row r="249875" x14ac:dyDescent="0.25"/>
    <row r="249876" x14ac:dyDescent="0.25"/>
    <row r="249877" x14ac:dyDescent="0.25"/>
    <row r="249878" x14ac:dyDescent="0.25"/>
    <row r="249879" x14ac:dyDescent="0.25"/>
    <row r="249880" x14ac:dyDescent="0.25"/>
    <row r="249881" x14ac:dyDescent="0.25"/>
    <row r="249882" x14ac:dyDescent="0.25"/>
    <row r="249883" x14ac:dyDescent="0.25"/>
    <row r="249884" x14ac:dyDescent="0.25"/>
    <row r="249885" x14ac:dyDescent="0.25"/>
    <row r="249886" x14ac:dyDescent="0.25"/>
    <row r="249887" x14ac:dyDescent="0.25"/>
    <row r="249888" x14ac:dyDescent="0.25"/>
    <row r="249889" x14ac:dyDescent="0.25"/>
    <row r="249890" x14ac:dyDescent="0.25"/>
    <row r="249891" x14ac:dyDescent="0.25"/>
    <row r="249892" x14ac:dyDescent="0.25"/>
    <row r="249893" x14ac:dyDescent="0.25"/>
    <row r="249894" x14ac:dyDescent="0.25"/>
    <row r="249895" x14ac:dyDescent="0.25"/>
    <row r="249896" x14ac:dyDescent="0.25"/>
    <row r="249897" x14ac:dyDescent="0.25"/>
    <row r="249898" x14ac:dyDescent="0.25"/>
    <row r="249899" x14ac:dyDescent="0.25"/>
    <row r="249900" x14ac:dyDescent="0.25"/>
    <row r="249901" x14ac:dyDescent="0.25"/>
    <row r="249902" x14ac:dyDescent="0.25"/>
    <row r="249903" x14ac:dyDescent="0.25"/>
    <row r="249904" x14ac:dyDescent="0.25"/>
    <row r="249905" x14ac:dyDescent="0.25"/>
    <row r="249906" x14ac:dyDescent="0.25"/>
    <row r="249907" x14ac:dyDescent="0.25"/>
    <row r="249908" x14ac:dyDescent="0.25"/>
    <row r="249909" x14ac:dyDescent="0.25"/>
    <row r="249910" x14ac:dyDescent="0.25"/>
    <row r="249911" x14ac:dyDescent="0.25"/>
    <row r="249912" x14ac:dyDescent="0.25"/>
    <row r="249913" x14ac:dyDescent="0.25"/>
    <row r="249914" x14ac:dyDescent="0.25"/>
    <row r="249915" x14ac:dyDescent="0.25"/>
    <row r="249916" x14ac:dyDescent="0.25"/>
    <row r="249917" x14ac:dyDescent="0.25"/>
    <row r="249918" x14ac:dyDescent="0.25"/>
    <row r="249919" x14ac:dyDescent="0.25"/>
    <row r="249920" x14ac:dyDescent="0.25"/>
    <row r="249921" x14ac:dyDescent="0.25"/>
    <row r="249922" x14ac:dyDescent="0.25"/>
    <row r="249923" x14ac:dyDescent="0.25"/>
    <row r="249924" x14ac:dyDescent="0.25"/>
    <row r="249925" x14ac:dyDescent="0.25"/>
    <row r="249926" x14ac:dyDescent="0.25"/>
    <row r="249927" x14ac:dyDescent="0.25"/>
    <row r="249928" x14ac:dyDescent="0.25"/>
    <row r="249929" x14ac:dyDescent="0.25"/>
    <row r="249930" x14ac:dyDescent="0.25"/>
    <row r="249931" x14ac:dyDescent="0.25"/>
    <row r="249932" x14ac:dyDescent="0.25"/>
    <row r="249933" x14ac:dyDescent="0.25"/>
    <row r="249934" x14ac:dyDescent="0.25"/>
    <row r="249935" x14ac:dyDescent="0.25"/>
    <row r="249936" x14ac:dyDescent="0.25"/>
    <row r="249937" x14ac:dyDescent="0.25"/>
    <row r="249938" x14ac:dyDescent="0.25"/>
    <row r="249939" x14ac:dyDescent="0.25"/>
    <row r="249940" x14ac:dyDescent="0.25"/>
    <row r="249941" x14ac:dyDescent="0.25"/>
    <row r="249942" x14ac:dyDescent="0.25"/>
    <row r="249943" x14ac:dyDescent="0.25"/>
    <row r="249944" x14ac:dyDescent="0.25"/>
    <row r="249945" x14ac:dyDescent="0.25"/>
    <row r="249946" x14ac:dyDescent="0.25"/>
    <row r="249947" x14ac:dyDescent="0.25"/>
    <row r="249948" x14ac:dyDescent="0.25"/>
    <row r="249949" x14ac:dyDescent="0.25"/>
    <row r="249950" x14ac:dyDescent="0.25"/>
    <row r="249951" x14ac:dyDescent="0.25"/>
    <row r="249952" x14ac:dyDescent="0.25"/>
    <row r="249953" x14ac:dyDescent="0.25"/>
    <row r="249954" x14ac:dyDescent="0.25"/>
    <row r="249955" x14ac:dyDescent="0.25"/>
    <row r="249956" x14ac:dyDescent="0.25"/>
    <row r="249957" x14ac:dyDescent="0.25"/>
    <row r="249958" x14ac:dyDescent="0.25"/>
    <row r="249959" x14ac:dyDescent="0.25"/>
    <row r="249960" x14ac:dyDescent="0.25"/>
    <row r="249961" x14ac:dyDescent="0.25"/>
    <row r="249962" x14ac:dyDescent="0.25"/>
    <row r="249963" x14ac:dyDescent="0.25"/>
    <row r="249964" x14ac:dyDescent="0.25"/>
    <row r="249965" x14ac:dyDescent="0.25"/>
    <row r="249966" x14ac:dyDescent="0.25"/>
    <row r="249967" x14ac:dyDescent="0.25"/>
    <row r="249968" x14ac:dyDescent="0.25"/>
    <row r="249969" x14ac:dyDescent="0.25"/>
    <row r="249970" x14ac:dyDescent="0.25"/>
    <row r="249971" x14ac:dyDescent="0.25"/>
    <row r="249972" x14ac:dyDescent="0.25"/>
    <row r="249973" x14ac:dyDescent="0.25"/>
    <row r="249974" x14ac:dyDescent="0.25"/>
    <row r="249975" x14ac:dyDescent="0.25"/>
    <row r="249976" x14ac:dyDescent="0.25"/>
    <row r="249977" x14ac:dyDescent="0.25"/>
    <row r="249978" x14ac:dyDescent="0.25"/>
    <row r="249979" x14ac:dyDescent="0.25"/>
    <row r="249980" x14ac:dyDescent="0.25"/>
    <row r="249981" x14ac:dyDescent="0.25"/>
    <row r="249982" x14ac:dyDescent="0.25"/>
    <row r="249983" x14ac:dyDescent="0.25"/>
    <row r="249984" x14ac:dyDescent="0.25"/>
    <row r="249985" x14ac:dyDescent="0.25"/>
    <row r="249986" x14ac:dyDescent="0.25"/>
    <row r="249987" x14ac:dyDescent="0.25"/>
    <row r="249988" x14ac:dyDescent="0.25"/>
    <row r="249989" x14ac:dyDescent="0.25"/>
    <row r="249990" x14ac:dyDescent="0.25"/>
    <row r="249991" x14ac:dyDescent="0.25"/>
    <row r="249992" x14ac:dyDescent="0.25"/>
    <row r="249993" x14ac:dyDescent="0.25"/>
    <row r="249994" x14ac:dyDescent="0.25"/>
    <row r="249995" x14ac:dyDescent="0.25"/>
    <row r="249996" x14ac:dyDescent="0.25"/>
    <row r="249997" x14ac:dyDescent="0.25"/>
    <row r="249998" x14ac:dyDescent="0.25"/>
    <row r="249999" x14ac:dyDescent="0.25"/>
    <row r="250000" x14ac:dyDescent="0.25"/>
    <row r="250001" x14ac:dyDescent="0.25"/>
    <row r="250002" x14ac:dyDescent="0.25"/>
    <row r="250003" x14ac:dyDescent="0.25"/>
    <row r="250004" x14ac:dyDescent="0.25"/>
    <row r="250005" x14ac:dyDescent="0.25"/>
    <row r="250006" x14ac:dyDescent="0.25"/>
    <row r="250007" x14ac:dyDescent="0.25"/>
    <row r="250008" x14ac:dyDescent="0.25"/>
    <row r="250009" x14ac:dyDescent="0.25"/>
    <row r="250010" x14ac:dyDescent="0.25"/>
    <row r="250011" x14ac:dyDescent="0.25"/>
    <row r="250012" x14ac:dyDescent="0.25"/>
    <row r="250013" x14ac:dyDescent="0.25"/>
    <row r="250014" x14ac:dyDescent="0.25"/>
    <row r="250015" x14ac:dyDescent="0.25"/>
    <row r="250016" x14ac:dyDescent="0.25"/>
    <row r="250017" x14ac:dyDescent="0.25"/>
    <row r="250018" x14ac:dyDescent="0.25"/>
    <row r="250019" x14ac:dyDescent="0.25"/>
    <row r="250020" x14ac:dyDescent="0.25"/>
    <row r="250021" x14ac:dyDescent="0.25"/>
    <row r="250022" x14ac:dyDescent="0.25"/>
    <row r="250023" x14ac:dyDescent="0.25"/>
    <row r="250024" x14ac:dyDescent="0.25"/>
    <row r="250025" x14ac:dyDescent="0.25"/>
    <row r="250026" x14ac:dyDescent="0.25"/>
    <row r="250027" x14ac:dyDescent="0.25"/>
    <row r="250028" x14ac:dyDescent="0.25"/>
    <row r="250029" x14ac:dyDescent="0.25"/>
    <row r="250030" x14ac:dyDescent="0.25"/>
    <row r="250031" x14ac:dyDescent="0.25"/>
    <row r="250032" x14ac:dyDescent="0.25"/>
    <row r="250033" x14ac:dyDescent="0.25"/>
    <row r="250034" x14ac:dyDescent="0.25"/>
    <row r="250035" x14ac:dyDescent="0.25"/>
    <row r="250036" x14ac:dyDescent="0.25"/>
    <row r="250037" x14ac:dyDescent="0.25"/>
    <row r="250038" x14ac:dyDescent="0.25"/>
    <row r="250039" x14ac:dyDescent="0.25"/>
    <row r="250040" x14ac:dyDescent="0.25"/>
    <row r="250041" x14ac:dyDescent="0.25"/>
    <row r="250042" x14ac:dyDescent="0.25"/>
    <row r="250043" x14ac:dyDescent="0.25"/>
    <row r="250044" x14ac:dyDescent="0.25"/>
    <row r="250045" x14ac:dyDescent="0.25"/>
    <row r="250046" x14ac:dyDescent="0.25"/>
    <row r="250047" x14ac:dyDescent="0.25"/>
    <row r="250048" x14ac:dyDescent="0.25"/>
    <row r="250049" x14ac:dyDescent="0.25"/>
    <row r="250050" x14ac:dyDescent="0.25"/>
    <row r="250051" x14ac:dyDescent="0.25"/>
    <row r="250052" x14ac:dyDescent="0.25"/>
    <row r="250053" x14ac:dyDescent="0.25"/>
    <row r="250054" x14ac:dyDescent="0.25"/>
    <row r="250055" x14ac:dyDescent="0.25"/>
    <row r="250056" x14ac:dyDescent="0.25"/>
    <row r="250057" x14ac:dyDescent="0.25"/>
    <row r="250058" x14ac:dyDescent="0.25"/>
    <row r="250059" x14ac:dyDescent="0.25"/>
    <row r="250060" x14ac:dyDescent="0.25"/>
    <row r="250061" x14ac:dyDescent="0.25"/>
    <row r="250062" x14ac:dyDescent="0.25"/>
    <row r="250063" x14ac:dyDescent="0.25"/>
    <row r="250064" x14ac:dyDescent="0.25"/>
    <row r="250065" x14ac:dyDescent="0.25"/>
    <row r="250066" x14ac:dyDescent="0.25"/>
    <row r="250067" x14ac:dyDescent="0.25"/>
    <row r="250068" x14ac:dyDescent="0.25"/>
    <row r="250069" x14ac:dyDescent="0.25"/>
    <row r="250070" x14ac:dyDescent="0.25"/>
    <row r="250071" x14ac:dyDescent="0.25"/>
    <row r="250072" x14ac:dyDescent="0.25"/>
    <row r="250073" x14ac:dyDescent="0.25"/>
    <row r="250074" x14ac:dyDescent="0.25"/>
    <row r="250075" x14ac:dyDescent="0.25"/>
    <row r="250076" x14ac:dyDescent="0.25"/>
    <row r="250077" x14ac:dyDescent="0.25"/>
    <row r="250078" x14ac:dyDescent="0.25"/>
    <row r="250079" x14ac:dyDescent="0.25"/>
    <row r="250080" x14ac:dyDescent="0.25"/>
    <row r="250081" x14ac:dyDescent="0.25"/>
    <row r="250082" x14ac:dyDescent="0.25"/>
    <row r="250083" x14ac:dyDescent="0.25"/>
    <row r="250084" x14ac:dyDescent="0.25"/>
    <row r="250085" x14ac:dyDescent="0.25"/>
    <row r="250086" x14ac:dyDescent="0.25"/>
    <row r="250087" x14ac:dyDescent="0.25"/>
    <row r="250088" x14ac:dyDescent="0.25"/>
    <row r="250089" x14ac:dyDescent="0.25"/>
    <row r="250090" x14ac:dyDescent="0.25"/>
    <row r="250091" x14ac:dyDescent="0.25"/>
    <row r="250092" x14ac:dyDescent="0.25"/>
    <row r="250093" x14ac:dyDescent="0.25"/>
    <row r="250094" x14ac:dyDescent="0.25"/>
    <row r="250095" x14ac:dyDescent="0.25"/>
    <row r="250096" x14ac:dyDescent="0.25"/>
    <row r="250097" x14ac:dyDescent="0.25"/>
    <row r="250098" x14ac:dyDescent="0.25"/>
    <row r="250099" x14ac:dyDescent="0.25"/>
    <row r="250100" x14ac:dyDescent="0.25"/>
    <row r="250101" x14ac:dyDescent="0.25"/>
    <row r="250102" x14ac:dyDescent="0.25"/>
    <row r="250103" x14ac:dyDescent="0.25"/>
    <row r="250104" x14ac:dyDescent="0.25"/>
    <row r="250105" x14ac:dyDescent="0.25"/>
    <row r="250106" x14ac:dyDescent="0.25"/>
    <row r="250107" x14ac:dyDescent="0.25"/>
    <row r="250108" x14ac:dyDescent="0.25"/>
    <row r="250109" x14ac:dyDescent="0.25"/>
    <row r="250110" x14ac:dyDescent="0.25"/>
    <row r="250111" x14ac:dyDescent="0.25"/>
    <row r="250112" x14ac:dyDescent="0.25"/>
    <row r="250113" x14ac:dyDescent="0.25"/>
    <row r="250114" x14ac:dyDescent="0.25"/>
    <row r="250115" x14ac:dyDescent="0.25"/>
    <row r="250116" x14ac:dyDescent="0.25"/>
    <row r="250117" x14ac:dyDescent="0.25"/>
    <row r="250118" x14ac:dyDescent="0.25"/>
    <row r="250119" x14ac:dyDescent="0.25"/>
    <row r="250120" x14ac:dyDescent="0.25"/>
    <row r="250121" x14ac:dyDescent="0.25"/>
    <row r="250122" x14ac:dyDescent="0.25"/>
    <row r="250123" x14ac:dyDescent="0.25"/>
    <row r="250124" x14ac:dyDescent="0.25"/>
    <row r="250125" x14ac:dyDescent="0.25"/>
    <row r="250126" x14ac:dyDescent="0.25"/>
    <row r="250127" x14ac:dyDescent="0.25"/>
    <row r="250128" x14ac:dyDescent="0.25"/>
    <row r="250129" x14ac:dyDescent="0.25"/>
    <row r="250130" x14ac:dyDescent="0.25"/>
    <row r="250131" x14ac:dyDescent="0.25"/>
    <row r="250132" x14ac:dyDescent="0.25"/>
    <row r="250133" x14ac:dyDescent="0.25"/>
    <row r="250134" x14ac:dyDescent="0.25"/>
    <row r="250135" x14ac:dyDescent="0.25"/>
    <row r="250136" x14ac:dyDescent="0.25"/>
    <row r="250137" x14ac:dyDescent="0.25"/>
    <row r="250138" x14ac:dyDescent="0.25"/>
    <row r="250139" x14ac:dyDescent="0.25"/>
    <row r="250140" x14ac:dyDescent="0.25"/>
    <row r="250141" x14ac:dyDescent="0.25"/>
    <row r="250142" x14ac:dyDescent="0.25"/>
    <row r="250143" x14ac:dyDescent="0.25"/>
    <row r="250144" x14ac:dyDescent="0.25"/>
    <row r="250145" x14ac:dyDescent="0.25"/>
    <row r="250146" x14ac:dyDescent="0.25"/>
    <row r="250147" x14ac:dyDescent="0.25"/>
    <row r="250148" x14ac:dyDescent="0.25"/>
    <row r="250149" x14ac:dyDescent="0.25"/>
    <row r="250150" x14ac:dyDescent="0.25"/>
    <row r="250151" x14ac:dyDescent="0.25"/>
    <row r="250152" x14ac:dyDescent="0.25"/>
    <row r="250153" x14ac:dyDescent="0.25"/>
    <row r="250154" x14ac:dyDescent="0.25"/>
    <row r="250155" x14ac:dyDescent="0.25"/>
    <row r="250156" x14ac:dyDescent="0.25"/>
    <row r="250157" x14ac:dyDescent="0.25"/>
    <row r="250158" x14ac:dyDescent="0.25"/>
    <row r="250159" x14ac:dyDescent="0.25"/>
    <row r="250160" x14ac:dyDescent="0.25"/>
    <row r="250161" x14ac:dyDescent="0.25"/>
    <row r="250162" x14ac:dyDescent="0.25"/>
    <row r="250163" x14ac:dyDescent="0.25"/>
    <row r="250164" x14ac:dyDescent="0.25"/>
    <row r="250165" x14ac:dyDescent="0.25"/>
    <row r="250166" x14ac:dyDescent="0.25"/>
    <row r="250167" x14ac:dyDescent="0.25"/>
    <row r="250168" x14ac:dyDescent="0.25"/>
    <row r="250169" x14ac:dyDescent="0.25"/>
    <row r="250170" x14ac:dyDescent="0.25"/>
    <row r="250171" x14ac:dyDescent="0.25"/>
    <row r="250172" x14ac:dyDescent="0.25"/>
    <row r="250173" x14ac:dyDescent="0.25"/>
    <row r="250174" x14ac:dyDescent="0.25"/>
    <row r="250175" x14ac:dyDescent="0.25"/>
    <row r="250176" x14ac:dyDescent="0.25"/>
    <row r="250177" x14ac:dyDescent="0.25"/>
    <row r="250178" x14ac:dyDescent="0.25"/>
    <row r="250179" x14ac:dyDescent="0.25"/>
    <row r="250180" x14ac:dyDescent="0.25"/>
    <row r="250181" x14ac:dyDescent="0.25"/>
    <row r="250182" x14ac:dyDescent="0.25"/>
    <row r="250183" x14ac:dyDescent="0.25"/>
    <row r="250184" x14ac:dyDescent="0.25"/>
    <row r="250185" x14ac:dyDescent="0.25"/>
    <row r="250186" x14ac:dyDescent="0.25"/>
    <row r="250187" x14ac:dyDescent="0.25"/>
    <row r="250188" x14ac:dyDescent="0.25"/>
    <row r="250189" x14ac:dyDescent="0.25"/>
    <row r="250190" x14ac:dyDescent="0.25"/>
    <row r="250191" x14ac:dyDescent="0.25"/>
    <row r="250192" x14ac:dyDescent="0.25"/>
    <row r="250193" x14ac:dyDescent="0.25"/>
    <row r="250194" x14ac:dyDescent="0.25"/>
    <row r="250195" x14ac:dyDescent="0.25"/>
    <row r="250196" x14ac:dyDescent="0.25"/>
    <row r="250197" x14ac:dyDescent="0.25"/>
    <row r="250198" x14ac:dyDescent="0.25"/>
    <row r="250199" x14ac:dyDescent="0.25"/>
    <row r="250200" x14ac:dyDescent="0.25"/>
    <row r="250201" x14ac:dyDescent="0.25"/>
    <row r="250202" x14ac:dyDescent="0.25"/>
    <row r="250203" x14ac:dyDescent="0.25"/>
    <row r="250204" x14ac:dyDescent="0.25"/>
    <row r="250205" x14ac:dyDescent="0.25"/>
    <row r="250206" x14ac:dyDescent="0.25"/>
    <row r="250207" x14ac:dyDescent="0.25"/>
    <row r="250208" x14ac:dyDescent="0.25"/>
    <row r="250209" x14ac:dyDescent="0.25"/>
    <row r="250210" x14ac:dyDescent="0.25"/>
    <row r="250211" x14ac:dyDescent="0.25"/>
    <row r="250212" x14ac:dyDescent="0.25"/>
    <row r="250213" x14ac:dyDescent="0.25"/>
    <row r="250214" x14ac:dyDescent="0.25"/>
    <row r="250215" x14ac:dyDescent="0.25"/>
    <row r="250216" x14ac:dyDescent="0.25"/>
    <row r="250217" x14ac:dyDescent="0.25"/>
    <row r="250218" x14ac:dyDescent="0.25"/>
    <row r="250219" x14ac:dyDescent="0.25"/>
    <row r="250220" x14ac:dyDescent="0.25"/>
    <row r="250221" x14ac:dyDescent="0.25"/>
    <row r="250222" x14ac:dyDescent="0.25"/>
    <row r="250223" x14ac:dyDescent="0.25"/>
    <row r="250224" x14ac:dyDescent="0.25"/>
    <row r="250225" x14ac:dyDescent="0.25"/>
    <row r="250226" x14ac:dyDescent="0.25"/>
    <row r="250227" x14ac:dyDescent="0.25"/>
    <row r="250228" x14ac:dyDescent="0.25"/>
    <row r="250229" x14ac:dyDescent="0.25"/>
    <row r="250230" x14ac:dyDescent="0.25"/>
    <row r="250231" x14ac:dyDescent="0.25"/>
    <row r="250232" x14ac:dyDescent="0.25"/>
    <row r="250233" x14ac:dyDescent="0.25"/>
    <row r="250234" x14ac:dyDescent="0.25"/>
    <row r="250235" x14ac:dyDescent="0.25"/>
    <row r="250236" x14ac:dyDescent="0.25"/>
    <row r="250237" x14ac:dyDescent="0.25"/>
    <row r="250238" x14ac:dyDescent="0.25"/>
    <row r="250239" x14ac:dyDescent="0.25"/>
    <row r="250240" x14ac:dyDescent="0.25"/>
    <row r="250241" x14ac:dyDescent="0.25"/>
    <row r="250242" x14ac:dyDescent="0.25"/>
    <row r="250243" x14ac:dyDescent="0.25"/>
    <row r="250244" x14ac:dyDescent="0.25"/>
    <row r="250245" x14ac:dyDescent="0.25"/>
    <row r="250246" x14ac:dyDescent="0.25"/>
    <row r="250247" x14ac:dyDescent="0.25"/>
    <row r="250248" x14ac:dyDescent="0.25"/>
    <row r="250249" x14ac:dyDescent="0.25"/>
    <row r="250250" x14ac:dyDescent="0.25"/>
    <row r="250251" x14ac:dyDescent="0.25"/>
    <row r="250252" x14ac:dyDescent="0.25"/>
    <row r="250253" x14ac:dyDescent="0.25"/>
    <row r="250254" x14ac:dyDescent="0.25"/>
    <row r="250255" x14ac:dyDescent="0.25"/>
    <row r="250256" x14ac:dyDescent="0.25"/>
    <row r="250257" x14ac:dyDescent="0.25"/>
    <row r="250258" x14ac:dyDescent="0.25"/>
    <row r="250259" x14ac:dyDescent="0.25"/>
    <row r="250260" x14ac:dyDescent="0.25"/>
    <row r="250261" x14ac:dyDescent="0.25"/>
    <row r="250262" x14ac:dyDescent="0.25"/>
    <row r="250263" x14ac:dyDescent="0.25"/>
    <row r="250264" x14ac:dyDescent="0.25"/>
    <row r="250265" x14ac:dyDescent="0.25"/>
    <row r="250266" x14ac:dyDescent="0.25"/>
    <row r="250267" x14ac:dyDescent="0.25"/>
    <row r="250268" x14ac:dyDescent="0.25"/>
    <row r="250269" x14ac:dyDescent="0.25"/>
    <row r="250270" x14ac:dyDescent="0.25"/>
    <row r="250271" x14ac:dyDescent="0.25"/>
    <row r="250272" x14ac:dyDescent="0.25"/>
    <row r="250273" x14ac:dyDescent="0.25"/>
    <row r="250274" x14ac:dyDescent="0.25"/>
    <row r="250275" x14ac:dyDescent="0.25"/>
    <row r="250276" x14ac:dyDescent="0.25"/>
    <row r="250277" x14ac:dyDescent="0.25"/>
    <row r="250278" x14ac:dyDescent="0.25"/>
    <row r="250279" x14ac:dyDescent="0.25"/>
    <row r="250280" x14ac:dyDescent="0.25"/>
    <row r="250281" x14ac:dyDescent="0.25"/>
    <row r="250282" x14ac:dyDescent="0.25"/>
    <row r="250283" x14ac:dyDescent="0.25"/>
    <row r="250284" x14ac:dyDescent="0.25"/>
    <row r="250285" x14ac:dyDescent="0.25"/>
    <row r="250286" x14ac:dyDescent="0.25"/>
    <row r="250287" x14ac:dyDescent="0.25"/>
    <row r="250288" x14ac:dyDescent="0.25"/>
    <row r="250289" x14ac:dyDescent="0.25"/>
    <row r="250290" x14ac:dyDescent="0.25"/>
    <row r="250291" x14ac:dyDescent="0.25"/>
    <row r="250292" x14ac:dyDescent="0.25"/>
    <row r="250293" x14ac:dyDescent="0.25"/>
    <row r="250294" x14ac:dyDescent="0.25"/>
    <row r="250295" x14ac:dyDescent="0.25"/>
    <row r="250296" x14ac:dyDescent="0.25"/>
    <row r="250297" x14ac:dyDescent="0.25"/>
    <row r="250298" x14ac:dyDescent="0.25"/>
    <row r="250299" x14ac:dyDescent="0.25"/>
    <row r="250300" x14ac:dyDescent="0.25"/>
    <row r="250301" x14ac:dyDescent="0.25"/>
    <row r="250302" x14ac:dyDescent="0.25"/>
    <row r="250303" x14ac:dyDescent="0.25"/>
    <row r="250304" x14ac:dyDescent="0.25"/>
    <row r="250305" x14ac:dyDescent="0.25"/>
    <row r="250306" x14ac:dyDescent="0.25"/>
    <row r="250307" x14ac:dyDescent="0.25"/>
    <row r="250308" x14ac:dyDescent="0.25"/>
    <row r="250309" x14ac:dyDescent="0.25"/>
    <row r="250310" x14ac:dyDescent="0.25"/>
    <row r="250311" x14ac:dyDescent="0.25"/>
    <row r="250312" x14ac:dyDescent="0.25"/>
    <row r="250313" x14ac:dyDescent="0.25"/>
    <row r="250314" x14ac:dyDescent="0.25"/>
    <row r="250315" x14ac:dyDescent="0.25"/>
    <row r="250316" x14ac:dyDescent="0.25"/>
    <row r="250317" x14ac:dyDescent="0.25"/>
    <row r="250318" x14ac:dyDescent="0.25"/>
    <row r="250319" x14ac:dyDescent="0.25"/>
    <row r="250320" x14ac:dyDescent="0.25"/>
    <row r="250321" x14ac:dyDescent="0.25"/>
    <row r="250322" x14ac:dyDescent="0.25"/>
    <row r="250323" x14ac:dyDescent="0.25"/>
    <row r="250324" x14ac:dyDescent="0.25"/>
    <row r="250325" x14ac:dyDescent="0.25"/>
    <row r="250326" x14ac:dyDescent="0.25"/>
    <row r="250327" x14ac:dyDescent="0.25"/>
    <row r="250328" x14ac:dyDescent="0.25"/>
    <row r="250329" x14ac:dyDescent="0.25"/>
    <row r="250330" x14ac:dyDescent="0.25"/>
    <row r="250331" x14ac:dyDescent="0.25"/>
    <row r="250332" x14ac:dyDescent="0.25"/>
    <row r="250333" x14ac:dyDescent="0.25"/>
    <row r="250334" x14ac:dyDescent="0.25"/>
    <row r="250335" x14ac:dyDescent="0.25"/>
    <row r="250336" x14ac:dyDescent="0.25"/>
    <row r="250337" x14ac:dyDescent="0.25"/>
    <row r="250338" x14ac:dyDescent="0.25"/>
    <row r="250339" x14ac:dyDescent="0.25"/>
    <row r="250340" x14ac:dyDescent="0.25"/>
    <row r="250341" x14ac:dyDescent="0.25"/>
    <row r="250342" x14ac:dyDescent="0.25"/>
    <row r="250343" x14ac:dyDescent="0.25"/>
    <row r="250344" x14ac:dyDescent="0.25"/>
    <row r="250345" x14ac:dyDescent="0.25"/>
    <row r="250346" x14ac:dyDescent="0.25"/>
    <row r="250347" x14ac:dyDescent="0.25"/>
    <row r="250348" x14ac:dyDescent="0.25"/>
    <row r="250349" x14ac:dyDescent="0.25"/>
    <row r="250350" x14ac:dyDescent="0.25"/>
    <row r="250351" x14ac:dyDescent="0.25"/>
    <row r="250352" x14ac:dyDescent="0.25"/>
    <row r="250353" x14ac:dyDescent="0.25"/>
    <row r="250354" x14ac:dyDescent="0.25"/>
    <row r="250355" x14ac:dyDescent="0.25"/>
    <row r="250356" x14ac:dyDescent="0.25"/>
    <row r="250357" x14ac:dyDescent="0.25"/>
    <row r="250358" x14ac:dyDescent="0.25"/>
    <row r="250359" x14ac:dyDescent="0.25"/>
    <row r="250360" x14ac:dyDescent="0.25"/>
    <row r="250361" x14ac:dyDescent="0.25"/>
    <row r="250362" x14ac:dyDescent="0.25"/>
    <row r="250363" x14ac:dyDescent="0.25"/>
    <row r="250364" x14ac:dyDescent="0.25"/>
    <row r="250365" x14ac:dyDescent="0.25"/>
    <row r="250366" x14ac:dyDescent="0.25"/>
    <row r="250367" x14ac:dyDescent="0.25"/>
    <row r="250368" x14ac:dyDescent="0.25"/>
    <row r="250369" x14ac:dyDescent="0.25"/>
    <row r="250370" x14ac:dyDescent="0.25"/>
    <row r="250371" x14ac:dyDescent="0.25"/>
    <row r="250372" x14ac:dyDescent="0.25"/>
    <row r="250373" x14ac:dyDescent="0.25"/>
    <row r="250374" x14ac:dyDescent="0.25"/>
    <row r="250375" x14ac:dyDescent="0.25"/>
    <row r="250376" x14ac:dyDescent="0.25"/>
    <row r="250377" x14ac:dyDescent="0.25"/>
    <row r="250378" x14ac:dyDescent="0.25"/>
    <row r="250379" x14ac:dyDescent="0.25"/>
    <row r="250380" x14ac:dyDescent="0.25"/>
    <row r="250381" x14ac:dyDescent="0.25"/>
    <row r="250382" x14ac:dyDescent="0.25"/>
    <row r="250383" x14ac:dyDescent="0.25"/>
    <row r="250384" x14ac:dyDescent="0.25"/>
    <row r="250385" x14ac:dyDescent="0.25"/>
    <row r="250386" x14ac:dyDescent="0.25"/>
    <row r="250387" x14ac:dyDescent="0.25"/>
    <row r="250388" x14ac:dyDescent="0.25"/>
    <row r="250389" x14ac:dyDescent="0.25"/>
    <row r="250390" x14ac:dyDescent="0.25"/>
    <row r="250391" x14ac:dyDescent="0.25"/>
    <row r="250392" x14ac:dyDescent="0.25"/>
    <row r="250393" x14ac:dyDescent="0.25"/>
    <row r="250394" x14ac:dyDescent="0.25"/>
    <row r="250395" x14ac:dyDescent="0.25"/>
    <row r="250396" x14ac:dyDescent="0.25"/>
    <row r="250397" x14ac:dyDescent="0.25"/>
    <row r="250398" x14ac:dyDescent="0.25"/>
    <row r="250399" x14ac:dyDescent="0.25"/>
    <row r="250400" x14ac:dyDescent="0.25"/>
    <row r="250401" x14ac:dyDescent="0.25"/>
    <row r="250402" x14ac:dyDescent="0.25"/>
    <row r="250403" x14ac:dyDescent="0.25"/>
    <row r="250404" x14ac:dyDescent="0.25"/>
    <row r="250405" x14ac:dyDescent="0.25"/>
    <row r="250406" x14ac:dyDescent="0.25"/>
    <row r="250407" x14ac:dyDescent="0.25"/>
    <row r="250408" x14ac:dyDescent="0.25"/>
    <row r="250409" x14ac:dyDescent="0.25"/>
    <row r="250410" x14ac:dyDescent="0.25"/>
    <row r="250411" x14ac:dyDescent="0.25"/>
    <row r="250412" x14ac:dyDescent="0.25"/>
    <row r="250413" x14ac:dyDescent="0.25"/>
    <row r="250414" x14ac:dyDescent="0.25"/>
    <row r="250415" x14ac:dyDescent="0.25"/>
    <row r="250416" x14ac:dyDescent="0.25"/>
    <row r="250417" x14ac:dyDescent="0.25"/>
    <row r="250418" x14ac:dyDescent="0.25"/>
    <row r="250419" x14ac:dyDescent="0.25"/>
    <row r="250420" x14ac:dyDescent="0.25"/>
    <row r="250421" x14ac:dyDescent="0.25"/>
    <row r="250422" x14ac:dyDescent="0.25"/>
    <row r="250423" x14ac:dyDescent="0.25"/>
    <row r="250424" x14ac:dyDescent="0.25"/>
    <row r="250425" x14ac:dyDescent="0.25"/>
    <row r="250426" x14ac:dyDescent="0.25"/>
    <row r="250427" x14ac:dyDescent="0.25"/>
    <row r="250428" x14ac:dyDescent="0.25"/>
    <row r="250429" x14ac:dyDescent="0.25"/>
    <row r="250430" x14ac:dyDescent="0.25"/>
    <row r="250431" x14ac:dyDescent="0.25"/>
    <row r="250432" x14ac:dyDescent="0.25"/>
    <row r="250433" x14ac:dyDescent="0.25"/>
    <row r="250434" x14ac:dyDescent="0.25"/>
    <row r="250435" x14ac:dyDescent="0.25"/>
    <row r="250436" x14ac:dyDescent="0.25"/>
    <row r="250437" x14ac:dyDescent="0.25"/>
    <row r="250438" x14ac:dyDescent="0.25"/>
    <row r="250439" x14ac:dyDescent="0.25"/>
    <row r="250440" x14ac:dyDescent="0.25"/>
    <row r="250441" x14ac:dyDescent="0.25"/>
    <row r="250442" x14ac:dyDescent="0.25"/>
    <row r="250443" x14ac:dyDescent="0.25"/>
    <row r="250444" x14ac:dyDescent="0.25"/>
    <row r="250445" x14ac:dyDescent="0.25"/>
    <row r="250446" x14ac:dyDescent="0.25"/>
    <row r="250447" x14ac:dyDescent="0.25"/>
    <row r="250448" x14ac:dyDescent="0.25"/>
    <row r="250449" x14ac:dyDescent="0.25"/>
    <row r="250450" x14ac:dyDescent="0.25"/>
    <row r="250451" x14ac:dyDescent="0.25"/>
    <row r="250452" x14ac:dyDescent="0.25"/>
    <row r="250453" x14ac:dyDescent="0.25"/>
    <row r="250454" x14ac:dyDescent="0.25"/>
    <row r="250455" x14ac:dyDescent="0.25"/>
    <row r="250456" x14ac:dyDescent="0.25"/>
    <row r="250457" x14ac:dyDescent="0.25"/>
    <row r="250458" x14ac:dyDescent="0.25"/>
    <row r="250459" x14ac:dyDescent="0.25"/>
    <row r="250460" x14ac:dyDescent="0.25"/>
    <row r="250461" x14ac:dyDescent="0.25"/>
    <row r="250462" x14ac:dyDescent="0.25"/>
    <row r="250463" x14ac:dyDescent="0.25"/>
    <row r="250464" x14ac:dyDescent="0.25"/>
    <row r="250465" x14ac:dyDescent="0.25"/>
    <row r="250466" x14ac:dyDescent="0.25"/>
    <row r="250467" x14ac:dyDescent="0.25"/>
    <row r="250468" x14ac:dyDescent="0.25"/>
    <row r="250469" x14ac:dyDescent="0.25"/>
    <row r="250470" x14ac:dyDescent="0.25"/>
    <row r="250471" x14ac:dyDescent="0.25"/>
    <row r="250472" x14ac:dyDescent="0.25"/>
    <row r="250473" x14ac:dyDescent="0.25"/>
    <row r="250474" x14ac:dyDescent="0.25"/>
    <row r="250475" x14ac:dyDescent="0.25"/>
    <row r="250476" x14ac:dyDescent="0.25"/>
    <row r="250477" x14ac:dyDescent="0.25"/>
    <row r="250478" x14ac:dyDescent="0.25"/>
    <row r="250479" x14ac:dyDescent="0.25"/>
    <row r="250480" x14ac:dyDescent="0.25"/>
    <row r="250481" x14ac:dyDescent="0.25"/>
    <row r="250482" x14ac:dyDescent="0.25"/>
    <row r="250483" x14ac:dyDescent="0.25"/>
    <row r="250484" x14ac:dyDescent="0.25"/>
    <row r="250485" x14ac:dyDescent="0.25"/>
    <row r="250486" x14ac:dyDescent="0.25"/>
    <row r="250487" x14ac:dyDescent="0.25"/>
    <row r="250488" x14ac:dyDescent="0.25"/>
    <row r="250489" x14ac:dyDescent="0.25"/>
    <row r="250490" x14ac:dyDescent="0.25"/>
    <row r="250491" x14ac:dyDescent="0.25"/>
    <row r="250492" x14ac:dyDescent="0.25"/>
    <row r="250493" x14ac:dyDescent="0.25"/>
    <row r="250494" x14ac:dyDescent="0.25"/>
    <row r="250495" x14ac:dyDescent="0.25"/>
    <row r="250496" x14ac:dyDescent="0.25"/>
    <row r="250497" x14ac:dyDescent="0.25"/>
    <row r="250498" x14ac:dyDescent="0.25"/>
    <row r="250499" x14ac:dyDescent="0.25"/>
    <row r="250500" x14ac:dyDescent="0.25"/>
    <row r="250501" x14ac:dyDescent="0.25"/>
    <row r="250502" x14ac:dyDescent="0.25"/>
    <row r="250503" x14ac:dyDescent="0.25"/>
    <row r="250504" x14ac:dyDescent="0.25"/>
    <row r="250505" x14ac:dyDescent="0.25"/>
    <row r="250506" x14ac:dyDescent="0.25"/>
    <row r="250507" x14ac:dyDescent="0.25"/>
    <row r="250508" x14ac:dyDescent="0.25"/>
    <row r="250509" x14ac:dyDescent="0.25"/>
    <row r="250510" x14ac:dyDescent="0.25"/>
    <row r="250511" x14ac:dyDescent="0.25"/>
    <row r="250512" x14ac:dyDescent="0.25"/>
    <row r="250513" x14ac:dyDescent="0.25"/>
    <row r="250514" x14ac:dyDescent="0.25"/>
    <row r="250515" x14ac:dyDescent="0.25"/>
    <row r="250516" x14ac:dyDescent="0.25"/>
    <row r="250517" x14ac:dyDescent="0.25"/>
    <row r="250518" x14ac:dyDescent="0.25"/>
    <row r="250519" x14ac:dyDescent="0.25"/>
    <row r="250520" x14ac:dyDescent="0.25"/>
    <row r="250521" x14ac:dyDescent="0.25"/>
    <row r="250522" x14ac:dyDescent="0.25"/>
    <row r="250523" x14ac:dyDescent="0.25"/>
    <row r="250524" x14ac:dyDescent="0.25"/>
    <row r="250525" x14ac:dyDescent="0.25"/>
    <row r="250526" x14ac:dyDescent="0.25"/>
    <row r="250527" x14ac:dyDescent="0.25"/>
    <row r="250528" x14ac:dyDescent="0.25"/>
    <row r="250529" x14ac:dyDescent="0.25"/>
    <row r="250530" x14ac:dyDescent="0.25"/>
    <row r="250531" x14ac:dyDescent="0.25"/>
    <row r="250532" x14ac:dyDescent="0.25"/>
    <row r="250533" x14ac:dyDescent="0.25"/>
    <row r="250534" x14ac:dyDescent="0.25"/>
    <row r="250535" x14ac:dyDescent="0.25"/>
    <row r="250536" x14ac:dyDescent="0.25"/>
    <row r="250537" x14ac:dyDescent="0.25"/>
    <row r="250538" x14ac:dyDescent="0.25"/>
    <row r="250539" x14ac:dyDescent="0.25"/>
    <row r="250540" x14ac:dyDescent="0.25"/>
    <row r="250541" x14ac:dyDescent="0.25"/>
    <row r="250542" x14ac:dyDescent="0.25"/>
    <row r="250543" x14ac:dyDescent="0.25"/>
    <row r="250544" x14ac:dyDescent="0.25"/>
    <row r="250545" x14ac:dyDescent="0.25"/>
    <row r="250546" x14ac:dyDescent="0.25"/>
    <row r="250547" x14ac:dyDescent="0.25"/>
    <row r="250548" x14ac:dyDescent="0.25"/>
    <row r="250549" x14ac:dyDescent="0.25"/>
    <row r="250550" x14ac:dyDescent="0.25"/>
    <row r="250551" x14ac:dyDescent="0.25"/>
    <row r="250552" x14ac:dyDescent="0.25"/>
    <row r="250553" x14ac:dyDescent="0.25"/>
    <row r="250554" x14ac:dyDescent="0.25"/>
    <row r="250555" x14ac:dyDescent="0.25"/>
    <row r="250556" x14ac:dyDescent="0.25"/>
    <row r="250557" x14ac:dyDescent="0.25"/>
    <row r="250558" x14ac:dyDescent="0.25"/>
    <row r="250559" x14ac:dyDescent="0.25"/>
    <row r="250560" x14ac:dyDescent="0.25"/>
    <row r="250561" x14ac:dyDescent="0.25"/>
    <row r="250562" x14ac:dyDescent="0.25"/>
    <row r="250563" x14ac:dyDescent="0.25"/>
    <row r="250564" x14ac:dyDescent="0.25"/>
    <row r="250565" x14ac:dyDescent="0.25"/>
    <row r="250566" x14ac:dyDescent="0.25"/>
    <row r="250567" x14ac:dyDescent="0.25"/>
    <row r="250568" x14ac:dyDescent="0.25"/>
    <row r="250569" x14ac:dyDescent="0.25"/>
    <row r="250570" x14ac:dyDescent="0.25"/>
    <row r="250571" x14ac:dyDescent="0.25"/>
    <row r="250572" x14ac:dyDescent="0.25"/>
    <row r="250573" x14ac:dyDescent="0.25"/>
    <row r="250574" x14ac:dyDescent="0.25"/>
    <row r="250575" x14ac:dyDescent="0.25"/>
    <row r="250576" x14ac:dyDescent="0.25"/>
    <row r="250577" x14ac:dyDescent="0.25"/>
    <row r="250578" x14ac:dyDescent="0.25"/>
    <row r="250579" x14ac:dyDescent="0.25"/>
    <row r="250580" x14ac:dyDescent="0.25"/>
    <row r="250581" x14ac:dyDescent="0.25"/>
    <row r="250582" x14ac:dyDescent="0.25"/>
    <row r="250583" x14ac:dyDescent="0.25"/>
    <row r="250584" x14ac:dyDescent="0.25"/>
    <row r="250585" x14ac:dyDescent="0.25"/>
    <row r="250586" x14ac:dyDescent="0.25"/>
    <row r="250587" x14ac:dyDescent="0.25"/>
    <row r="250588" x14ac:dyDescent="0.25"/>
    <row r="250589" x14ac:dyDescent="0.25"/>
    <row r="250590" x14ac:dyDescent="0.25"/>
    <row r="250591" x14ac:dyDescent="0.25"/>
    <row r="250592" x14ac:dyDescent="0.25"/>
    <row r="250593" x14ac:dyDescent="0.25"/>
    <row r="250594" x14ac:dyDescent="0.25"/>
    <row r="250595" x14ac:dyDescent="0.25"/>
    <row r="250596" x14ac:dyDescent="0.25"/>
    <row r="250597" x14ac:dyDescent="0.25"/>
    <row r="250598" x14ac:dyDescent="0.25"/>
    <row r="250599" x14ac:dyDescent="0.25"/>
    <row r="250600" x14ac:dyDescent="0.25"/>
    <row r="250601" x14ac:dyDescent="0.25"/>
    <row r="250602" x14ac:dyDescent="0.25"/>
    <row r="250603" x14ac:dyDescent="0.25"/>
    <row r="250604" x14ac:dyDescent="0.25"/>
    <row r="250605" x14ac:dyDescent="0.25"/>
    <row r="250606" x14ac:dyDescent="0.25"/>
    <row r="250607" x14ac:dyDescent="0.25"/>
    <row r="250608" x14ac:dyDescent="0.25"/>
    <row r="250609" x14ac:dyDescent="0.25"/>
    <row r="250610" x14ac:dyDescent="0.25"/>
    <row r="250611" x14ac:dyDescent="0.25"/>
    <row r="250612" x14ac:dyDescent="0.25"/>
    <row r="250613" x14ac:dyDescent="0.25"/>
    <row r="250614" x14ac:dyDescent="0.25"/>
    <row r="250615" x14ac:dyDescent="0.25"/>
    <row r="250616" x14ac:dyDescent="0.25"/>
    <row r="250617" x14ac:dyDescent="0.25"/>
    <row r="250618" x14ac:dyDescent="0.25"/>
    <row r="250619" x14ac:dyDescent="0.25"/>
    <row r="250620" x14ac:dyDescent="0.25"/>
    <row r="250621" x14ac:dyDescent="0.25"/>
    <row r="250622" x14ac:dyDescent="0.25"/>
    <row r="250623" x14ac:dyDescent="0.25"/>
    <row r="250624" x14ac:dyDescent="0.25"/>
    <row r="250625" x14ac:dyDescent="0.25"/>
    <row r="250626" x14ac:dyDescent="0.25"/>
    <row r="250627" x14ac:dyDescent="0.25"/>
    <row r="250628" x14ac:dyDescent="0.25"/>
    <row r="250629" x14ac:dyDescent="0.25"/>
    <row r="250630" x14ac:dyDescent="0.25"/>
    <row r="250631" x14ac:dyDescent="0.25"/>
    <row r="250632" x14ac:dyDescent="0.25"/>
    <row r="250633" x14ac:dyDescent="0.25"/>
    <row r="250634" x14ac:dyDescent="0.25"/>
    <row r="250635" x14ac:dyDescent="0.25"/>
    <row r="250636" x14ac:dyDescent="0.25"/>
    <row r="250637" x14ac:dyDescent="0.25"/>
    <row r="250638" x14ac:dyDescent="0.25"/>
    <row r="250639" x14ac:dyDescent="0.25"/>
    <row r="250640" x14ac:dyDescent="0.25"/>
    <row r="250641" x14ac:dyDescent="0.25"/>
    <row r="250642" x14ac:dyDescent="0.25"/>
    <row r="250643" x14ac:dyDescent="0.25"/>
    <row r="250644" x14ac:dyDescent="0.25"/>
    <row r="250645" x14ac:dyDescent="0.25"/>
    <row r="250646" x14ac:dyDescent="0.25"/>
    <row r="250647" x14ac:dyDescent="0.25"/>
    <row r="250648" x14ac:dyDescent="0.25"/>
    <row r="250649" x14ac:dyDescent="0.25"/>
    <row r="250650" x14ac:dyDescent="0.25"/>
    <row r="250651" x14ac:dyDescent="0.25"/>
    <row r="250652" x14ac:dyDescent="0.25"/>
    <row r="250653" x14ac:dyDescent="0.25"/>
    <row r="250654" x14ac:dyDescent="0.25"/>
    <row r="250655" x14ac:dyDescent="0.25"/>
    <row r="250656" x14ac:dyDescent="0.25"/>
    <row r="250657" x14ac:dyDescent="0.25"/>
    <row r="250658" x14ac:dyDescent="0.25"/>
    <row r="250659" x14ac:dyDescent="0.25"/>
    <row r="250660" x14ac:dyDescent="0.25"/>
    <row r="250661" x14ac:dyDescent="0.25"/>
    <row r="250662" x14ac:dyDescent="0.25"/>
    <row r="250663" x14ac:dyDescent="0.25"/>
    <row r="250664" x14ac:dyDescent="0.25"/>
    <row r="250665" x14ac:dyDescent="0.25"/>
    <row r="250666" x14ac:dyDescent="0.25"/>
    <row r="250667" x14ac:dyDescent="0.25"/>
    <row r="250668" x14ac:dyDescent="0.25"/>
    <row r="250669" x14ac:dyDescent="0.25"/>
    <row r="250670" x14ac:dyDescent="0.25"/>
    <row r="250671" x14ac:dyDescent="0.25"/>
    <row r="250672" x14ac:dyDescent="0.25"/>
    <row r="250673" x14ac:dyDescent="0.25"/>
    <row r="250674" x14ac:dyDescent="0.25"/>
    <row r="250675" x14ac:dyDescent="0.25"/>
    <row r="250676" x14ac:dyDescent="0.25"/>
    <row r="250677" x14ac:dyDescent="0.25"/>
    <row r="250678" x14ac:dyDescent="0.25"/>
    <row r="250679" x14ac:dyDescent="0.25"/>
    <row r="250680" x14ac:dyDescent="0.25"/>
    <row r="250681" x14ac:dyDescent="0.25"/>
    <row r="250682" x14ac:dyDescent="0.25"/>
    <row r="250683" x14ac:dyDescent="0.25"/>
    <row r="250684" x14ac:dyDescent="0.25"/>
    <row r="250685" x14ac:dyDescent="0.25"/>
    <row r="250686" x14ac:dyDescent="0.25"/>
    <row r="250687" x14ac:dyDescent="0.25"/>
    <row r="250688" x14ac:dyDescent="0.25"/>
    <row r="250689" x14ac:dyDescent="0.25"/>
    <row r="250690" x14ac:dyDescent="0.25"/>
    <row r="250691" x14ac:dyDescent="0.25"/>
    <row r="250692" x14ac:dyDescent="0.25"/>
    <row r="250693" x14ac:dyDescent="0.25"/>
    <row r="250694" x14ac:dyDescent="0.25"/>
    <row r="250695" x14ac:dyDescent="0.25"/>
    <row r="250696" x14ac:dyDescent="0.25"/>
    <row r="250697" x14ac:dyDescent="0.25"/>
    <row r="250698" x14ac:dyDescent="0.25"/>
    <row r="250699" x14ac:dyDescent="0.25"/>
    <row r="250700" x14ac:dyDescent="0.25"/>
    <row r="250701" x14ac:dyDescent="0.25"/>
    <row r="250702" x14ac:dyDescent="0.25"/>
    <row r="250703" x14ac:dyDescent="0.25"/>
    <row r="250704" x14ac:dyDescent="0.25"/>
    <row r="250705" x14ac:dyDescent="0.25"/>
    <row r="250706" x14ac:dyDescent="0.25"/>
    <row r="250707" x14ac:dyDescent="0.25"/>
    <row r="250708" x14ac:dyDescent="0.25"/>
    <row r="250709" x14ac:dyDescent="0.25"/>
    <row r="250710" x14ac:dyDescent="0.25"/>
    <row r="250711" x14ac:dyDescent="0.25"/>
    <row r="250712" x14ac:dyDescent="0.25"/>
    <row r="250713" x14ac:dyDescent="0.25"/>
    <row r="250714" x14ac:dyDescent="0.25"/>
    <row r="250715" x14ac:dyDescent="0.25"/>
    <row r="250716" x14ac:dyDescent="0.25"/>
    <row r="250717" x14ac:dyDescent="0.25"/>
    <row r="250718" x14ac:dyDescent="0.25"/>
    <row r="250719" x14ac:dyDescent="0.25"/>
    <row r="250720" x14ac:dyDescent="0.25"/>
    <row r="250721" x14ac:dyDescent="0.25"/>
    <row r="250722" x14ac:dyDescent="0.25"/>
    <row r="250723" x14ac:dyDescent="0.25"/>
    <row r="250724" x14ac:dyDescent="0.25"/>
    <row r="250725" x14ac:dyDescent="0.25"/>
    <row r="250726" x14ac:dyDescent="0.25"/>
    <row r="250727" x14ac:dyDescent="0.25"/>
    <row r="250728" x14ac:dyDescent="0.25"/>
    <row r="250729" x14ac:dyDescent="0.25"/>
    <row r="250730" x14ac:dyDescent="0.25"/>
    <row r="250731" x14ac:dyDescent="0.25"/>
    <row r="250732" x14ac:dyDescent="0.25"/>
    <row r="250733" x14ac:dyDescent="0.25"/>
    <row r="250734" x14ac:dyDescent="0.25"/>
    <row r="250735" x14ac:dyDescent="0.25"/>
    <row r="250736" x14ac:dyDescent="0.25"/>
    <row r="250737" x14ac:dyDescent="0.25"/>
    <row r="250738" x14ac:dyDescent="0.25"/>
    <row r="250739" x14ac:dyDescent="0.25"/>
    <row r="250740" x14ac:dyDescent="0.25"/>
    <row r="250741" x14ac:dyDescent="0.25"/>
    <row r="250742" x14ac:dyDescent="0.25"/>
    <row r="250743" x14ac:dyDescent="0.25"/>
    <row r="250744" x14ac:dyDescent="0.25"/>
    <row r="250745" x14ac:dyDescent="0.25"/>
    <row r="250746" x14ac:dyDescent="0.25"/>
    <row r="250747" x14ac:dyDescent="0.25"/>
    <row r="250748" x14ac:dyDescent="0.25"/>
    <row r="250749" x14ac:dyDescent="0.25"/>
    <row r="250750" x14ac:dyDescent="0.25"/>
    <row r="250751" x14ac:dyDescent="0.25"/>
    <row r="250752" x14ac:dyDescent="0.25"/>
    <row r="250753" x14ac:dyDescent="0.25"/>
    <row r="250754" x14ac:dyDescent="0.25"/>
    <row r="250755" x14ac:dyDescent="0.25"/>
    <row r="250756" x14ac:dyDescent="0.25"/>
    <row r="250757" x14ac:dyDescent="0.25"/>
    <row r="250758" x14ac:dyDescent="0.25"/>
    <row r="250759" x14ac:dyDescent="0.25"/>
    <row r="250760" x14ac:dyDescent="0.25"/>
    <row r="250761" x14ac:dyDescent="0.25"/>
    <row r="250762" x14ac:dyDescent="0.25"/>
    <row r="250763" x14ac:dyDescent="0.25"/>
    <row r="250764" x14ac:dyDescent="0.25"/>
    <row r="250765" x14ac:dyDescent="0.25"/>
    <row r="250766" x14ac:dyDescent="0.25"/>
    <row r="250767" x14ac:dyDescent="0.25"/>
    <row r="250768" x14ac:dyDescent="0.25"/>
    <row r="250769" x14ac:dyDescent="0.25"/>
    <row r="250770" x14ac:dyDescent="0.25"/>
    <row r="250771" x14ac:dyDescent="0.25"/>
    <row r="250772" x14ac:dyDescent="0.25"/>
    <row r="250773" x14ac:dyDescent="0.25"/>
    <row r="250774" x14ac:dyDescent="0.25"/>
    <row r="250775" x14ac:dyDescent="0.25"/>
    <row r="250776" x14ac:dyDescent="0.25"/>
    <row r="250777" x14ac:dyDescent="0.25"/>
    <row r="250778" x14ac:dyDescent="0.25"/>
    <row r="250779" x14ac:dyDescent="0.25"/>
    <row r="250780" x14ac:dyDescent="0.25"/>
    <row r="250781" x14ac:dyDescent="0.25"/>
    <row r="250782" x14ac:dyDescent="0.25"/>
    <row r="250783" x14ac:dyDescent="0.25"/>
    <row r="250784" x14ac:dyDescent="0.25"/>
    <row r="250785" x14ac:dyDescent="0.25"/>
    <row r="250786" x14ac:dyDescent="0.25"/>
    <row r="250787" x14ac:dyDescent="0.25"/>
    <row r="250788" x14ac:dyDescent="0.25"/>
    <row r="250789" x14ac:dyDescent="0.25"/>
    <row r="250790" x14ac:dyDescent="0.25"/>
    <row r="250791" x14ac:dyDescent="0.25"/>
    <row r="250792" x14ac:dyDescent="0.25"/>
    <row r="250793" x14ac:dyDescent="0.25"/>
    <row r="250794" x14ac:dyDescent="0.25"/>
    <row r="250795" x14ac:dyDescent="0.25"/>
    <row r="250796" x14ac:dyDescent="0.25"/>
    <row r="250797" x14ac:dyDescent="0.25"/>
    <row r="250798" x14ac:dyDescent="0.25"/>
    <row r="250799" x14ac:dyDescent="0.25"/>
    <row r="250800" x14ac:dyDescent="0.25"/>
    <row r="250801" x14ac:dyDescent="0.25"/>
    <row r="250802" x14ac:dyDescent="0.25"/>
    <row r="250803" x14ac:dyDescent="0.25"/>
    <row r="250804" x14ac:dyDescent="0.25"/>
    <row r="250805" x14ac:dyDescent="0.25"/>
    <row r="250806" x14ac:dyDescent="0.25"/>
    <row r="250807" x14ac:dyDescent="0.25"/>
    <row r="250808" x14ac:dyDescent="0.25"/>
    <row r="250809" x14ac:dyDescent="0.25"/>
    <row r="250810" x14ac:dyDescent="0.25"/>
    <row r="250811" x14ac:dyDescent="0.25"/>
    <row r="250812" x14ac:dyDescent="0.25"/>
    <row r="250813" x14ac:dyDescent="0.25"/>
    <row r="250814" x14ac:dyDescent="0.25"/>
    <row r="250815" x14ac:dyDescent="0.25"/>
    <row r="250816" x14ac:dyDescent="0.25"/>
    <row r="250817" x14ac:dyDescent="0.25"/>
    <row r="250818" x14ac:dyDescent="0.25"/>
    <row r="250819" x14ac:dyDescent="0.25"/>
    <row r="250820" x14ac:dyDescent="0.25"/>
    <row r="250821" x14ac:dyDescent="0.25"/>
    <row r="250822" x14ac:dyDescent="0.25"/>
    <row r="250823" x14ac:dyDescent="0.25"/>
    <row r="250824" x14ac:dyDescent="0.25"/>
    <row r="250825" x14ac:dyDescent="0.25"/>
    <row r="250826" x14ac:dyDescent="0.25"/>
    <row r="250827" x14ac:dyDescent="0.25"/>
    <row r="250828" x14ac:dyDescent="0.25"/>
    <row r="250829" x14ac:dyDescent="0.25"/>
    <row r="250830" x14ac:dyDescent="0.25"/>
    <row r="250831" x14ac:dyDescent="0.25"/>
    <row r="250832" x14ac:dyDescent="0.25"/>
    <row r="250833" x14ac:dyDescent="0.25"/>
    <row r="250834" x14ac:dyDescent="0.25"/>
    <row r="250835" x14ac:dyDescent="0.25"/>
    <row r="250836" x14ac:dyDescent="0.25"/>
    <row r="250837" x14ac:dyDescent="0.25"/>
    <row r="250838" x14ac:dyDescent="0.25"/>
    <row r="250839" x14ac:dyDescent="0.25"/>
    <row r="250840" x14ac:dyDescent="0.25"/>
    <row r="250841" x14ac:dyDescent="0.25"/>
    <row r="250842" x14ac:dyDescent="0.25"/>
    <row r="250843" x14ac:dyDescent="0.25"/>
    <row r="250844" x14ac:dyDescent="0.25"/>
    <row r="250845" x14ac:dyDescent="0.25"/>
    <row r="250846" x14ac:dyDescent="0.25"/>
    <row r="250847" x14ac:dyDescent="0.25"/>
    <row r="250848" x14ac:dyDescent="0.25"/>
    <row r="250849" x14ac:dyDescent="0.25"/>
    <row r="250850" x14ac:dyDescent="0.25"/>
    <row r="250851" x14ac:dyDescent="0.25"/>
    <row r="250852" x14ac:dyDescent="0.25"/>
    <row r="250853" x14ac:dyDescent="0.25"/>
    <row r="250854" x14ac:dyDescent="0.25"/>
    <row r="250855" x14ac:dyDescent="0.25"/>
    <row r="250856" x14ac:dyDescent="0.25"/>
    <row r="250857" x14ac:dyDescent="0.25"/>
    <row r="250858" x14ac:dyDescent="0.25"/>
    <row r="250859" x14ac:dyDescent="0.25"/>
    <row r="250860" x14ac:dyDescent="0.25"/>
    <row r="250861" x14ac:dyDescent="0.25"/>
    <row r="250862" x14ac:dyDescent="0.25"/>
    <row r="250863" x14ac:dyDescent="0.25"/>
    <row r="250864" x14ac:dyDescent="0.25"/>
    <row r="250865" x14ac:dyDescent="0.25"/>
    <row r="250866" x14ac:dyDescent="0.25"/>
    <row r="250867" x14ac:dyDescent="0.25"/>
    <row r="250868" x14ac:dyDescent="0.25"/>
    <row r="250869" x14ac:dyDescent="0.25"/>
    <row r="250870" x14ac:dyDescent="0.25"/>
    <row r="250871" x14ac:dyDescent="0.25"/>
    <row r="250872" x14ac:dyDescent="0.25"/>
    <row r="250873" x14ac:dyDescent="0.25"/>
    <row r="250874" x14ac:dyDescent="0.25"/>
    <row r="250875" x14ac:dyDescent="0.25"/>
    <row r="250876" x14ac:dyDescent="0.25"/>
    <row r="250877" x14ac:dyDescent="0.25"/>
    <row r="250878" x14ac:dyDescent="0.25"/>
    <row r="250879" x14ac:dyDescent="0.25"/>
    <row r="250880" x14ac:dyDescent="0.25"/>
    <row r="250881" x14ac:dyDescent="0.25"/>
    <row r="250882" x14ac:dyDescent="0.25"/>
    <row r="250883" x14ac:dyDescent="0.25"/>
    <row r="250884" x14ac:dyDescent="0.25"/>
    <row r="250885" x14ac:dyDescent="0.25"/>
    <row r="250886" x14ac:dyDescent="0.25"/>
    <row r="250887" x14ac:dyDescent="0.25"/>
    <row r="250888" x14ac:dyDescent="0.25"/>
    <row r="250889" x14ac:dyDescent="0.25"/>
    <row r="250890" x14ac:dyDescent="0.25"/>
    <row r="250891" x14ac:dyDescent="0.25"/>
    <row r="250892" x14ac:dyDescent="0.25"/>
    <row r="250893" x14ac:dyDescent="0.25"/>
    <row r="250894" x14ac:dyDescent="0.25"/>
    <row r="250895" x14ac:dyDescent="0.25"/>
    <row r="250896" x14ac:dyDescent="0.25"/>
    <row r="250897" x14ac:dyDescent="0.25"/>
    <row r="250898" x14ac:dyDescent="0.25"/>
    <row r="250899" x14ac:dyDescent="0.25"/>
    <row r="250900" x14ac:dyDescent="0.25"/>
    <row r="250901" x14ac:dyDescent="0.25"/>
    <row r="250902" x14ac:dyDescent="0.25"/>
    <row r="250903" x14ac:dyDescent="0.25"/>
    <row r="250904" x14ac:dyDescent="0.25"/>
    <row r="250905" x14ac:dyDescent="0.25"/>
    <row r="250906" x14ac:dyDescent="0.25"/>
    <row r="250907" x14ac:dyDescent="0.25"/>
    <row r="250908" x14ac:dyDescent="0.25"/>
    <row r="250909" x14ac:dyDescent="0.25"/>
    <row r="250910" x14ac:dyDescent="0.25"/>
    <row r="250911" x14ac:dyDescent="0.25"/>
    <row r="250912" x14ac:dyDescent="0.25"/>
    <row r="250913" x14ac:dyDescent="0.25"/>
    <row r="250914" x14ac:dyDescent="0.25"/>
    <row r="250915" x14ac:dyDescent="0.25"/>
    <row r="250916" x14ac:dyDescent="0.25"/>
    <row r="250917" x14ac:dyDescent="0.25"/>
    <row r="250918" x14ac:dyDescent="0.25"/>
    <row r="250919" x14ac:dyDescent="0.25"/>
    <row r="250920" x14ac:dyDescent="0.25"/>
    <row r="250921" x14ac:dyDescent="0.25"/>
    <row r="250922" x14ac:dyDescent="0.25"/>
    <row r="250923" x14ac:dyDescent="0.25"/>
    <row r="250924" x14ac:dyDescent="0.25"/>
    <row r="250925" x14ac:dyDescent="0.25"/>
    <row r="250926" x14ac:dyDescent="0.25"/>
    <row r="250927" x14ac:dyDescent="0.25"/>
    <row r="250928" x14ac:dyDescent="0.25"/>
    <row r="250929" x14ac:dyDescent="0.25"/>
    <row r="250930" x14ac:dyDescent="0.25"/>
    <row r="250931" x14ac:dyDescent="0.25"/>
    <row r="250932" x14ac:dyDescent="0.25"/>
    <row r="250933" x14ac:dyDescent="0.25"/>
    <row r="250934" x14ac:dyDescent="0.25"/>
    <row r="250935" x14ac:dyDescent="0.25"/>
    <row r="250936" x14ac:dyDescent="0.25"/>
    <row r="250937" x14ac:dyDescent="0.25"/>
    <row r="250938" x14ac:dyDescent="0.25"/>
    <row r="250939" x14ac:dyDescent="0.25"/>
    <row r="250940" x14ac:dyDescent="0.25"/>
    <row r="250941" x14ac:dyDescent="0.25"/>
    <row r="250942" x14ac:dyDescent="0.25"/>
    <row r="250943" x14ac:dyDescent="0.25"/>
    <row r="250944" x14ac:dyDescent="0.25"/>
    <row r="250945" x14ac:dyDescent="0.25"/>
    <row r="250946" x14ac:dyDescent="0.25"/>
    <row r="250947" x14ac:dyDescent="0.25"/>
    <row r="250948" x14ac:dyDescent="0.25"/>
    <row r="250949" x14ac:dyDescent="0.25"/>
    <row r="250950" x14ac:dyDescent="0.25"/>
    <row r="250951" x14ac:dyDescent="0.25"/>
    <row r="250952" x14ac:dyDescent="0.25"/>
    <row r="250953" x14ac:dyDescent="0.25"/>
    <row r="250954" x14ac:dyDescent="0.25"/>
    <row r="250955" x14ac:dyDescent="0.25"/>
    <row r="250956" x14ac:dyDescent="0.25"/>
    <row r="250957" x14ac:dyDescent="0.25"/>
    <row r="250958" x14ac:dyDescent="0.25"/>
    <row r="250959" x14ac:dyDescent="0.25"/>
    <row r="250960" x14ac:dyDescent="0.25"/>
    <row r="250961" x14ac:dyDescent="0.25"/>
    <row r="250962" x14ac:dyDescent="0.25"/>
    <row r="250963" x14ac:dyDescent="0.25"/>
    <row r="250964" x14ac:dyDescent="0.25"/>
    <row r="250965" x14ac:dyDescent="0.25"/>
    <row r="250966" x14ac:dyDescent="0.25"/>
    <row r="250967" x14ac:dyDescent="0.25"/>
    <row r="250968" x14ac:dyDescent="0.25"/>
    <row r="250969" x14ac:dyDescent="0.25"/>
    <row r="250970" x14ac:dyDescent="0.25"/>
    <row r="250971" x14ac:dyDescent="0.25"/>
    <row r="250972" x14ac:dyDescent="0.25"/>
    <row r="250973" x14ac:dyDescent="0.25"/>
    <row r="250974" x14ac:dyDescent="0.25"/>
    <row r="250975" x14ac:dyDescent="0.25"/>
    <row r="250976" x14ac:dyDescent="0.25"/>
    <row r="250977" x14ac:dyDescent="0.25"/>
    <row r="250978" x14ac:dyDescent="0.25"/>
    <row r="250979" x14ac:dyDescent="0.25"/>
    <row r="250980" x14ac:dyDescent="0.25"/>
    <row r="250981" x14ac:dyDescent="0.25"/>
    <row r="250982" x14ac:dyDescent="0.25"/>
    <row r="250983" x14ac:dyDescent="0.25"/>
    <row r="250984" x14ac:dyDescent="0.25"/>
    <row r="250985" x14ac:dyDescent="0.25"/>
    <row r="250986" x14ac:dyDescent="0.25"/>
    <row r="250987" x14ac:dyDescent="0.25"/>
    <row r="250988" x14ac:dyDescent="0.25"/>
    <row r="250989" x14ac:dyDescent="0.25"/>
    <row r="250990" x14ac:dyDescent="0.25"/>
    <row r="250991" x14ac:dyDescent="0.25"/>
    <row r="250992" x14ac:dyDescent="0.25"/>
    <row r="250993" x14ac:dyDescent="0.25"/>
    <row r="250994" x14ac:dyDescent="0.25"/>
    <row r="250995" x14ac:dyDescent="0.25"/>
    <row r="250996" x14ac:dyDescent="0.25"/>
    <row r="250997" x14ac:dyDescent="0.25"/>
    <row r="250998" x14ac:dyDescent="0.25"/>
    <row r="250999" x14ac:dyDescent="0.25"/>
    <row r="251000" x14ac:dyDescent="0.25"/>
    <row r="251001" x14ac:dyDescent="0.25"/>
    <row r="251002" x14ac:dyDescent="0.25"/>
    <row r="251003" x14ac:dyDescent="0.25"/>
    <row r="251004" x14ac:dyDescent="0.25"/>
    <row r="251005" x14ac:dyDescent="0.25"/>
    <row r="251006" x14ac:dyDescent="0.25"/>
    <row r="251007" x14ac:dyDescent="0.25"/>
    <row r="251008" x14ac:dyDescent="0.25"/>
    <row r="251009" x14ac:dyDescent="0.25"/>
    <row r="251010" x14ac:dyDescent="0.25"/>
    <row r="251011" x14ac:dyDescent="0.25"/>
    <row r="251012" x14ac:dyDescent="0.25"/>
    <row r="251013" x14ac:dyDescent="0.25"/>
    <row r="251014" x14ac:dyDescent="0.25"/>
    <row r="251015" x14ac:dyDescent="0.25"/>
    <row r="251016" x14ac:dyDescent="0.25"/>
    <row r="251017" x14ac:dyDescent="0.25"/>
    <row r="251018" x14ac:dyDescent="0.25"/>
    <row r="251019" x14ac:dyDescent="0.25"/>
    <row r="251020" x14ac:dyDescent="0.25"/>
    <row r="251021" x14ac:dyDescent="0.25"/>
    <row r="251022" x14ac:dyDescent="0.25"/>
    <row r="251023" x14ac:dyDescent="0.25"/>
    <row r="251024" x14ac:dyDescent="0.25"/>
    <row r="251025" x14ac:dyDescent="0.25"/>
    <row r="251026" x14ac:dyDescent="0.25"/>
    <row r="251027" x14ac:dyDescent="0.25"/>
    <row r="251028" x14ac:dyDescent="0.25"/>
    <row r="251029" x14ac:dyDescent="0.25"/>
    <row r="251030" x14ac:dyDescent="0.25"/>
    <row r="251031" x14ac:dyDescent="0.25"/>
    <row r="251032" x14ac:dyDescent="0.25"/>
    <row r="251033" x14ac:dyDescent="0.25"/>
    <row r="251034" x14ac:dyDescent="0.25"/>
    <row r="251035" x14ac:dyDescent="0.25"/>
    <row r="251036" x14ac:dyDescent="0.25"/>
    <row r="251037" x14ac:dyDescent="0.25"/>
    <row r="251038" x14ac:dyDescent="0.25"/>
    <row r="251039" x14ac:dyDescent="0.25"/>
    <row r="251040" x14ac:dyDescent="0.25"/>
    <row r="251041" x14ac:dyDescent="0.25"/>
    <row r="251042" x14ac:dyDescent="0.25"/>
    <row r="251043" x14ac:dyDescent="0.25"/>
    <row r="251044" x14ac:dyDescent="0.25"/>
    <row r="251045" x14ac:dyDescent="0.25"/>
    <row r="251046" x14ac:dyDescent="0.25"/>
    <row r="251047" x14ac:dyDescent="0.25"/>
    <row r="251048" x14ac:dyDescent="0.25"/>
    <row r="251049" x14ac:dyDescent="0.25"/>
    <row r="251050" x14ac:dyDescent="0.25"/>
    <row r="251051" x14ac:dyDescent="0.25"/>
    <row r="251052" x14ac:dyDescent="0.25"/>
    <row r="251053" x14ac:dyDescent="0.25"/>
    <row r="251054" x14ac:dyDescent="0.25"/>
    <row r="251055" x14ac:dyDescent="0.25"/>
    <row r="251056" x14ac:dyDescent="0.25"/>
    <row r="251057" x14ac:dyDescent="0.25"/>
    <row r="251058" x14ac:dyDescent="0.25"/>
    <row r="251059" x14ac:dyDescent="0.25"/>
    <row r="251060" x14ac:dyDescent="0.25"/>
    <row r="251061" x14ac:dyDescent="0.25"/>
    <row r="251062" x14ac:dyDescent="0.25"/>
    <row r="251063" x14ac:dyDescent="0.25"/>
    <row r="251064" x14ac:dyDescent="0.25"/>
    <row r="251065" x14ac:dyDescent="0.25"/>
    <row r="251066" x14ac:dyDescent="0.25"/>
    <row r="251067" x14ac:dyDescent="0.25"/>
    <row r="251068" x14ac:dyDescent="0.25"/>
    <row r="251069" x14ac:dyDescent="0.25"/>
    <row r="251070" x14ac:dyDescent="0.25"/>
    <row r="251071" x14ac:dyDescent="0.25"/>
    <row r="251072" x14ac:dyDescent="0.25"/>
    <row r="251073" x14ac:dyDescent="0.25"/>
    <row r="251074" x14ac:dyDescent="0.25"/>
    <row r="251075" x14ac:dyDescent="0.25"/>
    <row r="251076" x14ac:dyDescent="0.25"/>
    <row r="251077" x14ac:dyDescent="0.25"/>
    <row r="251078" x14ac:dyDescent="0.25"/>
    <row r="251079" x14ac:dyDescent="0.25"/>
    <row r="251080" x14ac:dyDescent="0.25"/>
    <row r="251081" x14ac:dyDescent="0.25"/>
    <row r="251082" x14ac:dyDescent="0.25"/>
    <row r="251083" x14ac:dyDescent="0.25"/>
    <row r="251084" x14ac:dyDescent="0.25"/>
    <row r="251085" x14ac:dyDescent="0.25"/>
    <row r="251086" x14ac:dyDescent="0.25"/>
    <row r="251087" x14ac:dyDescent="0.25"/>
    <row r="251088" x14ac:dyDescent="0.25"/>
    <row r="251089" x14ac:dyDescent="0.25"/>
    <row r="251090" x14ac:dyDescent="0.25"/>
    <row r="251091" x14ac:dyDescent="0.25"/>
    <row r="251092" x14ac:dyDescent="0.25"/>
    <row r="251093" x14ac:dyDescent="0.25"/>
    <row r="251094" x14ac:dyDescent="0.25"/>
    <row r="251095" x14ac:dyDescent="0.25"/>
    <row r="251096" x14ac:dyDescent="0.25"/>
    <row r="251097" x14ac:dyDescent="0.25"/>
    <row r="251098" x14ac:dyDescent="0.25"/>
    <row r="251099" x14ac:dyDescent="0.25"/>
    <row r="251100" x14ac:dyDescent="0.25"/>
    <row r="251101" x14ac:dyDescent="0.25"/>
    <row r="251102" x14ac:dyDescent="0.25"/>
    <row r="251103" x14ac:dyDescent="0.25"/>
    <row r="251104" x14ac:dyDescent="0.25"/>
    <row r="251105" x14ac:dyDescent="0.25"/>
    <row r="251106" x14ac:dyDescent="0.25"/>
    <row r="251107" x14ac:dyDescent="0.25"/>
    <row r="251108" x14ac:dyDescent="0.25"/>
    <row r="251109" x14ac:dyDescent="0.25"/>
    <row r="251110" x14ac:dyDescent="0.25"/>
    <row r="251111" x14ac:dyDescent="0.25"/>
    <row r="251112" x14ac:dyDescent="0.25"/>
    <row r="251113" x14ac:dyDescent="0.25"/>
    <row r="251114" x14ac:dyDescent="0.25"/>
    <row r="251115" x14ac:dyDescent="0.25"/>
    <row r="251116" x14ac:dyDescent="0.25"/>
    <row r="251117" x14ac:dyDescent="0.25"/>
    <row r="251118" x14ac:dyDescent="0.25"/>
    <row r="251119" x14ac:dyDescent="0.25"/>
    <row r="251120" x14ac:dyDescent="0.25"/>
    <row r="251121" x14ac:dyDescent="0.25"/>
    <row r="251122" x14ac:dyDescent="0.25"/>
    <row r="251123" x14ac:dyDescent="0.25"/>
    <row r="251124" x14ac:dyDescent="0.25"/>
    <row r="251125" x14ac:dyDescent="0.25"/>
    <row r="251126" x14ac:dyDescent="0.25"/>
    <row r="251127" x14ac:dyDescent="0.25"/>
    <row r="251128" x14ac:dyDescent="0.25"/>
    <row r="251129" x14ac:dyDescent="0.25"/>
    <row r="251130" x14ac:dyDescent="0.25"/>
    <row r="251131" x14ac:dyDescent="0.25"/>
    <row r="251132" x14ac:dyDescent="0.25"/>
    <row r="251133" x14ac:dyDescent="0.25"/>
    <row r="251134" x14ac:dyDescent="0.25"/>
    <row r="251135" x14ac:dyDescent="0.25"/>
    <row r="251136" x14ac:dyDescent="0.25"/>
    <row r="251137" x14ac:dyDescent="0.25"/>
    <row r="251138" x14ac:dyDescent="0.25"/>
    <row r="251139" x14ac:dyDescent="0.25"/>
    <row r="251140" x14ac:dyDescent="0.25"/>
    <row r="251141" x14ac:dyDescent="0.25"/>
    <row r="251142" x14ac:dyDescent="0.25"/>
    <row r="251143" x14ac:dyDescent="0.25"/>
    <row r="251144" x14ac:dyDescent="0.25"/>
    <row r="251145" x14ac:dyDescent="0.25"/>
    <row r="251146" x14ac:dyDescent="0.25"/>
    <row r="251147" x14ac:dyDescent="0.25"/>
    <row r="251148" x14ac:dyDescent="0.25"/>
    <row r="251149" x14ac:dyDescent="0.25"/>
    <row r="251150" x14ac:dyDescent="0.25"/>
    <row r="251151" x14ac:dyDescent="0.25"/>
    <row r="251152" x14ac:dyDescent="0.25"/>
    <row r="251153" x14ac:dyDescent="0.25"/>
    <row r="251154" x14ac:dyDescent="0.25"/>
    <row r="251155" x14ac:dyDescent="0.25"/>
    <row r="251156" x14ac:dyDescent="0.25"/>
    <row r="251157" x14ac:dyDescent="0.25"/>
    <row r="251158" x14ac:dyDescent="0.25"/>
    <row r="251159" x14ac:dyDescent="0.25"/>
    <row r="251160" x14ac:dyDescent="0.25"/>
    <row r="251161" x14ac:dyDescent="0.25"/>
    <row r="251162" x14ac:dyDescent="0.25"/>
    <row r="251163" x14ac:dyDescent="0.25"/>
    <row r="251164" x14ac:dyDescent="0.25"/>
    <row r="251165" x14ac:dyDescent="0.25"/>
    <row r="251166" x14ac:dyDescent="0.25"/>
    <row r="251167" x14ac:dyDescent="0.25"/>
    <row r="251168" x14ac:dyDescent="0.25"/>
    <row r="251169" x14ac:dyDescent="0.25"/>
    <row r="251170" x14ac:dyDescent="0.25"/>
    <row r="251171" x14ac:dyDescent="0.25"/>
    <row r="251172" x14ac:dyDescent="0.25"/>
    <row r="251173" x14ac:dyDescent="0.25"/>
    <row r="251174" x14ac:dyDescent="0.25"/>
    <row r="251175" x14ac:dyDescent="0.25"/>
    <row r="251176" x14ac:dyDescent="0.25"/>
    <row r="251177" x14ac:dyDescent="0.25"/>
    <row r="251178" x14ac:dyDescent="0.25"/>
    <row r="251179" x14ac:dyDescent="0.25"/>
    <row r="251180" x14ac:dyDescent="0.25"/>
    <row r="251181" x14ac:dyDescent="0.25"/>
    <row r="251182" x14ac:dyDescent="0.25"/>
    <row r="251183" x14ac:dyDescent="0.25"/>
    <row r="251184" x14ac:dyDescent="0.25"/>
    <row r="251185" x14ac:dyDescent="0.25"/>
    <row r="251186" x14ac:dyDescent="0.25"/>
    <row r="251187" x14ac:dyDescent="0.25"/>
    <row r="251188" x14ac:dyDescent="0.25"/>
    <row r="251189" x14ac:dyDescent="0.25"/>
    <row r="251190" x14ac:dyDescent="0.25"/>
    <row r="251191" x14ac:dyDescent="0.25"/>
    <row r="251192" x14ac:dyDescent="0.25"/>
    <row r="251193" x14ac:dyDescent="0.25"/>
    <row r="251194" x14ac:dyDescent="0.25"/>
    <row r="251195" x14ac:dyDescent="0.25"/>
    <row r="251196" x14ac:dyDescent="0.25"/>
    <row r="251197" x14ac:dyDescent="0.25"/>
    <row r="251198" x14ac:dyDescent="0.25"/>
    <row r="251199" x14ac:dyDescent="0.25"/>
    <row r="251200" x14ac:dyDescent="0.25"/>
    <row r="251201" x14ac:dyDescent="0.25"/>
    <row r="251202" x14ac:dyDescent="0.25"/>
    <row r="251203" x14ac:dyDescent="0.25"/>
    <row r="251204" x14ac:dyDescent="0.25"/>
    <row r="251205" x14ac:dyDescent="0.25"/>
    <row r="251206" x14ac:dyDescent="0.25"/>
    <row r="251207" x14ac:dyDescent="0.25"/>
    <row r="251208" x14ac:dyDescent="0.25"/>
    <row r="251209" x14ac:dyDescent="0.25"/>
    <row r="251210" x14ac:dyDescent="0.25"/>
    <row r="251211" x14ac:dyDescent="0.25"/>
    <row r="251212" x14ac:dyDescent="0.25"/>
    <row r="251213" x14ac:dyDescent="0.25"/>
    <row r="251214" x14ac:dyDescent="0.25"/>
    <row r="251215" x14ac:dyDescent="0.25"/>
    <row r="251216" x14ac:dyDescent="0.25"/>
    <row r="251217" x14ac:dyDescent="0.25"/>
    <row r="251218" x14ac:dyDescent="0.25"/>
    <row r="251219" x14ac:dyDescent="0.25"/>
    <row r="251220" x14ac:dyDescent="0.25"/>
    <row r="251221" x14ac:dyDescent="0.25"/>
    <row r="251222" x14ac:dyDescent="0.25"/>
    <row r="251223" x14ac:dyDescent="0.25"/>
    <row r="251224" x14ac:dyDescent="0.25"/>
    <row r="251225" x14ac:dyDescent="0.25"/>
    <row r="251226" x14ac:dyDescent="0.25"/>
    <row r="251227" x14ac:dyDescent="0.25"/>
    <row r="251228" x14ac:dyDescent="0.25"/>
    <row r="251229" x14ac:dyDescent="0.25"/>
    <row r="251230" x14ac:dyDescent="0.25"/>
    <row r="251231" x14ac:dyDescent="0.25"/>
    <row r="251232" x14ac:dyDescent="0.25"/>
    <row r="251233" x14ac:dyDescent="0.25"/>
    <row r="251234" x14ac:dyDescent="0.25"/>
    <row r="251235" x14ac:dyDescent="0.25"/>
    <row r="251236" x14ac:dyDescent="0.25"/>
    <row r="251237" x14ac:dyDescent="0.25"/>
    <row r="251238" x14ac:dyDescent="0.25"/>
    <row r="251239" x14ac:dyDescent="0.25"/>
    <row r="251240" x14ac:dyDescent="0.25"/>
    <row r="251241" x14ac:dyDescent="0.25"/>
    <row r="251242" x14ac:dyDescent="0.25"/>
    <row r="251243" x14ac:dyDescent="0.25"/>
    <row r="251244" x14ac:dyDescent="0.25"/>
    <row r="251245" x14ac:dyDescent="0.25"/>
    <row r="251246" x14ac:dyDescent="0.25"/>
    <row r="251247" x14ac:dyDescent="0.25"/>
    <row r="251248" x14ac:dyDescent="0.25"/>
    <row r="251249" x14ac:dyDescent="0.25"/>
    <row r="251250" x14ac:dyDescent="0.25"/>
    <row r="251251" x14ac:dyDescent="0.25"/>
    <row r="251252" x14ac:dyDescent="0.25"/>
    <row r="251253" x14ac:dyDescent="0.25"/>
    <row r="251254" x14ac:dyDescent="0.25"/>
    <row r="251255" x14ac:dyDescent="0.25"/>
    <row r="251256" x14ac:dyDescent="0.25"/>
    <row r="251257" x14ac:dyDescent="0.25"/>
    <row r="251258" x14ac:dyDescent="0.25"/>
    <row r="251259" x14ac:dyDescent="0.25"/>
    <row r="251260" x14ac:dyDescent="0.25"/>
    <row r="251261" x14ac:dyDescent="0.25"/>
    <row r="251262" x14ac:dyDescent="0.25"/>
    <row r="251263" x14ac:dyDescent="0.25"/>
    <row r="251264" x14ac:dyDescent="0.25"/>
    <row r="251265" x14ac:dyDescent="0.25"/>
    <row r="251266" x14ac:dyDescent="0.25"/>
    <row r="251267" x14ac:dyDescent="0.25"/>
    <row r="251268" x14ac:dyDescent="0.25"/>
    <row r="251269" x14ac:dyDescent="0.25"/>
    <row r="251270" x14ac:dyDescent="0.25"/>
    <row r="251271" x14ac:dyDescent="0.25"/>
    <row r="251272" x14ac:dyDescent="0.25"/>
    <row r="251273" x14ac:dyDescent="0.25"/>
    <row r="251274" x14ac:dyDescent="0.25"/>
    <row r="251275" x14ac:dyDescent="0.25"/>
    <row r="251276" x14ac:dyDescent="0.25"/>
    <row r="251277" x14ac:dyDescent="0.25"/>
    <row r="251278" x14ac:dyDescent="0.25"/>
    <row r="251279" x14ac:dyDescent="0.25"/>
    <row r="251280" x14ac:dyDescent="0.25"/>
    <row r="251281" x14ac:dyDescent="0.25"/>
    <row r="251282" x14ac:dyDescent="0.25"/>
    <row r="251283" x14ac:dyDescent="0.25"/>
    <row r="251284" x14ac:dyDescent="0.25"/>
    <row r="251285" x14ac:dyDescent="0.25"/>
    <row r="251286" x14ac:dyDescent="0.25"/>
    <row r="251287" x14ac:dyDescent="0.25"/>
    <row r="251288" x14ac:dyDescent="0.25"/>
    <row r="251289" x14ac:dyDescent="0.25"/>
    <row r="251290" x14ac:dyDescent="0.25"/>
    <row r="251291" x14ac:dyDescent="0.25"/>
    <row r="251292" x14ac:dyDescent="0.25"/>
    <row r="251293" x14ac:dyDescent="0.25"/>
    <row r="251294" x14ac:dyDescent="0.25"/>
    <row r="251295" x14ac:dyDescent="0.25"/>
    <row r="251296" x14ac:dyDescent="0.25"/>
    <row r="251297" x14ac:dyDescent="0.25"/>
    <row r="251298" x14ac:dyDescent="0.25"/>
    <row r="251299" x14ac:dyDescent="0.25"/>
    <row r="251300" x14ac:dyDescent="0.25"/>
    <row r="251301" x14ac:dyDescent="0.25"/>
    <row r="251302" x14ac:dyDescent="0.25"/>
    <row r="251303" x14ac:dyDescent="0.25"/>
    <row r="251304" x14ac:dyDescent="0.25"/>
    <row r="251305" x14ac:dyDescent="0.25"/>
    <row r="251306" x14ac:dyDescent="0.25"/>
    <row r="251307" x14ac:dyDescent="0.25"/>
    <row r="251308" x14ac:dyDescent="0.25"/>
    <row r="251309" x14ac:dyDescent="0.25"/>
    <row r="251310" x14ac:dyDescent="0.25"/>
    <row r="251311" x14ac:dyDescent="0.25"/>
    <row r="251312" x14ac:dyDescent="0.25"/>
    <row r="251313" x14ac:dyDescent="0.25"/>
    <row r="251314" x14ac:dyDescent="0.25"/>
    <row r="251315" x14ac:dyDescent="0.25"/>
    <row r="251316" x14ac:dyDescent="0.25"/>
    <row r="251317" x14ac:dyDescent="0.25"/>
    <row r="251318" x14ac:dyDescent="0.25"/>
    <row r="251319" x14ac:dyDescent="0.25"/>
    <row r="251320" x14ac:dyDescent="0.25"/>
    <row r="251321" x14ac:dyDescent="0.25"/>
    <row r="251322" x14ac:dyDescent="0.25"/>
    <row r="251323" x14ac:dyDescent="0.25"/>
    <row r="251324" x14ac:dyDescent="0.25"/>
    <row r="251325" x14ac:dyDescent="0.25"/>
    <row r="251326" x14ac:dyDescent="0.25"/>
    <row r="251327" x14ac:dyDescent="0.25"/>
    <row r="251328" x14ac:dyDescent="0.25"/>
    <row r="251329" x14ac:dyDescent="0.25"/>
    <row r="251330" x14ac:dyDescent="0.25"/>
    <row r="251331" x14ac:dyDescent="0.25"/>
    <row r="251332" x14ac:dyDescent="0.25"/>
    <row r="251333" x14ac:dyDescent="0.25"/>
    <row r="251334" x14ac:dyDescent="0.25"/>
    <row r="251335" x14ac:dyDescent="0.25"/>
    <row r="251336" x14ac:dyDescent="0.25"/>
    <row r="251337" x14ac:dyDescent="0.25"/>
    <row r="251338" x14ac:dyDescent="0.25"/>
    <row r="251339" x14ac:dyDescent="0.25"/>
    <row r="251340" x14ac:dyDescent="0.25"/>
    <row r="251341" x14ac:dyDescent="0.25"/>
    <row r="251342" x14ac:dyDescent="0.25"/>
    <row r="251343" x14ac:dyDescent="0.25"/>
    <row r="251344" x14ac:dyDescent="0.25"/>
    <row r="251345" x14ac:dyDescent="0.25"/>
    <row r="251346" x14ac:dyDescent="0.25"/>
    <row r="251347" x14ac:dyDescent="0.25"/>
    <row r="251348" x14ac:dyDescent="0.25"/>
    <row r="251349" x14ac:dyDescent="0.25"/>
    <row r="251350" x14ac:dyDescent="0.25"/>
    <row r="251351" x14ac:dyDescent="0.25"/>
    <row r="251352" x14ac:dyDescent="0.25"/>
    <row r="251353" x14ac:dyDescent="0.25"/>
    <row r="251354" x14ac:dyDescent="0.25"/>
    <row r="251355" x14ac:dyDescent="0.25"/>
    <row r="251356" x14ac:dyDescent="0.25"/>
    <row r="251357" x14ac:dyDescent="0.25"/>
    <row r="251358" x14ac:dyDescent="0.25"/>
    <row r="251359" x14ac:dyDescent="0.25"/>
    <row r="251360" x14ac:dyDescent="0.25"/>
    <row r="251361" x14ac:dyDescent="0.25"/>
    <row r="251362" x14ac:dyDescent="0.25"/>
    <row r="251363" x14ac:dyDescent="0.25"/>
    <row r="251364" x14ac:dyDescent="0.25"/>
    <row r="251365" x14ac:dyDescent="0.25"/>
    <row r="251366" x14ac:dyDescent="0.25"/>
    <row r="251367" x14ac:dyDescent="0.25"/>
    <row r="251368" x14ac:dyDescent="0.25"/>
    <row r="251369" x14ac:dyDescent="0.25"/>
    <row r="251370" x14ac:dyDescent="0.25"/>
    <row r="251371" x14ac:dyDescent="0.25"/>
    <row r="251372" x14ac:dyDescent="0.25"/>
    <row r="251373" x14ac:dyDescent="0.25"/>
    <row r="251374" x14ac:dyDescent="0.25"/>
    <row r="251375" x14ac:dyDescent="0.25"/>
    <row r="251376" x14ac:dyDescent="0.25"/>
    <row r="251377" x14ac:dyDescent="0.25"/>
    <row r="251378" x14ac:dyDescent="0.25"/>
    <row r="251379" x14ac:dyDescent="0.25"/>
    <row r="251380" x14ac:dyDescent="0.25"/>
    <row r="251381" x14ac:dyDescent="0.25"/>
    <row r="251382" x14ac:dyDescent="0.25"/>
    <row r="251383" x14ac:dyDescent="0.25"/>
    <row r="251384" x14ac:dyDescent="0.25"/>
    <row r="251385" x14ac:dyDescent="0.25"/>
    <row r="251386" x14ac:dyDescent="0.25"/>
    <row r="251387" x14ac:dyDescent="0.25"/>
    <row r="251388" x14ac:dyDescent="0.25"/>
    <row r="251389" x14ac:dyDescent="0.25"/>
    <row r="251390" x14ac:dyDescent="0.25"/>
    <row r="251391" x14ac:dyDescent="0.25"/>
    <row r="251392" x14ac:dyDescent="0.25"/>
    <row r="251393" x14ac:dyDescent="0.25"/>
    <row r="251394" x14ac:dyDescent="0.25"/>
    <row r="251395" x14ac:dyDescent="0.25"/>
    <row r="251396" x14ac:dyDescent="0.25"/>
    <row r="251397" x14ac:dyDescent="0.25"/>
    <row r="251398" x14ac:dyDescent="0.25"/>
    <row r="251399" x14ac:dyDescent="0.25"/>
    <row r="251400" x14ac:dyDescent="0.25"/>
    <row r="251401" x14ac:dyDescent="0.25"/>
    <row r="251402" x14ac:dyDescent="0.25"/>
    <row r="251403" x14ac:dyDescent="0.25"/>
    <row r="251404" x14ac:dyDescent="0.25"/>
    <row r="251405" x14ac:dyDescent="0.25"/>
    <row r="251406" x14ac:dyDescent="0.25"/>
    <row r="251407" x14ac:dyDescent="0.25"/>
    <row r="251408" x14ac:dyDescent="0.25"/>
    <row r="251409" x14ac:dyDescent="0.25"/>
    <row r="251410" x14ac:dyDescent="0.25"/>
    <row r="251411" x14ac:dyDescent="0.25"/>
    <row r="251412" x14ac:dyDescent="0.25"/>
    <row r="251413" x14ac:dyDescent="0.25"/>
    <row r="251414" x14ac:dyDescent="0.25"/>
    <row r="251415" x14ac:dyDescent="0.25"/>
    <row r="251416" x14ac:dyDescent="0.25"/>
    <row r="251417" x14ac:dyDescent="0.25"/>
    <row r="251418" x14ac:dyDescent="0.25"/>
    <row r="251419" x14ac:dyDescent="0.25"/>
    <row r="251420" x14ac:dyDescent="0.25"/>
    <row r="251421" x14ac:dyDescent="0.25"/>
    <row r="251422" x14ac:dyDescent="0.25"/>
    <row r="251423" x14ac:dyDescent="0.25"/>
    <row r="251424" x14ac:dyDescent="0.25"/>
    <row r="251425" x14ac:dyDescent="0.25"/>
    <row r="251426" x14ac:dyDescent="0.25"/>
    <row r="251427" x14ac:dyDescent="0.25"/>
    <row r="251428" x14ac:dyDescent="0.25"/>
    <row r="251429" x14ac:dyDescent="0.25"/>
    <row r="251430" x14ac:dyDescent="0.25"/>
    <row r="251431" x14ac:dyDescent="0.25"/>
    <row r="251432" x14ac:dyDescent="0.25"/>
    <row r="251433" x14ac:dyDescent="0.25"/>
    <row r="251434" x14ac:dyDescent="0.25"/>
    <row r="251435" x14ac:dyDescent="0.25"/>
    <row r="251436" x14ac:dyDescent="0.25"/>
    <row r="251437" x14ac:dyDescent="0.25"/>
    <row r="251438" x14ac:dyDescent="0.25"/>
    <row r="251439" x14ac:dyDescent="0.25"/>
    <row r="251440" x14ac:dyDescent="0.25"/>
    <row r="251441" x14ac:dyDescent="0.25"/>
    <row r="251442" x14ac:dyDescent="0.25"/>
    <row r="251443" x14ac:dyDescent="0.25"/>
    <row r="251444" x14ac:dyDescent="0.25"/>
    <row r="251445" x14ac:dyDescent="0.25"/>
    <row r="251446" x14ac:dyDescent="0.25"/>
    <row r="251447" x14ac:dyDescent="0.25"/>
    <row r="251448" x14ac:dyDescent="0.25"/>
    <row r="251449" x14ac:dyDescent="0.25"/>
    <row r="251450" x14ac:dyDescent="0.25"/>
    <row r="251451" x14ac:dyDescent="0.25"/>
    <row r="251452" x14ac:dyDescent="0.25"/>
    <row r="251453" x14ac:dyDescent="0.25"/>
    <row r="251454" x14ac:dyDescent="0.25"/>
    <row r="251455" x14ac:dyDescent="0.25"/>
    <row r="251456" x14ac:dyDescent="0.25"/>
    <row r="251457" x14ac:dyDescent="0.25"/>
    <row r="251458" x14ac:dyDescent="0.25"/>
    <row r="251459" x14ac:dyDescent="0.25"/>
    <row r="251460" x14ac:dyDescent="0.25"/>
    <row r="251461" x14ac:dyDescent="0.25"/>
    <row r="251462" x14ac:dyDescent="0.25"/>
    <row r="251463" x14ac:dyDescent="0.25"/>
    <row r="251464" x14ac:dyDescent="0.25"/>
    <row r="251465" x14ac:dyDescent="0.25"/>
    <row r="251466" x14ac:dyDescent="0.25"/>
    <row r="251467" x14ac:dyDescent="0.25"/>
    <row r="251468" x14ac:dyDescent="0.25"/>
    <row r="251469" x14ac:dyDescent="0.25"/>
    <row r="251470" x14ac:dyDescent="0.25"/>
    <row r="251471" x14ac:dyDescent="0.25"/>
    <row r="251472" x14ac:dyDescent="0.25"/>
    <row r="251473" x14ac:dyDescent="0.25"/>
    <row r="251474" x14ac:dyDescent="0.25"/>
    <row r="251475" x14ac:dyDescent="0.25"/>
    <row r="251476" x14ac:dyDescent="0.25"/>
    <row r="251477" x14ac:dyDescent="0.25"/>
    <row r="251478" x14ac:dyDescent="0.25"/>
    <row r="251479" x14ac:dyDescent="0.25"/>
    <row r="251480" x14ac:dyDescent="0.25"/>
    <row r="251481" x14ac:dyDescent="0.25"/>
    <row r="251482" x14ac:dyDescent="0.25"/>
    <row r="251483" x14ac:dyDescent="0.25"/>
    <row r="251484" x14ac:dyDescent="0.25"/>
    <row r="251485" x14ac:dyDescent="0.25"/>
    <row r="251486" x14ac:dyDescent="0.25"/>
    <row r="251487" x14ac:dyDescent="0.25"/>
    <row r="251488" x14ac:dyDescent="0.25"/>
    <row r="251489" x14ac:dyDescent="0.25"/>
    <row r="251490" x14ac:dyDescent="0.25"/>
    <row r="251491" x14ac:dyDescent="0.25"/>
    <row r="251492" x14ac:dyDescent="0.25"/>
    <row r="251493" x14ac:dyDescent="0.25"/>
    <row r="251494" x14ac:dyDescent="0.25"/>
    <row r="251495" x14ac:dyDescent="0.25"/>
    <row r="251496" x14ac:dyDescent="0.25"/>
    <row r="251497" x14ac:dyDescent="0.25"/>
    <row r="251498" x14ac:dyDescent="0.25"/>
    <row r="251499" x14ac:dyDescent="0.25"/>
    <row r="251500" x14ac:dyDescent="0.25"/>
    <row r="251501" x14ac:dyDescent="0.25"/>
    <row r="251502" x14ac:dyDescent="0.25"/>
    <row r="251503" x14ac:dyDescent="0.25"/>
    <row r="251504" x14ac:dyDescent="0.25"/>
    <row r="251505" x14ac:dyDescent="0.25"/>
    <row r="251506" x14ac:dyDescent="0.25"/>
    <row r="251507" x14ac:dyDescent="0.25"/>
    <row r="251508" x14ac:dyDescent="0.25"/>
    <row r="251509" x14ac:dyDescent="0.25"/>
    <row r="251510" x14ac:dyDescent="0.25"/>
    <row r="251511" x14ac:dyDescent="0.25"/>
    <row r="251512" x14ac:dyDescent="0.25"/>
    <row r="251513" x14ac:dyDescent="0.25"/>
    <row r="251514" x14ac:dyDescent="0.25"/>
    <row r="251515" x14ac:dyDescent="0.25"/>
    <row r="251516" x14ac:dyDescent="0.25"/>
    <row r="251517" x14ac:dyDescent="0.25"/>
    <row r="251518" x14ac:dyDescent="0.25"/>
    <row r="251519" x14ac:dyDescent="0.25"/>
    <row r="251520" x14ac:dyDescent="0.25"/>
    <row r="251521" x14ac:dyDescent="0.25"/>
    <row r="251522" x14ac:dyDescent="0.25"/>
    <row r="251523" x14ac:dyDescent="0.25"/>
    <row r="251524" x14ac:dyDescent="0.25"/>
    <row r="251525" x14ac:dyDescent="0.25"/>
    <row r="251526" x14ac:dyDescent="0.25"/>
    <row r="251527" x14ac:dyDescent="0.25"/>
    <row r="251528" x14ac:dyDescent="0.25"/>
    <row r="251529" x14ac:dyDescent="0.25"/>
    <row r="251530" x14ac:dyDescent="0.25"/>
    <row r="251531" x14ac:dyDescent="0.25"/>
    <row r="251532" x14ac:dyDescent="0.25"/>
    <row r="251533" x14ac:dyDescent="0.25"/>
    <row r="251534" x14ac:dyDescent="0.25"/>
    <row r="251535" x14ac:dyDescent="0.25"/>
    <row r="251536" x14ac:dyDescent="0.25"/>
    <row r="251537" x14ac:dyDescent="0.25"/>
    <row r="251538" x14ac:dyDescent="0.25"/>
    <row r="251539" x14ac:dyDescent="0.25"/>
    <row r="251540" x14ac:dyDescent="0.25"/>
    <row r="251541" x14ac:dyDescent="0.25"/>
    <row r="251542" x14ac:dyDescent="0.25"/>
    <row r="251543" x14ac:dyDescent="0.25"/>
    <row r="251544" x14ac:dyDescent="0.25"/>
    <row r="251545" x14ac:dyDescent="0.25"/>
    <row r="251546" x14ac:dyDescent="0.25"/>
    <row r="251547" x14ac:dyDescent="0.25"/>
    <row r="251548" x14ac:dyDescent="0.25"/>
    <row r="251549" x14ac:dyDescent="0.25"/>
    <row r="251550" x14ac:dyDescent="0.25"/>
    <row r="251551" x14ac:dyDescent="0.25"/>
    <row r="251552" x14ac:dyDescent="0.25"/>
    <row r="251553" x14ac:dyDescent="0.25"/>
    <row r="251554" x14ac:dyDescent="0.25"/>
    <row r="251555" x14ac:dyDescent="0.25"/>
    <row r="251556" x14ac:dyDescent="0.25"/>
    <row r="251557" x14ac:dyDescent="0.25"/>
    <row r="251558" x14ac:dyDescent="0.25"/>
    <row r="251559" x14ac:dyDescent="0.25"/>
    <row r="251560" x14ac:dyDescent="0.25"/>
    <row r="251561" x14ac:dyDescent="0.25"/>
    <row r="251562" x14ac:dyDescent="0.25"/>
    <row r="251563" x14ac:dyDescent="0.25"/>
    <row r="251564" x14ac:dyDescent="0.25"/>
    <row r="251565" x14ac:dyDescent="0.25"/>
    <row r="251566" x14ac:dyDescent="0.25"/>
    <row r="251567" x14ac:dyDescent="0.25"/>
    <row r="251568" x14ac:dyDescent="0.25"/>
    <row r="251569" x14ac:dyDescent="0.25"/>
    <row r="251570" x14ac:dyDescent="0.25"/>
    <row r="251571" x14ac:dyDescent="0.25"/>
    <row r="251572" x14ac:dyDescent="0.25"/>
    <row r="251573" x14ac:dyDescent="0.25"/>
    <row r="251574" x14ac:dyDescent="0.25"/>
    <row r="251575" x14ac:dyDescent="0.25"/>
    <row r="251576" x14ac:dyDescent="0.25"/>
    <row r="251577" x14ac:dyDescent="0.25"/>
    <row r="251578" x14ac:dyDescent="0.25"/>
    <row r="251579" x14ac:dyDescent="0.25"/>
    <row r="251580" x14ac:dyDescent="0.25"/>
    <row r="251581" x14ac:dyDescent="0.25"/>
    <row r="251582" x14ac:dyDescent="0.25"/>
    <row r="251583" x14ac:dyDescent="0.25"/>
    <row r="251584" x14ac:dyDescent="0.25"/>
    <row r="251585" x14ac:dyDescent="0.25"/>
    <row r="251586" x14ac:dyDescent="0.25"/>
    <row r="251587" x14ac:dyDescent="0.25"/>
    <row r="251588" x14ac:dyDescent="0.25"/>
    <row r="251589" x14ac:dyDescent="0.25"/>
    <row r="251590" x14ac:dyDescent="0.25"/>
    <row r="251591" x14ac:dyDescent="0.25"/>
    <row r="251592" x14ac:dyDescent="0.25"/>
    <row r="251593" x14ac:dyDescent="0.25"/>
    <row r="251594" x14ac:dyDescent="0.25"/>
    <row r="251595" x14ac:dyDescent="0.25"/>
    <row r="251596" x14ac:dyDescent="0.25"/>
    <row r="251597" x14ac:dyDescent="0.25"/>
    <row r="251598" x14ac:dyDescent="0.25"/>
    <row r="251599" x14ac:dyDescent="0.25"/>
    <row r="251600" x14ac:dyDescent="0.25"/>
    <row r="251601" x14ac:dyDescent="0.25"/>
    <row r="251602" x14ac:dyDescent="0.25"/>
    <row r="251603" x14ac:dyDescent="0.25"/>
    <row r="251604" x14ac:dyDescent="0.25"/>
    <row r="251605" x14ac:dyDescent="0.25"/>
    <row r="251606" x14ac:dyDescent="0.25"/>
    <row r="251607" x14ac:dyDescent="0.25"/>
    <row r="251608" x14ac:dyDescent="0.25"/>
    <row r="251609" x14ac:dyDescent="0.25"/>
    <row r="251610" x14ac:dyDescent="0.25"/>
    <row r="251611" x14ac:dyDescent="0.25"/>
    <row r="251612" x14ac:dyDescent="0.25"/>
    <row r="251613" x14ac:dyDescent="0.25"/>
    <row r="251614" x14ac:dyDescent="0.25"/>
    <row r="251615" x14ac:dyDescent="0.25"/>
    <row r="251616" x14ac:dyDescent="0.25"/>
    <row r="251617" x14ac:dyDescent="0.25"/>
    <row r="251618" x14ac:dyDescent="0.25"/>
    <row r="251619" x14ac:dyDescent="0.25"/>
    <row r="251620" x14ac:dyDescent="0.25"/>
    <row r="251621" x14ac:dyDescent="0.25"/>
    <row r="251622" x14ac:dyDescent="0.25"/>
    <row r="251623" x14ac:dyDescent="0.25"/>
    <row r="251624" x14ac:dyDescent="0.25"/>
    <row r="251625" x14ac:dyDescent="0.25"/>
    <row r="251626" x14ac:dyDescent="0.25"/>
    <row r="251627" x14ac:dyDescent="0.25"/>
    <row r="251628" x14ac:dyDescent="0.25"/>
    <row r="251629" x14ac:dyDescent="0.25"/>
    <row r="251630" x14ac:dyDescent="0.25"/>
    <row r="251631" x14ac:dyDescent="0.25"/>
    <row r="251632" x14ac:dyDescent="0.25"/>
    <row r="251633" x14ac:dyDescent="0.25"/>
    <row r="251634" x14ac:dyDescent="0.25"/>
    <row r="251635" x14ac:dyDescent="0.25"/>
    <row r="251636" x14ac:dyDescent="0.25"/>
    <row r="251637" x14ac:dyDescent="0.25"/>
    <row r="251638" x14ac:dyDescent="0.25"/>
    <row r="251639" x14ac:dyDescent="0.25"/>
    <row r="251640" x14ac:dyDescent="0.25"/>
    <row r="251641" x14ac:dyDescent="0.25"/>
    <row r="251642" x14ac:dyDescent="0.25"/>
    <row r="251643" x14ac:dyDescent="0.25"/>
    <row r="251644" x14ac:dyDescent="0.25"/>
    <row r="251645" x14ac:dyDescent="0.25"/>
    <row r="251646" x14ac:dyDescent="0.25"/>
    <row r="251647" x14ac:dyDescent="0.25"/>
    <row r="251648" x14ac:dyDescent="0.25"/>
    <row r="251649" x14ac:dyDescent="0.25"/>
    <row r="251650" x14ac:dyDescent="0.25"/>
    <row r="251651" x14ac:dyDescent="0.25"/>
    <row r="251652" x14ac:dyDescent="0.25"/>
    <row r="251653" x14ac:dyDescent="0.25"/>
    <row r="251654" x14ac:dyDescent="0.25"/>
    <row r="251655" x14ac:dyDescent="0.25"/>
    <row r="251656" x14ac:dyDescent="0.25"/>
    <row r="251657" x14ac:dyDescent="0.25"/>
    <row r="251658" x14ac:dyDescent="0.25"/>
    <row r="251659" x14ac:dyDescent="0.25"/>
    <row r="251660" x14ac:dyDescent="0.25"/>
    <row r="251661" x14ac:dyDescent="0.25"/>
    <row r="251662" x14ac:dyDescent="0.25"/>
    <row r="251663" x14ac:dyDescent="0.25"/>
    <row r="251664" x14ac:dyDescent="0.25"/>
    <row r="251665" x14ac:dyDescent="0.25"/>
    <row r="251666" x14ac:dyDescent="0.25"/>
    <row r="251667" x14ac:dyDescent="0.25"/>
    <row r="251668" x14ac:dyDescent="0.25"/>
    <row r="251669" x14ac:dyDescent="0.25"/>
    <row r="251670" x14ac:dyDescent="0.25"/>
    <row r="251671" x14ac:dyDescent="0.25"/>
    <row r="251672" x14ac:dyDescent="0.25"/>
    <row r="251673" x14ac:dyDescent="0.25"/>
    <row r="251674" x14ac:dyDescent="0.25"/>
    <row r="251675" x14ac:dyDescent="0.25"/>
    <row r="251676" x14ac:dyDescent="0.25"/>
    <row r="251677" x14ac:dyDescent="0.25"/>
    <row r="251678" x14ac:dyDescent="0.25"/>
    <row r="251679" x14ac:dyDescent="0.25"/>
    <row r="251680" x14ac:dyDescent="0.25"/>
    <row r="251681" x14ac:dyDescent="0.25"/>
    <row r="251682" x14ac:dyDescent="0.25"/>
    <row r="251683" x14ac:dyDescent="0.25"/>
    <row r="251684" x14ac:dyDescent="0.25"/>
    <row r="251685" x14ac:dyDescent="0.25"/>
    <row r="251686" x14ac:dyDescent="0.25"/>
    <row r="251687" x14ac:dyDescent="0.25"/>
    <row r="251688" x14ac:dyDescent="0.25"/>
    <row r="251689" x14ac:dyDescent="0.25"/>
    <row r="251690" x14ac:dyDescent="0.25"/>
    <row r="251691" x14ac:dyDescent="0.25"/>
    <row r="251692" x14ac:dyDescent="0.25"/>
    <row r="251693" x14ac:dyDescent="0.25"/>
    <row r="251694" x14ac:dyDescent="0.25"/>
    <row r="251695" x14ac:dyDescent="0.25"/>
    <row r="251696" x14ac:dyDescent="0.25"/>
    <row r="251697" x14ac:dyDescent="0.25"/>
    <row r="251698" x14ac:dyDescent="0.25"/>
    <row r="251699" x14ac:dyDescent="0.25"/>
    <row r="251700" x14ac:dyDescent="0.25"/>
    <row r="251701" x14ac:dyDescent="0.25"/>
    <row r="251702" x14ac:dyDescent="0.25"/>
    <row r="251703" x14ac:dyDescent="0.25"/>
    <row r="251704" x14ac:dyDescent="0.25"/>
    <row r="251705" x14ac:dyDescent="0.25"/>
    <row r="251706" x14ac:dyDescent="0.25"/>
    <row r="251707" x14ac:dyDescent="0.25"/>
    <row r="251708" x14ac:dyDescent="0.25"/>
    <row r="251709" x14ac:dyDescent="0.25"/>
    <row r="251710" x14ac:dyDescent="0.25"/>
    <row r="251711" x14ac:dyDescent="0.25"/>
    <row r="251712" x14ac:dyDescent="0.25"/>
    <row r="251713" x14ac:dyDescent="0.25"/>
    <row r="251714" x14ac:dyDescent="0.25"/>
    <row r="251715" x14ac:dyDescent="0.25"/>
    <row r="251716" x14ac:dyDescent="0.25"/>
    <row r="251717" x14ac:dyDescent="0.25"/>
    <row r="251718" x14ac:dyDescent="0.25"/>
    <row r="251719" x14ac:dyDescent="0.25"/>
    <row r="251720" x14ac:dyDescent="0.25"/>
    <row r="251721" x14ac:dyDescent="0.25"/>
    <row r="251722" x14ac:dyDescent="0.25"/>
    <row r="251723" x14ac:dyDescent="0.25"/>
    <row r="251724" x14ac:dyDescent="0.25"/>
    <row r="251725" x14ac:dyDescent="0.25"/>
    <row r="251726" x14ac:dyDescent="0.25"/>
    <row r="251727" x14ac:dyDescent="0.25"/>
    <row r="251728" x14ac:dyDescent="0.25"/>
    <row r="251729" x14ac:dyDescent="0.25"/>
    <row r="251730" x14ac:dyDescent="0.25"/>
    <row r="251731" x14ac:dyDescent="0.25"/>
    <row r="251732" x14ac:dyDescent="0.25"/>
    <row r="251733" x14ac:dyDescent="0.25"/>
    <row r="251734" x14ac:dyDescent="0.25"/>
    <row r="251735" x14ac:dyDescent="0.25"/>
    <row r="251736" x14ac:dyDescent="0.25"/>
    <row r="251737" x14ac:dyDescent="0.25"/>
    <row r="251738" x14ac:dyDescent="0.25"/>
    <row r="251739" x14ac:dyDescent="0.25"/>
    <row r="251740" x14ac:dyDescent="0.25"/>
    <row r="251741" x14ac:dyDescent="0.25"/>
    <row r="251742" x14ac:dyDescent="0.25"/>
    <row r="251743" x14ac:dyDescent="0.25"/>
    <row r="251744" x14ac:dyDescent="0.25"/>
    <row r="251745" x14ac:dyDescent="0.25"/>
    <row r="251746" x14ac:dyDescent="0.25"/>
    <row r="251747" x14ac:dyDescent="0.25"/>
    <row r="251748" x14ac:dyDescent="0.25"/>
    <row r="251749" x14ac:dyDescent="0.25"/>
    <row r="251750" x14ac:dyDescent="0.25"/>
    <row r="251751" x14ac:dyDescent="0.25"/>
    <row r="251752" x14ac:dyDescent="0.25"/>
    <row r="251753" x14ac:dyDescent="0.25"/>
    <row r="251754" x14ac:dyDescent="0.25"/>
    <row r="251755" x14ac:dyDescent="0.25"/>
    <row r="251756" x14ac:dyDescent="0.25"/>
    <row r="251757" x14ac:dyDescent="0.25"/>
    <row r="251758" x14ac:dyDescent="0.25"/>
    <row r="251759" x14ac:dyDescent="0.25"/>
    <row r="251760" x14ac:dyDescent="0.25"/>
    <row r="251761" x14ac:dyDescent="0.25"/>
    <row r="251762" x14ac:dyDescent="0.25"/>
    <row r="251763" x14ac:dyDescent="0.25"/>
    <row r="251764" x14ac:dyDescent="0.25"/>
    <row r="251765" x14ac:dyDescent="0.25"/>
    <row r="251766" x14ac:dyDescent="0.25"/>
    <row r="251767" x14ac:dyDescent="0.25"/>
    <row r="251768" x14ac:dyDescent="0.25"/>
    <row r="251769" x14ac:dyDescent="0.25"/>
    <row r="251770" x14ac:dyDescent="0.25"/>
    <row r="251771" x14ac:dyDescent="0.25"/>
    <row r="251772" x14ac:dyDescent="0.25"/>
    <row r="251773" x14ac:dyDescent="0.25"/>
    <row r="251774" x14ac:dyDescent="0.25"/>
    <row r="251775" x14ac:dyDescent="0.25"/>
    <row r="251776" x14ac:dyDescent="0.25"/>
    <row r="251777" x14ac:dyDescent="0.25"/>
    <row r="251778" x14ac:dyDescent="0.25"/>
    <row r="251779" x14ac:dyDescent="0.25"/>
    <row r="251780" x14ac:dyDescent="0.25"/>
    <row r="251781" x14ac:dyDescent="0.25"/>
    <row r="251782" x14ac:dyDescent="0.25"/>
    <row r="251783" x14ac:dyDescent="0.25"/>
    <row r="251784" x14ac:dyDescent="0.25"/>
    <row r="251785" x14ac:dyDescent="0.25"/>
    <row r="251786" x14ac:dyDescent="0.25"/>
    <row r="251787" x14ac:dyDescent="0.25"/>
    <row r="251788" x14ac:dyDescent="0.25"/>
    <row r="251789" x14ac:dyDescent="0.25"/>
    <row r="251790" x14ac:dyDescent="0.25"/>
    <row r="251791" x14ac:dyDescent="0.25"/>
    <row r="251792" x14ac:dyDescent="0.25"/>
    <row r="251793" x14ac:dyDescent="0.25"/>
    <row r="251794" x14ac:dyDescent="0.25"/>
    <row r="251795" x14ac:dyDescent="0.25"/>
    <row r="251796" x14ac:dyDescent="0.25"/>
    <row r="251797" x14ac:dyDescent="0.25"/>
    <row r="251798" x14ac:dyDescent="0.25"/>
    <row r="251799" x14ac:dyDescent="0.25"/>
    <row r="251800" x14ac:dyDescent="0.25"/>
    <row r="251801" x14ac:dyDescent="0.25"/>
    <row r="251802" x14ac:dyDescent="0.25"/>
    <row r="251803" x14ac:dyDescent="0.25"/>
    <row r="251804" x14ac:dyDescent="0.25"/>
    <row r="251805" x14ac:dyDescent="0.25"/>
    <row r="251806" x14ac:dyDescent="0.25"/>
    <row r="251807" x14ac:dyDescent="0.25"/>
    <row r="251808" x14ac:dyDescent="0.25"/>
    <row r="251809" x14ac:dyDescent="0.25"/>
    <row r="251810" x14ac:dyDescent="0.25"/>
    <row r="251811" x14ac:dyDescent="0.25"/>
    <row r="251812" x14ac:dyDescent="0.25"/>
    <row r="251813" x14ac:dyDescent="0.25"/>
    <row r="251814" x14ac:dyDescent="0.25"/>
    <row r="251815" x14ac:dyDescent="0.25"/>
    <row r="251816" x14ac:dyDescent="0.25"/>
    <row r="251817" x14ac:dyDescent="0.25"/>
    <row r="251818" x14ac:dyDescent="0.25"/>
    <row r="251819" x14ac:dyDescent="0.25"/>
    <row r="251820" x14ac:dyDescent="0.25"/>
    <row r="251821" x14ac:dyDescent="0.25"/>
    <row r="251822" x14ac:dyDescent="0.25"/>
    <row r="251823" x14ac:dyDescent="0.25"/>
    <row r="251824" x14ac:dyDescent="0.25"/>
    <row r="251825" x14ac:dyDescent="0.25"/>
    <row r="251826" x14ac:dyDescent="0.25"/>
    <row r="251827" x14ac:dyDescent="0.25"/>
    <row r="251828" x14ac:dyDescent="0.25"/>
    <row r="251829" x14ac:dyDescent="0.25"/>
    <row r="251830" x14ac:dyDescent="0.25"/>
    <row r="251831" x14ac:dyDescent="0.25"/>
    <row r="251832" x14ac:dyDescent="0.25"/>
    <row r="251833" x14ac:dyDescent="0.25"/>
    <row r="251834" x14ac:dyDescent="0.25"/>
    <row r="251835" x14ac:dyDescent="0.25"/>
    <row r="251836" x14ac:dyDescent="0.25"/>
    <row r="251837" x14ac:dyDescent="0.25"/>
    <row r="251838" x14ac:dyDescent="0.25"/>
    <row r="251839" x14ac:dyDescent="0.25"/>
    <row r="251840" x14ac:dyDescent="0.25"/>
    <row r="251841" x14ac:dyDescent="0.25"/>
    <row r="251842" x14ac:dyDescent="0.25"/>
    <row r="251843" x14ac:dyDescent="0.25"/>
    <row r="251844" x14ac:dyDescent="0.25"/>
    <row r="251845" x14ac:dyDescent="0.25"/>
    <row r="251846" x14ac:dyDescent="0.25"/>
    <row r="251847" x14ac:dyDescent="0.25"/>
    <row r="251848" x14ac:dyDescent="0.25"/>
    <row r="251849" x14ac:dyDescent="0.25"/>
    <row r="251850" x14ac:dyDescent="0.25"/>
    <row r="251851" x14ac:dyDescent="0.25"/>
    <row r="251852" x14ac:dyDescent="0.25"/>
    <row r="251853" x14ac:dyDescent="0.25"/>
    <row r="251854" x14ac:dyDescent="0.25"/>
    <row r="251855" x14ac:dyDescent="0.25"/>
    <row r="251856" x14ac:dyDescent="0.25"/>
    <row r="251857" x14ac:dyDescent="0.25"/>
    <row r="251858" x14ac:dyDescent="0.25"/>
    <row r="251859" x14ac:dyDescent="0.25"/>
    <row r="251860" x14ac:dyDescent="0.25"/>
    <row r="251861" x14ac:dyDescent="0.25"/>
    <row r="251862" x14ac:dyDescent="0.25"/>
    <row r="251863" x14ac:dyDescent="0.25"/>
    <row r="251864" x14ac:dyDescent="0.25"/>
    <row r="251865" x14ac:dyDescent="0.25"/>
    <row r="251866" x14ac:dyDescent="0.25"/>
    <row r="251867" x14ac:dyDescent="0.25"/>
    <row r="251868" x14ac:dyDescent="0.25"/>
    <row r="251869" x14ac:dyDescent="0.25"/>
    <row r="251870" x14ac:dyDescent="0.25"/>
    <row r="251871" x14ac:dyDescent="0.25"/>
    <row r="251872" x14ac:dyDescent="0.25"/>
    <row r="251873" x14ac:dyDescent="0.25"/>
    <row r="251874" x14ac:dyDescent="0.25"/>
    <row r="251875" x14ac:dyDescent="0.25"/>
    <row r="251876" x14ac:dyDescent="0.25"/>
    <row r="251877" x14ac:dyDescent="0.25"/>
    <row r="251878" x14ac:dyDescent="0.25"/>
    <row r="251879" x14ac:dyDescent="0.25"/>
    <row r="251880" x14ac:dyDescent="0.25"/>
    <row r="251881" x14ac:dyDescent="0.25"/>
    <row r="251882" x14ac:dyDescent="0.25"/>
    <row r="251883" x14ac:dyDescent="0.25"/>
    <row r="251884" x14ac:dyDescent="0.25"/>
    <row r="251885" x14ac:dyDescent="0.25"/>
    <row r="251886" x14ac:dyDescent="0.25"/>
    <row r="251887" x14ac:dyDescent="0.25"/>
    <row r="251888" x14ac:dyDescent="0.25"/>
    <row r="251889" x14ac:dyDescent="0.25"/>
    <row r="251890" x14ac:dyDescent="0.25"/>
    <row r="251891" x14ac:dyDescent="0.25"/>
    <row r="251892" x14ac:dyDescent="0.25"/>
    <row r="251893" x14ac:dyDescent="0.25"/>
    <row r="251894" x14ac:dyDescent="0.25"/>
    <row r="251895" x14ac:dyDescent="0.25"/>
    <row r="251896" x14ac:dyDescent="0.25"/>
    <row r="251897" x14ac:dyDescent="0.25"/>
    <row r="251898" x14ac:dyDescent="0.25"/>
    <row r="251899" x14ac:dyDescent="0.25"/>
    <row r="251900" x14ac:dyDescent="0.25"/>
    <row r="251901" x14ac:dyDescent="0.25"/>
    <row r="251902" x14ac:dyDescent="0.25"/>
    <row r="251903" x14ac:dyDescent="0.25"/>
    <row r="251904" x14ac:dyDescent="0.25"/>
    <row r="251905" x14ac:dyDescent="0.25"/>
    <row r="251906" x14ac:dyDescent="0.25"/>
    <row r="251907" x14ac:dyDescent="0.25"/>
    <row r="251908" x14ac:dyDescent="0.25"/>
    <row r="251909" x14ac:dyDescent="0.25"/>
    <row r="251910" x14ac:dyDescent="0.25"/>
    <row r="251911" x14ac:dyDescent="0.25"/>
    <row r="251912" x14ac:dyDescent="0.25"/>
    <row r="251913" x14ac:dyDescent="0.25"/>
    <row r="251914" x14ac:dyDescent="0.25"/>
    <row r="251915" x14ac:dyDescent="0.25"/>
    <row r="251916" x14ac:dyDescent="0.25"/>
    <row r="251917" x14ac:dyDescent="0.25"/>
    <row r="251918" x14ac:dyDescent="0.25"/>
    <row r="251919" x14ac:dyDescent="0.25"/>
    <row r="251920" x14ac:dyDescent="0.25"/>
    <row r="251921" x14ac:dyDescent="0.25"/>
    <row r="251922" x14ac:dyDescent="0.25"/>
    <row r="251923" x14ac:dyDescent="0.25"/>
    <row r="251924" x14ac:dyDescent="0.25"/>
    <row r="251925" x14ac:dyDescent="0.25"/>
    <row r="251926" x14ac:dyDescent="0.25"/>
    <row r="251927" x14ac:dyDescent="0.25"/>
    <row r="251928" x14ac:dyDescent="0.25"/>
    <row r="251929" x14ac:dyDescent="0.25"/>
    <row r="251930" x14ac:dyDescent="0.25"/>
    <row r="251931" x14ac:dyDescent="0.25"/>
    <row r="251932" x14ac:dyDescent="0.25"/>
    <row r="251933" x14ac:dyDescent="0.25"/>
    <row r="251934" x14ac:dyDescent="0.25"/>
    <row r="251935" x14ac:dyDescent="0.25"/>
    <row r="251936" x14ac:dyDescent="0.25"/>
    <row r="251937" x14ac:dyDescent="0.25"/>
    <row r="251938" x14ac:dyDescent="0.25"/>
    <row r="251939" x14ac:dyDescent="0.25"/>
    <row r="251940" x14ac:dyDescent="0.25"/>
    <row r="251941" x14ac:dyDescent="0.25"/>
    <row r="251942" x14ac:dyDescent="0.25"/>
    <row r="251943" x14ac:dyDescent="0.25"/>
    <row r="251944" x14ac:dyDescent="0.25"/>
    <row r="251945" x14ac:dyDescent="0.25"/>
    <row r="251946" x14ac:dyDescent="0.25"/>
    <row r="251947" x14ac:dyDescent="0.25"/>
    <row r="251948" x14ac:dyDescent="0.25"/>
    <row r="251949" x14ac:dyDescent="0.25"/>
    <row r="251950" x14ac:dyDescent="0.25"/>
    <row r="251951" x14ac:dyDescent="0.25"/>
    <row r="251952" x14ac:dyDescent="0.25"/>
    <row r="251953" x14ac:dyDescent="0.25"/>
    <row r="251954" x14ac:dyDescent="0.25"/>
    <row r="251955" x14ac:dyDescent="0.25"/>
    <row r="251956" x14ac:dyDescent="0.25"/>
    <row r="251957" x14ac:dyDescent="0.25"/>
    <row r="251958" x14ac:dyDescent="0.25"/>
    <row r="251959" x14ac:dyDescent="0.25"/>
    <row r="251960" x14ac:dyDescent="0.25"/>
    <row r="251961" x14ac:dyDescent="0.25"/>
    <row r="251962" x14ac:dyDescent="0.25"/>
    <row r="251963" x14ac:dyDescent="0.25"/>
    <row r="251964" x14ac:dyDescent="0.25"/>
    <row r="251965" x14ac:dyDescent="0.25"/>
    <row r="251966" x14ac:dyDescent="0.25"/>
    <row r="251967" x14ac:dyDescent="0.25"/>
    <row r="251968" x14ac:dyDescent="0.25"/>
    <row r="251969" x14ac:dyDescent="0.25"/>
    <row r="251970" x14ac:dyDescent="0.25"/>
    <row r="251971" x14ac:dyDescent="0.25"/>
    <row r="251972" x14ac:dyDescent="0.25"/>
    <row r="251973" x14ac:dyDescent="0.25"/>
    <row r="251974" x14ac:dyDescent="0.25"/>
    <row r="251975" x14ac:dyDescent="0.25"/>
    <row r="251976" x14ac:dyDescent="0.25"/>
    <row r="251977" x14ac:dyDescent="0.25"/>
    <row r="251978" x14ac:dyDescent="0.25"/>
    <row r="251979" x14ac:dyDescent="0.25"/>
    <row r="251980" x14ac:dyDescent="0.25"/>
    <row r="251981" x14ac:dyDescent="0.25"/>
    <row r="251982" x14ac:dyDescent="0.25"/>
    <row r="251983" x14ac:dyDescent="0.25"/>
    <row r="251984" x14ac:dyDescent="0.25"/>
    <row r="251985" x14ac:dyDescent="0.25"/>
    <row r="251986" x14ac:dyDescent="0.25"/>
    <row r="251987" x14ac:dyDescent="0.25"/>
    <row r="251988" x14ac:dyDescent="0.25"/>
    <row r="251989" x14ac:dyDescent="0.25"/>
    <row r="251990" x14ac:dyDescent="0.25"/>
    <row r="251991" x14ac:dyDescent="0.25"/>
    <row r="251992" x14ac:dyDescent="0.25"/>
    <row r="251993" x14ac:dyDescent="0.25"/>
    <row r="251994" x14ac:dyDescent="0.25"/>
    <row r="251995" x14ac:dyDescent="0.25"/>
    <row r="251996" x14ac:dyDescent="0.25"/>
    <row r="251997" x14ac:dyDescent="0.25"/>
    <row r="251998" x14ac:dyDescent="0.25"/>
    <row r="251999" x14ac:dyDescent="0.25"/>
    <row r="252000" x14ac:dyDescent="0.25"/>
    <row r="252001" x14ac:dyDescent="0.25"/>
    <row r="252002" x14ac:dyDescent="0.25"/>
    <row r="252003" x14ac:dyDescent="0.25"/>
    <row r="252004" x14ac:dyDescent="0.25"/>
    <row r="252005" x14ac:dyDescent="0.25"/>
    <row r="252006" x14ac:dyDescent="0.25"/>
    <row r="252007" x14ac:dyDescent="0.25"/>
    <row r="252008" x14ac:dyDescent="0.25"/>
    <row r="252009" x14ac:dyDescent="0.25"/>
    <row r="252010" x14ac:dyDescent="0.25"/>
    <row r="252011" x14ac:dyDescent="0.25"/>
    <row r="252012" x14ac:dyDescent="0.25"/>
    <row r="252013" x14ac:dyDescent="0.25"/>
    <row r="252014" x14ac:dyDescent="0.25"/>
    <row r="252015" x14ac:dyDescent="0.25"/>
    <row r="252016" x14ac:dyDescent="0.25"/>
    <row r="252017" x14ac:dyDescent="0.25"/>
    <row r="252018" x14ac:dyDescent="0.25"/>
    <row r="252019" x14ac:dyDescent="0.25"/>
    <row r="252020" x14ac:dyDescent="0.25"/>
    <row r="252021" x14ac:dyDescent="0.25"/>
    <row r="252022" x14ac:dyDescent="0.25"/>
    <row r="252023" x14ac:dyDescent="0.25"/>
    <row r="252024" x14ac:dyDescent="0.25"/>
    <row r="252025" x14ac:dyDescent="0.25"/>
    <row r="252026" x14ac:dyDescent="0.25"/>
    <row r="252027" x14ac:dyDescent="0.25"/>
    <row r="252028" x14ac:dyDescent="0.25"/>
    <row r="252029" x14ac:dyDescent="0.25"/>
    <row r="252030" x14ac:dyDescent="0.25"/>
    <row r="252031" x14ac:dyDescent="0.25"/>
    <row r="252032" x14ac:dyDescent="0.25"/>
    <row r="252033" x14ac:dyDescent="0.25"/>
    <row r="252034" x14ac:dyDescent="0.25"/>
    <row r="252035" x14ac:dyDescent="0.25"/>
    <row r="252036" x14ac:dyDescent="0.25"/>
    <row r="252037" x14ac:dyDescent="0.25"/>
    <row r="252038" x14ac:dyDescent="0.25"/>
    <row r="252039" x14ac:dyDescent="0.25"/>
    <row r="252040" x14ac:dyDescent="0.25"/>
    <row r="252041" x14ac:dyDescent="0.25"/>
    <row r="252042" x14ac:dyDescent="0.25"/>
    <row r="252043" x14ac:dyDescent="0.25"/>
    <row r="252044" x14ac:dyDescent="0.25"/>
    <row r="252045" x14ac:dyDescent="0.25"/>
    <row r="252046" x14ac:dyDescent="0.25"/>
    <row r="252047" x14ac:dyDescent="0.25"/>
    <row r="252048" x14ac:dyDescent="0.25"/>
    <row r="252049" x14ac:dyDescent="0.25"/>
    <row r="252050" x14ac:dyDescent="0.25"/>
    <row r="252051" x14ac:dyDescent="0.25"/>
    <row r="252052" x14ac:dyDescent="0.25"/>
    <row r="252053" x14ac:dyDescent="0.25"/>
    <row r="252054" x14ac:dyDescent="0.25"/>
    <row r="252055" x14ac:dyDescent="0.25"/>
    <row r="252056" x14ac:dyDescent="0.25"/>
    <row r="252057" x14ac:dyDescent="0.25"/>
    <row r="252058" x14ac:dyDescent="0.25"/>
    <row r="252059" x14ac:dyDescent="0.25"/>
    <row r="252060" x14ac:dyDescent="0.25"/>
    <row r="252061" x14ac:dyDescent="0.25"/>
    <row r="252062" x14ac:dyDescent="0.25"/>
    <row r="252063" x14ac:dyDescent="0.25"/>
    <row r="252064" x14ac:dyDescent="0.25"/>
    <row r="252065" x14ac:dyDescent="0.25"/>
    <row r="252066" x14ac:dyDescent="0.25"/>
    <row r="252067" x14ac:dyDescent="0.25"/>
    <row r="252068" x14ac:dyDescent="0.25"/>
    <row r="252069" x14ac:dyDescent="0.25"/>
    <row r="252070" x14ac:dyDescent="0.25"/>
    <row r="252071" x14ac:dyDescent="0.25"/>
    <row r="252072" x14ac:dyDescent="0.25"/>
    <row r="252073" x14ac:dyDescent="0.25"/>
    <row r="252074" x14ac:dyDescent="0.25"/>
    <row r="252075" x14ac:dyDescent="0.25"/>
    <row r="252076" x14ac:dyDescent="0.25"/>
    <row r="252077" x14ac:dyDescent="0.25"/>
    <row r="252078" x14ac:dyDescent="0.25"/>
    <row r="252079" x14ac:dyDescent="0.25"/>
    <row r="252080" x14ac:dyDescent="0.25"/>
    <row r="252081" x14ac:dyDescent="0.25"/>
    <row r="252082" x14ac:dyDescent="0.25"/>
    <row r="252083" x14ac:dyDescent="0.25"/>
    <row r="252084" x14ac:dyDescent="0.25"/>
    <row r="252085" x14ac:dyDescent="0.25"/>
    <row r="252086" x14ac:dyDescent="0.25"/>
    <row r="252087" x14ac:dyDescent="0.25"/>
    <row r="252088" x14ac:dyDescent="0.25"/>
    <row r="252089" x14ac:dyDescent="0.25"/>
    <row r="252090" x14ac:dyDescent="0.25"/>
    <row r="252091" x14ac:dyDescent="0.25"/>
    <row r="252092" x14ac:dyDescent="0.25"/>
    <row r="252093" x14ac:dyDescent="0.25"/>
    <row r="252094" x14ac:dyDescent="0.25"/>
    <row r="252095" x14ac:dyDescent="0.25"/>
    <row r="252096" x14ac:dyDescent="0.25"/>
    <row r="252097" x14ac:dyDescent="0.25"/>
    <row r="252098" x14ac:dyDescent="0.25"/>
    <row r="252099" x14ac:dyDescent="0.25"/>
    <row r="252100" x14ac:dyDescent="0.25"/>
    <row r="252101" x14ac:dyDescent="0.25"/>
    <row r="252102" x14ac:dyDescent="0.25"/>
    <row r="252103" x14ac:dyDescent="0.25"/>
    <row r="252104" x14ac:dyDescent="0.25"/>
    <row r="252105" x14ac:dyDescent="0.25"/>
    <row r="252106" x14ac:dyDescent="0.25"/>
    <row r="252107" x14ac:dyDescent="0.25"/>
    <row r="252108" x14ac:dyDescent="0.25"/>
    <row r="252109" x14ac:dyDescent="0.25"/>
    <row r="252110" x14ac:dyDescent="0.25"/>
    <row r="252111" x14ac:dyDescent="0.25"/>
    <row r="252112" x14ac:dyDescent="0.25"/>
    <row r="252113" x14ac:dyDescent="0.25"/>
    <row r="252114" x14ac:dyDescent="0.25"/>
    <row r="252115" x14ac:dyDescent="0.25"/>
    <row r="252116" x14ac:dyDescent="0.25"/>
    <row r="252117" x14ac:dyDescent="0.25"/>
    <row r="252118" x14ac:dyDescent="0.25"/>
    <row r="252119" x14ac:dyDescent="0.25"/>
    <row r="252120" x14ac:dyDescent="0.25"/>
    <row r="252121" x14ac:dyDescent="0.25"/>
    <row r="252122" x14ac:dyDescent="0.25"/>
    <row r="252123" x14ac:dyDescent="0.25"/>
    <row r="252124" x14ac:dyDescent="0.25"/>
    <row r="252125" x14ac:dyDescent="0.25"/>
    <row r="252126" x14ac:dyDescent="0.25"/>
    <row r="252127" x14ac:dyDescent="0.25"/>
    <row r="252128" x14ac:dyDescent="0.25"/>
    <row r="252129" x14ac:dyDescent="0.25"/>
    <row r="252130" x14ac:dyDescent="0.25"/>
    <row r="252131" x14ac:dyDescent="0.25"/>
    <row r="252132" x14ac:dyDescent="0.25"/>
    <row r="252133" x14ac:dyDescent="0.25"/>
    <row r="252134" x14ac:dyDescent="0.25"/>
    <row r="252135" x14ac:dyDescent="0.25"/>
    <row r="252136" x14ac:dyDescent="0.25"/>
    <row r="252137" x14ac:dyDescent="0.25"/>
    <row r="252138" x14ac:dyDescent="0.25"/>
    <row r="252139" x14ac:dyDescent="0.25"/>
    <row r="252140" x14ac:dyDescent="0.25"/>
    <row r="252141" x14ac:dyDescent="0.25"/>
    <row r="252142" x14ac:dyDescent="0.25"/>
    <row r="252143" x14ac:dyDescent="0.25"/>
    <row r="252144" x14ac:dyDescent="0.25"/>
    <row r="252145" x14ac:dyDescent="0.25"/>
    <row r="252146" x14ac:dyDescent="0.25"/>
    <row r="252147" x14ac:dyDescent="0.25"/>
    <row r="252148" x14ac:dyDescent="0.25"/>
    <row r="252149" x14ac:dyDescent="0.25"/>
    <row r="252150" x14ac:dyDescent="0.25"/>
    <row r="252151" x14ac:dyDescent="0.25"/>
    <row r="252152" x14ac:dyDescent="0.25"/>
    <row r="252153" x14ac:dyDescent="0.25"/>
    <row r="252154" x14ac:dyDescent="0.25"/>
    <row r="252155" x14ac:dyDescent="0.25"/>
    <row r="252156" x14ac:dyDescent="0.25"/>
    <row r="252157" x14ac:dyDescent="0.25"/>
    <row r="252158" x14ac:dyDescent="0.25"/>
    <row r="252159" x14ac:dyDescent="0.25"/>
    <row r="252160" x14ac:dyDescent="0.25"/>
    <row r="252161" x14ac:dyDescent="0.25"/>
    <row r="252162" x14ac:dyDescent="0.25"/>
    <row r="252163" x14ac:dyDescent="0.25"/>
    <row r="252164" x14ac:dyDescent="0.25"/>
    <row r="252165" x14ac:dyDescent="0.25"/>
    <row r="252166" x14ac:dyDescent="0.25"/>
    <row r="252167" x14ac:dyDescent="0.25"/>
    <row r="252168" x14ac:dyDescent="0.25"/>
    <row r="252169" x14ac:dyDescent="0.25"/>
    <row r="252170" x14ac:dyDescent="0.25"/>
    <row r="252171" x14ac:dyDescent="0.25"/>
    <row r="252172" x14ac:dyDescent="0.25"/>
    <row r="252173" x14ac:dyDescent="0.25"/>
    <row r="252174" x14ac:dyDescent="0.25"/>
    <row r="252175" x14ac:dyDescent="0.25"/>
    <row r="252176" x14ac:dyDescent="0.25"/>
    <row r="252177" x14ac:dyDescent="0.25"/>
    <row r="252178" x14ac:dyDescent="0.25"/>
    <row r="252179" x14ac:dyDescent="0.25"/>
    <row r="252180" x14ac:dyDescent="0.25"/>
    <row r="252181" x14ac:dyDescent="0.25"/>
    <row r="252182" x14ac:dyDescent="0.25"/>
    <row r="252183" x14ac:dyDescent="0.25"/>
    <row r="252184" x14ac:dyDescent="0.25"/>
    <row r="252185" x14ac:dyDescent="0.25"/>
    <row r="252186" x14ac:dyDescent="0.25"/>
    <row r="252187" x14ac:dyDescent="0.25"/>
    <row r="252188" x14ac:dyDescent="0.25"/>
    <row r="252189" x14ac:dyDescent="0.25"/>
    <row r="252190" x14ac:dyDescent="0.25"/>
    <row r="252191" x14ac:dyDescent="0.25"/>
    <row r="252192" x14ac:dyDescent="0.25"/>
    <row r="252193" x14ac:dyDescent="0.25"/>
    <row r="252194" x14ac:dyDescent="0.25"/>
    <row r="252195" x14ac:dyDescent="0.25"/>
    <row r="252196" x14ac:dyDescent="0.25"/>
    <row r="252197" x14ac:dyDescent="0.25"/>
    <row r="252198" x14ac:dyDescent="0.25"/>
    <row r="252199" x14ac:dyDescent="0.25"/>
    <row r="252200" x14ac:dyDescent="0.25"/>
    <row r="252201" x14ac:dyDescent="0.25"/>
    <row r="252202" x14ac:dyDescent="0.25"/>
    <row r="252203" x14ac:dyDescent="0.25"/>
    <row r="252204" x14ac:dyDescent="0.25"/>
    <row r="252205" x14ac:dyDescent="0.25"/>
    <row r="252206" x14ac:dyDescent="0.25"/>
    <row r="252207" x14ac:dyDescent="0.25"/>
    <row r="252208" x14ac:dyDescent="0.25"/>
    <row r="252209" x14ac:dyDescent="0.25"/>
    <row r="252210" x14ac:dyDescent="0.25"/>
    <row r="252211" x14ac:dyDescent="0.25"/>
    <row r="252212" x14ac:dyDescent="0.25"/>
    <row r="252213" x14ac:dyDescent="0.25"/>
    <row r="252214" x14ac:dyDescent="0.25"/>
    <row r="252215" x14ac:dyDescent="0.25"/>
    <row r="252216" x14ac:dyDescent="0.25"/>
    <row r="252217" x14ac:dyDescent="0.25"/>
    <row r="252218" x14ac:dyDescent="0.25"/>
    <row r="252219" x14ac:dyDescent="0.25"/>
    <row r="252220" x14ac:dyDescent="0.25"/>
    <row r="252221" x14ac:dyDescent="0.25"/>
    <row r="252222" x14ac:dyDescent="0.25"/>
    <row r="252223" x14ac:dyDescent="0.25"/>
    <row r="252224" x14ac:dyDescent="0.25"/>
    <row r="252225" x14ac:dyDescent="0.25"/>
    <row r="252226" x14ac:dyDescent="0.25"/>
    <row r="252227" x14ac:dyDescent="0.25"/>
    <row r="252228" x14ac:dyDescent="0.25"/>
    <row r="252229" x14ac:dyDescent="0.25"/>
    <row r="252230" x14ac:dyDescent="0.25"/>
    <row r="252231" x14ac:dyDescent="0.25"/>
    <row r="252232" x14ac:dyDescent="0.25"/>
    <row r="252233" x14ac:dyDescent="0.25"/>
    <row r="252234" x14ac:dyDescent="0.25"/>
    <row r="252235" x14ac:dyDescent="0.25"/>
    <row r="252236" x14ac:dyDescent="0.25"/>
    <row r="252237" x14ac:dyDescent="0.25"/>
    <row r="252238" x14ac:dyDescent="0.25"/>
    <row r="252239" x14ac:dyDescent="0.25"/>
    <row r="252240" x14ac:dyDescent="0.25"/>
    <row r="252241" x14ac:dyDescent="0.25"/>
    <row r="252242" x14ac:dyDescent="0.25"/>
    <row r="252243" x14ac:dyDescent="0.25"/>
    <row r="252244" x14ac:dyDescent="0.25"/>
    <row r="252245" x14ac:dyDescent="0.25"/>
    <row r="252246" x14ac:dyDescent="0.25"/>
    <row r="252247" x14ac:dyDescent="0.25"/>
    <row r="252248" x14ac:dyDescent="0.25"/>
    <row r="252249" x14ac:dyDescent="0.25"/>
    <row r="252250" x14ac:dyDescent="0.25"/>
    <row r="252251" x14ac:dyDescent="0.25"/>
    <row r="252252" x14ac:dyDescent="0.25"/>
    <row r="252253" x14ac:dyDescent="0.25"/>
    <row r="252254" x14ac:dyDescent="0.25"/>
    <row r="252255" x14ac:dyDescent="0.25"/>
    <row r="252256" x14ac:dyDescent="0.25"/>
    <row r="252257" x14ac:dyDescent="0.25"/>
    <row r="252258" x14ac:dyDescent="0.25"/>
    <row r="252259" x14ac:dyDescent="0.25"/>
    <row r="252260" x14ac:dyDescent="0.25"/>
    <row r="252261" x14ac:dyDescent="0.25"/>
    <row r="252262" x14ac:dyDescent="0.25"/>
    <row r="252263" x14ac:dyDescent="0.25"/>
    <row r="252264" x14ac:dyDescent="0.25"/>
    <row r="252265" x14ac:dyDescent="0.25"/>
    <row r="252266" x14ac:dyDescent="0.25"/>
    <row r="252267" x14ac:dyDescent="0.25"/>
    <row r="252268" x14ac:dyDescent="0.25"/>
    <row r="252269" x14ac:dyDescent="0.25"/>
    <row r="252270" x14ac:dyDescent="0.25"/>
    <row r="252271" x14ac:dyDescent="0.25"/>
    <row r="252272" x14ac:dyDescent="0.25"/>
    <row r="252273" x14ac:dyDescent="0.25"/>
    <row r="252274" x14ac:dyDescent="0.25"/>
    <row r="252275" x14ac:dyDescent="0.25"/>
    <row r="252276" x14ac:dyDescent="0.25"/>
    <row r="252277" x14ac:dyDescent="0.25"/>
    <row r="252278" x14ac:dyDescent="0.25"/>
    <row r="252279" x14ac:dyDescent="0.25"/>
    <row r="252280" x14ac:dyDescent="0.25"/>
    <row r="252281" x14ac:dyDescent="0.25"/>
    <row r="252282" x14ac:dyDescent="0.25"/>
    <row r="252283" x14ac:dyDescent="0.25"/>
    <row r="252284" x14ac:dyDescent="0.25"/>
    <row r="252285" x14ac:dyDescent="0.25"/>
    <row r="252286" x14ac:dyDescent="0.25"/>
    <row r="252287" x14ac:dyDescent="0.25"/>
    <row r="252288" x14ac:dyDescent="0.25"/>
    <row r="252289" x14ac:dyDescent="0.25"/>
    <row r="252290" x14ac:dyDescent="0.25"/>
    <row r="252291" x14ac:dyDescent="0.25"/>
    <row r="252292" x14ac:dyDescent="0.25"/>
    <row r="252293" x14ac:dyDescent="0.25"/>
    <row r="252294" x14ac:dyDescent="0.25"/>
    <row r="252295" x14ac:dyDescent="0.25"/>
    <row r="252296" x14ac:dyDescent="0.25"/>
    <row r="252297" x14ac:dyDescent="0.25"/>
    <row r="252298" x14ac:dyDescent="0.25"/>
    <row r="252299" x14ac:dyDescent="0.25"/>
    <row r="252300" x14ac:dyDescent="0.25"/>
    <row r="252301" x14ac:dyDescent="0.25"/>
    <row r="252302" x14ac:dyDescent="0.25"/>
    <row r="252303" x14ac:dyDescent="0.25"/>
    <row r="252304" x14ac:dyDescent="0.25"/>
    <row r="252305" x14ac:dyDescent="0.25"/>
    <row r="252306" x14ac:dyDescent="0.25"/>
    <row r="252307" x14ac:dyDescent="0.25"/>
    <row r="252308" x14ac:dyDescent="0.25"/>
    <row r="252309" x14ac:dyDescent="0.25"/>
    <row r="252310" x14ac:dyDescent="0.25"/>
    <row r="252311" x14ac:dyDescent="0.25"/>
    <row r="252312" x14ac:dyDescent="0.25"/>
    <row r="252313" x14ac:dyDescent="0.25"/>
    <row r="252314" x14ac:dyDescent="0.25"/>
    <row r="252315" x14ac:dyDescent="0.25"/>
    <row r="252316" x14ac:dyDescent="0.25"/>
    <row r="252317" x14ac:dyDescent="0.25"/>
    <row r="252318" x14ac:dyDescent="0.25"/>
    <row r="252319" x14ac:dyDescent="0.25"/>
    <row r="252320" x14ac:dyDescent="0.25"/>
    <row r="252321" x14ac:dyDescent="0.25"/>
    <row r="252322" x14ac:dyDescent="0.25"/>
    <row r="252323" x14ac:dyDescent="0.25"/>
    <row r="252324" x14ac:dyDescent="0.25"/>
    <row r="252325" x14ac:dyDescent="0.25"/>
    <row r="252326" x14ac:dyDescent="0.25"/>
    <row r="252327" x14ac:dyDescent="0.25"/>
    <row r="252328" x14ac:dyDescent="0.25"/>
    <row r="252329" x14ac:dyDescent="0.25"/>
    <row r="252330" x14ac:dyDescent="0.25"/>
    <row r="252331" x14ac:dyDescent="0.25"/>
    <row r="252332" x14ac:dyDescent="0.25"/>
    <row r="252333" x14ac:dyDescent="0.25"/>
    <row r="252334" x14ac:dyDescent="0.25"/>
    <row r="252335" x14ac:dyDescent="0.25"/>
    <row r="252336" x14ac:dyDescent="0.25"/>
    <row r="252337" x14ac:dyDescent="0.25"/>
    <row r="252338" x14ac:dyDescent="0.25"/>
    <row r="252339" x14ac:dyDescent="0.25"/>
    <row r="252340" x14ac:dyDescent="0.25"/>
    <row r="252341" x14ac:dyDescent="0.25"/>
    <row r="252342" x14ac:dyDescent="0.25"/>
    <row r="252343" x14ac:dyDescent="0.25"/>
    <row r="252344" x14ac:dyDescent="0.25"/>
    <row r="252345" x14ac:dyDescent="0.25"/>
    <row r="252346" x14ac:dyDescent="0.25"/>
    <row r="252347" x14ac:dyDescent="0.25"/>
    <row r="252348" x14ac:dyDescent="0.25"/>
    <row r="252349" x14ac:dyDescent="0.25"/>
    <row r="252350" x14ac:dyDescent="0.25"/>
    <row r="252351" x14ac:dyDescent="0.25"/>
    <row r="252352" x14ac:dyDescent="0.25"/>
    <row r="252353" x14ac:dyDescent="0.25"/>
    <row r="252354" x14ac:dyDescent="0.25"/>
    <row r="252355" x14ac:dyDescent="0.25"/>
    <row r="252356" x14ac:dyDescent="0.25"/>
    <row r="252357" x14ac:dyDescent="0.25"/>
    <row r="252358" x14ac:dyDescent="0.25"/>
    <row r="252359" x14ac:dyDescent="0.25"/>
    <row r="252360" x14ac:dyDescent="0.25"/>
    <row r="252361" x14ac:dyDescent="0.25"/>
    <row r="252362" x14ac:dyDescent="0.25"/>
    <row r="252363" x14ac:dyDescent="0.25"/>
    <row r="252364" x14ac:dyDescent="0.25"/>
    <row r="252365" x14ac:dyDescent="0.25"/>
    <row r="252366" x14ac:dyDescent="0.25"/>
    <row r="252367" x14ac:dyDescent="0.25"/>
    <row r="252368" x14ac:dyDescent="0.25"/>
    <row r="252369" x14ac:dyDescent="0.25"/>
    <row r="252370" x14ac:dyDescent="0.25"/>
    <row r="252371" x14ac:dyDescent="0.25"/>
    <row r="252372" x14ac:dyDescent="0.25"/>
    <row r="252373" x14ac:dyDescent="0.25"/>
    <row r="252374" x14ac:dyDescent="0.25"/>
    <row r="252375" x14ac:dyDescent="0.25"/>
    <row r="252376" x14ac:dyDescent="0.25"/>
    <row r="252377" x14ac:dyDescent="0.25"/>
    <row r="252378" x14ac:dyDescent="0.25"/>
    <row r="252379" x14ac:dyDescent="0.25"/>
    <row r="252380" x14ac:dyDescent="0.25"/>
    <row r="252381" x14ac:dyDescent="0.25"/>
    <row r="252382" x14ac:dyDescent="0.25"/>
    <row r="252383" x14ac:dyDescent="0.25"/>
    <row r="252384" x14ac:dyDescent="0.25"/>
    <row r="252385" x14ac:dyDescent="0.25"/>
    <row r="252386" x14ac:dyDescent="0.25"/>
    <row r="252387" x14ac:dyDescent="0.25"/>
    <row r="252388" x14ac:dyDescent="0.25"/>
    <row r="252389" x14ac:dyDescent="0.25"/>
    <row r="252390" x14ac:dyDescent="0.25"/>
    <row r="252391" x14ac:dyDescent="0.25"/>
    <row r="252392" x14ac:dyDescent="0.25"/>
    <row r="252393" x14ac:dyDescent="0.25"/>
    <row r="252394" x14ac:dyDescent="0.25"/>
    <row r="252395" x14ac:dyDescent="0.25"/>
    <row r="252396" x14ac:dyDescent="0.25"/>
    <row r="252397" x14ac:dyDescent="0.25"/>
    <row r="252398" x14ac:dyDescent="0.25"/>
    <row r="252399" x14ac:dyDescent="0.25"/>
    <row r="252400" x14ac:dyDescent="0.25"/>
    <row r="252401" x14ac:dyDescent="0.25"/>
    <row r="252402" x14ac:dyDescent="0.25"/>
    <row r="252403" x14ac:dyDescent="0.25"/>
    <row r="252404" x14ac:dyDescent="0.25"/>
    <row r="252405" x14ac:dyDescent="0.25"/>
    <row r="252406" x14ac:dyDescent="0.25"/>
    <row r="252407" x14ac:dyDescent="0.25"/>
    <row r="252408" x14ac:dyDescent="0.25"/>
    <row r="252409" x14ac:dyDescent="0.25"/>
    <row r="252410" x14ac:dyDescent="0.25"/>
    <row r="252411" x14ac:dyDescent="0.25"/>
    <row r="252412" x14ac:dyDescent="0.25"/>
    <row r="252413" x14ac:dyDescent="0.25"/>
    <row r="252414" x14ac:dyDescent="0.25"/>
    <row r="252415" x14ac:dyDescent="0.25"/>
    <row r="252416" x14ac:dyDescent="0.25"/>
    <row r="252417" x14ac:dyDescent="0.25"/>
    <row r="252418" x14ac:dyDescent="0.25"/>
    <row r="252419" x14ac:dyDescent="0.25"/>
    <row r="252420" x14ac:dyDescent="0.25"/>
    <row r="252421" x14ac:dyDescent="0.25"/>
    <row r="252422" x14ac:dyDescent="0.25"/>
    <row r="252423" x14ac:dyDescent="0.25"/>
    <row r="252424" x14ac:dyDescent="0.25"/>
    <row r="252425" x14ac:dyDescent="0.25"/>
    <row r="252426" x14ac:dyDescent="0.25"/>
    <row r="252427" x14ac:dyDescent="0.25"/>
    <row r="252428" x14ac:dyDescent="0.25"/>
    <row r="252429" x14ac:dyDescent="0.25"/>
    <row r="252430" x14ac:dyDescent="0.25"/>
    <row r="252431" x14ac:dyDescent="0.25"/>
    <row r="252432" x14ac:dyDescent="0.25"/>
    <row r="252433" x14ac:dyDescent="0.25"/>
    <row r="252434" x14ac:dyDescent="0.25"/>
    <row r="252435" x14ac:dyDescent="0.25"/>
    <row r="252436" x14ac:dyDescent="0.25"/>
    <row r="252437" x14ac:dyDescent="0.25"/>
    <row r="252438" x14ac:dyDescent="0.25"/>
    <row r="252439" x14ac:dyDescent="0.25"/>
    <row r="252440" x14ac:dyDescent="0.25"/>
    <row r="252441" x14ac:dyDescent="0.25"/>
    <row r="252442" x14ac:dyDescent="0.25"/>
    <row r="252443" x14ac:dyDescent="0.25"/>
    <row r="252444" x14ac:dyDescent="0.25"/>
    <row r="252445" x14ac:dyDescent="0.25"/>
    <row r="252446" x14ac:dyDescent="0.25"/>
    <row r="252447" x14ac:dyDescent="0.25"/>
    <row r="252448" x14ac:dyDescent="0.25"/>
    <row r="252449" x14ac:dyDescent="0.25"/>
    <row r="252450" x14ac:dyDescent="0.25"/>
    <row r="252451" x14ac:dyDescent="0.25"/>
    <row r="252452" x14ac:dyDescent="0.25"/>
    <row r="252453" x14ac:dyDescent="0.25"/>
    <row r="252454" x14ac:dyDescent="0.25"/>
    <row r="252455" x14ac:dyDescent="0.25"/>
    <row r="252456" x14ac:dyDescent="0.25"/>
    <row r="252457" x14ac:dyDescent="0.25"/>
    <row r="252458" x14ac:dyDescent="0.25"/>
    <row r="252459" x14ac:dyDescent="0.25"/>
    <row r="252460" x14ac:dyDescent="0.25"/>
    <row r="252461" x14ac:dyDescent="0.25"/>
    <row r="252462" x14ac:dyDescent="0.25"/>
    <row r="252463" x14ac:dyDescent="0.25"/>
    <row r="252464" x14ac:dyDescent="0.25"/>
    <row r="252465" x14ac:dyDescent="0.25"/>
    <row r="252466" x14ac:dyDescent="0.25"/>
    <row r="252467" x14ac:dyDescent="0.25"/>
    <row r="252468" x14ac:dyDescent="0.25"/>
    <row r="252469" x14ac:dyDescent="0.25"/>
    <row r="252470" x14ac:dyDescent="0.25"/>
    <row r="252471" x14ac:dyDescent="0.25"/>
    <row r="252472" x14ac:dyDescent="0.25"/>
    <row r="252473" x14ac:dyDescent="0.25"/>
    <row r="252474" x14ac:dyDescent="0.25"/>
    <row r="252475" x14ac:dyDescent="0.25"/>
    <row r="252476" x14ac:dyDescent="0.25"/>
    <row r="252477" x14ac:dyDescent="0.25"/>
    <row r="252478" x14ac:dyDescent="0.25"/>
    <row r="252479" x14ac:dyDescent="0.25"/>
    <row r="252480" x14ac:dyDescent="0.25"/>
    <row r="252481" x14ac:dyDescent="0.25"/>
    <row r="252482" x14ac:dyDescent="0.25"/>
    <row r="252483" x14ac:dyDescent="0.25"/>
    <row r="252484" x14ac:dyDescent="0.25"/>
    <row r="252485" x14ac:dyDescent="0.25"/>
    <row r="252486" x14ac:dyDescent="0.25"/>
    <row r="252487" x14ac:dyDescent="0.25"/>
    <row r="252488" x14ac:dyDescent="0.25"/>
    <row r="252489" x14ac:dyDescent="0.25"/>
    <row r="252490" x14ac:dyDescent="0.25"/>
    <row r="252491" x14ac:dyDescent="0.25"/>
    <row r="252492" x14ac:dyDescent="0.25"/>
    <row r="252493" x14ac:dyDescent="0.25"/>
    <row r="252494" x14ac:dyDescent="0.25"/>
    <row r="252495" x14ac:dyDescent="0.25"/>
    <row r="252496" x14ac:dyDescent="0.25"/>
    <row r="252497" x14ac:dyDescent="0.25"/>
    <row r="252498" x14ac:dyDescent="0.25"/>
    <row r="252499" x14ac:dyDescent="0.25"/>
    <row r="252500" x14ac:dyDescent="0.25"/>
    <row r="252501" x14ac:dyDescent="0.25"/>
    <row r="252502" x14ac:dyDescent="0.25"/>
    <row r="252503" x14ac:dyDescent="0.25"/>
    <row r="252504" x14ac:dyDescent="0.25"/>
    <row r="252505" x14ac:dyDescent="0.25"/>
    <row r="252506" x14ac:dyDescent="0.25"/>
    <row r="252507" x14ac:dyDescent="0.25"/>
    <row r="252508" x14ac:dyDescent="0.25"/>
    <row r="252509" x14ac:dyDescent="0.25"/>
    <row r="252510" x14ac:dyDescent="0.25"/>
    <row r="252511" x14ac:dyDescent="0.25"/>
    <row r="252512" x14ac:dyDescent="0.25"/>
    <row r="252513" x14ac:dyDescent="0.25"/>
    <row r="252514" x14ac:dyDescent="0.25"/>
    <row r="252515" x14ac:dyDescent="0.25"/>
    <row r="252516" x14ac:dyDescent="0.25"/>
    <row r="252517" x14ac:dyDescent="0.25"/>
    <row r="252518" x14ac:dyDescent="0.25"/>
    <row r="252519" x14ac:dyDescent="0.25"/>
    <row r="252520" x14ac:dyDescent="0.25"/>
    <row r="252521" x14ac:dyDescent="0.25"/>
    <row r="252522" x14ac:dyDescent="0.25"/>
    <row r="252523" x14ac:dyDescent="0.25"/>
    <row r="252524" x14ac:dyDescent="0.25"/>
    <row r="252525" x14ac:dyDescent="0.25"/>
    <row r="252526" x14ac:dyDescent="0.25"/>
    <row r="252527" x14ac:dyDescent="0.25"/>
    <row r="252528" x14ac:dyDescent="0.25"/>
    <row r="252529" x14ac:dyDescent="0.25"/>
    <row r="252530" x14ac:dyDescent="0.25"/>
    <row r="252531" x14ac:dyDescent="0.25"/>
    <row r="252532" x14ac:dyDescent="0.25"/>
    <row r="252533" x14ac:dyDescent="0.25"/>
    <row r="252534" x14ac:dyDescent="0.25"/>
    <row r="252535" x14ac:dyDescent="0.25"/>
    <row r="252536" x14ac:dyDescent="0.25"/>
    <row r="252537" x14ac:dyDescent="0.25"/>
    <row r="252538" x14ac:dyDescent="0.25"/>
    <row r="252539" x14ac:dyDescent="0.25"/>
    <row r="252540" x14ac:dyDescent="0.25"/>
    <row r="252541" x14ac:dyDescent="0.25"/>
    <row r="252542" x14ac:dyDescent="0.25"/>
    <row r="252543" x14ac:dyDescent="0.25"/>
    <row r="252544" x14ac:dyDescent="0.25"/>
    <row r="252545" x14ac:dyDescent="0.25"/>
    <row r="252546" x14ac:dyDescent="0.25"/>
    <row r="252547" x14ac:dyDescent="0.25"/>
    <row r="252548" x14ac:dyDescent="0.25"/>
    <row r="252549" x14ac:dyDescent="0.25"/>
    <row r="252550" x14ac:dyDescent="0.25"/>
    <row r="252551" x14ac:dyDescent="0.25"/>
    <row r="252552" x14ac:dyDescent="0.25"/>
    <row r="252553" x14ac:dyDescent="0.25"/>
    <row r="252554" x14ac:dyDescent="0.25"/>
    <row r="252555" x14ac:dyDescent="0.25"/>
    <row r="252556" x14ac:dyDescent="0.25"/>
    <row r="252557" x14ac:dyDescent="0.25"/>
    <row r="252558" x14ac:dyDescent="0.25"/>
    <row r="252559" x14ac:dyDescent="0.25"/>
    <row r="252560" x14ac:dyDescent="0.25"/>
    <row r="252561" x14ac:dyDescent="0.25"/>
    <row r="252562" x14ac:dyDescent="0.25"/>
    <row r="252563" x14ac:dyDescent="0.25"/>
    <row r="252564" x14ac:dyDescent="0.25"/>
    <row r="252565" x14ac:dyDescent="0.25"/>
    <row r="252566" x14ac:dyDescent="0.25"/>
    <row r="252567" x14ac:dyDescent="0.25"/>
    <row r="252568" x14ac:dyDescent="0.25"/>
    <row r="252569" x14ac:dyDescent="0.25"/>
    <row r="252570" x14ac:dyDescent="0.25"/>
    <row r="252571" x14ac:dyDescent="0.25"/>
    <row r="252572" x14ac:dyDescent="0.25"/>
    <row r="252573" x14ac:dyDescent="0.25"/>
    <row r="252574" x14ac:dyDescent="0.25"/>
    <row r="252575" x14ac:dyDescent="0.25"/>
    <row r="252576" x14ac:dyDescent="0.25"/>
    <row r="252577" x14ac:dyDescent="0.25"/>
    <row r="252578" x14ac:dyDescent="0.25"/>
    <row r="252579" x14ac:dyDescent="0.25"/>
    <row r="252580" x14ac:dyDescent="0.25"/>
    <row r="252581" x14ac:dyDescent="0.25"/>
    <row r="252582" x14ac:dyDescent="0.25"/>
    <row r="252583" x14ac:dyDescent="0.25"/>
    <row r="252584" x14ac:dyDescent="0.25"/>
    <row r="252585" x14ac:dyDescent="0.25"/>
    <row r="252586" x14ac:dyDescent="0.25"/>
    <row r="252587" x14ac:dyDescent="0.25"/>
    <row r="252588" x14ac:dyDescent="0.25"/>
    <row r="252589" x14ac:dyDescent="0.25"/>
    <row r="252590" x14ac:dyDescent="0.25"/>
    <row r="252591" x14ac:dyDescent="0.25"/>
    <row r="252592" x14ac:dyDescent="0.25"/>
    <row r="252593" x14ac:dyDescent="0.25"/>
    <row r="252594" x14ac:dyDescent="0.25"/>
    <row r="252595" x14ac:dyDescent="0.25"/>
    <row r="252596" x14ac:dyDescent="0.25"/>
    <row r="252597" x14ac:dyDescent="0.25"/>
    <row r="252598" x14ac:dyDescent="0.25"/>
    <row r="252599" x14ac:dyDescent="0.25"/>
    <row r="252600" x14ac:dyDescent="0.25"/>
    <row r="252601" x14ac:dyDescent="0.25"/>
    <row r="252602" x14ac:dyDescent="0.25"/>
    <row r="252603" x14ac:dyDescent="0.25"/>
    <row r="252604" x14ac:dyDescent="0.25"/>
    <row r="252605" x14ac:dyDescent="0.25"/>
    <row r="252606" x14ac:dyDescent="0.25"/>
    <row r="252607" x14ac:dyDescent="0.25"/>
    <row r="252608" x14ac:dyDescent="0.25"/>
    <row r="252609" x14ac:dyDescent="0.25"/>
    <row r="252610" x14ac:dyDescent="0.25"/>
    <row r="252611" x14ac:dyDescent="0.25"/>
    <row r="252612" x14ac:dyDescent="0.25"/>
    <row r="252613" x14ac:dyDescent="0.25"/>
    <row r="252614" x14ac:dyDescent="0.25"/>
    <row r="252615" x14ac:dyDescent="0.25"/>
    <row r="252616" x14ac:dyDescent="0.25"/>
    <row r="252617" x14ac:dyDescent="0.25"/>
    <row r="252618" x14ac:dyDescent="0.25"/>
    <row r="252619" x14ac:dyDescent="0.25"/>
    <row r="252620" x14ac:dyDescent="0.25"/>
    <row r="252621" x14ac:dyDescent="0.25"/>
    <row r="252622" x14ac:dyDescent="0.25"/>
    <row r="252623" x14ac:dyDescent="0.25"/>
    <row r="252624" x14ac:dyDescent="0.25"/>
    <row r="252625" x14ac:dyDescent="0.25"/>
    <row r="252626" x14ac:dyDescent="0.25"/>
    <row r="252627" x14ac:dyDescent="0.25"/>
    <row r="252628" x14ac:dyDescent="0.25"/>
    <row r="252629" x14ac:dyDescent="0.25"/>
    <row r="252630" x14ac:dyDescent="0.25"/>
    <row r="252631" x14ac:dyDescent="0.25"/>
    <row r="252632" x14ac:dyDescent="0.25"/>
    <row r="252633" x14ac:dyDescent="0.25"/>
    <row r="252634" x14ac:dyDescent="0.25"/>
    <row r="252635" x14ac:dyDescent="0.25"/>
    <row r="252636" x14ac:dyDescent="0.25"/>
    <row r="252637" x14ac:dyDescent="0.25"/>
    <row r="252638" x14ac:dyDescent="0.25"/>
    <row r="252639" x14ac:dyDescent="0.25"/>
    <row r="252640" x14ac:dyDescent="0.25"/>
    <row r="252641" x14ac:dyDescent="0.25"/>
    <row r="252642" x14ac:dyDescent="0.25"/>
    <row r="252643" x14ac:dyDescent="0.25"/>
    <row r="252644" x14ac:dyDescent="0.25"/>
    <row r="252645" x14ac:dyDescent="0.25"/>
    <row r="252646" x14ac:dyDescent="0.25"/>
    <row r="252647" x14ac:dyDescent="0.25"/>
    <row r="252648" x14ac:dyDescent="0.25"/>
    <row r="252649" x14ac:dyDescent="0.25"/>
    <row r="252650" x14ac:dyDescent="0.25"/>
    <row r="252651" x14ac:dyDescent="0.25"/>
    <row r="252652" x14ac:dyDescent="0.25"/>
    <row r="252653" x14ac:dyDescent="0.25"/>
    <row r="252654" x14ac:dyDescent="0.25"/>
    <row r="252655" x14ac:dyDescent="0.25"/>
    <row r="252656" x14ac:dyDescent="0.25"/>
    <row r="252657" x14ac:dyDescent="0.25"/>
    <row r="252658" x14ac:dyDescent="0.25"/>
    <row r="252659" x14ac:dyDescent="0.25"/>
    <row r="252660" x14ac:dyDescent="0.25"/>
    <row r="252661" x14ac:dyDescent="0.25"/>
    <row r="252662" x14ac:dyDescent="0.25"/>
    <row r="252663" x14ac:dyDescent="0.25"/>
    <row r="252664" x14ac:dyDescent="0.25"/>
    <row r="252665" x14ac:dyDescent="0.25"/>
    <row r="252666" x14ac:dyDescent="0.25"/>
    <row r="252667" x14ac:dyDescent="0.25"/>
    <row r="252668" x14ac:dyDescent="0.25"/>
    <row r="252669" x14ac:dyDescent="0.25"/>
    <row r="252670" x14ac:dyDescent="0.25"/>
    <row r="252671" x14ac:dyDescent="0.25"/>
    <row r="252672" x14ac:dyDescent="0.25"/>
    <row r="252673" x14ac:dyDescent="0.25"/>
    <row r="252674" x14ac:dyDescent="0.25"/>
    <row r="252675" x14ac:dyDescent="0.25"/>
    <row r="252676" x14ac:dyDescent="0.25"/>
    <row r="252677" x14ac:dyDescent="0.25"/>
    <row r="252678" x14ac:dyDescent="0.25"/>
    <row r="252679" x14ac:dyDescent="0.25"/>
    <row r="252680" x14ac:dyDescent="0.25"/>
    <row r="252681" x14ac:dyDescent="0.25"/>
    <row r="252682" x14ac:dyDescent="0.25"/>
    <row r="252683" x14ac:dyDescent="0.25"/>
    <row r="252684" x14ac:dyDescent="0.25"/>
    <row r="252685" x14ac:dyDescent="0.25"/>
    <row r="252686" x14ac:dyDescent="0.25"/>
    <row r="252687" x14ac:dyDescent="0.25"/>
    <row r="252688" x14ac:dyDescent="0.25"/>
    <row r="252689" x14ac:dyDescent="0.25"/>
    <row r="252690" x14ac:dyDescent="0.25"/>
    <row r="252691" x14ac:dyDescent="0.25"/>
    <row r="252692" x14ac:dyDescent="0.25"/>
    <row r="252693" x14ac:dyDescent="0.25"/>
    <row r="252694" x14ac:dyDescent="0.25"/>
    <row r="252695" x14ac:dyDescent="0.25"/>
    <row r="252696" x14ac:dyDescent="0.25"/>
    <row r="252697" x14ac:dyDescent="0.25"/>
    <row r="252698" x14ac:dyDescent="0.25"/>
    <row r="252699" x14ac:dyDescent="0.25"/>
    <row r="252700" x14ac:dyDescent="0.25"/>
    <row r="252701" x14ac:dyDescent="0.25"/>
    <row r="252702" x14ac:dyDescent="0.25"/>
    <row r="252703" x14ac:dyDescent="0.25"/>
    <row r="252704" x14ac:dyDescent="0.25"/>
    <row r="252705" x14ac:dyDescent="0.25"/>
    <row r="252706" x14ac:dyDescent="0.25"/>
    <row r="252707" x14ac:dyDescent="0.25"/>
    <row r="252708" x14ac:dyDescent="0.25"/>
    <row r="252709" x14ac:dyDescent="0.25"/>
    <row r="252710" x14ac:dyDescent="0.25"/>
    <row r="252711" x14ac:dyDescent="0.25"/>
    <row r="252712" x14ac:dyDescent="0.25"/>
    <row r="252713" x14ac:dyDescent="0.25"/>
    <row r="252714" x14ac:dyDescent="0.25"/>
    <row r="252715" x14ac:dyDescent="0.25"/>
    <row r="252716" x14ac:dyDescent="0.25"/>
    <row r="252717" x14ac:dyDescent="0.25"/>
    <row r="252718" x14ac:dyDescent="0.25"/>
    <row r="252719" x14ac:dyDescent="0.25"/>
    <row r="252720" x14ac:dyDescent="0.25"/>
    <row r="252721" x14ac:dyDescent="0.25"/>
    <row r="252722" x14ac:dyDescent="0.25"/>
    <row r="252723" x14ac:dyDescent="0.25"/>
    <row r="252724" x14ac:dyDescent="0.25"/>
    <row r="252725" x14ac:dyDescent="0.25"/>
    <row r="252726" x14ac:dyDescent="0.25"/>
    <row r="252727" x14ac:dyDescent="0.25"/>
    <row r="252728" x14ac:dyDescent="0.25"/>
    <row r="252729" x14ac:dyDescent="0.25"/>
    <row r="252730" x14ac:dyDescent="0.25"/>
    <row r="252731" x14ac:dyDescent="0.25"/>
    <row r="252732" x14ac:dyDescent="0.25"/>
    <row r="252733" x14ac:dyDescent="0.25"/>
    <row r="252734" x14ac:dyDescent="0.25"/>
    <row r="252735" x14ac:dyDescent="0.25"/>
    <row r="252736" x14ac:dyDescent="0.25"/>
    <row r="252737" x14ac:dyDescent="0.25"/>
    <row r="252738" x14ac:dyDescent="0.25"/>
    <row r="252739" x14ac:dyDescent="0.25"/>
    <row r="252740" x14ac:dyDescent="0.25"/>
    <row r="252741" x14ac:dyDescent="0.25"/>
    <row r="252742" x14ac:dyDescent="0.25"/>
    <row r="252743" x14ac:dyDescent="0.25"/>
    <row r="252744" x14ac:dyDescent="0.25"/>
    <row r="252745" x14ac:dyDescent="0.25"/>
    <row r="252746" x14ac:dyDescent="0.25"/>
    <row r="252747" x14ac:dyDescent="0.25"/>
    <row r="252748" x14ac:dyDescent="0.25"/>
    <row r="252749" x14ac:dyDescent="0.25"/>
    <row r="252750" x14ac:dyDescent="0.25"/>
    <row r="252751" x14ac:dyDescent="0.25"/>
    <row r="252752" x14ac:dyDescent="0.25"/>
    <row r="252753" x14ac:dyDescent="0.25"/>
    <row r="252754" x14ac:dyDescent="0.25"/>
    <row r="252755" x14ac:dyDescent="0.25"/>
    <row r="252756" x14ac:dyDescent="0.25"/>
    <row r="252757" x14ac:dyDescent="0.25"/>
    <row r="252758" x14ac:dyDescent="0.25"/>
    <row r="252759" x14ac:dyDescent="0.25"/>
    <row r="252760" x14ac:dyDescent="0.25"/>
    <row r="252761" x14ac:dyDescent="0.25"/>
    <row r="252762" x14ac:dyDescent="0.25"/>
    <row r="252763" x14ac:dyDescent="0.25"/>
    <row r="252764" x14ac:dyDescent="0.25"/>
    <row r="252765" x14ac:dyDescent="0.25"/>
    <row r="252766" x14ac:dyDescent="0.25"/>
    <row r="252767" x14ac:dyDescent="0.25"/>
    <row r="252768" x14ac:dyDescent="0.25"/>
    <row r="252769" x14ac:dyDescent="0.25"/>
    <row r="252770" x14ac:dyDescent="0.25"/>
    <row r="252771" x14ac:dyDescent="0.25"/>
    <row r="252772" x14ac:dyDescent="0.25"/>
    <row r="252773" x14ac:dyDescent="0.25"/>
    <row r="252774" x14ac:dyDescent="0.25"/>
    <row r="252775" x14ac:dyDescent="0.25"/>
    <row r="252776" x14ac:dyDescent="0.25"/>
    <row r="252777" x14ac:dyDescent="0.25"/>
    <row r="252778" x14ac:dyDescent="0.25"/>
    <row r="252779" x14ac:dyDescent="0.25"/>
    <row r="252780" x14ac:dyDescent="0.25"/>
    <row r="252781" x14ac:dyDescent="0.25"/>
    <row r="252782" x14ac:dyDescent="0.25"/>
    <row r="252783" x14ac:dyDescent="0.25"/>
    <row r="252784" x14ac:dyDescent="0.25"/>
    <row r="252785" x14ac:dyDescent="0.25"/>
    <row r="252786" x14ac:dyDescent="0.25"/>
    <row r="252787" x14ac:dyDescent="0.25"/>
    <row r="252788" x14ac:dyDescent="0.25"/>
    <row r="252789" x14ac:dyDescent="0.25"/>
    <row r="252790" x14ac:dyDescent="0.25"/>
    <row r="252791" x14ac:dyDescent="0.25"/>
    <row r="252792" x14ac:dyDescent="0.25"/>
    <row r="252793" x14ac:dyDescent="0.25"/>
    <row r="252794" x14ac:dyDescent="0.25"/>
    <row r="252795" x14ac:dyDescent="0.25"/>
    <row r="252796" x14ac:dyDescent="0.25"/>
    <row r="252797" x14ac:dyDescent="0.25"/>
    <row r="252798" x14ac:dyDescent="0.25"/>
    <row r="252799" x14ac:dyDescent="0.25"/>
    <row r="252800" x14ac:dyDescent="0.25"/>
    <row r="252801" x14ac:dyDescent="0.25"/>
    <row r="252802" x14ac:dyDescent="0.25"/>
    <row r="252803" x14ac:dyDescent="0.25"/>
    <row r="252804" x14ac:dyDescent="0.25"/>
    <row r="252805" x14ac:dyDescent="0.25"/>
    <row r="252806" x14ac:dyDescent="0.25"/>
    <row r="252807" x14ac:dyDescent="0.25"/>
    <row r="252808" x14ac:dyDescent="0.25"/>
    <row r="252809" x14ac:dyDescent="0.25"/>
    <row r="252810" x14ac:dyDescent="0.25"/>
    <row r="252811" x14ac:dyDescent="0.25"/>
    <row r="252812" x14ac:dyDescent="0.25"/>
    <row r="252813" x14ac:dyDescent="0.25"/>
    <row r="252814" x14ac:dyDescent="0.25"/>
    <row r="252815" x14ac:dyDescent="0.25"/>
    <row r="252816" x14ac:dyDescent="0.25"/>
    <row r="252817" x14ac:dyDescent="0.25"/>
    <row r="252818" x14ac:dyDescent="0.25"/>
    <row r="252819" x14ac:dyDescent="0.25"/>
    <row r="252820" x14ac:dyDescent="0.25"/>
    <row r="252821" x14ac:dyDescent="0.25"/>
    <row r="252822" x14ac:dyDescent="0.25"/>
    <row r="252823" x14ac:dyDescent="0.25"/>
    <row r="252824" x14ac:dyDescent="0.25"/>
    <row r="252825" x14ac:dyDescent="0.25"/>
    <row r="252826" x14ac:dyDescent="0.25"/>
    <row r="252827" x14ac:dyDescent="0.25"/>
    <row r="252828" x14ac:dyDescent="0.25"/>
    <row r="252829" x14ac:dyDescent="0.25"/>
    <row r="252830" x14ac:dyDescent="0.25"/>
    <row r="252831" x14ac:dyDescent="0.25"/>
    <row r="252832" x14ac:dyDescent="0.25"/>
    <row r="252833" x14ac:dyDescent="0.25"/>
    <row r="252834" x14ac:dyDescent="0.25"/>
    <row r="252835" x14ac:dyDescent="0.25"/>
    <row r="252836" x14ac:dyDescent="0.25"/>
    <row r="252837" x14ac:dyDescent="0.25"/>
    <row r="252838" x14ac:dyDescent="0.25"/>
    <row r="252839" x14ac:dyDescent="0.25"/>
    <row r="252840" x14ac:dyDescent="0.25"/>
    <row r="252841" x14ac:dyDescent="0.25"/>
    <row r="252842" x14ac:dyDescent="0.25"/>
    <row r="252843" x14ac:dyDescent="0.25"/>
    <row r="252844" x14ac:dyDescent="0.25"/>
    <row r="252845" x14ac:dyDescent="0.25"/>
    <row r="252846" x14ac:dyDescent="0.25"/>
    <row r="252847" x14ac:dyDescent="0.25"/>
    <row r="252848" x14ac:dyDescent="0.25"/>
    <row r="252849" x14ac:dyDescent="0.25"/>
    <row r="252850" x14ac:dyDescent="0.25"/>
    <row r="252851" x14ac:dyDescent="0.25"/>
    <row r="252852" x14ac:dyDescent="0.25"/>
    <row r="252853" x14ac:dyDescent="0.25"/>
    <row r="252854" x14ac:dyDescent="0.25"/>
    <row r="252855" x14ac:dyDescent="0.25"/>
    <row r="252856" x14ac:dyDescent="0.25"/>
    <row r="252857" x14ac:dyDescent="0.25"/>
    <row r="252858" x14ac:dyDescent="0.25"/>
    <row r="252859" x14ac:dyDescent="0.25"/>
    <row r="252860" x14ac:dyDescent="0.25"/>
    <row r="252861" x14ac:dyDescent="0.25"/>
    <row r="252862" x14ac:dyDescent="0.25"/>
    <row r="252863" x14ac:dyDescent="0.25"/>
    <row r="252864" x14ac:dyDescent="0.25"/>
    <row r="252865" x14ac:dyDescent="0.25"/>
    <row r="252866" x14ac:dyDescent="0.25"/>
    <row r="252867" x14ac:dyDescent="0.25"/>
    <row r="252868" x14ac:dyDescent="0.25"/>
    <row r="252869" x14ac:dyDescent="0.25"/>
    <row r="252870" x14ac:dyDescent="0.25"/>
    <row r="252871" x14ac:dyDescent="0.25"/>
    <row r="252872" x14ac:dyDescent="0.25"/>
    <row r="252873" x14ac:dyDescent="0.25"/>
    <row r="252874" x14ac:dyDescent="0.25"/>
    <row r="252875" x14ac:dyDescent="0.25"/>
    <row r="252876" x14ac:dyDescent="0.25"/>
    <row r="252877" x14ac:dyDescent="0.25"/>
    <row r="252878" x14ac:dyDescent="0.25"/>
    <row r="252879" x14ac:dyDescent="0.25"/>
    <row r="252880" x14ac:dyDescent="0.25"/>
    <row r="252881" x14ac:dyDescent="0.25"/>
    <row r="252882" x14ac:dyDescent="0.25"/>
    <row r="252883" x14ac:dyDescent="0.25"/>
    <row r="252884" x14ac:dyDescent="0.25"/>
    <row r="252885" x14ac:dyDescent="0.25"/>
    <row r="252886" x14ac:dyDescent="0.25"/>
    <row r="252887" x14ac:dyDescent="0.25"/>
    <row r="252888" x14ac:dyDescent="0.25"/>
    <row r="252889" x14ac:dyDescent="0.25"/>
    <row r="252890" x14ac:dyDescent="0.25"/>
    <row r="252891" x14ac:dyDescent="0.25"/>
    <row r="252892" x14ac:dyDescent="0.25"/>
    <row r="252893" x14ac:dyDescent="0.25"/>
    <row r="252894" x14ac:dyDescent="0.25"/>
    <row r="252895" x14ac:dyDescent="0.25"/>
    <row r="252896" x14ac:dyDescent="0.25"/>
    <row r="252897" x14ac:dyDescent="0.25"/>
    <row r="252898" x14ac:dyDescent="0.25"/>
    <row r="252899" x14ac:dyDescent="0.25"/>
    <row r="252900" x14ac:dyDescent="0.25"/>
    <row r="252901" x14ac:dyDescent="0.25"/>
    <row r="252902" x14ac:dyDescent="0.25"/>
    <row r="252903" x14ac:dyDescent="0.25"/>
    <row r="252904" x14ac:dyDescent="0.25"/>
    <row r="252905" x14ac:dyDescent="0.25"/>
    <row r="252906" x14ac:dyDescent="0.25"/>
    <row r="252907" x14ac:dyDescent="0.25"/>
    <row r="252908" x14ac:dyDescent="0.25"/>
    <row r="252909" x14ac:dyDescent="0.25"/>
    <row r="252910" x14ac:dyDescent="0.25"/>
    <row r="252911" x14ac:dyDescent="0.25"/>
    <row r="252912" x14ac:dyDescent="0.25"/>
    <row r="252913" x14ac:dyDescent="0.25"/>
    <row r="252914" x14ac:dyDescent="0.25"/>
    <row r="252915" x14ac:dyDescent="0.25"/>
    <row r="252916" x14ac:dyDescent="0.25"/>
    <row r="252917" x14ac:dyDescent="0.25"/>
    <row r="252918" x14ac:dyDescent="0.25"/>
    <row r="252919" x14ac:dyDescent="0.25"/>
    <row r="252920" x14ac:dyDescent="0.25"/>
    <row r="252921" x14ac:dyDescent="0.25"/>
    <row r="252922" x14ac:dyDescent="0.25"/>
    <row r="252923" x14ac:dyDescent="0.25"/>
    <row r="252924" x14ac:dyDescent="0.25"/>
    <row r="252925" x14ac:dyDescent="0.25"/>
    <row r="252926" x14ac:dyDescent="0.25"/>
    <row r="252927" x14ac:dyDescent="0.25"/>
    <row r="252928" x14ac:dyDescent="0.25"/>
    <row r="252929" x14ac:dyDescent="0.25"/>
    <row r="252930" x14ac:dyDescent="0.25"/>
    <row r="252931" x14ac:dyDescent="0.25"/>
    <row r="252932" x14ac:dyDescent="0.25"/>
    <row r="252933" x14ac:dyDescent="0.25"/>
    <row r="252934" x14ac:dyDescent="0.25"/>
    <row r="252935" x14ac:dyDescent="0.25"/>
    <row r="252936" x14ac:dyDescent="0.25"/>
    <row r="252937" x14ac:dyDescent="0.25"/>
    <row r="252938" x14ac:dyDescent="0.25"/>
    <row r="252939" x14ac:dyDescent="0.25"/>
    <row r="252940" x14ac:dyDescent="0.25"/>
    <row r="252941" x14ac:dyDescent="0.25"/>
    <row r="252942" x14ac:dyDescent="0.25"/>
    <row r="252943" x14ac:dyDescent="0.25"/>
    <row r="252944" x14ac:dyDescent="0.25"/>
    <row r="252945" x14ac:dyDescent="0.25"/>
    <row r="252946" x14ac:dyDescent="0.25"/>
    <row r="252947" x14ac:dyDescent="0.25"/>
    <row r="252948" x14ac:dyDescent="0.25"/>
    <row r="252949" x14ac:dyDescent="0.25"/>
    <row r="252950" x14ac:dyDescent="0.25"/>
    <row r="252951" x14ac:dyDescent="0.25"/>
    <row r="252952" x14ac:dyDescent="0.25"/>
    <row r="252953" x14ac:dyDescent="0.25"/>
    <row r="252954" x14ac:dyDescent="0.25"/>
    <row r="252955" x14ac:dyDescent="0.25"/>
    <row r="252956" x14ac:dyDescent="0.25"/>
    <row r="252957" x14ac:dyDescent="0.25"/>
    <row r="252958" x14ac:dyDescent="0.25"/>
    <row r="252959" x14ac:dyDescent="0.25"/>
    <row r="252960" x14ac:dyDescent="0.25"/>
    <row r="252961" x14ac:dyDescent="0.25"/>
    <row r="252962" x14ac:dyDescent="0.25"/>
    <row r="252963" x14ac:dyDescent="0.25"/>
    <row r="252964" x14ac:dyDescent="0.25"/>
    <row r="252965" x14ac:dyDescent="0.25"/>
    <row r="252966" x14ac:dyDescent="0.25"/>
    <row r="252967" x14ac:dyDescent="0.25"/>
    <row r="252968" x14ac:dyDescent="0.25"/>
    <row r="252969" x14ac:dyDescent="0.25"/>
    <row r="252970" x14ac:dyDescent="0.25"/>
    <row r="252971" x14ac:dyDescent="0.25"/>
    <row r="252972" x14ac:dyDescent="0.25"/>
    <row r="252973" x14ac:dyDescent="0.25"/>
    <row r="252974" x14ac:dyDescent="0.25"/>
    <row r="252975" x14ac:dyDescent="0.25"/>
    <row r="252976" x14ac:dyDescent="0.25"/>
    <row r="252977" x14ac:dyDescent="0.25"/>
    <row r="252978" x14ac:dyDescent="0.25"/>
    <row r="252979" x14ac:dyDescent="0.25"/>
    <row r="252980" x14ac:dyDescent="0.25"/>
    <row r="252981" x14ac:dyDescent="0.25"/>
    <row r="252982" x14ac:dyDescent="0.25"/>
    <row r="252983" x14ac:dyDescent="0.25"/>
    <row r="252984" x14ac:dyDescent="0.25"/>
    <row r="252985" x14ac:dyDescent="0.25"/>
    <row r="252986" x14ac:dyDescent="0.25"/>
    <row r="252987" x14ac:dyDescent="0.25"/>
    <row r="252988" x14ac:dyDescent="0.25"/>
    <row r="252989" x14ac:dyDescent="0.25"/>
    <row r="252990" x14ac:dyDescent="0.25"/>
    <row r="252991" x14ac:dyDescent="0.25"/>
    <row r="252992" x14ac:dyDescent="0.25"/>
    <row r="252993" x14ac:dyDescent="0.25"/>
    <row r="252994" x14ac:dyDescent="0.25"/>
    <row r="252995" x14ac:dyDescent="0.25"/>
    <row r="252996" x14ac:dyDescent="0.25"/>
    <row r="252997" x14ac:dyDescent="0.25"/>
    <row r="252998" x14ac:dyDescent="0.25"/>
    <row r="252999" x14ac:dyDescent="0.25"/>
    <row r="253000" x14ac:dyDescent="0.25"/>
    <row r="253001" x14ac:dyDescent="0.25"/>
    <row r="253002" x14ac:dyDescent="0.25"/>
    <row r="253003" x14ac:dyDescent="0.25"/>
    <row r="253004" x14ac:dyDescent="0.25"/>
    <row r="253005" x14ac:dyDescent="0.25"/>
    <row r="253006" x14ac:dyDescent="0.25"/>
    <row r="253007" x14ac:dyDescent="0.25"/>
    <row r="253008" x14ac:dyDescent="0.25"/>
    <row r="253009" x14ac:dyDescent="0.25"/>
    <row r="253010" x14ac:dyDescent="0.25"/>
    <row r="253011" x14ac:dyDescent="0.25"/>
    <row r="253012" x14ac:dyDescent="0.25"/>
    <row r="253013" x14ac:dyDescent="0.25"/>
    <row r="253014" x14ac:dyDescent="0.25"/>
    <row r="253015" x14ac:dyDescent="0.25"/>
    <row r="253016" x14ac:dyDescent="0.25"/>
    <row r="253017" x14ac:dyDescent="0.25"/>
    <row r="253018" x14ac:dyDescent="0.25"/>
    <row r="253019" x14ac:dyDescent="0.25"/>
    <row r="253020" x14ac:dyDescent="0.25"/>
    <row r="253021" x14ac:dyDescent="0.25"/>
    <row r="253022" x14ac:dyDescent="0.25"/>
    <row r="253023" x14ac:dyDescent="0.25"/>
    <row r="253024" x14ac:dyDescent="0.25"/>
    <row r="253025" x14ac:dyDescent="0.25"/>
    <row r="253026" x14ac:dyDescent="0.25"/>
    <row r="253027" x14ac:dyDescent="0.25"/>
    <row r="253028" x14ac:dyDescent="0.25"/>
    <row r="253029" x14ac:dyDescent="0.25"/>
    <row r="253030" x14ac:dyDescent="0.25"/>
    <row r="253031" x14ac:dyDescent="0.25"/>
    <row r="253032" x14ac:dyDescent="0.25"/>
    <row r="253033" x14ac:dyDescent="0.25"/>
    <row r="253034" x14ac:dyDescent="0.25"/>
    <row r="253035" x14ac:dyDescent="0.25"/>
    <row r="253036" x14ac:dyDescent="0.25"/>
    <row r="253037" x14ac:dyDescent="0.25"/>
    <row r="253038" x14ac:dyDescent="0.25"/>
    <row r="253039" x14ac:dyDescent="0.25"/>
    <row r="253040" x14ac:dyDescent="0.25"/>
    <row r="253041" x14ac:dyDescent="0.25"/>
    <row r="253042" x14ac:dyDescent="0.25"/>
    <row r="253043" x14ac:dyDescent="0.25"/>
    <row r="253044" x14ac:dyDescent="0.25"/>
    <row r="253045" x14ac:dyDescent="0.25"/>
    <row r="253046" x14ac:dyDescent="0.25"/>
    <row r="253047" x14ac:dyDescent="0.25"/>
    <row r="253048" x14ac:dyDescent="0.25"/>
    <row r="253049" x14ac:dyDescent="0.25"/>
    <row r="253050" x14ac:dyDescent="0.25"/>
    <row r="253051" x14ac:dyDescent="0.25"/>
    <row r="253052" x14ac:dyDescent="0.25"/>
    <row r="253053" x14ac:dyDescent="0.25"/>
    <row r="253054" x14ac:dyDescent="0.25"/>
    <row r="253055" x14ac:dyDescent="0.25"/>
    <row r="253056" x14ac:dyDescent="0.25"/>
    <row r="253057" x14ac:dyDescent="0.25"/>
    <row r="253058" x14ac:dyDescent="0.25"/>
    <row r="253059" x14ac:dyDescent="0.25"/>
    <row r="253060" x14ac:dyDescent="0.25"/>
    <row r="253061" x14ac:dyDescent="0.25"/>
    <row r="253062" x14ac:dyDescent="0.25"/>
    <row r="253063" x14ac:dyDescent="0.25"/>
    <row r="253064" x14ac:dyDescent="0.25"/>
    <row r="253065" x14ac:dyDescent="0.25"/>
    <row r="253066" x14ac:dyDescent="0.25"/>
    <row r="253067" x14ac:dyDescent="0.25"/>
    <row r="253068" x14ac:dyDescent="0.25"/>
    <row r="253069" x14ac:dyDescent="0.25"/>
    <row r="253070" x14ac:dyDescent="0.25"/>
    <row r="253071" x14ac:dyDescent="0.25"/>
    <row r="253072" x14ac:dyDescent="0.25"/>
    <row r="253073" x14ac:dyDescent="0.25"/>
    <row r="253074" x14ac:dyDescent="0.25"/>
    <row r="253075" x14ac:dyDescent="0.25"/>
    <row r="253076" x14ac:dyDescent="0.25"/>
    <row r="253077" x14ac:dyDescent="0.25"/>
    <row r="253078" x14ac:dyDescent="0.25"/>
    <row r="253079" x14ac:dyDescent="0.25"/>
    <row r="253080" x14ac:dyDescent="0.25"/>
    <row r="253081" x14ac:dyDescent="0.25"/>
    <row r="253082" x14ac:dyDescent="0.25"/>
    <row r="253083" x14ac:dyDescent="0.25"/>
    <row r="253084" x14ac:dyDescent="0.25"/>
    <row r="253085" x14ac:dyDescent="0.25"/>
    <row r="253086" x14ac:dyDescent="0.25"/>
    <row r="253087" x14ac:dyDescent="0.25"/>
    <row r="253088" x14ac:dyDescent="0.25"/>
    <row r="253089" x14ac:dyDescent="0.25"/>
    <row r="253090" x14ac:dyDescent="0.25"/>
    <row r="253091" x14ac:dyDescent="0.25"/>
    <row r="253092" x14ac:dyDescent="0.25"/>
    <row r="253093" x14ac:dyDescent="0.25"/>
    <row r="253094" x14ac:dyDescent="0.25"/>
    <row r="253095" x14ac:dyDescent="0.25"/>
    <row r="253096" x14ac:dyDescent="0.25"/>
    <row r="253097" x14ac:dyDescent="0.25"/>
    <row r="253098" x14ac:dyDescent="0.25"/>
    <row r="253099" x14ac:dyDescent="0.25"/>
    <row r="253100" x14ac:dyDescent="0.25"/>
    <row r="253101" x14ac:dyDescent="0.25"/>
    <row r="253102" x14ac:dyDescent="0.25"/>
    <row r="253103" x14ac:dyDescent="0.25"/>
    <row r="253104" x14ac:dyDescent="0.25"/>
    <row r="253105" x14ac:dyDescent="0.25"/>
    <row r="253106" x14ac:dyDescent="0.25"/>
    <row r="253107" x14ac:dyDescent="0.25"/>
    <row r="253108" x14ac:dyDescent="0.25"/>
    <row r="253109" x14ac:dyDescent="0.25"/>
    <row r="253110" x14ac:dyDescent="0.25"/>
    <row r="253111" x14ac:dyDescent="0.25"/>
    <row r="253112" x14ac:dyDescent="0.25"/>
    <row r="253113" x14ac:dyDescent="0.25"/>
    <row r="253114" x14ac:dyDescent="0.25"/>
    <row r="253115" x14ac:dyDescent="0.25"/>
    <row r="253116" x14ac:dyDescent="0.25"/>
    <row r="253117" x14ac:dyDescent="0.25"/>
    <row r="253118" x14ac:dyDescent="0.25"/>
    <row r="253119" x14ac:dyDescent="0.25"/>
    <row r="253120" x14ac:dyDescent="0.25"/>
    <row r="253121" x14ac:dyDescent="0.25"/>
    <row r="253122" x14ac:dyDescent="0.25"/>
    <row r="253123" x14ac:dyDescent="0.25"/>
    <row r="253124" x14ac:dyDescent="0.25"/>
    <row r="253125" x14ac:dyDescent="0.25"/>
    <row r="253126" x14ac:dyDescent="0.25"/>
    <row r="253127" x14ac:dyDescent="0.25"/>
    <row r="253128" x14ac:dyDescent="0.25"/>
    <row r="253129" x14ac:dyDescent="0.25"/>
    <row r="253130" x14ac:dyDescent="0.25"/>
    <row r="253131" x14ac:dyDescent="0.25"/>
    <row r="253132" x14ac:dyDescent="0.25"/>
    <row r="253133" x14ac:dyDescent="0.25"/>
    <row r="253134" x14ac:dyDescent="0.25"/>
    <row r="253135" x14ac:dyDescent="0.25"/>
    <row r="253136" x14ac:dyDescent="0.25"/>
    <row r="253137" x14ac:dyDescent="0.25"/>
    <row r="253138" x14ac:dyDescent="0.25"/>
    <row r="253139" x14ac:dyDescent="0.25"/>
    <row r="253140" x14ac:dyDescent="0.25"/>
    <row r="253141" x14ac:dyDescent="0.25"/>
    <row r="253142" x14ac:dyDescent="0.25"/>
    <row r="253143" x14ac:dyDescent="0.25"/>
    <row r="253144" x14ac:dyDescent="0.25"/>
    <row r="253145" x14ac:dyDescent="0.25"/>
    <row r="253146" x14ac:dyDescent="0.25"/>
    <row r="253147" x14ac:dyDescent="0.25"/>
    <row r="253148" x14ac:dyDescent="0.25"/>
    <row r="253149" x14ac:dyDescent="0.25"/>
    <row r="253150" x14ac:dyDescent="0.25"/>
    <row r="253151" x14ac:dyDescent="0.25"/>
    <row r="253152" x14ac:dyDescent="0.25"/>
    <row r="253153" x14ac:dyDescent="0.25"/>
    <row r="253154" x14ac:dyDescent="0.25"/>
    <row r="253155" x14ac:dyDescent="0.25"/>
    <row r="253156" x14ac:dyDescent="0.25"/>
    <row r="253157" x14ac:dyDescent="0.25"/>
    <row r="253158" x14ac:dyDescent="0.25"/>
    <row r="253159" x14ac:dyDescent="0.25"/>
    <row r="253160" x14ac:dyDescent="0.25"/>
    <row r="253161" x14ac:dyDescent="0.25"/>
    <row r="253162" x14ac:dyDescent="0.25"/>
    <row r="253163" x14ac:dyDescent="0.25"/>
    <row r="253164" x14ac:dyDescent="0.25"/>
    <row r="253165" x14ac:dyDescent="0.25"/>
    <row r="253166" x14ac:dyDescent="0.25"/>
    <row r="253167" x14ac:dyDescent="0.25"/>
    <row r="253168" x14ac:dyDescent="0.25"/>
    <row r="253169" x14ac:dyDescent="0.25"/>
    <row r="253170" x14ac:dyDescent="0.25"/>
    <row r="253171" x14ac:dyDescent="0.25"/>
    <row r="253172" x14ac:dyDescent="0.25"/>
    <row r="253173" x14ac:dyDescent="0.25"/>
    <row r="253174" x14ac:dyDescent="0.25"/>
    <row r="253175" x14ac:dyDescent="0.25"/>
    <row r="253176" x14ac:dyDescent="0.25"/>
    <row r="253177" x14ac:dyDescent="0.25"/>
    <row r="253178" x14ac:dyDescent="0.25"/>
    <row r="253179" x14ac:dyDescent="0.25"/>
    <row r="253180" x14ac:dyDescent="0.25"/>
    <row r="253181" x14ac:dyDescent="0.25"/>
    <row r="253182" x14ac:dyDescent="0.25"/>
    <row r="253183" x14ac:dyDescent="0.25"/>
    <row r="253184" x14ac:dyDescent="0.25"/>
    <row r="253185" x14ac:dyDescent="0.25"/>
    <row r="253186" x14ac:dyDescent="0.25"/>
    <row r="253187" x14ac:dyDescent="0.25"/>
    <row r="253188" x14ac:dyDescent="0.25"/>
    <row r="253189" x14ac:dyDescent="0.25"/>
    <row r="253190" x14ac:dyDescent="0.25"/>
    <row r="253191" x14ac:dyDescent="0.25"/>
    <row r="253192" x14ac:dyDescent="0.25"/>
    <row r="253193" x14ac:dyDescent="0.25"/>
    <row r="253194" x14ac:dyDescent="0.25"/>
    <row r="253195" x14ac:dyDescent="0.25"/>
    <row r="253196" x14ac:dyDescent="0.25"/>
    <row r="253197" x14ac:dyDescent="0.25"/>
    <row r="253198" x14ac:dyDescent="0.25"/>
    <row r="253199" x14ac:dyDescent="0.25"/>
    <row r="253200" x14ac:dyDescent="0.25"/>
    <row r="253201" x14ac:dyDescent="0.25"/>
    <row r="253202" x14ac:dyDescent="0.25"/>
    <row r="253203" x14ac:dyDescent="0.25"/>
    <row r="253204" x14ac:dyDescent="0.25"/>
    <row r="253205" x14ac:dyDescent="0.25"/>
    <row r="253206" x14ac:dyDescent="0.25"/>
    <row r="253207" x14ac:dyDescent="0.25"/>
    <row r="253208" x14ac:dyDescent="0.25"/>
    <row r="253209" x14ac:dyDescent="0.25"/>
    <row r="253210" x14ac:dyDescent="0.25"/>
    <row r="253211" x14ac:dyDescent="0.25"/>
    <row r="253212" x14ac:dyDescent="0.25"/>
    <row r="253213" x14ac:dyDescent="0.25"/>
    <row r="253214" x14ac:dyDescent="0.25"/>
    <row r="253215" x14ac:dyDescent="0.25"/>
    <row r="253216" x14ac:dyDescent="0.25"/>
    <row r="253217" x14ac:dyDescent="0.25"/>
    <row r="253218" x14ac:dyDescent="0.25"/>
    <row r="253219" x14ac:dyDescent="0.25"/>
    <row r="253220" x14ac:dyDescent="0.25"/>
    <row r="253221" x14ac:dyDescent="0.25"/>
    <row r="253222" x14ac:dyDescent="0.25"/>
    <row r="253223" x14ac:dyDescent="0.25"/>
    <row r="253224" x14ac:dyDescent="0.25"/>
    <row r="253225" x14ac:dyDescent="0.25"/>
    <row r="253226" x14ac:dyDescent="0.25"/>
    <row r="253227" x14ac:dyDescent="0.25"/>
    <row r="253228" x14ac:dyDescent="0.25"/>
    <row r="253229" x14ac:dyDescent="0.25"/>
    <row r="253230" x14ac:dyDescent="0.25"/>
    <row r="253231" x14ac:dyDescent="0.25"/>
    <row r="253232" x14ac:dyDescent="0.25"/>
    <row r="253233" x14ac:dyDescent="0.25"/>
    <row r="253234" x14ac:dyDescent="0.25"/>
    <row r="253235" x14ac:dyDescent="0.25"/>
    <row r="253236" x14ac:dyDescent="0.25"/>
    <row r="253237" x14ac:dyDescent="0.25"/>
    <row r="253238" x14ac:dyDescent="0.25"/>
    <row r="253239" x14ac:dyDescent="0.25"/>
    <row r="253240" x14ac:dyDescent="0.25"/>
    <row r="253241" x14ac:dyDescent="0.25"/>
    <row r="253242" x14ac:dyDescent="0.25"/>
    <row r="253243" x14ac:dyDescent="0.25"/>
    <row r="253244" x14ac:dyDescent="0.25"/>
    <row r="253245" x14ac:dyDescent="0.25"/>
    <row r="253246" x14ac:dyDescent="0.25"/>
    <row r="253247" x14ac:dyDescent="0.25"/>
    <row r="253248" x14ac:dyDescent="0.25"/>
    <row r="253249" x14ac:dyDescent="0.25"/>
    <row r="253250" x14ac:dyDescent="0.25"/>
    <row r="253251" x14ac:dyDescent="0.25"/>
    <row r="253252" x14ac:dyDescent="0.25"/>
    <row r="253253" x14ac:dyDescent="0.25"/>
    <row r="253254" x14ac:dyDescent="0.25"/>
    <row r="253255" x14ac:dyDescent="0.25"/>
    <row r="253256" x14ac:dyDescent="0.25"/>
    <row r="253257" x14ac:dyDescent="0.25"/>
    <row r="253258" x14ac:dyDescent="0.25"/>
    <row r="253259" x14ac:dyDescent="0.25"/>
    <row r="253260" x14ac:dyDescent="0.25"/>
    <row r="253261" x14ac:dyDescent="0.25"/>
    <row r="253262" x14ac:dyDescent="0.25"/>
    <row r="253263" x14ac:dyDescent="0.25"/>
    <row r="253264" x14ac:dyDescent="0.25"/>
    <row r="253265" x14ac:dyDescent="0.25"/>
    <row r="253266" x14ac:dyDescent="0.25"/>
    <row r="253267" x14ac:dyDescent="0.25"/>
    <row r="253268" x14ac:dyDescent="0.25"/>
    <row r="253269" x14ac:dyDescent="0.25"/>
    <row r="253270" x14ac:dyDescent="0.25"/>
    <row r="253271" x14ac:dyDescent="0.25"/>
    <row r="253272" x14ac:dyDescent="0.25"/>
    <row r="253273" x14ac:dyDescent="0.25"/>
    <row r="253274" x14ac:dyDescent="0.25"/>
    <row r="253275" x14ac:dyDescent="0.25"/>
    <row r="253276" x14ac:dyDescent="0.25"/>
    <row r="253277" x14ac:dyDescent="0.25"/>
    <row r="253278" x14ac:dyDescent="0.25"/>
    <row r="253279" x14ac:dyDescent="0.25"/>
    <row r="253280" x14ac:dyDescent="0.25"/>
    <row r="253281" x14ac:dyDescent="0.25"/>
    <row r="253282" x14ac:dyDescent="0.25"/>
    <row r="253283" x14ac:dyDescent="0.25"/>
    <row r="253284" x14ac:dyDescent="0.25"/>
    <row r="253285" x14ac:dyDescent="0.25"/>
    <row r="253286" x14ac:dyDescent="0.25"/>
    <row r="253287" x14ac:dyDescent="0.25"/>
    <row r="253288" x14ac:dyDescent="0.25"/>
    <row r="253289" x14ac:dyDescent="0.25"/>
    <row r="253290" x14ac:dyDescent="0.25"/>
    <row r="253291" x14ac:dyDescent="0.25"/>
    <row r="253292" x14ac:dyDescent="0.25"/>
    <row r="253293" x14ac:dyDescent="0.25"/>
    <row r="253294" x14ac:dyDescent="0.25"/>
    <row r="253295" x14ac:dyDescent="0.25"/>
    <row r="253296" x14ac:dyDescent="0.25"/>
    <row r="253297" x14ac:dyDescent="0.25"/>
    <row r="253298" x14ac:dyDescent="0.25"/>
    <row r="253299" x14ac:dyDescent="0.25"/>
    <row r="253300" x14ac:dyDescent="0.25"/>
    <row r="253301" x14ac:dyDescent="0.25"/>
    <row r="253302" x14ac:dyDescent="0.25"/>
    <row r="253303" x14ac:dyDescent="0.25"/>
    <row r="253304" x14ac:dyDescent="0.25"/>
    <row r="253305" x14ac:dyDescent="0.25"/>
    <row r="253306" x14ac:dyDescent="0.25"/>
    <row r="253307" x14ac:dyDescent="0.25"/>
    <row r="253308" x14ac:dyDescent="0.25"/>
    <row r="253309" x14ac:dyDescent="0.25"/>
    <row r="253310" x14ac:dyDescent="0.25"/>
    <row r="253311" x14ac:dyDescent="0.25"/>
    <row r="253312" x14ac:dyDescent="0.25"/>
    <row r="253313" x14ac:dyDescent="0.25"/>
    <row r="253314" x14ac:dyDescent="0.25"/>
    <row r="253315" x14ac:dyDescent="0.25"/>
    <row r="253316" x14ac:dyDescent="0.25"/>
    <row r="253317" x14ac:dyDescent="0.25"/>
    <row r="253318" x14ac:dyDescent="0.25"/>
    <row r="253319" x14ac:dyDescent="0.25"/>
    <row r="253320" x14ac:dyDescent="0.25"/>
    <row r="253321" x14ac:dyDescent="0.25"/>
    <row r="253322" x14ac:dyDescent="0.25"/>
    <row r="253323" x14ac:dyDescent="0.25"/>
    <row r="253324" x14ac:dyDescent="0.25"/>
    <row r="253325" x14ac:dyDescent="0.25"/>
    <row r="253326" x14ac:dyDescent="0.25"/>
    <row r="253327" x14ac:dyDescent="0.25"/>
    <row r="253328" x14ac:dyDescent="0.25"/>
    <row r="253329" x14ac:dyDescent="0.25"/>
    <row r="253330" x14ac:dyDescent="0.25"/>
    <row r="253331" x14ac:dyDescent="0.25"/>
    <row r="253332" x14ac:dyDescent="0.25"/>
    <row r="253333" x14ac:dyDescent="0.25"/>
    <row r="253334" x14ac:dyDescent="0.25"/>
    <row r="253335" x14ac:dyDescent="0.25"/>
    <row r="253336" x14ac:dyDescent="0.25"/>
    <row r="253337" x14ac:dyDescent="0.25"/>
    <row r="253338" x14ac:dyDescent="0.25"/>
    <row r="253339" x14ac:dyDescent="0.25"/>
    <row r="253340" x14ac:dyDescent="0.25"/>
    <row r="253341" x14ac:dyDescent="0.25"/>
    <row r="253342" x14ac:dyDescent="0.25"/>
    <row r="253343" x14ac:dyDescent="0.25"/>
    <row r="253344" x14ac:dyDescent="0.25"/>
    <row r="253345" x14ac:dyDescent="0.25"/>
    <row r="253346" x14ac:dyDescent="0.25"/>
    <row r="253347" x14ac:dyDescent="0.25"/>
    <row r="253348" x14ac:dyDescent="0.25"/>
    <row r="253349" x14ac:dyDescent="0.25"/>
    <row r="253350" x14ac:dyDescent="0.25"/>
    <row r="253351" x14ac:dyDescent="0.25"/>
    <row r="253352" x14ac:dyDescent="0.25"/>
    <row r="253353" x14ac:dyDescent="0.25"/>
    <row r="253354" x14ac:dyDescent="0.25"/>
    <row r="253355" x14ac:dyDescent="0.25"/>
    <row r="253356" x14ac:dyDescent="0.25"/>
    <row r="253357" x14ac:dyDescent="0.25"/>
    <row r="253358" x14ac:dyDescent="0.25"/>
    <row r="253359" x14ac:dyDescent="0.25"/>
    <row r="253360" x14ac:dyDescent="0.25"/>
    <row r="253361" x14ac:dyDescent="0.25"/>
    <row r="253362" x14ac:dyDescent="0.25"/>
    <row r="253363" x14ac:dyDescent="0.25"/>
    <row r="253364" x14ac:dyDescent="0.25"/>
    <row r="253365" x14ac:dyDescent="0.25"/>
    <row r="253366" x14ac:dyDescent="0.25"/>
    <row r="253367" x14ac:dyDescent="0.25"/>
    <row r="253368" x14ac:dyDescent="0.25"/>
    <row r="253369" x14ac:dyDescent="0.25"/>
    <row r="253370" x14ac:dyDescent="0.25"/>
    <row r="253371" x14ac:dyDescent="0.25"/>
    <row r="253372" x14ac:dyDescent="0.25"/>
    <row r="253373" x14ac:dyDescent="0.25"/>
    <row r="253374" x14ac:dyDescent="0.25"/>
    <row r="253375" x14ac:dyDescent="0.25"/>
    <row r="253376" x14ac:dyDescent="0.25"/>
    <row r="253377" x14ac:dyDescent="0.25"/>
    <row r="253378" x14ac:dyDescent="0.25"/>
    <row r="253379" x14ac:dyDescent="0.25"/>
    <row r="253380" x14ac:dyDescent="0.25"/>
    <row r="253381" x14ac:dyDescent="0.25"/>
    <row r="253382" x14ac:dyDescent="0.25"/>
    <row r="253383" x14ac:dyDescent="0.25"/>
    <row r="253384" x14ac:dyDescent="0.25"/>
    <row r="253385" x14ac:dyDescent="0.25"/>
    <row r="253386" x14ac:dyDescent="0.25"/>
    <row r="253387" x14ac:dyDescent="0.25"/>
    <row r="253388" x14ac:dyDescent="0.25"/>
    <row r="253389" x14ac:dyDescent="0.25"/>
    <row r="253390" x14ac:dyDescent="0.25"/>
    <row r="253391" x14ac:dyDescent="0.25"/>
    <row r="253392" x14ac:dyDescent="0.25"/>
    <row r="253393" x14ac:dyDescent="0.25"/>
    <row r="253394" x14ac:dyDescent="0.25"/>
    <row r="253395" x14ac:dyDescent="0.25"/>
    <row r="253396" x14ac:dyDescent="0.25"/>
    <row r="253397" x14ac:dyDescent="0.25"/>
    <row r="253398" x14ac:dyDescent="0.25"/>
    <row r="253399" x14ac:dyDescent="0.25"/>
    <row r="253400" x14ac:dyDescent="0.25"/>
    <row r="253401" x14ac:dyDescent="0.25"/>
    <row r="253402" x14ac:dyDescent="0.25"/>
    <row r="253403" x14ac:dyDescent="0.25"/>
    <row r="253404" x14ac:dyDescent="0.25"/>
    <row r="253405" x14ac:dyDescent="0.25"/>
    <row r="253406" x14ac:dyDescent="0.25"/>
    <row r="253407" x14ac:dyDescent="0.25"/>
    <row r="253408" x14ac:dyDescent="0.25"/>
    <row r="253409" x14ac:dyDescent="0.25"/>
    <row r="253410" x14ac:dyDescent="0.25"/>
    <row r="253411" x14ac:dyDescent="0.25"/>
    <row r="253412" x14ac:dyDescent="0.25"/>
    <row r="253413" x14ac:dyDescent="0.25"/>
    <row r="253414" x14ac:dyDescent="0.25"/>
    <row r="253415" x14ac:dyDescent="0.25"/>
    <row r="253416" x14ac:dyDescent="0.25"/>
    <row r="253417" x14ac:dyDescent="0.25"/>
    <row r="253418" x14ac:dyDescent="0.25"/>
    <row r="253419" x14ac:dyDescent="0.25"/>
    <row r="253420" x14ac:dyDescent="0.25"/>
    <row r="253421" x14ac:dyDescent="0.25"/>
    <row r="253422" x14ac:dyDescent="0.25"/>
    <row r="253423" x14ac:dyDescent="0.25"/>
    <row r="253424" x14ac:dyDescent="0.25"/>
    <row r="253425" x14ac:dyDescent="0.25"/>
    <row r="253426" x14ac:dyDescent="0.25"/>
    <row r="253427" x14ac:dyDescent="0.25"/>
    <row r="253428" x14ac:dyDescent="0.25"/>
    <row r="253429" x14ac:dyDescent="0.25"/>
    <row r="253430" x14ac:dyDescent="0.25"/>
    <row r="253431" x14ac:dyDescent="0.25"/>
    <row r="253432" x14ac:dyDescent="0.25"/>
    <row r="253433" x14ac:dyDescent="0.25"/>
    <row r="253434" x14ac:dyDescent="0.25"/>
    <row r="253435" x14ac:dyDescent="0.25"/>
    <row r="253436" x14ac:dyDescent="0.25"/>
    <row r="253437" x14ac:dyDescent="0.25"/>
    <row r="253438" x14ac:dyDescent="0.25"/>
    <row r="253439" x14ac:dyDescent="0.25"/>
    <row r="253440" x14ac:dyDescent="0.25"/>
    <row r="253441" x14ac:dyDescent="0.25"/>
    <row r="253442" x14ac:dyDescent="0.25"/>
    <row r="253443" x14ac:dyDescent="0.25"/>
    <row r="253444" x14ac:dyDescent="0.25"/>
    <row r="253445" x14ac:dyDescent="0.25"/>
    <row r="253446" x14ac:dyDescent="0.25"/>
    <row r="253447" x14ac:dyDescent="0.25"/>
    <row r="253448" x14ac:dyDescent="0.25"/>
    <row r="253449" x14ac:dyDescent="0.25"/>
    <row r="253450" x14ac:dyDescent="0.25"/>
    <row r="253451" x14ac:dyDescent="0.25"/>
    <row r="253452" x14ac:dyDescent="0.25"/>
    <row r="253453" x14ac:dyDescent="0.25"/>
    <row r="253454" x14ac:dyDescent="0.25"/>
    <row r="253455" x14ac:dyDescent="0.25"/>
    <row r="253456" x14ac:dyDescent="0.25"/>
    <row r="253457" x14ac:dyDescent="0.25"/>
    <row r="253458" x14ac:dyDescent="0.25"/>
    <row r="253459" x14ac:dyDescent="0.25"/>
    <row r="253460" x14ac:dyDescent="0.25"/>
    <row r="253461" x14ac:dyDescent="0.25"/>
    <row r="253462" x14ac:dyDescent="0.25"/>
    <row r="253463" x14ac:dyDescent="0.25"/>
    <row r="253464" x14ac:dyDescent="0.25"/>
    <row r="253465" x14ac:dyDescent="0.25"/>
    <row r="253466" x14ac:dyDescent="0.25"/>
    <row r="253467" x14ac:dyDescent="0.25"/>
    <row r="253468" x14ac:dyDescent="0.25"/>
    <row r="253469" x14ac:dyDescent="0.25"/>
    <row r="253470" x14ac:dyDescent="0.25"/>
    <row r="253471" x14ac:dyDescent="0.25"/>
    <row r="253472" x14ac:dyDescent="0.25"/>
    <row r="253473" x14ac:dyDescent="0.25"/>
    <row r="253474" x14ac:dyDescent="0.25"/>
    <row r="253475" x14ac:dyDescent="0.25"/>
    <row r="253476" x14ac:dyDescent="0.25"/>
    <row r="253477" x14ac:dyDescent="0.25"/>
    <row r="253478" x14ac:dyDescent="0.25"/>
    <row r="253479" x14ac:dyDescent="0.25"/>
    <row r="253480" x14ac:dyDescent="0.25"/>
    <row r="253481" x14ac:dyDescent="0.25"/>
    <row r="253482" x14ac:dyDescent="0.25"/>
    <row r="253483" x14ac:dyDescent="0.25"/>
    <row r="253484" x14ac:dyDescent="0.25"/>
    <row r="253485" x14ac:dyDescent="0.25"/>
    <row r="253486" x14ac:dyDescent="0.25"/>
    <row r="253487" x14ac:dyDescent="0.25"/>
    <row r="253488" x14ac:dyDescent="0.25"/>
    <row r="253489" x14ac:dyDescent="0.25"/>
    <row r="253490" x14ac:dyDescent="0.25"/>
    <row r="253491" x14ac:dyDescent="0.25"/>
    <row r="253492" x14ac:dyDescent="0.25"/>
    <row r="253493" x14ac:dyDescent="0.25"/>
    <row r="253494" x14ac:dyDescent="0.25"/>
    <row r="253495" x14ac:dyDescent="0.25"/>
    <row r="253496" x14ac:dyDescent="0.25"/>
    <row r="253497" x14ac:dyDescent="0.25"/>
    <row r="253498" x14ac:dyDescent="0.25"/>
    <row r="253499" x14ac:dyDescent="0.25"/>
    <row r="253500" x14ac:dyDescent="0.25"/>
    <row r="253501" x14ac:dyDescent="0.25"/>
    <row r="253502" x14ac:dyDescent="0.25"/>
    <row r="253503" x14ac:dyDescent="0.25"/>
    <row r="253504" x14ac:dyDescent="0.25"/>
    <row r="253505" x14ac:dyDescent="0.25"/>
    <row r="253506" x14ac:dyDescent="0.25"/>
    <row r="253507" x14ac:dyDescent="0.25"/>
    <row r="253508" x14ac:dyDescent="0.25"/>
    <row r="253509" x14ac:dyDescent="0.25"/>
    <row r="253510" x14ac:dyDescent="0.25"/>
    <row r="253511" x14ac:dyDescent="0.25"/>
    <row r="253512" x14ac:dyDescent="0.25"/>
    <row r="253513" x14ac:dyDescent="0.25"/>
    <row r="253514" x14ac:dyDescent="0.25"/>
    <row r="253515" x14ac:dyDescent="0.25"/>
    <row r="253516" x14ac:dyDescent="0.25"/>
    <row r="253517" x14ac:dyDescent="0.25"/>
    <row r="253518" x14ac:dyDescent="0.25"/>
    <row r="253519" x14ac:dyDescent="0.25"/>
    <row r="253520" x14ac:dyDescent="0.25"/>
    <row r="253521" x14ac:dyDescent="0.25"/>
    <row r="253522" x14ac:dyDescent="0.25"/>
    <row r="253523" x14ac:dyDescent="0.25"/>
    <row r="253524" x14ac:dyDescent="0.25"/>
    <row r="253525" x14ac:dyDescent="0.25"/>
    <row r="253526" x14ac:dyDescent="0.25"/>
    <row r="253527" x14ac:dyDescent="0.25"/>
    <row r="253528" x14ac:dyDescent="0.25"/>
    <row r="253529" x14ac:dyDescent="0.25"/>
    <row r="253530" x14ac:dyDescent="0.25"/>
    <row r="253531" x14ac:dyDescent="0.25"/>
    <row r="253532" x14ac:dyDescent="0.25"/>
    <row r="253533" x14ac:dyDescent="0.25"/>
    <row r="253534" x14ac:dyDescent="0.25"/>
    <row r="253535" x14ac:dyDescent="0.25"/>
    <row r="253536" x14ac:dyDescent="0.25"/>
    <row r="253537" x14ac:dyDescent="0.25"/>
    <row r="253538" x14ac:dyDescent="0.25"/>
    <row r="253539" x14ac:dyDescent="0.25"/>
    <row r="253540" x14ac:dyDescent="0.25"/>
    <row r="253541" x14ac:dyDescent="0.25"/>
    <row r="253542" x14ac:dyDescent="0.25"/>
    <row r="253543" x14ac:dyDescent="0.25"/>
    <row r="253544" x14ac:dyDescent="0.25"/>
    <row r="253545" x14ac:dyDescent="0.25"/>
    <row r="253546" x14ac:dyDescent="0.25"/>
    <row r="253547" x14ac:dyDescent="0.25"/>
    <row r="253548" x14ac:dyDescent="0.25"/>
    <row r="253549" x14ac:dyDescent="0.25"/>
    <row r="253550" x14ac:dyDescent="0.25"/>
    <row r="253551" x14ac:dyDescent="0.25"/>
    <row r="253552" x14ac:dyDescent="0.25"/>
    <row r="253553" x14ac:dyDescent="0.25"/>
    <row r="253554" x14ac:dyDescent="0.25"/>
    <row r="253555" x14ac:dyDescent="0.25"/>
    <row r="253556" x14ac:dyDescent="0.25"/>
    <row r="253557" x14ac:dyDescent="0.25"/>
    <row r="253558" x14ac:dyDescent="0.25"/>
    <row r="253559" x14ac:dyDescent="0.25"/>
    <row r="253560" x14ac:dyDescent="0.25"/>
    <row r="253561" x14ac:dyDescent="0.25"/>
    <row r="253562" x14ac:dyDescent="0.25"/>
    <row r="253563" x14ac:dyDescent="0.25"/>
    <row r="253564" x14ac:dyDescent="0.25"/>
    <row r="253565" x14ac:dyDescent="0.25"/>
    <row r="253566" x14ac:dyDescent="0.25"/>
    <row r="253567" x14ac:dyDescent="0.25"/>
    <row r="253568" x14ac:dyDescent="0.25"/>
    <row r="253569" x14ac:dyDescent="0.25"/>
    <row r="253570" x14ac:dyDescent="0.25"/>
    <row r="253571" x14ac:dyDescent="0.25"/>
    <row r="253572" x14ac:dyDescent="0.25"/>
    <row r="253573" x14ac:dyDescent="0.25"/>
    <row r="253574" x14ac:dyDescent="0.25"/>
    <row r="253575" x14ac:dyDescent="0.25"/>
    <row r="253576" x14ac:dyDescent="0.25"/>
    <row r="253577" x14ac:dyDescent="0.25"/>
    <row r="253578" x14ac:dyDescent="0.25"/>
    <row r="253579" x14ac:dyDescent="0.25"/>
    <row r="253580" x14ac:dyDescent="0.25"/>
    <row r="253581" x14ac:dyDescent="0.25"/>
    <row r="253582" x14ac:dyDescent="0.25"/>
    <row r="253583" x14ac:dyDescent="0.25"/>
    <row r="253584" x14ac:dyDescent="0.25"/>
    <row r="253585" x14ac:dyDescent="0.25"/>
    <row r="253586" x14ac:dyDescent="0.25"/>
    <row r="253587" x14ac:dyDescent="0.25"/>
    <row r="253588" x14ac:dyDescent="0.25"/>
    <row r="253589" x14ac:dyDescent="0.25"/>
    <row r="253590" x14ac:dyDescent="0.25"/>
    <row r="253591" x14ac:dyDescent="0.25"/>
    <row r="253592" x14ac:dyDescent="0.25"/>
    <row r="253593" x14ac:dyDescent="0.25"/>
    <row r="253594" x14ac:dyDescent="0.25"/>
    <row r="253595" x14ac:dyDescent="0.25"/>
    <row r="253596" x14ac:dyDescent="0.25"/>
    <row r="253597" x14ac:dyDescent="0.25"/>
    <row r="253598" x14ac:dyDescent="0.25"/>
    <row r="253599" x14ac:dyDescent="0.25"/>
    <row r="253600" x14ac:dyDescent="0.25"/>
    <row r="253601" x14ac:dyDescent="0.25"/>
    <row r="253602" x14ac:dyDescent="0.25"/>
    <row r="253603" x14ac:dyDescent="0.25"/>
    <row r="253604" x14ac:dyDescent="0.25"/>
    <row r="253605" x14ac:dyDescent="0.25"/>
    <row r="253606" x14ac:dyDescent="0.25"/>
    <row r="253607" x14ac:dyDescent="0.25"/>
    <row r="253608" x14ac:dyDescent="0.25"/>
    <row r="253609" x14ac:dyDescent="0.25"/>
    <row r="253610" x14ac:dyDescent="0.25"/>
    <row r="253611" x14ac:dyDescent="0.25"/>
    <row r="253612" x14ac:dyDescent="0.25"/>
    <row r="253613" x14ac:dyDescent="0.25"/>
    <row r="253614" x14ac:dyDescent="0.25"/>
    <row r="253615" x14ac:dyDescent="0.25"/>
    <row r="253616" x14ac:dyDescent="0.25"/>
    <row r="253617" x14ac:dyDescent="0.25"/>
    <row r="253618" x14ac:dyDescent="0.25"/>
    <row r="253619" x14ac:dyDescent="0.25"/>
    <row r="253620" x14ac:dyDescent="0.25"/>
    <row r="253621" x14ac:dyDescent="0.25"/>
    <row r="253622" x14ac:dyDescent="0.25"/>
    <row r="253623" x14ac:dyDescent="0.25"/>
    <row r="253624" x14ac:dyDescent="0.25"/>
    <row r="253625" x14ac:dyDescent="0.25"/>
    <row r="253626" x14ac:dyDescent="0.25"/>
    <row r="253627" x14ac:dyDescent="0.25"/>
    <row r="253628" x14ac:dyDescent="0.25"/>
    <row r="253629" x14ac:dyDescent="0.25"/>
    <row r="253630" x14ac:dyDescent="0.25"/>
    <row r="253631" x14ac:dyDescent="0.25"/>
    <row r="253632" x14ac:dyDescent="0.25"/>
    <row r="253633" x14ac:dyDescent="0.25"/>
    <row r="253634" x14ac:dyDescent="0.25"/>
    <row r="253635" x14ac:dyDescent="0.25"/>
    <row r="253636" x14ac:dyDescent="0.25"/>
    <row r="253637" x14ac:dyDescent="0.25"/>
    <row r="253638" x14ac:dyDescent="0.25"/>
    <row r="253639" x14ac:dyDescent="0.25"/>
    <row r="253640" x14ac:dyDescent="0.25"/>
    <row r="253641" x14ac:dyDescent="0.25"/>
    <row r="253642" x14ac:dyDescent="0.25"/>
    <row r="253643" x14ac:dyDescent="0.25"/>
    <row r="253644" x14ac:dyDescent="0.25"/>
    <row r="253645" x14ac:dyDescent="0.25"/>
    <row r="253646" x14ac:dyDescent="0.25"/>
    <row r="253647" x14ac:dyDescent="0.25"/>
    <row r="253648" x14ac:dyDescent="0.25"/>
    <row r="253649" x14ac:dyDescent="0.25"/>
    <row r="253650" x14ac:dyDescent="0.25"/>
    <row r="253651" x14ac:dyDescent="0.25"/>
    <row r="253652" x14ac:dyDescent="0.25"/>
    <row r="253653" x14ac:dyDescent="0.25"/>
    <row r="253654" x14ac:dyDescent="0.25"/>
    <row r="253655" x14ac:dyDescent="0.25"/>
    <row r="253656" x14ac:dyDescent="0.25"/>
    <row r="253657" x14ac:dyDescent="0.25"/>
    <row r="253658" x14ac:dyDescent="0.25"/>
    <row r="253659" x14ac:dyDescent="0.25"/>
    <row r="253660" x14ac:dyDescent="0.25"/>
    <row r="253661" x14ac:dyDescent="0.25"/>
    <row r="253662" x14ac:dyDescent="0.25"/>
    <row r="253663" x14ac:dyDescent="0.25"/>
    <row r="253664" x14ac:dyDescent="0.25"/>
    <row r="253665" x14ac:dyDescent="0.25"/>
    <row r="253666" x14ac:dyDescent="0.25"/>
    <row r="253667" x14ac:dyDescent="0.25"/>
    <row r="253668" x14ac:dyDescent="0.25"/>
    <row r="253669" x14ac:dyDescent="0.25"/>
    <row r="253670" x14ac:dyDescent="0.25"/>
    <row r="253671" x14ac:dyDescent="0.25"/>
    <row r="253672" x14ac:dyDescent="0.25"/>
    <row r="253673" x14ac:dyDescent="0.25"/>
    <row r="253674" x14ac:dyDescent="0.25"/>
    <row r="253675" x14ac:dyDescent="0.25"/>
    <row r="253676" x14ac:dyDescent="0.25"/>
    <row r="253677" x14ac:dyDescent="0.25"/>
    <row r="253678" x14ac:dyDescent="0.25"/>
    <row r="253679" x14ac:dyDescent="0.25"/>
    <row r="253680" x14ac:dyDescent="0.25"/>
    <row r="253681" x14ac:dyDescent="0.25"/>
    <row r="253682" x14ac:dyDescent="0.25"/>
    <row r="253683" x14ac:dyDescent="0.25"/>
    <row r="253684" x14ac:dyDescent="0.25"/>
    <row r="253685" x14ac:dyDescent="0.25"/>
    <row r="253686" x14ac:dyDescent="0.25"/>
    <row r="253687" x14ac:dyDescent="0.25"/>
    <row r="253688" x14ac:dyDescent="0.25"/>
    <row r="253689" x14ac:dyDescent="0.25"/>
    <row r="253690" x14ac:dyDescent="0.25"/>
    <row r="253691" x14ac:dyDescent="0.25"/>
    <row r="253692" x14ac:dyDescent="0.25"/>
    <row r="253693" x14ac:dyDescent="0.25"/>
    <row r="253694" x14ac:dyDescent="0.25"/>
    <row r="253695" x14ac:dyDescent="0.25"/>
    <row r="253696" x14ac:dyDescent="0.25"/>
    <row r="253697" x14ac:dyDescent="0.25"/>
    <row r="253698" x14ac:dyDescent="0.25"/>
    <row r="253699" x14ac:dyDescent="0.25"/>
    <row r="253700" x14ac:dyDescent="0.25"/>
    <row r="253701" x14ac:dyDescent="0.25"/>
    <row r="253702" x14ac:dyDescent="0.25"/>
    <row r="253703" x14ac:dyDescent="0.25"/>
    <row r="253704" x14ac:dyDescent="0.25"/>
    <row r="253705" x14ac:dyDescent="0.25"/>
    <row r="253706" x14ac:dyDescent="0.25"/>
    <row r="253707" x14ac:dyDescent="0.25"/>
    <row r="253708" x14ac:dyDescent="0.25"/>
    <row r="253709" x14ac:dyDescent="0.25"/>
    <row r="253710" x14ac:dyDescent="0.25"/>
    <row r="253711" x14ac:dyDescent="0.25"/>
    <row r="253712" x14ac:dyDescent="0.25"/>
    <row r="253713" x14ac:dyDescent="0.25"/>
    <row r="253714" x14ac:dyDescent="0.25"/>
    <row r="253715" x14ac:dyDescent="0.25"/>
    <row r="253716" x14ac:dyDescent="0.25"/>
    <row r="253717" x14ac:dyDescent="0.25"/>
    <row r="253718" x14ac:dyDescent="0.25"/>
    <row r="253719" x14ac:dyDescent="0.25"/>
    <row r="253720" x14ac:dyDescent="0.25"/>
    <row r="253721" x14ac:dyDescent="0.25"/>
    <row r="253722" x14ac:dyDescent="0.25"/>
    <row r="253723" x14ac:dyDescent="0.25"/>
    <row r="253724" x14ac:dyDescent="0.25"/>
    <row r="253725" x14ac:dyDescent="0.25"/>
    <row r="253726" x14ac:dyDescent="0.25"/>
    <row r="253727" x14ac:dyDescent="0.25"/>
    <row r="253728" x14ac:dyDescent="0.25"/>
    <row r="253729" x14ac:dyDescent="0.25"/>
    <row r="253730" x14ac:dyDescent="0.25"/>
    <row r="253731" x14ac:dyDescent="0.25"/>
    <row r="253732" x14ac:dyDescent="0.25"/>
    <row r="253733" x14ac:dyDescent="0.25"/>
    <row r="253734" x14ac:dyDescent="0.25"/>
    <row r="253735" x14ac:dyDescent="0.25"/>
    <row r="253736" x14ac:dyDescent="0.25"/>
    <row r="253737" x14ac:dyDescent="0.25"/>
    <row r="253738" x14ac:dyDescent="0.25"/>
    <row r="253739" x14ac:dyDescent="0.25"/>
    <row r="253740" x14ac:dyDescent="0.25"/>
    <row r="253741" x14ac:dyDescent="0.25"/>
    <row r="253742" x14ac:dyDescent="0.25"/>
    <row r="253743" x14ac:dyDescent="0.25"/>
    <row r="253744" x14ac:dyDescent="0.25"/>
    <row r="253745" x14ac:dyDescent="0.25"/>
    <row r="253746" x14ac:dyDescent="0.25"/>
    <row r="253747" x14ac:dyDescent="0.25"/>
    <row r="253748" x14ac:dyDescent="0.25"/>
    <row r="253749" x14ac:dyDescent="0.25"/>
    <row r="253750" x14ac:dyDescent="0.25"/>
    <row r="253751" x14ac:dyDescent="0.25"/>
    <row r="253752" x14ac:dyDescent="0.25"/>
    <row r="253753" x14ac:dyDescent="0.25"/>
    <row r="253754" x14ac:dyDescent="0.25"/>
    <row r="253755" x14ac:dyDescent="0.25"/>
    <row r="253756" x14ac:dyDescent="0.25"/>
    <row r="253757" x14ac:dyDescent="0.25"/>
    <row r="253758" x14ac:dyDescent="0.25"/>
    <row r="253759" x14ac:dyDescent="0.25"/>
    <row r="253760" x14ac:dyDescent="0.25"/>
    <row r="253761" x14ac:dyDescent="0.25"/>
    <row r="253762" x14ac:dyDescent="0.25"/>
    <row r="253763" x14ac:dyDescent="0.25"/>
    <row r="253764" x14ac:dyDescent="0.25"/>
    <row r="253765" x14ac:dyDescent="0.25"/>
    <row r="253766" x14ac:dyDescent="0.25"/>
    <row r="253767" x14ac:dyDescent="0.25"/>
    <row r="253768" x14ac:dyDescent="0.25"/>
    <row r="253769" x14ac:dyDescent="0.25"/>
    <row r="253770" x14ac:dyDescent="0.25"/>
    <row r="253771" x14ac:dyDescent="0.25"/>
    <row r="253772" x14ac:dyDescent="0.25"/>
    <row r="253773" x14ac:dyDescent="0.25"/>
    <row r="253774" x14ac:dyDescent="0.25"/>
    <row r="253775" x14ac:dyDescent="0.25"/>
    <row r="253776" x14ac:dyDescent="0.25"/>
    <row r="253777" x14ac:dyDescent="0.25"/>
    <row r="253778" x14ac:dyDescent="0.25"/>
    <row r="253779" x14ac:dyDescent="0.25"/>
    <row r="253780" x14ac:dyDescent="0.25"/>
    <row r="253781" x14ac:dyDescent="0.25"/>
    <row r="253782" x14ac:dyDescent="0.25"/>
    <row r="253783" x14ac:dyDescent="0.25"/>
    <row r="253784" x14ac:dyDescent="0.25"/>
    <row r="253785" x14ac:dyDescent="0.25"/>
    <row r="253786" x14ac:dyDescent="0.25"/>
    <row r="253787" x14ac:dyDescent="0.25"/>
    <row r="253788" x14ac:dyDescent="0.25"/>
    <row r="253789" x14ac:dyDescent="0.25"/>
    <row r="253790" x14ac:dyDescent="0.25"/>
    <row r="253791" x14ac:dyDescent="0.25"/>
    <row r="253792" x14ac:dyDescent="0.25"/>
    <row r="253793" x14ac:dyDescent="0.25"/>
    <row r="253794" x14ac:dyDescent="0.25"/>
    <row r="253795" x14ac:dyDescent="0.25"/>
    <row r="253796" x14ac:dyDescent="0.25"/>
    <row r="253797" x14ac:dyDescent="0.25"/>
    <row r="253798" x14ac:dyDescent="0.25"/>
    <row r="253799" x14ac:dyDescent="0.25"/>
    <row r="253800" x14ac:dyDescent="0.25"/>
    <row r="253801" x14ac:dyDescent="0.25"/>
    <row r="253802" x14ac:dyDescent="0.25"/>
    <row r="253803" x14ac:dyDescent="0.25"/>
    <row r="253804" x14ac:dyDescent="0.25"/>
    <row r="253805" x14ac:dyDescent="0.25"/>
    <row r="253806" x14ac:dyDescent="0.25"/>
    <row r="253807" x14ac:dyDescent="0.25"/>
    <row r="253808" x14ac:dyDescent="0.25"/>
    <row r="253809" x14ac:dyDescent="0.25"/>
    <row r="253810" x14ac:dyDescent="0.25"/>
    <row r="253811" x14ac:dyDescent="0.25"/>
    <row r="253812" x14ac:dyDescent="0.25"/>
    <row r="253813" x14ac:dyDescent="0.25"/>
    <row r="253814" x14ac:dyDescent="0.25"/>
    <row r="253815" x14ac:dyDescent="0.25"/>
    <row r="253816" x14ac:dyDescent="0.25"/>
    <row r="253817" x14ac:dyDescent="0.25"/>
    <row r="253818" x14ac:dyDescent="0.25"/>
    <row r="253819" x14ac:dyDescent="0.25"/>
    <row r="253820" x14ac:dyDescent="0.25"/>
    <row r="253821" x14ac:dyDescent="0.25"/>
    <row r="253822" x14ac:dyDescent="0.25"/>
    <row r="253823" x14ac:dyDescent="0.25"/>
    <row r="253824" x14ac:dyDescent="0.25"/>
    <row r="253825" x14ac:dyDescent="0.25"/>
    <row r="253826" x14ac:dyDescent="0.25"/>
    <row r="253827" x14ac:dyDescent="0.25"/>
    <row r="253828" x14ac:dyDescent="0.25"/>
    <row r="253829" x14ac:dyDescent="0.25"/>
    <row r="253830" x14ac:dyDescent="0.25"/>
    <row r="253831" x14ac:dyDescent="0.25"/>
    <row r="253832" x14ac:dyDescent="0.25"/>
    <row r="253833" x14ac:dyDescent="0.25"/>
    <row r="253834" x14ac:dyDescent="0.25"/>
    <row r="253835" x14ac:dyDescent="0.25"/>
    <row r="253836" x14ac:dyDescent="0.25"/>
    <row r="253837" x14ac:dyDescent="0.25"/>
    <row r="253838" x14ac:dyDescent="0.25"/>
    <row r="253839" x14ac:dyDescent="0.25"/>
    <row r="253840" x14ac:dyDescent="0.25"/>
    <row r="253841" x14ac:dyDescent="0.25"/>
    <row r="253842" x14ac:dyDescent="0.25"/>
    <row r="253843" x14ac:dyDescent="0.25"/>
    <row r="253844" x14ac:dyDescent="0.25"/>
    <row r="253845" x14ac:dyDescent="0.25"/>
    <row r="253846" x14ac:dyDescent="0.25"/>
    <row r="253847" x14ac:dyDescent="0.25"/>
    <row r="253848" x14ac:dyDescent="0.25"/>
    <row r="253849" x14ac:dyDescent="0.25"/>
    <row r="253850" x14ac:dyDescent="0.25"/>
    <row r="253851" x14ac:dyDescent="0.25"/>
    <row r="253852" x14ac:dyDescent="0.25"/>
    <row r="253853" x14ac:dyDescent="0.25"/>
    <row r="253854" x14ac:dyDescent="0.25"/>
    <row r="253855" x14ac:dyDescent="0.25"/>
    <row r="253856" x14ac:dyDescent="0.25"/>
    <row r="253857" x14ac:dyDescent="0.25"/>
    <row r="253858" x14ac:dyDescent="0.25"/>
    <row r="253859" x14ac:dyDescent="0.25"/>
    <row r="253860" x14ac:dyDescent="0.25"/>
    <row r="253861" x14ac:dyDescent="0.25"/>
    <row r="253862" x14ac:dyDescent="0.25"/>
    <row r="253863" x14ac:dyDescent="0.25"/>
    <row r="253864" x14ac:dyDescent="0.25"/>
    <row r="253865" x14ac:dyDescent="0.25"/>
    <row r="253866" x14ac:dyDescent="0.25"/>
    <row r="253867" x14ac:dyDescent="0.25"/>
    <row r="253868" x14ac:dyDescent="0.25"/>
    <row r="253869" x14ac:dyDescent="0.25"/>
    <row r="253870" x14ac:dyDescent="0.25"/>
    <row r="253871" x14ac:dyDescent="0.25"/>
    <row r="253872" x14ac:dyDescent="0.25"/>
    <row r="253873" x14ac:dyDescent="0.25"/>
    <row r="253874" x14ac:dyDescent="0.25"/>
    <row r="253875" x14ac:dyDescent="0.25"/>
    <row r="253876" x14ac:dyDescent="0.25"/>
    <row r="253877" x14ac:dyDescent="0.25"/>
    <row r="253878" x14ac:dyDescent="0.25"/>
    <row r="253879" x14ac:dyDescent="0.25"/>
    <row r="253880" x14ac:dyDescent="0.25"/>
    <row r="253881" x14ac:dyDescent="0.25"/>
    <row r="253882" x14ac:dyDescent="0.25"/>
    <row r="253883" x14ac:dyDescent="0.25"/>
    <row r="253884" x14ac:dyDescent="0.25"/>
    <row r="253885" x14ac:dyDescent="0.25"/>
    <row r="253886" x14ac:dyDescent="0.25"/>
    <row r="253887" x14ac:dyDescent="0.25"/>
    <row r="253888" x14ac:dyDescent="0.25"/>
    <row r="253889" x14ac:dyDescent="0.25"/>
    <row r="253890" x14ac:dyDescent="0.25"/>
    <row r="253891" x14ac:dyDescent="0.25"/>
    <row r="253892" x14ac:dyDescent="0.25"/>
    <row r="253893" x14ac:dyDescent="0.25"/>
    <row r="253894" x14ac:dyDescent="0.25"/>
    <row r="253895" x14ac:dyDescent="0.25"/>
    <row r="253896" x14ac:dyDescent="0.25"/>
    <row r="253897" x14ac:dyDescent="0.25"/>
    <row r="253898" x14ac:dyDescent="0.25"/>
    <row r="253899" x14ac:dyDescent="0.25"/>
    <row r="253900" x14ac:dyDescent="0.25"/>
    <row r="253901" x14ac:dyDescent="0.25"/>
    <row r="253902" x14ac:dyDescent="0.25"/>
    <row r="253903" x14ac:dyDescent="0.25"/>
    <row r="253904" x14ac:dyDescent="0.25"/>
    <row r="253905" x14ac:dyDescent="0.25"/>
    <row r="253906" x14ac:dyDescent="0.25"/>
    <row r="253907" x14ac:dyDescent="0.25"/>
    <row r="253908" x14ac:dyDescent="0.25"/>
    <row r="253909" x14ac:dyDescent="0.25"/>
    <row r="253910" x14ac:dyDescent="0.25"/>
    <row r="253911" x14ac:dyDescent="0.25"/>
    <row r="253912" x14ac:dyDescent="0.25"/>
    <row r="253913" x14ac:dyDescent="0.25"/>
    <row r="253914" x14ac:dyDescent="0.25"/>
    <row r="253915" x14ac:dyDescent="0.25"/>
    <row r="253916" x14ac:dyDescent="0.25"/>
    <row r="253917" x14ac:dyDescent="0.25"/>
    <row r="253918" x14ac:dyDescent="0.25"/>
    <row r="253919" x14ac:dyDescent="0.25"/>
    <row r="253920" x14ac:dyDescent="0.25"/>
    <row r="253921" x14ac:dyDescent="0.25"/>
    <row r="253922" x14ac:dyDescent="0.25"/>
    <row r="253923" x14ac:dyDescent="0.25"/>
    <row r="253924" x14ac:dyDescent="0.25"/>
    <row r="253925" x14ac:dyDescent="0.25"/>
    <row r="253926" x14ac:dyDescent="0.25"/>
    <row r="253927" x14ac:dyDescent="0.25"/>
    <row r="253928" x14ac:dyDescent="0.25"/>
    <row r="253929" x14ac:dyDescent="0.25"/>
    <row r="253930" x14ac:dyDescent="0.25"/>
    <row r="253931" x14ac:dyDescent="0.25"/>
    <row r="253932" x14ac:dyDescent="0.25"/>
    <row r="253933" x14ac:dyDescent="0.25"/>
    <row r="253934" x14ac:dyDescent="0.25"/>
    <row r="253935" x14ac:dyDescent="0.25"/>
    <row r="253936" x14ac:dyDescent="0.25"/>
    <row r="253937" x14ac:dyDescent="0.25"/>
    <row r="253938" x14ac:dyDescent="0.25"/>
    <row r="253939" x14ac:dyDescent="0.25"/>
    <row r="253940" x14ac:dyDescent="0.25"/>
    <row r="253941" x14ac:dyDescent="0.25"/>
    <row r="253942" x14ac:dyDescent="0.25"/>
    <row r="253943" x14ac:dyDescent="0.25"/>
    <row r="253944" x14ac:dyDescent="0.25"/>
    <row r="253945" x14ac:dyDescent="0.25"/>
    <row r="253946" x14ac:dyDescent="0.25"/>
    <row r="253947" x14ac:dyDescent="0.25"/>
    <row r="253948" x14ac:dyDescent="0.25"/>
    <row r="253949" x14ac:dyDescent="0.25"/>
    <row r="253950" x14ac:dyDescent="0.25"/>
    <row r="253951" x14ac:dyDescent="0.25"/>
    <row r="253952" x14ac:dyDescent="0.25"/>
    <row r="253953" x14ac:dyDescent="0.25"/>
    <row r="253954" x14ac:dyDescent="0.25"/>
    <row r="253955" x14ac:dyDescent="0.25"/>
    <row r="253956" x14ac:dyDescent="0.25"/>
    <row r="253957" x14ac:dyDescent="0.25"/>
    <row r="253958" x14ac:dyDescent="0.25"/>
    <row r="253959" x14ac:dyDescent="0.25"/>
    <row r="253960" x14ac:dyDescent="0.25"/>
    <row r="253961" x14ac:dyDescent="0.25"/>
    <row r="253962" x14ac:dyDescent="0.25"/>
    <row r="253963" x14ac:dyDescent="0.25"/>
    <row r="253964" x14ac:dyDescent="0.25"/>
    <row r="253965" x14ac:dyDescent="0.25"/>
    <row r="253966" x14ac:dyDescent="0.25"/>
    <row r="253967" x14ac:dyDescent="0.25"/>
    <row r="253968" x14ac:dyDescent="0.25"/>
    <row r="253969" x14ac:dyDescent="0.25"/>
    <row r="253970" x14ac:dyDescent="0.25"/>
    <row r="253971" x14ac:dyDescent="0.25"/>
    <row r="253972" x14ac:dyDescent="0.25"/>
    <row r="253973" x14ac:dyDescent="0.25"/>
    <row r="253974" x14ac:dyDescent="0.25"/>
    <row r="253975" x14ac:dyDescent="0.25"/>
    <row r="253976" x14ac:dyDescent="0.25"/>
    <row r="253977" x14ac:dyDescent="0.25"/>
    <row r="253978" x14ac:dyDescent="0.25"/>
    <row r="253979" x14ac:dyDescent="0.25"/>
    <row r="253980" x14ac:dyDescent="0.25"/>
    <row r="253981" x14ac:dyDescent="0.25"/>
    <row r="253982" x14ac:dyDescent="0.25"/>
    <row r="253983" x14ac:dyDescent="0.25"/>
    <row r="253984" x14ac:dyDescent="0.25"/>
    <row r="253985" x14ac:dyDescent="0.25"/>
    <row r="253986" x14ac:dyDescent="0.25"/>
    <row r="253987" x14ac:dyDescent="0.25"/>
    <row r="253988" x14ac:dyDescent="0.25"/>
    <row r="253989" x14ac:dyDescent="0.25"/>
    <row r="253990" x14ac:dyDescent="0.25"/>
    <row r="253991" x14ac:dyDescent="0.25"/>
    <row r="253992" x14ac:dyDescent="0.25"/>
    <row r="253993" x14ac:dyDescent="0.25"/>
    <row r="253994" x14ac:dyDescent="0.25"/>
    <row r="253995" x14ac:dyDescent="0.25"/>
    <row r="253996" x14ac:dyDescent="0.25"/>
    <row r="253997" x14ac:dyDescent="0.25"/>
    <row r="253998" x14ac:dyDescent="0.25"/>
    <row r="253999" x14ac:dyDescent="0.25"/>
    <row r="254000" x14ac:dyDescent="0.25"/>
    <row r="254001" x14ac:dyDescent="0.25"/>
    <row r="254002" x14ac:dyDescent="0.25"/>
    <row r="254003" x14ac:dyDescent="0.25"/>
    <row r="254004" x14ac:dyDescent="0.25"/>
    <row r="254005" x14ac:dyDescent="0.25"/>
    <row r="254006" x14ac:dyDescent="0.25"/>
    <row r="254007" x14ac:dyDescent="0.25"/>
    <row r="254008" x14ac:dyDescent="0.25"/>
    <row r="254009" x14ac:dyDescent="0.25"/>
    <row r="254010" x14ac:dyDescent="0.25"/>
    <row r="254011" x14ac:dyDescent="0.25"/>
    <row r="254012" x14ac:dyDescent="0.25"/>
    <row r="254013" x14ac:dyDescent="0.25"/>
    <row r="254014" x14ac:dyDescent="0.25"/>
    <row r="254015" x14ac:dyDescent="0.25"/>
    <row r="254016" x14ac:dyDescent="0.25"/>
    <row r="254017" x14ac:dyDescent="0.25"/>
    <row r="254018" x14ac:dyDescent="0.25"/>
    <row r="254019" x14ac:dyDescent="0.25"/>
    <row r="254020" x14ac:dyDescent="0.25"/>
    <row r="254021" x14ac:dyDescent="0.25"/>
    <row r="254022" x14ac:dyDescent="0.25"/>
    <row r="254023" x14ac:dyDescent="0.25"/>
    <row r="254024" x14ac:dyDescent="0.25"/>
    <row r="254025" x14ac:dyDescent="0.25"/>
    <row r="254026" x14ac:dyDescent="0.25"/>
    <row r="254027" x14ac:dyDescent="0.25"/>
    <row r="254028" x14ac:dyDescent="0.25"/>
    <row r="254029" x14ac:dyDescent="0.25"/>
    <row r="254030" x14ac:dyDescent="0.25"/>
    <row r="254031" x14ac:dyDescent="0.25"/>
    <row r="254032" x14ac:dyDescent="0.25"/>
    <row r="254033" x14ac:dyDescent="0.25"/>
    <row r="254034" x14ac:dyDescent="0.25"/>
    <row r="254035" x14ac:dyDescent="0.25"/>
    <row r="254036" x14ac:dyDescent="0.25"/>
    <row r="254037" x14ac:dyDescent="0.25"/>
    <row r="254038" x14ac:dyDescent="0.25"/>
    <row r="254039" x14ac:dyDescent="0.25"/>
    <row r="254040" x14ac:dyDescent="0.25"/>
    <row r="254041" x14ac:dyDescent="0.25"/>
    <row r="254042" x14ac:dyDescent="0.25"/>
    <row r="254043" x14ac:dyDescent="0.25"/>
    <row r="254044" x14ac:dyDescent="0.25"/>
    <row r="254045" x14ac:dyDescent="0.25"/>
    <row r="254046" x14ac:dyDescent="0.25"/>
    <row r="254047" x14ac:dyDescent="0.25"/>
    <row r="254048" x14ac:dyDescent="0.25"/>
    <row r="254049" x14ac:dyDescent="0.25"/>
    <row r="254050" x14ac:dyDescent="0.25"/>
    <row r="254051" x14ac:dyDescent="0.25"/>
    <row r="254052" x14ac:dyDescent="0.25"/>
    <row r="254053" x14ac:dyDescent="0.25"/>
    <row r="254054" x14ac:dyDescent="0.25"/>
    <row r="254055" x14ac:dyDescent="0.25"/>
    <row r="254056" x14ac:dyDescent="0.25"/>
    <row r="254057" x14ac:dyDescent="0.25"/>
    <row r="254058" x14ac:dyDescent="0.25"/>
    <row r="254059" x14ac:dyDescent="0.25"/>
    <row r="254060" x14ac:dyDescent="0.25"/>
    <row r="254061" x14ac:dyDescent="0.25"/>
    <row r="254062" x14ac:dyDescent="0.25"/>
    <row r="254063" x14ac:dyDescent="0.25"/>
    <row r="254064" x14ac:dyDescent="0.25"/>
    <row r="254065" x14ac:dyDescent="0.25"/>
    <row r="254066" x14ac:dyDescent="0.25"/>
    <row r="254067" x14ac:dyDescent="0.25"/>
    <row r="254068" x14ac:dyDescent="0.25"/>
    <row r="254069" x14ac:dyDescent="0.25"/>
    <row r="254070" x14ac:dyDescent="0.25"/>
    <row r="254071" x14ac:dyDescent="0.25"/>
    <row r="254072" x14ac:dyDescent="0.25"/>
    <row r="254073" x14ac:dyDescent="0.25"/>
    <row r="254074" x14ac:dyDescent="0.25"/>
    <row r="254075" x14ac:dyDescent="0.25"/>
    <row r="254076" x14ac:dyDescent="0.25"/>
    <row r="254077" x14ac:dyDescent="0.25"/>
    <row r="254078" x14ac:dyDescent="0.25"/>
    <row r="254079" x14ac:dyDescent="0.25"/>
    <row r="254080" x14ac:dyDescent="0.25"/>
    <row r="254081" x14ac:dyDescent="0.25"/>
    <row r="254082" x14ac:dyDescent="0.25"/>
    <row r="254083" x14ac:dyDescent="0.25"/>
    <row r="254084" x14ac:dyDescent="0.25"/>
    <row r="254085" x14ac:dyDescent="0.25"/>
    <row r="254086" x14ac:dyDescent="0.25"/>
    <row r="254087" x14ac:dyDescent="0.25"/>
    <row r="254088" x14ac:dyDescent="0.25"/>
    <row r="254089" x14ac:dyDescent="0.25"/>
    <row r="254090" x14ac:dyDescent="0.25"/>
    <row r="254091" x14ac:dyDescent="0.25"/>
    <row r="254092" x14ac:dyDescent="0.25"/>
    <row r="254093" x14ac:dyDescent="0.25"/>
    <row r="254094" x14ac:dyDescent="0.25"/>
    <row r="254095" x14ac:dyDescent="0.25"/>
    <row r="254096" x14ac:dyDescent="0.25"/>
    <row r="254097" x14ac:dyDescent="0.25"/>
    <row r="254098" x14ac:dyDescent="0.25"/>
    <row r="254099" x14ac:dyDescent="0.25"/>
    <row r="254100" x14ac:dyDescent="0.25"/>
    <row r="254101" x14ac:dyDescent="0.25"/>
    <row r="254102" x14ac:dyDescent="0.25"/>
    <row r="254103" x14ac:dyDescent="0.25"/>
    <row r="254104" x14ac:dyDescent="0.25"/>
    <row r="254105" x14ac:dyDescent="0.25"/>
    <row r="254106" x14ac:dyDescent="0.25"/>
    <row r="254107" x14ac:dyDescent="0.25"/>
    <row r="254108" x14ac:dyDescent="0.25"/>
    <row r="254109" x14ac:dyDescent="0.25"/>
    <row r="254110" x14ac:dyDescent="0.25"/>
    <row r="254111" x14ac:dyDescent="0.25"/>
    <row r="254112" x14ac:dyDescent="0.25"/>
    <row r="254113" x14ac:dyDescent="0.25"/>
    <row r="254114" x14ac:dyDescent="0.25"/>
    <row r="254115" x14ac:dyDescent="0.25"/>
    <row r="254116" x14ac:dyDescent="0.25"/>
    <row r="254117" x14ac:dyDescent="0.25"/>
    <row r="254118" x14ac:dyDescent="0.25"/>
    <row r="254119" x14ac:dyDescent="0.25"/>
    <row r="254120" x14ac:dyDescent="0.25"/>
    <row r="254121" x14ac:dyDescent="0.25"/>
    <row r="254122" x14ac:dyDescent="0.25"/>
    <row r="254123" x14ac:dyDescent="0.25"/>
    <row r="254124" x14ac:dyDescent="0.25"/>
    <row r="254125" x14ac:dyDescent="0.25"/>
    <row r="254126" x14ac:dyDescent="0.25"/>
    <row r="254127" x14ac:dyDescent="0.25"/>
    <row r="254128" x14ac:dyDescent="0.25"/>
    <row r="254129" x14ac:dyDescent="0.25"/>
    <row r="254130" x14ac:dyDescent="0.25"/>
    <row r="254131" x14ac:dyDescent="0.25"/>
    <row r="254132" x14ac:dyDescent="0.25"/>
    <row r="254133" x14ac:dyDescent="0.25"/>
    <row r="254134" x14ac:dyDescent="0.25"/>
    <row r="254135" x14ac:dyDescent="0.25"/>
    <row r="254136" x14ac:dyDescent="0.25"/>
    <row r="254137" x14ac:dyDescent="0.25"/>
    <row r="254138" x14ac:dyDescent="0.25"/>
    <row r="254139" x14ac:dyDescent="0.25"/>
    <row r="254140" x14ac:dyDescent="0.25"/>
    <row r="254141" x14ac:dyDescent="0.25"/>
    <row r="254142" x14ac:dyDescent="0.25"/>
    <row r="254143" x14ac:dyDescent="0.25"/>
    <row r="254144" x14ac:dyDescent="0.25"/>
    <row r="254145" x14ac:dyDescent="0.25"/>
    <row r="254146" x14ac:dyDescent="0.25"/>
    <row r="254147" x14ac:dyDescent="0.25"/>
    <row r="254148" x14ac:dyDescent="0.25"/>
    <row r="254149" x14ac:dyDescent="0.25"/>
    <row r="254150" x14ac:dyDescent="0.25"/>
    <row r="254151" x14ac:dyDescent="0.25"/>
    <row r="254152" x14ac:dyDescent="0.25"/>
    <row r="254153" x14ac:dyDescent="0.25"/>
    <row r="254154" x14ac:dyDescent="0.25"/>
    <row r="254155" x14ac:dyDescent="0.25"/>
    <row r="254156" x14ac:dyDescent="0.25"/>
    <row r="254157" x14ac:dyDescent="0.25"/>
    <row r="254158" x14ac:dyDescent="0.25"/>
    <row r="254159" x14ac:dyDescent="0.25"/>
    <row r="254160" x14ac:dyDescent="0.25"/>
    <row r="254161" x14ac:dyDescent="0.25"/>
    <row r="254162" x14ac:dyDescent="0.25"/>
    <row r="254163" x14ac:dyDescent="0.25"/>
    <row r="254164" x14ac:dyDescent="0.25"/>
    <row r="254165" x14ac:dyDescent="0.25"/>
    <row r="254166" x14ac:dyDescent="0.25"/>
    <row r="254167" x14ac:dyDescent="0.25"/>
    <row r="254168" x14ac:dyDescent="0.25"/>
    <row r="254169" x14ac:dyDescent="0.25"/>
    <row r="254170" x14ac:dyDescent="0.25"/>
    <row r="254171" x14ac:dyDescent="0.25"/>
    <row r="254172" x14ac:dyDescent="0.25"/>
    <row r="254173" x14ac:dyDescent="0.25"/>
    <row r="254174" x14ac:dyDescent="0.25"/>
    <row r="254175" x14ac:dyDescent="0.25"/>
    <row r="254176" x14ac:dyDescent="0.25"/>
    <row r="254177" x14ac:dyDescent="0.25"/>
    <row r="254178" x14ac:dyDescent="0.25"/>
    <row r="254179" x14ac:dyDescent="0.25"/>
    <row r="254180" x14ac:dyDescent="0.25"/>
    <row r="254181" x14ac:dyDescent="0.25"/>
    <row r="254182" x14ac:dyDescent="0.25"/>
    <row r="254183" x14ac:dyDescent="0.25"/>
    <row r="254184" x14ac:dyDescent="0.25"/>
    <row r="254185" x14ac:dyDescent="0.25"/>
    <row r="254186" x14ac:dyDescent="0.25"/>
    <row r="254187" x14ac:dyDescent="0.25"/>
    <row r="254188" x14ac:dyDescent="0.25"/>
    <row r="254189" x14ac:dyDescent="0.25"/>
    <row r="254190" x14ac:dyDescent="0.25"/>
    <row r="254191" x14ac:dyDescent="0.25"/>
    <row r="254192" x14ac:dyDescent="0.25"/>
    <row r="254193" x14ac:dyDescent="0.25"/>
    <row r="254194" x14ac:dyDescent="0.25"/>
    <row r="254195" x14ac:dyDescent="0.25"/>
    <row r="254196" x14ac:dyDescent="0.25"/>
    <row r="254197" x14ac:dyDescent="0.25"/>
    <row r="254198" x14ac:dyDescent="0.25"/>
    <row r="254199" x14ac:dyDescent="0.25"/>
    <row r="254200" x14ac:dyDescent="0.25"/>
    <row r="254201" x14ac:dyDescent="0.25"/>
    <row r="254202" x14ac:dyDescent="0.25"/>
    <row r="254203" x14ac:dyDescent="0.25"/>
    <row r="254204" x14ac:dyDescent="0.25"/>
    <row r="254205" x14ac:dyDescent="0.25"/>
    <row r="254206" x14ac:dyDescent="0.25"/>
    <row r="254207" x14ac:dyDescent="0.25"/>
    <row r="254208" x14ac:dyDescent="0.25"/>
    <row r="254209" x14ac:dyDescent="0.25"/>
    <row r="254210" x14ac:dyDescent="0.25"/>
    <row r="254211" x14ac:dyDescent="0.25"/>
    <row r="254212" x14ac:dyDescent="0.25"/>
    <row r="254213" x14ac:dyDescent="0.25"/>
    <row r="254214" x14ac:dyDescent="0.25"/>
    <row r="254215" x14ac:dyDescent="0.25"/>
    <row r="254216" x14ac:dyDescent="0.25"/>
    <row r="254217" x14ac:dyDescent="0.25"/>
    <row r="254218" x14ac:dyDescent="0.25"/>
    <row r="254219" x14ac:dyDescent="0.25"/>
    <row r="254220" x14ac:dyDescent="0.25"/>
    <row r="254221" x14ac:dyDescent="0.25"/>
    <row r="254222" x14ac:dyDescent="0.25"/>
    <row r="254223" x14ac:dyDescent="0.25"/>
    <row r="254224" x14ac:dyDescent="0.25"/>
    <row r="254225" x14ac:dyDescent="0.25"/>
    <row r="254226" x14ac:dyDescent="0.25"/>
    <row r="254227" x14ac:dyDescent="0.25"/>
    <row r="254228" x14ac:dyDescent="0.25"/>
    <row r="254229" x14ac:dyDescent="0.25"/>
    <row r="254230" x14ac:dyDescent="0.25"/>
    <row r="254231" x14ac:dyDescent="0.25"/>
    <row r="254232" x14ac:dyDescent="0.25"/>
    <row r="254233" x14ac:dyDescent="0.25"/>
    <row r="254234" x14ac:dyDescent="0.25"/>
    <row r="254235" x14ac:dyDescent="0.25"/>
    <row r="254236" x14ac:dyDescent="0.25"/>
    <row r="254237" x14ac:dyDescent="0.25"/>
    <row r="254238" x14ac:dyDescent="0.25"/>
    <row r="254239" x14ac:dyDescent="0.25"/>
    <row r="254240" x14ac:dyDescent="0.25"/>
    <row r="254241" x14ac:dyDescent="0.25"/>
    <row r="254242" x14ac:dyDescent="0.25"/>
    <row r="254243" x14ac:dyDescent="0.25"/>
    <row r="254244" x14ac:dyDescent="0.25"/>
    <row r="254245" x14ac:dyDescent="0.25"/>
    <row r="254246" x14ac:dyDescent="0.25"/>
    <row r="254247" x14ac:dyDescent="0.25"/>
    <row r="254248" x14ac:dyDescent="0.25"/>
    <row r="254249" x14ac:dyDescent="0.25"/>
    <row r="254250" x14ac:dyDescent="0.25"/>
    <row r="254251" x14ac:dyDescent="0.25"/>
    <row r="254252" x14ac:dyDescent="0.25"/>
    <row r="254253" x14ac:dyDescent="0.25"/>
    <row r="254254" x14ac:dyDescent="0.25"/>
    <row r="254255" x14ac:dyDescent="0.25"/>
    <row r="254256" x14ac:dyDescent="0.25"/>
    <row r="254257" x14ac:dyDescent="0.25"/>
    <row r="254258" x14ac:dyDescent="0.25"/>
    <row r="254259" x14ac:dyDescent="0.25"/>
    <row r="254260" x14ac:dyDescent="0.25"/>
    <row r="254261" x14ac:dyDescent="0.25"/>
    <row r="254262" x14ac:dyDescent="0.25"/>
    <row r="254263" x14ac:dyDescent="0.25"/>
    <row r="254264" x14ac:dyDescent="0.25"/>
    <row r="254265" x14ac:dyDescent="0.25"/>
    <row r="254266" x14ac:dyDescent="0.25"/>
    <row r="254267" x14ac:dyDescent="0.25"/>
    <row r="254268" x14ac:dyDescent="0.25"/>
    <row r="254269" x14ac:dyDescent="0.25"/>
    <row r="254270" x14ac:dyDescent="0.25"/>
    <row r="254271" x14ac:dyDescent="0.25"/>
    <row r="254272" x14ac:dyDescent="0.25"/>
    <row r="254273" x14ac:dyDescent="0.25"/>
    <row r="254274" x14ac:dyDescent="0.25"/>
    <row r="254275" x14ac:dyDescent="0.25"/>
    <row r="254276" x14ac:dyDescent="0.25"/>
    <row r="254277" x14ac:dyDescent="0.25"/>
    <row r="254278" x14ac:dyDescent="0.25"/>
    <row r="254279" x14ac:dyDescent="0.25"/>
    <row r="254280" x14ac:dyDescent="0.25"/>
    <row r="254281" x14ac:dyDescent="0.25"/>
    <row r="254282" x14ac:dyDescent="0.25"/>
    <row r="254283" x14ac:dyDescent="0.25"/>
    <row r="254284" x14ac:dyDescent="0.25"/>
    <row r="254285" x14ac:dyDescent="0.25"/>
    <row r="254286" x14ac:dyDescent="0.25"/>
    <row r="254287" x14ac:dyDescent="0.25"/>
    <row r="254288" x14ac:dyDescent="0.25"/>
    <row r="254289" x14ac:dyDescent="0.25"/>
    <row r="254290" x14ac:dyDescent="0.25"/>
    <row r="254291" x14ac:dyDescent="0.25"/>
    <row r="254292" x14ac:dyDescent="0.25"/>
    <row r="254293" x14ac:dyDescent="0.25"/>
    <row r="254294" x14ac:dyDescent="0.25"/>
    <row r="254295" x14ac:dyDescent="0.25"/>
    <row r="254296" x14ac:dyDescent="0.25"/>
    <row r="254297" x14ac:dyDescent="0.25"/>
    <row r="254298" x14ac:dyDescent="0.25"/>
    <row r="254299" x14ac:dyDescent="0.25"/>
    <row r="254300" x14ac:dyDescent="0.25"/>
    <row r="254301" x14ac:dyDescent="0.25"/>
    <row r="254302" x14ac:dyDescent="0.25"/>
    <row r="254303" x14ac:dyDescent="0.25"/>
    <row r="254304" x14ac:dyDescent="0.25"/>
    <row r="254305" x14ac:dyDescent="0.25"/>
    <row r="254306" x14ac:dyDescent="0.25"/>
    <row r="254307" x14ac:dyDescent="0.25"/>
    <row r="254308" x14ac:dyDescent="0.25"/>
    <row r="254309" x14ac:dyDescent="0.25"/>
    <row r="254310" x14ac:dyDescent="0.25"/>
    <row r="254311" x14ac:dyDescent="0.25"/>
    <row r="254312" x14ac:dyDescent="0.25"/>
    <row r="254313" x14ac:dyDescent="0.25"/>
    <row r="254314" x14ac:dyDescent="0.25"/>
    <row r="254315" x14ac:dyDescent="0.25"/>
    <row r="254316" x14ac:dyDescent="0.25"/>
    <row r="254317" x14ac:dyDescent="0.25"/>
    <row r="254318" x14ac:dyDescent="0.25"/>
    <row r="254319" x14ac:dyDescent="0.25"/>
    <row r="254320" x14ac:dyDescent="0.25"/>
    <row r="254321" x14ac:dyDescent="0.25"/>
    <row r="254322" x14ac:dyDescent="0.25"/>
    <row r="254323" x14ac:dyDescent="0.25"/>
    <row r="254324" x14ac:dyDescent="0.25"/>
    <row r="254325" x14ac:dyDescent="0.25"/>
    <row r="254326" x14ac:dyDescent="0.25"/>
    <row r="254327" x14ac:dyDescent="0.25"/>
    <row r="254328" x14ac:dyDescent="0.25"/>
    <row r="254329" x14ac:dyDescent="0.25"/>
    <row r="254330" x14ac:dyDescent="0.25"/>
    <row r="254331" x14ac:dyDescent="0.25"/>
    <row r="254332" x14ac:dyDescent="0.25"/>
    <row r="254333" x14ac:dyDescent="0.25"/>
    <row r="254334" x14ac:dyDescent="0.25"/>
    <row r="254335" x14ac:dyDescent="0.25"/>
    <row r="254336" x14ac:dyDescent="0.25"/>
    <row r="254337" x14ac:dyDescent="0.25"/>
    <row r="254338" x14ac:dyDescent="0.25"/>
    <row r="254339" x14ac:dyDescent="0.25"/>
    <row r="254340" x14ac:dyDescent="0.25"/>
    <row r="254341" x14ac:dyDescent="0.25"/>
    <row r="254342" x14ac:dyDescent="0.25"/>
    <row r="254343" x14ac:dyDescent="0.25"/>
    <row r="254344" x14ac:dyDescent="0.25"/>
    <row r="254345" x14ac:dyDescent="0.25"/>
    <row r="254346" x14ac:dyDescent="0.25"/>
    <row r="254347" x14ac:dyDescent="0.25"/>
    <row r="254348" x14ac:dyDescent="0.25"/>
    <row r="254349" x14ac:dyDescent="0.25"/>
    <row r="254350" x14ac:dyDescent="0.25"/>
    <row r="254351" x14ac:dyDescent="0.25"/>
    <row r="254352" x14ac:dyDescent="0.25"/>
    <row r="254353" x14ac:dyDescent="0.25"/>
    <row r="254354" x14ac:dyDescent="0.25"/>
    <row r="254355" x14ac:dyDescent="0.25"/>
    <row r="254356" x14ac:dyDescent="0.25"/>
    <row r="254357" x14ac:dyDescent="0.25"/>
    <row r="254358" x14ac:dyDescent="0.25"/>
    <row r="254359" x14ac:dyDescent="0.25"/>
    <row r="254360" x14ac:dyDescent="0.25"/>
    <row r="254361" x14ac:dyDescent="0.25"/>
    <row r="254362" x14ac:dyDescent="0.25"/>
    <row r="254363" x14ac:dyDescent="0.25"/>
    <row r="254364" x14ac:dyDescent="0.25"/>
    <row r="254365" x14ac:dyDescent="0.25"/>
    <row r="254366" x14ac:dyDescent="0.25"/>
    <row r="254367" x14ac:dyDescent="0.25"/>
    <row r="254368" x14ac:dyDescent="0.25"/>
    <row r="254369" x14ac:dyDescent="0.25"/>
    <row r="254370" x14ac:dyDescent="0.25"/>
    <row r="254371" x14ac:dyDescent="0.25"/>
    <row r="254372" x14ac:dyDescent="0.25"/>
    <row r="254373" x14ac:dyDescent="0.25"/>
    <row r="254374" x14ac:dyDescent="0.25"/>
    <row r="254375" x14ac:dyDescent="0.25"/>
    <row r="254376" x14ac:dyDescent="0.25"/>
    <row r="254377" x14ac:dyDescent="0.25"/>
    <row r="254378" x14ac:dyDescent="0.25"/>
    <row r="254379" x14ac:dyDescent="0.25"/>
    <row r="254380" x14ac:dyDescent="0.25"/>
    <row r="254381" x14ac:dyDescent="0.25"/>
    <row r="254382" x14ac:dyDescent="0.25"/>
    <row r="254383" x14ac:dyDescent="0.25"/>
    <row r="254384" x14ac:dyDescent="0.25"/>
    <row r="254385" x14ac:dyDescent="0.25"/>
    <row r="254386" x14ac:dyDescent="0.25"/>
    <row r="254387" x14ac:dyDescent="0.25"/>
    <row r="254388" x14ac:dyDescent="0.25"/>
    <row r="254389" x14ac:dyDescent="0.25"/>
    <row r="254390" x14ac:dyDescent="0.25"/>
    <row r="254391" x14ac:dyDescent="0.25"/>
    <row r="254392" x14ac:dyDescent="0.25"/>
    <row r="254393" x14ac:dyDescent="0.25"/>
    <row r="254394" x14ac:dyDescent="0.25"/>
    <row r="254395" x14ac:dyDescent="0.25"/>
    <row r="254396" x14ac:dyDescent="0.25"/>
    <row r="254397" x14ac:dyDescent="0.25"/>
    <row r="254398" x14ac:dyDescent="0.25"/>
    <row r="254399" x14ac:dyDescent="0.25"/>
    <row r="254400" x14ac:dyDescent="0.25"/>
    <row r="254401" x14ac:dyDescent="0.25"/>
    <row r="254402" x14ac:dyDescent="0.25"/>
    <row r="254403" x14ac:dyDescent="0.25"/>
    <row r="254404" x14ac:dyDescent="0.25"/>
    <row r="254405" x14ac:dyDescent="0.25"/>
    <row r="254406" x14ac:dyDescent="0.25"/>
    <row r="254407" x14ac:dyDescent="0.25"/>
    <row r="254408" x14ac:dyDescent="0.25"/>
    <row r="254409" x14ac:dyDescent="0.25"/>
    <row r="254410" x14ac:dyDescent="0.25"/>
    <row r="254411" x14ac:dyDescent="0.25"/>
    <row r="254412" x14ac:dyDescent="0.25"/>
    <row r="254413" x14ac:dyDescent="0.25"/>
    <row r="254414" x14ac:dyDescent="0.25"/>
    <row r="254415" x14ac:dyDescent="0.25"/>
    <row r="254416" x14ac:dyDescent="0.25"/>
    <row r="254417" x14ac:dyDescent="0.25"/>
    <row r="254418" x14ac:dyDescent="0.25"/>
    <row r="254419" x14ac:dyDescent="0.25"/>
    <row r="254420" x14ac:dyDescent="0.25"/>
    <row r="254421" x14ac:dyDescent="0.25"/>
    <row r="254422" x14ac:dyDescent="0.25"/>
    <row r="254423" x14ac:dyDescent="0.25"/>
    <row r="254424" x14ac:dyDescent="0.25"/>
    <row r="254425" x14ac:dyDescent="0.25"/>
    <row r="254426" x14ac:dyDescent="0.25"/>
    <row r="254427" x14ac:dyDescent="0.25"/>
    <row r="254428" x14ac:dyDescent="0.25"/>
    <row r="254429" x14ac:dyDescent="0.25"/>
    <row r="254430" x14ac:dyDescent="0.25"/>
    <row r="254431" x14ac:dyDescent="0.25"/>
    <row r="254432" x14ac:dyDescent="0.25"/>
    <row r="254433" x14ac:dyDescent="0.25"/>
    <row r="254434" x14ac:dyDescent="0.25"/>
    <row r="254435" x14ac:dyDescent="0.25"/>
    <row r="254436" x14ac:dyDescent="0.25"/>
    <row r="254437" x14ac:dyDescent="0.25"/>
    <row r="254438" x14ac:dyDescent="0.25"/>
    <row r="254439" x14ac:dyDescent="0.25"/>
    <row r="254440" x14ac:dyDescent="0.25"/>
    <row r="254441" x14ac:dyDescent="0.25"/>
    <row r="254442" x14ac:dyDescent="0.25"/>
    <row r="254443" x14ac:dyDescent="0.25"/>
    <row r="254444" x14ac:dyDescent="0.25"/>
    <row r="254445" x14ac:dyDescent="0.25"/>
    <row r="254446" x14ac:dyDescent="0.25"/>
    <row r="254447" x14ac:dyDescent="0.25"/>
    <row r="254448" x14ac:dyDescent="0.25"/>
    <row r="254449" x14ac:dyDescent="0.25"/>
    <row r="254450" x14ac:dyDescent="0.25"/>
    <row r="254451" x14ac:dyDescent="0.25"/>
    <row r="254452" x14ac:dyDescent="0.25"/>
    <row r="254453" x14ac:dyDescent="0.25"/>
    <row r="254454" x14ac:dyDescent="0.25"/>
    <row r="254455" x14ac:dyDescent="0.25"/>
    <row r="254456" x14ac:dyDescent="0.25"/>
    <row r="254457" x14ac:dyDescent="0.25"/>
    <row r="254458" x14ac:dyDescent="0.25"/>
    <row r="254459" x14ac:dyDescent="0.25"/>
    <row r="254460" x14ac:dyDescent="0.25"/>
    <row r="254461" x14ac:dyDescent="0.25"/>
    <row r="254462" x14ac:dyDescent="0.25"/>
    <row r="254463" x14ac:dyDescent="0.25"/>
    <row r="254464" x14ac:dyDescent="0.25"/>
    <row r="254465" x14ac:dyDescent="0.25"/>
    <row r="254466" x14ac:dyDescent="0.25"/>
    <row r="254467" x14ac:dyDescent="0.25"/>
    <row r="254468" x14ac:dyDescent="0.25"/>
    <row r="254469" x14ac:dyDescent="0.25"/>
    <row r="254470" x14ac:dyDescent="0.25"/>
    <row r="254471" x14ac:dyDescent="0.25"/>
    <row r="254472" x14ac:dyDescent="0.25"/>
    <row r="254473" x14ac:dyDescent="0.25"/>
    <row r="254474" x14ac:dyDescent="0.25"/>
    <row r="254475" x14ac:dyDescent="0.25"/>
    <row r="254476" x14ac:dyDescent="0.25"/>
    <row r="254477" x14ac:dyDescent="0.25"/>
    <row r="254478" x14ac:dyDescent="0.25"/>
    <row r="254479" x14ac:dyDescent="0.25"/>
    <row r="254480" x14ac:dyDescent="0.25"/>
    <row r="254481" x14ac:dyDescent="0.25"/>
    <row r="254482" x14ac:dyDescent="0.25"/>
    <row r="254483" x14ac:dyDescent="0.25"/>
    <row r="254484" x14ac:dyDescent="0.25"/>
    <row r="254485" x14ac:dyDescent="0.25"/>
    <row r="254486" x14ac:dyDescent="0.25"/>
    <row r="254487" x14ac:dyDescent="0.25"/>
    <row r="254488" x14ac:dyDescent="0.25"/>
    <row r="254489" x14ac:dyDescent="0.25"/>
    <row r="254490" x14ac:dyDescent="0.25"/>
    <row r="254491" x14ac:dyDescent="0.25"/>
    <row r="254492" x14ac:dyDescent="0.25"/>
    <row r="254493" x14ac:dyDescent="0.25"/>
    <row r="254494" x14ac:dyDescent="0.25"/>
    <row r="254495" x14ac:dyDescent="0.25"/>
    <row r="254496" x14ac:dyDescent="0.25"/>
    <row r="254497" x14ac:dyDescent="0.25"/>
    <row r="254498" x14ac:dyDescent="0.25"/>
    <row r="254499" x14ac:dyDescent="0.25"/>
    <row r="254500" x14ac:dyDescent="0.25"/>
    <row r="254501" x14ac:dyDescent="0.25"/>
    <row r="254502" x14ac:dyDescent="0.25"/>
    <row r="254503" x14ac:dyDescent="0.25"/>
    <row r="254504" x14ac:dyDescent="0.25"/>
    <row r="254505" x14ac:dyDescent="0.25"/>
    <row r="254506" x14ac:dyDescent="0.25"/>
    <row r="254507" x14ac:dyDescent="0.25"/>
    <row r="254508" x14ac:dyDescent="0.25"/>
    <row r="254509" x14ac:dyDescent="0.25"/>
    <row r="254510" x14ac:dyDescent="0.25"/>
    <row r="254511" x14ac:dyDescent="0.25"/>
    <row r="254512" x14ac:dyDescent="0.25"/>
    <row r="254513" x14ac:dyDescent="0.25"/>
    <row r="254514" x14ac:dyDescent="0.25"/>
    <row r="254515" x14ac:dyDescent="0.25"/>
    <row r="254516" x14ac:dyDescent="0.25"/>
    <row r="254517" x14ac:dyDescent="0.25"/>
    <row r="254518" x14ac:dyDescent="0.25"/>
    <row r="254519" x14ac:dyDescent="0.25"/>
    <row r="254520" x14ac:dyDescent="0.25"/>
    <row r="254521" x14ac:dyDescent="0.25"/>
    <row r="254522" x14ac:dyDescent="0.25"/>
    <row r="254523" x14ac:dyDescent="0.25"/>
    <row r="254524" x14ac:dyDescent="0.25"/>
    <row r="254525" x14ac:dyDescent="0.25"/>
    <row r="254526" x14ac:dyDescent="0.25"/>
    <row r="254527" x14ac:dyDescent="0.25"/>
    <row r="254528" x14ac:dyDescent="0.25"/>
    <row r="254529" x14ac:dyDescent="0.25"/>
    <row r="254530" x14ac:dyDescent="0.25"/>
    <row r="254531" x14ac:dyDescent="0.25"/>
    <row r="254532" x14ac:dyDescent="0.25"/>
    <row r="254533" x14ac:dyDescent="0.25"/>
    <row r="254534" x14ac:dyDescent="0.25"/>
    <row r="254535" x14ac:dyDescent="0.25"/>
    <row r="254536" x14ac:dyDescent="0.25"/>
    <row r="254537" x14ac:dyDescent="0.25"/>
    <row r="254538" x14ac:dyDescent="0.25"/>
    <row r="254539" x14ac:dyDescent="0.25"/>
    <row r="254540" x14ac:dyDescent="0.25"/>
    <row r="254541" x14ac:dyDescent="0.25"/>
    <row r="254542" x14ac:dyDescent="0.25"/>
    <row r="254543" x14ac:dyDescent="0.25"/>
    <row r="254544" x14ac:dyDescent="0.25"/>
    <row r="254545" x14ac:dyDescent="0.25"/>
    <row r="254546" x14ac:dyDescent="0.25"/>
    <row r="254547" x14ac:dyDescent="0.25"/>
    <row r="254548" x14ac:dyDescent="0.25"/>
    <row r="254549" x14ac:dyDescent="0.25"/>
    <row r="254550" x14ac:dyDescent="0.25"/>
    <row r="254551" x14ac:dyDescent="0.25"/>
    <row r="254552" x14ac:dyDescent="0.25"/>
    <row r="254553" x14ac:dyDescent="0.25"/>
    <row r="254554" x14ac:dyDescent="0.25"/>
    <row r="254555" x14ac:dyDescent="0.25"/>
    <row r="254556" x14ac:dyDescent="0.25"/>
    <row r="254557" x14ac:dyDescent="0.25"/>
    <row r="254558" x14ac:dyDescent="0.25"/>
    <row r="254559" x14ac:dyDescent="0.25"/>
    <row r="254560" x14ac:dyDescent="0.25"/>
    <row r="254561" x14ac:dyDescent="0.25"/>
    <row r="254562" x14ac:dyDescent="0.25"/>
    <row r="254563" x14ac:dyDescent="0.25"/>
    <row r="254564" x14ac:dyDescent="0.25"/>
    <row r="254565" x14ac:dyDescent="0.25"/>
    <row r="254566" x14ac:dyDescent="0.25"/>
    <row r="254567" x14ac:dyDescent="0.25"/>
    <row r="254568" x14ac:dyDescent="0.25"/>
    <row r="254569" x14ac:dyDescent="0.25"/>
    <row r="254570" x14ac:dyDescent="0.25"/>
    <row r="254571" x14ac:dyDescent="0.25"/>
    <row r="254572" x14ac:dyDescent="0.25"/>
    <row r="254573" x14ac:dyDescent="0.25"/>
    <row r="254574" x14ac:dyDescent="0.25"/>
    <row r="254575" x14ac:dyDescent="0.25"/>
    <row r="254576" x14ac:dyDescent="0.25"/>
    <row r="254577" x14ac:dyDescent="0.25"/>
    <row r="254578" x14ac:dyDescent="0.25"/>
    <row r="254579" x14ac:dyDescent="0.25"/>
    <row r="254580" x14ac:dyDescent="0.25"/>
    <row r="254581" x14ac:dyDescent="0.25"/>
    <row r="254582" x14ac:dyDescent="0.25"/>
    <row r="254583" x14ac:dyDescent="0.25"/>
    <row r="254584" x14ac:dyDescent="0.25"/>
    <row r="254585" x14ac:dyDescent="0.25"/>
    <row r="254586" x14ac:dyDescent="0.25"/>
    <row r="254587" x14ac:dyDescent="0.25"/>
    <row r="254588" x14ac:dyDescent="0.25"/>
    <row r="254589" x14ac:dyDescent="0.25"/>
    <row r="254590" x14ac:dyDescent="0.25"/>
    <row r="254591" x14ac:dyDescent="0.25"/>
    <row r="254592" x14ac:dyDescent="0.25"/>
    <row r="254593" x14ac:dyDescent="0.25"/>
    <row r="254594" x14ac:dyDescent="0.25"/>
    <row r="254595" x14ac:dyDescent="0.25"/>
    <row r="254596" x14ac:dyDescent="0.25"/>
    <row r="254597" x14ac:dyDescent="0.25"/>
    <row r="254598" x14ac:dyDescent="0.25"/>
    <row r="254599" x14ac:dyDescent="0.25"/>
    <row r="254600" x14ac:dyDescent="0.25"/>
    <row r="254601" x14ac:dyDescent="0.25"/>
    <row r="254602" x14ac:dyDescent="0.25"/>
    <row r="254603" x14ac:dyDescent="0.25"/>
    <row r="254604" x14ac:dyDescent="0.25"/>
    <row r="254605" x14ac:dyDescent="0.25"/>
    <row r="254606" x14ac:dyDescent="0.25"/>
    <row r="254607" x14ac:dyDescent="0.25"/>
    <row r="254608" x14ac:dyDescent="0.25"/>
    <row r="254609" x14ac:dyDescent="0.25"/>
    <row r="254610" x14ac:dyDescent="0.25"/>
    <row r="254611" x14ac:dyDescent="0.25"/>
    <row r="254612" x14ac:dyDescent="0.25"/>
    <row r="254613" x14ac:dyDescent="0.25"/>
    <row r="254614" x14ac:dyDescent="0.25"/>
    <row r="254615" x14ac:dyDescent="0.25"/>
    <row r="254616" x14ac:dyDescent="0.25"/>
    <row r="254617" x14ac:dyDescent="0.25"/>
    <row r="254618" x14ac:dyDescent="0.25"/>
    <row r="254619" x14ac:dyDescent="0.25"/>
    <row r="254620" x14ac:dyDescent="0.25"/>
    <row r="254621" x14ac:dyDescent="0.25"/>
    <row r="254622" x14ac:dyDescent="0.25"/>
    <row r="254623" x14ac:dyDescent="0.25"/>
    <row r="254624" x14ac:dyDescent="0.25"/>
    <row r="254625" x14ac:dyDescent="0.25"/>
    <row r="254626" x14ac:dyDescent="0.25"/>
    <row r="254627" x14ac:dyDescent="0.25"/>
    <row r="254628" x14ac:dyDescent="0.25"/>
    <row r="254629" x14ac:dyDescent="0.25"/>
    <row r="254630" x14ac:dyDescent="0.25"/>
    <row r="254631" x14ac:dyDescent="0.25"/>
    <row r="254632" x14ac:dyDescent="0.25"/>
    <row r="254633" x14ac:dyDescent="0.25"/>
    <row r="254634" x14ac:dyDescent="0.25"/>
    <row r="254635" x14ac:dyDescent="0.25"/>
    <row r="254636" x14ac:dyDescent="0.25"/>
    <row r="254637" x14ac:dyDescent="0.25"/>
    <row r="254638" x14ac:dyDescent="0.25"/>
    <row r="254639" x14ac:dyDescent="0.25"/>
    <row r="254640" x14ac:dyDescent="0.25"/>
    <row r="254641" x14ac:dyDescent="0.25"/>
    <row r="254642" x14ac:dyDescent="0.25"/>
    <row r="254643" x14ac:dyDescent="0.25"/>
    <row r="254644" x14ac:dyDescent="0.25"/>
    <row r="254645" x14ac:dyDescent="0.25"/>
    <row r="254646" x14ac:dyDescent="0.25"/>
    <row r="254647" x14ac:dyDescent="0.25"/>
    <row r="254648" x14ac:dyDescent="0.25"/>
    <row r="254649" x14ac:dyDescent="0.25"/>
    <row r="254650" x14ac:dyDescent="0.25"/>
    <row r="254651" x14ac:dyDescent="0.25"/>
    <row r="254652" x14ac:dyDescent="0.25"/>
    <row r="254653" x14ac:dyDescent="0.25"/>
    <row r="254654" x14ac:dyDescent="0.25"/>
    <row r="254655" x14ac:dyDescent="0.25"/>
    <row r="254656" x14ac:dyDescent="0.25"/>
    <row r="254657" x14ac:dyDescent="0.25"/>
    <row r="254658" x14ac:dyDescent="0.25"/>
    <row r="254659" x14ac:dyDescent="0.25"/>
    <row r="254660" x14ac:dyDescent="0.25"/>
    <row r="254661" x14ac:dyDescent="0.25"/>
    <row r="254662" x14ac:dyDescent="0.25"/>
    <row r="254663" x14ac:dyDescent="0.25"/>
    <row r="254664" x14ac:dyDescent="0.25"/>
    <row r="254665" x14ac:dyDescent="0.25"/>
    <row r="254666" x14ac:dyDescent="0.25"/>
    <row r="254667" x14ac:dyDescent="0.25"/>
    <row r="254668" x14ac:dyDescent="0.25"/>
    <row r="254669" x14ac:dyDescent="0.25"/>
    <row r="254670" x14ac:dyDescent="0.25"/>
    <row r="254671" x14ac:dyDescent="0.25"/>
    <row r="254672" x14ac:dyDescent="0.25"/>
    <row r="254673" x14ac:dyDescent="0.25"/>
    <row r="254674" x14ac:dyDescent="0.25"/>
    <row r="254675" x14ac:dyDescent="0.25"/>
    <row r="254676" x14ac:dyDescent="0.25"/>
    <row r="254677" x14ac:dyDescent="0.25"/>
    <row r="254678" x14ac:dyDescent="0.25"/>
    <row r="254679" x14ac:dyDescent="0.25"/>
    <row r="254680" x14ac:dyDescent="0.25"/>
    <row r="254681" x14ac:dyDescent="0.25"/>
    <row r="254682" x14ac:dyDescent="0.25"/>
    <row r="254683" x14ac:dyDescent="0.25"/>
    <row r="254684" x14ac:dyDescent="0.25"/>
    <row r="254685" x14ac:dyDescent="0.25"/>
    <row r="254686" x14ac:dyDescent="0.25"/>
    <row r="254687" x14ac:dyDescent="0.25"/>
    <row r="254688" x14ac:dyDescent="0.25"/>
    <row r="254689" x14ac:dyDescent="0.25"/>
    <row r="254690" x14ac:dyDescent="0.25"/>
    <row r="254691" x14ac:dyDescent="0.25"/>
    <row r="254692" x14ac:dyDescent="0.25"/>
    <row r="254693" x14ac:dyDescent="0.25"/>
    <row r="254694" x14ac:dyDescent="0.25"/>
    <row r="254695" x14ac:dyDescent="0.25"/>
    <row r="254696" x14ac:dyDescent="0.25"/>
    <row r="254697" x14ac:dyDescent="0.25"/>
    <row r="254698" x14ac:dyDescent="0.25"/>
    <row r="254699" x14ac:dyDescent="0.25"/>
    <row r="254700" x14ac:dyDescent="0.25"/>
    <row r="254701" x14ac:dyDescent="0.25"/>
    <row r="254702" x14ac:dyDescent="0.25"/>
    <row r="254703" x14ac:dyDescent="0.25"/>
    <row r="254704" x14ac:dyDescent="0.25"/>
    <row r="254705" x14ac:dyDescent="0.25"/>
    <row r="254706" x14ac:dyDescent="0.25"/>
    <row r="254707" x14ac:dyDescent="0.25"/>
    <row r="254708" x14ac:dyDescent="0.25"/>
    <row r="254709" x14ac:dyDescent="0.25"/>
    <row r="254710" x14ac:dyDescent="0.25"/>
    <row r="254711" x14ac:dyDescent="0.25"/>
    <row r="254712" x14ac:dyDescent="0.25"/>
    <row r="254713" x14ac:dyDescent="0.25"/>
    <row r="254714" x14ac:dyDescent="0.25"/>
    <row r="254715" x14ac:dyDescent="0.25"/>
    <row r="254716" x14ac:dyDescent="0.25"/>
    <row r="254717" x14ac:dyDescent="0.25"/>
    <row r="254718" x14ac:dyDescent="0.25"/>
    <row r="254719" x14ac:dyDescent="0.25"/>
    <row r="254720" x14ac:dyDescent="0.25"/>
    <row r="254721" x14ac:dyDescent="0.25"/>
    <row r="254722" x14ac:dyDescent="0.25"/>
    <row r="254723" x14ac:dyDescent="0.25"/>
    <row r="254724" x14ac:dyDescent="0.25"/>
    <row r="254725" x14ac:dyDescent="0.25"/>
    <row r="254726" x14ac:dyDescent="0.25"/>
    <row r="254727" x14ac:dyDescent="0.25"/>
    <row r="254728" x14ac:dyDescent="0.25"/>
    <row r="254729" x14ac:dyDescent="0.25"/>
    <row r="254730" x14ac:dyDescent="0.25"/>
    <row r="254731" x14ac:dyDescent="0.25"/>
    <row r="254732" x14ac:dyDescent="0.25"/>
    <row r="254733" x14ac:dyDescent="0.25"/>
    <row r="254734" x14ac:dyDescent="0.25"/>
    <row r="254735" x14ac:dyDescent="0.25"/>
    <row r="254736" x14ac:dyDescent="0.25"/>
    <row r="254737" x14ac:dyDescent="0.25"/>
    <row r="254738" x14ac:dyDescent="0.25"/>
    <row r="254739" x14ac:dyDescent="0.25"/>
    <row r="254740" x14ac:dyDescent="0.25"/>
    <row r="254741" x14ac:dyDescent="0.25"/>
    <row r="254742" x14ac:dyDescent="0.25"/>
    <row r="254743" x14ac:dyDescent="0.25"/>
    <row r="254744" x14ac:dyDescent="0.25"/>
    <row r="254745" x14ac:dyDescent="0.25"/>
    <row r="254746" x14ac:dyDescent="0.25"/>
    <row r="254747" x14ac:dyDescent="0.25"/>
    <row r="254748" x14ac:dyDescent="0.25"/>
    <row r="254749" x14ac:dyDescent="0.25"/>
    <row r="254750" x14ac:dyDescent="0.25"/>
    <row r="254751" x14ac:dyDescent="0.25"/>
    <row r="254752" x14ac:dyDescent="0.25"/>
    <row r="254753" x14ac:dyDescent="0.25"/>
    <row r="254754" x14ac:dyDescent="0.25"/>
    <row r="254755" x14ac:dyDescent="0.25"/>
    <row r="254756" x14ac:dyDescent="0.25"/>
    <row r="254757" x14ac:dyDescent="0.25"/>
    <row r="254758" x14ac:dyDescent="0.25"/>
    <row r="254759" x14ac:dyDescent="0.25"/>
    <row r="254760" x14ac:dyDescent="0.25"/>
    <row r="254761" x14ac:dyDescent="0.25"/>
    <row r="254762" x14ac:dyDescent="0.25"/>
    <row r="254763" x14ac:dyDescent="0.25"/>
    <row r="254764" x14ac:dyDescent="0.25"/>
    <row r="254765" x14ac:dyDescent="0.25"/>
    <row r="254766" x14ac:dyDescent="0.25"/>
    <row r="254767" x14ac:dyDescent="0.25"/>
    <row r="254768" x14ac:dyDescent="0.25"/>
    <row r="254769" x14ac:dyDescent="0.25"/>
    <row r="254770" x14ac:dyDescent="0.25"/>
    <row r="254771" x14ac:dyDescent="0.25"/>
    <row r="254772" x14ac:dyDescent="0.25"/>
    <row r="254773" x14ac:dyDescent="0.25"/>
    <row r="254774" x14ac:dyDescent="0.25"/>
    <row r="254775" x14ac:dyDescent="0.25"/>
    <row r="254776" x14ac:dyDescent="0.25"/>
    <row r="254777" x14ac:dyDescent="0.25"/>
    <row r="254778" x14ac:dyDescent="0.25"/>
    <row r="254779" x14ac:dyDescent="0.25"/>
    <row r="254780" x14ac:dyDescent="0.25"/>
    <row r="254781" x14ac:dyDescent="0.25"/>
    <row r="254782" x14ac:dyDescent="0.25"/>
    <row r="254783" x14ac:dyDescent="0.25"/>
    <row r="254784" x14ac:dyDescent="0.25"/>
    <row r="254785" x14ac:dyDescent="0.25"/>
    <row r="254786" x14ac:dyDescent="0.25"/>
    <row r="254787" x14ac:dyDescent="0.25"/>
    <row r="254788" x14ac:dyDescent="0.25"/>
    <row r="254789" x14ac:dyDescent="0.25"/>
    <row r="254790" x14ac:dyDescent="0.25"/>
    <row r="254791" x14ac:dyDescent="0.25"/>
    <row r="254792" x14ac:dyDescent="0.25"/>
    <row r="254793" x14ac:dyDescent="0.25"/>
    <row r="254794" x14ac:dyDescent="0.25"/>
    <row r="254795" x14ac:dyDescent="0.25"/>
    <row r="254796" x14ac:dyDescent="0.25"/>
    <row r="254797" x14ac:dyDescent="0.25"/>
    <row r="254798" x14ac:dyDescent="0.25"/>
    <row r="254799" x14ac:dyDescent="0.25"/>
    <row r="254800" x14ac:dyDescent="0.25"/>
    <row r="254801" x14ac:dyDescent="0.25"/>
    <row r="254802" x14ac:dyDescent="0.25"/>
    <row r="254803" x14ac:dyDescent="0.25"/>
    <row r="254804" x14ac:dyDescent="0.25"/>
    <row r="254805" x14ac:dyDescent="0.25"/>
    <row r="254806" x14ac:dyDescent="0.25"/>
    <row r="254807" x14ac:dyDescent="0.25"/>
    <row r="254808" x14ac:dyDescent="0.25"/>
    <row r="254809" x14ac:dyDescent="0.25"/>
    <row r="254810" x14ac:dyDescent="0.25"/>
    <row r="254811" x14ac:dyDescent="0.25"/>
    <row r="254812" x14ac:dyDescent="0.25"/>
    <row r="254813" x14ac:dyDescent="0.25"/>
    <row r="254814" x14ac:dyDescent="0.25"/>
    <row r="254815" x14ac:dyDescent="0.25"/>
    <row r="254816" x14ac:dyDescent="0.25"/>
    <row r="254817" x14ac:dyDescent="0.25"/>
    <row r="254818" x14ac:dyDescent="0.25"/>
    <row r="254819" x14ac:dyDescent="0.25"/>
    <row r="254820" x14ac:dyDescent="0.25"/>
    <row r="254821" x14ac:dyDescent="0.25"/>
    <row r="254822" x14ac:dyDescent="0.25"/>
    <row r="254823" x14ac:dyDescent="0.25"/>
    <row r="254824" x14ac:dyDescent="0.25"/>
    <row r="254825" x14ac:dyDescent="0.25"/>
    <row r="254826" x14ac:dyDescent="0.25"/>
    <row r="254827" x14ac:dyDescent="0.25"/>
    <row r="254828" x14ac:dyDescent="0.25"/>
    <row r="254829" x14ac:dyDescent="0.25"/>
    <row r="254830" x14ac:dyDescent="0.25"/>
    <row r="254831" x14ac:dyDescent="0.25"/>
    <row r="254832" x14ac:dyDescent="0.25"/>
    <row r="254833" x14ac:dyDescent="0.25"/>
    <row r="254834" x14ac:dyDescent="0.25"/>
    <row r="254835" x14ac:dyDescent="0.25"/>
    <row r="254836" x14ac:dyDescent="0.25"/>
    <row r="254837" x14ac:dyDescent="0.25"/>
    <row r="254838" x14ac:dyDescent="0.25"/>
    <row r="254839" x14ac:dyDescent="0.25"/>
    <row r="254840" x14ac:dyDescent="0.25"/>
    <row r="254841" x14ac:dyDescent="0.25"/>
    <row r="254842" x14ac:dyDescent="0.25"/>
    <row r="254843" x14ac:dyDescent="0.25"/>
    <row r="254844" x14ac:dyDescent="0.25"/>
    <row r="254845" x14ac:dyDescent="0.25"/>
    <row r="254846" x14ac:dyDescent="0.25"/>
    <row r="254847" x14ac:dyDescent="0.25"/>
    <row r="254848" x14ac:dyDescent="0.25"/>
    <row r="254849" x14ac:dyDescent="0.25"/>
    <row r="254850" x14ac:dyDescent="0.25"/>
    <row r="254851" x14ac:dyDescent="0.25"/>
    <row r="254852" x14ac:dyDescent="0.25"/>
    <row r="254853" x14ac:dyDescent="0.25"/>
    <row r="254854" x14ac:dyDescent="0.25"/>
    <row r="254855" x14ac:dyDescent="0.25"/>
    <row r="254856" x14ac:dyDescent="0.25"/>
    <row r="254857" x14ac:dyDescent="0.25"/>
    <row r="254858" x14ac:dyDescent="0.25"/>
    <row r="254859" x14ac:dyDescent="0.25"/>
    <row r="254860" x14ac:dyDescent="0.25"/>
    <row r="254861" x14ac:dyDescent="0.25"/>
    <row r="254862" x14ac:dyDescent="0.25"/>
    <row r="254863" x14ac:dyDescent="0.25"/>
    <row r="254864" x14ac:dyDescent="0.25"/>
    <row r="254865" x14ac:dyDescent="0.25"/>
    <row r="254866" x14ac:dyDescent="0.25"/>
    <row r="254867" x14ac:dyDescent="0.25"/>
    <row r="254868" x14ac:dyDescent="0.25"/>
    <row r="254869" x14ac:dyDescent="0.25"/>
    <row r="254870" x14ac:dyDescent="0.25"/>
    <row r="254871" x14ac:dyDescent="0.25"/>
    <row r="254872" x14ac:dyDescent="0.25"/>
    <row r="254873" x14ac:dyDescent="0.25"/>
    <row r="254874" x14ac:dyDescent="0.25"/>
    <row r="254875" x14ac:dyDescent="0.25"/>
    <row r="254876" x14ac:dyDescent="0.25"/>
    <row r="254877" x14ac:dyDescent="0.25"/>
    <row r="254878" x14ac:dyDescent="0.25"/>
    <row r="254879" x14ac:dyDescent="0.25"/>
    <row r="254880" x14ac:dyDescent="0.25"/>
    <row r="254881" x14ac:dyDescent="0.25"/>
    <row r="254882" x14ac:dyDescent="0.25"/>
    <row r="254883" x14ac:dyDescent="0.25"/>
    <row r="254884" x14ac:dyDescent="0.25"/>
    <row r="254885" x14ac:dyDescent="0.25"/>
    <row r="254886" x14ac:dyDescent="0.25"/>
    <row r="254887" x14ac:dyDescent="0.25"/>
    <row r="254888" x14ac:dyDescent="0.25"/>
    <row r="254889" x14ac:dyDescent="0.25"/>
    <row r="254890" x14ac:dyDescent="0.25"/>
    <row r="254891" x14ac:dyDescent="0.25"/>
    <row r="254892" x14ac:dyDescent="0.25"/>
    <row r="254893" x14ac:dyDescent="0.25"/>
    <row r="254894" x14ac:dyDescent="0.25"/>
    <row r="254895" x14ac:dyDescent="0.25"/>
    <row r="254896" x14ac:dyDescent="0.25"/>
    <row r="254897" x14ac:dyDescent="0.25"/>
    <row r="254898" x14ac:dyDescent="0.25"/>
    <row r="254899" x14ac:dyDescent="0.25"/>
    <row r="254900" x14ac:dyDescent="0.25"/>
    <row r="254901" x14ac:dyDescent="0.25"/>
    <row r="254902" x14ac:dyDescent="0.25"/>
    <row r="254903" x14ac:dyDescent="0.25"/>
    <row r="254904" x14ac:dyDescent="0.25"/>
    <row r="254905" x14ac:dyDescent="0.25"/>
    <row r="254906" x14ac:dyDescent="0.25"/>
    <row r="254907" x14ac:dyDescent="0.25"/>
    <row r="254908" x14ac:dyDescent="0.25"/>
    <row r="254909" x14ac:dyDescent="0.25"/>
    <row r="254910" x14ac:dyDescent="0.25"/>
    <row r="254911" x14ac:dyDescent="0.25"/>
    <row r="254912" x14ac:dyDescent="0.25"/>
    <row r="254913" x14ac:dyDescent="0.25"/>
    <row r="254914" x14ac:dyDescent="0.25"/>
    <row r="254915" x14ac:dyDescent="0.25"/>
    <row r="254916" x14ac:dyDescent="0.25"/>
    <row r="254917" x14ac:dyDescent="0.25"/>
    <row r="254918" x14ac:dyDescent="0.25"/>
    <row r="254919" x14ac:dyDescent="0.25"/>
    <row r="254920" x14ac:dyDescent="0.25"/>
    <row r="254921" x14ac:dyDescent="0.25"/>
    <row r="254922" x14ac:dyDescent="0.25"/>
    <row r="254923" x14ac:dyDescent="0.25"/>
    <row r="254924" x14ac:dyDescent="0.25"/>
    <row r="254925" x14ac:dyDescent="0.25"/>
    <row r="254926" x14ac:dyDescent="0.25"/>
    <row r="254927" x14ac:dyDescent="0.25"/>
    <row r="254928" x14ac:dyDescent="0.25"/>
    <row r="254929" x14ac:dyDescent="0.25"/>
    <row r="254930" x14ac:dyDescent="0.25"/>
    <row r="254931" x14ac:dyDescent="0.25"/>
    <row r="254932" x14ac:dyDescent="0.25"/>
    <row r="254933" x14ac:dyDescent="0.25"/>
    <row r="254934" x14ac:dyDescent="0.25"/>
    <row r="254935" x14ac:dyDescent="0.25"/>
    <row r="254936" x14ac:dyDescent="0.25"/>
    <row r="254937" x14ac:dyDescent="0.25"/>
    <row r="254938" x14ac:dyDescent="0.25"/>
    <row r="254939" x14ac:dyDescent="0.25"/>
    <row r="254940" x14ac:dyDescent="0.25"/>
    <row r="254941" x14ac:dyDescent="0.25"/>
    <row r="254942" x14ac:dyDescent="0.25"/>
    <row r="254943" x14ac:dyDescent="0.25"/>
    <row r="254944" x14ac:dyDescent="0.25"/>
    <row r="254945" x14ac:dyDescent="0.25"/>
    <row r="254946" x14ac:dyDescent="0.25"/>
    <row r="254947" x14ac:dyDescent="0.25"/>
    <row r="254948" x14ac:dyDescent="0.25"/>
    <row r="254949" x14ac:dyDescent="0.25"/>
    <row r="254950" x14ac:dyDescent="0.25"/>
    <row r="254951" x14ac:dyDescent="0.25"/>
    <row r="254952" x14ac:dyDescent="0.25"/>
    <row r="254953" x14ac:dyDescent="0.25"/>
    <row r="254954" x14ac:dyDescent="0.25"/>
    <row r="254955" x14ac:dyDescent="0.25"/>
    <row r="254956" x14ac:dyDescent="0.25"/>
    <row r="254957" x14ac:dyDescent="0.25"/>
    <row r="254958" x14ac:dyDescent="0.25"/>
    <row r="254959" x14ac:dyDescent="0.25"/>
    <row r="254960" x14ac:dyDescent="0.25"/>
    <row r="254961" x14ac:dyDescent="0.25"/>
    <row r="254962" x14ac:dyDescent="0.25"/>
    <row r="254963" x14ac:dyDescent="0.25"/>
    <row r="254964" x14ac:dyDescent="0.25"/>
    <row r="254965" x14ac:dyDescent="0.25"/>
    <row r="254966" x14ac:dyDescent="0.25"/>
    <row r="254967" x14ac:dyDescent="0.25"/>
    <row r="254968" x14ac:dyDescent="0.25"/>
    <row r="254969" x14ac:dyDescent="0.25"/>
    <row r="254970" x14ac:dyDescent="0.25"/>
    <row r="254971" x14ac:dyDescent="0.25"/>
    <row r="254972" x14ac:dyDescent="0.25"/>
    <row r="254973" x14ac:dyDescent="0.25"/>
    <row r="254974" x14ac:dyDescent="0.25"/>
    <row r="254975" x14ac:dyDescent="0.25"/>
    <row r="254976" x14ac:dyDescent="0.25"/>
    <row r="254977" x14ac:dyDescent="0.25"/>
    <row r="254978" x14ac:dyDescent="0.25"/>
    <row r="254979" x14ac:dyDescent="0.25"/>
    <row r="254980" x14ac:dyDescent="0.25"/>
    <row r="254981" x14ac:dyDescent="0.25"/>
    <row r="254982" x14ac:dyDescent="0.25"/>
    <row r="254983" x14ac:dyDescent="0.25"/>
    <row r="254984" x14ac:dyDescent="0.25"/>
    <row r="254985" x14ac:dyDescent="0.25"/>
    <row r="254986" x14ac:dyDescent="0.25"/>
    <row r="254987" x14ac:dyDescent="0.25"/>
    <row r="254988" x14ac:dyDescent="0.25"/>
    <row r="254989" x14ac:dyDescent="0.25"/>
    <row r="254990" x14ac:dyDescent="0.25"/>
    <row r="254991" x14ac:dyDescent="0.25"/>
    <row r="254992" x14ac:dyDescent="0.25"/>
    <row r="254993" x14ac:dyDescent="0.25"/>
    <row r="254994" x14ac:dyDescent="0.25"/>
    <row r="254995" x14ac:dyDescent="0.25"/>
    <row r="254996" x14ac:dyDescent="0.25"/>
    <row r="254997" x14ac:dyDescent="0.25"/>
    <row r="254998" x14ac:dyDescent="0.25"/>
    <row r="254999" x14ac:dyDescent="0.25"/>
    <row r="255000" x14ac:dyDescent="0.25"/>
    <row r="255001" x14ac:dyDescent="0.25"/>
    <row r="255002" x14ac:dyDescent="0.25"/>
    <row r="255003" x14ac:dyDescent="0.25"/>
    <row r="255004" x14ac:dyDescent="0.25"/>
    <row r="255005" x14ac:dyDescent="0.25"/>
    <row r="255006" x14ac:dyDescent="0.25"/>
    <row r="255007" x14ac:dyDescent="0.25"/>
    <row r="255008" x14ac:dyDescent="0.25"/>
    <row r="255009" x14ac:dyDescent="0.25"/>
    <row r="255010" x14ac:dyDescent="0.25"/>
    <row r="255011" x14ac:dyDescent="0.25"/>
    <row r="255012" x14ac:dyDescent="0.25"/>
    <row r="255013" x14ac:dyDescent="0.25"/>
    <row r="255014" x14ac:dyDescent="0.25"/>
    <row r="255015" x14ac:dyDescent="0.25"/>
    <row r="255016" x14ac:dyDescent="0.25"/>
    <row r="255017" x14ac:dyDescent="0.25"/>
    <row r="255018" x14ac:dyDescent="0.25"/>
    <row r="255019" x14ac:dyDescent="0.25"/>
    <row r="255020" x14ac:dyDescent="0.25"/>
    <row r="255021" x14ac:dyDescent="0.25"/>
    <row r="255022" x14ac:dyDescent="0.25"/>
    <row r="255023" x14ac:dyDescent="0.25"/>
    <row r="255024" x14ac:dyDescent="0.25"/>
    <row r="255025" x14ac:dyDescent="0.25"/>
    <row r="255026" x14ac:dyDescent="0.25"/>
    <row r="255027" x14ac:dyDescent="0.25"/>
    <row r="255028" x14ac:dyDescent="0.25"/>
    <row r="255029" x14ac:dyDescent="0.25"/>
    <row r="255030" x14ac:dyDescent="0.25"/>
    <row r="255031" x14ac:dyDescent="0.25"/>
    <row r="255032" x14ac:dyDescent="0.25"/>
    <row r="255033" x14ac:dyDescent="0.25"/>
    <row r="255034" x14ac:dyDescent="0.25"/>
    <row r="255035" x14ac:dyDescent="0.25"/>
    <row r="255036" x14ac:dyDescent="0.25"/>
    <row r="255037" x14ac:dyDescent="0.25"/>
    <row r="255038" x14ac:dyDescent="0.25"/>
    <row r="255039" x14ac:dyDescent="0.25"/>
    <row r="255040" x14ac:dyDescent="0.25"/>
    <row r="255041" x14ac:dyDescent="0.25"/>
    <row r="255042" x14ac:dyDescent="0.25"/>
    <row r="255043" x14ac:dyDescent="0.25"/>
    <row r="255044" x14ac:dyDescent="0.25"/>
    <row r="255045" x14ac:dyDescent="0.25"/>
    <row r="255046" x14ac:dyDescent="0.25"/>
    <row r="255047" x14ac:dyDescent="0.25"/>
    <row r="255048" x14ac:dyDescent="0.25"/>
    <row r="255049" x14ac:dyDescent="0.25"/>
    <row r="255050" x14ac:dyDescent="0.25"/>
    <row r="255051" x14ac:dyDescent="0.25"/>
    <row r="255052" x14ac:dyDescent="0.25"/>
    <row r="255053" x14ac:dyDescent="0.25"/>
    <row r="255054" x14ac:dyDescent="0.25"/>
    <row r="255055" x14ac:dyDescent="0.25"/>
    <row r="255056" x14ac:dyDescent="0.25"/>
    <row r="255057" x14ac:dyDescent="0.25"/>
    <row r="255058" x14ac:dyDescent="0.25"/>
    <row r="255059" x14ac:dyDescent="0.25"/>
    <row r="255060" x14ac:dyDescent="0.25"/>
    <row r="255061" x14ac:dyDescent="0.25"/>
    <row r="255062" x14ac:dyDescent="0.25"/>
    <row r="255063" x14ac:dyDescent="0.25"/>
    <row r="255064" x14ac:dyDescent="0.25"/>
    <row r="255065" x14ac:dyDescent="0.25"/>
    <row r="255066" x14ac:dyDescent="0.25"/>
    <row r="255067" x14ac:dyDescent="0.25"/>
    <row r="255068" x14ac:dyDescent="0.25"/>
    <row r="255069" x14ac:dyDescent="0.25"/>
    <row r="255070" x14ac:dyDescent="0.25"/>
    <row r="255071" x14ac:dyDescent="0.25"/>
    <row r="255072" x14ac:dyDescent="0.25"/>
    <row r="255073" x14ac:dyDescent="0.25"/>
    <row r="255074" x14ac:dyDescent="0.25"/>
    <row r="255075" x14ac:dyDescent="0.25"/>
    <row r="255076" x14ac:dyDescent="0.25"/>
    <row r="255077" x14ac:dyDescent="0.25"/>
    <row r="255078" x14ac:dyDescent="0.25"/>
    <row r="255079" x14ac:dyDescent="0.25"/>
    <row r="255080" x14ac:dyDescent="0.25"/>
    <row r="255081" x14ac:dyDescent="0.25"/>
    <row r="255082" x14ac:dyDescent="0.25"/>
    <row r="255083" x14ac:dyDescent="0.25"/>
    <row r="255084" x14ac:dyDescent="0.25"/>
    <row r="255085" x14ac:dyDescent="0.25"/>
    <row r="255086" x14ac:dyDescent="0.25"/>
    <row r="255087" x14ac:dyDescent="0.25"/>
    <row r="255088" x14ac:dyDescent="0.25"/>
    <row r="255089" x14ac:dyDescent="0.25"/>
    <row r="255090" x14ac:dyDescent="0.25"/>
    <row r="255091" x14ac:dyDescent="0.25"/>
    <row r="255092" x14ac:dyDescent="0.25"/>
    <row r="255093" x14ac:dyDescent="0.25"/>
    <row r="255094" x14ac:dyDescent="0.25"/>
    <row r="255095" x14ac:dyDescent="0.25"/>
    <row r="255096" x14ac:dyDescent="0.25"/>
    <row r="255097" x14ac:dyDescent="0.25"/>
    <row r="255098" x14ac:dyDescent="0.25"/>
    <row r="255099" x14ac:dyDescent="0.25"/>
    <row r="255100" x14ac:dyDescent="0.25"/>
    <row r="255101" x14ac:dyDescent="0.25"/>
    <row r="255102" x14ac:dyDescent="0.25"/>
    <row r="255103" x14ac:dyDescent="0.25"/>
    <row r="255104" x14ac:dyDescent="0.25"/>
    <row r="255105" x14ac:dyDescent="0.25"/>
    <row r="255106" x14ac:dyDescent="0.25"/>
    <row r="255107" x14ac:dyDescent="0.25"/>
    <row r="255108" x14ac:dyDescent="0.25"/>
    <row r="255109" x14ac:dyDescent="0.25"/>
    <row r="255110" x14ac:dyDescent="0.25"/>
    <row r="255111" x14ac:dyDescent="0.25"/>
    <row r="255112" x14ac:dyDescent="0.25"/>
    <row r="255113" x14ac:dyDescent="0.25"/>
    <row r="255114" x14ac:dyDescent="0.25"/>
    <row r="255115" x14ac:dyDescent="0.25"/>
    <row r="255116" x14ac:dyDescent="0.25"/>
    <row r="255117" x14ac:dyDescent="0.25"/>
    <row r="255118" x14ac:dyDescent="0.25"/>
    <row r="255119" x14ac:dyDescent="0.25"/>
    <row r="255120" x14ac:dyDescent="0.25"/>
    <row r="255121" x14ac:dyDescent="0.25"/>
    <row r="255122" x14ac:dyDescent="0.25"/>
    <row r="255123" x14ac:dyDescent="0.25"/>
    <row r="255124" x14ac:dyDescent="0.25"/>
    <row r="255125" x14ac:dyDescent="0.25"/>
    <row r="255126" x14ac:dyDescent="0.25"/>
    <row r="255127" x14ac:dyDescent="0.25"/>
    <row r="255128" x14ac:dyDescent="0.25"/>
    <row r="255129" x14ac:dyDescent="0.25"/>
    <row r="255130" x14ac:dyDescent="0.25"/>
    <row r="255131" x14ac:dyDescent="0.25"/>
    <row r="255132" x14ac:dyDescent="0.25"/>
    <row r="255133" x14ac:dyDescent="0.25"/>
    <row r="255134" x14ac:dyDescent="0.25"/>
    <row r="255135" x14ac:dyDescent="0.25"/>
    <row r="255136" x14ac:dyDescent="0.25"/>
    <row r="255137" x14ac:dyDescent="0.25"/>
    <row r="255138" x14ac:dyDescent="0.25"/>
    <row r="255139" x14ac:dyDescent="0.25"/>
    <row r="255140" x14ac:dyDescent="0.25"/>
    <row r="255141" x14ac:dyDescent="0.25"/>
    <row r="255142" x14ac:dyDescent="0.25"/>
    <row r="255143" x14ac:dyDescent="0.25"/>
    <row r="255144" x14ac:dyDescent="0.25"/>
    <row r="255145" x14ac:dyDescent="0.25"/>
    <row r="255146" x14ac:dyDescent="0.25"/>
    <row r="255147" x14ac:dyDescent="0.25"/>
    <row r="255148" x14ac:dyDescent="0.25"/>
    <row r="255149" x14ac:dyDescent="0.25"/>
    <row r="255150" x14ac:dyDescent="0.25"/>
    <row r="255151" x14ac:dyDescent="0.25"/>
    <row r="255152" x14ac:dyDescent="0.25"/>
    <row r="255153" x14ac:dyDescent="0.25"/>
    <row r="255154" x14ac:dyDescent="0.25"/>
    <row r="255155" x14ac:dyDescent="0.25"/>
    <row r="255156" x14ac:dyDescent="0.25"/>
    <row r="255157" x14ac:dyDescent="0.25"/>
    <row r="255158" x14ac:dyDescent="0.25"/>
    <row r="255159" x14ac:dyDescent="0.25"/>
    <row r="255160" x14ac:dyDescent="0.25"/>
    <row r="255161" x14ac:dyDescent="0.25"/>
    <row r="255162" x14ac:dyDescent="0.25"/>
    <row r="255163" x14ac:dyDescent="0.25"/>
    <row r="255164" x14ac:dyDescent="0.25"/>
    <row r="255165" x14ac:dyDescent="0.25"/>
    <row r="255166" x14ac:dyDescent="0.25"/>
    <row r="255167" x14ac:dyDescent="0.25"/>
    <row r="255168" x14ac:dyDescent="0.25"/>
    <row r="255169" x14ac:dyDescent="0.25"/>
    <row r="255170" x14ac:dyDescent="0.25"/>
    <row r="255171" x14ac:dyDescent="0.25"/>
    <row r="255172" x14ac:dyDescent="0.25"/>
    <row r="255173" x14ac:dyDescent="0.25"/>
    <row r="255174" x14ac:dyDescent="0.25"/>
    <row r="255175" x14ac:dyDescent="0.25"/>
    <row r="255176" x14ac:dyDescent="0.25"/>
    <row r="255177" x14ac:dyDescent="0.25"/>
    <row r="255178" x14ac:dyDescent="0.25"/>
    <row r="255179" x14ac:dyDescent="0.25"/>
    <row r="255180" x14ac:dyDescent="0.25"/>
    <row r="255181" x14ac:dyDescent="0.25"/>
    <row r="255182" x14ac:dyDescent="0.25"/>
    <row r="255183" x14ac:dyDescent="0.25"/>
    <row r="255184" x14ac:dyDescent="0.25"/>
    <row r="255185" x14ac:dyDescent="0.25"/>
    <row r="255186" x14ac:dyDescent="0.25"/>
    <row r="255187" x14ac:dyDescent="0.25"/>
    <row r="255188" x14ac:dyDescent="0.25"/>
    <row r="255189" x14ac:dyDescent="0.25"/>
    <row r="255190" x14ac:dyDescent="0.25"/>
    <row r="255191" x14ac:dyDescent="0.25"/>
    <row r="255192" x14ac:dyDescent="0.25"/>
    <row r="255193" x14ac:dyDescent="0.25"/>
    <row r="255194" x14ac:dyDescent="0.25"/>
    <row r="255195" x14ac:dyDescent="0.25"/>
    <row r="255196" x14ac:dyDescent="0.25"/>
    <row r="255197" x14ac:dyDescent="0.25"/>
    <row r="255198" x14ac:dyDescent="0.25"/>
    <row r="255199" x14ac:dyDescent="0.25"/>
    <row r="255200" x14ac:dyDescent="0.25"/>
    <row r="255201" x14ac:dyDescent="0.25"/>
    <row r="255202" x14ac:dyDescent="0.25"/>
    <row r="255203" x14ac:dyDescent="0.25"/>
    <row r="255204" x14ac:dyDescent="0.25"/>
    <row r="255205" x14ac:dyDescent="0.25"/>
    <row r="255206" x14ac:dyDescent="0.25"/>
    <row r="255207" x14ac:dyDescent="0.25"/>
    <row r="255208" x14ac:dyDescent="0.25"/>
    <row r="255209" x14ac:dyDescent="0.25"/>
    <row r="255210" x14ac:dyDescent="0.25"/>
    <row r="255211" x14ac:dyDescent="0.25"/>
    <row r="255212" x14ac:dyDescent="0.25"/>
    <row r="255213" x14ac:dyDescent="0.25"/>
    <row r="255214" x14ac:dyDescent="0.25"/>
    <row r="255215" x14ac:dyDescent="0.25"/>
    <row r="255216" x14ac:dyDescent="0.25"/>
    <row r="255217" x14ac:dyDescent="0.25"/>
    <row r="255218" x14ac:dyDescent="0.25"/>
    <row r="255219" x14ac:dyDescent="0.25"/>
    <row r="255220" x14ac:dyDescent="0.25"/>
    <row r="255221" x14ac:dyDescent="0.25"/>
    <row r="255222" x14ac:dyDescent="0.25"/>
    <row r="255223" x14ac:dyDescent="0.25"/>
    <row r="255224" x14ac:dyDescent="0.25"/>
    <row r="255225" x14ac:dyDescent="0.25"/>
    <row r="255226" x14ac:dyDescent="0.25"/>
    <row r="255227" x14ac:dyDescent="0.25"/>
    <row r="255228" x14ac:dyDescent="0.25"/>
    <row r="255229" x14ac:dyDescent="0.25"/>
    <row r="255230" x14ac:dyDescent="0.25"/>
    <row r="255231" x14ac:dyDescent="0.25"/>
    <row r="255232" x14ac:dyDescent="0.25"/>
    <row r="255233" x14ac:dyDescent="0.25"/>
    <row r="255234" x14ac:dyDescent="0.25"/>
    <row r="255235" x14ac:dyDescent="0.25"/>
    <row r="255236" x14ac:dyDescent="0.25"/>
    <row r="255237" x14ac:dyDescent="0.25"/>
    <row r="255238" x14ac:dyDescent="0.25"/>
    <row r="255239" x14ac:dyDescent="0.25"/>
    <row r="255240" x14ac:dyDescent="0.25"/>
    <row r="255241" x14ac:dyDescent="0.25"/>
    <row r="255242" x14ac:dyDescent="0.25"/>
    <row r="255243" x14ac:dyDescent="0.25"/>
    <row r="255244" x14ac:dyDescent="0.25"/>
    <row r="255245" x14ac:dyDescent="0.25"/>
    <row r="255246" x14ac:dyDescent="0.25"/>
    <row r="255247" x14ac:dyDescent="0.25"/>
    <row r="255248" x14ac:dyDescent="0.25"/>
    <row r="255249" x14ac:dyDescent="0.25"/>
    <row r="255250" x14ac:dyDescent="0.25"/>
    <row r="255251" x14ac:dyDescent="0.25"/>
    <row r="255252" x14ac:dyDescent="0.25"/>
    <row r="255253" x14ac:dyDescent="0.25"/>
    <row r="255254" x14ac:dyDescent="0.25"/>
    <row r="255255" x14ac:dyDescent="0.25"/>
    <row r="255256" x14ac:dyDescent="0.25"/>
    <row r="255257" x14ac:dyDescent="0.25"/>
    <row r="255258" x14ac:dyDescent="0.25"/>
    <row r="255259" x14ac:dyDescent="0.25"/>
    <row r="255260" x14ac:dyDescent="0.25"/>
    <row r="255261" x14ac:dyDescent="0.25"/>
    <row r="255262" x14ac:dyDescent="0.25"/>
    <row r="255263" x14ac:dyDescent="0.25"/>
    <row r="255264" x14ac:dyDescent="0.25"/>
    <row r="255265" x14ac:dyDescent="0.25"/>
    <row r="255266" x14ac:dyDescent="0.25"/>
    <row r="255267" x14ac:dyDescent="0.25"/>
    <row r="255268" x14ac:dyDescent="0.25"/>
    <row r="255269" x14ac:dyDescent="0.25"/>
    <row r="255270" x14ac:dyDescent="0.25"/>
    <row r="255271" x14ac:dyDescent="0.25"/>
    <row r="255272" x14ac:dyDescent="0.25"/>
    <row r="255273" x14ac:dyDescent="0.25"/>
    <row r="255274" x14ac:dyDescent="0.25"/>
    <row r="255275" x14ac:dyDescent="0.25"/>
    <row r="255276" x14ac:dyDescent="0.25"/>
    <row r="255277" x14ac:dyDescent="0.25"/>
    <row r="255278" x14ac:dyDescent="0.25"/>
    <row r="255279" x14ac:dyDescent="0.25"/>
    <row r="255280" x14ac:dyDescent="0.25"/>
    <row r="255281" x14ac:dyDescent="0.25"/>
    <row r="255282" x14ac:dyDescent="0.25"/>
    <row r="255283" x14ac:dyDescent="0.25"/>
    <row r="255284" x14ac:dyDescent="0.25"/>
    <row r="255285" x14ac:dyDescent="0.25"/>
    <row r="255286" x14ac:dyDescent="0.25"/>
    <row r="255287" x14ac:dyDescent="0.25"/>
    <row r="255288" x14ac:dyDescent="0.25"/>
    <row r="255289" x14ac:dyDescent="0.25"/>
    <row r="255290" x14ac:dyDescent="0.25"/>
    <row r="255291" x14ac:dyDescent="0.25"/>
    <row r="255292" x14ac:dyDescent="0.25"/>
    <row r="255293" x14ac:dyDescent="0.25"/>
    <row r="255294" x14ac:dyDescent="0.25"/>
    <row r="255295" x14ac:dyDescent="0.25"/>
    <row r="255296" x14ac:dyDescent="0.25"/>
    <row r="255297" x14ac:dyDescent="0.25"/>
    <row r="255298" x14ac:dyDescent="0.25"/>
    <row r="255299" x14ac:dyDescent="0.25"/>
    <row r="255300" x14ac:dyDescent="0.25"/>
    <row r="255301" x14ac:dyDescent="0.25"/>
    <row r="255302" x14ac:dyDescent="0.25"/>
    <row r="255303" x14ac:dyDescent="0.25"/>
    <row r="255304" x14ac:dyDescent="0.25"/>
    <row r="255305" x14ac:dyDescent="0.25"/>
    <row r="255306" x14ac:dyDescent="0.25"/>
    <row r="255307" x14ac:dyDescent="0.25"/>
    <row r="255308" x14ac:dyDescent="0.25"/>
    <row r="255309" x14ac:dyDescent="0.25"/>
    <row r="255310" x14ac:dyDescent="0.25"/>
    <row r="255311" x14ac:dyDescent="0.25"/>
    <row r="255312" x14ac:dyDescent="0.25"/>
    <row r="255313" x14ac:dyDescent="0.25"/>
    <row r="255314" x14ac:dyDescent="0.25"/>
    <row r="255315" x14ac:dyDescent="0.25"/>
    <row r="255316" x14ac:dyDescent="0.25"/>
    <row r="255317" x14ac:dyDescent="0.25"/>
    <row r="255318" x14ac:dyDescent="0.25"/>
    <row r="255319" x14ac:dyDescent="0.25"/>
    <row r="255320" x14ac:dyDescent="0.25"/>
    <row r="255321" x14ac:dyDescent="0.25"/>
    <row r="255322" x14ac:dyDescent="0.25"/>
    <row r="255323" x14ac:dyDescent="0.25"/>
    <row r="255324" x14ac:dyDescent="0.25"/>
    <row r="255325" x14ac:dyDescent="0.25"/>
    <row r="255326" x14ac:dyDescent="0.25"/>
    <row r="255327" x14ac:dyDescent="0.25"/>
    <row r="255328" x14ac:dyDescent="0.25"/>
    <row r="255329" x14ac:dyDescent="0.25"/>
    <row r="255330" x14ac:dyDescent="0.25"/>
    <row r="255331" x14ac:dyDescent="0.25"/>
    <row r="255332" x14ac:dyDescent="0.25"/>
    <row r="255333" x14ac:dyDescent="0.25"/>
    <row r="255334" x14ac:dyDescent="0.25"/>
    <row r="255335" x14ac:dyDescent="0.25"/>
    <row r="255336" x14ac:dyDescent="0.25"/>
    <row r="255337" x14ac:dyDescent="0.25"/>
    <row r="255338" x14ac:dyDescent="0.25"/>
    <row r="255339" x14ac:dyDescent="0.25"/>
    <row r="255340" x14ac:dyDescent="0.25"/>
    <row r="255341" x14ac:dyDescent="0.25"/>
    <row r="255342" x14ac:dyDescent="0.25"/>
    <row r="255343" x14ac:dyDescent="0.25"/>
    <row r="255344" x14ac:dyDescent="0.25"/>
    <row r="255345" x14ac:dyDescent="0.25"/>
    <row r="255346" x14ac:dyDescent="0.25"/>
    <row r="255347" x14ac:dyDescent="0.25"/>
    <row r="255348" x14ac:dyDescent="0.25"/>
    <row r="255349" x14ac:dyDescent="0.25"/>
    <row r="255350" x14ac:dyDescent="0.25"/>
    <row r="255351" x14ac:dyDescent="0.25"/>
    <row r="255352" x14ac:dyDescent="0.25"/>
    <row r="255353" x14ac:dyDescent="0.25"/>
    <row r="255354" x14ac:dyDescent="0.25"/>
    <row r="255355" x14ac:dyDescent="0.25"/>
    <row r="255356" x14ac:dyDescent="0.25"/>
    <row r="255357" x14ac:dyDescent="0.25"/>
    <row r="255358" x14ac:dyDescent="0.25"/>
    <row r="255359" x14ac:dyDescent="0.25"/>
    <row r="255360" x14ac:dyDescent="0.25"/>
    <row r="255361" x14ac:dyDescent="0.25"/>
    <row r="255362" x14ac:dyDescent="0.25"/>
    <row r="255363" x14ac:dyDescent="0.25"/>
    <row r="255364" x14ac:dyDescent="0.25"/>
    <row r="255365" x14ac:dyDescent="0.25"/>
    <row r="255366" x14ac:dyDescent="0.25"/>
    <row r="255367" x14ac:dyDescent="0.25"/>
    <row r="255368" x14ac:dyDescent="0.25"/>
    <row r="255369" x14ac:dyDescent="0.25"/>
    <row r="255370" x14ac:dyDescent="0.25"/>
    <row r="255371" x14ac:dyDescent="0.25"/>
    <row r="255372" x14ac:dyDescent="0.25"/>
    <row r="255373" x14ac:dyDescent="0.25"/>
    <row r="255374" x14ac:dyDescent="0.25"/>
    <row r="255375" x14ac:dyDescent="0.25"/>
    <row r="255376" x14ac:dyDescent="0.25"/>
    <row r="255377" x14ac:dyDescent="0.25"/>
    <row r="255378" x14ac:dyDescent="0.25"/>
    <row r="255379" x14ac:dyDescent="0.25"/>
    <row r="255380" x14ac:dyDescent="0.25"/>
    <row r="255381" x14ac:dyDescent="0.25"/>
    <row r="255382" x14ac:dyDescent="0.25"/>
    <row r="255383" x14ac:dyDescent="0.25"/>
    <row r="255384" x14ac:dyDescent="0.25"/>
    <row r="255385" x14ac:dyDescent="0.25"/>
    <row r="255386" x14ac:dyDescent="0.25"/>
    <row r="255387" x14ac:dyDescent="0.25"/>
    <row r="255388" x14ac:dyDescent="0.25"/>
    <row r="255389" x14ac:dyDescent="0.25"/>
    <row r="255390" x14ac:dyDescent="0.25"/>
    <row r="255391" x14ac:dyDescent="0.25"/>
    <row r="255392" x14ac:dyDescent="0.25"/>
    <row r="255393" x14ac:dyDescent="0.25"/>
    <row r="255394" x14ac:dyDescent="0.25"/>
    <row r="255395" x14ac:dyDescent="0.25"/>
    <row r="255396" x14ac:dyDescent="0.25"/>
    <row r="255397" x14ac:dyDescent="0.25"/>
    <row r="255398" x14ac:dyDescent="0.25"/>
    <row r="255399" x14ac:dyDescent="0.25"/>
    <row r="255400" x14ac:dyDescent="0.25"/>
    <row r="255401" x14ac:dyDescent="0.25"/>
    <row r="255402" x14ac:dyDescent="0.25"/>
    <row r="255403" x14ac:dyDescent="0.25"/>
    <row r="255404" x14ac:dyDescent="0.25"/>
    <row r="255405" x14ac:dyDescent="0.25"/>
    <row r="255406" x14ac:dyDescent="0.25"/>
    <row r="255407" x14ac:dyDescent="0.25"/>
    <row r="255408" x14ac:dyDescent="0.25"/>
    <row r="255409" x14ac:dyDescent="0.25"/>
    <row r="255410" x14ac:dyDescent="0.25"/>
    <row r="255411" x14ac:dyDescent="0.25"/>
    <row r="255412" x14ac:dyDescent="0.25"/>
    <row r="255413" x14ac:dyDescent="0.25"/>
    <row r="255414" x14ac:dyDescent="0.25"/>
    <row r="255415" x14ac:dyDescent="0.25"/>
    <row r="255416" x14ac:dyDescent="0.25"/>
    <row r="255417" x14ac:dyDescent="0.25"/>
    <row r="255418" x14ac:dyDescent="0.25"/>
    <row r="255419" x14ac:dyDescent="0.25"/>
    <row r="255420" x14ac:dyDescent="0.25"/>
    <row r="255421" x14ac:dyDescent="0.25"/>
    <row r="255422" x14ac:dyDescent="0.25"/>
    <row r="255423" x14ac:dyDescent="0.25"/>
    <row r="255424" x14ac:dyDescent="0.25"/>
    <row r="255425" x14ac:dyDescent="0.25"/>
    <row r="255426" x14ac:dyDescent="0.25"/>
    <row r="255427" x14ac:dyDescent="0.25"/>
    <row r="255428" x14ac:dyDescent="0.25"/>
    <row r="255429" x14ac:dyDescent="0.25"/>
    <row r="255430" x14ac:dyDescent="0.25"/>
    <row r="255431" x14ac:dyDescent="0.25"/>
    <row r="255432" x14ac:dyDescent="0.25"/>
    <row r="255433" x14ac:dyDescent="0.25"/>
    <row r="255434" x14ac:dyDescent="0.25"/>
    <row r="255435" x14ac:dyDescent="0.25"/>
    <row r="255436" x14ac:dyDescent="0.25"/>
    <row r="255437" x14ac:dyDescent="0.25"/>
    <row r="255438" x14ac:dyDescent="0.25"/>
    <row r="255439" x14ac:dyDescent="0.25"/>
    <row r="255440" x14ac:dyDescent="0.25"/>
    <row r="255441" x14ac:dyDescent="0.25"/>
    <row r="255442" x14ac:dyDescent="0.25"/>
    <row r="255443" x14ac:dyDescent="0.25"/>
    <row r="255444" x14ac:dyDescent="0.25"/>
    <row r="255445" x14ac:dyDescent="0.25"/>
    <row r="255446" x14ac:dyDescent="0.25"/>
    <row r="255447" x14ac:dyDescent="0.25"/>
    <row r="255448" x14ac:dyDescent="0.25"/>
    <row r="255449" x14ac:dyDescent="0.25"/>
    <row r="255450" x14ac:dyDescent="0.25"/>
    <row r="255451" x14ac:dyDescent="0.25"/>
    <row r="255452" x14ac:dyDescent="0.25"/>
    <row r="255453" x14ac:dyDescent="0.25"/>
    <row r="255454" x14ac:dyDescent="0.25"/>
    <row r="255455" x14ac:dyDescent="0.25"/>
    <row r="255456" x14ac:dyDescent="0.25"/>
    <row r="255457" x14ac:dyDescent="0.25"/>
    <row r="255458" x14ac:dyDescent="0.25"/>
    <row r="255459" x14ac:dyDescent="0.25"/>
    <row r="255460" x14ac:dyDescent="0.25"/>
    <row r="255461" x14ac:dyDescent="0.25"/>
    <row r="255462" x14ac:dyDescent="0.25"/>
    <row r="255463" x14ac:dyDescent="0.25"/>
    <row r="255464" x14ac:dyDescent="0.25"/>
    <row r="255465" x14ac:dyDescent="0.25"/>
    <row r="255466" x14ac:dyDescent="0.25"/>
    <row r="255467" x14ac:dyDescent="0.25"/>
    <row r="255468" x14ac:dyDescent="0.25"/>
    <row r="255469" x14ac:dyDescent="0.25"/>
    <row r="255470" x14ac:dyDescent="0.25"/>
    <row r="255471" x14ac:dyDescent="0.25"/>
    <row r="255472" x14ac:dyDescent="0.25"/>
    <row r="255473" x14ac:dyDescent="0.25"/>
    <row r="255474" x14ac:dyDescent="0.25"/>
    <row r="255475" x14ac:dyDescent="0.25"/>
    <row r="255476" x14ac:dyDescent="0.25"/>
    <row r="255477" x14ac:dyDescent="0.25"/>
    <row r="255478" x14ac:dyDescent="0.25"/>
    <row r="255479" x14ac:dyDescent="0.25"/>
    <row r="255480" x14ac:dyDescent="0.25"/>
    <row r="255481" x14ac:dyDescent="0.25"/>
    <row r="255482" x14ac:dyDescent="0.25"/>
    <row r="255483" x14ac:dyDescent="0.25"/>
    <row r="255484" x14ac:dyDescent="0.25"/>
    <row r="255485" x14ac:dyDescent="0.25"/>
    <row r="255486" x14ac:dyDescent="0.25"/>
    <row r="255487" x14ac:dyDescent="0.25"/>
    <row r="255488" x14ac:dyDescent="0.25"/>
    <row r="255489" x14ac:dyDescent="0.25"/>
    <row r="255490" x14ac:dyDescent="0.25"/>
    <row r="255491" x14ac:dyDescent="0.25"/>
    <row r="255492" x14ac:dyDescent="0.25"/>
    <row r="255493" x14ac:dyDescent="0.25"/>
    <row r="255494" x14ac:dyDescent="0.25"/>
    <row r="255495" x14ac:dyDescent="0.25"/>
    <row r="255496" x14ac:dyDescent="0.25"/>
    <row r="255497" x14ac:dyDescent="0.25"/>
    <row r="255498" x14ac:dyDescent="0.25"/>
    <row r="255499" x14ac:dyDescent="0.25"/>
    <row r="255500" x14ac:dyDescent="0.25"/>
    <row r="255501" x14ac:dyDescent="0.25"/>
    <row r="255502" x14ac:dyDescent="0.25"/>
    <row r="255503" x14ac:dyDescent="0.25"/>
    <row r="255504" x14ac:dyDescent="0.25"/>
    <row r="255505" x14ac:dyDescent="0.25"/>
    <row r="255506" x14ac:dyDescent="0.25"/>
    <row r="255507" x14ac:dyDescent="0.25"/>
    <row r="255508" x14ac:dyDescent="0.25"/>
    <row r="255509" x14ac:dyDescent="0.25"/>
    <row r="255510" x14ac:dyDescent="0.25"/>
    <row r="255511" x14ac:dyDescent="0.25"/>
    <row r="255512" x14ac:dyDescent="0.25"/>
    <row r="255513" x14ac:dyDescent="0.25"/>
    <row r="255514" x14ac:dyDescent="0.25"/>
    <row r="255515" x14ac:dyDescent="0.25"/>
    <row r="255516" x14ac:dyDescent="0.25"/>
    <row r="255517" x14ac:dyDescent="0.25"/>
    <row r="255518" x14ac:dyDescent="0.25"/>
    <row r="255519" x14ac:dyDescent="0.25"/>
    <row r="255520" x14ac:dyDescent="0.25"/>
    <row r="255521" x14ac:dyDescent="0.25"/>
    <row r="255522" x14ac:dyDescent="0.25"/>
    <row r="255523" x14ac:dyDescent="0.25"/>
    <row r="255524" x14ac:dyDescent="0.25"/>
    <row r="255525" x14ac:dyDescent="0.25"/>
    <row r="255526" x14ac:dyDescent="0.25"/>
    <row r="255527" x14ac:dyDescent="0.25"/>
    <row r="255528" x14ac:dyDescent="0.25"/>
    <row r="255529" x14ac:dyDescent="0.25"/>
    <row r="255530" x14ac:dyDescent="0.25"/>
    <row r="255531" x14ac:dyDescent="0.25"/>
    <row r="255532" x14ac:dyDescent="0.25"/>
    <row r="255533" x14ac:dyDescent="0.25"/>
    <row r="255534" x14ac:dyDescent="0.25"/>
    <row r="255535" x14ac:dyDescent="0.25"/>
    <row r="255536" x14ac:dyDescent="0.25"/>
    <row r="255537" x14ac:dyDescent="0.25"/>
    <row r="255538" x14ac:dyDescent="0.25"/>
    <row r="255539" x14ac:dyDescent="0.25"/>
    <row r="255540" x14ac:dyDescent="0.25"/>
    <row r="255541" x14ac:dyDescent="0.25"/>
    <row r="255542" x14ac:dyDescent="0.25"/>
    <row r="255543" x14ac:dyDescent="0.25"/>
    <row r="255544" x14ac:dyDescent="0.25"/>
    <row r="255545" x14ac:dyDescent="0.25"/>
    <row r="255546" x14ac:dyDescent="0.25"/>
    <row r="255547" x14ac:dyDescent="0.25"/>
    <row r="255548" x14ac:dyDescent="0.25"/>
    <row r="255549" x14ac:dyDescent="0.25"/>
    <row r="255550" x14ac:dyDescent="0.25"/>
    <row r="255551" x14ac:dyDescent="0.25"/>
    <row r="255552" x14ac:dyDescent="0.25"/>
    <row r="255553" x14ac:dyDescent="0.25"/>
    <row r="255554" x14ac:dyDescent="0.25"/>
    <row r="255555" x14ac:dyDescent="0.25"/>
    <row r="255556" x14ac:dyDescent="0.25"/>
    <row r="255557" x14ac:dyDescent="0.25"/>
    <row r="255558" x14ac:dyDescent="0.25"/>
    <row r="255559" x14ac:dyDescent="0.25"/>
    <row r="255560" x14ac:dyDescent="0.25"/>
    <row r="255561" x14ac:dyDescent="0.25"/>
    <row r="255562" x14ac:dyDescent="0.25"/>
    <row r="255563" x14ac:dyDescent="0.25"/>
    <row r="255564" x14ac:dyDescent="0.25"/>
    <row r="255565" x14ac:dyDescent="0.25"/>
    <row r="255566" x14ac:dyDescent="0.25"/>
    <row r="255567" x14ac:dyDescent="0.25"/>
    <row r="255568" x14ac:dyDescent="0.25"/>
    <row r="255569" x14ac:dyDescent="0.25"/>
    <row r="255570" x14ac:dyDescent="0.25"/>
    <row r="255571" x14ac:dyDescent="0.25"/>
    <row r="255572" x14ac:dyDescent="0.25"/>
    <row r="255573" x14ac:dyDescent="0.25"/>
    <row r="255574" x14ac:dyDescent="0.25"/>
    <row r="255575" x14ac:dyDescent="0.25"/>
    <row r="255576" x14ac:dyDescent="0.25"/>
    <row r="255577" x14ac:dyDescent="0.25"/>
    <row r="255578" x14ac:dyDescent="0.25"/>
    <row r="255579" x14ac:dyDescent="0.25"/>
    <row r="255580" x14ac:dyDescent="0.25"/>
    <row r="255581" x14ac:dyDescent="0.25"/>
    <row r="255582" x14ac:dyDescent="0.25"/>
    <row r="255583" x14ac:dyDescent="0.25"/>
    <row r="255584" x14ac:dyDescent="0.25"/>
    <row r="255585" x14ac:dyDescent="0.25"/>
    <row r="255586" x14ac:dyDescent="0.25"/>
    <row r="255587" x14ac:dyDescent="0.25"/>
    <row r="255588" x14ac:dyDescent="0.25"/>
    <row r="255589" x14ac:dyDescent="0.25"/>
    <row r="255590" x14ac:dyDescent="0.25"/>
    <row r="255591" x14ac:dyDescent="0.25"/>
    <row r="255592" x14ac:dyDescent="0.25"/>
    <row r="255593" x14ac:dyDescent="0.25"/>
    <row r="255594" x14ac:dyDescent="0.25"/>
    <row r="255595" x14ac:dyDescent="0.25"/>
    <row r="255596" x14ac:dyDescent="0.25"/>
    <row r="255597" x14ac:dyDescent="0.25"/>
    <row r="255598" x14ac:dyDescent="0.25"/>
    <row r="255599" x14ac:dyDescent="0.25"/>
    <row r="255600" x14ac:dyDescent="0.25"/>
    <row r="255601" x14ac:dyDescent="0.25"/>
    <row r="255602" x14ac:dyDescent="0.25"/>
    <row r="255603" x14ac:dyDescent="0.25"/>
    <row r="255604" x14ac:dyDescent="0.25"/>
    <row r="255605" x14ac:dyDescent="0.25"/>
    <row r="255606" x14ac:dyDescent="0.25"/>
    <row r="255607" x14ac:dyDescent="0.25"/>
    <row r="255608" x14ac:dyDescent="0.25"/>
    <row r="255609" x14ac:dyDescent="0.25"/>
    <row r="255610" x14ac:dyDescent="0.25"/>
    <row r="255611" x14ac:dyDescent="0.25"/>
    <row r="255612" x14ac:dyDescent="0.25"/>
    <row r="255613" x14ac:dyDescent="0.25"/>
    <row r="255614" x14ac:dyDescent="0.25"/>
    <row r="255615" x14ac:dyDescent="0.25"/>
    <row r="255616" x14ac:dyDescent="0.25"/>
    <row r="255617" x14ac:dyDescent="0.25"/>
    <row r="255618" x14ac:dyDescent="0.25"/>
    <row r="255619" x14ac:dyDescent="0.25"/>
    <row r="255620" x14ac:dyDescent="0.25"/>
    <row r="255621" x14ac:dyDescent="0.25"/>
    <row r="255622" x14ac:dyDescent="0.25"/>
    <row r="255623" x14ac:dyDescent="0.25"/>
    <row r="255624" x14ac:dyDescent="0.25"/>
    <row r="255625" x14ac:dyDescent="0.25"/>
    <row r="255626" x14ac:dyDescent="0.25"/>
    <row r="255627" x14ac:dyDescent="0.25"/>
    <row r="255628" x14ac:dyDescent="0.25"/>
    <row r="255629" x14ac:dyDescent="0.25"/>
    <row r="255630" x14ac:dyDescent="0.25"/>
    <row r="255631" x14ac:dyDescent="0.25"/>
    <row r="255632" x14ac:dyDescent="0.25"/>
    <row r="255633" x14ac:dyDescent="0.25"/>
    <row r="255634" x14ac:dyDescent="0.25"/>
    <row r="255635" x14ac:dyDescent="0.25"/>
    <row r="255636" x14ac:dyDescent="0.25"/>
    <row r="255637" x14ac:dyDescent="0.25"/>
    <row r="255638" x14ac:dyDescent="0.25"/>
    <row r="255639" x14ac:dyDescent="0.25"/>
    <row r="255640" x14ac:dyDescent="0.25"/>
    <row r="255641" x14ac:dyDescent="0.25"/>
    <row r="255642" x14ac:dyDescent="0.25"/>
    <row r="255643" x14ac:dyDescent="0.25"/>
    <row r="255644" x14ac:dyDescent="0.25"/>
    <row r="255645" x14ac:dyDescent="0.25"/>
    <row r="255646" x14ac:dyDescent="0.25"/>
    <row r="255647" x14ac:dyDescent="0.25"/>
    <row r="255648" x14ac:dyDescent="0.25"/>
    <row r="255649" x14ac:dyDescent="0.25"/>
    <row r="255650" x14ac:dyDescent="0.25"/>
    <row r="255651" x14ac:dyDescent="0.25"/>
    <row r="255652" x14ac:dyDescent="0.25"/>
    <row r="255653" x14ac:dyDescent="0.25"/>
    <row r="255654" x14ac:dyDescent="0.25"/>
    <row r="255655" x14ac:dyDescent="0.25"/>
    <row r="255656" x14ac:dyDescent="0.25"/>
    <row r="255657" x14ac:dyDescent="0.25"/>
    <row r="255658" x14ac:dyDescent="0.25"/>
    <row r="255659" x14ac:dyDescent="0.25"/>
    <row r="255660" x14ac:dyDescent="0.25"/>
    <row r="255661" x14ac:dyDescent="0.25"/>
    <row r="255662" x14ac:dyDescent="0.25"/>
    <row r="255663" x14ac:dyDescent="0.25"/>
    <row r="255664" x14ac:dyDescent="0.25"/>
    <row r="255665" x14ac:dyDescent="0.25"/>
    <row r="255666" x14ac:dyDescent="0.25"/>
    <row r="255667" x14ac:dyDescent="0.25"/>
    <row r="255668" x14ac:dyDescent="0.25"/>
    <row r="255669" x14ac:dyDescent="0.25"/>
    <row r="255670" x14ac:dyDescent="0.25"/>
    <row r="255671" x14ac:dyDescent="0.25"/>
    <row r="255672" x14ac:dyDescent="0.25"/>
    <row r="255673" x14ac:dyDescent="0.25"/>
    <row r="255674" x14ac:dyDescent="0.25"/>
    <row r="255675" x14ac:dyDescent="0.25"/>
    <row r="255676" x14ac:dyDescent="0.25"/>
    <row r="255677" x14ac:dyDescent="0.25"/>
    <row r="255678" x14ac:dyDescent="0.25"/>
    <row r="255679" x14ac:dyDescent="0.25"/>
    <row r="255680" x14ac:dyDescent="0.25"/>
    <row r="255681" x14ac:dyDescent="0.25"/>
    <row r="255682" x14ac:dyDescent="0.25"/>
    <row r="255683" x14ac:dyDescent="0.25"/>
    <row r="255684" x14ac:dyDescent="0.25"/>
    <row r="255685" x14ac:dyDescent="0.25"/>
    <row r="255686" x14ac:dyDescent="0.25"/>
    <row r="255687" x14ac:dyDescent="0.25"/>
    <row r="255688" x14ac:dyDescent="0.25"/>
    <row r="255689" x14ac:dyDescent="0.25"/>
    <row r="255690" x14ac:dyDescent="0.25"/>
    <row r="255691" x14ac:dyDescent="0.25"/>
    <row r="255692" x14ac:dyDescent="0.25"/>
    <row r="255693" x14ac:dyDescent="0.25"/>
    <row r="255694" x14ac:dyDescent="0.25"/>
    <row r="255695" x14ac:dyDescent="0.25"/>
    <row r="255696" x14ac:dyDescent="0.25"/>
    <row r="255697" x14ac:dyDescent="0.25"/>
    <row r="255698" x14ac:dyDescent="0.25"/>
    <row r="255699" x14ac:dyDescent="0.25"/>
    <row r="255700" x14ac:dyDescent="0.25"/>
    <row r="255701" x14ac:dyDescent="0.25"/>
    <row r="255702" x14ac:dyDescent="0.25"/>
    <row r="255703" x14ac:dyDescent="0.25"/>
    <row r="255704" x14ac:dyDescent="0.25"/>
    <row r="255705" x14ac:dyDescent="0.25"/>
    <row r="255706" x14ac:dyDescent="0.25"/>
    <row r="255707" x14ac:dyDescent="0.25"/>
    <row r="255708" x14ac:dyDescent="0.25"/>
    <row r="255709" x14ac:dyDescent="0.25"/>
    <row r="255710" x14ac:dyDescent="0.25"/>
    <row r="255711" x14ac:dyDescent="0.25"/>
    <row r="255712" x14ac:dyDescent="0.25"/>
    <row r="255713" x14ac:dyDescent="0.25"/>
    <row r="255714" x14ac:dyDescent="0.25"/>
    <row r="255715" x14ac:dyDescent="0.25"/>
    <row r="255716" x14ac:dyDescent="0.25"/>
    <row r="255717" x14ac:dyDescent="0.25"/>
    <row r="255718" x14ac:dyDescent="0.25"/>
    <row r="255719" x14ac:dyDescent="0.25"/>
    <row r="255720" x14ac:dyDescent="0.25"/>
    <row r="255721" x14ac:dyDescent="0.25"/>
    <row r="255722" x14ac:dyDescent="0.25"/>
    <row r="255723" x14ac:dyDescent="0.25"/>
    <row r="255724" x14ac:dyDescent="0.25"/>
    <row r="255725" x14ac:dyDescent="0.25"/>
    <row r="255726" x14ac:dyDescent="0.25"/>
    <row r="255727" x14ac:dyDescent="0.25"/>
    <row r="255728" x14ac:dyDescent="0.25"/>
    <row r="255729" x14ac:dyDescent="0.25"/>
    <row r="255730" x14ac:dyDescent="0.25"/>
    <row r="255731" x14ac:dyDescent="0.25"/>
    <row r="255732" x14ac:dyDescent="0.25"/>
    <row r="255733" x14ac:dyDescent="0.25"/>
    <row r="255734" x14ac:dyDescent="0.25"/>
    <row r="255735" x14ac:dyDescent="0.25"/>
    <row r="255736" x14ac:dyDescent="0.25"/>
    <row r="255737" x14ac:dyDescent="0.25"/>
    <row r="255738" x14ac:dyDescent="0.25"/>
    <row r="255739" x14ac:dyDescent="0.25"/>
    <row r="255740" x14ac:dyDescent="0.25"/>
    <row r="255741" x14ac:dyDescent="0.25"/>
    <row r="255742" x14ac:dyDescent="0.25"/>
    <row r="255743" x14ac:dyDescent="0.25"/>
    <row r="255744" x14ac:dyDescent="0.25"/>
    <row r="255745" x14ac:dyDescent="0.25"/>
    <row r="255746" x14ac:dyDescent="0.25"/>
    <row r="255747" x14ac:dyDescent="0.25"/>
    <row r="255748" x14ac:dyDescent="0.25"/>
    <row r="255749" x14ac:dyDescent="0.25"/>
    <row r="255750" x14ac:dyDescent="0.25"/>
    <row r="255751" x14ac:dyDescent="0.25"/>
    <row r="255752" x14ac:dyDescent="0.25"/>
    <row r="255753" x14ac:dyDescent="0.25"/>
    <row r="255754" x14ac:dyDescent="0.25"/>
    <row r="255755" x14ac:dyDescent="0.25"/>
    <row r="255756" x14ac:dyDescent="0.25"/>
    <row r="255757" x14ac:dyDescent="0.25"/>
    <row r="255758" x14ac:dyDescent="0.25"/>
    <row r="255759" x14ac:dyDescent="0.25"/>
    <row r="255760" x14ac:dyDescent="0.25"/>
    <row r="255761" x14ac:dyDescent="0.25"/>
    <row r="255762" x14ac:dyDescent="0.25"/>
    <row r="255763" x14ac:dyDescent="0.25"/>
    <row r="255764" x14ac:dyDescent="0.25"/>
    <row r="255765" x14ac:dyDescent="0.25"/>
    <row r="255766" x14ac:dyDescent="0.25"/>
    <row r="255767" x14ac:dyDescent="0.25"/>
    <row r="255768" x14ac:dyDescent="0.25"/>
    <row r="255769" x14ac:dyDescent="0.25"/>
    <row r="255770" x14ac:dyDescent="0.25"/>
    <row r="255771" x14ac:dyDescent="0.25"/>
    <row r="255772" x14ac:dyDescent="0.25"/>
    <row r="255773" x14ac:dyDescent="0.25"/>
    <row r="255774" x14ac:dyDescent="0.25"/>
    <row r="255775" x14ac:dyDescent="0.25"/>
    <row r="255776" x14ac:dyDescent="0.25"/>
    <row r="255777" x14ac:dyDescent="0.25"/>
    <row r="255778" x14ac:dyDescent="0.25"/>
    <row r="255779" x14ac:dyDescent="0.25"/>
    <row r="255780" x14ac:dyDescent="0.25"/>
    <row r="255781" x14ac:dyDescent="0.25"/>
    <row r="255782" x14ac:dyDescent="0.25"/>
    <row r="255783" x14ac:dyDescent="0.25"/>
    <row r="255784" x14ac:dyDescent="0.25"/>
    <row r="255785" x14ac:dyDescent="0.25"/>
    <row r="255786" x14ac:dyDescent="0.25"/>
    <row r="255787" x14ac:dyDescent="0.25"/>
    <row r="255788" x14ac:dyDescent="0.25"/>
    <row r="255789" x14ac:dyDescent="0.25"/>
    <row r="255790" x14ac:dyDescent="0.25"/>
    <row r="255791" x14ac:dyDescent="0.25"/>
    <row r="255792" x14ac:dyDescent="0.25"/>
    <row r="255793" x14ac:dyDescent="0.25"/>
    <row r="255794" x14ac:dyDescent="0.25"/>
    <row r="255795" x14ac:dyDescent="0.25"/>
    <row r="255796" x14ac:dyDescent="0.25"/>
    <row r="255797" x14ac:dyDescent="0.25"/>
    <row r="255798" x14ac:dyDescent="0.25"/>
    <row r="255799" x14ac:dyDescent="0.25"/>
    <row r="255800" x14ac:dyDescent="0.25"/>
    <row r="255801" x14ac:dyDescent="0.25"/>
    <row r="255802" x14ac:dyDescent="0.25"/>
    <row r="255803" x14ac:dyDescent="0.25"/>
    <row r="255804" x14ac:dyDescent="0.25"/>
    <row r="255805" x14ac:dyDescent="0.25"/>
    <row r="255806" x14ac:dyDescent="0.25"/>
    <row r="255807" x14ac:dyDescent="0.25"/>
    <row r="255808" x14ac:dyDescent="0.25"/>
    <row r="255809" x14ac:dyDescent="0.25"/>
    <row r="255810" x14ac:dyDescent="0.25"/>
    <row r="255811" x14ac:dyDescent="0.25"/>
    <row r="255812" x14ac:dyDescent="0.25"/>
    <row r="255813" x14ac:dyDescent="0.25"/>
    <row r="255814" x14ac:dyDescent="0.25"/>
    <row r="255815" x14ac:dyDescent="0.25"/>
    <row r="255816" x14ac:dyDescent="0.25"/>
    <row r="255817" x14ac:dyDescent="0.25"/>
    <row r="255818" x14ac:dyDescent="0.25"/>
    <row r="255819" x14ac:dyDescent="0.25"/>
    <row r="255820" x14ac:dyDescent="0.25"/>
    <row r="255821" x14ac:dyDescent="0.25"/>
    <row r="255822" x14ac:dyDescent="0.25"/>
    <row r="255823" x14ac:dyDescent="0.25"/>
    <row r="255824" x14ac:dyDescent="0.25"/>
    <row r="255825" x14ac:dyDescent="0.25"/>
    <row r="255826" x14ac:dyDescent="0.25"/>
    <row r="255827" x14ac:dyDescent="0.25"/>
    <row r="255828" x14ac:dyDescent="0.25"/>
    <row r="255829" x14ac:dyDescent="0.25"/>
    <row r="255830" x14ac:dyDescent="0.25"/>
    <row r="255831" x14ac:dyDescent="0.25"/>
    <row r="255832" x14ac:dyDescent="0.25"/>
    <row r="255833" x14ac:dyDescent="0.25"/>
    <row r="255834" x14ac:dyDescent="0.25"/>
    <row r="255835" x14ac:dyDescent="0.25"/>
    <row r="255836" x14ac:dyDescent="0.25"/>
    <row r="255837" x14ac:dyDescent="0.25"/>
    <row r="255838" x14ac:dyDescent="0.25"/>
    <row r="255839" x14ac:dyDescent="0.25"/>
    <row r="255840" x14ac:dyDescent="0.25"/>
    <row r="255841" x14ac:dyDescent="0.25"/>
    <row r="255842" x14ac:dyDescent="0.25"/>
    <row r="255843" x14ac:dyDescent="0.25"/>
    <row r="255844" x14ac:dyDescent="0.25"/>
    <row r="255845" x14ac:dyDescent="0.25"/>
    <row r="255846" x14ac:dyDescent="0.25"/>
    <row r="255847" x14ac:dyDescent="0.25"/>
    <row r="255848" x14ac:dyDescent="0.25"/>
    <row r="255849" x14ac:dyDescent="0.25"/>
    <row r="255850" x14ac:dyDescent="0.25"/>
    <row r="255851" x14ac:dyDescent="0.25"/>
    <row r="255852" x14ac:dyDescent="0.25"/>
    <row r="255853" x14ac:dyDescent="0.25"/>
    <row r="255854" x14ac:dyDescent="0.25"/>
    <row r="255855" x14ac:dyDescent="0.25"/>
    <row r="255856" x14ac:dyDescent="0.25"/>
    <row r="255857" x14ac:dyDescent="0.25"/>
    <row r="255858" x14ac:dyDescent="0.25"/>
    <row r="255859" x14ac:dyDescent="0.25"/>
    <row r="255860" x14ac:dyDescent="0.25"/>
    <row r="255861" x14ac:dyDescent="0.25"/>
    <row r="255862" x14ac:dyDescent="0.25"/>
    <row r="255863" x14ac:dyDescent="0.25"/>
    <row r="255864" x14ac:dyDescent="0.25"/>
    <row r="255865" x14ac:dyDescent="0.25"/>
    <row r="255866" x14ac:dyDescent="0.25"/>
    <row r="255867" x14ac:dyDescent="0.25"/>
    <row r="255868" x14ac:dyDescent="0.25"/>
    <row r="255869" x14ac:dyDescent="0.25"/>
    <row r="255870" x14ac:dyDescent="0.25"/>
    <row r="255871" x14ac:dyDescent="0.25"/>
    <row r="255872" x14ac:dyDescent="0.25"/>
    <row r="255873" x14ac:dyDescent="0.25"/>
    <row r="255874" x14ac:dyDescent="0.25"/>
    <row r="255875" x14ac:dyDescent="0.25"/>
    <row r="255876" x14ac:dyDescent="0.25"/>
    <row r="255877" x14ac:dyDescent="0.25"/>
    <row r="255878" x14ac:dyDescent="0.25"/>
    <row r="255879" x14ac:dyDescent="0.25"/>
    <row r="255880" x14ac:dyDescent="0.25"/>
    <row r="255881" x14ac:dyDescent="0.25"/>
    <row r="255882" x14ac:dyDescent="0.25"/>
    <row r="255883" x14ac:dyDescent="0.25"/>
    <row r="255884" x14ac:dyDescent="0.25"/>
    <row r="255885" x14ac:dyDescent="0.25"/>
    <row r="255886" x14ac:dyDescent="0.25"/>
    <row r="255887" x14ac:dyDescent="0.25"/>
    <row r="255888" x14ac:dyDescent="0.25"/>
    <row r="255889" x14ac:dyDescent="0.25"/>
    <row r="255890" x14ac:dyDescent="0.25"/>
    <row r="255891" x14ac:dyDescent="0.25"/>
    <row r="255892" x14ac:dyDescent="0.25"/>
    <row r="255893" x14ac:dyDescent="0.25"/>
    <row r="255894" x14ac:dyDescent="0.25"/>
    <row r="255895" x14ac:dyDescent="0.25"/>
    <row r="255896" x14ac:dyDescent="0.25"/>
    <row r="255897" x14ac:dyDescent="0.25"/>
    <row r="255898" x14ac:dyDescent="0.25"/>
    <row r="255899" x14ac:dyDescent="0.25"/>
    <row r="255900" x14ac:dyDescent="0.25"/>
    <row r="255901" x14ac:dyDescent="0.25"/>
    <row r="255902" x14ac:dyDescent="0.25"/>
    <row r="255903" x14ac:dyDescent="0.25"/>
    <row r="255904" x14ac:dyDescent="0.25"/>
    <row r="255905" x14ac:dyDescent="0.25"/>
    <row r="255906" x14ac:dyDescent="0.25"/>
    <row r="255907" x14ac:dyDescent="0.25"/>
    <row r="255908" x14ac:dyDescent="0.25"/>
    <row r="255909" x14ac:dyDescent="0.25"/>
    <row r="255910" x14ac:dyDescent="0.25"/>
    <row r="255911" x14ac:dyDescent="0.25"/>
    <row r="255912" x14ac:dyDescent="0.25"/>
    <row r="255913" x14ac:dyDescent="0.25"/>
    <row r="255914" x14ac:dyDescent="0.25"/>
    <row r="255915" x14ac:dyDescent="0.25"/>
    <row r="255916" x14ac:dyDescent="0.25"/>
    <row r="255917" x14ac:dyDescent="0.25"/>
    <row r="255918" x14ac:dyDescent="0.25"/>
    <row r="255919" x14ac:dyDescent="0.25"/>
    <row r="255920" x14ac:dyDescent="0.25"/>
    <row r="255921" x14ac:dyDescent="0.25"/>
    <row r="255922" x14ac:dyDescent="0.25"/>
    <row r="255923" x14ac:dyDescent="0.25"/>
    <row r="255924" x14ac:dyDescent="0.25"/>
    <row r="255925" x14ac:dyDescent="0.25"/>
    <row r="255926" x14ac:dyDescent="0.25"/>
    <row r="255927" x14ac:dyDescent="0.25"/>
    <row r="255928" x14ac:dyDescent="0.25"/>
    <row r="255929" x14ac:dyDescent="0.25"/>
    <row r="255930" x14ac:dyDescent="0.25"/>
    <row r="255931" x14ac:dyDescent="0.25"/>
    <row r="255932" x14ac:dyDescent="0.25"/>
    <row r="255933" x14ac:dyDescent="0.25"/>
    <row r="255934" x14ac:dyDescent="0.25"/>
    <row r="255935" x14ac:dyDescent="0.25"/>
    <row r="255936" x14ac:dyDescent="0.25"/>
    <row r="255937" x14ac:dyDescent="0.25"/>
    <row r="255938" x14ac:dyDescent="0.25"/>
    <row r="255939" x14ac:dyDescent="0.25"/>
    <row r="255940" x14ac:dyDescent="0.25"/>
    <row r="255941" x14ac:dyDescent="0.25"/>
    <row r="255942" x14ac:dyDescent="0.25"/>
    <row r="255943" x14ac:dyDescent="0.25"/>
    <row r="255944" x14ac:dyDescent="0.25"/>
    <row r="255945" x14ac:dyDescent="0.25"/>
    <row r="255946" x14ac:dyDescent="0.25"/>
    <row r="255947" x14ac:dyDescent="0.25"/>
    <row r="255948" x14ac:dyDescent="0.25"/>
    <row r="255949" x14ac:dyDescent="0.25"/>
    <row r="255950" x14ac:dyDescent="0.25"/>
    <row r="255951" x14ac:dyDescent="0.25"/>
    <row r="255952" x14ac:dyDescent="0.25"/>
    <row r="255953" x14ac:dyDescent="0.25"/>
    <row r="255954" x14ac:dyDescent="0.25"/>
    <row r="255955" x14ac:dyDescent="0.25"/>
    <row r="255956" x14ac:dyDescent="0.25"/>
    <row r="255957" x14ac:dyDescent="0.25"/>
    <row r="255958" x14ac:dyDescent="0.25"/>
    <row r="255959" x14ac:dyDescent="0.25"/>
    <row r="255960" x14ac:dyDescent="0.25"/>
    <row r="255961" x14ac:dyDescent="0.25"/>
    <row r="255962" x14ac:dyDescent="0.25"/>
    <row r="255963" x14ac:dyDescent="0.25"/>
    <row r="255964" x14ac:dyDescent="0.25"/>
    <row r="255965" x14ac:dyDescent="0.25"/>
    <row r="255966" x14ac:dyDescent="0.25"/>
    <row r="255967" x14ac:dyDescent="0.25"/>
    <row r="255968" x14ac:dyDescent="0.25"/>
    <row r="255969" x14ac:dyDescent="0.25"/>
    <row r="255970" x14ac:dyDescent="0.25"/>
    <row r="255971" x14ac:dyDescent="0.25"/>
    <row r="255972" x14ac:dyDescent="0.25"/>
    <row r="255973" x14ac:dyDescent="0.25"/>
    <row r="255974" x14ac:dyDescent="0.25"/>
    <row r="255975" x14ac:dyDescent="0.25"/>
    <row r="255976" x14ac:dyDescent="0.25"/>
    <row r="255977" x14ac:dyDescent="0.25"/>
    <row r="255978" x14ac:dyDescent="0.25"/>
    <row r="255979" x14ac:dyDescent="0.25"/>
    <row r="255980" x14ac:dyDescent="0.25"/>
    <row r="255981" x14ac:dyDescent="0.25"/>
    <row r="255982" x14ac:dyDescent="0.25"/>
    <row r="255983" x14ac:dyDescent="0.25"/>
    <row r="255984" x14ac:dyDescent="0.25"/>
    <row r="255985" x14ac:dyDescent="0.25"/>
    <row r="255986" x14ac:dyDescent="0.25"/>
    <row r="255987" x14ac:dyDescent="0.25"/>
    <row r="255988" x14ac:dyDescent="0.25"/>
    <row r="255989" x14ac:dyDescent="0.25"/>
    <row r="255990" x14ac:dyDescent="0.25"/>
    <row r="255991" x14ac:dyDescent="0.25"/>
    <row r="255992" x14ac:dyDescent="0.25"/>
    <row r="255993" x14ac:dyDescent="0.25"/>
    <row r="255994" x14ac:dyDescent="0.25"/>
    <row r="255995" x14ac:dyDescent="0.25"/>
    <row r="255996" x14ac:dyDescent="0.25"/>
    <row r="255997" x14ac:dyDescent="0.25"/>
    <row r="255998" x14ac:dyDescent="0.25"/>
    <row r="255999" x14ac:dyDescent="0.25"/>
    <row r="256000" x14ac:dyDescent="0.25"/>
    <row r="256001" x14ac:dyDescent="0.25"/>
    <row r="256002" x14ac:dyDescent="0.25"/>
    <row r="256003" x14ac:dyDescent="0.25"/>
    <row r="256004" x14ac:dyDescent="0.25"/>
    <row r="256005" x14ac:dyDescent="0.25"/>
    <row r="256006" x14ac:dyDescent="0.25"/>
    <row r="256007" x14ac:dyDescent="0.25"/>
    <row r="256008" x14ac:dyDescent="0.25"/>
    <row r="256009" x14ac:dyDescent="0.25"/>
    <row r="256010" x14ac:dyDescent="0.25"/>
    <row r="256011" x14ac:dyDescent="0.25"/>
    <row r="256012" x14ac:dyDescent="0.25"/>
    <row r="256013" x14ac:dyDescent="0.25"/>
    <row r="256014" x14ac:dyDescent="0.25"/>
    <row r="256015" x14ac:dyDescent="0.25"/>
    <row r="256016" x14ac:dyDescent="0.25"/>
    <row r="256017" x14ac:dyDescent="0.25"/>
    <row r="256018" x14ac:dyDescent="0.25"/>
    <row r="256019" x14ac:dyDescent="0.25"/>
    <row r="256020" x14ac:dyDescent="0.25"/>
    <row r="256021" x14ac:dyDescent="0.25"/>
    <row r="256022" x14ac:dyDescent="0.25"/>
    <row r="256023" x14ac:dyDescent="0.25"/>
    <row r="256024" x14ac:dyDescent="0.25"/>
    <row r="256025" x14ac:dyDescent="0.25"/>
    <row r="256026" x14ac:dyDescent="0.25"/>
    <row r="256027" x14ac:dyDescent="0.25"/>
    <row r="256028" x14ac:dyDescent="0.25"/>
    <row r="256029" x14ac:dyDescent="0.25"/>
    <row r="256030" x14ac:dyDescent="0.25"/>
    <row r="256031" x14ac:dyDescent="0.25"/>
    <row r="256032" x14ac:dyDescent="0.25"/>
    <row r="256033" x14ac:dyDescent="0.25"/>
    <row r="256034" x14ac:dyDescent="0.25"/>
    <row r="256035" x14ac:dyDescent="0.25"/>
    <row r="256036" x14ac:dyDescent="0.25"/>
    <row r="256037" x14ac:dyDescent="0.25"/>
    <row r="256038" x14ac:dyDescent="0.25"/>
    <row r="256039" x14ac:dyDescent="0.25"/>
    <row r="256040" x14ac:dyDescent="0.25"/>
    <row r="256041" x14ac:dyDescent="0.25"/>
    <row r="256042" x14ac:dyDescent="0.25"/>
    <row r="256043" x14ac:dyDescent="0.25"/>
    <row r="256044" x14ac:dyDescent="0.25"/>
    <row r="256045" x14ac:dyDescent="0.25"/>
    <row r="256046" x14ac:dyDescent="0.25"/>
    <row r="256047" x14ac:dyDescent="0.25"/>
    <row r="256048" x14ac:dyDescent="0.25"/>
    <row r="256049" x14ac:dyDescent="0.25"/>
    <row r="256050" x14ac:dyDescent="0.25"/>
    <row r="256051" x14ac:dyDescent="0.25"/>
    <row r="256052" x14ac:dyDescent="0.25"/>
    <row r="256053" x14ac:dyDescent="0.25"/>
    <row r="256054" x14ac:dyDescent="0.25"/>
    <row r="256055" x14ac:dyDescent="0.25"/>
    <row r="256056" x14ac:dyDescent="0.25"/>
    <row r="256057" x14ac:dyDescent="0.25"/>
    <row r="256058" x14ac:dyDescent="0.25"/>
    <row r="256059" x14ac:dyDescent="0.25"/>
    <row r="256060" x14ac:dyDescent="0.25"/>
    <row r="256061" x14ac:dyDescent="0.25"/>
    <row r="256062" x14ac:dyDescent="0.25"/>
    <row r="256063" x14ac:dyDescent="0.25"/>
    <row r="256064" x14ac:dyDescent="0.25"/>
    <row r="256065" x14ac:dyDescent="0.25"/>
    <row r="256066" x14ac:dyDescent="0.25"/>
    <row r="256067" x14ac:dyDescent="0.25"/>
    <row r="256068" x14ac:dyDescent="0.25"/>
    <row r="256069" x14ac:dyDescent="0.25"/>
    <row r="256070" x14ac:dyDescent="0.25"/>
    <row r="256071" x14ac:dyDescent="0.25"/>
    <row r="256072" x14ac:dyDescent="0.25"/>
    <row r="256073" x14ac:dyDescent="0.25"/>
    <row r="256074" x14ac:dyDescent="0.25"/>
    <row r="256075" x14ac:dyDescent="0.25"/>
    <row r="256076" x14ac:dyDescent="0.25"/>
    <row r="256077" x14ac:dyDescent="0.25"/>
    <row r="256078" x14ac:dyDescent="0.25"/>
    <row r="256079" x14ac:dyDescent="0.25"/>
    <row r="256080" x14ac:dyDescent="0.25"/>
    <row r="256081" x14ac:dyDescent="0.25"/>
    <row r="256082" x14ac:dyDescent="0.25"/>
    <row r="256083" x14ac:dyDescent="0.25"/>
    <row r="256084" x14ac:dyDescent="0.25"/>
    <row r="256085" x14ac:dyDescent="0.25"/>
    <row r="256086" x14ac:dyDescent="0.25"/>
    <row r="256087" x14ac:dyDescent="0.25"/>
    <row r="256088" x14ac:dyDescent="0.25"/>
    <row r="256089" x14ac:dyDescent="0.25"/>
    <row r="256090" x14ac:dyDescent="0.25"/>
    <row r="256091" x14ac:dyDescent="0.25"/>
    <row r="256092" x14ac:dyDescent="0.25"/>
    <row r="256093" x14ac:dyDescent="0.25"/>
    <row r="256094" x14ac:dyDescent="0.25"/>
    <row r="256095" x14ac:dyDescent="0.25"/>
    <row r="256096" x14ac:dyDescent="0.25"/>
    <row r="256097" x14ac:dyDescent="0.25"/>
    <row r="256098" x14ac:dyDescent="0.25"/>
    <row r="256099" x14ac:dyDescent="0.25"/>
    <row r="256100" x14ac:dyDescent="0.25"/>
    <row r="256101" x14ac:dyDescent="0.25"/>
    <row r="256102" x14ac:dyDescent="0.25"/>
    <row r="256103" x14ac:dyDescent="0.25"/>
    <row r="256104" x14ac:dyDescent="0.25"/>
    <row r="256105" x14ac:dyDescent="0.25"/>
    <row r="256106" x14ac:dyDescent="0.25"/>
    <row r="256107" x14ac:dyDescent="0.25"/>
    <row r="256108" x14ac:dyDescent="0.25"/>
    <row r="256109" x14ac:dyDescent="0.25"/>
    <row r="256110" x14ac:dyDescent="0.25"/>
    <row r="256111" x14ac:dyDescent="0.25"/>
    <row r="256112" x14ac:dyDescent="0.25"/>
    <row r="256113" x14ac:dyDescent="0.25"/>
    <row r="256114" x14ac:dyDescent="0.25"/>
    <row r="256115" x14ac:dyDescent="0.25"/>
    <row r="256116" x14ac:dyDescent="0.25"/>
    <row r="256117" x14ac:dyDescent="0.25"/>
    <row r="256118" x14ac:dyDescent="0.25"/>
    <row r="256119" x14ac:dyDescent="0.25"/>
    <row r="256120" x14ac:dyDescent="0.25"/>
    <row r="256121" x14ac:dyDescent="0.25"/>
    <row r="256122" x14ac:dyDescent="0.25"/>
    <row r="256123" x14ac:dyDescent="0.25"/>
    <row r="256124" x14ac:dyDescent="0.25"/>
    <row r="256125" x14ac:dyDescent="0.25"/>
    <row r="256126" x14ac:dyDescent="0.25"/>
    <row r="256127" x14ac:dyDescent="0.25"/>
    <row r="256128" x14ac:dyDescent="0.25"/>
    <row r="256129" x14ac:dyDescent="0.25"/>
    <row r="256130" x14ac:dyDescent="0.25"/>
    <row r="256131" x14ac:dyDescent="0.25"/>
    <row r="256132" x14ac:dyDescent="0.25"/>
    <row r="256133" x14ac:dyDescent="0.25"/>
    <row r="256134" x14ac:dyDescent="0.25"/>
    <row r="256135" x14ac:dyDescent="0.25"/>
    <row r="256136" x14ac:dyDescent="0.25"/>
    <row r="256137" x14ac:dyDescent="0.25"/>
    <row r="256138" x14ac:dyDescent="0.25"/>
    <row r="256139" x14ac:dyDescent="0.25"/>
    <row r="256140" x14ac:dyDescent="0.25"/>
    <row r="256141" x14ac:dyDescent="0.25"/>
    <row r="256142" x14ac:dyDescent="0.25"/>
    <row r="256143" x14ac:dyDescent="0.25"/>
    <row r="256144" x14ac:dyDescent="0.25"/>
    <row r="256145" x14ac:dyDescent="0.25"/>
    <row r="256146" x14ac:dyDescent="0.25"/>
    <row r="256147" x14ac:dyDescent="0.25"/>
    <row r="256148" x14ac:dyDescent="0.25"/>
    <row r="256149" x14ac:dyDescent="0.25"/>
    <row r="256150" x14ac:dyDescent="0.25"/>
    <row r="256151" x14ac:dyDescent="0.25"/>
    <row r="256152" x14ac:dyDescent="0.25"/>
    <row r="256153" x14ac:dyDescent="0.25"/>
    <row r="256154" x14ac:dyDescent="0.25"/>
    <row r="256155" x14ac:dyDescent="0.25"/>
    <row r="256156" x14ac:dyDescent="0.25"/>
    <row r="256157" x14ac:dyDescent="0.25"/>
    <row r="256158" x14ac:dyDescent="0.25"/>
    <row r="256159" x14ac:dyDescent="0.25"/>
    <row r="256160" x14ac:dyDescent="0.25"/>
    <row r="256161" x14ac:dyDescent="0.25"/>
    <row r="256162" x14ac:dyDescent="0.25"/>
    <row r="256163" x14ac:dyDescent="0.25"/>
    <row r="256164" x14ac:dyDescent="0.25"/>
    <row r="256165" x14ac:dyDescent="0.25"/>
    <row r="256166" x14ac:dyDescent="0.25"/>
    <row r="256167" x14ac:dyDescent="0.25"/>
    <row r="256168" x14ac:dyDescent="0.25"/>
    <row r="256169" x14ac:dyDescent="0.25"/>
    <row r="256170" x14ac:dyDescent="0.25"/>
    <row r="256171" x14ac:dyDescent="0.25"/>
    <row r="256172" x14ac:dyDescent="0.25"/>
    <row r="256173" x14ac:dyDescent="0.25"/>
    <row r="256174" x14ac:dyDescent="0.25"/>
    <row r="256175" x14ac:dyDescent="0.25"/>
    <row r="256176" x14ac:dyDescent="0.25"/>
    <row r="256177" x14ac:dyDescent="0.25"/>
    <row r="256178" x14ac:dyDescent="0.25"/>
    <row r="256179" x14ac:dyDescent="0.25"/>
    <row r="256180" x14ac:dyDescent="0.25"/>
    <row r="256181" x14ac:dyDescent="0.25"/>
    <row r="256182" x14ac:dyDescent="0.25"/>
    <row r="256183" x14ac:dyDescent="0.25"/>
    <row r="256184" x14ac:dyDescent="0.25"/>
    <row r="256185" x14ac:dyDescent="0.25"/>
    <row r="256186" x14ac:dyDescent="0.25"/>
    <row r="256187" x14ac:dyDescent="0.25"/>
    <row r="256188" x14ac:dyDescent="0.25"/>
    <row r="256189" x14ac:dyDescent="0.25"/>
    <row r="256190" x14ac:dyDescent="0.25"/>
    <row r="256191" x14ac:dyDescent="0.25"/>
    <row r="256192" x14ac:dyDescent="0.25"/>
    <row r="256193" x14ac:dyDescent="0.25"/>
    <row r="256194" x14ac:dyDescent="0.25"/>
    <row r="256195" x14ac:dyDescent="0.25"/>
    <row r="256196" x14ac:dyDescent="0.25"/>
    <row r="256197" x14ac:dyDescent="0.25"/>
    <row r="256198" x14ac:dyDescent="0.25"/>
    <row r="256199" x14ac:dyDescent="0.25"/>
    <row r="256200" x14ac:dyDescent="0.25"/>
    <row r="256201" x14ac:dyDescent="0.25"/>
    <row r="256202" x14ac:dyDescent="0.25"/>
    <row r="256203" x14ac:dyDescent="0.25"/>
    <row r="256204" x14ac:dyDescent="0.25"/>
    <row r="256205" x14ac:dyDescent="0.25"/>
    <row r="256206" x14ac:dyDescent="0.25"/>
    <row r="256207" x14ac:dyDescent="0.25"/>
    <row r="256208" x14ac:dyDescent="0.25"/>
    <row r="256209" x14ac:dyDescent="0.25"/>
    <row r="256210" x14ac:dyDescent="0.25"/>
    <row r="256211" x14ac:dyDescent="0.25"/>
    <row r="256212" x14ac:dyDescent="0.25"/>
    <row r="256213" x14ac:dyDescent="0.25"/>
    <row r="256214" x14ac:dyDescent="0.25"/>
    <row r="256215" x14ac:dyDescent="0.25"/>
    <row r="256216" x14ac:dyDescent="0.25"/>
    <row r="256217" x14ac:dyDescent="0.25"/>
    <row r="256218" x14ac:dyDescent="0.25"/>
    <row r="256219" x14ac:dyDescent="0.25"/>
    <row r="256220" x14ac:dyDescent="0.25"/>
    <row r="256221" x14ac:dyDescent="0.25"/>
    <row r="256222" x14ac:dyDescent="0.25"/>
    <row r="256223" x14ac:dyDescent="0.25"/>
    <row r="256224" x14ac:dyDescent="0.25"/>
    <row r="256225" x14ac:dyDescent="0.25"/>
    <row r="256226" x14ac:dyDescent="0.25"/>
    <row r="256227" x14ac:dyDescent="0.25"/>
    <row r="256228" x14ac:dyDescent="0.25"/>
    <row r="256229" x14ac:dyDescent="0.25"/>
    <row r="256230" x14ac:dyDescent="0.25"/>
    <row r="256231" x14ac:dyDescent="0.25"/>
    <row r="256232" x14ac:dyDescent="0.25"/>
    <row r="256233" x14ac:dyDescent="0.25"/>
    <row r="256234" x14ac:dyDescent="0.25"/>
    <row r="256235" x14ac:dyDescent="0.25"/>
    <row r="256236" x14ac:dyDescent="0.25"/>
    <row r="256237" x14ac:dyDescent="0.25"/>
    <row r="256238" x14ac:dyDescent="0.25"/>
    <row r="256239" x14ac:dyDescent="0.25"/>
    <row r="256240" x14ac:dyDescent="0.25"/>
    <row r="256241" x14ac:dyDescent="0.25"/>
    <row r="256242" x14ac:dyDescent="0.25"/>
    <row r="256243" x14ac:dyDescent="0.25"/>
    <row r="256244" x14ac:dyDescent="0.25"/>
    <row r="256245" x14ac:dyDescent="0.25"/>
    <row r="256246" x14ac:dyDescent="0.25"/>
    <row r="256247" x14ac:dyDescent="0.25"/>
    <row r="256248" x14ac:dyDescent="0.25"/>
    <row r="256249" x14ac:dyDescent="0.25"/>
    <row r="256250" x14ac:dyDescent="0.25"/>
    <row r="256251" x14ac:dyDescent="0.25"/>
    <row r="256252" x14ac:dyDescent="0.25"/>
    <row r="256253" x14ac:dyDescent="0.25"/>
    <row r="256254" x14ac:dyDescent="0.25"/>
    <row r="256255" x14ac:dyDescent="0.25"/>
    <row r="256256" x14ac:dyDescent="0.25"/>
    <row r="256257" x14ac:dyDescent="0.25"/>
    <row r="256258" x14ac:dyDescent="0.25"/>
    <row r="256259" x14ac:dyDescent="0.25"/>
    <row r="256260" x14ac:dyDescent="0.25"/>
    <row r="256261" x14ac:dyDescent="0.25"/>
    <row r="256262" x14ac:dyDescent="0.25"/>
    <row r="256263" x14ac:dyDescent="0.25"/>
    <row r="256264" x14ac:dyDescent="0.25"/>
    <row r="256265" x14ac:dyDescent="0.25"/>
    <row r="256266" x14ac:dyDescent="0.25"/>
    <row r="256267" x14ac:dyDescent="0.25"/>
    <row r="256268" x14ac:dyDescent="0.25"/>
    <row r="256269" x14ac:dyDescent="0.25"/>
    <row r="256270" x14ac:dyDescent="0.25"/>
    <row r="256271" x14ac:dyDescent="0.25"/>
    <row r="256272" x14ac:dyDescent="0.25"/>
    <row r="256273" x14ac:dyDescent="0.25"/>
    <row r="256274" x14ac:dyDescent="0.25"/>
    <row r="256275" x14ac:dyDescent="0.25"/>
    <row r="256276" x14ac:dyDescent="0.25"/>
    <row r="256277" x14ac:dyDescent="0.25"/>
    <row r="256278" x14ac:dyDescent="0.25"/>
    <row r="256279" x14ac:dyDescent="0.25"/>
    <row r="256280" x14ac:dyDescent="0.25"/>
    <row r="256281" x14ac:dyDescent="0.25"/>
    <row r="256282" x14ac:dyDescent="0.25"/>
    <row r="256283" x14ac:dyDescent="0.25"/>
    <row r="256284" x14ac:dyDescent="0.25"/>
    <row r="256285" x14ac:dyDescent="0.25"/>
    <row r="256286" x14ac:dyDescent="0.25"/>
    <row r="256287" x14ac:dyDescent="0.25"/>
    <row r="256288" x14ac:dyDescent="0.25"/>
    <row r="256289" x14ac:dyDescent="0.25"/>
    <row r="256290" x14ac:dyDescent="0.25"/>
    <row r="256291" x14ac:dyDescent="0.25"/>
    <row r="256292" x14ac:dyDescent="0.25"/>
    <row r="256293" x14ac:dyDescent="0.25"/>
    <row r="256294" x14ac:dyDescent="0.25"/>
    <row r="256295" x14ac:dyDescent="0.25"/>
    <row r="256296" x14ac:dyDescent="0.25"/>
    <row r="256297" x14ac:dyDescent="0.25"/>
    <row r="256298" x14ac:dyDescent="0.25"/>
    <row r="256299" x14ac:dyDescent="0.25"/>
    <row r="256300" x14ac:dyDescent="0.25"/>
    <row r="256301" x14ac:dyDescent="0.25"/>
    <row r="256302" x14ac:dyDescent="0.25"/>
    <row r="256303" x14ac:dyDescent="0.25"/>
    <row r="256304" x14ac:dyDescent="0.25"/>
    <row r="256305" x14ac:dyDescent="0.25"/>
    <row r="256306" x14ac:dyDescent="0.25"/>
    <row r="256307" x14ac:dyDescent="0.25"/>
    <row r="256308" x14ac:dyDescent="0.25"/>
    <row r="256309" x14ac:dyDescent="0.25"/>
    <row r="256310" x14ac:dyDescent="0.25"/>
    <row r="256311" x14ac:dyDescent="0.25"/>
    <row r="256312" x14ac:dyDescent="0.25"/>
    <row r="256313" x14ac:dyDescent="0.25"/>
    <row r="256314" x14ac:dyDescent="0.25"/>
    <row r="256315" x14ac:dyDescent="0.25"/>
    <row r="256316" x14ac:dyDescent="0.25"/>
    <row r="256317" x14ac:dyDescent="0.25"/>
    <row r="256318" x14ac:dyDescent="0.25"/>
    <row r="256319" x14ac:dyDescent="0.25"/>
    <row r="256320" x14ac:dyDescent="0.25"/>
    <row r="256321" x14ac:dyDescent="0.25"/>
    <row r="256322" x14ac:dyDescent="0.25"/>
    <row r="256323" x14ac:dyDescent="0.25"/>
    <row r="256324" x14ac:dyDescent="0.25"/>
    <row r="256325" x14ac:dyDescent="0.25"/>
    <row r="256326" x14ac:dyDescent="0.25"/>
    <row r="256327" x14ac:dyDescent="0.25"/>
    <row r="256328" x14ac:dyDescent="0.25"/>
    <row r="256329" x14ac:dyDescent="0.25"/>
    <row r="256330" x14ac:dyDescent="0.25"/>
    <row r="256331" x14ac:dyDescent="0.25"/>
    <row r="256332" x14ac:dyDescent="0.25"/>
    <row r="256333" x14ac:dyDescent="0.25"/>
    <row r="256334" x14ac:dyDescent="0.25"/>
    <row r="256335" x14ac:dyDescent="0.25"/>
    <row r="256336" x14ac:dyDescent="0.25"/>
    <row r="256337" x14ac:dyDescent="0.25"/>
    <row r="256338" x14ac:dyDescent="0.25"/>
    <row r="256339" x14ac:dyDescent="0.25"/>
    <row r="256340" x14ac:dyDescent="0.25"/>
    <row r="256341" x14ac:dyDescent="0.25"/>
    <row r="256342" x14ac:dyDescent="0.25"/>
    <row r="256343" x14ac:dyDescent="0.25"/>
    <row r="256344" x14ac:dyDescent="0.25"/>
    <row r="256345" x14ac:dyDescent="0.25"/>
    <row r="256346" x14ac:dyDescent="0.25"/>
    <row r="256347" x14ac:dyDescent="0.25"/>
    <row r="256348" x14ac:dyDescent="0.25"/>
    <row r="256349" x14ac:dyDescent="0.25"/>
    <row r="256350" x14ac:dyDescent="0.25"/>
    <row r="256351" x14ac:dyDescent="0.25"/>
    <row r="256352" x14ac:dyDescent="0.25"/>
    <row r="256353" x14ac:dyDescent="0.25"/>
    <row r="256354" x14ac:dyDescent="0.25"/>
    <row r="256355" x14ac:dyDescent="0.25"/>
    <row r="256356" x14ac:dyDescent="0.25"/>
    <row r="256357" x14ac:dyDescent="0.25"/>
    <row r="256358" x14ac:dyDescent="0.25"/>
    <row r="256359" x14ac:dyDescent="0.25"/>
    <row r="256360" x14ac:dyDescent="0.25"/>
    <row r="256361" x14ac:dyDescent="0.25"/>
    <row r="256362" x14ac:dyDescent="0.25"/>
    <row r="256363" x14ac:dyDescent="0.25"/>
    <row r="256364" x14ac:dyDescent="0.25"/>
    <row r="256365" x14ac:dyDescent="0.25"/>
    <row r="256366" x14ac:dyDescent="0.25"/>
    <row r="256367" x14ac:dyDescent="0.25"/>
    <row r="256368" x14ac:dyDescent="0.25"/>
    <row r="256369" x14ac:dyDescent="0.25"/>
    <row r="256370" x14ac:dyDescent="0.25"/>
    <row r="256371" x14ac:dyDescent="0.25"/>
    <row r="256372" x14ac:dyDescent="0.25"/>
    <row r="256373" x14ac:dyDescent="0.25"/>
    <row r="256374" x14ac:dyDescent="0.25"/>
    <row r="256375" x14ac:dyDescent="0.25"/>
    <row r="256376" x14ac:dyDescent="0.25"/>
    <row r="256377" x14ac:dyDescent="0.25"/>
    <row r="256378" x14ac:dyDescent="0.25"/>
    <row r="256379" x14ac:dyDescent="0.25"/>
    <row r="256380" x14ac:dyDescent="0.25"/>
    <row r="256381" x14ac:dyDescent="0.25"/>
    <row r="256382" x14ac:dyDescent="0.25"/>
    <row r="256383" x14ac:dyDescent="0.25"/>
    <row r="256384" x14ac:dyDescent="0.25"/>
    <row r="256385" x14ac:dyDescent="0.25"/>
    <row r="256386" x14ac:dyDescent="0.25"/>
    <row r="256387" x14ac:dyDescent="0.25"/>
    <row r="256388" x14ac:dyDescent="0.25"/>
    <row r="256389" x14ac:dyDescent="0.25"/>
    <row r="256390" x14ac:dyDescent="0.25"/>
    <row r="256391" x14ac:dyDescent="0.25"/>
    <row r="256392" x14ac:dyDescent="0.25"/>
    <row r="256393" x14ac:dyDescent="0.25"/>
    <row r="256394" x14ac:dyDescent="0.25"/>
    <row r="256395" x14ac:dyDescent="0.25"/>
    <row r="256396" x14ac:dyDescent="0.25"/>
    <row r="256397" x14ac:dyDescent="0.25"/>
    <row r="256398" x14ac:dyDescent="0.25"/>
    <row r="256399" x14ac:dyDescent="0.25"/>
    <row r="256400" x14ac:dyDescent="0.25"/>
    <row r="256401" x14ac:dyDescent="0.25"/>
    <row r="256402" x14ac:dyDescent="0.25"/>
    <row r="256403" x14ac:dyDescent="0.25"/>
    <row r="256404" x14ac:dyDescent="0.25"/>
    <row r="256405" x14ac:dyDescent="0.25"/>
    <row r="256406" x14ac:dyDescent="0.25"/>
    <row r="256407" x14ac:dyDescent="0.25"/>
    <row r="256408" x14ac:dyDescent="0.25"/>
    <row r="256409" x14ac:dyDescent="0.25"/>
    <row r="256410" x14ac:dyDescent="0.25"/>
    <row r="256411" x14ac:dyDescent="0.25"/>
    <row r="256412" x14ac:dyDescent="0.25"/>
    <row r="256413" x14ac:dyDescent="0.25"/>
    <row r="256414" x14ac:dyDescent="0.25"/>
    <row r="256415" x14ac:dyDescent="0.25"/>
    <row r="256416" x14ac:dyDescent="0.25"/>
    <row r="256417" x14ac:dyDescent="0.25"/>
    <row r="256418" x14ac:dyDescent="0.25"/>
    <row r="256419" x14ac:dyDescent="0.25"/>
    <row r="256420" x14ac:dyDescent="0.25"/>
    <row r="256421" x14ac:dyDescent="0.25"/>
    <row r="256422" x14ac:dyDescent="0.25"/>
    <row r="256423" x14ac:dyDescent="0.25"/>
    <row r="256424" x14ac:dyDescent="0.25"/>
    <row r="256425" x14ac:dyDescent="0.25"/>
    <row r="256426" x14ac:dyDescent="0.25"/>
    <row r="256427" x14ac:dyDescent="0.25"/>
    <row r="256428" x14ac:dyDescent="0.25"/>
    <row r="256429" x14ac:dyDescent="0.25"/>
    <row r="256430" x14ac:dyDescent="0.25"/>
    <row r="256431" x14ac:dyDescent="0.25"/>
    <row r="256432" x14ac:dyDescent="0.25"/>
    <row r="256433" x14ac:dyDescent="0.25"/>
    <row r="256434" x14ac:dyDescent="0.25"/>
    <row r="256435" x14ac:dyDescent="0.25"/>
    <row r="256436" x14ac:dyDescent="0.25"/>
    <row r="256437" x14ac:dyDescent="0.25"/>
    <row r="256438" x14ac:dyDescent="0.25"/>
    <row r="256439" x14ac:dyDescent="0.25"/>
    <row r="256440" x14ac:dyDescent="0.25"/>
    <row r="256441" x14ac:dyDescent="0.25"/>
    <row r="256442" x14ac:dyDescent="0.25"/>
    <row r="256443" x14ac:dyDescent="0.25"/>
    <row r="256444" x14ac:dyDescent="0.25"/>
    <row r="256445" x14ac:dyDescent="0.25"/>
    <row r="256446" x14ac:dyDescent="0.25"/>
    <row r="256447" x14ac:dyDescent="0.25"/>
    <row r="256448" x14ac:dyDescent="0.25"/>
    <row r="256449" x14ac:dyDescent="0.25"/>
    <row r="256450" x14ac:dyDescent="0.25"/>
    <row r="256451" x14ac:dyDescent="0.25"/>
    <row r="256452" x14ac:dyDescent="0.25"/>
    <row r="256453" x14ac:dyDescent="0.25"/>
    <row r="256454" x14ac:dyDescent="0.25"/>
    <row r="256455" x14ac:dyDescent="0.25"/>
    <row r="256456" x14ac:dyDescent="0.25"/>
    <row r="256457" x14ac:dyDescent="0.25"/>
    <row r="256458" x14ac:dyDescent="0.25"/>
    <row r="256459" x14ac:dyDescent="0.25"/>
    <row r="256460" x14ac:dyDescent="0.25"/>
    <row r="256461" x14ac:dyDescent="0.25"/>
    <row r="256462" x14ac:dyDescent="0.25"/>
    <row r="256463" x14ac:dyDescent="0.25"/>
    <row r="256464" x14ac:dyDescent="0.25"/>
    <row r="256465" x14ac:dyDescent="0.25"/>
    <row r="256466" x14ac:dyDescent="0.25"/>
    <row r="256467" x14ac:dyDescent="0.25"/>
    <row r="256468" x14ac:dyDescent="0.25"/>
    <row r="256469" x14ac:dyDescent="0.25"/>
    <row r="256470" x14ac:dyDescent="0.25"/>
    <row r="256471" x14ac:dyDescent="0.25"/>
    <row r="256472" x14ac:dyDescent="0.25"/>
    <row r="256473" x14ac:dyDescent="0.25"/>
    <row r="256474" x14ac:dyDescent="0.25"/>
    <row r="256475" x14ac:dyDescent="0.25"/>
    <row r="256476" x14ac:dyDescent="0.25"/>
    <row r="256477" x14ac:dyDescent="0.25"/>
    <row r="256478" x14ac:dyDescent="0.25"/>
    <row r="256479" x14ac:dyDescent="0.25"/>
    <row r="256480" x14ac:dyDescent="0.25"/>
    <row r="256481" x14ac:dyDescent="0.25"/>
    <row r="256482" x14ac:dyDescent="0.25"/>
    <row r="256483" x14ac:dyDescent="0.25"/>
    <row r="256484" x14ac:dyDescent="0.25"/>
    <row r="256485" x14ac:dyDescent="0.25"/>
    <row r="256486" x14ac:dyDescent="0.25"/>
    <row r="256487" x14ac:dyDescent="0.25"/>
    <row r="256488" x14ac:dyDescent="0.25"/>
    <row r="256489" x14ac:dyDescent="0.25"/>
    <row r="256490" x14ac:dyDescent="0.25"/>
    <row r="256491" x14ac:dyDescent="0.25"/>
    <row r="256492" x14ac:dyDescent="0.25"/>
    <row r="256493" x14ac:dyDescent="0.25"/>
    <row r="256494" x14ac:dyDescent="0.25"/>
    <row r="256495" x14ac:dyDescent="0.25"/>
    <row r="256496" x14ac:dyDescent="0.25"/>
    <row r="256497" x14ac:dyDescent="0.25"/>
    <row r="256498" x14ac:dyDescent="0.25"/>
    <row r="256499" x14ac:dyDescent="0.25"/>
    <row r="256500" x14ac:dyDescent="0.25"/>
    <row r="256501" x14ac:dyDescent="0.25"/>
    <row r="256502" x14ac:dyDescent="0.25"/>
    <row r="256503" x14ac:dyDescent="0.25"/>
    <row r="256504" x14ac:dyDescent="0.25"/>
    <row r="256505" x14ac:dyDescent="0.25"/>
    <row r="256506" x14ac:dyDescent="0.25"/>
    <row r="256507" x14ac:dyDescent="0.25"/>
    <row r="256508" x14ac:dyDescent="0.25"/>
    <row r="256509" x14ac:dyDescent="0.25"/>
    <row r="256510" x14ac:dyDescent="0.25"/>
    <row r="256511" x14ac:dyDescent="0.25"/>
    <row r="256512" x14ac:dyDescent="0.25"/>
    <row r="256513" x14ac:dyDescent="0.25"/>
    <row r="256514" x14ac:dyDescent="0.25"/>
    <row r="256515" x14ac:dyDescent="0.25"/>
    <row r="256516" x14ac:dyDescent="0.25"/>
    <row r="256517" x14ac:dyDescent="0.25"/>
    <row r="256518" x14ac:dyDescent="0.25"/>
    <row r="256519" x14ac:dyDescent="0.25"/>
    <row r="256520" x14ac:dyDescent="0.25"/>
    <row r="256521" x14ac:dyDescent="0.25"/>
    <row r="256522" x14ac:dyDescent="0.25"/>
    <row r="256523" x14ac:dyDescent="0.25"/>
    <row r="256524" x14ac:dyDescent="0.25"/>
    <row r="256525" x14ac:dyDescent="0.25"/>
    <row r="256526" x14ac:dyDescent="0.25"/>
    <row r="256527" x14ac:dyDescent="0.25"/>
    <row r="256528" x14ac:dyDescent="0.25"/>
    <row r="256529" x14ac:dyDescent="0.25"/>
    <row r="256530" x14ac:dyDescent="0.25"/>
    <row r="256531" x14ac:dyDescent="0.25"/>
    <row r="256532" x14ac:dyDescent="0.25"/>
    <row r="256533" x14ac:dyDescent="0.25"/>
    <row r="256534" x14ac:dyDescent="0.25"/>
    <row r="256535" x14ac:dyDescent="0.25"/>
    <row r="256536" x14ac:dyDescent="0.25"/>
    <row r="256537" x14ac:dyDescent="0.25"/>
    <row r="256538" x14ac:dyDescent="0.25"/>
    <row r="256539" x14ac:dyDescent="0.25"/>
    <row r="256540" x14ac:dyDescent="0.25"/>
    <row r="256541" x14ac:dyDescent="0.25"/>
    <row r="256542" x14ac:dyDescent="0.25"/>
    <row r="256543" x14ac:dyDescent="0.25"/>
    <row r="256544" x14ac:dyDescent="0.25"/>
    <row r="256545" x14ac:dyDescent="0.25"/>
    <row r="256546" x14ac:dyDescent="0.25"/>
    <row r="256547" x14ac:dyDescent="0.25"/>
    <row r="256548" x14ac:dyDescent="0.25"/>
    <row r="256549" x14ac:dyDescent="0.25"/>
    <row r="256550" x14ac:dyDescent="0.25"/>
    <row r="256551" x14ac:dyDescent="0.25"/>
    <row r="256552" x14ac:dyDescent="0.25"/>
    <row r="256553" x14ac:dyDescent="0.25"/>
    <row r="256554" x14ac:dyDescent="0.25"/>
    <row r="256555" x14ac:dyDescent="0.25"/>
    <row r="256556" x14ac:dyDescent="0.25"/>
    <row r="256557" x14ac:dyDescent="0.25"/>
    <row r="256558" x14ac:dyDescent="0.25"/>
    <row r="256559" x14ac:dyDescent="0.25"/>
    <row r="256560" x14ac:dyDescent="0.25"/>
    <row r="256561" x14ac:dyDescent="0.25"/>
    <row r="256562" x14ac:dyDescent="0.25"/>
    <row r="256563" x14ac:dyDescent="0.25"/>
    <row r="256564" x14ac:dyDescent="0.25"/>
    <row r="256565" x14ac:dyDescent="0.25"/>
    <row r="256566" x14ac:dyDescent="0.25"/>
    <row r="256567" x14ac:dyDescent="0.25"/>
    <row r="256568" x14ac:dyDescent="0.25"/>
    <row r="256569" x14ac:dyDescent="0.25"/>
    <row r="256570" x14ac:dyDescent="0.25"/>
    <row r="256571" x14ac:dyDescent="0.25"/>
    <row r="256572" x14ac:dyDescent="0.25"/>
    <row r="256573" x14ac:dyDescent="0.25"/>
    <row r="256574" x14ac:dyDescent="0.25"/>
    <row r="256575" x14ac:dyDescent="0.25"/>
    <row r="256576" x14ac:dyDescent="0.25"/>
    <row r="256577" x14ac:dyDescent="0.25"/>
    <row r="256578" x14ac:dyDescent="0.25"/>
    <row r="256579" x14ac:dyDescent="0.25"/>
    <row r="256580" x14ac:dyDescent="0.25"/>
    <row r="256581" x14ac:dyDescent="0.25"/>
    <row r="256582" x14ac:dyDescent="0.25"/>
    <row r="256583" x14ac:dyDescent="0.25"/>
    <row r="256584" x14ac:dyDescent="0.25"/>
    <row r="256585" x14ac:dyDescent="0.25"/>
    <row r="256586" x14ac:dyDescent="0.25"/>
    <row r="256587" x14ac:dyDescent="0.25"/>
    <row r="256588" x14ac:dyDescent="0.25"/>
    <row r="256589" x14ac:dyDescent="0.25"/>
    <row r="256590" x14ac:dyDescent="0.25"/>
    <row r="256591" x14ac:dyDescent="0.25"/>
    <row r="256592" x14ac:dyDescent="0.25"/>
    <row r="256593" x14ac:dyDescent="0.25"/>
    <row r="256594" x14ac:dyDescent="0.25"/>
    <row r="256595" x14ac:dyDescent="0.25"/>
    <row r="256596" x14ac:dyDescent="0.25"/>
    <row r="256597" x14ac:dyDescent="0.25"/>
    <row r="256598" x14ac:dyDescent="0.25"/>
    <row r="256599" x14ac:dyDescent="0.25"/>
    <row r="256600" x14ac:dyDescent="0.25"/>
    <row r="256601" x14ac:dyDescent="0.25"/>
    <row r="256602" x14ac:dyDescent="0.25"/>
    <row r="256603" x14ac:dyDescent="0.25"/>
    <row r="256604" x14ac:dyDescent="0.25"/>
    <row r="256605" x14ac:dyDescent="0.25"/>
    <row r="256606" x14ac:dyDescent="0.25"/>
    <row r="256607" x14ac:dyDescent="0.25"/>
    <row r="256608" x14ac:dyDescent="0.25"/>
    <row r="256609" x14ac:dyDescent="0.25"/>
    <row r="256610" x14ac:dyDescent="0.25"/>
    <row r="256611" x14ac:dyDescent="0.25"/>
    <row r="256612" x14ac:dyDescent="0.25"/>
    <row r="256613" x14ac:dyDescent="0.25"/>
    <row r="256614" x14ac:dyDescent="0.25"/>
    <row r="256615" x14ac:dyDescent="0.25"/>
    <row r="256616" x14ac:dyDescent="0.25"/>
    <row r="256617" x14ac:dyDescent="0.25"/>
    <row r="256618" x14ac:dyDescent="0.25"/>
    <row r="256619" x14ac:dyDescent="0.25"/>
    <row r="256620" x14ac:dyDescent="0.25"/>
    <row r="256621" x14ac:dyDescent="0.25"/>
    <row r="256622" x14ac:dyDescent="0.25"/>
    <row r="256623" x14ac:dyDescent="0.25"/>
    <row r="256624" x14ac:dyDescent="0.25"/>
    <row r="256625" x14ac:dyDescent="0.25"/>
    <row r="256626" x14ac:dyDescent="0.25"/>
    <row r="256627" x14ac:dyDescent="0.25"/>
    <row r="256628" x14ac:dyDescent="0.25"/>
    <row r="256629" x14ac:dyDescent="0.25"/>
    <row r="256630" x14ac:dyDescent="0.25"/>
    <row r="256631" x14ac:dyDescent="0.25"/>
    <row r="256632" x14ac:dyDescent="0.25"/>
    <row r="256633" x14ac:dyDescent="0.25"/>
    <row r="256634" x14ac:dyDescent="0.25"/>
    <row r="256635" x14ac:dyDescent="0.25"/>
    <row r="256636" x14ac:dyDescent="0.25"/>
    <row r="256637" x14ac:dyDescent="0.25"/>
    <row r="256638" x14ac:dyDescent="0.25"/>
    <row r="256639" x14ac:dyDescent="0.25"/>
    <row r="256640" x14ac:dyDescent="0.25"/>
    <row r="256641" x14ac:dyDescent="0.25"/>
    <row r="256642" x14ac:dyDescent="0.25"/>
    <row r="256643" x14ac:dyDescent="0.25"/>
    <row r="256644" x14ac:dyDescent="0.25"/>
    <row r="256645" x14ac:dyDescent="0.25"/>
    <row r="256646" x14ac:dyDescent="0.25"/>
    <row r="256647" x14ac:dyDescent="0.25"/>
    <row r="256648" x14ac:dyDescent="0.25"/>
    <row r="256649" x14ac:dyDescent="0.25"/>
    <row r="256650" x14ac:dyDescent="0.25"/>
    <row r="256651" x14ac:dyDescent="0.25"/>
    <row r="256652" x14ac:dyDescent="0.25"/>
    <row r="256653" x14ac:dyDescent="0.25"/>
    <row r="256654" x14ac:dyDescent="0.25"/>
    <row r="256655" x14ac:dyDescent="0.25"/>
    <row r="256656" x14ac:dyDescent="0.25"/>
    <row r="256657" x14ac:dyDescent="0.25"/>
    <row r="256658" x14ac:dyDescent="0.25"/>
    <row r="256659" x14ac:dyDescent="0.25"/>
    <row r="256660" x14ac:dyDescent="0.25"/>
    <row r="256661" x14ac:dyDescent="0.25"/>
    <row r="256662" x14ac:dyDescent="0.25"/>
    <row r="256663" x14ac:dyDescent="0.25"/>
    <row r="256664" x14ac:dyDescent="0.25"/>
    <row r="256665" x14ac:dyDescent="0.25"/>
    <row r="256666" x14ac:dyDescent="0.25"/>
    <row r="256667" x14ac:dyDescent="0.25"/>
    <row r="256668" x14ac:dyDescent="0.25"/>
    <row r="256669" x14ac:dyDescent="0.25"/>
    <row r="256670" x14ac:dyDescent="0.25"/>
    <row r="256671" x14ac:dyDescent="0.25"/>
    <row r="256672" x14ac:dyDescent="0.25"/>
    <row r="256673" x14ac:dyDescent="0.25"/>
    <row r="256674" x14ac:dyDescent="0.25"/>
    <row r="256675" x14ac:dyDescent="0.25"/>
    <row r="256676" x14ac:dyDescent="0.25"/>
    <row r="256677" x14ac:dyDescent="0.25"/>
    <row r="256678" x14ac:dyDescent="0.25"/>
    <row r="256679" x14ac:dyDescent="0.25"/>
    <row r="256680" x14ac:dyDescent="0.25"/>
    <row r="256681" x14ac:dyDescent="0.25"/>
    <row r="256682" x14ac:dyDescent="0.25"/>
    <row r="256683" x14ac:dyDescent="0.25"/>
    <row r="256684" x14ac:dyDescent="0.25"/>
    <row r="256685" x14ac:dyDescent="0.25"/>
    <row r="256686" x14ac:dyDescent="0.25"/>
    <row r="256687" x14ac:dyDescent="0.25"/>
    <row r="256688" x14ac:dyDescent="0.25"/>
    <row r="256689" x14ac:dyDescent="0.25"/>
    <row r="256690" x14ac:dyDescent="0.25"/>
    <row r="256691" x14ac:dyDescent="0.25"/>
    <row r="256692" x14ac:dyDescent="0.25"/>
    <row r="256693" x14ac:dyDescent="0.25"/>
    <row r="256694" x14ac:dyDescent="0.25"/>
    <row r="256695" x14ac:dyDescent="0.25"/>
    <row r="256696" x14ac:dyDescent="0.25"/>
    <row r="256697" x14ac:dyDescent="0.25"/>
    <row r="256698" x14ac:dyDescent="0.25"/>
    <row r="256699" x14ac:dyDescent="0.25"/>
    <row r="256700" x14ac:dyDescent="0.25"/>
    <row r="256701" x14ac:dyDescent="0.25"/>
    <row r="256702" x14ac:dyDescent="0.25"/>
    <row r="256703" x14ac:dyDescent="0.25"/>
    <row r="256704" x14ac:dyDescent="0.25"/>
    <row r="256705" x14ac:dyDescent="0.25"/>
    <row r="256706" x14ac:dyDescent="0.25"/>
    <row r="256707" x14ac:dyDescent="0.25"/>
    <row r="256708" x14ac:dyDescent="0.25"/>
    <row r="256709" x14ac:dyDescent="0.25"/>
    <row r="256710" x14ac:dyDescent="0.25"/>
    <row r="256711" x14ac:dyDescent="0.25"/>
    <row r="256712" x14ac:dyDescent="0.25"/>
    <row r="256713" x14ac:dyDescent="0.25"/>
    <row r="256714" x14ac:dyDescent="0.25"/>
    <row r="256715" x14ac:dyDescent="0.25"/>
    <row r="256716" x14ac:dyDescent="0.25"/>
    <row r="256717" x14ac:dyDescent="0.25"/>
    <row r="256718" x14ac:dyDescent="0.25"/>
    <row r="256719" x14ac:dyDescent="0.25"/>
    <row r="256720" x14ac:dyDescent="0.25"/>
    <row r="256721" x14ac:dyDescent="0.25"/>
    <row r="256722" x14ac:dyDescent="0.25"/>
    <row r="256723" x14ac:dyDescent="0.25"/>
    <row r="256724" x14ac:dyDescent="0.25"/>
    <row r="256725" x14ac:dyDescent="0.25"/>
    <row r="256726" x14ac:dyDescent="0.25"/>
    <row r="256727" x14ac:dyDescent="0.25"/>
    <row r="256728" x14ac:dyDescent="0.25"/>
    <row r="256729" x14ac:dyDescent="0.25"/>
    <row r="256730" x14ac:dyDescent="0.25"/>
    <row r="256731" x14ac:dyDescent="0.25"/>
    <row r="256732" x14ac:dyDescent="0.25"/>
    <row r="256733" x14ac:dyDescent="0.25"/>
    <row r="256734" x14ac:dyDescent="0.25"/>
    <row r="256735" x14ac:dyDescent="0.25"/>
    <row r="256736" x14ac:dyDescent="0.25"/>
    <row r="256737" x14ac:dyDescent="0.25"/>
    <row r="256738" x14ac:dyDescent="0.25"/>
    <row r="256739" x14ac:dyDescent="0.25"/>
    <row r="256740" x14ac:dyDescent="0.25"/>
    <row r="256741" x14ac:dyDescent="0.25"/>
    <row r="256742" x14ac:dyDescent="0.25"/>
    <row r="256743" x14ac:dyDescent="0.25"/>
    <row r="256744" x14ac:dyDescent="0.25"/>
    <row r="256745" x14ac:dyDescent="0.25"/>
    <row r="256746" x14ac:dyDescent="0.25"/>
    <row r="256747" x14ac:dyDescent="0.25"/>
    <row r="256748" x14ac:dyDescent="0.25"/>
    <row r="256749" x14ac:dyDescent="0.25"/>
    <row r="256750" x14ac:dyDescent="0.25"/>
    <row r="256751" x14ac:dyDescent="0.25"/>
    <row r="256752" x14ac:dyDescent="0.25"/>
    <row r="256753" x14ac:dyDescent="0.25"/>
    <row r="256754" x14ac:dyDescent="0.25"/>
    <row r="256755" x14ac:dyDescent="0.25"/>
    <row r="256756" x14ac:dyDescent="0.25"/>
    <row r="256757" x14ac:dyDescent="0.25"/>
    <row r="256758" x14ac:dyDescent="0.25"/>
    <row r="256759" x14ac:dyDescent="0.25"/>
    <row r="256760" x14ac:dyDescent="0.25"/>
    <row r="256761" x14ac:dyDescent="0.25"/>
    <row r="256762" x14ac:dyDescent="0.25"/>
    <row r="256763" x14ac:dyDescent="0.25"/>
    <row r="256764" x14ac:dyDescent="0.25"/>
    <row r="256765" x14ac:dyDescent="0.25"/>
    <row r="256766" x14ac:dyDescent="0.25"/>
    <row r="256767" x14ac:dyDescent="0.25"/>
    <row r="256768" x14ac:dyDescent="0.25"/>
    <row r="256769" x14ac:dyDescent="0.25"/>
    <row r="256770" x14ac:dyDescent="0.25"/>
    <row r="256771" x14ac:dyDescent="0.25"/>
    <row r="256772" x14ac:dyDescent="0.25"/>
    <row r="256773" x14ac:dyDescent="0.25"/>
    <row r="256774" x14ac:dyDescent="0.25"/>
    <row r="256775" x14ac:dyDescent="0.25"/>
    <row r="256776" x14ac:dyDescent="0.25"/>
    <row r="256777" x14ac:dyDescent="0.25"/>
    <row r="256778" x14ac:dyDescent="0.25"/>
    <row r="256779" x14ac:dyDescent="0.25"/>
    <row r="256780" x14ac:dyDescent="0.25"/>
    <row r="256781" x14ac:dyDescent="0.25"/>
    <row r="256782" x14ac:dyDescent="0.25"/>
    <row r="256783" x14ac:dyDescent="0.25"/>
    <row r="256784" x14ac:dyDescent="0.25"/>
    <row r="256785" x14ac:dyDescent="0.25"/>
    <row r="256786" x14ac:dyDescent="0.25"/>
    <row r="256787" x14ac:dyDescent="0.25"/>
    <row r="256788" x14ac:dyDescent="0.25"/>
    <row r="256789" x14ac:dyDescent="0.25"/>
    <row r="256790" x14ac:dyDescent="0.25"/>
    <row r="256791" x14ac:dyDescent="0.25"/>
    <row r="256792" x14ac:dyDescent="0.25"/>
    <row r="256793" x14ac:dyDescent="0.25"/>
    <row r="256794" x14ac:dyDescent="0.25"/>
    <row r="256795" x14ac:dyDescent="0.25"/>
    <row r="256796" x14ac:dyDescent="0.25"/>
    <row r="256797" x14ac:dyDescent="0.25"/>
    <row r="256798" x14ac:dyDescent="0.25"/>
    <row r="256799" x14ac:dyDescent="0.25"/>
    <row r="256800" x14ac:dyDescent="0.25"/>
    <row r="256801" x14ac:dyDescent="0.25"/>
    <row r="256802" x14ac:dyDescent="0.25"/>
    <row r="256803" x14ac:dyDescent="0.25"/>
    <row r="256804" x14ac:dyDescent="0.25"/>
    <row r="256805" x14ac:dyDescent="0.25"/>
    <row r="256806" x14ac:dyDescent="0.25"/>
    <row r="256807" x14ac:dyDescent="0.25"/>
    <row r="256808" x14ac:dyDescent="0.25"/>
    <row r="256809" x14ac:dyDescent="0.25"/>
    <row r="256810" x14ac:dyDescent="0.25"/>
    <row r="256811" x14ac:dyDescent="0.25"/>
    <row r="256812" x14ac:dyDescent="0.25"/>
    <row r="256813" x14ac:dyDescent="0.25"/>
    <row r="256814" x14ac:dyDescent="0.25"/>
    <row r="256815" x14ac:dyDescent="0.25"/>
    <row r="256816" x14ac:dyDescent="0.25"/>
    <row r="256817" x14ac:dyDescent="0.25"/>
    <row r="256818" x14ac:dyDescent="0.25"/>
    <row r="256819" x14ac:dyDescent="0.25"/>
    <row r="256820" x14ac:dyDescent="0.25"/>
    <row r="256821" x14ac:dyDescent="0.25"/>
    <row r="256822" x14ac:dyDescent="0.25"/>
    <row r="256823" x14ac:dyDescent="0.25"/>
    <row r="256824" x14ac:dyDescent="0.25"/>
    <row r="256825" x14ac:dyDescent="0.25"/>
    <row r="256826" x14ac:dyDescent="0.25"/>
    <row r="256827" x14ac:dyDescent="0.25"/>
    <row r="256828" x14ac:dyDescent="0.25"/>
    <row r="256829" x14ac:dyDescent="0.25"/>
    <row r="256830" x14ac:dyDescent="0.25"/>
    <row r="256831" x14ac:dyDescent="0.25"/>
    <row r="256832" x14ac:dyDescent="0.25"/>
    <row r="256833" x14ac:dyDescent="0.25"/>
    <row r="256834" x14ac:dyDescent="0.25"/>
    <row r="256835" x14ac:dyDescent="0.25"/>
    <row r="256836" x14ac:dyDescent="0.25"/>
    <row r="256837" x14ac:dyDescent="0.25"/>
    <row r="256838" x14ac:dyDescent="0.25"/>
    <row r="256839" x14ac:dyDescent="0.25"/>
    <row r="256840" x14ac:dyDescent="0.25"/>
    <row r="256841" x14ac:dyDescent="0.25"/>
    <row r="256842" x14ac:dyDescent="0.25"/>
    <row r="256843" x14ac:dyDescent="0.25"/>
    <row r="256844" x14ac:dyDescent="0.25"/>
    <row r="256845" x14ac:dyDescent="0.25"/>
    <row r="256846" x14ac:dyDescent="0.25"/>
    <row r="256847" x14ac:dyDescent="0.25"/>
    <row r="256848" x14ac:dyDescent="0.25"/>
    <row r="256849" x14ac:dyDescent="0.25"/>
    <row r="256850" x14ac:dyDescent="0.25"/>
    <row r="256851" x14ac:dyDescent="0.25"/>
    <row r="256852" x14ac:dyDescent="0.25"/>
    <row r="256853" x14ac:dyDescent="0.25"/>
    <row r="256854" x14ac:dyDescent="0.25"/>
    <row r="256855" x14ac:dyDescent="0.25"/>
    <row r="256856" x14ac:dyDescent="0.25"/>
    <row r="256857" x14ac:dyDescent="0.25"/>
    <row r="256858" x14ac:dyDescent="0.25"/>
    <row r="256859" x14ac:dyDescent="0.25"/>
    <row r="256860" x14ac:dyDescent="0.25"/>
    <row r="256861" x14ac:dyDescent="0.25"/>
    <row r="256862" x14ac:dyDescent="0.25"/>
    <row r="256863" x14ac:dyDescent="0.25"/>
    <row r="256864" x14ac:dyDescent="0.25"/>
    <row r="256865" x14ac:dyDescent="0.25"/>
    <row r="256866" x14ac:dyDescent="0.25"/>
    <row r="256867" x14ac:dyDescent="0.25"/>
    <row r="256868" x14ac:dyDescent="0.25"/>
    <row r="256869" x14ac:dyDescent="0.25"/>
    <row r="256870" x14ac:dyDescent="0.25"/>
    <row r="256871" x14ac:dyDescent="0.25"/>
    <row r="256872" x14ac:dyDescent="0.25"/>
    <row r="256873" x14ac:dyDescent="0.25"/>
    <row r="256874" x14ac:dyDescent="0.25"/>
    <row r="256875" x14ac:dyDescent="0.25"/>
    <row r="256876" x14ac:dyDescent="0.25"/>
    <row r="256877" x14ac:dyDescent="0.25"/>
    <row r="256878" x14ac:dyDescent="0.25"/>
    <row r="256879" x14ac:dyDescent="0.25"/>
    <row r="256880" x14ac:dyDescent="0.25"/>
    <row r="256881" x14ac:dyDescent="0.25"/>
    <row r="256882" x14ac:dyDescent="0.25"/>
    <row r="256883" x14ac:dyDescent="0.25"/>
    <row r="256884" x14ac:dyDescent="0.25"/>
    <row r="256885" x14ac:dyDescent="0.25"/>
    <row r="256886" x14ac:dyDescent="0.25"/>
    <row r="256887" x14ac:dyDescent="0.25"/>
    <row r="256888" x14ac:dyDescent="0.25"/>
    <row r="256889" x14ac:dyDescent="0.25"/>
    <row r="256890" x14ac:dyDescent="0.25"/>
    <row r="256891" x14ac:dyDescent="0.25"/>
    <row r="256892" x14ac:dyDescent="0.25"/>
    <row r="256893" x14ac:dyDescent="0.25"/>
    <row r="256894" x14ac:dyDescent="0.25"/>
    <row r="256895" x14ac:dyDescent="0.25"/>
    <row r="256896" x14ac:dyDescent="0.25"/>
    <row r="256897" x14ac:dyDescent="0.25"/>
    <row r="256898" x14ac:dyDescent="0.25"/>
    <row r="256899" x14ac:dyDescent="0.25"/>
    <row r="256900" x14ac:dyDescent="0.25"/>
    <row r="256901" x14ac:dyDescent="0.25"/>
    <row r="256902" x14ac:dyDescent="0.25"/>
    <row r="256903" x14ac:dyDescent="0.25"/>
    <row r="256904" x14ac:dyDescent="0.25"/>
    <row r="256905" x14ac:dyDescent="0.25"/>
    <row r="256906" x14ac:dyDescent="0.25"/>
    <row r="256907" x14ac:dyDescent="0.25"/>
    <row r="256908" x14ac:dyDescent="0.25"/>
    <row r="256909" x14ac:dyDescent="0.25"/>
    <row r="256910" x14ac:dyDescent="0.25"/>
    <row r="256911" x14ac:dyDescent="0.25"/>
    <row r="256912" x14ac:dyDescent="0.25"/>
    <row r="256913" x14ac:dyDescent="0.25"/>
    <row r="256914" x14ac:dyDescent="0.25"/>
    <row r="256915" x14ac:dyDescent="0.25"/>
    <row r="256916" x14ac:dyDescent="0.25"/>
    <row r="256917" x14ac:dyDescent="0.25"/>
    <row r="256918" x14ac:dyDescent="0.25"/>
    <row r="256919" x14ac:dyDescent="0.25"/>
    <row r="256920" x14ac:dyDescent="0.25"/>
    <row r="256921" x14ac:dyDescent="0.25"/>
    <row r="256922" x14ac:dyDescent="0.25"/>
    <row r="256923" x14ac:dyDescent="0.25"/>
    <row r="256924" x14ac:dyDescent="0.25"/>
    <row r="256925" x14ac:dyDescent="0.25"/>
    <row r="256926" x14ac:dyDescent="0.25"/>
    <row r="256927" x14ac:dyDescent="0.25"/>
    <row r="256928" x14ac:dyDescent="0.25"/>
    <row r="256929" x14ac:dyDescent="0.25"/>
    <row r="256930" x14ac:dyDescent="0.25"/>
    <row r="256931" x14ac:dyDescent="0.25"/>
    <row r="256932" x14ac:dyDescent="0.25"/>
    <row r="256933" x14ac:dyDescent="0.25"/>
    <row r="256934" x14ac:dyDescent="0.25"/>
    <row r="256935" x14ac:dyDescent="0.25"/>
    <row r="256936" x14ac:dyDescent="0.25"/>
    <row r="256937" x14ac:dyDescent="0.25"/>
    <row r="256938" x14ac:dyDescent="0.25"/>
    <row r="256939" x14ac:dyDescent="0.25"/>
    <row r="256940" x14ac:dyDescent="0.25"/>
    <row r="256941" x14ac:dyDescent="0.25"/>
    <row r="256942" x14ac:dyDescent="0.25"/>
    <row r="256943" x14ac:dyDescent="0.25"/>
    <row r="256944" x14ac:dyDescent="0.25"/>
    <row r="256945" x14ac:dyDescent="0.25"/>
    <row r="256946" x14ac:dyDescent="0.25"/>
    <row r="256947" x14ac:dyDescent="0.25"/>
    <row r="256948" x14ac:dyDescent="0.25"/>
    <row r="256949" x14ac:dyDescent="0.25"/>
    <row r="256950" x14ac:dyDescent="0.25"/>
    <row r="256951" x14ac:dyDescent="0.25"/>
    <row r="256952" x14ac:dyDescent="0.25"/>
    <row r="256953" x14ac:dyDescent="0.25"/>
    <row r="256954" x14ac:dyDescent="0.25"/>
    <row r="256955" x14ac:dyDescent="0.25"/>
    <row r="256956" x14ac:dyDescent="0.25"/>
    <row r="256957" x14ac:dyDescent="0.25"/>
    <row r="256958" x14ac:dyDescent="0.25"/>
    <row r="256959" x14ac:dyDescent="0.25"/>
    <row r="256960" x14ac:dyDescent="0.25"/>
    <row r="256961" x14ac:dyDescent="0.25"/>
    <row r="256962" x14ac:dyDescent="0.25"/>
    <row r="256963" x14ac:dyDescent="0.25"/>
    <row r="256964" x14ac:dyDescent="0.25"/>
    <row r="256965" x14ac:dyDescent="0.25"/>
    <row r="256966" x14ac:dyDescent="0.25"/>
    <row r="256967" x14ac:dyDescent="0.25"/>
    <row r="256968" x14ac:dyDescent="0.25"/>
    <row r="256969" x14ac:dyDescent="0.25"/>
    <row r="256970" x14ac:dyDescent="0.25"/>
    <row r="256971" x14ac:dyDescent="0.25"/>
    <row r="256972" x14ac:dyDescent="0.25"/>
    <row r="256973" x14ac:dyDescent="0.25"/>
    <row r="256974" x14ac:dyDescent="0.25"/>
    <row r="256975" x14ac:dyDescent="0.25"/>
    <row r="256976" x14ac:dyDescent="0.25"/>
    <row r="256977" x14ac:dyDescent="0.25"/>
    <row r="256978" x14ac:dyDescent="0.25"/>
    <row r="256979" x14ac:dyDescent="0.25"/>
    <row r="256980" x14ac:dyDescent="0.25"/>
    <row r="256981" x14ac:dyDescent="0.25"/>
    <row r="256982" x14ac:dyDescent="0.25"/>
    <row r="256983" x14ac:dyDescent="0.25"/>
    <row r="256984" x14ac:dyDescent="0.25"/>
    <row r="256985" x14ac:dyDescent="0.25"/>
    <row r="256986" x14ac:dyDescent="0.25"/>
    <row r="256987" x14ac:dyDescent="0.25"/>
    <row r="256988" x14ac:dyDescent="0.25"/>
    <row r="256989" x14ac:dyDescent="0.25"/>
    <row r="256990" x14ac:dyDescent="0.25"/>
    <row r="256991" x14ac:dyDescent="0.25"/>
    <row r="256992" x14ac:dyDescent="0.25"/>
    <row r="256993" x14ac:dyDescent="0.25"/>
    <row r="256994" x14ac:dyDescent="0.25"/>
    <row r="256995" x14ac:dyDescent="0.25"/>
    <row r="256996" x14ac:dyDescent="0.25"/>
    <row r="256997" x14ac:dyDescent="0.25"/>
    <row r="256998" x14ac:dyDescent="0.25"/>
    <row r="256999" x14ac:dyDescent="0.25"/>
    <row r="257000" x14ac:dyDescent="0.25"/>
    <row r="257001" x14ac:dyDescent="0.25"/>
    <row r="257002" x14ac:dyDescent="0.25"/>
    <row r="257003" x14ac:dyDescent="0.25"/>
    <row r="257004" x14ac:dyDescent="0.25"/>
    <row r="257005" x14ac:dyDescent="0.25"/>
    <row r="257006" x14ac:dyDescent="0.25"/>
    <row r="257007" x14ac:dyDescent="0.25"/>
    <row r="257008" x14ac:dyDescent="0.25"/>
    <row r="257009" x14ac:dyDescent="0.25"/>
    <row r="257010" x14ac:dyDescent="0.25"/>
    <row r="257011" x14ac:dyDescent="0.25"/>
    <row r="257012" x14ac:dyDescent="0.25"/>
    <row r="257013" x14ac:dyDescent="0.25"/>
    <row r="257014" x14ac:dyDescent="0.25"/>
    <row r="257015" x14ac:dyDescent="0.25"/>
    <row r="257016" x14ac:dyDescent="0.25"/>
    <row r="257017" x14ac:dyDescent="0.25"/>
    <row r="257018" x14ac:dyDescent="0.25"/>
    <row r="257019" x14ac:dyDescent="0.25"/>
    <row r="257020" x14ac:dyDescent="0.25"/>
    <row r="257021" x14ac:dyDescent="0.25"/>
    <row r="257022" x14ac:dyDescent="0.25"/>
    <row r="257023" x14ac:dyDescent="0.25"/>
    <row r="257024" x14ac:dyDescent="0.25"/>
    <row r="257025" x14ac:dyDescent="0.25"/>
    <row r="257026" x14ac:dyDescent="0.25"/>
    <row r="257027" x14ac:dyDescent="0.25"/>
    <row r="257028" x14ac:dyDescent="0.25"/>
    <row r="257029" x14ac:dyDescent="0.25"/>
    <row r="257030" x14ac:dyDescent="0.25"/>
    <row r="257031" x14ac:dyDescent="0.25"/>
    <row r="257032" x14ac:dyDescent="0.25"/>
    <row r="257033" x14ac:dyDescent="0.25"/>
    <row r="257034" x14ac:dyDescent="0.25"/>
    <row r="257035" x14ac:dyDescent="0.25"/>
    <row r="257036" x14ac:dyDescent="0.25"/>
    <row r="257037" x14ac:dyDescent="0.25"/>
    <row r="257038" x14ac:dyDescent="0.25"/>
    <row r="257039" x14ac:dyDescent="0.25"/>
    <row r="257040" x14ac:dyDescent="0.25"/>
    <row r="257041" x14ac:dyDescent="0.25"/>
    <row r="257042" x14ac:dyDescent="0.25"/>
    <row r="257043" x14ac:dyDescent="0.25"/>
    <row r="257044" x14ac:dyDescent="0.25"/>
    <row r="257045" x14ac:dyDescent="0.25"/>
    <row r="257046" x14ac:dyDescent="0.25"/>
    <row r="257047" x14ac:dyDescent="0.25"/>
    <row r="257048" x14ac:dyDescent="0.25"/>
    <row r="257049" x14ac:dyDescent="0.25"/>
    <row r="257050" x14ac:dyDescent="0.25"/>
    <row r="257051" x14ac:dyDescent="0.25"/>
    <row r="257052" x14ac:dyDescent="0.25"/>
    <row r="257053" x14ac:dyDescent="0.25"/>
    <row r="257054" x14ac:dyDescent="0.25"/>
    <row r="257055" x14ac:dyDescent="0.25"/>
    <row r="257056" x14ac:dyDescent="0.25"/>
    <row r="257057" x14ac:dyDescent="0.25"/>
    <row r="257058" x14ac:dyDescent="0.25"/>
    <row r="257059" x14ac:dyDescent="0.25"/>
    <row r="257060" x14ac:dyDescent="0.25"/>
    <row r="257061" x14ac:dyDescent="0.25"/>
    <row r="257062" x14ac:dyDescent="0.25"/>
    <row r="257063" x14ac:dyDescent="0.25"/>
    <row r="257064" x14ac:dyDescent="0.25"/>
    <row r="257065" x14ac:dyDescent="0.25"/>
    <row r="257066" x14ac:dyDescent="0.25"/>
    <row r="257067" x14ac:dyDescent="0.25"/>
    <row r="257068" x14ac:dyDescent="0.25"/>
    <row r="257069" x14ac:dyDescent="0.25"/>
    <row r="257070" x14ac:dyDescent="0.25"/>
    <row r="257071" x14ac:dyDescent="0.25"/>
    <row r="257072" x14ac:dyDescent="0.25"/>
    <row r="257073" x14ac:dyDescent="0.25"/>
    <row r="257074" x14ac:dyDescent="0.25"/>
    <row r="257075" x14ac:dyDescent="0.25"/>
    <row r="257076" x14ac:dyDescent="0.25"/>
    <row r="257077" x14ac:dyDescent="0.25"/>
    <row r="257078" x14ac:dyDescent="0.25"/>
    <row r="257079" x14ac:dyDescent="0.25"/>
    <row r="257080" x14ac:dyDescent="0.25"/>
    <row r="257081" x14ac:dyDescent="0.25"/>
    <row r="257082" x14ac:dyDescent="0.25"/>
    <row r="257083" x14ac:dyDescent="0.25"/>
    <row r="257084" x14ac:dyDescent="0.25"/>
    <row r="257085" x14ac:dyDescent="0.25"/>
    <row r="257086" x14ac:dyDescent="0.25"/>
    <row r="257087" x14ac:dyDescent="0.25"/>
    <row r="257088" x14ac:dyDescent="0.25"/>
    <row r="257089" x14ac:dyDescent="0.25"/>
    <row r="257090" x14ac:dyDescent="0.25"/>
    <row r="257091" x14ac:dyDescent="0.25"/>
    <row r="257092" x14ac:dyDescent="0.25"/>
    <row r="257093" x14ac:dyDescent="0.25"/>
    <row r="257094" x14ac:dyDescent="0.25"/>
    <row r="257095" x14ac:dyDescent="0.25"/>
    <row r="257096" x14ac:dyDescent="0.25"/>
    <row r="257097" x14ac:dyDescent="0.25"/>
    <row r="257098" x14ac:dyDescent="0.25"/>
    <row r="257099" x14ac:dyDescent="0.25"/>
    <row r="257100" x14ac:dyDescent="0.25"/>
    <row r="257101" x14ac:dyDescent="0.25"/>
    <row r="257102" x14ac:dyDescent="0.25"/>
    <row r="257103" x14ac:dyDescent="0.25"/>
    <row r="257104" x14ac:dyDescent="0.25"/>
    <row r="257105" x14ac:dyDescent="0.25"/>
    <row r="257106" x14ac:dyDescent="0.25"/>
    <row r="257107" x14ac:dyDescent="0.25"/>
    <row r="257108" x14ac:dyDescent="0.25"/>
    <row r="257109" x14ac:dyDescent="0.25"/>
    <row r="257110" x14ac:dyDescent="0.25"/>
    <row r="257111" x14ac:dyDescent="0.25"/>
    <row r="257112" x14ac:dyDescent="0.25"/>
    <row r="257113" x14ac:dyDescent="0.25"/>
    <row r="257114" x14ac:dyDescent="0.25"/>
    <row r="257115" x14ac:dyDescent="0.25"/>
    <row r="257116" x14ac:dyDescent="0.25"/>
    <row r="257117" x14ac:dyDescent="0.25"/>
    <row r="257118" x14ac:dyDescent="0.25"/>
    <row r="257119" x14ac:dyDescent="0.25"/>
    <row r="257120" x14ac:dyDescent="0.25"/>
    <row r="257121" x14ac:dyDescent="0.25"/>
    <row r="257122" x14ac:dyDescent="0.25"/>
    <row r="257123" x14ac:dyDescent="0.25"/>
    <row r="257124" x14ac:dyDescent="0.25"/>
    <row r="257125" x14ac:dyDescent="0.25"/>
    <row r="257126" x14ac:dyDescent="0.25"/>
    <row r="257127" x14ac:dyDescent="0.25"/>
    <row r="257128" x14ac:dyDescent="0.25"/>
    <row r="257129" x14ac:dyDescent="0.25"/>
    <row r="257130" x14ac:dyDescent="0.25"/>
    <row r="257131" x14ac:dyDescent="0.25"/>
    <row r="257132" x14ac:dyDescent="0.25"/>
    <row r="257133" x14ac:dyDescent="0.25"/>
    <row r="257134" x14ac:dyDescent="0.25"/>
    <row r="257135" x14ac:dyDescent="0.25"/>
    <row r="257136" x14ac:dyDescent="0.25"/>
    <row r="257137" x14ac:dyDescent="0.25"/>
    <row r="257138" x14ac:dyDescent="0.25"/>
    <row r="257139" x14ac:dyDescent="0.25"/>
    <row r="257140" x14ac:dyDescent="0.25"/>
    <row r="257141" x14ac:dyDescent="0.25"/>
    <row r="257142" x14ac:dyDescent="0.25"/>
    <row r="257143" x14ac:dyDescent="0.25"/>
    <row r="257144" x14ac:dyDescent="0.25"/>
    <row r="257145" x14ac:dyDescent="0.25"/>
    <row r="257146" x14ac:dyDescent="0.25"/>
    <row r="257147" x14ac:dyDescent="0.25"/>
    <row r="257148" x14ac:dyDescent="0.25"/>
    <row r="257149" x14ac:dyDescent="0.25"/>
    <row r="257150" x14ac:dyDescent="0.25"/>
    <row r="257151" x14ac:dyDescent="0.25"/>
    <row r="257152" x14ac:dyDescent="0.25"/>
    <row r="257153" x14ac:dyDescent="0.25"/>
    <row r="257154" x14ac:dyDescent="0.25"/>
    <row r="257155" x14ac:dyDescent="0.25"/>
    <row r="257156" x14ac:dyDescent="0.25"/>
    <row r="257157" x14ac:dyDescent="0.25"/>
    <row r="257158" x14ac:dyDescent="0.25"/>
    <row r="257159" x14ac:dyDescent="0.25"/>
    <row r="257160" x14ac:dyDescent="0.25"/>
    <row r="257161" x14ac:dyDescent="0.25"/>
    <row r="257162" x14ac:dyDescent="0.25"/>
    <row r="257163" x14ac:dyDescent="0.25"/>
    <row r="257164" x14ac:dyDescent="0.25"/>
    <row r="257165" x14ac:dyDescent="0.25"/>
    <row r="257166" x14ac:dyDescent="0.25"/>
    <row r="257167" x14ac:dyDescent="0.25"/>
    <row r="257168" x14ac:dyDescent="0.25"/>
    <row r="257169" x14ac:dyDescent="0.25"/>
    <row r="257170" x14ac:dyDescent="0.25"/>
    <row r="257171" x14ac:dyDescent="0.25"/>
    <row r="257172" x14ac:dyDescent="0.25"/>
    <row r="257173" x14ac:dyDescent="0.25"/>
    <row r="257174" x14ac:dyDescent="0.25"/>
    <row r="257175" x14ac:dyDescent="0.25"/>
    <row r="257176" x14ac:dyDescent="0.25"/>
    <row r="257177" x14ac:dyDescent="0.25"/>
    <row r="257178" x14ac:dyDescent="0.25"/>
    <row r="257179" x14ac:dyDescent="0.25"/>
    <row r="257180" x14ac:dyDescent="0.25"/>
    <row r="257181" x14ac:dyDescent="0.25"/>
    <row r="257182" x14ac:dyDescent="0.25"/>
    <row r="257183" x14ac:dyDescent="0.25"/>
    <row r="257184" x14ac:dyDescent="0.25"/>
    <row r="257185" x14ac:dyDescent="0.25"/>
    <row r="257186" x14ac:dyDescent="0.25"/>
    <row r="257187" x14ac:dyDescent="0.25"/>
    <row r="257188" x14ac:dyDescent="0.25"/>
    <row r="257189" x14ac:dyDescent="0.25"/>
    <row r="257190" x14ac:dyDescent="0.25"/>
    <row r="257191" x14ac:dyDescent="0.25"/>
    <row r="257192" x14ac:dyDescent="0.25"/>
    <row r="257193" x14ac:dyDescent="0.25"/>
    <row r="257194" x14ac:dyDescent="0.25"/>
    <row r="257195" x14ac:dyDescent="0.25"/>
    <row r="257196" x14ac:dyDescent="0.25"/>
    <row r="257197" x14ac:dyDescent="0.25"/>
    <row r="257198" x14ac:dyDescent="0.25"/>
    <row r="257199" x14ac:dyDescent="0.25"/>
    <row r="257200" x14ac:dyDescent="0.25"/>
    <row r="257201" x14ac:dyDescent="0.25"/>
    <row r="257202" x14ac:dyDescent="0.25"/>
    <row r="257203" x14ac:dyDescent="0.25"/>
    <row r="257204" x14ac:dyDescent="0.25"/>
    <row r="257205" x14ac:dyDescent="0.25"/>
    <row r="257206" x14ac:dyDescent="0.25"/>
    <row r="257207" x14ac:dyDescent="0.25"/>
    <row r="257208" x14ac:dyDescent="0.25"/>
    <row r="257209" x14ac:dyDescent="0.25"/>
    <row r="257210" x14ac:dyDescent="0.25"/>
    <row r="257211" x14ac:dyDescent="0.25"/>
    <row r="257212" x14ac:dyDescent="0.25"/>
    <row r="257213" x14ac:dyDescent="0.25"/>
    <row r="257214" x14ac:dyDescent="0.25"/>
    <row r="257215" x14ac:dyDescent="0.25"/>
    <row r="257216" x14ac:dyDescent="0.25"/>
    <row r="257217" x14ac:dyDescent="0.25"/>
    <row r="257218" x14ac:dyDescent="0.25"/>
    <row r="257219" x14ac:dyDescent="0.25"/>
    <row r="257220" x14ac:dyDescent="0.25"/>
    <row r="257221" x14ac:dyDescent="0.25"/>
    <row r="257222" x14ac:dyDescent="0.25"/>
    <row r="257223" x14ac:dyDescent="0.25"/>
    <row r="257224" x14ac:dyDescent="0.25"/>
    <row r="257225" x14ac:dyDescent="0.25"/>
    <row r="257226" x14ac:dyDescent="0.25"/>
    <row r="257227" x14ac:dyDescent="0.25"/>
    <row r="257228" x14ac:dyDescent="0.25"/>
    <row r="257229" x14ac:dyDescent="0.25"/>
    <row r="257230" x14ac:dyDescent="0.25"/>
    <row r="257231" x14ac:dyDescent="0.25"/>
    <row r="257232" x14ac:dyDescent="0.25"/>
    <row r="257233" x14ac:dyDescent="0.25"/>
    <row r="257234" x14ac:dyDescent="0.25"/>
    <row r="257235" x14ac:dyDescent="0.25"/>
    <row r="257236" x14ac:dyDescent="0.25"/>
    <row r="257237" x14ac:dyDescent="0.25"/>
    <row r="257238" x14ac:dyDescent="0.25"/>
    <row r="257239" x14ac:dyDescent="0.25"/>
    <row r="257240" x14ac:dyDescent="0.25"/>
    <row r="257241" x14ac:dyDescent="0.25"/>
    <row r="257242" x14ac:dyDescent="0.25"/>
    <row r="257243" x14ac:dyDescent="0.25"/>
    <row r="257244" x14ac:dyDescent="0.25"/>
    <row r="257245" x14ac:dyDescent="0.25"/>
    <row r="257246" x14ac:dyDescent="0.25"/>
    <row r="257247" x14ac:dyDescent="0.25"/>
    <row r="257248" x14ac:dyDescent="0.25"/>
    <row r="257249" x14ac:dyDescent="0.25"/>
    <row r="257250" x14ac:dyDescent="0.25"/>
    <row r="257251" x14ac:dyDescent="0.25"/>
    <row r="257252" x14ac:dyDescent="0.25"/>
    <row r="257253" x14ac:dyDescent="0.25"/>
    <row r="257254" x14ac:dyDescent="0.25"/>
    <row r="257255" x14ac:dyDescent="0.25"/>
    <row r="257256" x14ac:dyDescent="0.25"/>
    <row r="257257" x14ac:dyDescent="0.25"/>
    <row r="257258" x14ac:dyDescent="0.25"/>
    <row r="257259" x14ac:dyDescent="0.25"/>
    <row r="257260" x14ac:dyDescent="0.25"/>
    <row r="257261" x14ac:dyDescent="0.25"/>
    <row r="257262" x14ac:dyDescent="0.25"/>
    <row r="257263" x14ac:dyDescent="0.25"/>
    <row r="257264" x14ac:dyDescent="0.25"/>
    <row r="257265" x14ac:dyDescent="0.25"/>
    <row r="257266" x14ac:dyDescent="0.25"/>
    <row r="257267" x14ac:dyDescent="0.25"/>
    <row r="257268" x14ac:dyDescent="0.25"/>
    <row r="257269" x14ac:dyDescent="0.25"/>
    <row r="257270" x14ac:dyDescent="0.25"/>
    <row r="257271" x14ac:dyDescent="0.25"/>
    <row r="257272" x14ac:dyDescent="0.25"/>
    <row r="257273" x14ac:dyDescent="0.25"/>
    <row r="257274" x14ac:dyDescent="0.25"/>
    <row r="257275" x14ac:dyDescent="0.25"/>
    <row r="257276" x14ac:dyDescent="0.25"/>
    <row r="257277" x14ac:dyDescent="0.25"/>
    <row r="257278" x14ac:dyDescent="0.25"/>
    <row r="257279" x14ac:dyDescent="0.25"/>
    <row r="257280" x14ac:dyDescent="0.25"/>
    <row r="257281" x14ac:dyDescent="0.25"/>
    <row r="257282" x14ac:dyDescent="0.25"/>
    <row r="257283" x14ac:dyDescent="0.25"/>
    <row r="257284" x14ac:dyDescent="0.25"/>
    <row r="257285" x14ac:dyDescent="0.25"/>
    <row r="257286" x14ac:dyDescent="0.25"/>
    <row r="257287" x14ac:dyDescent="0.25"/>
    <row r="257288" x14ac:dyDescent="0.25"/>
    <row r="257289" x14ac:dyDescent="0.25"/>
    <row r="257290" x14ac:dyDescent="0.25"/>
    <row r="257291" x14ac:dyDescent="0.25"/>
    <row r="257292" x14ac:dyDescent="0.25"/>
    <row r="257293" x14ac:dyDescent="0.25"/>
    <row r="257294" x14ac:dyDescent="0.25"/>
    <row r="257295" x14ac:dyDescent="0.25"/>
    <row r="257296" x14ac:dyDescent="0.25"/>
    <row r="257297" x14ac:dyDescent="0.25"/>
    <row r="257298" x14ac:dyDescent="0.25"/>
    <row r="257299" x14ac:dyDescent="0.25"/>
    <row r="257300" x14ac:dyDescent="0.25"/>
    <row r="257301" x14ac:dyDescent="0.25"/>
    <row r="257302" x14ac:dyDescent="0.25"/>
    <row r="257303" x14ac:dyDescent="0.25"/>
    <row r="257304" x14ac:dyDescent="0.25"/>
    <row r="257305" x14ac:dyDescent="0.25"/>
    <row r="257306" x14ac:dyDescent="0.25"/>
    <row r="257307" x14ac:dyDescent="0.25"/>
    <row r="257308" x14ac:dyDescent="0.25"/>
    <row r="257309" x14ac:dyDescent="0.25"/>
    <row r="257310" x14ac:dyDescent="0.25"/>
    <row r="257311" x14ac:dyDescent="0.25"/>
    <row r="257312" x14ac:dyDescent="0.25"/>
    <row r="257313" x14ac:dyDescent="0.25"/>
    <row r="257314" x14ac:dyDescent="0.25"/>
    <row r="257315" x14ac:dyDescent="0.25"/>
    <row r="257316" x14ac:dyDescent="0.25"/>
    <row r="257317" x14ac:dyDescent="0.25"/>
    <row r="257318" x14ac:dyDescent="0.25"/>
    <row r="257319" x14ac:dyDescent="0.25"/>
    <row r="257320" x14ac:dyDescent="0.25"/>
    <row r="257321" x14ac:dyDescent="0.25"/>
    <row r="257322" x14ac:dyDescent="0.25"/>
    <row r="257323" x14ac:dyDescent="0.25"/>
    <row r="257324" x14ac:dyDescent="0.25"/>
    <row r="257325" x14ac:dyDescent="0.25"/>
    <row r="257326" x14ac:dyDescent="0.25"/>
    <row r="257327" x14ac:dyDescent="0.25"/>
    <row r="257328" x14ac:dyDescent="0.25"/>
    <row r="257329" x14ac:dyDescent="0.25"/>
    <row r="257330" x14ac:dyDescent="0.25"/>
    <row r="257331" x14ac:dyDescent="0.25"/>
    <row r="257332" x14ac:dyDescent="0.25"/>
    <row r="257333" x14ac:dyDescent="0.25"/>
    <row r="257334" x14ac:dyDescent="0.25"/>
    <row r="257335" x14ac:dyDescent="0.25"/>
    <row r="257336" x14ac:dyDescent="0.25"/>
    <row r="257337" x14ac:dyDescent="0.25"/>
    <row r="257338" x14ac:dyDescent="0.25"/>
    <row r="257339" x14ac:dyDescent="0.25"/>
    <row r="257340" x14ac:dyDescent="0.25"/>
    <row r="257341" x14ac:dyDescent="0.25"/>
    <row r="257342" x14ac:dyDescent="0.25"/>
    <row r="257343" x14ac:dyDescent="0.25"/>
    <row r="257344" x14ac:dyDescent="0.25"/>
    <row r="257345" x14ac:dyDescent="0.25"/>
    <row r="257346" x14ac:dyDescent="0.25"/>
    <row r="257347" x14ac:dyDescent="0.25"/>
    <row r="257348" x14ac:dyDescent="0.25"/>
    <row r="257349" x14ac:dyDescent="0.25"/>
    <row r="257350" x14ac:dyDescent="0.25"/>
    <row r="257351" x14ac:dyDescent="0.25"/>
    <row r="257352" x14ac:dyDescent="0.25"/>
    <row r="257353" x14ac:dyDescent="0.25"/>
    <row r="257354" x14ac:dyDescent="0.25"/>
    <row r="257355" x14ac:dyDescent="0.25"/>
    <row r="257356" x14ac:dyDescent="0.25"/>
    <row r="257357" x14ac:dyDescent="0.25"/>
    <row r="257358" x14ac:dyDescent="0.25"/>
    <row r="257359" x14ac:dyDescent="0.25"/>
    <row r="257360" x14ac:dyDescent="0.25"/>
    <row r="257361" x14ac:dyDescent="0.25"/>
    <row r="257362" x14ac:dyDescent="0.25"/>
    <row r="257363" x14ac:dyDescent="0.25"/>
    <row r="257364" x14ac:dyDescent="0.25"/>
    <row r="257365" x14ac:dyDescent="0.25"/>
    <row r="257366" x14ac:dyDescent="0.25"/>
    <row r="257367" x14ac:dyDescent="0.25"/>
    <row r="257368" x14ac:dyDescent="0.25"/>
    <row r="257369" x14ac:dyDescent="0.25"/>
    <row r="257370" x14ac:dyDescent="0.25"/>
    <row r="257371" x14ac:dyDescent="0.25"/>
    <row r="257372" x14ac:dyDescent="0.25"/>
    <row r="257373" x14ac:dyDescent="0.25"/>
    <row r="257374" x14ac:dyDescent="0.25"/>
    <row r="257375" x14ac:dyDescent="0.25"/>
    <row r="257376" x14ac:dyDescent="0.25"/>
    <row r="257377" x14ac:dyDescent="0.25"/>
    <row r="257378" x14ac:dyDescent="0.25"/>
    <row r="257379" x14ac:dyDescent="0.25"/>
    <row r="257380" x14ac:dyDescent="0.25"/>
    <row r="257381" x14ac:dyDescent="0.25"/>
    <row r="257382" x14ac:dyDescent="0.25"/>
    <row r="257383" x14ac:dyDescent="0.25"/>
    <row r="257384" x14ac:dyDescent="0.25"/>
    <row r="257385" x14ac:dyDescent="0.25"/>
    <row r="257386" x14ac:dyDescent="0.25"/>
    <row r="257387" x14ac:dyDescent="0.25"/>
    <row r="257388" x14ac:dyDescent="0.25"/>
    <row r="257389" x14ac:dyDescent="0.25"/>
    <row r="257390" x14ac:dyDescent="0.25"/>
    <row r="257391" x14ac:dyDescent="0.25"/>
    <row r="257392" x14ac:dyDescent="0.25"/>
    <row r="257393" x14ac:dyDescent="0.25"/>
    <row r="257394" x14ac:dyDescent="0.25"/>
    <row r="257395" x14ac:dyDescent="0.25"/>
    <row r="257396" x14ac:dyDescent="0.25"/>
    <row r="257397" x14ac:dyDescent="0.25"/>
    <row r="257398" x14ac:dyDescent="0.25"/>
    <row r="257399" x14ac:dyDescent="0.25"/>
    <row r="257400" x14ac:dyDescent="0.25"/>
    <row r="257401" x14ac:dyDescent="0.25"/>
    <row r="257402" x14ac:dyDescent="0.25"/>
    <row r="257403" x14ac:dyDescent="0.25"/>
    <row r="257404" x14ac:dyDescent="0.25"/>
    <row r="257405" x14ac:dyDescent="0.25"/>
    <row r="257406" x14ac:dyDescent="0.25"/>
    <row r="257407" x14ac:dyDescent="0.25"/>
    <row r="257408" x14ac:dyDescent="0.25"/>
    <row r="257409" x14ac:dyDescent="0.25"/>
    <row r="257410" x14ac:dyDescent="0.25"/>
    <row r="257411" x14ac:dyDescent="0.25"/>
    <row r="257412" x14ac:dyDescent="0.25"/>
    <row r="257413" x14ac:dyDescent="0.25"/>
    <row r="257414" x14ac:dyDescent="0.25"/>
    <row r="257415" x14ac:dyDescent="0.25"/>
    <row r="257416" x14ac:dyDescent="0.25"/>
    <row r="257417" x14ac:dyDescent="0.25"/>
    <row r="257418" x14ac:dyDescent="0.25"/>
    <row r="257419" x14ac:dyDescent="0.25"/>
    <row r="257420" x14ac:dyDescent="0.25"/>
    <row r="257421" x14ac:dyDescent="0.25"/>
    <row r="257422" x14ac:dyDescent="0.25"/>
    <row r="257423" x14ac:dyDescent="0.25"/>
    <row r="257424" x14ac:dyDescent="0.25"/>
    <row r="257425" x14ac:dyDescent="0.25"/>
    <row r="257426" x14ac:dyDescent="0.25"/>
    <row r="257427" x14ac:dyDescent="0.25"/>
    <row r="257428" x14ac:dyDescent="0.25"/>
    <row r="257429" x14ac:dyDescent="0.25"/>
    <row r="257430" x14ac:dyDescent="0.25"/>
    <row r="257431" x14ac:dyDescent="0.25"/>
    <row r="257432" x14ac:dyDescent="0.25"/>
    <row r="257433" x14ac:dyDescent="0.25"/>
    <row r="257434" x14ac:dyDescent="0.25"/>
    <row r="257435" x14ac:dyDescent="0.25"/>
    <row r="257436" x14ac:dyDescent="0.25"/>
    <row r="257437" x14ac:dyDescent="0.25"/>
    <row r="257438" x14ac:dyDescent="0.25"/>
    <row r="257439" x14ac:dyDescent="0.25"/>
    <row r="257440" x14ac:dyDescent="0.25"/>
    <row r="257441" x14ac:dyDescent="0.25"/>
    <row r="257442" x14ac:dyDescent="0.25"/>
    <row r="257443" x14ac:dyDescent="0.25"/>
    <row r="257444" x14ac:dyDescent="0.25"/>
    <row r="257445" x14ac:dyDescent="0.25"/>
    <row r="257446" x14ac:dyDescent="0.25"/>
    <row r="257447" x14ac:dyDescent="0.25"/>
    <row r="257448" x14ac:dyDescent="0.25"/>
    <row r="257449" x14ac:dyDescent="0.25"/>
    <row r="257450" x14ac:dyDescent="0.25"/>
    <row r="257451" x14ac:dyDescent="0.25"/>
    <row r="257452" x14ac:dyDescent="0.25"/>
    <row r="257453" x14ac:dyDescent="0.25"/>
    <row r="257454" x14ac:dyDescent="0.25"/>
    <row r="257455" x14ac:dyDescent="0.25"/>
    <row r="257456" x14ac:dyDescent="0.25"/>
    <row r="257457" x14ac:dyDescent="0.25"/>
    <row r="257458" x14ac:dyDescent="0.25"/>
    <row r="257459" x14ac:dyDescent="0.25"/>
    <row r="257460" x14ac:dyDescent="0.25"/>
    <row r="257461" x14ac:dyDescent="0.25"/>
    <row r="257462" x14ac:dyDescent="0.25"/>
    <row r="257463" x14ac:dyDescent="0.25"/>
    <row r="257464" x14ac:dyDescent="0.25"/>
    <row r="257465" x14ac:dyDescent="0.25"/>
    <row r="257466" x14ac:dyDescent="0.25"/>
    <row r="257467" x14ac:dyDescent="0.25"/>
    <row r="257468" x14ac:dyDescent="0.25"/>
    <row r="257469" x14ac:dyDescent="0.25"/>
    <row r="257470" x14ac:dyDescent="0.25"/>
    <row r="257471" x14ac:dyDescent="0.25"/>
    <row r="257472" x14ac:dyDescent="0.25"/>
    <row r="257473" x14ac:dyDescent="0.25"/>
    <row r="257474" x14ac:dyDescent="0.25"/>
    <row r="257475" x14ac:dyDescent="0.25"/>
    <row r="257476" x14ac:dyDescent="0.25"/>
    <row r="257477" x14ac:dyDescent="0.25"/>
    <row r="257478" x14ac:dyDescent="0.25"/>
    <row r="257479" x14ac:dyDescent="0.25"/>
    <row r="257480" x14ac:dyDescent="0.25"/>
    <row r="257481" x14ac:dyDescent="0.25"/>
    <row r="257482" x14ac:dyDescent="0.25"/>
    <row r="257483" x14ac:dyDescent="0.25"/>
    <row r="257484" x14ac:dyDescent="0.25"/>
    <row r="257485" x14ac:dyDescent="0.25"/>
    <row r="257486" x14ac:dyDescent="0.25"/>
    <row r="257487" x14ac:dyDescent="0.25"/>
    <row r="257488" x14ac:dyDescent="0.25"/>
    <row r="257489" x14ac:dyDescent="0.25"/>
    <row r="257490" x14ac:dyDescent="0.25"/>
    <row r="257491" x14ac:dyDescent="0.25"/>
    <row r="257492" x14ac:dyDescent="0.25"/>
    <row r="257493" x14ac:dyDescent="0.25"/>
    <row r="257494" x14ac:dyDescent="0.25"/>
    <row r="257495" x14ac:dyDescent="0.25"/>
    <row r="257496" x14ac:dyDescent="0.25"/>
    <row r="257497" x14ac:dyDescent="0.25"/>
    <row r="257498" x14ac:dyDescent="0.25"/>
    <row r="257499" x14ac:dyDescent="0.25"/>
    <row r="257500" x14ac:dyDescent="0.25"/>
    <row r="257501" x14ac:dyDescent="0.25"/>
    <row r="257502" x14ac:dyDescent="0.25"/>
    <row r="257503" x14ac:dyDescent="0.25"/>
    <row r="257504" x14ac:dyDescent="0.25"/>
    <row r="257505" x14ac:dyDescent="0.25"/>
    <row r="257506" x14ac:dyDescent="0.25"/>
    <row r="257507" x14ac:dyDescent="0.25"/>
    <row r="257508" x14ac:dyDescent="0.25"/>
    <row r="257509" x14ac:dyDescent="0.25"/>
    <row r="257510" x14ac:dyDescent="0.25"/>
    <row r="257511" x14ac:dyDescent="0.25"/>
    <row r="257512" x14ac:dyDescent="0.25"/>
    <row r="257513" x14ac:dyDescent="0.25"/>
    <row r="257514" x14ac:dyDescent="0.25"/>
    <row r="257515" x14ac:dyDescent="0.25"/>
    <row r="257516" x14ac:dyDescent="0.25"/>
    <row r="257517" x14ac:dyDescent="0.25"/>
    <row r="257518" x14ac:dyDescent="0.25"/>
    <row r="257519" x14ac:dyDescent="0.25"/>
    <row r="257520" x14ac:dyDescent="0.25"/>
    <row r="257521" x14ac:dyDescent="0.25"/>
    <row r="257522" x14ac:dyDescent="0.25"/>
    <row r="257523" x14ac:dyDescent="0.25"/>
    <row r="257524" x14ac:dyDescent="0.25"/>
    <row r="257525" x14ac:dyDescent="0.25"/>
    <row r="257526" x14ac:dyDescent="0.25"/>
    <row r="257527" x14ac:dyDescent="0.25"/>
    <row r="257528" x14ac:dyDescent="0.25"/>
    <row r="257529" x14ac:dyDescent="0.25"/>
    <row r="257530" x14ac:dyDescent="0.25"/>
    <row r="257531" x14ac:dyDescent="0.25"/>
    <row r="257532" x14ac:dyDescent="0.25"/>
    <row r="257533" x14ac:dyDescent="0.25"/>
    <row r="257534" x14ac:dyDescent="0.25"/>
    <row r="257535" x14ac:dyDescent="0.25"/>
    <row r="257536" x14ac:dyDescent="0.25"/>
    <row r="257537" x14ac:dyDescent="0.25"/>
    <row r="257538" x14ac:dyDescent="0.25"/>
    <row r="257539" x14ac:dyDescent="0.25"/>
    <row r="257540" x14ac:dyDescent="0.25"/>
    <row r="257541" x14ac:dyDescent="0.25"/>
    <row r="257542" x14ac:dyDescent="0.25"/>
    <row r="257543" x14ac:dyDescent="0.25"/>
    <row r="257544" x14ac:dyDescent="0.25"/>
    <row r="257545" x14ac:dyDescent="0.25"/>
    <row r="257546" x14ac:dyDescent="0.25"/>
    <row r="257547" x14ac:dyDescent="0.25"/>
    <row r="257548" x14ac:dyDescent="0.25"/>
    <row r="257549" x14ac:dyDescent="0.25"/>
    <row r="257550" x14ac:dyDescent="0.25"/>
    <row r="257551" x14ac:dyDescent="0.25"/>
    <row r="257552" x14ac:dyDescent="0.25"/>
    <row r="257553" x14ac:dyDescent="0.25"/>
    <row r="257554" x14ac:dyDescent="0.25"/>
    <row r="257555" x14ac:dyDescent="0.25"/>
    <row r="257556" x14ac:dyDescent="0.25"/>
    <row r="257557" x14ac:dyDescent="0.25"/>
    <row r="257558" x14ac:dyDescent="0.25"/>
    <row r="257559" x14ac:dyDescent="0.25"/>
    <row r="257560" x14ac:dyDescent="0.25"/>
    <row r="257561" x14ac:dyDescent="0.25"/>
    <row r="257562" x14ac:dyDescent="0.25"/>
    <row r="257563" x14ac:dyDescent="0.25"/>
    <row r="257564" x14ac:dyDescent="0.25"/>
    <row r="257565" x14ac:dyDescent="0.25"/>
    <row r="257566" x14ac:dyDescent="0.25"/>
    <row r="257567" x14ac:dyDescent="0.25"/>
    <row r="257568" x14ac:dyDescent="0.25"/>
    <row r="257569" x14ac:dyDescent="0.25"/>
    <row r="257570" x14ac:dyDescent="0.25"/>
    <row r="257571" x14ac:dyDescent="0.25"/>
    <row r="257572" x14ac:dyDescent="0.25"/>
    <row r="257573" x14ac:dyDescent="0.25"/>
    <row r="257574" x14ac:dyDescent="0.25"/>
    <row r="257575" x14ac:dyDescent="0.25"/>
    <row r="257576" x14ac:dyDescent="0.25"/>
    <row r="257577" x14ac:dyDescent="0.25"/>
    <row r="257578" x14ac:dyDescent="0.25"/>
    <row r="257579" x14ac:dyDescent="0.25"/>
    <row r="257580" x14ac:dyDescent="0.25"/>
    <row r="257581" x14ac:dyDescent="0.25"/>
    <row r="257582" x14ac:dyDescent="0.25"/>
    <row r="257583" x14ac:dyDescent="0.25"/>
    <row r="257584" x14ac:dyDescent="0.25"/>
    <row r="257585" x14ac:dyDescent="0.25"/>
    <row r="257586" x14ac:dyDescent="0.25"/>
    <row r="257587" x14ac:dyDescent="0.25"/>
    <row r="257588" x14ac:dyDescent="0.25"/>
    <row r="257589" x14ac:dyDescent="0.25"/>
    <row r="257590" x14ac:dyDescent="0.25"/>
    <row r="257591" x14ac:dyDescent="0.25"/>
    <row r="257592" x14ac:dyDescent="0.25"/>
    <row r="257593" x14ac:dyDescent="0.25"/>
    <row r="257594" x14ac:dyDescent="0.25"/>
    <row r="257595" x14ac:dyDescent="0.25"/>
    <row r="257596" x14ac:dyDescent="0.25"/>
    <row r="257597" x14ac:dyDescent="0.25"/>
    <row r="257598" x14ac:dyDescent="0.25"/>
    <row r="257599" x14ac:dyDescent="0.25"/>
    <row r="257600" x14ac:dyDescent="0.25"/>
    <row r="257601" x14ac:dyDescent="0.25"/>
    <row r="257602" x14ac:dyDescent="0.25"/>
    <row r="257603" x14ac:dyDescent="0.25"/>
    <row r="257604" x14ac:dyDescent="0.25"/>
    <row r="257605" x14ac:dyDescent="0.25"/>
    <row r="257606" x14ac:dyDescent="0.25"/>
    <row r="257607" x14ac:dyDescent="0.25"/>
    <row r="257608" x14ac:dyDescent="0.25"/>
    <row r="257609" x14ac:dyDescent="0.25"/>
    <row r="257610" x14ac:dyDescent="0.25"/>
    <row r="257611" x14ac:dyDescent="0.25"/>
    <row r="257612" x14ac:dyDescent="0.25"/>
    <row r="257613" x14ac:dyDescent="0.25"/>
    <row r="257614" x14ac:dyDescent="0.25"/>
    <row r="257615" x14ac:dyDescent="0.25"/>
    <row r="257616" x14ac:dyDescent="0.25"/>
    <row r="257617" x14ac:dyDescent="0.25"/>
    <row r="257618" x14ac:dyDescent="0.25"/>
    <row r="257619" x14ac:dyDescent="0.25"/>
    <row r="257620" x14ac:dyDescent="0.25"/>
    <row r="257621" x14ac:dyDescent="0.25"/>
    <row r="257622" x14ac:dyDescent="0.25"/>
    <row r="257623" x14ac:dyDescent="0.25"/>
    <row r="257624" x14ac:dyDescent="0.25"/>
    <row r="257625" x14ac:dyDescent="0.25"/>
    <row r="257626" x14ac:dyDescent="0.25"/>
    <row r="257627" x14ac:dyDescent="0.25"/>
    <row r="257628" x14ac:dyDescent="0.25"/>
    <row r="257629" x14ac:dyDescent="0.25"/>
    <row r="257630" x14ac:dyDescent="0.25"/>
    <row r="257631" x14ac:dyDescent="0.25"/>
    <row r="257632" x14ac:dyDescent="0.25"/>
    <row r="257633" x14ac:dyDescent="0.25"/>
    <row r="257634" x14ac:dyDescent="0.25"/>
    <row r="257635" x14ac:dyDescent="0.25"/>
    <row r="257636" x14ac:dyDescent="0.25"/>
    <row r="257637" x14ac:dyDescent="0.25"/>
    <row r="257638" x14ac:dyDescent="0.25"/>
    <row r="257639" x14ac:dyDescent="0.25"/>
    <row r="257640" x14ac:dyDescent="0.25"/>
    <row r="257641" x14ac:dyDescent="0.25"/>
    <row r="257642" x14ac:dyDescent="0.25"/>
    <row r="257643" x14ac:dyDescent="0.25"/>
    <row r="257644" x14ac:dyDescent="0.25"/>
    <row r="257645" x14ac:dyDescent="0.25"/>
    <row r="257646" x14ac:dyDescent="0.25"/>
    <row r="257647" x14ac:dyDescent="0.25"/>
    <row r="257648" x14ac:dyDescent="0.25"/>
    <row r="257649" x14ac:dyDescent="0.25"/>
    <row r="257650" x14ac:dyDescent="0.25"/>
    <row r="257651" x14ac:dyDescent="0.25"/>
    <row r="257652" x14ac:dyDescent="0.25"/>
    <row r="257653" x14ac:dyDescent="0.25"/>
    <row r="257654" x14ac:dyDescent="0.25"/>
    <row r="257655" x14ac:dyDescent="0.25"/>
    <row r="257656" x14ac:dyDescent="0.25"/>
    <row r="257657" x14ac:dyDescent="0.25"/>
    <row r="257658" x14ac:dyDescent="0.25"/>
    <row r="257659" x14ac:dyDescent="0.25"/>
    <row r="257660" x14ac:dyDescent="0.25"/>
    <row r="257661" x14ac:dyDescent="0.25"/>
    <row r="257662" x14ac:dyDescent="0.25"/>
    <row r="257663" x14ac:dyDescent="0.25"/>
    <row r="257664" x14ac:dyDescent="0.25"/>
    <row r="257665" x14ac:dyDescent="0.25"/>
    <row r="257666" x14ac:dyDescent="0.25"/>
    <row r="257667" x14ac:dyDescent="0.25"/>
    <row r="257668" x14ac:dyDescent="0.25"/>
    <row r="257669" x14ac:dyDescent="0.25"/>
    <row r="257670" x14ac:dyDescent="0.25"/>
    <row r="257671" x14ac:dyDescent="0.25"/>
    <row r="257672" x14ac:dyDescent="0.25"/>
    <row r="257673" x14ac:dyDescent="0.25"/>
    <row r="257674" x14ac:dyDescent="0.25"/>
    <row r="257675" x14ac:dyDescent="0.25"/>
    <row r="257676" x14ac:dyDescent="0.25"/>
    <row r="257677" x14ac:dyDescent="0.25"/>
    <row r="257678" x14ac:dyDescent="0.25"/>
    <row r="257679" x14ac:dyDescent="0.25"/>
    <row r="257680" x14ac:dyDescent="0.25"/>
    <row r="257681" x14ac:dyDescent="0.25"/>
    <row r="257682" x14ac:dyDescent="0.25"/>
    <row r="257683" x14ac:dyDescent="0.25"/>
    <row r="257684" x14ac:dyDescent="0.25"/>
    <row r="257685" x14ac:dyDescent="0.25"/>
    <row r="257686" x14ac:dyDescent="0.25"/>
    <row r="257687" x14ac:dyDescent="0.25"/>
    <row r="257688" x14ac:dyDescent="0.25"/>
    <row r="257689" x14ac:dyDescent="0.25"/>
    <row r="257690" x14ac:dyDescent="0.25"/>
    <row r="257691" x14ac:dyDescent="0.25"/>
    <row r="257692" x14ac:dyDescent="0.25"/>
    <row r="257693" x14ac:dyDescent="0.25"/>
    <row r="257694" x14ac:dyDescent="0.25"/>
    <row r="257695" x14ac:dyDescent="0.25"/>
    <row r="257696" x14ac:dyDescent="0.25"/>
    <row r="257697" x14ac:dyDescent="0.25"/>
    <row r="257698" x14ac:dyDescent="0.25"/>
    <row r="257699" x14ac:dyDescent="0.25"/>
    <row r="257700" x14ac:dyDescent="0.25"/>
    <row r="257701" x14ac:dyDescent="0.25"/>
    <row r="257702" x14ac:dyDescent="0.25"/>
    <row r="257703" x14ac:dyDescent="0.25"/>
    <row r="257704" x14ac:dyDescent="0.25"/>
    <row r="257705" x14ac:dyDescent="0.25"/>
    <row r="257706" x14ac:dyDescent="0.25"/>
    <row r="257707" x14ac:dyDescent="0.25"/>
    <row r="257708" x14ac:dyDescent="0.25"/>
    <row r="257709" x14ac:dyDescent="0.25"/>
    <row r="257710" x14ac:dyDescent="0.25"/>
    <row r="257711" x14ac:dyDescent="0.25"/>
    <row r="257712" x14ac:dyDescent="0.25"/>
    <row r="257713" x14ac:dyDescent="0.25"/>
    <row r="257714" x14ac:dyDescent="0.25"/>
    <row r="257715" x14ac:dyDescent="0.25"/>
    <row r="257716" x14ac:dyDescent="0.25"/>
    <row r="257717" x14ac:dyDescent="0.25"/>
    <row r="257718" x14ac:dyDescent="0.25"/>
    <row r="257719" x14ac:dyDescent="0.25"/>
    <row r="257720" x14ac:dyDescent="0.25"/>
    <row r="257721" x14ac:dyDescent="0.25"/>
    <row r="257722" x14ac:dyDescent="0.25"/>
    <row r="257723" x14ac:dyDescent="0.25"/>
    <row r="257724" x14ac:dyDescent="0.25"/>
    <row r="257725" x14ac:dyDescent="0.25"/>
    <row r="257726" x14ac:dyDescent="0.25"/>
    <row r="257727" x14ac:dyDescent="0.25"/>
    <row r="257728" x14ac:dyDescent="0.25"/>
    <row r="257729" x14ac:dyDescent="0.25"/>
    <row r="257730" x14ac:dyDescent="0.25"/>
    <row r="257731" x14ac:dyDescent="0.25"/>
    <row r="257732" x14ac:dyDescent="0.25"/>
    <row r="257733" x14ac:dyDescent="0.25"/>
    <row r="257734" x14ac:dyDescent="0.25"/>
    <row r="257735" x14ac:dyDescent="0.25"/>
    <row r="257736" x14ac:dyDescent="0.25"/>
    <row r="257737" x14ac:dyDescent="0.25"/>
    <row r="257738" x14ac:dyDescent="0.25"/>
    <row r="257739" x14ac:dyDescent="0.25"/>
    <row r="257740" x14ac:dyDescent="0.25"/>
    <row r="257741" x14ac:dyDescent="0.25"/>
    <row r="257742" x14ac:dyDescent="0.25"/>
    <row r="257743" x14ac:dyDescent="0.25"/>
    <row r="257744" x14ac:dyDescent="0.25"/>
    <row r="257745" x14ac:dyDescent="0.25"/>
    <row r="257746" x14ac:dyDescent="0.25"/>
    <row r="257747" x14ac:dyDescent="0.25"/>
    <row r="257748" x14ac:dyDescent="0.25"/>
    <row r="257749" x14ac:dyDescent="0.25"/>
    <row r="257750" x14ac:dyDescent="0.25"/>
    <row r="257751" x14ac:dyDescent="0.25"/>
    <row r="257752" x14ac:dyDescent="0.25"/>
    <row r="257753" x14ac:dyDescent="0.25"/>
    <row r="257754" x14ac:dyDescent="0.25"/>
    <row r="257755" x14ac:dyDescent="0.25"/>
    <row r="257756" x14ac:dyDescent="0.25"/>
    <row r="257757" x14ac:dyDescent="0.25"/>
    <row r="257758" x14ac:dyDescent="0.25"/>
    <row r="257759" x14ac:dyDescent="0.25"/>
    <row r="257760" x14ac:dyDescent="0.25"/>
    <row r="257761" x14ac:dyDescent="0.25"/>
    <row r="257762" x14ac:dyDescent="0.25"/>
    <row r="257763" x14ac:dyDescent="0.25"/>
    <row r="257764" x14ac:dyDescent="0.25"/>
    <row r="257765" x14ac:dyDescent="0.25"/>
    <row r="257766" x14ac:dyDescent="0.25"/>
    <row r="257767" x14ac:dyDescent="0.25"/>
    <row r="257768" x14ac:dyDescent="0.25"/>
    <row r="257769" x14ac:dyDescent="0.25"/>
    <row r="257770" x14ac:dyDescent="0.25"/>
    <row r="257771" x14ac:dyDescent="0.25"/>
    <row r="257772" x14ac:dyDescent="0.25"/>
    <row r="257773" x14ac:dyDescent="0.25"/>
    <row r="257774" x14ac:dyDescent="0.25"/>
    <row r="257775" x14ac:dyDescent="0.25"/>
    <row r="257776" x14ac:dyDescent="0.25"/>
    <row r="257777" x14ac:dyDescent="0.25"/>
    <row r="257778" x14ac:dyDescent="0.25"/>
    <row r="257779" x14ac:dyDescent="0.25"/>
    <row r="257780" x14ac:dyDescent="0.25"/>
    <row r="257781" x14ac:dyDescent="0.25"/>
    <row r="257782" x14ac:dyDescent="0.25"/>
    <row r="257783" x14ac:dyDescent="0.25"/>
    <row r="257784" x14ac:dyDescent="0.25"/>
    <row r="257785" x14ac:dyDescent="0.25"/>
    <row r="257786" x14ac:dyDescent="0.25"/>
    <row r="257787" x14ac:dyDescent="0.25"/>
    <row r="257788" x14ac:dyDescent="0.25"/>
    <row r="257789" x14ac:dyDescent="0.25"/>
    <row r="257790" x14ac:dyDescent="0.25"/>
    <row r="257791" x14ac:dyDescent="0.25"/>
    <row r="257792" x14ac:dyDescent="0.25"/>
    <row r="257793" x14ac:dyDescent="0.25"/>
    <row r="257794" x14ac:dyDescent="0.25"/>
    <row r="257795" x14ac:dyDescent="0.25"/>
    <row r="257796" x14ac:dyDescent="0.25"/>
    <row r="257797" x14ac:dyDescent="0.25"/>
    <row r="257798" x14ac:dyDescent="0.25"/>
    <row r="257799" x14ac:dyDescent="0.25"/>
    <row r="257800" x14ac:dyDescent="0.25"/>
    <row r="257801" x14ac:dyDescent="0.25"/>
    <row r="257802" x14ac:dyDescent="0.25"/>
    <row r="257803" x14ac:dyDescent="0.25"/>
    <row r="257804" x14ac:dyDescent="0.25"/>
    <row r="257805" x14ac:dyDescent="0.25"/>
    <row r="257806" x14ac:dyDescent="0.25"/>
    <row r="257807" x14ac:dyDescent="0.25"/>
    <row r="257808" x14ac:dyDescent="0.25"/>
    <row r="257809" x14ac:dyDescent="0.25"/>
    <row r="257810" x14ac:dyDescent="0.25"/>
    <row r="257811" x14ac:dyDescent="0.25"/>
    <row r="257812" x14ac:dyDescent="0.25"/>
    <row r="257813" x14ac:dyDescent="0.25"/>
    <row r="257814" x14ac:dyDescent="0.25"/>
    <row r="257815" x14ac:dyDescent="0.25"/>
    <row r="257816" x14ac:dyDescent="0.25"/>
    <row r="257817" x14ac:dyDescent="0.25"/>
    <row r="257818" x14ac:dyDescent="0.25"/>
    <row r="257819" x14ac:dyDescent="0.25"/>
    <row r="257820" x14ac:dyDescent="0.25"/>
    <row r="257821" x14ac:dyDescent="0.25"/>
    <row r="257822" x14ac:dyDescent="0.25"/>
    <row r="257823" x14ac:dyDescent="0.25"/>
    <row r="257824" x14ac:dyDescent="0.25"/>
    <row r="257825" x14ac:dyDescent="0.25"/>
    <row r="257826" x14ac:dyDescent="0.25"/>
    <row r="257827" x14ac:dyDescent="0.25"/>
    <row r="257828" x14ac:dyDescent="0.25"/>
    <row r="257829" x14ac:dyDescent="0.25"/>
    <row r="257830" x14ac:dyDescent="0.25"/>
    <row r="257831" x14ac:dyDescent="0.25"/>
    <row r="257832" x14ac:dyDescent="0.25"/>
    <row r="257833" x14ac:dyDescent="0.25"/>
    <row r="257834" x14ac:dyDescent="0.25"/>
    <row r="257835" x14ac:dyDescent="0.25"/>
    <row r="257836" x14ac:dyDescent="0.25"/>
    <row r="257837" x14ac:dyDescent="0.25"/>
    <row r="257838" x14ac:dyDescent="0.25"/>
    <row r="257839" x14ac:dyDescent="0.25"/>
    <row r="257840" x14ac:dyDescent="0.25"/>
    <row r="257841" x14ac:dyDescent="0.25"/>
    <row r="257842" x14ac:dyDescent="0.25"/>
    <row r="257843" x14ac:dyDescent="0.25"/>
    <row r="257844" x14ac:dyDescent="0.25"/>
    <row r="257845" x14ac:dyDescent="0.25"/>
    <row r="257846" x14ac:dyDescent="0.25"/>
    <row r="257847" x14ac:dyDescent="0.25"/>
    <row r="257848" x14ac:dyDescent="0.25"/>
    <row r="257849" x14ac:dyDescent="0.25"/>
    <row r="257850" x14ac:dyDescent="0.25"/>
    <row r="257851" x14ac:dyDescent="0.25"/>
    <row r="257852" x14ac:dyDescent="0.25"/>
    <row r="257853" x14ac:dyDescent="0.25"/>
    <row r="257854" x14ac:dyDescent="0.25"/>
    <row r="257855" x14ac:dyDescent="0.25"/>
    <row r="257856" x14ac:dyDescent="0.25"/>
    <row r="257857" x14ac:dyDescent="0.25"/>
    <row r="257858" x14ac:dyDescent="0.25"/>
    <row r="257859" x14ac:dyDescent="0.25"/>
    <row r="257860" x14ac:dyDescent="0.25"/>
    <row r="257861" x14ac:dyDescent="0.25"/>
    <row r="257862" x14ac:dyDescent="0.25"/>
    <row r="257863" x14ac:dyDescent="0.25"/>
    <row r="257864" x14ac:dyDescent="0.25"/>
    <row r="257865" x14ac:dyDescent="0.25"/>
    <row r="257866" x14ac:dyDescent="0.25"/>
    <row r="257867" x14ac:dyDescent="0.25"/>
    <row r="257868" x14ac:dyDescent="0.25"/>
    <row r="257869" x14ac:dyDescent="0.25"/>
    <row r="257870" x14ac:dyDescent="0.25"/>
    <row r="257871" x14ac:dyDescent="0.25"/>
    <row r="257872" x14ac:dyDescent="0.25"/>
    <row r="257873" x14ac:dyDescent="0.25"/>
    <row r="257874" x14ac:dyDescent="0.25"/>
    <row r="257875" x14ac:dyDescent="0.25"/>
    <row r="257876" x14ac:dyDescent="0.25"/>
    <row r="257877" x14ac:dyDescent="0.25"/>
    <row r="257878" x14ac:dyDescent="0.25"/>
    <row r="257879" x14ac:dyDescent="0.25"/>
    <row r="257880" x14ac:dyDescent="0.25"/>
    <row r="257881" x14ac:dyDescent="0.25"/>
    <row r="257882" x14ac:dyDescent="0.25"/>
    <row r="257883" x14ac:dyDescent="0.25"/>
    <row r="257884" x14ac:dyDescent="0.25"/>
    <row r="257885" x14ac:dyDescent="0.25"/>
    <row r="257886" x14ac:dyDescent="0.25"/>
    <row r="257887" x14ac:dyDescent="0.25"/>
    <row r="257888" x14ac:dyDescent="0.25"/>
    <row r="257889" x14ac:dyDescent="0.25"/>
    <row r="257890" x14ac:dyDescent="0.25"/>
    <row r="257891" x14ac:dyDescent="0.25"/>
    <row r="257892" x14ac:dyDescent="0.25"/>
    <row r="257893" x14ac:dyDescent="0.25"/>
    <row r="257894" x14ac:dyDescent="0.25"/>
    <row r="257895" x14ac:dyDescent="0.25"/>
    <row r="257896" x14ac:dyDescent="0.25"/>
    <row r="257897" x14ac:dyDescent="0.25"/>
    <row r="257898" x14ac:dyDescent="0.25"/>
    <row r="257899" x14ac:dyDescent="0.25"/>
    <row r="257900" x14ac:dyDescent="0.25"/>
    <row r="257901" x14ac:dyDescent="0.25"/>
    <row r="257902" x14ac:dyDescent="0.25"/>
    <row r="257903" x14ac:dyDescent="0.25"/>
    <row r="257904" x14ac:dyDescent="0.25"/>
    <row r="257905" x14ac:dyDescent="0.25"/>
    <row r="257906" x14ac:dyDescent="0.25"/>
    <row r="257907" x14ac:dyDescent="0.25"/>
    <row r="257908" x14ac:dyDescent="0.25"/>
    <row r="257909" x14ac:dyDescent="0.25"/>
    <row r="257910" x14ac:dyDescent="0.25"/>
    <row r="257911" x14ac:dyDescent="0.25"/>
    <row r="257912" x14ac:dyDescent="0.25"/>
    <row r="257913" x14ac:dyDescent="0.25"/>
    <row r="257914" x14ac:dyDescent="0.25"/>
    <row r="257915" x14ac:dyDescent="0.25"/>
    <row r="257916" x14ac:dyDescent="0.25"/>
    <row r="257917" x14ac:dyDescent="0.25"/>
    <row r="257918" x14ac:dyDescent="0.25"/>
    <row r="257919" x14ac:dyDescent="0.25"/>
    <row r="257920" x14ac:dyDescent="0.25"/>
    <row r="257921" x14ac:dyDescent="0.25"/>
    <row r="257922" x14ac:dyDescent="0.25"/>
    <row r="257923" x14ac:dyDescent="0.25"/>
    <row r="257924" x14ac:dyDescent="0.25"/>
    <row r="257925" x14ac:dyDescent="0.25"/>
    <row r="257926" x14ac:dyDescent="0.25"/>
    <row r="257927" x14ac:dyDescent="0.25"/>
    <row r="257928" x14ac:dyDescent="0.25"/>
    <row r="257929" x14ac:dyDescent="0.25"/>
    <row r="257930" x14ac:dyDescent="0.25"/>
    <row r="257931" x14ac:dyDescent="0.25"/>
    <row r="257932" x14ac:dyDescent="0.25"/>
    <row r="257933" x14ac:dyDescent="0.25"/>
    <row r="257934" x14ac:dyDescent="0.25"/>
    <row r="257935" x14ac:dyDescent="0.25"/>
    <row r="257936" x14ac:dyDescent="0.25"/>
    <row r="257937" x14ac:dyDescent="0.25"/>
    <row r="257938" x14ac:dyDescent="0.25"/>
    <row r="257939" x14ac:dyDescent="0.25"/>
    <row r="257940" x14ac:dyDescent="0.25"/>
    <row r="257941" x14ac:dyDescent="0.25"/>
    <row r="257942" x14ac:dyDescent="0.25"/>
    <row r="257943" x14ac:dyDescent="0.25"/>
    <row r="257944" x14ac:dyDescent="0.25"/>
    <row r="257945" x14ac:dyDescent="0.25"/>
    <row r="257946" x14ac:dyDescent="0.25"/>
    <row r="257947" x14ac:dyDescent="0.25"/>
    <row r="257948" x14ac:dyDescent="0.25"/>
    <row r="257949" x14ac:dyDescent="0.25"/>
    <row r="257950" x14ac:dyDescent="0.25"/>
    <row r="257951" x14ac:dyDescent="0.25"/>
    <row r="257952" x14ac:dyDescent="0.25"/>
    <row r="257953" x14ac:dyDescent="0.25"/>
    <row r="257954" x14ac:dyDescent="0.25"/>
    <row r="257955" x14ac:dyDescent="0.25"/>
    <row r="257956" x14ac:dyDescent="0.25"/>
    <row r="257957" x14ac:dyDescent="0.25"/>
    <row r="257958" x14ac:dyDescent="0.25"/>
    <row r="257959" x14ac:dyDescent="0.25"/>
    <row r="257960" x14ac:dyDescent="0.25"/>
    <row r="257961" x14ac:dyDescent="0.25"/>
    <row r="257962" x14ac:dyDescent="0.25"/>
    <row r="257963" x14ac:dyDescent="0.25"/>
    <row r="257964" x14ac:dyDescent="0.25"/>
    <row r="257965" x14ac:dyDescent="0.25"/>
    <row r="257966" x14ac:dyDescent="0.25"/>
    <row r="257967" x14ac:dyDescent="0.25"/>
    <row r="257968" x14ac:dyDescent="0.25"/>
    <row r="257969" x14ac:dyDescent="0.25"/>
    <row r="257970" x14ac:dyDescent="0.25"/>
    <row r="257971" x14ac:dyDescent="0.25"/>
    <row r="257972" x14ac:dyDescent="0.25"/>
    <row r="257973" x14ac:dyDescent="0.25"/>
    <row r="257974" x14ac:dyDescent="0.25"/>
    <row r="257975" x14ac:dyDescent="0.25"/>
    <row r="257976" x14ac:dyDescent="0.25"/>
    <row r="257977" x14ac:dyDescent="0.25"/>
    <row r="257978" x14ac:dyDescent="0.25"/>
    <row r="257979" x14ac:dyDescent="0.25"/>
    <row r="257980" x14ac:dyDescent="0.25"/>
    <row r="257981" x14ac:dyDescent="0.25"/>
    <row r="257982" x14ac:dyDescent="0.25"/>
    <row r="257983" x14ac:dyDescent="0.25"/>
    <row r="257984" x14ac:dyDescent="0.25"/>
    <row r="257985" x14ac:dyDescent="0.25"/>
    <row r="257986" x14ac:dyDescent="0.25"/>
    <row r="257987" x14ac:dyDescent="0.25"/>
    <row r="257988" x14ac:dyDescent="0.25"/>
    <row r="257989" x14ac:dyDescent="0.25"/>
    <row r="257990" x14ac:dyDescent="0.25"/>
    <row r="257991" x14ac:dyDescent="0.25"/>
    <row r="257992" x14ac:dyDescent="0.25"/>
    <row r="257993" x14ac:dyDescent="0.25"/>
    <row r="257994" x14ac:dyDescent="0.25"/>
    <row r="257995" x14ac:dyDescent="0.25"/>
    <row r="257996" x14ac:dyDescent="0.25"/>
    <row r="257997" x14ac:dyDescent="0.25"/>
    <row r="257998" x14ac:dyDescent="0.25"/>
    <row r="257999" x14ac:dyDescent="0.25"/>
    <row r="258000" x14ac:dyDescent="0.25"/>
    <row r="258001" x14ac:dyDescent="0.25"/>
    <row r="258002" x14ac:dyDescent="0.25"/>
    <row r="258003" x14ac:dyDescent="0.25"/>
    <row r="258004" x14ac:dyDescent="0.25"/>
    <row r="258005" x14ac:dyDescent="0.25"/>
    <row r="258006" x14ac:dyDescent="0.25"/>
    <row r="258007" x14ac:dyDescent="0.25"/>
    <row r="258008" x14ac:dyDescent="0.25"/>
    <row r="258009" x14ac:dyDescent="0.25"/>
    <row r="258010" x14ac:dyDescent="0.25"/>
    <row r="258011" x14ac:dyDescent="0.25"/>
    <row r="258012" x14ac:dyDescent="0.25"/>
    <row r="258013" x14ac:dyDescent="0.25"/>
    <row r="258014" x14ac:dyDescent="0.25"/>
    <row r="258015" x14ac:dyDescent="0.25"/>
    <row r="258016" x14ac:dyDescent="0.25"/>
    <row r="258017" x14ac:dyDescent="0.25"/>
    <row r="258018" x14ac:dyDescent="0.25"/>
    <row r="258019" x14ac:dyDescent="0.25"/>
    <row r="258020" x14ac:dyDescent="0.25"/>
    <row r="258021" x14ac:dyDescent="0.25"/>
    <row r="258022" x14ac:dyDescent="0.25"/>
    <row r="258023" x14ac:dyDescent="0.25"/>
    <row r="258024" x14ac:dyDescent="0.25"/>
    <row r="258025" x14ac:dyDescent="0.25"/>
    <row r="258026" x14ac:dyDescent="0.25"/>
    <row r="258027" x14ac:dyDescent="0.25"/>
    <row r="258028" x14ac:dyDescent="0.25"/>
    <row r="258029" x14ac:dyDescent="0.25"/>
    <row r="258030" x14ac:dyDescent="0.25"/>
    <row r="258031" x14ac:dyDescent="0.25"/>
    <row r="258032" x14ac:dyDescent="0.25"/>
    <row r="258033" x14ac:dyDescent="0.25"/>
    <row r="258034" x14ac:dyDescent="0.25"/>
    <row r="258035" x14ac:dyDescent="0.25"/>
    <row r="258036" x14ac:dyDescent="0.25"/>
    <row r="258037" x14ac:dyDescent="0.25"/>
    <row r="258038" x14ac:dyDescent="0.25"/>
    <row r="258039" x14ac:dyDescent="0.25"/>
    <row r="258040" x14ac:dyDescent="0.25"/>
    <row r="258041" x14ac:dyDescent="0.25"/>
    <row r="258042" x14ac:dyDescent="0.25"/>
    <row r="258043" x14ac:dyDescent="0.25"/>
    <row r="258044" x14ac:dyDescent="0.25"/>
    <row r="258045" x14ac:dyDescent="0.25"/>
    <row r="258046" x14ac:dyDescent="0.25"/>
    <row r="258047" x14ac:dyDescent="0.25"/>
    <row r="258048" x14ac:dyDescent="0.25"/>
    <row r="258049" x14ac:dyDescent="0.25"/>
    <row r="258050" x14ac:dyDescent="0.25"/>
    <row r="258051" x14ac:dyDescent="0.25"/>
    <row r="258052" x14ac:dyDescent="0.25"/>
    <row r="258053" x14ac:dyDescent="0.25"/>
    <row r="258054" x14ac:dyDescent="0.25"/>
    <row r="258055" x14ac:dyDescent="0.25"/>
    <row r="258056" x14ac:dyDescent="0.25"/>
    <row r="258057" x14ac:dyDescent="0.25"/>
    <row r="258058" x14ac:dyDescent="0.25"/>
    <row r="258059" x14ac:dyDescent="0.25"/>
    <row r="258060" x14ac:dyDescent="0.25"/>
    <row r="258061" x14ac:dyDescent="0.25"/>
    <row r="258062" x14ac:dyDescent="0.25"/>
    <row r="258063" x14ac:dyDescent="0.25"/>
    <row r="258064" x14ac:dyDescent="0.25"/>
    <row r="258065" x14ac:dyDescent="0.25"/>
    <row r="258066" x14ac:dyDescent="0.25"/>
    <row r="258067" x14ac:dyDescent="0.25"/>
    <row r="258068" x14ac:dyDescent="0.25"/>
    <row r="258069" x14ac:dyDescent="0.25"/>
    <row r="258070" x14ac:dyDescent="0.25"/>
    <row r="258071" x14ac:dyDescent="0.25"/>
    <row r="258072" x14ac:dyDescent="0.25"/>
    <row r="258073" x14ac:dyDescent="0.25"/>
    <row r="258074" x14ac:dyDescent="0.25"/>
    <row r="258075" x14ac:dyDescent="0.25"/>
    <row r="258076" x14ac:dyDescent="0.25"/>
    <row r="258077" x14ac:dyDescent="0.25"/>
    <row r="258078" x14ac:dyDescent="0.25"/>
    <row r="258079" x14ac:dyDescent="0.25"/>
    <row r="258080" x14ac:dyDescent="0.25"/>
    <row r="258081" x14ac:dyDescent="0.25"/>
    <row r="258082" x14ac:dyDescent="0.25"/>
    <row r="258083" x14ac:dyDescent="0.25"/>
    <row r="258084" x14ac:dyDescent="0.25"/>
    <row r="258085" x14ac:dyDescent="0.25"/>
    <row r="258086" x14ac:dyDescent="0.25"/>
    <row r="258087" x14ac:dyDescent="0.25"/>
    <row r="258088" x14ac:dyDescent="0.25"/>
    <row r="258089" x14ac:dyDescent="0.25"/>
    <row r="258090" x14ac:dyDescent="0.25"/>
    <row r="258091" x14ac:dyDescent="0.25"/>
    <row r="258092" x14ac:dyDescent="0.25"/>
    <row r="258093" x14ac:dyDescent="0.25"/>
    <row r="258094" x14ac:dyDescent="0.25"/>
    <row r="258095" x14ac:dyDescent="0.25"/>
    <row r="258096" x14ac:dyDescent="0.25"/>
    <row r="258097" x14ac:dyDescent="0.25"/>
    <row r="258098" x14ac:dyDescent="0.25"/>
    <row r="258099" x14ac:dyDescent="0.25"/>
    <row r="258100" x14ac:dyDescent="0.25"/>
    <row r="258101" x14ac:dyDescent="0.25"/>
    <row r="258102" x14ac:dyDescent="0.25"/>
    <row r="258103" x14ac:dyDescent="0.25"/>
    <row r="258104" x14ac:dyDescent="0.25"/>
    <row r="258105" x14ac:dyDescent="0.25"/>
    <row r="258106" x14ac:dyDescent="0.25"/>
    <row r="258107" x14ac:dyDescent="0.25"/>
    <row r="258108" x14ac:dyDescent="0.25"/>
    <row r="258109" x14ac:dyDescent="0.25"/>
    <row r="258110" x14ac:dyDescent="0.25"/>
    <row r="258111" x14ac:dyDescent="0.25"/>
    <row r="258112" x14ac:dyDescent="0.25"/>
    <row r="258113" x14ac:dyDescent="0.25"/>
    <row r="258114" x14ac:dyDescent="0.25"/>
    <row r="258115" x14ac:dyDescent="0.25"/>
    <row r="258116" x14ac:dyDescent="0.25"/>
    <row r="258117" x14ac:dyDescent="0.25"/>
    <row r="258118" x14ac:dyDescent="0.25"/>
    <row r="258119" x14ac:dyDescent="0.25"/>
    <row r="258120" x14ac:dyDescent="0.25"/>
    <row r="258121" x14ac:dyDescent="0.25"/>
    <row r="258122" x14ac:dyDescent="0.25"/>
    <row r="258123" x14ac:dyDescent="0.25"/>
    <row r="258124" x14ac:dyDescent="0.25"/>
    <row r="258125" x14ac:dyDescent="0.25"/>
    <row r="258126" x14ac:dyDescent="0.25"/>
    <row r="258127" x14ac:dyDescent="0.25"/>
    <row r="258128" x14ac:dyDescent="0.25"/>
    <row r="258129" x14ac:dyDescent="0.25"/>
    <row r="258130" x14ac:dyDescent="0.25"/>
    <row r="258131" x14ac:dyDescent="0.25"/>
    <row r="258132" x14ac:dyDescent="0.25"/>
    <row r="258133" x14ac:dyDescent="0.25"/>
    <row r="258134" x14ac:dyDescent="0.25"/>
    <row r="258135" x14ac:dyDescent="0.25"/>
    <row r="258136" x14ac:dyDescent="0.25"/>
    <row r="258137" x14ac:dyDescent="0.25"/>
    <row r="258138" x14ac:dyDescent="0.25"/>
    <row r="258139" x14ac:dyDescent="0.25"/>
    <row r="258140" x14ac:dyDescent="0.25"/>
    <row r="258141" x14ac:dyDescent="0.25"/>
    <row r="258142" x14ac:dyDescent="0.25"/>
    <row r="258143" x14ac:dyDescent="0.25"/>
    <row r="258144" x14ac:dyDescent="0.25"/>
    <row r="258145" x14ac:dyDescent="0.25"/>
    <row r="258146" x14ac:dyDescent="0.25"/>
    <row r="258147" x14ac:dyDescent="0.25"/>
    <row r="258148" x14ac:dyDescent="0.25"/>
    <row r="258149" x14ac:dyDescent="0.25"/>
    <row r="258150" x14ac:dyDescent="0.25"/>
    <row r="258151" x14ac:dyDescent="0.25"/>
    <row r="258152" x14ac:dyDescent="0.25"/>
    <row r="258153" x14ac:dyDescent="0.25"/>
    <row r="258154" x14ac:dyDescent="0.25"/>
    <row r="258155" x14ac:dyDescent="0.25"/>
    <row r="258156" x14ac:dyDescent="0.25"/>
    <row r="258157" x14ac:dyDescent="0.25"/>
    <row r="258158" x14ac:dyDescent="0.25"/>
    <row r="258159" x14ac:dyDescent="0.25"/>
    <row r="258160" x14ac:dyDescent="0.25"/>
    <row r="258161" x14ac:dyDescent="0.25"/>
    <row r="258162" x14ac:dyDescent="0.25"/>
    <row r="258163" x14ac:dyDescent="0.25"/>
    <row r="258164" x14ac:dyDescent="0.25"/>
    <row r="258165" x14ac:dyDescent="0.25"/>
    <row r="258166" x14ac:dyDescent="0.25"/>
    <row r="258167" x14ac:dyDescent="0.25"/>
    <row r="258168" x14ac:dyDescent="0.25"/>
    <row r="258169" x14ac:dyDescent="0.25"/>
    <row r="258170" x14ac:dyDescent="0.25"/>
    <row r="258171" x14ac:dyDescent="0.25"/>
    <row r="258172" x14ac:dyDescent="0.25"/>
    <row r="258173" x14ac:dyDescent="0.25"/>
    <row r="258174" x14ac:dyDescent="0.25"/>
    <row r="258175" x14ac:dyDescent="0.25"/>
    <row r="258176" x14ac:dyDescent="0.25"/>
    <row r="258177" x14ac:dyDescent="0.25"/>
    <row r="258178" x14ac:dyDescent="0.25"/>
    <row r="258179" x14ac:dyDescent="0.25"/>
    <row r="258180" x14ac:dyDescent="0.25"/>
    <row r="258181" x14ac:dyDescent="0.25"/>
    <row r="258182" x14ac:dyDescent="0.25"/>
    <row r="258183" x14ac:dyDescent="0.25"/>
    <row r="258184" x14ac:dyDescent="0.25"/>
    <row r="258185" x14ac:dyDescent="0.25"/>
    <row r="258186" x14ac:dyDescent="0.25"/>
    <row r="258187" x14ac:dyDescent="0.25"/>
    <row r="258188" x14ac:dyDescent="0.25"/>
    <row r="258189" x14ac:dyDescent="0.25"/>
    <row r="258190" x14ac:dyDescent="0.25"/>
    <row r="258191" x14ac:dyDescent="0.25"/>
    <row r="258192" x14ac:dyDescent="0.25"/>
    <row r="258193" x14ac:dyDescent="0.25"/>
    <row r="258194" x14ac:dyDescent="0.25"/>
    <row r="258195" x14ac:dyDescent="0.25"/>
    <row r="258196" x14ac:dyDescent="0.25"/>
    <row r="258197" x14ac:dyDescent="0.25"/>
    <row r="258198" x14ac:dyDescent="0.25"/>
    <row r="258199" x14ac:dyDescent="0.25"/>
    <row r="258200" x14ac:dyDescent="0.25"/>
    <row r="258201" x14ac:dyDescent="0.25"/>
    <row r="258202" x14ac:dyDescent="0.25"/>
    <row r="258203" x14ac:dyDescent="0.25"/>
    <row r="258204" x14ac:dyDescent="0.25"/>
    <row r="258205" x14ac:dyDescent="0.25"/>
    <row r="258206" x14ac:dyDescent="0.25"/>
    <row r="258207" x14ac:dyDescent="0.25"/>
    <row r="258208" x14ac:dyDescent="0.25"/>
    <row r="258209" x14ac:dyDescent="0.25"/>
    <row r="258210" x14ac:dyDescent="0.25"/>
    <row r="258211" x14ac:dyDescent="0.25"/>
    <row r="258212" x14ac:dyDescent="0.25"/>
    <row r="258213" x14ac:dyDescent="0.25"/>
    <row r="258214" x14ac:dyDescent="0.25"/>
    <row r="258215" x14ac:dyDescent="0.25"/>
    <row r="258216" x14ac:dyDescent="0.25"/>
    <row r="258217" x14ac:dyDescent="0.25"/>
    <row r="258218" x14ac:dyDescent="0.25"/>
    <row r="258219" x14ac:dyDescent="0.25"/>
    <row r="258220" x14ac:dyDescent="0.25"/>
    <row r="258221" x14ac:dyDescent="0.25"/>
    <row r="258222" x14ac:dyDescent="0.25"/>
    <row r="258223" x14ac:dyDescent="0.25"/>
    <row r="258224" x14ac:dyDescent="0.25"/>
    <row r="258225" x14ac:dyDescent="0.25"/>
    <row r="258226" x14ac:dyDescent="0.25"/>
    <row r="258227" x14ac:dyDescent="0.25"/>
    <row r="258228" x14ac:dyDescent="0.25"/>
    <row r="258229" x14ac:dyDescent="0.25"/>
    <row r="258230" x14ac:dyDescent="0.25"/>
    <row r="258231" x14ac:dyDescent="0.25"/>
    <row r="258232" x14ac:dyDescent="0.25"/>
    <row r="258233" x14ac:dyDescent="0.25"/>
    <row r="258234" x14ac:dyDescent="0.25"/>
    <row r="258235" x14ac:dyDescent="0.25"/>
    <row r="258236" x14ac:dyDescent="0.25"/>
    <row r="258237" x14ac:dyDescent="0.25"/>
    <row r="258238" x14ac:dyDescent="0.25"/>
    <row r="258239" x14ac:dyDescent="0.25"/>
    <row r="258240" x14ac:dyDescent="0.25"/>
    <row r="258241" x14ac:dyDescent="0.25"/>
    <row r="258242" x14ac:dyDescent="0.25"/>
    <row r="258243" x14ac:dyDescent="0.25"/>
    <row r="258244" x14ac:dyDescent="0.25"/>
    <row r="258245" x14ac:dyDescent="0.25"/>
    <row r="258246" x14ac:dyDescent="0.25"/>
    <row r="258247" x14ac:dyDescent="0.25"/>
    <row r="258248" x14ac:dyDescent="0.25"/>
    <row r="258249" x14ac:dyDescent="0.25"/>
    <row r="258250" x14ac:dyDescent="0.25"/>
    <row r="258251" x14ac:dyDescent="0.25"/>
    <row r="258252" x14ac:dyDescent="0.25"/>
    <row r="258253" x14ac:dyDescent="0.25"/>
    <row r="258254" x14ac:dyDescent="0.25"/>
    <row r="258255" x14ac:dyDescent="0.25"/>
    <row r="258256" x14ac:dyDescent="0.25"/>
    <row r="258257" x14ac:dyDescent="0.25"/>
    <row r="258258" x14ac:dyDescent="0.25"/>
    <row r="258259" x14ac:dyDescent="0.25"/>
    <row r="258260" x14ac:dyDescent="0.25"/>
    <row r="258261" x14ac:dyDescent="0.25"/>
    <row r="258262" x14ac:dyDescent="0.25"/>
    <row r="258263" x14ac:dyDescent="0.25"/>
    <row r="258264" x14ac:dyDescent="0.25"/>
    <row r="258265" x14ac:dyDescent="0.25"/>
    <row r="258266" x14ac:dyDescent="0.25"/>
    <row r="258267" x14ac:dyDescent="0.25"/>
    <row r="258268" x14ac:dyDescent="0.25"/>
    <row r="258269" x14ac:dyDescent="0.25"/>
    <row r="258270" x14ac:dyDescent="0.25"/>
    <row r="258271" x14ac:dyDescent="0.25"/>
    <row r="258272" x14ac:dyDescent="0.25"/>
    <row r="258273" x14ac:dyDescent="0.25"/>
    <row r="258274" x14ac:dyDescent="0.25"/>
    <row r="258275" x14ac:dyDescent="0.25"/>
    <row r="258276" x14ac:dyDescent="0.25"/>
    <row r="258277" x14ac:dyDescent="0.25"/>
    <row r="258278" x14ac:dyDescent="0.25"/>
    <row r="258279" x14ac:dyDescent="0.25"/>
    <row r="258280" x14ac:dyDescent="0.25"/>
    <row r="258281" x14ac:dyDescent="0.25"/>
    <row r="258282" x14ac:dyDescent="0.25"/>
    <row r="258283" x14ac:dyDescent="0.25"/>
    <row r="258284" x14ac:dyDescent="0.25"/>
    <row r="258285" x14ac:dyDescent="0.25"/>
    <row r="258286" x14ac:dyDescent="0.25"/>
    <row r="258287" x14ac:dyDescent="0.25"/>
    <row r="258288" x14ac:dyDescent="0.25"/>
    <row r="258289" x14ac:dyDescent="0.25"/>
    <row r="258290" x14ac:dyDescent="0.25"/>
    <row r="258291" x14ac:dyDescent="0.25"/>
    <row r="258292" x14ac:dyDescent="0.25"/>
    <row r="258293" x14ac:dyDescent="0.25"/>
    <row r="258294" x14ac:dyDescent="0.25"/>
    <row r="258295" x14ac:dyDescent="0.25"/>
    <row r="258296" x14ac:dyDescent="0.25"/>
    <row r="258297" x14ac:dyDescent="0.25"/>
    <row r="258298" x14ac:dyDescent="0.25"/>
    <row r="258299" x14ac:dyDescent="0.25"/>
    <row r="258300" x14ac:dyDescent="0.25"/>
    <row r="258301" x14ac:dyDescent="0.25"/>
    <row r="258302" x14ac:dyDescent="0.25"/>
    <row r="258303" x14ac:dyDescent="0.25"/>
    <row r="258304" x14ac:dyDescent="0.25"/>
    <row r="258305" x14ac:dyDescent="0.25"/>
    <row r="258306" x14ac:dyDescent="0.25"/>
    <row r="258307" x14ac:dyDescent="0.25"/>
    <row r="258308" x14ac:dyDescent="0.25"/>
    <row r="258309" x14ac:dyDescent="0.25"/>
    <row r="258310" x14ac:dyDescent="0.25"/>
    <row r="258311" x14ac:dyDescent="0.25"/>
    <row r="258312" x14ac:dyDescent="0.25"/>
    <row r="258313" x14ac:dyDescent="0.25"/>
    <row r="258314" x14ac:dyDescent="0.25"/>
    <row r="258315" x14ac:dyDescent="0.25"/>
    <row r="258316" x14ac:dyDescent="0.25"/>
    <row r="258317" x14ac:dyDescent="0.25"/>
    <row r="258318" x14ac:dyDescent="0.25"/>
    <row r="258319" x14ac:dyDescent="0.25"/>
    <row r="258320" x14ac:dyDescent="0.25"/>
    <row r="258321" x14ac:dyDescent="0.25"/>
    <row r="258322" x14ac:dyDescent="0.25"/>
    <row r="258323" x14ac:dyDescent="0.25"/>
    <row r="258324" x14ac:dyDescent="0.25"/>
    <row r="258325" x14ac:dyDescent="0.25"/>
    <row r="258326" x14ac:dyDescent="0.25"/>
    <row r="258327" x14ac:dyDescent="0.25"/>
    <row r="258328" x14ac:dyDescent="0.25"/>
    <row r="258329" x14ac:dyDescent="0.25"/>
    <row r="258330" x14ac:dyDescent="0.25"/>
    <row r="258331" x14ac:dyDescent="0.25"/>
    <row r="258332" x14ac:dyDescent="0.25"/>
    <row r="258333" x14ac:dyDescent="0.25"/>
    <row r="258334" x14ac:dyDescent="0.25"/>
    <row r="258335" x14ac:dyDescent="0.25"/>
    <row r="258336" x14ac:dyDescent="0.25"/>
    <row r="258337" x14ac:dyDescent="0.25"/>
    <row r="258338" x14ac:dyDescent="0.25"/>
    <row r="258339" x14ac:dyDescent="0.25"/>
    <row r="258340" x14ac:dyDescent="0.25"/>
    <row r="258341" x14ac:dyDescent="0.25"/>
    <row r="258342" x14ac:dyDescent="0.25"/>
    <row r="258343" x14ac:dyDescent="0.25"/>
    <row r="258344" x14ac:dyDescent="0.25"/>
    <row r="258345" x14ac:dyDescent="0.25"/>
    <row r="258346" x14ac:dyDescent="0.25"/>
    <row r="258347" x14ac:dyDescent="0.25"/>
    <row r="258348" x14ac:dyDescent="0.25"/>
    <row r="258349" x14ac:dyDescent="0.25"/>
    <row r="258350" x14ac:dyDescent="0.25"/>
    <row r="258351" x14ac:dyDescent="0.25"/>
    <row r="258352" x14ac:dyDescent="0.25"/>
    <row r="258353" x14ac:dyDescent="0.25"/>
    <row r="258354" x14ac:dyDescent="0.25"/>
    <row r="258355" x14ac:dyDescent="0.25"/>
    <row r="258356" x14ac:dyDescent="0.25"/>
    <row r="258357" x14ac:dyDescent="0.25"/>
    <row r="258358" x14ac:dyDescent="0.25"/>
    <row r="258359" x14ac:dyDescent="0.25"/>
    <row r="258360" x14ac:dyDescent="0.25"/>
    <row r="258361" x14ac:dyDescent="0.25"/>
    <row r="258362" x14ac:dyDescent="0.25"/>
    <row r="258363" x14ac:dyDescent="0.25"/>
    <row r="258364" x14ac:dyDescent="0.25"/>
    <row r="258365" x14ac:dyDescent="0.25"/>
    <row r="258366" x14ac:dyDescent="0.25"/>
    <row r="258367" x14ac:dyDescent="0.25"/>
    <row r="258368" x14ac:dyDescent="0.25"/>
    <row r="258369" x14ac:dyDescent="0.25"/>
    <row r="258370" x14ac:dyDescent="0.25"/>
    <row r="258371" x14ac:dyDescent="0.25"/>
    <row r="258372" x14ac:dyDescent="0.25"/>
    <row r="258373" x14ac:dyDescent="0.25"/>
    <row r="258374" x14ac:dyDescent="0.25"/>
    <row r="258375" x14ac:dyDescent="0.25"/>
    <row r="258376" x14ac:dyDescent="0.25"/>
    <row r="258377" x14ac:dyDescent="0.25"/>
    <row r="258378" x14ac:dyDescent="0.25"/>
    <row r="258379" x14ac:dyDescent="0.25"/>
    <row r="258380" x14ac:dyDescent="0.25"/>
    <row r="258381" x14ac:dyDescent="0.25"/>
    <row r="258382" x14ac:dyDescent="0.25"/>
    <row r="258383" x14ac:dyDescent="0.25"/>
    <row r="258384" x14ac:dyDescent="0.25"/>
    <row r="258385" x14ac:dyDescent="0.25"/>
    <row r="258386" x14ac:dyDescent="0.25"/>
    <row r="258387" x14ac:dyDescent="0.25"/>
    <row r="258388" x14ac:dyDescent="0.25"/>
    <row r="258389" x14ac:dyDescent="0.25"/>
    <row r="258390" x14ac:dyDescent="0.25"/>
    <row r="258391" x14ac:dyDescent="0.25"/>
    <row r="258392" x14ac:dyDescent="0.25"/>
    <row r="258393" x14ac:dyDescent="0.25"/>
    <row r="258394" x14ac:dyDescent="0.25"/>
    <row r="258395" x14ac:dyDescent="0.25"/>
    <row r="258396" x14ac:dyDescent="0.25"/>
    <row r="258397" x14ac:dyDescent="0.25"/>
    <row r="258398" x14ac:dyDescent="0.25"/>
    <row r="258399" x14ac:dyDescent="0.25"/>
    <row r="258400" x14ac:dyDescent="0.25"/>
    <row r="258401" x14ac:dyDescent="0.25"/>
    <row r="258402" x14ac:dyDescent="0.25"/>
    <row r="258403" x14ac:dyDescent="0.25"/>
    <row r="258404" x14ac:dyDescent="0.25"/>
    <row r="258405" x14ac:dyDescent="0.25"/>
    <row r="258406" x14ac:dyDescent="0.25"/>
    <row r="258407" x14ac:dyDescent="0.25"/>
    <row r="258408" x14ac:dyDescent="0.25"/>
    <row r="258409" x14ac:dyDescent="0.25"/>
    <row r="258410" x14ac:dyDescent="0.25"/>
    <row r="258411" x14ac:dyDescent="0.25"/>
    <row r="258412" x14ac:dyDescent="0.25"/>
    <row r="258413" x14ac:dyDescent="0.25"/>
    <row r="258414" x14ac:dyDescent="0.25"/>
    <row r="258415" x14ac:dyDescent="0.25"/>
    <row r="258416" x14ac:dyDescent="0.25"/>
    <row r="258417" x14ac:dyDescent="0.25"/>
    <row r="258418" x14ac:dyDescent="0.25"/>
    <row r="258419" x14ac:dyDescent="0.25"/>
    <row r="258420" x14ac:dyDescent="0.25"/>
    <row r="258421" x14ac:dyDescent="0.25"/>
    <row r="258422" x14ac:dyDescent="0.25"/>
    <row r="258423" x14ac:dyDescent="0.25"/>
    <row r="258424" x14ac:dyDescent="0.25"/>
    <row r="258425" x14ac:dyDescent="0.25"/>
    <row r="258426" x14ac:dyDescent="0.25"/>
    <row r="258427" x14ac:dyDescent="0.25"/>
    <row r="258428" x14ac:dyDescent="0.25"/>
    <row r="258429" x14ac:dyDescent="0.25"/>
    <row r="258430" x14ac:dyDescent="0.25"/>
    <row r="258431" x14ac:dyDescent="0.25"/>
    <row r="258432" x14ac:dyDescent="0.25"/>
    <row r="258433" x14ac:dyDescent="0.25"/>
    <row r="258434" x14ac:dyDescent="0.25"/>
    <row r="258435" x14ac:dyDescent="0.25"/>
    <row r="258436" x14ac:dyDescent="0.25"/>
    <row r="258437" x14ac:dyDescent="0.25"/>
    <row r="258438" x14ac:dyDescent="0.25"/>
    <row r="258439" x14ac:dyDescent="0.25"/>
    <row r="258440" x14ac:dyDescent="0.25"/>
    <row r="258441" x14ac:dyDescent="0.25"/>
    <row r="258442" x14ac:dyDescent="0.25"/>
    <row r="258443" x14ac:dyDescent="0.25"/>
    <row r="258444" x14ac:dyDescent="0.25"/>
    <row r="258445" x14ac:dyDescent="0.25"/>
    <row r="258446" x14ac:dyDescent="0.25"/>
    <row r="258447" x14ac:dyDescent="0.25"/>
    <row r="258448" x14ac:dyDescent="0.25"/>
    <row r="258449" x14ac:dyDescent="0.25"/>
    <row r="258450" x14ac:dyDescent="0.25"/>
    <row r="258451" x14ac:dyDescent="0.25"/>
    <row r="258452" x14ac:dyDescent="0.25"/>
    <row r="258453" x14ac:dyDescent="0.25"/>
    <row r="258454" x14ac:dyDescent="0.25"/>
    <row r="258455" x14ac:dyDescent="0.25"/>
    <row r="258456" x14ac:dyDescent="0.25"/>
    <row r="258457" x14ac:dyDescent="0.25"/>
    <row r="258458" x14ac:dyDescent="0.25"/>
    <row r="258459" x14ac:dyDescent="0.25"/>
    <row r="258460" x14ac:dyDescent="0.25"/>
    <row r="258461" x14ac:dyDescent="0.25"/>
    <row r="258462" x14ac:dyDescent="0.25"/>
    <row r="258463" x14ac:dyDescent="0.25"/>
    <row r="258464" x14ac:dyDescent="0.25"/>
    <row r="258465" x14ac:dyDescent="0.25"/>
    <row r="258466" x14ac:dyDescent="0.25"/>
    <row r="258467" x14ac:dyDescent="0.25"/>
    <row r="258468" x14ac:dyDescent="0.25"/>
    <row r="258469" x14ac:dyDescent="0.25"/>
    <row r="258470" x14ac:dyDescent="0.25"/>
    <row r="258471" x14ac:dyDescent="0.25"/>
    <row r="258472" x14ac:dyDescent="0.25"/>
    <row r="258473" x14ac:dyDescent="0.25"/>
    <row r="258474" x14ac:dyDescent="0.25"/>
    <row r="258475" x14ac:dyDescent="0.25"/>
    <row r="258476" x14ac:dyDescent="0.25"/>
    <row r="258477" x14ac:dyDescent="0.25"/>
    <row r="258478" x14ac:dyDescent="0.25"/>
    <row r="258479" x14ac:dyDescent="0.25"/>
    <row r="258480" x14ac:dyDescent="0.25"/>
    <row r="258481" x14ac:dyDescent="0.25"/>
    <row r="258482" x14ac:dyDescent="0.25"/>
    <row r="258483" x14ac:dyDescent="0.25"/>
    <row r="258484" x14ac:dyDescent="0.25"/>
    <row r="258485" x14ac:dyDescent="0.25"/>
    <row r="258486" x14ac:dyDescent="0.25"/>
    <row r="258487" x14ac:dyDescent="0.25"/>
    <row r="258488" x14ac:dyDescent="0.25"/>
    <row r="258489" x14ac:dyDescent="0.25"/>
    <row r="258490" x14ac:dyDescent="0.25"/>
    <row r="258491" x14ac:dyDescent="0.25"/>
    <row r="258492" x14ac:dyDescent="0.25"/>
    <row r="258493" x14ac:dyDescent="0.25"/>
    <row r="258494" x14ac:dyDescent="0.25"/>
    <row r="258495" x14ac:dyDescent="0.25"/>
    <row r="258496" x14ac:dyDescent="0.25"/>
    <row r="258497" x14ac:dyDescent="0.25"/>
    <row r="258498" x14ac:dyDescent="0.25"/>
    <row r="258499" x14ac:dyDescent="0.25"/>
    <row r="258500" x14ac:dyDescent="0.25"/>
    <row r="258501" x14ac:dyDescent="0.25"/>
    <row r="258502" x14ac:dyDescent="0.25"/>
    <row r="258503" x14ac:dyDescent="0.25"/>
    <row r="258504" x14ac:dyDescent="0.25"/>
    <row r="258505" x14ac:dyDescent="0.25"/>
    <row r="258506" x14ac:dyDescent="0.25"/>
    <row r="258507" x14ac:dyDescent="0.25"/>
    <row r="258508" x14ac:dyDescent="0.25"/>
    <row r="258509" x14ac:dyDescent="0.25"/>
    <row r="258510" x14ac:dyDescent="0.25"/>
    <row r="258511" x14ac:dyDescent="0.25"/>
    <row r="258512" x14ac:dyDescent="0.25"/>
    <row r="258513" x14ac:dyDescent="0.25"/>
    <row r="258514" x14ac:dyDescent="0.25"/>
    <row r="258515" x14ac:dyDescent="0.25"/>
    <row r="258516" x14ac:dyDescent="0.25"/>
    <row r="258517" x14ac:dyDescent="0.25"/>
    <row r="258518" x14ac:dyDescent="0.25"/>
    <row r="258519" x14ac:dyDescent="0.25"/>
    <row r="258520" x14ac:dyDescent="0.25"/>
    <row r="258521" x14ac:dyDescent="0.25"/>
    <row r="258522" x14ac:dyDescent="0.25"/>
    <row r="258523" x14ac:dyDescent="0.25"/>
    <row r="258524" x14ac:dyDescent="0.25"/>
    <row r="258525" x14ac:dyDescent="0.25"/>
    <row r="258526" x14ac:dyDescent="0.25"/>
    <row r="258527" x14ac:dyDescent="0.25"/>
    <row r="258528" x14ac:dyDescent="0.25"/>
    <row r="258529" x14ac:dyDescent="0.25"/>
    <row r="258530" x14ac:dyDescent="0.25"/>
    <row r="258531" x14ac:dyDescent="0.25"/>
    <row r="258532" x14ac:dyDescent="0.25"/>
    <row r="258533" x14ac:dyDescent="0.25"/>
    <row r="258534" x14ac:dyDescent="0.25"/>
    <row r="258535" x14ac:dyDescent="0.25"/>
    <row r="258536" x14ac:dyDescent="0.25"/>
    <row r="258537" x14ac:dyDescent="0.25"/>
    <row r="258538" x14ac:dyDescent="0.25"/>
    <row r="258539" x14ac:dyDescent="0.25"/>
    <row r="258540" x14ac:dyDescent="0.25"/>
    <row r="258541" x14ac:dyDescent="0.25"/>
    <row r="258542" x14ac:dyDescent="0.25"/>
    <row r="258543" x14ac:dyDescent="0.25"/>
    <row r="258544" x14ac:dyDescent="0.25"/>
    <row r="258545" x14ac:dyDescent="0.25"/>
    <row r="258546" x14ac:dyDescent="0.25"/>
    <row r="258547" x14ac:dyDescent="0.25"/>
    <row r="258548" x14ac:dyDescent="0.25"/>
    <row r="258549" x14ac:dyDescent="0.25"/>
    <row r="258550" x14ac:dyDescent="0.25"/>
    <row r="258551" x14ac:dyDescent="0.25"/>
    <row r="258552" x14ac:dyDescent="0.25"/>
    <row r="258553" x14ac:dyDescent="0.25"/>
    <row r="258554" x14ac:dyDescent="0.25"/>
    <row r="258555" x14ac:dyDescent="0.25"/>
    <row r="258556" x14ac:dyDescent="0.25"/>
    <row r="258557" x14ac:dyDescent="0.25"/>
    <row r="258558" x14ac:dyDescent="0.25"/>
    <row r="258559" x14ac:dyDescent="0.25"/>
    <row r="258560" x14ac:dyDescent="0.25"/>
    <row r="258561" x14ac:dyDescent="0.25"/>
    <row r="258562" x14ac:dyDescent="0.25"/>
    <row r="258563" x14ac:dyDescent="0.25"/>
    <row r="258564" x14ac:dyDescent="0.25"/>
    <row r="258565" x14ac:dyDescent="0.25"/>
    <row r="258566" x14ac:dyDescent="0.25"/>
    <row r="258567" x14ac:dyDescent="0.25"/>
    <row r="258568" x14ac:dyDescent="0.25"/>
    <row r="258569" x14ac:dyDescent="0.25"/>
    <row r="258570" x14ac:dyDescent="0.25"/>
    <row r="258571" x14ac:dyDescent="0.25"/>
    <row r="258572" x14ac:dyDescent="0.25"/>
    <row r="258573" x14ac:dyDescent="0.25"/>
    <row r="258574" x14ac:dyDescent="0.25"/>
    <row r="258575" x14ac:dyDescent="0.25"/>
    <row r="258576" x14ac:dyDescent="0.25"/>
    <row r="258577" x14ac:dyDescent="0.25"/>
    <row r="258578" x14ac:dyDescent="0.25"/>
    <row r="258579" x14ac:dyDescent="0.25"/>
    <row r="258580" x14ac:dyDescent="0.25"/>
    <row r="258581" x14ac:dyDescent="0.25"/>
    <row r="258582" x14ac:dyDescent="0.25"/>
    <row r="258583" x14ac:dyDescent="0.25"/>
    <row r="258584" x14ac:dyDescent="0.25"/>
    <row r="258585" x14ac:dyDescent="0.25"/>
    <row r="258586" x14ac:dyDescent="0.25"/>
    <row r="258587" x14ac:dyDescent="0.25"/>
    <row r="258588" x14ac:dyDescent="0.25"/>
    <row r="258589" x14ac:dyDescent="0.25"/>
    <row r="258590" x14ac:dyDescent="0.25"/>
    <row r="258591" x14ac:dyDescent="0.25"/>
    <row r="258592" x14ac:dyDescent="0.25"/>
    <row r="258593" x14ac:dyDescent="0.25"/>
    <row r="258594" x14ac:dyDescent="0.25"/>
    <row r="258595" x14ac:dyDescent="0.25"/>
    <row r="258596" x14ac:dyDescent="0.25"/>
    <row r="258597" x14ac:dyDescent="0.25"/>
    <row r="258598" x14ac:dyDescent="0.25"/>
    <row r="258599" x14ac:dyDescent="0.25"/>
    <row r="258600" x14ac:dyDescent="0.25"/>
    <row r="258601" x14ac:dyDescent="0.25"/>
    <row r="258602" x14ac:dyDescent="0.25"/>
    <row r="258603" x14ac:dyDescent="0.25"/>
    <row r="258604" x14ac:dyDescent="0.25"/>
    <row r="258605" x14ac:dyDescent="0.25"/>
    <row r="258606" x14ac:dyDescent="0.25"/>
    <row r="258607" x14ac:dyDescent="0.25"/>
    <row r="258608" x14ac:dyDescent="0.25"/>
    <row r="258609" x14ac:dyDescent="0.25"/>
    <row r="258610" x14ac:dyDescent="0.25"/>
    <row r="258611" x14ac:dyDescent="0.25"/>
    <row r="258612" x14ac:dyDescent="0.25"/>
    <row r="258613" x14ac:dyDescent="0.25"/>
    <row r="258614" x14ac:dyDescent="0.25"/>
    <row r="258615" x14ac:dyDescent="0.25"/>
    <row r="258616" x14ac:dyDescent="0.25"/>
    <row r="258617" x14ac:dyDescent="0.25"/>
    <row r="258618" x14ac:dyDescent="0.25"/>
    <row r="258619" x14ac:dyDescent="0.25"/>
    <row r="258620" x14ac:dyDescent="0.25"/>
    <row r="258621" x14ac:dyDescent="0.25"/>
    <row r="258622" x14ac:dyDescent="0.25"/>
    <row r="258623" x14ac:dyDescent="0.25"/>
    <row r="258624" x14ac:dyDescent="0.25"/>
    <row r="258625" x14ac:dyDescent="0.25"/>
    <row r="258626" x14ac:dyDescent="0.25"/>
    <row r="258627" x14ac:dyDescent="0.25"/>
    <row r="258628" x14ac:dyDescent="0.25"/>
    <row r="258629" x14ac:dyDescent="0.25"/>
    <row r="258630" x14ac:dyDescent="0.25"/>
    <row r="258631" x14ac:dyDescent="0.25"/>
    <row r="258632" x14ac:dyDescent="0.25"/>
    <row r="258633" x14ac:dyDescent="0.25"/>
    <row r="258634" x14ac:dyDescent="0.25"/>
    <row r="258635" x14ac:dyDescent="0.25"/>
    <row r="258636" x14ac:dyDescent="0.25"/>
    <row r="258637" x14ac:dyDescent="0.25"/>
    <row r="258638" x14ac:dyDescent="0.25"/>
    <row r="258639" x14ac:dyDescent="0.25"/>
    <row r="258640" x14ac:dyDescent="0.25"/>
    <row r="258641" x14ac:dyDescent="0.25"/>
    <row r="258642" x14ac:dyDescent="0.25"/>
    <row r="258643" x14ac:dyDescent="0.25"/>
    <row r="258644" x14ac:dyDescent="0.25"/>
    <row r="258645" x14ac:dyDescent="0.25"/>
    <row r="258646" x14ac:dyDescent="0.25"/>
    <row r="258647" x14ac:dyDescent="0.25"/>
    <row r="258648" x14ac:dyDescent="0.25"/>
    <row r="258649" x14ac:dyDescent="0.25"/>
    <row r="258650" x14ac:dyDescent="0.25"/>
    <row r="258651" x14ac:dyDescent="0.25"/>
    <row r="258652" x14ac:dyDescent="0.25"/>
    <row r="258653" x14ac:dyDescent="0.25"/>
    <row r="258654" x14ac:dyDescent="0.25"/>
    <row r="258655" x14ac:dyDescent="0.25"/>
    <row r="258656" x14ac:dyDescent="0.25"/>
    <row r="258657" x14ac:dyDescent="0.25"/>
    <row r="258658" x14ac:dyDescent="0.25"/>
    <row r="258659" x14ac:dyDescent="0.25"/>
    <row r="258660" x14ac:dyDescent="0.25"/>
    <row r="258661" x14ac:dyDescent="0.25"/>
    <row r="258662" x14ac:dyDescent="0.25"/>
    <row r="258663" x14ac:dyDescent="0.25"/>
    <row r="258664" x14ac:dyDescent="0.25"/>
    <row r="258665" x14ac:dyDescent="0.25"/>
    <row r="258666" x14ac:dyDescent="0.25"/>
    <row r="258667" x14ac:dyDescent="0.25"/>
    <row r="258668" x14ac:dyDescent="0.25"/>
    <row r="258669" x14ac:dyDescent="0.25"/>
    <row r="258670" x14ac:dyDescent="0.25"/>
    <row r="258671" x14ac:dyDescent="0.25"/>
    <row r="258672" x14ac:dyDescent="0.25"/>
    <row r="258673" x14ac:dyDescent="0.25"/>
    <row r="258674" x14ac:dyDescent="0.25"/>
    <row r="258675" x14ac:dyDescent="0.25"/>
    <row r="258676" x14ac:dyDescent="0.25"/>
    <row r="258677" x14ac:dyDescent="0.25"/>
    <row r="258678" x14ac:dyDescent="0.25"/>
    <row r="258679" x14ac:dyDescent="0.25"/>
    <row r="258680" x14ac:dyDescent="0.25"/>
    <row r="258681" x14ac:dyDescent="0.25"/>
    <row r="258682" x14ac:dyDescent="0.25"/>
    <row r="258683" x14ac:dyDescent="0.25"/>
    <row r="258684" x14ac:dyDescent="0.25"/>
    <row r="258685" x14ac:dyDescent="0.25"/>
    <row r="258686" x14ac:dyDescent="0.25"/>
    <row r="258687" x14ac:dyDescent="0.25"/>
    <row r="258688" x14ac:dyDescent="0.25"/>
    <row r="258689" x14ac:dyDescent="0.25"/>
    <row r="258690" x14ac:dyDescent="0.25"/>
    <row r="258691" x14ac:dyDescent="0.25"/>
    <row r="258692" x14ac:dyDescent="0.25"/>
    <row r="258693" x14ac:dyDescent="0.25"/>
    <row r="258694" x14ac:dyDescent="0.25"/>
    <row r="258695" x14ac:dyDescent="0.25"/>
    <row r="258696" x14ac:dyDescent="0.25"/>
    <row r="258697" x14ac:dyDescent="0.25"/>
    <row r="258698" x14ac:dyDescent="0.25"/>
    <row r="258699" x14ac:dyDescent="0.25"/>
    <row r="258700" x14ac:dyDescent="0.25"/>
    <row r="258701" x14ac:dyDescent="0.25"/>
    <row r="258702" x14ac:dyDescent="0.25"/>
    <row r="258703" x14ac:dyDescent="0.25"/>
    <row r="258704" x14ac:dyDescent="0.25"/>
    <row r="258705" x14ac:dyDescent="0.25"/>
    <row r="258706" x14ac:dyDescent="0.25"/>
    <row r="258707" x14ac:dyDescent="0.25"/>
    <row r="258708" x14ac:dyDescent="0.25"/>
    <row r="258709" x14ac:dyDescent="0.25"/>
    <row r="258710" x14ac:dyDescent="0.25"/>
    <row r="258711" x14ac:dyDescent="0.25"/>
    <row r="258712" x14ac:dyDescent="0.25"/>
    <row r="258713" x14ac:dyDescent="0.25"/>
    <row r="258714" x14ac:dyDescent="0.25"/>
    <row r="258715" x14ac:dyDescent="0.25"/>
    <row r="258716" x14ac:dyDescent="0.25"/>
    <row r="258717" x14ac:dyDescent="0.25"/>
    <row r="258718" x14ac:dyDescent="0.25"/>
    <row r="258719" x14ac:dyDescent="0.25"/>
    <row r="258720" x14ac:dyDescent="0.25"/>
    <row r="258721" x14ac:dyDescent="0.25"/>
    <row r="258722" x14ac:dyDescent="0.25"/>
    <row r="258723" x14ac:dyDescent="0.25"/>
    <row r="258724" x14ac:dyDescent="0.25"/>
    <row r="258725" x14ac:dyDescent="0.25"/>
    <row r="258726" x14ac:dyDescent="0.25"/>
    <row r="258727" x14ac:dyDescent="0.25"/>
    <row r="258728" x14ac:dyDescent="0.25"/>
    <row r="258729" x14ac:dyDescent="0.25"/>
    <row r="258730" x14ac:dyDescent="0.25"/>
    <row r="258731" x14ac:dyDescent="0.25"/>
    <row r="258732" x14ac:dyDescent="0.25"/>
    <row r="258733" x14ac:dyDescent="0.25"/>
    <row r="258734" x14ac:dyDescent="0.25"/>
    <row r="258735" x14ac:dyDescent="0.25"/>
    <row r="258736" x14ac:dyDescent="0.25"/>
    <row r="258737" x14ac:dyDescent="0.25"/>
    <row r="258738" x14ac:dyDescent="0.25"/>
    <row r="258739" x14ac:dyDescent="0.25"/>
    <row r="258740" x14ac:dyDescent="0.25"/>
    <row r="258741" x14ac:dyDescent="0.25"/>
    <row r="258742" x14ac:dyDescent="0.25"/>
    <row r="258743" x14ac:dyDescent="0.25"/>
    <row r="258744" x14ac:dyDescent="0.25"/>
    <row r="258745" x14ac:dyDescent="0.25"/>
    <row r="258746" x14ac:dyDescent="0.25"/>
    <row r="258747" x14ac:dyDescent="0.25"/>
    <row r="258748" x14ac:dyDescent="0.25"/>
    <row r="258749" x14ac:dyDescent="0.25"/>
    <row r="258750" x14ac:dyDescent="0.25"/>
    <row r="258751" x14ac:dyDescent="0.25"/>
    <row r="258752" x14ac:dyDescent="0.25"/>
    <row r="258753" x14ac:dyDescent="0.25"/>
    <row r="258754" x14ac:dyDescent="0.25"/>
    <row r="258755" x14ac:dyDescent="0.25"/>
    <row r="258756" x14ac:dyDescent="0.25"/>
    <row r="258757" x14ac:dyDescent="0.25"/>
    <row r="258758" x14ac:dyDescent="0.25"/>
    <row r="258759" x14ac:dyDescent="0.25"/>
    <row r="258760" x14ac:dyDescent="0.25"/>
    <row r="258761" x14ac:dyDescent="0.25"/>
    <row r="258762" x14ac:dyDescent="0.25"/>
    <row r="258763" x14ac:dyDescent="0.25"/>
    <row r="258764" x14ac:dyDescent="0.25"/>
    <row r="258765" x14ac:dyDescent="0.25"/>
    <row r="258766" x14ac:dyDescent="0.25"/>
    <row r="258767" x14ac:dyDescent="0.25"/>
    <row r="258768" x14ac:dyDescent="0.25"/>
    <row r="258769" x14ac:dyDescent="0.25"/>
    <row r="258770" x14ac:dyDescent="0.25"/>
    <row r="258771" x14ac:dyDescent="0.25"/>
    <row r="258772" x14ac:dyDescent="0.25"/>
    <row r="258773" x14ac:dyDescent="0.25"/>
    <row r="258774" x14ac:dyDescent="0.25"/>
    <row r="258775" x14ac:dyDescent="0.25"/>
    <row r="258776" x14ac:dyDescent="0.25"/>
    <row r="258777" x14ac:dyDescent="0.25"/>
    <row r="258778" x14ac:dyDescent="0.25"/>
    <row r="258779" x14ac:dyDescent="0.25"/>
    <row r="258780" x14ac:dyDescent="0.25"/>
    <row r="258781" x14ac:dyDescent="0.25"/>
    <row r="258782" x14ac:dyDescent="0.25"/>
    <row r="258783" x14ac:dyDescent="0.25"/>
    <row r="258784" x14ac:dyDescent="0.25"/>
    <row r="258785" x14ac:dyDescent="0.25"/>
    <row r="258786" x14ac:dyDescent="0.25"/>
    <row r="258787" x14ac:dyDescent="0.25"/>
    <row r="258788" x14ac:dyDescent="0.25"/>
    <row r="258789" x14ac:dyDescent="0.25"/>
    <row r="258790" x14ac:dyDescent="0.25"/>
    <row r="258791" x14ac:dyDescent="0.25"/>
    <row r="258792" x14ac:dyDescent="0.25"/>
    <row r="258793" x14ac:dyDescent="0.25"/>
    <row r="258794" x14ac:dyDescent="0.25"/>
    <row r="258795" x14ac:dyDescent="0.25"/>
    <row r="258796" x14ac:dyDescent="0.25"/>
    <row r="258797" x14ac:dyDescent="0.25"/>
    <row r="258798" x14ac:dyDescent="0.25"/>
    <row r="258799" x14ac:dyDescent="0.25"/>
    <row r="258800" x14ac:dyDescent="0.25"/>
    <row r="258801" x14ac:dyDescent="0.25"/>
    <row r="258802" x14ac:dyDescent="0.25"/>
    <row r="258803" x14ac:dyDescent="0.25"/>
    <row r="258804" x14ac:dyDescent="0.25"/>
    <row r="258805" x14ac:dyDescent="0.25"/>
    <row r="258806" x14ac:dyDescent="0.25"/>
    <row r="258807" x14ac:dyDescent="0.25"/>
    <row r="258808" x14ac:dyDescent="0.25"/>
    <row r="258809" x14ac:dyDescent="0.25"/>
    <row r="258810" x14ac:dyDescent="0.25"/>
    <row r="258811" x14ac:dyDescent="0.25"/>
    <row r="258812" x14ac:dyDescent="0.25"/>
    <row r="258813" x14ac:dyDescent="0.25"/>
    <row r="258814" x14ac:dyDescent="0.25"/>
    <row r="258815" x14ac:dyDescent="0.25"/>
    <row r="258816" x14ac:dyDescent="0.25"/>
    <row r="258817" x14ac:dyDescent="0.25"/>
    <row r="258818" x14ac:dyDescent="0.25"/>
    <row r="258819" x14ac:dyDescent="0.25"/>
    <row r="258820" x14ac:dyDescent="0.25"/>
    <row r="258821" x14ac:dyDescent="0.25"/>
    <row r="258822" x14ac:dyDescent="0.25"/>
    <row r="258823" x14ac:dyDescent="0.25"/>
    <row r="258824" x14ac:dyDescent="0.25"/>
    <row r="258825" x14ac:dyDescent="0.25"/>
    <row r="258826" x14ac:dyDescent="0.25"/>
    <row r="258827" x14ac:dyDescent="0.25"/>
    <row r="258828" x14ac:dyDescent="0.25"/>
    <row r="258829" x14ac:dyDescent="0.25"/>
    <row r="258830" x14ac:dyDescent="0.25"/>
    <row r="258831" x14ac:dyDescent="0.25"/>
    <row r="258832" x14ac:dyDescent="0.25"/>
    <row r="258833" x14ac:dyDescent="0.25"/>
    <row r="258834" x14ac:dyDescent="0.25"/>
    <row r="258835" x14ac:dyDescent="0.25"/>
    <row r="258836" x14ac:dyDescent="0.25"/>
    <row r="258837" x14ac:dyDescent="0.25"/>
    <row r="258838" x14ac:dyDescent="0.25"/>
    <row r="258839" x14ac:dyDescent="0.25"/>
    <row r="258840" x14ac:dyDescent="0.25"/>
    <row r="258841" x14ac:dyDescent="0.25"/>
    <row r="258842" x14ac:dyDescent="0.25"/>
    <row r="258843" x14ac:dyDescent="0.25"/>
    <row r="258844" x14ac:dyDescent="0.25"/>
    <row r="258845" x14ac:dyDescent="0.25"/>
    <row r="258846" x14ac:dyDescent="0.25"/>
    <row r="258847" x14ac:dyDescent="0.25"/>
    <row r="258848" x14ac:dyDescent="0.25"/>
    <row r="258849" x14ac:dyDescent="0.25"/>
    <row r="258850" x14ac:dyDescent="0.25"/>
    <row r="258851" x14ac:dyDescent="0.25"/>
    <row r="258852" x14ac:dyDescent="0.25"/>
    <row r="258853" x14ac:dyDescent="0.25"/>
    <row r="258854" x14ac:dyDescent="0.25"/>
    <row r="258855" x14ac:dyDescent="0.25"/>
    <row r="258856" x14ac:dyDescent="0.25"/>
    <row r="258857" x14ac:dyDescent="0.25"/>
    <row r="258858" x14ac:dyDescent="0.25"/>
    <row r="258859" x14ac:dyDescent="0.25"/>
    <row r="258860" x14ac:dyDescent="0.25"/>
    <row r="258861" x14ac:dyDescent="0.25"/>
    <row r="258862" x14ac:dyDescent="0.25"/>
    <row r="258863" x14ac:dyDescent="0.25"/>
    <row r="258864" x14ac:dyDescent="0.25"/>
    <row r="258865" x14ac:dyDescent="0.25"/>
    <row r="258866" x14ac:dyDescent="0.25"/>
    <row r="258867" x14ac:dyDescent="0.25"/>
    <row r="258868" x14ac:dyDescent="0.25"/>
    <row r="258869" x14ac:dyDescent="0.25"/>
    <row r="258870" x14ac:dyDescent="0.25"/>
    <row r="258871" x14ac:dyDescent="0.25"/>
    <row r="258872" x14ac:dyDescent="0.25"/>
    <row r="258873" x14ac:dyDescent="0.25"/>
    <row r="258874" x14ac:dyDescent="0.25"/>
    <row r="258875" x14ac:dyDescent="0.25"/>
    <row r="258876" x14ac:dyDescent="0.25"/>
    <row r="258877" x14ac:dyDescent="0.25"/>
    <row r="258878" x14ac:dyDescent="0.25"/>
    <row r="258879" x14ac:dyDescent="0.25"/>
    <row r="258880" x14ac:dyDescent="0.25"/>
    <row r="258881" x14ac:dyDescent="0.25"/>
    <row r="258882" x14ac:dyDescent="0.25"/>
    <row r="258883" x14ac:dyDescent="0.25"/>
    <row r="258884" x14ac:dyDescent="0.25"/>
    <row r="258885" x14ac:dyDescent="0.25"/>
    <row r="258886" x14ac:dyDescent="0.25"/>
    <row r="258887" x14ac:dyDescent="0.25"/>
    <row r="258888" x14ac:dyDescent="0.25"/>
    <row r="258889" x14ac:dyDescent="0.25"/>
    <row r="258890" x14ac:dyDescent="0.25"/>
    <row r="258891" x14ac:dyDescent="0.25"/>
    <row r="258892" x14ac:dyDescent="0.25"/>
    <row r="258893" x14ac:dyDescent="0.25"/>
    <row r="258894" x14ac:dyDescent="0.25"/>
    <row r="258895" x14ac:dyDescent="0.25"/>
    <row r="258896" x14ac:dyDescent="0.25"/>
    <row r="258897" x14ac:dyDescent="0.25"/>
    <row r="258898" x14ac:dyDescent="0.25"/>
    <row r="258899" x14ac:dyDescent="0.25"/>
    <row r="258900" x14ac:dyDescent="0.25"/>
    <row r="258901" x14ac:dyDescent="0.25"/>
    <row r="258902" x14ac:dyDescent="0.25"/>
    <row r="258903" x14ac:dyDescent="0.25"/>
    <row r="258904" x14ac:dyDescent="0.25"/>
    <row r="258905" x14ac:dyDescent="0.25"/>
    <row r="258906" x14ac:dyDescent="0.25"/>
    <row r="258907" x14ac:dyDescent="0.25"/>
    <row r="258908" x14ac:dyDescent="0.25"/>
    <row r="258909" x14ac:dyDescent="0.25"/>
    <row r="258910" x14ac:dyDescent="0.25"/>
    <row r="258911" x14ac:dyDescent="0.25"/>
    <row r="258912" x14ac:dyDescent="0.25"/>
    <row r="258913" x14ac:dyDescent="0.25"/>
    <row r="258914" x14ac:dyDescent="0.25"/>
    <row r="258915" x14ac:dyDescent="0.25"/>
    <row r="258916" x14ac:dyDescent="0.25"/>
    <row r="258917" x14ac:dyDescent="0.25"/>
    <row r="258918" x14ac:dyDescent="0.25"/>
    <row r="258919" x14ac:dyDescent="0.25"/>
    <row r="258920" x14ac:dyDescent="0.25"/>
    <row r="258921" x14ac:dyDescent="0.25"/>
    <row r="258922" x14ac:dyDescent="0.25"/>
    <row r="258923" x14ac:dyDescent="0.25"/>
    <row r="258924" x14ac:dyDescent="0.25"/>
    <row r="258925" x14ac:dyDescent="0.25"/>
    <row r="258926" x14ac:dyDescent="0.25"/>
    <row r="258927" x14ac:dyDescent="0.25"/>
    <row r="258928" x14ac:dyDescent="0.25"/>
    <row r="258929" x14ac:dyDescent="0.25"/>
    <row r="258930" x14ac:dyDescent="0.25"/>
    <row r="258931" x14ac:dyDescent="0.25"/>
    <row r="258932" x14ac:dyDescent="0.25"/>
    <row r="258933" x14ac:dyDescent="0.25"/>
    <row r="258934" x14ac:dyDescent="0.25"/>
    <row r="258935" x14ac:dyDescent="0.25"/>
    <row r="258936" x14ac:dyDescent="0.25"/>
    <row r="258937" x14ac:dyDescent="0.25"/>
    <row r="258938" x14ac:dyDescent="0.25"/>
    <row r="258939" x14ac:dyDescent="0.25"/>
    <row r="258940" x14ac:dyDescent="0.25"/>
    <row r="258941" x14ac:dyDescent="0.25"/>
    <row r="258942" x14ac:dyDescent="0.25"/>
    <row r="258943" x14ac:dyDescent="0.25"/>
    <row r="258944" x14ac:dyDescent="0.25"/>
    <row r="258945" x14ac:dyDescent="0.25"/>
    <row r="258946" x14ac:dyDescent="0.25"/>
    <row r="258947" x14ac:dyDescent="0.25"/>
    <row r="258948" x14ac:dyDescent="0.25"/>
    <row r="258949" x14ac:dyDescent="0.25"/>
    <row r="258950" x14ac:dyDescent="0.25"/>
    <row r="258951" x14ac:dyDescent="0.25"/>
    <row r="258952" x14ac:dyDescent="0.25"/>
    <row r="258953" x14ac:dyDescent="0.25"/>
    <row r="258954" x14ac:dyDescent="0.25"/>
    <row r="258955" x14ac:dyDescent="0.25"/>
    <row r="258956" x14ac:dyDescent="0.25"/>
    <row r="258957" x14ac:dyDescent="0.25"/>
    <row r="258958" x14ac:dyDescent="0.25"/>
    <row r="258959" x14ac:dyDescent="0.25"/>
    <row r="258960" x14ac:dyDescent="0.25"/>
    <row r="258961" x14ac:dyDescent="0.25"/>
    <row r="258962" x14ac:dyDescent="0.25"/>
    <row r="258963" x14ac:dyDescent="0.25"/>
    <row r="258964" x14ac:dyDescent="0.25"/>
    <row r="258965" x14ac:dyDescent="0.25"/>
    <row r="258966" x14ac:dyDescent="0.25"/>
    <row r="258967" x14ac:dyDescent="0.25"/>
    <row r="258968" x14ac:dyDescent="0.25"/>
    <row r="258969" x14ac:dyDescent="0.25"/>
    <row r="258970" x14ac:dyDescent="0.25"/>
    <row r="258971" x14ac:dyDescent="0.25"/>
    <row r="258972" x14ac:dyDescent="0.25"/>
    <row r="258973" x14ac:dyDescent="0.25"/>
    <row r="258974" x14ac:dyDescent="0.25"/>
    <row r="258975" x14ac:dyDescent="0.25"/>
    <row r="258976" x14ac:dyDescent="0.25"/>
    <row r="258977" x14ac:dyDescent="0.25"/>
    <row r="258978" x14ac:dyDescent="0.25"/>
    <row r="258979" x14ac:dyDescent="0.25"/>
    <row r="258980" x14ac:dyDescent="0.25"/>
    <row r="258981" x14ac:dyDescent="0.25"/>
    <row r="258982" x14ac:dyDescent="0.25"/>
    <row r="258983" x14ac:dyDescent="0.25"/>
    <row r="258984" x14ac:dyDescent="0.25"/>
    <row r="258985" x14ac:dyDescent="0.25"/>
    <row r="258986" x14ac:dyDescent="0.25"/>
    <row r="258987" x14ac:dyDescent="0.25"/>
    <row r="258988" x14ac:dyDescent="0.25"/>
    <row r="258989" x14ac:dyDescent="0.25"/>
    <row r="258990" x14ac:dyDescent="0.25"/>
    <row r="258991" x14ac:dyDescent="0.25"/>
    <row r="258992" x14ac:dyDescent="0.25"/>
    <row r="258993" x14ac:dyDescent="0.25"/>
    <row r="258994" x14ac:dyDescent="0.25"/>
    <row r="258995" x14ac:dyDescent="0.25"/>
    <row r="258996" x14ac:dyDescent="0.25"/>
    <row r="258997" x14ac:dyDescent="0.25"/>
    <row r="258998" x14ac:dyDescent="0.25"/>
    <row r="258999" x14ac:dyDescent="0.25"/>
    <row r="259000" x14ac:dyDescent="0.25"/>
    <row r="259001" x14ac:dyDescent="0.25"/>
    <row r="259002" x14ac:dyDescent="0.25"/>
    <row r="259003" x14ac:dyDescent="0.25"/>
    <row r="259004" x14ac:dyDescent="0.25"/>
    <row r="259005" x14ac:dyDescent="0.25"/>
    <row r="259006" x14ac:dyDescent="0.25"/>
    <row r="259007" x14ac:dyDescent="0.25"/>
    <row r="259008" x14ac:dyDescent="0.25"/>
    <row r="259009" x14ac:dyDescent="0.25"/>
    <row r="259010" x14ac:dyDescent="0.25"/>
    <row r="259011" x14ac:dyDescent="0.25"/>
    <row r="259012" x14ac:dyDescent="0.25"/>
    <row r="259013" x14ac:dyDescent="0.25"/>
    <row r="259014" x14ac:dyDescent="0.25"/>
    <row r="259015" x14ac:dyDescent="0.25"/>
    <row r="259016" x14ac:dyDescent="0.25"/>
    <row r="259017" x14ac:dyDescent="0.25"/>
    <row r="259018" x14ac:dyDescent="0.25"/>
    <row r="259019" x14ac:dyDescent="0.25"/>
    <row r="259020" x14ac:dyDescent="0.25"/>
    <row r="259021" x14ac:dyDescent="0.25"/>
    <row r="259022" x14ac:dyDescent="0.25"/>
    <row r="259023" x14ac:dyDescent="0.25"/>
    <row r="259024" x14ac:dyDescent="0.25"/>
    <row r="259025" x14ac:dyDescent="0.25"/>
    <row r="259026" x14ac:dyDescent="0.25"/>
    <row r="259027" x14ac:dyDescent="0.25"/>
    <row r="259028" x14ac:dyDescent="0.25"/>
    <row r="259029" x14ac:dyDescent="0.25"/>
    <row r="259030" x14ac:dyDescent="0.25"/>
    <row r="259031" x14ac:dyDescent="0.25"/>
    <row r="259032" x14ac:dyDescent="0.25"/>
    <row r="259033" x14ac:dyDescent="0.25"/>
    <row r="259034" x14ac:dyDescent="0.25"/>
    <row r="259035" x14ac:dyDescent="0.25"/>
    <row r="259036" x14ac:dyDescent="0.25"/>
    <row r="259037" x14ac:dyDescent="0.25"/>
    <row r="259038" x14ac:dyDescent="0.25"/>
    <row r="259039" x14ac:dyDescent="0.25"/>
    <row r="259040" x14ac:dyDescent="0.25"/>
    <row r="259041" x14ac:dyDescent="0.25"/>
    <row r="259042" x14ac:dyDescent="0.25"/>
    <row r="259043" x14ac:dyDescent="0.25"/>
    <row r="259044" x14ac:dyDescent="0.25"/>
    <row r="259045" x14ac:dyDescent="0.25"/>
    <row r="259046" x14ac:dyDescent="0.25"/>
    <row r="259047" x14ac:dyDescent="0.25"/>
    <row r="259048" x14ac:dyDescent="0.25"/>
    <row r="259049" x14ac:dyDescent="0.25"/>
    <row r="259050" x14ac:dyDescent="0.25"/>
    <row r="259051" x14ac:dyDescent="0.25"/>
    <row r="259052" x14ac:dyDescent="0.25"/>
    <row r="259053" x14ac:dyDescent="0.25"/>
    <row r="259054" x14ac:dyDescent="0.25"/>
    <row r="259055" x14ac:dyDescent="0.25"/>
    <row r="259056" x14ac:dyDescent="0.25"/>
    <row r="259057" x14ac:dyDescent="0.25"/>
    <row r="259058" x14ac:dyDescent="0.25"/>
    <row r="259059" x14ac:dyDescent="0.25"/>
    <row r="259060" x14ac:dyDescent="0.25"/>
    <row r="259061" x14ac:dyDescent="0.25"/>
    <row r="259062" x14ac:dyDescent="0.25"/>
    <row r="259063" x14ac:dyDescent="0.25"/>
    <row r="259064" x14ac:dyDescent="0.25"/>
    <row r="259065" x14ac:dyDescent="0.25"/>
    <row r="259066" x14ac:dyDescent="0.25"/>
    <row r="259067" x14ac:dyDescent="0.25"/>
    <row r="259068" x14ac:dyDescent="0.25"/>
    <row r="259069" x14ac:dyDescent="0.25"/>
    <row r="259070" x14ac:dyDescent="0.25"/>
    <row r="259071" x14ac:dyDescent="0.25"/>
    <row r="259072" x14ac:dyDescent="0.25"/>
    <row r="259073" x14ac:dyDescent="0.25"/>
    <row r="259074" x14ac:dyDescent="0.25"/>
    <row r="259075" x14ac:dyDescent="0.25"/>
    <row r="259076" x14ac:dyDescent="0.25"/>
    <row r="259077" x14ac:dyDescent="0.25"/>
    <row r="259078" x14ac:dyDescent="0.25"/>
    <row r="259079" x14ac:dyDescent="0.25"/>
    <row r="259080" x14ac:dyDescent="0.25"/>
    <row r="259081" x14ac:dyDescent="0.25"/>
    <row r="259082" x14ac:dyDescent="0.25"/>
    <row r="259083" x14ac:dyDescent="0.25"/>
    <row r="259084" x14ac:dyDescent="0.25"/>
    <row r="259085" x14ac:dyDescent="0.25"/>
    <row r="259086" x14ac:dyDescent="0.25"/>
    <row r="259087" x14ac:dyDescent="0.25"/>
    <row r="259088" x14ac:dyDescent="0.25"/>
    <row r="259089" x14ac:dyDescent="0.25"/>
    <row r="259090" x14ac:dyDescent="0.25"/>
    <row r="259091" x14ac:dyDescent="0.25"/>
    <row r="259092" x14ac:dyDescent="0.25"/>
    <row r="259093" x14ac:dyDescent="0.25"/>
    <row r="259094" x14ac:dyDescent="0.25"/>
    <row r="259095" x14ac:dyDescent="0.25"/>
    <row r="259096" x14ac:dyDescent="0.25"/>
    <row r="259097" x14ac:dyDescent="0.25"/>
    <row r="259098" x14ac:dyDescent="0.25"/>
    <row r="259099" x14ac:dyDescent="0.25"/>
    <row r="259100" x14ac:dyDescent="0.25"/>
    <row r="259101" x14ac:dyDescent="0.25"/>
    <row r="259102" x14ac:dyDescent="0.25"/>
    <row r="259103" x14ac:dyDescent="0.25"/>
    <row r="259104" x14ac:dyDescent="0.25"/>
    <row r="259105" x14ac:dyDescent="0.25"/>
    <row r="259106" x14ac:dyDescent="0.25"/>
    <row r="259107" x14ac:dyDescent="0.25"/>
    <row r="259108" x14ac:dyDescent="0.25"/>
    <row r="259109" x14ac:dyDescent="0.25"/>
    <row r="259110" x14ac:dyDescent="0.25"/>
    <row r="259111" x14ac:dyDescent="0.25"/>
    <row r="259112" x14ac:dyDescent="0.25"/>
    <row r="259113" x14ac:dyDescent="0.25"/>
    <row r="259114" x14ac:dyDescent="0.25"/>
    <row r="259115" x14ac:dyDescent="0.25"/>
    <row r="259116" x14ac:dyDescent="0.25"/>
    <row r="259117" x14ac:dyDescent="0.25"/>
    <row r="259118" x14ac:dyDescent="0.25"/>
    <row r="259119" x14ac:dyDescent="0.25"/>
    <row r="259120" x14ac:dyDescent="0.25"/>
    <row r="259121" x14ac:dyDescent="0.25"/>
    <row r="259122" x14ac:dyDescent="0.25"/>
    <row r="259123" x14ac:dyDescent="0.25"/>
    <row r="259124" x14ac:dyDescent="0.25"/>
    <row r="259125" x14ac:dyDescent="0.25"/>
    <row r="259126" x14ac:dyDescent="0.25"/>
    <row r="259127" x14ac:dyDescent="0.25"/>
    <row r="259128" x14ac:dyDescent="0.25"/>
    <row r="259129" x14ac:dyDescent="0.25"/>
    <row r="259130" x14ac:dyDescent="0.25"/>
    <row r="259131" x14ac:dyDescent="0.25"/>
    <row r="259132" x14ac:dyDescent="0.25"/>
    <row r="259133" x14ac:dyDescent="0.25"/>
    <row r="259134" x14ac:dyDescent="0.25"/>
    <row r="259135" x14ac:dyDescent="0.25"/>
    <row r="259136" x14ac:dyDescent="0.25"/>
    <row r="259137" x14ac:dyDescent="0.25"/>
    <row r="259138" x14ac:dyDescent="0.25"/>
    <row r="259139" x14ac:dyDescent="0.25"/>
    <row r="259140" x14ac:dyDescent="0.25"/>
    <row r="259141" x14ac:dyDescent="0.25"/>
    <row r="259142" x14ac:dyDescent="0.25"/>
    <row r="259143" x14ac:dyDescent="0.25"/>
    <row r="259144" x14ac:dyDescent="0.25"/>
    <row r="259145" x14ac:dyDescent="0.25"/>
    <row r="259146" x14ac:dyDescent="0.25"/>
    <row r="259147" x14ac:dyDescent="0.25"/>
    <row r="259148" x14ac:dyDescent="0.25"/>
    <row r="259149" x14ac:dyDescent="0.25"/>
    <row r="259150" x14ac:dyDescent="0.25"/>
    <row r="259151" x14ac:dyDescent="0.25"/>
    <row r="259152" x14ac:dyDescent="0.25"/>
    <row r="259153" x14ac:dyDescent="0.25"/>
    <row r="259154" x14ac:dyDescent="0.25"/>
    <row r="259155" x14ac:dyDescent="0.25"/>
    <row r="259156" x14ac:dyDescent="0.25"/>
    <row r="259157" x14ac:dyDescent="0.25"/>
    <row r="259158" x14ac:dyDescent="0.25"/>
    <row r="259159" x14ac:dyDescent="0.25"/>
    <row r="259160" x14ac:dyDescent="0.25"/>
    <row r="259161" x14ac:dyDescent="0.25"/>
    <row r="259162" x14ac:dyDescent="0.25"/>
    <row r="259163" x14ac:dyDescent="0.25"/>
    <row r="259164" x14ac:dyDescent="0.25"/>
    <row r="259165" x14ac:dyDescent="0.25"/>
    <row r="259166" x14ac:dyDescent="0.25"/>
    <row r="259167" x14ac:dyDescent="0.25"/>
    <row r="259168" x14ac:dyDescent="0.25"/>
    <row r="259169" x14ac:dyDescent="0.25"/>
    <row r="259170" x14ac:dyDescent="0.25"/>
    <row r="259171" x14ac:dyDescent="0.25"/>
    <row r="259172" x14ac:dyDescent="0.25"/>
    <row r="259173" x14ac:dyDescent="0.25"/>
    <row r="259174" x14ac:dyDescent="0.25"/>
    <row r="259175" x14ac:dyDescent="0.25"/>
    <row r="259176" x14ac:dyDescent="0.25"/>
    <row r="259177" x14ac:dyDescent="0.25"/>
    <row r="259178" x14ac:dyDescent="0.25"/>
    <row r="259179" x14ac:dyDescent="0.25"/>
    <row r="259180" x14ac:dyDescent="0.25"/>
    <row r="259181" x14ac:dyDescent="0.25"/>
    <row r="259182" x14ac:dyDescent="0.25"/>
    <row r="259183" x14ac:dyDescent="0.25"/>
    <row r="259184" x14ac:dyDescent="0.25"/>
    <row r="259185" x14ac:dyDescent="0.25"/>
    <row r="259186" x14ac:dyDescent="0.25"/>
    <row r="259187" x14ac:dyDescent="0.25"/>
    <row r="259188" x14ac:dyDescent="0.25"/>
    <row r="259189" x14ac:dyDescent="0.25"/>
    <row r="259190" x14ac:dyDescent="0.25"/>
    <row r="259191" x14ac:dyDescent="0.25"/>
    <row r="259192" x14ac:dyDescent="0.25"/>
    <row r="259193" x14ac:dyDescent="0.25"/>
    <row r="259194" x14ac:dyDescent="0.25"/>
    <row r="259195" x14ac:dyDescent="0.25"/>
    <row r="259196" x14ac:dyDescent="0.25"/>
    <row r="259197" x14ac:dyDescent="0.25"/>
    <row r="259198" x14ac:dyDescent="0.25"/>
    <row r="259199" x14ac:dyDescent="0.25"/>
    <row r="259200" x14ac:dyDescent="0.25"/>
    <row r="259201" x14ac:dyDescent="0.25"/>
    <row r="259202" x14ac:dyDescent="0.25"/>
    <row r="259203" x14ac:dyDescent="0.25"/>
    <row r="259204" x14ac:dyDescent="0.25"/>
    <row r="259205" x14ac:dyDescent="0.25"/>
    <row r="259206" x14ac:dyDescent="0.25"/>
    <row r="259207" x14ac:dyDescent="0.25"/>
    <row r="259208" x14ac:dyDescent="0.25"/>
    <row r="259209" x14ac:dyDescent="0.25"/>
    <row r="259210" x14ac:dyDescent="0.25"/>
    <row r="259211" x14ac:dyDescent="0.25"/>
    <row r="259212" x14ac:dyDescent="0.25"/>
    <row r="259213" x14ac:dyDescent="0.25"/>
    <row r="259214" x14ac:dyDescent="0.25"/>
    <row r="259215" x14ac:dyDescent="0.25"/>
    <row r="259216" x14ac:dyDescent="0.25"/>
    <row r="259217" x14ac:dyDescent="0.25"/>
    <row r="259218" x14ac:dyDescent="0.25"/>
    <row r="259219" x14ac:dyDescent="0.25"/>
    <row r="259220" x14ac:dyDescent="0.25"/>
    <row r="259221" x14ac:dyDescent="0.25"/>
    <row r="259222" x14ac:dyDescent="0.25"/>
    <row r="259223" x14ac:dyDescent="0.25"/>
    <row r="259224" x14ac:dyDescent="0.25"/>
    <row r="259225" x14ac:dyDescent="0.25"/>
    <row r="259226" x14ac:dyDescent="0.25"/>
    <row r="259227" x14ac:dyDescent="0.25"/>
    <row r="259228" x14ac:dyDescent="0.25"/>
    <row r="259229" x14ac:dyDescent="0.25"/>
    <row r="259230" x14ac:dyDescent="0.25"/>
    <row r="259231" x14ac:dyDescent="0.25"/>
    <row r="259232" x14ac:dyDescent="0.25"/>
    <row r="259233" x14ac:dyDescent="0.25"/>
    <row r="259234" x14ac:dyDescent="0.25"/>
    <row r="259235" x14ac:dyDescent="0.25"/>
    <row r="259236" x14ac:dyDescent="0.25"/>
    <row r="259237" x14ac:dyDescent="0.25"/>
    <row r="259238" x14ac:dyDescent="0.25"/>
    <row r="259239" x14ac:dyDescent="0.25"/>
    <row r="259240" x14ac:dyDescent="0.25"/>
    <row r="259241" x14ac:dyDescent="0.25"/>
    <row r="259242" x14ac:dyDescent="0.25"/>
    <row r="259243" x14ac:dyDescent="0.25"/>
    <row r="259244" x14ac:dyDescent="0.25"/>
    <row r="259245" x14ac:dyDescent="0.25"/>
    <row r="259246" x14ac:dyDescent="0.25"/>
    <row r="259247" x14ac:dyDescent="0.25"/>
    <row r="259248" x14ac:dyDescent="0.25"/>
    <row r="259249" x14ac:dyDescent="0.25"/>
    <row r="259250" x14ac:dyDescent="0.25"/>
    <row r="259251" x14ac:dyDescent="0.25"/>
    <row r="259252" x14ac:dyDescent="0.25"/>
    <row r="259253" x14ac:dyDescent="0.25"/>
    <row r="259254" x14ac:dyDescent="0.25"/>
    <row r="259255" x14ac:dyDescent="0.25"/>
    <row r="259256" x14ac:dyDescent="0.25"/>
    <row r="259257" x14ac:dyDescent="0.25"/>
    <row r="259258" x14ac:dyDescent="0.25"/>
    <row r="259259" x14ac:dyDescent="0.25"/>
    <row r="259260" x14ac:dyDescent="0.25"/>
    <row r="259261" x14ac:dyDescent="0.25"/>
    <row r="259262" x14ac:dyDescent="0.25"/>
    <row r="259263" x14ac:dyDescent="0.25"/>
    <row r="259264" x14ac:dyDescent="0.25"/>
    <row r="259265" x14ac:dyDescent="0.25"/>
    <row r="259266" x14ac:dyDescent="0.25"/>
    <row r="259267" x14ac:dyDescent="0.25"/>
    <row r="259268" x14ac:dyDescent="0.25"/>
    <row r="259269" x14ac:dyDescent="0.25"/>
    <row r="259270" x14ac:dyDescent="0.25"/>
    <row r="259271" x14ac:dyDescent="0.25"/>
    <row r="259272" x14ac:dyDescent="0.25"/>
    <row r="259273" x14ac:dyDescent="0.25"/>
    <row r="259274" x14ac:dyDescent="0.25"/>
    <row r="259275" x14ac:dyDescent="0.25"/>
    <row r="259276" x14ac:dyDescent="0.25"/>
    <row r="259277" x14ac:dyDescent="0.25"/>
    <row r="259278" x14ac:dyDescent="0.25"/>
    <row r="259279" x14ac:dyDescent="0.25"/>
    <row r="259280" x14ac:dyDescent="0.25"/>
    <row r="259281" x14ac:dyDescent="0.25"/>
    <row r="259282" x14ac:dyDescent="0.25"/>
    <row r="259283" x14ac:dyDescent="0.25"/>
    <row r="259284" x14ac:dyDescent="0.25"/>
    <row r="259285" x14ac:dyDescent="0.25"/>
    <row r="259286" x14ac:dyDescent="0.25"/>
    <row r="259287" x14ac:dyDescent="0.25"/>
    <row r="259288" x14ac:dyDescent="0.25"/>
    <row r="259289" x14ac:dyDescent="0.25"/>
    <row r="259290" x14ac:dyDescent="0.25"/>
    <row r="259291" x14ac:dyDescent="0.25"/>
    <row r="259292" x14ac:dyDescent="0.25"/>
    <row r="259293" x14ac:dyDescent="0.25"/>
    <row r="259294" x14ac:dyDescent="0.25"/>
    <row r="259295" x14ac:dyDescent="0.25"/>
    <row r="259296" x14ac:dyDescent="0.25"/>
    <row r="259297" x14ac:dyDescent="0.25"/>
    <row r="259298" x14ac:dyDescent="0.25"/>
    <row r="259299" x14ac:dyDescent="0.25"/>
    <row r="259300" x14ac:dyDescent="0.25"/>
    <row r="259301" x14ac:dyDescent="0.25"/>
    <row r="259302" x14ac:dyDescent="0.25"/>
    <row r="259303" x14ac:dyDescent="0.25"/>
    <row r="259304" x14ac:dyDescent="0.25"/>
    <row r="259305" x14ac:dyDescent="0.25"/>
    <row r="259306" x14ac:dyDescent="0.25"/>
    <row r="259307" x14ac:dyDescent="0.25"/>
    <row r="259308" x14ac:dyDescent="0.25"/>
    <row r="259309" x14ac:dyDescent="0.25"/>
    <row r="259310" x14ac:dyDescent="0.25"/>
    <row r="259311" x14ac:dyDescent="0.25"/>
    <row r="259312" x14ac:dyDescent="0.25"/>
    <row r="259313" x14ac:dyDescent="0.25"/>
    <row r="259314" x14ac:dyDescent="0.25"/>
    <row r="259315" x14ac:dyDescent="0.25"/>
    <row r="259316" x14ac:dyDescent="0.25"/>
    <row r="259317" x14ac:dyDescent="0.25"/>
    <row r="259318" x14ac:dyDescent="0.25"/>
    <row r="259319" x14ac:dyDescent="0.25"/>
    <row r="259320" x14ac:dyDescent="0.25"/>
    <row r="259321" x14ac:dyDescent="0.25"/>
    <row r="259322" x14ac:dyDescent="0.25"/>
    <row r="259323" x14ac:dyDescent="0.25"/>
    <row r="259324" x14ac:dyDescent="0.25"/>
    <row r="259325" x14ac:dyDescent="0.25"/>
    <row r="259326" x14ac:dyDescent="0.25"/>
    <row r="259327" x14ac:dyDescent="0.25"/>
    <row r="259328" x14ac:dyDescent="0.25"/>
    <row r="259329" x14ac:dyDescent="0.25"/>
    <row r="259330" x14ac:dyDescent="0.25"/>
    <row r="259331" x14ac:dyDescent="0.25"/>
    <row r="259332" x14ac:dyDescent="0.25"/>
    <row r="259333" x14ac:dyDescent="0.25"/>
    <row r="259334" x14ac:dyDescent="0.25"/>
    <row r="259335" x14ac:dyDescent="0.25"/>
    <row r="259336" x14ac:dyDescent="0.25"/>
    <row r="259337" x14ac:dyDescent="0.25"/>
    <row r="259338" x14ac:dyDescent="0.25"/>
    <row r="259339" x14ac:dyDescent="0.25"/>
    <row r="259340" x14ac:dyDescent="0.25"/>
    <row r="259341" x14ac:dyDescent="0.25"/>
    <row r="259342" x14ac:dyDescent="0.25"/>
    <row r="259343" x14ac:dyDescent="0.25"/>
    <row r="259344" x14ac:dyDescent="0.25"/>
    <row r="259345" x14ac:dyDescent="0.25"/>
    <row r="259346" x14ac:dyDescent="0.25"/>
    <row r="259347" x14ac:dyDescent="0.25"/>
    <row r="259348" x14ac:dyDescent="0.25"/>
    <row r="259349" x14ac:dyDescent="0.25"/>
    <row r="259350" x14ac:dyDescent="0.25"/>
    <row r="259351" x14ac:dyDescent="0.25"/>
    <row r="259352" x14ac:dyDescent="0.25"/>
    <row r="259353" x14ac:dyDescent="0.25"/>
    <row r="259354" x14ac:dyDescent="0.25"/>
    <row r="259355" x14ac:dyDescent="0.25"/>
    <row r="259356" x14ac:dyDescent="0.25"/>
    <row r="259357" x14ac:dyDescent="0.25"/>
    <row r="259358" x14ac:dyDescent="0.25"/>
    <row r="259359" x14ac:dyDescent="0.25"/>
    <row r="259360" x14ac:dyDescent="0.25"/>
    <row r="259361" x14ac:dyDescent="0.25"/>
    <row r="259362" x14ac:dyDescent="0.25"/>
    <row r="259363" x14ac:dyDescent="0.25"/>
    <row r="259364" x14ac:dyDescent="0.25"/>
    <row r="259365" x14ac:dyDescent="0.25"/>
    <row r="259366" x14ac:dyDescent="0.25"/>
    <row r="259367" x14ac:dyDescent="0.25"/>
    <row r="259368" x14ac:dyDescent="0.25"/>
    <row r="259369" x14ac:dyDescent="0.25"/>
    <row r="259370" x14ac:dyDescent="0.25"/>
    <row r="259371" x14ac:dyDescent="0.25"/>
    <row r="259372" x14ac:dyDescent="0.25"/>
    <row r="259373" x14ac:dyDescent="0.25"/>
    <row r="259374" x14ac:dyDescent="0.25"/>
    <row r="259375" x14ac:dyDescent="0.25"/>
    <row r="259376" x14ac:dyDescent="0.25"/>
    <row r="259377" x14ac:dyDescent="0.25"/>
    <row r="259378" x14ac:dyDescent="0.25"/>
    <row r="259379" x14ac:dyDescent="0.25"/>
    <row r="259380" x14ac:dyDescent="0.25"/>
    <row r="259381" x14ac:dyDescent="0.25"/>
    <row r="259382" x14ac:dyDescent="0.25"/>
    <row r="259383" x14ac:dyDescent="0.25"/>
    <row r="259384" x14ac:dyDescent="0.25"/>
    <row r="259385" x14ac:dyDescent="0.25"/>
    <row r="259386" x14ac:dyDescent="0.25"/>
    <row r="259387" x14ac:dyDescent="0.25"/>
    <row r="259388" x14ac:dyDescent="0.25"/>
    <row r="259389" x14ac:dyDescent="0.25"/>
    <row r="259390" x14ac:dyDescent="0.25"/>
    <row r="259391" x14ac:dyDescent="0.25"/>
    <row r="259392" x14ac:dyDescent="0.25"/>
    <row r="259393" x14ac:dyDescent="0.25"/>
    <row r="259394" x14ac:dyDescent="0.25"/>
    <row r="259395" x14ac:dyDescent="0.25"/>
    <row r="259396" x14ac:dyDescent="0.25"/>
    <row r="259397" x14ac:dyDescent="0.25"/>
    <row r="259398" x14ac:dyDescent="0.25"/>
    <row r="259399" x14ac:dyDescent="0.25"/>
    <row r="259400" x14ac:dyDescent="0.25"/>
    <row r="259401" x14ac:dyDescent="0.25"/>
    <row r="259402" x14ac:dyDescent="0.25"/>
    <row r="259403" x14ac:dyDescent="0.25"/>
    <row r="259404" x14ac:dyDescent="0.25"/>
    <row r="259405" x14ac:dyDescent="0.25"/>
    <row r="259406" x14ac:dyDescent="0.25"/>
    <row r="259407" x14ac:dyDescent="0.25"/>
    <row r="259408" x14ac:dyDescent="0.25"/>
    <row r="259409" x14ac:dyDescent="0.25"/>
    <row r="259410" x14ac:dyDescent="0.25"/>
    <row r="259411" x14ac:dyDescent="0.25"/>
    <row r="259412" x14ac:dyDescent="0.25"/>
    <row r="259413" x14ac:dyDescent="0.25"/>
    <row r="259414" x14ac:dyDescent="0.25"/>
    <row r="259415" x14ac:dyDescent="0.25"/>
    <row r="259416" x14ac:dyDescent="0.25"/>
    <row r="259417" x14ac:dyDescent="0.25"/>
    <row r="259418" x14ac:dyDescent="0.25"/>
    <row r="259419" x14ac:dyDescent="0.25"/>
    <row r="259420" x14ac:dyDescent="0.25"/>
    <row r="259421" x14ac:dyDescent="0.25"/>
    <row r="259422" x14ac:dyDescent="0.25"/>
    <row r="259423" x14ac:dyDescent="0.25"/>
    <row r="259424" x14ac:dyDescent="0.25"/>
    <row r="259425" x14ac:dyDescent="0.25"/>
    <row r="259426" x14ac:dyDescent="0.25"/>
    <row r="259427" x14ac:dyDescent="0.25"/>
    <row r="259428" x14ac:dyDescent="0.25"/>
    <row r="259429" x14ac:dyDescent="0.25"/>
    <row r="259430" x14ac:dyDescent="0.25"/>
    <row r="259431" x14ac:dyDescent="0.25"/>
    <row r="259432" x14ac:dyDescent="0.25"/>
    <row r="259433" x14ac:dyDescent="0.25"/>
    <row r="259434" x14ac:dyDescent="0.25"/>
    <row r="259435" x14ac:dyDescent="0.25"/>
    <row r="259436" x14ac:dyDescent="0.25"/>
    <row r="259437" x14ac:dyDescent="0.25"/>
    <row r="259438" x14ac:dyDescent="0.25"/>
    <row r="259439" x14ac:dyDescent="0.25"/>
    <row r="259440" x14ac:dyDescent="0.25"/>
    <row r="259441" x14ac:dyDescent="0.25"/>
    <row r="259442" x14ac:dyDescent="0.25"/>
    <row r="259443" x14ac:dyDescent="0.25"/>
    <row r="259444" x14ac:dyDescent="0.25"/>
    <row r="259445" x14ac:dyDescent="0.25"/>
    <row r="259446" x14ac:dyDescent="0.25"/>
    <row r="259447" x14ac:dyDescent="0.25"/>
    <row r="259448" x14ac:dyDescent="0.25"/>
    <row r="259449" x14ac:dyDescent="0.25"/>
    <row r="259450" x14ac:dyDescent="0.25"/>
    <row r="259451" x14ac:dyDescent="0.25"/>
    <row r="259452" x14ac:dyDescent="0.25"/>
    <row r="259453" x14ac:dyDescent="0.25"/>
    <row r="259454" x14ac:dyDescent="0.25"/>
    <row r="259455" x14ac:dyDescent="0.25"/>
    <row r="259456" x14ac:dyDescent="0.25"/>
    <row r="259457" x14ac:dyDescent="0.25"/>
    <row r="259458" x14ac:dyDescent="0.25"/>
    <row r="259459" x14ac:dyDescent="0.25"/>
    <row r="259460" x14ac:dyDescent="0.25"/>
    <row r="259461" x14ac:dyDescent="0.25"/>
    <row r="259462" x14ac:dyDescent="0.25"/>
    <row r="259463" x14ac:dyDescent="0.25"/>
    <row r="259464" x14ac:dyDescent="0.25"/>
    <row r="259465" x14ac:dyDescent="0.25"/>
    <row r="259466" x14ac:dyDescent="0.25"/>
    <row r="259467" x14ac:dyDescent="0.25"/>
    <row r="259468" x14ac:dyDescent="0.25"/>
    <row r="259469" x14ac:dyDescent="0.25"/>
    <row r="259470" x14ac:dyDescent="0.25"/>
    <row r="259471" x14ac:dyDescent="0.25"/>
    <row r="259472" x14ac:dyDescent="0.25"/>
    <row r="259473" x14ac:dyDescent="0.25"/>
    <row r="259474" x14ac:dyDescent="0.25"/>
    <row r="259475" x14ac:dyDescent="0.25"/>
    <row r="259476" x14ac:dyDescent="0.25"/>
    <row r="259477" x14ac:dyDescent="0.25"/>
    <row r="259478" x14ac:dyDescent="0.25"/>
    <row r="259479" x14ac:dyDescent="0.25"/>
    <row r="259480" x14ac:dyDescent="0.25"/>
    <row r="259481" x14ac:dyDescent="0.25"/>
    <row r="259482" x14ac:dyDescent="0.25"/>
    <row r="259483" x14ac:dyDescent="0.25"/>
    <row r="259484" x14ac:dyDescent="0.25"/>
    <row r="259485" x14ac:dyDescent="0.25"/>
    <row r="259486" x14ac:dyDescent="0.25"/>
    <row r="259487" x14ac:dyDescent="0.25"/>
    <row r="259488" x14ac:dyDescent="0.25"/>
    <row r="259489" x14ac:dyDescent="0.25"/>
    <row r="259490" x14ac:dyDescent="0.25"/>
    <row r="259491" x14ac:dyDescent="0.25"/>
    <row r="259492" x14ac:dyDescent="0.25"/>
    <row r="259493" x14ac:dyDescent="0.25"/>
    <row r="259494" x14ac:dyDescent="0.25"/>
    <row r="259495" x14ac:dyDescent="0.25"/>
    <row r="259496" x14ac:dyDescent="0.25"/>
    <row r="259497" x14ac:dyDescent="0.25"/>
    <row r="259498" x14ac:dyDescent="0.25"/>
    <row r="259499" x14ac:dyDescent="0.25"/>
    <row r="259500" x14ac:dyDescent="0.25"/>
    <row r="259501" x14ac:dyDescent="0.25"/>
    <row r="259502" x14ac:dyDescent="0.25"/>
    <row r="259503" x14ac:dyDescent="0.25"/>
    <row r="259504" x14ac:dyDescent="0.25"/>
    <row r="259505" x14ac:dyDescent="0.25"/>
    <row r="259506" x14ac:dyDescent="0.25"/>
    <row r="259507" x14ac:dyDescent="0.25"/>
    <row r="259508" x14ac:dyDescent="0.25"/>
    <row r="259509" x14ac:dyDescent="0.25"/>
    <row r="259510" x14ac:dyDescent="0.25"/>
    <row r="259511" x14ac:dyDescent="0.25"/>
    <row r="259512" x14ac:dyDescent="0.25"/>
    <row r="259513" x14ac:dyDescent="0.25"/>
    <row r="259514" x14ac:dyDescent="0.25"/>
    <row r="259515" x14ac:dyDescent="0.25"/>
    <row r="259516" x14ac:dyDescent="0.25"/>
    <row r="259517" x14ac:dyDescent="0.25"/>
    <row r="259518" x14ac:dyDescent="0.25"/>
    <row r="259519" x14ac:dyDescent="0.25"/>
    <row r="259520" x14ac:dyDescent="0.25"/>
    <row r="259521" x14ac:dyDescent="0.25"/>
    <row r="259522" x14ac:dyDescent="0.25"/>
    <row r="259523" x14ac:dyDescent="0.25"/>
    <row r="259524" x14ac:dyDescent="0.25"/>
    <row r="259525" x14ac:dyDescent="0.25"/>
    <row r="259526" x14ac:dyDescent="0.25"/>
    <row r="259527" x14ac:dyDescent="0.25"/>
    <row r="259528" x14ac:dyDescent="0.25"/>
    <row r="259529" x14ac:dyDescent="0.25"/>
    <row r="259530" x14ac:dyDescent="0.25"/>
    <row r="259531" x14ac:dyDescent="0.25"/>
    <row r="259532" x14ac:dyDescent="0.25"/>
    <row r="259533" x14ac:dyDescent="0.25"/>
    <row r="259534" x14ac:dyDescent="0.25"/>
    <row r="259535" x14ac:dyDescent="0.25"/>
    <row r="259536" x14ac:dyDescent="0.25"/>
    <row r="259537" x14ac:dyDescent="0.25"/>
    <row r="259538" x14ac:dyDescent="0.25"/>
    <row r="259539" x14ac:dyDescent="0.25"/>
    <row r="259540" x14ac:dyDescent="0.25"/>
    <row r="259541" x14ac:dyDescent="0.25"/>
    <row r="259542" x14ac:dyDescent="0.25"/>
    <row r="259543" x14ac:dyDescent="0.25"/>
    <row r="259544" x14ac:dyDescent="0.25"/>
    <row r="259545" x14ac:dyDescent="0.25"/>
    <row r="259546" x14ac:dyDescent="0.25"/>
    <row r="259547" x14ac:dyDescent="0.25"/>
    <row r="259548" x14ac:dyDescent="0.25"/>
    <row r="259549" x14ac:dyDescent="0.25"/>
    <row r="259550" x14ac:dyDescent="0.25"/>
    <row r="259551" x14ac:dyDescent="0.25"/>
    <row r="259552" x14ac:dyDescent="0.25"/>
    <row r="259553" x14ac:dyDescent="0.25"/>
    <row r="259554" x14ac:dyDescent="0.25"/>
    <row r="259555" x14ac:dyDescent="0.25"/>
    <row r="259556" x14ac:dyDescent="0.25"/>
    <row r="259557" x14ac:dyDescent="0.25"/>
    <row r="259558" x14ac:dyDescent="0.25"/>
    <row r="259559" x14ac:dyDescent="0.25"/>
    <row r="259560" x14ac:dyDescent="0.25"/>
    <row r="259561" x14ac:dyDescent="0.25"/>
    <row r="259562" x14ac:dyDescent="0.25"/>
    <row r="259563" x14ac:dyDescent="0.25"/>
    <row r="259564" x14ac:dyDescent="0.25"/>
    <row r="259565" x14ac:dyDescent="0.25"/>
    <row r="259566" x14ac:dyDescent="0.25"/>
    <row r="259567" x14ac:dyDescent="0.25"/>
    <row r="259568" x14ac:dyDescent="0.25"/>
    <row r="259569" x14ac:dyDescent="0.25"/>
    <row r="259570" x14ac:dyDescent="0.25"/>
    <row r="259571" x14ac:dyDescent="0.25"/>
    <row r="259572" x14ac:dyDescent="0.25"/>
    <row r="259573" x14ac:dyDescent="0.25"/>
    <row r="259574" x14ac:dyDescent="0.25"/>
    <row r="259575" x14ac:dyDescent="0.25"/>
    <row r="259576" x14ac:dyDescent="0.25"/>
    <row r="259577" x14ac:dyDescent="0.25"/>
    <row r="259578" x14ac:dyDescent="0.25"/>
    <row r="259579" x14ac:dyDescent="0.25"/>
    <row r="259580" x14ac:dyDescent="0.25"/>
    <row r="259581" x14ac:dyDescent="0.25"/>
    <row r="259582" x14ac:dyDescent="0.25"/>
    <row r="259583" x14ac:dyDescent="0.25"/>
    <row r="259584" x14ac:dyDescent="0.25"/>
    <row r="259585" x14ac:dyDescent="0.25"/>
    <row r="259586" x14ac:dyDescent="0.25"/>
    <row r="259587" x14ac:dyDescent="0.25"/>
    <row r="259588" x14ac:dyDescent="0.25"/>
    <row r="259589" x14ac:dyDescent="0.25"/>
    <row r="259590" x14ac:dyDescent="0.25"/>
    <row r="259591" x14ac:dyDescent="0.25"/>
    <row r="259592" x14ac:dyDescent="0.25"/>
    <row r="259593" x14ac:dyDescent="0.25"/>
    <row r="259594" x14ac:dyDescent="0.25"/>
    <row r="259595" x14ac:dyDescent="0.25"/>
    <row r="259596" x14ac:dyDescent="0.25"/>
    <row r="259597" x14ac:dyDescent="0.25"/>
    <row r="259598" x14ac:dyDescent="0.25"/>
    <row r="259599" x14ac:dyDescent="0.25"/>
    <row r="259600" x14ac:dyDescent="0.25"/>
    <row r="259601" x14ac:dyDescent="0.25"/>
    <row r="259602" x14ac:dyDescent="0.25"/>
    <row r="259603" x14ac:dyDescent="0.25"/>
    <row r="259604" x14ac:dyDescent="0.25"/>
    <row r="259605" x14ac:dyDescent="0.25"/>
    <row r="259606" x14ac:dyDescent="0.25"/>
    <row r="259607" x14ac:dyDescent="0.25"/>
    <row r="259608" x14ac:dyDescent="0.25"/>
    <row r="259609" x14ac:dyDescent="0.25"/>
    <row r="259610" x14ac:dyDescent="0.25"/>
    <row r="259611" x14ac:dyDescent="0.25"/>
    <row r="259612" x14ac:dyDescent="0.25"/>
    <row r="259613" x14ac:dyDescent="0.25"/>
    <row r="259614" x14ac:dyDescent="0.25"/>
    <row r="259615" x14ac:dyDescent="0.25"/>
    <row r="259616" x14ac:dyDescent="0.25"/>
    <row r="259617" x14ac:dyDescent="0.25"/>
    <row r="259618" x14ac:dyDescent="0.25"/>
    <row r="259619" x14ac:dyDescent="0.25"/>
    <row r="259620" x14ac:dyDescent="0.25"/>
    <row r="259621" x14ac:dyDescent="0.25"/>
    <row r="259622" x14ac:dyDescent="0.25"/>
    <row r="259623" x14ac:dyDescent="0.25"/>
    <row r="259624" x14ac:dyDescent="0.25"/>
    <row r="259625" x14ac:dyDescent="0.25"/>
    <row r="259626" x14ac:dyDescent="0.25"/>
    <row r="259627" x14ac:dyDescent="0.25"/>
    <row r="259628" x14ac:dyDescent="0.25"/>
    <row r="259629" x14ac:dyDescent="0.25"/>
    <row r="259630" x14ac:dyDescent="0.25"/>
    <row r="259631" x14ac:dyDescent="0.25"/>
    <row r="259632" x14ac:dyDescent="0.25"/>
    <row r="259633" x14ac:dyDescent="0.25"/>
    <row r="259634" x14ac:dyDescent="0.25"/>
    <row r="259635" x14ac:dyDescent="0.25"/>
    <row r="259636" x14ac:dyDescent="0.25"/>
    <row r="259637" x14ac:dyDescent="0.25"/>
    <row r="259638" x14ac:dyDescent="0.25"/>
    <row r="259639" x14ac:dyDescent="0.25"/>
    <row r="259640" x14ac:dyDescent="0.25"/>
    <row r="259641" x14ac:dyDescent="0.25"/>
    <row r="259642" x14ac:dyDescent="0.25"/>
    <row r="259643" x14ac:dyDescent="0.25"/>
    <row r="259644" x14ac:dyDescent="0.25"/>
    <row r="259645" x14ac:dyDescent="0.25"/>
    <row r="259646" x14ac:dyDescent="0.25"/>
    <row r="259647" x14ac:dyDescent="0.25"/>
    <row r="259648" x14ac:dyDescent="0.25"/>
    <row r="259649" x14ac:dyDescent="0.25"/>
    <row r="259650" x14ac:dyDescent="0.25"/>
    <row r="259651" x14ac:dyDescent="0.25"/>
    <row r="259652" x14ac:dyDescent="0.25"/>
    <row r="259653" x14ac:dyDescent="0.25"/>
    <row r="259654" x14ac:dyDescent="0.25"/>
    <row r="259655" x14ac:dyDescent="0.25"/>
    <row r="259656" x14ac:dyDescent="0.25"/>
    <row r="259657" x14ac:dyDescent="0.25"/>
    <row r="259658" x14ac:dyDescent="0.25"/>
    <row r="259659" x14ac:dyDescent="0.25"/>
    <row r="259660" x14ac:dyDescent="0.25"/>
    <row r="259661" x14ac:dyDescent="0.25"/>
    <row r="259662" x14ac:dyDescent="0.25"/>
    <row r="259663" x14ac:dyDescent="0.25"/>
    <row r="259664" x14ac:dyDescent="0.25"/>
    <row r="259665" x14ac:dyDescent="0.25"/>
    <row r="259666" x14ac:dyDescent="0.25"/>
    <row r="259667" x14ac:dyDescent="0.25"/>
    <row r="259668" x14ac:dyDescent="0.25"/>
    <row r="259669" x14ac:dyDescent="0.25"/>
    <row r="259670" x14ac:dyDescent="0.25"/>
    <row r="259671" x14ac:dyDescent="0.25"/>
    <row r="259672" x14ac:dyDescent="0.25"/>
    <row r="259673" x14ac:dyDescent="0.25"/>
    <row r="259674" x14ac:dyDescent="0.25"/>
    <row r="259675" x14ac:dyDescent="0.25"/>
    <row r="259676" x14ac:dyDescent="0.25"/>
    <row r="259677" x14ac:dyDescent="0.25"/>
    <row r="259678" x14ac:dyDescent="0.25"/>
    <row r="259679" x14ac:dyDescent="0.25"/>
    <row r="259680" x14ac:dyDescent="0.25"/>
    <row r="259681" x14ac:dyDescent="0.25"/>
    <row r="259682" x14ac:dyDescent="0.25"/>
    <row r="259683" x14ac:dyDescent="0.25"/>
    <row r="259684" x14ac:dyDescent="0.25"/>
    <row r="259685" x14ac:dyDescent="0.25"/>
    <row r="259686" x14ac:dyDescent="0.25"/>
    <row r="259687" x14ac:dyDescent="0.25"/>
    <row r="259688" x14ac:dyDescent="0.25"/>
    <row r="259689" x14ac:dyDescent="0.25"/>
    <row r="259690" x14ac:dyDescent="0.25"/>
    <row r="259691" x14ac:dyDescent="0.25"/>
    <row r="259692" x14ac:dyDescent="0.25"/>
    <row r="259693" x14ac:dyDescent="0.25"/>
    <row r="259694" x14ac:dyDescent="0.25"/>
    <row r="259695" x14ac:dyDescent="0.25"/>
    <row r="259696" x14ac:dyDescent="0.25"/>
    <row r="259697" x14ac:dyDescent="0.25"/>
    <row r="259698" x14ac:dyDescent="0.25"/>
    <row r="259699" x14ac:dyDescent="0.25"/>
    <row r="259700" x14ac:dyDescent="0.25"/>
    <row r="259701" x14ac:dyDescent="0.25"/>
    <row r="259702" x14ac:dyDescent="0.25"/>
    <row r="259703" x14ac:dyDescent="0.25"/>
    <row r="259704" x14ac:dyDescent="0.25"/>
    <row r="259705" x14ac:dyDescent="0.25"/>
    <row r="259706" x14ac:dyDescent="0.25"/>
    <row r="259707" x14ac:dyDescent="0.25"/>
    <row r="259708" x14ac:dyDescent="0.25"/>
    <row r="259709" x14ac:dyDescent="0.25"/>
    <row r="259710" x14ac:dyDescent="0.25"/>
    <row r="259711" x14ac:dyDescent="0.25"/>
    <row r="259712" x14ac:dyDescent="0.25"/>
    <row r="259713" x14ac:dyDescent="0.25"/>
    <row r="259714" x14ac:dyDescent="0.25"/>
    <row r="259715" x14ac:dyDescent="0.25"/>
    <row r="259716" x14ac:dyDescent="0.25"/>
    <row r="259717" x14ac:dyDescent="0.25"/>
    <row r="259718" x14ac:dyDescent="0.25"/>
    <row r="259719" x14ac:dyDescent="0.25"/>
    <row r="259720" x14ac:dyDescent="0.25"/>
    <row r="259721" x14ac:dyDescent="0.25"/>
    <row r="259722" x14ac:dyDescent="0.25"/>
    <row r="259723" x14ac:dyDescent="0.25"/>
    <row r="259724" x14ac:dyDescent="0.25"/>
    <row r="259725" x14ac:dyDescent="0.25"/>
    <row r="259726" x14ac:dyDescent="0.25"/>
    <row r="259727" x14ac:dyDescent="0.25"/>
    <row r="259728" x14ac:dyDescent="0.25"/>
    <row r="259729" x14ac:dyDescent="0.25"/>
    <row r="259730" x14ac:dyDescent="0.25"/>
    <row r="259731" x14ac:dyDescent="0.25"/>
    <row r="259732" x14ac:dyDescent="0.25"/>
    <row r="259733" x14ac:dyDescent="0.25"/>
    <row r="259734" x14ac:dyDescent="0.25"/>
    <row r="259735" x14ac:dyDescent="0.25"/>
    <row r="259736" x14ac:dyDescent="0.25"/>
    <row r="259737" x14ac:dyDescent="0.25"/>
    <row r="259738" x14ac:dyDescent="0.25"/>
    <row r="259739" x14ac:dyDescent="0.25"/>
    <row r="259740" x14ac:dyDescent="0.25"/>
    <row r="259741" x14ac:dyDescent="0.25"/>
    <row r="259742" x14ac:dyDescent="0.25"/>
    <row r="259743" x14ac:dyDescent="0.25"/>
    <row r="259744" x14ac:dyDescent="0.25"/>
    <row r="259745" x14ac:dyDescent="0.25"/>
    <row r="259746" x14ac:dyDescent="0.25"/>
    <row r="259747" x14ac:dyDescent="0.25"/>
    <row r="259748" x14ac:dyDescent="0.25"/>
    <row r="259749" x14ac:dyDescent="0.25"/>
    <row r="259750" x14ac:dyDescent="0.25"/>
    <row r="259751" x14ac:dyDescent="0.25"/>
    <row r="259752" x14ac:dyDescent="0.25"/>
    <row r="259753" x14ac:dyDescent="0.25"/>
    <row r="259754" x14ac:dyDescent="0.25"/>
    <row r="259755" x14ac:dyDescent="0.25"/>
    <row r="259756" x14ac:dyDescent="0.25"/>
    <row r="259757" x14ac:dyDescent="0.25"/>
    <row r="259758" x14ac:dyDescent="0.25"/>
    <row r="259759" x14ac:dyDescent="0.25"/>
    <row r="259760" x14ac:dyDescent="0.25"/>
    <row r="259761" x14ac:dyDescent="0.25"/>
    <row r="259762" x14ac:dyDescent="0.25"/>
    <row r="259763" x14ac:dyDescent="0.25"/>
    <row r="259764" x14ac:dyDescent="0.25"/>
    <row r="259765" x14ac:dyDescent="0.25"/>
    <row r="259766" x14ac:dyDescent="0.25"/>
    <row r="259767" x14ac:dyDescent="0.25"/>
    <row r="259768" x14ac:dyDescent="0.25"/>
    <row r="259769" x14ac:dyDescent="0.25"/>
    <row r="259770" x14ac:dyDescent="0.25"/>
    <row r="259771" x14ac:dyDescent="0.25"/>
    <row r="259772" x14ac:dyDescent="0.25"/>
    <row r="259773" x14ac:dyDescent="0.25"/>
    <row r="259774" x14ac:dyDescent="0.25"/>
    <row r="259775" x14ac:dyDescent="0.25"/>
    <row r="259776" x14ac:dyDescent="0.25"/>
    <row r="259777" x14ac:dyDescent="0.25"/>
    <row r="259778" x14ac:dyDescent="0.25"/>
    <row r="259779" x14ac:dyDescent="0.25"/>
    <row r="259780" x14ac:dyDescent="0.25"/>
    <row r="259781" x14ac:dyDescent="0.25"/>
    <row r="259782" x14ac:dyDescent="0.25"/>
    <row r="259783" x14ac:dyDescent="0.25"/>
    <row r="259784" x14ac:dyDescent="0.25"/>
    <row r="259785" x14ac:dyDescent="0.25"/>
    <row r="259786" x14ac:dyDescent="0.25"/>
    <row r="259787" x14ac:dyDescent="0.25"/>
    <row r="259788" x14ac:dyDescent="0.25"/>
    <row r="259789" x14ac:dyDescent="0.25"/>
    <row r="259790" x14ac:dyDescent="0.25"/>
    <row r="259791" x14ac:dyDescent="0.25"/>
    <row r="259792" x14ac:dyDescent="0.25"/>
    <row r="259793" x14ac:dyDescent="0.25"/>
    <row r="259794" x14ac:dyDescent="0.25"/>
    <row r="259795" x14ac:dyDescent="0.25"/>
    <row r="259796" x14ac:dyDescent="0.25"/>
    <row r="259797" x14ac:dyDescent="0.25"/>
    <row r="259798" x14ac:dyDescent="0.25"/>
    <row r="259799" x14ac:dyDescent="0.25"/>
    <row r="259800" x14ac:dyDescent="0.25"/>
    <row r="259801" x14ac:dyDescent="0.25"/>
    <row r="259802" x14ac:dyDescent="0.25"/>
    <row r="259803" x14ac:dyDescent="0.25"/>
    <row r="259804" x14ac:dyDescent="0.25"/>
    <row r="259805" x14ac:dyDescent="0.25"/>
    <row r="259806" x14ac:dyDescent="0.25"/>
    <row r="259807" x14ac:dyDescent="0.25"/>
    <row r="259808" x14ac:dyDescent="0.25"/>
    <row r="259809" x14ac:dyDescent="0.25"/>
    <row r="259810" x14ac:dyDescent="0.25"/>
    <row r="259811" x14ac:dyDescent="0.25"/>
    <row r="259812" x14ac:dyDescent="0.25"/>
    <row r="259813" x14ac:dyDescent="0.25"/>
    <row r="259814" x14ac:dyDescent="0.25"/>
    <row r="259815" x14ac:dyDescent="0.25"/>
    <row r="259816" x14ac:dyDescent="0.25"/>
    <row r="259817" x14ac:dyDescent="0.25"/>
    <row r="259818" x14ac:dyDescent="0.25"/>
    <row r="259819" x14ac:dyDescent="0.25"/>
    <row r="259820" x14ac:dyDescent="0.25"/>
    <row r="259821" x14ac:dyDescent="0.25"/>
    <row r="259822" x14ac:dyDescent="0.25"/>
    <row r="259823" x14ac:dyDescent="0.25"/>
    <row r="259824" x14ac:dyDescent="0.25"/>
    <row r="259825" x14ac:dyDescent="0.25"/>
    <row r="259826" x14ac:dyDescent="0.25"/>
    <row r="259827" x14ac:dyDescent="0.25"/>
    <row r="259828" x14ac:dyDescent="0.25"/>
    <row r="259829" x14ac:dyDescent="0.25"/>
    <row r="259830" x14ac:dyDescent="0.25"/>
    <row r="259831" x14ac:dyDescent="0.25"/>
    <row r="259832" x14ac:dyDescent="0.25"/>
    <row r="259833" x14ac:dyDescent="0.25"/>
    <row r="259834" x14ac:dyDescent="0.25"/>
    <row r="259835" x14ac:dyDescent="0.25"/>
    <row r="259836" x14ac:dyDescent="0.25"/>
    <row r="259837" x14ac:dyDescent="0.25"/>
    <row r="259838" x14ac:dyDescent="0.25"/>
    <row r="259839" x14ac:dyDescent="0.25"/>
    <row r="259840" x14ac:dyDescent="0.25"/>
    <row r="259841" x14ac:dyDescent="0.25"/>
    <row r="259842" x14ac:dyDescent="0.25"/>
    <row r="259843" x14ac:dyDescent="0.25"/>
    <row r="259844" x14ac:dyDescent="0.25"/>
    <row r="259845" x14ac:dyDescent="0.25"/>
    <row r="259846" x14ac:dyDescent="0.25"/>
    <row r="259847" x14ac:dyDescent="0.25"/>
    <row r="259848" x14ac:dyDescent="0.25"/>
    <row r="259849" x14ac:dyDescent="0.25"/>
    <row r="259850" x14ac:dyDescent="0.25"/>
    <row r="259851" x14ac:dyDescent="0.25"/>
    <row r="259852" x14ac:dyDescent="0.25"/>
    <row r="259853" x14ac:dyDescent="0.25"/>
    <row r="259854" x14ac:dyDescent="0.25"/>
    <row r="259855" x14ac:dyDescent="0.25"/>
    <row r="259856" x14ac:dyDescent="0.25"/>
    <row r="259857" x14ac:dyDescent="0.25"/>
    <row r="259858" x14ac:dyDescent="0.25"/>
    <row r="259859" x14ac:dyDescent="0.25"/>
    <row r="259860" x14ac:dyDescent="0.25"/>
    <row r="259861" x14ac:dyDescent="0.25"/>
    <row r="259862" x14ac:dyDescent="0.25"/>
    <row r="259863" x14ac:dyDescent="0.25"/>
    <row r="259864" x14ac:dyDescent="0.25"/>
    <row r="259865" x14ac:dyDescent="0.25"/>
    <row r="259866" x14ac:dyDescent="0.25"/>
    <row r="259867" x14ac:dyDescent="0.25"/>
    <row r="259868" x14ac:dyDescent="0.25"/>
    <row r="259869" x14ac:dyDescent="0.25"/>
    <row r="259870" x14ac:dyDescent="0.25"/>
    <row r="259871" x14ac:dyDescent="0.25"/>
    <row r="259872" x14ac:dyDescent="0.25"/>
    <row r="259873" x14ac:dyDescent="0.25"/>
    <row r="259874" x14ac:dyDescent="0.25"/>
    <row r="259875" x14ac:dyDescent="0.25"/>
    <row r="259876" x14ac:dyDescent="0.25"/>
    <row r="259877" x14ac:dyDescent="0.25"/>
    <row r="259878" x14ac:dyDescent="0.25"/>
    <row r="259879" x14ac:dyDescent="0.25"/>
    <row r="259880" x14ac:dyDescent="0.25"/>
    <row r="259881" x14ac:dyDescent="0.25"/>
    <row r="259882" x14ac:dyDescent="0.25"/>
    <row r="259883" x14ac:dyDescent="0.25"/>
    <row r="259884" x14ac:dyDescent="0.25"/>
    <row r="259885" x14ac:dyDescent="0.25"/>
    <row r="259886" x14ac:dyDescent="0.25"/>
    <row r="259887" x14ac:dyDescent="0.25"/>
    <row r="259888" x14ac:dyDescent="0.25"/>
    <row r="259889" x14ac:dyDescent="0.25"/>
    <row r="259890" x14ac:dyDescent="0.25"/>
    <row r="259891" x14ac:dyDescent="0.25"/>
    <row r="259892" x14ac:dyDescent="0.25"/>
    <row r="259893" x14ac:dyDescent="0.25"/>
    <row r="259894" x14ac:dyDescent="0.25"/>
    <row r="259895" x14ac:dyDescent="0.25"/>
    <row r="259896" x14ac:dyDescent="0.25"/>
    <row r="259897" x14ac:dyDescent="0.25"/>
    <row r="259898" x14ac:dyDescent="0.25"/>
    <row r="259899" x14ac:dyDescent="0.25"/>
    <row r="259900" x14ac:dyDescent="0.25"/>
    <row r="259901" x14ac:dyDescent="0.25"/>
    <row r="259902" x14ac:dyDescent="0.25"/>
    <row r="259903" x14ac:dyDescent="0.25"/>
    <row r="259904" x14ac:dyDescent="0.25"/>
    <row r="259905" x14ac:dyDescent="0.25"/>
    <row r="259906" x14ac:dyDescent="0.25"/>
    <row r="259907" x14ac:dyDescent="0.25"/>
    <row r="259908" x14ac:dyDescent="0.25"/>
    <row r="259909" x14ac:dyDescent="0.25"/>
    <row r="259910" x14ac:dyDescent="0.25"/>
    <row r="259911" x14ac:dyDescent="0.25"/>
    <row r="259912" x14ac:dyDescent="0.25"/>
    <row r="259913" x14ac:dyDescent="0.25"/>
    <row r="259914" x14ac:dyDescent="0.25"/>
    <row r="259915" x14ac:dyDescent="0.25"/>
    <row r="259916" x14ac:dyDescent="0.25"/>
    <row r="259917" x14ac:dyDescent="0.25"/>
    <row r="259918" x14ac:dyDescent="0.25"/>
    <row r="259919" x14ac:dyDescent="0.25"/>
    <row r="259920" x14ac:dyDescent="0.25"/>
    <row r="259921" x14ac:dyDescent="0.25"/>
    <row r="259922" x14ac:dyDescent="0.25"/>
    <row r="259923" x14ac:dyDescent="0.25"/>
    <row r="259924" x14ac:dyDescent="0.25"/>
    <row r="259925" x14ac:dyDescent="0.25"/>
    <row r="259926" x14ac:dyDescent="0.25"/>
    <row r="259927" x14ac:dyDescent="0.25"/>
    <row r="259928" x14ac:dyDescent="0.25"/>
    <row r="259929" x14ac:dyDescent="0.25"/>
    <row r="259930" x14ac:dyDescent="0.25"/>
    <row r="259931" x14ac:dyDescent="0.25"/>
    <row r="259932" x14ac:dyDescent="0.25"/>
    <row r="259933" x14ac:dyDescent="0.25"/>
    <row r="259934" x14ac:dyDescent="0.25"/>
    <row r="259935" x14ac:dyDescent="0.25"/>
    <row r="259936" x14ac:dyDescent="0.25"/>
    <row r="259937" x14ac:dyDescent="0.25"/>
    <row r="259938" x14ac:dyDescent="0.25"/>
    <row r="259939" x14ac:dyDescent="0.25"/>
    <row r="259940" x14ac:dyDescent="0.25"/>
    <row r="259941" x14ac:dyDescent="0.25"/>
    <row r="259942" x14ac:dyDescent="0.25"/>
    <row r="259943" x14ac:dyDescent="0.25"/>
    <row r="259944" x14ac:dyDescent="0.25"/>
    <row r="259945" x14ac:dyDescent="0.25"/>
    <row r="259946" x14ac:dyDescent="0.25"/>
    <row r="259947" x14ac:dyDescent="0.25"/>
    <row r="259948" x14ac:dyDescent="0.25"/>
    <row r="259949" x14ac:dyDescent="0.25"/>
    <row r="259950" x14ac:dyDescent="0.25"/>
    <row r="259951" x14ac:dyDescent="0.25"/>
    <row r="259952" x14ac:dyDescent="0.25"/>
    <row r="259953" x14ac:dyDescent="0.25"/>
    <row r="259954" x14ac:dyDescent="0.25"/>
    <row r="259955" x14ac:dyDescent="0.25"/>
    <row r="259956" x14ac:dyDescent="0.25"/>
    <row r="259957" x14ac:dyDescent="0.25"/>
    <row r="259958" x14ac:dyDescent="0.25"/>
    <row r="259959" x14ac:dyDescent="0.25"/>
    <row r="259960" x14ac:dyDescent="0.25"/>
    <row r="259961" x14ac:dyDescent="0.25"/>
    <row r="259962" x14ac:dyDescent="0.25"/>
    <row r="259963" x14ac:dyDescent="0.25"/>
    <row r="259964" x14ac:dyDescent="0.25"/>
    <row r="259965" x14ac:dyDescent="0.25"/>
    <row r="259966" x14ac:dyDescent="0.25"/>
    <row r="259967" x14ac:dyDescent="0.25"/>
    <row r="259968" x14ac:dyDescent="0.25"/>
    <row r="259969" x14ac:dyDescent="0.25"/>
    <row r="259970" x14ac:dyDescent="0.25"/>
    <row r="259971" x14ac:dyDescent="0.25"/>
    <row r="259972" x14ac:dyDescent="0.25"/>
    <row r="259973" x14ac:dyDescent="0.25"/>
    <row r="259974" x14ac:dyDescent="0.25"/>
    <row r="259975" x14ac:dyDescent="0.25"/>
    <row r="259976" x14ac:dyDescent="0.25"/>
    <row r="259977" x14ac:dyDescent="0.25"/>
    <row r="259978" x14ac:dyDescent="0.25"/>
    <row r="259979" x14ac:dyDescent="0.25"/>
    <row r="259980" x14ac:dyDescent="0.25"/>
    <row r="259981" x14ac:dyDescent="0.25"/>
    <row r="259982" x14ac:dyDescent="0.25"/>
    <row r="259983" x14ac:dyDescent="0.25"/>
    <row r="259984" x14ac:dyDescent="0.25"/>
    <row r="259985" x14ac:dyDescent="0.25"/>
    <row r="259986" x14ac:dyDescent="0.25"/>
    <row r="259987" x14ac:dyDescent="0.25"/>
    <row r="259988" x14ac:dyDescent="0.25"/>
    <row r="259989" x14ac:dyDescent="0.25"/>
    <row r="259990" x14ac:dyDescent="0.25"/>
    <row r="259991" x14ac:dyDescent="0.25"/>
    <row r="259992" x14ac:dyDescent="0.25"/>
    <row r="259993" x14ac:dyDescent="0.25"/>
    <row r="259994" x14ac:dyDescent="0.25"/>
    <row r="259995" x14ac:dyDescent="0.25"/>
    <row r="259996" x14ac:dyDescent="0.25"/>
    <row r="259997" x14ac:dyDescent="0.25"/>
    <row r="259998" x14ac:dyDescent="0.25"/>
    <row r="259999" x14ac:dyDescent="0.25"/>
    <row r="260000" x14ac:dyDescent="0.25"/>
    <row r="260001" x14ac:dyDescent="0.25"/>
    <row r="260002" x14ac:dyDescent="0.25"/>
    <row r="260003" x14ac:dyDescent="0.25"/>
    <row r="260004" x14ac:dyDescent="0.25"/>
    <row r="260005" x14ac:dyDescent="0.25"/>
    <row r="260006" x14ac:dyDescent="0.25"/>
    <row r="260007" x14ac:dyDescent="0.25"/>
    <row r="260008" x14ac:dyDescent="0.25"/>
    <row r="260009" x14ac:dyDescent="0.25"/>
    <row r="260010" x14ac:dyDescent="0.25"/>
    <row r="260011" x14ac:dyDescent="0.25"/>
    <row r="260012" x14ac:dyDescent="0.25"/>
    <row r="260013" x14ac:dyDescent="0.25"/>
    <row r="260014" x14ac:dyDescent="0.25"/>
    <row r="260015" x14ac:dyDescent="0.25"/>
    <row r="260016" x14ac:dyDescent="0.25"/>
    <row r="260017" x14ac:dyDescent="0.25"/>
    <row r="260018" x14ac:dyDescent="0.25"/>
    <row r="260019" x14ac:dyDescent="0.25"/>
    <row r="260020" x14ac:dyDescent="0.25"/>
    <row r="260021" x14ac:dyDescent="0.25"/>
    <row r="260022" x14ac:dyDescent="0.25"/>
    <row r="260023" x14ac:dyDescent="0.25"/>
    <row r="260024" x14ac:dyDescent="0.25"/>
    <row r="260025" x14ac:dyDescent="0.25"/>
    <row r="260026" x14ac:dyDescent="0.25"/>
    <row r="260027" x14ac:dyDescent="0.25"/>
    <row r="260028" x14ac:dyDescent="0.25"/>
    <row r="260029" x14ac:dyDescent="0.25"/>
    <row r="260030" x14ac:dyDescent="0.25"/>
    <row r="260031" x14ac:dyDescent="0.25"/>
    <row r="260032" x14ac:dyDescent="0.25"/>
    <row r="260033" x14ac:dyDescent="0.25"/>
    <row r="260034" x14ac:dyDescent="0.25"/>
    <row r="260035" x14ac:dyDescent="0.25"/>
    <row r="260036" x14ac:dyDescent="0.25"/>
    <row r="260037" x14ac:dyDescent="0.25"/>
    <row r="260038" x14ac:dyDescent="0.25"/>
    <row r="260039" x14ac:dyDescent="0.25"/>
    <row r="260040" x14ac:dyDescent="0.25"/>
    <row r="260041" x14ac:dyDescent="0.25"/>
    <row r="260042" x14ac:dyDescent="0.25"/>
    <row r="260043" x14ac:dyDescent="0.25"/>
    <row r="260044" x14ac:dyDescent="0.25"/>
    <row r="260045" x14ac:dyDescent="0.25"/>
    <row r="260046" x14ac:dyDescent="0.25"/>
    <row r="260047" x14ac:dyDescent="0.25"/>
    <row r="260048" x14ac:dyDescent="0.25"/>
    <row r="260049" x14ac:dyDescent="0.25"/>
    <row r="260050" x14ac:dyDescent="0.25"/>
    <row r="260051" x14ac:dyDescent="0.25"/>
    <row r="260052" x14ac:dyDescent="0.25"/>
    <row r="260053" x14ac:dyDescent="0.25"/>
    <row r="260054" x14ac:dyDescent="0.25"/>
    <row r="260055" x14ac:dyDescent="0.25"/>
    <row r="260056" x14ac:dyDescent="0.25"/>
    <row r="260057" x14ac:dyDescent="0.25"/>
    <row r="260058" x14ac:dyDescent="0.25"/>
    <row r="260059" x14ac:dyDescent="0.25"/>
    <row r="260060" x14ac:dyDescent="0.25"/>
    <row r="260061" x14ac:dyDescent="0.25"/>
    <row r="260062" x14ac:dyDescent="0.25"/>
    <row r="260063" x14ac:dyDescent="0.25"/>
    <row r="260064" x14ac:dyDescent="0.25"/>
    <row r="260065" x14ac:dyDescent="0.25"/>
    <row r="260066" x14ac:dyDescent="0.25"/>
    <row r="260067" x14ac:dyDescent="0.25"/>
    <row r="260068" x14ac:dyDescent="0.25"/>
    <row r="260069" x14ac:dyDescent="0.25"/>
    <row r="260070" x14ac:dyDescent="0.25"/>
    <row r="260071" x14ac:dyDescent="0.25"/>
    <row r="260072" x14ac:dyDescent="0.25"/>
    <row r="260073" x14ac:dyDescent="0.25"/>
    <row r="260074" x14ac:dyDescent="0.25"/>
    <row r="260075" x14ac:dyDescent="0.25"/>
    <row r="260076" x14ac:dyDescent="0.25"/>
    <row r="260077" x14ac:dyDescent="0.25"/>
    <row r="260078" x14ac:dyDescent="0.25"/>
    <row r="260079" x14ac:dyDescent="0.25"/>
    <row r="260080" x14ac:dyDescent="0.25"/>
    <row r="260081" x14ac:dyDescent="0.25"/>
    <row r="260082" x14ac:dyDescent="0.25"/>
    <row r="260083" x14ac:dyDescent="0.25"/>
    <row r="260084" x14ac:dyDescent="0.25"/>
    <row r="260085" x14ac:dyDescent="0.25"/>
    <row r="260086" x14ac:dyDescent="0.25"/>
    <row r="260087" x14ac:dyDescent="0.25"/>
    <row r="260088" x14ac:dyDescent="0.25"/>
    <row r="260089" x14ac:dyDescent="0.25"/>
    <row r="260090" x14ac:dyDescent="0.25"/>
    <row r="260091" x14ac:dyDescent="0.25"/>
    <row r="260092" x14ac:dyDescent="0.25"/>
    <row r="260093" x14ac:dyDescent="0.25"/>
    <row r="260094" x14ac:dyDescent="0.25"/>
    <row r="260095" x14ac:dyDescent="0.25"/>
    <row r="260096" x14ac:dyDescent="0.25"/>
    <row r="260097" x14ac:dyDescent="0.25"/>
    <row r="260098" x14ac:dyDescent="0.25"/>
    <row r="260099" x14ac:dyDescent="0.25"/>
    <row r="260100" x14ac:dyDescent="0.25"/>
    <row r="260101" x14ac:dyDescent="0.25"/>
    <row r="260102" x14ac:dyDescent="0.25"/>
    <row r="260103" x14ac:dyDescent="0.25"/>
    <row r="260104" x14ac:dyDescent="0.25"/>
    <row r="260105" x14ac:dyDescent="0.25"/>
    <row r="260106" x14ac:dyDescent="0.25"/>
    <row r="260107" x14ac:dyDescent="0.25"/>
    <row r="260108" x14ac:dyDescent="0.25"/>
    <row r="260109" x14ac:dyDescent="0.25"/>
    <row r="260110" x14ac:dyDescent="0.25"/>
    <row r="260111" x14ac:dyDescent="0.25"/>
    <row r="260112" x14ac:dyDescent="0.25"/>
    <row r="260113" x14ac:dyDescent="0.25"/>
    <row r="260114" x14ac:dyDescent="0.25"/>
    <row r="260115" x14ac:dyDescent="0.25"/>
    <row r="260116" x14ac:dyDescent="0.25"/>
    <row r="260117" x14ac:dyDescent="0.25"/>
    <row r="260118" x14ac:dyDescent="0.25"/>
    <row r="260119" x14ac:dyDescent="0.25"/>
    <row r="260120" x14ac:dyDescent="0.25"/>
    <row r="260121" x14ac:dyDescent="0.25"/>
    <row r="260122" x14ac:dyDescent="0.25"/>
    <row r="260123" x14ac:dyDescent="0.25"/>
    <row r="260124" x14ac:dyDescent="0.25"/>
    <row r="260125" x14ac:dyDescent="0.25"/>
    <row r="260126" x14ac:dyDescent="0.25"/>
    <row r="260127" x14ac:dyDescent="0.25"/>
    <row r="260128" x14ac:dyDescent="0.25"/>
    <row r="260129" x14ac:dyDescent="0.25"/>
    <row r="260130" x14ac:dyDescent="0.25"/>
    <row r="260131" x14ac:dyDescent="0.25"/>
    <row r="260132" x14ac:dyDescent="0.25"/>
    <row r="260133" x14ac:dyDescent="0.25"/>
    <row r="260134" x14ac:dyDescent="0.25"/>
    <row r="260135" x14ac:dyDescent="0.25"/>
    <row r="260136" x14ac:dyDescent="0.25"/>
    <row r="260137" x14ac:dyDescent="0.25"/>
    <row r="260138" x14ac:dyDescent="0.25"/>
    <row r="260139" x14ac:dyDescent="0.25"/>
    <row r="260140" x14ac:dyDescent="0.25"/>
    <row r="260141" x14ac:dyDescent="0.25"/>
    <row r="260142" x14ac:dyDescent="0.25"/>
    <row r="260143" x14ac:dyDescent="0.25"/>
    <row r="260144" x14ac:dyDescent="0.25"/>
    <row r="260145" x14ac:dyDescent="0.25"/>
    <row r="260146" x14ac:dyDescent="0.25"/>
    <row r="260147" x14ac:dyDescent="0.25"/>
    <row r="260148" x14ac:dyDescent="0.25"/>
    <row r="260149" x14ac:dyDescent="0.25"/>
    <row r="260150" x14ac:dyDescent="0.25"/>
    <row r="260151" x14ac:dyDescent="0.25"/>
    <row r="260152" x14ac:dyDescent="0.25"/>
    <row r="260153" x14ac:dyDescent="0.25"/>
    <row r="260154" x14ac:dyDescent="0.25"/>
    <row r="260155" x14ac:dyDescent="0.25"/>
    <row r="260156" x14ac:dyDescent="0.25"/>
    <row r="260157" x14ac:dyDescent="0.25"/>
    <row r="260158" x14ac:dyDescent="0.25"/>
    <row r="260159" x14ac:dyDescent="0.25"/>
    <row r="260160" x14ac:dyDescent="0.25"/>
    <row r="260161" x14ac:dyDescent="0.25"/>
    <row r="260162" x14ac:dyDescent="0.25"/>
    <row r="260163" x14ac:dyDescent="0.25"/>
    <row r="260164" x14ac:dyDescent="0.25"/>
    <row r="260165" x14ac:dyDescent="0.25"/>
    <row r="260166" x14ac:dyDescent="0.25"/>
    <row r="260167" x14ac:dyDescent="0.25"/>
    <row r="260168" x14ac:dyDescent="0.25"/>
    <row r="260169" x14ac:dyDescent="0.25"/>
    <row r="260170" x14ac:dyDescent="0.25"/>
    <row r="260171" x14ac:dyDescent="0.25"/>
    <row r="260172" x14ac:dyDescent="0.25"/>
    <row r="260173" x14ac:dyDescent="0.25"/>
    <row r="260174" x14ac:dyDescent="0.25"/>
    <row r="260175" x14ac:dyDescent="0.25"/>
    <row r="260176" x14ac:dyDescent="0.25"/>
    <row r="260177" x14ac:dyDescent="0.25"/>
    <row r="260178" x14ac:dyDescent="0.25"/>
    <row r="260179" x14ac:dyDescent="0.25"/>
    <row r="260180" x14ac:dyDescent="0.25"/>
    <row r="260181" x14ac:dyDescent="0.25"/>
    <row r="260182" x14ac:dyDescent="0.25"/>
    <row r="260183" x14ac:dyDescent="0.25"/>
    <row r="260184" x14ac:dyDescent="0.25"/>
    <row r="260185" x14ac:dyDescent="0.25"/>
    <row r="260186" x14ac:dyDescent="0.25"/>
    <row r="260187" x14ac:dyDescent="0.25"/>
    <row r="260188" x14ac:dyDescent="0.25"/>
    <row r="260189" x14ac:dyDescent="0.25"/>
    <row r="260190" x14ac:dyDescent="0.25"/>
    <row r="260191" x14ac:dyDescent="0.25"/>
    <row r="260192" x14ac:dyDescent="0.25"/>
    <row r="260193" x14ac:dyDescent="0.25"/>
    <row r="260194" x14ac:dyDescent="0.25"/>
    <row r="260195" x14ac:dyDescent="0.25"/>
    <row r="260196" x14ac:dyDescent="0.25"/>
    <row r="260197" x14ac:dyDescent="0.25"/>
    <row r="260198" x14ac:dyDescent="0.25"/>
    <row r="260199" x14ac:dyDescent="0.25"/>
    <row r="260200" x14ac:dyDescent="0.25"/>
    <row r="260201" x14ac:dyDescent="0.25"/>
    <row r="260202" x14ac:dyDescent="0.25"/>
    <row r="260203" x14ac:dyDescent="0.25"/>
    <row r="260204" x14ac:dyDescent="0.25"/>
    <row r="260205" x14ac:dyDescent="0.25"/>
    <row r="260206" x14ac:dyDescent="0.25"/>
    <row r="260207" x14ac:dyDescent="0.25"/>
    <row r="260208" x14ac:dyDescent="0.25"/>
    <row r="260209" x14ac:dyDescent="0.25"/>
    <row r="260210" x14ac:dyDescent="0.25"/>
    <row r="260211" x14ac:dyDescent="0.25"/>
    <row r="260212" x14ac:dyDescent="0.25"/>
    <row r="260213" x14ac:dyDescent="0.25"/>
    <row r="260214" x14ac:dyDescent="0.25"/>
    <row r="260215" x14ac:dyDescent="0.25"/>
    <row r="260216" x14ac:dyDescent="0.25"/>
    <row r="260217" x14ac:dyDescent="0.25"/>
    <row r="260218" x14ac:dyDescent="0.25"/>
    <row r="260219" x14ac:dyDescent="0.25"/>
    <row r="260220" x14ac:dyDescent="0.25"/>
    <row r="260221" x14ac:dyDescent="0.25"/>
    <row r="260222" x14ac:dyDescent="0.25"/>
    <row r="260223" x14ac:dyDescent="0.25"/>
    <row r="260224" x14ac:dyDescent="0.25"/>
    <row r="260225" x14ac:dyDescent="0.25"/>
    <row r="260226" x14ac:dyDescent="0.25"/>
    <row r="260227" x14ac:dyDescent="0.25"/>
    <row r="260228" x14ac:dyDescent="0.25"/>
    <row r="260229" x14ac:dyDescent="0.25"/>
    <row r="260230" x14ac:dyDescent="0.25"/>
    <row r="260231" x14ac:dyDescent="0.25"/>
    <row r="260232" x14ac:dyDescent="0.25"/>
    <row r="260233" x14ac:dyDescent="0.25"/>
    <row r="260234" x14ac:dyDescent="0.25"/>
    <row r="260235" x14ac:dyDescent="0.25"/>
    <row r="260236" x14ac:dyDescent="0.25"/>
    <row r="260237" x14ac:dyDescent="0.25"/>
    <row r="260238" x14ac:dyDescent="0.25"/>
    <row r="260239" x14ac:dyDescent="0.25"/>
    <row r="260240" x14ac:dyDescent="0.25"/>
    <row r="260241" x14ac:dyDescent="0.25"/>
    <row r="260242" x14ac:dyDescent="0.25"/>
    <row r="260243" x14ac:dyDescent="0.25"/>
    <row r="260244" x14ac:dyDescent="0.25"/>
    <row r="260245" x14ac:dyDescent="0.25"/>
    <row r="260246" x14ac:dyDescent="0.25"/>
    <row r="260247" x14ac:dyDescent="0.25"/>
    <row r="260248" x14ac:dyDescent="0.25"/>
    <row r="260249" x14ac:dyDescent="0.25"/>
    <row r="260250" x14ac:dyDescent="0.25"/>
    <row r="260251" x14ac:dyDescent="0.25"/>
    <row r="260252" x14ac:dyDescent="0.25"/>
    <row r="260253" x14ac:dyDescent="0.25"/>
    <row r="260254" x14ac:dyDescent="0.25"/>
    <row r="260255" x14ac:dyDescent="0.25"/>
    <row r="260256" x14ac:dyDescent="0.25"/>
    <row r="260257" x14ac:dyDescent="0.25"/>
    <row r="260258" x14ac:dyDescent="0.25"/>
    <row r="260259" x14ac:dyDescent="0.25"/>
    <row r="260260" x14ac:dyDescent="0.25"/>
    <row r="260261" x14ac:dyDescent="0.25"/>
    <row r="260262" x14ac:dyDescent="0.25"/>
    <row r="260263" x14ac:dyDescent="0.25"/>
    <row r="260264" x14ac:dyDescent="0.25"/>
    <row r="260265" x14ac:dyDescent="0.25"/>
    <row r="260266" x14ac:dyDescent="0.25"/>
    <row r="260267" x14ac:dyDescent="0.25"/>
    <row r="260268" x14ac:dyDescent="0.25"/>
    <row r="260269" x14ac:dyDescent="0.25"/>
    <row r="260270" x14ac:dyDescent="0.25"/>
    <row r="260271" x14ac:dyDescent="0.25"/>
    <row r="260272" x14ac:dyDescent="0.25"/>
    <row r="260273" x14ac:dyDescent="0.25"/>
    <row r="260274" x14ac:dyDescent="0.25"/>
    <row r="260275" x14ac:dyDescent="0.25"/>
    <row r="260276" x14ac:dyDescent="0.25"/>
    <row r="260277" x14ac:dyDescent="0.25"/>
    <row r="260278" x14ac:dyDescent="0.25"/>
    <row r="260279" x14ac:dyDescent="0.25"/>
    <row r="260280" x14ac:dyDescent="0.25"/>
    <row r="260281" x14ac:dyDescent="0.25"/>
    <row r="260282" x14ac:dyDescent="0.25"/>
    <row r="260283" x14ac:dyDescent="0.25"/>
    <row r="260284" x14ac:dyDescent="0.25"/>
    <row r="260285" x14ac:dyDescent="0.25"/>
    <row r="260286" x14ac:dyDescent="0.25"/>
    <row r="260287" x14ac:dyDescent="0.25"/>
    <row r="260288" x14ac:dyDescent="0.25"/>
    <row r="260289" x14ac:dyDescent="0.25"/>
    <row r="260290" x14ac:dyDescent="0.25"/>
    <row r="260291" x14ac:dyDescent="0.25"/>
    <row r="260292" x14ac:dyDescent="0.25"/>
    <row r="260293" x14ac:dyDescent="0.25"/>
    <row r="260294" x14ac:dyDescent="0.25"/>
    <row r="260295" x14ac:dyDescent="0.25"/>
    <row r="260296" x14ac:dyDescent="0.25"/>
    <row r="260297" x14ac:dyDescent="0.25"/>
    <row r="260298" x14ac:dyDescent="0.25"/>
    <row r="260299" x14ac:dyDescent="0.25"/>
    <row r="260300" x14ac:dyDescent="0.25"/>
    <row r="260301" x14ac:dyDescent="0.25"/>
    <row r="260302" x14ac:dyDescent="0.25"/>
    <row r="260303" x14ac:dyDescent="0.25"/>
    <row r="260304" x14ac:dyDescent="0.25"/>
    <row r="260305" x14ac:dyDescent="0.25"/>
    <row r="260306" x14ac:dyDescent="0.25"/>
    <row r="260307" x14ac:dyDescent="0.25"/>
    <row r="260308" x14ac:dyDescent="0.25"/>
    <row r="260309" x14ac:dyDescent="0.25"/>
    <row r="260310" x14ac:dyDescent="0.25"/>
    <row r="260311" x14ac:dyDescent="0.25"/>
    <row r="260312" x14ac:dyDescent="0.25"/>
    <row r="260313" x14ac:dyDescent="0.25"/>
    <row r="260314" x14ac:dyDescent="0.25"/>
    <row r="260315" x14ac:dyDescent="0.25"/>
    <row r="260316" x14ac:dyDescent="0.25"/>
    <row r="260317" x14ac:dyDescent="0.25"/>
    <row r="260318" x14ac:dyDescent="0.25"/>
    <row r="260319" x14ac:dyDescent="0.25"/>
    <row r="260320" x14ac:dyDescent="0.25"/>
    <row r="260321" x14ac:dyDescent="0.25"/>
    <row r="260322" x14ac:dyDescent="0.25"/>
    <row r="260323" x14ac:dyDescent="0.25"/>
    <row r="260324" x14ac:dyDescent="0.25"/>
    <row r="260325" x14ac:dyDescent="0.25"/>
    <row r="260326" x14ac:dyDescent="0.25"/>
    <row r="260327" x14ac:dyDescent="0.25"/>
    <row r="260328" x14ac:dyDescent="0.25"/>
    <row r="260329" x14ac:dyDescent="0.25"/>
    <row r="260330" x14ac:dyDescent="0.25"/>
    <row r="260331" x14ac:dyDescent="0.25"/>
    <row r="260332" x14ac:dyDescent="0.25"/>
    <row r="260333" x14ac:dyDescent="0.25"/>
    <row r="260334" x14ac:dyDescent="0.25"/>
    <row r="260335" x14ac:dyDescent="0.25"/>
    <row r="260336" x14ac:dyDescent="0.25"/>
    <row r="260337" x14ac:dyDescent="0.25"/>
    <row r="260338" x14ac:dyDescent="0.25"/>
    <row r="260339" x14ac:dyDescent="0.25"/>
    <row r="260340" x14ac:dyDescent="0.25"/>
    <row r="260341" x14ac:dyDescent="0.25"/>
    <row r="260342" x14ac:dyDescent="0.25"/>
    <row r="260343" x14ac:dyDescent="0.25"/>
    <row r="260344" x14ac:dyDescent="0.25"/>
    <row r="260345" x14ac:dyDescent="0.25"/>
    <row r="260346" x14ac:dyDescent="0.25"/>
    <row r="260347" x14ac:dyDescent="0.25"/>
    <row r="260348" x14ac:dyDescent="0.25"/>
    <row r="260349" x14ac:dyDescent="0.25"/>
    <row r="260350" x14ac:dyDescent="0.25"/>
    <row r="260351" x14ac:dyDescent="0.25"/>
    <row r="260352" x14ac:dyDescent="0.25"/>
    <row r="260353" x14ac:dyDescent="0.25"/>
    <row r="260354" x14ac:dyDescent="0.25"/>
    <row r="260355" x14ac:dyDescent="0.25"/>
    <row r="260356" x14ac:dyDescent="0.25"/>
    <row r="260357" x14ac:dyDescent="0.25"/>
    <row r="260358" x14ac:dyDescent="0.25"/>
    <row r="260359" x14ac:dyDescent="0.25"/>
    <row r="260360" x14ac:dyDescent="0.25"/>
    <row r="260361" x14ac:dyDescent="0.25"/>
    <row r="260362" x14ac:dyDescent="0.25"/>
    <row r="260363" x14ac:dyDescent="0.25"/>
    <row r="260364" x14ac:dyDescent="0.25"/>
    <row r="260365" x14ac:dyDescent="0.25"/>
    <row r="260366" x14ac:dyDescent="0.25"/>
    <row r="260367" x14ac:dyDescent="0.25"/>
    <row r="260368" x14ac:dyDescent="0.25"/>
    <row r="260369" x14ac:dyDescent="0.25"/>
    <row r="260370" x14ac:dyDescent="0.25"/>
    <row r="260371" x14ac:dyDescent="0.25"/>
    <row r="260372" x14ac:dyDescent="0.25"/>
    <row r="260373" x14ac:dyDescent="0.25"/>
    <row r="260374" x14ac:dyDescent="0.25"/>
    <row r="260375" x14ac:dyDescent="0.25"/>
    <row r="260376" x14ac:dyDescent="0.25"/>
    <row r="260377" x14ac:dyDescent="0.25"/>
    <row r="260378" x14ac:dyDescent="0.25"/>
    <row r="260379" x14ac:dyDescent="0.25"/>
    <row r="260380" x14ac:dyDescent="0.25"/>
    <row r="260381" x14ac:dyDescent="0.25"/>
    <row r="260382" x14ac:dyDescent="0.25"/>
    <row r="260383" x14ac:dyDescent="0.25"/>
    <row r="260384" x14ac:dyDescent="0.25"/>
    <row r="260385" x14ac:dyDescent="0.25"/>
    <row r="260386" x14ac:dyDescent="0.25"/>
    <row r="260387" x14ac:dyDescent="0.25"/>
    <row r="260388" x14ac:dyDescent="0.25"/>
    <row r="260389" x14ac:dyDescent="0.25"/>
    <row r="260390" x14ac:dyDescent="0.25"/>
    <row r="260391" x14ac:dyDescent="0.25"/>
    <row r="260392" x14ac:dyDescent="0.25"/>
    <row r="260393" x14ac:dyDescent="0.25"/>
    <row r="260394" x14ac:dyDescent="0.25"/>
    <row r="260395" x14ac:dyDescent="0.25"/>
    <row r="260396" x14ac:dyDescent="0.25"/>
    <row r="260397" x14ac:dyDescent="0.25"/>
    <row r="260398" x14ac:dyDescent="0.25"/>
    <row r="260399" x14ac:dyDescent="0.25"/>
    <row r="260400" x14ac:dyDescent="0.25"/>
    <row r="260401" x14ac:dyDescent="0.25"/>
    <row r="260402" x14ac:dyDescent="0.25"/>
    <row r="260403" x14ac:dyDescent="0.25"/>
    <row r="260404" x14ac:dyDescent="0.25"/>
    <row r="260405" x14ac:dyDescent="0.25"/>
    <row r="260406" x14ac:dyDescent="0.25"/>
    <row r="260407" x14ac:dyDescent="0.25"/>
    <row r="260408" x14ac:dyDescent="0.25"/>
    <row r="260409" x14ac:dyDescent="0.25"/>
    <row r="260410" x14ac:dyDescent="0.25"/>
    <row r="260411" x14ac:dyDescent="0.25"/>
    <row r="260412" x14ac:dyDescent="0.25"/>
    <row r="260413" x14ac:dyDescent="0.25"/>
    <row r="260414" x14ac:dyDescent="0.25"/>
    <row r="260415" x14ac:dyDescent="0.25"/>
    <row r="260416" x14ac:dyDescent="0.25"/>
    <row r="260417" x14ac:dyDescent="0.25"/>
    <row r="260418" x14ac:dyDescent="0.25"/>
    <row r="260419" x14ac:dyDescent="0.25"/>
    <row r="260420" x14ac:dyDescent="0.25"/>
    <row r="260421" x14ac:dyDescent="0.25"/>
    <row r="260422" x14ac:dyDescent="0.25"/>
    <row r="260423" x14ac:dyDescent="0.25"/>
    <row r="260424" x14ac:dyDescent="0.25"/>
    <row r="260425" x14ac:dyDescent="0.25"/>
    <row r="260426" x14ac:dyDescent="0.25"/>
    <row r="260427" x14ac:dyDescent="0.25"/>
    <row r="260428" x14ac:dyDescent="0.25"/>
    <row r="260429" x14ac:dyDescent="0.25"/>
    <row r="260430" x14ac:dyDescent="0.25"/>
    <row r="260431" x14ac:dyDescent="0.25"/>
    <row r="260432" x14ac:dyDescent="0.25"/>
    <row r="260433" x14ac:dyDescent="0.25"/>
    <row r="260434" x14ac:dyDescent="0.25"/>
    <row r="260435" x14ac:dyDescent="0.25"/>
    <row r="260436" x14ac:dyDescent="0.25"/>
    <row r="260437" x14ac:dyDescent="0.25"/>
    <row r="260438" x14ac:dyDescent="0.25"/>
    <row r="260439" x14ac:dyDescent="0.25"/>
    <row r="260440" x14ac:dyDescent="0.25"/>
    <row r="260441" x14ac:dyDescent="0.25"/>
    <row r="260442" x14ac:dyDescent="0.25"/>
    <row r="260443" x14ac:dyDescent="0.25"/>
    <row r="260444" x14ac:dyDescent="0.25"/>
    <row r="260445" x14ac:dyDescent="0.25"/>
    <row r="260446" x14ac:dyDescent="0.25"/>
    <row r="260447" x14ac:dyDescent="0.25"/>
    <row r="260448" x14ac:dyDescent="0.25"/>
    <row r="260449" x14ac:dyDescent="0.25"/>
    <row r="260450" x14ac:dyDescent="0.25"/>
    <row r="260451" x14ac:dyDescent="0.25"/>
    <row r="260452" x14ac:dyDescent="0.25"/>
    <row r="260453" x14ac:dyDescent="0.25"/>
    <row r="260454" x14ac:dyDescent="0.25"/>
    <row r="260455" x14ac:dyDescent="0.25"/>
    <row r="260456" x14ac:dyDescent="0.25"/>
    <row r="260457" x14ac:dyDescent="0.25"/>
    <row r="260458" x14ac:dyDescent="0.25"/>
    <row r="260459" x14ac:dyDescent="0.25"/>
    <row r="260460" x14ac:dyDescent="0.25"/>
    <row r="260461" x14ac:dyDescent="0.25"/>
    <row r="260462" x14ac:dyDescent="0.25"/>
    <row r="260463" x14ac:dyDescent="0.25"/>
    <row r="260464" x14ac:dyDescent="0.25"/>
    <row r="260465" x14ac:dyDescent="0.25"/>
    <row r="260466" x14ac:dyDescent="0.25"/>
    <row r="260467" x14ac:dyDescent="0.25"/>
    <row r="260468" x14ac:dyDescent="0.25"/>
    <row r="260469" x14ac:dyDescent="0.25"/>
    <row r="260470" x14ac:dyDescent="0.25"/>
    <row r="260471" x14ac:dyDescent="0.25"/>
    <row r="260472" x14ac:dyDescent="0.25"/>
    <row r="260473" x14ac:dyDescent="0.25"/>
    <row r="260474" x14ac:dyDescent="0.25"/>
    <row r="260475" x14ac:dyDescent="0.25"/>
    <row r="260476" x14ac:dyDescent="0.25"/>
    <row r="260477" x14ac:dyDescent="0.25"/>
    <row r="260478" x14ac:dyDescent="0.25"/>
    <row r="260479" x14ac:dyDescent="0.25"/>
    <row r="260480" x14ac:dyDescent="0.25"/>
    <row r="260481" x14ac:dyDescent="0.25"/>
    <row r="260482" x14ac:dyDescent="0.25"/>
    <row r="260483" x14ac:dyDescent="0.25"/>
    <row r="260484" x14ac:dyDescent="0.25"/>
    <row r="260485" x14ac:dyDescent="0.25"/>
    <row r="260486" x14ac:dyDescent="0.25"/>
    <row r="260487" x14ac:dyDescent="0.25"/>
    <row r="260488" x14ac:dyDescent="0.25"/>
    <row r="260489" x14ac:dyDescent="0.25"/>
    <row r="260490" x14ac:dyDescent="0.25"/>
    <row r="260491" x14ac:dyDescent="0.25"/>
    <row r="260492" x14ac:dyDescent="0.25"/>
    <row r="260493" x14ac:dyDescent="0.25"/>
    <row r="260494" x14ac:dyDescent="0.25"/>
    <row r="260495" x14ac:dyDescent="0.25"/>
    <row r="260496" x14ac:dyDescent="0.25"/>
    <row r="260497" x14ac:dyDescent="0.25"/>
    <row r="260498" x14ac:dyDescent="0.25"/>
    <row r="260499" x14ac:dyDescent="0.25"/>
    <row r="260500" x14ac:dyDescent="0.25"/>
    <row r="260501" x14ac:dyDescent="0.25"/>
    <row r="260502" x14ac:dyDescent="0.25"/>
    <row r="260503" x14ac:dyDescent="0.25"/>
    <row r="260504" x14ac:dyDescent="0.25"/>
    <row r="260505" x14ac:dyDescent="0.25"/>
    <row r="260506" x14ac:dyDescent="0.25"/>
    <row r="260507" x14ac:dyDescent="0.25"/>
    <row r="260508" x14ac:dyDescent="0.25"/>
    <row r="260509" x14ac:dyDescent="0.25"/>
    <row r="260510" x14ac:dyDescent="0.25"/>
    <row r="260511" x14ac:dyDescent="0.25"/>
    <row r="260512" x14ac:dyDescent="0.25"/>
    <row r="260513" x14ac:dyDescent="0.25"/>
    <row r="260514" x14ac:dyDescent="0.25"/>
    <row r="260515" x14ac:dyDescent="0.25"/>
    <row r="260516" x14ac:dyDescent="0.25"/>
    <row r="260517" x14ac:dyDescent="0.25"/>
    <row r="260518" x14ac:dyDescent="0.25"/>
    <row r="260519" x14ac:dyDescent="0.25"/>
    <row r="260520" x14ac:dyDescent="0.25"/>
    <row r="260521" x14ac:dyDescent="0.25"/>
    <row r="260522" x14ac:dyDescent="0.25"/>
    <row r="260523" x14ac:dyDescent="0.25"/>
    <row r="260524" x14ac:dyDescent="0.25"/>
    <row r="260525" x14ac:dyDescent="0.25"/>
    <row r="260526" x14ac:dyDescent="0.25"/>
    <row r="260527" x14ac:dyDescent="0.25"/>
    <row r="260528" x14ac:dyDescent="0.25"/>
    <row r="260529" x14ac:dyDescent="0.25"/>
    <row r="260530" x14ac:dyDescent="0.25"/>
    <row r="260531" x14ac:dyDescent="0.25"/>
    <row r="260532" x14ac:dyDescent="0.25"/>
    <row r="260533" x14ac:dyDescent="0.25"/>
    <row r="260534" x14ac:dyDescent="0.25"/>
    <row r="260535" x14ac:dyDescent="0.25"/>
    <row r="260536" x14ac:dyDescent="0.25"/>
    <row r="260537" x14ac:dyDescent="0.25"/>
    <row r="260538" x14ac:dyDescent="0.25"/>
    <row r="260539" x14ac:dyDescent="0.25"/>
    <row r="260540" x14ac:dyDescent="0.25"/>
    <row r="260541" x14ac:dyDescent="0.25"/>
    <row r="260542" x14ac:dyDescent="0.25"/>
    <row r="260543" x14ac:dyDescent="0.25"/>
    <row r="260544" x14ac:dyDescent="0.25"/>
    <row r="260545" x14ac:dyDescent="0.25"/>
    <row r="260546" x14ac:dyDescent="0.25"/>
    <row r="260547" x14ac:dyDescent="0.25"/>
    <row r="260548" x14ac:dyDescent="0.25"/>
    <row r="260549" x14ac:dyDescent="0.25"/>
    <row r="260550" x14ac:dyDescent="0.25"/>
    <row r="260551" x14ac:dyDescent="0.25"/>
    <row r="260552" x14ac:dyDescent="0.25"/>
    <row r="260553" x14ac:dyDescent="0.25"/>
    <row r="260554" x14ac:dyDescent="0.25"/>
    <row r="260555" x14ac:dyDescent="0.25"/>
    <row r="260556" x14ac:dyDescent="0.25"/>
    <row r="260557" x14ac:dyDescent="0.25"/>
    <row r="260558" x14ac:dyDescent="0.25"/>
    <row r="260559" x14ac:dyDescent="0.25"/>
    <row r="260560" x14ac:dyDescent="0.25"/>
    <row r="260561" x14ac:dyDescent="0.25"/>
    <row r="260562" x14ac:dyDescent="0.25"/>
    <row r="260563" x14ac:dyDescent="0.25"/>
    <row r="260564" x14ac:dyDescent="0.25"/>
    <row r="260565" x14ac:dyDescent="0.25"/>
    <row r="260566" x14ac:dyDescent="0.25"/>
    <row r="260567" x14ac:dyDescent="0.25"/>
    <row r="260568" x14ac:dyDescent="0.25"/>
    <row r="260569" x14ac:dyDescent="0.25"/>
    <row r="260570" x14ac:dyDescent="0.25"/>
    <row r="260571" x14ac:dyDescent="0.25"/>
    <row r="260572" x14ac:dyDescent="0.25"/>
    <row r="260573" x14ac:dyDescent="0.25"/>
    <row r="260574" x14ac:dyDescent="0.25"/>
    <row r="260575" x14ac:dyDescent="0.25"/>
    <row r="260576" x14ac:dyDescent="0.25"/>
    <row r="260577" x14ac:dyDescent="0.25"/>
    <row r="260578" x14ac:dyDescent="0.25"/>
    <row r="260579" x14ac:dyDescent="0.25"/>
    <row r="260580" x14ac:dyDescent="0.25"/>
    <row r="260581" x14ac:dyDescent="0.25"/>
    <row r="260582" x14ac:dyDescent="0.25"/>
    <row r="260583" x14ac:dyDescent="0.25"/>
    <row r="260584" x14ac:dyDescent="0.25"/>
    <row r="260585" x14ac:dyDescent="0.25"/>
    <row r="260586" x14ac:dyDescent="0.25"/>
    <row r="260587" x14ac:dyDescent="0.25"/>
    <row r="260588" x14ac:dyDescent="0.25"/>
    <row r="260589" x14ac:dyDescent="0.25"/>
    <row r="260590" x14ac:dyDescent="0.25"/>
    <row r="260591" x14ac:dyDescent="0.25"/>
    <row r="260592" x14ac:dyDescent="0.25"/>
    <row r="260593" x14ac:dyDescent="0.25"/>
    <row r="260594" x14ac:dyDescent="0.25"/>
    <row r="260595" x14ac:dyDescent="0.25"/>
    <row r="260596" x14ac:dyDescent="0.25"/>
    <row r="260597" x14ac:dyDescent="0.25"/>
    <row r="260598" x14ac:dyDescent="0.25"/>
    <row r="260599" x14ac:dyDescent="0.25"/>
    <row r="260600" x14ac:dyDescent="0.25"/>
    <row r="260601" x14ac:dyDescent="0.25"/>
    <row r="260602" x14ac:dyDescent="0.25"/>
    <row r="260603" x14ac:dyDescent="0.25"/>
    <row r="260604" x14ac:dyDescent="0.25"/>
    <row r="260605" x14ac:dyDescent="0.25"/>
    <row r="260606" x14ac:dyDescent="0.25"/>
    <row r="260607" x14ac:dyDescent="0.25"/>
    <row r="260608" x14ac:dyDescent="0.25"/>
    <row r="260609" x14ac:dyDescent="0.25"/>
    <row r="260610" x14ac:dyDescent="0.25"/>
    <row r="260611" x14ac:dyDescent="0.25"/>
    <row r="260612" x14ac:dyDescent="0.25"/>
    <row r="260613" x14ac:dyDescent="0.25"/>
    <row r="260614" x14ac:dyDescent="0.25"/>
    <row r="260615" x14ac:dyDescent="0.25"/>
    <row r="260616" x14ac:dyDescent="0.25"/>
    <row r="260617" x14ac:dyDescent="0.25"/>
    <row r="260618" x14ac:dyDescent="0.25"/>
    <row r="260619" x14ac:dyDescent="0.25"/>
    <row r="260620" x14ac:dyDescent="0.25"/>
    <row r="260621" x14ac:dyDescent="0.25"/>
    <row r="260622" x14ac:dyDescent="0.25"/>
    <row r="260623" x14ac:dyDescent="0.25"/>
    <row r="260624" x14ac:dyDescent="0.25"/>
    <row r="260625" x14ac:dyDescent="0.25"/>
    <row r="260626" x14ac:dyDescent="0.25"/>
    <row r="260627" x14ac:dyDescent="0.25"/>
    <row r="260628" x14ac:dyDescent="0.25"/>
    <row r="260629" x14ac:dyDescent="0.25"/>
    <row r="260630" x14ac:dyDescent="0.25"/>
    <row r="260631" x14ac:dyDescent="0.25"/>
    <row r="260632" x14ac:dyDescent="0.25"/>
    <row r="260633" x14ac:dyDescent="0.25"/>
    <row r="260634" x14ac:dyDescent="0.25"/>
    <row r="260635" x14ac:dyDescent="0.25"/>
    <row r="260636" x14ac:dyDescent="0.25"/>
    <row r="260637" x14ac:dyDescent="0.25"/>
    <row r="260638" x14ac:dyDescent="0.25"/>
    <row r="260639" x14ac:dyDescent="0.25"/>
    <row r="260640" x14ac:dyDescent="0.25"/>
    <row r="260641" x14ac:dyDescent="0.25"/>
    <row r="260642" x14ac:dyDescent="0.25"/>
    <row r="260643" x14ac:dyDescent="0.25"/>
    <row r="260644" x14ac:dyDescent="0.25"/>
    <row r="260645" x14ac:dyDescent="0.25"/>
    <row r="260646" x14ac:dyDescent="0.25"/>
    <row r="260647" x14ac:dyDescent="0.25"/>
    <row r="260648" x14ac:dyDescent="0.25"/>
    <row r="260649" x14ac:dyDescent="0.25"/>
    <row r="260650" x14ac:dyDescent="0.25"/>
    <row r="260651" x14ac:dyDescent="0.25"/>
    <row r="260652" x14ac:dyDescent="0.25"/>
    <row r="260653" x14ac:dyDescent="0.25"/>
    <row r="260654" x14ac:dyDescent="0.25"/>
    <row r="260655" x14ac:dyDescent="0.25"/>
    <row r="260656" x14ac:dyDescent="0.25"/>
    <row r="260657" x14ac:dyDescent="0.25"/>
    <row r="260658" x14ac:dyDescent="0.25"/>
    <row r="260659" x14ac:dyDescent="0.25"/>
    <row r="260660" x14ac:dyDescent="0.25"/>
    <row r="260661" x14ac:dyDescent="0.25"/>
    <row r="260662" x14ac:dyDescent="0.25"/>
    <row r="260663" x14ac:dyDescent="0.25"/>
    <row r="260664" x14ac:dyDescent="0.25"/>
    <row r="260665" x14ac:dyDescent="0.25"/>
    <row r="260666" x14ac:dyDescent="0.25"/>
    <row r="260667" x14ac:dyDescent="0.25"/>
    <row r="260668" x14ac:dyDescent="0.25"/>
    <row r="260669" x14ac:dyDescent="0.25"/>
    <row r="260670" x14ac:dyDescent="0.25"/>
    <row r="260671" x14ac:dyDescent="0.25"/>
    <row r="260672" x14ac:dyDescent="0.25"/>
    <row r="260673" x14ac:dyDescent="0.25"/>
    <row r="260674" x14ac:dyDescent="0.25"/>
    <row r="260675" x14ac:dyDescent="0.25"/>
    <row r="260676" x14ac:dyDescent="0.25"/>
    <row r="260677" x14ac:dyDescent="0.25"/>
    <row r="260678" x14ac:dyDescent="0.25"/>
    <row r="260679" x14ac:dyDescent="0.25"/>
    <row r="260680" x14ac:dyDescent="0.25"/>
    <row r="260681" x14ac:dyDescent="0.25"/>
    <row r="260682" x14ac:dyDescent="0.25"/>
    <row r="260683" x14ac:dyDescent="0.25"/>
    <row r="260684" x14ac:dyDescent="0.25"/>
    <row r="260685" x14ac:dyDescent="0.25"/>
    <row r="260686" x14ac:dyDescent="0.25"/>
    <row r="260687" x14ac:dyDescent="0.25"/>
    <row r="260688" x14ac:dyDescent="0.25"/>
    <row r="260689" x14ac:dyDescent="0.25"/>
    <row r="260690" x14ac:dyDescent="0.25"/>
    <row r="260691" x14ac:dyDescent="0.25"/>
    <row r="260692" x14ac:dyDescent="0.25"/>
    <row r="260693" x14ac:dyDescent="0.25"/>
    <row r="260694" x14ac:dyDescent="0.25"/>
    <row r="260695" x14ac:dyDescent="0.25"/>
    <row r="260696" x14ac:dyDescent="0.25"/>
    <row r="260697" x14ac:dyDescent="0.25"/>
    <row r="260698" x14ac:dyDescent="0.25"/>
    <row r="260699" x14ac:dyDescent="0.25"/>
    <row r="260700" x14ac:dyDescent="0.25"/>
    <row r="260701" x14ac:dyDescent="0.25"/>
    <row r="260702" x14ac:dyDescent="0.25"/>
    <row r="260703" x14ac:dyDescent="0.25"/>
    <row r="260704" x14ac:dyDescent="0.25"/>
    <row r="260705" x14ac:dyDescent="0.25"/>
    <row r="260706" x14ac:dyDescent="0.25"/>
    <row r="260707" x14ac:dyDescent="0.25"/>
    <row r="260708" x14ac:dyDescent="0.25"/>
    <row r="260709" x14ac:dyDescent="0.25"/>
    <row r="260710" x14ac:dyDescent="0.25"/>
    <row r="260711" x14ac:dyDescent="0.25"/>
    <row r="260712" x14ac:dyDescent="0.25"/>
    <row r="260713" x14ac:dyDescent="0.25"/>
    <row r="260714" x14ac:dyDescent="0.25"/>
    <row r="260715" x14ac:dyDescent="0.25"/>
    <row r="260716" x14ac:dyDescent="0.25"/>
    <row r="260717" x14ac:dyDescent="0.25"/>
    <row r="260718" x14ac:dyDescent="0.25"/>
    <row r="260719" x14ac:dyDescent="0.25"/>
    <row r="260720" x14ac:dyDescent="0.25"/>
    <row r="260721" x14ac:dyDescent="0.25"/>
    <row r="260722" x14ac:dyDescent="0.25"/>
    <row r="260723" x14ac:dyDescent="0.25"/>
    <row r="260724" x14ac:dyDescent="0.25"/>
    <row r="260725" x14ac:dyDescent="0.25"/>
    <row r="260726" x14ac:dyDescent="0.25"/>
    <row r="260727" x14ac:dyDescent="0.25"/>
    <row r="260728" x14ac:dyDescent="0.25"/>
    <row r="260729" x14ac:dyDescent="0.25"/>
    <row r="260730" x14ac:dyDescent="0.25"/>
    <row r="260731" x14ac:dyDescent="0.25"/>
    <row r="260732" x14ac:dyDescent="0.25"/>
    <row r="260733" x14ac:dyDescent="0.25"/>
    <row r="260734" x14ac:dyDescent="0.25"/>
    <row r="260735" x14ac:dyDescent="0.25"/>
    <row r="260736" x14ac:dyDescent="0.25"/>
    <row r="260737" x14ac:dyDescent="0.25"/>
    <row r="260738" x14ac:dyDescent="0.25"/>
    <row r="260739" x14ac:dyDescent="0.25"/>
    <row r="260740" x14ac:dyDescent="0.25"/>
    <row r="260741" x14ac:dyDescent="0.25"/>
    <row r="260742" x14ac:dyDescent="0.25"/>
    <row r="260743" x14ac:dyDescent="0.25"/>
    <row r="260744" x14ac:dyDescent="0.25"/>
    <row r="260745" x14ac:dyDescent="0.25"/>
    <row r="260746" x14ac:dyDescent="0.25"/>
    <row r="260747" x14ac:dyDescent="0.25"/>
    <row r="260748" x14ac:dyDescent="0.25"/>
    <row r="260749" x14ac:dyDescent="0.25"/>
    <row r="260750" x14ac:dyDescent="0.25"/>
    <row r="260751" x14ac:dyDescent="0.25"/>
    <row r="260752" x14ac:dyDescent="0.25"/>
    <row r="260753" x14ac:dyDescent="0.25"/>
    <row r="260754" x14ac:dyDescent="0.25"/>
    <row r="260755" x14ac:dyDescent="0.25"/>
    <row r="260756" x14ac:dyDescent="0.25"/>
    <row r="260757" x14ac:dyDescent="0.25"/>
    <row r="260758" x14ac:dyDescent="0.25"/>
    <row r="260759" x14ac:dyDescent="0.25"/>
    <row r="260760" x14ac:dyDescent="0.25"/>
    <row r="260761" x14ac:dyDescent="0.25"/>
    <row r="260762" x14ac:dyDescent="0.25"/>
    <row r="260763" x14ac:dyDescent="0.25"/>
    <row r="260764" x14ac:dyDescent="0.25"/>
    <row r="260765" x14ac:dyDescent="0.25"/>
    <row r="260766" x14ac:dyDescent="0.25"/>
    <row r="260767" x14ac:dyDescent="0.25"/>
    <row r="260768" x14ac:dyDescent="0.25"/>
    <row r="260769" x14ac:dyDescent="0.25"/>
    <row r="260770" x14ac:dyDescent="0.25"/>
    <row r="260771" x14ac:dyDescent="0.25"/>
    <row r="260772" x14ac:dyDescent="0.25"/>
    <row r="260773" x14ac:dyDescent="0.25"/>
    <row r="260774" x14ac:dyDescent="0.25"/>
    <row r="260775" x14ac:dyDescent="0.25"/>
    <row r="260776" x14ac:dyDescent="0.25"/>
    <row r="260777" x14ac:dyDescent="0.25"/>
    <row r="260778" x14ac:dyDescent="0.25"/>
    <row r="260779" x14ac:dyDescent="0.25"/>
    <row r="260780" x14ac:dyDescent="0.25"/>
    <row r="260781" x14ac:dyDescent="0.25"/>
    <row r="260782" x14ac:dyDescent="0.25"/>
    <row r="260783" x14ac:dyDescent="0.25"/>
    <row r="260784" x14ac:dyDescent="0.25"/>
    <row r="260785" x14ac:dyDescent="0.25"/>
    <row r="260786" x14ac:dyDescent="0.25"/>
    <row r="260787" x14ac:dyDescent="0.25"/>
    <row r="260788" x14ac:dyDescent="0.25"/>
    <row r="260789" x14ac:dyDescent="0.25"/>
    <row r="260790" x14ac:dyDescent="0.25"/>
    <row r="260791" x14ac:dyDescent="0.25"/>
    <row r="260792" x14ac:dyDescent="0.25"/>
    <row r="260793" x14ac:dyDescent="0.25"/>
    <row r="260794" x14ac:dyDescent="0.25"/>
    <row r="260795" x14ac:dyDescent="0.25"/>
    <row r="260796" x14ac:dyDescent="0.25"/>
    <row r="260797" x14ac:dyDescent="0.25"/>
    <row r="260798" x14ac:dyDescent="0.25"/>
    <row r="260799" x14ac:dyDescent="0.25"/>
    <row r="260800" x14ac:dyDescent="0.25"/>
    <row r="260801" x14ac:dyDescent="0.25"/>
    <row r="260802" x14ac:dyDescent="0.25"/>
    <row r="260803" x14ac:dyDescent="0.25"/>
    <row r="260804" x14ac:dyDescent="0.25"/>
    <row r="260805" x14ac:dyDescent="0.25"/>
    <row r="260806" x14ac:dyDescent="0.25"/>
    <row r="260807" x14ac:dyDescent="0.25"/>
    <row r="260808" x14ac:dyDescent="0.25"/>
    <row r="260809" x14ac:dyDescent="0.25"/>
    <row r="260810" x14ac:dyDescent="0.25"/>
    <row r="260811" x14ac:dyDescent="0.25"/>
    <row r="260812" x14ac:dyDescent="0.25"/>
    <row r="260813" x14ac:dyDescent="0.25"/>
    <row r="260814" x14ac:dyDescent="0.25"/>
    <row r="260815" x14ac:dyDescent="0.25"/>
    <row r="260816" x14ac:dyDescent="0.25"/>
    <row r="260817" x14ac:dyDescent="0.25"/>
    <row r="260818" x14ac:dyDescent="0.25"/>
    <row r="260819" x14ac:dyDescent="0.25"/>
    <row r="260820" x14ac:dyDescent="0.25"/>
    <row r="260821" x14ac:dyDescent="0.25"/>
    <row r="260822" x14ac:dyDescent="0.25"/>
    <row r="260823" x14ac:dyDescent="0.25"/>
    <row r="260824" x14ac:dyDescent="0.25"/>
    <row r="260825" x14ac:dyDescent="0.25"/>
    <row r="260826" x14ac:dyDescent="0.25"/>
    <row r="260827" x14ac:dyDescent="0.25"/>
    <row r="260828" x14ac:dyDescent="0.25"/>
    <row r="260829" x14ac:dyDescent="0.25"/>
    <row r="260830" x14ac:dyDescent="0.25"/>
    <row r="260831" x14ac:dyDescent="0.25"/>
    <row r="260832" x14ac:dyDescent="0.25"/>
    <row r="260833" x14ac:dyDescent="0.25"/>
    <row r="260834" x14ac:dyDescent="0.25"/>
    <row r="260835" x14ac:dyDescent="0.25"/>
    <row r="260836" x14ac:dyDescent="0.25"/>
    <row r="260837" x14ac:dyDescent="0.25"/>
    <row r="260838" x14ac:dyDescent="0.25"/>
    <row r="260839" x14ac:dyDescent="0.25"/>
    <row r="260840" x14ac:dyDescent="0.25"/>
    <row r="260841" x14ac:dyDescent="0.25"/>
    <row r="260842" x14ac:dyDescent="0.25"/>
    <row r="260843" x14ac:dyDescent="0.25"/>
    <row r="260844" x14ac:dyDescent="0.25"/>
    <row r="260845" x14ac:dyDescent="0.25"/>
    <row r="260846" x14ac:dyDescent="0.25"/>
    <row r="260847" x14ac:dyDescent="0.25"/>
    <row r="260848" x14ac:dyDescent="0.25"/>
    <row r="260849" x14ac:dyDescent="0.25"/>
    <row r="260850" x14ac:dyDescent="0.25"/>
    <row r="260851" x14ac:dyDescent="0.25"/>
    <row r="260852" x14ac:dyDescent="0.25"/>
    <row r="260853" x14ac:dyDescent="0.25"/>
    <row r="260854" x14ac:dyDescent="0.25"/>
    <row r="260855" x14ac:dyDescent="0.25"/>
    <row r="260856" x14ac:dyDescent="0.25"/>
    <row r="260857" x14ac:dyDescent="0.25"/>
    <row r="260858" x14ac:dyDescent="0.25"/>
    <row r="260859" x14ac:dyDescent="0.25"/>
    <row r="260860" x14ac:dyDescent="0.25"/>
    <row r="260861" x14ac:dyDescent="0.25"/>
    <row r="260862" x14ac:dyDescent="0.25"/>
    <row r="260863" x14ac:dyDescent="0.25"/>
    <row r="260864" x14ac:dyDescent="0.25"/>
    <row r="260865" x14ac:dyDescent="0.25"/>
    <row r="260866" x14ac:dyDescent="0.25"/>
    <row r="260867" x14ac:dyDescent="0.25"/>
    <row r="260868" x14ac:dyDescent="0.25"/>
    <row r="260869" x14ac:dyDescent="0.25"/>
    <row r="260870" x14ac:dyDescent="0.25"/>
    <row r="260871" x14ac:dyDescent="0.25"/>
    <row r="260872" x14ac:dyDescent="0.25"/>
    <row r="260873" x14ac:dyDescent="0.25"/>
    <row r="260874" x14ac:dyDescent="0.25"/>
    <row r="260875" x14ac:dyDescent="0.25"/>
    <row r="260876" x14ac:dyDescent="0.25"/>
    <row r="260877" x14ac:dyDescent="0.25"/>
    <row r="260878" x14ac:dyDescent="0.25"/>
    <row r="260879" x14ac:dyDescent="0.25"/>
    <row r="260880" x14ac:dyDescent="0.25"/>
    <row r="260881" x14ac:dyDescent="0.25"/>
    <row r="260882" x14ac:dyDescent="0.25"/>
    <row r="260883" x14ac:dyDescent="0.25"/>
    <row r="260884" x14ac:dyDescent="0.25"/>
    <row r="260885" x14ac:dyDescent="0.25"/>
    <row r="260886" x14ac:dyDescent="0.25"/>
    <row r="260887" x14ac:dyDescent="0.25"/>
    <row r="260888" x14ac:dyDescent="0.25"/>
    <row r="260889" x14ac:dyDescent="0.25"/>
    <row r="260890" x14ac:dyDescent="0.25"/>
    <row r="260891" x14ac:dyDescent="0.25"/>
    <row r="260892" x14ac:dyDescent="0.25"/>
    <row r="260893" x14ac:dyDescent="0.25"/>
    <row r="260894" x14ac:dyDescent="0.25"/>
    <row r="260895" x14ac:dyDescent="0.25"/>
    <row r="260896" x14ac:dyDescent="0.25"/>
    <row r="260897" x14ac:dyDescent="0.25"/>
    <row r="260898" x14ac:dyDescent="0.25"/>
    <row r="260899" x14ac:dyDescent="0.25"/>
    <row r="260900" x14ac:dyDescent="0.25"/>
    <row r="260901" x14ac:dyDescent="0.25"/>
    <row r="260902" x14ac:dyDescent="0.25"/>
    <row r="260903" x14ac:dyDescent="0.25"/>
    <row r="260904" x14ac:dyDescent="0.25"/>
    <row r="260905" x14ac:dyDescent="0.25"/>
    <row r="260906" x14ac:dyDescent="0.25"/>
    <row r="260907" x14ac:dyDescent="0.25"/>
    <row r="260908" x14ac:dyDescent="0.25"/>
    <row r="260909" x14ac:dyDescent="0.25"/>
    <row r="260910" x14ac:dyDescent="0.25"/>
    <row r="260911" x14ac:dyDescent="0.25"/>
    <row r="260912" x14ac:dyDescent="0.25"/>
    <row r="260913" x14ac:dyDescent="0.25"/>
    <row r="260914" x14ac:dyDescent="0.25"/>
    <row r="260915" x14ac:dyDescent="0.25"/>
    <row r="260916" x14ac:dyDescent="0.25"/>
    <row r="260917" x14ac:dyDescent="0.25"/>
    <row r="260918" x14ac:dyDescent="0.25"/>
    <row r="260919" x14ac:dyDescent="0.25"/>
    <row r="260920" x14ac:dyDescent="0.25"/>
    <row r="260921" x14ac:dyDescent="0.25"/>
    <row r="260922" x14ac:dyDescent="0.25"/>
    <row r="260923" x14ac:dyDescent="0.25"/>
    <row r="260924" x14ac:dyDescent="0.25"/>
    <row r="260925" x14ac:dyDescent="0.25"/>
    <row r="260926" x14ac:dyDescent="0.25"/>
    <row r="260927" x14ac:dyDescent="0.25"/>
    <row r="260928" x14ac:dyDescent="0.25"/>
    <row r="260929" x14ac:dyDescent="0.25"/>
    <row r="260930" x14ac:dyDescent="0.25"/>
    <row r="260931" x14ac:dyDescent="0.25"/>
    <row r="260932" x14ac:dyDescent="0.25"/>
    <row r="260933" x14ac:dyDescent="0.25"/>
    <row r="260934" x14ac:dyDescent="0.25"/>
    <row r="260935" x14ac:dyDescent="0.25"/>
    <row r="260936" x14ac:dyDescent="0.25"/>
    <row r="260937" x14ac:dyDescent="0.25"/>
    <row r="260938" x14ac:dyDescent="0.25"/>
    <row r="260939" x14ac:dyDescent="0.25"/>
    <row r="260940" x14ac:dyDescent="0.25"/>
    <row r="260941" x14ac:dyDescent="0.25"/>
    <row r="260942" x14ac:dyDescent="0.25"/>
    <row r="260943" x14ac:dyDescent="0.25"/>
    <row r="260944" x14ac:dyDescent="0.25"/>
    <row r="260945" x14ac:dyDescent="0.25"/>
    <row r="260946" x14ac:dyDescent="0.25"/>
    <row r="260947" x14ac:dyDescent="0.25"/>
    <row r="260948" x14ac:dyDescent="0.25"/>
    <row r="260949" x14ac:dyDescent="0.25"/>
    <row r="260950" x14ac:dyDescent="0.25"/>
    <row r="260951" x14ac:dyDescent="0.25"/>
    <row r="260952" x14ac:dyDescent="0.25"/>
    <row r="260953" x14ac:dyDescent="0.25"/>
    <row r="260954" x14ac:dyDescent="0.25"/>
    <row r="260955" x14ac:dyDescent="0.25"/>
    <row r="260956" x14ac:dyDescent="0.25"/>
    <row r="260957" x14ac:dyDescent="0.25"/>
    <row r="260958" x14ac:dyDescent="0.25"/>
    <row r="260959" x14ac:dyDescent="0.25"/>
    <row r="260960" x14ac:dyDescent="0.25"/>
    <row r="260961" x14ac:dyDescent="0.25"/>
    <row r="260962" x14ac:dyDescent="0.25"/>
    <row r="260963" x14ac:dyDescent="0.25"/>
    <row r="260964" x14ac:dyDescent="0.25"/>
    <row r="260965" x14ac:dyDescent="0.25"/>
    <row r="260966" x14ac:dyDescent="0.25"/>
    <row r="260967" x14ac:dyDescent="0.25"/>
    <row r="260968" x14ac:dyDescent="0.25"/>
    <row r="260969" x14ac:dyDescent="0.25"/>
    <row r="260970" x14ac:dyDescent="0.25"/>
    <row r="260971" x14ac:dyDescent="0.25"/>
    <row r="260972" x14ac:dyDescent="0.25"/>
    <row r="260973" x14ac:dyDescent="0.25"/>
    <row r="260974" x14ac:dyDescent="0.25"/>
    <row r="260975" x14ac:dyDescent="0.25"/>
    <row r="260976" x14ac:dyDescent="0.25"/>
    <row r="260977" x14ac:dyDescent="0.25"/>
    <row r="260978" x14ac:dyDescent="0.25"/>
    <row r="260979" x14ac:dyDescent="0.25"/>
    <row r="260980" x14ac:dyDescent="0.25"/>
    <row r="260981" x14ac:dyDescent="0.25"/>
    <row r="260982" x14ac:dyDescent="0.25"/>
    <row r="260983" x14ac:dyDescent="0.25"/>
    <row r="260984" x14ac:dyDescent="0.25"/>
    <row r="260985" x14ac:dyDescent="0.25"/>
    <row r="260986" x14ac:dyDescent="0.25"/>
    <row r="260987" x14ac:dyDescent="0.25"/>
    <row r="260988" x14ac:dyDescent="0.25"/>
    <row r="260989" x14ac:dyDescent="0.25"/>
    <row r="260990" x14ac:dyDescent="0.25"/>
    <row r="260991" x14ac:dyDescent="0.25"/>
    <row r="260992" x14ac:dyDescent="0.25"/>
    <row r="260993" x14ac:dyDescent="0.25"/>
    <row r="260994" x14ac:dyDescent="0.25"/>
    <row r="260995" x14ac:dyDescent="0.25"/>
    <row r="260996" x14ac:dyDescent="0.25"/>
    <row r="260997" x14ac:dyDescent="0.25"/>
    <row r="260998" x14ac:dyDescent="0.25"/>
    <row r="260999" x14ac:dyDescent="0.25"/>
    <row r="261000" x14ac:dyDescent="0.25"/>
    <row r="261001" x14ac:dyDescent="0.25"/>
    <row r="261002" x14ac:dyDescent="0.25"/>
    <row r="261003" x14ac:dyDescent="0.25"/>
    <row r="261004" x14ac:dyDescent="0.25"/>
    <row r="261005" x14ac:dyDescent="0.25"/>
    <row r="261006" x14ac:dyDescent="0.25"/>
    <row r="261007" x14ac:dyDescent="0.25"/>
    <row r="261008" x14ac:dyDescent="0.25"/>
    <row r="261009" x14ac:dyDescent="0.25"/>
    <row r="261010" x14ac:dyDescent="0.25"/>
    <row r="261011" x14ac:dyDescent="0.25"/>
    <row r="261012" x14ac:dyDescent="0.25"/>
    <row r="261013" x14ac:dyDescent="0.25"/>
    <row r="261014" x14ac:dyDescent="0.25"/>
    <row r="261015" x14ac:dyDescent="0.25"/>
    <row r="261016" x14ac:dyDescent="0.25"/>
    <row r="261017" x14ac:dyDescent="0.25"/>
    <row r="261018" x14ac:dyDescent="0.25"/>
    <row r="261019" x14ac:dyDescent="0.25"/>
    <row r="261020" x14ac:dyDescent="0.25"/>
    <row r="261021" x14ac:dyDescent="0.25"/>
    <row r="261022" x14ac:dyDescent="0.25"/>
    <row r="261023" x14ac:dyDescent="0.25"/>
    <row r="261024" x14ac:dyDescent="0.25"/>
    <row r="261025" x14ac:dyDescent="0.25"/>
    <row r="261026" x14ac:dyDescent="0.25"/>
    <row r="261027" x14ac:dyDescent="0.25"/>
    <row r="261028" x14ac:dyDescent="0.25"/>
    <row r="261029" x14ac:dyDescent="0.25"/>
    <row r="261030" x14ac:dyDescent="0.25"/>
    <row r="261031" x14ac:dyDescent="0.25"/>
    <row r="261032" x14ac:dyDescent="0.25"/>
    <row r="261033" x14ac:dyDescent="0.25"/>
    <row r="261034" x14ac:dyDescent="0.25"/>
    <row r="261035" x14ac:dyDescent="0.25"/>
    <row r="261036" x14ac:dyDescent="0.25"/>
    <row r="261037" x14ac:dyDescent="0.25"/>
    <row r="261038" x14ac:dyDescent="0.25"/>
    <row r="261039" x14ac:dyDescent="0.25"/>
    <row r="261040" x14ac:dyDescent="0.25"/>
    <row r="261041" x14ac:dyDescent="0.25"/>
    <row r="261042" x14ac:dyDescent="0.25"/>
    <row r="261043" x14ac:dyDescent="0.25"/>
    <row r="261044" x14ac:dyDescent="0.25"/>
    <row r="261045" x14ac:dyDescent="0.25"/>
    <row r="261046" x14ac:dyDescent="0.25"/>
    <row r="261047" x14ac:dyDescent="0.25"/>
    <row r="261048" x14ac:dyDescent="0.25"/>
    <row r="261049" x14ac:dyDescent="0.25"/>
    <row r="261050" x14ac:dyDescent="0.25"/>
    <row r="261051" x14ac:dyDescent="0.25"/>
    <row r="261052" x14ac:dyDescent="0.25"/>
    <row r="261053" x14ac:dyDescent="0.25"/>
    <row r="261054" x14ac:dyDescent="0.25"/>
    <row r="261055" x14ac:dyDescent="0.25"/>
    <row r="261056" x14ac:dyDescent="0.25"/>
    <row r="261057" x14ac:dyDescent="0.25"/>
    <row r="261058" x14ac:dyDescent="0.25"/>
    <row r="261059" x14ac:dyDescent="0.25"/>
    <row r="261060" x14ac:dyDescent="0.25"/>
    <row r="261061" x14ac:dyDescent="0.25"/>
    <row r="261062" x14ac:dyDescent="0.25"/>
    <row r="261063" x14ac:dyDescent="0.25"/>
    <row r="261064" x14ac:dyDescent="0.25"/>
    <row r="261065" x14ac:dyDescent="0.25"/>
    <row r="261066" x14ac:dyDescent="0.25"/>
    <row r="261067" x14ac:dyDescent="0.25"/>
    <row r="261068" x14ac:dyDescent="0.25"/>
    <row r="261069" x14ac:dyDescent="0.25"/>
    <row r="261070" x14ac:dyDescent="0.25"/>
    <row r="261071" x14ac:dyDescent="0.25"/>
    <row r="261072" x14ac:dyDescent="0.25"/>
    <row r="261073" x14ac:dyDescent="0.25"/>
    <row r="261074" x14ac:dyDescent="0.25"/>
    <row r="261075" x14ac:dyDescent="0.25"/>
    <row r="261076" x14ac:dyDescent="0.25"/>
    <row r="261077" x14ac:dyDescent="0.25"/>
    <row r="261078" x14ac:dyDescent="0.25"/>
    <row r="261079" x14ac:dyDescent="0.25"/>
    <row r="261080" x14ac:dyDescent="0.25"/>
    <row r="261081" x14ac:dyDescent="0.25"/>
    <row r="261082" x14ac:dyDescent="0.25"/>
    <row r="261083" x14ac:dyDescent="0.25"/>
    <row r="261084" x14ac:dyDescent="0.25"/>
    <row r="261085" x14ac:dyDescent="0.25"/>
    <row r="261086" x14ac:dyDescent="0.25"/>
    <row r="261087" x14ac:dyDescent="0.25"/>
    <row r="261088" x14ac:dyDescent="0.25"/>
    <row r="261089" x14ac:dyDescent="0.25"/>
    <row r="261090" x14ac:dyDescent="0.25"/>
    <row r="261091" x14ac:dyDescent="0.25"/>
    <row r="261092" x14ac:dyDescent="0.25"/>
    <row r="261093" x14ac:dyDescent="0.25"/>
    <row r="261094" x14ac:dyDescent="0.25"/>
    <row r="261095" x14ac:dyDescent="0.25"/>
    <row r="261096" x14ac:dyDescent="0.25"/>
    <row r="261097" x14ac:dyDescent="0.25"/>
    <row r="261098" x14ac:dyDescent="0.25"/>
    <row r="261099" x14ac:dyDescent="0.25"/>
    <row r="261100" x14ac:dyDescent="0.25"/>
    <row r="261101" x14ac:dyDescent="0.25"/>
    <row r="261102" x14ac:dyDescent="0.25"/>
    <row r="261103" x14ac:dyDescent="0.25"/>
    <row r="261104" x14ac:dyDescent="0.25"/>
    <row r="261105" x14ac:dyDescent="0.25"/>
    <row r="261106" x14ac:dyDescent="0.25"/>
    <row r="261107" x14ac:dyDescent="0.25"/>
    <row r="261108" x14ac:dyDescent="0.25"/>
    <row r="261109" x14ac:dyDescent="0.25"/>
    <row r="261110" x14ac:dyDescent="0.25"/>
    <row r="261111" x14ac:dyDescent="0.25"/>
    <row r="261112" x14ac:dyDescent="0.25"/>
    <row r="261113" x14ac:dyDescent="0.25"/>
    <row r="261114" x14ac:dyDescent="0.25"/>
    <row r="261115" x14ac:dyDescent="0.25"/>
    <row r="261116" x14ac:dyDescent="0.25"/>
    <row r="261117" x14ac:dyDescent="0.25"/>
    <row r="261118" x14ac:dyDescent="0.25"/>
    <row r="261119" x14ac:dyDescent="0.25"/>
    <row r="261120" x14ac:dyDescent="0.25"/>
    <row r="261121" x14ac:dyDescent="0.25"/>
    <row r="261122" x14ac:dyDescent="0.25"/>
    <row r="261123" x14ac:dyDescent="0.25"/>
    <row r="261124" x14ac:dyDescent="0.25"/>
    <row r="261125" x14ac:dyDescent="0.25"/>
    <row r="261126" x14ac:dyDescent="0.25"/>
    <row r="261127" x14ac:dyDescent="0.25"/>
    <row r="261128" x14ac:dyDescent="0.25"/>
    <row r="261129" x14ac:dyDescent="0.25"/>
    <row r="261130" x14ac:dyDescent="0.25"/>
    <row r="261131" x14ac:dyDescent="0.25"/>
    <row r="261132" x14ac:dyDescent="0.25"/>
    <row r="261133" x14ac:dyDescent="0.25"/>
    <row r="261134" x14ac:dyDescent="0.25"/>
    <row r="261135" x14ac:dyDescent="0.25"/>
    <row r="261136" x14ac:dyDescent="0.25"/>
    <row r="261137" x14ac:dyDescent="0.25"/>
    <row r="261138" x14ac:dyDescent="0.25"/>
    <row r="261139" x14ac:dyDescent="0.25"/>
    <row r="261140" x14ac:dyDescent="0.25"/>
    <row r="261141" x14ac:dyDescent="0.25"/>
    <row r="261142" x14ac:dyDescent="0.25"/>
    <row r="261143" x14ac:dyDescent="0.25"/>
    <row r="261144" x14ac:dyDescent="0.25"/>
    <row r="261145" x14ac:dyDescent="0.25"/>
    <row r="261146" x14ac:dyDescent="0.25"/>
    <row r="261147" x14ac:dyDescent="0.25"/>
    <row r="261148" x14ac:dyDescent="0.25"/>
    <row r="261149" x14ac:dyDescent="0.25"/>
    <row r="261150" x14ac:dyDescent="0.25"/>
    <row r="261151" x14ac:dyDescent="0.25"/>
    <row r="261152" x14ac:dyDescent="0.25"/>
    <row r="261153" x14ac:dyDescent="0.25"/>
    <row r="261154" x14ac:dyDescent="0.25"/>
    <row r="261155" x14ac:dyDescent="0.25"/>
    <row r="261156" x14ac:dyDescent="0.25"/>
    <row r="261157" x14ac:dyDescent="0.25"/>
    <row r="261158" x14ac:dyDescent="0.25"/>
    <row r="261159" x14ac:dyDescent="0.25"/>
    <row r="261160" x14ac:dyDescent="0.25"/>
    <row r="261161" x14ac:dyDescent="0.25"/>
    <row r="261162" x14ac:dyDescent="0.25"/>
    <row r="261163" x14ac:dyDescent="0.25"/>
    <row r="261164" x14ac:dyDescent="0.25"/>
    <row r="261165" x14ac:dyDescent="0.25"/>
    <row r="261166" x14ac:dyDescent="0.25"/>
    <row r="261167" x14ac:dyDescent="0.25"/>
    <row r="261168" x14ac:dyDescent="0.25"/>
    <row r="261169" x14ac:dyDescent="0.25"/>
    <row r="261170" x14ac:dyDescent="0.25"/>
    <row r="261171" x14ac:dyDescent="0.25"/>
    <row r="261172" x14ac:dyDescent="0.25"/>
    <row r="261173" x14ac:dyDescent="0.25"/>
    <row r="261174" x14ac:dyDescent="0.25"/>
    <row r="261175" x14ac:dyDescent="0.25"/>
    <row r="261176" x14ac:dyDescent="0.25"/>
    <row r="261177" x14ac:dyDescent="0.25"/>
    <row r="261178" x14ac:dyDescent="0.25"/>
    <row r="261179" x14ac:dyDescent="0.25"/>
    <row r="261180" x14ac:dyDescent="0.25"/>
    <row r="261181" x14ac:dyDescent="0.25"/>
    <row r="261182" x14ac:dyDescent="0.25"/>
    <row r="261183" x14ac:dyDescent="0.25"/>
    <row r="261184" x14ac:dyDescent="0.25"/>
    <row r="261185" x14ac:dyDescent="0.25"/>
    <row r="261186" x14ac:dyDescent="0.25"/>
    <row r="261187" x14ac:dyDescent="0.25"/>
    <row r="261188" x14ac:dyDescent="0.25"/>
    <row r="261189" x14ac:dyDescent="0.25"/>
    <row r="261190" x14ac:dyDescent="0.25"/>
    <row r="261191" x14ac:dyDescent="0.25"/>
    <row r="261192" x14ac:dyDescent="0.25"/>
    <row r="261193" x14ac:dyDescent="0.25"/>
    <row r="261194" x14ac:dyDescent="0.25"/>
    <row r="261195" x14ac:dyDescent="0.25"/>
    <row r="261196" x14ac:dyDescent="0.25"/>
    <row r="261197" x14ac:dyDescent="0.25"/>
    <row r="261198" x14ac:dyDescent="0.25"/>
    <row r="261199" x14ac:dyDescent="0.25"/>
    <row r="261200" x14ac:dyDescent="0.25"/>
    <row r="261201" x14ac:dyDescent="0.25"/>
    <row r="261202" x14ac:dyDescent="0.25"/>
    <row r="261203" x14ac:dyDescent="0.25"/>
    <row r="261204" x14ac:dyDescent="0.25"/>
    <row r="261205" x14ac:dyDescent="0.25"/>
    <row r="261206" x14ac:dyDescent="0.25"/>
    <row r="261207" x14ac:dyDescent="0.25"/>
    <row r="261208" x14ac:dyDescent="0.25"/>
    <row r="261209" x14ac:dyDescent="0.25"/>
    <row r="261210" x14ac:dyDescent="0.25"/>
    <row r="261211" x14ac:dyDescent="0.25"/>
    <row r="261212" x14ac:dyDescent="0.25"/>
    <row r="261213" x14ac:dyDescent="0.25"/>
    <row r="261214" x14ac:dyDescent="0.25"/>
    <row r="261215" x14ac:dyDescent="0.25"/>
    <row r="261216" x14ac:dyDescent="0.25"/>
    <row r="261217" x14ac:dyDescent="0.25"/>
    <row r="261218" x14ac:dyDescent="0.25"/>
    <row r="261219" x14ac:dyDescent="0.25"/>
    <row r="261220" x14ac:dyDescent="0.25"/>
    <row r="261221" x14ac:dyDescent="0.25"/>
    <row r="261222" x14ac:dyDescent="0.25"/>
    <row r="261223" x14ac:dyDescent="0.25"/>
    <row r="261224" x14ac:dyDescent="0.25"/>
    <row r="261225" x14ac:dyDescent="0.25"/>
    <row r="261226" x14ac:dyDescent="0.25"/>
    <row r="261227" x14ac:dyDescent="0.25"/>
    <row r="261228" x14ac:dyDescent="0.25"/>
    <row r="261229" x14ac:dyDescent="0.25"/>
    <row r="261230" x14ac:dyDescent="0.25"/>
    <row r="261231" x14ac:dyDescent="0.25"/>
    <row r="261232" x14ac:dyDescent="0.25"/>
    <row r="261233" x14ac:dyDescent="0.25"/>
    <row r="261234" x14ac:dyDescent="0.25"/>
    <row r="261235" x14ac:dyDescent="0.25"/>
    <row r="261236" x14ac:dyDescent="0.25"/>
    <row r="261237" x14ac:dyDescent="0.25"/>
    <row r="261238" x14ac:dyDescent="0.25"/>
    <row r="261239" x14ac:dyDescent="0.25"/>
    <row r="261240" x14ac:dyDescent="0.25"/>
    <row r="261241" x14ac:dyDescent="0.25"/>
    <row r="261242" x14ac:dyDescent="0.25"/>
    <row r="261243" x14ac:dyDescent="0.25"/>
    <row r="261244" x14ac:dyDescent="0.25"/>
    <row r="261245" x14ac:dyDescent="0.25"/>
    <row r="261246" x14ac:dyDescent="0.25"/>
    <row r="261247" x14ac:dyDescent="0.25"/>
    <row r="261248" x14ac:dyDescent="0.25"/>
    <row r="261249" x14ac:dyDescent="0.25"/>
    <row r="261250" x14ac:dyDescent="0.25"/>
    <row r="261251" x14ac:dyDescent="0.25"/>
    <row r="261252" x14ac:dyDescent="0.25"/>
    <row r="261253" x14ac:dyDescent="0.25"/>
    <row r="261254" x14ac:dyDescent="0.25"/>
    <row r="261255" x14ac:dyDescent="0.25"/>
    <row r="261256" x14ac:dyDescent="0.25"/>
    <row r="261257" x14ac:dyDescent="0.25"/>
    <row r="261258" x14ac:dyDescent="0.25"/>
    <row r="261259" x14ac:dyDescent="0.25"/>
    <row r="261260" x14ac:dyDescent="0.25"/>
    <row r="261261" x14ac:dyDescent="0.25"/>
    <row r="261262" x14ac:dyDescent="0.25"/>
    <row r="261263" x14ac:dyDescent="0.25"/>
    <row r="261264" x14ac:dyDescent="0.25"/>
    <row r="261265" x14ac:dyDescent="0.25"/>
    <row r="261266" x14ac:dyDescent="0.25"/>
    <row r="261267" x14ac:dyDescent="0.25"/>
    <row r="261268" x14ac:dyDescent="0.25"/>
    <row r="261269" x14ac:dyDescent="0.25"/>
    <row r="261270" x14ac:dyDescent="0.25"/>
    <row r="261271" x14ac:dyDescent="0.25"/>
    <row r="261272" x14ac:dyDescent="0.25"/>
    <row r="261273" x14ac:dyDescent="0.25"/>
    <row r="261274" x14ac:dyDescent="0.25"/>
    <row r="261275" x14ac:dyDescent="0.25"/>
    <row r="261276" x14ac:dyDescent="0.25"/>
    <row r="261277" x14ac:dyDescent="0.25"/>
    <row r="261278" x14ac:dyDescent="0.25"/>
    <row r="261279" x14ac:dyDescent="0.25"/>
    <row r="261280" x14ac:dyDescent="0.25"/>
    <row r="261281" x14ac:dyDescent="0.25"/>
    <row r="261282" x14ac:dyDescent="0.25"/>
    <row r="261283" x14ac:dyDescent="0.25"/>
    <row r="261284" x14ac:dyDescent="0.25"/>
    <row r="261285" x14ac:dyDescent="0.25"/>
    <row r="261286" x14ac:dyDescent="0.25"/>
    <row r="261287" x14ac:dyDescent="0.25"/>
    <row r="261288" x14ac:dyDescent="0.25"/>
    <row r="261289" x14ac:dyDescent="0.25"/>
    <row r="261290" x14ac:dyDescent="0.25"/>
    <row r="261291" x14ac:dyDescent="0.25"/>
    <row r="261292" x14ac:dyDescent="0.25"/>
    <row r="261293" x14ac:dyDescent="0.25"/>
    <row r="261294" x14ac:dyDescent="0.25"/>
    <row r="261295" x14ac:dyDescent="0.25"/>
    <row r="261296" x14ac:dyDescent="0.25"/>
    <row r="261297" x14ac:dyDescent="0.25"/>
    <row r="261298" x14ac:dyDescent="0.25"/>
    <row r="261299" x14ac:dyDescent="0.25"/>
    <row r="261300" x14ac:dyDescent="0.25"/>
    <row r="261301" x14ac:dyDescent="0.25"/>
    <row r="261302" x14ac:dyDescent="0.25"/>
    <row r="261303" x14ac:dyDescent="0.25"/>
    <row r="261304" x14ac:dyDescent="0.25"/>
    <row r="261305" x14ac:dyDescent="0.25"/>
    <row r="261306" x14ac:dyDescent="0.25"/>
    <row r="261307" x14ac:dyDescent="0.25"/>
    <row r="261308" x14ac:dyDescent="0.25"/>
    <row r="261309" x14ac:dyDescent="0.25"/>
    <row r="261310" x14ac:dyDescent="0.25"/>
    <row r="261311" x14ac:dyDescent="0.25"/>
    <row r="261312" x14ac:dyDescent="0.25"/>
    <row r="261313" x14ac:dyDescent="0.25"/>
    <row r="261314" x14ac:dyDescent="0.25"/>
    <row r="261315" x14ac:dyDescent="0.25"/>
    <row r="261316" x14ac:dyDescent="0.25"/>
    <row r="261317" x14ac:dyDescent="0.25"/>
    <row r="261318" x14ac:dyDescent="0.25"/>
    <row r="261319" x14ac:dyDescent="0.25"/>
    <row r="261320" x14ac:dyDescent="0.25"/>
    <row r="261321" x14ac:dyDescent="0.25"/>
    <row r="261322" x14ac:dyDescent="0.25"/>
    <row r="261323" x14ac:dyDescent="0.25"/>
    <row r="261324" x14ac:dyDescent="0.25"/>
    <row r="261325" x14ac:dyDescent="0.25"/>
    <row r="261326" x14ac:dyDescent="0.25"/>
    <row r="261327" x14ac:dyDescent="0.25"/>
    <row r="261328" x14ac:dyDescent="0.25"/>
    <row r="261329" x14ac:dyDescent="0.25"/>
    <row r="261330" x14ac:dyDescent="0.25"/>
    <row r="261331" x14ac:dyDescent="0.25"/>
    <row r="261332" x14ac:dyDescent="0.25"/>
    <row r="261333" x14ac:dyDescent="0.25"/>
    <row r="261334" x14ac:dyDescent="0.25"/>
    <row r="261335" x14ac:dyDescent="0.25"/>
    <row r="261336" x14ac:dyDescent="0.25"/>
    <row r="261337" x14ac:dyDescent="0.25"/>
    <row r="261338" x14ac:dyDescent="0.25"/>
    <row r="261339" x14ac:dyDescent="0.25"/>
    <row r="261340" x14ac:dyDescent="0.25"/>
    <row r="261341" x14ac:dyDescent="0.25"/>
    <row r="261342" x14ac:dyDescent="0.25"/>
    <row r="261343" x14ac:dyDescent="0.25"/>
    <row r="261344" x14ac:dyDescent="0.25"/>
    <row r="261345" x14ac:dyDescent="0.25"/>
    <row r="261346" x14ac:dyDescent="0.25"/>
    <row r="261347" x14ac:dyDescent="0.25"/>
    <row r="261348" x14ac:dyDescent="0.25"/>
    <row r="261349" x14ac:dyDescent="0.25"/>
    <row r="261350" x14ac:dyDescent="0.25"/>
    <row r="261351" x14ac:dyDescent="0.25"/>
    <row r="261352" x14ac:dyDescent="0.25"/>
    <row r="261353" x14ac:dyDescent="0.25"/>
    <row r="261354" x14ac:dyDescent="0.25"/>
    <row r="261355" x14ac:dyDescent="0.25"/>
    <row r="261356" x14ac:dyDescent="0.25"/>
    <row r="261357" x14ac:dyDescent="0.25"/>
    <row r="261358" x14ac:dyDescent="0.25"/>
    <row r="261359" x14ac:dyDescent="0.25"/>
    <row r="261360" x14ac:dyDescent="0.25"/>
    <row r="261361" x14ac:dyDescent="0.25"/>
    <row r="261362" x14ac:dyDescent="0.25"/>
    <row r="261363" x14ac:dyDescent="0.25"/>
    <row r="261364" x14ac:dyDescent="0.25"/>
    <row r="261365" x14ac:dyDescent="0.25"/>
    <row r="261366" x14ac:dyDescent="0.25"/>
    <row r="261367" x14ac:dyDescent="0.25"/>
    <row r="261368" x14ac:dyDescent="0.25"/>
    <row r="261369" x14ac:dyDescent="0.25"/>
    <row r="261370" x14ac:dyDescent="0.25"/>
    <row r="261371" x14ac:dyDescent="0.25"/>
    <row r="261372" x14ac:dyDescent="0.25"/>
    <row r="261373" x14ac:dyDescent="0.25"/>
    <row r="261374" x14ac:dyDescent="0.25"/>
    <row r="261375" x14ac:dyDescent="0.25"/>
    <row r="261376" x14ac:dyDescent="0.25"/>
    <row r="261377" x14ac:dyDescent="0.25"/>
    <row r="261378" x14ac:dyDescent="0.25"/>
    <row r="261379" x14ac:dyDescent="0.25"/>
    <row r="261380" x14ac:dyDescent="0.25"/>
    <row r="261381" x14ac:dyDescent="0.25"/>
    <row r="261382" x14ac:dyDescent="0.25"/>
    <row r="261383" x14ac:dyDescent="0.25"/>
    <row r="261384" x14ac:dyDescent="0.25"/>
    <row r="261385" x14ac:dyDescent="0.25"/>
    <row r="261386" x14ac:dyDescent="0.25"/>
    <row r="261387" x14ac:dyDescent="0.25"/>
    <row r="261388" x14ac:dyDescent="0.25"/>
    <row r="261389" x14ac:dyDescent="0.25"/>
    <row r="261390" x14ac:dyDescent="0.25"/>
    <row r="261391" x14ac:dyDescent="0.25"/>
    <row r="261392" x14ac:dyDescent="0.25"/>
    <row r="261393" x14ac:dyDescent="0.25"/>
    <row r="261394" x14ac:dyDescent="0.25"/>
    <row r="261395" x14ac:dyDescent="0.25"/>
    <row r="261396" x14ac:dyDescent="0.25"/>
    <row r="261397" x14ac:dyDescent="0.25"/>
    <row r="261398" x14ac:dyDescent="0.25"/>
    <row r="261399" x14ac:dyDescent="0.25"/>
    <row r="261400" x14ac:dyDescent="0.25"/>
    <row r="261401" x14ac:dyDescent="0.25"/>
    <row r="261402" x14ac:dyDescent="0.25"/>
    <row r="261403" x14ac:dyDescent="0.25"/>
    <row r="261404" x14ac:dyDescent="0.25"/>
    <row r="261405" x14ac:dyDescent="0.25"/>
    <row r="261406" x14ac:dyDescent="0.25"/>
    <row r="261407" x14ac:dyDescent="0.25"/>
    <row r="261408" x14ac:dyDescent="0.25"/>
    <row r="261409" x14ac:dyDescent="0.25"/>
    <row r="261410" x14ac:dyDescent="0.25"/>
    <row r="261411" x14ac:dyDescent="0.25"/>
    <row r="261412" x14ac:dyDescent="0.25"/>
    <row r="261413" x14ac:dyDescent="0.25"/>
    <row r="261414" x14ac:dyDescent="0.25"/>
    <row r="261415" x14ac:dyDescent="0.25"/>
    <row r="261416" x14ac:dyDescent="0.25"/>
    <row r="261417" x14ac:dyDescent="0.25"/>
    <row r="261418" x14ac:dyDescent="0.25"/>
    <row r="261419" x14ac:dyDescent="0.25"/>
    <row r="261420" x14ac:dyDescent="0.25"/>
    <row r="261421" x14ac:dyDescent="0.25"/>
    <row r="261422" x14ac:dyDescent="0.25"/>
    <row r="261423" x14ac:dyDescent="0.25"/>
    <row r="261424" x14ac:dyDescent="0.25"/>
    <row r="261425" x14ac:dyDescent="0.25"/>
    <row r="261426" x14ac:dyDescent="0.25"/>
    <row r="261427" x14ac:dyDescent="0.25"/>
    <row r="261428" x14ac:dyDescent="0.25"/>
    <row r="261429" x14ac:dyDescent="0.25"/>
    <row r="261430" x14ac:dyDescent="0.25"/>
    <row r="261431" x14ac:dyDescent="0.25"/>
    <row r="261432" x14ac:dyDescent="0.25"/>
    <row r="261433" x14ac:dyDescent="0.25"/>
    <row r="261434" x14ac:dyDescent="0.25"/>
    <row r="261435" x14ac:dyDescent="0.25"/>
    <row r="261436" x14ac:dyDescent="0.25"/>
    <row r="261437" x14ac:dyDescent="0.25"/>
    <row r="261438" x14ac:dyDescent="0.25"/>
    <row r="261439" x14ac:dyDescent="0.25"/>
    <row r="261440" x14ac:dyDescent="0.25"/>
    <row r="261441" x14ac:dyDescent="0.25"/>
    <row r="261442" x14ac:dyDescent="0.25"/>
    <row r="261443" x14ac:dyDescent="0.25"/>
    <row r="261444" x14ac:dyDescent="0.25"/>
    <row r="261445" x14ac:dyDescent="0.25"/>
    <row r="261446" x14ac:dyDescent="0.25"/>
    <row r="261447" x14ac:dyDescent="0.25"/>
    <row r="261448" x14ac:dyDescent="0.25"/>
    <row r="261449" x14ac:dyDescent="0.25"/>
    <row r="261450" x14ac:dyDescent="0.25"/>
    <row r="261451" x14ac:dyDescent="0.25"/>
    <row r="261452" x14ac:dyDescent="0.25"/>
    <row r="261453" x14ac:dyDescent="0.25"/>
    <row r="261454" x14ac:dyDescent="0.25"/>
    <row r="261455" x14ac:dyDescent="0.25"/>
    <row r="261456" x14ac:dyDescent="0.25"/>
    <row r="261457" x14ac:dyDescent="0.25"/>
    <row r="261458" x14ac:dyDescent="0.25"/>
    <row r="261459" x14ac:dyDescent="0.25"/>
    <row r="261460" x14ac:dyDescent="0.25"/>
    <row r="261461" x14ac:dyDescent="0.25"/>
    <row r="261462" x14ac:dyDescent="0.25"/>
    <row r="261463" x14ac:dyDescent="0.25"/>
    <row r="261464" x14ac:dyDescent="0.25"/>
    <row r="261465" x14ac:dyDescent="0.25"/>
    <row r="261466" x14ac:dyDescent="0.25"/>
    <row r="261467" x14ac:dyDescent="0.25"/>
    <row r="261468" x14ac:dyDescent="0.25"/>
    <row r="261469" x14ac:dyDescent="0.25"/>
    <row r="261470" x14ac:dyDescent="0.25"/>
    <row r="261471" x14ac:dyDescent="0.25"/>
    <row r="261472" x14ac:dyDescent="0.25"/>
    <row r="261473" x14ac:dyDescent="0.25"/>
    <row r="261474" x14ac:dyDescent="0.25"/>
    <row r="261475" x14ac:dyDescent="0.25"/>
    <row r="261476" x14ac:dyDescent="0.25"/>
    <row r="261477" x14ac:dyDescent="0.25"/>
    <row r="261478" x14ac:dyDescent="0.25"/>
    <row r="261479" x14ac:dyDescent="0.25"/>
    <row r="261480" x14ac:dyDescent="0.25"/>
    <row r="261481" x14ac:dyDescent="0.25"/>
    <row r="261482" x14ac:dyDescent="0.25"/>
    <row r="261483" x14ac:dyDescent="0.25"/>
    <row r="261484" x14ac:dyDescent="0.25"/>
    <row r="261485" x14ac:dyDescent="0.25"/>
    <row r="261486" x14ac:dyDescent="0.25"/>
    <row r="261487" x14ac:dyDescent="0.25"/>
    <row r="261488" x14ac:dyDescent="0.25"/>
    <row r="261489" x14ac:dyDescent="0.25"/>
    <row r="261490" x14ac:dyDescent="0.25"/>
    <row r="261491" x14ac:dyDescent="0.25"/>
    <row r="261492" x14ac:dyDescent="0.25"/>
    <row r="261493" x14ac:dyDescent="0.25"/>
    <row r="261494" x14ac:dyDescent="0.25"/>
    <row r="261495" x14ac:dyDescent="0.25"/>
    <row r="261496" x14ac:dyDescent="0.25"/>
    <row r="261497" x14ac:dyDescent="0.25"/>
    <row r="261498" x14ac:dyDescent="0.25"/>
    <row r="261499" x14ac:dyDescent="0.25"/>
    <row r="261500" x14ac:dyDescent="0.25"/>
    <row r="261501" x14ac:dyDescent="0.25"/>
    <row r="261502" x14ac:dyDescent="0.25"/>
    <row r="261503" x14ac:dyDescent="0.25"/>
    <row r="261504" x14ac:dyDescent="0.25"/>
    <row r="261505" x14ac:dyDescent="0.25"/>
    <row r="261506" x14ac:dyDescent="0.25"/>
    <row r="261507" x14ac:dyDescent="0.25"/>
    <row r="261508" x14ac:dyDescent="0.25"/>
    <row r="261509" x14ac:dyDescent="0.25"/>
    <row r="261510" x14ac:dyDescent="0.25"/>
    <row r="261511" x14ac:dyDescent="0.25"/>
    <row r="261512" x14ac:dyDescent="0.25"/>
    <row r="261513" x14ac:dyDescent="0.25"/>
    <row r="261514" x14ac:dyDescent="0.25"/>
    <row r="261515" x14ac:dyDescent="0.25"/>
    <row r="261516" x14ac:dyDescent="0.25"/>
    <row r="261517" x14ac:dyDescent="0.25"/>
    <row r="261518" x14ac:dyDescent="0.25"/>
    <row r="261519" x14ac:dyDescent="0.25"/>
    <row r="261520" x14ac:dyDescent="0.25"/>
    <row r="261521" x14ac:dyDescent="0.25"/>
    <row r="261522" x14ac:dyDescent="0.25"/>
    <row r="261523" x14ac:dyDescent="0.25"/>
    <row r="261524" x14ac:dyDescent="0.25"/>
    <row r="261525" x14ac:dyDescent="0.25"/>
    <row r="261526" x14ac:dyDescent="0.25"/>
    <row r="261527" x14ac:dyDescent="0.25"/>
    <row r="261528" x14ac:dyDescent="0.25"/>
    <row r="261529" x14ac:dyDescent="0.25"/>
    <row r="261530" x14ac:dyDescent="0.25"/>
    <row r="261531" x14ac:dyDescent="0.25"/>
    <row r="261532" x14ac:dyDescent="0.25"/>
    <row r="261533" x14ac:dyDescent="0.25"/>
    <row r="261534" x14ac:dyDescent="0.25"/>
    <row r="261535" x14ac:dyDescent="0.25"/>
    <row r="261536" x14ac:dyDescent="0.25"/>
    <row r="261537" x14ac:dyDescent="0.25"/>
    <row r="261538" x14ac:dyDescent="0.25"/>
    <row r="261539" x14ac:dyDescent="0.25"/>
    <row r="261540" x14ac:dyDescent="0.25"/>
    <row r="261541" x14ac:dyDescent="0.25"/>
    <row r="261542" x14ac:dyDescent="0.25"/>
    <row r="261543" x14ac:dyDescent="0.25"/>
    <row r="261544" x14ac:dyDescent="0.25"/>
    <row r="261545" x14ac:dyDescent="0.25"/>
    <row r="261546" x14ac:dyDescent="0.25"/>
    <row r="261547" x14ac:dyDescent="0.25"/>
    <row r="261548" x14ac:dyDescent="0.25"/>
    <row r="261549" x14ac:dyDescent="0.25"/>
    <row r="261550" x14ac:dyDescent="0.25"/>
    <row r="261551" x14ac:dyDescent="0.25"/>
    <row r="261552" x14ac:dyDescent="0.25"/>
    <row r="261553" x14ac:dyDescent="0.25"/>
    <row r="261554" x14ac:dyDescent="0.25"/>
    <row r="261555" x14ac:dyDescent="0.25"/>
    <row r="261556" x14ac:dyDescent="0.25"/>
    <row r="261557" x14ac:dyDescent="0.25"/>
    <row r="261558" x14ac:dyDescent="0.25"/>
    <row r="261559" x14ac:dyDescent="0.25"/>
    <row r="261560" x14ac:dyDescent="0.25"/>
    <row r="261561" x14ac:dyDescent="0.25"/>
    <row r="261562" x14ac:dyDescent="0.25"/>
    <row r="261563" x14ac:dyDescent="0.25"/>
    <row r="261564" x14ac:dyDescent="0.25"/>
    <row r="261565" x14ac:dyDescent="0.25"/>
    <row r="261566" x14ac:dyDescent="0.25"/>
    <row r="261567" x14ac:dyDescent="0.25"/>
    <row r="261568" x14ac:dyDescent="0.25"/>
    <row r="261569" x14ac:dyDescent="0.25"/>
    <row r="261570" x14ac:dyDescent="0.25"/>
    <row r="261571" x14ac:dyDescent="0.25"/>
    <row r="261572" x14ac:dyDescent="0.25"/>
    <row r="261573" x14ac:dyDescent="0.25"/>
    <row r="261574" x14ac:dyDescent="0.25"/>
    <row r="261575" x14ac:dyDescent="0.25"/>
    <row r="261576" x14ac:dyDescent="0.25"/>
    <row r="261577" x14ac:dyDescent="0.25"/>
    <row r="261578" x14ac:dyDescent="0.25"/>
    <row r="261579" x14ac:dyDescent="0.25"/>
    <row r="261580" x14ac:dyDescent="0.25"/>
    <row r="261581" x14ac:dyDescent="0.25"/>
    <row r="261582" x14ac:dyDescent="0.25"/>
    <row r="261583" x14ac:dyDescent="0.25"/>
    <row r="261584" x14ac:dyDescent="0.25"/>
    <row r="261585" x14ac:dyDescent="0.25"/>
    <row r="261586" x14ac:dyDescent="0.25"/>
    <row r="261587" x14ac:dyDescent="0.25"/>
    <row r="261588" x14ac:dyDescent="0.25"/>
    <row r="261589" x14ac:dyDescent="0.25"/>
    <row r="261590" x14ac:dyDescent="0.25"/>
    <row r="261591" x14ac:dyDescent="0.25"/>
    <row r="261592" x14ac:dyDescent="0.25"/>
    <row r="261593" x14ac:dyDescent="0.25"/>
    <row r="261594" x14ac:dyDescent="0.25"/>
    <row r="261595" x14ac:dyDescent="0.25"/>
    <row r="261596" x14ac:dyDescent="0.25"/>
    <row r="261597" x14ac:dyDescent="0.25"/>
    <row r="261598" x14ac:dyDescent="0.25"/>
    <row r="261599" x14ac:dyDescent="0.25"/>
    <row r="261600" x14ac:dyDescent="0.25"/>
    <row r="261601" x14ac:dyDescent="0.25"/>
    <row r="261602" x14ac:dyDescent="0.25"/>
    <row r="261603" x14ac:dyDescent="0.25"/>
    <row r="261604" x14ac:dyDescent="0.25"/>
    <row r="261605" x14ac:dyDescent="0.25"/>
    <row r="261606" x14ac:dyDescent="0.25"/>
    <row r="261607" x14ac:dyDescent="0.25"/>
    <row r="261608" x14ac:dyDescent="0.25"/>
    <row r="261609" x14ac:dyDescent="0.25"/>
    <row r="261610" x14ac:dyDescent="0.25"/>
    <row r="261611" x14ac:dyDescent="0.25"/>
    <row r="261612" x14ac:dyDescent="0.25"/>
    <row r="261613" x14ac:dyDescent="0.25"/>
    <row r="261614" x14ac:dyDescent="0.25"/>
    <row r="261615" x14ac:dyDescent="0.25"/>
    <row r="261616" x14ac:dyDescent="0.25"/>
    <row r="261617" x14ac:dyDescent="0.25"/>
    <row r="261618" x14ac:dyDescent="0.25"/>
    <row r="261619" x14ac:dyDescent="0.25"/>
    <row r="261620" x14ac:dyDescent="0.25"/>
    <row r="261621" x14ac:dyDescent="0.25"/>
    <row r="261622" x14ac:dyDescent="0.25"/>
    <row r="261623" x14ac:dyDescent="0.25"/>
    <row r="261624" x14ac:dyDescent="0.25"/>
    <row r="261625" x14ac:dyDescent="0.25"/>
    <row r="261626" x14ac:dyDescent="0.25"/>
    <row r="261627" x14ac:dyDescent="0.25"/>
    <row r="261628" x14ac:dyDescent="0.25"/>
    <row r="261629" x14ac:dyDescent="0.25"/>
    <row r="261630" x14ac:dyDescent="0.25"/>
    <row r="261631" x14ac:dyDescent="0.25"/>
    <row r="261632" x14ac:dyDescent="0.25"/>
    <row r="261633" x14ac:dyDescent="0.25"/>
    <row r="261634" x14ac:dyDescent="0.25"/>
    <row r="261635" x14ac:dyDescent="0.25"/>
    <row r="261636" x14ac:dyDescent="0.25"/>
    <row r="261637" x14ac:dyDescent="0.25"/>
    <row r="261638" x14ac:dyDescent="0.25"/>
    <row r="261639" x14ac:dyDescent="0.25"/>
    <row r="261640" x14ac:dyDescent="0.25"/>
    <row r="261641" x14ac:dyDescent="0.25"/>
    <row r="261642" x14ac:dyDescent="0.25"/>
    <row r="261643" x14ac:dyDescent="0.25"/>
    <row r="261644" x14ac:dyDescent="0.25"/>
    <row r="261645" x14ac:dyDescent="0.25"/>
    <row r="261646" x14ac:dyDescent="0.25"/>
    <row r="261647" x14ac:dyDescent="0.25"/>
    <row r="261648" x14ac:dyDescent="0.25"/>
    <row r="261649" x14ac:dyDescent="0.25"/>
    <row r="261650" x14ac:dyDescent="0.25"/>
    <row r="261651" x14ac:dyDescent="0.25"/>
    <row r="261652" x14ac:dyDescent="0.25"/>
    <row r="261653" x14ac:dyDescent="0.25"/>
    <row r="261654" x14ac:dyDescent="0.25"/>
    <row r="261655" x14ac:dyDescent="0.25"/>
    <row r="261656" x14ac:dyDescent="0.25"/>
    <row r="261657" x14ac:dyDescent="0.25"/>
    <row r="261658" x14ac:dyDescent="0.25"/>
    <row r="261659" x14ac:dyDescent="0.25"/>
    <row r="261660" x14ac:dyDescent="0.25"/>
    <row r="261661" x14ac:dyDescent="0.25"/>
    <row r="261662" x14ac:dyDescent="0.25"/>
    <row r="261663" x14ac:dyDescent="0.25"/>
    <row r="261664" x14ac:dyDescent="0.25"/>
    <row r="261665" x14ac:dyDescent="0.25"/>
    <row r="261666" x14ac:dyDescent="0.25"/>
    <row r="261667" x14ac:dyDescent="0.25"/>
    <row r="261668" x14ac:dyDescent="0.25"/>
    <row r="261669" x14ac:dyDescent="0.25"/>
    <row r="261670" x14ac:dyDescent="0.25"/>
    <row r="261671" x14ac:dyDescent="0.25"/>
    <row r="261672" x14ac:dyDescent="0.25"/>
    <row r="261673" x14ac:dyDescent="0.25"/>
    <row r="261674" x14ac:dyDescent="0.25"/>
    <row r="261675" x14ac:dyDescent="0.25"/>
    <row r="261676" x14ac:dyDescent="0.25"/>
    <row r="261677" x14ac:dyDescent="0.25"/>
    <row r="261678" x14ac:dyDescent="0.25"/>
    <row r="261679" x14ac:dyDescent="0.25"/>
    <row r="261680" x14ac:dyDescent="0.25"/>
    <row r="261681" x14ac:dyDescent="0.25"/>
    <row r="261682" x14ac:dyDescent="0.25"/>
    <row r="261683" x14ac:dyDescent="0.25"/>
    <row r="261684" x14ac:dyDescent="0.25"/>
    <row r="261685" x14ac:dyDescent="0.25"/>
    <row r="261686" x14ac:dyDescent="0.25"/>
    <row r="261687" x14ac:dyDescent="0.25"/>
    <row r="261688" x14ac:dyDescent="0.25"/>
    <row r="261689" x14ac:dyDescent="0.25"/>
    <row r="261690" x14ac:dyDescent="0.25"/>
    <row r="261691" x14ac:dyDescent="0.25"/>
    <row r="261692" x14ac:dyDescent="0.25"/>
    <row r="261693" x14ac:dyDescent="0.25"/>
    <row r="261694" x14ac:dyDescent="0.25"/>
    <row r="261695" x14ac:dyDescent="0.25"/>
    <row r="261696" x14ac:dyDescent="0.25"/>
    <row r="261697" x14ac:dyDescent="0.25"/>
    <row r="261698" x14ac:dyDescent="0.25"/>
    <row r="261699" x14ac:dyDescent="0.25"/>
    <row r="261700" x14ac:dyDescent="0.25"/>
    <row r="261701" x14ac:dyDescent="0.25"/>
    <row r="261702" x14ac:dyDescent="0.25"/>
    <row r="261703" x14ac:dyDescent="0.25"/>
    <row r="261704" x14ac:dyDescent="0.25"/>
    <row r="261705" x14ac:dyDescent="0.25"/>
    <row r="261706" x14ac:dyDescent="0.25"/>
    <row r="261707" x14ac:dyDescent="0.25"/>
    <row r="261708" x14ac:dyDescent="0.25"/>
    <row r="261709" x14ac:dyDescent="0.25"/>
    <row r="261710" x14ac:dyDescent="0.25"/>
    <row r="261711" x14ac:dyDescent="0.25"/>
    <row r="261712" x14ac:dyDescent="0.25"/>
    <row r="261713" x14ac:dyDescent="0.25"/>
    <row r="261714" x14ac:dyDescent="0.25"/>
    <row r="261715" x14ac:dyDescent="0.25"/>
    <row r="261716" x14ac:dyDescent="0.25"/>
    <row r="261717" x14ac:dyDescent="0.25"/>
    <row r="261718" x14ac:dyDescent="0.25"/>
    <row r="261719" x14ac:dyDescent="0.25"/>
    <row r="261720" x14ac:dyDescent="0.25"/>
    <row r="261721" x14ac:dyDescent="0.25"/>
    <row r="261722" x14ac:dyDescent="0.25"/>
    <row r="261723" x14ac:dyDescent="0.25"/>
    <row r="261724" x14ac:dyDescent="0.25"/>
    <row r="261725" x14ac:dyDescent="0.25"/>
    <row r="261726" x14ac:dyDescent="0.25"/>
    <row r="261727" x14ac:dyDescent="0.25"/>
    <row r="261728" x14ac:dyDescent="0.25"/>
    <row r="261729" x14ac:dyDescent="0.25"/>
    <row r="261730" x14ac:dyDescent="0.25"/>
    <row r="261731" x14ac:dyDescent="0.25"/>
    <row r="261732" x14ac:dyDescent="0.25"/>
    <row r="261733" x14ac:dyDescent="0.25"/>
    <row r="261734" x14ac:dyDescent="0.25"/>
    <row r="261735" x14ac:dyDescent="0.25"/>
    <row r="261736" x14ac:dyDescent="0.25"/>
    <row r="261737" x14ac:dyDescent="0.25"/>
    <row r="261738" x14ac:dyDescent="0.25"/>
    <row r="261739" x14ac:dyDescent="0.25"/>
    <row r="261740" x14ac:dyDescent="0.25"/>
    <row r="261741" x14ac:dyDescent="0.25"/>
    <row r="261742" x14ac:dyDescent="0.25"/>
    <row r="261743" x14ac:dyDescent="0.25"/>
    <row r="261744" x14ac:dyDescent="0.25"/>
    <row r="261745" x14ac:dyDescent="0.25"/>
    <row r="261746" x14ac:dyDescent="0.25"/>
    <row r="261747" x14ac:dyDescent="0.25"/>
    <row r="261748" x14ac:dyDescent="0.25"/>
    <row r="261749" x14ac:dyDescent="0.25"/>
    <row r="261750" x14ac:dyDescent="0.25"/>
    <row r="261751" x14ac:dyDescent="0.25"/>
    <row r="261752" x14ac:dyDescent="0.25"/>
    <row r="261753" x14ac:dyDescent="0.25"/>
    <row r="261754" x14ac:dyDescent="0.25"/>
    <row r="261755" x14ac:dyDescent="0.25"/>
    <row r="261756" x14ac:dyDescent="0.25"/>
    <row r="261757" x14ac:dyDescent="0.25"/>
    <row r="261758" x14ac:dyDescent="0.25"/>
    <row r="261759" x14ac:dyDescent="0.25"/>
    <row r="261760" x14ac:dyDescent="0.25"/>
    <row r="261761" x14ac:dyDescent="0.25"/>
    <row r="261762" x14ac:dyDescent="0.25"/>
    <row r="261763" x14ac:dyDescent="0.25"/>
    <row r="261764" x14ac:dyDescent="0.25"/>
    <row r="261765" x14ac:dyDescent="0.25"/>
    <row r="261766" x14ac:dyDescent="0.25"/>
    <row r="261767" x14ac:dyDescent="0.25"/>
    <row r="261768" x14ac:dyDescent="0.25"/>
    <row r="261769" x14ac:dyDescent="0.25"/>
    <row r="261770" x14ac:dyDescent="0.25"/>
    <row r="261771" x14ac:dyDescent="0.25"/>
    <row r="261772" x14ac:dyDescent="0.25"/>
    <row r="261773" x14ac:dyDescent="0.25"/>
    <row r="261774" x14ac:dyDescent="0.25"/>
    <row r="261775" x14ac:dyDescent="0.25"/>
    <row r="261776" x14ac:dyDescent="0.25"/>
    <row r="261777" x14ac:dyDescent="0.25"/>
    <row r="261778" x14ac:dyDescent="0.25"/>
    <row r="261779" x14ac:dyDescent="0.25"/>
    <row r="261780" x14ac:dyDescent="0.25"/>
    <row r="261781" x14ac:dyDescent="0.25"/>
    <row r="261782" x14ac:dyDescent="0.25"/>
    <row r="261783" x14ac:dyDescent="0.25"/>
    <row r="261784" x14ac:dyDescent="0.25"/>
    <row r="261785" x14ac:dyDescent="0.25"/>
    <row r="261786" x14ac:dyDescent="0.25"/>
    <row r="261787" x14ac:dyDescent="0.25"/>
    <row r="261788" x14ac:dyDescent="0.25"/>
    <row r="261789" x14ac:dyDescent="0.25"/>
    <row r="261790" x14ac:dyDescent="0.25"/>
    <row r="261791" x14ac:dyDescent="0.25"/>
    <row r="261792" x14ac:dyDescent="0.25"/>
    <row r="261793" x14ac:dyDescent="0.25"/>
    <row r="261794" x14ac:dyDescent="0.25"/>
    <row r="261795" x14ac:dyDescent="0.25"/>
    <row r="261796" x14ac:dyDescent="0.25"/>
    <row r="261797" x14ac:dyDescent="0.25"/>
    <row r="261798" x14ac:dyDescent="0.25"/>
    <row r="261799" x14ac:dyDescent="0.25"/>
    <row r="261800" x14ac:dyDescent="0.25"/>
    <row r="261801" x14ac:dyDescent="0.25"/>
    <row r="261802" x14ac:dyDescent="0.25"/>
    <row r="261803" x14ac:dyDescent="0.25"/>
    <row r="261804" x14ac:dyDescent="0.25"/>
    <row r="261805" x14ac:dyDescent="0.25"/>
    <row r="261806" x14ac:dyDescent="0.25"/>
    <row r="261807" x14ac:dyDescent="0.25"/>
    <row r="261808" x14ac:dyDescent="0.25"/>
    <row r="261809" x14ac:dyDescent="0.25"/>
    <row r="261810" x14ac:dyDescent="0.25"/>
    <row r="261811" x14ac:dyDescent="0.25"/>
    <row r="261812" x14ac:dyDescent="0.25"/>
    <row r="261813" x14ac:dyDescent="0.25"/>
    <row r="261814" x14ac:dyDescent="0.25"/>
    <row r="261815" x14ac:dyDescent="0.25"/>
    <row r="261816" x14ac:dyDescent="0.25"/>
    <row r="261817" x14ac:dyDescent="0.25"/>
    <row r="261818" x14ac:dyDescent="0.25"/>
    <row r="261819" x14ac:dyDescent="0.25"/>
    <row r="261820" x14ac:dyDescent="0.25"/>
    <row r="261821" x14ac:dyDescent="0.25"/>
    <row r="261822" x14ac:dyDescent="0.25"/>
    <row r="261823" x14ac:dyDescent="0.25"/>
    <row r="261824" x14ac:dyDescent="0.25"/>
    <row r="261825" x14ac:dyDescent="0.25"/>
    <row r="261826" x14ac:dyDescent="0.25"/>
    <row r="261827" x14ac:dyDescent="0.25"/>
    <row r="261828" x14ac:dyDescent="0.25"/>
    <row r="261829" x14ac:dyDescent="0.25"/>
    <row r="261830" x14ac:dyDescent="0.25"/>
    <row r="261831" x14ac:dyDescent="0.25"/>
    <row r="261832" x14ac:dyDescent="0.25"/>
    <row r="261833" x14ac:dyDescent="0.25"/>
    <row r="261834" x14ac:dyDescent="0.25"/>
    <row r="261835" x14ac:dyDescent="0.25"/>
    <row r="261836" x14ac:dyDescent="0.25"/>
    <row r="261837" x14ac:dyDescent="0.25"/>
    <row r="261838" x14ac:dyDescent="0.25"/>
    <row r="261839" x14ac:dyDescent="0.25"/>
    <row r="261840" x14ac:dyDescent="0.25"/>
    <row r="261841" x14ac:dyDescent="0.25"/>
    <row r="261842" x14ac:dyDescent="0.25"/>
    <row r="261843" x14ac:dyDescent="0.25"/>
    <row r="261844" x14ac:dyDescent="0.25"/>
    <row r="261845" x14ac:dyDescent="0.25"/>
    <row r="261846" x14ac:dyDescent="0.25"/>
    <row r="261847" x14ac:dyDescent="0.25"/>
    <row r="261848" x14ac:dyDescent="0.25"/>
    <row r="261849" x14ac:dyDescent="0.25"/>
    <row r="261850" x14ac:dyDescent="0.25"/>
    <row r="261851" x14ac:dyDescent="0.25"/>
    <row r="261852" x14ac:dyDescent="0.25"/>
    <row r="261853" x14ac:dyDescent="0.25"/>
    <row r="261854" x14ac:dyDescent="0.25"/>
    <row r="261855" x14ac:dyDescent="0.25"/>
    <row r="261856" x14ac:dyDescent="0.25"/>
    <row r="261857" x14ac:dyDescent="0.25"/>
    <row r="261858" x14ac:dyDescent="0.25"/>
    <row r="261859" x14ac:dyDescent="0.25"/>
    <row r="261860" x14ac:dyDescent="0.25"/>
    <row r="261861" x14ac:dyDescent="0.25"/>
    <row r="261862" x14ac:dyDescent="0.25"/>
    <row r="261863" x14ac:dyDescent="0.25"/>
    <row r="261864" x14ac:dyDescent="0.25"/>
    <row r="261865" x14ac:dyDescent="0.25"/>
    <row r="261866" x14ac:dyDescent="0.25"/>
    <row r="261867" x14ac:dyDescent="0.25"/>
    <row r="261868" x14ac:dyDescent="0.25"/>
    <row r="261869" x14ac:dyDescent="0.25"/>
    <row r="261870" x14ac:dyDescent="0.25"/>
    <row r="261871" x14ac:dyDescent="0.25"/>
    <row r="261872" x14ac:dyDescent="0.25"/>
    <row r="261873" x14ac:dyDescent="0.25"/>
    <row r="261874" x14ac:dyDescent="0.25"/>
    <row r="261875" x14ac:dyDescent="0.25"/>
    <row r="261876" x14ac:dyDescent="0.25"/>
    <row r="261877" x14ac:dyDescent="0.25"/>
    <row r="261878" x14ac:dyDescent="0.25"/>
    <row r="261879" x14ac:dyDescent="0.25"/>
    <row r="261880" x14ac:dyDescent="0.25"/>
    <row r="261881" x14ac:dyDescent="0.25"/>
    <row r="261882" x14ac:dyDescent="0.25"/>
    <row r="261883" x14ac:dyDescent="0.25"/>
    <row r="261884" x14ac:dyDescent="0.25"/>
    <row r="261885" x14ac:dyDescent="0.25"/>
    <row r="261886" x14ac:dyDescent="0.25"/>
    <row r="261887" x14ac:dyDescent="0.25"/>
    <row r="261888" x14ac:dyDescent="0.25"/>
    <row r="261889" x14ac:dyDescent="0.25"/>
    <row r="261890" x14ac:dyDescent="0.25"/>
    <row r="261891" x14ac:dyDescent="0.25"/>
    <row r="261892" x14ac:dyDescent="0.25"/>
    <row r="261893" x14ac:dyDescent="0.25"/>
    <row r="261894" x14ac:dyDescent="0.25"/>
    <row r="261895" x14ac:dyDescent="0.25"/>
    <row r="261896" x14ac:dyDescent="0.25"/>
    <row r="261897" x14ac:dyDescent="0.25"/>
    <row r="261898" x14ac:dyDescent="0.25"/>
    <row r="261899" x14ac:dyDescent="0.25"/>
    <row r="261900" x14ac:dyDescent="0.25"/>
    <row r="261901" x14ac:dyDescent="0.25"/>
    <row r="261902" x14ac:dyDescent="0.25"/>
    <row r="261903" x14ac:dyDescent="0.25"/>
    <row r="261904" x14ac:dyDescent="0.25"/>
    <row r="261905" x14ac:dyDescent="0.25"/>
    <row r="261906" x14ac:dyDescent="0.25"/>
    <row r="261907" x14ac:dyDescent="0.25"/>
    <row r="261908" x14ac:dyDescent="0.25"/>
    <row r="261909" x14ac:dyDescent="0.25"/>
    <row r="261910" x14ac:dyDescent="0.25"/>
    <row r="261911" x14ac:dyDescent="0.25"/>
    <row r="261912" x14ac:dyDescent="0.25"/>
    <row r="261913" x14ac:dyDescent="0.25"/>
    <row r="261914" x14ac:dyDescent="0.25"/>
    <row r="261915" x14ac:dyDescent="0.25"/>
    <row r="261916" x14ac:dyDescent="0.25"/>
    <row r="261917" x14ac:dyDescent="0.25"/>
    <row r="261918" x14ac:dyDescent="0.25"/>
    <row r="261919" x14ac:dyDescent="0.25"/>
    <row r="261920" x14ac:dyDescent="0.25"/>
    <row r="261921" x14ac:dyDescent="0.25"/>
    <row r="261922" x14ac:dyDescent="0.25"/>
    <row r="261923" x14ac:dyDescent="0.25"/>
    <row r="261924" x14ac:dyDescent="0.25"/>
    <row r="261925" x14ac:dyDescent="0.25"/>
    <row r="261926" x14ac:dyDescent="0.25"/>
    <row r="261927" x14ac:dyDescent="0.25"/>
    <row r="261928" x14ac:dyDescent="0.25"/>
    <row r="261929" x14ac:dyDescent="0.25"/>
    <row r="261930" x14ac:dyDescent="0.25"/>
    <row r="261931" x14ac:dyDescent="0.25"/>
    <row r="261932" x14ac:dyDescent="0.25"/>
    <row r="261933" x14ac:dyDescent="0.25"/>
    <row r="261934" x14ac:dyDescent="0.25"/>
    <row r="261935" x14ac:dyDescent="0.25"/>
    <row r="261936" x14ac:dyDescent="0.25"/>
    <row r="261937" x14ac:dyDescent="0.25"/>
    <row r="261938" x14ac:dyDescent="0.25"/>
    <row r="261939" x14ac:dyDescent="0.25"/>
    <row r="261940" x14ac:dyDescent="0.25"/>
    <row r="261941" x14ac:dyDescent="0.25"/>
    <row r="261942" x14ac:dyDescent="0.25"/>
    <row r="261943" x14ac:dyDescent="0.25"/>
    <row r="261944" x14ac:dyDescent="0.25"/>
    <row r="261945" x14ac:dyDescent="0.25"/>
    <row r="261946" x14ac:dyDescent="0.25"/>
    <row r="261947" x14ac:dyDescent="0.25"/>
    <row r="261948" x14ac:dyDescent="0.25"/>
    <row r="261949" x14ac:dyDescent="0.25"/>
    <row r="261950" x14ac:dyDescent="0.25"/>
    <row r="261951" x14ac:dyDescent="0.25"/>
    <row r="261952" x14ac:dyDescent="0.25"/>
    <row r="261953" x14ac:dyDescent="0.25"/>
    <row r="261954" x14ac:dyDescent="0.25"/>
    <row r="261955" x14ac:dyDescent="0.25"/>
    <row r="261956" x14ac:dyDescent="0.25"/>
    <row r="261957" x14ac:dyDescent="0.25"/>
    <row r="261958" x14ac:dyDescent="0.25"/>
    <row r="261959" x14ac:dyDescent="0.25"/>
    <row r="261960" x14ac:dyDescent="0.25"/>
    <row r="261961" x14ac:dyDescent="0.25"/>
    <row r="261962" x14ac:dyDescent="0.25"/>
    <row r="261963" x14ac:dyDescent="0.25"/>
    <row r="261964" x14ac:dyDescent="0.25"/>
    <row r="261965" x14ac:dyDescent="0.25"/>
    <row r="261966" x14ac:dyDescent="0.25"/>
    <row r="261967" x14ac:dyDescent="0.25"/>
    <row r="261968" x14ac:dyDescent="0.25"/>
    <row r="261969" x14ac:dyDescent="0.25"/>
    <row r="261970" x14ac:dyDescent="0.25"/>
    <row r="261971" x14ac:dyDescent="0.25"/>
    <row r="261972" x14ac:dyDescent="0.25"/>
    <row r="261973" x14ac:dyDescent="0.25"/>
    <row r="261974" x14ac:dyDescent="0.25"/>
    <row r="261975" x14ac:dyDescent="0.25"/>
    <row r="261976" x14ac:dyDescent="0.25"/>
    <row r="261977" x14ac:dyDescent="0.25"/>
    <row r="261978" x14ac:dyDescent="0.25"/>
    <row r="261979" x14ac:dyDescent="0.25"/>
    <row r="261980" x14ac:dyDescent="0.25"/>
    <row r="261981" x14ac:dyDescent="0.25"/>
    <row r="261982" x14ac:dyDescent="0.25"/>
    <row r="261983" x14ac:dyDescent="0.25"/>
    <row r="261984" x14ac:dyDescent="0.25"/>
    <row r="261985" x14ac:dyDescent="0.25"/>
    <row r="261986" x14ac:dyDescent="0.25"/>
    <row r="261987" x14ac:dyDescent="0.25"/>
    <row r="261988" x14ac:dyDescent="0.25"/>
    <row r="261989" x14ac:dyDescent="0.25"/>
    <row r="261990" x14ac:dyDescent="0.25"/>
    <row r="261991" x14ac:dyDescent="0.25"/>
    <row r="261992" x14ac:dyDescent="0.25"/>
    <row r="261993" x14ac:dyDescent="0.25"/>
    <row r="261994" x14ac:dyDescent="0.25"/>
    <row r="261995" x14ac:dyDescent="0.25"/>
    <row r="261996" x14ac:dyDescent="0.25"/>
    <row r="261997" x14ac:dyDescent="0.25"/>
    <row r="261998" x14ac:dyDescent="0.25"/>
    <row r="261999" x14ac:dyDescent="0.25"/>
    <row r="262000" x14ac:dyDescent="0.25"/>
    <row r="262001" x14ac:dyDescent="0.25"/>
    <row r="262002" x14ac:dyDescent="0.25"/>
    <row r="262003" x14ac:dyDescent="0.25"/>
    <row r="262004" x14ac:dyDescent="0.25"/>
    <row r="262005" x14ac:dyDescent="0.25"/>
    <row r="262006" x14ac:dyDescent="0.25"/>
    <row r="262007" x14ac:dyDescent="0.25"/>
    <row r="262008" x14ac:dyDescent="0.25"/>
    <row r="262009" x14ac:dyDescent="0.25"/>
    <row r="262010" x14ac:dyDescent="0.25"/>
    <row r="262011" x14ac:dyDescent="0.25"/>
    <row r="262012" x14ac:dyDescent="0.25"/>
    <row r="262013" x14ac:dyDescent="0.25"/>
    <row r="262014" x14ac:dyDescent="0.25"/>
    <row r="262015" x14ac:dyDescent="0.25"/>
    <row r="262016" x14ac:dyDescent="0.25"/>
    <row r="262017" x14ac:dyDescent="0.25"/>
    <row r="262018" x14ac:dyDescent="0.25"/>
    <row r="262019" x14ac:dyDescent="0.25"/>
    <row r="262020" x14ac:dyDescent="0.25"/>
    <row r="262021" x14ac:dyDescent="0.25"/>
    <row r="262022" x14ac:dyDescent="0.25"/>
    <row r="262023" x14ac:dyDescent="0.25"/>
    <row r="262024" x14ac:dyDescent="0.25"/>
    <row r="262025" x14ac:dyDescent="0.25"/>
    <row r="262026" x14ac:dyDescent="0.25"/>
    <row r="262027" x14ac:dyDescent="0.25"/>
    <row r="262028" x14ac:dyDescent="0.25"/>
    <row r="262029" x14ac:dyDescent="0.25"/>
    <row r="262030" x14ac:dyDescent="0.25"/>
    <row r="262031" x14ac:dyDescent="0.25"/>
    <row r="262032" x14ac:dyDescent="0.25"/>
    <row r="262033" x14ac:dyDescent="0.25"/>
    <row r="262034" x14ac:dyDescent="0.25"/>
    <row r="262035" x14ac:dyDescent="0.25"/>
    <row r="262036" x14ac:dyDescent="0.25"/>
    <row r="262037" x14ac:dyDescent="0.25"/>
    <row r="262038" x14ac:dyDescent="0.25"/>
    <row r="262039" x14ac:dyDescent="0.25"/>
    <row r="262040" x14ac:dyDescent="0.25"/>
    <row r="262041" x14ac:dyDescent="0.25"/>
    <row r="262042" x14ac:dyDescent="0.25"/>
    <row r="262043" x14ac:dyDescent="0.25"/>
    <row r="262044" x14ac:dyDescent="0.25"/>
    <row r="262045" x14ac:dyDescent="0.25"/>
    <row r="262046" x14ac:dyDescent="0.25"/>
    <row r="262047" x14ac:dyDescent="0.25"/>
    <row r="262048" x14ac:dyDescent="0.25"/>
    <row r="262049" x14ac:dyDescent="0.25"/>
    <row r="262050" x14ac:dyDescent="0.25"/>
    <row r="262051" x14ac:dyDescent="0.25"/>
    <row r="262052" x14ac:dyDescent="0.25"/>
    <row r="262053" x14ac:dyDescent="0.25"/>
    <row r="262054" x14ac:dyDescent="0.25"/>
    <row r="262055" x14ac:dyDescent="0.25"/>
    <row r="262056" x14ac:dyDescent="0.25"/>
    <row r="262057" x14ac:dyDescent="0.25"/>
    <row r="262058" x14ac:dyDescent="0.25"/>
    <row r="262059" x14ac:dyDescent="0.25"/>
    <row r="262060" x14ac:dyDescent="0.25"/>
    <row r="262061" x14ac:dyDescent="0.25"/>
    <row r="262062" x14ac:dyDescent="0.25"/>
    <row r="262063" x14ac:dyDescent="0.25"/>
    <row r="262064" x14ac:dyDescent="0.25"/>
    <row r="262065" x14ac:dyDescent="0.25"/>
    <row r="262066" x14ac:dyDescent="0.25"/>
    <row r="262067" x14ac:dyDescent="0.25"/>
    <row r="262068" x14ac:dyDescent="0.25"/>
    <row r="262069" x14ac:dyDescent="0.25"/>
    <row r="262070" x14ac:dyDescent="0.25"/>
    <row r="262071" x14ac:dyDescent="0.25"/>
    <row r="262072" x14ac:dyDescent="0.25"/>
    <row r="262073" x14ac:dyDescent="0.25"/>
    <row r="262074" x14ac:dyDescent="0.25"/>
    <row r="262075" x14ac:dyDescent="0.25"/>
    <row r="262076" x14ac:dyDescent="0.25"/>
    <row r="262077" x14ac:dyDescent="0.25"/>
    <row r="262078" x14ac:dyDescent="0.25"/>
    <row r="262079" x14ac:dyDescent="0.25"/>
    <row r="262080" x14ac:dyDescent="0.25"/>
    <row r="262081" x14ac:dyDescent="0.25"/>
    <row r="262082" x14ac:dyDescent="0.25"/>
    <row r="262083" x14ac:dyDescent="0.25"/>
    <row r="262084" x14ac:dyDescent="0.25"/>
    <row r="262085" x14ac:dyDescent="0.25"/>
    <row r="262086" x14ac:dyDescent="0.25"/>
    <row r="262087" x14ac:dyDescent="0.25"/>
    <row r="262088" x14ac:dyDescent="0.25"/>
    <row r="262089" x14ac:dyDescent="0.25"/>
    <row r="262090" x14ac:dyDescent="0.25"/>
    <row r="262091" x14ac:dyDescent="0.25"/>
    <row r="262092" x14ac:dyDescent="0.25"/>
    <row r="262093" x14ac:dyDescent="0.25"/>
    <row r="262094" x14ac:dyDescent="0.25"/>
    <row r="262095" x14ac:dyDescent="0.25"/>
    <row r="262096" x14ac:dyDescent="0.25"/>
    <row r="262097" x14ac:dyDescent="0.25"/>
    <row r="262098" x14ac:dyDescent="0.25"/>
    <row r="262099" x14ac:dyDescent="0.25"/>
    <row r="262100" x14ac:dyDescent="0.25"/>
    <row r="262101" x14ac:dyDescent="0.25"/>
    <row r="262102" x14ac:dyDescent="0.25"/>
    <row r="262103" x14ac:dyDescent="0.25"/>
    <row r="262104" x14ac:dyDescent="0.25"/>
    <row r="262105" x14ac:dyDescent="0.25"/>
    <row r="262106" x14ac:dyDescent="0.25"/>
    <row r="262107" x14ac:dyDescent="0.25"/>
    <row r="262108" x14ac:dyDescent="0.25"/>
    <row r="262109" x14ac:dyDescent="0.25"/>
    <row r="262110" x14ac:dyDescent="0.25"/>
    <row r="262111" x14ac:dyDescent="0.25"/>
    <row r="262112" x14ac:dyDescent="0.25"/>
    <row r="262113" x14ac:dyDescent="0.25"/>
    <row r="262114" x14ac:dyDescent="0.25"/>
    <row r="262115" x14ac:dyDescent="0.25"/>
    <row r="262116" x14ac:dyDescent="0.25"/>
    <row r="262117" x14ac:dyDescent="0.25"/>
    <row r="262118" x14ac:dyDescent="0.25"/>
    <row r="262119" x14ac:dyDescent="0.25"/>
    <row r="262120" x14ac:dyDescent="0.25"/>
    <row r="262121" x14ac:dyDescent="0.25"/>
    <row r="262122" x14ac:dyDescent="0.25"/>
    <row r="262123" x14ac:dyDescent="0.25"/>
    <row r="262124" x14ac:dyDescent="0.25"/>
    <row r="262125" x14ac:dyDescent="0.25"/>
    <row r="262126" x14ac:dyDescent="0.25"/>
    <row r="262127" x14ac:dyDescent="0.25"/>
    <row r="262128" x14ac:dyDescent="0.25"/>
    <row r="262129" x14ac:dyDescent="0.25"/>
    <row r="262130" x14ac:dyDescent="0.25"/>
    <row r="262131" x14ac:dyDescent="0.25"/>
    <row r="262132" x14ac:dyDescent="0.25"/>
    <row r="262133" x14ac:dyDescent="0.25"/>
    <row r="262134" x14ac:dyDescent="0.25"/>
    <row r="262135" x14ac:dyDescent="0.25"/>
    <row r="262136" x14ac:dyDescent="0.25"/>
    <row r="262137" x14ac:dyDescent="0.25"/>
    <row r="262138" x14ac:dyDescent="0.25"/>
    <row r="262139" x14ac:dyDescent="0.25"/>
    <row r="262140" x14ac:dyDescent="0.25"/>
    <row r="262141" x14ac:dyDescent="0.25"/>
    <row r="262142" x14ac:dyDescent="0.25"/>
    <row r="262143" x14ac:dyDescent="0.25"/>
    <row r="262144" x14ac:dyDescent="0.25"/>
    <row r="262145" x14ac:dyDescent="0.25"/>
    <row r="262146" x14ac:dyDescent="0.25"/>
    <row r="262147" x14ac:dyDescent="0.25"/>
    <row r="262148" x14ac:dyDescent="0.25"/>
    <row r="262149" x14ac:dyDescent="0.25"/>
    <row r="262150" x14ac:dyDescent="0.25"/>
    <row r="262151" x14ac:dyDescent="0.25"/>
    <row r="262152" x14ac:dyDescent="0.25"/>
    <row r="262153" x14ac:dyDescent="0.25"/>
    <row r="262154" x14ac:dyDescent="0.25"/>
    <row r="262155" x14ac:dyDescent="0.25"/>
    <row r="262156" x14ac:dyDescent="0.25"/>
    <row r="262157" x14ac:dyDescent="0.25"/>
    <row r="262158" x14ac:dyDescent="0.25"/>
    <row r="262159" x14ac:dyDescent="0.25"/>
    <row r="262160" x14ac:dyDescent="0.25"/>
    <row r="262161" x14ac:dyDescent="0.25"/>
    <row r="262162" x14ac:dyDescent="0.25"/>
    <row r="262163" x14ac:dyDescent="0.25"/>
    <row r="262164" x14ac:dyDescent="0.25"/>
    <row r="262165" x14ac:dyDescent="0.25"/>
    <row r="262166" x14ac:dyDescent="0.25"/>
    <row r="262167" x14ac:dyDescent="0.25"/>
    <row r="262168" x14ac:dyDescent="0.25"/>
    <row r="262169" x14ac:dyDescent="0.25"/>
    <row r="262170" x14ac:dyDescent="0.25"/>
    <row r="262171" x14ac:dyDescent="0.25"/>
    <row r="262172" x14ac:dyDescent="0.25"/>
    <row r="262173" x14ac:dyDescent="0.25"/>
    <row r="262174" x14ac:dyDescent="0.25"/>
    <row r="262175" x14ac:dyDescent="0.25"/>
    <row r="262176" x14ac:dyDescent="0.25"/>
    <row r="262177" x14ac:dyDescent="0.25"/>
    <row r="262178" x14ac:dyDescent="0.25"/>
    <row r="262179" x14ac:dyDescent="0.25"/>
    <row r="262180" x14ac:dyDescent="0.25"/>
    <row r="262181" x14ac:dyDescent="0.25"/>
    <row r="262182" x14ac:dyDescent="0.25"/>
    <row r="262183" x14ac:dyDescent="0.25"/>
    <row r="262184" x14ac:dyDescent="0.25"/>
    <row r="262185" x14ac:dyDescent="0.25"/>
    <row r="262186" x14ac:dyDescent="0.25"/>
    <row r="262187" x14ac:dyDescent="0.25"/>
    <row r="262188" x14ac:dyDescent="0.25"/>
    <row r="262189" x14ac:dyDescent="0.25"/>
    <row r="262190" x14ac:dyDescent="0.25"/>
    <row r="262191" x14ac:dyDescent="0.25"/>
    <row r="262192" x14ac:dyDescent="0.25"/>
    <row r="262193" x14ac:dyDescent="0.25"/>
    <row r="262194" x14ac:dyDescent="0.25"/>
    <row r="262195" x14ac:dyDescent="0.25"/>
    <row r="262196" x14ac:dyDescent="0.25"/>
    <row r="262197" x14ac:dyDescent="0.25"/>
    <row r="262198" x14ac:dyDescent="0.25"/>
    <row r="262199" x14ac:dyDescent="0.25"/>
    <row r="262200" x14ac:dyDescent="0.25"/>
    <row r="262201" x14ac:dyDescent="0.25"/>
    <row r="262202" x14ac:dyDescent="0.25"/>
    <row r="262203" x14ac:dyDescent="0.25"/>
    <row r="262204" x14ac:dyDescent="0.25"/>
    <row r="262205" x14ac:dyDescent="0.25"/>
    <row r="262206" x14ac:dyDescent="0.25"/>
    <row r="262207" x14ac:dyDescent="0.25"/>
    <row r="262208" x14ac:dyDescent="0.25"/>
    <row r="262209" x14ac:dyDescent="0.25"/>
    <row r="262210" x14ac:dyDescent="0.25"/>
    <row r="262211" x14ac:dyDescent="0.25"/>
    <row r="262212" x14ac:dyDescent="0.25"/>
    <row r="262213" x14ac:dyDescent="0.25"/>
    <row r="262214" x14ac:dyDescent="0.25"/>
    <row r="262215" x14ac:dyDescent="0.25"/>
    <row r="262216" x14ac:dyDescent="0.25"/>
    <row r="262217" x14ac:dyDescent="0.25"/>
    <row r="262218" x14ac:dyDescent="0.25"/>
    <row r="262219" x14ac:dyDescent="0.25"/>
    <row r="262220" x14ac:dyDescent="0.25"/>
    <row r="262221" x14ac:dyDescent="0.25"/>
    <row r="262222" x14ac:dyDescent="0.25"/>
    <row r="262223" x14ac:dyDescent="0.25"/>
    <row r="262224" x14ac:dyDescent="0.25"/>
    <row r="262225" x14ac:dyDescent="0.25"/>
    <row r="262226" x14ac:dyDescent="0.25"/>
    <row r="262227" x14ac:dyDescent="0.25"/>
    <row r="262228" x14ac:dyDescent="0.25"/>
    <row r="262229" x14ac:dyDescent="0.25"/>
    <row r="262230" x14ac:dyDescent="0.25"/>
    <row r="262231" x14ac:dyDescent="0.25"/>
    <row r="262232" x14ac:dyDescent="0.25"/>
    <row r="262233" x14ac:dyDescent="0.25"/>
    <row r="262234" x14ac:dyDescent="0.25"/>
    <row r="262235" x14ac:dyDescent="0.25"/>
    <row r="262236" x14ac:dyDescent="0.25"/>
    <row r="262237" x14ac:dyDescent="0.25"/>
    <row r="262238" x14ac:dyDescent="0.25"/>
    <row r="262239" x14ac:dyDescent="0.25"/>
    <row r="262240" x14ac:dyDescent="0.25"/>
    <row r="262241" x14ac:dyDescent="0.25"/>
    <row r="262242" x14ac:dyDescent="0.25"/>
    <row r="262243" x14ac:dyDescent="0.25"/>
    <row r="262244" x14ac:dyDescent="0.25"/>
    <row r="262245" x14ac:dyDescent="0.25"/>
    <row r="262246" x14ac:dyDescent="0.25"/>
    <row r="262247" x14ac:dyDescent="0.25"/>
    <row r="262248" x14ac:dyDescent="0.25"/>
    <row r="262249" x14ac:dyDescent="0.25"/>
    <row r="262250" x14ac:dyDescent="0.25"/>
    <row r="262251" x14ac:dyDescent="0.25"/>
    <row r="262252" x14ac:dyDescent="0.25"/>
    <row r="262253" x14ac:dyDescent="0.25"/>
    <row r="262254" x14ac:dyDescent="0.25"/>
    <row r="262255" x14ac:dyDescent="0.25"/>
    <row r="262256" x14ac:dyDescent="0.25"/>
    <row r="262257" x14ac:dyDescent="0.25"/>
    <row r="262258" x14ac:dyDescent="0.25"/>
    <row r="262259" x14ac:dyDescent="0.25"/>
    <row r="262260" x14ac:dyDescent="0.25"/>
    <row r="262261" x14ac:dyDescent="0.25"/>
    <row r="262262" x14ac:dyDescent="0.25"/>
    <row r="262263" x14ac:dyDescent="0.25"/>
    <row r="262264" x14ac:dyDescent="0.25"/>
    <row r="262265" x14ac:dyDescent="0.25"/>
    <row r="262266" x14ac:dyDescent="0.25"/>
    <row r="262267" x14ac:dyDescent="0.25"/>
    <row r="262268" x14ac:dyDescent="0.25"/>
    <row r="262269" x14ac:dyDescent="0.25"/>
    <row r="262270" x14ac:dyDescent="0.25"/>
    <row r="262271" x14ac:dyDescent="0.25"/>
    <row r="262272" x14ac:dyDescent="0.25"/>
    <row r="262273" x14ac:dyDescent="0.25"/>
    <row r="262274" x14ac:dyDescent="0.25"/>
    <row r="262275" x14ac:dyDescent="0.25"/>
    <row r="262276" x14ac:dyDescent="0.25"/>
    <row r="262277" x14ac:dyDescent="0.25"/>
    <row r="262278" x14ac:dyDescent="0.25"/>
    <row r="262279" x14ac:dyDescent="0.25"/>
    <row r="262280" x14ac:dyDescent="0.25"/>
    <row r="262281" x14ac:dyDescent="0.25"/>
    <row r="262282" x14ac:dyDescent="0.25"/>
    <row r="262283" x14ac:dyDescent="0.25"/>
    <row r="262284" x14ac:dyDescent="0.25"/>
    <row r="262285" x14ac:dyDescent="0.25"/>
    <row r="262286" x14ac:dyDescent="0.25"/>
    <row r="262287" x14ac:dyDescent="0.25"/>
    <row r="262288" x14ac:dyDescent="0.25"/>
    <row r="262289" x14ac:dyDescent="0.25"/>
    <row r="262290" x14ac:dyDescent="0.25"/>
    <row r="262291" x14ac:dyDescent="0.25"/>
    <row r="262292" x14ac:dyDescent="0.25"/>
    <row r="262293" x14ac:dyDescent="0.25"/>
    <row r="262294" x14ac:dyDescent="0.25"/>
    <row r="262295" x14ac:dyDescent="0.25"/>
    <row r="262296" x14ac:dyDescent="0.25"/>
    <row r="262297" x14ac:dyDescent="0.25"/>
    <row r="262298" x14ac:dyDescent="0.25"/>
    <row r="262299" x14ac:dyDescent="0.25"/>
    <row r="262300" x14ac:dyDescent="0.25"/>
    <row r="262301" x14ac:dyDescent="0.25"/>
    <row r="262302" x14ac:dyDescent="0.25"/>
    <row r="262303" x14ac:dyDescent="0.25"/>
    <row r="262304" x14ac:dyDescent="0.25"/>
    <row r="262305" x14ac:dyDescent="0.25"/>
    <row r="262306" x14ac:dyDescent="0.25"/>
    <row r="262307" x14ac:dyDescent="0.25"/>
    <row r="262308" x14ac:dyDescent="0.25"/>
    <row r="262309" x14ac:dyDescent="0.25"/>
    <row r="262310" x14ac:dyDescent="0.25"/>
    <row r="262311" x14ac:dyDescent="0.25"/>
    <row r="262312" x14ac:dyDescent="0.25"/>
    <row r="262313" x14ac:dyDescent="0.25"/>
    <row r="262314" x14ac:dyDescent="0.25"/>
    <row r="262315" x14ac:dyDescent="0.25"/>
    <row r="262316" x14ac:dyDescent="0.25"/>
    <row r="262317" x14ac:dyDescent="0.25"/>
    <row r="262318" x14ac:dyDescent="0.25"/>
    <row r="262319" x14ac:dyDescent="0.25"/>
    <row r="262320" x14ac:dyDescent="0.25"/>
    <row r="262321" x14ac:dyDescent="0.25"/>
    <row r="262322" x14ac:dyDescent="0.25"/>
    <row r="262323" x14ac:dyDescent="0.25"/>
    <row r="262324" x14ac:dyDescent="0.25"/>
    <row r="262325" x14ac:dyDescent="0.25"/>
    <row r="262326" x14ac:dyDescent="0.25"/>
    <row r="262327" x14ac:dyDescent="0.25"/>
    <row r="262328" x14ac:dyDescent="0.25"/>
    <row r="262329" x14ac:dyDescent="0.25"/>
    <row r="262330" x14ac:dyDescent="0.25"/>
    <row r="262331" x14ac:dyDescent="0.25"/>
    <row r="262332" x14ac:dyDescent="0.25"/>
    <row r="262333" x14ac:dyDescent="0.25"/>
    <row r="262334" x14ac:dyDescent="0.25"/>
    <row r="262335" x14ac:dyDescent="0.25"/>
    <row r="262336" x14ac:dyDescent="0.25"/>
    <row r="262337" x14ac:dyDescent="0.25"/>
    <row r="262338" x14ac:dyDescent="0.25"/>
    <row r="262339" x14ac:dyDescent="0.25"/>
    <row r="262340" x14ac:dyDescent="0.25"/>
    <row r="262341" x14ac:dyDescent="0.25"/>
    <row r="262342" x14ac:dyDescent="0.25"/>
    <row r="262343" x14ac:dyDescent="0.25"/>
    <row r="262344" x14ac:dyDescent="0.25"/>
    <row r="262345" x14ac:dyDescent="0.25"/>
    <row r="262346" x14ac:dyDescent="0.25"/>
    <row r="262347" x14ac:dyDescent="0.25"/>
    <row r="262348" x14ac:dyDescent="0.25"/>
    <row r="262349" x14ac:dyDescent="0.25"/>
    <row r="262350" x14ac:dyDescent="0.25"/>
    <row r="262351" x14ac:dyDescent="0.25"/>
    <row r="262352" x14ac:dyDescent="0.25"/>
    <row r="262353" x14ac:dyDescent="0.25"/>
    <row r="262354" x14ac:dyDescent="0.25"/>
    <row r="262355" x14ac:dyDescent="0.25"/>
    <row r="262356" x14ac:dyDescent="0.25"/>
    <row r="262357" x14ac:dyDescent="0.25"/>
    <row r="262358" x14ac:dyDescent="0.25"/>
    <row r="262359" x14ac:dyDescent="0.25"/>
    <row r="262360" x14ac:dyDescent="0.25"/>
    <row r="262361" x14ac:dyDescent="0.25"/>
    <row r="262362" x14ac:dyDescent="0.25"/>
    <row r="262363" x14ac:dyDescent="0.25"/>
    <row r="262364" x14ac:dyDescent="0.25"/>
    <row r="262365" x14ac:dyDescent="0.25"/>
    <row r="262366" x14ac:dyDescent="0.25"/>
    <row r="262367" x14ac:dyDescent="0.25"/>
    <row r="262368" x14ac:dyDescent="0.25"/>
    <row r="262369" x14ac:dyDescent="0.25"/>
    <row r="262370" x14ac:dyDescent="0.25"/>
    <row r="262371" x14ac:dyDescent="0.25"/>
    <row r="262372" x14ac:dyDescent="0.25"/>
    <row r="262373" x14ac:dyDescent="0.25"/>
    <row r="262374" x14ac:dyDescent="0.25"/>
    <row r="262375" x14ac:dyDescent="0.25"/>
    <row r="262376" x14ac:dyDescent="0.25"/>
    <row r="262377" x14ac:dyDescent="0.25"/>
    <row r="262378" x14ac:dyDescent="0.25"/>
    <row r="262379" x14ac:dyDescent="0.25"/>
    <row r="262380" x14ac:dyDescent="0.25"/>
    <row r="262381" x14ac:dyDescent="0.25"/>
    <row r="262382" x14ac:dyDescent="0.25"/>
    <row r="262383" x14ac:dyDescent="0.25"/>
    <row r="262384" x14ac:dyDescent="0.25"/>
    <row r="262385" x14ac:dyDescent="0.25"/>
    <row r="262386" x14ac:dyDescent="0.25"/>
    <row r="262387" x14ac:dyDescent="0.25"/>
    <row r="262388" x14ac:dyDescent="0.25"/>
    <row r="262389" x14ac:dyDescent="0.25"/>
    <row r="262390" x14ac:dyDescent="0.25"/>
    <row r="262391" x14ac:dyDescent="0.25"/>
    <row r="262392" x14ac:dyDescent="0.25"/>
    <row r="262393" x14ac:dyDescent="0.25"/>
    <row r="262394" x14ac:dyDescent="0.25"/>
    <row r="262395" x14ac:dyDescent="0.25"/>
    <row r="262396" x14ac:dyDescent="0.25"/>
    <row r="262397" x14ac:dyDescent="0.25"/>
    <row r="262398" x14ac:dyDescent="0.25"/>
    <row r="262399" x14ac:dyDescent="0.25"/>
    <row r="262400" x14ac:dyDescent="0.25"/>
    <row r="262401" x14ac:dyDescent="0.25"/>
    <row r="262402" x14ac:dyDescent="0.25"/>
    <row r="262403" x14ac:dyDescent="0.25"/>
    <row r="262404" x14ac:dyDescent="0.25"/>
    <row r="262405" x14ac:dyDescent="0.25"/>
    <row r="262406" x14ac:dyDescent="0.25"/>
    <row r="262407" x14ac:dyDescent="0.25"/>
    <row r="262408" x14ac:dyDescent="0.25"/>
    <row r="262409" x14ac:dyDescent="0.25"/>
    <row r="262410" x14ac:dyDescent="0.25"/>
    <row r="262411" x14ac:dyDescent="0.25"/>
    <row r="262412" x14ac:dyDescent="0.25"/>
    <row r="262413" x14ac:dyDescent="0.25"/>
    <row r="262414" x14ac:dyDescent="0.25"/>
    <row r="262415" x14ac:dyDescent="0.25"/>
    <row r="262416" x14ac:dyDescent="0.25"/>
    <row r="262417" x14ac:dyDescent="0.25"/>
    <row r="262418" x14ac:dyDescent="0.25"/>
    <row r="262419" x14ac:dyDescent="0.25"/>
    <row r="262420" x14ac:dyDescent="0.25"/>
    <row r="262421" x14ac:dyDescent="0.25"/>
    <row r="262422" x14ac:dyDescent="0.25"/>
    <row r="262423" x14ac:dyDescent="0.25"/>
    <row r="262424" x14ac:dyDescent="0.25"/>
    <row r="262425" x14ac:dyDescent="0.25"/>
    <row r="262426" x14ac:dyDescent="0.25"/>
    <row r="262427" x14ac:dyDescent="0.25"/>
    <row r="262428" x14ac:dyDescent="0.25"/>
    <row r="262429" x14ac:dyDescent="0.25"/>
    <row r="262430" x14ac:dyDescent="0.25"/>
    <row r="262431" x14ac:dyDescent="0.25"/>
    <row r="262432" x14ac:dyDescent="0.25"/>
    <row r="262433" x14ac:dyDescent="0.25"/>
    <row r="262434" x14ac:dyDescent="0.25"/>
    <row r="262435" x14ac:dyDescent="0.25"/>
    <row r="262436" x14ac:dyDescent="0.25"/>
    <row r="262437" x14ac:dyDescent="0.25"/>
    <row r="262438" x14ac:dyDescent="0.25"/>
    <row r="262439" x14ac:dyDescent="0.25"/>
    <row r="262440" x14ac:dyDescent="0.25"/>
    <row r="262441" x14ac:dyDescent="0.25"/>
    <row r="262442" x14ac:dyDescent="0.25"/>
    <row r="262443" x14ac:dyDescent="0.25"/>
    <row r="262444" x14ac:dyDescent="0.25"/>
    <row r="262445" x14ac:dyDescent="0.25"/>
    <row r="262446" x14ac:dyDescent="0.25"/>
    <row r="262447" x14ac:dyDescent="0.25"/>
    <row r="262448" x14ac:dyDescent="0.25"/>
    <row r="262449" x14ac:dyDescent="0.25"/>
    <row r="262450" x14ac:dyDescent="0.25"/>
    <row r="262451" x14ac:dyDescent="0.25"/>
    <row r="262452" x14ac:dyDescent="0.25"/>
    <row r="262453" x14ac:dyDescent="0.25"/>
    <row r="262454" x14ac:dyDescent="0.25"/>
    <row r="262455" x14ac:dyDescent="0.25"/>
    <row r="262456" x14ac:dyDescent="0.25"/>
    <row r="262457" x14ac:dyDescent="0.25"/>
    <row r="262458" x14ac:dyDescent="0.25"/>
    <row r="262459" x14ac:dyDescent="0.25"/>
    <row r="262460" x14ac:dyDescent="0.25"/>
    <row r="262461" x14ac:dyDescent="0.25"/>
    <row r="262462" x14ac:dyDescent="0.25"/>
    <row r="262463" x14ac:dyDescent="0.25"/>
    <row r="262464" x14ac:dyDescent="0.25"/>
    <row r="262465" x14ac:dyDescent="0.25"/>
    <row r="262466" x14ac:dyDescent="0.25"/>
    <row r="262467" x14ac:dyDescent="0.25"/>
    <row r="262468" x14ac:dyDescent="0.25"/>
    <row r="262469" x14ac:dyDescent="0.25"/>
    <row r="262470" x14ac:dyDescent="0.25"/>
    <row r="262471" x14ac:dyDescent="0.25"/>
    <row r="262472" x14ac:dyDescent="0.25"/>
    <row r="262473" x14ac:dyDescent="0.25"/>
    <row r="262474" x14ac:dyDescent="0.25"/>
    <row r="262475" x14ac:dyDescent="0.25"/>
    <row r="262476" x14ac:dyDescent="0.25"/>
    <row r="262477" x14ac:dyDescent="0.25"/>
    <row r="262478" x14ac:dyDescent="0.25"/>
    <row r="262479" x14ac:dyDescent="0.25"/>
    <row r="262480" x14ac:dyDescent="0.25"/>
    <row r="262481" x14ac:dyDescent="0.25"/>
    <row r="262482" x14ac:dyDescent="0.25"/>
    <row r="262483" x14ac:dyDescent="0.25"/>
    <row r="262484" x14ac:dyDescent="0.25"/>
    <row r="262485" x14ac:dyDescent="0.25"/>
    <row r="262486" x14ac:dyDescent="0.25"/>
    <row r="262487" x14ac:dyDescent="0.25"/>
    <row r="262488" x14ac:dyDescent="0.25"/>
    <row r="262489" x14ac:dyDescent="0.25"/>
    <row r="262490" x14ac:dyDescent="0.25"/>
    <row r="262491" x14ac:dyDescent="0.25"/>
    <row r="262492" x14ac:dyDescent="0.25"/>
    <row r="262493" x14ac:dyDescent="0.25"/>
    <row r="262494" x14ac:dyDescent="0.25"/>
    <row r="262495" x14ac:dyDescent="0.25"/>
    <row r="262496" x14ac:dyDescent="0.25"/>
    <row r="262497" x14ac:dyDescent="0.25"/>
    <row r="262498" x14ac:dyDescent="0.25"/>
    <row r="262499" x14ac:dyDescent="0.25"/>
    <row r="262500" x14ac:dyDescent="0.25"/>
    <row r="262501" x14ac:dyDescent="0.25"/>
    <row r="262502" x14ac:dyDescent="0.25"/>
    <row r="262503" x14ac:dyDescent="0.25"/>
    <row r="262504" x14ac:dyDescent="0.25"/>
    <row r="262505" x14ac:dyDescent="0.25"/>
    <row r="262506" x14ac:dyDescent="0.25"/>
    <row r="262507" x14ac:dyDescent="0.25"/>
    <row r="262508" x14ac:dyDescent="0.25"/>
    <row r="262509" x14ac:dyDescent="0.25"/>
    <row r="262510" x14ac:dyDescent="0.25"/>
    <row r="262511" x14ac:dyDescent="0.25"/>
    <row r="262512" x14ac:dyDescent="0.25"/>
    <row r="262513" x14ac:dyDescent="0.25"/>
    <row r="262514" x14ac:dyDescent="0.25"/>
    <row r="262515" x14ac:dyDescent="0.25"/>
    <row r="262516" x14ac:dyDescent="0.25"/>
    <row r="262517" x14ac:dyDescent="0.25"/>
    <row r="262518" x14ac:dyDescent="0.25"/>
    <row r="262519" x14ac:dyDescent="0.25"/>
    <row r="262520" x14ac:dyDescent="0.25"/>
    <row r="262521" x14ac:dyDescent="0.25"/>
    <row r="262522" x14ac:dyDescent="0.25"/>
    <row r="262523" x14ac:dyDescent="0.25"/>
    <row r="262524" x14ac:dyDescent="0.25"/>
    <row r="262525" x14ac:dyDescent="0.25"/>
    <row r="262526" x14ac:dyDescent="0.25"/>
    <row r="262527" x14ac:dyDescent="0.25"/>
    <row r="262528" x14ac:dyDescent="0.25"/>
    <row r="262529" x14ac:dyDescent="0.25"/>
    <row r="262530" x14ac:dyDescent="0.25"/>
    <row r="262531" x14ac:dyDescent="0.25"/>
    <row r="262532" x14ac:dyDescent="0.25"/>
    <row r="262533" x14ac:dyDescent="0.25"/>
    <row r="262534" x14ac:dyDescent="0.25"/>
    <row r="262535" x14ac:dyDescent="0.25"/>
    <row r="262536" x14ac:dyDescent="0.25"/>
    <row r="262537" x14ac:dyDescent="0.25"/>
    <row r="262538" x14ac:dyDescent="0.25"/>
    <row r="262539" x14ac:dyDescent="0.25"/>
    <row r="262540" x14ac:dyDescent="0.25"/>
    <row r="262541" x14ac:dyDescent="0.25"/>
    <row r="262542" x14ac:dyDescent="0.25"/>
    <row r="262543" x14ac:dyDescent="0.25"/>
    <row r="262544" x14ac:dyDescent="0.25"/>
    <row r="262545" x14ac:dyDescent="0.25"/>
    <row r="262546" x14ac:dyDescent="0.25"/>
    <row r="262547" x14ac:dyDescent="0.25"/>
    <row r="262548" x14ac:dyDescent="0.25"/>
    <row r="262549" x14ac:dyDescent="0.25"/>
    <row r="262550" x14ac:dyDescent="0.25"/>
    <row r="262551" x14ac:dyDescent="0.25"/>
    <row r="262552" x14ac:dyDescent="0.25"/>
    <row r="262553" x14ac:dyDescent="0.25"/>
    <row r="262554" x14ac:dyDescent="0.25"/>
    <row r="262555" x14ac:dyDescent="0.25"/>
    <row r="262556" x14ac:dyDescent="0.25"/>
    <row r="262557" x14ac:dyDescent="0.25"/>
    <row r="262558" x14ac:dyDescent="0.25"/>
    <row r="262559" x14ac:dyDescent="0.25"/>
    <row r="262560" x14ac:dyDescent="0.25"/>
    <row r="262561" x14ac:dyDescent="0.25"/>
    <row r="262562" x14ac:dyDescent="0.25"/>
    <row r="262563" x14ac:dyDescent="0.25"/>
    <row r="262564" x14ac:dyDescent="0.25"/>
    <row r="262565" x14ac:dyDescent="0.25"/>
    <row r="262566" x14ac:dyDescent="0.25"/>
    <row r="262567" x14ac:dyDescent="0.25"/>
    <row r="262568" x14ac:dyDescent="0.25"/>
    <row r="262569" x14ac:dyDescent="0.25"/>
    <row r="262570" x14ac:dyDescent="0.25"/>
    <row r="262571" x14ac:dyDescent="0.25"/>
    <row r="262572" x14ac:dyDescent="0.25"/>
    <row r="262573" x14ac:dyDescent="0.25"/>
    <row r="262574" x14ac:dyDescent="0.25"/>
    <row r="262575" x14ac:dyDescent="0.25"/>
    <row r="262576" x14ac:dyDescent="0.25"/>
    <row r="262577" x14ac:dyDescent="0.25"/>
    <row r="262578" x14ac:dyDescent="0.25"/>
    <row r="262579" x14ac:dyDescent="0.25"/>
    <row r="262580" x14ac:dyDescent="0.25"/>
    <row r="262581" x14ac:dyDescent="0.25"/>
    <row r="262582" x14ac:dyDescent="0.25"/>
    <row r="262583" x14ac:dyDescent="0.25"/>
    <row r="262584" x14ac:dyDescent="0.25"/>
    <row r="262585" x14ac:dyDescent="0.25"/>
    <row r="262586" x14ac:dyDescent="0.25"/>
    <row r="262587" x14ac:dyDescent="0.25"/>
    <row r="262588" x14ac:dyDescent="0.25"/>
    <row r="262589" x14ac:dyDescent="0.25"/>
    <row r="262590" x14ac:dyDescent="0.25"/>
    <row r="262591" x14ac:dyDescent="0.25"/>
    <row r="262592" x14ac:dyDescent="0.25"/>
    <row r="262593" x14ac:dyDescent="0.25"/>
    <row r="262594" x14ac:dyDescent="0.25"/>
    <row r="262595" x14ac:dyDescent="0.25"/>
    <row r="262596" x14ac:dyDescent="0.25"/>
    <row r="262597" x14ac:dyDescent="0.25"/>
    <row r="262598" x14ac:dyDescent="0.25"/>
    <row r="262599" x14ac:dyDescent="0.25"/>
    <row r="262600" x14ac:dyDescent="0.25"/>
    <row r="262601" x14ac:dyDescent="0.25"/>
    <row r="262602" x14ac:dyDescent="0.25"/>
    <row r="262603" x14ac:dyDescent="0.25"/>
    <row r="262604" x14ac:dyDescent="0.25"/>
    <row r="262605" x14ac:dyDescent="0.25"/>
    <row r="262606" x14ac:dyDescent="0.25"/>
    <row r="262607" x14ac:dyDescent="0.25"/>
    <row r="262608" x14ac:dyDescent="0.25"/>
    <row r="262609" x14ac:dyDescent="0.25"/>
    <row r="262610" x14ac:dyDescent="0.25"/>
    <row r="262611" x14ac:dyDescent="0.25"/>
    <row r="262612" x14ac:dyDescent="0.25"/>
    <row r="262613" x14ac:dyDescent="0.25"/>
    <row r="262614" x14ac:dyDescent="0.25"/>
    <row r="262615" x14ac:dyDescent="0.25"/>
    <row r="262616" x14ac:dyDescent="0.25"/>
    <row r="262617" x14ac:dyDescent="0.25"/>
    <row r="262618" x14ac:dyDescent="0.25"/>
    <row r="262619" x14ac:dyDescent="0.25"/>
    <row r="262620" x14ac:dyDescent="0.25"/>
    <row r="262621" x14ac:dyDescent="0.25"/>
    <row r="262622" x14ac:dyDescent="0.25"/>
    <row r="262623" x14ac:dyDescent="0.25"/>
    <row r="262624" x14ac:dyDescent="0.25"/>
    <row r="262625" x14ac:dyDescent="0.25"/>
    <row r="262626" x14ac:dyDescent="0.25"/>
    <row r="262627" x14ac:dyDescent="0.25"/>
    <row r="262628" x14ac:dyDescent="0.25"/>
    <row r="262629" x14ac:dyDescent="0.25"/>
    <row r="262630" x14ac:dyDescent="0.25"/>
    <row r="262631" x14ac:dyDescent="0.25"/>
    <row r="262632" x14ac:dyDescent="0.25"/>
    <row r="262633" x14ac:dyDescent="0.25"/>
    <row r="262634" x14ac:dyDescent="0.25"/>
    <row r="262635" x14ac:dyDescent="0.25"/>
    <row r="262636" x14ac:dyDescent="0.25"/>
    <row r="262637" x14ac:dyDescent="0.25"/>
    <row r="262638" x14ac:dyDescent="0.25"/>
    <row r="262639" x14ac:dyDescent="0.25"/>
    <row r="262640" x14ac:dyDescent="0.25"/>
    <row r="262641" x14ac:dyDescent="0.25"/>
    <row r="262642" x14ac:dyDescent="0.25"/>
    <row r="262643" x14ac:dyDescent="0.25"/>
    <row r="262644" x14ac:dyDescent="0.25"/>
    <row r="262645" x14ac:dyDescent="0.25"/>
    <row r="262646" x14ac:dyDescent="0.25"/>
    <row r="262647" x14ac:dyDescent="0.25"/>
    <row r="262648" x14ac:dyDescent="0.25"/>
    <row r="262649" x14ac:dyDescent="0.25"/>
    <row r="262650" x14ac:dyDescent="0.25"/>
    <row r="262651" x14ac:dyDescent="0.25"/>
    <row r="262652" x14ac:dyDescent="0.25"/>
    <row r="262653" x14ac:dyDescent="0.25"/>
    <row r="262654" x14ac:dyDescent="0.25"/>
    <row r="262655" x14ac:dyDescent="0.25"/>
    <row r="262656" x14ac:dyDescent="0.25"/>
    <row r="262657" x14ac:dyDescent="0.25"/>
    <row r="262658" x14ac:dyDescent="0.25"/>
    <row r="262659" x14ac:dyDescent="0.25"/>
    <row r="262660" x14ac:dyDescent="0.25"/>
    <row r="262661" x14ac:dyDescent="0.25"/>
    <row r="262662" x14ac:dyDescent="0.25"/>
    <row r="262663" x14ac:dyDescent="0.25"/>
    <row r="262664" x14ac:dyDescent="0.25"/>
    <row r="262665" x14ac:dyDescent="0.25"/>
    <row r="262666" x14ac:dyDescent="0.25"/>
    <row r="262667" x14ac:dyDescent="0.25"/>
    <row r="262668" x14ac:dyDescent="0.25"/>
    <row r="262669" x14ac:dyDescent="0.25"/>
    <row r="262670" x14ac:dyDescent="0.25"/>
    <row r="262671" x14ac:dyDescent="0.25"/>
    <row r="262672" x14ac:dyDescent="0.25"/>
    <row r="262673" x14ac:dyDescent="0.25"/>
    <row r="262674" x14ac:dyDescent="0.25"/>
    <row r="262675" x14ac:dyDescent="0.25"/>
    <row r="262676" x14ac:dyDescent="0.25"/>
    <row r="262677" x14ac:dyDescent="0.25"/>
    <row r="262678" x14ac:dyDescent="0.25"/>
    <row r="262679" x14ac:dyDescent="0.25"/>
    <row r="262680" x14ac:dyDescent="0.25"/>
    <row r="262681" x14ac:dyDescent="0.25"/>
    <row r="262682" x14ac:dyDescent="0.25"/>
    <row r="262683" x14ac:dyDescent="0.25"/>
    <row r="262684" x14ac:dyDescent="0.25"/>
    <row r="262685" x14ac:dyDescent="0.25"/>
    <row r="262686" x14ac:dyDescent="0.25"/>
    <row r="262687" x14ac:dyDescent="0.25"/>
    <row r="262688" x14ac:dyDescent="0.25"/>
    <row r="262689" x14ac:dyDescent="0.25"/>
    <row r="262690" x14ac:dyDescent="0.25"/>
    <row r="262691" x14ac:dyDescent="0.25"/>
    <row r="262692" x14ac:dyDescent="0.25"/>
    <row r="262693" x14ac:dyDescent="0.25"/>
    <row r="262694" x14ac:dyDescent="0.25"/>
    <row r="262695" x14ac:dyDescent="0.25"/>
    <row r="262696" x14ac:dyDescent="0.25"/>
    <row r="262697" x14ac:dyDescent="0.25"/>
    <row r="262698" x14ac:dyDescent="0.25"/>
    <row r="262699" x14ac:dyDescent="0.25"/>
    <row r="262700" x14ac:dyDescent="0.25"/>
    <row r="262701" x14ac:dyDescent="0.25"/>
    <row r="262702" x14ac:dyDescent="0.25"/>
    <row r="262703" x14ac:dyDescent="0.25"/>
    <row r="262704" x14ac:dyDescent="0.25"/>
    <row r="262705" x14ac:dyDescent="0.25"/>
    <row r="262706" x14ac:dyDescent="0.25"/>
    <row r="262707" x14ac:dyDescent="0.25"/>
    <row r="262708" x14ac:dyDescent="0.25"/>
    <row r="262709" x14ac:dyDescent="0.25"/>
    <row r="262710" x14ac:dyDescent="0.25"/>
    <row r="262711" x14ac:dyDescent="0.25"/>
    <row r="262712" x14ac:dyDescent="0.25"/>
    <row r="262713" x14ac:dyDescent="0.25"/>
    <row r="262714" x14ac:dyDescent="0.25"/>
    <row r="262715" x14ac:dyDescent="0.25"/>
    <row r="262716" x14ac:dyDescent="0.25"/>
    <row r="262717" x14ac:dyDescent="0.25"/>
    <row r="262718" x14ac:dyDescent="0.25"/>
    <row r="262719" x14ac:dyDescent="0.25"/>
    <row r="262720" x14ac:dyDescent="0.25"/>
    <row r="262721" x14ac:dyDescent="0.25"/>
    <row r="262722" x14ac:dyDescent="0.25"/>
    <row r="262723" x14ac:dyDescent="0.25"/>
    <row r="262724" x14ac:dyDescent="0.25"/>
    <row r="262725" x14ac:dyDescent="0.25"/>
    <row r="262726" x14ac:dyDescent="0.25"/>
    <row r="262727" x14ac:dyDescent="0.25"/>
    <row r="262728" x14ac:dyDescent="0.25"/>
    <row r="262729" x14ac:dyDescent="0.25"/>
    <row r="262730" x14ac:dyDescent="0.25"/>
    <row r="262731" x14ac:dyDescent="0.25"/>
    <row r="262732" x14ac:dyDescent="0.25"/>
    <row r="262733" x14ac:dyDescent="0.25"/>
    <row r="262734" x14ac:dyDescent="0.25"/>
    <row r="262735" x14ac:dyDescent="0.25"/>
    <row r="262736" x14ac:dyDescent="0.25"/>
    <row r="262737" x14ac:dyDescent="0.25"/>
    <row r="262738" x14ac:dyDescent="0.25"/>
    <row r="262739" x14ac:dyDescent="0.25"/>
    <row r="262740" x14ac:dyDescent="0.25"/>
    <row r="262741" x14ac:dyDescent="0.25"/>
    <row r="262742" x14ac:dyDescent="0.25"/>
    <row r="262743" x14ac:dyDescent="0.25"/>
    <row r="262744" x14ac:dyDescent="0.25"/>
    <row r="262745" x14ac:dyDescent="0.25"/>
    <row r="262746" x14ac:dyDescent="0.25"/>
    <row r="262747" x14ac:dyDescent="0.25"/>
    <row r="262748" x14ac:dyDescent="0.25"/>
    <row r="262749" x14ac:dyDescent="0.25"/>
    <row r="262750" x14ac:dyDescent="0.25"/>
    <row r="262751" x14ac:dyDescent="0.25"/>
    <row r="262752" x14ac:dyDescent="0.25"/>
    <row r="262753" x14ac:dyDescent="0.25"/>
    <row r="262754" x14ac:dyDescent="0.25"/>
    <row r="262755" x14ac:dyDescent="0.25"/>
    <row r="262756" x14ac:dyDescent="0.25"/>
    <row r="262757" x14ac:dyDescent="0.25"/>
    <row r="262758" x14ac:dyDescent="0.25"/>
    <row r="262759" x14ac:dyDescent="0.25"/>
    <row r="262760" x14ac:dyDescent="0.25"/>
    <row r="262761" x14ac:dyDescent="0.25"/>
    <row r="262762" x14ac:dyDescent="0.25"/>
    <row r="262763" x14ac:dyDescent="0.25"/>
    <row r="262764" x14ac:dyDescent="0.25"/>
    <row r="262765" x14ac:dyDescent="0.25"/>
    <row r="262766" x14ac:dyDescent="0.25"/>
    <row r="262767" x14ac:dyDescent="0.25"/>
    <row r="262768" x14ac:dyDescent="0.25"/>
    <row r="262769" x14ac:dyDescent="0.25"/>
    <row r="262770" x14ac:dyDescent="0.25"/>
    <row r="262771" x14ac:dyDescent="0.25"/>
    <row r="262772" x14ac:dyDescent="0.25"/>
    <row r="262773" x14ac:dyDescent="0.25"/>
    <row r="262774" x14ac:dyDescent="0.25"/>
    <row r="262775" x14ac:dyDescent="0.25"/>
    <row r="262776" x14ac:dyDescent="0.25"/>
    <row r="262777" x14ac:dyDescent="0.25"/>
    <row r="262778" x14ac:dyDescent="0.25"/>
    <row r="262779" x14ac:dyDescent="0.25"/>
    <row r="262780" x14ac:dyDescent="0.25"/>
    <row r="262781" x14ac:dyDescent="0.25"/>
    <row r="262782" x14ac:dyDescent="0.25"/>
    <row r="262783" x14ac:dyDescent="0.25"/>
    <row r="262784" x14ac:dyDescent="0.25"/>
    <row r="262785" x14ac:dyDescent="0.25"/>
    <row r="262786" x14ac:dyDescent="0.25"/>
    <row r="262787" x14ac:dyDescent="0.25"/>
    <row r="262788" x14ac:dyDescent="0.25"/>
    <row r="262789" x14ac:dyDescent="0.25"/>
    <row r="262790" x14ac:dyDescent="0.25"/>
    <row r="262791" x14ac:dyDescent="0.25"/>
    <row r="262792" x14ac:dyDescent="0.25"/>
    <row r="262793" x14ac:dyDescent="0.25"/>
    <row r="262794" x14ac:dyDescent="0.25"/>
    <row r="262795" x14ac:dyDescent="0.25"/>
    <row r="262796" x14ac:dyDescent="0.25"/>
    <row r="262797" x14ac:dyDescent="0.25"/>
    <row r="262798" x14ac:dyDescent="0.25"/>
    <row r="262799" x14ac:dyDescent="0.25"/>
    <row r="262800" x14ac:dyDescent="0.25"/>
    <row r="262801" x14ac:dyDescent="0.25"/>
    <row r="262802" x14ac:dyDescent="0.25"/>
    <row r="262803" x14ac:dyDescent="0.25"/>
    <row r="262804" x14ac:dyDescent="0.25"/>
    <row r="262805" x14ac:dyDescent="0.25"/>
    <row r="262806" x14ac:dyDescent="0.25"/>
    <row r="262807" x14ac:dyDescent="0.25"/>
    <row r="262808" x14ac:dyDescent="0.25"/>
    <row r="262809" x14ac:dyDescent="0.25"/>
    <row r="262810" x14ac:dyDescent="0.25"/>
    <row r="262811" x14ac:dyDescent="0.25"/>
    <row r="262812" x14ac:dyDescent="0.25"/>
    <row r="262813" x14ac:dyDescent="0.25"/>
    <row r="262814" x14ac:dyDescent="0.25"/>
    <row r="262815" x14ac:dyDescent="0.25"/>
    <row r="262816" x14ac:dyDescent="0.25"/>
    <row r="262817" x14ac:dyDescent="0.25"/>
    <row r="262818" x14ac:dyDescent="0.25"/>
    <row r="262819" x14ac:dyDescent="0.25"/>
    <row r="262820" x14ac:dyDescent="0.25"/>
    <row r="262821" x14ac:dyDescent="0.25"/>
    <row r="262822" x14ac:dyDescent="0.25"/>
    <row r="262823" x14ac:dyDescent="0.25"/>
    <row r="262824" x14ac:dyDescent="0.25"/>
    <row r="262825" x14ac:dyDescent="0.25"/>
    <row r="262826" x14ac:dyDescent="0.25"/>
    <row r="262827" x14ac:dyDescent="0.25"/>
    <row r="262828" x14ac:dyDescent="0.25"/>
    <row r="262829" x14ac:dyDescent="0.25"/>
    <row r="262830" x14ac:dyDescent="0.25"/>
    <row r="262831" x14ac:dyDescent="0.25"/>
    <row r="262832" x14ac:dyDescent="0.25"/>
    <row r="262833" x14ac:dyDescent="0.25"/>
    <row r="262834" x14ac:dyDescent="0.25"/>
    <row r="262835" x14ac:dyDescent="0.25"/>
    <row r="262836" x14ac:dyDescent="0.25"/>
    <row r="262837" x14ac:dyDescent="0.25"/>
    <row r="262838" x14ac:dyDescent="0.25"/>
    <row r="262839" x14ac:dyDescent="0.25"/>
    <row r="262840" x14ac:dyDescent="0.25"/>
    <row r="262841" x14ac:dyDescent="0.25"/>
    <row r="262842" x14ac:dyDescent="0.25"/>
    <row r="262843" x14ac:dyDescent="0.25"/>
    <row r="262844" x14ac:dyDescent="0.25"/>
    <row r="262845" x14ac:dyDescent="0.25"/>
    <row r="262846" x14ac:dyDescent="0.25"/>
    <row r="262847" x14ac:dyDescent="0.25"/>
    <row r="262848" x14ac:dyDescent="0.25"/>
    <row r="262849" x14ac:dyDescent="0.25"/>
    <row r="262850" x14ac:dyDescent="0.25"/>
    <row r="262851" x14ac:dyDescent="0.25"/>
    <row r="262852" x14ac:dyDescent="0.25"/>
    <row r="262853" x14ac:dyDescent="0.25"/>
    <row r="262854" x14ac:dyDescent="0.25"/>
    <row r="262855" x14ac:dyDescent="0.25"/>
    <row r="262856" x14ac:dyDescent="0.25"/>
    <row r="262857" x14ac:dyDescent="0.25"/>
    <row r="262858" x14ac:dyDescent="0.25"/>
    <row r="262859" x14ac:dyDescent="0.25"/>
    <row r="262860" x14ac:dyDescent="0.25"/>
    <row r="262861" x14ac:dyDescent="0.25"/>
    <row r="262862" x14ac:dyDescent="0.25"/>
    <row r="262863" x14ac:dyDescent="0.25"/>
    <row r="262864" x14ac:dyDescent="0.25"/>
    <row r="262865" x14ac:dyDescent="0.25"/>
    <row r="262866" x14ac:dyDescent="0.25"/>
    <row r="262867" x14ac:dyDescent="0.25"/>
    <row r="262868" x14ac:dyDescent="0.25"/>
    <row r="262869" x14ac:dyDescent="0.25"/>
    <row r="262870" x14ac:dyDescent="0.25"/>
    <row r="262871" x14ac:dyDescent="0.25"/>
    <row r="262872" x14ac:dyDescent="0.25"/>
    <row r="262873" x14ac:dyDescent="0.25"/>
    <row r="262874" x14ac:dyDescent="0.25"/>
    <row r="262875" x14ac:dyDescent="0.25"/>
    <row r="262876" x14ac:dyDescent="0.25"/>
    <row r="262877" x14ac:dyDescent="0.25"/>
    <row r="262878" x14ac:dyDescent="0.25"/>
    <row r="262879" x14ac:dyDescent="0.25"/>
    <row r="262880" x14ac:dyDescent="0.25"/>
    <row r="262881" x14ac:dyDescent="0.25"/>
    <row r="262882" x14ac:dyDescent="0.25"/>
    <row r="262883" x14ac:dyDescent="0.25"/>
    <row r="262884" x14ac:dyDescent="0.25"/>
    <row r="262885" x14ac:dyDescent="0.25"/>
    <row r="262886" x14ac:dyDescent="0.25"/>
    <row r="262887" x14ac:dyDescent="0.25"/>
    <row r="262888" x14ac:dyDescent="0.25"/>
    <row r="262889" x14ac:dyDescent="0.25"/>
    <row r="262890" x14ac:dyDescent="0.25"/>
    <row r="262891" x14ac:dyDescent="0.25"/>
    <row r="262892" x14ac:dyDescent="0.25"/>
    <row r="262893" x14ac:dyDescent="0.25"/>
    <row r="262894" x14ac:dyDescent="0.25"/>
    <row r="262895" x14ac:dyDescent="0.25"/>
    <row r="262896" x14ac:dyDescent="0.25"/>
    <row r="262897" x14ac:dyDescent="0.25"/>
    <row r="262898" x14ac:dyDescent="0.25"/>
    <row r="262899" x14ac:dyDescent="0.25"/>
    <row r="262900" x14ac:dyDescent="0.25"/>
    <row r="262901" x14ac:dyDescent="0.25"/>
    <row r="262902" x14ac:dyDescent="0.25"/>
    <row r="262903" x14ac:dyDescent="0.25"/>
    <row r="262904" x14ac:dyDescent="0.25"/>
    <row r="262905" x14ac:dyDescent="0.25"/>
    <row r="262906" x14ac:dyDescent="0.25"/>
    <row r="262907" x14ac:dyDescent="0.25"/>
    <row r="262908" x14ac:dyDescent="0.25"/>
    <row r="262909" x14ac:dyDescent="0.25"/>
    <row r="262910" x14ac:dyDescent="0.25"/>
    <row r="262911" x14ac:dyDescent="0.25"/>
    <row r="262912" x14ac:dyDescent="0.25"/>
    <row r="262913" x14ac:dyDescent="0.25"/>
    <row r="262914" x14ac:dyDescent="0.25"/>
    <row r="262915" x14ac:dyDescent="0.25"/>
    <row r="262916" x14ac:dyDescent="0.25"/>
    <row r="262917" x14ac:dyDescent="0.25"/>
    <row r="262918" x14ac:dyDescent="0.25"/>
    <row r="262919" x14ac:dyDescent="0.25"/>
    <row r="262920" x14ac:dyDescent="0.25"/>
    <row r="262921" x14ac:dyDescent="0.25"/>
    <row r="262922" x14ac:dyDescent="0.25"/>
    <row r="262923" x14ac:dyDescent="0.25"/>
    <row r="262924" x14ac:dyDescent="0.25"/>
    <row r="262925" x14ac:dyDescent="0.25"/>
    <row r="262926" x14ac:dyDescent="0.25"/>
    <row r="262927" x14ac:dyDescent="0.25"/>
    <row r="262928" x14ac:dyDescent="0.25"/>
    <row r="262929" x14ac:dyDescent="0.25"/>
    <row r="262930" x14ac:dyDescent="0.25"/>
    <row r="262931" x14ac:dyDescent="0.25"/>
    <row r="262932" x14ac:dyDescent="0.25"/>
    <row r="262933" x14ac:dyDescent="0.25"/>
    <row r="262934" x14ac:dyDescent="0.25"/>
    <row r="262935" x14ac:dyDescent="0.25"/>
    <row r="262936" x14ac:dyDescent="0.25"/>
    <row r="262937" x14ac:dyDescent="0.25"/>
    <row r="262938" x14ac:dyDescent="0.25"/>
    <row r="262939" x14ac:dyDescent="0.25"/>
    <row r="262940" x14ac:dyDescent="0.25"/>
    <row r="262941" x14ac:dyDescent="0.25"/>
    <row r="262942" x14ac:dyDescent="0.25"/>
    <row r="262943" x14ac:dyDescent="0.25"/>
    <row r="262944" x14ac:dyDescent="0.25"/>
    <row r="262945" x14ac:dyDescent="0.25"/>
    <row r="262946" x14ac:dyDescent="0.25"/>
    <row r="262947" x14ac:dyDescent="0.25"/>
    <row r="262948" x14ac:dyDescent="0.25"/>
    <row r="262949" x14ac:dyDescent="0.25"/>
    <row r="262950" x14ac:dyDescent="0.25"/>
    <row r="262951" x14ac:dyDescent="0.25"/>
    <row r="262952" x14ac:dyDescent="0.25"/>
    <row r="262953" x14ac:dyDescent="0.25"/>
    <row r="262954" x14ac:dyDescent="0.25"/>
    <row r="262955" x14ac:dyDescent="0.25"/>
    <row r="262956" x14ac:dyDescent="0.25"/>
    <row r="262957" x14ac:dyDescent="0.25"/>
    <row r="262958" x14ac:dyDescent="0.25"/>
    <row r="262959" x14ac:dyDescent="0.25"/>
    <row r="262960" x14ac:dyDescent="0.25"/>
    <row r="262961" x14ac:dyDescent="0.25"/>
    <row r="262962" x14ac:dyDescent="0.25"/>
    <row r="262963" x14ac:dyDescent="0.25"/>
    <row r="262964" x14ac:dyDescent="0.25"/>
    <row r="262965" x14ac:dyDescent="0.25"/>
    <row r="262966" x14ac:dyDescent="0.25"/>
    <row r="262967" x14ac:dyDescent="0.25"/>
    <row r="262968" x14ac:dyDescent="0.25"/>
    <row r="262969" x14ac:dyDescent="0.25"/>
    <row r="262970" x14ac:dyDescent="0.25"/>
    <row r="262971" x14ac:dyDescent="0.25"/>
    <row r="262972" x14ac:dyDescent="0.25"/>
    <row r="262973" x14ac:dyDescent="0.25"/>
    <row r="262974" x14ac:dyDescent="0.25"/>
    <row r="262975" x14ac:dyDescent="0.25"/>
    <row r="262976" x14ac:dyDescent="0.25"/>
    <row r="262977" x14ac:dyDescent="0.25"/>
    <row r="262978" x14ac:dyDescent="0.25"/>
    <row r="262979" x14ac:dyDescent="0.25"/>
    <row r="262980" x14ac:dyDescent="0.25"/>
    <row r="262981" x14ac:dyDescent="0.25"/>
    <row r="262982" x14ac:dyDescent="0.25"/>
    <row r="262983" x14ac:dyDescent="0.25"/>
    <row r="262984" x14ac:dyDescent="0.25"/>
    <row r="262985" x14ac:dyDescent="0.25"/>
    <row r="262986" x14ac:dyDescent="0.25"/>
    <row r="262987" x14ac:dyDescent="0.25"/>
    <row r="262988" x14ac:dyDescent="0.25"/>
    <row r="262989" x14ac:dyDescent="0.25"/>
    <row r="262990" x14ac:dyDescent="0.25"/>
    <row r="262991" x14ac:dyDescent="0.25"/>
    <row r="262992" x14ac:dyDescent="0.25"/>
    <row r="262993" x14ac:dyDescent="0.25"/>
    <row r="262994" x14ac:dyDescent="0.25"/>
    <row r="262995" x14ac:dyDescent="0.25"/>
    <row r="262996" x14ac:dyDescent="0.25"/>
    <row r="262997" x14ac:dyDescent="0.25"/>
    <row r="262998" x14ac:dyDescent="0.25"/>
    <row r="262999" x14ac:dyDescent="0.25"/>
    <row r="263000" x14ac:dyDescent="0.25"/>
    <row r="263001" x14ac:dyDescent="0.25"/>
    <row r="263002" x14ac:dyDescent="0.25"/>
    <row r="263003" x14ac:dyDescent="0.25"/>
    <row r="263004" x14ac:dyDescent="0.25"/>
    <row r="263005" x14ac:dyDescent="0.25"/>
    <row r="263006" x14ac:dyDescent="0.25"/>
    <row r="263007" x14ac:dyDescent="0.25"/>
    <row r="263008" x14ac:dyDescent="0.25"/>
    <row r="263009" x14ac:dyDescent="0.25"/>
    <row r="263010" x14ac:dyDescent="0.25"/>
    <row r="263011" x14ac:dyDescent="0.25"/>
    <row r="263012" x14ac:dyDescent="0.25"/>
    <row r="263013" x14ac:dyDescent="0.25"/>
    <row r="263014" x14ac:dyDescent="0.25"/>
    <row r="263015" x14ac:dyDescent="0.25"/>
    <row r="263016" x14ac:dyDescent="0.25"/>
    <row r="263017" x14ac:dyDescent="0.25"/>
    <row r="263018" x14ac:dyDescent="0.25"/>
    <row r="263019" x14ac:dyDescent="0.25"/>
    <row r="263020" x14ac:dyDescent="0.25"/>
    <row r="263021" x14ac:dyDescent="0.25"/>
    <row r="263022" x14ac:dyDescent="0.25"/>
    <row r="263023" x14ac:dyDescent="0.25"/>
    <row r="263024" x14ac:dyDescent="0.25"/>
    <row r="263025" x14ac:dyDescent="0.25"/>
    <row r="263026" x14ac:dyDescent="0.25"/>
    <row r="263027" x14ac:dyDescent="0.25"/>
    <row r="263028" x14ac:dyDescent="0.25"/>
    <row r="263029" x14ac:dyDescent="0.25"/>
    <row r="263030" x14ac:dyDescent="0.25"/>
    <row r="263031" x14ac:dyDescent="0.25"/>
    <row r="263032" x14ac:dyDescent="0.25"/>
    <row r="263033" x14ac:dyDescent="0.25"/>
    <row r="263034" x14ac:dyDescent="0.25"/>
    <row r="263035" x14ac:dyDescent="0.25"/>
    <row r="263036" x14ac:dyDescent="0.25"/>
    <row r="263037" x14ac:dyDescent="0.25"/>
    <row r="263038" x14ac:dyDescent="0.25"/>
    <row r="263039" x14ac:dyDescent="0.25"/>
    <row r="263040" x14ac:dyDescent="0.25"/>
    <row r="263041" x14ac:dyDescent="0.25"/>
    <row r="263042" x14ac:dyDescent="0.25"/>
    <row r="263043" x14ac:dyDescent="0.25"/>
    <row r="263044" x14ac:dyDescent="0.25"/>
    <row r="263045" x14ac:dyDescent="0.25"/>
    <row r="263046" x14ac:dyDescent="0.25"/>
    <row r="263047" x14ac:dyDescent="0.25"/>
    <row r="263048" x14ac:dyDescent="0.25"/>
    <row r="263049" x14ac:dyDescent="0.25"/>
    <row r="263050" x14ac:dyDescent="0.25"/>
    <row r="263051" x14ac:dyDescent="0.25"/>
    <row r="263052" x14ac:dyDescent="0.25"/>
    <row r="263053" x14ac:dyDescent="0.25"/>
    <row r="263054" x14ac:dyDescent="0.25"/>
    <row r="263055" x14ac:dyDescent="0.25"/>
    <row r="263056" x14ac:dyDescent="0.25"/>
    <row r="263057" x14ac:dyDescent="0.25"/>
    <row r="263058" x14ac:dyDescent="0.25"/>
    <row r="263059" x14ac:dyDescent="0.25"/>
    <row r="263060" x14ac:dyDescent="0.25"/>
    <row r="263061" x14ac:dyDescent="0.25"/>
    <row r="263062" x14ac:dyDescent="0.25"/>
    <row r="263063" x14ac:dyDescent="0.25"/>
    <row r="263064" x14ac:dyDescent="0.25"/>
    <row r="263065" x14ac:dyDescent="0.25"/>
    <row r="263066" x14ac:dyDescent="0.25"/>
    <row r="263067" x14ac:dyDescent="0.25"/>
    <row r="263068" x14ac:dyDescent="0.25"/>
    <row r="263069" x14ac:dyDescent="0.25"/>
    <row r="263070" x14ac:dyDescent="0.25"/>
    <row r="263071" x14ac:dyDescent="0.25"/>
    <row r="263072" x14ac:dyDescent="0.25"/>
    <row r="263073" x14ac:dyDescent="0.25"/>
    <row r="263074" x14ac:dyDescent="0.25"/>
    <row r="263075" x14ac:dyDescent="0.25"/>
    <row r="263076" x14ac:dyDescent="0.25"/>
    <row r="263077" x14ac:dyDescent="0.25"/>
    <row r="263078" x14ac:dyDescent="0.25"/>
    <row r="263079" x14ac:dyDescent="0.25"/>
    <row r="263080" x14ac:dyDescent="0.25"/>
    <row r="263081" x14ac:dyDescent="0.25"/>
    <row r="263082" x14ac:dyDescent="0.25"/>
    <row r="263083" x14ac:dyDescent="0.25"/>
    <row r="263084" x14ac:dyDescent="0.25"/>
    <row r="263085" x14ac:dyDescent="0.25"/>
    <row r="263086" x14ac:dyDescent="0.25"/>
    <row r="263087" x14ac:dyDescent="0.25"/>
    <row r="263088" x14ac:dyDescent="0.25"/>
    <row r="263089" x14ac:dyDescent="0.25"/>
    <row r="263090" x14ac:dyDescent="0.25"/>
    <row r="263091" x14ac:dyDescent="0.25"/>
    <row r="263092" x14ac:dyDescent="0.25"/>
    <row r="263093" x14ac:dyDescent="0.25"/>
    <row r="263094" x14ac:dyDescent="0.25"/>
    <row r="263095" x14ac:dyDescent="0.25"/>
    <row r="263096" x14ac:dyDescent="0.25"/>
    <row r="263097" x14ac:dyDescent="0.25"/>
    <row r="263098" x14ac:dyDescent="0.25"/>
    <row r="263099" x14ac:dyDescent="0.25"/>
    <row r="263100" x14ac:dyDescent="0.25"/>
    <row r="263101" x14ac:dyDescent="0.25"/>
    <row r="263102" x14ac:dyDescent="0.25"/>
    <row r="263103" x14ac:dyDescent="0.25"/>
    <row r="263104" x14ac:dyDescent="0.25"/>
    <row r="263105" x14ac:dyDescent="0.25"/>
    <row r="263106" x14ac:dyDescent="0.25"/>
    <row r="263107" x14ac:dyDescent="0.25"/>
    <row r="263108" x14ac:dyDescent="0.25"/>
    <row r="263109" x14ac:dyDescent="0.25"/>
    <row r="263110" x14ac:dyDescent="0.25"/>
    <row r="263111" x14ac:dyDescent="0.25"/>
    <row r="263112" x14ac:dyDescent="0.25"/>
    <row r="263113" x14ac:dyDescent="0.25"/>
    <row r="263114" x14ac:dyDescent="0.25"/>
    <row r="263115" x14ac:dyDescent="0.25"/>
    <row r="263116" x14ac:dyDescent="0.25"/>
    <row r="263117" x14ac:dyDescent="0.25"/>
    <row r="263118" x14ac:dyDescent="0.25"/>
    <row r="263119" x14ac:dyDescent="0.25"/>
    <row r="263120" x14ac:dyDescent="0.25"/>
    <row r="263121" x14ac:dyDescent="0.25"/>
    <row r="263122" x14ac:dyDescent="0.25"/>
    <row r="263123" x14ac:dyDescent="0.25"/>
    <row r="263124" x14ac:dyDescent="0.25"/>
    <row r="263125" x14ac:dyDescent="0.25"/>
    <row r="263126" x14ac:dyDescent="0.25"/>
    <row r="263127" x14ac:dyDescent="0.25"/>
    <row r="263128" x14ac:dyDescent="0.25"/>
    <row r="263129" x14ac:dyDescent="0.25"/>
    <row r="263130" x14ac:dyDescent="0.25"/>
    <row r="263131" x14ac:dyDescent="0.25"/>
    <row r="263132" x14ac:dyDescent="0.25"/>
    <row r="263133" x14ac:dyDescent="0.25"/>
    <row r="263134" x14ac:dyDescent="0.25"/>
    <row r="263135" x14ac:dyDescent="0.25"/>
    <row r="263136" x14ac:dyDescent="0.25"/>
    <row r="263137" x14ac:dyDescent="0.25"/>
    <row r="263138" x14ac:dyDescent="0.25"/>
    <row r="263139" x14ac:dyDescent="0.25"/>
    <row r="263140" x14ac:dyDescent="0.25"/>
    <row r="263141" x14ac:dyDescent="0.25"/>
    <row r="263142" x14ac:dyDescent="0.25"/>
    <row r="263143" x14ac:dyDescent="0.25"/>
    <row r="263144" x14ac:dyDescent="0.25"/>
    <row r="263145" x14ac:dyDescent="0.25"/>
    <row r="263146" x14ac:dyDescent="0.25"/>
    <row r="263147" x14ac:dyDescent="0.25"/>
    <row r="263148" x14ac:dyDescent="0.25"/>
    <row r="263149" x14ac:dyDescent="0.25"/>
    <row r="263150" x14ac:dyDescent="0.25"/>
    <row r="263151" x14ac:dyDescent="0.25"/>
    <row r="263152" x14ac:dyDescent="0.25"/>
    <row r="263153" x14ac:dyDescent="0.25"/>
    <row r="263154" x14ac:dyDescent="0.25"/>
    <row r="263155" x14ac:dyDescent="0.25"/>
    <row r="263156" x14ac:dyDescent="0.25"/>
    <row r="263157" x14ac:dyDescent="0.25"/>
    <row r="263158" x14ac:dyDescent="0.25"/>
    <row r="263159" x14ac:dyDescent="0.25"/>
    <row r="263160" x14ac:dyDescent="0.25"/>
    <row r="263161" x14ac:dyDescent="0.25"/>
    <row r="263162" x14ac:dyDescent="0.25"/>
    <row r="263163" x14ac:dyDescent="0.25"/>
    <row r="263164" x14ac:dyDescent="0.25"/>
    <row r="263165" x14ac:dyDescent="0.25"/>
    <row r="263166" x14ac:dyDescent="0.25"/>
    <row r="263167" x14ac:dyDescent="0.25"/>
    <row r="263168" x14ac:dyDescent="0.25"/>
    <row r="263169" x14ac:dyDescent="0.25"/>
    <row r="263170" x14ac:dyDescent="0.25"/>
    <row r="263171" x14ac:dyDescent="0.25"/>
    <row r="263172" x14ac:dyDescent="0.25"/>
    <row r="263173" x14ac:dyDescent="0.25"/>
    <row r="263174" x14ac:dyDescent="0.25"/>
    <row r="263175" x14ac:dyDescent="0.25"/>
    <row r="263176" x14ac:dyDescent="0.25"/>
    <row r="263177" x14ac:dyDescent="0.25"/>
    <row r="263178" x14ac:dyDescent="0.25"/>
    <row r="263179" x14ac:dyDescent="0.25"/>
    <row r="263180" x14ac:dyDescent="0.25"/>
    <row r="263181" x14ac:dyDescent="0.25"/>
    <row r="263182" x14ac:dyDescent="0.25"/>
    <row r="263183" x14ac:dyDescent="0.25"/>
    <row r="263184" x14ac:dyDescent="0.25"/>
    <row r="263185" x14ac:dyDescent="0.25"/>
    <row r="263186" x14ac:dyDescent="0.25"/>
    <row r="263187" x14ac:dyDescent="0.25"/>
    <row r="263188" x14ac:dyDescent="0.25"/>
    <row r="263189" x14ac:dyDescent="0.25"/>
    <row r="263190" x14ac:dyDescent="0.25"/>
    <row r="263191" x14ac:dyDescent="0.25"/>
    <row r="263192" x14ac:dyDescent="0.25"/>
    <row r="263193" x14ac:dyDescent="0.25"/>
    <row r="263194" x14ac:dyDescent="0.25"/>
    <row r="263195" x14ac:dyDescent="0.25"/>
    <row r="263196" x14ac:dyDescent="0.25"/>
    <row r="263197" x14ac:dyDescent="0.25"/>
    <row r="263198" x14ac:dyDescent="0.25"/>
    <row r="263199" x14ac:dyDescent="0.25"/>
    <row r="263200" x14ac:dyDescent="0.25"/>
    <row r="263201" x14ac:dyDescent="0.25"/>
    <row r="263202" x14ac:dyDescent="0.25"/>
    <row r="263203" x14ac:dyDescent="0.25"/>
    <row r="263204" x14ac:dyDescent="0.25"/>
    <row r="263205" x14ac:dyDescent="0.25"/>
    <row r="263206" x14ac:dyDescent="0.25"/>
    <row r="263207" x14ac:dyDescent="0.25"/>
    <row r="263208" x14ac:dyDescent="0.25"/>
    <row r="263209" x14ac:dyDescent="0.25"/>
    <row r="263210" x14ac:dyDescent="0.25"/>
    <row r="263211" x14ac:dyDescent="0.25"/>
    <row r="263212" x14ac:dyDescent="0.25"/>
    <row r="263213" x14ac:dyDescent="0.25"/>
    <row r="263214" x14ac:dyDescent="0.25"/>
    <row r="263215" x14ac:dyDescent="0.25"/>
    <row r="263216" x14ac:dyDescent="0.25"/>
    <row r="263217" x14ac:dyDescent="0.25"/>
    <row r="263218" x14ac:dyDescent="0.25"/>
    <row r="263219" x14ac:dyDescent="0.25"/>
    <row r="263220" x14ac:dyDescent="0.25"/>
    <row r="263221" x14ac:dyDescent="0.25"/>
    <row r="263222" x14ac:dyDescent="0.25"/>
    <row r="263223" x14ac:dyDescent="0.25"/>
    <row r="263224" x14ac:dyDescent="0.25"/>
    <row r="263225" x14ac:dyDescent="0.25"/>
    <row r="263226" x14ac:dyDescent="0.25"/>
    <row r="263227" x14ac:dyDescent="0.25"/>
    <row r="263228" x14ac:dyDescent="0.25"/>
    <row r="263229" x14ac:dyDescent="0.25"/>
    <row r="263230" x14ac:dyDescent="0.25"/>
    <row r="263231" x14ac:dyDescent="0.25"/>
    <row r="263232" x14ac:dyDescent="0.25"/>
    <row r="263233" x14ac:dyDescent="0.25"/>
    <row r="263234" x14ac:dyDescent="0.25"/>
    <row r="263235" x14ac:dyDescent="0.25"/>
    <row r="263236" x14ac:dyDescent="0.25"/>
    <row r="263237" x14ac:dyDescent="0.25"/>
    <row r="263238" x14ac:dyDescent="0.25"/>
    <row r="263239" x14ac:dyDescent="0.25"/>
    <row r="263240" x14ac:dyDescent="0.25"/>
    <row r="263241" x14ac:dyDescent="0.25"/>
    <row r="263242" x14ac:dyDescent="0.25"/>
    <row r="263243" x14ac:dyDescent="0.25"/>
    <row r="263244" x14ac:dyDescent="0.25"/>
    <row r="263245" x14ac:dyDescent="0.25"/>
    <row r="263246" x14ac:dyDescent="0.25"/>
    <row r="263247" x14ac:dyDescent="0.25"/>
    <row r="263248" x14ac:dyDescent="0.25"/>
    <row r="263249" x14ac:dyDescent="0.25"/>
    <row r="263250" x14ac:dyDescent="0.25"/>
    <row r="263251" x14ac:dyDescent="0.25"/>
    <row r="263252" x14ac:dyDescent="0.25"/>
    <row r="263253" x14ac:dyDescent="0.25"/>
    <row r="263254" x14ac:dyDescent="0.25"/>
    <row r="263255" x14ac:dyDescent="0.25"/>
    <row r="263256" x14ac:dyDescent="0.25"/>
    <row r="263257" x14ac:dyDescent="0.25"/>
    <row r="263258" x14ac:dyDescent="0.25"/>
    <row r="263259" x14ac:dyDescent="0.25"/>
    <row r="263260" x14ac:dyDescent="0.25"/>
    <row r="263261" x14ac:dyDescent="0.25"/>
    <row r="263262" x14ac:dyDescent="0.25"/>
    <row r="263263" x14ac:dyDescent="0.25"/>
    <row r="263264" x14ac:dyDescent="0.25"/>
    <row r="263265" x14ac:dyDescent="0.25"/>
    <row r="263266" x14ac:dyDescent="0.25"/>
    <row r="263267" x14ac:dyDescent="0.25"/>
    <row r="263268" x14ac:dyDescent="0.25"/>
    <row r="263269" x14ac:dyDescent="0.25"/>
    <row r="263270" x14ac:dyDescent="0.25"/>
    <row r="263271" x14ac:dyDescent="0.25"/>
    <row r="263272" x14ac:dyDescent="0.25"/>
    <row r="263273" x14ac:dyDescent="0.25"/>
    <row r="263274" x14ac:dyDescent="0.25"/>
    <row r="263275" x14ac:dyDescent="0.25"/>
    <row r="263276" x14ac:dyDescent="0.25"/>
    <row r="263277" x14ac:dyDescent="0.25"/>
    <row r="263278" x14ac:dyDescent="0.25"/>
    <row r="263279" x14ac:dyDescent="0.25"/>
    <row r="263280" x14ac:dyDescent="0.25"/>
    <row r="263281" x14ac:dyDescent="0.25"/>
    <row r="263282" x14ac:dyDescent="0.25"/>
    <row r="263283" x14ac:dyDescent="0.25"/>
    <row r="263284" x14ac:dyDescent="0.25"/>
    <row r="263285" x14ac:dyDescent="0.25"/>
    <row r="263286" x14ac:dyDescent="0.25"/>
    <row r="263287" x14ac:dyDescent="0.25"/>
    <row r="263288" x14ac:dyDescent="0.25"/>
    <row r="263289" x14ac:dyDescent="0.25"/>
    <row r="263290" x14ac:dyDescent="0.25"/>
    <row r="263291" x14ac:dyDescent="0.25"/>
    <row r="263292" x14ac:dyDescent="0.25"/>
    <row r="263293" x14ac:dyDescent="0.25"/>
    <row r="263294" x14ac:dyDescent="0.25"/>
    <row r="263295" x14ac:dyDescent="0.25"/>
    <row r="263296" x14ac:dyDescent="0.25"/>
    <row r="263297" x14ac:dyDescent="0.25"/>
    <row r="263298" x14ac:dyDescent="0.25"/>
    <row r="263299" x14ac:dyDescent="0.25"/>
    <row r="263300" x14ac:dyDescent="0.25"/>
    <row r="263301" x14ac:dyDescent="0.25"/>
    <row r="263302" x14ac:dyDescent="0.25"/>
    <row r="263303" x14ac:dyDescent="0.25"/>
    <row r="263304" x14ac:dyDescent="0.25"/>
    <row r="263305" x14ac:dyDescent="0.25"/>
    <row r="263306" x14ac:dyDescent="0.25"/>
    <row r="263307" x14ac:dyDescent="0.25"/>
    <row r="263308" x14ac:dyDescent="0.25"/>
    <row r="263309" x14ac:dyDescent="0.25"/>
    <row r="263310" x14ac:dyDescent="0.25"/>
    <row r="263311" x14ac:dyDescent="0.25"/>
    <row r="263312" x14ac:dyDescent="0.25"/>
    <row r="263313" x14ac:dyDescent="0.25"/>
    <row r="263314" x14ac:dyDescent="0.25"/>
    <row r="263315" x14ac:dyDescent="0.25"/>
    <row r="263316" x14ac:dyDescent="0.25"/>
    <row r="263317" x14ac:dyDescent="0.25"/>
    <row r="263318" x14ac:dyDescent="0.25"/>
    <row r="263319" x14ac:dyDescent="0.25"/>
    <row r="263320" x14ac:dyDescent="0.25"/>
    <row r="263321" x14ac:dyDescent="0.25"/>
    <row r="263322" x14ac:dyDescent="0.25"/>
    <row r="263323" x14ac:dyDescent="0.25"/>
    <row r="263324" x14ac:dyDescent="0.25"/>
    <row r="263325" x14ac:dyDescent="0.25"/>
    <row r="263326" x14ac:dyDescent="0.25"/>
    <row r="263327" x14ac:dyDescent="0.25"/>
    <row r="263328" x14ac:dyDescent="0.25"/>
    <row r="263329" x14ac:dyDescent="0.25"/>
    <row r="263330" x14ac:dyDescent="0.25"/>
    <row r="263331" x14ac:dyDescent="0.25"/>
    <row r="263332" x14ac:dyDescent="0.25"/>
    <row r="263333" x14ac:dyDescent="0.25"/>
    <row r="263334" x14ac:dyDescent="0.25"/>
    <row r="263335" x14ac:dyDescent="0.25"/>
    <row r="263336" x14ac:dyDescent="0.25"/>
    <row r="263337" x14ac:dyDescent="0.25"/>
    <row r="263338" x14ac:dyDescent="0.25"/>
    <row r="263339" x14ac:dyDescent="0.25"/>
    <row r="263340" x14ac:dyDescent="0.25"/>
    <row r="263341" x14ac:dyDescent="0.25"/>
    <row r="263342" x14ac:dyDescent="0.25"/>
    <row r="263343" x14ac:dyDescent="0.25"/>
    <row r="263344" x14ac:dyDescent="0.25"/>
    <row r="263345" x14ac:dyDescent="0.25"/>
    <row r="263346" x14ac:dyDescent="0.25"/>
    <row r="263347" x14ac:dyDescent="0.25"/>
    <row r="263348" x14ac:dyDescent="0.25"/>
    <row r="263349" x14ac:dyDescent="0.25"/>
    <row r="263350" x14ac:dyDescent="0.25"/>
    <row r="263351" x14ac:dyDescent="0.25"/>
    <row r="263352" x14ac:dyDescent="0.25"/>
    <row r="263353" x14ac:dyDescent="0.25"/>
    <row r="263354" x14ac:dyDescent="0.25"/>
    <row r="263355" x14ac:dyDescent="0.25"/>
    <row r="263356" x14ac:dyDescent="0.25"/>
    <row r="263357" x14ac:dyDescent="0.25"/>
    <row r="263358" x14ac:dyDescent="0.25"/>
    <row r="263359" x14ac:dyDescent="0.25"/>
    <row r="263360" x14ac:dyDescent="0.25"/>
    <row r="263361" x14ac:dyDescent="0.25"/>
    <row r="263362" x14ac:dyDescent="0.25"/>
    <row r="263363" x14ac:dyDescent="0.25"/>
    <row r="263364" x14ac:dyDescent="0.25"/>
    <row r="263365" x14ac:dyDescent="0.25"/>
    <row r="263366" x14ac:dyDescent="0.25"/>
    <row r="263367" x14ac:dyDescent="0.25"/>
    <row r="263368" x14ac:dyDescent="0.25"/>
    <row r="263369" x14ac:dyDescent="0.25"/>
    <row r="263370" x14ac:dyDescent="0.25"/>
    <row r="263371" x14ac:dyDescent="0.25"/>
    <row r="263372" x14ac:dyDescent="0.25"/>
    <row r="263373" x14ac:dyDescent="0.25"/>
    <row r="263374" x14ac:dyDescent="0.25"/>
    <row r="263375" x14ac:dyDescent="0.25"/>
    <row r="263376" x14ac:dyDescent="0.25"/>
    <row r="263377" x14ac:dyDescent="0.25"/>
    <row r="263378" x14ac:dyDescent="0.25"/>
    <row r="263379" x14ac:dyDescent="0.25"/>
    <row r="263380" x14ac:dyDescent="0.25"/>
    <row r="263381" x14ac:dyDescent="0.25"/>
    <row r="263382" x14ac:dyDescent="0.25"/>
    <row r="263383" x14ac:dyDescent="0.25"/>
    <row r="263384" x14ac:dyDescent="0.25"/>
    <row r="263385" x14ac:dyDescent="0.25"/>
    <row r="263386" x14ac:dyDescent="0.25"/>
    <row r="263387" x14ac:dyDescent="0.25"/>
    <row r="263388" x14ac:dyDescent="0.25"/>
    <row r="263389" x14ac:dyDescent="0.25"/>
    <row r="263390" x14ac:dyDescent="0.25"/>
    <row r="263391" x14ac:dyDescent="0.25"/>
    <row r="263392" x14ac:dyDescent="0.25"/>
    <row r="263393" x14ac:dyDescent="0.25"/>
    <row r="263394" x14ac:dyDescent="0.25"/>
    <row r="263395" x14ac:dyDescent="0.25"/>
    <row r="263396" x14ac:dyDescent="0.25"/>
    <row r="263397" x14ac:dyDescent="0.25"/>
    <row r="263398" x14ac:dyDescent="0.25"/>
    <row r="263399" x14ac:dyDescent="0.25"/>
    <row r="263400" x14ac:dyDescent="0.25"/>
    <row r="263401" x14ac:dyDescent="0.25"/>
    <row r="263402" x14ac:dyDescent="0.25"/>
    <row r="263403" x14ac:dyDescent="0.25"/>
    <row r="263404" x14ac:dyDescent="0.25"/>
    <row r="263405" x14ac:dyDescent="0.25"/>
    <row r="263406" x14ac:dyDescent="0.25"/>
    <row r="263407" x14ac:dyDescent="0.25"/>
    <row r="263408" x14ac:dyDescent="0.25"/>
    <row r="263409" x14ac:dyDescent="0.25"/>
    <row r="263410" x14ac:dyDescent="0.25"/>
    <row r="263411" x14ac:dyDescent="0.25"/>
    <row r="263412" x14ac:dyDescent="0.25"/>
    <row r="263413" x14ac:dyDescent="0.25"/>
    <row r="263414" x14ac:dyDescent="0.25"/>
    <row r="263415" x14ac:dyDescent="0.25"/>
    <row r="263416" x14ac:dyDescent="0.25"/>
    <row r="263417" x14ac:dyDescent="0.25"/>
    <row r="263418" x14ac:dyDescent="0.25"/>
    <row r="263419" x14ac:dyDescent="0.25"/>
    <row r="263420" x14ac:dyDescent="0.25"/>
    <row r="263421" x14ac:dyDescent="0.25"/>
    <row r="263422" x14ac:dyDescent="0.25"/>
    <row r="263423" x14ac:dyDescent="0.25"/>
    <row r="263424" x14ac:dyDescent="0.25"/>
    <row r="263425" x14ac:dyDescent="0.25"/>
    <row r="263426" x14ac:dyDescent="0.25"/>
    <row r="263427" x14ac:dyDescent="0.25"/>
    <row r="263428" x14ac:dyDescent="0.25"/>
    <row r="263429" x14ac:dyDescent="0.25"/>
    <row r="263430" x14ac:dyDescent="0.25"/>
    <row r="263431" x14ac:dyDescent="0.25"/>
    <row r="263432" x14ac:dyDescent="0.25"/>
    <row r="263433" x14ac:dyDescent="0.25"/>
    <row r="263434" x14ac:dyDescent="0.25"/>
    <row r="263435" x14ac:dyDescent="0.25"/>
    <row r="263436" x14ac:dyDescent="0.25"/>
    <row r="263437" x14ac:dyDescent="0.25"/>
    <row r="263438" x14ac:dyDescent="0.25"/>
    <row r="263439" x14ac:dyDescent="0.25"/>
    <row r="263440" x14ac:dyDescent="0.25"/>
    <row r="263441" x14ac:dyDescent="0.25"/>
    <row r="263442" x14ac:dyDescent="0.25"/>
    <row r="263443" x14ac:dyDescent="0.25"/>
    <row r="263444" x14ac:dyDescent="0.25"/>
    <row r="263445" x14ac:dyDescent="0.25"/>
    <row r="263446" x14ac:dyDescent="0.25"/>
    <row r="263447" x14ac:dyDescent="0.25"/>
    <row r="263448" x14ac:dyDescent="0.25"/>
    <row r="263449" x14ac:dyDescent="0.25"/>
    <row r="263450" x14ac:dyDescent="0.25"/>
    <row r="263451" x14ac:dyDescent="0.25"/>
    <row r="263452" x14ac:dyDescent="0.25"/>
    <row r="263453" x14ac:dyDescent="0.25"/>
    <row r="263454" x14ac:dyDescent="0.25"/>
    <row r="263455" x14ac:dyDescent="0.25"/>
    <row r="263456" x14ac:dyDescent="0.25"/>
    <row r="263457" x14ac:dyDescent="0.25"/>
    <row r="263458" x14ac:dyDescent="0.25"/>
    <row r="263459" x14ac:dyDescent="0.25"/>
    <row r="263460" x14ac:dyDescent="0.25"/>
    <row r="263461" x14ac:dyDescent="0.25"/>
    <row r="263462" x14ac:dyDescent="0.25"/>
    <row r="263463" x14ac:dyDescent="0.25"/>
    <row r="263464" x14ac:dyDescent="0.25"/>
    <row r="263465" x14ac:dyDescent="0.25"/>
    <row r="263466" x14ac:dyDescent="0.25"/>
    <row r="263467" x14ac:dyDescent="0.25"/>
    <row r="263468" x14ac:dyDescent="0.25"/>
    <row r="263469" x14ac:dyDescent="0.25"/>
    <row r="263470" x14ac:dyDescent="0.25"/>
    <row r="263471" x14ac:dyDescent="0.25"/>
    <row r="263472" x14ac:dyDescent="0.25"/>
    <row r="263473" x14ac:dyDescent="0.25"/>
    <row r="263474" x14ac:dyDescent="0.25"/>
    <row r="263475" x14ac:dyDescent="0.25"/>
    <row r="263476" x14ac:dyDescent="0.25"/>
    <row r="263477" x14ac:dyDescent="0.25"/>
    <row r="263478" x14ac:dyDescent="0.25"/>
    <row r="263479" x14ac:dyDescent="0.25"/>
    <row r="263480" x14ac:dyDescent="0.25"/>
    <row r="263481" x14ac:dyDescent="0.25"/>
    <row r="263482" x14ac:dyDescent="0.25"/>
    <row r="263483" x14ac:dyDescent="0.25"/>
    <row r="263484" x14ac:dyDescent="0.25"/>
    <row r="263485" x14ac:dyDescent="0.25"/>
    <row r="263486" x14ac:dyDescent="0.25"/>
    <row r="263487" x14ac:dyDescent="0.25"/>
    <row r="263488" x14ac:dyDescent="0.25"/>
    <row r="263489" x14ac:dyDescent="0.25"/>
    <row r="263490" x14ac:dyDescent="0.25"/>
    <row r="263491" x14ac:dyDescent="0.25"/>
    <row r="263492" x14ac:dyDescent="0.25"/>
    <row r="263493" x14ac:dyDescent="0.25"/>
    <row r="263494" x14ac:dyDescent="0.25"/>
    <row r="263495" x14ac:dyDescent="0.25"/>
    <row r="263496" x14ac:dyDescent="0.25"/>
    <row r="263497" x14ac:dyDescent="0.25"/>
    <row r="263498" x14ac:dyDescent="0.25"/>
    <row r="263499" x14ac:dyDescent="0.25"/>
    <row r="263500" x14ac:dyDescent="0.25"/>
    <row r="263501" x14ac:dyDescent="0.25"/>
    <row r="263502" x14ac:dyDescent="0.25"/>
    <row r="263503" x14ac:dyDescent="0.25"/>
    <row r="263504" x14ac:dyDescent="0.25"/>
    <row r="263505" x14ac:dyDescent="0.25"/>
    <row r="263506" x14ac:dyDescent="0.25"/>
    <row r="263507" x14ac:dyDescent="0.25"/>
    <row r="263508" x14ac:dyDescent="0.25"/>
    <row r="263509" x14ac:dyDescent="0.25"/>
    <row r="263510" x14ac:dyDescent="0.25"/>
    <row r="263511" x14ac:dyDescent="0.25"/>
    <row r="263512" x14ac:dyDescent="0.25"/>
    <row r="263513" x14ac:dyDescent="0.25"/>
    <row r="263514" x14ac:dyDescent="0.25"/>
    <row r="263515" x14ac:dyDescent="0.25"/>
    <row r="263516" x14ac:dyDescent="0.25"/>
    <row r="263517" x14ac:dyDescent="0.25"/>
    <row r="263518" x14ac:dyDescent="0.25"/>
    <row r="263519" x14ac:dyDescent="0.25"/>
    <row r="263520" x14ac:dyDescent="0.25"/>
    <row r="263521" x14ac:dyDescent="0.25"/>
    <row r="263522" x14ac:dyDescent="0.25"/>
    <row r="263523" x14ac:dyDescent="0.25"/>
    <row r="263524" x14ac:dyDescent="0.25"/>
    <row r="263525" x14ac:dyDescent="0.25"/>
    <row r="263526" x14ac:dyDescent="0.25"/>
    <row r="263527" x14ac:dyDescent="0.25"/>
    <row r="263528" x14ac:dyDescent="0.25"/>
    <row r="263529" x14ac:dyDescent="0.25"/>
    <row r="263530" x14ac:dyDescent="0.25"/>
    <row r="263531" x14ac:dyDescent="0.25"/>
    <row r="263532" x14ac:dyDescent="0.25"/>
    <row r="263533" x14ac:dyDescent="0.25"/>
    <row r="263534" x14ac:dyDescent="0.25"/>
    <row r="263535" x14ac:dyDescent="0.25"/>
    <row r="263536" x14ac:dyDescent="0.25"/>
    <row r="263537" x14ac:dyDescent="0.25"/>
    <row r="263538" x14ac:dyDescent="0.25"/>
    <row r="263539" x14ac:dyDescent="0.25"/>
    <row r="263540" x14ac:dyDescent="0.25"/>
    <row r="263541" x14ac:dyDescent="0.25"/>
    <row r="263542" x14ac:dyDescent="0.25"/>
    <row r="263543" x14ac:dyDescent="0.25"/>
    <row r="263544" x14ac:dyDescent="0.25"/>
    <row r="263545" x14ac:dyDescent="0.25"/>
    <row r="263546" x14ac:dyDescent="0.25"/>
    <row r="263547" x14ac:dyDescent="0.25"/>
    <row r="263548" x14ac:dyDescent="0.25"/>
    <row r="263549" x14ac:dyDescent="0.25"/>
    <row r="263550" x14ac:dyDescent="0.25"/>
    <row r="263551" x14ac:dyDescent="0.25"/>
    <row r="263552" x14ac:dyDescent="0.25"/>
    <row r="263553" x14ac:dyDescent="0.25"/>
    <row r="263554" x14ac:dyDescent="0.25"/>
    <row r="263555" x14ac:dyDescent="0.25"/>
    <row r="263556" x14ac:dyDescent="0.25"/>
    <row r="263557" x14ac:dyDescent="0.25"/>
    <row r="263558" x14ac:dyDescent="0.25"/>
    <row r="263559" x14ac:dyDescent="0.25"/>
    <row r="263560" x14ac:dyDescent="0.25"/>
    <row r="263561" x14ac:dyDescent="0.25"/>
    <row r="263562" x14ac:dyDescent="0.25"/>
    <row r="263563" x14ac:dyDescent="0.25"/>
    <row r="263564" x14ac:dyDescent="0.25"/>
    <row r="263565" x14ac:dyDescent="0.25"/>
    <row r="263566" x14ac:dyDescent="0.25"/>
    <row r="263567" x14ac:dyDescent="0.25"/>
    <row r="263568" x14ac:dyDescent="0.25"/>
    <row r="263569" x14ac:dyDescent="0.25"/>
    <row r="263570" x14ac:dyDescent="0.25"/>
    <row r="263571" x14ac:dyDescent="0.25"/>
    <row r="263572" x14ac:dyDescent="0.25"/>
    <row r="263573" x14ac:dyDescent="0.25"/>
    <row r="263574" x14ac:dyDescent="0.25"/>
    <row r="263575" x14ac:dyDescent="0.25"/>
    <row r="263576" x14ac:dyDescent="0.25"/>
    <row r="263577" x14ac:dyDescent="0.25"/>
    <row r="263578" x14ac:dyDescent="0.25"/>
    <row r="263579" x14ac:dyDescent="0.25"/>
    <row r="263580" x14ac:dyDescent="0.25"/>
    <row r="263581" x14ac:dyDescent="0.25"/>
    <row r="263582" x14ac:dyDescent="0.25"/>
    <row r="263583" x14ac:dyDescent="0.25"/>
    <row r="263584" x14ac:dyDescent="0.25"/>
    <row r="263585" x14ac:dyDescent="0.25"/>
    <row r="263586" x14ac:dyDescent="0.25"/>
    <row r="263587" x14ac:dyDescent="0.25"/>
    <row r="263588" x14ac:dyDescent="0.25"/>
    <row r="263589" x14ac:dyDescent="0.25"/>
    <row r="263590" x14ac:dyDescent="0.25"/>
    <row r="263591" x14ac:dyDescent="0.25"/>
    <row r="263592" x14ac:dyDescent="0.25"/>
    <row r="263593" x14ac:dyDescent="0.25"/>
    <row r="263594" x14ac:dyDescent="0.25"/>
    <row r="263595" x14ac:dyDescent="0.25"/>
    <row r="263596" x14ac:dyDescent="0.25"/>
    <row r="263597" x14ac:dyDescent="0.25"/>
    <row r="263598" x14ac:dyDescent="0.25"/>
    <row r="263599" x14ac:dyDescent="0.25"/>
    <row r="263600" x14ac:dyDescent="0.25"/>
    <row r="263601" x14ac:dyDescent="0.25"/>
    <row r="263602" x14ac:dyDescent="0.25"/>
    <row r="263603" x14ac:dyDescent="0.25"/>
    <row r="263604" x14ac:dyDescent="0.25"/>
    <row r="263605" x14ac:dyDescent="0.25"/>
    <row r="263606" x14ac:dyDescent="0.25"/>
    <row r="263607" x14ac:dyDescent="0.25"/>
    <row r="263608" x14ac:dyDescent="0.25"/>
    <row r="263609" x14ac:dyDescent="0.25"/>
    <row r="263610" x14ac:dyDescent="0.25"/>
    <row r="263611" x14ac:dyDescent="0.25"/>
    <row r="263612" x14ac:dyDescent="0.25"/>
    <row r="263613" x14ac:dyDescent="0.25"/>
    <row r="263614" x14ac:dyDescent="0.25"/>
    <row r="263615" x14ac:dyDescent="0.25"/>
    <row r="263616" x14ac:dyDescent="0.25"/>
    <row r="263617" x14ac:dyDescent="0.25"/>
    <row r="263618" x14ac:dyDescent="0.25"/>
    <row r="263619" x14ac:dyDescent="0.25"/>
    <row r="263620" x14ac:dyDescent="0.25"/>
    <row r="263621" x14ac:dyDescent="0.25"/>
    <row r="263622" x14ac:dyDescent="0.25"/>
    <row r="263623" x14ac:dyDescent="0.25"/>
    <row r="263624" x14ac:dyDescent="0.25"/>
    <row r="263625" x14ac:dyDescent="0.25"/>
    <row r="263626" x14ac:dyDescent="0.25"/>
    <row r="263627" x14ac:dyDescent="0.25"/>
    <row r="263628" x14ac:dyDescent="0.25"/>
    <row r="263629" x14ac:dyDescent="0.25"/>
    <row r="263630" x14ac:dyDescent="0.25"/>
    <row r="263631" x14ac:dyDescent="0.25"/>
    <row r="263632" x14ac:dyDescent="0.25"/>
    <row r="263633" x14ac:dyDescent="0.25"/>
    <row r="263634" x14ac:dyDescent="0.25"/>
    <row r="263635" x14ac:dyDescent="0.25"/>
    <row r="263636" x14ac:dyDescent="0.25"/>
    <row r="263637" x14ac:dyDescent="0.25"/>
    <row r="263638" x14ac:dyDescent="0.25"/>
    <row r="263639" x14ac:dyDescent="0.25"/>
    <row r="263640" x14ac:dyDescent="0.25"/>
    <row r="263641" x14ac:dyDescent="0.25"/>
    <row r="263642" x14ac:dyDescent="0.25"/>
    <row r="263643" x14ac:dyDescent="0.25"/>
    <row r="263644" x14ac:dyDescent="0.25"/>
    <row r="263645" x14ac:dyDescent="0.25"/>
    <row r="263646" x14ac:dyDescent="0.25"/>
    <row r="263647" x14ac:dyDescent="0.25"/>
    <row r="263648" x14ac:dyDescent="0.25"/>
    <row r="263649" x14ac:dyDescent="0.25"/>
    <row r="263650" x14ac:dyDescent="0.25"/>
    <row r="263651" x14ac:dyDescent="0.25"/>
    <row r="263652" x14ac:dyDescent="0.25"/>
    <row r="263653" x14ac:dyDescent="0.25"/>
    <row r="263654" x14ac:dyDescent="0.25"/>
    <row r="263655" x14ac:dyDescent="0.25"/>
    <row r="263656" x14ac:dyDescent="0.25"/>
    <row r="263657" x14ac:dyDescent="0.25"/>
    <row r="263658" x14ac:dyDescent="0.25"/>
    <row r="263659" x14ac:dyDescent="0.25"/>
    <row r="263660" x14ac:dyDescent="0.25"/>
    <row r="263661" x14ac:dyDescent="0.25"/>
    <row r="263662" x14ac:dyDescent="0.25"/>
    <row r="263663" x14ac:dyDescent="0.25"/>
    <row r="263664" x14ac:dyDescent="0.25"/>
    <row r="263665" x14ac:dyDescent="0.25"/>
    <row r="263666" x14ac:dyDescent="0.25"/>
    <row r="263667" x14ac:dyDescent="0.25"/>
    <row r="263668" x14ac:dyDescent="0.25"/>
    <row r="263669" x14ac:dyDescent="0.25"/>
    <row r="263670" x14ac:dyDescent="0.25"/>
    <row r="263671" x14ac:dyDescent="0.25"/>
    <row r="263672" x14ac:dyDescent="0.25"/>
    <row r="263673" x14ac:dyDescent="0.25"/>
    <row r="263674" x14ac:dyDescent="0.25"/>
    <row r="263675" x14ac:dyDescent="0.25"/>
    <row r="263676" x14ac:dyDescent="0.25"/>
    <row r="263677" x14ac:dyDescent="0.25"/>
    <row r="263678" x14ac:dyDescent="0.25"/>
    <row r="263679" x14ac:dyDescent="0.25"/>
    <row r="263680" x14ac:dyDescent="0.25"/>
    <row r="263681" x14ac:dyDescent="0.25"/>
    <row r="263682" x14ac:dyDescent="0.25"/>
    <row r="263683" x14ac:dyDescent="0.25"/>
    <row r="263684" x14ac:dyDescent="0.25"/>
    <row r="263685" x14ac:dyDescent="0.25"/>
    <row r="263686" x14ac:dyDescent="0.25"/>
    <row r="263687" x14ac:dyDescent="0.25"/>
    <row r="263688" x14ac:dyDescent="0.25"/>
    <row r="263689" x14ac:dyDescent="0.25"/>
    <row r="263690" x14ac:dyDescent="0.25"/>
    <row r="263691" x14ac:dyDescent="0.25"/>
    <row r="263692" x14ac:dyDescent="0.25"/>
    <row r="263693" x14ac:dyDescent="0.25"/>
    <row r="263694" x14ac:dyDescent="0.25"/>
    <row r="263695" x14ac:dyDescent="0.25"/>
    <row r="263696" x14ac:dyDescent="0.25"/>
    <row r="263697" x14ac:dyDescent="0.25"/>
    <row r="263698" x14ac:dyDescent="0.25"/>
    <row r="263699" x14ac:dyDescent="0.25"/>
    <row r="263700" x14ac:dyDescent="0.25"/>
    <row r="263701" x14ac:dyDescent="0.25"/>
    <row r="263702" x14ac:dyDescent="0.25"/>
    <row r="263703" x14ac:dyDescent="0.25"/>
    <row r="263704" x14ac:dyDescent="0.25"/>
    <row r="263705" x14ac:dyDescent="0.25"/>
    <row r="263706" x14ac:dyDescent="0.25"/>
    <row r="263707" x14ac:dyDescent="0.25"/>
    <row r="263708" x14ac:dyDescent="0.25"/>
    <row r="263709" x14ac:dyDescent="0.25"/>
    <row r="263710" x14ac:dyDescent="0.25"/>
    <row r="263711" x14ac:dyDescent="0.25"/>
    <row r="263712" x14ac:dyDescent="0.25"/>
    <row r="263713" x14ac:dyDescent="0.25"/>
    <row r="263714" x14ac:dyDescent="0.25"/>
    <row r="263715" x14ac:dyDescent="0.25"/>
    <row r="263716" x14ac:dyDescent="0.25"/>
    <row r="263717" x14ac:dyDescent="0.25"/>
    <row r="263718" x14ac:dyDescent="0.25"/>
    <row r="263719" x14ac:dyDescent="0.25"/>
    <row r="263720" x14ac:dyDescent="0.25"/>
    <row r="263721" x14ac:dyDescent="0.25"/>
    <row r="263722" x14ac:dyDescent="0.25"/>
    <row r="263723" x14ac:dyDescent="0.25"/>
    <row r="263724" x14ac:dyDescent="0.25"/>
    <row r="263725" x14ac:dyDescent="0.25"/>
    <row r="263726" x14ac:dyDescent="0.25"/>
    <row r="263727" x14ac:dyDescent="0.25"/>
    <row r="263728" x14ac:dyDescent="0.25"/>
    <row r="263729" x14ac:dyDescent="0.25"/>
    <row r="263730" x14ac:dyDescent="0.25"/>
    <row r="263731" x14ac:dyDescent="0.25"/>
    <row r="263732" x14ac:dyDescent="0.25"/>
    <row r="263733" x14ac:dyDescent="0.25"/>
    <row r="263734" x14ac:dyDescent="0.25"/>
    <row r="263735" x14ac:dyDescent="0.25"/>
    <row r="263736" x14ac:dyDescent="0.25"/>
    <row r="263737" x14ac:dyDescent="0.25"/>
    <row r="263738" x14ac:dyDescent="0.25"/>
    <row r="263739" x14ac:dyDescent="0.25"/>
    <row r="263740" x14ac:dyDescent="0.25"/>
    <row r="263741" x14ac:dyDescent="0.25"/>
    <row r="263742" x14ac:dyDescent="0.25"/>
    <row r="263743" x14ac:dyDescent="0.25"/>
    <row r="263744" x14ac:dyDescent="0.25"/>
    <row r="263745" x14ac:dyDescent="0.25"/>
    <row r="263746" x14ac:dyDescent="0.25"/>
    <row r="263747" x14ac:dyDescent="0.25"/>
    <row r="263748" x14ac:dyDescent="0.25"/>
    <row r="263749" x14ac:dyDescent="0.25"/>
    <row r="263750" x14ac:dyDescent="0.25"/>
    <row r="263751" x14ac:dyDescent="0.25"/>
    <row r="263752" x14ac:dyDescent="0.25"/>
    <row r="263753" x14ac:dyDescent="0.25"/>
    <row r="263754" x14ac:dyDescent="0.25"/>
    <row r="263755" x14ac:dyDescent="0.25"/>
    <row r="263756" x14ac:dyDescent="0.25"/>
    <row r="263757" x14ac:dyDescent="0.25"/>
    <row r="263758" x14ac:dyDescent="0.25"/>
    <row r="263759" x14ac:dyDescent="0.25"/>
    <row r="263760" x14ac:dyDescent="0.25"/>
    <row r="263761" x14ac:dyDescent="0.25"/>
    <row r="263762" x14ac:dyDescent="0.25"/>
    <row r="263763" x14ac:dyDescent="0.25"/>
    <row r="263764" x14ac:dyDescent="0.25"/>
    <row r="263765" x14ac:dyDescent="0.25"/>
    <row r="263766" x14ac:dyDescent="0.25"/>
    <row r="263767" x14ac:dyDescent="0.25"/>
    <row r="263768" x14ac:dyDescent="0.25"/>
    <row r="263769" x14ac:dyDescent="0.25"/>
    <row r="263770" x14ac:dyDescent="0.25"/>
    <row r="263771" x14ac:dyDescent="0.25"/>
    <row r="263772" x14ac:dyDescent="0.25"/>
    <row r="263773" x14ac:dyDescent="0.25"/>
    <row r="263774" x14ac:dyDescent="0.25"/>
    <row r="263775" x14ac:dyDescent="0.25"/>
    <row r="263776" x14ac:dyDescent="0.25"/>
    <row r="263777" x14ac:dyDescent="0.25"/>
    <row r="263778" x14ac:dyDescent="0.25"/>
    <row r="263779" x14ac:dyDescent="0.25"/>
    <row r="263780" x14ac:dyDescent="0.25"/>
    <row r="263781" x14ac:dyDescent="0.25"/>
    <row r="263782" x14ac:dyDescent="0.25"/>
    <row r="263783" x14ac:dyDescent="0.25"/>
    <row r="263784" x14ac:dyDescent="0.25"/>
    <row r="263785" x14ac:dyDescent="0.25"/>
    <row r="263786" x14ac:dyDescent="0.25"/>
    <row r="263787" x14ac:dyDescent="0.25"/>
    <row r="263788" x14ac:dyDescent="0.25"/>
    <row r="263789" x14ac:dyDescent="0.25"/>
    <row r="263790" x14ac:dyDescent="0.25"/>
    <row r="263791" x14ac:dyDescent="0.25"/>
    <row r="263792" x14ac:dyDescent="0.25"/>
    <row r="263793" x14ac:dyDescent="0.25"/>
    <row r="263794" x14ac:dyDescent="0.25"/>
    <row r="263795" x14ac:dyDescent="0.25"/>
    <row r="263796" x14ac:dyDescent="0.25"/>
    <row r="263797" x14ac:dyDescent="0.25"/>
    <row r="263798" x14ac:dyDescent="0.25"/>
    <row r="263799" x14ac:dyDescent="0.25"/>
    <row r="263800" x14ac:dyDescent="0.25"/>
    <row r="263801" x14ac:dyDescent="0.25"/>
    <row r="263802" x14ac:dyDescent="0.25"/>
    <row r="263803" x14ac:dyDescent="0.25"/>
    <row r="263804" x14ac:dyDescent="0.25"/>
    <row r="263805" x14ac:dyDescent="0.25"/>
    <row r="263806" x14ac:dyDescent="0.25"/>
    <row r="263807" x14ac:dyDescent="0.25"/>
    <row r="263808" x14ac:dyDescent="0.25"/>
    <row r="263809" x14ac:dyDescent="0.25"/>
    <row r="263810" x14ac:dyDescent="0.25"/>
    <row r="263811" x14ac:dyDescent="0.25"/>
    <row r="263812" x14ac:dyDescent="0.25"/>
    <row r="263813" x14ac:dyDescent="0.25"/>
    <row r="263814" x14ac:dyDescent="0.25"/>
    <row r="263815" x14ac:dyDescent="0.25"/>
    <row r="263816" x14ac:dyDescent="0.25"/>
    <row r="263817" x14ac:dyDescent="0.25"/>
    <row r="263818" x14ac:dyDescent="0.25"/>
    <row r="263819" x14ac:dyDescent="0.25"/>
    <row r="263820" x14ac:dyDescent="0.25"/>
    <row r="263821" x14ac:dyDescent="0.25"/>
    <row r="263822" x14ac:dyDescent="0.25"/>
    <row r="263823" x14ac:dyDescent="0.25"/>
    <row r="263824" x14ac:dyDescent="0.25"/>
    <row r="263825" x14ac:dyDescent="0.25"/>
    <row r="263826" x14ac:dyDescent="0.25"/>
    <row r="263827" x14ac:dyDescent="0.25"/>
    <row r="263828" x14ac:dyDescent="0.25"/>
    <row r="263829" x14ac:dyDescent="0.25"/>
    <row r="263830" x14ac:dyDescent="0.25"/>
    <row r="263831" x14ac:dyDescent="0.25"/>
    <row r="263832" x14ac:dyDescent="0.25"/>
    <row r="263833" x14ac:dyDescent="0.25"/>
    <row r="263834" x14ac:dyDescent="0.25"/>
    <row r="263835" x14ac:dyDescent="0.25"/>
    <row r="263836" x14ac:dyDescent="0.25"/>
    <row r="263837" x14ac:dyDescent="0.25"/>
    <row r="263838" x14ac:dyDescent="0.25"/>
    <row r="263839" x14ac:dyDescent="0.25"/>
    <row r="263840" x14ac:dyDescent="0.25"/>
    <row r="263841" x14ac:dyDescent="0.25"/>
    <row r="263842" x14ac:dyDescent="0.25"/>
    <row r="263843" x14ac:dyDescent="0.25"/>
    <row r="263844" x14ac:dyDescent="0.25"/>
    <row r="263845" x14ac:dyDescent="0.25"/>
    <row r="263846" x14ac:dyDescent="0.25"/>
    <row r="263847" x14ac:dyDescent="0.25"/>
    <row r="263848" x14ac:dyDescent="0.25"/>
    <row r="263849" x14ac:dyDescent="0.25"/>
    <row r="263850" x14ac:dyDescent="0.25"/>
    <row r="263851" x14ac:dyDescent="0.25"/>
    <row r="263852" x14ac:dyDescent="0.25"/>
    <row r="263853" x14ac:dyDescent="0.25"/>
    <row r="263854" x14ac:dyDescent="0.25"/>
    <row r="263855" x14ac:dyDescent="0.25"/>
    <row r="263856" x14ac:dyDescent="0.25"/>
    <row r="263857" x14ac:dyDescent="0.25"/>
    <row r="263858" x14ac:dyDescent="0.25"/>
    <row r="263859" x14ac:dyDescent="0.25"/>
    <row r="263860" x14ac:dyDescent="0.25"/>
    <row r="263861" x14ac:dyDescent="0.25"/>
    <row r="263862" x14ac:dyDescent="0.25"/>
    <row r="263863" x14ac:dyDescent="0.25"/>
    <row r="263864" x14ac:dyDescent="0.25"/>
    <row r="263865" x14ac:dyDescent="0.25"/>
    <row r="263866" x14ac:dyDescent="0.25"/>
    <row r="263867" x14ac:dyDescent="0.25"/>
    <row r="263868" x14ac:dyDescent="0.25"/>
    <row r="263869" x14ac:dyDescent="0.25"/>
    <row r="263870" x14ac:dyDescent="0.25"/>
    <row r="263871" x14ac:dyDescent="0.25"/>
    <row r="263872" x14ac:dyDescent="0.25"/>
    <row r="263873" x14ac:dyDescent="0.25"/>
    <row r="263874" x14ac:dyDescent="0.25"/>
    <row r="263875" x14ac:dyDescent="0.25"/>
    <row r="263876" x14ac:dyDescent="0.25"/>
    <row r="263877" x14ac:dyDescent="0.25"/>
    <row r="263878" x14ac:dyDescent="0.25"/>
    <row r="263879" x14ac:dyDescent="0.25"/>
    <row r="263880" x14ac:dyDescent="0.25"/>
    <row r="263881" x14ac:dyDescent="0.25"/>
    <row r="263882" x14ac:dyDescent="0.25"/>
    <row r="263883" x14ac:dyDescent="0.25"/>
    <row r="263884" x14ac:dyDescent="0.25"/>
    <row r="263885" x14ac:dyDescent="0.25"/>
    <row r="263886" x14ac:dyDescent="0.25"/>
    <row r="263887" x14ac:dyDescent="0.25"/>
    <row r="263888" x14ac:dyDescent="0.25"/>
    <row r="263889" x14ac:dyDescent="0.25"/>
    <row r="263890" x14ac:dyDescent="0.25"/>
    <row r="263891" x14ac:dyDescent="0.25"/>
    <row r="263892" x14ac:dyDescent="0.25"/>
    <row r="263893" x14ac:dyDescent="0.25"/>
    <row r="263894" x14ac:dyDescent="0.25"/>
    <row r="263895" x14ac:dyDescent="0.25"/>
    <row r="263896" x14ac:dyDescent="0.25"/>
    <row r="263897" x14ac:dyDescent="0.25"/>
    <row r="263898" x14ac:dyDescent="0.25"/>
    <row r="263899" x14ac:dyDescent="0.25"/>
    <row r="263900" x14ac:dyDescent="0.25"/>
    <row r="263901" x14ac:dyDescent="0.25"/>
    <row r="263902" x14ac:dyDescent="0.25"/>
    <row r="263903" x14ac:dyDescent="0.25"/>
    <row r="263904" x14ac:dyDescent="0.25"/>
    <row r="263905" x14ac:dyDescent="0.25"/>
    <row r="263906" x14ac:dyDescent="0.25"/>
    <row r="263907" x14ac:dyDescent="0.25"/>
    <row r="263908" x14ac:dyDescent="0.25"/>
    <row r="263909" x14ac:dyDescent="0.25"/>
    <row r="263910" x14ac:dyDescent="0.25"/>
    <row r="263911" x14ac:dyDescent="0.25"/>
    <row r="263912" x14ac:dyDescent="0.25"/>
    <row r="263913" x14ac:dyDescent="0.25"/>
    <row r="263914" x14ac:dyDescent="0.25"/>
    <row r="263915" x14ac:dyDescent="0.25"/>
    <row r="263916" x14ac:dyDescent="0.25"/>
    <row r="263917" x14ac:dyDescent="0.25"/>
    <row r="263918" x14ac:dyDescent="0.25"/>
    <row r="263919" x14ac:dyDescent="0.25"/>
    <row r="263920" x14ac:dyDescent="0.25"/>
    <row r="263921" x14ac:dyDescent="0.25"/>
    <row r="263922" x14ac:dyDescent="0.25"/>
    <row r="263923" x14ac:dyDescent="0.25"/>
    <row r="263924" x14ac:dyDescent="0.25"/>
    <row r="263925" x14ac:dyDescent="0.25"/>
    <row r="263926" x14ac:dyDescent="0.25"/>
    <row r="263927" x14ac:dyDescent="0.25"/>
    <row r="263928" x14ac:dyDescent="0.25"/>
    <row r="263929" x14ac:dyDescent="0.25"/>
    <row r="263930" x14ac:dyDescent="0.25"/>
    <row r="263931" x14ac:dyDescent="0.25"/>
    <row r="263932" x14ac:dyDescent="0.25"/>
    <row r="263933" x14ac:dyDescent="0.25"/>
    <row r="263934" x14ac:dyDescent="0.25"/>
    <row r="263935" x14ac:dyDescent="0.25"/>
    <row r="263936" x14ac:dyDescent="0.25"/>
    <row r="263937" x14ac:dyDescent="0.25"/>
    <row r="263938" x14ac:dyDescent="0.25"/>
    <row r="263939" x14ac:dyDescent="0.25"/>
    <row r="263940" x14ac:dyDescent="0.25"/>
    <row r="263941" x14ac:dyDescent="0.25"/>
    <row r="263942" x14ac:dyDescent="0.25"/>
    <row r="263943" x14ac:dyDescent="0.25"/>
    <row r="263944" x14ac:dyDescent="0.25"/>
    <row r="263945" x14ac:dyDescent="0.25"/>
    <row r="263946" x14ac:dyDescent="0.25"/>
    <row r="263947" x14ac:dyDescent="0.25"/>
    <row r="263948" x14ac:dyDescent="0.25"/>
    <row r="263949" x14ac:dyDescent="0.25"/>
    <row r="263950" x14ac:dyDescent="0.25"/>
    <row r="263951" x14ac:dyDescent="0.25"/>
    <row r="263952" x14ac:dyDescent="0.25"/>
    <row r="263953" x14ac:dyDescent="0.25"/>
    <row r="263954" x14ac:dyDescent="0.25"/>
    <row r="263955" x14ac:dyDescent="0.25"/>
    <row r="263956" x14ac:dyDescent="0.25"/>
    <row r="263957" x14ac:dyDescent="0.25"/>
    <row r="263958" x14ac:dyDescent="0.25"/>
    <row r="263959" x14ac:dyDescent="0.25"/>
    <row r="263960" x14ac:dyDescent="0.25"/>
    <row r="263961" x14ac:dyDescent="0.25"/>
    <row r="263962" x14ac:dyDescent="0.25"/>
    <row r="263963" x14ac:dyDescent="0.25"/>
    <row r="263964" x14ac:dyDescent="0.25"/>
    <row r="263965" x14ac:dyDescent="0.25"/>
    <row r="263966" x14ac:dyDescent="0.25"/>
    <row r="263967" x14ac:dyDescent="0.25"/>
    <row r="263968" x14ac:dyDescent="0.25"/>
    <row r="263969" x14ac:dyDescent="0.25"/>
    <row r="263970" x14ac:dyDescent="0.25"/>
    <row r="263971" x14ac:dyDescent="0.25"/>
    <row r="263972" x14ac:dyDescent="0.25"/>
    <row r="263973" x14ac:dyDescent="0.25"/>
    <row r="263974" x14ac:dyDescent="0.25"/>
    <row r="263975" x14ac:dyDescent="0.25"/>
    <row r="263976" x14ac:dyDescent="0.25"/>
    <row r="263977" x14ac:dyDescent="0.25"/>
    <row r="263978" x14ac:dyDescent="0.25"/>
    <row r="263979" x14ac:dyDescent="0.25"/>
    <row r="263980" x14ac:dyDescent="0.25"/>
    <row r="263981" x14ac:dyDescent="0.25"/>
    <row r="263982" x14ac:dyDescent="0.25"/>
    <row r="263983" x14ac:dyDescent="0.25"/>
    <row r="263984" x14ac:dyDescent="0.25"/>
    <row r="263985" x14ac:dyDescent="0.25"/>
    <row r="263986" x14ac:dyDescent="0.25"/>
    <row r="263987" x14ac:dyDescent="0.25"/>
    <row r="263988" x14ac:dyDescent="0.25"/>
    <row r="263989" x14ac:dyDescent="0.25"/>
    <row r="263990" x14ac:dyDescent="0.25"/>
    <row r="263991" x14ac:dyDescent="0.25"/>
    <row r="263992" x14ac:dyDescent="0.25"/>
    <row r="263993" x14ac:dyDescent="0.25"/>
    <row r="263994" x14ac:dyDescent="0.25"/>
    <row r="263995" x14ac:dyDescent="0.25"/>
    <row r="263996" x14ac:dyDescent="0.25"/>
    <row r="263997" x14ac:dyDescent="0.25"/>
    <row r="263998" x14ac:dyDescent="0.25"/>
    <row r="263999" x14ac:dyDescent="0.25"/>
    <row r="264000" x14ac:dyDescent="0.25"/>
    <row r="264001" x14ac:dyDescent="0.25"/>
    <row r="264002" x14ac:dyDescent="0.25"/>
    <row r="264003" x14ac:dyDescent="0.25"/>
    <row r="264004" x14ac:dyDescent="0.25"/>
    <row r="264005" x14ac:dyDescent="0.25"/>
    <row r="264006" x14ac:dyDescent="0.25"/>
    <row r="264007" x14ac:dyDescent="0.25"/>
    <row r="264008" x14ac:dyDescent="0.25"/>
    <row r="264009" x14ac:dyDescent="0.25"/>
    <row r="264010" x14ac:dyDescent="0.25"/>
    <row r="264011" x14ac:dyDescent="0.25"/>
    <row r="264012" x14ac:dyDescent="0.25"/>
    <row r="264013" x14ac:dyDescent="0.25"/>
    <row r="264014" x14ac:dyDescent="0.25"/>
    <row r="264015" x14ac:dyDescent="0.25"/>
    <row r="264016" x14ac:dyDescent="0.25"/>
    <row r="264017" x14ac:dyDescent="0.25"/>
    <row r="264018" x14ac:dyDescent="0.25"/>
    <row r="264019" x14ac:dyDescent="0.25"/>
    <row r="264020" x14ac:dyDescent="0.25"/>
    <row r="264021" x14ac:dyDescent="0.25"/>
    <row r="264022" x14ac:dyDescent="0.25"/>
    <row r="264023" x14ac:dyDescent="0.25"/>
    <row r="264024" x14ac:dyDescent="0.25"/>
    <row r="264025" x14ac:dyDescent="0.25"/>
    <row r="264026" x14ac:dyDescent="0.25"/>
    <row r="264027" x14ac:dyDescent="0.25"/>
    <row r="264028" x14ac:dyDescent="0.25"/>
    <row r="264029" x14ac:dyDescent="0.25"/>
    <row r="264030" x14ac:dyDescent="0.25"/>
    <row r="264031" x14ac:dyDescent="0.25"/>
    <row r="264032" x14ac:dyDescent="0.25"/>
    <row r="264033" x14ac:dyDescent="0.25"/>
    <row r="264034" x14ac:dyDescent="0.25"/>
    <row r="264035" x14ac:dyDescent="0.25"/>
    <row r="264036" x14ac:dyDescent="0.25"/>
    <row r="264037" x14ac:dyDescent="0.25"/>
    <row r="264038" x14ac:dyDescent="0.25"/>
    <row r="264039" x14ac:dyDescent="0.25"/>
    <row r="264040" x14ac:dyDescent="0.25"/>
    <row r="264041" x14ac:dyDescent="0.25"/>
    <row r="264042" x14ac:dyDescent="0.25"/>
    <row r="264043" x14ac:dyDescent="0.25"/>
    <row r="264044" x14ac:dyDescent="0.25"/>
    <row r="264045" x14ac:dyDescent="0.25"/>
    <row r="264046" x14ac:dyDescent="0.25"/>
    <row r="264047" x14ac:dyDescent="0.25"/>
    <row r="264048" x14ac:dyDescent="0.25"/>
    <row r="264049" x14ac:dyDescent="0.25"/>
    <row r="264050" x14ac:dyDescent="0.25"/>
    <row r="264051" x14ac:dyDescent="0.25"/>
    <row r="264052" x14ac:dyDescent="0.25"/>
    <row r="264053" x14ac:dyDescent="0.25"/>
    <row r="264054" x14ac:dyDescent="0.25"/>
    <row r="264055" x14ac:dyDescent="0.25"/>
    <row r="264056" x14ac:dyDescent="0.25"/>
    <row r="264057" x14ac:dyDescent="0.25"/>
    <row r="264058" x14ac:dyDescent="0.25"/>
    <row r="264059" x14ac:dyDescent="0.25"/>
    <row r="264060" x14ac:dyDescent="0.25"/>
    <row r="264061" x14ac:dyDescent="0.25"/>
    <row r="264062" x14ac:dyDescent="0.25"/>
    <row r="264063" x14ac:dyDescent="0.25"/>
    <row r="264064" x14ac:dyDescent="0.25"/>
    <row r="264065" x14ac:dyDescent="0.25"/>
    <row r="264066" x14ac:dyDescent="0.25"/>
    <row r="264067" x14ac:dyDescent="0.25"/>
    <row r="264068" x14ac:dyDescent="0.25"/>
    <row r="264069" x14ac:dyDescent="0.25"/>
    <row r="264070" x14ac:dyDescent="0.25"/>
    <row r="264071" x14ac:dyDescent="0.25"/>
    <row r="264072" x14ac:dyDescent="0.25"/>
    <row r="264073" x14ac:dyDescent="0.25"/>
    <row r="264074" x14ac:dyDescent="0.25"/>
    <row r="264075" x14ac:dyDescent="0.25"/>
    <row r="264076" x14ac:dyDescent="0.25"/>
    <row r="264077" x14ac:dyDescent="0.25"/>
    <row r="264078" x14ac:dyDescent="0.25"/>
    <row r="264079" x14ac:dyDescent="0.25"/>
    <row r="264080" x14ac:dyDescent="0.25"/>
    <row r="264081" x14ac:dyDescent="0.25"/>
    <row r="264082" x14ac:dyDescent="0.25"/>
    <row r="264083" x14ac:dyDescent="0.25"/>
    <row r="264084" x14ac:dyDescent="0.25"/>
    <row r="264085" x14ac:dyDescent="0.25"/>
    <row r="264086" x14ac:dyDescent="0.25"/>
    <row r="264087" x14ac:dyDescent="0.25"/>
    <row r="264088" x14ac:dyDescent="0.25"/>
    <row r="264089" x14ac:dyDescent="0.25"/>
    <row r="264090" x14ac:dyDescent="0.25"/>
    <row r="264091" x14ac:dyDescent="0.25"/>
    <row r="264092" x14ac:dyDescent="0.25"/>
    <row r="264093" x14ac:dyDescent="0.25"/>
    <row r="264094" x14ac:dyDescent="0.25"/>
    <row r="264095" x14ac:dyDescent="0.25"/>
    <row r="264096" x14ac:dyDescent="0.25"/>
    <row r="264097" x14ac:dyDescent="0.25"/>
    <row r="264098" x14ac:dyDescent="0.25"/>
    <row r="264099" x14ac:dyDescent="0.25"/>
    <row r="264100" x14ac:dyDescent="0.25"/>
    <row r="264101" x14ac:dyDescent="0.25"/>
    <row r="264102" x14ac:dyDescent="0.25"/>
    <row r="264103" x14ac:dyDescent="0.25"/>
    <row r="264104" x14ac:dyDescent="0.25"/>
    <row r="264105" x14ac:dyDescent="0.25"/>
    <row r="264106" x14ac:dyDescent="0.25"/>
    <row r="264107" x14ac:dyDescent="0.25"/>
    <row r="264108" x14ac:dyDescent="0.25"/>
    <row r="264109" x14ac:dyDescent="0.25"/>
    <row r="264110" x14ac:dyDescent="0.25"/>
    <row r="264111" x14ac:dyDescent="0.25"/>
    <row r="264112" x14ac:dyDescent="0.25"/>
    <row r="264113" x14ac:dyDescent="0.25"/>
    <row r="264114" x14ac:dyDescent="0.25"/>
    <row r="264115" x14ac:dyDescent="0.25"/>
    <row r="264116" x14ac:dyDescent="0.25"/>
    <row r="264117" x14ac:dyDescent="0.25"/>
    <row r="264118" x14ac:dyDescent="0.25"/>
    <row r="264119" x14ac:dyDescent="0.25"/>
    <row r="264120" x14ac:dyDescent="0.25"/>
    <row r="264121" x14ac:dyDescent="0.25"/>
    <row r="264122" x14ac:dyDescent="0.25"/>
    <row r="264123" x14ac:dyDescent="0.25"/>
    <row r="264124" x14ac:dyDescent="0.25"/>
    <row r="264125" x14ac:dyDescent="0.25"/>
    <row r="264126" x14ac:dyDescent="0.25"/>
    <row r="264127" x14ac:dyDescent="0.25"/>
    <row r="264128" x14ac:dyDescent="0.25"/>
    <row r="264129" x14ac:dyDescent="0.25"/>
    <row r="264130" x14ac:dyDescent="0.25"/>
    <row r="264131" x14ac:dyDescent="0.25"/>
    <row r="264132" x14ac:dyDescent="0.25"/>
    <row r="264133" x14ac:dyDescent="0.25"/>
    <row r="264134" x14ac:dyDescent="0.25"/>
    <row r="264135" x14ac:dyDescent="0.25"/>
    <row r="264136" x14ac:dyDescent="0.25"/>
    <row r="264137" x14ac:dyDescent="0.25"/>
    <row r="264138" x14ac:dyDescent="0.25"/>
    <row r="264139" x14ac:dyDescent="0.25"/>
    <row r="264140" x14ac:dyDescent="0.25"/>
    <row r="264141" x14ac:dyDescent="0.25"/>
    <row r="264142" x14ac:dyDescent="0.25"/>
    <row r="264143" x14ac:dyDescent="0.25"/>
    <row r="264144" x14ac:dyDescent="0.25"/>
    <row r="264145" x14ac:dyDescent="0.25"/>
    <row r="264146" x14ac:dyDescent="0.25"/>
    <row r="264147" x14ac:dyDescent="0.25"/>
    <row r="264148" x14ac:dyDescent="0.25"/>
    <row r="264149" x14ac:dyDescent="0.25"/>
    <row r="264150" x14ac:dyDescent="0.25"/>
    <row r="264151" x14ac:dyDescent="0.25"/>
    <row r="264152" x14ac:dyDescent="0.25"/>
    <row r="264153" x14ac:dyDescent="0.25"/>
    <row r="264154" x14ac:dyDescent="0.25"/>
    <row r="264155" x14ac:dyDescent="0.25"/>
    <row r="264156" x14ac:dyDescent="0.25"/>
    <row r="264157" x14ac:dyDescent="0.25"/>
    <row r="264158" x14ac:dyDescent="0.25"/>
    <row r="264159" x14ac:dyDescent="0.25"/>
    <row r="264160" x14ac:dyDescent="0.25"/>
    <row r="264161" x14ac:dyDescent="0.25"/>
    <row r="264162" x14ac:dyDescent="0.25"/>
    <row r="264163" x14ac:dyDescent="0.25"/>
    <row r="264164" x14ac:dyDescent="0.25"/>
    <row r="264165" x14ac:dyDescent="0.25"/>
    <row r="264166" x14ac:dyDescent="0.25"/>
    <row r="264167" x14ac:dyDescent="0.25"/>
    <row r="264168" x14ac:dyDescent="0.25"/>
    <row r="264169" x14ac:dyDescent="0.25"/>
    <row r="264170" x14ac:dyDescent="0.25"/>
    <row r="264171" x14ac:dyDescent="0.25"/>
    <row r="264172" x14ac:dyDescent="0.25"/>
    <row r="264173" x14ac:dyDescent="0.25"/>
    <row r="264174" x14ac:dyDescent="0.25"/>
    <row r="264175" x14ac:dyDescent="0.25"/>
    <row r="264176" x14ac:dyDescent="0.25"/>
    <row r="264177" x14ac:dyDescent="0.25"/>
    <row r="264178" x14ac:dyDescent="0.25"/>
    <row r="264179" x14ac:dyDescent="0.25"/>
    <row r="264180" x14ac:dyDescent="0.25"/>
    <row r="264181" x14ac:dyDescent="0.25"/>
    <row r="264182" x14ac:dyDescent="0.25"/>
    <row r="264183" x14ac:dyDescent="0.25"/>
    <row r="264184" x14ac:dyDescent="0.25"/>
    <row r="264185" x14ac:dyDescent="0.25"/>
    <row r="264186" x14ac:dyDescent="0.25"/>
    <row r="264187" x14ac:dyDescent="0.25"/>
    <row r="264188" x14ac:dyDescent="0.25"/>
    <row r="264189" x14ac:dyDescent="0.25"/>
    <row r="264190" x14ac:dyDescent="0.25"/>
    <row r="264191" x14ac:dyDescent="0.25"/>
    <row r="264192" x14ac:dyDescent="0.25"/>
    <row r="264193" x14ac:dyDescent="0.25"/>
    <row r="264194" x14ac:dyDescent="0.25"/>
    <row r="264195" x14ac:dyDescent="0.25"/>
    <row r="264196" x14ac:dyDescent="0.25"/>
    <row r="264197" x14ac:dyDescent="0.25"/>
    <row r="264198" x14ac:dyDescent="0.25"/>
    <row r="264199" x14ac:dyDescent="0.25"/>
    <row r="264200" x14ac:dyDescent="0.25"/>
    <row r="264201" x14ac:dyDescent="0.25"/>
    <row r="264202" x14ac:dyDescent="0.25"/>
    <row r="264203" x14ac:dyDescent="0.25"/>
    <row r="264204" x14ac:dyDescent="0.25"/>
    <row r="264205" x14ac:dyDescent="0.25"/>
    <row r="264206" x14ac:dyDescent="0.25"/>
    <row r="264207" x14ac:dyDescent="0.25"/>
    <row r="264208" x14ac:dyDescent="0.25"/>
    <row r="264209" x14ac:dyDescent="0.25"/>
    <row r="264210" x14ac:dyDescent="0.25"/>
    <row r="264211" x14ac:dyDescent="0.25"/>
    <row r="264212" x14ac:dyDescent="0.25"/>
    <row r="264213" x14ac:dyDescent="0.25"/>
    <row r="264214" x14ac:dyDescent="0.25"/>
    <row r="264215" x14ac:dyDescent="0.25"/>
    <row r="264216" x14ac:dyDescent="0.25"/>
    <row r="264217" x14ac:dyDescent="0.25"/>
    <row r="264218" x14ac:dyDescent="0.25"/>
    <row r="264219" x14ac:dyDescent="0.25"/>
    <row r="264220" x14ac:dyDescent="0.25"/>
    <row r="264221" x14ac:dyDescent="0.25"/>
    <row r="264222" x14ac:dyDescent="0.25"/>
    <row r="264223" x14ac:dyDescent="0.25"/>
    <row r="264224" x14ac:dyDescent="0.25"/>
    <row r="264225" x14ac:dyDescent="0.25"/>
    <row r="264226" x14ac:dyDescent="0.25"/>
    <row r="264227" x14ac:dyDescent="0.25"/>
    <row r="264228" x14ac:dyDescent="0.25"/>
    <row r="264229" x14ac:dyDescent="0.25"/>
    <row r="264230" x14ac:dyDescent="0.25"/>
    <row r="264231" x14ac:dyDescent="0.25"/>
    <row r="264232" x14ac:dyDescent="0.25"/>
    <row r="264233" x14ac:dyDescent="0.25"/>
    <row r="264234" x14ac:dyDescent="0.25"/>
    <row r="264235" x14ac:dyDescent="0.25"/>
    <row r="264236" x14ac:dyDescent="0.25"/>
    <row r="264237" x14ac:dyDescent="0.25"/>
    <row r="264238" x14ac:dyDescent="0.25"/>
    <row r="264239" x14ac:dyDescent="0.25"/>
    <row r="264240" x14ac:dyDescent="0.25"/>
    <row r="264241" x14ac:dyDescent="0.25"/>
    <row r="264242" x14ac:dyDescent="0.25"/>
    <row r="264243" x14ac:dyDescent="0.25"/>
    <row r="264244" x14ac:dyDescent="0.25"/>
    <row r="264245" x14ac:dyDescent="0.25"/>
    <row r="264246" x14ac:dyDescent="0.25"/>
    <row r="264247" x14ac:dyDescent="0.25"/>
    <row r="264248" x14ac:dyDescent="0.25"/>
    <row r="264249" x14ac:dyDescent="0.25"/>
    <row r="264250" x14ac:dyDescent="0.25"/>
    <row r="264251" x14ac:dyDescent="0.25"/>
    <row r="264252" x14ac:dyDescent="0.25"/>
    <row r="264253" x14ac:dyDescent="0.25"/>
    <row r="264254" x14ac:dyDescent="0.25"/>
    <row r="264255" x14ac:dyDescent="0.25"/>
    <row r="264256" x14ac:dyDescent="0.25"/>
    <row r="264257" x14ac:dyDescent="0.25"/>
    <row r="264258" x14ac:dyDescent="0.25"/>
    <row r="264259" x14ac:dyDescent="0.25"/>
    <row r="264260" x14ac:dyDescent="0.25"/>
    <row r="264261" x14ac:dyDescent="0.25"/>
    <row r="264262" x14ac:dyDescent="0.25"/>
    <row r="264263" x14ac:dyDescent="0.25"/>
    <row r="264264" x14ac:dyDescent="0.25"/>
    <row r="264265" x14ac:dyDescent="0.25"/>
    <row r="264266" x14ac:dyDescent="0.25"/>
    <row r="264267" x14ac:dyDescent="0.25"/>
    <row r="264268" x14ac:dyDescent="0.25"/>
    <row r="264269" x14ac:dyDescent="0.25"/>
    <row r="264270" x14ac:dyDescent="0.25"/>
    <row r="264271" x14ac:dyDescent="0.25"/>
    <row r="264272" x14ac:dyDescent="0.25"/>
    <row r="264273" x14ac:dyDescent="0.25"/>
    <row r="264274" x14ac:dyDescent="0.25"/>
    <row r="264275" x14ac:dyDescent="0.25"/>
    <row r="264276" x14ac:dyDescent="0.25"/>
    <row r="264277" x14ac:dyDescent="0.25"/>
    <row r="264278" x14ac:dyDescent="0.25"/>
    <row r="264279" x14ac:dyDescent="0.25"/>
    <row r="264280" x14ac:dyDescent="0.25"/>
    <row r="264281" x14ac:dyDescent="0.25"/>
    <row r="264282" x14ac:dyDescent="0.25"/>
    <row r="264283" x14ac:dyDescent="0.25"/>
    <row r="264284" x14ac:dyDescent="0.25"/>
    <row r="264285" x14ac:dyDescent="0.25"/>
    <row r="264286" x14ac:dyDescent="0.25"/>
    <row r="264287" x14ac:dyDescent="0.25"/>
    <row r="264288" x14ac:dyDescent="0.25"/>
    <row r="264289" x14ac:dyDescent="0.25"/>
    <row r="264290" x14ac:dyDescent="0.25"/>
    <row r="264291" x14ac:dyDescent="0.25"/>
    <row r="264292" x14ac:dyDescent="0.25"/>
    <row r="264293" x14ac:dyDescent="0.25"/>
    <row r="264294" x14ac:dyDescent="0.25"/>
    <row r="264295" x14ac:dyDescent="0.25"/>
    <row r="264296" x14ac:dyDescent="0.25"/>
    <row r="264297" x14ac:dyDescent="0.25"/>
    <row r="264298" x14ac:dyDescent="0.25"/>
    <row r="264299" x14ac:dyDescent="0.25"/>
    <row r="264300" x14ac:dyDescent="0.25"/>
    <row r="264301" x14ac:dyDescent="0.25"/>
    <row r="264302" x14ac:dyDescent="0.25"/>
    <row r="264303" x14ac:dyDescent="0.25"/>
    <row r="264304" x14ac:dyDescent="0.25"/>
    <row r="264305" x14ac:dyDescent="0.25"/>
    <row r="264306" x14ac:dyDescent="0.25"/>
    <row r="264307" x14ac:dyDescent="0.25"/>
    <row r="264308" x14ac:dyDescent="0.25"/>
    <row r="264309" x14ac:dyDescent="0.25"/>
    <row r="264310" x14ac:dyDescent="0.25"/>
    <row r="264311" x14ac:dyDescent="0.25"/>
    <row r="264312" x14ac:dyDescent="0.25"/>
    <row r="264313" x14ac:dyDescent="0.25"/>
    <row r="264314" x14ac:dyDescent="0.25"/>
    <row r="264315" x14ac:dyDescent="0.25"/>
    <row r="264316" x14ac:dyDescent="0.25"/>
    <row r="264317" x14ac:dyDescent="0.25"/>
    <row r="264318" x14ac:dyDescent="0.25"/>
    <row r="264319" x14ac:dyDescent="0.25"/>
    <row r="264320" x14ac:dyDescent="0.25"/>
    <row r="264321" x14ac:dyDescent="0.25"/>
    <row r="264322" x14ac:dyDescent="0.25"/>
    <row r="264323" x14ac:dyDescent="0.25"/>
    <row r="264324" x14ac:dyDescent="0.25"/>
    <row r="264325" x14ac:dyDescent="0.25"/>
    <row r="264326" x14ac:dyDescent="0.25"/>
    <row r="264327" x14ac:dyDescent="0.25"/>
    <row r="264328" x14ac:dyDescent="0.25"/>
    <row r="264329" x14ac:dyDescent="0.25"/>
    <row r="264330" x14ac:dyDescent="0.25"/>
    <row r="264331" x14ac:dyDescent="0.25"/>
    <row r="264332" x14ac:dyDescent="0.25"/>
    <row r="264333" x14ac:dyDescent="0.25"/>
    <row r="264334" x14ac:dyDescent="0.25"/>
    <row r="264335" x14ac:dyDescent="0.25"/>
    <row r="264336" x14ac:dyDescent="0.25"/>
    <row r="264337" x14ac:dyDescent="0.25"/>
    <row r="264338" x14ac:dyDescent="0.25"/>
    <row r="264339" x14ac:dyDescent="0.25"/>
    <row r="264340" x14ac:dyDescent="0.25"/>
    <row r="264341" x14ac:dyDescent="0.25"/>
    <row r="264342" x14ac:dyDescent="0.25"/>
    <row r="264343" x14ac:dyDescent="0.25"/>
    <row r="264344" x14ac:dyDescent="0.25"/>
    <row r="264345" x14ac:dyDescent="0.25"/>
    <row r="264346" x14ac:dyDescent="0.25"/>
    <row r="264347" x14ac:dyDescent="0.25"/>
    <row r="264348" x14ac:dyDescent="0.25"/>
    <row r="264349" x14ac:dyDescent="0.25"/>
    <row r="264350" x14ac:dyDescent="0.25"/>
    <row r="264351" x14ac:dyDescent="0.25"/>
    <row r="264352" x14ac:dyDescent="0.25"/>
    <row r="264353" x14ac:dyDescent="0.25"/>
    <row r="264354" x14ac:dyDescent="0.25"/>
    <row r="264355" x14ac:dyDescent="0.25"/>
    <row r="264356" x14ac:dyDescent="0.25"/>
    <row r="264357" x14ac:dyDescent="0.25"/>
    <row r="264358" x14ac:dyDescent="0.25"/>
    <row r="264359" x14ac:dyDescent="0.25"/>
    <row r="264360" x14ac:dyDescent="0.25"/>
    <row r="264361" x14ac:dyDescent="0.25"/>
    <row r="264362" x14ac:dyDescent="0.25"/>
    <row r="264363" x14ac:dyDescent="0.25"/>
    <row r="264364" x14ac:dyDescent="0.25"/>
    <row r="264365" x14ac:dyDescent="0.25"/>
    <row r="264366" x14ac:dyDescent="0.25"/>
    <row r="264367" x14ac:dyDescent="0.25"/>
    <row r="264368" x14ac:dyDescent="0.25"/>
    <row r="264369" x14ac:dyDescent="0.25"/>
    <row r="264370" x14ac:dyDescent="0.25"/>
    <row r="264371" x14ac:dyDescent="0.25"/>
    <row r="264372" x14ac:dyDescent="0.25"/>
    <row r="264373" x14ac:dyDescent="0.25"/>
    <row r="264374" x14ac:dyDescent="0.25"/>
    <row r="264375" x14ac:dyDescent="0.25"/>
    <row r="264376" x14ac:dyDescent="0.25"/>
    <row r="264377" x14ac:dyDescent="0.25"/>
    <row r="264378" x14ac:dyDescent="0.25"/>
    <row r="264379" x14ac:dyDescent="0.25"/>
    <row r="264380" x14ac:dyDescent="0.25"/>
    <row r="264381" x14ac:dyDescent="0.25"/>
    <row r="264382" x14ac:dyDescent="0.25"/>
    <row r="264383" x14ac:dyDescent="0.25"/>
    <row r="264384" x14ac:dyDescent="0.25"/>
    <row r="264385" x14ac:dyDescent="0.25"/>
    <row r="264386" x14ac:dyDescent="0.25"/>
    <row r="264387" x14ac:dyDescent="0.25"/>
    <row r="264388" x14ac:dyDescent="0.25"/>
    <row r="264389" x14ac:dyDescent="0.25"/>
    <row r="264390" x14ac:dyDescent="0.25"/>
    <row r="264391" x14ac:dyDescent="0.25"/>
    <row r="264392" x14ac:dyDescent="0.25"/>
    <row r="264393" x14ac:dyDescent="0.25"/>
    <row r="264394" x14ac:dyDescent="0.25"/>
    <row r="264395" x14ac:dyDescent="0.25"/>
    <row r="264396" x14ac:dyDescent="0.25"/>
    <row r="264397" x14ac:dyDescent="0.25"/>
    <row r="264398" x14ac:dyDescent="0.25"/>
    <row r="264399" x14ac:dyDescent="0.25"/>
    <row r="264400" x14ac:dyDescent="0.25"/>
    <row r="264401" x14ac:dyDescent="0.25"/>
    <row r="264402" x14ac:dyDescent="0.25"/>
    <row r="264403" x14ac:dyDescent="0.25"/>
    <row r="264404" x14ac:dyDescent="0.25"/>
    <row r="264405" x14ac:dyDescent="0.25"/>
    <row r="264406" x14ac:dyDescent="0.25"/>
    <row r="264407" x14ac:dyDescent="0.25"/>
    <row r="264408" x14ac:dyDescent="0.25"/>
    <row r="264409" x14ac:dyDescent="0.25"/>
    <row r="264410" x14ac:dyDescent="0.25"/>
    <row r="264411" x14ac:dyDescent="0.25"/>
    <row r="264412" x14ac:dyDescent="0.25"/>
    <row r="264413" x14ac:dyDescent="0.25"/>
    <row r="264414" x14ac:dyDescent="0.25"/>
    <row r="264415" x14ac:dyDescent="0.25"/>
    <row r="264416" x14ac:dyDescent="0.25"/>
    <row r="264417" x14ac:dyDescent="0.25"/>
    <row r="264418" x14ac:dyDescent="0.25"/>
    <row r="264419" x14ac:dyDescent="0.25"/>
    <row r="264420" x14ac:dyDescent="0.25"/>
    <row r="264421" x14ac:dyDescent="0.25"/>
    <row r="264422" x14ac:dyDescent="0.25"/>
    <row r="264423" x14ac:dyDescent="0.25"/>
    <row r="264424" x14ac:dyDescent="0.25"/>
    <row r="264425" x14ac:dyDescent="0.25"/>
    <row r="264426" x14ac:dyDescent="0.25"/>
    <row r="264427" x14ac:dyDescent="0.25"/>
    <row r="264428" x14ac:dyDescent="0.25"/>
    <row r="264429" x14ac:dyDescent="0.25"/>
    <row r="264430" x14ac:dyDescent="0.25"/>
    <row r="264431" x14ac:dyDescent="0.25"/>
    <row r="264432" x14ac:dyDescent="0.25"/>
    <row r="264433" x14ac:dyDescent="0.25"/>
    <row r="264434" x14ac:dyDescent="0.25"/>
    <row r="264435" x14ac:dyDescent="0.25"/>
    <row r="264436" x14ac:dyDescent="0.25"/>
    <row r="264437" x14ac:dyDescent="0.25"/>
    <row r="264438" x14ac:dyDescent="0.25"/>
    <row r="264439" x14ac:dyDescent="0.25"/>
    <row r="264440" x14ac:dyDescent="0.25"/>
    <row r="264441" x14ac:dyDescent="0.25"/>
    <row r="264442" x14ac:dyDescent="0.25"/>
    <row r="264443" x14ac:dyDescent="0.25"/>
    <row r="264444" x14ac:dyDescent="0.25"/>
    <row r="264445" x14ac:dyDescent="0.25"/>
    <row r="264446" x14ac:dyDescent="0.25"/>
    <row r="264447" x14ac:dyDescent="0.25"/>
    <row r="264448" x14ac:dyDescent="0.25"/>
    <row r="264449" x14ac:dyDescent="0.25"/>
    <row r="264450" x14ac:dyDescent="0.25"/>
    <row r="264451" x14ac:dyDescent="0.25"/>
    <row r="264452" x14ac:dyDescent="0.25"/>
    <row r="264453" x14ac:dyDescent="0.25"/>
    <row r="264454" x14ac:dyDescent="0.25"/>
    <row r="264455" x14ac:dyDescent="0.25"/>
    <row r="264456" x14ac:dyDescent="0.25"/>
    <row r="264457" x14ac:dyDescent="0.25"/>
    <row r="264458" x14ac:dyDescent="0.25"/>
    <row r="264459" x14ac:dyDescent="0.25"/>
    <row r="264460" x14ac:dyDescent="0.25"/>
    <row r="264461" x14ac:dyDescent="0.25"/>
    <row r="264462" x14ac:dyDescent="0.25"/>
    <row r="264463" x14ac:dyDescent="0.25"/>
    <row r="264464" x14ac:dyDescent="0.25"/>
    <row r="264465" x14ac:dyDescent="0.25"/>
    <row r="264466" x14ac:dyDescent="0.25"/>
    <row r="264467" x14ac:dyDescent="0.25"/>
    <row r="264468" x14ac:dyDescent="0.25"/>
    <row r="264469" x14ac:dyDescent="0.25"/>
    <row r="264470" x14ac:dyDescent="0.25"/>
    <row r="264471" x14ac:dyDescent="0.25"/>
    <row r="264472" x14ac:dyDescent="0.25"/>
    <row r="264473" x14ac:dyDescent="0.25"/>
    <row r="264474" x14ac:dyDescent="0.25"/>
    <row r="264475" x14ac:dyDescent="0.25"/>
    <row r="264476" x14ac:dyDescent="0.25"/>
    <row r="264477" x14ac:dyDescent="0.25"/>
    <row r="264478" x14ac:dyDescent="0.25"/>
    <row r="264479" x14ac:dyDescent="0.25"/>
    <row r="264480" x14ac:dyDescent="0.25"/>
    <row r="264481" x14ac:dyDescent="0.25"/>
    <row r="264482" x14ac:dyDescent="0.25"/>
    <row r="264483" x14ac:dyDescent="0.25"/>
    <row r="264484" x14ac:dyDescent="0.25"/>
    <row r="264485" x14ac:dyDescent="0.25"/>
    <row r="264486" x14ac:dyDescent="0.25"/>
    <row r="264487" x14ac:dyDescent="0.25"/>
    <row r="264488" x14ac:dyDescent="0.25"/>
    <row r="264489" x14ac:dyDescent="0.25"/>
    <row r="264490" x14ac:dyDescent="0.25"/>
    <row r="264491" x14ac:dyDescent="0.25"/>
    <row r="264492" x14ac:dyDescent="0.25"/>
    <row r="264493" x14ac:dyDescent="0.25"/>
    <row r="264494" x14ac:dyDescent="0.25"/>
    <row r="264495" x14ac:dyDescent="0.25"/>
    <row r="264496" x14ac:dyDescent="0.25"/>
    <row r="264497" x14ac:dyDescent="0.25"/>
    <row r="264498" x14ac:dyDescent="0.25"/>
    <row r="264499" x14ac:dyDescent="0.25"/>
    <row r="264500" x14ac:dyDescent="0.25"/>
    <row r="264501" x14ac:dyDescent="0.25"/>
    <row r="264502" x14ac:dyDescent="0.25"/>
    <row r="264503" x14ac:dyDescent="0.25"/>
    <row r="264504" x14ac:dyDescent="0.25"/>
    <row r="264505" x14ac:dyDescent="0.25"/>
    <row r="264506" x14ac:dyDescent="0.25"/>
    <row r="264507" x14ac:dyDescent="0.25"/>
    <row r="264508" x14ac:dyDescent="0.25"/>
    <row r="264509" x14ac:dyDescent="0.25"/>
    <row r="264510" x14ac:dyDescent="0.25"/>
    <row r="264511" x14ac:dyDescent="0.25"/>
    <row r="264512" x14ac:dyDescent="0.25"/>
    <row r="264513" x14ac:dyDescent="0.25"/>
    <row r="264514" x14ac:dyDescent="0.25"/>
    <row r="264515" x14ac:dyDescent="0.25"/>
    <row r="264516" x14ac:dyDescent="0.25"/>
    <row r="264517" x14ac:dyDescent="0.25"/>
    <row r="264518" x14ac:dyDescent="0.25"/>
    <row r="264519" x14ac:dyDescent="0.25"/>
    <row r="264520" x14ac:dyDescent="0.25"/>
    <row r="264521" x14ac:dyDescent="0.25"/>
    <row r="264522" x14ac:dyDescent="0.25"/>
    <row r="264523" x14ac:dyDescent="0.25"/>
    <row r="264524" x14ac:dyDescent="0.25"/>
    <row r="264525" x14ac:dyDescent="0.25"/>
    <row r="264526" x14ac:dyDescent="0.25"/>
    <row r="264527" x14ac:dyDescent="0.25"/>
    <row r="264528" x14ac:dyDescent="0.25"/>
    <row r="264529" x14ac:dyDescent="0.25"/>
    <row r="264530" x14ac:dyDescent="0.25"/>
    <row r="264531" x14ac:dyDescent="0.25"/>
    <row r="264532" x14ac:dyDescent="0.25"/>
    <row r="264533" x14ac:dyDescent="0.25"/>
    <row r="264534" x14ac:dyDescent="0.25"/>
    <row r="264535" x14ac:dyDescent="0.25"/>
    <row r="264536" x14ac:dyDescent="0.25"/>
    <row r="264537" x14ac:dyDescent="0.25"/>
    <row r="264538" x14ac:dyDescent="0.25"/>
    <row r="264539" x14ac:dyDescent="0.25"/>
    <row r="264540" x14ac:dyDescent="0.25"/>
    <row r="264541" x14ac:dyDescent="0.25"/>
    <row r="264542" x14ac:dyDescent="0.25"/>
    <row r="264543" x14ac:dyDescent="0.25"/>
    <row r="264544" x14ac:dyDescent="0.25"/>
    <row r="264545" x14ac:dyDescent="0.25"/>
    <row r="264546" x14ac:dyDescent="0.25"/>
    <row r="264547" x14ac:dyDescent="0.25"/>
    <row r="264548" x14ac:dyDescent="0.25"/>
    <row r="264549" x14ac:dyDescent="0.25"/>
    <row r="264550" x14ac:dyDescent="0.25"/>
    <row r="264551" x14ac:dyDescent="0.25"/>
    <row r="264552" x14ac:dyDescent="0.25"/>
    <row r="264553" x14ac:dyDescent="0.25"/>
    <row r="264554" x14ac:dyDescent="0.25"/>
    <row r="264555" x14ac:dyDescent="0.25"/>
    <row r="264556" x14ac:dyDescent="0.25"/>
    <row r="264557" x14ac:dyDescent="0.25"/>
    <row r="264558" x14ac:dyDescent="0.25"/>
    <row r="264559" x14ac:dyDescent="0.25"/>
    <row r="264560" x14ac:dyDescent="0.25"/>
    <row r="264561" x14ac:dyDescent="0.25"/>
    <row r="264562" x14ac:dyDescent="0.25"/>
    <row r="264563" x14ac:dyDescent="0.25"/>
    <row r="264564" x14ac:dyDescent="0.25"/>
    <row r="264565" x14ac:dyDescent="0.25"/>
    <row r="264566" x14ac:dyDescent="0.25"/>
    <row r="264567" x14ac:dyDescent="0.25"/>
    <row r="264568" x14ac:dyDescent="0.25"/>
    <row r="264569" x14ac:dyDescent="0.25"/>
    <row r="264570" x14ac:dyDescent="0.25"/>
    <row r="264571" x14ac:dyDescent="0.25"/>
    <row r="264572" x14ac:dyDescent="0.25"/>
    <row r="264573" x14ac:dyDescent="0.25"/>
    <row r="264574" x14ac:dyDescent="0.25"/>
    <row r="264575" x14ac:dyDescent="0.25"/>
    <row r="264576" x14ac:dyDescent="0.25"/>
    <row r="264577" x14ac:dyDescent="0.25"/>
    <row r="264578" x14ac:dyDescent="0.25"/>
    <row r="264579" x14ac:dyDescent="0.25"/>
    <row r="264580" x14ac:dyDescent="0.25"/>
    <row r="264581" x14ac:dyDescent="0.25"/>
    <row r="264582" x14ac:dyDescent="0.25"/>
    <row r="264583" x14ac:dyDescent="0.25"/>
    <row r="264584" x14ac:dyDescent="0.25"/>
    <row r="264585" x14ac:dyDescent="0.25"/>
    <row r="264586" x14ac:dyDescent="0.25"/>
    <row r="264587" x14ac:dyDescent="0.25"/>
    <row r="264588" x14ac:dyDescent="0.25"/>
    <row r="264589" x14ac:dyDescent="0.25"/>
    <row r="264590" x14ac:dyDescent="0.25"/>
    <row r="264591" x14ac:dyDescent="0.25"/>
    <row r="264592" x14ac:dyDescent="0.25"/>
    <row r="264593" x14ac:dyDescent="0.25"/>
    <row r="264594" x14ac:dyDescent="0.25"/>
    <row r="264595" x14ac:dyDescent="0.25"/>
    <row r="264596" x14ac:dyDescent="0.25"/>
    <row r="264597" x14ac:dyDescent="0.25"/>
    <row r="264598" x14ac:dyDescent="0.25"/>
    <row r="264599" x14ac:dyDescent="0.25"/>
    <row r="264600" x14ac:dyDescent="0.25"/>
    <row r="264601" x14ac:dyDescent="0.25"/>
    <row r="264602" x14ac:dyDescent="0.25"/>
    <row r="264603" x14ac:dyDescent="0.25"/>
    <row r="264604" x14ac:dyDescent="0.25"/>
    <row r="264605" x14ac:dyDescent="0.25"/>
    <row r="264606" x14ac:dyDescent="0.25"/>
    <row r="264607" x14ac:dyDescent="0.25"/>
    <row r="264608" x14ac:dyDescent="0.25"/>
    <row r="264609" x14ac:dyDescent="0.25"/>
    <row r="264610" x14ac:dyDescent="0.25"/>
    <row r="264611" x14ac:dyDescent="0.25"/>
    <row r="264612" x14ac:dyDescent="0.25"/>
    <row r="264613" x14ac:dyDescent="0.25"/>
    <row r="264614" x14ac:dyDescent="0.25"/>
    <row r="264615" x14ac:dyDescent="0.25"/>
    <row r="264616" x14ac:dyDescent="0.25"/>
    <row r="264617" x14ac:dyDescent="0.25"/>
    <row r="264618" x14ac:dyDescent="0.25"/>
    <row r="264619" x14ac:dyDescent="0.25"/>
    <row r="264620" x14ac:dyDescent="0.25"/>
    <row r="264621" x14ac:dyDescent="0.25"/>
    <row r="264622" x14ac:dyDescent="0.25"/>
    <row r="264623" x14ac:dyDescent="0.25"/>
    <row r="264624" x14ac:dyDescent="0.25"/>
    <row r="264625" x14ac:dyDescent="0.25"/>
    <row r="264626" x14ac:dyDescent="0.25"/>
    <row r="264627" x14ac:dyDescent="0.25"/>
    <row r="264628" x14ac:dyDescent="0.25"/>
    <row r="264629" x14ac:dyDescent="0.25"/>
    <row r="264630" x14ac:dyDescent="0.25"/>
    <row r="264631" x14ac:dyDescent="0.25"/>
    <row r="264632" x14ac:dyDescent="0.25"/>
    <row r="264633" x14ac:dyDescent="0.25"/>
    <row r="264634" x14ac:dyDescent="0.25"/>
    <row r="264635" x14ac:dyDescent="0.25"/>
    <row r="264636" x14ac:dyDescent="0.25"/>
    <row r="264637" x14ac:dyDescent="0.25"/>
    <row r="264638" x14ac:dyDescent="0.25"/>
    <row r="264639" x14ac:dyDescent="0.25"/>
    <row r="264640" x14ac:dyDescent="0.25"/>
    <row r="264641" x14ac:dyDescent="0.25"/>
    <row r="264642" x14ac:dyDescent="0.25"/>
    <row r="264643" x14ac:dyDescent="0.25"/>
    <row r="264644" x14ac:dyDescent="0.25"/>
    <row r="264645" x14ac:dyDescent="0.25"/>
    <row r="264646" x14ac:dyDescent="0.25"/>
    <row r="264647" x14ac:dyDescent="0.25"/>
    <row r="264648" x14ac:dyDescent="0.25"/>
    <row r="264649" x14ac:dyDescent="0.25"/>
    <row r="264650" x14ac:dyDescent="0.25"/>
    <row r="264651" x14ac:dyDescent="0.25"/>
    <row r="264652" x14ac:dyDescent="0.25"/>
    <row r="264653" x14ac:dyDescent="0.25"/>
    <row r="264654" x14ac:dyDescent="0.25"/>
    <row r="264655" x14ac:dyDescent="0.25"/>
    <row r="264656" x14ac:dyDescent="0.25"/>
    <row r="264657" x14ac:dyDescent="0.25"/>
    <row r="264658" x14ac:dyDescent="0.25"/>
    <row r="264659" x14ac:dyDescent="0.25"/>
    <row r="264660" x14ac:dyDescent="0.25"/>
    <row r="264661" x14ac:dyDescent="0.25"/>
    <row r="264662" x14ac:dyDescent="0.25"/>
    <row r="264663" x14ac:dyDescent="0.25"/>
    <row r="264664" x14ac:dyDescent="0.25"/>
    <row r="264665" x14ac:dyDescent="0.25"/>
    <row r="264666" x14ac:dyDescent="0.25"/>
    <row r="264667" x14ac:dyDescent="0.25"/>
    <row r="264668" x14ac:dyDescent="0.25"/>
    <row r="264669" x14ac:dyDescent="0.25"/>
    <row r="264670" x14ac:dyDescent="0.25"/>
    <row r="264671" x14ac:dyDescent="0.25"/>
    <row r="264672" x14ac:dyDescent="0.25"/>
    <row r="264673" x14ac:dyDescent="0.25"/>
    <row r="264674" x14ac:dyDescent="0.25"/>
    <row r="264675" x14ac:dyDescent="0.25"/>
    <row r="264676" x14ac:dyDescent="0.25"/>
    <row r="264677" x14ac:dyDescent="0.25"/>
    <row r="264678" x14ac:dyDescent="0.25"/>
    <row r="264679" x14ac:dyDescent="0.25"/>
    <row r="264680" x14ac:dyDescent="0.25"/>
    <row r="264681" x14ac:dyDescent="0.25"/>
    <row r="264682" x14ac:dyDescent="0.25"/>
    <row r="264683" x14ac:dyDescent="0.25"/>
    <row r="264684" x14ac:dyDescent="0.25"/>
    <row r="264685" x14ac:dyDescent="0.25"/>
    <row r="264686" x14ac:dyDescent="0.25"/>
    <row r="264687" x14ac:dyDescent="0.25"/>
    <row r="264688" x14ac:dyDescent="0.25"/>
    <row r="264689" x14ac:dyDescent="0.25"/>
    <row r="264690" x14ac:dyDescent="0.25"/>
    <row r="264691" x14ac:dyDescent="0.25"/>
    <row r="264692" x14ac:dyDescent="0.25"/>
    <row r="264693" x14ac:dyDescent="0.25"/>
    <row r="264694" x14ac:dyDescent="0.25"/>
    <row r="264695" x14ac:dyDescent="0.25"/>
    <row r="264696" x14ac:dyDescent="0.25"/>
    <row r="264697" x14ac:dyDescent="0.25"/>
    <row r="264698" x14ac:dyDescent="0.25"/>
    <row r="264699" x14ac:dyDescent="0.25"/>
    <row r="264700" x14ac:dyDescent="0.25"/>
    <row r="264701" x14ac:dyDescent="0.25"/>
    <row r="264702" x14ac:dyDescent="0.25"/>
    <row r="264703" x14ac:dyDescent="0.25"/>
    <row r="264704" x14ac:dyDescent="0.25"/>
    <row r="264705" x14ac:dyDescent="0.25"/>
    <row r="264706" x14ac:dyDescent="0.25"/>
    <row r="264707" x14ac:dyDescent="0.25"/>
    <row r="264708" x14ac:dyDescent="0.25"/>
    <row r="264709" x14ac:dyDescent="0.25"/>
    <row r="264710" x14ac:dyDescent="0.25"/>
    <row r="264711" x14ac:dyDescent="0.25"/>
    <row r="264712" x14ac:dyDescent="0.25"/>
    <row r="264713" x14ac:dyDescent="0.25"/>
    <row r="264714" x14ac:dyDescent="0.25"/>
    <row r="264715" x14ac:dyDescent="0.25"/>
    <row r="264716" x14ac:dyDescent="0.25"/>
    <row r="264717" x14ac:dyDescent="0.25"/>
    <row r="264718" x14ac:dyDescent="0.25"/>
    <row r="264719" x14ac:dyDescent="0.25"/>
    <row r="264720" x14ac:dyDescent="0.25"/>
    <row r="264721" x14ac:dyDescent="0.25"/>
    <row r="264722" x14ac:dyDescent="0.25"/>
    <row r="264723" x14ac:dyDescent="0.25"/>
    <row r="264724" x14ac:dyDescent="0.25"/>
    <row r="264725" x14ac:dyDescent="0.25"/>
    <row r="264726" x14ac:dyDescent="0.25"/>
    <row r="264727" x14ac:dyDescent="0.25"/>
    <row r="264728" x14ac:dyDescent="0.25"/>
    <row r="264729" x14ac:dyDescent="0.25"/>
    <row r="264730" x14ac:dyDescent="0.25"/>
    <row r="264731" x14ac:dyDescent="0.25"/>
    <row r="264732" x14ac:dyDescent="0.25"/>
    <row r="264733" x14ac:dyDescent="0.25"/>
    <row r="264734" x14ac:dyDescent="0.25"/>
    <row r="264735" x14ac:dyDescent="0.25"/>
    <row r="264736" x14ac:dyDescent="0.25"/>
    <row r="264737" x14ac:dyDescent="0.25"/>
    <row r="264738" x14ac:dyDescent="0.25"/>
    <row r="264739" x14ac:dyDescent="0.25"/>
    <row r="264740" x14ac:dyDescent="0.25"/>
    <row r="264741" x14ac:dyDescent="0.25"/>
    <row r="264742" x14ac:dyDescent="0.25"/>
    <row r="264743" x14ac:dyDescent="0.25"/>
    <row r="264744" x14ac:dyDescent="0.25"/>
    <row r="264745" x14ac:dyDescent="0.25"/>
    <row r="264746" x14ac:dyDescent="0.25"/>
    <row r="264747" x14ac:dyDescent="0.25"/>
    <row r="264748" x14ac:dyDescent="0.25"/>
    <row r="264749" x14ac:dyDescent="0.25"/>
    <row r="264750" x14ac:dyDescent="0.25"/>
    <row r="264751" x14ac:dyDescent="0.25"/>
    <row r="264752" x14ac:dyDescent="0.25"/>
    <row r="264753" x14ac:dyDescent="0.25"/>
    <row r="264754" x14ac:dyDescent="0.25"/>
    <row r="264755" x14ac:dyDescent="0.25"/>
    <row r="264756" x14ac:dyDescent="0.25"/>
    <row r="264757" x14ac:dyDescent="0.25"/>
    <row r="264758" x14ac:dyDescent="0.25"/>
    <row r="264759" x14ac:dyDescent="0.25"/>
    <row r="264760" x14ac:dyDescent="0.25"/>
    <row r="264761" x14ac:dyDescent="0.25"/>
    <row r="264762" x14ac:dyDescent="0.25"/>
    <row r="264763" x14ac:dyDescent="0.25"/>
    <row r="264764" x14ac:dyDescent="0.25"/>
    <row r="264765" x14ac:dyDescent="0.25"/>
    <row r="264766" x14ac:dyDescent="0.25"/>
    <row r="264767" x14ac:dyDescent="0.25"/>
    <row r="264768" x14ac:dyDescent="0.25"/>
    <row r="264769" x14ac:dyDescent="0.25"/>
    <row r="264770" x14ac:dyDescent="0.25"/>
    <row r="264771" x14ac:dyDescent="0.25"/>
    <row r="264772" x14ac:dyDescent="0.25"/>
    <row r="264773" x14ac:dyDescent="0.25"/>
    <row r="264774" x14ac:dyDescent="0.25"/>
    <row r="264775" x14ac:dyDescent="0.25"/>
    <row r="264776" x14ac:dyDescent="0.25"/>
    <row r="264777" x14ac:dyDescent="0.25"/>
    <row r="264778" x14ac:dyDescent="0.25"/>
    <row r="264779" x14ac:dyDescent="0.25"/>
    <row r="264780" x14ac:dyDescent="0.25"/>
    <row r="264781" x14ac:dyDescent="0.25"/>
    <row r="264782" x14ac:dyDescent="0.25"/>
    <row r="264783" x14ac:dyDescent="0.25"/>
    <row r="264784" x14ac:dyDescent="0.25"/>
    <row r="264785" x14ac:dyDescent="0.25"/>
    <row r="264786" x14ac:dyDescent="0.25"/>
    <row r="264787" x14ac:dyDescent="0.25"/>
    <row r="264788" x14ac:dyDescent="0.25"/>
    <row r="264789" x14ac:dyDescent="0.25"/>
    <row r="264790" x14ac:dyDescent="0.25"/>
    <row r="264791" x14ac:dyDescent="0.25"/>
    <row r="264792" x14ac:dyDescent="0.25"/>
    <row r="264793" x14ac:dyDescent="0.25"/>
    <row r="264794" x14ac:dyDescent="0.25"/>
    <row r="264795" x14ac:dyDescent="0.25"/>
    <row r="264796" x14ac:dyDescent="0.25"/>
    <row r="264797" x14ac:dyDescent="0.25"/>
    <row r="264798" x14ac:dyDescent="0.25"/>
    <row r="264799" x14ac:dyDescent="0.25"/>
    <row r="264800" x14ac:dyDescent="0.25"/>
    <row r="264801" x14ac:dyDescent="0.25"/>
    <row r="264802" x14ac:dyDescent="0.25"/>
    <row r="264803" x14ac:dyDescent="0.25"/>
    <row r="264804" x14ac:dyDescent="0.25"/>
    <row r="264805" x14ac:dyDescent="0.25"/>
    <row r="264806" x14ac:dyDescent="0.25"/>
    <row r="264807" x14ac:dyDescent="0.25"/>
    <row r="264808" x14ac:dyDescent="0.25"/>
    <row r="264809" x14ac:dyDescent="0.25"/>
    <row r="264810" x14ac:dyDescent="0.25"/>
    <row r="264811" x14ac:dyDescent="0.25"/>
    <row r="264812" x14ac:dyDescent="0.25"/>
    <row r="264813" x14ac:dyDescent="0.25"/>
    <row r="264814" x14ac:dyDescent="0.25"/>
    <row r="264815" x14ac:dyDescent="0.25"/>
    <row r="264816" x14ac:dyDescent="0.25"/>
    <row r="264817" x14ac:dyDescent="0.25"/>
    <row r="264818" x14ac:dyDescent="0.25"/>
    <row r="264819" x14ac:dyDescent="0.25"/>
    <row r="264820" x14ac:dyDescent="0.25"/>
    <row r="264821" x14ac:dyDescent="0.25"/>
    <row r="264822" x14ac:dyDescent="0.25"/>
    <row r="264823" x14ac:dyDescent="0.25"/>
    <row r="264824" x14ac:dyDescent="0.25"/>
    <row r="264825" x14ac:dyDescent="0.25"/>
    <row r="264826" x14ac:dyDescent="0.25"/>
    <row r="264827" x14ac:dyDescent="0.25"/>
    <row r="264828" x14ac:dyDescent="0.25"/>
    <row r="264829" x14ac:dyDescent="0.25"/>
    <row r="264830" x14ac:dyDescent="0.25"/>
    <row r="264831" x14ac:dyDescent="0.25"/>
    <row r="264832" x14ac:dyDescent="0.25"/>
    <row r="264833" x14ac:dyDescent="0.25"/>
    <row r="264834" x14ac:dyDescent="0.25"/>
    <row r="264835" x14ac:dyDescent="0.25"/>
    <row r="264836" x14ac:dyDescent="0.25"/>
    <row r="264837" x14ac:dyDescent="0.25"/>
    <row r="264838" x14ac:dyDescent="0.25"/>
    <row r="264839" x14ac:dyDescent="0.25"/>
    <row r="264840" x14ac:dyDescent="0.25"/>
    <row r="264841" x14ac:dyDescent="0.25"/>
    <row r="264842" x14ac:dyDescent="0.25"/>
    <row r="264843" x14ac:dyDescent="0.25"/>
    <row r="264844" x14ac:dyDescent="0.25"/>
    <row r="264845" x14ac:dyDescent="0.25"/>
    <row r="264846" x14ac:dyDescent="0.25"/>
    <row r="264847" x14ac:dyDescent="0.25"/>
    <row r="264848" x14ac:dyDescent="0.25"/>
    <row r="264849" x14ac:dyDescent="0.25"/>
    <row r="264850" x14ac:dyDescent="0.25"/>
    <row r="264851" x14ac:dyDescent="0.25"/>
    <row r="264852" x14ac:dyDescent="0.25"/>
    <row r="264853" x14ac:dyDescent="0.25"/>
    <row r="264854" x14ac:dyDescent="0.25"/>
    <row r="264855" x14ac:dyDescent="0.25"/>
    <row r="264856" x14ac:dyDescent="0.25"/>
    <row r="264857" x14ac:dyDescent="0.25"/>
    <row r="264858" x14ac:dyDescent="0.25"/>
    <row r="264859" x14ac:dyDescent="0.25"/>
    <row r="264860" x14ac:dyDescent="0.25"/>
    <row r="264861" x14ac:dyDescent="0.25"/>
    <row r="264862" x14ac:dyDescent="0.25"/>
    <row r="264863" x14ac:dyDescent="0.25"/>
    <row r="264864" x14ac:dyDescent="0.25"/>
    <row r="264865" x14ac:dyDescent="0.25"/>
    <row r="264866" x14ac:dyDescent="0.25"/>
    <row r="264867" x14ac:dyDescent="0.25"/>
    <row r="264868" x14ac:dyDescent="0.25"/>
    <row r="264869" x14ac:dyDescent="0.25"/>
    <row r="264870" x14ac:dyDescent="0.25"/>
    <row r="264871" x14ac:dyDescent="0.25"/>
    <row r="264872" x14ac:dyDescent="0.25"/>
    <row r="264873" x14ac:dyDescent="0.25"/>
    <row r="264874" x14ac:dyDescent="0.25"/>
    <row r="264875" x14ac:dyDescent="0.25"/>
    <row r="264876" x14ac:dyDescent="0.25"/>
    <row r="264877" x14ac:dyDescent="0.25"/>
    <row r="264878" x14ac:dyDescent="0.25"/>
    <row r="264879" x14ac:dyDescent="0.25"/>
    <row r="264880" x14ac:dyDescent="0.25"/>
    <row r="264881" x14ac:dyDescent="0.25"/>
    <row r="264882" x14ac:dyDescent="0.25"/>
    <row r="264883" x14ac:dyDescent="0.25"/>
    <row r="264884" x14ac:dyDescent="0.25"/>
    <row r="264885" x14ac:dyDescent="0.25"/>
    <row r="264886" x14ac:dyDescent="0.25"/>
    <row r="264887" x14ac:dyDescent="0.25"/>
    <row r="264888" x14ac:dyDescent="0.25"/>
    <row r="264889" x14ac:dyDescent="0.25"/>
    <row r="264890" x14ac:dyDescent="0.25"/>
    <row r="264891" x14ac:dyDescent="0.25"/>
    <row r="264892" x14ac:dyDescent="0.25"/>
    <row r="264893" x14ac:dyDescent="0.25"/>
    <row r="264894" x14ac:dyDescent="0.25"/>
    <row r="264895" x14ac:dyDescent="0.25"/>
    <row r="264896" x14ac:dyDescent="0.25"/>
    <row r="264897" x14ac:dyDescent="0.25"/>
    <row r="264898" x14ac:dyDescent="0.25"/>
    <row r="264899" x14ac:dyDescent="0.25"/>
    <row r="264900" x14ac:dyDescent="0.25"/>
    <row r="264901" x14ac:dyDescent="0.25"/>
    <row r="264902" x14ac:dyDescent="0.25"/>
    <row r="264903" x14ac:dyDescent="0.25"/>
    <row r="264904" x14ac:dyDescent="0.25"/>
    <row r="264905" x14ac:dyDescent="0.25"/>
    <row r="264906" x14ac:dyDescent="0.25"/>
    <row r="264907" x14ac:dyDescent="0.25"/>
    <row r="264908" x14ac:dyDescent="0.25"/>
    <row r="264909" x14ac:dyDescent="0.25"/>
    <row r="264910" x14ac:dyDescent="0.25"/>
    <row r="264911" x14ac:dyDescent="0.25"/>
    <row r="264912" x14ac:dyDescent="0.25"/>
    <row r="264913" x14ac:dyDescent="0.25"/>
    <row r="264914" x14ac:dyDescent="0.25"/>
    <row r="264915" x14ac:dyDescent="0.25"/>
    <row r="264916" x14ac:dyDescent="0.25"/>
    <row r="264917" x14ac:dyDescent="0.25"/>
    <row r="264918" x14ac:dyDescent="0.25"/>
    <row r="264919" x14ac:dyDescent="0.25"/>
    <row r="264920" x14ac:dyDescent="0.25"/>
    <row r="264921" x14ac:dyDescent="0.25"/>
    <row r="264922" x14ac:dyDescent="0.25"/>
    <row r="264923" x14ac:dyDescent="0.25"/>
    <row r="264924" x14ac:dyDescent="0.25"/>
    <row r="264925" x14ac:dyDescent="0.25"/>
    <row r="264926" x14ac:dyDescent="0.25"/>
    <row r="264927" x14ac:dyDescent="0.25"/>
    <row r="264928" x14ac:dyDescent="0.25"/>
    <row r="264929" x14ac:dyDescent="0.25"/>
    <row r="264930" x14ac:dyDescent="0.25"/>
    <row r="264931" x14ac:dyDescent="0.25"/>
    <row r="264932" x14ac:dyDescent="0.25"/>
    <row r="264933" x14ac:dyDescent="0.25"/>
    <row r="264934" x14ac:dyDescent="0.25"/>
    <row r="264935" x14ac:dyDescent="0.25"/>
    <row r="264936" x14ac:dyDescent="0.25"/>
    <row r="264937" x14ac:dyDescent="0.25"/>
    <row r="264938" x14ac:dyDescent="0.25"/>
    <row r="264939" x14ac:dyDescent="0.25"/>
    <row r="264940" x14ac:dyDescent="0.25"/>
    <row r="264941" x14ac:dyDescent="0.25"/>
    <row r="264942" x14ac:dyDescent="0.25"/>
    <row r="264943" x14ac:dyDescent="0.25"/>
    <row r="264944" x14ac:dyDescent="0.25"/>
    <row r="264945" x14ac:dyDescent="0.25"/>
    <row r="264946" x14ac:dyDescent="0.25"/>
    <row r="264947" x14ac:dyDescent="0.25"/>
    <row r="264948" x14ac:dyDescent="0.25"/>
    <row r="264949" x14ac:dyDescent="0.25"/>
    <row r="264950" x14ac:dyDescent="0.25"/>
    <row r="264951" x14ac:dyDescent="0.25"/>
    <row r="264952" x14ac:dyDescent="0.25"/>
    <row r="264953" x14ac:dyDescent="0.25"/>
    <row r="264954" x14ac:dyDescent="0.25"/>
    <row r="264955" x14ac:dyDescent="0.25"/>
    <row r="264956" x14ac:dyDescent="0.25"/>
    <row r="264957" x14ac:dyDescent="0.25"/>
    <row r="264958" x14ac:dyDescent="0.25"/>
    <row r="264959" x14ac:dyDescent="0.25"/>
    <row r="264960" x14ac:dyDescent="0.25"/>
    <row r="264961" x14ac:dyDescent="0.25"/>
    <row r="264962" x14ac:dyDescent="0.25"/>
    <row r="264963" x14ac:dyDescent="0.25"/>
    <row r="264964" x14ac:dyDescent="0.25"/>
    <row r="264965" x14ac:dyDescent="0.25"/>
    <row r="264966" x14ac:dyDescent="0.25"/>
    <row r="264967" x14ac:dyDescent="0.25"/>
    <row r="264968" x14ac:dyDescent="0.25"/>
    <row r="264969" x14ac:dyDescent="0.25"/>
    <row r="264970" x14ac:dyDescent="0.25"/>
    <row r="264971" x14ac:dyDescent="0.25"/>
    <row r="264972" x14ac:dyDescent="0.25"/>
    <row r="264973" x14ac:dyDescent="0.25"/>
    <row r="264974" x14ac:dyDescent="0.25"/>
    <row r="264975" x14ac:dyDescent="0.25"/>
    <row r="264976" x14ac:dyDescent="0.25"/>
    <row r="264977" x14ac:dyDescent="0.25"/>
    <row r="264978" x14ac:dyDescent="0.25"/>
    <row r="264979" x14ac:dyDescent="0.25"/>
    <row r="264980" x14ac:dyDescent="0.25"/>
    <row r="264981" x14ac:dyDescent="0.25"/>
    <row r="264982" x14ac:dyDescent="0.25"/>
    <row r="264983" x14ac:dyDescent="0.25"/>
    <row r="264984" x14ac:dyDescent="0.25"/>
    <row r="264985" x14ac:dyDescent="0.25"/>
    <row r="264986" x14ac:dyDescent="0.25"/>
    <row r="264987" x14ac:dyDescent="0.25"/>
    <row r="264988" x14ac:dyDescent="0.25"/>
    <row r="264989" x14ac:dyDescent="0.25"/>
    <row r="264990" x14ac:dyDescent="0.25"/>
    <row r="264991" x14ac:dyDescent="0.25"/>
    <row r="264992" x14ac:dyDescent="0.25"/>
    <row r="264993" x14ac:dyDescent="0.25"/>
    <row r="264994" x14ac:dyDescent="0.25"/>
    <row r="264995" x14ac:dyDescent="0.25"/>
    <row r="264996" x14ac:dyDescent="0.25"/>
    <row r="264997" x14ac:dyDescent="0.25"/>
    <row r="264998" x14ac:dyDescent="0.25"/>
    <row r="264999" x14ac:dyDescent="0.25"/>
    <row r="265000" x14ac:dyDescent="0.25"/>
    <row r="265001" x14ac:dyDescent="0.25"/>
    <row r="265002" x14ac:dyDescent="0.25"/>
    <row r="265003" x14ac:dyDescent="0.25"/>
    <row r="265004" x14ac:dyDescent="0.25"/>
    <row r="265005" x14ac:dyDescent="0.25"/>
    <row r="265006" x14ac:dyDescent="0.25"/>
    <row r="265007" x14ac:dyDescent="0.25"/>
    <row r="265008" x14ac:dyDescent="0.25"/>
    <row r="265009" x14ac:dyDescent="0.25"/>
    <row r="265010" x14ac:dyDescent="0.25"/>
    <row r="265011" x14ac:dyDescent="0.25"/>
    <row r="265012" x14ac:dyDescent="0.25"/>
    <row r="265013" x14ac:dyDescent="0.25"/>
    <row r="265014" x14ac:dyDescent="0.25"/>
    <row r="265015" x14ac:dyDescent="0.25"/>
    <row r="265016" x14ac:dyDescent="0.25"/>
    <row r="265017" x14ac:dyDescent="0.25"/>
    <row r="265018" x14ac:dyDescent="0.25"/>
    <row r="265019" x14ac:dyDescent="0.25"/>
    <row r="265020" x14ac:dyDescent="0.25"/>
    <row r="265021" x14ac:dyDescent="0.25"/>
    <row r="265022" x14ac:dyDescent="0.25"/>
    <row r="265023" x14ac:dyDescent="0.25"/>
    <row r="265024" x14ac:dyDescent="0.25"/>
    <row r="265025" x14ac:dyDescent="0.25"/>
    <row r="265026" x14ac:dyDescent="0.25"/>
    <row r="265027" x14ac:dyDescent="0.25"/>
    <row r="265028" x14ac:dyDescent="0.25"/>
    <row r="265029" x14ac:dyDescent="0.25"/>
    <row r="265030" x14ac:dyDescent="0.25"/>
    <row r="265031" x14ac:dyDescent="0.25"/>
    <row r="265032" x14ac:dyDescent="0.25"/>
    <row r="265033" x14ac:dyDescent="0.25"/>
    <row r="265034" x14ac:dyDescent="0.25"/>
    <row r="265035" x14ac:dyDescent="0.25"/>
    <row r="265036" x14ac:dyDescent="0.25"/>
    <row r="265037" x14ac:dyDescent="0.25"/>
    <row r="265038" x14ac:dyDescent="0.25"/>
    <row r="265039" x14ac:dyDescent="0.25"/>
    <row r="265040" x14ac:dyDescent="0.25"/>
    <row r="265041" x14ac:dyDescent="0.25"/>
    <row r="265042" x14ac:dyDescent="0.25"/>
    <row r="265043" x14ac:dyDescent="0.25"/>
    <row r="265044" x14ac:dyDescent="0.25"/>
    <row r="265045" x14ac:dyDescent="0.25"/>
    <row r="265046" x14ac:dyDescent="0.25"/>
    <row r="265047" x14ac:dyDescent="0.25"/>
    <row r="265048" x14ac:dyDescent="0.25"/>
    <row r="265049" x14ac:dyDescent="0.25"/>
    <row r="265050" x14ac:dyDescent="0.25"/>
    <row r="265051" x14ac:dyDescent="0.25"/>
    <row r="265052" x14ac:dyDescent="0.25"/>
    <row r="265053" x14ac:dyDescent="0.25"/>
    <row r="265054" x14ac:dyDescent="0.25"/>
    <row r="265055" x14ac:dyDescent="0.25"/>
    <row r="265056" x14ac:dyDescent="0.25"/>
    <row r="265057" x14ac:dyDescent="0.25"/>
    <row r="265058" x14ac:dyDescent="0.25"/>
    <row r="265059" x14ac:dyDescent="0.25"/>
    <row r="265060" x14ac:dyDescent="0.25"/>
    <row r="265061" x14ac:dyDescent="0.25"/>
    <row r="265062" x14ac:dyDescent="0.25"/>
    <row r="265063" x14ac:dyDescent="0.25"/>
    <row r="265064" x14ac:dyDescent="0.25"/>
    <row r="265065" x14ac:dyDescent="0.25"/>
    <row r="265066" x14ac:dyDescent="0.25"/>
    <row r="265067" x14ac:dyDescent="0.25"/>
    <row r="265068" x14ac:dyDescent="0.25"/>
    <row r="265069" x14ac:dyDescent="0.25"/>
    <row r="265070" x14ac:dyDescent="0.25"/>
    <row r="265071" x14ac:dyDescent="0.25"/>
    <row r="265072" x14ac:dyDescent="0.25"/>
    <row r="265073" x14ac:dyDescent="0.25"/>
    <row r="265074" x14ac:dyDescent="0.25"/>
    <row r="265075" x14ac:dyDescent="0.25"/>
    <row r="265076" x14ac:dyDescent="0.25"/>
    <row r="265077" x14ac:dyDescent="0.25"/>
    <row r="265078" x14ac:dyDescent="0.25"/>
    <row r="265079" x14ac:dyDescent="0.25"/>
    <row r="265080" x14ac:dyDescent="0.25"/>
    <row r="265081" x14ac:dyDescent="0.25"/>
    <row r="265082" x14ac:dyDescent="0.25"/>
    <row r="265083" x14ac:dyDescent="0.25"/>
    <row r="265084" x14ac:dyDescent="0.25"/>
    <row r="265085" x14ac:dyDescent="0.25"/>
    <row r="265086" x14ac:dyDescent="0.25"/>
    <row r="265087" x14ac:dyDescent="0.25"/>
    <row r="265088" x14ac:dyDescent="0.25"/>
    <row r="265089" x14ac:dyDescent="0.25"/>
    <row r="265090" x14ac:dyDescent="0.25"/>
    <row r="265091" x14ac:dyDescent="0.25"/>
    <row r="265092" x14ac:dyDescent="0.25"/>
    <row r="265093" x14ac:dyDescent="0.25"/>
    <row r="265094" x14ac:dyDescent="0.25"/>
    <row r="265095" x14ac:dyDescent="0.25"/>
    <row r="265096" x14ac:dyDescent="0.25"/>
    <row r="265097" x14ac:dyDescent="0.25"/>
    <row r="265098" x14ac:dyDescent="0.25"/>
    <row r="265099" x14ac:dyDescent="0.25"/>
    <row r="265100" x14ac:dyDescent="0.25"/>
    <row r="265101" x14ac:dyDescent="0.25"/>
    <row r="265102" x14ac:dyDescent="0.25"/>
    <row r="265103" x14ac:dyDescent="0.25"/>
    <row r="265104" x14ac:dyDescent="0.25"/>
    <row r="265105" x14ac:dyDescent="0.25"/>
    <row r="265106" x14ac:dyDescent="0.25"/>
    <row r="265107" x14ac:dyDescent="0.25"/>
    <row r="265108" x14ac:dyDescent="0.25"/>
    <row r="265109" x14ac:dyDescent="0.25"/>
    <row r="265110" x14ac:dyDescent="0.25"/>
    <row r="265111" x14ac:dyDescent="0.25"/>
    <row r="265112" x14ac:dyDescent="0.25"/>
    <row r="265113" x14ac:dyDescent="0.25"/>
    <row r="265114" x14ac:dyDescent="0.25"/>
    <row r="265115" x14ac:dyDescent="0.25"/>
    <row r="265116" x14ac:dyDescent="0.25"/>
    <row r="265117" x14ac:dyDescent="0.25"/>
    <row r="265118" x14ac:dyDescent="0.25"/>
    <row r="265119" x14ac:dyDescent="0.25"/>
    <row r="265120" x14ac:dyDescent="0.25"/>
    <row r="265121" x14ac:dyDescent="0.25"/>
    <row r="265122" x14ac:dyDescent="0.25"/>
    <row r="265123" x14ac:dyDescent="0.25"/>
    <row r="265124" x14ac:dyDescent="0.25"/>
    <row r="265125" x14ac:dyDescent="0.25"/>
    <row r="265126" x14ac:dyDescent="0.25"/>
    <row r="265127" x14ac:dyDescent="0.25"/>
    <row r="265128" x14ac:dyDescent="0.25"/>
    <row r="265129" x14ac:dyDescent="0.25"/>
    <row r="265130" x14ac:dyDescent="0.25"/>
    <row r="265131" x14ac:dyDescent="0.25"/>
    <row r="265132" x14ac:dyDescent="0.25"/>
    <row r="265133" x14ac:dyDescent="0.25"/>
    <row r="265134" x14ac:dyDescent="0.25"/>
    <row r="265135" x14ac:dyDescent="0.25"/>
    <row r="265136" x14ac:dyDescent="0.25"/>
    <row r="265137" x14ac:dyDescent="0.25"/>
    <row r="265138" x14ac:dyDescent="0.25"/>
    <row r="265139" x14ac:dyDescent="0.25"/>
    <row r="265140" x14ac:dyDescent="0.25"/>
    <row r="265141" x14ac:dyDescent="0.25"/>
    <row r="265142" x14ac:dyDescent="0.25"/>
    <row r="265143" x14ac:dyDescent="0.25"/>
    <row r="265144" x14ac:dyDescent="0.25"/>
    <row r="265145" x14ac:dyDescent="0.25"/>
    <row r="265146" x14ac:dyDescent="0.25"/>
    <row r="265147" x14ac:dyDescent="0.25"/>
    <row r="265148" x14ac:dyDescent="0.25"/>
    <row r="265149" x14ac:dyDescent="0.25"/>
    <row r="265150" x14ac:dyDescent="0.25"/>
    <row r="265151" x14ac:dyDescent="0.25"/>
    <row r="265152" x14ac:dyDescent="0.25"/>
    <row r="265153" x14ac:dyDescent="0.25"/>
    <row r="265154" x14ac:dyDescent="0.25"/>
    <row r="265155" x14ac:dyDescent="0.25"/>
    <row r="265156" x14ac:dyDescent="0.25"/>
    <row r="265157" x14ac:dyDescent="0.25"/>
    <row r="265158" x14ac:dyDescent="0.25"/>
    <row r="265159" x14ac:dyDescent="0.25"/>
    <row r="265160" x14ac:dyDescent="0.25"/>
    <row r="265161" x14ac:dyDescent="0.25"/>
    <row r="265162" x14ac:dyDescent="0.25"/>
    <row r="265163" x14ac:dyDescent="0.25"/>
    <row r="265164" x14ac:dyDescent="0.25"/>
    <row r="265165" x14ac:dyDescent="0.25"/>
    <row r="265166" x14ac:dyDescent="0.25"/>
    <row r="265167" x14ac:dyDescent="0.25"/>
    <row r="265168" x14ac:dyDescent="0.25"/>
    <row r="265169" x14ac:dyDescent="0.25"/>
    <row r="265170" x14ac:dyDescent="0.25"/>
    <row r="265171" x14ac:dyDescent="0.25"/>
    <row r="265172" x14ac:dyDescent="0.25"/>
    <row r="265173" x14ac:dyDescent="0.25"/>
    <row r="265174" x14ac:dyDescent="0.25"/>
    <row r="265175" x14ac:dyDescent="0.25"/>
    <row r="265176" x14ac:dyDescent="0.25"/>
    <row r="265177" x14ac:dyDescent="0.25"/>
    <row r="265178" x14ac:dyDescent="0.25"/>
    <row r="265179" x14ac:dyDescent="0.25"/>
    <row r="265180" x14ac:dyDescent="0.25"/>
    <row r="265181" x14ac:dyDescent="0.25"/>
    <row r="265182" x14ac:dyDescent="0.25"/>
    <row r="265183" x14ac:dyDescent="0.25"/>
    <row r="265184" x14ac:dyDescent="0.25"/>
    <row r="265185" x14ac:dyDescent="0.25"/>
    <row r="265186" x14ac:dyDescent="0.25"/>
    <row r="265187" x14ac:dyDescent="0.25"/>
    <row r="265188" x14ac:dyDescent="0.25"/>
    <row r="265189" x14ac:dyDescent="0.25"/>
    <row r="265190" x14ac:dyDescent="0.25"/>
    <row r="265191" x14ac:dyDescent="0.25"/>
    <row r="265192" x14ac:dyDescent="0.25"/>
    <row r="265193" x14ac:dyDescent="0.25"/>
    <row r="265194" x14ac:dyDescent="0.25"/>
    <row r="265195" x14ac:dyDescent="0.25"/>
    <row r="265196" x14ac:dyDescent="0.25"/>
    <row r="265197" x14ac:dyDescent="0.25"/>
    <row r="265198" x14ac:dyDescent="0.25"/>
    <row r="265199" x14ac:dyDescent="0.25"/>
    <row r="265200" x14ac:dyDescent="0.25"/>
    <row r="265201" x14ac:dyDescent="0.25"/>
    <row r="265202" x14ac:dyDescent="0.25"/>
    <row r="265203" x14ac:dyDescent="0.25"/>
    <row r="265204" x14ac:dyDescent="0.25"/>
    <row r="265205" x14ac:dyDescent="0.25"/>
    <row r="265206" x14ac:dyDescent="0.25"/>
    <row r="265207" x14ac:dyDescent="0.25"/>
    <row r="265208" x14ac:dyDescent="0.25"/>
    <row r="265209" x14ac:dyDescent="0.25"/>
    <row r="265210" x14ac:dyDescent="0.25"/>
    <row r="265211" x14ac:dyDescent="0.25"/>
    <row r="265212" x14ac:dyDescent="0.25"/>
    <row r="265213" x14ac:dyDescent="0.25"/>
    <row r="265214" x14ac:dyDescent="0.25"/>
    <row r="265215" x14ac:dyDescent="0.25"/>
    <row r="265216" x14ac:dyDescent="0.25"/>
    <row r="265217" x14ac:dyDescent="0.25"/>
    <row r="265218" x14ac:dyDescent="0.25"/>
    <row r="265219" x14ac:dyDescent="0.25"/>
    <row r="265220" x14ac:dyDescent="0.25"/>
    <row r="265221" x14ac:dyDescent="0.25"/>
    <row r="265222" x14ac:dyDescent="0.25"/>
    <row r="265223" x14ac:dyDescent="0.25"/>
    <row r="265224" x14ac:dyDescent="0.25"/>
    <row r="265225" x14ac:dyDescent="0.25"/>
    <row r="265226" x14ac:dyDescent="0.25"/>
    <row r="265227" x14ac:dyDescent="0.25"/>
    <row r="265228" x14ac:dyDescent="0.25"/>
    <row r="265229" x14ac:dyDescent="0.25"/>
    <row r="265230" x14ac:dyDescent="0.25"/>
    <row r="265231" x14ac:dyDescent="0.25"/>
    <row r="265232" x14ac:dyDescent="0.25"/>
    <row r="265233" x14ac:dyDescent="0.25"/>
    <row r="265234" x14ac:dyDescent="0.25"/>
    <row r="265235" x14ac:dyDescent="0.25"/>
    <row r="265236" x14ac:dyDescent="0.25"/>
    <row r="265237" x14ac:dyDescent="0.25"/>
    <row r="265238" x14ac:dyDescent="0.25"/>
    <row r="265239" x14ac:dyDescent="0.25"/>
    <row r="265240" x14ac:dyDescent="0.25"/>
    <row r="265241" x14ac:dyDescent="0.25"/>
    <row r="265242" x14ac:dyDescent="0.25"/>
    <row r="265243" x14ac:dyDescent="0.25"/>
    <row r="265244" x14ac:dyDescent="0.25"/>
    <row r="265245" x14ac:dyDescent="0.25"/>
    <row r="265246" x14ac:dyDescent="0.25"/>
    <row r="265247" x14ac:dyDescent="0.25"/>
    <row r="265248" x14ac:dyDescent="0.25"/>
    <row r="265249" x14ac:dyDescent="0.25"/>
    <row r="265250" x14ac:dyDescent="0.25"/>
    <row r="265251" x14ac:dyDescent="0.25"/>
    <row r="265252" x14ac:dyDescent="0.25"/>
    <row r="265253" x14ac:dyDescent="0.25"/>
    <row r="265254" x14ac:dyDescent="0.25"/>
    <row r="265255" x14ac:dyDescent="0.25"/>
    <row r="265256" x14ac:dyDescent="0.25"/>
    <row r="265257" x14ac:dyDescent="0.25"/>
    <row r="265258" x14ac:dyDescent="0.25"/>
    <row r="265259" x14ac:dyDescent="0.25"/>
    <row r="265260" x14ac:dyDescent="0.25"/>
    <row r="265261" x14ac:dyDescent="0.25"/>
    <row r="265262" x14ac:dyDescent="0.25"/>
    <row r="265263" x14ac:dyDescent="0.25"/>
    <row r="265264" x14ac:dyDescent="0.25"/>
    <row r="265265" x14ac:dyDescent="0.25"/>
    <row r="265266" x14ac:dyDescent="0.25"/>
    <row r="265267" x14ac:dyDescent="0.25"/>
    <row r="265268" x14ac:dyDescent="0.25"/>
    <row r="265269" x14ac:dyDescent="0.25"/>
    <row r="265270" x14ac:dyDescent="0.25"/>
    <row r="265271" x14ac:dyDescent="0.25"/>
    <row r="265272" x14ac:dyDescent="0.25"/>
    <row r="265273" x14ac:dyDescent="0.25"/>
    <row r="265274" x14ac:dyDescent="0.25"/>
    <row r="265275" x14ac:dyDescent="0.25"/>
    <row r="265276" x14ac:dyDescent="0.25"/>
    <row r="265277" x14ac:dyDescent="0.25"/>
    <row r="265278" x14ac:dyDescent="0.25"/>
    <row r="265279" x14ac:dyDescent="0.25"/>
    <row r="265280" x14ac:dyDescent="0.25"/>
    <row r="265281" x14ac:dyDescent="0.25"/>
    <row r="265282" x14ac:dyDescent="0.25"/>
    <row r="265283" x14ac:dyDescent="0.25"/>
    <row r="265284" x14ac:dyDescent="0.25"/>
    <row r="265285" x14ac:dyDescent="0.25"/>
    <row r="265286" x14ac:dyDescent="0.25"/>
    <row r="265287" x14ac:dyDescent="0.25"/>
    <row r="265288" x14ac:dyDescent="0.25"/>
    <row r="265289" x14ac:dyDescent="0.25"/>
    <row r="265290" x14ac:dyDescent="0.25"/>
    <row r="265291" x14ac:dyDescent="0.25"/>
    <row r="265292" x14ac:dyDescent="0.25"/>
    <row r="265293" x14ac:dyDescent="0.25"/>
    <row r="265294" x14ac:dyDescent="0.25"/>
    <row r="265295" x14ac:dyDescent="0.25"/>
    <row r="265296" x14ac:dyDescent="0.25"/>
    <row r="265297" x14ac:dyDescent="0.25"/>
    <row r="265298" x14ac:dyDescent="0.25"/>
    <row r="265299" x14ac:dyDescent="0.25"/>
    <row r="265300" x14ac:dyDescent="0.25"/>
    <row r="265301" x14ac:dyDescent="0.25"/>
    <row r="265302" x14ac:dyDescent="0.25"/>
    <row r="265303" x14ac:dyDescent="0.25"/>
    <row r="265304" x14ac:dyDescent="0.25"/>
    <row r="265305" x14ac:dyDescent="0.25"/>
    <row r="265306" x14ac:dyDescent="0.25"/>
    <row r="265307" x14ac:dyDescent="0.25"/>
    <row r="265308" x14ac:dyDescent="0.25"/>
    <row r="265309" x14ac:dyDescent="0.25"/>
    <row r="265310" x14ac:dyDescent="0.25"/>
    <row r="265311" x14ac:dyDescent="0.25"/>
    <row r="265312" x14ac:dyDescent="0.25"/>
    <row r="265313" x14ac:dyDescent="0.25"/>
    <row r="265314" x14ac:dyDescent="0.25"/>
    <row r="265315" x14ac:dyDescent="0.25"/>
    <row r="265316" x14ac:dyDescent="0.25"/>
    <row r="265317" x14ac:dyDescent="0.25"/>
    <row r="265318" x14ac:dyDescent="0.25"/>
    <row r="265319" x14ac:dyDescent="0.25"/>
    <row r="265320" x14ac:dyDescent="0.25"/>
    <row r="265321" x14ac:dyDescent="0.25"/>
    <row r="265322" x14ac:dyDescent="0.25"/>
    <row r="265323" x14ac:dyDescent="0.25"/>
    <row r="265324" x14ac:dyDescent="0.25"/>
    <row r="265325" x14ac:dyDescent="0.25"/>
    <row r="265326" x14ac:dyDescent="0.25"/>
    <row r="265327" x14ac:dyDescent="0.25"/>
    <row r="265328" x14ac:dyDescent="0.25"/>
    <row r="265329" x14ac:dyDescent="0.25"/>
    <row r="265330" x14ac:dyDescent="0.25"/>
    <row r="265331" x14ac:dyDescent="0.25"/>
    <row r="265332" x14ac:dyDescent="0.25"/>
    <row r="265333" x14ac:dyDescent="0.25"/>
    <row r="265334" x14ac:dyDescent="0.25"/>
    <row r="265335" x14ac:dyDescent="0.25"/>
    <row r="265336" x14ac:dyDescent="0.25"/>
    <row r="265337" x14ac:dyDescent="0.25"/>
    <row r="265338" x14ac:dyDescent="0.25"/>
    <row r="265339" x14ac:dyDescent="0.25"/>
    <row r="265340" x14ac:dyDescent="0.25"/>
    <row r="265341" x14ac:dyDescent="0.25"/>
    <row r="265342" x14ac:dyDescent="0.25"/>
    <row r="265343" x14ac:dyDescent="0.25"/>
    <row r="265344" x14ac:dyDescent="0.25"/>
    <row r="265345" x14ac:dyDescent="0.25"/>
    <row r="265346" x14ac:dyDescent="0.25"/>
    <row r="265347" x14ac:dyDescent="0.25"/>
    <row r="265348" x14ac:dyDescent="0.25"/>
    <row r="265349" x14ac:dyDescent="0.25"/>
    <row r="265350" x14ac:dyDescent="0.25"/>
    <row r="265351" x14ac:dyDescent="0.25"/>
    <row r="265352" x14ac:dyDescent="0.25"/>
    <row r="265353" x14ac:dyDescent="0.25"/>
    <row r="265354" x14ac:dyDescent="0.25"/>
    <row r="265355" x14ac:dyDescent="0.25"/>
    <row r="265356" x14ac:dyDescent="0.25"/>
    <row r="265357" x14ac:dyDescent="0.25"/>
    <row r="265358" x14ac:dyDescent="0.25"/>
    <row r="265359" x14ac:dyDescent="0.25"/>
    <row r="265360" x14ac:dyDescent="0.25"/>
    <row r="265361" x14ac:dyDescent="0.25"/>
    <row r="265362" x14ac:dyDescent="0.25"/>
    <row r="265363" x14ac:dyDescent="0.25"/>
    <row r="265364" x14ac:dyDescent="0.25"/>
    <row r="265365" x14ac:dyDescent="0.25"/>
    <row r="265366" x14ac:dyDescent="0.25"/>
    <row r="265367" x14ac:dyDescent="0.25"/>
    <row r="265368" x14ac:dyDescent="0.25"/>
    <row r="265369" x14ac:dyDescent="0.25"/>
    <row r="265370" x14ac:dyDescent="0.25"/>
    <row r="265371" x14ac:dyDescent="0.25"/>
    <row r="265372" x14ac:dyDescent="0.25"/>
    <row r="265373" x14ac:dyDescent="0.25"/>
    <row r="265374" x14ac:dyDescent="0.25"/>
    <row r="265375" x14ac:dyDescent="0.25"/>
    <row r="265376" x14ac:dyDescent="0.25"/>
    <row r="265377" x14ac:dyDescent="0.25"/>
    <row r="265378" x14ac:dyDescent="0.25"/>
    <row r="265379" x14ac:dyDescent="0.25"/>
    <row r="265380" x14ac:dyDescent="0.25"/>
    <row r="265381" x14ac:dyDescent="0.25"/>
    <row r="265382" x14ac:dyDescent="0.25"/>
    <row r="265383" x14ac:dyDescent="0.25"/>
    <row r="265384" x14ac:dyDescent="0.25"/>
    <row r="265385" x14ac:dyDescent="0.25"/>
    <row r="265386" x14ac:dyDescent="0.25"/>
    <row r="265387" x14ac:dyDescent="0.25"/>
    <row r="265388" x14ac:dyDescent="0.25"/>
    <row r="265389" x14ac:dyDescent="0.25"/>
    <row r="265390" x14ac:dyDescent="0.25"/>
    <row r="265391" x14ac:dyDescent="0.25"/>
    <row r="265392" x14ac:dyDescent="0.25"/>
    <row r="265393" x14ac:dyDescent="0.25"/>
    <row r="265394" x14ac:dyDescent="0.25"/>
    <row r="265395" x14ac:dyDescent="0.25"/>
    <row r="265396" x14ac:dyDescent="0.25"/>
    <row r="265397" x14ac:dyDescent="0.25"/>
    <row r="265398" x14ac:dyDescent="0.25"/>
    <row r="265399" x14ac:dyDescent="0.25"/>
    <row r="265400" x14ac:dyDescent="0.25"/>
    <row r="265401" x14ac:dyDescent="0.25"/>
    <row r="265402" x14ac:dyDescent="0.25"/>
    <row r="265403" x14ac:dyDescent="0.25"/>
    <row r="265404" x14ac:dyDescent="0.25"/>
    <row r="265405" x14ac:dyDescent="0.25"/>
    <row r="265406" x14ac:dyDescent="0.25"/>
    <row r="265407" x14ac:dyDescent="0.25"/>
    <row r="265408" x14ac:dyDescent="0.25"/>
    <row r="265409" x14ac:dyDescent="0.25"/>
    <row r="265410" x14ac:dyDescent="0.25"/>
    <row r="265411" x14ac:dyDescent="0.25"/>
    <row r="265412" x14ac:dyDescent="0.25"/>
    <row r="265413" x14ac:dyDescent="0.25"/>
    <row r="265414" x14ac:dyDescent="0.25"/>
    <row r="265415" x14ac:dyDescent="0.25"/>
    <row r="265416" x14ac:dyDescent="0.25"/>
    <row r="265417" x14ac:dyDescent="0.25"/>
    <row r="265418" x14ac:dyDescent="0.25"/>
    <row r="265419" x14ac:dyDescent="0.25"/>
    <row r="265420" x14ac:dyDescent="0.25"/>
    <row r="265421" x14ac:dyDescent="0.25"/>
    <row r="265422" x14ac:dyDescent="0.25"/>
    <row r="265423" x14ac:dyDescent="0.25"/>
    <row r="265424" x14ac:dyDescent="0.25"/>
    <row r="265425" x14ac:dyDescent="0.25"/>
    <row r="265426" x14ac:dyDescent="0.25"/>
    <row r="265427" x14ac:dyDescent="0.25"/>
    <row r="265428" x14ac:dyDescent="0.25"/>
    <row r="265429" x14ac:dyDescent="0.25"/>
    <row r="265430" x14ac:dyDescent="0.25"/>
    <row r="265431" x14ac:dyDescent="0.25"/>
    <row r="265432" x14ac:dyDescent="0.25"/>
    <row r="265433" x14ac:dyDescent="0.25"/>
    <row r="265434" x14ac:dyDescent="0.25"/>
    <row r="265435" x14ac:dyDescent="0.25"/>
    <row r="265436" x14ac:dyDescent="0.25"/>
    <row r="265437" x14ac:dyDescent="0.25"/>
    <row r="265438" x14ac:dyDescent="0.25"/>
    <row r="265439" x14ac:dyDescent="0.25"/>
    <row r="265440" x14ac:dyDescent="0.25"/>
    <row r="265441" x14ac:dyDescent="0.25"/>
    <row r="265442" x14ac:dyDescent="0.25"/>
    <row r="265443" x14ac:dyDescent="0.25"/>
    <row r="265444" x14ac:dyDescent="0.25"/>
    <row r="265445" x14ac:dyDescent="0.25"/>
    <row r="265446" x14ac:dyDescent="0.25"/>
    <row r="265447" x14ac:dyDescent="0.25"/>
    <row r="265448" x14ac:dyDescent="0.25"/>
    <row r="265449" x14ac:dyDescent="0.25"/>
    <row r="265450" x14ac:dyDescent="0.25"/>
    <row r="265451" x14ac:dyDescent="0.25"/>
    <row r="265452" x14ac:dyDescent="0.25"/>
    <row r="265453" x14ac:dyDescent="0.25"/>
    <row r="265454" x14ac:dyDescent="0.25"/>
    <row r="265455" x14ac:dyDescent="0.25"/>
    <row r="265456" x14ac:dyDescent="0.25"/>
    <row r="265457" x14ac:dyDescent="0.25"/>
    <row r="265458" x14ac:dyDescent="0.25"/>
    <row r="265459" x14ac:dyDescent="0.25"/>
    <row r="265460" x14ac:dyDescent="0.25"/>
    <row r="265461" x14ac:dyDescent="0.25"/>
    <row r="265462" x14ac:dyDescent="0.25"/>
    <row r="265463" x14ac:dyDescent="0.25"/>
    <row r="265464" x14ac:dyDescent="0.25"/>
    <row r="265465" x14ac:dyDescent="0.25"/>
    <row r="265466" x14ac:dyDescent="0.25"/>
    <row r="265467" x14ac:dyDescent="0.25"/>
    <row r="265468" x14ac:dyDescent="0.25"/>
    <row r="265469" x14ac:dyDescent="0.25"/>
    <row r="265470" x14ac:dyDescent="0.25"/>
    <row r="265471" x14ac:dyDescent="0.25"/>
    <row r="265472" x14ac:dyDescent="0.25"/>
    <row r="265473" x14ac:dyDescent="0.25"/>
    <row r="265474" x14ac:dyDescent="0.25"/>
    <row r="265475" x14ac:dyDescent="0.25"/>
    <row r="265476" x14ac:dyDescent="0.25"/>
    <row r="265477" x14ac:dyDescent="0.25"/>
    <row r="265478" x14ac:dyDescent="0.25"/>
    <row r="265479" x14ac:dyDescent="0.25"/>
    <row r="265480" x14ac:dyDescent="0.25"/>
    <row r="265481" x14ac:dyDescent="0.25"/>
    <row r="265482" x14ac:dyDescent="0.25"/>
    <row r="265483" x14ac:dyDescent="0.25"/>
    <row r="265484" x14ac:dyDescent="0.25"/>
    <row r="265485" x14ac:dyDescent="0.25"/>
    <row r="265486" x14ac:dyDescent="0.25"/>
    <row r="265487" x14ac:dyDescent="0.25"/>
    <row r="265488" x14ac:dyDescent="0.25"/>
    <row r="265489" x14ac:dyDescent="0.25"/>
    <row r="265490" x14ac:dyDescent="0.25"/>
    <row r="265491" x14ac:dyDescent="0.25"/>
    <row r="265492" x14ac:dyDescent="0.25"/>
    <row r="265493" x14ac:dyDescent="0.25"/>
    <row r="265494" x14ac:dyDescent="0.25"/>
    <row r="265495" x14ac:dyDescent="0.25"/>
    <row r="265496" x14ac:dyDescent="0.25"/>
    <row r="265497" x14ac:dyDescent="0.25"/>
    <row r="265498" x14ac:dyDescent="0.25"/>
    <row r="265499" x14ac:dyDescent="0.25"/>
    <row r="265500" x14ac:dyDescent="0.25"/>
    <row r="265501" x14ac:dyDescent="0.25"/>
    <row r="265502" x14ac:dyDescent="0.25"/>
    <row r="265503" x14ac:dyDescent="0.25"/>
    <row r="265504" x14ac:dyDescent="0.25"/>
    <row r="265505" x14ac:dyDescent="0.25"/>
    <row r="265506" x14ac:dyDescent="0.25"/>
    <row r="265507" x14ac:dyDescent="0.25"/>
    <row r="265508" x14ac:dyDescent="0.25"/>
    <row r="265509" x14ac:dyDescent="0.25"/>
    <row r="265510" x14ac:dyDescent="0.25"/>
    <row r="265511" x14ac:dyDescent="0.25"/>
    <row r="265512" x14ac:dyDescent="0.25"/>
    <row r="265513" x14ac:dyDescent="0.25"/>
    <row r="265514" x14ac:dyDescent="0.25"/>
    <row r="265515" x14ac:dyDescent="0.25"/>
    <row r="265516" x14ac:dyDescent="0.25"/>
    <row r="265517" x14ac:dyDescent="0.25"/>
    <row r="265518" x14ac:dyDescent="0.25"/>
    <row r="265519" x14ac:dyDescent="0.25"/>
    <row r="265520" x14ac:dyDescent="0.25"/>
    <row r="265521" x14ac:dyDescent="0.25"/>
    <row r="265522" x14ac:dyDescent="0.25"/>
    <row r="265523" x14ac:dyDescent="0.25"/>
    <row r="265524" x14ac:dyDescent="0.25"/>
    <row r="265525" x14ac:dyDescent="0.25"/>
    <row r="265526" x14ac:dyDescent="0.25"/>
    <row r="265527" x14ac:dyDescent="0.25"/>
    <row r="265528" x14ac:dyDescent="0.25"/>
    <row r="265529" x14ac:dyDescent="0.25"/>
    <row r="265530" x14ac:dyDescent="0.25"/>
    <row r="265531" x14ac:dyDescent="0.25"/>
    <row r="265532" x14ac:dyDescent="0.25"/>
    <row r="265533" x14ac:dyDescent="0.25"/>
    <row r="265534" x14ac:dyDescent="0.25"/>
    <row r="265535" x14ac:dyDescent="0.25"/>
    <row r="265536" x14ac:dyDescent="0.25"/>
    <row r="265537" x14ac:dyDescent="0.25"/>
    <row r="265538" x14ac:dyDescent="0.25"/>
    <row r="265539" x14ac:dyDescent="0.25"/>
    <row r="265540" x14ac:dyDescent="0.25"/>
    <row r="265541" x14ac:dyDescent="0.25"/>
    <row r="265542" x14ac:dyDescent="0.25"/>
    <row r="265543" x14ac:dyDescent="0.25"/>
    <row r="265544" x14ac:dyDescent="0.25"/>
    <row r="265545" x14ac:dyDescent="0.25"/>
    <row r="265546" x14ac:dyDescent="0.25"/>
    <row r="265547" x14ac:dyDescent="0.25"/>
    <row r="265548" x14ac:dyDescent="0.25"/>
    <row r="265549" x14ac:dyDescent="0.25"/>
    <row r="265550" x14ac:dyDescent="0.25"/>
    <row r="265551" x14ac:dyDescent="0.25"/>
    <row r="265552" x14ac:dyDescent="0.25"/>
    <row r="265553" x14ac:dyDescent="0.25"/>
    <row r="265554" x14ac:dyDescent="0.25"/>
    <row r="265555" x14ac:dyDescent="0.25"/>
    <row r="265556" x14ac:dyDescent="0.25"/>
    <row r="265557" x14ac:dyDescent="0.25"/>
    <row r="265558" x14ac:dyDescent="0.25"/>
    <row r="265559" x14ac:dyDescent="0.25"/>
    <row r="265560" x14ac:dyDescent="0.25"/>
    <row r="265561" x14ac:dyDescent="0.25"/>
    <row r="265562" x14ac:dyDescent="0.25"/>
    <row r="265563" x14ac:dyDescent="0.25"/>
    <row r="265564" x14ac:dyDescent="0.25"/>
    <row r="265565" x14ac:dyDescent="0.25"/>
    <row r="265566" x14ac:dyDescent="0.25"/>
    <row r="265567" x14ac:dyDescent="0.25"/>
    <row r="265568" x14ac:dyDescent="0.25"/>
    <row r="265569" x14ac:dyDescent="0.25"/>
    <row r="265570" x14ac:dyDescent="0.25"/>
    <row r="265571" x14ac:dyDescent="0.25"/>
    <row r="265572" x14ac:dyDescent="0.25"/>
    <row r="265573" x14ac:dyDescent="0.25"/>
    <row r="265574" x14ac:dyDescent="0.25"/>
    <row r="265575" x14ac:dyDescent="0.25"/>
    <row r="265576" x14ac:dyDescent="0.25"/>
    <row r="265577" x14ac:dyDescent="0.25"/>
    <row r="265578" x14ac:dyDescent="0.25"/>
    <row r="265579" x14ac:dyDescent="0.25"/>
    <row r="265580" x14ac:dyDescent="0.25"/>
    <row r="265581" x14ac:dyDescent="0.25"/>
    <row r="265582" x14ac:dyDescent="0.25"/>
    <row r="265583" x14ac:dyDescent="0.25"/>
    <row r="265584" x14ac:dyDescent="0.25"/>
    <row r="265585" x14ac:dyDescent="0.25"/>
    <row r="265586" x14ac:dyDescent="0.25"/>
    <row r="265587" x14ac:dyDescent="0.25"/>
    <row r="265588" x14ac:dyDescent="0.25"/>
    <row r="265589" x14ac:dyDescent="0.25"/>
    <row r="265590" x14ac:dyDescent="0.25"/>
    <row r="265591" x14ac:dyDescent="0.25"/>
    <row r="265592" x14ac:dyDescent="0.25"/>
    <row r="265593" x14ac:dyDescent="0.25"/>
    <row r="265594" x14ac:dyDescent="0.25"/>
    <row r="265595" x14ac:dyDescent="0.25"/>
    <row r="265596" x14ac:dyDescent="0.25"/>
    <row r="265597" x14ac:dyDescent="0.25"/>
    <row r="265598" x14ac:dyDescent="0.25"/>
    <row r="265599" x14ac:dyDescent="0.25"/>
    <row r="265600" x14ac:dyDescent="0.25"/>
    <row r="265601" x14ac:dyDescent="0.25"/>
    <row r="265602" x14ac:dyDescent="0.25"/>
    <row r="265603" x14ac:dyDescent="0.25"/>
    <row r="265604" x14ac:dyDescent="0.25"/>
    <row r="265605" x14ac:dyDescent="0.25"/>
    <row r="265606" x14ac:dyDescent="0.25"/>
    <row r="265607" x14ac:dyDescent="0.25"/>
    <row r="265608" x14ac:dyDescent="0.25"/>
    <row r="265609" x14ac:dyDescent="0.25"/>
    <row r="265610" x14ac:dyDescent="0.25"/>
    <row r="265611" x14ac:dyDescent="0.25"/>
    <row r="265612" x14ac:dyDescent="0.25"/>
    <row r="265613" x14ac:dyDescent="0.25"/>
    <row r="265614" x14ac:dyDescent="0.25"/>
    <row r="265615" x14ac:dyDescent="0.25"/>
    <row r="265616" x14ac:dyDescent="0.25"/>
    <row r="265617" x14ac:dyDescent="0.25"/>
    <row r="265618" x14ac:dyDescent="0.25"/>
    <row r="265619" x14ac:dyDescent="0.25"/>
    <row r="265620" x14ac:dyDescent="0.25"/>
    <row r="265621" x14ac:dyDescent="0.25"/>
    <row r="265622" x14ac:dyDescent="0.25"/>
    <row r="265623" x14ac:dyDescent="0.25"/>
    <row r="265624" x14ac:dyDescent="0.25"/>
    <row r="265625" x14ac:dyDescent="0.25"/>
    <row r="265626" x14ac:dyDescent="0.25"/>
    <row r="265627" x14ac:dyDescent="0.25"/>
    <row r="265628" x14ac:dyDescent="0.25"/>
    <row r="265629" x14ac:dyDescent="0.25"/>
    <row r="265630" x14ac:dyDescent="0.25"/>
    <row r="265631" x14ac:dyDescent="0.25"/>
    <row r="265632" x14ac:dyDescent="0.25"/>
    <row r="265633" x14ac:dyDescent="0.25"/>
    <row r="265634" x14ac:dyDescent="0.25"/>
    <row r="265635" x14ac:dyDescent="0.25"/>
    <row r="265636" x14ac:dyDescent="0.25"/>
    <row r="265637" x14ac:dyDescent="0.25"/>
    <row r="265638" x14ac:dyDescent="0.25"/>
    <row r="265639" x14ac:dyDescent="0.25"/>
    <row r="265640" x14ac:dyDescent="0.25"/>
    <row r="265641" x14ac:dyDescent="0.25"/>
    <row r="265642" x14ac:dyDescent="0.25"/>
    <row r="265643" x14ac:dyDescent="0.25"/>
    <row r="265644" x14ac:dyDescent="0.25"/>
    <row r="265645" x14ac:dyDescent="0.25"/>
    <row r="265646" x14ac:dyDescent="0.25"/>
    <row r="265647" x14ac:dyDescent="0.25"/>
    <row r="265648" x14ac:dyDescent="0.25"/>
    <row r="265649" x14ac:dyDescent="0.25"/>
    <row r="265650" x14ac:dyDescent="0.25"/>
    <row r="265651" x14ac:dyDescent="0.25"/>
    <row r="265652" x14ac:dyDescent="0.25"/>
    <row r="265653" x14ac:dyDescent="0.25"/>
    <row r="265654" x14ac:dyDescent="0.25"/>
    <row r="265655" x14ac:dyDescent="0.25"/>
    <row r="265656" x14ac:dyDescent="0.25"/>
    <row r="265657" x14ac:dyDescent="0.25"/>
    <row r="265658" x14ac:dyDescent="0.25"/>
    <row r="265659" x14ac:dyDescent="0.25"/>
    <row r="265660" x14ac:dyDescent="0.25"/>
    <row r="265661" x14ac:dyDescent="0.25"/>
    <row r="265662" x14ac:dyDescent="0.25"/>
    <row r="265663" x14ac:dyDescent="0.25"/>
    <row r="265664" x14ac:dyDescent="0.25"/>
    <row r="265665" x14ac:dyDescent="0.25"/>
    <row r="265666" x14ac:dyDescent="0.25"/>
    <row r="265667" x14ac:dyDescent="0.25"/>
    <row r="265668" x14ac:dyDescent="0.25"/>
    <row r="265669" x14ac:dyDescent="0.25"/>
    <row r="265670" x14ac:dyDescent="0.25"/>
    <row r="265671" x14ac:dyDescent="0.25"/>
    <row r="265672" x14ac:dyDescent="0.25"/>
    <row r="265673" x14ac:dyDescent="0.25"/>
    <row r="265674" x14ac:dyDescent="0.25"/>
    <row r="265675" x14ac:dyDescent="0.25"/>
    <row r="265676" x14ac:dyDescent="0.25"/>
    <row r="265677" x14ac:dyDescent="0.25"/>
    <row r="265678" x14ac:dyDescent="0.25"/>
    <row r="265679" x14ac:dyDescent="0.25"/>
    <row r="265680" x14ac:dyDescent="0.25"/>
    <row r="265681" x14ac:dyDescent="0.25"/>
    <row r="265682" x14ac:dyDescent="0.25"/>
    <row r="265683" x14ac:dyDescent="0.25"/>
    <row r="265684" x14ac:dyDescent="0.25"/>
    <row r="265685" x14ac:dyDescent="0.25"/>
    <row r="265686" x14ac:dyDescent="0.25"/>
    <row r="265687" x14ac:dyDescent="0.25"/>
    <row r="265688" x14ac:dyDescent="0.25"/>
    <row r="265689" x14ac:dyDescent="0.25"/>
    <row r="265690" x14ac:dyDescent="0.25"/>
    <row r="265691" x14ac:dyDescent="0.25"/>
    <row r="265692" x14ac:dyDescent="0.25"/>
    <row r="265693" x14ac:dyDescent="0.25"/>
    <row r="265694" x14ac:dyDescent="0.25"/>
    <row r="265695" x14ac:dyDescent="0.25"/>
    <row r="265696" x14ac:dyDescent="0.25"/>
    <row r="265697" x14ac:dyDescent="0.25"/>
    <row r="265698" x14ac:dyDescent="0.25"/>
    <row r="265699" x14ac:dyDescent="0.25"/>
    <row r="265700" x14ac:dyDescent="0.25"/>
    <row r="265701" x14ac:dyDescent="0.25"/>
    <row r="265702" x14ac:dyDescent="0.25"/>
    <row r="265703" x14ac:dyDescent="0.25"/>
    <row r="265704" x14ac:dyDescent="0.25"/>
    <row r="265705" x14ac:dyDescent="0.25"/>
    <row r="265706" x14ac:dyDescent="0.25"/>
    <row r="265707" x14ac:dyDescent="0.25"/>
    <row r="265708" x14ac:dyDescent="0.25"/>
    <row r="265709" x14ac:dyDescent="0.25"/>
    <row r="265710" x14ac:dyDescent="0.25"/>
    <row r="265711" x14ac:dyDescent="0.25"/>
    <row r="265712" x14ac:dyDescent="0.25"/>
    <row r="265713" x14ac:dyDescent="0.25"/>
    <row r="265714" x14ac:dyDescent="0.25"/>
    <row r="265715" x14ac:dyDescent="0.25"/>
    <row r="265716" x14ac:dyDescent="0.25"/>
    <row r="265717" x14ac:dyDescent="0.25"/>
    <row r="265718" x14ac:dyDescent="0.25"/>
    <row r="265719" x14ac:dyDescent="0.25"/>
    <row r="265720" x14ac:dyDescent="0.25"/>
    <row r="265721" x14ac:dyDescent="0.25"/>
    <row r="265722" x14ac:dyDescent="0.25"/>
    <row r="265723" x14ac:dyDescent="0.25"/>
    <row r="265724" x14ac:dyDescent="0.25"/>
    <row r="265725" x14ac:dyDescent="0.25"/>
    <row r="265726" x14ac:dyDescent="0.25"/>
    <row r="265727" x14ac:dyDescent="0.25"/>
    <row r="265728" x14ac:dyDescent="0.25"/>
    <row r="265729" x14ac:dyDescent="0.25"/>
    <row r="265730" x14ac:dyDescent="0.25"/>
    <row r="265731" x14ac:dyDescent="0.25"/>
    <row r="265732" x14ac:dyDescent="0.25"/>
    <row r="265733" x14ac:dyDescent="0.25"/>
    <row r="265734" x14ac:dyDescent="0.25"/>
    <row r="265735" x14ac:dyDescent="0.25"/>
    <row r="265736" x14ac:dyDescent="0.25"/>
    <row r="265737" x14ac:dyDescent="0.25"/>
    <row r="265738" x14ac:dyDescent="0.25"/>
    <row r="265739" x14ac:dyDescent="0.25"/>
    <row r="265740" x14ac:dyDescent="0.25"/>
    <row r="265741" x14ac:dyDescent="0.25"/>
    <row r="265742" x14ac:dyDescent="0.25"/>
    <row r="265743" x14ac:dyDescent="0.25"/>
    <row r="265744" x14ac:dyDescent="0.25"/>
    <row r="265745" x14ac:dyDescent="0.25"/>
    <row r="265746" x14ac:dyDescent="0.25"/>
    <row r="265747" x14ac:dyDescent="0.25"/>
    <row r="265748" x14ac:dyDescent="0.25"/>
    <row r="265749" x14ac:dyDescent="0.25"/>
    <row r="265750" x14ac:dyDescent="0.25"/>
    <row r="265751" x14ac:dyDescent="0.25"/>
    <row r="265752" x14ac:dyDescent="0.25"/>
    <row r="265753" x14ac:dyDescent="0.25"/>
    <row r="265754" x14ac:dyDescent="0.25"/>
    <row r="265755" x14ac:dyDescent="0.25"/>
    <row r="265756" x14ac:dyDescent="0.25"/>
    <row r="265757" x14ac:dyDescent="0.25"/>
    <row r="265758" x14ac:dyDescent="0.25"/>
    <row r="265759" x14ac:dyDescent="0.25"/>
    <row r="265760" x14ac:dyDescent="0.25"/>
    <row r="265761" x14ac:dyDescent="0.25"/>
    <row r="265762" x14ac:dyDescent="0.25"/>
    <row r="265763" x14ac:dyDescent="0.25"/>
    <row r="265764" x14ac:dyDescent="0.25"/>
    <row r="265765" x14ac:dyDescent="0.25"/>
    <row r="265766" x14ac:dyDescent="0.25"/>
    <row r="265767" x14ac:dyDescent="0.25"/>
    <row r="265768" x14ac:dyDescent="0.25"/>
    <row r="265769" x14ac:dyDescent="0.25"/>
    <row r="265770" x14ac:dyDescent="0.25"/>
    <row r="265771" x14ac:dyDescent="0.25"/>
    <row r="265772" x14ac:dyDescent="0.25"/>
    <row r="265773" x14ac:dyDescent="0.25"/>
    <row r="265774" x14ac:dyDescent="0.25"/>
    <row r="265775" x14ac:dyDescent="0.25"/>
    <row r="265776" x14ac:dyDescent="0.25"/>
    <row r="265777" x14ac:dyDescent="0.25"/>
    <row r="265778" x14ac:dyDescent="0.25"/>
    <row r="265779" x14ac:dyDescent="0.25"/>
    <row r="265780" x14ac:dyDescent="0.25"/>
    <row r="265781" x14ac:dyDescent="0.25"/>
    <row r="265782" x14ac:dyDescent="0.25"/>
    <row r="265783" x14ac:dyDescent="0.25"/>
    <row r="265784" x14ac:dyDescent="0.25"/>
    <row r="265785" x14ac:dyDescent="0.25"/>
    <row r="265786" x14ac:dyDescent="0.25"/>
    <row r="265787" x14ac:dyDescent="0.25"/>
    <row r="265788" x14ac:dyDescent="0.25"/>
    <row r="265789" x14ac:dyDescent="0.25"/>
    <row r="265790" x14ac:dyDescent="0.25"/>
    <row r="265791" x14ac:dyDescent="0.25"/>
    <row r="265792" x14ac:dyDescent="0.25"/>
    <row r="265793" x14ac:dyDescent="0.25"/>
    <row r="265794" x14ac:dyDescent="0.25"/>
    <row r="265795" x14ac:dyDescent="0.25"/>
    <row r="265796" x14ac:dyDescent="0.25"/>
    <row r="265797" x14ac:dyDescent="0.25"/>
    <row r="265798" x14ac:dyDescent="0.25"/>
    <row r="265799" x14ac:dyDescent="0.25"/>
    <row r="265800" x14ac:dyDescent="0.25"/>
    <row r="265801" x14ac:dyDescent="0.25"/>
    <row r="265802" x14ac:dyDescent="0.25"/>
    <row r="265803" x14ac:dyDescent="0.25"/>
    <row r="265804" x14ac:dyDescent="0.25"/>
    <row r="265805" x14ac:dyDescent="0.25"/>
    <row r="265806" x14ac:dyDescent="0.25"/>
    <row r="265807" x14ac:dyDescent="0.25"/>
    <row r="265808" x14ac:dyDescent="0.25"/>
    <row r="265809" x14ac:dyDescent="0.25"/>
    <row r="265810" x14ac:dyDescent="0.25"/>
    <row r="265811" x14ac:dyDescent="0.25"/>
    <row r="265812" x14ac:dyDescent="0.25"/>
    <row r="265813" x14ac:dyDescent="0.25"/>
    <row r="265814" x14ac:dyDescent="0.25"/>
    <row r="265815" x14ac:dyDescent="0.25"/>
    <row r="265816" x14ac:dyDescent="0.25"/>
    <row r="265817" x14ac:dyDescent="0.25"/>
    <row r="265818" x14ac:dyDescent="0.25"/>
    <row r="265819" x14ac:dyDescent="0.25"/>
    <row r="265820" x14ac:dyDescent="0.25"/>
    <row r="265821" x14ac:dyDescent="0.25"/>
    <row r="265822" x14ac:dyDescent="0.25"/>
    <row r="265823" x14ac:dyDescent="0.25"/>
    <row r="265824" x14ac:dyDescent="0.25"/>
    <row r="265825" x14ac:dyDescent="0.25"/>
    <row r="265826" x14ac:dyDescent="0.25"/>
    <row r="265827" x14ac:dyDescent="0.25"/>
    <row r="265828" x14ac:dyDescent="0.25"/>
    <row r="265829" x14ac:dyDescent="0.25"/>
    <row r="265830" x14ac:dyDescent="0.25"/>
    <row r="265831" x14ac:dyDescent="0.25"/>
    <row r="265832" x14ac:dyDescent="0.25"/>
    <row r="265833" x14ac:dyDescent="0.25"/>
    <row r="265834" x14ac:dyDescent="0.25"/>
    <row r="265835" x14ac:dyDescent="0.25"/>
    <row r="265836" x14ac:dyDescent="0.25"/>
    <row r="265837" x14ac:dyDescent="0.25"/>
    <row r="265838" x14ac:dyDescent="0.25"/>
    <row r="265839" x14ac:dyDescent="0.25"/>
    <row r="265840" x14ac:dyDescent="0.25"/>
    <row r="265841" x14ac:dyDescent="0.25"/>
    <row r="265842" x14ac:dyDescent="0.25"/>
    <row r="265843" x14ac:dyDescent="0.25"/>
    <row r="265844" x14ac:dyDescent="0.25"/>
    <row r="265845" x14ac:dyDescent="0.25"/>
    <row r="265846" x14ac:dyDescent="0.25"/>
    <row r="265847" x14ac:dyDescent="0.25"/>
    <row r="265848" x14ac:dyDescent="0.25"/>
    <row r="265849" x14ac:dyDescent="0.25"/>
    <row r="265850" x14ac:dyDescent="0.25"/>
    <row r="265851" x14ac:dyDescent="0.25"/>
    <row r="265852" x14ac:dyDescent="0.25"/>
    <row r="265853" x14ac:dyDescent="0.25"/>
    <row r="265854" x14ac:dyDescent="0.25"/>
    <row r="265855" x14ac:dyDescent="0.25"/>
    <row r="265856" x14ac:dyDescent="0.25"/>
    <row r="265857" x14ac:dyDescent="0.25"/>
    <row r="265858" x14ac:dyDescent="0.25"/>
    <row r="265859" x14ac:dyDescent="0.25"/>
    <row r="265860" x14ac:dyDescent="0.25"/>
    <row r="265861" x14ac:dyDescent="0.25"/>
    <row r="265862" x14ac:dyDescent="0.25"/>
    <row r="265863" x14ac:dyDescent="0.25"/>
    <row r="265864" x14ac:dyDescent="0.25"/>
    <row r="265865" x14ac:dyDescent="0.25"/>
    <row r="265866" x14ac:dyDescent="0.25"/>
    <row r="265867" x14ac:dyDescent="0.25"/>
    <row r="265868" x14ac:dyDescent="0.25"/>
    <row r="265869" x14ac:dyDescent="0.25"/>
    <row r="265870" x14ac:dyDescent="0.25"/>
    <row r="265871" x14ac:dyDescent="0.25"/>
    <row r="265872" x14ac:dyDescent="0.25"/>
    <row r="265873" x14ac:dyDescent="0.25"/>
    <row r="265874" x14ac:dyDescent="0.25"/>
    <row r="265875" x14ac:dyDescent="0.25"/>
    <row r="265876" x14ac:dyDescent="0.25"/>
    <row r="265877" x14ac:dyDescent="0.25"/>
    <row r="265878" x14ac:dyDescent="0.25"/>
    <row r="265879" x14ac:dyDescent="0.25"/>
    <row r="265880" x14ac:dyDescent="0.25"/>
    <row r="265881" x14ac:dyDescent="0.25"/>
    <row r="265882" x14ac:dyDescent="0.25"/>
    <row r="265883" x14ac:dyDescent="0.25"/>
    <row r="265884" x14ac:dyDescent="0.25"/>
    <row r="265885" x14ac:dyDescent="0.25"/>
    <row r="265886" x14ac:dyDescent="0.25"/>
    <row r="265887" x14ac:dyDescent="0.25"/>
    <row r="265888" x14ac:dyDescent="0.25"/>
    <row r="265889" x14ac:dyDescent="0.25"/>
    <row r="265890" x14ac:dyDescent="0.25"/>
    <row r="265891" x14ac:dyDescent="0.25"/>
    <row r="265892" x14ac:dyDescent="0.25"/>
    <row r="265893" x14ac:dyDescent="0.25"/>
    <row r="265894" x14ac:dyDescent="0.25"/>
    <row r="265895" x14ac:dyDescent="0.25"/>
    <row r="265896" x14ac:dyDescent="0.25"/>
    <row r="265897" x14ac:dyDescent="0.25"/>
    <row r="265898" x14ac:dyDescent="0.25"/>
    <row r="265899" x14ac:dyDescent="0.25"/>
    <row r="265900" x14ac:dyDescent="0.25"/>
    <row r="265901" x14ac:dyDescent="0.25"/>
    <row r="265902" x14ac:dyDescent="0.25"/>
    <row r="265903" x14ac:dyDescent="0.25"/>
    <row r="265904" x14ac:dyDescent="0.25"/>
    <row r="265905" x14ac:dyDescent="0.25"/>
    <row r="265906" x14ac:dyDescent="0.25"/>
    <row r="265907" x14ac:dyDescent="0.25"/>
    <row r="265908" x14ac:dyDescent="0.25"/>
    <row r="265909" x14ac:dyDescent="0.25"/>
    <row r="265910" x14ac:dyDescent="0.25"/>
    <row r="265911" x14ac:dyDescent="0.25"/>
    <row r="265912" x14ac:dyDescent="0.25"/>
    <row r="265913" x14ac:dyDescent="0.25"/>
    <row r="265914" x14ac:dyDescent="0.25"/>
    <row r="265915" x14ac:dyDescent="0.25"/>
    <row r="265916" x14ac:dyDescent="0.25"/>
    <row r="265917" x14ac:dyDescent="0.25"/>
    <row r="265918" x14ac:dyDescent="0.25"/>
    <row r="265919" x14ac:dyDescent="0.25"/>
    <row r="265920" x14ac:dyDescent="0.25"/>
    <row r="265921" x14ac:dyDescent="0.25"/>
    <row r="265922" x14ac:dyDescent="0.25"/>
    <row r="265923" x14ac:dyDescent="0.25"/>
    <row r="265924" x14ac:dyDescent="0.25"/>
    <row r="265925" x14ac:dyDescent="0.25"/>
    <row r="265926" x14ac:dyDescent="0.25"/>
    <row r="265927" x14ac:dyDescent="0.25"/>
    <row r="265928" x14ac:dyDescent="0.25"/>
    <row r="265929" x14ac:dyDescent="0.25"/>
    <row r="265930" x14ac:dyDescent="0.25"/>
    <row r="265931" x14ac:dyDescent="0.25"/>
    <row r="265932" x14ac:dyDescent="0.25"/>
    <row r="265933" x14ac:dyDescent="0.25"/>
    <row r="265934" x14ac:dyDescent="0.25"/>
    <row r="265935" x14ac:dyDescent="0.25"/>
    <row r="265936" x14ac:dyDescent="0.25"/>
    <row r="265937" x14ac:dyDescent="0.25"/>
    <row r="265938" x14ac:dyDescent="0.25"/>
    <row r="265939" x14ac:dyDescent="0.25"/>
    <row r="265940" x14ac:dyDescent="0.25"/>
    <row r="265941" x14ac:dyDescent="0.25"/>
    <row r="265942" x14ac:dyDescent="0.25"/>
    <row r="265943" x14ac:dyDescent="0.25"/>
    <row r="265944" x14ac:dyDescent="0.25"/>
    <row r="265945" x14ac:dyDescent="0.25"/>
    <row r="265946" x14ac:dyDescent="0.25"/>
    <row r="265947" x14ac:dyDescent="0.25"/>
    <row r="265948" x14ac:dyDescent="0.25"/>
    <row r="265949" x14ac:dyDescent="0.25"/>
    <row r="265950" x14ac:dyDescent="0.25"/>
    <row r="265951" x14ac:dyDescent="0.25"/>
    <row r="265952" x14ac:dyDescent="0.25"/>
    <row r="265953" x14ac:dyDescent="0.25"/>
    <row r="265954" x14ac:dyDescent="0.25"/>
    <row r="265955" x14ac:dyDescent="0.25"/>
    <row r="265956" x14ac:dyDescent="0.25"/>
    <row r="265957" x14ac:dyDescent="0.25"/>
    <row r="265958" x14ac:dyDescent="0.25"/>
    <row r="265959" x14ac:dyDescent="0.25"/>
    <row r="265960" x14ac:dyDescent="0.25"/>
    <row r="265961" x14ac:dyDescent="0.25"/>
    <row r="265962" x14ac:dyDescent="0.25"/>
    <row r="265963" x14ac:dyDescent="0.25"/>
    <row r="265964" x14ac:dyDescent="0.25"/>
    <row r="265965" x14ac:dyDescent="0.25"/>
    <row r="265966" x14ac:dyDescent="0.25"/>
    <row r="265967" x14ac:dyDescent="0.25"/>
    <row r="265968" x14ac:dyDescent="0.25"/>
    <row r="265969" x14ac:dyDescent="0.25"/>
    <row r="265970" x14ac:dyDescent="0.25"/>
    <row r="265971" x14ac:dyDescent="0.25"/>
    <row r="265972" x14ac:dyDescent="0.25"/>
    <row r="265973" x14ac:dyDescent="0.25"/>
    <row r="265974" x14ac:dyDescent="0.25"/>
    <row r="265975" x14ac:dyDescent="0.25"/>
    <row r="265976" x14ac:dyDescent="0.25"/>
    <row r="265977" x14ac:dyDescent="0.25"/>
    <row r="265978" x14ac:dyDescent="0.25"/>
    <row r="265979" x14ac:dyDescent="0.25"/>
    <row r="265980" x14ac:dyDescent="0.25"/>
    <row r="265981" x14ac:dyDescent="0.25"/>
    <row r="265982" x14ac:dyDescent="0.25"/>
    <row r="265983" x14ac:dyDescent="0.25"/>
    <row r="265984" x14ac:dyDescent="0.25"/>
    <row r="265985" x14ac:dyDescent="0.25"/>
    <row r="265986" x14ac:dyDescent="0.25"/>
    <row r="265987" x14ac:dyDescent="0.25"/>
    <row r="265988" x14ac:dyDescent="0.25"/>
    <row r="265989" x14ac:dyDescent="0.25"/>
    <row r="265990" x14ac:dyDescent="0.25"/>
    <row r="265991" x14ac:dyDescent="0.25"/>
    <row r="265992" x14ac:dyDescent="0.25"/>
    <row r="265993" x14ac:dyDescent="0.25"/>
    <row r="265994" x14ac:dyDescent="0.25"/>
    <row r="265995" x14ac:dyDescent="0.25"/>
    <row r="265996" x14ac:dyDescent="0.25"/>
    <row r="265997" x14ac:dyDescent="0.25"/>
    <row r="265998" x14ac:dyDescent="0.25"/>
    <row r="265999" x14ac:dyDescent="0.25"/>
    <row r="266000" x14ac:dyDescent="0.25"/>
    <row r="266001" x14ac:dyDescent="0.25"/>
    <row r="266002" x14ac:dyDescent="0.25"/>
    <row r="266003" x14ac:dyDescent="0.25"/>
    <row r="266004" x14ac:dyDescent="0.25"/>
    <row r="266005" x14ac:dyDescent="0.25"/>
    <row r="266006" x14ac:dyDescent="0.25"/>
    <row r="266007" x14ac:dyDescent="0.25"/>
    <row r="266008" x14ac:dyDescent="0.25"/>
    <row r="266009" x14ac:dyDescent="0.25"/>
    <row r="266010" x14ac:dyDescent="0.25"/>
    <row r="266011" x14ac:dyDescent="0.25"/>
    <row r="266012" x14ac:dyDescent="0.25"/>
    <row r="266013" x14ac:dyDescent="0.25"/>
    <row r="266014" x14ac:dyDescent="0.25"/>
    <row r="266015" x14ac:dyDescent="0.25"/>
    <row r="266016" x14ac:dyDescent="0.25"/>
    <row r="266017" x14ac:dyDescent="0.25"/>
    <row r="266018" x14ac:dyDescent="0.25"/>
    <row r="266019" x14ac:dyDescent="0.25"/>
    <row r="266020" x14ac:dyDescent="0.25"/>
    <row r="266021" x14ac:dyDescent="0.25"/>
    <row r="266022" x14ac:dyDescent="0.25"/>
    <row r="266023" x14ac:dyDescent="0.25"/>
    <row r="266024" x14ac:dyDescent="0.25"/>
    <row r="266025" x14ac:dyDescent="0.25"/>
    <row r="266026" x14ac:dyDescent="0.25"/>
    <row r="266027" x14ac:dyDescent="0.25"/>
    <row r="266028" x14ac:dyDescent="0.25"/>
    <row r="266029" x14ac:dyDescent="0.25"/>
    <row r="266030" x14ac:dyDescent="0.25"/>
    <row r="266031" x14ac:dyDescent="0.25"/>
    <row r="266032" x14ac:dyDescent="0.25"/>
    <row r="266033" x14ac:dyDescent="0.25"/>
    <row r="266034" x14ac:dyDescent="0.25"/>
    <row r="266035" x14ac:dyDescent="0.25"/>
    <row r="266036" x14ac:dyDescent="0.25"/>
    <row r="266037" x14ac:dyDescent="0.25"/>
    <row r="266038" x14ac:dyDescent="0.25"/>
    <row r="266039" x14ac:dyDescent="0.25"/>
    <row r="266040" x14ac:dyDescent="0.25"/>
    <row r="266041" x14ac:dyDescent="0.25"/>
    <row r="266042" x14ac:dyDescent="0.25"/>
    <row r="266043" x14ac:dyDescent="0.25"/>
    <row r="266044" x14ac:dyDescent="0.25"/>
    <row r="266045" x14ac:dyDescent="0.25"/>
    <row r="266046" x14ac:dyDescent="0.25"/>
    <row r="266047" x14ac:dyDescent="0.25"/>
    <row r="266048" x14ac:dyDescent="0.25"/>
    <row r="266049" x14ac:dyDescent="0.25"/>
    <row r="266050" x14ac:dyDescent="0.25"/>
    <row r="266051" x14ac:dyDescent="0.25"/>
    <row r="266052" x14ac:dyDescent="0.25"/>
    <row r="266053" x14ac:dyDescent="0.25"/>
    <row r="266054" x14ac:dyDescent="0.25"/>
    <row r="266055" x14ac:dyDescent="0.25"/>
    <row r="266056" x14ac:dyDescent="0.25"/>
    <row r="266057" x14ac:dyDescent="0.25"/>
    <row r="266058" x14ac:dyDescent="0.25"/>
    <row r="266059" x14ac:dyDescent="0.25"/>
    <row r="266060" x14ac:dyDescent="0.25"/>
    <row r="266061" x14ac:dyDescent="0.25"/>
    <row r="266062" x14ac:dyDescent="0.25"/>
    <row r="266063" x14ac:dyDescent="0.25"/>
    <row r="266064" x14ac:dyDescent="0.25"/>
    <row r="266065" x14ac:dyDescent="0.25"/>
    <row r="266066" x14ac:dyDescent="0.25"/>
    <row r="266067" x14ac:dyDescent="0.25"/>
    <row r="266068" x14ac:dyDescent="0.25"/>
    <row r="266069" x14ac:dyDescent="0.25"/>
    <row r="266070" x14ac:dyDescent="0.25"/>
    <row r="266071" x14ac:dyDescent="0.25"/>
    <row r="266072" x14ac:dyDescent="0.25"/>
    <row r="266073" x14ac:dyDescent="0.25"/>
    <row r="266074" x14ac:dyDescent="0.25"/>
    <row r="266075" x14ac:dyDescent="0.25"/>
    <row r="266076" x14ac:dyDescent="0.25"/>
    <row r="266077" x14ac:dyDescent="0.25"/>
    <row r="266078" x14ac:dyDescent="0.25"/>
    <row r="266079" x14ac:dyDescent="0.25"/>
    <row r="266080" x14ac:dyDescent="0.25"/>
    <row r="266081" x14ac:dyDescent="0.25"/>
    <row r="266082" x14ac:dyDescent="0.25"/>
    <row r="266083" x14ac:dyDescent="0.25"/>
    <row r="266084" x14ac:dyDescent="0.25"/>
    <row r="266085" x14ac:dyDescent="0.25"/>
    <row r="266086" x14ac:dyDescent="0.25"/>
    <row r="266087" x14ac:dyDescent="0.25"/>
    <row r="266088" x14ac:dyDescent="0.25"/>
    <row r="266089" x14ac:dyDescent="0.25"/>
    <row r="266090" x14ac:dyDescent="0.25"/>
    <row r="266091" x14ac:dyDescent="0.25"/>
    <row r="266092" x14ac:dyDescent="0.25"/>
    <row r="266093" x14ac:dyDescent="0.25"/>
    <row r="266094" x14ac:dyDescent="0.25"/>
    <row r="266095" x14ac:dyDescent="0.25"/>
    <row r="266096" x14ac:dyDescent="0.25"/>
    <row r="266097" x14ac:dyDescent="0.25"/>
    <row r="266098" x14ac:dyDescent="0.25"/>
    <row r="266099" x14ac:dyDescent="0.25"/>
    <row r="266100" x14ac:dyDescent="0.25"/>
    <row r="266101" x14ac:dyDescent="0.25"/>
    <row r="266102" x14ac:dyDescent="0.25"/>
    <row r="266103" x14ac:dyDescent="0.25"/>
    <row r="266104" x14ac:dyDescent="0.25"/>
    <row r="266105" x14ac:dyDescent="0.25"/>
    <row r="266106" x14ac:dyDescent="0.25"/>
    <row r="266107" x14ac:dyDescent="0.25"/>
    <row r="266108" x14ac:dyDescent="0.25"/>
    <row r="266109" x14ac:dyDescent="0.25"/>
    <row r="266110" x14ac:dyDescent="0.25"/>
    <row r="266111" x14ac:dyDescent="0.25"/>
    <row r="266112" x14ac:dyDescent="0.25"/>
    <row r="266113" x14ac:dyDescent="0.25"/>
    <row r="266114" x14ac:dyDescent="0.25"/>
    <row r="266115" x14ac:dyDescent="0.25"/>
    <row r="266116" x14ac:dyDescent="0.25"/>
    <row r="266117" x14ac:dyDescent="0.25"/>
    <row r="266118" x14ac:dyDescent="0.25"/>
    <row r="266119" x14ac:dyDescent="0.25"/>
    <row r="266120" x14ac:dyDescent="0.25"/>
    <row r="266121" x14ac:dyDescent="0.25"/>
    <row r="266122" x14ac:dyDescent="0.25"/>
    <row r="266123" x14ac:dyDescent="0.25"/>
    <row r="266124" x14ac:dyDescent="0.25"/>
    <row r="266125" x14ac:dyDescent="0.25"/>
    <row r="266126" x14ac:dyDescent="0.25"/>
    <row r="266127" x14ac:dyDescent="0.25"/>
    <row r="266128" x14ac:dyDescent="0.25"/>
    <row r="266129" x14ac:dyDescent="0.25"/>
    <row r="266130" x14ac:dyDescent="0.25"/>
    <row r="266131" x14ac:dyDescent="0.25"/>
    <row r="266132" x14ac:dyDescent="0.25"/>
    <row r="266133" x14ac:dyDescent="0.25"/>
    <row r="266134" x14ac:dyDescent="0.25"/>
    <row r="266135" x14ac:dyDescent="0.25"/>
    <row r="266136" x14ac:dyDescent="0.25"/>
    <row r="266137" x14ac:dyDescent="0.25"/>
    <row r="266138" x14ac:dyDescent="0.25"/>
    <row r="266139" x14ac:dyDescent="0.25"/>
    <row r="266140" x14ac:dyDescent="0.25"/>
    <row r="266141" x14ac:dyDescent="0.25"/>
    <row r="266142" x14ac:dyDescent="0.25"/>
    <row r="266143" x14ac:dyDescent="0.25"/>
    <row r="266144" x14ac:dyDescent="0.25"/>
    <row r="266145" x14ac:dyDescent="0.25"/>
    <row r="266146" x14ac:dyDescent="0.25"/>
    <row r="266147" x14ac:dyDescent="0.25"/>
    <row r="266148" x14ac:dyDescent="0.25"/>
    <row r="266149" x14ac:dyDescent="0.25"/>
    <row r="266150" x14ac:dyDescent="0.25"/>
    <row r="266151" x14ac:dyDescent="0.25"/>
    <row r="266152" x14ac:dyDescent="0.25"/>
    <row r="266153" x14ac:dyDescent="0.25"/>
    <row r="266154" x14ac:dyDescent="0.25"/>
    <row r="266155" x14ac:dyDescent="0.25"/>
    <row r="266156" x14ac:dyDescent="0.25"/>
    <row r="266157" x14ac:dyDescent="0.25"/>
    <row r="266158" x14ac:dyDescent="0.25"/>
    <row r="266159" x14ac:dyDescent="0.25"/>
    <row r="266160" x14ac:dyDescent="0.25"/>
    <row r="266161" x14ac:dyDescent="0.25"/>
    <row r="266162" x14ac:dyDescent="0.25"/>
    <row r="266163" x14ac:dyDescent="0.25"/>
    <row r="266164" x14ac:dyDescent="0.25"/>
    <row r="266165" x14ac:dyDescent="0.25"/>
    <row r="266166" x14ac:dyDescent="0.25"/>
    <row r="266167" x14ac:dyDescent="0.25"/>
    <row r="266168" x14ac:dyDescent="0.25"/>
    <row r="266169" x14ac:dyDescent="0.25"/>
    <row r="266170" x14ac:dyDescent="0.25"/>
    <row r="266171" x14ac:dyDescent="0.25"/>
    <row r="266172" x14ac:dyDescent="0.25"/>
    <row r="266173" x14ac:dyDescent="0.25"/>
    <row r="266174" x14ac:dyDescent="0.25"/>
    <row r="266175" x14ac:dyDescent="0.25"/>
    <row r="266176" x14ac:dyDescent="0.25"/>
    <row r="266177" x14ac:dyDescent="0.25"/>
    <row r="266178" x14ac:dyDescent="0.25"/>
    <row r="266179" x14ac:dyDescent="0.25"/>
    <row r="266180" x14ac:dyDescent="0.25"/>
    <row r="266181" x14ac:dyDescent="0.25"/>
    <row r="266182" x14ac:dyDescent="0.25"/>
    <row r="266183" x14ac:dyDescent="0.25"/>
    <row r="266184" x14ac:dyDescent="0.25"/>
    <row r="266185" x14ac:dyDescent="0.25"/>
    <row r="266186" x14ac:dyDescent="0.25"/>
    <row r="266187" x14ac:dyDescent="0.25"/>
    <row r="266188" x14ac:dyDescent="0.25"/>
    <row r="266189" x14ac:dyDescent="0.25"/>
    <row r="266190" x14ac:dyDescent="0.25"/>
    <row r="266191" x14ac:dyDescent="0.25"/>
    <row r="266192" x14ac:dyDescent="0.25"/>
    <row r="266193" x14ac:dyDescent="0.25"/>
    <row r="266194" x14ac:dyDescent="0.25"/>
    <row r="266195" x14ac:dyDescent="0.25"/>
    <row r="266196" x14ac:dyDescent="0.25"/>
    <row r="266197" x14ac:dyDescent="0.25"/>
    <row r="266198" x14ac:dyDescent="0.25"/>
    <row r="266199" x14ac:dyDescent="0.25"/>
    <row r="266200" x14ac:dyDescent="0.25"/>
    <row r="266201" x14ac:dyDescent="0.25"/>
    <row r="266202" x14ac:dyDescent="0.25"/>
    <row r="266203" x14ac:dyDescent="0.25"/>
    <row r="266204" x14ac:dyDescent="0.25"/>
    <row r="266205" x14ac:dyDescent="0.25"/>
    <row r="266206" x14ac:dyDescent="0.25"/>
    <row r="266207" x14ac:dyDescent="0.25"/>
    <row r="266208" x14ac:dyDescent="0.25"/>
    <row r="266209" x14ac:dyDescent="0.25"/>
    <row r="266210" x14ac:dyDescent="0.25"/>
    <row r="266211" x14ac:dyDescent="0.25"/>
    <row r="266212" x14ac:dyDescent="0.25"/>
    <row r="266213" x14ac:dyDescent="0.25"/>
    <row r="266214" x14ac:dyDescent="0.25"/>
    <row r="266215" x14ac:dyDescent="0.25"/>
    <row r="266216" x14ac:dyDescent="0.25"/>
    <row r="266217" x14ac:dyDescent="0.25"/>
    <row r="266218" x14ac:dyDescent="0.25"/>
    <row r="266219" x14ac:dyDescent="0.25"/>
    <row r="266220" x14ac:dyDescent="0.25"/>
    <row r="266221" x14ac:dyDescent="0.25"/>
    <row r="266222" x14ac:dyDescent="0.25"/>
    <row r="266223" x14ac:dyDescent="0.25"/>
    <row r="266224" x14ac:dyDescent="0.25"/>
    <row r="266225" x14ac:dyDescent="0.25"/>
    <row r="266226" x14ac:dyDescent="0.25"/>
    <row r="266227" x14ac:dyDescent="0.25"/>
    <row r="266228" x14ac:dyDescent="0.25"/>
    <row r="266229" x14ac:dyDescent="0.25"/>
    <row r="266230" x14ac:dyDescent="0.25"/>
    <row r="266231" x14ac:dyDescent="0.25"/>
    <row r="266232" x14ac:dyDescent="0.25"/>
    <row r="266233" x14ac:dyDescent="0.25"/>
    <row r="266234" x14ac:dyDescent="0.25"/>
    <row r="266235" x14ac:dyDescent="0.25"/>
    <row r="266236" x14ac:dyDescent="0.25"/>
    <row r="266237" x14ac:dyDescent="0.25"/>
    <row r="266238" x14ac:dyDescent="0.25"/>
    <row r="266239" x14ac:dyDescent="0.25"/>
    <row r="266240" x14ac:dyDescent="0.25"/>
    <row r="266241" x14ac:dyDescent="0.25"/>
    <row r="266242" x14ac:dyDescent="0.25"/>
    <row r="266243" x14ac:dyDescent="0.25"/>
    <row r="266244" x14ac:dyDescent="0.25"/>
    <row r="266245" x14ac:dyDescent="0.25"/>
    <row r="266246" x14ac:dyDescent="0.25"/>
    <row r="266247" x14ac:dyDescent="0.25"/>
    <row r="266248" x14ac:dyDescent="0.25"/>
    <row r="266249" x14ac:dyDescent="0.25"/>
    <row r="266250" x14ac:dyDescent="0.25"/>
    <row r="266251" x14ac:dyDescent="0.25"/>
    <row r="266252" x14ac:dyDescent="0.25"/>
    <row r="266253" x14ac:dyDescent="0.25"/>
    <row r="266254" x14ac:dyDescent="0.25"/>
    <row r="266255" x14ac:dyDescent="0.25"/>
    <row r="266256" x14ac:dyDescent="0.25"/>
    <row r="266257" x14ac:dyDescent="0.25"/>
    <row r="266258" x14ac:dyDescent="0.25"/>
    <row r="266259" x14ac:dyDescent="0.25"/>
    <row r="266260" x14ac:dyDescent="0.25"/>
    <row r="266261" x14ac:dyDescent="0.25"/>
    <row r="266262" x14ac:dyDescent="0.25"/>
    <row r="266263" x14ac:dyDescent="0.25"/>
    <row r="266264" x14ac:dyDescent="0.25"/>
    <row r="266265" x14ac:dyDescent="0.25"/>
    <row r="266266" x14ac:dyDescent="0.25"/>
    <row r="266267" x14ac:dyDescent="0.25"/>
    <row r="266268" x14ac:dyDescent="0.25"/>
    <row r="266269" x14ac:dyDescent="0.25"/>
    <row r="266270" x14ac:dyDescent="0.25"/>
    <row r="266271" x14ac:dyDescent="0.25"/>
    <row r="266272" x14ac:dyDescent="0.25"/>
    <row r="266273" x14ac:dyDescent="0.25"/>
    <row r="266274" x14ac:dyDescent="0.25"/>
    <row r="266275" x14ac:dyDescent="0.25"/>
    <row r="266276" x14ac:dyDescent="0.25"/>
    <row r="266277" x14ac:dyDescent="0.25"/>
    <row r="266278" x14ac:dyDescent="0.25"/>
    <row r="266279" x14ac:dyDescent="0.25"/>
    <row r="266280" x14ac:dyDescent="0.25"/>
    <row r="266281" x14ac:dyDescent="0.25"/>
    <row r="266282" x14ac:dyDescent="0.25"/>
    <row r="266283" x14ac:dyDescent="0.25"/>
    <row r="266284" x14ac:dyDescent="0.25"/>
    <row r="266285" x14ac:dyDescent="0.25"/>
    <row r="266286" x14ac:dyDescent="0.25"/>
    <row r="266287" x14ac:dyDescent="0.25"/>
    <row r="266288" x14ac:dyDescent="0.25"/>
    <row r="266289" x14ac:dyDescent="0.25"/>
    <row r="266290" x14ac:dyDescent="0.25"/>
    <row r="266291" x14ac:dyDescent="0.25"/>
    <row r="266292" x14ac:dyDescent="0.25"/>
    <row r="266293" x14ac:dyDescent="0.25"/>
    <row r="266294" x14ac:dyDescent="0.25"/>
    <row r="266295" x14ac:dyDescent="0.25"/>
    <row r="266296" x14ac:dyDescent="0.25"/>
    <row r="266297" x14ac:dyDescent="0.25"/>
    <row r="266298" x14ac:dyDescent="0.25"/>
    <row r="266299" x14ac:dyDescent="0.25"/>
    <row r="266300" x14ac:dyDescent="0.25"/>
    <row r="266301" x14ac:dyDescent="0.25"/>
    <row r="266302" x14ac:dyDescent="0.25"/>
    <row r="266303" x14ac:dyDescent="0.25"/>
    <row r="266304" x14ac:dyDescent="0.25"/>
    <row r="266305" x14ac:dyDescent="0.25"/>
    <row r="266306" x14ac:dyDescent="0.25"/>
    <row r="266307" x14ac:dyDescent="0.25"/>
    <row r="266308" x14ac:dyDescent="0.25"/>
    <row r="266309" x14ac:dyDescent="0.25"/>
    <row r="266310" x14ac:dyDescent="0.25"/>
    <row r="266311" x14ac:dyDescent="0.25"/>
    <row r="266312" x14ac:dyDescent="0.25"/>
    <row r="266313" x14ac:dyDescent="0.25"/>
    <row r="266314" x14ac:dyDescent="0.25"/>
    <row r="266315" x14ac:dyDescent="0.25"/>
    <row r="266316" x14ac:dyDescent="0.25"/>
    <row r="266317" x14ac:dyDescent="0.25"/>
    <row r="266318" x14ac:dyDescent="0.25"/>
    <row r="266319" x14ac:dyDescent="0.25"/>
    <row r="266320" x14ac:dyDescent="0.25"/>
    <row r="266321" x14ac:dyDescent="0.25"/>
    <row r="266322" x14ac:dyDescent="0.25"/>
    <row r="266323" x14ac:dyDescent="0.25"/>
    <row r="266324" x14ac:dyDescent="0.25"/>
    <row r="266325" x14ac:dyDescent="0.25"/>
    <row r="266326" x14ac:dyDescent="0.25"/>
    <row r="266327" x14ac:dyDescent="0.25"/>
    <row r="266328" x14ac:dyDescent="0.25"/>
    <row r="266329" x14ac:dyDescent="0.25"/>
    <row r="266330" x14ac:dyDescent="0.25"/>
    <row r="266331" x14ac:dyDescent="0.25"/>
    <row r="266332" x14ac:dyDescent="0.25"/>
    <row r="266333" x14ac:dyDescent="0.25"/>
    <row r="266334" x14ac:dyDescent="0.25"/>
    <row r="266335" x14ac:dyDescent="0.25"/>
    <row r="266336" x14ac:dyDescent="0.25"/>
    <row r="266337" x14ac:dyDescent="0.25"/>
    <row r="266338" x14ac:dyDescent="0.25"/>
    <row r="266339" x14ac:dyDescent="0.25"/>
    <row r="266340" x14ac:dyDescent="0.25"/>
    <row r="266341" x14ac:dyDescent="0.25"/>
    <row r="266342" x14ac:dyDescent="0.25"/>
    <row r="266343" x14ac:dyDescent="0.25"/>
    <row r="266344" x14ac:dyDescent="0.25"/>
    <row r="266345" x14ac:dyDescent="0.25"/>
    <row r="266346" x14ac:dyDescent="0.25"/>
    <row r="266347" x14ac:dyDescent="0.25"/>
    <row r="266348" x14ac:dyDescent="0.25"/>
    <row r="266349" x14ac:dyDescent="0.25"/>
    <row r="266350" x14ac:dyDescent="0.25"/>
    <row r="266351" x14ac:dyDescent="0.25"/>
    <row r="266352" x14ac:dyDescent="0.25"/>
    <row r="266353" x14ac:dyDescent="0.25"/>
    <row r="266354" x14ac:dyDescent="0.25"/>
    <row r="266355" x14ac:dyDescent="0.25"/>
    <row r="266356" x14ac:dyDescent="0.25"/>
    <row r="266357" x14ac:dyDescent="0.25"/>
    <row r="266358" x14ac:dyDescent="0.25"/>
    <row r="266359" x14ac:dyDescent="0.25"/>
    <row r="266360" x14ac:dyDescent="0.25"/>
    <row r="266361" x14ac:dyDescent="0.25"/>
    <row r="266362" x14ac:dyDescent="0.25"/>
    <row r="266363" x14ac:dyDescent="0.25"/>
    <row r="266364" x14ac:dyDescent="0.25"/>
    <row r="266365" x14ac:dyDescent="0.25"/>
    <row r="266366" x14ac:dyDescent="0.25"/>
    <row r="266367" x14ac:dyDescent="0.25"/>
    <row r="266368" x14ac:dyDescent="0.25"/>
    <row r="266369" x14ac:dyDescent="0.25"/>
    <row r="266370" x14ac:dyDescent="0.25"/>
    <row r="266371" x14ac:dyDescent="0.25"/>
    <row r="266372" x14ac:dyDescent="0.25"/>
    <row r="266373" x14ac:dyDescent="0.25"/>
    <row r="266374" x14ac:dyDescent="0.25"/>
    <row r="266375" x14ac:dyDescent="0.25"/>
    <row r="266376" x14ac:dyDescent="0.25"/>
    <row r="266377" x14ac:dyDescent="0.25"/>
    <row r="266378" x14ac:dyDescent="0.25"/>
    <row r="266379" x14ac:dyDescent="0.25"/>
    <row r="266380" x14ac:dyDescent="0.25"/>
    <row r="266381" x14ac:dyDescent="0.25"/>
    <row r="266382" x14ac:dyDescent="0.25"/>
    <row r="266383" x14ac:dyDescent="0.25"/>
    <row r="266384" x14ac:dyDescent="0.25"/>
    <row r="266385" x14ac:dyDescent="0.25"/>
    <row r="266386" x14ac:dyDescent="0.25"/>
    <row r="266387" x14ac:dyDescent="0.25"/>
    <row r="266388" x14ac:dyDescent="0.25"/>
    <row r="266389" x14ac:dyDescent="0.25"/>
    <row r="266390" x14ac:dyDescent="0.25"/>
    <row r="266391" x14ac:dyDescent="0.25"/>
    <row r="266392" x14ac:dyDescent="0.25"/>
    <row r="266393" x14ac:dyDescent="0.25"/>
    <row r="266394" x14ac:dyDescent="0.25"/>
    <row r="266395" x14ac:dyDescent="0.25"/>
    <row r="266396" x14ac:dyDescent="0.25"/>
    <row r="266397" x14ac:dyDescent="0.25"/>
    <row r="266398" x14ac:dyDescent="0.25"/>
    <row r="266399" x14ac:dyDescent="0.25"/>
    <row r="266400" x14ac:dyDescent="0.25"/>
    <row r="266401" x14ac:dyDescent="0.25"/>
    <row r="266402" x14ac:dyDescent="0.25"/>
    <row r="266403" x14ac:dyDescent="0.25"/>
    <row r="266404" x14ac:dyDescent="0.25"/>
    <row r="266405" x14ac:dyDescent="0.25"/>
    <row r="266406" x14ac:dyDescent="0.25"/>
    <row r="266407" x14ac:dyDescent="0.25"/>
    <row r="266408" x14ac:dyDescent="0.25"/>
    <row r="266409" x14ac:dyDescent="0.25"/>
    <row r="266410" x14ac:dyDescent="0.25"/>
    <row r="266411" x14ac:dyDescent="0.25"/>
    <row r="266412" x14ac:dyDescent="0.25"/>
    <row r="266413" x14ac:dyDescent="0.25"/>
    <row r="266414" x14ac:dyDescent="0.25"/>
    <row r="266415" x14ac:dyDescent="0.25"/>
    <row r="266416" x14ac:dyDescent="0.25"/>
    <row r="266417" x14ac:dyDescent="0.25"/>
    <row r="266418" x14ac:dyDescent="0.25"/>
    <row r="266419" x14ac:dyDescent="0.25"/>
    <row r="266420" x14ac:dyDescent="0.25"/>
    <row r="266421" x14ac:dyDescent="0.25"/>
    <row r="266422" x14ac:dyDescent="0.25"/>
    <row r="266423" x14ac:dyDescent="0.25"/>
    <row r="266424" x14ac:dyDescent="0.25"/>
    <row r="266425" x14ac:dyDescent="0.25"/>
    <row r="266426" x14ac:dyDescent="0.25"/>
    <row r="266427" x14ac:dyDescent="0.25"/>
    <row r="266428" x14ac:dyDescent="0.25"/>
    <row r="266429" x14ac:dyDescent="0.25"/>
    <row r="266430" x14ac:dyDescent="0.25"/>
    <row r="266431" x14ac:dyDescent="0.25"/>
    <row r="266432" x14ac:dyDescent="0.25"/>
    <row r="266433" x14ac:dyDescent="0.25"/>
    <row r="266434" x14ac:dyDescent="0.25"/>
    <row r="266435" x14ac:dyDescent="0.25"/>
    <row r="266436" x14ac:dyDescent="0.25"/>
    <row r="266437" x14ac:dyDescent="0.25"/>
    <row r="266438" x14ac:dyDescent="0.25"/>
    <row r="266439" x14ac:dyDescent="0.25"/>
    <row r="266440" x14ac:dyDescent="0.25"/>
    <row r="266441" x14ac:dyDescent="0.25"/>
    <row r="266442" x14ac:dyDescent="0.25"/>
    <row r="266443" x14ac:dyDescent="0.25"/>
    <row r="266444" x14ac:dyDescent="0.25"/>
    <row r="266445" x14ac:dyDescent="0.25"/>
    <row r="266446" x14ac:dyDescent="0.25"/>
    <row r="266447" x14ac:dyDescent="0.25"/>
    <row r="266448" x14ac:dyDescent="0.25"/>
    <row r="266449" x14ac:dyDescent="0.25"/>
    <row r="266450" x14ac:dyDescent="0.25"/>
    <row r="266451" x14ac:dyDescent="0.25"/>
    <row r="266452" x14ac:dyDescent="0.25"/>
    <row r="266453" x14ac:dyDescent="0.25"/>
    <row r="266454" x14ac:dyDescent="0.25"/>
    <row r="266455" x14ac:dyDescent="0.25"/>
    <row r="266456" x14ac:dyDescent="0.25"/>
    <row r="266457" x14ac:dyDescent="0.25"/>
    <row r="266458" x14ac:dyDescent="0.25"/>
    <row r="266459" x14ac:dyDescent="0.25"/>
    <row r="266460" x14ac:dyDescent="0.25"/>
    <row r="266461" x14ac:dyDescent="0.25"/>
    <row r="266462" x14ac:dyDescent="0.25"/>
    <row r="266463" x14ac:dyDescent="0.25"/>
    <row r="266464" x14ac:dyDescent="0.25"/>
    <row r="266465" x14ac:dyDescent="0.25"/>
    <row r="266466" x14ac:dyDescent="0.25"/>
    <row r="266467" x14ac:dyDescent="0.25"/>
    <row r="266468" x14ac:dyDescent="0.25"/>
    <row r="266469" x14ac:dyDescent="0.25"/>
    <row r="266470" x14ac:dyDescent="0.25"/>
    <row r="266471" x14ac:dyDescent="0.25"/>
    <row r="266472" x14ac:dyDescent="0.25"/>
    <row r="266473" x14ac:dyDescent="0.25"/>
    <row r="266474" x14ac:dyDescent="0.25"/>
    <row r="266475" x14ac:dyDescent="0.25"/>
    <row r="266476" x14ac:dyDescent="0.25"/>
    <row r="266477" x14ac:dyDescent="0.25"/>
    <row r="266478" x14ac:dyDescent="0.25"/>
    <row r="266479" x14ac:dyDescent="0.25"/>
    <row r="266480" x14ac:dyDescent="0.25"/>
    <row r="266481" x14ac:dyDescent="0.25"/>
    <row r="266482" x14ac:dyDescent="0.25"/>
    <row r="266483" x14ac:dyDescent="0.25"/>
    <row r="266484" x14ac:dyDescent="0.25"/>
    <row r="266485" x14ac:dyDescent="0.25"/>
    <row r="266486" x14ac:dyDescent="0.25"/>
    <row r="266487" x14ac:dyDescent="0.25"/>
    <row r="266488" x14ac:dyDescent="0.25"/>
    <row r="266489" x14ac:dyDescent="0.25"/>
    <row r="266490" x14ac:dyDescent="0.25"/>
    <row r="266491" x14ac:dyDescent="0.25"/>
    <row r="266492" x14ac:dyDescent="0.25"/>
    <row r="266493" x14ac:dyDescent="0.25"/>
    <row r="266494" x14ac:dyDescent="0.25"/>
    <row r="266495" x14ac:dyDescent="0.25"/>
    <row r="266496" x14ac:dyDescent="0.25"/>
    <row r="266497" x14ac:dyDescent="0.25"/>
    <row r="266498" x14ac:dyDescent="0.25"/>
    <row r="266499" x14ac:dyDescent="0.25"/>
    <row r="266500" x14ac:dyDescent="0.25"/>
    <row r="266501" x14ac:dyDescent="0.25"/>
    <row r="266502" x14ac:dyDescent="0.25"/>
    <row r="266503" x14ac:dyDescent="0.25"/>
    <row r="266504" x14ac:dyDescent="0.25"/>
    <row r="266505" x14ac:dyDescent="0.25"/>
    <row r="266506" x14ac:dyDescent="0.25"/>
    <row r="266507" x14ac:dyDescent="0.25"/>
    <row r="266508" x14ac:dyDescent="0.25"/>
    <row r="266509" x14ac:dyDescent="0.25"/>
    <row r="266510" x14ac:dyDescent="0.25"/>
    <row r="266511" x14ac:dyDescent="0.25"/>
    <row r="266512" x14ac:dyDescent="0.25"/>
    <row r="266513" x14ac:dyDescent="0.25"/>
    <row r="266514" x14ac:dyDescent="0.25"/>
    <row r="266515" x14ac:dyDescent="0.25"/>
    <row r="266516" x14ac:dyDescent="0.25"/>
    <row r="266517" x14ac:dyDescent="0.25"/>
    <row r="266518" x14ac:dyDescent="0.25"/>
    <row r="266519" x14ac:dyDescent="0.25"/>
    <row r="266520" x14ac:dyDescent="0.25"/>
    <row r="266521" x14ac:dyDescent="0.25"/>
    <row r="266522" x14ac:dyDescent="0.25"/>
    <row r="266523" x14ac:dyDescent="0.25"/>
    <row r="266524" x14ac:dyDescent="0.25"/>
    <row r="266525" x14ac:dyDescent="0.25"/>
    <row r="266526" x14ac:dyDescent="0.25"/>
    <row r="266527" x14ac:dyDescent="0.25"/>
    <row r="266528" x14ac:dyDescent="0.25"/>
    <row r="266529" x14ac:dyDescent="0.25"/>
    <row r="266530" x14ac:dyDescent="0.25"/>
    <row r="266531" x14ac:dyDescent="0.25"/>
    <row r="266532" x14ac:dyDescent="0.25"/>
    <row r="266533" x14ac:dyDescent="0.25"/>
    <row r="266534" x14ac:dyDescent="0.25"/>
    <row r="266535" x14ac:dyDescent="0.25"/>
    <row r="266536" x14ac:dyDescent="0.25"/>
    <row r="266537" x14ac:dyDescent="0.25"/>
    <row r="266538" x14ac:dyDescent="0.25"/>
    <row r="266539" x14ac:dyDescent="0.25"/>
    <row r="266540" x14ac:dyDescent="0.25"/>
    <row r="266541" x14ac:dyDescent="0.25"/>
    <row r="266542" x14ac:dyDescent="0.25"/>
    <row r="266543" x14ac:dyDescent="0.25"/>
    <row r="266544" x14ac:dyDescent="0.25"/>
    <row r="266545" x14ac:dyDescent="0.25"/>
    <row r="266546" x14ac:dyDescent="0.25"/>
    <row r="266547" x14ac:dyDescent="0.25"/>
    <row r="266548" x14ac:dyDescent="0.25"/>
    <row r="266549" x14ac:dyDescent="0.25"/>
    <row r="266550" x14ac:dyDescent="0.25"/>
    <row r="266551" x14ac:dyDescent="0.25"/>
    <row r="266552" x14ac:dyDescent="0.25"/>
    <row r="266553" x14ac:dyDescent="0.25"/>
    <row r="266554" x14ac:dyDescent="0.25"/>
    <row r="266555" x14ac:dyDescent="0.25"/>
    <row r="266556" x14ac:dyDescent="0.25"/>
    <row r="266557" x14ac:dyDescent="0.25"/>
    <row r="266558" x14ac:dyDescent="0.25"/>
    <row r="266559" x14ac:dyDescent="0.25"/>
    <row r="266560" x14ac:dyDescent="0.25"/>
    <row r="266561" x14ac:dyDescent="0.25"/>
    <row r="266562" x14ac:dyDescent="0.25"/>
    <row r="266563" x14ac:dyDescent="0.25"/>
    <row r="266564" x14ac:dyDescent="0.25"/>
    <row r="266565" x14ac:dyDescent="0.25"/>
    <row r="266566" x14ac:dyDescent="0.25"/>
    <row r="266567" x14ac:dyDescent="0.25"/>
    <row r="266568" x14ac:dyDescent="0.25"/>
    <row r="266569" x14ac:dyDescent="0.25"/>
    <row r="266570" x14ac:dyDescent="0.25"/>
    <row r="266571" x14ac:dyDescent="0.25"/>
    <row r="266572" x14ac:dyDescent="0.25"/>
    <row r="266573" x14ac:dyDescent="0.25"/>
    <row r="266574" x14ac:dyDescent="0.25"/>
    <row r="266575" x14ac:dyDescent="0.25"/>
    <row r="266576" x14ac:dyDescent="0.25"/>
    <row r="266577" x14ac:dyDescent="0.25"/>
    <row r="266578" x14ac:dyDescent="0.25"/>
    <row r="266579" x14ac:dyDescent="0.25"/>
    <row r="266580" x14ac:dyDescent="0.25"/>
    <row r="266581" x14ac:dyDescent="0.25"/>
    <row r="266582" x14ac:dyDescent="0.25"/>
    <row r="266583" x14ac:dyDescent="0.25"/>
    <row r="266584" x14ac:dyDescent="0.25"/>
    <row r="266585" x14ac:dyDescent="0.25"/>
    <row r="266586" x14ac:dyDescent="0.25"/>
    <row r="266587" x14ac:dyDescent="0.25"/>
    <row r="266588" x14ac:dyDescent="0.25"/>
    <row r="266589" x14ac:dyDescent="0.25"/>
    <row r="266590" x14ac:dyDescent="0.25"/>
    <row r="266591" x14ac:dyDescent="0.25"/>
    <row r="266592" x14ac:dyDescent="0.25"/>
    <row r="266593" x14ac:dyDescent="0.25"/>
    <row r="266594" x14ac:dyDescent="0.25"/>
    <row r="266595" x14ac:dyDescent="0.25"/>
    <row r="266596" x14ac:dyDescent="0.25"/>
    <row r="266597" x14ac:dyDescent="0.25"/>
    <row r="266598" x14ac:dyDescent="0.25"/>
    <row r="266599" x14ac:dyDescent="0.25"/>
    <row r="266600" x14ac:dyDescent="0.25"/>
    <row r="266601" x14ac:dyDescent="0.25"/>
    <row r="266602" x14ac:dyDescent="0.25"/>
    <row r="266603" x14ac:dyDescent="0.25"/>
    <row r="266604" x14ac:dyDescent="0.25"/>
    <row r="266605" x14ac:dyDescent="0.25"/>
    <row r="266606" x14ac:dyDescent="0.25"/>
    <row r="266607" x14ac:dyDescent="0.25"/>
    <row r="266608" x14ac:dyDescent="0.25"/>
    <row r="266609" x14ac:dyDescent="0.25"/>
    <row r="266610" x14ac:dyDescent="0.25"/>
    <row r="266611" x14ac:dyDescent="0.25"/>
    <row r="266612" x14ac:dyDescent="0.25"/>
    <row r="266613" x14ac:dyDescent="0.25"/>
    <row r="266614" x14ac:dyDescent="0.25"/>
    <row r="266615" x14ac:dyDescent="0.25"/>
    <row r="266616" x14ac:dyDescent="0.25"/>
    <row r="266617" x14ac:dyDescent="0.25"/>
    <row r="266618" x14ac:dyDescent="0.25"/>
    <row r="266619" x14ac:dyDescent="0.25"/>
    <row r="266620" x14ac:dyDescent="0.25"/>
    <row r="266621" x14ac:dyDescent="0.25"/>
    <row r="266622" x14ac:dyDescent="0.25"/>
    <row r="266623" x14ac:dyDescent="0.25"/>
    <row r="266624" x14ac:dyDescent="0.25"/>
    <row r="266625" x14ac:dyDescent="0.25"/>
    <row r="266626" x14ac:dyDescent="0.25"/>
    <row r="266627" x14ac:dyDescent="0.25"/>
    <row r="266628" x14ac:dyDescent="0.25"/>
    <row r="266629" x14ac:dyDescent="0.25"/>
    <row r="266630" x14ac:dyDescent="0.25"/>
    <row r="266631" x14ac:dyDescent="0.25"/>
    <row r="266632" x14ac:dyDescent="0.25"/>
    <row r="266633" x14ac:dyDescent="0.25"/>
    <row r="266634" x14ac:dyDescent="0.25"/>
    <row r="266635" x14ac:dyDescent="0.25"/>
    <row r="266636" x14ac:dyDescent="0.25"/>
    <row r="266637" x14ac:dyDescent="0.25"/>
    <row r="266638" x14ac:dyDescent="0.25"/>
    <row r="266639" x14ac:dyDescent="0.25"/>
    <row r="266640" x14ac:dyDescent="0.25"/>
    <row r="266641" x14ac:dyDescent="0.25"/>
    <row r="266642" x14ac:dyDescent="0.25"/>
    <row r="266643" x14ac:dyDescent="0.25"/>
    <row r="266644" x14ac:dyDescent="0.25"/>
    <row r="266645" x14ac:dyDescent="0.25"/>
    <row r="266646" x14ac:dyDescent="0.25"/>
    <row r="266647" x14ac:dyDescent="0.25"/>
    <row r="266648" x14ac:dyDescent="0.25"/>
    <row r="266649" x14ac:dyDescent="0.25"/>
    <row r="266650" x14ac:dyDescent="0.25"/>
    <row r="266651" x14ac:dyDescent="0.25"/>
    <row r="266652" x14ac:dyDescent="0.25"/>
    <row r="266653" x14ac:dyDescent="0.25"/>
    <row r="266654" x14ac:dyDescent="0.25"/>
    <row r="266655" x14ac:dyDescent="0.25"/>
    <row r="266656" x14ac:dyDescent="0.25"/>
    <row r="266657" x14ac:dyDescent="0.25"/>
    <row r="266658" x14ac:dyDescent="0.25"/>
    <row r="266659" x14ac:dyDescent="0.25"/>
    <row r="266660" x14ac:dyDescent="0.25"/>
    <row r="266661" x14ac:dyDescent="0.25"/>
    <row r="266662" x14ac:dyDescent="0.25"/>
    <row r="266663" x14ac:dyDescent="0.25"/>
    <row r="266664" x14ac:dyDescent="0.25"/>
    <row r="266665" x14ac:dyDescent="0.25"/>
    <row r="266666" x14ac:dyDescent="0.25"/>
    <row r="266667" x14ac:dyDescent="0.25"/>
    <row r="266668" x14ac:dyDescent="0.25"/>
    <row r="266669" x14ac:dyDescent="0.25"/>
    <row r="266670" x14ac:dyDescent="0.25"/>
    <row r="266671" x14ac:dyDescent="0.25"/>
    <row r="266672" x14ac:dyDescent="0.25"/>
    <row r="266673" x14ac:dyDescent="0.25"/>
    <row r="266674" x14ac:dyDescent="0.25"/>
    <row r="266675" x14ac:dyDescent="0.25"/>
    <row r="266676" x14ac:dyDescent="0.25"/>
    <row r="266677" x14ac:dyDescent="0.25"/>
    <row r="266678" x14ac:dyDescent="0.25"/>
    <row r="266679" x14ac:dyDescent="0.25"/>
    <row r="266680" x14ac:dyDescent="0.25"/>
    <row r="266681" x14ac:dyDescent="0.25"/>
    <row r="266682" x14ac:dyDescent="0.25"/>
    <row r="266683" x14ac:dyDescent="0.25"/>
    <row r="266684" x14ac:dyDescent="0.25"/>
    <row r="266685" x14ac:dyDescent="0.25"/>
    <row r="266686" x14ac:dyDescent="0.25"/>
    <row r="266687" x14ac:dyDescent="0.25"/>
    <row r="266688" x14ac:dyDescent="0.25"/>
    <row r="266689" x14ac:dyDescent="0.25"/>
    <row r="266690" x14ac:dyDescent="0.25"/>
    <row r="266691" x14ac:dyDescent="0.25"/>
    <row r="266692" x14ac:dyDescent="0.25"/>
    <row r="266693" x14ac:dyDescent="0.25"/>
    <row r="266694" x14ac:dyDescent="0.25"/>
    <row r="266695" x14ac:dyDescent="0.25"/>
    <row r="266696" x14ac:dyDescent="0.25"/>
    <row r="266697" x14ac:dyDescent="0.25"/>
    <row r="266698" x14ac:dyDescent="0.25"/>
    <row r="266699" x14ac:dyDescent="0.25"/>
    <row r="266700" x14ac:dyDescent="0.25"/>
    <row r="266701" x14ac:dyDescent="0.25"/>
    <row r="266702" x14ac:dyDescent="0.25"/>
    <row r="266703" x14ac:dyDescent="0.25"/>
    <row r="266704" x14ac:dyDescent="0.25"/>
    <row r="266705" x14ac:dyDescent="0.25"/>
    <row r="266706" x14ac:dyDescent="0.25"/>
    <row r="266707" x14ac:dyDescent="0.25"/>
    <row r="266708" x14ac:dyDescent="0.25"/>
    <row r="266709" x14ac:dyDescent="0.25"/>
    <row r="266710" x14ac:dyDescent="0.25"/>
    <row r="266711" x14ac:dyDescent="0.25"/>
    <row r="266712" x14ac:dyDescent="0.25"/>
    <row r="266713" x14ac:dyDescent="0.25"/>
    <row r="266714" x14ac:dyDescent="0.25"/>
    <row r="266715" x14ac:dyDescent="0.25"/>
    <row r="266716" x14ac:dyDescent="0.25"/>
    <row r="266717" x14ac:dyDescent="0.25"/>
    <row r="266718" x14ac:dyDescent="0.25"/>
    <row r="266719" x14ac:dyDescent="0.25"/>
    <row r="266720" x14ac:dyDescent="0.25"/>
    <row r="266721" x14ac:dyDescent="0.25"/>
    <row r="266722" x14ac:dyDescent="0.25"/>
    <row r="266723" x14ac:dyDescent="0.25"/>
    <row r="266724" x14ac:dyDescent="0.25"/>
    <row r="266725" x14ac:dyDescent="0.25"/>
    <row r="266726" x14ac:dyDescent="0.25"/>
    <row r="266727" x14ac:dyDescent="0.25"/>
    <row r="266728" x14ac:dyDescent="0.25"/>
    <row r="266729" x14ac:dyDescent="0.25"/>
    <row r="266730" x14ac:dyDescent="0.25"/>
    <row r="266731" x14ac:dyDescent="0.25"/>
    <row r="266732" x14ac:dyDescent="0.25"/>
    <row r="266733" x14ac:dyDescent="0.25"/>
    <row r="266734" x14ac:dyDescent="0.25"/>
    <row r="266735" x14ac:dyDescent="0.25"/>
    <row r="266736" x14ac:dyDescent="0.25"/>
    <row r="266737" x14ac:dyDescent="0.25"/>
    <row r="266738" x14ac:dyDescent="0.25"/>
    <row r="266739" x14ac:dyDescent="0.25"/>
    <row r="266740" x14ac:dyDescent="0.25"/>
    <row r="266741" x14ac:dyDescent="0.25"/>
    <row r="266742" x14ac:dyDescent="0.25"/>
    <row r="266743" x14ac:dyDescent="0.25"/>
    <row r="266744" x14ac:dyDescent="0.25"/>
    <row r="266745" x14ac:dyDescent="0.25"/>
    <row r="266746" x14ac:dyDescent="0.25"/>
    <row r="266747" x14ac:dyDescent="0.25"/>
    <row r="266748" x14ac:dyDescent="0.25"/>
    <row r="266749" x14ac:dyDescent="0.25"/>
    <row r="266750" x14ac:dyDescent="0.25"/>
    <row r="266751" x14ac:dyDescent="0.25"/>
    <row r="266752" x14ac:dyDescent="0.25"/>
    <row r="266753" x14ac:dyDescent="0.25"/>
    <row r="266754" x14ac:dyDescent="0.25"/>
    <row r="266755" x14ac:dyDescent="0.25"/>
    <row r="266756" x14ac:dyDescent="0.25"/>
    <row r="266757" x14ac:dyDescent="0.25"/>
    <row r="266758" x14ac:dyDescent="0.25"/>
    <row r="266759" x14ac:dyDescent="0.25"/>
    <row r="266760" x14ac:dyDescent="0.25"/>
    <row r="266761" x14ac:dyDescent="0.25"/>
    <row r="266762" x14ac:dyDescent="0.25"/>
    <row r="266763" x14ac:dyDescent="0.25"/>
    <row r="266764" x14ac:dyDescent="0.25"/>
    <row r="266765" x14ac:dyDescent="0.25"/>
    <row r="266766" x14ac:dyDescent="0.25"/>
    <row r="266767" x14ac:dyDescent="0.25"/>
    <row r="266768" x14ac:dyDescent="0.25"/>
    <row r="266769" x14ac:dyDescent="0.25"/>
    <row r="266770" x14ac:dyDescent="0.25"/>
    <row r="266771" x14ac:dyDescent="0.25"/>
    <row r="266772" x14ac:dyDescent="0.25"/>
    <row r="266773" x14ac:dyDescent="0.25"/>
    <row r="266774" x14ac:dyDescent="0.25"/>
    <row r="266775" x14ac:dyDescent="0.25"/>
    <row r="266776" x14ac:dyDescent="0.25"/>
    <row r="266777" x14ac:dyDescent="0.25"/>
    <row r="266778" x14ac:dyDescent="0.25"/>
    <row r="266779" x14ac:dyDescent="0.25"/>
    <row r="266780" x14ac:dyDescent="0.25"/>
    <row r="266781" x14ac:dyDescent="0.25"/>
    <row r="266782" x14ac:dyDescent="0.25"/>
    <row r="266783" x14ac:dyDescent="0.25"/>
    <row r="266784" x14ac:dyDescent="0.25"/>
    <row r="266785" x14ac:dyDescent="0.25"/>
    <row r="266786" x14ac:dyDescent="0.25"/>
    <row r="266787" x14ac:dyDescent="0.25"/>
    <row r="266788" x14ac:dyDescent="0.25"/>
    <row r="266789" x14ac:dyDescent="0.25"/>
    <row r="266790" x14ac:dyDescent="0.25"/>
    <row r="266791" x14ac:dyDescent="0.25"/>
    <row r="266792" x14ac:dyDescent="0.25"/>
    <row r="266793" x14ac:dyDescent="0.25"/>
    <row r="266794" x14ac:dyDescent="0.25"/>
    <row r="266795" x14ac:dyDescent="0.25"/>
    <row r="266796" x14ac:dyDescent="0.25"/>
    <row r="266797" x14ac:dyDescent="0.25"/>
    <row r="266798" x14ac:dyDescent="0.25"/>
    <row r="266799" x14ac:dyDescent="0.25"/>
    <row r="266800" x14ac:dyDescent="0.25"/>
    <row r="266801" x14ac:dyDescent="0.25"/>
    <row r="266802" x14ac:dyDescent="0.25"/>
    <row r="266803" x14ac:dyDescent="0.25"/>
    <row r="266804" x14ac:dyDescent="0.25"/>
    <row r="266805" x14ac:dyDescent="0.25"/>
    <row r="266806" x14ac:dyDescent="0.25"/>
    <row r="266807" x14ac:dyDescent="0.25"/>
    <row r="266808" x14ac:dyDescent="0.25"/>
    <row r="266809" x14ac:dyDescent="0.25"/>
    <row r="266810" x14ac:dyDescent="0.25"/>
    <row r="266811" x14ac:dyDescent="0.25"/>
    <row r="266812" x14ac:dyDescent="0.25"/>
    <row r="266813" x14ac:dyDescent="0.25"/>
    <row r="266814" x14ac:dyDescent="0.25"/>
    <row r="266815" x14ac:dyDescent="0.25"/>
    <row r="266816" x14ac:dyDescent="0.25"/>
    <row r="266817" x14ac:dyDescent="0.25"/>
    <row r="266818" x14ac:dyDescent="0.25"/>
    <row r="266819" x14ac:dyDescent="0.25"/>
    <row r="266820" x14ac:dyDescent="0.25"/>
    <row r="266821" x14ac:dyDescent="0.25"/>
    <row r="266822" x14ac:dyDescent="0.25"/>
    <row r="266823" x14ac:dyDescent="0.25"/>
    <row r="266824" x14ac:dyDescent="0.25"/>
    <row r="266825" x14ac:dyDescent="0.25"/>
    <row r="266826" x14ac:dyDescent="0.25"/>
    <row r="266827" x14ac:dyDescent="0.25"/>
    <row r="266828" x14ac:dyDescent="0.25"/>
    <row r="266829" x14ac:dyDescent="0.25"/>
    <row r="266830" x14ac:dyDescent="0.25"/>
    <row r="266831" x14ac:dyDescent="0.25"/>
    <row r="266832" x14ac:dyDescent="0.25"/>
    <row r="266833" x14ac:dyDescent="0.25"/>
    <row r="266834" x14ac:dyDescent="0.25"/>
    <row r="266835" x14ac:dyDescent="0.25"/>
    <row r="266836" x14ac:dyDescent="0.25"/>
    <row r="266837" x14ac:dyDescent="0.25"/>
    <row r="266838" x14ac:dyDescent="0.25"/>
    <row r="266839" x14ac:dyDescent="0.25"/>
    <row r="266840" x14ac:dyDescent="0.25"/>
    <row r="266841" x14ac:dyDescent="0.25"/>
    <row r="266842" x14ac:dyDescent="0.25"/>
    <row r="266843" x14ac:dyDescent="0.25"/>
    <row r="266844" x14ac:dyDescent="0.25"/>
    <row r="266845" x14ac:dyDescent="0.25"/>
    <row r="266846" x14ac:dyDescent="0.25"/>
    <row r="266847" x14ac:dyDescent="0.25"/>
    <row r="266848" x14ac:dyDescent="0.25"/>
    <row r="266849" x14ac:dyDescent="0.25"/>
    <row r="266850" x14ac:dyDescent="0.25"/>
    <row r="266851" x14ac:dyDescent="0.25"/>
    <row r="266852" x14ac:dyDescent="0.25"/>
    <row r="266853" x14ac:dyDescent="0.25"/>
    <row r="266854" x14ac:dyDescent="0.25"/>
    <row r="266855" x14ac:dyDescent="0.25"/>
    <row r="266856" x14ac:dyDescent="0.25"/>
    <row r="266857" x14ac:dyDescent="0.25"/>
    <row r="266858" x14ac:dyDescent="0.25"/>
    <row r="266859" x14ac:dyDescent="0.25"/>
    <row r="266860" x14ac:dyDescent="0.25"/>
    <row r="266861" x14ac:dyDescent="0.25"/>
    <row r="266862" x14ac:dyDescent="0.25"/>
    <row r="266863" x14ac:dyDescent="0.25"/>
    <row r="266864" x14ac:dyDescent="0.25"/>
    <row r="266865" x14ac:dyDescent="0.25"/>
    <row r="266866" x14ac:dyDescent="0.25"/>
    <row r="266867" x14ac:dyDescent="0.25"/>
    <row r="266868" x14ac:dyDescent="0.25"/>
    <row r="266869" x14ac:dyDescent="0.25"/>
    <row r="266870" x14ac:dyDescent="0.25"/>
    <row r="266871" x14ac:dyDescent="0.25"/>
    <row r="266872" x14ac:dyDescent="0.25"/>
    <row r="266873" x14ac:dyDescent="0.25"/>
    <row r="266874" x14ac:dyDescent="0.25"/>
    <row r="266875" x14ac:dyDescent="0.25"/>
    <row r="266876" x14ac:dyDescent="0.25"/>
    <row r="266877" x14ac:dyDescent="0.25"/>
    <row r="266878" x14ac:dyDescent="0.25"/>
    <row r="266879" x14ac:dyDescent="0.25"/>
    <row r="266880" x14ac:dyDescent="0.25"/>
    <row r="266881" x14ac:dyDescent="0.25"/>
    <row r="266882" x14ac:dyDescent="0.25"/>
    <row r="266883" x14ac:dyDescent="0.25"/>
    <row r="266884" x14ac:dyDescent="0.25"/>
    <row r="266885" x14ac:dyDescent="0.25"/>
    <row r="266886" x14ac:dyDescent="0.25"/>
    <row r="266887" x14ac:dyDescent="0.25"/>
    <row r="266888" x14ac:dyDescent="0.25"/>
    <row r="266889" x14ac:dyDescent="0.25"/>
    <row r="266890" x14ac:dyDescent="0.25"/>
    <row r="266891" x14ac:dyDescent="0.25"/>
    <row r="266892" x14ac:dyDescent="0.25"/>
    <row r="266893" x14ac:dyDescent="0.25"/>
    <row r="266894" x14ac:dyDescent="0.25"/>
    <row r="266895" x14ac:dyDescent="0.25"/>
    <row r="266896" x14ac:dyDescent="0.25"/>
    <row r="266897" x14ac:dyDescent="0.25"/>
    <row r="266898" x14ac:dyDescent="0.25"/>
    <row r="266899" x14ac:dyDescent="0.25"/>
    <row r="266900" x14ac:dyDescent="0.25"/>
    <row r="266901" x14ac:dyDescent="0.25"/>
    <row r="266902" x14ac:dyDescent="0.25"/>
    <row r="266903" x14ac:dyDescent="0.25"/>
    <row r="266904" x14ac:dyDescent="0.25"/>
    <row r="266905" x14ac:dyDescent="0.25"/>
    <row r="266906" x14ac:dyDescent="0.25"/>
    <row r="266907" x14ac:dyDescent="0.25"/>
    <row r="266908" x14ac:dyDescent="0.25"/>
    <row r="266909" x14ac:dyDescent="0.25"/>
    <row r="266910" x14ac:dyDescent="0.25"/>
    <row r="266911" x14ac:dyDescent="0.25"/>
    <row r="266912" x14ac:dyDescent="0.25"/>
    <row r="266913" x14ac:dyDescent="0.25"/>
    <row r="266914" x14ac:dyDescent="0.25"/>
    <row r="266915" x14ac:dyDescent="0.25"/>
    <row r="266916" x14ac:dyDescent="0.25"/>
    <row r="266917" x14ac:dyDescent="0.25"/>
    <row r="266918" x14ac:dyDescent="0.25"/>
    <row r="266919" x14ac:dyDescent="0.25"/>
    <row r="266920" x14ac:dyDescent="0.25"/>
    <row r="266921" x14ac:dyDescent="0.25"/>
    <row r="266922" x14ac:dyDescent="0.25"/>
    <row r="266923" x14ac:dyDescent="0.25"/>
    <row r="266924" x14ac:dyDescent="0.25"/>
    <row r="266925" x14ac:dyDescent="0.25"/>
    <row r="266926" x14ac:dyDescent="0.25"/>
    <row r="266927" x14ac:dyDescent="0.25"/>
    <row r="266928" x14ac:dyDescent="0.25"/>
    <row r="266929" x14ac:dyDescent="0.25"/>
    <row r="266930" x14ac:dyDescent="0.25"/>
    <row r="266931" x14ac:dyDescent="0.25"/>
    <row r="266932" x14ac:dyDescent="0.25"/>
    <row r="266933" x14ac:dyDescent="0.25"/>
    <row r="266934" x14ac:dyDescent="0.25"/>
    <row r="266935" x14ac:dyDescent="0.25"/>
    <row r="266936" x14ac:dyDescent="0.25"/>
    <row r="266937" x14ac:dyDescent="0.25"/>
    <row r="266938" x14ac:dyDescent="0.25"/>
    <row r="266939" x14ac:dyDescent="0.25"/>
    <row r="266940" x14ac:dyDescent="0.25"/>
    <row r="266941" x14ac:dyDescent="0.25"/>
    <row r="266942" x14ac:dyDescent="0.25"/>
    <row r="266943" x14ac:dyDescent="0.25"/>
    <row r="266944" x14ac:dyDescent="0.25"/>
    <row r="266945" x14ac:dyDescent="0.25"/>
    <row r="266946" x14ac:dyDescent="0.25"/>
    <row r="266947" x14ac:dyDescent="0.25"/>
    <row r="266948" x14ac:dyDescent="0.25"/>
    <row r="266949" x14ac:dyDescent="0.25"/>
    <row r="266950" x14ac:dyDescent="0.25"/>
    <row r="266951" x14ac:dyDescent="0.25"/>
    <row r="266952" x14ac:dyDescent="0.25"/>
    <row r="266953" x14ac:dyDescent="0.25"/>
    <row r="266954" x14ac:dyDescent="0.25"/>
    <row r="266955" x14ac:dyDescent="0.25"/>
    <row r="266956" x14ac:dyDescent="0.25"/>
    <row r="266957" x14ac:dyDescent="0.25"/>
    <row r="266958" x14ac:dyDescent="0.25"/>
    <row r="266959" x14ac:dyDescent="0.25"/>
    <row r="266960" x14ac:dyDescent="0.25"/>
    <row r="266961" x14ac:dyDescent="0.25"/>
    <row r="266962" x14ac:dyDescent="0.25"/>
    <row r="266963" x14ac:dyDescent="0.25"/>
    <row r="266964" x14ac:dyDescent="0.25"/>
    <row r="266965" x14ac:dyDescent="0.25"/>
    <row r="266966" x14ac:dyDescent="0.25"/>
    <row r="266967" x14ac:dyDescent="0.25"/>
    <row r="266968" x14ac:dyDescent="0.25"/>
    <row r="266969" x14ac:dyDescent="0.25"/>
    <row r="266970" x14ac:dyDescent="0.25"/>
    <row r="266971" x14ac:dyDescent="0.25"/>
    <row r="266972" x14ac:dyDescent="0.25"/>
    <row r="266973" x14ac:dyDescent="0.25"/>
    <row r="266974" x14ac:dyDescent="0.25"/>
    <row r="266975" x14ac:dyDescent="0.25"/>
    <row r="266976" x14ac:dyDescent="0.25"/>
    <row r="266977" x14ac:dyDescent="0.25"/>
    <row r="266978" x14ac:dyDescent="0.25"/>
    <row r="266979" x14ac:dyDescent="0.25"/>
    <row r="266980" x14ac:dyDescent="0.25"/>
    <row r="266981" x14ac:dyDescent="0.25"/>
    <row r="266982" x14ac:dyDescent="0.25"/>
    <row r="266983" x14ac:dyDescent="0.25"/>
    <row r="266984" x14ac:dyDescent="0.25"/>
    <row r="266985" x14ac:dyDescent="0.25"/>
    <row r="266986" x14ac:dyDescent="0.25"/>
    <row r="266987" x14ac:dyDescent="0.25"/>
    <row r="266988" x14ac:dyDescent="0.25"/>
    <row r="266989" x14ac:dyDescent="0.25"/>
    <row r="266990" x14ac:dyDescent="0.25"/>
    <row r="266991" x14ac:dyDescent="0.25"/>
    <row r="266992" x14ac:dyDescent="0.25"/>
    <row r="266993" x14ac:dyDescent="0.25"/>
    <row r="266994" x14ac:dyDescent="0.25"/>
    <row r="266995" x14ac:dyDescent="0.25"/>
    <row r="266996" x14ac:dyDescent="0.25"/>
    <row r="266997" x14ac:dyDescent="0.25"/>
    <row r="266998" x14ac:dyDescent="0.25"/>
    <row r="266999" x14ac:dyDescent="0.25"/>
    <row r="267000" x14ac:dyDescent="0.25"/>
    <row r="267001" x14ac:dyDescent="0.25"/>
    <row r="267002" x14ac:dyDescent="0.25"/>
    <row r="267003" x14ac:dyDescent="0.25"/>
    <row r="267004" x14ac:dyDescent="0.25"/>
    <row r="267005" x14ac:dyDescent="0.25"/>
    <row r="267006" x14ac:dyDescent="0.25"/>
    <row r="267007" x14ac:dyDescent="0.25"/>
    <row r="267008" x14ac:dyDescent="0.25"/>
    <row r="267009" x14ac:dyDescent="0.25"/>
    <row r="267010" x14ac:dyDescent="0.25"/>
    <row r="267011" x14ac:dyDescent="0.25"/>
    <row r="267012" x14ac:dyDescent="0.25"/>
    <row r="267013" x14ac:dyDescent="0.25"/>
    <row r="267014" x14ac:dyDescent="0.25"/>
    <row r="267015" x14ac:dyDescent="0.25"/>
    <row r="267016" x14ac:dyDescent="0.25"/>
    <row r="267017" x14ac:dyDescent="0.25"/>
    <row r="267018" x14ac:dyDescent="0.25"/>
    <row r="267019" x14ac:dyDescent="0.25"/>
    <row r="267020" x14ac:dyDescent="0.25"/>
    <row r="267021" x14ac:dyDescent="0.25"/>
    <row r="267022" x14ac:dyDescent="0.25"/>
    <row r="267023" x14ac:dyDescent="0.25"/>
    <row r="267024" x14ac:dyDescent="0.25"/>
    <row r="267025" x14ac:dyDescent="0.25"/>
    <row r="267026" x14ac:dyDescent="0.25"/>
    <row r="267027" x14ac:dyDescent="0.25"/>
    <row r="267028" x14ac:dyDescent="0.25"/>
    <row r="267029" x14ac:dyDescent="0.25"/>
    <row r="267030" x14ac:dyDescent="0.25"/>
    <row r="267031" x14ac:dyDescent="0.25"/>
    <row r="267032" x14ac:dyDescent="0.25"/>
    <row r="267033" x14ac:dyDescent="0.25"/>
    <row r="267034" x14ac:dyDescent="0.25"/>
    <row r="267035" x14ac:dyDescent="0.25"/>
    <row r="267036" x14ac:dyDescent="0.25"/>
    <row r="267037" x14ac:dyDescent="0.25"/>
    <row r="267038" x14ac:dyDescent="0.25"/>
    <row r="267039" x14ac:dyDescent="0.25"/>
    <row r="267040" x14ac:dyDescent="0.25"/>
    <row r="267041" x14ac:dyDescent="0.25"/>
    <row r="267042" x14ac:dyDescent="0.25"/>
    <row r="267043" x14ac:dyDescent="0.25"/>
    <row r="267044" x14ac:dyDescent="0.25"/>
    <row r="267045" x14ac:dyDescent="0.25"/>
    <row r="267046" x14ac:dyDescent="0.25"/>
    <row r="267047" x14ac:dyDescent="0.25"/>
    <row r="267048" x14ac:dyDescent="0.25"/>
    <row r="267049" x14ac:dyDescent="0.25"/>
    <row r="267050" x14ac:dyDescent="0.25"/>
    <row r="267051" x14ac:dyDescent="0.25"/>
    <row r="267052" x14ac:dyDescent="0.25"/>
    <row r="267053" x14ac:dyDescent="0.25"/>
    <row r="267054" x14ac:dyDescent="0.25"/>
    <row r="267055" x14ac:dyDescent="0.25"/>
    <row r="267056" x14ac:dyDescent="0.25"/>
    <row r="267057" x14ac:dyDescent="0.25"/>
    <row r="267058" x14ac:dyDescent="0.25"/>
    <row r="267059" x14ac:dyDescent="0.25"/>
    <row r="267060" x14ac:dyDescent="0.25"/>
    <row r="267061" x14ac:dyDescent="0.25"/>
    <row r="267062" x14ac:dyDescent="0.25"/>
    <row r="267063" x14ac:dyDescent="0.25"/>
    <row r="267064" x14ac:dyDescent="0.25"/>
    <row r="267065" x14ac:dyDescent="0.25"/>
    <row r="267066" x14ac:dyDescent="0.25"/>
    <row r="267067" x14ac:dyDescent="0.25"/>
    <row r="267068" x14ac:dyDescent="0.25"/>
    <row r="267069" x14ac:dyDescent="0.25"/>
    <row r="267070" x14ac:dyDescent="0.25"/>
    <row r="267071" x14ac:dyDescent="0.25"/>
    <row r="267072" x14ac:dyDescent="0.25"/>
    <row r="267073" x14ac:dyDescent="0.25"/>
    <row r="267074" x14ac:dyDescent="0.25"/>
    <row r="267075" x14ac:dyDescent="0.25"/>
    <row r="267076" x14ac:dyDescent="0.25"/>
    <row r="267077" x14ac:dyDescent="0.25"/>
    <row r="267078" x14ac:dyDescent="0.25"/>
    <row r="267079" x14ac:dyDescent="0.25"/>
    <row r="267080" x14ac:dyDescent="0.25"/>
    <row r="267081" x14ac:dyDescent="0.25"/>
    <row r="267082" x14ac:dyDescent="0.25"/>
    <row r="267083" x14ac:dyDescent="0.25"/>
    <row r="267084" x14ac:dyDescent="0.25"/>
    <row r="267085" x14ac:dyDescent="0.25"/>
    <row r="267086" x14ac:dyDescent="0.25"/>
    <row r="267087" x14ac:dyDescent="0.25"/>
    <row r="267088" x14ac:dyDescent="0.25"/>
    <row r="267089" x14ac:dyDescent="0.25"/>
    <row r="267090" x14ac:dyDescent="0.25"/>
    <row r="267091" x14ac:dyDescent="0.25"/>
    <row r="267092" x14ac:dyDescent="0.25"/>
    <row r="267093" x14ac:dyDescent="0.25"/>
    <row r="267094" x14ac:dyDescent="0.25"/>
    <row r="267095" x14ac:dyDescent="0.25"/>
    <row r="267096" x14ac:dyDescent="0.25"/>
    <row r="267097" x14ac:dyDescent="0.25"/>
    <row r="267098" x14ac:dyDescent="0.25"/>
    <row r="267099" x14ac:dyDescent="0.25"/>
    <row r="267100" x14ac:dyDescent="0.25"/>
    <row r="267101" x14ac:dyDescent="0.25"/>
    <row r="267102" x14ac:dyDescent="0.25"/>
    <row r="267103" x14ac:dyDescent="0.25"/>
    <row r="267104" x14ac:dyDescent="0.25"/>
    <row r="267105" x14ac:dyDescent="0.25"/>
    <row r="267106" x14ac:dyDescent="0.25"/>
    <row r="267107" x14ac:dyDescent="0.25"/>
    <row r="267108" x14ac:dyDescent="0.25"/>
    <row r="267109" x14ac:dyDescent="0.25"/>
    <row r="267110" x14ac:dyDescent="0.25"/>
    <row r="267111" x14ac:dyDescent="0.25"/>
    <row r="267112" x14ac:dyDescent="0.25"/>
    <row r="267113" x14ac:dyDescent="0.25"/>
    <row r="267114" x14ac:dyDescent="0.25"/>
    <row r="267115" x14ac:dyDescent="0.25"/>
    <row r="267116" x14ac:dyDescent="0.25"/>
    <row r="267117" x14ac:dyDescent="0.25"/>
    <row r="267118" x14ac:dyDescent="0.25"/>
    <row r="267119" x14ac:dyDescent="0.25"/>
    <row r="267120" x14ac:dyDescent="0.25"/>
    <row r="267121" x14ac:dyDescent="0.25"/>
    <row r="267122" x14ac:dyDescent="0.25"/>
    <row r="267123" x14ac:dyDescent="0.25"/>
    <row r="267124" x14ac:dyDescent="0.25"/>
    <row r="267125" x14ac:dyDescent="0.25"/>
    <row r="267126" x14ac:dyDescent="0.25"/>
    <row r="267127" x14ac:dyDescent="0.25"/>
    <row r="267128" x14ac:dyDescent="0.25"/>
    <row r="267129" x14ac:dyDescent="0.25"/>
    <row r="267130" x14ac:dyDescent="0.25"/>
    <row r="267131" x14ac:dyDescent="0.25"/>
    <row r="267132" x14ac:dyDescent="0.25"/>
    <row r="267133" x14ac:dyDescent="0.25"/>
    <row r="267134" x14ac:dyDescent="0.25"/>
    <row r="267135" x14ac:dyDescent="0.25"/>
    <row r="267136" x14ac:dyDescent="0.25"/>
    <row r="267137" x14ac:dyDescent="0.25"/>
    <row r="267138" x14ac:dyDescent="0.25"/>
    <row r="267139" x14ac:dyDescent="0.25"/>
    <row r="267140" x14ac:dyDescent="0.25"/>
    <row r="267141" x14ac:dyDescent="0.25"/>
    <row r="267142" x14ac:dyDescent="0.25"/>
    <row r="267143" x14ac:dyDescent="0.25"/>
    <row r="267144" x14ac:dyDescent="0.25"/>
    <row r="267145" x14ac:dyDescent="0.25"/>
    <row r="267146" x14ac:dyDescent="0.25"/>
    <row r="267147" x14ac:dyDescent="0.25"/>
    <row r="267148" x14ac:dyDescent="0.25"/>
    <row r="267149" x14ac:dyDescent="0.25"/>
    <row r="267150" x14ac:dyDescent="0.25"/>
    <row r="267151" x14ac:dyDescent="0.25"/>
    <row r="267152" x14ac:dyDescent="0.25"/>
    <row r="267153" x14ac:dyDescent="0.25"/>
    <row r="267154" x14ac:dyDescent="0.25"/>
    <row r="267155" x14ac:dyDescent="0.25"/>
    <row r="267156" x14ac:dyDescent="0.25"/>
    <row r="267157" x14ac:dyDescent="0.25"/>
    <row r="267158" x14ac:dyDescent="0.25"/>
    <row r="267159" x14ac:dyDescent="0.25"/>
    <row r="267160" x14ac:dyDescent="0.25"/>
    <row r="267161" x14ac:dyDescent="0.25"/>
    <row r="267162" x14ac:dyDescent="0.25"/>
    <row r="267163" x14ac:dyDescent="0.25"/>
    <row r="267164" x14ac:dyDescent="0.25"/>
    <row r="267165" x14ac:dyDescent="0.25"/>
    <row r="267166" x14ac:dyDescent="0.25"/>
    <row r="267167" x14ac:dyDescent="0.25"/>
    <row r="267168" x14ac:dyDescent="0.25"/>
    <row r="267169" x14ac:dyDescent="0.25"/>
    <row r="267170" x14ac:dyDescent="0.25"/>
    <row r="267171" x14ac:dyDescent="0.25"/>
    <row r="267172" x14ac:dyDescent="0.25"/>
    <row r="267173" x14ac:dyDescent="0.25"/>
    <row r="267174" x14ac:dyDescent="0.25"/>
    <row r="267175" x14ac:dyDescent="0.25"/>
    <row r="267176" x14ac:dyDescent="0.25"/>
    <row r="267177" x14ac:dyDescent="0.25"/>
    <row r="267178" x14ac:dyDescent="0.25"/>
    <row r="267179" x14ac:dyDescent="0.25"/>
    <row r="267180" x14ac:dyDescent="0.25"/>
    <row r="267181" x14ac:dyDescent="0.25"/>
    <row r="267182" x14ac:dyDescent="0.25"/>
    <row r="267183" x14ac:dyDescent="0.25"/>
    <row r="267184" x14ac:dyDescent="0.25"/>
    <row r="267185" x14ac:dyDescent="0.25"/>
    <row r="267186" x14ac:dyDescent="0.25"/>
    <row r="267187" x14ac:dyDescent="0.25"/>
    <row r="267188" x14ac:dyDescent="0.25"/>
    <row r="267189" x14ac:dyDescent="0.25"/>
    <row r="267190" x14ac:dyDescent="0.25"/>
    <row r="267191" x14ac:dyDescent="0.25"/>
    <row r="267192" x14ac:dyDescent="0.25"/>
    <row r="267193" x14ac:dyDescent="0.25"/>
    <row r="267194" x14ac:dyDescent="0.25"/>
    <row r="267195" x14ac:dyDescent="0.25"/>
    <row r="267196" x14ac:dyDescent="0.25"/>
    <row r="267197" x14ac:dyDescent="0.25"/>
    <row r="267198" x14ac:dyDescent="0.25"/>
    <row r="267199" x14ac:dyDescent="0.25"/>
    <row r="267200" x14ac:dyDescent="0.25"/>
    <row r="267201" x14ac:dyDescent="0.25"/>
    <row r="267202" x14ac:dyDescent="0.25"/>
    <row r="267203" x14ac:dyDescent="0.25"/>
    <row r="267204" x14ac:dyDescent="0.25"/>
    <row r="267205" x14ac:dyDescent="0.25"/>
    <row r="267206" x14ac:dyDescent="0.25"/>
    <row r="267207" x14ac:dyDescent="0.25"/>
    <row r="267208" x14ac:dyDescent="0.25"/>
    <row r="267209" x14ac:dyDescent="0.25"/>
    <row r="267210" x14ac:dyDescent="0.25"/>
    <row r="267211" x14ac:dyDescent="0.25"/>
    <row r="267212" x14ac:dyDescent="0.25"/>
    <row r="267213" x14ac:dyDescent="0.25"/>
    <row r="267214" x14ac:dyDescent="0.25"/>
    <row r="267215" x14ac:dyDescent="0.25"/>
    <row r="267216" x14ac:dyDescent="0.25"/>
    <row r="267217" x14ac:dyDescent="0.25"/>
    <row r="267218" x14ac:dyDescent="0.25"/>
    <row r="267219" x14ac:dyDescent="0.25"/>
    <row r="267220" x14ac:dyDescent="0.25"/>
    <row r="267221" x14ac:dyDescent="0.25"/>
    <row r="267222" x14ac:dyDescent="0.25"/>
    <row r="267223" x14ac:dyDescent="0.25"/>
    <row r="267224" x14ac:dyDescent="0.25"/>
    <row r="267225" x14ac:dyDescent="0.25"/>
    <row r="267226" x14ac:dyDescent="0.25"/>
    <row r="267227" x14ac:dyDescent="0.25"/>
    <row r="267228" x14ac:dyDescent="0.25"/>
    <row r="267229" x14ac:dyDescent="0.25"/>
    <row r="267230" x14ac:dyDescent="0.25"/>
    <row r="267231" x14ac:dyDescent="0.25"/>
    <row r="267232" x14ac:dyDescent="0.25"/>
    <row r="267233" x14ac:dyDescent="0.25"/>
    <row r="267234" x14ac:dyDescent="0.25"/>
    <row r="267235" x14ac:dyDescent="0.25"/>
    <row r="267236" x14ac:dyDescent="0.25"/>
    <row r="267237" x14ac:dyDescent="0.25"/>
    <row r="267238" x14ac:dyDescent="0.25"/>
    <row r="267239" x14ac:dyDescent="0.25"/>
    <row r="267240" x14ac:dyDescent="0.25"/>
    <row r="267241" x14ac:dyDescent="0.25"/>
    <row r="267242" x14ac:dyDescent="0.25"/>
    <row r="267243" x14ac:dyDescent="0.25"/>
    <row r="267244" x14ac:dyDescent="0.25"/>
    <row r="267245" x14ac:dyDescent="0.25"/>
    <row r="267246" x14ac:dyDescent="0.25"/>
    <row r="267247" x14ac:dyDescent="0.25"/>
    <row r="267248" x14ac:dyDescent="0.25"/>
    <row r="267249" x14ac:dyDescent="0.25"/>
    <row r="267250" x14ac:dyDescent="0.25"/>
    <row r="267251" x14ac:dyDescent="0.25"/>
    <row r="267252" x14ac:dyDescent="0.25"/>
    <row r="267253" x14ac:dyDescent="0.25"/>
    <row r="267254" x14ac:dyDescent="0.25"/>
    <row r="267255" x14ac:dyDescent="0.25"/>
    <row r="267256" x14ac:dyDescent="0.25"/>
    <row r="267257" x14ac:dyDescent="0.25"/>
    <row r="267258" x14ac:dyDescent="0.25"/>
    <row r="267259" x14ac:dyDescent="0.25"/>
    <row r="267260" x14ac:dyDescent="0.25"/>
    <row r="267261" x14ac:dyDescent="0.25"/>
    <row r="267262" x14ac:dyDescent="0.25"/>
    <row r="267263" x14ac:dyDescent="0.25"/>
    <row r="267264" x14ac:dyDescent="0.25"/>
    <row r="267265" x14ac:dyDescent="0.25"/>
    <row r="267266" x14ac:dyDescent="0.25"/>
    <row r="267267" x14ac:dyDescent="0.25"/>
    <row r="267268" x14ac:dyDescent="0.25"/>
    <row r="267269" x14ac:dyDescent="0.25"/>
    <row r="267270" x14ac:dyDescent="0.25"/>
    <row r="267271" x14ac:dyDescent="0.25"/>
    <row r="267272" x14ac:dyDescent="0.25"/>
    <row r="267273" x14ac:dyDescent="0.25"/>
    <row r="267274" x14ac:dyDescent="0.25"/>
    <row r="267275" x14ac:dyDescent="0.25"/>
    <row r="267276" x14ac:dyDescent="0.25"/>
    <row r="267277" x14ac:dyDescent="0.25"/>
    <row r="267278" x14ac:dyDescent="0.25"/>
    <row r="267279" x14ac:dyDescent="0.25"/>
    <row r="267280" x14ac:dyDescent="0.25"/>
    <row r="267281" x14ac:dyDescent="0.25"/>
    <row r="267282" x14ac:dyDescent="0.25"/>
    <row r="267283" x14ac:dyDescent="0.25"/>
    <row r="267284" x14ac:dyDescent="0.25"/>
    <row r="267285" x14ac:dyDescent="0.25"/>
    <row r="267286" x14ac:dyDescent="0.25"/>
    <row r="267287" x14ac:dyDescent="0.25"/>
    <row r="267288" x14ac:dyDescent="0.25"/>
    <row r="267289" x14ac:dyDescent="0.25"/>
    <row r="267290" x14ac:dyDescent="0.25"/>
    <row r="267291" x14ac:dyDescent="0.25"/>
    <row r="267292" x14ac:dyDescent="0.25"/>
    <row r="267293" x14ac:dyDescent="0.25"/>
    <row r="267294" x14ac:dyDescent="0.25"/>
    <row r="267295" x14ac:dyDescent="0.25"/>
    <row r="267296" x14ac:dyDescent="0.25"/>
    <row r="267297" x14ac:dyDescent="0.25"/>
    <row r="267298" x14ac:dyDescent="0.25"/>
    <row r="267299" x14ac:dyDescent="0.25"/>
    <row r="267300" x14ac:dyDescent="0.25"/>
    <row r="267301" x14ac:dyDescent="0.25"/>
    <row r="267302" x14ac:dyDescent="0.25"/>
    <row r="267303" x14ac:dyDescent="0.25"/>
    <row r="267304" x14ac:dyDescent="0.25"/>
    <row r="267305" x14ac:dyDescent="0.25"/>
    <row r="267306" x14ac:dyDescent="0.25"/>
    <row r="267307" x14ac:dyDescent="0.25"/>
    <row r="267308" x14ac:dyDescent="0.25"/>
    <row r="267309" x14ac:dyDescent="0.25"/>
    <row r="267310" x14ac:dyDescent="0.25"/>
    <row r="267311" x14ac:dyDescent="0.25"/>
    <row r="267312" x14ac:dyDescent="0.25"/>
    <row r="267313" x14ac:dyDescent="0.25"/>
    <row r="267314" x14ac:dyDescent="0.25"/>
    <row r="267315" x14ac:dyDescent="0.25"/>
    <row r="267316" x14ac:dyDescent="0.25"/>
    <row r="267317" x14ac:dyDescent="0.25"/>
    <row r="267318" x14ac:dyDescent="0.25"/>
    <row r="267319" x14ac:dyDescent="0.25"/>
    <row r="267320" x14ac:dyDescent="0.25"/>
    <row r="267321" x14ac:dyDescent="0.25"/>
    <row r="267322" x14ac:dyDescent="0.25"/>
    <row r="267323" x14ac:dyDescent="0.25"/>
    <row r="267324" x14ac:dyDescent="0.25"/>
    <row r="267325" x14ac:dyDescent="0.25"/>
    <row r="267326" x14ac:dyDescent="0.25"/>
    <row r="267327" x14ac:dyDescent="0.25"/>
    <row r="267328" x14ac:dyDescent="0.25"/>
    <row r="267329" x14ac:dyDescent="0.25"/>
    <row r="267330" x14ac:dyDescent="0.25"/>
    <row r="267331" x14ac:dyDescent="0.25"/>
    <row r="267332" x14ac:dyDescent="0.25"/>
    <row r="267333" x14ac:dyDescent="0.25"/>
    <row r="267334" x14ac:dyDescent="0.25"/>
    <row r="267335" x14ac:dyDescent="0.25"/>
    <row r="267336" x14ac:dyDescent="0.25"/>
    <row r="267337" x14ac:dyDescent="0.25"/>
    <row r="267338" x14ac:dyDescent="0.25"/>
    <row r="267339" x14ac:dyDescent="0.25"/>
    <row r="267340" x14ac:dyDescent="0.25"/>
    <row r="267341" x14ac:dyDescent="0.25"/>
    <row r="267342" x14ac:dyDescent="0.25"/>
    <row r="267343" x14ac:dyDescent="0.25"/>
    <row r="267344" x14ac:dyDescent="0.25"/>
    <row r="267345" x14ac:dyDescent="0.25"/>
    <row r="267346" x14ac:dyDescent="0.25"/>
    <row r="267347" x14ac:dyDescent="0.25"/>
    <row r="267348" x14ac:dyDescent="0.25"/>
    <row r="267349" x14ac:dyDescent="0.25"/>
    <row r="267350" x14ac:dyDescent="0.25"/>
    <row r="267351" x14ac:dyDescent="0.25"/>
    <row r="267352" x14ac:dyDescent="0.25"/>
    <row r="267353" x14ac:dyDescent="0.25"/>
    <row r="267354" x14ac:dyDescent="0.25"/>
    <row r="267355" x14ac:dyDescent="0.25"/>
    <row r="267356" x14ac:dyDescent="0.25"/>
    <row r="267357" x14ac:dyDescent="0.25"/>
    <row r="267358" x14ac:dyDescent="0.25"/>
    <row r="267359" x14ac:dyDescent="0.25"/>
    <row r="267360" x14ac:dyDescent="0.25"/>
    <row r="267361" x14ac:dyDescent="0.25"/>
    <row r="267362" x14ac:dyDescent="0.25"/>
    <row r="267363" x14ac:dyDescent="0.25"/>
    <row r="267364" x14ac:dyDescent="0.25"/>
    <row r="267365" x14ac:dyDescent="0.25"/>
    <row r="267366" x14ac:dyDescent="0.25"/>
    <row r="267367" x14ac:dyDescent="0.25"/>
    <row r="267368" x14ac:dyDescent="0.25"/>
    <row r="267369" x14ac:dyDescent="0.25"/>
    <row r="267370" x14ac:dyDescent="0.25"/>
    <row r="267371" x14ac:dyDescent="0.25"/>
    <row r="267372" x14ac:dyDescent="0.25"/>
    <row r="267373" x14ac:dyDescent="0.25"/>
    <row r="267374" x14ac:dyDescent="0.25"/>
    <row r="267375" x14ac:dyDescent="0.25"/>
    <row r="267376" x14ac:dyDescent="0.25"/>
    <row r="267377" x14ac:dyDescent="0.25"/>
    <row r="267378" x14ac:dyDescent="0.25"/>
    <row r="267379" x14ac:dyDescent="0.25"/>
    <row r="267380" x14ac:dyDescent="0.25"/>
    <row r="267381" x14ac:dyDescent="0.25"/>
    <row r="267382" x14ac:dyDescent="0.25"/>
    <row r="267383" x14ac:dyDescent="0.25"/>
    <row r="267384" x14ac:dyDescent="0.25"/>
    <row r="267385" x14ac:dyDescent="0.25"/>
    <row r="267386" x14ac:dyDescent="0.25"/>
    <row r="267387" x14ac:dyDescent="0.25"/>
    <row r="267388" x14ac:dyDescent="0.25"/>
    <row r="267389" x14ac:dyDescent="0.25"/>
    <row r="267390" x14ac:dyDescent="0.25"/>
    <row r="267391" x14ac:dyDescent="0.25"/>
    <row r="267392" x14ac:dyDescent="0.25"/>
    <row r="267393" x14ac:dyDescent="0.25"/>
    <row r="267394" x14ac:dyDescent="0.25"/>
    <row r="267395" x14ac:dyDescent="0.25"/>
    <row r="267396" x14ac:dyDescent="0.25"/>
    <row r="267397" x14ac:dyDescent="0.25"/>
    <row r="267398" x14ac:dyDescent="0.25"/>
    <row r="267399" x14ac:dyDescent="0.25"/>
    <row r="267400" x14ac:dyDescent="0.25"/>
    <row r="267401" x14ac:dyDescent="0.25"/>
    <row r="267402" x14ac:dyDescent="0.25"/>
    <row r="267403" x14ac:dyDescent="0.25"/>
    <row r="267404" x14ac:dyDescent="0.25"/>
    <row r="267405" x14ac:dyDescent="0.25"/>
    <row r="267406" x14ac:dyDescent="0.25"/>
    <row r="267407" x14ac:dyDescent="0.25"/>
    <row r="267408" x14ac:dyDescent="0.25"/>
    <row r="267409" x14ac:dyDescent="0.25"/>
    <row r="267410" x14ac:dyDescent="0.25"/>
    <row r="267411" x14ac:dyDescent="0.25"/>
    <row r="267412" x14ac:dyDescent="0.25"/>
    <row r="267413" x14ac:dyDescent="0.25"/>
    <row r="267414" x14ac:dyDescent="0.25"/>
    <row r="267415" x14ac:dyDescent="0.25"/>
    <row r="267416" x14ac:dyDescent="0.25"/>
    <row r="267417" x14ac:dyDescent="0.25"/>
    <row r="267418" x14ac:dyDescent="0.25"/>
    <row r="267419" x14ac:dyDescent="0.25"/>
    <row r="267420" x14ac:dyDescent="0.25"/>
    <row r="267421" x14ac:dyDescent="0.25"/>
    <row r="267422" x14ac:dyDescent="0.25"/>
    <row r="267423" x14ac:dyDescent="0.25"/>
    <row r="267424" x14ac:dyDescent="0.25"/>
    <row r="267425" x14ac:dyDescent="0.25"/>
    <row r="267426" x14ac:dyDescent="0.25"/>
    <row r="267427" x14ac:dyDescent="0.25"/>
    <row r="267428" x14ac:dyDescent="0.25"/>
    <row r="267429" x14ac:dyDescent="0.25"/>
    <row r="267430" x14ac:dyDescent="0.25"/>
    <row r="267431" x14ac:dyDescent="0.25"/>
    <row r="267432" x14ac:dyDescent="0.25"/>
    <row r="267433" x14ac:dyDescent="0.25"/>
    <row r="267434" x14ac:dyDescent="0.25"/>
    <row r="267435" x14ac:dyDescent="0.25"/>
    <row r="267436" x14ac:dyDescent="0.25"/>
    <row r="267437" x14ac:dyDescent="0.25"/>
    <row r="267438" x14ac:dyDescent="0.25"/>
    <row r="267439" x14ac:dyDescent="0.25"/>
    <row r="267440" x14ac:dyDescent="0.25"/>
    <row r="267441" x14ac:dyDescent="0.25"/>
    <row r="267442" x14ac:dyDescent="0.25"/>
    <row r="267443" x14ac:dyDescent="0.25"/>
    <row r="267444" x14ac:dyDescent="0.25"/>
    <row r="267445" x14ac:dyDescent="0.25"/>
    <row r="267446" x14ac:dyDescent="0.25"/>
    <row r="267447" x14ac:dyDescent="0.25"/>
    <row r="267448" x14ac:dyDescent="0.25"/>
    <row r="267449" x14ac:dyDescent="0.25"/>
    <row r="267450" x14ac:dyDescent="0.25"/>
    <row r="267451" x14ac:dyDescent="0.25"/>
    <row r="267452" x14ac:dyDescent="0.25"/>
    <row r="267453" x14ac:dyDescent="0.25"/>
    <row r="267454" x14ac:dyDescent="0.25"/>
    <row r="267455" x14ac:dyDescent="0.25"/>
    <row r="267456" x14ac:dyDescent="0.25"/>
    <row r="267457" x14ac:dyDescent="0.25"/>
    <row r="267458" x14ac:dyDescent="0.25"/>
    <row r="267459" x14ac:dyDescent="0.25"/>
    <row r="267460" x14ac:dyDescent="0.25"/>
    <row r="267461" x14ac:dyDescent="0.25"/>
    <row r="267462" x14ac:dyDescent="0.25"/>
    <row r="267463" x14ac:dyDescent="0.25"/>
    <row r="267464" x14ac:dyDescent="0.25"/>
    <row r="267465" x14ac:dyDescent="0.25"/>
    <row r="267466" x14ac:dyDescent="0.25"/>
    <row r="267467" x14ac:dyDescent="0.25"/>
    <row r="267468" x14ac:dyDescent="0.25"/>
    <row r="267469" x14ac:dyDescent="0.25"/>
    <row r="267470" x14ac:dyDescent="0.25"/>
    <row r="267471" x14ac:dyDescent="0.25"/>
    <row r="267472" x14ac:dyDescent="0.25"/>
    <row r="267473" x14ac:dyDescent="0.25"/>
    <row r="267474" x14ac:dyDescent="0.25"/>
    <row r="267475" x14ac:dyDescent="0.25"/>
    <row r="267476" x14ac:dyDescent="0.25"/>
    <row r="267477" x14ac:dyDescent="0.25"/>
    <row r="267478" x14ac:dyDescent="0.25"/>
    <row r="267479" x14ac:dyDescent="0.25"/>
    <row r="267480" x14ac:dyDescent="0.25"/>
    <row r="267481" x14ac:dyDescent="0.25"/>
    <row r="267482" x14ac:dyDescent="0.25"/>
    <row r="267483" x14ac:dyDescent="0.25"/>
    <row r="267484" x14ac:dyDescent="0.25"/>
    <row r="267485" x14ac:dyDescent="0.25"/>
    <row r="267486" x14ac:dyDescent="0.25"/>
    <row r="267487" x14ac:dyDescent="0.25"/>
    <row r="267488" x14ac:dyDescent="0.25"/>
    <row r="267489" x14ac:dyDescent="0.25"/>
    <row r="267490" x14ac:dyDescent="0.25"/>
    <row r="267491" x14ac:dyDescent="0.25"/>
    <row r="267492" x14ac:dyDescent="0.25"/>
    <row r="267493" x14ac:dyDescent="0.25"/>
    <row r="267494" x14ac:dyDescent="0.25"/>
    <row r="267495" x14ac:dyDescent="0.25"/>
    <row r="267496" x14ac:dyDescent="0.25"/>
    <row r="267497" x14ac:dyDescent="0.25"/>
    <row r="267498" x14ac:dyDescent="0.25"/>
    <row r="267499" x14ac:dyDescent="0.25"/>
    <row r="267500" x14ac:dyDescent="0.25"/>
    <row r="267501" x14ac:dyDescent="0.25"/>
    <row r="267502" x14ac:dyDescent="0.25"/>
    <row r="267503" x14ac:dyDescent="0.25"/>
    <row r="267504" x14ac:dyDescent="0.25"/>
    <row r="267505" x14ac:dyDescent="0.25"/>
    <row r="267506" x14ac:dyDescent="0.25"/>
    <row r="267507" x14ac:dyDescent="0.25"/>
    <row r="267508" x14ac:dyDescent="0.25"/>
    <row r="267509" x14ac:dyDescent="0.25"/>
    <row r="267510" x14ac:dyDescent="0.25"/>
    <row r="267511" x14ac:dyDescent="0.25"/>
    <row r="267512" x14ac:dyDescent="0.25"/>
    <row r="267513" x14ac:dyDescent="0.25"/>
    <row r="267514" x14ac:dyDescent="0.25"/>
    <row r="267515" x14ac:dyDescent="0.25"/>
    <row r="267516" x14ac:dyDescent="0.25"/>
    <row r="267517" x14ac:dyDescent="0.25"/>
    <row r="267518" x14ac:dyDescent="0.25"/>
    <row r="267519" x14ac:dyDescent="0.25"/>
    <row r="267520" x14ac:dyDescent="0.25"/>
    <row r="267521" x14ac:dyDescent="0.25"/>
    <row r="267522" x14ac:dyDescent="0.25"/>
    <row r="267523" x14ac:dyDescent="0.25"/>
    <row r="267524" x14ac:dyDescent="0.25"/>
    <row r="267525" x14ac:dyDescent="0.25"/>
    <row r="267526" x14ac:dyDescent="0.25"/>
    <row r="267527" x14ac:dyDescent="0.25"/>
    <row r="267528" x14ac:dyDescent="0.25"/>
    <row r="267529" x14ac:dyDescent="0.25"/>
    <row r="267530" x14ac:dyDescent="0.25"/>
    <row r="267531" x14ac:dyDescent="0.25"/>
    <row r="267532" x14ac:dyDescent="0.25"/>
    <row r="267533" x14ac:dyDescent="0.25"/>
    <row r="267534" x14ac:dyDescent="0.25"/>
    <row r="267535" x14ac:dyDescent="0.25"/>
    <row r="267536" x14ac:dyDescent="0.25"/>
    <row r="267537" x14ac:dyDescent="0.25"/>
    <row r="267538" x14ac:dyDescent="0.25"/>
    <row r="267539" x14ac:dyDescent="0.25"/>
    <row r="267540" x14ac:dyDescent="0.25"/>
    <row r="267541" x14ac:dyDescent="0.25"/>
    <row r="267542" x14ac:dyDescent="0.25"/>
    <row r="267543" x14ac:dyDescent="0.25"/>
    <row r="267544" x14ac:dyDescent="0.25"/>
    <row r="267545" x14ac:dyDescent="0.25"/>
    <row r="267546" x14ac:dyDescent="0.25"/>
    <row r="267547" x14ac:dyDescent="0.25"/>
    <row r="267548" x14ac:dyDescent="0.25"/>
    <row r="267549" x14ac:dyDescent="0.25"/>
    <row r="267550" x14ac:dyDescent="0.25"/>
    <row r="267551" x14ac:dyDescent="0.25"/>
    <row r="267552" x14ac:dyDescent="0.25"/>
    <row r="267553" x14ac:dyDescent="0.25"/>
    <row r="267554" x14ac:dyDescent="0.25"/>
    <row r="267555" x14ac:dyDescent="0.25"/>
    <row r="267556" x14ac:dyDescent="0.25"/>
    <row r="267557" x14ac:dyDescent="0.25"/>
    <row r="267558" x14ac:dyDescent="0.25"/>
    <row r="267559" x14ac:dyDescent="0.25"/>
    <row r="267560" x14ac:dyDescent="0.25"/>
    <row r="267561" x14ac:dyDescent="0.25"/>
    <row r="267562" x14ac:dyDescent="0.25"/>
    <row r="267563" x14ac:dyDescent="0.25"/>
    <row r="267564" x14ac:dyDescent="0.25"/>
    <row r="267565" x14ac:dyDescent="0.25"/>
    <row r="267566" x14ac:dyDescent="0.25"/>
    <row r="267567" x14ac:dyDescent="0.25"/>
    <row r="267568" x14ac:dyDescent="0.25"/>
    <row r="267569" x14ac:dyDescent="0.25"/>
    <row r="267570" x14ac:dyDescent="0.25"/>
    <row r="267571" x14ac:dyDescent="0.25"/>
    <row r="267572" x14ac:dyDescent="0.25"/>
    <row r="267573" x14ac:dyDescent="0.25"/>
    <row r="267574" x14ac:dyDescent="0.25"/>
    <row r="267575" x14ac:dyDescent="0.25"/>
    <row r="267576" x14ac:dyDescent="0.25"/>
    <row r="267577" x14ac:dyDescent="0.25"/>
    <row r="267578" x14ac:dyDescent="0.25"/>
    <row r="267579" x14ac:dyDescent="0.25"/>
    <row r="267580" x14ac:dyDescent="0.25"/>
    <row r="267581" x14ac:dyDescent="0.25"/>
    <row r="267582" x14ac:dyDescent="0.25"/>
    <row r="267583" x14ac:dyDescent="0.25"/>
    <row r="267584" x14ac:dyDescent="0.25"/>
    <row r="267585" x14ac:dyDescent="0.25"/>
    <row r="267586" x14ac:dyDescent="0.25"/>
    <row r="267587" x14ac:dyDescent="0.25"/>
    <row r="267588" x14ac:dyDescent="0.25"/>
    <row r="267589" x14ac:dyDescent="0.25"/>
    <row r="267590" x14ac:dyDescent="0.25"/>
    <row r="267591" x14ac:dyDescent="0.25"/>
    <row r="267592" x14ac:dyDescent="0.25"/>
    <row r="267593" x14ac:dyDescent="0.25"/>
    <row r="267594" x14ac:dyDescent="0.25"/>
    <row r="267595" x14ac:dyDescent="0.25"/>
    <row r="267596" x14ac:dyDescent="0.25"/>
    <row r="267597" x14ac:dyDescent="0.25"/>
    <row r="267598" x14ac:dyDescent="0.25"/>
    <row r="267599" x14ac:dyDescent="0.25"/>
    <row r="267600" x14ac:dyDescent="0.25"/>
    <row r="267601" x14ac:dyDescent="0.25"/>
    <row r="267602" x14ac:dyDescent="0.25"/>
    <row r="267603" x14ac:dyDescent="0.25"/>
    <row r="267604" x14ac:dyDescent="0.25"/>
    <row r="267605" x14ac:dyDescent="0.25"/>
    <row r="267606" x14ac:dyDescent="0.25"/>
    <row r="267607" x14ac:dyDescent="0.25"/>
    <row r="267608" x14ac:dyDescent="0.25"/>
    <row r="267609" x14ac:dyDescent="0.25"/>
    <row r="267610" x14ac:dyDescent="0.25"/>
    <row r="267611" x14ac:dyDescent="0.25"/>
    <row r="267612" x14ac:dyDescent="0.25"/>
    <row r="267613" x14ac:dyDescent="0.25"/>
    <row r="267614" x14ac:dyDescent="0.25"/>
    <row r="267615" x14ac:dyDescent="0.25"/>
    <row r="267616" x14ac:dyDescent="0.25"/>
    <row r="267617" x14ac:dyDescent="0.25"/>
    <row r="267618" x14ac:dyDescent="0.25"/>
    <row r="267619" x14ac:dyDescent="0.25"/>
    <row r="267620" x14ac:dyDescent="0.25"/>
    <row r="267621" x14ac:dyDescent="0.25"/>
    <row r="267622" x14ac:dyDescent="0.25"/>
    <row r="267623" x14ac:dyDescent="0.25"/>
    <row r="267624" x14ac:dyDescent="0.25"/>
    <row r="267625" x14ac:dyDescent="0.25"/>
    <row r="267626" x14ac:dyDescent="0.25"/>
    <row r="267627" x14ac:dyDescent="0.25"/>
    <row r="267628" x14ac:dyDescent="0.25"/>
    <row r="267629" x14ac:dyDescent="0.25"/>
    <row r="267630" x14ac:dyDescent="0.25"/>
    <row r="267631" x14ac:dyDescent="0.25"/>
    <row r="267632" x14ac:dyDescent="0.25"/>
    <row r="267633" x14ac:dyDescent="0.25"/>
    <row r="267634" x14ac:dyDescent="0.25"/>
    <row r="267635" x14ac:dyDescent="0.25"/>
    <row r="267636" x14ac:dyDescent="0.25"/>
    <row r="267637" x14ac:dyDescent="0.25"/>
    <row r="267638" x14ac:dyDescent="0.25"/>
    <row r="267639" x14ac:dyDescent="0.25"/>
    <row r="267640" x14ac:dyDescent="0.25"/>
    <row r="267641" x14ac:dyDescent="0.25"/>
    <row r="267642" x14ac:dyDescent="0.25"/>
    <row r="267643" x14ac:dyDescent="0.25"/>
    <row r="267644" x14ac:dyDescent="0.25"/>
    <row r="267645" x14ac:dyDescent="0.25"/>
    <row r="267646" x14ac:dyDescent="0.25"/>
    <row r="267647" x14ac:dyDescent="0.25"/>
    <row r="267648" x14ac:dyDescent="0.25"/>
    <row r="267649" x14ac:dyDescent="0.25"/>
    <row r="267650" x14ac:dyDescent="0.25"/>
    <row r="267651" x14ac:dyDescent="0.25"/>
    <row r="267652" x14ac:dyDescent="0.25"/>
    <row r="267653" x14ac:dyDescent="0.25"/>
    <row r="267654" x14ac:dyDescent="0.25"/>
    <row r="267655" x14ac:dyDescent="0.25"/>
    <row r="267656" x14ac:dyDescent="0.25"/>
    <row r="267657" x14ac:dyDescent="0.25"/>
    <row r="267658" x14ac:dyDescent="0.25"/>
    <row r="267659" x14ac:dyDescent="0.25"/>
    <row r="267660" x14ac:dyDescent="0.25"/>
    <row r="267661" x14ac:dyDescent="0.25"/>
    <row r="267662" x14ac:dyDescent="0.25"/>
    <row r="267663" x14ac:dyDescent="0.25"/>
    <row r="267664" x14ac:dyDescent="0.25"/>
    <row r="267665" x14ac:dyDescent="0.25"/>
    <row r="267666" x14ac:dyDescent="0.25"/>
    <row r="267667" x14ac:dyDescent="0.25"/>
    <row r="267668" x14ac:dyDescent="0.25"/>
    <row r="267669" x14ac:dyDescent="0.25"/>
    <row r="267670" x14ac:dyDescent="0.25"/>
    <row r="267671" x14ac:dyDescent="0.25"/>
    <row r="267672" x14ac:dyDescent="0.25"/>
    <row r="267673" x14ac:dyDescent="0.25"/>
    <row r="267674" x14ac:dyDescent="0.25"/>
    <row r="267675" x14ac:dyDescent="0.25"/>
    <row r="267676" x14ac:dyDescent="0.25"/>
    <row r="267677" x14ac:dyDescent="0.25"/>
    <row r="267678" x14ac:dyDescent="0.25"/>
    <row r="267679" x14ac:dyDescent="0.25"/>
    <row r="267680" x14ac:dyDescent="0.25"/>
    <row r="267681" x14ac:dyDescent="0.25"/>
    <row r="267682" x14ac:dyDescent="0.25"/>
    <row r="267683" x14ac:dyDescent="0.25"/>
    <row r="267684" x14ac:dyDescent="0.25"/>
    <row r="267685" x14ac:dyDescent="0.25"/>
    <row r="267686" x14ac:dyDescent="0.25"/>
    <row r="267687" x14ac:dyDescent="0.25"/>
    <row r="267688" x14ac:dyDescent="0.25"/>
    <row r="267689" x14ac:dyDescent="0.25"/>
    <row r="267690" x14ac:dyDescent="0.25"/>
    <row r="267691" x14ac:dyDescent="0.25"/>
    <row r="267692" x14ac:dyDescent="0.25"/>
    <row r="267693" x14ac:dyDescent="0.25"/>
    <row r="267694" x14ac:dyDescent="0.25"/>
    <row r="267695" x14ac:dyDescent="0.25"/>
    <row r="267696" x14ac:dyDescent="0.25"/>
    <row r="267697" x14ac:dyDescent="0.25"/>
    <row r="267698" x14ac:dyDescent="0.25"/>
    <row r="267699" x14ac:dyDescent="0.25"/>
    <row r="267700" x14ac:dyDescent="0.25"/>
    <row r="267701" x14ac:dyDescent="0.25"/>
    <row r="267702" x14ac:dyDescent="0.25"/>
    <row r="267703" x14ac:dyDescent="0.25"/>
    <row r="267704" x14ac:dyDescent="0.25"/>
    <row r="267705" x14ac:dyDescent="0.25"/>
    <row r="267706" x14ac:dyDescent="0.25"/>
    <row r="267707" x14ac:dyDescent="0.25"/>
    <row r="267708" x14ac:dyDescent="0.25"/>
    <row r="267709" x14ac:dyDescent="0.25"/>
    <row r="267710" x14ac:dyDescent="0.25"/>
    <row r="267711" x14ac:dyDescent="0.25"/>
    <row r="267712" x14ac:dyDescent="0.25"/>
    <row r="267713" x14ac:dyDescent="0.25"/>
    <row r="267714" x14ac:dyDescent="0.25"/>
    <row r="267715" x14ac:dyDescent="0.25"/>
    <row r="267716" x14ac:dyDescent="0.25"/>
    <row r="267717" x14ac:dyDescent="0.25"/>
    <row r="267718" x14ac:dyDescent="0.25"/>
    <row r="267719" x14ac:dyDescent="0.25"/>
    <row r="267720" x14ac:dyDescent="0.25"/>
    <row r="267721" x14ac:dyDescent="0.25"/>
    <row r="267722" x14ac:dyDescent="0.25"/>
    <row r="267723" x14ac:dyDescent="0.25"/>
    <row r="267724" x14ac:dyDescent="0.25"/>
    <row r="267725" x14ac:dyDescent="0.25"/>
    <row r="267726" x14ac:dyDescent="0.25"/>
    <row r="267727" x14ac:dyDescent="0.25"/>
    <row r="267728" x14ac:dyDescent="0.25"/>
    <row r="267729" x14ac:dyDescent="0.25"/>
    <row r="267730" x14ac:dyDescent="0.25"/>
    <row r="267731" x14ac:dyDescent="0.25"/>
    <row r="267732" x14ac:dyDescent="0.25"/>
    <row r="267733" x14ac:dyDescent="0.25"/>
    <row r="267734" x14ac:dyDescent="0.25"/>
    <row r="267735" x14ac:dyDescent="0.25"/>
    <row r="267736" x14ac:dyDescent="0.25"/>
    <row r="267737" x14ac:dyDescent="0.25"/>
    <row r="267738" x14ac:dyDescent="0.25"/>
    <row r="267739" x14ac:dyDescent="0.25"/>
    <row r="267740" x14ac:dyDescent="0.25"/>
    <row r="267741" x14ac:dyDescent="0.25"/>
    <row r="267742" x14ac:dyDescent="0.25"/>
    <row r="267743" x14ac:dyDescent="0.25"/>
    <row r="267744" x14ac:dyDescent="0.25"/>
    <row r="267745" x14ac:dyDescent="0.25"/>
    <row r="267746" x14ac:dyDescent="0.25"/>
    <row r="267747" x14ac:dyDescent="0.25"/>
    <row r="267748" x14ac:dyDescent="0.25"/>
    <row r="267749" x14ac:dyDescent="0.25"/>
    <row r="267750" x14ac:dyDescent="0.25"/>
    <row r="267751" x14ac:dyDescent="0.25"/>
    <row r="267752" x14ac:dyDescent="0.25"/>
    <row r="267753" x14ac:dyDescent="0.25"/>
    <row r="267754" x14ac:dyDescent="0.25"/>
    <row r="267755" x14ac:dyDescent="0.25"/>
    <row r="267756" x14ac:dyDescent="0.25"/>
    <row r="267757" x14ac:dyDescent="0.25"/>
    <row r="267758" x14ac:dyDescent="0.25"/>
    <row r="267759" x14ac:dyDescent="0.25"/>
    <row r="267760" x14ac:dyDescent="0.25"/>
    <row r="267761" x14ac:dyDescent="0.25"/>
    <row r="267762" x14ac:dyDescent="0.25"/>
    <row r="267763" x14ac:dyDescent="0.25"/>
    <row r="267764" x14ac:dyDescent="0.25"/>
    <row r="267765" x14ac:dyDescent="0.25"/>
    <row r="267766" x14ac:dyDescent="0.25"/>
    <row r="267767" x14ac:dyDescent="0.25"/>
    <row r="267768" x14ac:dyDescent="0.25"/>
    <row r="267769" x14ac:dyDescent="0.25"/>
    <row r="267770" x14ac:dyDescent="0.25"/>
    <row r="267771" x14ac:dyDescent="0.25"/>
    <row r="267772" x14ac:dyDescent="0.25"/>
    <row r="267773" x14ac:dyDescent="0.25"/>
    <row r="267774" x14ac:dyDescent="0.25"/>
    <row r="267775" x14ac:dyDescent="0.25"/>
    <row r="267776" x14ac:dyDescent="0.25"/>
    <row r="267777" x14ac:dyDescent="0.25"/>
    <row r="267778" x14ac:dyDescent="0.25"/>
    <row r="267779" x14ac:dyDescent="0.25"/>
    <row r="267780" x14ac:dyDescent="0.25"/>
    <row r="267781" x14ac:dyDescent="0.25"/>
    <row r="267782" x14ac:dyDescent="0.25"/>
    <row r="267783" x14ac:dyDescent="0.25"/>
    <row r="267784" x14ac:dyDescent="0.25"/>
    <row r="267785" x14ac:dyDescent="0.25"/>
    <row r="267786" x14ac:dyDescent="0.25"/>
    <row r="267787" x14ac:dyDescent="0.25"/>
    <row r="267788" x14ac:dyDescent="0.25"/>
    <row r="267789" x14ac:dyDescent="0.25"/>
    <row r="267790" x14ac:dyDescent="0.25"/>
    <row r="267791" x14ac:dyDescent="0.25"/>
    <row r="267792" x14ac:dyDescent="0.25"/>
    <row r="267793" x14ac:dyDescent="0.25"/>
    <row r="267794" x14ac:dyDescent="0.25"/>
    <row r="267795" x14ac:dyDescent="0.25"/>
    <row r="267796" x14ac:dyDescent="0.25"/>
    <row r="267797" x14ac:dyDescent="0.25"/>
    <row r="267798" x14ac:dyDescent="0.25"/>
    <row r="267799" x14ac:dyDescent="0.25"/>
    <row r="267800" x14ac:dyDescent="0.25"/>
    <row r="267801" x14ac:dyDescent="0.25"/>
    <row r="267802" x14ac:dyDescent="0.25"/>
    <row r="267803" x14ac:dyDescent="0.25"/>
    <row r="267804" x14ac:dyDescent="0.25"/>
    <row r="267805" x14ac:dyDescent="0.25"/>
    <row r="267806" x14ac:dyDescent="0.25"/>
    <row r="267807" x14ac:dyDescent="0.25"/>
    <row r="267808" x14ac:dyDescent="0.25"/>
    <row r="267809" x14ac:dyDescent="0.25"/>
    <row r="267810" x14ac:dyDescent="0.25"/>
    <row r="267811" x14ac:dyDescent="0.25"/>
    <row r="267812" x14ac:dyDescent="0.25"/>
    <row r="267813" x14ac:dyDescent="0.25"/>
    <row r="267814" x14ac:dyDescent="0.25"/>
    <row r="267815" x14ac:dyDescent="0.25"/>
    <row r="267816" x14ac:dyDescent="0.25"/>
    <row r="267817" x14ac:dyDescent="0.25"/>
    <row r="267818" x14ac:dyDescent="0.25"/>
    <row r="267819" x14ac:dyDescent="0.25"/>
    <row r="267820" x14ac:dyDescent="0.25"/>
    <row r="267821" x14ac:dyDescent="0.25"/>
    <row r="267822" x14ac:dyDescent="0.25"/>
    <row r="267823" x14ac:dyDescent="0.25"/>
    <row r="267824" x14ac:dyDescent="0.25"/>
    <row r="267825" x14ac:dyDescent="0.25"/>
    <row r="267826" x14ac:dyDescent="0.25"/>
    <row r="267827" x14ac:dyDescent="0.25"/>
    <row r="267828" x14ac:dyDescent="0.25"/>
    <row r="267829" x14ac:dyDescent="0.25"/>
    <row r="267830" x14ac:dyDescent="0.25"/>
    <row r="267831" x14ac:dyDescent="0.25"/>
    <row r="267832" x14ac:dyDescent="0.25"/>
    <row r="267833" x14ac:dyDescent="0.25"/>
    <row r="267834" x14ac:dyDescent="0.25"/>
    <row r="267835" x14ac:dyDescent="0.25"/>
    <row r="267836" x14ac:dyDescent="0.25"/>
    <row r="267837" x14ac:dyDescent="0.25"/>
    <row r="267838" x14ac:dyDescent="0.25"/>
    <row r="267839" x14ac:dyDescent="0.25"/>
    <row r="267840" x14ac:dyDescent="0.25"/>
    <row r="267841" x14ac:dyDescent="0.25"/>
    <row r="267842" x14ac:dyDescent="0.25"/>
    <row r="267843" x14ac:dyDescent="0.25"/>
    <row r="267844" x14ac:dyDescent="0.25"/>
    <row r="267845" x14ac:dyDescent="0.25"/>
    <row r="267846" x14ac:dyDescent="0.25"/>
    <row r="267847" x14ac:dyDescent="0.25"/>
    <row r="267848" x14ac:dyDescent="0.25"/>
    <row r="267849" x14ac:dyDescent="0.25"/>
    <row r="267850" x14ac:dyDescent="0.25"/>
    <row r="267851" x14ac:dyDescent="0.25"/>
    <row r="267852" x14ac:dyDescent="0.25"/>
    <row r="267853" x14ac:dyDescent="0.25"/>
    <row r="267854" x14ac:dyDescent="0.25"/>
    <row r="267855" x14ac:dyDescent="0.25"/>
    <row r="267856" x14ac:dyDescent="0.25"/>
    <row r="267857" x14ac:dyDescent="0.25"/>
    <row r="267858" x14ac:dyDescent="0.25"/>
    <row r="267859" x14ac:dyDescent="0.25"/>
    <row r="267860" x14ac:dyDescent="0.25"/>
    <row r="267861" x14ac:dyDescent="0.25"/>
    <row r="267862" x14ac:dyDescent="0.25"/>
    <row r="267863" x14ac:dyDescent="0.25"/>
    <row r="267864" x14ac:dyDescent="0.25"/>
    <row r="267865" x14ac:dyDescent="0.25"/>
    <row r="267866" x14ac:dyDescent="0.25"/>
    <row r="267867" x14ac:dyDescent="0.25"/>
    <row r="267868" x14ac:dyDescent="0.25"/>
    <row r="267869" x14ac:dyDescent="0.25"/>
    <row r="267870" x14ac:dyDescent="0.25"/>
    <row r="267871" x14ac:dyDescent="0.25"/>
    <row r="267872" x14ac:dyDescent="0.25"/>
    <row r="267873" x14ac:dyDescent="0.25"/>
    <row r="267874" x14ac:dyDescent="0.25"/>
    <row r="267875" x14ac:dyDescent="0.25"/>
    <row r="267876" x14ac:dyDescent="0.25"/>
    <row r="267877" x14ac:dyDescent="0.25"/>
    <row r="267878" x14ac:dyDescent="0.25"/>
    <row r="267879" x14ac:dyDescent="0.25"/>
    <row r="267880" x14ac:dyDescent="0.25"/>
    <row r="267881" x14ac:dyDescent="0.25"/>
    <row r="267882" x14ac:dyDescent="0.25"/>
    <row r="267883" x14ac:dyDescent="0.25"/>
    <row r="267884" x14ac:dyDescent="0.25"/>
    <row r="267885" x14ac:dyDescent="0.25"/>
    <row r="267886" x14ac:dyDescent="0.25"/>
    <row r="267887" x14ac:dyDescent="0.25"/>
    <row r="267888" x14ac:dyDescent="0.25"/>
    <row r="267889" x14ac:dyDescent="0.25"/>
    <row r="267890" x14ac:dyDescent="0.25"/>
    <row r="267891" x14ac:dyDescent="0.25"/>
    <row r="267892" x14ac:dyDescent="0.25"/>
    <row r="267893" x14ac:dyDescent="0.25"/>
    <row r="267894" x14ac:dyDescent="0.25"/>
    <row r="267895" x14ac:dyDescent="0.25"/>
    <row r="267896" x14ac:dyDescent="0.25"/>
    <row r="267897" x14ac:dyDescent="0.25"/>
    <row r="267898" x14ac:dyDescent="0.25"/>
    <row r="267899" x14ac:dyDescent="0.25"/>
    <row r="267900" x14ac:dyDescent="0.25"/>
    <row r="267901" x14ac:dyDescent="0.25"/>
    <row r="267902" x14ac:dyDescent="0.25"/>
    <row r="267903" x14ac:dyDescent="0.25"/>
    <row r="267904" x14ac:dyDescent="0.25"/>
    <row r="267905" x14ac:dyDescent="0.25"/>
    <row r="267906" x14ac:dyDescent="0.25"/>
    <row r="267907" x14ac:dyDescent="0.25"/>
    <row r="267908" x14ac:dyDescent="0.25"/>
    <row r="267909" x14ac:dyDescent="0.25"/>
    <row r="267910" x14ac:dyDescent="0.25"/>
    <row r="267911" x14ac:dyDescent="0.25"/>
    <row r="267912" x14ac:dyDescent="0.25"/>
    <row r="267913" x14ac:dyDescent="0.25"/>
    <row r="267914" x14ac:dyDescent="0.25"/>
    <row r="267915" x14ac:dyDescent="0.25"/>
    <row r="267916" x14ac:dyDescent="0.25"/>
    <row r="267917" x14ac:dyDescent="0.25"/>
    <row r="267918" x14ac:dyDescent="0.25"/>
    <row r="267919" x14ac:dyDescent="0.25"/>
    <row r="267920" x14ac:dyDescent="0.25"/>
    <row r="267921" x14ac:dyDescent="0.25"/>
    <row r="267922" x14ac:dyDescent="0.25"/>
    <row r="267923" x14ac:dyDescent="0.25"/>
    <row r="267924" x14ac:dyDescent="0.25"/>
    <row r="267925" x14ac:dyDescent="0.25"/>
    <row r="267926" x14ac:dyDescent="0.25"/>
    <row r="267927" x14ac:dyDescent="0.25"/>
    <row r="267928" x14ac:dyDescent="0.25"/>
    <row r="267929" x14ac:dyDescent="0.25"/>
    <row r="267930" x14ac:dyDescent="0.25"/>
    <row r="267931" x14ac:dyDescent="0.25"/>
    <row r="267932" x14ac:dyDescent="0.25"/>
    <row r="267933" x14ac:dyDescent="0.25"/>
    <row r="267934" x14ac:dyDescent="0.25"/>
    <row r="267935" x14ac:dyDescent="0.25"/>
    <row r="267936" x14ac:dyDescent="0.25"/>
    <row r="267937" x14ac:dyDescent="0.25"/>
    <row r="267938" x14ac:dyDescent="0.25"/>
    <row r="267939" x14ac:dyDescent="0.25"/>
    <row r="267940" x14ac:dyDescent="0.25"/>
    <row r="267941" x14ac:dyDescent="0.25"/>
    <row r="267942" x14ac:dyDescent="0.25"/>
    <row r="267943" x14ac:dyDescent="0.25"/>
    <row r="267944" x14ac:dyDescent="0.25"/>
    <row r="267945" x14ac:dyDescent="0.25"/>
    <row r="267946" x14ac:dyDescent="0.25"/>
    <row r="267947" x14ac:dyDescent="0.25"/>
    <row r="267948" x14ac:dyDescent="0.25"/>
    <row r="267949" x14ac:dyDescent="0.25"/>
    <row r="267950" x14ac:dyDescent="0.25"/>
    <row r="267951" x14ac:dyDescent="0.25"/>
    <row r="267952" x14ac:dyDescent="0.25"/>
    <row r="267953" x14ac:dyDescent="0.25"/>
    <row r="267954" x14ac:dyDescent="0.25"/>
    <row r="267955" x14ac:dyDescent="0.25"/>
    <row r="267956" x14ac:dyDescent="0.25"/>
    <row r="267957" x14ac:dyDescent="0.25"/>
    <row r="267958" x14ac:dyDescent="0.25"/>
    <row r="267959" x14ac:dyDescent="0.25"/>
    <row r="267960" x14ac:dyDescent="0.25"/>
    <row r="267961" x14ac:dyDescent="0.25"/>
    <row r="267962" x14ac:dyDescent="0.25"/>
    <row r="267963" x14ac:dyDescent="0.25"/>
    <row r="267964" x14ac:dyDescent="0.25"/>
    <row r="267965" x14ac:dyDescent="0.25"/>
    <row r="267966" x14ac:dyDescent="0.25"/>
    <row r="267967" x14ac:dyDescent="0.25"/>
    <row r="267968" x14ac:dyDescent="0.25"/>
    <row r="267969" x14ac:dyDescent="0.25"/>
    <row r="267970" x14ac:dyDescent="0.25"/>
    <row r="267971" x14ac:dyDescent="0.25"/>
    <row r="267972" x14ac:dyDescent="0.25"/>
    <row r="267973" x14ac:dyDescent="0.25"/>
    <row r="267974" x14ac:dyDescent="0.25"/>
    <row r="267975" x14ac:dyDescent="0.25"/>
    <row r="267976" x14ac:dyDescent="0.25"/>
    <row r="267977" x14ac:dyDescent="0.25"/>
    <row r="267978" x14ac:dyDescent="0.25"/>
    <row r="267979" x14ac:dyDescent="0.25"/>
    <row r="267980" x14ac:dyDescent="0.25"/>
    <row r="267981" x14ac:dyDescent="0.25"/>
    <row r="267982" x14ac:dyDescent="0.25"/>
    <row r="267983" x14ac:dyDescent="0.25"/>
    <row r="267984" x14ac:dyDescent="0.25"/>
    <row r="267985" x14ac:dyDescent="0.25"/>
    <row r="267986" x14ac:dyDescent="0.25"/>
    <row r="267987" x14ac:dyDescent="0.25"/>
    <row r="267988" x14ac:dyDescent="0.25"/>
    <row r="267989" x14ac:dyDescent="0.25"/>
    <row r="267990" x14ac:dyDescent="0.25"/>
    <row r="267991" x14ac:dyDescent="0.25"/>
    <row r="267992" x14ac:dyDescent="0.25"/>
    <row r="267993" x14ac:dyDescent="0.25"/>
    <row r="267994" x14ac:dyDescent="0.25"/>
    <row r="267995" x14ac:dyDescent="0.25"/>
    <row r="267996" x14ac:dyDescent="0.25"/>
    <row r="267997" x14ac:dyDescent="0.25"/>
    <row r="267998" x14ac:dyDescent="0.25"/>
    <row r="267999" x14ac:dyDescent="0.25"/>
    <row r="268000" x14ac:dyDescent="0.25"/>
    <row r="268001" x14ac:dyDescent="0.25"/>
    <row r="268002" x14ac:dyDescent="0.25"/>
    <row r="268003" x14ac:dyDescent="0.25"/>
    <row r="268004" x14ac:dyDescent="0.25"/>
    <row r="268005" x14ac:dyDescent="0.25"/>
    <row r="268006" x14ac:dyDescent="0.25"/>
    <row r="268007" x14ac:dyDescent="0.25"/>
    <row r="268008" x14ac:dyDescent="0.25"/>
    <row r="268009" x14ac:dyDescent="0.25"/>
    <row r="268010" x14ac:dyDescent="0.25"/>
    <row r="268011" x14ac:dyDescent="0.25"/>
    <row r="268012" x14ac:dyDescent="0.25"/>
    <row r="268013" x14ac:dyDescent="0.25"/>
    <row r="268014" x14ac:dyDescent="0.25"/>
    <row r="268015" x14ac:dyDescent="0.25"/>
    <row r="268016" x14ac:dyDescent="0.25"/>
    <row r="268017" x14ac:dyDescent="0.25"/>
    <row r="268018" x14ac:dyDescent="0.25"/>
    <row r="268019" x14ac:dyDescent="0.25"/>
    <row r="268020" x14ac:dyDescent="0.25"/>
    <row r="268021" x14ac:dyDescent="0.25"/>
    <row r="268022" x14ac:dyDescent="0.25"/>
    <row r="268023" x14ac:dyDescent="0.25"/>
    <row r="268024" x14ac:dyDescent="0.25"/>
    <row r="268025" x14ac:dyDescent="0.25"/>
    <row r="268026" x14ac:dyDescent="0.25"/>
    <row r="268027" x14ac:dyDescent="0.25"/>
    <row r="268028" x14ac:dyDescent="0.25"/>
    <row r="268029" x14ac:dyDescent="0.25"/>
    <row r="268030" x14ac:dyDescent="0.25"/>
    <row r="268031" x14ac:dyDescent="0.25"/>
    <row r="268032" x14ac:dyDescent="0.25"/>
    <row r="268033" x14ac:dyDescent="0.25"/>
    <row r="268034" x14ac:dyDescent="0.25"/>
    <row r="268035" x14ac:dyDescent="0.25"/>
    <row r="268036" x14ac:dyDescent="0.25"/>
    <row r="268037" x14ac:dyDescent="0.25"/>
    <row r="268038" x14ac:dyDescent="0.25"/>
    <row r="268039" x14ac:dyDescent="0.25"/>
    <row r="268040" x14ac:dyDescent="0.25"/>
    <row r="268041" x14ac:dyDescent="0.25"/>
    <row r="268042" x14ac:dyDescent="0.25"/>
    <row r="268043" x14ac:dyDescent="0.25"/>
    <row r="268044" x14ac:dyDescent="0.25"/>
    <row r="268045" x14ac:dyDescent="0.25"/>
    <row r="268046" x14ac:dyDescent="0.25"/>
    <row r="268047" x14ac:dyDescent="0.25"/>
    <row r="268048" x14ac:dyDescent="0.25"/>
    <row r="268049" x14ac:dyDescent="0.25"/>
    <row r="268050" x14ac:dyDescent="0.25"/>
    <row r="268051" x14ac:dyDescent="0.25"/>
    <row r="268052" x14ac:dyDescent="0.25"/>
    <row r="268053" x14ac:dyDescent="0.25"/>
    <row r="268054" x14ac:dyDescent="0.25"/>
    <row r="268055" x14ac:dyDescent="0.25"/>
    <row r="268056" x14ac:dyDescent="0.25"/>
    <row r="268057" x14ac:dyDescent="0.25"/>
    <row r="268058" x14ac:dyDescent="0.25"/>
    <row r="268059" x14ac:dyDescent="0.25"/>
    <row r="268060" x14ac:dyDescent="0.25"/>
    <row r="268061" x14ac:dyDescent="0.25"/>
    <row r="268062" x14ac:dyDescent="0.25"/>
    <row r="268063" x14ac:dyDescent="0.25"/>
    <row r="268064" x14ac:dyDescent="0.25"/>
    <row r="268065" x14ac:dyDescent="0.25"/>
    <row r="268066" x14ac:dyDescent="0.25"/>
    <row r="268067" x14ac:dyDescent="0.25"/>
    <row r="268068" x14ac:dyDescent="0.25"/>
    <row r="268069" x14ac:dyDescent="0.25"/>
    <row r="268070" x14ac:dyDescent="0.25"/>
    <row r="268071" x14ac:dyDescent="0.25"/>
    <row r="268072" x14ac:dyDescent="0.25"/>
    <row r="268073" x14ac:dyDescent="0.25"/>
    <row r="268074" x14ac:dyDescent="0.25"/>
    <row r="268075" x14ac:dyDescent="0.25"/>
    <row r="268076" x14ac:dyDescent="0.25"/>
    <row r="268077" x14ac:dyDescent="0.25"/>
    <row r="268078" x14ac:dyDescent="0.25"/>
    <row r="268079" x14ac:dyDescent="0.25"/>
    <row r="268080" x14ac:dyDescent="0.25"/>
    <row r="268081" x14ac:dyDescent="0.25"/>
    <row r="268082" x14ac:dyDescent="0.25"/>
    <row r="268083" x14ac:dyDescent="0.25"/>
    <row r="268084" x14ac:dyDescent="0.25"/>
    <row r="268085" x14ac:dyDescent="0.25"/>
    <row r="268086" x14ac:dyDescent="0.25"/>
    <row r="268087" x14ac:dyDescent="0.25"/>
    <row r="268088" x14ac:dyDescent="0.25"/>
    <row r="268089" x14ac:dyDescent="0.25"/>
    <row r="268090" x14ac:dyDescent="0.25"/>
    <row r="268091" x14ac:dyDescent="0.25"/>
    <row r="268092" x14ac:dyDescent="0.25"/>
    <row r="268093" x14ac:dyDescent="0.25"/>
    <row r="268094" x14ac:dyDescent="0.25"/>
    <row r="268095" x14ac:dyDescent="0.25"/>
    <row r="268096" x14ac:dyDescent="0.25"/>
    <row r="268097" x14ac:dyDescent="0.25"/>
    <row r="268098" x14ac:dyDescent="0.25"/>
    <row r="268099" x14ac:dyDescent="0.25"/>
    <row r="268100" x14ac:dyDescent="0.25"/>
    <row r="268101" x14ac:dyDescent="0.25"/>
    <row r="268102" x14ac:dyDescent="0.25"/>
    <row r="268103" x14ac:dyDescent="0.25"/>
    <row r="268104" x14ac:dyDescent="0.25"/>
    <row r="268105" x14ac:dyDescent="0.25"/>
    <row r="268106" x14ac:dyDescent="0.25"/>
    <row r="268107" x14ac:dyDescent="0.25"/>
    <row r="268108" x14ac:dyDescent="0.25"/>
    <row r="268109" x14ac:dyDescent="0.25"/>
    <row r="268110" x14ac:dyDescent="0.25"/>
    <row r="268111" x14ac:dyDescent="0.25"/>
    <row r="268112" x14ac:dyDescent="0.25"/>
    <row r="268113" x14ac:dyDescent="0.25"/>
    <row r="268114" x14ac:dyDescent="0.25"/>
    <row r="268115" x14ac:dyDescent="0.25"/>
    <row r="268116" x14ac:dyDescent="0.25"/>
    <row r="268117" x14ac:dyDescent="0.25"/>
    <row r="268118" x14ac:dyDescent="0.25"/>
    <row r="268119" x14ac:dyDescent="0.25"/>
    <row r="268120" x14ac:dyDescent="0.25"/>
    <row r="268121" x14ac:dyDescent="0.25"/>
    <row r="268122" x14ac:dyDescent="0.25"/>
    <row r="268123" x14ac:dyDescent="0.25"/>
    <row r="268124" x14ac:dyDescent="0.25"/>
    <row r="268125" x14ac:dyDescent="0.25"/>
    <row r="268126" x14ac:dyDescent="0.25"/>
    <row r="268127" x14ac:dyDescent="0.25"/>
    <row r="268128" x14ac:dyDescent="0.25"/>
    <row r="268129" x14ac:dyDescent="0.25"/>
    <row r="268130" x14ac:dyDescent="0.25"/>
    <row r="268131" x14ac:dyDescent="0.25"/>
    <row r="268132" x14ac:dyDescent="0.25"/>
    <row r="268133" x14ac:dyDescent="0.25"/>
    <row r="268134" x14ac:dyDescent="0.25"/>
    <row r="268135" x14ac:dyDescent="0.25"/>
    <row r="268136" x14ac:dyDescent="0.25"/>
    <row r="268137" x14ac:dyDescent="0.25"/>
    <row r="268138" x14ac:dyDescent="0.25"/>
    <row r="268139" x14ac:dyDescent="0.25"/>
    <row r="268140" x14ac:dyDescent="0.25"/>
    <row r="268141" x14ac:dyDescent="0.25"/>
    <row r="268142" x14ac:dyDescent="0.25"/>
    <row r="268143" x14ac:dyDescent="0.25"/>
    <row r="268144" x14ac:dyDescent="0.25"/>
    <row r="268145" x14ac:dyDescent="0.25"/>
    <row r="268146" x14ac:dyDescent="0.25"/>
    <row r="268147" x14ac:dyDescent="0.25"/>
    <row r="268148" x14ac:dyDescent="0.25"/>
    <row r="268149" x14ac:dyDescent="0.25"/>
    <row r="268150" x14ac:dyDescent="0.25"/>
    <row r="268151" x14ac:dyDescent="0.25"/>
    <row r="268152" x14ac:dyDescent="0.25"/>
    <row r="268153" x14ac:dyDescent="0.25"/>
    <row r="268154" x14ac:dyDescent="0.25"/>
    <row r="268155" x14ac:dyDescent="0.25"/>
    <row r="268156" x14ac:dyDescent="0.25"/>
    <row r="268157" x14ac:dyDescent="0.25"/>
    <row r="268158" x14ac:dyDescent="0.25"/>
    <row r="268159" x14ac:dyDescent="0.25"/>
    <row r="268160" x14ac:dyDescent="0.25"/>
    <row r="268161" x14ac:dyDescent="0.25"/>
    <row r="268162" x14ac:dyDescent="0.25"/>
    <row r="268163" x14ac:dyDescent="0.25"/>
    <row r="268164" x14ac:dyDescent="0.25"/>
    <row r="268165" x14ac:dyDescent="0.25"/>
    <row r="268166" x14ac:dyDescent="0.25"/>
    <row r="268167" x14ac:dyDescent="0.25"/>
    <row r="268168" x14ac:dyDescent="0.25"/>
    <row r="268169" x14ac:dyDescent="0.25"/>
    <row r="268170" x14ac:dyDescent="0.25"/>
    <row r="268171" x14ac:dyDescent="0.25"/>
    <row r="268172" x14ac:dyDescent="0.25"/>
    <row r="268173" x14ac:dyDescent="0.25"/>
    <row r="268174" x14ac:dyDescent="0.25"/>
    <row r="268175" x14ac:dyDescent="0.25"/>
    <row r="268176" x14ac:dyDescent="0.25"/>
    <row r="268177" x14ac:dyDescent="0.25"/>
    <row r="268178" x14ac:dyDescent="0.25"/>
    <row r="268179" x14ac:dyDescent="0.25"/>
    <row r="268180" x14ac:dyDescent="0.25"/>
    <row r="268181" x14ac:dyDescent="0.25"/>
    <row r="268182" x14ac:dyDescent="0.25"/>
    <row r="268183" x14ac:dyDescent="0.25"/>
    <row r="268184" x14ac:dyDescent="0.25"/>
    <row r="268185" x14ac:dyDescent="0.25"/>
    <row r="268186" x14ac:dyDescent="0.25"/>
    <row r="268187" x14ac:dyDescent="0.25"/>
    <row r="268188" x14ac:dyDescent="0.25"/>
    <row r="268189" x14ac:dyDescent="0.25"/>
    <row r="268190" x14ac:dyDescent="0.25"/>
    <row r="268191" x14ac:dyDescent="0.25"/>
    <row r="268192" x14ac:dyDescent="0.25"/>
    <row r="268193" x14ac:dyDescent="0.25"/>
    <row r="268194" x14ac:dyDescent="0.25"/>
    <row r="268195" x14ac:dyDescent="0.25"/>
    <row r="268196" x14ac:dyDescent="0.25"/>
    <row r="268197" x14ac:dyDescent="0.25"/>
    <row r="268198" x14ac:dyDescent="0.25"/>
    <row r="268199" x14ac:dyDescent="0.25"/>
    <row r="268200" x14ac:dyDescent="0.25"/>
    <row r="268201" x14ac:dyDescent="0.25"/>
    <row r="268202" x14ac:dyDescent="0.25"/>
    <row r="268203" x14ac:dyDescent="0.25"/>
    <row r="268204" x14ac:dyDescent="0.25"/>
    <row r="268205" x14ac:dyDescent="0.25"/>
    <row r="268206" x14ac:dyDescent="0.25"/>
    <row r="268207" x14ac:dyDescent="0.25"/>
    <row r="268208" x14ac:dyDescent="0.25"/>
    <row r="268209" x14ac:dyDescent="0.25"/>
    <row r="268210" x14ac:dyDescent="0.25"/>
    <row r="268211" x14ac:dyDescent="0.25"/>
    <row r="268212" x14ac:dyDescent="0.25"/>
    <row r="268213" x14ac:dyDescent="0.25"/>
    <row r="268214" x14ac:dyDescent="0.25"/>
    <row r="268215" x14ac:dyDescent="0.25"/>
    <row r="268216" x14ac:dyDescent="0.25"/>
    <row r="268217" x14ac:dyDescent="0.25"/>
    <row r="268218" x14ac:dyDescent="0.25"/>
    <row r="268219" x14ac:dyDescent="0.25"/>
    <row r="268220" x14ac:dyDescent="0.25"/>
    <row r="268221" x14ac:dyDescent="0.25"/>
    <row r="268222" x14ac:dyDescent="0.25"/>
    <row r="268223" x14ac:dyDescent="0.25"/>
    <row r="268224" x14ac:dyDescent="0.25"/>
    <row r="268225" x14ac:dyDescent="0.25"/>
    <row r="268226" x14ac:dyDescent="0.25"/>
    <row r="268227" x14ac:dyDescent="0.25"/>
    <row r="268228" x14ac:dyDescent="0.25"/>
    <row r="268229" x14ac:dyDescent="0.25"/>
    <row r="268230" x14ac:dyDescent="0.25"/>
    <row r="268231" x14ac:dyDescent="0.25"/>
    <row r="268232" x14ac:dyDescent="0.25"/>
    <row r="268233" x14ac:dyDescent="0.25"/>
    <row r="268234" x14ac:dyDescent="0.25"/>
    <row r="268235" x14ac:dyDescent="0.25"/>
    <row r="268236" x14ac:dyDescent="0.25"/>
    <row r="268237" x14ac:dyDescent="0.25"/>
    <row r="268238" x14ac:dyDescent="0.25"/>
    <row r="268239" x14ac:dyDescent="0.25"/>
    <row r="268240" x14ac:dyDescent="0.25"/>
    <row r="268241" x14ac:dyDescent="0.25"/>
    <row r="268242" x14ac:dyDescent="0.25"/>
    <row r="268243" x14ac:dyDescent="0.25"/>
    <row r="268244" x14ac:dyDescent="0.25"/>
    <row r="268245" x14ac:dyDescent="0.25"/>
    <row r="268246" x14ac:dyDescent="0.25"/>
    <row r="268247" x14ac:dyDescent="0.25"/>
    <row r="268248" x14ac:dyDescent="0.25"/>
    <row r="268249" x14ac:dyDescent="0.25"/>
    <row r="268250" x14ac:dyDescent="0.25"/>
    <row r="268251" x14ac:dyDescent="0.25"/>
    <row r="268252" x14ac:dyDescent="0.25"/>
    <row r="268253" x14ac:dyDescent="0.25"/>
    <row r="268254" x14ac:dyDescent="0.25"/>
    <row r="268255" x14ac:dyDescent="0.25"/>
    <row r="268256" x14ac:dyDescent="0.25"/>
    <row r="268257" x14ac:dyDescent="0.25"/>
    <row r="268258" x14ac:dyDescent="0.25"/>
    <row r="268259" x14ac:dyDescent="0.25"/>
    <row r="268260" x14ac:dyDescent="0.25"/>
    <row r="268261" x14ac:dyDescent="0.25"/>
    <row r="268262" x14ac:dyDescent="0.25"/>
    <row r="268263" x14ac:dyDescent="0.25"/>
    <row r="268264" x14ac:dyDescent="0.25"/>
    <row r="268265" x14ac:dyDescent="0.25"/>
    <row r="268266" x14ac:dyDescent="0.25"/>
    <row r="268267" x14ac:dyDescent="0.25"/>
    <row r="268268" x14ac:dyDescent="0.25"/>
    <row r="268269" x14ac:dyDescent="0.25"/>
    <row r="268270" x14ac:dyDescent="0.25"/>
    <row r="268271" x14ac:dyDescent="0.25"/>
    <row r="268272" x14ac:dyDescent="0.25"/>
    <row r="268273" x14ac:dyDescent="0.25"/>
    <row r="268274" x14ac:dyDescent="0.25"/>
    <row r="268275" x14ac:dyDescent="0.25"/>
    <row r="268276" x14ac:dyDescent="0.25"/>
    <row r="268277" x14ac:dyDescent="0.25"/>
    <row r="268278" x14ac:dyDescent="0.25"/>
    <row r="268279" x14ac:dyDescent="0.25"/>
    <row r="268280" x14ac:dyDescent="0.25"/>
    <row r="268281" x14ac:dyDescent="0.25"/>
    <row r="268282" x14ac:dyDescent="0.25"/>
    <row r="268283" x14ac:dyDescent="0.25"/>
    <row r="268284" x14ac:dyDescent="0.25"/>
    <row r="268285" x14ac:dyDescent="0.25"/>
    <row r="268286" x14ac:dyDescent="0.25"/>
    <row r="268287" x14ac:dyDescent="0.25"/>
    <row r="268288" x14ac:dyDescent="0.25"/>
    <row r="268289" x14ac:dyDescent="0.25"/>
    <row r="268290" x14ac:dyDescent="0.25"/>
    <row r="268291" x14ac:dyDescent="0.25"/>
    <row r="268292" x14ac:dyDescent="0.25"/>
    <row r="268293" x14ac:dyDescent="0.25"/>
    <row r="268294" x14ac:dyDescent="0.25"/>
    <row r="268295" x14ac:dyDescent="0.25"/>
    <row r="268296" x14ac:dyDescent="0.25"/>
    <row r="268297" x14ac:dyDescent="0.25"/>
    <row r="268298" x14ac:dyDescent="0.25"/>
    <row r="268299" x14ac:dyDescent="0.25"/>
    <row r="268300" x14ac:dyDescent="0.25"/>
    <row r="268301" x14ac:dyDescent="0.25"/>
    <row r="268302" x14ac:dyDescent="0.25"/>
    <row r="268303" x14ac:dyDescent="0.25"/>
    <row r="268304" x14ac:dyDescent="0.25"/>
    <row r="268305" x14ac:dyDescent="0.25"/>
    <row r="268306" x14ac:dyDescent="0.25"/>
    <row r="268307" x14ac:dyDescent="0.25"/>
    <row r="268308" x14ac:dyDescent="0.25"/>
    <row r="268309" x14ac:dyDescent="0.25"/>
    <row r="268310" x14ac:dyDescent="0.25"/>
    <row r="268311" x14ac:dyDescent="0.25"/>
    <row r="268312" x14ac:dyDescent="0.25"/>
    <row r="268313" x14ac:dyDescent="0.25"/>
    <row r="268314" x14ac:dyDescent="0.25"/>
    <row r="268315" x14ac:dyDescent="0.25"/>
    <row r="268316" x14ac:dyDescent="0.25"/>
    <row r="268317" x14ac:dyDescent="0.25"/>
    <row r="268318" x14ac:dyDescent="0.25"/>
    <row r="268319" x14ac:dyDescent="0.25"/>
    <row r="268320" x14ac:dyDescent="0.25"/>
    <row r="268321" x14ac:dyDescent="0.25"/>
    <row r="268322" x14ac:dyDescent="0.25"/>
    <row r="268323" x14ac:dyDescent="0.25"/>
    <row r="268324" x14ac:dyDescent="0.25"/>
    <row r="268325" x14ac:dyDescent="0.25"/>
    <row r="268326" x14ac:dyDescent="0.25"/>
    <row r="268327" x14ac:dyDescent="0.25"/>
    <row r="268328" x14ac:dyDescent="0.25"/>
    <row r="268329" x14ac:dyDescent="0.25"/>
    <row r="268330" x14ac:dyDescent="0.25"/>
    <row r="268331" x14ac:dyDescent="0.25"/>
    <row r="268332" x14ac:dyDescent="0.25"/>
    <row r="268333" x14ac:dyDescent="0.25"/>
    <row r="268334" x14ac:dyDescent="0.25"/>
    <row r="268335" x14ac:dyDescent="0.25"/>
    <row r="268336" x14ac:dyDescent="0.25"/>
    <row r="268337" x14ac:dyDescent="0.25"/>
    <row r="268338" x14ac:dyDescent="0.25"/>
    <row r="268339" x14ac:dyDescent="0.25"/>
    <row r="268340" x14ac:dyDescent="0.25"/>
    <row r="268341" x14ac:dyDescent="0.25"/>
    <row r="268342" x14ac:dyDescent="0.25"/>
    <row r="268343" x14ac:dyDescent="0.25"/>
    <row r="268344" x14ac:dyDescent="0.25"/>
    <row r="268345" x14ac:dyDescent="0.25"/>
    <row r="268346" x14ac:dyDescent="0.25"/>
    <row r="268347" x14ac:dyDescent="0.25"/>
    <row r="268348" x14ac:dyDescent="0.25"/>
    <row r="268349" x14ac:dyDescent="0.25"/>
    <row r="268350" x14ac:dyDescent="0.25"/>
    <row r="268351" x14ac:dyDescent="0.25"/>
    <row r="268352" x14ac:dyDescent="0.25"/>
    <row r="268353" x14ac:dyDescent="0.25"/>
    <row r="268354" x14ac:dyDescent="0.25"/>
    <row r="268355" x14ac:dyDescent="0.25"/>
    <row r="268356" x14ac:dyDescent="0.25"/>
    <row r="268357" x14ac:dyDescent="0.25"/>
    <row r="268358" x14ac:dyDescent="0.25"/>
    <row r="268359" x14ac:dyDescent="0.25"/>
    <row r="268360" x14ac:dyDescent="0.25"/>
    <row r="268361" x14ac:dyDescent="0.25"/>
    <row r="268362" x14ac:dyDescent="0.25"/>
    <row r="268363" x14ac:dyDescent="0.25"/>
    <row r="268364" x14ac:dyDescent="0.25"/>
    <row r="268365" x14ac:dyDescent="0.25"/>
    <row r="268366" x14ac:dyDescent="0.25"/>
    <row r="268367" x14ac:dyDescent="0.25"/>
    <row r="268368" x14ac:dyDescent="0.25"/>
    <row r="268369" x14ac:dyDescent="0.25"/>
    <row r="268370" x14ac:dyDescent="0.25"/>
    <row r="268371" x14ac:dyDescent="0.25"/>
    <row r="268372" x14ac:dyDescent="0.25"/>
    <row r="268373" x14ac:dyDescent="0.25"/>
    <row r="268374" x14ac:dyDescent="0.25"/>
    <row r="268375" x14ac:dyDescent="0.25"/>
    <row r="268376" x14ac:dyDescent="0.25"/>
    <row r="268377" x14ac:dyDescent="0.25"/>
    <row r="268378" x14ac:dyDescent="0.25"/>
    <row r="268379" x14ac:dyDescent="0.25"/>
    <row r="268380" x14ac:dyDescent="0.25"/>
    <row r="268381" x14ac:dyDescent="0.25"/>
    <row r="268382" x14ac:dyDescent="0.25"/>
    <row r="268383" x14ac:dyDescent="0.25"/>
    <row r="268384" x14ac:dyDescent="0.25"/>
    <row r="268385" x14ac:dyDescent="0.25"/>
    <row r="268386" x14ac:dyDescent="0.25"/>
    <row r="268387" x14ac:dyDescent="0.25"/>
    <row r="268388" x14ac:dyDescent="0.25"/>
    <row r="268389" x14ac:dyDescent="0.25"/>
    <row r="268390" x14ac:dyDescent="0.25"/>
    <row r="268391" x14ac:dyDescent="0.25"/>
    <row r="268392" x14ac:dyDescent="0.25"/>
    <row r="268393" x14ac:dyDescent="0.25"/>
    <row r="268394" x14ac:dyDescent="0.25"/>
    <row r="268395" x14ac:dyDescent="0.25"/>
    <row r="268396" x14ac:dyDescent="0.25"/>
    <row r="268397" x14ac:dyDescent="0.25"/>
    <row r="268398" x14ac:dyDescent="0.25"/>
    <row r="268399" x14ac:dyDescent="0.25"/>
    <row r="268400" x14ac:dyDescent="0.25"/>
    <row r="268401" x14ac:dyDescent="0.25"/>
    <row r="268402" x14ac:dyDescent="0.25"/>
    <row r="268403" x14ac:dyDescent="0.25"/>
    <row r="268404" x14ac:dyDescent="0.25"/>
    <row r="268405" x14ac:dyDescent="0.25"/>
    <row r="268406" x14ac:dyDescent="0.25"/>
    <row r="268407" x14ac:dyDescent="0.25"/>
    <row r="268408" x14ac:dyDescent="0.25"/>
    <row r="268409" x14ac:dyDescent="0.25"/>
    <row r="268410" x14ac:dyDescent="0.25"/>
    <row r="268411" x14ac:dyDescent="0.25"/>
    <row r="268412" x14ac:dyDescent="0.25"/>
    <row r="268413" x14ac:dyDescent="0.25"/>
    <row r="268414" x14ac:dyDescent="0.25"/>
    <row r="268415" x14ac:dyDescent="0.25"/>
    <row r="268416" x14ac:dyDescent="0.25"/>
    <row r="268417" x14ac:dyDescent="0.25"/>
    <row r="268418" x14ac:dyDescent="0.25"/>
    <row r="268419" x14ac:dyDescent="0.25"/>
    <row r="268420" x14ac:dyDescent="0.25"/>
    <row r="268421" x14ac:dyDescent="0.25"/>
    <row r="268422" x14ac:dyDescent="0.25"/>
    <row r="268423" x14ac:dyDescent="0.25"/>
    <row r="268424" x14ac:dyDescent="0.25"/>
    <row r="268425" x14ac:dyDescent="0.25"/>
    <row r="268426" x14ac:dyDescent="0.25"/>
    <row r="268427" x14ac:dyDescent="0.25"/>
    <row r="268428" x14ac:dyDescent="0.25"/>
    <row r="268429" x14ac:dyDescent="0.25"/>
    <row r="268430" x14ac:dyDescent="0.25"/>
    <row r="268431" x14ac:dyDescent="0.25"/>
    <row r="268432" x14ac:dyDescent="0.25"/>
    <row r="268433" x14ac:dyDescent="0.25"/>
    <row r="268434" x14ac:dyDescent="0.25"/>
    <row r="268435" x14ac:dyDescent="0.25"/>
    <row r="268436" x14ac:dyDescent="0.25"/>
    <row r="268437" x14ac:dyDescent="0.25"/>
    <row r="268438" x14ac:dyDescent="0.25"/>
    <row r="268439" x14ac:dyDescent="0.25"/>
    <row r="268440" x14ac:dyDescent="0.25"/>
    <row r="268441" x14ac:dyDescent="0.25"/>
    <row r="268442" x14ac:dyDescent="0.25"/>
    <row r="268443" x14ac:dyDescent="0.25"/>
    <row r="268444" x14ac:dyDescent="0.25"/>
    <row r="268445" x14ac:dyDescent="0.25"/>
    <row r="268446" x14ac:dyDescent="0.25"/>
    <row r="268447" x14ac:dyDescent="0.25"/>
    <row r="268448" x14ac:dyDescent="0.25"/>
    <row r="268449" x14ac:dyDescent="0.25"/>
    <row r="268450" x14ac:dyDescent="0.25"/>
    <row r="268451" x14ac:dyDescent="0.25"/>
    <row r="268452" x14ac:dyDescent="0.25"/>
    <row r="268453" x14ac:dyDescent="0.25"/>
    <row r="268454" x14ac:dyDescent="0.25"/>
    <row r="268455" x14ac:dyDescent="0.25"/>
    <row r="268456" x14ac:dyDescent="0.25"/>
    <row r="268457" x14ac:dyDescent="0.25"/>
    <row r="268458" x14ac:dyDescent="0.25"/>
    <row r="268459" x14ac:dyDescent="0.25"/>
    <row r="268460" x14ac:dyDescent="0.25"/>
    <row r="268461" x14ac:dyDescent="0.25"/>
    <row r="268462" x14ac:dyDescent="0.25"/>
    <row r="268463" x14ac:dyDescent="0.25"/>
    <row r="268464" x14ac:dyDescent="0.25"/>
    <row r="268465" x14ac:dyDescent="0.25"/>
    <row r="268466" x14ac:dyDescent="0.25"/>
    <row r="268467" x14ac:dyDescent="0.25"/>
    <row r="268468" x14ac:dyDescent="0.25"/>
    <row r="268469" x14ac:dyDescent="0.25"/>
    <row r="268470" x14ac:dyDescent="0.25"/>
    <row r="268471" x14ac:dyDescent="0.25"/>
    <row r="268472" x14ac:dyDescent="0.25"/>
    <row r="268473" x14ac:dyDescent="0.25"/>
    <row r="268474" x14ac:dyDescent="0.25"/>
    <row r="268475" x14ac:dyDescent="0.25"/>
    <row r="268476" x14ac:dyDescent="0.25"/>
    <row r="268477" x14ac:dyDescent="0.25"/>
    <row r="268478" x14ac:dyDescent="0.25"/>
    <row r="268479" x14ac:dyDescent="0.25"/>
    <row r="268480" x14ac:dyDescent="0.25"/>
    <row r="268481" x14ac:dyDescent="0.25"/>
    <row r="268482" x14ac:dyDescent="0.25"/>
    <row r="268483" x14ac:dyDescent="0.25"/>
    <row r="268484" x14ac:dyDescent="0.25"/>
    <row r="268485" x14ac:dyDescent="0.25"/>
    <row r="268486" x14ac:dyDescent="0.25"/>
    <row r="268487" x14ac:dyDescent="0.25"/>
    <row r="268488" x14ac:dyDescent="0.25"/>
    <row r="268489" x14ac:dyDescent="0.25"/>
    <row r="268490" x14ac:dyDescent="0.25"/>
    <row r="268491" x14ac:dyDescent="0.25"/>
    <row r="268492" x14ac:dyDescent="0.25"/>
    <row r="268493" x14ac:dyDescent="0.25"/>
    <row r="268494" x14ac:dyDescent="0.25"/>
    <row r="268495" x14ac:dyDescent="0.25"/>
    <row r="268496" x14ac:dyDescent="0.25"/>
    <row r="268497" x14ac:dyDescent="0.25"/>
    <row r="268498" x14ac:dyDescent="0.25"/>
    <row r="268499" x14ac:dyDescent="0.25"/>
    <row r="268500" x14ac:dyDescent="0.25"/>
    <row r="268501" x14ac:dyDescent="0.25"/>
    <row r="268502" x14ac:dyDescent="0.25"/>
    <row r="268503" x14ac:dyDescent="0.25"/>
    <row r="268504" x14ac:dyDescent="0.25"/>
    <row r="268505" x14ac:dyDescent="0.25"/>
    <row r="268506" x14ac:dyDescent="0.25"/>
    <row r="268507" x14ac:dyDescent="0.25"/>
    <row r="268508" x14ac:dyDescent="0.25"/>
    <row r="268509" x14ac:dyDescent="0.25"/>
    <row r="268510" x14ac:dyDescent="0.25"/>
    <row r="268511" x14ac:dyDescent="0.25"/>
    <row r="268512" x14ac:dyDescent="0.25"/>
    <row r="268513" x14ac:dyDescent="0.25"/>
    <row r="268514" x14ac:dyDescent="0.25"/>
    <row r="268515" x14ac:dyDescent="0.25"/>
    <row r="268516" x14ac:dyDescent="0.25"/>
    <row r="268517" x14ac:dyDescent="0.25"/>
    <row r="268518" x14ac:dyDescent="0.25"/>
    <row r="268519" x14ac:dyDescent="0.25"/>
    <row r="268520" x14ac:dyDescent="0.25"/>
    <row r="268521" x14ac:dyDescent="0.25"/>
    <row r="268522" x14ac:dyDescent="0.25"/>
    <row r="268523" x14ac:dyDescent="0.25"/>
    <row r="268524" x14ac:dyDescent="0.25"/>
    <row r="268525" x14ac:dyDescent="0.25"/>
    <row r="268526" x14ac:dyDescent="0.25"/>
    <row r="268527" x14ac:dyDescent="0.25"/>
    <row r="268528" x14ac:dyDescent="0.25"/>
    <row r="268529" x14ac:dyDescent="0.25"/>
    <row r="268530" x14ac:dyDescent="0.25"/>
    <row r="268531" x14ac:dyDescent="0.25"/>
    <row r="268532" x14ac:dyDescent="0.25"/>
    <row r="268533" x14ac:dyDescent="0.25"/>
    <row r="268534" x14ac:dyDescent="0.25"/>
    <row r="268535" x14ac:dyDescent="0.25"/>
    <row r="268536" x14ac:dyDescent="0.25"/>
    <row r="268537" x14ac:dyDescent="0.25"/>
    <row r="268538" x14ac:dyDescent="0.25"/>
    <row r="268539" x14ac:dyDescent="0.25"/>
    <row r="268540" x14ac:dyDescent="0.25"/>
    <row r="268541" x14ac:dyDescent="0.25"/>
    <row r="268542" x14ac:dyDescent="0.25"/>
    <row r="268543" x14ac:dyDescent="0.25"/>
    <row r="268544" x14ac:dyDescent="0.25"/>
    <row r="268545" x14ac:dyDescent="0.25"/>
    <row r="268546" x14ac:dyDescent="0.25"/>
    <row r="268547" x14ac:dyDescent="0.25"/>
    <row r="268548" x14ac:dyDescent="0.25"/>
    <row r="268549" x14ac:dyDescent="0.25"/>
    <row r="268550" x14ac:dyDescent="0.25"/>
    <row r="268551" x14ac:dyDescent="0.25"/>
    <row r="268552" x14ac:dyDescent="0.25"/>
    <row r="268553" x14ac:dyDescent="0.25"/>
    <row r="268554" x14ac:dyDescent="0.25"/>
    <row r="268555" x14ac:dyDescent="0.25"/>
    <row r="268556" x14ac:dyDescent="0.25"/>
    <row r="268557" x14ac:dyDescent="0.25"/>
    <row r="268558" x14ac:dyDescent="0.25"/>
    <row r="268559" x14ac:dyDescent="0.25"/>
    <row r="268560" x14ac:dyDescent="0.25"/>
    <row r="268561" x14ac:dyDescent="0.25"/>
    <row r="268562" x14ac:dyDescent="0.25"/>
    <row r="268563" x14ac:dyDescent="0.25"/>
    <row r="268564" x14ac:dyDescent="0.25"/>
    <row r="268565" x14ac:dyDescent="0.25"/>
    <row r="268566" x14ac:dyDescent="0.25"/>
    <row r="268567" x14ac:dyDescent="0.25"/>
    <row r="268568" x14ac:dyDescent="0.25"/>
    <row r="268569" x14ac:dyDescent="0.25"/>
    <row r="268570" x14ac:dyDescent="0.25"/>
    <row r="268571" x14ac:dyDescent="0.25"/>
    <row r="268572" x14ac:dyDescent="0.25"/>
    <row r="268573" x14ac:dyDescent="0.25"/>
    <row r="268574" x14ac:dyDescent="0.25"/>
    <row r="268575" x14ac:dyDescent="0.25"/>
    <row r="268576" x14ac:dyDescent="0.25"/>
    <row r="268577" x14ac:dyDescent="0.25"/>
    <row r="268578" x14ac:dyDescent="0.25"/>
    <row r="268579" x14ac:dyDescent="0.25"/>
    <row r="268580" x14ac:dyDescent="0.25"/>
    <row r="268581" x14ac:dyDescent="0.25"/>
    <row r="268582" x14ac:dyDescent="0.25"/>
    <row r="268583" x14ac:dyDescent="0.25"/>
    <row r="268584" x14ac:dyDescent="0.25"/>
    <row r="268585" x14ac:dyDescent="0.25"/>
    <row r="268586" x14ac:dyDescent="0.25"/>
    <row r="268587" x14ac:dyDescent="0.25"/>
    <row r="268588" x14ac:dyDescent="0.25"/>
    <row r="268589" x14ac:dyDescent="0.25"/>
    <row r="268590" x14ac:dyDescent="0.25"/>
    <row r="268591" x14ac:dyDescent="0.25"/>
    <row r="268592" x14ac:dyDescent="0.25"/>
    <row r="268593" x14ac:dyDescent="0.25"/>
    <row r="268594" x14ac:dyDescent="0.25"/>
    <row r="268595" x14ac:dyDescent="0.25"/>
    <row r="268596" x14ac:dyDescent="0.25"/>
    <row r="268597" x14ac:dyDescent="0.25"/>
    <row r="268598" x14ac:dyDescent="0.25"/>
    <row r="268599" x14ac:dyDescent="0.25"/>
    <row r="268600" x14ac:dyDescent="0.25"/>
    <row r="268601" x14ac:dyDescent="0.25"/>
    <row r="268602" x14ac:dyDescent="0.25"/>
    <row r="268603" x14ac:dyDescent="0.25"/>
    <row r="268604" x14ac:dyDescent="0.25"/>
    <row r="268605" x14ac:dyDescent="0.25"/>
    <row r="268606" x14ac:dyDescent="0.25"/>
    <row r="268607" x14ac:dyDescent="0.25"/>
    <row r="268608" x14ac:dyDescent="0.25"/>
    <row r="268609" x14ac:dyDescent="0.25"/>
    <row r="268610" x14ac:dyDescent="0.25"/>
    <row r="268611" x14ac:dyDescent="0.25"/>
    <row r="268612" x14ac:dyDescent="0.25"/>
    <row r="268613" x14ac:dyDescent="0.25"/>
    <row r="268614" x14ac:dyDescent="0.25"/>
    <row r="268615" x14ac:dyDescent="0.25"/>
    <row r="268616" x14ac:dyDescent="0.25"/>
    <row r="268617" x14ac:dyDescent="0.25"/>
    <row r="268618" x14ac:dyDescent="0.25"/>
    <row r="268619" x14ac:dyDescent="0.25"/>
    <row r="268620" x14ac:dyDescent="0.25"/>
    <row r="268621" x14ac:dyDescent="0.25"/>
    <row r="268622" x14ac:dyDescent="0.25"/>
    <row r="268623" x14ac:dyDescent="0.25"/>
    <row r="268624" x14ac:dyDescent="0.25"/>
    <row r="268625" x14ac:dyDescent="0.25"/>
    <row r="268626" x14ac:dyDescent="0.25"/>
    <row r="268627" x14ac:dyDescent="0.25"/>
    <row r="268628" x14ac:dyDescent="0.25"/>
    <row r="268629" x14ac:dyDescent="0.25"/>
    <row r="268630" x14ac:dyDescent="0.25"/>
    <row r="268631" x14ac:dyDescent="0.25"/>
    <row r="268632" x14ac:dyDescent="0.25"/>
    <row r="268633" x14ac:dyDescent="0.25"/>
    <row r="268634" x14ac:dyDescent="0.25"/>
    <row r="268635" x14ac:dyDescent="0.25"/>
    <row r="268636" x14ac:dyDescent="0.25"/>
    <row r="268637" x14ac:dyDescent="0.25"/>
    <row r="268638" x14ac:dyDescent="0.25"/>
    <row r="268639" x14ac:dyDescent="0.25"/>
    <row r="268640" x14ac:dyDescent="0.25"/>
    <row r="268641" x14ac:dyDescent="0.25"/>
    <row r="268642" x14ac:dyDescent="0.25"/>
    <row r="268643" x14ac:dyDescent="0.25"/>
    <row r="268644" x14ac:dyDescent="0.25"/>
    <row r="268645" x14ac:dyDescent="0.25"/>
    <row r="268646" x14ac:dyDescent="0.25"/>
    <row r="268647" x14ac:dyDescent="0.25"/>
    <row r="268648" x14ac:dyDescent="0.25"/>
    <row r="268649" x14ac:dyDescent="0.25"/>
    <row r="268650" x14ac:dyDescent="0.25"/>
    <row r="268651" x14ac:dyDescent="0.25"/>
    <row r="268652" x14ac:dyDescent="0.25"/>
    <row r="268653" x14ac:dyDescent="0.25"/>
    <row r="268654" x14ac:dyDescent="0.25"/>
    <row r="268655" x14ac:dyDescent="0.25"/>
    <row r="268656" x14ac:dyDescent="0.25"/>
    <row r="268657" x14ac:dyDescent="0.25"/>
    <row r="268658" x14ac:dyDescent="0.25"/>
    <row r="268659" x14ac:dyDescent="0.25"/>
    <row r="268660" x14ac:dyDescent="0.25"/>
    <row r="268661" x14ac:dyDescent="0.25"/>
    <row r="268662" x14ac:dyDescent="0.25"/>
    <row r="268663" x14ac:dyDescent="0.25"/>
    <row r="268664" x14ac:dyDescent="0.25"/>
    <row r="268665" x14ac:dyDescent="0.25"/>
    <row r="268666" x14ac:dyDescent="0.25"/>
    <row r="268667" x14ac:dyDescent="0.25"/>
    <row r="268668" x14ac:dyDescent="0.25"/>
    <row r="268669" x14ac:dyDescent="0.25"/>
    <row r="268670" x14ac:dyDescent="0.25"/>
    <row r="268671" x14ac:dyDescent="0.25"/>
    <row r="268672" x14ac:dyDescent="0.25"/>
    <row r="268673" x14ac:dyDescent="0.25"/>
    <row r="268674" x14ac:dyDescent="0.25"/>
    <row r="268675" x14ac:dyDescent="0.25"/>
    <row r="268676" x14ac:dyDescent="0.25"/>
    <row r="268677" x14ac:dyDescent="0.25"/>
    <row r="268678" x14ac:dyDescent="0.25"/>
    <row r="268679" x14ac:dyDescent="0.25"/>
    <row r="268680" x14ac:dyDescent="0.25"/>
    <row r="268681" x14ac:dyDescent="0.25"/>
    <row r="268682" x14ac:dyDescent="0.25"/>
    <row r="268683" x14ac:dyDescent="0.25"/>
    <row r="268684" x14ac:dyDescent="0.25"/>
    <row r="268685" x14ac:dyDescent="0.25"/>
    <row r="268686" x14ac:dyDescent="0.25"/>
    <row r="268687" x14ac:dyDescent="0.25"/>
    <row r="268688" x14ac:dyDescent="0.25"/>
    <row r="268689" x14ac:dyDescent="0.25"/>
    <row r="268690" x14ac:dyDescent="0.25"/>
    <row r="268691" x14ac:dyDescent="0.25"/>
    <row r="268692" x14ac:dyDescent="0.25"/>
    <row r="268693" x14ac:dyDescent="0.25"/>
    <row r="268694" x14ac:dyDescent="0.25"/>
    <row r="268695" x14ac:dyDescent="0.25"/>
    <row r="268696" x14ac:dyDescent="0.25"/>
    <row r="268697" x14ac:dyDescent="0.25"/>
    <row r="268698" x14ac:dyDescent="0.25"/>
    <row r="268699" x14ac:dyDescent="0.25"/>
    <row r="268700" x14ac:dyDescent="0.25"/>
    <row r="268701" x14ac:dyDescent="0.25"/>
    <row r="268702" x14ac:dyDescent="0.25"/>
    <row r="268703" x14ac:dyDescent="0.25"/>
    <row r="268704" x14ac:dyDescent="0.25"/>
    <row r="268705" x14ac:dyDescent="0.25"/>
    <row r="268706" x14ac:dyDescent="0.25"/>
    <row r="268707" x14ac:dyDescent="0.25"/>
    <row r="268708" x14ac:dyDescent="0.25"/>
    <row r="268709" x14ac:dyDescent="0.25"/>
    <row r="268710" x14ac:dyDescent="0.25"/>
    <row r="268711" x14ac:dyDescent="0.25"/>
    <row r="268712" x14ac:dyDescent="0.25"/>
    <row r="268713" x14ac:dyDescent="0.25"/>
    <row r="268714" x14ac:dyDescent="0.25"/>
    <row r="268715" x14ac:dyDescent="0.25"/>
    <row r="268716" x14ac:dyDescent="0.25"/>
    <row r="268717" x14ac:dyDescent="0.25"/>
    <row r="268718" x14ac:dyDescent="0.25"/>
    <row r="268719" x14ac:dyDescent="0.25"/>
    <row r="268720" x14ac:dyDescent="0.25"/>
    <row r="268721" x14ac:dyDescent="0.25"/>
    <row r="268722" x14ac:dyDescent="0.25"/>
    <row r="268723" x14ac:dyDescent="0.25"/>
    <row r="268724" x14ac:dyDescent="0.25"/>
    <row r="268725" x14ac:dyDescent="0.25"/>
    <row r="268726" x14ac:dyDescent="0.25"/>
    <row r="268727" x14ac:dyDescent="0.25"/>
    <row r="268728" x14ac:dyDescent="0.25"/>
    <row r="268729" x14ac:dyDescent="0.25"/>
    <row r="268730" x14ac:dyDescent="0.25"/>
    <row r="268731" x14ac:dyDescent="0.25"/>
    <row r="268732" x14ac:dyDescent="0.25"/>
    <row r="268733" x14ac:dyDescent="0.25"/>
    <row r="268734" x14ac:dyDescent="0.25"/>
    <row r="268735" x14ac:dyDescent="0.25"/>
    <row r="268736" x14ac:dyDescent="0.25"/>
    <row r="268737" x14ac:dyDescent="0.25"/>
    <row r="268738" x14ac:dyDescent="0.25"/>
    <row r="268739" x14ac:dyDescent="0.25"/>
    <row r="268740" x14ac:dyDescent="0.25"/>
    <row r="268741" x14ac:dyDescent="0.25"/>
    <row r="268742" x14ac:dyDescent="0.25"/>
    <row r="268743" x14ac:dyDescent="0.25"/>
    <row r="268744" x14ac:dyDescent="0.25"/>
    <row r="268745" x14ac:dyDescent="0.25"/>
    <row r="268746" x14ac:dyDescent="0.25"/>
    <row r="268747" x14ac:dyDescent="0.25"/>
    <row r="268748" x14ac:dyDescent="0.25"/>
    <row r="268749" x14ac:dyDescent="0.25"/>
    <row r="268750" x14ac:dyDescent="0.25"/>
    <row r="268751" x14ac:dyDescent="0.25"/>
    <row r="268752" x14ac:dyDescent="0.25"/>
    <row r="268753" x14ac:dyDescent="0.25"/>
    <row r="268754" x14ac:dyDescent="0.25"/>
    <row r="268755" x14ac:dyDescent="0.25"/>
    <row r="268756" x14ac:dyDescent="0.25"/>
    <row r="268757" x14ac:dyDescent="0.25"/>
    <row r="268758" x14ac:dyDescent="0.25"/>
    <row r="268759" x14ac:dyDescent="0.25"/>
    <row r="268760" x14ac:dyDescent="0.25"/>
    <row r="268761" x14ac:dyDescent="0.25"/>
    <row r="268762" x14ac:dyDescent="0.25"/>
    <row r="268763" x14ac:dyDescent="0.25"/>
    <row r="268764" x14ac:dyDescent="0.25"/>
    <row r="268765" x14ac:dyDescent="0.25"/>
    <row r="268766" x14ac:dyDescent="0.25"/>
    <row r="268767" x14ac:dyDescent="0.25"/>
    <row r="268768" x14ac:dyDescent="0.25"/>
    <row r="268769" x14ac:dyDescent="0.25"/>
    <row r="268770" x14ac:dyDescent="0.25"/>
    <row r="268771" x14ac:dyDescent="0.25"/>
    <row r="268772" x14ac:dyDescent="0.25"/>
    <row r="268773" x14ac:dyDescent="0.25"/>
    <row r="268774" x14ac:dyDescent="0.25"/>
    <row r="268775" x14ac:dyDescent="0.25"/>
    <row r="268776" x14ac:dyDescent="0.25"/>
    <row r="268777" x14ac:dyDescent="0.25"/>
    <row r="268778" x14ac:dyDescent="0.25"/>
    <row r="268779" x14ac:dyDescent="0.25"/>
    <row r="268780" x14ac:dyDescent="0.25"/>
    <row r="268781" x14ac:dyDescent="0.25"/>
    <row r="268782" x14ac:dyDescent="0.25"/>
    <row r="268783" x14ac:dyDescent="0.25"/>
    <row r="268784" x14ac:dyDescent="0.25"/>
    <row r="268785" x14ac:dyDescent="0.25"/>
    <row r="268786" x14ac:dyDescent="0.25"/>
    <row r="268787" x14ac:dyDescent="0.25"/>
    <row r="268788" x14ac:dyDescent="0.25"/>
    <row r="268789" x14ac:dyDescent="0.25"/>
    <row r="268790" x14ac:dyDescent="0.25"/>
    <row r="268791" x14ac:dyDescent="0.25"/>
    <row r="268792" x14ac:dyDescent="0.25"/>
    <row r="268793" x14ac:dyDescent="0.25"/>
    <row r="268794" x14ac:dyDescent="0.25"/>
    <row r="268795" x14ac:dyDescent="0.25"/>
    <row r="268796" x14ac:dyDescent="0.25"/>
    <row r="268797" x14ac:dyDescent="0.25"/>
    <row r="268798" x14ac:dyDescent="0.25"/>
    <row r="268799" x14ac:dyDescent="0.25"/>
    <row r="268800" x14ac:dyDescent="0.25"/>
    <row r="268801" x14ac:dyDescent="0.25"/>
    <row r="268802" x14ac:dyDescent="0.25"/>
    <row r="268803" x14ac:dyDescent="0.25"/>
    <row r="268804" x14ac:dyDescent="0.25"/>
    <row r="268805" x14ac:dyDescent="0.25"/>
    <row r="268806" x14ac:dyDescent="0.25"/>
    <row r="268807" x14ac:dyDescent="0.25"/>
    <row r="268808" x14ac:dyDescent="0.25"/>
    <row r="268809" x14ac:dyDescent="0.25"/>
    <row r="268810" x14ac:dyDescent="0.25"/>
    <row r="268811" x14ac:dyDescent="0.25"/>
    <row r="268812" x14ac:dyDescent="0.25"/>
    <row r="268813" x14ac:dyDescent="0.25"/>
    <row r="268814" x14ac:dyDescent="0.25"/>
    <row r="268815" x14ac:dyDescent="0.25"/>
    <row r="268816" x14ac:dyDescent="0.25"/>
    <row r="268817" x14ac:dyDescent="0.25"/>
    <row r="268818" x14ac:dyDescent="0.25"/>
    <row r="268819" x14ac:dyDescent="0.25"/>
    <row r="268820" x14ac:dyDescent="0.25"/>
    <row r="268821" x14ac:dyDescent="0.25"/>
    <row r="268822" x14ac:dyDescent="0.25"/>
    <row r="268823" x14ac:dyDescent="0.25"/>
    <row r="268824" x14ac:dyDescent="0.25"/>
    <row r="268825" x14ac:dyDescent="0.25"/>
    <row r="268826" x14ac:dyDescent="0.25"/>
    <row r="268827" x14ac:dyDescent="0.25"/>
    <row r="268828" x14ac:dyDescent="0.25"/>
    <row r="268829" x14ac:dyDescent="0.25"/>
    <row r="268830" x14ac:dyDescent="0.25"/>
    <row r="268831" x14ac:dyDescent="0.25"/>
    <row r="268832" x14ac:dyDescent="0.25"/>
    <row r="268833" x14ac:dyDescent="0.25"/>
    <row r="268834" x14ac:dyDescent="0.25"/>
    <row r="268835" x14ac:dyDescent="0.25"/>
    <row r="268836" x14ac:dyDescent="0.25"/>
    <row r="268837" x14ac:dyDescent="0.25"/>
    <row r="268838" x14ac:dyDescent="0.25"/>
    <row r="268839" x14ac:dyDescent="0.25"/>
    <row r="268840" x14ac:dyDescent="0.25"/>
    <row r="268841" x14ac:dyDescent="0.25"/>
    <row r="268842" x14ac:dyDescent="0.25"/>
    <row r="268843" x14ac:dyDescent="0.25"/>
    <row r="268844" x14ac:dyDescent="0.25"/>
    <row r="268845" x14ac:dyDescent="0.25"/>
    <row r="268846" x14ac:dyDescent="0.25"/>
    <row r="268847" x14ac:dyDescent="0.25"/>
    <row r="268848" x14ac:dyDescent="0.25"/>
    <row r="268849" x14ac:dyDescent="0.25"/>
    <row r="268850" x14ac:dyDescent="0.25"/>
    <row r="268851" x14ac:dyDescent="0.25"/>
    <row r="268852" x14ac:dyDescent="0.25"/>
    <row r="268853" x14ac:dyDescent="0.25"/>
    <row r="268854" x14ac:dyDescent="0.25"/>
    <row r="268855" x14ac:dyDescent="0.25"/>
    <row r="268856" x14ac:dyDescent="0.25"/>
    <row r="268857" x14ac:dyDescent="0.25"/>
    <row r="268858" x14ac:dyDescent="0.25"/>
    <row r="268859" x14ac:dyDescent="0.25"/>
    <row r="268860" x14ac:dyDescent="0.25"/>
    <row r="268861" x14ac:dyDescent="0.25"/>
    <row r="268862" x14ac:dyDescent="0.25"/>
    <row r="268863" x14ac:dyDescent="0.25"/>
    <row r="268864" x14ac:dyDescent="0.25"/>
    <row r="268865" x14ac:dyDescent="0.25"/>
    <row r="268866" x14ac:dyDescent="0.25"/>
    <row r="268867" x14ac:dyDescent="0.25"/>
    <row r="268868" x14ac:dyDescent="0.25"/>
    <row r="268869" x14ac:dyDescent="0.25"/>
    <row r="268870" x14ac:dyDescent="0.25"/>
    <row r="268871" x14ac:dyDescent="0.25"/>
    <row r="268872" x14ac:dyDescent="0.25"/>
    <row r="268873" x14ac:dyDescent="0.25"/>
    <row r="268874" x14ac:dyDescent="0.25"/>
    <row r="268875" x14ac:dyDescent="0.25"/>
    <row r="268876" x14ac:dyDescent="0.25"/>
    <row r="268877" x14ac:dyDescent="0.25"/>
    <row r="268878" x14ac:dyDescent="0.25"/>
    <row r="268879" x14ac:dyDescent="0.25"/>
    <row r="268880" x14ac:dyDescent="0.25"/>
    <row r="268881" x14ac:dyDescent="0.25"/>
    <row r="268882" x14ac:dyDescent="0.25"/>
    <row r="268883" x14ac:dyDescent="0.25"/>
    <row r="268884" x14ac:dyDescent="0.25"/>
    <row r="268885" x14ac:dyDescent="0.25"/>
    <row r="268886" x14ac:dyDescent="0.25"/>
    <row r="268887" x14ac:dyDescent="0.25"/>
    <row r="268888" x14ac:dyDescent="0.25"/>
    <row r="268889" x14ac:dyDescent="0.25"/>
    <row r="268890" x14ac:dyDescent="0.25"/>
    <row r="268891" x14ac:dyDescent="0.25"/>
    <row r="268892" x14ac:dyDescent="0.25"/>
    <row r="268893" x14ac:dyDescent="0.25"/>
    <row r="268894" x14ac:dyDescent="0.25"/>
    <row r="268895" x14ac:dyDescent="0.25"/>
    <row r="268896" x14ac:dyDescent="0.25"/>
    <row r="268897" x14ac:dyDescent="0.25"/>
    <row r="268898" x14ac:dyDescent="0.25"/>
    <row r="268899" x14ac:dyDescent="0.25"/>
    <row r="268900" x14ac:dyDescent="0.25"/>
    <row r="268901" x14ac:dyDescent="0.25"/>
    <row r="268902" x14ac:dyDescent="0.25"/>
    <row r="268903" x14ac:dyDescent="0.25"/>
    <row r="268904" x14ac:dyDescent="0.25"/>
    <row r="268905" x14ac:dyDescent="0.25"/>
    <row r="268906" x14ac:dyDescent="0.25"/>
    <row r="268907" x14ac:dyDescent="0.25"/>
    <row r="268908" x14ac:dyDescent="0.25"/>
    <row r="268909" x14ac:dyDescent="0.25"/>
    <row r="268910" x14ac:dyDescent="0.25"/>
    <row r="268911" x14ac:dyDescent="0.25"/>
    <row r="268912" x14ac:dyDescent="0.25"/>
    <row r="268913" x14ac:dyDescent="0.25"/>
    <row r="268914" x14ac:dyDescent="0.25"/>
    <row r="268915" x14ac:dyDescent="0.25"/>
    <row r="268916" x14ac:dyDescent="0.25"/>
    <row r="268917" x14ac:dyDescent="0.25"/>
    <row r="268918" x14ac:dyDescent="0.25"/>
    <row r="268919" x14ac:dyDescent="0.25"/>
    <row r="268920" x14ac:dyDescent="0.25"/>
    <row r="268921" x14ac:dyDescent="0.25"/>
    <row r="268922" x14ac:dyDescent="0.25"/>
    <row r="268923" x14ac:dyDescent="0.25"/>
    <row r="268924" x14ac:dyDescent="0.25"/>
    <row r="268925" x14ac:dyDescent="0.25"/>
    <row r="268926" x14ac:dyDescent="0.25"/>
    <row r="268927" x14ac:dyDescent="0.25"/>
    <row r="268928" x14ac:dyDescent="0.25"/>
    <row r="268929" x14ac:dyDescent="0.25"/>
    <row r="268930" x14ac:dyDescent="0.25"/>
    <row r="268931" x14ac:dyDescent="0.25"/>
    <row r="268932" x14ac:dyDescent="0.25"/>
    <row r="268933" x14ac:dyDescent="0.25"/>
    <row r="268934" x14ac:dyDescent="0.25"/>
    <row r="268935" x14ac:dyDescent="0.25"/>
    <row r="268936" x14ac:dyDescent="0.25"/>
    <row r="268937" x14ac:dyDescent="0.25"/>
    <row r="268938" x14ac:dyDescent="0.25"/>
    <row r="268939" x14ac:dyDescent="0.25"/>
    <row r="268940" x14ac:dyDescent="0.25"/>
    <row r="268941" x14ac:dyDescent="0.25"/>
    <row r="268942" x14ac:dyDescent="0.25"/>
    <row r="268943" x14ac:dyDescent="0.25"/>
    <row r="268944" x14ac:dyDescent="0.25"/>
    <row r="268945" x14ac:dyDescent="0.25"/>
    <row r="268946" x14ac:dyDescent="0.25"/>
    <row r="268947" x14ac:dyDescent="0.25"/>
    <row r="268948" x14ac:dyDescent="0.25"/>
    <row r="268949" x14ac:dyDescent="0.25"/>
    <row r="268950" x14ac:dyDescent="0.25"/>
    <row r="268951" x14ac:dyDescent="0.25"/>
    <row r="268952" x14ac:dyDescent="0.25"/>
    <row r="268953" x14ac:dyDescent="0.25"/>
    <row r="268954" x14ac:dyDescent="0.25"/>
    <row r="268955" x14ac:dyDescent="0.25"/>
    <row r="268956" x14ac:dyDescent="0.25"/>
    <row r="268957" x14ac:dyDescent="0.25"/>
    <row r="268958" x14ac:dyDescent="0.25"/>
    <row r="268959" x14ac:dyDescent="0.25"/>
    <row r="268960" x14ac:dyDescent="0.25"/>
    <row r="268961" x14ac:dyDescent="0.25"/>
    <row r="268962" x14ac:dyDescent="0.25"/>
    <row r="268963" x14ac:dyDescent="0.25"/>
    <row r="268964" x14ac:dyDescent="0.25"/>
    <row r="268965" x14ac:dyDescent="0.25"/>
    <row r="268966" x14ac:dyDescent="0.25"/>
    <row r="268967" x14ac:dyDescent="0.25"/>
    <row r="268968" x14ac:dyDescent="0.25"/>
    <row r="268969" x14ac:dyDescent="0.25"/>
    <row r="268970" x14ac:dyDescent="0.25"/>
    <row r="268971" x14ac:dyDescent="0.25"/>
    <row r="268972" x14ac:dyDescent="0.25"/>
    <row r="268973" x14ac:dyDescent="0.25"/>
    <row r="268974" x14ac:dyDescent="0.25"/>
    <row r="268975" x14ac:dyDescent="0.25"/>
    <row r="268976" x14ac:dyDescent="0.25"/>
    <row r="268977" x14ac:dyDescent="0.25"/>
    <row r="268978" x14ac:dyDescent="0.25"/>
    <row r="268979" x14ac:dyDescent="0.25"/>
    <row r="268980" x14ac:dyDescent="0.25"/>
    <row r="268981" x14ac:dyDescent="0.25"/>
    <row r="268982" x14ac:dyDescent="0.25"/>
    <row r="268983" x14ac:dyDescent="0.25"/>
    <row r="268984" x14ac:dyDescent="0.25"/>
    <row r="268985" x14ac:dyDescent="0.25"/>
    <row r="268986" x14ac:dyDescent="0.25"/>
    <row r="268987" x14ac:dyDescent="0.25"/>
    <row r="268988" x14ac:dyDescent="0.25"/>
    <row r="268989" x14ac:dyDescent="0.25"/>
    <row r="268990" x14ac:dyDescent="0.25"/>
    <row r="268991" x14ac:dyDescent="0.25"/>
    <row r="268992" x14ac:dyDescent="0.25"/>
    <row r="268993" x14ac:dyDescent="0.25"/>
    <row r="268994" x14ac:dyDescent="0.25"/>
    <row r="268995" x14ac:dyDescent="0.25"/>
    <row r="268996" x14ac:dyDescent="0.25"/>
    <row r="268997" x14ac:dyDescent="0.25"/>
    <row r="268998" x14ac:dyDescent="0.25"/>
    <row r="268999" x14ac:dyDescent="0.25"/>
    <row r="269000" x14ac:dyDescent="0.25"/>
    <row r="269001" x14ac:dyDescent="0.25"/>
    <row r="269002" x14ac:dyDescent="0.25"/>
    <row r="269003" x14ac:dyDescent="0.25"/>
    <row r="269004" x14ac:dyDescent="0.25"/>
    <row r="269005" x14ac:dyDescent="0.25"/>
    <row r="269006" x14ac:dyDescent="0.25"/>
    <row r="269007" x14ac:dyDescent="0.25"/>
    <row r="269008" x14ac:dyDescent="0.25"/>
    <row r="269009" x14ac:dyDescent="0.25"/>
    <row r="269010" x14ac:dyDescent="0.25"/>
    <row r="269011" x14ac:dyDescent="0.25"/>
    <row r="269012" x14ac:dyDescent="0.25"/>
    <row r="269013" x14ac:dyDescent="0.25"/>
    <row r="269014" x14ac:dyDescent="0.25"/>
    <row r="269015" x14ac:dyDescent="0.25"/>
    <row r="269016" x14ac:dyDescent="0.25"/>
    <row r="269017" x14ac:dyDescent="0.25"/>
    <row r="269018" x14ac:dyDescent="0.25"/>
    <row r="269019" x14ac:dyDescent="0.25"/>
    <row r="269020" x14ac:dyDescent="0.25"/>
    <row r="269021" x14ac:dyDescent="0.25"/>
    <row r="269022" x14ac:dyDescent="0.25"/>
    <row r="269023" x14ac:dyDescent="0.25"/>
    <row r="269024" x14ac:dyDescent="0.25"/>
    <row r="269025" x14ac:dyDescent="0.25"/>
    <row r="269026" x14ac:dyDescent="0.25"/>
    <row r="269027" x14ac:dyDescent="0.25"/>
    <row r="269028" x14ac:dyDescent="0.25"/>
    <row r="269029" x14ac:dyDescent="0.25"/>
    <row r="269030" x14ac:dyDescent="0.25"/>
    <row r="269031" x14ac:dyDescent="0.25"/>
    <row r="269032" x14ac:dyDescent="0.25"/>
    <row r="269033" x14ac:dyDescent="0.25"/>
    <row r="269034" x14ac:dyDescent="0.25"/>
    <row r="269035" x14ac:dyDescent="0.25"/>
    <row r="269036" x14ac:dyDescent="0.25"/>
    <row r="269037" x14ac:dyDescent="0.25"/>
    <row r="269038" x14ac:dyDescent="0.25"/>
    <row r="269039" x14ac:dyDescent="0.25"/>
    <row r="269040" x14ac:dyDescent="0.25"/>
    <row r="269041" x14ac:dyDescent="0.25"/>
    <row r="269042" x14ac:dyDescent="0.25"/>
    <row r="269043" x14ac:dyDescent="0.25"/>
    <row r="269044" x14ac:dyDescent="0.25"/>
    <row r="269045" x14ac:dyDescent="0.25"/>
    <row r="269046" x14ac:dyDescent="0.25"/>
    <row r="269047" x14ac:dyDescent="0.25"/>
    <row r="269048" x14ac:dyDescent="0.25"/>
    <row r="269049" x14ac:dyDescent="0.25"/>
    <row r="269050" x14ac:dyDescent="0.25"/>
    <row r="269051" x14ac:dyDescent="0.25"/>
    <row r="269052" x14ac:dyDescent="0.25"/>
    <row r="269053" x14ac:dyDescent="0.25"/>
    <row r="269054" x14ac:dyDescent="0.25"/>
    <row r="269055" x14ac:dyDescent="0.25"/>
    <row r="269056" x14ac:dyDescent="0.25"/>
    <row r="269057" x14ac:dyDescent="0.25"/>
    <row r="269058" x14ac:dyDescent="0.25"/>
    <row r="269059" x14ac:dyDescent="0.25"/>
    <row r="269060" x14ac:dyDescent="0.25"/>
    <row r="269061" x14ac:dyDescent="0.25"/>
    <row r="269062" x14ac:dyDescent="0.25"/>
    <row r="269063" x14ac:dyDescent="0.25"/>
    <row r="269064" x14ac:dyDescent="0.25"/>
    <row r="269065" x14ac:dyDescent="0.25"/>
    <row r="269066" x14ac:dyDescent="0.25"/>
    <row r="269067" x14ac:dyDescent="0.25"/>
    <row r="269068" x14ac:dyDescent="0.25"/>
    <row r="269069" x14ac:dyDescent="0.25"/>
    <row r="269070" x14ac:dyDescent="0.25"/>
    <row r="269071" x14ac:dyDescent="0.25"/>
    <row r="269072" x14ac:dyDescent="0.25"/>
    <row r="269073" x14ac:dyDescent="0.25"/>
    <row r="269074" x14ac:dyDescent="0.25"/>
    <row r="269075" x14ac:dyDescent="0.25"/>
    <row r="269076" x14ac:dyDescent="0.25"/>
    <row r="269077" x14ac:dyDescent="0.25"/>
    <row r="269078" x14ac:dyDescent="0.25"/>
    <row r="269079" x14ac:dyDescent="0.25"/>
    <row r="269080" x14ac:dyDescent="0.25"/>
    <row r="269081" x14ac:dyDescent="0.25"/>
    <row r="269082" x14ac:dyDescent="0.25"/>
    <row r="269083" x14ac:dyDescent="0.25"/>
    <row r="269084" x14ac:dyDescent="0.25"/>
    <row r="269085" x14ac:dyDescent="0.25"/>
    <row r="269086" x14ac:dyDescent="0.25"/>
    <row r="269087" x14ac:dyDescent="0.25"/>
    <row r="269088" x14ac:dyDescent="0.25"/>
    <row r="269089" x14ac:dyDescent="0.25"/>
    <row r="269090" x14ac:dyDescent="0.25"/>
    <row r="269091" x14ac:dyDescent="0.25"/>
    <row r="269092" x14ac:dyDescent="0.25"/>
    <row r="269093" x14ac:dyDescent="0.25"/>
    <row r="269094" x14ac:dyDescent="0.25"/>
    <row r="269095" x14ac:dyDescent="0.25"/>
    <row r="269096" x14ac:dyDescent="0.25"/>
    <row r="269097" x14ac:dyDescent="0.25"/>
    <row r="269098" x14ac:dyDescent="0.25"/>
    <row r="269099" x14ac:dyDescent="0.25"/>
    <row r="269100" x14ac:dyDescent="0.25"/>
    <row r="269101" x14ac:dyDescent="0.25"/>
    <row r="269102" x14ac:dyDescent="0.25"/>
    <row r="269103" x14ac:dyDescent="0.25"/>
    <row r="269104" x14ac:dyDescent="0.25"/>
    <row r="269105" x14ac:dyDescent="0.25"/>
    <row r="269106" x14ac:dyDescent="0.25"/>
    <row r="269107" x14ac:dyDescent="0.25"/>
    <row r="269108" x14ac:dyDescent="0.25"/>
    <row r="269109" x14ac:dyDescent="0.25"/>
    <row r="269110" x14ac:dyDescent="0.25"/>
    <row r="269111" x14ac:dyDescent="0.25"/>
    <row r="269112" x14ac:dyDescent="0.25"/>
    <row r="269113" x14ac:dyDescent="0.25"/>
    <row r="269114" x14ac:dyDescent="0.25"/>
    <row r="269115" x14ac:dyDescent="0.25"/>
    <row r="269116" x14ac:dyDescent="0.25"/>
    <row r="269117" x14ac:dyDescent="0.25"/>
    <row r="269118" x14ac:dyDescent="0.25"/>
    <row r="269119" x14ac:dyDescent="0.25"/>
    <row r="269120" x14ac:dyDescent="0.25"/>
    <row r="269121" x14ac:dyDescent="0.25"/>
    <row r="269122" x14ac:dyDescent="0.25"/>
    <row r="269123" x14ac:dyDescent="0.25"/>
    <row r="269124" x14ac:dyDescent="0.25"/>
    <row r="269125" x14ac:dyDescent="0.25"/>
    <row r="269126" x14ac:dyDescent="0.25"/>
    <row r="269127" x14ac:dyDescent="0.25"/>
    <row r="269128" x14ac:dyDescent="0.25"/>
    <row r="269129" x14ac:dyDescent="0.25"/>
    <row r="269130" x14ac:dyDescent="0.25"/>
    <row r="269131" x14ac:dyDescent="0.25"/>
    <row r="269132" x14ac:dyDescent="0.25"/>
    <row r="269133" x14ac:dyDescent="0.25"/>
    <row r="269134" x14ac:dyDescent="0.25"/>
    <row r="269135" x14ac:dyDescent="0.25"/>
    <row r="269136" x14ac:dyDescent="0.25"/>
    <row r="269137" x14ac:dyDescent="0.25"/>
    <row r="269138" x14ac:dyDescent="0.25"/>
    <row r="269139" x14ac:dyDescent="0.25"/>
    <row r="269140" x14ac:dyDescent="0.25"/>
    <row r="269141" x14ac:dyDescent="0.25"/>
    <row r="269142" x14ac:dyDescent="0.25"/>
    <row r="269143" x14ac:dyDescent="0.25"/>
    <row r="269144" x14ac:dyDescent="0.25"/>
    <row r="269145" x14ac:dyDescent="0.25"/>
    <row r="269146" x14ac:dyDescent="0.25"/>
    <row r="269147" x14ac:dyDescent="0.25"/>
    <row r="269148" x14ac:dyDescent="0.25"/>
    <row r="269149" x14ac:dyDescent="0.25"/>
    <row r="269150" x14ac:dyDescent="0.25"/>
    <row r="269151" x14ac:dyDescent="0.25"/>
    <row r="269152" x14ac:dyDescent="0.25"/>
    <row r="269153" x14ac:dyDescent="0.25"/>
    <row r="269154" x14ac:dyDescent="0.25"/>
    <row r="269155" x14ac:dyDescent="0.25"/>
    <row r="269156" x14ac:dyDescent="0.25"/>
    <row r="269157" x14ac:dyDescent="0.25"/>
    <row r="269158" x14ac:dyDescent="0.25"/>
    <row r="269159" x14ac:dyDescent="0.25"/>
    <row r="269160" x14ac:dyDescent="0.25"/>
    <row r="269161" x14ac:dyDescent="0.25"/>
    <row r="269162" x14ac:dyDescent="0.25"/>
    <row r="269163" x14ac:dyDescent="0.25"/>
    <row r="269164" x14ac:dyDescent="0.25"/>
    <row r="269165" x14ac:dyDescent="0.25"/>
    <row r="269166" x14ac:dyDescent="0.25"/>
    <row r="269167" x14ac:dyDescent="0.25"/>
    <row r="269168" x14ac:dyDescent="0.25"/>
    <row r="269169" x14ac:dyDescent="0.25"/>
    <row r="269170" x14ac:dyDescent="0.25"/>
    <row r="269171" x14ac:dyDescent="0.25"/>
    <row r="269172" x14ac:dyDescent="0.25"/>
    <row r="269173" x14ac:dyDescent="0.25"/>
    <row r="269174" x14ac:dyDescent="0.25"/>
    <row r="269175" x14ac:dyDescent="0.25"/>
    <row r="269176" x14ac:dyDescent="0.25"/>
    <row r="269177" x14ac:dyDescent="0.25"/>
    <row r="269178" x14ac:dyDescent="0.25"/>
    <row r="269179" x14ac:dyDescent="0.25"/>
    <row r="269180" x14ac:dyDescent="0.25"/>
    <row r="269181" x14ac:dyDescent="0.25"/>
    <row r="269182" x14ac:dyDescent="0.25"/>
    <row r="269183" x14ac:dyDescent="0.25"/>
    <row r="269184" x14ac:dyDescent="0.25"/>
    <row r="269185" x14ac:dyDescent="0.25"/>
    <row r="269186" x14ac:dyDescent="0.25"/>
    <row r="269187" x14ac:dyDescent="0.25"/>
    <row r="269188" x14ac:dyDescent="0.25"/>
    <row r="269189" x14ac:dyDescent="0.25"/>
    <row r="269190" x14ac:dyDescent="0.25"/>
    <row r="269191" x14ac:dyDescent="0.25"/>
    <row r="269192" x14ac:dyDescent="0.25"/>
    <row r="269193" x14ac:dyDescent="0.25"/>
    <row r="269194" x14ac:dyDescent="0.25"/>
    <row r="269195" x14ac:dyDescent="0.25"/>
    <row r="269196" x14ac:dyDescent="0.25"/>
    <row r="269197" x14ac:dyDescent="0.25"/>
    <row r="269198" x14ac:dyDescent="0.25"/>
    <row r="269199" x14ac:dyDescent="0.25"/>
    <row r="269200" x14ac:dyDescent="0.25"/>
    <row r="269201" x14ac:dyDescent="0.25"/>
    <row r="269202" x14ac:dyDescent="0.25"/>
    <row r="269203" x14ac:dyDescent="0.25"/>
    <row r="269204" x14ac:dyDescent="0.25"/>
    <row r="269205" x14ac:dyDescent="0.25"/>
    <row r="269206" x14ac:dyDescent="0.25"/>
    <row r="269207" x14ac:dyDescent="0.25"/>
    <row r="269208" x14ac:dyDescent="0.25"/>
    <row r="269209" x14ac:dyDescent="0.25"/>
    <row r="269210" x14ac:dyDescent="0.25"/>
    <row r="269211" x14ac:dyDescent="0.25"/>
    <row r="269212" x14ac:dyDescent="0.25"/>
    <row r="269213" x14ac:dyDescent="0.25"/>
    <row r="269214" x14ac:dyDescent="0.25"/>
    <row r="269215" x14ac:dyDescent="0.25"/>
    <row r="269216" x14ac:dyDescent="0.25"/>
    <row r="269217" x14ac:dyDescent="0.25"/>
    <row r="269218" x14ac:dyDescent="0.25"/>
    <row r="269219" x14ac:dyDescent="0.25"/>
    <row r="269220" x14ac:dyDescent="0.25"/>
    <row r="269221" x14ac:dyDescent="0.25"/>
    <row r="269222" x14ac:dyDescent="0.25"/>
    <row r="269223" x14ac:dyDescent="0.25"/>
    <row r="269224" x14ac:dyDescent="0.25"/>
    <row r="269225" x14ac:dyDescent="0.25"/>
    <row r="269226" x14ac:dyDescent="0.25"/>
    <row r="269227" x14ac:dyDescent="0.25"/>
    <row r="269228" x14ac:dyDescent="0.25"/>
    <row r="269229" x14ac:dyDescent="0.25"/>
    <row r="269230" x14ac:dyDescent="0.25"/>
    <row r="269231" x14ac:dyDescent="0.25"/>
    <row r="269232" x14ac:dyDescent="0.25"/>
    <row r="269233" x14ac:dyDescent="0.25"/>
    <row r="269234" x14ac:dyDescent="0.25"/>
    <row r="269235" x14ac:dyDescent="0.25"/>
    <row r="269236" x14ac:dyDescent="0.25"/>
    <row r="269237" x14ac:dyDescent="0.25"/>
    <row r="269238" x14ac:dyDescent="0.25"/>
    <row r="269239" x14ac:dyDescent="0.25"/>
    <row r="269240" x14ac:dyDescent="0.25"/>
    <row r="269241" x14ac:dyDescent="0.25"/>
    <row r="269242" x14ac:dyDescent="0.25"/>
    <row r="269243" x14ac:dyDescent="0.25"/>
    <row r="269244" x14ac:dyDescent="0.25"/>
    <row r="269245" x14ac:dyDescent="0.25"/>
    <row r="269246" x14ac:dyDescent="0.25"/>
    <row r="269247" x14ac:dyDescent="0.25"/>
    <row r="269248" x14ac:dyDescent="0.25"/>
    <row r="269249" x14ac:dyDescent="0.25"/>
    <row r="269250" x14ac:dyDescent="0.25"/>
    <row r="269251" x14ac:dyDescent="0.25"/>
    <row r="269252" x14ac:dyDescent="0.25"/>
    <row r="269253" x14ac:dyDescent="0.25"/>
    <row r="269254" x14ac:dyDescent="0.25"/>
    <row r="269255" x14ac:dyDescent="0.25"/>
    <row r="269256" x14ac:dyDescent="0.25"/>
    <row r="269257" x14ac:dyDescent="0.25"/>
    <row r="269258" x14ac:dyDescent="0.25"/>
    <row r="269259" x14ac:dyDescent="0.25"/>
    <row r="269260" x14ac:dyDescent="0.25"/>
    <row r="269261" x14ac:dyDescent="0.25"/>
    <row r="269262" x14ac:dyDescent="0.25"/>
    <row r="269263" x14ac:dyDescent="0.25"/>
    <row r="269264" x14ac:dyDescent="0.25"/>
    <row r="269265" x14ac:dyDescent="0.25"/>
    <row r="269266" x14ac:dyDescent="0.25"/>
    <row r="269267" x14ac:dyDescent="0.25"/>
    <row r="269268" x14ac:dyDescent="0.25"/>
    <row r="269269" x14ac:dyDescent="0.25"/>
    <row r="269270" x14ac:dyDescent="0.25"/>
    <row r="269271" x14ac:dyDescent="0.25"/>
    <row r="269272" x14ac:dyDescent="0.25"/>
    <row r="269273" x14ac:dyDescent="0.25"/>
    <row r="269274" x14ac:dyDescent="0.25"/>
    <row r="269275" x14ac:dyDescent="0.25"/>
    <row r="269276" x14ac:dyDescent="0.25"/>
    <row r="269277" x14ac:dyDescent="0.25"/>
    <row r="269278" x14ac:dyDescent="0.25"/>
    <row r="269279" x14ac:dyDescent="0.25"/>
    <row r="269280" x14ac:dyDescent="0.25"/>
    <row r="269281" x14ac:dyDescent="0.25"/>
    <row r="269282" x14ac:dyDescent="0.25"/>
    <row r="269283" x14ac:dyDescent="0.25"/>
    <row r="269284" x14ac:dyDescent="0.25"/>
    <row r="269285" x14ac:dyDescent="0.25"/>
    <row r="269286" x14ac:dyDescent="0.25"/>
    <row r="269287" x14ac:dyDescent="0.25"/>
    <row r="269288" x14ac:dyDescent="0.25"/>
    <row r="269289" x14ac:dyDescent="0.25"/>
    <row r="269290" x14ac:dyDescent="0.25"/>
    <row r="269291" x14ac:dyDescent="0.25"/>
    <row r="269292" x14ac:dyDescent="0.25"/>
    <row r="269293" x14ac:dyDescent="0.25"/>
    <row r="269294" x14ac:dyDescent="0.25"/>
    <row r="269295" x14ac:dyDescent="0.25"/>
    <row r="269296" x14ac:dyDescent="0.25"/>
    <row r="269297" x14ac:dyDescent="0.25"/>
    <row r="269298" x14ac:dyDescent="0.25"/>
    <row r="269299" x14ac:dyDescent="0.25"/>
    <row r="269300" x14ac:dyDescent="0.25"/>
    <row r="269301" x14ac:dyDescent="0.25"/>
    <row r="269302" x14ac:dyDescent="0.25"/>
    <row r="269303" x14ac:dyDescent="0.25"/>
    <row r="269304" x14ac:dyDescent="0.25"/>
    <row r="269305" x14ac:dyDescent="0.25"/>
    <row r="269306" x14ac:dyDescent="0.25"/>
    <row r="269307" x14ac:dyDescent="0.25"/>
    <row r="269308" x14ac:dyDescent="0.25"/>
    <row r="269309" x14ac:dyDescent="0.25"/>
    <row r="269310" x14ac:dyDescent="0.25"/>
    <row r="269311" x14ac:dyDescent="0.25"/>
    <row r="269312" x14ac:dyDescent="0.25"/>
    <row r="269313" x14ac:dyDescent="0.25"/>
    <row r="269314" x14ac:dyDescent="0.25"/>
    <row r="269315" x14ac:dyDescent="0.25"/>
    <row r="269316" x14ac:dyDescent="0.25"/>
    <row r="269317" x14ac:dyDescent="0.25"/>
    <row r="269318" x14ac:dyDescent="0.25"/>
    <row r="269319" x14ac:dyDescent="0.25"/>
    <row r="269320" x14ac:dyDescent="0.25"/>
    <row r="269321" x14ac:dyDescent="0.25"/>
    <row r="269322" x14ac:dyDescent="0.25"/>
    <row r="269323" x14ac:dyDescent="0.25"/>
    <row r="269324" x14ac:dyDescent="0.25"/>
    <row r="269325" x14ac:dyDescent="0.25"/>
    <row r="269326" x14ac:dyDescent="0.25"/>
    <row r="269327" x14ac:dyDescent="0.25"/>
    <row r="269328" x14ac:dyDescent="0.25"/>
    <row r="269329" x14ac:dyDescent="0.25"/>
    <row r="269330" x14ac:dyDescent="0.25"/>
    <row r="269331" x14ac:dyDescent="0.25"/>
    <row r="269332" x14ac:dyDescent="0.25"/>
    <row r="269333" x14ac:dyDescent="0.25"/>
    <row r="269334" x14ac:dyDescent="0.25"/>
    <row r="269335" x14ac:dyDescent="0.25"/>
    <row r="269336" x14ac:dyDescent="0.25"/>
    <row r="269337" x14ac:dyDescent="0.25"/>
    <row r="269338" x14ac:dyDescent="0.25"/>
    <row r="269339" x14ac:dyDescent="0.25"/>
    <row r="269340" x14ac:dyDescent="0.25"/>
    <row r="269341" x14ac:dyDescent="0.25"/>
    <row r="269342" x14ac:dyDescent="0.25"/>
    <row r="269343" x14ac:dyDescent="0.25"/>
    <row r="269344" x14ac:dyDescent="0.25"/>
    <row r="269345" x14ac:dyDescent="0.25"/>
    <row r="269346" x14ac:dyDescent="0.25"/>
    <row r="269347" x14ac:dyDescent="0.25"/>
    <row r="269348" x14ac:dyDescent="0.25"/>
    <row r="269349" x14ac:dyDescent="0.25"/>
    <row r="269350" x14ac:dyDescent="0.25"/>
    <row r="269351" x14ac:dyDescent="0.25"/>
    <row r="269352" x14ac:dyDescent="0.25"/>
    <row r="269353" x14ac:dyDescent="0.25"/>
    <row r="269354" x14ac:dyDescent="0.25"/>
    <row r="269355" x14ac:dyDescent="0.25"/>
    <row r="269356" x14ac:dyDescent="0.25"/>
    <row r="269357" x14ac:dyDescent="0.25"/>
    <row r="269358" x14ac:dyDescent="0.25"/>
    <row r="269359" x14ac:dyDescent="0.25"/>
    <row r="269360" x14ac:dyDescent="0.25"/>
    <row r="269361" x14ac:dyDescent="0.25"/>
    <row r="269362" x14ac:dyDescent="0.25"/>
    <row r="269363" x14ac:dyDescent="0.25"/>
    <row r="269364" x14ac:dyDescent="0.25"/>
    <row r="269365" x14ac:dyDescent="0.25"/>
    <row r="269366" x14ac:dyDescent="0.25"/>
    <row r="269367" x14ac:dyDescent="0.25"/>
    <row r="269368" x14ac:dyDescent="0.25"/>
    <row r="269369" x14ac:dyDescent="0.25"/>
    <row r="269370" x14ac:dyDescent="0.25"/>
    <row r="269371" x14ac:dyDescent="0.25"/>
    <row r="269372" x14ac:dyDescent="0.25"/>
    <row r="269373" x14ac:dyDescent="0.25"/>
    <row r="269374" x14ac:dyDescent="0.25"/>
    <row r="269375" x14ac:dyDescent="0.25"/>
    <row r="269376" x14ac:dyDescent="0.25"/>
    <row r="269377" x14ac:dyDescent="0.25"/>
    <row r="269378" x14ac:dyDescent="0.25"/>
    <row r="269379" x14ac:dyDescent="0.25"/>
    <row r="269380" x14ac:dyDescent="0.25"/>
    <row r="269381" x14ac:dyDescent="0.25"/>
    <row r="269382" x14ac:dyDescent="0.25"/>
    <row r="269383" x14ac:dyDescent="0.25"/>
    <row r="269384" x14ac:dyDescent="0.25"/>
    <row r="269385" x14ac:dyDescent="0.25"/>
    <row r="269386" x14ac:dyDescent="0.25"/>
    <row r="269387" x14ac:dyDescent="0.25"/>
    <row r="269388" x14ac:dyDescent="0.25"/>
    <row r="269389" x14ac:dyDescent="0.25"/>
    <row r="269390" x14ac:dyDescent="0.25"/>
    <row r="269391" x14ac:dyDescent="0.25"/>
    <row r="269392" x14ac:dyDescent="0.25"/>
    <row r="269393" x14ac:dyDescent="0.25"/>
    <row r="269394" x14ac:dyDescent="0.25"/>
    <row r="269395" x14ac:dyDescent="0.25"/>
    <row r="269396" x14ac:dyDescent="0.25"/>
    <row r="269397" x14ac:dyDescent="0.25"/>
    <row r="269398" x14ac:dyDescent="0.25"/>
    <row r="269399" x14ac:dyDescent="0.25"/>
    <row r="269400" x14ac:dyDescent="0.25"/>
    <row r="269401" x14ac:dyDescent="0.25"/>
    <row r="269402" x14ac:dyDescent="0.25"/>
    <row r="269403" x14ac:dyDescent="0.25"/>
    <row r="269404" x14ac:dyDescent="0.25"/>
    <row r="269405" x14ac:dyDescent="0.25"/>
    <row r="269406" x14ac:dyDescent="0.25"/>
    <row r="269407" x14ac:dyDescent="0.25"/>
    <row r="269408" x14ac:dyDescent="0.25"/>
    <row r="269409" x14ac:dyDescent="0.25"/>
    <row r="269410" x14ac:dyDescent="0.25"/>
    <row r="269411" x14ac:dyDescent="0.25"/>
    <row r="269412" x14ac:dyDescent="0.25"/>
    <row r="269413" x14ac:dyDescent="0.25"/>
    <row r="269414" x14ac:dyDescent="0.25"/>
    <row r="269415" x14ac:dyDescent="0.25"/>
    <row r="269416" x14ac:dyDescent="0.25"/>
    <row r="269417" x14ac:dyDescent="0.25"/>
    <row r="269418" x14ac:dyDescent="0.25"/>
    <row r="269419" x14ac:dyDescent="0.25"/>
    <row r="269420" x14ac:dyDescent="0.25"/>
    <row r="269421" x14ac:dyDescent="0.25"/>
    <row r="269422" x14ac:dyDescent="0.25"/>
    <row r="269423" x14ac:dyDescent="0.25"/>
    <row r="269424" x14ac:dyDescent="0.25"/>
    <row r="269425" x14ac:dyDescent="0.25"/>
    <row r="269426" x14ac:dyDescent="0.25"/>
    <row r="269427" x14ac:dyDescent="0.25"/>
    <row r="269428" x14ac:dyDescent="0.25"/>
    <row r="269429" x14ac:dyDescent="0.25"/>
    <row r="269430" x14ac:dyDescent="0.25"/>
    <row r="269431" x14ac:dyDescent="0.25"/>
    <row r="269432" x14ac:dyDescent="0.25"/>
    <row r="269433" x14ac:dyDescent="0.25"/>
    <row r="269434" x14ac:dyDescent="0.25"/>
    <row r="269435" x14ac:dyDescent="0.25"/>
    <row r="269436" x14ac:dyDescent="0.25"/>
    <row r="269437" x14ac:dyDescent="0.25"/>
    <row r="269438" x14ac:dyDescent="0.25"/>
    <row r="269439" x14ac:dyDescent="0.25"/>
    <row r="269440" x14ac:dyDescent="0.25"/>
    <row r="269441" x14ac:dyDescent="0.25"/>
    <row r="269442" x14ac:dyDescent="0.25"/>
    <row r="269443" x14ac:dyDescent="0.25"/>
    <row r="269444" x14ac:dyDescent="0.25"/>
    <row r="269445" x14ac:dyDescent="0.25"/>
    <row r="269446" x14ac:dyDescent="0.25"/>
    <row r="269447" x14ac:dyDescent="0.25"/>
    <row r="269448" x14ac:dyDescent="0.25"/>
    <row r="269449" x14ac:dyDescent="0.25"/>
    <row r="269450" x14ac:dyDescent="0.25"/>
    <row r="269451" x14ac:dyDescent="0.25"/>
    <row r="269452" x14ac:dyDescent="0.25"/>
    <row r="269453" x14ac:dyDescent="0.25"/>
    <row r="269454" x14ac:dyDescent="0.25"/>
    <row r="269455" x14ac:dyDescent="0.25"/>
    <row r="269456" x14ac:dyDescent="0.25"/>
    <row r="269457" x14ac:dyDescent="0.25"/>
    <row r="269458" x14ac:dyDescent="0.25"/>
    <row r="269459" x14ac:dyDescent="0.25"/>
    <row r="269460" x14ac:dyDescent="0.25"/>
    <row r="269461" x14ac:dyDescent="0.25"/>
    <row r="269462" x14ac:dyDescent="0.25"/>
    <row r="269463" x14ac:dyDescent="0.25"/>
    <row r="269464" x14ac:dyDescent="0.25"/>
    <row r="269465" x14ac:dyDescent="0.25"/>
    <row r="269466" x14ac:dyDescent="0.25"/>
    <row r="269467" x14ac:dyDescent="0.25"/>
    <row r="269468" x14ac:dyDescent="0.25"/>
    <row r="269469" x14ac:dyDescent="0.25"/>
    <row r="269470" x14ac:dyDescent="0.25"/>
    <row r="269471" x14ac:dyDescent="0.25"/>
    <row r="269472" x14ac:dyDescent="0.25"/>
    <row r="269473" x14ac:dyDescent="0.25"/>
    <row r="269474" x14ac:dyDescent="0.25"/>
    <row r="269475" x14ac:dyDescent="0.25"/>
    <row r="269476" x14ac:dyDescent="0.25"/>
    <row r="269477" x14ac:dyDescent="0.25"/>
    <row r="269478" x14ac:dyDescent="0.25"/>
    <row r="269479" x14ac:dyDescent="0.25"/>
    <row r="269480" x14ac:dyDescent="0.25"/>
    <row r="269481" x14ac:dyDescent="0.25"/>
    <row r="269482" x14ac:dyDescent="0.25"/>
    <row r="269483" x14ac:dyDescent="0.25"/>
    <row r="269484" x14ac:dyDescent="0.25"/>
    <row r="269485" x14ac:dyDescent="0.25"/>
    <row r="269486" x14ac:dyDescent="0.25"/>
    <row r="269487" x14ac:dyDescent="0.25"/>
    <row r="269488" x14ac:dyDescent="0.25"/>
    <row r="269489" x14ac:dyDescent="0.25"/>
    <row r="269490" x14ac:dyDescent="0.25"/>
    <row r="269491" x14ac:dyDescent="0.25"/>
    <row r="269492" x14ac:dyDescent="0.25"/>
    <row r="269493" x14ac:dyDescent="0.25"/>
    <row r="269494" x14ac:dyDescent="0.25"/>
    <row r="269495" x14ac:dyDescent="0.25"/>
    <row r="269496" x14ac:dyDescent="0.25"/>
    <row r="269497" x14ac:dyDescent="0.25"/>
    <row r="269498" x14ac:dyDescent="0.25"/>
    <row r="269499" x14ac:dyDescent="0.25"/>
    <row r="269500" x14ac:dyDescent="0.25"/>
    <row r="269501" x14ac:dyDescent="0.25"/>
    <row r="269502" x14ac:dyDescent="0.25"/>
    <row r="269503" x14ac:dyDescent="0.25"/>
    <row r="269504" x14ac:dyDescent="0.25"/>
    <row r="269505" x14ac:dyDescent="0.25"/>
    <row r="269506" x14ac:dyDescent="0.25"/>
    <row r="269507" x14ac:dyDescent="0.25"/>
    <row r="269508" x14ac:dyDescent="0.25"/>
    <row r="269509" x14ac:dyDescent="0.25"/>
    <row r="269510" x14ac:dyDescent="0.25"/>
    <row r="269511" x14ac:dyDescent="0.25"/>
    <row r="269512" x14ac:dyDescent="0.25"/>
    <row r="269513" x14ac:dyDescent="0.25"/>
    <row r="269514" x14ac:dyDescent="0.25"/>
    <row r="269515" x14ac:dyDescent="0.25"/>
    <row r="269516" x14ac:dyDescent="0.25"/>
    <row r="269517" x14ac:dyDescent="0.25"/>
    <row r="269518" x14ac:dyDescent="0.25"/>
    <row r="269519" x14ac:dyDescent="0.25"/>
    <row r="269520" x14ac:dyDescent="0.25"/>
    <row r="269521" x14ac:dyDescent="0.25"/>
    <row r="269522" x14ac:dyDescent="0.25"/>
    <row r="269523" x14ac:dyDescent="0.25"/>
    <row r="269524" x14ac:dyDescent="0.25"/>
    <row r="269525" x14ac:dyDescent="0.25"/>
    <row r="269526" x14ac:dyDescent="0.25"/>
    <row r="269527" x14ac:dyDescent="0.25"/>
    <row r="269528" x14ac:dyDescent="0.25"/>
    <row r="269529" x14ac:dyDescent="0.25"/>
    <row r="269530" x14ac:dyDescent="0.25"/>
    <row r="269531" x14ac:dyDescent="0.25"/>
    <row r="269532" x14ac:dyDescent="0.25"/>
    <row r="269533" x14ac:dyDescent="0.25"/>
    <row r="269534" x14ac:dyDescent="0.25"/>
    <row r="269535" x14ac:dyDescent="0.25"/>
    <row r="269536" x14ac:dyDescent="0.25"/>
    <row r="269537" x14ac:dyDescent="0.25"/>
    <row r="269538" x14ac:dyDescent="0.25"/>
    <row r="269539" x14ac:dyDescent="0.25"/>
    <row r="269540" x14ac:dyDescent="0.25"/>
    <row r="269541" x14ac:dyDescent="0.25"/>
    <row r="269542" x14ac:dyDescent="0.25"/>
    <row r="269543" x14ac:dyDescent="0.25"/>
    <row r="269544" x14ac:dyDescent="0.25"/>
    <row r="269545" x14ac:dyDescent="0.25"/>
    <row r="269546" x14ac:dyDescent="0.25"/>
    <row r="269547" x14ac:dyDescent="0.25"/>
    <row r="269548" x14ac:dyDescent="0.25"/>
    <row r="269549" x14ac:dyDescent="0.25"/>
    <row r="269550" x14ac:dyDescent="0.25"/>
    <row r="269551" x14ac:dyDescent="0.25"/>
    <row r="269552" x14ac:dyDescent="0.25"/>
    <row r="269553" x14ac:dyDescent="0.25"/>
    <row r="269554" x14ac:dyDescent="0.25"/>
    <row r="269555" x14ac:dyDescent="0.25"/>
    <row r="269556" x14ac:dyDescent="0.25"/>
    <row r="269557" x14ac:dyDescent="0.25"/>
    <row r="269558" x14ac:dyDescent="0.25"/>
    <row r="269559" x14ac:dyDescent="0.25"/>
    <row r="269560" x14ac:dyDescent="0.25"/>
    <row r="269561" x14ac:dyDescent="0.25"/>
    <row r="269562" x14ac:dyDescent="0.25"/>
    <row r="269563" x14ac:dyDescent="0.25"/>
    <row r="269564" x14ac:dyDescent="0.25"/>
    <row r="269565" x14ac:dyDescent="0.25"/>
    <row r="269566" x14ac:dyDescent="0.25"/>
    <row r="269567" x14ac:dyDescent="0.25"/>
    <row r="269568" x14ac:dyDescent="0.25"/>
    <row r="269569" x14ac:dyDescent="0.25"/>
    <row r="269570" x14ac:dyDescent="0.25"/>
    <row r="269571" x14ac:dyDescent="0.25"/>
    <row r="269572" x14ac:dyDescent="0.25"/>
    <row r="269573" x14ac:dyDescent="0.25"/>
    <row r="269574" x14ac:dyDescent="0.25"/>
    <row r="269575" x14ac:dyDescent="0.25"/>
    <row r="269576" x14ac:dyDescent="0.25"/>
    <row r="269577" x14ac:dyDescent="0.25"/>
    <row r="269578" x14ac:dyDescent="0.25"/>
    <row r="269579" x14ac:dyDescent="0.25"/>
    <row r="269580" x14ac:dyDescent="0.25"/>
    <row r="269581" x14ac:dyDescent="0.25"/>
    <row r="269582" x14ac:dyDescent="0.25"/>
    <row r="269583" x14ac:dyDescent="0.25"/>
    <row r="269584" x14ac:dyDescent="0.25"/>
    <row r="269585" x14ac:dyDescent="0.25"/>
    <row r="269586" x14ac:dyDescent="0.25"/>
    <row r="269587" x14ac:dyDescent="0.25"/>
    <row r="269588" x14ac:dyDescent="0.25"/>
    <row r="269589" x14ac:dyDescent="0.25"/>
    <row r="269590" x14ac:dyDescent="0.25"/>
    <row r="269591" x14ac:dyDescent="0.25"/>
    <row r="269592" x14ac:dyDescent="0.25"/>
    <row r="269593" x14ac:dyDescent="0.25"/>
    <row r="269594" x14ac:dyDescent="0.25"/>
    <row r="269595" x14ac:dyDescent="0.25"/>
    <row r="269596" x14ac:dyDescent="0.25"/>
    <row r="269597" x14ac:dyDescent="0.25"/>
    <row r="269598" x14ac:dyDescent="0.25"/>
    <row r="269599" x14ac:dyDescent="0.25"/>
    <row r="269600" x14ac:dyDescent="0.25"/>
    <row r="269601" x14ac:dyDescent="0.25"/>
    <row r="269602" x14ac:dyDescent="0.25"/>
    <row r="269603" x14ac:dyDescent="0.25"/>
    <row r="269604" x14ac:dyDescent="0.25"/>
    <row r="269605" x14ac:dyDescent="0.25"/>
    <row r="269606" x14ac:dyDescent="0.25"/>
    <row r="269607" x14ac:dyDescent="0.25"/>
    <row r="269608" x14ac:dyDescent="0.25"/>
    <row r="269609" x14ac:dyDescent="0.25"/>
    <row r="269610" x14ac:dyDescent="0.25"/>
    <row r="269611" x14ac:dyDescent="0.25"/>
    <row r="269612" x14ac:dyDescent="0.25"/>
    <row r="269613" x14ac:dyDescent="0.25"/>
    <row r="269614" x14ac:dyDescent="0.25"/>
    <row r="269615" x14ac:dyDescent="0.25"/>
    <row r="269616" x14ac:dyDescent="0.25"/>
    <row r="269617" x14ac:dyDescent="0.25"/>
    <row r="269618" x14ac:dyDescent="0.25"/>
    <row r="269619" x14ac:dyDescent="0.25"/>
    <row r="269620" x14ac:dyDescent="0.25"/>
    <row r="269621" x14ac:dyDescent="0.25"/>
    <row r="269622" x14ac:dyDescent="0.25"/>
    <row r="269623" x14ac:dyDescent="0.25"/>
    <row r="269624" x14ac:dyDescent="0.25"/>
    <row r="269625" x14ac:dyDescent="0.25"/>
    <row r="269626" x14ac:dyDescent="0.25"/>
    <row r="269627" x14ac:dyDescent="0.25"/>
    <row r="269628" x14ac:dyDescent="0.25"/>
    <row r="269629" x14ac:dyDescent="0.25"/>
    <row r="269630" x14ac:dyDescent="0.25"/>
    <row r="269631" x14ac:dyDescent="0.25"/>
    <row r="269632" x14ac:dyDescent="0.25"/>
    <row r="269633" x14ac:dyDescent="0.25"/>
    <row r="269634" x14ac:dyDescent="0.25"/>
    <row r="269635" x14ac:dyDescent="0.25"/>
    <row r="269636" x14ac:dyDescent="0.25"/>
    <row r="269637" x14ac:dyDescent="0.25"/>
    <row r="269638" x14ac:dyDescent="0.25"/>
    <row r="269639" x14ac:dyDescent="0.25"/>
    <row r="269640" x14ac:dyDescent="0.25"/>
    <row r="269641" x14ac:dyDescent="0.25"/>
    <row r="269642" x14ac:dyDescent="0.25"/>
    <row r="269643" x14ac:dyDescent="0.25"/>
    <row r="269644" x14ac:dyDescent="0.25"/>
    <row r="269645" x14ac:dyDescent="0.25"/>
    <row r="269646" x14ac:dyDescent="0.25"/>
    <row r="269647" x14ac:dyDescent="0.25"/>
    <row r="269648" x14ac:dyDescent="0.25"/>
    <row r="269649" x14ac:dyDescent="0.25"/>
    <row r="269650" x14ac:dyDescent="0.25"/>
    <row r="269651" x14ac:dyDescent="0.25"/>
    <row r="269652" x14ac:dyDescent="0.25"/>
    <row r="269653" x14ac:dyDescent="0.25"/>
    <row r="269654" x14ac:dyDescent="0.25"/>
    <row r="269655" x14ac:dyDescent="0.25"/>
    <row r="269656" x14ac:dyDescent="0.25"/>
    <row r="269657" x14ac:dyDescent="0.25"/>
    <row r="269658" x14ac:dyDescent="0.25"/>
    <row r="269659" x14ac:dyDescent="0.25"/>
    <row r="269660" x14ac:dyDescent="0.25"/>
    <row r="269661" x14ac:dyDescent="0.25"/>
    <row r="269662" x14ac:dyDescent="0.25"/>
    <row r="269663" x14ac:dyDescent="0.25"/>
    <row r="269664" x14ac:dyDescent="0.25"/>
    <row r="269665" x14ac:dyDescent="0.25"/>
    <row r="269666" x14ac:dyDescent="0.25"/>
    <row r="269667" x14ac:dyDescent="0.25"/>
    <row r="269668" x14ac:dyDescent="0.25"/>
    <row r="269669" x14ac:dyDescent="0.25"/>
    <row r="269670" x14ac:dyDescent="0.25"/>
    <row r="269671" x14ac:dyDescent="0.25"/>
    <row r="269672" x14ac:dyDescent="0.25"/>
    <row r="269673" x14ac:dyDescent="0.25"/>
    <row r="269674" x14ac:dyDescent="0.25"/>
    <row r="269675" x14ac:dyDescent="0.25"/>
    <row r="269676" x14ac:dyDescent="0.25"/>
    <row r="269677" x14ac:dyDescent="0.25"/>
    <row r="269678" x14ac:dyDescent="0.25"/>
    <row r="269679" x14ac:dyDescent="0.25"/>
    <row r="269680" x14ac:dyDescent="0.25"/>
    <row r="269681" x14ac:dyDescent="0.25"/>
    <row r="269682" x14ac:dyDescent="0.25"/>
    <row r="269683" x14ac:dyDescent="0.25"/>
    <row r="269684" x14ac:dyDescent="0.25"/>
    <row r="269685" x14ac:dyDescent="0.25"/>
    <row r="269686" x14ac:dyDescent="0.25"/>
    <row r="269687" x14ac:dyDescent="0.25"/>
    <row r="269688" x14ac:dyDescent="0.25"/>
    <row r="269689" x14ac:dyDescent="0.25"/>
    <row r="269690" x14ac:dyDescent="0.25"/>
    <row r="269691" x14ac:dyDescent="0.25"/>
    <row r="269692" x14ac:dyDescent="0.25"/>
    <row r="269693" x14ac:dyDescent="0.25"/>
    <row r="269694" x14ac:dyDescent="0.25"/>
    <row r="269695" x14ac:dyDescent="0.25"/>
    <row r="269696" x14ac:dyDescent="0.25"/>
    <row r="269697" x14ac:dyDescent="0.25"/>
    <row r="269698" x14ac:dyDescent="0.25"/>
    <row r="269699" x14ac:dyDescent="0.25"/>
    <row r="269700" x14ac:dyDescent="0.25"/>
    <row r="269701" x14ac:dyDescent="0.25"/>
    <row r="269702" x14ac:dyDescent="0.25"/>
    <row r="269703" x14ac:dyDescent="0.25"/>
    <row r="269704" x14ac:dyDescent="0.25"/>
    <row r="269705" x14ac:dyDescent="0.25"/>
    <row r="269706" x14ac:dyDescent="0.25"/>
    <row r="269707" x14ac:dyDescent="0.25"/>
    <row r="269708" x14ac:dyDescent="0.25"/>
    <row r="269709" x14ac:dyDescent="0.25"/>
    <row r="269710" x14ac:dyDescent="0.25"/>
    <row r="269711" x14ac:dyDescent="0.25"/>
    <row r="269712" x14ac:dyDescent="0.25"/>
    <row r="269713" x14ac:dyDescent="0.25"/>
    <row r="269714" x14ac:dyDescent="0.25"/>
    <row r="269715" x14ac:dyDescent="0.25"/>
    <row r="269716" x14ac:dyDescent="0.25"/>
    <row r="269717" x14ac:dyDescent="0.25"/>
    <row r="269718" x14ac:dyDescent="0.25"/>
    <row r="269719" x14ac:dyDescent="0.25"/>
    <row r="269720" x14ac:dyDescent="0.25"/>
    <row r="269721" x14ac:dyDescent="0.25"/>
    <row r="269722" x14ac:dyDescent="0.25"/>
    <row r="269723" x14ac:dyDescent="0.25"/>
    <row r="269724" x14ac:dyDescent="0.25"/>
    <row r="269725" x14ac:dyDescent="0.25"/>
    <row r="269726" x14ac:dyDescent="0.25"/>
    <row r="269727" x14ac:dyDescent="0.25"/>
    <row r="269728" x14ac:dyDescent="0.25"/>
    <row r="269729" x14ac:dyDescent="0.25"/>
    <row r="269730" x14ac:dyDescent="0.25"/>
    <row r="269731" x14ac:dyDescent="0.25"/>
    <row r="269732" x14ac:dyDescent="0.25"/>
    <row r="269733" x14ac:dyDescent="0.25"/>
    <row r="269734" x14ac:dyDescent="0.25"/>
    <row r="269735" x14ac:dyDescent="0.25"/>
    <row r="269736" x14ac:dyDescent="0.25"/>
    <row r="269737" x14ac:dyDescent="0.25"/>
    <row r="269738" x14ac:dyDescent="0.25"/>
    <row r="269739" x14ac:dyDescent="0.25"/>
    <row r="269740" x14ac:dyDescent="0.25"/>
    <row r="269741" x14ac:dyDescent="0.25"/>
    <row r="269742" x14ac:dyDescent="0.25"/>
    <row r="269743" x14ac:dyDescent="0.25"/>
    <row r="269744" x14ac:dyDescent="0.25"/>
    <row r="269745" x14ac:dyDescent="0.25"/>
    <row r="269746" x14ac:dyDescent="0.25"/>
    <row r="269747" x14ac:dyDescent="0.25"/>
    <row r="269748" x14ac:dyDescent="0.25"/>
    <row r="269749" x14ac:dyDescent="0.25"/>
    <row r="269750" x14ac:dyDescent="0.25"/>
    <row r="269751" x14ac:dyDescent="0.25"/>
    <row r="269752" x14ac:dyDescent="0.25"/>
    <row r="269753" x14ac:dyDescent="0.25"/>
    <row r="269754" x14ac:dyDescent="0.25"/>
    <row r="269755" x14ac:dyDescent="0.25"/>
    <row r="269756" x14ac:dyDescent="0.25"/>
    <row r="269757" x14ac:dyDescent="0.25"/>
    <row r="269758" x14ac:dyDescent="0.25"/>
    <row r="269759" x14ac:dyDescent="0.25"/>
    <row r="269760" x14ac:dyDescent="0.25"/>
    <row r="269761" x14ac:dyDescent="0.25"/>
    <row r="269762" x14ac:dyDescent="0.25"/>
    <row r="269763" x14ac:dyDescent="0.25"/>
    <row r="269764" x14ac:dyDescent="0.25"/>
    <row r="269765" x14ac:dyDescent="0.25"/>
    <row r="269766" x14ac:dyDescent="0.25"/>
    <row r="269767" x14ac:dyDescent="0.25"/>
    <row r="269768" x14ac:dyDescent="0.25"/>
    <row r="269769" x14ac:dyDescent="0.25"/>
    <row r="269770" x14ac:dyDescent="0.25"/>
    <row r="269771" x14ac:dyDescent="0.25"/>
    <row r="269772" x14ac:dyDescent="0.25"/>
    <row r="269773" x14ac:dyDescent="0.25"/>
    <row r="269774" x14ac:dyDescent="0.25"/>
    <row r="269775" x14ac:dyDescent="0.25"/>
    <row r="269776" x14ac:dyDescent="0.25"/>
    <row r="269777" x14ac:dyDescent="0.25"/>
    <row r="269778" x14ac:dyDescent="0.25"/>
    <row r="269779" x14ac:dyDescent="0.25"/>
    <row r="269780" x14ac:dyDescent="0.25"/>
    <row r="269781" x14ac:dyDescent="0.25"/>
    <row r="269782" x14ac:dyDescent="0.25"/>
    <row r="269783" x14ac:dyDescent="0.25"/>
    <row r="269784" x14ac:dyDescent="0.25"/>
    <row r="269785" x14ac:dyDescent="0.25"/>
    <row r="269786" x14ac:dyDescent="0.25"/>
    <row r="269787" x14ac:dyDescent="0.25"/>
    <row r="269788" x14ac:dyDescent="0.25"/>
    <row r="269789" x14ac:dyDescent="0.25"/>
    <row r="269790" x14ac:dyDescent="0.25"/>
    <row r="269791" x14ac:dyDescent="0.25"/>
    <row r="269792" x14ac:dyDescent="0.25"/>
    <row r="269793" x14ac:dyDescent="0.25"/>
    <row r="269794" x14ac:dyDescent="0.25"/>
    <row r="269795" x14ac:dyDescent="0.25"/>
    <row r="269796" x14ac:dyDescent="0.25"/>
    <row r="269797" x14ac:dyDescent="0.25"/>
    <row r="269798" x14ac:dyDescent="0.25"/>
    <row r="269799" x14ac:dyDescent="0.25"/>
    <row r="269800" x14ac:dyDescent="0.25"/>
    <row r="269801" x14ac:dyDescent="0.25"/>
    <row r="269802" x14ac:dyDescent="0.25"/>
    <row r="269803" x14ac:dyDescent="0.25"/>
    <row r="269804" x14ac:dyDescent="0.25"/>
    <row r="269805" x14ac:dyDescent="0.25"/>
    <row r="269806" x14ac:dyDescent="0.25"/>
    <row r="269807" x14ac:dyDescent="0.25"/>
    <row r="269808" x14ac:dyDescent="0.25"/>
    <row r="269809" x14ac:dyDescent="0.25"/>
    <row r="269810" x14ac:dyDescent="0.25"/>
    <row r="269811" x14ac:dyDescent="0.25"/>
    <row r="269812" x14ac:dyDescent="0.25"/>
    <row r="269813" x14ac:dyDescent="0.25"/>
    <row r="269814" x14ac:dyDescent="0.25"/>
    <row r="269815" x14ac:dyDescent="0.25"/>
    <row r="269816" x14ac:dyDescent="0.25"/>
    <row r="269817" x14ac:dyDescent="0.25"/>
    <row r="269818" x14ac:dyDescent="0.25"/>
    <row r="269819" x14ac:dyDescent="0.25"/>
    <row r="269820" x14ac:dyDescent="0.25"/>
    <row r="269821" x14ac:dyDescent="0.25"/>
    <row r="269822" x14ac:dyDescent="0.25"/>
    <row r="269823" x14ac:dyDescent="0.25"/>
    <row r="269824" x14ac:dyDescent="0.25"/>
    <row r="269825" x14ac:dyDescent="0.25"/>
    <row r="269826" x14ac:dyDescent="0.25"/>
    <row r="269827" x14ac:dyDescent="0.25"/>
    <row r="269828" x14ac:dyDescent="0.25"/>
    <row r="269829" x14ac:dyDescent="0.25"/>
    <row r="269830" x14ac:dyDescent="0.25"/>
    <row r="269831" x14ac:dyDescent="0.25"/>
    <row r="269832" x14ac:dyDescent="0.25"/>
    <row r="269833" x14ac:dyDescent="0.25"/>
    <row r="269834" x14ac:dyDescent="0.25"/>
    <row r="269835" x14ac:dyDescent="0.25"/>
    <row r="269836" x14ac:dyDescent="0.25"/>
    <row r="269837" x14ac:dyDescent="0.25"/>
    <row r="269838" x14ac:dyDescent="0.25"/>
    <row r="269839" x14ac:dyDescent="0.25"/>
    <row r="269840" x14ac:dyDescent="0.25"/>
    <row r="269841" x14ac:dyDescent="0.25"/>
    <row r="269842" x14ac:dyDescent="0.25"/>
    <row r="269843" x14ac:dyDescent="0.25"/>
    <row r="269844" x14ac:dyDescent="0.25"/>
    <row r="269845" x14ac:dyDescent="0.25"/>
    <row r="269846" x14ac:dyDescent="0.25"/>
    <row r="269847" x14ac:dyDescent="0.25"/>
    <row r="269848" x14ac:dyDescent="0.25"/>
    <row r="269849" x14ac:dyDescent="0.25"/>
    <row r="269850" x14ac:dyDescent="0.25"/>
    <row r="269851" x14ac:dyDescent="0.25"/>
    <row r="269852" x14ac:dyDescent="0.25"/>
    <row r="269853" x14ac:dyDescent="0.25"/>
    <row r="269854" x14ac:dyDescent="0.25"/>
    <row r="269855" x14ac:dyDescent="0.25"/>
    <row r="269856" x14ac:dyDescent="0.25"/>
    <row r="269857" x14ac:dyDescent="0.25"/>
    <row r="269858" x14ac:dyDescent="0.25"/>
    <row r="269859" x14ac:dyDescent="0.25"/>
    <row r="269860" x14ac:dyDescent="0.25"/>
    <row r="269861" x14ac:dyDescent="0.25"/>
    <row r="269862" x14ac:dyDescent="0.25"/>
    <row r="269863" x14ac:dyDescent="0.25"/>
    <row r="269864" x14ac:dyDescent="0.25"/>
    <row r="269865" x14ac:dyDescent="0.25"/>
    <row r="269866" x14ac:dyDescent="0.25"/>
    <row r="269867" x14ac:dyDescent="0.25"/>
    <row r="269868" x14ac:dyDescent="0.25"/>
    <row r="269869" x14ac:dyDescent="0.25"/>
    <row r="269870" x14ac:dyDescent="0.25"/>
    <row r="269871" x14ac:dyDescent="0.25"/>
    <row r="269872" x14ac:dyDescent="0.25"/>
    <row r="269873" x14ac:dyDescent="0.25"/>
    <row r="269874" x14ac:dyDescent="0.25"/>
    <row r="269875" x14ac:dyDescent="0.25"/>
    <row r="269876" x14ac:dyDescent="0.25"/>
    <row r="269877" x14ac:dyDescent="0.25"/>
    <row r="269878" x14ac:dyDescent="0.25"/>
    <row r="269879" x14ac:dyDescent="0.25"/>
    <row r="269880" x14ac:dyDescent="0.25"/>
    <row r="269881" x14ac:dyDescent="0.25"/>
    <row r="269882" x14ac:dyDescent="0.25"/>
    <row r="269883" x14ac:dyDescent="0.25"/>
    <row r="269884" x14ac:dyDescent="0.25"/>
    <row r="269885" x14ac:dyDescent="0.25"/>
    <row r="269886" x14ac:dyDescent="0.25"/>
    <row r="269887" x14ac:dyDescent="0.25"/>
    <row r="269888" x14ac:dyDescent="0.25"/>
    <row r="269889" x14ac:dyDescent="0.25"/>
    <row r="269890" x14ac:dyDescent="0.25"/>
    <row r="269891" x14ac:dyDescent="0.25"/>
    <row r="269892" x14ac:dyDescent="0.25"/>
    <row r="269893" x14ac:dyDescent="0.25"/>
    <row r="269894" x14ac:dyDescent="0.25"/>
    <row r="269895" x14ac:dyDescent="0.25"/>
    <row r="269896" x14ac:dyDescent="0.25"/>
    <row r="269897" x14ac:dyDescent="0.25"/>
    <row r="269898" x14ac:dyDescent="0.25"/>
    <row r="269899" x14ac:dyDescent="0.25"/>
    <row r="269900" x14ac:dyDescent="0.25"/>
    <row r="269901" x14ac:dyDescent="0.25"/>
    <row r="269902" x14ac:dyDescent="0.25"/>
    <row r="269903" x14ac:dyDescent="0.25"/>
    <row r="269904" x14ac:dyDescent="0.25"/>
    <row r="269905" x14ac:dyDescent="0.25"/>
    <row r="269906" x14ac:dyDescent="0.25"/>
    <row r="269907" x14ac:dyDescent="0.25"/>
    <row r="269908" x14ac:dyDescent="0.25"/>
    <row r="269909" x14ac:dyDescent="0.25"/>
    <row r="269910" x14ac:dyDescent="0.25"/>
    <row r="269911" x14ac:dyDescent="0.25"/>
    <row r="269912" x14ac:dyDescent="0.25"/>
    <row r="269913" x14ac:dyDescent="0.25"/>
    <row r="269914" x14ac:dyDescent="0.25"/>
    <row r="269915" x14ac:dyDescent="0.25"/>
    <row r="269916" x14ac:dyDescent="0.25"/>
    <row r="269917" x14ac:dyDescent="0.25"/>
    <row r="269918" x14ac:dyDescent="0.25"/>
    <row r="269919" x14ac:dyDescent="0.25"/>
    <row r="269920" x14ac:dyDescent="0.25"/>
    <row r="269921" x14ac:dyDescent="0.25"/>
    <row r="269922" x14ac:dyDescent="0.25"/>
    <row r="269923" x14ac:dyDescent="0.25"/>
    <row r="269924" x14ac:dyDescent="0.25"/>
    <row r="269925" x14ac:dyDescent="0.25"/>
    <row r="269926" x14ac:dyDescent="0.25"/>
    <row r="269927" x14ac:dyDescent="0.25"/>
    <row r="269928" x14ac:dyDescent="0.25"/>
    <row r="269929" x14ac:dyDescent="0.25"/>
    <row r="269930" x14ac:dyDescent="0.25"/>
    <row r="269931" x14ac:dyDescent="0.25"/>
    <row r="269932" x14ac:dyDescent="0.25"/>
    <row r="269933" x14ac:dyDescent="0.25"/>
    <row r="269934" x14ac:dyDescent="0.25"/>
    <row r="269935" x14ac:dyDescent="0.25"/>
    <row r="269936" x14ac:dyDescent="0.25"/>
    <row r="269937" x14ac:dyDescent="0.25"/>
    <row r="269938" x14ac:dyDescent="0.25"/>
    <row r="269939" x14ac:dyDescent="0.25"/>
    <row r="269940" x14ac:dyDescent="0.25"/>
    <row r="269941" x14ac:dyDescent="0.25"/>
    <row r="269942" x14ac:dyDescent="0.25"/>
    <row r="269943" x14ac:dyDescent="0.25"/>
    <row r="269944" x14ac:dyDescent="0.25"/>
    <row r="269945" x14ac:dyDescent="0.25"/>
    <row r="269946" x14ac:dyDescent="0.25"/>
    <row r="269947" x14ac:dyDescent="0.25"/>
    <row r="269948" x14ac:dyDescent="0.25"/>
    <row r="269949" x14ac:dyDescent="0.25"/>
    <row r="269950" x14ac:dyDescent="0.25"/>
    <row r="269951" x14ac:dyDescent="0.25"/>
    <row r="269952" x14ac:dyDescent="0.25"/>
    <row r="269953" x14ac:dyDescent="0.25"/>
    <row r="269954" x14ac:dyDescent="0.25"/>
    <row r="269955" x14ac:dyDescent="0.25"/>
    <row r="269956" x14ac:dyDescent="0.25"/>
    <row r="269957" x14ac:dyDescent="0.25"/>
    <row r="269958" x14ac:dyDescent="0.25"/>
    <row r="269959" x14ac:dyDescent="0.25"/>
    <row r="269960" x14ac:dyDescent="0.25"/>
    <row r="269961" x14ac:dyDescent="0.25"/>
    <row r="269962" x14ac:dyDescent="0.25"/>
    <row r="269963" x14ac:dyDescent="0.25"/>
    <row r="269964" x14ac:dyDescent="0.25"/>
    <row r="269965" x14ac:dyDescent="0.25"/>
    <row r="269966" x14ac:dyDescent="0.25"/>
    <row r="269967" x14ac:dyDescent="0.25"/>
    <row r="269968" x14ac:dyDescent="0.25"/>
    <row r="269969" x14ac:dyDescent="0.25"/>
    <row r="269970" x14ac:dyDescent="0.25"/>
    <row r="269971" x14ac:dyDescent="0.25"/>
    <row r="269972" x14ac:dyDescent="0.25"/>
    <row r="269973" x14ac:dyDescent="0.25"/>
    <row r="269974" x14ac:dyDescent="0.25"/>
    <row r="269975" x14ac:dyDescent="0.25"/>
    <row r="269976" x14ac:dyDescent="0.25"/>
    <row r="269977" x14ac:dyDescent="0.25"/>
    <row r="269978" x14ac:dyDescent="0.25"/>
    <row r="269979" x14ac:dyDescent="0.25"/>
    <row r="269980" x14ac:dyDescent="0.25"/>
    <row r="269981" x14ac:dyDescent="0.25"/>
    <row r="269982" x14ac:dyDescent="0.25"/>
    <row r="269983" x14ac:dyDescent="0.25"/>
    <row r="269984" x14ac:dyDescent="0.25"/>
    <row r="269985" x14ac:dyDescent="0.25"/>
    <row r="269986" x14ac:dyDescent="0.25"/>
    <row r="269987" x14ac:dyDescent="0.25"/>
    <row r="269988" x14ac:dyDescent="0.25"/>
    <row r="269989" x14ac:dyDescent="0.25"/>
    <row r="269990" x14ac:dyDescent="0.25"/>
    <row r="269991" x14ac:dyDescent="0.25"/>
    <row r="269992" x14ac:dyDescent="0.25"/>
    <row r="269993" x14ac:dyDescent="0.25"/>
    <row r="269994" x14ac:dyDescent="0.25"/>
    <row r="269995" x14ac:dyDescent="0.25"/>
    <row r="269996" x14ac:dyDescent="0.25"/>
    <row r="269997" x14ac:dyDescent="0.25"/>
    <row r="269998" x14ac:dyDescent="0.25"/>
    <row r="269999" x14ac:dyDescent="0.25"/>
    <row r="270000" x14ac:dyDescent="0.25"/>
    <row r="270001" x14ac:dyDescent="0.25"/>
    <row r="270002" x14ac:dyDescent="0.25"/>
    <row r="270003" x14ac:dyDescent="0.25"/>
    <row r="270004" x14ac:dyDescent="0.25"/>
    <row r="270005" x14ac:dyDescent="0.25"/>
    <row r="270006" x14ac:dyDescent="0.25"/>
    <row r="270007" x14ac:dyDescent="0.25"/>
    <row r="270008" x14ac:dyDescent="0.25"/>
    <row r="270009" x14ac:dyDescent="0.25"/>
    <row r="270010" x14ac:dyDescent="0.25"/>
    <row r="270011" x14ac:dyDescent="0.25"/>
    <row r="270012" x14ac:dyDescent="0.25"/>
    <row r="270013" x14ac:dyDescent="0.25"/>
    <row r="270014" x14ac:dyDescent="0.25"/>
    <row r="270015" x14ac:dyDescent="0.25"/>
    <row r="270016" x14ac:dyDescent="0.25"/>
    <row r="270017" x14ac:dyDescent="0.25"/>
    <row r="270018" x14ac:dyDescent="0.25"/>
    <row r="270019" x14ac:dyDescent="0.25"/>
    <row r="270020" x14ac:dyDescent="0.25"/>
    <row r="270021" x14ac:dyDescent="0.25"/>
    <row r="270022" x14ac:dyDescent="0.25"/>
    <row r="270023" x14ac:dyDescent="0.25"/>
    <row r="270024" x14ac:dyDescent="0.25"/>
    <row r="270025" x14ac:dyDescent="0.25"/>
    <row r="270026" x14ac:dyDescent="0.25"/>
    <row r="270027" x14ac:dyDescent="0.25"/>
    <row r="270028" x14ac:dyDescent="0.25"/>
    <row r="270029" x14ac:dyDescent="0.25"/>
    <row r="270030" x14ac:dyDescent="0.25"/>
    <row r="270031" x14ac:dyDescent="0.25"/>
    <row r="270032" x14ac:dyDescent="0.25"/>
    <row r="270033" x14ac:dyDescent="0.25"/>
    <row r="270034" x14ac:dyDescent="0.25"/>
    <row r="270035" x14ac:dyDescent="0.25"/>
    <row r="270036" x14ac:dyDescent="0.25"/>
    <row r="270037" x14ac:dyDescent="0.25"/>
    <row r="270038" x14ac:dyDescent="0.25"/>
    <row r="270039" x14ac:dyDescent="0.25"/>
    <row r="270040" x14ac:dyDescent="0.25"/>
    <row r="270041" x14ac:dyDescent="0.25"/>
    <row r="270042" x14ac:dyDescent="0.25"/>
    <row r="270043" x14ac:dyDescent="0.25"/>
    <row r="270044" x14ac:dyDescent="0.25"/>
    <row r="270045" x14ac:dyDescent="0.25"/>
    <row r="270046" x14ac:dyDescent="0.25"/>
    <row r="270047" x14ac:dyDescent="0.25"/>
    <row r="270048" x14ac:dyDescent="0.25"/>
    <row r="270049" x14ac:dyDescent="0.25"/>
    <row r="270050" x14ac:dyDescent="0.25"/>
    <row r="270051" x14ac:dyDescent="0.25"/>
    <row r="270052" x14ac:dyDescent="0.25"/>
    <row r="270053" x14ac:dyDescent="0.25"/>
    <row r="270054" x14ac:dyDescent="0.25"/>
    <row r="270055" x14ac:dyDescent="0.25"/>
    <row r="270056" x14ac:dyDescent="0.25"/>
    <row r="270057" x14ac:dyDescent="0.25"/>
    <row r="270058" x14ac:dyDescent="0.25"/>
    <row r="270059" x14ac:dyDescent="0.25"/>
    <row r="270060" x14ac:dyDescent="0.25"/>
    <row r="270061" x14ac:dyDescent="0.25"/>
    <row r="270062" x14ac:dyDescent="0.25"/>
    <row r="270063" x14ac:dyDescent="0.25"/>
    <row r="270064" x14ac:dyDescent="0.25"/>
    <row r="270065" x14ac:dyDescent="0.25"/>
    <row r="270066" x14ac:dyDescent="0.25"/>
    <row r="270067" x14ac:dyDescent="0.25"/>
    <row r="270068" x14ac:dyDescent="0.25"/>
    <row r="270069" x14ac:dyDescent="0.25"/>
    <row r="270070" x14ac:dyDescent="0.25"/>
    <row r="270071" x14ac:dyDescent="0.25"/>
    <row r="270072" x14ac:dyDescent="0.25"/>
    <row r="270073" x14ac:dyDescent="0.25"/>
    <row r="270074" x14ac:dyDescent="0.25"/>
    <row r="270075" x14ac:dyDescent="0.25"/>
    <row r="270076" x14ac:dyDescent="0.25"/>
    <row r="270077" x14ac:dyDescent="0.25"/>
    <row r="270078" x14ac:dyDescent="0.25"/>
    <row r="270079" x14ac:dyDescent="0.25"/>
    <row r="270080" x14ac:dyDescent="0.25"/>
    <row r="270081" x14ac:dyDescent="0.25"/>
    <row r="270082" x14ac:dyDescent="0.25"/>
    <row r="270083" x14ac:dyDescent="0.25"/>
    <row r="270084" x14ac:dyDescent="0.25"/>
    <row r="270085" x14ac:dyDescent="0.25"/>
    <row r="270086" x14ac:dyDescent="0.25"/>
    <row r="270087" x14ac:dyDescent="0.25"/>
    <row r="270088" x14ac:dyDescent="0.25"/>
    <row r="270089" x14ac:dyDescent="0.25"/>
    <row r="270090" x14ac:dyDescent="0.25"/>
    <row r="270091" x14ac:dyDescent="0.25"/>
    <row r="270092" x14ac:dyDescent="0.25"/>
    <row r="270093" x14ac:dyDescent="0.25"/>
    <row r="270094" x14ac:dyDescent="0.25"/>
    <row r="270095" x14ac:dyDescent="0.25"/>
    <row r="270096" x14ac:dyDescent="0.25"/>
    <row r="270097" x14ac:dyDescent="0.25"/>
    <row r="270098" x14ac:dyDescent="0.25"/>
    <row r="270099" x14ac:dyDescent="0.25"/>
    <row r="270100" x14ac:dyDescent="0.25"/>
    <row r="270101" x14ac:dyDescent="0.25"/>
    <row r="270102" x14ac:dyDescent="0.25"/>
    <row r="270103" x14ac:dyDescent="0.25"/>
    <row r="270104" x14ac:dyDescent="0.25"/>
    <row r="270105" x14ac:dyDescent="0.25"/>
    <row r="270106" x14ac:dyDescent="0.25"/>
    <row r="270107" x14ac:dyDescent="0.25"/>
    <row r="270108" x14ac:dyDescent="0.25"/>
    <row r="270109" x14ac:dyDescent="0.25"/>
    <row r="270110" x14ac:dyDescent="0.25"/>
    <row r="270111" x14ac:dyDescent="0.25"/>
    <row r="270112" x14ac:dyDescent="0.25"/>
    <row r="270113" x14ac:dyDescent="0.25"/>
    <row r="270114" x14ac:dyDescent="0.25"/>
    <row r="270115" x14ac:dyDescent="0.25"/>
    <row r="270116" x14ac:dyDescent="0.25"/>
    <row r="270117" x14ac:dyDescent="0.25"/>
    <row r="270118" x14ac:dyDescent="0.25"/>
    <row r="270119" x14ac:dyDescent="0.25"/>
    <row r="270120" x14ac:dyDescent="0.25"/>
    <row r="270121" x14ac:dyDescent="0.25"/>
    <row r="270122" x14ac:dyDescent="0.25"/>
    <row r="270123" x14ac:dyDescent="0.25"/>
    <row r="270124" x14ac:dyDescent="0.25"/>
    <row r="270125" x14ac:dyDescent="0.25"/>
    <row r="270126" x14ac:dyDescent="0.25"/>
    <row r="270127" x14ac:dyDescent="0.25"/>
    <row r="270128" x14ac:dyDescent="0.25"/>
    <row r="270129" x14ac:dyDescent="0.25"/>
    <row r="270130" x14ac:dyDescent="0.25"/>
    <row r="270131" x14ac:dyDescent="0.25"/>
    <row r="270132" x14ac:dyDescent="0.25"/>
    <row r="270133" x14ac:dyDescent="0.25"/>
    <row r="270134" x14ac:dyDescent="0.25"/>
    <row r="270135" x14ac:dyDescent="0.25"/>
    <row r="270136" x14ac:dyDescent="0.25"/>
    <row r="270137" x14ac:dyDescent="0.25"/>
    <row r="270138" x14ac:dyDescent="0.25"/>
    <row r="270139" x14ac:dyDescent="0.25"/>
    <row r="270140" x14ac:dyDescent="0.25"/>
    <row r="270141" x14ac:dyDescent="0.25"/>
    <row r="270142" x14ac:dyDescent="0.25"/>
    <row r="270143" x14ac:dyDescent="0.25"/>
    <row r="270144" x14ac:dyDescent="0.25"/>
    <row r="270145" x14ac:dyDescent="0.25"/>
    <row r="270146" x14ac:dyDescent="0.25"/>
    <row r="270147" x14ac:dyDescent="0.25"/>
    <row r="270148" x14ac:dyDescent="0.25"/>
    <row r="270149" x14ac:dyDescent="0.25"/>
    <row r="270150" x14ac:dyDescent="0.25"/>
    <row r="270151" x14ac:dyDescent="0.25"/>
    <row r="270152" x14ac:dyDescent="0.25"/>
    <row r="270153" x14ac:dyDescent="0.25"/>
    <row r="270154" x14ac:dyDescent="0.25"/>
    <row r="270155" x14ac:dyDescent="0.25"/>
    <row r="270156" x14ac:dyDescent="0.25"/>
    <row r="270157" x14ac:dyDescent="0.25"/>
    <row r="270158" x14ac:dyDescent="0.25"/>
    <row r="270159" x14ac:dyDescent="0.25"/>
    <row r="270160" x14ac:dyDescent="0.25"/>
    <row r="270161" x14ac:dyDescent="0.25"/>
    <row r="270162" x14ac:dyDescent="0.25"/>
    <row r="270163" x14ac:dyDescent="0.25"/>
    <row r="270164" x14ac:dyDescent="0.25"/>
    <row r="270165" x14ac:dyDescent="0.25"/>
    <row r="270166" x14ac:dyDescent="0.25"/>
    <row r="270167" x14ac:dyDescent="0.25"/>
    <row r="270168" x14ac:dyDescent="0.25"/>
    <row r="270169" x14ac:dyDescent="0.25"/>
    <row r="270170" x14ac:dyDescent="0.25"/>
    <row r="270171" x14ac:dyDescent="0.25"/>
    <row r="270172" x14ac:dyDescent="0.25"/>
    <row r="270173" x14ac:dyDescent="0.25"/>
    <row r="270174" x14ac:dyDescent="0.25"/>
    <row r="270175" x14ac:dyDescent="0.25"/>
    <row r="270176" x14ac:dyDescent="0.25"/>
    <row r="270177" x14ac:dyDescent="0.25"/>
    <row r="270178" x14ac:dyDescent="0.25"/>
    <row r="270179" x14ac:dyDescent="0.25"/>
    <row r="270180" x14ac:dyDescent="0.25"/>
    <row r="270181" x14ac:dyDescent="0.25"/>
    <row r="270182" x14ac:dyDescent="0.25"/>
    <row r="270183" x14ac:dyDescent="0.25"/>
    <row r="270184" x14ac:dyDescent="0.25"/>
    <row r="270185" x14ac:dyDescent="0.25"/>
    <row r="270186" x14ac:dyDescent="0.25"/>
    <row r="270187" x14ac:dyDescent="0.25"/>
    <row r="270188" x14ac:dyDescent="0.25"/>
    <row r="270189" x14ac:dyDescent="0.25"/>
    <row r="270190" x14ac:dyDescent="0.25"/>
    <row r="270191" x14ac:dyDescent="0.25"/>
    <row r="270192" x14ac:dyDescent="0.25"/>
    <row r="270193" x14ac:dyDescent="0.25"/>
    <row r="270194" x14ac:dyDescent="0.25"/>
    <row r="270195" x14ac:dyDescent="0.25"/>
    <row r="270196" x14ac:dyDescent="0.25"/>
    <row r="270197" x14ac:dyDescent="0.25"/>
    <row r="270198" x14ac:dyDescent="0.25"/>
    <row r="270199" x14ac:dyDescent="0.25"/>
    <row r="270200" x14ac:dyDescent="0.25"/>
    <row r="270201" x14ac:dyDescent="0.25"/>
    <row r="270202" x14ac:dyDescent="0.25"/>
    <row r="270203" x14ac:dyDescent="0.25"/>
    <row r="270204" x14ac:dyDescent="0.25"/>
    <row r="270205" x14ac:dyDescent="0.25"/>
    <row r="270206" x14ac:dyDescent="0.25"/>
    <row r="270207" x14ac:dyDescent="0.25"/>
    <row r="270208" x14ac:dyDescent="0.25"/>
    <row r="270209" x14ac:dyDescent="0.25"/>
    <row r="270210" x14ac:dyDescent="0.25"/>
    <row r="270211" x14ac:dyDescent="0.25"/>
    <row r="270212" x14ac:dyDescent="0.25"/>
    <row r="270213" x14ac:dyDescent="0.25"/>
    <row r="270214" x14ac:dyDescent="0.25"/>
    <row r="270215" x14ac:dyDescent="0.25"/>
    <row r="270216" x14ac:dyDescent="0.25"/>
    <row r="270217" x14ac:dyDescent="0.25"/>
    <row r="270218" x14ac:dyDescent="0.25"/>
    <row r="270219" x14ac:dyDescent="0.25"/>
    <row r="270220" x14ac:dyDescent="0.25"/>
    <row r="270221" x14ac:dyDescent="0.25"/>
    <row r="270222" x14ac:dyDescent="0.25"/>
    <row r="270223" x14ac:dyDescent="0.25"/>
    <row r="270224" x14ac:dyDescent="0.25"/>
    <row r="270225" x14ac:dyDescent="0.25"/>
    <row r="270226" x14ac:dyDescent="0.25"/>
    <row r="270227" x14ac:dyDescent="0.25"/>
    <row r="270228" x14ac:dyDescent="0.25"/>
    <row r="270229" x14ac:dyDescent="0.25"/>
    <row r="270230" x14ac:dyDescent="0.25"/>
    <row r="270231" x14ac:dyDescent="0.25"/>
    <row r="270232" x14ac:dyDescent="0.25"/>
    <row r="270233" x14ac:dyDescent="0.25"/>
    <row r="270234" x14ac:dyDescent="0.25"/>
    <row r="270235" x14ac:dyDescent="0.25"/>
    <row r="270236" x14ac:dyDescent="0.25"/>
    <row r="270237" x14ac:dyDescent="0.25"/>
    <row r="270238" x14ac:dyDescent="0.25"/>
    <row r="270239" x14ac:dyDescent="0.25"/>
    <row r="270240" x14ac:dyDescent="0.25"/>
    <row r="270241" x14ac:dyDescent="0.25"/>
    <row r="270242" x14ac:dyDescent="0.25"/>
    <row r="270243" x14ac:dyDescent="0.25"/>
    <row r="270244" x14ac:dyDescent="0.25"/>
    <row r="270245" x14ac:dyDescent="0.25"/>
    <row r="270246" x14ac:dyDescent="0.25"/>
    <row r="270247" x14ac:dyDescent="0.25"/>
    <row r="270248" x14ac:dyDescent="0.25"/>
    <row r="270249" x14ac:dyDescent="0.25"/>
    <row r="270250" x14ac:dyDescent="0.25"/>
    <row r="270251" x14ac:dyDescent="0.25"/>
    <row r="270252" x14ac:dyDescent="0.25"/>
    <row r="270253" x14ac:dyDescent="0.25"/>
    <row r="270254" x14ac:dyDescent="0.25"/>
    <row r="270255" x14ac:dyDescent="0.25"/>
    <row r="270256" x14ac:dyDescent="0.25"/>
    <row r="270257" x14ac:dyDescent="0.25"/>
    <row r="270258" x14ac:dyDescent="0.25"/>
    <row r="270259" x14ac:dyDescent="0.25"/>
    <row r="270260" x14ac:dyDescent="0.25"/>
    <row r="270261" x14ac:dyDescent="0.25"/>
    <row r="270262" x14ac:dyDescent="0.25"/>
    <row r="270263" x14ac:dyDescent="0.25"/>
    <row r="270264" x14ac:dyDescent="0.25"/>
    <row r="270265" x14ac:dyDescent="0.25"/>
    <row r="270266" x14ac:dyDescent="0.25"/>
    <row r="270267" x14ac:dyDescent="0.25"/>
    <row r="270268" x14ac:dyDescent="0.25"/>
    <row r="270269" x14ac:dyDescent="0.25"/>
    <row r="270270" x14ac:dyDescent="0.25"/>
    <row r="270271" x14ac:dyDescent="0.25"/>
    <row r="270272" x14ac:dyDescent="0.25"/>
    <row r="270273" x14ac:dyDescent="0.25"/>
    <row r="270274" x14ac:dyDescent="0.25"/>
    <row r="270275" x14ac:dyDescent="0.25"/>
    <row r="270276" x14ac:dyDescent="0.25"/>
    <row r="270277" x14ac:dyDescent="0.25"/>
    <row r="270278" x14ac:dyDescent="0.25"/>
    <row r="270279" x14ac:dyDescent="0.25"/>
    <row r="270280" x14ac:dyDescent="0.25"/>
    <row r="270281" x14ac:dyDescent="0.25"/>
    <row r="270282" x14ac:dyDescent="0.25"/>
    <row r="270283" x14ac:dyDescent="0.25"/>
    <row r="270284" x14ac:dyDescent="0.25"/>
    <row r="270285" x14ac:dyDescent="0.25"/>
    <row r="270286" x14ac:dyDescent="0.25"/>
    <row r="270287" x14ac:dyDescent="0.25"/>
    <row r="270288" x14ac:dyDescent="0.25"/>
    <row r="270289" x14ac:dyDescent="0.25"/>
    <row r="270290" x14ac:dyDescent="0.25"/>
    <row r="270291" x14ac:dyDescent="0.25"/>
    <row r="270292" x14ac:dyDescent="0.25"/>
    <row r="270293" x14ac:dyDescent="0.25"/>
    <row r="270294" x14ac:dyDescent="0.25"/>
    <row r="270295" x14ac:dyDescent="0.25"/>
    <row r="270296" x14ac:dyDescent="0.25"/>
    <row r="270297" x14ac:dyDescent="0.25"/>
    <row r="270298" x14ac:dyDescent="0.25"/>
    <row r="270299" x14ac:dyDescent="0.25"/>
    <row r="270300" x14ac:dyDescent="0.25"/>
    <row r="270301" x14ac:dyDescent="0.25"/>
    <row r="270302" x14ac:dyDescent="0.25"/>
    <row r="270303" x14ac:dyDescent="0.25"/>
    <row r="270304" x14ac:dyDescent="0.25"/>
    <row r="270305" x14ac:dyDescent="0.25"/>
    <row r="270306" x14ac:dyDescent="0.25"/>
    <row r="270307" x14ac:dyDescent="0.25"/>
    <row r="270308" x14ac:dyDescent="0.25"/>
    <row r="270309" x14ac:dyDescent="0.25"/>
    <row r="270310" x14ac:dyDescent="0.25"/>
    <row r="270311" x14ac:dyDescent="0.25"/>
    <row r="270312" x14ac:dyDescent="0.25"/>
    <row r="270313" x14ac:dyDescent="0.25"/>
    <row r="270314" x14ac:dyDescent="0.25"/>
    <row r="270315" x14ac:dyDescent="0.25"/>
    <row r="270316" x14ac:dyDescent="0.25"/>
    <row r="270317" x14ac:dyDescent="0.25"/>
    <row r="270318" x14ac:dyDescent="0.25"/>
    <row r="270319" x14ac:dyDescent="0.25"/>
    <row r="270320" x14ac:dyDescent="0.25"/>
    <row r="270321" x14ac:dyDescent="0.25"/>
    <row r="270322" x14ac:dyDescent="0.25"/>
    <row r="270323" x14ac:dyDescent="0.25"/>
    <row r="270324" x14ac:dyDescent="0.25"/>
    <row r="270325" x14ac:dyDescent="0.25"/>
    <row r="270326" x14ac:dyDescent="0.25"/>
    <row r="270327" x14ac:dyDescent="0.25"/>
    <row r="270328" x14ac:dyDescent="0.25"/>
    <row r="270329" x14ac:dyDescent="0.25"/>
    <row r="270330" x14ac:dyDescent="0.25"/>
    <row r="270331" x14ac:dyDescent="0.25"/>
    <row r="270332" x14ac:dyDescent="0.25"/>
    <row r="270333" x14ac:dyDescent="0.25"/>
    <row r="270334" x14ac:dyDescent="0.25"/>
    <row r="270335" x14ac:dyDescent="0.25"/>
    <row r="270336" x14ac:dyDescent="0.25"/>
    <row r="270337" x14ac:dyDescent="0.25"/>
    <row r="270338" x14ac:dyDescent="0.25"/>
    <row r="270339" x14ac:dyDescent="0.25"/>
    <row r="270340" x14ac:dyDescent="0.25"/>
    <row r="270341" x14ac:dyDescent="0.25"/>
    <row r="270342" x14ac:dyDescent="0.25"/>
    <row r="270343" x14ac:dyDescent="0.25"/>
    <row r="270344" x14ac:dyDescent="0.25"/>
    <row r="270345" x14ac:dyDescent="0.25"/>
    <row r="270346" x14ac:dyDescent="0.25"/>
    <row r="270347" x14ac:dyDescent="0.25"/>
    <row r="270348" x14ac:dyDescent="0.25"/>
    <row r="270349" x14ac:dyDescent="0.25"/>
    <row r="270350" x14ac:dyDescent="0.25"/>
    <row r="270351" x14ac:dyDescent="0.25"/>
    <row r="270352" x14ac:dyDescent="0.25"/>
    <row r="270353" x14ac:dyDescent="0.25"/>
    <row r="270354" x14ac:dyDescent="0.25"/>
    <row r="270355" x14ac:dyDescent="0.25"/>
    <row r="270356" x14ac:dyDescent="0.25"/>
    <row r="270357" x14ac:dyDescent="0.25"/>
    <row r="270358" x14ac:dyDescent="0.25"/>
    <row r="270359" x14ac:dyDescent="0.25"/>
    <row r="270360" x14ac:dyDescent="0.25"/>
    <row r="270361" x14ac:dyDescent="0.25"/>
    <row r="270362" x14ac:dyDescent="0.25"/>
    <row r="270363" x14ac:dyDescent="0.25"/>
    <row r="270364" x14ac:dyDescent="0.25"/>
    <row r="270365" x14ac:dyDescent="0.25"/>
    <row r="270366" x14ac:dyDescent="0.25"/>
    <row r="270367" x14ac:dyDescent="0.25"/>
    <row r="270368" x14ac:dyDescent="0.25"/>
    <row r="270369" x14ac:dyDescent="0.25"/>
    <row r="270370" x14ac:dyDescent="0.25"/>
    <row r="270371" x14ac:dyDescent="0.25"/>
    <row r="270372" x14ac:dyDescent="0.25"/>
    <row r="270373" x14ac:dyDescent="0.25"/>
    <row r="270374" x14ac:dyDescent="0.25"/>
    <row r="270375" x14ac:dyDescent="0.25"/>
    <row r="270376" x14ac:dyDescent="0.25"/>
    <row r="270377" x14ac:dyDescent="0.25"/>
    <row r="270378" x14ac:dyDescent="0.25"/>
    <row r="270379" x14ac:dyDescent="0.25"/>
    <row r="270380" x14ac:dyDescent="0.25"/>
    <row r="270381" x14ac:dyDescent="0.25"/>
    <row r="270382" x14ac:dyDescent="0.25"/>
    <row r="270383" x14ac:dyDescent="0.25"/>
    <row r="270384" x14ac:dyDescent="0.25"/>
    <row r="270385" x14ac:dyDescent="0.25"/>
    <row r="270386" x14ac:dyDescent="0.25"/>
    <row r="270387" x14ac:dyDescent="0.25"/>
    <row r="270388" x14ac:dyDescent="0.25"/>
    <row r="270389" x14ac:dyDescent="0.25"/>
    <row r="270390" x14ac:dyDescent="0.25"/>
    <row r="270391" x14ac:dyDescent="0.25"/>
    <row r="270392" x14ac:dyDescent="0.25"/>
    <row r="270393" x14ac:dyDescent="0.25"/>
    <row r="270394" x14ac:dyDescent="0.25"/>
    <row r="270395" x14ac:dyDescent="0.25"/>
    <row r="270396" x14ac:dyDescent="0.25"/>
    <row r="270397" x14ac:dyDescent="0.25"/>
    <row r="270398" x14ac:dyDescent="0.25"/>
    <row r="270399" x14ac:dyDescent="0.25"/>
    <row r="270400" x14ac:dyDescent="0.25"/>
    <row r="270401" x14ac:dyDescent="0.25"/>
    <row r="270402" x14ac:dyDescent="0.25"/>
    <row r="270403" x14ac:dyDescent="0.25"/>
    <row r="270404" x14ac:dyDescent="0.25"/>
    <row r="270405" x14ac:dyDescent="0.25"/>
    <row r="270406" x14ac:dyDescent="0.25"/>
    <row r="270407" x14ac:dyDescent="0.25"/>
    <row r="270408" x14ac:dyDescent="0.25"/>
    <row r="270409" x14ac:dyDescent="0.25"/>
    <row r="270410" x14ac:dyDescent="0.25"/>
    <row r="270411" x14ac:dyDescent="0.25"/>
    <row r="270412" x14ac:dyDescent="0.25"/>
    <row r="270413" x14ac:dyDescent="0.25"/>
    <row r="270414" x14ac:dyDescent="0.25"/>
    <row r="270415" x14ac:dyDescent="0.25"/>
    <row r="270416" x14ac:dyDescent="0.25"/>
    <row r="270417" x14ac:dyDescent="0.25"/>
    <row r="270418" x14ac:dyDescent="0.25"/>
    <row r="270419" x14ac:dyDescent="0.25"/>
    <row r="270420" x14ac:dyDescent="0.25"/>
    <row r="270421" x14ac:dyDescent="0.25"/>
    <row r="270422" x14ac:dyDescent="0.25"/>
    <row r="270423" x14ac:dyDescent="0.25"/>
    <row r="270424" x14ac:dyDescent="0.25"/>
    <row r="270425" x14ac:dyDescent="0.25"/>
    <row r="270426" x14ac:dyDescent="0.25"/>
    <row r="270427" x14ac:dyDescent="0.25"/>
    <row r="270428" x14ac:dyDescent="0.25"/>
    <row r="270429" x14ac:dyDescent="0.25"/>
    <row r="270430" x14ac:dyDescent="0.25"/>
    <row r="270431" x14ac:dyDescent="0.25"/>
    <row r="270432" x14ac:dyDescent="0.25"/>
    <row r="270433" x14ac:dyDescent="0.25"/>
    <row r="270434" x14ac:dyDescent="0.25"/>
    <row r="270435" x14ac:dyDescent="0.25"/>
    <row r="270436" x14ac:dyDescent="0.25"/>
    <row r="270437" x14ac:dyDescent="0.25"/>
    <row r="270438" x14ac:dyDescent="0.25"/>
    <row r="270439" x14ac:dyDescent="0.25"/>
    <row r="270440" x14ac:dyDescent="0.25"/>
    <row r="270441" x14ac:dyDescent="0.25"/>
    <row r="270442" x14ac:dyDescent="0.25"/>
    <row r="270443" x14ac:dyDescent="0.25"/>
    <row r="270444" x14ac:dyDescent="0.25"/>
    <row r="270445" x14ac:dyDescent="0.25"/>
    <row r="270446" x14ac:dyDescent="0.25"/>
    <row r="270447" x14ac:dyDescent="0.25"/>
    <row r="270448" x14ac:dyDescent="0.25"/>
    <row r="270449" x14ac:dyDescent="0.25"/>
    <row r="270450" x14ac:dyDescent="0.25"/>
    <row r="270451" x14ac:dyDescent="0.25"/>
    <row r="270452" x14ac:dyDescent="0.25"/>
    <row r="270453" x14ac:dyDescent="0.25"/>
    <row r="270454" x14ac:dyDescent="0.25"/>
    <row r="270455" x14ac:dyDescent="0.25"/>
    <row r="270456" x14ac:dyDescent="0.25"/>
    <row r="270457" x14ac:dyDescent="0.25"/>
    <row r="270458" x14ac:dyDescent="0.25"/>
    <row r="270459" x14ac:dyDescent="0.25"/>
    <row r="270460" x14ac:dyDescent="0.25"/>
    <row r="270461" x14ac:dyDescent="0.25"/>
    <row r="270462" x14ac:dyDescent="0.25"/>
    <row r="270463" x14ac:dyDescent="0.25"/>
    <row r="270464" x14ac:dyDescent="0.25"/>
    <row r="270465" x14ac:dyDescent="0.25"/>
    <row r="270466" x14ac:dyDescent="0.25"/>
    <row r="270467" x14ac:dyDescent="0.25"/>
    <row r="270468" x14ac:dyDescent="0.25"/>
    <row r="270469" x14ac:dyDescent="0.25"/>
    <row r="270470" x14ac:dyDescent="0.25"/>
    <row r="270471" x14ac:dyDescent="0.25"/>
    <row r="270472" x14ac:dyDescent="0.25"/>
    <row r="270473" x14ac:dyDescent="0.25"/>
    <row r="270474" x14ac:dyDescent="0.25"/>
    <row r="270475" x14ac:dyDescent="0.25"/>
    <row r="270476" x14ac:dyDescent="0.25"/>
    <row r="270477" x14ac:dyDescent="0.25"/>
    <row r="270478" x14ac:dyDescent="0.25"/>
    <row r="270479" x14ac:dyDescent="0.25"/>
    <row r="270480" x14ac:dyDescent="0.25"/>
    <row r="270481" x14ac:dyDescent="0.25"/>
    <row r="270482" x14ac:dyDescent="0.25"/>
    <row r="270483" x14ac:dyDescent="0.25"/>
    <row r="270484" x14ac:dyDescent="0.25"/>
    <row r="270485" x14ac:dyDescent="0.25"/>
    <row r="270486" x14ac:dyDescent="0.25"/>
    <row r="270487" x14ac:dyDescent="0.25"/>
    <row r="270488" x14ac:dyDescent="0.25"/>
    <row r="270489" x14ac:dyDescent="0.25"/>
    <row r="270490" x14ac:dyDescent="0.25"/>
    <row r="270491" x14ac:dyDescent="0.25"/>
    <row r="270492" x14ac:dyDescent="0.25"/>
    <row r="270493" x14ac:dyDescent="0.25"/>
    <row r="270494" x14ac:dyDescent="0.25"/>
    <row r="270495" x14ac:dyDescent="0.25"/>
    <row r="270496" x14ac:dyDescent="0.25"/>
    <row r="270497" x14ac:dyDescent="0.25"/>
    <row r="270498" x14ac:dyDescent="0.25"/>
    <row r="270499" x14ac:dyDescent="0.25"/>
    <row r="270500" x14ac:dyDescent="0.25"/>
    <row r="270501" x14ac:dyDescent="0.25"/>
    <row r="270502" x14ac:dyDescent="0.25"/>
    <row r="270503" x14ac:dyDescent="0.25"/>
    <row r="270504" x14ac:dyDescent="0.25"/>
    <row r="270505" x14ac:dyDescent="0.25"/>
    <row r="270506" x14ac:dyDescent="0.25"/>
    <row r="270507" x14ac:dyDescent="0.25"/>
    <row r="270508" x14ac:dyDescent="0.25"/>
    <row r="270509" x14ac:dyDescent="0.25"/>
    <row r="270510" x14ac:dyDescent="0.25"/>
    <row r="270511" x14ac:dyDescent="0.25"/>
    <row r="270512" x14ac:dyDescent="0.25"/>
    <row r="270513" x14ac:dyDescent="0.25"/>
    <row r="270514" x14ac:dyDescent="0.25"/>
    <row r="270515" x14ac:dyDescent="0.25"/>
    <row r="270516" x14ac:dyDescent="0.25"/>
    <row r="270517" x14ac:dyDescent="0.25"/>
    <row r="270518" x14ac:dyDescent="0.25"/>
    <row r="270519" x14ac:dyDescent="0.25"/>
    <row r="270520" x14ac:dyDescent="0.25"/>
    <row r="270521" x14ac:dyDescent="0.25"/>
    <row r="270522" x14ac:dyDescent="0.25"/>
    <row r="270523" x14ac:dyDescent="0.25"/>
    <row r="270524" x14ac:dyDescent="0.25"/>
    <row r="270525" x14ac:dyDescent="0.25"/>
    <row r="270526" x14ac:dyDescent="0.25"/>
    <row r="270527" x14ac:dyDescent="0.25"/>
    <row r="270528" x14ac:dyDescent="0.25"/>
    <row r="270529" x14ac:dyDescent="0.25"/>
    <row r="270530" x14ac:dyDescent="0.25"/>
    <row r="270531" x14ac:dyDescent="0.25"/>
    <row r="270532" x14ac:dyDescent="0.25"/>
    <row r="270533" x14ac:dyDescent="0.25"/>
    <row r="270534" x14ac:dyDescent="0.25"/>
    <row r="270535" x14ac:dyDescent="0.25"/>
    <row r="270536" x14ac:dyDescent="0.25"/>
    <row r="270537" x14ac:dyDescent="0.25"/>
    <row r="270538" x14ac:dyDescent="0.25"/>
    <row r="270539" x14ac:dyDescent="0.25"/>
    <row r="270540" x14ac:dyDescent="0.25"/>
    <row r="270541" x14ac:dyDescent="0.25"/>
    <row r="270542" x14ac:dyDescent="0.25"/>
    <row r="270543" x14ac:dyDescent="0.25"/>
    <row r="270544" x14ac:dyDescent="0.25"/>
    <row r="270545" x14ac:dyDescent="0.25"/>
    <row r="270546" x14ac:dyDescent="0.25"/>
    <row r="270547" x14ac:dyDescent="0.25"/>
    <row r="270548" x14ac:dyDescent="0.25"/>
    <row r="270549" x14ac:dyDescent="0.25"/>
    <row r="270550" x14ac:dyDescent="0.25"/>
    <row r="270551" x14ac:dyDescent="0.25"/>
    <row r="270552" x14ac:dyDescent="0.25"/>
    <row r="270553" x14ac:dyDescent="0.25"/>
    <row r="270554" x14ac:dyDescent="0.25"/>
    <row r="270555" x14ac:dyDescent="0.25"/>
    <row r="270556" x14ac:dyDescent="0.25"/>
    <row r="270557" x14ac:dyDescent="0.25"/>
    <row r="270558" x14ac:dyDescent="0.25"/>
    <row r="270559" x14ac:dyDescent="0.25"/>
    <row r="270560" x14ac:dyDescent="0.25"/>
    <row r="270561" x14ac:dyDescent="0.25"/>
    <row r="270562" x14ac:dyDescent="0.25"/>
    <row r="270563" x14ac:dyDescent="0.25"/>
    <row r="270564" x14ac:dyDescent="0.25"/>
    <row r="270565" x14ac:dyDescent="0.25"/>
    <row r="270566" x14ac:dyDescent="0.25"/>
    <row r="270567" x14ac:dyDescent="0.25"/>
    <row r="270568" x14ac:dyDescent="0.25"/>
    <row r="270569" x14ac:dyDescent="0.25"/>
    <row r="270570" x14ac:dyDescent="0.25"/>
    <row r="270571" x14ac:dyDescent="0.25"/>
    <row r="270572" x14ac:dyDescent="0.25"/>
    <row r="270573" x14ac:dyDescent="0.25"/>
    <row r="270574" x14ac:dyDescent="0.25"/>
    <row r="270575" x14ac:dyDescent="0.25"/>
    <row r="270576" x14ac:dyDescent="0.25"/>
    <row r="270577" x14ac:dyDescent="0.25"/>
    <row r="270578" x14ac:dyDescent="0.25"/>
    <row r="270579" x14ac:dyDescent="0.25"/>
    <row r="270580" x14ac:dyDescent="0.25"/>
    <row r="270581" x14ac:dyDescent="0.25"/>
    <row r="270582" x14ac:dyDescent="0.25"/>
    <row r="270583" x14ac:dyDescent="0.25"/>
    <row r="270584" x14ac:dyDescent="0.25"/>
    <row r="270585" x14ac:dyDescent="0.25"/>
    <row r="270586" x14ac:dyDescent="0.25"/>
    <row r="270587" x14ac:dyDescent="0.25"/>
    <row r="270588" x14ac:dyDescent="0.25"/>
    <row r="270589" x14ac:dyDescent="0.25"/>
    <row r="270590" x14ac:dyDescent="0.25"/>
    <row r="270591" x14ac:dyDescent="0.25"/>
    <row r="270592" x14ac:dyDescent="0.25"/>
    <row r="270593" x14ac:dyDescent="0.25"/>
    <row r="270594" x14ac:dyDescent="0.25"/>
    <row r="270595" x14ac:dyDescent="0.25"/>
    <row r="270596" x14ac:dyDescent="0.25"/>
    <row r="270597" x14ac:dyDescent="0.25"/>
    <row r="270598" x14ac:dyDescent="0.25"/>
    <row r="270599" x14ac:dyDescent="0.25"/>
    <row r="270600" x14ac:dyDescent="0.25"/>
    <row r="270601" x14ac:dyDescent="0.25"/>
    <row r="270602" x14ac:dyDescent="0.25"/>
    <row r="270603" x14ac:dyDescent="0.25"/>
    <row r="270604" x14ac:dyDescent="0.25"/>
    <row r="270605" x14ac:dyDescent="0.25"/>
    <row r="270606" x14ac:dyDescent="0.25"/>
    <row r="270607" x14ac:dyDescent="0.25"/>
    <row r="270608" x14ac:dyDescent="0.25"/>
    <row r="270609" x14ac:dyDescent="0.25"/>
    <row r="270610" x14ac:dyDescent="0.25"/>
    <row r="270611" x14ac:dyDescent="0.25"/>
    <row r="270612" x14ac:dyDescent="0.25"/>
    <row r="270613" x14ac:dyDescent="0.25"/>
    <row r="270614" x14ac:dyDescent="0.25"/>
    <row r="270615" x14ac:dyDescent="0.25"/>
    <row r="270616" x14ac:dyDescent="0.25"/>
    <row r="270617" x14ac:dyDescent="0.25"/>
    <row r="270618" x14ac:dyDescent="0.25"/>
    <row r="270619" x14ac:dyDescent="0.25"/>
    <row r="270620" x14ac:dyDescent="0.25"/>
    <row r="270621" x14ac:dyDescent="0.25"/>
    <row r="270622" x14ac:dyDescent="0.25"/>
    <row r="270623" x14ac:dyDescent="0.25"/>
    <row r="270624" x14ac:dyDescent="0.25"/>
    <row r="270625" x14ac:dyDescent="0.25"/>
    <row r="270626" x14ac:dyDescent="0.25"/>
    <row r="270627" x14ac:dyDescent="0.25"/>
    <row r="270628" x14ac:dyDescent="0.25"/>
    <row r="270629" x14ac:dyDescent="0.25"/>
    <row r="270630" x14ac:dyDescent="0.25"/>
    <row r="270631" x14ac:dyDescent="0.25"/>
    <row r="270632" x14ac:dyDescent="0.25"/>
    <row r="270633" x14ac:dyDescent="0.25"/>
    <row r="270634" x14ac:dyDescent="0.25"/>
    <row r="270635" x14ac:dyDescent="0.25"/>
    <row r="270636" x14ac:dyDescent="0.25"/>
    <row r="270637" x14ac:dyDescent="0.25"/>
    <row r="270638" x14ac:dyDescent="0.25"/>
    <row r="270639" x14ac:dyDescent="0.25"/>
    <row r="270640" x14ac:dyDescent="0.25"/>
    <row r="270641" x14ac:dyDescent="0.25"/>
    <row r="270642" x14ac:dyDescent="0.25"/>
    <row r="270643" x14ac:dyDescent="0.25"/>
    <row r="270644" x14ac:dyDescent="0.25"/>
    <row r="270645" x14ac:dyDescent="0.25"/>
    <row r="270646" x14ac:dyDescent="0.25"/>
    <row r="270647" x14ac:dyDescent="0.25"/>
    <row r="270648" x14ac:dyDescent="0.25"/>
    <row r="270649" x14ac:dyDescent="0.25"/>
    <row r="270650" x14ac:dyDescent="0.25"/>
    <row r="270651" x14ac:dyDescent="0.25"/>
    <row r="270652" x14ac:dyDescent="0.25"/>
    <row r="270653" x14ac:dyDescent="0.25"/>
    <row r="270654" x14ac:dyDescent="0.25"/>
    <row r="270655" x14ac:dyDescent="0.25"/>
    <row r="270656" x14ac:dyDescent="0.25"/>
    <row r="270657" x14ac:dyDescent="0.25"/>
    <row r="270658" x14ac:dyDescent="0.25"/>
    <row r="270659" x14ac:dyDescent="0.25"/>
    <row r="270660" x14ac:dyDescent="0.25"/>
    <row r="270661" x14ac:dyDescent="0.25"/>
    <row r="270662" x14ac:dyDescent="0.25"/>
    <row r="270663" x14ac:dyDescent="0.25"/>
    <row r="270664" x14ac:dyDescent="0.25"/>
    <row r="270665" x14ac:dyDescent="0.25"/>
    <row r="270666" x14ac:dyDescent="0.25"/>
    <row r="270667" x14ac:dyDescent="0.25"/>
    <row r="270668" x14ac:dyDescent="0.25"/>
    <row r="270669" x14ac:dyDescent="0.25"/>
    <row r="270670" x14ac:dyDescent="0.25"/>
    <row r="270671" x14ac:dyDescent="0.25"/>
    <row r="270672" x14ac:dyDescent="0.25"/>
    <row r="270673" x14ac:dyDescent="0.25"/>
    <row r="270674" x14ac:dyDescent="0.25"/>
    <row r="270675" x14ac:dyDescent="0.25"/>
    <row r="270676" x14ac:dyDescent="0.25"/>
    <row r="270677" x14ac:dyDescent="0.25"/>
    <row r="270678" x14ac:dyDescent="0.25"/>
    <row r="270679" x14ac:dyDescent="0.25"/>
    <row r="270680" x14ac:dyDescent="0.25"/>
    <row r="270681" x14ac:dyDescent="0.25"/>
    <row r="270682" x14ac:dyDescent="0.25"/>
    <row r="270683" x14ac:dyDescent="0.25"/>
    <row r="270684" x14ac:dyDescent="0.25"/>
    <row r="270685" x14ac:dyDescent="0.25"/>
    <row r="270686" x14ac:dyDescent="0.25"/>
    <row r="270687" x14ac:dyDescent="0.25"/>
    <row r="270688" x14ac:dyDescent="0.25"/>
    <row r="270689" x14ac:dyDescent="0.25"/>
    <row r="270690" x14ac:dyDescent="0.25"/>
    <row r="270691" x14ac:dyDescent="0.25"/>
    <row r="270692" x14ac:dyDescent="0.25"/>
    <row r="270693" x14ac:dyDescent="0.25"/>
    <row r="270694" x14ac:dyDescent="0.25"/>
    <row r="270695" x14ac:dyDescent="0.25"/>
    <row r="270696" x14ac:dyDescent="0.25"/>
    <row r="270697" x14ac:dyDescent="0.25"/>
    <row r="270698" x14ac:dyDescent="0.25"/>
    <row r="270699" x14ac:dyDescent="0.25"/>
    <row r="270700" x14ac:dyDescent="0.25"/>
    <row r="270701" x14ac:dyDescent="0.25"/>
    <row r="270702" x14ac:dyDescent="0.25"/>
    <row r="270703" x14ac:dyDescent="0.25"/>
    <row r="270704" x14ac:dyDescent="0.25"/>
    <row r="270705" x14ac:dyDescent="0.25"/>
    <row r="270706" x14ac:dyDescent="0.25"/>
    <row r="270707" x14ac:dyDescent="0.25"/>
    <row r="270708" x14ac:dyDescent="0.25"/>
    <row r="270709" x14ac:dyDescent="0.25"/>
    <row r="270710" x14ac:dyDescent="0.25"/>
    <row r="270711" x14ac:dyDescent="0.25"/>
    <row r="270712" x14ac:dyDescent="0.25"/>
    <row r="270713" x14ac:dyDescent="0.25"/>
    <row r="270714" x14ac:dyDescent="0.25"/>
    <row r="270715" x14ac:dyDescent="0.25"/>
    <row r="270716" x14ac:dyDescent="0.25"/>
    <row r="270717" x14ac:dyDescent="0.25"/>
    <row r="270718" x14ac:dyDescent="0.25"/>
    <row r="270719" x14ac:dyDescent="0.25"/>
    <row r="270720" x14ac:dyDescent="0.25"/>
    <row r="270721" x14ac:dyDescent="0.25"/>
    <row r="270722" x14ac:dyDescent="0.25"/>
    <row r="270723" x14ac:dyDescent="0.25"/>
    <row r="270724" x14ac:dyDescent="0.25"/>
    <row r="270725" x14ac:dyDescent="0.25"/>
    <row r="270726" x14ac:dyDescent="0.25"/>
    <row r="270727" x14ac:dyDescent="0.25"/>
    <row r="270728" x14ac:dyDescent="0.25"/>
    <row r="270729" x14ac:dyDescent="0.25"/>
    <row r="270730" x14ac:dyDescent="0.25"/>
    <row r="270731" x14ac:dyDescent="0.25"/>
    <row r="270732" x14ac:dyDescent="0.25"/>
    <row r="270733" x14ac:dyDescent="0.25"/>
    <row r="270734" x14ac:dyDescent="0.25"/>
    <row r="270735" x14ac:dyDescent="0.25"/>
    <row r="270736" x14ac:dyDescent="0.25"/>
    <row r="270737" x14ac:dyDescent="0.25"/>
    <row r="270738" x14ac:dyDescent="0.25"/>
    <row r="270739" x14ac:dyDescent="0.25"/>
    <row r="270740" x14ac:dyDescent="0.25"/>
    <row r="270741" x14ac:dyDescent="0.25"/>
    <row r="270742" x14ac:dyDescent="0.25"/>
    <row r="270743" x14ac:dyDescent="0.25"/>
    <row r="270744" x14ac:dyDescent="0.25"/>
    <row r="270745" x14ac:dyDescent="0.25"/>
    <row r="270746" x14ac:dyDescent="0.25"/>
    <row r="270747" x14ac:dyDescent="0.25"/>
    <row r="270748" x14ac:dyDescent="0.25"/>
    <row r="270749" x14ac:dyDescent="0.25"/>
    <row r="270750" x14ac:dyDescent="0.25"/>
    <row r="270751" x14ac:dyDescent="0.25"/>
    <row r="270752" x14ac:dyDescent="0.25"/>
    <row r="270753" x14ac:dyDescent="0.25"/>
    <row r="270754" x14ac:dyDescent="0.25"/>
    <row r="270755" x14ac:dyDescent="0.25"/>
    <row r="270756" x14ac:dyDescent="0.25"/>
    <row r="270757" x14ac:dyDescent="0.25"/>
    <row r="270758" x14ac:dyDescent="0.25"/>
    <row r="270759" x14ac:dyDescent="0.25"/>
    <row r="270760" x14ac:dyDescent="0.25"/>
    <row r="270761" x14ac:dyDescent="0.25"/>
    <row r="270762" x14ac:dyDescent="0.25"/>
    <row r="270763" x14ac:dyDescent="0.25"/>
    <row r="270764" x14ac:dyDescent="0.25"/>
    <row r="270765" x14ac:dyDescent="0.25"/>
    <row r="270766" x14ac:dyDescent="0.25"/>
    <row r="270767" x14ac:dyDescent="0.25"/>
    <row r="270768" x14ac:dyDescent="0.25"/>
    <row r="270769" x14ac:dyDescent="0.25"/>
    <row r="270770" x14ac:dyDescent="0.25"/>
    <row r="270771" x14ac:dyDescent="0.25"/>
    <row r="270772" x14ac:dyDescent="0.25"/>
    <row r="270773" x14ac:dyDescent="0.25"/>
    <row r="270774" x14ac:dyDescent="0.25"/>
    <row r="270775" x14ac:dyDescent="0.25"/>
    <row r="270776" x14ac:dyDescent="0.25"/>
    <row r="270777" x14ac:dyDescent="0.25"/>
    <row r="270778" x14ac:dyDescent="0.25"/>
    <row r="270779" x14ac:dyDescent="0.25"/>
    <row r="270780" x14ac:dyDescent="0.25"/>
    <row r="270781" x14ac:dyDescent="0.25"/>
    <row r="270782" x14ac:dyDescent="0.25"/>
    <row r="270783" x14ac:dyDescent="0.25"/>
    <row r="270784" x14ac:dyDescent="0.25"/>
    <row r="270785" x14ac:dyDescent="0.25"/>
    <row r="270786" x14ac:dyDescent="0.25"/>
    <row r="270787" x14ac:dyDescent="0.25"/>
    <row r="270788" x14ac:dyDescent="0.25"/>
    <row r="270789" x14ac:dyDescent="0.25"/>
    <row r="270790" x14ac:dyDescent="0.25"/>
    <row r="270791" x14ac:dyDescent="0.25"/>
    <row r="270792" x14ac:dyDescent="0.25"/>
    <row r="270793" x14ac:dyDescent="0.25"/>
    <row r="270794" x14ac:dyDescent="0.25"/>
    <row r="270795" x14ac:dyDescent="0.25"/>
    <row r="270796" x14ac:dyDescent="0.25"/>
    <row r="270797" x14ac:dyDescent="0.25"/>
    <row r="270798" x14ac:dyDescent="0.25"/>
    <row r="270799" x14ac:dyDescent="0.25"/>
    <row r="270800" x14ac:dyDescent="0.25"/>
    <row r="270801" x14ac:dyDescent="0.25"/>
    <row r="270802" x14ac:dyDescent="0.25"/>
    <row r="270803" x14ac:dyDescent="0.25"/>
    <row r="270804" x14ac:dyDescent="0.25"/>
    <row r="270805" x14ac:dyDescent="0.25"/>
    <row r="270806" x14ac:dyDescent="0.25"/>
    <row r="270807" x14ac:dyDescent="0.25"/>
    <row r="270808" x14ac:dyDescent="0.25"/>
    <row r="270809" x14ac:dyDescent="0.25"/>
    <row r="270810" x14ac:dyDescent="0.25"/>
    <row r="270811" x14ac:dyDescent="0.25"/>
    <row r="270812" x14ac:dyDescent="0.25"/>
    <row r="270813" x14ac:dyDescent="0.25"/>
    <row r="270814" x14ac:dyDescent="0.25"/>
    <row r="270815" x14ac:dyDescent="0.25"/>
    <row r="270816" x14ac:dyDescent="0.25"/>
    <row r="270817" x14ac:dyDescent="0.25"/>
    <row r="270818" x14ac:dyDescent="0.25"/>
    <row r="270819" x14ac:dyDescent="0.25"/>
    <row r="270820" x14ac:dyDescent="0.25"/>
    <row r="270821" x14ac:dyDescent="0.25"/>
    <row r="270822" x14ac:dyDescent="0.25"/>
    <row r="270823" x14ac:dyDescent="0.25"/>
    <row r="270824" x14ac:dyDescent="0.25"/>
    <row r="270825" x14ac:dyDescent="0.25"/>
    <row r="270826" x14ac:dyDescent="0.25"/>
    <row r="270827" x14ac:dyDescent="0.25"/>
    <row r="270828" x14ac:dyDescent="0.25"/>
    <row r="270829" x14ac:dyDescent="0.25"/>
    <row r="270830" x14ac:dyDescent="0.25"/>
    <row r="270831" x14ac:dyDescent="0.25"/>
    <row r="270832" x14ac:dyDescent="0.25"/>
    <row r="270833" x14ac:dyDescent="0.25"/>
    <row r="270834" x14ac:dyDescent="0.25"/>
    <row r="270835" x14ac:dyDescent="0.25"/>
    <row r="270836" x14ac:dyDescent="0.25"/>
    <row r="270837" x14ac:dyDescent="0.25"/>
    <row r="270838" x14ac:dyDescent="0.25"/>
    <row r="270839" x14ac:dyDescent="0.25"/>
    <row r="270840" x14ac:dyDescent="0.25"/>
    <row r="270841" x14ac:dyDescent="0.25"/>
    <row r="270842" x14ac:dyDescent="0.25"/>
    <row r="270843" x14ac:dyDescent="0.25"/>
    <row r="270844" x14ac:dyDescent="0.25"/>
    <row r="270845" x14ac:dyDescent="0.25"/>
    <row r="270846" x14ac:dyDescent="0.25"/>
    <row r="270847" x14ac:dyDescent="0.25"/>
    <row r="270848" x14ac:dyDescent="0.25"/>
    <row r="270849" x14ac:dyDescent="0.25"/>
    <row r="270850" x14ac:dyDescent="0.25"/>
    <row r="270851" x14ac:dyDescent="0.25"/>
    <row r="270852" x14ac:dyDescent="0.25"/>
    <row r="270853" x14ac:dyDescent="0.25"/>
    <row r="270854" x14ac:dyDescent="0.25"/>
    <row r="270855" x14ac:dyDescent="0.25"/>
    <row r="270856" x14ac:dyDescent="0.25"/>
    <row r="270857" x14ac:dyDescent="0.25"/>
    <row r="270858" x14ac:dyDescent="0.25"/>
    <row r="270859" x14ac:dyDescent="0.25"/>
    <row r="270860" x14ac:dyDescent="0.25"/>
    <row r="270861" x14ac:dyDescent="0.25"/>
    <row r="270862" x14ac:dyDescent="0.25"/>
    <row r="270863" x14ac:dyDescent="0.25"/>
    <row r="270864" x14ac:dyDescent="0.25"/>
    <row r="270865" x14ac:dyDescent="0.25"/>
    <row r="270866" x14ac:dyDescent="0.25"/>
    <row r="270867" x14ac:dyDescent="0.25"/>
    <row r="270868" x14ac:dyDescent="0.25"/>
    <row r="270869" x14ac:dyDescent="0.25"/>
    <row r="270870" x14ac:dyDescent="0.25"/>
    <row r="270871" x14ac:dyDescent="0.25"/>
    <row r="270872" x14ac:dyDescent="0.25"/>
    <row r="270873" x14ac:dyDescent="0.25"/>
    <row r="270874" x14ac:dyDescent="0.25"/>
    <row r="270875" x14ac:dyDescent="0.25"/>
    <row r="270876" x14ac:dyDescent="0.25"/>
    <row r="270877" x14ac:dyDescent="0.25"/>
    <row r="270878" x14ac:dyDescent="0.25"/>
    <row r="270879" x14ac:dyDescent="0.25"/>
    <row r="270880" x14ac:dyDescent="0.25"/>
    <row r="270881" x14ac:dyDescent="0.25"/>
    <row r="270882" x14ac:dyDescent="0.25"/>
    <row r="270883" x14ac:dyDescent="0.25"/>
    <row r="270884" x14ac:dyDescent="0.25"/>
    <row r="270885" x14ac:dyDescent="0.25"/>
    <row r="270886" x14ac:dyDescent="0.25"/>
    <row r="270887" x14ac:dyDescent="0.25"/>
    <row r="270888" x14ac:dyDescent="0.25"/>
    <row r="270889" x14ac:dyDescent="0.25"/>
    <row r="270890" x14ac:dyDescent="0.25"/>
    <row r="270891" x14ac:dyDescent="0.25"/>
    <row r="270892" x14ac:dyDescent="0.25"/>
    <row r="270893" x14ac:dyDescent="0.25"/>
    <row r="270894" x14ac:dyDescent="0.25"/>
    <row r="270895" x14ac:dyDescent="0.25"/>
    <row r="270896" x14ac:dyDescent="0.25"/>
    <row r="270897" x14ac:dyDescent="0.25"/>
    <row r="270898" x14ac:dyDescent="0.25"/>
    <row r="270899" x14ac:dyDescent="0.25"/>
    <row r="270900" x14ac:dyDescent="0.25"/>
    <row r="270901" x14ac:dyDescent="0.25"/>
    <row r="270902" x14ac:dyDescent="0.25"/>
    <row r="270903" x14ac:dyDescent="0.25"/>
    <row r="270904" x14ac:dyDescent="0.25"/>
    <row r="270905" x14ac:dyDescent="0.25"/>
    <row r="270906" x14ac:dyDescent="0.25"/>
    <row r="270907" x14ac:dyDescent="0.25"/>
    <row r="270908" x14ac:dyDescent="0.25"/>
    <row r="270909" x14ac:dyDescent="0.25"/>
    <row r="270910" x14ac:dyDescent="0.25"/>
    <row r="270911" x14ac:dyDescent="0.25"/>
    <row r="270912" x14ac:dyDescent="0.25"/>
    <row r="270913" x14ac:dyDescent="0.25"/>
    <row r="270914" x14ac:dyDescent="0.25"/>
    <row r="270915" x14ac:dyDescent="0.25"/>
    <row r="270916" x14ac:dyDescent="0.25"/>
    <row r="270917" x14ac:dyDescent="0.25"/>
    <row r="270918" x14ac:dyDescent="0.25"/>
    <row r="270919" x14ac:dyDescent="0.25"/>
    <row r="270920" x14ac:dyDescent="0.25"/>
    <row r="270921" x14ac:dyDescent="0.25"/>
    <row r="270922" x14ac:dyDescent="0.25"/>
    <row r="270923" x14ac:dyDescent="0.25"/>
    <row r="270924" x14ac:dyDescent="0.25"/>
    <row r="270925" x14ac:dyDescent="0.25"/>
    <row r="270926" x14ac:dyDescent="0.25"/>
    <row r="270927" x14ac:dyDescent="0.25"/>
    <row r="270928" x14ac:dyDescent="0.25"/>
    <row r="270929" x14ac:dyDescent="0.25"/>
    <row r="270930" x14ac:dyDescent="0.25"/>
    <row r="270931" x14ac:dyDescent="0.25"/>
    <row r="270932" x14ac:dyDescent="0.25"/>
    <row r="270933" x14ac:dyDescent="0.25"/>
    <row r="270934" x14ac:dyDescent="0.25"/>
    <row r="270935" x14ac:dyDescent="0.25"/>
    <row r="270936" x14ac:dyDescent="0.25"/>
    <row r="270937" x14ac:dyDescent="0.25"/>
    <row r="270938" x14ac:dyDescent="0.25"/>
    <row r="270939" x14ac:dyDescent="0.25"/>
    <row r="270940" x14ac:dyDescent="0.25"/>
    <row r="270941" x14ac:dyDescent="0.25"/>
    <row r="270942" x14ac:dyDescent="0.25"/>
    <row r="270943" x14ac:dyDescent="0.25"/>
    <row r="270944" x14ac:dyDescent="0.25"/>
    <row r="270945" x14ac:dyDescent="0.25"/>
    <row r="270946" x14ac:dyDescent="0.25"/>
    <row r="270947" x14ac:dyDescent="0.25"/>
    <row r="270948" x14ac:dyDescent="0.25"/>
    <row r="270949" x14ac:dyDescent="0.25"/>
    <row r="270950" x14ac:dyDescent="0.25"/>
    <row r="270951" x14ac:dyDescent="0.25"/>
    <row r="270952" x14ac:dyDescent="0.25"/>
    <row r="270953" x14ac:dyDescent="0.25"/>
    <row r="270954" x14ac:dyDescent="0.25"/>
    <row r="270955" x14ac:dyDescent="0.25"/>
    <row r="270956" x14ac:dyDescent="0.25"/>
    <row r="270957" x14ac:dyDescent="0.25"/>
    <row r="270958" x14ac:dyDescent="0.25"/>
    <row r="270959" x14ac:dyDescent="0.25"/>
    <row r="270960" x14ac:dyDescent="0.25"/>
    <row r="270961" x14ac:dyDescent="0.25"/>
    <row r="270962" x14ac:dyDescent="0.25"/>
    <row r="270963" x14ac:dyDescent="0.25"/>
    <row r="270964" x14ac:dyDescent="0.25"/>
    <row r="270965" x14ac:dyDescent="0.25"/>
    <row r="270966" x14ac:dyDescent="0.25"/>
    <row r="270967" x14ac:dyDescent="0.25"/>
    <row r="270968" x14ac:dyDescent="0.25"/>
    <row r="270969" x14ac:dyDescent="0.25"/>
    <row r="270970" x14ac:dyDescent="0.25"/>
    <row r="270971" x14ac:dyDescent="0.25"/>
    <row r="270972" x14ac:dyDescent="0.25"/>
    <row r="270973" x14ac:dyDescent="0.25"/>
    <row r="270974" x14ac:dyDescent="0.25"/>
    <row r="270975" x14ac:dyDescent="0.25"/>
    <row r="270976" x14ac:dyDescent="0.25"/>
    <row r="270977" x14ac:dyDescent="0.25"/>
    <row r="270978" x14ac:dyDescent="0.25"/>
    <row r="270979" x14ac:dyDescent="0.25"/>
    <row r="270980" x14ac:dyDescent="0.25"/>
    <row r="270981" x14ac:dyDescent="0.25"/>
    <row r="270982" x14ac:dyDescent="0.25"/>
    <row r="270983" x14ac:dyDescent="0.25"/>
    <row r="270984" x14ac:dyDescent="0.25"/>
    <row r="270985" x14ac:dyDescent="0.25"/>
    <row r="270986" x14ac:dyDescent="0.25"/>
    <row r="270987" x14ac:dyDescent="0.25"/>
    <row r="270988" x14ac:dyDescent="0.25"/>
    <row r="270989" x14ac:dyDescent="0.25"/>
    <row r="270990" x14ac:dyDescent="0.25"/>
    <row r="270991" x14ac:dyDescent="0.25"/>
    <row r="270992" x14ac:dyDescent="0.25"/>
    <row r="270993" x14ac:dyDescent="0.25"/>
    <row r="270994" x14ac:dyDescent="0.25"/>
    <row r="270995" x14ac:dyDescent="0.25"/>
    <row r="270996" x14ac:dyDescent="0.25"/>
    <row r="270997" x14ac:dyDescent="0.25"/>
    <row r="270998" x14ac:dyDescent="0.25"/>
    <row r="270999" x14ac:dyDescent="0.25"/>
    <row r="271000" x14ac:dyDescent="0.25"/>
    <row r="271001" x14ac:dyDescent="0.25"/>
    <row r="271002" x14ac:dyDescent="0.25"/>
    <row r="271003" x14ac:dyDescent="0.25"/>
    <row r="271004" x14ac:dyDescent="0.25"/>
    <row r="271005" x14ac:dyDescent="0.25"/>
    <row r="271006" x14ac:dyDescent="0.25"/>
    <row r="271007" x14ac:dyDescent="0.25"/>
    <row r="271008" x14ac:dyDescent="0.25"/>
    <row r="271009" x14ac:dyDescent="0.25"/>
    <row r="271010" x14ac:dyDescent="0.25"/>
    <row r="271011" x14ac:dyDescent="0.25"/>
    <row r="271012" x14ac:dyDescent="0.25"/>
    <row r="271013" x14ac:dyDescent="0.25"/>
    <row r="271014" x14ac:dyDescent="0.25"/>
    <row r="271015" x14ac:dyDescent="0.25"/>
    <row r="271016" x14ac:dyDescent="0.25"/>
    <row r="271017" x14ac:dyDescent="0.25"/>
    <row r="271018" x14ac:dyDescent="0.25"/>
    <row r="271019" x14ac:dyDescent="0.25"/>
    <row r="271020" x14ac:dyDescent="0.25"/>
    <row r="271021" x14ac:dyDescent="0.25"/>
    <row r="271022" x14ac:dyDescent="0.25"/>
    <row r="271023" x14ac:dyDescent="0.25"/>
    <row r="271024" x14ac:dyDescent="0.25"/>
    <row r="271025" x14ac:dyDescent="0.25"/>
    <row r="271026" x14ac:dyDescent="0.25"/>
    <row r="271027" x14ac:dyDescent="0.25"/>
    <row r="271028" x14ac:dyDescent="0.25"/>
    <row r="271029" x14ac:dyDescent="0.25"/>
    <row r="271030" x14ac:dyDescent="0.25"/>
    <row r="271031" x14ac:dyDescent="0.25"/>
    <row r="271032" x14ac:dyDescent="0.25"/>
    <row r="271033" x14ac:dyDescent="0.25"/>
    <row r="271034" x14ac:dyDescent="0.25"/>
    <row r="271035" x14ac:dyDescent="0.25"/>
    <row r="271036" x14ac:dyDescent="0.25"/>
    <row r="271037" x14ac:dyDescent="0.25"/>
    <row r="271038" x14ac:dyDescent="0.25"/>
    <row r="271039" x14ac:dyDescent="0.25"/>
    <row r="271040" x14ac:dyDescent="0.25"/>
    <row r="271041" x14ac:dyDescent="0.25"/>
    <row r="271042" x14ac:dyDescent="0.25"/>
    <row r="271043" x14ac:dyDescent="0.25"/>
    <row r="271044" x14ac:dyDescent="0.25"/>
    <row r="271045" x14ac:dyDescent="0.25"/>
    <row r="271046" x14ac:dyDescent="0.25"/>
    <row r="271047" x14ac:dyDescent="0.25"/>
    <row r="271048" x14ac:dyDescent="0.25"/>
    <row r="271049" x14ac:dyDescent="0.25"/>
    <row r="271050" x14ac:dyDescent="0.25"/>
    <row r="271051" x14ac:dyDescent="0.25"/>
    <row r="271052" x14ac:dyDescent="0.25"/>
    <row r="271053" x14ac:dyDescent="0.25"/>
    <row r="271054" x14ac:dyDescent="0.25"/>
    <row r="271055" x14ac:dyDescent="0.25"/>
    <row r="271056" x14ac:dyDescent="0.25"/>
    <row r="271057" x14ac:dyDescent="0.25"/>
    <row r="271058" x14ac:dyDescent="0.25"/>
    <row r="271059" x14ac:dyDescent="0.25"/>
    <row r="271060" x14ac:dyDescent="0.25"/>
    <row r="271061" x14ac:dyDescent="0.25"/>
    <row r="271062" x14ac:dyDescent="0.25"/>
    <row r="271063" x14ac:dyDescent="0.25"/>
    <row r="271064" x14ac:dyDescent="0.25"/>
    <row r="271065" x14ac:dyDescent="0.25"/>
    <row r="271066" x14ac:dyDescent="0.25"/>
    <row r="271067" x14ac:dyDescent="0.25"/>
    <row r="271068" x14ac:dyDescent="0.25"/>
    <row r="271069" x14ac:dyDescent="0.25"/>
    <row r="271070" x14ac:dyDescent="0.25"/>
    <row r="271071" x14ac:dyDescent="0.25"/>
    <row r="271072" x14ac:dyDescent="0.25"/>
    <row r="271073" x14ac:dyDescent="0.25"/>
    <row r="271074" x14ac:dyDescent="0.25"/>
    <row r="271075" x14ac:dyDescent="0.25"/>
    <row r="271076" x14ac:dyDescent="0.25"/>
    <row r="271077" x14ac:dyDescent="0.25"/>
    <row r="271078" x14ac:dyDescent="0.25"/>
    <row r="271079" x14ac:dyDescent="0.25"/>
    <row r="271080" x14ac:dyDescent="0.25"/>
    <row r="271081" x14ac:dyDescent="0.25"/>
    <row r="271082" x14ac:dyDescent="0.25"/>
    <row r="271083" x14ac:dyDescent="0.25"/>
    <row r="271084" x14ac:dyDescent="0.25"/>
    <row r="271085" x14ac:dyDescent="0.25"/>
    <row r="271086" x14ac:dyDescent="0.25"/>
    <row r="271087" x14ac:dyDescent="0.25"/>
    <row r="271088" x14ac:dyDescent="0.25"/>
    <row r="271089" x14ac:dyDescent="0.25"/>
    <row r="271090" x14ac:dyDescent="0.25"/>
    <row r="271091" x14ac:dyDescent="0.25"/>
    <row r="271092" x14ac:dyDescent="0.25"/>
    <row r="271093" x14ac:dyDescent="0.25"/>
    <row r="271094" x14ac:dyDescent="0.25"/>
    <row r="271095" x14ac:dyDescent="0.25"/>
    <row r="271096" x14ac:dyDescent="0.25"/>
    <row r="271097" x14ac:dyDescent="0.25"/>
    <row r="271098" x14ac:dyDescent="0.25"/>
    <row r="271099" x14ac:dyDescent="0.25"/>
    <row r="271100" x14ac:dyDescent="0.25"/>
    <row r="271101" x14ac:dyDescent="0.25"/>
    <row r="271102" x14ac:dyDescent="0.25"/>
    <row r="271103" x14ac:dyDescent="0.25"/>
    <row r="271104" x14ac:dyDescent="0.25"/>
    <row r="271105" x14ac:dyDescent="0.25"/>
    <row r="271106" x14ac:dyDescent="0.25"/>
    <row r="271107" x14ac:dyDescent="0.25"/>
    <row r="271108" x14ac:dyDescent="0.25"/>
    <row r="271109" x14ac:dyDescent="0.25"/>
    <row r="271110" x14ac:dyDescent="0.25"/>
    <row r="271111" x14ac:dyDescent="0.25"/>
    <row r="271112" x14ac:dyDescent="0.25"/>
    <row r="271113" x14ac:dyDescent="0.25"/>
    <row r="271114" x14ac:dyDescent="0.25"/>
    <row r="271115" x14ac:dyDescent="0.25"/>
    <row r="271116" x14ac:dyDescent="0.25"/>
    <row r="271117" x14ac:dyDescent="0.25"/>
    <row r="271118" x14ac:dyDescent="0.25"/>
    <row r="271119" x14ac:dyDescent="0.25"/>
    <row r="271120" x14ac:dyDescent="0.25"/>
    <row r="271121" x14ac:dyDescent="0.25"/>
    <row r="271122" x14ac:dyDescent="0.25"/>
    <row r="271123" x14ac:dyDescent="0.25"/>
    <row r="271124" x14ac:dyDescent="0.25"/>
    <row r="271125" x14ac:dyDescent="0.25"/>
    <row r="271126" x14ac:dyDescent="0.25"/>
    <row r="271127" x14ac:dyDescent="0.25"/>
    <row r="271128" x14ac:dyDescent="0.25"/>
    <row r="271129" x14ac:dyDescent="0.25"/>
    <row r="271130" x14ac:dyDescent="0.25"/>
    <row r="271131" x14ac:dyDescent="0.25"/>
    <row r="271132" x14ac:dyDescent="0.25"/>
    <row r="271133" x14ac:dyDescent="0.25"/>
    <row r="271134" x14ac:dyDescent="0.25"/>
    <row r="271135" x14ac:dyDescent="0.25"/>
    <row r="271136" x14ac:dyDescent="0.25"/>
    <row r="271137" x14ac:dyDescent="0.25"/>
    <row r="271138" x14ac:dyDescent="0.25"/>
    <row r="271139" x14ac:dyDescent="0.25"/>
    <row r="271140" x14ac:dyDescent="0.25"/>
    <row r="271141" x14ac:dyDescent="0.25"/>
    <row r="271142" x14ac:dyDescent="0.25"/>
    <row r="271143" x14ac:dyDescent="0.25"/>
    <row r="271144" x14ac:dyDescent="0.25"/>
    <row r="271145" x14ac:dyDescent="0.25"/>
    <row r="271146" x14ac:dyDescent="0.25"/>
    <row r="271147" x14ac:dyDescent="0.25"/>
    <row r="271148" x14ac:dyDescent="0.25"/>
    <row r="271149" x14ac:dyDescent="0.25"/>
    <row r="271150" x14ac:dyDescent="0.25"/>
    <row r="271151" x14ac:dyDescent="0.25"/>
    <row r="271152" x14ac:dyDescent="0.25"/>
    <row r="271153" x14ac:dyDescent="0.25"/>
    <row r="271154" x14ac:dyDescent="0.25"/>
    <row r="271155" x14ac:dyDescent="0.25"/>
    <row r="271156" x14ac:dyDescent="0.25"/>
    <row r="271157" x14ac:dyDescent="0.25"/>
    <row r="271158" x14ac:dyDescent="0.25"/>
    <row r="271159" x14ac:dyDescent="0.25"/>
    <row r="271160" x14ac:dyDescent="0.25"/>
    <row r="271161" x14ac:dyDescent="0.25"/>
    <row r="271162" x14ac:dyDescent="0.25"/>
    <row r="271163" x14ac:dyDescent="0.25"/>
    <row r="271164" x14ac:dyDescent="0.25"/>
    <row r="271165" x14ac:dyDescent="0.25"/>
    <row r="271166" x14ac:dyDescent="0.25"/>
    <row r="271167" x14ac:dyDescent="0.25"/>
    <row r="271168" x14ac:dyDescent="0.25"/>
    <row r="271169" x14ac:dyDescent="0.25"/>
    <row r="271170" x14ac:dyDescent="0.25"/>
    <row r="271171" x14ac:dyDescent="0.25"/>
    <row r="271172" x14ac:dyDescent="0.25"/>
    <row r="271173" x14ac:dyDescent="0.25"/>
    <row r="271174" x14ac:dyDescent="0.25"/>
    <row r="271175" x14ac:dyDescent="0.25"/>
    <row r="271176" x14ac:dyDescent="0.25"/>
    <row r="271177" x14ac:dyDescent="0.25"/>
    <row r="271178" x14ac:dyDescent="0.25"/>
    <row r="271179" x14ac:dyDescent="0.25"/>
    <row r="271180" x14ac:dyDescent="0.25"/>
    <row r="271181" x14ac:dyDescent="0.25"/>
    <row r="271182" x14ac:dyDescent="0.25"/>
    <row r="271183" x14ac:dyDescent="0.25"/>
    <row r="271184" x14ac:dyDescent="0.25"/>
    <row r="271185" x14ac:dyDescent="0.25"/>
    <row r="271186" x14ac:dyDescent="0.25"/>
    <row r="271187" x14ac:dyDescent="0.25"/>
    <row r="271188" x14ac:dyDescent="0.25"/>
    <row r="271189" x14ac:dyDescent="0.25"/>
    <row r="271190" x14ac:dyDescent="0.25"/>
    <row r="271191" x14ac:dyDescent="0.25"/>
    <row r="271192" x14ac:dyDescent="0.25"/>
    <row r="271193" x14ac:dyDescent="0.25"/>
    <row r="271194" x14ac:dyDescent="0.25"/>
    <row r="271195" x14ac:dyDescent="0.25"/>
    <row r="271196" x14ac:dyDescent="0.25"/>
    <row r="271197" x14ac:dyDescent="0.25"/>
    <row r="271198" x14ac:dyDescent="0.25"/>
    <row r="271199" x14ac:dyDescent="0.25"/>
    <row r="271200" x14ac:dyDescent="0.25"/>
    <row r="271201" x14ac:dyDescent="0.25"/>
    <row r="271202" x14ac:dyDescent="0.25"/>
    <row r="271203" x14ac:dyDescent="0.25"/>
    <row r="271204" x14ac:dyDescent="0.25"/>
    <row r="271205" x14ac:dyDescent="0.25"/>
    <row r="271206" x14ac:dyDescent="0.25"/>
    <row r="271207" x14ac:dyDescent="0.25"/>
    <row r="271208" x14ac:dyDescent="0.25"/>
    <row r="271209" x14ac:dyDescent="0.25"/>
    <row r="271210" x14ac:dyDescent="0.25"/>
    <row r="271211" x14ac:dyDescent="0.25"/>
    <row r="271212" x14ac:dyDescent="0.25"/>
    <row r="271213" x14ac:dyDescent="0.25"/>
    <row r="271214" x14ac:dyDescent="0.25"/>
    <row r="271215" x14ac:dyDescent="0.25"/>
    <row r="271216" x14ac:dyDescent="0.25"/>
    <row r="271217" x14ac:dyDescent="0.25"/>
    <row r="271218" x14ac:dyDescent="0.25"/>
    <row r="271219" x14ac:dyDescent="0.25"/>
    <row r="271220" x14ac:dyDescent="0.25"/>
    <row r="271221" x14ac:dyDescent="0.25"/>
    <row r="271222" x14ac:dyDescent="0.25"/>
    <row r="271223" x14ac:dyDescent="0.25"/>
    <row r="271224" x14ac:dyDescent="0.25"/>
    <row r="271225" x14ac:dyDescent="0.25"/>
    <row r="271226" x14ac:dyDescent="0.25"/>
    <row r="271227" x14ac:dyDescent="0.25"/>
    <row r="271228" x14ac:dyDescent="0.25"/>
    <row r="271229" x14ac:dyDescent="0.25"/>
    <row r="271230" x14ac:dyDescent="0.25"/>
    <row r="271231" x14ac:dyDescent="0.25"/>
    <row r="271232" x14ac:dyDescent="0.25"/>
    <row r="271233" x14ac:dyDescent="0.25"/>
    <row r="271234" x14ac:dyDescent="0.25"/>
    <row r="271235" x14ac:dyDescent="0.25"/>
    <row r="271236" x14ac:dyDescent="0.25"/>
    <row r="271237" x14ac:dyDescent="0.25"/>
    <row r="271238" x14ac:dyDescent="0.25"/>
    <row r="271239" x14ac:dyDescent="0.25"/>
    <row r="271240" x14ac:dyDescent="0.25"/>
    <row r="271241" x14ac:dyDescent="0.25"/>
    <row r="271242" x14ac:dyDescent="0.25"/>
    <row r="271243" x14ac:dyDescent="0.25"/>
    <row r="271244" x14ac:dyDescent="0.25"/>
    <row r="271245" x14ac:dyDescent="0.25"/>
    <row r="271246" x14ac:dyDescent="0.25"/>
    <row r="271247" x14ac:dyDescent="0.25"/>
    <row r="271248" x14ac:dyDescent="0.25"/>
    <row r="271249" x14ac:dyDescent="0.25"/>
    <row r="271250" x14ac:dyDescent="0.25"/>
    <row r="271251" x14ac:dyDescent="0.25"/>
    <row r="271252" x14ac:dyDescent="0.25"/>
    <row r="271253" x14ac:dyDescent="0.25"/>
    <row r="271254" x14ac:dyDescent="0.25"/>
    <row r="271255" x14ac:dyDescent="0.25"/>
    <row r="271256" x14ac:dyDescent="0.25"/>
    <row r="271257" x14ac:dyDescent="0.25"/>
    <row r="271258" x14ac:dyDescent="0.25"/>
    <row r="271259" x14ac:dyDescent="0.25"/>
    <row r="271260" x14ac:dyDescent="0.25"/>
    <row r="271261" x14ac:dyDescent="0.25"/>
    <row r="271262" x14ac:dyDescent="0.25"/>
    <row r="271263" x14ac:dyDescent="0.25"/>
    <row r="271264" x14ac:dyDescent="0.25"/>
    <row r="271265" x14ac:dyDescent="0.25"/>
    <row r="271266" x14ac:dyDescent="0.25"/>
    <row r="271267" x14ac:dyDescent="0.25"/>
    <row r="271268" x14ac:dyDescent="0.25"/>
    <row r="271269" x14ac:dyDescent="0.25"/>
    <row r="271270" x14ac:dyDescent="0.25"/>
    <row r="271271" x14ac:dyDescent="0.25"/>
    <row r="271272" x14ac:dyDescent="0.25"/>
    <row r="271273" x14ac:dyDescent="0.25"/>
    <row r="271274" x14ac:dyDescent="0.25"/>
    <row r="271275" x14ac:dyDescent="0.25"/>
    <row r="271276" x14ac:dyDescent="0.25"/>
    <row r="271277" x14ac:dyDescent="0.25"/>
    <row r="271278" x14ac:dyDescent="0.25"/>
    <row r="271279" x14ac:dyDescent="0.25"/>
    <row r="271280" x14ac:dyDescent="0.25"/>
    <row r="271281" x14ac:dyDescent="0.25"/>
    <row r="271282" x14ac:dyDescent="0.25"/>
    <row r="271283" x14ac:dyDescent="0.25"/>
    <row r="271284" x14ac:dyDescent="0.25"/>
    <row r="271285" x14ac:dyDescent="0.25"/>
    <row r="271286" x14ac:dyDescent="0.25"/>
    <row r="271287" x14ac:dyDescent="0.25"/>
    <row r="271288" x14ac:dyDescent="0.25"/>
    <row r="271289" x14ac:dyDescent="0.25"/>
    <row r="271290" x14ac:dyDescent="0.25"/>
    <row r="271291" x14ac:dyDescent="0.25"/>
    <row r="271292" x14ac:dyDescent="0.25"/>
    <row r="271293" x14ac:dyDescent="0.25"/>
    <row r="271294" x14ac:dyDescent="0.25"/>
    <row r="271295" x14ac:dyDescent="0.25"/>
    <row r="271296" x14ac:dyDescent="0.25"/>
    <row r="271297" x14ac:dyDescent="0.25"/>
    <row r="271298" x14ac:dyDescent="0.25"/>
    <row r="271299" x14ac:dyDescent="0.25"/>
    <row r="271300" x14ac:dyDescent="0.25"/>
    <row r="271301" x14ac:dyDescent="0.25"/>
    <row r="271302" x14ac:dyDescent="0.25"/>
    <row r="271303" x14ac:dyDescent="0.25"/>
    <row r="271304" x14ac:dyDescent="0.25"/>
    <row r="271305" x14ac:dyDescent="0.25"/>
    <row r="271306" x14ac:dyDescent="0.25"/>
    <row r="271307" x14ac:dyDescent="0.25"/>
    <row r="271308" x14ac:dyDescent="0.25"/>
    <row r="271309" x14ac:dyDescent="0.25"/>
    <row r="271310" x14ac:dyDescent="0.25"/>
    <row r="271311" x14ac:dyDescent="0.25"/>
    <row r="271312" x14ac:dyDescent="0.25"/>
    <row r="271313" x14ac:dyDescent="0.25"/>
    <row r="271314" x14ac:dyDescent="0.25"/>
    <row r="271315" x14ac:dyDescent="0.25"/>
    <row r="271316" x14ac:dyDescent="0.25"/>
    <row r="271317" x14ac:dyDescent="0.25"/>
    <row r="271318" x14ac:dyDescent="0.25"/>
    <row r="271319" x14ac:dyDescent="0.25"/>
    <row r="271320" x14ac:dyDescent="0.25"/>
    <row r="271321" x14ac:dyDescent="0.25"/>
    <row r="271322" x14ac:dyDescent="0.25"/>
    <row r="271323" x14ac:dyDescent="0.25"/>
    <row r="271324" x14ac:dyDescent="0.25"/>
    <row r="271325" x14ac:dyDescent="0.25"/>
    <row r="271326" x14ac:dyDescent="0.25"/>
    <row r="271327" x14ac:dyDescent="0.25"/>
    <row r="271328" x14ac:dyDescent="0.25"/>
    <row r="271329" x14ac:dyDescent="0.25"/>
    <row r="271330" x14ac:dyDescent="0.25"/>
    <row r="271331" x14ac:dyDescent="0.25"/>
    <row r="271332" x14ac:dyDescent="0.25"/>
    <row r="271333" x14ac:dyDescent="0.25"/>
    <row r="271334" x14ac:dyDescent="0.25"/>
    <row r="271335" x14ac:dyDescent="0.25"/>
    <row r="271336" x14ac:dyDescent="0.25"/>
    <row r="271337" x14ac:dyDescent="0.25"/>
    <row r="271338" x14ac:dyDescent="0.25"/>
    <row r="271339" x14ac:dyDescent="0.25"/>
    <row r="271340" x14ac:dyDescent="0.25"/>
    <row r="271341" x14ac:dyDescent="0.25"/>
    <row r="271342" x14ac:dyDescent="0.25"/>
    <row r="271343" x14ac:dyDescent="0.25"/>
    <row r="271344" x14ac:dyDescent="0.25"/>
    <row r="271345" x14ac:dyDescent="0.25"/>
    <row r="271346" x14ac:dyDescent="0.25"/>
    <row r="271347" x14ac:dyDescent="0.25"/>
    <row r="271348" x14ac:dyDescent="0.25"/>
    <row r="271349" x14ac:dyDescent="0.25"/>
    <row r="271350" x14ac:dyDescent="0.25"/>
    <row r="271351" x14ac:dyDescent="0.25"/>
    <row r="271352" x14ac:dyDescent="0.25"/>
    <row r="271353" x14ac:dyDescent="0.25"/>
    <row r="271354" x14ac:dyDescent="0.25"/>
    <row r="271355" x14ac:dyDescent="0.25"/>
    <row r="271356" x14ac:dyDescent="0.25"/>
    <row r="271357" x14ac:dyDescent="0.25"/>
    <row r="271358" x14ac:dyDescent="0.25"/>
    <row r="271359" x14ac:dyDescent="0.25"/>
    <row r="271360" x14ac:dyDescent="0.25"/>
    <row r="271361" x14ac:dyDescent="0.25"/>
    <row r="271362" x14ac:dyDescent="0.25"/>
    <row r="271363" x14ac:dyDescent="0.25"/>
    <row r="271364" x14ac:dyDescent="0.25"/>
    <row r="271365" x14ac:dyDescent="0.25"/>
    <row r="271366" x14ac:dyDescent="0.25"/>
    <row r="271367" x14ac:dyDescent="0.25"/>
    <row r="271368" x14ac:dyDescent="0.25"/>
    <row r="271369" x14ac:dyDescent="0.25"/>
    <row r="271370" x14ac:dyDescent="0.25"/>
    <row r="271371" x14ac:dyDescent="0.25"/>
    <row r="271372" x14ac:dyDescent="0.25"/>
    <row r="271373" x14ac:dyDescent="0.25"/>
    <row r="271374" x14ac:dyDescent="0.25"/>
    <row r="271375" x14ac:dyDescent="0.25"/>
    <row r="271376" x14ac:dyDescent="0.25"/>
    <row r="271377" x14ac:dyDescent="0.25"/>
    <row r="271378" x14ac:dyDescent="0.25"/>
    <row r="271379" x14ac:dyDescent="0.25"/>
    <row r="271380" x14ac:dyDescent="0.25"/>
    <row r="271381" x14ac:dyDescent="0.25"/>
    <row r="271382" x14ac:dyDescent="0.25"/>
    <row r="271383" x14ac:dyDescent="0.25"/>
    <row r="271384" x14ac:dyDescent="0.25"/>
    <row r="271385" x14ac:dyDescent="0.25"/>
    <row r="271386" x14ac:dyDescent="0.25"/>
    <row r="271387" x14ac:dyDescent="0.25"/>
    <row r="271388" x14ac:dyDescent="0.25"/>
    <row r="271389" x14ac:dyDescent="0.25"/>
    <row r="271390" x14ac:dyDescent="0.25"/>
    <row r="271391" x14ac:dyDescent="0.25"/>
    <row r="271392" x14ac:dyDescent="0.25"/>
    <row r="271393" x14ac:dyDescent="0.25"/>
    <row r="271394" x14ac:dyDescent="0.25"/>
    <row r="271395" x14ac:dyDescent="0.25"/>
    <row r="271396" x14ac:dyDescent="0.25"/>
    <row r="271397" x14ac:dyDescent="0.25"/>
    <row r="271398" x14ac:dyDescent="0.25"/>
    <row r="271399" x14ac:dyDescent="0.25"/>
    <row r="271400" x14ac:dyDescent="0.25"/>
    <row r="271401" x14ac:dyDescent="0.25"/>
    <row r="271402" x14ac:dyDescent="0.25"/>
    <row r="271403" x14ac:dyDescent="0.25"/>
    <row r="271404" x14ac:dyDescent="0.25"/>
    <row r="271405" x14ac:dyDescent="0.25"/>
    <row r="271406" x14ac:dyDescent="0.25"/>
    <row r="271407" x14ac:dyDescent="0.25"/>
    <row r="271408" x14ac:dyDescent="0.25"/>
    <row r="271409" x14ac:dyDescent="0.25"/>
    <row r="271410" x14ac:dyDescent="0.25"/>
    <row r="271411" x14ac:dyDescent="0.25"/>
    <row r="271412" x14ac:dyDescent="0.25"/>
    <row r="271413" x14ac:dyDescent="0.25"/>
    <row r="271414" x14ac:dyDescent="0.25"/>
    <row r="271415" x14ac:dyDescent="0.25"/>
    <row r="271416" x14ac:dyDescent="0.25"/>
    <row r="271417" x14ac:dyDescent="0.25"/>
    <row r="271418" x14ac:dyDescent="0.25"/>
    <row r="271419" x14ac:dyDescent="0.25"/>
    <row r="271420" x14ac:dyDescent="0.25"/>
    <row r="271421" x14ac:dyDescent="0.25"/>
    <row r="271422" x14ac:dyDescent="0.25"/>
    <row r="271423" x14ac:dyDescent="0.25"/>
    <row r="271424" x14ac:dyDescent="0.25"/>
    <row r="271425" x14ac:dyDescent="0.25"/>
    <row r="271426" x14ac:dyDescent="0.25"/>
    <row r="271427" x14ac:dyDescent="0.25"/>
    <row r="271428" x14ac:dyDescent="0.25"/>
    <row r="271429" x14ac:dyDescent="0.25"/>
    <row r="271430" x14ac:dyDescent="0.25"/>
    <row r="271431" x14ac:dyDescent="0.25"/>
    <row r="271432" x14ac:dyDescent="0.25"/>
    <row r="271433" x14ac:dyDescent="0.25"/>
    <row r="271434" x14ac:dyDescent="0.25"/>
    <row r="271435" x14ac:dyDescent="0.25"/>
    <row r="271436" x14ac:dyDescent="0.25"/>
    <row r="271437" x14ac:dyDescent="0.25"/>
    <row r="271438" x14ac:dyDescent="0.25"/>
    <row r="271439" x14ac:dyDescent="0.25"/>
    <row r="271440" x14ac:dyDescent="0.25"/>
    <row r="271441" x14ac:dyDescent="0.25"/>
    <row r="271442" x14ac:dyDescent="0.25"/>
    <row r="271443" x14ac:dyDescent="0.25"/>
    <row r="271444" x14ac:dyDescent="0.25"/>
    <row r="271445" x14ac:dyDescent="0.25"/>
    <row r="271446" x14ac:dyDescent="0.25"/>
    <row r="271447" x14ac:dyDescent="0.25"/>
    <row r="271448" x14ac:dyDescent="0.25"/>
    <row r="271449" x14ac:dyDescent="0.25"/>
    <row r="271450" x14ac:dyDescent="0.25"/>
    <row r="271451" x14ac:dyDescent="0.25"/>
    <row r="271452" x14ac:dyDescent="0.25"/>
    <row r="271453" x14ac:dyDescent="0.25"/>
    <row r="271454" x14ac:dyDescent="0.25"/>
    <row r="271455" x14ac:dyDescent="0.25"/>
    <row r="271456" x14ac:dyDescent="0.25"/>
    <row r="271457" x14ac:dyDescent="0.25"/>
    <row r="271458" x14ac:dyDescent="0.25"/>
    <row r="271459" x14ac:dyDescent="0.25"/>
    <row r="271460" x14ac:dyDescent="0.25"/>
    <row r="271461" x14ac:dyDescent="0.25"/>
    <row r="271462" x14ac:dyDescent="0.25"/>
    <row r="271463" x14ac:dyDescent="0.25"/>
    <row r="271464" x14ac:dyDescent="0.25"/>
    <row r="271465" x14ac:dyDescent="0.25"/>
    <row r="271466" x14ac:dyDescent="0.25"/>
    <row r="271467" x14ac:dyDescent="0.25"/>
    <row r="271468" x14ac:dyDescent="0.25"/>
    <row r="271469" x14ac:dyDescent="0.25"/>
    <row r="271470" x14ac:dyDescent="0.25"/>
    <row r="271471" x14ac:dyDescent="0.25"/>
    <row r="271472" x14ac:dyDescent="0.25"/>
    <row r="271473" x14ac:dyDescent="0.25"/>
    <row r="271474" x14ac:dyDescent="0.25"/>
    <row r="271475" x14ac:dyDescent="0.25"/>
    <row r="271476" x14ac:dyDescent="0.25"/>
    <row r="271477" x14ac:dyDescent="0.25"/>
    <row r="271478" x14ac:dyDescent="0.25"/>
    <row r="271479" x14ac:dyDescent="0.25"/>
    <row r="271480" x14ac:dyDescent="0.25"/>
    <row r="271481" x14ac:dyDescent="0.25"/>
    <row r="271482" x14ac:dyDescent="0.25"/>
    <row r="271483" x14ac:dyDescent="0.25"/>
    <row r="271484" x14ac:dyDescent="0.25"/>
    <row r="271485" x14ac:dyDescent="0.25"/>
    <row r="271486" x14ac:dyDescent="0.25"/>
    <row r="271487" x14ac:dyDescent="0.25"/>
    <row r="271488" x14ac:dyDescent="0.25"/>
    <row r="271489" x14ac:dyDescent="0.25"/>
    <row r="271490" x14ac:dyDescent="0.25"/>
    <row r="271491" x14ac:dyDescent="0.25"/>
    <row r="271492" x14ac:dyDescent="0.25"/>
    <row r="271493" x14ac:dyDescent="0.25"/>
    <row r="271494" x14ac:dyDescent="0.25"/>
    <row r="271495" x14ac:dyDescent="0.25"/>
    <row r="271496" x14ac:dyDescent="0.25"/>
    <row r="271497" x14ac:dyDescent="0.25"/>
    <row r="271498" x14ac:dyDescent="0.25"/>
    <row r="271499" x14ac:dyDescent="0.25"/>
    <row r="271500" x14ac:dyDescent="0.25"/>
    <row r="271501" x14ac:dyDescent="0.25"/>
    <row r="271502" x14ac:dyDescent="0.25"/>
    <row r="271503" x14ac:dyDescent="0.25"/>
    <row r="271504" x14ac:dyDescent="0.25"/>
    <row r="271505" x14ac:dyDescent="0.25"/>
    <row r="271506" x14ac:dyDescent="0.25"/>
    <row r="271507" x14ac:dyDescent="0.25"/>
    <row r="271508" x14ac:dyDescent="0.25"/>
    <row r="271509" x14ac:dyDescent="0.25"/>
    <row r="271510" x14ac:dyDescent="0.25"/>
    <row r="271511" x14ac:dyDescent="0.25"/>
    <row r="271512" x14ac:dyDescent="0.25"/>
    <row r="271513" x14ac:dyDescent="0.25"/>
    <row r="271514" x14ac:dyDescent="0.25"/>
    <row r="271515" x14ac:dyDescent="0.25"/>
    <row r="271516" x14ac:dyDescent="0.25"/>
    <row r="271517" x14ac:dyDescent="0.25"/>
    <row r="271518" x14ac:dyDescent="0.25"/>
    <row r="271519" x14ac:dyDescent="0.25"/>
    <row r="271520" x14ac:dyDescent="0.25"/>
    <row r="271521" x14ac:dyDescent="0.25"/>
    <row r="271522" x14ac:dyDescent="0.25"/>
    <row r="271523" x14ac:dyDescent="0.25"/>
    <row r="271524" x14ac:dyDescent="0.25"/>
    <row r="271525" x14ac:dyDescent="0.25"/>
    <row r="271526" x14ac:dyDescent="0.25"/>
    <row r="271527" x14ac:dyDescent="0.25"/>
    <row r="271528" x14ac:dyDescent="0.25"/>
    <row r="271529" x14ac:dyDescent="0.25"/>
    <row r="271530" x14ac:dyDescent="0.25"/>
    <row r="271531" x14ac:dyDescent="0.25"/>
    <row r="271532" x14ac:dyDescent="0.25"/>
    <row r="271533" x14ac:dyDescent="0.25"/>
    <row r="271534" x14ac:dyDescent="0.25"/>
    <row r="271535" x14ac:dyDescent="0.25"/>
    <row r="271536" x14ac:dyDescent="0.25"/>
    <row r="271537" x14ac:dyDescent="0.25"/>
    <row r="271538" x14ac:dyDescent="0.25"/>
    <row r="271539" x14ac:dyDescent="0.25"/>
    <row r="271540" x14ac:dyDescent="0.25"/>
    <row r="271541" x14ac:dyDescent="0.25"/>
    <row r="271542" x14ac:dyDescent="0.25"/>
    <row r="271543" x14ac:dyDescent="0.25"/>
    <row r="271544" x14ac:dyDescent="0.25"/>
    <row r="271545" x14ac:dyDescent="0.25"/>
    <row r="271546" x14ac:dyDescent="0.25"/>
    <row r="271547" x14ac:dyDescent="0.25"/>
    <row r="271548" x14ac:dyDescent="0.25"/>
    <row r="271549" x14ac:dyDescent="0.25"/>
    <row r="271550" x14ac:dyDescent="0.25"/>
    <row r="271551" x14ac:dyDescent="0.25"/>
    <row r="271552" x14ac:dyDescent="0.25"/>
    <row r="271553" x14ac:dyDescent="0.25"/>
    <row r="271554" x14ac:dyDescent="0.25"/>
    <row r="271555" x14ac:dyDescent="0.25"/>
    <row r="271556" x14ac:dyDescent="0.25"/>
    <row r="271557" x14ac:dyDescent="0.25"/>
    <row r="271558" x14ac:dyDescent="0.25"/>
    <row r="271559" x14ac:dyDescent="0.25"/>
    <row r="271560" x14ac:dyDescent="0.25"/>
    <row r="271561" x14ac:dyDescent="0.25"/>
    <row r="271562" x14ac:dyDescent="0.25"/>
    <row r="271563" x14ac:dyDescent="0.25"/>
    <row r="271564" x14ac:dyDescent="0.25"/>
    <row r="271565" x14ac:dyDescent="0.25"/>
    <row r="271566" x14ac:dyDescent="0.25"/>
    <row r="271567" x14ac:dyDescent="0.25"/>
    <row r="271568" x14ac:dyDescent="0.25"/>
    <row r="271569" x14ac:dyDescent="0.25"/>
    <row r="271570" x14ac:dyDescent="0.25"/>
    <row r="271571" x14ac:dyDescent="0.25"/>
    <row r="271572" x14ac:dyDescent="0.25"/>
    <row r="271573" x14ac:dyDescent="0.25"/>
    <row r="271574" x14ac:dyDescent="0.25"/>
    <row r="271575" x14ac:dyDescent="0.25"/>
    <row r="271576" x14ac:dyDescent="0.25"/>
    <row r="271577" x14ac:dyDescent="0.25"/>
    <row r="271578" x14ac:dyDescent="0.25"/>
    <row r="271579" x14ac:dyDescent="0.25"/>
    <row r="271580" x14ac:dyDescent="0.25"/>
    <row r="271581" x14ac:dyDescent="0.25"/>
    <row r="271582" x14ac:dyDescent="0.25"/>
    <row r="271583" x14ac:dyDescent="0.25"/>
    <row r="271584" x14ac:dyDescent="0.25"/>
    <row r="271585" x14ac:dyDescent="0.25"/>
    <row r="271586" x14ac:dyDescent="0.25"/>
    <row r="271587" x14ac:dyDescent="0.25"/>
    <row r="271588" x14ac:dyDescent="0.25"/>
    <row r="271589" x14ac:dyDescent="0.25"/>
    <row r="271590" x14ac:dyDescent="0.25"/>
    <row r="271591" x14ac:dyDescent="0.25"/>
    <row r="271592" x14ac:dyDescent="0.25"/>
    <row r="271593" x14ac:dyDescent="0.25"/>
    <row r="271594" x14ac:dyDescent="0.25"/>
    <row r="271595" x14ac:dyDescent="0.25"/>
    <row r="271596" x14ac:dyDescent="0.25"/>
    <row r="271597" x14ac:dyDescent="0.25"/>
    <row r="271598" x14ac:dyDescent="0.25"/>
    <row r="271599" x14ac:dyDescent="0.25"/>
    <row r="271600" x14ac:dyDescent="0.25"/>
    <row r="271601" x14ac:dyDescent="0.25"/>
    <row r="271602" x14ac:dyDescent="0.25"/>
    <row r="271603" x14ac:dyDescent="0.25"/>
    <row r="271604" x14ac:dyDescent="0.25"/>
    <row r="271605" x14ac:dyDescent="0.25"/>
    <row r="271606" x14ac:dyDescent="0.25"/>
    <row r="271607" x14ac:dyDescent="0.25"/>
    <row r="271608" x14ac:dyDescent="0.25"/>
    <row r="271609" x14ac:dyDescent="0.25"/>
    <row r="271610" x14ac:dyDescent="0.25"/>
    <row r="271611" x14ac:dyDescent="0.25"/>
    <row r="271612" x14ac:dyDescent="0.25"/>
    <row r="271613" x14ac:dyDescent="0.25"/>
    <row r="271614" x14ac:dyDescent="0.25"/>
    <row r="271615" x14ac:dyDescent="0.25"/>
    <row r="271616" x14ac:dyDescent="0.25"/>
    <row r="271617" x14ac:dyDescent="0.25"/>
    <row r="271618" x14ac:dyDescent="0.25"/>
    <row r="271619" x14ac:dyDescent="0.25"/>
    <row r="271620" x14ac:dyDescent="0.25"/>
    <row r="271621" x14ac:dyDescent="0.25"/>
    <row r="271622" x14ac:dyDescent="0.25"/>
    <row r="271623" x14ac:dyDescent="0.25"/>
    <row r="271624" x14ac:dyDescent="0.25"/>
    <row r="271625" x14ac:dyDescent="0.25"/>
    <row r="271626" x14ac:dyDescent="0.25"/>
    <row r="271627" x14ac:dyDescent="0.25"/>
    <row r="271628" x14ac:dyDescent="0.25"/>
    <row r="271629" x14ac:dyDescent="0.25"/>
    <row r="271630" x14ac:dyDescent="0.25"/>
    <row r="271631" x14ac:dyDescent="0.25"/>
    <row r="271632" x14ac:dyDescent="0.25"/>
    <row r="271633" x14ac:dyDescent="0.25"/>
    <row r="271634" x14ac:dyDescent="0.25"/>
    <row r="271635" x14ac:dyDescent="0.25"/>
    <row r="271636" x14ac:dyDescent="0.25"/>
    <row r="271637" x14ac:dyDescent="0.25"/>
    <row r="271638" x14ac:dyDescent="0.25"/>
    <row r="271639" x14ac:dyDescent="0.25"/>
    <row r="271640" x14ac:dyDescent="0.25"/>
    <row r="271641" x14ac:dyDescent="0.25"/>
    <row r="271642" x14ac:dyDescent="0.25"/>
    <row r="271643" x14ac:dyDescent="0.25"/>
    <row r="271644" x14ac:dyDescent="0.25"/>
    <row r="271645" x14ac:dyDescent="0.25"/>
    <row r="271646" x14ac:dyDescent="0.25"/>
    <row r="271647" x14ac:dyDescent="0.25"/>
    <row r="271648" x14ac:dyDescent="0.25"/>
    <row r="271649" x14ac:dyDescent="0.25"/>
    <row r="271650" x14ac:dyDescent="0.25"/>
    <row r="271651" x14ac:dyDescent="0.25"/>
    <row r="271652" x14ac:dyDescent="0.25"/>
    <row r="271653" x14ac:dyDescent="0.25"/>
    <row r="271654" x14ac:dyDescent="0.25"/>
    <row r="271655" x14ac:dyDescent="0.25"/>
    <row r="271656" x14ac:dyDescent="0.25"/>
    <row r="271657" x14ac:dyDescent="0.25"/>
    <row r="271658" x14ac:dyDescent="0.25"/>
    <row r="271659" x14ac:dyDescent="0.25"/>
    <row r="271660" x14ac:dyDescent="0.25"/>
    <row r="271661" x14ac:dyDescent="0.25"/>
    <row r="271662" x14ac:dyDescent="0.25"/>
    <row r="271663" x14ac:dyDescent="0.25"/>
    <row r="271664" x14ac:dyDescent="0.25"/>
    <row r="271665" x14ac:dyDescent="0.25"/>
    <row r="271666" x14ac:dyDescent="0.25"/>
    <row r="271667" x14ac:dyDescent="0.25"/>
    <row r="271668" x14ac:dyDescent="0.25"/>
    <row r="271669" x14ac:dyDescent="0.25"/>
    <row r="271670" x14ac:dyDescent="0.25"/>
    <row r="271671" x14ac:dyDescent="0.25"/>
    <row r="271672" x14ac:dyDescent="0.25"/>
    <row r="271673" x14ac:dyDescent="0.25"/>
    <row r="271674" x14ac:dyDescent="0.25"/>
    <row r="271675" x14ac:dyDescent="0.25"/>
    <row r="271676" x14ac:dyDescent="0.25"/>
    <row r="271677" x14ac:dyDescent="0.25"/>
    <row r="271678" x14ac:dyDescent="0.25"/>
    <row r="271679" x14ac:dyDescent="0.25"/>
    <row r="271680" x14ac:dyDescent="0.25"/>
    <row r="271681" x14ac:dyDescent="0.25"/>
    <row r="271682" x14ac:dyDescent="0.25"/>
    <row r="271683" x14ac:dyDescent="0.25"/>
    <row r="271684" x14ac:dyDescent="0.25"/>
    <row r="271685" x14ac:dyDescent="0.25"/>
    <row r="271686" x14ac:dyDescent="0.25"/>
    <row r="271687" x14ac:dyDescent="0.25"/>
    <row r="271688" x14ac:dyDescent="0.25"/>
    <row r="271689" x14ac:dyDescent="0.25"/>
    <row r="271690" x14ac:dyDescent="0.25"/>
    <row r="271691" x14ac:dyDescent="0.25"/>
    <row r="271692" x14ac:dyDescent="0.25"/>
    <row r="271693" x14ac:dyDescent="0.25"/>
    <row r="271694" x14ac:dyDescent="0.25"/>
    <row r="271695" x14ac:dyDescent="0.25"/>
    <row r="271696" x14ac:dyDescent="0.25"/>
    <row r="271697" x14ac:dyDescent="0.25"/>
    <row r="271698" x14ac:dyDescent="0.25"/>
    <row r="271699" x14ac:dyDescent="0.25"/>
    <row r="271700" x14ac:dyDescent="0.25"/>
    <row r="271701" x14ac:dyDescent="0.25"/>
    <row r="271702" x14ac:dyDescent="0.25"/>
    <row r="271703" x14ac:dyDescent="0.25"/>
    <row r="271704" x14ac:dyDescent="0.25"/>
    <row r="271705" x14ac:dyDescent="0.25"/>
    <row r="271706" x14ac:dyDescent="0.25"/>
    <row r="271707" x14ac:dyDescent="0.25"/>
    <row r="271708" x14ac:dyDescent="0.25"/>
    <row r="271709" x14ac:dyDescent="0.25"/>
    <row r="271710" x14ac:dyDescent="0.25"/>
    <row r="271711" x14ac:dyDescent="0.25"/>
    <row r="271712" x14ac:dyDescent="0.25"/>
    <row r="271713" x14ac:dyDescent="0.25"/>
    <row r="271714" x14ac:dyDescent="0.25"/>
    <row r="271715" x14ac:dyDescent="0.25"/>
    <row r="271716" x14ac:dyDescent="0.25"/>
    <row r="271717" x14ac:dyDescent="0.25"/>
    <row r="271718" x14ac:dyDescent="0.25"/>
    <row r="271719" x14ac:dyDescent="0.25"/>
    <row r="271720" x14ac:dyDescent="0.25"/>
    <row r="271721" x14ac:dyDescent="0.25"/>
    <row r="271722" x14ac:dyDescent="0.25"/>
    <row r="271723" x14ac:dyDescent="0.25"/>
    <row r="271724" x14ac:dyDescent="0.25"/>
    <row r="271725" x14ac:dyDescent="0.25"/>
    <row r="271726" x14ac:dyDescent="0.25"/>
    <row r="271727" x14ac:dyDescent="0.25"/>
    <row r="271728" x14ac:dyDescent="0.25"/>
    <row r="271729" x14ac:dyDescent="0.25"/>
    <row r="271730" x14ac:dyDescent="0.25"/>
    <row r="271731" x14ac:dyDescent="0.25"/>
    <row r="271732" x14ac:dyDescent="0.25"/>
    <row r="271733" x14ac:dyDescent="0.25"/>
    <row r="271734" x14ac:dyDescent="0.25"/>
    <row r="271735" x14ac:dyDescent="0.25"/>
    <row r="271736" x14ac:dyDescent="0.25"/>
    <row r="271737" x14ac:dyDescent="0.25"/>
    <row r="271738" x14ac:dyDescent="0.25"/>
    <row r="271739" x14ac:dyDescent="0.25"/>
    <row r="271740" x14ac:dyDescent="0.25"/>
    <row r="271741" x14ac:dyDescent="0.25"/>
    <row r="271742" x14ac:dyDescent="0.25"/>
    <row r="271743" x14ac:dyDescent="0.25"/>
    <row r="271744" x14ac:dyDescent="0.25"/>
    <row r="271745" x14ac:dyDescent="0.25"/>
    <row r="271746" x14ac:dyDescent="0.25"/>
    <row r="271747" x14ac:dyDescent="0.25"/>
    <row r="271748" x14ac:dyDescent="0.25"/>
    <row r="271749" x14ac:dyDescent="0.25"/>
    <row r="271750" x14ac:dyDescent="0.25"/>
    <row r="271751" x14ac:dyDescent="0.25"/>
    <row r="271752" x14ac:dyDescent="0.25"/>
    <row r="271753" x14ac:dyDescent="0.25"/>
    <row r="271754" x14ac:dyDescent="0.25"/>
    <row r="271755" x14ac:dyDescent="0.25"/>
    <row r="271756" x14ac:dyDescent="0.25"/>
    <row r="271757" x14ac:dyDescent="0.25"/>
    <row r="271758" x14ac:dyDescent="0.25"/>
    <row r="271759" x14ac:dyDescent="0.25"/>
    <row r="271760" x14ac:dyDescent="0.25"/>
    <row r="271761" x14ac:dyDescent="0.25"/>
    <row r="271762" x14ac:dyDescent="0.25"/>
    <row r="271763" x14ac:dyDescent="0.25"/>
    <row r="271764" x14ac:dyDescent="0.25"/>
    <row r="271765" x14ac:dyDescent="0.25"/>
    <row r="271766" x14ac:dyDescent="0.25"/>
    <row r="271767" x14ac:dyDescent="0.25"/>
    <row r="271768" x14ac:dyDescent="0.25"/>
    <row r="271769" x14ac:dyDescent="0.25"/>
    <row r="271770" x14ac:dyDescent="0.25"/>
    <row r="271771" x14ac:dyDescent="0.25"/>
    <row r="271772" x14ac:dyDescent="0.25"/>
    <row r="271773" x14ac:dyDescent="0.25"/>
    <row r="271774" x14ac:dyDescent="0.25"/>
    <row r="271775" x14ac:dyDescent="0.25"/>
    <row r="271776" x14ac:dyDescent="0.25"/>
    <row r="271777" x14ac:dyDescent="0.25"/>
    <row r="271778" x14ac:dyDescent="0.25"/>
    <row r="271779" x14ac:dyDescent="0.25"/>
    <row r="271780" x14ac:dyDescent="0.25"/>
    <row r="271781" x14ac:dyDescent="0.25"/>
    <row r="271782" x14ac:dyDescent="0.25"/>
    <row r="271783" x14ac:dyDescent="0.25"/>
    <row r="271784" x14ac:dyDescent="0.25"/>
    <row r="271785" x14ac:dyDescent="0.25"/>
    <row r="271786" x14ac:dyDescent="0.25"/>
    <row r="271787" x14ac:dyDescent="0.25"/>
    <row r="271788" x14ac:dyDescent="0.25"/>
    <row r="271789" x14ac:dyDescent="0.25"/>
    <row r="271790" x14ac:dyDescent="0.25"/>
    <row r="271791" x14ac:dyDescent="0.25"/>
    <row r="271792" x14ac:dyDescent="0.25"/>
    <row r="271793" x14ac:dyDescent="0.25"/>
    <row r="271794" x14ac:dyDescent="0.25"/>
    <row r="271795" x14ac:dyDescent="0.25"/>
    <row r="271796" x14ac:dyDescent="0.25"/>
    <row r="271797" x14ac:dyDescent="0.25"/>
    <row r="271798" x14ac:dyDescent="0.25"/>
    <row r="271799" x14ac:dyDescent="0.25"/>
    <row r="271800" x14ac:dyDescent="0.25"/>
    <row r="271801" x14ac:dyDescent="0.25"/>
    <row r="271802" x14ac:dyDescent="0.25"/>
    <row r="271803" x14ac:dyDescent="0.25"/>
    <row r="271804" x14ac:dyDescent="0.25"/>
    <row r="271805" x14ac:dyDescent="0.25"/>
    <row r="271806" x14ac:dyDescent="0.25"/>
    <row r="271807" x14ac:dyDescent="0.25"/>
    <row r="271808" x14ac:dyDescent="0.25"/>
    <row r="271809" x14ac:dyDescent="0.25"/>
    <row r="271810" x14ac:dyDescent="0.25"/>
    <row r="271811" x14ac:dyDescent="0.25"/>
    <row r="271812" x14ac:dyDescent="0.25"/>
    <row r="271813" x14ac:dyDescent="0.25"/>
    <row r="271814" x14ac:dyDescent="0.25"/>
    <row r="271815" x14ac:dyDescent="0.25"/>
    <row r="271816" x14ac:dyDescent="0.25"/>
    <row r="271817" x14ac:dyDescent="0.25"/>
    <row r="271818" x14ac:dyDescent="0.25"/>
    <row r="271819" x14ac:dyDescent="0.25"/>
    <row r="271820" x14ac:dyDescent="0.25"/>
    <row r="271821" x14ac:dyDescent="0.25"/>
    <row r="271822" x14ac:dyDescent="0.25"/>
    <row r="271823" x14ac:dyDescent="0.25"/>
    <row r="271824" x14ac:dyDescent="0.25"/>
    <row r="271825" x14ac:dyDescent="0.25"/>
    <row r="271826" x14ac:dyDescent="0.25"/>
    <row r="271827" x14ac:dyDescent="0.25"/>
    <row r="271828" x14ac:dyDescent="0.25"/>
    <row r="271829" x14ac:dyDescent="0.25"/>
    <row r="271830" x14ac:dyDescent="0.25"/>
    <row r="271831" x14ac:dyDescent="0.25"/>
    <row r="271832" x14ac:dyDescent="0.25"/>
    <row r="271833" x14ac:dyDescent="0.25"/>
    <row r="271834" x14ac:dyDescent="0.25"/>
    <row r="271835" x14ac:dyDescent="0.25"/>
    <row r="271836" x14ac:dyDescent="0.25"/>
    <row r="271837" x14ac:dyDescent="0.25"/>
    <row r="271838" x14ac:dyDescent="0.25"/>
    <row r="271839" x14ac:dyDescent="0.25"/>
    <row r="271840" x14ac:dyDescent="0.25"/>
    <row r="271841" x14ac:dyDescent="0.25"/>
    <row r="271842" x14ac:dyDescent="0.25"/>
    <row r="271843" x14ac:dyDescent="0.25"/>
    <row r="271844" x14ac:dyDescent="0.25"/>
    <row r="271845" x14ac:dyDescent="0.25"/>
    <row r="271846" x14ac:dyDescent="0.25"/>
    <row r="271847" x14ac:dyDescent="0.25"/>
    <row r="271848" x14ac:dyDescent="0.25"/>
    <row r="271849" x14ac:dyDescent="0.25"/>
    <row r="271850" x14ac:dyDescent="0.25"/>
    <row r="271851" x14ac:dyDescent="0.25"/>
    <row r="271852" x14ac:dyDescent="0.25"/>
    <row r="271853" x14ac:dyDescent="0.25"/>
    <row r="271854" x14ac:dyDescent="0.25"/>
    <row r="271855" x14ac:dyDescent="0.25"/>
    <row r="271856" x14ac:dyDescent="0.25"/>
    <row r="271857" x14ac:dyDescent="0.25"/>
    <row r="271858" x14ac:dyDescent="0.25"/>
    <row r="271859" x14ac:dyDescent="0.25"/>
    <row r="271860" x14ac:dyDescent="0.25"/>
    <row r="271861" x14ac:dyDescent="0.25"/>
    <row r="271862" x14ac:dyDescent="0.25"/>
    <row r="271863" x14ac:dyDescent="0.25"/>
    <row r="271864" x14ac:dyDescent="0.25"/>
    <row r="271865" x14ac:dyDescent="0.25"/>
    <row r="271866" x14ac:dyDescent="0.25"/>
    <row r="271867" x14ac:dyDescent="0.25"/>
    <row r="271868" x14ac:dyDescent="0.25"/>
    <row r="271869" x14ac:dyDescent="0.25"/>
    <row r="271870" x14ac:dyDescent="0.25"/>
    <row r="271871" x14ac:dyDescent="0.25"/>
    <row r="271872" x14ac:dyDescent="0.25"/>
    <row r="271873" x14ac:dyDescent="0.25"/>
    <row r="271874" x14ac:dyDescent="0.25"/>
    <row r="271875" x14ac:dyDescent="0.25"/>
    <row r="271876" x14ac:dyDescent="0.25"/>
    <row r="271877" x14ac:dyDescent="0.25"/>
    <row r="271878" x14ac:dyDescent="0.25"/>
    <row r="271879" x14ac:dyDescent="0.25"/>
    <row r="271880" x14ac:dyDescent="0.25"/>
    <row r="271881" x14ac:dyDescent="0.25"/>
    <row r="271882" x14ac:dyDescent="0.25"/>
    <row r="271883" x14ac:dyDescent="0.25"/>
    <row r="271884" x14ac:dyDescent="0.25"/>
    <row r="271885" x14ac:dyDescent="0.25"/>
    <row r="271886" x14ac:dyDescent="0.25"/>
    <row r="271887" x14ac:dyDescent="0.25"/>
    <row r="271888" x14ac:dyDescent="0.25"/>
    <row r="271889" x14ac:dyDescent="0.25"/>
    <row r="271890" x14ac:dyDescent="0.25"/>
    <row r="271891" x14ac:dyDescent="0.25"/>
    <row r="271892" x14ac:dyDescent="0.25"/>
    <row r="271893" x14ac:dyDescent="0.25"/>
    <row r="271894" x14ac:dyDescent="0.25"/>
    <row r="271895" x14ac:dyDescent="0.25"/>
    <row r="271896" x14ac:dyDescent="0.25"/>
    <row r="271897" x14ac:dyDescent="0.25"/>
    <row r="271898" x14ac:dyDescent="0.25"/>
    <row r="271899" x14ac:dyDescent="0.25"/>
    <row r="271900" x14ac:dyDescent="0.25"/>
    <row r="271901" x14ac:dyDescent="0.25"/>
    <row r="271902" x14ac:dyDescent="0.25"/>
    <row r="271903" x14ac:dyDescent="0.25"/>
    <row r="271904" x14ac:dyDescent="0.25"/>
    <row r="271905" x14ac:dyDescent="0.25"/>
    <row r="271906" x14ac:dyDescent="0.25"/>
    <row r="271907" x14ac:dyDescent="0.25"/>
    <row r="271908" x14ac:dyDescent="0.25"/>
    <row r="271909" x14ac:dyDescent="0.25"/>
    <row r="271910" x14ac:dyDescent="0.25"/>
    <row r="271911" x14ac:dyDescent="0.25"/>
    <row r="271912" x14ac:dyDescent="0.25"/>
    <row r="271913" x14ac:dyDescent="0.25"/>
    <row r="271914" x14ac:dyDescent="0.25"/>
    <row r="271915" x14ac:dyDescent="0.25"/>
    <row r="271916" x14ac:dyDescent="0.25"/>
    <row r="271917" x14ac:dyDescent="0.25"/>
    <row r="271918" x14ac:dyDescent="0.25"/>
    <row r="271919" x14ac:dyDescent="0.25"/>
    <row r="271920" x14ac:dyDescent="0.25"/>
    <row r="271921" x14ac:dyDescent="0.25"/>
    <row r="271922" x14ac:dyDescent="0.25"/>
    <row r="271923" x14ac:dyDescent="0.25"/>
    <row r="271924" x14ac:dyDescent="0.25"/>
    <row r="271925" x14ac:dyDescent="0.25"/>
    <row r="271926" x14ac:dyDescent="0.25"/>
    <row r="271927" x14ac:dyDescent="0.25"/>
    <row r="271928" x14ac:dyDescent="0.25"/>
    <row r="271929" x14ac:dyDescent="0.25"/>
    <row r="271930" x14ac:dyDescent="0.25"/>
    <row r="271931" x14ac:dyDescent="0.25"/>
    <row r="271932" x14ac:dyDescent="0.25"/>
    <row r="271933" x14ac:dyDescent="0.25"/>
    <row r="271934" x14ac:dyDescent="0.25"/>
    <row r="271935" x14ac:dyDescent="0.25"/>
    <row r="271936" x14ac:dyDescent="0.25"/>
    <row r="271937" x14ac:dyDescent="0.25"/>
    <row r="271938" x14ac:dyDescent="0.25"/>
    <row r="271939" x14ac:dyDescent="0.25"/>
    <row r="271940" x14ac:dyDescent="0.25"/>
    <row r="271941" x14ac:dyDescent="0.25"/>
    <row r="271942" x14ac:dyDescent="0.25"/>
    <row r="271943" x14ac:dyDescent="0.25"/>
    <row r="271944" x14ac:dyDescent="0.25"/>
    <row r="271945" x14ac:dyDescent="0.25"/>
    <row r="271946" x14ac:dyDescent="0.25"/>
    <row r="271947" x14ac:dyDescent="0.25"/>
    <row r="271948" x14ac:dyDescent="0.25"/>
    <row r="271949" x14ac:dyDescent="0.25"/>
    <row r="271950" x14ac:dyDescent="0.25"/>
    <row r="271951" x14ac:dyDescent="0.25"/>
    <row r="271952" x14ac:dyDescent="0.25"/>
    <row r="271953" x14ac:dyDescent="0.25"/>
    <row r="271954" x14ac:dyDescent="0.25"/>
    <row r="271955" x14ac:dyDescent="0.25"/>
    <row r="271956" x14ac:dyDescent="0.25"/>
    <row r="271957" x14ac:dyDescent="0.25"/>
    <row r="271958" x14ac:dyDescent="0.25"/>
    <row r="271959" x14ac:dyDescent="0.25"/>
    <row r="271960" x14ac:dyDescent="0.25"/>
    <row r="271961" x14ac:dyDescent="0.25"/>
    <row r="271962" x14ac:dyDescent="0.25"/>
    <row r="271963" x14ac:dyDescent="0.25"/>
    <row r="271964" x14ac:dyDescent="0.25"/>
    <row r="271965" x14ac:dyDescent="0.25"/>
    <row r="271966" x14ac:dyDescent="0.25"/>
    <row r="271967" x14ac:dyDescent="0.25"/>
    <row r="271968" x14ac:dyDescent="0.25"/>
    <row r="271969" x14ac:dyDescent="0.25"/>
    <row r="271970" x14ac:dyDescent="0.25"/>
    <row r="271971" x14ac:dyDescent="0.25"/>
    <row r="271972" x14ac:dyDescent="0.25"/>
    <row r="271973" x14ac:dyDescent="0.25"/>
    <row r="271974" x14ac:dyDescent="0.25"/>
    <row r="271975" x14ac:dyDescent="0.25"/>
    <row r="271976" x14ac:dyDescent="0.25"/>
    <row r="271977" x14ac:dyDescent="0.25"/>
    <row r="271978" x14ac:dyDescent="0.25"/>
    <row r="271979" x14ac:dyDescent="0.25"/>
    <row r="271980" x14ac:dyDescent="0.25"/>
    <row r="271981" x14ac:dyDescent="0.25"/>
    <row r="271982" x14ac:dyDescent="0.25"/>
    <row r="271983" x14ac:dyDescent="0.25"/>
    <row r="271984" x14ac:dyDescent="0.25"/>
    <row r="271985" x14ac:dyDescent="0.25"/>
    <row r="271986" x14ac:dyDescent="0.25"/>
    <row r="271987" x14ac:dyDescent="0.25"/>
    <row r="271988" x14ac:dyDescent="0.25"/>
    <row r="271989" x14ac:dyDescent="0.25"/>
    <row r="271990" x14ac:dyDescent="0.25"/>
    <row r="271991" x14ac:dyDescent="0.25"/>
    <row r="271992" x14ac:dyDescent="0.25"/>
    <row r="271993" x14ac:dyDescent="0.25"/>
    <row r="271994" x14ac:dyDescent="0.25"/>
    <row r="271995" x14ac:dyDescent="0.25"/>
    <row r="271996" x14ac:dyDescent="0.25"/>
    <row r="271997" x14ac:dyDescent="0.25"/>
    <row r="271998" x14ac:dyDescent="0.25"/>
    <row r="271999" x14ac:dyDescent="0.25"/>
    <row r="272000" x14ac:dyDescent="0.25"/>
    <row r="272001" x14ac:dyDescent="0.25"/>
    <row r="272002" x14ac:dyDescent="0.25"/>
    <row r="272003" x14ac:dyDescent="0.25"/>
    <row r="272004" x14ac:dyDescent="0.25"/>
    <row r="272005" x14ac:dyDescent="0.25"/>
    <row r="272006" x14ac:dyDescent="0.25"/>
    <row r="272007" x14ac:dyDescent="0.25"/>
    <row r="272008" x14ac:dyDescent="0.25"/>
    <row r="272009" x14ac:dyDescent="0.25"/>
    <row r="272010" x14ac:dyDescent="0.25"/>
    <row r="272011" x14ac:dyDescent="0.25"/>
    <row r="272012" x14ac:dyDescent="0.25"/>
    <row r="272013" x14ac:dyDescent="0.25"/>
    <row r="272014" x14ac:dyDescent="0.25"/>
    <row r="272015" x14ac:dyDescent="0.25"/>
    <row r="272016" x14ac:dyDescent="0.25"/>
    <row r="272017" x14ac:dyDescent="0.25"/>
    <row r="272018" x14ac:dyDescent="0.25"/>
    <row r="272019" x14ac:dyDescent="0.25"/>
    <row r="272020" x14ac:dyDescent="0.25"/>
    <row r="272021" x14ac:dyDescent="0.25"/>
    <row r="272022" x14ac:dyDescent="0.25"/>
    <row r="272023" x14ac:dyDescent="0.25"/>
    <row r="272024" x14ac:dyDescent="0.25"/>
    <row r="272025" x14ac:dyDescent="0.25"/>
    <row r="272026" x14ac:dyDescent="0.25"/>
    <row r="272027" x14ac:dyDescent="0.25"/>
    <row r="272028" x14ac:dyDescent="0.25"/>
    <row r="272029" x14ac:dyDescent="0.25"/>
    <row r="272030" x14ac:dyDescent="0.25"/>
    <row r="272031" x14ac:dyDescent="0.25"/>
    <row r="272032" x14ac:dyDescent="0.25"/>
    <row r="272033" x14ac:dyDescent="0.25"/>
    <row r="272034" x14ac:dyDescent="0.25"/>
    <row r="272035" x14ac:dyDescent="0.25"/>
    <row r="272036" x14ac:dyDescent="0.25"/>
    <row r="272037" x14ac:dyDescent="0.25"/>
    <row r="272038" x14ac:dyDescent="0.25"/>
    <row r="272039" x14ac:dyDescent="0.25"/>
    <row r="272040" x14ac:dyDescent="0.25"/>
    <row r="272041" x14ac:dyDescent="0.25"/>
    <row r="272042" x14ac:dyDescent="0.25"/>
    <row r="272043" x14ac:dyDescent="0.25"/>
    <row r="272044" x14ac:dyDescent="0.25"/>
    <row r="272045" x14ac:dyDescent="0.25"/>
    <row r="272046" x14ac:dyDescent="0.25"/>
    <row r="272047" x14ac:dyDescent="0.25"/>
    <row r="272048" x14ac:dyDescent="0.25"/>
    <row r="272049" x14ac:dyDescent="0.25"/>
    <row r="272050" x14ac:dyDescent="0.25"/>
    <row r="272051" x14ac:dyDescent="0.25"/>
    <row r="272052" x14ac:dyDescent="0.25"/>
    <row r="272053" x14ac:dyDescent="0.25"/>
    <row r="272054" x14ac:dyDescent="0.25"/>
    <row r="272055" x14ac:dyDescent="0.25"/>
    <row r="272056" x14ac:dyDescent="0.25"/>
    <row r="272057" x14ac:dyDescent="0.25"/>
    <row r="272058" x14ac:dyDescent="0.25"/>
    <row r="272059" x14ac:dyDescent="0.25"/>
    <row r="272060" x14ac:dyDescent="0.25"/>
    <row r="272061" x14ac:dyDescent="0.25"/>
    <row r="272062" x14ac:dyDescent="0.25"/>
    <row r="272063" x14ac:dyDescent="0.25"/>
    <row r="272064" x14ac:dyDescent="0.25"/>
    <row r="272065" x14ac:dyDescent="0.25"/>
    <row r="272066" x14ac:dyDescent="0.25"/>
    <row r="272067" x14ac:dyDescent="0.25"/>
    <row r="272068" x14ac:dyDescent="0.25"/>
    <row r="272069" x14ac:dyDescent="0.25"/>
    <row r="272070" x14ac:dyDescent="0.25"/>
    <row r="272071" x14ac:dyDescent="0.25"/>
    <row r="272072" x14ac:dyDescent="0.25"/>
    <row r="272073" x14ac:dyDescent="0.25"/>
    <row r="272074" x14ac:dyDescent="0.25"/>
    <row r="272075" x14ac:dyDescent="0.25"/>
    <row r="272076" x14ac:dyDescent="0.25"/>
    <row r="272077" x14ac:dyDescent="0.25"/>
    <row r="272078" x14ac:dyDescent="0.25"/>
    <row r="272079" x14ac:dyDescent="0.25"/>
    <row r="272080" x14ac:dyDescent="0.25"/>
    <row r="272081" x14ac:dyDescent="0.25"/>
    <row r="272082" x14ac:dyDescent="0.25"/>
    <row r="272083" x14ac:dyDescent="0.25"/>
    <row r="272084" x14ac:dyDescent="0.25"/>
    <row r="272085" x14ac:dyDescent="0.25"/>
    <row r="272086" x14ac:dyDescent="0.25"/>
    <row r="272087" x14ac:dyDescent="0.25"/>
    <row r="272088" x14ac:dyDescent="0.25"/>
    <row r="272089" x14ac:dyDescent="0.25"/>
    <row r="272090" x14ac:dyDescent="0.25"/>
    <row r="272091" x14ac:dyDescent="0.25"/>
    <row r="272092" x14ac:dyDescent="0.25"/>
    <row r="272093" x14ac:dyDescent="0.25"/>
    <row r="272094" x14ac:dyDescent="0.25"/>
    <row r="272095" x14ac:dyDescent="0.25"/>
    <row r="272096" x14ac:dyDescent="0.25"/>
    <row r="272097" x14ac:dyDescent="0.25"/>
    <row r="272098" x14ac:dyDescent="0.25"/>
    <row r="272099" x14ac:dyDescent="0.25"/>
    <row r="272100" x14ac:dyDescent="0.25"/>
    <row r="272101" x14ac:dyDescent="0.25"/>
    <row r="272102" x14ac:dyDescent="0.25"/>
    <row r="272103" x14ac:dyDescent="0.25"/>
    <row r="272104" x14ac:dyDescent="0.25"/>
    <row r="272105" x14ac:dyDescent="0.25"/>
    <row r="272106" x14ac:dyDescent="0.25"/>
    <row r="272107" x14ac:dyDescent="0.25"/>
    <row r="272108" x14ac:dyDescent="0.25"/>
    <row r="272109" x14ac:dyDescent="0.25"/>
    <row r="272110" x14ac:dyDescent="0.25"/>
    <row r="272111" x14ac:dyDescent="0.25"/>
    <row r="272112" x14ac:dyDescent="0.25"/>
    <row r="272113" x14ac:dyDescent="0.25"/>
    <row r="272114" x14ac:dyDescent="0.25"/>
    <row r="272115" x14ac:dyDescent="0.25"/>
    <row r="272116" x14ac:dyDescent="0.25"/>
    <row r="272117" x14ac:dyDescent="0.25"/>
    <row r="272118" x14ac:dyDescent="0.25"/>
    <row r="272119" x14ac:dyDescent="0.25"/>
    <row r="272120" x14ac:dyDescent="0.25"/>
    <row r="272121" x14ac:dyDescent="0.25"/>
    <row r="272122" x14ac:dyDescent="0.25"/>
    <row r="272123" x14ac:dyDescent="0.25"/>
    <row r="272124" x14ac:dyDescent="0.25"/>
    <row r="272125" x14ac:dyDescent="0.25"/>
    <row r="272126" x14ac:dyDescent="0.25"/>
    <row r="272127" x14ac:dyDescent="0.25"/>
    <row r="272128" x14ac:dyDescent="0.25"/>
    <row r="272129" x14ac:dyDescent="0.25"/>
    <row r="272130" x14ac:dyDescent="0.25"/>
    <row r="272131" x14ac:dyDescent="0.25"/>
    <row r="272132" x14ac:dyDescent="0.25"/>
    <row r="272133" x14ac:dyDescent="0.25"/>
    <row r="272134" x14ac:dyDescent="0.25"/>
    <row r="272135" x14ac:dyDescent="0.25"/>
    <row r="272136" x14ac:dyDescent="0.25"/>
    <row r="272137" x14ac:dyDescent="0.25"/>
    <row r="272138" x14ac:dyDescent="0.25"/>
    <row r="272139" x14ac:dyDescent="0.25"/>
    <row r="272140" x14ac:dyDescent="0.25"/>
    <row r="272141" x14ac:dyDescent="0.25"/>
    <row r="272142" x14ac:dyDescent="0.25"/>
    <row r="272143" x14ac:dyDescent="0.25"/>
    <row r="272144" x14ac:dyDescent="0.25"/>
    <row r="272145" x14ac:dyDescent="0.25"/>
    <row r="272146" x14ac:dyDescent="0.25"/>
    <row r="272147" x14ac:dyDescent="0.25"/>
    <row r="272148" x14ac:dyDescent="0.25"/>
    <row r="272149" x14ac:dyDescent="0.25"/>
    <row r="272150" x14ac:dyDescent="0.25"/>
    <row r="272151" x14ac:dyDescent="0.25"/>
    <row r="272152" x14ac:dyDescent="0.25"/>
    <row r="272153" x14ac:dyDescent="0.25"/>
    <row r="272154" x14ac:dyDescent="0.25"/>
    <row r="272155" x14ac:dyDescent="0.25"/>
    <row r="272156" x14ac:dyDescent="0.25"/>
    <row r="272157" x14ac:dyDescent="0.25"/>
    <row r="272158" x14ac:dyDescent="0.25"/>
    <row r="272159" x14ac:dyDescent="0.25"/>
    <row r="272160" x14ac:dyDescent="0.25"/>
    <row r="272161" x14ac:dyDescent="0.25"/>
    <row r="272162" x14ac:dyDescent="0.25"/>
    <row r="272163" x14ac:dyDescent="0.25"/>
    <row r="272164" x14ac:dyDescent="0.25"/>
    <row r="272165" x14ac:dyDescent="0.25"/>
    <row r="272166" x14ac:dyDescent="0.25"/>
    <row r="272167" x14ac:dyDescent="0.25"/>
    <row r="272168" x14ac:dyDescent="0.25"/>
    <row r="272169" x14ac:dyDescent="0.25"/>
    <row r="272170" x14ac:dyDescent="0.25"/>
    <row r="272171" x14ac:dyDescent="0.25"/>
    <row r="272172" x14ac:dyDescent="0.25"/>
    <row r="272173" x14ac:dyDescent="0.25"/>
    <row r="272174" x14ac:dyDescent="0.25"/>
    <row r="272175" x14ac:dyDescent="0.25"/>
    <row r="272176" x14ac:dyDescent="0.25"/>
    <row r="272177" x14ac:dyDescent="0.25"/>
    <row r="272178" x14ac:dyDescent="0.25"/>
    <row r="272179" x14ac:dyDescent="0.25"/>
    <row r="272180" x14ac:dyDescent="0.25"/>
    <row r="272181" x14ac:dyDescent="0.25"/>
    <row r="272182" x14ac:dyDescent="0.25"/>
    <row r="272183" x14ac:dyDescent="0.25"/>
    <row r="272184" x14ac:dyDescent="0.25"/>
    <row r="272185" x14ac:dyDescent="0.25"/>
    <row r="272186" x14ac:dyDescent="0.25"/>
    <row r="272187" x14ac:dyDescent="0.25"/>
    <row r="272188" x14ac:dyDescent="0.25"/>
    <row r="272189" x14ac:dyDescent="0.25"/>
    <row r="272190" x14ac:dyDescent="0.25"/>
    <row r="272191" x14ac:dyDescent="0.25"/>
    <row r="272192" x14ac:dyDescent="0.25"/>
    <row r="272193" x14ac:dyDescent="0.25"/>
    <row r="272194" x14ac:dyDescent="0.25"/>
    <row r="272195" x14ac:dyDescent="0.25"/>
    <row r="272196" x14ac:dyDescent="0.25"/>
    <row r="272197" x14ac:dyDescent="0.25"/>
    <row r="272198" x14ac:dyDescent="0.25"/>
    <row r="272199" x14ac:dyDescent="0.25"/>
    <row r="272200" x14ac:dyDescent="0.25"/>
    <row r="272201" x14ac:dyDescent="0.25"/>
    <row r="272202" x14ac:dyDescent="0.25"/>
    <row r="272203" x14ac:dyDescent="0.25"/>
    <row r="272204" x14ac:dyDescent="0.25"/>
    <row r="272205" x14ac:dyDescent="0.25"/>
    <row r="272206" x14ac:dyDescent="0.25"/>
    <row r="272207" x14ac:dyDescent="0.25"/>
    <row r="272208" x14ac:dyDescent="0.25"/>
    <row r="272209" x14ac:dyDescent="0.25"/>
    <row r="272210" x14ac:dyDescent="0.25"/>
    <row r="272211" x14ac:dyDescent="0.25"/>
    <row r="272212" x14ac:dyDescent="0.25"/>
    <row r="272213" x14ac:dyDescent="0.25"/>
    <row r="272214" x14ac:dyDescent="0.25"/>
    <row r="272215" x14ac:dyDescent="0.25"/>
    <row r="272216" x14ac:dyDescent="0.25"/>
    <row r="272217" x14ac:dyDescent="0.25"/>
    <row r="272218" x14ac:dyDescent="0.25"/>
    <row r="272219" x14ac:dyDescent="0.25"/>
    <row r="272220" x14ac:dyDescent="0.25"/>
    <row r="272221" x14ac:dyDescent="0.25"/>
    <row r="272222" x14ac:dyDescent="0.25"/>
    <row r="272223" x14ac:dyDescent="0.25"/>
    <row r="272224" x14ac:dyDescent="0.25"/>
    <row r="272225" x14ac:dyDescent="0.25"/>
    <row r="272226" x14ac:dyDescent="0.25"/>
    <row r="272227" x14ac:dyDescent="0.25"/>
    <row r="272228" x14ac:dyDescent="0.25"/>
    <row r="272229" x14ac:dyDescent="0.25"/>
    <row r="272230" x14ac:dyDescent="0.25"/>
    <row r="272231" x14ac:dyDescent="0.25"/>
    <row r="272232" x14ac:dyDescent="0.25"/>
    <row r="272233" x14ac:dyDescent="0.25"/>
    <row r="272234" x14ac:dyDescent="0.25"/>
    <row r="272235" x14ac:dyDescent="0.25"/>
    <row r="272236" x14ac:dyDescent="0.25"/>
    <row r="272237" x14ac:dyDescent="0.25"/>
    <row r="272238" x14ac:dyDescent="0.25"/>
    <row r="272239" x14ac:dyDescent="0.25"/>
    <row r="272240" x14ac:dyDescent="0.25"/>
    <row r="272241" x14ac:dyDescent="0.25"/>
    <row r="272242" x14ac:dyDescent="0.25"/>
    <row r="272243" x14ac:dyDescent="0.25"/>
    <row r="272244" x14ac:dyDescent="0.25"/>
    <row r="272245" x14ac:dyDescent="0.25"/>
    <row r="272246" x14ac:dyDescent="0.25"/>
    <row r="272247" x14ac:dyDescent="0.25"/>
    <row r="272248" x14ac:dyDescent="0.25"/>
    <row r="272249" x14ac:dyDescent="0.25"/>
    <row r="272250" x14ac:dyDescent="0.25"/>
    <row r="272251" x14ac:dyDescent="0.25"/>
    <row r="272252" x14ac:dyDescent="0.25"/>
    <row r="272253" x14ac:dyDescent="0.25"/>
    <row r="272254" x14ac:dyDescent="0.25"/>
    <row r="272255" x14ac:dyDescent="0.25"/>
    <row r="272256" x14ac:dyDescent="0.25"/>
    <row r="272257" x14ac:dyDescent="0.25"/>
    <row r="272258" x14ac:dyDescent="0.25"/>
    <row r="272259" x14ac:dyDescent="0.25"/>
    <row r="272260" x14ac:dyDescent="0.25"/>
    <row r="272261" x14ac:dyDescent="0.25"/>
    <row r="272262" x14ac:dyDescent="0.25"/>
    <row r="272263" x14ac:dyDescent="0.25"/>
    <row r="272264" x14ac:dyDescent="0.25"/>
    <row r="272265" x14ac:dyDescent="0.25"/>
    <row r="272266" x14ac:dyDescent="0.25"/>
    <row r="272267" x14ac:dyDescent="0.25"/>
    <row r="272268" x14ac:dyDescent="0.25"/>
    <row r="272269" x14ac:dyDescent="0.25"/>
    <row r="272270" x14ac:dyDescent="0.25"/>
    <row r="272271" x14ac:dyDescent="0.25"/>
    <row r="272272" x14ac:dyDescent="0.25"/>
    <row r="272273" x14ac:dyDescent="0.25"/>
    <row r="272274" x14ac:dyDescent="0.25"/>
    <row r="272275" x14ac:dyDescent="0.25"/>
    <row r="272276" x14ac:dyDescent="0.25"/>
    <row r="272277" x14ac:dyDescent="0.25"/>
    <row r="272278" x14ac:dyDescent="0.25"/>
    <row r="272279" x14ac:dyDescent="0.25"/>
    <row r="272280" x14ac:dyDescent="0.25"/>
    <row r="272281" x14ac:dyDescent="0.25"/>
    <row r="272282" x14ac:dyDescent="0.25"/>
    <row r="272283" x14ac:dyDescent="0.25"/>
    <row r="272284" x14ac:dyDescent="0.25"/>
    <row r="272285" x14ac:dyDescent="0.25"/>
    <row r="272286" x14ac:dyDescent="0.25"/>
    <row r="272287" x14ac:dyDescent="0.25"/>
    <row r="272288" x14ac:dyDescent="0.25"/>
    <row r="272289" x14ac:dyDescent="0.25"/>
    <row r="272290" x14ac:dyDescent="0.25"/>
    <row r="272291" x14ac:dyDescent="0.25"/>
    <row r="272292" x14ac:dyDescent="0.25"/>
    <row r="272293" x14ac:dyDescent="0.25"/>
    <row r="272294" x14ac:dyDescent="0.25"/>
    <row r="272295" x14ac:dyDescent="0.25"/>
    <row r="272296" x14ac:dyDescent="0.25"/>
    <row r="272297" x14ac:dyDescent="0.25"/>
    <row r="272298" x14ac:dyDescent="0.25"/>
    <row r="272299" x14ac:dyDescent="0.25"/>
    <row r="272300" x14ac:dyDescent="0.25"/>
    <row r="272301" x14ac:dyDescent="0.25"/>
    <row r="272302" x14ac:dyDescent="0.25"/>
    <row r="272303" x14ac:dyDescent="0.25"/>
    <row r="272304" x14ac:dyDescent="0.25"/>
    <row r="272305" x14ac:dyDescent="0.25"/>
    <row r="272306" x14ac:dyDescent="0.25"/>
    <row r="272307" x14ac:dyDescent="0.25"/>
    <row r="272308" x14ac:dyDescent="0.25"/>
    <row r="272309" x14ac:dyDescent="0.25"/>
    <row r="272310" x14ac:dyDescent="0.25"/>
    <row r="272311" x14ac:dyDescent="0.25"/>
    <row r="272312" x14ac:dyDescent="0.25"/>
    <row r="272313" x14ac:dyDescent="0.25"/>
    <row r="272314" x14ac:dyDescent="0.25"/>
    <row r="272315" x14ac:dyDescent="0.25"/>
    <row r="272316" x14ac:dyDescent="0.25"/>
    <row r="272317" x14ac:dyDescent="0.25"/>
    <row r="272318" x14ac:dyDescent="0.25"/>
    <row r="272319" x14ac:dyDescent="0.25"/>
    <row r="272320" x14ac:dyDescent="0.25"/>
    <row r="272321" x14ac:dyDescent="0.25"/>
    <row r="272322" x14ac:dyDescent="0.25"/>
    <row r="272323" x14ac:dyDescent="0.25"/>
    <row r="272324" x14ac:dyDescent="0.25"/>
    <row r="272325" x14ac:dyDescent="0.25"/>
    <row r="272326" x14ac:dyDescent="0.25"/>
    <row r="272327" x14ac:dyDescent="0.25"/>
    <row r="272328" x14ac:dyDescent="0.25"/>
    <row r="272329" x14ac:dyDescent="0.25"/>
    <row r="272330" x14ac:dyDescent="0.25"/>
    <row r="272331" x14ac:dyDescent="0.25"/>
    <row r="272332" x14ac:dyDescent="0.25"/>
    <row r="272333" x14ac:dyDescent="0.25"/>
    <row r="272334" x14ac:dyDescent="0.25"/>
    <row r="272335" x14ac:dyDescent="0.25"/>
    <row r="272336" x14ac:dyDescent="0.25"/>
    <row r="272337" x14ac:dyDescent="0.25"/>
    <row r="272338" x14ac:dyDescent="0.25"/>
    <row r="272339" x14ac:dyDescent="0.25"/>
    <row r="272340" x14ac:dyDescent="0.25"/>
    <row r="272341" x14ac:dyDescent="0.25"/>
    <row r="272342" x14ac:dyDescent="0.25"/>
    <row r="272343" x14ac:dyDescent="0.25"/>
    <row r="272344" x14ac:dyDescent="0.25"/>
    <row r="272345" x14ac:dyDescent="0.25"/>
    <row r="272346" x14ac:dyDescent="0.25"/>
    <row r="272347" x14ac:dyDescent="0.25"/>
    <row r="272348" x14ac:dyDescent="0.25"/>
    <row r="272349" x14ac:dyDescent="0.25"/>
    <row r="272350" x14ac:dyDescent="0.25"/>
    <row r="272351" x14ac:dyDescent="0.25"/>
    <row r="272352" x14ac:dyDescent="0.25"/>
    <row r="272353" x14ac:dyDescent="0.25"/>
    <row r="272354" x14ac:dyDescent="0.25"/>
    <row r="272355" x14ac:dyDescent="0.25"/>
    <row r="272356" x14ac:dyDescent="0.25"/>
    <row r="272357" x14ac:dyDescent="0.25"/>
    <row r="272358" x14ac:dyDescent="0.25"/>
    <row r="272359" x14ac:dyDescent="0.25"/>
    <row r="272360" x14ac:dyDescent="0.25"/>
    <row r="272361" x14ac:dyDescent="0.25"/>
    <row r="272362" x14ac:dyDescent="0.25"/>
    <row r="272363" x14ac:dyDescent="0.25"/>
    <row r="272364" x14ac:dyDescent="0.25"/>
    <row r="272365" x14ac:dyDescent="0.25"/>
    <row r="272366" x14ac:dyDescent="0.25"/>
    <row r="272367" x14ac:dyDescent="0.25"/>
    <row r="272368" x14ac:dyDescent="0.25"/>
    <row r="272369" x14ac:dyDescent="0.25"/>
    <row r="272370" x14ac:dyDescent="0.25"/>
    <row r="272371" x14ac:dyDescent="0.25"/>
    <row r="272372" x14ac:dyDescent="0.25"/>
    <row r="272373" x14ac:dyDescent="0.25"/>
    <row r="272374" x14ac:dyDescent="0.25"/>
    <row r="272375" x14ac:dyDescent="0.25"/>
    <row r="272376" x14ac:dyDescent="0.25"/>
    <row r="272377" x14ac:dyDescent="0.25"/>
    <row r="272378" x14ac:dyDescent="0.25"/>
    <row r="272379" x14ac:dyDescent="0.25"/>
    <row r="272380" x14ac:dyDescent="0.25"/>
    <row r="272381" x14ac:dyDescent="0.25"/>
    <row r="272382" x14ac:dyDescent="0.25"/>
    <row r="272383" x14ac:dyDescent="0.25"/>
    <row r="272384" x14ac:dyDescent="0.25"/>
    <row r="272385" x14ac:dyDescent="0.25"/>
    <row r="272386" x14ac:dyDescent="0.25"/>
    <row r="272387" x14ac:dyDescent="0.25"/>
    <row r="272388" x14ac:dyDescent="0.25"/>
    <row r="272389" x14ac:dyDescent="0.25"/>
    <row r="272390" x14ac:dyDescent="0.25"/>
    <row r="272391" x14ac:dyDescent="0.25"/>
    <row r="272392" x14ac:dyDescent="0.25"/>
    <row r="272393" x14ac:dyDescent="0.25"/>
    <row r="272394" x14ac:dyDescent="0.25"/>
    <row r="272395" x14ac:dyDescent="0.25"/>
    <row r="272396" x14ac:dyDescent="0.25"/>
    <row r="272397" x14ac:dyDescent="0.25"/>
    <row r="272398" x14ac:dyDescent="0.25"/>
    <row r="272399" x14ac:dyDescent="0.25"/>
    <row r="272400" x14ac:dyDescent="0.25"/>
    <row r="272401" x14ac:dyDescent="0.25"/>
    <row r="272402" x14ac:dyDescent="0.25"/>
    <row r="272403" x14ac:dyDescent="0.25"/>
    <row r="272404" x14ac:dyDescent="0.25"/>
    <row r="272405" x14ac:dyDescent="0.25"/>
    <row r="272406" x14ac:dyDescent="0.25"/>
    <row r="272407" x14ac:dyDescent="0.25"/>
    <row r="272408" x14ac:dyDescent="0.25"/>
    <row r="272409" x14ac:dyDescent="0.25"/>
    <row r="272410" x14ac:dyDescent="0.25"/>
    <row r="272411" x14ac:dyDescent="0.25"/>
    <row r="272412" x14ac:dyDescent="0.25"/>
    <row r="272413" x14ac:dyDescent="0.25"/>
    <row r="272414" x14ac:dyDescent="0.25"/>
    <row r="272415" x14ac:dyDescent="0.25"/>
    <row r="272416" x14ac:dyDescent="0.25"/>
    <row r="272417" x14ac:dyDescent="0.25"/>
    <row r="272418" x14ac:dyDescent="0.25"/>
    <row r="272419" x14ac:dyDescent="0.25"/>
    <row r="272420" x14ac:dyDescent="0.25"/>
    <row r="272421" x14ac:dyDescent="0.25"/>
    <row r="272422" x14ac:dyDescent="0.25"/>
    <row r="272423" x14ac:dyDescent="0.25"/>
    <row r="272424" x14ac:dyDescent="0.25"/>
    <row r="272425" x14ac:dyDescent="0.25"/>
    <row r="272426" x14ac:dyDescent="0.25"/>
    <row r="272427" x14ac:dyDescent="0.25"/>
    <row r="272428" x14ac:dyDescent="0.25"/>
    <row r="272429" x14ac:dyDescent="0.25"/>
    <row r="272430" x14ac:dyDescent="0.25"/>
    <row r="272431" x14ac:dyDescent="0.25"/>
    <row r="272432" x14ac:dyDescent="0.25"/>
    <row r="272433" x14ac:dyDescent="0.25"/>
    <row r="272434" x14ac:dyDescent="0.25"/>
    <row r="272435" x14ac:dyDescent="0.25"/>
    <row r="272436" x14ac:dyDescent="0.25"/>
    <row r="272437" x14ac:dyDescent="0.25"/>
    <row r="272438" x14ac:dyDescent="0.25"/>
    <row r="272439" x14ac:dyDescent="0.25"/>
    <row r="272440" x14ac:dyDescent="0.25"/>
    <row r="272441" x14ac:dyDescent="0.25"/>
    <row r="272442" x14ac:dyDescent="0.25"/>
    <row r="272443" x14ac:dyDescent="0.25"/>
    <row r="272444" x14ac:dyDescent="0.25"/>
    <row r="272445" x14ac:dyDescent="0.25"/>
    <row r="272446" x14ac:dyDescent="0.25"/>
    <row r="272447" x14ac:dyDescent="0.25"/>
    <row r="272448" x14ac:dyDescent="0.25"/>
    <row r="272449" x14ac:dyDescent="0.25"/>
    <row r="272450" x14ac:dyDescent="0.25"/>
    <row r="272451" x14ac:dyDescent="0.25"/>
    <row r="272452" x14ac:dyDescent="0.25"/>
    <row r="272453" x14ac:dyDescent="0.25"/>
    <row r="272454" x14ac:dyDescent="0.25"/>
    <row r="272455" x14ac:dyDescent="0.25"/>
    <row r="272456" x14ac:dyDescent="0.25"/>
    <row r="272457" x14ac:dyDescent="0.25"/>
    <row r="272458" x14ac:dyDescent="0.25"/>
    <row r="272459" x14ac:dyDescent="0.25"/>
    <row r="272460" x14ac:dyDescent="0.25"/>
    <row r="272461" x14ac:dyDescent="0.25"/>
    <row r="272462" x14ac:dyDescent="0.25"/>
    <row r="272463" x14ac:dyDescent="0.25"/>
    <row r="272464" x14ac:dyDescent="0.25"/>
    <row r="272465" x14ac:dyDescent="0.25"/>
    <row r="272466" x14ac:dyDescent="0.25"/>
    <row r="272467" x14ac:dyDescent="0.25"/>
    <row r="272468" x14ac:dyDescent="0.25"/>
    <row r="272469" x14ac:dyDescent="0.25"/>
    <row r="272470" x14ac:dyDescent="0.25"/>
    <row r="272471" x14ac:dyDescent="0.25"/>
    <row r="272472" x14ac:dyDescent="0.25"/>
    <row r="272473" x14ac:dyDescent="0.25"/>
    <row r="272474" x14ac:dyDescent="0.25"/>
    <row r="272475" x14ac:dyDescent="0.25"/>
    <row r="272476" x14ac:dyDescent="0.25"/>
    <row r="272477" x14ac:dyDescent="0.25"/>
    <row r="272478" x14ac:dyDescent="0.25"/>
    <row r="272479" x14ac:dyDescent="0.25"/>
    <row r="272480" x14ac:dyDescent="0.25"/>
    <row r="272481" x14ac:dyDescent="0.25"/>
    <row r="272482" x14ac:dyDescent="0.25"/>
    <row r="272483" x14ac:dyDescent="0.25"/>
    <row r="272484" x14ac:dyDescent="0.25"/>
    <row r="272485" x14ac:dyDescent="0.25"/>
    <row r="272486" x14ac:dyDescent="0.25"/>
    <row r="272487" x14ac:dyDescent="0.25"/>
    <row r="272488" x14ac:dyDescent="0.25"/>
    <row r="272489" x14ac:dyDescent="0.25"/>
    <row r="272490" x14ac:dyDescent="0.25"/>
    <row r="272491" x14ac:dyDescent="0.25"/>
    <row r="272492" x14ac:dyDescent="0.25"/>
    <row r="272493" x14ac:dyDescent="0.25"/>
    <row r="272494" x14ac:dyDescent="0.25"/>
    <row r="272495" x14ac:dyDescent="0.25"/>
    <row r="272496" x14ac:dyDescent="0.25"/>
    <row r="272497" x14ac:dyDescent="0.25"/>
    <row r="272498" x14ac:dyDescent="0.25"/>
    <row r="272499" x14ac:dyDescent="0.25"/>
    <row r="272500" x14ac:dyDescent="0.25"/>
    <row r="272501" x14ac:dyDescent="0.25"/>
    <row r="272502" x14ac:dyDescent="0.25"/>
    <row r="272503" x14ac:dyDescent="0.25"/>
    <row r="272504" x14ac:dyDescent="0.25"/>
    <row r="272505" x14ac:dyDescent="0.25"/>
    <row r="272506" x14ac:dyDescent="0.25"/>
    <row r="272507" x14ac:dyDescent="0.25"/>
    <row r="272508" x14ac:dyDescent="0.25"/>
    <row r="272509" x14ac:dyDescent="0.25"/>
    <row r="272510" x14ac:dyDescent="0.25"/>
    <row r="272511" x14ac:dyDescent="0.25"/>
    <row r="272512" x14ac:dyDescent="0.25"/>
    <row r="272513" x14ac:dyDescent="0.25"/>
    <row r="272514" x14ac:dyDescent="0.25"/>
    <row r="272515" x14ac:dyDescent="0.25"/>
    <row r="272516" x14ac:dyDescent="0.25"/>
    <row r="272517" x14ac:dyDescent="0.25"/>
    <row r="272518" x14ac:dyDescent="0.25"/>
    <row r="272519" x14ac:dyDescent="0.25"/>
    <row r="272520" x14ac:dyDescent="0.25"/>
    <row r="272521" x14ac:dyDescent="0.25"/>
    <row r="272522" x14ac:dyDescent="0.25"/>
    <row r="272523" x14ac:dyDescent="0.25"/>
    <row r="272524" x14ac:dyDescent="0.25"/>
    <row r="272525" x14ac:dyDescent="0.25"/>
    <row r="272526" x14ac:dyDescent="0.25"/>
    <row r="272527" x14ac:dyDescent="0.25"/>
    <row r="272528" x14ac:dyDescent="0.25"/>
    <row r="272529" x14ac:dyDescent="0.25"/>
    <row r="272530" x14ac:dyDescent="0.25"/>
    <row r="272531" x14ac:dyDescent="0.25"/>
    <row r="272532" x14ac:dyDescent="0.25"/>
    <row r="272533" x14ac:dyDescent="0.25"/>
    <row r="272534" x14ac:dyDescent="0.25"/>
    <row r="272535" x14ac:dyDescent="0.25"/>
    <row r="272536" x14ac:dyDescent="0.25"/>
    <row r="272537" x14ac:dyDescent="0.25"/>
    <row r="272538" x14ac:dyDescent="0.25"/>
    <row r="272539" x14ac:dyDescent="0.25"/>
    <row r="272540" x14ac:dyDescent="0.25"/>
    <row r="272541" x14ac:dyDescent="0.25"/>
    <row r="272542" x14ac:dyDescent="0.25"/>
    <row r="272543" x14ac:dyDescent="0.25"/>
    <row r="272544" x14ac:dyDescent="0.25"/>
    <row r="272545" x14ac:dyDescent="0.25"/>
    <row r="272546" x14ac:dyDescent="0.25"/>
    <row r="272547" x14ac:dyDescent="0.25"/>
    <row r="272548" x14ac:dyDescent="0.25"/>
    <row r="272549" x14ac:dyDescent="0.25"/>
    <row r="272550" x14ac:dyDescent="0.25"/>
    <row r="272551" x14ac:dyDescent="0.25"/>
    <row r="272552" x14ac:dyDescent="0.25"/>
    <row r="272553" x14ac:dyDescent="0.25"/>
    <row r="272554" x14ac:dyDescent="0.25"/>
    <row r="272555" x14ac:dyDescent="0.25"/>
    <row r="272556" x14ac:dyDescent="0.25"/>
    <row r="272557" x14ac:dyDescent="0.25"/>
    <row r="272558" x14ac:dyDescent="0.25"/>
    <row r="272559" x14ac:dyDescent="0.25"/>
    <row r="272560" x14ac:dyDescent="0.25"/>
    <row r="272561" x14ac:dyDescent="0.25"/>
    <row r="272562" x14ac:dyDescent="0.25"/>
    <row r="272563" x14ac:dyDescent="0.25"/>
    <row r="272564" x14ac:dyDescent="0.25"/>
    <row r="272565" x14ac:dyDescent="0.25"/>
    <row r="272566" x14ac:dyDescent="0.25"/>
    <row r="272567" x14ac:dyDescent="0.25"/>
    <row r="272568" x14ac:dyDescent="0.25"/>
    <row r="272569" x14ac:dyDescent="0.25"/>
    <row r="272570" x14ac:dyDescent="0.25"/>
    <row r="272571" x14ac:dyDescent="0.25"/>
    <row r="272572" x14ac:dyDescent="0.25"/>
    <row r="272573" x14ac:dyDescent="0.25"/>
    <row r="272574" x14ac:dyDescent="0.25"/>
    <row r="272575" x14ac:dyDescent="0.25"/>
    <row r="272576" x14ac:dyDescent="0.25"/>
    <row r="272577" x14ac:dyDescent="0.25"/>
    <row r="272578" x14ac:dyDescent="0.25"/>
    <row r="272579" x14ac:dyDescent="0.25"/>
    <row r="272580" x14ac:dyDescent="0.25"/>
    <row r="272581" x14ac:dyDescent="0.25"/>
    <row r="272582" x14ac:dyDescent="0.25"/>
    <row r="272583" x14ac:dyDescent="0.25"/>
    <row r="272584" x14ac:dyDescent="0.25"/>
    <row r="272585" x14ac:dyDescent="0.25"/>
    <row r="272586" x14ac:dyDescent="0.25"/>
    <row r="272587" x14ac:dyDescent="0.25"/>
    <row r="272588" x14ac:dyDescent="0.25"/>
    <row r="272589" x14ac:dyDescent="0.25"/>
    <row r="272590" x14ac:dyDescent="0.25"/>
    <row r="272591" x14ac:dyDescent="0.25"/>
    <row r="272592" x14ac:dyDescent="0.25"/>
    <row r="272593" x14ac:dyDescent="0.25"/>
    <row r="272594" x14ac:dyDescent="0.25"/>
    <row r="272595" x14ac:dyDescent="0.25"/>
    <row r="272596" x14ac:dyDescent="0.25"/>
    <row r="272597" x14ac:dyDescent="0.25"/>
    <row r="272598" x14ac:dyDescent="0.25"/>
    <row r="272599" x14ac:dyDescent="0.25"/>
    <row r="272600" x14ac:dyDescent="0.25"/>
    <row r="272601" x14ac:dyDescent="0.25"/>
    <row r="272602" x14ac:dyDescent="0.25"/>
    <row r="272603" x14ac:dyDescent="0.25"/>
    <row r="272604" x14ac:dyDescent="0.25"/>
    <row r="272605" x14ac:dyDescent="0.25"/>
    <row r="272606" x14ac:dyDescent="0.25"/>
    <row r="272607" x14ac:dyDescent="0.25"/>
    <row r="272608" x14ac:dyDescent="0.25"/>
    <row r="272609" x14ac:dyDescent="0.25"/>
    <row r="272610" x14ac:dyDescent="0.25"/>
    <row r="272611" x14ac:dyDescent="0.25"/>
    <row r="272612" x14ac:dyDescent="0.25"/>
    <row r="272613" x14ac:dyDescent="0.25"/>
    <row r="272614" x14ac:dyDescent="0.25"/>
    <row r="272615" x14ac:dyDescent="0.25"/>
    <row r="272616" x14ac:dyDescent="0.25"/>
    <row r="272617" x14ac:dyDescent="0.25"/>
    <row r="272618" x14ac:dyDescent="0.25"/>
    <row r="272619" x14ac:dyDescent="0.25"/>
    <row r="272620" x14ac:dyDescent="0.25"/>
    <row r="272621" x14ac:dyDescent="0.25"/>
    <row r="272622" x14ac:dyDescent="0.25"/>
    <row r="272623" x14ac:dyDescent="0.25"/>
    <row r="272624" x14ac:dyDescent="0.25"/>
    <row r="272625" x14ac:dyDescent="0.25"/>
    <row r="272626" x14ac:dyDescent="0.25"/>
    <row r="272627" x14ac:dyDescent="0.25"/>
    <row r="272628" x14ac:dyDescent="0.25"/>
    <row r="272629" x14ac:dyDescent="0.25"/>
    <row r="272630" x14ac:dyDescent="0.25"/>
    <row r="272631" x14ac:dyDescent="0.25"/>
    <row r="272632" x14ac:dyDescent="0.25"/>
    <row r="272633" x14ac:dyDescent="0.25"/>
    <row r="272634" x14ac:dyDescent="0.25"/>
    <row r="272635" x14ac:dyDescent="0.25"/>
    <row r="272636" x14ac:dyDescent="0.25"/>
    <row r="272637" x14ac:dyDescent="0.25"/>
    <row r="272638" x14ac:dyDescent="0.25"/>
    <row r="272639" x14ac:dyDescent="0.25"/>
    <row r="272640" x14ac:dyDescent="0.25"/>
    <row r="272641" x14ac:dyDescent="0.25"/>
    <row r="272642" x14ac:dyDescent="0.25"/>
    <row r="272643" x14ac:dyDescent="0.25"/>
    <row r="272644" x14ac:dyDescent="0.25"/>
    <row r="272645" x14ac:dyDescent="0.25"/>
    <row r="272646" x14ac:dyDescent="0.25"/>
    <row r="272647" x14ac:dyDescent="0.25"/>
    <row r="272648" x14ac:dyDescent="0.25"/>
    <row r="272649" x14ac:dyDescent="0.25"/>
    <row r="272650" x14ac:dyDescent="0.25"/>
    <row r="272651" x14ac:dyDescent="0.25"/>
    <row r="272652" x14ac:dyDescent="0.25"/>
    <row r="272653" x14ac:dyDescent="0.25"/>
    <row r="272654" x14ac:dyDescent="0.25"/>
    <row r="272655" x14ac:dyDescent="0.25"/>
    <row r="272656" x14ac:dyDescent="0.25"/>
    <row r="272657" x14ac:dyDescent="0.25"/>
    <row r="272658" x14ac:dyDescent="0.25"/>
    <row r="272659" x14ac:dyDescent="0.25"/>
    <row r="272660" x14ac:dyDescent="0.25"/>
    <row r="272661" x14ac:dyDescent="0.25"/>
    <row r="272662" x14ac:dyDescent="0.25"/>
    <row r="272663" x14ac:dyDescent="0.25"/>
    <row r="272664" x14ac:dyDescent="0.25"/>
    <row r="272665" x14ac:dyDescent="0.25"/>
    <row r="272666" x14ac:dyDescent="0.25"/>
    <row r="272667" x14ac:dyDescent="0.25"/>
    <row r="272668" x14ac:dyDescent="0.25"/>
    <row r="272669" x14ac:dyDescent="0.25"/>
    <row r="272670" x14ac:dyDescent="0.25"/>
    <row r="272671" x14ac:dyDescent="0.25"/>
    <row r="272672" x14ac:dyDescent="0.25"/>
    <row r="272673" x14ac:dyDescent="0.25"/>
    <row r="272674" x14ac:dyDescent="0.25"/>
    <row r="272675" x14ac:dyDescent="0.25"/>
    <row r="272676" x14ac:dyDescent="0.25"/>
    <row r="272677" x14ac:dyDescent="0.25"/>
    <row r="272678" x14ac:dyDescent="0.25"/>
    <row r="272679" x14ac:dyDescent="0.25"/>
    <row r="272680" x14ac:dyDescent="0.25"/>
    <row r="272681" x14ac:dyDescent="0.25"/>
    <row r="272682" x14ac:dyDescent="0.25"/>
    <row r="272683" x14ac:dyDescent="0.25"/>
    <row r="272684" x14ac:dyDescent="0.25"/>
    <row r="272685" x14ac:dyDescent="0.25"/>
    <row r="272686" x14ac:dyDescent="0.25"/>
    <row r="272687" x14ac:dyDescent="0.25"/>
    <row r="272688" x14ac:dyDescent="0.25"/>
    <row r="272689" x14ac:dyDescent="0.25"/>
    <row r="272690" x14ac:dyDescent="0.25"/>
    <row r="272691" x14ac:dyDescent="0.25"/>
    <row r="272692" x14ac:dyDescent="0.25"/>
    <row r="272693" x14ac:dyDescent="0.25"/>
    <row r="272694" x14ac:dyDescent="0.25"/>
    <row r="272695" x14ac:dyDescent="0.25"/>
    <row r="272696" x14ac:dyDescent="0.25"/>
    <row r="272697" x14ac:dyDescent="0.25"/>
    <row r="272698" x14ac:dyDescent="0.25"/>
    <row r="272699" x14ac:dyDescent="0.25"/>
    <row r="272700" x14ac:dyDescent="0.25"/>
    <row r="272701" x14ac:dyDescent="0.25"/>
    <row r="272702" x14ac:dyDescent="0.25"/>
    <row r="272703" x14ac:dyDescent="0.25"/>
    <row r="272704" x14ac:dyDescent="0.25"/>
    <row r="272705" x14ac:dyDescent="0.25"/>
    <row r="272706" x14ac:dyDescent="0.25"/>
    <row r="272707" x14ac:dyDescent="0.25"/>
    <row r="272708" x14ac:dyDescent="0.25"/>
    <row r="272709" x14ac:dyDescent="0.25"/>
    <row r="272710" x14ac:dyDescent="0.25"/>
    <row r="272711" x14ac:dyDescent="0.25"/>
    <row r="272712" x14ac:dyDescent="0.25"/>
    <row r="272713" x14ac:dyDescent="0.25"/>
    <row r="272714" x14ac:dyDescent="0.25"/>
    <row r="272715" x14ac:dyDescent="0.25"/>
    <row r="272716" x14ac:dyDescent="0.25"/>
    <row r="272717" x14ac:dyDescent="0.25"/>
    <row r="272718" x14ac:dyDescent="0.25"/>
    <row r="272719" x14ac:dyDescent="0.25"/>
    <row r="272720" x14ac:dyDescent="0.25"/>
    <row r="272721" x14ac:dyDescent="0.25"/>
    <row r="272722" x14ac:dyDescent="0.25"/>
    <row r="272723" x14ac:dyDescent="0.25"/>
    <row r="272724" x14ac:dyDescent="0.25"/>
    <row r="272725" x14ac:dyDescent="0.25"/>
    <row r="272726" x14ac:dyDescent="0.25"/>
    <row r="272727" x14ac:dyDescent="0.25"/>
    <row r="272728" x14ac:dyDescent="0.25"/>
    <row r="272729" x14ac:dyDescent="0.25"/>
    <row r="272730" x14ac:dyDescent="0.25"/>
    <row r="272731" x14ac:dyDescent="0.25"/>
    <row r="272732" x14ac:dyDescent="0.25"/>
    <row r="272733" x14ac:dyDescent="0.25"/>
    <row r="272734" x14ac:dyDescent="0.25"/>
    <row r="272735" x14ac:dyDescent="0.25"/>
    <row r="272736" x14ac:dyDescent="0.25"/>
    <row r="272737" x14ac:dyDescent="0.25"/>
    <row r="272738" x14ac:dyDescent="0.25"/>
    <row r="272739" x14ac:dyDescent="0.25"/>
    <row r="272740" x14ac:dyDescent="0.25"/>
    <row r="272741" x14ac:dyDescent="0.25"/>
    <row r="272742" x14ac:dyDescent="0.25"/>
    <row r="272743" x14ac:dyDescent="0.25"/>
    <row r="272744" x14ac:dyDescent="0.25"/>
    <row r="272745" x14ac:dyDescent="0.25"/>
    <row r="272746" x14ac:dyDescent="0.25"/>
    <row r="272747" x14ac:dyDescent="0.25"/>
    <row r="272748" x14ac:dyDescent="0.25"/>
    <row r="272749" x14ac:dyDescent="0.25"/>
    <row r="272750" x14ac:dyDescent="0.25"/>
    <row r="272751" x14ac:dyDescent="0.25"/>
    <row r="272752" x14ac:dyDescent="0.25"/>
    <row r="272753" x14ac:dyDescent="0.25"/>
    <row r="272754" x14ac:dyDescent="0.25"/>
    <row r="272755" x14ac:dyDescent="0.25"/>
    <row r="272756" x14ac:dyDescent="0.25"/>
    <row r="272757" x14ac:dyDescent="0.25"/>
    <row r="272758" x14ac:dyDescent="0.25"/>
    <row r="272759" x14ac:dyDescent="0.25"/>
    <row r="272760" x14ac:dyDescent="0.25"/>
    <row r="272761" x14ac:dyDescent="0.25"/>
    <row r="272762" x14ac:dyDescent="0.25"/>
    <row r="272763" x14ac:dyDescent="0.25"/>
    <row r="272764" x14ac:dyDescent="0.25"/>
    <row r="272765" x14ac:dyDescent="0.25"/>
    <row r="272766" x14ac:dyDescent="0.25"/>
    <row r="272767" x14ac:dyDescent="0.25"/>
    <row r="272768" x14ac:dyDescent="0.25"/>
    <row r="272769" x14ac:dyDescent="0.25"/>
    <row r="272770" x14ac:dyDescent="0.25"/>
    <row r="272771" x14ac:dyDescent="0.25"/>
    <row r="272772" x14ac:dyDescent="0.25"/>
    <row r="272773" x14ac:dyDescent="0.25"/>
    <row r="272774" x14ac:dyDescent="0.25"/>
    <row r="272775" x14ac:dyDescent="0.25"/>
    <row r="272776" x14ac:dyDescent="0.25"/>
    <row r="272777" x14ac:dyDescent="0.25"/>
    <row r="272778" x14ac:dyDescent="0.25"/>
    <row r="272779" x14ac:dyDescent="0.25"/>
    <row r="272780" x14ac:dyDescent="0.25"/>
    <row r="272781" x14ac:dyDescent="0.25"/>
    <row r="272782" x14ac:dyDescent="0.25"/>
    <row r="272783" x14ac:dyDescent="0.25"/>
    <row r="272784" x14ac:dyDescent="0.25"/>
    <row r="272785" x14ac:dyDescent="0.25"/>
    <row r="272786" x14ac:dyDescent="0.25"/>
    <row r="272787" x14ac:dyDescent="0.25"/>
    <row r="272788" x14ac:dyDescent="0.25"/>
    <row r="272789" x14ac:dyDescent="0.25"/>
    <row r="272790" x14ac:dyDescent="0.25"/>
    <row r="272791" x14ac:dyDescent="0.25"/>
    <row r="272792" x14ac:dyDescent="0.25"/>
    <row r="272793" x14ac:dyDescent="0.25"/>
    <row r="272794" x14ac:dyDescent="0.25"/>
    <row r="272795" x14ac:dyDescent="0.25"/>
    <row r="272796" x14ac:dyDescent="0.25"/>
    <row r="272797" x14ac:dyDescent="0.25"/>
    <row r="272798" x14ac:dyDescent="0.25"/>
    <row r="272799" x14ac:dyDescent="0.25"/>
    <row r="272800" x14ac:dyDescent="0.25"/>
    <row r="272801" x14ac:dyDescent="0.25"/>
    <row r="272802" x14ac:dyDescent="0.25"/>
    <row r="272803" x14ac:dyDescent="0.25"/>
    <row r="272804" x14ac:dyDescent="0.25"/>
    <row r="272805" x14ac:dyDescent="0.25"/>
    <row r="272806" x14ac:dyDescent="0.25"/>
    <row r="272807" x14ac:dyDescent="0.25"/>
    <row r="272808" x14ac:dyDescent="0.25"/>
    <row r="272809" x14ac:dyDescent="0.25"/>
    <row r="272810" x14ac:dyDescent="0.25"/>
    <row r="272811" x14ac:dyDescent="0.25"/>
    <row r="272812" x14ac:dyDescent="0.25"/>
    <row r="272813" x14ac:dyDescent="0.25"/>
    <row r="272814" x14ac:dyDescent="0.25"/>
    <row r="272815" x14ac:dyDescent="0.25"/>
    <row r="272816" x14ac:dyDescent="0.25"/>
    <row r="272817" x14ac:dyDescent="0.25"/>
    <row r="272818" x14ac:dyDescent="0.25"/>
    <row r="272819" x14ac:dyDescent="0.25"/>
    <row r="272820" x14ac:dyDescent="0.25"/>
    <row r="272821" x14ac:dyDescent="0.25"/>
    <row r="272822" x14ac:dyDescent="0.25"/>
    <row r="272823" x14ac:dyDescent="0.25"/>
    <row r="272824" x14ac:dyDescent="0.25"/>
    <row r="272825" x14ac:dyDescent="0.25"/>
    <row r="272826" x14ac:dyDescent="0.25"/>
    <row r="272827" x14ac:dyDescent="0.25"/>
    <row r="272828" x14ac:dyDescent="0.25"/>
    <row r="272829" x14ac:dyDescent="0.25"/>
    <row r="272830" x14ac:dyDescent="0.25"/>
    <row r="272831" x14ac:dyDescent="0.25"/>
    <row r="272832" x14ac:dyDescent="0.25"/>
    <row r="272833" x14ac:dyDescent="0.25"/>
    <row r="272834" x14ac:dyDescent="0.25"/>
    <row r="272835" x14ac:dyDescent="0.25"/>
    <row r="272836" x14ac:dyDescent="0.25"/>
    <row r="272837" x14ac:dyDescent="0.25"/>
    <row r="272838" x14ac:dyDescent="0.25"/>
    <row r="272839" x14ac:dyDescent="0.25"/>
    <row r="272840" x14ac:dyDescent="0.25"/>
    <row r="272841" x14ac:dyDescent="0.25"/>
    <row r="272842" x14ac:dyDescent="0.25"/>
    <row r="272843" x14ac:dyDescent="0.25"/>
    <row r="272844" x14ac:dyDescent="0.25"/>
    <row r="272845" x14ac:dyDescent="0.25"/>
    <row r="272846" x14ac:dyDescent="0.25"/>
    <row r="272847" x14ac:dyDescent="0.25"/>
    <row r="272848" x14ac:dyDescent="0.25"/>
    <row r="272849" x14ac:dyDescent="0.25"/>
    <row r="272850" x14ac:dyDescent="0.25"/>
    <row r="272851" x14ac:dyDescent="0.25"/>
    <row r="272852" x14ac:dyDescent="0.25"/>
    <row r="272853" x14ac:dyDescent="0.25"/>
    <row r="272854" x14ac:dyDescent="0.25"/>
    <row r="272855" x14ac:dyDescent="0.25"/>
    <row r="272856" x14ac:dyDescent="0.25"/>
    <row r="272857" x14ac:dyDescent="0.25"/>
    <row r="272858" x14ac:dyDescent="0.25"/>
    <row r="272859" x14ac:dyDescent="0.25"/>
    <row r="272860" x14ac:dyDescent="0.25"/>
    <row r="272861" x14ac:dyDescent="0.25"/>
    <row r="272862" x14ac:dyDescent="0.25"/>
    <row r="272863" x14ac:dyDescent="0.25"/>
    <row r="272864" x14ac:dyDescent="0.25"/>
    <row r="272865" x14ac:dyDescent="0.25"/>
    <row r="272866" x14ac:dyDescent="0.25"/>
    <row r="272867" x14ac:dyDescent="0.25"/>
    <row r="272868" x14ac:dyDescent="0.25"/>
    <row r="272869" x14ac:dyDescent="0.25"/>
    <row r="272870" x14ac:dyDescent="0.25"/>
    <row r="272871" x14ac:dyDescent="0.25"/>
    <row r="272872" x14ac:dyDescent="0.25"/>
    <row r="272873" x14ac:dyDescent="0.25"/>
    <row r="272874" x14ac:dyDescent="0.25"/>
    <row r="272875" x14ac:dyDescent="0.25"/>
    <row r="272876" x14ac:dyDescent="0.25"/>
    <row r="272877" x14ac:dyDescent="0.25"/>
    <row r="272878" x14ac:dyDescent="0.25"/>
    <row r="272879" x14ac:dyDescent="0.25"/>
    <row r="272880" x14ac:dyDescent="0.25"/>
    <row r="272881" x14ac:dyDescent="0.25"/>
    <row r="272882" x14ac:dyDescent="0.25"/>
    <row r="272883" x14ac:dyDescent="0.25"/>
    <row r="272884" x14ac:dyDescent="0.25"/>
    <row r="272885" x14ac:dyDescent="0.25"/>
    <row r="272886" x14ac:dyDescent="0.25"/>
    <row r="272887" x14ac:dyDescent="0.25"/>
    <row r="272888" x14ac:dyDescent="0.25"/>
    <row r="272889" x14ac:dyDescent="0.25"/>
    <row r="272890" x14ac:dyDescent="0.25"/>
    <row r="272891" x14ac:dyDescent="0.25"/>
    <row r="272892" x14ac:dyDescent="0.25"/>
    <row r="272893" x14ac:dyDescent="0.25"/>
    <row r="272894" x14ac:dyDescent="0.25"/>
    <row r="272895" x14ac:dyDescent="0.25"/>
    <row r="272896" x14ac:dyDescent="0.25"/>
    <row r="272897" x14ac:dyDescent="0.25"/>
    <row r="272898" x14ac:dyDescent="0.25"/>
    <row r="272899" x14ac:dyDescent="0.25"/>
    <row r="272900" x14ac:dyDescent="0.25"/>
    <row r="272901" x14ac:dyDescent="0.25"/>
    <row r="272902" x14ac:dyDescent="0.25"/>
    <row r="272903" x14ac:dyDescent="0.25"/>
    <row r="272904" x14ac:dyDescent="0.25"/>
    <row r="272905" x14ac:dyDescent="0.25"/>
    <row r="272906" x14ac:dyDescent="0.25"/>
    <row r="272907" x14ac:dyDescent="0.25"/>
    <row r="272908" x14ac:dyDescent="0.25"/>
    <row r="272909" x14ac:dyDescent="0.25"/>
    <row r="272910" x14ac:dyDescent="0.25"/>
    <row r="272911" x14ac:dyDescent="0.25"/>
    <row r="272912" x14ac:dyDescent="0.25"/>
    <row r="272913" x14ac:dyDescent="0.25"/>
    <row r="272914" x14ac:dyDescent="0.25"/>
    <row r="272915" x14ac:dyDescent="0.25"/>
    <row r="272916" x14ac:dyDescent="0.25"/>
    <row r="272917" x14ac:dyDescent="0.25"/>
    <row r="272918" x14ac:dyDescent="0.25"/>
    <row r="272919" x14ac:dyDescent="0.25"/>
    <row r="272920" x14ac:dyDescent="0.25"/>
    <row r="272921" x14ac:dyDescent="0.25"/>
    <row r="272922" x14ac:dyDescent="0.25"/>
    <row r="272923" x14ac:dyDescent="0.25"/>
    <row r="272924" x14ac:dyDescent="0.25"/>
    <row r="272925" x14ac:dyDescent="0.25"/>
    <row r="272926" x14ac:dyDescent="0.25"/>
    <row r="272927" x14ac:dyDescent="0.25"/>
    <row r="272928" x14ac:dyDescent="0.25"/>
    <row r="272929" x14ac:dyDescent="0.25"/>
    <row r="272930" x14ac:dyDescent="0.25"/>
    <row r="272931" x14ac:dyDescent="0.25"/>
    <row r="272932" x14ac:dyDescent="0.25"/>
    <row r="272933" x14ac:dyDescent="0.25"/>
    <row r="272934" x14ac:dyDescent="0.25"/>
    <row r="272935" x14ac:dyDescent="0.25"/>
    <row r="272936" x14ac:dyDescent="0.25"/>
    <row r="272937" x14ac:dyDescent="0.25"/>
    <row r="272938" x14ac:dyDescent="0.25"/>
    <row r="272939" x14ac:dyDescent="0.25"/>
    <row r="272940" x14ac:dyDescent="0.25"/>
    <row r="272941" x14ac:dyDescent="0.25"/>
    <row r="272942" x14ac:dyDescent="0.25"/>
    <row r="272943" x14ac:dyDescent="0.25"/>
    <row r="272944" x14ac:dyDescent="0.25"/>
    <row r="272945" x14ac:dyDescent="0.25"/>
    <row r="272946" x14ac:dyDescent="0.25"/>
    <row r="272947" x14ac:dyDescent="0.25"/>
    <row r="272948" x14ac:dyDescent="0.25"/>
    <row r="272949" x14ac:dyDescent="0.25"/>
    <row r="272950" x14ac:dyDescent="0.25"/>
    <row r="272951" x14ac:dyDescent="0.25"/>
    <row r="272952" x14ac:dyDescent="0.25"/>
    <row r="272953" x14ac:dyDescent="0.25"/>
    <row r="272954" x14ac:dyDescent="0.25"/>
    <row r="272955" x14ac:dyDescent="0.25"/>
    <row r="272956" x14ac:dyDescent="0.25"/>
    <row r="272957" x14ac:dyDescent="0.25"/>
    <row r="272958" x14ac:dyDescent="0.25"/>
    <row r="272959" x14ac:dyDescent="0.25"/>
    <row r="272960" x14ac:dyDescent="0.25"/>
    <row r="272961" x14ac:dyDescent="0.25"/>
    <row r="272962" x14ac:dyDescent="0.25"/>
    <row r="272963" x14ac:dyDescent="0.25"/>
    <row r="272964" x14ac:dyDescent="0.25"/>
    <row r="272965" x14ac:dyDescent="0.25"/>
    <row r="272966" x14ac:dyDescent="0.25"/>
    <row r="272967" x14ac:dyDescent="0.25"/>
    <row r="272968" x14ac:dyDescent="0.25"/>
    <row r="272969" x14ac:dyDescent="0.25"/>
    <row r="272970" x14ac:dyDescent="0.25"/>
    <row r="272971" x14ac:dyDescent="0.25"/>
    <row r="272972" x14ac:dyDescent="0.25"/>
    <row r="272973" x14ac:dyDescent="0.25"/>
    <row r="272974" x14ac:dyDescent="0.25"/>
    <row r="272975" x14ac:dyDescent="0.25"/>
    <row r="272976" x14ac:dyDescent="0.25"/>
    <row r="272977" x14ac:dyDescent="0.25"/>
    <row r="272978" x14ac:dyDescent="0.25"/>
    <row r="272979" x14ac:dyDescent="0.25"/>
    <row r="272980" x14ac:dyDescent="0.25"/>
    <row r="272981" x14ac:dyDescent="0.25"/>
    <row r="272982" x14ac:dyDescent="0.25"/>
    <row r="272983" x14ac:dyDescent="0.25"/>
    <row r="272984" x14ac:dyDescent="0.25"/>
    <row r="272985" x14ac:dyDescent="0.25"/>
    <row r="272986" x14ac:dyDescent="0.25"/>
    <row r="272987" x14ac:dyDescent="0.25"/>
    <row r="272988" x14ac:dyDescent="0.25"/>
    <row r="272989" x14ac:dyDescent="0.25"/>
    <row r="272990" x14ac:dyDescent="0.25"/>
    <row r="272991" x14ac:dyDescent="0.25"/>
    <row r="272992" x14ac:dyDescent="0.25"/>
    <row r="272993" x14ac:dyDescent="0.25"/>
    <row r="272994" x14ac:dyDescent="0.25"/>
    <row r="272995" x14ac:dyDescent="0.25"/>
    <row r="272996" x14ac:dyDescent="0.25"/>
    <row r="272997" x14ac:dyDescent="0.25"/>
    <row r="272998" x14ac:dyDescent="0.25"/>
    <row r="272999" x14ac:dyDescent="0.25"/>
    <row r="273000" x14ac:dyDescent="0.25"/>
    <row r="273001" x14ac:dyDescent="0.25"/>
    <row r="273002" x14ac:dyDescent="0.25"/>
    <row r="273003" x14ac:dyDescent="0.25"/>
    <row r="273004" x14ac:dyDescent="0.25"/>
    <row r="273005" x14ac:dyDescent="0.25"/>
    <row r="273006" x14ac:dyDescent="0.25"/>
    <row r="273007" x14ac:dyDescent="0.25"/>
    <row r="273008" x14ac:dyDescent="0.25"/>
    <row r="273009" x14ac:dyDescent="0.25"/>
    <row r="273010" x14ac:dyDescent="0.25"/>
    <row r="273011" x14ac:dyDescent="0.25"/>
    <row r="273012" x14ac:dyDescent="0.25"/>
    <row r="273013" x14ac:dyDescent="0.25"/>
    <row r="273014" x14ac:dyDescent="0.25"/>
    <row r="273015" x14ac:dyDescent="0.25"/>
    <row r="273016" x14ac:dyDescent="0.25"/>
    <row r="273017" x14ac:dyDescent="0.25"/>
    <row r="273018" x14ac:dyDescent="0.25"/>
    <row r="273019" x14ac:dyDescent="0.25"/>
    <row r="273020" x14ac:dyDescent="0.25"/>
    <row r="273021" x14ac:dyDescent="0.25"/>
    <row r="273022" x14ac:dyDescent="0.25"/>
    <row r="273023" x14ac:dyDescent="0.25"/>
    <row r="273024" x14ac:dyDescent="0.25"/>
    <row r="273025" x14ac:dyDescent="0.25"/>
    <row r="273026" x14ac:dyDescent="0.25"/>
    <row r="273027" x14ac:dyDescent="0.25"/>
    <row r="273028" x14ac:dyDescent="0.25"/>
    <row r="273029" x14ac:dyDescent="0.25"/>
    <row r="273030" x14ac:dyDescent="0.25"/>
    <row r="273031" x14ac:dyDescent="0.25"/>
    <row r="273032" x14ac:dyDescent="0.25"/>
    <row r="273033" x14ac:dyDescent="0.25"/>
    <row r="273034" x14ac:dyDescent="0.25"/>
    <row r="273035" x14ac:dyDescent="0.25"/>
    <row r="273036" x14ac:dyDescent="0.25"/>
    <row r="273037" x14ac:dyDescent="0.25"/>
    <row r="273038" x14ac:dyDescent="0.25"/>
    <row r="273039" x14ac:dyDescent="0.25"/>
    <row r="273040" x14ac:dyDescent="0.25"/>
    <row r="273041" x14ac:dyDescent="0.25"/>
    <row r="273042" x14ac:dyDescent="0.25"/>
    <row r="273043" x14ac:dyDescent="0.25"/>
    <row r="273044" x14ac:dyDescent="0.25"/>
    <row r="273045" x14ac:dyDescent="0.25"/>
    <row r="273046" x14ac:dyDescent="0.25"/>
    <row r="273047" x14ac:dyDescent="0.25"/>
    <row r="273048" x14ac:dyDescent="0.25"/>
    <row r="273049" x14ac:dyDescent="0.25"/>
    <row r="273050" x14ac:dyDescent="0.25"/>
    <row r="273051" x14ac:dyDescent="0.25"/>
    <row r="273052" x14ac:dyDescent="0.25"/>
    <row r="273053" x14ac:dyDescent="0.25"/>
    <row r="273054" x14ac:dyDescent="0.25"/>
    <row r="273055" x14ac:dyDescent="0.25"/>
    <row r="273056" x14ac:dyDescent="0.25"/>
    <row r="273057" x14ac:dyDescent="0.25"/>
    <row r="273058" x14ac:dyDescent="0.25"/>
    <row r="273059" x14ac:dyDescent="0.25"/>
    <row r="273060" x14ac:dyDescent="0.25"/>
    <row r="273061" x14ac:dyDescent="0.25"/>
    <row r="273062" x14ac:dyDescent="0.25"/>
    <row r="273063" x14ac:dyDescent="0.25"/>
    <row r="273064" x14ac:dyDescent="0.25"/>
    <row r="273065" x14ac:dyDescent="0.25"/>
    <row r="273066" x14ac:dyDescent="0.25"/>
    <row r="273067" x14ac:dyDescent="0.25"/>
    <row r="273068" x14ac:dyDescent="0.25"/>
    <row r="273069" x14ac:dyDescent="0.25"/>
    <row r="273070" x14ac:dyDescent="0.25"/>
    <row r="273071" x14ac:dyDescent="0.25"/>
    <row r="273072" x14ac:dyDescent="0.25"/>
    <row r="273073" x14ac:dyDescent="0.25"/>
    <row r="273074" x14ac:dyDescent="0.25"/>
    <row r="273075" x14ac:dyDescent="0.25"/>
    <row r="273076" x14ac:dyDescent="0.25"/>
    <row r="273077" x14ac:dyDescent="0.25"/>
    <row r="273078" x14ac:dyDescent="0.25"/>
    <row r="273079" x14ac:dyDescent="0.25"/>
    <row r="273080" x14ac:dyDescent="0.25"/>
    <row r="273081" x14ac:dyDescent="0.25"/>
    <row r="273082" x14ac:dyDescent="0.25"/>
    <row r="273083" x14ac:dyDescent="0.25"/>
    <row r="273084" x14ac:dyDescent="0.25"/>
    <row r="273085" x14ac:dyDescent="0.25"/>
    <row r="273086" x14ac:dyDescent="0.25"/>
    <row r="273087" x14ac:dyDescent="0.25"/>
    <row r="273088" x14ac:dyDescent="0.25"/>
    <row r="273089" x14ac:dyDescent="0.25"/>
    <row r="273090" x14ac:dyDescent="0.25"/>
    <row r="273091" x14ac:dyDescent="0.25"/>
    <row r="273092" x14ac:dyDescent="0.25"/>
    <row r="273093" x14ac:dyDescent="0.25"/>
    <row r="273094" x14ac:dyDescent="0.25"/>
    <row r="273095" x14ac:dyDescent="0.25"/>
    <row r="273096" x14ac:dyDescent="0.25"/>
    <row r="273097" x14ac:dyDescent="0.25"/>
    <row r="273098" x14ac:dyDescent="0.25"/>
    <row r="273099" x14ac:dyDescent="0.25"/>
    <row r="273100" x14ac:dyDescent="0.25"/>
    <row r="273101" x14ac:dyDescent="0.25"/>
    <row r="273102" x14ac:dyDescent="0.25"/>
    <row r="273103" x14ac:dyDescent="0.25"/>
    <row r="273104" x14ac:dyDescent="0.25"/>
    <row r="273105" x14ac:dyDescent="0.25"/>
    <row r="273106" x14ac:dyDescent="0.25"/>
    <row r="273107" x14ac:dyDescent="0.25"/>
    <row r="273108" x14ac:dyDescent="0.25"/>
    <row r="273109" x14ac:dyDescent="0.25"/>
    <row r="273110" x14ac:dyDescent="0.25"/>
    <row r="273111" x14ac:dyDescent="0.25"/>
    <row r="273112" x14ac:dyDescent="0.25"/>
    <row r="273113" x14ac:dyDescent="0.25"/>
    <row r="273114" x14ac:dyDescent="0.25"/>
    <row r="273115" x14ac:dyDescent="0.25"/>
    <row r="273116" x14ac:dyDescent="0.25"/>
    <row r="273117" x14ac:dyDescent="0.25"/>
    <row r="273118" x14ac:dyDescent="0.25"/>
    <row r="273119" x14ac:dyDescent="0.25"/>
    <row r="273120" x14ac:dyDescent="0.25"/>
    <row r="273121" x14ac:dyDescent="0.25"/>
    <row r="273122" x14ac:dyDescent="0.25"/>
    <row r="273123" x14ac:dyDescent="0.25"/>
    <row r="273124" x14ac:dyDescent="0.25"/>
    <row r="273125" x14ac:dyDescent="0.25"/>
    <row r="273126" x14ac:dyDescent="0.25"/>
    <row r="273127" x14ac:dyDescent="0.25"/>
    <row r="273128" x14ac:dyDescent="0.25"/>
    <row r="273129" x14ac:dyDescent="0.25"/>
    <row r="273130" x14ac:dyDescent="0.25"/>
    <row r="273131" x14ac:dyDescent="0.25"/>
    <row r="273132" x14ac:dyDescent="0.25"/>
    <row r="273133" x14ac:dyDescent="0.25"/>
    <row r="273134" x14ac:dyDescent="0.25"/>
    <row r="273135" x14ac:dyDescent="0.25"/>
    <row r="273136" x14ac:dyDescent="0.25"/>
    <row r="273137" x14ac:dyDescent="0.25"/>
    <row r="273138" x14ac:dyDescent="0.25"/>
    <row r="273139" x14ac:dyDescent="0.25"/>
    <row r="273140" x14ac:dyDescent="0.25"/>
    <row r="273141" x14ac:dyDescent="0.25"/>
    <row r="273142" x14ac:dyDescent="0.25"/>
    <row r="273143" x14ac:dyDescent="0.25"/>
    <row r="273144" x14ac:dyDescent="0.25"/>
    <row r="273145" x14ac:dyDescent="0.25"/>
    <row r="273146" x14ac:dyDescent="0.25"/>
    <row r="273147" x14ac:dyDescent="0.25"/>
    <row r="273148" x14ac:dyDescent="0.25"/>
    <row r="273149" x14ac:dyDescent="0.25"/>
    <row r="273150" x14ac:dyDescent="0.25"/>
    <row r="273151" x14ac:dyDescent="0.25"/>
    <row r="273152" x14ac:dyDescent="0.25"/>
    <row r="273153" x14ac:dyDescent="0.25"/>
    <row r="273154" x14ac:dyDescent="0.25"/>
    <row r="273155" x14ac:dyDescent="0.25"/>
    <row r="273156" x14ac:dyDescent="0.25"/>
    <row r="273157" x14ac:dyDescent="0.25"/>
    <row r="273158" x14ac:dyDescent="0.25"/>
    <row r="273159" x14ac:dyDescent="0.25"/>
    <row r="273160" x14ac:dyDescent="0.25"/>
    <row r="273161" x14ac:dyDescent="0.25"/>
    <row r="273162" x14ac:dyDescent="0.25"/>
    <row r="273163" x14ac:dyDescent="0.25"/>
    <row r="273164" x14ac:dyDescent="0.25"/>
    <row r="273165" x14ac:dyDescent="0.25"/>
    <row r="273166" x14ac:dyDescent="0.25"/>
    <row r="273167" x14ac:dyDescent="0.25"/>
    <row r="273168" x14ac:dyDescent="0.25"/>
    <row r="273169" x14ac:dyDescent="0.25"/>
    <row r="273170" x14ac:dyDescent="0.25"/>
    <row r="273171" x14ac:dyDescent="0.25"/>
    <row r="273172" x14ac:dyDescent="0.25"/>
    <row r="273173" x14ac:dyDescent="0.25"/>
    <row r="273174" x14ac:dyDescent="0.25"/>
    <row r="273175" x14ac:dyDescent="0.25"/>
    <row r="273176" x14ac:dyDescent="0.25"/>
    <row r="273177" x14ac:dyDescent="0.25"/>
    <row r="273178" x14ac:dyDescent="0.25"/>
    <row r="273179" x14ac:dyDescent="0.25"/>
    <row r="273180" x14ac:dyDescent="0.25"/>
    <row r="273181" x14ac:dyDescent="0.25"/>
    <row r="273182" x14ac:dyDescent="0.25"/>
    <row r="273183" x14ac:dyDescent="0.25"/>
    <row r="273184" x14ac:dyDescent="0.25"/>
    <row r="273185" x14ac:dyDescent="0.25"/>
    <row r="273186" x14ac:dyDescent="0.25"/>
    <row r="273187" x14ac:dyDescent="0.25"/>
    <row r="273188" x14ac:dyDescent="0.25"/>
    <row r="273189" x14ac:dyDescent="0.25"/>
    <row r="273190" x14ac:dyDescent="0.25"/>
    <row r="273191" x14ac:dyDescent="0.25"/>
    <row r="273192" x14ac:dyDescent="0.25"/>
    <row r="273193" x14ac:dyDescent="0.25"/>
    <row r="273194" x14ac:dyDescent="0.25"/>
    <row r="273195" x14ac:dyDescent="0.25"/>
    <row r="273196" x14ac:dyDescent="0.25"/>
    <row r="273197" x14ac:dyDescent="0.25"/>
    <row r="273198" x14ac:dyDescent="0.25"/>
    <row r="273199" x14ac:dyDescent="0.25"/>
    <row r="273200" x14ac:dyDescent="0.25"/>
    <row r="273201" x14ac:dyDescent="0.25"/>
    <row r="273202" x14ac:dyDescent="0.25"/>
    <row r="273203" x14ac:dyDescent="0.25"/>
    <row r="273204" x14ac:dyDescent="0.25"/>
    <row r="273205" x14ac:dyDescent="0.25"/>
    <row r="273206" x14ac:dyDescent="0.25"/>
    <row r="273207" x14ac:dyDescent="0.25"/>
    <row r="273208" x14ac:dyDescent="0.25"/>
    <row r="273209" x14ac:dyDescent="0.25"/>
    <row r="273210" x14ac:dyDescent="0.25"/>
    <row r="273211" x14ac:dyDescent="0.25"/>
    <row r="273212" x14ac:dyDescent="0.25"/>
    <row r="273213" x14ac:dyDescent="0.25"/>
    <row r="273214" x14ac:dyDescent="0.25"/>
    <row r="273215" x14ac:dyDescent="0.25"/>
    <row r="273216" x14ac:dyDescent="0.25"/>
    <row r="273217" x14ac:dyDescent="0.25"/>
    <row r="273218" x14ac:dyDescent="0.25"/>
    <row r="273219" x14ac:dyDescent="0.25"/>
    <row r="273220" x14ac:dyDescent="0.25"/>
    <row r="273221" x14ac:dyDescent="0.25"/>
    <row r="273222" x14ac:dyDescent="0.25"/>
    <row r="273223" x14ac:dyDescent="0.25"/>
    <row r="273224" x14ac:dyDescent="0.25"/>
    <row r="273225" x14ac:dyDescent="0.25"/>
    <row r="273226" x14ac:dyDescent="0.25"/>
    <row r="273227" x14ac:dyDescent="0.25"/>
    <row r="273228" x14ac:dyDescent="0.25"/>
    <row r="273229" x14ac:dyDescent="0.25"/>
    <row r="273230" x14ac:dyDescent="0.25"/>
    <row r="273231" x14ac:dyDescent="0.25"/>
    <row r="273232" x14ac:dyDescent="0.25"/>
    <row r="273233" x14ac:dyDescent="0.25"/>
    <row r="273234" x14ac:dyDescent="0.25"/>
    <row r="273235" x14ac:dyDescent="0.25"/>
    <row r="273236" x14ac:dyDescent="0.25"/>
    <row r="273237" x14ac:dyDescent="0.25"/>
    <row r="273238" x14ac:dyDescent="0.25"/>
    <row r="273239" x14ac:dyDescent="0.25"/>
    <row r="273240" x14ac:dyDescent="0.25"/>
    <row r="273241" x14ac:dyDescent="0.25"/>
    <row r="273242" x14ac:dyDescent="0.25"/>
    <row r="273243" x14ac:dyDescent="0.25"/>
    <row r="273244" x14ac:dyDescent="0.25"/>
    <row r="273245" x14ac:dyDescent="0.25"/>
    <row r="273246" x14ac:dyDescent="0.25"/>
    <row r="273247" x14ac:dyDescent="0.25"/>
    <row r="273248" x14ac:dyDescent="0.25"/>
    <row r="273249" x14ac:dyDescent="0.25"/>
    <row r="273250" x14ac:dyDescent="0.25"/>
    <row r="273251" x14ac:dyDescent="0.25"/>
    <row r="273252" x14ac:dyDescent="0.25"/>
    <row r="273253" x14ac:dyDescent="0.25"/>
    <row r="273254" x14ac:dyDescent="0.25"/>
    <row r="273255" x14ac:dyDescent="0.25"/>
    <row r="273256" x14ac:dyDescent="0.25"/>
    <row r="273257" x14ac:dyDescent="0.25"/>
    <row r="273258" x14ac:dyDescent="0.25"/>
    <row r="273259" x14ac:dyDescent="0.25"/>
    <row r="273260" x14ac:dyDescent="0.25"/>
    <row r="273261" x14ac:dyDescent="0.25"/>
    <row r="273262" x14ac:dyDescent="0.25"/>
    <row r="273263" x14ac:dyDescent="0.25"/>
    <row r="273264" x14ac:dyDescent="0.25"/>
    <row r="273265" x14ac:dyDescent="0.25"/>
    <row r="273266" x14ac:dyDescent="0.25"/>
    <row r="273267" x14ac:dyDescent="0.25"/>
    <row r="273268" x14ac:dyDescent="0.25"/>
    <row r="273269" x14ac:dyDescent="0.25"/>
    <row r="273270" x14ac:dyDescent="0.25"/>
    <row r="273271" x14ac:dyDescent="0.25"/>
    <row r="273272" x14ac:dyDescent="0.25"/>
    <row r="273273" x14ac:dyDescent="0.25"/>
    <row r="273274" x14ac:dyDescent="0.25"/>
    <row r="273275" x14ac:dyDescent="0.25"/>
    <row r="273276" x14ac:dyDescent="0.25"/>
    <row r="273277" x14ac:dyDescent="0.25"/>
    <row r="273278" x14ac:dyDescent="0.25"/>
    <row r="273279" x14ac:dyDescent="0.25"/>
    <row r="273280" x14ac:dyDescent="0.25"/>
    <row r="273281" x14ac:dyDescent="0.25"/>
    <row r="273282" x14ac:dyDescent="0.25"/>
    <row r="273283" x14ac:dyDescent="0.25"/>
    <row r="273284" x14ac:dyDescent="0.25"/>
    <row r="273285" x14ac:dyDescent="0.25"/>
    <row r="273286" x14ac:dyDescent="0.25"/>
    <row r="273287" x14ac:dyDescent="0.25"/>
    <row r="273288" x14ac:dyDescent="0.25"/>
    <row r="273289" x14ac:dyDescent="0.25"/>
    <row r="273290" x14ac:dyDescent="0.25"/>
    <row r="273291" x14ac:dyDescent="0.25"/>
    <row r="273292" x14ac:dyDescent="0.25"/>
    <row r="273293" x14ac:dyDescent="0.25"/>
    <row r="273294" x14ac:dyDescent="0.25"/>
    <row r="273295" x14ac:dyDescent="0.25"/>
    <row r="273296" x14ac:dyDescent="0.25"/>
    <row r="273297" x14ac:dyDescent="0.25"/>
    <row r="273298" x14ac:dyDescent="0.25"/>
    <row r="273299" x14ac:dyDescent="0.25"/>
    <row r="273300" x14ac:dyDescent="0.25"/>
    <row r="273301" x14ac:dyDescent="0.25"/>
    <row r="273302" x14ac:dyDescent="0.25"/>
    <row r="273303" x14ac:dyDescent="0.25"/>
    <row r="273304" x14ac:dyDescent="0.25"/>
    <row r="273305" x14ac:dyDescent="0.25"/>
    <row r="273306" x14ac:dyDescent="0.25"/>
    <row r="273307" x14ac:dyDescent="0.25"/>
    <row r="273308" x14ac:dyDescent="0.25"/>
    <row r="273309" x14ac:dyDescent="0.25"/>
    <row r="273310" x14ac:dyDescent="0.25"/>
    <row r="273311" x14ac:dyDescent="0.25"/>
    <row r="273312" x14ac:dyDescent="0.25"/>
    <row r="273313" x14ac:dyDescent="0.25"/>
    <row r="273314" x14ac:dyDescent="0.25"/>
    <row r="273315" x14ac:dyDescent="0.25"/>
    <row r="273316" x14ac:dyDescent="0.25"/>
    <row r="273317" x14ac:dyDescent="0.25"/>
    <row r="273318" x14ac:dyDescent="0.25"/>
    <row r="273319" x14ac:dyDescent="0.25"/>
    <row r="273320" x14ac:dyDescent="0.25"/>
    <row r="273321" x14ac:dyDescent="0.25"/>
    <row r="273322" x14ac:dyDescent="0.25"/>
    <row r="273323" x14ac:dyDescent="0.25"/>
    <row r="273324" x14ac:dyDescent="0.25"/>
    <row r="273325" x14ac:dyDescent="0.25"/>
    <row r="273326" x14ac:dyDescent="0.25"/>
    <row r="273327" x14ac:dyDescent="0.25"/>
    <row r="273328" x14ac:dyDescent="0.25"/>
    <row r="273329" x14ac:dyDescent="0.25"/>
    <row r="273330" x14ac:dyDescent="0.25"/>
    <row r="273331" x14ac:dyDescent="0.25"/>
    <row r="273332" x14ac:dyDescent="0.25"/>
    <row r="273333" x14ac:dyDescent="0.25"/>
    <row r="273334" x14ac:dyDescent="0.25"/>
    <row r="273335" x14ac:dyDescent="0.25"/>
    <row r="273336" x14ac:dyDescent="0.25"/>
    <row r="273337" x14ac:dyDescent="0.25"/>
    <row r="273338" x14ac:dyDescent="0.25"/>
    <row r="273339" x14ac:dyDescent="0.25"/>
    <row r="273340" x14ac:dyDescent="0.25"/>
    <row r="273341" x14ac:dyDescent="0.25"/>
    <row r="273342" x14ac:dyDescent="0.25"/>
    <row r="273343" x14ac:dyDescent="0.25"/>
    <row r="273344" x14ac:dyDescent="0.25"/>
    <row r="273345" x14ac:dyDescent="0.25"/>
    <row r="273346" x14ac:dyDescent="0.25"/>
    <row r="273347" x14ac:dyDescent="0.25"/>
    <row r="273348" x14ac:dyDescent="0.25"/>
    <row r="273349" x14ac:dyDescent="0.25"/>
    <row r="273350" x14ac:dyDescent="0.25"/>
    <row r="273351" x14ac:dyDescent="0.25"/>
    <row r="273352" x14ac:dyDescent="0.25"/>
    <row r="273353" x14ac:dyDescent="0.25"/>
    <row r="273354" x14ac:dyDescent="0.25"/>
    <row r="273355" x14ac:dyDescent="0.25"/>
    <row r="273356" x14ac:dyDescent="0.25"/>
    <row r="273357" x14ac:dyDescent="0.25"/>
    <row r="273358" x14ac:dyDescent="0.25"/>
    <row r="273359" x14ac:dyDescent="0.25"/>
    <row r="273360" x14ac:dyDescent="0.25"/>
    <row r="273361" x14ac:dyDescent="0.25"/>
    <row r="273362" x14ac:dyDescent="0.25"/>
    <row r="273363" x14ac:dyDescent="0.25"/>
    <row r="273364" x14ac:dyDescent="0.25"/>
    <row r="273365" x14ac:dyDescent="0.25"/>
    <row r="273366" x14ac:dyDescent="0.25"/>
    <row r="273367" x14ac:dyDescent="0.25"/>
    <row r="273368" x14ac:dyDescent="0.25"/>
    <row r="273369" x14ac:dyDescent="0.25"/>
    <row r="273370" x14ac:dyDescent="0.25"/>
    <row r="273371" x14ac:dyDescent="0.25"/>
    <row r="273372" x14ac:dyDescent="0.25"/>
    <row r="273373" x14ac:dyDescent="0.25"/>
    <row r="273374" x14ac:dyDescent="0.25"/>
    <row r="273375" x14ac:dyDescent="0.25"/>
    <row r="273376" x14ac:dyDescent="0.25"/>
    <row r="273377" x14ac:dyDescent="0.25"/>
    <row r="273378" x14ac:dyDescent="0.25"/>
    <row r="273379" x14ac:dyDescent="0.25"/>
    <row r="273380" x14ac:dyDescent="0.25"/>
    <row r="273381" x14ac:dyDescent="0.25"/>
    <row r="273382" x14ac:dyDescent="0.25"/>
    <row r="273383" x14ac:dyDescent="0.25"/>
    <row r="273384" x14ac:dyDescent="0.25"/>
    <row r="273385" x14ac:dyDescent="0.25"/>
    <row r="273386" x14ac:dyDescent="0.25"/>
    <row r="273387" x14ac:dyDescent="0.25"/>
    <row r="273388" x14ac:dyDescent="0.25"/>
    <row r="273389" x14ac:dyDescent="0.25"/>
    <row r="273390" x14ac:dyDescent="0.25"/>
    <row r="273391" x14ac:dyDescent="0.25"/>
    <row r="273392" x14ac:dyDescent="0.25"/>
    <row r="273393" x14ac:dyDescent="0.25"/>
    <row r="273394" x14ac:dyDescent="0.25"/>
    <row r="273395" x14ac:dyDescent="0.25"/>
    <row r="273396" x14ac:dyDescent="0.25"/>
    <row r="273397" x14ac:dyDescent="0.25"/>
    <row r="273398" x14ac:dyDescent="0.25"/>
    <row r="273399" x14ac:dyDescent="0.25"/>
    <row r="273400" x14ac:dyDescent="0.25"/>
    <row r="273401" x14ac:dyDescent="0.25"/>
    <row r="273402" x14ac:dyDescent="0.25"/>
    <row r="273403" x14ac:dyDescent="0.25"/>
    <row r="273404" x14ac:dyDescent="0.25"/>
    <row r="273405" x14ac:dyDescent="0.25"/>
    <row r="273406" x14ac:dyDescent="0.25"/>
    <row r="273407" x14ac:dyDescent="0.25"/>
    <row r="273408" x14ac:dyDescent="0.25"/>
    <row r="273409" x14ac:dyDescent="0.25"/>
    <row r="273410" x14ac:dyDescent="0.25"/>
    <row r="273411" x14ac:dyDescent="0.25"/>
    <row r="273412" x14ac:dyDescent="0.25"/>
    <row r="273413" x14ac:dyDescent="0.25"/>
    <row r="273414" x14ac:dyDescent="0.25"/>
    <row r="273415" x14ac:dyDescent="0.25"/>
    <row r="273416" x14ac:dyDescent="0.25"/>
    <row r="273417" x14ac:dyDescent="0.25"/>
    <row r="273418" x14ac:dyDescent="0.25"/>
    <row r="273419" x14ac:dyDescent="0.25"/>
    <row r="273420" x14ac:dyDescent="0.25"/>
    <row r="273421" x14ac:dyDescent="0.25"/>
    <row r="273422" x14ac:dyDescent="0.25"/>
    <row r="273423" x14ac:dyDescent="0.25"/>
    <row r="273424" x14ac:dyDescent="0.25"/>
    <row r="273425" x14ac:dyDescent="0.25"/>
    <row r="273426" x14ac:dyDescent="0.25"/>
    <row r="273427" x14ac:dyDescent="0.25"/>
    <row r="273428" x14ac:dyDescent="0.25"/>
    <row r="273429" x14ac:dyDescent="0.25"/>
    <row r="273430" x14ac:dyDescent="0.25"/>
    <row r="273431" x14ac:dyDescent="0.25"/>
    <row r="273432" x14ac:dyDescent="0.25"/>
    <row r="273433" x14ac:dyDescent="0.25"/>
    <row r="273434" x14ac:dyDescent="0.25"/>
    <row r="273435" x14ac:dyDescent="0.25"/>
    <row r="273436" x14ac:dyDescent="0.25"/>
    <row r="273437" x14ac:dyDescent="0.25"/>
    <row r="273438" x14ac:dyDescent="0.25"/>
    <row r="273439" x14ac:dyDescent="0.25"/>
    <row r="273440" x14ac:dyDescent="0.25"/>
    <row r="273441" x14ac:dyDescent="0.25"/>
    <row r="273442" x14ac:dyDescent="0.25"/>
    <row r="273443" x14ac:dyDescent="0.25"/>
    <row r="273444" x14ac:dyDescent="0.25"/>
    <row r="273445" x14ac:dyDescent="0.25"/>
    <row r="273446" x14ac:dyDescent="0.25"/>
    <row r="273447" x14ac:dyDescent="0.25"/>
    <row r="273448" x14ac:dyDescent="0.25"/>
    <row r="273449" x14ac:dyDescent="0.25"/>
    <row r="273450" x14ac:dyDescent="0.25"/>
    <row r="273451" x14ac:dyDescent="0.25"/>
    <row r="273452" x14ac:dyDescent="0.25"/>
    <row r="273453" x14ac:dyDescent="0.25"/>
    <row r="273454" x14ac:dyDescent="0.25"/>
    <row r="273455" x14ac:dyDescent="0.25"/>
    <row r="273456" x14ac:dyDescent="0.25"/>
    <row r="273457" x14ac:dyDescent="0.25"/>
    <row r="273458" x14ac:dyDescent="0.25"/>
    <row r="273459" x14ac:dyDescent="0.25"/>
    <row r="273460" x14ac:dyDescent="0.25"/>
    <row r="273461" x14ac:dyDescent="0.25"/>
    <row r="273462" x14ac:dyDescent="0.25"/>
    <row r="273463" x14ac:dyDescent="0.25"/>
    <row r="273464" x14ac:dyDescent="0.25"/>
    <row r="273465" x14ac:dyDescent="0.25"/>
    <row r="273466" x14ac:dyDescent="0.25"/>
    <row r="273467" x14ac:dyDescent="0.25"/>
    <row r="273468" x14ac:dyDescent="0.25"/>
    <row r="273469" x14ac:dyDescent="0.25"/>
    <row r="273470" x14ac:dyDescent="0.25"/>
    <row r="273471" x14ac:dyDescent="0.25"/>
    <row r="273472" x14ac:dyDescent="0.25"/>
    <row r="273473" x14ac:dyDescent="0.25"/>
    <row r="273474" x14ac:dyDescent="0.25"/>
    <row r="273475" x14ac:dyDescent="0.25"/>
    <row r="273476" x14ac:dyDescent="0.25"/>
    <row r="273477" x14ac:dyDescent="0.25"/>
    <row r="273478" x14ac:dyDescent="0.25"/>
    <row r="273479" x14ac:dyDescent="0.25"/>
    <row r="273480" x14ac:dyDescent="0.25"/>
    <row r="273481" x14ac:dyDescent="0.25"/>
    <row r="273482" x14ac:dyDescent="0.25"/>
    <row r="273483" x14ac:dyDescent="0.25"/>
    <row r="273484" x14ac:dyDescent="0.25"/>
    <row r="273485" x14ac:dyDescent="0.25"/>
    <row r="273486" x14ac:dyDescent="0.25"/>
    <row r="273487" x14ac:dyDescent="0.25"/>
    <row r="273488" x14ac:dyDescent="0.25"/>
    <row r="273489" x14ac:dyDescent="0.25"/>
    <row r="273490" x14ac:dyDescent="0.25"/>
    <row r="273491" x14ac:dyDescent="0.25"/>
    <row r="273492" x14ac:dyDescent="0.25"/>
    <row r="273493" x14ac:dyDescent="0.25"/>
    <row r="273494" x14ac:dyDescent="0.25"/>
    <row r="273495" x14ac:dyDescent="0.25"/>
    <row r="273496" x14ac:dyDescent="0.25"/>
    <row r="273497" x14ac:dyDescent="0.25"/>
    <row r="273498" x14ac:dyDescent="0.25"/>
    <row r="273499" x14ac:dyDescent="0.25"/>
    <row r="273500" x14ac:dyDescent="0.25"/>
    <row r="273501" x14ac:dyDescent="0.25"/>
    <row r="273502" x14ac:dyDescent="0.25"/>
    <row r="273503" x14ac:dyDescent="0.25"/>
    <row r="273504" x14ac:dyDescent="0.25"/>
    <row r="273505" x14ac:dyDescent="0.25"/>
    <row r="273506" x14ac:dyDescent="0.25"/>
    <row r="273507" x14ac:dyDescent="0.25"/>
    <row r="273508" x14ac:dyDescent="0.25"/>
    <row r="273509" x14ac:dyDescent="0.25"/>
    <row r="273510" x14ac:dyDescent="0.25"/>
    <row r="273511" x14ac:dyDescent="0.25"/>
    <row r="273512" x14ac:dyDescent="0.25"/>
    <row r="273513" x14ac:dyDescent="0.25"/>
    <row r="273514" x14ac:dyDescent="0.25"/>
    <row r="273515" x14ac:dyDescent="0.25"/>
    <row r="273516" x14ac:dyDescent="0.25"/>
    <row r="273517" x14ac:dyDescent="0.25"/>
    <row r="273518" x14ac:dyDescent="0.25"/>
    <row r="273519" x14ac:dyDescent="0.25"/>
    <row r="273520" x14ac:dyDescent="0.25"/>
    <row r="273521" x14ac:dyDescent="0.25"/>
    <row r="273522" x14ac:dyDescent="0.25"/>
    <row r="273523" x14ac:dyDescent="0.25"/>
    <row r="273524" x14ac:dyDescent="0.25"/>
    <row r="273525" x14ac:dyDescent="0.25"/>
    <row r="273526" x14ac:dyDescent="0.25"/>
    <row r="273527" x14ac:dyDescent="0.25"/>
    <row r="273528" x14ac:dyDescent="0.25"/>
    <row r="273529" x14ac:dyDescent="0.25"/>
    <row r="273530" x14ac:dyDescent="0.25"/>
    <row r="273531" x14ac:dyDescent="0.25"/>
    <row r="273532" x14ac:dyDescent="0.25"/>
    <row r="273533" x14ac:dyDescent="0.25"/>
    <row r="273534" x14ac:dyDescent="0.25"/>
    <row r="273535" x14ac:dyDescent="0.25"/>
    <row r="273536" x14ac:dyDescent="0.25"/>
    <row r="273537" x14ac:dyDescent="0.25"/>
    <row r="273538" x14ac:dyDescent="0.25"/>
    <row r="273539" x14ac:dyDescent="0.25"/>
    <row r="273540" x14ac:dyDescent="0.25"/>
    <row r="273541" x14ac:dyDescent="0.25"/>
    <row r="273542" x14ac:dyDescent="0.25"/>
    <row r="273543" x14ac:dyDescent="0.25"/>
    <row r="273544" x14ac:dyDescent="0.25"/>
    <row r="273545" x14ac:dyDescent="0.25"/>
    <row r="273546" x14ac:dyDescent="0.25"/>
    <row r="273547" x14ac:dyDescent="0.25"/>
    <row r="273548" x14ac:dyDescent="0.25"/>
    <row r="273549" x14ac:dyDescent="0.25"/>
    <row r="273550" x14ac:dyDescent="0.25"/>
    <row r="273551" x14ac:dyDescent="0.25"/>
    <row r="273552" x14ac:dyDescent="0.25"/>
    <row r="273553" x14ac:dyDescent="0.25"/>
    <row r="273554" x14ac:dyDescent="0.25"/>
    <row r="273555" x14ac:dyDescent="0.25"/>
    <row r="273556" x14ac:dyDescent="0.25"/>
    <row r="273557" x14ac:dyDescent="0.25"/>
    <row r="273558" x14ac:dyDescent="0.25"/>
    <row r="273559" x14ac:dyDescent="0.25"/>
    <row r="273560" x14ac:dyDescent="0.25"/>
    <row r="273561" x14ac:dyDescent="0.25"/>
    <row r="273562" x14ac:dyDescent="0.25"/>
    <row r="273563" x14ac:dyDescent="0.25"/>
    <row r="273564" x14ac:dyDescent="0.25"/>
    <row r="273565" x14ac:dyDescent="0.25"/>
    <row r="273566" x14ac:dyDescent="0.25"/>
    <row r="273567" x14ac:dyDescent="0.25"/>
    <row r="273568" x14ac:dyDescent="0.25"/>
    <row r="273569" x14ac:dyDescent="0.25"/>
    <row r="273570" x14ac:dyDescent="0.25"/>
    <row r="273571" x14ac:dyDescent="0.25"/>
    <row r="273572" x14ac:dyDescent="0.25"/>
    <row r="273573" x14ac:dyDescent="0.25"/>
    <row r="273574" x14ac:dyDescent="0.25"/>
    <row r="273575" x14ac:dyDescent="0.25"/>
    <row r="273576" x14ac:dyDescent="0.25"/>
    <row r="273577" x14ac:dyDescent="0.25"/>
    <row r="273578" x14ac:dyDescent="0.25"/>
    <row r="273579" x14ac:dyDescent="0.25"/>
    <row r="273580" x14ac:dyDescent="0.25"/>
    <row r="273581" x14ac:dyDescent="0.25"/>
    <row r="273582" x14ac:dyDescent="0.25"/>
    <row r="273583" x14ac:dyDescent="0.25"/>
    <row r="273584" x14ac:dyDescent="0.25"/>
    <row r="273585" x14ac:dyDescent="0.25"/>
    <row r="273586" x14ac:dyDescent="0.25"/>
    <row r="273587" x14ac:dyDescent="0.25"/>
    <row r="273588" x14ac:dyDescent="0.25"/>
    <row r="273589" x14ac:dyDescent="0.25"/>
    <row r="273590" x14ac:dyDescent="0.25"/>
    <row r="273591" x14ac:dyDescent="0.25"/>
    <row r="273592" x14ac:dyDescent="0.25"/>
    <row r="273593" x14ac:dyDescent="0.25"/>
    <row r="273594" x14ac:dyDescent="0.25"/>
    <row r="273595" x14ac:dyDescent="0.25"/>
    <row r="273596" x14ac:dyDescent="0.25"/>
    <row r="273597" x14ac:dyDescent="0.25"/>
    <row r="273598" x14ac:dyDescent="0.25"/>
    <row r="273599" x14ac:dyDescent="0.25"/>
    <row r="273600" x14ac:dyDescent="0.25"/>
    <row r="273601" x14ac:dyDescent="0.25"/>
    <row r="273602" x14ac:dyDescent="0.25"/>
    <row r="273603" x14ac:dyDescent="0.25"/>
    <row r="273604" x14ac:dyDescent="0.25"/>
    <row r="273605" x14ac:dyDescent="0.25"/>
    <row r="273606" x14ac:dyDescent="0.25"/>
    <row r="273607" x14ac:dyDescent="0.25"/>
    <row r="273608" x14ac:dyDescent="0.25"/>
    <row r="273609" x14ac:dyDescent="0.25"/>
    <row r="273610" x14ac:dyDescent="0.25"/>
    <row r="273611" x14ac:dyDescent="0.25"/>
    <row r="273612" x14ac:dyDescent="0.25"/>
    <row r="273613" x14ac:dyDescent="0.25"/>
    <row r="273614" x14ac:dyDescent="0.25"/>
    <row r="273615" x14ac:dyDescent="0.25"/>
    <row r="273616" x14ac:dyDescent="0.25"/>
    <row r="273617" x14ac:dyDescent="0.25"/>
    <row r="273618" x14ac:dyDescent="0.25"/>
    <row r="273619" x14ac:dyDescent="0.25"/>
    <row r="273620" x14ac:dyDescent="0.25"/>
    <row r="273621" x14ac:dyDescent="0.25"/>
    <row r="273622" x14ac:dyDescent="0.25"/>
    <row r="273623" x14ac:dyDescent="0.25"/>
    <row r="273624" x14ac:dyDescent="0.25"/>
    <row r="273625" x14ac:dyDescent="0.25"/>
    <row r="273626" x14ac:dyDescent="0.25"/>
    <row r="273627" x14ac:dyDescent="0.25"/>
    <row r="273628" x14ac:dyDescent="0.25"/>
    <row r="273629" x14ac:dyDescent="0.25"/>
    <row r="273630" x14ac:dyDescent="0.25"/>
    <row r="273631" x14ac:dyDescent="0.25"/>
    <row r="273632" x14ac:dyDescent="0.25"/>
    <row r="273633" x14ac:dyDescent="0.25"/>
    <row r="273634" x14ac:dyDescent="0.25"/>
    <row r="273635" x14ac:dyDescent="0.25"/>
    <row r="273636" x14ac:dyDescent="0.25"/>
    <row r="273637" x14ac:dyDescent="0.25"/>
    <row r="273638" x14ac:dyDescent="0.25"/>
    <row r="273639" x14ac:dyDescent="0.25"/>
    <row r="273640" x14ac:dyDescent="0.25"/>
    <row r="273641" x14ac:dyDescent="0.25"/>
    <row r="273642" x14ac:dyDescent="0.25"/>
    <row r="273643" x14ac:dyDescent="0.25"/>
    <row r="273644" x14ac:dyDescent="0.25"/>
    <row r="273645" x14ac:dyDescent="0.25"/>
    <row r="273646" x14ac:dyDescent="0.25"/>
    <row r="273647" x14ac:dyDescent="0.25"/>
    <row r="273648" x14ac:dyDescent="0.25"/>
    <row r="273649" x14ac:dyDescent="0.25"/>
    <row r="273650" x14ac:dyDescent="0.25"/>
    <row r="273651" x14ac:dyDescent="0.25"/>
    <row r="273652" x14ac:dyDescent="0.25"/>
    <row r="273653" x14ac:dyDescent="0.25"/>
    <row r="273654" x14ac:dyDescent="0.25"/>
    <row r="273655" x14ac:dyDescent="0.25"/>
    <row r="273656" x14ac:dyDescent="0.25"/>
    <row r="273657" x14ac:dyDescent="0.25"/>
    <row r="273658" x14ac:dyDescent="0.25"/>
    <row r="273659" x14ac:dyDescent="0.25"/>
    <row r="273660" x14ac:dyDescent="0.25"/>
    <row r="273661" x14ac:dyDescent="0.25"/>
    <row r="273662" x14ac:dyDescent="0.25"/>
    <row r="273663" x14ac:dyDescent="0.25"/>
    <row r="273664" x14ac:dyDescent="0.25"/>
    <row r="273665" x14ac:dyDescent="0.25"/>
    <row r="273666" x14ac:dyDescent="0.25"/>
    <row r="273667" x14ac:dyDescent="0.25"/>
    <row r="273668" x14ac:dyDescent="0.25"/>
    <row r="273669" x14ac:dyDescent="0.25"/>
    <row r="273670" x14ac:dyDescent="0.25"/>
    <row r="273671" x14ac:dyDescent="0.25"/>
    <row r="273672" x14ac:dyDescent="0.25"/>
    <row r="273673" x14ac:dyDescent="0.25"/>
    <row r="273674" x14ac:dyDescent="0.25"/>
    <row r="273675" x14ac:dyDescent="0.25"/>
    <row r="273676" x14ac:dyDescent="0.25"/>
    <row r="273677" x14ac:dyDescent="0.25"/>
    <row r="273678" x14ac:dyDescent="0.25"/>
    <row r="273679" x14ac:dyDescent="0.25"/>
    <row r="273680" x14ac:dyDescent="0.25"/>
    <row r="273681" x14ac:dyDescent="0.25"/>
    <row r="273682" x14ac:dyDescent="0.25"/>
    <row r="273683" x14ac:dyDescent="0.25"/>
    <row r="273684" x14ac:dyDescent="0.25"/>
    <row r="273685" x14ac:dyDescent="0.25"/>
    <row r="273686" x14ac:dyDescent="0.25"/>
    <row r="273687" x14ac:dyDescent="0.25"/>
    <row r="273688" x14ac:dyDescent="0.25"/>
    <row r="273689" x14ac:dyDescent="0.25"/>
    <row r="273690" x14ac:dyDescent="0.25"/>
    <row r="273691" x14ac:dyDescent="0.25"/>
    <row r="273692" x14ac:dyDescent="0.25"/>
    <row r="273693" x14ac:dyDescent="0.25"/>
    <row r="273694" x14ac:dyDescent="0.25"/>
    <row r="273695" x14ac:dyDescent="0.25"/>
    <row r="273696" x14ac:dyDescent="0.25"/>
    <row r="273697" x14ac:dyDescent="0.25"/>
    <row r="273698" x14ac:dyDescent="0.25"/>
    <row r="273699" x14ac:dyDescent="0.25"/>
    <row r="273700" x14ac:dyDescent="0.25"/>
    <row r="273701" x14ac:dyDescent="0.25"/>
    <row r="273702" x14ac:dyDescent="0.25"/>
    <row r="273703" x14ac:dyDescent="0.25"/>
    <row r="273704" x14ac:dyDescent="0.25"/>
    <row r="273705" x14ac:dyDescent="0.25"/>
    <row r="273706" x14ac:dyDescent="0.25"/>
    <row r="273707" x14ac:dyDescent="0.25"/>
    <row r="273708" x14ac:dyDescent="0.25"/>
    <row r="273709" x14ac:dyDescent="0.25"/>
    <row r="273710" x14ac:dyDescent="0.25"/>
    <row r="273711" x14ac:dyDescent="0.25"/>
    <row r="273712" x14ac:dyDescent="0.25"/>
    <row r="273713" x14ac:dyDescent="0.25"/>
    <row r="273714" x14ac:dyDescent="0.25"/>
    <row r="273715" x14ac:dyDescent="0.25"/>
    <row r="273716" x14ac:dyDescent="0.25"/>
    <row r="273717" x14ac:dyDescent="0.25"/>
    <row r="273718" x14ac:dyDescent="0.25"/>
    <row r="273719" x14ac:dyDescent="0.25"/>
    <row r="273720" x14ac:dyDescent="0.25"/>
    <row r="273721" x14ac:dyDescent="0.25"/>
    <row r="273722" x14ac:dyDescent="0.25"/>
    <row r="273723" x14ac:dyDescent="0.25"/>
    <row r="273724" x14ac:dyDescent="0.25"/>
    <row r="273725" x14ac:dyDescent="0.25"/>
    <row r="273726" x14ac:dyDescent="0.25"/>
    <row r="273727" x14ac:dyDescent="0.25"/>
    <row r="273728" x14ac:dyDescent="0.25"/>
    <row r="273729" x14ac:dyDescent="0.25"/>
    <row r="273730" x14ac:dyDescent="0.25"/>
    <row r="273731" x14ac:dyDescent="0.25"/>
    <row r="273732" x14ac:dyDescent="0.25"/>
    <row r="273733" x14ac:dyDescent="0.25"/>
    <row r="273734" x14ac:dyDescent="0.25"/>
    <row r="273735" x14ac:dyDescent="0.25"/>
    <row r="273736" x14ac:dyDescent="0.25"/>
    <row r="273737" x14ac:dyDescent="0.25"/>
    <row r="273738" x14ac:dyDescent="0.25"/>
    <row r="273739" x14ac:dyDescent="0.25"/>
    <row r="273740" x14ac:dyDescent="0.25"/>
    <row r="273741" x14ac:dyDescent="0.25"/>
    <row r="273742" x14ac:dyDescent="0.25"/>
    <row r="273743" x14ac:dyDescent="0.25"/>
    <row r="273744" x14ac:dyDescent="0.25"/>
    <row r="273745" x14ac:dyDescent="0.25"/>
    <row r="273746" x14ac:dyDescent="0.25"/>
    <row r="273747" x14ac:dyDescent="0.25"/>
    <row r="273748" x14ac:dyDescent="0.25"/>
    <row r="273749" x14ac:dyDescent="0.25"/>
    <row r="273750" x14ac:dyDescent="0.25"/>
    <row r="273751" x14ac:dyDescent="0.25"/>
    <row r="273752" x14ac:dyDescent="0.25"/>
    <row r="273753" x14ac:dyDescent="0.25"/>
    <row r="273754" x14ac:dyDescent="0.25"/>
    <row r="273755" x14ac:dyDescent="0.25"/>
    <row r="273756" x14ac:dyDescent="0.25"/>
    <row r="273757" x14ac:dyDescent="0.25"/>
    <row r="273758" x14ac:dyDescent="0.25"/>
    <row r="273759" x14ac:dyDescent="0.25"/>
    <row r="273760" x14ac:dyDescent="0.25"/>
    <row r="273761" x14ac:dyDescent="0.25"/>
    <row r="273762" x14ac:dyDescent="0.25"/>
    <row r="273763" x14ac:dyDescent="0.25"/>
    <row r="273764" x14ac:dyDescent="0.25"/>
    <row r="273765" x14ac:dyDescent="0.25"/>
    <row r="273766" x14ac:dyDescent="0.25"/>
    <row r="273767" x14ac:dyDescent="0.25"/>
    <row r="273768" x14ac:dyDescent="0.25"/>
    <row r="273769" x14ac:dyDescent="0.25"/>
    <row r="273770" x14ac:dyDescent="0.25"/>
    <row r="273771" x14ac:dyDescent="0.25"/>
    <row r="273772" x14ac:dyDescent="0.25"/>
    <row r="273773" x14ac:dyDescent="0.25"/>
    <row r="273774" x14ac:dyDescent="0.25"/>
    <row r="273775" x14ac:dyDescent="0.25"/>
    <row r="273776" x14ac:dyDescent="0.25"/>
    <row r="273777" x14ac:dyDescent="0.25"/>
    <row r="273778" x14ac:dyDescent="0.25"/>
    <row r="273779" x14ac:dyDescent="0.25"/>
    <row r="273780" x14ac:dyDescent="0.25"/>
    <row r="273781" x14ac:dyDescent="0.25"/>
    <row r="273782" x14ac:dyDescent="0.25"/>
    <row r="273783" x14ac:dyDescent="0.25"/>
    <row r="273784" x14ac:dyDescent="0.25"/>
    <row r="273785" x14ac:dyDescent="0.25"/>
    <row r="273786" x14ac:dyDescent="0.25"/>
    <row r="273787" x14ac:dyDescent="0.25"/>
    <row r="273788" x14ac:dyDescent="0.25"/>
    <row r="273789" x14ac:dyDescent="0.25"/>
    <row r="273790" x14ac:dyDescent="0.25"/>
    <row r="273791" x14ac:dyDescent="0.25"/>
    <row r="273792" x14ac:dyDescent="0.25"/>
    <row r="273793" x14ac:dyDescent="0.25"/>
    <row r="273794" x14ac:dyDescent="0.25"/>
    <row r="273795" x14ac:dyDescent="0.25"/>
    <row r="273796" x14ac:dyDescent="0.25"/>
    <row r="273797" x14ac:dyDescent="0.25"/>
    <row r="273798" x14ac:dyDescent="0.25"/>
    <row r="273799" x14ac:dyDescent="0.25"/>
    <row r="273800" x14ac:dyDescent="0.25"/>
    <row r="273801" x14ac:dyDescent="0.25"/>
    <row r="273802" x14ac:dyDescent="0.25"/>
    <row r="273803" x14ac:dyDescent="0.25"/>
    <row r="273804" x14ac:dyDescent="0.25"/>
    <row r="273805" x14ac:dyDescent="0.25"/>
    <row r="273806" x14ac:dyDescent="0.25"/>
    <row r="273807" x14ac:dyDescent="0.25"/>
    <row r="273808" x14ac:dyDescent="0.25"/>
    <row r="273809" x14ac:dyDescent="0.25"/>
    <row r="273810" x14ac:dyDescent="0.25"/>
    <row r="273811" x14ac:dyDescent="0.25"/>
    <row r="273812" x14ac:dyDescent="0.25"/>
    <row r="273813" x14ac:dyDescent="0.25"/>
    <row r="273814" x14ac:dyDescent="0.25"/>
    <row r="273815" x14ac:dyDescent="0.25"/>
    <row r="273816" x14ac:dyDescent="0.25"/>
    <row r="273817" x14ac:dyDescent="0.25"/>
    <row r="273818" x14ac:dyDescent="0.25"/>
    <row r="273819" x14ac:dyDescent="0.25"/>
    <row r="273820" x14ac:dyDescent="0.25"/>
    <row r="273821" x14ac:dyDescent="0.25"/>
    <row r="273822" x14ac:dyDescent="0.25"/>
    <row r="273823" x14ac:dyDescent="0.25"/>
    <row r="273824" x14ac:dyDescent="0.25"/>
    <row r="273825" x14ac:dyDescent="0.25"/>
    <row r="273826" x14ac:dyDescent="0.25"/>
    <row r="273827" x14ac:dyDescent="0.25"/>
    <row r="273828" x14ac:dyDescent="0.25"/>
    <row r="273829" x14ac:dyDescent="0.25"/>
    <row r="273830" x14ac:dyDescent="0.25"/>
    <row r="273831" x14ac:dyDescent="0.25"/>
    <row r="273832" x14ac:dyDescent="0.25"/>
    <row r="273833" x14ac:dyDescent="0.25"/>
    <row r="273834" x14ac:dyDescent="0.25"/>
    <row r="273835" x14ac:dyDescent="0.25"/>
    <row r="273836" x14ac:dyDescent="0.25"/>
    <row r="273837" x14ac:dyDescent="0.25"/>
    <row r="273838" x14ac:dyDescent="0.25"/>
    <row r="273839" x14ac:dyDescent="0.25"/>
    <row r="273840" x14ac:dyDescent="0.25"/>
    <row r="273841" x14ac:dyDescent="0.25"/>
    <row r="273842" x14ac:dyDescent="0.25"/>
    <row r="273843" x14ac:dyDescent="0.25"/>
    <row r="273844" x14ac:dyDescent="0.25"/>
    <row r="273845" x14ac:dyDescent="0.25"/>
    <row r="273846" x14ac:dyDescent="0.25"/>
    <row r="273847" x14ac:dyDescent="0.25"/>
    <row r="273848" x14ac:dyDescent="0.25"/>
    <row r="273849" x14ac:dyDescent="0.25"/>
    <row r="273850" x14ac:dyDescent="0.25"/>
    <row r="273851" x14ac:dyDescent="0.25"/>
    <row r="273852" x14ac:dyDescent="0.25"/>
    <row r="273853" x14ac:dyDescent="0.25"/>
    <row r="273854" x14ac:dyDescent="0.25"/>
    <row r="273855" x14ac:dyDescent="0.25"/>
    <row r="273856" x14ac:dyDescent="0.25"/>
    <row r="273857" x14ac:dyDescent="0.25"/>
    <row r="273858" x14ac:dyDescent="0.25"/>
    <row r="273859" x14ac:dyDescent="0.25"/>
    <row r="273860" x14ac:dyDescent="0.25"/>
    <row r="273861" x14ac:dyDescent="0.25"/>
    <row r="273862" x14ac:dyDescent="0.25"/>
    <row r="273863" x14ac:dyDescent="0.25"/>
    <row r="273864" x14ac:dyDescent="0.25"/>
    <row r="273865" x14ac:dyDescent="0.25"/>
    <row r="273866" x14ac:dyDescent="0.25"/>
    <row r="273867" x14ac:dyDescent="0.25"/>
    <row r="273868" x14ac:dyDescent="0.25"/>
    <row r="273869" x14ac:dyDescent="0.25"/>
    <row r="273870" x14ac:dyDescent="0.25"/>
    <row r="273871" x14ac:dyDescent="0.25"/>
    <row r="273872" x14ac:dyDescent="0.25"/>
    <row r="273873" x14ac:dyDescent="0.25"/>
    <row r="273874" x14ac:dyDescent="0.25"/>
    <row r="273875" x14ac:dyDescent="0.25"/>
    <row r="273876" x14ac:dyDescent="0.25"/>
    <row r="273877" x14ac:dyDescent="0.25"/>
    <row r="273878" x14ac:dyDescent="0.25"/>
    <row r="273879" x14ac:dyDescent="0.25"/>
    <row r="273880" x14ac:dyDescent="0.25"/>
    <row r="273881" x14ac:dyDescent="0.25"/>
    <row r="273882" x14ac:dyDescent="0.25"/>
    <row r="273883" x14ac:dyDescent="0.25"/>
    <row r="273884" x14ac:dyDescent="0.25"/>
    <row r="273885" x14ac:dyDescent="0.25"/>
    <row r="273886" x14ac:dyDescent="0.25"/>
    <row r="273887" x14ac:dyDescent="0.25"/>
    <row r="273888" x14ac:dyDescent="0.25"/>
    <row r="273889" x14ac:dyDescent="0.25"/>
    <row r="273890" x14ac:dyDescent="0.25"/>
    <row r="273891" x14ac:dyDescent="0.25"/>
    <row r="273892" x14ac:dyDescent="0.25"/>
    <row r="273893" x14ac:dyDescent="0.25"/>
    <row r="273894" x14ac:dyDescent="0.25"/>
    <row r="273895" x14ac:dyDescent="0.25"/>
    <row r="273896" x14ac:dyDescent="0.25"/>
    <row r="273897" x14ac:dyDescent="0.25"/>
    <row r="273898" x14ac:dyDescent="0.25"/>
    <row r="273899" x14ac:dyDescent="0.25"/>
    <row r="273900" x14ac:dyDescent="0.25"/>
    <row r="273901" x14ac:dyDescent="0.25"/>
    <row r="273902" x14ac:dyDescent="0.25"/>
    <row r="273903" x14ac:dyDescent="0.25"/>
    <row r="273904" x14ac:dyDescent="0.25"/>
    <row r="273905" x14ac:dyDescent="0.25"/>
    <row r="273906" x14ac:dyDescent="0.25"/>
    <row r="273907" x14ac:dyDescent="0.25"/>
    <row r="273908" x14ac:dyDescent="0.25"/>
    <row r="273909" x14ac:dyDescent="0.25"/>
    <row r="273910" x14ac:dyDescent="0.25"/>
    <row r="273911" x14ac:dyDescent="0.25"/>
    <row r="273912" x14ac:dyDescent="0.25"/>
    <row r="273913" x14ac:dyDescent="0.25"/>
    <row r="273914" x14ac:dyDescent="0.25"/>
    <row r="273915" x14ac:dyDescent="0.25"/>
    <row r="273916" x14ac:dyDescent="0.25"/>
    <row r="273917" x14ac:dyDescent="0.25"/>
    <row r="273918" x14ac:dyDescent="0.25"/>
    <row r="273919" x14ac:dyDescent="0.25"/>
    <row r="273920" x14ac:dyDescent="0.25"/>
    <row r="273921" x14ac:dyDescent="0.25"/>
    <row r="273922" x14ac:dyDescent="0.25"/>
    <row r="273923" x14ac:dyDescent="0.25"/>
    <row r="273924" x14ac:dyDescent="0.25"/>
    <row r="273925" x14ac:dyDescent="0.25"/>
    <row r="273926" x14ac:dyDescent="0.25"/>
    <row r="273927" x14ac:dyDescent="0.25"/>
    <row r="273928" x14ac:dyDescent="0.25"/>
    <row r="273929" x14ac:dyDescent="0.25"/>
    <row r="273930" x14ac:dyDescent="0.25"/>
    <row r="273931" x14ac:dyDescent="0.25"/>
    <row r="273932" x14ac:dyDescent="0.25"/>
    <row r="273933" x14ac:dyDescent="0.25"/>
    <row r="273934" x14ac:dyDescent="0.25"/>
    <row r="273935" x14ac:dyDescent="0.25"/>
    <row r="273936" x14ac:dyDescent="0.25"/>
    <row r="273937" x14ac:dyDescent="0.25"/>
    <row r="273938" x14ac:dyDescent="0.25"/>
    <row r="273939" x14ac:dyDescent="0.25"/>
    <row r="273940" x14ac:dyDescent="0.25"/>
    <row r="273941" x14ac:dyDescent="0.25"/>
    <row r="273942" x14ac:dyDescent="0.25"/>
    <row r="273943" x14ac:dyDescent="0.25"/>
    <row r="273944" x14ac:dyDescent="0.25"/>
    <row r="273945" x14ac:dyDescent="0.25"/>
    <row r="273946" x14ac:dyDescent="0.25"/>
    <row r="273947" x14ac:dyDescent="0.25"/>
    <row r="273948" x14ac:dyDescent="0.25"/>
    <row r="273949" x14ac:dyDescent="0.25"/>
    <row r="273950" x14ac:dyDescent="0.25"/>
    <row r="273951" x14ac:dyDescent="0.25"/>
    <row r="273952" x14ac:dyDescent="0.25"/>
    <row r="273953" x14ac:dyDescent="0.25"/>
    <row r="273954" x14ac:dyDescent="0.25"/>
    <row r="273955" x14ac:dyDescent="0.25"/>
    <row r="273956" x14ac:dyDescent="0.25"/>
    <row r="273957" x14ac:dyDescent="0.25"/>
    <row r="273958" x14ac:dyDescent="0.25"/>
    <row r="273959" x14ac:dyDescent="0.25"/>
    <row r="273960" x14ac:dyDescent="0.25"/>
    <row r="273961" x14ac:dyDescent="0.25"/>
    <row r="273962" x14ac:dyDescent="0.25"/>
    <row r="273963" x14ac:dyDescent="0.25"/>
    <row r="273964" x14ac:dyDescent="0.25"/>
    <row r="273965" x14ac:dyDescent="0.25"/>
    <row r="273966" x14ac:dyDescent="0.25"/>
    <row r="273967" x14ac:dyDescent="0.25"/>
    <row r="273968" x14ac:dyDescent="0.25"/>
    <row r="273969" x14ac:dyDescent="0.25"/>
    <row r="273970" x14ac:dyDescent="0.25"/>
    <row r="273971" x14ac:dyDescent="0.25"/>
    <row r="273972" x14ac:dyDescent="0.25"/>
    <row r="273973" x14ac:dyDescent="0.25"/>
    <row r="273974" x14ac:dyDescent="0.25"/>
    <row r="273975" x14ac:dyDescent="0.25"/>
    <row r="273976" x14ac:dyDescent="0.25"/>
    <row r="273977" x14ac:dyDescent="0.25"/>
    <row r="273978" x14ac:dyDescent="0.25"/>
    <row r="273979" x14ac:dyDescent="0.25"/>
    <row r="273980" x14ac:dyDescent="0.25"/>
    <row r="273981" x14ac:dyDescent="0.25"/>
    <row r="273982" x14ac:dyDescent="0.25"/>
    <row r="273983" x14ac:dyDescent="0.25"/>
    <row r="273984" x14ac:dyDescent="0.25"/>
    <row r="273985" x14ac:dyDescent="0.25"/>
    <row r="273986" x14ac:dyDescent="0.25"/>
    <row r="273987" x14ac:dyDescent="0.25"/>
    <row r="273988" x14ac:dyDescent="0.25"/>
    <row r="273989" x14ac:dyDescent="0.25"/>
    <row r="273990" x14ac:dyDescent="0.25"/>
    <row r="273991" x14ac:dyDescent="0.25"/>
    <row r="273992" x14ac:dyDescent="0.25"/>
    <row r="273993" x14ac:dyDescent="0.25"/>
    <row r="273994" x14ac:dyDescent="0.25"/>
    <row r="273995" x14ac:dyDescent="0.25"/>
    <row r="273996" x14ac:dyDescent="0.25"/>
    <row r="273997" x14ac:dyDescent="0.25"/>
    <row r="273998" x14ac:dyDescent="0.25"/>
    <row r="273999" x14ac:dyDescent="0.25"/>
    <row r="274000" x14ac:dyDescent="0.25"/>
    <row r="274001" x14ac:dyDescent="0.25"/>
    <row r="274002" x14ac:dyDescent="0.25"/>
    <row r="274003" x14ac:dyDescent="0.25"/>
    <row r="274004" x14ac:dyDescent="0.25"/>
    <row r="274005" x14ac:dyDescent="0.25"/>
    <row r="274006" x14ac:dyDescent="0.25"/>
    <row r="274007" x14ac:dyDescent="0.25"/>
    <row r="274008" x14ac:dyDescent="0.25"/>
    <row r="274009" x14ac:dyDescent="0.25"/>
    <row r="274010" x14ac:dyDescent="0.25"/>
    <row r="274011" x14ac:dyDescent="0.25"/>
    <row r="274012" x14ac:dyDescent="0.25"/>
    <row r="274013" x14ac:dyDescent="0.25"/>
    <row r="274014" x14ac:dyDescent="0.25"/>
    <row r="274015" x14ac:dyDescent="0.25"/>
    <row r="274016" x14ac:dyDescent="0.25"/>
    <row r="274017" x14ac:dyDescent="0.25"/>
    <row r="274018" x14ac:dyDescent="0.25"/>
    <row r="274019" x14ac:dyDescent="0.25"/>
    <row r="274020" x14ac:dyDescent="0.25"/>
    <row r="274021" x14ac:dyDescent="0.25"/>
    <row r="274022" x14ac:dyDescent="0.25"/>
    <row r="274023" x14ac:dyDescent="0.25"/>
    <row r="274024" x14ac:dyDescent="0.25"/>
    <row r="274025" x14ac:dyDescent="0.25"/>
    <row r="274026" x14ac:dyDescent="0.25"/>
    <row r="274027" x14ac:dyDescent="0.25"/>
    <row r="274028" x14ac:dyDescent="0.25"/>
    <row r="274029" x14ac:dyDescent="0.25"/>
    <row r="274030" x14ac:dyDescent="0.25"/>
    <row r="274031" x14ac:dyDescent="0.25"/>
    <row r="274032" x14ac:dyDescent="0.25"/>
    <row r="274033" x14ac:dyDescent="0.25"/>
    <row r="274034" x14ac:dyDescent="0.25"/>
    <row r="274035" x14ac:dyDescent="0.25"/>
    <row r="274036" x14ac:dyDescent="0.25"/>
    <row r="274037" x14ac:dyDescent="0.25"/>
    <row r="274038" x14ac:dyDescent="0.25"/>
    <row r="274039" x14ac:dyDescent="0.25"/>
    <row r="274040" x14ac:dyDescent="0.25"/>
    <row r="274041" x14ac:dyDescent="0.25"/>
    <row r="274042" x14ac:dyDescent="0.25"/>
    <row r="274043" x14ac:dyDescent="0.25"/>
    <row r="274044" x14ac:dyDescent="0.25"/>
    <row r="274045" x14ac:dyDescent="0.25"/>
    <row r="274046" x14ac:dyDescent="0.25"/>
    <row r="274047" x14ac:dyDescent="0.25"/>
    <row r="274048" x14ac:dyDescent="0.25"/>
    <row r="274049" x14ac:dyDescent="0.25"/>
    <row r="274050" x14ac:dyDescent="0.25"/>
    <row r="274051" x14ac:dyDescent="0.25"/>
    <row r="274052" x14ac:dyDescent="0.25"/>
    <row r="274053" x14ac:dyDescent="0.25"/>
    <row r="274054" x14ac:dyDescent="0.25"/>
    <row r="274055" x14ac:dyDescent="0.25"/>
    <row r="274056" x14ac:dyDescent="0.25"/>
    <row r="274057" x14ac:dyDescent="0.25"/>
    <row r="274058" x14ac:dyDescent="0.25"/>
    <row r="274059" x14ac:dyDescent="0.25"/>
    <row r="274060" x14ac:dyDescent="0.25"/>
    <row r="274061" x14ac:dyDescent="0.25"/>
    <row r="274062" x14ac:dyDescent="0.25"/>
    <row r="274063" x14ac:dyDescent="0.25"/>
    <row r="274064" x14ac:dyDescent="0.25"/>
    <row r="274065" x14ac:dyDescent="0.25"/>
    <row r="274066" x14ac:dyDescent="0.25"/>
    <row r="274067" x14ac:dyDescent="0.25"/>
    <row r="274068" x14ac:dyDescent="0.25"/>
    <row r="274069" x14ac:dyDescent="0.25"/>
    <row r="274070" x14ac:dyDescent="0.25"/>
    <row r="274071" x14ac:dyDescent="0.25"/>
    <row r="274072" x14ac:dyDescent="0.25"/>
    <row r="274073" x14ac:dyDescent="0.25"/>
    <row r="274074" x14ac:dyDescent="0.25"/>
    <row r="274075" x14ac:dyDescent="0.25"/>
    <row r="274076" x14ac:dyDescent="0.25"/>
    <row r="274077" x14ac:dyDescent="0.25"/>
    <row r="274078" x14ac:dyDescent="0.25"/>
    <row r="274079" x14ac:dyDescent="0.25"/>
    <row r="274080" x14ac:dyDescent="0.25"/>
    <row r="274081" x14ac:dyDescent="0.25"/>
    <row r="274082" x14ac:dyDescent="0.25"/>
    <row r="274083" x14ac:dyDescent="0.25"/>
    <row r="274084" x14ac:dyDescent="0.25"/>
    <row r="274085" x14ac:dyDescent="0.25"/>
    <row r="274086" x14ac:dyDescent="0.25"/>
    <row r="274087" x14ac:dyDescent="0.25"/>
    <row r="274088" x14ac:dyDescent="0.25"/>
    <row r="274089" x14ac:dyDescent="0.25"/>
    <row r="274090" x14ac:dyDescent="0.25"/>
    <row r="274091" x14ac:dyDescent="0.25"/>
    <row r="274092" x14ac:dyDescent="0.25"/>
    <row r="274093" x14ac:dyDescent="0.25"/>
    <row r="274094" x14ac:dyDescent="0.25"/>
    <row r="274095" x14ac:dyDescent="0.25"/>
    <row r="274096" x14ac:dyDescent="0.25"/>
    <row r="274097" x14ac:dyDescent="0.25"/>
    <row r="274098" x14ac:dyDescent="0.25"/>
    <row r="274099" x14ac:dyDescent="0.25"/>
    <row r="274100" x14ac:dyDescent="0.25"/>
    <row r="274101" x14ac:dyDescent="0.25"/>
    <row r="274102" x14ac:dyDescent="0.25"/>
    <row r="274103" x14ac:dyDescent="0.25"/>
    <row r="274104" x14ac:dyDescent="0.25"/>
    <row r="274105" x14ac:dyDescent="0.25"/>
    <row r="274106" x14ac:dyDescent="0.25"/>
    <row r="274107" x14ac:dyDescent="0.25"/>
    <row r="274108" x14ac:dyDescent="0.25"/>
    <row r="274109" x14ac:dyDescent="0.25"/>
    <row r="274110" x14ac:dyDescent="0.25"/>
    <row r="274111" x14ac:dyDescent="0.25"/>
    <row r="274112" x14ac:dyDescent="0.25"/>
    <row r="274113" x14ac:dyDescent="0.25"/>
    <row r="274114" x14ac:dyDescent="0.25"/>
    <row r="274115" x14ac:dyDescent="0.25"/>
    <row r="274116" x14ac:dyDescent="0.25"/>
    <row r="274117" x14ac:dyDescent="0.25"/>
    <row r="274118" x14ac:dyDescent="0.25"/>
    <row r="274119" x14ac:dyDescent="0.25"/>
    <row r="274120" x14ac:dyDescent="0.25"/>
    <row r="274121" x14ac:dyDescent="0.25"/>
    <row r="274122" x14ac:dyDescent="0.25"/>
    <row r="274123" x14ac:dyDescent="0.25"/>
    <row r="274124" x14ac:dyDescent="0.25"/>
    <row r="274125" x14ac:dyDescent="0.25"/>
    <row r="274126" x14ac:dyDescent="0.25"/>
    <row r="274127" x14ac:dyDescent="0.25"/>
    <row r="274128" x14ac:dyDescent="0.25"/>
    <row r="274129" x14ac:dyDescent="0.25"/>
    <row r="274130" x14ac:dyDescent="0.25"/>
    <row r="274131" x14ac:dyDescent="0.25"/>
    <row r="274132" x14ac:dyDescent="0.25"/>
    <row r="274133" x14ac:dyDescent="0.25"/>
    <row r="274134" x14ac:dyDescent="0.25"/>
    <row r="274135" x14ac:dyDescent="0.25"/>
    <row r="274136" x14ac:dyDescent="0.25"/>
    <row r="274137" x14ac:dyDescent="0.25"/>
    <row r="274138" x14ac:dyDescent="0.25"/>
    <row r="274139" x14ac:dyDescent="0.25"/>
    <row r="274140" x14ac:dyDescent="0.25"/>
    <row r="274141" x14ac:dyDescent="0.25"/>
    <row r="274142" x14ac:dyDescent="0.25"/>
    <row r="274143" x14ac:dyDescent="0.25"/>
    <row r="274144" x14ac:dyDescent="0.25"/>
    <row r="274145" x14ac:dyDescent="0.25"/>
    <row r="274146" x14ac:dyDescent="0.25"/>
    <row r="274147" x14ac:dyDescent="0.25"/>
    <row r="274148" x14ac:dyDescent="0.25"/>
    <row r="274149" x14ac:dyDescent="0.25"/>
    <row r="274150" x14ac:dyDescent="0.25"/>
    <row r="274151" x14ac:dyDescent="0.25"/>
    <row r="274152" x14ac:dyDescent="0.25"/>
    <row r="274153" x14ac:dyDescent="0.25"/>
    <row r="274154" x14ac:dyDescent="0.25"/>
    <row r="274155" x14ac:dyDescent="0.25"/>
    <row r="274156" x14ac:dyDescent="0.25"/>
    <row r="274157" x14ac:dyDescent="0.25"/>
    <row r="274158" x14ac:dyDescent="0.25"/>
    <row r="274159" x14ac:dyDescent="0.25"/>
    <row r="274160" x14ac:dyDescent="0.25"/>
    <row r="274161" x14ac:dyDescent="0.25"/>
    <row r="274162" x14ac:dyDescent="0.25"/>
    <row r="274163" x14ac:dyDescent="0.25"/>
    <row r="274164" x14ac:dyDescent="0.25"/>
    <row r="274165" x14ac:dyDescent="0.25"/>
    <row r="274166" x14ac:dyDescent="0.25"/>
    <row r="274167" x14ac:dyDescent="0.25"/>
    <row r="274168" x14ac:dyDescent="0.25"/>
    <row r="274169" x14ac:dyDescent="0.25"/>
    <row r="274170" x14ac:dyDescent="0.25"/>
    <row r="274171" x14ac:dyDescent="0.25"/>
    <row r="274172" x14ac:dyDescent="0.25"/>
    <row r="274173" x14ac:dyDescent="0.25"/>
    <row r="274174" x14ac:dyDescent="0.25"/>
    <row r="274175" x14ac:dyDescent="0.25"/>
    <row r="274176" x14ac:dyDescent="0.25"/>
    <row r="274177" x14ac:dyDescent="0.25"/>
    <row r="274178" x14ac:dyDescent="0.25"/>
    <row r="274179" x14ac:dyDescent="0.25"/>
    <row r="274180" x14ac:dyDescent="0.25"/>
    <row r="274181" x14ac:dyDescent="0.25"/>
    <row r="274182" x14ac:dyDescent="0.25"/>
    <row r="274183" x14ac:dyDescent="0.25"/>
    <row r="274184" x14ac:dyDescent="0.25"/>
    <row r="274185" x14ac:dyDescent="0.25"/>
    <row r="274186" x14ac:dyDescent="0.25"/>
    <row r="274187" x14ac:dyDescent="0.25"/>
    <row r="274188" x14ac:dyDescent="0.25"/>
    <row r="274189" x14ac:dyDescent="0.25"/>
    <row r="274190" x14ac:dyDescent="0.25"/>
    <row r="274191" x14ac:dyDescent="0.25"/>
    <row r="274192" x14ac:dyDescent="0.25"/>
    <row r="274193" x14ac:dyDescent="0.25"/>
    <row r="274194" x14ac:dyDescent="0.25"/>
    <row r="274195" x14ac:dyDescent="0.25"/>
    <row r="274196" x14ac:dyDescent="0.25"/>
    <row r="274197" x14ac:dyDescent="0.25"/>
    <row r="274198" x14ac:dyDescent="0.25"/>
    <row r="274199" x14ac:dyDescent="0.25"/>
    <row r="274200" x14ac:dyDescent="0.25"/>
    <row r="274201" x14ac:dyDescent="0.25"/>
    <row r="274202" x14ac:dyDescent="0.25"/>
    <row r="274203" x14ac:dyDescent="0.25"/>
    <row r="274204" x14ac:dyDescent="0.25"/>
    <row r="274205" x14ac:dyDescent="0.25"/>
    <row r="274206" x14ac:dyDescent="0.25"/>
    <row r="274207" x14ac:dyDescent="0.25"/>
    <row r="274208" x14ac:dyDescent="0.25"/>
    <row r="274209" x14ac:dyDescent="0.25"/>
    <row r="274210" x14ac:dyDescent="0.25"/>
    <row r="274211" x14ac:dyDescent="0.25"/>
    <row r="274212" x14ac:dyDescent="0.25"/>
    <row r="274213" x14ac:dyDescent="0.25"/>
    <row r="274214" x14ac:dyDescent="0.25"/>
    <row r="274215" x14ac:dyDescent="0.25"/>
    <row r="274216" x14ac:dyDescent="0.25"/>
    <row r="274217" x14ac:dyDescent="0.25"/>
    <row r="274218" x14ac:dyDescent="0.25"/>
    <row r="274219" x14ac:dyDescent="0.25"/>
    <row r="274220" x14ac:dyDescent="0.25"/>
    <row r="274221" x14ac:dyDescent="0.25"/>
    <row r="274222" x14ac:dyDescent="0.25"/>
    <row r="274223" x14ac:dyDescent="0.25"/>
    <row r="274224" x14ac:dyDescent="0.25"/>
    <row r="274225" x14ac:dyDescent="0.25"/>
    <row r="274226" x14ac:dyDescent="0.25"/>
    <row r="274227" x14ac:dyDescent="0.25"/>
    <row r="274228" x14ac:dyDescent="0.25"/>
    <row r="274229" x14ac:dyDescent="0.25"/>
    <row r="274230" x14ac:dyDescent="0.25"/>
    <row r="274231" x14ac:dyDescent="0.25"/>
    <row r="274232" x14ac:dyDescent="0.25"/>
    <row r="274233" x14ac:dyDescent="0.25"/>
    <row r="274234" x14ac:dyDescent="0.25"/>
    <row r="274235" x14ac:dyDescent="0.25"/>
    <row r="274236" x14ac:dyDescent="0.25"/>
    <row r="274237" x14ac:dyDescent="0.25"/>
    <row r="274238" x14ac:dyDescent="0.25"/>
    <row r="274239" x14ac:dyDescent="0.25"/>
    <row r="274240" x14ac:dyDescent="0.25"/>
    <row r="274241" x14ac:dyDescent="0.25"/>
    <row r="274242" x14ac:dyDescent="0.25"/>
    <row r="274243" x14ac:dyDescent="0.25"/>
    <row r="274244" x14ac:dyDescent="0.25"/>
    <row r="274245" x14ac:dyDescent="0.25"/>
    <row r="274246" x14ac:dyDescent="0.25"/>
    <row r="274247" x14ac:dyDescent="0.25"/>
    <row r="274248" x14ac:dyDescent="0.25"/>
    <row r="274249" x14ac:dyDescent="0.25"/>
    <row r="274250" x14ac:dyDescent="0.25"/>
    <row r="274251" x14ac:dyDescent="0.25"/>
    <row r="274252" x14ac:dyDescent="0.25"/>
    <row r="274253" x14ac:dyDescent="0.25"/>
    <row r="274254" x14ac:dyDescent="0.25"/>
    <row r="274255" x14ac:dyDescent="0.25"/>
    <row r="274256" x14ac:dyDescent="0.25"/>
    <row r="274257" x14ac:dyDescent="0.25"/>
    <row r="274258" x14ac:dyDescent="0.25"/>
    <row r="274259" x14ac:dyDescent="0.25"/>
    <row r="274260" x14ac:dyDescent="0.25"/>
    <row r="274261" x14ac:dyDescent="0.25"/>
    <row r="274262" x14ac:dyDescent="0.25"/>
    <row r="274263" x14ac:dyDescent="0.25"/>
    <row r="274264" x14ac:dyDescent="0.25"/>
    <row r="274265" x14ac:dyDescent="0.25"/>
    <row r="274266" x14ac:dyDescent="0.25"/>
    <row r="274267" x14ac:dyDescent="0.25"/>
    <row r="274268" x14ac:dyDescent="0.25"/>
    <row r="274269" x14ac:dyDescent="0.25"/>
    <row r="274270" x14ac:dyDescent="0.25"/>
    <row r="274271" x14ac:dyDescent="0.25"/>
    <row r="274272" x14ac:dyDescent="0.25"/>
    <row r="274273" x14ac:dyDescent="0.25"/>
    <row r="274274" x14ac:dyDescent="0.25"/>
    <row r="274275" x14ac:dyDescent="0.25"/>
    <row r="274276" x14ac:dyDescent="0.25"/>
    <row r="274277" x14ac:dyDescent="0.25"/>
    <row r="274278" x14ac:dyDescent="0.25"/>
    <row r="274279" x14ac:dyDescent="0.25"/>
    <row r="274280" x14ac:dyDescent="0.25"/>
    <row r="274281" x14ac:dyDescent="0.25"/>
    <row r="274282" x14ac:dyDescent="0.25"/>
    <row r="274283" x14ac:dyDescent="0.25"/>
    <row r="274284" x14ac:dyDescent="0.25"/>
    <row r="274285" x14ac:dyDescent="0.25"/>
    <row r="274286" x14ac:dyDescent="0.25"/>
    <row r="274287" x14ac:dyDescent="0.25"/>
    <row r="274288" x14ac:dyDescent="0.25"/>
    <row r="274289" x14ac:dyDescent="0.25"/>
    <row r="274290" x14ac:dyDescent="0.25"/>
    <row r="274291" x14ac:dyDescent="0.25"/>
    <row r="274292" x14ac:dyDescent="0.25"/>
    <row r="274293" x14ac:dyDescent="0.25"/>
    <row r="274294" x14ac:dyDescent="0.25"/>
    <row r="274295" x14ac:dyDescent="0.25"/>
    <row r="274296" x14ac:dyDescent="0.25"/>
    <row r="274297" x14ac:dyDescent="0.25"/>
    <row r="274298" x14ac:dyDescent="0.25"/>
    <row r="274299" x14ac:dyDescent="0.25"/>
    <row r="274300" x14ac:dyDescent="0.25"/>
    <row r="274301" x14ac:dyDescent="0.25"/>
    <row r="274302" x14ac:dyDescent="0.25"/>
    <row r="274303" x14ac:dyDescent="0.25"/>
    <row r="274304" x14ac:dyDescent="0.25"/>
    <row r="274305" x14ac:dyDescent="0.25"/>
    <row r="274306" x14ac:dyDescent="0.25"/>
    <row r="274307" x14ac:dyDescent="0.25"/>
    <row r="274308" x14ac:dyDescent="0.25"/>
    <row r="274309" x14ac:dyDescent="0.25"/>
    <row r="274310" x14ac:dyDescent="0.25"/>
    <row r="274311" x14ac:dyDescent="0.25"/>
    <row r="274312" x14ac:dyDescent="0.25"/>
    <row r="274313" x14ac:dyDescent="0.25"/>
    <row r="274314" x14ac:dyDescent="0.25"/>
    <row r="274315" x14ac:dyDescent="0.25"/>
    <row r="274316" x14ac:dyDescent="0.25"/>
    <row r="274317" x14ac:dyDescent="0.25"/>
    <row r="274318" x14ac:dyDescent="0.25"/>
    <row r="274319" x14ac:dyDescent="0.25"/>
    <row r="274320" x14ac:dyDescent="0.25"/>
    <row r="274321" x14ac:dyDescent="0.25"/>
    <row r="274322" x14ac:dyDescent="0.25"/>
    <row r="274323" x14ac:dyDescent="0.25"/>
    <row r="274324" x14ac:dyDescent="0.25"/>
    <row r="274325" x14ac:dyDescent="0.25"/>
    <row r="274326" x14ac:dyDescent="0.25"/>
    <row r="274327" x14ac:dyDescent="0.25"/>
    <row r="274328" x14ac:dyDescent="0.25"/>
    <row r="274329" x14ac:dyDescent="0.25"/>
    <row r="274330" x14ac:dyDescent="0.25"/>
    <row r="274331" x14ac:dyDescent="0.25"/>
    <row r="274332" x14ac:dyDescent="0.25"/>
    <row r="274333" x14ac:dyDescent="0.25"/>
    <row r="274334" x14ac:dyDescent="0.25"/>
    <row r="274335" x14ac:dyDescent="0.25"/>
    <row r="274336" x14ac:dyDescent="0.25"/>
    <row r="274337" x14ac:dyDescent="0.25"/>
    <row r="274338" x14ac:dyDescent="0.25"/>
    <row r="274339" x14ac:dyDescent="0.25"/>
    <row r="274340" x14ac:dyDescent="0.25"/>
    <row r="274341" x14ac:dyDescent="0.25"/>
    <row r="274342" x14ac:dyDescent="0.25"/>
    <row r="274343" x14ac:dyDescent="0.25"/>
    <row r="274344" x14ac:dyDescent="0.25"/>
    <row r="274345" x14ac:dyDescent="0.25"/>
    <row r="274346" x14ac:dyDescent="0.25"/>
    <row r="274347" x14ac:dyDescent="0.25"/>
    <row r="274348" x14ac:dyDescent="0.25"/>
    <row r="274349" x14ac:dyDescent="0.25"/>
    <row r="274350" x14ac:dyDescent="0.25"/>
    <row r="274351" x14ac:dyDescent="0.25"/>
    <row r="274352" x14ac:dyDescent="0.25"/>
    <row r="274353" x14ac:dyDescent="0.25"/>
    <row r="274354" x14ac:dyDescent="0.25"/>
    <row r="274355" x14ac:dyDescent="0.25"/>
    <row r="274356" x14ac:dyDescent="0.25"/>
    <row r="274357" x14ac:dyDescent="0.25"/>
    <row r="274358" x14ac:dyDescent="0.25"/>
    <row r="274359" x14ac:dyDescent="0.25"/>
    <row r="274360" x14ac:dyDescent="0.25"/>
    <row r="274361" x14ac:dyDescent="0.25"/>
    <row r="274362" x14ac:dyDescent="0.25"/>
    <row r="274363" x14ac:dyDescent="0.25"/>
    <row r="274364" x14ac:dyDescent="0.25"/>
    <row r="274365" x14ac:dyDescent="0.25"/>
    <row r="274366" x14ac:dyDescent="0.25"/>
    <row r="274367" x14ac:dyDescent="0.25"/>
    <row r="274368" x14ac:dyDescent="0.25"/>
    <row r="274369" x14ac:dyDescent="0.25"/>
    <row r="274370" x14ac:dyDescent="0.25"/>
    <row r="274371" x14ac:dyDescent="0.25"/>
    <row r="274372" x14ac:dyDescent="0.25"/>
    <row r="274373" x14ac:dyDescent="0.25"/>
    <row r="274374" x14ac:dyDescent="0.25"/>
    <row r="274375" x14ac:dyDescent="0.25"/>
    <row r="274376" x14ac:dyDescent="0.25"/>
    <row r="274377" x14ac:dyDescent="0.25"/>
    <row r="274378" x14ac:dyDescent="0.25"/>
    <row r="274379" x14ac:dyDescent="0.25"/>
    <row r="274380" x14ac:dyDescent="0.25"/>
    <row r="274381" x14ac:dyDescent="0.25"/>
    <row r="274382" x14ac:dyDescent="0.25"/>
    <row r="274383" x14ac:dyDescent="0.25"/>
    <row r="274384" x14ac:dyDescent="0.25"/>
    <row r="274385" x14ac:dyDescent="0.25"/>
    <row r="274386" x14ac:dyDescent="0.25"/>
    <row r="274387" x14ac:dyDescent="0.25"/>
    <row r="274388" x14ac:dyDescent="0.25"/>
    <row r="274389" x14ac:dyDescent="0.25"/>
    <row r="274390" x14ac:dyDescent="0.25"/>
    <row r="274391" x14ac:dyDescent="0.25"/>
    <row r="274392" x14ac:dyDescent="0.25"/>
    <row r="274393" x14ac:dyDescent="0.25"/>
    <row r="274394" x14ac:dyDescent="0.25"/>
    <row r="274395" x14ac:dyDescent="0.25"/>
    <row r="274396" x14ac:dyDescent="0.25"/>
    <row r="274397" x14ac:dyDescent="0.25"/>
    <row r="274398" x14ac:dyDescent="0.25"/>
    <row r="274399" x14ac:dyDescent="0.25"/>
    <row r="274400" x14ac:dyDescent="0.25"/>
    <row r="274401" x14ac:dyDescent="0.25"/>
    <row r="274402" x14ac:dyDescent="0.25"/>
    <row r="274403" x14ac:dyDescent="0.25"/>
    <row r="274404" x14ac:dyDescent="0.25"/>
    <row r="274405" x14ac:dyDescent="0.25"/>
    <row r="274406" x14ac:dyDescent="0.25"/>
    <row r="274407" x14ac:dyDescent="0.25"/>
    <row r="274408" x14ac:dyDescent="0.25"/>
    <row r="274409" x14ac:dyDescent="0.25"/>
    <row r="274410" x14ac:dyDescent="0.25"/>
    <row r="274411" x14ac:dyDescent="0.25"/>
    <row r="274412" x14ac:dyDescent="0.25"/>
    <row r="274413" x14ac:dyDescent="0.25"/>
    <row r="274414" x14ac:dyDescent="0.25"/>
    <row r="274415" x14ac:dyDescent="0.25"/>
    <row r="274416" x14ac:dyDescent="0.25"/>
    <row r="274417" x14ac:dyDescent="0.25"/>
    <row r="274418" x14ac:dyDescent="0.25"/>
    <row r="274419" x14ac:dyDescent="0.25"/>
    <row r="274420" x14ac:dyDescent="0.25"/>
    <row r="274421" x14ac:dyDescent="0.25"/>
    <row r="274422" x14ac:dyDescent="0.25"/>
    <row r="274423" x14ac:dyDescent="0.25"/>
    <row r="274424" x14ac:dyDescent="0.25"/>
    <row r="274425" x14ac:dyDescent="0.25"/>
    <row r="274426" x14ac:dyDescent="0.25"/>
    <row r="274427" x14ac:dyDescent="0.25"/>
    <row r="274428" x14ac:dyDescent="0.25"/>
    <row r="274429" x14ac:dyDescent="0.25"/>
    <row r="274430" x14ac:dyDescent="0.25"/>
    <row r="274431" x14ac:dyDescent="0.25"/>
    <row r="274432" x14ac:dyDescent="0.25"/>
    <row r="274433" x14ac:dyDescent="0.25"/>
    <row r="274434" x14ac:dyDescent="0.25"/>
    <row r="274435" x14ac:dyDescent="0.25"/>
    <row r="274436" x14ac:dyDescent="0.25"/>
    <row r="274437" x14ac:dyDescent="0.25"/>
    <row r="274438" x14ac:dyDescent="0.25"/>
    <row r="274439" x14ac:dyDescent="0.25"/>
    <row r="274440" x14ac:dyDescent="0.25"/>
    <row r="274441" x14ac:dyDescent="0.25"/>
    <row r="274442" x14ac:dyDescent="0.25"/>
    <row r="274443" x14ac:dyDescent="0.25"/>
    <row r="274444" x14ac:dyDescent="0.25"/>
    <row r="274445" x14ac:dyDescent="0.25"/>
    <row r="274446" x14ac:dyDescent="0.25"/>
    <row r="274447" x14ac:dyDescent="0.25"/>
    <row r="274448" x14ac:dyDescent="0.25"/>
    <row r="274449" x14ac:dyDescent="0.25"/>
    <row r="274450" x14ac:dyDescent="0.25"/>
    <row r="274451" x14ac:dyDescent="0.25"/>
    <row r="274452" x14ac:dyDescent="0.25"/>
    <row r="274453" x14ac:dyDescent="0.25"/>
    <row r="274454" x14ac:dyDescent="0.25"/>
    <row r="274455" x14ac:dyDescent="0.25"/>
    <row r="274456" x14ac:dyDescent="0.25"/>
    <row r="274457" x14ac:dyDescent="0.25"/>
    <row r="274458" x14ac:dyDescent="0.25"/>
    <row r="274459" x14ac:dyDescent="0.25"/>
    <row r="274460" x14ac:dyDescent="0.25"/>
    <row r="274461" x14ac:dyDescent="0.25"/>
    <row r="274462" x14ac:dyDescent="0.25"/>
    <row r="274463" x14ac:dyDescent="0.25"/>
    <row r="274464" x14ac:dyDescent="0.25"/>
    <row r="274465" x14ac:dyDescent="0.25"/>
    <row r="274466" x14ac:dyDescent="0.25"/>
    <row r="274467" x14ac:dyDescent="0.25"/>
    <row r="274468" x14ac:dyDescent="0.25"/>
    <row r="274469" x14ac:dyDescent="0.25"/>
    <row r="274470" x14ac:dyDescent="0.25"/>
    <row r="274471" x14ac:dyDescent="0.25"/>
    <row r="274472" x14ac:dyDescent="0.25"/>
    <row r="274473" x14ac:dyDescent="0.25"/>
    <row r="274474" x14ac:dyDescent="0.25"/>
    <row r="274475" x14ac:dyDescent="0.25"/>
    <row r="274476" x14ac:dyDescent="0.25"/>
    <row r="274477" x14ac:dyDescent="0.25"/>
    <row r="274478" x14ac:dyDescent="0.25"/>
    <row r="274479" x14ac:dyDescent="0.25"/>
    <row r="274480" x14ac:dyDescent="0.25"/>
    <row r="274481" x14ac:dyDescent="0.25"/>
    <row r="274482" x14ac:dyDescent="0.25"/>
    <row r="274483" x14ac:dyDescent="0.25"/>
    <row r="274484" x14ac:dyDescent="0.25"/>
    <row r="274485" x14ac:dyDescent="0.25"/>
    <row r="274486" x14ac:dyDescent="0.25"/>
    <row r="274487" x14ac:dyDescent="0.25"/>
    <row r="274488" x14ac:dyDescent="0.25"/>
    <row r="274489" x14ac:dyDescent="0.25"/>
    <row r="274490" x14ac:dyDescent="0.25"/>
    <row r="274491" x14ac:dyDescent="0.25"/>
    <row r="274492" x14ac:dyDescent="0.25"/>
    <row r="274493" x14ac:dyDescent="0.25"/>
    <row r="274494" x14ac:dyDescent="0.25"/>
    <row r="274495" x14ac:dyDescent="0.25"/>
    <row r="274496" x14ac:dyDescent="0.25"/>
    <row r="274497" x14ac:dyDescent="0.25"/>
    <row r="274498" x14ac:dyDescent="0.25"/>
    <row r="274499" x14ac:dyDescent="0.25"/>
    <row r="274500" x14ac:dyDescent="0.25"/>
    <row r="274501" x14ac:dyDescent="0.25"/>
    <row r="274502" x14ac:dyDescent="0.25"/>
    <row r="274503" x14ac:dyDescent="0.25"/>
    <row r="274504" x14ac:dyDescent="0.25"/>
    <row r="274505" x14ac:dyDescent="0.25"/>
    <row r="274506" x14ac:dyDescent="0.25"/>
    <row r="274507" x14ac:dyDescent="0.25"/>
    <row r="274508" x14ac:dyDescent="0.25"/>
    <row r="274509" x14ac:dyDescent="0.25"/>
    <row r="274510" x14ac:dyDescent="0.25"/>
    <row r="274511" x14ac:dyDescent="0.25"/>
    <row r="274512" x14ac:dyDescent="0.25"/>
    <row r="274513" x14ac:dyDescent="0.25"/>
    <row r="274514" x14ac:dyDescent="0.25"/>
    <row r="274515" x14ac:dyDescent="0.25"/>
    <row r="274516" x14ac:dyDescent="0.25"/>
    <row r="274517" x14ac:dyDescent="0.25"/>
    <row r="274518" x14ac:dyDescent="0.25"/>
    <row r="274519" x14ac:dyDescent="0.25"/>
    <row r="274520" x14ac:dyDescent="0.25"/>
    <row r="274521" x14ac:dyDescent="0.25"/>
    <row r="274522" x14ac:dyDescent="0.25"/>
    <row r="274523" x14ac:dyDescent="0.25"/>
    <row r="274524" x14ac:dyDescent="0.25"/>
    <row r="274525" x14ac:dyDescent="0.25"/>
    <row r="274526" x14ac:dyDescent="0.25"/>
    <row r="274527" x14ac:dyDescent="0.25"/>
    <row r="274528" x14ac:dyDescent="0.25"/>
    <row r="274529" x14ac:dyDescent="0.25"/>
    <row r="274530" x14ac:dyDescent="0.25"/>
    <row r="274531" x14ac:dyDescent="0.25"/>
    <row r="274532" x14ac:dyDescent="0.25"/>
    <row r="274533" x14ac:dyDescent="0.25"/>
    <row r="274534" x14ac:dyDescent="0.25"/>
    <row r="274535" x14ac:dyDescent="0.25"/>
    <row r="274536" x14ac:dyDescent="0.25"/>
    <row r="274537" x14ac:dyDescent="0.25"/>
    <row r="274538" x14ac:dyDescent="0.25"/>
    <row r="274539" x14ac:dyDescent="0.25"/>
    <row r="274540" x14ac:dyDescent="0.25"/>
    <row r="274541" x14ac:dyDescent="0.25"/>
    <row r="274542" x14ac:dyDescent="0.25"/>
    <row r="274543" x14ac:dyDescent="0.25"/>
    <row r="274544" x14ac:dyDescent="0.25"/>
    <row r="274545" x14ac:dyDescent="0.25"/>
    <row r="274546" x14ac:dyDescent="0.25"/>
    <row r="274547" x14ac:dyDescent="0.25"/>
    <row r="274548" x14ac:dyDescent="0.25"/>
    <row r="274549" x14ac:dyDescent="0.25"/>
    <row r="274550" x14ac:dyDescent="0.25"/>
    <row r="274551" x14ac:dyDescent="0.25"/>
    <row r="274552" x14ac:dyDescent="0.25"/>
    <row r="274553" x14ac:dyDescent="0.25"/>
    <row r="274554" x14ac:dyDescent="0.25"/>
    <row r="274555" x14ac:dyDescent="0.25"/>
    <row r="274556" x14ac:dyDescent="0.25"/>
    <row r="274557" x14ac:dyDescent="0.25"/>
    <row r="274558" x14ac:dyDescent="0.25"/>
    <row r="274559" x14ac:dyDescent="0.25"/>
    <row r="274560" x14ac:dyDescent="0.25"/>
    <row r="274561" x14ac:dyDescent="0.25"/>
    <row r="274562" x14ac:dyDescent="0.25"/>
    <row r="274563" x14ac:dyDescent="0.25"/>
    <row r="274564" x14ac:dyDescent="0.25"/>
    <row r="274565" x14ac:dyDescent="0.25"/>
    <row r="274566" x14ac:dyDescent="0.25"/>
    <row r="274567" x14ac:dyDescent="0.25"/>
    <row r="274568" x14ac:dyDescent="0.25"/>
    <row r="274569" x14ac:dyDescent="0.25"/>
    <row r="274570" x14ac:dyDescent="0.25"/>
    <row r="274571" x14ac:dyDescent="0.25"/>
    <row r="274572" x14ac:dyDescent="0.25"/>
    <row r="274573" x14ac:dyDescent="0.25"/>
    <row r="274574" x14ac:dyDescent="0.25"/>
    <row r="274575" x14ac:dyDescent="0.25"/>
    <row r="274576" x14ac:dyDescent="0.25"/>
    <row r="274577" x14ac:dyDescent="0.25"/>
    <row r="274578" x14ac:dyDescent="0.25"/>
    <row r="274579" x14ac:dyDescent="0.25"/>
    <row r="274580" x14ac:dyDescent="0.25"/>
    <row r="274581" x14ac:dyDescent="0.25"/>
    <row r="274582" x14ac:dyDescent="0.25"/>
    <row r="274583" x14ac:dyDescent="0.25"/>
    <row r="274584" x14ac:dyDescent="0.25"/>
    <row r="274585" x14ac:dyDescent="0.25"/>
    <row r="274586" x14ac:dyDescent="0.25"/>
    <row r="274587" x14ac:dyDescent="0.25"/>
    <row r="274588" x14ac:dyDescent="0.25"/>
    <row r="274589" x14ac:dyDescent="0.25"/>
    <row r="274590" x14ac:dyDescent="0.25"/>
    <row r="274591" x14ac:dyDescent="0.25"/>
    <row r="274592" x14ac:dyDescent="0.25"/>
    <row r="274593" x14ac:dyDescent="0.25"/>
    <row r="274594" x14ac:dyDescent="0.25"/>
    <row r="274595" x14ac:dyDescent="0.25"/>
    <row r="274596" x14ac:dyDescent="0.25"/>
    <row r="274597" x14ac:dyDescent="0.25"/>
    <row r="274598" x14ac:dyDescent="0.25"/>
    <row r="274599" x14ac:dyDescent="0.25"/>
    <row r="274600" x14ac:dyDescent="0.25"/>
    <row r="274601" x14ac:dyDescent="0.25"/>
    <row r="274602" x14ac:dyDescent="0.25"/>
    <row r="274603" x14ac:dyDescent="0.25"/>
    <row r="274604" x14ac:dyDescent="0.25"/>
    <row r="274605" x14ac:dyDescent="0.25"/>
    <row r="274606" x14ac:dyDescent="0.25"/>
    <row r="274607" x14ac:dyDescent="0.25"/>
    <row r="274608" x14ac:dyDescent="0.25"/>
    <row r="274609" x14ac:dyDescent="0.25"/>
    <row r="274610" x14ac:dyDescent="0.25"/>
    <row r="274611" x14ac:dyDescent="0.25"/>
    <row r="274612" x14ac:dyDescent="0.25"/>
    <row r="274613" x14ac:dyDescent="0.25"/>
    <row r="274614" x14ac:dyDescent="0.25"/>
    <row r="274615" x14ac:dyDescent="0.25"/>
    <row r="274616" x14ac:dyDescent="0.25"/>
    <row r="274617" x14ac:dyDescent="0.25"/>
    <row r="274618" x14ac:dyDescent="0.25"/>
    <row r="274619" x14ac:dyDescent="0.25"/>
    <row r="274620" x14ac:dyDescent="0.25"/>
    <row r="274621" x14ac:dyDescent="0.25"/>
    <row r="274622" x14ac:dyDescent="0.25"/>
    <row r="274623" x14ac:dyDescent="0.25"/>
    <row r="274624" x14ac:dyDescent="0.25"/>
    <row r="274625" x14ac:dyDescent="0.25"/>
    <row r="274626" x14ac:dyDescent="0.25"/>
    <row r="274627" x14ac:dyDescent="0.25"/>
    <row r="274628" x14ac:dyDescent="0.25"/>
    <row r="274629" x14ac:dyDescent="0.25"/>
    <row r="274630" x14ac:dyDescent="0.25"/>
    <row r="274631" x14ac:dyDescent="0.25"/>
    <row r="274632" x14ac:dyDescent="0.25"/>
    <row r="274633" x14ac:dyDescent="0.25"/>
    <row r="274634" x14ac:dyDescent="0.25"/>
    <row r="274635" x14ac:dyDescent="0.25"/>
    <row r="274636" x14ac:dyDescent="0.25"/>
    <row r="274637" x14ac:dyDescent="0.25"/>
    <row r="274638" x14ac:dyDescent="0.25"/>
    <row r="274639" x14ac:dyDescent="0.25"/>
    <row r="274640" x14ac:dyDescent="0.25"/>
    <row r="274641" x14ac:dyDescent="0.25"/>
    <row r="274642" x14ac:dyDescent="0.25"/>
    <row r="274643" x14ac:dyDescent="0.25"/>
    <row r="274644" x14ac:dyDescent="0.25"/>
    <row r="274645" x14ac:dyDescent="0.25"/>
    <row r="274646" x14ac:dyDescent="0.25"/>
    <row r="274647" x14ac:dyDescent="0.25"/>
    <row r="274648" x14ac:dyDescent="0.25"/>
    <row r="274649" x14ac:dyDescent="0.25"/>
    <row r="274650" x14ac:dyDescent="0.25"/>
    <row r="274651" x14ac:dyDescent="0.25"/>
    <row r="274652" x14ac:dyDescent="0.25"/>
    <row r="274653" x14ac:dyDescent="0.25"/>
    <row r="274654" x14ac:dyDescent="0.25"/>
    <row r="274655" x14ac:dyDescent="0.25"/>
    <row r="274656" x14ac:dyDescent="0.25"/>
    <row r="274657" x14ac:dyDescent="0.25"/>
    <row r="274658" x14ac:dyDescent="0.25"/>
    <row r="274659" x14ac:dyDescent="0.25"/>
    <row r="274660" x14ac:dyDescent="0.25"/>
    <row r="274661" x14ac:dyDescent="0.25"/>
    <row r="274662" x14ac:dyDescent="0.25"/>
    <row r="274663" x14ac:dyDescent="0.25"/>
    <row r="274664" x14ac:dyDescent="0.25"/>
    <row r="274665" x14ac:dyDescent="0.25"/>
    <row r="274666" x14ac:dyDescent="0.25"/>
    <row r="274667" x14ac:dyDescent="0.25"/>
    <row r="274668" x14ac:dyDescent="0.25"/>
    <row r="274669" x14ac:dyDescent="0.25"/>
    <row r="274670" x14ac:dyDescent="0.25"/>
    <row r="274671" x14ac:dyDescent="0.25"/>
    <row r="274672" x14ac:dyDescent="0.25"/>
    <row r="274673" x14ac:dyDescent="0.25"/>
    <row r="274674" x14ac:dyDescent="0.25"/>
    <row r="274675" x14ac:dyDescent="0.25"/>
    <row r="274676" x14ac:dyDescent="0.25"/>
    <row r="274677" x14ac:dyDescent="0.25"/>
    <row r="274678" x14ac:dyDescent="0.25"/>
    <row r="274679" x14ac:dyDescent="0.25"/>
    <row r="274680" x14ac:dyDescent="0.25"/>
    <row r="274681" x14ac:dyDescent="0.25"/>
    <row r="274682" x14ac:dyDescent="0.25"/>
    <row r="274683" x14ac:dyDescent="0.25"/>
    <row r="274684" x14ac:dyDescent="0.25"/>
    <row r="274685" x14ac:dyDescent="0.25"/>
    <row r="274686" x14ac:dyDescent="0.25"/>
    <row r="274687" x14ac:dyDescent="0.25"/>
    <row r="274688" x14ac:dyDescent="0.25"/>
    <row r="274689" x14ac:dyDescent="0.25"/>
    <row r="274690" x14ac:dyDescent="0.25"/>
    <row r="274691" x14ac:dyDescent="0.25"/>
    <row r="274692" x14ac:dyDescent="0.25"/>
    <row r="274693" x14ac:dyDescent="0.25"/>
    <row r="274694" x14ac:dyDescent="0.25"/>
    <row r="274695" x14ac:dyDescent="0.25"/>
    <row r="274696" x14ac:dyDescent="0.25"/>
    <row r="274697" x14ac:dyDescent="0.25"/>
    <row r="274698" x14ac:dyDescent="0.25"/>
    <row r="274699" x14ac:dyDescent="0.25"/>
    <row r="274700" x14ac:dyDescent="0.25"/>
    <row r="274701" x14ac:dyDescent="0.25"/>
    <row r="274702" x14ac:dyDescent="0.25"/>
    <row r="274703" x14ac:dyDescent="0.25"/>
    <row r="274704" x14ac:dyDescent="0.25"/>
    <row r="274705" x14ac:dyDescent="0.25"/>
    <row r="274706" x14ac:dyDescent="0.25"/>
    <row r="274707" x14ac:dyDescent="0.25"/>
    <row r="274708" x14ac:dyDescent="0.25"/>
    <row r="274709" x14ac:dyDescent="0.25"/>
    <row r="274710" x14ac:dyDescent="0.25"/>
    <row r="274711" x14ac:dyDescent="0.25"/>
    <row r="274712" x14ac:dyDescent="0.25"/>
    <row r="274713" x14ac:dyDescent="0.25"/>
    <row r="274714" x14ac:dyDescent="0.25"/>
    <row r="274715" x14ac:dyDescent="0.25"/>
    <row r="274716" x14ac:dyDescent="0.25"/>
    <row r="274717" x14ac:dyDescent="0.25"/>
    <row r="274718" x14ac:dyDescent="0.25"/>
    <row r="274719" x14ac:dyDescent="0.25"/>
    <row r="274720" x14ac:dyDescent="0.25"/>
    <row r="274721" x14ac:dyDescent="0.25"/>
    <row r="274722" x14ac:dyDescent="0.25"/>
    <row r="274723" x14ac:dyDescent="0.25"/>
    <row r="274724" x14ac:dyDescent="0.25"/>
    <row r="274725" x14ac:dyDescent="0.25"/>
    <row r="274726" x14ac:dyDescent="0.25"/>
    <row r="274727" x14ac:dyDescent="0.25"/>
    <row r="274728" x14ac:dyDescent="0.25"/>
    <row r="274729" x14ac:dyDescent="0.25"/>
    <row r="274730" x14ac:dyDescent="0.25"/>
    <row r="274731" x14ac:dyDescent="0.25"/>
    <row r="274732" x14ac:dyDescent="0.25"/>
    <row r="274733" x14ac:dyDescent="0.25"/>
    <row r="274734" x14ac:dyDescent="0.25"/>
    <row r="274735" x14ac:dyDescent="0.25"/>
    <row r="274736" x14ac:dyDescent="0.25"/>
    <row r="274737" x14ac:dyDescent="0.25"/>
    <row r="274738" x14ac:dyDescent="0.25"/>
    <row r="274739" x14ac:dyDescent="0.25"/>
    <row r="274740" x14ac:dyDescent="0.25"/>
    <row r="274741" x14ac:dyDescent="0.25"/>
    <row r="274742" x14ac:dyDescent="0.25"/>
    <row r="274743" x14ac:dyDescent="0.25"/>
    <row r="274744" x14ac:dyDescent="0.25"/>
    <row r="274745" x14ac:dyDescent="0.25"/>
    <row r="274746" x14ac:dyDescent="0.25"/>
    <row r="274747" x14ac:dyDescent="0.25"/>
    <row r="274748" x14ac:dyDescent="0.25"/>
    <row r="274749" x14ac:dyDescent="0.25"/>
    <row r="274750" x14ac:dyDescent="0.25"/>
    <row r="274751" x14ac:dyDescent="0.25"/>
    <row r="274752" x14ac:dyDescent="0.25"/>
    <row r="274753" x14ac:dyDescent="0.25"/>
    <row r="274754" x14ac:dyDescent="0.25"/>
    <row r="274755" x14ac:dyDescent="0.25"/>
    <row r="274756" x14ac:dyDescent="0.25"/>
    <row r="274757" x14ac:dyDescent="0.25"/>
    <row r="274758" x14ac:dyDescent="0.25"/>
    <row r="274759" x14ac:dyDescent="0.25"/>
    <row r="274760" x14ac:dyDescent="0.25"/>
    <row r="274761" x14ac:dyDescent="0.25"/>
    <row r="274762" x14ac:dyDescent="0.25"/>
    <row r="274763" x14ac:dyDescent="0.25"/>
    <row r="274764" x14ac:dyDescent="0.25"/>
    <row r="274765" x14ac:dyDescent="0.25"/>
    <row r="274766" x14ac:dyDescent="0.25"/>
    <row r="274767" x14ac:dyDescent="0.25"/>
    <row r="274768" x14ac:dyDescent="0.25"/>
    <row r="274769" x14ac:dyDescent="0.25"/>
    <row r="274770" x14ac:dyDescent="0.25"/>
    <row r="274771" x14ac:dyDescent="0.25"/>
    <row r="274772" x14ac:dyDescent="0.25"/>
    <row r="274773" x14ac:dyDescent="0.25"/>
    <row r="274774" x14ac:dyDescent="0.25"/>
    <row r="274775" x14ac:dyDescent="0.25"/>
    <row r="274776" x14ac:dyDescent="0.25"/>
    <row r="274777" x14ac:dyDescent="0.25"/>
    <row r="274778" x14ac:dyDescent="0.25"/>
    <row r="274779" x14ac:dyDescent="0.25"/>
    <row r="274780" x14ac:dyDescent="0.25"/>
    <row r="274781" x14ac:dyDescent="0.25"/>
    <row r="274782" x14ac:dyDescent="0.25"/>
    <row r="274783" x14ac:dyDescent="0.25"/>
    <row r="274784" x14ac:dyDescent="0.25"/>
    <row r="274785" x14ac:dyDescent="0.25"/>
    <row r="274786" x14ac:dyDescent="0.25"/>
    <row r="274787" x14ac:dyDescent="0.25"/>
    <row r="274788" x14ac:dyDescent="0.25"/>
    <row r="274789" x14ac:dyDescent="0.25"/>
    <row r="274790" x14ac:dyDescent="0.25"/>
    <row r="274791" x14ac:dyDescent="0.25"/>
    <row r="274792" x14ac:dyDescent="0.25"/>
    <row r="274793" x14ac:dyDescent="0.25"/>
    <row r="274794" x14ac:dyDescent="0.25"/>
    <row r="274795" x14ac:dyDescent="0.25"/>
    <row r="274796" x14ac:dyDescent="0.25"/>
    <row r="274797" x14ac:dyDescent="0.25"/>
    <row r="274798" x14ac:dyDescent="0.25"/>
    <row r="274799" x14ac:dyDescent="0.25"/>
    <row r="274800" x14ac:dyDescent="0.25"/>
    <row r="274801" x14ac:dyDescent="0.25"/>
    <row r="274802" x14ac:dyDescent="0.25"/>
    <row r="274803" x14ac:dyDescent="0.25"/>
    <row r="274804" x14ac:dyDescent="0.25"/>
    <row r="274805" x14ac:dyDescent="0.25"/>
    <row r="274806" x14ac:dyDescent="0.25"/>
    <row r="274807" x14ac:dyDescent="0.25"/>
    <row r="274808" x14ac:dyDescent="0.25"/>
    <row r="274809" x14ac:dyDescent="0.25"/>
    <row r="274810" x14ac:dyDescent="0.25"/>
    <row r="274811" x14ac:dyDescent="0.25"/>
    <row r="274812" x14ac:dyDescent="0.25"/>
    <row r="274813" x14ac:dyDescent="0.25"/>
    <row r="274814" x14ac:dyDescent="0.25"/>
    <row r="274815" x14ac:dyDescent="0.25"/>
    <row r="274816" x14ac:dyDescent="0.25"/>
    <row r="274817" x14ac:dyDescent="0.25"/>
    <row r="274818" x14ac:dyDescent="0.25"/>
    <row r="274819" x14ac:dyDescent="0.25"/>
    <row r="274820" x14ac:dyDescent="0.25"/>
    <row r="274821" x14ac:dyDescent="0.25"/>
    <row r="274822" x14ac:dyDescent="0.25"/>
    <row r="274823" x14ac:dyDescent="0.25"/>
    <row r="274824" x14ac:dyDescent="0.25"/>
    <row r="274825" x14ac:dyDescent="0.25"/>
    <row r="274826" x14ac:dyDescent="0.25"/>
    <row r="274827" x14ac:dyDescent="0.25"/>
    <row r="274828" x14ac:dyDescent="0.25"/>
    <row r="274829" x14ac:dyDescent="0.25"/>
    <row r="274830" x14ac:dyDescent="0.25"/>
    <row r="274831" x14ac:dyDescent="0.25"/>
    <row r="274832" x14ac:dyDescent="0.25"/>
    <row r="274833" x14ac:dyDescent="0.25"/>
    <row r="274834" x14ac:dyDescent="0.25"/>
    <row r="274835" x14ac:dyDescent="0.25"/>
    <row r="274836" x14ac:dyDescent="0.25"/>
    <row r="274837" x14ac:dyDescent="0.25"/>
    <row r="274838" x14ac:dyDescent="0.25"/>
    <row r="274839" x14ac:dyDescent="0.25"/>
    <row r="274840" x14ac:dyDescent="0.25"/>
    <row r="274841" x14ac:dyDescent="0.25"/>
    <row r="274842" x14ac:dyDescent="0.25"/>
    <row r="274843" x14ac:dyDescent="0.25"/>
    <row r="274844" x14ac:dyDescent="0.25"/>
    <row r="274845" x14ac:dyDescent="0.25"/>
    <row r="274846" x14ac:dyDescent="0.25"/>
    <row r="274847" x14ac:dyDescent="0.25"/>
    <row r="274848" x14ac:dyDescent="0.25"/>
    <row r="274849" x14ac:dyDescent="0.25"/>
    <row r="274850" x14ac:dyDescent="0.25"/>
    <row r="274851" x14ac:dyDescent="0.25"/>
    <row r="274852" x14ac:dyDescent="0.25"/>
    <row r="274853" x14ac:dyDescent="0.25"/>
    <row r="274854" x14ac:dyDescent="0.25"/>
    <row r="274855" x14ac:dyDescent="0.25"/>
    <row r="274856" x14ac:dyDescent="0.25"/>
    <row r="274857" x14ac:dyDescent="0.25"/>
    <row r="274858" x14ac:dyDescent="0.25"/>
    <row r="274859" x14ac:dyDescent="0.25"/>
    <row r="274860" x14ac:dyDescent="0.25"/>
    <row r="274861" x14ac:dyDescent="0.25"/>
    <row r="274862" x14ac:dyDescent="0.25"/>
    <row r="274863" x14ac:dyDescent="0.25"/>
    <row r="274864" x14ac:dyDescent="0.25"/>
    <row r="274865" x14ac:dyDescent="0.25"/>
    <row r="274866" x14ac:dyDescent="0.25"/>
    <row r="274867" x14ac:dyDescent="0.25"/>
    <row r="274868" x14ac:dyDescent="0.25"/>
    <row r="274869" x14ac:dyDescent="0.25"/>
    <row r="274870" x14ac:dyDescent="0.25"/>
    <row r="274871" x14ac:dyDescent="0.25"/>
    <row r="274872" x14ac:dyDescent="0.25"/>
    <row r="274873" x14ac:dyDescent="0.25"/>
    <row r="274874" x14ac:dyDescent="0.25"/>
    <row r="274875" x14ac:dyDescent="0.25"/>
    <row r="274876" x14ac:dyDescent="0.25"/>
    <row r="274877" x14ac:dyDescent="0.25"/>
    <row r="274878" x14ac:dyDescent="0.25"/>
    <row r="274879" x14ac:dyDescent="0.25"/>
    <row r="274880" x14ac:dyDescent="0.25"/>
    <row r="274881" x14ac:dyDescent="0.25"/>
    <row r="274882" x14ac:dyDescent="0.25"/>
    <row r="274883" x14ac:dyDescent="0.25"/>
    <row r="274884" x14ac:dyDescent="0.25"/>
    <row r="274885" x14ac:dyDescent="0.25"/>
    <row r="274886" x14ac:dyDescent="0.25"/>
    <row r="274887" x14ac:dyDescent="0.25"/>
    <row r="274888" x14ac:dyDescent="0.25"/>
    <row r="274889" x14ac:dyDescent="0.25"/>
    <row r="274890" x14ac:dyDescent="0.25"/>
    <row r="274891" x14ac:dyDescent="0.25"/>
    <row r="274892" x14ac:dyDescent="0.25"/>
    <row r="274893" x14ac:dyDescent="0.25"/>
    <row r="274894" x14ac:dyDescent="0.25"/>
    <row r="274895" x14ac:dyDescent="0.25"/>
    <row r="274896" x14ac:dyDescent="0.25"/>
    <row r="274897" x14ac:dyDescent="0.25"/>
    <row r="274898" x14ac:dyDescent="0.25"/>
    <row r="274899" x14ac:dyDescent="0.25"/>
    <row r="274900" x14ac:dyDescent="0.25"/>
    <row r="274901" x14ac:dyDescent="0.25"/>
    <row r="274902" x14ac:dyDescent="0.25"/>
    <row r="274903" x14ac:dyDescent="0.25"/>
    <row r="274904" x14ac:dyDescent="0.25"/>
    <row r="274905" x14ac:dyDescent="0.25"/>
    <row r="274906" x14ac:dyDescent="0.25"/>
    <row r="274907" x14ac:dyDescent="0.25"/>
    <row r="274908" x14ac:dyDescent="0.25"/>
    <row r="274909" x14ac:dyDescent="0.25"/>
    <row r="274910" x14ac:dyDescent="0.25"/>
    <row r="274911" x14ac:dyDescent="0.25"/>
    <row r="274912" x14ac:dyDescent="0.25"/>
    <row r="274913" x14ac:dyDescent="0.25"/>
    <row r="274914" x14ac:dyDescent="0.25"/>
    <row r="274915" x14ac:dyDescent="0.25"/>
    <row r="274916" x14ac:dyDescent="0.25"/>
    <row r="274917" x14ac:dyDescent="0.25"/>
    <row r="274918" x14ac:dyDescent="0.25"/>
    <row r="274919" x14ac:dyDescent="0.25"/>
    <row r="274920" x14ac:dyDescent="0.25"/>
    <row r="274921" x14ac:dyDescent="0.25"/>
    <row r="274922" x14ac:dyDescent="0.25"/>
    <row r="274923" x14ac:dyDescent="0.25"/>
    <row r="274924" x14ac:dyDescent="0.25"/>
    <row r="274925" x14ac:dyDescent="0.25"/>
    <row r="274926" x14ac:dyDescent="0.25"/>
    <row r="274927" x14ac:dyDescent="0.25"/>
    <row r="274928" x14ac:dyDescent="0.25"/>
    <row r="274929" x14ac:dyDescent="0.25"/>
    <row r="274930" x14ac:dyDescent="0.25"/>
    <row r="274931" x14ac:dyDescent="0.25"/>
    <row r="274932" x14ac:dyDescent="0.25"/>
    <row r="274933" x14ac:dyDescent="0.25"/>
    <row r="274934" x14ac:dyDescent="0.25"/>
    <row r="274935" x14ac:dyDescent="0.25"/>
    <row r="274936" x14ac:dyDescent="0.25"/>
    <row r="274937" x14ac:dyDescent="0.25"/>
    <row r="274938" x14ac:dyDescent="0.25"/>
    <row r="274939" x14ac:dyDescent="0.25"/>
    <row r="274940" x14ac:dyDescent="0.25"/>
    <row r="274941" x14ac:dyDescent="0.25"/>
    <row r="274942" x14ac:dyDescent="0.25"/>
    <row r="274943" x14ac:dyDescent="0.25"/>
    <row r="274944" x14ac:dyDescent="0.25"/>
    <row r="274945" x14ac:dyDescent="0.25"/>
    <row r="274946" x14ac:dyDescent="0.25"/>
    <row r="274947" x14ac:dyDescent="0.25"/>
    <row r="274948" x14ac:dyDescent="0.25"/>
    <row r="274949" x14ac:dyDescent="0.25"/>
    <row r="274950" x14ac:dyDescent="0.25"/>
    <row r="274951" x14ac:dyDescent="0.25"/>
    <row r="274952" x14ac:dyDescent="0.25"/>
    <row r="274953" x14ac:dyDescent="0.25"/>
    <row r="274954" x14ac:dyDescent="0.25"/>
    <row r="274955" x14ac:dyDescent="0.25"/>
    <row r="274956" x14ac:dyDescent="0.25"/>
    <row r="274957" x14ac:dyDescent="0.25"/>
    <row r="274958" x14ac:dyDescent="0.25"/>
    <row r="274959" x14ac:dyDescent="0.25"/>
    <row r="274960" x14ac:dyDescent="0.25"/>
    <row r="274961" x14ac:dyDescent="0.25"/>
    <row r="274962" x14ac:dyDescent="0.25"/>
    <row r="274963" x14ac:dyDescent="0.25"/>
    <row r="274964" x14ac:dyDescent="0.25"/>
    <row r="274965" x14ac:dyDescent="0.25"/>
    <row r="274966" x14ac:dyDescent="0.25"/>
    <row r="274967" x14ac:dyDescent="0.25"/>
    <row r="274968" x14ac:dyDescent="0.25"/>
    <row r="274969" x14ac:dyDescent="0.25"/>
    <row r="274970" x14ac:dyDescent="0.25"/>
    <row r="274971" x14ac:dyDescent="0.25"/>
    <row r="274972" x14ac:dyDescent="0.25"/>
    <row r="274973" x14ac:dyDescent="0.25"/>
    <row r="274974" x14ac:dyDescent="0.25"/>
    <row r="274975" x14ac:dyDescent="0.25"/>
    <row r="274976" x14ac:dyDescent="0.25"/>
    <row r="274977" x14ac:dyDescent="0.25"/>
    <row r="274978" x14ac:dyDescent="0.25"/>
    <row r="274979" x14ac:dyDescent="0.25"/>
    <row r="274980" x14ac:dyDescent="0.25"/>
    <row r="274981" x14ac:dyDescent="0.25"/>
    <row r="274982" x14ac:dyDescent="0.25"/>
    <row r="274983" x14ac:dyDescent="0.25"/>
    <row r="274984" x14ac:dyDescent="0.25"/>
    <row r="274985" x14ac:dyDescent="0.25"/>
    <row r="274986" x14ac:dyDescent="0.25"/>
    <row r="274987" x14ac:dyDescent="0.25"/>
    <row r="274988" x14ac:dyDescent="0.25"/>
    <row r="274989" x14ac:dyDescent="0.25"/>
    <row r="274990" x14ac:dyDescent="0.25"/>
    <row r="274991" x14ac:dyDescent="0.25"/>
    <row r="274992" x14ac:dyDescent="0.25"/>
    <row r="274993" x14ac:dyDescent="0.25"/>
    <row r="274994" x14ac:dyDescent="0.25"/>
    <row r="274995" x14ac:dyDescent="0.25"/>
    <row r="274996" x14ac:dyDescent="0.25"/>
    <row r="274997" x14ac:dyDescent="0.25"/>
    <row r="274998" x14ac:dyDescent="0.25"/>
    <row r="274999" x14ac:dyDescent="0.25"/>
    <row r="275000" x14ac:dyDescent="0.25"/>
    <row r="275001" x14ac:dyDescent="0.25"/>
    <row r="275002" x14ac:dyDescent="0.25"/>
    <row r="275003" x14ac:dyDescent="0.25"/>
    <row r="275004" x14ac:dyDescent="0.25"/>
    <row r="275005" x14ac:dyDescent="0.25"/>
    <row r="275006" x14ac:dyDescent="0.25"/>
    <row r="275007" x14ac:dyDescent="0.25"/>
    <row r="275008" x14ac:dyDescent="0.25"/>
    <row r="275009" x14ac:dyDescent="0.25"/>
    <row r="275010" x14ac:dyDescent="0.25"/>
    <row r="275011" x14ac:dyDescent="0.25"/>
    <row r="275012" x14ac:dyDescent="0.25"/>
    <row r="275013" x14ac:dyDescent="0.25"/>
    <row r="275014" x14ac:dyDescent="0.25"/>
    <row r="275015" x14ac:dyDescent="0.25"/>
    <row r="275016" x14ac:dyDescent="0.25"/>
    <row r="275017" x14ac:dyDescent="0.25"/>
    <row r="275018" x14ac:dyDescent="0.25"/>
    <row r="275019" x14ac:dyDescent="0.25"/>
    <row r="275020" x14ac:dyDescent="0.25"/>
    <row r="275021" x14ac:dyDescent="0.25"/>
    <row r="275022" x14ac:dyDescent="0.25"/>
    <row r="275023" x14ac:dyDescent="0.25"/>
    <row r="275024" x14ac:dyDescent="0.25"/>
    <row r="275025" x14ac:dyDescent="0.25"/>
    <row r="275026" x14ac:dyDescent="0.25"/>
    <row r="275027" x14ac:dyDescent="0.25"/>
    <row r="275028" x14ac:dyDescent="0.25"/>
    <row r="275029" x14ac:dyDescent="0.25"/>
    <row r="275030" x14ac:dyDescent="0.25"/>
    <row r="275031" x14ac:dyDescent="0.25"/>
    <row r="275032" x14ac:dyDescent="0.25"/>
    <row r="275033" x14ac:dyDescent="0.25"/>
    <row r="275034" x14ac:dyDescent="0.25"/>
    <row r="275035" x14ac:dyDescent="0.25"/>
    <row r="275036" x14ac:dyDescent="0.25"/>
    <row r="275037" x14ac:dyDescent="0.25"/>
    <row r="275038" x14ac:dyDescent="0.25"/>
    <row r="275039" x14ac:dyDescent="0.25"/>
    <row r="275040" x14ac:dyDescent="0.25"/>
    <row r="275041" x14ac:dyDescent="0.25"/>
    <row r="275042" x14ac:dyDescent="0.25"/>
    <row r="275043" x14ac:dyDescent="0.25"/>
    <row r="275044" x14ac:dyDescent="0.25"/>
    <row r="275045" x14ac:dyDescent="0.25"/>
    <row r="275046" x14ac:dyDescent="0.25"/>
    <row r="275047" x14ac:dyDescent="0.25"/>
    <row r="275048" x14ac:dyDescent="0.25"/>
    <row r="275049" x14ac:dyDescent="0.25"/>
    <row r="275050" x14ac:dyDescent="0.25"/>
    <row r="275051" x14ac:dyDescent="0.25"/>
    <row r="275052" x14ac:dyDescent="0.25"/>
    <row r="275053" x14ac:dyDescent="0.25"/>
    <row r="275054" x14ac:dyDescent="0.25"/>
    <row r="275055" x14ac:dyDescent="0.25"/>
    <row r="275056" x14ac:dyDescent="0.25"/>
    <row r="275057" x14ac:dyDescent="0.25"/>
    <row r="275058" x14ac:dyDescent="0.25"/>
    <row r="275059" x14ac:dyDescent="0.25"/>
    <row r="275060" x14ac:dyDescent="0.25"/>
    <row r="275061" x14ac:dyDescent="0.25"/>
    <row r="275062" x14ac:dyDescent="0.25"/>
    <row r="275063" x14ac:dyDescent="0.25"/>
    <row r="275064" x14ac:dyDescent="0.25"/>
    <row r="275065" x14ac:dyDescent="0.25"/>
    <row r="275066" x14ac:dyDescent="0.25"/>
    <row r="275067" x14ac:dyDescent="0.25"/>
    <row r="275068" x14ac:dyDescent="0.25"/>
    <row r="275069" x14ac:dyDescent="0.25"/>
    <row r="275070" x14ac:dyDescent="0.25"/>
    <row r="275071" x14ac:dyDescent="0.25"/>
    <row r="275072" x14ac:dyDescent="0.25"/>
    <row r="275073" x14ac:dyDescent="0.25"/>
    <row r="275074" x14ac:dyDescent="0.25"/>
    <row r="275075" x14ac:dyDescent="0.25"/>
    <row r="275076" x14ac:dyDescent="0.25"/>
    <row r="275077" x14ac:dyDescent="0.25"/>
    <row r="275078" x14ac:dyDescent="0.25"/>
    <row r="275079" x14ac:dyDescent="0.25"/>
    <row r="275080" x14ac:dyDescent="0.25"/>
    <row r="275081" x14ac:dyDescent="0.25"/>
    <row r="275082" x14ac:dyDescent="0.25"/>
    <row r="275083" x14ac:dyDescent="0.25"/>
    <row r="275084" x14ac:dyDescent="0.25"/>
    <row r="275085" x14ac:dyDescent="0.25"/>
    <row r="275086" x14ac:dyDescent="0.25"/>
    <row r="275087" x14ac:dyDescent="0.25"/>
    <row r="275088" x14ac:dyDescent="0.25"/>
    <row r="275089" x14ac:dyDescent="0.25"/>
    <row r="275090" x14ac:dyDescent="0.25"/>
    <row r="275091" x14ac:dyDescent="0.25"/>
    <row r="275092" x14ac:dyDescent="0.25"/>
    <row r="275093" x14ac:dyDescent="0.25"/>
    <row r="275094" x14ac:dyDescent="0.25"/>
    <row r="275095" x14ac:dyDescent="0.25"/>
    <row r="275096" x14ac:dyDescent="0.25"/>
    <row r="275097" x14ac:dyDescent="0.25"/>
    <row r="275098" x14ac:dyDescent="0.25"/>
    <row r="275099" x14ac:dyDescent="0.25"/>
    <row r="275100" x14ac:dyDescent="0.25"/>
    <row r="275101" x14ac:dyDescent="0.25"/>
    <row r="275102" x14ac:dyDescent="0.25"/>
    <row r="275103" x14ac:dyDescent="0.25"/>
    <row r="275104" x14ac:dyDescent="0.25"/>
    <row r="275105" x14ac:dyDescent="0.25"/>
    <row r="275106" x14ac:dyDescent="0.25"/>
    <row r="275107" x14ac:dyDescent="0.25"/>
    <row r="275108" x14ac:dyDescent="0.25"/>
    <row r="275109" x14ac:dyDescent="0.25"/>
    <row r="275110" x14ac:dyDescent="0.25"/>
    <row r="275111" x14ac:dyDescent="0.25"/>
    <row r="275112" x14ac:dyDescent="0.25"/>
    <row r="275113" x14ac:dyDescent="0.25"/>
    <row r="275114" x14ac:dyDescent="0.25"/>
    <row r="275115" x14ac:dyDescent="0.25"/>
    <row r="275116" x14ac:dyDescent="0.25"/>
    <row r="275117" x14ac:dyDescent="0.25"/>
    <row r="275118" x14ac:dyDescent="0.25"/>
    <row r="275119" x14ac:dyDescent="0.25"/>
    <row r="275120" x14ac:dyDescent="0.25"/>
    <row r="275121" x14ac:dyDescent="0.25"/>
    <row r="275122" x14ac:dyDescent="0.25"/>
    <row r="275123" x14ac:dyDescent="0.25"/>
    <row r="275124" x14ac:dyDescent="0.25"/>
    <row r="275125" x14ac:dyDescent="0.25"/>
    <row r="275126" x14ac:dyDescent="0.25"/>
    <row r="275127" x14ac:dyDescent="0.25"/>
    <row r="275128" x14ac:dyDescent="0.25"/>
    <row r="275129" x14ac:dyDescent="0.25"/>
    <row r="275130" x14ac:dyDescent="0.25"/>
    <row r="275131" x14ac:dyDescent="0.25"/>
    <row r="275132" x14ac:dyDescent="0.25"/>
    <row r="275133" x14ac:dyDescent="0.25"/>
    <row r="275134" x14ac:dyDescent="0.25"/>
    <row r="275135" x14ac:dyDescent="0.25"/>
    <row r="275136" x14ac:dyDescent="0.25"/>
    <row r="275137" x14ac:dyDescent="0.25"/>
    <row r="275138" x14ac:dyDescent="0.25"/>
    <row r="275139" x14ac:dyDescent="0.25"/>
    <row r="275140" x14ac:dyDescent="0.25"/>
    <row r="275141" x14ac:dyDescent="0.25"/>
    <row r="275142" x14ac:dyDescent="0.25"/>
    <row r="275143" x14ac:dyDescent="0.25"/>
    <row r="275144" x14ac:dyDescent="0.25"/>
    <row r="275145" x14ac:dyDescent="0.25"/>
    <row r="275146" x14ac:dyDescent="0.25"/>
    <row r="275147" x14ac:dyDescent="0.25"/>
    <row r="275148" x14ac:dyDescent="0.25"/>
    <row r="275149" x14ac:dyDescent="0.25"/>
    <row r="275150" x14ac:dyDescent="0.25"/>
    <row r="275151" x14ac:dyDescent="0.25"/>
    <row r="275152" x14ac:dyDescent="0.25"/>
    <row r="275153" x14ac:dyDescent="0.25"/>
    <row r="275154" x14ac:dyDescent="0.25"/>
    <row r="275155" x14ac:dyDescent="0.25"/>
    <row r="275156" x14ac:dyDescent="0.25"/>
    <row r="275157" x14ac:dyDescent="0.25"/>
    <row r="275158" x14ac:dyDescent="0.25"/>
    <row r="275159" x14ac:dyDescent="0.25"/>
    <row r="275160" x14ac:dyDescent="0.25"/>
    <row r="275161" x14ac:dyDescent="0.25"/>
    <row r="275162" x14ac:dyDescent="0.25"/>
    <row r="275163" x14ac:dyDescent="0.25"/>
    <row r="275164" x14ac:dyDescent="0.25"/>
    <row r="275165" x14ac:dyDescent="0.25"/>
    <row r="275166" x14ac:dyDescent="0.25"/>
    <row r="275167" x14ac:dyDescent="0.25"/>
    <row r="275168" x14ac:dyDescent="0.25"/>
    <row r="275169" x14ac:dyDescent="0.25"/>
    <row r="275170" x14ac:dyDescent="0.25"/>
    <row r="275171" x14ac:dyDescent="0.25"/>
    <row r="275172" x14ac:dyDescent="0.25"/>
    <row r="275173" x14ac:dyDescent="0.25"/>
    <row r="275174" x14ac:dyDescent="0.25"/>
    <row r="275175" x14ac:dyDescent="0.25"/>
    <row r="275176" x14ac:dyDescent="0.25"/>
    <row r="275177" x14ac:dyDescent="0.25"/>
    <row r="275178" x14ac:dyDescent="0.25"/>
    <row r="275179" x14ac:dyDescent="0.25"/>
    <row r="275180" x14ac:dyDescent="0.25"/>
    <row r="275181" x14ac:dyDescent="0.25"/>
    <row r="275182" x14ac:dyDescent="0.25"/>
    <row r="275183" x14ac:dyDescent="0.25"/>
    <row r="275184" x14ac:dyDescent="0.25"/>
    <row r="275185" x14ac:dyDescent="0.25"/>
    <row r="275186" x14ac:dyDescent="0.25"/>
    <row r="275187" x14ac:dyDescent="0.25"/>
    <row r="275188" x14ac:dyDescent="0.25"/>
    <row r="275189" x14ac:dyDescent="0.25"/>
    <row r="275190" x14ac:dyDescent="0.25"/>
    <row r="275191" x14ac:dyDescent="0.25"/>
    <row r="275192" x14ac:dyDescent="0.25"/>
    <row r="275193" x14ac:dyDescent="0.25"/>
    <row r="275194" x14ac:dyDescent="0.25"/>
    <row r="275195" x14ac:dyDescent="0.25"/>
    <row r="275196" x14ac:dyDescent="0.25"/>
    <row r="275197" x14ac:dyDescent="0.25"/>
    <row r="275198" x14ac:dyDescent="0.25"/>
    <row r="275199" x14ac:dyDescent="0.25"/>
    <row r="275200" x14ac:dyDescent="0.25"/>
    <row r="275201" x14ac:dyDescent="0.25"/>
    <row r="275202" x14ac:dyDescent="0.25"/>
    <row r="275203" x14ac:dyDescent="0.25"/>
    <row r="275204" x14ac:dyDescent="0.25"/>
    <row r="275205" x14ac:dyDescent="0.25"/>
    <row r="275206" x14ac:dyDescent="0.25"/>
    <row r="275207" x14ac:dyDescent="0.25"/>
    <row r="275208" x14ac:dyDescent="0.25"/>
    <row r="275209" x14ac:dyDescent="0.25"/>
    <row r="275210" x14ac:dyDescent="0.25"/>
    <row r="275211" x14ac:dyDescent="0.25"/>
    <row r="275212" x14ac:dyDescent="0.25"/>
    <row r="275213" x14ac:dyDescent="0.25"/>
    <row r="275214" x14ac:dyDescent="0.25"/>
    <row r="275215" x14ac:dyDescent="0.25"/>
    <row r="275216" x14ac:dyDescent="0.25"/>
    <row r="275217" x14ac:dyDescent="0.25"/>
    <row r="275218" x14ac:dyDescent="0.25"/>
    <row r="275219" x14ac:dyDescent="0.25"/>
    <row r="275220" x14ac:dyDescent="0.25"/>
    <row r="275221" x14ac:dyDescent="0.25"/>
    <row r="275222" x14ac:dyDescent="0.25"/>
    <row r="275223" x14ac:dyDescent="0.25"/>
    <row r="275224" x14ac:dyDescent="0.25"/>
    <row r="275225" x14ac:dyDescent="0.25"/>
    <row r="275226" x14ac:dyDescent="0.25"/>
    <row r="275227" x14ac:dyDescent="0.25"/>
    <row r="275228" x14ac:dyDescent="0.25"/>
    <row r="275229" x14ac:dyDescent="0.25"/>
    <row r="275230" x14ac:dyDescent="0.25"/>
    <row r="275231" x14ac:dyDescent="0.25"/>
    <row r="275232" x14ac:dyDescent="0.25"/>
    <row r="275233" x14ac:dyDescent="0.25"/>
    <row r="275234" x14ac:dyDescent="0.25"/>
    <row r="275235" x14ac:dyDescent="0.25"/>
    <row r="275236" x14ac:dyDescent="0.25"/>
    <row r="275237" x14ac:dyDescent="0.25"/>
    <row r="275238" x14ac:dyDescent="0.25"/>
    <row r="275239" x14ac:dyDescent="0.25"/>
    <row r="275240" x14ac:dyDescent="0.25"/>
    <row r="275241" x14ac:dyDescent="0.25"/>
    <row r="275242" x14ac:dyDescent="0.25"/>
    <row r="275243" x14ac:dyDescent="0.25"/>
    <row r="275244" x14ac:dyDescent="0.25"/>
    <row r="275245" x14ac:dyDescent="0.25"/>
    <row r="275246" x14ac:dyDescent="0.25"/>
    <row r="275247" x14ac:dyDescent="0.25"/>
    <row r="275248" x14ac:dyDescent="0.25"/>
    <row r="275249" x14ac:dyDescent="0.25"/>
    <row r="275250" x14ac:dyDescent="0.25"/>
    <row r="275251" x14ac:dyDescent="0.25"/>
    <row r="275252" x14ac:dyDescent="0.25"/>
    <row r="275253" x14ac:dyDescent="0.25"/>
    <row r="275254" x14ac:dyDescent="0.25"/>
    <row r="275255" x14ac:dyDescent="0.25"/>
    <row r="275256" x14ac:dyDescent="0.25"/>
    <row r="275257" x14ac:dyDescent="0.25"/>
    <row r="275258" x14ac:dyDescent="0.25"/>
    <row r="275259" x14ac:dyDescent="0.25"/>
    <row r="275260" x14ac:dyDescent="0.25"/>
    <row r="275261" x14ac:dyDescent="0.25"/>
    <row r="275262" x14ac:dyDescent="0.25"/>
    <row r="275263" x14ac:dyDescent="0.25"/>
    <row r="275264" x14ac:dyDescent="0.25"/>
    <row r="275265" x14ac:dyDescent="0.25"/>
    <row r="275266" x14ac:dyDescent="0.25"/>
    <row r="275267" x14ac:dyDescent="0.25"/>
    <row r="275268" x14ac:dyDescent="0.25"/>
    <row r="275269" x14ac:dyDescent="0.25"/>
    <row r="275270" x14ac:dyDescent="0.25"/>
    <row r="275271" x14ac:dyDescent="0.25"/>
    <row r="275272" x14ac:dyDescent="0.25"/>
    <row r="275273" x14ac:dyDescent="0.25"/>
    <row r="275274" x14ac:dyDescent="0.25"/>
    <row r="275275" x14ac:dyDescent="0.25"/>
    <row r="275276" x14ac:dyDescent="0.25"/>
    <row r="275277" x14ac:dyDescent="0.25"/>
    <row r="275278" x14ac:dyDescent="0.25"/>
    <row r="275279" x14ac:dyDescent="0.25"/>
    <row r="275280" x14ac:dyDescent="0.25"/>
    <row r="275281" x14ac:dyDescent="0.25"/>
    <row r="275282" x14ac:dyDescent="0.25"/>
    <row r="275283" x14ac:dyDescent="0.25"/>
    <row r="275284" x14ac:dyDescent="0.25"/>
    <row r="275285" x14ac:dyDescent="0.25"/>
    <row r="275286" x14ac:dyDescent="0.25"/>
    <row r="275287" x14ac:dyDescent="0.25"/>
    <row r="275288" x14ac:dyDescent="0.25"/>
    <row r="275289" x14ac:dyDescent="0.25"/>
    <row r="275290" x14ac:dyDescent="0.25"/>
    <row r="275291" x14ac:dyDescent="0.25"/>
    <row r="275292" x14ac:dyDescent="0.25"/>
    <row r="275293" x14ac:dyDescent="0.25"/>
    <row r="275294" x14ac:dyDescent="0.25"/>
    <row r="275295" x14ac:dyDescent="0.25"/>
    <row r="275296" x14ac:dyDescent="0.25"/>
    <row r="275297" x14ac:dyDescent="0.25"/>
    <row r="275298" x14ac:dyDescent="0.25"/>
    <row r="275299" x14ac:dyDescent="0.25"/>
    <row r="275300" x14ac:dyDescent="0.25"/>
    <row r="275301" x14ac:dyDescent="0.25"/>
    <row r="275302" x14ac:dyDescent="0.25"/>
    <row r="275303" x14ac:dyDescent="0.25"/>
    <row r="275304" x14ac:dyDescent="0.25"/>
    <row r="275305" x14ac:dyDescent="0.25"/>
    <row r="275306" x14ac:dyDescent="0.25"/>
    <row r="275307" x14ac:dyDescent="0.25"/>
    <row r="275308" x14ac:dyDescent="0.25"/>
    <row r="275309" x14ac:dyDescent="0.25"/>
    <row r="275310" x14ac:dyDescent="0.25"/>
    <row r="275311" x14ac:dyDescent="0.25"/>
    <row r="275312" x14ac:dyDescent="0.25"/>
    <row r="275313" x14ac:dyDescent="0.25"/>
    <row r="275314" x14ac:dyDescent="0.25"/>
    <row r="275315" x14ac:dyDescent="0.25"/>
    <row r="275316" x14ac:dyDescent="0.25"/>
    <row r="275317" x14ac:dyDescent="0.25"/>
    <row r="275318" x14ac:dyDescent="0.25"/>
    <row r="275319" x14ac:dyDescent="0.25"/>
    <row r="275320" x14ac:dyDescent="0.25"/>
    <row r="275321" x14ac:dyDescent="0.25"/>
    <row r="275322" x14ac:dyDescent="0.25"/>
    <row r="275323" x14ac:dyDescent="0.25"/>
    <row r="275324" x14ac:dyDescent="0.25"/>
    <row r="275325" x14ac:dyDescent="0.25"/>
    <row r="275326" x14ac:dyDescent="0.25"/>
    <row r="275327" x14ac:dyDescent="0.25"/>
    <row r="275328" x14ac:dyDescent="0.25"/>
    <row r="275329" x14ac:dyDescent="0.25"/>
    <row r="275330" x14ac:dyDescent="0.25"/>
    <row r="275331" x14ac:dyDescent="0.25"/>
    <row r="275332" x14ac:dyDescent="0.25"/>
    <row r="275333" x14ac:dyDescent="0.25"/>
    <row r="275334" x14ac:dyDescent="0.25"/>
    <row r="275335" x14ac:dyDescent="0.25"/>
    <row r="275336" x14ac:dyDescent="0.25"/>
    <row r="275337" x14ac:dyDescent="0.25"/>
    <row r="275338" x14ac:dyDescent="0.25"/>
    <row r="275339" x14ac:dyDescent="0.25"/>
    <row r="275340" x14ac:dyDescent="0.25"/>
    <row r="275341" x14ac:dyDescent="0.25"/>
    <row r="275342" x14ac:dyDescent="0.25"/>
    <row r="275343" x14ac:dyDescent="0.25"/>
    <row r="275344" x14ac:dyDescent="0.25"/>
    <row r="275345" x14ac:dyDescent="0.25"/>
    <row r="275346" x14ac:dyDescent="0.25"/>
    <row r="275347" x14ac:dyDescent="0.25"/>
    <row r="275348" x14ac:dyDescent="0.25"/>
    <row r="275349" x14ac:dyDescent="0.25"/>
    <row r="275350" x14ac:dyDescent="0.25"/>
    <row r="275351" x14ac:dyDescent="0.25"/>
    <row r="275352" x14ac:dyDescent="0.25"/>
    <row r="275353" x14ac:dyDescent="0.25"/>
    <row r="275354" x14ac:dyDescent="0.25"/>
    <row r="275355" x14ac:dyDescent="0.25"/>
    <row r="275356" x14ac:dyDescent="0.25"/>
    <row r="275357" x14ac:dyDescent="0.25"/>
    <row r="275358" x14ac:dyDescent="0.25"/>
    <row r="275359" x14ac:dyDescent="0.25"/>
    <row r="275360" x14ac:dyDescent="0.25"/>
    <row r="275361" x14ac:dyDescent="0.25"/>
    <row r="275362" x14ac:dyDescent="0.25"/>
    <row r="275363" x14ac:dyDescent="0.25"/>
    <row r="275364" x14ac:dyDescent="0.25"/>
    <row r="275365" x14ac:dyDescent="0.25"/>
    <row r="275366" x14ac:dyDescent="0.25"/>
    <row r="275367" x14ac:dyDescent="0.25"/>
    <row r="275368" x14ac:dyDescent="0.25"/>
    <row r="275369" x14ac:dyDescent="0.25"/>
    <row r="275370" x14ac:dyDescent="0.25"/>
    <row r="275371" x14ac:dyDescent="0.25"/>
    <row r="275372" x14ac:dyDescent="0.25"/>
    <row r="275373" x14ac:dyDescent="0.25"/>
    <row r="275374" x14ac:dyDescent="0.25"/>
    <row r="275375" x14ac:dyDescent="0.25"/>
    <row r="275376" x14ac:dyDescent="0.25"/>
    <row r="275377" x14ac:dyDescent="0.25"/>
    <row r="275378" x14ac:dyDescent="0.25"/>
    <row r="275379" x14ac:dyDescent="0.25"/>
    <row r="275380" x14ac:dyDescent="0.25"/>
    <row r="275381" x14ac:dyDescent="0.25"/>
    <row r="275382" x14ac:dyDescent="0.25"/>
    <row r="275383" x14ac:dyDescent="0.25"/>
    <row r="275384" x14ac:dyDescent="0.25"/>
    <row r="275385" x14ac:dyDescent="0.25"/>
    <row r="275386" x14ac:dyDescent="0.25"/>
    <row r="275387" x14ac:dyDescent="0.25"/>
    <row r="275388" x14ac:dyDescent="0.25"/>
    <row r="275389" x14ac:dyDescent="0.25"/>
    <row r="275390" x14ac:dyDescent="0.25"/>
    <row r="275391" x14ac:dyDescent="0.25"/>
    <row r="275392" x14ac:dyDescent="0.25"/>
    <row r="275393" x14ac:dyDescent="0.25"/>
    <row r="275394" x14ac:dyDescent="0.25"/>
    <row r="275395" x14ac:dyDescent="0.25"/>
    <row r="275396" x14ac:dyDescent="0.25"/>
    <row r="275397" x14ac:dyDescent="0.25"/>
    <row r="275398" x14ac:dyDescent="0.25"/>
    <row r="275399" x14ac:dyDescent="0.25"/>
    <row r="275400" x14ac:dyDescent="0.25"/>
    <row r="275401" x14ac:dyDescent="0.25"/>
    <row r="275402" x14ac:dyDescent="0.25"/>
    <row r="275403" x14ac:dyDescent="0.25"/>
    <row r="275404" x14ac:dyDescent="0.25"/>
    <row r="275405" x14ac:dyDescent="0.25"/>
    <row r="275406" x14ac:dyDescent="0.25"/>
    <row r="275407" x14ac:dyDescent="0.25"/>
    <row r="275408" x14ac:dyDescent="0.25"/>
    <row r="275409" x14ac:dyDescent="0.25"/>
    <row r="275410" x14ac:dyDescent="0.25"/>
    <row r="275411" x14ac:dyDescent="0.25"/>
    <row r="275412" x14ac:dyDescent="0.25"/>
    <row r="275413" x14ac:dyDescent="0.25"/>
    <row r="275414" x14ac:dyDescent="0.25"/>
    <row r="275415" x14ac:dyDescent="0.25"/>
    <row r="275416" x14ac:dyDescent="0.25"/>
    <row r="275417" x14ac:dyDescent="0.25"/>
    <row r="275418" x14ac:dyDescent="0.25"/>
    <row r="275419" x14ac:dyDescent="0.25"/>
    <row r="275420" x14ac:dyDescent="0.25"/>
    <row r="275421" x14ac:dyDescent="0.25"/>
    <row r="275422" x14ac:dyDescent="0.25"/>
    <row r="275423" x14ac:dyDescent="0.25"/>
    <row r="275424" x14ac:dyDescent="0.25"/>
    <row r="275425" x14ac:dyDescent="0.25"/>
    <row r="275426" x14ac:dyDescent="0.25"/>
    <row r="275427" x14ac:dyDescent="0.25"/>
    <row r="275428" x14ac:dyDescent="0.25"/>
    <row r="275429" x14ac:dyDescent="0.25"/>
    <row r="275430" x14ac:dyDescent="0.25"/>
    <row r="275431" x14ac:dyDescent="0.25"/>
    <row r="275432" x14ac:dyDescent="0.25"/>
    <row r="275433" x14ac:dyDescent="0.25"/>
    <row r="275434" x14ac:dyDescent="0.25"/>
    <row r="275435" x14ac:dyDescent="0.25"/>
    <row r="275436" x14ac:dyDescent="0.25"/>
    <row r="275437" x14ac:dyDescent="0.25"/>
    <row r="275438" x14ac:dyDescent="0.25"/>
    <row r="275439" x14ac:dyDescent="0.25"/>
    <row r="275440" x14ac:dyDescent="0.25"/>
    <row r="275441" x14ac:dyDescent="0.25"/>
    <row r="275442" x14ac:dyDescent="0.25"/>
    <row r="275443" x14ac:dyDescent="0.25"/>
    <row r="275444" x14ac:dyDescent="0.25"/>
    <row r="275445" x14ac:dyDescent="0.25"/>
    <row r="275446" x14ac:dyDescent="0.25"/>
    <row r="275447" x14ac:dyDescent="0.25"/>
    <row r="275448" x14ac:dyDescent="0.25"/>
    <row r="275449" x14ac:dyDescent="0.25"/>
    <row r="275450" x14ac:dyDescent="0.25"/>
    <row r="275451" x14ac:dyDescent="0.25"/>
    <row r="275452" x14ac:dyDescent="0.25"/>
    <row r="275453" x14ac:dyDescent="0.25"/>
    <row r="275454" x14ac:dyDescent="0.25"/>
    <row r="275455" x14ac:dyDescent="0.25"/>
    <row r="275456" x14ac:dyDescent="0.25"/>
    <row r="275457" x14ac:dyDescent="0.25"/>
    <row r="275458" x14ac:dyDescent="0.25"/>
    <row r="275459" x14ac:dyDescent="0.25"/>
    <row r="275460" x14ac:dyDescent="0.25"/>
    <row r="275461" x14ac:dyDescent="0.25"/>
    <row r="275462" x14ac:dyDescent="0.25"/>
    <row r="275463" x14ac:dyDescent="0.25"/>
    <row r="275464" x14ac:dyDescent="0.25"/>
    <row r="275465" x14ac:dyDescent="0.25"/>
    <row r="275466" x14ac:dyDescent="0.25"/>
    <row r="275467" x14ac:dyDescent="0.25"/>
    <row r="275468" x14ac:dyDescent="0.25"/>
    <row r="275469" x14ac:dyDescent="0.25"/>
    <row r="275470" x14ac:dyDescent="0.25"/>
    <row r="275471" x14ac:dyDescent="0.25"/>
    <row r="275472" x14ac:dyDescent="0.25"/>
    <row r="275473" x14ac:dyDescent="0.25"/>
    <row r="275474" x14ac:dyDescent="0.25"/>
    <row r="275475" x14ac:dyDescent="0.25"/>
    <row r="275476" x14ac:dyDescent="0.25"/>
    <row r="275477" x14ac:dyDescent="0.25"/>
    <row r="275478" x14ac:dyDescent="0.25"/>
    <row r="275479" x14ac:dyDescent="0.25"/>
    <row r="275480" x14ac:dyDescent="0.25"/>
    <row r="275481" x14ac:dyDescent="0.25"/>
    <row r="275482" x14ac:dyDescent="0.25"/>
    <row r="275483" x14ac:dyDescent="0.25"/>
    <row r="275484" x14ac:dyDescent="0.25"/>
    <row r="275485" x14ac:dyDescent="0.25"/>
    <row r="275486" x14ac:dyDescent="0.25"/>
    <row r="275487" x14ac:dyDescent="0.25"/>
    <row r="275488" x14ac:dyDescent="0.25"/>
    <row r="275489" x14ac:dyDescent="0.25"/>
    <row r="275490" x14ac:dyDescent="0.25"/>
    <row r="275491" x14ac:dyDescent="0.25"/>
    <row r="275492" x14ac:dyDescent="0.25"/>
    <row r="275493" x14ac:dyDescent="0.25"/>
    <row r="275494" x14ac:dyDescent="0.25"/>
    <row r="275495" x14ac:dyDescent="0.25"/>
    <row r="275496" x14ac:dyDescent="0.25"/>
    <row r="275497" x14ac:dyDescent="0.25"/>
    <row r="275498" x14ac:dyDescent="0.25"/>
    <row r="275499" x14ac:dyDescent="0.25"/>
    <row r="275500" x14ac:dyDescent="0.25"/>
    <row r="275501" x14ac:dyDescent="0.25"/>
    <row r="275502" x14ac:dyDescent="0.25"/>
    <row r="275503" x14ac:dyDescent="0.25"/>
    <row r="275504" x14ac:dyDescent="0.25"/>
    <row r="275505" x14ac:dyDescent="0.25"/>
    <row r="275506" x14ac:dyDescent="0.25"/>
    <row r="275507" x14ac:dyDescent="0.25"/>
    <row r="275508" x14ac:dyDescent="0.25"/>
    <row r="275509" x14ac:dyDescent="0.25"/>
    <row r="275510" x14ac:dyDescent="0.25"/>
    <row r="275511" x14ac:dyDescent="0.25"/>
    <row r="275512" x14ac:dyDescent="0.25"/>
    <row r="275513" x14ac:dyDescent="0.25"/>
    <row r="275514" x14ac:dyDescent="0.25"/>
    <row r="275515" x14ac:dyDescent="0.25"/>
    <row r="275516" x14ac:dyDescent="0.25"/>
    <row r="275517" x14ac:dyDescent="0.25"/>
    <row r="275518" x14ac:dyDescent="0.25"/>
    <row r="275519" x14ac:dyDescent="0.25"/>
    <row r="275520" x14ac:dyDescent="0.25"/>
    <row r="275521" x14ac:dyDescent="0.25"/>
    <row r="275522" x14ac:dyDescent="0.25"/>
    <row r="275523" x14ac:dyDescent="0.25"/>
    <row r="275524" x14ac:dyDescent="0.25"/>
    <row r="275525" x14ac:dyDescent="0.25"/>
    <row r="275526" x14ac:dyDescent="0.25"/>
    <row r="275527" x14ac:dyDescent="0.25"/>
    <row r="275528" x14ac:dyDescent="0.25"/>
    <row r="275529" x14ac:dyDescent="0.25"/>
    <row r="275530" x14ac:dyDescent="0.25"/>
    <row r="275531" x14ac:dyDescent="0.25"/>
    <row r="275532" x14ac:dyDescent="0.25"/>
    <row r="275533" x14ac:dyDescent="0.25"/>
    <row r="275534" x14ac:dyDescent="0.25"/>
    <row r="275535" x14ac:dyDescent="0.25"/>
    <row r="275536" x14ac:dyDescent="0.25"/>
    <row r="275537" x14ac:dyDescent="0.25"/>
    <row r="275538" x14ac:dyDescent="0.25"/>
    <row r="275539" x14ac:dyDescent="0.25"/>
    <row r="275540" x14ac:dyDescent="0.25"/>
    <row r="275541" x14ac:dyDescent="0.25"/>
    <row r="275542" x14ac:dyDescent="0.25"/>
    <row r="275543" x14ac:dyDescent="0.25"/>
    <row r="275544" x14ac:dyDescent="0.25"/>
    <row r="275545" x14ac:dyDescent="0.25"/>
    <row r="275546" x14ac:dyDescent="0.25"/>
    <row r="275547" x14ac:dyDescent="0.25"/>
    <row r="275548" x14ac:dyDescent="0.25"/>
    <row r="275549" x14ac:dyDescent="0.25"/>
    <row r="275550" x14ac:dyDescent="0.25"/>
    <row r="275551" x14ac:dyDescent="0.25"/>
    <row r="275552" x14ac:dyDescent="0.25"/>
    <row r="275553" x14ac:dyDescent="0.25"/>
    <row r="275554" x14ac:dyDescent="0.25"/>
    <row r="275555" x14ac:dyDescent="0.25"/>
    <row r="275556" x14ac:dyDescent="0.25"/>
    <row r="275557" x14ac:dyDescent="0.25"/>
    <row r="275558" x14ac:dyDescent="0.25"/>
    <row r="275559" x14ac:dyDescent="0.25"/>
    <row r="275560" x14ac:dyDescent="0.25"/>
    <row r="275561" x14ac:dyDescent="0.25"/>
    <row r="275562" x14ac:dyDescent="0.25"/>
    <row r="275563" x14ac:dyDescent="0.25"/>
    <row r="275564" x14ac:dyDescent="0.25"/>
    <row r="275565" x14ac:dyDescent="0.25"/>
    <row r="275566" x14ac:dyDescent="0.25"/>
    <row r="275567" x14ac:dyDescent="0.25"/>
    <row r="275568" x14ac:dyDescent="0.25"/>
    <row r="275569" x14ac:dyDescent="0.25"/>
    <row r="275570" x14ac:dyDescent="0.25"/>
    <row r="275571" x14ac:dyDescent="0.25"/>
    <row r="275572" x14ac:dyDescent="0.25"/>
    <row r="275573" x14ac:dyDescent="0.25"/>
    <row r="275574" x14ac:dyDescent="0.25"/>
    <row r="275575" x14ac:dyDescent="0.25"/>
    <row r="275576" x14ac:dyDescent="0.25"/>
    <row r="275577" x14ac:dyDescent="0.25"/>
    <row r="275578" x14ac:dyDescent="0.25"/>
    <row r="275579" x14ac:dyDescent="0.25"/>
    <row r="275580" x14ac:dyDescent="0.25"/>
    <row r="275581" x14ac:dyDescent="0.25"/>
    <row r="275582" x14ac:dyDescent="0.25"/>
    <row r="275583" x14ac:dyDescent="0.25"/>
    <row r="275584" x14ac:dyDescent="0.25"/>
    <row r="275585" x14ac:dyDescent="0.25"/>
    <row r="275586" x14ac:dyDescent="0.25"/>
    <row r="275587" x14ac:dyDescent="0.25"/>
    <row r="275588" x14ac:dyDescent="0.25"/>
    <row r="275589" x14ac:dyDescent="0.25"/>
    <row r="275590" x14ac:dyDescent="0.25"/>
    <row r="275591" x14ac:dyDescent="0.25"/>
    <row r="275592" x14ac:dyDescent="0.25"/>
    <row r="275593" x14ac:dyDescent="0.25"/>
    <row r="275594" x14ac:dyDescent="0.25"/>
    <row r="275595" x14ac:dyDescent="0.25"/>
    <row r="275596" x14ac:dyDescent="0.25"/>
    <row r="275597" x14ac:dyDescent="0.25"/>
    <row r="275598" x14ac:dyDescent="0.25"/>
    <row r="275599" x14ac:dyDescent="0.25"/>
    <row r="275600" x14ac:dyDescent="0.25"/>
    <row r="275601" x14ac:dyDescent="0.25"/>
    <row r="275602" x14ac:dyDescent="0.25"/>
    <row r="275603" x14ac:dyDescent="0.25"/>
    <row r="275604" x14ac:dyDescent="0.25"/>
    <row r="275605" x14ac:dyDescent="0.25"/>
    <row r="275606" x14ac:dyDescent="0.25"/>
    <row r="275607" x14ac:dyDescent="0.25"/>
    <row r="275608" x14ac:dyDescent="0.25"/>
    <row r="275609" x14ac:dyDescent="0.25"/>
    <row r="275610" x14ac:dyDescent="0.25"/>
    <row r="275611" x14ac:dyDescent="0.25"/>
    <row r="275612" x14ac:dyDescent="0.25"/>
    <row r="275613" x14ac:dyDescent="0.25"/>
    <row r="275614" x14ac:dyDescent="0.25"/>
    <row r="275615" x14ac:dyDescent="0.25"/>
    <row r="275616" x14ac:dyDescent="0.25"/>
    <row r="275617" x14ac:dyDescent="0.25"/>
    <row r="275618" x14ac:dyDescent="0.25"/>
    <row r="275619" x14ac:dyDescent="0.25"/>
    <row r="275620" x14ac:dyDescent="0.25"/>
    <row r="275621" x14ac:dyDescent="0.25"/>
    <row r="275622" x14ac:dyDescent="0.25"/>
    <row r="275623" x14ac:dyDescent="0.25"/>
    <row r="275624" x14ac:dyDescent="0.25"/>
    <row r="275625" x14ac:dyDescent="0.25"/>
    <row r="275626" x14ac:dyDescent="0.25"/>
    <row r="275627" x14ac:dyDescent="0.25"/>
    <row r="275628" x14ac:dyDescent="0.25"/>
    <row r="275629" x14ac:dyDescent="0.25"/>
    <row r="275630" x14ac:dyDescent="0.25"/>
    <row r="275631" x14ac:dyDescent="0.25"/>
    <row r="275632" x14ac:dyDescent="0.25"/>
    <row r="275633" x14ac:dyDescent="0.25"/>
    <row r="275634" x14ac:dyDescent="0.25"/>
    <row r="275635" x14ac:dyDescent="0.25"/>
    <row r="275636" x14ac:dyDescent="0.25"/>
    <row r="275637" x14ac:dyDescent="0.25"/>
    <row r="275638" x14ac:dyDescent="0.25"/>
    <row r="275639" x14ac:dyDescent="0.25"/>
    <row r="275640" x14ac:dyDescent="0.25"/>
    <row r="275641" x14ac:dyDescent="0.25"/>
    <row r="275642" x14ac:dyDescent="0.25"/>
    <row r="275643" x14ac:dyDescent="0.25"/>
    <row r="275644" x14ac:dyDescent="0.25"/>
    <row r="275645" x14ac:dyDescent="0.25"/>
    <row r="275646" x14ac:dyDescent="0.25"/>
    <row r="275647" x14ac:dyDescent="0.25"/>
    <row r="275648" x14ac:dyDescent="0.25"/>
    <row r="275649" x14ac:dyDescent="0.25"/>
    <row r="275650" x14ac:dyDescent="0.25"/>
    <row r="275651" x14ac:dyDescent="0.25"/>
    <row r="275652" x14ac:dyDescent="0.25"/>
    <row r="275653" x14ac:dyDescent="0.25"/>
    <row r="275654" x14ac:dyDescent="0.25"/>
    <row r="275655" x14ac:dyDescent="0.25"/>
    <row r="275656" x14ac:dyDescent="0.25"/>
    <row r="275657" x14ac:dyDescent="0.25"/>
    <row r="275658" x14ac:dyDescent="0.25"/>
    <row r="275659" x14ac:dyDescent="0.25"/>
    <row r="275660" x14ac:dyDescent="0.25"/>
    <row r="275661" x14ac:dyDescent="0.25"/>
    <row r="275662" x14ac:dyDescent="0.25"/>
    <row r="275663" x14ac:dyDescent="0.25"/>
    <row r="275664" x14ac:dyDescent="0.25"/>
    <row r="275665" x14ac:dyDescent="0.25"/>
    <row r="275666" x14ac:dyDescent="0.25"/>
    <row r="275667" x14ac:dyDescent="0.25"/>
    <row r="275668" x14ac:dyDescent="0.25"/>
    <row r="275669" x14ac:dyDescent="0.25"/>
    <row r="275670" x14ac:dyDescent="0.25"/>
    <row r="275671" x14ac:dyDescent="0.25"/>
    <row r="275672" x14ac:dyDescent="0.25"/>
    <row r="275673" x14ac:dyDescent="0.25"/>
    <row r="275674" x14ac:dyDescent="0.25"/>
    <row r="275675" x14ac:dyDescent="0.25"/>
    <row r="275676" x14ac:dyDescent="0.25"/>
    <row r="275677" x14ac:dyDescent="0.25"/>
    <row r="275678" x14ac:dyDescent="0.25"/>
    <row r="275679" x14ac:dyDescent="0.25"/>
    <row r="275680" x14ac:dyDescent="0.25"/>
    <row r="275681" x14ac:dyDescent="0.25"/>
    <row r="275682" x14ac:dyDescent="0.25"/>
    <row r="275683" x14ac:dyDescent="0.25"/>
    <row r="275684" x14ac:dyDescent="0.25"/>
    <row r="275685" x14ac:dyDescent="0.25"/>
    <row r="275686" x14ac:dyDescent="0.25"/>
    <row r="275687" x14ac:dyDescent="0.25"/>
    <row r="275688" x14ac:dyDescent="0.25"/>
    <row r="275689" x14ac:dyDescent="0.25"/>
    <row r="275690" x14ac:dyDescent="0.25"/>
    <row r="275691" x14ac:dyDescent="0.25"/>
    <row r="275692" x14ac:dyDescent="0.25"/>
    <row r="275693" x14ac:dyDescent="0.25"/>
    <row r="275694" x14ac:dyDescent="0.25"/>
    <row r="275695" x14ac:dyDescent="0.25"/>
    <row r="275696" x14ac:dyDescent="0.25"/>
    <row r="275697" x14ac:dyDescent="0.25"/>
    <row r="275698" x14ac:dyDescent="0.25"/>
    <row r="275699" x14ac:dyDescent="0.25"/>
    <row r="275700" x14ac:dyDescent="0.25"/>
    <row r="275701" x14ac:dyDescent="0.25"/>
    <row r="275702" x14ac:dyDescent="0.25"/>
    <row r="275703" x14ac:dyDescent="0.25"/>
    <row r="275704" x14ac:dyDescent="0.25"/>
    <row r="275705" x14ac:dyDescent="0.25"/>
    <row r="275706" x14ac:dyDescent="0.25"/>
    <row r="275707" x14ac:dyDescent="0.25"/>
    <row r="275708" x14ac:dyDescent="0.25"/>
    <row r="275709" x14ac:dyDescent="0.25"/>
    <row r="275710" x14ac:dyDescent="0.25"/>
    <row r="275711" x14ac:dyDescent="0.25"/>
    <row r="275712" x14ac:dyDescent="0.25"/>
    <row r="275713" x14ac:dyDescent="0.25"/>
    <row r="275714" x14ac:dyDescent="0.25"/>
    <row r="275715" x14ac:dyDescent="0.25"/>
    <row r="275716" x14ac:dyDescent="0.25"/>
    <row r="275717" x14ac:dyDescent="0.25"/>
    <row r="275718" x14ac:dyDescent="0.25"/>
    <row r="275719" x14ac:dyDescent="0.25"/>
    <row r="275720" x14ac:dyDescent="0.25"/>
    <row r="275721" x14ac:dyDescent="0.25"/>
    <row r="275722" x14ac:dyDescent="0.25"/>
    <row r="275723" x14ac:dyDescent="0.25"/>
    <row r="275724" x14ac:dyDescent="0.25"/>
    <row r="275725" x14ac:dyDescent="0.25"/>
    <row r="275726" x14ac:dyDescent="0.25"/>
    <row r="275727" x14ac:dyDescent="0.25"/>
    <row r="275728" x14ac:dyDescent="0.25"/>
    <row r="275729" x14ac:dyDescent="0.25"/>
    <row r="275730" x14ac:dyDescent="0.25"/>
    <row r="275731" x14ac:dyDescent="0.25"/>
    <row r="275732" x14ac:dyDescent="0.25"/>
    <row r="275733" x14ac:dyDescent="0.25"/>
    <row r="275734" x14ac:dyDescent="0.25"/>
    <row r="275735" x14ac:dyDescent="0.25"/>
    <row r="275736" x14ac:dyDescent="0.25"/>
    <row r="275737" x14ac:dyDescent="0.25"/>
    <row r="275738" x14ac:dyDescent="0.25"/>
    <row r="275739" x14ac:dyDescent="0.25"/>
    <row r="275740" x14ac:dyDescent="0.25"/>
    <row r="275741" x14ac:dyDescent="0.25"/>
    <row r="275742" x14ac:dyDescent="0.25"/>
    <row r="275743" x14ac:dyDescent="0.25"/>
    <row r="275744" x14ac:dyDescent="0.25"/>
    <row r="275745" x14ac:dyDescent="0.25"/>
    <row r="275746" x14ac:dyDescent="0.25"/>
    <row r="275747" x14ac:dyDescent="0.25"/>
    <row r="275748" x14ac:dyDescent="0.25"/>
    <row r="275749" x14ac:dyDescent="0.25"/>
    <row r="275750" x14ac:dyDescent="0.25"/>
    <row r="275751" x14ac:dyDescent="0.25"/>
    <row r="275752" x14ac:dyDescent="0.25"/>
    <row r="275753" x14ac:dyDescent="0.25"/>
    <row r="275754" x14ac:dyDescent="0.25"/>
    <row r="275755" x14ac:dyDescent="0.25"/>
    <row r="275756" x14ac:dyDescent="0.25"/>
    <row r="275757" x14ac:dyDescent="0.25"/>
    <row r="275758" x14ac:dyDescent="0.25"/>
    <row r="275759" x14ac:dyDescent="0.25"/>
    <row r="275760" x14ac:dyDescent="0.25"/>
    <row r="275761" x14ac:dyDescent="0.25"/>
    <row r="275762" x14ac:dyDescent="0.25"/>
    <row r="275763" x14ac:dyDescent="0.25"/>
    <row r="275764" x14ac:dyDescent="0.25"/>
    <row r="275765" x14ac:dyDescent="0.25"/>
    <row r="275766" x14ac:dyDescent="0.25"/>
    <row r="275767" x14ac:dyDescent="0.25"/>
    <row r="275768" x14ac:dyDescent="0.25"/>
    <row r="275769" x14ac:dyDescent="0.25"/>
    <row r="275770" x14ac:dyDescent="0.25"/>
    <row r="275771" x14ac:dyDescent="0.25"/>
    <row r="275772" x14ac:dyDescent="0.25"/>
    <row r="275773" x14ac:dyDescent="0.25"/>
    <row r="275774" x14ac:dyDescent="0.25"/>
    <row r="275775" x14ac:dyDescent="0.25"/>
    <row r="275776" x14ac:dyDescent="0.25"/>
    <row r="275777" x14ac:dyDescent="0.25"/>
    <row r="275778" x14ac:dyDescent="0.25"/>
    <row r="275779" x14ac:dyDescent="0.25"/>
    <row r="275780" x14ac:dyDescent="0.25"/>
    <row r="275781" x14ac:dyDescent="0.25"/>
    <row r="275782" x14ac:dyDescent="0.25"/>
    <row r="275783" x14ac:dyDescent="0.25"/>
    <row r="275784" x14ac:dyDescent="0.25"/>
    <row r="275785" x14ac:dyDescent="0.25"/>
    <row r="275786" x14ac:dyDescent="0.25"/>
    <row r="275787" x14ac:dyDescent="0.25"/>
    <row r="275788" x14ac:dyDescent="0.25"/>
    <row r="275789" x14ac:dyDescent="0.25"/>
    <row r="275790" x14ac:dyDescent="0.25"/>
    <row r="275791" x14ac:dyDescent="0.25"/>
    <row r="275792" x14ac:dyDescent="0.25"/>
    <row r="275793" x14ac:dyDescent="0.25"/>
    <row r="275794" x14ac:dyDescent="0.25"/>
    <row r="275795" x14ac:dyDescent="0.25"/>
    <row r="275796" x14ac:dyDescent="0.25"/>
    <row r="275797" x14ac:dyDescent="0.25"/>
    <row r="275798" x14ac:dyDescent="0.25"/>
    <row r="275799" x14ac:dyDescent="0.25"/>
    <row r="275800" x14ac:dyDescent="0.25"/>
    <row r="275801" x14ac:dyDescent="0.25"/>
    <row r="275802" x14ac:dyDescent="0.25"/>
    <row r="275803" x14ac:dyDescent="0.25"/>
    <row r="275804" x14ac:dyDescent="0.25"/>
    <row r="275805" x14ac:dyDescent="0.25"/>
    <row r="275806" x14ac:dyDescent="0.25"/>
    <row r="275807" x14ac:dyDescent="0.25"/>
    <row r="275808" x14ac:dyDescent="0.25"/>
    <row r="275809" x14ac:dyDescent="0.25"/>
    <row r="275810" x14ac:dyDescent="0.25"/>
    <row r="275811" x14ac:dyDescent="0.25"/>
    <row r="275812" x14ac:dyDescent="0.25"/>
    <row r="275813" x14ac:dyDescent="0.25"/>
    <row r="275814" x14ac:dyDescent="0.25"/>
    <row r="275815" x14ac:dyDescent="0.25"/>
    <row r="275816" x14ac:dyDescent="0.25"/>
    <row r="275817" x14ac:dyDescent="0.25"/>
    <row r="275818" x14ac:dyDescent="0.25"/>
    <row r="275819" x14ac:dyDescent="0.25"/>
    <row r="275820" x14ac:dyDescent="0.25"/>
    <row r="275821" x14ac:dyDescent="0.25"/>
    <row r="275822" x14ac:dyDescent="0.25"/>
    <row r="275823" x14ac:dyDescent="0.25"/>
    <row r="275824" x14ac:dyDescent="0.25"/>
    <row r="275825" x14ac:dyDescent="0.25"/>
    <row r="275826" x14ac:dyDescent="0.25"/>
    <row r="275827" x14ac:dyDescent="0.25"/>
    <row r="275828" x14ac:dyDescent="0.25"/>
    <row r="275829" x14ac:dyDescent="0.25"/>
    <row r="275830" x14ac:dyDescent="0.25"/>
    <row r="275831" x14ac:dyDescent="0.25"/>
    <row r="275832" x14ac:dyDescent="0.25"/>
    <row r="275833" x14ac:dyDescent="0.25"/>
    <row r="275834" x14ac:dyDescent="0.25"/>
    <row r="275835" x14ac:dyDescent="0.25"/>
    <row r="275836" x14ac:dyDescent="0.25"/>
    <row r="275837" x14ac:dyDescent="0.25"/>
    <row r="275838" x14ac:dyDescent="0.25"/>
    <row r="275839" x14ac:dyDescent="0.25"/>
    <row r="275840" x14ac:dyDescent="0.25"/>
    <row r="275841" x14ac:dyDescent="0.25"/>
    <row r="275842" x14ac:dyDescent="0.25"/>
    <row r="275843" x14ac:dyDescent="0.25"/>
    <row r="275844" x14ac:dyDescent="0.25"/>
    <row r="275845" x14ac:dyDescent="0.25"/>
    <row r="275846" x14ac:dyDescent="0.25"/>
    <row r="275847" x14ac:dyDescent="0.25"/>
    <row r="275848" x14ac:dyDescent="0.25"/>
    <row r="275849" x14ac:dyDescent="0.25"/>
    <row r="275850" x14ac:dyDescent="0.25"/>
    <row r="275851" x14ac:dyDescent="0.25"/>
    <row r="275852" x14ac:dyDescent="0.25"/>
    <row r="275853" x14ac:dyDescent="0.25"/>
    <row r="275854" x14ac:dyDescent="0.25"/>
    <row r="275855" x14ac:dyDescent="0.25"/>
    <row r="275856" x14ac:dyDescent="0.25"/>
    <row r="275857" x14ac:dyDescent="0.25"/>
    <row r="275858" x14ac:dyDescent="0.25"/>
    <row r="275859" x14ac:dyDescent="0.25"/>
    <row r="275860" x14ac:dyDescent="0.25"/>
    <row r="275861" x14ac:dyDescent="0.25"/>
    <row r="275862" x14ac:dyDescent="0.25"/>
    <row r="275863" x14ac:dyDescent="0.25"/>
    <row r="275864" x14ac:dyDescent="0.25"/>
    <row r="275865" x14ac:dyDescent="0.25"/>
    <row r="275866" x14ac:dyDescent="0.25"/>
    <row r="275867" x14ac:dyDescent="0.25"/>
    <row r="275868" x14ac:dyDescent="0.25"/>
    <row r="275869" x14ac:dyDescent="0.25"/>
    <row r="275870" x14ac:dyDescent="0.25"/>
    <row r="275871" x14ac:dyDescent="0.25"/>
    <row r="275872" x14ac:dyDescent="0.25"/>
    <row r="275873" x14ac:dyDescent="0.25"/>
    <row r="275874" x14ac:dyDescent="0.25"/>
    <row r="275875" x14ac:dyDescent="0.25"/>
    <row r="275876" x14ac:dyDescent="0.25"/>
    <row r="275877" x14ac:dyDescent="0.25"/>
    <row r="275878" x14ac:dyDescent="0.25"/>
    <row r="275879" x14ac:dyDescent="0.25"/>
    <row r="275880" x14ac:dyDescent="0.25"/>
    <row r="275881" x14ac:dyDescent="0.25"/>
    <row r="275882" x14ac:dyDescent="0.25"/>
    <row r="275883" x14ac:dyDescent="0.25"/>
    <row r="275884" x14ac:dyDescent="0.25"/>
    <row r="275885" x14ac:dyDescent="0.25"/>
    <row r="275886" x14ac:dyDescent="0.25"/>
    <row r="275887" x14ac:dyDescent="0.25"/>
    <row r="275888" x14ac:dyDescent="0.25"/>
    <row r="275889" x14ac:dyDescent="0.25"/>
    <row r="275890" x14ac:dyDescent="0.25"/>
    <row r="275891" x14ac:dyDescent="0.25"/>
    <row r="275892" x14ac:dyDescent="0.25"/>
    <row r="275893" x14ac:dyDescent="0.25"/>
    <row r="275894" x14ac:dyDescent="0.25"/>
    <row r="275895" x14ac:dyDescent="0.25"/>
    <row r="275896" x14ac:dyDescent="0.25"/>
    <row r="275897" x14ac:dyDescent="0.25"/>
    <row r="275898" x14ac:dyDescent="0.25"/>
    <row r="275899" x14ac:dyDescent="0.25"/>
    <row r="275900" x14ac:dyDescent="0.25"/>
    <row r="275901" x14ac:dyDescent="0.25"/>
    <row r="275902" x14ac:dyDescent="0.25"/>
    <row r="275903" x14ac:dyDescent="0.25"/>
    <row r="275904" x14ac:dyDescent="0.25"/>
    <row r="275905" x14ac:dyDescent="0.25"/>
    <row r="275906" x14ac:dyDescent="0.25"/>
    <row r="275907" x14ac:dyDescent="0.25"/>
    <row r="275908" x14ac:dyDescent="0.25"/>
    <row r="275909" x14ac:dyDescent="0.25"/>
    <row r="275910" x14ac:dyDescent="0.25"/>
    <row r="275911" x14ac:dyDescent="0.25"/>
    <row r="275912" x14ac:dyDescent="0.25"/>
    <row r="275913" x14ac:dyDescent="0.25"/>
    <row r="275914" x14ac:dyDescent="0.25"/>
    <row r="275915" x14ac:dyDescent="0.25"/>
    <row r="275916" x14ac:dyDescent="0.25"/>
    <row r="275917" x14ac:dyDescent="0.25"/>
    <row r="275918" x14ac:dyDescent="0.25"/>
    <row r="275919" x14ac:dyDescent="0.25"/>
    <row r="275920" x14ac:dyDescent="0.25"/>
    <row r="275921" x14ac:dyDescent="0.25"/>
    <row r="275922" x14ac:dyDescent="0.25"/>
    <row r="275923" x14ac:dyDescent="0.25"/>
    <row r="275924" x14ac:dyDescent="0.25"/>
    <row r="275925" x14ac:dyDescent="0.25"/>
    <row r="275926" x14ac:dyDescent="0.25"/>
    <row r="275927" x14ac:dyDescent="0.25"/>
    <row r="275928" x14ac:dyDescent="0.25"/>
    <row r="275929" x14ac:dyDescent="0.25"/>
    <row r="275930" x14ac:dyDescent="0.25"/>
    <row r="275931" x14ac:dyDescent="0.25"/>
    <row r="275932" x14ac:dyDescent="0.25"/>
    <row r="275933" x14ac:dyDescent="0.25"/>
    <row r="275934" x14ac:dyDescent="0.25"/>
    <row r="275935" x14ac:dyDescent="0.25"/>
    <row r="275936" x14ac:dyDescent="0.25"/>
    <row r="275937" x14ac:dyDescent="0.25"/>
    <row r="275938" x14ac:dyDescent="0.25"/>
    <row r="275939" x14ac:dyDescent="0.25"/>
    <row r="275940" x14ac:dyDescent="0.25"/>
    <row r="275941" x14ac:dyDescent="0.25"/>
    <row r="275942" x14ac:dyDescent="0.25"/>
    <row r="275943" x14ac:dyDescent="0.25"/>
    <row r="275944" x14ac:dyDescent="0.25"/>
    <row r="275945" x14ac:dyDescent="0.25"/>
    <row r="275946" x14ac:dyDescent="0.25"/>
    <row r="275947" x14ac:dyDescent="0.25"/>
    <row r="275948" x14ac:dyDescent="0.25"/>
    <row r="275949" x14ac:dyDescent="0.25"/>
    <row r="275950" x14ac:dyDescent="0.25"/>
    <row r="275951" x14ac:dyDescent="0.25"/>
    <row r="275952" x14ac:dyDescent="0.25"/>
    <row r="275953" x14ac:dyDescent="0.25"/>
    <row r="275954" x14ac:dyDescent="0.25"/>
    <row r="275955" x14ac:dyDescent="0.25"/>
    <row r="275956" x14ac:dyDescent="0.25"/>
    <row r="275957" x14ac:dyDescent="0.25"/>
    <row r="275958" x14ac:dyDescent="0.25"/>
    <row r="275959" x14ac:dyDescent="0.25"/>
    <row r="275960" x14ac:dyDescent="0.25"/>
    <row r="275961" x14ac:dyDescent="0.25"/>
    <row r="275962" x14ac:dyDescent="0.25"/>
    <row r="275963" x14ac:dyDescent="0.25"/>
    <row r="275964" x14ac:dyDescent="0.25"/>
    <row r="275965" x14ac:dyDescent="0.25"/>
    <row r="275966" x14ac:dyDescent="0.25"/>
    <row r="275967" x14ac:dyDescent="0.25"/>
    <row r="275968" x14ac:dyDescent="0.25"/>
    <row r="275969" x14ac:dyDescent="0.25"/>
    <row r="275970" x14ac:dyDescent="0.25"/>
    <row r="275971" x14ac:dyDescent="0.25"/>
    <row r="275972" x14ac:dyDescent="0.25"/>
    <row r="275973" x14ac:dyDescent="0.25"/>
    <row r="275974" x14ac:dyDescent="0.25"/>
    <row r="275975" x14ac:dyDescent="0.25"/>
    <row r="275976" x14ac:dyDescent="0.25"/>
    <row r="275977" x14ac:dyDescent="0.25"/>
    <row r="275978" x14ac:dyDescent="0.25"/>
    <row r="275979" x14ac:dyDescent="0.25"/>
    <row r="275980" x14ac:dyDescent="0.25"/>
    <row r="275981" x14ac:dyDescent="0.25"/>
    <row r="275982" x14ac:dyDescent="0.25"/>
    <row r="275983" x14ac:dyDescent="0.25"/>
    <row r="275984" x14ac:dyDescent="0.25"/>
    <row r="275985" x14ac:dyDescent="0.25"/>
    <row r="275986" x14ac:dyDescent="0.25"/>
    <row r="275987" x14ac:dyDescent="0.25"/>
    <row r="275988" x14ac:dyDescent="0.25"/>
    <row r="275989" x14ac:dyDescent="0.25"/>
    <row r="275990" x14ac:dyDescent="0.25"/>
    <row r="275991" x14ac:dyDescent="0.25"/>
    <row r="275992" x14ac:dyDescent="0.25"/>
    <row r="275993" x14ac:dyDescent="0.25"/>
    <row r="275994" x14ac:dyDescent="0.25"/>
    <row r="275995" x14ac:dyDescent="0.25"/>
    <row r="275996" x14ac:dyDescent="0.25"/>
    <row r="275997" x14ac:dyDescent="0.25"/>
    <row r="275998" x14ac:dyDescent="0.25"/>
    <row r="275999" x14ac:dyDescent="0.25"/>
    <row r="276000" x14ac:dyDescent="0.25"/>
    <row r="276001" x14ac:dyDescent="0.25"/>
    <row r="276002" x14ac:dyDescent="0.25"/>
    <row r="276003" x14ac:dyDescent="0.25"/>
    <row r="276004" x14ac:dyDescent="0.25"/>
    <row r="276005" x14ac:dyDescent="0.25"/>
    <row r="276006" x14ac:dyDescent="0.25"/>
    <row r="276007" x14ac:dyDescent="0.25"/>
    <row r="276008" x14ac:dyDescent="0.25"/>
    <row r="276009" x14ac:dyDescent="0.25"/>
    <row r="276010" x14ac:dyDescent="0.25"/>
    <row r="276011" x14ac:dyDescent="0.25"/>
    <row r="276012" x14ac:dyDescent="0.25"/>
    <row r="276013" x14ac:dyDescent="0.25"/>
    <row r="276014" x14ac:dyDescent="0.25"/>
    <row r="276015" x14ac:dyDescent="0.25"/>
    <row r="276016" x14ac:dyDescent="0.25"/>
    <row r="276017" x14ac:dyDescent="0.25"/>
    <row r="276018" x14ac:dyDescent="0.25"/>
    <row r="276019" x14ac:dyDescent="0.25"/>
    <row r="276020" x14ac:dyDescent="0.25"/>
    <row r="276021" x14ac:dyDescent="0.25"/>
    <row r="276022" x14ac:dyDescent="0.25"/>
    <row r="276023" x14ac:dyDescent="0.25"/>
    <row r="276024" x14ac:dyDescent="0.25"/>
    <row r="276025" x14ac:dyDescent="0.25"/>
    <row r="276026" x14ac:dyDescent="0.25"/>
    <row r="276027" x14ac:dyDescent="0.25"/>
    <row r="276028" x14ac:dyDescent="0.25"/>
    <row r="276029" x14ac:dyDescent="0.25"/>
    <row r="276030" x14ac:dyDescent="0.25"/>
    <row r="276031" x14ac:dyDescent="0.25"/>
    <row r="276032" x14ac:dyDescent="0.25"/>
    <row r="276033" x14ac:dyDescent="0.25"/>
    <row r="276034" x14ac:dyDescent="0.25"/>
    <row r="276035" x14ac:dyDescent="0.25"/>
    <row r="276036" x14ac:dyDescent="0.25"/>
    <row r="276037" x14ac:dyDescent="0.25"/>
    <row r="276038" x14ac:dyDescent="0.25"/>
    <row r="276039" x14ac:dyDescent="0.25"/>
    <row r="276040" x14ac:dyDescent="0.25"/>
    <row r="276041" x14ac:dyDescent="0.25"/>
    <row r="276042" x14ac:dyDescent="0.25"/>
    <row r="276043" x14ac:dyDescent="0.25"/>
    <row r="276044" x14ac:dyDescent="0.25"/>
    <row r="276045" x14ac:dyDescent="0.25"/>
    <row r="276046" x14ac:dyDescent="0.25"/>
    <row r="276047" x14ac:dyDescent="0.25"/>
    <row r="276048" x14ac:dyDescent="0.25"/>
    <row r="276049" x14ac:dyDescent="0.25"/>
    <row r="276050" x14ac:dyDescent="0.25"/>
    <row r="276051" x14ac:dyDescent="0.25"/>
    <row r="276052" x14ac:dyDescent="0.25"/>
    <row r="276053" x14ac:dyDescent="0.25"/>
    <row r="276054" x14ac:dyDescent="0.25"/>
    <row r="276055" x14ac:dyDescent="0.25"/>
    <row r="276056" x14ac:dyDescent="0.25"/>
    <row r="276057" x14ac:dyDescent="0.25"/>
    <row r="276058" x14ac:dyDescent="0.25"/>
    <row r="276059" x14ac:dyDescent="0.25"/>
    <row r="276060" x14ac:dyDescent="0.25"/>
    <row r="276061" x14ac:dyDescent="0.25"/>
    <row r="276062" x14ac:dyDescent="0.25"/>
    <row r="276063" x14ac:dyDescent="0.25"/>
    <row r="276064" x14ac:dyDescent="0.25"/>
    <row r="276065" x14ac:dyDescent="0.25"/>
    <row r="276066" x14ac:dyDescent="0.25"/>
    <row r="276067" x14ac:dyDescent="0.25"/>
    <row r="276068" x14ac:dyDescent="0.25"/>
    <row r="276069" x14ac:dyDescent="0.25"/>
    <row r="276070" x14ac:dyDescent="0.25"/>
    <row r="276071" x14ac:dyDescent="0.25"/>
    <row r="276072" x14ac:dyDescent="0.25"/>
    <row r="276073" x14ac:dyDescent="0.25"/>
    <row r="276074" x14ac:dyDescent="0.25"/>
    <row r="276075" x14ac:dyDescent="0.25"/>
    <row r="276076" x14ac:dyDescent="0.25"/>
    <row r="276077" x14ac:dyDescent="0.25"/>
    <row r="276078" x14ac:dyDescent="0.25"/>
    <row r="276079" x14ac:dyDescent="0.25"/>
    <row r="276080" x14ac:dyDescent="0.25"/>
    <row r="276081" x14ac:dyDescent="0.25"/>
    <row r="276082" x14ac:dyDescent="0.25"/>
    <row r="276083" x14ac:dyDescent="0.25"/>
    <row r="276084" x14ac:dyDescent="0.25"/>
    <row r="276085" x14ac:dyDescent="0.25"/>
    <row r="276086" x14ac:dyDescent="0.25"/>
    <row r="276087" x14ac:dyDescent="0.25"/>
    <row r="276088" x14ac:dyDescent="0.25"/>
    <row r="276089" x14ac:dyDescent="0.25"/>
    <row r="276090" x14ac:dyDescent="0.25"/>
    <row r="276091" x14ac:dyDescent="0.25"/>
    <row r="276092" x14ac:dyDescent="0.25"/>
    <row r="276093" x14ac:dyDescent="0.25"/>
    <row r="276094" x14ac:dyDescent="0.25"/>
    <row r="276095" x14ac:dyDescent="0.25"/>
    <row r="276096" x14ac:dyDescent="0.25"/>
    <row r="276097" x14ac:dyDescent="0.25"/>
    <row r="276098" x14ac:dyDescent="0.25"/>
    <row r="276099" x14ac:dyDescent="0.25"/>
    <row r="276100" x14ac:dyDescent="0.25"/>
    <row r="276101" x14ac:dyDescent="0.25"/>
    <row r="276102" x14ac:dyDescent="0.25"/>
    <row r="276103" x14ac:dyDescent="0.25"/>
    <row r="276104" x14ac:dyDescent="0.25"/>
    <row r="276105" x14ac:dyDescent="0.25"/>
    <row r="276106" x14ac:dyDescent="0.25"/>
    <row r="276107" x14ac:dyDescent="0.25"/>
    <row r="276108" x14ac:dyDescent="0.25"/>
    <row r="276109" x14ac:dyDescent="0.25"/>
    <row r="276110" x14ac:dyDescent="0.25"/>
    <row r="276111" x14ac:dyDescent="0.25"/>
    <row r="276112" x14ac:dyDescent="0.25"/>
    <row r="276113" x14ac:dyDescent="0.25"/>
    <row r="276114" x14ac:dyDescent="0.25"/>
    <row r="276115" x14ac:dyDescent="0.25"/>
    <row r="276116" x14ac:dyDescent="0.25"/>
    <row r="276117" x14ac:dyDescent="0.25"/>
    <row r="276118" x14ac:dyDescent="0.25"/>
    <row r="276119" x14ac:dyDescent="0.25"/>
    <row r="276120" x14ac:dyDescent="0.25"/>
    <row r="276121" x14ac:dyDescent="0.25"/>
    <row r="276122" x14ac:dyDescent="0.25"/>
    <row r="276123" x14ac:dyDescent="0.25"/>
    <row r="276124" x14ac:dyDescent="0.25"/>
    <row r="276125" x14ac:dyDescent="0.25"/>
    <row r="276126" x14ac:dyDescent="0.25"/>
    <row r="276127" x14ac:dyDescent="0.25"/>
    <row r="276128" x14ac:dyDescent="0.25"/>
    <row r="276129" x14ac:dyDescent="0.25"/>
    <row r="276130" x14ac:dyDescent="0.25"/>
    <row r="276131" x14ac:dyDescent="0.25"/>
    <row r="276132" x14ac:dyDescent="0.25"/>
    <row r="276133" x14ac:dyDescent="0.25"/>
    <row r="276134" x14ac:dyDescent="0.25"/>
    <row r="276135" x14ac:dyDescent="0.25"/>
    <row r="276136" x14ac:dyDescent="0.25"/>
    <row r="276137" x14ac:dyDescent="0.25"/>
    <row r="276138" x14ac:dyDescent="0.25"/>
    <row r="276139" x14ac:dyDescent="0.25"/>
    <row r="276140" x14ac:dyDescent="0.25"/>
    <row r="276141" x14ac:dyDescent="0.25"/>
    <row r="276142" x14ac:dyDescent="0.25"/>
    <row r="276143" x14ac:dyDescent="0.25"/>
    <row r="276144" x14ac:dyDescent="0.25"/>
    <row r="276145" x14ac:dyDescent="0.25"/>
    <row r="276146" x14ac:dyDescent="0.25"/>
    <row r="276147" x14ac:dyDescent="0.25"/>
    <row r="276148" x14ac:dyDescent="0.25"/>
    <row r="276149" x14ac:dyDescent="0.25"/>
    <row r="276150" x14ac:dyDescent="0.25"/>
    <row r="276151" x14ac:dyDescent="0.25"/>
    <row r="276152" x14ac:dyDescent="0.25"/>
    <row r="276153" x14ac:dyDescent="0.25"/>
    <row r="276154" x14ac:dyDescent="0.25"/>
    <row r="276155" x14ac:dyDescent="0.25"/>
    <row r="276156" x14ac:dyDescent="0.25"/>
    <row r="276157" x14ac:dyDescent="0.25"/>
    <row r="276158" x14ac:dyDescent="0.25"/>
    <row r="276159" x14ac:dyDescent="0.25"/>
    <row r="276160" x14ac:dyDescent="0.25"/>
    <row r="276161" x14ac:dyDescent="0.25"/>
    <row r="276162" x14ac:dyDescent="0.25"/>
    <row r="276163" x14ac:dyDescent="0.25"/>
    <row r="276164" x14ac:dyDescent="0.25"/>
    <row r="276165" x14ac:dyDescent="0.25"/>
    <row r="276166" x14ac:dyDescent="0.25"/>
    <row r="276167" x14ac:dyDescent="0.25"/>
    <row r="276168" x14ac:dyDescent="0.25"/>
    <row r="276169" x14ac:dyDescent="0.25"/>
    <row r="276170" x14ac:dyDescent="0.25"/>
    <row r="276171" x14ac:dyDescent="0.25"/>
    <row r="276172" x14ac:dyDescent="0.25"/>
    <row r="276173" x14ac:dyDescent="0.25"/>
    <row r="276174" x14ac:dyDescent="0.25"/>
    <row r="276175" x14ac:dyDescent="0.25"/>
    <row r="276176" x14ac:dyDescent="0.25"/>
    <row r="276177" x14ac:dyDescent="0.25"/>
    <row r="276178" x14ac:dyDescent="0.25"/>
    <row r="276179" x14ac:dyDescent="0.25"/>
    <row r="276180" x14ac:dyDescent="0.25"/>
    <row r="276181" x14ac:dyDescent="0.25"/>
    <row r="276182" x14ac:dyDescent="0.25"/>
    <row r="276183" x14ac:dyDescent="0.25"/>
    <row r="276184" x14ac:dyDescent="0.25"/>
    <row r="276185" x14ac:dyDescent="0.25"/>
    <row r="276186" x14ac:dyDescent="0.25"/>
    <row r="276187" x14ac:dyDescent="0.25"/>
    <row r="276188" x14ac:dyDescent="0.25"/>
    <row r="276189" x14ac:dyDescent="0.25"/>
    <row r="276190" x14ac:dyDescent="0.25"/>
    <row r="276191" x14ac:dyDescent="0.25"/>
    <row r="276192" x14ac:dyDescent="0.25"/>
    <row r="276193" x14ac:dyDescent="0.25"/>
    <row r="276194" x14ac:dyDescent="0.25"/>
    <row r="276195" x14ac:dyDescent="0.25"/>
    <row r="276196" x14ac:dyDescent="0.25"/>
    <row r="276197" x14ac:dyDescent="0.25"/>
    <row r="276198" x14ac:dyDescent="0.25"/>
    <row r="276199" x14ac:dyDescent="0.25"/>
    <row r="276200" x14ac:dyDescent="0.25"/>
    <row r="276201" x14ac:dyDescent="0.25"/>
    <row r="276202" x14ac:dyDescent="0.25"/>
    <row r="276203" x14ac:dyDescent="0.25"/>
    <row r="276204" x14ac:dyDescent="0.25"/>
    <row r="276205" x14ac:dyDescent="0.25"/>
    <row r="276206" x14ac:dyDescent="0.25"/>
    <row r="276207" x14ac:dyDescent="0.25"/>
    <row r="276208" x14ac:dyDescent="0.25"/>
    <row r="276209" x14ac:dyDescent="0.25"/>
    <row r="276210" x14ac:dyDescent="0.25"/>
    <row r="276211" x14ac:dyDescent="0.25"/>
    <row r="276212" x14ac:dyDescent="0.25"/>
    <row r="276213" x14ac:dyDescent="0.25"/>
    <row r="276214" x14ac:dyDescent="0.25"/>
    <row r="276215" x14ac:dyDescent="0.25"/>
    <row r="276216" x14ac:dyDescent="0.25"/>
    <row r="276217" x14ac:dyDescent="0.25"/>
    <row r="276218" x14ac:dyDescent="0.25"/>
    <row r="276219" x14ac:dyDescent="0.25"/>
    <row r="276220" x14ac:dyDescent="0.25"/>
    <row r="276221" x14ac:dyDescent="0.25"/>
    <row r="276222" x14ac:dyDescent="0.25"/>
    <row r="276223" x14ac:dyDescent="0.25"/>
    <row r="276224" x14ac:dyDescent="0.25"/>
    <row r="276225" x14ac:dyDescent="0.25"/>
    <row r="276226" x14ac:dyDescent="0.25"/>
    <row r="276227" x14ac:dyDescent="0.25"/>
    <row r="276228" x14ac:dyDescent="0.25"/>
    <row r="276229" x14ac:dyDescent="0.25"/>
    <row r="276230" x14ac:dyDescent="0.25"/>
    <row r="276231" x14ac:dyDescent="0.25"/>
    <row r="276232" x14ac:dyDescent="0.25"/>
    <row r="276233" x14ac:dyDescent="0.25"/>
    <row r="276234" x14ac:dyDescent="0.25"/>
    <row r="276235" x14ac:dyDescent="0.25"/>
    <row r="276236" x14ac:dyDescent="0.25"/>
    <row r="276237" x14ac:dyDescent="0.25"/>
    <row r="276238" x14ac:dyDescent="0.25"/>
    <row r="276239" x14ac:dyDescent="0.25"/>
    <row r="276240" x14ac:dyDescent="0.25"/>
    <row r="276241" x14ac:dyDescent="0.25"/>
    <row r="276242" x14ac:dyDescent="0.25"/>
    <row r="276243" x14ac:dyDescent="0.25"/>
    <row r="276244" x14ac:dyDescent="0.25"/>
    <row r="276245" x14ac:dyDescent="0.25"/>
    <row r="276246" x14ac:dyDescent="0.25"/>
    <row r="276247" x14ac:dyDescent="0.25"/>
    <row r="276248" x14ac:dyDescent="0.25"/>
    <row r="276249" x14ac:dyDescent="0.25"/>
    <row r="276250" x14ac:dyDescent="0.25"/>
    <row r="276251" x14ac:dyDescent="0.25"/>
    <row r="276252" x14ac:dyDescent="0.25"/>
    <row r="276253" x14ac:dyDescent="0.25"/>
    <row r="276254" x14ac:dyDescent="0.25"/>
    <row r="276255" x14ac:dyDescent="0.25"/>
    <row r="276256" x14ac:dyDescent="0.25"/>
    <row r="276257" x14ac:dyDescent="0.25"/>
    <row r="276258" x14ac:dyDescent="0.25"/>
    <row r="276259" x14ac:dyDescent="0.25"/>
    <row r="276260" x14ac:dyDescent="0.25"/>
    <row r="276261" x14ac:dyDescent="0.25"/>
    <row r="276262" x14ac:dyDescent="0.25"/>
    <row r="276263" x14ac:dyDescent="0.25"/>
    <row r="276264" x14ac:dyDescent="0.25"/>
    <row r="276265" x14ac:dyDescent="0.25"/>
    <row r="276266" x14ac:dyDescent="0.25"/>
    <row r="276267" x14ac:dyDescent="0.25"/>
    <row r="276268" x14ac:dyDescent="0.25"/>
    <row r="276269" x14ac:dyDescent="0.25"/>
    <row r="276270" x14ac:dyDescent="0.25"/>
    <row r="276271" x14ac:dyDescent="0.25"/>
    <row r="276272" x14ac:dyDescent="0.25"/>
    <row r="276273" x14ac:dyDescent="0.25"/>
    <row r="276274" x14ac:dyDescent="0.25"/>
    <row r="276275" x14ac:dyDescent="0.25"/>
    <row r="276276" x14ac:dyDescent="0.25"/>
    <row r="276277" x14ac:dyDescent="0.25"/>
    <row r="276278" x14ac:dyDescent="0.25"/>
    <row r="276279" x14ac:dyDescent="0.25"/>
    <row r="276280" x14ac:dyDescent="0.25"/>
    <row r="276281" x14ac:dyDescent="0.25"/>
    <row r="276282" x14ac:dyDescent="0.25"/>
    <row r="276283" x14ac:dyDescent="0.25"/>
    <row r="276284" x14ac:dyDescent="0.25"/>
    <row r="276285" x14ac:dyDescent="0.25"/>
    <row r="276286" x14ac:dyDescent="0.25"/>
    <row r="276287" x14ac:dyDescent="0.25"/>
    <row r="276288" x14ac:dyDescent="0.25"/>
    <row r="276289" x14ac:dyDescent="0.25"/>
    <row r="276290" x14ac:dyDescent="0.25"/>
    <row r="276291" x14ac:dyDescent="0.25"/>
    <row r="276292" x14ac:dyDescent="0.25"/>
    <row r="276293" x14ac:dyDescent="0.25"/>
    <row r="276294" x14ac:dyDescent="0.25"/>
    <row r="276295" x14ac:dyDescent="0.25"/>
    <row r="276296" x14ac:dyDescent="0.25"/>
    <row r="276297" x14ac:dyDescent="0.25"/>
    <row r="276298" x14ac:dyDescent="0.25"/>
    <row r="276299" x14ac:dyDescent="0.25"/>
    <row r="276300" x14ac:dyDescent="0.25"/>
    <row r="276301" x14ac:dyDescent="0.25"/>
    <row r="276302" x14ac:dyDescent="0.25"/>
    <row r="276303" x14ac:dyDescent="0.25"/>
    <row r="276304" x14ac:dyDescent="0.25"/>
    <row r="276305" x14ac:dyDescent="0.25"/>
    <row r="276306" x14ac:dyDescent="0.25"/>
    <row r="276307" x14ac:dyDescent="0.25"/>
    <row r="276308" x14ac:dyDescent="0.25"/>
    <row r="276309" x14ac:dyDescent="0.25"/>
    <row r="276310" x14ac:dyDescent="0.25"/>
    <row r="276311" x14ac:dyDescent="0.25"/>
    <row r="276312" x14ac:dyDescent="0.25"/>
    <row r="276313" x14ac:dyDescent="0.25"/>
    <row r="276314" x14ac:dyDescent="0.25"/>
    <row r="276315" x14ac:dyDescent="0.25"/>
    <row r="276316" x14ac:dyDescent="0.25"/>
    <row r="276317" x14ac:dyDescent="0.25"/>
    <row r="276318" x14ac:dyDescent="0.25"/>
    <row r="276319" x14ac:dyDescent="0.25"/>
    <row r="276320" x14ac:dyDescent="0.25"/>
    <row r="276321" x14ac:dyDescent="0.25"/>
    <row r="276322" x14ac:dyDescent="0.25"/>
    <row r="276323" x14ac:dyDescent="0.25"/>
    <row r="276324" x14ac:dyDescent="0.25"/>
    <row r="276325" x14ac:dyDescent="0.25"/>
    <row r="276326" x14ac:dyDescent="0.25"/>
    <row r="276327" x14ac:dyDescent="0.25"/>
    <row r="276328" x14ac:dyDescent="0.25"/>
    <row r="276329" x14ac:dyDescent="0.25"/>
    <row r="276330" x14ac:dyDescent="0.25"/>
    <row r="276331" x14ac:dyDescent="0.25"/>
    <row r="276332" x14ac:dyDescent="0.25"/>
    <row r="276333" x14ac:dyDescent="0.25"/>
    <row r="276334" x14ac:dyDescent="0.25"/>
    <row r="276335" x14ac:dyDescent="0.25"/>
    <row r="276336" x14ac:dyDescent="0.25"/>
    <row r="276337" x14ac:dyDescent="0.25"/>
    <row r="276338" x14ac:dyDescent="0.25"/>
    <row r="276339" x14ac:dyDescent="0.25"/>
    <row r="276340" x14ac:dyDescent="0.25"/>
    <row r="276341" x14ac:dyDescent="0.25"/>
    <row r="276342" x14ac:dyDescent="0.25"/>
    <row r="276343" x14ac:dyDescent="0.25"/>
    <row r="276344" x14ac:dyDescent="0.25"/>
    <row r="276345" x14ac:dyDescent="0.25"/>
    <row r="276346" x14ac:dyDescent="0.25"/>
    <row r="276347" x14ac:dyDescent="0.25"/>
    <row r="276348" x14ac:dyDescent="0.25"/>
    <row r="276349" x14ac:dyDescent="0.25"/>
    <row r="276350" x14ac:dyDescent="0.25"/>
    <row r="276351" x14ac:dyDescent="0.25"/>
    <row r="276352" x14ac:dyDescent="0.25"/>
    <row r="276353" x14ac:dyDescent="0.25"/>
    <row r="276354" x14ac:dyDescent="0.25"/>
    <row r="276355" x14ac:dyDescent="0.25"/>
    <row r="276356" x14ac:dyDescent="0.25"/>
    <row r="276357" x14ac:dyDescent="0.25"/>
    <row r="276358" x14ac:dyDescent="0.25"/>
    <row r="276359" x14ac:dyDescent="0.25"/>
    <row r="276360" x14ac:dyDescent="0.25"/>
    <row r="276361" x14ac:dyDescent="0.25"/>
    <row r="276362" x14ac:dyDescent="0.25"/>
    <row r="276363" x14ac:dyDescent="0.25"/>
    <row r="276364" x14ac:dyDescent="0.25"/>
    <row r="276365" x14ac:dyDescent="0.25"/>
    <row r="276366" x14ac:dyDescent="0.25"/>
    <row r="276367" x14ac:dyDescent="0.25"/>
    <row r="276368" x14ac:dyDescent="0.25"/>
    <row r="276369" x14ac:dyDescent="0.25"/>
    <row r="276370" x14ac:dyDescent="0.25"/>
    <row r="276371" x14ac:dyDescent="0.25"/>
    <row r="276372" x14ac:dyDescent="0.25"/>
    <row r="276373" x14ac:dyDescent="0.25"/>
    <row r="276374" x14ac:dyDescent="0.25"/>
    <row r="276375" x14ac:dyDescent="0.25"/>
    <row r="276376" x14ac:dyDescent="0.25"/>
    <row r="276377" x14ac:dyDescent="0.25"/>
    <row r="276378" x14ac:dyDescent="0.25"/>
    <row r="276379" x14ac:dyDescent="0.25"/>
    <row r="276380" x14ac:dyDescent="0.25"/>
    <row r="276381" x14ac:dyDescent="0.25"/>
    <row r="276382" x14ac:dyDescent="0.25"/>
    <row r="276383" x14ac:dyDescent="0.25"/>
    <row r="276384" x14ac:dyDescent="0.25"/>
    <row r="276385" x14ac:dyDescent="0.25"/>
    <row r="276386" x14ac:dyDescent="0.25"/>
    <row r="276387" x14ac:dyDescent="0.25"/>
    <row r="276388" x14ac:dyDescent="0.25"/>
    <row r="276389" x14ac:dyDescent="0.25"/>
    <row r="276390" x14ac:dyDescent="0.25"/>
    <row r="276391" x14ac:dyDescent="0.25"/>
    <row r="276392" x14ac:dyDescent="0.25"/>
    <row r="276393" x14ac:dyDescent="0.25"/>
    <row r="276394" x14ac:dyDescent="0.25"/>
    <row r="276395" x14ac:dyDescent="0.25"/>
    <row r="276396" x14ac:dyDescent="0.25"/>
    <row r="276397" x14ac:dyDescent="0.25"/>
    <row r="276398" x14ac:dyDescent="0.25"/>
    <row r="276399" x14ac:dyDescent="0.25"/>
    <row r="276400" x14ac:dyDescent="0.25"/>
    <row r="276401" x14ac:dyDescent="0.25"/>
    <row r="276402" x14ac:dyDescent="0.25"/>
    <row r="276403" x14ac:dyDescent="0.25"/>
    <row r="276404" x14ac:dyDescent="0.25"/>
    <row r="276405" x14ac:dyDescent="0.25"/>
    <row r="276406" x14ac:dyDescent="0.25"/>
    <row r="276407" x14ac:dyDescent="0.25"/>
    <row r="276408" x14ac:dyDescent="0.25"/>
    <row r="276409" x14ac:dyDescent="0.25"/>
    <row r="276410" x14ac:dyDescent="0.25"/>
    <row r="276411" x14ac:dyDescent="0.25"/>
    <row r="276412" x14ac:dyDescent="0.25"/>
    <row r="276413" x14ac:dyDescent="0.25"/>
    <row r="276414" x14ac:dyDescent="0.25"/>
    <row r="276415" x14ac:dyDescent="0.25"/>
    <row r="276416" x14ac:dyDescent="0.25"/>
    <row r="276417" x14ac:dyDescent="0.25"/>
    <row r="276418" x14ac:dyDescent="0.25"/>
    <row r="276419" x14ac:dyDescent="0.25"/>
    <row r="276420" x14ac:dyDescent="0.25"/>
    <row r="276421" x14ac:dyDescent="0.25"/>
    <row r="276422" x14ac:dyDescent="0.25"/>
    <row r="276423" x14ac:dyDescent="0.25"/>
    <row r="276424" x14ac:dyDescent="0.25"/>
    <row r="276425" x14ac:dyDescent="0.25"/>
    <row r="276426" x14ac:dyDescent="0.25"/>
    <row r="276427" x14ac:dyDescent="0.25"/>
    <row r="276428" x14ac:dyDescent="0.25"/>
    <row r="276429" x14ac:dyDescent="0.25"/>
    <row r="276430" x14ac:dyDescent="0.25"/>
    <row r="276431" x14ac:dyDescent="0.25"/>
    <row r="276432" x14ac:dyDescent="0.25"/>
    <row r="276433" x14ac:dyDescent="0.25"/>
    <row r="276434" x14ac:dyDescent="0.25"/>
    <row r="276435" x14ac:dyDescent="0.25"/>
    <row r="276436" x14ac:dyDescent="0.25"/>
    <row r="276437" x14ac:dyDescent="0.25"/>
    <row r="276438" x14ac:dyDescent="0.25"/>
    <row r="276439" x14ac:dyDescent="0.25"/>
    <row r="276440" x14ac:dyDescent="0.25"/>
    <row r="276441" x14ac:dyDescent="0.25"/>
    <row r="276442" x14ac:dyDescent="0.25"/>
    <row r="276443" x14ac:dyDescent="0.25"/>
    <row r="276444" x14ac:dyDescent="0.25"/>
    <row r="276445" x14ac:dyDescent="0.25"/>
    <row r="276446" x14ac:dyDescent="0.25"/>
    <row r="276447" x14ac:dyDescent="0.25"/>
    <row r="276448" x14ac:dyDescent="0.25"/>
    <row r="276449" x14ac:dyDescent="0.25"/>
    <row r="276450" x14ac:dyDescent="0.25"/>
    <row r="276451" x14ac:dyDescent="0.25"/>
    <row r="276452" x14ac:dyDescent="0.25"/>
    <row r="276453" x14ac:dyDescent="0.25"/>
    <row r="276454" x14ac:dyDescent="0.25"/>
    <row r="276455" x14ac:dyDescent="0.25"/>
    <row r="276456" x14ac:dyDescent="0.25"/>
    <row r="276457" x14ac:dyDescent="0.25"/>
    <row r="276458" x14ac:dyDescent="0.25"/>
    <row r="276459" x14ac:dyDescent="0.25"/>
    <row r="276460" x14ac:dyDescent="0.25"/>
    <row r="276461" x14ac:dyDescent="0.25"/>
    <row r="276462" x14ac:dyDescent="0.25"/>
    <row r="276463" x14ac:dyDescent="0.25"/>
    <row r="276464" x14ac:dyDescent="0.25"/>
    <row r="276465" x14ac:dyDescent="0.25"/>
    <row r="276466" x14ac:dyDescent="0.25"/>
    <row r="276467" x14ac:dyDescent="0.25"/>
    <row r="276468" x14ac:dyDescent="0.25"/>
    <row r="276469" x14ac:dyDescent="0.25"/>
    <row r="276470" x14ac:dyDescent="0.25"/>
    <row r="276471" x14ac:dyDescent="0.25"/>
    <row r="276472" x14ac:dyDescent="0.25"/>
    <row r="276473" x14ac:dyDescent="0.25"/>
    <row r="276474" x14ac:dyDescent="0.25"/>
    <row r="276475" x14ac:dyDescent="0.25"/>
    <row r="276476" x14ac:dyDescent="0.25"/>
    <row r="276477" x14ac:dyDescent="0.25"/>
    <row r="276478" x14ac:dyDescent="0.25"/>
    <row r="276479" x14ac:dyDescent="0.25"/>
    <row r="276480" x14ac:dyDescent="0.25"/>
    <row r="276481" x14ac:dyDescent="0.25"/>
    <row r="276482" x14ac:dyDescent="0.25"/>
    <row r="276483" x14ac:dyDescent="0.25"/>
    <row r="276484" x14ac:dyDescent="0.25"/>
    <row r="276485" x14ac:dyDescent="0.25"/>
    <row r="276486" x14ac:dyDescent="0.25"/>
    <row r="276487" x14ac:dyDescent="0.25"/>
    <row r="276488" x14ac:dyDescent="0.25"/>
    <row r="276489" x14ac:dyDescent="0.25"/>
    <row r="276490" x14ac:dyDescent="0.25"/>
    <row r="276491" x14ac:dyDescent="0.25"/>
    <row r="276492" x14ac:dyDescent="0.25"/>
    <row r="276493" x14ac:dyDescent="0.25"/>
    <row r="276494" x14ac:dyDescent="0.25"/>
    <row r="276495" x14ac:dyDescent="0.25"/>
    <row r="276496" x14ac:dyDescent="0.25"/>
    <row r="276497" x14ac:dyDescent="0.25"/>
    <row r="276498" x14ac:dyDescent="0.25"/>
    <row r="276499" x14ac:dyDescent="0.25"/>
    <row r="276500" x14ac:dyDescent="0.25"/>
    <row r="276501" x14ac:dyDescent="0.25"/>
    <row r="276502" x14ac:dyDescent="0.25"/>
    <row r="276503" x14ac:dyDescent="0.25"/>
    <row r="276504" x14ac:dyDescent="0.25"/>
    <row r="276505" x14ac:dyDescent="0.25"/>
    <row r="276506" x14ac:dyDescent="0.25"/>
    <row r="276507" x14ac:dyDescent="0.25"/>
    <row r="276508" x14ac:dyDescent="0.25"/>
    <row r="276509" x14ac:dyDescent="0.25"/>
    <row r="276510" x14ac:dyDescent="0.25"/>
    <row r="276511" x14ac:dyDescent="0.25"/>
    <row r="276512" x14ac:dyDescent="0.25"/>
    <row r="276513" x14ac:dyDescent="0.25"/>
    <row r="276514" x14ac:dyDescent="0.25"/>
    <row r="276515" x14ac:dyDescent="0.25"/>
    <row r="276516" x14ac:dyDescent="0.25"/>
    <row r="276517" x14ac:dyDescent="0.25"/>
    <row r="276518" x14ac:dyDescent="0.25"/>
    <row r="276519" x14ac:dyDescent="0.25"/>
    <row r="276520" x14ac:dyDescent="0.25"/>
    <row r="276521" x14ac:dyDescent="0.25"/>
    <row r="276522" x14ac:dyDescent="0.25"/>
    <row r="276523" x14ac:dyDescent="0.25"/>
    <row r="276524" x14ac:dyDescent="0.25"/>
    <row r="276525" x14ac:dyDescent="0.25"/>
    <row r="276526" x14ac:dyDescent="0.25"/>
    <row r="276527" x14ac:dyDescent="0.25"/>
    <row r="276528" x14ac:dyDescent="0.25"/>
    <row r="276529" x14ac:dyDescent="0.25"/>
    <row r="276530" x14ac:dyDescent="0.25"/>
    <row r="276531" x14ac:dyDescent="0.25"/>
    <row r="276532" x14ac:dyDescent="0.25"/>
    <row r="276533" x14ac:dyDescent="0.25"/>
    <row r="276534" x14ac:dyDescent="0.25"/>
    <row r="276535" x14ac:dyDescent="0.25"/>
    <row r="276536" x14ac:dyDescent="0.25"/>
    <row r="276537" x14ac:dyDescent="0.25"/>
    <row r="276538" x14ac:dyDescent="0.25"/>
    <row r="276539" x14ac:dyDescent="0.25"/>
    <row r="276540" x14ac:dyDescent="0.25"/>
    <row r="276541" x14ac:dyDescent="0.25"/>
    <row r="276542" x14ac:dyDescent="0.25"/>
    <row r="276543" x14ac:dyDescent="0.25"/>
    <row r="276544" x14ac:dyDescent="0.25"/>
    <row r="276545" x14ac:dyDescent="0.25"/>
    <row r="276546" x14ac:dyDescent="0.25"/>
    <row r="276547" x14ac:dyDescent="0.25"/>
    <row r="276548" x14ac:dyDescent="0.25"/>
    <row r="276549" x14ac:dyDescent="0.25"/>
    <row r="276550" x14ac:dyDescent="0.25"/>
    <row r="276551" x14ac:dyDescent="0.25"/>
    <row r="276552" x14ac:dyDescent="0.25"/>
    <row r="276553" x14ac:dyDescent="0.25"/>
    <row r="276554" x14ac:dyDescent="0.25"/>
    <row r="276555" x14ac:dyDescent="0.25"/>
    <row r="276556" x14ac:dyDescent="0.25"/>
    <row r="276557" x14ac:dyDescent="0.25"/>
    <row r="276558" x14ac:dyDescent="0.25"/>
    <row r="276559" x14ac:dyDescent="0.25"/>
    <row r="276560" x14ac:dyDescent="0.25"/>
    <row r="276561" x14ac:dyDescent="0.25"/>
    <row r="276562" x14ac:dyDescent="0.25"/>
    <row r="276563" x14ac:dyDescent="0.25"/>
    <row r="276564" x14ac:dyDescent="0.25"/>
    <row r="276565" x14ac:dyDescent="0.25"/>
    <row r="276566" x14ac:dyDescent="0.25"/>
    <row r="276567" x14ac:dyDescent="0.25"/>
    <row r="276568" x14ac:dyDescent="0.25"/>
    <row r="276569" x14ac:dyDescent="0.25"/>
    <row r="276570" x14ac:dyDescent="0.25"/>
    <row r="276571" x14ac:dyDescent="0.25"/>
    <row r="276572" x14ac:dyDescent="0.25"/>
    <row r="276573" x14ac:dyDescent="0.25"/>
    <row r="276574" x14ac:dyDescent="0.25"/>
    <row r="276575" x14ac:dyDescent="0.25"/>
    <row r="276576" x14ac:dyDescent="0.25"/>
    <row r="276577" x14ac:dyDescent="0.25"/>
    <row r="276578" x14ac:dyDescent="0.25"/>
    <row r="276579" x14ac:dyDescent="0.25"/>
    <row r="276580" x14ac:dyDescent="0.25"/>
    <row r="276581" x14ac:dyDescent="0.25"/>
    <row r="276582" x14ac:dyDescent="0.25"/>
    <row r="276583" x14ac:dyDescent="0.25"/>
    <row r="276584" x14ac:dyDescent="0.25"/>
    <row r="276585" x14ac:dyDescent="0.25"/>
    <row r="276586" x14ac:dyDescent="0.25"/>
    <row r="276587" x14ac:dyDescent="0.25"/>
    <row r="276588" x14ac:dyDescent="0.25"/>
    <row r="276589" x14ac:dyDescent="0.25"/>
    <row r="276590" x14ac:dyDescent="0.25"/>
    <row r="276591" x14ac:dyDescent="0.25"/>
    <row r="276592" x14ac:dyDescent="0.25"/>
    <row r="276593" x14ac:dyDescent="0.25"/>
    <row r="276594" x14ac:dyDescent="0.25"/>
    <row r="276595" x14ac:dyDescent="0.25"/>
    <row r="276596" x14ac:dyDescent="0.25"/>
    <row r="276597" x14ac:dyDescent="0.25"/>
    <row r="276598" x14ac:dyDescent="0.25"/>
    <row r="276599" x14ac:dyDescent="0.25"/>
    <row r="276600" x14ac:dyDescent="0.25"/>
    <row r="276601" x14ac:dyDescent="0.25"/>
    <row r="276602" x14ac:dyDescent="0.25"/>
    <row r="276603" x14ac:dyDescent="0.25"/>
    <row r="276604" x14ac:dyDescent="0.25"/>
    <row r="276605" x14ac:dyDescent="0.25"/>
    <row r="276606" x14ac:dyDescent="0.25"/>
    <row r="276607" x14ac:dyDescent="0.25"/>
    <row r="276608" x14ac:dyDescent="0.25"/>
    <row r="276609" x14ac:dyDescent="0.25"/>
    <row r="276610" x14ac:dyDescent="0.25"/>
    <row r="276611" x14ac:dyDescent="0.25"/>
    <row r="276612" x14ac:dyDescent="0.25"/>
    <row r="276613" x14ac:dyDescent="0.25"/>
    <row r="276614" x14ac:dyDescent="0.25"/>
    <row r="276615" x14ac:dyDescent="0.25"/>
    <row r="276616" x14ac:dyDescent="0.25"/>
    <row r="276617" x14ac:dyDescent="0.25"/>
    <row r="276618" x14ac:dyDescent="0.25"/>
    <row r="276619" x14ac:dyDescent="0.25"/>
    <row r="276620" x14ac:dyDescent="0.25"/>
    <row r="276621" x14ac:dyDescent="0.25"/>
    <row r="276622" x14ac:dyDescent="0.25"/>
    <row r="276623" x14ac:dyDescent="0.25"/>
    <row r="276624" x14ac:dyDescent="0.25"/>
    <row r="276625" x14ac:dyDescent="0.25"/>
    <row r="276626" x14ac:dyDescent="0.25"/>
    <row r="276627" x14ac:dyDescent="0.25"/>
    <row r="276628" x14ac:dyDescent="0.25"/>
    <row r="276629" x14ac:dyDescent="0.25"/>
    <row r="276630" x14ac:dyDescent="0.25"/>
    <row r="276631" x14ac:dyDescent="0.25"/>
    <row r="276632" x14ac:dyDescent="0.25"/>
    <row r="276633" x14ac:dyDescent="0.25"/>
    <row r="276634" x14ac:dyDescent="0.25"/>
    <row r="276635" x14ac:dyDescent="0.25"/>
    <row r="276636" x14ac:dyDescent="0.25"/>
    <row r="276637" x14ac:dyDescent="0.25"/>
    <row r="276638" x14ac:dyDescent="0.25"/>
    <row r="276639" x14ac:dyDescent="0.25"/>
    <row r="276640" x14ac:dyDescent="0.25"/>
    <row r="276641" x14ac:dyDescent="0.25"/>
    <row r="276642" x14ac:dyDescent="0.25"/>
    <row r="276643" x14ac:dyDescent="0.25"/>
    <row r="276644" x14ac:dyDescent="0.25"/>
    <row r="276645" x14ac:dyDescent="0.25"/>
    <row r="276646" x14ac:dyDescent="0.25"/>
    <row r="276647" x14ac:dyDescent="0.25"/>
    <row r="276648" x14ac:dyDescent="0.25"/>
    <row r="276649" x14ac:dyDescent="0.25"/>
    <row r="276650" x14ac:dyDescent="0.25"/>
    <row r="276651" x14ac:dyDescent="0.25"/>
    <row r="276652" x14ac:dyDescent="0.25"/>
    <row r="276653" x14ac:dyDescent="0.25"/>
    <row r="276654" x14ac:dyDescent="0.25"/>
    <row r="276655" x14ac:dyDescent="0.25"/>
    <row r="276656" x14ac:dyDescent="0.25"/>
    <row r="276657" x14ac:dyDescent="0.25"/>
    <row r="276658" x14ac:dyDescent="0.25"/>
    <row r="276659" x14ac:dyDescent="0.25"/>
    <row r="276660" x14ac:dyDescent="0.25"/>
    <row r="276661" x14ac:dyDescent="0.25"/>
    <row r="276662" x14ac:dyDescent="0.25"/>
    <row r="276663" x14ac:dyDescent="0.25"/>
    <row r="276664" x14ac:dyDescent="0.25"/>
    <row r="276665" x14ac:dyDescent="0.25"/>
    <row r="276666" x14ac:dyDescent="0.25"/>
    <row r="276667" x14ac:dyDescent="0.25"/>
    <row r="276668" x14ac:dyDescent="0.25"/>
    <row r="276669" x14ac:dyDescent="0.25"/>
    <row r="276670" x14ac:dyDescent="0.25"/>
    <row r="276671" x14ac:dyDescent="0.25"/>
    <row r="276672" x14ac:dyDescent="0.25"/>
    <row r="276673" x14ac:dyDescent="0.25"/>
    <row r="276674" x14ac:dyDescent="0.25"/>
    <row r="276675" x14ac:dyDescent="0.25"/>
    <row r="276676" x14ac:dyDescent="0.25"/>
    <row r="276677" x14ac:dyDescent="0.25"/>
    <row r="276678" x14ac:dyDescent="0.25"/>
    <row r="276679" x14ac:dyDescent="0.25"/>
    <row r="276680" x14ac:dyDescent="0.25"/>
    <row r="276681" x14ac:dyDescent="0.25"/>
    <row r="276682" x14ac:dyDescent="0.25"/>
    <row r="276683" x14ac:dyDescent="0.25"/>
    <row r="276684" x14ac:dyDescent="0.25"/>
    <row r="276685" x14ac:dyDescent="0.25"/>
    <row r="276686" x14ac:dyDescent="0.25"/>
    <row r="276687" x14ac:dyDescent="0.25"/>
    <row r="276688" x14ac:dyDescent="0.25"/>
    <row r="276689" x14ac:dyDescent="0.25"/>
    <row r="276690" x14ac:dyDescent="0.25"/>
    <row r="276691" x14ac:dyDescent="0.25"/>
    <row r="276692" x14ac:dyDescent="0.25"/>
    <row r="276693" x14ac:dyDescent="0.25"/>
    <row r="276694" x14ac:dyDescent="0.25"/>
    <row r="276695" x14ac:dyDescent="0.25"/>
    <row r="276696" x14ac:dyDescent="0.25"/>
    <row r="276697" x14ac:dyDescent="0.25"/>
    <row r="276698" x14ac:dyDescent="0.25"/>
    <row r="276699" x14ac:dyDescent="0.25"/>
    <row r="276700" x14ac:dyDescent="0.25"/>
    <row r="276701" x14ac:dyDescent="0.25"/>
    <row r="276702" x14ac:dyDescent="0.25"/>
    <row r="276703" x14ac:dyDescent="0.25"/>
    <row r="276704" x14ac:dyDescent="0.25"/>
    <row r="276705" x14ac:dyDescent="0.25"/>
    <row r="276706" x14ac:dyDescent="0.25"/>
    <row r="276707" x14ac:dyDescent="0.25"/>
    <row r="276708" x14ac:dyDescent="0.25"/>
    <row r="276709" x14ac:dyDescent="0.25"/>
    <row r="276710" x14ac:dyDescent="0.25"/>
    <row r="276711" x14ac:dyDescent="0.25"/>
    <row r="276712" x14ac:dyDescent="0.25"/>
    <row r="276713" x14ac:dyDescent="0.25"/>
    <row r="276714" x14ac:dyDescent="0.25"/>
    <row r="276715" x14ac:dyDescent="0.25"/>
    <row r="276716" x14ac:dyDescent="0.25"/>
    <row r="276717" x14ac:dyDescent="0.25"/>
    <row r="276718" x14ac:dyDescent="0.25"/>
    <row r="276719" x14ac:dyDescent="0.25"/>
    <row r="276720" x14ac:dyDescent="0.25"/>
    <row r="276721" x14ac:dyDescent="0.25"/>
    <row r="276722" x14ac:dyDescent="0.25"/>
    <row r="276723" x14ac:dyDescent="0.25"/>
    <row r="276724" x14ac:dyDescent="0.25"/>
    <row r="276725" x14ac:dyDescent="0.25"/>
    <row r="276726" x14ac:dyDescent="0.25"/>
    <row r="276727" x14ac:dyDescent="0.25"/>
    <row r="276728" x14ac:dyDescent="0.25"/>
    <row r="276729" x14ac:dyDescent="0.25"/>
    <row r="276730" x14ac:dyDescent="0.25"/>
    <row r="276731" x14ac:dyDescent="0.25"/>
    <row r="276732" x14ac:dyDescent="0.25"/>
    <row r="276733" x14ac:dyDescent="0.25"/>
    <row r="276734" x14ac:dyDescent="0.25"/>
    <row r="276735" x14ac:dyDescent="0.25"/>
    <row r="276736" x14ac:dyDescent="0.25"/>
    <row r="276737" x14ac:dyDescent="0.25"/>
    <row r="276738" x14ac:dyDescent="0.25"/>
    <row r="276739" x14ac:dyDescent="0.25"/>
    <row r="276740" x14ac:dyDescent="0.25"/>
    <row r="276741" x14ac:dyDescent="0.25"/>
    <row r="276742" x14ac:dyDescent="0.25"/>
    <row r="276743" x14ac:dyDescent="0.25"/>
    <row r="276744" x14ac:dyDescent="0.25"/>
    <row r="276745" x14ac:dyDescent="0.25"/>
    <row r="276746" x14ac:dyDescent="0.25"/>
    <row r="276747" x14ac:dyDescent="0.25"/>
    <row r="276748" x14ac:dyDescent="0.25"/>
    <row r="276749" x14ac:dyDescent="0.25"/>
    <row r="276750" x14ac:dyDescent="0.25"/>
    <row r="276751" x14ac:dyDescent="0.25"/>
    <row r="276752" x14ac:dyDescent="0.25"/>
    <row r="276753" x14ac:dyDescent="0.25"/>
    <row r="276754" x14ac:dyDescent="0.25"/>
    <row r="276755" x14ac:dyDescent="0.25"/>
    <row r="276756" x14ac:dyDescent="0.25"/>
    <row r="276757" x14ac:dyDescent="0.25"/>
    <row r="276758" x14ac:dyDescent="0.25"/>
    <row r="276759" x14ac:dyDescent="0.25"/>
    <row r="276760" x14ac:dyDescent="0.25"/>
    <row r="276761" x14ac:dyDescent="0.25"/>
    <row r="276762" x14ac:dyDescent="0.25"/>
    <row r="276763" x14ac:dyDescent="0.25"/>
    <row r="276764" x14ac:dyDescent="0.25"/>
    <row r="276765" x14ac:dyDescent="0.25"/>
    <row r="276766" x14ac:dyDescent="0.25"/>
    <row r="276767" x14ac:dyDescent="0.25"/>
    <row r="276768" x14ac:dyDescent="0.25"/>
    <row r="276769" x14ac:dyDescent="0.25"/>
    <row r="276770" x14ac:dyDescent="0.25"/>
    <row r="276771" x14ac:dyDescent="0.25"/>
    <row r="276772" x14ac:dyDescent="0.25"/>
    <row r="276773" x14ac:dyDescent="0.25"/>
    <row r="276774" x14ac:dyDescent="0.25"/>
    <row r="276775" x14ac:dyDescent="0.25"/>
    <row r="276776" x14ac:dyDescent="0.25"/>
    <row r="276777" x14ac:dyDescent="0.25"/>
    <row r="276778" x14ac:dyDescent="0.25"/>
    <row r="276779" x14ac:dyDescent="0.25"/>
    <row r="276780" x14ac:dyDescent="0.25"/>
    <row r="276781" x14ac:dyDescent="0.25"/>
    <row r="276782" x14ac:dyDescent="0.25"/>
    <row r="276783" x14ac:dyDescent="0.25"/>
    <row r="276784" x14ac:dyDescent="0.25"/>
    <row r="276785" x14ac:dyDescent="0.25"/>
    <row r="276786" x14ac:dyDescent="0.25"/>
    <row r="276787" x14ac:dyDescent="0.25"/>
    <row r="276788" x14ac:dyDescent="0.25"/>
    <row r="276789" x14ac:dyDescent="0.25"/>
    <row r="276790" x14ac:dyDescent="0.25"/>
    <row r="276791" x14ac:dyDescent="0.25"/>
    <row r="276792" x14ac:dyDescent="0.25"/>
    <row r="276793" x14ac:dyDescent="0.25"/>
    <row r="276794" x14ac:dyDescent="0.25"/>
    <row r="276795" x14ac:dyDescent="0.25"/>
    <row r="276796" x14ac:dyDescent="0.25"/>
    <row r="276797" x14ac:dyDescent="0.25"/>
    <row r="276798" x14ac:dyDescent="0.25"/>
    <row r="276799" x14ac:dyDescent="0.25"/>
    <row r="276800" x14ac:dyDescent="0.25"/>
    <row r="276801" x14ac:dyDescent="0.25"/>
    <row r="276802" x14ac:dyDescent="0.25"/>
    <row r="276803" x14ac:dyDescent="0.25"/>
    <row r="276804" x14ac:dyDescent="0.25"/>
    <row r="276805" x14ac:dyDescent="0.25"/>
    <row r="276806" x14ac:dyDescent="0.25"/>
    <row r="276807" x14ac:dyDescent="0.25"/>
    <row r="276808" x14ac:dyDescent="0.25"/>
    <row r="276809" x14ac:dyDescent="0.25"/>
    <row r="276810" x14ac:dyDescent="0.25"/>
    <row r="276811" x14ac:dyDescent="0.25"/>
    <row r="276812" x14ac:dyDescent="0.25"/>
    <row r="276813" x14ac:dyDescent="0.25"/>
    <row r="276814" x14ac:dyDescent="0.25"/>
    <row r="276815" x14ac:dyDescent="0.25"/>
    <row r="276816" x14ac:dyDescent="0.25"/>
    <row r="276817" x14ac:dyDescent="0.25"/>
    <row r="276818" x14ac:dyDescent="0.25"/>
    <row r="276819" x14ac:dyDescent="0.25"/>
    <row r="276820" x14ac:dyDescent="0.25"/>
    <row r="276821" x14ac:dyDescent="0.25"/>
    <row r="276822" x14ac:dyDescent="0.25"/>
    <row r="276823" x14ac:dyDescent="0.25"/>
    <row r="276824" x14ac:dyDescent="0.25"/>
    <row r="276825" x14ac:dyDescent="0.25"/>
    <row r="276826" x14ac:dyDescent="0.25"/>
    <row r="276827" x14ac:dyDescent="0.25"/>
    <row r="276828" x14ac:dyDescent="0.25"/>
    <row r="276829" x14ac:dyDescent="0.25"/>
    <row r="276830" x14ac:dyDescent="0.25"/>
    <row r="276831" x14ac:dyDescent="0.25"/>
    <row r="276832" x14ac:dyDescent="0.25"/>
    <row r="276833" x14ac:dyDescent="0.25"/>
    <row r="276834" x14ac:dyDescent="0.25"/>
    <row r="276835" x14ac:dyDescent="0.25"/>
    <row r="276836" x14ac:dyDescent="0.25"/>
    <row r="276837" x14ac:dyDescent="0.25"/>
    <row r="276838" x14ac:dyDescent="0.25"/>
    <row r="276839" x14ac:dyDescent="0.25"/>
    <row r="276840" x14ac:dyDescent="0.25"/>
    <row r="276841" x14ac:dyDescent="0.25"/>
    <row r="276842" x14ac:dyDescent="0.25"/>
    <row r="276843" x14ac:dyDescent="0.25"/>
    <row r="276844" x14ac:dyDescent="0.25"/>
    <row r="276845" x14ac:dyDescent="0.25"/>
    <row r="276846" x14ac:dyDescent="0.25"/>
    <row r="276847" x14ac:dyDescent="0.25"/>
    <row r="276848" x14ac:dyDescent="0.25"/>
    <row r="276849" x14ac:dyDescent="0.25"/>
    <row r="276850" x14ac:dyDescent="0.25"/>
    <row r="276851" x14ac:dyDescent="0.25"/>
    <row r="276852" x14ac:dyDescent="0.25"/>
    <row r="276853" x14ac:dyDescent="0.25"/>
    <row r="276854" x14ac:dyDescent="0.25"/>
    <row r="276855" x14ac:dyDescent="0.25"/>
    <row r="276856" x14ac:dyDescent="0.25"/>
    <row r="276857" x14ac:dyDescent="0.25"/>
    <row r="276858" x14ac:dyDescent="0.25"/>
    <row r="276859" x14ac:dyDescent="0.25"/>
    <row r="276860" x14ac:dyDescent="0.25"/>
    <row r="276861" x14ac:dyDescent="0.25"/>
    <row r="276862" x14ac:dyDescent="0.25"/>
    <row r="276863" x14ac:dyDescent="0.25"/>
    <row r="276864" x14ac:dyDescent="0.25"/>
    <row r="276865" x14ac:dyDescent="0.25"/>
    <row r="276866" x14ac:dyDescent="0.25"/>
    <row r="276867" x14ac:dyDescent="0.25"/>
    <row r="276868" x14ac:dyDescent="0.25"/>
    <row r="276869" x14ac:dyDescent="0.25"/>
    <row r="276870" x14ac:dyDescent="0.25"/>
    <row r="276871" x14ac:dyDescent="0.25"/>
    <row r="276872" x14ac:dyDescent="0.25"/>
    <row r="276873" x14ac:dyDescent="0.25"/>
    <row r="276874" x14ac:dyDescent="0.25"/>
    <row r="276875" x14ac:dyDescent="0.25"/>
    <row r="276876" x14ac:dyDescent="0.25"/>
    <row r="276877" x14ac:dyDescent="0.25"/>
    <row r="276878" x14ac:dyDescent="0.25"/>
    <row r="276879" x14ac:dyDescent="0.25"/>
    <row r="276880" x14ac:dyDescent="0.25"/>
    <row r="276881" x14ac:dyDescent="0.25"/>
    <row r="276882" x14ac:dyDescent="0.25"/>
    <row r="276883" x14ac:dyDescent="0.25"/>
    <row r="276884" x14ac:dyDescent="0.25"/>
    <row r="276885" x14ac:dyDescent="0.25"/>
    <row r="276886" x14ac:dyDescent="0.25"/>
    <row r="276887" x14ac:dyDescent="0.25"/>
    <row r="276888" x14ac:dyDescent="0.25"/>
    <row r="276889" x14ac:dyDescent="0.25"/>
    <row r="276890" x14ac:dyDescent="0.25"/>
    <row r="276891" x14ac:dyDescent="0.25"/>
    <row r="276892" x14ac:dyDescent="0.25"/>
    <row r="276893" x14ac:dyDescent="0.25"/>
    <row r="276894" x14ac:dyDescent="0.25"/>
    <row r="276895" x14ac:dyDescent="0.25"/>
    <row r="276896" x14ac:dyDescent="0.25"/>
    <row r="276897" x14ac:dyDescent="0.25"/>
    <row r="276898" x14ac:dyDescent="0.25"/>
    <row r="276899" x14ac:dyDescent="0.25"/>
    <row r="276900" x14ac:dyDescent="0.25"/>
    <row r="276901" x14ac:dyDescent="0.25"/>
    <row r="276902" x14ac:dyDescent="0.25"/>
    <row r="276903" x14ac:dyDescent="0.25"/>
    <row r="276904" x14ac:dyDescent="0.25"/>
    <row r="276905" x14ac:dyDescent="0.25"/>
    <row r="276906" x14ac:dyDescent="0.25"/>
    <row r="276907" x14ac:dyDescent="0.25"/>
    <row r="276908" x14ac:dyDescent="0.25"/>
    <row r="276909" x14ac:dyDescent="0.25"/>
    <row r="276910" x14ac:dyDescent="0.25"/>
    <row r="276911" x14ac:dyDescent="0.25"/>
    <row r="276912" x14ac:dyDescent="0.25"/>
    <row r="276913" x14ac:dyDescent="0.25"/>
    <row r="276914" x14ac:dyDescent="0.25"/>
    <row r="276915" x14ac:dyDescent="0.25"/>
    <row r="276916" x14ac:dyDescent="0.25"/>
    <row r="276917" x14ac:dyDescent="0.25"/>
    <row r="276918" x14ac:dyDescent="0.25"/>
    <row r="276919" x14ac:dyDescent="0.25"/>
    <row r="276920" x14ac:dyDescent="0.25"/>
    <row r="276921" x14ac:dyDescent="0.25"/>
    <row r="276922" x14ac:dyDescent="0.25"/>
    <row r="276923" x14ac:dyDescent="0.25"/>
    <row r="276924" x14ac:dyDescent="0.25"/>
    <row r="276925" x14ac:dyDescent="0.25"/>
    <row r="276926" x14ac:dyDescent="0.25"/>
    <row r="276927" x14ac:dyDescent="0.25"/>
    <row r="276928" x14ac:dyDescent="0.25"/>
    <row r="276929" x14ac:dyDescent="0.25"/>
    <row r="276930" x14ac:dyDescent="0.25"/>
    <row r="276931" x14ac:dyDescent="0.25"/>
    <row r="276932" x14ac:dyDescent="0.25"/>
    <row r="276933" x14ac:dyDescent="0.25"/>
    <row r="276934" x14ac:dyDescent="0.25"/>
    <row r="276935" x14ac:dyDescent="0.25"/>
    <row r="276936" x14ac:dyDescent="0.25"/>
    <row r="276937" x14ac:dyDescent="0.25"/>
    <row r="276938" x14ac:dyDescent="0.25"/>
    <row r="276939" x14ac:dyDescent="0.25"/>
    <row r="276940" x14ac:dyDescent="0.25"/>
    <row r="276941" x14ac:dyDescent="0.25"/>
    <row r="276942" x14ac:dyDescent="0.25"/>
    <row r="276943" x14ac:dyDescent="0.25"/>
    <row r="276944" x14ac:dyDescent="0.25"/>
    <row r="276945" x14ac:dyDescent="0.25"/>
    <row r="276946" x14ac:dyDescent="0.25"/>
    <row r="276947" x14ac:dyDescent="0.25"/>
    <row r="276948" x14ac:dyDescent="0.25"/>
    <row r="276949" x14ac:dyDescent="0.25"/>
    <row r="276950" x14ac:dyDescent="0.25"/>
    <row r="276951" x14ac:dyDescent="0.25"/>
    <row r="276952" x14ac:dyDescent="0.25"/>
    <row r="276953" x14ac:dyDescent="0.25"/>
    <row r="276954" x14ac:dyDescent="0.25"/>
    <row r="276955" x14ac:dyDescent="0.25"/>
    <row r="276956" x14ac:dyDescent="0.25"/>
    <row r="276957" x14ac:dyDescent="0.25"/>
    <row r="276958" x14ac:dyDescent="0.25"/>
    <row r="276959" x14ac:dyDescent="0.25"/>
    <row r="276960" x14ac:dyDescent="0.25"/>
    <row r="276961" x14ac:dyDescent="0.25"/>
    <row r="276962" x14ac:dyDescent="0.25"/>
    <row r="276963" x14ac:dyDescent="0.25"/>
    <row r="276964" x14ac:dyDescent="0.25"/>
    <row r="276965" x14ac:dyDescent="0.25"/>
    <row r="276966" x14ac:dyDescent="0.25"/>
    <row r="276967" x14ac:dyDescent="0.25"/>
    <row r="276968" x14ac:dyDescent="0.25"/>
    <row r="276969" x14ac:dyDescent="0.25"/>
    <row r="276970" x14ac:dyDescent="0.25"/>
    <row r="276971" x14ac:dyDescent="0.25"/>
    <row r="276972" x14ac:dyDescent="0.25"/>
    <row r="276973" x14ac:dyDescent="0.25"/>
    <row r="276974" x14ac:dyDescent="0.25"/>
    <row r="276975" x14ac:dyDescent="0.25"/>
    <row r="276976" x14ac:dyDescent="0.25"/>
    <row r="276977" x14ac:dyDescent="0.25"/>
    <row r="276978" x14ac:dyDescent="0.25"/>
    <row r="276979" x14ac:dyDescent="0.25"/>
    <row r="276980" x14ac:dyDescent="0.25"/>
    <row r="276981" x14ac:dyDescent="0.25"/>
    <row r="276982" x14ac:dyDescent="0.25"/>
    <row r="276983" x14ac:dyDescent="0.25"/>
    <row r="276984" x14ac:dyDescent="0.25"/>
    <row r="276985" x14ac:dyDescent="0.25"/>
    <row r="276986" x14ac:dyDescent="0.25"/>
    <row r="276987" x14ac:dyDescent="0.25"/>
    <row r="276988" x14ac:dyDescent="0.25"/>
    <row r="276989" x14ac:dyDescent="0.25"/>
    <row r="276990" x14ac:dyDescent="0.25"/>
    <row r="276991" x14ac:dyDescent="0.25"/>
    <row r="276992" x14ac:dyDescent="0.25"/>
    <row r="276993" x14ac:dyDescent="0.25"/>
    <row r="276994" x14ac:dyDescent="0.25"/>
    <row r="276995" x14ac:dyDescent="0.25"/>
    <row r="276996" x14ac:dyDescent="0.25"/>
    <row r="276997" x14ac:dyDescent="0.25"/>
    <row r="276998" x14ac:dyDescent="0.25"/>
    <row r="276999" x14ac:dyDescent="0.25"/>
    <row r="277000" x14ac:dyDescent="0.25"/>
    <row r="277001" x14ac:dyDescent="0.25"/>
    <row r="277002" x14ac:dyDescent="0.25"/>
    <row r="277003" x14ac:dyDescent="0.25"/>
    <row r="277004" x14ac:dyDescent="0.25"/>
    <row r="277005" x14ac:dyDescent="0.25"/>
    <row r="277006" x14ac:dyDescent="0.25"/>
    <row r="277007" x14ac:dyDescent="0.25"/>
    <row r="277008" x14ac:dyDescent="0.25"/>
    <row r="277009" x14ac:dyDescent="0.25"/>
    <row r="277010" x14ac:dyDescent="0.25"/>
    <row r="277011" x14ac:dyDescent="0.25"/>
    <row r="277012" x14ac:dyDescent="0.25"/>
    <row r="277013" x14ac:dyDescent="0.25"/>
    <row r="277014" x14ac:dyDescent="0.25"/>
    <row r="277015" x14ac:dyDescent="0.25"/>
    <row r="277016" x14ac:dyDescent="0.25"/>
    <row r="277017" x14ac:dyDescent="0.25"/>
    <row r="277018" x14ac:dyDescent="0.25"/>
    <row r="277019" x14ac:dyDescent="0.25"/>
    <row r="277020" x14ac:dyDescent="0.25"/>
    <row r="277021" x14ac:dyDescent="0.25"/>
    <row r="277022" x14ac:dyDescent="0.25"/>
    <row r="277023" x14ac:dyDescent="0.25"/>
    <row r="277024" x14ac:dyDescent="0.25"/>
    <row r="277025" x14ac:dyDescent="0.25"/>
    <row r="277026" x14ac:dyDescent="0.25"/>
    <row r="277027" x14ac:dyDescent="0.25"/>
    <row r="277028" x14ac:dyDescent="0.25"/>
    <row r="277029" x14ac:dyDescent="0.25"/>
    <row r="277030" x14ac:dyDescent="0.25"/>
    <row r="277031" x14ac:dyDescent="0.25"/>
    <row r="277032" x14ac:dyDescent="0.25"/>
    <row r="277033" x14ac:dyDescent="0.25"/>
    <row r="277034" x14ac:dyDescent="0.25"/>
    <row r="277035" x14ac:dyDescent="0.25"/>
    <row r="277036" x14ac:dyDescent="0.25"/>
    <row r="277037" x14ac:dyDescent="0.25"/>
    <row r="277038" x14ac:dyDescent="0.25"/>
    <row r="277039" x14ac:dyDescent="0.25"/>
    <row r="277040" x14ac:dyDescent="0.25"/>
    <row r="277041" x14ac:dyDescent="0.25"/>
    <row r="277042" x14ac:dyDescent="0.25"/>
    <row r="277043" x14ac:dyDescent="0.25"/>
    <row r="277044" x14ac:dyDescent="0.25"/>
    <row r="277045" x14ac:dyDescent="0.25"/>
    <row r="277046" x14ac:dyDescent="0.25"/>
    <row r="277047" x14ac:dyDescent="0.25"/>
    <row r="277048" x14ac:dyDescent="0.25"/>
    <row r="277049" x14ac:dyDescent="0.25"/>
    <row r="277050" x14ac:dyDescent="0.25"/>
    <row r="277051" x14ac:dyDescent="0.25"/>
    <row r="277052" x14ac:dyDescent="0.25"/>
    <row r="277053" x14ac:dyDescent="0.25"/>
    <row r="277054" x14ac:dyDescent="0.25"/>
    <row r="277055" x14ac:dyDescent="0.25"/>
    <row r="277056" x14ac:dyDescent="0.25"/>
    <row r="277057" x14ac:dyDescent="0.25"/>
    <row r="277058" x14ac:dyDescent="0.25"/>
    <row r="277059" x14ac:dyDescent="0.25"/>
    <row r="277060" x14ac:dyDescent="0.25"/>
    <row r="277061" x14ac:dyDescent="0.25"/>
    <row r="277062" x14ac:dyDescent="0.25"/>
    <row r="277063" x14ac:dyDescent="0.25"/>
    <row r="277064" x14ac:dyDescent="0.25"/>
    <row r="277065" x14ac:dyDescent="0.25"/>
    <row r="277066" x14ac:dyDescent="0.25"/>
    <row r="277067" x14ac:dyDescent="0.25"/>
    <row r="277068" x14ac:dyDescent="0.25"/>
    <row r="277069" x14ac:dyDescent="0.25"/>
    <row r="277070" x14ac:dyDescent="0.25"/>
    <row r="277071" x14ac:dyDescent="0.25"/>
    <row r="277072" x14ac:dyDescent="0.25"/>
    <row r="277073" x14ac:dyDescent="0.25"/>
    <row r="277074" x14ac:dyDescent="0.25"/>
    <row r="277075" x14ac:dyDescent="0.25"/>
    <row r="277076" x14ac:dyDescent="0.25"/>
    <row r="277077" x14ac:dyDescent="0.25"/>
    <row r="277078" x14ac:dyDescent="0.25"/>
    <row r="277079" x14ac:dyDescent="0.25"/>
    <row r="277080" x14ac:dyDescent="0.25"/>
    <row r="277081" x14ac:dyDescent="0.25"/>
    <row r="277082" x14ac:dyDescent="0.25"/>
    <row r="277083" x14ac:dyDescent="0.25"/>
    <row r="277084" x14ac:dyDescent="0.25"/>
    <row r="277085" x14ac:dyDescent="0.25"/>
    <row r="277086" x14ac:dyDescent="0.25"/>
    <row r="277087" x14ac:dyDescent="0.25"/>
    <row r="277088" x14ac:dyDescent="0.25"/>
    <row r="277089" x14ac:dyDescent="0.25"/>
    <row r="277090" x14ac:dyDescent="0.25"/>
    <row r="277091" x14ac:dyDescent="0.25"/>
    <row r="277092" x14ac:dyDescent="0.25"/>
    <row r="277093" x14ac:dyDescent="0.25"/>
    <row r="277094" x14ac:dyDescent="0.25"/>
    <row r="277095" x14ac:dyDescent="0.25"/>
    <row r="277096" x14ac:dyDescent="0.25"/>
    <row r="277097" x14ac:dyDescent="0.25"/>
    <row r="277098" x14ac:dyDescent="0.25"/>
    <row r="277099" x14ac:dyDescent="0.25"/>
    <row r="277100" x14ac:dyDescent="0.25"/>
    <row r="277101" x14ac:dyDescent="0.25"/>
    <row r="277102" x14ac:dyDescent="0.25"/>
    <row r="277103" x14ac:dyDescent="0.25"/>
    <row r="277104" x14ac:dyDescent="0.25"/>
    <row r="277105" x14ac:dyDescent="0.25"/>
    <row r="277106" x14ac:dyDescent="0.25"/>
    <row r="277107" x14ac:dyDescent="0.25"/>
    <row r="277108" x14ac:dyDescent="0.25"/>
    <row r="277109" x14ac:dyDescent="0.25"/>
    <row r="277110" x14ac:dyDescent="0.25"/>
    <row r="277111" x14ac:dyDescent="0.25"/>
    <row r="277112" x14ac:dyDescent="0.25"/>
    <row r="277113" x14ac:dyDescent="0.25"/>
    <row r="277114" x14ac:dyDescent="0.25"/>
    <row r="277115" x14ac:dyDescent="0.25"/>
    <row r="277116" x14ac:dyDescent="0.25"/>
    <row r="277117" x14ac:dyDescent="0.25"/>
    <row r="277118" x14ac:dyDescent="0.25"/>
    <row r="277119" x14ac:dyDescent="0.25"/>
    <row r="277120" x14ac:dyDescent="0.25"/>
    <row r="277121" x14ac:dyDescent="0.25"/>
    <row r="277122" x14ac:dyDescent="0.25"/>
    <row r="277123" x14ac:dyDescent="0.25"/>
    <row r="277124" x14ac:dyDescent="0.25"/>
    <row r="277125" x14ac:dyDescent="0.25"/>
    <row r="277126" x14ac:dyDescent="0.25"/>
    <row r="277127" x14ac:dyDescent="0.25"/>
    <row r="277128" x14ac:dyDescent="0.25"/>
    <row r="277129" x14ac:dyDescent="0.25"/>
    <row r="277130" x14ac:dyDescent="0.25"/>
    <row r="277131" x14ac:dyDescent="0.25"/>
    <row r="277132" x14ac:dyDescent="0.25"/>
    <row r="277133" x14ac:dyDescent="0.25"/>
    <row r="277134" x14ac:dyDescent="0.25"/>
    <row r="277135" x14ac:dyDescent="0.25"/>
    <row r="277136" x14ac:dyDescent="0.25"/>
    <row r="277137" x14ac:dyDescent="0.25"/>
    <row r="277138" x14ac:dyDescent="0.25"/>
    <row r="277139" x14ac:dyDescent="0.25"/>
    <row r="277140" x14ac:dyDescent="0.25"/>
    <row r="277141" x14ac:dyDescent="0.25"/>
    <row r="277142" x14ac:dyDescent="0.25"/>
    <row r="277143" x14ac:dyDescent="0.25"/>
    <row r="277144" x14ac:dyDescent="0.25"/>
    <row r="277145" x14ac:dyDescent="0.25"/>
    <row r="277146" x14ac:dyDescent="0.25"/>
    <row r="277147" x14ac:dyDescent="0.25"/>
    <row r="277148" x14ac:dyDescent="0.25"/>
    <row r="277149" x14ac:dyDescent="0.25"/>
    <row r="277150" x14ac:dyDescent="0.25"/>
    <row r="277151" x14ac:dyDescent="0.25"/>
    <row r="277152" x14ac:dyDescent="0.25"/>
    <row r="277153" x14ac:dyDescent="0.25"/>
    <row r="277154" x14ac:dyDescent="0.25"/>
    <row r="277155" x14ac:dyDescent="0.25"/>
    <row r="277156" x14ac:dyDescent="0.25"/>
    <row r="277157" x14ac:dyDescent="0.25"/>
    <row r="277158" x14ac:dyDescent="0.25"/>
    <row r="277159" x14ac:dyDescent="0.25"/>
    <row r="277160" x14ac:dyDescent="0.25"/>
    <row r="277161" x14ac:dyDescent="0.25"/>
    <row r="277162" x14ac:dyDescent="0.25"/>
    <row r="277163" x14ac:dyDescent="0.25"/>
    <row r="277164" x14ac:dyDescent="0.25"/>
    <row r="277165" x14ac:dyDescent="0.25"/>
    <row r="277166" x14ac:dyDescent="0.25"/>
    <row r="277167" x14ac:dyDescent="0.25"/>
    <row r="277168" x14ac:dyDescent="0.25"/>
    <row r="277169" x14ac:dyDescent="0.25"/>
    <row r="277170" x14ac:dyDescent="0.25"/>
    <row r="277171" x14ac:dyDescent="0.25"/>
    <row r="277172" x14ac:dyDescent="0.25"/>
    <row r="277173" x14ac:dyDescent="0.25"/>
    <row r="277174" x14ac:dyDescent="0.25"/>
    <row r="277175" x14ac:dyDescent="0.25"/>
    <row r="277176" x14ac:dyDescent="0.25"/>
    <row r="277177" x14ac:dyDescent="0.25"/>
    <row r="277178" x14ac:dyDescent="0.25"/>
    <row r="277179" x14ac:dyDescent="0.25"/>
    <row r="277180" x14ac:dyDescent="0.25"/>
    <row r="277181" x14ac:dyDescent="0.25"/>
    <row r="277182" x14ac:dyDescent="0.25"/>
    <row r="277183" x14ac:dyDescent="0.25"/>
    <row r="277184" x14ac:dyDescent="0.25"/>
    <row r="277185" x14ac:dyDescent="0.25"/>
    <row r="277186" x14ac:dyDescent="0.25"/>
    <row r="277187" x14ac:dyDescent="0.25"/>
    <row r="277188" x14ac:dyDescent="0.25"/>
    <row r="277189" x14ac:dyDescent="0.25"/>
    <row r="277190" x14ac:dyDescent="0.25"/>
    <row r="277191" x14ac:dyDescent="0.25"/>
    <row r="277192" x14ac:dyDescent="0.25"/>
    <row r="277193" x14ac:dyDescent="0.25"/>
    <row r="277194" x14ac:dyDescent="0.25"/>
    <row r="277195" x14ac:dyDescent="0.25"/>
    <row r="277196" x14ac:dyDescent="0.25"/>
    <row r="277197" x14ac:dyDescent="0.25"/>
    <row r="277198" x14ac:dyDescent="0.25"/>
    <row r="277199" x14ac:dyDescent="0.25"/>
    <row r="277200" x14ac:dyDescent="0.25"/>
    <row r="277201" x14ac:dyDescent="0.25"/>
    <row r="277202" x14ac:dyDescent="0.25"/>
    <row r="277203" x14ac:dyDescent="0.25"/>
    <row r="277204" x14ac:dyDescent="0.25"/>
    <row r="277205" x14ac:dyDescent="0.25"/>
    <row r="277206" x14ac:dyDescent="0.25"/>
    <row r="277207" x14ac:dyDescent="0.25"/>
    <row r="277208" x14ac:dyDescent="0.25"/>
    <row r="277209" x14ac:dyDescent="0.25"/>
    <row r="277210" x14ac:dyDescent="0.25"/>
    <row r="277211" x14ac:dyDescent="0.25"/>
    <row r="277212" x14ac:dyDescent="0.25"/>
    <row r="277213" x14ac:dyDescent="0.25"/>
    <row r="277214" x14ac:dyDescent="0.25"/>
    <row r="277215" x14ac:dyDescent="0.25"/>
    <row r="277216" x14ac:dyDescent="0.25"/>
    <row r="277217" x14ac:dyDescent="0.25"/>
    <row r="277218" x14ac:dyDescent="0.25"/>
    <row r="277219" x14ac:dyDescent="0.25"/>
    <row r="277220" x14ac:dyDescent="0.25"/>
    <row r="277221" x14ac:dyDescent="0.25"/>
    <row r="277222" x14ac:dyDescent="0.25"/>
    <row r="277223" x14ac:dyDescent="0.25"/>
    <row r="277224" x14ac:dyDescent="0.25"/>
    <row r="277225" x14ac:dyDescent="0.25"/>
    <row r="277226" x14ac:dyDescent="0.25"/>
    <row r="277227" x14ac:dyDescent="0.25"/>
    <row r="277228" x14ac:dyDescent="0.25"/>
    <row r="277229" x14ac:dyDescent="0.25"/>
    <row r="277230" x14ac:dyDescent="0.25"/>
    <row r="277231" x14ac:dyDescent="0.25"/>
    <row r="277232" x14ac:dyDescent="0.25"/>
    <row r="277233" x14ac:dyDescent="0.25"/>
    <row r="277234" x14ac:dyDescent="0.25"/>
    <row r="277235" x14ac:dyDescent="0.25"/>
    <row r="277236" x14ac:dyDescent="0.25"/>
    <row r="277237" x14ac:dyDescent="0.25"/>
    <row r="277238" x14ac:dyDescent="0.25"/>
    <row r="277239" x14ac:dyDescent="0.25"/>
    <row r="277240" x14ac:dyDescent="0.25"/>
    <row r="277241" x14ac:dyDescent="0.25"/>
    <row r="277242" x14ac:dyDescent="0.25"/>
    <row r="277243" x14ac:dyDescent="0.25"/>
    <row r="277244" x14ac:dyDescent="0.25"/>
    <row r="277245" x14ac:dyDescent="0.25"/>
    <row r="277246" x14ac:dyDescent="0.25"/>
    <row r="277247" x14ac:dyDescent="0.25"/>
    <row r="277248" x14ac:dyDescent="0.25"/>
    <row r="277249" x14ac:dyDescent="0.25"/>
    <row r="277250" x14ac:dyDescent="0.25"/>
    <row r="277251" x14ac:dyDescent="0.25"/>
    <row r="277252" x14ac:dyDescent="0.25"/>
    <row r="277253" x14ac:dyDescent="0.25"/>
    <row r="277254" x14ac:dyDescent="0.25"/>
    <row r="277255" x14ac:dyDescent="0.25"/>
    <row r="277256" x14ac:dyDescent="0.25"/>
    <row r="277257" x14ac:dyDescent="0.25"/>
    <row r="277258" x14ac:dyDescent="0.25"/>
    <row r="277259" x14ac:dyDescent="0.25"/>
    <row r="277260" x14ac:dyDescent="0.25"/>
    <row r="277261" x14ac:dyDescent="0.25"/>
    <row r="277262" x14ac:dyDescent="0.25"/>
    <row r="277263" x14ac:dyDescent="0.25"/>
    <row r="277264" x14ac:dyDescent="0.25"/>
    <row r="277265" x14ac:dyDescent="0.25"/>
    <row r="277266" x14ac:dyDescent="0.25"/>
    <row r="277267" x14ac:dyDescent="0.25"/>
    <row r="277268" x14ac:dyDescent="0.25"/>
    <row r="277269" x14ac:dyDescent="0.25"/>
    <row r="277270" x14ac:dyDescent="0.25"/>
    <row r="277271" x14ac:dyDescent="0.25"/>
    <row r="277272" x14ac:dyDescent="0.25"/>
    <row r="277273" x14ac:dyDescent="0.25"/>
    <row r="277274" x14ac:dyDescent="0.25"/>
    <row r="277275" x14ac:dyDescent="0.25"/>
    <row r="277276" x14ac:dyDescent="0.25"/>
    <row r="277277" x14ac:dyDescent="0.25"/>
    <row r="277278" x14ac:dyDescent="0.25"/>
    <row r="277279" x14ac:dyDescent="0.25"/>
    <row r="277280" x14ac:dyDescent="0.25"/>
    <row r="277281" x14ac:dyDescent="0.25"/>
    <row r="277282" x14ac:dyDescent="0.25"/>
    <row r="277283" x14ac:dyDescent="0.25"/>
    <row r="277284" x14ac:dyDescent="0.25"/>
    <row r="277285" x14ac:dyDescent="0.25"/>
    <row r="277286" x14ac:dyDescent="0.25"/>
    <row r="277287" x14ac:dyDescent="0.25"/>
    <row r="277288" x14ac:dyDescent="0.25"/>
    <row r="277289" x14ac:dyDescent="0.25"/>
    <row r="277290" x14ac:dyDescent="0.25"/>
    <row r="277291" x14ac:dyDescent="0.25"/>
    <row r="277292" x14ac:dyDescent="0.25"/>
    <row r="277293" x14ac:dyDescent="0.25"/>
    <row r="277294" x14ac:dyDescent="0.25"/>
    <row r="277295" x14ac:dyDescent="0.25"/>
    <row r="277296" x14ac:dyDescent="0.25"/>
    <row r="277297" x14ac:dyDescent="0.25"/>
    <row r="277298" x14ac:dyDescent="0.25"/>
    <row r="277299" x14ac:dyDescent="0.25"/>
    <row r="277300" x14ac:dyDescent="0.25"/>
    <row r="277301" x14ac:dyDescent="0.25"/>
    <row r="277302" x14ac:dyDescent="0.25"/>
    <row r="277303" x14ac:dyDescent="0.25"/>
    <row r="277304" x14ac:dyDescent="0.25"/>
    <row r="277305" x14ac:dyDescent="0.25"/>
    <row r="277306" x14ac:dyDescent="0.25"/>
    <row r="277307" x14ac:dyDescent="0.25"/>
    <row r="277308" x14ac:dyDescent="0.25"/>
    <row r="277309" x14ac:dyDescent="0.25"/>
    <row r="277310" x14ac:dyDescent="0.25"/>
    <row r="277311" x14ac:dyDescent="0.25"/>
    <row r="277312" x14ac:dyDescent="0.25"/>
    <row r="277313" x14ac:dyDescent="0.25"/>
    <row r="277314" x14ac:dyDescent="0.25"/>
    <row r="277315" x14ac:dyDescent="0.25"/>
    <row r="277316" x14ac:dyDescent="0.25"/>
    <row r="277317" x14ac:dyDescent="0.25"/>
    <row r="277318" x14ac:dyDescent="0.25"/>
    <row r="277319" x14ac:dyDescent="0.25"/>
    <row r="277320" x14ac:dyDescent="0.25"/>
    <row r="277321" x14ac:dyDescent="0.25"/>
    <row r="277322" x14ac:dyDescent="0.25"/>
    <row r="277323" x14ac:dyDescent="0.25"/>
    <row r="277324" x14ac:dyDescent="0.25"/>
    <row r="277325" x14ac:dyDescent="0.25"/>
    <row r="277326" x14ac:dyDescent="0.25"/>
    <row r="277327" x14ac:dyDescent="0.25"/>
    <row r="277328" x14ac:dyDescent="0.25"/>
    <row r="277329" x14ac:dyDescent="0.25"/>
    <row r="277330" x14ac:dyDescent="0.25"/>
    <row r="277331" x14ac:dyDescent="0.25"/>
    <row r="277332" x14ac:dyDescent="0.25"/>
    <row r="277333" x14ac:dyDescent="0.25"/>
    <row r="277334" x14ac:dyDescent="0.25"/>
    <row r="277335" x14ac:dyDescent="0.25"/>
    <row r="277336" x14ac:dyDescent="0.25"/>
    <row r="277337" x14ac:dyDescent="0.25"/>
    <row r="277338" x14ac:dyDescent="0.25"/>
    <row r="277339" x14ac:dyDescent="0.25"/>
    <row r="277340" x14ac:dyDescent="0.25"/>
    <row r="277341" x14ac:dyDescent="0.25"/>
    <row r="277342" x14ac:dyDescent="0.25"/>
    <row r="277343" x14ac:dyDescent="0.25"/>
    <row r="277344" x14ac:dyDescent="0.25"/>
    <row r="277345" x14ac:dyDescent="0.25"/>
    <row r="277346" x14ac:dyDescent="0.25"/>
    <row r="277347" x14ac:dyDescent="0.25"/>
    <row r="277348" x14ac:dyDescent="0.25"/>
    <row r="277349" x14ac:dyDescent="0.25"/>
    <row r="277350" x14ac:dyDescent="0.25"/>
    <row r="277351" x14ac:dyDescent="0.25"/>
    <row r="277352" x14ac:dyDescent="0.25"/>
    <row r="277353" x14ac:dyDescent="0.25"/>
    <row r="277354" x14ac:dyDescent="0.25"/>
    <row r="277355" x14ac:dyDescent="0.25"/>
    <row r="277356" x14ac:dyDescent="0.25"/>
    <row r="277357" x14ac:dyDescent="0.25"/>
    <row r="277358" x14ac:dyDescent="0.25"/>
    <row r="277359" x14ac:dyDescent="0.25"/>
    <row r="277360" x14ac:dyDescent="0.25"/>
    <row r="277361" x14ac:dyDescent="0.25"/>
    <row r="277362" x14ac:dyDescent="0.25"/>
    <row r="277363" x14ac:dyDescent="0.25"/>
    <row r="277364" x14ac:dyDescent="0.25"/>
    <row r="277365" x14ac:dyDescent="0.25"/>
    <row r="277366" x14ac:dyDescent="0.25"/>
    <row r="277367" x14ac:dyDescent="0.25"/>
    <row r="277368" x14ac:dyDescent="0.25"/>
    <row r="277369" x14ac:dyDescent="0.25"/>
    <row r="277370" x14ac:dyDescent="0.25"/>
    <row r="277371" x14ac:dyDescent="0.25"/>
    <row r="277372" x14ac:dyDescent="0.25"/>
    <row r="277373" x14ac:dyDescent="0.25"/>
    <row r="277374" x14ac:dyDescent="0.25"/>
    <row r="277375" x14ac:dyDescent="0.25"/>
    <row r="277376" x14ac:dyDescent="0.25"/>
    <row r="277377" x14ac:dyDescent="0.25"/>
    <row r="277378" x14ac:dyDescent="0.25"/>
    <row r="277379" x14ac:dyDescent="0.25"/>
    <row r="277380" x14ac:dyDescent="0.25"/>
    <row r="277381" x14ac:dyDescent="0.25"/>
    <row r="277382" x14ac:dyDescent="0.25"/>
    <row r="277383" x14ac:dyDescent="0.25"/>
    <row r="277384" x14ac:dyDescent="0.25"/>
    <row r="277385" x14ac:dyDescent="0.25"/>
    <row r="277386" x14ac:dyDescent="0.25"/>
    <row r="277387" x14ac:dyDescent="0.25"/>
    <row r="277388" x14ac:dyDescent="0.25"/>
    <row r="277389" x14ac:dyDescent="0.25"/>
    <row r="277390" x14ac:dyDescent="0.25"/>
    <row r="277391" x14ac:dyDescent="0.25"/>
    <row r="277392" x14ac:dyDescent="0.25"/>
    <row r="277393" x14ac:dyDescent="0.25"/>
    <row r="277394" x14ac:dyDescent="0.25"/>
    <row r="277395" x14ac:dyDescent="0.25"/>
    <row r="277396" x14ac:dyDescent="0.25"/>
    <row r="277397" x14ac:dyDescent="0.25"/>
    <row r="277398" x14ac:dyDescent="0.25"/>
    <row r="277399" x14ac:dyDescent="0.25"/>
    <row r="277400" x14ac:dyDescent="0.25"/>
    <row r="277401" x14ac:dyDescent="0.25"/>
    <row r="277402" x14ac:dyDescent="0.25"/>
    <row r="277403" x14ac:dyDescent="0.25"/>
    <row r="277404" x14ac:dyDescent="0.25"/>
    <row r="277405" x14ac:dyDescent="0.25"/>
    <row r="277406" x14ac:dyDescent="0.25"/>
    <row r="277407" x14ac:dyDescent="0.25"/>
    <row r="277408" x14ac:dyDescent="0.25"/>
    <row r="277409" x14ac:dyDescent="0.25"/>
    <row r="277410" x14ac:dyDescent="0.25"/>
    <row r="277411" x14ac:dyDescent="0.25"/>
    <row r="277412" x14ac:dyDescent="0.25"/>
    <row r="277413" x14ac:dyDescent="0.25"/>
    <row r="277414" x14ac:dyDescent="0.25"/>
    <row r="277415" x14ac:dyDescent="0.25"/>
    <row r="277416" x14ac:dyDescent="0.25"/>
    <row r="277417" x14ac:dyDescent="0.25"/>
    <row r="277418" x14ac:dyDescent="0.25"/>
    <row r="277419" x14ac:dyDescent="0.25"/>
    <row r="277420" x14ac:dyDescent="0.25"/>
    <row r="277421" x14ac:dyDescent="0.25"/>
    <row r="277422" x14ac:dyDescent="0.25"/>
    <row r="277423" x14ac:dyDescent="0.25"/>
    <row r="277424" x14ac:dyDescent="0.25"/>
    <row r="277425" x14ac:dyDescent="0.25"/>
    <row r="277426" x14ac:dyDescent="0.25"/>
    <row r="277427" x14ac:dyDescent="0.25"/>
    <row r="277428" x14ac:dyDescent="0.25"/>
    <row r="277429" x14ac:dyDescent="0.25"/>
    <row r="277430" x14ac:dyDescent="0.25"/>
    <row r="277431" x14ac:dyDescent="0.25"/>
    <row r="277432" x14ac:dyDescent="0.25"/>
    <row r="277433" x14ac:dyDescent="0.25"/>
    <row r="277434" x14ac:dyDescent="0.25"/>
    <row r="277435" x14ac:dyDescent="0.25"/>
    <row r="277436" x14ac:dyDescent="0.25"/>
    <row r="277437" x14ac:dyDescent="0.25"/>
    <row r="277438" x14ac:dyDescent="0.25"/>
    <row r="277439" x14ac:dyDescent="0.25"/>
    <row r="277440" x14ac:dyDescent="0.25"/>
    <row r="277441" x14ac:dyDescent="0.25"/>
    <row r="277442" x14ac:dyDescent="0.25"/>
    <row r="277443" x14ac:dyDescent="0.25"/>
    <row r="277444" x14ac:dyDescent="0.25"/>
    <row r="277445" x14ac:dyDescent="0.25"/>
    <row r="277446" x14ac:dyDescent="0.25"/>
    <row r="277447" x14ac:dyDescent="0.25"/>
    <row r="277448" x14ac:dyDescent="0.25"/>
    <row r="277449" x14ac:dyDescent="0.25"/>
    <row r="277450" x14ac:dyDescent="0.25"/>
    <row r="277451" x14ac:dyDescent="0.25"/>
    <row r="277452" x14ac:dyDescent="0.25"/>
    <row r="277453" x14ac:dyDescent="0.25"/>
    <row r="277454" x14ac:dyDescent="0.25"/>
    <row r="277455" x14ac:dyDescent="0.25"/>
    <row r="277456" x14ac:dyDescent="0.25"/>
    <row r="277457" x14ac:dyDescent="0.25"/>
    <row r="277458" x14ac:dyDescent="0.25"/>
    <row r="277459" x14ac:dyDescent="0.25"/>
    <row r="277460" x14ac:dyDescent="0.25"/>
    <row r="277461" x14ac:dyDescent="0.25"/>
    <row r="277462" x14ac:dyDescent="0.25"/>
    <row r="277463" x14ac:dyDescent="0.25"/>
    <row r="277464" x14ac:dyDescent="0.25"/>
    <row r="277465" x14ac:dyDescent="0.25"/>
    <row r="277466" x14ac:dyDescent="0.25"/>
    <row r="277467" x14ac:dyDescent="0.25"/>
    <row r="277468" x14ac:dyDescent="0.25"/>
    <row r="277469" x14ac:dyDescent="0.25"/>
    <row r="277470" x14ac:dyDescent="0.25"/>
    <row r="277471" x14ac:dyDescent="0.25"/>
    <row r="277472" x14ac:dyDescent="0.25"/>
    <row r="277473" x14ac:dyDescent="0.25"/>
    <row r="277474" x14ac:dyDescent="0.25"/>
    <row r="277475" x14ac:dyDescent="0.25"/>
    <row r="277476" x14ac:dyDescent="0.25"/>
    <row r="277477" x14ac:dyDescent="0.25"/>
    <row r="277478" x14ac:dyDescent="0.25"/>
    <row r="277479" x14ac:dyDescent="0.25"/>
    <row r="277480" x14ac:dyDescent="0.25"/>
    <row r="277481" x14ac:dyDescent="0.25"/>
    <row r="277482" x14ac:dyDescent="0.25"/>
    <row r="277483" x14ac:dyDescent="0.25"/>
    <row r="277484" x14ac:dyDescent="0.25"/>
    <row r="277485" x14ac:dyDescent="0.25"/>
    <row r="277486" x14ac:dyDescent="0.25"/>
    <row r="277487" x14ac:dyDescent="0.25"/>
    <row r="277488" x14ac:dyDescent="0.25"/>
    <row r="277489" x14ac:dyDescent="0.25"/>
    <row r="277490" x14ac:dyDescent="0.25"/>
    <row r="277491" x14ac:dyDescent="0.25"/>
    <row r="277492" x14ac:dyDescent="0.25"/>
    <row r="277493" x14ac:dyDescent="0.25"/>
    <row r="277494" x14ac:dyDescent="0.25"/>
    <row r="277495" x14ac:dyDescent="0.25"/>
    <row r="277496" x14ac:dyDescent="0.25"/>
    <row r="277497" x14ac:dyDescent="0.25"/>
    <row r="277498" x14ac:dyDescent="0.25"/>
    <row r="277499" x14ac:dyDescent="0.25"/>
    <row r="277500" x14ac:dyDescent="0.25"/>
    <row r="277501" x14ac:dyDescent="0.25"/>
    <row r="277502" x14ac:dyDescent="0.25"/>
    <row r="277503" x14ac:dyDescent="0.25"/>
    <row r="277504" x14ac:dyDescent="0.25"/>
    <row r="277505" x14ac:dyDescent="0.25"/>
    <row r="277506" x14ac:dyDescent="0.25"/>
    <row r="277507" x14ac:dyDescent="0.25"/>
    <row r="277508" x14ac:dyDescent="0.25"/>
    <row r="277509" x14ac:dyDescent="0.25"/>
    <row r="277510" x14ac:dyDescent="0.25"/>
    <row r="277511" x14ac:dyDescent="0.25"/>
    <row r="277512" x14ac:dyDescent="0.25"/>
    <row r="277513" x14ac:dyDescent="0.25"/>
    <row r="277514" x14ac:dyDescent="0.25"/>
    <row r="277515" x14ac:dyDescent="0.25"/>
    <row r="277516" x14ac:dyDescent="0.25"/>
    <row r="277517" x14ac:dyDescent="0.25"/>
    <row r="277518" x14ac:dyDescent="0.25"/>
    <row r="277519" x14ac:dyDescent="0.25"/>
    <row r="277520" x14ac:dyDescent="0.25"/>
    <row r="277521" x14ac:dyDescent="0.25"/>
    <row r="277522" x14ac:dyDescent="0.25"/>
    <row r="277523" x14ac:dyDescent="0.25"/>
    <row r="277524" x14ac:dyDescent="0.25"/>
    <row r="277525" x14ac:dyDescent="0.25"/>
    <row r="277526" x14ac:dyDescent="0.25"/>
    <row r="277527" x14ac:dyDescent="0.25"/>
    <row r="277528" x14ac:dyDescent="0.25"/>
    <row r="277529" x14ac:dyDescent="0.25"/>
    <row r="277530" x14ac:dyDescent="0.25"/>
    <row r="277531" x14ac:dyDescent="0.25"/>
    <row r="277532" x14ac:dyDescent="0.25"/>
    <row r="277533" x14ac:dyDescent="0.25"/>
    <row r="277534" x14ac:dyDescent="0.25"/>
    <row r="277535" x14ac:dyDescent="0.25"/>
    <row r="277536" x14ac:dyDescent="0.25"/>
    <row r="277537" x14ac:dyDescent="0.25"/>
    <row r="277538" x14ac:dyDescent="0.25"/>
    <row r="277539" x14ac:dyDescent="0.25"/>
    <row r="277540" x14ac:dyDescent="0.25"/>
    <row r="277541" x14ac:dyDescent="0.25"/>
    <row r="277542" x14ac:dyDescent="0.25"/>
    <row r="277543" x14ac:dyDescent="0.25"/>
    <row r="277544" x14ac:dyDescent="0.25"/>
    <row r="277545" x14ac:dyDescent="0.25"/>
    <row r="277546" x14ac:dyDescent="0.25"/>
    <row r="277547" x14ac:dyDescent="0.25"/>
    <row r="277548" x14ac:dyDescent="0.25"/>
    <row r="277549" x14ac:dyDescent="0.25"/>
    <row r="277550" x14ac:dyDescent="0.25"/>
    <row r="277551" x14ac:dyDescent="0.25"/>
    <row r="277552" x14ac:dyDescent="0.25"/>
    <row r="277553" x14ac:dyDescent="0.25"/>
    <row r="277554" x14ac:dyDescent="0.25"/>
    <row r="277555" x14ac:dyDescent="0.25"/>
    <row r="277556" x14ac:dyDescent="0.25"/>
    <row r="277557" x14ac:dyDescent="0.25"/>
    <row r="277558" x14ac:dyDescent="0.25"/>
    <row r="277559" x14ac:dyDescent="0.25"/>
    <row r="277560" x14ac:dyDescent="0.25"/>
    <row r="277561" x14ac:dyDescent="0.25"/>
    <row r="277562" x14ac:dyDescent="0.25"/>
    <row r="277563" x14ac:dyDescent="0.25"/>
    <row r="277564" x14ac:dyDescent="0.25"/>
    <row r="277565" x14ac:dyDescent="0.25"/>
    <row r="277566" x14ac:dyDescent="0.25"/>
    <row r="277567" x14ac:dyDescent="0.25"/>
    <row r="277568" x14ac:dyDescent="0.25"/>
    <row r="277569" x14ac:dyDescent="0.25"/>
    <row r="277570" x14ac:dyDescent="0.25"/>
    <row r="277571" x14ac:dyDescent="0.25"/>
    <row r="277572" x14ac:dyDescent="0.25"/>
    <row r="277573" x14ac:dyDescent="0.25"/>
    <row r="277574" x14ac:dyDescent="0.25"/>
    <row r="277575" x14ac:dyDescent="0.25"/>
    <row r="277576" x14ac:dyDescent="0.25"/>
    <row r="277577" x14ac:dyDescent="0.25"/>
    <row r="277578" x14ac:dyDescent="0.25"/>
    <row r="277579" x14ac:dyDescent="0.25"/>
    <row r="277580" x14ac:dyDescent="0.25"/>
    <row r="277581" x14ac:dyDescent="0.25"/>
    <row r="277582" x14ac:dyDescent="0.25"/>
    <row r="277583" x14ac:dyDescent="0.25"/>
    <row r="277584" x14ac:dyDescent="0.25"/>
    <row r="277585" x14ac:dyDescent="0.25"/>
    <row r="277586" x14ac:dyDescent="0.25"/>
    <row r="277587" x14ac:dyDescent="0.25"/>
    <row r="277588" x14ac:dyDescent="0.25"/>
    <row r="277589" x14ac:dyDescent="0.25"/>
    <row r="277590" x14ac:dyDescent="0.25"/>
    <row r="277591" x14ac:dyDescent="0.25"/>
    <row r="277592" x14ac:dyDescent="0.25"/>
    <row r="277593" x14ac:dyDescent="0.25"/>
    <row r="277594" x14ac:dyDescent="0.25"/>
    <row r="277595" x14ac:dyDescent="0.25"/>
    <row r="277596" x14ac:dyDescent="0.25"/>
    <row r="277597" x14ac:dyDescent="0.25"/>
    <row r="277598" x14ac:dyDescent="0.25"/>
    <row r="277599" x14ac:dyDescent="0.25"/>
    <row r="277600" x14ac:dyDescent="0.25"/>
    <row r="277601" x14ac:dyDescent="0.25"/>
    <row r="277602" x14ac:dyDescent="0.25"/>
    <row r="277603" x14ac:dyDescent="0.25"/>
    <row r="277604" x14ac:dyDescent="0.25"/>
    <row r="277605" x14ac:dyDescent="0.25"/>
    <row r="277606" x14ac:dyDescent="0.25"/>
    <row r="277607" x14ac:dyDescent="0.25"/>
    <row r="277608" x14ac:dyDescent="0.25"/>
    <row r="277609" x14ac:dyDescent="0.25"/>
    <row r="277610" x14ac:dyDescent="0.25"/>
    <row r="277611" x14ac:dyDescent="0.25"/>
    <row r="277612" x14ac:dyDescent="0.25"/>
    <row r="277613" x14ac:dyDescent="0.25"/>
    <row r="277614" x14ac:dyDescent="0.25"/>
    <row r="277615" x14ac:dyDescent="0.25"/>
    <row r="277616" x14ac:dyDescent="0.25"/>
    <row r="277617" x14ac:dyDescent="0.25"/>
    <row r="277618" x14ac:dyDescent="0.25"/>
    <row r="277619" x14ac:dyDescent="0.25"/>
    <row r="277620" x14ac:dyDescent="0.25"/>
    <row r="277621" x14ac:dyDescent="0.25"/>
    <row r="277622" x14ac:dyDescent="0.25"/>
    <row r="277623" x14ac:dyDescent="0.25"/>
    <row r="277624" x14ac:dyDescent="0.25"/>
    <row r="277625" x14ac:dyDescent="0.25"/>
    <row r="277626" x14ac:dyDescent="0.25"/>
    <row r="277627" x14ac:dyDescent="0.25"/>
    <row r="277628" x14ac:dyDescent="0.25"/>
    <row r="277629" x14ac:dyDescent="0.25"/>
    <row r="277630" x14ac:dyDescent="0.25"/>
    <row r="277631" x14ac:dyDescent="0.25"/>
    <row r="277632" x14ac:dyDescent="0.25"/>
    <row r="277633" x14ac:dyDescent="0.25"/>
    <row r="277634" x14ac:dyDescent="0.25"/>
    <row r="277635" x14ac:dyDescent="0.25"/>
    <row r="277636" x14ac:dyDescent="0.25"/>
    <row r="277637" x14ac:dyDescent="0.25"/>
    <row r="277638" x14ac:dyDescent="0.25"/>
    <row r="277639" x14ac:dyDescent="0.25"/>
    <row r="277640" x14ac:dyDescent="0.25"/>
    <row r="277641" x14ac:dyDescent="0.25"/>
    <row r="277642" x14ac:dyDescent="0.25"/>
    <row r="277643" x14ac:dyDescent="0.25"/>
    <row r="277644" x14ac:dyDescent="0.25"/>
    <row r="277645" x14ac:dyDescent="0.25"/>
    <row r="277646" x14ac:dyDescent="0.25"/>
    <row r="277647" x14ac:dyDescent="0.25"/>
    <row r="277648" x14ac:dyDescent="0.25"/>
    <row r="277649" x14ac:dyDescent="0.25"/>
    <row r="277650" x14ac:dyDescent="0.25"/>
    <row r="277651" x14ac:dyDescent="0.25"/>
    <row r="277652" x14ac:dyDescent="0.25"/>
    <row r="277653" x14ac:dyDescent="0.25"/>
    <row r="277654" x14ac:dyDescent="0.25"/>
    <row r="277655" x14ac:dyDescent="0.25"/>
    <row r="277656" x14ac:dyDescent="0.25"/>
    <row r="277657" x14ac:dyDescent="0.25"/>
    <row r="277658" x14ac:dyDescent="0.25"/>
    <row r="277659" x14ac:dyDescent="0.25"/>
    <row r="277660" x14ac:dyDescent="0.25"/>
    <row r="277661" x14ac:dyDescent="0.25"/>
    <row r="277662" x14ac:dyDescent="0.25"/>
    <row r="277663" x14ac:dyDescent="0.25"/>
    <row r="277664" x14ac:dyDescent="0.25"/>
    <row r="277665" x14ac:dyDescent="0.25"/>
    <row r="277666" x14ac:dyDescent="0.25"/>
    <row r="277667" x14ac:dyDescent="0.25"/>
    <row r="277668" x14ac:dyDescent="0.25"/>
    <row r="277669" x14ac:dyDescent="0.25"/>
    <row r="277670" x14ac:dyDescent="0.25"/>
    <row r="277671" x14ac:dyDescent="0.25"/>
    <row r="277672" x14ac:dyDescent="0.25"/>
    <row r="277673" x14ac:dyDescent="0.25"/>
    <row r="277674" x14ac:dyDescent="0.25"/>
    <row r="277675" x14ac:dyDescent="0.25"/>
    <row r="277676" x14ac:dyDescent="0.25"/>
    <row r="277677" x14ac:dyDescent="0.25"/>
    <row r="277678" x14ac:dyDescent="0.25"/>
    <row r="277679" x14ac:dyDescent="0.25"/>
    <row r="277680" x14ac:dyDescent="0.25"/>
    <row r="277681" x14ac:dyDescent="0.25"/>
    <row r="277682" x14ac:dyDescent="0.25"/>
    <row r="277683" x14ac:dyDescent="0.25"/>
    <row r="277684" x14ac:dyDescent="0.25"/>
    <row r="277685" x14ac:dyDescent="0.25"/>
    <row r="277686" x14ac:dyDescent="0.25"/>
    <row r="277687" x14ac:dyDescent="0.25"/>
    <row r="277688" x14ac:dyDescent="0.25"/>
    <row r="277689" x14ac:dyDescent="0.25"/>
    <row r="277690" x14ac:dyDescent="0.25"/>
    <row r="277691" x14ac:dyDescent="0.25"/>
    <row r="277692" x14ac:dyDescent="0.25"/>
    <row r="277693" x14ac:dyDescent="0.25"/>
    <row r="277694" x14ac:dyDescent="0.25"/>
    <row r="277695" x14ac:dyDescent="0.25"/>
    <row r="277696" x14ac:dyDescent="0.25"/>
    <row r="277697" x14ac:dyDescent="0.25"/>
    <row r="277698" x14ac:dyDescent="0.25"/>
    <row r="277699" x14ac:dyDescent="0.25"/>
    <row r="277700" x14ac:dyDescent="0.25"/>
    <row r="277701" x14ac:dyDescent="0.25"/>
    <row r="277702" x14ac:dyDescent="0.25"/>
    <row r="277703" x14ac:dyDescent="0.25"/>
    <row r="277704" x14ac:dyDescent="0.25"/>
    <row r="277705" x14ac:dyDescent="0.25"/>
    <row r="277706" x14ac:dyDescent="0.25"/>
    <row r="277707" x14ac:dyDescent="0.25"/>
    <row r="277708" x14ac:dyDescent="0.25"/>
    <row r="277709" x14ac:dyDescent="0.25"/>
    <row r="277710" x14ac:dyDescent="0.25"/>
    <row r="277711" x14ac:dyDescent="0.25"/>
    <row r="277712" x14ac:dyDescent="0.25"/>
    <row r="277713" x14ac:dyDescent="0.25"/>
    <row r="277714" x14ac:dyDescent="0.25"/>
    <row r="277715" x14ac:dyDescent="0.25"/>
    <row r="277716" x14ac:dyDescent="0.25"/>
    <row r="277717" x14ac:dyDescent="0.25"/>
    <row r="277718" x14ac:dyDescent="0.25"/>
    <row r="277719" x14ac:dyDescent="0.25"/>
    <row r="277720" x14ac:dyDescent="0.25"/>
    <row r="277721" x14ac:dyDescent="0.25"/>
    <row r="277722" x14ac:dyDescent="0.25"/>
    <row r="277723" x14ac:dyDescent="0.25"/>
    <row r="277724" x14ac:dyDescent="0.25"/>
    <row r="277725" x14ac:dyDescent="0.25"/>
    <row r="277726" x14ac:dyDescent="0.25"/>
    <row r="277727" x14ac:dyDescent="0.25"/>
    <row r="277728" x14ac:dyDescent="0.25"/>
    <row r="277729" x14ac:dyDescent="0.25"/>
    <row r="277730" x14ac:dyDescent="0.25"/>
    <row r="277731" x14ac:dyDescent="0.25"/>
    <row r="277732" x14ac:dyDescent="0.25"/>
    <row r="277733" x14ac:dyDescent="0.25"/>
    <row r="277734" x14ac:dyDescent="0.25"/>
    <row r="277735" x14ac:dyDescent="0.25"/>
    <row r="277736" x14ac:dyDescent="0.25"/>
    <row r="277737" x14ac:dyDescent="0.25"/>
    <row r="277738" x14ac:dyDescent="0.25"/>
    <row r="277739" x14ac:dyDescent="0.25"/>
    <row r="277740" x14ac:dyDescent="0.25"/>
    <row r="277741" x14ac:dyDescent="0.25"/>
    <row r="277742" x14ac:dyDescent="0.25"/>
    <row r="277743" x14ac:dyDescent="0.25"/>
    <row r="277744" x14ac:dyDescent="0.25"/>
    <row r="277745" x14ac:dyDescent="0.25"/>
    <row r="277746" x14ac:dyDescent="0.25"/>
    <row r="277747" x14ac:dyDescent="0.25"/>
    <row r="277748" x14ac:dyDescent="0.25"/>
    <row r="277749" x14ac:dyDescent="0.25"/>
    <row r="277750" x14ac:dyDescent="0.25"/>
    <row r="277751" x14ac:dyDescent="0.25"/>
    <row r="277752" x14ac:dyDescent="0.25"/>
    <row r="277753" x14ac:dyDescent="0.25"/>
    <row r="277754" x14ac:dyDescent="0.25"/>
    <row r="277755" x14ac:dyDescent="0.25"/>
    <row r="277756" x14ac:dyDescent="0.25"/>
    <row r="277757" x14ac:dyDescent="0.25"/>
    <row r="277758" x14ac:dyDescent="0.25"/>
    <row r="277759" x14ac:dyDescent="0.25"/>
    <row r="277760" x14ac:dyDescent="0.25"/>
    <row r="277761" x14ac:dyDescent="0.25"/>
    <row r="277762" x14ac:dyDescent="0.25"/>
    <row r="277763" x14ac:dyDescent="0.25"/>
    <row r="277764" x14ac:dyDescent="0.25"/>
    <row r="277765" x14ac:dyDescent="0.25"/>
    <row r="277766" x14ac:dyDescent="0.25"/>
    <row r="277767" x14ac:dyDescent="0.25"/>
    <row r="277768" x14ac:dyDescent="0.25"/>
    <row r="277769" x14ac:dyDescent="0.25"/>
    <row r="277770" x14ac:dyDescent="0.25"/>
    <row r="277771" x14ac:dyDescent="0.25"/>
    <row r="277772" x14ac:dyDescent="0.25"/>
    <row r="277773" x14ac:dyDescent="0.25"/>
    <row r="277774" x14ac:dyDescent="0.25"/>
    <row r="277775" x14ac:dyDescent="0.25"/>
    <row r="277776" x14ac:dyDescent="0.25"/>
    <row r="277777" x14ac:dyDescent="0.25"/>
    <row r="277778" x14ac:dyDescent="0.25"/>
    <row r="277779" x14ac:dyDescent="0.25"/>
    <row r="277780" x14ac:dyDescent="0.25"/>
    <row r="277781" x14ac:dyDescent="0.25"/>
    <row r="277782" x14ac:dyDescent="0.25"/>
    <row r="277783" x14ac:dyDescent="0.25"/>
    <row r="277784" x14ac:dyDescent="0.25"/>
    <row r="277785" x14ac:dyDescent="0.25"/>
    <row r="277786" x14ac:dyDescent="0.25"/>
    <row r="277787" x14ac:dyDescent="0.25"/>
    <row r="277788" x14ac:dyDescent="0.25"/>
    <row r="277789" x14ac:dyDescent="0.25"/>
    <row r="277790" x14ac:dyDescent="0.25"/>
    <row r="277791" x14ac:dyDescent="0.25"/>
    <row r="277792" x14ac:dyDescent="0.25"/>
    <row r="277793" x14ac:dyDescent="0.25"/>
    <row r="277794" x14ac:dyDescent="0.25"/>
    <row r="277795" x14ac:dyDescent="0.25"/>
    <row r="277796" x14ac:dyDescent="0.25"/>
    <row r="277797" x14ac:dyDescent="0.25"/>
    <row r="277798" x14ac:dyDescent="0.25"/>
    <row r="277799" x14ac:dyDescent="0.25"/>
    <row r="277800" x14ac:dyDescent="0.25"/>
    <row r="277801" x14ac:dyDescent="0.25"/>
    <row r="277802" x14ac:dyDescent="0.25"/>
    <row r="277803" x14ac:dyDescent="0.25"/>
    <row r="277804" x14ac:dyDescent="0.25"/>
    <row r="277805" x14ac:dyDescent="0.25"/>
    <row r="277806" x14ac:dyDescent="0.25"/>
    <row r="277807" x14ac:dyDescent="0.25"/>
    <row r="277808" x14ac:dyDescent="0.25"/>
    <row r="277809" x14ac:dyDescent="0.25"/>
    <row r="277810" x14ac:dyDescent="0.25"/>
    <row r="277811" x14ac:dyDescent="0.25"/>
    <row r="277812" x14ac:dyDescent="0.25"/>
    <row r="277813" x14ac:dyDescent="0.25"/>
    <row r="277814" x14ac:dyDescent="0.25"/>
    <row r="277815" x14ac:dyDescent="0.25"/>
    <row r="277816" x14ac:dyDescent="0.25"/>
    <row r="277817" x14ac:dyDescent="0.25"/>
    <row r="277818" x14ac:dyDescent="0.25"/>
    <row r="277819" x14ac:dyDescent="0.25"/>
    <row r="277820" x14ac:dyDescent="0.25"/>
    <row r="277821" x14ac:dyDescent="0.25"/>
    <row r="277822" x14ac:dyDescent="0.25"/>
    <row r="277823" x14ac:dyDescent="0.25"/>
    <row r="277824" x14ac:dyDescent="0.25"/>
    <row r="277825" x14ac:dyDescent="0.25"/>
    <row r="277826" x14ac:dyDescent="0.25"/>
    <row r="277827" x14ac:dyDescent="0.25"/>
    <row r="277828" x14ac:dyDescent="0.25"/>
    <row r="277829" x14ac:dyDescent="0.25"/>
    <row r="277830" x14ac:dyDescent="0.25"/>
    <row r="277831" x14ac:dyDescent="0.25"/>
    <row r="277832" x14ac:dyDescent="0.25"/>
    <row r="277833" x14ac:dyDescent="0.25"/>
    <row r="277834" x14ac:dyDescent="0.25"/>
    <row r="277835" x14ac:dyDescent="0.25"/>
    <row r="277836" x14ac:dyDescent="0.25"/>
    <row r="277837" x14ac:dyDescent="0.25"/>
    <row r="277838" x14ac:dyDescent="0.25"/>
    <row r="277839" x14ac:dyDescent="0.25"/>
    <row r="277840" x14ac:dyDescent="0.25"/>
    <row r="277841" x14ac:dyDescent="0.25"/>
    <row r="277842" x14ac:dyDescent="0.25"/>
    <row r="277843" x14ac:dyDescent="0.25"/>
    <row r="277844" x14ac:dyDescent="0.25"/>
    <row r="277845" x14ac:dyDescent="0.25"/>
    <row r="277846" x14ac:dyDescent="0.25"/>
    <row r="277847" x14ac:dyDescent="0.25"/>
    <row r="277848" x14ac:dyDescent="0.25"/>
    <row r="277849" x14ac:dyDescent="0.25"/>
    <row r="277850" x14ac:dyDescent="0.25"/>
    <row r="277851" x14ac:dyDescent="0.25"/>
    <row r="277852" x14ac:dyDescent="0.25"/>
    <row r="277853" x14ac:dyDescent="0.25"/>
    <row r="277854" x14ac:dyDescent="0.25"/>
    <row r="277855" x14ac:dyDescent="0.25"/>
    <row r="277856" x14ac:dyDescent="0.25"/>
    <row r="277857" x14ac:dyDescent="0.25"/>
    <row r="277858" x14ac:dyDescent="0.25"/>
    <row r="277859" x14ac:dyDescent="0.25"/>
    <row r="277860" x14ac:dyDescent="0.25"/>
    <row r="277861" x14ac:dyDescent="0.25"/>
    <row r="277862" x14ac:dyDescent="0.25"/>
    <row r="277863" x14ac:dyDescent="0.25"/>
    <row r="277864" x14ac:dyDescent="0.25"/>
    <row r="277865" x14ac:dyDescent="0.25"/>
    <row r="277866" x14ac:dyDescent="0.25"/>
    <row r="277867" x14ac:dyDescent="0.25"/>
    <row r="277868" x14ac:dyDescent="0.25"/>
    <row r="277869" x14ac:dyDescent="0.25"/>
    <row r="277870" x14ac:dyDescent="0.25"/>
    <row r="277871" x14ac:dyDescent="0.25"/>
    <row r="277872" x14ac:dyDescent="0.25"/>
    <row r="277873" x14ac:dyDescent="0.25"/>
    <row r="277874" x14ac:dyDescent="0.25"/>
    <row r="277875" x14ac:dyDescent="0.25"/>
    <row r="277876" x14ac:dyDescent="0.25"/>
    <row r="277877" x14ac:dyDescent="0.25"/>
    <row r="277878" x14ac:dyDescent="0.25"/>
    <row r="277879" x14ac:dyDescent="0.25"/>
    <row r="277880" x14ac:dyDescent="0.25"/>
    <row r="277881" x14ac:dyDescent="0.25"/>
    <row r="277882" x14ac:dyDescent="0.25"/>
    <row r="277883" x14ac:dyDescent="0.25"/>
    <row r="277884" x14ac:dyDescent="0.25"/>
    <row r="277885" x14ac:dyDescent="0.25"/>
    <row r="277886" x14ac:dyDescent="0.25"/>
    <row r="277887" x14ac:dyDescent="0.25"/>
    <row r="277888" x14ac:dyDescent="0.25"/>
    <row r="277889" x14ac:dyDescent="0.25"/>
    <row r="277890" x14ac:dyDescent="0.25"/>
    <row r="277891" x14ac:dyDescent="0.25"/>
    <row r="277892" x14ac:dyDescent="0.25"/>
    <row r="277893" x14ac:dyDescent="0.25"/>
    <row r="277894" x14ac:dyDescent="0.25"/>
    <row r="277895" x14ac:dyDescent="0.25"/>
    <row r="277896" x14ac:dyDescent="0.25"/>
    <row r="277897" x14ac:dyDescent="0.25"/>
    <row r="277898" x14ac:dyDescent="0.25"/>
    <row r="277899" x14ac:dyDescent="0.25"/>
    <row r="277900" x14ac:dyDescent="0.25"/>
    <row r="277901" x14ac:dyDescent="0.25"/>
    <row r="277902" x14ac:dyDescent="0.25"/>
    <row r="277903" x14ac:dyDescent="0.25"/>
    <row r="277904" x14ac:dyDescent="0.25"/>
    <row r="277905" x14ac:dyDescent="0.25"/>
    <row r="277906" x14ac:dyDescent="0.25"/>
    <row r="277907" x14ac:dyDescent="0.25"/>
    <row r="277908" x14ac:dyDescent="0.25"/>
    <row r="277909" x14ac:dyDescent="0.25"/>
    <row r="277910" x14ac:dyDescent="0.25"/>
    <row r="277911" x14ac:dyDescent="0.25"/>
    <row r="277912" x14ac:dyDescent="0.25"/>
    <row r="277913" x14ac:dyDescent="0.25"/>
    <row r="277914" x14ac:dyDescent="0.25"/>
    <row r="277915" x14ac:dyDescent="0.25"/>
    <row r="277916" x14ac:dyDescent="0.25"/>
    <row r="277917" x14ac:dyDescent="0.25"/>
    <row r="277918" x14ac:dyDescent="0.25"/>
    <row r="277919" x14ac:dyDescent="0.25"/>
    <row r="277920" x14ac:dyDescent="0.25"/>
    <row r="277921" x14ac:dyDescent="0.25"/>
    <row r="277922" x14ac:dyDescent="0.25"/>
    <row r="277923" x14ac:dyDescent="0.25"/>
    <row r="277924" x14ac:dyDescent="0.25"/>
    <row r="277925" x14ac:dyDescent="0.25"/>
    <row r="277926" x14ac:dyDescent="0.25"/>
    <row r="277927" x14ac:dyDescent="0.25"/>
    <row r="277928" x14ac:dyDescent="0.25"/>
    <row r="277929" x14ac:dyDescent="0.25"/>
    <row r="277930" x14ac:dyDescent="0.25"/>
    <row r="277931" x14ac:dyDescent="0.25"/>
    <row r="277932" x14ac:dyDescent="0.25"/>
    <row r="277933" x14ac:dyDescent="0.25"/>
    <row r="277934" x14ac:dyDescent="0.25"/>
    <row r="277935" x14ac:dyDescent="0.25"/>
    <row r="277936" x14ac:dyDescent="0.25"/>
    <row r="277937" x14ac:dyDescent="0.25"/>
    <row r="277938" x14ac:dyDescent="0.25"/>
    <row r="277939" x14ac:dyDescent="0.25"/>
    <row r="277940" x14ac:dyDescent="0.25"/>
    <row r="277941" x14ac:dyDescent="0.25"/>
    <row r="277942" x14ac:dyDescent="0.25"/>
    <row r="277943" x14ac:dyDescent="0.25"/>
    <row r="277944" x14ac:dyDescent="0.25"/>
    <row r="277945" x14ac:dyDescent="0.25"/>
    <row r="277946" x14ac:dyDescent="0.25"/>
    <row r="277947" x14ac:dyDescent="0.25"/>
    <row r="277948" x14ac:dyDescent="0.25"/>
    <row r="277949" x14ac:dyDescent="0.25"/>
    <row r="277950" x14ac:dyDescent="0.25"/>
    <row r="277951" x14ac:dyDescent="0.25"/>
    <row r="277952" x14ac:dyDescent="0.25"/>
    <row r="277953" x14ac:dyDescent="0.25"/>
    <row r="277954" x14ac:dyDescent="0.25"/>
    <row r="277955" x14ac:dyDescent="0.25"/>
    <row r="277956" x14ac:dyDescent="0.25"/>
    <row r="277957" x14ac:dyDescent="0.25"/>
    <row r="277958" x14ac:dyDescent="0.25"/>
    <row r="277959" x14ac:dyDescent="0.25"/>
    <row r="277960" x14ac:dyDescent="0.25"/>
    <row r="277961" x14ac:dyDescent="0.25"/>
    <row r="277962" x14ac:dyDescent="0.25"/>
    <row r="277963" x14ac:dyDescent="0.25"/>
    <row r="277964" x14ac:dyDescent="0.25"/>
    <row r="277965" x14ac:dyDescent="0.25"/>
    <row r="277966" x14ac:dyDescent="0.25"/>
    <row r="277967" x14ac:dyDescent="0.25"/>
    <row r="277968" x14ac:dyDescent="0.25"/>
    <row r="277969" x14ac:dyDescent="0.25"/>
    <row r="277970" x14ac:dyDescent="0.25"/>
    <row r="277971" x14ac:dyDescent="0.25"/>
    <row r="277972" x14ac:dyDescent="0.25"/>
    <row r="277973" x14ac:dyDescent="0.25"/>
    <row r="277974" x14ac:dyDescent="0.25"/>
    <row r="277975" x14ac:dyDescent="0.25"/>
    <row r="277976" x14ac:dyDescent="0.25"/>
    <row r="277977" x14ac:dyDescent="0.25"/>
    <row r="277978" x14ac:dyDescent="0.25"/>
    <row r="277979" x14ac:dyDescent="0.25"/>
    <row r="277980" x14ac:dyDescent="0.25"/>
    <row r="277981" x14ac:dyDescent="0.25"/>
    <row r="277982" x14ac:dyDescent="0.25"/>
    <row r="277983" x14ac:dyDescent="0.25"/>
    <row r="277984" x14ac:dyDescent="0.25"/>
    <row r="277985" x14ac:dyDescent="0.25"/>
    <row r="277986" x14ac:dyDescent="0.25"/>
    <row r="277987" x14ac:dyDescent="0.25"/>
    <row r="277988" x14ac:dyDescent="0.25"/>
    <row r="277989" x14ac:dyDescent="0.25"/>
    <row r="277990" x14ac:dyDescent="0.25"/>
    <row r="277991" x14ac:dyDescent="0.25"/>
    <row r="277992" x14ac:dyDescent="0.25"/>
    <row r="277993" x14ac:dyDescent="0.25"/>
    <row r="277994" x14ac:dyDescent="0.25"/>
    <row r="277995" x14ac:dyDescent="0.25"/>
    <row r="277996" x14ac:dyDescent="0.25"/>
    <row r="277997" x14ac:dyDescent="0.25"/>
    <row r="277998" x14ac:dyDescent="0.25"/>
    <row r="277999" x14ac:dyDescent="0.25"/>
    <row r="278000" x14ac:dyDescent="0.25"/>
    <row r="278001" x14ac:dyDescent="0.25"/>
    <row r="278002" x14ac:dyDescent="0.25"/>
    <row r="278003" x14ac:dyDescent="0.25"/>
    <row r="278004" x14ac:dyDescent="0.25"/>
    <row r="278005" x14ac:dyDescent="0.25"/>
    <row r="278006" x14ac:dyDescent="0.25"/>
    <row r="278007" x14ac:dyDescent="0.25"/>
    <row r="278008" x14ac:dyDescent="0.25"/>
    <row r="278009" x14ac:dyDescent="0.25"/>
    <row r="278010" x14ac:dyDescent="0.25"/>
    <row r="278011" x14ac:dyDescent="0.25"/>
    <row r="278012" x14ac:dyDescent="0.25"/>
    <row r="278013" x14ac:dyDescent="0.25"/>
    <row r="278014" x14ac:dyDescent="0.25"/>
    <row r="278015" x14ac:dyDescent="0.25"/>
    <row r="278016" x14ac:dyDescent="0.25"/>
    <row r="278017" x14ac:dyDescent="0.25"/>
    <row r="278018" x14ac:dyDescent="0.25"/>
    <row r="278019" x14ac:dyDescent="0.25"/>
    <row r="278020" x14ac:dyDescent="0.25"/>
    <row r="278021" x14ac:dyDescent="0.25"/>
    <row r="278022" x14ac:dyDescent="0.25"/>
    <row r="278023" x14ac:dyDescent="0.25"/>
    <row r="278024" x14ac:dyDescent="0.25"/>
    <row r="278025" x14ac:dyDescent="0.25"/>
    <row r="278026" x14ac:dyDescent="0.25"/>
    <row r="278027" x14ac:dyDescent="0.25"/>
    <row r="278028" x14ac:dyDescent="0.25"/>
    <row r="278029" x14ac:dyDescent="0.25"/>
    <row r="278030" x14ac:dyDescent="0.25"/>
    <row r="278031" x14ac:dyDescent="0.25"/>
    <row r="278032" x14ac:dyDescent="0.25"/>
    <row r="278033" x14ac:dyDescent="0.25"/>
    <row r="278034" x14ac:dyDescent="0.25"/>
    <row r="278035" x14ac:dyDescent="0.25"/>
    <row r="278036" x14ac:dyDescent="0.25"/>
    <row r="278037" x14ac:dyDescent="0.25"/>
    <row r="278038" x14ac:dyDescent="0.25"/>
    <row r="278039" x14ac:dyDescent="0.25"/>
    <row r="278040" x14ac:dyDescent="0.25"/>
    <row r="278041" x14ac:dyDescent="0.25"/>
    <row r="278042" x14ac:dyDescent="0.25"/>
    <row r="278043" x14ac:dyDescent="0.25"/>
    <row r="278044" x14ac:dyDescent="0.25"/>
    <row r="278045" x14ac:dyDescent="0.25"/>
    <row r="278046" x14ac:dyDescent="0.25"/>
    <row r="278047" x14ac:dyDescent="0.25"/>
    <row r="278048" x14ac:dyDescent="0.25"/>
    <row r="278049" x14ac:dyDescent="0.25"/>
    <row r="278050" x14ac:dyDescent="0.25"/>
    <row r="278051" x14ac:dyDescent="0.25"/>
    <row r="278052" x14ac:dyDescent="0.25"/>
    <row r="278053" x14ac:dyDescent="0.25"/>
    <row r="278054" x14ac:dyDescent="0.25"/>
    <row r="278055" x14ac:dyDescent="0.25"/>
    <row r="278056" x14ac:dyDescent="0.25"/>
    <row r="278057" x14ac:dyDescent="0.25"/>
    <row r="278058" x14ac:dyDescent="0.25"/>
    <row r="278059" x14ac:dyDescent="0.25"/>
    <row r="278060" x14ac:dyDescent="0.25"/>
    <row r="278061" x14ac:dyDescent="0.25"/>
    <row r="278062" x14ac:dyDescent="0.25"/>
    <row r="278063" x14ac:dyDescent="0.25"/>
    <row r="278064" x14ac:dyDescent="0.25"/>
    <row r="278065" x14ac:dyDescent="0.25"/>
    <row r="278066" x14ac:dyDescent="0.25"/>
    <row r="278067" x14ac:dyDescent="0.25"/>
    <row r="278068" x14ac:dyDescent="0.25"/>
    <row r="278069" x14ac:dyDescent="0.25"/>
    <row r="278070" x14ac:dyDescent="0.25"/>
    <row r="278071" x14ac:dyDescent="0.25"/>
    <row r="278072" x14ac:dyDescent="0.25"/>
    <row r="278073" x14ac:dyDescent="0.25"/>
    <row r="278074" x14ac:dyDescent="0.25"/>
    <row r="278075" x14ac:dyDescent="0.25"/>
    <row r="278076" x14ac:dyDescent="0.25"/>
    <row r="278077" x14ac:dyDescent="0.25"/>
    <row r="278078" x14ac:dyDescent="0.25"/>
    <row r="278079" x14ac:dyDescent="0.25"/>
    <row r="278080" x14ac:dyDescent="0.25"/>
    <row r="278081" x14ac:dyDescent="0.25"/>
    <row r="278082" x14ac:dyDescent="0.25"/>
    <row r="278083" x14ac:dyDescent="0.25"/>
    <row r="278084" x14ac:dyDescent="0.25"/>
    <row r="278085" x14ac:dyDescent="0.25"/>
    <row r="278086" x14ac:dyDescent="0.25"/>
    <row r="278087" x14ac:dyDescent="0.25"/>
    <row r="278088" x14ac:dyDescent="0.25"/>
    <row r="278089" x14ac:dyDescent="0.25"/>
    <row r="278090" x14ac:dyDescent="0.25"/>
    <row r="278091" x14ac:dyDescent="0.25"/>
    <row r="278092" x14ac:dyDescent="0.25"/>
    <row r="278093" x14ac:dyDescent="0.25"/>
    <row r="278094" x14ac:dyDescent="0.25"/>
    <row r="278095" x14ac:dyDescent="0.25"/>
    <row r="278096" x14ac:dyDescent="0.25"/>
    <row r="278097" x14ac:dyDescent="0.25"/>
    <row r="278098" x14ac:dyDescent="0.25"/>
    <row r="278099" x14ac:dyDescent="0.25"/>
    <row r="278100" x14ac:dyDescent="0.25"/>
    <row r="278101" x14ac:dyDescent="0.25"/>
    <row r="278102" x14ac:dyDescent="0.25"/>
    <row r="278103" x14ac:dyDescent="0.25"/>
    <row r="278104" x14ac:dyDescent="0.25"/>
    <row r="278105" x14ac:dyDescent="0.25"/>
    <row r="278106" x14ac:dyDescent="0.25"/>
    <row r="278107" x14ac:dyDescent="0.25"/>
    <row r="278108" x14ac:dyDescent="0.25"/>
    <row r="278109" x14ac:dyDescent="0.25"/>
    <row r="278110" x14ac:dyDescent="0.25"/>
    <row r="278111" x14ac:dyDescent="0.25"/>
    <row r="278112" x14ac:dyDescent="0.25"/>
    <row r="278113" x14ac:dyDescent="0.25"/>
    <row r="278114" x14ac:dyDescent="0.25"/>
    <row r="278115" x14ac:dyDescent="0.25"/>
    <row r="278116" x14ac:dyDescent="0.25"/>
    <row r="278117" x14ac:dyDescent="0.25"/>
    <row r="278118" x14ac:dyDescent="0.25"/>
    <row r="278119" x14ac:dyDescent="0.25"/>
    <row r="278120" x14ac:dyDescent="0.25"/>
    <row r="278121" x14ac:dyDescent="0.25"/>
    <row r="278122" x14ac:dyDescent="0.25"/>
    <row r="278123" x14ac:dyDescent="0.25"/>
    <row r="278124" x14ac:dyDescent="0.25"/>
    <row r="278125" x14ac:dyDescent="0.25"/>
    <row r="278126" x14ac:dyDescent="0.25"/>
    <row r="278127" x14ac:dyDescent="0.25"/>
    <row r="278128" x14ac:dyDescent="0.25"/>
    <row r="278129" x14ac:dyDescent="0.25"/>
    <row r="278130" x14ac:dyDescent="0.25"/>
    <row r="278131" x14ac:dyDescent="0.25"/>
    <row r="278132" x14ac:dyDescent="0.25"/>
    <row r="278133" x14ac:dyDescent="0.25"/>
    <row r="278134" x14ac:dyDescent="0.25"/>
    <row r="278135" x14ac:dyDescent="0.25"/>
    <row r="278136" x14ac:dyDescent="0.25"/>
    <row r="278137" x14ac:dyDescent="0.25"/>
    <row r="278138" x14ac:dyDescent="0.25"/>
    <row r="278139" x14ac:dyDescent="0.25"/>
    <row r="278140" x14ac:dyDescent="0.25"/>
    <row r="278141" x14ac:dyDescent="0.25"/>
    <row r="278142" x14ac:dyDescent="0.25"/>
    <row r="278143" x14ac:dyDescent="0.25"/>
    <row r="278144" x14ac:dyDescent="0.25"/>
    <row r="278145" x14ac:dyDescent="0.25"/>
    <row r="278146" x14ac:dyDescent="0.25"/>
    <row r="278147" x14ac:dyDescent="0.25"/>
    <row r="278148" x14ac:dyDescent="0.25"/>
    <row r="278149" x14ac:dyDescent="0.25"/>
    <row r="278150" x14ac:dyDescent="0.25"/>
    <row r="278151" x14ac:dyDescent="0.25"/>
    <row r="278152" x14ac:dyDescent="0.25"/>
    <row r="278153" x14ac:dyDescent="0.25"/>
    <row r="278154" x14ac:dyDescent="0.25"/>
    <row r="278155" x14ac:dyDescent="0.25"/>
    <row r="278156" x14ac:dyDescent="0.25"/>
    <row r="278157" x14ac:dyDescent="0.25"/>
    <row r="278158" x14ac:dyDescent="0.25"/>
    <row r="278159" x14ac:dyDescent="0.25"/>
    <row r="278160" x14ac:dyDescent="0.25"/>
    <row r="278161" x14ac:dyDescent="0.25"/>
    <row r="278162" x14ac:dyDescent="0.25"/>
    <row r="278163" x14ac:dyDescent="0.25"/>
    <row r="278164" x14ac:dyDescent="0.25"/>
    <row r="278165" x14ac:dyDescent="0.25"/>
    <row r="278166" x14ac:dyDescent="0.25"/>
    <row r="278167" x14ac:dyDescent="0.25"/>
    <row r="278168" x14ac:dyDescent="0.25"/>
    <row r="278169" x14ac:dyDescent="0.25"/>
    <row r="278170" x14ac:dyDescent="0.25"/>
    <row r="278171" x14ac:dyDescent="0.25"/>
    <row r="278172" x14ac:dyDescent="0.25"/>
    <row r="278173" x14ac:dyDescent="0.25"/>
    <row r="278174" x14ac:dyDescent="0.25"/>
    <row r="278175" x14ac:dyDescent="0.25"/>
    <row r="278176" x14ac:dyDescent="0.25"/>
    <row r="278177" x14ac:dyDescent="0.25"/>
    <row r="278178" x14ac:dyDescent="0.25"/>
    <row r="278179" x14ac:dyDescent="0.25"/>
    <row r="278180" x14ac:dyDescent="0.25"/>
    <row r="278181" x14ac:dyDescent="0.25"/>
    <row r="278182" x14ac:dyDescent="0.25"/>
    <row r="278183" x14ac:dyDescent="0.25"/>
    <row r="278184" x14ac:dyDescent="0.25"/>
    <row r="278185" x14ac:dyDescent="0.25"/>
    <row r="278186" x14ac:dyDescent="0.25"/>
    <row r="278187" x14ac:dyDescent="0.25"/>
    <row r="278188" x14ac:dyDescent="0.25"/>
    <row r="278189" x14ac:dyDescent="0.25"/>
    <row r="278190" x14ac:dyDescent="0.25"/>
    <row r="278191" x14ac:dyDescent="0.25"/>
    <row r="278192" x14ac:dyDescent="0.25"/>
    <row r="278193" x14ac:dyDescent="0.25"/>
    <row r="278194" x14ac:dyDescent="0.25"/>
    <row r="278195" x14ac:dyDescent="0.25"/>
    <row r="278196" x14ac:dyDescent="0.25"/>
    <row r="278197" x14ac:dyDescent="0.25"/>
    <row r="278198" x14ac:dyDescent="0.25"/>
    <row r="278199" x14ac:dyDescent="0.25"/>
    <row r="278200" x14ac:dyDescent="0.25"/>
    <row r="278201" x14ac:dyDescent="0.25"/>
    <row r="278202" x14ac:dyDescent="0.25"/>
    <row r="278203" x14ac:dyDescent="0.25"/>
    <row r="278204" x14ac:dyDescent="0.25"/>
    <row r="278205" x14ac:dyDescent="0.25"/>
    <row r="278206" x14ac:dyDescent="0.25"/>
    <row r="278207" x14ac:dyDescent="0.25"/>
    <row r="278208" x14ac:dyDescent="0.25"/>
    <row r="278209" x14ac:dyDescent="0.25"/>
    <row r="278210" x14ac:dyDescent="0.25"/>
    <row r="278211" x14ac:dyDescent="0.25"/>
    <row r="278212" x14ac:dyDescent="0.25"/>
    <row r="278213" x14ac:dyDescent="0.25"/>
    <row r="278214" x14ac:dyDescent="0.25"/>
    <row r="278215" x14ac:dyDescent="0.25"/>
    <row r="278216" x14ac:dyDescent="0.25"/>
    <row r="278217" x14ac:dyDescent="0.25"/>
    <row r="278218" x14ac:dyDescent="0.25"/>
    <row r="278219" x14ac:dyDescent="0.25"/>
    <row r="278220" x14ac:dyDescent="0.25"/>
    <row r="278221" x14ac:dyDescent="0.25"/>
    <row r="278222" x14ac:dyDescent="0.25"/>
    <row r="278223" x14ac:dyDescent="0.25"/>
    <row r="278224" x14ac:dyDescent="0.25"/>
    <row r="278225" x14ac:dyDescent="0.25"/>
    <row r="278226" x14ac:dyDescent="0.25"/>
    <row r="278227" x14ac:dyDescent="0.25"/>
    <row r="278228" x14ac:dyDescent="0.25"/>
    <row r="278229" x14ac:dyDescent="0.25"/>
    <row r="278230" x14ac:dyDescent="0.25"/>
    <row r="278231" x14ac:dyDescent="0.25"/>
    <row r="278232" x14ac:dyDescent="0.25"/>
    <row r="278233" x14ac:dyDescent="0.25"/>
    <row r="278234" x14ac:dyDescent="0.25"/>
    <row r="278235" x14ac:dyDescent="0.25"/>
    <row r="278236" x14ac:dyDescent="0.25"/>
    <row r="278237" x14ac:dyDescent="0.25"/>
    <row r="278238" x14ac:dyDescent="0.25"/>
    <row r="278239" x14ac:dyDescent="0.25"/>
    <row r="278240" x14ac:dyDescent="0.25"/>
    <row r="278241" x14ac:dyDescent="0.25"/>
    <row r="278242" x14ac:dyDescent="0.25"/>
    <row r="278243" x14ac:dyDescent="0.25"/>
    <row r="278244" x14ac:dyDescent="0.25"/>
    <row r="278245" x14ac:dyDescent="0.25"/>
    <row r="278246" x14ac:dyDescent="0.25"/>
    <row r="278247" x14ac:dyDescent="0.25"/>
    <row r="278248" x14ac:dyDescent="0.25"/>
    <row r="278249" x14ac:dyDescent="0.25"/>
    <row r="278250" x14ac:dyDescent="0.25"/>
    <row r="278251" x14ac:dyDescent="0.25"/>
    <row r="278252" x14ac:dyDescent="0.25"/>
    <row r="278253" x14ac:dyDescent="0.25"/>
    <row r="278254" x14ac:dyDescent="0.25"/>
    <row r="278255" x14ac:dyDescent="0.25"/>
    <row r="278256" x14ac:dyDescent="0.25"/>
    <row r="278257" x14ac:dyDescent="0.25"/>
    <row r="278258" x14ac:dyDescent="0.25"/>
    <row r="278259" x14ac:dyDescent="0.25"/>
    <row r="278260" x14ac:dyDescent="0.25"/>
    <row r="278261" x14ac:dyDescent="0.25"/>
    <row r="278262" x14ac:dyDescent="0.25"/>
    <row r="278263" x14ac:dyDescent="0.25"/>
    <row r="278264" x14ac:dyDescent="0.25"/>
    <row r="278265" x14ac:dyDescent="0.25"/>
    <row r="278266" x14ac:dyDescent="0.25"/>
    <row r="278267" x14ac:dyDescent="0.25"/>
    <row r="278268" x14ac:dyDescent="0.25"/>
    <row r="278269" x14ac:dyDescent="0.25"/>
    <row r="278270" x14ac:dyDescent="0.25"/>
    <row r="278271" x14ac:dyDescent="0.25"/>
    <row r="278272" x14ac:dyDescent="0.25"/>
    <row r="278273" x14ac:dyDescent="0.25"/>
    <row r="278274" x14ac:dyDescent="0.25"/>
    <row r="278275" x14ac:dyDescent="0.25"/>
    <row r="278276" x14ac:dyDescent="0.25"/>
    <row r="278277" x14ac:dyDescent="0.25"/>
    <row r="278278" x14ac:dyDescent="0.25"/>
    <row r="278279" x14ac:dyDescent="0.25"/>
    <row r="278280" x14ac:dyDescent="0.25"/>
    <row r="278281" x14ac:dyDescent="0.25"/>
    <row r="278282" x14ac:dyDescent="0.25"/>
    <row r="278283" x14ac:dyDescent="0.25"/>
    <row r="278284" x14ac:dyDescent="0.25"/>
    <row r="278285" x14ac:dyDescent="0.25"/>
    <row r="278286" x14ac:dyDescent="0.25"/>
    <row r="278287" x14ac:dyDescent="0.25"/>
    <row r="278288" x14ac:dyDescent="0.25"/>
    <row r="278289" x14ac:dyDescent="0.25"/>
    <row r="278290" x14ac:dyDescent="0.25"/>
    <row r="278291" x14ac:dyDescent="0.25"/>
    <row r="278292" x14ac:dyDescent="0.25"/>
    <row r="278293" x14ac:dyDescent="0.25"/>
    <row r="278294" x14ac:dyDescent="0.25"/>
    <row r="278295" x14ac:dyDescent="0.25"/>
    <row r="278296" x14ac:dyDescent="0.25"/>
    <row r="278297" x14ac:dyDescent="0.25"/>
    <row r="278298" x14ac:dyDescent="0.25"/>
    <row r="278299" x14ac:dyDescent="0.25"/>
    <row r="278300" x14ac:dyDescent="0.25"/>
    <row r="278301" x14ac:dyDescent="0.25"/>
    <row r="278302" x14ac:dyDescent="0.25"/>
    <row r="278303" x14ac:dyDescent="0.25"/>
    <row r="278304" x14ac:dyDescent="0.25"/>
    <row r="278305" x14ac:dyDescent="0.25"/>
    <row r="278306" x14ac:dyDescent="0.25"/>
    <row r="278307" x14ac:dyDescent="0.25"/>
    <row r="278308" x14ac:dyDescent="0.25"/>
    <row r="278309" x14ac:dyDescent="0.25"/>
    <row r="278310" x14ac:dyDescent="0.25"/>
    <row r="278311" x14ac:dyDescent="0.25"/>
    <row r="278312" x14ac:dyDescent="0.25"/>
    <row r="278313" x14ac:dyDescent="0.25"/>
    <row r="278314" x14ac:dyDescent="0.25"/>
    <row r="278315" x14ac:dyDescent="0.25"/>
    <row r="278316" x14ac:dyDescent="0.25"/>
    <row r="278317" x14ac:dyDescent="0.25"/>
    <row r="278318" x14ac:dyDescent="0.25"/>
    <row r="278319" x14ac:dyDescent="0.25"/>
    <row r="278320" x14ac:dyDescent="0.25"/>
    <row r="278321" x14ac:dyDescent="0.25"/>
    <row r="278322" x14ac:dyDescent="0.25"/>
    <row r="278323" x14ac:dyDescent="0.25"/>
    <row r="278324" x14ac:dyDescent="0.25"/>
    <row r="278325" x14ac:dyDescent="0.25"/>
    <row r="278326" x14ac:dyDescent="0.25"/>
    <row r="278327" x14ac:dyDescent="0.25"/>
    <row r="278328" x14ac:dyDescent="0.25"/>
    <row r="278329" x14ac:dyDescent="0.25"/>
    <row r="278330" x14ac:dyDescent="0.25"/>
    <row r="278331" x14ac:dyDescent="0.25"/>
    <row r="278332" x14ac:dyDescent="0.25"/>
    <row r="278333" x14ac:dyDescent="0.25"/>
    <row r="278334" x14ac:dyDescent="0.25"/>
    <row r="278335" x14ac:dyDescent="0.25"/>
    <row r="278336" x14ac:dyDescent="0.25"/>
    <row r="278337" x14ac:dyDescent="0.25"/>
    <row r="278338" x14ac:dyDescent="0.25"/>
    <row r="278339" x14ac:dyDescent="0.25"/>
    <row r="278340" x14ac:dyDescent="0.25"/>
    <row r="278341" x14ac:dyDescent="0.25"/>
    <row r="278342" x14ac:dyDescent="0.25"/>
    <row r="278343" x14ac:dyDescent="0.25"/>
    <row r="278344" x14ac:dyDescent="0.25"/>
    <row r="278345" x14ac:dyDescent="0.25"/>
    <row r="278346" x14ac:dyDescent="0.25"/>
    <row r="278347" x14ac:dyDescent="0.25"/>
    <row r="278348" x14ac:dyDescent="0.25"/>
    <row r="278349" x14ac:dyDescent="0.25"/>
    <row r="278350" x14ac:dyDescent="0.25"/>
    <row r="278351" x14ac:dyDescent="0.25"/>
    <row r="278352" x14ac:dyDescent="0.25"/>
    <row r="278353" x14ac:dyDescent="0.25"/>
    <row r="278354" x14ac:dyDescent="0.25"/>
    <row r="278355" x14ac:dyDescent="0.25"/>
    <row r="278356" x14ac:dyDescent="0.25"/>
    <row r="278357" x14ac:dyDescent="0.25"/>
    <row r="278358" x14ac:dyDescent="0.25"/>
    <row r="278359" x14ac:dyDescent="0.25"/>
    <row r="278360" x14ac:dyDescent="0.25"/>
    <row r="278361" x14ac:dyDescent="0.25"/>
    <row r="278362" x14ac:dyDescent="0.25"/>
    <row r="278363" x14ac:dyDescent="0.25"/>
    <row r="278364" x14ac:dyDescent="0.25"/>
    <row r="278365" x14ac:dyDescent="0.25"/>
    <row r="278366" x14ac:dyDescent="0.25"/>
    <row r="278367" x14ac:dyDescent="0.25"/>
    <row r="278368" x14ac:dyDescent="0.25"/>
    <row r="278369" x14ac:dyDescent="0.25"/>
    <row r="278370" x14ac:dyDescent="0.25"/>
    <row r="278371" x14ac:dyDescent="0.25"/>
    <row r="278372" x14ac:dyDescent="0.25"/>
    <row r="278373" x14ac:dyDescent="0.25"/>
    <row r="278374" x14ac:dyDescent="0.25"/>
    <row r="278375" x14ac:dyDescent="0.25"/>
    <row r="278376" x14ac:dyDescent="0.25"/>
    <row r="278377" x14ac:dyDescent="0.25"/>
    <row r="278378" x14ac:dyDescent="0.25"/>
    <row r="278379" x14ac:dyDescent="0.25"/>
    <row r="278380" x14ac:dyDescent="0.25"/>
    <row r="278381" x14ac:dyDescent="0.25"/>
    <row r="278382" x14ac:dyDescent="0.25"/>
    <row r="278383" x14ac:dyDescent="0.25"/>
    <row r="278384" x14ac:dyDescent="0.25"/>
    <row r="278385" x14ac:dyDescent="0.25"/>
    <row r="278386" x14ac:dyDescent="0.25"/>
    <row r="278387" x14ac:dyDescent="0.25"/>
    <row r="278388" x14ac:dyDescent="0.25"/>
    <row r="278389" x14ac:dyDescent="0.25"/>
    <row r="278390" x14ac:dyDescent="0.25"/>
    <row r="278391" x14ac:dyDescent="0.25"/>
    <row r="278392" x14ac:dyDescent="0.25"/>
    <row r="278393" x14ac:dyDescent="0.25"/>
    <row r="278394" x14ac:dyDescent="0.25"/>
    <row r="278395" x14ac:dyDescent="0.25"/>
    <row r="278396" x14ac:dyDescent="0.25"/>
    <row r="278397" x14ac:dyDescent="0.25"/>
    <row r="278398" x14ac:dyDescent="0.25"/>
    <row r="278399" x14ac:dyDescent="0.25"/>
    <row r="278400" x14ac:dyDescent="0.25"/>
    <row r="278401" x14ac:dyDescent="0.25"/>
    <row r="278402" x14ac:dyDescent="0.25"/>
    <row r="278403" x14ac:dyDescent="0.25"/>
    <row r="278404" x14ac:dyDescent="0.25"/>
    <row r="278405" x14ac:dyDescent="0.25"/>
    <row r="278406" x14ac:dyDescent="0.25"/>
    <row r="278407" x14ac:dyDescent="0.25"/>
    <row r="278408" x14ac:dyDescent="0.25"/>
    <row r="278409" x14ac:dyDescent="0.25"/>
    <row r="278410" x14ac:dyDescent="0.25"/>
    <row r="278411" x14ac:dyDescent="0.25"/>
    <row r="278412" x14ac:dyDescent="0.25"/>
    <row r="278413" x14ac:dyDescent="0.25"/>
    <row r="278414" x14ac:dyDescent="0.25"/>
    <row r="278415" x14ac:dyDescent="0.25"/>
    <row r="278416" x14ac:dyDescent="0.25"/>
    <row r="278417" x14ac:dyDescent="0.25"/>
    <row r="278418" x14ac:dyDescent="0.25"/>
    <row r="278419" x14ac:dyDescent="0.25"/>
    <row r="278420" x14ac:dyDescent="0.25"/>
    <row r="278421" x14ac:dyDescent="0.25"/>
    <row r="278422" x14ac:dyDescent="0.25"/>
    <row r="278423" x14ac:dyDescent="0.25"/>
    <row r="278424" x14ac:dyDescent="0.25"/>
    <row r="278425" x14ac:dyDescent="0.25"/>
    <row r="278426" x14ac:dyDescent="0.25"/>
    <row r="278427" x14ac:dyDescent="0.25"/>
    <row r="278428" x14ac:dyDescent="0.25"/>
    <row r="278429" x14ac:dyDescent="0.25"/>
    <row r="278430" x14ac:dyDescent="0.25"/>
    <row r="278431" x14ac:dyDescent="0.25"/>
    <row r="278432" x14ac:dyDescent="0.25"/>
    <row r="278433" x14ac:dyDescent="0.25"/>
    <row r="278434" x14ac:dyDescent="0.25"/>
    <row r="278435" x14ac:dyDescent="0.25"/>
    <row r="278436" x14ac:dyDescent="0.25"/>
    <row r="278437" x14ac:dyDescent="0.25"/>
    <row r="278438" x14ac:dyDescent="0.25"/>
    <row r="278439" x14ac:dyDescent="0.25"/>
    <row r="278440" x14ac:dyDescent="0.25"/>
    <row r="278441" x14ac:dyDescent="0.25"/>
    <row r="278442" x14ac:dyDescent="0.25"/>
    <row r="278443" x14ac:dyDescent="0.25"/>
    <row r="278444" x14ac:dyDescent="0.25"/>
    <row r="278445" x14ac:dyDescent="0.25"/>
    <row r="278446" x14ac:dyDescent="0.25"/>
    <row r="278447" x14ac:dyDescent="0.25"/>
    <row r="278448" x14ac:dyDescent="0.25"/>
    <row r="278449" x14ac:dyDescent="0.25"/>
    <row r="278450" x14ac:dyDescent="0.25"/>
    <row r="278451" x14ac:dyDescent="0.25"/>
    <row r="278452" x14ac:dyDescent="0.25"/>
    <row r="278453" x14ac:dyDescent="0.25"/>
    <row r="278454" x14ac:dyDescent="0.25"/>
    <row r="278455" x14ac:dyDescent="0.25"/>
    <row r="278456" x14ac:dyDescent="0.25"/>
    <row r="278457" x14ac:dyDescent="0.25"/>
    <row r="278458" x14ac:dyDescent="0.25"/>
    <row r="278459" x14ac:dyDescent="0.25"/>
    <row r="278460" x14ac:dyDescent="0.25"/>
    <row r="278461" x14ac:dyDescent="0.25"/>
    <row r="278462" x14ac:dyDescent="0.25"/>
    <row r="278463" x14ac:dyDescent="0.25"/>
    <row r="278464" x14ac:dyDescent="0.25"/>
    <row r="278465" x14ac:dyDescent="0.25"/>
    <row r="278466" x14ac:dyDescent="0.25"/>
    <row r="278467" x14ac:dyDescent="0.25"/>
    <row r="278468" x14ac:dyDescent="0.25"/>
    <row r="278469" x14ac:dyDescent="0.25"/>
    <row r="278470" x14ac:dyDescent="0.25"/>
    <row r="278471" x14ac:dyDescent="0.25"/>
    <row r="278472" x14ac:dyDescent="0.25"/>
    <row r="278473" x14ac:dyDescent="0.25"/>
    <row r="278474" x14ac:dyDescent="0.25"/>
    <row r="278475" x14ac:dyDescent="0.25"/>
    <row r="278476" x14ac:dyDescent="0.25"/>
    <row r="278477" x14ac:dyDescent="0.25"/>
    <row r="278478" x14ac:dyDescent="0.25"/>
    <row r="278479" x14ac:dyDescent="0.25"/>
    <row r="278480" x14ac:dyDescent="0.25"/>
    <row r="278481" x14ac:dyDescent="0.25"/>
    <row r="278482" x14ac:dyDescent="0.25"/>
    <row r="278483" x14ac:dyDescent="0.25"/>
    <row r="278484" x14ac:dyDescent="0.25"/>
    <row r="278485" x14ac:dyDescent="0.25"/>
    <row r="278486" x14ac:dyDescent="0.25"/>
    <row r="278487" x14ac:dyDescent="0.25"/>
    <row r="278488" x14ac:dyDescent="0.25"/>
    <row r="278489" x14ac:dyDescent="0.25"/>
    <row r="278490" x14ac:dyDescent="0.25"/>
    <row r="278491" x14ac:dyDescent="0.25"/>
    <row r="278492" x14ac:dyDescent="0.25"/>
    <row r="278493" x14ac:dyDescent="0.25"/>
    <row r="278494" x14ac:dyDescent="0.25"/>
    <row r="278495" x14ac:dyDescent="0.25"/>
    <row r="278496" x14ac:dyDescent="0.25"/>
    <row r="278497" x14ac:dyDescent="0.25"/>
    <row r="278498" x14ac:dyDescent="0.25"/>
    <row r="278499" x14ac:dyDescent="0.25"/>
    <row r="278500" x14ac:dyDescent="0.25"/>
    <row r="278501" x14ac:dyDescent="0.25"/>
    <row r="278502" x14ac:dyDescent="0.25"/>
    <row r="278503" x14ac:dyDescent="0.25"/>
    <row r="278504" x14ac:dyDescent="0.25"/>
    <row r="278505" x14ac:dyDescent="0.25"/>
    <row r="278506" x14ac:dyDescent="0.25"/>
    <row r="278507" x14ac:dyDescent="0.25"/>
    <row r="278508" x14ac:dyDescent="0.25"/>
    <row r="278509" x14ac:dyDescent="0.25"/>
    <row r="278510" x14ac:dyDescent="0.25"/>
    <row r="278511" x14ac:dyDescent="0.25"/>
    <row r="278512" x14ac:dyDescent="0.25"/>
    <row r="278513" x14ac:dyDescent="0.25"/>
    <row r="278514" x14ac:dyDescent="0.25"/>
    <row r="278515" x14ac:dyDescent="0.25"/>
    <row r="278516" x14ac:dyDescent="0.25"/>
    <row r="278517" x14ac:dyDescent="0.25"/>
    <row r="278518" x14ac:dyDescent="0.25"/>
    <row r="278519" x14ac:dyDescent="0.25"/>
    <row r="278520" x14ac:dyDescent="0.25"/>
    <row r="278521" x14ac:dyDescent="0.25"/>
    <row r="278522" x14ac:dyDescent="0.25"/>
    <row r="278523" x14ac:dyDescent="0.25"/>
    <row r="278524" x14ac:dyDescent="0.25"/>
    <row r="278525" x14ac:dyDescent="0.25"/>
    <row r="278526" x14ac:dyDescent="0.25"/>
    <row r="278527" x14ac:dyDescent="0.25"/>
    <row r="278528" x14ac:dyDescent="0.25"/>
    <row r="278529" x14ac:dyDescent="0.25"/>
    <row r="278530" x14ac:dyDescent="0.25"/>
    <row r="278531" x14ac:dyDescent="0.25"/>
    <row r="278532" x14ac:dyDescent="0.25"/>
    <row r="278533" x14ac:dyDescent="0.25"/>
    <row r="278534" x14ac:dyDescent="0.25"/>
    <row r="278535" x14ac:dyDescent="0.25"/>
    <row r="278536" x14ac:dyDescent="0.25"/>
    <row r="278537" x14ac:dyDescent="0.25"/>
    <row r="278538" x14ac:dyDescent="0.25"/>
    <row r="278539" x14ac:dyDescent="0.25"/>
    <row r="278540" x14ac:dyDescent="0.25"/>
    <row r="278541" x14ac:dyDescent="0.25"/>
    <row r="278542" x14ac:dyDescent="0.25"/>
    <row r="278543" x14ac:dyDescent="0.25"/>
    <row r="278544" x14ac:dyDescent="0.25"/>
    <row r="278545" x14ac:dyDescent="0.25"/>
    <row r="278546" x14ac:dyDescent="0.25"/>
    <row r="278547" x14ac:dyDescent="0.25"/>
    <row r="278548" x14ac:dyDescent="0.25"/>
    <row r="278549" x14ac:dyDescent="0.25"/>
    <row r="278550" x14ac:dyDescent="0.25"/>
    <row r="278551" x14ac:dyDescent="0.25"/>
    <row r="278552" x14ac:dyDescent="0.25"/>
    <row r="278553" x14ac:dyDescent="0.25"/>
    <row r="278554" x14ac:dyDescent="0.25"/>
    <row r="278555" x14ac:dyDescent="0.25"/>
    <row r="278556" x14ac:dyDescent="0.25"/>
    <row r="278557" x14ac:dyDescent="0.25"/>
    <row r="278558" x14ac:dyDescent="0.25"/>
    <row r="278559" x14ac:dyDescent="0.25"/>
    <row r="278560" x14ac:dyDescent="0.25"/>
    <row r="278561" x14ac:dyDescent="0.25"/>
    <row r="278562" x14ac:dyDescent="0.25"/>
    <row r="278563" x14ac:dyDescent="0.25"/>
    <row r="278564" x14ac:dyDescent="0.25"/>
    <row r="278565" x14ac:dyDescent="0.25"/>
    <row r="278566" x14ac:dyDescent="0.25"/>
    <row r="278567" x14ac:dyDescent="0.25"/>
    <row r="278568" x14ac:dyDescent="0.25"/>
    <row r="278569" x14ac:dyDescent="0.25"/>
    <row r="278570" x14ac:dyDescent="0.25"/>
    <row r="278571" x14ac:dyDescent="0.25"/>
    <row r="278572" x14ac:dyDescent="0.25"/>
    <row r="278573" x14ac:dyDescent="0.25"/>
    <row r="278574" x14ac:dyDescent="0.25"/>
    <row r="278575" x14ac:dyDescent="0.25"/>
    <row r="278576" x14ac:dyDescent="0.25"/>
    <row r="278577" x14ac:dyDescent="0.25"/>
    <row r="278578" x14ac:dyDescent="0.25"/>
    <row r="278579" x14ac:dyDescent="0.25"/>
    <row r="278580" x14ac:dyDescent="0.25"/>
    <row r="278581" x14ac:dyDescent="0.25"/>
    <row r="278582" x14ac:dyDescent="0.25"/>
    <row r="278583" x14ac:dyDescent="0.25"/>
    <row r="278584" x14ac:dyDescent="0.25"/>
    <row r="278585" x14ac:dyDescent="0.25"/>
    <row r="278586" x14ac:dyDescent="0.25"/>
    <row r="278587" x14ac:dyDescent="0.25"/>
    <row r="278588" x14ac:dyDescent="0.25"/>
    <row r="278589" x14ac:dyDescent="0.25"/>
    <row r="278590" x14ac:dyDescent="0.25"/>
    <row r="278591" x14ac:dyDescent="0.25"/>
    <row r="278592" x14ac:dyDescent="0.25"/>
    <row r="278593" x14ac:dyDescent="0.25"/>
    <row r="278594" x14ac:dyDescent="0.25"/>
    <row r="278595" x14ac:dyDescent="0.25"/>
    <row r="278596" x14ac:dyDescent="0.25"/>
    <row r="278597" x14ac:dyDescent="0.25"/>
    <row r="278598" x14ac:dyDescent="0.25"/>
    <row r="278599" x14ac:dyDescent="0.25"/>
    <row r="278600" x14ac:dyDescent="0.25"/>
    <row r="278601" x14ac:dyDescent="0.25"/>
    <row r="278602" x14ac:dyDescent="0.25"/>
    <row r="278603" x14ac:dyDescent="0.25"/>
    <row r="278604" x14ac:dyDescent="0.25"/>
    <row r="278605" x14ac:dyDescent="0.25"/>
    <row r="278606" x14ac:dyDescent="0.25"/>
    <row r="278607" x14ac:dyDescent="0.25"/>
    <row r="278608" x14ac:dyDescent="0.25"/>
    <row r="278609" x14ac:dyDescent="0.25"/>
    <row r="278610" x14ac:dyDescent="0.25"/>
    <row r="278611" x14ac:dyDescent="0.25"/>
    <row r="278612" x14ac:dyDescent="0.25"/>
    <row r="278613" x14ac:dyDescent="0.25"/>
    <row r="278614" x14ac:dyDescent="0.25"/>
    <row r="278615" x14ac:dyDescent="0.25"/>
    <row r="278616" x14ac:dyDescent="0.25"/>
    <row r="278617" x14ac:dyDescent="0.25"/>
    <row r="278618" x14ac:dyDescent="0.25"/>
    <row r="278619" x14ac:dyDescent="0.25"/>
    <row r="278620" x14ac:dyDescent="0.25"/>
    <row r="278621" x14ac:dyDescent="0.25"/>
    <row r="278622" x14ac:dyDescent="0.25"/>
    <row r="278623" x14ac:dyDescent="0.25"/>
    <row r="278624" x14ac:dyDescent="0.25"/>
    <row r="278625" x14ac:dyDescent="0.25"/>
    <row r="278626" x14ac:dyDescent="0.25"/>
    <row r="278627" x14ac:dyDescent="0.25"/>
    <row r="278628" x14ac:dyDescent="0.25"/>
    <row r="278629" x14ac:dyDescent="0.25"/>
    <row r="278630" x14ac:dyDescent="0.25"/>
    <row r="278631" x14ac:dyDescent="0.25"/>
    <row r="278632" x14ac:dyDescent="0.25"/>
    <row r="278633" x14ac:dyDescent="0.25"/>
    <row r="278634" x14ac:dyDescent="0.25"/>
    <row r="278635" x14ac:dyDescent="0.25"/>
    <row r="278636" x14ac:dyDescent="0.25"/>
    <row r="278637" x14ac:dyDescent="0.25"/>
    <row r="278638" x14ac:dyDescent="0.25"/>
    <row r="278639" x14ac:dyDescent="0.25"/>
    <row r="278640" x14ac:dyDescent="0.25"/>
    <row r="278641" x14ac:dyDescent="0.25"/>
    <row r="278642" x14ac:dyDescent="0.25"/>
    <row r="278643" x14ac:dyDescent="0.25"/>
    <row r="278644" x14ac:dyDescent="0.25"/>
    <row r="278645" x14ac:dyDescent="0.25"/>
    <row r="278646" x14ac:dyDescent="0.25"/>
    <row r="278647" x14ac:dyDescent="0.25"/>
    <row r="278648" x14ac:dyDescent="0.25"/>
    <row r="278649" x14ac:dyDescent="0.25"/>
    <row r="278650" x14ac:dyDescent="0.25"/>
    <row r="278651" x14ac:dyDescent="0.25"/>
    <row r="278652" x14ac:dyDescent="0.25"/>
    <row r="278653" x14ac:dyDescent="0.25"/>
    <row r="278654" x14ac:dyDescent="0.25"/>
    <row r="278655" x14ac:dyDescent="0.25"/>
    <row r="278656" x14ac:dyDescent="0.25"/>
    <row r="278657" x14ac:dyDescent="0.25"/>
    <row r="278658" x14ac:dyDescent="0.25"/>
    <row r="278659" x14ac:dyDescent="0.25"/>
    <row r="278660" x14ac:dyDescent="0.25"/>
    <row r="278661" x14ac:dyDescent="0.25"/>
    <row r="278662" x14ac:dyDescent="0.25"/>
    <row r="278663" x14ac:dyDescent="0.25"/>
    <row r="278664" x14ac:dyDescent="0.25"/>
    <row r="278665" x14ac:dyDescent="0.25"/>
    <row r="278666" x14ac:dyDescent="0.25"/>
    <row r="278667" x14ac:dyDescent="0.25"/>
    <row r="278668" x14ac:dyDescent="0.25"/>
    <row r="278669" x14ac:dyDescent="0.25"/>
    <row r="278670" x14ac:dyDescent="0.25"/>
    <row r="278671" x14ac:dyDescent="0.25"/>
    <row r="278672" x14ac:dyDescent="0.25"/>
    <row r="278673" x14ac:dyDescent="0.25"/>
    <row r="278674" x14ac:dyDescent="0.25"/>
    <row r="278675" x14ac:dyDescent="0.25"/>
    <row r="278676" x14ac:dyDescent="0.25"/>
    <row r="278677" x14ac:dyDescent="0.25"/>
    <row r="278678" x14ac:dyDescent="0.25"/>
    <row r="278679" x14ac:dyDescent="0.25"/>
    <row r="278680" x14ac:dyDescent="0.25"/>
    <row r="278681" x14ac:dyDescent="0.25"/>
    <row r="278682" x14ac:dyDescent="0.25"/>
    <row r="278683" x14ac:dyDescent="0.25"/>
    <row r="278684" x14ac:dyDescent="0.25"/>
    <row r="278685" x14ac:dyDescent="0.25"/>
    <row r="278686" x14ac:dyDescent="0.25"/>
    <row r="278687" x14ac:dyDescent="0.25"/>
    <row r="278688" x14ac:dyDescent="0.25"/>
    <row r="278689" x14ac:dyDescent="0.25"/>
    <row r="278690" x14ac:dyDescent="0.25"/>
    <row r="278691" x14ac:dyDescent="0.25"/>
    <row r="278692" x14ac:dyDescent="0.25"/>
    <row r="278693" x14ac:dyDescent="0.25"/>
    <row r="278694" x14ac:dyDescent="0.25"/>
    <row r="278695" x14ac:dyDescent="0.25"/>
    <row r="278696" x14ac:dyDescent="0.25"/>
    <row r="278697" x14ac:dyDescent="0.25"/>
    <row r="278698" x14ac:dyDescent="0.25"/>
    <row r="278699" x14ac:dyDescent="0.25"/>
    <row r="278700" x14ac:dyDescent="0.25"/>
    <row r="278701" x14ac:dyDescent="0.25"/>
    <row r="278702" x14ac:dyDescent="0.25"/>
    <row r="278703" x14ac:dyDescent="0.25"/>
    <row r="278704" x14ac:dyDescent="0.25"/>
    <row r="278705" x14ac:dyDescent="0.25"/>
    <row r="278706" x14ac:dyDescent="0.25"/>
    <row r="278707" x14ac:dyDescent="0.25"/>
    <row r="278708" x14ac:dyDescent="0.25"/>
    <row r="278709" x14ac:dyDescent="0.25"/>
    <row r="278710" x14ac:dyDescent="0.25"/>
    <row r="278711" x14ac:dyDescent="0.25"/>
    <row r="278712" x14ac:dyDescent="0.25"/>
    <row r="278713" x14ac:dyDescent="0.25"/>
    <row r="278714" x14ac:dyDescent="0.25"/>
    <row r="278715" x14ac:dyDescent="0.25"/>
    <row r="278716" x14ac:dyDescent="0.25"/>
    <row r="278717" x14ac:dyDescent="0.25"/>
    <row r="278718" x14ac:dyDescent="0.25"/>
    <row r="278719" x14ac:dyDescent="0.25"/>
    <row r="278720" x14ac:dyDescent="0.25"/>
    <row r="278721" x14ac:dyDescent="0.25"/>
    <row r="278722" x14ac:dyDescent="0.25"/>
    <row r="278723" x14ac:dyDescent="0.25"/>
    <row r="278724" x14ac:dyDescent="0.25"/>
    <row r="278725" x14ac:dyDescent="0.25"/>
    <row r="278726" x14ac:dyDescent="0.25"/>
    <row r="278727" x14ac:dyDescent="0.25"/>
    <row r="278728" x14ac:dyDescent="0.25"/>
    <row r="278729" x14ac:dyDescent="0.25"/>
    <row r="278730" x14ac:dyDescent="0.25"/>
    <row r="278731" x14ac:dyDescent="0.25"/>
    <row r="278732" x14ac:dyDescent="0.25"/>
    <row r="278733" x14ac:dyDescent="0.25"/>
    <row r="278734" x14ac:dyDescent="0.25"/>
    <row r="278735" x14ac:dyDescent="0.25"/>
    <row r="278736" x14ac:dyDescent="0.25"/>
    <row r="278737" x14ac:dyDescent="0.25"/>
    <row r="278738" x14ac:dyDescent="0.25"/>
    <row r="278739" x14ac:dyDescent="0.25"/>
    <row r="278740" x14ac:dyDescent="0.25"/>
    <row r="278741" x14ac:dyDescent="0.25"/>
    <row r="278742" x14ac:dyDescent="0.25"/>
    <row r="278743" x14ac:dyDescent="0.25"/>
    <row r="278744" x14ac:dyDescent="0.25"/>
    <row r="278745" x14ac:dyDescent="0.25"/>
    <row r="278746" x14ac:dyDescent="0.25"/>
    <row r="278747" x14ac:dyDescent="0.25"/>
    <row r="278748" x14ac:dyDescent="0.25"/>
    <row r="278749" x14ac:dyDescent="0.25"/>
    <row r="278750" x14ac:dyDescent="0.25"/>
    <row r="278751" x14ac:dyDescent="0.25"/>
    <row r="278752" x14ac:dyDescent="0.25"/>
    <row r="278753" x14ac:dyDescent="0.25"/>
    <row r="278754" x14ac:dyDescent="0.25"/>
    <row r="278755" x14ac:dyDescent="0.25"/>
    <row r="278756" x14ac:dyDescent="0.25"/>
    <row r="278757" x14ac:dyDescent="0.25"/>
    <row r="278758" x14ac:dyDescent="0.25"/>
    <row r="278759" x14ac:dyDescent="0.25"/>
    <row r="278760" x14ac:dyDescent="0.25"/>
    <row r="278761" x14ac:dyDescent="0.25"/>
    <row r="278762" x14ac:dyDescent="0.25"/>
    <row r="278763" x14ac:dyDescent="0.25"/>
    <row r="278764" x14ac:dyDescent="0.25"/>
    <row r="278765" x14ac:dyDescent="0.25"/>
    <row r="278766" x14ac:dyDescent="0.25"/>
    <row r="278767" x14ac:dyDescent="0.25"/>
    <row r="278768" x14ac:dyDescent="0.25"/>
    <row r="278769" x14ac:dyDescent="0.25"/>
    <row r="278770" x14ac:dyDescent="0.25"/>
    <row r="278771" x14ac:dyDescent="0.25"/>
    <row r="278772" x14ac:dyDescent="0.25"/>
    <row r="278773" x14ac:dyDescent="0.25"/>
    <row r="278774" x14ac:dyDescent="0.25"/>
    <row r="278775" x14ac:dyDescent="0.25"/>
    <row r="278776" x14ac:dyDescent="0.25"/>
    <row r="278777" x14ac:dyDescent="0.25"/>
    <row r="278778" x14ac:dyDescent="0.25"/>
    <row r="278779" x14ac:dyDescent="0.25"/>
    <row r="278780" x14ac:dyDescent="0.25"/>
    <row r="278781" x14ac:dyDescent="0.25"/>
    <row r="278782" x14ac:dyDescent="0.25"/>
    <row r="278783" x14ac:dyDescent="0.25"/>
    <row r="278784" x14ac:dyDescent="0.25"/>
    <row r="278785" x14ac:dyDescent="0.25"/>
    <row r="278786" x14ac:dyDescent="0.25"/>
    <row r="278787" x14ac:dyDescent="0.25"/>
    <row r="278788" x14ac:dyDescent="0.25"/>
    <row r="278789" x14ac:dyDescent="0.25"/>
    <row r="278790" x14ac:dyDescent="0.25"/>
    <row r="278791" x14ac:dyDescent="0.25"/>
    <row r="278792" x14ac:dyDescent="0.25"/>
    <row r="278793" x14ac:dyDescent="0.25"/>
    <row r="278794" x14ac:dyDescent="0.25"/>
    <row r="278795" x14ac:dyDescent="0.25"/>
    <row r="278796" x14ac:dyDescent="0.25"/>
    <row r="278797" x14ac:dyDescent="0.25"/>
    <row r="278798" x14ac:dyDescent="0.25"/>
    <row r="278799" x14ac:dyDescent="0.25"/>
    <row r="278800" x14ac:dyDescent="0.25"/>
    <row r="278801" x14ac:dyDescent="0.25"/>
    <row r="278802" x14ac:dyDescent="0.25"/>
    <row r="278803" x14ac:dyDescent="0.25"/>
    <row r="278804" x14ac:dyDescent="0.25"/>
    <row r="278805" x14ac:dyDescent="0.25"/>
    <row r="278806" x14ac:dyDescent="0.25"/>
    <row r="278807" x14ac:dyDescent="0.25"/>
    <row r="278808" x14ac:dyDescent="0.25"/>
    <row r="278809" x14ac:dyDescent="0.25"/>
    <row r="278810" x14ac:dyDescent="0.25"/>
    <row r="278811" x14ac:dyDescent="0.25"/>
    <row r="278812" x14ac:dyDescent="0.25"/>
    <row r="278813" x14ac:dyDescent="0.25"/>
    <row r="278814" x14ac:dyDescent="0.25"/>
    <row r="278815" x14ac:dyDescent="0.25"/>
    <row r="278816" x14ac:dyDescent="0.25"/>
    <row r="278817" x14ac:dyDescent="0.25"/>
    <row r="278818" x14ac:dyDescent="0.25"/>
    <row r="278819" x14ac:dyDescent="0.25"/>
    <row r="278820" x14ac:dyDescent="0.25"/>
    <row r="278821" x14ac:dyDescent="0.25"/>
    <row r="278822" x14ac:dyDescent="0.25"/>
    <row r="278823" x14ac:dyDescent="0.25"/>
    <row r="278824" x14ac:dyDescent="0.25"/>
    <row r="278825" x14ac:dyDescent="0.25"/>
    <row r="278826" x14ac:dyDescent="0.25"/>
    <row r="278827" x14ac:dyDescent="0.25"/>
    <row r="278828" x14ac:dyDescent="0.25"/>
    <row r="278829" x14ac:dyDescent="0.25"/>
    <row r="278830" x14ac:dyDescent="0.25"/>
    <row r="278831" x14ac:dyDescent="0.25"/>
    <row r="278832" x14ac:dyDescent="0.25"/>
    <row r="278833" x14ac:dyDescent="0.25"/>
    <row r="278834" x14ac:dyDescent="0.25"/>
    <row r="278835" x14ac:dyDescent="0.25"/>
    <row r="278836" x14ac:dyDescent="0.25"/>
    <row r="278837" x14ac:dyDescent="0.25"/>
    <row r="278838" x14ac:dyDescent="0.25"/>
    <row r="278839" x14ac:dyDescent="0.25"/>
    <row r="278840" x14ac:dyDescent="0.25"/>
    <row r="278841" x14ac:dyDescent="0.25"/>
    <row r="278842" x14ac:dyDescent="0.25"/>
    <row r="278843" x14ac:dyDescent="0.25"/>
    <row r="278844" x14ac:dyDescent="0.25"/>
    <row r="278845" x14ac:dyDescent="0.25"/>
    <row r="278846" x14ac:dyDescent="0.25"/>
    <row r="278847" x14ac:dyDescent="0.25"/>
    <row r="278848" x14ac:dyDescent="0.25"/>
    <row r="278849" x14ac:dyDescent="0.25"/>
    <row r="278850" x14ac:dyDescent="0.25"/>
    <row r="278851" x14ac:dyDescent="0.25"/>
    <row r="278852" x14ac:dyDescent="0.25"/>
    <row r="278853" x14ac:dyDescent="0.25"/>
    <row r="278854" x14ac:dyDescent="0.25"/>
    <row r="278855" x14ac:dyDescent="0.25"/>
    <row r="278856" x14ac:dyDescent="0.25"/>
    <row r="278857" x14ac:dyDescent="0.25"/>
    <row r="278858" x14ac:dyDescent="0.25"/>
    <row r="278859" x14ac:dyDescent="0.25"/>
    <row r="278860" x14ac:dyDescent="0.25"/>
    <row r="278861" x14ac:dyDescent="0.25"/>
    <row r="278862" x14ac:dyDescent="0.25"/>
    <row r="278863" x14ac:dyDescent="0.25"/>
    <row r="278864" x14ac:dyDescent="0.25"/>
    <row r="278865" x14ac:dyDescent="0.25"/>
    <row r="278866" x14ac:dyDescent="0.25"/>
    <row r="278867" x14ac:dyDescent="0.25"/>
    <row r="278868" x14ac:dyDescent="0.25"/>
    <row r="278869" x14ac:dyDescent="0.25"/>
    <row r="278870" x14ac:dyDescent="0.25"/>
    <row r="278871" x14ac:dyDescent="0.25"/>
    <row r="278872" x14ac:dyDescent="0.25"/>
    <row r="278873" x14ac:dyDescent="0.25"/>
    <row r="278874" x14ac:dyDescent="0.25"/>
    <row r="278875" x14ac:dyDescent="0.25"/>
    <row r="278876" x14ac:dyDescent="0.25"/>
    <row r="278877" x14ac:dyDescent="0.25"/>
    <row r="278878" x14ac:dyDescent="0.25"/>
    <row r="278879" x14ac:dyDescent="0.25"/>
    <row r="278880" x14ac:dyDescent="0.25"/>
    <row r="278881" x14ac:dyDescent="0.25"/>
    <row r="278882" x14ac:dyDescent="0.25"/>
    <row r="278883" x14ac:dyDescent="0.25"/>
    <row r="278884" x14ac:dyDescent="0.25"/>
    <row r="278885" x14ac:dyDescent="0.25"/>
    <row r="278886" x14ac:dyDescent="0.25"/>
    <row r="278887" x14ac:dyDescent="0.25"/>
    <row r="278888" x14ac:dyDescent="0.25"/>
    <row r="278889" x14ac:dyDescent="0.25"/>
    <row r="278890" x14ac:dyDescent="0.25"/>
    <row r="278891" x14ac:dyDescent="0.25"/>
    <row r="278892" x14ac:dyDescent="0.25"/>
    <row r="278893" x14ac:dyDescent="0.25"/>
    <row r="278894" x14ac:dyDescent="0.25"/>
    <row r="278895" x14ac:dyDescent="0.25"/>
    <row r="278896" x14ac:dyDescent="0.25"/>
    <row r="278897" x14ac:dyDescent="0.25"/>
    <row r="278898" x14ac:dyDescent="0.25"/>
    <row r="278899" x14ac:dyDescent="0.25"/>
    <row r="278900" x14ac:dyDescent="0.25"/>
    <row r="278901" x14ac:dyDescent="0.25"/>
    <row r="278902" x14ac:dyDescent="0.25"/>
    <row r="278903" x14ac:dyDescent="0.25"/>
    <row r="278904" x14ac:dyDescent="0.25"/>
    <row r="278905" x14ac:dyDescent="0.25"/>
    <row r="278906" x14ac:dyDescent="0.25"/>
    <row r="278907" x14ac:dyDescent="0.25"/>
    <row r="278908" x14ac:dyDescent="0.25"/>
    <row r="278909" x14ac:dyDescent="0.25"/>
    <row r="278910" x14ac:dyDescent="0.25"/>
    <row r="278911" x14ac:dyDescent="0.25"/>
    <row r="278912" x14ac:dyDescent="0.25"/>
    <row r="278913" x14ac:dyDescent="0.25"/>
    <row r="278914" x14ac:dyDescent="0.25"/>
    <row r="278915" x14ac:dyDescent="0.25"/>
    <row r="278916" x14ac:dyDescent="0.25"/>
    <row r="278917" x14ac:dyDescent="0.25"/>
    <row r="278918" x14ac:dyDescent="0.25"/>
    <row r="278919" x14ac:dyDescent="0.25"/>
    <row r="278920" x14ac:dyDescent="0.25"/>
    <row r="278921" x14ac:dyDescent="0.25"/>
    <row r="278922" x14ac:dyDescent="0.25"/>
    <row r="278923" x14ac:dyDescent="0.25"/>
    <row r="278924" x14ac:dyDescent="0.25"/>
    <row r="278925" x14ac:dyDescent="0.25"/>
    <row r="278926" x14ac:dyDescent="0.25"/>
    <row r="278927" x14ac:dyDescent="0.25"/>
    <row r="278928" x14ac:dyDescent="0.25"/>
    <row r="278929" x14ac:dyDescent="0.25"/>
    <row r="278930" x14ac:dyDescent="0.25"/>
    <row r="278931" x14ac:dyDescent="0.25"/>
    <row r="278932" x14ac:dyDescent="0.25"/>
    <row r="278933" x14ac:dyDescent="0.25"/>
    <row r="278934" x14ac:dyDescent="0.25"/>
    <row r="278935" x14ac:dyDescent="0.25"/>
    <row r="278936" x14ac:dyDescent="0.25"/>
    <row r="278937" x14ac:dyDescent="0.25"/>
    <row r="278938" x14ac:dyDescent="0.25"/>
    <row r="278939" x14ac:dyDescent="0.25"/>
    <row r="278940" x14ac:dyDescent="0.25"/>
    <row r="278941" x14ac:dyDescent="0.25"/>
    <row r="278942" x14ac:dyDescent="0.25"/>
    <row r="278943" x14ac:dyDescent="0.25"/>
    <row r="278944" x14ac:dyDescent="0.25"/>
    <row r="278945" x14ac:dyDescent="0.25"/>
    <row r="278946" x14ac:dyDescent="0.25"/>
    <row r="278947" x14ac:dyDescent="0.25"/>
    <row r="278948" x14ac:dyDescent="0.25"/>
    <row r="278949" x14ac:dyDescent="0.25"/>
    <row r="278950" x14ac:dyDescent="0.25"/>
    <row r="278951" x14ac:dyDescent="0.25"/>
    <row r="278952" x14ac:dyDescent="0.25"/>
    <row r="278953" x14ac:dyDescent="0.25"/>
    <row r="278954" x14ac:dyDescent="0.25"/>
    <row r="278955" x14ac:dyDescent="0.25"/>
    <row r="278956" x14ac:dyDescent="0.25"/>
    <row r="278957" x14ac:dyDescent="0.25"/>
    <row r="278958" x14ac:dyDescent="0.25"/>
    <row r="278959" x14ac:dyDescent="0.25"/>
    <row r="278960" x14ac:dyDescent="0.25"/>
    <row r="278961" x14ac:dyDescent="0.25"/>
    <row r="278962" x14ac:dyDescent="0.25"/>
    <row r="278963" x14ac:dyDescent="0.25"/>
    <row r="278964" x14ac:dyDescent="0.25"/>
    <row r="278965" x14ac:dyDescent="0.25"/>
    <row r="278966" x14ac:dyDescent="0.25"/>
    <row r="278967" x14ac:dyDescent="0.25"/>
    <row r="278968" x14ac:dyDescent="0.25"/>
    <row r="278969" x14ac:dyDescent="0.25"/>
    <row r="278970" x14ac:dyDescent="0.25"/>
    <row r="278971" x14ac:dyDescent="0.25"/>
    <row r="278972" x14ac:dyDescent="0.25"/>
    <row r="278973" x14ac:dyDescent="0.25"/>
    <row r="278974" x14ac:dyDescent="0.25"/>
    <row r="278975" x14ac:dyDescent="0.25"/>
    <row r="278976" x14ac:dyDescent="0.25"/>
    <row r="278977" x14ac:dyDescent="0.25"/>
    <row r="278978" x14ac:dyDescent="0.25"/>
    <row r="278979" x14ac:dyDescent="0.25"/>
    <row r="278980" x14ac:dyDescent="0.25"/>
    <row r="278981" x14ac:dyDescent="0.25"/>
    <row r="278982" x14ac:dyDescent="0.25"/>
    <row r="278983" x14ac:dyDescent="0.25"/>
    <row r="278984" x14ac:dyDescent="0.25"/>
    <row r="278985" x14ac:dyDescent="0.25"/>
    <row r="278986" x14ac:dyDescent="0.25"/>
    <row r="278987" x14ac:dyDescent="0.25"/>
    <row r="278988" x14ac:dyDescent="0.25"/>
    <row r="278989" x14ac:dyDescent="0.25"/>
    <row r="278990" x14ac:dyDescent="0.25"/>
    <row r="278991" x14ac:dyDescent="0.25"/>
    <row r="278992" x14ac:dyDescent="0.25"/>
    <row r="278993" x14ac:dyDescent="0.25"/>
    <row r="278994" x14ac:dyDescent="0.25"/>
    <row r="278995" x14ac:dyDescent="0.25"/>
    <row r="278996" x14ac:dyDescent="0.25"/>
    <row r="278997" x14ac:dyDescent="0.25"/>
    <row r="278998" x14ac:dyDescent="0.25"/>
    <row r="278999" x14ac:dyDescent="0.25"/>
    <row r="279000" x14ac:dyDescent="0.25"/>
    <row r="279001" x14ac:dyDescent="0.25"/>
    <row r="279002" x14ac:dyDescent="0.25"/>
    <row r="279003" x14ac:dyDescent="0.25"/>
    <row r="279004" x14ac:dyDescent="0.25"/>
    <row r="279005" x14ac:dyDescent="0.25"/>
    <row r="279006" x14ac:dyDescent="0.25"/>
    <row r="279007" x14ac:dyDescent="0.25"/>
    <row r="279008" x14ac:dyDescent="0.25"/>
    <row r="279009" x14ac:dyDescent="0.25"/>
    <row r="279010" x14ac:dyDescent="0.25"/>
    <row r="279011" x14ac:dyDescent="0.25"/>
    <row r="279012" x14ac:dyDescent="0.25"/>
    <row r="279013" x14ac:dyDescent="0.25"/>
    <row r="279014" x14ac:dyDescent="0.25"/>
    <row r="279015" x14ac:dyDescent="0.25"/>
    <row r="279016" x14ac:dyDescent="0.25"/>
    <row r="279017" x14ac:dyDescent="0.25"/>
    <row r="279018" x14ac:dyDescent="0.25"/>
    <row r="279019" x14ac:dyDescent="0.25"/>
    <row r="279020" x14ac:dyDescent="0.25"/>
    <row r="279021" x14ac:dyDescent="0.25"/>
    <row r="279022" x14ac:dyDescent="0.25"/>
    <row r="279023" x14ac:dyDescent="0.25"/>
    <row r="279024" x14ac:dyDescent="0.25"/>
    <row r="279025" x14ac:dyDescent="0.25"/>
    <row r="279026" x14ac:dyDescent="0.25"/>
    <row r="279027" x14ac:dyDescent="0.25"/>
    <row r="279028" x14ac:dyDescent="0.25"/>
    <row r="279029" x14ac:dyDescent="0.25"/>
    <row r="279030" x14ac:dyDescent="0.25"/>
    <row r="279031" x14ac:dyDescent="0.25"/>
    <row r="279032" x14ac:dyDescent="0.25"/>
    <row r="279033" x14ac:dyDescent="0.25"/>
    <row r="279034" x14ac:dyDescent="0.25"/>
    <row r="279035" x14ac:dyDescent="0.25"/>
    <row r="279036" x14ac:dyDescent="0.25"/>
    <row r="279037" x14ac:dyDescent="0.25"/>
    <row r="279038" x14ac:dyDescent="0.25"/>
    <row r="279039" x14ac:dyDescent="0.25"/>
    <row r="279040" x14ac:dyDescent="0.25"/>
    <row r="279041" x14ac:dyDescent="0.25"/>
    <row r="279042" x14ac:dyDescent="0.25"/>
    <row r="279043" x14ac:dyDescent="0.25"/>
    <row r="279044" x14ac:dyDescent="0.25"/>
    <row r="279045" x14ac:dyDescent="0.25"/>
    <row r="279046" x14ac:dyDescent="0.25"/>
    <row r="279047" x14ac:dyDescent="0.25"/>
    <row r="279048" x14ac:dyDescent="0.25"/>
    <row r="279049" x14ac:dyDescent="0.25"/>
    <row r="279050" x14ac:dyDescent="0.25"/>
    <row r="279051" x14ac:dyDescent="0.25"/>
    <row r="279052" x14ac:dyDescent="0.25"/>
    <row r="279053" x14ac:dyDescent="0.25"/>
    <row r="279054" x14ac:dyDescent="0.25"/>
    <row r="279055" x14ac:dyDescent="0.25"/>
    <row r="279056" x14ac:dyDescent="0.25"/>
    <row r="279057" x14ac:dyDescent="0.25"/>
    <row r="279058" x14ac:dyDescent="0.25"/>
    <row r="279059" x14ac:dyDescent="0.25"/>
    <row r="279060" x14ac:dyDescent="0.25"/>
    <row r="279061" x14ac:dyDescent="0.25"/>
    <row r="279062" x14ac:dyDescent="0.25"/>
    <row r="279063" x14ac:dyDescent="0.25"/>
    <row r="279064" x14ac:dyDescent="0.25"/>
    <row r="279065" x14ac:dyDescent="0.25"/>
    <row r="279066" x14ac:dyDescent="0.25"/>
    <row r="279067" x14ac:dyDescent="0.25"/>
    <row r="279068" x14ac:dyDescent="0.25"/>
    <row r="279069" x14ac:dyDescent="0.25"/>
    <row r="279070" x14ac:dyDescent="0.25"/>
    <row r="279071" x14ac:dyDescent="0.25"/>
    <row r="279072" x14ac:dyDescent="0.25"/>
    <row r="279073" x14ac:dyDescent="0.25"/>
    <row r="279074" x14ac:dyDescent="0.25"/>
    <row r="279075" x14ac:dyDescent="0.25"/>
    <row r="279076" x14ac:dyDescent="0.25"/>
    <row r="279077" x14ac:dyDescent="0.25"/>
    <row r="279078" x14ac:dyDescent="0.25"/>
    <row r="279079" x14ac:dyDescent="0.25"/>
    <row r="279080" x14ac:dyDescent="0.25"/>
    <row r="279081" x14ac:dyDescent="0.25"/>
    <row r="279082" x14ac:dyDescent="0.25"/>
    <row r="279083" x14ac:dyDescent="0.25"/>
    <row r="279084" x14ac:dyDescent="0.25"/>
    <row r="279085" x14ac:dyDescent="0.25"/>
    <row r="279086" x14ac:dyDescent="0.25"/>
    <row r="279087" x14ac:dyDescent="0.25"/>
    <row r="279088" x14ac:dyDescent="0.25"/>
    <row r="279089" x14ac:dyDescent="0.25"/>
    <row r="279090" x14ac:dyDescent="0.25"/>
    <row r="279091" x14ac:dyDescent="0.25"/>
    <row r="279092" x14ac:dyDescent="0.25"/>
    <row r="279093" x14ac:dyDescent="0.25"/>
    <row r="279094" x14ac:dyDescent="0.25"/>
    <row r="279095" x14ac:dyDescent="0.25"/>
    <row r="279096" x14ac:dyDescent="0.25"/>
    <row r="279097" x14ac:dyDescent="0.25"/>
    <row r="279098" x14ac:dyDescent="0.25"/>
    <row r="279099" x14ac:dyDescent="0.25"/>
    <row r="279100" x14ac:dyDescent="0.25"/>
    <row r="279101" x14ac:dyDescent="0.25"/>
    <row r="279102" x14ac:dyDescent="0.25"/>
    <row r="279103" x14ac:dyDescent="0.25"/>
    <row r="279104" x14ac:dyDescent="0.25"/>
    <row r="279105" x14ac:dyDescent="0.25"/>
    <row r="279106" x14ac:dyDescent="0.25"/>
    <row r="279107" x14ac:dyDescent="0.25"/>
    <row r="279108" x14ac:dyDescent="0.25"/>
    <row r="279109" x14ac:dyDescent="0.25"/>
    <row r="279110" x14ac:dyDescent="0.25"/>
    <row r="279111" x14ac:dyDescent="0.25"/>
    <row r="279112" x14ac:dyDescent="0.25"/>
    <row r="279113" x14ac:dyDescent="0.25"/>
    <row r="279114" x14ac:dyDescent="0.25"/>
    <row r="279115" x14ac:dyDescent="0.25"/>
    <row r="279116" x14ac:dyDescent="0.25"/>
    <row r="279117" x14ac:dyDescent="0.25"/>
    <row r="279118" x14ac:dyDescent="0.25"/>
    <row r="279119" x14ac:dyDescent="0.25"/>
    <row r="279120" x14ac:dyDescent="0.25"/>
    <row r="279121" x14ac:dyDescent="0.25"/>
    <row r="279122" x14ac:dyDescent="0.25"/>
    <row r="279123" x14ac:dyDescent="0.25"/>
    <row r="279124" x14ac:dyDescent="0.25"/>
    <row r="279125" x14ac:dyDescent="0.25"/>
    <row r="279126" x14ac:dyDescent="0.25"/>
    <row r="279127" x14ac:dyDescent="0.25"/>
    <row r="279128" x14ac:dyDescent="0.25"/>
    <row r="279129" x14ac:dyDescent="0.25"/>
    <row r="279130" x14ac:dyDescent="0.25"/>
    <row r="279131" x14ac:dyDescent="0.25"/>
    <row r="279132" x14ac:dyDescent="0.25"/>
    <row r="279133" x14ac:dyDescent="0.25"/>
    <row r="279134" x14ac:dyDescent="0.25"/>
    <row r="279135" x14ac:dyDescent="0.25"/>
    <row r="279136" x14ac:dyDescent="0.25"/>
    <row r="279137" x14ac:dyDescent="0.25"/>
    <row r="279138" x14ac:dyDescent="0.25"/>
    <row r="279139" x14ac:dyDescent="0.25"/>
    <row r="279140" x14ac:dyDescent="0.25"/>
    <row r="279141" x14ac:dyDescent="0.25"/>
    <row r="279142" x14ac:dyDescent="0.25"/>
    <row r="279143" x14ac:dyDescent="0.25"/>
    <row r="279144" x14ac:dyDescent="0.25"/>
    <row r="279145" x14ac:dyDescent="0.25"/>
    <row r="279146" x14ac:dyDescent="0.25"/>
    <row r="279147" x14ac:dyDescent="0.25"/>
    <row r="279148" x14ac:dyDescent="0.25"/>
    <row r="279149" x14ac:dyDescent="0.25"/>
    <row r="279150" x14ac:dyDescent="0.25"/>
    <row r="279151" x14ac:dyDescent="0.25"/>
    <row r="279152" x14ac:dyDescent="0.25"/>
    <row r="279153" x14ac:dyDescent="0.25"/>
    <row r="279154" x14ac:dyDescent="0.25"/>
    <row r="279155" x14ac:dyDescent="0.25"/>
    <row r="279156" x14ac:dyDescent="0.25"/>
    <row r="279157" x14ac:dyDescent="0.25"/>
    <row r="279158" x14ac:dyDescent="0.25"/>
    <row r="279159" x14ac:dyDescent="0.25"/>
    <row r="279160" x14ac:dyDescent="0.25"/>
    <row r="279161" x14ac:dyDescent="0.25"/>
    <row r="279162" x14ac:dyDescent="0.25"/>
    <row r="279163" x14ac:dyDescent="0.25"/>
    <row r="279164" x14ac:dyDescent="0.25"/>
    <row r="279165" x14ac:dyDescent="0.25"/>
    <row r="279166" x14ac:dyDescent="0.25"/>
    <row r="279167" x14ac:dyDescent="0.25"/>
    <row r="279168" x14ac:dyDescent="0.25"/>
    <row r="279169" x14ac:dyDescent="0.25"/>
    <row r="279170" x14ac:dyDescent="0.25"/>
    <row r="279171" x14ac:dyDescent="0.25"/>
    <row r="279172" x14ac:dyDescent="0.25"/>
    <row r="279173" x14ac:dyDescent="0.25"/>
    <row r="279174" x14ac:dyDescent="0.25"/>
    <row r="279175" x14ac:dyDescent="0.25"/>
    <row r="279176" x14ac:dyDescent="0.25"/>
    <row r="279177" x14ac:dyDescent="0.25"/>
    <row r="279178" x14ac:dyDescent="0.25"/>
    <row r="279179" x14ac:dyDescent="0.25"/>
    <row r="279180" x14ac:dyDescent="0.25"/>
    <row r="279181" x14ac:dyDescent="0.25"/>
    <row r="279182" x14ac:dyDescent="0.25"/>
    <row r="279183" x14ac:dyDescent="0.25"/>
    <row r="279184" x14ac:dyDescent="0.25"/>
    <row r="279185" x14ac:dyDescent="0.25"/>
    <row r="279186" x14ac:dyDescent="0.25"/>
    <row r="279187" x14ac:dyDescent="0.25"/>
    <row r="279188" x14ac:dyDescent="0.25"/>
    <row r="279189" x14ac:dyDescent="0.25"/>
    <row r="279190" x14ac:dyDescent="0.25"/>
    <row r="279191" x14ac:dyDescent="0.25"/>
    <row r="279192" x14ac:dyDescent="0.25"/>
    <row r="279193" x14ac:dyDescent="0.25"/>
    <row r="279194" x14ac:dyDescent="0.25"/>
    <row r="279195" x14ac:dyDescent="0.25"/>
    <row r="279196" x14ac:dyDescent="0.25"/>
    <row r="279197" x14ac:dyDescent="0.25"/>
    <row r="279198" x14ac:dyDescent="0.25"/>
    <row r="279199" x14ac:dyDescent="0.25"/>
    <row r="279200" x14ac:dyDescent="0.25"/>
    <row r="279201" x14ac:dyDescent="0.25"/>
    <row r="279202" x14ac:dyDescent="0.25"/>
    <row r="279203" x14ac:dyDescent="0.25"/>
    <row r="279204" x14ac:dyDescent="0.25"/>
    <row r="279205" x14ac:dyDescent="0.25"/>
    <row r="279206" x14ac:dyDescent="0.25"/>
    <row r="279207" x14ac:dyDescent="0.25"/>
    <row r="279208" x14ac:dyDescent="0.25"/>
    <row r="279209" x14ac:dyDescent="0.25"/>
    <row r="279210" x14ac:dyDescent="0.25"/>
    <row r="279211" x14ac:dyDescent="0.25"/>
    <row r="279212" x14ac:dyDescent="0.25"/>
    <row r="279213" x14ac:dyDescent="0.25"/>
    <row r="279214" x14ac:dyDescent="0.25"/>
    <row r="279215" x14ac:dyDescent="0.25"/>
    <row r="279216" x14ac:dyDescent="0.25"/>
    <row r="279217" x14ac:dyDescent="0.25"/>
    <row r="279218" x14ac:dyDescent="0.25"/>
    <row r="279219" x14ac:dyDescent="0.25"/>
    <row r="279220" x14ac:dyDescent="0.25"/>
    <row r="279221" x14ac:dyDescent="0.25"/>
    <row r="279222" x14ac:dyDescent="0.25"/>
    <row r="279223" x14ac:dyDescent="0.25"/>
    <row r="279224" x14ac:dyDescent="0.25"/>
    <row r="279225" x14ac:dyDescent="0.25"/>
    <row r="279226" x14ac:dyDescent="0.25"/>
    <row r="279227" x14ac:dyDescent="0.25"/>
    <row r="279228" x14ac:dyDescent="0.25"/>
    <row r="279229" x14ac:dyDescent="0.25"/>
    <row r="279230" x14ac:dyDescent="0.25"/>
    <row r="279231" x14ac:dyDescent="0.25"/>
    <row r="279232" x14ac:dyDescent="0.25"/>
    <row r="279233" x14ac:dyDescent="0.25"/>
    <row r="279234" x14ac:dyDescent="0.25"/>
    <row r="279235" x14ac:dyDescent="0.25"/>
    <row r="279236" x14ac:dyDescent="0.25"/>
    <row r="279237" x14ac:dyDescent="0.25"/>
    <row r="279238" x14ac:dyDescent="0.25"/>
    <row r="279239" x14ac:dyDescent="0.25"/>
    <row r="279240" x14ac:dyDescent="0.25"/>
    <row r="279241" x14ac:dyDescent="0.25"/>
    <row r="279242" x14ac:dyDescent="0.25"/>
    <row r="279243" x14ac:dyDescent="0.25"/>
    <row r="279244" x14ac:dyDescent="0.25"/>
    <row r="279245" x14ac:dyDescent="0.25"/>
    <row r="279246" x14ac:dyDescent="0.25"/>
    <row r="279247" x14ac:dyDescent="0.25"/>
    <row r="279248" x14ac:dyDescent="0.25"/>
    <row r="279249" x14ac:dyDescent="0.25"/>
    <row r="279250" x14ac:dyDescent="0.25"/>
    <row r="279251" x14ac:dyDescent="0.25"/>
    <row r="279252" x14ac:dyDescent="0.25"/>
    <row r="279253" x14ac:dyDescent="0.25"/>
    <row r="279254" x14ac:dyDescent="0.25"/>
    <row r="279255" x14ac:dyDescent="0.25"/>
    <row r="279256" x14ac:dyDescent="0.25"/>
    <row r="279257" x14ac:dyDescent="0.25"/>
    <row r="279258" x14ac:dyDescent="0.25"/>
    <row r="279259" x14ac:dyDescent="0.25"/>
    <row r="279260" x14ac:dyDescent="0.25"/>
    <row r="279261" x14ac:dyDescent="0.25"/>
    <row r="279262" x14ac:dyDescent="0.25"/>
    <row r="279263" x14ac:dyDescent="0.25"/>
    <row r="279264" x14ac:dyDescent="0.25"/>
    <row r="279265" x14ac:dyDescent="0.25"/>
    <row r="279266" x14ac:dyDescent="0.25"/>
    <row r="279267" x14ac:dyDescent="0.25"/>
    <row r="279268" x14ac:dyDescent="0.25"/>
    <row r="279269" x14ac:dyDescent="0.25"/>
    <row r="279270" x14ac:dyDescent="0.25"/>
    <row r="279271" x14ac:dyDescent="0.25"/>
    <row r="279272" x14ac:dyDescent="0.25"/>
    <row r="279273" x14ac:dyDescent="0.25"/>
    <row r="279274" x14ac:dyDescent="0.25"/>
    <row r="279275" x14ac:dyDescent="0.25"/>
    <row r="279276" x14ac:dyDescent="0.25"/>
    <row r="279277" x14ac:dyDescent="0.25"/>
    <row r="279278" x14ac:dyDescent="0.25"/>
    <row r="279279" x14ac:dyDescent="0.25"/>
    <row r="279280" x14ac:dyDescent="0.25"/>
    <row r="279281" x14ac:dyDescent="0.25"/>
    <row r="279282" x14ac:dyDescent="0.25"/>
    <row r="279283" x14ac:dyDescent="0.25"/>
    <row r="279284" x14ac:dyDescent="0.25"/>
    <row r="279285" x14ac:dyDescent="0.25"/>
    <row r="279286" x14ac:dyDescent="0.25"/>
    <row r="279287" x14ac:dyDescent="0.25"/>
    <row r="279288" x14ac:dyDescent="0.25"/>
    <row r="279289" x14ac:dyDescent="0.25"/>
    <row r="279290" x14ac:dyDescent="0.25"/>
    <row r="279291" x14ac:dyDescent="0.25"/>
    <row r="279292" x14ac:dyDescent="0.25"/>
    <row r="279293" x14ac:dyDescent="0.25"/>
    <row r="279294" x14ac:dyDescent="0.25"/>
    <row r="279295" x14ac:dyDescent="0.25"/>
    <row r="279296" x14ac:dyDescent="0.25"/>
    <row r="279297" x14ac:dyDescent="0.25"/>
    <row r="279298" x14ac:dyDescent="0.25"/>
    <row r="279299" x14ac:dyDescent="0.25"/>
    <row r="279300" x14ac:dyDescent="0.25"/>
    <row r="279301" x14ac:dyDescent="0.25"/>
    <row r="279302" x14ac:dyDescent="0.25"/>
    <row r="279303" x14ac:dyDescent="0.25"/>
    <row r="279304" x14ac:dyDescent="0.25"/>
    <row r="279305" x14ac:dyDescent="0.25"/>
    <row r="279306" x14ac:dyDescent="0.25"/>
    <row r="279307" x14ac:dyDescent="0.25"/>
    <row r="279308" x14ac:dyDescent="0.25"/>
    <row r="279309" x14ac:dyDescent="0.25"/>
    <row r="279310" x14ac:dyDescent="0.25"/>
    <row r="279311" x14ac:dyDescent="0.25"/>
    <row r="279312" x14ac:dyDescent="0.25"/>
    <row r="279313" x14ac:dyDescent="0.25"/>
    <row r="279314" x14ac:dyDescent="0.25"/>
    <row r="279315" x14ac:dyDescent="0.25"/>
    <row r="279316" x14ac:dyDescent="0.25"/>
    <row r="279317" x14ac:dyDescent="0.25"/>
    <row r="279318" x14ac:dyDescent="0.25"/>
    <row r="279319" x14ac:dyDescent="0.25"/>
    <row r="279320" x14ac:dyDescent="0.25"/>
    <row r="279321" x14ac:dyDescent="0.25"/>
    <row r="279322" x14ac:dyDescent="0.25"/>
    <row r="279323" x14ac:dyDescent="0.25"/>
    <row r="279324" x14ac:dyDescent="0.25"/>
    <row r="279325" x14ac:dyDescent="0.25"/>
    <row r="279326" x14ac:dyDescent="0.25"/>
    <row r="279327" x14ac:dyDescent="0.25"/>
    <row r="279328" x14ac:dyDescent="0.25"/>
    <row r="279329" x14ac:dyDescent="0.25"/>
    <row r="279330" x14ac:dyDescent="0.25"/>
    <row r="279331" x14ac:dyDescent="0.25"/>
    <row r="279332" x14ac:dyDescent="0.25"/>
    <row r="279333" x14ac:dyDescent="0.25"/>
    <row r="279334" x14ac:dyDescent="0.25"/>
    <row r="279335" x14ac:dyDescent="0.25"/>
    <row r="279336" x14ac:dyDescent="0.25"/>
    <row r="279337" x14ac:dyDescent="0.25"/>
    <row r="279338" x14ac:dyDescent="0.25"/>
    <row r="279339" x14ac:dyDescent="0.25"/>
    <row r="279340" x14ac:dyDescent="0.25"/>
    <row r="279341" x14ac:dyDescent="0.25"/>
    <row r="279342" x14ac:dyDescent="0.25"/>
    <row r="279343" x14ac:dyDescent="0.25"/>
    <row r="279344" x14ac:dyDescent="0.25"/>
    <row r="279345" x14ac:dyDescent="0.25"/>
    <row r="279346" x14ac:dyDescent="0.25"/>
    <row r="279347" x14ac:dyDescent="0.25"/>
    <row r="279348" x14ac:dyDescent="0.25"/>
    <row r="279349" x14ac:dyDescent="0.25"/>
    <row r="279350" x14ac:dyDescent="0.25"/>
    <row r="279351" x14ac:dyDescent="0.25"/>
    <row r="279352" x14ac:dyDescent="0.25"/>
    <row r="279353" x14ac:dyDescent="0.25"/>
    <row r="279354" x14ac:dyDescent="0.25"/>
    <row r="279355" x14ac:dyDescent="0.25"/>
    <row r="279356" x14ac:dyDescent="0.25"/>
    <row r="279357" x14ac:dyDescent="0.25"/>
    <row r="279358" x14ac:dyDescent="0.25"/>
    <row r="279359" x14ac:dyDescent="0.25"/>
    <row r="279360" x14ac:dyDescent="0.25"/>
    <row r="279361" x14ac:dyDescent="0.25"/>
    <row r="279362" x14ac:dyDescent="0.25"/>
    <row r="279363" x14ac:dyDescent="0.25"/>
    <row r="279364" x14ac:dyDescent="0.25"/>
    <row r="279365" x14ac:dyDescent="0.25"/>
    <row r="279366" x14ac:dyDescent="0.25"/>
    <row r="279367" x14ac:dyDescent="0.25"/>
    <row r="279368" x14ac:dyDescent="0.25"/>
    <row r="279369" x14ac:dyDescent="0.25"/>
    <row r="279370" x14ac:dyDescent="0.25"/>
    <row r="279371" x14ac:dyDescent="0.25"/>
    <row r="279372" x14ac:dyDescent="0.25"/>
    <row r="279373" x14ac:dyDescent="0.25"/>
    <row r="279374" x14ac:dyDescent="0.25"/>
    <row r="279375" x14ac:dyDescent="0.25"/>
    <row r="279376" x14ac:dyDescent="0.25"/>
    <row r="279377" x14ac:dyDescent="0.25"/>
    <row r="279378" x14ac:dyDescent="0.25"/>
    <row r="279379" x14ac:dyDescent="0.25"/>
    <row r="279380" x14ac:dyDescent="0.25"/>
    <row r="279381" x14ac:dyDescent="0.25"/>
    <row r="279382" x14ac:dyDescent="0.25"/>
    <row r="279383" x14ac:dyDescent="0.25"/>
    <row r="279384" x14ac:dyDescent="0.25"/>
    <row r="279385" x14ac:dyDescent="0.25"/>
    <row r="279386" x14ac:dyDescent="0.25"/>
    <row r="279387" x14ac:dyDescent="0.25"/>
    <row r="279388" x14ac:dyDescent="0.25"/>
    <row r="279389" x14ac:dyDescent="0.25"/>
    <row r="279390" x14ac:dyDescent="0.25"/>
    <row r="279391" x14ac:dyDescent="0.25"/>
    <row r="279392" x14ac:dyDescent="0.25"/>
    <row r="279393" x14ac:dyDescent="0.25"/>
    <row r="279394" x14ac:dyDescent="0.25"/>
    <row r="279395" x14ac:dyDescent="0.25"/>
    <row r="279396" x14ac:dyDescent="0.25"/>
    <row r="279397" x14ac:dyDescent="0.25"/>
    <row r="279398" x14ac:dyDescent="0.25"/>
    <row r="279399" x14ac:dyDescent="0.25"/>
    <row r="279400" x14ac:dyDescent="0.25"/>
    <row r="279401" x14ac:dyDescent="0.25"/>
    <row r="279402" x14ac:dyDescent="0.25"/>
    <row r="279403" x14ac:dyDescent="0.25"/>
    <row r="279404" x14ac:dyDescent="0.25"/>
    <row r="279405" x14ac:dyDescent="0.25"/>
    <row r="279406" x14ac:dyDescent="0.25"/>
    <row r="279407" x14ac:dyDescent="0.25"/>
    <row r="279408" x14ac:dyDescent="0.25"/>
    <row r="279409" x14ac:dyDescent="0.25"/>
    <row r="279410" x14ac:dyDescent="0.25"/>
    <row r="279411" x14ac:dyDescent="0.25"/>
    <row r="279412" x14ac:dyDescent="0.25"/>
    <row r="279413" x14ac:dyDescent="0.25"/>
    <row r="279414" x14ac:dyDescent="0.25"/>
    <row r="279415" x14ac:dyDescent="0.25"/>
    <row r="279416" x14ac:dyDescent="0.25"/>
    <row r="279417" x14ac:dyDescent="0.25"/>
    <row r="279418" x14ac:dyDescent="0.25"/>
    <row r="279419" x14ac:dyDescent="0.25"/>
    <row r="279420" x14ac:dyDescent="0.25"/>
    <row r="279421" x14ac:dyDescent="0.25"/>
    <row r="279422" x14ac:dyDescent="0.25"/>
    <row r="279423" x14ac:dyDescent="0.25"/>
    <row r="279424" x14ac:dyDescent="0.25"/>
    <row r="279425" x14ac:dyDescent="0.25"/>
    <row r="279426" x14ac:dyDescent="0.25"/>
    <row r="279427" x14ac:dyDescent="0.25"/>
    <row r="279428" x14ac:dyDescent="0.25"/>
    <row r="279429" x14ac:dyDescent="0.25"/>
    <row r="279430" x14ac:dyDescent="0.25"/>
    <row r="279431" x14ac:dyDescent="0.25"/>
    <row r="279432" x14ac:dyDescent="0.25"/>
    <row r="279433" x14ac:dyDescent="0.25"/>
    <row r="279434" x14ac:dyDescent="0.25"/>
    <row r="279435" x14ac:dyDescent="0.25"/>
    <row r="279436" x14ac:dyDescent="0.25"/>
    <row r="279437" x14ac:dyDescent="0.25"/>
    <row r="279438" x14ac:dyDescent="0.25"/>
    <row r="279439" x14ac:dyDescent="0.25"/>
    <row r="279440" x14ac:dyDescent="0.25"/>
    <row r="279441" x14ac:dyDescent="0.25"/>
    <row r="279442" x14ac:dyDescent="0.25"/>
    <row r="279443" x14ac:dyDescent="0.25"/>
    <row r="279444" x14ac:dyDescent="0.25"/>
    <row r="279445" x14ac:dyDescent="0.25"/>
    <row r="279446" x14ac:dyDescent="0.25"/>
    <row r="279447" x14ac:dyDescent="0.25"/>
    <row r="279448" x14ac:dyDescent="0.25"/>
    <row r="279449" x14ac:dyDescent="0.25"/>
    <row r="279450" x14ac:dyDescent="0.25"/>
    <row r="279451" x14ac:dyDescent="0.25"/>
    <row r="279452" x14ac:dyDescent="0.25"/>
    <row r="279453" x14ac:dyDescent="0.25"/>
    <row r="279454" x14ac:dyDescent="0.25"/>
    <row r="279455" x14ac:dyDescent="0.25"/>
    <row r="279456" x14ac:dyDescent="0.25"/>
    <row r="279457" x14ac:dyDescent="0.25"/>
    <row r="279458" x14ac:dyDescent="0.25"/>
    <row r="279459" x14ac:dyDescent="0.25"/>
    <row r="279460" x14ac:dyDescent="0.25"/>
    <row r="279461" x14ac:dyDescent="0.25"/>
    <row r="279462" x14ac:dyDescent="0.25"/>
    <row r="279463" x14ac:dyDescent="0.25"/>
    <row r="279464" x14ac:dyDescent="0.25"/>
    <row r="279465" x14ac:dyDescent="0.25"/>
    <row r="279466" x14ac:dyDescent="0.25"/>
    <row r="279467" x14ac:dyDescent="0.25"/>
    <row r="279468" x14ac:dyDescent="0.25"/>
    <row r="279469" x14ac:dyDescent="0.25"/>
    <row r="279470" x14ac:dyDescent="0.25"/>
    <row r="279471" x14ac:dyDescent="0.25"/>
    <row r="279472" x14ac:dyDescent="0.25"/>
    <row r="279473" x14ac:dyDescent="0.25"/>
    <row r="279474" x14ac:dyDescent="0.25"/>
    <row r="279475" x14ac:dyDescent="0.25"/>
    <row r="279476" x14ac:dyDescent="0.25"/>
    <row r="279477" x14ac:dyDescent="0.25"/>
    <row r="279478" x14ac:dyDescent="0.25"/>
    <row r="279479" x14ac:dyDescent="0.25"/>
    <row r="279480" x14ac:dyDescent="0.25"/>
    <row r="279481" x14ac:dyDescent="0.25"/>
    <row r="279482" x14ac:dyDescent="0.25"/>
    <row r="279483" x14ac:dyDescent="0.25"/>
    <row r="279484" x14ac:dyDescent="0.25"/>
    <row r="279485" x14ac:dyDescent="0.25"/>
    <row r="279486" x14ac:dyDescent="0.25"/>
    <row r="279487" x14ac:dyDescent="0.25"/>
    <row r="279488" x14ac:dyDescent="0.25"/>
    <row r="279489" x14ac:dyDescent="0.25"/>
    <row r="279490" x14ac:dyDescent="0.25"/>
    <row r="279491" x14ac:dyDescent="0.25"/>
    <row r="279492" x14ac:dyDescent="0.25"/>
    <row r="279493" x14ac:dyDescent="0.25"/>
    <row r="279494" x14ac:dyDescent="0.25"/>
    <row r="279495" x14ac:dyDescent="0.25"/>
    <row r="279496" x14ac:dyDescent="0.25"/>
    <row r="279497" x14ac:dyDescent="0.25"/>
    <row r="279498" x14ac:dyDescent="0.25"/>
    <row r="279499" x14ac:dyDescent="0.25"/>
    <row r="279500" x14ac:dyDescent="0.25"/>
    <row r="279501" x14ac:dyDescent="0.25"/>
    <row r="279502" x14ac:dyDescent="0.25"/>
    <row r="279503" x14ac:dyDescent="0.25"/>
    <row r="279504" x14ac:dyDescent="0.25"/>
    <row r="279505" x14ac:dyDescent="0.25"/>
    <row r="279506" x14ac:dyDescent="0.25"/>
    <row r="279507" x14ac:dyDescent="0.25"/>
    <row r="279508" x14ac:dyDescent="0.25"/>
    <row r="279509" x14ac:dyDescent="0.25"/>
    <row r="279510" x14ac:dyDescent="0.25"/>
    <row r="279511" x14ac:dyDescent="0.25"/>
    <row r="279512" x14ac:dyDescent="0.25"/>
    <row r="279513" x14ac:dyDescent="0.25"/>
    <row r="279514" x14ac:dyDescent="0.25"/>
    <row r="279515" x14ac:dyDescent="0.25"/>
    <row r="279516" x14ac:dyDescent="0.25"/>
    <row r="279517" x14ac:dyDescent="0.25"/>
    <row r="279518" x14ac:dyDescent="0.25"/>
    <row r="279519" x14ac:dyDescent="0.25"/>
    <row r="279520" x14ac:dyDescent="0.25"/>
    <row r="279521" x14ac:dyDescent="0.25"/>
    <row r="279522" x14ac:dyDescent="0.25"/>
    <row r="279523" x14ac:dyDescent="0.25"/>
    <row r="279524" x14ac:dyDescent="0.25"/>
    <row r="279525" x14ac:dyDescent="0.25"/>
    <row r="279526" x14ac:dyDescent="0.25"/>
    <row r="279527" x14ac:dyDescent="0.25"/>
    <row r="279528" x14ac:dyDescent="0.25"/>
    <row r="279529" x14ac:dyDescent="0.25"/>
    <row r="279530" x14ac:dyDescent="0.25"/>
    <row r="279531" x14ac:dyDescent="0.25"/>
    <row r="279532" x14ac:dyDescent="0.25"/>
    <row r="279533" x14ac:dyDescent="0.25"/>
    <row r="279534" x14ac:dyDescent="0.25"/>
    <row r="279535" x14ac:dyDescent="0.25"/>
    <row r="279536" x14ac:dyDescent="0.25"/>
    <row r="279537" x14ac:dyDescent="0.25"/>
    <row r="279538" x14ac:dyDescent="0.25"/>
    <row r="279539" x14ac:dyDescent="0.25"/>
    <row r="279540" x14ac:dyDescent="0.25"/>
    <row r="279541" x14ac:dyDescent="0.25"/>
    <row r="279542" x14ac:dyDescent="0.25"/>
    <row r="279543" x14ac:dyDescent="0.25"/>
    <row r="279544" x14ac:dyDescent="0.25"/>
    <row r="279545" x14ac:dyDescent="0.25"/>
    <row r="279546" x14ac:dyDescent="0.25"/>
    <row r="279547" x14ac:dyDescent="0.25"/>
    <row r="279548" x14ac:dyDescent="0.25"/>
    <row r="279549" x14ac:dyDescent="0.25"/>
    <row r="279550" x14ac:dyDescent="0.25"/>
    <row r="279551" x14ac:dyDescent="0.25"/>
    <row r="279552" x14ac:dyDescent="0.25"/>
    <row r="279553" x14ac:dyDescent="0.25"/>
    <row r="279554" x14ac:dyDescent="0.25"/>
    <row r="279555" x14ac:dyDescent="0.25"/>
    <row r="279556" x14ac:dyDescent="0.25"/>
    <row r="279557" x14ac:dyDescent="0.25"/>
    <row r="279558" x14ac:dyDescent="0.25"/>
    <row r="279559" x14ac:dyDescent="0.25"/>
    <row r="279560" x14ac:dyDescent="0.25"/>
    <row r="279561" x14ac:dyDescent="0.25"/>
    <row r="279562" x14ac:dyDescent="0.25"/>
    <row r="279563" x14ac:dyDescent="0.25"/>
    <row r="279564" x14ac:dyDescent="0.25"/>
    <row r="279565" x14ac:dyDescent="0.25"/>
    <row r="279566" x14ac:dyDescent="0.25"/>
    <row r="279567" x14ac:dyDescent="0.25"/>
    <row r="279568" x14ac:dyDescent="0.25"/>
    <row r="279569" x14ac:dyDescent="0.25"/>
    <row r="279570" x14ac:dyDescent="0.25"/>
    <row r="279571" x14ac:dyDescent="0.25"/>
    <row r="279572" x14ac:dyDescent="0.25"/>
    <row r="279573" x14ac:dyDescent="0.25"/>
    <row r="279574" x14ac:dyDescent="0.25"/>
    <row r="279575" x14ac:dyDescent="0.25"/>
    <row r="279576" x14ac:dyDescent="0.25"/>
    <row r="279577" x14ac:dyDescent="0.25"/>
    <row r="279578" x14ac:dyDescent="0.25"/>
    <row r="279579" x14ac:dyDescent="0.25"/>
    <row r="279580" x14ac:dyDescent="0.25"/>
    <row r="279581" x14ac:dyDescent="0.25"/>
    <row r="279582" x14ac:dyDescent="0.25"/>
    <row r="279583" x14ac:dyDescent="0.25"/>
    <row r="279584" x14ac:dyDescent="0.25"/>
    <row r="279585" x14ac:dyDescent="0.25"/>
    <row r="279586" x14ac:dyDescent="0.25"/>
    <row r="279587" x14ac:dyDescent="0.25"/>
    <row r="279588" x14ac:dyDescent="0.25"/>
    <row r="279589" x14ac:dyDescent="0.25"/>
    <row r="279590" x14ac:dyDescent="0.25"/>
    <row r="279591" x14ac:dyDescent="0.25"/>
    <row r="279592" x14ac:dyDescent="0.25"/>
    <row r="279593" x14ac:dyDescent="0.25"/>
    <row r="279594" x14ac:dyDescent="0.25"/>
    <row r="279595" x14ac:dyDescent="0.25"/>
    <row r="279596" x14ac:dyDescent="0.25"/>
    <row r="279597" x14ac:dyDescent="0.25"/>
    <row r="279598" x14ac:dyDescent="0.25"/>
    <row r="279599" x14ac:dyDescent="0.25"/>
    <row r="279600" x14ac:dyDescent="0.25"/>
    <row r="279601" x14ac:dyDescent="0.25"/>
    <row r="279602" x14ac:dyDescent="0.25"/>
    <row r="279603" x14ac:dyDescent="0.25"/>
    <row r="279604" x14ac:dyDescent="0.25"/>
    <row r="279605" x14ac:dyDescent="0.25"/>
    <row r="279606" x14ac:dyDescent="0.25"/>
    <row r="279607" x14ac:dyDescent="0.25"/>
    <row r="279608" x14ac:dyDescent="0.25"/>
    <row r="279609" x14ac:dyDescent="0.25"/>
    <row r="279610" x14ac:dyDescent="0.25"/>
    <row r="279611" x14ac:dyDescent="0.25"/>
    <row r="279612" x14ac:dyDescent="0.25"/>
    <row r="279613" x14ac:dyDescent="0.25"/>
    <row r="279614" x14ac:dyDescent="0.25"/>
    <row r="279615" x14ac:dyDescent="0.25"/>
    <row r="279616" x14ac:dyDescent="0.25"/>
    <row r="279617" x14ac:dyDescent="0.25"/>
    <row r="279618" x14ac:dyDescent="0.25"/>
    <row r="279619" x14ac:dyDescent="0.25"/>
    <row r="279620" x14ac:dyDescent="0.25"/>
    <row r="279621" x14ac:dyDescent="0.25"/>
    <row r="279622" x14ac:dyDescent="0.25"/>
    <row r="279623" x14ac:dyDescent="0.25"/>
    <row r="279624" x14ac:dyDescent="0.25"/>
    <row r="279625" x14ac:dyDescent="0.25"/>
    <row r="279626" x14ac:dyDescent="0.25"/>
    <row r="279627" x14ac:dyDescent="0.25"/>
    <row r="279628" x14ac:dyDescent="0.25"/>
    <row r="279629" x14ac:dyDescent="0.25"/>
    <row r="279630" x14ac:dyDescent="0.25"/>
    <row r="279631" x14ac:dyDescent="0.25"/>
    <row r="279632" x14ac:dyDescent="0.25"/>
    <row r="279633" x14ac:dyDescent="0.25"/>
    <row r="279634" x14ac:dyDescent="0.25"/>
    <row r="279635" x14ac:dyDescent="0.25"/>
    <row r="279636" x14ac:dyDescent="0.25"/>
    <row r="279637" x14ac:dyDescent="0.25"/>
    <row r="279638" x14ac:dyDescent="0.25"/>
    <row r="279639" x14ac:dyDescent="0.25"/>
    <row r="279640" x14ac:dyDescent="0.25"/>
    <row r="279641" x14ac:dyDescent="0.25"/>
    <row r="279642" x14ac:dyDescent="0.25"/>
    <row r="279643" x14ac:dyDescent="0.25"/>
    <row r="279644" x14ac:dyDescent="0.25"/>
    <row r="279645" x14ac:dyDescent="0.25"/>
    <row r="279646" x14ac:dyDescent="0.25"/>
    <row r="279647" x14ac:dyDescent="0.25"/>
    <row r="279648" x14ac:dyDescent="0.25"/>
    <row r="279649" x14ac:dyDescent="0.25"/>
    <row r="279650" x14ac:dyDescent="0.25"/>
    <row r="279651" x14ac:dyDescent="0.25"/>
    <row r="279652" x14ac:dyDescent="0.25"/>
    <row r="279653" x14ac:dyDescent="0.25"/>
    <row r="279654" x14ac:dyDescent="0.25"/>
    <row r="279655" x14ac:dyDescent="0.25"/>
    <row r="279656" x14ac:dyDescent="0.25"/>
    <row r="279657" x14ac:dyDescent="0.25"/>
    <row r="279658" x14ac:dyDescent="0.25"/>
    <row r="279659" x14ac:dyDescent="0.25"/>
    <row r="279660" x14ac:dyDescent="0.25"/>
    <row r="279661" x14ac:dyDescent="0.25"/>
    <row r="279662" x14ac:dyDescent="0.25"/>
    <row r="279663" x14ac:dyDescent="0.25"/>
    <row r="279664" x14ac:dyDescent="0.25"/>
    <row r="279665" x14ac:dyDescent="0.25"/>
    <row r="279666" x14ac:dyDescent="0.25"/>
    <row r="279667" x14ac:dyDescent="0.25"/>
    <row r="279668" x14ac:dyDescent="0.25"/>
    <row r="279669" x14ac:dyDescent="0.25"/>
    <row r="279670" x14ac:dyDescent="0.25"/>
    <row r="279671" x14ac:dyDescent="0.25"/>
    <row r="279672" x14ac:dyDescent="0.25"/>
    <row r="279673" x14ac:dyDescent="0.25"/>
    <row r="279674" x14ac:dyDescent="0.25"/>
    <row r="279675" x14ac:dyDescent="0.25"/>
    <row r="279676" x14ac:dyDescent="0.25"/>
    <row r="279677" x14ac:dyDescent="0.25"/>
    <row r="279678" x14ac:dyDescent="0.25"/>
    <row r="279679" x14ac:dyDescent="0.25"/>
    <row r="279680" x14ac:dyDescent="0.25"/>
    <row r="279681" x14ac:dyDescent="0.25"/>
    <row r="279682" x14ac:dyDescent="0.25"/>
    <row r="279683" x14ac:dyDescent="0.25"/>
    <row r="279684" x14ac:dyDescent="0.25"/>
    <row r="279685" x14ac:dyDescent="0.25"/>
    <row r="279686" x14ac:dyDescent="0.25"/>
    <row r="279687" x14ac:dyDescent="0.25"/>
    <row r="279688" x14ac:dyDescent="0.25"/>
    <row r="279689" x14ac:dyDescent="0.25"/>
    <row r="279690" x14ac:dyDescent="0.25"/>
    <row r="279691" x14ac:dyDescent="0.25"/>
    <row r="279692" x14ac:dyDescent="0.25"/>
    <row r="279693" x14ac:dyDescent="0.25"/>
    <row r="279694" x14ac:dyDescent="0.25"/>
    <row r="279695" x14ac:dyDescent="0.25"/>
    <row r="279696" x14ac:dyDescent="0.25"/>
    <row r="279697" x14ac:dyDescent="0.25"/>
    <row r="279698" x14ac:dyDescent="0.25"/>
    <row r="279699" x14ac:dyDescent="0.25"/>
    <row r="279700" x14ac:dyDescent="0.25"/>
    <row r="279701" x14ac:dyDescent="0.25"/>
    <row r="279702" x14ac:dyDescent="0.25"/>
    <row r="279703" x14ac:dyDescent="0.25"/>
    <row r="279704" x14ac:dyDescent="0.25"/>
    <row r="279705" x14ac:dyDescent="0.25"/>
    <row r="279706" x14ac:dyDescent="0.25"/>
    <row r="279707" x14ac:dyDescent="0.25"/>
    <row r="279708" x14ac:dyDescent="0.25"/>
    <row r="279709" x14ac:dyDescent="0.25"/>
    <row r="279710" x14ac:dyDescent="0.25"/>
    <row r="279711" x14ac:dyDescent="0.25"/>
    <row r="279712" x14ac:dyDescent="0.25"/>
    <row r="279713" x14ac:dyDescent="0.25"/>
    <row r="279714" x14ac:dyDescent="0.25"/>
    <row r="279715" x14ac:dyDescent="0.25"/>
    <row r="279716" x14ac:dyDescent="0.25"/>
    <row r="279717" x14ac:dyDescent="0.25"/>
    <row r="279718" x14ac:dyDescent="0.25"/>
    <row r="279719" x14ac:dyDescent="0.25"/>
    <row r="279720" x14ac:dyDescent="0.25"/>
    <row r="279721" x14ac:dyDescent="0.25"/>
    <row r="279722" x14ac:dyDescent="0.25"/>
    <row r="279723" x14ac:dyDescent="0.25"/>
    <row r="279724" x14ac:dyDescent="0.25"/>
    <row r="279725" x14ac:dyDescent="0.25"/>
    <row r="279726" x14ac:dyDescent="0.25"/>
    <row r="279727" x14ac:dyDescent="0.25"/>
    <row r="279728" x14ac:dyDescent="0.25"/>
    <row r="279729" x14ac:dyDescent="0.25"/>
    <row r="279730" x14ac:dyDescent="0.25"/>
    <row r="279731" x14ac:dyDescent="0.25"/>
    <row r="279732" x14ac:dyDescent="0.25"/>
    <row r="279733" x14ac:dyDescent="0.25"/>
    <row r="279734" x14ac:dyDescent="0.25"/>
    <row r="279735" x14ac:dyDescent="0.25"/>
    <row r="279736" x14ac:dyDescent="0.25"/>
    <row r="279737" x14ac:dyDescent="0.25"/>
    <row r="279738" x14ac:dyDescent="0.25"/>
    <row r="279739" x14ac:dyDescent="0.25"/>
    <row r="279740" x14ac:dyDescent="0.25"/>
    <row r="279741" x14ac:dyDescent="0.25"/>
    <row r="279742" x14ac:dyDescent="0.25"/>
    <row r="279743" x14ac:dyDescent="0.25"/>
    <row r="279744" x14ac:dyDescent="0.25"/>
    <row r="279745" x14ac:dyDescent="0.25"/>
    <row r="279746" x14ac:dyDescent="0.25"/>
    <row r="279747" x14ac:dyDescent="0.25"/>
    <row r="279748" x14ac:dyDescent="0.25"/>
    <row r="279749" x14ac:dyDescent="0.25"/>
    <row r="279750" x14ac:dyDescent="0.25"/>
    <row r="279751" x14ac:dyDescent="0.25"/>
    <row r="279752" x14ac:dyDescent="0.25"/>
    <row r="279753" x14ac:dyDescent="0.25"/>
    <row r="279754" x14ac:dyDescent="0.25"/>
    <row r="279755" x14ac:dyDescent="0.25"/>
    <row r="279756" x14ac:dyDescent="0.25"/>
    <row r="279757" x14ac:dyDescent="0.25"/>
    <row r="279758" x14ac:dyDescent="0.25"/>
    <row r="279759" x14ac:dyDescent="0.25"/>
    <row r="279760" x14ac:dyDescent="0.25"/>
    <row r="279761" x14ac:dyDescent="0.25"/>
    <row r="279762" x14ac:dyDescent="0.25"/>
    <row r="279763" x14ac:dyDescent="0.25"/>
    <row r="279764" x14ac:dyDescent="0.25"/>
    <row r="279765" x14ac:dyDescent="0.25"/>
    <row r="279766" x14ac:dyDescent="0.25"/>
    <row r="279767" x14ac:dyDescent="0.25"/>
    <row r="279768" x14ac:dyDescent="0.25"/>
    <row r="279769" x14ac:dyDescent="0.25"/>
    <row r="279770" x14ac:dyDescent="0.25"/>
    <row r="279771" x14ac:dyDescent="0.25"/>
    <row r="279772" x14ac:dyDescent="0.25"/>
    <row r="279773" x14ac:dyDescent="0.25"/>
    <row r="279774" x14ac:dyDescent="0.25"/>
    <row r="279775" x14ac:dyDescent="0.25"/>
    <row r="279776" x14ac:dyDescent="0.25"/>
    <row r="279777" x14ac:dyDescent="0.25"/>
    <row r="279778" x14ac:dyDescent="0.25"/>
    <row r="279779" x14ac:dyDescent="0.25"/>
    <row r="279780" x14ac:dyDescent="0.25"/>
    <row r="279781" x14ac:dyDescent="0.25"/>
    <row r="279782" x14ac:dyDescent="0.25"/>
    <row r="279783" x14ac:dyDescent="0.25"/>
    <row r="279784" x14ac:dyDescent="0.25"/>
    <row r="279785" x14ac:dyDescent="0.25"/>
    <row r="279786" x14ac:dyDescent="0.25"/>
    <row r="279787" x14ac:dyDescent="0.25"/>
    <row r="279788" x14ac:dyDescent="0.25"/>
    <row r="279789" x14ac:dyDescent="0.25"/>
    <row r="279790" x14ac:dyDescent="0.25"/>
    <row r="279791" x14ac:dyDescent="0.25"/>
    <row r="279792" x14ac:dyDescent="0.25"/>
    <row r="279793" x14ac:dyDescent="0.25"/>
    <row r="279794" x14ac:dyDescent="0.25"/>
    <row r="279795" x14ac:dyDescent="0.25"/>
    <row r="279796" x14ac:dyDescent="0.25"/>
    <row r="279797" x14ac:dyDescent="0.25"/>
    <row r="279798" x14ac:dyDescent="0.25"/>
    <row r="279799" x14ac:dyDescent="0.25"/>
    <row r="279800" x14ac:dyDescent="0.25"/>
    <row r="279801" x14ac:dyDescent="0.25"/>
    <row r="279802" x14ac:dyDescent="0.25"/>
    <row r="279803" x14ac:dyDescent="0.25"/>
    <row r="279804" x14ac:dyDescent="0.25"/>
    <row r="279805" x14ac:dyDescent="0.25"/>
    <row r="279806" x14ac:dyDescent="0.25"/>
    <row r="279807" x14ac:dyDescent="0.25"/>
    <row r="279808" x14ac:dyDescent="0.25"/>
    <row r="279809" x14ac:dyDescent="0.25"/>
    <row r="279810" x14ac:dyDescent="0.25"/>
    <row r="279811" x14ac:dyDescent="0.25"/>
    <row r="279812" x14ac:dyDescent="0.25"/>
    <row r="279813" x14ac:dyDescent="0.25"/>
    <row r="279814" x14ac:dyDescent="0.25"/>
    <row r="279815" x14ac:dyDescent="0.25"/>
    <row r="279816" x14ac:dyDescent="0.25"/>
    <row r="279817" x14ac:dyDescent="0.25"/>
    <row r="279818" x14ac:dyDescent="0.25"/>
    <row r="279819" x14ac:dyDescent="0.25"/>
    <row r="279820" x14ac:dyDescent="0.25"/>
    <row r="279821" x14ac:dyDescent="0.25"/>
    <row r="279822" x14ac:dyDescent="0.25"/>
    <row r="279823" x14ac:dyDescent="0.25"/>
    <row r="279824" x14ac:dyDescent="0.25"/>
    <row r="279825" x14ac:dyDescent="0.25"/>
    <row r="279826" x14ac:dyDescent="0.25"/>
    <row r="279827" x14ac:dyDescent="0.25"/>
    <row r="279828" x14ac:dyDescent="0.25"/>
    <row r="279829" x14ac:dyDescent="0.25"/>
    <row r="279830" x14ac:dyDescent="0.25"/>
    <row r="279831" x14ac:dyDescent="0.25"/>
    <row r="279832" x14ac:dyDescent="0.25"/>
    <row r="279833" x14ac:dyDescent="0.25"/>
    <row r="279834" x14ac:dyDescent="0.25"/>
    <row r="279835" x14ac:dyDescent="0.25"/>
    <row r="279836" x14ac:dyDescent="0.25"/>
    <row r="279837" x14ac:dyDescent="0.25"/>
    <row r="279838" x14ac:dyDescent="0.25"/>
    <row r="279839" x14ac:dyDescent="0.25"/>
    <row r="279840" x14ac:dyDescent="0.25"/>
    <row r="279841" x14ac:dyDescent="0.25"/>
    <row r="279842" x14ac:dyDescent="0.25"/>
    <row r="279843" x14ac:dyDescent="0.25"/>
    <row r="279844" x14ac:dyDescent="0.25"/>
    <row r="279845" x14ac:dyDescent="0.25"/>
    <row r="279846" x14ac:dyDescent="0.25"/>
    <row r="279847" x14ac:dyDescent="0.25"/>
    <row r="279848" x14ac:dyDescent="0.25"/>
    <row r="279849" x14ac:dyDescent="0.25"/>
    <row r="279850" x14ac:dyDescent="0.25"/>
    <row r="279851" x14ac:dyDescent="0.25"/>
    <row r="279852" x14ac:dyDescent="0.25"/>
    <row r="279853" x14ac:dyDescent="0.25"/>
    <row r="279854" x14ac:dyDescent="0.25"/>
    <row r="279855" x14ac:dyDescent="0.25"/>
    <row r="279856" x14ac:dyDescent="0.25"/>
    <row r="279857" x14ac:dyDescent="0.25"/>
    <row r="279858" x14ac:dyDescent="0.25"/>
    <row r="279859" x14ac:dyDescent="0.25"/>
    <row r="279860" x14ac:dyDescent="0.25"/>
    <row r="279861" x14ac:dyDescent="0.25"/>
    <row r="279862" x14ac:dyDescent="0.25"/>
    <row r="279863" x14ac:dyDescent="0.25"/>
    <row r="279864" x14ac:dyDescent="0.25"/>
    <row r="279865" x14ac:dyDescent="0.25"/>
    <row r="279866" x14ac:dyDescent="0.25"/>
    <row r="279867" x14ac:dyDescent="0.25"/>
    <row r="279868" x14ac:dyDescent="0.25"/>
    <row r="279869" x14ac:dyDescent="0.25"/>
    <row r="279870" x14ac:dyDescent="0.25"/>
    <row r="279871" x14ac:dyDescent="0.25"/>
    <row r="279872" x14ac:dyDescent="0.25"/>
    <row r="279873" x14ac:dyDescent="0.25"/>
    <row r="279874" x14ac:dyDescent="0.25"/>
    <row r="279875" x14ac:dyDescent="0.25"/>
    <row r="279876" x14ac:dyDescent="0.25"/>
    <row r="279877" x14ac:dyDescent="0.25"/>
    <row r="279878" x14ac:dyDescent="0.25"/>
    <row r="279879" x14ac:dyDescent="0.25"/>
    <row r="279880" x14ac:dyDescent="0.25"/>
    <row r="279881" x14ac:dyDescent="0.25"/>
    <row r="279882" x14ac:dyDescent="0.25"/>
    <row r="279883" x14ac:dyDescent="0.25"/>
    <row r="279884" x14ac:dyDescent="0.25"/>
    <row r="279885" x14ac:dyDescent="0.25"/>
    <row r="279886" x14ac:dyDescent="0.25"/>
    <row r="279887" x14ac:dyDescent="0.25"/>
    <row r="279888" x14ac:dyDescent="0.25"/>
    <row r="279889" x14ac:dyDescent="0.25"/>
    <row r="279890" x14ac:dyDescent="0.25"/>
    <row r="279891" x14ac:dyDescent="0.25"/>
    <row r="279892" x14ac:dyDescent="0.25"/>
    <row r="279893" x14ac:dyDescent="0.25"/>
    <row r="279894" x14ac:dyDescent="0.25"/>
    <row r="279895" x14ac:dyDescent="0.25"/>
    <row r="279896" x14ac:dyDescent="0.25"/>
    <row r="279897" x14ac:dyDescent="0.25"/>
    <row r="279898" x14ac:dyDescent="0.25"/>
    <row r="279899" x14ac:dyDescent="0.25"/>
    <row r="279900" x14ac:dyDescent="0.25"/>
    <row r="279901" x14ac:dyDescent="0.25"/>
    <row r="279902" x14ac:dyDescent="0.25"/>
    <row r="279903" x14ac:dyDescent="0.25"/>
    <row r="279904" x14ac:dyDescent="0.25"/>
    <row r="279905" x14ac:dyDescent="0.25"/>
    <row r="279906" x14ac:dyDescent="0.25"/>
    <row r="279907" x14ac:dyDescent="0.25"/>
    <row r="279908" x14ac:dyDescent="0.25"/>
    <row r="279909" x14ac:dyDescent="0.25"/>
    <row r="279910" x14ac:dyDescent="0.25"/>
    <row r="279911" x14ac:dyDescent="0.25"/>
    <row r="279912" x14ac:dyDescent="0.25"/>
    <row r="279913" x14ac:dyDescent="0.25"/>
    <row r="279914" x14ac:dyDescent="0.25"/>
    <row r="279915" x14ac:dyDescent="0.25"/>
    <row r="279916" x14ac:dyDescent="0.25"/>
    <row r="279917" x14ac:dyDescent="0.25"/>
    <row r="279918" x14ac:dyDescent="0.25"/>
    <row r="279919" x14ac:dyDescent="0.25"/>
    <row r="279920" x14ac:dyDescent="0.25"/>
    <row r="279921" x14ac:dyDescent="0.25"/>
    <row r="279922" x14ac:dyDescent="0.25"/>
    <row r="279923" x14ac:dyDescent="0.25"/>
    <row r="279924" x14ac:dyDescent="0.25"/>
    <row r="279925" x14ac:dyDescent="0.25"/>
    <row r="279926" x14ac:dyDescent="0.25"/>
    <row r="279927" x14ac:dyDescent="0.25"/>
    <row r="279928" x14ac:dyDescent="0.25"/>
    <row r="279929" x14ac:dyDescent="0.25"/>
    <row r="279930" x14ac:dyDescent="0.25"/>
    <row r="279931" x14ac:dyDescent="0.25"/>
    <row r="279932" x14ac:dyDescent="0.25"/>
    <row r="279933" x14ac:dyDescent="0.25"/>
    <row r="279934" x14ac:dyDescent="0.25"/>
    <row r="279935" x14ac:dyDescent="0.25"/>
    <row r="279936" x14ac:dyDescent="0.25"/>
    <row r="279937" x14ac:dyDescent="0.25"/>
    <row r="279938" x14ac:dyDescent="0.25"/>
    <row r="279939" x14ac:dyDescent="0.25"/>
    <row r="279940" x14ac:dyDescent="0.25"/>
    <row r="279941" x14ac:dyDescent="0.25"/>
    <row r="279942" x14ac:dyDescent="0.25"/>
    <row r="279943" x14ac:dyDescent="0.25"/>
    <row r="279944" x14ac:dyDescent="0.25"/>
    <row r="279945" x14ac:dyDescent="0.25"/>
    <row r="279946" x14ac:dyDescent="0.25"/>
    <row r="279947" x14ac:dyDescent="0.25"/>
    <row r="279948" x14ac:dyDescent="0.25"/>
    <row r="279949" x14ac:dyDescent="0.25"/>
    <row r="279950" x14ac:dyDescent="0.25"/>
    <row r="279951" x14ac:dyDescent="0.25"/>
    <row r="279952" x14ac:dyDescent="0.25"/>
    <row r="279953" x14ac:dyDescent="0.25"/>
    <row r="279954" x14ac:dyDescent="0.25"/>
    <row r="279955" x14ac:dyDescent="0.25"/>
    <row r="279956" x14ac:dyDescent="0.25"/>
    <row r="279957" x14ac:dyDescent="0.25"/>
    <row r="279958" x14ac:dyDescent="0.25"/>
    <row r="279959" x14ac:dyDescent="0.25"/>
    <row r="279960" x14ac:dyDescent="0.25"/>
    <row r="279961" x14ac:dyDescent="0.25"/>
    <row r="279962" x14ac:dyDescent="0.25"/>
    <row r="279963" x14ac:dyDescent="0.25"/>
    <row r="279964" x14ac:dyDescent="0.25"/>
    <row r="279965" x14ac:dyDescent="0.25"/>
    <row r="279966" x14ac:dyDescent="0.25"/>
    <row r="279967" x14ac:dyDescent="0.25"/>
    <row r="279968" x14ac:dyDescent="0.25"/>
    <row r="279969" x14ac:dyDescent="0.25"/>
    <row r="279970" x14ac:dyDescent="0.25"/>
    <row r="279971" x14ac:dyDescent="0.25"/>
    <row r="279972" x14ac:dyDescent="0.25"/>
    <row r="279973" x14ac:dyDescent="0.25"/>
    <row r="279974" x14ac:dyDescent="0.25"/>
    <row r="279975" x14ac:dyDescent="0.25"/>
    <row r="279976" x14ac:dyDescent="0.25"/>
    <row r="279977" x14ac:dyDescent="0.25"/>
    <row r="279978" x14ac:dyDescent="0.25"/>
    <row r="279979" x14ac:dyDescent="0.25"/>
    <row r="279980" x14ac:dyDescent="0.25"/>
    <row r="279981" x14ac:dyDescent="0.25"/>
    <row r="279982" x14ac:dyDescent="0.25"/>
    <row r="279983" x14ac:dyDescent="0.25"/>
    <row r="279984" x14ac:dyDescent="0.25"/>
    <row r="279985" x14ac:dyDescent="0.25"/>
    <row r="279986" x14ac:dyDescent="0.25"/>
    <row r="279987" x14ac:dyDescent="0.25"/>
    <row r="279988" x14ac:dyDescent="0.25"/>
    <row r="279989" x14ac:dyDescent="0.25"/>
    <row r="279990" x14ac:dyDescent="0.25"/>
    <row r="279991" x14ac:dyDescent="0.25"/>
    <row r="279992" x14ac:dyDescent="0.25"/>
    <row r="279993" x14ac:dyDescent="0.25"/>
    <row r="279994" x14ac:dyDescent="0.25"/>
    <row r="279995" x14ac:dyDescent="0.25"/>
    <row r="279996" x14ac:dyDescent="0.25"/>
    <row r="279997" x14ac:dyDescent="0.25"/>
    <row r="279998" x14ac:dyDescent="0.25"/>
    <row r="279999" x14ac:dyDescent="0.25"/>
    <row r="280000" x14ac:dyDescent="0.25"/>
    <row r="280001" x14ac:dyDescent="0.25"/>
    <row r="280002" x14ac:dyDescent="0.25"/>
    <row r="280003" x14ac:dyDescent="0.25"/>
    <row r="280004" x14ac:dyDescent="0.25"/>
    <row r="280005" x14ac:dyDescent="0.25"/>
    <row r="280006" x14ac:dyDescent="0.25"/>
    <row r="280007" x14ac:dyDescent="0.25"/>
    <row r="280008" x14ac:dyDescent="0.25"/>
    <row r="280009" x14ac:dyDescent="0.25"/>
    <row r="280010" x14ac:dyDescent="0.25"/>
    <row r="280011" x14ac:dyDescent="0.25"/>
    <row r="280012" x14ac:dyDescent="0.25"/>
    <row r="280013" x14ac:dyDescent="0.25"/>
    <row r="280014" x14ac:dyDescent="0.25"/>
    <row r="280015" x14ac:dyDescent="0.25"/>
    <row r="280016" x14ac:dyDescent="0.25"/>
    <row r="280017" x14ac:dyDescent="0.25"/>
    <row r="280018" x14ac:dyDescent="0.25"/>
    <row r="280019" x14ac:dyDescent="0.25"/>
    <row r="280020" x14ac:dyDescent="0.25"/>
    <row r="280021" x14ac:dyDescent="0.25"/>
    <row r="280022" x14ac:dyDescent="0.25"/>
    <row r="280023" x14ac:dyDescent="0.25"/>
    <row r="280024" x14ac:dyDescent="0.25"/>
    <row r="280025" x14ac:dyDescent="0.25"/>
    <row r="280026" x14ac:dyDescent="0.25"/>
    <row r="280027" x14ac:dyDescent="0.25"/>
    <row r="280028" x14ac:dyDescent="0.25"/>
    <row r="280029" x14ac:dyDescent="0.25"/>
    <row r="280030" x14ac:dyDescent="0.25"/>
    <row r="280031" x14ac:dyDescent="0.25"/>
    <row r="280032" x14ac:dyDescent="0.25"/>
    <row r="280033" x14ac:dyDescent="0.25"/>
    <row r="280034" x14ac:dyDescent="0.25"/>
    <row r="280035" x14ac:dyDescent="0.25"/>
    <row r="280036" x14ac:dyDescent="0.25"/>
    <row r="280037" x14ac:dyDescent="0.25"/>
    <row r="280038" x14ac:dyDescent="0.25"/>
    <row r="280039" x14ac:dyDescent="0.25"/>
    <row r="280040" x14ac:dyDescent="0.25"/>
    <row r="280041" x14ac:dyDescent="0.25"/>
    <row r="280042" x14ac:dyDescent="0.25"/>
    <row r="280043" x14ac:dyDescent="0.25"/>
    <row r="280044" x14ac:dyDescent="0.25"/>
    <row r="280045" x14ac:dyDescent="0.25"/>
    <row r="280046" x14ac:dyDescent="0.25"/>
    <row r="280047" x14ac:dyDescent="0.25"/>
    <row r="280048" x14ac:dyDescent="0.25"/>
    <row r="280049" x14ac:dyDescent="0.25"/>
    <row r="280050" x14ac:dyDescent="0.25"/>
    <row r="280051" x14ac:dyDescent="0.25"/>
    <row r="280052" x14ac:dyDescent="0.25"/>
    <row r="280053" x14ac:dyDescent="0.25"/>
    <row r="280054" x14ac:dyDescent="0.25"/>
    <row r="280055" x14ac:dyDescent="0.25"/>
    <row r="280056" x14ac:dyDescent="0.25"/>
    <row r="280057" x14ac:dyDescent="0.25"/>
    <row r="280058" x14ac:dyDescent="0.25"/>
    <row r="280059" x14ac:dyDescent="0.25"/>
    <row r="280060" x14ac:dyDescent="0.25"/>
    <row r="280061" x14ac:dyDescent="0.25"/>
    <row r="280062" x14ac:dyDescent="0.25"/>
    <row r="280063" x14ac:dyDescent="0.25"/>
    <row r="280064" x14ac:dyDescent="0.25"/>
    <row r="280065" x14ac:dyDescent="0.25"/>
    <row r="280066" x14ac:dyDescent="0.25"/>
    <row r="280067" x14ac:dyDescent="0.25"/>
    <row r="280068" x14ac:dyDescent="0.25"/>
    <row r="280069" x14ac:dyDescent="0.25"/>
    <row r="280070" x14ac:dyDescent="0.25"/>
    <row r="280071" x14ac:dyDescent="0.25"/>
    <row r="280072" x14ac:dyDescent="0.25"/>
    <row r="280073" x14ac:dyDescent="0.25"/>
    <row r="280074" x14ac:dyDescent="0.25"/>
    <row r="280075" x14ac:dyDescent="0.25"/>
    <row r="280076" x14ac:dyDescent="0.25"/>
    <row r="280077" x14ac:dyDescent="0.25"/>
    <row r="280078" x14ac:dyDescent="0.25"/>
    <row r="280079" x14ac:dyDescent="0.25"/>
    <row r="280080" x14ac:dyDescent="0.25"/>
    <row r="280081" x14ac:dyDescent="0.25"/>
    <row r="280082" x14ac:dyDescent="0.25"/>
    <row r="280083" x14ac:dyDescent="0.25"/>
    <row r="280084" x14ac:dyDescent="0.25"/>
    <row r="280085" x14ac:dyDescent="0.25"/>
    <row r="280086" x14ac:dyDescent="0.25"/>
    <row r="280087" x14ac:dyDescent="0.25"/>
    <row r="280088" x14ac:dyDescent="0.25"/>
    <row r="280089" x14ac:dyDescent="0.25"/>
    <row r="280090" x14ac:dyDescent="0.25"/>
    <row r="280091" x14ac:dyDescent="0.25"/>
    <row r="280092" x14ac:dyDescent="0.25"/>
    <row r="280093" x14ac:dyDescent="0.25"/>
    <row r="280094" x14ac:dyDescent="0.25"/>
    <row r="280095" x14ac:dyDescent="0.25"/>
    <row r="280096" x14ac:dyDescent="0.25"/>
    <row r="280097" x14ac:dyDescent="0.25"/>
    <row r="280098" x14ac:dyDescent="0.25"/>
    <row r="280099" x14ac:dyDescent="0.25"/>
    <row r="280100" x14ac:dyDescent="0.25"/>
    <row r="280101" x14ac:dyDescent="0.25"/>
    <row r="280102" x14ac:dyDescent="0.25"/>
    <row r="280103" x14ac:dyDescent="0.25"/>
    <row r="280104" x14ac:dyDescent="0.25"/>
    <row r="280105" x14ac:dyDescent="0.25"/>
    <row r="280106" x14ac:dyDescent="0.25"/>
    <row r="280107" x14ac:dyDescent="0.25"/>
    <row r="280108" x14ac:dyDescent="0.25"/>
    <row r="280109" x14ac:dyDescent="0.25"/>
    <row r="280110" x14ac:dyDescent="0.25"/>
    <row r="280111" x14ac:dyDescent="0.25"/>
    <row r="280112" x14ac:dyDescent="0.25"/>
    <row r="280113" x14ac:dyDescent="0.25"/>
    <row r="280114" x14ac:dyDescent="0.25"/>
    <row r="280115" x14ac:dyDescent="0.25"/>
    <row r="280116" x14ac:dyDescent="0.25"/>
    <row r="280117" x14ac:dyDescent="0.25"/>
    <row r="280118" x14ac:dyDescent="0.25"/>
    <row r="280119" x14ac:dyDescent="0.25"/>
    <row r="280120" x14ac:dyDescent="0.25"/>
    <row r="280121" x14ac:dyDescent="0.25"/>
    <row r="280122" x14ac:dyDescent="0.25"/>
    <row r="280123" x14ac:dyDescent="0.25"/>
    <row r="280124" x14ac:dyDescent="0.25"/>
    <row r="280125" x14ac:dyDescent="0.25"/>
    <row r="280126" x14ac:dyDescent="0.25"/>
    <row r="280127" x14ac:dyDescent="0.25"/>
    <row r="280128" x14ac:dyDescent="0.25"/>
    <row r="280129" x14ac:dyDescent="0.25"/>
    <row r="280130" x14ac:dyDescent="0.25"/>
    <row r="280131" x14ac:dyDescent="0.25"/>
    <row r="280132" x14ac:dyDescent="0.25"/>
    <row r="280133" x14ac:dyDescent="0.25"/>
    <row r="280134" x14ac:dyDescent="0.25"/>
    <row r="280135" x14ac:dyDescent="0.25"/>
    <row r="280136" x14ac:dyDescent="0.25"/>
    <row r="280137" x14ac:dyDescent="0.25"/>
    <row r="280138" x14ac:dyDescent="0.25"/>
    <row r="280139" x14ac:dyDescent="0.25"/>
    <row r="280140" x14ac:dyDescent="0.25"/>
    <row r="280141" x14ac:dyDescent="0.25"/>
    <row r="280142" x14ac:dyDescent="0.25"/>
    <row r="280143" x14ac:dyDescent="0.25"/>
    <row r="280144" x14ac:dyDescent="0.25"/>
    <row r="280145" x14ac:dyDescent="0.25"/>
    <row r="280146" x14ac:dyDescent="0.25"/>
    <row r="280147" x14ac:dyDescent="0.25"/>
    <row r="280148" x14ac:dyDescent="0.25"/>
    <row r="280149" x14ac:dyDescent="0.25"/>
    <row r="280150" x14ac:dyDescent="0.25"/>
    <row r="280151" x14ac:dyDescent="0.25"/>
    <row r="280152" x14ac:dyDescent="0.25"/>
    <row r="280153" x14ac:dyDescent="0.25"/>
    <row r="280154" x14ac:dyDescent="0.25"/>
    <row r="280155" x14ac:dyDescent="0.25"/>
    <row r="280156" x14ac:dyDescent="0.25"/>
    <row r="280157" x14ac:dyDescent="0.25"/>
    <row r="280158" x14ac:dyDescent="0.25"/>
    <row r="280159" x14ac:dyDescent="0.25"/>
    <row r="280160" x14ac:dyDescent="0.25"/>
    <row r="280161" x14ac:dyDescent="0.25"/>
    <row r="280162" x14ac:dyDescent="0.25"/>
    <row r="280163" x14ac:dyDescent="0.25"/>
    <row r="280164" x14ac:dyDescent="0.25"/>
    <row r="280165" x14ac:dyDescent="0.25"/>
    <row r="280166" x14ac:dyDescent="0.25"/>
    <row r="280167" x14ac:dyDescent="0.25"/>
    <row r="280168" x14ac:dyDescent="0.25"/>
    <row r="280169" x14ac:dyDescent="0.25"/>
    <row r="280170" x14ac:dyDescent="0.25"/>
    <row r="280171" x14ac:dyDescent="0.25"/>
    <row r="280172" x14ac:dyDescent="0.25"/>
    <row r="280173" x14ac:dyDescent="0.25"/>
    <row r="280174" x14ac:dyDescent="0.25"/>
    <row r="280175" x14ac:dyDescent="0.25"/>
    <row r="280176" x14ac:dyDescent="0.25"/>
    <row r="280177" x14ac:dyDescent="0.25"/>
    <row r="280178" x14ac:dyDescent="0.25"/>
    <row r="280179" x14ac:dyDescent="0.25"/>
    <row r="280180" x14ac:dyDescent="0.25"/>
    <row r="280181" x14ac:dyDescent="0.25"/>
    <row r="280182" x14ac:dyDescent="0.25"/>
    <row r="280183" x14ac:dyDescent="0.25"/>
    <row r="280184" x14ac:dyDescent="0.25"/>
    <row r="280185" x14ac:dyDescent="0.25"/>
    <row r="280186" x14ac:dyDescent="0.25"/>
    <row r="280187" x14ac:dyDescent="0.25"/>
    <row r="280188" x14ac:dyDescent="0.25"/>
    <row r="280189" x14ac:dyDescent="0.25"/>
    <row r="280190" x14ac:dyDescent="0.25"/>
    <row r="280191" x14ac:dyDescent="0.25"/>
    <row r="280192" x14ac:dyDescent="0.25"/>
    <row r="280193" x14ac:dyDescent="0.25"/>
    <row r="280194" x14ac:dyDescent="0.25"/>
    <row r="280195" x14ac:dyDescent="0.25"/>
    <row r="280196" x14ac:dyDescent="0.25"/>
    <row r="280197" x14ac:dyDescent="0.25"/>
    <row r="280198" x14ac:dyDescent="0.25"/>
    <row r="280199" x14ac:dyDescent="0.25"/>
    <row r="280200" x14ac:dyDescent="0.25"/>
    <row r="280201" x14ac:dyDescent="0.25"/>
    <row r="280202" x14ac:dyDescent="0.25"/>
    <row r="280203" x14ac:dyDescent="0.25"/>
    <row r="280204" x14ac:dyDescent="0.25"/>
    <row r="280205" x14ac:dyDescent="0.25"/>
    <row r="280206" x14ac:dyDescent="0.25"/>
    <row r="280207" x14ac:dyDescent="0.25"/>
    <row r="280208" x14ac:dyDescent="0.25"/>
    <row r="280209" x14ac:dyDescent="0.25"/>
    <row r="280210" x14ac:dyDescent="0.25"/>
    <row r="280211" x14ac:dyDescent="0.25"/>
    <row r="280212" x14ac:dyDescent="0.25"/>
    <row r="280213" x14ac:dyDescent="0.25"/>
    <row r="280214" x14ac:dyDescent="0.25"/>
    <row r="280215" x14ac:dyDescent="0.25"/>
    <row r="280216" x14ac:dyDescent="0.25"/>
    <row r="280217" x14ac:dyDescent="0.25"/>
    <row r="280218" x14ac:dyDescent="0.25"/>
    <row r="280219" x14ac:dyDescent="0.25"/>
    <row r="280220" x14ac:dyDescent="0.25"/>
    <row r="280221" x14ac:dyDescent="0.25"/>
    <row r="280222" x14ac:dyDescent="0.25"/>
    <row r="280223" x14ac:dyDescent="0.25"/>
    <row r="280224" x14ac:dyDescent="0.25"/>
    <row r="280225" x14ac:dyDescent="0.25"/>
    <row r="280226" x14ac:dyDescent="0.25"/>
    <row r="280227" x14ac:dyDescent="0.25"/>
    <row r="280228" x14ac:dyDescent="0.25"/>
    <row r="280229" x14ac:dyDescent="0.25"/>
    <row r="280230" x14ac:dyDescent="0.25"/>
    <row r="280231" x14ac:dyDescent="0.25"/>
    <row r="280232" x14ac:dyDescent="0.25"/>
    <row r="280233" x14ac:dyDescent="0.25"/>
    <row r="280234" x14ac:dyDescent="0.25"/>
    <row r="280235" x14ac:dyDescent="0.25"/>
    <row r="280236" x14ac:dyDescent="0.25"/>
    <row r="280237" x14ac:dyDescent="0.25"/>
    <row r="280238" x14ac:dyDescent="0.25"/>
    <row r="280239" x14ac:dyDescent="0.25"/>
    <row r="280240" x14ac:dyDescent="0.25"/>
    <row r="280241" x14ac:dyDescent="0.25"/>
    <row r="280242" x14ac:dyDescent="0.25"/>
    <row r="280243" x14ac:dyDescent="0.25"/>
    <row r="280244" x14ac:dyDescent="0.25"/>
    <row r="280245" x14ac:dyDescent="0.25"/>
    <row r="280246" x14ac:dyDescent="0.25"/>
    <row r="280247" x14ac:dyDescent="0.25"/>
    <row r="280248" x14ac:dyDescent="0.25"/>
    <row r="280249" x14ac:dyDescent="0.25"/>
    <row r="280250" x14ac:dyDescent="0.25"/>
    <row r="280251" x14ac:dyDescent="0.25"/>
    <row r="280252" x14ac:dyDescent="0.25"/>
    <row r="280253" x14ac:dyDescent="0.25"/>
    <row r="280254" x14ac:dyDescent="0.25"/>
    <row r="280255" x14ac:dyDescent="0.25"/>
    <row r="280256" x14ac:dyDescent="0.25"/>
    <row r="280257" x14ac:dyDescent="0.25"/>
    <row r="280258" x14ac:dyDescent="0.25"/>
    <row r="280259" x14ac:dyDescent="0.25"/>
    <row r="280260" x14ac:dyDescent="0.25"/>
    <row r="280261" x14ac:dyDescent="0.25"/>
    <row r="280262" x14ac:dyDescent="0.25"/>
    <row r="280263" x14ac:dyDescent="0.25"/>
    <row r="280264" x14ac:dyDescent="0.25"/>
    <row r="280265" x14ac:dyDescent="0.25"/>
    <row r="280266" x14ac:dyDescent="0.25"/>
    <row r="280267" x14ac:dyDescent="0.25"/>
    <row r="280268" x14ac:dyDescent="0.25"/>
    <row r="280269" x14ac:dyDescent="0.25"/>
    <row r="280270" x14ac:dyDescent="0.25"/>
    <row r="280271" x14ac:dyDescent="0.25"/>
    <row r="280272" x14ac:dyDescent="0.25"/>
    <row r="280273" x14ac:dyDescent="0.25"/>
    <row r="280274" x14ac:dyDescent="0.25"/>
    <row r="280275" x14ac:dyDescent="0.25"/>
    <row r="280276" x14ac:dyDescent="0.25"/>
    <row r="280277" x14ac:dyDescent="0.25"/>
    <row r="280278" x14ac:dyDescent="0.25"/>
    <row r="280279" x14ac:dyDescent="0.25"/>
    <row r="280280" x14ac:dyDescent="0.25"/>
    <row r="280281" x14ac:dyDescent="0.25"/>
    <row r="280282" x14ac:dyDescent="0.25"/>
    <row r="280283" x14ac:dyDescent="0.25"/>
    <row r="280284" x14ac:dyDescent="0.25"/>
    <row r="280285" x14ac:dyDescent="0.25"/>
    <row r="280286" x14ac:dyDescent="0.25"/>
    <row r="280287" x14ac:dyDescent="0.25"/>
    <row r="280288" x14ac:dyDescent="0.25"/>
    <row r="280289" x14ac:dyDescent="0.25"/>
    <row r="280290" x14ac:dyDescent="0.25"/>
    <row r="280291" x14ac:dyDescent="0.25"/>
    <row r="280292" x14ac:dyDescent="0.25"/>
    <row r="280293" x14ac:dyDescent="0.25"/>
    <row r="280294" x14ac:dyDescent="0.25"/>
    <row r="280295" x14ac:dyDescent="0.25"/>
    <row r="280296" x14ac:dyDescent="0.25"/>
    <row r="280297" x14ac:dyDescent="0.25"/>
    <row r="280298" x14ac:dyDescent="0.25"/>
    <row r="280299" x14ac:dyDescent="0.25"/>
    <row r="280300" x14ac:dyDescent="0.25"/>
    <row r="280301" x14ac:dyDescent="0.25"/>
    <row r="280302" x14ac:dyDescent="0.25"/>
    <row r="280303" x14ac:dyDescent="0.25"/>
    <row r="280304" x14ac:dyDescent="0.25"/>
    <row r="280305" x14ac:dyDescent="0.25"/>
    <row r="280306" x14ac:dyDescent="0.25"/>
    <row r="280307" x14ac:dyDescent="0.25"/>
    <row r="280308" x14ac:dyDescent="0.25"/>
    <row r="280309" x14ac:dyDescent="0.25"/>
    <row r="280310" x14ac:dyDescent="0.25"/>
    <row r="280311" x14ac:dyDescent="0.25"/>
    <row r="280312" x14ac:dyDescent="0.25"/>
    <row r="280313" x14ac:dyDescent="0.25"/>
    <row r="280314" x14ac:dyDescent="0.25"/>
    <row r="280315" x14ac:dyDescent="0.25"/>
    <row r="280316" x14ac:dyDescent="0.25"/>
    <row r="280317" x14ac:dyDescent="0.25"/>
    <row r="280318" x14ac:dyDescent="0.25"/>
    <row r="280319" x14ac:dyDescent="0.25"/>
    <row r="280320" x14ac:dyDescent="0.25"/>
    <row r="280321" x14ac:dyDescent="0.25"/>
    <row r="280322" x14ac:dyDescent="0.25"/>
    <row r="280323" x14ac:dyDescent="0.25"/>
    <row r="280324" x14ac:dyDescent="0.25"/>
    <row r="280325" x14ac:dyDescent="0.25"/>
    <row r="280326" x14ac:dyDescent="0.25"/>
    <row r="280327" x14ac:dyDescent="0.25"/>
    <row r="280328" x14ac:dyDescent="0.25"/>
    <row r="280329" x14ac:dyDescent="0.25"/>
    <row r="280330" x14ac:dyDescent="0.25"/>
    <row r="280331" x14ac:dyDescent="0.25"/>
    <row r="280332" x14ac:dyDescent="0.25"/>
    <row r="280333" x14ac:dyDescent="0.25"/>
    <row r="280334" x14ac:dyDescent="0.25"/>
    <row r="280335" x14ac:dyDescent="0.25"/>
    <row r="280336" x14ac:dyDescent="0.25"/>
    <row r="280337" x14ac:dyDescent="0.25"/>
    <row r="280338" x14ac:dyDescent="0.25"/>
    <row r="280339" x14ac:dyDescent="0.25"/>
    <row r="280340" x14ac:dyDescent="0.25"/>
    <row r="280341" x14ac:dyDescent="0.25"/>
    <row r="280342" x14ac:dyDescent="0.25"/>
    <row r="280343" x14ac:dyDescent="0.25"/>
    <row r="280344" x14ac:dyDescent="0.25"/>
    <row r="280345" x14ac:dyDescent="0.25"/>
    <row r="280346" x14ac:dyDescent="0.25"/>
    <row r="280347" x14ac:dyDescent="0.25"/>
    <row r="280348" x14ac:dyDescent="0.25"/>
    <row r="280349" x14ac:dyDescent="0.25"/>
    <row r="280350" x14ac:dyDescent="0.25"/>
    <row r="280351" x14ac:dyDescent="0.25"/>
    <row r="280352" x14ac:dyDescent="0.25"/>
    <row r="280353" x14ac:dyDescent="0.25"/>
    <row r="280354" x14ac:dyDescent="0.25"/>
    <row r="280355" x14ac:dyDescent="0.25"/>
    <row r="280356" x14ac:dyDescent="0.25"/>
    <row r="280357" x14ac:dyDescent="0.25"/>
    <row r="280358" x14ac:dyDescent="0.25"/>
    <row r="280359" x14ac:dyDescent="0.25"/>
    <row r="280360" x14ac:dyDescent="0.25"/>
    <row r="280361" x14ac:dyDescent="0.25"/>
    <row r="280362" x14ac:dyDescent="0.25"/>
    <row r="280363" x14ac:dyDescent="0.25"/>
    <row r="280364" x14ac:dyDescent="0.25"/>
    <row r="280365" x14ac:dyDescent="0.25"/>
    <row r="280366" x14ac:dyDescent="0.25"/>
    <row r="280367" x14ac:dyDescent="0.25"/>
    <row r="280368" x14ac:dyDescent="0.25"/>
    <row r="280369" x14ac:dyDescent="0.25"/>
    <row r="280370" x14ac:dyDescent="0.25"/>
    <row r="280371" x14ac:dyDescent="0.25"/>
    <row r="280372" x14ac:dyDescent="0.25"/>
    <row r="280373" x14ac:dyDescent="0.25"/>
    <row r="280374" x14ac:dyDescent="0.25"/>
    <row r="280375" x14ac:dyDescent="0.25"/>
    <row r="280376" x14ac:dyDescent="0.25"/>
    <row r="280377" x14ac:dyDescent="0.25"/>
    <row r="280378" x14ac:dyDescent="0.25"/>
    <row r="280379" x14ac:dyDescent="0.25"/>
    <row r="280380" x14ac:dyDescent="0.25"/>
    <row r="280381" x14ac:dyDescent="0.25"/>
    <row r="280382" x14ac:dyDescent="0.25"/>
    <row r="280383" x14ac:dyDescent="0.25"/>
    <row r="280384" x14ac:dyDescent="0.25"/>
    <row r="280385" x14ac:dyDescent="0.25"/>
    <row r="280386" x14ac:dyDescent="0.25"/>
    <row r="280387" x14ac:dyDescent="0.25"/>
    <row r="280388" x14ac:dyDescent="0.25"/>
    <row r="280389" x14ac:dyDescent="0.25"/>
    <row r="280390" x14ac:dyDescent="0.25"/>
    <row r="280391" x14ac:dyDescent="0.25"/>
    <row r="280392" x14ac:dyDescent="0.25"/>
    <row r="280393" x14ac:dyDescent="0.25"/>
    <row r="280394" x14ac:dyDescent="0.25"/>
    <row r="280395" x14ac:dyDescent="0.25"/>
    <row r="280396" x14ac:dyDescent="0.25"/>
    <row r="280397" x14ac:dyDescent="0.25"/>
    <row r="280398" x14ac:dyDescent="0.25"/>
    <row r="280399" x14ac:dyDescent="0.25"/>
    <row r="280400" x14ac:dyDescent="0.25"/>
    <row r="280401" x14ac:dyDescent="0.25"/>
    <row r="280402" x14ac:dyDescent="0.25"/>
    <row r="280403" x14ac:dyDescent="0.25"/>
    <row r="280404" x14ac:dyDescent="0.25"/>
    <row r="280405" x14ac:dyDescent="0.25"/>
    <row r="280406" x14ac:dyDescent="0.25"/>
    <row r="280407" x14ac:dyDescent="0.25"/>
    <row r="280408" x14ac:dyDescent="0.25"/>
    <row r="280409" x14ac:dyDescent="0.25"/>
    <row r="280410" x14ac:dyDescent="0.25"/>
    <row r="280411" x14ac:dyDescent="0.25"/>
    <row r="280412" x14ac:dyDescent="0.25"/>
    <row r="280413" x14ac:dyDescent="0.25"/>
    <row r="280414" x14ac:dyDescent="0.25"/>
    <row r="280415" x14ac:dyDescent="0.25"/>
    <row r="280416" x14ac:dyDescent="0.25"/>
    <row r="280417" x14ac:dyDescent="0.25"/>
    <row r="280418" x14ac:dyDescent="0.25"/>
    <row r="280419" x14ac:dyDescent="0.25"/>
    <row r="280420" x14ac:dyDescent="0.25"/>
    <row r="280421" x14ac:dyDescent="0.25"/>
    <row r="280422" x14ac:dyDescent="0.25"/>
    <row r="280423" x14ac:dyDescent="0.25"/>
    <row r="280424" x14ac:dyDescent="0.25"/>
    <row r="280425" x14ac:dyDescent="0.25"/>
    <row r="280426" x14ac:dyDescent="0.25"/>
    <row r="280427" x14ac:dyDescent="0.25"/>
    <row r="280428" x14ac:dyDescent="0.25"/>
    <row r="280429" x14ac:dyDescent="0.25"/>
    <row r="280430" x14ac:dyDescent="0.25"/>
    <row r="280431" x14ac:dyDescent="0.25"/>
    <row r="280432" x14ac:dyDescent="0.25"/>
    <row r="280433" x14ac:dyDescent="0.25"/>
    <row r="280434" x14ac:dyDescent="0.25"/>
    <row r="280435" x14ac:dyDescent="0.25"/>
    <row r="280436" x14ac:dyDescent="0.25"/>
    <row r="280437" x14ac:dyDescent="0.25"/>
    <row r="280438" x14ac:dyDescent="0.25"/>
    <row r="280439" x14ac:dyDescent="0.25"/>
    <row r="280440" x14ac:dyDescent="0.25"/>
    <row r="280441" x14ac:dyDescent="0.25"/>
    <row r="280442" x14ac:dyDescent="0.25"/>
    <row r="280443" x14ac:dyDescent="0.25"/>
    <row r="280444" x14ac:dyDescent="0.25"/>
    <row r="280445" x14ac:dyDescent="0.25"/>
    <row r="280446" x14ac:dyDescent="0.25"/>
    <row r="280447" x14ac:dyDescent="0.25"/>
    <row r="280448" x14ac:dyDescent="0.25"/>
    <row r="280449" x14ac:dyDescent="0.25"/>
    <row r="280450" x14ac:dyDescent="0.25"/>
    <row r="280451" x14ac:dyDescent="0.25"/>
    <row r="280452" x14ac:dyDescent="0.25"/>
    <row r="280453" x14ac:dyDescent="0.25"/>
    <row r="280454" x14ac:dyDescent="0.25"/>
    <row r="280455" x14ac:dyDescent="0.25"/>
    <row r="280456" x14ac:dyDescent="0.25"/>
    <row r="280457" x14ac:dyDescent="0.25"/>
    <row r="280458" x14ac:dyDescent="0.25"/>
    <row r="280459" x14ac:dyDescent="0.25"/>
    <row r="280460" x14ac:dyDescent="0.25"/>
    <row r="280461" x14ac:dyDescent="0.25"/>
    <row r="280462" x14ac:dyDescent="0.25"/>
    <row r="280463" x14ac:dyDescent="0.25"/>
    <row r="280464" x14ac:dyDescent="0.25"/>
    <row r="280465" x14ac:dyDescent="0.25"/>
    <row r="280466" x14ac:dyDescent="0.25"/>
    <row r="280467" x14ac:dyDescent="0.25"/>
    <row r="280468" x14ac:dyDescent="0.25"/>
    <row r="280469" x14ac:dyDescent="0.25"/>
    <row r="280470" x14ac:dyDescent="0.25"/>
    <row r="280471" x14ac:dyDescent="0.25"/>
    <row r="280472" x14ac:dyDescent="0.25"/>
    <row r="280473" x14ac:dyDescent="0.25"/>
    <row r="280474" x14ac:dyDescent="0.25"/>
    <row r="280475" x14ac:dyDescent="0.25"/>
    <row r="280476" x14ac:dyDescent="0.25"/>
    <row r="280477" x14ac:dyDescent="0.25"/>
    <row r="280478" x14ac:dyDescent="0.25"/>
    <row r="280479" x14ac:dyDescent="0.25"/>
    <row r="280480" x14ac:dyDescent="0.25"/>
    <row r="280481" x14ac:dyDescent="0.25"/>
    <row r="280482" x14ac:dyDescent="0.25"/>
    <row r="280483" x14ac:dyDescent="0.25"/>
    <row r="280484" x14ac:dyDescent="0.25"/>
    <row r="280485" x14ac:dyDescent="0.25"/>
    <row r="280486" x14ac:dyDescent="0.25"/>
    <row r="280487" x14ac:dyDescent="0.25"/>
    <row r="280488" x14ac:dyDescent="0.25"/>
    <row r="280489" x14ac:dyDescent="0.25"/>
    <row r="280490" x14ac:dyDescent="0.25"/>
    <row r="280491" x14ac:dyDescent="0.25"/>
    <row r="280492" x14ac:dyDescent="0.25"/>
    <row r="280493" x14ac:dyDescent="0.25"/>
    <row r="280494" x14ac:dyDescent="0.25"/>
    <row r="280495" x14ac:dyDescent="0.25"/>
    <row r="280496" x14ac:dyDescent="0.25"/>
    <row r="280497" x14ac:dyDescent="0.25"/>
    <row r="280498" x14ac:dyDescent="0.25"/>
    <row r="280499" x14ac:dyDescent="0.25"/>
    <row r="280500" x14ac:dyDescent="0.25"/>
    <row r="280501" x14ac:dyDescent="0.25"/>
    <row r="280502" x14ac:dyDescent="0.25"/>
    <row r="280503" x14ac:dyDescent="0.25"/>
    <row r="280504" x14ac:dyDescent="0.25"/>
    <row r="280505" x14ac:dyDescent="0.25"/>
    <row r="280506" x14ac:dyDescent="0.25"/>
    <row r="280507" x14ac:dyDescent="0.25"/>
    <row r="280508" x14ac:dyDescent="0.25"/>
    <row r="280509" x14ac:dyDescent="0.25"/>
    <row r="280510" x14ac:dyDescent="0.25"/>
    <row r="280511" x14ac:dyDescent="0.25"/>
    <row r="280512" x14ac:dyDescent="0.25"/>
    <row r="280513" x14ac:dyDescent="0.25"/>
    <row r="280514" x14ac:dyDescent="0.25"/>
    <row r="280515" x14ac:dyDescent="0.25"/>
    <row r="280516" x14ac:dyDescent="0.25"/>
    <row r="280517" x14ac:dyDescent="0.25"/>
    <row r="280518" x14ac:dyDescent="0.25"/>
    <row r="280519" x14ac:dyDescent="0.25"/>
    <row r="280520" x14ac:dyDescent="0.25"/>
    <row r="280521" x14ac:dyDescent="0.25"/>
    <row r="280522" x14ac:dyDescent="0.25"/>
    <row r="280523" x14ac:dyDescent="0.25"/>
    <row r="280524" x14ac:dyDescent="0.25"/>
    <row r="280525" x14ac:dyDescent="0.25"/>
    <row r="280526" x14ac:dyDescent="0.25"/>
    <row r="280527" x14ac:dyDescent="0.25"/>
    <row r="280528" x14ac:dyDescent="0.25"/>
    <row r="280529" x14ac:dyDescent="0.25"/>
    <row r="280530" x14ac:dyDescent="0.25"/>
    <row r="280531" x14ac:dyDescent="0.25"/>
    <row r="280532" x14ac:dyDescent="0.25"/>
    <row r="280533" x14ac:dyDescent="0.25"/>
    <row r="280534" x14ac:dyDescent="0.25"/>
    <row r="280535" x14ac:dyDescent="0.25"/>
    <row r="280536" x14ac:dyDescent="0.25"/>
    <row r="280537" x14ac:dyDescent="0.25"/>
    <row r="280538" x14ac:dyDescent="0.25"/>
    <row r="280539" x14ac:dyDescent="0.25"/>
    <row r="280540" x14ac:dyDescent="0.25"/>
    <row r="280541" x14ac:dyDescent="0.25"/>
    <row r="280542" x14ac:dyDescent="0.25"/>
    <row r="280543" x14ac:dyDescent="0.25"/>
    <row r="280544" x14ac:dyDescent="0.25"/>
    <row r="280545" x14ac:dyDescent="0.25"/>
    <row r="280546" x14ac:dyDescent="0.25"/>
    <row r="280547" x14ac:dyDescent="0.25"/>
    <row r="280548" x14ac:dyDescent="0.25"/>
    <row r="280549" x14ac:dyDescent="0.25"/>
    <row r="280550" x14ac:dyDescent="0.25"/>
    <row r="280551" x14ac:dyDescent="0.25"/>
    <row r="280552" x14ac:dyDescent="0.25"/>
    <row r="280553" x14ac:dyDescent="0.25"/>
    <row r="280554" x14ac:dyDescent="0.25"/>
    <row r="280555" x14ac:dyDescent="0.25"/>
    <row r="280556" x14ac:dyDescent="0.25"/>
    <row r="280557" x14ac:dyDescent="0.25"/>
    <row r="280558" x14ac:dyDescent="0.25"/>
    <row r="280559" x14ac:dyDescent="0.25"/>
    <row r="280560" x14ac:dyDescent="0.25"/>
    <row r="280561" x14ac:dyDescent="0.25"/>
    <row r="280562" x14ac:dyDescent="0.25"/>
    <row r="280563" x14ac:dyDescent="0.25"/>
    <row r="280564" x14ac:dyDescent="0.25"/>
    <row r="280565" x14ac:dyDescent="0.25"/>
    <row r="280566" x14ac:dyDescent="0.25"/>
    <row r="280567" x14ac:dyDescent="0.25"/>
    <row r="280568" x14ac:dyDescent="0.25"/>
    <row r="280569" x14ac:dyDescent="0.25"/>
    <row r="280570" x14ac:dyDescent="0.25"/>
    <row r="280571" x14ac:dyDescent="0.25"/>
    <row r="280572" x14ac:dyDescent="0.25"/>
    <row r="280573" x14ac:dyDescent="0.25"/>
    <row r="280574" x14ac:dyDescent="0.25"/>
    <row r="280575" x14ac:dyDescent="0.25"/>
    <row r="280576" x14ac:dyDescent="0.25"/>
    <row r="280577" x14ac:dyDescent="0.25"/>
    <row r="280578" x14ac:dyDescent="0.25"/>
    <row r="280579" x14ac:dyDescent="0.25"/>
    <row r="280580" x14ac:dyDescent="0.25"/>
    <row r="280581" x14ac:dyDescent="0.25"/>
    <row r="280582" x14ac:dyDescent="0.25"/>
    <row r="280583" x14ac:dyDescent="0.25"/>
    <row r="280584" x14ac:dyDescent="0.25"/>
    <row r="280585" x14ac:dyDescent="0.25"/>
    <row r="280586" x14ac:dyDescent="0.25"/>
    <row r="280587" x14ac:dyDescent="0.25"/>
    <row r="280588" x14ac:dyDescent="0.25"/>
    <row r="280589" x14ac:dyDescent="0.25"/>
    <row r="280590" x14ac:dyDescent="0.25"/>
    <row r="280591" x14ac:dyDescent="0.25"/>
    <row r="280592" x14ac:dyDescent="0.25"/>
    <row r="280593" x14ac:dyDescent="0.25"/>
    <row r="280594" x14ac:dyDescent="0.25"/>
    <row r="280595" x14ac:dyDescent="0.25"/>
    <row r="280596" x14ac:dyDescent="0.25"/>
    <row r="280597" x14ac:dyDescent="0.25"/>
    <row r="280598" x14ac:dyDescent="0.25"/>
    <row r="280599" x14ac:dyDescent="0.25"/>
    <row r="280600" x14ac:dyDescent="0.25"/>
    <row r="280601" x14ac:dyDescent="0.25"/>
    <row r="280602" x14ac:dyDescent="0.25"/>
    <row r="280603" x14ac:dyDescent="0.25"/>
    <row r="280604" x14ac:dyDescent="0.25"/>
    <row r="280605" x14ac:dyDescent="0.25"/>
    <row r="280606" x14ac:dyDescent="0.25"/>
    <row r="280607" x14ac:dyDescent="0.25"/>
    <row r="280608" x14ac:dyDescent="0.25"/>
    <row r="280609" x14ac:dyDescent="0.25"/>
    <row r="280610" x14ac:dyDescent="0.25"/>
    <row r="280611" x14ac:dyDescent="0.25"/>
    <row r="280612" x14ac:dyDescent="0.25"/>
    <row r="280613" x14ac:dyDescent="0.25"/>
    <row r="280614" x14ac:dyDescent="0.25"/>
    <row r="280615" x14ac:dyDescent="0.25"/>
    <row r="280616" x14ac:dyDescent="0.25"/>
    <row r="280617" x14ac:dyDescent="0.25"/>
    <row r="280618" x14ac:dyDescent="0.25"/>
    <row r="280619" x14ac:dyDescent="0.25"/>
    <row r="280620" x14ac:dyDescent="0.25"/>
    <row r="280621" x14ac:dyDescent="0.25"/>
    <row r="280622" x14ac:dyDescent="0.25"/>
    <row r="280623" x14ac:dyDescent="0.25"/>
    <row r="280624" x14ac:dyDescent="0.25"/>
    <row r="280625" x14ac:dyDescent="0.25"/>
    <row r="280626" x14ac:dyDescent="0.25"/>
    <row r="280627" x14ac:dyDescent="0.25"/>
    <row r="280628" x14ac:dyDescent="0.25"/>
    <row r="280629" x14ac:dyDescent="0.25"/>
    <row r="280630" x14ac:dyDescent="0.25"/>
    <row r="280631" x14ac:dyDescent="0.25"/>
    <row r="280632" x14ac:dyDescent="0.25"/>
    <row r="280633" x14ac:dyDescent="0.25"/>
    <row r="280634" x14ac:dyDescent="0.25"/>
    <row r="280635" x14ac:dyDescent="0.25"/>
    <row r="280636" x14ac:dyDescent="0.25"/>
    <row r="280637" x14ac:dyDescent="0.25"/>
    <row r="280638" x14ac:dyDescent="0.25"/>
    <row r="280639" x14ac:dyDescent="0.25"/>
    <row r="280640" x14ac:dyDescent="0.25"/>
    <row r="280641" x14ac:dyDescent="0.25"/>
    <row r="280642" x14ac:dyDescent="0.25"/>
    <row r="280643" x14ac:dyDescent="0.25"/>
    <row r="280644" x14ac:dyDescent="0.25"/>
    <row r="280645" x14ac:dyDescent="0.25"/>
    <row r="280646" x14ac:dyDescent="0.25"/>
    <row r="280647" x14ac:dyDescent="0.25"/>
    <row r="280648" x14ac:dyDescent="0.25"/>
    <row r="280649" x14ac:dyDescent="0.25"/>
    <row r="280650" x14ac:dyDescent="0.25"/>
    <row r="280651" x14ac:dyDescent="0.25"/>
    <row r="280652" x14ac:dyDescent="0.25"/>
    <row r="280653" x14ac:dyDescent="0.25"/>
    <row r="280654" x14ac:dyDescent="0.25"/>
    <row r="280655" x14ac:dyDescent="0.25"/>
    <row r="280656" x14ac:dyDescent="0.25"/>
    <row r="280657" x14ac:dyDescent="0.25"/>
    <row r="280658" x14ac:dyDescent="0.25"/>
    <row r="280659" x14ac:dyDescent="0.25"/>
    <row r="280660" x14ac:dyDescent="0.25"/>
    <row r="280661" x14ac:dyDescent="0.25"/>
    <row r="280662" x14ac:dyDescent="0.25"/>
    <row r="280663" x14ac:dyDescent="0.25"/>
    <row r="280664" x14ac:dyDescent="0.25"/>
    <row r="280665" x14ac:dyDescent="0.25"/>
    <row r="280666" x14ac:dyDescent="0.25"/>
    <row r="280667" x14ac:dyDescent="0.25"/>
    <row r="280668" x14ac:dyDescent="0.25"/>
    <row r="280669" x14ac:dyDescent="0.25"/>
    <row r="280670" x14ac:dyDescent="0.25"/>
    <row r="280671" x14ac:dyDescent="0.25"/>
    <row r="280672" x14ac:dyDescent="0.25"/>
    <row r="280673" x14ac:dyDescent="0.25"/>
    <row r="280674" x14ac:dyDescent="0.25"/>
    <row r="280675" x14ac:dyDescent="0.25"/>
    <row r="280676" x14ac:dyDescent="0.25"/>
    <row r="280677" x14ac:dyDescent="0.25"/>
    <row r="280678" x14ac:dyDescent="0.25"/>
    <row r="280679" x14ac:dyDescent="0.25"/>
    <row r="280680" x14ac:dyDescent="0.25"/>
    <row r="280681" x14ac:dyDescent="0.25"/>
    <row r="280682" x14ac:dyDescent="0.25"/>
    <row r="280683" x14ac:dyDescent="0.25"/>
    <row r="280684" x14ac:dyDescent="0.25"/>
    <row r="280685" x14ac:dyDescent="0.25"/>
    <row r="280686" x14ac:dyDescent="0.25"/>
    <row r="280687" x14ac:dyDescent="0.25"/>
    <row r="280688" x14ac:dyDescent="0.25"/>
    <row r="280689" x14ac:dyDescent="0.25"/>
    <row r="280690" x14ac:dyDescent="0.25"/>
    <row r="280691" x14ac:dyDescent="0.25"/>
    <row r="280692" x14ac:dyDescent="0.25"/>
    <row r="280693" x14ac:dyDescent="0.25"/>
    <row r="280694" x14ac:dyDescent="0.25"/>
    <row r="280695" x14ac:dyDescent="0.25"/>
    <row r="280696" x14ac:dyDescent="0.25"/>
    <row r="280697" x14ac:dyDescent="0.25"/>
    <row r="280698" x14ac:dyDescent="0.25"/>
    <row r="280699" x14ac:dyDescent="0.25"/>
    <row r="280700" x14ac:dyDescent="0.25"/>
    <row r="280701" x14ac:dyDescent="0.25"/>
    <row r="280702" x14ac:dyDescent="0.25"/>
    <row r="280703" x14ac:dyDescent="0.25"/>
    <row r="280704" x14ac:dyDescent="0.25"/>
    <row r="280705" x14ac:dyDescent="0.25"/>
    <row r="280706" x14ac:dyDescent="0.25"/>
    <row r="280707" x14ac:dyDescent="0.25"/>
    <row r="280708" x14ac:dyDescent="0.25"/>
    <row r="280709" x14ac:dyDescent="0.25"/>
    <row r="280710" x14ac:dyDescent="0.25"/>
    <row r="280711" x14ac:dyDescent="0.25"/>
    <row r="280712" x14ac:dyDescent="0.25"/>
    <row r="280713" x14ac:dyDescent="0.25"/>
    <row r="280714" x14ac:dyDescent="0.25"/>
    <row r="280715" x14ac:dyDescent="0.25"/>
    <row r="280716" x14ac:dyDescent="0.25"/>
    <row r="280717" x14ac:dyDescent="0.25"/>
    <row r="280718" x14ac:dyDescent="0.25"/>
    <row r="280719" x14ac:dyDescent="0.25"/>
    <row r="280720" x14ac:dyDescent="0.25"/>
    <row r="280721" x14ac:dyDescent="0.25"/>
    <row r="280722" x14ac:dyDescent="0.25"/>
    <row r="280723" x14ac:dyDescent="0.25"/>
    <row r="280724" x14ac:dyDescent="0.25"/>
    <row r="280725" x14ac:dyDescent="0.25"/>
    <row r="280726" x14ac:dyDescent="0.25"/>
    <row r="280727" x14ac:dyDescent="0.25"/>
    <row r="280728" x14ac:dyDescent="0.25"/>
    <row r="280729" x14ac:dyDescent="0.25"/>
    <row r="280730" x14ac:dyDescent="0.25"/>
    <row r="280731" x14ac:dyDescent="0.25"/>
    <row r="280732" x14ac:dyDescent="0.25"/>
    <row r="280733" x14ac:dyDescent="0.25"/>
    <row r="280734" x14ac:dyDescent="0.25"/>
    <row r="280735" x14ac:dyDescent="0.25"/>
    <row r="280736" x14ac:dyDescent="0.25"/>
    <row r="280737" x14ac:dyDescent="0.25"/>
    <row r="280738" x14ac:dyDescent="0.25"/>
    <row r="280739" x14ac:dyDescent="0.25"/>
    <row r="280740" x14ac:dyDescent="0.25"/>
    <row r="280741" x14ac:dyDescent="0.25"/>
    <row r="280742" x14ac:dyDescent="0.25"/>
    <row r="280743" x14ac:dyDescent="0.25"/>
    <row r="280744" x14ac:dyDescent="0.25"/>
    <row r="280745" x14ac:dyDescent="0.25"/>
    <row r="280746" x14ac:dyDescent="0.25"/>
    <row r="280747" x14ac:dyDescent="0.25"/>
    <row r="280748" x14ac:dyDescent="0.25"/>
    <row r="280749" x14ac:dyDescent="0.25"/>
    <row r="280750" x14ac:dyDescent="0.25"/>
    <row r="280751" x14ac:dyDescent="0.25"/>
    <row r="280752" x14ac:dyDescent="0.25"/>
    <row r="280753" x14ac:dyDescent="0.25"/>
    <row r="280754" x14ac:dyDescent="0.25"/>
    <row r="280755" x14ac:dyDescent="0.25"/>
    <row r="280756" x14ac:dyDescent="0.25"/>
    <row r="280757" x14ac:dyDescent="0.25"/>
    <row r="280758" x14ac:dyDescent="0.25"/>
    <row r="280759" x14ac:dyDescent="0.25"/>
    <row r="280760" x14ac:dyDescent="0.25"/>
    <row r="280761" x14ac:dyDescent="0.25"/>
    <row r="280762" x14ac:dyDescent="0.25"/>
    <row r="280763" x14ac:dyDescent="0.25"/>
    <row r="280764" x14ac:dyDescent="0.25"/>
    <row r="280765" x14ac:dyDescent="0.25"/>
    <row r="280766" x14ac:dyDescent="0.25"/>
    <row r="280767" x14ac:dyDescent="0.25"/>
    <row r="280768" x14ac:dyDescent="0.25"/>
    <row r="280769" x14ac:dyDescent="0.25"/>
    <row r="280770" x14ac:dyDescent="0.25"/>
    <row r="280771" x14ac:dyDescent="0.25"/>
    <row r="280772" x14ac:dyDescent="0.25"/>
    <row r="280773" x14ac:dyDescent="0.25"/>
    <row r="280774" x14ac:dyDescent="0.25"/>
    <row r="280775" x14ac:dyDescent="0.25"/>
    <row r="280776" x14ac:dyDescent="0.25"/>
    <row r="280777" x14ac:dyDescent="0.25"/>
    <row r="280778" x14ac:dyDescent="0.25"/>
    <row r="280779" x14ac:dyDescent="0.25"/>
    <row r="280780" x14ac:dyDescent="0.25"/>
    <row r="280781" x14ac:dyDescent="0.25"/>
    <row r="280782" x14ac:dyDescent="0.25"/>
    <row r="280783" x14ac:dyDescent="0.25"/>
    <row r="280784" x14ac:dyDescent="0.25"/>
    <row r="280785" x14ac:dyDescent="0.25"/>
    <row r="280786" x14ac:dyDescent="0.25"/>
    <row r="280787" x14ac:dyDescent="0.25"/>
    <row r="280788" x14ac:dyDescent="0.25"/>
    <row r="280789" x14ac:dyDescent="0.25"/>
    <row r="280790" x14ac:dyDescent="0.25"/>
    <row r="280791" x14ac:dyDescent="0.25"/>
    <row r="280792" x14ac:dyDescent="0.25"/>
    <row r="280793" x14ac:dyDescent="0.25"/>
    <row r="280794" x14ac:dyDescent="0.25"/>
    <row r="280795" x14ac:dyDescent="0.25"/>
    <row r="280796" x14ac:dyDescent="0.25"/>
    <row r="280797" x14ac:dyDescent="0.25"/>
    <row r="280798" x14ac:dyDescent="0.25"/>
    <row r="280799" x14ac:dyDescent="0.25"/>
    <row r="280800" x14ac:dyDescent="0.25"/>
    <row r="280801" x14ac:dyDescent="0.25"/>
    <row r="280802" x14ac:dyDescent="0.25"/>
    <row r="280803" x14ac:dyDescent="0.25"/>
    <row r="280804" x14ac:dyDescent="0.25"/>
    <row r="280805" x14ac:dyDescent="0.25"/>
    <row r="280806" x14ac:dyDescent="0.25"/>
    <row r="280807" x14ac:dyDescent="0.25"/>
    <row r="280808" x14ac:dyDescent="0.25"/>
    <row r="280809" x14ac:dyDescent="0.25"/>
    <row r="280810" x14ac:dyDescent="0.25"/>
    <row r="280811" x14ac:dyDescent="0.25"/>
    <row r="280812" x14ac:dyDescent="0.25"/>
    <row r="280813" x14ac:dyDescent="0.25"/>
    <row r="280814" x14ac:dyDescent="0.25"/>
    <row r="280815" x14ac:dyDescent="0.25"/>
    <row r="280816" x14ac:dyDescent="0.25"/>
    <row r="280817" x14ac:dyDescent="0.25"/>
    <row r="280818" x14ac:dyDescent="0.25"/>
    <row r="280819" x14ac:dyDescent="0.25"/>
    <row r="280820" x14ac:dyDescent="0.25"/>
    <row r="280821" x14ac:dyDescent="0.25"/>
    <row r="280822" x14ac:dyDescent="0.25"/>
    <row r="280823" x14ac:dyDescent="0.25"/>
    <row r="280824" x14ac:dyDescent="0.25"/>
    <row r="280825" x14ac:dyDescent="0.25"/>
    <row r="280826" x14ac:dyDescent="0.25"/>
    <row r="280827" x14ac:dyDescent="0.25"/>
    <row r="280828" x14ac:dyDescent="0.25"/>
    <row r="280829" x14ac:dyDescent="0.25"/>
    <row r="280830" x14ac:dyDescent="0.25"/>
    <row r="280831" x14ac:dyDescent="0.25"/>
    <row r="280832" x14ac:dyDescent="0.25"/>
    <row r="280833" x14ac:dyDescent="0.25"/>
    <row r="280834" x14ac:dyDescent="0.25"/>
    <row r="280835" x14ac:dyDescent="0.25"/>
    <row r="280836" x14ac:dyDescent="0.25"/>
    <row r="280837" x14ac:dyDescent="0.25"/>
    <row r="280838" x14ac:dyDescent="0.25"/>
    <row r="280839" x14ac:dyDescent="0.25"/>
    <row r="280840" x14ac:dyDescent="0.25"/>
    <row r="280841" x14ac:dyDescent="0.25"/>
    <row r="280842" x14ac:dyDescent="0.25"/>
    <row r="280843" x14ac:dyDescent="0.25"/>
    <row r="280844" x14ac:dyDescent="0.25"/>
    <row r="280845" x14ac:dyDescent="0.25"/>
    <row r="280846" x14ac:dyDescent="0.25"/>
    <row r="280847" x14ac:dyDescent="0.25"/>
    <row r="280848" x14ac:dyDescent="0.25"/>
    <row r="280849" x14ac:dyDescent="0.25"/>
    <row r="280850" x14ac:dyDescent="0.25"/>
    <row r="280851" x14ac:dyDescent="0.25"/>
    <row r="280852" x14ac:dyDescent="0.25"/>
    <row r="280853" x14ac:dyDescent="0.25"/>
    <row r="280854" x14ac:dyDescent="0.25"/>
    <row r="280855" x14ac:dyDescent="0.25"/>
    <row r="280856" x14ac:dyDescent="0.25"/>
    <row r="280857" x14ac:dyDescent="0.25"/>
    <row r="280858" x14ac:dyDescent="0.25"/>
    <row r="280859" x14ac:dyDescent="0.25"/>
    <row r="280860" x14ac:dyDescent="0.25"/>
    <row r="280861" x14ac:dyDescent="0.25"/>
    <row r="280862" x14ac:dyDescent="0.25"/>
    <row r="280863" x14ac:dyDescent="0.25"/>
    <row r="280864" x14ac:dyDescent="0.25"/>
    <row r="280865" x14ac:dyDescent="0.25"/>
    <row r="280866" x14ac:dyDescent="0.25"/>
    <row r="280867" x14ac:dyDescent="0.25"/>
    <row r="280868" x14ac:dyDescent="0.25"/>
    <row r="280869" x14ac:dyDescent="0.25"/>
    <row r="280870" x14ac:dyDescent="0.25"/>
    <row r="280871" x14ac:dyDescent="0.25"/>
    <row r="280872" x14ac:dyDescent="0.25"/>
    <row r="280873" x14ac:dyDescent="0.25"/>
    <row r="280874" x14ac:dyDescent="0.25"/>
    <row r="280875" x14ac:dyDescent="0.25"/>
    <row r="280876" x14ac:dyDescent="0.25"/>
    <row r="280877" x14ac:dyDescent="0.25"/>
    <row r="280878" x14ac:dyDescent="0.25"/>
    <row r="280879" x14ac:dyDescent="0.25"/>
    <row r="280880" x14ac:dyDescent="0.25"/>
    <row r="280881" x14ac:dyDescent="0.25"/>
    <row r="280882" x14ac:dyDescent="0.25"/>
    <row r="280883" x14ac:dyDescent="0.25"/>
    <row r="280884" x14ac:dyDescent="0.25"/>
    <row r="280885" x14ac:dyDescent="0.25"/>
    <row r="280886" x14ac:dyDescent="0.25"/>
    <row r="280887" x14ac:dyDescent="0.25"/>
    <row r="280888" x14ac:dyDescent="0.25"/>
    <row r="280889" x14ac:dyDescent="0.25"/>
    <row r="280890" x14ac:dyDescent="0.25"/>
    <row r="280891" x14ac:dyDescent="0.25"/>
    <row r="280892" x14ac:dyDescent="0.25"/>
    <row r="280893" x14ac:dyDescent="0.25"/>
    <row r="280894" x14ac:dyDescent="0.25"/>
    <row r="280895" x14ac:dyDescent="0.25"/>
    <row r="280896" x14ac:dyDescent="0.25"/>
    <row r="280897" x14ac:dyDescent="0.25"/>
    <row r="280898" x14ac:dyDescent="0.25"/>
    <row r="280899" x14ac:dyDescent="0.25"/>
    <row r="280900" x14ac:dyDescent="0.25"/>
    <row r="280901" x14ac:dyDescent="0.25"/>
    <row r="280902" x14ac:dyDescent="0.25"/>
    <row r="280903" x14ac:dyDescent="0.25"/>
    <row r="280904" x14ac:dyDescent="0.25"/>
    <row r="280905" x14ac:dyDescent="0.25"/>
    <row r="280906" x14ac:dyDescent="0.25"/>
    <row r="280907" x14ac:dyDescent="0.25"/>
    <row r="280908" x14ac:dyDescent="0.25"/>
    <row r="280909" x14ac:dyDescent="0.25"/>
    <row r="280910" x14ac:dyDescent="0.25"/>
    <row r="280911" x14ac:dyDescent="0.25"/>
    <row r="280912" x14ac:dyDescent="0.25"/>
    <row r="280913" x14ac:dyDescent="0.25"/>
    <row r="280914" x14ac:dyDescent="0.25"/>
    <row r="280915" x14ac:dyDescent="0.25"/>
    <row r="280916" x14ac:dyDescent="0.25"/>
    <row r="280917" x14ac:dyDescent="0.25"/>
    <row r="280918" x14ac:dyDescent="0.25"/>
    <row r="280919" x14ac:dyDescent="0.25"/>
    <row r="280920" x14ac:dyDescent="0.25"/>
    <row r="280921" x14ac:dyDescent="0.25"/>
    <row r="280922" x14ac:dyDescent="0.25"/>
    <row r="280923" x14ac:dyDescent="0.25"/>
    <row r="280924" x14ac:dyDescent="0.25"/>
    <row r="280925" x14ac:dyDescent="0.25"/>
    <row r="280926" x14ac:dyDescent="0.25"/>
    <row r="280927" x14ac:dyDescent="0.25"/>
    <row r="280928" x14ac:dyDescent="0.25"/>
    <row r="280929" x14ac:dyDescent="0.25"/>
    <row r="280930" x14ac:dyDescent="0.25"/>
    <row r="280931" x14ac:dyDescent="0.25"/>
    <row r="280932" x14ac:dyDescent="0.25"/>
    <row r="280933" x14ac:dyDescent="0.25"/>
    <row r="280934" x14ac:dyDescent="0.25"/>
    <row r="280935" x14ac:dyDescent="0.25"/>
    <row r="280936" x14ac:dyDescent="0.25"/>
    <row r="280937" x14ac:dyDescent="0.25"/>
    <row r="280938" x14ac:dyDescent="0.25"/>
    <row r="280939" x14ac:dyDescent="0.25"/>
    <row r="280940" x14ac:dyDescent="0.25"/>
    <row r="280941" x14ac:dyDescent="0.25"/>
    <row r="280942" x14ac:dyDescent="0.25"/>
    <row r="280943" x14ac:dyDescent="0.25"/>
    <row r="280944" x14ac:dyDescent="0.25"/>
    <row r="280945" x14ac:dyDescent="0.25"/>
    <row r="280946" x14ac:dyDescent="0.25"/>
    <row r="280947" x14ac:dyDescent="0.25"/>
    <row r="280948" x14ac:dyDescent="0.25"/>
    <row r="280949" x14ac:dyDescent="0.25"/>
    <row r="280950" x14ac:dyDescent="0.25"/>
    <row r="280951" x14ac:dyDescent="0.25"/>
    <row r="280952" x14ac:dyDescent="0.25"/>
    <row r="280953" x14ac:dyDescent="0.25"/>
    <row r="280954" x14ac:dyDescent="0.25"/>
    <row r="280955" x14ac:dyDescent="0.25"/>
    <row r="280956" x14ac:dyDescent="0.25"/>
    <row r="280957" x14ac:dyDescent="0.25"/>
    <row r="280958" x14ac:dyDescent="0.25"/>
    <row r="280959" x14ac:dyDescent="0.25"/>
    <row r="280960" x14ac:dyDescent="0.25"/>
    <row r="280961" x14ac:dyDescent="0.25"/>
    <row r="280962" x14ac:dyDescent="0.25"/>
    <row r="280963" x14ac:dyDescent="0.25"/>
    <row r="280964" x14ac:dyDescent="0.25"/>
    <row r="280965" x14ac:dyDescent="0.25"/>
    <row r="280966" x14ac:dyDescent="0.25"/>
    <row r="280967" x14ac:dyDescent="0.25"/>
    <row r="280968" x14ac:dyDescent="0.25"/>
    <row r="280969" x14ac:dyDescent="0.25"/>
    <row r="280970" x14ac:dyDescent="0.25"/>
    <row r="280971" x14ac:dyDescent="0.25"/>
    <row r="280972" x14ac:dyDescent="0.25"/>
    <row r="280973" x14ac:dyDescent="0.25"/>
    <row r="280974" x14ac:dyDescent="0.25"/>
    <row r="280975" x14ac:dyDescent="0.25"/>
    <row r="280976" x14ac:dyDescent="0.25"/>
    <row r="280977" x14ac:dyDescent="0.25"/>
    <row r="280978" x14ac:dyDescent="0.25"/>
    <row r="280979" x14ac:dyDescent="0.25"/>
    <row r="280980" x14ac:dyDescent="0.25"/>
    <row r="280981" x14ac:dyDescent="0.25"/>
    <row r="280982" x14ac:dyDescent="0.25"/>
    <row r="280983" x14ac:dyDescent="0.25"/>
    <row r="280984" x14ac:dyDescent="0.25"/>
    <row r="280985" x14ac:dyDescent="0.25"/>
    <row r="280986" x14ac:dyDescent="0.25"/>
    <row r="280987" x14ac:dyDescent="0.25"/>
    <row r="280988" x14ac:dyDescent="0.25"/>
    <row r="280989" x14ac:dyDescent="0.25"/>
    <row r="280990" x14ac:dyDescent="0.25"/>
    <row r="280991" x14ac:dyDescent="0.25"/>
    <row r="280992" x14ac:dyDescent="0.25"/>
    <row r="280993" x14ac:dyDescent="0.25"/>
    <row r="280994" x14ac:dyDescent="0.25"/>
    <row r="280995" x14ac:dyDescent="0.25"/>
    <row r="280996" x14ac:dyDescent="0.25"/>
    <row r="280997" x14ac:dyDescent="0.25"/>
    <row r="280998" x14ac:dyDescent="0.25"/>
    <row r="280999" x14ac:dyDescent="0.25"/>
    <row r="281000" x14ac:dyDescent="0.25"/>
    <row r="281001" x14ac:dyDescent="0.25"/>
    <row r="281002" x14ac:dyDescent="0.25"/>
    <row r="281003" x14ac:dyDescent="0.25"/>
    <row r="281004" x14ac:dyDescent="0.25"/>
    <row r="281005" x14ac:dyDescent="0.25"/>
    <row r="281006" x14ac:dyDescent="0.25"/>
    <row r="281007" x14ac:dyDescent="0.25"/>
    <row r="281008" x14ac:dyDescent="0.25"/>
    <row r="281009" x14ac:dyDescent="0.25"/>
    <row r="281010" x14ac:dyDescent="0.25"/>
    <row r="281011" x14ac:dyDescent="0.25"/>
    <row r="281012" x14ac:dyDescent="0.25"/>
    <row r="281013" x14ac:dyDescent="0.25"/>
    <row r="281014" x14ac:dyDescent="0.25"/>
    <row r="281015" x14ac:dyDescent="0.25"/>
    <row r="281016" x14ac:dyDescent="0.25"/>
    <row r="281017" x14ac:dyDescent="0.25"/>
    <row r="281018" x14ac:dyDescent="0.25"/>
    <row r="281019" x14ac:dyDescent="0.25"/>
    <row r="281020" x14ac:dyDescent="0.25"/>
    <row r="281021" x14ac:dyDescent="0.25"/>
    <row r="281022" x14ac:dyDescent="0.25"/>
    <row r="281023" x14ac:dyDescent="0.25"/>
    <row r="281024" x14ac:dyDescent="0.25"/>
    <row r="281025" x14ac:dyDescent="0.25"/>
    <row r="281026" x14ac:dyDescent="0.25"/>
    <row r="281027" x14ac:dyDescent="0.25"/>
    <row r="281028" x14ac:dyDescent="0.25"/>
    <row r="281029" x14ac:dyDescent="0.25"/>
    <row r="281030" x14ac:dyDescent="0.25"/>
    <row r="281031" x14ac:dyDescent="0.25"/>
    <row r="281032" x14ac:dyDescent="0.25"/>
    <row r="281033" x14ac:dyDescent="0.25"/>
    <row r="281034" x14ac:dyDescent="0.25"/>
    <row r="281035" x14ac:dyDescent="0.25"/>
    <row r="281036" x14ac:dyDescent="0.25"/>
    <row r="281037" x14ac:dyDescent="0.25"/>
    <row r="281038" x14ac:dyDescent="0.25"/>
    <row r="281039" x14ac:dyDescent="0.25"/>
    <row r="281040" x14ac:dyDescent="0.25"/>
    <row r="281041" x14ac:dyDescent="0.25"/>
    <row r="281042" x14ac:dyDescent="0.25"/>
    <row r="281043" x14ac:dyDescent="0.25"/>
    <row r="281044" x14ac:dyDescent="0.25"/>
    <row r="281045" x14ac:dyDescent="0.25"/>
    <row r="281046" x14ac:dyDescent="0.25"/>
    <row r="281047" x14ac:dyDescent="0.25"/>
    <row r="281048" x14ac:dyDescent="0.25"/>
    <row r="281049" x14ac:dyDescent="0.25"/>
    <row r="281050" x14ac:dyDescent="0.25"/>
    <row r="281051" x14ac:dyDescent="0.25"/>
    <row r="281052" x14ac:dyDescent="0.25"/>
    <row r="281053" x14ac:dyDescent="0.25"/>
    <row r="281054" x14ac:dyDescent="0.25"/>
    <row r="281055" x14ac:dyDescent="0.25"/>
    <row r="281056" x14ac:dyDescent="0.25"/>
    <row r="281057" x14ac:dyDescent="0.25"/>
    <row r="281058" x14ac:dyDescent="0.25"/>
    <row r="281059" x14ac:dyDescent="0.25"/>
    <row r="281060" x14ac:dyDescent="0.25"/>
    <row r="281061" x14ac:dyDescent="0.25"/>
    <row r="281062" x14ac:dyDescent="0.25"/>
    <row r="281063" x14ac:dyDescent="0.25"/>
    <row r="281064" x14ac:dyDescent="0.25"/>
    <row r="281065" x14ac:dyDescent="0.25"/>
    <row r="281066" x14ac:dyDescent="0.25"/>
    <row r="281067" x14ac:dyDescent="0.25"/>
    <row r="281068" x14ac:dyDescent="0.25"/>
    <row r="281069" x14ac:dyDescent="0.25"/>
    <row r="281070" x14ac:dyDescent="0.25"/>
    <row r="281071" x14ac:dyDescent="0.25"/>
    <row r="281072" x14ac:dyDescent="0.25"/>
    <row r="281073" x14ac:dyDescent="0.25"/>
    <row r="281074" x14ac:dyDescent="0.25"/>
    <row r="281075" x14ac:dyDescent="0.25"/>
    <row r="281076" x14ac:dyDescent="0.25"/>
    <row r="281077" x14ac:dyDescent="0.25"/>
    <row r="281078" x14ac:dyDescent="0.25"/>
    <row r="281079" x14ac:dyDescent="0.25"/>
    <row r="281080" x14ac:dyDescent="0.25"/>
    <row r="281081" x14ac:dyDescent="0.25"/>
    <row r="281082" x14ac:dyDescent="0.25"/>
    <row r="281083" x14ac:dyDescent="0.25"/>
    <row r="281084" x14ac:dyDescent="0.25"/>
    <row r="281085" x14ac:dyDescent="0.25"/>
    <row r="281086" x14ac:dyDescent="0.25"/>
    <row r="281087" x14ac:dyDescent="0.25"/>
    <row r="281088" x14ac:dyDescent="0.25"/>
    <row r="281089" x14ac:dyDescent="0.25"/>
    <row r="281090" x14ac:dyDescent="0.25"/>
    <row r="281091" x14ac:dyDescent="0.25"/>
    <row r="281092" x14ac:dyDescent="0.25"/>
    <row r="281093" x14ac:dyDescent="0.25"/>
    <row r="281094" x14ac:dyDescent="0.25"/>
    <row r="281095" x14ac:dyDescent="0.25"/>
    <row r="281096" x14ac:dyDescent="0.25"/>
    <row r="281097" x14ac:dyDescent="0.25"/>
    <row r="281098" x14ac:dyDescent="0.25"/>
    <row r="281099" x14ac:dyDescent="0.25"/>
    <row r="281100" x14ac:dyDescent="0.25"/>
    <row r="281101" x14ac:dyDescent="0.25"/>
    <row r="281102" x14ac:dyDescent="0.25"/>
    <row r="281103" x14ac:dyDescent="0.25"/>
    <row r="281104" x14ac:dyDescent="0.25"/>
    <row r="281105" x14ac:dyDescent="0.25"/>
    <row r="281106" x14ac:dyDescent="0.25"/>
    <row r="281107" x14ac:dyDescent="0.25"/>
    <row r="281108" x14ac:dyDescent="0.25"/>
    <row r="281109" x14ac:dyDescent="0.25"/>
    <row r="281110" x14ac:dyDescent="0.25"/>
    <row r="281111" x14ac:dyDescent="0.25"/>
    <row r="281112" x14ac:dyDescent="0.25"/>
    <row r="281113" x14ac:dyDescent="0.25"/>
    <row r="281114" x14ac:dyDescent="0.25"/>
    <row r="281115" x14ac:dyDescent="0.25"/>
    <row r="281116" x14ac:dyDescent="0.25"/>
    <row r="281117" x14ac:dyDescent="0.25"/>
    <row r="281118" x14ac:dyDescent="0.25"/>
    <row r="281119" x14ac:dyDescent="0.25"/>
    <row r="281120" x14ac:dyDescent="0.25"/>
    <row r="281121" x14ac:dyDescent="0.25"/>
    <row r="281122" x14ac:dyDescent="0.25"/>
    <row r="281123" x14ac:dyDescent="0.25"/>
    <row r="281124" x14ac:dyDescent="0.25"/>
    <row r="281125" x14ac:dyDescent="0.25"/>
    <row r="281126" x14ac:dyDescent="0.25"/>
    <row r="281127" x14ac:dyDescent="0.25"/>
    <row r="281128" x14ac:dyDescent="0.25"/>
    <row r="281129" x14ac:dyDescent="0.25"/>
    <row r="281130" x14ac:dyDescent="0.25"/>
    <row r="281131" x14ac:dyDescent="0.25"/>
    <row r="281132" x14ac:dyDescent="0.25"/>
    <row r="281133" x14ac:dyDescent="0.25"/>
    <row r="281134" x14ac:dyDescent="0.25"/>
    <row r="281135" x14ac:dyDescent="0.25"/>
    <row r="281136" x14ac:dyDescent="0.25"/>
    <row r="281137" x14ac:dyDescent="0.25"/>
    <row r="281138" x14ac:dyDescent="0.25"/>
    <row r="281139" x14ac:dyDescent="0.25"/>
    <row r="281140" x14ac:dyDescent="0.25"/>
    <row r="281141" x14ac:dyDescent="0.25"/>
    <row r="281142" x14ac:dyDescent="0.25"/>
    <row r="281143" x14ac:dyDescent="0.25"/>
    <row r="281144" x14ac:dyDescent="0.25"/>
    <row r="281145" x14ac:dyDescent="0.25"/>
    <row r="281146" x14ac:dyDescent="0.25"/>
    <row r="281147" x14ac:dyDescent="0.25"/>
    <row r="281148" x14ac:dyDescent="0.25"/>
    <row r="281149" x14ac:dyDescent="0.25"/>
    <row r="281150" x14ac:dyDescent="0.25"/>
    <row r="281151" x14ac:dyDescent="0.25"/>
    <row r="281152" x14ac:dyDescent="0.25"/>
    <row r="281153" x14ac:dyDescent="0.25"/>
    <row r="281154" x14ac:dyDescent="0.25"/>
    <row r="281155" x14ac:dyDescent="0.25"/>
    <row r="281156" x14ac:dyDescent="0.25"/>
    <row r="281157" x14ac:dyDescent="0.25"/>
    <row r="281158" x14ac:dyDescent="0.25"/>
    <row r="281159" x14ac:dyDescent="0.25"/>
    <row r="281160" x14ac:dyDescent="0.25"/>
    <row r="281161" x14ac:dyDescent="0.25"/>
    <row r="281162" x14ac:dyDescent="0.25"/>
    <row r="281163" x14ac:dyDescent="0.25"/>
    <row r="281164" x14ac:dyDescent="0.25"/>
    <row r="281165" x14ac:dyDescent="0.25"/>
    <row r="281166" x14ac:dyDescent="0.25"/>
    <row r="281167" x14ac:dyDescent="0.25"/>
    <row r="281168" x14ac:dyDescent="0.25"/>
    <row r="281169" x14ac:dyDescent="0.25"/>
    <row r="281170" x14ac:dyDescent="0.25"/>
    <row r="281171" x14ac:dyDescent="0.25"/>
    <row r="281172" x14ac:dyDescent="0.25"/>
    <row r="281173" x14ac:dyDescent="0.25"/>
    <row r="281174" x14ac:dyDescent="0.25"/>
    <row r="281175" x14ac:dyDescent="0.25"/>
    <row r="281176" x14ac:dyDescent="0.25"/>
    <row r="281177" x14ac:dyDescent="0.25"/>
    <row r="281178" x14ac:dyDescent="0.25"/>
    <row r="281179" x14ac:dyDescent="0.25"/>
    <row r="281180" x14ac:dyDescent="0.25"/>
    <row r="281181" x14ac:dyDescent="0.25"/>
    <row r="281182" x14ac:dyDescent="0.25"/>
    <row r="281183" x14ac:dyDescent="0.25"/>
    <row r="281184" x14ac:dyDescent="0.25"/>
    <row r="281185" x14ac:dyDescent="0.25"/>
    <row r="281186" x14ac:dyDescent="0.25"/>
    <row r="281187" x14ac:dyDescent="0.25"/>
    <row r="281188" x14ac:dyDescent="0.25"/>
    <row r="281189" x14ac:dyDescent="0.25"/>
    <row r="281190" x14ac:dyDescent="0.25"/>
    <row r="281191" x14ac:dyDescent="0.25"/>
    <row r="281192" x14ac:dyDescent="0.25"/>
    <row r="281193" x14ac:dyDescent="0.25"/>
    <row r="281194" x14ac:dyDescent="0.25"/>
    <row r="281195" x14ac:dyDescent="0.25"/>
    <row r="281196" x14ac:dyDescent="0.25"/>
    <row r="281197" x14ac:dyDescent="0.25"/>
    <row r="281198" x14ac:dyDescent="0.25"/>
    <row r="281199" x14ac:dyDescent="0.25"/>
    <row r="281200" x14ac:dyDescent="0.25"/>
    <row r="281201" x14ac:dyDescent="0.25"/>
    <row r="281202" x14ac:dyDescent="0.25"/>
    <row r="281203" x14ac:dyDescent="0.25"/>
    <row r="281204" x14ac:dyDescent="0.25"/>
    <row r="281205" x14ac:dyDescent="0.25"/>
    <row r="281206" x14ac:dyDescent="0.25"/>
    <row r="281207" x14ac:dyDescent="0.25"/>
    <row r="281208" x14ac:dyDescent="0.25"/>
    <row r="281209" x14ac:dyDescent="0.25"/>
    <row r="281210" x14ac:dyDescent="0.25"/>
    <row r="281211" x14ac:dyDescent="0.25"/>
    <row r="281212" x14ac:dyDescent="0.25"/>
    <row r="281213" x14ac:dyDescent="0.25"/>
    <row r="281214" x14ac:dyDescent="0.25"/>
    <row r="281215" x14ac:dyDescent="0.25"/>
    <row r="281216" x14ac:dyDescent="0.25"/>
    <row r="281217" x14ac:dyDescent="0.25"/>
    <row r="281218" x14ac:dyDescent="0.25"/>
    <row r="281219" x14ac:dyDescent="0.25"/>
    <row r="281220" x14ac:dyDescent="0.25"/>
    <row r="281221" x14ac:dyDescent="0.25"/>
    <row r="281222" x14ac:dyDescent="0.25"/>
    <row r="281223" x14ac:dyDescent="0.25"/>
    <row r="281224" x14ac:dyDescent="0.25"/>
    <row r="281225" x14ac:dyDescent="0.25"/>
    <row r="281226" x14ac:dyDescent="0.25"/>
    <row r="281227" x14ac:dyDescent="0.25"/>
    <row r="281228" x14ac:dyDescent="0.25"/>
    <row r="281229" x14ac:dyDescent="0.25"/>
    <row r="281230" x14ac:dyDescent="0.25"/>
    <row r="281231" x14ac:dyDescent="0.25"/>
    <row r="281232" x14ac:dyDescent="0.25"/>
    <row r="281233" x14ac:dyDescent="0.25"/>
    <row r="281234" x14ac:dyDescent="0.25"/>
    <row r="281235" x14ac:dyDescent="0.25"/>
    <row r="281236" x14ac:dyDescent="0.25"/>
    <row r="281237" x14ac:dyDescent="0.25"/>
    <row r="281238" x14ac:dyDescent="0.25"/>
    <row r="281239" x14ac:dyDescent="0.25"/>
    <row r="281240" x14ac:dyDescent="0.25"/>
    <row r="281241" x14ac:dyDescent="0.25"/>
    <row r="281242" x14ac:dyDescent="0.25"/>
    <row r="281243" x14ac:dyDescent="0.25"/>
    <row r="281244" x14ac:dyDescent="0.25"/>
    <row r="281245" x14ac:dyDescent="0.25"/>
    <row r="281246" x14ac:dyDescent="0.25"/>
    <row r="281247" x14ac:dyDescent="0.25"/>
    <row r="281248" x14ac:dyDescent="0.25"/>
    <row r="281249" x14ac:dyDescent="0.25"/>
    <row r="281250" x14ac:dyDescent="0.25"/>
    <row r="281251" x14ac:dyDescent="0.25"/>
    <row r="281252" x14ac:dyDescent="0.25"/>
    <row r="281253" x14ac:dyDescent="0.25"/>
    <row r="281254" x14ac:dyDescent="0.25"/>
    <row r="281255" x14ac:dyDescent="0.25"/>
    <row r="281256" x14ac:dyDescent="0.25"/>
    <row r="281257" x14ac:dyDescent="0.25"/>
    <row r="281258" x14ac:dyDescent="0.25"/>
    <row r="281259" x14ac:dyDescent="0.25"/>
    <row r="281260" x14ac:dyDescent="0.25"/>
    <row r="281261" x14ac:dyDescent="0.25"/>
    <row r="281262" x14ac:dyDescent="0.25"/>
    <row r="281263" x14ac:dyDescent="0.25"/>
    <row r="281264" x14ac:dyDescent="0.25"/>
    <row r="281265" x14ac:dyDescent="0.25"/>
    <row r="281266" x14ac:dyDescent="0.25"/>
    <row r="281267" x14ac:dyDescent="0.25"/>
    <row r="281268" x14ac:dyDescent="0.25"/>
    <row r="281269" x14ac:dyDescent="0.25"/>
    <row r="281270" x14ac:dyDescent="0.25"/>
    <row r="281271" x14ac:dyDescent="0.25"/>
    <row r="281272" x14ac:dyDescent="0.25"/>
    <row r="281273" x14ac:dyDescent="0.25"/>
    <row r="281274" x14ac:dyDescent="0.25"/>
    <row r="281275" x14ac:dyDescent="0.25"/>
    <row r="281276" x14ac:dyDescent="0.25"/>
    <row r="281277" x14ac:dyDescent="0.25"/>
    <row r="281278" x14ac:dyDescent="0.25"/>
    <row r="281279" x14ac:dyDescent="0.25"/>
    <row r="281280" x14ac:dyDescent="0.25"/>
    <row r="281281" x14ac:dyDescent="0.25"/>
    <row r="281282" x14ac:dyDescent="0.25"/>
    <row r="281283" x14ac:dyDescent="0.25"/>
    <row r="281284" x14ac:dyDescent="0.25"/>
    <row r="281285" x14ac:dyDescent="0.25"/>
    <row r="281286" x14ac:dyDescent="0.25"/>
    <row r="281287" x14ac:dyDescent="0.25"/>
    <row r="281288" x14ac:dyDescent="0.25"/>
    <row r="281289" x14ac:dyDescent="0.25"/>
    <row r="281290" x14ac:dyDescent="0.25"/>
    <row r="281291" x14ac:dyDescent="0.25"/>
    <row r="281292" x14ac:dyDescent="0.25"/>
    <row r="281293" x14ac:dyDescent="0.25"/>
    <row r="281294" x14ac:dyDescent="0.25"/>
    <row r="281295" x14ac:dyDescent="0.25"/>
    <row r="281296" x14ac:dyDescent="0.25"/>
    <row r="281297" x14ac:dyDescent="0.25"/>
    <row r="281298" x14ac:dyDescent="0.25"/>
    <row r="281299" x14ac:dyDescent="0.25"/>
    <row r="281300" x14ac:dyDescent="0.25"/>
    <row r="281301" x14ac:dyDescent="0.25"/>
    <row r="281302" x14ac:dyDescent="0.25"/>
    <row r="281303" x14ac:dyDescent="0.25"/>
    <row r="281304" x14ac:dyDescent="0.25"/>
    <row r="281305" x14ac:dyDescent="0.25"/>
    <row r="281306" x14ac:dyDescent="0.25"/>
    <row r="281307" x14ac:dyDescent="0.25"/>
    <row r="281308" x14ac:dyDescent="0.25"/>
    <row r="281309" x14ac:dyDescent="0.25"/>
    <row r="281310" x14ac:dyDescent="0.25"/>
    <row r="281311" x14ac:dyDescent="0.25"/>
    <row r="281312" x14ac:dyDescent="0.25"/>
    <row r="281313" x14ac:dyDescent="0.25"/>
    <row r="281314" x14ac:dyDescent="0.25"/>
    <row r="281315" x14ac:dyDescent="0.25"/>
    <row r="281316" x14ac:dyDescent="0.25"/>
    <row r="281317" x14ac:dyDescent="0.25"/>
    <row r="281318" x14ac:dyDescent="0.25"/>
    <row r="281319" x14ac:dyDescent="0.25"/>
    <row r="281320" x14ac:dyDescent="0.25"/>
    <row r="281321" x14ac:dyDescent="0.25"/>
    <row r="281322" x14ac:dyDescent="0.25"/>
    <row r="281323" x14ac:dyDescent="0.25"/>
    <row r="281324" x14ac:dyDescent="0.25"/>
    <row r="281325" x14ac:dyDescent="0.25"/>
    <row r="281326" x14ac:dyDescent="0.25"/>
    <row r="281327" x14ac:dyDescent="0.25"/>
    <row r="281328" x14ac:dyDescent="0.25"/>
    <row r="281329" x14ac:dyDescent="0.25"/>
    <row r="281330" x14ac:dyDescent="0.25"/>
    <row r="281331" x14ac:dyDescent="0.25"/>
    <row r="281332" x14ac:dyDescent="0.25"/>
    <row r="281333" x14ac:dyDescent="0.25"/>
    <row r="281334" x14ac:dyDescent="0.25"/>
    <row r="281335" x14ac:dyDescent="0.25"/>
    <row r="281336" x14ac:dyDescent="0.25"/>
    <row r="281337" x14ac:dyDescent="0.25"/>
    <row r="281338" x14ac:dyDescent="0.25"/>
    <row r="281339" x14ac:dyDescent="0.25"/>
    <row r="281340" x14ac:dyDescent="0.25"/>
    <row r="281341" x14ac:dyDescent="0.25"/>
    <row r="281342" x14ac:dyDescent="0.25"/>
    <row r="281343" x14ac:dyDescent="0.25"/>
    <row r="281344" x14ac:dyDescent="0.25"/>
    <row r="281345" x14ac:dyDescent="0.25"/>
    <row r="281346" x14ac:dyDescent="0.25"/>
    <row r="281347" x14ac:dyDescent="0.25"/>
    <row r="281348" x14ac:dyDescent="0.25"/>
    <row r="281349" x14ac:dyDescent="0.25"/>
    <row r="281350" x14ac:dyDescent="0.25"/>
    <row r="281351" x14ac:dyDescent="0.25"/>
    <row r="281352" x14ac:dyDescent="0.25"/>
    <row r="281353" x14ac:dyDescent="0.25"/>
    <row r="281354" x14ac:dyDescent="0.25"/>
    <row r="281355" x14ac:dyDescent="0.25"/>
    <row r="281356" x14ac:dyDescent="0.25"/>
    <row r="281357" x14ac:dyDescent="0.25"/>
    <row r="281358" x14ac:dyDescent="0.25"/>
    <row r="281359" x14ac:dyDescent="0.25"/>
    <row r="281360" x14ac:dyDescent="0.25"/>
    <row r="281361" x14ac:dyDescent="0.25"/>
    <row r="281362" x14ac:dyDescent="0.25"/>
    <row r="281363" x14ac:dyDescent="0.25"/>
    <row r="281364" x14ac:dyDescent="0.25"/>
    <row r="281365" x14ac:dyDescent="0.25"/>
    <row r="281366" x14ac:dyDescent="0.25"/>
    <row r="281367" x14ac:dyDescent="0.25"/>
    <row r="281368" x14ac:dyDescent="0.25"/>
    <row r="281369" x14ac:dyDescent="0.25"/>
    <row r="281370" x14ac:dyDescent="0.25"/>
    <row r="281371" x14ac:dyDescent="0.25"/>
    <row r="281372" x14ac:dyDescent="0.25"/>
    <row r="281373" x14ac:dyDescent="0.25"/>
    <row r="281374" x14ac:dyDescent="0.25"/>
    <row r="281375" x14ac:dyDescent="0.25"/>
    <row r="281376" x14ac:dyDescent="0.25"/>
    <row r="281377" x14ac:dyDescent="0.25"/>
    <row r="281378" x14ac:dyDescent="0.25"/>
    <row r="281379" x14ac:dyDescent="0.25"/>
    <row r="281380" x14ac:dyDescent="0.25"/>
    <row r="281381" x14ac:dyDescent="0.25"/>
    <row r="281382" x14ac:dyDescent="0.25"/>
    <row r="281383" x14ac:dyDescent="0.25"/>
    <row r="281384" x14ac:dyDescent="0.25"/>
    <row r="281385" x14ac:dyDescent="0.25"/>
    <row r="281386" x14ac:dyDescent="0.25"/>
    <row r="281387" x14ac:dyDescent="0.25"/>
    <row r="281388" x14ac:dyDescent="0.25"/>
    <row r="281389" x14ac:dyDescent="0.25"/>
    <row r="281390" x14ac:dyDescent="0.25"/>
    <row r="281391" x14ac:dyDescent="0.25"/>
    <row r="281392" x14ac:dyDescent="0.25"/>
    <row r="281393" x14ac:dyDescent="0.25"/>
    <row r="281394" x14ac:dyDescent="0.25"/>
    <row r="281395" x14ac:dyDescent="0.25"/>
    <row r="281396" x14ac:dyDescent="0.25"/>
    <row r="281397" x14ac:dyDescent="0.25"/>
    <row r="281398" x14ac:dyDescent="0.25"/>
    <row r="281399" x14ac:dyDescent="0.25"/>
    <row r="281400" x14ac:dyDescent="0.25"/>
    <row r="281401" x14ac:dyDescent="0.25"/>
    <row r="281402" x14ac:dyDescent="0.25"/>
    <row r="281403" x14ac:dyDescent="0.25"/>
    <row r="281404" x14ac:dyDescent="0.25"/>
    <row r="281405" x14ac:dyDescent="0.25"/>
    <row r="281406" x14ac:dyDescent="0.25"/>
    <row r="281407" x14ac:dyDescent="0.25"/>
    <row r="281408" x14ac:dyDescent="0.25"/>
    <row r="281409" x14ac:dyDescent="0.25"/>
    <row r="281410" x14ac:dyDescent="0.25"/>
    <row r="281411" x14ac:dyDescent="0.25"/>
    <row r="281412" x14ac:dyDescent="0.25"/>
    <row r="281413" x14ac:dyDescent="0.25"/>
    <row r="281414" x14ac:dyDescent="0.25"/>
    <row r="281415" x14ac:dyDescent="0.25"/>
    <row r="281416" x14ac:dyDescent="0.25"/>
    <row r="281417" x14ac:dyDescent="0.25"/>
    <row r="281418" x14ac:dyDescent="0.25"/>
    <row r="281419" x14ac:dyDescent="0.25"/>
    <row r="281420" x14ac:dyDescent="0.25"/>
    <row r="281421" x14ac:dyDescent="0.25"/>
    <row r="281422" x14ac:dyDescent="0.25"/>
    <row r="281423" x14ac:dyDescent="0.25"/>
    <row r="281424" x14ac:dyDescent="0.25"/>
    <row r="281425" x14ac:dyDescent="0.25"/>
    <row r="281426" x14ac:dyDescent="0.25"/>
    <row r="281427" x14ac:dyDescent="0.25"/>
    <row r="281428" x14ac:dyDescent="0.25"/>
    <row r="281429" x14ac:dyDescent="0.25"/>
    <row r="281430" x14ac:dyDescent="0.25"/>
    <row r="281431" x14ac:dyDescent="0.25"/>
    <row r="281432" x14ac:dyDescent="0.25"/>
    <row r="281433" x14ac:dyDescent="0.25"/>
    <row r="281434" x14ac:dyDescent="0.25"/>
    <row r="281435" x14ac:dyDescent="0.25"/>
    <row r="281436" x14ac:dyDescent="0.25"/>
    <row r="281437" x14ac:dyDescent="0.25"/>
    <row r="281438" x14ac:dyDescent="0.25"/>
    <row r="281439" x14ac:dyDescent="0.25"/>
    <row r="281440" x14ac:dyDescent="0.25"/>
    <row r="281441" x14ac:dyDescent="0.25"/>
    <row r="281442" x14ac:dyDescent="0.25"/>
    <row r="281443" x14ac:dyDescent="0.25"/>
    <row r="281444" x14ac:dyDescent="0.25"/>
    <row r="281445" x14ac:dyDescent="0.25"/>
    <row r="281446" x14ac:dyDescent="0.25"/>
    <row r="281447" x14ac:dyDescent="0.25"/>
    <row r="281448" x14ac:dyDescent="0.25"/>
    <row r="281449" x14ac:dyDescent="0.25"/>
    <row r="281450" x14ac:dyDescent="0.25"/>
    <row r="281451" x14ac:dyDescent="0.25"/>
    <row r="281452" x14ac:dyDescent="0.25"/>
    <row r="281453" x14ac:dyDescent="0.25"/>
    <row r="281454" x14ac:dyDescent="0.25"/>
    <row r="281455" x14ac:dyDescent="0.25"/>
    <row r="281456" x14ac:dyDescent="0.25"/>
    <row r="281457" x14ac:dyDescent="0.25"/>
    <row r="281458" x14ac:dyDescent="0.25"/>
    <row r="281459" x14ac:dyDescent="0.25"/>
    <row r="281460" x14ac:dyDescent="0.25"/>
    <row r="281461" x14ac:dyDescent="0.25"/>
    <row r="281462" x14ac:dyDescent="0.25"/>
    <row r="281463" x14ac:dyDescent="0.25"/>
    <row r="281464" x14ac:dyDescent="0.25"/>
    <row r="281465" x14ac:dyDescent="0.25"/>
    <row r="281466" x14ac:dyDescent="0.25"/>
    <row r="281467" x14ac:dyDescent="0.25"/>
    <row r="281468" x14ac:dyDescent="0.25"/>
    <row r="281469" x14ac:dyDescent="0.25"/>
    <row r="281470" x14ac:dyDescent="0.25"/>
    <row r="281471" x14ac:dyDescent="0.25"/>
    <row r="281472" x14ac:dyDescent="0.25"/>
    <row r="281473" x14ac:dyDescent="0.25"/>
    <row r="281474" x14ac:dyDescent="0.25"/>
    <row r="281475" x14ac:dyDescent="0.25"/>
    <row r="281476" x14ac:dyDescent="0.25"/>
    <row r="281477" x14ac:dyDescent="0.25"/>
    <row r="281478" x14ac:dyDescent="0.25"/>
    <row r="281479" x14ac:dyDescent="0.25"/>
    <row r="281480" x14ac:dyDescent="0.25"/>
    <row r="281481" x14ac:dyDescent="0.25"/>
    <row r="281482" x14ac:dyDescent="0.25"/>
    <row r="281483" x14ac:dyDescent="0.25"/>
    <row r="281484" x14ac:dyDescent="0.25"/>
    <row r="281485" x14ac:dyDescent="0.25"/>
    <row r="281486" x14ac:dyDescent="0.25"/>
    <row r="281487" x14ac:dyDescent="0.25"/>
    <row r="281488" x14ac:dyDescent="0.25"/>
    <row r="281489" x14ac:dyDescent="0.25"/>
    <row r="281490" x14ac:dyDescent="0.25"/>
    <row r="281491" x14ac:dyDescent="0.25"/>
    <row r="281492" x14ac:dyDescent="0.25"/>
    <row r="281493" x14ac:dyDescent="0.25"/>
    <row r="281494" x14ac:dyDescent="0.25"/>
    <row r="281495" x14ac:dyDescent="0.25"/>
    <row r="281496" x14ac:dyDescent="0.25"/>
    <row r="281497" x14ac:dyDescent="0.25"/>
    <row r="281498" x14ac:dyDescent="0.25"/>
    <row r="281499" x14ac:dyDescent="0.25"/>
    <row r="281500" x14ac:dyDescent="0.25"/>
    <row r="281501" x14ac:dyDescent="0.25"/>
    <row r="281502" x14ac:dyDescent="0.25"/>
    <row r="281503" x14ac:dyDescent="0.25"/>
    <row r="281504" x14ac:dyDescent="0.25"/>
    <row r="281505" x14ac:dyDescent="0.25"/>
    <row r="281506" x14ac:dyDescent="0.25"/>
    <row r="281507" x14ac:dyDescent="0.25"/>
    <row r="281508" x14ac:dyDescent="0.25"/>
    <row r="281509" x14ac:dyDescent="0.25"/>
    <row r="281510" x14ac:dyDescent="0.25"/>
    <row r="281511" x14ac:dyDescent="0.25"/>
    <row r="281512" x14ac:dyDescent="0.25"/>
    <row r="281513" x14ac:dyDescent="0.25"/>
    <row r="281514" x14ac:dyDescent="0.25"/>
    <row r="281515" x14ac:dyDescent="0.25"/>
    <row r="281516" x14ac:dyDescent="0.25"/>
    <row r="281517" x14ac:dyDescent="0.25"/>
    <row r="281518" x14ac:dyDescent="0.25"/>
    <row r="281519" x14ac:dyDescent="0.25"/>
    <row r="281520" x14ac:dyDescent="0.25"/>
    <row r="281521" x14ac:dyDescent="0.25"/>
    <row r="281522" x14ac:dyDescent="0.25"/>
    <row r="281523" x14ac:dyDescent="0.25"/>
    <row r="281524" x14ac:dyDescent="0.25"/>
    <row r="281525" x14ac:dyDescent="0.25"/>
    <row r="281526" x14ac:dyDescent="0.25"/>
    <row r="281527" x14ac:dyDescent="0.25"/>
    <row r="281528" x14ac:dyDescent="0.25"/>
    <row r="281529" x14ac:dyDescent="0.25"/>
    <row r="281530" x14ac:dyDescent="0.25"/>
    <row r="281531" x14ac:dyDescent="0.25"/>
    <row r="281532" x14ac:dyDescent="0.25"/>
    <row r="281533" x14ac:dyDescent="0.25"/>
    <row r="281534" x14ac:dyDescent="0.25"/>
    <row r="281535" x14ac:dyDescent="0.25"/>
    <row r="281536" x14ac:dyDescent="0.25"/>
    <row r="281537" x14ac:dyDescent="0.25"/>
    <row r="281538" x14ac:dyDescent="0.25"/>
    <row r="281539" x14ac:dyDescent="0.25"/>
    <row r="281540" x14ac:dyDescent="0.25"/>
    <row r="281541" x14ac:dyDescent="0.25"/>
    <row r="281542" x14ac:dyDescent="0.25"/>
    <row r="281543" x14ac:dyDescent="0.25"/>
    <row r="281544" x14ac:dyDescent="0.25"/>
    <row r="281545" x14ac:dyDescent="0.25"/>
    <row r="281546" x14ac:dyDescent="0.25"/>
    <row r="281547" x14ac:dyDescent="0.25"/>
    <row r="281548" x14ac:dyDescent="0.25"/>
    <row r="281549" x14ac:dyDescent="0.25"/>
    <row r="281550" x14ac:dyDescent="0.25"/>
    <row r="281551" x14ac:dyDescent="0.25"/>
    <row r="281552" x14ac:dyDescent="0.25"/>
    <row r="281553" x14ac:dyDescent="0.25"/>
    <row r="281554" x14ac:dyDescent="0.25"/>
    <row r="281555" x14ac:dyDescent="0.25"/>
    <row r="281556" x14ac:dyDescent="0.25"/>
    <row r="281557" x14ac:dyDescent="0.25"/>
    <row r="281558" x14ac:dyDescent="0.25"/>
    <row r="281559" x14ac:dyDescent="0.25"/>
    <row r="281560" x14ac:dyDescent="0.25"/>
    <row r="281561" x14ac:dyDescent="0.25"/>
    <row r="281562" x14ac:dyDescent="0.25"/>
    <row r="281563" x14ac:dyDescent="0.25"/>
    <row r="281564" x14ac:dyDescent="0.25"/>
    <row r="281565" x14ac:dyDescent="0.25"/>
    <row r="281566" x14ac:dyDescent="0.25"/>
    <row r="281567" x14ac:dyDescent="0.25"/>
    <row r="281568" x14ac:dyDescent="0.25"/>
    <row r="281569" x14ac:dyDescent="0.25"/>
    <row r="281570" x14ac:dyDescent="0.25"/>
    <row r="281571" x14ac:dyDescent="0.25"/>
    <row r="281572" x14ac:dyDescent="0.25"/>
    <row r="281573" x14ac:dyDescent="0.25"/>
    <row r="281574" x14ac:dyDescent="0.25"/>
    <row r="281575" x14ac:dyDescent="0.25"/>
    <row r="281576" x14ac:dyDescent="0.25"/>
    <row r="281577" x14ac:dyDescent="0.25"/>
    <row r="281578" x14ac:dyDescent="0.25"/>
    <row r="281579" x14ac:dyDescent="0.25"/>
    <row r="281580" x14ac:dyDescent="0.25"/>
    <row r="281581" x14ac:dyDescent="0.25"/>
    <row r="281582" x14ac:dyDescent="0.25"/>
    <row r="281583" x14ac:dyDescent="0.25"/>
    <row r="281584" x14ac:dyDescent="0.25"/>
    <row r="281585" x14ac:dyDescent="0.25"/>
    <row r="281586" x14ac:dyDescent="0.25"/>
    <row r="281587" x14ac:dyDescent="0.25"/>
    <row r="281588" x14ac:dyDescent="0.25"/>
    <row r="281589" x14ac:dyDescent="0.25"/>
    <row r="281590" x14ac:dyDescent="0.25"/>
    <row r="281591" x14ac:dyDescent="0.25"/>
    <row r="281592" x14ac:dyDescent="0.25"/>
    <row r="281593" x14ac:dyDescent="0.25"/>
    <row r="281594" x14ac:dyDescent="0.25"/>
    <row r="281595" x14ac:dyDescent="0.25"/>
    <row r="281596" x14ac:dyDescent="0.25"/>
    <row r="281597" x14ac:dyDescent="0.25"/>
    <row r="281598" x14ac:dyDescent="0.25"/>
    <row r="281599" x14ac:dyDescent="0.25"/>
    <row r="281600" x14ac:dyDescent="0.25"/>
    <row r="281601" x14ac:dyDescent="0.25"/>
    <row r="281602" x14ac:dyDescent="0.25"/>
    <row r="281603" x14ac:dyDescent="0.25"/>
    <row r="281604" x14ac:dyDescent="0.25"/>
    <row r="281605" x14ac:dyDescent="0.25"/>
    <row r="281606" x14ac:dyDescent="0.25"/>
    <row r="281607" x14ac:dyDescent="0.25"/>
    <row r="281608" x14ac:dyDescent="0.25"/>
    <row r="281609" x14ac:dyDescent="0.25"/>
    <row r="281610" x14ac:dyDescent="0.25"/>
    <row r="281611" x14ac:dyDescent="0.25"/>
    <row r="281612" x14ac:dyDescent="0.25"/>
    <row r="281613" x14ac:dyDescent="0.25"/>
    <row r="281614" x14ac:dyDescent="0.25"/>
    <row r="281615" x14ac:dyDescent="0.25"/>
    <row r="281616" x14ac:dyDescent="0.25"/>
    <row r="281617" x14ac:dyDescent="0.25"/>
    <row r="281618" x14ac:dyDescent="0.25"/>
    <row r="281619" x14ac:dyDescent="0.25"/>
    <row r="281620" x14ac:dyDescent="0.25"/>
    <row r="281621" x14ac:dyDescent="0.25"/>
    <row r="281622" x14ac:dyDescent="0.25"/>
    <row r="281623" x14ac:dyDescent="0.25"/>
    <row r="281624" x14ac:dyDescent="0.25"/>
    <row r="281625" x14ac:dyDescent="0.25"/>
    <row r="281626" x14ac:dyDescent="0.25"/>
    <row r="281627" x14ac:dyDescent="0.25"/>
    <row r="281628" x14ac:dyDescent="0.25"/>
    <row r="281629" x14ac:dyDescent="0.25"/>
    <row r="281630" x14ac:dyDescent="0.25"/>
    <row r="281631" x14ac:dyDescent="0.25"/>
    <row r="281632" x14ac:dyDescent="0.25"/>
    <row r="281633" x14ac:dyDescent="0.25"/>
    <row r="281634" x14ac:dyDescent="0.25"/>
    <row r="281635" x14ac:dyDescent="0.25"/>
    <row r="281636" x14ac:dyDescent="0.25"/>
    <row r="281637" x14ac:dyDescent="0.25"/>
    <row r="281638" x14ac:dyDescent="0.25"/>
    <row r="281639" x14ac:dyDescent="0.25"/>
    <row r="281640" x14ac:dyDescent="0.25"/>
    <row r="281641" x14ac:dyDescent="0.25"/>
    <row r="281642" x14ac:dyDescent="0.25"/>
    <row r="281643" x14ac:dyDescent="0.25"/>
    <row r="281644" x14ac:dyDescent="0.25"/>
    <row r="281645" x14ac:dyDescent="0.25"/>
    <row r="281646" x14ac:dyDescent="0.25"/>
    <row r="281647" x14ac:dyDescent="0.25"/>
    <row r="281648" x14ac:dyDescent="0.25"/>
    <row r="281649" x14ac:dyDescent="0.25"/>
    <row r="281650" x14ac:dyDescent="0.25"/>
    <row r="281651" x14ac:dyDescent="0.25"/>
    <row r="281652" x14ac:dyDescent="0.25"/>
    <row r="281653" x14ac:dyDescent="0.25"/>
    <row r="281654" x14ac:dyDescent="0.25"/>
    <row r="281655" x14ac:dyDescent="0.25"/>
    <row r="281656" x14ac:dyDescent="0.25"/>
    <row r="281657" x14ac:dyDescent="0.25"/>
    <row r="281658" x14ac:dyDescent="0.25"/>
    <row r="281659" x14ac:dyDescent="0.25"/>
    <row r="281660" x14ac:dyDescent="0.25"/>
    <row r="281661" x14ac:dyDescent="0.25"/>
    <row r="281662" x14ac:dyDescent="0.25"/>
    <row r="281663" x14ac:dyDescent="0.25"/>
    <row r="281664" x14ac:dyDescent="0.25"/>
    <row r="281665" x14ac:dyDescent="0.25"/>
    <row r="281666" x14ac:dyDescent="0.25"/>
    <row r="281667" x14ac:dyDescent="0.25"/>
    <row r="281668" x14ac:dyDescent="0.25"/>
    <row r="281669" x14ac:dyDescent="0.25"/>
    <row r="281670" x14ac:dyDescent="0.25"/>
    <row r="281671" x14ac:dyDescent="0.25"/>
    <row r="281672" x14ac:dyDescent="0.25"/>
    <row r="281673" x14ac:dyDescent="0.25"/>
    <row r="281674" x14ac:dyDescent="0.25"/>
    <row r="281675" x14ac:dyDescent="0.25"/>
    <row r="281676" x14ac:dyDescent="0.25"/>
    <row r="281677" x14ac:dyDescent="0.25"/>
    <row r="281678" x14ac:dyDescent="0.25"/>
    <row r="281679" x14ac:dyDescent="0.25"/>
    <row r="281680" x14ac:dyDescent="0.25"/>
    <row r="281681" x14ac:dyDescent="0.25"/>
    <row r="281682" x14ac:dyDescent="0.25"/>
    <row r="281683" x14ac:dyDescent="0.25"/>
    <row r="281684" x14ac:dyDescent="0.25"/>
    <row r="281685" x14ac:dyDescent="0.25"/>
    <row r="281686" x14ac:dyDescent="0.25"/>
    <row r="281687" x14ac:dyDescent="0.25"/>
    <row r="281688" x14ac:dyDescent="0.25"/>
    <row r="281689" x14ac:dyDescent="0.25"/>
    <row r="281690" x14ac:dyDescent="0.25"/>
    <row r="281691" x14ac:dyDescent="0.25"/>
    <row r="281692" x14ac:dyDescent="0.25"/>
    <row r="281693" x14ac:dyDescent="0.25"/>
    <row r="281694" x14ac:dyDescent="0.25"/>
    <row r="281695" x14ac:dyDescent="0.25"/>
    <row r="281696" x14ac:dyDescent="0.25"/>
    <row r="281697" x14ac:dyDescent="0.25"/>
    <row r="281698" x14ac:dyDescent="0.25"/>
    <row r="281699" x14ac:dyDescent="0.25"/>
    <row r="281700" x14ac:dyDescent="0.25"/>
    <row r="281701" x14ac:dyDescent="0.25"/>
    <row r="281702" x14ac:dyDescent="0.25"/>
    <row r="281703" x14ac:dyDescent="0.25"/>
    <row r="281704" x14ac:dyDescent="0.25"/>
    <row r="281705" x14ac:dyDescent="0.25"/>
    <row r="281706" x14ac:dyDescent="0.25"/>
    <row r="281707" x14ac:dyDescent="0.25"/>
    <row r="281708" x14ac:dyDescent="0.25"/>
    <row r="281709" x14ac:dyDescent="0.25"/>
    <row r="281710" x14ac:dyDescent="0.25"/>
    <row r="281711" x14ac:dyDescent="0.25"/>
    <row r="281712" x14ac:dyDescent="0.25"/>
    <row r="281713" x14ac:dyDescent="0.25"/>
    <row r="281714" x14ac:dyDescent="0.25"/>
    <row r="281715" x14ac:dyDescent="0.25"/>
    <row r="281716" x14ac:dyDescent="0.25"/>
    <row r="281717" x14ac:dyDescent="0.25"/>
    <row r="281718" x14ac:dyDescent="0.25"/>
    <row r="281719" x14ac:dyDescent="0.25"/>
    <row r="281720" x14ac:dyDescent="0.25"/>
    <row r="281721" x14ac:dyDescent="0.25"/>
    <row r="281722" x14ac:dyDescent="0.25"/>
    <row r="281723" x14ac:dyDescent="0.25"/>
    <row r="281724" x14ac:dyDescent="0.25"/>
    <row r="281725" x14ac:dyDescent="0.25"/>
    <row r="281726" x14ac:dyDescent="0.25"/>
    <row r="281727" x14ac:dyDescent="0.25"/>
    <row r="281728" x14ac:dyDescent="0.25"/>
    <row r="281729" x14ac:dyDescent="0.25"/>
    <row r="281730" x14ac:dyDescent="0.25"/>
    <row r="281731" x14ac:dyDescent="0.25"/>
    <row r="281732" x14ac:dyDescent="0.25"/>
    <row r="281733" x14ac:dyDescent="0.25"/>
    <row r="281734" x14ac:dyDescent="0.25"/>
    <row r="281735" x14ac:dyDescent="0.25"/>
    <row r="281736" x14ac:dyDescent="0.25"/>
    <row r="281737" x14ac:dyDescent="0.25"/>
    <row r="281738" x14ac:dyDescent="0.25"/>
    <row r="281739" x14ac:dyDescent="0.25"/>
    <row r="281740" x14ac:dyDescent="0.25"/>
    <row r="281741" x14ac:dyDescent="0.25"/>
    <row r="281742" x14ac:dyDescent="0.25"/>
    <row r="281743" x14ac:dyDescent="0.25"/>
    <row r="281744" x14ac:dyDescent="0.25"/>
    <row r="281745" x14ac:dyDescent="0.25"/>
    <row r="281746" x14ac:dyDescent="0.25"/>
    <row r="281747" x14ac:dyDescent="0.25"/>
    <row r="281748" x14ac:dyDescent="0.25"/>
    <row r="281749" x14ac:dyDescent="0.25"/>
    <row r="281750" x14ac:dyDescent="0.25"/>
    <row r="281751" x14ac:dyDescent="0.25"/>
    <row r="281752" x14ac:dyDescent="0.25"/>
    <row r="281753" x14ac:dyDescent="0.25"/>
    <row r="281754" x14ac:dyDescent="0.25"/>
    <row r="281755" x14ac:dyDescent="0.25"/>
    <row r="281756" x14ac:dyDescent="0.25"/>
    <row r="281757" x14ac:dyDescent="0.25"/>
    <row r="281758" x14ac:dyDescent="0.25"/>
    <row r="281759" x14ac:dyDescent="0.25"/>
    <row r="281760" x14ac:dyDescent="0.25"/>
    <row r="281761" x14ac:dyDescent="0.25"/>
    <row r="281762" x14ac:dyDescent="0.25"/>
    <row r="281763" x14ac:dyDescent="0.25"/>
    <row r="281764" x14ac:dyDescent="0.25"/>
    <row r="281765" x14ac:dyDescent="0.25"/>
    <row r="281766" x14ac:dyDescent="0.25"/>
    <row r="281767" x14ac:dyDescent="0.25"/>
    <row r="281768" x14ac:dyDescent="0.25"/>
    <row r="281769" x14ac:dyDescent="0.25"/>
    <row r="281770" x14ac:dyDescent="0.25"/>
    <row r="281771" x14ac:dyDescent="0.25"/>
    <row r="281772" x14ac:dyDescent="0.25"/>
    <row r="281773" x14ac:dyDescent="0.25"/>
    <row r="281774" x14ac:dyDescent="0.25"/>
    <row r="281775" x14ac:dyDescent="0.25"/>
    <row r="281776" x14ac:dyDescent="0.25"/>
    <row r="281777" x14ac:dyDescent="0.25"/>
    <row r="281778" x14ac:dyDescent="0.25"/>
    <row r="281779" x14ac:dyDescent="0.25"/>
    <row r="281780" x14ac:dyDescent="0.25"/>
    <row r="281781" x14ac:dyDescent="0.25"/>
    <row r="281782" x14ac:dyDescent="0.25"/>
    <row r="281783" x14ac:dyDescent="0.25"/>
    <row r="281784" x14ac:dyDescent="0.25"/>
    <row r="281785" x14ac:dyDescent="0.25"/>
    <row r="281786" x14ac:dyDescent="0.25"/>
    <row r="281787" x14ac:dyDescent="0.25"/>
    <row r="281788" x14ac:dyDescent="0.25"/>
    <row r="281789" x14ac:dyDescent="0.25"/>
    <row r="281790" x14ac:dyDescent="0.25"/>
    <row r="281791" x14ac:dyDescent="0.25"/>
    <row r="281792" x14ac:dyDescent="0.25"/>
    <row r="281793" x14ac:dyDescent="0.25"/>
    <row r="281794" x14ac:dyDescent="0.25"/>
    <row r="281795" x14ac:dyDescent="0.25"/>
    <row r="281796" x14ac:dyDescent="0.25"/>
    <row r="281797" x14ac:dyDescent="0.25"/>
    <row r="281798" x14ac:dyDescent="0.25"/>
    <row r="281799" x14ac:dyDescent="0.25"/>
    <row r="281800" x14ac:dyDescent="0.25"/>
    <row r="281801" x14ac:dyDescent="0.25"/>
    <row r="281802" x14ac:dyDescent="0.25"/>
    <row r="281803" x14ac:dyDescent="0.25"/>
    <row r="281804" x14ac:dyDescent="0.25"/>
    <row r="281805" x14ac:dyDescent="0.25"/>
    <row r="281806" x14ac:dyDescent="0.25"/>
    <row r="281807" x14ac:dyDescent="0.25"/>
    <row r="281808" x14ac:dyDescent="0.25"/>
    <row r="281809" x14ac:dyDescent="0.25"/>
    <row r="281810" x14ac:dyDescent="0.25"/>
    <row r="281811" x14ac:dyDescent="0.25"/>
    <row r="281812" x14ac:dyDescent="0.25"/>
    <row r="281813" x14ac:dyDescent="0.25"/>
    <row r="281814" x14ac:dyDescent="0.25"/>
    <row r="281815" x14ac:dyDescent="0.25"/>
    <row r="281816" x14ac:dyDescent="0.25"/>
    <row r="281817" x14ac:dyDescent="0.25"/>
    <row r="281818" x14ac:dyDescent="0.25"/>
    <row r="281819" x14ac:dyDescent="0.25"/>
    <row r="281820" x14ac:dyDescent="0.25"/>
    <row r="281821" x14ac:dyDescent="0.25"/>
    <row r="281822" x14ac:dyDescent="0.25"/>
    <row r="281823" x14ac:dyDescent="0.25"/>
    <row r="281824" x14ac:dyDescent="0.25"/>
    <row r="281825" x14ac:dyDescent="0.25"/>
    <row r="281826" x14ac:dyDescent="0.25"/>
    <row r="281827" x14ac:dyDescent="0.25"/>
    <row r="281828" x14ac:dyDescent="0.25"/>
    <row r="281829" x14ac:dyDescent="0.25"/>
    <row r="281830" x14ac:dyDescent="0.25"/>
    <row r="281831" x14ac:dyDescent="0.25"/>
    <row r="281832" x14ac:dyDescent="0.25"/>
    <row r="281833" x14ac:dyDescent="0.25"/>
    <row r="281834" x14ac:dyDescent="0.25"/>
    <row r="281835" x14ac:dyDescent="0.25"/>
    <row r="281836" x14ac:dyDescent="0.25"/>
    <row r="281837" x14ac:dyDescent="0.25"/>
    <row r="281838" x14ac:dyDescent="0.25"/>
    <row r="281839" x14ac:dyDescent="0.25"/>
    <row r="281840" x14ac:dyDescent="0.25"/>
    <row r="281841" x14ac:dyDescent="0.25"/>
    <row r="281842" x14ac:dyDescent="0.25"/>
    <row r="281843" x14ac:dyDescent="0.25"/>
    <row r="281844" x14ac:dyDescent="0.25"/>
    <row r="281845" x14ac:dyDescent="0.25"/>
    <row r="281846" x14ac:dyDescent="0.25"/>
    <row r="281847" x14ac:dyDescent="0.25"/>
    <row r="281848" x14ac:dyDescent="0.25"/>
    <row r="281849" x14ac:dyDescent="0.25"/>
    <row r="281850" x14ac:dyDescent="0.25"/>
    <row r="281851" x14ac:dyDescent="0.25"/>
    <row r="281852" x14ac:dyDescent="0.25"/>
    <row r="281853" x14ac:dyDescent="0.25"/>
    <row r="281854" x14ac:dyDescent="0.25"/>
    <row r="281855" x14ac:dyDescent="0.25"/>
    <row r="281856" x14ac:dyDescent="0.25"/>
    <row r="281857" x14ac:dyDescent="0.25"/>
    <row r="281858" x14ac:dyDescent="0.25"/>
    <row r="281859" x14ac:dyDescent="0.25"/>
    <row r="281860" x14ac:dyDescent="0.25"/>
    <row r="281861" x14ac:dyDescent="0.25"/>
    <row r="281862" x14ac:dyDescent="0.25"/>
    <row r="281863" x14ac:dyDescent="0.25"/>
    <row r="281864" x14ac:dyDescent="0.25"/>
    <row r="281865" x14ac:dyDescent="0.25"/>
    <row r="281866" x14ac:dyDescent="0.25"/>
    <row r="281867" x14ac:dyDescent="0.25"/>
    <row r="281868" x14ac:dyDescent="0.25"/>
    <row r="281869" x14ac:dyDescent="0.25"/>
    <row r="281870" x14ac:dyDescent="0.25"/>
    <row r="281871" x14ac:dyDescent="0.25"/>
    <row r="281872" x14ac:dyDescent="0.25"/>
    <row r="281873" x14ac:dyDescent="0.25"/>
    <row r="281874" x14ac:dyDescent="0.25"/>
    <row r="281875" x14ac:dyDescent="0.25"/>
    <row r="281876" x14ac:dyDescent="0.25"/>
    <row r="281877" x14ac:dyDescent="0.25"/>
    <row r="281878" x14ac:dyDescent="0.25"/>
    <row r="281879" x14ac:dyDescent="0.25"/>
    <row r="281880" x14ac:dyDescent="0.25"/>
    <row r="281881" x14ac:dyDescent="0.25"/>
    <row r="281882" x14ac:dyDescent="0.25"/>
    <row r="281883" x14ac:dyDescent="0.25"/>
    <row r="281884" x14ac:dyDescent="0.25"/>
    <row r="281885" x14ac:dyDescent="0.25"/>
    <row r="281886" x14ac:dyDescent="0.25"/>
    <row r="281887" x14ac:dyDescent="0.25"/>
    <row r="281888" x14ac:dyDescent="0.25"/>
    <row r="281889" x14ac:dyDescent="0.25"/>
    <row r="281890" x14ac:dyDescent="0.25"/>
    <row r="281891" x14ac:dyDescent="0.25"/>
    <row r="281892" x14ac:dyDescent="0.25"/>
    <row r="281893" x14ac:dyDescent="0.25"/>
    <row r="281894" x14ac:dyDescent="0.25"/>
    <row r="281895" x14ac:dyDescent="0.25"/>
    <row r="281896" x14ac:dyDescent="0.25"/>
    <row r="281897" x14ac:dyDescent="0.25"/>
    <row r="281898" x14ac:dyDescent="0.25"/>
    <row r="281899" x14ac:dyDescent="0.25"/>
    <row r="281900" x14ac:dyDescent="0.25"/>
    <row r="281901" x14ac:dyDescent="0.25"/>
    <row r="281902" x14ac:dyDescent="0.25"/>
    <row r="281903" x14ac:dyDescent="0.25"/>
    <row r="281904" x14ac:dyDescent="0.25"/>
    <row r="281905" x14ac:dyDescent="0.25"/>
    <row r="281906" x14ac:dyDescent="0.25"/>
    <row r="281907" x14ac:dyDescent="0.25"/>
    <row r="281908" x14ac:dyDescent="0.25"/>
    <row r="281909" x14ac:dyDescent="0.25"/>
    <row r="281910" x14ac:dyDescent="0.25"/>
    <row r="281911" x14ac:dyDescent="0.25"/>
    <row r="281912" x14ac:dyDescent="0.25"/>
    <row r="281913" x14ac:dyDescent="0.25"/>
    <row r="281914" x14ac:dyDescent="0.25"/>
    <row r="281915" x14ac:dyDescent="0.25"/>
    <row r="281916" x14ac:dyDescent="0.25"/>
    <row r="281917" x14ac:dyDescent="0.25"/>
    <row r="281918" x14ac:dyDescent="0.25"/>
    <row r="281919" x14ac:dyDescent="0.25"/>
    <row r="281920" x14ac:dyDescent="0.25"/>
    <row r="281921" x14ac:dyDescent="0.25"/>
    <row r="281922" x14ac:dyDescent="0.25"/>
    <row r="281923" x14ac:dyDescent="0.25"/>
    <row r="281924" x14ac:dyDescent="0.25"/>
    <row r="281925" x14ac:dyDescent="0.25"/>
    <row r="281926" x14ac:dyDescent="0.25"/>
    <row r="281927" x14ac:dyDescent="0.25"/>
    <row r="281928" x14ac:dyDescent="0.25"/>
    <row r="281929" x14ac:dyDescent="0.25"/>
    <row r="281930" x14ac:dyDescent="0.25"/>
    <row r="281931" x14ac:dyDescent="0.25"/>
    <row r="281932" x14ac:dyDescent="0.25"/>
    <row r="281933" x14ac:dyDescent="0.25"/>
    <row r="281934" x14ac:dyDescent="0.25"/>
    <row r="281935" x14ac:dyDescent="0.25"/>
    <row r="281936" x14ac:dyDescent="0.25"/>
    <row r="281937" x14ac:dyDescent="0.25"/>
    <row r="281938" x14ac:dyDescent="0.25"/>
    <row r="281939" x14ac:dyDescent="0.25"/>
    <row r="281940" x14ac:dyDescent="0.25"/>
    <row r="281941" x14ac:dyDescent="0.25"/>
    <row r="281942" x14ac:dyDescent="0.25"/>
    <row r="281943" x14ac:dyDescent="0.25"/>
    <row r="281944" x14ac:dyDescent="0.25"/>
    <row r="281945" x14ac:dyDescent="0.25"/>
    <row r="281946" x14ac:dyDescent="0.25"/>
    <row r="281947" x14ac:dyDescent="0.25"/>
    <row r="281948" x14ac:dyDescent="0.25"/>
    <row r="281949" x14ac:dyDescent="0.25"/>
    <row r="281950" x14ac:dyDescent="0.25"/>
    <row r="281951" x14ac:dyDescent="0.25"/>
    <row r="281952" x14ac:dyDescent="0.25"/>
    <row r="281953" x14ac:dyDescent="0.25"/>
    <row r="281954" x14ac:dyDescent="0.25"/>
    <row r="281955" x14ac:dyDescent="0.25"/>
    <row r="281956" x14ac:dyDescent="0.25"/>
    <row r="281957" x14ac:dyDescent="0.25"/>
    <row r="281958" x14ac:dyDescent="0.25"/>
    <row r="281959" x14ac:dyDescent="0.25"/>
    <row r="281960" x14ac:dyDescent="0.25"/>
    <row r="281961" x14ac:dyDescent="0.25"/>
    <row r="281962" x14ac:dyDescent="0.25"/>
    <row r="281963" x14ac:dyDescent="0.25"/>
    <row r="281964" x14ac:dyDescent="0.25"/>
    <row r="281965" x14ac:dyDescent="0.25"/>
    <row r="281966" x14ac:dyDescent="0.25"/>
    <row r="281967" x14ac:dyDescent="0.25"/>
    <row r="281968" x14ac:dyDescent="0.25"/>
    <row r="281969" x14ac:dyDescent="0.25"/>
    <row r="281970" x14ac:dyDescent="0.25"/>
    <row r="281971" x14ac:dyDescent="0.25"/>
    <row r="281972" x14ac:dyDescent="0.25"/>
    <row r="281973" x14ac:dyDescent="0.25"/>
    <row r="281974" x14ac:dyDescent="0.25"/>
    <row r="281975" x14ac:dyDescent="0.25"/>
    <row r="281976" x14ac:dyDescent="0.25"/>
    <row r="281977" x14ac:dyDescent="0.25"/>
    <row r="281978" x14ac:dyDescent="0.25"/>
    <row r="281979" x14ac:dyDescent="0.25"/>
    <row r="281980" x14ac:dyDescent="0.25"/>
    <row r="281981" x14ac:dyDescent="0.25"/>
    <row r="281982" x14ac:dyDescent="0.25"/>
    <row r="281983" x14ac:dyDescent="0.25"/>
    <row r="281984" x14ac:dyDescent="0.25"/>
    <row r="281985" x14ac:dyDescent="0.25"/>
    <row r="281986" x14ac:dyDescent="0.25"/>
    <row r="281987" x14ac:dyDescent="0.25"/>
    <row r="281988" x14ac:dyDescent="0.25"/>
    <row r="281989" x14ac:dyDescent="0.25"/>
    <row r="281990" x14ac:dyDescent="0.25"/>
    <row r="281991" x14ac:dyDescent="0.25"/>
    <row r="281992" x14ac:dyDescent="0.25"/>
    <row r="281993" x14ac:dyDescent="0.25"/>
    <row r="281994" x14ac:dyDescent="0.25"/>
    <row r="281995" x14ac:dyDescent="0.25"/>
    <row r="281996" x14ac:dyDescent="0.25"/>
    <row r="281997" x14ac:dyDescent="0.25"/>
    <row r="281998" x14ac:dyDescent="0.25"/>
    <row r="281999" x14ac:dyDescent="0.25"/>
    <row r="282000" x14ac:dyDescent="0.25"/>
    <row r="282001" x14ac:dyDescent="0.25"/>
    <row r="282002" x14ac:dyDescent="0.25"/>
    <row r="282003" x14ac:dyDescent="0.25"/>
    <row r="282004" x14ac:dyDescent="0.25"/>
    <row r="282005" x14ac:dyDescent="0.25"/>
    <row r="282006" x14ac:dyDescent="0.25"/>
    <row r="282007" x14ac:dyDescent="0.25"/>
    <row r="282008" x14ac:dyDescent="0.25"/>
    <row r="282009" x14ac:dyDescent="0.25"/>
    <row r="282010" x14ac:dyDescent="0.25"/>
    <row r="282011" x14ac:dyDescent="0.25"/>
    <row r="282012" x14ac:dyDescent="0.25"/>
    <row r="282013" x14ac:dyDescent="0.25"/>
    <row r="282014" x14ac:dyDescent="0.25"/>
    <row r="282015" x14ac:dyDescent="0.25"/>
    <row r="282016" x14ac:dyDescent="0.25"/>
    <row r="282017" x14ac:dyDescent="0.25"/>
    <row r="282018" x14ac:dyDescent="0.25"/>
    <row r="282019" x14ac:dyDescent="0.25"/>
    <row r="282020" x14ac:dyDescent="0.25"/>
    <row r="282021" x14ac:dyDescent="0.25"/>
    <row r="282022" x14ac:dyDescent="0.25"/>
    <row r="282023" x14ac:dyDescent="0.25"/>
    <row r="282024" x14ac:dyDescent="0.25"/>
    <row r="282025" x14ac:dyDescent="0.25"/>
    <row r="282026" x14ac:dyDescent="0.25"/>
    <row r="282027" x14ac:dyDescent="0.25"/>
    <row r="282028" x14ac:dyDescent="0.25"/>
    <row r="282029" x14ac:dyDescent="0.25"/>
    <row r="282030" x14ac:dyDescent="0.25"/>
    <row r="282031" x14ac:dyDescent="0.25"/>
    <row r="282032" x14ac:dyDescent="0.25"/>
    <row r="282033" x14ac:dyDescent="0.25"/>
    <row r="282034" x14ac:dyDescent="0.25"/>
    <row r="282035" x14ac:dyDescent="0.25"/>
    <row r="282036" x14ac:dyDescent="0.25"/>
    <row r="282037" x14ac:dyDescent="0.25"/>
    <row r="282038" x14ac:dyDescent="0.25"/>
    <row r="282039" x14ac:dyDescent="0.25"/>
    <row r="282040" x14ac:dyDescent="0.25"/>
    <row r="282041" x14ac:dyDescent="0.25"/>
    <row r="282042" x14ac:dyDescent="0.25"/>
    <row r="282043" x14ac:dyDescent="0.25"/>
    <row r="282044" x14ac:dyDescent="0.25"/>
    <row r="282045" x14ac:dyDescent="0.25"/>
    <row r="282046" x14ac:dyDescent="0.25"/>
    <row r="282047" x14ac:dyDescent="0.25"/>
    <row r="282048" x14ac:dyDescent="0.25"/>
    <row r="282049" x14ac:dyDescent="0.25"/>
    <row r="282050" x14ac:dyDescent="0.25"/>
    <row r="282051" x14ac:dyDescent="0.25"/>
    <row r="282052" x14ac:dyDescent="0.25"/>
    <row r="282053" x14ac:dyDescent="0.25"/>
    <row r="282054" x14ac:dyDescent="0.25"/>
    <row r="282055" x14ac:dyDescent="0.25"/>
    <row r="282056" x14ac:dyDescent="0.25"/>
    <row r="282057" x14ac:dyDescent="0.25"/>
    <row r="282058" x14ac:dyDescent="0.25"/>
    <row r="282059" x14ac:dyDescent="0.25"/>
    <row r="282060" x14ac:dyDescent="0.25"/>
    <row r="282061" x14ac:dyDescent="0.25"/>
    <row r="282062" x14ac:dyDescent="0.25"/>
    <row r="282063" x14ac:dyDescent="0.25"/>
    <row r="282064" x14ac:dyDescent="0.25"/>
    <row r="282065" x14ac:dyDescent="0.25"/>
    <row r="282066" x14ac:dyDescent="0.25"/>
    <row r="282067" x14ac:dyDescent="0.25"/>
    <row r="282068" x14ac:dyDescent="0.25"/>
    <row r="282069" x14ac:dyDescent="0.25"/>
    <row r="282070" x14ac:dyDescent="0.25"/>
    <row r="282071" x14ac:dyDescent="0.25"/>
    <row r="282072" x14ac:dyDescent="0.25"/>
    <row r="282073" x14ac:dyDescent="0.25"/>
    <row r="282074" x14ac:dyDescent="0.25"/>
    <row r="282075" x14ac:dyDescent="0.25"/>
    <row r="282076" x14ac:dyDescent="0.25"/>
    <row r="282077" x14ac:dyDescent="0.25"/>
    <row r="282078" x14ac:dyDescent="0.25"/>
    <row r="282079" x14ac:dyDescent="0.25"/>
    <row r="282080" x14ac:dyDescent="0.25"/>
    <row r="282081" x14ac:dyDescent="0.25"/>
    <row r="282082" x14ac:dyDescent="0.25"/>
    <row r="282083" x14ac:dyDescent="0.25"/>
    <row r="282084" x14ac:dyDescent="0.25"/>
    <row r="282085" x14ac:dyDescent="0.25"/>
    <row r="282086" x14ac:dyDescent="0.25"/>
    <row r="282087" x14ac:dyDescent="0.25"/>
    <row r="282088" x14ac:dyDescent="0.25"/>
    <row r="282089" x14ac:dyDescent="0.25"/>
    <row r="282090" x14ac:dyDescent="0.25"/>
    <row r="282091" x14ac:dyDescent="0.25"/>
    <row r="282092" x14ac:dyDescent="0.25"/>
    <row r="282093" x14ac:dyDescent="0.25"/>
    <row r="282094" x14ac:dyDescent="0.25"/>
    <row r="282095" x14ac:dyDescent="0.25"/>
    <row r="282096" x14ac:dyDescent="0.25"/>
    <row r="282097" x14ac:dyDescent="0.25"/>
    <row r="282098" x14ac:dyDescent="0.25"/>
    <row r="282099" x14ac:dyDescent="0.25"/>
    <row r="282100" x14ac:dyDescent="0.25"/>
    <row r="282101" x14ac:dyDescent="0.25"/>
    <row r="282102" x14ac:dyDescent="0.25"/>
    <row r="282103" x14ac:dyDescent="0.25"/>
    <row r="282104" x14ac:dyDescent="0.25"/>
    <row r="282105" x14ac:dyDescent="0.25"/>
    <row r="282106" x14ac:dyDescent="0.25"/>
    <row r="282107" x14ac:dyDescent="0.25"/>
    <row r="282108" x14ac:dyDescent="0.25"/>
    <row r="282109" x14ac:dyDescent="0.25"/>
    <row r="282110" x14ac:dyDescent="0.25"/>
    <row r="282111" x14ac:dyDescent="0.25"/>
    <row r="282112" x14ac:dyDescent="0.25"/>
    <row r="282113" x14ac:dyDescent="0.25"/>
    <row r="282114" x14ac:dyDescent="0.25"/>
    <row r="282115" x14ac:dyDescent="0.25"/>
    <row r="282116" x14ac:dyDescent="0.25"/>
    <row r="282117" x14ac:dyDescent="0.25"/>
    <row r="282118" x14ac:dyDescent="0.25"/>
    <row r="282119" x14ac:dyDescent="0.25"/>
    <row r="282120" x14ac:dyDescent="0.25"/>
    <row r="282121" x14ac:dyDescent="0.25"/>
    <row r="282122" x14ac:dyDescent="0.25"/>
    <row r="282123" x14ac:dyDescent="0.25"/>
    <row r="282124" x14ac:dyDescent="0.25"/>
    <row r="282125" x14ac:dyDescent="0.25"/>
    <row r="282126" x14ac:dyDescent="0.25"/>
    <row r="282127" x14ac:dyDescent="0.25"/>
    <row r="282128" x14ac:dyDescent="0.25"/>
    <row r="282129" x14ac:dyDescent="0.25"/>
    <row r="282130" x14ac:dyDescent="0.25"/>
    <row r="282131" x14ac:dyDescent="0.25"/>
    <row r="282132" x14ac:dyDescent="0.25"/>
    <row r="282133" x14ac:dyDescent="0.25"/>
    <row r="282134" x14ac:dyDescent="0.25"/>
    <row r="282135" x14ac:dyDescent="0.25"/>
    <row r="282136" x14ac:dyDescent="0.25"/>
    <row r="282137" x14ac:dyDescent="0.25"/>
    <row r="282138" x14ac:dyDescent="0.25"/>
    <row r="282139" x14ac:dyDescent="0.25"/>
    <row r="282140" x14ac:dyDescent="0.25"/>
    <row r="282141" x14ac:dyDescent="0.25"/>
    <row r="282142" x14ac:dyDescent="0.25"/>
    <row r="282143" x14ac:dyDescent="0.25"/>
    <row r="282144" x14ac:dyDescent="0.25"/>
    <row r="282145" x14ac:dyDescent="0.25"/>
    <row r="282146" x14ac:dyDescent="0.25"/>
    <row r="282147" x14ac:dyDescent="0.25"/>
    <row r="282148" x14ac:dyDescent="0.25"/>
    <row r="282149" x14ac:dyDescent="0.25"/>
    <row r="282150" x14ac:dyDescent="0.25"/>
    <row r="282151" x14ac:dyDescent="0.25"/>
    <row r="282152" x14ac:dyDescent="0.25"/>
    <row r="282153" x14ac:dyDescent="0.25"/>
    <row r="282154" x14ac:dyDescent="0.25"/>
    <row r="282155" x14ac:dyDescent="0.25"/>
    <row r="282156" x14ac:dyDescent="0.25"/>
    <row r="282157" x14ac:dyDescent="0.25"/>
    <row r="282158" x14ac:dyDescent="0.25"/>
    <row r="282159" x14ac:dyDescent="0.25"/>
    <row r="282160" x14ac:dyDescent="0.25"/>
    <row r="282161" x14ac:dyDescent="0.25"/>
    <row r="282162" x14ac:dyDescent="0.25"/>
    <row r="282163" x14ac:dyDescent="0.25"/>
    <row r="282164" x14ac:dyDescent="0.25"/>
    <row r="282165" x14ac:dyDescent="0.25"/>
    <row r="282166" x14ac:dyDescent="0.25"/>
    <row r="282167" x14ac:dyDescent="0.25"/>
    <row r="282168" x14ac:dyDescent="0.25"/>
    <row r="282169" x14ac:dyDescent="0.25"/>
    <row r="282170" x14ac:dyDescent="0.25"/>
    <row r="282171" x14ac:dyDescent="0.25"/>
    <row r="282172" x14ac:dyDescent="0.25"/>
    <row r="282173" x14ac:dyDescent="0.25"/>
    <row r="282174" x14ac:dyDescent="0.25"/>
    <row r="282175" x14ac:dyDescent="0.25"/>
    <row r="282176" x14ac:dyDescent="0.25"/>
    <row r="282177" x14ac:dyDescent="0.25"/>
    <row r="282178" x14ac:dyDescent="0.25"/>
    <row r="282179" x14ac:dyDescent="0.25"/>
    <row r="282180" x14ac:dyDescent="0.25"/>
    <row r="282181" x14ac:dyDescent="0.25"/>
    <row r="282182" x14ac:dyDescent="0.25"/>
    <row r="282183" x14ac:dyDescent="0.25"/>
    <row r="282184" x14ac:dyDescent="0.25"/>
    <row r="282185" x14ac:dyDescent="0.25"/>
    <row r="282186" x14ac:dyDescent="0.25"/>
    <row r="282187" x14ac:dyDescent="0.25"/>
    <row r="282188" x14ac:dyDescent="0.25"/>
    <row r="282189" x14ac:dyDescent="0.25"/>
    <row r="282190" x14ac:dyDescent="0.25"/>
    <row r="282191" x14ac:dyDescent="0.25"/>
    <row r="282192" x14ac:dyDescent="0.25"/>
    <row r="282193" x14ac:dyDescent="0.25"/>
    <row r="282194" x14ac:dyDescent="0.25"/>
    <row r="282195" x14ac:dyDescent="0.25"/>
    <row r="282196" x14ac:dyDescent="0.25"/>
    <row r="282197" x14ac:dyDescent="0.25"/>
    <row r="282198" x14ac:dyDescent="0.25"/>
    <row r="282199" x14ac:dyDescent="0.25"/>
    <row r="282200" x14ac:dyDescent="0.25"/>
    <row r="282201" x14ac:dyDescent="0.25"/>
    <row r="282202" x14ac:dyDescent="0.25"/>
    <row r="282203" x14ac:dyDescent="0.25"/>
    <row r="282204" x14ac:dyDescent="0.25"/>
    <row r="282205" x14ac:dyDescent="0.25"/>
    <row r="282206" x14ac:dyDescent="0.25"/>
    <row r="282207" x14ac:dyDescent="0.25"/>
    <row r="282208" x14ac:dyDescent="0.25"/>
    <row r="282209" x14ac:dyDescent="0.25"/>
    <row r="282210" x14ac:dyDescent="0.25"/>
    <row r="282211" x14ac:dyDescent="0.25"/>
    <row r="282212" x14ac:dyDescent="0.25"/>
    <row r="282213" x14ac:dyDescent="0.25"/>
    <row r="282214" x14ac:dyDescent="0.25"/>
    <row r="282215" x14ac:dyDescent="0.25"/>
    <row r="282216" x14ac:dyDescent="0.25"/>
    <row r="282217" x14ac:dyDescent="0.25"/>
    <row r="282218" x14ac:dyDescent="0.25"/>
    <row r="282219" x14ac:dyDescent="0.25"/>
    <row r="282220" x14ac:dyDescent="0.25"/>
    <row r="282221" x14ac:dyDescent="0.25"/>
    <row r="282222" x14ac:dyDescent="0.25"/>
    <row r="282223" x14ac:dyDescent="0.25"/>
    <row r="282224" x14ac:dyDescent="0.25"/>
    <row r="282225" x14ac:dyDescent="0.25"/>
    <row r="282226" x14ac:dyDescent="0.25"/>
    <row r="282227" x14ac:dyDescent="0.25"/>
    <row r="282228" x14ac:dyDescent="0.25"/>
    <row r="282229" x14ac:dyDescent="0.25"/>
    <row r="282230" x14ac:dyDescent="0.25"/>
    <row r="282231" x14ac:dyDescent="0.25"/>
    <row r="282232" x14ac:dyDescent="0.25"/>
    <row r="282233" x14ac:dyDescent="0.25"/>
    <row r="282234" x14ac:dyDescent="0.25"/>
    <row r="282235" x14ac:dyDescent="0.25"/>
    <row r="282236" x14ac:dyDescent="0.25"/>
    <row r="282237" x14ac:dyDescent="0.25"/>
    <row r="282238" x14ac:dyDescent="0.25"/>
    <row r="282239" x14ac:dyDescent="0.25"/>
    <row r="282240" x14ac:dyDescent="0.25"/>
    <row r="282241" x14ac:dyDescent="0.25"/>
    <row r="282242" x14ac:dyDescent="0.25"/>
    <row r="282243" x14ac:dyDescent="0.25"/>
    <row r="282244" x14ac:dyDescent="0.25"/>
    <row r="282245" x14ac:dyDescent="0.25"/>
    <row r="282246" x14ac:dyDescent="0.25"/>
    <row r="282247" x14ac:dyDescent="0.25"/>
    <row r="282248" x14ac:dyDescent="0.25"/>
    <row r="282249" x14ac:dyDescent="0.25"/>
    <row r="282250" x14ac:dyDescent="0.25"/>
    <row r="282251" x14ac:dyDescent="0.25"/>
    <row r="282252" x14ac:dyDescent="0.25"/>
    <row r="282253" x14ac:dyDescent="0.25"/>
    <row r="282254" x14ac:dyDescent="0.25"/>
    <row r="282255" x14ac:dyDescent="0.25"/>
    <row r="282256" x14ac:dyDescent="0.25"/>
    <row r="282257" x14ac:dyDescent="0.25"/>
    <row r="282258" x14ac:dyDescent="0.25"/>
    <row r="282259" x14ac:dyDescent="0.25"/>
    <row r="282260" x14ac:dyDescent="0.25"/>
    <row r="282261" x14ac:dyDescent="0.25"/>
    <row r="282262" x14ac:dyDescent="0.25"/>
    <row r="282263" x14ac:dyDescent="0.25"/>
    <row r="282264" x14ac:dyDescent="0.25"/>
    <row r="282265" x14ac:dyDescent="0.25"/>
    <row r="282266" x14ac:dyDescent="0.25"/>
    <row r="282267" x14ac:dyDescent="0.25"/>
    <row r="282268" x14ac:dyDescent="0.25"/>
    <row r="282269" x14ac:dyDescent="0.25"/>
    <row r="282270" x14ac:dyDescent="0.25"/>
    <row r="282271" x14ac:dyDescent="0.25"/>
    <row r="282272" x14ac:dyDescent="0.25"/>
    <row r="282273" x14ac:dyDescent="0.25"/>
    <row r="282274" x14ac:dyDescent="0.25"/>
    <row r="282275" x14ac:dyDescent="0.25"/>
    <row r="282276" x14ac:dyDescent="0.25"/>
    <row r="282277" x14ac:dyDescent="0.25"/>
    <row r="282278" x14ac:dyDescent="0.25"/>
    <row r="282279" x14ac:dyDescent="0.25"/>
    <row r="282280" x14ac:dyDescent="0.25"/>
    <row r="282281" x14ac:dyDescent="0.25"/>
    <row r="282282" x14ac:dyDescent="0.25"/>
    <row r="282283" x14ac:dyDescent="0.25"/>
    <row r="282284" x14ac:dyDescent="0.25"/>
    <row r="282285" x14ac:dyDescent="0.25"/>
    <row r="282286" x14ac:dyDescent="0.25"/>
    <row r="282287" x14ac:dyDescent="0.25"/>
    <row r="282288" x14ac:dyDescent="0.25"/>
    <row r="282289" x14ac:dyDescent="0.25"/>
    <row r="282290" x14ac:dyDescent="0.25"/>
    <row r="282291" x14ac:dyDescent="0.25"/>
    <row r="282292" x14ac:dyDescent="0.25"/>
    <row r="282293" x14ac:dyDescent="0.25"/>
    <row r="282294" x14ac:dyDescent="0.25"/>
    <row r="282295" x14ac:dyDescent="0.25"/>
    <row r="282296" x14ac:dyDescent="0.25"/>
    <row r="282297" x14ac:dyDescent="0.25"/>
    <row r="282298" x14ac:dyDescent="0.25"/>
    <row r="282299" x14ac:dyDescent="0.25"/>
    <row r="282300" x14ac:dyDescent="0.25"/>
    <row r="282301" x14ac:dyDescent="0.25"/>
    <row r="282302" x14ac:dyDescent="0.25"/>
    <row r="282303" x14ac:dyDescent="0.25"/>
    <row r="282304" x14ac:dyDescent="0.25"/>
    <row r="282305" x14ac:dyDescent="0.25"/>
    <row r="282306" x14ac:dyDescent="0.25"/>
    <row r="282307" x14ac:dyDescent="0.25"/>
    <row r="282308" x14ac:dyDescent="0.25"/>
    <row r="282309" x14ac:dyDescent="0.25"/>
    <row r="282310" x14ac:dyDescent="0.25"/>
    <row r="282311" x14ac:dyDescent="0.25"/>
    <row r="282312" x14ac:dyDescent="0.25"/>
    <row r="282313" x14ac:dyDescent="0.25"/>
    <row r="282314" x14ac:dyDescent="0.25"/>
    <row r="282315" x14ac:dyDescent="0.25"/>
    <row r="282316" x14ac:dyDescent="0.25"/>
    <row r="282317" x14ac:dyDescent="0.25"/>
    <row r="282318" x14ac:dyDescent="0.25"/>
    <row r="282319" x14ac:dyDescent="0.25"/>
    <row r="282320" x14ac:dyDescent="0.25"/>
    <row r="282321" x14ac:dyDescent="0.25"/>
    <row r="282322" x14ac:dyDescent="0.25"/>
    <row r="282323" x14ac:dyDescent="0.25"/>
    <row r="282324" x14ac:dyDescent="0.25"/>
    <row r="282325" x14ac:dyDescent="0.25"/>
    <row r="282326" x14ac:dyDescent="0.25"/>
    <row r="282327" x14ac:dyDescent="0.25"/>
    <row r="282328" x14ac:dyDescent="0.25"/>
    <row r="282329" x14ac:dyDescent="0.25"/>
    <row r="282330" x14ac:dyDescent="0.25"/>
    <row r="282331" x14ac:dyDescent="0.25"/>
    <row r="282332" x14ac:dyDescent="0.25"/>
    <row r="282333" x14ac:dyDescent="0.25"/>
    <row r="282334" x14ac:dyDescent="0.25"/>
    <row r="282335" x14ac:dyDescent="0.25"/>
    <row r="282336" x14ac:dyDescent="0.25"/>
    <row r="282337" x14ac:dyDescent="0.25"/>
    <row r="282338" x14ac:dyDescent="0.25"/>
    <row r="282339" x14ac:dyDescent="0.25"/>
    <row r="282340" x14ac:dyDescent="0.25"/>
    <row r="282341" x14ac:dyDescent="0.25"/>
    <row r="282342" x14ac:dyDescent="0.25"/>
    <row r="282343" x14ac:dyDescent="0.25"/>
    <row r="282344" x14ac:dyDescent="0.25"/>
    <row r="282345" x14ac:dyDescent="0.25"/>
    <row r="282346" x14ac:dyDescent="0.25"/>
    <row r="282347" x14ac:dyDescent="0.25"/>
    <row r="282348" x14ac:dyDescent="0.25"/>
    <row r="282349" x14ac:dyDescent="0.25"/>
    <row r="282350" x14ac:dyDescent="0.25"/>
    <row r="282351" x14ac:dyDescent="0.25"/>
    <row r="282352" x14ac:dyDescent="0.25"/>
    <row r="282353" x14ac:dyDescent="0.25"/>
    <row r="282354" x14ac:dyDescent="0.25"/>
    <row r="282355" x14ac:dyDescent="0.25"/>
    <row r="282356" x14ac:dyDescent="0.25"/>
    <row r="282357" x14ac:dyDescent="0.25"/>
    <row r="282358" x14ac:dyDescent="0.25"/>
    <row r="282359" x14ac:dyDescent="0.25"/>
    <row r="282360" x14ac:dyDescent="0.25"/>
    <row r="282361" x14ac:dyDescent="0.25"/>
    <row r="282362" x14ac:dyDescent="0.25"/>
    <row r="282363" x14ac:dyDescent="0.25"/>
    <row r="282364" x14ac:dyDescent="0.25"/>
    <row r="282365" x14ac:dyDescent="0.25"/>
    <row r="282366" x14ac:dyDescent="0.25"/>
    <row r="282367" x14ac:dyDescent="0.25"/>
    <row r="282368" x14ac:dyDescent="0.25"/>
    <row r="282369" x14ac:dyDescent="0.25"/>
    <row r="282370" x14ac:dyDescent="0.25"/>
    <row r="282371" x14ac:dyDescent="0.25"/>
    <row r="282372" x14ac:dyDescent="0.25"/>
    <row r="282373" x14ac:dyDescent="0.25"/>
    <row r="282374" x14ac:dyDescent="0.25"/>
    <row r="282375" x14ac:dyDescent="0.25"/>
    <row r="282376" x14ac:dyDescent="0.25"/>
    <row r="282377" x14ac:dyDescent="0.25"/>
    <row r="282378" x14ac:dyDescent="0.25"/>
    <row r="282379" x14ac:dyDescent="0.25"/>
    <row r="282380" x14ac:dyDescent="0.25"/>
    <row r="282381" x14ac:dyDescent="0.25"/>
    <row r="282382" x14ac:dyDescent="0.25"/>
    <row r="282383" x14ac:dyDescent="0.25"/>
    <row r="282384" x14ac:dyDescent="0.25"/>
    <row r="282385" x14ac:dyDescent="0.25"/>
    <row r="282386" x14ac:dyDescent="0.25"/>
    <row r="282387" x14ac:dyDescent="0.25"/>
    <row r="282388" x14ac:dyDescent="0.25"/>
    <row r="282389" x14ac:dyDescent="0.25"/>
    <row r="282390" x14ac:dyDescent="0.25"/>
    <row r="282391" x14ac:dyDescent="0.25"/>
    <row r="282392" x14ac:dyDescent="0.25"/>
    <row r="282393" x14ac:dyDescent="0.25"/>
    <row r="282394" x14ac:dyDescent="0.25"/>
    <row r="282395" x14ac:dyDescent="0.25"/>
    <row r="282396" x14ac:dyDescent="0.25"/>
    <row r="282397" x14ac:dyDescent="0.25"/>
    <row r="282398" x14ac:dyDescent="0.25"/>
    <row r="282399" x14ac:dyDescent="0.25"/>
    <row r="282400" x14ac:dyDescent="0.25"/>
    <row r="282401" x14ac:dyDescent="0.25"/>
    <row r="282402" x14ac:dyDescent="0.25"/>
    <row r="282403" x14ac:dyDescent="0.25"/>
    <row r="282404" x14ac:dyDescent="0.25"/>
    <row r="282405" x14ac:dyDescent="0.25"/>
    <row r="282406" x14ac:dyDescent="0.25"/>
    <row r="282407" x14ac:dyDescent="0.25"/>
    <row r="282408" x14ac:dyDescent="0.25"/>
    <row r="282409" x14ac:dyDescent="0.25"/>
    <row r="282410" x14ac:dyDescent="0.25"/>
    <row r="282411" x14ac:dyDescent="0.25"/>
    <row r="282412" x14ac:dyDescent="0.25"/>
    <row r="282413" x14ac:dyDescent="0.25"/>
    <row r="282414" x14ac:dyDescent="0.25"/>
    <row r="282415" x14ac:dyDescent="0.25"/>
    <row r="282416" x14ac:dyDescent="0.25"/>
    <row r="282417" x14ac:dyDescent="0.25"/>
    <row r="282418" x14ac:dyDescent="0.25"/>
    <row r="282419" x14ac:dyDescent="0.25"/>
    <row r="282420" x14ac:dyDescent="0.25"/>
    <row r="282421" x14ac:dyDescent="0.25"/>
    <row r="282422" x14ac:dyDescent="0.25"/>
    <row r="282423" x14ac:dyDescent="0.25"/>
    <row r="282424" x14ac:dyDescent="0.25"/>
    <row r="282425" x14ac:dyDescent="0.25"/>
    <row r="282426" x14ac:dyDescent="0.25"/>
    <row r="282427" x14ac:dyDescent="0.25"/>
    <row r="282428" x14ac:dyDescent="0.25"/>
    <row r="282429" x14ac:dyDescent="0.25"/>
    <row r="282430" x14ac:dyDescent="0.25"/>
    <row r="282431" x14ac:dyDescent="0.25"/>
    <row r="282432" x14ac:dyDescent="0.25"/>
    <row r="282433" x14ac:dyDescent="0.25"/>
    <row r="282434" x14ac:dyDescent="0.25"/>
    <row r="282435" x14ac:dyDescent="0.25"/>
    <row r="282436" x14ac:dyDescent="0.25"/>
    <row r="282437" x14ac:dyDescent="0.25"/>
    <row r="282438" x14ac:dyDescent="0.25"/>
    <row r="282439" x14ac:dyDescent="0.25"/>
    <row r="282440" x14ac:dyDescent="0.25"/>
    <row r="282441" x14ac:dyDescent="0.25"/>
    <row r="282442" x14ac:dyDescent="0.25"/>
    <row r="282443" x14ac:dyDescent="0.25"/>
    <row r="282444" x14ac:dyDescent="0.25"/>
    <row r="282445" x14ac:dyDescent="0.25"/>
    <row r="282446" x14ac:dyDescent="0.25"/>
    <row r="282447" x14ac:dyDescent="0.25"/>
    <row r="282448" x14ac:dyDescent="0.25"/>
    <row r="282449" x14ac:dyDescent="0.25"/>
    <row r="282450" x14ac:dyDescent="0.25"/>
    <row r="282451" x14ac:dyDescent="0.25"/>
    <row r="282452" x14ac:dyDescent="0.25"/>
    <row r="282453" x14ac:dyDescent="0.25"/>
    <row r="282454" x14ac:dyDescent="0.25"/>
    <row r="282455" x14ac:dyDescent="0.25"/>
    <row r="282456" x14ac:dyDescent="0.25"/>
    <row r="282457" x14ac:dyDescent="0.25"/>
    <row r="282458" x14ac:dyDescent="0.25"/>
    <row r="282459" x14ac:dyDescent="0.25"/>
    <row r="282460" x14ac:dyDescent="0.25"/>
    <row r="282461" x14ac:dyDescent="0.25"/>
    <row r="282462" x14ac:dyDescent="0.25"/>
    <row r="282463" x14ac:dyDescent="0.25"/>
    <row r="282464" x14ac:dyDescent="0.25"/>
    <row r="282465" x14ac:dyDescent="0.25"/>
    <row r="282466" x14ac:dyDescent="0.25"/>
    <row r="282467" x14ac:dyDescent="0.25"/>
    <row r="282468" x14ac:dyDescent="0.25"/>
    <row r="282469" x14ac:dyDescent="0.25"/>
    <row r="282470" x14ac:dyDescent="0.25"/>
    <row r="282471" x14ac:dyDescent="0.25"/>
    <row r="282472" x14ac:dyDescent="0.25"/>
    <row r="282473" x14ac:dyDescent="0.25"/>
    <row r="282474" x14ac:dyDescent="0.25"/>
    <row r="282475" x14ac:dyDescent="0.25"/>
    <row r="282476" x14ac:dyDescent="0.25"/>
    <row r="282477" x14ac:dyDescent="0.25"/>
    <row r="282478" x14ac:dyDescent="0.25"/>
    <row r="282479" x14ac:dyDescent="0.25"/>
    <row r="282480" x14ac:dyDescent="0.25"/>
    <row r="282481" x14ac:dyDescent="0.25"/>
    <row r="282482" x14ac:dyDescent="0.25"/>
    <row r="282483" x14ac:dyDescent="0.25"/>
    <row r="282484" x14ac:dyDescent="0.25"/>
    <row r="282485" x14ac:dyDescent="0.25"/>
    <row r="282486" x14ac:dyDescent="0.25"/>
    <row r="282487" x14ac:dyDescent="0.25"/>
    <row r="282488" x14ac:dyDescent="0.25"/>
    <row r="282489" x14ac:dyDescent="0.25"/>
    <row r="282490" x14ac:dyDescent="0.25"/>
    <row r="282491" x14ac:dyDescent="0.25"/>
    <row r="282492" x14ac:dyDescent="0.25"/>
    <row r="282493" x14ac:dyDescent="0.25"/>
    <row r="282494" x14ac:dyDescent="0.25"/>
    <row r="282495" x14ac:dyDescent="0.25"/>
    <row r="282496" x14ac:dyDescent="0.25"/>
    <row r="282497" x14ac:dyDescent="0.25"/>
    <row r="282498" x14ac:dyDescent="0.25"/>
    <row r="282499" x14ac:dyDescent="0.25"/>
    <row r="282500" x14ac:dyDescent="0.25"/>
    <row r="282501" x14ac:dyDescent="0.25"/>
    <row r="282502" x14ac:dyDescent="0.25"/>
    <row r="282503" x14ac:dyDescent="0.25"/>
    <row r="282504" x14ac:dyDescent="0.25"/>
    <row r="282505" x14ac:dyDescent="0.25"/>
    <row r="282506" x14ac:dyDescent="0.25"/>
    <row r="282507" x14ac:dyDescent="0.25"/>
    <row r="282508" x14ac:dyDescent="0.25"/>
    <row r="282509" x14ac:dyDescent="0.25"/>
    <row r="282510" x14ac:dyDescent="0.25"/>
    <row r="282511" x14ac:dyDescent="0.25"/>
    <row r="282512" x14ac:dyDescent="0.25"/>
    <row r="282513" x14ac:dyDescent="0.25"/>
    <row r="282514" x14ac:dyDescent="0.25"/>
    <row r="282515" x14ac:dyDescent="0.25"/>
    <row r="282516" x14ac:dyDescent="0.25"/>
    <row r="282517" x14ac:dyDescent="0.25"/>
    <row r="282518" x14ac:dyDescent="0.25"/>
    <row r="282519" x14ac:dyDescent="0.25"/>
    <row r="282520" x14ac:dyDescent="0.25"/>
    <row r="282521" x14ac:dyDescent="0.25"/>
    <row r="282522" x14ac:dyDescent="0.25"/>
    <row r="282523" x14ac:dyDescent="0.25"/>
    <row r="282524" x14ac:dyDescent="0.25"/>
    <row r="282525" x14ac:dyDescent="0.25"/>
    <row r="282526" x14ac:dyDescent="0.25"/>
    <row r="282527" x14ac:dyDescent="0.25"/>
    <row r="282528" x14ac:dyDescent="0.25"/>
    <row r="282529" x14ac:dyDescent="0.25"/>
    <row r="282530" x14ac:dyDescent="0.25"/>
    <row r="282531" x14ac:dyDescent="0.25"/>
    <row r="282532" x14ac:dyDescent="0.25"/>
    <row r="282533" x14ac:dyDescent="0.25"/>
    <row r="282534" x14ac:dyDescent="0.25"/>
    <row r="282535" x14ac:dyDescent="0.25"/>
    <row r="282536" x14ac:dyDescent="0.25"/>
    <row r="282537" x14ac:dyDescent="0.25"/>
    <row r="282538" x14ac:dyDescent="0.25"/>
    <row r="282539" x14ac:dyDescent="0.25"/>
    <row r="282540" x14ac:dyDescent="0.25"/>
    <row r="282541" x14ac:dyDescent="0.25"/>
    <row r="282542" x14ac:dyDescent="0.25"/>
    <row r="282543" x14ac:dyDescent="0.25"/>
    <row r="282544" x14ac:dyDescent="0.25"/>
    <row r="282545" x14ac:dyDescent="0.25"/>
    <row r="282546" x14ac:dyDescent="0.25"/>
    <row r="282547" x14ac:dyDescent="0.25"/>
    <row r="282548" x14ac:dyDescent="0.25"/>
    <row r="282549" x14ac:dyDescent="0.25"/>
    <row r="282550" x14ac:dyDescent="0.25"/>
    <row r="282551" x14ac:dyDescent="0.25"/>
    <row r="282552" x14ac:dyDescent="0.25"/>
    <row r="282553" x14ac:dyDescent="0.25"/>
    <row r="282554" x14ac:dyDescent="0.25"/>
    <row r="282555" x14ac:dyDescent="0.25"/>
    <row r="282556" x14ac:dyDescent="0.25"/>
    <row r="282557" x14ac:dyDescent="0.25"/>
    <row r="282558" x14ac:dyDescent="0.25"/>
    <row r="282559" x14ac:dyDescent="0.25"/>
    <row r="282560" x14ac:dyDescent="0.25"/>
    <row r="282561" x14ac:dyDescent="0.25"/>
    <row r="282562" x14ac:dyDescent="0.25"/>
    <row r="282563" x14ac:dyDescent="0.25"/>
    <row r="282564" x14ac:dyDescent="0.25"/>
    <row r="282565" x14ac:dyDescent="0.25"/>
    <row r="282566" x14ac:dyDescent="0.25"/>
    <row r="282567" x14ac:dyDescent="0.25"/>
    <row r="282568" x14ac:dyDescent="0.25"/>
    <row r="282569" x14ac:dyDescent="0.25"/>
    <row r="282570" x14ac:dyDescent="0.25"/>
    <row r="282571" x14ac:dyDescent="0.25"/>
    <row r="282572" x14ac:dyDescent="0.25"/>
    <row r="282573" x14ac:dyDescent="0.25"/>
    <row r="282574" x14ac:dyDescent="0.25"/>
    <row r="282575" x14ac:dyDescent="0.25"/>
    <row r="282576" x14ac:dyDescent="0.25"/>
    <row r="282577" x14ac:dyDescent="0.25"/>
    <row r="282578" x14ac:dyDescent="0.25"/>
    <row r="282579" x14ac:dyDescent="0.25"/>
    <row r="282580" x14ac:dyDescent="0.25"/>
    <row r="282581" x14ac:dyDescent="0.25"/>
    <row r="282582" x14ac:dyDescent="0.25"/>
    <row r="282583" x14ac:dyDescent="0.25"/>
    <row r="282584" x14ac:dyDescent="0.25"/>
    <row r="282585" x14ac:dyDescent="0.25"/>
    <row r="282586" x14ac:dyDescent="0.25"/>
    <row r="282587" x14ac:dyDescent="0.25"/>
    <row r="282588" x14ac:dyDescent="0.25"/>
    <row r="282589" x14ac:dyDescent="0.25"/>
    <row r="282590" x14ac:dyDescent="0.25"/>
    <row r="282591" x14ac:dyDescent="0.25"/>
    <row r="282592" x14ac:dyDescent="0.25"/>
    <row r="282593" x14ac:dyDescent="0.25"/>
    <row r="282594" x14ac:dyDescent="0.25"/>
    <row r="282595" x14ac:dyDescent="0.25"/>
    <row r="282596" x14ac:dyDescent="0.25"/>
    <row r="282597" x14ac:dyDescent="0.25"/>
    <row r="282598" x14ac:dyDescent="0.25"/>
    <row r="282599" x14ac:dyDescent="0.25"/>
    <row r="282600" x14ac:dyDescent="0.25"/>
    <row r="282601" x14ac:dyDescent="0.25"/>
    <row r="282602" x14ac:dyDescent="0.25"/>
    <row r="282603" x14ac:dyDescent="0.25"/>
    <row r="282604" x14ac:dyDescent="0.25"/>
    <row r="282605" x14ac:dyDescent="0.25"/>
    <row r="282606" x14ac:dyDescent="0.25"/>
    <row r="282607" x14ac:dyDescent="0.25"/>
    <row r="282608" x14ac:dyDescent="0.25"/>
    <row r="282609" x14ac:dyDescent="0.25"/>
    <row r="282610" x14ac:dyDescent="0.25"/>
    <row r="282611" x14ac:dyDescent="0.25"/>
    <row r="282612" x14ac:dyDescent="0.25"/>
    <row r="282613" x14ac:dyDescent="0.25"/>
    <row r="282614" x14ac:dyDescent="0.25"/>
    <row r="282615" x14ac:dyDescent="0.25"/>
    <row r="282616" x14ac:dyDescent="0.25"/>
    <row r="282617" x14ac:dyDescent="0.25"/>
    <row r="282618" x14ac:dyDescent="0.25"/>
    <row r="282619" x14ac:dyDescent="0.25"/>
    <row r="282620" x14ac:dyDescent="0.25"/>
    <row r="282621" x14ac:dyDescent="0.25"/>
    <row r="282622" x14ac:dyDescent="0.25"/>
    <row r="282623" x14ac:dyDescent="0.25"/>
    <row r="282624" x14ac:dyDescent="0.25"/>
    <row r="282625" x14ac:dyDescent="0.25"/>
    <row r="282626" x14ac:dyDescent="0.25"/>
    <row r="282627" x14ac:dyDescent="0.25"/>
    <row r="282628" x14ac:dyDescent="0.25"/>
    <row r="282629" x14ac:dyDescent="0.25"/>
    <row r="282630" x14ac:dyDescent="0.25"/>
    <row r="282631" x14ac:dyDescent="0.25"/>
    <row r="282632" x14ac:dyDescent="0.25"/>
    <row r="282633" x14ac:dyDescent="0.25"/>
    <row r="282634" x14ac:dyDescent="0.25"/>
    <row r="282635" x14ac:dyDescent="0.25"/>
    <row r="282636" x14ac:dyDescent="0.25"/>
    <row r="282637" x14ac:dyDescent="0.25"/>
    <row r="282638" x14ac:dyDescent="0.25"/>
    <row r="282639" x14ac:dyDescent="0.25"/>
    <row r="282640" x14ac:dyDescent="0.25"/>
    <row r="282641" x14ac:dyDescent="0.25"/>
    <row r="282642" x14ac:dyDescent="0.25"/>
    <row r="282643" x14ac:dyDescent="0.25"/>
    <row r="282644" x14ac:dyDescent="0.25"/>
    <row r="282645" x14ac:dyDescent="0.25"/>
    <row r="282646" x14ac:dyDescent="0.25"/>
    <row r="282647" x14ac:dyDescent="0.25"/>
    <row r="282648" x14ac:dyDescent="0.25"/>
    <row r="282649" x14ac:dyDescent="0.25"/>
    <row r="282650" x14ac:dyDescent="0.25"/>
    <row r="282651" x14ac:dyDescent="0.25"/>
    <row r="282652" x14ac:dyDescent="0.25"/>
    <row r="282653" x14ac:dyDescent="0.25"/>
    <row r="282654" x14ac:dyDescent="0.25"/>
    <row r="282655" x14ac:dyDescent="0.25"/>
    <row r="282656" x14ac:dyDescent="0.25"/>
    <row r="282657" x14ac:dyDescent="0.25"/>
    <row r="282658" x14ac:dyDescent="0.25"/>
    <row r="282659" x14ac:dyDescent="0.25"/>
    <row r="282660" x14ac:dyDescent="0.25"/>
    <row r="282661" x14ac:dyDescent="0.25"/>
    <row r="282662" x14ac:dyDescent="0.25"/>
    <row r="282663" x14ac:dyDescent="0.25"/>
    <row r="282664" x14ac:dyDescent="0.25"/>
    <row r="282665" x14ac:dyDescent="0.25"/>
    <row r="282666" x14ac:dyDescent="0.25"/>
    <row r="282667" x14ac:dyDescent="0.25"/>
    <row r="282668" x14ac:dyDescent="0.25"/>
    <row r="282669" x14ac:dyDescent="0.25"/>
    <row r="282670" x14ac:dyDescent="0.25"/>
    <row r="282671" x14ac:dyDescent="0.25"/>
    <row r="282672" x14ac:dyDescent="0.25"/>
    <row r="282673" x14ac:dyDescent="0.25"/>
    <row r="282674" x14ac:dyDescent="0.25"/>
    <row r="282675" x14ac:dyDescent="0.25"/>
    <row r="282676" x14ac:dyDescent="0.25"/>
    <row r="282677" x14ac:dyDescent="0.25"/>
    <row r="282678" x14ac:dyDescent="0.25"/>
    <row r="282679" x14ac:dyDescent="0.25"/>
    <row r="282680" x14ac:dyDescent="0.25"/>
    <row r="282681" x14ac:dyDescent="0.25"/>
    <row r="282682" x14ac:dyDescent="0.25"/>
    <row r="282683" x14ac:dyDescent="0.25"/>
    <row r="282684" x14ac:dyDescent="0.25"/>
    <row r="282685" x14ac:dyDescent="0.25"/>
    <row r="282686" x14ac:dyDescent="0.25"/>
    <row r="282687" x14ac:dyDescent="0.25"/>
    <row r="282688" x14ac:dyDescent="0.25"/>
    <row r="282689" x14ac:dyDescent="0.25"/>
    <row r="282690" x14ac:dyDescent="0.25"/>
    <row r="282691" x14ac:dyDescent="0.25"/>
    <row r="282692" x14ac:dyDescent="0.25"/>
    <row r="282693" x14ac:dyDescent="0.25"/>
    <row r="282694" x14ac:dyDescent="0.25"/>
    <row r="282695" x14ac:dyDescent="0.25"/>
    <row r="282696" x14ac:dyDescent="0.25"/>
    <row r="282697" x14ac:dyDescent="0.25"/>
    <row r="282698" x14ac:dyDescent="0.25"/>
    <row r="282699" x14ac:dyDescent="0.25"/>
    <row r="282700" x14ac:dyDescent="0.25"/>
    <row r="282701" x14ac:dyDescent="0.25"/>
    <row r="282702" x14ac:dyDescent="0.25"/>
    <row r="282703" x14ac:dyDescent="0.25"/>
    <row r="282704" x14ac:dyDescent="0.25"/>
    <row r="282705" x14ac:dyDescent="0.25"/>
    <row r="282706" x14ac:dyDescent="0.25"/>
    <row r="282707" x14ac:dyDescent="0.25"/>
    <row r="282708" x14ac:dyDescent="0.25"/>
    <row r="282709" x14ac:dyDescent="0.25"/>
    <row r="282710" x14ac:dyDescent="0.25"/>
    <row r="282711" x14ac:dyDescent="0.25"/>
    <row r="282712" x14ac:dyDescent="0.25"/>
    <row r="282713" x14ac:dyDescent="0.25"/>
    <row r="282714" x14ac:dyDescent="0.25"/>
    <row r="282715" x14ac:dyDescent="0.25"/>
    <row r="282716" x14ac:dyDescent="0.25"/>
    <row r="282717" x14ac:dyDescent="0.25"/>
    <row r="282718" x14ac:dyDescent="0.25"/>
    <row r="282719" x14ac:dyDescent="0.25"/>
    <row r="282720" x14ac:dyDescent="0.25"/>
    <row r="282721" x14ac:dyDescent="0.25"/>
    <row r="282722" x14ac:dyDescent="0.25"/>
    <row r="282723" x14ac:dyDescent="0.25"/>
    <row r="282724" x14ac:dyDescent="0.25"/>
    <row r="282725" x14ac:dyDescent="0.25"/>
    <row r="282726" x14ac:dyDescent="0.25"/>
    <row r="282727" x14ac:dyDescent="0.25"/>
    <row r="282728" x14ac:dyDescent="0.25"/>
    <row r="282729" x14ac:dyDescent="0.25"/>
    <row r="282730" x14ac:dyDescent="0.25"/>
    <row r="282731" x14ac:dyDescent="0.25"/>
    <row r="282732" x14ac:dyDescent="0.25"/>
    <row r="282733" x14ac:dyDescent="0.25"/>
    <row r="282734" x14ac:dyDescent="0.25"/>
    <row r="282735" x14ac:dyDescent="0.25"/>
    <row r="282736" x14ac:dyDescent="0.25"/>
    <row r="282737" x14ac:dyDescent="0.25"/>
    <row r="282738" x14ac:dyDescent="0.25"/>
    <row r="282739" x14ac:dyDescent="0.25"/>
    <row r="282740" x14ac:dyDescent="0.25"/>
    <row r="282741" x14ac:dyDescent="0.25"/>
    <row r="282742" x14ac:dyDescent="0.25"/>
    <row r="282743" x14ac:dyDescent="0.25"/>
    <row r="282744" x14ac:dyDescent="0.25"/>
    <row r="282745" x14ac:dyDescent="0.25"/>
    <row r="282746" x14ac:dyDescent="0.25"/>
    <row r="282747" x14ac:dyDescent="0.25"/>
    <row r="282748" x14ac:dyDescent="0.25"/>
    <row r="282749" x14ac:dyDescent="0.25"/>
    <row r="282750" x14ac:dyDescent="0.25"/>
    <row r="282751" x14ac:dyDescent="0.25"/>
    <row r="282752" x14ac:dyDescent="0.25"/>
    <row r="282753" x14ac:dyDescent="0.25"/>
    <row r="282754" x14ac:dyDescent="0.25"/>
    <row r="282755" x14ac:dyDescent="0.25"/>
    <row r="282756" x14ac:dyDescent="0.25"/>
    <row r="282757" x14ac:dyDescent="0.25"/>
    <row r="282758" x14ac:dyDescent="0.25"/>
    <row r="282759" x14ac:dyDescent="0.25"/>
    <row r="282760" x14ac:dyDescent="0.25"/>
    <row r="282761" x14ac:dyDescent="0.25"/>
    <row r="282762" x14ac:dyDescent="0.25"/>
    <row r="282763" x14ac:dyDescent="0.25"/>
    <row r="282764" x14ac:dyDescent="0.25"/>
    <row r="282765" x14ac:dyDescent="0.25"/>
    <row r="282766" x14ac:dyDescent="0.25"/>
    <row r="282767" x14ac:dyDescent="0.25"/>
    <row r="282768" x14ac:dyDescent="0.25"/>
    <row r="282769" x14ac:dyDescent="0.25"/>
    <row r="282770" x14ac:dyDescent="0.25"/>
    <row r="282771" x14ac:dyDescent="0.25"/>
    <row r="282772" x14ac:dyDescent="0.25"/>
    <row r="282773" x14ac:dyDescent="0.25"/>
    <row r="282774" x14ac:dyDescent="0.25"/>
    <row r="282775" x14ac:dyDescent="0.25"/>
    <row r="282776" x14ac:dyDescent="0.25"/>
    <row r="282777" x14ac:dyDescent="0.25"/>
    <row r="282778" x14ac:dyDescent="0.25"/>
    <row r="282779" x14ac:dyDescent="0.25"/>
    <row r="282780" x14ac:dyDescent="0.25"/>
    <row r="282781" x14ac:dyDescent="0.25"/>
    <row r="282782" x14ac:dyDescent="0.25"/>
    <row r="282783" x14ac:dyDescent="0.25"/>
    <row r="282784" x14ac:dyDescent="0.25"/>
    <row r="282785" x14ac:dyDescent="0.25"/>
    <row r="282786" x14ac:dyDescent="0.25"/>
    <row r="282787" x14ac:dyDescent="0.25"/>
    <row r="282788" x14ac:dyDescent="0.25"/>
    <row r="282789" x14ac:dyDescent="0.25"/>
    <row r="282790" x14ac:dyDescent="0.25"/>
    <row r="282791" x14ac:dyDescent="0.25"/>
    <row r="282792" x14ac:dyDescent="0.25"/>
    <row r="282793" x14ac:dyDescent="0.25"/>
    <row r="282794" x14ac:dyDescent="0.25"/>
    <row r="282795" x14ac:dyDescent="0.25"/>
    <row r="282796" x14ac:dyDescent="0.25"/>
    <row r="282797" x14ac:dyDescent="0.25"/>
    <row r="282798" x14ac:dyDescent="0.25"/>
    <row r="282799" x14ac:dyDescent="0.25"/>
    <row r="282800" x14ac:dyDescent="0.25"/>
    <row r="282801" x14ac:dyDescent="0.25"/>
    <row r="282802" x14ac:dyDescent="0.25"/>
    <row r="282803" x14ac:dyDescent="0.25"/>
    <row r="282804" x14ac:dyDescent="0.25"/>
    <row r="282805" x14ac:dyDescent="0.25"/>
    <row r="282806" x14ac:dyDescent="0.25"/>
    <row r="282807" x14ac:dyDescent="0.25"/>
    <row r="282808" x14ac:dyDescent="0.25"/>
    <row r="282809" x14ac:dyDescent="0.25"/>
    <row r="282810" x14ac:dyDescent="0.25"/>
    <row r="282811" x14ac:dyDescent="0.25"/>
    <row r="282812" x14ac:dyDescent="0.25"/>
    <row r="282813" x14ac:dyDescent="0.25"/>
    <row r="282814" x14ac:dyDescent="0.25"/>
    <row r="282815" x14ac:dyDescent="0.25"/>
    <row r="282816" x14ac:dyDescent="0.25"/>
    <row r="282817" x14ac:dyDescent="0.25"/>
    <row r="282818" x14ac:dyDescent="0.25"/>
    <row r="282819" x14ac:dyDescent="0.25"/>
    <row r="282820" x14ac:dyDescent="0.25"/>
    <row r="282821" x14ac:dyDescent="0.25"/>
    <row r="282822" x14ac:dyDescent="0.25"/>
    <row r="282823" x14ac:dyDescent="0.25"/>
    <row r="282824" x14ac:dyDescent="0.25"/>
    <row r="282825" x14ac:dyDescent="0.25"/>
    <row r="282826" x14ac:dyDescent="0.25"/>
    <row r="282827" x14ac:dyDescent="0.25"/>
    <row r="282828" x14ac:dyDescent="0.25"/>
    <row r="282829" x14ac:dyDescent="0.25"/>
    <row r="282830" x14ac:dyDescent="0.25"/>
    <row r="282831" x14ac:dyDescent="0.25"/>
    <row r="282832" x14ac:dyDescent="0.25"/>
    <row r="282833" x14ac:dyDescent="0.25"/>
    <row r="282834" x14ac:dyDescent="0.25"/>
    <row r="282835" x14ac:dyDescent="0.25"/>
    <row r="282836" x14ac:dyDescent="0.25"/>
    <row r="282837" x14ac:dyDescent="0.25"/>
    <row r="282838" x14ac:dyDescent="0.25"/>
    <row r="282839" x14ac:dyDescent="0.25"/>
    <row r="282840" x14ac:dyDescent="0.25"/>
    <row r="282841" x14ac:dyDescent="0.25"/>
    <row r="282842" x14ac:dyDescent="0.25"/>
    <row r="282843" x14ac:dyDescent="0.25"/>
    <row r="282844" x14ac:dyDescent="0.25"/>
    <row r="282845" x14ac:dyDescent="0.25"/>
    <row r="282846" x14ac:dyDescent="0.25"/>
    <row r="282847" x14ac:dyDescent="0.25"/>
    <row r="282848" x14ac:dyDescent="0.25"/>
    <row r="282849" x14ac:dyDescent="0.25"/>
    <row r="282850" x14ac:dyDescent="0.25"/>
    <row r="282851" x14ac:dyDescent="0.25"/>
    <row r="282852" x14ac:dyDescent="0.25"/>
    <row r="282853" x14ac:dyDescent="0.25"/>
    <row r="282854" x14ac:dyDescent="0.25"/>
    <row r="282855" x14ac:dyDescent="0.25"/>
    <row r="282856" x14ac:dyDescent="0.25"/>
    <row r="282857" x14ac:dyDescent="0.25"/>
    <row r="282858" x14ac:dyDescent="0.25"/>
    <row r="282859" x14ac:dyDescent="0.25"/>
    <row r="282860" x14ac:dyDescent="0.25"/>
    <row r="282861" x14ac:dyDescent="0.25"/>
    <row r="282862" x14ac:dyDescent="0.25"/>
    <row r="282863" x14ac:dyDescent="0.25"/>
    <row r="282864" x14ac:dyDescent="0.25"/>
    <row r="282865" x14ac:dyDescent="0.25"/>
    <row r="282866" x14ac:dyDescent="0.25"/>
    <row r="282867" x14ac:dyDescent="0.25"/>
    <row r="282868" x14ac:dyDescent="0.25"/>
    <row r="282869" x14ac:dyDescent="0.25"/>
    <row r="282870" x14ac:dyDescent="0.25"/>
    <row r="282871" x14ac:dyDescent="0.25"/>
    <row r="282872" x14ac:dyDescent="0.25"/>
    <row r="282873" x14ac:dyDescent="0.25"/>
    <row r="282874" x14ac:dyDescent="0.25"/>
    <row r="282875" x14ac:dyDescent="0.25"/>
    <row r="282876" x14ac:dyDescent="0.25"/>
    <row r="282877" x14ac:dyDescent="0.25"/>
    <row r="282878" x14ac:dyDescent="0.25"/>
    <row r="282879" x14ac:dyDescent="0.25"/>
    <row r="282880" x14ac:dyDescent="0.25"/>
    <row r="282881" x14ac:dyDescent="0.25"/>
    <row r="282882" x14ac:dyDescent="0.25"/>
    <row r="282883" x14ac:dyDescent="0.25"/>
    <row r="282884" x14ac:dyDescent="0.25"/>
    <row r="282885" x14ac:dyDescent="0.25"/>
    <row r="282886" x14ac:dyDescent="0.25"/>
    <row r="282887" x14ac:dyDescent="0.25"/>
    <row r="282888" x14ac:dyDescent="0.25"/>
    <row r="282889" x14ac:dyDescent="0.25"/>
    <row r="282890" x14ac:dyDescent="0.25"/>
    <row r="282891" x14ac:dyDescent="0.25"/>
    <row r="282892" x14ac:dyDescent="0.25"/>
    <row r="282893" x14ac:dyDescent="0.25"/>
    <row r="282894" x14ac:dyDescent="0.25"/>
    <row r="282895" x14ac:dyDescent="0.25"/>
    <row r="282896" x14ac:dyDescent="0.25"/>
    <row r="282897" x14ac:dyDescent="0.25"/>
    <row r="282898" x14ac:dyDescent="0.25"/>
    <row r="282899" x14ac:dyDescent="0.25"/>
    <row r="282900" x14ac:dyDescent="0.25"/>
    <row r="282901" x14ac:dyDescent="0.25"/>
    <row r="282902" x14ac:dyDescent="0.25"/>
    <row r="282903" x14ac:dyDescent="0.25"/>
    <row r="282904" x14ac:dyDescent="0.25"/>
    <row r="282905" x14ac:dyDescent="0.25"/>
    <row r="282906" x14ac:dyDescent="0.25"/>
    <row r="282907" x14ac:dyDescent="0.25"/>
    <row r="282908" x14ac:dyDescent="0.25"/>
    <row r="282909" x14ac:dyDescent="0.25"/>
    <row r="282910" x14ac:dyDescent="0.25"/>
    <row r="282911" x14ac:dyDescent="0.25"/>
    <row r="282912" x14ac:dyDescent="0.25"/>
    <row r="282913" x14ac:dyDescent="0.25"/>
    <row r="282914" x14ac:dyDescent="0.25"/>
    <row r="282915" x14ac:dyDescent="0.25"/>
    <row r="282916" x14ac:dyDescent="0.25"/>
    <row r="282917" x14ac:dyDescent="0.25"/>
    <row r="282918" x14ac:dyDescent="0.25"/>
    <row r="282919" x14ac:dyDescent="0.25"/>
    <row r="282920" x14ac:dyDescent="0.25"/>
    <row r="282921" x14ac:dyDescent="0.25"/>
    <row r="282922" x14ac:dyDescent="0.25"/>
    <row r="282923" x14ac:dyDescent="0.25"/>
    <row r="282924" x14ac:dyDescent="0.25"/>
    <row r="282925" x14ac:dyDescent="0.25"/>
    <row r="282926" x14ac:dyDescent="0.25"/>
    <row r="282927" x14ac:dyDescent="0.25"/>
    <row r="282928" x14ac:dyDescent="0.25"/>
    <row r="282929" x14ac:dyDescent="0.25"/>
    <row r="282930" x14ac:dyDescent="0.25"/>
    <row r="282931" x14ac:dyDescent="0.25"/>
    <row r="282932" x14ac:dyDescent="0.25"/>
    <row r="282933" x14ac:dyDescent="0.25"/>
    <row r="282934" x14ac:dyDescent="0.25"/>
    <row r="282935" x14ac:dyDescent="0.25"/>
    <row r="282936" x14ac:dyDescent="0.25"/>
    <row r="282937" x14ac:dyDescent="0.25"/>
    <row r="282938" x14ac:dyDescent="0.25"/>
    <row r="282939" x14ac:dyDescent="0.25"/>
    <row r="282940" x14ac:dyDescent="0.25"/>
    <row r="282941" x14ac:dyDescent="0.25"/>
    <row r="282942" x14ac:dyDescent="0.25"/>
    <row r="282943" x14ac:dyDescent="0.25"/>
    <row r="282944" x14ac:dyDescent="0.25"/>
    <row r="282945" x14ac:dyDescent="0.25"/>
    <row r="282946" x14ac:dyDescent="0.25"/>
    <row r="282947" x14ac:dyDescent="0.25"/>
    <row r="282948" x14ac:dyDescent="0.25"/>
    <row r="282949" x14ac:dyDescent="0.25"/>
    <row r="282950" x14ac:dyDescent="0.25"/>
    <row r="282951" x14ac:dyDescent="0.25"/>
    <row r="282952" x14ac:dyDescent="0.25"/>
    <row r="282953" x14ac:dyDescent="0.25"/>
    <row r="282954" x14ac:dyDescent="0.25"/>
    <row r="282955" x14ac:dyDescent="0.25"/>
    <row r="282956" x14ac:dyDescent="0.25"/>
    <row r="282957" x14ac:dyDescent="0.25"/>
    <row r="282958" x14ac:dyDescent="0.25"/>
    <row r="282959" x14ac:dyDescent="0.25"/>
    <row r="282960" x14ac:dyDescent="0.25"/>
    <row r="282961" x14ac:dyDescent="0.25"/>
    <row r="282962" x14ac:dyDescent="0.25"/>
    <row r="282963" x14ac:dyDescent="0.25"/>
    <row r="282964" x14ac:dyDescent="0.25"/>
    <row r="282965" x14ac:dyDescent="0.25"/>
    <row r="282966" x14ac:dyDescent="0.25"/>
    <row r="282967" x14ac:dyDescent="0.25"/>
    <row r="282968" x14ac:dyDescent="0.25"/>
    <row r="282969" x14ac:dyDescent="0.25"/>
    <row r="282970" x14ac:dyDescent="0.25"/>
    <row r="282971" x14ac:dyDescent="0.25"/>
    <row r="282972" x14ac:dyDescent="0.25"/>
    <row r="282973" x14ac:dyDescent="0.25"/>
    <row r="282974" x14ac:dyDescent="0.25"/>
    <row r="282975" x14ac:dyDescent="0.25"/>
    <row r="282976" x14ac:dyDescent="0.25"/>
    <row r="282977" x14ac:dyDescent="0.25"/>
    <row r="282978" x14ac:dyDescent="0.25"/>
    <row r="282979" x14ac:dyDescent="0.25"/>
    <row r="282980" x14ac:dyDescent="0.25"/>
    <row r="282981" x14ac:dyDescent="0.25"/>
    <row r="282982" x14ac:dyDescent="0.25"/>
    <row r="282983" x14ac:dyDescent="0.25"/>
    <row r="282984" x14ac:dyDescent="0.25"/>
    <row r="282985" x14ac:dyDescent="0.25"/>
    <row r="282986" x14ac:dyDescent="0.25"/>
    <row r="282987" x14ac:dyDescent="0.25"/>
    <row r="282988" x14ac:dyDescent="0.25"/>
    <row r="282989" x14ac:dyDescent="0.25"/>
    <row r="282990" x14ac:dyDescent="0.25"/>
    <row r="282991" x14ac:dyDescent="0.25"/>
    <row r="282992" x14ac:dyDescent="0.25"/>
    <row r="282993" x14ac:dyDescent="0.25"/>
    <row r="282994" x14ac:dyDescent="0.25"/>
    <row r="282995" x14ac:dyDescent="0.25"/>
    <row r="282996" x14ac:dyDescent="0.25"/>
    <row r="282997" x14ac:dyDescent="0.25"/>
    <row r="282998" x14ac:dyDescent="0.25"/>
    <row r="282999" x14ac:dyDescent="0.25"/>
    <row r="283000" x14ac:dyDescent="0.25"/>
    <row r="283001" x14ac:dyDescent="0.25"/>
    <row r="283002" x14ac:dyDescent="0.25"/>
    <row r="283003" x14ac:dyDescent="0.25"/>
    <row r="283004" x14ac:dyDescent="0.25"/>
    <row r="283005" x14ac:dyDescent="0.25"/>
    <row r="283006" x14ac:dyDescent="0.25"/>
    <row r="283007" x14ac:dyDescent="0.25"/>
    <row r="283008" x14ac:dyDescent="0.25"/>
    <row r="283009" x14ac:dyDescent="0.25"/>
    <row r="283010" x14ac:dyDescent="0.25"/>
    <row r="283011" x14ac:dyDescent="0.25"/>
    <row r="283012" x14ac:dyDescent="0.25"/>
    <row r="283013" x14ac:dyDescent="0.25"/>
    <row r="283014" x14ac:dyDescent="0.25"/>
    <row r="283015" x14ac:dyDescent="0.25"/>
    <row r="283016" x14ac:dyDescent="0.25"/>
    <row r="283017" x14ac:dyDescent="0.25"/>
    <row r="283018" x14ac:dyDescent="0.25"/>
    <row r="283019" x14ac:dyDescent="0.25"/>
    <row r="283020" x14ac:dyDescent="0.25"/>
    <row r="283021" x14ac:dyDescent="0.25"/>
    <row r="283022" x14ac:dyDescent="0.25"/>
    <row r="283023" x14ac:dyDescent="0.25"/>
    <row r="283024" x14ac:dyDescent="0.25"/>
    <row r="283025" x14ac:dyDescent="0.25"/>
    <row r="283026" x14ac:dyDescent="0.25"/>
    <row r="283027" x14ac:dyDescent="0.25"/>
    <row r="283028" x14ac:dyDescent="0.25"/>
    <row r="283029" x14ac:dyDescent="0.25"/>
    <row r="283030" x14ac:dyDescent="0.25"/>
    <row r="283031" x14ac:dyDescent="0.25"/>
    <row r="283032" x14ac:dyDescent="0.25"/>
    <row r="283033" x14ac:dyDescent="0.25"/>
    <row r="283034" x14ac:dyDescent="0.25"/>
    <row r="283035" x14ac:dyDescent="0.25"/>
    <row r="283036" x14ac:dyDescent="0.25"/>
    <row r="283037" x14ac:dyDescent="0.25"/>
    <row r="283038" x14ac:dyDescent="0.25"/>
    <row r="283039" x14ac:dyDescent="0.25"/>
    <row r="283040" x14ac:dyDescent="0.25"/>
    <row r="283041" x14ac:dyDescent="0.25"/>
    <row r="283042" x14ac:dyDescent="0.25"/>
    <row r="283043" x14ac:dyDescent="0.25"/>
    <row r="283044" x14ac:dyDescent="0.25"/>
    <row r="283045" x14ac:dyDescent="0.25"/>
    <row r="283046" x14ac:dyDescent="0.25"/>
    <row r="283047" x14ac:dyDescent="0.25"/>
    <row r="283048" x14ac:dyDescent="0.25"/>
    <row r="283049" x14ac:dyDescent="0.25"/>
    <row r="283050" x14ac:dyDescent="0.25"/>
    <row r="283051" x14ac:dyDescent="0.25"/>
    <row r="283052" x14ac:dyDescent="0.25"/>
    <row r="283053" x14ac:dyDescent="0.25"/>
    <row r="283054" x14ac:dyDescent="0.25"/>
    <row r="283055" x14ac:dyDescent="0.25"/>
    <row r="283056" x14ac:dyDescent="0.25"/>
    <row r="283057" x14ac:dyDescent="0.25"/>
    <row r="283058" x14ac:dyDescent="0.25"/>
    <row r="283059" x14ac:dyDescent="0.25"/>
    <row r="283060" x14ac:dyDescent="0.25"/>
    <row r="283061" x14ac:dyDescent="0.25"/>
    <row r="283062" x14ac:dyDescent="0.25"/>
    <row r="283063" x14ac:dyDescent="0.25"/>
    <row r="283064" x14ac:dyDescent="0.25"/>
    <row r="283065" x14ac:dyDescent="0.25"/>
    <row r="283066" x14ac:dyDescent="0.25"/>
    <row r="283067" x14ac:dyDescent="0.25"/>
    <row r="283068" x14ac:dyDescent="0.25"/>
    <row r="283069" x14ac:dyDescent="0.25"/>
    <row r="283070" x14ac:dyDescent="0.25"/>
    <row r="283071" x14ac:dyDescent="0.25"/>
    <row r="283072" x14ac:dyDescent="0.25"/>
    <row r="283073" x14ac:dyDescent="0.25"/>
    <row r="283074" x14ac:dyDescent="0.25"/>
    <row r="283075" x14ac:dyDescent="0.25"/>
    <row r="283076" x14ac:dyDescent="0.25"/>
    <row r="283077" x14ac:dyDescent="0.25"/>
    <row r="283078" x14ac:dyDescent="0.25"/>
    <row r="283079" x14ac:dyDescent="0.25"/>
    <row r="283080" x14ac:dyDescent="0.25"/>
    <row r="283081" x14ac:dyDescent="0.25"/>
    <row r="283082" x14ac:dyDescent="0.25"/>
    <row r="283083" x14ac:dyDescent="0.25"/>
    <row r="283084" x14ac:dyDescent="0.25"/>
    <row r="283085" x14ac:dyDescent="0.25"/>
    <row r="283086" x14ac:dyDescent="0.25"/>
    <row r="283087" x14ac:dyDescent="0.25"/>
    <row r="283088" x14ac:dyDescent="0.25"/>
    <row r="283089" x14ac:dyDescent="0.25"/>
    <row r="283090" x14ac:dyDescent="0.25"/>
    <row r="283091" x14ac:dyDescent="0.25"/>
    <row r="283092" x14ac:dyDescent="0.25"/>
    <row r="283093" x14ac:dyDescent="0.25"/>
    <row r="283094" x14ac:dyDescent="0.25"/>
    <row r="283095" x14ac:dyDescent="0.25"/>
    <row r="283096" x14ac:dyDescent="0.25"/>
    <row r="283097" x14ac:dyDescent="0.25"/>
    <row r="283098" x14ac:dyDescent="0.25"/>
    <row r="283099" x14ac:dyDescent="0.25"/>
    <row r="283100" x14ac:dyDescent="0.25"/>
    <row r="283101" x14ac:dyDescent="0.25"/>
    <row r="283102" x14ac:dyDescent="0.25"/>
    <row r="283103" x14ac:dyDescent="0.25"/>
    <row r="283104" x14ac:dyDescent="0.25"/>
    <row r="283105" x14ac:dyDescent="0.25"/>
    <row r="283106" x14ac:dyDescent="0.25"/>
    <row r="283107" x14ac:dyDescent="0.25"/>
    <row r="283108" x14ac:dyDescent="0.25"/>
    <row r="283109" x14ac:dyDescent="0.25"/>
    <row r="283110" x14ac:dyDescent="0.25"/>
    <row r="283111" x14ac:dyDescent="0.25"/>
    <row r="283112" x14ac:dyDescent="0.25"/>
    <row r="283113" x14ac:dyDescent="0.25"/>
    <row r="283114" x14ac:dyDescent="0.25"/>
    <row r="283115" x14ac:dyDescent="0.25"/>
    <row r="283116" x14ac:dyDescent="0.25"/>
    <row r="283117" x14ac:dyDescent="0.25"/>
    <row r="283118" x14ac:dyDescent="0.25"/>
    <row r="283119" x14ac:dyDescent="0.25"/>
    <row r="283120" x14ac:dyDescent="0.25"/>
    <row r="283121" x14ac:dyDescent="0.25"/>
    <row r="283122" x14ac:dyDescent="0.25"/>
    <row r="283123" x14ac:dyDescent="0.25"/>
    <row r="283124" x14ac:dyDescent="0.25"/>
    <row r="283125" x14ac:dyDescent="0.25"/>
    <row r="283126" x14ac:dyDescent="0.25"/>
    <row r="283127" x14ac:dyDescent="0.25"/>
    <row r="283128" x14ac:dyDescent="0.25"/>
    <row r="283129" x14ac:dyDescent="0.25"/>
    <row r="283130" x14ac:dyDescent="0.25"/>
    <row r="283131" x14ac:dyDescent="0.25"/>
    <row r="283132" x14ac:dyDescent="0.25"/>
    <row r="283133" x14ac:dyDescent="0.25"/>
    <row r="283134" x14ac:dyDescent="0.25"/>
    <row r="283135" x14ac:dyDescent="0.25"/>
    <row r="283136" x14ac:dyDescent="0.25"/>
    <row r="283137" x14ac:dyDescent="0.25"/>
    <row r="283138" x14ac:dyDescent="0.25"/>
    <row r="283139" x14ac:dyDescent="0.25"/>
    <row r="283140" x14ac:dyDescent="0.25"/>
    <row r="283141" x14ac:dyDescent="0.25"/>
    <row r="283142" x14ac:dyDescent="0.25"/>
    <row r="283143" x14ac:dyDescent="0.25"/>
    <row r="283144" x14ac:dyDescent="0.25"/>
    <row r="283145" x14ac:dyDescent="0.25"/>
    <row r="283146" x14ac:dyDescent="0.25"/>
    <row r="283147" x14ac:dyDescent="0.25"/>
    <row r="283148" x14ac:dyDescent="0.25"/>
    <row r="283149" x14ac:dyDescent="0.25"/>
    <row r="283150" x14ac:dyDescent="0.25"/>
    <row r="283151" x14ac:dyDescent="0.25"/>
    <row r="283152" x14ac:dyDescent="0.25"/>
    <row r="283153" x14ac:dyDescent="0.25"/>
    <row r="283154" x14ac:dyDescent="0.25"/>
    <row r="283155" x14ac:dyDescent="0.25"/>
    <row r="283156" x14ac:dyDescent="0.25"/>
    <row r="283157" x14ac:dyDescent="0.25"/>
    <row r="283158" x14ac:dyDescent="0.25"/>
    <row r="283159" x14ac:dyDescent="0.25"/>
    <row r="283160" x14ac:dyDescent="0.25"/>
    <row r="283161" x14ac:dyDescent="0.25"/>
    <row r="283162" x14ac:dyDescent="0.25"/>
    <row r="283163" x14ac:dyDescent="0.25"/>
    <row r="283164" x14ac:dyDescent="0.25"/>
    <row r="283165" x14ac:dyDescent="0.25"/>
    <row r="283166" x14ac:dyDescent="0.25"/>
    <row r="283167" x14ac:dyDescent="0.25"/>
    <row r="283168" x14ac:dyDescent="0.25"/>
    <row r="283169" x14ac:dyDescent="0.25"/>
    <row r="283170" x14ac:dyDescent="0.25"/>
    <row r="283171" x14ac:dyDescent="0.25"/>
    <row r="283172" x14ac:dyDescent="0.25"/>
    <row r="283173" x14ac:dyDescent="0.25"/>
    <row r="283174" x14ac:dyDescent="0.25"/>
    <row r="283175" x14ac:dyDescent="0.25"/>
    <row r="283176" x14ac:dyDescent="0.25"/>
    <row r="283177" x14ac:dyDescent="0.25"/>
    <row r="283178" x14ac:dyDescent="0.25"/>
    <row r="283179" x14ac:dyDescent="0.25"/>
    <row r="283180" x14ac:dyDescent="0.25"/>
    <row r="283181" x14ac:dyDescent="0.25"/>
    <row r="283182" x14ac:dyDescent="0.25"/>
    <row r="283183" x14ac:dyDescent="0.25"/>
    <row r="283184" x14ac:dyDescent="0.25"/>
    <row r="283185" x14ac:dyDescent="0.25"/>
    <row r="283186" x14ac:dyDescent="0.25"/>
    <row r="283187" x14ac:dyDescent="0.25"/>
    <row r="283188" x14ac:dyDescent="0.25"/>
    <row r="283189" x14ac:dyDescent="0.25"/>
    <row r="283190" x14ac:dyDescent="0.25"/>
    <row r="283191" x14ac:dyDescent="0.25"/>
    <row r="283192" x14ac:dyDescent="0.25"/>
    <row r="283193" x14ac:dyDescent="0.25"/>
    <row r="283194" x14ac:dyDescent="0.25"/>
    <row r="283195" x14ac:dyDescent="0.25"/>
    <row r="283196" x14ac:dyDescent="0.25"/>
    <row r="283197" x14ac:dyDescent="0.25"/>
    <row r="283198" x14ac:dyDescent="0.25"/>
    <row r="283199" x14ac:dyDescent="0.25"/>
    <row r="283200" x14ac:dyDescent="0.25"/>
    <row r="283201" x14ac:dyDescent="0.25"/>
    <row r="283202" x14ac:dyDescent="0.25"/>
    <row r="283203" x14ac:dyDescent="0.25"/>
    <row r="283204" x14ac:dyDescent="0.25"/>
    <row r="283205" x14ac:dyDescent="0.25"/>
    <row r="283206" x14ac:dyDescent="0.25"/>
    <row r="283207" x14ac:dyDescent="0.25"/>
    <row r="283208" x14ac:dyDescent="0.25"/>
    <row r="283209" x14ac:dyDescent="0.25"/>
    <row r="283210" x14ac:dyDescent="0.25"/>
    <row r="283211" x14ac:dyDescent="0.25"/>
    <row r="283212" x14ac:dyDescent="0.25"/>
    <row r="283213" x14ac:dyDescent="0.25"/>
    <row r="283214" x14ac:dyDescent="0.25"/>
    <row r="283215" x14ac:dyDescent="0.25"/>
    <row r="283216" x14ac:dyDescent="0.25"/>
    <row r="283217" x14ac:dyDescent="0.25"/>
    <row r="283218" x14ac:dyDescent="0.25"/>
    <row r="283219" x14ac:dyDescent="0.25"/>
    <row r="283220" x14ac:dyDescent="0.25"/>
    <row r="283221" x14ac:dyDescent="0.25"/>
    <row r="283222" x14ac:dyDescent="0.25"/>
    <row r="283223" x14ac:dyDescent="0.25"/>
    <row r="283224" x14ac:dyDescent="0.25"/>
    <row r="283225" x14ac:dyDescent="0.25"/>
    <row r="283226" x14ac:dyDescent="0.25"/>
    <row r="283227" x14ac:dyDescent="0.25"/>
    <row r="283228" x14ac:dyDescent="0.25"/>
    <row r="283229" x14ac:dyDescent="0.25"/>
    <row r="283230" x14ac:dyDescent="0.25"/>
    <row r="283231" x14ac:dyDescent="0.25"/>
    <row r="283232" x14ac:dyDescent="0.25"/>
    <row r="283233" x14ac:dyDescent="0.25"/>
    <row r="283234" x14ac:dyDescent="0.25"/>
    <row r="283235" x14ac:dyDescent="0.25"/>
    <row r="283236" x14ac:dyDescent="0.25"/>
    <row r="283237" x14ac:dyDescent="0.25"/>
    <row r="283238" x14ac:dyDescent="0.25"/>
    <row r="283239" x14ac:dyDescent="0.25"/>
    <row r="283240" x14ac:dyDescent="0.25"/>
    <row r="283241" x14ac:dyDescent="0.25"/>
    <row r="283242" x14ac:dyDescent="0.25"/>
    <row r="283243" x14ac:dyDescent="0.25"/>
    <row r="283244" x14ac:dyDescent="0.25"/>
    <row r="283245" x14ac:dyDescent="0.25"/>
    <row r="283246" x14ac:dyDescent="0.25"/>
    <row r="283247" x14ac:dyDescent="0.25"/>
    <row r="283248" x14ac:dyDescent="0.25"/>
    <row r="283249" x14ac:dyDescent="0.25"/>
    <row r="283250" x14ac:dyDescent="0.25"/>
    <row r="283251" x14ac:dyDescent="0.25"/>
    <row r="283252" x14ac:dyDescent="0.25"/>
    <row r="283253" x14ac:dyDescent="0.25"/>
    <row r="283254" x14ac:dyDescent="0.25"/>
    <row r="283255" x14ac:dyDescent="0.25"/>
    <row r="283256" x14ac:dyDescent="0.25"/>
    <row r="283257" x14ac:dyDescent="0.25"/>
    <row r="283258" x14ac:dyDescent="0.25"/>
    <row r="283259" x14ac:dyDescent="0.25"/>
    <row r="283260" x14ac:dyDescent="0.25"/>
    <row r="283261" x14ac:dyDescent="0.25"/>
    <row r="283262" x14ac:dyDescent="0.25"/>
    <row r="283263" x14ac:dyDescent="0.25"/>
    <row r="283264" x14ac:dyDescent="0.25"/>
    <row r="283265" x14ac:dyDescent="0.25"/>
    <row r="283266" x14ac:dyDescent="0.25"/>
    <row r="283267" x14ac:dyDescent="0.25"/>
    <row r="283268" x14ac:dyDescent="0.25"/>
    <row r="283269" x14ac:dyDescent="0.25"/>
    <row r="283270" x14ac:dyDescent="0.25"/>
    <row r="283271" x14ac:dyDescent="0.25"/>
    <row r="283272" x14ac:dyDescent="0.25"/>
    <row r="283273" x14ac:dyDescent="0.25"/>
    <row r="283274" x14ac:dyDescent="0.25"/>
    <row r="283275" x14ac:dyDescent="0.25"/>
    <row r="283276" x14ac:dyDescent="0.25"/>
    <row r="283277" x14ac:dyDescent="0.25"/>
    <row r="283278" x14ac:dyDescent="0.25"/>
    <row r="283279" x14ac:dyDescent="0.25"/>
    <row r="283280" x14ac:dyDescent="0.25"/>
    <row r="283281" x14ac:dyDescent="0.25"/>
    <row r="283282" x14ac:dyDescent="0.25"/>
    <row r="283283" x14ac:dyDescent="0.25"/>
    <row r="283284" x14ac:dyDescent="0.25"/>
    <row r="283285" x14ac:dyDescent="0.25"/>
    <row r="283286" x14ac:dyDescent="0.25"/>
    <row r="283287" x14ac:dyDescent="0.25"/>
    <row r="283288" x14ac:dyDescent="0.25"/>
    <row r="283289" x14ac:dyDescent="0.25"/>
    <row r="283290" x14ac:dyDescent="0.25"/>
    <row r="283291" x14ac:dyDescent="0.25"/>
    <row r="283292" x14ac:dyDescent="0.25"/>
    <row r="283293" x14ac:dyDescent="0.25"/>
    <row r="283294" x14ac:dyDescent="0.25"/>
    <row r="283295" x14ac:dyDescent="0.25"/>
    <row r="283296" x14ac:dyDescent="0.25"/>
    <row r="283297" x14ac:dyDescent="0.25"/>
    <row r="283298" x14ac:dyDescent="0.25"/>
    <row r="283299" x14ac:dyDescent="0.25"/>
    <row r="283300" x14ac:dyDescent="0.25"/>
    <row r="283301" x14ac:dyDescent="0.25"/>
    <row r="283302" x14ac:dyDescent="0.25"/>
    <row r="283303" x14ac:dyDescent="0.25"/>
    <row r="283304" x14ac:dyDescent="0.25"/>
    <row r="283305" x14ac:dyDescent="0.25"/>
    <row r="283306" x14ac:dyDescent="0.25"/>
    <row r="283307" x14ac:dyDescent="0.25"/>
    <row r="283308" x14ac:dyDescent="0.25"/>
    <row r="283309" x14ac:dyDescent="0.25"/>
    <row r="283310" x14ac:dyDescent="0.25"/>
    <row r="283311" x14ac:dyDescent="0.25"/>
    <row r="283312" x14ac:dyDescent="0.25"/>
    <row r="283313" x14ac:dyDescent="0.25"/>
    <row r="283314" x14ac:dyDescent="0.25"/>
    <row r="283315" x14ac:dyDescent="0.25"/>
    <row r="283316" x14ac:dyDescent="0.25"/>
    <row r="283317" x14ac:dyDescent="0.25"/>
    <row r="283318" x14ac:dyDescent="0.25"/>
    <row r="283319" x14ac:dyDescent="0.25"/>
    <row r="283320" x14ac:dyDescent="0.25"/>
    <row r="283321" x14ac:dyDescent="0.25"/>
    <row r="283322" x14ac:dyDescent="0.25"/>
    <row r="283323" x14ac:dyDescent="0.25"/>
    <row r="283324" x14ac:dyDescent="0.25"/>
    <row r="283325" x14ac:dyDescent="0.25"/>
    <row r="283326" x14ac:dyDescent="0.25"/>
    <row r="283327" x14ac:dyDescent="0.25"/>
    <row r="283328" x14ac:dyDescent="0.25"/>
    <row r="283329" x14ac:dyDescent="0.25"/>
    <row r="283330" x14ac:dyDescent="0.25"/>
    <row r="283331" x14ac:dyDescent="0.25"/>
    <row r="283332" x14ac:dyDescent="0.25"/>
    <row r="283333" x14ac:dyDescent="0.25"/>
    <row r="283334" x14ac:dyDescent="0.25"/>
    <row r="283335" x14ac:dyDescent="0.25"/>
    <row r="283336" x14ac:dyDescent="0.25"/>
    <row r="283337" x14ac:dyDescent="0.25"/>
    <row r="283338" x14ac:dyDescent="0.25"/>
    <row r="283339" x14ac:dyDescent="0.25"/>
    <row r="283340" x14ac:dyDescent="0.25"/>
    <row r="283341" x14ac:dyDescent="0.25"/>
    <row r="283342" x14ac:dyDescent="0.25"/>
    <row r="283343" x14ac:dyDescent="0.25"/>
    <row r="283344" x14ac:dyDescent="0.25"/>
    <row r="283345" x14ac:dyDescent="0.25"/>
    <row r="283346" x14ac:dyDescent="0.25"/>
    <row r="283347" x14ac:dyDescent="0.25"/>
    <row r="283348" x14ac:dyDescent="0.25"/>
    <row r="283349" x14ac:dyDescent="0.25"/>
    <row r="283350" x14ac:dyDescent="0.25"/>
    <row r="283351" x14ac:dyDescent="0.25"/>
    <row r="283352" x14ac:dyDescent="0.25"/>
    <row r="283353" x14ac:dyDescent="0.25"/>
    <row r="283354" x14ac:dyDescent="0.25"/>
    <row r="283355" x14ac:dyDescent="0.25"/>
    <row r="283356" x14ac:dyDescent="0.25"/>
    <row r="283357" x14ac:dyDescent="0.25"/>
    <row r="283358" x14ac:dyDescent="0.25"/>
    <row r="283359" x14ac:dyDescent="0.25"/>
    <row r="283360" x14ac:dyDescent="0.25"/>
    <row r="283361" x14ac:dyDescent="0.25"/>
    <row r="283362" x14ac:dyDescent="0.25"/>
    <row r="283363" x14ac:dyDescent="0.25"/>
    <row r="283364" x14ac:dyDescent="0.25"/>
    <row r="283365" x14ac:dyDescent="0.25"/>
    <row r="283366" x14ac:dyDescent="0.25"/>
    <row r="283367" x14ac:dyDescent="0.25"/>
    <row r="283368" x14ac:dyDescent="0.25"/>
    <row r="283369" x14ac:dyDescent="0.25"/>
    <row r="283370" x14ac:dyDescent="0.25"/>
    <row r="283371" x14ac:dyDescent="0.25"/>
    <row r="283372" x14ac:dyDescent="0.25"/>
    <row r="283373" x14ac:dyDescent="0.25"/>
    <row r="283374" x14ac:dyDescent="0.25"/>
    <row r="283375" x14ac:dyDescent="0.25"/>
    <row r="283376" x14ac:dyDescent="0.25"/>
    <row r="283377" x14ac:dyDescent="0.25"/>
    <row r="283378" x14ac:dyDescent="0.25"/>
    <row r="283379" x14ac:dyDescent="0.25"/>
    <row r="283380" x14ac:dyDescent="0.25"/>
    <row r="283381" x14ac:dyDescent="0.25"/>
    <row r="283382" x14ac:dyDescent="0.25"/>
    <row r="283383" x14ac:dyDescent="0.25"/>
    <row r="283384" x14ac:dyDescent="0.25"/>
    <row r="283385" x14ac:dyDescent="0.25"/>
    <row r="283386" x14ac:dyDescent="0.25"/>
    <row r="283387" x14ac:dyDescent="0.25"/>
    <row r="283388" x14ac:dyDescent="0.25"/>
    <row r="283389" x14ac:dyDescent="0.25"/>
    <row r="283390" x14ac:dyDescent="0.25"/>
    <row r="283391" x14ac:dyDescent="0.25"/>
    <row r="283392" x14ac:dyDescent="0.25"/>
    <row r="283393" x14ac:dyDescent="0.25"/>
    <row r="283394" x14ac:dyDescent="0.25"/>
    <row r="283395" x14ac:dyDescent="0.25"/>
    <row r="283396" x14ac:dyDescent="0.25"/>
    <row r="283397" x14ac:dyDescent="0.25"/>
    <row r="283398" x14ac:dyDescent="0.25"/>
    <row r="283399" x14ac:dyDescent="0.25"/>
    <row r="283400" x14ac:dyDescent="0.25"/>
    <row r="283401" x14ac:dyDescent="0.25"/>
    <row r="283402" x14ac:dyDescent="0.25"/>
    <row r="283403" x14ac:dyDescent="0.25"/>
    <row r="283404" x14ac:dyDescent="0.25"/>
    <row r="283405" x14ac:dyDescent="0.25"/>
    <row r="283406" x14ac:dyDescent="0.25"/>
    <row r="283407" x14ac:dyDescent="0.25"/>
    <row r="283408" x14ac:dyDescent="0.25"/>
    <row r="283409" x14ac:dyDescent="0.25"/>
    <row r="283410" x14ac:dyDescent="0.25"/>
    <row r="283411" x14ac:dyDescent="0.25"/>
    <row r="283412" x14ac:dyDescent="0.25"/>
    <row r="283413" x14ac:dyDescent="0.25"/>
    <row r="283414" x14ac:dyDescent="0.25"/>
    <row r="283415" x14ac:dyDescent="0.25"/>
    <row r="283416" x14ac:dyDescent="0.25"/>
    <row r="283417" x14ac:dyDescent="0.25"/>
    <row r="283418" x14ac:dyDescent="0.25"/>
    <row r="283419" x14ac:dyDescent="0.25"/>
    <row r="283420" x14ac:dyDescent="0.25"/>
    <row r="283421" x14ac:dyDescent="0.25"/>
    <row r="283422" x14ac:dyDescent="0.25"/>
    <row r="283423" x14ac:dyDescent="0.25"/>
    <row r="283424" x14ac:dyDescent="0.25"/>
    <row r="283425" x14ac:dyDescent="0.25"/>
    <row r="283426" x14ac:dyDescent="0.25"/>
    <row r="283427" x14ac:dyDescent="0.25"/>
    <row r="283428" x14ac:dyDescent="0.25"/>
    <row r="283429" x14ac:dyDescent="0.25"/>
    <row r="283430" x14ac:dyDescent="0.25"/>
    <row r="283431" x14ac:dyDescent="0.25"/>
    <row r="283432" x14ac:dyDescent="0.25"/>
    <row r="283433" x14ac:dyDescent="0.25"/>
    <row r="283434" x14ac:dyDescent="0.25"/>
    <row r="283435" x14ac:dyDescent="0.25"/>
    <row r="283436" x14ac:dyDescent="0.25"/>
    <row r="283437" x14ac:dyDescent="0.25"/>
    <row r="283438" x14ac:dyDescent="0.25"/>
    <row r="283439" x14ac:dyDescent="0.25"/>
    <row r="283440" x14ac:dyDescent="0.25"/>
    <row r="283441" x14ac:dyDescent="0.25"/>
    <row r="283442" x14ac:dyDescent="0.25"/>
    <row r="283443" x14ac:dyDescent="0.25"/>
    <row r="283444" x14ac:dyDescent="0.25"/>
    <row r="283445" x14ac:dyDescent="0.25"/>
    <row r="283446" x14ac:dyDescent="0.25"/>
    <row r="283447" x14ac:dyDescent="0.25"/>
    <row r="283448" x14ac:dyDescent="0.25"/>
    <row r="283449" x14ac:dyDescent="0.25"/>
    <row r="283450" x14ac:dyDescent="0.25"/>
    <row r="283451" x14ac:dyDescent="0.25"/>
    <row r="283452" x14ac:dyDescent="0.25"/>
    <row r="283453" x14ac:dyDescent="0.25"/>
    <row r="283454" x14ac:dyDescent="0.25"/>
    <row r="283455" x14ac:dyDescent="0.25"/>
    <row r="283456" x14ac:dyDescent="0.25"/>
    <row r="283457" x14ac:dyDescent="0.25"/>
    <row r="283458" x14ac:dyDescent="0.25"/>
    <row r="283459" x14ac:dyDescent="0.25"/>
    <row r="283460" x14ac:dyDescent="0.25"/>
    <row r="283461" x14ac:dyDescent="0.25"/>
    <row r="283462" x14ac:dyDescent="0.25"/>
    <row r="283463" x14ac:dyDescent="0.25"/>
    <row r="283464" x14ac:dyDescent="0.25"/>
    <row r="283465" x14ac:dyDescent="0.25"/>
    <row r="283466" x14ac:dyDescent="0.25"/>
    <row r="283467" x14ac:dyDescent="0.25"/>
    <row r="283468" x14ac:dyDescent="0.25"/>
    <row r="283469" x14ac:dyDescent="0.25"/>
    <row r="283470" x14ac:dyDescent="0.25"/>
    <row r="283471" x14ac:dyDescent="0.25"/>
    <row r="283472" x14ac:dyDescent="0.25"/>
    <row r="283473" x14ac:dyDescent="0.25"/>
    <row r="283474" x14ac:dyDescent="0.25"/>
    <row r="283475" x14ac:dyDescent="0.25"/>
    <row r="283476" x14ac:dyDescent="0.25"/>
    <row r="283477" x14ac:dyDescent="0.25"/>
    <row r="283478" x14ac:dyDescent="0.25"/>
    <row r="283479" x14ac:dyDescent="0.25"/>
    <row r="283480" x14ac:dyDescent="0.25"/>
    <row r="283481" x14ac:dyDescent="0.25"/>
    <row r="283482" x14ac:dyDescent="0.25"/>
    <row r="283483" x14ac:dyDescent="0.25"/>
    <row r="283484" x14ac:dyDescent="0.25"/>
    <row r="283485" x14ac:dyDescent="0.25"/>
    <row r="283486" x14ac:dyDescent="0.25"/>
    <row r="283487" x14ac:dyDescent="0.25"/>
    <row r="283488" x14ac:dyDescent="0.25"/>
    <row r="283489" x14ac:dyDescent="0.25"/>
    <row r="283490" x14ac:dyDescent="0.25"/>
    <row r="283491" x14ac:dyDescent="0.25"/>
    <row r="283492" x14ac:dyDescent="0.25"/>
    <row r="283493" x14ac:dyDescent="0.25"/>
    <row r="283494" x14ac:dyDescent="0.25"/>
    <row r="283495" x14ac:dyDescent="0.25"/>
    <row r="283496" x14ac:dyDescent="0.25"/>
    <row r="283497" x14ac:dyDescent="0.25"/>
    <row r="283498" x14ac:dyDescent="0.25"/>
    <row r="283499" x14ac:dyDescent="0.25"/>
    <row r="283500" x14ac:dyDescent="0.25"/>
    <row r="283501" x14ac:dyDescent="0.25"/>
    <row r="283502" x14ac:dyDescent="0.25"/>
    <row r="283503" x14ac:dyDescent="0.25"/>
    <row r="283504" x14ac:dyDescent="0.25"/>
    <row r="283505" x14ac:dyDescent="0.25"/>
    <row r="283506" x14ac:dyDescent="0.25"/>
    <row r="283507" x14ac:dyDescent="0.25"/>
    <row r="283508" x14ac:dyDescent="0.25"/>
    <row r="283509" x14ac:dyDescent="0.25"/>
    <row r="283510" x14ac:dyDescent="0.25"/>
    <row r="283511" x14ac:dyDescent="0.25"/>
    <row r="283512" x14ac:dyDescent="0.25"/>
    <row r="283513" x14ac:dyDescent="0.25"/>
    <row r="283514" x14ac:dyDescent="0.25"/>
    <row r="283515" x14ac:dyDescent="0.25"/>
    <row r="283516" x14ac:dyDescent="0.25"/>
    <row r="283517" x14ac:dyDescent="0.25"/>
    <row r="283518" x14ac:dyDescent="0.25"/>
    <row r="283519" x14ac:dyDescent="0.25"/>
    <row r="283520" x14ac:dyDescent="0.25"/>
    <row r="283521" x14ac:dyDescent="0.25"/>
    <row r="283522" x14ac:dyDescent="0.25"/>
    <row r="283523" x14ac:dyDescent="0.25"/>
    <row r="283524" x14ac:dyDescent="0.25"/>
    <row r="283525" x14ac:dyDescent="0.25"/>
    <row r="283526" x14ac:dyDescent="0.25"/>
    <row r="283527" x14ac:dyDescent="0.25"/>
    <row r="283528" x14ac:dyDescent="0.25"/>
    <row r="283529" x14ac:dyDescent="0.25"/>
    <row r="283530" x14ac:dyDescent="0.25"/>
    <row r="283531" x14ac:dyDescent="0.25"/>
    <row r="283532" x14ac:dyDescent="0.25"/>
    <row r="283533" x14ac:dyDescent="0.25"/>
    <row r="283534" x14ac:dyDescent="0.25"/>
    <row r="283535" x14ac:dyDescent="0.25"/>
    <row r="283536" x14ac:dyDescent="0.25"/>
    <row r="283537" x14ac:dyDescent="0.25"/>
    <row r="283538" x14ac:dyDescent="0.25"/>
    <row r="283539" x14ac:dyDescent="0.25"/>
    <row r="283540" x14ac:dyDescent="0.25"/>
    <row r="283541" x14ac:dyDescent="0.25"/>
    <row r="283542" x14ac:dyDescent="0.25"/>
    <row r="283543" x14ac:dyDescent="0.25"/>
    <row r="283544" x14ac:dyDescent="0.25"/>
    <row r="283545" x14ac:dyDescent="0.25"/>
    <row r="283546" x14ac:dyDescent="0.25"/>
    <row r="283547" x14ac:dyDescent="0.25"/>
    <row r="283548" x14ac:dyDescent="0.25"/>
    <row r="283549" x14ac:dyDescent="0.25"/>
    <row r="283550" x14ac:dyDescent="0.25"/>
    <row r="283551" x14ac:dyDescent="0.25"/>
    <row r="283552" x14ac:dyDescent="0.25"/>
    <row r="283553" x14ac:dyDescent="0.25"/>
    <row r="283554" x14ac:dyDescent="0.25"/>
    <row r="283555" x14ac:dyDescent="0.25"/>
    <row r="283556" x14ac:dyDescent="0.25"/>
    <row r="283557" x14ac:dyDescent="0.25"/>
    <row r="283558" x14ac:dyDescent="0.25"/>
    <row r="283559" x14ac:dyDescent="0.25"/>
    <row r="283560" x14ac:dyDescent="0.25"/>
    <row r="283561" x14ac:dyDescent="0.25"/>
    <row r="283562" x14ac:dyDescent="0.25"/>
    <row r="283563" x14ac:dyDescent="0.25"/>
    <row r="283564" x14ac:dyDescent="0.25"/>
    <row r="283565" x14ac:dyDescent="0.25"/>
    <row r="283566" x14ac:dyDescent="0.25"/>
    <row r="283567" x14ac:dyDescent="0.25"/>
    <row r="283568" x14ac:dyDescent="0.25"/>
    <row r="283569" x14ac:dyDescent="0.25"/>
    <row r="283570" x14ac:dyDescent="0.25"/>
    <row r="283571" x14ac:dyDescent="0.25"/>
    <row r="283572" x14ac:dyDescent="0.25"/>
    <row r="283573" x14ac:dyDescent="0.25"/>
    <row r="283574" x14ac:dyDescent="0.25"/>
    <row r="283575" x14ac:dyDescent="0.25"/>
    <row r="283576" x14ac:dyDescent="0.25"/>
    <row r="283577" x14ac:dyDescent="0.25"/>
    <row r="283578" x14ac:dyDescent="0.25"/>
    <row r="283579" x14ac:dyDescent="0.25"/>
    <row r="283580" x14ac:dyDescent="0.25"/>
    <row r="283581" x14ac:dyDescent="0.25"/>
    <row r="283582" x14ac:dyDescent="0.25"/>
    <row r="283583" x14ac:dyDescent="0.25"/>
    <row r="283584" x14ac:dyDescent="0.25"/>
    <row r="283585" x14ac:dyDescent="0.25"/>
    <row r="283586" x14ac:dyDescent="0.25"/>
    <row r="283587" x14ac:dyDescent="0.25"/>
    <row r="283588" x14ac:dyDescent="0.25"/>
    <row r="283589" x14ac:dyDescent="0.25"/>
    <row r="283590" x14ac:dyDescent="0.25"/>
    <row r="283591" x14ac:dyDescent="0.25"/>
    <row r="283592" x14ac:dyDescent="0.25"/>
    <row r="283593" x14ac:dyDescent="0.25"/>
    <row r="283594" x14ac:dyDescent="0.25"/>
    <row r="283595" x14ac:dyDescent="0.25"/>
    <row r="283596" x14ac:dyDescent="0.25"/>
    <row r="283597" x14ac:dyDescent="0.25"/>
    <row r="283598" x14ac:dyDescent="0.25"/>
    <row r="283599" x14ac:dyDescent="0.25"/>
    <row r="283600" x14ac:dyDescent="0.25"/>
    <row r="283601" x14ac:dyDescent="0.25"/>
    <row r="283602" x14ac:dyDescent="0.25"/>
    <row r="283603" x14ac:dyDescent="0.25"/>
    <row r="283604" x14ac:dyDescent="0.25"/>
    <row r="283605" x14ac:dyDescent="0.25"/>
    <row r="283606" x14ac:dyDescent="0.25"/>
    <row r="283607" x14ac:dyDescent="0.25"/>
    <row r="283608" x14ac:dyDescent="0.25"/>
    <row r="283609" x14ac:dyDescent="0.25"/>
    <row r="283610" x14ac:dyDescent="0.25"/>
    <row r="283611" x14ac:dyDescent="0.25"/>
    <row r="283612" x14ac:dyDescent="0.25"/>
    <row r="283613" x14ac:dyDescent="0.25"/>
    <row r="283614" x14ac:dyDescent="0.25"/>
    <row r="283615" x14ac:dyDescent="0.25"/>
    <row r="283616" x14ac:dyDescent="0.25"/>
    <row r="283617" x14ac:dyDescent="0.25"/>
    <row r="283618" x14ac:dyDescent="0.25"/>
    <row r="283619" x14ac:dyDescent="0.25"/>
    <row r="283620" x14ac:dyDescent="0.25"/>
    <row r="283621" x14ac:dyDescent="0.25"/>
    <row r="283622" x14ac:dyDescent="0.25"/>
    <row r="283623" x14ac:dyDescent="0.25"/>
    <row r="283624" x14ac:dyDescent="0.25"/>
    <row r="283625" x14ac:dyDescent="0.25"/>
    <row r="283626" x14ac:dyDescent="0.25"/>
    <row r="283627" x14ac:dyDescent="0.25"/>
    <row r="283628" x14ac:dyDescent="0.25"/>
    <row r="283629" x14ac:dyDescent="0.25"/>
    <row r="283630" x14ac:dyDescent="0.25"/>
    <row r="283631" x14ac:dyDescent="0.25"/>
    <row r="283632" x14ac:dyDescent="0.25"/>
    <row r="283633" x14ac:dyDescent="0.25"/>
    <row r="283634" x14ac:dyDescent="0.25"/>
    <row r="283635" x14ac:dyDescent="0.25"/>
    <row r="283636" x14ac:dyDescent="0.25"/>
    <row r="283637" x14ac:dyDescent="0.25"/>
    <row r="283638" x14ac:dyDescent="0.25"/>
    <row r="283639" x14ac:dyDescent="0.25"/>
    <row r="283640" x14ac:dyDescent="0.25"/>
    <row r="283641" x14ac:dyDescent="0.25"/>
    <row r="283642" x14ac:dyDescent="0.25"/>
    <row r="283643" x14ac:dyDescent="0.25"/>
    <row r="283644" x14ac:dyDescent="0.25"/>
    <row r="283645" x14ac:dyDescent="0.25"/>
    <row r="283646" x14ac:dyDescent="0.25"/>
    <row r="283647" x14ac:dyDescent="0.25"/>
    <row r="283648" x14ac:dyDescent="0.25"/>
    <row r="283649" x14ac:dyDescent="0.25"/>
    <row r="283650" x14ac:dyDescent="0.25"/>
    <row r="283651" x14ac:dyDescent="0.25"/>
    <row r="283652" x14ac:dyDescent="0.25"/>
    <row r="283653" x14ac:dyDescent="0.25"/>
    <row r="283654" x14ac:dyDescent="0.25"/>
    <row r="283655" x14ac:dyDescent="0.25"/>
    <row r="283656" x14ac:dyDescent="0.25"/>
    <row r="283657" x14ac:dyDescent="0.25"/>
    <row r="283658" x14ac:dyDescent="0.25"/>
    <row r="283659" x14ac:dyDescent="0.25"/>
    <row r="283660" x14ac:dyDescent="0.25"/>
    <row r="283661" x14ac:dyDescent="0.25"/>
    <row r="283662" x14ac:dyDescent="0.25"/>
    <row r="283663" x14ac:dyDescent="0.25"/>
    <row r="283664" x14ac:dyDescent="0.25"/>
    <row r="283665" x14ac:dyDescent="0.25"/>
    <row r="283666" x14ac:dyDescent="0.25"/>
    <row r="283667" x14ac:dyDescent="0.25"/>
    <row r="283668" x14ac:dyDescent="0.25"/>
    <row r="283669" x14ac:dyDescent="0.25"/>
    <row r="283670" x14ac:dyDescent="0.25"/>
    <row r="283671" x14ac:dyDescent="0.25"/>
    <row r="283672" x14ac:dyDescent="0.25"/>
    <row r="283673" x14ac:dyDescent="0.25"/>
    <row r="283674" x14ac:dyDescent="0.25"/>
    <row r="283675" x14ac:dyDescent="0.25"/>
    <row r="283676" x14ac:dyDescent="0.25"/>
    <row r="283677" x14ac:dyDescent="0.25"/>
    <row r="283678" x14ac:dyDescent="0.25"/>
    <row r="283679" x14ac:dyDescent="0.25"/>
    <row r="283680" x14ac:dyDescent="0.25"/>
    <row r="283681" x14ac:dyDescent="0.25"/>
    <row r="283682" x14ac:dyDescent="0.25"/>
    <row r="283683" x14ac:dyDescent="0.25"/>
    <row r="283684" x14ac:dyDescent="0.25"/>
    <row r="283685" x14ac:dyDescent="0.25"/>
    <row r="283686" x14ac:dyDescent="0.25"/>
    <row r="283687" x14ac:dyDescent="0.25"/>
    <row r="283688" x14ac:dyDescent="0.25"/>
    <row r="283689" x14ac:dyDescent="0.25"/>
    <row r="283690" x14ac:dyDescent="0.25"/>
    <row r="283691" x14ac:dyDescent="0.25"/>
    <row r="283692" x14ac:dyDescent="0.25"/>
    <row r="283693" x14ac:dyDescent="0.25"/>
    <row r="283694" x14ac:dyDescent="0.25"/>
    <row r="283695" x14ac:dyDescent="0.25"/>
    <row r="283696" x14ac:dyDescent="0.25"/>
    <row r="283697" x14ac:dyDescent="0.25"/>
    <row r="283698" x14ac:dyDescent="0.25"/>
    <row r="283699" x14ac:dyDescent="0.25"/>
    <row r="283700" x14ac:dyDescent="0.25"/>
    <row r="283701" x14ac:dyDescent="0.25"/>
    <row r="283702" x14ac:dyDescent="0.25"/>
    <row r="283703" x14ac:dyDescent="0.25"/>
    <row r="283704" x14ac:dyDescent="0.25"/>
    <row r="283705" x14ac:dyDescent="0.25"/>
    <row r="283706" x14ac:dyDescent="0.25"/>
    <row r="283707" x14ac:dyDescent="0.25"/>
    <row r="283708" x14ac:dyDescent="0.25"/>
    <row r="283709" x14ac:dyDescent="0.25"/>
    <row r="283710" x14ac:dyDescent="0.25"/>
    <row r="283711" x14ac:dyDescent="0.25"/>
    <row r="283712" x14ac:dyDescent="0.25"/>
    <row r="283713" x14ac:dyDescent="0.25"/>
    <row r="283714" x14ac:dyDescent="0.25"/>
    <row r="283715" x14ac:dyDescent="0.25"/>
    <row r="283716" x14ac:dyDescent="0.25"/>
    <row r="283717" x14ac:dyDescent="0.25"/>
    <row r="283718" x14ac:dyDescent="0.25"/>
    <row r="283719" x14ac:dyDescent="0.25"/>
    <row r="283720" x14ac:dyDescent="0.25"/>
    <row r="283721" x14ac:dyDescent="0.25"/>
    <row r="283722" x14ac:dyDescent="0.25"/>
    <row r="283723" x14ac:dyDescent="0.25"/>
    <row r="283724" x14ac:dyDescent="0.25"/>
    <row r="283725" x14ac:dyDescent="0.25"/>
    <row r="283726" x14ac:dyDescent="0.25"/>
    <row r="283727" x14ac:dyDescent="0.25"/>
    <row r="283728" x14ac:dyDescent="0.25"/>
    <row r="283729" x14ac:dyDescent="0.25"/>
    <row r="283730" x14ac:dyDescent="0.25"/>
    <row r="283731" x14ac:dyDescent="0.25"/>
    <row r="283732" x14ac:dyDescent="0.25"/>
    <row r="283733" x14ac:dyDescent="0.25"/>
    <row r="283734" x14ac:dyDescent="0.25"/>
    <row r="283735" x14ac:dyDescent="0.25"/>
    <row r="283736" x14ac:dyDescent="0.25"/>
    <row r="283737" x14ac:dyDescent="0.25"/>
    <row r="283738" x14ac:dyDescent="0.25"/>
    <row r="283739" x14ac:dyDescent="0.25"/>
    <row r="283740" x14ac:dyDescent="0.25"/>
    <row r="283741" x14ac:dyDescent="0.25"/>
    <row r="283742" x14ac:dyDescent="0.25"/>
    <row r="283743" x14ac:dyDescent="0.25"/>
    <row r="283744" x14ac:dyDescent="0.25"/>
    <row r="283745" x14ac:dyDescent="0.25"/>
    <row r="283746" x14ac:dyDescent="0.25"/>
    <row r="283747" x14ac:dyDescent="0.25"/>
    <row r="283748" x14ac:dyDescent="0.25"/>
    <row r="283749" x14ac:dyDescent="0.25"/>
    <row r="283750" x14ac:dyDescent="0.25"/>
    <row r="283751" x14ac:dyDescent="0.25"/>
    <row r="283752" x14ac:dyDescent="0.25"/>
    <row r="283753" x14ac:dyDescent="0.25"/>
    <row r="283754" x14ac:dyDescent="0.25"/>
    <row r="283755" x14ac:dyDescent="0.25"/>
    <row r="283756" x14ac:dyDescent="0.25"/>
    <row r="283757" x14ac:dyDescent="0.25"/>
    <row r="283758" x14ac:dyDescent="0.25"/>
    <row r="283759" x14ac:dyDescent="0.25"/>
    <row r="283760" x14ac:dyDescent="0.25"/>
    <row r="283761" x14ac:dyDescent="0.25"/>
    <row r="283762" x14ac:dyDescent="0.25"/>
    <row r="283763" x14ac:dyDescent="0.25"/>
    <row r="283764" x14ac:dyDescent="0.25"/>
    <row r="283765" x14ac:dyDescent="0.25"/>
    <row r="283766" x14ac:dyDescent="0.25"/>
    <row r="283767" x14ac:dyDescent="0.25"/>
    <row r="283768" x14ac:dyDescent="0.25"/>
    <row r="283769" x14ac:dyDescent="0.25"/>
    <row r="283770" x14ac:dyDescent="0.25"/>
    <row r="283771" x14ac:dyDescent="0.25"/>
    <row r="283772" x14ac:dyDescent="0.25"/>
    <row r="283773" x14ac:dyDescent="0.25"/>
    <row r="283774" x14ac:dyDescent="0.25"/>
    <row r="283775" x14ac:dyDescent="0.25"/>
    <row r="283776" x14ac:dyDescent="0.25"/>
    <row r="283777" x14ac:dyDescent="0.25"/>
    <row r="283778" x14ac:dyDescent="0.25"/>
    <row r="283779" x14ac:dyDescent="0.25"/>
    <row r="283780" x14ac:dyDescent="0.25"/>
    <row r="283781" x14ac:dyDescent="0.25"/>
    <row r="283782" x14ac:dyDescent="0.25"/>
    <row r="283783" x14ac:dyDescent="0.25"/>
    <row r="283784" x14ac:dyDescent="0.25"/>
    <row r="283785" x14ac:dyDescent="0.25"/>
    <row r="283786" x14ac:dyDescent="0.25"/>
    <row r="283787" x14ac:dyDescent="0.25"/>
    <row r="283788" x14ac:dyDescent="0.25"/>
    <row r="283789" x14ac:dyDescent="0.25"/>
    <row r="283790" x14ac:dyDescent="0.25"/>
    <row r="283791" x14ac:dyDescent="0.25"/>
    <row r="283792" x14ac:dyDescent="0.25"/>
    <row r="283793" x14ac:dyDescent="0.25"/>
    <row r="283794" x14ac:dyDescent="0.25"/>
    <row r="283795" x14ac:dyDescent="0.25"/>
    <row r="283796" x14ac:dyDescent="0.25"/>
    <row r="283797" x14ac:dyDescent="0.25"/>
    <row r="283798" x14ac:dyDescent="0.25"/>
    <row r="283799" x14ac:dyDescent="0.25"/>
    <row r="283800" x14ac:dyDescent="0.25"/>
    <row r="283801" x14ac:dyDescent="0.25"/>
    <row r="283802" x14ac:dyDescent="0.25"/>
    <row r="283803" x14ac:dyDescent="0.25"/>
    <row r="283804" x14ac:dyDescent="0.25"/>
    <row r="283805" x14ac:dyDescent="0.25"/>
    <row r="283806" x14ac:dyDescent="0.25"/>
    <row r="283807" x14ac:dyDescent="0.25"/>
    <row r="283808" x14ac:dyDescent="0.25"/>
    <row r="283809" x14ac:dyDescent="0.25"/>
    <row r="283810" x14ac:dyDescent="0.25"/>
    <row r="283811" x14ac:dyDescent="0.25"/>
    <row r="283812" x14ac:dyDescent="0.25"/>
    <row r="283813" x14ac:dyDescent="0.25"/>
    <row r="283814" x14ac:dyDescent="0.25"/>
    <row r="283815" x14ac:dyDescent="0.25"/>
    <row r="283816" x14ac:dyDescent="0.25"/>
    <row r="283817" x14ac:dyDescent="0.25"/>
    <row r="283818" x14ac:dyDescent="0.25"/>
    <row r="283819" x14ac:dyDescent="0.25"/>
    <row r="283820" x14ac:dyDescent="0.25"/>
    <row r="283821" x14ac:dyDescent="0.25"/>
    <row r="283822" x14ac:dyDescent="0.25"/>
    <row r="283823" x14ac:dyDescent="0.25"/>
    <row r="283824" x14ac:dyDescent="0.25"/>
    <row r="283825" x14ac:dyDescent="0.25"/>
    <row r="283826" x14ac:dyDescent="0.25"/>
    <row r="283827" x14ac:dyDescent="0.25"/>
    <row r="283828" x14ac:dyDescent="0.25"/>
    <row r="283829" x14ac:dyDescent="0.25"/>
    <row r="283830" x14ac:dyDescent="0.25"/>
    <row r="283831" x14ac:dyDescent="0.25"/>
    <row r="283832" x14ac:dyDescent="0.25"/>
    <row r="283833" x14ac:dyDescent="0.25"/>
    <row r="283834" x14ac:dyDescent="0.25"/>
    <row r="283835" x14ac:dyDescent="0.25"/>
    <row r="283836" x14ac:dyDescent="0.25"/>
    <row r="283837" x14ac:dyDescent="0.25"/>
    <row r="283838" x14ac:dyDescent="0.25"/>
    <row r="283839" x14ac:dyDescent="0.25"/>
    <row r="283840" x14ac:dyDescent="0.25"/>
    <row r="283841" x14ac:dyDescent="0.25"/>
    <row r="283842" x14ac:dyDescent="0.25"/>
    <row r="283843" x14ac:dyDescent="0.25"/>
    <row r="283844" x14ac:dyDescent="0.25"/>
    <row r="283845" x14ac:dyDescent="0.25"/>
    <row r="283846" x14ac:dyDescent="0.25"/>
    <row r="283847" x14ac:dyDescent="0.25"/>
    <row r="283848" x14ac:dyDescent="0.25"/>
    <row r="283849" x14ac:dyDescent="0.25"/>
    <row r="283850" x14ac:dyDescent="0.25"/>
    <row r="283851" x14ac:dyDescent="0.25"/>
    <row r="283852" x14ac:dyDescent="0.25"/>
    <row r="283853" x14ac:dyDescent="0.25"/>
    <row r="283854" x14ac:dyDescent="0.25"/>
    <row r="283855" x14ac:dyDescent="0.25"/>
    <row r="283856" x14ac:dyDescent="0.25"/>
    <row r="283857" x14ac:dyDescent="0.25"/>
    <row r="283858" x14ac:dyDescent="0.25"/>
    <row r="283859" x14ac:dyDescent="0.25"/>
    <row r="283860" x14ac:dyDescent="0.25"/>
    <row r="283861" x14ac:dyDescent="0.25"/>
    <row r="283862" x14ac:dyDescent="0.25"/>
    <row r="283863" x14ac:dyDescent="0.25"/>
    <row r="283864" x14ac:dyDescent="0.25"/>
    <row r="283865" x14ac:dyDescent="0.25"/>
    <row r="283866" x14ac:dyDescent="0.25"/>
    <row r="283867" x14ac:dyDescent="0.25"/>
    <row r="283868" x14ac:dyDescent="0.25"/>
    <row r="283869" x14ac:dyDescent="0.25"/>
    <row r="283870" x14ac:dyDescent="0.25"/>
    <row r="283871" x14ac:dyDescent="0.25"/>
    <row r="283872" x14ac:dyDescent="0.25"/>
    <row r="283873" x14ac:dyDescent="0.25"/>
    <row r="283874" x14ac:dyDescent="0.25"/>
    <row r="283875" x14ac:dyDescent="0.25"/>
    <row r="283876" x14ac:dyDescent="0.25"/>
    <row r="283877" x14ac:dyDescent="0.25"/>
    <row r="283878" x14ac:dyDescent="0.25"/>
    <row r="283879" x14ac:dyDescent="0.25"/>
    <row r="283880" x14ac:dyDescent="0.25"/>
    <row r="283881" x14ac:dyDescent="0.25"/>
    <row r="283882" x14ac:dyDescent="0.25"/>
    <row r="283883" x14ac:dyDescent="0.25"/>
    <row r="283884" x14ac:dyDescent="0.25"/>
    <row r="283885" x14ac:dyDescent="0.25"/>
    <row r="283886" x14ac:dyDescent="0.25"/>
    <row r="283887" x14ac:dyDescent="0.25"/>
    <row r="283888" x14ac:dyDescent="0.25"/>
    <row r="283889" x14ac:dyDescent="0.25"/>
    <row r="283890" x14ac:dyDescent="0.25"/>
    <row r="283891" x14ac:dyDescent="0.25"/>
    <row r="283892" x14ac:dyDescent="0.25"/>
    <row r="283893" x14ac:dyDescent="0.25"/>
    <row r="283894" x14ac:dyDescent="0.25"/>
    <row r="283895" x14ac:dyDescent="0.25"/>
    <row r="283896" x14ac:dyDescent="0.25"/>
    <row r="283897" x14ac:dyDescent="0.25"/>
    <row r="283898" x14ac:dyDescent="0.25"/>
    <row r="283899" x14ac:dyDescent="0.25"/>
    <row r="283900" x14ac:dyDescent="0.25"/>
    <row r="283901" x14ac:dyDescent="0.25"/>
    <row r="283902" x14ac:dyDescent="0.25"/>
    <row r="283903" x14ac:dyDescent="0.25"/>
    <row r="283904" x14ac:dyDescent="0.25"/>
    <row r="283905" x14ac:dyDescent="0.25"/>
    <row r="283906" x14ac:dyDescent="0.25"/>
    <row r="283907" x14ac:dyDescent="0.25"/>
    <row r="283908" x14ac:dyDescent="0.25"/>
    <row r="283909" x14ac:dyDescent="0.25"/>
    <row r="283910" x14ac:dyDescent="0.25"/>
    <row r="283911" x14ac:dyDescent="0.25"/>
    <row r="283912" x14ac:dyDescent="0.25"/>
    <row r="283913" x14ac:dyDescent="0.25"/>
    <row r="283914" x14ac:dyDescent="0.25"/>
    <row r="283915" x14ac:dyDescent="0.25"/>
    <row r="283916" x14ac:dyDescent="0.25"/>
    <row r="283917" x14ac:dyDescent="0.25"/>
    <row r="283918" x14ac:dyDescent="0.25"/>
    <row r="283919" x14ac:dyDescent="0.25"/>
    <row r="283920" x14ac:dyDescent="0.25"/>
    <row r="1048576" spans="5:20" ht="14.5" x14ac:dyDescent="0.35">
      <c r="E1048576" s="83"/>
      <c r="F1048576" s="4"/>
      <c r="G1048576" s="4"/>
      <c r="H1048576" s="4"/>
      <c r="I1048576" s="4"/>
      <c r="J1048576" s="72"/>
      <c r="K1048576" s="72"/>
      <c r="L1048576" s="72"/>
      <c r="M1048576" s="72"/>
      <c r="N1048576" s="72"/>
      <c r="O1048576" s="72"/>
      <c r="P1048576" s="72"/>
      <c r="Q1048576" s="72"/>
      <c r="R1048576" s="72"/>
      <c r="S1048576" s="72"/>
      <c r="T1048576" s="72"/>
    </row>
  </sheetData>
  <mergeCells count="4">
    <mergeCell ref="A1:D1"/>
    <mergeCell ref="A12:D12"/>
    <mergeCell ref="A43:D43"/>
    <mergeCell ref="A79:D80"/>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1724FA-DA33-4416-884A-B62AA0F48241}">
  <sheetPr codeName="Sheet3">
    <tabColor rgb="FFC6E0B4"/>
  </sheetPr>
  <dimension ref="A1:J2466"/>
  <sheetViews>
    <sheetView topLeftCell="A1911" zoomScale="130" zoomScaleNormal="130" workbookViewId="0">
      <selection activeCell="H4" sqref="H4:I1943"/>
    </sheetView>
  </sheetViews>
  <sheetFormatPr defaultColWidth="0" defaultRowHeight="12" zeroHeight="1" x14ac:dyDescent="0.25"/>
  <cols>
    <col min="1" max="1" width="23.54296875" customWidth="1"/>
    <col min="2" max="3" width="16.54296875" customWidth="1"/>
    <col min="4" max="4" width="17.26953125" customWidth="1"/>
    <col min="5" max="5" width="16.54296875" customWidth="1"/>
    <col min="6" max="6" width="38.08984375" customWidth="1"/>
    <col min="7" max="7" width="27.7265625" customWidth="1"/>
    <col min="8" max="8" width="24.54296875" customWidth="1"/>
    <col min="9" max="9" width="28.1796875" customWidth="1"/>
    <col min="10" max="10" width="9.1796875" customWidth="1"/>
    <col min="11" max="16384" width="9.1796875" hidden="1"/>
  </cols>
  <sheetData>
    <row r="1" spans="1:9" ht="19.5" x14ac:dyDescent="0.45">
      <c r="A1" s="61" t="s">
        <v>64</v>
      </c>
      <c r="B1" s="61"/>
      <c r="C1" s="61"/>
      <c r="D1" s="61"/>
      <c r="E1" s="61"/>
      <c r="F1" s="61"/>
      <c r="G1" s="61"/>
      <c r="H1" s="71"/>
      <c r="I1" s="61"/>
    </row>
    <row r="2" spans="1:9" ht="43.5" x14ac:dyDescent="0.35">
      <c r="A2" s="130" t="s">
        <v>7</v>
      </c>
      <c r="B2" s="130" t="s">
        <v>65</v>
      </c>
      <c r="C2" s="130" t="s">
        <v>66</v>
      </c>
      <c r="D2" s="72" t="s">
        <v>15</v>
      </c>
      <c r="E2" s="72" t="s">
        <v>42</v>
      </c>
      <c r="F2" s="72" t="s">
        <v>2716</v>
      </c>
      <c r="G2" s="72" t="s">
        <v>2717</v>
      </c>
      <c r="H2" s="72" t="s">
        <v>51</v>
      </c>
      <c r="I2" s="72" t="s">
        <v>49</v>
      </c>
    </row>
    <row r="3" spans="1:9" ht="132.5" customHeight="1" x14ac:dyDescent="0.25">
      <c r="A3" s="131" t="s">
        <v>67</v>
      </c>
      <c r="B3" s="131" t="s">
        <v>68</v>
      </c>
      <c r="C3" s="131" t="s">
        <v>69</v>
      </c>
      <c r="D3" s="62" t="s">
        <v>70</v>
      </c>
      <c r="E3" s="62" t="s">
        <v>2997</v>
      </c>
      <c r="F3" s="62" t="s">
        <v>2719</v>
      </c>
      <c r="G3" s="62" t="s">
        <v>2720</v>
      </c>
      <c r="H3" s="63" t="s">
        <v>71</v>
      </c>
      <c r="I3" s="63" t="s">
        <v>71</v>
      </c>
    </row>
    <row r="4" spans="1:9" x14ac:dyDescent="0.25">
      <c r="A4" s="132">
        <v>14309602</v>
      </c>
      <c r="B4" s="132" t="s">
        <v>72</v>
      </c>
      <c r="C4" s="132" t="s">
        <v>73</v>
      </c>
      <c r="D4" s="10">
        <v>1</v>
      </c>
      <c r="E4" s="10"/>
      <c r="F4" s="9"/>
      <c r="G4" s="9"/>
      <c r="H4" s="26">
        <f>E4/D4</f>
        <v>0</v>
      </c>
      <c r="I4" s="11">
        <f>IFERROR(G4/H4,0)</f>
        <v>0</v>
      </c>
    </row>
    <row r="5" spans="1:9" x14ac:dyDescent="0.25">
      <c r="A5" s="132">
        <v>14771918</v>
      </c>
      <c r="B5" s="132" t="s">
        <v>74</v>
      </c>
      <c r="C5" s="132" t="s">
        <v>75</v>
      </c>
      <c r="D5" s="10">
        <v>4</v>
      </c>
      <c r="E5" s="10"/>
      <c r="F5" s="9"/>
      <c r="G5" s="9"/>
      <c r="H5" s="26">
        <f t="shared" ref="H5:H68" si="0">E5/D5</f>
        <v>0</v>
      </c>
      <c r="I5" s="11">
        <f t="shared" ref="I5:I68" si="1">IFERROR(G5/H5,0)</f>
        <v>0</v>
      </c>
    </row>
    <row r="6" spans="1:9" x14ac:dyDescent="0.25">
      <c r="A6" s="132">
        <v>14895706</v>
      </c>
      <c r="B6" s="132" t="s">
        <v>72</v>
      </c>
      <c r="C6" s="132" t="s">
        <v>73</v>
      </c>
      <c r="D6" s="10">
        <v>1</v>
      </c>
      <c r="E6" s="10"/>
      <c r="F6" s="9"/>
      <c r="G6" s="9"/>
      <c r="H6" s="26">
        <f t="shared" si="0"/>
        <v>0</v>
      </c>
      <c r="I6" s="11">
        <f t="shared" si="1"/>
        <v>0</v>
      </c>
    </row>
    <row r="7" spans="1:9" x14ac:dyDescent="0.25">
      <c r="A7" s="132">
        <v>14991349</v>
      </c>
      <c r="B7" s="132" t="s">
        <v>76</v>
      </c>
      <c r="C7" s="132" t="s">
        <v>77</v>
      </c>
      <c r="D7" s="10">
        <v>28</v>
      </c>
      <c r="E7" s="10"/>
      <c r="F7" s="9"/>
      <c r="G7" s="9"/>
      <c r="H7" s="26">
        <f t="shared" si="0"/>
        <v>0</v>
      </c>
      <c r="I7" s="11">
        <f t="shared" si="1"/>
        <v>0</v>
      </c>
    </row>
    <row r="8" spans="1:9" x14ac:dyDescent="0.25">
      <c r="A8" s="132">
        <v>15050203</v>
      </c>
      <c r="B8" s="132" t="s">
        <v>76</v>
      </c>
      <c r="C8" s="132" t="s">
        <v>77</v>
      </c>
      <c r="D8" s="10">
        <v>28</v>
      </c>
      <c r="E8" s="10"/>
      <c r="F8" s="9"/>
      <c r="G8" s="9"/>
      <c r="H8" s="26">
        <f t="shared" si="0"/>
        <v>0</v>
      </c>
      <c r="I8" s="11">
        <f t="shared" si="1"/>
        <v>0</v>
      </c>
    </row>
    <row r="9" spans="1:9" x14ac:dyDescent="0.25">
      <c r="A9" s="132">
        <v>15060888</v>
      </c>
      <c r="B9" s="132" t="s">
        <v>72</v>
      </c>
      <c r="C9" s="132" t="s">
        <v>73</v>
      </c>
      <c r="D9" s="10">
        <v>1</v>
      </c>
      <c r="E9" s="10"/>
      <c r="F9" s="9"/>
      <c r="G9" s="9"/>
      <c r="H9" s="26">
        <f t="shared" si="0"/>
        <v>0</v>
      </c>
      <c r="I9" s="11">
        <f t="shared" si="1"/>
        <v>0</v>
      </c>
    </row>
    <row r="10" spans="1:9" x14ac:dyDescent="0.25">
      <c r="A10" s="132">
        <v>15113981</v>
      </c>
      <c r="B10" s="132" t="s">
        <v>72</v>
      </c>
      <c r="C10" s="132" t="s">
        <v>73</v>
      </c>
      <c r="D10" s="10">
        <v>1</v>
      </c>
      <c r="E10" s="10"/>
      <c r="F10" s="9"/>
      <c r="G10" s="9"/>
      <c r="H10" s="26">
        <f t="shared" si="0"/>
        <v>0</v>
      </c>
      <c r="I10" s="11">
        <f t="shared" si="1"/>
        <v>0</v>
      </c>
    </row>
    <row r="11" spans="1:9" x14ac:dyDescent="0.25">
      <c r="A11" s="132">
        <v>15179427</v>
      </c>
      <c r="B11" s="132" t="s">
        <v>76</v>
      </c>
      <c r="C11" s="132" t="s">
        <v>77</v>
      </c>
      <c r="D11" s="10">
        <v>7</v>
      </c>
      <c r="E11" s="10"/>
      <c r="F11" s="9"/>
      <c r="G11" s="9"/>
      <c r="H11" s="26">
        <f t="shared" si="0"/>
        <v>0</v>
      </c>
      <c r="I11" s="11">
        <f t="shared" si="1"/>
        <v>0</v>
      </c>
    </row>
    <row r="12" spans="1:9" x14ac:dyDescent="0.25">
      <c r="A12" s="132">
        <v>15189953</v>
      </c>
      <c r="B12" s="132" t="s">
        <v>78</v>
      </c>
      <c r="C12" s="132" t="s">
        <v>79</v>
      </c>
      <c r="D12" s="10">
        <v>1</v>
      </c>
      <c r="E12" s="10"/>
      <c r="F12" s="9"/>
      <c r="G12" s="9"/>
      <c r="H12" s="26">
        <f t="shared" si="0"/>
        <v>0</v>
      </c>
      <c r="I12" s="11">
        <f t="shared" si="1"/>
        <v>0</v>
      </c>
    </row>
    <row r="13" spans="1:9" x14ac:dyDescent="0.25">
      <c r="A13" s="132">
        <v>15208826</v>
      </c>
      <c r="B13" s="132" t="s">
        <v>74</v>
      </c>
      <c r="C13" s="132" t="s">
        <v>75</v>
      </c>
      <c r="D13" s="10">
        <v>4</v>
      </c>
      <c r="E13" s="10"/>
      <c r="F13" s="9"/>
      <c r="G13" s="9"/>
      <c r="H13" s="26">
        <f t="shared" si="0"/>
        <v>0</v>
      </c>
      <c r="I13" s="11">
        <f t="shared" si="1"/>
        <v>0</v>
      </c>
    </row>
    <row r="14" spans="1:9" x14ac:dyDescent="0.25">
      <c r="A14" s="132">
        <v>15208850</v>
      </c>
      <c r="B14" s="132" t="s">
        <v>74</v>
      </c>
      <c r="C14" s="132" t="s">
        <v>75</v>
      </c>
      <c r="D14" s="10">
        <v>4</v>
      </c>
      <c r="E14" s="10"/>
      <c r="F14" s="9"/>
      <c r="G14" s="9"/>
      <c r="H14" s="26">
        <f t="shared" si="0"/>
        <v>0</v>
      </c>
      <c r="I14" s="11">
        <f t="shared" si="1"/>
        <v>0</v>
      </c>
    </row>
    <row r="15" spans="1:9" x14ac:dyDescent="0.25">
      <c r="A15" s="132">
        <v>15428710</v>
      </c>
      <c r="B15" s="132" t="s">
        <v>80</v>
      </c>
      <c r="C15" s="132" t="s">
        <v>81</v>
      </c>
      <c r="D15" s="10">
        <v>1</v>
      </c>
      <c r="E15" s="10"/>
      <c r="F15" s="9"/>
      <c r="G15" s="9"/>
      <c r="H15" s="26">
        <f t="shared" si="0"/>
        <v>0</v>
      </c>
      <c r="I15" s="11">
        <f t="shared" si="1"/>
        <v>0</v>
      </c>
    </row>
    <row r="16" spans="1:9" x14ac:dyDescent="0.25">
      <c r="A16" s="132">
        <v>15448037</v>
      </c>
      <c r="B16" s="132" t="s">
        <v>74</v>
      </c>
      <c r="C16" s="132" t="s">
        <v>75</v>
      </c>
      <c r="D16" s="10">
        <v>4</v>
      </c>
      <c r="E16" s="10"/>
      <c r="F16" s="9"/>
      <c r="G16" s="9"/>
      <c r="H16" s="26">
        <f t="shared" si="0"/>
        <v>0</v>
      </c>
      <c r="I16" s="11">
        <f t="shared" si="1"/>
        <v>0</v>
      </c>
    </row>
    <row r="17" spans="1:9" x14ac:dyDescent="0.25">
      <c r="A17" s="132">
        <v>15459373</v>
      </c>
      <c r="B17" s="132" t="s">
        <v>82</v>
      </c>
      <c r="C17" s="132" t="s">
        <v>83</v>
      </c>
      <c r="D17" s="10">
        <v>1</v>
      </c>
      <c r="E17" s="10"/>
      <c r="F17" s="9"/>
      <c r="G17" s="9"/>
      <c r="H17" s="26">
        <f t="shared" si="0"/>
        <v>0</v>
      </c>
      <c r="I17" s="11">
        <f t="shared" si="1"/>
        <v>0</v>
      </c>
    </row>
    <row r="18" spans="1:9" x14ac:dyDescent="0.25">
      <c r="A18" s="132">
        <v>15459381</v>
      </c>
      <c r="B18" s="132" t="s">
        <v>82</v>
      </c>
      <c r="C18" s="132" t="s">
        <v>83</v>
      </c>
      <c r="D18" s="10">
        <v>1</v>
      </c>
      <c r="E18" s="10"/>
      <c r="F18" s="9"/>
      <c r="G18" s="9"/>
      <c r="H18" s="26">
        <f t="shared" si="0"/>
        <v>0</v>
      </c>
      <c r="I18" s="11">
        <f t="shared" si="1"/>
        <v>0</v>
      </c>
    </row>
    <row r="19" spans="1:9" x14ac:dyDescent="0.25">
      <c r="A19" s="132">
        <v>15459403</v>
      </c>
      <c r="B19" s="132" t="s">
        <v>82</v>
      </c>
      <c r="C19" s="132" t="s">
        <v>83</v>
      </c>
      <c r="D19" s="10">
        <v>1</v>
      </c>
      <c r="E19" s="10"/>
      <c r="F19" s="9"/>
      <c r="G19" s="9"/>
      <c r="H19" s="26">
        <f t="shared" si="0"/>
        <v>0</v>
      </c>
      <c r="I19" s="11">
        <f t="shared" si="1"/>
        <v>0</v>
      </c>
    </row>
    <row r="20" spans="1:9" x14ac:dyDescent="0.25">
      <c r="A20" s="132">
        <v>15497933</v>
      </c>
      <c r="B20" s="132" t="s">
        <v>74</v>
      </c>
      <c r="C20" s="132" t="s">
        <v>75</v>
      </c>
      <c r="D20" s="10">
        <v>4</v>
      </c>
      <c r="E20" s="10"/>
      <c r="F20" s="9"/>
      <c r="G20" s="9"/>
      <c r="H20" s="26">
        <f t="shared" si="0"/>
        <v>0</v>
      </c>
      <c r="I20" s="11">
        <f t="shared" si="1"/>
        <v>0</v>
      </c>
    </row>
    <row r="21" spans="1:9" x14ac:dyDescent="0.25">
      <c r="A21" s="132">
        <v>15557707</v>
      </c>
      <c r="B21" s="132" t="s">
        <v>80</v>
      </c>
      <c r="C21" s="132" t="s">
        <v>81</v>
      </c>
      <c r="D21" s="10">
        <v>1</v>
      </c>
      <c r="E21" s="10"/>
      <c r="F21" s="9"/>
      <c r="G21" s="9"/>
      <c r="H21" s="26">
        <f t="shared" si="0"/>
        <v>0</v>
      </c>
      <c r="I21" s="11">
        <f t="shared" si="1"/>
        <v>0</v>
      </c>
    </row>
    <row r="22" spans="1:9" x14ac:dyDescent="0.25">
      <c r="A22" s="132">
        <v>15570479</v>
      </c>
      <c r="B22" s="132" t="s">
        <v>84</v>
      </c>
      <c r="C22" s="132" t="s">
        <v>85</v>
      </c>
      <c r="D22" s="10">
        <v>2</v>
      </c>
      <c r="E22" s="10"/>
      <c r="F22" s="9"/>
      <c r="G22" s="9"/>
      <c r="H22" s="26">
        <f t="shared" si="0"/>
        <v>0</v>
      </c>
      <c r="I22" s="11">
        <f t="shared" si="1"/>
        <v>0</v>
      </c>
    </row>
    <row r="23" spans="1:9" x14ac:dyDescent="0.25">
      <c r="A23" s="132">
        <v>15619109</v>
      </c>
      <c r="B23" s="132" t="s">
        <v>72</v>
      </c>
      <c r="C23" s="132" t="s">
        <v>73</v>
      </c>
      <c r="D23" s="10">
        <v>1</v>
      </c>
      <c r="E23" s="10"/>
      <c r="F23" s="9"/>
      <c r="G23" s="9"/>
      <c r="H23" s="26">
        <f t="shared" si="0"/>
        <v>0</v>
      </c>
      <c r="I23" s="11">
        <f t="shared" si="1"/>
        <v>0</v>
      </c>
    </row>
    <row r="24" spans="1:9" x14ac:dyDescent="0.25">
      <c r="A24" s="132">
        <v>15685276</v>
      </c>
      <c r="B24" s="132" t="s">
        <v>84</v>
      </c>
      <c r="C24" s="132" t="s">
        <v>85</v>
      </c>
      <c r="D24" s="10">
        <v>2</v>
      </c>
      <c r="E24" s="10"/>
      <c r="F24" s="9"/>
      <c r="G24" s="9"/>
      <c r="H24" s="26">
        <f t="shared" si="0"/>
        <v>0</v>
      </c>
      <c r="I24" s="11">
        <f t="shared" si="1"/>
        <v>0</v>
      </c>
    </row>
    <row r="25" spans="1:9" x14ac:dyDescent="0.25">
      <c r="A25" s="132">
        <v>15689824</v>
      </c>
      <c r="B25" s="132" t="s">
        <v>84</v>
      </c>
      <c r="C25" s="132" t="s">
        <v>85</v>
      </c>
      <c r="D25" s="10">
        <v>2</v>
      </c>
      <c r="E25" s="10"/>
      <c r="F25" s="9">
        <v>0</v>
      </c>
      <c r="G25" s="9"/>
      <c r="H25" s="26">
        <f t="shared" si="0"/>
        <v>0</v>
      </c>
      <c r="I25" s="11">
        <f t="shared" si="1"/>
        <v>0</v>
      </c>
    </row>
    <row r="26" spans="1:9" x14ac:dyDescent="0.25">
      <c r="A26" s="132">
        <v>15703428</v>
      </c>
      <c r="B26" s="132" t="s">
        <v>84</v>
      </c>
      <c r="C26" s="132" t="s">
        <v>85</v>
      </c>
      <c r="D26" s="10">
        <v>2</v>
      </c>
      <c r="E26" s="10"/>
      <c r="F26" s="9">
        <v>0</v>
      </c>
      <c r="G26" s="9"/>
      <c r="H26" s="26">
        <f t="shared" si="0"/>
        <v>0</v>
      </c>
      <c r="I26" s="11">
        <f t="shared" si="1"/>
        <v>0</v>
      </c>
    </row>
    <row r="27" spans="1:9" x14ac:dyDescent="0.25">
      <c r="A27" s="132">
        <v>15748049</v>
      </c>
      <c r="B27" s="132" t="s">
        <v>88</v>
      </c>
      <c r="C27" s="132" t="s">
        <v>89</v>
      </c>
      <c r="D27" s="10">
        <v>1</v>
      </c>
      <c r="E27" s="10"/>
      <c r="F27" s="9">
        <v>0</v>
      </c>
      <c r="G27" s="9"/>
      <c r="H27" s="26">
        <f t="shared" si="0"/>
        <v>0</v>
      </c>
      <c r="I27" s="11">
        <f t="shared" si="1"/>
        <v>0</v>
      </c>
    </row>
    <row r="28" spans="1:9" x14ac:dyDescent="0.25">
      <c r="A28" s="132">
        <v>15762114</v>
      </c>
      <c r="B28" s="132" t="s">
        <v>74</v>
      </c>
      <c r="C28" s="132" t="s">
        <v>75</v>
      </c>
      <c r="D28" s="10">
        <v>4</v>
      </c>
      <c r="E28" s="10"/>
      <c r="F28" s="9">
        <v>0</v>
      </c>
      <c r="G28" s="9"/>
      <c r="H28" s="26">
        <f t="shared" si="0"/>
        <v>0</v>
      </c>
      <c r="I28" s="11">
        <f t="shared" si="1"/>
        <v>0</v>
      </c>
    </row>
    <row r="29" spans="1:9" x14ac:dyDescent="0.25">
      <c r="A29" s="132">
        <v>15804100</v>
      </c>
      <c r="B29" s="132" t="s">
        <v>78</v>
      </c>
      <c r="C29" s="132" t="s">
        <v>79</v>
      </c>
      <c r="D29" s="10">
        <v>4</v>
      </c>
      <c r="E29" s="10"/>
      <c r="F29" s="9">
        <v>0</v>
      </c>
      <c r="G29" s="9"/>
      <c r="H29" s="26">
        <f t="shared" si="0"/>
        <v>0</v>
      </c>
      <c r="I29" s="11">
        <f t="shared" si="1"/>
        <v>0</v>
      </c>
    </row>
    <row r="30" spans="1:9" x14ac:dyDescent="0.25">
      <c r="A30" s="132">
        <v>15811832</v>
      </c>
      <c r="B30" s="132" t="s">
        <v>76</v>
      </c>
      <c r="C30" s="132" t="s">
        <v>77</v>
      </c>
      <c r="D30" s="10">
        <v>7</v>
      </c>
      <c r="E30" s="10"/>
      <c r="F30" s="9">
        <v>0</v>
      </c>
      <c r="G30" s="9"/>
      <c r="H30" s="26">
        <f t="shared" si="0"/>
        <v>0</v>
      </c>
      <c r="I30" s="11">
        <f t="shared" si="1"/>
        <v>0</v>
      </c>
    </row>
    <row r="31" spans="1:9" x14ac:dyDescent="0.25">
      <c r="A31" s="132">
        <v>15813460</v>
      </c>
      <c r="B31" s="132" t="s">
        <v>80</v>
      </c>
      <c r="C31" s="132" t="s">
        <v>81</v>
      </c>
      <c r="D31" s="10">
        <v>1</v>
      </c>
      <c r="E31" s="10"/>
      <c r="F31" s="9">
        <v>0</v>
      </c>
      <c r="G31" s="9"/>
      <c r="H31" s="26">
        <f t="shared" si="0"/>
        <v>0</v>
      </c>
      <c r="I31" s="11">
        <f t="shared" si="1"/>
        <v>0</v>
      </c>
    </row>
    <row r="32" spans="1:9" x14ac:dyDescent="0.25">
      <c r="A32" s="132">
        <v>15862518</v>
      </c>
      <c r="B32" s="132" t="s">
        <v>72</v>
      </c>
      <c r="C32" s="132" t="s">
        <v>73</v>
      </c>
      <c r="D32" s="10">
        <v>3</v>
      </c>
      <c r="E32" s="10"/>
      <c r="F32" s="9">
        <v>0</v>
      </c>
      <c r="G32" s="9"/>
      <c r="H32" s="26">
        <f t="shared" si="0"/>
        <v>0</v>
      </c>
      <c r="I32" s="11">
        <f t="shared" si="1"/>
        <v>0</v>
      </c>
    </row>
    <row r="33" spans="1:9" x14ac:dyDescent="0.25">
      <c r="A33" s="132">
        <v>15865401</v>
      </c>
      <c r="B33" s="132" t="s">
        <v>72</v>
      </c>
      <c r="C33" s="132" t="s">
        <v>73</v>
      </c>
      <c r="D33" s="10">
        <v>3</v>
      </c>
      <c r="E33" s="10"/>
      <c r="F33" s="9">
        <v>0</v>
      </c>
      <c r="G33" s="9"/>
      <c r="H33" s="26">
        <f t="shared" si="0"/>
        <v>0</v>
      </c>
      <c r="I33" s="11">
        <f t="shared" si="1"/>
        <v>0</v>
      </c>
    </row>
    <row r="34" spans="1:9" x14ac:dyDescent="0.25">
      <c r="A34" s="132">
        <v>15865630</v>
      </c>
      <c r="B34" s="132" t="s">
        <v>72</v>
      </c>
      <c r="C34" s="132" t="s">
        <v>73</v>
      </c>
      <c r="D34" s="10">
        <v>3</v>
      </c>
      <c r="E34" s="10"/>
      <c r="F34" s="9">
        <v>0</v>
      </c>
      <c r="G34" s="9"/>
      <c r="H34" s="26">
        <f t="shared" si="0"/>
        <v>0</v>
      </c>
      <c r="I34" s="11">
        <f t="shared" si="1"/>
        <v>0</v>
      </c>
    </row>
    <row r="35" spans="1:9" x14ac:dyDescent="0.25">
      <c r="A35" s="132">
        <v>15901165</v>
      </c>
      <c r="B35" s="132" t="s">
        <v>88</v>
      </c>
      <c r="C35" s="132" t="s">
        <v>89</v>
      </c>
      <c r="D35" s="10">
        <v>1</v>
      </c>
      <c r="E35" s="10"/>
      <c r="F35" s="9">
        <v>0</v>
      </c>
      <c r="G35" s="9"/>
      <c r="H35" s="26">
        <f t="shared" si="0"/>
        <v>0</v>
      </c>
      <c r="I35" s="11">
        <f t="shared" si="1"/>
        <v>0</v>
      </c>
    </row>
    <row r="36" spans="1:9" x14ac:dyDescent="0.25">
      <c r="A36" s="132">
        <v>15901742</v>
      </c>
      <c r="B36" s="132" t="s">
        <v>88</v>
      </c>
      <c r="C36" s="132" t="s">
        <v>89</v>
      </c>
      <c r="D36" s="10">
        <v>1</v>
      </c>
      <c r="E36" s="10"/>
      <c r="F36" s="9">
        <v>0</v>
      </c>
      <c r="G36" s="9"/>
      <c r="H36" s="26">
        <f t="shared" si="0"/>
        <v>0</v>
      </c>
      <c r="I36" s="11">
        <f t="shared" si="1"/>
        <v>0</v>
      </c>
    </row>
    <row r="37" spans="1:9" x14ac:dyDescent="0.25">
      <c r="A37" s="132">
        <v>15910091</v>
      </c>
      <c r="B37" s="132" t="s">
        <v>88</v>
      </c>
      <c r="C37" s="132" t="s">
        <v>89</v>
      </c>
      <c r="D37" s="10">
        <v>1</v>
      </c>
      <c r="E37" s="10"/>
      <c r="F37" s="9">
        <v>0</v>
      </c>
      <c r="G37" s="9"/>
      <c r="H37" s="26">
        <f t="shared" si="0"/>
        <v>0</v>
      </c>
      <c r="I37" s="11">
        <f t="shared" si="1"/>
        <v>0</v>
      </c>
    </row>
    <row r="38" spans="1:9" x14ac:dyDescent="0.25">
      <c r="A38" s="132">
        <v>15910164</v>
      </c>
      <c r="B38" s="132" t="s">
        <v>88</v>
      </c>
      <c r="C38" s="132" t="s">
        <v>89</v>
      </c>
      <c r="D38" s="10">
        <v>1</v>
      </c>
      <c r="E38" s="10"/>
      <c r="F38" s="9">
        <v>0</v>
      </c>
      <c r="G38" s="9"/>
      <c r="H38" s="26">
        <f t="shared" si="0"/>
        <v>0</v>
      </c>
      <c r="I38" s="11">
        <f t="shared" si="1"/>
        <v>0</v>
      </c>
    </row>
    <row r="39" spans="1:9" x14ac:dyDescent="0.25">
      <c r="A39" s="132">
        <v>15912450</v>
      </c>
      <c r="B39" s="132" t="s">
        <v>88</v>
      </c>
      <c r="C39" s="132" t="s">
        <v>89</v>
      </c>
      <c r="D39" s="10">
        <v>1</v>
      </c>
      <c r="E39" s="10"/>
      <c r="F39" s="9">
        <v>0</v>
      </c>
      <c r="G39" s="9"/>
      <c r="H39" s="26">
        <f t="shared" si="0"/>
        <v>0</v>
      </c>
      <c r="I39" s="11">
        <f t="shared" si="1"/>
        <v>0</v>
      </c>
    </row>
    <row r="40" spans="1:9" x14ac:dyDescent="0.25">
      <c r="A40" s="132">
        <v>15922081</v>
      </c>
      <c r="B40" s="132" t="s">
        <v>72</v>
      </c>
      <c r="C40" s="132" t="s">
        <v>73</v>
      </c>
      <c r="D40" s="10">
        <v>3</v>
      </c>
      <c r="E40" s="10"/>
      <c r="F40" s="9">
        <v>0</v>
      </c>
      <c r="G40" s="9"/>
      <c r="H40" s="26">
        <f t="shared" si="0"/>
        <v>0</v>
      </c>
      <c r="I40" s="11">
        <f t="shared" si="1"/>
        <v>0</v>
      </c>
    </row>
    <row r="41" spans="1:9" x14ac:dyDescent="0.25">
      <c r="A41" s="132">
        <v>15971511</v>
      </c>
      <c r="B41" s="132" t="s">
        <v>72</v>
      </c>
      <c r="C41" s="132" t="s">
        <v>73</v>
      </c>
      <c r="D41" s="10">
        <v>1</v>
      </c>
      <c r="E41" s="10"/>
      <c r="F41" s="9">
        <v>0</v>
      </c>
      <c r="G41" s="9"/>
      <c r="H41" s="26">
        <f t="shared" si="0"/>
        <v>0</v>
      </c>
      <c r="I41" s="11">
        <f t="shared" si="1"/>
        <v>0</v>
      </c>
    </row>
    <row r="42" spans="1:9" x14ac:dyDescent="0.25">
      <c r="A42" s="132">
        <v>16015924</v>
      </c>
      <c r="B42" s="132" t="s">
        <v>82</v>
      </c>
      <c r="C42" s="132" t="s">
        <v>83</v>
      </c>
      <c r="D42" s="10">
        <v>4</v>
      </c>
      <c r="E42" s="10"/>
      <c r="F42" s="9">
        <v>0</v>
      </c>
      <c r="G42" s="9"/>
      <c r="H42" s="26">
        <f t="shared" si="0"/>
        <v>0</v>
      </c>
      <c r="I42" s="11">
        <f t="shared" si="1"/>
        <v>0</v>
      </c>
    </row>
    <row r="43" spans="1:9" x14ac:dyDescent="0.25">
      <c r="A43" s="132">
        <v>16022009</v>
      </c>
      <c r="B43" s="132" t="s">
        <v>72</v>
      </c>
      <c r="C43" s="132" t="s">
        <v>73</v>
      </c>
      <c r="D43" s="10">
        <v>1</v>
      </c>
      <c r="E43" s="10"/>
      <c r="F43" s="9">
        <v>0</v>
      </c>
      <c r="G43" s="9"/>
      <c r="H43" s="26">
        <f t="shared" si="0"/>
        <v>0</v>
      </c>
      <c r="I43" s="11">
        <f t="shared" si="1"/>
        <v>0</v>
      </c>
    </row>
    <row r="44" spans="1:9" x14ac:dyDescent="0.25">
      <c r="A44" s="132">
        <v>16043065</v>
      </c>
      <c r="B44" s="132" t="s">
        <v>90</v>
      </c>
      <c r="C44" s="132" t="s">
        <v>91</v>
      </c>
      <c r="D44" s="10">
        <v>1</v>
      </c>
      <c r="E44" s="10"/>
      <c r="F44" s="9">
        <v>0</v>
      </c>
      <c r="G44" s="9"/>
      <c r="H44" s="26">
        <f t="shared" si="0"/>
        <v>0</v>
      </c>
      <c r="I44" s="11">
        <f t="shared" si="1"/>
        <v>0</v>
      </c>
    </row>
    <row r="45" spans="1:9" x14ac:dyDescent="0.25">
      <c r="A45" s="132">
        <v>16046781</v>
      </c>
      <c r="B45" s="132" t="s">
        <v>72</v>
      </c>
      <c r="C45" s="132" t="s">
        <v>73</v>
      </c>
      <c r="D45" s="10">
        <v>1</v>
      </c>
      <c r="E45" s="10"/>
      <c r="F45" s="9">
        <v>0</v>
      </c>
      <c r="G45" s="9"/>
      <c r="H45" s="26">
        <f t="shared" si="0"/>
        <v>0</v>
      </c>
      <c r="I45" s="11">
        <f t="shared" si="1"/>
        <v>0</v>
      </c>
    </row>
    <row r="46" spans="1:9" x14ac:dyDescent="0.25">
      <c r="A46" s="132">
        <v>16056086</v>
      </c>
      <c r="B46" s="132" t="s">
        <v>72</v>
      </c>
      <c r="C46" s="132" t="s">
        <v>73</v>
      </c>
      <c r="D46" s="10">
        <v>1</v>
      </c>
      <c r="E46" s="10"/>
      <c r="F46" s="9">
        <v>0</v>
      </c>
      <c r="G46" s="9"/>
      <c r="H46" s="26">
        <f t="shared" si="0"/>
        <v>0</v>
      </c>
      <c r="I46" s="11">
        <f t="shared" si="1"/>
        <v>0</v>
      </c>
    </row>
    <row r="47" spans="1:9" x14ac:dyDescent="0.25">
      <c r="A47" s="132">
        <v>16078845</v>
      </c>
      <c r="B47" s="132" t="s">
        <v>72</v>
      </c>
      <c r="C47" s="132" t="s">
        <v>73</v>
      </c>
      <c r="D47" s="10">
        <v>1</v>
      </c>
      <c r="E47" s="10"/>
      <c r="F47" s="9">
        <v>0</v>
      </c>
      <c r="G47" s="9"/>
      <c r="H47" s="26">
        <f t="shared" si="0"/>
        <v>0</v>
      </c>
      <c r="I47" s="11">
        <f t="shared" si="1"/>
        <v>0</v>
      </c>
    </row>
    <row r="48" spans="1:9" x14ac:dyDescent="0.25">
      <c r="A48" s="132">
        <v>16078918</v>
      </c>
      <c r="B48" s="132" t="s">
        <v>72</v>
      </c>
      <c r="C48" s="132" t="s">
        <v>73</v>
      </c>
      <c r="D48" s="10">
        <v>1</v>
      </c>
      <c r="E48" s="10"/>
      <c r="F48" s="9">
        <v>0</v>
      </c>
      <c r="G48" s="9"/>
      <c r="H48" s="26">
        <f t="shared" si="0"/>
        <v>0</v>
      </c>
      <c r="I48" s="11">
        <f t="shared" si="1"/>
        <v>0</v>
      </c>
    </row>
    <row r="49" spans="1:9" x14ac:dyDescent="0.25">
      <c r="A49" s="132">
        <v>16086767</v>
      </c>
      <c r="B49" s="132" t="s">
        <v>78</v>
      </c>
      <c r="C49" s="132" t="s">
        <v>79</v>
      </c>
      <c r="D49" s="10">
        <v>4</v>
      </c>
      <c r="E49" s="10"/>
      <c r="F49" s="9">
        <v>0</v>
      </c>
      <c r="G49" s="9"/>
      <c r="H49" s="26">
        <f t="shared" si="0"/>
        <v>0</v>
      </c>
      <c r="I49" s="11">
        <f t="shared" si="1"/>
        <v>0</v>
      </c>
    </row>
    <row r="50" spans="1:9" x14ac:dyDescent="0.25">
      <c r="A50" s="132">
        <v>16089472</v>
      </c>
      <c r="B50" s="132" t="s">
        <v>72</v>
      </c>
      <c r="C50" s="132" t="s">
        <v>73</v>
      </c>
      <c r="D50" s="10">
        <v>1</v>
      </c>
      <c r="E50" s="10"/>
      <c r="F50" s="9">
        <v>0</v>
      </c>
      <c r="G50" s="9"/>
      <c r="H50" s="26">
        <f t="shared" si="0"/>
        <v>0</v>
      </c>
      <c r="I50" s="11">
        <f t="shared" si="1"/>
        <v>0</v>
      </c>
    </row>
    <row r="51" spans="1:9" x14ac:dyDescent="0.25">
      <c r="A51" s="132">
        <v>16089995</v>
      </c>
      <c r="B51" s="132" t="s">
        <v>72</v>
      </c>
      <c r="C51" s="132" t="s">
        <v>73</v>
      </c>
      <c r="D51" s="10">
        <v>1</v>
      </c>
      <c r="E51" s="10"/>
      <c r="F51" s="9">
        <v>0</v>
      </c>
      <c r="G51" s="9"/>
      <c r="H51" s="26">
        <f t="shared" si="0"/>
        <v>0</v>
      </c>
      <c r="I51" s="11">
        <f t="shared" si="1"/>
        <v>0</v>
      </c>
    </row>
    <row r="52" spans="1:9" x14ac:dyDescent="0.25">
      <c r="A52" s="132">
        <v>16095324</v>
      </c>
      <c r="B52" s="132" t="s">
        <v>92</v>
      </c>
      <c r="C52" s="132" t="s">
        <v>93</v>
      </c>
      <c r="D52" s="10">
        <v>2</v>
      </c>
      <c r="E52" s="10"/>
      <c r="F52" s="9">
        <v>0</v>
      </c>
      <c r="G52" s="9"/>
      <c r="H52" s="26">
        <f t="shared" si="0"/>
        <v>0</v>
      </c>
      <c r="I52" s="11">
        <f t="shared" si="1"/>
        <v>0</v>
      </c>
    </row>
    <row r="53" spans="1:9" x14ac:dyDescent="0.25">
      <c r="A53" s="132">
        <v>16095332</v>
      </c>
      <c r="B53" s="132" t="s">
        <v>92</v>
      </c>
      <c r="C53" s="132" t="s">
        <v>93</v>
      </c>
      <c r="D53" s="10">
        <v>2</v>
      </c>
      <c r="E53" s="10"/>
      <c r="F53" s="9">
        <v>0</v>
      </c>
      <c r="G53" s="9"/>
      <c r="H53" s="26">
        <f t="shared" si="0"/>
        <v>0</v>
      </c>
      <c r="I53" s="11">
        <f t="shared" si="1"/>
        <v>0</v>
      </c>
    </row>
    <row r="54" spans="1:9" x14ac:dyDescent="0.25">
      <c r="A54" s="132">
        <v>16101731</v>
      </c>
      <c r="B54" s="132" t="s">
        <v>72</v>
      </c>
      <c r="C54" s="132" t="s">
        <v>73</v>
      </c>
      <c r="D54" s="10">
        <v>1</v>
      </c>
      <c r="E54" s="10"/>
      <c r="F54" s="9">
        <v>0</v>
      </c>
      <c r="G54" s="9"/>
      <c r="H54" s="26">
        <f t="shared" si="0"/>
        <v>0</v>
      </c>
      <c r="I54" s="11">
        <f t="shared" si="1"/>
        <v>0</v>
      </c>
    </row>
    <row r="55" spans="1:9" x14ac:dyDescent="0.25">
      <c r="A55" s="132">
        <v>16112768</v>
      </c>
      <c r="B55" s="132" t="s">
        <v>88</v>
      </c>
      <c r="C55" s="132" t="s">
        <v>89</v>
      </c>
      <c r="D55" s="10">
        <v>1</v>
      </c>
      <c r="E55" s="10"/>
      <c r="F55" s="9">
        <v>0</v>
      </c>
      <c r="G55" s="9"/>
      <c r="H55" s="26">
        <f t="shared" si="0"/>
        <v>0</v>
      </c>
      <c r="I55" s="11">
        <f t="shared" si="1"/>
        <v>0</v>
      </c>
    </row>
    <row r="56" spans="1:9" x14ac:dyDescent="0.25">
      <c r="A56" s="132">
        <v>16113152</v>
      </c>
      <c r="B56" s="132" t="s">
        <v>78</v>
      </c>
      <c r="C56" s="132" t="s">
        <v>79</v>
      </c>
      <c r="D56" s="10">
        <v>4</v>
      </c>
      <c r="E56" s="10"/>
      <c r="F56" s="9">
        <v>0</v>
      </c>
      <c r="G56" s="9"/>
      <c r="H56" s="26">
        <f t="shared" si="0"/>
        <v>0</v>
      </c>
      <c r="I56" s="11">
        <f t="shared" si="1"/>
        <v>0</v>
      </c>
    </row>
    <row r="57" spans="1:9" x14ac:dyDescent="0.25">
      <c r="A57" s="132">
        <v>16113217</v>
      </c>
      <c r="B57" s="132" t="s">
        <v>76</v>
      </c>
      <c r="C57" s="132" t="s">
        <v>77</v>
      </c>
      <c r="D57" s="10">
        <v>7</v>
      </c>
      <c r="E57" s="10"/>
      <c r="F57" s="9">
        <v>0</v>
      </c>
      <c r="G57" s="9"/>
      <c r="H57" s="26">
        <f t="shared" si="0"/>
        <v>0</v>
      </c>
      <c r="I57" s="11">
        <f t="shared" si="1"/>
        <v>0</v>
      </c>
    </row>
    <row r="58" spans="1:9" x14ac:dyDescent="0.25">
      <c r="A58" s="132">
        <v>16115783</v>
      </c>
      <c r="B58" s="132" t="s">
        <v>72</v>
      </c>
      <c r="C58" s="132" t="s">
        <v>73</v>
      </c>
      <c r="D58" s="10">
        <v>1</v>
      </c>
      <c r="E58" s="10"/>
      <c r="F58" s="9">
        <v>0</v>
      </c>
      <c r="G58" s="9"/>
      <c r="H58" s="26">
        <f t="shared" si="0"/>
        <v>0</v>
      </c>
      <c r="I58" s="11">
        <f t="shared" si="1"/>
        <v>0</v>
      </c>
    </row>
    <row r="59" spans="1:9" x14ac:dyDescent="0.25">
      <c r="A59" s="132">
        <v>16117239</v>
      </c>
      <c r="B59" s="132" t="s">
        <v>72</v>
      </c>
      <c r="C59" s="132" t="s">
        <v>73</v>
      </c>
      <c r="D59" s="10">
        <v>1</v>
      </c>
      <c r="E59" s="10"/>
      <c r="F59" s="9">
        <v>0</v>
      </c>
      <c r="G59" s="9"/>
      <c r="H59" s="26">
        <f t="shared" si="0"/>
        <v>0</v>
      </c>
      <c r="I59" s="11">
        <f t="shared" si="1"/>
        <v>0</v>
      </c>
    </row>
    <row r="60" spans="1:9" x14ac:dyDescent="0.25">
      <c r="A60" s="132">
        <v>16145429</v>
      </c>
      <c r="B60" s="132" t="s">
        <v>94</v>
      </c>
      <c r="C60" s="132" t="s">
        <v>95</v>
      </c>
      <c r="D60" s="10">
        <v>56</v>
      </c>
      <c r="E60" s="10"/>
      <c r="F60" s="9">
        <v>0</v>
      </c>
      <c r="G60" s="9"/>
      <c r="H60" s="26">
        <f t="shared" si="0"/>
        <v>0</v>
      </c>
      <c r="I60" s="11">
        <f t="shared" si="1"/>
        <v>0</v>
      </c>
    </row>
    <row r="61" spans="1:9" x14ac:dyDescent="0.25">
      <c r="A61" s="132">
        <v>16145437</v>
      </c>
      <c r="B61" s="132" t="s">
        <v>94</v>
      </c>
      <c r="C61" s="132" t="s">
        <v>95</v>
      </c>
      <c r="D61" s="10">
        <v>27</v>
      </c>
      <c r="E61" s="10"/>
      <c r="F61" s="9">
        <v>0</v>
      </c>
      <c r="G61" s="9"/>
      <c r="H61" s="26">
        <f t="shared" si="0"/>
        <v>0</v>
      </c>
      <c r="I61" s="11">
        <f t="shared" si="1"/>
        <v>0</v>
      </c>
    </row>
    <row r="62" spans="1:9" x14ac:dyDescent="0.25">
      <c r="A62" s="132">
        <v>16150317</v>
      </c>
      <c r="B62" s="132" t="s">
        <v>72</v>
      </c>
      <c r="C62" s="132" t="s">
        <v>73</v>
      </c>
      <c r="D62" s="10">
        <v>3</v>
      </c>
      <c r="E62" s="10"/>
      <c r="F62" s="9">
        <v>0</v>
      </c>
      <c r="G62" s="9"/>
      <c r="H62" s="26">
        <f t="shared" si="0"/>
        <v>0</v>
      </c>
      <c r="I62" s="11">
        <f t="shared" si="1"/>
        <v>0</v>
      </c>
    </row>
    <row r="63" spans="1:9" x14ac:dyDescent="0.25">
      <c r="A63" s="132">
        <v>16156056</v>
      </c>
      <c r="B63" s="132" t="s">
        <v>88</v>
      </c>
      <c r="C63" s="132" t="s">
        <v>89</v>
      </c>
      <c r="D63" s="10">
        <v>1</v>
      </c>
      <c r="E63" s="10"/>
      <c r="F63" s="9">
        <v>0</v>
      </c>
      <c r="G63" s="9"/>
      <c r="H63" s="26">
        <f t="shared" si="0"/>
        <v>0</v>
      </c>
      <c r="I63" s="11">
        <f t="shared" si="1"/>
        <v>0</v>
      </c>
    </row>
    <row r="64" spans="1:9" x14ac:dyDescent="0.25">
      <c r="A64" s="132">
        <v>16180607</v>
      </c>
      <c r="B64" s="132" t="s">
        <v>88</v>
      </c>
      <c r="C64" s="132" t="s">
        <v>89</v>
      </c>
      <c r="D64" s="10">
        <v>1</v>
      </c>
      <c r="E64" s="10"/>
      <c r="F64" s="9">
        <v>0</v>
      </c>
      <c r="G64" s="9"/>
      <c r="H64" s="26">
        <f t="shared" si="0"/>
        <v>0</v>
      </c>
      <c r="I64" s="11">
        <f t="shared" si="1"/>
        <v>0</v>
      </c>
    </row>
    <row r="65" spans="1:9" x14ac:dyDescent="0.25">
      <c r="A65" s="132">
        <v>16181328</v>
      </c>
      <c r="B65" s="132" t="s">
        <v>72</v>
      </c>
      <c r="C65" s="132" t="s">
        <v>73</v>
      </c>
      <c r="D65" s="10">
        <v>1</v>
      </c>
      <c r="E65" s="10"/>
      <c r="F65" s="9">
        <v>0</v>
      </c>
      <c r="G65" s="9"/>
      <c r="H65" s="26">
        <f t="shared" si="0"/>
        <v>0</v>
      </c>
      <c r="I65" s="11">
        <f t="shared" si="1"/>
        <v>0</v>
      </c>
    </row>
    <row r="66" spans="1:9" x14ac:dyDescent="0.25">
      <c r="A66" s="132">
        <v>16199340</v>
      </c>
      <c r="B66" s="132" t="s">
        <v>72</v>
      </c>
      <c r="C66" s="132" t="s">
        <v>73</v>
      </c>
      <c r="D66" s="10">
        <v>1</v>
      </c>
      <c r="E66" s="10"/>
      <c r="F66" s="9">
        <v>0</v>
      </c>
      <c r="G66" s="9"/>
      <c r="H66" s="26">
        <f t="shared" si="0"/>
        <v>0</v>
      </c>
      <c r="I66" s="11">
        <f t="shared" si="1"/>
        <v>0</v>
      </c>
    </row>
    <row r="67" spans="1:9" x14ac:dyDescent="0.25">
      <c r="A67" s="132">
        <v>16213025</v>
      </c>
      <c r="B67" s="132" t="s">
        <v>86</v>
      </c>
      <c r="C67" s="132" t="s">
        <v>87</v>
      </c>
      <c r="D67" s="10">
        <v>2</v>
      </c>
      <c r="E67" s="10"/>
      <c r="F67" s="9">
        <v>0</v>
      </c>
      <c r="G67" s="9"/>
      <c r="H67" s="26">
        <f t="shared" si="0"/>
        <v>0</v>
      </c>
      <c r="I67" s="11">
        <f t="shared" si="1"/>
        <v>0</v>
      </c>
    </row>
    <row r="68" spans="1:9" x14ac:dyDescent="0.25">
      <c r="A68" s="132">
        <v>16214323</v>
      </c>
      <c r="B68" s="132" t="s">
        <v>86</v>
      </c>
      <c r="C68" s="132" t="s">
        <v>87</v>
      </c>
      <c r="D68" s="10">
        <v>2</v>
      </c>
      <c r="E68" s="10"/>
      <c r="F68" s="9">
        <v>0</v>
      </c>
      <c r="G68" s="9"/>
      <c r="H68" s="26">
        <f t="shared" si="0"/>
        <v>0</v>
      </c>
      <c r="I68" s="11">
        <f t="shared" si="1"/>
        <v>0</v>
      </c>
    </row>
    <row r="69" spans="1:9" x14ac:dyDescent="0.25">
      <c r="A69" s="132">
        <v>16223454</v>
      </c>
      <c r="B69" s="132" t="s">
        <v>74</v>
      </c>
      <c r="C69" s="132" t="s">
        <v>75</v>
      </c>
      <c r="D69" s="10">
        <v>4</v>
      </c>
      <c r="E69" s="10"/>
      <c r="F69" s="9">
        <v>0</v>
      </c>
      <c r="G69" s="9"/>
      <c r="H69" s="26">
        <f t="shared" ref="H69:H132" si="2">E69/D69</f>
        <v>0</v>
      </c>
      <c r="I69" s="11">
        <f t="shared" ref="I69:I132" si="3">IFERROR(G69/H69,0)</f>
        <v>0</v>
      </c>
    </row>
    <row r="70" spans="1:9" x14ac:dyDescent="0.25">
      <c r="A70" s="132">
        <v>16223462</v>
      </c>
      <c r="B70" s="132" t="s">
        <v>74</v>
      </c>
      <c r="C70" s="132" t="s">
        <v>75</v>
      </c>
      <c r="D70" s="10">
        <v>4</v>
      </c>
      <c r="E70" s="10"/>
      <c r="F70" s="9">
        <v>0</v>
      </c>
      <c r="G70" s="9"/>
      <c r="H70" s="26">
        <f t="shared" si="2"/>
        <v>0</v>
      </c>
      <c r="I70" s="11">
        <f t="shared" si="3"/>
        <v>0</v>
      </c>
    </row>
    <row r="71" spans="1:9" x14ac:dyDescent="0.25">
      <c r="A71" s="132">
        <v>16231643</v>
      </c>
      <c r="B71" s="132" t="s">
        <v>82</v>
      </c>
      <c r="C71" s="132" t="s">
        <v>83</v>
      </c>
      <c r="D71" s="10">
        <v>4</v>
      </c>
      <c r="E71" s="10"/>
      <c r="F71" s="9">
        <v>0</v>
      </c>
      <c r="G71" s="9"/>
      <c r="H71" s="26">
        <f t="shared" si="2"/>
        <v>0</v>
      </c>
      <c r="I71" s="11">
        <f t="shared" si="3"/>
        <v>0</v>
      </c>
    </row>
    <row r="72" spans="1:9" x14ac:dyDescent="0.25">
      <c r="A72" s="132">
        <v>16240049</v>
      </c>
      <c r="B72" s="132" t="s">
        <v>96</v>
      </c>
      <c r="C72" s="132" t="s">
        <v>97</v>
      </c>
      <c r="D72" s="10">
        <v>1</v>
      </c>
      <c r="E72" s="10"/>
      <c r="F72" s="9">
        <v>0</v>
      </c>
      <c r="G72" s="9"/>
      <c r="H72" s="26">
        <f t="shared" si="2"/>
        <v>0</v>
      </c>
      <c r="I72" s="11">
        <f t="shared" si="3"/>
        <v>0</v>
      </c>
    </row>
    <row r="73" spans="1:9" x14ac:dyDescent="0.25">
      <c r="A73" s="132">
        <v>16240057</v>
      </c>
      <c r="B73" s="132" t="s">
        <v>96</v>
      </c>
      <c r="C73" s="132" t="s">
        <v>97</v>
      </c>
      <c r="D73" s="10">
        <v>1</v>
      </c>
      <c r="E73" s="10"/>
      <c r="F73" s="9">
        <v>0</v>
      </c>
      <c r="G73" s="9"/>
      <c r="H73" s="26">
        <f t="shared" si="2"/>
        <v>0</v>
      </c>
      <c r="I73" s="11">
        <f t="shared" si="3"/>
        <v>0</v>
      </c>
    </row>
    <row r="74" spans="1:9" x14ac:dyDescent="0.25">
      <c r="A74" s="132">
        <v>16260767</v>
      </c>
      <c r="B74" s="132" t="s">
        <v>84</v>
      </c>
      <c r="C74" s="132" t="s">
        <v>85</v>
      </c>
      <c r="D74" s="10">
        <v>2</v>
      </c>
      <c r="E74" s="10"/>
      <c r="F74" s="9">
        <v>0</v>
      </c>
      <c r="G74" s="9"/>
      <c r="H74" s="26">
        <f t="shared" si="2"/>
        <v>0</v>
      </c>
      <c r="I74" s="11">
        <f t="shared" si="3"/>
        <v>0</v>
      </c>
    </row>
    <row r="75" spans="1:9" x14ac:dyDescent="0.25">
      <c r="A75" s="132">
        <v>16263820</v>
      </c>
      <c r="B75" s="132" t="s">
        <v>82</v>
      </c>
      <c r="C75" s="132" t="s">
        <v>83</v>
      </c>
      <c r="D75" s="10">
        <v>1</v>
      </c>
      <c r="E75" s="10"/>
      <c r="F75" s="9">
        <v>0</v>
      </c>
      <c r="G75" s="9"/>
      <c r="H75" s="26">
        <f t="shared" si="2"/>
        <v>0</v>
      </c>
      <c r="I75" s="11">
        <f t="shared" si="3"/>
        <v>0</v>
      </c>
    </row>
    <row r="76" spans="1:9" x14ac:dyDescent="0.25">
      <c r="A76" s="132">
        <v>16263839</v>
      </c>
      <c r="B76" s="132" t="s">
        <v>82</v>
      </c>
      <c r="C76" s="132" t="s">
        <v>83</v>
      </c>
      <c r="D76" s="10">
        <v>1</v>
      </c>
      <c r="E76" s="10"/>
      <c r="F76" s="9">
        <v>0</v>
      </c>
      <c r="G76" s="9"/>
      <c r="H76" s="26">
        <f t="shared" si="2"/>
        <v>0</v>
      </c>
      <c r="I76" s="11">
        <f t="shared" si="3"/>
        <v>0</v>
      </c>
    </row>
    <row r="77" spans="1:9" x14ac:dyDescent="0.25">
      <c r="A77" s="132">
        <v>16265750</v>
      </c>
      <c r="B77" s="132" t="s">
        <v>72</v>
      </c>
      <c r="C77" s="132" t="s">
        <v>73</v>
      </c>
      <c r="D77" s="10">
        <v>1</v>
      </c>
      <c r="E77" s="10"/>
      <c r="F77" s="9">
        <v>0</v>
      </c>
      <c r="G77" s="9"/>
      <c r="H77" s="26">
        <f t="shared" si="2"/>
        <v>0</v>
      </c>
      <c r="I77" s="11">
        <f t="shared" si="3"/>
        <v>0</v>
      </c>
    </row>
    <row r="78" spans="1:9" x14ac:dyDescent="0.25">
      <c r="A78" s="132">
        <v>16275705</v>
      </c>
      <c r="B78" s="132" t="s">
        <v>88</v>
      </c>
      <c r="C78" s="132" t="s">
        <v>89</v>
      </c>
      <c r="D78" s="10">
        <v>1</v>
      </c>
      <c r="E78" s="10"/>
      <c r="F78" s="9">
        <v>0</v>
      </c>
      <c r="G78" s="9"/>
      <c r="H78" s="26">
        <f t="shared" si="2"/>
        <v>0</v>
      </c>
      <c r="I78" s="11">
        <f t="shared" si="3"/>
        <v>0</v>
      </c>
    </row>
    <row r="79" spans="1:9" x14ac:dyDescent="0.25">
      <c r="A79" s="132">
        <v>16275799</v>
      </c>
      <c r="B79" s="132" t="s">
        <v>88</v>
      </c>
      <c r="C79" s="132" t="s">
        <v>89</v>
      </c>
      <c r="D79" s="10">
        <v>1</v>
      </c>
      <c r="E79" s="10"/>
      <c r="F79" s="9">
        <v>0</v>
      </c>
      <c r="G79" s="9"/>
      <c r="H79" s="26">
        <f t="shared" si="2"/>
        <v>0</v>
      </c>
      <c r="I79" s="11">
        <f t="shared" si="3"/>
        <v>0</v>
      </c>
    </row>
    <row r="80" spans="1:9" x14ac:dyDescent="0.25">
      <c r="A80" s="132">
        <v>16318986</v>
      </c>
      <c r="B80" s="132" t="s">
        <v>84</v>
      </c>
      <c r="C80" s="132" t="s">
        <v>85</v>
      </c>
      <c r="D80" s="10">
        <v>2</v>
      </c>
      <c r="E80" s="10"/>
      <c r="F80" s="9">
        <v>0</v>
      </c>
      <c r="G80" s="9"/>
      <c r="H80" s="26">
        <f t="shared" si="2"/>
        <v>0</v>
      </c>
      <c r="I80" s="11">
        <f t="shared" si="3"/>
        <v>0</v>
      </c>
    </row>
    <row r="81" spans="1:9" x14ac:dyDescent="0.25">
      <c r="A81" s="132">
        <v>16322606</v>
      </c>
      <c r="B81" s="132" t="s">
        <v>84</v>
      </c>
      <c r="C81" s="132" t="s">
        <v>85</v>
      </c>
      <c r="D81" s="10">
        <v>2</v>
      </c>
      <c r="E81" s="10"/>
      <c r="F81" s="9">
        <v>0</v>
      </c>
      <c r="G81" s="9"/>
      <c r="H81" s="26">
        <f t="shared" si="2"/>
        <v>0</v>
      </c>
      <c r="I81" s="11">
        <f t="shared" si="3"/>
        <v>0</v>
      </c>
    </row>
    <row r="82" spans="1:9" x14ac:dyDescent="0.25">
      <c r="A82" s="132">
        <v>16330498</v>
      </c>
      <c r="B82" s="132" t="s">
        <v>98</v>
      </c>
      <c r="C82" s="132" t="s">
        <v>99</v>
      </c>
      <c r="D82" s="10">
        <v>28</v>
      </c>
      <c r="E82" s="10"/>
      <c r="F82" s="9">
        <v>0</v>
      </c>
      <c r="G82" s="9"/>
      <c r="H82" s="26">
        <f t="shared" si="2"/>
        <v>0</v>
      </c>
      <c r="I82" s="11">
        <f t="shared" si="3"/>
        <v>0</v>
      </c>
    </row>
    <row r="83" spans="1:9" x14ac:dyDescent="0.25">
      <c r="A83" s="132">
        <v>16330528</v>
      </c>
      <c r="B83" s="132" t="s">
        <v>98</v>
      </c>
      <c r="C83" s="132" t="s">
        <v>99</v>
      </c>
      <c r="D83" s="10">
        <v>28</v>
      </c>
      <c r="E83" s="10"/>
      <c r="F83" s="9">
        <v>0</v>
      </c>
      <c r="G83" s="9"/>
      <c r="H83" s="26">
        <f t="shared" si="2"/>
        <v>0</v>
      </c>
      <c r="I83" s="11">
        <f t="shared" si="3"/>
        <v>0</v>
      </c>
    </row>
    <row r="84" spans="1:9" x14ac:dyDescent="0.25">
      <c r="A84" s="132">
        <v>16331192</v>
      </c>
      <c r="B84" s="132" t="s">
        <v>100</v>
      </c>
      <c r="C84" s="132" t="s">
        <v>101</v>
      </c>
      <c r="D84" s="10">
        <v>56</v>
      </c>
      <c r="E84" s="10"/>
      <c r="F84" s="9">
        <v>0</v>
      </c>
      <c r="G84" s="9"/>
      <c r="H84" s="26">
        <f t="shared" si="2"/>
        <v>0</v>
      </c>
      <c r="I84" s="11">
        <f t="shared" si="3"/>
        <v>0</v>
      </c>
    </row>
    <row r="85" spans="1:9" x14ac:dyDescent="0.25">
      <c r="A85" s="132">
        <v>16408233</v>
      </c>
      <c r="B85" s="132" t="s">
        <v>86</v>
      </c>
      <c r="C85" s="132" t="s">
        <v>87</v>
      </c>
      <c r="D85" s="10">
        <v>1</v>
      </c>
      <c r="E85" s="10"/>
      <c r="F85" s="9">
        <v>0</v>
      </c>
      <c r="G85" s="9"/>
      <c r="H85" s="26">
        <f t="shared" si="2"/>
        <v>0</v>
      </c>
      <c r="I85" s="11">
        <f t="shared" si="3"/>
        <v>0</v>
      </c>
    </row>
    <row r="86" spans="1:9" x14ac:dyDescent="0.25">
      <c r="A86" s="132">
        <v>16408241</v>
      </c>
      <c r="B86" s="132" t="s">
        <v>86</v>
      </c>
      <c r="C86" s="132" t="s">
        <v>87</v>
      </c>
      <c r="D86" s="10">
        <v>1</v>
      </c>
      <c r="E86" s="10"/>
      <c r="F86" s="9">
        <v>0</v>
      </c>
      <c r="G86" s="9"/>
      <c r="H86" s="26">
        <f t="shared" si="2"/>
        <v>0</v>
      </c>
      <c r="I86" s="11">
        <f t="shared" si="3"/>
        <v>0</v>
      </c>
    </row>
    <row r="87" spans="1:9" x14ac:dyDescent="0.25">
      <c r="A87" s="132">
        <v>16410602</v>
      </c>
      <c r="B87" s="132" t="s">
        <v>74</v>
      </c>
      <c r="C87" s="132" t="s">
        <v>75</v>
      </c>
      <c r="D87" s="10">
        <v>4</v>
      </c>
      <c r="E87" s="10"/>
      <c r="F87" s="9">
        <v>0</v>
      </c>
      <c r="G87" s="9"/>
      <c r="H87" s="26">
        <f t="shared" si="2"/>
        <v>0</v>
      </c>
      <c r="I87" s="11">
        <f t="shared" si="3"/>
        <v>0</v>
      </c>
    </row>
    <row r="88" spans="1:9" x14ac:dyDescent="0.25">
      <c r="A88" s="132">
        <v>16410610</v>
      </c>
      <c r="B88" s="132" t="s">
        <v>74</v>
      </c>
      <c r="C88" s="132" t="s">
        <v>75</v>
      </c>
      <c r="D88" s="10">
        <v>4</v>
      </c>
      <c r="E88" s="10"/>
      <c r="F88" s="9">
        <v>0</v>
      </c>
      <c r="G88" s="9"/>
      <c r="H88" s="26">
        <f t="shared" si="2"/>
        <v>0</v>
      </c>
      <c r="I88" s="11">
        <f t="shared" si="3"/>
        <v>0</v>
      </c>
    </row>
    <row r="89" spans="1:9" x14ac:dyDescent="0.25">
      <c r="A89" s="132">
        <v>16410629</v>
      </c>
      <c r="B89" s="132" t="s">
        <v>74</v>
      </c>
      <c r="C89" s="132" t="s">
        <v>75</v>
      </c>
      <c r="D89" s="10">
        <v>4</v>
      </c>
      <c r="E89" s="10"/>
      <c r="F89" s="9">
        <v>0</v>
      </c>
      <c r="G89" s="9"/>
      <c r="H89" s="26">
        <f t="shared" si="2"/>
        <v>0</v>
      </c>
      <c r="I89" s="11">
        <f t="shared" si="3"/>
        <v>0</v>
      </c>
    </row>
    <row r="90" spans="1:9" x14ac:dyDescent="0.25">
      <c r="A90" s="132">
        <v>16413423</v>
      </c>
      <c r="B90" s="132" t="s">
        <v>84</v>
      </c>
      <c r="C90" s="132" t="s">
        <v>85</v>
      </c>
      <c r="D90" s="10">
        <v>2</v>
      </c>
      <c r="E90" s="10"/>
      <c r="F90" s="9">
        <v>0</v>
      </c>
      <c r="G90" s="9"/>
      <c r="H90" s="26">
        <f t="shared" si="2"/>
        <v>0</v>
      </c>
      <c r="I90" s="11">
        <f t="shared" si="3"/>
        <v>0</v>
      </c>
    </row>
    <row r="91" spans="1:9" x14ac:dyDescent="0.25">
      <c r="A91" s="132">
        <v>16523814</v>
      </c>
      <c r="B91" s="132" t="s">
        <v>74</v>
      </c>
      <c r="C91" s="132" t="s">
        <v>75</v>
      </c>
      <c r="D91" s="10">
        <v>4</v>
      </c>
      <c r="E91" s="10"/>
      <c r="F91" s="9">
        <v>0</v>
      </c>
      <c r="G91" s="9"/>
      <c r="H91" s="26">
        <f t="shared" si="2"/>
        <v>0</v>
      </c>
      <c r="I91" s="11">
        <f t="shared" si="3"/>
        <v>0</v>
      </c>
    </row>
    <row r="92" spans="1:9" x14ac:dyDescent="0.25">
      <c r="A92" s="132">
        <v>16529421</v>
      </c>
      <c r="B92" s="132" t="s">
        <v>86</v>
      </c>
      <c r="C92" s="132" t="s">
        <v>87</v>
      </c>
      <c r="D92" s="10">
        <v>2</v>
      </c>
      <c r="E92" s="10"/>
      <c r="F92" s="9">
        <v>0</v>
      </c>
      <c r="G92" s="9"/>
      <c r="H92" s="26">
        <f t="shared" si="2"/>
        <v>0</v>
      </c>
      <c r="I92" s="11">
        <f t="shared" si="3"/>
        <v>0</v>
      </c>
    </row>
    <row r="93" spans="1:9" x14ac:dyDescent="0.25">
      <c r="A93" s="132">
        <v>16531345</v>
      </c>
      <c r="B93" s="132" t="s">
        <v>102</v>
      </c>
      <c r="C93" s="132" t="s">
        <v>103</v>
      </c>
      <c r="D93" s="10">
        <v>2</v>
      </c>
      <c r="E93" s="10"/>
      <c r="F93" s="9">
        <v>0</v>
      </c>
      <c r="G93" s="9"/>
      <c r="H93" s="26">
        <f t="shared" si="2"/>
        <v>0</v>
      </c>
      <c r="I93" s="11">
        <f t="shared" si="3"/>
        <v>0</v>
      </c>
    </row>
    <row r="94" spans="1:9" x14ac:dyDescent="0.25">
      <c r="A94" s="132">
        <v>16531353</v>
      </c>
      <c r="B94" s="132" t="s">
        <v>102</v>
      </c>
      <c r="C94" s="132" t="s">
        <v>103</v>
      </c>
      <c r="D94" s="10">
        <v>2</v>
      </c>
      <c r="E94" s="10"/>
      <c r="F94" s="9">
        <v>0</v>
      </c>
      <c r="G94" s="9"/>
      <c r="H94" s="26">
        <f t="shared" si="2"/>
        <v>0</v>
      </c>
      <c r="I94" s="11">
        <f t="shared" si="3"/>
        <v>0</v>
      </c>
    </row>
    <row r="95" spans="1:9" x14ac:dyDescent="0.25">
      <c r="A95" s="132">
        <v>16531361</v>
      </c>
      <c r="B95" s="132" t="s">
        <v>102</v>
      </c>
      <c r="C95" s="132" t="s">
        <v>103</v>
      </c>
      <c r="D95" s="10">
        <v>2</v>
      </c>
      <c r="E95" s="10"/>
      <c r="F95" s="9">
        <v>0</v>
      </c>
      <c r="G95" s="9"/>
      <c r="H95" s="26">
        <f t="shared" si="2"/>
        <v>0</v>
      </c>
      <c r="I95" s="11">
        <f t="shared" si="3"/>
        <v>0</v>
      </c>
    </row>
    <row r="96" spans="1:9" x14ac:dyDescent="0.25">
      <c r="A96" s="132">
        <v>16531388</v>
      </c>
      <c r="B96" s="132" t="s">
        <v>102</v>
      </c>
      <c r="C96" s="132" t="s">
        <v>103</v>
      </c>
      <c r="D96" s="10">
        <v>2</v>
      </c>
      <c r="E96" s="10"/>
      <c r="F96" s="9">
        <v>0</v>
      </c>
      <c r="G96" s="9"/>
      <c r="H96" s="26">
        <f t="shared" si="2"/>
        <v>0</v>
      </c>
      <c r="I96" s="11">
        <f t="shared" si="3"/>
        <v>0</v>
      </c>
    </row>
    <row r="97" spans="1:9" x14ac:dyDescent="0.25">
      <c r="A97" s="132">
        <v>16541170</v>
      </c>
      <c r="B97" s="132" t="s">
        <v>104</v>
      </c>
      <c r="C97" s="132" t="s">
        <v>105</v>
      </c>
      <c r="D97" s="10">
        <v>2</v>
      </c>
      <c r="E97" s="10"/>
      <c r="F97" s="9">
        <v>0</v>
      </c>
      <c r="G97" s="9"/>
      <c r="H97" s="26">
        <f t="shared" si="2"/>
        <v>0</v>
      </c>
      <c r="I97" s="11">
        <f t="shared" si="3"/>
        <v>0</v>
      </c>
    </row>
    <row r="98" spans="1:9" x14ac:dyDescent="0.25">
      <c r="A98" s="132">
        <v>16543920</v>
      </c>
      <c r="B98" s="132" t="s">
        <v>74</v>
      </c>
      <c r="C98" s="132" t="s">
        <v>75</v>
      </c>
      <c r="D98" s="10">
        <v>4</v>
      </c>
      <c r="E98" s="10"/>
      <c r="F98" s="9">
        <v>0</v>
      </c>
      <c r="G98" s="9"/>
      <c r="H98" s="26">
        <f t="shared" si="2"/>
        <v>0</v>
      </c>
      <c r="I98" s="11">
        <f t="shared" si="3"/>
        <v>0</v>
      </c>
    </row>
    <row r="99" spans="1:9" x14ac:dyDescent="0.25">
      <c r="A99" s="132">
        <v>16552032</v>
      </c>
      <c r="B99" s="132" t="s">
        <v>106</v>
      </c>
      <c r="C99" s="132" t="s">
        <v>107</v>
      </c>
      <c r="D99" s="10">
        <v>1</v>
      </c>
      <c r="E99" s="10"/>
      <c r="F99" s="9">
        <v>0</v>
      </c>
      <c r="G99" s="9"/>
      <c r="H99" s="26">
        <f t="shared" si="2"/>
        <v>0</v>
      </c>
      <c r="I99" s="11">
        <f t="shared" si="3"/>
        <v>0</v>
      </c>
    </row>
    <row r="100" spans="1:9" x14ac:dyDescent="0.25">
      <c r="A100" s="132">
        <v>16579968</v>
      </c>
      <c r="B100" s="132" t="s">
        <v>108</v>
      </c>
      <c r="C100" s="132" t="s">
        <v>109</v>
      </c>
      <c r="D100" s="10">
        <v>2</v>
      </c>
      <c r="E100" s="10"/>
      <c r="F100" s="9">
        <v>0</v>
      </c>
      <c r="G100" s="9"/>
      <c r="H100" s="26">
        <f t="shared" si="2"/>
        <v>0</v>
      </c>
      <c r="I100" s="11">
        <f t="shared" si="3"/>
        <v>0</v>
      </c>
    </row>
    <row r="101" spans="1:9" x14ac:dyDescent="0.25">
      <c r="A101" s="132">
        <v>16581644</v>
      </c>
      <c r="B101" s="132" t="s">
        <v>92</v>
      </c>
      <c r="C101" s="132" t="s">
        <v>93</v>
      </c>
      <c r="D101" s="10">
        <v>2</v>
      </c>
      <c r="E101" s="10"/>
      <c r="F101" s="9">
        <v>0</v>
      </c>
      <c r="G101" s="9"/>
      <c r="H101" s="26">
        <f t="shared" si="2"/>
        <v>0</v>
      </c>
      <c r="I101" s="11">
        <f t="shared" si="3"/>
        <v>0</v>
      </c>
    </row>
    <row r="102" spans="1:9" x14ac:dyDescent="0.25">
      <c r="A102" s="132">
        <v>16606787</v>
      </c>
      <c r="B102" s="132" t="s">
        <v>92</v>
      </c>
      <c r="C102" s="132" t="s">
        <v>93</v>
      </c>
      <c r="D102" s="10">
        <v>2</v>
      </c>
      <c r="E102" s="10"/>
      <c r="F102" s="9">
        <v>0</v>
      </c>
      <c r="G102" s="9"/>
      <c r="H102" s="26">
        <f t="shared" si="2"/>
        <v>0</v>
      </c>
      <c r="I102" s="11">
        <f t="shared" si="3"/>
        <v>0</v>
      </c>
    </row>
    <row r="103" spans="1:9" x14ac:dyDescent="0.25">
      <c r="A103" s="132">
        <v>16634195</v>
      </c>
      <c r="B103" s="132" t="s">
        <v>72</v>
      </c>
      <c r="C103" s="132" t="s">
        <v>73</v>
      </c>
      <c r="D103" s="10">
        <v>1</v>
      </c>
      <c r="E103" s="10"/>
      <c r="F103" s="9">
        <v>0</v>
      </c>
      <c r="G103" s="9"/>
      <c r="H103" s="26">
        <f t="shared" si="2"/>
        <v>0</v>
      </c>
      <c r="I103" s="11">
        <f t="shared" si="3"/>
        <v>0</v>
      </c>
    </row>
    <row r="104" spans="1:9" x14ac:dyDescent="0.25">
      <c r="A104" s="132">
        <v>16635345</v>
      </c>
      <c r="B104" s="132" t="s">
        <v>98</v>
      </c>
      <c r="C104" s="132" t="s">
        <v>99</v>
      </c>
      <c r="D104" s="10">
        <v>28</v>
      </c>
      <c r="E104" s="10"/>
      <c r="F104" s="9">
        <v>0</v>
      </c>
      <c r="G104" s="9"/>
      <c r="H104" s="26">
        <f t="shared" si="2"/>
        <v>0</v>
      </c>
      <c r="I104" s="11">
        <f t="shared" si="3"/>
        <v>0</v>
      </c>
    </row>
    <row r="105" spans="1:9" x14ac:dyDescent="0.25">
      <c r="A105" s="132">
        <v>16635582</v>
      </c>
      <c r="B105" s="132" t="s">
        <v>82</v>
      </c>
      <c r="C105" s="132" t="s">
        <v>83</v>
      </c>
      <c r="D105" s="10">
        <v>4</v>
      </c>
      <c r="E105" s="10"/>
      <c r="F105" s="9">
        <v>0</v>
      </c>
      <c r="G105" s="9"/>
      <c r="H105" s="26">
        <f t="shared" si="2"/>
        <v>0</v>
      </c>
      <c r="I105" s="11">
        <f t="shared" si="3"/>
        <v>0</v>
      </c>
    </row>
    <row r="106" spans="1:9" x14ac:dyDescent="0.25">
      <c r="A106" s="132">
        <v>16635744</v>
      </c>
      <c r="B106" s="132" t="s">
        <v>98</v>
      </c>
      <c r="C106" s="132" t="s">
        <v>99</v>
      </c>
      <c r="D106" s="10">
        <v>28</v>
      </c>
      <c r="E106" s="10"/>
      <c r="F106" s="9">
        <v>0</v>
      </c>
      <c r="G106" s="9"/>
      <c r="H106" s="26">
        <f t="shared" si="2"/>
        <v>0</v>
      </c>
      <c r="I106" s="11">
        <f t="shared" si="3"/>
        <v>0</v>
      </c>
    </row>
    <row r="107" spans="1:9" x14ac:dyDescent="0.25">
      <c r="A107" s="132">
        <v>16636740</v>
      </c>
      <c r="B107" s="132" t="s">
        <v>94</v>
      </c>
      <c r="C107" s="132" t="s">
        <v>95</v>
      </c>
      <c r="D107" s="10">
        <v>56</v>
      </c>
      <c r="E107" s="10"/>
      <c r="F107" s="9">
        <v>0</v>
      </c>
      <c r="G107" s="9"/>
      <c r="H107" s="26">
        <f t="shared" si="2"/>
        <v>0</v>
      </c>
      <c r="I107" s="11">
        <f t="shared" si="3"/>
        <v>0</v>
      </c>
    </row>
    <row r="108" spans="1:9" x14ac:dyDescent="0.25">
      <c r="A108" s="132">
        <v>16651804</v>
      </c>
      <c r="B108" s="132" t="s">
        <v>86</v>
      </c>
      <c r="C108" s="132" t="s">
        <v>87</v>
      </c>
      <c r="D108" s="10">
        <v>2</v>
      </c>
      <c r="E108" s="10"/>
      <c r="F108" s="9">
        <v>0</v>
      </c>
      <c r="G108" s="9"/>
      <c r="H108" s="26">
        <f t="shared" si="2"/>
        <v>0</v>
      </c>
      <c r="I108" s="11">
        <f t="shared" si="3"/>
        <v>0</v>
      </c>
    </row>
    <row r="109" spans="1:9" x14ac:dyDescent="0.25">
      <c r="A109" s="132">
        <v>16651812</v>
      </c>
      <c r="B109" s="132" t="s">
        <v>86</v>
      </c>
      <c r="C109" s="132" t="s">
        <v>87</v>
      </c>
      <c r="D109" s="10">
        <v>2</v>
      </c>
      <c r="E109" s="10"/>
      <c r="F109" s="9">
        <v>0</v>
      </c>
      <c r="G109" s="9"/>
      <c r="H109" s="26">
        <f t="shared" si="2"/>
        <v>0</v>
      </c>
      <c r="I109" s="11">
        <f t="shared" si="3"/>
        <v>0</v>
      </c>
    </row>
    <row r="110" spans="1:9" x14ac:dyDescent="0.25">
      <c r="A110" s="132">
        <v>16667255</v>
      </c>
      <c r="B110" s="132" t="s">
        <v>100</v>
      </c>
      <c r="C110" s="132" t="s">
        <v>101</v>
      </c>
      <c r="D110" s="10">
        <v>56</v>
      </c>
      <c r="E110" s="10"/>
      <c r="F110" s="9">
        <v>0</v>
      </c>
      <c r="G110" s="9"/>
      <c r="H110" s="26">
        <f t="shared" si="2"/>
        <v>0</v>
      </c>
      <c r="I110" s="11">
        <f t="shared" si="3"/>
        <v>0</v>
      </c>
    </row>
    <row r="111" spans="1:9" x14ac:dyDescent="0.25">
      <c r="A111" s="132">
        <v>16668855</v>
      </c>
      <c r="B111" s="132" t="s">
        <v>2721</v>
      </c>
      <c r="C111" s="132" t="s">
        <v>111</v>
      </c>
      <c r="D111" s="10">
        <v>2</v>
      </c>
      <c r="E111" s="10"/>
      <c r="F111" s="9">
        <v>0</v>
      </c>
      <c r="G111" s="9"/>
      <c r="H111" s="26">
        <f t="shared" si="2"/>
        <v>0</v>
      </c>
      <c r="I111" s="11">
        <f t="shared" si="3"/>
        <v>0</v>
      </c>
    </row>
    <row r="112" spans="1:9" x14ac:dyDescent="0.25">
      <c r="A112" s="132">
        <v>16671937</v>
      </c>
      <c r="B112" s="132" t="s">
        <v>86</v>
      </c>
      <c r="C112" s="132" t="s">
        <v>87</v>
      </c>
      <c r="D112" s="10">
        <v>2</v>
      </c>
      <c r="E112" s="10"/>
      <c r="F112" s="9">
        <v>0</v>
      </c>
      <c r="G112" s="9"/>
      <c r="H112" s="26">
        <f t="shared" si="2"/>
        <v>0</v>
      </c>
      <c r="I112" s="11">
        <f t="shared" si="3"/>
        <v>0</v>
      </c>
    </row>
    <row r="113" spans="1:9" x14ac:dyDescent="0.25">
      <c r="A113" s="132">
        <v>16673026</v>
      </c>
      <c r="B113" s="132" t="s">
        <v>86</v>
      </c>
      <c r="C113" s="132" t="s">
        <v>87</v>
      </c>
      <c r="D113" s="10">
        <v>2</v>
      </c>
      <c r="E113" s="10"/>
      <c r="F113" s="9">
        <v>0</v>
      </c>
      <c r="G113" s="9"/>
      <c r="H113" s="26">
        <f t="shared" si="2"/>
        <v>0</v>
      </c>
      <c r="I113" s="11">
        <f t="shared" si="3"/>
        <v>0</v>
      </c>
    </row>
    <row r="114" spans="1:9" x14ac:dyDescent="0.25">
      <c r="A114" s="132">
        <v>16675215</v>
      </c>
      <c r="B114" s="132" t="s">
        <v>86</v>
      </c>
      <c r="C114" s="132" t="s">
        <v>87</v>
      </c>
      <c r="D114" s="10">
        <v>1</v>
      </c>
      <c r="E114" s="10"/>
      <c r="F114" s="9">
        <v>0</v>
      </c>
      <c r="G114" s="9"/>
      <c r="H114" s="26">
        <f t="shared" si="2"/>
        <v>0</v>
      </c>
      <c r="I114" s="11">
        <f t="shared" si="3"/>
        <v>0</v>
      </c>
    </row>
    <row r="115" spans="1:9" x14ac:dyDescent="0.25">
      <c r="A115" s="132">
        <v>16675223</v>
      </c>
      <c r="B115" s="132" t="s">
        <v>86</v>
      </c>
      <c r="C115" s="132" t="s">
        <v>87</v>
      </c>
      <c r="D115" s="10">
        <v>2</v>
      </c>
      <c r="E115" s="10"/>
      <c r="F115" s="9">
        <v>0</v>
      </c>
      <c r="G115" s="9"/>
      <c r="H115" s="26">
        <f t="shared" si="2"/>
        <v>0</v>
      </c>
      <c r="I115" s="11">
        <f t="shared" si="3"/>
        <v>0</v>
      </c>
    </row>
    <row r="116" spans="1:9" x14ac:dyDescent="0.25">
      <c r="A116" s="132">
        <v>16675231</v>
      </c>
      <c r="B116" s="132" t="s">
        <v>86</v>
      </c>
      <c r="C116" s="132" t="s">
        <v>87</v>
      </c>
      <c r="D116" s="10">
        <v>2</v>
      </c>
      <c r="E116" s="10"/>
      <c r="F116" s="9">
        <v>0</v>
      </c>
      <c r="G116" s="9"/>
      <c r="H116" s="26">
        <f t="shared" si="2"/>
        <v>0</v>
      </c>
      <c r="I116" s="11">
        <f t="shared" si="3"/>
        <v>0</v>
      </c>
    </row>
    <row r="117" spans="1:9" x14ac:dyDescent="0.25">
      <c r="A117" s="132">
        <v>16732316</v>
      </c>
      <c r="B117" s="132" t="s">
        <v>86</v>
      </c>
      <c r="C117" s="132" t="s">
        <v>87</v>
      </c>
      <c r="D117" s="10">
        <v>2</v>
      </c>
      <c r="E117" s="10"/>
      <c r="F117" s="9">
        <v>0</v>
      </c>
      <c r="G117" s="9"/>
      <c r="H117" s="26">
        <f t="shared" si="2"/>
        <v>0</v>
      </c>
      <c r="I117" s="11">
        <f t="shared" si="3"/>
        <v>0</v>
      </c>
    </row>
    <row r="118" spans="1:9" x14ac:dyDescent="0.25">
      <c r="A118" s="132">
        <v>16732324</v>
      </c>
      <c r="B118" s="132" t="s">
        <v>86</v>
      </c>
      <c r="C118" s="132" t="s">
        <v>87</v>
      </c>
      <c r="D118" s="10">
        <v>2</v>
      </c>
      <c r="E118" s="10"/>
      <c r="F118" s="9">
        <v>0</v>
      </c>
      <c r="G118" s="9"/>
      <c r="H118" s="26">
        <f t="shared" si="2"/>
        <v>0</v>
      </c>
      <c r="I118" s="11">
        <f t="shared" si="3"/>
        <v>0</v>
      </c>
    </row>
    <row r="119" spans="1:9" x14ac:dyDescent="0.25">
      <c r="A119" s="132">
        <v>16734246</v>
      </c>
      <c r="B119" s="132" t="s">
        <v>90</v>
      </c>
      <c r="C119" s="132" t="s">
        <v>91</v>
      </c>
      <c r="D119" s="10">
        <v>1</v>
      </c>
      <c r="E119" s="10"/>
      <c r="F119" s="9">
        <v>0</v>
      </c>
      <c r="G119" s="9"/>
      <c r="H119" s="26">
        <f t="shared" si="2"/>
        <v>0</v>
      </c>
      <c r="I119" s="11">
        <f t="shared" si="3"/>
        <v>0</v>
      </c>
    </row>
    <row r="120" spans="1:9" x14ac:dyDescent="0.25">
      <c r="A120" s="132">
        <v>16736257</v>
      </c>
      <c r="B120" s="132" t="s">
        <v>106</v>
      </c>
      <c r="C120" s="132" t="s">
        <v>107</v>
      </c>
      <c r="D120" s="10">
        <v>1</v>
      </c>
      <c r="E120" s="10"/>
      <c r="F120" s="9">
        <v>0</v>
      </c>
      <c r="G120" s="9"/>
      <c r="H120" s="26">
        <f t="shared" si="2"/>
        <v>0</v>
      </c>
      <c r="I120" s="11">
        <f t="shared" si="3"/>
        <v>0</v>
      </c>
    </row>
    <row r="121" spans="1:9" x14ac:dyDescent="0.25">
      <c r="A121" s="132">
        <v>16738594</v>
      </c>
      <c r="B121" s="132" t="s">
        <v>88</v>
      </c>
      <c r="C121" s="132" t="s">
        <v>89</v>
      </c>
      <c r="D121" s="10">
        <v>1</v>
      </c>
      <c r="E121" s="10"/>
      <c r="F121" s="9">
        <v>0</v>
      </c>
      <c r="G121" s="9"/>
      <c r="H121" s="26">
        <f t="shared" si="2"/>
        <v>0</v>
      </c>
      <c r="I121" s="11">
        <f t="shared" si="3"/>
        <v>0</v>
      </c>
    </row>
    <row r="122" spans="1:9" x14ac:dyDescent="0.25">
      <c r="A122" s="132">
        <v>16744349</v>
      </c>
      <c r="B122" s="132" t="s">
        <v>86</v>
      </c>
      <c r="C122" s="132" t="s">
        <v>87</v>
      </c>
      <c r="D122" s="10">
        <v>2</v>
      </c>
      <c r="E122" s="10"/>
      <c r="F122" s="9">
        <v>0</v>
      </c>
      <c r="G122" s="9"/>
      <c r="H122" s="26">
        <f t="shared" si="2"/>
        <v>0</v>
      </c>
      <c r="I122" s="11">
        <f t="shared" si="3"/>
        <v>0</v>
      </c>
    </row>
    <row r="123" spans="1:9" x14ac:dyDescent="0.25">
      <c r="A123" s="132">
        <v>16744357</v>
      </c>
      <c r="B123" s="132" t="s">
        <v>86</v>
      </c>
      <c r="C123" s="132" t="s">
        <v>87</v>
      </c>
      <c r="D123" s="10">
        <v>2</v>
      </c>
      <c r="E123" s="10"/>
      <c r="F123" s="9">
        <v>0</v>
      </c>
      <c r="G123" s="9"/>
      <c r="H123" s="26">
        <f t="shared" si="2"/>
        <v>0</v>
      </c>
      <c r="I123" s="11">
        <f t="shared" si="3"/>
        <v>0</v>
      </c>
    </row>
    <row r="124" spans="1:9" x14ac:dyDescent="0.25">
      <c r="A124" s="132">
        <v>16754069</v>
      </c>
      <c r="B124" s="132" t="s">
        <v>98</v>
      </c>
      <c r="C124" s="132" t="s">
        <v>99</v>
      </c>
      <c r="D124" s="10">
        <v>28</v>
      </c>
      <c r="E124" s="10"/>
      <c r="F124" s="9">
        <v>0</v>
      </c>
      <c r="G124" s="9"/>
      <c r="H124" s="26">
        <f t="shared" si="2"/>
        <v>0</v>
      </c>
      <c r="I124" s="11">
        <f t="shared" si="3"/>
        <v>0</v>
      </c>
    </row>
    <row r="125" spans="1:9" x14ac:dyDescent="0.25">
      <c r="A125" s="132">
        <v>16760050</v>
      </c>
      <c r="B125" s="132" t="s">
        <v>72</v>
      </c>
      <c r="C125" s="132" t="s">
        <v>73</v>
      </c>
      <c r="D125" s="10">
        <v>1</v>
      </c>
      <c r="E125" s="10"/>
      <c r="F125" s="9">
        <v>0</v>
      </c>
      <c r="G125" s="9"/>
      <c r="H125" s="26">
        <f t="shared" si="2"/>
        <v>0</v>
      </c>
      <c r="I125" s="11">
        <f t="shared" si="3"/>
        <v>0</v>
      </c>
    </row>
    <row r="126" spans="1:9" x14ac:dyDescent="0.25">
      <c r="A126" s="132">
        <v>16770854</v>
      </c>
      <c r="B126" s="132" t="s">
        <v>100</v>
      </c>
      <c r="C126" s="132" t="s">
        <v>101</v>
      </c>
      <c r="D126" s="10">
        <v>56</v>
      </c>
      <c r="E126" s="10"/>
      <c r="F126" s="9">
        <v>0</v>
      </c>
      <c r="G126" s="9"/>
      <c r="H126" s="26">
        <f t="shared" si="2"/>
        <v>0</v>
      </c>
      <c r="I126" s="11">
        <f t="shared" si="3"/>
        <v>0</v>
      </c>
    </row>
    <row r="127" spans="1:9" x14ac:dyDescent="0.25">
      <c r="A127" s="132">
        <v>16785630</v>
      </c>
      <c r="B127" s="132" t="s">
        <v>90</v>
      </c>
      <c r="C127" s="132" t="s">
        <v>91</v>
      </c>
      <c r="D127" s="10">
        <v>1</v>
      </c>
      <c r="E127" s="10"/>
      <c r="F127" s="9">
        <v>0</v>
      </c>
      <c r="G127" s="9"/>
      <c r="H127" s="26">
        <f t="shared" si="2"/>
        <v>0</v>
      </c>
      <c r="I127" s="11">
        <f t="shared" si="3"/>
        <v>0</v>
      </c>
    </row>
    <row r="128" spans="1:9" x14ac:dyDescent="0.25">
      <c r="A128" s="132">
        <v>16786904</v>
      </c>
      <c r="B128" s="132" t="s">
        <v>86</v>
      </c>
      <c r="C128" s="132" t="s">
        <v>87</v>
      </c>
      <c r="D128" s="10">
        <v>2</v>
      </c>
      <c r="E128" s="10"/>
      <c r="F128" s="9">
        <v>0</v>
      </c>
      <c r="G128" s="9"/>
      <c r="H128" s="26">
        <f t="shared" si="2"/>
        <v>0</v>
      </c>
      <c r="I128" s="11">
        <f t="shared" si="3"/>
        <v>0</v>
      </c>
    </row>
    <row r="129" spans="1:9" x14ac:dyDescent="0.25">
      <c r="A129" s="132">
        <v>16791940</v>
      </c>
      <c r="B129" s="132" t="s">
        <v>86</v>
      </c>
      <c r="C129" s="132" t="s">
        <v>87</v>
      </c>
      <c r="D129" s="10">
        <v>2</v>
      </c>
      <c r="E129" s="10"/>
      <c r="F129" s="9">
        <v>0</v>
      </c>
      <c r="G129" s="9"/>
      <c r="H129" s="26">
        <f t="shared" si="2"/>
        <v>0</v>
      </c>
      <c r="I129" s="11">
        <f t="shared" si="3"/>
        <v>0</v>
      </c>
    </row>
    <row r="130" spans="1:9" x14ac:dyDescent="0.25">
      <c r="A130" s="132">
        <v>16792254</v>
      </c>
      <c r="B130" s="132" t="s">
        <v>108</v>
      </c>
      <c r="C130" s="132" t="s">
        <v>109</v>
      </c>
      <c r="D130" s="10">
        <v>2</v>
      </c>
      <c r="E130" s="10"/>
      <c r="F130" s="9">
        <v>0</v>
      </c>
      <c r="G130" s="9"/>
      <c r="H130" s="26">
        <f t="shared" si="2"/>
        <v>0</v>
      </c>
      <c r="I130" s="11">
        <f t="shared" si="3"/>
        <v>0</v>
      </c>
    </row>
    <row r="131" spans="1:9" x14ac:dyDescent="0.25">
      <c r="A131" s="132">
        <v>16796489</v>
      </c>
      <c r="B131" s="132" t="s">
        <v>112</v>
      </c>
      <c r="C131" s="132" t="s">
        <v>113</v>
      </c>
      <c r="D131" s="10">
        <v>1</v>
      </c>
      <c r="E131" s="10"/>
      <c r="F131" s="9">
        <v>0</v>
      </c>
      <c r="G131" s="9"/>
      <c r="H131" s="26">
        <f t="shared" si="2"/>
        <v>0</v>
      </c>
      <c r="I131" s="11">
        <f t="shared" si="3"/>
        <v>0</v>
      </c>
    </row>
    <row r="132" spans="1:9" x14ac:dyDescent="0.25">
      <c r="A132" s="132">
        <v>16802209</v>
      </c>
      <c r="B132" s="132" t="s">
        <v>86</v>
      </c>
      <c r="C132" s="132" t="s">
        <v>87</v>
      </c>
      <c r="D132" s="10">
        <v>2</v>
      </c>
      <c r="E132" s="10"/>
      <c r="F132" s="9">
        <v>0</v>
      </c>
      <c r="G132" s="9"/>
      <c r="H132" s="26">
        <f t="shared" si="2"/>
        <v>0</v>
      </c>
      <c r="I132" s="11">
        <f t="shared" si="3"/>
        <v>0</v>
      </c>
    </row>
    <row r="133" spans="1:9" x14ac:dyDescent="0.25">
      <c r="A133" s="132">
        <v>16802233</v>
      </c>
      <c r="B133" s="132" t="s">
        <v>86</v>
      </c>
      <c r="C133" s="132" t="s">
        <v>87</v>
      </c>
      <c r="D133" s="10">
        <v>2</v>
      </c>
      <c r="E133" s="10"/>
      <c r="F133" s="9">
        <v>0</v>
      </c>
      <c r="G133" s="9"/>
      <c r="H133" s="26">
        <f t="shared" ref="H133:H196" si="4">E133/D133</f>
        <v>0</v>
      </c>
      <c r="I133" s="11">
        <f t="shared" ref="I133:I196" si="5">IFERROR(G133/H133,0)</f>
        <v>0</v>
      </c>
    </row>
    <row r="134" spans="1:9" x14ac:dyDescent="0.25">
      <c r="A134" s="132">
        <v>16802241</v>
      </c>
      <c r="B134" s="132" t="s">
        <v>86</v>
      </c>
      <c r="C134" s="132" t="s">
        <v>87</v>
      </c>
      <c r="D134" s="10">
        <v>1</v>
      </c>
      <c r="E134" s="10"/>
      <c r="F134" s="9">
        <v>0</v>
      </c>
      <c r="G134" s="9"/>
      <c r="H134" s="26">
        <f t="shared" si="4"/>
        <v>0</v>
      </c>
      <c r="I134" s="11">
        <f t="shared" si="5"/>
        <v>0</v>
      </c>
    </row>
    <row r="135" spans="1:9" x14ac:dyDescent="0.25">
      <c r="A135" s="132">
        <v>16826876</v>
      </c>
      <c r="B135" s="132" t="s">
        <v>104</v>
      </c>
      <c r="C135" s="132" t="s">
        <v>105</v>
      </c>
      <c r="D135" s="10">
        <v>2</v>
      </c>
      <c r="E135" s="10"/>
      <c r="F135" s="9">
        <v>0</v>
      </c>
      <c r="G135" s="9"/>
      <c r="H135" s="26">
        <f t="shared" si="4"/>
        <v>0</v>
      </c>
      <c r="I135" s="11">
        <f t="shared" si="5"/>
        <v>0</v>
      </c>
    </row>
    <row r="136" spans="1:9" x14ac:dyDescent="0.25">
      <c r="A136" s="132">
        <v>16846214</v>
      </c>
      <c r="B136" s="132" t="s">
        <v>86</v>
      </c>
      <c r="C136" s="132" t="s">
        <v>87</v>
      </c>
      <c r="D136" s="10">
        <v>2</v>
      </c>
      <c r="E136" s="10"/>
      <c r="F136" s="9">
        <v>0</v>
      </c>
      <c r="G136" s="9"/>
      <c r="H136" s="26">
        <f t="shared" si="4"/>
        <v>0</v>
      </c>
      <c r="I136" s="11">
        <f t="shared" si="5"/>
        <v>0</v>
      </c>
    </row>
    <row r="137" spans="1:9" x14ac:dyDescent="0.25">
      <c r="A137" s="132">
        <v>16849744</v>
      </c>
      <c r="B137" s="132" t="s">
        <v>90</v>
      </c>
      <c r="C137" s="132" t="s">
        <v>91</v>
      </c>
      <c r="D137" s="10">
        <v>1</v>
      </c>
      <c r="E137" s="10"/>
      <c r="F137" s="9">
        <v>0</v>
      </c>
      <c r="G137" s="9"/>
      <c r="H137" s="26">
        <f t="shared" si="4"/>
        <v>0</v>
      </c>
      <c r="I137" s="11">
        <f t="shared" si="5"/>
        <v>0</v>
      </c>
    </row>
    <row r="138" spans="1:9" x14ac:dyDescent="0.25">
      <c r="A138" s="132">
        <v>12118249</v>
      </c>
      <c r="B138" s="132" t="s">
        <v>114</v>
      </c>
      <c r="C138" s="132" t="s">
        <v>115</v>
      </c>
      <c r="D138" s="10">
        <v>50</v>
      </c>
      <c r="E138" s="10"/>
      <c r="F138" s="9">
        <v>0</v>
      </c>
      <c r="G138" s="9"/>
      <c r="H138" s="26">
        <f t="shared" si="4"/>
        <v>0</v>
      </c>
      <c r="I138" s="11">
        <f t="shared" si="5"/>
        <v>0</v>
      </c>
    </row>
    <row r="139" spans="1:9" x14ac:dyDescent="0.25">
      <c r="A139" s="132">
        <v>12316091</v>
      </c>
      <c r="B139" s="132" t="s">
        <v>116</v>
      </c>
      <c r="C139" s="132" t="s">
        <v>117</v>
      </c>
      <c r="D139" s="10">
        <v>10</v>
      </c>
      <c r="E139" s="10"/>
      <c r="F139" s="9">
        <v>0</v>
      </c>
      <c r="G139" s="9"/>
      <c r="H139" s="26">
        <f t="shared" si="4"/>
        <v>0</v>
      </c>
      <c r="I139" s="11">
        <f t="shared" si="5"/>
        <v>0</v>
      </c>
    </row>
    <row r="140" spans="1:9" x14ac:dyDescent="0.25">
      <c r="A140" s="132">
        <v>12554243</v>
      </c>
      <c r="B140" s="132" t="s">
        <v>116</v>
      </c>
      <c r="C140" s="132" t="s">
        <v>117</v>
      </c>
      <c r="D140" s="10">
        <v>20</v>
      </c>
      <c r="E140" s="10"/>
      <c r="F140" s="9">
        <v>0</v>
      </c>
      <c r="G140" s="9"/>
      <c r="H140" s="26">
        <f t="shared" si="4"/>
        <v>0</v>
      </c>
      <c r="I140" s="11">
        <f t="shared" si="5"/>
        <v>0</v>
      </c>
    </row>
    <row r="141" spans="1:9" x14ac:dyDescent="0.25">
      <c r="A141" s="132">
        <v>13520695</v>
      </c>
      <c r="B141" s="132" t="s">
        <v>118</v>
      </c>
      <c r="C141" s="132" t="s">
        <v>119</v>
      </c>
      <c r="D141" s="10">
        <v>10</v>
      </c>
      <c r="E141" s="10"/>
      <c r="F141" s="9">
        <v>0</v>
      </c>
      <c r="G141" s="9"/>
      <c r="H141" s="26">
        <f t="shared" si="4"/>
        <v>0</v>
      </c>
      <c r="I141" s="11">
        <f t="shared" si="5"/>
        <v>0</v>
      </c>
    </row>
    <row r="142" spans="1:9" x14ac:dyDescent="0.25">
      <c r="A142" s="132">
        <v>13881736</v>
      </c>
      <c r="B142" s="132" t="s">
        <v>120</v>
      </c>
      <c r="C142" s="132" t="s">
        <v>121</v>
      </c>
      <c r="D142" s="10">
        <v>1</v>
      </c>
      <c r="E142" s="10"/>
      <c r="F142" s="9">
        <v>0</v>
      </c>
      <c r="G142" s="9"/>
      <c r="H142" s="26">
        <f t="shared" si="4"/>
        <v>0</v>
      </c>
      <c r="I142" s="11">
        <f t="shared" si="5"/>
        <v>0</v>
      </c>
    </row>
    <row r="143" spans="1:9" x14ac:dyDescent="0.25">
      <c r="A143" s="132">
        <v>13882694</v>
      </c>
      <c r="B143" s="132" t="s">
        <v>116</v>
      </c>
      <c r="C143" s="132" t="s">
        <v>117</v>
      </c>
      <c r="D143" s="10">
        <v>1</v>
      </c>
      <c r="E143" s="10"/>
      <c r="F143" s="9">
        <v>0</v>
      </c>
      <c r="G143" s="9"/>
      <c r="H143" s="26">
        <f t="shared" si="4"/>
        <v>0</v>
      </c>
      <c r="I143" s="11">
        <f t="shared" si="5"/>
        <v>0</v>
      </c>
    </row>
    <row r="144" spans="1:9" x14ac:dyDescent="0.25">
      <c r="A144" s="132">
        <v>14036452</v>
      </c>
      <c r="B144" s="132" t="s">
        <v>118</v>
      </c>
      <c r="C144" s="132" t="s">
        <v>119</v>
      </c>
      <c r="D144" s="10">
        <v>1</v>
      </c>
      <c r="E144" s="10"/>
      <c r="F144" s="9">
        <v>0</v>
      </c>
      <c r="G144" s="9"/>
      <c r="H144" s="26">
        <f t="shared" si="4"/>
        <v>0</v>
      </c>
      <c r="I144" s="11">
        <f t="shared" si="5"/>
        <v>0</v>
      </c>
    </row>
    <row r="145" spans="1:9" x14ac:dyDescent="0.25">
      <c r="A145" s="132">
        <v>14086727</v>
      </c>
      <c r="B145" s="132" t="s">
        <v>122</v>
      </c>
      <c r="C145" s="132" t="s">
        <v>123</v>
      </c>
      <c r="D145" s="10">
        <v>1</v>
      </c>
      <c r="E145" s="10"/>
      <c r="F145" s="9">
        <v>0</v>
      </c>
      <c r="G145" s="9"/>
      <c r="H145" s="26">
        <f t="shared" si="4"/>
        <v>0</v>
      </c>
      <c r="I145" s="11">
        <f t="shared" si="5"/>
        <v>0</v>
      </c>
    </row>
    <row r="146" spans="1:9" x14ac:dyDescent="0.25">
      <c r="A146" s="132">
        <v>14175126</v>
      </c>
      <c r="B146" s="132" t="s">
        <v>124</v>
      </c>
      <c r="C146" s="132" t="s">
        <v>125</v>
      </c>
      <c r="D146" s="10">
        <v>1</v>
      </c>
      <c r="E146" s="10"/>
      <c r="F146" s="9">
        <v>0</v>
      </c>
      <c r="G146" s="9"/>
      <c r="H146" s="26">
        <f t="shared" si="4"/>
        <v>0</v>
      </c>
      <c r="I146" s="11">
        <f t="shared" si="5"/>
        <v>0</v>
      </c>
    </row>
    <row r="147" spans="1:9" x14ac:dyDescent="0.25">
      <c r="A147" s="132">
        <v>14239663</v>
      </c>
      <c r="B147" s="132" t="s">
        <v>126</v>
      </c>
      <c r="C147" s="132" t="s">
        <v>127</v>
      </c>
      <c r="D147" s="10">
        <v>50</v>
      </c>
      <c r="E147" s="10"/>
      <c r="F147" s="9">
        <v>0</v>
      </c>
      <c r="G147" s="9"/>
      <c r="H147" s="26">
        <f t="shared" si="4"/>
        <v>0</v>
      </c>
      <c r="I147" s="11">
        <f t="shared" si="5"/>
        <v>0</v>
      </c>
    </row>
    <row r="148" spans="1:9" x14ac:dyDescent="0.25">
      <c r="A148" s="132">
        <v>14612437</v>
      </c>
      <c r="B148" s="132" t="s">
        <v>128</v>
      </c>
      <c r="C148" s="132" t="s">
        <v>129</v>
      </c>
      <c r="D148" s="10">
        <v>1</v>
      </c>
      <c r="E148" s="10"/>
      <c r="F148" s="9">
        <v>0</v>
      </c>
      <c r="G148" s="9"/>
      <c r="H148" s="26">
        <f t="shared" si="4"/>
        <v>0</v>
      </c>
      <c r="I148" s="11">
        <f t="shared" si="5"/>
        <v>0</v>
      </c>
    </row>
    <row r="149" spans="1:9" x14ac:dyDescent="0.25">
      <c r="A149" s="132">
        <v>14633620</v>
      </c>
      <c r="B149" s="132" t="s">
        <v>124</v>
      </c>
      <c r="C149" s="132" t="s">
        <v>125</v>
      </c>
      <c r="D149" s="10">
        <v>1</v>
      </c>
      <c r="E149" s="10"/>
      <c r="F149" s="9">
        <v>0</v>
      </c>
      <c r="G149" s="9"/>
      <c r="H149" s="26">
        <f t="shared" si="4"/>
        <v>0</v>
      </c>
      <c r="I149" s="11">
        <f t="shared" si="5"/>
        <v>0</v>
      </c>
    </row>
    <row r="150" spans="1:9" x14ac:dyDescent="0.25">
      <c r="A150" s="132">
        <v>14645971</v>
      </c>
      <c r="B150" s="132" t="s">
        <v>130</v>
      </c>
      <c r="C150" s="132" t="s">
        <v>131</v>
      </c>
      <c r="D150" s="10">
        <v>1</v>
      </c>
      <c r="E150" s="10"/>
      <c r="F150" s="9">
        <v>0</v>
      </c>
      <c r="G150" s="9"/>
      <c r="H150" s="26">
        <f t="shared" si="4"/>
        <v>0</v>
      </c>
      <c r="I150" s="11">
        <f t="shared" si="5"/>
        <v>0</v>
      </c>
    </row>
    <row r="151" spans="1:9" x14ac:dyDescent="0.25">
      <c r="A151" s="132">
        <v>14646005</v>
      </c>
      <c r="B151" s="132" t="s">
        <v>130</v>
      </c>
      <c r="C151" s="132" t="s">
        <v>131</v>
      </c>
      <c r="D151" s="10">
        <v>1</v>
      </c>
      <c r="E151" s="10"/>
      <c r="F151" s="9">
        <v>0</v>
      </c>
      <c r="G151" s="9"/>
      <c r="H151" s="26">
        <f t="shared" si="4"/>
        <v>0</v>
      </c>
      <c r="I151" s="11">
        <f t="shared" si="5"/>
        <v>0</v>
      </c>
    </row>
    <row r="152" spans="1:9" x14ac:dyDescent="0.25">
      <c r="A152" s="132">
        <v>14750368</v>
      </c>
      <c r="B152" s="132" t="s">
        <v>132</v>
      </c>
      <c r="C152" s="132" t="s">
        <v>133</v>
      </c>
      <c r="D152" s="10">
        <v>10</v>
      </c>
      <c r="E152" s="10"/>
      <c r="F152" s="9">
        <v>0</v>
      </c>
      <c r="G152" s="9"/>
      <c r="H152" s="26">
        <f t="shared" si="4"/>
        <v>0</v>
      </c>
      <c r="I152" s="11">
        <f t="shared" si="5"/>
        <v>0</v>
      </c>
    </row>
    <row r="153" spans="1:9" x14ac:dyDescent="0.25">
      <c r="A153" s="132">
        <v>14754088</v>
      </c>
      <c r="B153" s="132" t="s">
        <v>134</v>
      </c>
      <c r="C153" s="132" t="s">
        <v>135</v>
      </c>
      <c r="D153" s="10">
        <v>5</v>
      </c>
      <c r="E153" s="10"/>
      <c r="F153" s="9">
        <v>0</v>
      </c>
      <c r="G153" s="9"/>
      <c r="H153" s="26">
        <f t="shared" si="4"/>
        <v>0</v>
      </c>
      <c r="I153" s="11">
        <f t="shared" si="5"/>
        <v>0</v>
      </c>
    </row>
    <row r="154" spans="1:9" x14ac:dyDescent="0.25">
      <c r="A154" s="132">
        <v>14754126</v>
      </c>
      <c r="B154" s="132" t="s">
        <v>134</v>
      </c>
      <c r="C154" s="132" t="s">
        <v>135</v>
      </c>
      <c r="D154" s="10">
        <v>1</v>
      </c>
      <c r="E154" s="10"/>
      <c r="F154" s="9">
        <v>0</v>
      </c>
      <c r="G154" s="9"/>
      <c r="H154" s="26">
        <f t="shared" si="4"/>
        <v>0</v>
      </c>
      <c r="I154" s="11">
        <f t="shared" si="5"/>
        <v>0</v>
      </c>
    </row>
    <row r="155" spans="1:9" x14ac:dyDescent="0.25">
      <c r="A155" s="132">
        <v>14754215</v>
      </c>
      <c r="B155" s="132" t="s">
        <v>134</v>
      </c>
      <c r="C155" s="132" t="s">
        <v>135</v>
      </c>
      <c r="D155" s="10">
        <v>1</v>
      </c>
      <c r="E155" s="10"/>
      <c r="F155" s="9">
        <v>0</v>
      </c>
      <c r="G155" s="9"/>
      <c r="H155" s="26">
        <f t="shared" si="4"/>
        <v>0</v>
      </c>
      <c r="I155" s="11">
        <f t="shared" si="5"/>
        <v>0</v>
      </c>
    </row>
    <row r="156" spans="1:9" x14ac:dyDescent="0.25">
      <c r="A156" s="132">
        <v>14889129</v>
      </c>
      <c r="B156" s="132" t="s">
        <v>116</v>
      </c>
      <c r="C156" s="132" t="s">
        <v>117</v>
      </c>
      <c r="D156" s="10">
        <v>1</v>
      </c>
      <c r="E156" s="10"/>
      <c r="F156" s="9">
        <v>0</v>
      </c>
      <c r="G156" s="9"/>
      <c r="H156" s="26">
        <f t="shared" si="4"/>
        <v>0</v>
      </c>
      <c r="I156" s="11">
        <f t="shared" si="5"/>
        <v>0</v>
      </c>
    </row>
    <row r="157" spans="1:9" x14ac:dyDescent="0.25">
      <c r="A157" s="132">
        <v>14889137</v>
      </c>
      <c r="B157" s="132" t="s">
        <v>116</v>
      </c>
      <c r="C157" s="132" t="s">
        <v>117</v>
      </c>
      <c r="D157" s="10">
        <v>1</v>
      </c>
      <c r="E157" s="10"/>
      <c r="F157" s="9">
        <v>0</v>
      </c>
      <c r="G157" s="9"/>
      <c r="H157" s="26">
        <f t="shared" si="4"/>
        <v>0</v>
      </c>
      <c r="I157" s="11">
        <f t="shared" si="5"/>
        <v>0</v>
      </c>
    </row>
    <row r="158" spans="1:9" x14ac:dyDescent="0.25">
      <c r="A158" s="132">
        <v>14899396</v>
      </c>
      <c r="B158" s="132" t="s">
        <v>136</v>
      </c>
      <c r="C158" s="132" t="s">
        <v>137</v>
      </c>
      <c r="D158" s="10">
        <v>1</v>
      </c>
      <c r="E158" s="10"/>
      <c r="F158" s="9">
        <v>0</v>
      </c>
      <c r="G158" s="9"/>
      <c r="H158" s="26">
        <f t="shared" si="4"/>
        <v>0</v>
      </c>
      <c r="I158" s="11">
        <f t="shared" si="5"/>
        <v>0</v>
      </c>
    </row>
    <row r="159" spans="1:9" x14ac:dyDescent="0.25">
      <c r="A159" s="132">
        <v>14899418</v>
      </c>
      <c r="B159" s="132" t="s">
        <v>136</v>
      </c>
      <c r="C159" s="132" t="s">
        <v>137</v>
      </c>
      <c r="D159" s="10">
        <v>1</v>
      </c>
      <c r="E159" s="10"/>
      <c r="F159" s="9">
        <v>0</v>
      </c>
      <c r="G159" s="9"/>
      <c r="H159" s="26">
        <f t="shared" si="4"/>
        <v>0</v>
      </c>
      <c r="I159" s="11">
        <f t="shared" si="5"/>
        <v>0</v>
      </c>
    </row>
    <row r="160" spans="1:9" x14ac:dyDescent="0.25">
      <c r="A160" s="132">
        <v>14914050</v>
      </c>
      <c r="B160" s="132" t="s">
        <v>138</v>
      </c>
      <c r="C160" s="132" t="s">
        <v>139</v>
      </c>
      <c r="D160" s="10">
        <v>60</v>
      </c>
      <c r="E160" s="10"/>
      <c r="F160" s="9">
        <v>0</v>
      </c>
      <c r="G160" s="9"/>
      <c r="H160" s="26">
        <f t="shared" si="4"/>
        <v>0</v>
      </c>
      <c r="I160" s="11">
        <f t="shared" si="5"/>
        <v>0</v>
      </c>
    </row>
    <row r="161" spans="1:9" x14ac:dyDescent="0.25">
      <c r="A161" s="132">
        <v>14914077</v>
      </c>
      <c r="B161" s="132" t="s">
        <v>138</v>
      </c>
      <c r="C161" s="132" t="s">
        <v>139</v>
      </c>
      <c r="D161" s="10">
        <v>30</v>
      </c>
      <c r="E161" s="10"/>
      <c r="F161" s="9">
        <v>0</v>
      </c>
      <c r="G161" s="9"/>
      <c r="H161" s="26">
        <f t="shared" si="4"/>
        <v>0</v>
      </c>
      <c r="I161" s="11">
        <f t="shared" si="5"/>
        <v>0</v>
      </c>
    </row>
    <row r="162" spans="1:9" x14ac:dyDescent="0.25">
      <c r="A162" s="132">
        <v>14965453</v>
      </c>
      <c r="B162" s="132" t="s">
        <v>140</v>
      </c>
      <c r="C162" s="132" t="s">
        <v>141</v>
      </c>
      <c r="D162" s="10">
        <v>60</v>
      </c>
      <c r="E162" s="10"/>
      <c r="F162" s="9">
        <v>0</v>
      </c>
      <c r="G162" s="9"/>
      <c r="H162" s="26">
        <f t="shared" si="4"/>
        <v>0</v>
      </c>
      <c r="I162" s="11">
        <f t="shared" si="5"/>
        <v>0</v>
      </c>
    </row>
    <row r="163" spans="1:9" x14ac:dyDescent="0.25">
      <c r="A163" s="132">
        <v>14965461</v>
      </c>
      <c r="B163" s="132" t="s">
        <v>140</v>
      </c>
      <c r="C163" s="132" t="s">
        <v>141</v>
      </c>
      <c r="D163" s="10">
        <v>60</v>
      </c>
      <c r="E163" s="10"/>
      <c r="F163" s="9">
        <v>0</v>
      </c>
      <c r="G163" s="9"/>
      <c r="H163" s="26">
        <f t="shared" si="4"/>
        <v>0</v>
      </c>
      <c r="I163" s="11">
        <f t="shared" si="5"/>
        <v>0</v>
      </c>
    </row>
    <row r="164" spans="1:9" x14ac:dyDescent="0.25">
      <c r="A164" s="132">
        <v>14965488</v>
      </c>
      <c r="B164" s="132" t="s">
        <v>140</v>
      </c>
      <c r="C164" s="132" t="s">
        <v>141</v>
      </c>
      <c r="D164" s="10">
        <v>60</v>
      </c>
      <c r="E164" s="10"/>
      <c r="F164" s="9">
        <v>0</v>
      </c>
      <c r="G164" s="9"/>
      <c r="H164" s="26">
        <f t="shared" si="4"/>
        <v>0</v>
      </c>
      <c r="I164" s="11">
        <f t="shared" si="5"/>
        <v>0</v>
      </c>
    </row>
    <row r="165" spans="1:9" x14ac:dyDescent="0.25">
      <c r="A165" s="132">
        <v>14975017</v>
      </c>
      <c r="B165" s="132" t="s">
        <v>142</v>
      </c>
      <c r="C165" s="132" t="s">
        <v>143</v>
      </c>
      <c r="D165" s="10">
        <v>1</v>
      </c>
      <c r="E165" s="10"/>
      <c r="F165" s="9">
        <v>0</v>
      </c>
      <c r="G165" s="9"/>
      <c r="H165" s="26">
        <f t="shared" si="4"/>
        <v>0</v>
      </c>
      <c r="I165" s="11">
        <f t="shared" si="5"/>
        <v>0</v>
      </c>
    </row>
    <row r="166" spans="1:9" x14ac:dyDescent="0.25">
      <c r="A166" s="132">
        <v>14983788</v>
      </c>
      <c r="B166" s="132" t="s">
        <v>144</v>
      </c>
      <c r="C166" s="132" t="s">
        <v>145</v>
      </c>
      <c r="D166" s="10">
        <v>1</v>
      </c>
      <c r="E166" s="10"/>
      <c r="F166" s="9">
        <v>0</v>
      </c>
      <c r="G166" s="9"/>
      <c r="H166" s="26">
        <f t="shared" si="4"/>
        <v>0</v>
      </c>
      <c r="I166" s="11">
        <f t="shared" si="5"/>
        <v>0</v>
      </c>
    </row>
    <row r="167" spans="1:9" x14ac:dyDescent="0.25">
      <c r="A167" s="132">
        <v>14987805</v>
      </c>
      <c r="B167" s="132" t="s">
        <v>146</v>
      </c>
      <c r="C167" s="132" t="s">
        <v>147</v>
      </c>
      <c r="D167" s="10">
        <v>1</v>
      </c>
      <c r="E167" s="10"/>
      <c r="F167" s="9">
        <v>0</v>
      </c>
      <c r="G167" s="9"/>
      <c r="H167" s="26">
        <f t="shared" si="4"/>
        <v>0</v>
      </c>
      <c r="I167" s="11">
        <f t="shared" si="5"/>
        <v>0</v>
      </c>
    </row>
    <row r="168" spans="1:9" x14ac:dyDescent="0.25">
      <c r="A168" s="132">
        <v>15006123</v>
      </c>
      <c r="B168" s="132" t="s">
        <v>148</v>
      </c>
      <c r="C168" s="132" t="s">
        <v>149</v>
      </c>
      <c r="D168" s="10">
        <v>5</v>
      </c>
      <c r="E168" s="10"/>
      <c r="F168" s="9">
        <v>0</v>
      </c>
      <c r="G168" s="9"/>
      <c r="H168" s="26">
        <f t="shared" si="4"/>
        <v>0</v>
      </c>
      <c r="I168" s="11">
        <f t="shared" si="5"/>
        <v>0</v>
      </c>
    </row>
    <row r="169" spans="1:9" x14ac:dyDescent="0.25">
      <c r="A169" s="132">
        <v>15023753</v>
      </c>
      <c r="B169" s="132" t="s">
        <v>150</v>
      </c>
      <c r="C169" s="132" t="s">
        <v>151</v>
      </c>
      <c r="D169" s="10">
        <v>1</v>
      </c>
      <c r="E169" s="10"/>
      <c r="F169" s="9">
        <v>0</v>
      </c>
      <c r="G169" s="9"/>
      <c r="H169" s="26">
        <f t="shared" si="4"/>
        <v>0</v>
      </c>
      <c r="I169" s="11">
        <f t="shared" si="5"/>
        <v>0</v>
      </c>
    </row>
    <row r="170" spans="1:9" x14ac:dyDescent="0.25">
      <c r="A170" s="132">
        <v>15023761</v>
      </c>
      <c r="B170" s="132" t="s">
        <v>150</v>
      </c>
      <c r="C170" s="132" t="s">
        <v>151</v>
      </c>
      <c r="D170" s="10">
        <v>1</v>
      </c>
      <c r="E170" s="10"/>
      <c r="F170" s="9">
        <v>0</v>
      </c>
      <c r="G170" s="9"/>
      <c r="H170" s="26">
        <f t="shared" si="4"/>
        <v>0</v>
      </c>
      <c r="I170" s="11">
        <f t="shared" si="5"/>
        <v>0</v>
      </c>
    </row>
    <row r="171" spans="1:9" x14ac:dyDescent="0.25">
      <c r="A171" s="132">
        <v>15040453</v>
      </c>
      <c r="B171" s="132" t="s">
        <v>152</v>
      </c>
      <c r="C171" s="132" t="s">
        <v>153</v>
      </c>
      <c r="D171" s="10">
        <v>100</v>
      </c>
      <c r="E171" s="10"/>
      <c r="F171" s="9">
        <v>0</v>
      </c>
      <c r="G171" s="9"/>
      <c r="H171" s="26">
        <f t="shared" si="4"/>
        <v>0</v>
      </c>
      <c r="I171" s="11">
        <f t="shared" si="5"/>
        <v>0</v>
      </c>
    </row>
    <row r="172" spans="1:9" x14ac:dyDescent="0.25">
      <c r="A172" s="132">
        <v>15099865</v>
      </c>
      <c r="B172" s="132" t="s">
        <v>154</v>
      </c>
      <c r="C172" s="132" t="s">
        <v>155</v>
      </c>
      <c r="D172" s="10">
        <v>30</v>
      </c>
      <c r="E172" s="10"/>
      <c r="F172" s="9">
        <v>0</v>
      </c>
      <c r="G172" s="9"/>
      <c r="H172" s="26">
        <f t="shared" si="4"/>
        <v>0</v>
      </c>
      <c r="I172" s="11">
        <f t="shared" si="5"/>
        <v>0</v>
      </c>
    </row>
    <row r="173" spans="1:9" x14ac:dyDescent="0.25">
      <c r="A173" s="132">
        <v>15099873</v>
      </c>
      <c r="B173" s="132" t="s">
        <v>154</v>
      </c>
      <c r="C173" s="132" t="s">
        <v>155</v>
      </c>
      <c r="D173" s="10">
        <v>30</v>
      </c>
      <c r="E173" s="10"/>
      <c r="F173" s="9">
        <v>0</v>
      </c>
      <c r="G173" s="9"/>
      <c r="H173" s="26">
        <f t="shared" si="4"/>
        <v>0</v>
      </c>
      <c r="I173" s="11">
        <f t="shared" si="5"/>
        <v>0</v>
      </c>
    </row>
    <row r="174" spans="1:9" x14ac:dyDescent="0.25">
      <c r="A174" s="132">
        <v>15099881</v>
      </c>
      <c r="B174" s="132" t="s">
        <v>154</v>
      </c>
      <c r="C174" s="132" t="s">
        <v>155</v>
      </c>
      <c r="D174" s="10">
        <v>30</v>
      </c>
      <c r="E174" s="10"/>
      <c r="F174" s="9">
        <v>0</v>
      </c>
      <c r="G174" s="9"/>
      <c r="H174" s="26">
        <f t="shared" si="4"/>
        <v>0</v>
      </c>
      <c r="I174" s="11">
        <f t="shared" si="5"/>
        <v>0</v>
      </c>
    </row>
    <row r="175" spans="1:9" x14ac:dyDescent="0.25">
      <c r="A175" s="132">
        <v>15108430</v>
      </c>
      <c r="B175" s="132" t="s">
        <v>156</v>
      </c>
      <c r="C175" s="132" t="s">
        <v>157</v>
      </c>
      <c r="D175" s="10">
        <v>5</v>
      </c>
      <c r="E175" s="10"/>
      <c r="F175" s="9">
        <v>0</v>
      </c>
      <c r="G175" s="9"/>
      <c r="H175" s="26">
        <f t="shared" si="4"/>
        <v>0</v>
      </c>
      <c r="I175" s="11">
        <f t="shared" si="5"/>
        <v>0</v>
      </c>
    </row>
    <row r="176" spans="1:9" x14ac:dyDescent="0.25">
      <c r="A176" s="132">
        <v>15109216</v>
      </c>
      <c r="B176" s="132" t="s">
        <v>144</v>
      </c>
      <c r="C176" s="132" t="s">
        <v>145</v>
      </c>
      <c r="D176" s="10">
        <v>1</v>
      </c>
      <c r="E176" s="10"/>
      <c r="F176" s="9">
        <v>0</v>
      </c>
      <c r="G176" s="9"/>
      <c r="H176" s="26">
        <f t="shared" si="4"/>
        <v>0</v>
      </c>
      <c r="I176" s="11">
        <f t="shared" si="5"/>
        <v>0</v>
      </c>
    </row>
    <row r="177" spans="1:9" x14ac:dyDescent="0.25">
      <c r="A177" s="132">
        <v>15109224</v>
      </c>
      <c r="B177" s="132" t="s">
        <v>144</v>
      </c>
      <c r="C177" s="132" t="s">
        <v>145</v>
      </c>
      <c r="D177" s="10">
        <v>1</v>
      </c>
      <c r="E177" s="10"/>
      <c r="F177" s="9">
        <v>0</v>
      </c>
      <c r="G177" s="9"/>
      <c r="H177" s="26">
        <f t="shared" si="4"/>
        <v>0</v>
      </c>
      <c r="I177" s="11">
        <f t="shared" si="5"/>
        <v>0</v>
      </c>
    </row>
    <row r="178" spans="1:9" x14ac:dyDescent="0.25">
      <c r="A178" s="132">
        <v>15109232</v>
      </c>
      <c r="B178" s="132" t="s">
        <v>144</v>
      </c>
      <c r="C178" s="132" t="s">
        <v>145</v>
      </c>
      <c r="D178" s="10">
        <v>1</v>
      </c>
      <c r="E178" s="10"/>
      <c r="F178" s="9">
        <v>0</v>
      </c>
      <c r="G178" s="9"/>
      <c r="H178" s="26">
        <f t="shared" si="4"/>
        <v>0</v>
      </c>
      <c r="I178" s="11">
        <f t="shared" si="5"/>
        <v>0</v>
      </c>
    </row>
    <row r="179" spans="1:9" x14ac:dyDescent="0.25">
      <c r="A179" s="132">
        <v>15109240</v>
      </c>
      <c r="B179" s="132" t="s">
        <v>144</v>
      </c>
      <c r="C179" s="132" t="s">
        <v>145</v>
      </c>
      <c r="D179" s="10">
        <v>1</v>
      </c>
      <c r="E179" s="10"/>
      <c r="F179" s="9">
        <v>0</v>
      </c>
      <c r="G179" s="9"/>
      <c r="H179" s="26">
        <f t="shared" si="4"/>
        <v>0</v>
      </c>
      <c r="I179" s="11">
        <f t="shared" si="5"/>
        <v>0</v>
      </c>
    </row>
    <row r="180" spans="1:9" x14ac:dyDescent="0.25">
      <c r="A180" s="132">
        <v>15134482</v>
      </c>
      <c r="B180" s="132" t="s">
        <v>148</v>
      </c>
      <c r="C180" s="132" t="s">
        <v>149</v>
      </c>
      <c r="D180" s="10">
        <v>5</v>
      </c>
      <c r="E180" s="10"/>
      <c r="F180" s="9">
        <v>0</v>
      </c>
      <c r="G180" s="9"/>
      <c r="H180" s="26">
        <f t="shared" si="4"/>
        <v>0</v>
      </c>
      <c r="I180" s="11">
        <f t="shared" si="5"/>
        <v>0</v>
      </c>
    </row>
    <row r="181" spans="1:9" x14ac:dyDescent="0.25">
      <c r="A181" s="132">
        <v>15134504</v>
      </c>
      <c r="B181" s="132" t="s">
        <v>148</v>
      </c>
      <c r="C181" s="132" t="s">
        <v>149</v>
      </c>
      <c r="D181" s="10">
        <v>5</v>
      </c>
      <c r="E181" s="10"/>
      <c r="F181" s="9">
        <v>0</v>
      </c>
      <c r="G181" s="9"/>
      <c r="H181" s="26">
        <f t="shared" si="4"/>
        <v>0</v>
      </c>
      <c r="I181" s="11">
        <f t="shared" si="5"/>
        <v>0</v>
      </c>
    </row>
    <row r="182" spans="1:9" x14ac:dyDescent="0.25">
      <c r="A182" s="132">
        <v>15195252</v>
      </c>
      <c r="B182" s="132" t="s">
        <v>158</v>
      </c>
      <c r="C182" s="132" t="s">
        <v>159</v>
      </c>
      <c r="D182" s="10">
        <v>112</v>
      </c>
      <c r="E182" s="10"/>
      <c r="F182" s="9">
        <v>0</v>
      </c>
      <c r="G182" s="9"/>
      <c r="H182" s="26">
        <f t="shared" si="4"/>
        <v>0</v>
      </c>
      <c r="I182" s="11">
        <f t="shared" si="5"/>
        <v>0</v>
      </c>
    </row>
    <row r="183" spans="1:9" x14ac:dyDescent="0.25">
      <c r="A183" s="132">
        <v>15219593</v>
      </c>
      <c r="B183" s="132" t="s">
        <v>160</v>
      </c>
      <c r="C183" s="132" t="s">
        <v>161</v>
      </c>
      <c r="D183" s="10">
        <v>100</v>
      </c>
      <c r="E183" s="10"/>
      <c r="F183" s="9">
        <v>0</v>
      </c>
      <c r="G183" s="9"/>
      <c r="H183" s="26">
        <f t="shared" si="4"/>
        <v>0</v>
      </c>
      <c r="I183" s="11">
        <f t="shared" si="5"/>
        <v>0</v>
      </c>
    </row>
    <row r="184" spans="1:9" x14ac:dyDescent="0.25">
      <c r="A184" s="132">
        <v>15219682</v>
      </c>
      <c r="B184" s="132" t="s">
        <v>148</v>
      </c>
      <c r="C184" s="132" t="s">
        <v>149</v>
      </c>
      <c r="D184" s="10">
        <v>5</v>
      </c>
      <c r="E184" s="10"/>
      <c r="F184" s="9">
        <v>0</v>
      </c>
      <c r="G184" s="9"/>
      <c r="H184" s="26">
        <f t="shared" si="4"/>
        <v>0</v>
      </c>
      <c r="I184" s="11">
        <f t="shared" si="5"/>
        <v>0</v>
      </c>
    </row>
    <row r="185" spans="1:9" x14ac:dyDescent="0.25">
      <c r="A185" s="132">
        <v>15224120</v>
      </c>
      <c r="B185" s="132" t="s">
        <v>162</v>
      </c>
      <c r="C185" s="132" t="s">
        <v>163</v>
      </c>
      <c r="D185" s="10">
        <v>40</v>
      </c>
      <c r="E185" s="10"/>
      <c r="F185" s="9">
        <v>0</v>
      </c>
      <c r="G185" s="9"/>
      <c r="H185" s="26">
        <f t="shared" si="4"/>
        <v>0</v>
      </c>
      <c r="I185" s="11">
        <f t="shared" si="5"/>
        <v>0</v>
      </c>
    </row>
    <row r="186" spans="1:9" x14ac:dyDescent="0.25">
      <c r="A186" s="132">
        <v>15248003</v>
      </c>
      <c r="B186" s="132" t="s">
        <v>164</v>
      </c>
      <c r="C186" s="132" t="s">
        <v>165</v>
      </c>
      <c r="D186" s="10">
        <v>1</v>
      </c>
      <c r="E186" s="10"/>
      <c r="F186" s="9">
        <v>0</v>
      </c>
      <c r="G186" s="9"/>
      <c r="H186" s="26">
        <f t="shared" si="4"/>
        <v>0</v>
      </c>
      <c r="I186" s="11">
        <f t="shared" si="5"/>
        <v>0</v>
      </c>
    </row>
    <row r="187" spans="1:9" x14ac:dyDescent="0.25">
      <c r="A187" s="132">
        <v>15248011</v>
      </c>
      <c r="B187" s="132" t="s">
        <v>164</v>
      </c>
      <c r="C187" s="132" t="s">
        <v>165</v>
      </c>
      <c r="D187" s="10">
        <v>1</v>
      </c>
      <c r="E187" s="10"/>
      <c r="F187" s="9">
        <v>0</v>
      </c>
      <c r="G187" s="9"/>
      <c r="H187" s="26">
        <f t="shared" si="4"/>
        <v>0</v>
      </c>
      <c r="I187" s="11">
        <f t="shared" si="5"/>
        <v>0</v>
      </c>
    </row>
    <row r="188" spans="1:9" x14ac:dyDescent="0.25">
      <c r="A188" s="132">
        <v>15265110</v>
      </c>
      <c r="B188" s="132" t="s">
        <v>166</v>
      </c>
      <c r="C188" s="132" t="s">
        <v>167</v>
      </c>
      <c r="D188" s="10">
        <v>1</v>
      </c>
      <c r="E188" s="10"/>
      <c r="F188" s="9">
        <v>0</v>
      </c>
      <c r="G188" s="9"/>
      <c r="H188" s="26">
        <f t="shared" si="4"/>
        <v>0</v>
      </c>
      <c r="I188" s="11">
        <f t="shared" si="5"/>
        <v>0</v>
      </c>
    </row>
    <row r="189" spans="1:9" x14ac:dyDescent="0.25">
      <c r="A189" s="132">
        <v>15265129</v>
      </c>
      <c r="B189" s="132" t="s">
        <v>166</v>
      </c>
      <c r="C189" s="132" t="s">
        <v>167</v>
      </c>
      <c r="D189" s="10">
        <v>1</v>
      </c>
      <c r="E189" s="10"/>
      <c r="F189" s="9">
        <v>0</v>
      </c>
      <c r="G189" s="9"/>
      <c r="H189" s="26">
        <f t="shared" si="4"/>
        <v>0</v>
      </c>
      <c r="I189" s="11">
        <f t="shared" si="5"/>
        <v>0</v>
      </c>
    </row>
    <row r="190" spans="1:9" x14ac:dyDescent="0.25">
      <c r="A190" s="132">
        <v>15265137</v>
      </c>
      <c r="B190" s="132" t="s">
        <v>166</v>
      </c>
      <c r="C190" s="132" t="s">
        <v>167</v>
      </c>
      <c r="D190" s="10">
        <v>1</v>
      </c>
      <c r="E190" s="10"/>
      <c r="F190" s="9">
        <v>0</v>
      </c>
      <c r="G190" s="9"/>
      <c r="H190" s="26">
        <f t="shared" si="4"/>
        <v>0</v>
      </c>
      <c r="I190" s="11">
        <f t="shared" si="5"/>
        <v>0</v>
      </c>
    </row>
    <row r="191" spans="1:9" x14ac:dyDescent="0.25">
      <c r="A191" s="132">
        <v>15266524</v>
      </c>
      <c r="B191" s="132" t="s">
        <v>148</v>
      </c>
      <c r="C191" s="132" t="s">
        <v>149</v>
      </c>
      <c r="D191" s="10">
        <v>5</v>
      </c>
      <c r="E191" s="10"/>
      <c r="F191" s="9">
        <v>0</v>
      </c>
      <c r="G191" s="9"/>
      <c r="H191" s="26">
        <f t="shared" si="4"/>
        <v>0</v>
      </c>
      <c r="I191" s="11">
        <f t="shared" si="5"/>
        <v>0</v>
      </c>
    </row>
    <row r="192" spans="1:9" x14ac:dyDescent="0.25">
      <c r="A192" s="132">
        <v>15268462</v>
      </c>
      <c r="B192" s="132" t="s">
        <v>148</v>
      </c>
      <c r="C192" s="132" t="s">
        <v>149</v>
      </c>
      <c r="D192" s="10">
        <v>5</v>
      </c>
      <c r="E192" s="10"/>
      <c r="F192" s="9">
        <v>0</v>
      </c>
      <c r="G192" s="9"/>
      <c r="H192" s="26">
        <f t="shared" si="4"/>
        <v>0</v>
      </c>
      <c r="I192" s="11">
        <f t="shared" si="5"/>
        <v>0</v>
      </c>
    </row>
    <row r="193" spans="1:9" x14ac:dyDescent="0.25">
      <c r="A193" s="132">
        <v>15292290</v>
      </c>
      <c r="B193" s="132" t="s">
        <v>168</v>
      </c>
      <c r="C193" s="132" t="s">
        <v>169</v>
      </c>
      <c r="D193" s="10">
        <v>6</v>
      </c>
      <c r="E193" s="10"/>
      <c r="F193" s="9">
        <v>0</v>
      </c>
      <c r="G193" s="9"/>
      <c r="H193" s="26">
        <f t="shared" si="4"/>
        <v>0</v>
      </c>
      <c r="I193" s="11">
        <f t="shared" si="5"/>
        <v>0</v>
      </c>
    </row>
    <row r="194" spans="1:9" x14ac:dyDescent="0.25">
      <c r="A194" s="132">
        <v>15293939</v>
      </c>
      <c r="B194" s="132" t="s">
        <v>170</v>
      </c>
      <c r="C194" s="132" t="s">
        <v>171</v>
      </c>
      <c r="D194" s="10">
        <v>21</v>
      </c>
      <c r="E194" s="10"/>
      <c r="F194" s="9">
        <v>0</v>
      </c>
      <c r="G194" s="9"/>
      <c r="H194" s="26">
        <f t="shared" si="4"/>
        <v>0</v>
      </c>
      <c r="I194" s="11">
        <f t="shared" si="5"/>
        <v>0</v>
      </c>
    </row>
    <row r="195" spans="1:9" x14ac:dyDescent="0.25">
      <c r="A195" s="132">
        <v>15293947</v>
      </c>
      <c r="B195" s="132" t="s">
        <v>170</v>
      </c>
      <c r="C195" s="132" t="s">
        <v>171</v>
      </c>
      <c r="D195" s="10">
        <v>21</v>
      </c>
      <c r="E195" s="10"/>
      <c r="F195" s="9">
        <v>0</v>
      </c>
      <c r="G195" s="9"/>
      <c r="H195" s="26">
        <f t="shared" si="4"/>
        <v>0</v>
      </c>
      <c r="I195" s="11">
        <f t="shared" si="5"/>
        <v>0</v>
      </c>
    </row>
    <row r="196" spans="1:9" x14ac:dyDescent="0.25">
      <c r="A196" s="132">
        <v>15293955</v>
      </c>
      <c r="B196" s="132" t="s">
        <v>170</v>
      </c>
      <c r="C196" s="132" t="s">
        <v>171</v>
      </c>
      <c r="D196" s="10">
        <v>21</v>
      </c>
      <c r="E196" s="10"/>
      <c r="F196" s="9">
        <v>0</v>
      </c>
      <c r="G196" s="9"/>
      <c r="H196" s="26">
        <f t="shared" si="4"/>
        <v>0</v>
      </c>
      <c r="I196" s="11">
        <f t="shared" si="5"/>
        <v>0</v>
      </c>
    </row>
    <row r="197" spans="1:9" x14ac:dyDescent="0.25">
      <c r="A197" s="132">
        <v>15293963</v>
      </c>
      <c r="B197" s="132" t="s">
        <v>170</v>
      </c>
      <c r="C197" s="132" t="s">
        <v>171</v>
      </c>
      <c r="D197" s="10">
        <v>21</v>
      </c>
      <c r="E197" s="10"/>
      <c r="F197" s="9">
        <v>0</v>
      </c>
      <c r="G197" s="9"/>
      <c r="H197" s="26">
        <f t="shared" ref="H197:H260" si="6">E197/D197</f>
        <v>0</v>
      </c>
      <c r="I197" s="11">
        <f t="shared" ref="I197:I260" si="7">IFERROR(G197/H197,0)</f>
        <v>0</v>
      </c>
    </row>
    <row r="198" spans="1:9" x14ac:dyDescent="0.25">
      <c r="A198" s="132">
        <v>15299309</v>
      </c>
      <c r="B198" s="132" t="s">
        <v>172</v>
      </c>
      <c r="C198" s="132" t="s">
        <v>173</v>
      </c>
      <c r="D198" s="10">
        <v>1</v>
      </c>
      <c r="E198" s="10"/>
      <c r="F198" s="9">
        <v>0</v>
      </c>
      <c r="G198" s="9"/>
      <c r="H198" s="26">
        <f t="shared" si="6"/>
        <v>0</v>
      </c>
      <c r="I198" s="11">
        <f t="shared" si="7"/>
        <v>0</v>
      </c>
    </row>
    <row r="199" spans="1:9" x14ac:dyDescent="0.25">
      <c r="A199" s="132">
        <v>15324567</v>
      </c>
      <c r="B199" s="132" t="s">
        <v>174</v>
      </c>
      <c r="C199" s="132" t="s">
        <v>175</v>
      </c>
      <c r="D199" s="10">
        <v>120</v>
      </c>
      <c r="E199" s="10"/>
      <c r="F199" s="9">
        <v>0</v>
      </c>
      <c r="G199" s="9"/>
      <c r="H199" s="26">
        <f t="shared" si="6"/>
        <v>0</v>
      </c>
      <c r="I199" s="11">
        <f t="shared" si="7"/>
        <v>0</v>
      </c>
    </row>
    <row r="200" spans="1:9" x14ac:dyDescent="0.25">
      <c r="A200" s="132">
        <v>15324575</v>
      </c>
      <c r="B200" s="132" t="s">
        <v>176</v>
      </c>
      <c r="C200" s="132" t="s">
        <v>177</v>
      </c>
      <c r="D200" s="10">
        <v>28</v>
      </c>
      <c r="E200" s="10"/>
      <c r="F200" s="9">
        <v>0</v>
      </c>
      <c r="G200" s="9"/>
      <c r="H200" s="26">
        <f t="shared" si="6"/>
        <v>0</v>
      </c>
      <c r="I200" s="11">
        <f t="shared" si="7"/>
        <v>0</v>
      </c>
    </row>
    <row r="201" spans="1:9" x14ac:dyDescent="0.25">
      <c r="A201" s="132">
        <v>15324583</v>
      </c>
      <c r="B201" s="132" t="s">
        <v>176</v>
      </c>
      <c r="C201" s="132" t="s">
        <v>177</v>
      </c>
      <c r="D201" s="10">
        <v>28</v>
      </c>
      <c r="E201" s="10"/>
      <c r="F201" s="9">
        <v>0</v>
      </c>
      <c r="G201" s="9"/>
      <c r="H201" s="26">
        <f t="shared" si="6"/>
        <v>0</v>
      </c>
      <c r="I201" s="11">
        <f t="shared" si="7"/>
        <v>0</v>
      </c>
    </row>
    <row r="202" spans="1:9" x14ac:dyDescent="0.25">
      <c r="A202" s="132">
        <v>15324591</v>
      </c>
      <c r="B202" s="132" t="s">
        <v>176</v>
      </c>
      <c r="C202" s="132" t="s">
        <v>177</v>
      </c>
      <c r="D202" s="10">
        <v>28</v>
      </c>
      <c r="E202" s="10"/>
      <c r="F202" s="9">
        <v>0</v>
      </c>
      <c r="G202" s="9"/>
      <c r="H202" s="26">
        <f t="shared" si="6"/>
        <v>0</v>
      </c>
      <c r="I202" s="11">
        <f t="shared" si="7"/>
        <v>0</v>
      </c>
    </row>
    <row r="203" spans="1:9" x14ac:dyDescent="0.25">
      <c r="A203" s="132">
        <v>15327914</v>
      </c>
      <c r="B203" s="132" t="s">
        <v>178</v>
      </c>
      <c r="C203" s="132" t="s">
        <v>179</v>
      </c>
      <c r="D203" s="10">
        <v>1</v>
      </c>
      <c r="E203" s="10"/>
      <c r="F203" s="9">
        <v>0</v>
      </c>
      <c r="G203" s="9"/>
      <c r="H203" s="26">
        <f t="shared" si="6"/>
        <v>0</v>
      </c>
      <c r="I203" s="11">
        <f t="shared" si="7"/>
        <v>0</v>
      </c>
    </row>
    <row r="204" spans="1:9" x14ac:dyDescent="0.25">
      <c r="A204" s="132">
        <v>15334724</v>
      </c>
      <c r="B204" s="132" t="s">
        <v>146</v>
      </c>
      <c r="C204" s="132" t="s">
        <v>147</v>
      </c>
      <c r="D204" s="10">
        <v>1</v>
      </c>
      <c r="E204" s="10"/>
      <c r="F204" s="9">
        <v>0</v>
      </c>
      <c r="G204" s="9"/>
      <c r="H204" s="26">
        <f t="shared" si="6"/>
        <v>0</v>
      </c>
      <c r="I204" s="11">
        <f t="shared" si="7"/>
        <v>0</v>
      </c>
    </row>
    <row r="205" spans="1:9" x14ac:dyDescent="0.25">
      <c r="A205" s="132">
        <v>15335429</v>
      </c>
      <c r="B205" s="132" t="s">
        <v>148</v>
      </c>
      <c r="C205" s="132" t="s">
        <v>149</v>
      </c>
      <c r="D205" s="10">
        <v>5</v>
      </c>
      <c r="E205" s="10"/>
      <c r="F205" s="9">
        <v>0</v>
      </c>
      <c r="G205" s="9"/>
      <c r="H205" s="26">
        <f t="shared" si="6"/>
        <v>0</v>
      </c>
      <c r="I205" s="11">
        <f t="shared" si="7"/>
        <v>0</v>
      </c>
    </row>
    <row r="206" spans="1:9" x14ac:dyDescent="0.25">
      <c r="A206" s="132">
        <v>15336271</v>
      </c>
      <c r="B206" s="132" t="s">
        <v>174</v>
      </c>
      <c r="C206" s="132" t="s">
        <v>175</v>
      </c>
      <c r="D206" s="10">
        <v>120</v>
      </c>
      <c r="E206" s="10"/>
      <c r="F206" s="9">
        <v>0</v>
      </c>
      <c r="G206" s="9"/>
      <c r="H206" s="26">
        <f t="shared" si="6"/>
        <v>0</v>
      </c>
      <c r="I206" s="11">
        <f t="shared" si="7"/>
        <v>0</v>
      </c>
    </row>
    <row r="207" spans="1:9" x14ac:dyDescent="0.25">
      <c r="A207" s="132">
        <v>15342778</v>
      </c>
      <c r="B207" s="132" t="s">
        <v>142</v>
      </c>
      <c r="C207" s="132" t="s">
        <v>143</v>
      </c>
      <c r="D207" s="10">
        <v>1</v>
      </c>
      <c r="E207" s="10"/>
      <c r="F207" s="9">
        <v>0</v>
      </c>
      <c r="G207" s="9"/>
      <c r="H207" s="26">
        <f t="shared" si="6"/>
        <v>0</v>
      </c>
      <c r="I207" s="11">
        <f t="shared" si="7"/>
        <v>0</v>
      </c>
    </row>
    <row r="208" spans="1:9" x14ac:dyDescent="0.25">
      <c r="A208" s="132">
        <v>15343561</v>
      </c>
      <c r="B208" s="132" t="s">
        <v>180</v>
      </c>
      <c r="C208" s="132" t="s">
        <v>181</v>
      </c>
      <c r="D208" s="10">
        <v>1</v>
      </c>
      <c r="E208" s="10"/>
      <c r="F208" s="9">
        <v>0</v>
      </c>
      <c r="G208" s="9"/>
      <c r="H208" s="26">
        <f t="shared" si="6"/>
        <v>0</v>
      </c>
      <c r="I208" s="11">
        <f t="shared" si="7"/>
        <v>0</v>
      </c>
    </row>
    <row r="209" spans="1:9" x14ac:dyDescent="0.25">
      <c r="A209" s="132">
        <v>15344150</v>
      </c>
      <c r="B209" s="132" t="s">
        <v>174</v>
      </c>
      <c r="C209" s="132" t="s">
        <v>175</v>
      </c>
      <c r="D209" s="10">
        <v>120</v>
      </c>
      <c r="E209" s="10"/>
      <c r="F209" s="9">
        <v>0</v>
      </c>
      <c r="G209" s="9"/>
      <c r="H209" s="26">
        <f t="shared" si="6"/>
        <v>0</v>
      </c>
      <c r="I209" s="11">
        <f t="shared" si="7"/>
        <v>0</v>
      </c>
    </row>
    <row r="210" spans="1:9" x14ac:dyDescent="0.25">
      <c r="A210" s="132">
        <v>15353435</v>
      </c>
      <c r="B210" s="132" t="s">
        <v>122</v>
      </c>
      <c r="C210" s="132" t="s">
        <v>123</v>
      </c>
      <c r="D210" s="10">
        <v>10</v>
      </c>
      <c r="E210" s="10"/>
      <c r="F210" s="9">
        <v>0</v>
      </c>
      <c r="G210" s="9"/>
      <c r="H210" s="26">
        <f t="shared" si="6"/>
        <v>0</v>
      </c>
      <c r="I210" s="11">
        <f t="shared" si="7"/>
        <v>0</v>
      </c>
    </row>
    <row r="211" spans="1:9" x14ac:dyDescent="0.25">
      <c r="A211" s="132">
        <v>15353443</v>
      </c>
      <c r="B211" s="132" t="s">
        <v>122</v>
      </c>
      <c r="C211" s="132" t="s">
        <v>123</v>
      </c>
      <c r="D211" s="10">
        <v>10</v>
      </c>
      <c r="E211" s="10"/>
      <c r="F211" s="9">
        <v>0</v>
      </c>
      <c r="G211" s="9"/>
      <c r="H211" s="26">
        <f t="shared" si="6"/>
        <v>0</v>
      </c>
      <c r="I211" s="11">
        <f t="shared" si="7"/>
        <v>0</v>
      </c>
    </row>
    <row r="212" spans="1:9" x14ac:dyDescent="0.25">
      <c r="A212" s="132">
        <v>15379043</v>
      </c>
      <c r="B212" s="132" t="s">
        <v>146</v>
      </c>
      <c r="C212" s="132" t="s">
        <v>147</v>
      </c>
      <c r="D212" s="10">
        <v>1</v>
      </c>
      <c r="E212" s="10"/>
      <c r="F212" s="9">
        <v>0</v>
      </c>
      <c r="G212" s="9"/>
      <c r="H212" s="26">
        <f t="shared" si="6"/>
        <v>0</v>
      </c>
      <c r="I212" s="11">
        <f t="shared" si="7"/>
        <v>0</v>
      </c>
    </row>
    <row r="213" spans="1:9" x14ac:dyDescent="0.25">
      <c r="A213" s="132">
        <v>15380157</v>
      </c>
      <c r="B213" s="132" t="s">
        <v>144</v>
      </c>
      <c r="C213" s="132" t="s">
        <v>145</v>
      </c>
      <c r="D213" s="10">
        <v>1</v>
      </c>
      <c r="E213" s="10"/>
      <c r="F213" s="9">
        <v>0</v>
      </c>
      <c r="G213" s="9"/>
      <c r="H213" s="26">
        <f t="shared" si="6"/>
        <v>0</v>
      </c>
      <c r="I213" s="11">
        <f t="shared" si="7"/>
        <v>0</v>
      </c>
    </row>
    <row r="214" spans="1:9" x14ac:dyDescent="0.25">
      <c r="A214" s="132">
        <v>15380165</v>
      </c>
      <c r="B214" s="132" t="s">
        <v>144</v>
      </c>
      <c r="C214" s="132" t="s">
        <v>145</v>
      </c>
      <c r="D214" s="10">
        <v>1</v>
      </c>
      <c r="E214" s="10"/>
      <c r="F214" s="9">
        <v>0</v>
      </c>
      <c r="G214" s="9"/>
      <c r="H214" s="26">
        <f t="shared" si="6"/>
        <v>0</v>
      </c>
      <c r="I214" s="11">
        <f t="shared" si="7"/>
        <v>0</v>
      </c>
    </row>
    <row r="215" spans="1:9" x14ac:dyDescent="0.25">
      <c r="A215" s="132">
        <v>15380173</v>
      </c>
      <c r="B215" s="132" t="s">
        <v>144</v>
      </c>
      <c r="C215" s="132" t="s">
        <v>145</v>
      </c>
      <c r="D215" s="10">
        <v>1</v>
      </c>
      <c r="E215" s="10"/>
      <c r="F215" s="9">
        <v>0</v>
      </c>
      <c r="G215" s="9"/>
      <c r="H215" s="26">
        <f t="shared" si="6"/>
        <v>0</v>
      </c>
      <c r="I215" s="11">
        <f t="shared" si="7"/>
        <v>0</v>
      </c>
    </row>
    <row r="216" spans="1:9" x14ac:dyDescent="0.25">
      <c r="A216" s="132">
        <v>15380181</v>
      </c>
      <c r="B216" s="132" t="s">
        <v>144</v>
      </c>
      <c r="C216" s="132" t="s">
        <v>145</v>
      </c>
      <c r="D216" s="10">
        <v>1</v>
      </c>
      <c r="E216" s="10"/>
      <c r="F216" s="9">
        <v>0</v>
      </c>
      <c r="G216" s="9"/>
      <c r="H216" s="26">
        <f t="shared" si="6"/>
        <v>0</v>
      </c>
      <c r="I216" s="11">
        <f t="shared" si="7"/>
        <v>0</v>
      </c>
    </row>
    <row r="217" spans="1:9" x14ac:dyDescent="0.25">
      <c r="A217" s="132">
        <v>15401375</v>
      </c>
      <c r="B217" s="132" t="s">
        <v>184</v>
      </c>
      <c r="C217" s="132" t="s">
        <v>185</v>
      </c>
      <c r="D217" s="10">
        <v>1</v>
      </c>
      <c r="E217" s="10"/>
      <c r="F217" s="9">
        <v>0</v>
      </c>
      <c r="G217" s="9"/>
      <c r="H217" s="26">
        <f t="shared" si="6"/>
        <v>0</v>
      </c>
      <c r="I217" s="11">
        <f t="shared" si="7"/>
        <v>0</v>
      </c>
    </row>
    <row r="218" spans="1:9" x14ac:dyDescent="0.25">
      <c r="A218" s="132">
        <v>15401383</v>
      </c>
      <c r="B218" s="132" t="s">
        <v>184</v>
      </c>
      <c r="C218" s="132" t="s">
        <v>185</v>
      </c>
      <c r="D218" s="10">
        <v>1</v>
      </c>
      <c r="E218" s="10"/>
      <c r="F218" s="9">
        <v>0</v>
      </c>
      <c r="G218" s="9"/>
      <c r="H218" s="26">
        <f t="shared" si="6"/>
        <v>0</v>
      </c>
      <c r="I218" s="11">
        <f t="shared" si="7"/>
        <v>0</v>
      </c>
    </row>
    <row r="219" spans="1:9" x14ac:dyDescent="0.25">
      <c r="A219" s="132">
        <v>15407322</v>
      </c>
      <c r="B219" s="132" t="s">
        <v>180</v>
      </c>
      <c r="C219" s="132" t="s">
        <v>181</v>
      </c>
      <c r="D219" s="10">
        <v>1</v>
      </c>
      <c r="E219" s="10"/>
      <c r="F219" s="9">
        <v>0</v>
      </c>
      <c r="G219" s="9"/>
      <c r="H219" s="26">
        <f t="shared" si="6"/>
        <v>0</v>
      </c>
      <c r="I219" s="11">
        <f t="shared" si="7"/>
        <v>0</v>
      </c>
    </row>
    <row r="220" spans="1:9" x14ac:dyDescent="0.25">
      <c r="A220" s="132">
        <v>15412148</v>
      </c>
      <c r="B220" s="132" t="s">
        <v>116</v>
      </c>
      <c r="C220" s="132" t="s">
        <v>117</v>
      </c>
      <c r="D220" s="10">
        <v>1</v>
      </c>
      <c r="E220" s="10"/>
      <c r="F220" s="9">
        <v>0</v>
      </c>
      <c r="G220" s="9"/>
      <c r="H220" s="26">
        <f t="shared" si="6"/>
        <v>0</v>
      </c>
      <c r="I220" s="11">
        <f t="shared" si="7"/>
        <v>0</v>
      </c>
    </row>
    <row r="221" spans="1:9" x14ac:dyDescent="0.25">
      <c r="A221" s="132">
        <v>15412156</v>
      </c>
      <c r="B221" s="132" t="s">
        <v>116</v>
      </c>
      <c r="C221" s="132" t="s">
        <v>117</v>
      </c>
      <c r="D221" s="10">
        <v>1</v>
      </c>
      <c r="E221" s="10"/>
      <c r="F221" s="9">
        <v>0</v>
      </c>
      <c r="G221" s="9"/>
      <c r="H221" s="26">
        <f t="shared" si="6"/>
        <v>0</v>
      </c>
      <c r="I221" s="11">
        <f t="shared" si="7"/>
        <v>0</v>
      </c>
    </row>
    <row r="222" spans="1:9" x14ac:dyDescent="0.25">
      <c r="A222" s="132">
        <v>15412164</v>
      </c>
      <c r="B222" s="132" t="s">
        <v>116</v>
      </c>
      <c r="C222" s="132" t="s">
        <v>117</v>
      </c>
      <c r="D222" s="10">
        <v>1</v>
      </c>
      <c r="E222" s="10"/>
      <c r="F222" s="9">
        <v>0</v>
      </c>
      <c r="G222" s="9"/>
      <c r="H222" s="26">
        <f t="shared" si="6"/>
        <v>0</v>
      </c>
      <c r="I222" s="11">
        <f t="shared" si="7"/>
        <v>0</v>
      </c>
    </row>
    <row r="223" spans="1:9" x14ac:dyDescent="0.25">
      <c r="A223" s="132">
        <v>15412326</v>
      </c>
      <c r="B223" s="132" t="s">
        <v>144</v>
      </c>
      <c r="C223" s="132" t="s">
        <v>145</v>
      </c>
      <c r="D223" s="10">
        <v>1</v>
      </c>
      <c r="E223" s="10"/>
      <c r="F223" s="9">
        <v>0</v>
      </c>
      <c r="G223" s="9"/>
      <c r="H223" s="26">
        <f t="shared" si="6"/>
        <v>0</v>
      </c>
      <c r="I223" s="11">
        <f t="shared" si="7"/>
        <v>0</v>
      </c>
    </row>
    <row r="224" spans="1:9" x14ac:dyDescent="0.25">
      <c r="A224" s="132">
        <v>15412334</v>
      </c>
      <c r="B224" s="132" t="s">
        <v>144</v>
      </c>
      <c r="C224" s="132" t="s">
        <v>145</v>
      </c>
      <c r="D224" s="10">
        <v>1</v>
      </c>
      <c r="E224" s="10"/>
      <c r="F224" s="9">
        <v>0</v>
      </c>
      <c r="G224" s="9"/>
      <c r="H224" s="26">
        <f t="shared" si="6"/>
        <v>0</v>
      </c>
      <c r="I224" s="11">
        <f t="shared" si="7"/>
        <v>0</v>
      </c>
    </row>
    <row r="225" spans="1:9" x14ac:dyDescent="0.25">
      <c r="A225" s="132">
        <v>15412342</v>
      </c>
      <c r="B225" s="132" t="s">
        <v>144</v>
      </c>
      <c r="C225" s="132" t="s">
        <v>145</v>
      </c>
      <c r="D225" s="10">
        <v>1</v>
      </c>
      <c r="E225" s="10"/>
      <c r="F225" s="9">
        <v>0</v>
      </c>
      <c r="G225" s="9"/>
      <c r="H225" s="26">
        <f t="shared" si="6"/>
        <v>0</v>
      </c>
      <c r="I225" s="11">
        <f t="shared" si="7"/>
        <v>0</v>
      </c>
    </row>
    <row r="226" spans="1:9" x14ac:dyDescent="0.25">
      <c r="A226" s="132">
        <v>15412350</v>
      </c>
      <c r="B226" s="132" t="s">
        <v>144</v>
      </c>
      <c r="C226" s="132" t="s">
        <v>145</v>
      </c>
      <c r="D226" s="10">
        <v>1</v>
      </c>
      <c r="E226" s="10"/>
      <c r="F226" s="9">
        <v>0</v>
      </c>
      <c r="G226" s="9"/>
      <c r="H226" s="26">
        <f t="shared" si="6"/>
        <v>0</v>
      </c>
      <c r="I226" s="11">
        <f t="shared" si="7"/>
        <v>0</v>
      </c>
    </row>
    <row r="227" spans="1:9" x14ac:dyDescent="0.25">
      <c r="A227" s="132">
        <v>15412369</v>
      </c>
      <c r="B227" s="132" t="s">
        <v>130</v>
      </c>
      <c r="C227" s="132" t="s">
        <v>131</v>
      </c>
      <c r="D227" s="10">
        <v>1</v>
      </c>
      <c r="E227" s="10"/>
      <c r="F227" s="9">
        <v>0</v>
      </c>
      <c r="G227" s="9"/>
      <c r="H227" s="26">
        <f t="shared" si="6"/>
        <v>0</v>
      </c>
      <c r="I227" s="11">
        <f t="shared" si="7"/>
        <v>0</v>
      </c>
    </row>
    <row r="228" spans="1:9" x14ac:dyDescent="0.25">
      <c r="A228" s="132">
        <v>15412377</v>
      </c>
      <c r="B228" s="132" t="s">
        <v>130</v>
      </c>
      <c r="C228" s="132" t="s">
        <v>131</v>
      </c>
      <c r="D228" s="10">
        <v>1</v>
      </c>
      <c r="E228" s="10"/>
      <c r="F228" s="9">
        <v>0</v>
      </c>
      <c r="G228" s="9"/>
      <c r="H228" s="26">
        <f t="shared" si="6"/>
        <v>0</v>
      </c>
      <c r="I228" s="11">
        <f t="shared" si="7"/>
        <v>0</v>
      </c>
    </row>
    <row r="229" spans="1:9" x14ac:dyDescent="0.25">
      <c r="A229" s="132">
        <v>15412458</v>
      </c>
      <c r="B229" s="132" t="s">
        <v>186</v>
      </c>
      <c r="C229" s="132" t="s">
        <v>187</v>
      </c>
      <c r="D229" s="10">
        <v>1</v>
      </c>
      <c r="E229" s="10"/>
      <c r="F229" s="9">
        <v>0</v>
      </c>
      <c r="G229" s="9"/>
      <c r="H229" s="26">
        <f t="shared" si="6"/>
        <v>0</v>
      </c>
      <c r="I229" s="11">
        <f t="shared" si="7"/>
        <v>0</v>
      </c>
    </row>
    <row r="230" spans="1:9" x14ac:dyDescent="0.25">
      <c r="A230" s="132">
        <v>15412466</v>
      </c>
      <c r="B230" s="132" t="s">
        <v>186</v>
      </c>
      <c r="C230" s="132" t="s">
        <v>187</v>
      </c>
      <c r="D230" s="10">
        <v>1</v>
      </c>
      <c r="E230" s="10"/>
      <c r="F230" s="9">
        <v>0</v>
      </c>
      <c r="G230" s="9"/>
      <c r="H230" s="26">
        <f t="shared" si="6"/>
        <v>0</v>
      </c>
      <c r="I230" s="11">
        <f t="shared" si="7"/>
        <v>0</v>
      </c>
    </row>
    <row r="231" spans="1:9" x14ac:dyDescent="0.25">
      <c r="A231" s="132">
        <v>15413535</v>
      </c>
      <c r="B231" s="132" t="s">
        <v>184</v>
      </c>
      <c r="C231" s="132" t="s">
        <v>185</v>
      </c>
      <c r="D231" s="10">
        <v>1</v>
      </c>
      <c r="E231" s="10"/>
      <c r="F231" s="9">
        <v>0</v>
      </c>
      <c r="G231" s="9"/>
      <c r="H231" s="26">
        <f t="shared" si="6"/>
        <v>0</v>
      </c>
      <c r="I231" s="11">
        <f t="shared" si="7"/>
        <v>0</v>
      </c>
    </row>
    <row r="232" spans="1:9" x14ac:dyDescent="0.25">
      <c r="A232" s="132">
        <v>15413543</v>
      </c>
      <c r="B232" s="132" t="s">
        <v>184</v>
      </c>
      <c r="C232" s="132" t="s">
        <v>185</v>
      </c>
      <c r="D232" s="10">
        <v>1</v>
      </c>
      <c r="E232" s="10"/>
      <c r="F232" s="9">
        <v>0</v>
      </c>
      <c r="G232" s="9"/>
      <c r="H232" s="26">
        <f t="shared" si="6"/>
        <v>0</v>
      </c>
      <c r="I232" s="11">
        <f t="shared" si="7"/>
        <v>0</v>
      </c>
    </row>
    <row r="233" spans="1:9" x14ac:dyDescent="0.25">
      <c r="A233" s="132">
        <v>15413551</v>
      </c>
      <c r="B233" s="132" t="s">
        <v>184</v>
      </c>
      <c r="C233" s="132" t="s">
        <v>185</v>
      </c>
      <c r="D233" s="10">
        <v>1</v>
      </c>
      <c r="E233" s="10"/>
      <c r="F233" s="9">
        <v>0</v>
      </c>
      <c r="G233" s="9"/>
      <c r="H233" s="26">
        <f t="shared" si="6"/>
        <v>0</v>
      </c>
      <c r="I233" s="11">
        <f t="shared" si="7"/>
        <v>0</v>
      </c>
    </row>
    <row r="234" spans="1:9" x14ac:dyDescent="0.25">
      <c r="A234" s="132">
        <v>15413578</v>
      </c>
      <c r="B234" s="132" t="s">
        <v>184</v>
      </c>
      <c r="C234" s="132" t="s">
        <v>185</v>
      </c>
      <c r="D234" s="10">
        <v>1</v>
      </c>
      <c r="E234" s="10"/>
      <c r="F234" s="9">
        <v>0</v>
      </c>
      <c r="G234" s="9"/>
      <c r="H234" s="26">
        <f t="shared" si="6"/>
        <v>0</v>
      </c>
      <c r="I234" s="11">
        <f t="shared" si="7"/>
        <v>0</v>
      </c>
    </row>
    <row r="235" spans="1:9" x14ac:dyDescent="0.25">
      <c r="A235" s="132">
        <v>15415384</v>
      </c>
      <c r="B235" s="132" t="s">
        <v>188</v>
      </c>
      <c r="C235" s="132" t="s">
        <v>189</v>
      </c>
      <c r="D235" s="10">
        <v>1</v>
      </c>
      <c r="E235" s="10"/>
      <c r="F235" s="9">
        <v>0</v>
      </c>
      <c r="G235" s="9"/>
      <c r="H235" s="26">
        <f t="shared" si="6"/>
        <v>0</v>
      </c>
      <c r="I235" s="11">
        <f t="shared" si="7"/>
        <v>0</v>
      </c>
    </row>
    <row r="236" spans="1:9" x14ac:dyDescent="0.25">
      <c r="A236" s="132">
        <v>15415392</v>
      </c>
      <c r="B236" s="132" t="s">
        <v>188</v>
      </c>
      <c r="C236" s="132" t="s">
        <v>189</v>
      </c>
      <c r="D236" s="10">
        <v>1</v>
      </c>
      <c r="E236" s="10"/>
      <c r="F236" s="9">
        <v>0</v>
      </c>
      <c r="G236" s="9"/>
      <c r="H236" s="26">
        <f t="shared" si="6"/>
        <v>0</v>
      </c>
      <c r="I236" s="11">
        <f t="shared" si="7"/>
        <v>0</v>
      </c>
    </row>
    <row r="237" spans="1:9" x14ac:dyDescent="0.25">
      <c r="A237" s="132">
        <v>15425673</v>
      </c>
      <c r="B237" s="132" t="s">
        <v>152</v>
      </c>
      <c r="C237" s="132" t="s">
        <v>153</v>
      </c>
      <c r="D237" s="10">
        <v>100</v>
      </c>
      <c r="E237" s="10"/>
      <c r="F237" s="9">
        <v>0</v>
      </c>
      <c r="G237" s="9"/>
      <c r="H237" s="26">
        <f t="shared" si="6"/>
        <v>0</v>
      </c>
      <c r="I237" s="11">
        <f t="shared" si="7"/>
        <v>0</v>
      </c>
    </row>
    <row r="238" spans="1:9" x14ac:dyDescent="0.25">
      <c r="A238" s="132">
        <v>15429032</v>
      </c>
      <c r="B238" s="132" t="s">
        <v>174</v>
      </c>
      <c r="C238" s="132" t="s">
        <v>175</v>
      </c>
      <c r="D238" s="10">
        <v>60</v>
      </c>
      <c r="E238" s="10"/>
      <c r="F238" s="9">
        <v>0</v>
      </c>
      <c r="G238" s="9"/>
      <c r="H238" s="26">
        <f t="shared" si="6"/>
        <v>0</v>
      </c>
      <c r="I238" s="11">
        <f t="shared" si="7"/>
        <v>0</v>
      </c>
    </row>
    <row r="239" spans="1:9" x14ac:dyDescent="0.25">
      <c r="A239" s="132">
        <v>15436608</v>
      </c>
      <c r="B239" s="132" t="s">
        <v>138</v>
      </c>
      <c r="C239" s="132" t="s">
        <v>139</v>
      </c>
      <c r="D239" s="10">
        <v>60</v>
      </c>
      <c r="E239" s="10"/>
      <c r="F239" s="9">
        <v>0</v>
      </c>
      <c r="G239" s="9"/>
      <c r="H239" s="26">
        <f t="shared" si="6"/>
        <v>0</v>
      </c>
      <c r="I239" s="11">
        <f t="shared" si="7"/>
        <v>0</v>
      </c>
    </row>
    <row r="240" spans="1:9" x14ac:dyDescent="0.25">
      <c r="A240" s="132">
        <v>15436616</v>
      </c>
      <c r="B240" s="132" t="s">
        <v>138</v>
      </c>
      <c r="C240" s="132" t="s">
        <v>139</v>
      </c>
      <c r="D240" s="10">
        <v>30</v>
      </c>
      <c r="E240" s="10"/>
      <c r="F240" s="9">
        <v>0</v>
      </c>
      <c r="G240" s="9"/>
      <c r="H240" s="26">
        <f t="shared" si="6"/>
        <v>0</v>
      </c>
      <c r="I240" s="11">
        <f t="shared" si="7"/>
        <v>0</v>
      </c>
    </row>
    <row r="241" spans="1:9" x14ac:dyDescent="0.25">
      <c r="A241" s="132">
        <v>15440699</v>
      </c>
      <c r="B241" s="132" t="s">
        <v>190</v>
      </c>
      <c r="C241" s="132" t="s">
        <v>191</v>
      </c>
      <c r="D241" s="10">
        <v>1</v>
      </c>
      <c r="E241" s="10"/>
      <c r="F241" s="9">
        <v>0</v>
      </c>
      <c r="G241" s="9"/>
      <c r="H241" s="26">
        <f t="shared" si="6"/>
        <v>0</v>
      </c>
      <c r="I241" s="11">
        <f t="shared" si="7"/>
        <v>0</v>
      </c>
    </row>
    <row r="242" spans="1:9" x14ac:dyDescent="0.25">
      <c r="A242" s="132">
        <v>15459977</v>
      </c>
      <c r="B242" s="132" t="s">
        <v>174</v>
      </c>
      <c r="C242" s="132" t="s">
        <v>175</v>
      </c>
      <c r="D242" s="10">
        <v>60</v>
      </c>
      <c r="E242" s="10"/>
      <c r="F242" s="9">
        <v>0</v>
      </c>
      <c r="G242" s="9"/>
      <c r="H242" s="26">
        <f t="shared" si="6"/>
        <v>0</v>
      </c>
      <c r="I242" s="11">
        <f t="shared" si="7"/>
        <v>0</v>
      </c>
    </row>
    <row r="243" spans="1:9" x14ac:dyDescent="0.25">
      <c r="A243" s="132">
        <v>15460762</v>
      </c>
      <c r="B243" s="132" t="s">
        <v>192</v>
      </c>
      <c r="C243" s="132" t="s">
        <v>193</v>
      </c>
      <c r="D243" s="10">
        <v>1</v>
      </c>
      <c r="E243" s="10"/>
      <c r="F243" s="9">
        <v>0</v>
      </c>
      <c r="G243" s="9"/>
      <c r="H243" s="26">
        <f t="shared" si="6"/>
        <v>0</v>
      </c>
      <c r="I243" s="11">
        <f t="shared" si="7"/>
        <v>0</v>
      </c>
    </row>
    <row r="244" spans="1:9" x14ac:dyDescent="0.25">
      <c r="A244" s="132">
        <v>15460770</v>
      </c>
      <c r="B244" s="132" t="s">
        <v>192</v>
      </c>
      <c r="C244" s="132" t="s">
        <v>193</v>
      </c>
      <c r="D244" s="10">
        <v>1</v>
      </c>
      <c r="E244" s="10"/>
      <c r="F244" s="9">
        <v>0</v>
      </c>
      <c r="G244" s="9"/>
      <c r="H244" s="26">
        <f t="shared" si="6"/>
        <v>0</v>
      </c>
      <c r="I244" s="11">
        <f t="shared" si="7"/>
        <v>0</v>
      </c>
    </row>
    <row r="245" spans="1:9" x14ac:dyDescent="0.25">
      <c r="A245" s="132">
        <v>15466515</v>
      </c>
      <c r="B245" s="132" t="s">
        <v>148</v>
      </c>
      <c r="C245" s="132" t="s">
        <v>149</v>
      </c>
      <c r="D245" s="10">
        <v>5</v>
      </c>
      <c r="E245" s="10"/>
      <c r="F245" s="9">
        <v>0</v>
      </c>
      <c r="G245" s="9"/>
      <c r="H245" s="26">
        <f t="shared" si="6"/>
        <v>0</v>
      </c>
      <c r="I245" s="11">
        <f t="shared" si="7"/>
        <v>0</v>
      </c>
    </row>
    <row r="246" spans="1:9" x14ac:dyDescent="0.25">
      <c r="A246" s="132">
        <v>15474305</v>
      </c>
      <c r="B246" s="132" t="s">
        <v>186</v>
      </c>
      <c r="C246" s="132" t="s">
        <v>187</v>
      </c>
      <c r="D246" s="10">
        <v>1</v>
      </c>
      <c r="E246" s="10"/>
      <c r="F246" s="9">
        <v>0</v>
      </c>
      <c r="G246" s="9"/>
      <c r="H246" s="26">
        <f t="shared" si="6"/>
        <v>0</v>
      </c>
      <c r="I246" s="11">
        <f t="shared" si="7"/>
        <v>0</v>
      </c>
    </row>
    <row r="247" spans="1:9" x14ac:dyDescent="0.25">
      <c r="A247" s="132">
        <v>15474313</v>
      </c>
      <c r="B247" s="132" t="s">
        <v>186</v>
      </c>
      <c r="C247" s="132" t="s">
        <v>187</v>
      </c>
      <c r="D247" s="10">
        <v>1</v>
      </c>
      <c r="E247" s="10"/>
      <c r="F247" s="9">
        <v>0</v>
      </c>
      <c r="G247" s="9"/>
      <c r="H247" s="26">
        <f t="shared" si="6"/>
        <v>0</v>
      </c>
      <c r="I247" s="11">
        <f t="shared" si="7"/>
        <v>0</v>
      </c>
    </row>
    <row r="248" spans="1:9" x14ac:dyDescent="0.25">
      <c r="A248" s="132">
        <v>15474321</v>
      </c>
      <c r="B248" s="132" t="s">
        <v>186</v>
      </c>
      <c r="C248" s="132" t="s">
        <v>187</v>
      </c>
      <c r="D248" s="10">
        <v>1</v>
      </c>
      <c r="E248" s="10"/>
      <c r="F248" s="9">
        <v>0</v>
      </c>
      <c r="G248" s="9"/>
      <c r="H248" s="26">
        <f t="shared" si="6"/>
        <v>0</v>
      </c>
      <c r="I248" s="11">
        <f t="shared" si="7"/>
        <v>0</v>
      </c>
    </row>
    <row r="249" spans="1:9" x14ac:dyDescent="0.25">
      <c r="A249" s="132">
        <v>15474518</v>
      </c>
      <c r="B249" s="132" t="s">
        <v>184</v>
      </c>
      <c r="C249" s="132" t="s">
        <v>185</v>
      </c>
      <c r="D249" s="10">
        <v>1</v>
      </c>
      <c r="E249" s="10"/>
      <c r="F249" s="9">
        <v>0</v>
      </c>
      <c r="G249" s="9"/>
      <c r="H249" s="26">
        <f t="shared" si="6"/>
        <v>0</v>
      </c>
      <c r="I249" s="11">
        <f t="shared" si="7"/>
        <v>0</v>
      </c>
    </row>
    <row r="250" spans="1:9" x14ac:dyDescent="0.25">
      <c r="A250" s="132">
        <v>15474534</v>
      </c>
      <c r="B250" s="132" t="s">
        <v>184</v>
      </c>
      <c r="C250" s="132" t="s">
        <v>185</v>
      </c>
      <c r="D250" s="10">
        <v>1</v>
      </c>
      <c r="E250" s="10"/>
      <c r="F250" s="9">
        <v>0</v>
      </c>
      <c r="G250" s="9"/>
      <c r="H250" s="26">
        <f t="shared" si="6"/>
        <v>0</v>
      </c>
      <c r="I250" s="11">
        <f t="shared" si="7"/>
        <v>0</v>
      </c>
    </row>
    <row r="251" spans="1:9" x14ac:dyDescent="0.25">
      <c r="A251" s="132">
        <v>15488373</v>
      </c>
      <c r="B251" s="132" t="s">
        <v>196</v>
      </c>
      <c r="C251" s="132" t="s">
        <v>197</v>
      </c>
      <c r="D251" s="10">
        <v>100</v>
      </c>
      <c r="E251" s="10"/>
      <c r="F251" s="9">
        <v>0</v>
      </c>
      <c r="G251" s="9"/>
      <c r="H251" s="26">
        <f t="shared" si="6"/>
        <v>0</v>
      </c>
      <c r="I251" s="11">
        <f t="shared" si="7"/>
        <v>0</v>
      </c>
    </row>
    <row r="252" spans="1:9" x14ac:dyDescent="0.25">
      <c r="A252" s="132">
        <v>15492753</v>
      </c>
      <c r="B252" s="132" t="s">
        <v>194</v>
      </c>
      <c r="C252" s="132" t="s">
        <v>195</v>
      </c>
      <c r="D252" s="10">
        <v>1</v>
      </c>
      <c r="E252" s="10"/>
      <c r="F252" s="9">
        <v>0</v>
      </c>
      <c r="G252" s="9"/>
      <c r="H252" s="26">
        <f t="shared" si="6"/>
        <v>0</v>
      </c>
      <c r="I252" s="11">
        <f t="shared" si="7"/>
        <v>0</v>
      </c>
    </row>
    <row r="253" spans="1:9" x14ac:dyDescent="0.25">
      <c r="A253" s="132">
        <v>15492761</v>
      </c>
      <c r="B253" s="132" t="s">
        <v>194</v>
      </c>
      <c r="C253" s="132" t="s">
        <v>195</v>
      </c>
      <c r="D253" s="10">
        <v>1</v>
      </c>
      <c r="E253" s="10"/>
      <c r="F253" s="9">
        <v>0</v>
      </c>
      <c r="G253" s="9"/>
      <c r="H253" s="26">
        <f t="shared" si="6"/>
        <v>0</v>
      </c>
      <c r="I253" s="11">
        <f t="shared" si="7"/>
        <v>0</v>
      </c>
    </row>
    <row r="254" spans="1:9" x14ac:dyDescent="0.25">
      <c r="A254" s="132">
        <v>15492818</v>
      </c>
      <c r="B254" s="132" t="s">
        <v>198</v>
      </c>
      <c r="C254" s="132" t="s">
        <v>199</v>
      </c>
      <c r="D254" s="10">
        <v>30</v>
      </c>
      <c r="E254" s="10"/>
      <c r="F254" s="9">
        <v>0</v>
      </c>
      <c r="G254" s="9"/>
      <c r="H254" s="26">
        <f t="shared" si="6"/>
        <v>0</v>
      </c>
      <c r="I254" s="11">
        <f t="shared" si="7"/>
        <v>0</v>
      </c>
    </row>
    <row r="255" spans="1:9" x14ac:dyDescent="0.25">
      <c r="A255" s="132">
        <v>15501094</v>
      </c>
      <c r="B255" s="132" t="s">
        <v>172</v>
      </c>
      <c r="C255" s="132" t="s">
        <v>173</v>
      </c>
      <c r="D255" s="10">
        <v>15</v>
      </c>
      <c r="E255" s="10"/>
      <c r="F255" s="9">
        <v>0</v>
      </c>
      <c r="G255" s="9"/>
      <c r="H255" s="26">
        <f t="shared" si="6"/>
        <v>0</v>
      </c>
      <c r="I255" s="11">
        <f t="shared" si="7"/>
        <v>0</v>
      </c>
    </row>
    <row r="256" spans="1:9" x14ac:dyDescent="0.25">
      <c r="A256" s="132">
        <v>15501108</v>
      </c>
      <c r="B256" s="132" t="s">
        <v>172</v>
      </c>
      <c r="C256" s="132" t="s">
        <v>173</v>
      </c>
      <c r="D256" s="10">
        <v>20</v>
      </c>
      <c r="E256" s="10"/>
      <c r="F256" s="9">
        <v>0</v>
      </c>
      <c r="G256" s="9"/>
      <c r="H256" s="26">
        <f t="shared" si="6"/>
        <v>0</v>
      </c>
      <c r="I256" s="11">
        <f t="shared" si="7"/>
        <v>0</v>
      </c>
    </row>
    <row r="257" spans="1:9" x14ac:dyDescent="0.25">
      <c r="A257" s="132">
        <v>15517500</v>
      </c>
      <c r="B257" s="132" t="s">
        <v>200</v>
      </c>
      <c r="C257" s="132" t="s">
        <v>201</v>
      </c>
      <c r="D257" s="10">
        <v>1</v>
      </c>
      <c r="E257" s="10"/>
      <c r="F257" s="9">
        <v>0</v>
      </c>
      <c r="G257" s="9"/>
      <c r="H257" s="26">
        <f t="shared" si="6"/>
        <v>0</v>
      </c>
      <c r="I257" s="11">
        <f t="shared" si="7"/>
        <v>0</v>
      </c>
    </row>
    <row r="258" spans="1:9" x14ac:dyDescent="0.25">
      <c r="A258" s="132">
        <v>15518310</v>
      </c>
      <c r="B258" s="132" t="s">
        <v>202</v>
      </c>
      <c r="C258" s="132" t="s">
        <v>203</v>
      </c>
      <c r="D258" s="10">
        <v>1</v>
      </c>
      <c r="E258" s="10"/>
      <c r="F258" s="9">
        <v>0</v>
      </c>
      <c r="G258" s="9"/>
      <c r="H258" s="26">
        <f t="shared" si="6"/>
        <v>0</v>
      </c>
      <c r="I258" s="11">
        <f t="shared" si="7"/>
        <v>0</v>
      </c>
    </row>
    <row r="259" spans="1:9" x14ac:dyDescent="0.25">
      <c r="A259" s="132">
        <v>15518329</v>
      </c>
      <c r="B259" s="132" t="s">
        <v>202</v>
      </c>
      <c r="C259" s="132" t="s">
        <v>203</v>
      </c>
      <c r="D259" s="10">
        <v>1</v>
      </c>
      <c r="E259" s="10"/>
      <c r="F259" s="9">
        <v>0</v>
      </c>
      <c r="G259" s="9"/>
      <c r="H259" s="26">
        <f t="shared" si="6"/>
        <v>0</v>
      </c>
      <c r="I259" s="11">
        <f t="shared" si="7"/>
        <v>0</v>
      </c>
    </row>
    <row r="260" spans="1:9" x14ac:dyDescent="0.25">
      <c r="A260" s="132">
        <v>15522768</v>
      </c>
      <c r="B260" s="132" t="s">
        <v>176</v>
      </c>
      <c r="C260" s="132" t="s">
        <v>177</v>
      </c>
      <c r="D260" s="10">
        <v>28</v>
      </c>
      <c r="E260" s="10"/>
      <c r="F260" s="9">
        <v>0</v>
      </c>
      <c r="G260" s="9"/>
      <c r="H260" s="26">
        <f t="shared" si="6"/>
        <v>0</v>
      </c>
      <c r="I260" s="11">
        <f t="shared" si="7"/>
        <v>0</v>
      </c>
    </row>
    <row r="261" spans="1:9" x14ac:dyDescent="0.25">
      <c r="A261" s="132">
        <v>15522776</v>
      </c>
      <c r="B261" s="132" t="s">
        <v>176</v>
      </c>
      <c r="C261" s="132" t="s">
        <v>177</v>
      </c>
      <c r="D261" s="10">
        <v>28</v>
      </c>
      <c r="E261" s="10"/>
      <c r="F261" s="9">
        <v>0</v>
      </c>
      <c r="G261" s="9"/>
      <c r="H261" s="26">
        <f t="shared" ref="H261:H324" si="8">E261/D261</f>
        <v>0</v>
      </c>
      <c r="I261" s="11">
        <f t="shared" ref="I261:I324" si="9">IFERROR(G261/H261,0)</f>
        <v>0</v>
      </c>
    </row>
    <row r="262" spans="1:9" x14ac:dyDescent="0.25">
      <c r="A262" s="132">
        <v>15522784</v>
      </c>
      <c r="B262" s="132" t="s">
        <v>176</v>
      </c>
      <c r="C262" s="132" t="s">
        <v>177</v>
      </c>
      <c r="D262" s="10">
        <v>28</v>
      </c>
      <c r="E262" s="10"/>
      <c r="F262" s="9">
        <v>0</v>
      </c>
      <c r="G262" s="9"/>
      <c r="H262" s="26">
        <f t="shared" si="8"/>
        <v>0</v>
      </c>
      <c r="I262" s="11">
        <f t="shared" si="9"/>
        <v>0</v>
      </c>
    </row>
    <row r="263" spans="1:9" x14ac:dyDescent="0.25">
      <c r="A263" s="132">
        <v>15532224</v>
      </c>
      <c r="B263" s="132" t="s">
        <v>130</v>
      </c>
      <c r="C263" s="132" t="s">
        <v>131</v>
      </c>
      <c r="D263" s="10">
        <v>10</v>
      </c>
      <c r="E263" s="10"/>
      <c r="F263" s="9">
        <v>0</v>
      </c>
      <c r="G263" s="9"/>
      <c r="H263" s="26">
        <f t="shared" si="8"/>
        <v>0</v>
      </c>
      <c r="I263" s="11">
        <f t="shared" si="9"/>
        <v>0</v>
      </c>
    </row>
    <row r="264" spans="1:9" x14ac:dyDescent="0.25">
      <c r="A264" s="132">
        <v>15532232</v>
      </c>
      <c r="B264" s="132" t="s">
        <v>130</v>
      </c>
      <c r="C264" s="132" t="s">
        <v>131</v>
      </c>
      <c r="D264" s="10">
        <v>10</v>
      </c>
      <c r="E264" s="10"/>
      <c r="F264" s="9">
        <v>0</v>
      </c>
      <c r="G264" s="9"/>
      <c r="H264" s="26">
        <f t="shared" si="8"/>
        <v>0</v>
      </c>
      <c r="I264" s="11">
        <f t="shared" si="9"/>
        <v>0</v>
      </c>
    </row>
    <row r="265" spans="1:9" x14ac:dyDescent="0.25">
      <c r="A265" s="132">
        <v>15532585</v>
      </c>
      <c r="B265" s="132" t="s">
        <v>166</v>
      </c>
      <c r="C265" s="132" t="s">
        <v>167</v>
      </c>
      <c r="D265" s="10">
        <v>1</v>
      </c>
      <c r="E265" s="10"/>
      <c r="F265" s="9">
        <v>0</v>
      </c>
      <c r="G265" s="9"/>
      <c r="H265" s="26">
        <f t="shared" si="8"/>
        <v>0</v>
      </c>
      <c r="I265" s="11">
        <f t="shared" si="9"/>
        <v>0</v>
      </c>
    </row>
    <row r="266" spans="1:9" x14ac:dyDescent="0.25">
      <c r="A266" s="132">
        <v>15532593</v>
      </c>
      <c r="B266" s="132" t="s">
        <v>166</v>
      </c>
      <c r="C266" s="132" t="s">
        <v>167</v>
      </c>
      <c r="D266" s="10">
        <v>1</v>
      </c>
      <c r="E266" s="10"/>
      <c r="F266" s="9">
        <v>0</v>
      </c>
      <c r="G266" s="9"/>
      <c r="H266" s="26">
        <f t="shared" si="8"/>
        <v>0</v>
      </c>
      <c r="I266" s="11">
        <f t="shared" si="9"/>
        <v>0</v>
      </c>
    </row>
    <row r="267" spans="1:9" x14ac:dyDescent="0.25">
      <c r="A267" s="132">
        <v>15532607</v>
      </c>
      <c r="B267" s="132" t="s">
        <v>144</v>
      </c>
      <c r="C267" s="132" t="s">
        <v>145</v>
      </c>
      <c r="D267" s="10">
        <v>1</v>
      </c>
      <c r="E267" s="10"/>
      <c r="F267" s="9">
        <v>0</v>
      </c>
      <c r="G267" s="9"/>
      <c r="H267" s="26">
        <f t="shared" si="8"/>
        <v>0</v>
      </c>
      <c r="I267" s="11">
        <f t="shared" si="9"/>
        <v>0</v>
      </c>
    </row>
    <row r="268" spans="1:9" x14ac:dyDescent="0.25">
      <c r="A268" s="132">
        <v>15532623</v>
      </c>
      <c r="B268" s="132" t="s">
        <v>144</v>
      </c>
      <c r="C268" s="132" t="s">
        <v>145</v>
      </c>
      <c r="D268" s="10">
        <v>1</v>
      </c>
      <c r="E268" s="10"/>
      <c r="F268" s="9">
        <v>0</v>
      </c>
      <c r="G268" s="9"/>
      <c r="H268" s="26">
        <f t="shared" si="8"/>
        <v>0</v>
      </c>
      <c r="I268" s="11">
        <f t="shared" si="9"/>
        <v>0</v>
      </c>
    </row>
    <row r="269" spans="1:9" x14ac:dyDescent="0.25">
      <c r="A269" s="132">
        <v>15532658</v>
      </c>
      <c r="B269" s="132" t="s">
        <v>144</v>
      </c>
      <c r="C269" s="132" t="s">
        <v>145</v>
      </c>
      <c r="D269" s="10">
        <v>1</v>
      </c>
      <c r="E269" s="10"/>
      <c r="F269" s="9">
        <v>0</v>
      </c>
      <c r="G269" s="9"/>
      <c r="H269" s="26">
        <f t="shared" si="8"/>
        <v>0</v>
      </c>
      <c r="I269" s="11">
        <f t="shared" si="9"/>
        <v>0</v>
      </c>
    </row>
    <row r="270" spans="1:9" x14ac:dyDescent="0.25">
      <c r="A270" s="132">
        <v>15534952</v>
      </c>
      <c r="B270" s="132" t="s">
        <v>194</v>
      </c>
      <c r="C270" s="132" t="s">
        <v>195</v>
      </c>
      <c r="D270" s="10">
        <v>1</v>
      </c>
      <c r="E270" s="10"/>
      <c r="F270" s="9">
        <v>0</v>
      </c>
      <c r="G270" s="9"/>
      <c r="H270" s="26">
        <f t="shared" si="8"/>
        <v>0</v>
      </c>
      <c r="I270" s="11">
        <f t="shared" si="9"/>
        <v>0</v>
      </c>
    </row>
    <row r="271" spans="1:9" x14ac:dyDescent="0.25">
      <c r="A271" s="132">
        <v>15534960</v>
      </c>
      <c r="B271" s="132" t="s">
        <v>194</v>
      </c>
      <c r="C271" s="132" t="s">
        <v>195</v>
      </c>
      <c r="D271" s="10">
        <v>1</v>
      </c>
      <c r="E271" s="10"/>
      <c r="F271" s="9">
        <v>0</v>
      </c>
      <c r="G271" s="9"/>
      <c r="H271" s="26">
        <f t="shared" si="8"/>
        <v>0</v>
      </c>
      <c r="I271" s="11">
        <f t="shared" si="9"/>
        <v>0</v>
      </c>
    </row>
    <row r="272" spans="1:9" x14ac:dyDescent="0.25">
      <c r="A272" s="132">
        <v>15561593</v>
      </c>
      <c r="B272" s="132" t="s">
        <v>206</v>
      </c>
      <c r="C272" s="132" t="s">
        <v>141</v>
      </c>
      <c r="D272" s="10">
        <v>30</v>
      </c>
      <c r="E272" s="10"/>
      <c r="F272" s="9">
        <v>0</v>
      </c>
      <c r="G272" s="9"/>
      <c r="H272" s="26">
        <f t="shared" si="8"/>
        <v>0</v>
      </c>
      <c r="I272" s="11">
        <f t="shared" si="9"/>
        <v>0</v>
      </c>
    </row>
    <row r="273" spans="1:9" x14ac:dyDescent="0.25">
      <c r="A273" s="132">
        <v>15561607</v>
      </c>
      <c r="B273" s="132" t="s">
        <v>206</v>
      </c>
      <c r="C273" s="132" t="s">
        <v>141</v>
      </c>
      <c r="D273" s="10">
        <v>30</v>
      </c>
      <c r="E273" s="10"/>
      <c r="F273" s="9">
        <v>0</v>
      </c>
      <c r="G273" s="9"/>
      <c r="H273" s="26">
        <f t="shared" si="8"/>
        <v>0</v>
      </c>
      <c r="I273" s="11">
        <f t="shared" si="9"/>
        <v>0</v>
      </c>
    </row>
    <row r="274" spans="1:9" x14ac:dyDescent="0.25">
      <c r="A274" s="132">
        <v>15562034</v>
      </c>
      <c r="B274" s="132" t="s">
        <v>148</v>
      </c>
      <c r="C274" s="132" t="s">
        <v>149</v>
      </c>
      <c r="D274" s="10">
        <v>5</v>
      </c>
      <c r="E274" s="10"/>
      <c r="F274" s="9">
        <v>0</v>
      </c>
      <c r="G274" s="9"/>
      <c r="H274" s="26">
        <f t="shared" si="8"/>
        <v>0</v>
      </c>
      <c r="I274" s="11">
        <f t="shared" si="9"/>
        <v>0</v>
      </c>
    </row>
    <row r="275" spans="1:9" x14ac:dyDescent="0.25">
      <c r="A275" s="132">
        <v>15562042</v>
      </c>
      <c r="B275" s="132" t="s">
        <v>148</v>
      </c>
      <c r="C275" s="132" t="s">
        <v>149</v>
      </c>
      <c r="D275" s="10">
        <v>5</v>
      </c>
      <c r="E275" s="10"/>
      <c r="F275" s="9">
        <v>0</v>
      </c>
      <c r="G275" s="9"/>
      <c r="H275" s="26">
        <f t="shared" si="8"/>
        <v>0</v>
      </c>
      <c r="I275" s="11">
        <f t="shared" si="9"/>
        <v>0</v>
      </c>
    </row>
    <row r="276" spans="1:9" x14ac:dyDescent="0.25">
      <c r="A276" s="132">
        <v>15562050</v>
      </c>
      <c r="B276" s="132" t="s">
        <v>148</v>
      </c>
      <c r="C276" s="132" t="s">
        <v>149</v>
      </c>
      <c r="D276" s="10">
        <v>5</v>
      </c>
      <c r="E276" s="10"/>
      <c r="F276" s="9">
        <v>0</v>
      </c>
      <c r="G276" s="9"/>
      <c r="H276" s="26">
        <f t="shared" si="8"/>
        <v>0</v>
      </c>
      <c r="I276" s="11">
        <f t="shared" si="9"/>
        <v>0</v>
      </c>
    </row>
    <row r="277" spans="1:9" x14ac:dyDescent="0.25">
      <c r="A277" s="132">
        <v>15563456</v>
      </c>
      <c r="B277" s="132" t="s">
        <v>207</v>
      </c>
      <c r="C277" s="132" t="s">
        <v>208</v>
      </c>
      <c r="D277" s="10">
        <v>5</v>
      </c>
      <c r="E277" s="10"/>
      <c r="F277" s="9">
        <v>0</v>
      </c>
      <c r="G277" s="9"/>
      <c r="H277" s="26">
        <f t="shared" si="8"/>
        <v>0</v>
      </c>
      <c r="I277" s="11">
        <f t="shared" si="9"/>
        <v>0</v>
      </c>
    </row>
    <row r="278" spans="1:9" x14ac:dyDescent="0.25">
      <c r="A278" s="132">
        <v>15569756</v>
      </c>
      <c r="B278" s="132" t="s">
        <v>194</v>
      </c>
      <c r="C278" s="132" t="s">
        <v>195</v>
      </c>
      <c r="D278" s="10">
        <v>1</v>
      </c>
      <c r="E278" s="10"/>
      <c r="F278" s="9">
        <v>0</v>
      </c>
      <c r="G278" s="9"/>
      <c r="H278" s="26">
        <f t="shared" si="8"/>
        <v>0</v>
      </c>
      <c r="I278" s="11">
        <f t="shared" si="9"/>
        <v>0</v>
      </c>
    </row>
    <row r="279" spans="1:9" x14ac:dyDescent="0.25">
      <c r="A279" s="132">
        <v>15569764</v>
      </c>
      <c r="B279" s="132" t="s">
        <v>194</v>
      </c>
      <c r="C279" s="132" t="s">
        <v>195</v>
      </c>
      <c r="D279" s="10">
        <v>1</v>
      </c>
      <c r="E279" s="10"/>
      <c r="F279" s="9">
        <v>0</v>
      </c>
      <c r="G279" s="9"/>
      <c r="H279" s="26">
        <f t="shared" si="8"/>
        <v>0</v>
      </c>
      <c r="I279" s="11">
        <f t="shared" si="9"/>
        <v>0</v>
      </c>
    </row>
    <row r="280" spans="1:9" x14ac:dyDescent="0.25">
      <c r="A280" s="132">
        <v>15576299</v>
      </c>
      <c r="B280" s="132" t="s">
        <v>196</v>
      </c>
      <c r="C280" s="132" t="s">
        <v>197</v>
      </c>
      <c r="D280" s="10">
        <v>100</v>
      </c>
      <c r="E280" s="10"/>
      <c r="F280" s="9">
        <v>0</v>
      </c>
      <c r="G280" s="9"/>
      <c r="H280" s="26">
        <f t="shared" si="8"/>
        <v>0</v>
      </c>
      <c r="I280" s="11">
        <f t="shared" si="9"/>
        <v>0</v>
      </c>
    </row>
    <row r="281" spans="1:9" x14ac:dyDescent="0.25">
      <c r="A281" s="132">
        <v>15579239</v>
      </c>
      <c r="B281" s="132" t="s">
        <v>209</v>
      </c>
      <c r="C281" s="132" t="s">
        <v>210</v>
      </c>
      <c r="D281" s="10">
        <v>30</v>
      </c>
      <c r="E281" s="10"/>
      <c r="F281" s="9">
        <v>0</v>
      </c>
      <c r="G281" s="9"/>
      <c r="H281" s="26">
        <f t="shared" si="8"/>
        <v>0</v>
      </c>
      <c r="I281" s="11">
        <f t="shared" si="9"/>
        <v>0</v>
      </c>
    </row>
    <row r="282" spans="1:9" x14ac:dyDescent="0.25">
      <c r="A282" s="132">
        <v>15579247</v>
      </c>
      <c r="B282" s="132" t="s">
        <v>209</v>
      </c>
      <c r="C282" s="132" t="s">
        <v>210</v>
      </c>
      <c r="D282" s="10">
        <v>60</v>
      </c>
      <c r="E282" s="10"/>
      <c r="F282" s="9">
        <v>0</v>
      </c>
      <c r="G282" s="9"/>
      <c r="H282" s="26">
        <f t="shared" si="8"/>
        <v>0</v>
      </c>
      <c r="I282" s="11">
        <f t="shared" si="9"/>
        <v>0</v>
      </c>
    </row>
    <row r="283" spans="1:9" x14ac:dyDescent="0.25">
      <c r="A283" s="132">
        <v>15584348</v>
      </c>
      <c r="B283" s="132" t="s">
        <v>122</v>
      </c>
      <c r="C283" s="132" t="s">
        <v>123</v>
      </c>
      <c r="D283" s="10">
        <v>10</v>
      </c>
      <c r="E283" s="10"/>
      <c r="F283" s="9">
        <v>0</v>
      </c>
      <c r="G283" s="9"/>
      <c r="H283" s="26">
        <f t="shared" si="8"/>
        <v>0</v>
      </c>
      <c r="I283" s="11">
        <f t="shared" si="9"/>
        <v>0</v>
      </c>
    </row>
    <row r="284" spans="1:9" x14ac:dyDescent="0.25">
      <c r="A284" s="132">
        <v>15587207</v>
      </c>
      <c r="B284" s="132" t="s">
        <v>138</v>
      </c>
      <c r="C284" s="132" t="s">
        <v>139</v>
      </c>
      <c r="D284" s="10">
        <v>60</v>
      </c>
      <c r="E284" s="10"/>
      <c r="F284" s="9">
        <v>0</v>
      </c>
      <c r="G284" s="9"/>
      <c r="H284" s="26">
        <f t="shared" si="8"/>
        <v>0</v>
      </c>
      <c r="I284" s="11">
        <f t="shared" si="9"/>
        <v>0</v>
      </c>
    </row>
    <row r="285" spans="1:9" x14ac:dyDescent="0.25">
      <c r="A285" s="132">
        <v>15587215</v>
      </c>
      <c r="B285" s="132" t="s">
        <v>138</v>
      </c>
      <c r="C285" s="132" t="s">
        <v>139</v>
      </c>
      <c r="D285" s="10">
        <v>30</v>
      </c>
      <c r="E285" s="10"/>
      <c r="F285" s="9">
        <v>0</v>
      </c>
      <c r="G285" s="9"/>
      <c r="H285" s="26">
        <f t="shared" si="8"/>
        <v>0</v>
      </c>
      <c r="I285" s="11">
        <f t="shared" si="9"/>
        <v>0</v>
      </c>
    </row>
    <row r="286" spans="1:9" x14ac:dyDescent="0.25">
      <c r="A286" s="132">
        <v>15587622</v>
      </c>
      <c r="B286" s="132" t="s">
        <v>138</v>
      </c>
      <c r="C286" s="132" t="s">
        <v>139</v>
      </c>
      <c r="D286" s="10">
        <v>60</v>
      </c>
      <c r="E286" s="10"/>
      <c r="F286" s="9">
        <v>0</v>
      </c>
      <c r="G286" s="9"/>
      <c r="H286" s="26">
        <f t="shared" si="8"/>
        <v>0</v>
      </c>
      <c r="I286" s="11">
        <f t="shared" si="9"/>
        <v>0</v>
      </c>
    </row>
    <row r="287" spans="1:9" x14ac:dyDescent="0.25">
      <c r="A287" s="132">
        <v>15587630</v>
      </c>
      <c r="B287" s="132" t="s">
        <v>138</v>
      </c>
      <c r="C287" s="132" t="s">
        <v>139</v>
      </c>
      <c r="D287" s="10">
        <v>30</v>
      </c>
      <c r="E287" s="10"/>
      <c r="F287" s="9">
        <v>0</v>
      </c>
      <c r="G287" s="9"/>
      <c r="H287" s="26">
        <f t="shared" si="8"/>
        <v>0</v>
      </c>
      <c r="I287" s="11">
        <f t="shared" si="9"/>
        <v>0</v>
      </c>
    </row>
    <row r="288" spans="1:9" x14ac:dyDescent="0.25">
      <c r="A288" s="132">
        <v>15592634</v>
      </c>
      <c r="B288" s="132" t="s">
        <v>211</v>
      </c>
      <c r="C288" s="132" t="s">
        <v>212</v>
      </c>
      <c r="D288" s="10">
        <v>60</v>
      </c>
      <c r="E288" s="10"/>
      <c r="F288" s="9">
        <v>0</v>
      </c>
      <c r="G288" s="9"/>
      <c r="H288" s="26">
        <f t="shared" si="8"/>
        <v>0</v>
      </c>
      <c r="I288" s="11">
        <f t="shared" si="9"/>
        <v>0</v>
      </c>
    </row>
    <row r="289" spans="1:9" x14ac:dyDescent="0.25">
      <c r="A289" s="132">
        <v>15592642</v>
      </c>
      <c r="B289" s="132" t="s">
        <v>211</v>
      </c>
      <c r="C289" s="132" t="s">
        <v>212</v>
      </c>
      <c r="D289" s="10">
        <v>60</v>
      </c>
      <c r="E289" s="10"/>
      <c r="F289" s="9">
        <v>0</v>
      </c>
      <c r="G289" s="9"/>
      <c r="H289" s="26">
        <f t="shared" si="8"/>
        <v>0</v>
      </c>
      <c r="I289" s="11">
        <f t="shared" si="9"/>
        <v>0</v>
      </c>
    </row>
    <row r="290" spans="1:9" x14ac:dyDescent="0.25">
      <c r="A290" s="132">
        <v>15596850</v>
      </c>
      <c r="B290" s="132" t="s">
        <v>184</v>
      </c>
      <c r="C290" s="132" t="s">
        <v>185</v>
      </c>
      <c r="D290" s="10">
        <v>1</v>
      </c>
      <c r="E290" s="10"/>
      <c r="F290" s="9">
        <v>0</v>
      </c>
      <c r="G290" s="9"/>
      <c r="H290" s="26">
        <f t="shared" si="8"/>
        <v>0</v>
      </c>
      <c r="I290" s="11">
        <f t="shared" si="9"/>
        <v>0</v>
      </c>
    </row>
    <row r="291" spans="1:9" x14ac:dyDescent="0.25">
      <c r="A291" s="132">
        <v>15596869</v>
      </c>
      <c r="B291" s="132" t="s">
        <v>184</v>
      </c>
      <c r="C291" s="132" t="s">
        <v>185</v>
      </c>
      <c r="D291" s="10">
        <v>1</v>
      </c>
      <c r="E291" s="10"/>
      <c r="F291" s="9">
        <v>0</v>
      </c>
      <c r="G291" s="9"/>
      <c r="H291" s="26">
        <f t="shared" si="8"/>
        <v>0</v>
      </c>
      <c r="I291" s="11">
        <f t="shared" si="9"/>
        <v>0</v>
      </c>
    </row>
    <row r="292" spans="1:9" x14ac:dyDescent="0.25">
      <c r="A292" s="132">
        <v>15596877</v>
      </c>
      <c r="B292" s="132" t="s">
        <v>184</v>
      </c>
      <c r="C292" s="132" t="s">
        <v>185</v>
      </c>
      <c r="D292" s="10">
        <v>1</v>
      </c>
      <c r="E292" s="10"/>
      <c r="F292" s="9">
        <v>0</v>
      </c>
      <c r="G292" s="9"/>
      <c r="H292" s="26">
        <f t="shared" si="8"/>
        <v>0</v>
      </c>
      <c r="I292" s="11">
        <f t="shared" si="9"/>
        <v>0</v>
      </c>
    </row>
    <row r="293" spans="1:9" x14ac:dyDescent="0.25">
      <c r="A293" s="132">
        <v>15596974</v>
      </c>
      <c r="B293" s="132" t="s">
        <v>166</v>
      </c>
      <c r="C293" s="132" t="s">
        <v>167</v>
      </c>
      <c r="D293" s="10">
        <v>1</v>
      </c>
      <c r="E293" s="10"/>
      <c r="F293" s="9">
        <v>0</v>
      </c>
      <c r="G293" s="9"/>
      <c r="H293" s="26">
        <f t="shared" si="8"/>
        <v>0</v>
      </c>
      <c r="I293" s="11">
        <f t="shared" si="9"/>
        <v>0</v>
      </c>
    </row>
    <row r="294" spans="1:9" x14ac:dyDescent="0.25">
      <c r="A294" s="132">
        <v>15596982</v>
      </c>
      <c r="B294" s="132" t="s">
        <v>166</v>
      </c>
      <c r="C294" s="132" t="s">
        <v>167</v>
      </c>
      <c r="D294" s="10">
        <v>1</v>
      </c>
      <c r="E294" s="10"/>
      <c r="F294" s="9">
        <v>0</v>
      </c>
      <c r="G294" s="9"/>
      <c r="H294" s="26">
        <f t="shared" si="8"/>
        <v>0</v>
      </c>
      <c r="I294" s="11">
        <f t="shared" si="9"/>
        <v>0</v>
      </c>
    </row>
    <row r="295" spans="1:9" x14ac:dyDescent="0.25">
      <c r="A295" s="132">
        <v>15597032</v>
      </c>
      <c r="B295" s="132" t="s">
        <v>184</v>
      </c>
      <c r="C295" s="132" t="s">
        <v>185</v>
      </c>
      <c r="D295" s="10">
        <v>1</v>
      </c>
      <c r="E295" s="10"/>
      <c r="F295" s="9">
        <v>0</v>
      </c>
      <c r="G295" s="9"/>
      <c r="H295" s="26">
        <f t="shared" si="8"/>
        <v>0</v>
      </c>
      <c r="I295" s="11">
        <f t="shared" si="9"/>
        <v>0</v>
      </c>
    </row>
    <row r="296" spans="1:9" x14ac:dyDescent="0.25">
      <c r="A296" s="132">
        <v>15598934</v>
      </c>
      <c r="B296" s="132" t="s">
        <v>176</v>
      </c>
      <c r="C296" s="132" t="s">
        <v>177</v>
      </c>
      <c r="D296" s="10">
        <v>28</v>
      </c>
      <c r="E296" s="10"/>
      <c r="F296" s="9">
        <v>0</v>
      </c>
      <c r="G296" s="9"/>
      <c r="H296" s="26">
        <f t="shared" si="8"/>
        <v>0</v>
      </c>
      <c r="I296" s="11">
        <f t="shared" si="9"/>
        <v>0</v>
      </c>
    </row>
    <row r="297" spans="1:9" x14ac:dyDescent="0.25">
      <c r="A297" s="132">
        <v>15598942</v>
      </c>
      <c r="B297" s="132" t="s">
        <v>176</v>
      </c>
      <c r="C297" s="132" t="s">
        <v>177</v>
      </c>
      <c r="D297" s="10">
        <v>28</v>
      </c>
      <c r="E297" s="10"/>
      <c r="F297" s="9">
        <v>0</v>
      </c>
      <c r="G297" s="9"/>
      <c r="H297" s="26">
        <f t="shared" si="8"/>
        <v>0</v>
      </c>
      <c r="I297" s="11">
        <f t="shared" si="9"/>
        <v>0</v>
      </c>
    </row>
    <row r="298" spans="1:9" x14ac:dyDescent="0.25">
      <c r="A298" s="132">
        <v>15598950</v>
      </c>
      <c r="B298" s="132" t="s">
        <v>176</v>
      </c>
      <c r="C298" s="132" t="s">
        <v>177</v>
      </c>
      <c r="D298" s="10">
        <v>28</v>
      </c>
      <c r="E298" s="10"/>
      <c r="F298" s="9">
        <v>0</v>
      </c>
      <c r="G298" s="9"/>
      <c r="H298" s="26">
        <f t="shared" si="8"/>
        <v>0</v>
      </c>
      <c r="I298" s="11">
        <f t="shared" si="9"/>
        <v>0</v>
      </c>
    </row>
    <row r="299" spans="1:9" x14ac:dyDescent="0.25">
      <c r="A299" s="132">
        <v>15599140</v>
      </c>
      <c r="B299" s="132" t="s">
        <v>176</v>
      </c>
      <c r="C299" s="132" t="s">
        <v>177</v>
      </c>
      <c r="D299" s="10">
        <v>28</v>
      </c>
      <c r="E299" s="10"/>
      <c r="F299" s="9">
        <v>0</v>
      </c>
      <c r="G299" s="9"/>
      <c r="H299" s="26">
        <f t="shared" si="8"/>
        <v>0</v>
      </c>
      <c r="I299" s="11">
        <f t="shared" si="9"/>
        <v>0</v>
      </c>
    </row>
    <row r="300" spans="1:9" x14ac:dyDescent="0.25">
      <c r="A300" s="132">
        <v>15599159</v>
      </c>
      <c r="B300" s="132" t="s">
        <v>176</v>
      </c>
      <c r="C300" s="132" t="s">
        <v>177</v>
      </c>
      <c r="D300" s="10">
        <v>28</v>
      </c>
      <c r="E300" s="10"/>
      <c r="F300" s="9">
        <v>0</v>
      </c>
      <c r="G300" s="9"/>
      <c r="H300" s="26">
        <f t="shared" si="8"/>
        <v>0</v>
      </c>
      <c r="I300" s="11">
        <f t="shared" si="9"/>
        <v>0</v>
      </c>
    </row>
    <row r="301" spans="1:9" x14ac:dyDescent="0.25">
      <c r="A301" s="132">
        <v>15599167</v>
      </c>
      <c r="B301" s="132" t="s">
        <v>176</v>
      </c>
      <c r="C301" s="132" t="s">
        <v>177</v>
      </c>
      <c r="D301" s="10">
        <v>28</v>
      </c>
      <c r="E301" s="10"/>
      <c r="F301" s="9">
        <v>0</v>
      </c>
      <c r="G301" s="9"/>
      <c r="H301" s="26">
        <f t="shared" si="8"/>
        <v>0</v>
      </c>
      <c r="I301" s="11">
        <f t="shared" si="9"/>
        <v>0</v>
      </c>
    </row>
    <row r="302" spans="1:9" x14ac:dyDescent="0.25">
      <c r="A302" s="132">
        <v>15602737</v>
      </c>
      <c r="B302" s="132" t="s">
        <v>166</v>
      </c>
      <c r="C302" s="132" t="s">
        <v>167</v>
      </c>
      <c r="D302" s="10">
        <v>1</v>
      </c>
      <c r="E302" s="10"/>
      <c r="F302" s="9">
        <v>0</v>
      </c>
      <c r="G302" s="9"/>
      <c r="H302" s="26">
        <f t="shared" si="8"/>
        <v>0</v>
      </c>
      <c r="I302" s="11">
        <f t="shared" si="9"/>
        <v>0</v>
      </c>
    </row>
    <row r="303" spans="1:9" x14ac:dyDescent="0.25">
      <c r="A303" s="132">
        <v>15602834</v>
      </c>
      <c r="B303" s="132" t="s">
        <v>213</v>
      </c>
      <c r="C303" s="132" t="s">
        <v>214</v>
      </c>
      <c r="D303" s="10">
        <v>1</v>
      </c>
      <c r="E303" s="10"/>
      <c r="F303" s="9">
        <v>0</v>
      </c>
      <c r="G303" s="9"/>
      <c r="H303" s="26">
        <f t="shared" si="8"/>
        <v>0</v>
      </c>
      <c r="I303" s="11">
        <f t="shared" si="9"/>
        <v>0</v>
      </c>
    </row>
    <row r="304" spans="1:9" x14ac:dyDescent="0.25">
      <c r="A304" s="132">
        <v>15602842</v>
      </c>
      <c r="B304" s="132" t="s">
        <v>213</v>
      </c>
      <c r="C304" s="132" t="s">
        <v>214</v>
      </c>
      <c r="D304" s="10">
        <v>1</v>
      </c>
      <c r="E304" s="10"/>
      <c r="F304" s="9">
        <v>0</v>
      </c>
      <c r="G304" s="9"/>
      <c r="H304" s="26">
        <f t="shared" si="8"/>
        <v>0</v>
      </c>
      <c r="I304" s="11">
        <f t="shared" si="9"/>
        <v>0</v>
      </c>
    </row>
    <row r="305" spans="1:9" x14ac:dyDescent="0.25">
      <c r="A305" s="132">
        <v>15604969</v>
      </c>
      <c r="B305" s="132" t="s">
        <v>144</v>
      </c>
      <c r="C305" s="132" t="s">
        <v>145</v>
      </c>
      <c r="D305" s="10">
        <v>1</v>
      </c>
      <c r="E305" s="10"/>
      <c r="F305" s="9">
        <v>0</v>
      </c>
      <c r="G305" s="9"/>
      <c r="H305" s="26">
        <f t="shared" si="8"/>
        <v>0</v>
      </c>
      <c r="I305" s="11">
        <f t="shared" si="9"/>
        <v>0</v>
      </c>
    </row>
    <row r="306" spans="1:9" x14ac:dyDescent="0.25">
      <c r="A306" s="132">
        <v>15604977</v>
      </c>
      <c r="B306" s="132" t="s">
        <v>144</v>
      </c>
      <c r="C306" s="132" t="s">
        <v>145</v>
      </c>
      <c r="D306" s="10">
        <v>1</v>
      </c>
      <c r="E306" s="10"/>
      <c r="F306" s="9">
        <v>0</v>
      </c>
      <c r="G306" s="9"/>
      <c r="H306" s="26">
        <f t="shared" si="8"/>
        <v>0</v>
      </c>
      <c r="I306" s="11">
        <f t="shared" si="9"/>
        <v>0</v>
      </c>
    </row>
    <row r="307" spans="1:9" x14ac:dyDescent="0.25">
      <c r="A307" s="132">
        <v>15604985</v>
      </c>
      <c r="B307" s="132" t="s">
        <v>166</v>
      </c>
      <c r="C307" s="132" t="s">
        <v>167</v>
      </c>
      <c r="D307" s="10">
        <v>1</v>
      </c>
      <c r="E307" s="10"/>
      <c r="F307" s="9">
        <v>0</v>
      </c>
      <c r="G307" s="9"/>
      <c r="H307" s="26">
        <f t="shared" si="8"/>
        <v>0</v>
      </c>
      <c r="I307" s="11">
        <f t="shared" si="9"/>
        <v>0</v>
      </c>
    </row>
    <row r="308" spans="1:9" x14ac:dyDescent="0.25">
      <c r="A308" s="132">
        <v>15607585</v>
      </c>
      <c r="B308" s="132" t="s">
        <v>122</v>
      </c>
      <c r="C308" s="132" t="s">
        <v>123</v>
      </c>
      <c r="D308" s="10">
        <v>10</v>
      </c>
      <c r="E308" s="10"/>
      <c r="F308" s="9">
        <v>0</v>
      </c>
      <c r="G308" s="9"/>
      <c r="H308" s="26">
        <f t="shared" si="8"/>
        <v>0</v>
      </c>
      <c r="I308" s="11">
        <f t="shared" si="9"/>
        <v>0</v>
      </c>
    </row>
    <row r="309" spans="1:9" x14ac:dyDescent="0.25">
      <c r="A309" s="132">
        <v>15607593</v>
      </c>
      <c r="B309" s="132" t="s">
        <v>146</v>
      </c>
      <c r="C309" s="132" t="s">
        <v>147</v>
      </c>
      <c r="D309" s="10">
        <v>1</v>
      </c>
      <c r="E309" s="10"/>
      <c r="F309" s="9">
        <v>0</v>
      </c>
      <c r="G309" s="9"/>
      <c r="H309" s="26">
        <f t="shared" si="8"/>
        <v>0</v>
      </c>
      <c r="I309" s="11">
        <f t="shared" si="9"/>
        <v>0</v>
      </c>
    </row>
    <row r="310" spans="1:9" x14ac:dyDescent="0.25">
      <c r="A310" s="132">
        <v>15608565</v>
      </c>
      <c r="B310" s="132" t="s">
        <v>122</v>
      </c>
      <c r="C310" s="132" t="s">
        <v>123</v>
      </c>
      <c r="D310" s="10">
        <v>10</v>
      </c>
      <c r="E310" s="10"/>
      <c r="F310" s="9">
        <v>0</v>
      </c>
      <c r="G310" s="9"/>
      <c r="H310" s="26">
        <f t="shared" si="8"/>
        <v>0</v>
      </c>
      <c r="I310" s="11">
        <f t="shared" si="9"/>
        <v>0</v>
      </c>
    </row>
    <row r="311" spans="1:9" x14ac:dyDescent="0.25">
      <c r="A311" s="132">
        <v>15611116</v>
      </c>
      <c r="B311" s="132" t="s">
        <v>146</v>
      </c>
      <c r="C311" s="132" t="s">
        <v>147</v>
      </c>
      <c r="D311" s="10">
        <v>1</v>
      </c>
      <c r="E311" s="10"/>
      <c r="F311" s="9">
        <v>0</v>
      </c>
      <c r="G311" s="9"/>
      <c r="H311" s="26">
        <f t="shared" si="8"/>
        <v>0</v>
      </c>
      <c r="I311" s="11">
        <f t="shared" si="9"/>
        <v>0</v>
      </c>
    </row>
    <row r="312" spans="1:9" x14ac:dyDescent="0.25">
      <c r="A312" s="132">
        <v>15611485</v>
      </c>
      <c r="B312" s="132" t="s">
        <v>136</v>
      </c>
      <c r="C312" s="132" t="s">
        <v>137</v>
      </c>
      <c r="D312" s="10">
        <v>1</v>
      </c>
      <c r="E312" s="10"/>
      <c r="F312" s="9">
        <v>0</v>
      </c>
      <c r="G312" s="9"/>
      <c r="H312" s="26">
        <f t="shared" si="8"/>
        <v>0</v>
      </c>
      <c r="I312" s="11">
        <f t="shared" si="9"/>
        <v>0</v>
      </c>
    </row>
    <row r="313" spans="1:9" x14ac:dyDescent="0.25">
      <c r="A313" s="132">
        <v>15611515</v>
      </c>
      <c r="B313" s="132" t="s">
        <v>136</v>
      </c>
      <c r="C313" s="132" t="s">
        <v>137</v>
      </c>
      <c r="D313" s="10">
        <v>1</v>
      </c>
      <c r="E313" s="10"/>
      <c r="F313" s="9">
        <v>0</v>
      </c>
      <c r="G313" s="9"/>
      <c r="H313" s="26">
        <f t="shared" si="8"/>
        <v>0</v>
      </c>
      <c r="I313" s="11">
        <f t="shared" si="9"/>
        <v>0</v>
      </c>
    </row>
    <row r="314" spans="1:9" x14ac:dyDescent="0.25">
      <c r="A314" s="132">
        <v>15611523</v>
      </c>
      <c r="B314" s="132" t="s">
        <v>136</v>
      </c>
      <c r="C314" s="132" t="s">
        <v>137</v>
      </c>
      <c r="D314" s="10">
        <v>1</v>
      </c>
      <c r="E314" s="10"/>
      <c r="F314" s="9">
        <v>0</v>
      </c>
      <c r="G314" s="9"/>
      <c r="H314" s="26">
        <f t="shared" si="8"/>
        <v>0</v>
      </c>
      <c r="I314" s="11">
        <f t="shared" si="9"/>
        <v>0</v>
      </c>
    </row>
    <row r="315" spans="1:9" x14ac:dyDescent="0.25">
      <c r="A315" s="132">
        <v>15611558</v>
      </c>
      <c r="B315" s="132" t="s">
        <v>202</v>
      </c>
      <c r="C315" s="132" t="s">
        <v>203</v>
      </c>
      <c r="D315" s="10">
        <v>1</v>
      </c>
      <c r="E315" s="10"/>
      <c r="F315" s="9">
        <v>0</v>
      </c>
      <c r="G315" s="9"/>
      <c r="H315" s="26">
        <f t="shared" si="8"/>
        <v>0</v>
      </c>
      <c r="I315" s="11">
        <f t="shared" si="9"/>
        <v>0</v>
      </c>
    </row>
    <row r="316" spans="1:9" x14ac:dyDescent="0.25">
      <c r="A316" s="132">
        <v>15611574</v>
      </c>
      <c r="B316" s="132" t="s">
        <v>202</v>
      </c>
      <c r="C316" s="132" t="s">
        <v>203</v>
      </c>
      <c r="D316" s="10">
        <v>1</v>
      </c>
      <c r="E316" s="10"/>
      <c r="F316" s="9">
        <v>0</v>
      </c>
      <c r="G316" s="9"/>
      <c r="H316" s="26">
        <f t="shared" si="8"/>
        <v>0</v>
      </c>
      <c r="I316" s="11">
        <f t="shared" si="9"/>
        <v>0</v>
      </c>
    </row>
    <row r="317" spans="1:9" x14ac:dyDescent="0.25">
      <c r="A317" s="132">
        <v>15611582</v>
      </c>
      <c r="B317" s="132" t="s">
        <v>202</v>
      </c>
      <c r="C317" s="132" t="s">
        <v>203</v>
      </c>
      <c r="D317" s="10">
        <v>1</v>
      </c>
      <c r="E317" s="10"/>
      <c r="F317" s="9">
        <v>0</v>
      </c>
      <c r="G317" s="9"/>
      <c r="H317" s="26">
        <f t="shared" si="8"/>
        <v>0</v>
      </c>
      <c r="I317" s="11">
        <f t="shared" si="9"/>
        <v>0</v>
      </c>
    </row>
    <row r="318" spans="1:9" x14ac:dyDescent="0.25">
      <c r="A318" s="132">
        <v>15611655</v>
      </c>
      <c r="B318" s="132" t="s">
        <v>172</v>
      </c>
      <c r="C318" s="132" t="s">
        <v>173</v>
      </c>
      <c r="D318" s="10">
        <v>1</v>
      </c>
      <c r="E318" s="10"/>
      <c r="F318" s="9">
        <v>0</v>
      </c>
      <c r="G318" s="9"/>
      <c r="H318" s="26">
        <f t="shared" si="8"/>
        <v>0</v>
      </c>
      <c r="I318" s="11">
        <f t="shared" si="9"/>
        <v>0</v>
      </c>
    </row>
    <row r="319" spans="1:9" x14ac:dyDescent="0.25">
      <c r="A319" s="132">
        <v>15612589</v>
      </c>
      <c r="B319" s="132" t="s">
        <v>120</v>
      </c>
      <c r="C319" s="132" t="s">
        <v>121</v>
      </c>
      <c r="D319" s="10">
        <v>1</v>
      </c>
      <c r="E319" s="10"/>
      <c r="F319" s="9">
        <v>0</v>
      </c>
      <c r="G319" s="9"/>
      <c r="H319" s="26">
        <f t="shared" si="8"/>
        <v>0</v>
      </c>
      <c r="I319" s="11">
        <f t="shared" si="9"/>
        <v>0</v>
      </c>
    </row>
    <row r="320" spans="1:9" x14ac:dyDescent="0.25">
      <c r="A320" s="132">
        <v>15612597</v>
      </c>
      <c r="B320" s="132" t="s">
        <v>120</v>
      </c>
      <c r="C320" s="132" t="s">
        <v>121</v>
      </c>
      <c r="D320" s="10">
        <v>1</v>
      </c>
      <c r="E320" s="10"/>
      <c r="F320" s="9">
        <v>0</v>
      </c>
      <c r="G320" s="9"/>
      <c r="H320" s="26">
        <f t="shared" si="8"/>
        <v>0</v>
      </c>
      <c r="I320" s="11">
        <f t="shared" si="9"/>
        <v>0</v>
      </c>
    </row>
    <row r="321" spans="1:9" x14ac:dyDescent="0.25">
      <c r="A321" s="132">
        <v>15617289</v>
      </c>
      <c r="B321" s="132" t="s">
        <v>154</v>
      </c>
      <c r="C321" s="132" t="s">
        <v>155</v>
      </c>
      <c r="D321" s="10">
        <v>30</v>
      </c>
      <c r="E321" s="10"/>
      <c r="F321" s="9">
        <v>0</v>
      </c>
      <c r="G321" s="9"/>
      <c r="H321" s="26">
        <f t="shared" si="8"/>
        <v>0</v>
      </c>
      <c r="I321" s="11">
        <f t="shared" si="9"/>
        <v>0</v>
      </c>
    </row>
    <row r="322" spans="1:9" x14ac:dyDescent="0.25">
      <c r="A322" s="132">
        <v>15617297</v>
      </c>
      <c r="B322" s="132" t="s">
        <v>154</v>
      </c>
      <c r="C322" s="132" t="s">
        <v>155</v>
      </c>
      <c r="D322" s="10">
        <v>30</v>
      </c>
      <c r="E322" s="10"/>
      <c r="F322" s="9">
        <v>0</v>
      </c>
      <c r="G322" s="9"/>
      <c r="H322" s="26">
        <f t="shared" si="8"/>
        <v>0</v>
      </c>
      <c r="I322" s="11">
        <f t="shared" si="9"/>
        <v>0</v>
      </c>
    </row>
    <row r="323" spans="1:9" x14ac:dyDescent="0.25">
      <c r="A323" s="132">
        <v>15617726</v>
      </c>
      <c r="B323" s="132" t="s">
        <v>202</v>
      </c>
      <c r="C323" s="132" t="s">
        <v>203</v>
      </c>
      <c r="D323" s="10">
        <v>1</v>
      </c>
      <c r="E323" s="10"/>
      <c r="F323" s="9">
        <v>0</v>
      </c>
      <c r="G323" s="9"/>
      <c r="H323" s="26">
        <f t="shared" si="8"/>
        <v>0</v>
      </c>
      <c r="I323" s="11">
        <f t="shared" si="9"/>
        <v>0</v>
      </c>
    </row>
    <row r="324" spans="1:9" x14ac:dyDescent="0.25">
      <c r="A324" s="132">
        <v>15618501</v>
      </c>
      <c r="B324" s="132" t="s">
        <v>136</v>
      </c>
      <c r="C324" s="132" t="s">
        <v>137</v>
      </c>
      <c r="D324" s="10">
        <v>1</v>
      </c>
      <c r="E324" s="10"/>
      <c r="F324" s="9">
        <v>0</v>
      </c>
      <c r="G324" s="9"/>
      <c r="H324" s="26">
        <f t="shared" si="8"/>
        <v>0</v>
      </c>
      <c r="I324" s="11">
        <f t="shared" si="9"/>
        <v>0</v>
      </c>
    </row>
    <row r="325" spans="1:9" x14ac:dyDescent="0.25">
      <c r="A325" s="132">
        <v>15618528</v>
      </c>
      <c r="B325" s="132" t="s">
        <v>136</v>
      </c>
      <c r="C325" s="132" t="s">
        <v>137</v>
      </c>
      <c r="D325" s="10">
        <v>1</v>
      </c>
      <c r="E325" s="10"/>
      <c r="F325" s="9">
        <v>0</v>
      </c>
      <c r="G325" s="9"/>
      <c r="H325" s="26">
        <f t="shared" ref="H325:H388" si="10">E325/D325</f>
        <v>0</v>
      </c>
      <c r="I325" s="11">
        <f t="shared" ref="I325:I388" si="11">IFERROR(G325/H325,0)</f>
        <v>0</v>
      </c>
    </row>
    <row r="326" spans="1:9" x14ac:dyDescent="0.25">
      <c r="A326" s="132">
        <v>15618641</v>
      </c>
      <c r="B326" s="132" t="s">
        <v>144</v>
      </c>
      <c r="C326" s="132" t="s">
        <v>145</v>
      </c>
      <c r="D326" s="10">
        <v>1</v>
      </c>
      <c r="E326" s="10"/>
      <c r="F326" s="9">
        <v>0</v>
      </c>
      <c r="G326" s="9"/>
      <c r="H326" s="26">
        <f t="shared" si="10"/>
        <v>0</v>
      </c>
      <c r="I326" s="11">
        <f t="shared" si="11"/>
        <v>0</v>
      </c>
    </row>
    <row r="327" spans="1:9" x14ac:dyDescent="0.25">
      <c r="A327" s="132">
        <v>15618668</v>
      </c>
      <c r="B327" s="132" t="s">
        <v>144</v>
      </c>
      <c r="C327" s="132" t="s">
        <v>145</v>
      </c>
      <c r="D327" s="10">
        <v>1</v>
      </c>
      <c r="E327" s="10"/>
      <c r="F327" s="9">
        <v>0</v>
      </c>
      <c r="G327" s="9"/>
      <c r="H327" s="26">
        <f t="shared" si="10"/>
        <v>0</v>
      </c>
      <c r="I327" s="11">
        <f t="shared" si="11"/>
        <v>0</v>
      </c>
    </row>
    <row r="328" spans="1:9" x14ac:dyDescent="0.25">
      <c r="A328" s="132">
        <v>15618676</v>
      </c>
      <c r="B328" s="132" t="s">
        <v>144</v>
      </c>
      <c r="C328" s="132" t="s">
        <v>145</v>
      </c>
      <c r="D328" s="10">
        <v>1</v>
      </c>
      <c r="E328" s="10"/>
      <c r="F328" s="9">
        <v>0</v>
      </c>
      <c r="G328" s="9"/>
      <c r="H328" s="26">
        <f t="shared" si="10"/>
        <v>0</v>
      </c>
      <c r="I328" s="11">
        <f t="shared" si="11"/>
        <v>0</v>
      </c>
    </row>
    <row r="329" spans="1:9" x14ac:dyDescent="0.25">
      <c r="A329" s="132">
        <v>15619249</v>
      </c>
      <c r="B329" s="132" t="s">
        <v>202</v>
      </c>
      <c r="C329" s="132" t="s">
        <v>203</v>
      </c>
      <c r="D329" s="10">
        <v>1</v>
      </c>
      <c r="E329" s="10"/>
      <c r="F329" s="9">
        <v>0</v>
      </c>
      <c r="G329" s="9"/>
      <c r="H329" s="26">
        <f t="shared" si="10"/>
        <v>0</v>
      </c>
      <c r="I329" s="11">
        <f t="shared" si="11"/>
        <v>0</v>
      </c>
    </row>
    <row r="330" spans="1:9" x14ac:dyDescent="0.25">
      <c r="A330" s="132">
        <v>15619257</v>
      </c>
      <c r="B330" s="132" t="s">
        <v>202</v>
      </c>
      <c r="C330" s="132" t="s">
        <v>203</v>
      </c>
      <c r="D330" s="10">
        <v>1</v>
      </c>
      <c r="E330" s="10"/>
      <c r="F330" s="9">
        <v>0</v>
      </c>
      <c r="G330" s="9"/>
      <c r="H330" s="26">
        <f t="shared" si="10"/>
        <v>0</v>
      </c>
      <c r="I330" s="11">
        <f t="shared" si="11"/>
        <v>0</v>
      </c>
    </row>
    <row r="331" spans="1:9" x14ac:dyDescent="0.25">
      <c r="A331" s="132">
        <v>15623858</v>
      </c>
      <c r="B331" s="132" t="s">
        <v>136</v>
      </c>
      <c r="C331" s="132" t="s">
        <v>137</v>
      </c>
      <c r="D331" s="10">
        <v>1</v>
      </c>
      <c r="E331" s="10"/>
      <c r="F331" s="9">
        <v>0</v>
      </c>
      <c r="G331" s="9"/>
      <c r="H331" s="26">
        <f t="shared" si="10"/>
        <v>0</v>
      </c>
      <c r="I331" s="11">
        <f t="shared" si="11"/>
        <v>0</v>
      </c>
    </row>
    <row r="332" spans="1:9" x14ac:dyDescent="0.25">
      <c r="A332" s="132">
        <v>15623866</v>
      </c>
      <c r="B332" s="132" t="s">
        <v>136</v>
      </c>
      <c r="C332" s="132" t="s">
        <v>137</v>
      </c>
      <c r="D332" s="10">
        <v>1</v>
      </c>
      <c r="E332" s="10"/>
      <c r="F332" s="9">
        <v>0</v>
      </c>
      <c r="G332" s="9"/>
      <c r="H332" s="26">
        <f t="shared" si="10"/>
        <v>0</v>
      </c>
      <c r="I332" s="11">
        <f t="shared" si="11"/>
        <v>0</v>
      </c>
    </row>
    <row r="333" spans="1:9" x14ac:dyDescent="0.25">
      <c r="A333" s="132">
        <v>15623874</v>
      </c>
      <c r="B333" s="132" t="s">
        <v>136</v>
      </c>
      <c r="C333" s="132" t="s">
        <v>137</v>
      </c>
      <c r="D333" s="10">
        <v>1</v>
      </c>
      <c r="E333" s="10"/>
      <c r="F333" s="9">
        <v>0</v>
      </c>
      <c r="G333" s="9"/>
      <c r="H333" s="26">
        <f t="shared" si="10"/>
        <v>0</v>
      </c>
      <c r="I333" s="11">
        <f t="shared" si="11"/>
        <v>0</v>
      </c>
    </row>
    <row r="334" spans="1:9" x14ac:dyDescent="0.25">
      <c r="A334" s="132">
        <v>15624420</v>
      </c>
      <c r="B334" s="132" t="s">
        <v>186</v>
      </c>
      <c r="C334" s="132" t="s">
        <v>187</v>
      </c>
      <c r="D334" s="10">
        <v>1</v>
      </c>
      <c r="E334" s="10"/>
      <c r="F334" s="9">
        <v>0</v>
      </c>
      <c r="G334" s="9"/>
      <c r="H334" s="26">
        <f t="shared" si="10"/>
        <v>0</v>
      </c>
      <c r="I334" s="11">
        <f t="shared" si="11"/>
        <v>0</v>
      </c>
    </row>
    <row r="335" spans="1:9" x14ac:dyDescent="0.25">
      <c r="A335" s="132">
        <v>15624447</v>
      </c>
      <c r="B335" s="132" t="s">
        <v>134</v>
      </c>
      <c r="C335" s="132" t="s">
        <v>135</v>
      </c>
      <c r="D335" s="10">
        <v>1</v>
      </c>
      <c r="E335" s="10"/>
      <c r="F335" s="9">
        <v>0</v>
      </c>
      <c r="G335" s="9"/>
      <c r="H335" s="26">
        <f t="shared" si="10"/>
        <v>0</v>
      </c>
      <c r="I335" s="11">
        <f t="shared" si="11"/>
        <v>0</v>
      </c>
    </row>
    <row r="336" spans="1:9" x14ac:dyDescent="0.25">
      <c r="A336" s="132">
        <v>15624455</v>
      </c>
      <c r="B336" s="132" t="s">
        <v>134</v>
      </c>
      <c r="C336" s="132" t="s">
        <v>135</v>
      </c>
      <c r="D336" s="10">
        <v>1</v>
      </c>
      <c r="E336" s="10"/>
      <c r="F336" s="9">
        <v>0</v>
      </c>
      <c r="G336" s="9"/>
      <c r="H336" s="26">
        <f t="shared" si="10"/>
        <v>0</v>
      </c>
      <c r="I336" s="11">
        <f t="shared" si="11"/>
        <v>0</v>
      </c>
    </row>
    <row r="337" spans="1:9" x14ac:dyDescent="0.25">
      <c r="A337" s="132">
        <v>15624463</v>
      </c>
      <c r="B337" s="132" t="s">
        <v>134</v>
      </c>
      <c r="C337" s="132" t="s">
        <v>135</v>
      </c>
      <c r="D337" s="10">
        <v>1</v>
      </c>
      <c r="E337" s="10"/>
      <c r="F337" s="9">
        <v>0</v>
      </c>
      <c r="G337" s="9"/>
      <c r="H337" s="26">
        <f t="shared" si="10"/>
        <v>0</v>
      </c>
      <c r="I337" s="11">
        <f t="shared" si="11"/>
        <v>0</v>
      </c>
    </row>
    <row r="338" spans="1:9" x14ac:dyDescent="0.25">
      <c r="A338" s="132">
        <v>15624471</v>
      </c>
      <c r="B338" s="132" t="s">
        <v>134</v>
      </c>
      <c r="C338" s="132" t="s">
        <v>135</v>
      </c>
      <c r="D338" s="10">
        <v>1</v>
      </c>
      <c r="E338" s="10"/>
      <c r="F338" s="9">
        <v>0</v>
      </c>
      <c r="G338" s="9"/>
      <c r="H338" s="26">
        <f t="shared" si="10"/>
        <v>0</v>
      </c>
      <c r="I338" s="11">
        <f t="shared" si="11"/>
        <v>0</v>
      </c>
    </row>
    <row r="339" spans="1:9" x14ac:dyDescent="0.25">
      <c r="A339" s="132">
        <v>15624498</v>
      </c>
      <c r="B339" s="132" t="s">
        <v>120</v>
      </c>
      <c r="C339" s="132" t="s">
        <v>121</v>
      </c>
      <c r="D339" s="10">
        <v>1</v>
      </c>
      <c r="E339" s="10"/>
      <c r="F339" s="9">
        <v>0</v>
      </c>
      <c r="G339" s="9"/>
      <c r="H339" s="26">
        <f t="shared" si="10"/>
        <v>0</v>
      </c>
      <c r="I339" s="11">
        <f t="shared" si="11"/>
        <v>0</v>
      </c>
    </row>
    <row r="340" spans="1:9" x14ac:dyDescent="0.25">
      <c r="A340" s="132">
        <v>15625079</v>
      </c>
      <c r="B340" s="132" t="s">
        <v>174</v>
      </c>
      <c r="C340" s="132" t="s">
        <v>175</v>
      </c>
      <c r="D340" s="10">
        <v>120</v>
      </c>
      <c r="E340" s="10"/>
      <c r="F340" s="9">
        <v>0</v>
      </c>
      <c r="G340" s="9"/>
      <c r="H340" s="26">
        <f t="shared" si="10"/>
        <v>0</v>
      </c>
      <c r="I340" s="11">
        <f t="shared" si="11"/>
        <v>0</v>
      </c>
    </row>
    <row r="341" spans="1:9" x14ac:dyDescent="0.25">
      <c r="A341" s="132">
        <v>15636623</v>
      </c>
      <c r="B341" s="132" t="s">
        <v>174</v>
      </c>
      <c r="C341" s="132" t="s">
        <v>175</v>
      </c>
      <c r="D341" s="10">
        <v>60</v>
      </c>
      <c r="E341" s="10"/>
      <c r="F341" s="9">
        <v>0</v>
      </c>
      <c r="G341" s="9"/>
      <c r="H341" s="26">
        <f t="shared" si="10"/>
        <v>0</v>
      </c>
      <c r="I341" s="11">
        <f t="shared" si="11"/>
        <v>0</v>
      </c>
    </row>
    <row r="342" spans="1:9" x14ac:dyDescent="0.25">
      <c r="A342" s="132">
        <v>15649946</v>
      </c>
      <c r="B342" s="132" t="s">
        <v>196</v>
      </c>
      <c r="C342" s="132" t="s">
        <v>197</v>
      </c>
      <c r="D342" s="10">
        <v>100</v>
      </c>
      <c r="E342" s="10"/>
      <c r="F342" s="9">
        <v>0</v>
      </c>
      <c r="G342" s="9"/>
      <c r="H342" s="26">
        <f t="shared" si="10"/>
        <v>0</v>
      </c>
      <c r="I342" s="11">
        <f t="shared" si="11"/>
        <v>0</v>
      </c>
    </row>
    <row r="343" spans="1:9" x14ac:dyDescent="0.25">
      <c r="A343" s="132">
        <v>15654184</v>
      </c>
      <c r="B343" s="132" t="s">
        <v>150</v>
      </c>
      <c r="C343" s="132" t="s">
        <v>151</v>
      </c>
      <c r="D343" s="10">
        <v>1</v>
      </c>
      <c r="E343" s="10"/>
      <c r="F343" s="9">
        <v>0</v>
      </c>
      <c r="G343" s="9"/>
      <c r="H343" s="26">
        <f t="shared" si="10"/>
        <v>0</v>
      </c>
      <c r="I343" s="11">
        <f t="shared" si="11"/>
        <v>0</v>
      </c>
    </row>
    <row r="344" spans="1:9" x14ac:dyDescent="0.25">
      <c r="A344" s="132">
        <v>15662780</v>
      </c>
      <c r="B344" s="132" t="s">
        <v>215</v>
      </c>
      <c r="C344" s="132" t="s">
        <v>216</v>
      </c>
      <c r="D344" s="10">
        <v>140</v>
      </c>
      <c r="E344" s="10"/>
      <c r="F344" s="9">
        <v>0</v>
      </c>
      <c r="G344" s="9"/>
      <c r="H344" s="26">
        <f t="shared" si="10"/>
        <v>0</v>
      </c>
      <c r="I344" s="11">
        <f t="shared" si="11"/>
        <v>0</v>
      </c>
    </row>
    <row r="345" spans="1:9" x14ac:dyDescent="0.25">
      <c r="A345" s="132">
        <v>15662942</v>
      </c>
      <c r="B345" s="132" t="s">
        <v>217</v>
      </c>
      <c r="C345" s="132" t="s">
        <v>218</v>
      </c>
      <c r="D345" s="10">
        <v>112</v>
      </c>
      <c r="E345" s="10"/>
      <c r="F345" s="9">
        <v>0</v>
      </c>
      <c r="G345" s="9"/>
      <c r="H345" s="26">
        <f t="shared" si="10"/>
        <v>0</v>
      </c>
      <c r="I345" s="11">
        <f t="shared" si="11"/>
        <v>0</v>
      </c>
    </row>
    <row r="346" spans="1:9" x14ac:dyDescent="0.25">
      <c r="A346" s="132">
        <v>15666069</v>
      </c>
      <c r="B346" s="132" t="s">
        <v>140</v>
      </c>
      <c r="C346" s="132" t="s">
        <v>141</v>
      </c>
      <c r="D346" s="10">
        <v>60</v>
      </c>
      <c r="E346" s="10"/>
      <c r="F346" s="9">
        <v>0</v>
      </c>
      <c r="G346" s="9"/>
      <c r="H346" s="26">
        <f t="shared" si="10"/>
        <v>0</v>
      </c>
      <c r="I346" s="11">
        <f t="shared" si="11"/>
        <v>0</v>
      </c>
    </row>
    <row r="347" spans="1:9" x14ac:dyDescent="0.25">
      <c r="A347" s="132">
        <v>15666131</v>
      </c>
      <c r="B347" s="132" t="s">
        <v>124</v>
      </c>
      <c r="C347" s="132" t="s">
        <v>125</v>
      </c>
      <c r="D347" s="10">
        <v>1</v>
      </c>
      <c r="E347" s="10"/>
      <c r="F347" s="9">
        <v>0</v>
      </c>
      <c r="G347" s="9"/>
      <c r="H347" s="26">
        <f t="shared" si="10"/>
        <v>0</v>
      </c>
      <c r="I347" s="11">
        <f t="shared" si="11"/>
        <v>0</v>
      </c>
    </row>
    <row r="348" spans="1:9" x14ac:dyDescent="0.25">
      <c r="A348" s="132">
        <v>15666158</v>
      </c>
      <c r="B348" s="132" t="s">
        <v>124</v>
      </c>
      <c r="C348" s="132" t="s">
        <v>125</v>
      </c>
      <c r="D348" s="10">
        <v>1</v>
      </c>
      <c r="E348" s="10"/>
      <c r="F348" s="9">
        <v>0</v>
      </c>
      <c r="G348" s="9"/>
      <c r="H348" s="26">
        <f t="shared" si="10"/>
        <v>0</v>
      </c>
      <c r="I348" s="11">
        <f t="shared" si="11"/>
        <v>0</v>
      </c>
    </row>
    <row r="349" spans="1:9" x14ac:dyDescent="0.25">
      <c r="A349" s="132">
        <v>15666352</v>
      </c>
      <c r="B349" s="132" t="s">
        <v>128</v>
      </c>
      <c r="C349" s="132" t="s">
        <v>129</v>
      </c>
      <c r="D349" s="10">
        <v>1</v>
      </c>
      <c r="E349" s="10"/>
      <c r="F349" s="9">
        <v>0</v>
      </c>
      <c r="G349" s="9"/>
      <c r="H349" s="26">
        <f t="shared" si="10"/>
        <v>0</v>
      </c>
      <c r="I349" s="11">
        <f t="shared" si="11"/>
        <v>0</v>
      </c>
    </row>
    <row r="350" spans="1:9" x14ac:dyDescent="0.25">
      <c r="A350" s="132">
        <v>15668304</v>
      </c>
      <c r="B350" s="132" t="s">
        <v>124</v>
      </c>
      <c r="C350" s="132" t="s">
        <v>125</v>
      </c>
      <c r="D350" s="10">
        <v>1</v>
      </c>
      <c r="E350" s="10"/>
      <c r="F350" s="9">
        <v>0</v>
      </c>
      <c r="G350" s="9"/>
      <c r="H350" s="26">
        <f t="shared" si="10"/>
        <v>0</v>
      </c>
      <c r="I350" s="11">
        <f t="shared" si="11"/>
        <v>0</v>
      </c>
    </row>
    <row r="351" spans="1:9" x14ac:dyDescent="0.25">
      <c r="A351" s="132">
        <v>15668312</v>
      </c>
      <c r="B351" s="132" t="s">
        <v>124</v>
      </c>
      <c r="C351" s="132" t="s">
        <v>125</v>
      </c>
      <c r="D351" s="10">
        <v>1</v>
      </c>
      <c r="E351" s="10"/>
      <c r="F351" s="9">
        <v>0</v>
      </c>
      <c r="G351" s="9"/>
      <c r="H351" s="26">
        <f t="shared" si="10"/>
        <v>0</v>
      </c>
      <c r="I351" s="11">
        <f t="shared" si="11"/>
        <v>0</v>
      </c>
    </row>
    <row r="352" spans="1:9" x14ac:dyDescent="0.25">
      <c r="A352" s="132">
        <v>15668320</v>
      </c>
      <c r="B352" s="132" t="s">
        <v>140</v>
      </c>
      <c r="C352" s="132" t="s">
        <v>141</v>
      </c>
      <c r="D352" s="10">
        <v>60</v>
      </c>
      <c r="E352" s="10"/>
      <c r="F352" s="9">
        <v>0</v>
      </c>
      <c r="G352" s="9"/>
      <c r="H352" s="26">
        <f t="shared" si="10"/>
        <v>0</v>
      </c>
      <c r="I352" s="11">
        <f t="shared" si="11"/>
        <v>0</v>
      </c>
    </row>
    <row r="353" spans="1:9" x14ac:dyDescent="0.25">
      <c r="A353" s="132">
        <v>15669521</v>
      </c>
      <c r="B353" s="132" t="s">
        <v>196</v>
      </c>
      <c r="C353" s="132" t="s">
        <v>197</v>
      </c>
      <c r="D353" s="10">
        <v>60</v>
      </c>
      <c r="E353" s="10"/>
      <c r="F353" s="9">
        <v>0</v>
      </c>
      <c r="G353" s="9"/>
      <c r="H353" s="26">
        <f t="shared" si="10"/>
        <v>0</v>
      </c>
      <c r="I353" s="11">
        <f t="shared" si="11"/>
        <v>0</v>
      </c>
    </row>
    <row r="354" spans="1:9" x14ac:dyDescent="0.25">
      <c r="A354" s="132">
        <v>15683311</v>
      </c>
      <c r="B354" s="132" t="s">
        <v>144</v>
      </c>
      <c r="C354" s="132" t="s">
        <v>145</v>
      </c>
      <c r="D354" s="10">
        <v>1</v>
      </c>
      <c r="E354" s="10"/>
      <c r="F354" s="9">
        <v>0</v>
      </c>
      <c r="G354" s="9"/>
      <c r="H354" s="26">
        <f t="shared" si="10"/>
        <v>0</v>
      </c>
      <c r="I354" s="11">
        <f t="shared" si="11"/>
        <v>0</v>
      </c>
    </row>
    <row r="355" spans="1:9" x14ac:dyDescent="0.25">
      <c r="A355" s="132">
        <v>15683338</v>
      </c>
      <c r="B355" s="132" t="s">
        <v>186</v>
      </c>
      <c r="C355" s="132" t="s">
        <v>187</v>
      </c>
      <c r="D355" s="10">
        <v>1</v>
      </c>
      <c r="E355" s="10"/>
      <c r="F355" s="9">
        <v>0</v>
      </c>
      <c r="G355" s="9"/>
      <c r="H355" s="26">
        <f t="shared" si="10"/>
        <v>0</v>
      </c>
      <c r="I355" s="11">
        <f t="shared" si="11"/>
        <v>0</v>
      </c>
    </row>
    <row r="356" spans="1:9" x14ac:dyDescent="0.25">
      <c r="A356" s="132">
        <v>15683354</v>
      </c>
      <c r="B356" s="132" t="s">
        <v>186</v>
      </c>
      <c r="C356" s="132" t="s">
        <v>187</v>
      </c>
      <c r="D356" s="10">
        <v>1</v>
      </c>
      <c r="E356" s="10"/>
      <c r="F356" s="9">
        <v>0</v>
      </c>
      <c r="G356" s="9"/>
      <c r="H356" s="26">
        <f t="shared" si="10"/>
        <v>0</v>
      </c>
      <c r="I356" s="11">
        <f t="shared" si="11"/>
        <v>0</v>
      </c>
    </row>
    <row r="357" spans="1:9" x14ac:dyDescent="0.25">
      <c r="A357" s="132">
        <v>15683362</v>
      </c>
      <c r="B357" s="132" t="s">
        <v>186</v>
      </c>
      <c r="C357" s="132" t="s">
        <v>187</v>
      </c>
      <c r="D357" s="10">
        <v>1</v>
      </c>
      <c r="E357" s="10"/>
      <c r="F357" s="9">
        <v>0</v>
      </c>
      <c r="G357" s="9"/>
      <c r="H357" s="26">
        <f t="shared" si="10"/>
        <v>0</v>
      </c>
      <c r="I357" s="11">
        <f t="shared" si="11"/>
        <v>0</v>
      </c>
    </row>
    <row r="358" spans="1:9" x14ac:dyDescent="0.25">
      <c r="A358" s="132">
        <v>15687708</v>
      </c>
      <c r="B358" s="132" t="s">
        <v>211</v>
      </c>
      <c r="C358" s="132" t="s">
        <v>212</v>
      </c>
      <c r="D358" s="10">
        <v>60</v>
      </c>
      <c r="E358" s="10"/>
      <c r="F358" s="9">
        <v>0</v>
      </c>
      <c r="G358" s="9"/>
      <c r="H358" s="26">
        <f t="shared" si="10"/>
        <v>0</v>
      </c>
      <c r="I358" s="11">
        <f t="shared" si="11"/>
        <v>0</v>
      </c>
    </row>
    <row r="359" spans="1:9" x14ac:dyDescent="0.25">
      <c r="A359" s="132">
        <v>15687724</v>
      </c>
      <c r="B359" s="132" t="s">
        <v>211</v>
      </c>
      <c r="C359" s="132" t="s">
        <v>212</v>
      </c>
      <c r="D359" s="10">
        <v>60</v>
      </c>
      <c r="E359" s="10"/>
      <c r="F359" s="9">
        <v>0</v>
      </c>
      <c r="G359" s="9"/>
      <c r="H359" s="26">
        <f t="shared" si="10"/>
        <v>0</v>
      </c>
      <c r="I359" s="11">
        <f t="shared" si="11"/>
        <v>0</v>
      </c>
    </row>
    <row r="360" spans="1:9" x14ac:dyDescent="0.25">
      <c r="A360" s="132">
        <v>15687732</v>
      </c>
      <c r="B360" s="132" t="s">
        <v>211</v>
      </c>
      <c r="C360" s="132" t="s">
        <v>212</v>
      </c>
      <c r="D360" s="10">
        <v>60</v>
      </c>
      <c r="E360" s="10"/>
      <c r="F360" s="9">
        <v>0</v>
      </c>
      <c r="G360" s="9"/>
      <c r="H360" s="26">
        <f t="shared" si="10"/>
        <v>0</v>
      </c>
      <c r="I360" s="11">
        <f t="shared" si="11"/>
        <v>0</v>
      </c>
    </row>
    <row r="361" spans="1:9" x14ac:dyDescent="0.25">
      <c r="A361" s="132">
        <v>15687759</v>
      </c>
      <c r="B361" s="132" t="s">
        <v>211</v>
      </c>
      <c r="C361" s="132" t="s">
        <v>212</v>
      </c>
      <c r="D361" s="10">
        <v>30</v>
      </c>
      <c r="E361" s="10"/>
      <c r="F361" s="9">
        <v>0</v>
      </c>
      <c r="G361" s="9"/>
      <c r="H361" s="26">
        <f t="shared" si="10"/>
        <v>0</v>
      </c>
      <c r="I361" s="11">
        <f t="shared" si="11"/>
        <v>0</v>
      </c>
    </row>
    <row r="362" spans="1:9" x14ac:dyDescent="0.25">
      <c r="A362" s="132">
        <v>15688399</v>
      </c>
      <c r="B362" s="132" t="s">
        <v>219</v>
      </c>
      <c r="C362" s="132" t="s">
        <v>220</v>
      </c>
      <c r="D362" s="10">
        <v>1</v>
      </c>
      <c r="E362" s="10"/>
      <c r="F362" s="9">
        <v>0</v>
      </c>
      <c r="G362" s="9"/>
      <c r="H362" s="26">
        <f t="shared" si="10"/>
        <v>0</v>
      </c>
      <c r="I362" s="11">
        <f t="shared" si="11"/>
        <v>0</v>
      </c>
    </row>
    <row r="363" spans="1:9" x14ac:dyDescent="0.25">
      <c r="A363" s="132">
        <v>15688410</v>
      </c>
      <c r="B363" s="132" t="s">
        <v>219</v>
      </c>
      <c r="C363" s="132" t="s">
        <v>220</v>
      </c>
      <c r="D363" s="10">
        <v>1</v>
      </c>
      <c r="E363" s="10"/>
      <c r="F363" s="9">
        <v>0</v>
      </c>
      <c r="G363" s="9"/>
      <c r="H363" s="26">
        <f t="shared" si="10"/>
        <v>0</v>
      </c>
      <c r="I363" s="11">
        <f t="shared" si="11"/>
        <v>0</v>
      </c>
    </row>
    <row r="364" spans="1:9" x14ac:dyDescent="0.25">
      <c r="A364" s="132">
        <v>15688445</v>
      </c>
      <c r="B364" s="132" t="s">
        <v>170</v>
      </c>
      <c r="C364" s="132" t="s">
        <v>171</v>
      </c>
      <c r="D364" s="10">
        <v>21</v>
      </c>
      <c r="E364" s="10"/>
      <c r="F364" s="9">
        <v>0</v>
      </c>
      <c r="G364" s="9"/>
      <c r="H364" s="26">
        <f t="shared" si="10"/>
        <v>0</v>
      </c>
      <c r="I364" s="11">
        <f t="shared" si="11"/>
        <v>0</v>
      </c>
    </row>
    <row r="365" spans="1:9" x14ac:dyDescent="0.25">
      <c r="A365" s="132">
        <v>15690172</v>
      </c>
      <c r="B365" s="132" t="s">
        <v>144</v>
      </c>
      <c r="C365" s="132" t="s">
        <v>145</v>
      </c>
      <c r="D365" s="10">
        <v>1</v>
      </c>
      <c r="E365" s="10"/>
      <c r="F365" s="9">
        <v>0</v>
      </c>
      <c r="G365" s="9"/>
      <c r="H365" s="26">
        <f t="shared" si="10"/>
        <v>0</v>
      </c>
      <c r="I365" s="11">
        <f t="shared" si="11"/>
        <v>0</v>
      </c>
    </row>
    <row r="366" spans="1:9" x14ac:dyDescent="0.25">
      <c r="A366" s="132">
        <v>15711358</v>
      </c>
      <c r="B366" s="132" t="s">
        <v>221</v>
      </c>
      <c r="C366" s="132" t="s">
        <v>222</v>
      </c>
      <c r="D366" s="10">
        <v>1</v>
      </c>
      <c r="E366" s="10"/>
      <c r="F366" s="9">
        <v>0</v>
      </c>
      <c r="G366" s="9"/>
      <c r="H366" s="26">
        <f t="shared" si="10"/>
        <v>0</v>
      </c>
      <c r="I366" s="11">
        <f t="shared" si="11"/>
        <v>0</v>
      </c>
    </row>
    <row r="367" spans="1:9" x14ac:dyDescent="0.25">
      <c r="A367" s="132">
        <v>15712575</v>
      </c>
      <c r="B367" s="132" t="s">
        <v>223</v>
      </c>
      <c r="C367" s="132" t="s">
        <v>224</v>
      </c>
      <c r="D367" s="10">
        <v>5</v>
      </c>
      <c r="E367" s="10"/>
      <c r="F367" s="9">
        <v>0</v>
      </c>
      <c r="G367" s="9"/>
      <c r="H367" s="26">
        <f t="shared" si="10"/>
        <v>0</v>
      </c>
      <c r="I367" s="11">
        <f t="shared" si="11"/>
        <v>0</v>
      </c>
    </row>
    <row r="368" spans="1:9" x14ac:dyDescent="0.25">
      <c r="A368" s="132">
        <v>15712583</v>
      </c>
      <c r="B368" s="132" t="s">
        <v>223</v>
      </c>
      <c r="C368" s="132" t="s">
        <v>224</v>
      </c>
      <c r="D368" s="10">
        <v>5</v>
      </c>
      <c r="E368" s="10"/>
      <c r="F368" s="9">
        <v>0</v>
      </c>
      <c r="G368" s="9"/>
      <c r="H368" s="26">
        <f t="shared" si="10"/>
        <v>0</v>
      </c>
      <c r="I368" s="11">
        <f t="shared" si="11"/>
        <v>0</v>
      </c>
    </row>
    <row r="369" spans="1:9" x14ac:dyDescent="0.25">
      <c r="A369" s="132">
        <v>15713377</v>
      </c>
      <c r="B369" s="132" t="s">
        <v>172</v>
      </c>
      <c r="C369" s="132" t="s">
        <v>173</v>
      </c>
      <c r="D369" s="10">
        <v>20</v>
      </c>
      <c r="E369" s="10"/>
      <c r="F369" s="9">
        <v>0</v>
      </c>
      <c r="G369" s="9"/>
      <c r="H369" s="26">
        <f t="shared" si="10"/>
        <v>0</v>
      </c>
      <c r="I369" s="11">
        <f t="shared" si="11"/>
        <v>0</v>
      </c>
    </row>
    <row r="370" spans="1:9" x14ac:dyDescent="0.25">
      <c r="A370" s="132">
        <v>15713903</v>
      </c>
      <c r="B370" s="132" t="s">
        <v>186</v>
      </c>
      <c r="C370" s="132" t="s">
        <v>187</v>
      </c>
      <c r="D370" s="10">
        <v>1</v>
      </c>
      <c r="E370" s="10"/>
      <c r="F370" s="9">
        <v>0</v>
      </c>
      <c r="G370" s="9"/>
      <c r="H370" s="26">
        <f t="shared" si="10"/>
        <v>0</v>
      </c>
      <c r="I370" s="11">
        <f t="shared" si="11"/>
        <v>0</v>
      </c>
    </row>
    <row r="371" spans="1:9" x14ac:dyDescent="0.25">
      <c r="A371" s="132">
        <v>15721388</v>
      </c>
      <c r="B371" s="132" t="s">
        <v>202</v>
      </c>
      <c r="C371" s="132" t="s">
        <v>203</v>
      </c>
      <c r="D371" s="10">
        <v>1</v>
      </c>
      <c r="E371" s="10"/>
      <c r="F371" s="9">
        <v>0</v>
      </c>
      <c r="G371" s="9"/>
      <c r="H371" s="26">
        <f t="shared" si="10"/>
        <v>0</v>
      </c>
      <c r="I371" s="11">
        <f t="shared" si="11"/>
        <v>0</v>
      </c>
    </row>
    <row r="372" spans="1:9" x14ac:dyDescent="0.25">
      <c r="A372" s="132">
        <v>15723941</v>
      </c>
      <c r="B372" s="132" t="s">
        <v>225</v>
      </c>
      <c r="C372" s="132" t="s">
        <v>226</v>
      </c>
      <c r="D372" s="10">
        <v>1</v>
      </c>
      <c r="E372" s="10"/>
      <c r="F372" s="9">
        <v>0</v>
      </c>
      <c r="G372" s="9"/>
      <c r="H372" s="26">
        <f t="shared" si="10"/>
        <v>0</v>
      </c>
      <c r="I372" s="11">
        <f t="shared" si="11"/>
        <v>0</v>
      </c>
    </row>
    <row r="373" spans="1:9" x14ac:dyDescent="0.25">
      <c r="A373" s="132">
        <v>15733319</v>
      </c>
      <c r="B373" s="132" t="s">
        <v>170</v>
      </c>
      <c r="C373" s="132" t="s">
        <v>171</v>
      </c>
      <c r="D373" s="10">
        <v>21</v>
      </c>
      <c r="E373" s="10"/>
      <c r="F373" s="9">
        <v>0</v>
      </c>
      <c r="G373" s="9"/>
      <c r="H373" s="26">
        <f t="shared" si="10"/>
        <v>0</v>
      </c>
      <c r="I373" s="11">
        <f t="shared" si="11"/>
        <v>0</v>
      </c>
    </row>
    <row r="374" spans="1:9" x14ac:dyDescent="0.25">
      <c r="A374" s="132">
        <v>15735346</v>
      </c>
      <c r="B374" s="132" t="s">
        <v>206</v>
      </c>
      <c r="C374" s="132" t="s">
        <v>141</v>
      </c>
      <c r="D374" s="10">
        <v>30</v>
      </c>
      <c r="E374" s="10"/>
      <c r="F374" s="9">
        <v>0</v>
      </c>
      <c r="G374" s="9"/>
      <c r="H374" s="26">
        <f t="shared" si="10"/>
        <v>0</v>
      </c>
      <c r="I374" s="11">
        <f t="shared" si="11"/>
        <v>0</v>
      </c>
    </row>
    <row r="375" spans="1:9" x14ac:dyDescent="0.25">
      <c r="A375" s="132">
        <v>15735354</v>
      </c>
      <c r="B375" s="132" t="s">
        <v>206</v>
      </c>
      <c r="C375" s="132" t="s">
        <v>141</v>
      </c>
      <c r="D375" s="10">
        <v>30</v>
      </c>
      <c r="E375" s="10"/>
      <c r="F375" s="9">
        <v>0</v>
      </c>
      <c r="G375" s="9"/>
      <c r="H375" s="26">
        <f t="shared" si="10"/>
        <v>0</v>
      </c>
      <c r="I375" s="11">
        <f t="shared" si="11"/>
        <v>0</v>
      </c>
    </row>
    <row r="376" spans="1:9" x14ac:dyDescent="0.25">
      <c r="A376" s="132">
        <v>15738272</v>
      </c>
      <c r="B376" s="132" t="s">
        <v>170</v>
      </c>
      <c r="C376" s="132" t="s">
        <v>171</v>
      </c>
      <c r="D376" s="10">
        <v>21</v>
      </c>
      <c r="E376" s="10"/>
      <c r="F376" s="9">
        <v>0</v>
      </c>
      <c r="G376" s="9"/>
      <c r="H376" s="26">
        <f t="shared" si="10"/>
        <v>0</v>
      </c>
      <c r="I376" s="11">
        <f t="shared" si="11"/>
        <v>0</v>
      </c>
    </row>
    <row r="377" spans="1:9" x14ac:dyDescent="0.25">
      <c r="A377" s="132">
        <v>15740447</v>
      </c>
      <c r="B377" s="132" t="s">
        <v>154</v>
      </c>
      <c r="C377" s="132" t="s">
        <v>155</v>
      </c>
      <c r="D377" s="10">
        <v>30</v>
      </c>
      <c r="E377" s="10"/>
      <c r="F377" s="9">
        <v>0</v>
      </c>
      <c r="G377" s="9"/>
      <c r="H377" s="26">
        <f t="shared" si="10"/>
        <v>0</v>
      </c>
      <c r="I377" s="11">
        <f t="shared" si="11"/>
        <v>0</v>
      </c>
    </row>
    <row r="378" spans="1:9" x14ac:dyDescent="0.25">
      <c r="A378" s="132">
        <v>15758176</v>
      </c>
      <c r="B378" s="132" t="s">
        <v>227</v>
      </c>
      <c r="C378" s="132" t="s">
        <v>228</v>
      </c>
      <c r="D378" s="10">
        <v>25</v>
      </c>
      <c r="E378" s="10"/>
      <c r="F378" s="9">
        <v>0</v>
      </c>
      <c r="G378" s="9"/>
      <c r="H378" s="26">
        <f t="shared" si="10"/>
        <v>0</v>
      </c>
      <c r="I378" s="11">
        <f t="shared" si="11"/>
        <v>0</v>
      </c>
    </row>
    <row r="379" spans="1:9" x14ac:dyDescent="0.25">
      <c r="A379" s="132">
        <v>15758184</v>
      </c>
      <c r="B379" s="132" t="s">
        <v>227</v>
      </c>
      <c r="C379" s="132" t="s">
        <v>228</v>
      </c>
      <c r="D379" s="10">
        <v>1</v>
      </c>
      <c r="E379" s="10"/>
      <c r="F379" s="9">
        <v>0</v>
      </c>
      <c r="G379" s="9"/>
      <c r="H379" s="26">
        <f t="shared" si="10"/>
        <v>0</v>
      </c>
      <c r="I379" s="11">
        <f t="shared" si="11"/>
        <v>0</v>
      </c>
    </row>
    <row r="380" spans="1:9" x14ac:dyDescent="0.25">
      <c r="A380" s="132">
        <v>15758206</v>
      </c>
      <c r="B380" s="132" t="s">
        <v>229</v>
      </c>
      <c r="C380" s="132" t="s">
        <v>230</v>
      </c>
      <c r="D380" s="10">
        <v>100</v>
      </c>
      <c r="E380" s="10"/>
      <c r="F380" s="9">
        <v>0</v>
      </c>
      <c r="G380" s="9"/>
      <c r="H380" s="26">
        <f t="shared" si="10"/>
        <v>0</v>
      </c>
      <c r="I380" s="11">
        <f t="shared" si="11"/>
        <v>0</v>
      </c>
    </row>
    <row r="381" spans="1:9" x14ac:dyDescent="0.25">
      <c r="A381" s="132">
        <v>15758265</v>
      </c>
      <c r="B381" s="132" t="s">
        <v>231</v>
      </c>
      <c r="C381" s="132" t="s">
        <v>232</v>
      </c>
      <c r="D381" s="10">
        <v>25</v>
      </c>
      <c r="E381" s="10"/>
      <c r="F381" s="9">
        <v>0</v>
      </c>
      <c r="G381" s="9"/>
      <c r="H381" s="26">
        <f t="shared" si="10"/>
        <v>0</v>
      </c>
      <c r="I381" s="11">
        <f t="shared" si="11"/>
        <v>0</v>
      </c>
    </row>
    <row r="382" spans="1:9" x14ac:dyDescent="0.25">
      <c r="A382" s="132">
        <v>15766861</v>
      </c>
      <c r="B382" s="132" t="s">
        <v>233</v>
      </c>
      <c r="C382" s="132" t="s">
        <v>234</v>
      </c>
      <c r="D382" s="10">
        <v>30</v>
      </c>
      <c r="E382" s="10"/>
      <c r="F382" s="9">
        <v>0</v>
      </c>
      <c r="G382" s="9"/>
      <c r="H382" s="26">
        <f t="shared" si="10"/>
        <v>0</v>
      </c>
      <c r="I382" s="11">
        <f t="shared" si="11"/>
        <v>0</v>
      </c>
    </row>
    <row r="383" spans="1:9" x14ac:dyDescent="0.25">
      <c r="A383" s="132">
        <v>15766896</v>
      </c>
      <c r="B383" s="132" t="s">
        <v>233</v>
      </c>
      <c r="C383" s="132" t="s">
        <v>234</v>
      </c>
      <c r="D383" s="10">
        <v>30</v>
      </c>
      <c r="E383" s="10"/>
      <c r="F383" s="9">
        <v>0</v>
      </c>
      <c r="G383" s="9"/>
      <c r="H383" s="26">
        <f t="shared" si="10"/>
        <v>0</v>
      </c>
      <c r="I383" s="11">
        <f t="shared" si="11"/>
        <v>0</v>
      </c>
    </row>
    <row r="384" spans="1:9" x14ac:dyDescent="0.25">
      <c r="A384" s="132">
        <v>15768546</v>
      </c>
      <c r="B384" s="132" t="s">
        <v>235</v>
      </c>
      <c r="C384" s="132" t="s">
        <v>236</v>
      </c>
      <c r="D384" s="10">
        <v>56</v>
      </c>
      <c r="E384" s="10"/>
      <c r="F384" s="9">
        <v>0</v>
      </c>
      <c r="G384" s="9"/>
      <c r="H384" s="26">
        <f t="shared" si="10"/>
        <v>0</v>
      </c>
      <c r="I384" s="11">
        <f t="shared" si="11"/>
        <v>0</v>
      </c>
    </row>
    <row r="385" spans="1:9" x14ac:dyDescent="0.25">
      <c r="A385" s="132">
        <v>15780783</v>
      </c>
      <c r="B385" s="132" t="s">
        <v>202</v>
      </c>
      <c r="C385" s="132" t="s">
        <v>203</v>
      </c>
      <c r="D385" s="10">
        <v>1</v>
      </c>
      <c r="E385" s="10"/>
      <c r="F385" s="9">
        <v>0</v>
      </c>
      <c r="G385" s="9"/>
      <c r="H385" s="26">
        <f t="shared" si="10"/>
        <v>0</v>
      </c>
      <c r="I385" s="11">
        <f t="shared" si="11"/>
        <v>0</v>
      </c>
    </row>
    <row r="386" spans="1:9" x14ac:dyDescent="0.25">
      <c r="A386" s="132">
        <v>15780791</v>
      </c>
      <c r="B386" s="132" t="s">
        <v>202</v>
      </c>
      <c r="C386" s="132" t="s">
        <v>203</v>
      </c>
      <c r="D386" s="10">
        <v>1</v>
      </c>
      <c r="E386" s="10"/>
      <c r="F386" s="9">
        <v>0</v>
      </c>
      <c r="G386" s="9"/>
      <c r="H386" s="26">
        <f t="shared" si="10"/>
        <v>0</v>
      </c>
      <c r="I386" s="11">
        <f t="shared" si="11"/>
        <v>0</v>
      </c>
    </row>
    <row r="387" spans="1:9" x14ac:dyDescent="0.25">
      <c r="A387" s="132">
        <v>15780805</v>
      </c>
      <c r="B387" s="132" t="s">
        <v>202</v>
      </c>
      <c r="C387" s="132" t="s">
        <v>203</v>
      </c>
      <c r="D387" s="10">
        <v>1</v>
      </c>
      <c r="E387" s="10"/>
      <c r="F387" s="9">
        <v>0</v>
      </c>
      <c r="G387" s="9"/>
      <c r="H387" s="26">
        <f t="shared" si="10"/>
        <v>0</v>
      </c>
      <c r="I387" s="11">
        <f t="shared" si="11"/>
        <v>0</v>
      </c>
    </row>
    <row r="388" spans="1:9" x14ac:dyDescent="0.25">
      <c r="A388" s="132">
        <v>15780813</v>
      </c>
      <c r="B388" s="132" t="s">
        <v>202</v>
      </c>
      <c r="C388" s="132" t="s">
        <v>203</v>
      </c>
      <c r="D388" s="10">
        <v>1</v>
      </c>
      <c r="E388" s="10"/>
      <c r="F388" s="9">
        <v>0</v>
      </c>
      <c r="G388" s="9"/>
      <c r="H388" s="26">
        <f t="shared" si="10"/>
        <v>0</v>
      </c>
      <c r="I388" s="11">
        <f t="shared" si="11"/>
        <v>0</v>
      </c>
    </row>
    <row r="389" spans="1:9" x14ac:dyDescent="0.25">
      <c r="A389" s="132">
        <v>15780848</v>
      </c>
      <c r="B389" s="132" t="s">
        <v>217</v>
      </c>
      <c r="C389" s="132" t="s">
        <v>218</v>
      </c>
      <c r="D389" s="10">
        <v>40</v>
      </c>
      <c r="E389" s="10"/>
      <c r="F389" s="9">
        <v>0</v>
      </c>
      <c r="G389" s="9"/>
      <c r="H389" s="26">
        <f t="shared" ref="H389:H452" si="12">E389/D389</f>
        <v>0</v>
      </c>
      <c r="I389" s="11">
        <f t="shared" ref="I389:I452" si="13">IFERROR(G389/H389,0)</f>
        <v>0</v>
      </c>
    </row>
    <row r="390" spans="1:9" x14ac:dyDescent="0.25">
      <c r="A390" s="132">
        <v>15780856</v>
      </c>
      <c r="B390" s="132" t="s">
        <v>217</v>
      </c>
      <c r="C390" s="132" t="s">
        <v>218</v>
      </c>
      <c r="D390" s="10">
        <v>40</v>
      </c>
      <c r="E390" s="10"/>
      <c r="F390" s="9">
        <v>0</v>
      </c>
      <c r="G390" s="9"/>
      <c r="H390" s="26">
        <f t="shared" si="12"/>
        <v>0</v>
      </c>
      <c r="I390" s="11">
        <f t="shared" si="13"/>
        <v>0</v>
      </c>
    </row>
    <row r="391" spans="1:9" x14ac:dyDescent="0.25">
      <c r="A391" s="132">
        <v>15781267</v>
      </c>
      <c r="B391" s="132" t="s">
        <v>211</v>
      </c>
      <c r="C391" s="132" t="s">
        <v>212</v>
      </c>
      <c r="D391" s="10">
        <v>30</v>
      </c>
      <c r="E391" s="10"/>
      <c r="F391" s="9">
        <v>0</v>
      </c>
      <c r="G391" s="9"/>
      <c r="H391" s="26">
        <f t="shared" si="12"/>
        <v>0</v>
      </c>
      <c r="I391" s="11">
        <f t="shared" si="13"/>
        <v>0</v>
      </c>
    </row>
    <row r="392" spans="1:9" x14ac:dyDescent="0.25">
      <c r="A392" s="132">
        <v>15787125</v>
      </c>
      <c r="B392" s="132" t="s">
        <v>170</v>
      </c>
      <c r="C392" s="132" t="s">
        <v>171</v>
      </c>
      <c r="D392" s="10">
        <v>21</v>
      </c>
      <c r="E392" s="10"/>
      <c r="F392" s="9">
        <v>0</v>
      </c>
      <c r="G392" s="9"/>
      <c r="H392" s="26">
        <f t="shared" si="12"/>
        <v>0</v>
      </c>
      <c r="I392" s="11">
        <f t="shared" si="13"/>
        <v>0</v>
      </c>
    </row>
    <row r="393" spans="1:9" x14ac:dyDescent="0.25">
      <c r="A393" s="132">
        <v>15787141</v>
      </c>
      <c r="B393" s="132" t="s">
        <v>170</v>
      </c>
      <c r="C393" s="132" t="s">
        <v>171</v>
      </c>
      <c r="D393" s="10">
        <v>21</v>
      </c>
      <c r="E393" s="10"/>
      <c r="F393" s="9">
        <v>0</v>
      </c>
      <c r="G393" s="9"/>
      <c r="H393" s="26">
        <f t="shared" si="12"/>
        <v>0</v>
      </c>
      <c r="I393" s="11">
        <f t="shared" si="13"/>
        <v>0</v>
      </c>
    </row>
    <row r="394" spans="1:9" x14ac:dyDescent="0.25">
      <c r="A394" s="132">
        <v>15787168</v>
      </c>
      <c r="B394" s="132" t="s">
        <v>170</v>
      </c>
      <c r="C394" s="132" t="s">
        <v>171</v>
      </c>
      <c r="D394" s="10">
        <v>21</v>
      </c>
      <c r="E394" s="10"/>
      <c r="F394" s="9">
        <v>0</v>
      </c>
      <c r="G394" s="9"/>
      <c r="H394" s="26">
        <f t="shared" si="12"/>
        <v>0</v>
      </c>
      <c r="I394" s="11">
        <f t="shared" si="13"/>
        <v>0</v>
      </c>
    </row>
    <row r="395" spans="1:9" x14ac:dyDescent="0.25">
      <c r="A395" s="132">
        <v>15787176</v>
      </c>
      <c r="B395" s="132" t="s">
        <v>170</v>
      </c>
      <c r="C395" s="132" t="s">
        <v>171</v>
      </c>
      <c r="D395" s="10">
        <v>21</v>
      </c>
      <c r="E395" s="10"/>
      <c r="F395" s="9">
        <v>0</v>
      </c>
      <c r="G395" s="9"/>
      <c r="H395" s="26">
        <f t="shared" si="12"/>
        <v>0</v>
      </c>
      <c r="I395" s="11">
        <f t="shared" si="13"/>
        <v>0</v>
      </c>
    </row>
    <row r="396" spans="1:9" x14ac:dyDescent="0.25">
      <c r="A396" s="132">
        <v>15787184</v>
      </c>
      <c r="B396" s="132" t="s">
        <v>170</v>
      </c>
      <c r="C396" s="132" t="s">
        <v>171</v>
      </c>
      <c r="D396" s="10">
        <v>21</v>
      </c>
      <c r="E396" s="10"/>
      <c r="F396" s="9">
        <v>0</v>
      </c>
      <c r="G396" s="9"/>
      <c r="H396" s="26">
        <f t="shared" si="12"/>
        <v>0</v>
      </c>
      <c r="I396" s="11">
        <f t="shared" si="13"/>
        <v>0</v>
      </c>
    </row>
    <row r="397" spans="1:9" x14ac:dyDescent="0.25">
      <c r="A397" s="132">
        <v>15787192</v>
      </c>
      <c r="B397" s="132" t="s">
        <v>170</v>
      </c>
      <c r="C397" s="132" t="s">
        <v>171</v>
      </c>
      <c r="D397" s="10">
        <v>21</v>
      </c>
      <c r="E397" s="10"/>
      <c r="F397" s="9">
        <v>0</v>
      </c>
      <c r="G397" s="9"/>
      <c r="H397" s="26">
        <f t="shared" si="12"/>
        <v>0</v>
      </c>
      <c r="I397" s="11">
        <f t="shared" si="13"/>
        <v>0</v>
      </c>
    </row>
    <row r="398" spans="1:9" x14ac:dyDescent="0.25">
      <c r="A398" s="132">
        <v>15803864</v>
      </c>
      <c r="B398" s="132" t="s">
        <v>138</v>
      </c>
      <c r="C398" s="132" t="s">
        <v>139</v>
      </c>
      <c r="D398" s="10">
        <v>120</v>
      </c>
      <c r="E398" s="10"/>
      <c r="F398" s="9">
        <v>0</v>
      </c>
      <c r="G398" s="9"/>
      <c r="H398" s="26">
        <f t="shared" si="12"/>
        <v>0</v>
      </c>
      <c r="I398" s="11">
        <f t="shared" si="13"/>
        <v>0</v>
      </c>
    </row>
    <row r="399" spans="1:9" x14ac:dyDescent="0.25">
      <c r="A399" s="132">
        <v>15803880</v>
      </c>
      <c r="B399" s="132" t="s">
        <v>176</v>
      </c>
      <c r="C399" s="132" t="s">
        <v>177</v>
      </c>
      <c r="D399" s="10">
        <v>30</v>
      </c>
      <c r="E399" s="10"/>
      <c r="F399" s="9">
        <v>0</v>
      </c>
      <c r="G399" s="9"/>
      <c r="H399" s="26">
        <f t="shared" si="12"/>
        <v>0</v>
      </c>
      <c r="I399" s="11">
        <f t="shared" si="13"/>
        <v>0</v>
      </c>
    </row>
    <row r="400" spans="1:9" x14ac:dyDescent="0.25">
      <c r="A400" s="132">
        <v>15803899</v>
      </c>
      <c r="B400" s="132" t="s">
        <v>176</v>
      </c>
      <c r="C400" s="132" t="s">
        <v>177</v>
      </c>
      <c r="D400" s="10">
        <v>30</v>
      </c>
      <c r="E400" s="10"/>
      <c r="F400" s="9">
        <v>0</v>
      </c>
      <c r="G400" s="9"/>
      <c r="H400" s="26">
        <f t="shared" si="12"/>
        <v>0</v>
      </c>
      <c r="I400" s="11">
        <f t="shared" si="13"/>
        <v>0</v>
      </c>
    </row>
    <row r="401" spans="1:9" x14ac:dyDescent="0.25">
      <c r="A401" s="132">
        <v>15803902</v>
      </c>
      <c r="B401" s="132" t="s">
        <v>176</v>
      </c>
      <c r="C401" s="132" t="s">
        <v>177</v>
      </c>
      <c r="D401" s="10">
        <v>30</v>
      </c>
      <c r="E401" s="10"/>
      <c r="F401" s="9">
        <v>0</v>
      </c>
      <c r="G401" s="9"/>
      <c r="H401" s="26">
        <f t="shared" si="12"/>
        <v>0</v>
      </c>
      <c r="I401" s="11">
        <f t="shared" si="13"/>
        <v>0</v>
      </c>
    </row>
    <row r="402" spans="1:9" x14ac:dyDescent="0.25">
      <c r="A402" s="132">
        <v>15806200</v>
      </c>
      <c r="B402" s="132" t="s">
        <v>122</v>
      </c>
      <c r="C402" s="132" t="s">
        <v>123</v>
      </c>
      <c r="D402" s="10">
        <v>1</v>
      </c>
      <c r="E402" s="10"/>
      <c r="F402" s="9">
        <v>0</v>
      </c>
      <c r="G402" s="9"/>
      <c r="H402" s="26">
        <f t="shared" si="12"/>
        <v>0</v>
      </c>
      <c r="I402" s="11">
        <f t="shared" si="13"/>
        <v>0</v>
      </c>
    </row>
    <row r="403" spans="1:9" x14ac:dyDescent="0.25">
      <c r="A403" s="132">
        <v>15806219</v>
      </c>
      <c r="B403" s="132" t="s">
        <v>122</v>
      </c>
      <c r="C403" s="132" t="s">
        <v>123</v>
      </c>
      <c r="D403" s="10">
        <v>1</v>
      </c>
      <c r="E403" s="10"/>
      <c r="F403" s="9">
        <v>0</v>
      </c>
      <c r="G403" s="9"/>
      <c r="H403" s="26">
        <f t="shared" si="12"/>
        <v>0</v>
      </c>
      <c r="I403" s="11">
        <f t="shared" si="13"/>
        <v>0</v>
      </c>
    </row>
    <row r="404" spans="1:9" x14ac:dyDescent="0.25">
      <c r="A404" s="132">
        <v>15806561</v>
      </c>
      <c r="B404" s="132" t="s">
        <v>188</v>
      </c>
      <c r="C404" s="132" t="s">
        <v>189</v>
      </c>
      <c r="D404" s="10">
        <v>1</v>
      </c>
      <c r="E404" s="10"/>
      <c r="F404" s="9">
        <v>0</v>
      </c>
      <c r="G404" s="9"/>
      <c r="H404" s="26">
        <f t="shared" si="12"/>
        <v>0</v>
      </c>
      <c r="I404" s="11">
        <f t="shared" si="13"/>
        <v>0</v>
      </c>
    </row>
    <row r="405" spans="1:9" x14ac:dyDescent="0.25">
      <c r="A405" s="132">
        <v>15806588</v>
      </c>
      <c r="B405" s="132" t="s">
        <v>188</v>
      </c>
      <c r="C405" s="132" t="s">
        <v>189</v>
      </c>
      <c r="D405" s="10">
        <v>1</v>
      </c>
      <c r="E405" s="10"/>
      <c r="F405" s="9">
        <v>0</v>
      </c>
      <c r="G405" s="9"/>
      <c r="H405" s="26">
        <f t="shared" si="12"/>
        <v>0</v>
      </c>
      <c r="I405" s="11">
        <f t="shared" si="13"/>
        <v>0</v>
      </c>
    </row>
    <row r="406" spans="1:9" x14ac:dyDescent="0.25">
      <c r="A406" s="132">
        <v>15806618</v>
      </c>
      <c r="B406" s="132" t="s">
        <v>188</v>
      </c>
      <c r="C406" s="132" t="s">
        <v>189</v>
      </c>
      <c r="D406" s="10">
        <v>1</v>
      </c>
      <c r="E406" s="10"/>
      <c r="F406" s="9">
        <v>0</v>
      </c>
      <c r="G406" s="9"/>
      <c r="H406" s="26">
        <f t="shared" si="12"/>
        <v>0</v>
      </c>
      <c r="I406" s="11">
        <f t="shared" si="13"/>
        <v>0</v>
      </c>
    </row>
    <row r="407" spans="1:9" x14ac:dyDescent="0.25">
      <c r="A407" s="132">
        <v>15806634</v>
      </c>
      <c r="B407" s="132" t="s">
        <v>188</v>
      </c>
      <c r="C407" s="132" t="s">
        <v>189</v>
      </c>
      <c r="D407" s="10">
        <v>1</v>
      </c>
      <c r="E407" s="10"/>
      <c r="F407" s="9">
        <v>0</v>
      </c>
      <c r="G407" s="9"/>
      <c r="H407" s="26">
        <f t="shared" si="12"/>
        <v>0</v>
      </c>
      <c r="I407" s="11">
        <f t="shared" si="13"/>
        <v>0</v>
      </c>
    </row>
    <row r="408" spans="1:9" x14ac:dyDescent="0.25">
      <c r="A408" s="132">
        <v>15815242</v>
      </c>
      <c r="B408" s="132" t="s">
        <v>134</v>
      </c>
      <c r="C408" s="132" t="s">
        <v>135</v>
      </c>
      <c r="D408" s="10">
        <v>1</v>
      </c>
      <c r="E408" s="10"/>
      <c r="F408" s="9">
        <v>0</v>
      </c>
      <c r="G408" s="9"/>
      <c r="H408" s="26">
        <f t="shared" si="12"/>
        <v>0</v>
      </c>
      <c r="I408" s="11">
        <f t="shared" si="13"/>
        <v>0</v>
      </c>
    </row>
    <row r="409" spans="1:9" x14ac:dyDescent="0.25">
      <c r="A409" s="132">
        <v>15815250</v>
      </c>
      <c r="B409" s="132" t="s">
        <v>134</v>
      </c>
      <c r="C409" s="132" t="s">
        <v>135</v>
      </c>
      <c r="D409" s="10">
        <v>1</v>
      </c>
      <c r="E409" s="10"/>
      <c r="F409" s="9">
        <v>0</v>
      </c>
      <c r="G409" s="9"/>
      <c r="H409" s="26">
        <f t="shared" si="12"/>
        <v>0</v>
      </c>
      <c r="I409" s="11">
        <f t="shared" si="13"/>
        <v>0</v>
      </c>
    </row>
    <row r="410" spans="1:9" x14ac:dyDescent="0.25">
      <c r="A410" s="132">
        <v>15820742</v>
      </c>
      <c r="B410" s="132" t="s">
        <v>237</v>
      </c>
      <c r="C410" s="132" t="s">
        <v>238</v>
      </c>
      <c r="D410" s="10">
        <v>1</v>
      </c>
      <c r="E410" s="10"/>
      <c r="F410" s="9">
        <v>0</v>
      </c>
      <c r="G410" s="9"/>
      <c r="H410" s="26">
        <f t="shared" si="12"/>
        <v>0</v>
      </c>
      <c r="I410" s="11">
        <f t="shared" si="13"/>
        <v>0</v>
      </c>
    </row>
    <row r="411" spans="1:9" x14ac:dyDescent="0.25">
      <c r="A411" s="132">
        <v>15824152</v>
      </c>
      <c r="B411" s="132" t="s">
        <v>239</v>
      </c>
      <c r="C411" s="132" t="s">
        <v>240</v>
      </c>
      <c r="D411" s="10">
        <v>56</v>
      </c>
      <c r="E411" s="10"/>
      <c r="F411" s="9">
        <v>0</v>
      </c>
      <c r="G411" s="9"/>
      <c r="H411" s="26">
        <f t="shared" si="12"/>
        <v>0</v>
      </c>
      <c r="I411" s="11">
        <f t="shared" si="13"/>
        <v>0</v>
      </c>
    </row>
    <row r="412" spans="1:9" x14ac:dyDescent="0.25">
      <c r="A412" s="132">
        <v>15825701</v>
      </c>
      <c r="B412" s="132" t="s">
        <v>241</v>
      </c>
      <c r="C412" s="132" t="s">
        <v>2722</v>
      </c>
      <c r="D412" s="10">
        <v>42</v>
      </c>
      <c r="E412" s="10"/>
      <c r="F412" s="9">
        <v>0</v>
      </c>
      <c r="G412" s="9"/>
      <c r="H412" s="26">
        <f t="shared" si="12"/>
        <v>0</v>
      </c>
      <c r="I412" s="11">
        <f t="shared" si="13"/>
        <v>0</v>
      </c>
    </row>
    <row r="413" spans="1:9" x14ac:dyDescent="0.25">
      <c r="A413" s="132">
        <v>15825744</v>
      </c>
      <c r="B413" s="132" t="s">
        <v>241</v>
      </c>
      <c r="C413" s="132" t="s">
        <v>2722</v>
      </c>
      <c r="D413" s="10">
        <v>42</v>
      </c>
      <c r="E413" s="10"/>
      <c r="F413" s="9">
        <v>0</v>
      </c>
      <c r="G413" s="9"/>
      <c r="H413" s="26">
        <f t="shared" si="12"/>
        <v>0</v>
      </c>
      <c r="I413" s="11">
        <f t="shared" si="13"/>
        <v>0</v>
      </c>
    </row>
    <row r="414" spans="1:9" x14ac:dyDescent="0.25">
      <c r="A414" s="132">
        <v>15826465</v>
      </c>
      <c r="B414" s="132" t="s">
        <v>242</v>
      </c>
      <c r="C414" s="132" t="s">
        <v>243</v>
      </c>
      <c r="D414" s="10">
        <v>1</v>
      </c>
      <c r="E414" s="10"/>
      <c r="F414" s="9">
        <v>0</v>
      </c>
      <c r="G414" s="9"/>
      <c r="H414" s="26">
        <f t="shared" si="12"/>
        <v>0</v>
      </c>
      <c r="I414" s="11">
        <f t="shared" si="13"/>
        <v>0</v>
      </c>
    </row>
    <row r="415" spans="1:9" x14ac:dyDescent="0.25">
      <c r="A415" s="132">
        <v>15828565</v>
      </c>
      <c r="B415" s="132" t="s">
        <v>244</v>
      </c>
      <c r="C415" s="132" t="s">
        <v>2723</v>
      </c>
      <c r="D415" s="10">
        <v>1</v>
      </c>
      <c r="E415" s="10"/>
      <c r="F415" s="9">
        <v>0</v>
      </c>
      <c r="G415" s="9"/>
      <c r="H415" s="26">
        <f t="shared" si="12"/>
        <v>0</v>
      </c>
      <c r="I415" s="11">
        <f t="shared" si="13"/>
        <v>0</v>
      </c>
    </row>
    <row r="416" spans="1:9" x14ac:dyDescent="0.25">
      <c r="A416" s="132">
        <v>15831590</v>
      </c>
      <c r="B416" s="132" t="s">
        <v>136</v>
      </c>
      <c r="C416" s="132" t="s">
        <v>137</v>
      </c>
      <c r="D416" s="10">
        <v>1</v>
      </c>
      <c r="E416" s="10"/>
      <c r="F416" s="9">
        <v>0</v>
      </c>
      <c r="G416" s="9"/>
      <c r="H416" s="26">
        <f t="shared" si="12"/>
        <v>0</v>
      </c>
      <c r="I416" s="11">
        <f t="shared" si="13"/>
        <v>0</v>
      </c>
    </row>
    <row r="417" spans="1:9" x14ac:dyDescent="0.25">
      <c r="A417" s="132">
        <v>15831612</v>
      </c>
      <c r="B417" s="132" t="s">
        <v>136</v>
      </c>
      <c r="C417" s="132" t="s">
        <v>137</v>
      </c>
      <c r="D417" s="10">
        <v>1</v>
      </c>
      <c r="E417" s="10"/>
      <c r="F417" s="9">
        <v>0</v>
      </c>
      <c r="G417" s="9"/>
      <c r="H417" s="26">
        <f t="shared" si="12"/>
        <v>0</v>
      </c>
      <c r="I417" s="11">
        <f t="shared" si="13"/>
        <v>0</v>
      </c>
    </row>
    <row r="418" spans="1:9" x14ac:dyDescent="0.25">
      <c r="A418" s="132">
        <v>15831639</v>
      </c>
      <c r="B418" s="132" t="s">
        <v>136</v>
      </c>
      <c r="C418" s="132" t="s">
        <v>137</v>
      </c>
      <c r="D418" s="10">
        <v>1</v>
      </c>
      <c r="E418" s="10"/>
      <c r="F418" s="9">
        <v>0</v>
      </c>
      <c r="G418" s="9"/>
      <c r="H418" s="26">
        <f t="shared" si="12"/>
        <v>0</v>
      </c>
      <c r="I418" s="11">
        <f t="shared" si="13"/>
        <v>0</v>
      </c>
    </row>
    <row r="419" spans="1:9" x14ac:dyDescent="0.25">
      <c r="A419" s="132">
        <v>15831655</v>
      </c>
      <c r="B419" s="132" t="s">
        <v>136</v>
      </c>
      <c r="C419" s="132" t="s">
        <v>137</v>
      </c>
      <c r="D419" s="10">
        <v>1</v>
      </c>
      <c r="E419" s="10"/>
      <c r="F419" s="9">
        <v>0</v>
      </c>
      <c r="G419" s="9"/>
      <c r="H419" s="26">
        <f t="shared" si="12"/>
        <v>0</v>
      </c>
      <c r="I419" s="11">
        <f t="shared" si="13"/>
        <v>0</v>
      </c>
    </row>
    <row r="420" spans="1:9" x14ac:dyDescent="0.25">
      <c r="A420" s="132">
        <v>15831698</v>
      </c>
      <c r="B420" s="132" t="s">
        <v>136</v>
      </c>
      <c r="C420" s="132" t="s">
        <v>137</v>
      </c>
      <c r="D420" s="10">
        <v>1</v>
      </c>
      <c r="E420" s="10"/>
      <c r="F420" s="9">
        <v>0</v>
      </c>
      <c r="G420" s="9"/>
      <c r="H420" s="26">
        <f t="shared" si="12"/>
        <v>0</v>
      </c>
      <c r="I420" s="11">
        <f t="shared" si="13"/>
        <v>0</v>
      </c>
    </row>
    <row r="421" spans="1:9" x14ac:dyDescent="0.25">
      <c r="A421" s="132">
        <v>15831744</v>
      </c>
      <c r="B421" s="132" t="s">
        <v>206</v>
      </c>
      <c r="C421" s="132" t="s">
        <v>141</v>
      </c>
      <c r="D421" s="10">
        <v>30</v>
      </c>
      <c r="E421" s="10"/>
      <c r="F421" s="9">
        <v>0</v>
      </c>
      <c r="G421" s="9"/>
      <c r="H421" s="26">
        <f t="shared" si="12"/>
        <v>0</v>
      </c>
      <c r="I421" s="11">
        <f t="shared" si="13"/>
        <v>0</v>
      </c>
    </row>
    <row r="422" spans="1:9" x14ac:dyDescent="0.25">
      <c r="A422" s="132">
        <v>15839605</v>
      </c>
      <c r="B422" s="132" t="s">
        <v>245</v>
      </c>
      <c r="C422" s="132" t="s">
        <v>246</v>
      </c>
      <c r="D422" s="10">
        <v>60</v>
      </c>
      <c r="E422" s="10"/>
      <c r="F422" s="9">
        <v>0</v>
      </c>
      <c r="G422" s="9"/>
      <c r="H422" s="26">
        <f t="shared" si="12"/>
        <v>0</v>
      </c>
      <c r="I422" s="11">
        <f t="shared" si="13"/>
        <v>0</v>
      </c>
    </row>
    <row r="423" spans="1:9" x14ac:dyDescent="0.25">
      <c r="A423" s="132">
        <v>15839613</v>
      </c>
      <c r="B423" s="132" t="s">
        <v>245</v>
      </c>
      <c r="C423" s="132" t="s">
        <v>246</v>
      </c>
      <c r="D423" s="10">
        <v>60</v>
      </c>
      <c r="E423" s="10"/>
      <c r="F423" s="9">
        <v>0</v>
      </c>
      <c r="G423" s="9"/>
      <c r="H423" s="26">
        <f t="shared" si="12"/>
        <v>0</v>
      </c>
      <c r="I423" s="11">
        <f t="shared" si="13"/>
        <v>0</v>
      </c>
    </row>
    <row r="424" spans="1:9" x14ac:dyDescent="0.25">
      <c r="A424" s="132">
        <v>15854736</v>
      </c>
      <c r="B424" s="132" t="s">
        <v>136</v>
      </c>
      <c r="C424" s="132" t="s">
        <v>137</v>
      </c>
      <c r="D424" s="10">
        <v>1</v>
      </c>
      <c r="E424" s="10"/>
      <c r="F424" s="9">
        <v>0</v>
      </c>
      <c r="G424" s="9"/>
      <c r="H424" s="26">
        <f t="shared" si="12"/>
        <v>0</v>
      </c>
      <c r="I424" s="11">
        <f t="shared" si="13"/>
        <v>0</v>
      </c>
    </row>
    <row r="425" spans="1:9" x14ac:dyDescent="0.25">
      <c r="A425" s="132">
        <v>15861813</v>
      </c>
      <c r="B425" s="132" t="s">
        <v>184</v>
      </c>
      <c r="C425" s="132" t="s">
        <v>185</v>
      </c>
      <c r="D425" s="10">
        <v>1</v>
      </c>
      <c r="E425" s="10"/>
      <c r="F425" s="9">
        <v>0</v>
      </c>
      <c r="G425" s="9"/>
      <c r="H425" s="26">
        <f t="shared" si="12"/>
        <v>0</v>
      </c>
      <c r="I425" s="11">
        <f t="shared" si="13"/>
        <v>0</v>
      </c>
    </row>
    <row r="426" spans="1:9" x14ac:dyDescent="0.25">
      <c r="A426" s="132">
        <v>15864065</v>
      </c>
      <c r="B426" s="132" t="s">
        <v>154</v>
      </c>
      <c r="C426" s="132" t="s">
        <v>155</v>
      </c>
      <c r="D426" s="10">
        <v>30</v>
      </c>
      <c r="E426" s="10"/>
      <c r="F426" s="9">
        <v>0</v>
      </c>
      <c r="G426" s="9"/>
      <c r="H426" s="26">
        <f t="shared" si="12"/>
        <v>0</v>
      </c>
      <c r="I426" s="11">
        <f t="shared" si="13"/>
        <v>0</v>
      </c>
    </row>
    <row r="427" spans="1:9" x14ac:dyDescent="0.25">
      <c r="A427" s="132">
        <v>15901548</v>
      </c>
      <c r="B427" s="132" t="s">
        <v>158</v>
      </c>
      <c r="C427" s="132" t="s">
        <v>159</v>
      </c>
      <c r="D427" s="10">
        <v>112</v>
      </c>
      <c r="E427" s="10"/>
      <c r="F427" s="9">
        <v>0</v>
      </c>
      <c r="G427" s="9"/>
      <c r="H427" s="26">
        <f t="shared" si="12"/>
        <v>0</v>
      </c>
      <c r="I427" s="11">
        <f t="shared" si="13"/>
        <v>0</v>
      </c>
    </row>
    <row r="428" spans="1:9" x14ac:dyDescent="0.25">
      <c r="A428" s="132">
        <v>15905306</v>
      </c>
      <c r="B428" s="132" t="s">
        <v>247</v>
      </c>
      <c r="C428" s="132" t="s">
        <v>248</v>
      </c>
      <c r="D428" s="10">
        <v>1</v>
      </c>
      <c r="E428" s="10"/>
      <c r="F428" s="9">
        <v>0</v>
      </c>
      <c r="G428" s="9"/>
      <c r="H428" s="26">
        <f t="shared" si="12"/>
        <v>0</v>
      </c>
      <c r="I428" s="11">
        <f t="shared" si="13"/>
        <v>0</v>
      </c>
    </row>
    <row r="429" spans="1:9" x14ac:dyDescent="0.25">
      <c r="A429" s="132">
        <v>15907406</v>
      </c>
      <c r="B429" s="132" t="s">
        <v>249</v>
      </c>
      <c r="C429" s="132" t="s">
        <v>250</v>
      </c>
      <c r="D429" s="10">
        <v>28</v>
      </c>
      <c r="E429" s="10"/>
      <c r="F429" s="9">
        <v>0</v>
      </c>
      <c r="G429" s="9"/>
      <c r="H429" s="26">
        <f t="shared" si="12"/>
        <v>0</v>
      </c>
      <c r="I429" s="11">
        <f t="shared" si="13"/>
        <v>0</v>
      </c>
    </row>
    <row r="430" spans="1:9" x14ac:dyDescent="0.25">
      <c r="A430" s="132">
        <v>15907414</v>
      </c>
      <c r="B430" s="132" t="s">
        <v>114</v>
      </c>
      <c r="C430" s="132" t="s">
        <v>115</v>
      </c>
      <c r="D430" s="10">
        <v>1</v>
      </c>
      <c r="E430" s="10"/>
      <c r="F430" s="9">
        <v>0</v>
      </c>
      <c r="G430" s="9"/>
      <c r="H430" s="26">
        <f t="shared" si="12"/>
        <v>0</v>
      </c>
      <c r="I430" s="11">
        <f t="shared" si="13"/>
        <v>0</v>
      </c>
    </row>
    <row r="431" spans="1:9" x14ac:dyDescent="0.25">
      <c r="A431" s="132">
        <v>15907422</v>
      </c>
      <c r="B431" s="132" t="s">
        <v>249</v>
      </c>
      <c r="C431" s="132" t="s">
        <v>250</v>
      </c>
      <c r="D431" s="10">
        <v>28</v>
      </c>
      <c r="E431" s="10"/>
      <c r="F431" s="9">
        <v>0</v>
      </c>
      <c r="G431" s="9"/>
      <c r="H431" s="26">
        <f t="shared" si="12"/>
        <v>0</v>
      </c>
      <c r="I431" s="11">
        <f t="shared" si="13"/>
        <v>0</v>
      </c>
    </row>
    <row r="432" spans="1:9" x14ac:dyDescent="0.25">
      <c r="A432" s="132">
        <v>15907805</v>
      </c>
      <c r="B432" s="132" t="s">
        <v>206</v>
      </c>
      <c r="C432" s="132" t="s">
        <v>141</v>
      </c>
      <c r="D432" s="10">
        <v>30</v>
      </c>
      <c r="E432" s="10"/>
      <c r="F432" s="9">
        <v>0</v>
      </c>
      <c r="G432" s="9"/>
      <c r="H432" s="26">
        <f t="shared" si="12"/>
        <v>0</v>
      </c>
      <c r="I432" s="11">
        <f t="shared" si="13"/>
        <v>0</v>
      </c>
    </row>
    <row r="433" spans="1:9" x14ac:dyDescent="0.25">
      <c r="A433" s="132">
        <v>15907813</v>
      </c>
      <c r="B433" s="132" t="s">
        <v>251</v>
      </c>
      <c r="C433" s="132" t="s">
        <v>252</v>
      </c>
      <c r="D433" s="10">
        <v>56</v>
      </c>
      <c r="E433" s="10"/>
      <c r="F433" s="9">
        <v>0</v>
      </c>
      <c r="G433" s="9"/>
      <c r="H433" s="26">
        <f t="shared" si="12"/>
        <v>0</v>
      </c>
      <c r="I433" s="11">
        <f t="shared" si="13"/>
        <v>0</v>
      </c>
    </row>
    <row r="434" spans="1:9" x14ac:dyDescent="0.25">
      <c r="A434" s="132">
        <v>15907821</v>
      </c>
      <c r="B434" s="132" t="s">
        <v>251</v>
      </c>
      <c r="C434" s="132" t="s">
        <v>252</v>
      </c>
      <c r="D434" s="10">
        <v>56</v>
      </c>
      <c r="E434" s="10"/>
      <c r="F434" s="9">
        <v>0</v>
      </c>
      <c r="G434" s="9"/>
      <c r="H434" s="26">
        <f t="shared" si="12"/>
        <v>0</v>
      </c>
      <c r="I434" s="11">
        <f t="shared" si="13"/>
        <v>0</v>
      </c>
    </row>
    <row r="435" spans="1:9" x14ac:dyDescent="0.25">
      <c r="A435" s="132">
        <v>15907848</v>
      </c>
      <c r="B435" s="132" t="s">
        <v>251</v>
      </c>
      <c r="C435" s="132" t="s">
        <v>252</v>
      </c>
      <c r="D435" s="10">
        <v>56</v>
      </c>
      <c r="E435" s="10"/>
      <c r="F435" s="9">
        <v>0</v>
      </c>
      <c r="G435" s="9"/>
      <c r="H435" s="26">
        <f t="shared" si="12"/>
        <v>0</v>
      </c>
      <c r="I435" s="11">
        <f t="shared" si="13"/>
        <v>0</v>
      </c>
    </row>
    <row r="436" spans="1:9" x14ac:dyDescent="0.25">
      <c r="A436" s="132">
        <v>15908305</v>
      </c>
      <c r="B436" s="132" t="s">
        <v>196</v>
      </c>
      <c r="C436" s="132" t="s">
        <v>197</v>
      </c>
      <c r="D436" s="10">
        <v>50</v>
      </c>
      <c r="E436" s="10"/>
      <c r="F436" s="9">
        <v>0</v>
      </c>
      <c r="G436" s="9"/>
      <c r="H436" s="26">
        <f t="shared" si="12"/>
        <v>0</v>
      </c>
      <c r="I436" s="11">
        <f t="shared" si="13"/>
        <v>0</v>
      </c>
    </row>
    <row r="437" spans="1:9" x14ac:dyDescent="0.25">
      <c r="A437" s="132">
        <v>15909301</v>
      </c>
      <c r="B437" s="132" t="s">
        <v>134</v>
      </c>
      <c r="C437" s="132" t="s">
        <v>135</v>
      </c>
      <c r="D437" s="10">
        <v>1</v>
      </c>
      <c r="E437" s="10"/>
      <c r="F437" s="9">
        <v>0</v>
      </c>
      <c r="G437" s="9"/>
      <c r="H437" s="26">
        <f t="shared" si="12"/>
        <v>0</v>
      </c>
      <c r="I437" s="11">
        <f t="shared" si="13"/>
        <v>0</v>
      </c>
    </row>
    <row r="438" spans="1:9" x14ac:dyDescent="0.25">
      <c r="A438" s="132">
        <v>15909328</v>
      </c>
      <c r="B438" s="132" t="s">
        <v>134</v>
      </c>
      <c r="C438" s="132" t="s">
        <v>135</v>
      </c>
      <c r="D438" s="10">
        <v>1</v>
      </c>
      <c r="E438" s="10"/>
      <c r="F438" s="9">
        <v>0</v>
      </c>
      <c r="G438" s="9"/>
      <c r="H438" s="26">
        <f t="shared" si="12"/>
        <v>0</v>
      </c>
      <c r="I438" s="11">
        <f t="shared" si="13"/>
        <v>0</v>
      </c>
    </row>
    <row r="439" spans="1:9" x14ac:dyDescent="0.25">
      <c r="A439" s="132">
        <v>15909778</v>
      </c>
      <c r="B439" s="132" t="s">
        <v>134</v>
      </c>
      <c r="C439" s="132" t="s">
        <v>135</v>
      </c>
      <c r="D439" s="10">
        <v>1</v>
      </c>
      <c r="E439" s="10"/>
      <c r="F439" s="9">
        <v>0</v>
      </c>
      <c r="G439" s="9"/>
      <c r="H439" s="26">
        <f t="shared" si="12"/>
        <v>0</v>
      </c>
      <c r="I439" s="11">
        <f t="shared" si="13"/>
        <v>0</v>
      </c>
    </row>
    <row r="440" spans="1:9" x14ac:dyDescent="0.25">
      <c r="A440" s="132">
        <v>15909786</v>
      </c>
      <c r="B440" s="132" t="s">
        <v>134</v>
      </c>
      <c r="C440" s="132" t="s">
        <v>135</v>
      </c>
      <c r="D440" s="10">
        <v>1</v>
      </c>
      <c r="E440" s="10"/>
      <c r="F440" s="9">
        <v>0</v>
      </c>
      <c r="G440" s="9"/>
      <c r="H440" s="26">
        <f t="shared" si="12"/>
        <v>0</v>
      </c>
      <c r="I440" s="11">
        <f t="shared" si="13"/>
        <v>0</v>
      </c>
    </row>
    <row r="441" spans="1:9" x14ac:dyDescent="0.25">
      <c r="A441" s="132">
        <v>15910075</v>
      </c>
      <c r="B441" s="132" t="s">
        <v>198</v>
      </c>
      <c r="C441" s="132" t="s">
        <v>199</v>
      </c>
      <c r="D441" s="10">
        <v>30</v>
      </c>
      <c r="E441" s="10"/>
      <c r="F441" s="9">
        <v>0</v>
      </c>
      <c r="G441" s="9"/>
      <c r="H441" s="26">
        <f t="shared" si="12"/>
        <v>0</v>
      </c>
      <c r="I441" s="11">
        <f t="shared" si="13"/>
        <v>0</v>
      </c>
    </row>
    <row r="442" spans="1:9" x14ac:dyDescent="0.25">
      <c r="A442" s="132">
        <v>15910083</v>
      </c>
      <c r="B442" s="132" t="s">
        <v>158</v>
      </c>
      <c r="C442" s="132" t="s">
        <v>159</v>
      </c>
      <c r="D442" s="10">
        <v>112</v>
      </c>
      <c r="E442" s="10"/>
      <c r="F442" s="9">
        <v>0</v>
      </c>
      <c r="G442" s="9"/>
      <c r="H442" s="26">
        <f t="shared" si="12"/>
        <v>0</v>
      </c>
      <c r="I442" s="11">
        <f t="shared" si="13"/>
        <v>0</v>
      </c>
    </row>
    <row r="443" spans="1:9" x14ac:dyDescent="0.25">
      <c r="A443" s="132">
        <v>15910105</v>
      </c>
      <c r="B443" s="132" t="s">
        <v>154</v>
      </c>
      <c r="C443" s="132" t="s">
        <v>155</v>
      </c>
      <c r="D443" s="10">
        <v>30</v>
      </c>
      <c r="E443" s="10"/>
      <c r="F443" s="9">
        <v>0</v>
      </c>
      <c r="G443" s="9"/>
      <c r="H443" s="26">
        <f t="shared" si="12"/>
        <v>0</v>
      </c>
      <c r="I443" s="11">
        <f t="shared" si="13"/>
        <v>0</v>
      </c>
    </row>
    <row r="444" spans="1:9" x14ac:dyDescent="0.25">
      <c r="A444" s="132">
        <v>15910113</v>
      </c>
      <c r="B444" s="132" t="s">
        <v>154</v>
      </c>
      <c r="C444" s="132" t="s">
        <v>155</v>
      </c>
      <c r="D444" s="10">
        <v>30</v>
      </c>
      <c r="E444" s="10"/>
      <c r="F444" s="9">
        <v>0</v>
      </c>
      <c r="G444" s="9"/>
      <c r="H444" s="26">
        <f t="shared" si="12"/>
        <v>0</v>
      </c>
      <c r="I444" s="11">
        <f t="shared" si="13"/>
        <v>0</v>
      </c>
    </row>
    <row r="445" spans="1:9" x14ac:dyDescent="0.25">
      <c r="A445" s="132">
        <v>15913384</v>
      </c>
      <c r="B445" s="132" t="s">
        <v>148</v>
      </c>
      <c r="C445" s="132" t="s">
        <v>149</v>
      </c>
      <c r="D445" s="10">
        <v>5</v>
      </c>
      <c r="E445" s="10"/>
      <c r="F445" s="9">
        <v>0</v>
      </c>
      <c r="G445" s="9"/>
      <c r="H445" s="26">
        <f t="shared" si="12"/>
        <v>0</v>
      </c>
      <c r="I445" s="11">
        <f t="shared" si="13"/>
        <v>0</v>
      </c>
    </row>
    <row r="446" spans="1:9" x14ac:dyDescent="0.25">
      <c r="A446" s="132">
        <v>15913392</v>
      </c>
      <c r="B446" s="132" t="s">
        <v>148</v>
      </c>
      <c r="C446" s="132" t="s">
        <v>149</v>
      </c>
      <c r="D446" s="10">
        <v>5</v>
      </c>
      <c r="E446" s="10"/>
      <c r="F446" s="9">
        <v>0</v>
      </c>
      <c r="G446" s="9"/>
      <c r="H446" s="26">
        <f t="shared" si="12"/>
        <v>0</v>
      </c>
      <c r="I446" s="11">
        <f t="shared" si="13"/>
        <v>0</v>
      </c>
    </row>
    <row r="447" spans="1:9" x14ac:dyDescent="0.25">
      <c r="A447" s="132">
        <v>15913406</v>
      </c>
      <c r="B447" s="132" t="s">
        <v>148</v>
      </c>
      <c r="C447" s="132" t="s">
        <v>149</v>
      </c>
      <c r="D447" s="10">
        <v>5</v>
      </c>
      <c r="E447" s="10"/>
      <c r="F447" s="9">
        <v>0</v>
      </c>
      <c r="G447" s="9"/>
      <c r="H447" s="26">
        <f t="shared" si="12"/>
        <v>0</v>
      </c>
      <c r="I447" s="11">
        <f t="shared" si="13"/>
        <v>0</v>
      </c>
    </row>
    <row r="448" spans="1:9" x14ac:dyDescent="0.25">
      <c r="A448" s="132">
        <v>15913414</v>
      </c>
      <c r="B448" s="132" t="s">
        <v>148</v>
      </c>
      <c r="C448" s="132" t="s">
        <v>149</v>
      </c>
      <c r="D448" s="10">
        <v>5</v>
      </c>
      <c r="E448" s="10"/>
      <c r="F448" s="9">
        <v>0</v>
      </c>
      <c r="G448" s="9"/>
      <c r="H448" s="26">
        <f t="shared" si="12"/>
        <v>0</v>
      </c>
      <c r="I448" s="11">
        <f t="shared" si="13"/>
        <v>0</v>
      </c>
    </row>
    <row r="449" spans="1:9" x14ac:dyDescent="0.25">
      <c r="A449" s="132">
        <v>15913422</v>
      </c>
      <c r="B449" s="132" t="s">
        <v>148</v>
      </c>
      <c r="C449" s="132" t="s">
        <v>149</v>
      </c>
      <c r="D449" s="10">
        <v>5</v>
      </c>
      <c r="E449" s="10"/>
      <c r="F449" s="9">
        <v>0</v>
      </c>
      <c r="G449" s="9"/>
      <c r="H449" s="26">
        <f t="shared" si="12"/>
        <v>0</v>
      </c>
      <c r="I449" s="11">
        <f t="shared" si="13"/>
        <v>0</v>
      </c>
    </row>
    <row r="450" spans="1:9" x14ac:dyDescent="0.25">
      <c r="A450" s="132">
        <v>15913430</v>
      </c>
      <c r="B450" s="132" t="s">
        <v>148</v>
      </c>
      <c r="C450" s="132" t="s">
        <v>149</v>
      </c>
      <c r="D450" s="10">
        <v>5</v>
      </c>
      <c r="E450" s="10"/>
      <c r="F450" s="9">
        <v>0</v>
      </c>
      <c r="G450" s="9"/>
      <c r="H450" s="26">
        <f t="shared" si="12"/>
        <v>0</v>
      </c>
      <c r="I450" s="11">
        <f t="shared" si="13"/>
        <v>0</v>
      </c>
    </row>
    <row r="451" spans="1:9" x14ac:dyDescent="0.25">
      <c r="A451" s="132">
        <v>15914100</v>
      </c>
      <c r="B451" s="132" t="s">
        <v>196</v>
      </c>
      <c r="C451" s="132" t="s">
        <v>197</v>
      </c>
      <c r="D451" s="10">
        <v>10</v>
      </c>
      <c r="E451" s="10"/>
      <c r="F451" s="9">
        <v>0</v>
      </c>
      <c r="G451" s="9"/>
      <c r="H451" s="26">
        <f t="shared" si="12"/>
        <v>0</v>
      </c>
      <c r="I451" s="11">
        <f t="shared" si="13"/>
        <v>0</v>
      </c>
    </row>
    <row r="452" spans="1:9" x14ac:dyDescent="0.25">
      <c r="A452" s="132">
        <v>15922057</v>
      </c>
      <c r="B452" s="132" t="s">
        <v>146</v>
      </c>
      <c r="C452" s="132" t="s">
        <v>147</v>
      </c>
      <c r="D452" s="10">
        <v>1</v>
      </c>
      <c r="E452" s="10"/>
      <c r="F452" s="9">
        <v>0</v>
      </c>
      <c r="G452" s="9"/>
      <c r="H452" s="26">
        <f t="shared" si="12"/>
        <v>0</v>
      </c>
      <c r="I452" s="11">
        <f t="shared" si="13"/>
        <v>0</v>
      </c>
    </row>
    <row r="453" spans="1:9" x14ac:dyDescent="0.25">
      <c r="A453" s="132">
        <v>15922723</v>
      </c>
      <c r="B453" s="132" t="s">
        <v>174</v>
      </c>
      <c r="C453" s="132" t="s">
        <v>175</v>
      </c>
      <c r="D453" s="10">
        <v>60</v>
      </c>
      <c r="E453" s="10"/>
      <c r="F453" s="9">
        <v>0</v>
      </c>
      <c r="G453" s="9"/>
      <c r="H453" s="26">
        <f t="shared" ref="H453:H516" si="14">E453/D453</f>
        <v>0</v>
      </c>
      <c r="I453" s="11">
        <f t="shared" ref="I453:I516" si="15">IFERROR(G453/H453,0)</f>
        <v>0</v>
      </c>
    </row>
    <row r="454" spans="1:9" x14ac:dyDescent="0.25">
      <c r="A454" s="132">
        <v>15928462</v>
      </c>
      <c r="B454" s="132" t="s">
        <v>164</v>
      </c>
      <c r="C454" s="132" t="s">
        <v>165</v>
      </c>
      <c r="D454" s="10">
        <v>1</v>
      </c>
      <c r="E454" s="10"/>
      <c r="F454" s="9">
        <v>0</v>
      </c>
      <c r="G454" s="9"/>
      <c r="H454" s="26">
        <f t="shared" si="14"/>
        <v>0</v>
      </c>
      <c r="I454" s="11">
        <f t="shared" si="15"/>
        <v>0</v>
      </c>
    </row>
    <row r="455" spans="1:9" x14ac:dyDescent="0.25">
      <c r="A455" s="132">
        <v>15930106</v>
      </c>
      <c r="B455" s="132" t="s">
        <v>253</v>
      </c>
      <c r="C455" s="132" t="s">
        <v>254</v>
      </c>
      <c r="D455" s="10">
        <v>112</v>
      </c>
      <c r="E455" s="10"/>
      <c r="F455" s="9">
        <v>0</v>
      </c>
      <c r="G455" s="9"/>
      <c r="H455" s="26">
        <f t="shared" si="14"/>
        <v>0</v>
      </c>
      <c r="I455" s="11">
        <f t="shared" si="15"/>
        <v>0</v>
      </c>
    </row>
    <row r="456" spans="1:9" x14ac:dyDescent="0.25">
      <c r="A456" s="132">
        <v>15932893</v>
      </c>
      <c r="B456" s="132" t="s">
        <v>144</v>
      </c>
      <c r="C456" s="132" t="s">
        <v>145</v>
      </c>
      <c r="D456" s="10">
        <v>1</v>
      </c>
      <c r="E456" s="10"/>
      <c r="F456" s="9">
        <v>0</v>
      </c>
      <c r="G456" s="9"/>
      <c r="H456" s="26">
        <f t="shared" si="14"/>
        <v>0</v>
      </c>
      <c r="I456" s="11">
        <f t="shared" si="15"/>
        <v>0</v>
      </c>
    </row>
    <row r="457" spans="1:9" x14ac:dyDescent="0.25">
      <c r="A457" s="132">
        <v>15933067</v>
      </c>
      <c r="B457" s="132" t="s">
        <v>206</v>
      </c>
      <c r="C457" s="132" t="s">
        <v>141</v>
      </c>
      <c r="D457" s="10">
        <v>30</v>
      </c>
      <c r="E457" s="10"/>
      <c r="F457" s="9">
        <v>0</v>
      </c>
      <c r="G457" s="9"/>
      <c r="H457" s="26">
        <f t="shared" si="14"/>
        <v>0</v>
      </c>
      <c r="I457" s="11">
        <f t="shared" si="15"/>
        <v>0</v>
      </c>
    </row>
    <row r="458" spans="1:9" x14ac:dyDescent="0.25">
      <c r="A458" s="132">
        <v>15933660</v>
      </c>
      <c r="B458" s="132" t="s">
        <v>255</v>
      </c>
      <c r="C458" s="132" t="s">
        <v>256</v>
      </c>
      <c r="D458" s="10">
        <v>28</v>
      </c>
      <c r="E458" s="10"/>
      <c r="F458" s="9">
        <v>0</v>
      </c>
      <c r="G458" s="9"/>
      <c r="H458" s="26">
        <f t="shared" si="14"/>
        <v>0</v>
      </c>
      <c r="I458" s="11">
        <f t="shared" si="15"/>
        <v>0</v>
      </c>
    </row>
    <row r="459" spans="1:9" x14ac:dyDescent="0.25">
      <c r="A459" s="132">
        <v>15933679</v>
      </c>
      <c r="B459" s="132" t="s">
        <v>255</v>
      </c>
      <c r="C459" s="132" t="s">
        <v>256</v>
      </c>
      <c r="D459" s="10">
        <v>120</v>
      </c>
      <c r="E459" s="10"/>
      <c r="F459" s="9">
        <v>0</v>
      </c>
      <c r="G459" s="9"/>
      <c r="H459" s="26">
        <f t="shared" si="14"/>
        <v>0</v>
      </c>
      <c r="I459" s="11">
        <f t="shared" si="15"/>
        <v>0</v>
      </c>
    </row>
    <row r="460" spans="1:9" x14ac:dyDescent="0.25">
      <c r="A460" s="132">
        <v>15933687</v>
      </c>
      <c r="B460" s="132" t="s">
        <v>255</v>
      </c>
      <c r="C460" s="132" t="s">
        <v>256</v>
      </c>
      <c r="D460" s="10">
        <v>28</v>
      </c>
      <c r="E460" s="10"/>
      <c r="F460" s="9">
        <v>0</v>
      </c>
      <c r="G460" s="9"/>
      <c r="H460" s="26">
        <f t="shared" si="14"/>
        <v>0</v>
      </c>
      <c r="I460" s="11">
        <f t="shared" si="15"/>
        <v>0</v>
      </c>
    </row>
    <row r="461" spans="1:9" x14ac:dyDescent="0.25">
      <c r="A461" s="132">
        <v>15933695</v>
      </c>
      <c r="B461" s="132" t="s">
        <v>255</v>
      </c>
      <c r="C461" s="132" t="s">
        <v>256</v>
      </c>
      <c r="D461" s="10">
        <v>120</v>
      </c>
      <c r="E461" s="10"/>
      <c r="F461" s="9">
        <v>0</v>
      </c>
      <c r="G461" s="9"/>
      <c r="H461" s="26">
        <f t="shared" si="14"/>
        <v>0</v>
      </c>
      <c r="I461" s="11">
        <f t="shared" si="15"/>
        <v>0</v>
      </c>
    </row>
    <row r="462" spans="1:9" x14ac:dyDescent="0.25">
      <c r="A462" s="132">
        <v>15934454</v>
      </c>
      <c r="B462" s="132" t="s">
        <v>206</v>
      </c>
      <c r="C462" s="132" t="s">
        <v>141</v>
      </c>
      <c r="D462" s="10">
        <v>30</v>
      </c>
      <c r="E462" s="10"/>
      <c r="F462" s="9">
        <v>0</v>
      </c>
      <c r="G462" s="9"/>
      <c r="H462" s="26">
        <f t="shared" si="14"/>
        <v>0</v>
      </c>
      <c r="I462" s="11">
        <f t="shared" si="15"/>
        <v>0</v>
      </c>
    </row>
    <row r="463" spans="1:9" x14ac:dyDescent="0.25">
      <c r="A463" s="132">
        <v>15935701</v>
      </c>
      <c r="B463" s="132" t="s">
        <v>204</v>
      </c>
      <c r="C463" s="132" t="s">
        <v>205</v>
      </c>
      <c r="D463" s="10">
        <v>1</v>
      </c>
      <c r="E463" s="10"/>
      <c r="F463" s="9">
        <v>0</v>
      </c>
      <c r="G463" s="9"/>
      <c r="H463" s="26">
        <f t="shared" si="14"/>
        <v>0</v>
      </c>
      <c r="I463" s="11">
        <f t="shared" si="15"/>
        <v>0</v>
      </c>
    </row>
    <row r="464" spans="1:9" x14ac:dyDescent="0.25">
      <c r="A464" s="132">
        <v>15936090</v>
      </c>
      <c r="B464" s="132" t="s">
        <v>257</v>
      </c>
      <c r="C464" s="132" t="s">
        <v>258</v>
      </c>
      <c r="D464" s="10">
        <v>28</v>
      </c>
      <c r="E464" s="10"/>
      <c r="F464" s="9">
        <v>0</v>
      </c>
      <c r="G464" s="9"/>
      <c r="H464" s="26">
        <f t="shared" si="14"/>
        <v>0</v>
      </c>
      <c r="I464" s="11">
        <f t="shared" si="15"/>
        <v>0</v>
      </c>
    </row>
    <row r="465" spans="1:9" x14ac:dyDescent="0.25">
      <c r="A465" s="132">
        <v>15940888</v>
      </c>
      <c r="B465" s="132" t="s">
        <v>259</v>
      </c>
      <c r="C465" s="132" t="s">
        <v>260</v>
      </c>
      <c r="D465" s="10">
        <v>84</v>
      </c>
      <c r="E465" s="10"/>
      <c r="F465" s="9">
        <v>0</v>
      </c>
      <c r="G465" s="9"/>
      <c r="H465" s="26">
        <f t="shared" si="14"/>
        <v>0</v>
      </c>
      <c r="I465" s="11">
        <f t="shared" si="15"/>
        <v>0</v>
      </c>
    </row>
    <row r="466" spans="1:9" x14ac:dyDescent="0.25">
      <c r="A466" s="132">
        <v>15941043</v>
      </c>
      <c r="B466" s="132" t="s">
        <v>174</v>
      </c>
      <c r="C466" s="132" t="s">
        <v>175</v>
      </c>
      <c r="D466" s="10">
        <v>60</v>
      </c>
      <c r="E466" s="10"/>
      <c r="F466" s="9">
        <v>0</v>
      </c>
      <c r="G466" s="9"/>
      <c r="H466" s="26">
        <f t="shared" si="14"/>
        <v>0</v>
      </c>
      <c r="I466" s="11">
        <f t="shared" si="15"/>
        <v>0</v>
      </c>
    </row>
    <row r="467" spans="1:9" x14ac:dyDescent="0.25">
      <c r="A467" s="132">
        <v>15941051</v>
      </c>
      <c r="B467" s="132" t="s">
        <v>174</v>
      </c>
      <c r="C467" s="132" t="s">
        <v>175</v>
      </c>
      <c r="D467" s="10">
        <v>120</v>
      </c>
      <c r="E467" s="10"/>
      <c r="F467" s="9">
        <v>0</v>
      </c>
      <c r="G467" s="9"/>
      <c r="H467" s="26">
        <f t="shared" si="14"/>
        <v>0</v>
      </c>
      <c r="I467" s="11">
        <f t="shared" si="15"/>
        <v>0</v>
      </c>
    </row>
    <row r="468" spans="1:9" x14ac:dyDescent="0.25">
      <c r="A468" s="132">
        <v>15944174</v>
      </c>
      <c r="B468" s="132" t="s">
        <v>128</v>
      </c>
      <c r="C468" s="132" t="s">
        <v>129</v>
      </c>
      <c r="D468" s="10">
        <v>1</v>
      </c>
      <c r="E468" s="10"/>
      <c r="F468" s="9">
        <v>0</v>
      </c>
      <c r="G468" s="9"/>
      <c r="H468" s="26">
        <f t="shared" si="14"/>
        <v>0</v>
      </c>
      <c r="I468" s="11">
        <f t="shared" si="15"/>
        <v>0</v>
      </c>
    </row>
    <row r="469" spans="1:9" x14ac:dyDescent="0.25">
      <c r="A469" s="132">
        <v>15947572</v>
      </c>
      <c r="B469" s="132" t="s">
        <v>261</v>
      </c>
      <c r="C469" s="132" t="s">
        <v>262</v>
      </c>
      <c r="D469" s="10">
        <v>21</v>
      </c>
      <c r="E469" s="10"/>
      <c r="F469" s="9">
        <v>0</v>
      </c>
      <c r="G469" s="9"/>
      <c r="H469" s="26">
        <f t="shared" si="14"/>
        <v>0</v>
      </c>
      <c r="I469" s="11">
        <f t="shared" si="15"/>
        <v>0</v>
      </c>
    </row>
    <row r="470" spans="1:9" x14ac:dyDescent="0.25">
      <c r="A470" s="132">
        <v>15947580</v>
      </c>
      <c r="B470" s="132" t="s">
        <v>261</v>
      </c>
      <c r="C470" s="132" t="s">
        <v>262</v>
      </c>
      <c r="D470" s="10">
        <v>21</v>
      </c>
      <c r="E470" s="10"/>
      <c r="F470" s="9">
        <v>0</v>
      </c>
      <c r="G470" s="9"/>
      <c r="H470" s="26">
        <f t="shared" si="14"/>
        <v>0</v>
      </c>
      <c r="I470" s="11">
        <f t="shared" si="15"/>
        <v>0</v>
      </c>
    </row>
    <row r="471" spans="1:9" x14ac:dyDescent="0.25">
      <c r="A471" s="132">
        <v>15947599</v>
      </c>
      <c r="B471" s="132" t="s">
        <v>261</v>
      </c>
      <c r="C471" s="132" t="s">
        <v>262</v>
      </c>
      <c r="D471" s="10">
        <v>21</v>
      </c>
      <c r="E471" s="10"/>
      <c r="F471" s="9">
        <v>0</v>
      </c>
      <c r="G471" s="9"/>
      <c r="H471" s="26">
        <f t="shared" si="14"/>
        <v>0</v>
      </c>
      <c r="I471" s="11">
        <f t="shared" si="15"/>
        <v>0</v>
      </c>
    </row>
    <row r="472" spans="1:9" x14ac:dyDescent="0.25">
      <c r="A472" s="132">
        <v>15947602</v>
      </c>
      <c r="B472" s="132" t="s">
        <v>261</v>
      </c>
      <c r="C472" s="132" t="s">
        <v>262</v>
      </c>
      <c r="D472" s="10">
        <v>21</v>
      </c>
      <c r="E472" s="10"/>
      <c r="F472" s="9">
        <v>0</v>
      </c>
      <c r="G472" s="9"/>
      <c r="H472" s="26">
        <f t="shared" si="14"/>
        <v>0</v>
      </c>
      <c r="I472" s="11">
        <f t="shared" si="15"/>
        <v>0</v>
      </c>
    </row>
    <row r="473" spans="1:9" x14ac:dyDescent="0.25">
      <c r="A473" s="132">
        <v>15947688</v>
      </c>
      <c r="B473" s="132" t="s">
        <v>263</v>
      </c>
      <c r="C473" s="132" t="s">
        <v>264</v>
      </c>
      <c r="D473" s="10">
        <v>28</v>
      </c>
      <c r="E473" s="10"/>
      <c r="F473" s="9">
        <v>0</v>
      </c>
      <c r="G473" s="9"/>
      <c r="H473" s="26">
        <f t="shared" si="14"/>
        <v>0</v>
      </c>
      <c r="I473" s="11">
        <f t="shared" si="15"/>
        <v>0</v>
      </c>
    </row>
    <row r="474" spans="1:9" x14ac:dyDescent="0.25">
      <c r="A474" s="132">
        <v>15947696</v>
      </c>
      <c r="B474" s="132" t="s">
        <v>263</v>
      </c>
      <c r="C474" s="132" t="s">
        <v>264</v>
      </c>
      <c r="D474" s="10">
        <v>28</v>
      </c>
      <c r="E474" s="10"/>
      <c r="F474" s="9">
        <v>0</v>
      </c>
      <c r="G474" s="9"/>
      <c r="H474" s="26">
        <f t="shared" si="14"/>
        <v>0</v>
      </c>
      <c r="I474" s="11">
        <f t="shared" si="15"/>
        <v>0</v>
      </c>
    </row>
    <row r="475" spans="1:9" x14ac:dyDescent="0.25">
      <c r="A475" s="132">
        <v>15947718</v>
      </c>
      <c r="B475" s="132" t="s">
        <v>263</v>
      </c>
      <c r="C475" s="132" t="s">
        <v>264</v>
      </c>
      <c r="D475" s="10">
        <v>28</v>
      </c>
      <c r="E475" s="10"/>
      <c r="F475" s="9">
        <v>0</v>
      </c>
      <c r="G475" s="9"/>
      <c r="H475" s="26">
        <f t="shared" si="14"/>
        <v>0</v>
      </c>
      <c r="I475" s="11">
        <f t="shared" si="15"/>
        <v>0</v>
      </c>
    </row>
    <row r="476" spans="1:9" x14ac:dyDescent="0.25">
      <c r="A476" s="132">
        <v>15947726</v>
      </c>
      <c r="B476" s="132" t="s">
        <v>263</v>
      </c>
      <c r="C476" s="132" t="s">
        <v>264</v>
      </c>
      <c r="D476" s="10">
        <v>28</v>
      </c>
      <c r="E476" s="10"/>
      <c r="F476" s="9">
        <v>0</v>
      </c>
      <c r="G476" s="9"/>
      <c r="H476" s="26">
        <f t="shared" si="14"/>
        <v>0</v>
      </c>
      <c r="I476" s="11">
        <f t="shared" si="15"/>
        <v>0</v>
      </c>
    </row>
    <row r="477" spans="1:9" x14ac:dyDescent="0.25">
      <c r="A477" s="132">
        <v>15951871</v>
      </c>
      <c r="B477" s="132" t="s">
        <v>172</v>
      </c>
      <c r="C477" s="132" t="s">
        <v>173</v>
      </c>
      <c r="D477" s="10">
        <v>1</v>
      </c>
      <c r="E477" s="10"/>
      <c r="F477" s="9">
        <v>0</v>
      </c>
      <c r="G477" s="9"/>
      <c r="H477" s="26">
        <f t="shared" si="14"/>
        <v>0</v>
      </c>
      <c r="I477" s="11">
        <f t="shared" si="15"/>
        <v>0</v>
      </c>
    </row>
    <row r="478" spans="1:9" x14ac:dyDescent="0.25">
      <c r="A478" s="132">
        <v>15969282</v>
      </c>
      <c r="B478" s="132" t="s">
        <v>174</v>
      </c>
      <c r="C478" s="132" t="s">
        <v>175</v>
      </c>
      <c r="D478" s="10">
        <v>120</v>
      </c>
      <c r="E478" s="10"/>
      <c r="F478" s="9">
        <v>0</v>
      </c>
      <c r="G478" s="9"/>
      <c r="H478" s="26">
        <f t="shared" si="14"/>
        <v>0</v>
      </c>
      <c r="I478" s="11">
        <f t="shared" si="15"/>
        <v>0</v>
      </c>
    </row>
    <row r="479" spans="1:9" x14ac:dyDescent="0.25">
      <c r="A479" s="132">
        <v>15970906</v>
      </c>
      <c r="B479" s="132" t="s">
        <v>265</v>
      </c>
      <c r="C479" s="132" t="s">
        <v>266</v>
      </c>
      <c r="D479" s="10">
        <v>1</v>
      </c>
      <c r="E479" s="10"/>
      <c r="F479" s="9">
        <v>0</v>
      </c>
      <c r="G479" s="9"/>
      <c r="H479" s="26">
        <f t="shared" si="14"/>
        <v>0</v>
      </c>
      <c r="I479" s="11">
        <f t="shared" si="15"/>
        <v>0</v>
      </c>
    </row>
    <row r="480" spans="1:9" x14ac:dyDescent="0.25">
      <c r="A480" s="132">
        <v>15970914</v>
      </c>
      <c r="B480" s="132" t="s">
        <v>265</v>
      </c>
      <c r="C480" s="132" t="s">
        <v>266</v>
      </c>
      <c r="D480" s="10">
        <v>1</v>
      </c>
      <c r="E480" s="10"/>
      <c r="F480" s="9">
        <v>0</v>
      </c>
      <c r="G480" s="9"/>
      <c r="H480" s="26">
        <f t="shared" si="14"/>
        <v>0</v>
      </c>
      <c r="I480" s="11">
        <f t="shared" si="15"/>
        <v>0</v>
      </c>
    </row>
    <row r="481" spans="1:9" x14ac:dyDescent="0.25">
      <c r="A481" s="132">
        <v>15971805</v>
      </c>
      <c r="B481" s="132" t="s">
        <v>174</v>
      </c>
      <c r="C481" s="132" t="s">
        <v>175</v>
      </c>
      <c r="D481" s="10">
        <v>60</v>
      </c>
      <c r="E481" s="10"/>
      <c r="F481" s="9">
        <v>0</v>
      </c>
      <c r="G481" s="9"/>
      <c r="H481" s="26">
        <f t="shared" si="14"/>
        <v>0</v>
      </c>
      <c r="I481" s="11">
        <f t="shared" si="15"/>
        <v>0</v>
      </c>
    </row>
    <row r="482" spans="1:9" x14ac:dyDescent="0.25">
      <c r="A482" s="132">
        <v>15971813</v>
      </c>
      <c r="B482" s="132" t="s">
        <v>174</v>
      </c>
      <c r="C482" s="132" t="s">
        <v>175</v>
      </c>
      <c r="D482" s="10">
        <v>120</v>
      </c>
      <c r="E482" s="10"/>
      <c r="F482" s="9">
        <v>0</v>
      </c>
      <c r="G482" s="9"/>
      <c r="H482" s="26">
        <f t="shared" si="14"/>
        <v>0</v>
      </c>
      <c r="I482" s="11">
        <f t="shared" si="15"/>
        <v>0</v>
      </c>
    </row>
    <row r="483" spans="1:9" x14ac:dyDescent="0.25">
      <c r="A483" s="132">
        <v>15972275</v>
      </c>
      <c r="B483" s="132" t="s">
        <v>182</v>
      </c>
      <c r="C483" s="132" t="s">
        <v>183</v>
      </c>
      <c r="D483" s="10">
        <v>100</v>
      </c>
      <c r="E483" s="10"/>
      <c r="F483" s="9">
        <v>0</v>
      </c>
      <c r="G483" s="9"/>
      <c r="H483" s="26">
        <f t="shared" si="14"/>
        <v>0</v>
      </c>
      <c r="I483" s="11">
        <f t="shared" si="15"/>
        <v>0</v>
      </c>
    </row>
    <row r="484" spans="1:9" x14ac:dyDescent="0.25">
      <c r="A484" s="132">
        <v>15977900</v>
      </c>
      <c r="B484" s="132" t="s">
        <v>158</v>
      </c>
      <c r="C484" s="132" t="s">
        <v>159</v>
      </c>
      <c r="D484" s="10">
        <v>112</v>
      </c>
      <c r="E484" s="10"/>
      <c r="F484" s="9">
        <v>0</v>
      </c>
      <c r="G484" s="9"/>
      <c r="H484" s="26">
        <f t="shared" si="14"/>
        <v>0</v>
      </c>
      <c r="I484" s="11">
        <f t="shared" si="15"/>
        <v>0</v>
      </c>
    </row>
    <row r="485" spans="1:9" x14ac:dyDescent="0.25">
      <c r="A485" s="132">
        <v>15978257</v>
      </c>
      <c r="B485" s="132" t="s">
        <v>198</v>
      </c>
      <c r="C485" s="132" t="s">
        <v>199</v>
      </c>
      <c r="D485" s="10">
        <v>30</v>
      </c>
      <c r="E485" s="10"/>
      <c r="F485" s="9">
        <v>0</v>
      </c>
      <c r="G485" s="9"/>
      <c r="H485" s="26">
        <f t="shared" si="14"/>
        <v>0</v>
      </c>
      <c r="I485" s="11">
        <f t="shared" si="15"/>
        <v>0</v>
      </c>
    </row>
    <row r="486" spans="1:9" x14ac:dyDescent="0.25">
      <c r="A486" s="132">
        <v>15978486</v>
      </c>
      <c r="B486" s="132" t="s">
        <v>158</v>
      </c>
      <c r="C486" s="132" t="s">
        <v>159</v>
      </c>
      <c r="D486" s="10">
        <v>112</v>
      </c>
      <c r="E486" s="10"/>
      <c r="F486" s="9">
        <v>0</v>
      </c>
      <c r="G486" s="9"/>
      <c r="H486" s="26">
        <f t="shared" si="14"/>
        <v>0</v>
      </c>
      <c r="I486" s="11">
        <f t="shared" si="15"/>
        <v>0</v>
      </c>
    </row>
    <row r="487" spans="1:9" x14ac:dyDescent="0.25">
      <c r="A487" s="132">
        <v>15983250</v>
      </c>
      <c r="B487" s="132" t="s">
        <v>209</v>
      </c>
      <c r="C487" s="132" t="s">
        <v>210</v>
      </c>
      <c r="D487" s="10">
        <v>30</v>
      </c>
      <c r="E487" s="10"/>
      <c r="F487" s="9">
        <v>0</v>
      </c>
      <c r="G487" s="9"/>
      <c r="H487" s="26">
        <f t="shared" si="14"/>
        <v>0</v>
      </c>
      <c r="I487" s="11">
        <f t="shared" si="15"/>
        <v>0</v>
      </c>
    </row>
    <row r="488" spans="1:9" x14ac:dyDescent="0.25">
      <c r="A488" s="132">
        <v>15983269</v>
      </c>
      <c r="B488" s="132" t="s">
        <v>209</v>
      </c>
      <c r="C488" s="132" t="s">
        <v>210</v>
      </c>
      <c r="D488" s="10">
        <v>30</v>
      </c>
      <c r="E488" s="10"/>
      <c r="F488" s="9">
        <v>0</v>
      </c>
      <c r="G488" s="9"/>
      <c r="H488" s="26">
        <f t="shared" si="14"/>
        <v>0</v>
      </c>
      <c r="I488" s="11">
        <f t="shared" si="15"/>
        <v>0</v>
      </c>
    </row>
    <row r="489" spans="1:9" x14ac:dyDescent="0.25">
      <c r="A489" s="132">
        <v>15983285</v>
      </c>
      <c r="B489" s="132" t="s">
        <v>198</v>
      </c>
      <c r="C489" s="132" t="s">
        <v>199</v>
      </c>
      <c r="D489" s="10">
        <v>30</v>
      </c>
      <c r="E489" s="10"/>
      <c r="F489" s="9">
        <v>0</v>
      </c>
      <c r="G489" s="9"/>
      <c r="H489" s="26">
        <f t="shared" si="14"/>
        <v>0</v>
      </c>
      <c r="I489" s="11">
        <f t="shared" si="15"/>
        <v>0</v>
      </c>
    </row>
    <row r="490" spans="1:9" x14ac:dyDescent="0.25">
      <c r="A490" s="132">
        <v>15987027</v>
      </c>
      <c r="B490" s="132" t="s">
        <v>152</v>
      </c>
      <c r="C490" s="132" t="s">
        <v>153</v>
      </c>
      <c r="D490" s="10">
        <v>100</v>
      </c>
      <c r="E490" s="10"/>
      <c r="F490" s="9">
        <v>0</v>
      </c>
      <c r="G490" s="9"/>
      <c r="H490" s="26">
        <f t="shared" si="14"/>
        <v>0</v>
      </c>
      <c r="I490" s="11">
        <f t="shared" si="15"/>
        <v>0</v>
      </c>
    </row>
    <row r="491" spans="1:9" x14ac:dyDescent="0.25">
      <c r="A491" s="132">
        <v>15987884</v>
      </c>
      <c r="B491" s="132" t="s">
        <v>152</v>
      </c>
      <c r="C491" s="132" t="s">
        <v>153</v>
      </c>
      <c r="D491" s="10">
        <v>100</v>
      </c>
      <c r="E491" s="10"/>
      <c r="F491" s="9">
        <v>0</v>
      </c>
      <c r="G491" s="9"/>
      <c r="H491" s="26">
        <f t="shared" si="14"/>
        <v>0</v>
      </c>
      <c r="I491" s="11">
        <f t="shared" si="15"/>
        <v>0</v>
      </c>
    </row>
    <row r="492" spans="1:9" x14ac:dyDescent="0.25">
      <c r="A492" s="132">
        <v>15988139</v>
      </c>
      <c r="B492" s="132" t="s">
        <v>206</v>
      </c>
      <c r="C492" s="132" t="s">
        <v>141</v>
      </c>
      <c r="D492" s="10">
        <v>30</v>
      </c>
      <c r="E492" s="10"/>
      <c r="F492" s="9">
        <v>0</v>
      </c>
      <c r="G492" s="9"/>
      <c r="H492" s="26">
        <f t="shared" si="14"/>
        <v>0</v>
      </c>
      <c r="I492" s="11">
        <f t="shared" si="15"/>
        <v>0</v>
      </c>
    </row>
    <row r="493" spans="1:9" x14ac:dyDescent="0.25">
      <c r="A493" s="132">
        <v>15988147</v>
      </c>
      <c r="B493" s="132" t="s">
        <v>206</v>
      </c>
      <c r="C493" s="132" t="s">
        <v>141</v>
      </c>
      <c r="D493" s="10">
        <v>30</v>
      </c>
      <c r="E493" s="10"/>
      <c r="F493" s="9">
        <v>0</v>
      </c>
      <c r="G493" s="9"/>
      <c r="H493" s="26">
        <f t="shared" si="14"/>
        <v>0</v>
      </c>
      <c r="I493" s="11">
        <f t="shared" si="15"/>
        <v>0</v>
      </c>
    </row>
    <row r="494" spans="1:9" x14ac:dyDescent="0.25">
      <c r="A494" s="132">
        <v>15990702</v>
      </c>
      <c r="B494" s="132" t="s">
        <v>204</v>
      </c>
      <c r="C494" s="132" t="s">
        <v>205</v>
      </c>
      <c r="D494" s="10">
        <v>1</v>
      </c>
      <c r="E494" s="10"/>
      <c r="F494" s="9">
        <v>0</v>
      </c>
      <c r="G494" s="9"/>
      <c r="H494" s="26">
        <f t="shared" si="14"/>
        <v>0</v>
      </c>
      <c r="I494" s="11">
        <f t="shared" si="15"/>
        <v>0</v>
      </c>
    </row>
    <row r="495" spans="1:9" x14ac:dyDescent="0.25">
      <c r="A495" s="132">
        <v>15990729</v>
      </c>
      <c r="B495" s="132" t="s">
        <v>219</v>
      </c>
      <c r="C495" s="132" t="s">
        <v>220</v>
      </c>
      <c r="D495" s="10">
        <v>1</v>
      </c>
      <c r="E495" s="10"/>
      <c r="F495" s="9">
        <v>0</v>
      </c>
      <c r="G495" s="9"/>
      <c r="H495" s="26">
        <f t="shared" si="14"/>
        <v>0</v>
      </c>
      <c r="I495" s="11">
        <f t="shared" si="15"/>
        <v>0</v>
      </c>
    </row>
    <row r="496" spans="1:9" x14ac:dyDescent="0.25">
      <c r="A496" s="132">
        <v>15990737</v>
      </c>
      <c r="B496" s="132" t="s">
        <v>219</v>
      </c>
      <c r="C496" s="132" t="s">
        <v>220</v>
      </c>
      <c r="D496" s="10">
        <v>1</v>
      </c>
      <c r="E496" s="10"/>
      <c r="F496" s="9">
        <v>0</v>
      </c>
      <c r="G496" s="9"/>
      <c r="H496" s="26">
        <f t="shared" si="14"/>
        <v>0</v>
      </c>
      <c r="I496" s="11">
        <f t="shared" si="15"/>
        <v>0</v>
      </c>
    </row>
    <row r="497" spans="1:9" x14ac:dyDescent="0.25">
      <c r="A497" s="132">
        <v>15994929</v>
      </c>
      <c r="B497" s="132" t="s">
        <v>170</v>
      </c>
      <c r="C497" s="132" t="s">
        <v>171</v>
      </c>
      <c r="D497" s="10">
        <v>21</v>
      </c>
      <c r="E497" s="10"/>
      <c r="F497" s="9">
        <v>0</v>
      </c>
      <c r="G497" s="9"/>
      <c r="H497" s="26">
        <f t="shared" si="14"/>
        <v>0</v>
      </c>
      <c r="I497" s="11">
        <f t="shared" si="15"/>
        <v>0</v>
      </c>
    </row>
    <row r="498" spans="1:9" x14ac:dyDescent="0.25">
      <c r="A498" s="132">
        <v>15999076</v>
      </c>
      <c r="B498" s="132" t="s">
        <v>209</v>
      </c>
      <c r="C498" s="132" t="s">
        <v>210</v>
      </c>
      <c r="D498" s="10">
        <v>60</v>
      </c>
      <c r="E498" s="10"/>
      <c r="F498" s="9">
        <v>0</v>
      </c>
      <c r="G498" s="9"/>
      <c r="H498" s="26">
        <f t="shared" si="14"/>
        <v>0</v>
      </c>
      <c r="I498" s="11">
        <f t="shared" si="15"/>
        <v>0</v>
      </c>
    </row>
    <row r="499" spans="1:9" x14ac:dyDescent="0.25">
      <c r="A499" s="132">
        <v>15999092</v>
      </c>
      <c r="B499" s="132" t="s">
        <v>239</v>
      </c>
      <c r="C499" s="132" t="s">
        <v>240</v>
      </c>
      <c r="D499" s="10">
        <v>56</v>
      </c>
      <c r="E499" s="10"/>
      <c r="F499" s="9">
        <v>0</v>
      </c>
      <c r="G499" s="9"/>
      <c r="H499" s="26">
        <f t="shared" si="14"/>
        <v>0</v>
      </c>
      <c r="I499" s="11">
        <f t="shared" si="15"/>
        <v>0</v>
      </c>
    </row>
    <row r="500" spans="1:9" x14ac:dyDescent="0.25">
      <c r="A500" s="132">
        <v>16004019</v>
      </c>
      <c r="B500" s="132" t="s">
        <v>194</v>
      </c>
      <c r="C500" s="132" t="s">
        <v>195</v>
      </c>
      <c r="D500" s="10">
        <v>1</v>
      </c>
      <c r="E500" s="10"/>
      <c r="F500" s="9">
        <v>0</v>
      </c>
      <c r="G500" s="9"/>
      <c r="H500" s="26">
        <f t="shared" si="14"/>
        <v>0</v>
      </c>
      <c r="I500" s="11">
        <f t="shared" si="15"/>
        <v>0</v>
      </c>
    </row>
    <row r="501" spans="1:9" x14ac:dyDescent="0.25">
      <c r="A501" s="132">
        <v>16004027</v>
      </c>
      <c r="B501" s="132" t="s">
        <v>194</v>
      </c>
      <c r="C501" s="132" t="s">
        <v>195</v>
      </c>
      <c r="D501" s="10">
        <v>1</v>
      </c>
      <c r="E501" s="10"/>
      <c r="F501" s="9">
        <v>0</v>
      </c>
      <c r="G501" s="9"/>
      <c r="H501" s="26">
        <f t="shared" si="14"/>
        <v>0</v>
      </c>
      <c r="I501" s="11">
        <f t="shared" si="15"/>
        <v>0</v>
      </c>
    </row>
    <row r="502" spans="1:9" x14ac:dyDescent="0.25">
      <c r="A502" s="132">
        <v>16004035</v>
      </c>
      <c r="B502" s="132" t="s">
        <v>194</v>
      </c>
      <c r="C502" s="132" t="s">
        <v>195</v>
      </c>
      <c r="D502" s="10">
        <v>1</v>
      </c>
      <c r="E502" s="10"/>
      <c r="F502" s="9">
        <v>0</v>
      </c>
      <c r="G502" s="9"/>
      <c r="H502" s="26">
        <f t="shared" si="14"/>
        <v>0</v>
      </c>
      <c r="I502" s="11">
        <f t="shared" si="15"/>
        <v>0</v>
      </c>
    </row>
    <row r="503" spans="1:9" x14ac:dyDescent="0.25">
      <c r="A503" s="132">
        <v>16004043</v>
      </c>
      <c r="B503" s="132" t="s">
        <v>194</v>
      </c>
      <c r="C503" s="132" t="s">
        <v>195</v>
      </c>
      <c r="D503" s="10">
        <v>1</v>
      </c>
      <c r="E503" s="10"/>
      <c r="F503" s="9">
        <v>0</v>
      </c>
      <c r="G503" s="9"/>
      <c r="H503" s="26">
        <f t="shared" si="14"/>
        <v>0</v>
      </c>
      <c r="I503" s="11">
        <f t="shared" si="15"/>
        <v>0</v>
      </c>
    </row>
    <row r="504" spans="1:9" x14ac:dyDescent="0.25">
      <c r="A504" s="132">
        <v>16021932</v>
      </c>
      <c r="B504" s="132" t="s">
        <v>251</v>
      </c>
      <c r="C504" s="132" t="s">
        <v>252</v>
      </c>
      <c r="D504" s="10">
        <v>56</v>
      </c>
      <c r="E504" s="10"/>
      <c r="F504" s="9">
        <v>0</v>
      </c>
      <c r="G504" s="9"/>
      <c r="H504" s="26">
        <f t="shared" si="14"/>
        <v>0</v>
      </c>
      <c r="I504" s="11">
        <f t="shared" si="15"/>
        <v>0</v>
      </c>
    </row>
    <row r="505" spans="1:9" x14ac:dyDescent="0.25">
      <c r="A505" s="132">
        <v>16021940</v>
      </c>
      <c r="B505" s="132" t="s">
        <v>251</v>
      </c>
      <c r="C505" s="132" t="s">
        <v>252</v>
      </c>
      <c r="D505" s="10">
        <v>56</v>
      </c>
      <c r="E505" s="10"/>
      <c r="F505" s="9">
        <v>0</v>
      </c>
      <c r="G505" s="9"/>
      <c r="H505" s="26">
        <f t="shared" si="14"/>
        <v>0</v>
      </c>
      <c r="I505" s="11">
        <f t="shared" si="15"/>
        <v>0</v>
      </c>
    </row>
    <row r="506" spans="1:9" x14ac:dyDescent="0.25">
      <c r="A506" s="132">
        <v>16021959</v>
      </c>
      <c r="B506" s="132" t="s">
        <v>251</v>
      </c>
      <c r="C506" s="132" t="s">
        <v>252</v>
      </c>
      <c r="D506" s="10">
        <v>56</v>
      </c>
      <c r="E506" s="10"/>
      <c r="F506" s="9">
        <v>0</v>
      </c>
      <c r="G506" s="9"/>
      <c r="H506" s="26">
        <f t="shared" si="14"/>
        <v>0</v>
      </c>
      <c r="I506" s="11">
        <f t="shared" si="15"/>
        <v>0</v>
      </c>
    </row>
    <row r="507" spans="1:9" x14ac:dyDescent="0.25">
      <c r="A507" s="132">
        <v>16021975</v>
      </c>
      <c r="B507" s="132" t="s">
        <v>215</v>
      </c>
      <c r="C507" s="132" t="s">
        <v>216</v>
      </c>
      <c r="D507" s="10">
        <v>140</v>
      </c>
      <c r="E507" s="10"/>
      <c r="F507" s="9">
        <v>0</v>
      </c>
      <c r="G507" s="9"/>
      <c r="H507" s="26">
        <f t="shared" si="14"/>
        <v>0</v>
      </c>
      <c r="I507" s="11">
        <f t="shared" si="15"/>
        <v>0</v>
      </c>
    </row>
    <row r="508" spans="1:9" x14ac:dyDescent="0.25">
      <c r="A508" s="132">
        <v>16022068</v>
      </c>
      <c r="B508" s="132" t="s">
        <v>128</v>
      </c>
      <c r="C508" s="132" t="s">
        <v>129</v>
      </c>
      <c r="D508" s="10">
        <v>1</v>
      </c>
      <c r="E508" s="10"/>
      <c r="F508" s="9">
        <v>0</v>
      </c>
      <c r="G508" s="9"/>
      <c r="H508" s="26">
        <f t="shared" si="14"/>
        <v>0</v>
      </c>
      <c r="I508" s="11">
        <f t="shared" si="15"/>
        <v>0</v>
      </c>
    </row>
    <row r="509" spans="1:9" x14ac:dyDescent="0.25">
      <c r="A509" s="132">
        <v>16026241</v>
      </c>
      <c r="B509" s="132" t="s">
        <v>180</v>
      </c>
      <c r="C509" s="132" t="s">
        <v>181</v>
      </c>
      <c r="D509" s="10">
        <v>1</v>
      </c>
      <c r="E509" s="10"/>
      <c r="F509" s="9">
        <v>0</v>
      </c>
      <c r="G509" s="9"/>
      <c r="H509" s="26">
        <f t="shared" si="14"/>
        <v>0</v>
      </c>
      <c r="I509" s="11">
        <f t="shared" si="15"/>
        <v>0</v>
      </c>
    </row>
    <row r="510" spans="1:9" x14ac:dyDescent="0.25">
      <c r="A510" s="132">
        <v>16026276</v>
      </c>
      <c r="B510" s="132" t="s">
        <v>138</v>
      </c>
      <c r="C510" s="132" t="s">
        <v>139</v>
      </c>
      <c r="D510" s="10">
        <v>120</v>
      </c>
      <c r="E510" s="10"/>
      <c r="F510" s="9">
        <v>0</v>
      </c>
      <c r="G510" s="9"/>
      <c r="H510" s="26">
        <f t="shared" si="14"/>
        <v>0</v>
      </c>
      <c r="I510" s="11">
        <f t="shared" si="15"/>
        <v>0</v>
      </c>
    </row>
    <row r="511" spans="1:9" x14ac:dyDescent="0.25">
      <c r="A511" s="132">
        <v>16031598</v>
      </c>
      <c r="B511" s="132" t="s">
        <v>245</v>
      </c>
      <c r="C511" s="132" t="s">
        <v>246</v>
      </c>
      <c r="D511" s="10">
        <v>60</v>
      </c>
      <c r="E511" s="10"/>
      <c r="F511" s="9">
        <v>0</v>
      </c>
      <c r="G511" s="9"/>
      <c r="H511" s="26">
        <f t="shared" si="14"/>
        <v>0</v>
      </c>
      <c r="I511" s="11">
        <f t="shared" si="15"/>
        <v>0</v>
      </c>
    </row>
    <row r="512" spans="1:9" x14ac:dyDescent="0.25">
      <c r="A512" s="132">
        <v>16037820</v>
      </c>
      <c r="B512" s="132" t="s">
        <v>267</v>
      </c>
      <c r="C512" s="132" t="s">
        <v>268</v>
      </c>
      <c r="D512" s="10">
        <v>10</v>
      </c>
      <c r="E512" s="10"/>
      <c r="F512" s="9">
        <v>0</v>
      </c>
      <c r="G512" s="9"/>
      <c r="H512" s="26">
        <f t="shared" si="14"/>
        <v>0</v>
      </c>
      <c r="I512" s="11">
        <f t="shared" si="15"/>
        <v>0</v>
      </c>
    </row>
    <row r="513" spans="1:9" x14ac:dyDescent="0.25">
      <c r="A513" s="132">
        <v>16037855</v>
      </c>
      <c r="B513" s="132" t="s">
        <v>130</v>
      </c>
      <c r="C513" s="132" t="s">
        <v>131</v>
      </c>
      <c r="D513" s="10">
        <v>1</v>
      </c>
      <c r="E513" s="10"/>
      <c r="F513" s="9">
        <v>0</v>
      </c>
      <c r="G513" s="9"/>
      <c r="H513" s="26">
        <f t="shared" si="14"/>
        <v>0</v>
      </c>
      <c r="I513" s="11">
        <f t="shared" si="15"/>
        <v>0</v>
      </c>
    </row>
    <row r="514" spans="1:9" x14ac:dyDescent="0.25">
      <c r="A514" s="132">
        <v>16037863</v>
      </c>
      <c r="B514" s="132" t="s">
        <v>130</v>
      </c>
      <c r="C514" s="132" t="s">
        <v>131</v>
      </c>
      <c r="D514" s="10">
        <v>1</v>
      </c>
      <c r="E514" s="10"/>
      <c r="F514" s="9">
        <v>0</v>
      </c>
      <c r="G514" s="9"/>
      <c r="H514" s="26">
        <f t="shared" si="14"/>
        <v>0</v>
      </c>
      <c r="I514" s="11">
        <f t="shared" si="15"/>
        <v>0</v>
      </c>
    </row>
    <row r="515" spans="1:9" x14ac:dyDescent="0.25">
      <c r="A515" s="132">
        <v>16039920</v>
      </c>
      <c r="B515" s="132" t="s">
        <v>118</v>
      </c>
      <c r="C515" s="132" t="s">
        <v>119</v>
      </c>
      <c r="D515" s="10">
        <v>1</v>
      </c>
      <c r="E515" s="10"/>
      <c r="F515" s="9">
        <v>0</v>
      </c>
      <c r="G515" s="9"/>
      <c r="H515" s="26">
        <f t="shared" si="14"/>
        <v>0</v>
      </c>
      <c r="I515" s="11">
        <f t="shared" si="15"/>
        <v>0</v>
      </c>
    </row>
    <row r="516" spans="1:9" x14ac:dyDescent="0.25">
      <c r="A516" s="132">
        <v>16040996</v>
      </c>
      <c r="B516" s="132" t="s">
        <v>269</v>
      </c>
      <c r="C516" s="132" t="s">
        <v>270</v>
      </c>
      <c r="D516" s="10">
        <v>90</v>
      </c>
      <c r="E516" s="10"/>
      <c r="F516" s="9">
        <v>0</v>
      </c>
      <c r="G516" s="9"/>
      <c r="H516" s="26">
        <f t="shared" si="14"/>
        <v>0</v>
      </c>
      <c r="I516" s="11">
        <f t="shared" si="15"/>
        <v>0</v>
      </c>
    </row>
    <row r="517" spans="1:9" x14ac:dyDescent="0.25">
      <c r="A517" s="132">
        <v>16041003</v>
      </c>
      <c r="B517" s="132" t="s">
        <v>269</v>
      </c>
      <c r="C517" s="132" t="s">
        <v>270</v>
      </c>
      <c r="D517" s="10">
        <v>120</v>
      </c>
      <c r="E517" s="10"/>
      <c r="F517" s="9">
        <v>0</v>
      </c>
      <c r="G517" s="9"/>
      <c r="H517" s="26">
        <f t="shared" ref="H517:H580" si="16">E517/D517</f>
        <v>0</v>
      </c>
      <c r="I517" s="11">
        <f t="shared" ref="I517:I580" si="17">IFERROR(G517/H517,0)</f>
        <v>0</v>
      </c>
    </row>
    <row r="518" spans="1:9" x14ac:dyDescent="0.25">
      <c r="A518" s="132">
        <v>16042417</v>
      </c>
      <c r="B518" s="132" t="s">
        <v>271</v>
      </c>
      <c r="C518" s="132" t="s">
        <v>272</v>
      </c>
      <c r="D518" s="10">
        <v>1</v>
      </c>
      <c r="E518" s="10"/>
      <c r="F518" s="9">
        <v>0</v>
      </c>
      <c r="G518" s="9"/>
      <c r="H518" s="26">
        <f t="shared" si="16"/>
        <v>0</v>
      </c>
      <c r="I518" s="11">
        <f t="shared" si="17"/>
        <v>0</v>
      </c>
    </row>
    <row r="519" spans="1:9" x14ac:dyDescent="0.25">
      <c r="A519" s="132">
        <v>16054628</v>
      </c>
      <c r="B519" s="132" t="s">
        <v>202</v>
      </c>
      <c r="C519" s="132" t="s">
        <v>203</v>
      </c>
      <c r="D519" s="10">
        <v>1</v>
      </c>
      <c r="E519" s="10"/>
      <c r="F519" s="9">
        <v>0</v>
      </c>
      <c r="G519" s="9"/>
      <c r="H519" s="26">
        <f t="shared" si="16"/>
        <v>0</v>
      </c>
      <c r="I519" s="11">
        <f t="shared" si="17"/>
        <v>0</v>
      </c>
    </row>
    <row r="520" spans="1:9" x14ac:dyDescent="0.25">
      <c r="A520" s="132">
        <v>16054636</v>
      </c>
      <c r="B520" s="132" t="s">
        <v>202</v>
      </c>
      <c r="C520" s="132" t="s">
        <v>203</v>
      </c>
      <c r="D520" s="10">
        <v>1</v>
      </c>
      <c r="E520" s="10"/>
      <c r="F520" s="9">
        <v>0</v>
      </c>
      <c r="G520" s="9"/>
      <c r="H520" s="26">
        <f t="shared" si="16"/>
        <v>0</v>
      </c>
      <c r="I520" s="11">
        <f t="shared" si="17"/>
        <v>0</v>
      </c>
    </row>
    <row r="521" spans="1:9" x14ac:dyDescent="0.25">
      <c r="A521" s="132">
        <v>16054644</v>
      </c>
      <c r="B521" s="132" t="s">
        <v>202</v>
      </c>
      <c r="C521" s="132" t="s">
        <v>203</v>
      </c>
      <c r="D521" s="10">
        <v>1</v>
      </c>
      <c r="E521" s="10"/>
      <c r="F521" s="9">
        <v>0</v>
      </c>
      <c r="G521" s="9"/>
      <c r="H521" s="26">
        <f t="shared" si="16"/>
        <v>0</v>
      </c>
      <c r="I521" s="11">
        <f t="shared" si="17"/>
        <v>0</v>
      </c>
    </row>
    <row r="522" spans="1:9" x14ac:dyDescent="0.25">
      <c r="A522" s="132">
        <v>16056256</v>
      </c>
      <c r="B522" s="132" t="s">
        <v>174</v>
      </c>
      <c r="C522" s="132" t="s">
        <v>175</v>
      </c>
      <c r="D522" s="10">
        <v>60</v>
      </c>
      <c r="E522" s="10"/>
      <c r="F522" s="9">
        <v>0</v>
      </c>
      <c r="G522" s="9"/>
      <c r="H522" s="26">
        <f t="shared" si="16"/>
        <v>0</v>
      </c>
      <c r="I522" s="11">
        <f t="shared" si="17"/>
        <v>0</v>
      </c>
    </row>
    <row r="523" spans="1:9" x14ac:dyDescent="0.25">
      <c r="A523" s="132">
        <v>16056493</v>
      </c>
      <c r="B523" s="132" t="s">
        <v>116</v>
      </c>
      <c r="C523" s="132" t="s">
        <v>117</v>
      </c>
      <c r="D523" s="10">
        <v>1</v>
      </c>
      <c r="E523" s="10"/>
      <c r="F523" s="9">
        <v>0</v>
      </c>
      <c r="G523" s="9"/>
      <c r="H523" s="26">
        <f t="shared" si="16"/>
        <v>0</v>
      </c>
      <c r="I523" s="11">
        <f t="shared" si="17"/>
        <v>0</v>
      </c>
    </row>
    <row r="524" spans="1:9" x14ac:dyDescent="0.25">
      <c r="A524" s="132">
        <v>16056507</v>
      </c>
      <c r="B524" s="132" t="s">
        <v>116</v>
      </c>
      <c r="C524" s="132" t="s">
        <v>117</v>
      </c>
      <c r="D524" s="10">
        <v>1</v>
      </c>
      <c r="E524" s="10"/>
      <c r="F524" s="9">
        <v>0</v>
      </c>
      <c r="G524" s="9"/>
      <c r="H524" s="26">
        <f t="shared" si="16"/>
        <v>0</v>
      </c>
      <c r="I524" s="11">
        <f t="shared" si="17"/>
        <v>0</v>
      </c>
    </row>
    <row r="525" spans="1:9" x14ac:dyDescent="0.25">
      <c r="A525" s="132">
        <v>16060768</v>
      </c>
      <c r="B525" s="132" t="s">
        <v>134</v>
      </c>
      <c r="C525" s="132" t="s">
        <v>135</v>
      </c>
      <c r="D525" s="10">
        <v>1</v>
      </c>
      <c r="E525" s="10"/>
      <c r="F525" s="9">
        <v>0</v>
      </c>
      <c r="G525" s="9"/>
      <c r="H525" s="26">
        <f t="shared" si="16"/>
        <v>0</v>
      </c>
      <c r="I525" s="11">
        <f t="shared" si="17"/>
        <v>0</v>
      </c>
    </row>
    <row r="526" spans="1:9" x14ac:dyDescent="0.25">
      <c r="A526" s="132">
        <v>16060776</v>
      </c>
      <c r="B526" s="132" t="s">
        <v>134</v>
      </c>
      <c r="C526" s="132" t="s">
        <v>135</v>
      </c>
      <c r="D526" s="10">
        <v>1</v>
      </c>
      <c r="E526" s="10"/>
      <c r="F526" s="9">
        <v>0</v>
      </c>
      <c r="G526" s="9"/>
      <c r="H526" s="26">
        <f t="shared" si="16"/>
        <v>0</v>
      </c>
      <c r="I526" s="11">
        <f t="shared" si="17"/>
        <v>0</v>
      </c>
    </row>
    <row r="527" spans="1:9" x14ac:dyDescent="0.25">
      <c r="A527" s="132">
        <v>16061330</v>
      </c>
      <c r="B527" s="132" t="s">
        <v>273</v>
      </c>
      <c r="C527" s="132" t="s">
        <v>274</v>
      </c>
      <c r="D527" s="10">
        <v>60</v>
      </c>
      <c r="E527" s="10"/>
      <c r="F527" s="9">
        <v>0</v>
      </c>
      <c r="G527" s="9"/>
      <c r="H527" s="26">
        <f t="shared" si="16"/>
        <v>0</v>
      </c>
      <c r="I527" s="11">
        <f t="shared" si="17"/>
        <v>0</v>
      </c>
    </row>
    <row r="528" spans="1:9" x14ac:dyDescent="0.25">
      <c r="A528" s="132">
        <v>16061349</v>
      </c>
      <c r="B528" s="132" t="s">
        <v>273</v>
      </c>
      <c r="C528" s="132" t="s">
        <v>274</v>
      </c>
      <c r="D528" s="10">
        <v>60</v>
      </c>
      <c r="E528" s="10"/>
      <c r="F528" s="9">
        <v>0</v>
      </c>
      <c r="G528" s="9"/>
      <c r="H528" s="26">
        <f t="shared" si="16"/>
        <v>0</v>
      </c>
      <c r="I528" s="11">
        <f t="shared" si="17"/>
        <v>0</v>
      </c>
    </row>
    <row r="529" spans="1:9" x14ac:dyDescent="0.25">
      <c r="A529" s="132">
        <v>16063848</v>
      </c>
      <c r="B529" s="132" t="s">
        <v>122</v>
      </c>
      <c r="C529" s="132" t="s">
        <v>123</v>
      </c>
      <c r="D529" s="10">
        <v>10</v>
      </c>
      <c r="E529" s="10"/>
      <c r="F529" s="9">
        <v>0</v>
      </c>
      <c r="G529" s="9"/>
      <c r="H529" s="26">
        <f t="shared" si="16"/>
        <v>0</v>
      </c>
      <c r="I529" s="11">
        <f t="shared" si="17"/>
        <v>0</v>
      </c>
    </row>
    <row r="530" spans="1:9" x14ac:dyDescent="0.25">
      <c r="A530" s="132">
        <v>16063856</v>
      </c>
      <c r="B530" s="132" t="s">
        <v>251</v>
      </c>
      <c r="C530" s="132" t="s">
        <v>252</v>
      </c>
      <c r="D530" s="10">
        <v>56</v>
      </c>
      <c r="E530" s="10"/>
      <c r="F530" s="9">
        <v>0</v>
      </c>
      <c r="G530" s="9"/>
      <c r="H530" s="26">
        <f t="shared" si="16"/>
        <v>0</v>
      </c>
      <c r="I530" s="11">
        <f t="shared" si="17"/>
        <v>0</v>
      </c>
    </row>
    <row r="531" spans="1:9" x14ac:dyDescent="0.25">
      <c r="A531" s="132">
        <v>16063864</v>
      </c>
      <c r="B531" s="132" t="s">
        <v>251</v>
      </c>
      <c r="C531" s="132" t="s">
        <v>252</v>
      </c>
      <c r="D531" s="10">
        <v>56</v>
      </c>
      <c r="E531" s="10"/>
      <c r="F531" s="9">
        <v>0</v>
      </c>
      <c r="G531" s="9"/>
      <c r="H531" s="26">
        <f t="shared" si="16"/>
        <v>0</v>
      </c>
      <c r="I531" s="11">
        <f t="shared" si="17"/>
        <v>0</v>
      </c>
    </row>
    <row r="532" spans="1:9" x14ac:dyDescent="0.25">
      <c r="A532" s="132">
        <v>16063872</v>
      </c>
      <c r="B532" s="132" t="s">
        <v>251</v>
      </c>
      <c r="C532" s="132" t="s">
        <v>252</v>
      </c>
      <c r="D532" s="10">
        <v>56</v>
      </c>
      <c r="E532" s="10"/>
      <c r="F532" s="9">
        <v>0</v>
      </c>
      <c r="G532" s="9"/>
      <c r="H532" s="26">
        <f t="shared" si="16"/>
        <v>0</v>
      </c>
      <c r="I532" s="11">
        <f t="shared" si="17"/>
        <v>0</v>
      </c>
    </row>
    <row r="533" spans="1:9" x14ac:dyDescent="0.25">
      <c r="A533" s="132">
        <v>16064119</v>
      </c>
      <c r="B533" s="132" t="s">
        <v>198</v>
      </c>
      <c r="C533" s="132" t="s">
        <v>199</v>
      </c>
      <c r="D533" s="10">
        <v>30</v>
      </c>
      <c r="E533" s="10"/>
      <c r="F533" s="9">
        <v>0</v>
      </c>
      <c r="G533" s="9"/>
      <c r="H533" s="26">
        <f t="shared" si="16"/>
        <v>0</v>
      </c>
      <c r="I533" s="11">
        <f t="shared" si="17"/>
        <v>0</v>
      </c>
    </row>
    <row r="534" spans="1:9" x14ac:dyDescent="0.25">
      <c r="A534" s="132">
        <v>16064135</v>
      </c>
      <c r="B534" s="132" t="s">
        <v>158</v>
      </c>
      <c r="C534" s="132" t="s">
        <v>159</v>
      </c>
      <c r="D534" s="10">
        <v>112</v>
      </c>
      <c r="E534" s="10"/>
      <c r="F534" s="9">
        <v>0</v>
      </c>
      <c r="G534" s="9"/>
      <c r="H534" s="26">
        <f t="shared" si="16"/>
        <v>0</v>
      </c>
      <c r="I534" s="11">
        <f t="shared" si="17"/>
        <v>0</v>
      </c>
    </row>
    <row r="535" spans="1:9" x14ac:dyDescent="0.25">
      <c r="A535" s="132">
        <v>16064178</v>
      </c>
      <c r="B535" s="132" t="s">
        <v>154</v>
      </c>
      <c r="C535" s="132" t="s">
        <v>155</v>
      </c>
      <c r="D535" s="10">
        <v>30</v>
      </c>
      <c r="E535" s="10"/>
      <c r="F535" s="9">
        <v>0</v>
      </c>
      <c r="G535" s="9"/>
      <c r="H535" s="26">
        <f t="shared" si="16"/>
        <v>0</v>
      </c>
      <c r="I535" s="11">
        <f t="shared" si="17"/>
        <v>0</v>
      </c>
    </row>
    <row r="536" spans="1:9" x14ac:dyDescent="0.25">
      <c r="A536" s="132">
        <v>16064186</v>
      </c>
      <c r="B536" s="132" t="s">
        <v>154</v>
      </c>
      <c r="C536" s="132" t="s">
        <v>155</v>
      </c>
      <c r="D536" s="10">
        <v>30</v>
      </c>
      <c r="E536" s="10"/>
      <c r="F536" s="9">
        <v>0</v>
      </c>
      <c r="G536" s="9"/>
      <c r="H536" s="26">
        <f t="shared" si="16"/>
        <v>0</v>
      </c>
      <c r="I536" s="11">
        <f t="shared" si="17"/>
        <v>0</v>
      </c>
    </row>
    <row r="537" spans="1:9" x14ac:dyDescent="0.25">
      <c r="A537" s="132">
        <v>16064194</v>
      </c>
      <c r="B537" s="132" t="s">
        <v>235</v>
      </c>
      <c r="C537" s="132" t="s">
        <v>236</v>
      </c>
      <c r="D537" s="10">
        <v>56</v>
      </c>
      <c r="E537" s="10"/>
      <c r="F537" s="9">
        <v>0</v>
      </c>
      <c r="G537" s="9"/>
      <c r="H537" s="26">
        <f t="shared" si="16"/>
        <v>0</v>
      </c>
      <c r="I537" s="11">
        <f t="shared" si="17"/>
        <v>0</v>
      </c>
    </row>
    <row r="538" spans="1:9" x14ac:dyDescent="0.25">
      <c r="A538" s="132">
        <v>16065336</v>
      </c>
      <c r="B538" s="132" t="s">
        <v>275</v>
      </c>
      <c r="C538" s="132" t="s">
        <v>276</v>
      </c>
      <c r="D538" s="10">
        <v>1</v>
      </c>
      <c r="E538" s="10"/>
      <c r="F538" s="9">
        <v>0</v>
      </c>
      <c r="G538" s="9"/>
      <c r="H538" s="26">
        <f t="shared" si="16"/>
        <v>0</v>
      </c>
      <c r="I538" s="11">
        <f t="shared" si="17"/>
        <v>0</v>
      </c>
    </row>
    <row r="539" spans="1:9" x14ac:dyDescent="0.25">
      <c r="A539" s="132">
        <v>16065344</v>
      </c>
      <c r="B539" s="132" t="s">
        <v>275</v>
      </c>
      <c r="C539" s="132" t="s">
        <v>276</v>
      </c>
      <c r="D539" s="10">
        <v>1</v>
      </c>
      <c r="E539" s="10"/>
      <c r="F539" s="9">
        <v>0</v>
      </c>
      <c r="G539" s="9"/>
      <c r="H539" s="26">
        <f t="shared" si="16"/>
        <v>0</v>
      </c>
      <c r="I539" s="11">
        <f t="shared" si="17"/>
        <v>0</v>
      </c>
    </row>
    <row r="540" spans="1:9" x14ac:dyDescent="0.25">
      <c r="A540" s="132">
        <v>16067967</v>
      </c>
      <c r="B540" s="132" t="s">
        <v>259</v>
      </c>
      <c r="C540" s="132" t="s">
        <v>260</v>
      </c>
      <c r="D540" s="10">
        <v>84</v>
      </c>
      <c r="E540" s="10"/>
      <c r="F540" s="9">
        <v>0</v>
      </c>
      <c r="G540" s="9"/>
      <c r="H540" s="26">
        <f t="shared" si="16"/>
        <v>0</v>
      </c>
      <c r="I540" s="11">
        <f t="shared" si="17"/>
        <v>0</v>
      </c>
    </row>
    <row r="541" spans="1:9" x14ac:dyDescent="0.25">
      <c r="A541" s="132">
        <v>16067975</v>
      </c>
      <c r="B541" s="132" t="s">
        <v>225</v>
      </c>
      <c r="C541" s="132" t="s">
        <v>226</v>
      </c>
      <c r="D541" s="10">
        <v>1</v>
      </c>
      <c r="E541" s="10"/>
      <c r="F541" s="9">
        <v>0</v>
      </c>
      <c r="G541" s="9"/>
      <c r="H541" s="26">
        <f t="shared" si="16"/>
        <v>0</v>
      </c>
      <c r="I541" s="11">
        <f t="shared" si="17"/>
        <v>0</v>
      </c>
    </row>
    <row r="542" spans="1:9" x14ac:dyDescent="0.25">
      <c r="A542" s="132">
        <v>16068149</v>
      </c>
      <c r="B542" s="132" t="s">
        <v>122</v>
      </c>
      <c r="C542" s="132" t="s">
        <v>123</v>
      </c>
      <c r="D542" s="10">
        <v>1</v>
      </c>
      <c r="E542" s="10"/>
      <c r="F542" s="9">
        <v>0</v>
      </c>
      <c r="G542" s="9"/>
      <c r="H542" s="26">
        <f t="shared" si="16"/>
        <v>0</v>
      </c>
      <c r="I542" s="11">
        <f t="shared" si="17"/>
        <v>0</v>
      </c>
    </row>
    <row r="543" spans="1:9" x14ac:dyDescent="0.25">
      <c r="A543" s="132">
        <v>16071336</v>
      </c>
      <c r="B543" s="132" t="s">
        <v>247</v>
      </c>
      <c r="C543" s="132" t="s">
        <v>248</v>
      </c>
      <c r="D543" s="10">
        <v>1</v>
      </c>
      <c r="E543" s="10"/>
      <c r="F543" s="9">
        <v>0</v>
      </c>
      <c r="G543" s="9"/>
      <c r="H543" s="26">
        <f t="shared" si="16"/>
        <v>0</v>
      </c>
      <c r="I543" s="11">
        <f t="shared" si="17"/>
        <v>0</v>
      </c>
    </row>
    <row r="544" spans="1:9" x14ac:dyDescent="0.25">
      <c r="A544" s="132">
        <v>16073770</v>
      </c>
      <c r="B544" s="132" t="s">
        <v>114</v>
      </c>
      <c r="C544" s="132" t="s">
        <v>115</v>
      </c>
      <c r="D544" s="10">
        <v>1</v>
      </c>
      <c r="E544" s="10"/>
      <c r="F544" s="9">
        <v>0</v>
      </c>
      <c r="G544" s="9"/>
      <c r="H544" s="26">
        <f t="shared" si="16"/>
        <v>0</v>
      </c>
      <c r="I544" s="11">
        <f t="shared" si="17"/>
        <v>0</v>
      </c>
    </row>
    <row r="545" spans="1:9" x14ac:dyDescent="0.25">
      <c r="A545" s="132">
        <v>16073789</v>
      </c>
      <c r="B545" s="132" t="s">
        <v>114</v>
      </c>
      <c r="C545" s="132" t="s">
        <v>115</v>
      </c>
      <c r="D545" s="10">
        <v>1</v>
      </c>
      <c r="E545" s="10"/>
      <c r="F545" s="9">
        <v>0</v>
      </c>
      <c r="G545" s="9"/>
      <c r="H545" s="26">
        <f t="shared" si="16"/>
        <v>0</v>
      </c>
      <c r="I545" s="11">
        <f t="shared" si="17"/>
        <v>0</v>
      </c>
    </row>
    <row r="546" spans="1:9" x14ac:dyDescent="0.25">
      <c r="A546" s="132">
        <v>16073797</v>
      </c>
      <c r="B546" s="132" t="s">
        <v>114</v>
      </c>
      <c r="C546" s="132" t="s">
        <v>115</v>
      </c>
      <c r="D546" s="10">
        <v>1</v>
      </c>
      <c r="E546" s="10"/>
      <c r="F546" s="9">
        <v>0</v>
      </c>
      <c r="G546" s="9"/>
      <c r="H546" s="26">
        <f t="shared" si="16"/>
        <v>0</v>
      </c>
      <c r="I546" s="11">
        <f t="shared" si="17"/>
        <v>0</v>
      </c>
    </row>
    <row r="547" spans="1:9" x14ac:dyDescent="0.25">
      <c r="A547" s="132">
        <v>16074203</v>
      </c>
      <c r="B547" s="132" t="s">
        <v>164</v>
      </c>
      <c r="C547" s="132" t="s">
        <v>165</v>
      </c>
      <c r="D547" s="10">
        <v>1</v>
      </c>
      <c r="E547" s="10"/>
      <c r="F547" s="9">
        <v>0</v>
      </c>
      <c r="G547" s="9"/>
      <c r="H547" s="26">
        <f t="shared" si="16"/>
        <v>0</v>
      </c>
      <c r="I547" s="11">
        <f t="shared" si="17"/>
        <v>0</v>
      </c>
    </row>
    <row r="548" spans="1:9" x14ac:dyDescent="0.25">
      <c r="A548" s="132">
        <v>16074211</v>
      </c>
      <c r="B548" s="132" t="s">
        <v>164</v>
      </c>
      <c r="C548" s="132" t="s">
        <v>165</v>
      </c>
      <c r="D548" s="10">
        <v>1</v>
      </c>
      <c r="E548" s="10"/>
      <c r="F548" s="9">
        <v>0</v>
      </c>
      <c r="G548" s="9"/>
      <c r="H548" s="26">
        <f t="shared" si="16"/>
        <v>0</v>
      </c>
      <c r="I548" s="11">
        <f t="shared" si="17"/>
        <v>0</v>
      </c>
    </row>
    <row r="549" spans="1:9" x14ac:dyDescent="0.25">
      <c r="A549" s="132">
        <v>16075420</v>
      </c>
      <c r="B549" s="132" t="s">
        <v>164</v>
      </c>
      <c r="C549" s="132" t="s">
        <v>165</v>
      </c>
      <c r="D549" s="10">
        <v>1</v>
      </c>
      <c r="E549" s="10"/>
      <c r="F549" s="9">
        <v>0</v>
      </c>
      <c r="G549" s="9"/>
      <c r="H549" s="26">
        <f t="shared" si="16"/>
        <v>0</v>
      </c>
      <c r="I549" s="11">
        <f t="shared" si="17"/>
        <v>0</v>
      </c>
    </row>
    <row r="550" spans="1:9" x14ac:dyDescent="0.25">
      <c r="A550" s="132">
        <v>16075439</v>
      </c>
      <c r="B550" s="132" t="s">
        <v>164</v>
      </c>
      <c r="C550" s="132" t="s">
        <v>165</v>
      </c>
      <c r="D550" s="10">
        <v>1</v>
      </c>
      <c r="E550" s="10"/>
      <c r="F550" s="9">
        <v>0</v>
      </c>
      <c r="G550" s="9"/>
      <c r="H550" s="26">
        <f t="shared" si="16"/>
        <v>0</v>
      </c>
      <c r="I550" s="11">
        <f t="shared" si="17"/>
        <v>0</v>
      </c>
    </row>
    <row r="551" spans="1:9" x14ac:dyDescent="0.25">
      <c r="A551" s="132">
        <v>16075447</v>
      </c>
      <c r="B551" s="132" t="s">
        <v>221</v>
      </c>
      <c r="C551" s="132" t="s">
        <v>222</v>
      </c>
      <c r="D551" s="10">
        <v>1</v>
      </c>
      <c r="E551" s="10"/>
      <c r="F551" s="9">
        <v>0</v>
      </c>
      <c r="G551" s="9"/>
      <c r="H551" s="26">
        <f t="shared" si="16"/>
        <v>0</v>
      </c>
      <c r="I551" s="11">
        <f t="shared" si="17"/>
        <v>0</v>
      </c>
    </row>
    <row r="552" spans="1:9" x14ac:dyDescent="0.25">
      <c r="A552" s="132">
        <v>16075463</v>
      </c>
      <c r="B552" s="132" t="s">
        <v>209</v>
      </c>
      <c r="C552" s="132" t="s">
        <v>210</v>
      </c>
      <c r="D552" s="10">
        <v>90</v>
      </c>
      <c r="E552" s="10"/>
      <c r="F552" s="9">
        <v>0</v>
      </c>
      <c r="G552" s="9"/>
      <c r="H552" s="26">
        <f t="shared" si="16"/>
        <v>0</v>
      </c>
      <c r="I552" s="11">
        <f t="shared" si="17"/>
        <v>0</v>
      </c>
    </row>
    <row r="553" spans="1:9" x14ac:dyDescent="0.25">
      <c r="A553" s="132">
        <v>16075498</v>
      </c>
      <c r="B553" s="132" t="s">
        <v>206</v>
      </c>
      <c r="C553" s="132" t="s">
        <v>141</v>
      </c>
      <c r="D553" s="10">
        <v>30</v>
      </c>
      <c r="E553" s="10"/>
      <c r="F553" s="9">
        <v>0</v>
      </c>
      <c r="G553" s="9"/>
      <c r="H553" s="26">
        <f t="shared" si="16"/>
        <v>0</v>
      </c>
      <c r="I553" s="11">
        <f t="shared" si="17"/>
        <v>0</v>
      </c>
    </row>
    <row r="554" spans="1:9" x14ac:dyDescent="0.25">
      <c r="A554" s="132">
        <v>16078764</v>
      </c>
      <c r="B554" s="132" t="s">
        <v>251</v>
      </c>
      <c r="C554" s="132" t="s">
        <v>252</v>
      </c>
      <c r="D554" s="10">
        <v>56</v>
      </c>
      <c r="E554" s="10"/>
      <c r="F554" s="9">
        <v>0</v>
      </c>
      <c r="G554" s="9"/>
      <c r="H554" s="26">
        <f t="shared" si="16"/>
        <v>0</v>
      </c>
      <c r="I554" s="11">
        <f t="shared" si="17"/>
        <v>0</v>
      </c>
    </row>
    <row r="555" spans="1:9" x14ac:dyDescent="0.25">
      <c r="A555" s="132">
        <v>16078772</v>
      </c>
      <c r="B555" s="132" t="s">
        <v>251</v>
      </c>
      <c r="C555" s="132" t="s">
        <v>252</v>
      </c>
      <c r="D555" s="10">
        <v>56</v>
      </c>
      <c r="E555" s="10"/>
      <c r="F555" s="9">
        <v>0</v>
      </c>
      <c r="G555" s="9"/>
      <c r="H555" s="26">
        <f t="shared" si="16"/>
        <v>0</v>
      </c>
      <c r="I555" s="11">
        <f t="shared" si="17"/>
        <v>0</v>
      </c>
    </row>
    <row r="556" spans="1:9" x14ac:dyDescent="0.25">
      <c r="A556" s="132">
        <v>16078780</v>
      </c>
      <c r="B556" s="132" t="s">
        <v>251</v>
      </c>
      <c r="C556" s="132" t="s">
        <v>252</v>
      </c>
      <c r="D556" s="10">
        <v>56</v>
      </c>
      <c r="E556" s="10"/>
      <c r="F556" s="9">
        <v>0</v>
      </c>
      <c r="G556" s="9"/>
      <c r="H556" s="26">
        <f t="shared" si="16"/>
        <v>0</v>
      </c>
      <c r="I556" s="11">
        <f t="shared" si="17"/>
        <v>0</v>
      </c>
    </row>
    <row r="557" spans="1:9" x14ac:dyDescent="0.25">
      <c r="A557" s="132">
        <v>16078926</v>
      </c>
      <c r="B557" s="132" t="s">
        <v>221</v>
      </c>
      <c r="C557" s="132" t="s">
        <v>222</v>
      </c>
      <c r="D557" s="10">
        <v>1</v>
      </c>
      <c r="E557" s="10"/>
      <c r="F557" s="9">
        <v>0</v>
      </c>
      <c r="G557" s="9"/>
      <c r="H557" s="26">
        <f t="shared" si="16"/>
        <v>0</v>
      </c>
      <c r="I557" s="11">
        <f t="shared" si="17"/>
        <v>0</v>
      </c>
    </row>
    <row r="558" spans="1:9" x14ac:dyDescent="0.25">
      <c r="A558" s="132">
        <v>16081854</v>
      </c>
      <c r="B558" s="132" t="s">
        <v>277</v>
      </c>
      <c r="C558" s="132" t="s">
        <v>278</v>
      </c>
      <c r="D558" s="10">
        <v>60</v>
      </c>
      <c r="E558" s="10"/>
      <c r="F558" s="9">
        <v>0</v>
      </c>
      <c r="G558" s="9"/>
      <c r="H558" s="26">
        <f t="shared" si="16"/>
        <v>0</v>
      </c>
      <c r="I558" s="11">
        <f t="shared" si="17"/>
        <v>0</v>
      </c>
    </row>
    <row r="559" spans="1:9" x14ac:dyDescent="0.25">
      <c r="A559" s="132">
        <v>16081862</v>
      </c>
      <c r="B559" s="132" t="s">
        <v>277</v>
      </c>
      <c r="C559" s="132" t="s">
        <v>278</v>
      </c>
      <c r="D559" s="10">
        <v>60</v>
      </c>
      <c r="E559" s="10"/>
      <c r="F559" s="9">
        <v>0</v>
      </c>
      <c r="G559" s="9"/>
      <c r="H559" s="26">
        <f t="shared" si="16"/>
        <v>0</v>
      </c>
      <c r="I559" s="11">
        <f t="shared" si="17"/>
        <v>0</v>
      </c>
    </row>
    <row r="560" spans="1:9" x14ac:dyDescent="0.25">
      <c r="A560" s="132">
        <v>16085620</v>
      </c>
      <c r="B560" s="132" t="s">
        <v>257</v>
      </c>
      <c r="C560" s="132" t="s">
        <v>258</v>
      </c>
      <c r="D560" s="10">
        <v>28</v>
      </c>
      <c r="E560" s="10"/>
      <c r="F560" s="9">
        <v>0</v>
      </c>
      <c r="G560" s="9"/>
      <c r="H560" s="26">
        <f t="shared" si="16"/>
        <v>0</v>
      </c>
      <c r="I560" s="11">
        <f t="shared" si="17"/>
        <v>0</v>
      </c>
    </row>
    <row r="561" spans="1:9" x14ac:dyDescent="0.25">
      <c r="A561" s="132">
        <v>16086031</v>
      </c>
      <c r="B561" s="132" t="s">
        <v>211</v>
      </c>
      <c r="C561" s="132" t="s">
        <v>212</v>
      </c>
      <c r="D561" s="10">
        <v>60</v>
      </c>
      <c r="E561" s="10"/>
      <c r="F561" s="9">
        <v>0</v>
      </c>
      <c r="G561" s="9"/>
      <c r="H561" s="26">
        <f t="shared" si="16"/>
        <v>0</v>
      </c>
      <c r="I561" s="11">
        <f t="shared" si="17"/>
        <v>0</v>
      </c>
    </row>
    <row r="562" spans="1:9" x14ac:dyDescent="0.25">
      <c r="A562" s="132">
        <v>16089650</v>
      </c>
      <c r="B562" s="132" t="s">
        <v>148</v>
      </c>
      <c r="C562" s="132" t="s">
        <v>149</v>
      </c>
      <c r="D562" s="10">
        <v>5</v>
      </c>
      <c r="E562" s="10"/>
      <c r="F562" s="9">
        <v>0</v>
      </c>
      <c r="G562" s="9"/>
      <c r="H562" s="26">
        <f t="shared" si="16"/>
        <v>0</v>
      </c>
      <c r="I562" s="11">
        <f t="shared" si="17"/>
        <v>0</v>
      </c>
    </row>
    <row r="563" spans="1:9" x14ac:dyDescent="0.25">
      <c r="A563" s="132">
        <v>16089669</v>
      </c>
      <c r="B563" s="132" t="s">
        <v>148</v>
      </c>
      <c r="C563" s="132" t="s">
        <v>149</v>
      </c>
      <c r="D563" s="10">
        <v>5</v>
      </c>
      <c r="E563" s="10"/>
      <c r="F563" s="9">
        <v>0</v>
      </c>
      <c r="G563" s="9"/>
      <c r="H563" s="26">
        <f t="shared" si="16"/>
        <v>0</v>
      </c>
      <c r="I563" s="11">
        <f t="shared" si="17"/>
        <v>0</v>
      </c>
    </row>
    <row r="564" spans="1:9" x14ac:dyDescent="0.25">
      <c r="A564" s="132">
        <v>16089677</v>
      </c>
      <c r="B564" s="132" t="s">
        <v>148</v>
      </c>
      <c r="C564" s="132" t="s">
        <v>149</v>
      </c>
      <c r="D564" s="10">
        <v>5</v>
      </c>
      <c r="E564" s="10"/>
      <c r="F564" s="9">
        <v>0</v>
      </c>
      <c r="G564" s="9"/>
      <c r="H564" s="26">
        <f t="shared" si="16"/>
        <v>0</v>
      </c>
      <c r="I564" s="11">
        <f t="shared" si="17"/>
        <v>0</v>
      </c>
    </row>
    <row r="565" spans="1:9" x14ac:dyDescent="0.25">
      <c r="A565" s="132">
        <v>16089685</v>
      </c>
      <c r="B565" s="132" t="s">
        <v>148</v>
      </c>
      <c r="C565" s="132" t="s">
        <v>149</v>
      </c>
      <c r="D565" s="10">
        <v>5</v>
      </c>
      <c r="E565" s="10"/>
      <c r="F565" s="9">
        <v>0</v>
      </c>
      <c r="G565" s="9"/>
      <c r="H565" s="26">
        <f t="shared" si="16"/>
        <v>0</v>
      </c>
      <c r="I565" s="11">
        <f t="shared" si="17"/>
        <v>0</v>
      </c>
    </row>
    <row r="566" spans="1:9" x14ac:dyDescent="0.25">
      <c r="A566" s="132">
        <v>16089693</v>
      </c>
      <c r="B566" s="132" t="s">
        <v>148</v>
      </c>
      <c r="C566" s="132" t="s">
        <v>149</v>
      </c>
      <c r="D566" s="10">
        <v>5</v>
      </c>
      <c r="E566" s="10"/>
      <c r="F566" s="9">
        <v>0</v>
      </c>
      <c r="G566" s="9"/>
      <c r="H566" s="26">
        <f t="shared" si="16"/>
        <v>0</v>
      </c>
      <c r="I566" s="11">
        <f t="shared" si="17"/>
        <v>0</v>
      </c>
    </row>
    <row r="567" spans="1:9" x14ac:dyDescent="0.25">
      <c r="A567" s="132">
        <v>16089707</v>
      </c>
      <c r="B567" s="132" t="s">
        <v>148</v>
      </c>
      <c r="C567" s="132" t="s">
        <v>149</v>
      </c>
      <c r="D567" s="10">
        <v>5</v>
      </c>
      <c r="E567" s="10"/>
      <c r="F567" s="9">
        <v>0</v>
      </c>
      <c r="G567" s="9"/>
      <c r="H567" s="26">
        <f t="shared" si="16"/>
        <v>0</v>
      </c>
      <c r="I567" s="11">
        <f t="shared" si="17"/>
        <v>0</v>
      </c>
    </row>
    <row r="568" spans="1:9" x14ac:dyDescent="0.25">
      <c r="A568" s="132">
        <v>16102010</v>
      </c>
      <c r="B568" s="132" t="s">
        <v>196</v>
      </c>
      <c r="C568" s="132" t="s">
        <v>197</v>
      </c>
      <c r="D568" s="10">
        <v>60</v>
      </c>
      <c r="E568" s="10"/>
      <c r="F568" s="9">
        <v>0</v>
      </c>
      <c r="G568" s="9"/>
      <c r="H568" s="26">
        <f t="shared" si="16"/>
        <v>0</v>
      </c>
      <c r="I568" s="11">
        <f t="shared" si="17"/>
        <v>0</v>
      </c>
    </row>
    <row r="569" spans="1:9" x14ac:dyDescent="0.25">
      <c r="A569" s="132">
        <v>16102029</v>
      </c>
      <c r="B569" s="132" t="s">
        <v>196</v>
      </c>
      <c r="C569" s="132" t="s">
        <v>197</v>
      </c>
      <c r="D569" s="10">
        <v>30</v>
      </c>
      <c r="E569" s="10"/>
      <c r="F569" s="9">
        <v>0</v>
      </c>
      <c r="G569" s="9"/>
      <c r="H569" s="26">
        <f t="shared" si="16"/>
        <v>0</v>
      </c>
      <c r="I569" s="11">
        <f t="shared" si="17"/>
        <v>0</v>
      </c>
    </row>
    <row r="570" spans="1:9" x14ac:dyDescent="0.25">
      <c r="A570" s="132">
        <v>16105095</v>
      </c>
      <c r="B570" s="132" t="s">
        <v>251</v>
      </c>
      <c r="C570" s="132" t="s">
        <v>252</v>
      </c>
      <c r="D570" s="10">
        <v>56</v>
      </c>
      <c r="E570" s="10"/>
      <c r="F570" s="9">
        <v>0</v>
      </c>
      <c r="G570" s="9"/>
      <c r="H570" s="26">
        <f t="shared" si="16"/>
        <v>0</v>
      </c>
      <c r="I570" s="11">
        <f t="shared" si="17"/>
        <v>0</v>
      </c>
    </row>
    <row r="571" spans="1:9" x14ac:dyDescent="0.25">
      <c r="A571" s="132">
        <v>16105109</v>
      </c>
      <c r="B571" s="132" t="s">
        <v>251</v>
      </c>
      <c r="C571" s="132" t="s">
        <v>252</v>
      </c>
      <c r="D571" s="10">
        <v>56</v>
      </c>
      <c r="E571" s="10"/>
      <c r="F571" s="9">
        <v>0</v>
      </c>
      <c r="G571" s="9"/>
      <c r="H571" s="26">
        <f t="shared" si="16"/>
        <v>0</v>
      </c>
      <c r="I571" s="11">
        <f t="shared" si="17"/>
        <v>0</v>
      </c>
    </row>
    <row r="572" spans="1:9" x14ac:dyDescent="0.25">
      <c r="A572" s="132">
        <v>16105117</v>
      </c>
      <c r="B572" s="132" t="s">
        <v>251</v>
      </c>
      <c r="C572" s="132" t="s">
        <v>252</v>
      </c>
      <c r="D572" s="10">
        <v>56</v>
      </c>
      <c r="E572" s="10"/>
      <c r="F572" s="9">
        <v>0</v>
      </c>
      <c r="G572" s="9"/>
      <c r="H572" s="26">
        <f t="shared" si="16"/>
        <v>0</v>
      </c>
      <c r="I572" s="11">
        <f t="shared" si="17"/>
        <v>0</v>
      </c>
    </row>
    <row r="573" spans="1:9" x14ac:dyDescent="0.25">
      <c r="A573" s="132">
        <v>16105265</v>
      </c>
      <c r="B573" s="132" t="s">
        <v>235</v>
      </c>
      <c r="C573" s="132" t="s">
        <v>236</v>
      </c>
      <c r="D573" s="10">
        <v>56</v>
      </c>
      <c r="E573" s="10"/>
      <c r="F573" s="9">
        <v>0</v>
      </c>
      <c r="G573" s="9"/>
      <c r="H573" s="26">
        <f t="shared" si="16"/>
        <v>0</v>
      </c>
      <c r="I573" s="11">
        <f t="shared" si="17"/>
        <v>0</v>
      </c>
    </row>
    <row r="574" spans="1:9" x14ac:dyDescent="0.25">
      <c r="A574" s="132">
        <v>16105346</v>
      </c>
      <c r="B574" s="132" t="s">
        <v>251</v>
      </c>
      <c r="C574" s="132" t="s">
        <v>252</v>
      </c>
      <c r="D574" s="10">
        <v>56</v>
      </c>
      <c r="E574" s="10"/>
      <c r="F574" s="9">
        <v>0</v>
      </c>
      <c r="G574" s="9"/>
      <c r="H574" s="26">
        <f t="shared" si="16"/>
        <v>0</v>
      </c>
      <c r="I574" s="11">
        <f t="shared" si="17"/>
        <v>0</v>
      </c>
    </row>
    <row r="575" spans="1:9" x14ac:dyDescent="0.25">
      <c r="A575" s="132">
        <v>16105362</v>
      </c>
      <c r="B575" s="132" t="s">
        <v>251</v>
      </c>
      <c r="C575" s="132" t="s">
        <v>252</v>
      </c>
      <c r="D575" s="10">
        <v>56</v>
      </c>
      <c r="E575" s="10"/>
      <c r="F575" s="9">
        <v>0</v>
      </c>
      <c r="G575" s="9"/>
      <c r="H575" s="26">
        <f t="shared" si="16"/>
        <v>0</v>
      </c>
      <c r="I575" s="11">
        <f t="shared" si="17"/>
        <v>0</v>
      </c>
    </row>
    <row r="576" spans="1:9" x14ac:dyDescent="0.25">
      <c r="A576" s="132">
        <v>16105389</v>
      </c>
      <c r="B576" s="132" t="s">
        <v>251</v>
      </c>
      <c r="C576" s="132" t="s">
        <v>252</v>
      </c>
      <c r="D576" s="10">
        <v>56</v>
      </c>
      <c r="E576" s="10"/>
      <c r="F576" s="9">
        <v>0</v>
      </c>
      <c r="G576" s="9"/>
      <c r="H576" s="26">
        <f t="shared" si="16"/>
        <v>0</v>
      </c>
      <c r="I576" s="11">
        <f t="shared" si="17"/>
        <v>0</v>
      </c>
    </row>
    <row r="577" spans="1:9" x14ac:dyDescent="0.25">
      <c r="A577" s="132">
        <v>16106881</v>
      </c>
      <c r="B577" s="132" t="s">
        <v>146</v>
      </c>
      <c r="C577" s="132" t="s">
        <v>147</v>
      </c>
      <c r="D577" s="10">
        <v>1</v>
      </c>
      <c r="E577" s="10"/>
      <c r="F577" s="9">
        <v>0</v>
      </c>
      <c r="G577" s="9"/>
      <c r="H577" s="26">
        <f t="shared" si="16"/>
        <v>0</v>
      </c>
      <c r="I577" s="11">
        <f t="shared" si="17"/>
        <v>0</v>
      </c>
    </row>
    <row r="578" spans="1:9" x14ac:dyDescent="0.25">
      <c r="A578" s="132">
        <v>16106903</v>
      </c>
      <c r="B578" s="132" t="s">
        <v>146</v>
      </c>
      <c r="C578" s="132" t="s">
        <v>147</v>
      </c>
      <c r="D578" s="10">
        <v>1</v>
      </c>
      <c r="E578" s="10"/>
      <c r="F578" s="9">
        <v>0</v>
      </c>
      <c r="G578" s="9"/>
      <c r="H578" s="26">
        <f t="shared" si="16"/>
        <v>0</v>
      </c>
      <c r="I578" s="11">
        <f t="shared" si="17"/>
        <v>0</v>
      </c>
    </row>
    <row r="579" spans="1:9" x14ac:dyDescent="0.25">
      <c r="A579" s="132">
        <v>16106946</v>
      </c>
      <c r="B579" s="132" t="s">
        <v>279</v>
      </c>
      <c r="C579" s="132" t="s">
        <v>280</v>
      </c>
      <c r="D579" s="10">
        <v>100</v>
      </c>
      <c r="E579" s="10"/>
      <c r="F579" s="9">
        <v>0</v>
      </c>
      <c r="G579" s="9"/>
      <c r="H579" s="26">
        <f t="shared" si="16"/>
        <v>0</v>
      </c>
      <c r="I579" s="11">
        <f t="shared" si="17"/>
        <v>0</v>
      </c>
    </row>
    <row r="580" spans="1:9" x14ac:dyDescent="0.25">
      <c r="A580" s="132">
        <v>16113179</v>
      </c>
      <c r="B580" s="132" t="s">
        <v>281</v>
      </c>
      <c r="C580" s="132" t="s">
        <v>282</v>
      </c>
      <c r="D580" s="10">
        <v>1</v>
      </c>
      <c r="E580" s="10"/>
      <c r="F580" s="9">
        <v>0</v>
      </c>
      <c r="G580" s="9"/>
      <c r="H580" s="26">
        <f t="shared" si="16"/>
        <v>0</v>
      </c>
      <c r="I580" s="11">
        <f t="shared" si="17"/>
        <v>0</v>
      </c>
    </row>
    <row r="581" spans="1:9" x14ac:dyDescent="0.25">
      <c r="A581" s="132">
        <v>16113187</v>
      </c>
      <c r="B581" s="132" t="s">
        <v>281</v>
      </c>
      <c r="C581" s="132" t="s">
        <v>282</v>
      </c>
      <c r="D581" s="10">
        <v>1</v>
      </c>
      <c r="E581" s="10"/>
      <c r="F581" s="9">
        <v>0</v>
      </c>
      <c r="G581" s="9"/>
      <c r="H581" s="26">
        <f t="shared" ref="H581:H644" si="18">E581/D581</f>
        <v>0</v>
      </c>
      <c r="I581" s="11">
        <f t="shared" ref="I581:I644" si="19">IFERROR(G581/H581,0)</f>
        <v>0</v>
      </c>
    </row>
    <row r="582" spans="1:9" x14ac:dyDescent="0.25">
      <c r="A582" s="132">
        <v>16116658</v>
      </c>
      <c r="B582" s="132" t="s">
        <v>114</v>
      </c>
      <c r="C582" s="132" t="s">
        <v>115</v>
      </c>
      <c r="D582" s="10">
        <v>1</v>
      </c>
      <c r="E582" s="10"/>
      <c r="F582" s="9">
        <v>0</v>
      </c>
      <c r="G582" s="9"/>
      <c r="H582" s="26">
        <f t="shared" si="18"/>
        <v>0</v>
      </c>
      <c r="I582" s="11">
        <f t="shared" si="19"/>
        <v>0</v>
      </c>
    </row>
    <row r="583" spans="1:9" x14ac:dyDescent="0.25">
      <c r="A583" s="132">
        <v>16117697</v>
      </c>
      <c r="B583" s="132" t="s">
        <v>152</v>
      </c>
      <c r="C583" s="132" t="s">
        <v>153</v>
      </c>
      <c r="D583" s="10">
        <v>100</v>
      </c>
      <c r="E583" s="10"/>
      <c r="F583" s="9">
        <v>0</v>
      </c>
      <c r="G583" s="9"/>
      <c r="H583" s="26">
        <f t="shared" si="18"/>
        <v>0</v>
      </c>
      <c r="I583" s="11">
        <f t="shared" si="19"/>
        <v>0</v>
      </c>
    </row>
    <row r="584" spans="1:9" x14ac:dyDescent="0.25">
      <c r="A584" s="132">
        <v>16148231</v>
      </c>
      <c r="B584" s="132" t="s">
        <v>170</v>
      </c>
      <c r="C584" s="132" t="s">
        <v>171</v>
      </c>
      <c r="D584" s="10">
        <v>21</v>
      </c>
      <c r="E584" s="10"/>
      <c r="F584" s="9">
        <v>0</v>
      </c>
      <c r="G584" s="9"/>
      <c r="H584" s="26">
        <f t="shared" si="18"/>
        <v>0</v>
      </c>
      <c r="I584" s="11">
        <f t="shared" si="19"/>
        <v>0</v>
      </c>
    </row>
    <row r="585" spans="1:9" x14ac:dyDescent="0.25">
      <c r="A585" s="132">
        <v>16148258</v>
      </c>
      <c r="B585" s="132" t="s">
        <v>170</v>
      </c>
      <c r="C585" s="132" t="s">
        <v>171</v>
      </c>
      <c r="D585" s="10">
        <v>21</v>
      </c>
      <c r="E585" s="10"/>
      <c r="F585" s="9">
        <v>0</v>
      </c>
      <c r="G585" s="9"/>
      <c r="H585" s="26">
        <f t="shared" si="18"/>
        <v>0</v>
      </c>
      <c r="I585" s="11">
        <f t="shared" si="19"/>
        <v>0</v>
      </c>
    </row>
    <row r="586" spans="1:9" x14ac:dyDescent="0.25">
      <c r="A586" s="132">
        <v>16149106</v>
      </c>
      <c r="B586" s="132" t="s">
        <v>116</v>
      </c>
      <c r="C586" s="132" t="s">
        <v>117</v>
      </c>
      <c r="D586" s="10">
        <v>10</v>
      </c>
      <c r="E586" s="10"/>
      <c r="F586" s="9">
        <v>0</v>
      </c>
      <c r="G586" s="9"/>
      <c r="H586" s="26">
        <f t="shared" si="18"/>
        <v>0</v>
      </c>
      <c r="I586" s="11">
        <f t="shared" si="19"/>
        <v>0</v>
      </c>
    </row>
    <row r="587" spans="1:9" x14ac:dyDescent="0.25">
      <c r="A587" s="132">
        <v>16149416</v>
      </c>
      <c r="B587" s="132" t="s">
        <v>283</v>
      </c>
      <c r="C587" s="132" t="s">
        <v>284</v>
      </c>
      <c r="D587" s="10">
        <v>150</v>
      </c>
      <c r="E587" s="10"/>
      <c r="F587" s="9">
        <v>0</v>
      </c>
      <c r="G587" s="9"/>
      <c r="H587" s="26">
        <f t="shared" si="18"/>
        <v>0</v>
      </c>
      <c r="I587" s="11">
        <f t="shared" si="19"/>
        <v>0</v>
      </c>
    </row>
    <row r="588" spans="1:9" x14ac:dyDescent="0.25">
      <c r="A588" s="132">
        <v>16150260</v>
      </c>
      <c r="B588" s="132" t="s">
        <v>128</v>
      </c>
      <c r="C588" s="132" t="s">
        <v>129</v>
      </c>
      <c r="D588" s="10">
        <v>1</v>
      </c>
      <c r="E588" s="10"/>
      <c r="F588" s="9">
        <v>0</v>
      </c>
      <c r="G588" s="9"/>
      <c r="H588" s="26">
        <f t="shared" si="18"/>
        <v>0</v>
      </c>
      <c r="I588" s="11">
        <f t="shared" si="19"/>
        <v>0</v>
      </c>
    </row>
    <row r="589" spans="1:9" x14ac:dyDescent="0.25">
      <c r="A589" s="132">
        <v>16156846</v>
      </c>
      <c r="B589" s="132" t="s">
        <v>247</v>
      </c>
      <c r="C589" s="132" t="s">
        <v>248</v>
      </c>
      <c r="D589" s="10">
        <v>1</v>
      </c>
      <c r="E589" s="10"/>
      <c r="F589" s="9">
        <v>0</v>
      </c>
      <c r="G589" s="9"/>
      <c r="H589" s="26">
        <f t="shared" si="18"/>
        <v>0</v>
      </c>
      <c r="I589" s="11">
        <f t="shared" si="19"/>
        <v>0</v>
      </c>
    </row>
    <row r="590" spans="1:9" x14ac:dyDescent="0.25">
      <c r="A590" s="132">
        <v>16157656</v>
      </c>
      <c r="B590" s="132" t="s">
        <v>128</v>
      </c>
      <c r="C590" s="132" t="s">
        <v>129</v>
      </c>
      <c r="D590" s="10">
        <v>1</v>
      </c>
      <c r="E590" s="10"/>
      <c r="F590" s="9">
        <v>0</v>
      </c>
      <c r="G590" s="9"/>
      <c r="H590" s="26">
        <f t="shared" si="18"/>
        <v>0</v>
      </c>
      <c r="I590" s="11">
        <f t="shared" si="19"/>
        <v>0</v>
      </c>
    </row>
    <row r="591" spans="1:9" x14ac:dyDescent="0.25">
      <c r="A591" s="132">
        <v>16159853</v>
      </c>
      <c r="B591" s="132" t="s">
        <v>255</v>
      </c>
      <c r="C591" s="132" t="s">
        <v>256</v>
      </c>
      <c r="D591" s="10">
        <v>120</v>
      </c>
      <c r="E591" s="10"/>
      <c r="F591" s="9">
        <v>0</v>
      </c>
      <c r="G591" s="9"/>
      <c r="H591" s="26">
        <f t="shared" si="18"/>
        <v>0</v>
      </c>
      <c r="I591" s="11">
        <f t="shared" si="19"/>
        <v>0</v>
      </c>
    </row>
    <row r="592" spans="1:9" x14ac:dyDescent="0.25">
      <c r="A592" s="132">
        <v>16160576</v>
      </c>
      <c r="B592" s="132" t="s">
        <v>150</v>
      </c>
      <c r="C592" s="132" t="s">
        <v>151</v>
      </c>
      <c r="D592" s="10">
        <v>1</v>
      </c>
      <c r="E592" s="10"/>
      <c r="F592" s="9">
        <v>0</v>
      </c>
      <c r="G592" s="9"/>
      <c r="H592" s="26">
        <f t="shared" si="18"/>
        <v>0</v>
      </c>
      <c r="I592" s="11">
        <f t="shared" si="19"/>
        <v>0</v>
      </c>
    </row>
    <row r="593" spans="1:9" x14ac:dyDescent="0.25">
      <c r="A593" s="132">
        <v>16160584</v>
      </c>
      <c r="B593" s="132" t="s">
        <v>150</v>
      </c>
      <c r="C593" s="132" t="s">
        <v>151</v>
      </c>
      <c r="D593" s="10">
        <v>1</v>
      </c>
      <c r="E593" s="10"/>
      <c r="F593" s="9">
        <v>0</v>
      </c>
      <c r="G593" s="9"/>
      <c r="H593" s="26">
        <f t="shared" si="18"/>
        <v>0</v>
      </c>
      <c r="I593" s="11">
        <f t="shared" si="19"/>
        <v>0</v>
      </c>
    </row>
    <row r="594" spans="1:9" x14ac:dyDescent="0.25">
      <c r="A594" s="132">
        <v>16161661</v>
      </c>
      <c r="B594" s="132" t="s">
        <v>142</v>
      </c>
      <c r="C594" s="132" t="s">
        <v>143</v>
      </c>
      <c r="D594" s="10">
        <v>1</v>
      </c>
      <c r="E594" s="10"/>
      <c r="F594" s="9">
        <v>0</v>
      </c>
      <c r="G594" s="9"/>
      <c r="H594" s="26">
        <f t="shared" si="18"/>
        <v>0</v>
      </c>
      <c r="I594" s="11">
        <f t="shared" si="19"/>
        <v>0</v>
      </c>
    </row>
    <row r="595" spans="1:9" x14ac:dyDescent="0.25">
      <c r="A595" s="132">
        <v>16164644</v>
      </c>
      <c r="B595" s="132" t="s">
        <v>259</v>
      </c>
      <c r="C595" s="132" t="s">
        <v>260</v>
      </c>
      <c r="D595" s="10">
        <v>84</v>
      </c>
      <c r="E595" s="10"/>
      <c r="F595" s="9">
        <v>0</v>
      </c>
      <c r="G595" s="9"/>
      <c r="H595" s="26">
        <f t="shared" si="18"/>
        <v>0</v>
      </c>
      <c r="I595" s="11">
        <f t="shared" si="19"/>
        <v>0</v>
      </c>
    </row>
    <row r="596" spans="1:9" x14ac:dyDescent="0.25">
      <c r="A596" s="132">
        <v>16168070</v>
      </c>
      <c r="B596" s="132" t="s">
        <v>180</v>
      </c>
      <c r="C596" s="132" t="s">
        <v>181</v>
      </c>
      <c r="D596" s="10">
        <v>1</v>
      </c>
      <c r="E596" s="10"/>
      <c r="F596" s="9">
        <v>0</v>
      </c>
      <c r="G596" s="9"/>
      <c r="H596" s="26">
        <f t="shared" si="18"/>
        <v>0</v>
      </c>
      <c r="I596" s="11">
        <f t="shared" si="19"/>
        <v>0</v>
      </c>
    </row>
    <row r="597" spans="1:9" x14ac:dyDescent="0.25">
      <c r="A597" s="132">
        <v>16174941</v>
      </c>
      <c r="B597" s="132" t="s">
        <v>217</v>
      </c>
      <c r="C597" s="132" t="s">
        <v>218</v>
      </c>
      <c r="D597" s="10">
        <v>28</v>
      </c>
      <c r="E597" s="10"/>
      <c r="F597" s="9">
        <v>0</v>
      </c>
      <c r="G597" s="9"/>
      <c r="H597" s="26">
        <f t="shared" si="18"/>
        <v>0</v>
      </c>
      <c r="I597" s="11">
        <f t="shared" si="19"/>
        <v>0</v>
      </c>
    </row>
    <row r="598" spans="1:9" x14ac:dyDescent="0.25">
      <c r="A598" s="132">
        <v>16175433</v>
      </c>
      <c r="B598" s="132" t="s">
        <v>150</v>
      </c>
      <c r="C598" s="132" t="s">
        <v>151</v>
      </c>
      <c r="D598" s="10">
        <v>1</v>
      </c>
      <c r="E598" s="10"/>
      <c r="F598" s="9">
        <v>0</v>
      </c>
      <c r="G598" s="9"/>
      <c r="H598" s="26">
        <f t="shared" si="18"/>
        <v>0</v>
      </c>
      <c r="I598" s="11">
        <f t="shared" si="19"/>
        <v>0</v>
      </c>
    </row>
    <row r="599" spans="1:9" x14ac:dyDescent="0.25">
      <c r="A599" s="132">
        <v>16181247</v>
      </c>
      <c r="B599" s="132" t="s">
        <v>124</v>
      </c>
      <c r="C599" s="132" t="s">
        <v>125</v>
      </c>
      <c r="D599" s="10">
        <v>1</v>
      </c>
      <c r="E599" s="10"/>
      <c r="F599" s="9">
        <v>0</v>
      </c>
      <c r="G599" s="9"/>
      <c r="H599" s="26">
        <f t="shared" si="18"/>
        <v>0</v>
      </c>
      <c r="I599" s="11">
        <f t="shared" si="19"/>
        <v>0</v>
      </c>
    </row>
    <row r="600" spans="1:9" x14ac:dyDescent="0.25">
      <c r="A600" s="132">
        <v>16181255</v>
      </c>
      <c r="B600" s="132" t="s">
        <v>150</v>
      </c>
      <c r="C600" s="132" t="s">
        <v>151</v>
      </c>
      <c r="D600" s="10">
        <v>1</v>
      </c>
      <c r="E600" s="10"/>
      <c r="F600" s="9">
        <v>0</v>
      </c>
      <c r="G600" s="9"/>
      <c r="H600" s="26">
        <f t="shared" si="18"/>
        <v>0</v>
      </c>
      <c r="I600" s="11">
        <f t="shared" si="19"/>
        <v>0</v>
      </c>
    </row>
    <row r="601" spans="1:9" x14ac:dyDescent="0.25">
      <c r="A601" s="132">
        <v>16181271</v>
      </c>
      <c r="B601" s="132" t="s">
        <v>124</v>
      </c>
      <c r="C601" s="132" t="s">
        <v>125</v>
      </c>
      <c r="D601" s="10">
        <v>2</v>
      </c>
      <c r="E601" s="10"/>
      <c r="F601" s="9">
        <v>0</v>
      </c>
      <c r="G601" s="9"/>
      <c r="H601" s="26">
        <f t="shared" si="18"/>
        <v>0</v>
      </c>
      <c r="I601" s="11">
        <f t="shared" si="19"/>
        <v>0</v>
      </c>
    </row>
    <row r="602" spans="1:9" x14ac:dyDescent="0.25">
      <c r="A602" s="132">
        <v>16181301</v>
      </c>
      <c r="B602" s="132" t="s">
        <v>287</v>
      </c>
      <c r="C602" s="132" t="s">
        <v>288</v>
      </c>
      <c r="D602" s="10">
        <v>120</v>
      </c>
      <c r="E602" s="10"/>
      <c r="F602" s="9">
        <v>0</v>
      </c>
      <c r="G602" s="9"/>
      <c r="H602" s="26">
        <f t="shared" si="18"/>
        <v>0</v>
      </c>
      <c r="I602" s="11">
        <f t="shared" si="19"/>
        <v>0</v>
      </c>
    </row>
    <row r="603" spans="1:9" x14ac:dyDescent="0.25">
      <c r="A603" s="132">
        <v>16182162</v>
      </c>
      <c r="B603" s="132" t="s">
        <v>289</v>
      </c>
      <c r="C603" s="132" t="s">
        <v>290</v>
      </c>
      <c r="D603" s="10">
        <v>30</v>
      </c>
      <c r="E603" s="10"/>
      <c r="F603" s="9">
        <v>0</v>
      </c>
      <c r="G603" s="9"/>
      <c r="H603" s="26">
        <f t="shared" si="18"/>
        <v>0</v>
      </c>
      <c r="I603" s="11">
        <f t="shared" si="19"/>
        <v>0</v>
      </c>
    </row>
    <row r="604" spans="1:9" x14ac:dyDescent="0.25">
      <c r="A604" s="132">
        <v>16182170</v>
      </c>
      <c r="B604" s="132" t="s">
        <v>289</v>
      </c>
      <c r="C604" s="132" t="s">
        <v>290</v>
      </c>
      <c r="D604" s="10">
        <v>30</v>
      </c>
      <c r="E604" s="10"/>
      <c r="F604" s="9">
        <v>0</v>
      </c>
      <c r="G604" s="9"/>
      <c r="H604" s="26">
        <f t="shared" si="18"/>
        <v>0</v>
      </c>
      <c r="I604" s="11">
        <f t="shared" si="19"/>
        <v>0</v>
      </c>
    </row>
    <row r="605" spans="1:9" x14ac:dyDescent="0.25">
      <c r="A605" s="132">
        <v>16182189</v>
      </c>
      <c r="B605" s="132" t="s">
        <v>204</v>
      </c>
      <c r="C605" s="132" t="s">
        <v>205</v>
      </c>
      <c r="D605" s="10">
        <v>1</v>
      </c>
      <c r="E605" s="10"/>
      <c r="F605" s="9">
        <v>0</v>
      </c>
      <c r="G605" s="9"/>
      <c r="H605" s="26">
        <f t="shared" si="18"/>
        <v>0</v>
      </c>
      <c r="I605" s="11">
        <f t="shared" si="19"/>
        <v>0</v>
      </c>
    </row>
    <row r="606" spans="1:9" x14ac:dyDescent="0.25">
      <c r="A606" s="132">
        <v>16184300</v>
      </c>
      <c r="B606" s="132" t="s">
        <v>206</v>
      </c>
      <c r="C606" s="132" t="s">
        <v>141</v>
      </c>
      <c r="D606" s="10">
        <v>30</v>
      </c>
      <c r="E606" s="10"/>
      <c r="F606" s="9">
        <v>0</v>
      </c>
      <c r="G606" s="9"/>
      <c r="H606" s="26">
        <f t="shared" si="18"/>
        <v>0</v>
      </c>
      <c r="I606" s="11">
        <f t="shared" si="19"/>
        <v>0</v>
      </c>
    </row>
    <row r="607" spans="1:9" x14ac:dyDescent="0.25">
      <c r="A607" s="132">
        <v>16190068</v>
      </c>
      <c r="B607" s="132" t="s">
        <v>172</v>
      </c>
      <c r="C607" s="132" t="s">
        <v>173</v>
      </c>
      <c r="D607" s="10">
        <v>1</v>
      </c>
      <c r="E607" s="10"/>
      <c r="F607" s="9">
        <v>0</v>
      </c>
      <c r="G607" s="9"/>
      <c r="H607" s="26">
        <f t="shared" si="18"/>
        <v>0</v>
      </c>
      <c r="I607" s="11">
        <f t="shared" si="19"/>
        <v>0</v>
      </c>
    </row>
    <row r="608" spans="1:9" x14ac:dyDescent="0.25">
      <c r="A608" s="132">
        <v>16192532</v>
      </c>
      <c r="B608" s="132" t="s">
        <v>271</v>
      </c>
      <c r="C608" s="132" t="s">
        <v>272</v>
      </c>
      <c r="D608" s="10">
        <v>1</v>
      </c>
      <c r="E608" s="10"/>
      <c r="F608" s="9">
        <v>0</v>
      </c>
      <c r="G608" s="9"/>
      <c r="H608" s="26">
        <f t="shared" si="18"/>
        <v>0</v>
      </c>
      <c r="I608" s="11">
        <f t="shared" si="19"/>
        <v>0</v>
      </c>
    </row>
    <row r="609" spans="1:9" x14ac:dyDescent="0.25">
      <c r="A609" s="132">
        <v>16193113</v>
      </c>
      <c r="B609" s="132" t="s">
        <v>235</v>
      </c>
      <c r="C609" s="132" t="s">
        <v>236</v>
      </c>
      <c r="D609" s="10">
        <v>56</v>
      </c>
      <c r="E609" s="10"/>
      <c r="F609" s="9">
        <v>0</v>
      </c>
      <c r="G609" s="9"/>
      <c r="H609" s="26">
        <f t="shared" si="18"/>
        <v>0</v>
      </c>
      <c r="I609" s="11">
        <f t="shared" si="19"/>
        <v>0</v>
      </c>
    </row>
    <row r="610" spans="1:9" x14ac:dyDescent="0.25">
      <c r="A610" s="132">
        <v>16193148</v>
      </c>
      <c r="B610" s="132" t="s">
        <v>291</v>
      </c>
      <c r="C610" s="132" t="s">
        <v>292</v>
      </c>
      <c r="D610" s="10">
        <v>1</v>
      </c>
      <c r="E610" s="10"/>
      <c r="F610" s="9">
        <v>0</v>
      </c>
      <c r="G610" s="9"/>
      <c r="H610" s="26">
        <f t="shared" si="18"/>
        <v>0</v>
      </c>
      <c r="I610" s="11">
        <f t="shared" si="19"/>
        <v>0</v>
      </c>
    </row>
    <row r="611" spans="1:9" x14ac:dyDescent="0.25">
      <c r="A611" s="132">
        <v>16193164</v>
      </c>
      <c r="B611" s="132" t="s">
        <v>235</v>
      </c>
      <c r="C611" s="132" t="s">
        <v>236</v>
      </c>
      <c r="D611" s="10">
        <v>56</v>
      </c>
      <c r="E611" s="10"/>
      <c r="F611" s="9">
        <v>0</v>
      </c>
      <c r="G611" s="9"/>
      <c r="H611" s="26">
        <f t="shared" si="18"/>
        <v>0</v>
      </c>
      <c r="I611" s="11">
        <f t="shared" si="19"/>
        <v>0</v>
      </c>
    </row>
    <row r="612" spans="1:9" x14ac:dyDescent="0.25">
      <c r="A612" s="132">
        <v>16194543</v>
      </c>
      <c r="B612" s="132" t="s">
        <v>293</v>
      </c>
      <c r="C612" s="132" t="s">
        <v>294</v>
      </c>
      <c r="D612" s="10">
        <v>6</v>
      </c>
      <c r="E612" s="10"/>
      <c r="F612" s="9">
        <v>0</v>
      </c>
      <c r="G612" s="9"/>
      <c r="H612" s="26">
        <f t="shared" si="18"/>
        <v>0</v>
      </c>
      <c r="I612" s="11">
        <f t="shared" si="19"/>
        <v>0</v>
      </c>
    </row>
    <row r="613" spans="1:9" x14ac:dyDescent="0.25">
      <c r="A613" s="132">
        <v>16194551</v>
      </c>
      <c r="B613" s="132" t="s">
        <v>293</v>
      </c>
      <c r="C613" s="132" t="s">
        <v>294</v>
      </c>
      <c r="D613" s="10">
        <v>6</v>
      </c>
      <c r="E613" s="10"/>
      <c r="F613" s="9">
        <v>0</v>
      </c>
      <c r="G613" s="9"/>
      <c r="H613" s="26">
        <f t="shared" si="18"/>
        <v>0</v>
      </c>
      <c r="I613" s="11">
        <f t="shared" si="19"/>
        <v>0</v>
      </c>
    </row>
    <row r="614" spans="1:9" x14ac:dyDescent="0.25">
      <c r="A614" s="132">
        <v>16194578</v>
      </c>
      <c r="B614" s="132" t="s">
        <v>293</v>
      </c>
      <c r="C614" s="132" t="s">
        <v>294</v>
      </c>
      <c r="D614" s="10">
        <v>6</v>
      </c>
      <c r="E614" s="10"/>
      <c r="F614" s="9">
        <v>0</v>
      </c>
      <c r="G614" s="9"/>
      <c r="H614" s="26">
        <f t="shared" si="18"/>
        <v>0</v>
      </c>
      <c r="I614" s="11">
        <f t="shared" si="19"/>
        <v>0</v>
      </c>
    </row>
    <row r="615" spans="1:9" x14ac:dyDescent="0.25">
      <c r="A615" s="132">
        <v>16198999</v>
      </c>
      <c r="B615" s="132" t="s">
        <v>196</v>
      </c>
      <c r="C615" s="132" t="s">
        <v>197</v>
      </c>
      <c r="D615" s="10">
        <v>100</v>
      </c>
      <c r="E615" s="10"/>
      <c r="F615" s="9">
        <v>0</v>
      </c>
      <c r="G615" s="9"/>
      <c r="H615" s="26">
        <f t="shared" si="18"/>
        <v>0</v>
      </c>
      <c r="I615" s="11">
        <f t="shared" si="19"/>
        <v>0</v>
      </c>
    </row>
    <row r="616" spans="1:9" x14ac:dyDescent="0.25">
      <c r="A616" s="132">
        <v>16199111</v>
      </c>
      <c r="B616" s="132" t="s">
        <v>287</v>
      </c>
      <c r="C616" s="132" t="s">
        <v>288</v>
      </c>
      <c r="D616" s="10">
        <v>120</v>
      </c>
      <c r="E616" s="10"/>
      <c r="F616" s="9">
        <v>0</v>
      </c>
      <c r="G616" s="9"/>
      <c r="H616" s="26">
        <f t="shared" si="18"/>
        <v>0</v>
      </c>
      <c r="I616" s="11">
        <f t="shared" si="19"/>
        <v>0</v>
      </c>
    </row>
    <row r="617" spans="1:9" x14ac:dyDescent="0.25">
      <c r="A617" s="132">
        <v>16200187</v>
      </c>
      <c r="B617" s="132" t="s">
        <v>263</v>
      </c>
      <c r="C617" s="132" t="s">
        <v>264</v>
      </c>
      <c r="D617" s="10">
        <v>28</v>
      </c>
      <c r="E617" s="10"/>
      <c r="F617" s="9">
        <v>0</v>
      </c>
      <c r="G617" s="9"/>
      <c r="H617" s="26">
        <f t="shared" si="18"/>
        <v>0</v>
      </c>
      <c r="I617" s="11">
        <f t="shared" si="19"/>
        <v>0</v>
      </c>
    </row>
    <row r="618" spans="1:9" x14ac:dyDescent="0.25">
      <c r="A618" s="132">
        <v>16201140</v>
      </c>
      <c r="B618" s="132" t="s">
        <v>263</v>
      </c>
      <c r="C618" s="132" t="s">
        <v>264</v>
      </c>
      <c r="D618" s="10">
        <v>28</v>
      </c>
      <c r="E618" s="10"/>
      <c r="F618" s="9">
        <v>0</v>
      </c>
      <c r="G618" s="9"/>
      <c r="H618" s="26">
        <f t="shared" si="18"/>
        <v>0</v>
      </c>
      <c r="I618" s="11">
        <f t="shared" si="19"/>
        <v>0</v>
      </c>
    </row>
    <row r="619" spans="1:9" x14ac:dyDescent="0.25">
      <c r="A619" s="132">
        <v>16202996</v>
      </c>
      <c r="B619" s="132" t="s">
        <v>202</v>
      </c>
      <c r="C619" s="132" t="s">
        <v>203</v>
      </c>
      <c r="D619" s="10">
        <v>1</v>
      </c>
      <c r="E619" s="10"/>
      <c r="F619" s="9">
        <v>0</v>
      </c>
      <c r="G619" s="9"/>
      <c r="H619" s="26">
        <f t="shared" si="18"/>
        <v>0</v>
      </c>
      <c r="I619" s="11">
        <f t="shared" si="19"/>
        <v>0</v>
      </c>
    </row>
    <row r="620" spans="1:9" x14ac:dyDescent="0.25">
      <c r="A620" s="132">
        <v>16203003</v>
      </c>
      <c r="B620" s="132" t="s">
        <v>202</v>
      </c>
      <c r="C620" s="132" t="s">
        <v>203</v>
      </c>
      <c r="D620" s="10">
        <v>1</v>
      </c>
      <c r="E620" s="10"/>
      <c r="F620" s="9">
        <v>0</v>
      </c>
      <c r="G620" s="9"/>
      <c r="H620" s="26">
        <f t="shared" si="18"/>
        <v>0</v>
      </c>
      <c r="I620" s="11">
        <f t="shared" si="19"/>
        <v>0</v>
      </c>
    </row>
    <row r="621" spans="1:9" x14ac:dyDescent="0.25">
      <c r="A621" s="132">
        <v>16203011</v>
      </c>
      <c r="B621" s="132" t="s">
        <v>202</v>
      </c>
      <c r="C621" s="132" t="s">
        <v>203</v>
      </c>
      <c r="D621" s="10">
        <v>1</v>
      </c>
      <c r="E621" s="10"/>
      <c r="F621" s="9">
        <v>0</v>
      </c>
      <c r="G621" s="9"/>
      <c r="H621" s="26">
        <f t="shared" si="18"/>
        <v>0</v>
      </c>
      <c r="I621" s="11">
        <f t="shared" si="19"/>
        <v>0</v>
      </c>
    </row>
    <row r="622" spans="1:9" x14ac:dyDescent="0.25">
      <c r="A622" s="132">
        <v>16203046</v>
      </c>
      <c r="B622" s="132" t="s">
        <v>202</v>
      </c>
      <c r="C622" s="132" t="s">
        <v>203</v>
      </c>
      <c r="D622" s="10">
        <v>1</v>
      </c>
      <c r="E622" s="10"/>
      <c r="F622" s="9">
        <v>0</v>
      </c>
      <c r="G622" s="9"/>
      <c r="H622" s="26">
        <f t="shared" si="18"/>
        <v>0</v>
      </c>
      <c r="I622" s="11">
        <f t="shared" si="19"/>
        <v>0</v>
      </c>
    </row>
    <row r="623" spans="1:9" x14ac:dyDescent="0.25">
      <c r="A623" s="132">
        <v>16203054</v>
      </c>
      <c r="B623" s="132" t="s">
        <v>202</v>
      </c>
      <c r="C623" s="132" t="s">
        <v>203</v>
      </c>
      <c r="D623" s="10">
        <v>1</v>
      </c>
      <c r="E623" s="10"/>
      <c r="F623" s="9">
        <v>0</v>
      </c>
      <c r="G623" s="9"/>
      <c r="H623" s="26">
        <f t="shared" si="18"/>
        <v>0</v>
      </c>
      <c r="I623" s="11">
        <f t="shared" si="19"/>
        <v>0</v>
      </c>
    </row>
    <row r="624" spans="1:9" x14ac:dyDescent="0.25">
      <c r="A624" s="132">
        <v>16210301</v>
      </c>
      <c r="B624" s="132" t="s">
        <v>295</v>
      </c>
      <c r="C624" s="132" t="s">
        <v>296</v>
      </c>
      <c r="D624" s="10">
        <v>30</v>
      </c>
      <c r="E624" s="10"/>
      <c r="F624" s="9">
        <v>0</v>
      </c>
      <c r="G624" s="9"/>
      <c r="H624" s="26">
        <f t="shared" si="18"/>
        <v>0</v>
      </c>
      <c r="I624" s="11">
        <f t="shared" si="19"/>
        <v>0</v>
      </c>
    </row>
    <row r="625" spans="1:9" x14ac:dyDescent="0.25">
      <c r="A625" s="132">
        <v>16211367</v>
      </c>
      <c r="B625" s="132" t="s">
        <v>297</v>
      </c>
      <c r="C625" s="132" t="s">
        <v>298</v>
      </c>
      <c r="D625" s="10">
        <v>1</v>
      </c>
      <c r="E625" s="10"/>
      <c r="F625" s="9">
        <v>0</v>
      </c>
      <c r="G625" s="9"/>
      <c r="H625" s="26">
        <f t="shared" si="18"/>
        <v>0</v>
      </c>
      <c r="I625" s="11">
        <f t="shared" si="19"/>
        <v>0</v>
      </c>
    </row>
    <row r="626" spans="1:9" x14ac:dyDescent="0.25">
      <c r="A626" s="132">
        <v>16211677</v>
      </c>
      <c r="B626" s="132" t="s">
        <v>295</v>
      </c>
      <c r="C626" s="132" t="s">
        <v>296</v>
      </c>
      <c r="D626" s="10">
        <v>30</v>
      </c>
      <c r="E626" s="10"/>
      <c r="F626" s="9">
        <v>0</v>
      </c>
      <c r="G626" s="9"/>
      <c r="H626" s="26">
        <f t="shared" si="18"/>
        <v>0</v>
      </c>
      <c r="I626" s="11">
        <f t="shared" si="19"/>
        <v>0</v>
      </c>
    </row>
    <row r="627" spans="1:9" x14ac:dyDescent="0.25">
      <c r="A627" s="132">
        <v>16212932</v>
      </c>
      <c r="B627" s="132" t="s">
        <v>122</v>
      </c>
      <c r="C627" s="132" t="s">
        <v>123</v>
      </c>
      <c r="D627" s="10">
        <v>10</v>
      </c>
      <c r="E627" s="10"/>
      <c r="F627" s="9">
        <v>0</v>
      </c>
      <c r="G627" s="9"/>
      <c r="H627" s="26">
        <f t="shared" si="18"/>
        <v>0</v>
      </c>
      <c r="I627" s="11">
        <f t="shared" si="19"/>
        <v>0</v>
      </c>
    </row>
    <row r="628" spans="1:9" x14ac:dyDescent="0.25">
      <c r="A628" s="132">
        <v>16219481</v>
      </c>
      <c r="B628" s="132" t="s">
        <v>223</v>
      </c>
      <c r="C628" s="132" t="s">
        <v>224</v>
      </c>
      <c r="D628" s="10">
        <v>5</v>
      </c>
      <c r="E628" s="10"/>
      <c r="F628" s="9">
        <v>0</v>
      </c>
      <c r="G628" s="9"/>
      <c r="H628" s="26">
        <f t="shared" si="18"/>
        <v>0</v>
      </c>
      <c r="I628" s="11">
        <f t="shared" si="19"/>
        <v>0</v>
      </c>
    </row>
    <row r="629" spans="1:9" x14ac:dyDescent="0.25">
      <c r="A629" s="132">
        <v>16219503</v>
      </c>
      <c r="B629" s="132" t="s">
        <v>223</v>
      </c>
      <c r="C629" s="132" t="s">
        <v>224</v>
      </c>
      <c r="D629" s="10">
        <v>5</v>
      </c>
      <c r="E629" s="10"/>
      <c r="F629" s="9">
        <v>0</v>
      </c>
      <c r="G629" s="9"/>
      <c r="H629" s="26">
        <f t="shared" si="18"/>
        <v>0</v>
      </c>
      <c r="I629" s="11">
        <f t="shared" si="19"/>
        <v>0</v>
      </c>
    </row>
    <row r="630" spans="1:9" x14ac:dyDescent="0.25">
      <c r="A630" s="132">
        <v>16219813</v>
      </c>
      <c r="B630" s="132" t="s">
        <v>170</v>
      </c>
      <c r="C630" s="132" t="s">
        <v>171</v>
      </c>
      <c r="D630" s="10">
        <v>21</v>
      </c>
      <c r="E630" s="10"/>
      <c r="F630" s="9">
        <v>0</v>
      </c>
      <c r="G630" s="9"/>
      <c r="H630" s="26">
        <f t="shared" si="18"/>
        <v>0</v>
      </c>
      <c r="I630" s="11">
        <f t="shared" si="19"/>
        <v>0</v>
      </c>
    </row>
    <row r="631" spans="1:9" x14ac:dyDescent="0.25">
      <c r="A631" s="132">
        <v>16219945</v>
      </c>
      <c r="B631" s="132" t="s">
        <v>170</v>
      </c>
      <c r="C631" s="132" t="s">
        <v>171</v>
      </c>
      <c r="D631" s="10">
        <v>21</v>
      </c>
      <c r="E631" s="10"/>
      <c r="F631" s="9">
        <v>0</v>
      </c>
      <c r="G631" s="9"/>
      <c r="H631" s="26">
        <f t="shared" si="18"/>
        <v>0</v>
      </c>
      <c r="I631" s="11">
        <f t="shared" si="19"/>
        <v>0</v>
      </c>
    </row>
    <row r="632" spans="1:9" x14ac:dyDescent="0.25">
      <c r="A632" s="132">
        <v>16220080</v>
      </c>
      <c r="B632" s="132" t="s">
        <v>225</v>
      </c>
      <c r="C632" s="132" t="s">
        <v>226</v>
      </c>
      <c r="D632" s="10">
        <v>6</v>
      </c>
      <c r="E632" s="10"/>
      <c r="F632" s="9">
        <v>0</v>
      </c>
      <c r="G632" s="9"/>
      <c r="H632" s="26">
        <f t="shared" si="18"/>
        <v>0</v>
      </c>
      <c r="I632" s="11">
        <f t="shared" si="19"/>
        <v>0</v>
      </c>
    </row>
    <row r="633" spans="1:9" x14ac:dyDescent="0.25">
      <c r="A633" s="132">
        <v>16220870</v>
      </c>
      <c r="B633" s="132" t="s">
        <v>299</v>
      </c>
      <c r="C633" s="132" t="s">
        <v>300</v>
      </c>
      <c r="D633" s="10">
        <v>63</v>
      </c>
      <c r="E633" s="10"/>
      <c r="F633" s="9">
        <v>0</v>
      </c>
      <c r="G633" s="9"/>
      <c r="H633" s="26">
        <f t="shared" si="18"/>
        <v>0</v>
      </c>
      <c r="I633" s="11">
        <f t="shared" si="19"/>
        <v>0</v>
      </c>
    </row>
    <row r="634" spans="1:9" x14ac:dyDescent="0.25">
      <c r="A634" s="132">
        <v>16224590</v>
      </c>
      <c r="B634" s="132" t="s">
        <v>225</v>
      </c>
      <c r="C634" s="132" t="s">
        <v>226</v>
      </c>
      <c r="D634" s="10">
        <v>1</v>
      </c>
      <c r="E634" s="10"/>
      <c r="F634" s="9">
        <v>0</v>
      </c>
      <c r="G634" s="9"/>
      <c r="H634" s="26">
        <f t="shared" si="18"/>
        <v>0</v>
      </c>
      <c r="I634" s="11">
        <f t="shared" si="19"/>
        <v>0</v>
      </c>
    </row>
    <row r="635" spans="1:9" x14ac:dyDescent="0.25">
      <c r="A635" s="132">
        <v>16224752</v>
      </c>
      <c r="B635" s="132" t="s">
        <v>138</v>
      </c>
      <c r="C635" s="132" t="s">
        <v>139</v>
      </c>
      <c r="D635" s="10">
        <v>60</v>
      </c>
      <c r="E635" s="10"/>
      <c r="F635" s="9">
        <v>0</v>
      </c>
      <c r="G635" s="9"/>
      <c r="H635" s="26">
        <f t="shared" si="18"/>
        <v>0</v>
      </c>
      <c r="I635" s="11">
        <f t="shared" si="19"/>
        <v>0</v>
      </c>
    </row>
    <row r="636" spans="1:9" x14ac:dyDescent="0.25">
      <c r="A636" s="132">
        <v>16224795</v>
      </c>
      <c r="B636" s="132" t="s">
        <v>138</v>
      </c>
      <c r="C636" s="132" t="s">
        <v>139</v>
      </c>
      <c r="D636" s="10">
        <v>30</v>
      </c>
      <c r="E636" s="10"/>
      <c r="F636" s="9">
        <v>0</v>
      </c>
      <c r="G636" s="9"/>
      <c r="H636" s="26">
        <f t="shared" si="18"/>
        <v>0</v>
      </c>
      <c r="I636" s="11">
        <f t="shared" si="19"/>
        <v>0</v>
      </c>
    </row>
    <row r="637" spans="1:9" x14ac:dyDescent="0.25">
      <c r="A637" s="132">
        <v>16225457</v>
      </c>
      <c r="B637" s="132" t="s">
        <v>301</v>
      </c>
      <c r="C637" s="132" t="s">
        <v>302</v>
      </c>
      <c r="D637" s="10">
        <v>1</v>
      </c>
      <c r="E637" s="10"/>
      <c r="F637" s="9">
        <v>0</v>
      </c>
      <c r="G637" s="9"/>
      <c r="H637" s="26">
        <f t="shared" si="18"/>
        <v>0</v>
      </c>
      <c r="I637" s="11">
        <f t="shared" si="19"/>
        <v>0</v>
      </c>
    </row>
    <row r="638" spans="1:9" x14ac:dyDescent="0.25">
      <c r="A638" s="132">
        <v>16225465</v>
      </c>
      <c r="B638" s="132" t="s">
        <v>301</v>
      </c>
      <c r="C638" s="132" t="s">
        <v>302</v>
      </c>
      <c r="D638" s="10">
        <v>1</v>
      </c>
      <c r="E638" s="10"/>
      <c r="F638" s="9">
        <v>0</v>
      </c>
      <c r="G638" s="9"/>
      <c r="H638" s="26">
        <f t="shared" si="18"/>
        <v>0</v>
      </c>
      <c r="I638" s="11">
        <f t="shared" si="19"/>
        <v>0</v>
      </c>
    </row>
    <row r="639" spans="1:9" x14ac:dyDescent="0.25">
      <c r="A639" s="132">
        <v>16225643</v>
      </c>
      <c r="B639" s="132" t="s">
        <v>303</v>
      </c>
      <c r="C639" s="132" t="s">
        <v>2724</v>
      </c>
      <c r="D639" s="10">
        <v>1</v>
      </c>
      <c r="E639" s="10"/>
      <c r="F639" s="9">
        <v>0</v>
      </c>
      <c r="G639" s="9"/>
      <c r="H639" s="26">
        <f t="shared" si="18"/>
        <v>0</v>
      </c>
      <c r="I639" s="11">
        <f t="shared" si="19"/>
        <v>0</v>
      </c>
    </row>
    <row r="640" spans="1:9" x14ac:dyDescent="0.25">
      <c r="A640" s="132">
        <v>16227980</v>
      </c>
      <c r="B640" s="132" t="s">
        <v>198</v>
      </c>
      <c r="C640" s="132" t="s">
        <v>199</v>
      </c>
      <c r="D640" s="10">
        <v>30</v>
      </c>
      <c r="E640" s="10"/>
      <c r="F640" s="9">
        <v>0</v>
      </c>
      <c r="G640" s="9"/>
      <c r="H640" s="26">
        <f t="shared" si="18"/>
        <v>0</v>
      </c>
      <c r="I640" s="11">
        <f t="shared" si="19"/>
        <v>0</v>
      </c>
    </row>
    <row r="641" spans="1:9" x14ac:dyDescent="0.25">
      <c r="A641" s="132">
        <v>16228553</v>
      </c>
      <c r="B641" s="132" t="s">
        <v>225</v>
      </c>
      <c r="C641" s="132" t="s">
        <v>226</v>
      </c>
      <c r="D641" s="10">
        <v>1</v>
      </c>
      <c r="E641" s="10"/>
      <c r="F641" s="9">
        <v>0</v>
      </c>
      <c r="G641" s="9"/>
      <c r="H641" s="26">
        <f t="shared" si="18"/>
        <v>0</v>
      </c>
      <c r="I641" s="11">
        <f t="shared" si="19"/>
        <v>0</v>
      </c>
    </row>
    <row r="642" spans="1:9" x14ac:dyDescent="0.25">
      <c r="A642" s="132">
        <v>16228596</v>
      </c>
      <c r="B642" s="132" t="s">
        <v>304</v>
      </c>
      <c r="C642" s="132" t="s">
        <v>305</v>
      </c>
      <c r="D642" s="10">
        <v>1</v>
      </c>
      <c r="E642" s="10"/>
      <c r="F642" s="9">
        <v>0</v>
      </c>
      <c r="G642" s="9"/>
      <c r="H642" s="26">
        <f t="shared" si="18"/>
        <v>0</v>
      </c>
      <c r="I642" s="11">
        <f t="shared" si="19"/>
        <v>0</v>
      </c>
    </row>
    <row r="643" spans="1:9" x14ac:dyDescent="0.25">
      <c r="A643" s="132">
        <v>16228618</v>
      </c>
      <c r="B643" s="132" t="s">
        <v>304</v>
      </c>
      <c r="C643" s="132" t="s">
        <v>305</v>
      </c>
      <c r="D643" s="10">
        <v>1</v>
      </c>
      <c r="E643" s="10"/>
      <c r="F643" s="9">
        <v>0</v>
      </c>
      <c r="G643" s="9"/>
      <c r="H643" s="26">
        <f t="shared" si="18"/>
        <v>0</v>
      </c>
      <c r="I643" s="11">
        <f t="shared" si="19"/>
        <v>0</v>
      </c>
    </row>
    <row r="644" spans="1:9" x14ac:dyDescent="0.25">
      <c r="A644" s="132">
        <v>16229363</v>
      </c>
      <c r="B644" s="132" t="s">
        <v>180</v>
      </c>
      <c r="C644" s="132" t="s">
        <v>181</v>
      </c>
      <c r="D644" s="10">
        <v>1</v>
      </c>
      <c r="E644" s="10"/>
      <c r="F644" s="9">
        <v>0</v>
      </c>
      <c r="G644" s="9"/>
      <c r="H644" s="26">
        <f t="shared" si="18"/>
        <v>0</v>
      </c>
      <c r="I644" s="11">
        <f t="shared" si="19"/>
        <v>0</v>
      </c>
    </row>
    <row r="645" spans="1:9" x14ac:dyDescent="0.25">
      <c r="A645" s="132">
        <v>16233034</v>
      </c>
      <c r="B645" s="132" t="s">
        <v>148</v>
      </c>
      <c r="C645" s="132" t="s">
        <v>149</v>
      </c>
      <c r="D645" s="10">
        <v>5</v>
      </c>
      <c r="E645" s="10"/>
      <c r="F645" s="9">
        <v>0</v>
      </c>
      <c r="G645" s="9"/>
      <c r="H645" s="26">
        <f t="shared" ref="H645:H708" si="20">E645/D645</f>
        <v>0</v>
      </c>
      <c r="I645" s="11">
        <f t="shared" ref="I645:I708" si="21">IFERROR(G645/H645,0)</f>
        <v>0</v>
      </c>
    </row>
    <row r="646" spans="1:9" x14ac:dyDescent="0.25">
      <c r="A646" s="132">
        <v>16233077</v>
      </c>
      <c r="B646" s="132" t="s">
        <v>148</v>
      </c>
      <c r="C646" s="132" t="s">
        <v>149</v>
      </c>
      <c r="D646" s="10">
        <v>5</v>
      </c>
      <c r="E646" s="10"/>
      <c r="F646" s="9">
        <v>0</v>
      </c>
      <c r="G646" s="9"/>
      <c r="H646" s="26">
        <f t="shared" si="20"/>
        <v>0</v>
      </c>
      <c r="I646" s="11">
        <f t="shared" si="21"/>
        <v>0</v>
      </c>
    </row>
    <row r="647" spans="1:9" x14ac:dyDescent="0.25">
      <c r="A647" s="132">
        <v>16233085</v>
      </c>
      <c r="B647" s="132" t="s">
        <v>148</v>
      </c>
      <c r="C647" s="132" t="s">
        <v>149</v>
      </c>
      <c r="D647" s="10">
        <v>5</v>
      </c>
      <c r="E647" s="10"/>
      <c r="F647" s="9">
        <v>0</v>
      </c>
      <c r="G647" s="9"/>
      <c r="H647" s="26">
        <f t="shared" si="20"/>
        <v>0</v>
      </c>
      <c r="I647" s="11">
        <f t="shared" si="21"/>
        <v>0</v>
      </c>
    </row>
    <row r="648" spans="1:9" x14ac:dyDescent="0.25">
      <c r="A648" s="132">
        <v>16233093</v>
      </c>
      <c r="B648" s="132" t="s">
        <v>148</v>
      </c>
      <c r="C648" s="132" t="s">
        <v>149</v>
      </c>
      <c r="D648" s="10">
        <v>5</v>
      </c>
      <c r="E648" s="10"/>
      <c r="F648" s="9">
        <v>0</v>
      </c>
      <c r="G648" s="9"/>
      <c r="H648" s="26">
        <f t="shared" si="20"/>
        <v>0</v>
      </c>
      <c r="I648" s="11">
        <f t="shared" si="21"/>
        <v>0</v>
      </c>
    </row>
    <row r="649" spans="1:9" x14ac:dyDescent="0.25">
      <c r="A649" s="132">
        <v>16233123</v>
      </c>
      <c r="B649" s="132" t="s">
        <v>148</v>
      </c>
      <c r="C649" s="132" t="s">
        <v>149</v>
      </c>
      <c r="D649" s="10">
        <v>5</v>
      </c>
      <c r="E649" s="10"/>
      <c r="F649" s="9">
        <v>0</v>
      </c>
      <c r="G649" s="9"/>
      <c r="H649" s="26">
        <f t="shared" si="20"/>
        <v>0</v>
      </c>
      <c r="I649" s="11">
        <f t="shared" si="21"/>
        <v>0</v>
      </c>
    </row>
    <row r="650" spans="1:9" x14ac:dyDescent="0.25">
      <c r="A650" s="132">
        <v>16233166</v>
      </c>
      <c r="B650" s="132" t="s">
        <v>148</v>
      </c>
      <c r="C650" s="132" t="s">
        <v>149</v>
      </c>
      <c r="D650" s="10">
        <v>5</v>
      </c>
      <c r="E650" s="10"/>
      <c r="F650" s="9">
        <v>0</v>
      </c>
      <c r="G650" s="9"/>
      <c r="H650" s="26">
        <f t="shared" si="20"/>
        <v>0</v>
      </c>
      <c r="I650" s="11">
        <f t="shared" si="21"/>
        <v>0</v>
      </c>
    </row>
    <row r="651" spans="1:9" x14ac:dyDescent="0.25">
      <c r="A651" s="132">
        <v>16233646</v>
      </c>
      <c r="B651" s="132" t="s">
        <v>275</v>
      </c>
      <c r="C651" s="132" t="s">
        <v>276</v>
      </c>
      <c r="D651" s="10">
        <v>1</v>
      </c>
      <c r="E651" s="10"/>
      <c r="F651" s="9">
        <v>0</v>
      </c>
      <c r="G651" s="9"/>
      <c r="H651" s="26">
        <f t="shared" si="20"/>
        <v>0</v>
      </c>
      <c r="I651" s="11">
        <f t="shared" si="21"/>
        <v>0</v>
      </c>
    </row>
    <row r="652" spans="1:9" x14ac:dyDescent="0.25">
      <c r="A652" s="132">
        <v>16233654</v>
      </c>
      <c r="B652" s="132" t="s">
        <v>275</v>
      </c>
      <c r="C652" s="132" t="s">
        <v>276</v>
      </c>
      <c r="D652" s="10">
        <v>1</v>
      </c>
      <c r="E652" s="10"/>
      <c r="F652" s="9">
        <v>0</v>
      </c>
      <c r="G652" s="9"/>
      <c r="H652" s="26">
        <f t="shared" si="20"/>
        <v>0</v>
      </c>
      <c r="I652" s="11">
        <f t="shared" si="21"/>
        <v>0</v>
      </c>
    </row>
    <row r="653" spans="1:9" x14ac:dyDescent="0.25">
      <c r="A653" s="132">
        <v>16237439</v>
      </c>
      <c r="B653" s="132" t="s">
        <v>259</v>
      </c>
      <c r="C653" s="132" t="s">
        <v>260</v>
      </c>
      <c r="D653" s="10">
        <v>84</v>
      </c>
      <c r="E653" s="10"/>
      <c r="F653" s="9">
        <v>0</v>
      </c>
      <c r="G653" s="9"/>
      <c r="H653" s="26">
        <f t="shared" si="20"/>
        <v>0</v>
      </c>
      <c r="I653" s="11">
        <f t="shared" si="21"/>
        <v>0</v>
      </c>
    </row>
    <row r="654" spans="1:9" x14ac:dyDescent="0.25">
      <c r="A654" s="132">
        <v>16237471</v>
      </c>
      <c r="B654" s="132" t="s">
        <v>221</v>
      </c>
      <c r="C654" s="132" t="s">
        <v>222</v>
      </c>
      <c r="D654" s="10">
        <v>1</v>
      </c>
      <c r="E654" s="10"/>
      <c r="F654" s="9">
        <v>0</v>
      </c>
      <c r="G654" s="9"/>
      <c r="H654" s="26">
        <f t="shared" si="20"/>
        <v>0</v>
      </c>
      <c r="I654" s="11">
        <f t="shared" si="21"/>
        <v>0</v>
      </c>
    </row>
    <row r="655" spans="1:9" x14ac:dyDescent="0.25">
      <c r="A655" s="132">
        <v>16237897</v>
      </c>
      <c r="B655" s="132" t="s">
        <v>225</v>
      </c>
      <c r="C655" s="132" t="s">
        <v>226</v>
      </c>
      <c r="D655" s="10">
        <v>6</v>
      </c>
      <c r="E655" s="10"/>
      <c r="F655" s="9">
        <v>0</v>
      </c>
      <c r="G655" s="9"/>
      <c r="H655" s="26">
        <f t="shared" si="20"/>
        <v>0</v>
      </c>
      <c r="I655" s="11">
        <f t="shared" si="21"/>
        <v>0</v>
      </c>
    </row>
    <row r="656" spans="1:9" x14ac:dyDescent="0.25">
      <c r="A656" s="132">
        <v>16237919</v>
      </c>
      <c r="B656" s="132" t="s">
        <v>259</v>
      </c>
      <c r="C656" s="132" t="s">
        <v>260</v>
      </c>
      <c r="D656" s="10">
        <v>84</v>
      </c>
      <c r="E656" s="10"/>
      <c r="F656" s="9">
        <v>0</v>
      </c>
      <c r="G656" s="9"/>
      <c r="H656" s="26">
        <f t="shared" si="20"/>
        <v>0</v>
      </c>
      <c r="I656" s="11">
        <f t="shared" si="21"/>
        <v>0</v>
      </c>
    </row>
    <row r="657" spans="1:9" x14ac:dyDescent="0.25">
      <c r="A657" s="132">
        <v>16240081</v>
      </c>
      <c r="B657" s="132" t="s">
        <v>259</v>
      </c>
      <c r="C657" s="132" t="s">
        <v>260</v>
      </c>
      <c r="D657" s="10">
        <v>84</v>
      </c>
      <c r="E657" s="10"/>
      <c r="F657" s="9">
        <v>0</v>
      </c>
      <c r="G657" s="9"/>
      <c r="H657" s="26">
        <f t="shared" si="20"/>
        <v>0</v>
      </c>
      <c r="I657" s="11">
        <f t="shared" si="21"/>
        <v>0</v>
      </c>
    </row>
    <row r="658" spans="1:9" x14ac:dyDescent="0.25">
      <c r="A658" s="132">
        <v>16241169</v>
      </c>
      <c r="B658" s="132" t="s">
        <v>306</v>
      </c>
      <c r="C658" s="132" t="s">
        <v>307</v>
      </c>
      <c r="D658" s="10">
        <v>1</v>
      </c>
      <c r="E658" s="10"/>
      <c r="F658" s="9">
        <v>0</v>
      </c>
      <c r="G658" s="9"/>
      <c r="H658" s="26">
        <f t="shared" si="20"/>
        <v>0</v>
      </c>
      <c r="I658" s="11">
        <f t="shared" si="21"/>
        <v>0</v>
      </c>
    </row>
    <row r="659" spans="1:9" x14ac:dyDescent="0.25">
      <c r="A659" s="132">
        <v>16242319</v>
      </c>
      <c r="B659" s="132" t="s">
        <v>308</v>
      </c>
      <c r="C659" s="132" t="s">
        <v>309</v>
      </c>
      <c r="D659" s="10">
        <v>1</v>
      </c>
      <c r="E659" s="10"/>
      <c r="F659" s="9">
        <v>0</v>
      </c>
      <c r="G659" s="9"/>
      <c r="H659" s="26">
        <f t="shared" si="20"/>
        <v>0</v>
      </c>
      <c r="I659" s="11">
        <f t="shared" si="21"/>
        <v>0</v>
      </c>
    </row>
    <row r="660" spans="1:9" x14ac:dyDescent="0.25">
      <c r="A660" s="132">
        <v>16244257</v>
      </c>
      <c r="B660" s="132" t="s">
        <v>196</v>
      </c>
      <c r="C660" s="132" t="s">
        <v>197</v>
      </c>
      <c r="D660" s="10">
        <v>30</v>
      </c>
      <c r="E660" s="10"/>
      <c r="F660" s="9">
        <v>0</v>
      </c>
      <c r="G660" s="9"/>
      <c r="H660" s="26">
        <f t="shared" si="20"/>
        <v>0</v>
      </c>
      <c r="I660" s="11">
        <f t="shared" si="21"/>
        <v>0</v>
      </c>
    </row>
    <row r="661" spans="1:9" x14ac:dyDescent="0.25">
      <c r="A661" s="132">
        <v>16245520</v>
      </c>
      <c r="B661" s="132" t="s">
        <v>253</v>
      </c>
      <c r="C661" s="132" t="s">
        <v>254</v>
      </c>
      <c r="D661" s="10">
        <v>112</v>
      </c>
      <c r="E661" s="10"/>
      <c r="F661" s="9">
        <v>0</v>
      </c>
      <c r="G661" s="9"/>
      <c r="H661" s="26">
        <f t="shared" si="20"/>
        <v>0</v>
      </c>
      <c r="I661" s="11">
        <f t="shared" si="21"/>
        <v>0</v>
      </c>
    </row>
    <row r="662" spans="1:9" x14ac:dyDescent="0.25">
      <c r="A662" s="132">
        <v>16248546</v>
      </c>
      <c r="B662" s="132" t="s">
        <v>209</v>
      </c>
      <c r="C662" s="132" t="s">
        <v>210</v>
      </c>
      <c r="D662" s="10">
        <v>30</v>
      </c>
      <c r="E662" s="10"/>
      <c r="F662" s="9">
        <v>0</v>
      </c>
      <c r="G662" s="9"/>
      <c r="H662" s="26">
        <f t="shared" si="20"/>
        <v>0</v>
      </c>
      <c r="I662" s="11">
        <f t="shared" si="21"/>
        <v>0</v>
      </c>
    </row>
    <row r="663" spans="1:9" x14ac:dyDescent="0.25">
      <c r="A663" s="132">
        <v>16248554</v>
      </c>
      <c r="B663" s="132" t="s">
        <v>209</v>
      </c>
      <c r="C663" s="132" t="s">
        <v>210</v>
      </c>
      <c r="D663" s="10">
        <v>30</v>
      </c>
      <c r="E663" s="10"/>
      <c r="F663" s="9">
        <v>0</v>
      </c>
      <c r="G663" s="9"/>
      <c r="H663" s="26">
        <f t="shared" si="20"/>
        <v>0</v>
      </c>
      <c r="I663" s="11">
        <f t="shared" si="21"/>
        <v>0</v>
      </c>
    </row>
    <row r="664" spans="1:9" x14ac:dyDescent="0.25">
      <c r="A664" s="132">
        <v>16248562</v>
      </c>
      <c r="B664" s="132" t="s">
        <v>209</v>
      </c>
      <c r="C664" s="132" t="s">
        <v>210</v>
      </c>
      <c r="D664" s="10">
        <v>30</v>
      </c>
      <c r="E664" s="10"/>
      <c r="F664" s="9">
        <v>0</v>
      </c>
      <c r="G664" s="9"/>
      <c r="H664" s="26">
        <f t="shared" si="20"/>
        <v>0</v>
      </c>
      <c r="I664" s="11">
        <f t="shared" si="21"/>
        <v>0</v>
      </c>
    </row>
    <row r="665" spans="1:9" x14ac:dyDescent="0.25">
      <c r="A665" s="132">
        <v>16248570</v>
      </c>
      <c r="B665" s="132" t="s">
        <v>209</v>
      </c>
      <c r="C665" s="132" t="s">
        <v>210</v>
      </c>
      <c r="D665" s="10">
        <v>30</v>
      </c>
      <c r="E665" s="10"/>
      <c r="F665" s="9">
        <v>0</v>
      </c>
      <c r="G665" s="9"/>
      <c r="H665" s="26">
        <f t="shared" si="20"/>
        <v>0</v>
      </c>
      <c r="I665" s="11">
        <f t="shared" si="21"/>
        <v>0</v>
      </c>
    </row>
    <row r="666" spans="1:9" x14ac:dyDescent="0.25">
      <c r="A666" s="132">
        <v>16248597</v>
      </c>
      <c r="B666" s="132" t="s">
        <v>122</v>
      </c>
      <c r="C666" s="132" t="s">
        <v>123</v>
      </c>
      <c r="D666" s="10">
        <v>10</v>
      </c>
      <c r="E666" s="10"/>
      <c r="F666" s="9">
        <v>0</v>
      </c>
      <c r="G666" s="9"/>
      <c r="H666" s="26">
        <f t="shared" si="20"/>
        <v>0</v>
      </c>
      <c r="I666" s="11">
        <f t="shared" si="21"/>
        <v>0</v>
      </c>
    </row>
    <row r="667" spans="1:9" x14ac:dyDescent="0.25">
      <c r="A667" s="132">
        <v>16248600</v>
      </c>
      <c r="B667" s="132" t="s">
        <v>217</v>
      </c>
      <c r="C667" s="132" t="s">
        <v>218</v>
      </c>
      <c r="D667" s="10">
        <v>28</v>
      </c>
      <c r="E667" s="10"/>
      <c r="F667" s="9">
        <v>0</v>
      </c>
      <c r="G667" s="9"/>
      <c r="H667" s="26">
        <f t="shared" si="20"/>
        <v>0</v>
      </c>
      <c r="I667" s="11">
        <f t="shared" si="21"/>
        <v>0</v>
      </c>
    </row>
    <row r="668" spans="1:9" x14ac:dyDescent="0.25">
      <c r="A668" s="132">
        <v>16249496</v>
      </c>
      <c r="B668" s="132" t="s">
        <v>146</v>
      </c>
      <c r="C668" s="132" t="s">
        <v>147</v>
      </c>
      <c r="D668" s="10">
        <v>1</v>
      </c>
      <c r="E668" s="10"/>
      <c r="F668" s="9">
        <v>0</v>
      </c>
      <c r="G668" s="9"/>
      <c r="H668" s="26">
        <f t="shared" si="20"/>
        <v>0</v>
      </c>
      <c r="I668" s="11">
        <f t="shared" si="21"/>
        <v>0</v>
      </c>
    </row>
    <row r="669" spans="1:9" x14ac:dyDescent="0.25">
      <c r="A669" s="132">
        <v>16249526</v>
      </c>
      <c r="B669" s="132" t="s">
        <v>146</v>
      </c>
      <c r="C669" s="132" t="s">
        <v>147</v>
      </c>
      <c r="D669" s="10">
        <v>1</v>
      </c>
      <c r="E669" s="10"/>
      <c r="F669" s="9">
        <v>0</v>
      </c>
      <c r="G669" s="9"/>
      <c r="H669" s="26">
        <f t="shared" si="20"/>
        <v>0</v>
      </c>
      <c r="I669" s="11">
        <f t="shared" si="21"/>
        <v>0</v>
      </c>
    </row>
    <row r="670" spans="1:9" x14ac:dyDescent="0.25">
      <c r="A670" s="132">
        <v>16252063</v>
      </c>
      <c r="B670" s="132" t="s">
        <v>310</v>
      </c>
      <c r="C670" s="132" t="s">
        <v>311</v>
      </c>
      <c r="D670" s="10">
        <v>1</v>
      </c>
      <c r="E670" s="10"/>
      <c r="F670" s="9">
        <v>0</v>
      </c>
      <c r="G670" s="9"/>
      <c r="H670" s="26">
        <f t="shared" si="20"/>
        <v>0</v>
      </c>
      <c r="I670" s="11">
        <f t="shared" si="21"/>
        <v>0</v>
      </c>
    </row>
    <row r="671" spans="1:9" x14ac:dyDescent="0.25">
      <c r="A671" s="132">
        <v>16252071</v>
      </c>
      <c r="B671" s="132" t="s">
        <v>310</v>
      </c>
      <c r="C671" s="132" t="s">
        <v>311</v>
      </c>
      <c r="D671" s="10">
        <v>1</v>
      </c>
      <c r="E671" s="10"/>
      <c r="F671" s="9">
        <v>0</v>
      </c>
      <c r="G671" s="9"/>
      <c r="H671" s="26">
        <f t="shared" si="20"/>
        <v>0</v>
      </c>
      <c r="I671" s="11">
        <f t="shared" si="21"/>
        <v>0</v>
      </c>
    </row>
    <row r="672" spans="1:9" x14ac:dyDescent="0.25">
      <c r="A672" s="132">
        <v>16252705</v>
      </c>
      <c r="B672" s="132" t="s">
        <v>198</v>
      </c>
      <c r="C672" s="132" t="s">
        <v>199</v>
      </c>
      <c r="D672" s="10">
        <v>30</v>
      </c>
      <c r="E672" s="10"/>
      <c r="F672" s="9">
        <v>0</v>
      </c>
      <c r="G672" s="9"/>
      <c r="H672" s="26">
        <f t="shared" si="20"/>
        <v>0</v>
      </c>
      <c r="I672" s="11">
        <f t="shared" si="21"/>
        <v>0</v>
      </c>
    </row>
    <row r="673" spans="1:9" x14ac:dyDescent="0.25">
      <c r="A673" s="132">
        <v>16255453</v>
      </c>
      <c r="B673" s="132" t="s">
        <v>198</v>
      </c>
      <c r="C673" s="132" t="s">
        <v>199</v>
      </c>
      <c r="D673" s="10">
        <v>30</v>
      </c>
      <c r="E673" s="10"/>
      <c r="F673" s="9">
        <v>0</v>
      </c>
      <c r="G673" s="9"/>
      <c r="H673" s="26">
        <f t="shared" si="20"/>
        <v>0</v>
      </c>
      <c r="I673" s="11">
        <f t="shared" si="21"/>
        <v>0</v>
      </c>
    </row>
    <row r="674" spans="1:9" x14ac:dyDescent="0.25">
      <c r="A674" s="132">
        <v>16255607</v>
      </c>
      <c r="B674" s="132" t="s">
        <v>206</v>
      </c>
      <c r="C674" s="132" t="s">
        <v>141</v>
      </c>
      <c r="D674" s="10">
        <v>30</v>
      </c>
      <c r="E674" s="10"/>
      <c r="F674" s="9">
        <v>0</v>
      </c>
      <c r="G674" s="9"/>
      <c r="H674" s="26">
        <f t="shared" si="20"/>
        <v>0</v>
      </c>
      <c r="I674" s="11">
        <f t="shared" si="21"/>
        <v>0</v>
      </c>
    </row>
    <row r="675" spans="1:9" x14ac:dyDescent="0.25">
      <c r="A675" s="132">
        <v>16255879</v>
      </c>
      <c r="B675" s="132" t="s">
        <v>206</v>
      </c>
      <c r="C675" s="132" t="s">
        <v>141</v>
      </c>
      <c r="D675" s="10">
        <v>30</v>
      </c>
      <c r="E675" s="10"/>
      <c r="F675" s="9">
        <v>0</v>
      </c>
      <c r="G675" s="9"/>
      <c r="H675" s="26">
        <f t="shared" si="20"/>
        <v>0</v>
      </c>
      <c r="I675" s="11">
        <f t="shared" si="21"/>
        <v>0</v>
      </c>
    </row>
    <row r="676" spans="1:9" x14ac:dyDescent="0.25">
      <c r="A676" s="132">
        <v>16259440</v>
      </c>
      <c r="B676" s="132" t="s">
        <v>170</v>
      </c>
      <c r="C676" s="132" t="s">
        <v>171</v>
      </c>
      <c r="D676" s="10">
        <v>21</v>
      </c>
      <c r="E676" s="10"/>
      <c r="F676" s="9">
        <v>0</v>
      </c>
      <c r="G676" s="9"/>
      <c r="H676" s="26">
        <f t="shared" si="20"/>
        <v>0</v>
      </c>
      <c r="I676" s="11">
        <f t="shared" si="21"/>
        <v>0</v>
      </c>
    </row>
    <row r="677" spans="1:9" x14ac:dyDescent="0.25">
      <c r="A677" s="132">
        <v>16259459</v>
      </c>
      <c r="B677" s="132" t="s">
        <v>170</v>
      </c>
      <c r="C677" s="132" t="s">
        <v>171</v>
      </c>
      <c r="D677" s="10">
        <v>21</v>
      </c>
      <c r="E677" s="10"/>
      <c r="F677" s="9">
        <v>0</v>
      </c>
      <c r="G677" s="9"/>
      <c r="H677" s="26">
        <f t="shared" si="20"/>
        <v>0</v>
      </c>
      <c r="I677" s="11">
        <f t="shared" si="21"/>
        <v>0</v>
      </c>
    </row>
    <row r="678" spans="1:9" x14ac:dyDescent="0.25">
      <c r="A678" s="132">
        <v>16259467</v>
      </c>
      <c r="B678" s="132" t="s">
        <v>170</v>
      </c>
      <c r="C678" s="132" t="s">
        <v>171</v>
      </c>
      <c r="D678" s="10">
        <v>21</v>
      </c>
      <c r="E678" s="10"/>
      <c r="F678" s="9">
        <v>0</v>
      </c>
      <c r="G678" s="9"/>
      <c r="H678" s="26">
        <f t="shared" si="20"/>
        <v>0</v>
      </c>
      <c r="I678" s="11">
        <f t="shared" si="21"/>
        <v>0</v>
      </c>
    </row>
    <row r="679" spans="1:9" x14ac:dyDescent="0.25">
      <c r="A679" s="132">
        <v>16259548</v>
      </c>
      <c r="B679" s="132" t="s">
        <v>233</v>
      </c>
      <c r="C679" s="132" t="s">
        <v>234</v>
      </c>
      <c r="D679" s="10">
        <v>30</v>
      </c>
      <c r="E679" s="10"/>
      <c r="F679" s="9">
        <v>0</v>
      </c>
      <c r="G679" s="9"/>
      <c r="H679" s="26">
        <f t="shared" si="20"/>
        <v>0</v>
      </c>
      <c r="I679" s="11">
        <f t="shared" si="21"/>
        <v>0</v>
      </c>
    </row>
    <row r="680" spans="1:9" x14ac:dyDescent="0.25">
      <c r="A680" s="132">
        <v>16259556</v>
      </c>
      <c r="B680" s="132" t="s">
        <v>233</v>
      </c>
      <c r="C680" s="132" t="s">
        <v>234</v>
      </c>
      <c r="D680" s="10">
        <v>30</v>
      </c>
      <c r="E680" s="10"/>
      <c r="F680" s="9">
        <v>0</v>
      </c>
      <c r="G680" s="9"/>
      <c r="H680" s="26">
        <f t="shared" si="20"/>
        <v>0</v>
      </c>
      <c r="I680" s="11">
        <f t="shared" si="21"/>
        <v>0</v>
      </c>
    </row>
    <row r="681" spans="1:9" x14ac:dyDescent="0.25">
      <c r="A681" s="132">
        <v>16260872</v>
      </c>
      <c r="B681" s="132" t="s">
        <v>154</v>
      </c>
      <c r="C681" s="132" t="s">
        <v>155</v>
      </c>
      <c r="D681" s="10">
        <v>30</v>
      </c>
      <c r="E681" s="10"/>
      <c r="F681" s="9">
        <v>0</v>
      </c>
      <c r="G681" s="9"/>
      <c r="H681" s="26">
        <f t="shared" si="20"/>
        <v>0</v>
      </c>
      <c r="I681" s="11">
        <f t="shared" si="21"/>
        <v>0</v>
      </c>
    </row>
    <row r="682" spans="1:9" x14ac:dyDescent="0.25">
      <c r="A682" s="132">
        <v>16260880</v>
      </c>
      <c r="B682" s="132" t="s">
        <v>154</v>
      </c>
      <c r="C682" s="132" t="s">
        <v>155</v>
      </c>
      <c r="D682" s="10">
        <v>30</v>
      </c>
      <c r="E682" s="10"/>
      <c r="F682" s="9">
        <v>0</v>
      </c>
      <c r="G682" s="9"/>
      <c r="H682" s="26">
        <f t="shared" si="20"/>
        <v>0</v>
      </c>
      <c r="I682" s="11">
        <f t="shared" si="21"/>
        <v>0</v>
      </c>
    </row>
    <row r="683" spans="1:9" x14ac:dyDescent="0.25">
      <c r="A683" s="132">
        <v>16260899</v>
      </c>
      <c r="B683" s="132" t="s">
        <v>150</v>
      </c>
      <c r="C683" s="132" t="s">
        <v>151</v>
      </c>
      <c r="D683" s="10">
        <v>1</v>
      </c>
      <c r="E683" s="10"/>
      <c r="F683" s="9">
        <v>0</v>
      </c>
      <c r="G683" s="9"/>
      <c r="H683" s="26">
        <f t="shared" si="20"/>
        <v>0</v>
      </c>
      <c r="I683" s="11">
        <f t="shared" si="21"/>
        <v>0</v>
      </c>
    </row>
    <row r="684" spans="1:9" x14ac:dyDescent="0.25">
      <c r="A684" s="132">
        <v>16263006</v>
      </c>
      <c r="B684" s="132" t="s">
        <v>275</v>
      </c>
      <c r="C684" s="132" t="s">
        <v>276</v>
      </c>
      <c r="D684" s="10">
        <v>1</v>
      </c>
      <c r="E684" s="10"/>
      <c r="F684" s="9">
        <v>0</v>
      </c>
      <c r="G684" s="9"/>
      <c r="H684" s="26">
        <f t="shared" si="20"/>
        <v>0</v>
      </c>
      <c r="I684" s="11">
        <f t="shared" si="21"/>
        <v>0</v>
      </c>
    </row>
    <row r="685" spans="1:9" x14ac:dyDescent="0.25">
      <c r="A685" s="132">
        <v>16263200</v>
      </c>
      <c r="B685" s="132" t="s">
        <v>247</v>
      </c>
      <c r="C685" s="132" t="s">
        <v>248</v>
      </c>
      <c r="D685" s="10">
        <v>1</v>
      </c>
      <c r="E685" s="10"/>
      <c r="F685" s="9">
        <v>0</v>
      </c>
      <c r="G685" s="9"/>
      <c r="H685" s="26">
        <f t="shared" si="20"/>
        <v>0</v>
      </c>
      <c r="I685" s="11">
        <f t="shared" si="21"/>
        <v>0</v>
      </c>
    </row>
    <row r="686" spans="1:9" x14ac:dyDescent="0.25">
      <c r="A686" s="132">
        <v>16263235</v>
      </c>
      <c r="B686" s="132" t="s">
        <v>275</v>
      </c>
      <c r="C686" s="132" t="s">
        <v>276</v>
      </c>
      <c r="D686" s="10">
        <v>1</v>
      </c>
      <c r="E686" s="10"/>
      <c r="F686" s="9">
        <v>0</v>
      </c>
      <c r="G686" s="9"/>
      <c r="H686" s="26">
        <f t="shared" si="20"/>
        <v>0</v>
      </c>
      <c r="I686" s="11">
        <f t="shared" si="21"/>
        <v>0</v>
      </c>
    </row>
    <row r="687" spans="1:9" x14ac:dyDescent="0.25">
      <c r="A687" s="132">
        <v>16263251</v>
      </c>
      <c r="B687" s="132" t="s">
        <v>247</v>
      </c>
      <c r="C687" s="132" t="s">
        <v>248</v>
      </c>
      <c r="D687" s="10">
        <v>1</v>
      </c>
      <c r="E687" s="10"/>
      <c r="F687" s="9">
        <v>0</v>
      </c>
      <c r="G687" s="9"/>
      <c r="H687" s="26">
        <f t="shared" si="20"/>
        <v>0</v>
      </c>
      <c r="I687" s="11">
        <f t="shared" si="21"/>
        <v>0</v>
      </c>
    </row>
    <row r="688" spans="1:9" x14ac:dyDescent="0.25">
      <c r="A688" s="132">
        <v>16264339</v>
      </c>
      <c r="B688" s="132" t="s">
        <v>275</v>
      </c>
      <c r="C688" s="132" t="s">
        <v>276</v>
      </c>
      <c r="D688" s="10">
        <v>1</v>
      </c>
      <c r="E688" s="10"/>
      <c r="F688" s="9">
        <v>0</v>
      </c>
      <c r="G688" s="9"/>
      <c r="H688" s="26">
        <f t="shared" si="20"/>
        <v>0</v>
      </c>
      <c r="I688" s="11">
        <f t="shared" si="21"/>
        <v>0</v>
      </c>
    </row>
    <row r="689" spans="1:9" x14ac:dyDescent="0.25">
      <c r="A689" s="132">
        <v>16264401</v>
      </c>
      <c r="B689" s="132" t="s">
        <v>275</v>
      </c>
      <c r="C689" s="132" t="s">
        <v>276</v>
      </c>
      <c r="D689" s="10">
        <v>1</v>
      </c>
      <c r="E689" s="10"/>
      <c r="F689" s="9">
        <v>0</v>
      </c>
      <c r="G689" s="9"/>
      <c r="H689" s="26">
        <f t="shared" si="20"/>
        <v>0</v>
      </c>
      <c r="I689" s="11">
        <f t="shared" si="21"/>
        <v>0</v>
      </c>
    </row>
    <row r="690" spans="1:9" x14ac:dyDescent="0.25">
      <c r="A690" s="132">
        <v>16265289</v>
      </c>
      <c r="B690" s="132" t="s">
        <v>312</v>
      </c>
      <c r="C690" s="132" t="s">
        <v>313</v>
      </c>
      <c r="D690" s="10">
        <v>1</v>
      </c>
      <c r="E690" s="10"/>
      <c r="F690" s="9">
        <v>0</v>
      </c>
      <c r="G690" s="9"/>
      <c r="H690" s="26">
        <f t="shared" si="20"/>
        <v>0</v>
      </c>
      <c r="I690" s="11">
        <f t="shared" si="21"/>
        <v>0</v>
      </c>
    </row>
    <row r="691" spans="1:9" x14ac:dyDescent="0.25">
      <c r="A691" s="132">
        <v>16265629</v>
      </c>
      <c r="B691" s="132" t="s">
        <v>314</v>
      </c>
      <c r="C691" s="132" t="s">
        <v>315</v>
      </c>
      <c r="D691" s="10">
        <v>30</v>
      </c>
      <c r="E691" s="10"/>
      <c r="F691" s="9">
        <v>0</v>
      </c>
      <c r="G691" s="9"/>
      <c r="H691" s="26">
        <f t="shared" si="20"/>
        <v>0</v>
      </c>
      <c r="I691" s="11">
        <f t="shared" si="21"/>
        <v>0</v>
      </c>
    </row>
    <row r="692" spans="1:9" x14ac:dyDescent="0.25">
      <c r="A692" s="132">
        <v>16265637</v>
      </c>
      <c r="B692" s="132" t="s">
        <v>314</v>
      </c>
      <c r="C692" s="132" t="s">
        <v>315</v>
      </c>
      <c r="D692" s="10">
        <v>30</v>
      </c>
      <c r="E692" s="10"/>
      <c r="F692" s="9">
        <v>0</v>
      </c>
      <c r="G692" s="9"/>
      <c r="H692" s="26">
        <f t="shared" si="20"/>
        <v>0</v>
      </c>
      <c r="I692" s="11">
        <f t="shared" si="21"/>
        <v>0</v>
      </c>
    </row>
    <row r="693" spans="1:9" x14ac:dyDescent="0.25">
      <c r="A693" s="132">
        <v>16271483</v>
      </c>
      <c r="B693" s="132" t="s">
        <v>126</v>
      </c>
      <c r="C693" s="132" t="s">
        <v>127</v>
      </c>
      <c r="D693" s="10">
        <v>50</v>
      </c>
      <c r="E693" s="10"/>
      <c r="F693" s="9">
        <v>0</v>
      </c>
      <c r="G693" s="9"/>
      <c r="H693" s="26">
        <f t="shared" si="20"/>
        <v>0</v>
      </c>
      <c r="I693" s="11">
        <f t="shared" si="21"/>
        <v>0</v>
      </c>
    </row>
    <row r="694" spans="1:9" x14ac:dyDescent="0.25">
      <c r="A694" s="132">
        <v>16274326</v>
      </c>
      <c r="B694" s="132" t="s">
        <v>225</v>
      </c>
      <c r="C694" s="132" t="s">
        <v>226</v>
      </c>
      <c r="D694" s="10">
        <v>1</v>
      </c>
      <c r="E694" s="10"/>
      <c r="F694" s="9">
        <v>0</v>
      </c>
      <c r="G694" s="9"/>
      <c r="H694" s="26">
        <f t="shared" si="20"/>
        <v>0</v>
      </c>
      <c r="I694" s="11">
        <f t="shared" si="21"/>
        <v>0</v>
      </c>
    </row>
    <row r="695" spans="1:9" x14ac:dyDescent="0.25">
      <c r="A695" s="132">
        <v>16275373</v>
      </c>
      <c r="B695" s="132" t="s">
        <v>122</v>
      </c>
      <c r="C695" s="132" t="s">
        <v>123</v>
      </c>
      <c r="D695" s="10">
        <v>1</v>
      </c>
      <c r="E695" s="10"/>
      <c r="F695" s="9">
        <v>0</v>
      </c>
      <c r="G695" s="9"/>
      <c r="H695" s="26">
        <f t="shared" si="20"/>
        <v>0</v>
      </c>
      <c r="I695" s="11">
        <f t="shared" si="21"/>
        <v>0</v>
      </c>
    </row>
    <row r="696" spans="1:9" x14ac:dyDescent="0.25">
      <c r="A696" s="132">
        <v>16275381</v>
      </c>
      <c r="B696" s="132" t="s">
        <v>122</v>
      </c>
      <c r="C696" s="132" t="s">
        <v>123</v>
      </c>
      <c r="D696" s="10">
        <v>10</v>
      </c>
      <c r="E696" s="10"/>
      <c r="F696" s="9">
        <v>0</v>
      </c>
      <c r="G696" s="9"/>
      <c r="H696" s="26">
        <f t="shared" si="20"/>
        <v>0</v>
      </c>
      <c r="I696" s="11">
        <f t="shared" si="21"/>
        <v>0</v>
      </c>
    </row>
    <row r="697" spans="1:9" x14ac:dyDescent="0.25">
      <c r="A697" s="132">
        <v>16275403</v>
      </c>
      <c r="B697" s="132" t="s">
        <v>144</v>
      </c>
      <c r="C697" s="132" t="s">
        <v>145</v>
      </c>
      <c r="D697" s="10">
        <v>1</v>
      </c>
      <c r="E697" s="10"/>
      <c r="F697" s="9">
        <v>0</v>
      </c>
      <c r="G697" s="9"/>
      <c r="H697" s="26">
        <f t="shared" si="20"/>
        <v>0</v>
      </c>
      <c r="I697" s="11">
        <f t="shared" si="21"/>
        <v>0</v>
      </c>
    </row>
    <row r="698" spans="1:9" x14ac:dyDescent="0.25">
      <c r="A698" s="132">
        <v>16275411</v>
      </c>
      <c r="B698" s="132" t="s">
        <v>190</v>
      </c>
      <c r="C698" s="132" t="s">
        <v>191</v>
      </c>
      <c r="D698" s="10">
        <v>1</v>
      </c>
      <c r="E698" s="10"/>
      <c r="F698" s="9">
        <v>0</v>
      </c>
      <c r="G698" s="9"/>
      <c r="H698" s="26">
        <f t="shared" si="20"/>
        <v>0</v>
      </c>
      <c r="I698" s="11">
        <f t="shared" si="21"/>
        <v>0</v>
      </c>
    </row>
    <row r="699" spans="1:9" x14ac:dyDescent="0.25">
      <c r="A699" s="132">
        <v>16276221</v>
      </c>
      <c r="B699" s="132" t="s">
        <v>287</v>
      </c>
      <c r="C699" s="132" t="s">
        <v>288</v>
      </c>
      <c r="D699" s="10">
        <v>56</v>
      </c>
      <c r="E699" s="10"/>
      <c r="F699" s="9">
        <v>0</v>
      </c>
      <c r="G699" s="9"/>
      <c r="H699" s="26">
        <f t="shared" si="20"/>
        <v>0</v>
      </c>
      <c r="I699" s="11">
        <f t="shared" si="21"/>
        <v>0</v>
      </c>
    </row>
    <row r="700" spans="1:9" x14ac:dyDescent="0.25">
      <c r="A700" s="132">
        <v>16276825</v>
      </c>
      <c r="B700" s="132" t="s">
        <v>316</v>
      </c>
      <c r="C700" s="132" t="s">
        <v>317</v>
      </c>
      <c r="D700" s="10">
        <v>14</v>
      </c>
      <c r="E700" s="10"/>
      <c r="F700" s="9">
        <v>0</v>
      </c>
      <c r="G700" s="9"/>
      <c r="H700" s="26">
        <f t="shared" si="20"/>
        <v>0</v>
      </c>
      <c r="I700" s="11">
        <f t="shared" si="21"/>
        <v>0</v>
      </c>
    </row>
    <row r="701" spans="1:9" x14ac:dyDescent="0.25">
      <c r="A701" s="132">
        <v>16276833</v>
      </c>
      <c r="B701" s="132" t="s">
        <v>316</v>
      </c>
      <c r="C701" s="132" t="s">
        <v>317</v>
      </c>
      <c r="D701" s="10">
        <v>7</v>
      </c>
      <c r="E701" s="10"/>
      <c r="F701" s="9">
        <v>0</v>
      </c>
      <c r="G701" s="9"/>
      <c r="H701" s="26">
        <f t="shared" si="20"/>
        <v>0</v>
      </c>
      <c r="I701" s="11">
        <f t="shared" si="21"/>
        <v>0</v>
      </c>
    </row>
    <row r="702" spans="1:9" x14ac:dyDescent="0.25">
      <c r="A702" s="132">
        <v>16276868</v>
      </c>
      <c r="B702" s="132" t="s">
        <v>316</v>
      </c>
      <c r="C702" s="132" t="s">
        <v>317</v>
      </c>
      <c r="D702" s="10">
        <v>7</v>
      </c>
      <c r="E702" s="10"/>
      <c r="F702" s="9">
        <v>0</v>
      </c>
      <c r="G702" s="9"/>
      <c r="H702" s="26">
        <f t="shared" si="20"/>
        <v>0</v>
      </c>
      <c r="I702" s="11">
        <f t="shared" si="21"/>
        <v>0</v>
      </c>
    </row>
    <row r="703" spans="1:9" x14ac:dyDescent="0.25">
      <c r="A703" s="132">
        <v>16276876</v>
      </c>
      <c r="B703" s="132" t="s">
        <v>316</v>
      </c>
      <c r="C703" s="132" t="s">
        <v>317</v>
      </c>
      <c r="D703" s="10">
        <v>14</v>
      </c>
      <c r="E703" s="10"/>
      <c r="F703" s="9">
        <v>0</v>
      </c>
      <c r="G703" s="9"/>
      <c r="H703" s="26">
        <f t="shared" si="20"/>
        <v>0</v>
      </c>
      <c r="I703" s="11">
        <f t="shared" si="21"/>
        <v>0</v>
      </c>
    </row>
    <row r="704" spans="1:9" x14ac:dyDescent="0.25">
      <c r="A704" s="132">
        <v>16276884</v>
      </c>
      <c r="B704" s="132" t="s">
        <v>316</v>
      </c>
      <c r="C704" s="132" t="s">
        <v>317</v>
      </c>
      <c r="D704" s="10">
        <v>112</v>
      </c>
      <c r="E704" s="10"/>
      <c r="F704" s="9">
        <v>0</v>
      </c>
      <c r="G704" s="9"/>
      <c r="H704" s="26">
        <f t="shared" si="20"/>
        <v>0</v>
      </c>
      <c r="I704" s="11">
        <f t="shared" si="21"/>
        <v>0</v>
      </c>
    </row>
    <row r="705" spans="1:9" x14ac:dyDescent="0.25">
      <c r="A705" s="132">
        <v>16279972</v>
      </c>
      <c r="B705" s="132" t="s">
        <v>233</v>
      </c>
      <c r="C705" s="132" t="s">
        <v>234</v>
      </c>
      <c r="D705" s="10">
        <v>30</v>
      </c>
      <c r="E705" s="10"/>
      <c r="F705" s="9">
        <v>0</v>
      </c>
      <c r="G705" s="9"/>
      <c r="H705" s="26">
        <f t="shared" si="20"/>
        <v>0</v>
      </c>
      <c r="I705" s="11">
        <f t="shared" si="21"/>
        <v>0</v>
      </c>
    </row>
    <row r="706" spans="1:9" x14ac:dyDescent="0.25">
      <c r="A706" s="132">
        <v>16279999</v>
      </c>
      <c r="B706" s="132" t="s">
        <v>275</v>
      </c>
      <c r="C706" s="132" t="s">
        <v>276</v>
      </c>
      <c r="D706" s="10">
        <v>1</v>
      </c>
      <c r="E706" s="10"/>
      <c r="F706" s="9">
        <v>0</v>
      </c>
      <c r="G706" s="9"/>
      <c r="H706" s="26">
        <f t="shared" si="20"/>
        <v>0</v>
      </c>
      <c r="I706" s="11">
        <f t="shared" si="21"/>
        <v>0</v>
      </c>
    </row>
    <row r="707" spans="1:9" x14ac:dyDescent="0.25">
      <c r="A707" s="132">
        <v>16280016</v>
      </c>
      <c r="B707" s="132" t="s">
        <v>275</v>
      </c>
      <c r="C707" s="132" t="s">
        <v>276</v>
      </c>
      <c r="D707" s="10">
        <v>1</v>
      </c>
      <c r="E707" s="10"/>
      <c r="F707" s="9">
        <v>0</v>
      </c>
      <c r="G707" s="9"/>
      <c r="H707" s="26">
        <f t="shared" si="20"/>
        <v>0</v>
      </c>
      <c r="I707" s="11">
        <f t="shared" si="21"/>
        <v>0</v>
      </c>
    </row>
    <row r="708" spans="1:9" x14ac:dyDescent="0.25">
      <c r="A708" s="132">
        <v>16280067</v>
      </c>
      <c r="B708" s="132" t="s">
        <v>233</v>
      </c>
      <c r="C708" s="132" t="s">
        <v>234</v>
      </c>
      <c r="D708" s="10">
        <v>30</v>
      </c>
      <c r="E708" s="10"/>
      <c r="F708" s="9">
        <v>0</v>
      </c>
      <c r="G708" s="9"/>
      <c r="H708" s="26">
        <f t="shared" si="20"/>
        <v>0</v>
      </c>
      <c r="I708" s="11">
        <f t="shared" si="21"/>
        <v>0</v>
      </c>
    </row>
    <row r="709" spans="1:9" x14ac:dyDescent="0.25">
      <c r="A709" s="132">
        <v>16280261</v>
      </c>
      <c r="B709" s="132" t="s">
        <v>198</v>
      </c>
      <c r="C709" s="132" t="s">
        <v>199</v>
      </c>
      <c r="D709" s="10">
        <v>30</v>
      </c>
      <c r="E709" s="10"/>
      <c r="F709" s="9">
        <v>0</v>
      </c>
      <c r="G709" s="9"/>
      <c r="H709" s="26">
        <f t="shared" ref="H709:H772" si="22">E709/D709</f>
        <v>0</v>
      </c>
      <c r="I709" s="11">
        <f t="shared" ref="I709:I772" si="23">IFERROR(G709/H709,0)</f>
        <v>0</v>
      </c>
    </row>
    <row r="710" spans="1:9" x14ac:dyDescent="0.25">
      <c r="A710" s="132">
        <v>16282825</v>
      </c>
      <c r="B710" s="132" t="s">
        <v>291</v>
      </c>
      <c r="C710" s="132" t="s">
        <v>292</v>
      </c>
      <c r="D710" s="10">
        <v>1</v>
      </c>
      <c r="E710" s="10"/>
      <c r="F710" s="9">
        <v>0</v>
      </c>
      <c r="G710" s="9"/>
      <c r="H710" s="26">
        <f t="shared" si="22"/>
        <v>0</v>
      </c>
      <c r="I710" s="11">
        <f t="shared" si="23"/>
        <v>0</v>
      </c>
    </row>
    <row r="711" spans="1:9" x14ac:dyDescent="0.25">
      <c r="A711" s="132">
        <v>16282841</v>
      </c>
      <c r="B711" s="132" t="s">
        <v>291</v>
      </c>
      <c r="C711" s="132" t="s">
        <v>292</v>
      </c>
      <c r="D711" s="10">
        <v>1</v>
      </c>
      <c r="E711" s="10"/>
      <c r="F711" s="9">
        <v>0</v>
      </c>
      <c r="G711" s="9"/>
      <c r="H711" s="26">
        <f t="shared" si="22"/>
        <v>0</v>
      </c>
      <c r="I711" s="11">
        <f t="shared" si="23"/>
        <v>0</v>
      </c>
    </row>
    <row r="712" spans="1:9" x14ac:dyDescent="0.25">
      <c r="A712" s="132">
        <v>16297075</v>
      </c>
      <c r="B712" s="132" t="s">
        <v>170</v>
      </c>
      <c r="C712" s="132" t="s">
        <v>171</v>
      </c>
      <c r="D712" s="10">
        <v>21</v>
      </c>
      <c r="E712" s="10"/>
      <c r="F712" s="9">
        <v>0</v>
      </c>
      <c r="G712" s="9"/>
      <c r="H712" s="26">
        <f t="shared" si="22"/>
        <v>0</v>
      </c>
      <c r="I712" s="11">
        <f t="shared" si="23"/>
        <v>0</v>
      </c>
    </row>
    <row r="713" spans="1:9" x14ac:dyDescent="0.25">
      <c r="A713" s="132">
        <v>16297083</v>
      </c>
      <c r="B713" s="132" t="s">
        <v>170</v>
      </c>
      <c r="C713" s="132" t="s">
        <v>171</v>
      </c>
      <c r="D713" s="10">
        <v>21</v>
      </c>
      <c r="E713" s="10"/>
      <c r="F713" s="9">
        <v>0</v>
      </c>
      <c r="G713" s="9"/>
      <c r="H713" s="26">
        <f t="shared" si="22"/>
        <v>0</v>
      </c>
      <c r="I713" s="11">
        <f t="shared" si="23"/>
        <v>0</v>
      </c>
    </row>
    <row r="714" spans="1:9" x14ac:dyDescent="0.25">
      <c r="A714" s="132">
        <v>16297091</v>
      </c>
      <c r="B714" s="132" t="s">
        <v>170</v>
      </c>
      <c r="C714" s="132" t="s">
        <v>171</v>
      </c>
      <c r="D714" s="10">
        <v>21</v>
      </c>
      <c r="E714" s="10"/>
      <c r="F714" s="9">
        <v>0</v>
      </c>
      <c r="G714" s="9"/>
      <c r="H714" s="26">
        <f t="shared" si="22"/>
        <v>0</v>
      </c>
      <c r="I714" s="11">
        <f t="shared" si="23"/>
        <v>0</v>
      </c>
    </row>
    <row r="715" spans="1:9" x14ac:dyDescent="0.25">
      <c r="A715" s="132">
        <v>16298098</v>
      </c>
      <c r="B715" s="132" t="s">
        <v>314</v>
      </c>
      <c r="C715" s="132" t="s">
        <v>315</v>
      </c>
      <c r="D715" s="10">
        <v>30</v>
      </c>
      <c r="E715" s="10"/>
      <c r="F715" s="9">
        <v>0</v>
      </c>
      <c r="G715" s="9"/>
      <c r="H715" s="26">
        <f t="shared" si="22"/>
        <v>0</v>
      </c>
      <c r="I715" s="11">
        <f t="shared" si="23"/>
        <v>0</v>
      </c>
    </row>
    <row r="716" spans="1:9" x14ac:dyDescent="0.25">
      <c r="A716" s="132">
        <v>16298268</v>
      </c>
      <c r="B716" s="132" t="s">
        <v>170</v>
      </c>
      <c r="C716" s="132" t="s">
        <v>171</v>
      </c>
      <c r="D716" s="10">
        <v>21</v>
      </c>
      <c r="E716" s="10"/>
      <c r="F716" s="9">
        <v>0</v>
      </c>
      <c r="G716" s="9"/>
      <c r="H716" s="26">
        <f t="shared" si="22"/>
        <v>0</v>
      </c>
      <c r="I716" s="11">
        <f t="shared" si="23"/>
        <v>0</v>
      </c>
    </row>
    <row r="717" spans="1:9" x14ac:dyDescent="0.25">
      <c r="A717" s="132">
        <v>16298276</v>
      </c>
      <c r="B717" s="132" t="s">
        <v>170</v>
      </c>
      <c r="C717" s="132" t="s">
        <v>171</v>
      </c>
      <c r="D717" s="10">
        <v>21</v>
      </c>
      <c r="E717" s="10"/>
      <c r="F717" s="9">
        <v>0</v>
      </c>
      <c r="G717" s="9"/>
      <c r="H717" s="26">
        <f t="shared" si="22"/>
        <v>0</v>
      </c>
      <c r="I717" s="11">
        <f t="shared" si="23"/>
        <v>0</v>
      </c>
    </row>
    <row r="718" spans="1:9" x14ac:dyDescent="0.25">
      <c r="A718" s="132">
        <v>16298284</v>
      </c>
      <c r="B718" s="132" t="s">
        <v>170</v>
      </c>
      <c r="C718" s="132" t="s">
        <v>171</v>
      </c>
      <c r="D718" s="10">
        <v>21</v>
      </c>
      <c r="E718" s="10"/>
      <c r="F718" s="9">
        <v>0</v>
      </c>
      <c r="G718" s="9"/>
      <c r="H718" s="26">
        <f t="shared" si="22"/>
        <v>0</v>
      </c>
      <c r="I718" s="11">
        <f t="shared" si="23"/>
        <v>0</v>
      </c>
    </row>
    <row r="719" spans="1:9" x14ac:dyDescent="0.25">
      <c r="A719" s="132">
        <v>16300335</v>
      </c>
      <c r="B719" s="132" t="s">
        <v>229</v>
      </c>
      <c r="C719" s="132" t="s">
        <v>230</v>
      </c>
      <c r="D719" s="10">
        <v>8</v>
      </c>
      <c r="E719" s="10"/>
      <c r="F719" s="9">
        <v>0</v>
      </c>
      <c r="G719" s="9"/>
      <c r="H719" s="26">
        <f t="shared" si="22"/>
        <v>0</v>
      </c>
      <c r="I719" s="11">
        <f t="shared" si="23"/>
        <v>0</v>
      </c>
    </row>
    <row r="720" spans="1:9" x14ac:dyDescent="0.25">
      <c r="A720" s="132">
        <v>16302060</v>
      </c>
      <c r="B720" s="132" t="s">
        <v>136</v>
      </c>
      <c r="C720" s="132" t="s">
        <v>137</v>
      </c>
      <c r="D720" s="10">
        <v>1</v>
      </c>
      <c r="E720" s="10"/>
      <c r="F720" s="9">
        <v>0</v>
      </c>
      <c r="G720" s="9"/>
      <c r="H720" s="26">
        <f t="shared" si="22"/>
        <v>0</v>
      </c>
      <c r="I720" s="11">
        <f t="shared" si="23"/>
        <v>0</v>
      </c>
    </row>
    <row r="721" spans="1:9" x14ac:dyDescent="0.25">
      <c r="A721" s="132">
        <v>16303709</v>
      </c>
      <c r="B721" s="132" t="s">
        <v>318</v>
      </c>
      <c r="C721" s="132" t="s">
        <v>319</v>
      </c>
      <c r="D721" s="10">
        <v>30</v>
      </c>
      <c r="E721" s="10"/>
      <c r="F721" s="9">
        <v>0</v>
      </c>
      <c r="G721" s="9"/>
      <c r="H721" s="26">
        <f t="shared" si="22"/>
        <v>0</v>
      </c>
      <c r="I721" s="11">
        <f t="shared" si="23"/>
        <v>0</v>
      </c>
    </row>
    <row r="722" spans="1:9" x14ac:dyDescent="0.25">
      <c r="A722" s="132">
        <v>16303717</v>
      </c>
      <c r="B722" s="132" t="s">
        <v>318</v>
      </c>
      <c r="C722" s="132" t="s">
        <v>319</v>
      </c>
      <c r="D722" s="10">
        <v>30</v>
      </c>
      <c r="E722" s="10"/>
      <c r="F722" s="9">
        <v>0</v>
      </c>
      <c r="G722" s="9"/>
      <c r="H722" s="26">
        <f t="shared" si="22"/>
        <v>0</v>
      </c>
      <c r="I722" s="11">
        <f t="shared" si="23"/>
        <v>0</v>
      </c>
    </row>
    <row r="723" spans="1:9" x14ac:dyDescent="0.25">
      <c r="A723" s="132">
        <v>16303725</v>
      </c>
      <c r="B723" s="132" t="s">
        <v>318</v>
      </c>
      <c r="C723" s="132" t="s">
        <v>319</v>
      </c>
      <c r="D723" s="10">
        <v>30</v>
      </c>
      <c r="E723" s="10"/>
      <c r="F723" s="9">
        <v>0</v>
      </c>
      <c r="G723" s="9"/>
      <c r="H723" s="26">
        <f t="shared" si="22"/>
        <v>0</v>
      </c>
      <c r="I723" s="11">
        <f t="shared" si="23"/>
        <v>0</v>
      </c>
    </row>
    <row r="724" spans="1:9" x14ac:dyDescent="0.25">
      <c r="A724" s="132">
        <v>16303792</v>
      </c>
      <c r="B724" s="132" t="s">
        <v>320</v>
      </c>
      <c r="C724" s="132" t="s">
        <v>321</v>
      </c>
      <c r="D724" s="10">
        <v>6</v>
      </c>
      <c r="E724" s="10"/>
      <c r="F724" s="9">
        <v>0</v>
      </c>
      <c r="G724" s="9"/>
      <c r="H724" s="26">
        <f t="shared" si="22"/>
        <v>0</v>
      </c>
      <c r="I724" s="11">
        <f t="shared" si="23"/>
        <v>0</v>
      </c>
    </row>
    <row r="725" spans="1:9" x14ac:dyDescent="0.25">
      <c r="A725" s="132">
        <v>16305531</v>
      </c>
      <c r="B725" s="132" t="s">
        <v>233</v>
      </c>
      <c r="C725" s="132" t="s">
        <v>234</v>
      </c>
      <c r="D725" s="10">
        <v>30</v>
      </c>
      <c r="E725" s="10"/>
      <c r="F725" s="9">
        <v>0</v>
      </c>
      <c r="G725" s="9"/>
      <c r="H725" s="26">
        <f t="shared" si="22"/>
        <v>0</v>
      </c>
      <c r="I725" s="11">
        <f t="shared" si="23"/>
        <v>0</v>
      </c>
    </row>
    <row r="726" spans="1:9" x14ac:dyDescent="0.25">
      <c r="A726" s="132">
        <v>16308085</v>
      </c>
      <c r="B726" s="132" t="s">
        <v>237</v>
      </c>
      <c r="C726" s="132" t="s">
        <v>238</v>
      </c>
      <c r="D726" s="10">
        <v>1</v>
      </c>
      <c r="E726" s="10"/>
      <c r="F726" s="9">
        <v>0</v>
      </c>
      <c r="G726" s="9"/>
      <c r="H726" s="26">
        <f t="shared" si="22"/>
        <v>0</v>
      </c>
      <c r="I726" s="11">
        <f t="shared" si="23"/>
        <v>0</v>
      </c>
    </row>
    <row r="727" spans="1:9" x14ac:dyDescent="0.25">
      <c r="A727" s="132">
        <v>16308646</v>
      </c>
      <c r="B727" s="132" t="s">
        <v>285</v>
      </c>
      <c r="C727" s="132" t="s">
        <v>286</v>
      </c>
      <c r="D727" s="10">
        <v>1</v>
      </c>
      <c r="E727" s="10"/>
      <c r="F727" s="9">
        <v>0</v>
      </c>
      <c r="G727" s="9"/>
      <c r="H727" s="26">
        <f t="shared" si="22"/>
        <v>0</v>
      </c>
      <c r="I727" s="11">
        <f t="shared" si="23"/>
        <v>0</v>
      </c>
    </row>
    <row r="728" spans="1:9" x14ac:dyDescent="0.25">
      <c r="A728" s="132">
        <v>16310217</v>
      </c>
      <c r="B728" s="132" t="s">
        <v>233</v>
      </c>
      <c r="C728" s="132" t="s">
        <v>234</v>
      </c>
      <c r="D728" s="10">
        <v>30</v>
      </c>
      <c r="E728" s="10"/>
      <c r="F728" s="9">
        <v>0</v>
      </c>
      <c r="G728" s="9"/>
      <c r="H728" s="26">
        <f t="shared" si="22"/>
        <v>0</v>
      </c>
      <c r="I728" s="11">
        <f t="shared" si="23"/>
        <v>0</v>
      </c>
    </row>
    <row r="729" spans="1:9" x14ac:dyDescent="0.25">
      <c r="A729" s="132">
        <v>16310292</v>
      </c>
      <c r="B729" s="132" t="s">
        <v>249</v>
      </c>
      <c r="C729" s="132" t="s">
        <v>250</v>
      </c>
      <c r="D729" s="10">
        <v>28</v>
      </c>
      <c r="E729" s="10"/>
      <c r="F729" s="9">
        <v>0</v>
      </c>
      <c r="G729" s="9"/>
      <c r="H729" s="26">
        <f t="shared" si="22"/>
        <v>0</v>
      </c>
      <c r="I729" s="11">
        <f t="shared" si="23"/>
        <v>0</v>
      </c>
    </row>
    <row r="730" spans="1:9" x14ac:dyDescent="0.25">
      <c r="A730" s="132">
        <v>16313356</v>
      </c>
      <c r="B730" s="132" t="s">
        <v>223</v>
      </c>
      <c r="C730" s="132" t="s">
        <v>224</v>
      </c>
      <c r="D730" s="10">
        <v>1</v>
      </c>
      <c r="E730" s="10"/>
      <c r="F730" s="9">
        <v>0</v>
      </c>
      <c r="G730" s="9"/>
      <c r="H730" s="26">
        <f t="shared" si="22"/>
        <v>0</v>
      </c>
      <c r="I730" s="11">
        <f t="shared" si="23"/>
        <v>0</v>
      </c>
    </row>
    <row r="731" spans="1:9" x14ac:dyDescent="0.25">
      <c r="A731" s="132">
        <v>16313364</v>
      </c>
      <c r="B731" s="132" t="s">
        <v>223</v>
      </c>
      <c r="C731" s="132" t="s">
        <v>224</v>
      </c>
      <c r="D731" s="10">
        <v>1</v>
      </c>
      <c r="E731" s="10"/>
      <c r="F731" s="9">
        <v>0</v>
      </c>
      <c r="G731" s="9"/>
      <c r="H731" s="26">
        <f t="shared" si="22"/>
        <v>0</v>
      </c>
      <c r="I731" s="11">
        <f t="shared" si="23"/>
        <v>0</v>
      </c>
    </row>
    <row r="732" spans="1:9" x14ac:dyDescent="0.25">
      <c r="A732" s="132">
        <v>16315189</v>
      </c>
      <c r="B732" s="132" t="s">
        <v>170</v>
      </c>
      <c r="C732" s="132" t="s">
        <v>171</v>
      </c>
      <c r="D732" s="10">
        <v>21</v>
      </c>
      <c r="E732" s="10"/>
      <c r="F732" s="9">
        <v>0</v>
      </c>
      <c r="G732" s="9"/>
      <c r="H732" s="26">
        <f t="shared" si="22"/>
        <v>0</v>
      </c>
      <c r="I732" s="11">
        <f t="shared" si="23"/>
        <v>0</v>
      </c>
    </row>
    <row r="733" spans="1:9" x14ac:dyDescent="0.25">
      <c r="A733" s="132">
        <v>16315227</v>
      </c>
      <c r="B733" s="132" t="s">
        <v>138</v>
      </c>
      <c r="C733" s="132" t="s">
        <v>139</v>
      </c>
      <c r="D733" s="10">
        <v>30</v>
      </c>
      <c r="E733" s="10"/>
      <c r="F733" s="9">
        <v>0</v>
      </c>
      <c r="G733" s="9"/>
      <c r="H733" s="26">
        <f t="shared" si="22"/>
        <v>0</v>
      </c>
      <c r="I733" s="11">
        <f t="shared" si="23"/>
        <v>0</v>
      </c>
    </row>
    <row r="734" spans="1:9" x14ac:dyDescent="0.25">
      <c r="A734" s="132">
        <v>16315235</v>
      </c>
      <c r="B734" s="132" t="s">
        <v>138</v>
      </c>
      <c r="C734" s="132" t="s">
        <v>139</v>
      </c>
      <c r="D734" s="10">
        <v>60</v>
      </c>
      <c r="E734" s="10"/>
      <c r="F734" s="9">
        <v>0</v>
      </c>
      <c r="G734" s="9"/>
      <c r="H734" s="26">
        <f t="shared" si="22"/>
        <v>0</v>
      </c>
      <c r="I734" s="11">
        <f t="shared" si="23"/>
        <v>0</v>
      </c>
    </row>
    <row r="735" spans="1:9" x14ac:dyDescent="0.25">
      <c r="A735" s="132">
        <v>16315898</v>
      </c>
      <c r="B735" s="132" t="s">
        <v>211</v>
      </c>
      <c r="C735" s="132" t="s">
        <v>212</v>
      </c>
      <c r="D735" s="10">
        <v>60</v>
      </c>
      <c r="E735" s="10"/>
      <c r="F735" s="9">
        <v>0</v>
      </c>
      <c r="G735" s="9"/>
      <c r="H735" s="26">
        <f t="shared" si="22"/>
        <v>0</v>
      </c>
      <c r="I735" s="11">
        <f t="shared" si="23"/>
        <v>0</v>
      </c>
    </row>
    <row r="736" spans="1:9" x14ac:dyDescent="0.25">
      <c r="A736" s="132">
        <v>16315944</v>
      </c>
      <c r="B736" s="132" t="s">
        <v>281</v>
      </c>
      <c r="C736" s="132" t="s">
        <v>282</v>
      </c>
      <c r="D736" s="10">
        <v>1</v>
      </c>
      <c r="E736" s="10"/>
      <c r="F736" s="9">
        <v>0</v>
      </c>
      <c r="G736" s="9"/>
      <c r="H736" s="26">
        <f t="shared" si="22"/>
        <v>0</v>
      </c>
      <c r="I736" s="11">
        <f t="shared" si="23"/>
        <v>0</v>
      </c>
    </row>
    <row r="737" spans="1:9" x14ac:dyDescent="0.25">
      <c r="A737" s="132">
        <v>16315952</v>
      </c>
      <c r="B737" s="132" t="s">
        <v>281</v>
      </c>
      <c r="C737" s="132" t="s">
        <v>282</v>
      </c>
      <c r="D737" s="10">
        <v>1</v>
      </c>
      <c r="E737" s="10"/>
      <c r="F737" s="9">
        <v>0</v>
      </c>
      <c r="G737" s="9"/>
      <c r="H737" s="26">
        <f t="shared" si="22"/>
        <v>0</v>
      </c>
      <c r="I737" s="11">
        <f t="shared" si="23"/>
        <v>0</v>
      </c>
    </row>
    <row r="738" spans="1:9" x14ac:dyDescent="0.25">
      <c r="A738" s="132">
        <v>16319001</v>
      </c>
      <c r="B738" s="132" t="s">
        <v>265</v>
      </c>
      <c r="C738" s="132" t="s">
        <v>266</v>
      </c>
      <c r="D738" s="10">
        <v>1</v>
      </c>
      <c r="E738" s="10"/>
      <c r="F738" s="9">
        <v>0</v>
      </c>
      <c r="G738" s="9"/>
      <c r="H738" s="26">
        <f t="shared" si="22"/>
        <v>0</v>
      </c>
      <c r="I738" s="11">
        <f t="shared" si="23"/>
        <v>0</v>
      </c>
    </row>
    <row r="739" spans="1:9" x14ac:dyDescent="0.25">
      <c r="A739" s="132">
        <v>16319028</v>
      </c>
      <c r="B739" s="132" t="s">
        <v>265</v>
      </c>
      <c r="C739" s="132" t="s">
        <v>266</v>
      </c>
      <c r="D739" s="10">
        <v>1</v>
      </c>
      <c r="E739" s="10"/>
      <c r="F739" s="9">
        <v>0</v>
      </c>
      <c r="G739" s="9"/>
      <c r="H739" s="26">
        <f t="shared" si="22"/>
        <v>0</v>
      </c>
      <c r="I739" s="11">
        <f t="shared" si="23"/>
        <v>0</v>
      </c>
    </row>
    <row r="740" spans="1:9" x14ac:dyDescent="0.25">
      <c r="A740" s="132">
        <v>16319192</v>
      </c>
      <c r="B740" s="132" t="s">
        <v>322</v>
      </c>
      <c r="C740" s="132" t="s">
        <v>2725</v>
      </c>
      <c r="D740" s="10">
        <v>20</v>
      </c>
      <c r="E740" s="10"/>
      <c r="F740" s="9">
        <v>0</v>
      </c>
      <c r="G740" s="9"/>
      <c r="H740" s="26">
        <f t="shared" si="22"/>
        <v>0</v>
      </c>
      <c r="I740" s="11">
        <f t="shared" si="23"/>
        <v>0</v>
      </c>
    </row>
    <row r="741" spans="1:9" x14ac:dyDescent="0.25">
      <c r="A741" s="132">
        <v>16319230</v>
      </c>
      <c r="B741" s="132" t="s">
        <v>322</v>
      </c>
      <c r="C741" s="132" t="s">
        <v>2725</v>
      </c>
      <c r="D741" s="10">
        <v>20</v>
      </c>
      <c r="E741" s="10"/>
      <c r="F741" s="9">
        <v>0</v>
      </c>
      <c r="G741" s="9"/>
      <c r="H741" s="26">
        <f t="shared" si="22"/>
        <v>0</v>
      </c>
      <c r="I741" s="11">
        <f t="shared" si="23"/>
        <v>0</v>
      </c>
    </row>
    <row r="742" spans="1:9" x14ac:dyDescent="0.25">
      <c r="A742" s="132">
        <v>16319559</v>
      </c>
      <c r="B742" s="132" t="s">
        <v>261</v>
      </c>
      <c r="C742" s="132" t="s">
        <v>262</v>
      </c>
      <c r="D742" s="10">
        <v>21</v>
      </c>
      <c r="E742" s="10"/>
      <c r="F742" s="9">
        <v>0</v>
      </c>
      <c r="G742" s="9"/>
      <c r="H742" s="26">
        <f t="shared" si="22"/>
        <v>0</v>
      </c>
      <c r="I742" s="11">
        <f t="shared" si="23"/>
        <v>0</v>
      </c>
    </row>
    <row r="743" spans="1:9" x14ac:dyDescent="0.25">
      <c r="A743" s="132">
        <v>16320646</v>
      </c>
      <c r="B743" s="132" t="s">
        <v>170</v>
      </c>
      <c r="C743" s="132" t="s">
        <v>171</v>
      </c>
      <c r="D743" s="10">
        <v>21</v>
      </c>
      <c r="E743" s="10"/>
      <c r="F743" s="9">
        <v>0</v>
      </c>
      <c r="G743" s="9"/>
      <c r="H743" s="26">
        <f t="shared" si="22"/>
        <v>0</v>
      </c>
      <c r="I743" s="11">
        <f t="shared" si="23"/>
        <v>0</v>
      </c>
    </row>
    <row r="744" spans="1:9" x14ac:dyDescent="0.25">
      <c r="A744" s="132">
        <v>16320654</v>
      </c>
      <c r="B744" s="132" t="s">
        <v>170</v>
      </c>
      <c r="C744" s="132" t="s">
        <v>171</v>
      </c>
      <c r="D744" s="10">
        <v>21</v>
      </c>
      <c r="E744" s="10"/>
      <c r="F744" s="9">
        <v>0</v>
      </c>
      <c r="G744" s="9"/>
      <c r="H744" s="26">
        <f t="shared" si="22"/>
        <v>0</v>
      </c>
      <c r="I744" s="11">
        <f t="shared" si="23"/>
        <v>0</v>
      </c>
    </row>
    <row r="745" spans="1:9" x14ac:dyDescent="0.25">
      <c r="A745" s="132">
        <v>16320662</v>
      </c>
      <c r="B745" s="132" t="s">
        <v>170</v>
      </c>
      <c r="C745" s="132" t="s">
        <v>171</v>
      </c>
      <c r="D745" s="10">
        <v>21</v>
      </c>
      <c r="E745" s="10"/>
      <c r="F745" s="9">
        <v>0</v>
      </c>
      <c r="G745" s="9"/>
      <c r="H745" s="26">
        <f t="shared" si="22"/>
        <v>0</v>
      </c>
      <c r="I745" s="11">
        <f t="shared" si="23"/>
        <v>0</v>
      </c>
    </row>
    <row r="746" spans="1:9" x14ac:dyDescent="0.25">
      <c r="A746" s="132">
        <v>16321898</v>
      </c>
      <c r="B746" s="132" t="s">
        <v>219</v>
      </c>
      <c r="C746" s="132" t="s">
        <v>220</v>
      </c>
      <c r="D746" s="10">
        <v>1</v>
      </c>
      <c r="E746" s="10"/>
      <c r="F746" s="9">
        <v>0</v>
      </c>
      <c r="G746" s="9"/>
      <c r="H746" s="26">
        <f t="shared" si="22"/>
        <v>0</v>
      </c>
      <c r="I746" s="11">
        <f t="shared" si="23"/>
        <v>0</v>
      </c>
    </row>
    <row r="747" spans="1:9" x14ac:dyDescent="0.25">
      <c r="A747" s="132">
        <v>16321901</v>
      </c>
      <c r="B747" s="132" t="s">
        <v>219</v>
      </c>
      <c r="C747" s="132" t="s">
        <v>220</v>
      </c>
      <c r="D747" s="10">
        <v>1</v>
      </c>
      <c r="E747" s="10"/>
      <c r="F747" s="9">
        <v>0</v>
      </c>
      <c r="G747" s="9"/>
      <c r="H747" s="26">
        <f t="shared" si="22"/>
        <v>0</v>
      </c>
      <c r="I747" s="11">
        <f t="shared" si="23"/>
        <v>0</v>
      </c>
    </row>
    <row r="748" spans="1:9" x14ac:dyDescent="0.25">
      <c r="A748" s="132">
        <v>16322444</v>
      </c>
      <c r="B748" s="132" t="s">
        <v>285</v>
      </c>
      <c r="C748" s="132" t="s">
        <v>286</v>
      </c>
      <c r="D748" s="10">
        <v>1</v>
      </c>
      <c r="E748" s="10"/>
      <c r="F748" s="9">
        <v>0</v>
      </c>
      <c r="G748" s="9"/>
      <c r="H748" s="26">
        <f t="shared" si="22"/>
        <v>0</v>
      </c>
      <c r="I748" s="11">
        <f t="shared" si="23"/>
        <v>0</v>
      </c>
    </row>
    <row r="749" spans="1:9" x14ac:dyDescent="0.25">
      <c r="A749" s="132">
        <v>16322517</v>
      </c>
      <c r="B749" s="132" t="s">
        <v>138</v>
      </c>
      <c r="C749" s="132" t="s">
        <v>139</v>
      </c>
      <c r="D749" s="10">
        <v>60</v>
      </c>
      <c r="E749" s="10"/>
      <c r="F749" s="9">
        <v>0</v>
      </c>
      <c r="G749" s="9"/>
      <c r="H749" s="26">
        <f t="shared" si="22"/>
        <v>0</v>
      </c>
      <c r="I749" s="11">
        <f t="shared" si="23"/>
        <v>0</v>
      </c>
    </row>
    <row r="750" spans="1:9" x14ac:dyDescent="0.25">
      <c r="A750" s="132">
        <v>16322525</v>
      </c>
      <c r="B750" s="132" t="s">
        <v>138</v>
      </c>
      <c r="C750" s="132" t="s">
        <v>139</v>
      </c>
      <c r="D750" s="10">
        <v>30</v>
      </c>
      <c r="E750" s="10"/>
      <c r="F750" s="9">
        <v>0</v>
      </c>
      <c r="G750" s="9"/>
      <c r="H750" s="26">
        <f t="shared" si="22"/>
        <v>0</v>
      </c>
      <c r="I750" s="11">
        <f t="shared" si="23"/>
        <v>0</v>
      </c>
    </row>
    <row r="751" spans="1:9" x14ac:dyDescent="0.25">
      <c r="A751" s="132">
        <v>16323130</v>
      </c>
      <c r="B751" s="132" t="s">
        <v>277</v>
      </c>
      <c r="C751" s="132" t="s">
        <v>278</v>
      </c>
      <c r="D751" s="10">
        <v>60</v>
      </c>
      <c r="E751" s="10"/>
      <c r="F751" s="9">
        <v>0</v>
      </c>
      <c r="G751" s="9"/>
      <c r="H751" s="26">
        <f t="shared" si="22"/>
        <v>0</v>
      </c>
      <c r="I751" s="11">
        <f t="shared" si="23"/>
        <v>0</v>
      </c>
    </row>
    <row r="752" spans="1:9" x14ac:dyDescent="0.25">
      <c r="A752" s="132">
        <v>16324064</v>
      </c>
      <c r="B752" s="132" t="s">
        <v>138</v>
      </c>
      <c r="C752" s="132" t="s">
        <v>139</v>
      </c>
      <c r="D752" s="10">
        <v>60</v>
      </c>
      <c r="E752" s="10"/>
      <c r="F752" s="9">
        <v>0</v>
      </c>
      <c r="G752" s="9"/>
      <c r="H752" s="26">
        <f t="shared" si="22"/>
        <v>0</v>
      </c>
      <c r="I752" s="11">
        <f t="shared" si="23"/>
        <v>0</v>
      </c>
    </row>
    <row r="753" spans="1:9" x14ac:dyDescent="0.25">
      <c r="A753" s="132">
        <v>16324072</v>
      </c>
      <c r="B753" s="132" t="s">
        <v>138</v>
      </c>
      <c r="C753" s="132" t="s">
        <v>139</v>
      </c>
      <c r="D753" s="10">
        <v>30</v>
      </c>
      <c r="E753" s="10"/>
      <c r="F753" s="9">
        <v>0</v>
      </c>
      <c r="G753" s="9"/>
      <c r="H753" s="26">
        <f t="shared" si="22"/>
        <v>0</v>
      </c>
      <c r="I753" s="11">
        <f t="shared" si="23"/>
        <v>0</v>
      </c>
    </row>
    <row r="754" spans="1:9" x14ac:dyDescent="0.25">
      <c r="A754" s="132">
        <v>16324552</v>
      </c>
      <c r="B754" s="132" t="s">
        <v>207</v>
      </c>
      <c r="C754" s="132" t="s">
        <v>208</v>
      </c>
      <c r="D754" s="10">
        <v>1</v>
      </c>
      <c r="E754" s="10"/>
      <c r="F754" s="9">
        <v>0</v>
      </c>
      <c r="G754" s="9"/>
      <c r="H754" s="26">
        <f t="shared" si="22"/>
        <v>0</v>
      </c>
      <c r="I754" s="11">
        <f t="shared" si="23"/>
        <v>0</v>
      </c>
    </row>
    <row r="755" spans="1:9" x14ac:dyDescent="0.25">
      <c r="A755" s="132">
        <v>16324641</v>
      </c>
      <c r="B755" s="132" t="s">
        <v>194</v>
      </c>
      <c r="C755" s="132" t="s">
        <v>195</v>
      </c>
      <c r="D755" s="10">
        <v>1</v>
      </c>
      <c r="E755" s="10"/>
      <c r="F755" s="9">
        <v>0</v>
      </c>
      <c r="G755" s="9"/>
      <c r="H755" s="26">
        <f t="shared" si="22"/>
        <v>0</v>
      </c>
      <c r="I755" s="11">
        <f t="shared" si="23"/>
        <v>0</v>
      </c>
    </row>
    <row r="756" spans="1:9" x14ac:dyDescent="0.25">
      <c r="A756" s="132">
        <v>16329260</v>
      </c>
      <c r="B756" s="132" t="s">
        <v>253</v>
      </c>
      <c r="C756" s="132" t="s">
        <v>254</v>
      </c>
      <c r="D756" s="10">
        <v>112</v>
      </c>
      <c r="E756" s="10"/>
      <c r="F756" s="9">
        <v>0</v>
      </c>
      <c r="G756" s="9"/>
      <c r="H756" s="26">
        <f t="shared" si="22"/>
        <v>0</v>
      </c>
      <c r="I756" s="11">
        <f t="shared" si="23"/>
        <v>0</v>
      </c>
    </row>
    <row r="757" spans="1:9" x14ac:dyDescent="0.25">
      <c r="A757" s="132">
        <v>16329279</v>
      </c>
      <c r="B757" s="132" t="s">
        <v>281</v>
      </c>
      <c r="C757" s="132" t="s">
        <v>282</v>
      </c>
      <c r="D757" s="10">
        <v>1</v>
      </c>
      <c r="E757" s="10"/>
      <c r="F757" s="9">
        <v>0</v>
      </c>
      <c r="G757" s="9"/>
      <c r="H757" s="26">
        <f t="shared" si="22"/>
        <v>0</v>
      </c>
      <c r="I757" s="11">
        <f t="shared" si="23"/>
        <v>0</v>
      </c>
    </row>
    <row r="758" spans="1:9" x14ac:dyDescent="0.25">
      <c r="A758" s="132">
        <v>16329368</v>
      </c>
      <c r="B758" s="132" t="s">
        <v>146</v>
      </c>
      <c r="C758" s="132" t="s">
        <v>147</v>
      </c>
      <c r="D758" s="10">
        <v>1</v>
      </c>
      <c r="E758" s="10"/>
      <c r="F758" s="9">
        <v>0</v>
      </c>
      <c r="G758" s="9"/>
      <c r="H758" s="26">
        <f t="shared" si="22"/>
        <v>0</v>
      </c>
      <c r="I758" s="11">
        <f t="shared" si="23"/>
        <v>0</v>
      </c>
    </row>
    <row r="759" spans="1:9" x14ac:dyDescent="0.25">
      <c r="A759" s="132">
        <v>16329376</v>
      </c>
      <c r="B759" s="132" t="s">
        <v>245</v>
      </c>
      <c r="C759" s="132" t="s">
        <v>246</v>
      </c>
      <c r="D759" s="10">
        <v>60</v>
      </c>
      <c r="E759" s="10"/>
      <c r="F759" s="9">
        <v>0</v>
      </c>
      <c r="G759" s="9"/>
      <c r="H759" s="26">
        <f t="shared" si="22"/>
        <v>0</v>
      </c>
      <c r="I759" s="11">
        <f t="shared" si="23"/>
        <v>0</v>
      </c>
    </row>
    <row r="760" spans="1:9" x14ac:dyDescent="0.25">
      <c r="A760" s="132">
        <v>16329384</v>
      </c>
      <c r="B760" s="132" t="s">
        <v>146</v>
      </c>
      <c r="C760" s="132" t="s">
        <v>147</v>
      </c>
      <c r="D760" s="10">
        <v>1</v>
      </c>
      <c r="E760" s="10"/>
      <c r="F760" s="9">
        <v>0</v>
      </c>
      <c r="G760" s="9"/>
      <c r="H760" s="26">
        <f t="shared" si="22"/>
        <v>0</v>
      </c>
      <c r="I760" s="11">
        <f t="shared" si="23"/>
        <v>0</v>
      </c>
    </row>
    <row r="761" spans="1:9" x14ac:dyDescent="0.25">
      <c r="A761" s="132">
        <v>16329392</v>
      </c>
      <c r="B761" s="132" t="s">
        <v>152</v>
      </c>
      <c r="C761" s="132" t="s">
        <v>153</v>
      </c>
      <c r="D761" s="10">
        <v>100</v>
      </c>
      <c r="E761" s="10"/>
      <c r="F761" s="9">
        <v>0</v>
      </c>
      <c r="G761" s="9"/>
      <c r="H761" s="26">
        <f t="shared" si="22"/>
        <v>0</v>
      </c>
      <c r="I761" s="11">
        <f t="shared" si="23"/>
        <v>0</v>
      </c>
    </row>
    <row r="762" spans="1:9" x14ac:dyDescent="0.25">
      <c r="A762" s="132">
        <v>16329597</v>
      </c>
      <c r="B762" s="132" t="s">
        <v>323</v>
      </c>
      <c r="C762" s="132" t="s">
        <v>324</v>
      </c>
      <c r="D762" s="10">
        <v>21</v>
      </c>
      <c r="E762" s="10"/>
      <c r="F762" s="9">
        <v>0</v>
      </c>
      <c r="G762" s="9"/>
      <c r="H762" s="26">
        <f t="shared" si="22"/>
        <v>0</v>
      </c>
      <c r="I762" s="11">
        <f t="shared" si="23"/>
        <v>0</v>
      </c>
    </row>
    <row r="763" spans="1:9" x14ac:dyDescent="0.25">
      <c r="A763" s="132">
        <v>16329600</v>
      </c>
      <c r="B763" s="132" t="s">
        <v>323</v>
      </c>
      <c r="C763" s="132" t="s">
        <v>324</v>
      </c>
      <c r="D763" s="10">
        <v>21</v>
      </c>
      <c r="E763" s="10"/>
      <c r="F763" s="9">
        <v>0</v>
      </c>
      <c r="G763" s="9"/>
      <c r="H763" s="26">
        <f t="shared" si="22"/>
        <v>0</v>
      </c>
      <c r="I763" s="11">
        <f t="shared" si="23"/>
        <v>0</v>
      </c>
    </row>
    <row r="764" spans="1:9" x14ac:dyDescent="0.25">
      <c r="A764" s="132">
        <v>16329619</v>
      </c>
      <c r="B764" s="132" t="s">
        <v>323</v>
      </c>
      <c r="C764" s="132" t="s">
        <v>324</v>
      </c>
      <c r="D764" s="10">
        <v>21</v>
      </c>
      <c r="E764" s="10"/>
      <c r="F764" s="9">
        <v>0</v>
      </c>
      <c r="G764" s="9"/>
      <c r="H764" s="26">
        <f t="shared" si="22"/>
        <v>0</v>
      </c>
      <c r="I764" s="11">
        <f t="shared" si="23"/>
        <v>0</v>
      </c>
    </row>
    <row r="765" spans="1:9" x14ac:dyDescent="0.25">
      <c r="A765" s="132">
        <v>16330374</v>
      </c>
      <c r="B765" s="132" t="s">
        <v>281</v>
      </c>
      <c r="C765" s="132" t="s">
        <v>282</v>
      </c>
      <c r="D765" s="10">
        <v>1</v>
      </c>
      <c r="E765" s="10"/>
      <c r="F765" s="9">
        <v>0</v>
      </c>
      <c r="G765" s="9"/>
      <c r="H765" s="26">
        <f t="shared" si="22"/>
        <v>0</v>
      </c>
      <c r="I765" s="11">
        <f t="shared" si="23"/>
        <v>0</v>
      </c>
    </row>
    <row r="766" spans="1:9" x14ac:dyDescent="0.25">
      <c r="A766" s="132">
        <v>16331419</v>
      </c>
      <c r="B766" s="132" t="s">
        <v>138</v>
      </c>
      <c r="C766" s="132" t="s">
        <v>139</v>
      </c>
      <c r="D766" s="10">
        <v>60</v>
      </c>
      <c r="E766" s="10"/>
      <c r="F766" s="9">
        <v>0</v>
      </c>
      <c r="G766" s="9"/>
      <c r="H766" s="26">
        <f t="shared" si="22"/>
        <v>0</v>
      </c>
      <c r="I766" s="11">
        <f t="shared" si="23"/>
        <v>0</v>
      </c>
    </row>
    <row r="767" spans="1:9" x14ac:dyDescent="0.25">
      <c r="A767" s="132">
        <v>16331435</v>
      </c>
      <c r="B767" s="132" t="s">
        <v>138</v>
      </c>
      <c r="C767" s="132" t="s">
        <v>139</v>
      </c>
      <c r="D767" s="10">
        <v>30</v>
      </c>
      <c r="E767" s="10"/>
      <c r="F767" s="9">
        <v>0</v>
      </c>
      <c r="G767" s="9"/>
      <c r="H767" s="26">
        <f t="shared" si="22"/>
        <v>0</v>
      </c>
      <c r="I767" s="11">
        <f t="shared" si="23"/>
        <v>0</v>
      </c>
    </row>
    <row r="768" spans="1:9" x14ac:dyDescent="0.25">
      <c r="A768" s="132">
        <v>16333225</v>
      </c>
      <c r="B768" s="132" t="s">
        <v>325</v>
      </c>
      <c r="C768" s="132" t="s">
        <v>326</v>
      </c>
      <c r="D768" s="10">
        <v>224</v>
      </c>
      <c r="E768" s="10"/>
      <c r="F768" s="9">
        <v>0</v>
      </c>
      <c r="G768" s="9"/>
      <c r="H768" s="26">
        <f t="shared" si="22"/>
        <v>0</v>
      </c>
      <c r="I768" s="11">
        <f t="shared" si="23"/>
        <v>0</v>
      </c>
    </row>
    <row r="769" spans="1:9" x14ac:dyDescent="0.25">
      <c r="A769" s="132">
        <v>16333446</v>
      </c>
      <c r="B769" s="132" t="s">
        <v>327</v>
      </c>
      <c r="C769" s="132" t="s">
        <v>328</v>
      </c>
      <c r="D769" s="10">
        <v>1</v>
      </c>
      <c r="E769" s="10"/>
      <c r="F769" s="9">
        <v>0</v>
      </c>
      <c r="G769" s="9"/>
      <c r="H769" s="26">
        <f t="shared" si="22"/>
        <v>0</v>
      </c>
      <c r="I769" s="11">
        <f t="shared" si="23"/>
        <v>0</v>
      </c>
    </row>
    <row r="770" spans="1:9" x14ac:dyDescent="0.25">
      <c r="A770" s="132">
        <v>16333454</v>
      </c>
      <c r="B770" s="132" t="s">
        <v>327</v>
      </c>
      <c r="C770" s="132" t="s">
        <v>328</v>
      </c>
      <c r="D770" s="10">
        <v>1</v>
      </c>
      <c r="E770" s="10"/>
      <c r="F770" s="9">
        <v>0</v>
      </c>
      <c r="G770" s="9"/>
      <c r="H770" s="26">
        <f t="shared" si="22"/>
        <v>0</v>
      </c>
      <c r="I770" s="11">
        <f t="shared" si="23"/>
        <v>0</v>
      </c>
    </row>
    <row r="771" spans="1:9" x14ac:dyDescent="0.25">
      <c r="A771" s="132">
        <v>16341236</v>
      </c>
      <c r="B771" s="132" t="s">
        <v>176</v>
      </c>
      <c r="C771" s="132" t="s">
        <v>177</v>
      </c>
      <c r="D771" s="10">
        <v>28</v>
      </c>
      <c r="E771" s="10"/>
      <c r="F771" s="9">
        <v>0</v>
      </c>
      <c r="G771" s="9"/>
      <c r="H771" s="26">
        <f t="shared" si="22"/>
        <v>0</v>
      </c>
      <c r="I771" s="11">
        <f t="shared" si="23"/>
        <v>0</v>
      </c>
    </row>
    <row r="772" spans="1:9" x14ac:dyDescent="0.25">
      <c r="A772" s="132">
        <v>16341252</v>
      </c>
      <c r="B772" s="132" t="s">
        <v>176</v>
      </c>
      <c r="C772" s="132" t="s">
        <v>177</v>
      </c>
      <c r="D772" s="10">
        <v>28</v>
      </c>
      <c r="E772" s="10"/>
      <c r="F772" s="9">
        <v>0</v>
      </c>
      <c r="G772" s="9"/>
      <c r="H772" s="26">
        <f t="shared" si="22"/>
        <v>0</v>
      </c>
      <c r="I772" s="11">
        <f t="shared" si="23"/>
        <v>0</v>
      </c>
    </row>
    <row r="773" spans="1:9" x14ac:dyDescent="0.25">
      <c r="A773" s="132">
        <v>16341546</v>
      </c>
      <c r="B773" s="132" t="s">
        <v>285</v>
      </c>
      <c r="C773" s="132" t="s">
        <v>286</v>
      </c>
      <c r="D773" s="10">
        <v>1</v>
      </c>
      <c r="E773" s="10"/>
      <c r="F773" s="9">
        <v>0</v>
      </c>
      <c r="G773" s="9"/>
      <c r="H773" s="26">
        <f t="shared" ref="H773:H836" si="24">E773/D773</f>
        <v>0</v>
      </c>
      <c r="I773" s="11">
        <f t="shared" ref="I773:I836" si="25">IFERROR(G773/H773,0)</f>
        <v>0</v>
      </c>
    </row>
    <row r="774" spans="1:9" x14ac:dyDescent="0.25">
      <c r="A774" s="132">
        <v>16341570</v>
      </c>
      <c r="B774" s="132" t="s">
        <v>281</v>
      </c>
      <c r="C774" s="132" t="s">
        <v>282</v>
      </c>
      <c r="D774" s="10">
        <v>1</v>
      </c>
      <c r="E774" s="10"/>
      <c r="F774" s="9">
        <v>0</v>
      </c>
      <c r="G774" s="9"/>
      <c r="H774" s="26">
        <f t="shared" si="24"/>
        <v>0</v>
      </c>
      <c r="I774" s="11">
        <f t="shared" si="25"/>
        <v>0</v>
      </c>
    </row>
    <row r="775" spans="1:9" x14ac:dyDescent="0.25">
      <c r="A775" s="132">
        <v>16341597</v>
      </c>
      <c r="B775" s="132" t="s">
        <v>281</v>
      </c>
      <c r="C775" s="132" t="s">
        <v>282</v>
      </c>
      <c r="D775" s="10">
        <v>1</v>
      </c>
      <c r="E775" s="10"/>
      <c r="F775" s="9">
        <v>0</v>
      </c>
      <c r="G775" s="9"/>
      <c r="H775" s="26">
        <f t="shared" si="24"/>
        <v>0</v>
      </c>
      <c r="I775" s="11">
        <f t="shared" si="25"/>
        <v>0</v>
      </c>
    </row>
    <row r="776" spans="1:9" x14ac:dyDescent="0.25">
      <c r="A776" s="132">
        <v>16342496</v>
      </c>
      <c r="B776" s="132" t="s">
        <v>194</v>
      </c>
      <c r="C776" s="132" t="s">
        <v>195</v>
      </c>
      <c r="D776" s="10">
        <v>1</v>
      </c>
      <c r="E776" s="10"/>
      <c r="F776" s="9">
        <v>0</v>
      </c>
      <c r="G776" s="9"/>
      <c r="H776" s="26">
        <f t="shared" si="24"/>
        <v>0</v>
      </c>
      <c r="I776" s="11">
        <f t="shared" si="25"/>
        <v>0</v>
      </c>
    </row>
    <row r="777" spans="1:9" x14ac:dyDescent="0.25">
      <c r="A777" s="132">
        <v>16342569</v>
      </c>
      <c r="B777" s="132" t="s">
        <v>194</v>
      </c>
      <c r="C777" s="132" t="s">
        <v>195</v>
      </c>
      <c r="D777" s="10">
        <v>1</v>
      </c>
      <c r="E777" s="10"/>
      <c r="F777" s="9">
        <v>0</v>
      </c>
      <c r="G777" s="9"/>
      <c r="H777" s="26">
        <f t="shared" si="24"/>
        <v>0</v>
      </c>
      <c r="I777" s="11">
        <f t="shared" si="25"/>
        <v>0</v>
      </c>
    </row>
    <row r="778" spans="1:9" x14ac:dyDescent="0.25">
      <c r="A778" s="132">
        <v>16342585</v>
      </c>
      <c r="B778" s="132" t="s">
        <v>194</v>
      </c>
      <c r="C778" s="132" t="s">
        <v>195</v>
      </c>
      <c r="D778" s="10">
        <v>1</v>
      </c>
      <c r="E778" s="10"/>
      <c r="F778" s="9">
        <v>0</v>
      </c>
      <c r="G778" s="9"/>
      <c r="H778" s="26">
        <f t="shared" si="24"/>
        <v>0</v>
      </c>
      <c r="I778" s="11">
        <f t="shared" si="25"/>
        <v>0</v>
      </c>
    </row>
    <row r="779" spans="1:9" x14ac:dyDescent="0.25">
      <c r="A779" s="132">
        <v>16342615</v>
      </c>
      <c r="B779" s="132" t="s">
        <v>194</v>
      </c>
      <c r="C779" s="132" t="s">
        <v>195</v>
      </c>
      <c r="D779" s="10">
        <v>1</v>
      </c>
      <c r="E779" s="10"/>
      <c r="F779" s="9">
        <v>0</v>
      </c>
      <c r="G779" s="9"/>
      <c r="H779" s="26">
        <f t="shared" si="24"/>
        <v>0</v>
      </c>
      <c r="I779" s="11">
        <f t="shared" si="25"/>
        <v>0</v>
      </c>
    </row>
    <row r="780" spans="1:9" x14ac:dyDescent="0.25">
      <c r="A780" s="132">
        <v>16345061</v>
      </c>
      <c r="B780" s="132" t="s">
        <v>329</v>
      </c>
      <c r="C780" s="132" t="s">
        <v>330</v>
      </c>
      <c r="D780" s="10">
        <v>3</v>
      </c>
      <c r="E780" s="10"/>
      <c r="F780" s="9">
        <v>0</v>
      </c>
      <c r="G780" s="9"/>
      <c r="H780" s="26">
        <f t="shared" si="24"/>
        <v>0</v>
      </c>
      <c r="I780" s="11">
        <f t="shared" si="25"/>
        <v>0</v>
      </c>
    </row>
    <row r="781" spans="1:9" x14ac:dyDescent="0.25">
      <c r="A781" s="132">
        <v>16345088</v>
      </c>
      <c r="B781" s="132" t="s">
        <v>329</v>
      </c>
      <c r="C781" s="132" t="s">
        <v>330</v>
      </c>
      <c r="D781" s="10">
        <v>3</v>
      </c>
      <c r="E781" s="10"/>
      <c r="F781" s="9">
        <v>0</v>
      </c>
      <c r="G781" s="9"/>
      <c r="H781" s="26">
        <f t="shared" si="24"/>
        <v>0</v>
      </c>
      <c r="I781" s="11">
        <f t="shared" si="25"/>
        <v>0</v>
      </c>
    </row>
    <row r="782" spans="1:9" x14ac:dyDescent="0.25">
      <c r="A782" s="132">
        <v>16345096</v>
      </c>
      <c r="B782" s="132" t="s">
        <v>329</v>
      </c>
      <c r="C782" s="132" t="s">
        <v>330</v>
      </c>
      <c r="D782" s="10">
        <v>3</v>
      </c>
      <c r="E782" s="10"/>
      <c r="F782" s="9">
        <v>0</v>
      </c>
      <c r="G782" s="9"/>
      <c r="H782" s="26">
        <f t="shared" si="24"/>
        <v>0</v>
      </c>
      <c r="I782" s="11">
        <f t="shared" si="25"/>
        <v>0</v>
      </c>
    </row>
    <row r="783" spans="1:9" x14ac:dyDescent="0.25">
      <c r="A783" s="132">
        <v>16345495</v>
      </c>
      <c r="B783" s="132" t="s">
        <v>245</v>
      </c>
      <c r="C783" s="132" t="s">
        <v>246</v>
      </c>
      <c r="D783" s="10">
        <v>60</v>
      </c>
      <c r="E783" s="10"/>
      <c r="F783" s="9">
        <v>0</v>
      </c>
      <c r="G783" s="9"/>
      <c r="H783" s="26">
        <f t="shared" si="24"/>
        <v>0</v>
      </c>
      <c r="I783" s="11">
        <f t="shared" si="25"/>
        <v>0</v>
      </c>
    </row>
    <row r="784" spans="1:9" x14ac:dyDescent="0.25">
      <c r="A784" s="132">
        <v>16346106</v>
      </c>
      <c r="B784" s="132" t="s">
        <v>255</v>
      </c>
      <c r="C784" s="132" t="s">
        <v>256</v>
      </c>
      <c r="D784" s="10">
        <v>120</v>
      </c>
      <c r="E784" s="10"/>
      <c r="F784" s="9">
        <v>0</v>
      </c>
      <c r="G784" s="9"/>
      <c r="H784" s="26">
        <f t="shared" si="24"/>
        <v>0</v>
      </c>
      <c r="I784" s="11">
        <f t="shared" si="25"/>
        <v>0</v>
      </c>
    </row>
    <row r="785" spans="1:9" x14ac:dyDescent="0.25">
      <c r="A785" s="132">
        <v>16346114</v>
      </c>
      <c r="B785" s="132" t="s">
        <v>283</v>
      </c>
      <c r="C785" s="132" t="s">
        <v>284</v>
      </c>
      <c r="D785" s="10">
        <v>150</v>
      </c>
      <c r="E785" s="10"/>
      <c r="F785" s="9">
        <v>0</v>
      </c>
      <c r="G785" s="9"/>
      <c r="H785" s="26">
        <f t="shared" si="24"/>
        <v>0</v>
      </c>
      <c r="I785" s="11">
        <f t="shared" si="25"/>
        <v>0</v>
      </c>
    </row>
    <row r="786" spans="1:9" x14ac:dyDescent="0.25">
      <c r="A786" s="132">
        <v>16346580</v>
      </c>
      <c r="B786" s="132" t="s">
        <v>120</v>
      </c>
      <c r="C786" s="132" t="s">
        <v>121</v>
      </c>
      <c r="D786" s="10">
        <v>1</v>
      </c>
      <c r="E786" s="10"/>
      <c r="F786" s="9">
        <v>0</v>
      </c>
      <c r="G786" s="9"/>
      <c r="H786" s="26">
        <f t="shared" si="24"/>
        <v>0</v>
      </c>
      <c r="I786" s="11">
        <f t="shared" si="25"/>
        <v>0</v>
      </c>
    </row>
    <row r="787" spans="1:9" x14ac:dyDescent="0.25">
      <c r="A787" s="132">
        <v>16346599</v>
      </c>
      <c r="B787" s="132" t="s">
        <v>120</v>
      </c>
      <c r="C787" s="132" t="s">
        <v>121</v>
      </c>
      <c r="D787" s="10">
        <v>1</v>
      </c>
      <c r="E787" s="10"/>
      <c r="F787" s="9">
        <v>0</v>
      </c>
      <c r="G787" s="9"/>
      <c r="H787" s="26">
        <f t="shared" si="24"/>
        <v>0</v>
      </c>
      <c r="I787" s="11">
        <f t="shared" si="25"/>
        <v>0</v>
      </c>
    </row>
    <row r="788" spans="1:9" x14ac:dyDescent="0.25">
      <c r="A788" s="132">
        <v>16346602</v>
      </c>
      <c r="B788" s="132" t="s">
        <v>120</v>
      </c>
      <c r="C788" s="132" t="s">
        <v>121</v>
      </c>
      <c r="D788" s="10">
        <v>1</v>
      </c>
      <c r="E788" s="10"/>
      <c r="F788" s="9">
        <v>0</v>
      </c>
      <c r="G788" s="9"/>
      <c r="H788" s="26">
        <f t="shared" si="24"/>
        <v>0</v>
      </c>
      <c r="I788" s="11">
        <f t="shared" si="25"/>
        <v>0</v>
      </c>
    </row>
    <row r="789" spans="1:9" x14ac:dyDescent="0.25">
      <c r="A789" s="132">
        <v>16350634</v>
      </c>
      <c r="B789" s="132" t="s">
        <v>233</v>
      </c>
      <c r="C789" s="132" t="s">
        <v>234</v>
      </c>
      <c r="D789" s="10">
        <v>30</v>
      </c>
      <c r="E789" s="10"/>
      <c r="F789" s="9">
        <v>0</v>
      </c>
      <c r="G789" s="9"/>
      <c r="H789" s="26">
        <f t="shared" si="24"/>
        <v>0</v>
      </c>
      <c r="I789" s="11">
        <f t="shared" si="25"/>
        <v>0</v>
      </c>
    </row>
    <row r="790" spans="1:9" x14ac:dyDescent="0.25">
      <c r="A790" s="132">
        <v>16362764</v>
      </c>
      <c r="B790" s="132" t="s">
        <v>206</v>
      </c>
      <c r="C790" s="132" t="s">
        <v>141</v>
      </c>
      <c r="D790" s="10">
        <v>30</v>
      </c>
      <c r="E790" s="10"/>
      <c r="F790" s="9">
        <v>0</v>
      </c>
      <c r="G790" s="9"/>
      <c r="H790" s="26">
        <f t="shared" si="24"/>
        <v>0</v>
      </c>
      <c r="I790" s="11">
        <f t="shared" si="25"/>
        <v>0</v>
      </c>
    </row>
    <row r="791" spans="1:9" x14ac:dyDescent="0.25">
      <c r="A791" s="132">
        <v>16371577</v>
      </c>
      <c r="B791" s="132" t="s">
        <v>265</v>
      </c>
      <c r="C791" s="132" t="s">
        <v>266</v>
      </c>
      <c r="D791" s="10">
        <v>1</v>
      </c>
      <c r="E791" s="10"/>
      <c r="F791" s="9">
        <v>0</v>
      </c>
      <c r="G791" s="9"/>
      <c r="H791" s="26">
        <f t="shared" si="24"/>
        <v>0</v>
      </c>
      <c r="I791" s="11">
        <f t="shared" si="25"/>
        <v>0</v>
      </c>
    </row>
    <row r="792" spans="1:9" x14ac:dyDescent="0.25">
      <c r="A792" s="132">
        <v>16375408</v>
      </c>
      <c r="B792" s="132" t="s">
        <v>223</v>
      </c>
      <c r="C792" s="132" t="s">
        <v>224</v>
      </c>
      <c r="D792" s="10">
        <v>5</v>
      </c>
      <c r="E792" s="10"/>
      <c r="F792" s="9">
        <v>0</v>
      </c>
      <c r="G792" s="9"/>
      <c r="H792" s="26">
        <f t="shared" si="24"/>
        <v>0</v>
      </c>
      <c r="I792" s="11">
        <f t="shared" si="25"/>
        <v>0</v>
      </c>
    </row>
    <row r="793" spans="1:9" x14ac:dyDescent="0.25">
      <c r="A793" s="132">
        <v>16375416</v>
      </c>
      <c r="B793" s="132" t="s">
        <v>223</v>
      </c>
      <c r="C793" s="132" t="s">
        <v>224</v>
      </c>
      <c r="D793" s="10">
        <v>5</v>
      </c>
      <c r="E793" s="10"/>
      <c r="F793" s="9">
        <v>0</v>
      </c>
      <c r="G793" s="9"/>
      <c r="H793" s="26">
        <f t="shared" si="24"/>
        <v>0</v>
      </c>
      <c r="I793" s="11">
        <f t="shared" si="25"/>
        <v>0</v>
      </c>
    </row>
    <row r="794" spans="1:9" x14ac:dyDescent="0.25">
      <c r="A794" s="132">
        <v>16410238</v>
      </c>
      <c r="B794" s="132" t="s">
        <v>164</v>
      </c>
      <c r="C794" s="132" t="s">
        <v>165</v>
      </c>
      <c r="D794" s="10">
        <v>1</v>
      </c>
      <c r="E794" s="10"/>
      <c r="F794" s="9">
        <v>0</v>
      </c>
      <c r="G794" s="9"/>
      <c r="H794" s="26">
        <f t="shared" si="24"/>
        <v>0</v>
      </c>
      <c r="I794" s="11">
        <f t="shared" si="25"/>
        <v>0</v>
      </c>
    </row>
    <row r="795" spans="1:9" x14ac:dyDescent="0.25">
      <c r="A795" s="132">
        <v>16410246</v>
      </c>
      <c r="B795" s="132" t="s">
        <v>164</v>
      </c>
      <c r="C795" s="132" t="s">
        <v>165</v>
      </c>
      <c r="D795" s="10">
        <v>1</v>
      </c>
      <c r="E795" s="10"/>
      <c r="F795" s="9">
        <v>0</v>
      </c>
      <c r="G795" s="9"/>
      <c r="H795" s="26">
        <f t="shared" si="24"/>
        <v>0</v>
      </c>
      <c r="I795" s="11">
        <f t="shared" si="25"/>
        <v>0</v>
      </c>
    </row>
    <row r="796" spans="1:9" x14ac:dyDescent="0.25">
      <c r="A796" s="132">
        <v>16517504</v>
      </c>
      <c r="B796" s="132" t="s">
        <v>331</v>
      </c>
      <c r="C796" s="132" t="s">
        <v>332</v>
      </c>
      <c r="D796" s="10">
        <v>1</v>
      </c>
      <c r="E796" s="10"/>
      <c r="F796" s="9">
        <v>0</v>
      </c>
      <c r="G796" s="9"/>
      <c r="H796" s="26">
        <f t="shared" si="24"/>
        <v>0</v>
      </c>
      <c r="I796" s="11">
        <f t="shared" si="25"/>
        <v>0</v>
      </c>
    </row>
    <row r="797" spans="1:9" x14ac:dyDescent="0.25">
      <c r="A797" s="132">
        <v>16518411</v>
      </c>
      <c r="B797" s="132" t="s">
        <v>170</v>
      </c>
      <c r="C797" s="132" t="s">
        <v>171</v>
      </c>
      <c r="D797" s="10">
        <v>21</v>
      </c>
      <c r="E797" s="10"/>
      <c r="F797" s="9">
        <v>0</v>
      </c>
      <c r="G797" s="9"/>
      <c r="H797" s="26">
        <f t="shared" si="24"/>
        <v>0</v>
      </c>
      <c r="I797" s="11">
        <f t="shared" si="25"/>
        <v>0</v>
      </c>
    </row>
    <row r="798" spans="1:9" x14ac:dyDescent="0.25">
      <c r="A798" s="132">
        <v>16518438</v>
      </c>
      <c r="B798" s="132" t="s">
        <v>170</v>
      </c>
      <c r="C798" s="132" t="s">
        <v>171</v>
      </c>
      <c r="D798" s="10">
        <v>21</v>
      </c>
      <c r="E798" s="10"/>
      <c r="F798" s="9">
        <v>0</v>
      </c>
      <c r="G798" s="9"/>
      <c r="H798" s="26">
        <f t="shared" si="24"/>
        <v>0</v>
      </c>
      <c r="I798" s="11">
        <f t="shared" si="25"/>
        <v>0</v>
      </c>
    </row>
    <row r="799" spans="1:9" x14ac:dyDescent="0.25">
      <c r="A799" s="132">
        <v>16518446</v>
      </c>
      <c r="B799" s="132" t="s">
        <v>170</v>
      </c>
      <c r="C799" s="132" t="s">
        <v>171</v>
      </c>
      <c r="D799" s="10">
        <v>21</v>
      </c>
      <c r="E799" s="10"/>
      <c r="F799" s="9">
        <v>0</v>
      </c>
      <c r="G799" s="9"/>
      <c r="H799" s="26">
        <f t="shared" si="24"/>
        <v>0</v>
      </c>
      <c r="I799" s="11">
        <f t="shared" si="25"/>
        <v>0</v>
      </c>
    </row>
    <row r="800" spans="1:9" x14ac:dyDescent="0.25">
      <c r="A800" s="132">
        <v>16518454</v>
      </c>
      <c r="B800" s="132" t="s">
        <v>170</v>
      </c>
      <c r="C800" s="132" t="s">
        <v>171</v>
      </c>
      <c r="D800" s="10">
        <v>21</v>
      </c>
      <c r="E800" s="10"/>
      <c r="F800" s="9">
        <v>0</v>
      </c>
      <c r="G800" s="9"/>
      <c r="H800" s="26">
        <f t="shared" si="24"/>
        <v>0</v>
      </c>
      <c r="I800" s="11">
        <f t="shared" si="25"/>
        <v>0</v>
      </c>
    </row>
    <row r="801" spans="1:9" x14ac:dyDescent="0.25">
      <c r="A801" s="132">
        <v>16520289</v>
      </c>
      <c r="B801" s="132" t="s">
        <v>196</v>
      </c>
      <c r="C801" s="132" t="s">
        <v>197</v>
      </c>
      <c r="D801" s="10">
        <v>100</v>
      </c>
      <c r="E801" s="10"/>
      <c r="F801" s="9">
        <v>0</v>
      </c>
      <c r="G801" s="9"/>
      <c r="H801" s="26">
        <f t="shared" si="24"/>
        <v>0</v>
      </c>
      <c r="I801" s="11">
        <f t="shared" si="25"/>
        <v>0</v>
      </c>
    </row>
    <row r="802" spans="1:9" x14ac:dyDescent="0.25">
      <c r="A802" s="132">
        <v>16520947</v>
      </c>
      <c r="B802" s="132" t="s">
        <v>223</v>
      </c>
      <c r="C802" s="132" t="s">
        <v>224</v>
      </c>
      <c r="D802" s="10">
        <v>5</v>
      </c>
      <c r="E802" s="10"/>
      <c r="F802" s="9">
        <v>0</v>
      </c>
      <c r="G802" s="9"/>
      <c r="H802" s="26">
        <f t="shared" si="24"/>
        <v>0</v>
      </c>
      <c r="I802" s="11">
        <f t="shared" si="25"/>
        <v>0</v>
      </c>
    </row>
    <row r="803" spans="1:9" x14ac:dyDescent="0.25">
      <c r="A803" s="132">
        <v>16520955</v>
      </c>
      <c r="B803" s="132" t="s">
        <v>223</v>
      </c>
      <c r="C803" s="132" t="s">
        <v>224</v>
      </c>
      <c r="D803" s="10">
        <v>5</v>
      </c>
      <c r="E803" s="10"/>
      <c r="F803" s="9">
        <v>0</v>
      </c>
      <c r="G803" s="9"/>
      <c r="H803" s="26">
        <f t="shared" si="24"/>
        <v>0</v>
      </c>
      <c r="I803" s="11">
        <f t="shared" si="25"/>
        <v>0</v>
      </c>
    </row>
    <row r="804" spans="1:9" x14ac:dyDescent="0.25">
      <c r="A804" s="132">
        <v>16521897</v>
      </c>
      <c r="B804" s="132" t="s">
        <v>289</v>
      </c>
      <c r="C804" s="132" t="s">
        <v>290</v>
      </c>
      <c r="D804" s="10">
        <v>30</v>
      </c>
      <c r="E804" s="10"/>
      <c r="F804" s="9">
        <v>0</v>
      </c>
      <c r="G804" s="9"/>
      <c r="H804" s="26">
        <f t="shared" si="24"/>
        <v>0</v>
      </c>
      <c r="I804" s="11">
        <f t="shared" si="25"/>
        <v>0</v>
      </c>
    </row>
    <row r="805" spans="1:9" x14ac:dyDescent="0.25">
      <c r="A805" s="132">
        <v>16523849</v>
      </c>
      <c r="B805" s="132" t="s">
        <v>211</v>
      </c>
      <c r="C805" s="132" t="s">
        <v>212</v>
      </c>
      <c r="D805" s="10">
        <v>60</v>
      </c>
      <c r="E805" s="10"/>
      <c r="F805" s="9">
        <v>0</v>
      </c>
      <c r="G805" s="9"/>
      <c r="H805" s="26">
        <f t="shared" si="24"/>
        <v>0</v>
      </c>
      <c r="I805" s="11">
        <f t="shared" si="25"/>
        <v>0</v>
      </c>
    </row>
    <row r="806" spans="1:9" x14ac:dyDescent="0.25">
      <c r="A806" s="132">
        <v>16523865</v>
      </c>
      <c r="B806" s="132" t="s">
        <v>211</v>
      </c>
      <c r="C806" s="132" t="s">
        <v>212</v>
      </c>
      <c r="D806" s="10">
        <v>60</v>
      </c>
      <c r="E806" s="10"/>
      <c r="F806" s="9">
        <v>0</v>
      </c>
      <c r="G806" s="9"/>
      <c r="H806" s="26">
        <f t="shared" si="24"/>
        <v>0</v>
      </c>
      <c r="I806" s="11">
        <f t="shared" si="25"/>
        <v>0</v>
      </c>
    </row>
    <row r="807" spans="1:9" x14ac:dyDescent="0.25">
      <c r="A807" s="132">
        <v>16523873</v>
      </c>
      <c r="B807" s="132" t="s">
        <v>211</v>
      </c>
      <c r="C807" s="132" t="s">
        <v>212</v>
      </c>
      <c r="D807" s="10">
        <v>60</v>
      </c>
      <c r="E807" s="10"/>
      <c r="F807" s="9">
        <v>0</v>
      </c>
      <c r="G807" s="9"/>
      <c r="H807" s="26">
        <f t="shared" si="24"/>
        <v>0</v>
      </c>
      <c r="I807" s="11">
        <f t="shared" si="25"/>
        <v>0</v>
      </c>
    </row>
    <row r="808" spans="1:9" x14ac:dyDescent="0.25">
      <c r="A808" s="132">
        <v>16527577</v>
      </c>
      <c r="B808" s="132" t="s">
        <v>335</v>
      </c>
      <c r="C808" s="132" t="s">
        <v>336</v>
      </c>
      <c r="D808" s="10">
        <v>1</v>
      </c>
      <c r="E808" s="10"/>
      <c r="F808" s="9">
        <v>0</v>
      </c>
      <c r="G808" s="9"/>
      <c r="H808" s="26">
        <f t="shared" si="24"/>
        <v>0</v>
      </c>
      <c r="I808" s="11">
        <f t="shared" si="25"/>
        <v>0</v>
      </c>
    </row>
    <row r="809" spans="1:9" x14ac:dyDescent="0.25">
      <c r="A809" s="132">
        <v>16529596</v>
      </c>
      <c r="B809" s="132" t="s">
        <v>269</v>
      </c>
      <c r="C809" s="132" t="s">
        <v>270</v>
      </c>
      <c r="D809" s="10">
        <v>90</v>
      </c>
      <c r="E809" s="10"/>
      <c r="F809" s="9">
        <v>0</v>
      </c>
      <c r="G809" s="9"/>
      <c r="H809" s="26">
        <f t="shared" si="24"/>
        <v>0</v>
      </c>
      <c r="I809" s="11">
        <f t="shared" si="25"/>
        <v>0</v>
      </c>
    </row>
    <row r="810" spans="1:9" x14ac:dyDescent="0.25">
      <c r="A810" s="132">
        <v>16529618</v>
      </c>
      <c r="B810" s="132" t="s">
        <v>269</v>
      </c>
      <c r="C810" s="132" t="s">
        <v>270</v>
      </c>
      <c r="D810" s="10">
        <v>120</v>
      </c>
      <c r="E810" s="10"/>
      <c r="F810" s="9">
        <v>0</v>
      </c>
      <c r="G810" s="9"/>
      <c r="H810" s="26">
        <f t="shared" si="24"/>
        <v>0</v>
      </c>
      <c r="I810" s="11">
        <f t="shared" si="25"/>
        <v>0</v>
      </c>
    </row>
    <row r="811" spans="1:9" x14ac:dyDescent="0.25">
      <c r="A811" s="132">
        <v>16531175</v>
      </c>
      <c r="B811" s="132" t="s">
        <v>225</v>
      </c>
      <c r="C811" s="132" t="s">
        <v>226</v>
      </c>
      <c r="D811" s="10">
        <v>1</v>
      </c>
      <c r="E811" s="10"/>
      <c r="F811" s="9">
        <v>0</v>
      </c>
      <c r="G811" s="9"/>
      <c r="H811" s="26">
        <f t="shared" si="24"/>
        <v>0</v>
      </c>
      <c r="I811" s="11">
        <f t="shared" si="25"/>
        <v>0</v>
      </c>
    </row>
    <row r="812" spans="1:9" x14ac:dyDescent="0.25">
      <c r="A812" s="132">
        <v>16531884</v>
      </c>
      <c r="B812" s="132" t="s">
        <v>289</v>
      </c>
      <c r="C812" s="132" t="s">
        <v>290</v>
      </c>
      <c r="D812" s="10">
        <v>30</v>
      </c>
      <c r="E812" s="10"/>
      <c r="F812" s="9">
        <v>0</v>
      </c>
      <c r="G812" s="9"/>
      <c r="H812" s="26">
        <f t="shared" si="24"/>
        <v>0</v>
      </c>
      <c r="I812" s="11">
        <f t="shared" si="25"/>
        <v>0</v>
      </c>
    </row>
    <row r="813" spans="1:9" x14ac:dyDescent="0.25">
      <c r="A813" s="132">
        <v>16533267</v>
      </c>
      <c r="B813" s="132" t="s">
        <v>314</v>
      </c>
      <c r="C813" s="132" t="s">
        <v>315</v>
      </c>
      <c r="D813" s="10">
        <v>30</v>
      </c>
      <c r="E813" s="10"/>
      <c r="F813" s="9">
        <v>0</v>
      </c>
      <c r="G813" s="9"/>
      <c r="H813" s="26">
        <f t="shared" si="24"/>
        <v>0</v>
      </c>
      <c r="I813" s="11">
        <f t="shared" si="25"/>
        <v>0</v>
      </c>
    </row>
    <row r="814" spans="1:9" x14ac:dyDescent="0.25">
      <c r="A814" s="132">
        <v>16533275</v>
      </c>
      <c r="B814" s="132" t="s">
        <v>314</v>
      </c>
      <c r="C814" s="132" t="s">
        <v>315</v>
      </c>
      <c r="D814" s="10">
        <v>30</v>
      </c>
      <c r="E814" s="10"/>
      <c r="F814" s="9">
        <v>0</v>
      </c>
      <c r="G814" s="9"/>
      <c r="H814" s="26">
        <f t="shared" si="24"/>
        <v>0</v>
      </c>
      <c r="I814" s="11">
        <f t="shared" si="25"/>
        <v>0</v>
      </c>
    </row>
    <row r="815" spans="1:9" x14ac:dyDescent="0.25">
      <c r="A815" s="132">
        <v>16534689</v>
      </c>
      <c r="B815" s="132" t="s">
        <v>219</v>
      </c>
      <c r="C815" s="132" t="s">
        <v>220</v>
      </c>
      <c r="D815" s="10">
        <v>1</v>
      </c>
      <c r="E815" s="10"/>
      <c r="F815" s="9">
        <v>0</v>
      </c>
      <c r="G815" s="9"/>
      <c r="H815" s="26">
        <f t="shared" si="24"/>
        <v>0</v>
      </c>
      <c r="I815" s="11">
        <f t="shared" si="25"/>
        <v>0</v>
      </c>
    </row>
    <row r="816" spans="1:9" x14ac:dyDescent="0.25">
      <c r="A816" s="132">
        <v>16535103</v>
      </c>
      <c r="B816" s="132" t="s">
        <v>225</v>
      </c>
      <c r="C816" s="132" t="s">
        <v>226</v>
      </c>
      <c r="D816" s="10">
        <v>1</v>
      </c>
      <c r="E816" s="10"/>
      <c r="F816" s="9">
        <v>0</v>
      </c>
      <c r="G816" s="9"/>
      <c r="H816" s="26">
        <f t="shared" si="24"/>
        <v>0</v>
      </c>
      <c r="I816" s="11">
        <f t="shared" si="25"/>
        <v>0</v>
      </c>
    </row>
    <row r="817" spans="1:9" x14ac:dyDescent="0.25">
      <c r="A817" s="132">
        <v>16535170</v>
      </c>
      <c r="B817" s="132" t="s">
        <v>225</v>
      </c>
      <c r="C817" s="132" t="s">
        <v>226</v>
      </c>
      <c r="D817" s="10">
        <v>1</v>
      </c>
      <c r="E817" s="10"/>
      <c r="F817" s="9">
        <v>0</v>
      </c>
      <c r="G817" s="9"/>
      <c r="H817" s="26">
        <f t="shared" si="24"/>
        <v>0</v>
      </c>
      <c r="I817" s="11">
        <f t="shared" si="25"/>
        <v>0</v>
      </c>
    </row>
    <row r="818" spans="1:9" x14ac:dyDescent="0.25">
      <c r="A818" s="132">
        <v>16535227</v>
      </c>
      <c r="B818" s="132" t="s">
        <v>285</v>
      </c>
      <c r="C818" s="132" t="s">
        <v>286</v>
      </c>
      <c r="D818" s="10">
        <v>1</v>
      </c>
      <c r="E818" s="10"/>
      <c r="F818" s="9">
        <v>0</v>
      </c>
      <c r="G818" s="9"/>
      <c r="H818" s="26">
        <f t="shared" si="24"/>
        <v>0</v>
      </c>
      <c r="I818" s="11">
        <f t="shared" si="25"/>
        <v>0</v>
      </c>
    </row>
    <row r="819" spans="1:9" x14ac:dyDescent="0.25">
      <c r="A819" s="132">
        <v>16535723</v>
      </c>
      <c r="B819" s="132" t="s">
        <v>283</v>
      </c>
      <c r="C819" s="132" t="s">
        <v>284</v>
      </c>
      <c r="D819" s="10">
        <v>150</v>
      </c>
      <c r="E819" s="10"/>
      <c r="F819" s="9">
        <v>0</v>
      </c>
      <c r="G819" s="9"/>
      <c r="H819" s="26">
        <f t="shared" si="24"/>
        <v>0</v>
      </c>
      <c r="I819" s="11">
        <f t="shared" si="25"/>
        <v>0</v>
      </c>
    </row>
    <row r="820" spans="1:9" x14ac:dyDescent="0.25">
      <c r="A820" s="132">
        <v>16536940</v>
      </c>
      <c r="B820" s="132" t="s">
        <v>337</v>
      </c>
      <c r="C820" s="132" t="s">
        <v>338</v>
      </c>
      <c r="D820" s="10">
        <v>1</v>
      </c>
      <c r="E820" s="10"/>
      <c r="F820" s="9">
        <v>0</v>
      </c>
      <c r="G820" s="9"/>
      <c r="H820" s="26">
        <f t="shared" si="24"/>
        <v>0</v>
      </c>
      <c r="I820" s="11">
        <f t="shared" si="25"/>
        <v>0</v>
      </c>
    </row>
    <row r="821" spans="1:9" x14ac:dyDescent="0.25">
      <c r="A821" s="132">
        <v>16536959</v>
      </c>
      <c r="B821" s="132" t="s">
        <v>206</v>
      </c>
      <c r="C821" s="132" t="s">
        <v>141</v>
      </c>
      <c r="D821" s="10">
        <v>30</v>
      </c>
      <c r="E821" s="10"/>
      <c r="F821" s="9">
        <v>0</v>
      </c>
      <c r="G821" s="9"/>
      <c r="H821" s="26">
        <f t="shared" si="24"/>
        <v>0</v>
      </c>
      <c r="I821" s="11">
        <f t="shared" si="25"/>
        <v>0</v>
      </c>
    </row>
    <row r="822" spans="1:9" x14ac:dyDescent="0.25">
      <c r="A822" s="132">
        <v>16538838</v>
      </c>
      <c r="B822" s="132" t="s">
        <v>225</v>
      </c>
      <c r="C822" s="132" t="s">
        <v>226</v>
      </c>
      <c r="D822" s="10">
        <v>1</v>
      </c>
      <c r="E822" s="10"/>
      <c r="F822" s="9">
        <v>0</v>
      </c>
      <c r="G822" s="9"/>
      <c r="H822" s="26">
        <f t="shared" si="24"/>
        <v>0</v>
      </c>
      <c r="I822" s="11">
        <f t="shared" si="25"/>
        <v>0</v>
      </c>
    </row>
    <row r="823" spans="1:9" x14ac:dyDescent="0.25">
      <c r="A823" s="132">
        <v>16538846</v>
      </c>
      <c r="B823" s="132" t="s">
        <v>225</v>
      </c>
      <c r="C823" s="132" t="s">
        <v>226</v>
      </c>
      <c r="D823" s="10">
        <v>1</v>
      </c>
      <c r="E823" s="10"/>
      <c r="F823" s="9">
        <v>0</v>
      </c>
      <c r="G823" s="9"/>
      <c r="H823" s="26">
        <f t="shared" si="24"/>
        <v>0</v>
      </c>
      <c r="I823" s="11">
        <f t="shared" si="25"/>
        <v>0</v>
      </c>
    </row>
    <row r="824" spans="1:9" x14ac:dyDescent="0.25">
      <c r="A824" s="132">
        <v>16538854</v>
      </c>
      <c r="B824" s="132" t="s">
        <v>285</v>
      </c>
      <c r="C824" s="132" t="s">
        <v>286</v>
      </c>
      <c r="D824" s="10">
        <v>1</v>
      </c>
      <c r="E824" s="10"/>
      <c r="F824" s="9">
        <v>0</v>
      </c>
      <c r="G824" s="9"/>
      <c r="H824" s="26">
        <f t="shared" si="24"/>
        <v>0</v>
      </c>
      <c r="I824" s="11">
        <f t="shared" si="25"/>
        <v>0</v>
      </c>
    </row>
    <row r="825" spans="1:9" x14ac:dyDescent="0.25">
      <c r="A825" s="132">
        <v>16538889</v>
      </c>
      <c r="B825" s="132" t="s">
        <v>219</v>
      </c>
      <c r="C825" s="132" t="s">
        <v>220</v>
      </c>
      <c r="D825" s="10">
        <v>1</v>
      </c>
      <c r="E825" s="10"/>
      <c r="F825" s="9">
        <v>0</v>
      </c>
      <c r="G825" s="9"/>
      <c r="H825" s="26">
        <f t="shared" si="24"/>
        <v>0</v>
      </c>
      <c r="I825" s="11">
        <f t="shared" si="25"/>
        <v>0</v>
      </c>
    </row>
    <row r="826" spans="1:9" x14ac:dyDescent="0.25">
      <c r="A826" s="132">
        <v>16545834</v>
      </c>
      <c r="B826" s="132" t="s">
        <v>244</v>
      </c>
      <c r="C826" s="132" t="s">
        <v>2723</v>
      </c>
      <c r="D826" s="10">
        <v>1</v>
      </c>
      <c r="E826" s="10"/>
      <c r="F826" s="9">
        <v>0</v>
      </c>
      <c r="G826" s="9"/>
      <c r="H826" s="26">
        <f t="shared" si="24"/>
        <v>0</v>
      </c>
      <c r="I826" s="11">
        <f t="shared" si="25"/>
        <v>0</v>
      </c>
    </row>
    <row r="827" spans="1:9" x14ac:dyDescent="0.25">
      <c r="A827" s="132">
        <v>16550404</v>
      </c>
      <c r="B827" s="132" t="s">
        <v>170</v>
      </c>
      <c r="C827" s="132" t="s">
        <v>171</v>
      </c>
      <c r="D827" s="10">
        <v>21</v>
      </c>
      <c r="E827" s="10"/>
      <c r="F827" s="9">
        <v>0</v>
      </c>
      <c r="G827" s="9"/>
      <c r="H827" s="26">
        <f t="shared" si="24"/>
        <v>0</v>
      </c>
      <c r="I827" s="11">
        <f t="shared" si="25"/>
        <v>0</v>
      </c>
    </row>
    <row r="828" spans="1:9" x14ac:dyDescent="0.25">
      <c r="A828" s="132">
        <v>16551281</v>
      </c>
      <c r="B828" s="132" t="s">
        <v>217</v>
      </c>
      <c r="C828" s="132" t="s">
        <v>218</v>
      </c>
      <c r="D828" s="10">
        <v>112</v>
      </c>
      <c r="E828" s="10"/>
      <c r="F828" s="9">
        <v>0</v>
      </c>
      <c r="G828" s="9"/>
      <c r="H828" s="26">
        <f t="shared" si="24"/>
        <v>0</v>
      </c>
      <c r="I828" s="11">
        <f t="shared" si="25"/>
        <v>0</v>
      </c>
    </row>
    <row r="829" spans="1:9" x14ac:dyDescent="0.25">
      <c r="A829" s="132">
        <v>16552210</v>
      </c>
      <c r="B829" s="132" t="s">
        <v>217</v>
      </c>
      <c r="C829" s="132" t="s">
        <v>218</v>
      </c>
      <c r="D829" s="10">
        <v>112</v>
      </c>
      <c r="E829" s="10"/>
      <c r="F829" s="9">
        <v>0</v>
      </c>
      <c r="G829" s="9"/>
      <c r="H829" s="26">
        <f t="shared" si="24"/>
        <v>0</v>
      </c>
      <c r="I829" s="11">
        <f t="shared" si="25"/>
        <v>0</v>
      </c>
    </row>
    <row r="830" spans="1:9" x14ac:dyDescent="0.25">
      <c r="A830" s="132">
        <v>16568842</v>
      </c>
      <c r="B830" s="132" t="s">
        <v>339</v>
      </c>
      <c r="C830" s="132" t="s">
        <v>340</v>
      </c>
      <c r="D830" s="10">
        <v>21</v>
      </c>
      <c r="E830" s="10"/>
      <c r="F830" s="9">
        <v>0</v>
      </c>
      <c r="G830" s="9"/>
      <c r="H830" s="26">
        <f t="shared" si="24"/>
        <v>0</v>
      </c>
      <c r="I830" s="11">
        <f t="shared" si="25"/>
        <v>0</v>
      </c>
    </row>
    <row r="831" spans="1:9" x14ac:dyDescent="0.25">
      <c r="A831" s="132">
        <v>16568850</v>
      </c>
      <c r="B831" s="132" t="s">
        <v>339</v>
      </c>
      <c r="C831" s="132" t="s">
        <v>340</v>
      </c>
      <c r="D831" s="10">
        <v>42</v>
      </c>
      <c r="E831" s="10"/>
      <c r="F831" s="9">
        <v>0</v>
      </c>
      <c r="G831" s="9"/>
      <c r="H831" s="26">
        <f t="shared" si="24"/>
        <v>0</v>
      </c>
      <c r="I831" s="11">
        <f t="shared" si="25"/>
        <v>0</v>
      </c>
    </row>
    <row r="832" spans="1:9" x14ac:dyDescent="0.25">
      <c r="A832" s="132">
        <v>16568869</v>
      </c>
      <c r="B832" s="132" t="s">
        <v>339</v>
      </c>
      <c r="C832" s="132" t="s">
        <v>340</v>
      </c>
      <c r="D832" s="10">
        <v>63</v>
      </c>
      <c r="E832" s="10"/>
      <c r="F832" s="9">
        <v>0</v>
      </c>
      <c r="G832" s="9"/>
      <c r="H832" s="26">
        <f t="shared" si="24"/>
        <v>0</v>
      </c>
      <c r="I832" s="11">
        <f t="shared" si="25"/>
        <v>0</v>
      </c>
    </row>
    <row r="833" spans="1:9" x14ac:dyDescent="0.25">
      <c r="A833" s="132">
        <v>16569768</v>
      </c>
      <c r="B833" s="132" t="s">
        <v>170</v>
      </c>
      <c r="C833" s="132" t="s">
        <v>171</v>
      </c>
      <c r="D833" s="10">
        <v>21</v>
      </c>
      <c r="E833" s="10"/>
      <c r="F833" s="9">
        <v>0</v>
      </c>
      <c r="G833" s="9"/>
      <c r="H833" s="26">
        <f t="shared" si="24"/>
        <v>0</v>
      </c>
      <c r="I833" s="11">
        <f t="shared" si="25"/>
        <v>0</v>
      </c>
    </row>
    <row r="834" spans="1:9" x14ac:dyDescent="0.25">
      <c r="A834" s="132">
        <v>16569776</v>
      </c>
      <c r="B834" s="132" t="s">
        <v>170</v>
      </c>
      <c r="C834" s="132" t="s">
        <v>171</v>
      </c>
      <c r="D834" s="10">
        <v>21</v>
      </c>
      <c r="E834" s="10"/>
      <c r="F834" s="9">
        <v>0</v>
      </c>
      <c r="G834" s="9"/>
      <c r="H834" s="26">
        <f t="shared" si="24"/>
        <v>0</v>
      </c>
      <c r="I834" s="11">
        <f t="shared" si="25"/>
        <v>0</v>
      </c>
    </row>
    <row r="835" spans="1:9" x14ac:dyDescent="0.25">
      <c r="A835" s="132">
        <v>16569784</v>
      </c>
      <c r="B835" s="132" t="s">
        <v>170</v>
      </c>
      <c r="C835" s="132" t="s">
        <v>171</v>
      </c>
      <c r="D835" s="10">
        <v>21</v>
      </c>
      <c r="E835" s="10"/>
      <c r="F835" s="9">
        <v>0</v>
      </c>
      <c r="G835" s="9"/>
      <c r="H835" s="26">
        <f t="shared" si="24"/>
        <v>0</v>
      </c>
      <c r="I835" s="11">
        <f t="shared" si="25"/>
        <v>0</v>
      </c>
    </row>
    <row r="836" spans="1:9" x14ac:dyDescent="0.25">
      <c r="A836" s="132">
        <v>16570030</v>
      </c>
      <c r="B836" s="132" t="s">
        <v>235</v>
      </c>
      <c r="C836" s="132" t="s">
        <v>236</v>
      </c>
      <c r="D836" s="10">
        <v>56</v>
      </c>
      <c r="E836" s="10"/>
      <c r="F836" s="9">
        <v>0</v>
      </c>
      <c r="G836" s="9"/>
      <c r="H836" s="26">
        <f t="shared" si="24"/>
        <v>0</v>
      </c>
      <c r="I836" s="11">
        <f t="shared" si="25"/>
        <v>0</v>
      </c>
    </row>
    <row r="837" spans="1:9" x14ac:dyDescent="0.25">
      <c r="A837" s="132">
        <v>16570065</v>
      </c>
      <c r="B837" s="132" t="s">
        <v>164</v>
      </c>
      <c r="C837" s="132" t="s">
        <v>165</v>
      </c>
      <c r="D837" s="10">
        <v>1</v>
      </c>
      <c r="E837" s="10"/>
      <c r="F837" s="9">
        <v>0</v>
      </c>
      <c r="G837" s="9"/>
      <c r="H837" s="26">
        <f t="shared" ref="H837:H900" si="26">E837/D837</f>
        <v>0</v>
      </c>
      <c r="I837" s="11">
        <f t="shared" ref="I837:I900" si="27">IFERROR(G837/H837,0)</f>
        <v>0</v>
      </c>
    </row>
    <row r="838" spans="1:9" x14ac:dyDescent="0.25">
      <c r="A838" s="132">
        <v>16570081</v>
      </c>
      <c r="B838" s="132" t="s">
        <v>221</v>
      </c>
      <c r="C838" s="132" t="s">
        <v>222</v>
      </c>
      <c r="D838" s="10">
        <v>1</v>
      </c>
      <c r="E838" s="10"/>
      <c r="F838" s="9">
        <v>0</v>
      </c>
      <c r="G838" s="9"/>
      <c r="H838" s="26">
        <f t="shared" si="26"/>
        <v>0</v>
      </c>
      <c r="I838" s="11">
        <f t="shared" si="27"/>
        <v>0</v>
      </c>
    </row>
    <row r="839" spans="1:9" x14ac:dyDescent="0.25">
      <c r="A839" s="132">
        <v>16570111</v>
      </c>
      <c r="B839" s="132" t="s">
        <v>289</v>
      </c>
      <c r="C839" s="132" t="s">
        <v>290</v>
      </c>
      <c r="D839" s="10">
        <v>30</v>
      </c>
      <c r="E839" s="10"/>
      <c r="F839" s="9">
        <v>0</v>
      </c>
      <c r="G839" s="9"/>
      <c r="H839" s="26">
        <f t="shared" si="26"/>
        <v>0</v>
      </c>
      <c r="I839" s="11">
        <f t="shared" si="27"/>
        <v>0</v>
      </c>
    </row>
    <row r="840" spans="1:9" x14ac:dyDescent="0.25">
      <c r="A840" s="132">
        <v>16570200</v>
      </c>
      <c r="B840" s="132" t="s">
        <v>211</v>
      </c>
      <c r="C840" s="132" t="s">
        <v>212</v>
      </c>
      <c r="D840" s="10">
        <v>60</v>
      </c>
      <c r="E840" s="10"/>
      <c r="F840" s="9">
        <v>0</v>
      </c>
      <c r="G840" s="9"/>
      <c r="H840" s="26">
        <f t="shared" si="26"/>
        <v>0</v>
      </c>
      <c r="I840" s="11">
        <f t="shared" si="27"/>
        <v>0</v>
      </c>
    </row>
    <row r="841" spans="1:9" x14ac:dyDescent="0.25">
      <c r="A841" s="132">
        <v>16570251</v>
      </c>
      <c r="B841" s="132" t="s">
        <v>152</v>
      </c>
      <c r="C841" s="132" t="s">
        <v>153</v>
      </c>
      <c r="D841" s="10">
        <v>100</v>
      </c>
      <c r="E841" s="10"/>
      <c r="F841" s="9">
        <v>0</v>
      </c>
      <c r="G841" s="9"/>
      <c r="H841" s="26">
        <f t="shared" si="26"/>
        <v>0</v>
      </c>
      <c r="I841" s="11">
        <f t="shared" si="27"/>
        <v>0</v>
      </c>
    </row>
    <row r="842" spans="1:9" x14ac:dyDescent="0.25">
      <c r="A842" s="132">
        <v>16570758</v>
      </c>
      <c r="B842" s="132" t="s">
        <v>223</v>
      </c>
      <c r="C842" s="132" t="s">
        <v>224</v>
      </c>
      <c r="D842" s="10">
        <v>5</v>
      </c>
      <c r="E842" s="10"/>
      <c r="F842" s="9">
        <v>0</v>
      </c>
      <c r="G842" s="9"/>
      <c r="H842" s="26">
        <f t="shared" si="26"/>
        <v>0</v>
      </c>
      <c r="I842" s="11">
        <f t="shared" si="27"/>
        <v>0</v>
      </c>
    </row>
    <row r="843" spans="1:9" x14ac:dyDescent="0.25">
      <c r="A843" s="132">
        <v>16570766</v>
      </c>
      <c r="B843" s="132" t="s">
        <v>223</v>
      </c>
      <c r="C843" s="132" t="s">
        <v>224</v>
      </c>
      <c r="D843" s="10">
        <v>5</v>
      </c>
      <c r="E843" s="10"/>
      <c r="F843" s="9">
        <v>0</v>
      </c>
      <c r="G843" s="9"/>
      <c r="H843" s="26">
        <f t="shared" si="26"/>
        <v>0</v>
      </c>
      <c r="I843" s="11">
        <f t="shared" si="27"/>
        <v>0</v>
      </c>
    </row>
    <row r="844" spans="1:9" x14ac:dyDescent="0.25">
      <c r="A844" s="132">
        <v>16570855</v>
      </c>
      <c r="B844" s="132" t="s">
        <v>291</v>
      </c>
      <c r="C844" s="132" t="s">
        <v>292</v>
      </c>
      <c r="D844" s="10">
        <v>1</v>
      </c>
      <c r="E844" s="10"/>
      <c r="F844" s="9">
        <v>0</v>
      </c>
      <c r="G844" s="9"/>
      <c r="H844" s="26">
        <f t="shared" si="26"/>
        <v>0</v>
      </c>
      <c r="I844" s="11">
        <f t="shared" si="27"/>
        <v>0</v>
      </c>
    </row>
    <row r="845" spans="1:9" x14ac:dyDescent="0.25">
      <c r="A845" s="132">
        <v>16570871</v>
      </c>
      <c r="B845" s="132" t="s">
        <v>291</v>
      </c>
      <c r="C845" s="132" t="s">
        <v>292</v>
      </c>
      <c r="D845" s="10">
        <v>1</v>
      </c>
      <c r="E845" s="10"/>
      <c r="F845" s="9">
        <v>0</v>
      </c>
      <c r="G845" s="9"/>
      <c r="H845" s="26">
        <f t="shared" si="26"/>
        <v>0</v>
      </c>
      <c r="I845" s="11">
        <f t="shared" si="27"/>
        <v>0</v>
      </c>
    </row>
    <row r="846" spans="1:9" x14ac:dyDescent="0.25">
      <c r="A846" s="132">
        <v>16570901</v>
      </c>
      <c r="B846" s="132" t="s">
        <v>291</v>
      </c>
      <c r="C846" s="132" t="s">
        <v>292</v>
      </c>
      <c r="D846" s="10">
        <v>1</v>
      </c>
      <c r="E846" s="10"/>
      <c r="F846" s="9">
        <v>0</v>
      </c>
      <c r="G846" s="9"/>
      <c r="H846" s="26">
        <f t="shared" si="26"/>
        <v>0</v>
      </c>
      <c r="I846" s="11">
        <f t="shared" si="27"/>
        <v>0</v>
      </c>
    </row>
    <row r="847" spans="1:9" x14ac:dyDescent="0.25">
      <c r="A847" s="132">
        <v>16571487</v>
      </c>
      <c r="B847" s="132" t="s">
        <v>285</v>
      </c>
      <c r="C847" s="132" t="s">
        <v>286</v>
      </c>
      <c r="D847" s="10">
        <v>1</v>
      </c>
      <c r="E847" s="10"/>
      <c r="F847" s="9">
        <v>0</v>
      </c>
      <c r="G847" s="9"/>
      <c r="H847" s="26">
        <f t="shared" si="26"/>
        <v>0</v>
      </c>
      <c r="I847" s="11">
        <f t="shared" si="27"/>
        <v>0</v>
      </c>
    </row>
    <row r="848" spans="1:9" x14ac:dyDescent="0.25">
      <c r="A848" s="132">
        <v>16572009</v>
      </c>
      <c r="B848" s="132" t="s">
        <v>287</v>
      </c>
      <c r="C848" s="132" t="s">
        <v>288</v>
      </c>
      <c r="D848" s="10">
        <v>60</v>
      </c>
      <c r="E848" s="10"/>
      <c r="F848" s="9">
        <v>0</v>
      </c>
      <c r="G848" s="9"/>
      <c r="H848" s="26">
        <f t="shared" si="26"/>
        <v>0</v>
      </c>
      <c r="I848" s="11">
        <f t="shared" si="27"/>
        <v>0</v>
      </c>
    </row>
    <row r="849" spans="1:9" x14ac:dyDescent="0.25">
      <c r="A849" s="132">
        <v>16572963</v>
      </c>
      <c r="B849" s="132" t="s">
        <v>2726</v>
      </c>
      <c r="C849" s="132" t="s">
        <v>342</v>
      </c>
      <c r="D849" s="10">
        <v>60</v>
      </c>
      <c r="E849" s="10"/>
      <c r="F849" s="9">
        <v>0</v>
      </c>
      <c r="G849" s="9"/>
      <c r="H849" s="26">
        <f t="shared" si="26"/>
        <v>0</v>
      </c>
      <c r="I849" s="11">
        <f t="shared" si="27"/>
        <v>0</v>
      </c>
    </row>
    <row r="850" spans="1:9" x14ac:dyDescent="0.25">
      <c r="A850" s="132">
        <v>16573161</v>
      </c>
      <c r="B850" s="132" t="s">
        <v>343</v>
      </c>
      <c r="C850" s="132" t="s">
        <v>344</v>
      </c>
      <c r="D850" s="10">
        <v>112</v>
      </c>
      <c r="E850" s="10"/>
      <c r="F850" s="9">
        <v>0</v>
      </c>
      <c r="G850" s="9"/>
      <c r="H850" s="26">
        <f t="shared" si="26"/>
        <v>0</v>
      </c>
      <c r="I850" s="11">
        <f t="shared" si="27"/>
        <v>0</v>
      </c>
    </row>
    <row r="851" spans="1:9" x14ac:dyDescent="0.25">
      <c r="A851" s="132">
        <v>16573552</v>
      </c>
      <c r="B851" s="132" t="s">
        <v>285</v>
      </c>
      <c r="C851" s="132" t="s">
        <v>286</v>
      </c>
      <c r="D851" s="10">
        <v>1</v>
      </c>
      <c r="E851" s="10"/>
      <c r="F851" s="9">
        <v>0</v>
      </c>
      <c r="G851" s="9"/>
      <c r="H851" s="26">
        <f t="shared" si="26"/>
        <v>0</v>
      </c>
      <c r="I851" s="11">
        <f t="shared" si="27"/>
        <v>0</v>
      </c>
    </row>
    <row r="852" spans="1:9" x14ac:dyDescent="0.25">
      <c r="A852" s="132">
        <v>16575679</v>
      </c>
      <c r="B852" s="132" t="s">
        <v>245</v>
      </c>
      <c r="C852" s="132" t="s">
        <v>246</v>
      </c>
      <c r="D852" s="10">
        <v>60</v>
      </c>
      <c r="E852" s="10"/>
      <c r="F852" s="9">
        <v>0</v>
      </c>
      <c r="G852" s="9"/>
      <c r="H852" s="26">
        <f t="shared" si="26"/>
        <v>0</v>
      </c>
      <c r="I852" s="11">
        <f t="shared" si="27"/>
        <v>0</v>
      </c>
    </row>
    <row r="853" spans="1:9" x14ac:dyDescent="0.25">
      <c r="A853" s="132">
        <v>16578821</v>
      </c>
      <c r="B853" s="132" t="s">
        <v>152</v>
      </c>
      <c r="C853" s="132" t="s">
        <v>153</v>
      </c>
      <c r="D853" s="10">
        <v>100</v>
      </c>
      <c r="E853" s="10"/>
      <c r="F853" s="9">
        <v>0</v>
      </c>
      <c r="G853" s="9"/>
      <c r="H853" s="26">
        <f t="shared" si="26"/>
        <v>0</v>
      </c>
      <c r="I853" s="11">
        <f t="shared" si="27"/>
        <v>0</v>
      </c>
    </row>
    <row r="854" spans="1:9" x14ac:dyDescent="0.25">
      <c r="A854" s="132">
        <v>16591607</v>
      </c>
      <c r="B854" s="132" t="s">
        <v>285</v>
      </c>
      <c r="C854" s="132" t="s">
        <v>286</v>
      </c>
      <c r="D854" s="10">
        <v>1</v>
      </c>
      <c r="E854" s="10"/>
      <c r="F854" s="9">
        <v>0</v>
      </c>
      <c r="G854" s="9"/>
      <c r="H854" s="26">
        <f t="shared" si="26"/>
        <v>0</v>
      </c>
      <c r="I854" s="11">
        <f t="shared" si="27"/>
        <v>0</v>
      </c>
    </row>
    <row r="855" spans="1:9" x14ac:dyDescent="0.25">
      <c r="A855" s="132">
        <v>16593480</v>
      </c>
      <c r="B855" s="132" t="s">
        <v>237</v>
      </c>
      <c r="C855" s="132" t="s">
        <v>238</v>
      </c>
      <c r="D855" s="10">
        <v>1</v>
      </c>
      <c r="E855" s="10"/>
      <c r="F855" s="9">
        <v>0</v>
      </c>
      <c r="G855" s="9"/>
      <c r="H855" s="26">
        <f t="shared" si="26"/>
        <v>0</v>
      </c>
      <c r="I855" s="11">
        <f t="shared" si="27"/>
        <v>0</v>
      </c>
    </row>
    <row r="856" spans="1:9" x14ac:dyDescent="0.25">
      <c r="A856" s="132">
        <v>16594649</v>
      </c>
      <c r="B856" s="132" t="s">
        <v>140</v>
      </c>
      <c r="C856" s="132" t="s">
        <v>141</v>
      </c>
      <c r="D856" s="10">
        <v>60</v>
      </c>
      <c r="E856" s="10"/>
      <c r="F856" s="9">
        <v>0</v>
      </c>
      <c r="G856" s="9"/>
      <c r="H856" s="26">
        <f t="shared" si="26"/>
        <v>0</v>
      </c>
      <c r="I856" s="11">
        <f t="shared" si="27"/>
        <v>0</v>
      </c>
    </row>
    <row r="857" spans="1:9" x14ac:dyDescent="0.25">
      <c r="A857" s="132">
        <v>16594940</v>
      </c>
      <c r="B857" s="132" t="s">
        <v>291</v>
      </c>
      <c r="C857" s="132" t="s">
        <v>292</v>
      </c>
      <c r="D857" s="10">
        <v>1</v>
      </c>
      <c r="E857" s="10"/>
      <c r="F857" s="9">
        <v>0</v>
      </c>
      <c r="G857" s="9"/>
      <c r="H857" s="26">
        <f t="shared" si="26"/>
        <v>0</v>
      </c>
      <c r="I857" s="11">
        <f t="shared" si="27"/>
        <v>0</v>
      </c>
    </row>
    <row r="858" spans="1:9" x14ac:dyDescent="0.25">
      <c r="A858" s="132">
        <v>16595467</v>
      </c>
      <c r="B858" s="132" t="s">
        <v>289</v>
      </c>
      <c r="C858" s="132" t="s">
        <v>290</v>
      </c>
      <c r="D858" s="10">
        <v>30</v>
      </c>
      <c r="E858" s="10"/>
      <c r="F858" s="9">
        <v>0</v>
      </c>
      <c r="G858" s="9"/>
      <c r="H858" s="26">
        <f t="shared" si="26"/>
        <v>0</v>
      </c>
      <c r="I858" s="11">
        <f t="shared" si="27"/>
        <v>0</v>
      </c>
    </row>
    <row r="859" spans="1:9" x14ac:dyDescent="0.25">
      <c r="A859" s="132">
        <v>16596447</v>
      </c>
      <c r="B859" s="132" t="s">
        <v>237</v>
      </c>
      <c r="C859" s="132" t="s">
        <v>238</v>
      </c>
      <c r="D859" s="10">
        <v>1</v>
      </c>
      <c r="E859" s="10"/>
      <c r="F859" s="9">
        <v>0</v>
      </c>
      <c r="G859" s="9"/>
      <c r="H859" s="26">
        <f t="shared" si="26"/>
        <v>0</v>
      </c>
      <c r="I859" s="11">
        <f t="shared" si="27"/>
        <v>0</v>
      </c>
    </row>
    <row r="860" spans="1:9" x14ac:dyDescent="0.25">
      <c r="A860" s="132">
        <v>16596471</v>
      </c>
      <c r="B860" s="132" t="s">
        <v>289</v>
      </c>
      <c r="C860" s="132" t="s">
        <v>290</v>
      </c>
      <c r="D860" s="10">
        <v>30</v>
      </c>
      <c r="E860" s="10"/>
      <c r="F860" s="9">
        <v>0</v>
      </c>
      <c r="G860" s="9"/>
      <c r="H860" s="26">
        <f t="shared" si="26"/>
        <v>0</v>
      </c>
      <c r="I860" s="11">
        <f t="shared" si="27"/>
        <v>0</v>
      </c>
    </row>
    <row r="861" spans="1:9" x14ac:dyDescent="0.25">
      <c r="A861" s="132">
        <v>16596633</v>
      </c>
      <c r="B861" s="132" t="s">
        <v>244</v>
      </c>
      <c r="C861" s="132" t="s">
        <v>2723</v>
      </c>
      <c r="D861" s="10">
        <v>1</v>
      </c>
      <c r="E861" s="10"/>
      <c r="F861" s="9">
        <v>0</v>
      </c>
      <c r="G861" s="9"/>
      <c r="H861" s="26">
        <f t="shared" si="26"/>
        <v>0</v>
      </c>
      <c r="I861" s="11">
        <f t="shared" si="27"/>
        <v>0</v>
      </c>
    </row>
    <row r="862" spans="1:9" x14ac:dyDescent="0.25">
      <c r="A862" s="132">
        <v>16597354</v>
      </c>
      <c r="B862" s="132" t="s">
        <v>312</v>
      </c>
      <c r="C862" s="132" t="s">
        <v>313</v>
      </c>
      <c r="D862" s="10">
        <v>1</v>
      </c>
      <c r="E862" s="10"/>
      <c r="F862" s="9">
        <v>0</v>
      </c>
      <c r="G862" s="9"/>
      <c r="H862" s="26">
        <f t="shared" si="26"/>
        <v>0</v>
      </c>
      <c r="I862" s="11">
        <f t="shared" si="27"/>
        <v>0</v>
      </c>
    </row>
    <row r="863" spans="1:9" x14ac:dyDescent="0.25">
      <c r="A863" s="132">
        <v>16597478</v>
      </c>
      <c r="B863" s="132" t="s">
        <v>170</v>
      </c>
      <c r="C863" s="132" t="s">
        <v>171</v>
      </c>
      <c r="D863" s="10">
        <v>21</v>
      </c>
      <c r="E863" s="10"/>
      <c r="F863" s="9">
        <v>0</v>
      </c>
      <c r="G863" s="9"/>
      <c r="H863" s="26">
        <f t="shared" si="26"/>
        <v>0</v>
      </c>
      <c r="I863" s="11">
        <f t="shared" si="27"/>
        <v>0</v>
      </c>
    </row>
    <row r="864" spans="1:9" x14ac:dyDescent="0.25">
      <c r="A864" s="132">
        <v>16599764</v>
      </c>
      <c r="B864" s="132" t="s">
        <v>255</v>
      </c>
      <c r="C864" s="132" t="s">
        <v>256</v>
      </c>
      <c r="D864" s="10">
        <v>120</v>
      </c>
      <c r="E864" s="10"/>
      <c r="F864" s="9">
        <v>0</v>
      </c>
      <c r="G864" s="9"/>
      <c r="H864" s="26">
        <f t="shared" si="26"/>
        <v>0</v>
      </c>
      <c r="I864" s="11">
        <f t="shared" si="27"/>
        <v>0</v>
      </c>
    </row>
    <row r="865" spans="1:9" x14ac:dyDescent="0.25">
      <c r="A865" s="132">
        <v>16599772</v>
      </c>
      <c r="B865" s="132" t="s">
        <v>255</v>
      </c>
      <c r="C865" s="132" t="s">
        <v>256</v>
      </c>
      <c r="D865" s="10">
        <v>120</v>
      </c>
      <c r="E865" s="10"/>
      <c r="F865" s="9">
        <v>0</v>
      </c>
      <c r="G865" s="9"/>
      <c r="H865" s="26">
        <f t="shared" si="26"/>
        <v>0</v>
      </c>
      <c r="I865" s="11">
        <f t="shared" si="27"/>
        <v>0</v>
      </c>
    </row>
    <row r="866" spans="1:9" x14ac:dyDescent="0.25">
      <c r="A866" s="132">
        <v>16601696</v>
      </c>
      <c r="B866" s="132" t="s">
        <v>255</v>
      </c>
      <c r="C866" s="132" t="s">
        <v>256</v>
      </c>
      <c r="D866" s="10">
        <v>120</v>
      </c>
      <c r="E866" s="10"/>
      <c r="F866" s="9">
        <v>0</v>
      </c>
      <c r="G866" s="9"/>
      <c r="H866" s="26">
        <f t="shared" si="26"/>
        <v>0</v>
      </c>
      <c r="I866" s="11">
        <f t="shared" si="27"/>
        <v>0</v>
      </c>
    </row>
    <row r="867" spans="1:9" x14ac:dyDescent="0.25">
      <c r="A867" s="132">
        <v>16601718</v>
      </c>
      <c r="B867" s="132" t="s">
        <v>255</v>
      </c>
      <c r="C867" s="132" t="s">
        <v>256</v>
      </c>
      <c r="D867" s="10">
        <v>120</v>
      </c>
      <c r="E867" s="10"/>
      <c r="F867" s="9">
        <v>0</v>
      </c>
      <c r="G867" s="9"/>
      <c r="H867" s="26">
        <f t="shared" si="26"/>
        <v>0</v>
      </c>
      <c r="I867" s="11">
        <f t="shared" si="27"/>
        <v>0</v>
      </c>
    </row>
    <row r="868" spans="1:9" x14ac:dyDescent="0.25">
      <c r="A868" s="132">
        <v>16604474</v>
      </c>
      <c r="B868" s="132" t="s">
        <v>253</v>
      </c>
      <c r="C868" s="132" t="s">
        <v>254</v>
      </c>
      <c r="D868" s="10">
        <v>112</v>
      </c>
      <c r="E868" s="10"/>
      <c r="F868" s="9">
        <v>0</v>
      </c>
      <c r="G868" s="9"/>
      <c r="H868" s="26">
        <f t="shared" si="26"/>
        <v>0</v>
      </c>
      <c r="I868" s="11">
        <f t="shared" si="27"/>
        <v>0</v>
      </c>
    </row>
    <row r="869" spans="1:9" x14ac:dyDescent="0.25">
      <c r="A869" s="132">
        <v>16608038</v>
      </c>
      <c r="B869" s="132" t="s">
        <v>345</v>
      </c>
      <c r="C869" s="132" t="s">
        <v>346</v>
      </c>
      <c r="D869" s="10">
        <v>1</v>
      </c>
      <c r="E869" s="10"/>
      <c r="F869" s="9">
        <v>0</v>
      </c>
      <c r="G869" s="9"/>
      <c r="H869" s="26">
        <f t="shared" si="26"/>
        <v>0</v>
      </c>
      <c r="I869" s="11">
        <f t="shared" si="27"/>
        <v>0</v>
      </c>
    </row>
    <row r="870" spans="1:9" x14ac:dyDescent="0.25">
      <c r="A870" s="132">
        <v>16608046</v>
      </c>
      <c r="B870" s="132" t="s">
        <v>249</v>
      </c>
      <c r="C870" s="132" t="s">
        <v>250</v>
      </c>
      <c r="D870" s="10">
        <v>28</v>
      </c>
      <c r="E870" s="10"/>
      <c r="F870" s="9">
        <v>0</v>
      </c>
      <c r="G870" s="9"/>
      <c r="H870" s="26">
        <f t="shared" si="26"/>
        <v>0</v>
      </c>
      <c r="I870" s="11">
        <f t="shared" si="27"/>
        <v>0</v>
      </c>
    </row>
    <row r="871" spans="1:9" x14ac:dyDescent="0.25">
      <c r="A871" s="132">
        <v>16608097</v>
      </c>
      <c r="B871" s="132" t="s">
        <v>347</v>
      </c>
      <c r="C871" s="132" t="s">
        <v>348</v>
      </c>
      <c r="D871" s="10">
        <v>84</v>
      </c>
      <c r="E871" s="10"/>
      <c r="F871" s="9">
        <v>0</v>
      </c>
      <c r="G871" s="9"/>
      <c r="H871" s="26">
        <f t="shared" si="26"/>
        <v>0</v>
      </c>
      <c r="I871" s="11">
        <f t="shared" si="27"/>
        <v>0</v>
      </c>
    </row>
    <row r="872" spans="1:9" x14ac:dyDescent="0.25">
      <c r="A872" s="132">
        <v>16608143</v>
      </c>
      <c r="B872" s="132" t="s">
        <v>347</v>
      </c>
      <c r="C872" s="132" t="s">
        <v>348</v>
      </c>
      <c r="D872" s="10">
        <v>56</v>
      </c>
      <c r="E872" s="10"/>
      <c r="F872" s="9">
        <v>0</v>
      </c>
      <c r="G872" s="9"/>
      <c r="H872" s="26">
        <f t="shared" si="26"/>
        <v>0</v>
      </c>
      <c r="I872" s="11">
        <f t="shared" si="27"/>
        <v>0</v>
      </c>
    </row>
    <row r="873" spans="1:9" x14ac:dyDescent="0.25">
      <c r="A873" s="132">
        <v>16608267</v>
      </c>
      <c r="B873" s="132" t="s">
        <v>269</v>
      </c>
      <c r="C873" s="132" t="s">
        <v>270</v>
      </c>
      <c r="D873" s="10">
        <v>90</v>
      </c>
      <c r="E873" s="10"/>
      <c r="F873" s="9">
        <v>0</v>
      </c>
      <c r="G873" s="9"/>
      <c r="H873" s="26">
        <f t="shared" si="26"/>
        <v>0</v>
      </c>
      <c r="I873" s="11">
        <f t="shared" si="27"/>
        <v>0</v>
      </c>
    </row>
    <row r="874" spans="1:9" x14ac:dyDescent="0.25">
      <c r="A874" s="132">
        <v>16613708</v>
      </c>
      <c r="B874" s="132" t="s">
        <v>325</v>
      </c>
      <c r="C874" s="132" t="s">
        <v>326</v>
      </c>
      <c r="D874" s="10">
        <v>240</v>
      </c>
      <c r="E874" s="10"/>
      <c r="F874" s="9">
        <v>0</v>
      </c>
      <c r="G874" s="9"/>
      <c r="H874" s="26">
        <f t="shared" si="26"/>
        <v>0</v>
      </c>
      <c r="I874" s="11">
        <f t="shared" si="27"/>
        <v>0</v>
      </c>
    </row>
    <row r="875" spans="1:9" x14ac:dyDescent="0.25">
      <c r="A875" s="132">
        <v>16616499</v>
      </c>
      <c r="B875" s="132" t="s">
        <v>245</v>
      </c>
      <c r="C875" s="132" t="s">
        <v>246</v>
      </c>
      <c r="D875" s="10">
        <v>60</v>
      </c>
      <c r="E875" s="10"/>
      <c r="F875" s="9">
        <v>0</v>
      </c>
      <c r="G875" s="9"/>
      <c r="H875" s="26">
        <f t="shared" si="26"/>
        <v>0</v>
      </c>
      <c r="I875" s="11">
        <f t="shared" si="27"/>
        <v>0</v>
      </c>
    </row>
    <row r="876" spans="1:9" x14ac:dyDescent="0.25">
      <c r="A876" s="132">
        <v>16616502</v>
      </c>
      <c r="B876" s="132" t="s">
        <v>285</v>
      </c>
      <c r="C876" s="132" t="s">
        <v>286</v>
      </c>
      <c r="D876" s="10">
        <v>1</v>
      </c>
      <c r="E876" s="10"/>
      <c r="F876" s="9">
        <v>0</v>
      </c>
      <c r="G876" s="9"/>
      <c r="H876" s="26">
        <f t="shared" si="26"/>
        <v>0</v>
      </c>
      <c r="I876" s="11">
        <f t="shared" si="27"/>
        <v>0</v>
      </c>
    </row>
    <row r="877" spans="1:9" x14ac:dyDescent="0.25">
      <c r="A877" s="132">
        <v>16616685</v>
      </c>
      <c r="B877" s="132" t="s">
        <v>291</v>
      </c>
      <c r="C877" s="132" t="s">
        <v>292</v>
      </c>
      <c r="D877" s="10">
        <v>1</v>
      </c>
      <c r="E877" s="10"/>
      <c r="F877" s="9">
        <v>0</v>
      </c>
      <c r="G877" s="9"/>
      <c r="H877" s="26">
        <f t="shared" si="26"/>
        <v>0</v>
      </c>
      <c r="I877" s="11">
        <f t="shared" si="27"/>
        <v>0</v>
      </c>
    </row>
    <row r="878" spans="1:9" x14ac:dyDescent="0.25">
      <c r="A878" s="132">
        <v>16616693</v>
      </c>
      <c r="B878" s="132" t="s">
        <v>291</v>
      </c>
      <c r="C878" s="132" t="s">
        <v>292</v>
      </c>
      <c r="D878" s="10">
        <v>1</v>
      </c>
      <c r="E878" s="10"/>
      <c r="F878" s="9">
        <v>0</v>
      </c>
      <c r="G878" s="9"/>
      <c r="H878" s="26">
        <f t="shared" si="26"/>
        <v>0</v>
      </c>
      <c r="I878" s="11">
        <f t="shared" si="27"/>
        <v>0</v>
      </c>
    </row>
    <row r="879" spans="1:9" x14ac:dyDescent="0.25">
      <c r="A879" s="132">
        <v>16618084</v>
      </c>
      <c r="B879" s="132" t="s">
        <v>261</v>
      </c>
      <c r="C879" s="132" t="s">
        <v>262</v>
      </c>
      <c r="D879" s="10">
        <v>21</v>
      </c>
      <c r="E879" s="10"/>
      <c r="F879" s="9">
        <v>0</v>
      </c>
      <c r="G879" s="9"/>
      <c r="H879" s="26">
        <f t="shared" si="26"/>
        <v>0</v>
      </c>
      <c r="I879" s="11">
        <f t="shared" si="27"/>
        <v>0</v>
      </c>
    </row>
    <row r="880" spans="1:9" x14ac:dyDescent="0.25">
      <c r="A880" s="132">
        <v>16618092</v>
      </c>
      <c r="B880" s="132" t="s">
        <v>261</v>
      </c>
      <c r="C880" s="132" t="s">
        <v>262</v>
      </c>
      <c r="D880" s="10">
        <v>21</v>
      </c>
      <c r="E880" s="10"/>
      <c r="F880" s="9">
        <v>0</v>
      </c>
      <c r="G880" s="9"/>
      <c r="H880" s="26">
        <f t="shared" si="26"/>
        <v>0</v>
      </c>
      <c r="I880" s="11">
        <f t="shared" si="27"/>
        <v>0</v>
      </c>
    </row>
    <row r="881" spans="1:9" x14ac:dyDescent="0.25">
      <c r="A881" s="132">
        <v>16618173</v>
      </c>
      <c r="B881" s="132" t="s">
        <v>2727</v>
      </c>
      <c r="C881" s="132" t="s">
        <v>2728</v>
      </c>
      <c r="D881" s="10">
        <v>21</v>
      </c>
      <c r="E881" s="10"/>
      <c r="F881" s="9">
        <v>0</v>
      </c>
      <c r="G881" s="9"/>
      <c r="H881" s="26">
        <f t="shared" si="26"/>
        <v>0</v>
      </c>
      <c r="I881" s="11">
        <f t="shared" si="27"/>
        <v>0</v>
      </c>
    </row>
    <row r="882" spans="1:9" x14ac:dyDescent="0.25">
      <c r="A882" s="132">
        <v>16618181</v>
      </c>
      <c r="B882" s="132" t="s">
        <v>2727</v>
      </c>
      <c r="C882" s="132" t="s">
        <v>2728</v>
      </c>
      <c r="D882" s="10">
        <v>21</v>
      </c>
      <c r="E882" s="10"/>
      <c r="F882" s="9">
        <v>0</v>
      </c>
      <c r="G882" s="9"/>
      <c r="H882" s="26">
        <f t="shared" si="26"/>
        <v>0</v>
      </c>
      <c r="I882" s="11">
        <f t="shared" si="27"/>
        <v>0</v>
      </c>
    </row>
    <row r="883" spans="1:9" x14ac:dyDescent="0.25">
      <c r="A883" s="132">
        <v>16620275</v>
      </c>
      <c r="B883" s="132" t="s">
        <v>285</v>
      </c>
      <c r="C883" s="132" t="s">
        <v>286</v>
      </c>
      <c r="D883" s="10">
        <v>1</v>
      </c>
      <c r="E883" s="10"/>
      <c r="F883" s="9">
        <v>0</v>
      </c>
      <c r="G883" s="9"/>
      <c r="H883" s="26">
        <f t="shared" si="26"/>
        <v>0</v>
      </c>
      <c r="I883" s="11">
        <f t="shared" si="27"/>
        <v>0</v>
      </c>
    </row>
    <row r="884" spans="1:9" x14ac:dyDescent="0.25">
      <c r="A884" s="132">
        <v>16620283</v>
      </c>
      <c r="B884" s="132" t="s">
        <v>245</v>
      </c>
      <c r="C884" s="132" t="s">
        <v>246</v>
      </c>
      <c r="D884" s="10">
        <v>60</v>
      </c>
      <c r="E884" s="10"/>
      <c r="F884" s="9">
        <v>0</v>
      </c>
      <c r="G884" s="9"/>
      <c r="H884" s="26">
        <f t="shared" si="26"/>
        <v>0</v>
      </c>
      <c r="I884" s="11">
        <f t="shared" si="27"/>
        <v>0</v>
      </c>
    </row>
    <row r="885" spans="1:9" x14ac:dyDescent="0.25">
      <c r="A885" s="132">
        <v>16620798</v>
      </c>
      <c r="B885" s="132" t="s">
        <v>291</v>
      </c>
      <c r="C885" s="132" t="s">
        <v>292</v>
      </c>
      <c r="D885" s="10">
        <v>1</v>
      </c>
      <c r="E885" s="10"/>
      <c r="F885" s="9">
        <v>0</v>
      </c>
      <c r="G885" s="9"/>
      <c r="H885" s="26">
        <f t="shared" si="26"/>
        <v>0</v>
      </c>
      <c r="I885" s="11">
        <f t="shared" si="27"/>
        <v>0</v>
      </c>
    </row>
    <row r="886" spans="1:9" x14ac:dyDescent="0.25">
      <c r="A886" s="132">
        <v>16620801</v>
      </c>
      <c r="B886" s="132" t="s">
        <v>291</v>
      </c>
      <c r="C886" s="132" t="s">
        <v>292</v>
      </c>
      <c r="D886" s="10">
        <v>1</v>
      </c>
      <c r="E886" s="10"/>
      <c r="F886" s="9">
        <v>0</v>
      </c>
      <c r="G886" s="9"/>
      <c r="H886" s="26">
        <f t="shared" si="26"/>
        <v>0</v>
      </c>
      <c r="I886" s="11">
        <f t="shared" si="27"/>
        <v>0</v>
      </c>
    </row>
    <row r="887" spans="1:9" x14ac:dyDescent="0.25">
      <c r="A887" s="132">
        <v>16620828</v>
      </c>
      <c r="B887" s="132" t="s">
        <v>291</v>
      </c>
      <c r="C887" s="132" t="s">
        <v>292</v>
      </c>
      <c r="D887" s="10">
        <v>1</v>
      </c>
      <c r="E887" s="10"/>
      <c r="F887" s="9">
        <v>0</v>
      </c>
      <c r="G887" s="9"/>
      <c r="H887" s="26">
        <f t="shared" si="26"/>
        <v>0</v>
      </c>
      <c r="I887" s="11">
        <f t="shared" si="27"/>
        <v>0</v>
      </c>
    </row>
    <row r="888" spans="1:9" x14ac:dyDescent="0.25">
      <c r="A888" s="132">
        <v>16628500</v>
      </c>
      <c r="B888" s="132" t="s">
        <v>130</v>
      </c>
      <c r="C888" s="132" t="s">
        <v>131</v>
      </c>
      <c r="D888" s="10">
        <v>1</v>
      </c>
      <c r="E888" s="10"/>
      <c r="F888" s="9">
        <v>0</v>
      </c>
      <c r="G888" s="9"/>
      <c r="H888" s="26">
        <f t="shared" si="26"/>
        <v>0</v>
      </c>
      <c r="I888" s="11">
        <f t="shared" si="27"/>
        <v>0</v>
      </c>
    </row>
    <row r="889" spans="1:9" x14ac:dyDescent="0.25">
      <c r="A889" s="132">
        <v>16628721</v>
      </c>
      <c r="B889" s="132" t="s">
        <v>291</v>
      </c>
      <c r="C889" s="132" t="s">
        <v>292</v>
      </c>
      <c r="D889" s="10">
        <v>1</v>
      </c>
      <c r="E889" s="10"/>
      <c r="F889" s="9">
        <v>0</v>
      </c>
      <c r="G889" s="9"/>
      <c r="H889" s="26">
        <f t="shared" si="26"/>
        <v>0</v>
      </c>
      <c r="I889" s="11">
        <f t="shared" si="27"/>
        <v>0</v>
      </c>
    </row>
    <row r="890" spans="1:9" x14ac:dyDescent="0.25">
      <c r="A890" s="132">
        <v>16628748</v>
      </c>
      <c r="B890" s="132" t="s">
        <v>291</v>
      </c>
      <c r="C890" s="132" t="s">
        <v>292</v>
      </c>
      <c r="D890" s="10">
        <v>1</v>
      </c>
      <c r="E890" s="10"/>
      <c r="F890" s="9">
        <v>0</v>
      </c>
      <c r="G890" s="9"/>
      <c r="H890" s="26">
        <f t="shared" si="26"/>
        <v>0</v>
      </c>
      <c r="I890" s="11">
        <f t="shared" si="27"/>
        <v>0</v>
      </c>
    </row>
    <row r="891" spans="1:9" x14ac:dyDescent="0.25">
      <c r="A891" s="132">
        <v>16628764</v>
      </c>
      <c r="B891" s="132" t="s">
        <v>291</v>
      </c>
      <c r="C891" s="132" t="s">
        <v>292</v>
      </c>
      <c r="D891" s="10">
        <v>1</v>
      </c>
      <c r="E891" s="10"/>
      <c r="F891" s="9">
        <v>0</v>
      </c>
      <c r="G891" s="9"/>
      <c r="H891" s="26">
        <f t="shared" si="26"/>
        <v>0</v>
      </c>
      <c r="I891" s="11">
        <f t="shared" si="27"/>
        <v>0</v>
      </c>
    </row>
    <row r="892" spans="1:9" x14ac:dyDescent="0.25">
      <c r="A892" s="132">
        <v>16635353</v>
      </c>
      <c r="B892" s="132" t="s">
        <v>265</v>
      </c>
      <c r="C892" s="132" t="s">
        <v>266</v>
      </c>
      <c r="D892" s="10">
        <v>1</v>
      </c>
      <c r="E892" s="10"/>
      <c r="F892" s="9">
        <v>0</v>
      </c>
      <c r="G892" s="9"/>
      <c r="H892" s="26">
        <f t="shared" si="26"/>
        <v>0</v>
      </c>
      <c r="I892" s="11">
        <f t="shared" si="27"/>
        <v>0</v>
      </c>
    </row>
    <row r="893" spans="1:9" x14ac:dyDescent="0.25">
      <c r="A893" s="132">
        <v>16635388</v>
      </c>
      <c r="B893" s="132" t="s">
        <v>265</v>
      </c>
      <c r="C893" s="132" t="s">
        <v>266</v>
      </c>
      <c r="D893" s="10">
        <v>1</v>
      </c>
      <c r="E893" s="10"/>
      <c r="F893" s="9">
        <v>0</v>
      </c>
      <c r="G893" s="9"/>
      <c r="H893" s="26">
        <f t="shared" si="26"/>
        <v>0</v>
      </c>
      <c r="I893" s="11">
        <f t="shared" si="27"/>
        <v>0</v>
      </c>
    </row>
    <row r="894" spans="1:9" x14ac:dyDescent="0.25">
      <c r="A894" s="132">
        <v>16636104</v>
      </c>
      <c r="B894" s="132" t="s">
        <v>229</v>
      </c>
      <c r="C894" s="132" t="s">
        <v>230</v>
      </c>
      <c r="D894" s="10">
        <v>8</v>
      </c>
      <c r="E894" s="10"/>
      <c r="F894" s="9">
        <v>0</v>
      </c>
      <c r="G894" s="9"/>
      <c r="H894" s="26">
        <f t="shared" si="26"/>
        <v>0</v>
      </c>
      <c r="I894" s="11">
        <f t="shared" si="27"/>
        <v>0</v>
      </c>
    </row>
    <row r="895" spans="1:9" x14ac:dyDescent="0.25">
      <c r="A895" s="132">
        <v>16636112</v>
      </c>
      <c r="B895" s="132" t="s">
        <v>227</v>
      </c>
      <c r="C895" s="132" t="s">
        <v>228</v>
      </c>
      <c r="D895" s="10">
        <v>1</v>
      </c>
      <c r="E895" s="10"/>
      <c r="F895" s="9">
        <v>0</v>
      </c>
      <c r="G895" s="9"/>
      <c r="H895" s="26">
        <f t="shared" si="26"/>
        <v>0</v>
      </c>
      <c r="I895" s="11">
        <f t="shared" si="27"/>
        <v>0</v>
      </c>
    </row>
    <row r="896" spans="1:9" x14ac:dyDescent="0.25">
      <c r="A896" s="132">
        <v>16636120</v>
      </c>
      <c r="B896" s="132" t="s">
        <v>281</v>
      </c>
      <c r="C896" s="132" t="s">
        <v>282</v>
      </c>
      <c r="D896" s="10">
        <v>1</v>
      </c>
      <c r="E896" s="10"/>
      <c r="F896" s="9">
        <v>0</v>
      </c>
      <c r="G896" s="9"/>
      <c r="H896" s="26">
        <f t="shared" si="26"/>
        <v>0</v>
      </c>
      <c r="I896" s="11">
        <f t="shared" si="27"/>
        <v>0</v>
      </c>
    </row>
    <row r="897" spans="1:9" x14ac:dyDescent="0.25">
      <c r="A897" s="132">
        <v>16636511</v>
      </c>
      <c r="B897" s="132" t="s">
        <v>152</v>
      </c>
      <c r="C897" s="132" t="s">
        <v>153</v>
      </c>
      <c r="D897" s="10">
        <v>100</v>
      </c>
      <c r="E897" s="10"/>
      <c r="F897" s="9">
        <v>0</v>
      </c>
      <c r="G897" s="9"/>
      <c r="H897" s="26">
        <f t="shared" si="26"/>
        <v>0</v>
      </c>
      <c r="I897" s="11">
        <f t="shared" si="27"/>
        <v>0</v>
      </c>
    </row>
    <row r="898" spans="1:9" x14ac:dyDescent="0.25">
      <c r="A898" s="132">
        <v>16636856</v>
      </c>
      <c r="B898" s="132" t="s">
        <v>140</v>
      </c>
      <c r="C898" s="132" t="s">
        <v>141</v>
      </c>
      <c r="D898" s="10">
        <v>60</v>
      </c>
      <c r="E898" s="10"/>
      <c r="F898" s="9">
        <v>0</v>
      </c>
      <c r="G898" s="9"/>
      <c r="H898" s="26">
        <f t="shared" si="26"/>
        <v>0</v>
      </c>
      <c r="I898" s="11">
        <f t="shared" si="27"/>
        <v>0</v>
      </c>
    </row>
    <row r="899" spans="1:9" x14ac:dyDescent="0.25">
      <c r="A899" s="132">
        <v>16637097</v>
      </c>
      <c r="B899" s="132" t="s">
        <v>128</v>
      </c>
      <c r="C899" s="132" t="s">
        <v>129</v>
      </c>
      <c r="D899" s="10">
        <v>1</v>
      </c>
      <c r="E899" s="10"/>
      <c r="F899" s="9">
        <v>0</v>
      </c>
      <c r="G899" s="9"/>
      <c r="H899" s="26">
        <f t="shared" si="26"/>
        <v>0</v>
      </c>
      <c r="I899" s="11">
        <f t="shared" si="27"/>
        <v>0</v>
      </c>
    </row>
    <row r="900" spans="1:9" x14ac:dyDescent="0.25">
      <c r="A900" s="132">
        <v>16637100</v>
      </c>
      <c r="B900" s="132" t="s">
        <v>261</v>
      </c>
      <c r="C900" s="132" t="s">
        <v>262</v>
      </c>
      <c r="D900" s="10">
        <v>21</v>
      </c>
      <c r="E900" s="10"/>
      <c r="F900" s="9">
        <v>0</v>
      </c>
      <c r="G900" s="9"/>
      <c r="H900" s="26">
        <f t="shared" si="26"/>
        <v>0</v>
      </c>
      <c r="I900" s="11">
        <f t="shared" si="27"/>
        <v>0</v>
      </c>
    </row>
    <row r="901" spans="1:9" x14ac:dyDescent="0.25">
      <c r="A901" s="132">
        <v>16637216</v>
      </c>
      <c r="B901" s="132" t="s">
        <v>318</v>
      </c>
      <c r="C901" s="132" t="s">
        <v>319</v>
      </c>
      <c r="D901" s="10">
        <v>30</v>
      </c>
      <c r="E901" s="10"/>
      <c r="F901" s="9">
        <v>0</v>
      </c>
      <c r="G901" s="9"/>
      <c r="H901" s="26">
        <f t="shared" ref="H901:H964" si="28">E901/D901</f>
        <v>0</v>
      </c>
      <c r="I901" s="11">
        <f t="shared" ref="I901:I964" si="29">IFERROR(G901/H901,0)</f>
        <v>0</v>
      </c>
    </row>
    <row r="902" spans="1:9" x14ac:dyDescent="0.25">
      <c r="A902" s="132">
        <v>16637232</v>
      </c>
      <c r="B902" s="132" t="s">
        <v>318</v>
      </c>
      <c r="C902" s="132" t="s">
        <v>319</v>
      </c>
      <c r="D902" s="10">
        <v>30</v>
      </c>
      <c r="E902" s="10"/>
      <c r="F902" s="9">
        <v>0</v>
      </c>
      <c r="G902" s="9"/>
      <c r="H902" s="26">
        <f t="shared" si="28"/>
        <v>0</v>
      </c>
      <c r="I902" s="11">
        <f t="shared" si="29"/>
        <v>0</v>
      </c>
    </row>
    <row r="903" spans="1:9" x14ac:dyDescent="0.25">
      <c r="A903" s="132">
        <v>16637240</v>
      </c>
      <c r="B903" s="132" t="s">
        <v>318</v>
      </c>
      <c r="C903" s="132" t="s">
        <v>319</v>
      </c>
      <c r="D903" s="10">
        <v>30</v>
      </c>
      <c r="E903" s="10"/>
      <c r="F903" s="9">
        <v>0</v>
      </c>
      <c r="G903" s="9"/>
      <c r="H903" s="26">
        <f t="shared" si="28"/>
        <v>0</v>
      </c>
      <c r="I903" s="11">
        <f t="shared" si="29"/>
        <v>0</v>
      </c>
    </row>
    <row r="904" spans="1:9" x14ac:dyDescent="0.25">
      <c r="A904" s="132">
        <v>16638158</v>
      </c>
      <c r="B904" s="132" t="s">
        <v>323</v>
      </c>
      <c r="C904" s="132" t="s">
        <v>324</v>
      </c>
      <c r="D904" s="10">
        <v>21</v>
      </c>
      <c r="E904" s="10"/>
      <c r="F904" s="9">
        <v>0</v>
      </c>
      <c r="G904" s="9"/>
      <c r="H904" s="26">
        <f t="shared" si="28"/>
        <v>0</v>
      </c>
      <c r="I904" s="11">
        <f t="shared" si="29"/>
        <v>0</v>
      </c>
    </row>
    <row r="905" spans="1:9" x14ac:dyDescent="0.25">
      <c r="A905" s="132">
        <v>16638166</v>
      </c>
      <c r="B905" s="132" t="s">
        <v>323</v>
      </c>
      <c r="C905" s="132" t="s">
        <v>324</v>
      </c>
      <c r="D905" s="10">
        <v>21</v>
      </c>
      <c r="E905" s="10"/>
      <c r="F905" s="9">
        <v>0</v>
      </c>
      <c r="G905" s="9"/>
      <c r="H905" s="26">
        <f t="shared" si="28"/>
        <v>0</v>
      </c>
      <c r="I905" s="11">
        <f t="shared" si="29"/>
        <v>0</v>
      </c>
    </row>
    <row r="906" spans="1:9" x14ac:dyDescent="0.25">
      <c r="A906" s="132">
        <v>16638174</v>
      </c>
      <c r="B906" s="132" t="s">
        <v>323</v>
      </c>
      <c r="C906" s="132" t="s">
        <v>324</v>
      </c>
      <c r="D906" s="10">
        <v>21</v>
      </c>
      <c r="E906" s="10"/>
      <c r="F906" s="9">
        <v>0</v>
      </c>
      <c r="G906" s="9"/>
      <c r="H906" s="26">
        <f t="shared" si="28"/>
        <v>0</v>
      </c>
      <c r="I906" s="11">
        <f t="shared" si="29"/>
        <v>0</v>
      </c>
    </row>
    <row r="907" spans="1:9" x14ac:dyDescent="0.25">
      <c r="A907" s="132">
        <v>16640381</v>
      </c>
      <c r="B907" s="132" t="s">
        <v>323</v>
      </c>
      <c r="C907" s="132" t="s">
        <v>324</v>
      </c>
      <c r="D907" s="10">
        <v>21</v>
      </c>
      <c r="E907" s="10"/>
      <c r="F907" s="9">
        <v>0</v>
      </c>
      <c r="G907" s="9"/>
      <c r="H907" s="26">
        <f t="shared" si="28"/>
        <v>0</v>
      </c>
      <c r="I907" s="11">
        <f t="shared" si="29"/>
        <v>0</v>
      </c>
    </row>
    <row r="908" spans="1:9" x14ac:dyDescent="0.25">
      <c r="A908" s="132">
        <v>16640403</v>
      </c>
      <c r="B908" s="132" t="s">
        <v>323</v>
      </c>
      <c r="C908" s="132" t="s">
        <v>324</v>
      </c>
      <c r="D908" s="10">
        <v>21</v>
      </c>
      <c r="E908" s="10"/>
      <c r="F908" s="9">
        <v>0</v>
      </c>
      <c r="G908" s="9"/>
      <c r="H908" s="26">
        <f t="shared" si="28"/>
        <v>0</v>
      </c>
      <c r="I908" s="11">
        <f t="shared" si="29"/>
        <v>0</v>
      </c>
    </row>
    <row r="909" spans="1:9" x14ac:dyDescent="0.25">
      <c r="A909" s="132">
        <v>16640411</v>
      </c>
      <c r="B909" s="132" t="s">
        <v>323</v>
      </c>
      <c r="C909" s="132" t="s">
        <v>324</v>
      </c>
      <c r="D909" s="10">
        <v>21</v>
      </c>
      <c r="E909" s="10"/>
      <c r="F909" s="9">
        <v>0</v>
      </c>
      <c r="G909" s="9"/>
      <c r="H909" s="26">
        <f t="shared" si="28"/>
        <v>0</v>
      </c>
      <c r="I909" s="11">
        <f t="shared" si="29"/>
        <v>0</v>
      </c>
    </row>
    <row r="910" spans="1:9" x14ac:dyDescent="0.25">
      <c r="A910" s="132">
        <v>16643984</v>
      </c>
      <c r="B910" s="132" t="s">
        <v>261</v>
      </c>
      <c r="C910" s="132" t="s">
        <v>262</v>
      </c>
      <c r="D910" s="10">
        <v>21</v>
      </c>
      <c r="E910" s="10"/>
      <c r="F910" s="9">
        <v>0</v>
      </c>
      <c r="G910" s="9"/>
      <c r="H910" s="26">
        <f t="shared" si="28"/>
        <v>0</v>
      </c>
      <c r="I910" s="11">
        <f t="shared" si="29"/>
        <v>0</v>
      </c>
    </row>
    <row r="911" spans="1:9" x14ac:dyDescent="0.25">
      <c r="A911" s="132">
        <v>16644514</v>
      </c>
      <c r="B911" s="132" t="s">
        <v>261</v>
      </c>
      <c r="C911" s="132" t="s">
        <v>262</v>
      </c>
      <c r="D911" s="10">
        <v>21</v>
      </c>
      <c r="E911" s="10"/>
      <c r="F911" s="9">
        <v>0</v>
      </c>
      <c r="G911" s="9"/>
      <c r="H911" s="26">
        <f t="shared" si="28"/>
        <v>0</v>
      </c>
      <c r="I911" s="11">
        <f t="shared" si="29"/>
        <v>0</v>
      </c>
    </row>
    <row r="912" spans="1:9" x14ac:dyDescent="0.25">
      <c r="A912" s="132">
        <v>16644727</v>
      </c>
      <c r="B912" s="132" t="s">
        <v>138</v>
      </c>
      <c r="C912" s="132" t="s">
        <v>139</v>
      </c>
      <c r="D912" s="10">
        <v>60</v>
      </c>
      <c r="E912" s="10"/>
      <c r="F912" s="9">
        <v>0</v>
      </c>
      <c r="G912" s="9"/>
      <c r="H912" s="26">
        <f t="shared" si="28"/>
        <v>0</v>
      </c>
      <c r="I912" s="11">
        <f t="shared" si="29"/>
        <v>0</v>
      </c>
    </row>
    <row r="913" spans="1:9" x14ac:dyDescent="0.25">
      <c r="A913" s="132">
        <v>16644824</v>
      </c>
      <c r="B913" s="132" t="s">
        <v>152</v>
      </c>
      <c r="C913" s="132" t="s">
        <v>153</v>
      </c>
      <c r="D913" s="10">
        <v>100</v>
      </c>
      <c r="E913" s="10"/>
      <c r="F913" s="9">
        <v>0</v>
      </c>
      <c r="G913" s="9"/>
      <c r="H913" s="26">
        <f t="shared" si="28"/>
        <v>0</v>
      </c>
      <c r="I913" s="11">
        <f t="shared" si="29"/>
        <v>0</v>
      </c>
    </row>
    <row r="914" spans="1:9" x14ac:dyDescent="0.25">
      <c r="A914" s="132">
        <v>16645553</v>
      </c>
      <c r="B914" s="132" t="s">
        <v>128</v>
      </c>
      <c r="C914" s="132" t="s">
        <v>129</v>
      </c>
      <c r="D914" s="10">
        <v>1</v>
      </c>
      <c r="E914" s="10"/>
      <c r="F914" s="9">
        <v>0</v>
      </c>
      <c r="G914" s="9"/>
      <c r="H914" s="26">
        <f t="shared" si="28"/>
        <v>0</v>
      </c>
      <c r="I914" s="11">
        <f t="shared" si="29"/>
        <v>0</v>
      </c>
    </row>
    <row r="915" spans="1:9" x14ac:dyDescent="0.25">
      <c r="A915" s="132">
        <v>16645561</v>
      </c>
      <c r="B915" s="132" t="s">
        <v>128</v>
      </c>
      <c r="C915" s="132" t="s">
        <v>129</v>
      </c>
      <c r="D915" s="10">
        <v>1</v>
      </c>
      <c r="E915" s="10"/>
      <c r="F915" s="9">
        <v>0</v>
      </c>
      <c r="G915" s="9"/>
      <c r="H915" s="26">
        <f t="shared" si="28"/>
        <v>0</v>
      </c>
      <c r="I915" s="11">
        <f t="shared" si="29"/>
        <v>0</v>
      </c>
    </row>
    <row r="916" spans="1:9" x14ac:dyDescent="0.25">
      <c r="A916" s="132">
        <v>16653432</v>
      </c>
      <c r="B916" s="132" t="s">
        <v>251</v>
      </c>
      <c r="C916" s="132" t="s">
        <v>252</v>
      </c>
      <c r="D916" s="10">
        <v>56</v>
      </c>
      <c r="E916" s="10"/>
      <c r="F916" s="9">
        <v>0</v>
      </c>
      <c r="G916" s="9"/>
      <c r="H916" s="26">
        <f t="shared" si="28"/>
        <v>0</v>
      </c>
      <c r="I916" s="11">
        <f t="shared" si="29"/>
        <v>0</v>
      </c>
    </row>
    <row r="917" spans="1:9" x14ac:dyDescent="0.25">
      <c r="A917" s="132">
        <v>16653440</v>
      </c>
      <c r="B917" s="132" t="s">
        <v>251</v>
      </c>
      <c r="C917" s="132" t="s">
        <v>252</v>
      </c>
      <c r="D917" s="10">
        <v>56</v>
      </c>
      <c r="E917" s="10"/>
      <c r="F917" s="9">
        <v>0</v>
      </c>
      <c r="G917" s="9"/>
      <c r="H917" s="26">
        <f t="shared" si="28"/>
        <v>0</v>
      </c>
      <c r="I917" s="11">
        <f t="shared" si="29"/>
        <v>0</v>
      </c>
    </row>
    <row r="918" spans="1:9" x14ac:dyDescent="0.25">
      <c r="A918" s="132">
        <v>16653459</v>
      </c>
      <c r="B918" s="132" t="s">
        <v>251</v>
      </c>
      <c r="C918" s="132" t="s">
        <v>252</v>
      </c>
      <c r="D918" s="10">
        <v>56</v>
      </c>
      <c r="E918" s="10"/>
      <c r="F918" s="9">
        <v>0</v>
      </c>
      <c r="G918" s="9"/>
      <c r="H918" s="26">
        <f t="shared" si="28"/>
        <v>0</v>
      </c>
      <c r="I918" s="11">
        <f t="shared" si="29"/>
        <v>0</v>
      </c>
    </row>
    <row r="919" spans="1:9" x14ac:dyDescent="0.25">
      <c r="A919" s="132">
        <v>16653467</v>
      </c>
      <c r="B919" s="132" t="s">
        <v>251</v>
      </c>
      <c r="C919" s="132" t="s">
        <v>252</v>
      </c>
      <c r="D919" s="10">
        <v>56</v>
      </c>
      <c r="E919" s="10"/>
      <c r="F919" s="9">
        <v>0</v>
      </c>
      <c r="G919" s="9"/>
      <c r="H919" s="26">
        <f t="shared" si="28"/>
        <v>0</v>
      </c>
      <c r="I919" s="11">
        <f t="shared" si="29"/>
        <v>0</v>
      </c>
    </row>
    <row r="920" spans="1:9" x14ac:dyDescent="0.25">
      <c r="A920" s="132">
        <v>16654994</v>
      </c>
      <c r="B920" s="132" t="s">
        <v>138</v>
      </c>
      <c r="C920" s="132" t="s">
        <v>139</v>
      </c>
      <c r="D920" s="10">
        <v>30</v>
      </c>
      <c r="E920" s="10"/>
      <c r="F920" s="9">
        <v>0</v>
      </c>
      <c r="G920" s="9"/>
      <c r="H920" s="26">
        <f t="shared" si="28"/>
        <v>0</v>
      </c>
      <c r="I920" s="11">
        <f t="shared" si="29"/>
        <v>0</v>
      </c>
    </row>
    <row r="921" spans="1:9" x14ac:dyDescent="0.25">
      <c r="A921" s="132">
        <v>16664051</v>
      </c>
      <c r="B921" s="132" t="s">
        <v>180</v>
      </c>
      <c r="C921" s="132" t="s">
        <v>181</v>
      </c>
      <c r="D921" s="10">
        <v>1</v>
      </c>
      <c r="E921" s="10"/>
      <c r="F921" s="9">
        <v>0</v>
      </c>
      <c r="G921" s="9"/>
      <c r="H921" s="26">
        <f t="shared" si="28"/>
        <v>0</v>
      </c>
      <c r="I921" s="11">
        <f t="shared" si="29"/>
        <v>0</v>
      </c>
    </row>
    <row r="922" spans="1:9" x14ac:dyDescent="0.25">
      <c r="A922" s="132">
        <v>16667166</v>
      </c>
      <c r="B922" s="132" t="s">
        <v>318</v>
      </c>
      <c r="C922" s="132" t="s">
        <v>319</v>
      </c>
      <c r="D922" s="10">
        <v>30</v>
      </c>
      <c r="E922" s="10"/>
      <c r="F922" s="9">
        <v>0</v>
      </c>
      <c r="G922" s="9"/>
      <c r="H922" s="26">
        <f t="shared" si="28"/>
        <v>0</v>
      </c>
      <c r="I922" s="11">
        <f t="shared" si="29"/>
        <v>0</v>
      </c>
    </row>
    <row r="923" spans="1:9" x14ac:dyDescent="0.25">
      <c r="A923" s="132">
        <v>16667174</v>
      </c>
      <c r="B923" s="132" t="s">
        <v>318</v>
      </c>
      <c r="C923" s="132" t="s">
        <v>319</v>
      </c>
      <c r="D923" s="10">
        <v>30</v>
      </c>
      <c r="E923" s="10"/>
      <c r="F923" s="9">
        <v>0</v>
      </c>
      <c r="G923" s="9"/>
      <c r="H923" s="26">
        <f t="shared" si="28"/>
        <v>0</v>
      </c>
      <c r="I923" s="11">
        <f t="shared" si="29"/>
        <v>0</v>
      </c>
    </row>
    <row r="924" spans="1:9" x14ac:dyDescent="0.25">
      <c r="A924" s="132">
        <v>16667182</v>
      </c>
      <c r="B924" s="132" t="s">
        <v>318</v>
      </c>
      <c r="C924" s="132" t="s">
        <v>319</v>
      </c>
      <c r="D924" s="10">
        <v>30</v>
      </c>
      <c r="E924" s="10"/>
      <c r="F924" s="9">
        <v>0</v>
      </c>
      <c r="G924" s="9"/>
      <c r="H924" s="26">
        <f t="shared" si="28"/>
        <v>0</v>
      </c>
      <c r="I924" s="11">
        <f t="shared" si="29"/>
        <v>0</v>
      </c>
    </row>
    <row r="925" spans="1:9" x14ac:dyDescent="0.25">
      <c r="A925" s="132">
        <v>16667433</v>
      </c>
      <c r="B925" s="132" t="s">
        <v>261</v>
      </c>
      <c r="C925" s="132" t="s">
        <v>262</v>
      </c>
      <c r="D925" s="10">
        <v>21</v>
      </c>
      <c r="E925" s="10"/>
      <c r="F925" s="9">
        <v>0</v>
      </c>
      <c r="G925" s="9"/>
      <c r="H925" s="26">
        <f t="shared" si="28"/>
        <v>0</v>
      </c>
      <c r="I925" s="11">
        <f t="shared" si="29"/>
        <v>0</v>
      </c>
    </row>
    <row r="926" spans="1:9" x14ac:dyDescent="0.25">
      <c r="A926" s="132">
        <v>16667565</v>
      </c>
      <c r="B926" s="132" t="s">
        <v>261</v>
      </c>
      <c r="C926" s="132" t="s">
        <v>262</v>
      </c>
      <c r="D926" s="10">
        <v>21</v>
      </c>
      <c r="E926" s="10"/>
      <c r="F926" s="9">
        <v>0</v>
      </c>
      <c r="G926" s="9"/>
      <c r="H926" s="26">
        <f t="shared" si="28"/>
        <v>0</v>
      </c>
      <c r="I926" s="11">
        <f t="shared" si="29"/>
        <v>0</v>
      </c>
    </row>
    <row r="927" spans="1:9" x14ac:dyDescent="0.25">
      <c r="A927" s="132">
        <v>16667875</v>
      </c>
      <c r="B927" s="132" t="s">
        <v>263</v>
      </c>
      <c r="C927" s="132" t="s">
        <v>264</v>
      </c>
      <c r="D927" s="10">
        <v>28</v>
      </c>
      <c r="E927" s="10"/>
      <c r="F927" s="9">
        <v>0</v>
      </c>
      <c r="G927" s="9"/>
      <c r="H927" s="26">
        <f t="shared" si="28"/>
        <v>0</v>
      </c>
      <c r="I927" s="11">
        <f t="shared" si="29"/>
        <v>0</v>
      </c>
    </row>
    <row r="928" spans="1:9" x14ac:dyDescent="0.25">
      <c r="A928" s="132">
        <v>16667883</v>
      </c>
      <c r="B928" s="132" t="s">
        <v>263</v>
      </c>
      <c r="C928" s="132" t="s">
        <v>264</v>
      </c>
      <c r="D928" s="10">
        <v>28</v>
      </c>
      <c r="E928" s="10"/>
      <c r="F928" s="9">
        <v>0</v>
      </c>
      <c r="G928" s="9"/>
      <c r="H928" s="26">
        <f t="shared" si="28"/>
        <v>0</v>
      </c>
      <c r="I928" s="11">
        <f t="shared" si="29"/>
        <v>0</v>
      </c>
    </row>
    <row r="929" spans="1:9" x14ac:dyDescent="0.25">
      <c r="A929" s="132">
        <v>16667891</v>
      </c>
      <c r="B929" s="132" t="s">
        <v>263</v>
      </c>
      <c r="C929" s="132" t="s">
        <v>264</v>
      </c>
      <c r="D929" s="10">
        <v>28</v>
      </c>
      <c r="E929" s="10"/>
      <c r="F929" s="9">
        <v>0</v>
      </c>
      <c r="G929" s="9"/>
      <c r="H929" s="26">
        <f t="shared" si="28"/>
        <v>0</v>
      </c>
      <c r="I929" s="11">
        <f t="shared" si="29"/>
        <v>0</v>
      </c>
    </row>
    <row r="930" spans="1:9" x14ac:dyDescent="0.25">
      <c r="A930" s="132">
        <v>16668464</v>
      </c>
      <c r="B930" s="132" t="s">
        <v>329</v>
      </c>
      <c r="C930" s="132" t="s">
        <v>330</v>
      </c>
      <c r="D930" s="10">
        <v>3</v>
      </c>
      <c r="E930" s="10"/>
      <c r="F930" s="9">
        <v>0</v>
      </c>
      <c r="G930" s="9"/>
      <c r="H930" s="26">
        <f t="shared" si="28"/>
        <v>0</v>
      </c>
      <c r="I930" s="11">
        <f t="shared" si="29"/>
        <v>0</v>
      </c>
    </row>
    <row r="931" spans="1:9" x14ac:dyDescent="0.25">
      <c r="A931" s="132">
        <v>16671864</v>
      </c>
      <c r="B931" s="132" t="s">
        <v>170</v>
      </c>
      <c r="C931" s="132" t="s">
        <v>171</v>
      </c>
      <c r="D931" s="10">
        <v>21</v>
      </c>
      <c r="E931" s="10"/>
      <c r="F931" s="9">
        <v>0</v>
      </c>
      <c r="G931" s="9"/>
      <c r="H931" s="26">
        <f t="shared" si="28"/>
        <v>0</v>
      </c>
      <c r="I931" s="11">
        <f t="shared" si="29"/>
        <v>0</v>
      </c>
    </row>
    <row r="932" spans="1:9" x14ac:dyDescent="0.25">
      <c r="A932" s="132">
        <v>16671899</v>
      </c>
      <c r="B932" s="132" t="s">
        <v>170</v>
      </c>
      <c r="C932" s="132" t="s">
        <v>171</v>
      </c>
      <c r="D932" s="10">
        <v>21</v>
      </c>
      <c r="E932" s="10"/>
      <c r="F932" s="9">
        <v>0</v>
      </c>
      <c r="G932" s="9"/>
      <c r="H932" s="26">
        <f t="shared" si="28"/>
        <v>0</v>
      </c>
      <c r="I932" s="11">
        <f t="shared" si="29"/>
        <v>0</v>
      </c>
    </row>
    <row r="933" spans="1:9" x14ac:dyDescent="0.25">
      <c r="A933" s="132">
        <v>16671996</v>
      </c>
      <c r="B933" s="132" t="s">
        <v>170</v>
      </c>
      <c r="C933" s="132" t="s">
        <v>171</v>
      </c>
      <c r="D933" s="10">
        <v>21</v>
      </c>
      <c r="E933" s="10"/>
      <c r="F933" s="9">
        <v>0</v>
      </c>
      <c r="G933" s="9"/>
      <c r="H933" s="26">
        <f t="shared" si="28"/>
        <v>0</v>
      </c>
      <c r="I933" s="11">
        <f t="shared" si="29"/>
        <v>0</v>
      </c>
    </row>
    <row r="934" spans="1:9" x14ac:dyDescent="0.25">
      <c r="A934" s="132">
        <v>16672011</v>
      </c>
      <c r="B934" s="132" t="s">
        <v>170</v>
      </c>
      <c r="C934" s="132" t="s">
        <v>171</v>
      </c>
      <c r="D934" s="10">
        <v>21</v>
      </c>
      <c r="E934" s="10"/>
      <c r="F934" s="9">
        <v>0</v>
      </c>
      <c r="G934" s="9"/>
      <c r="H934" s="26">
        <f t="shared" si="28"/>
        <v>0</v>
      </c>
      <c r="I934" s="11">
        <f t="shared" si="29"/>
        <v>0</v>
      </c>
    </row>
    <row r="935" spans="1:9" x14ac:dyDescent="0.25">
      <c r="A935" s="132">
        <v>16672879</v>
      </c>
      <c r="B935" s="132" t="s">
        <v>170</v>
      </c>
      <c r="C935" s="132" t="s">
        <v>171</v>
      </c>
      <c r="D935" s="10">
        <v>21</v>
      </c>
      <c r="E935" s="10"/>
      <c r="F935" s="9">
        <v>0</v>
      </c>
      <c r="G935" s="9"/>
      <c r="H935" s="26">
        <f t="shared" si="28"/>
        <v>0</v>
      </c>
      <c r="I935" s="11">
        <f t="shared" si="29"/>
        <v>0</v>
      </c>
    </row>
    <row r="936" spans="1:9" x14ac:dyDescent="0.25">
      <c r="A936" s="132">
        <v>16672992</v>
      </c>
      <c r="B936" s="132" t="s">
        <v>170</v>
      </c>
      <c r="C936" s="132" t="s">
        <v>171</v>
      </c>
      <c r="D936" s="10">
        <v>21</v>
      </c>
      <c r="E936" s="10"/>
      <c r="F936" s="9">
        <v>0</v>
      </c>
      <c r="G936" s="9"/>
      <c r="H936" s="26">
        <f t="shared" si="28"/>
        <v>0</v>
      </c>
      <c r="I936" s="11">
        <f t="shared" si="29"/>
        <v>0</v>
      </c>
    </row>
    <row r="937" spans="1:9" x14ac:dyDescent="0.25">
      <c r="A937" s="132">
        <v>16673174</v>
      </c>
      <c r="B937" s="132" t="s">
        <v>310</v>
      </c>
      <c r="C937" s="132" t="s">
        <v>311</v>
      </c>
      <c r="D937" s="10">
        <v>1</v>
      </c>
      <c r="E937" s="10"/>
      <c r="F937" s="9">
        <v>0</v>
      </c>
      <c r="G937" s="9"/>
      <c r="H937" s="26">
        <f t="shared" si="28"/>
        <v>0</v>
      </c>
      <c r="I937" s="11">
        <f t="shared" si="29"/>
        <v>0</v>
      </c>
    </row>
    <row r="938" spans="1:9" x14ac:dyDescent="0.25">
      <c r="A938" s="132">
        <v>16673468</v>
      </c>
      <c r="B938" s="132" t="s">
        <v>343</v>
      </c>
      <c r="C938" s="132" t="s">
        <v>344</v>
      </c>
      <c r="D938" s="10">
        <v>56</v>
      </c>
      <c r="E938" s="10"/>
      <c r="F938" s="9">
        <v>0</v>
      </c>
      <c r="G938" s="9"/>
      <c r="H938" s="26">
        <f t="shared" si="28"/>
        <v>0</v>
      </c>
      <c r="I938" s="11">
        <f t="shared" si="29"/>
        <v>0</v>
      </c>
    </row>
    <row r="939" spans="1:9" x14ac:dyDescent="0.25">
      <c r="A939" s="132">
        <v>16673891</v>
      </c>
      <c r="B939" s="132" t="s">
        <v>323</v>
      </c>
      <c r="C939" s="132" t="s">
        <v>324</v>
      </c>
      <c r="D939" s="10">
        <v>21</v>
      </c>
      <c r="E939" s="10"/>
      <c r="F939" s="9">
        <v>0</v>
      </c>
      <c r="G939" s="9"/>
      <c r="H939" s="26">
        <f t="shared" si="28"/>
        <v>0</v>
      </c>
      <c r="I939" s="11">
        <f t="shared" si="29"/>
        <v>0</v>
      </c>
    </row>
    <row r="940" spans="1:9" x14ac:dyDescent="0.25">
      <c r="A940" s="132">
        <v>16673964</v>
      </c>
      <c r="B940" s="132" t="s">
        <v>323</v>
      </c>
      <c r="C940" s="132" t="s">
        <v>324</v>
      </c>
      <c r="D940" s="10">
        <v>21</v>
      </c>
      <c r="E940" s="10"/>
      <c r="F940" s="9">
        <v>0</v>
      </c>
      <c r="G940" s="9"/>
      <c r="H940" s="26">
        <f t="shared" si="28"/>
        <v>0</v>
      </c>
      <c r="I940" s="11">
        <f t="shared" si="29"/>
        <v>0</v>
      </c>
    </row>
    <row r="941" spans="1:9" x14ac:dyDescent="0.25">
      <c r="A941" s="132">
        <v>16674006</v>
      </c>
      <c r="B941" s="132" t="s">
        <v>323</v>
      </c>
      <c r="C941" s="132" t="s">
        <v>324</v>
      </c>
      <c r="D941" s="10">
        <v>21</v>
      </c>
      <c r="E941" s="10"/>
      <c r="F941" s="9">
        <v>0</v>
      </c>
      <c r="G941" s="9"/>
      <c r="H941" s="26">
        <f t="shared" si="28"/>
        <v>0</v>
      </c>
      <c r="I941" s="11">
        <f t="shared" si="29"/>
        <v>0</v>
      </c>
    </row>
    <row r="942" spans="1:9" x14ac:dyDescent="0.25">
      <c r="A942" s="132">
        <v>16723325</v>
      </c>
      <c r="B942" s="132" t="s">
        <v>329</v>
      </c>
      <c r="C942" s="132" t="s">
        <v>330</v>
      </c>
      <c r="D942" s="10">
        <v>3</v>
      </c>
      <c r="E942" s="10"/>
      <c r="F942" s="9">
        <v>0</v>
      </c>
      <c r="G942" s="9"/>
      <c r="H942" s="26">
        <f t="shared" si="28"/>
        <v>0</v>
      </c>
      <c r="I942" s="11">
        <f t="shared" si="29"/>
        <v>0</v>
      </c>
    </row>
    <row r="943" spans="1:9" x14ac:dyDescent="0.25">
      <c r="A943" s="132">
        <v>16725247</v>
      </c>
      <c r="B943" s="132" t="s">
        <v>245</v>
      </c>
      <c r="C943" s="132" t="s">
        <v>246</v>
      </c>
      <c r="D943" s="10">
        <v>60</v>
      </c>
      <c r="E943" s="10"/>
      <c r="F943" s="9">
        <v>0</v>
      </c>
      <c r="G943" s="9"/>
      <c r="H943" s="26">
        <f t="shared" si="28"/>
        <v>0</v>
      </c>
      <c r="I943" s="11">
        <f t="shared" si="29"/>
        <v>0</v>
      </c>
    </row>
    <row r="944" spans="1:9" x14ac:dyDescent="0.25">
      <c r="A944" s="132">
        <v>16725336</v>
      </c>
      <c r="B944" s="132" t="s">
        <v>277</v>
      </c>
      <c r="C944" s="132" t="s">
        <v>278</v>
      </c>
      <c r="D944" s="10">
        <v>60</v>
      </c>
      <c r="E944" s="10"/>
      <c r="F944" s="9">
        <v>0</v>
      </c>
      <c r="G944" s="9"/>
      <c r="H944" s="26">
        <f t="shared" si="28"/>
        <v>0</v>
      </c>
      <c r="I944" s="11">
        <f t="shared" si="29"/>
        <v>0</v>
      </c>
    </row>
    <row r="945" spans="1:9" x14ac:dyDescent="0.25">
      <c r="A945" s="132">
        <v>16725344</v>
      </c>
      <c r="B945" s="132" t="s">
        <v>275</v>
      </c>
      <c r="C945" s="132" t="s">
        <v>276</v>
      </c>
      <c r="D945" s="10">
        <v>1</v>
      </c>
      <c r="E945" s="10"/>
      <c r="F945" s="9">
        <v>0</v>
      </c>
      <c r="G945" s="9"/>
      <c r="H945" s="26">
        <f t="shared" si="28"/>
        <v>0</v>
      </c>
      <c r="I945" s="11">
        <f t="shared" si="29"/>
        <v>0</v>
      </c>
    </row>
    <row r="946" spans="1:9" x14ac:dyDescent="0.25">
      <c r="A946" s="132">
        <v>16725352</v>
      </c>
      <c r="B946" s="132" t="s">
        <v>275</v>
      </c>
      <c r="C946" s="132" t="s">
        <v>276</v>
      </c>
      <c r="D946" s="10">
        <v>1</v>
      </c>
      <c r="E946" s="10"/>
      <c r="F946" s="9">
        <v>0</v>
      </c>
      <c r="G946" s="9"/>
      <c r="H946" s="26">
        <f t="shared" si="28"/>
        <v>0</v>
      </c>
      <c r="I946" s="11">
        <f t="shared" si="29"/>
        <v>0</v>
      </c>
    </row>
    <row r="947" spans="1:9" x14ac:dyDescent="0.25">
      <c r="A947" s="132">
        <v>16725670</v>
      </c>
      <c r="B947" s="132" t="s">
        <v>291</v>
      </c>
      <c r="C947" s="132" t="s">
        <v>292</v>
      </c>
      <c r="D947" s="10">
        <v>1</v>
      </c>
      <c r="E947" s="10"/>
      <c r="F947" s="9">
        <v>0</v>
      </c>
      <c r="G947" s="9"/>
      <c r="H947" s="26">
        <f t="shared" si="28"/>
        <v>0</v>
      </c>
      <c r="I947" s="11">
        <f t="shared" si="29"/>
        <v>0</v>
      </c>
    </row>
    <row r="948" spans="1:9" x14ac:dyDescent="0.25">
      <c r="A948" s="132">
        <v>16725689</v>
      </c>
      <c r="B948" s="132" t="s">
        <v>310</v>
      </c>
      <c r="C948" s="132" t="s">
        <v>311</v>
      </c>
      <c r="D948" s="10">
        <v>1</v>
      </c>
      <c r="E948" s="10"/>
      <c r="F948" s="9">
        <v>0</v>
      </c>
      <c r="G948" s="9"/>
      <c r="H948" s="26">
        <f t="shared" si="28"/>
        <v>0</v>
      </c>
      <c r="I948" s="11">
        <f t="shared" si="29"/>
        <v>0</v>
      </c>
    </row>
    <row r="949" spans="1:9" x14ac:dyDescent="0.25">
      <c r="A949" s="132">
        <v>16727215</v>
      </c>
      <c r="B949" s="132" t="s">
        <v>245</v>
      </c>
      <c r="C949" s="132" t="s">
        <v>246</v>
      </c>
      <c r="D949" s="10">
        <v>60</v>
      </c>
      <c r="E949" s="10"/>
      <c r="F949" s="9">
        <v>0</v>
      </c>
      <c r="G949" s="9"/>
      <c r="H949" s="26">
        <f t="shared" si="28"/>
        <v>0</v>
      </c>
      <c r="I949" s="11">
        <f t="shared" si="29"/>
        <v>0</v>
      </c>
    </row>
    <row r="950" spans="1:9" x14ac:dyDescent="0.25">
      <c r="A950" s="132">
        <v>16728297</v>
      </c>
      <c r="B950" s="132" t="s">
        <v>2729</v>
      </c>
      <c r="C950" s="132" t="s">
        <v>349</v>
      </c>
      <c r="D950" s="10">
        <v>42</v>
      </c>
      <c r="E950" s="10"/>
      <c r="F950" s="9">
        <v>0</v>
      </c>
      <c r="G950" s="9"/>
      <c r="H950" s="26">
        <f t="shared" si="28"/>
        <v>0</v>
      </c>
      <c r="I950" s="11">
        <f t="shared" si="29"/>
        <v>0</v>
      </c>
    </row>
    <row r="951" spans="1:9" x14ac:dyDescent="0.25">
      <c r="A951" s="132">
        <v>16728300</v>
      </c>
      <c r="B951" s="132" t="s">
        <v>2729</v>
      </c>
      <c r="C951" s="132" t="s">
        <v>349</v>
      </c>
      <c r="D951" s="10">
        <v>28</v>
      </c>
      <c r="E951" s="10"/>
      <c r="F951" s="9">
        <v>0</v>
      </c>
      <c r="G951" s="9"/>
      <c r="H951" s="26">
        <f t="shared" si="28"/>
        <v>0</v>
      </c>
      <c r="I951" s="11">
        <f t="shared" si="29"/>
        <v>0</v>
      </c>
    </row>
    <row r="952" spans="1:9" x14ac:dyDescent="0.25">
      <c r="A952" s="132">
        <v>16728319</v>
      </c>
      <c r="B952" s="132" t="s">
        <v>350</v>
      </c>
      <c r="C952" s="132" t="s">
        <v>351</v>
      </c>
      <c r="D952" s="10">
        <v>84</v>
      </c>
      <c r="E952" s="10"/>
      <c r="F952" s="9">
        <v>0</v>
      </c>
      <c r="G952" s="9"/>
      <c r="H952" s="26">
        <f t="shared" si="28"/>
        <v>0</v>
      </c>
      <c r="I952" s="11">
        <f t="shared" si="29"/>
        <v>0</v>
      </c>
    </row>
    <row r="953" spans="1:9" x14ac:dyDescent="0.25">
      <c r="A953" s="132">
        <v>16728629</v>
      </c>
      <c r="B953" s="132" t="s">
        <v>329</v>
      </c>
      <c r="C953" s="132" t="s">
        <v>330</v>
      </c>
      <c r="D953" s="10">
        <v>3</v>
      </c>
      <c r="E953" s="10"/>
      <c r="F953" s="9">
        <v>0</v>
      </c>
      <c r="G953" s="9"/>
      <c r="H953" s="26">
        <f t="shared" si="28"/>
        <v>0</v>
      </c>
      <c r="I953" s="11">
        <f t="shared" si="29"/>
        <v>0</v>
      </c>
    </row>
    <row r="954" spans="1:9" x14ac:dyDescent="0.25">
      <c r="A954" s="132">
        <v>16730771</v>
      </c>
      <c r="B954" s="132" t="s">
        <v>308</v>
      </c>
      <c r="C954" s="132" t="s">
        <v>309</v>
      </c>
      <c r="D954" s="10">
        <v>1</v>
      </c>
      <c r="E954" s="10"/>
      <c r="F954" s="9">
        <v>0</v>
      </c>
      <c r="G954" s="9"/>
      <c r="H954" s="26">
        <f t="shared" si="28"/>
        <v>0</v>
      </c>
      <c r="I954" s="11">
        <f t="shared" si="29"/>
        <v>0</v>
      </c>
    </row>
    <row r="955" spans="1:9" x14ac:dyDescent="0.25">
      <c r="A955" s="132">
        <v>16731166</v>
      </c>
      <c r="B955" s="132" t="s">
        <v>329</v>
      </c>
      <c r="C955" s="132" t="s">
        <v>330</v>
      </c>
      <c r="D955" s="10">
        <v>3</v>
      </c>
      <c r="E955" s="10"/>
      <c r="F955" s="9">
        <v>0</v>
      </c>
      <c r="G955" s="9"/>
      <c r="H955" s="26">
        <f t="shared" si="28"/>
        <v>0</v>
      </c>
      <c r="I955" s="11">
        <f t="shared" si="29"/>
        <v>0</v>
      </c>
    </row>
    <row r="956" spans="1:9" x14ac:dyDescent="0.25">
      <c r="A956" s="132">
        <v>16732421</v>
      </c>
      <c r="B956" s="132" t="s">
        <v>329</v>
      </c>
      <c r="C956" s="132" t="s">
        <v>330</v>
      </c>
      <c r="D956" s="10">
        <v>3</v>
      </c>
      <c r="E956" s="10"/>
      <c r="F956" s="9">
        <v>0</v>
      </c>
      <c r="G956" s="9"/>
      <c r="H956" s="26">
        <f t="shared" si="28"/>
        <v>0</v>
      </c>
      <c r="I956" s="11">
        <f t="shared" si="29"/>
        <v>0</v>
      </c>
    </row>
    <row r="957" spans="1:9" x14ac:dyDescent="0.25">
      <c r="A957" s="132">
        <v>16734122</v>
      </c>
      <c r="B957" s="132" t="s">
        <v>259</v>
      </c>
      <c r="C957" s="132" t="s">
        <v>260</v>
      </c>
      <c r="D957" s="10">
        <v>84</v>
      </c>
      <c r="E957" s="10"/>
      <c r="F957" s="9">
        <v>0</v>
      </c>
      <c r="G957" s="9"/>
      <c r="H957" s="26">
        <f t="shared" si="28"/>
        <v>0</v>
      </c>
      <c r="I957" s="11">
        <f t="shared" si="29"/>
        <v>0</v>
      </c>
    </row>
    <row r="958" spans="1:9" x14ac:dyDescent="0.25">
      <c r="A958" s="132">
        <v>16734149</v>
      </c>
      <c r="B958" s="132" t="s">
        <v>237</v>
      </c>
      <c r="C958" s="132" t="s">
        <v>238</v>
      </c>
      <c r="D958" s="10">
        <v>1</v>
      </c>
      <c r="E958" s="10"/>
      <c r="F958" s="9">
        <v>0</v>
      </c>
      <c r="G958" s="9"/>
      <c r="H958" s="26">
        <f t="shared" si="28"/>
        <v>0</v>
      </c>
      <c r="I958" s="11">
        <f t="shared" si="29"/>
        <v>0</v>
      </c>
    </row>
    <row r="959" spans="1:9" x14ac:dyDescent="0.25">
      <c r="A959" s="132">
        <v>16734203</v>
      </c>
      <c r="B959" s="132" t="s">
        <v>164</v>
      </c>
      <c r="C959" s="132" t="s">
        <v>165</v>
      </c>
      <c r="D959" s="10">
        <v>1</v>
      </c>
      <c r="E959" s="10"/>
      <c r="F959" s="9">
        <v>0</v>
      </c>
      <c r="G959" s="9"/>
      <c r="H959" s="26">
        <f t="shared" si="28"/>
        <v>0</v>
      </c>
      <c r="I959" s="11">
        <f t="shared" si="29"/>
        <v>0</v>
      </c>
    </row>
    <row r="960" spans="1:9" x14ac:dyDescent="0.25">
      <c r="A960" s="132">
        <v>16734319</v>
      </c>
      <c r="B960" s="132" t="s">
        <v>158</v>
      </c>
      <c r="C960" s="132" t="s">
        <v>159</v>
      </c>
      <c r="D960" s="10">
        <v>112</v>
      </c>
      <c r="E960" s="10"/>
      <c r="F960" s="9">
        <v>0</v>
      </c>
      <c r="G960" s="9"/>
      <c r="H960" s="26">
        <f t="shared" si="28"/>
        <v>0</v>
      </c>
      <c r="I960" s="11">
        <f t="shared" si="29"/>
        <v>0</v>
      </c>
    </row>
    <row r="961" spans="1:9" x14ac:dyDescent="0.25">
      <c r="A961" s="132">
        <v>16734327</v>
      </c>
      <c r="B961" s="132" t="s">
        <v>206</v>
      </c>
      <c r="C961" s="132" t="s">
        <v>141</v>
      </c>
      <c r="D961" s="10">
        <v>30</v>
      </c>
      <c r="E961" s="10"/>
      <c r="F961" s="9">
        <v>0</v>
      </c>
      <c r="G961" s="9"/>
      <c r="H961" s="26">
        <f t="shared" si="28"/>
        <v>0</v>
      </c>
      <c r="I961" s="11">
        <f t="shared" si="29"/>
        <v>0</v>
      </c>
    </row>
    <row r="962" spans="1:9" x14ac:dyDescent="0.25">
      <c r="A962" s="132">
        <v>16734335</v>
      </c>
      <c r="B962" s="132" t="s">
        <v>291</v>
      </c>
      <c r="C962" s="132" t="s">
        <v>292</v>
      </c>
      <c r="D962" s="10">
        <v>1</v>
      </c>
      <c r="E962" s="10"/>
      <c r="F962" s="9">
        <v>0</v>
      </c>
      <c r="G962" s="9"/>
      <c r="H962" s="26">
        <f t="shared" si="28"/>
        <v>0</v>
      </c>
      <c r="I962" s="11">
        <f t="shared" si="29"/>
        <v>0</v>
      </c>
    </row>
    <row r="963" spans="1:9" x14ac:dyDescent="0.25">
      <c r="A963" s="132">
        <v>16734343</v>
      </c>
      <c r="B963" s="132" t="s">
        <v>291</v>
      </c>
      <c r="C963" s="132" t="s">
        <v>292</v>
      </c>
      <c r="D963" s="10">
        <v>1</v>
      </c>
      <c r="E963" s="10"/>
      <c r="F963" s="9">
        <v>0</v>
      </c>
      <c r="G963" s="9"/>
      <c r="H963" s="26">
        <f t="shared" si="28"/>
        <v>0</v>
      </c>
      <c r="I963" s="11">
        <f t="shared" si="29"/>
        <v>0</v>
      </c>
    </row>
    <row r="964" spans="1:9" x14ac:dyDescent="0.25">
      <c r="A964" s="132">
        <v>16734351</v>
      </c>
      <c r="B964" s="132" t="s">
        <v>233</v>
      </c>
      <c r="C964" s="132" t="s">
        <v>234</v>
      </c>
      <c r="D964" s="10">
        <v>30</v>
      </c>
      <c r="E964" s="10"/>
      <c r="F964" s="9">
        <v>0</v>
      </c>
      <c r="G964" s="9"/>
      <c r="H964" s="26">
        <f t="shared" si="28"/>
        <v>0</v>
      </c>
      <c r="I964" s="11">
        <f t="shared" si="29"/>
        <v>0</v>
      </c>
    </row>
    <row r="965" spans="1:9" x14ac:dyDescent="0.25">
      <c r="A965" s="132">
        <v>16734378</v>
      </c>
      <c r="B965" s="132" t="s">
        <v>271</v>
      </c>
      <c r="C965" s="132" t="s">
        <v>272</v>
      </c>
      <c r="D965" s="10">
        <v>1</v>
      </c>
      <c r="E965" s="10"/>
      <c r="F965" s="9">
        <v>0</v>
      </c>
      <c r="G965" s="9"/>
      <c r="H965" s="26">
        <f t="shared" ref="H965:H1028" si="30">E965/D965</f>
        <v>0</v>
      </c>
      <c r="I965" s="11">
        <f t="shared" ref="I965:I1028" si="31">IFERROR(G965/H965,0)</f>
        <v>0</v>
      </c>
    </row>
    <row r="966" spans="1:9" x14ac:dyDescent="0.25">
      <c r="A966" s="132">
        <v>16734386</v>
      </c>
      <c r="B966" s="132" t="s">
        <v>261</v>
      </c>
      <c r="C966" s="132" t="s">
        <v>262</v>
      </c>
      <c r="D966" s="10">
        <v>21</v>
      </c>
      <c r="E966" s="10"/>
      <c r="F966" s="9">
        <v>0</v>
      </c>
      <c r="G966" s="9"/>
      <c r="H966" s="26">
        <f t="shared" si="30"/>
        <v>0</v>
      </c>
      <c r="I966" s="11">
        <f t="shared" si="31"/>
        <v>0</v>
      </c>
    </row>
    <row r="967" spans="1:9" x14ac:dyDescent="0.25">
      <c r="A967" s="132">
        <v>16734394</v>
      </c>
      <c r="B967" s="132" t="s">
        <v>249</v>
      </c>
      <c r="C967" s="132" t="s">
        <v>250</v>
      </c>
      <c r="D967" s="10">
        <v>28</v>
      </c>
      <c r="E967" s="10"/>
      <c r="F967" s="9">
        <v>0</v>
      </c>
      <c r="G967" s="9"/>
      <c r="H967" s="26">
        <f t="shared" si="30"/>
        <v>0</v>
      </c>
      <c r="I967" s="11">
        <f t="shared" si="31"/>
        <v>0</v>
      </c>
    </row>
    <row r="968" spans="1:9" x14ac:dyDescent="0.25">
      <c r="A968" s="132">
        <v>16735692</v>
      </c>
      <c r="B968" s="132" t="s">
        <v>128</v>
      </c>
      <c r="C968" s="132" t="s">
        <v>129</v>
      </c>
      <c r="D968" s="10">
        <v>1</v>
      </c>
      <c r="E968" s="10"/>
      <c r="F968" s="9">
        <v>0</v>
      </c>
      <c r="G968" s="9"/>
      <c r="H968" s="26">
        <f t="shared" si="30"/>
        <v>0</v>
      </c>
      <c r="I968" s="11">
        <f t="shared" si="31"/>
        <v>0</v>
      </c>
    </row>
    <row r="969" spans="1:9" x14ac:dyDescent="0.25">
      <c r="A969" s="132">
        <v>16736184</v>
      </c>
      <c r="B969" s="132" t="s">
        <v>152</v>
      </c>
      <c r="C969" s="132" t="s">
        <v>153</v>
      </c>
      <c r="D969" s="10">
        <v>100</v>
      </c>
      <c r="E969" s="10"/>
      <c r="F969" s="9">
        <v>0</v>
      </c>
      <c r="G969" s="9"/>
      <c r="H969" s="26">
        <f t="shared" si="30"/>
        <v>0</v>
      </c>
      <c r="I969" s="11">
        <f t="shared" si="31"/>
        <v>0</v>
      </c>
    </row>
    <row r="970" spans="1:9" x14ac:dyDescent="0.25">
      <c r="A970" s="132">
        <v>16736931</v>
      </c>
      <c r="B970" s="132" t="s">
        <v>211</v>
      </c>
      <c r="C970" s="132" t="s">
        <v>212</v>
      </c>
      <c r="D970" s="10">
        <v>30</v>
      </c>
      <c r="E970" s="10"/>
      <c r="F970" s="9">
        <v>0</v>
      </c>
      <c r="G970" s="9"/>
      <c r="H970" s="26">
        <f t="shared" si="30"/>
        <v>0</v>
      </c>
      <c r="I970" s="11">
        <f t="shared" si="31"/>
        <v>0</v>
      </c>
    </row>
    <row r="971" spans="1:9" x14ac:dyDescent="0.25">
      <c r="A971" s="132">
        <v>16736958</v>
      </c>
      <c r="B971" s="132" t="s">
        <v>211</v>
      </c>
      <c r="C971" s="132" t="s">
        <v>212</v>
      </c>
      <c r="D971" s="10">
        <v>60</v>
      </c>
      <c r="E971" s="10"/>
      <c r="F971" s="9">
        <v>0</v>
      </c>
      <c r="G971" s="9"/>
      <c r="H971" s="26">
        <f t="shared" si="30"/>
        <v>0</v>
      </c>
      <c r="I971" s="11">
        <f t="shared" si="31"/>
        <v>0</v>
      </c>
    </row>
    <row r="972" spans="1:9" x14ac:dyDescent="0.25">
      <c r="A972" s="132">
        <v>16736966</v>
      </c>
      <c r="B972" s="132" t="s">
        <v>211</v>
      </c>
      <c r="C972" s="132" t="s">
        <v>212</v>
      </c>
      <c r="D972" s="10">
        <v>60</v>
      </c>
      <c r="E972" s="10"/>
      <c r="F972" s="9">
        <v>0</v>
      </c>
      <c r="G972" s="9"/>
      <c r="H972" s="26">
        <f t="shared" si="30"/>
        <v>0</v>
      </c>
      <c r="I972" s="11">
        <f t="shared" si="31"/>
        <v>0</v>
      </c>
    </row>
    <row r="973" spans="1:9" x14ac:dyDescent="0.25">
      <c r="A973" s="132">
        <v>16736974</v>
      </c>
      <c r="B973" s="132" t="s">
        <v>211</v>
      </c>
      <c r="C973" s="132" t="s">
        <v>212</v>
      </c>
      <c r="D973" s="10">
        <v>60</v>
      </c>
      <c r="E973" s="10"/>
      <c r="F973" s="9">
        <v>0</v>
      </c>
      <c r="G973" s="9"/>
      <c r="H973" s="26">
        <f t="shared" si="30"/>
        <v>0</v>
      </c>
      <c r="I973" s="11">
        <f t="shared" si="31"/>
        <v>0</v>
      </c>
    </row>
    <row r="974" spans="1:9" x14ac:dyDescent="0.25">
      <c r="A974" s="132">
        <v>16737083</v>
      </c>
      <c r="B974" s="132" t="s">
        <v>281</v>
      </c>
      <c r="C974" s="132" t="s">
        <v>282</v>
      </c>
      <c r="D974" s="10">
        <v>1</v>
      </c>
      <c r="E974" s="10"/>
      <c r="F974" s="9">
        <v>0</v>
      </c>
      <c r="G974" s="9"/>
      <c r="H974" s="26">
        <f t="shared" si="30"/>
        <v>0</v>
      </c>
      <c r="I974" s="11">
        <f t="shared" si="31"/>
        <v>0</v>
      </c>
    </row>
    <row r="975" spans="1:9" x14ac:dyDescent="0.25">
      <c r="A975" s="132">
        <v>16738470</v>
      </c>
      <c r="B975" s="132" t="s">
        <v>170</v>
      </c>
      <c r="C975" s="132" t="s">
        <v>171</v>
      </c>
      <c r="D975" s="10">
        <v>21</v>
      </c>
      <c r="E975" s="10"/>
      <c r="F975" s="9">
        <v>0</v>
      </c>
      <c r="G975" s="9"/>
      <c r="H975" s="26">
        <f t="shared" si="30"/>
        <v>0</v>
      </c>
      <c r="I975" s="11">
        <f t="shared" si="31"/>
        <v>0</v>
      </c>
    </row>
    <row r="976" spans="1:9" x14ac:dyDescent="0.25">
      <c r="A976" s="132">
        <v>16738519</v>
      </c>
      <c r="B976" s="132" t="s">
        <v>269</v>
      </c>
      <c r="C976" s="132" t="s">
        <v>270</v>
      </c>
      <c r="D976" s="10">
        <v>120</v>
      </c>
      <c r="E976" s="10"/>
      <c r="F976" s="9">
        <v>0</v>
      </c>
      <c r="G976" s="9"/>
      <c r="H976" s="26">
        <f t="shared" si="30"/>
        <v>0</v>
      </c>
      <c r="I976" s="11">
        <f t="shared" si="31"/>
        <v>0</v>
      </c>
    </row>
    <row r="977" spans="1:9" x14ac:dyDescent="0.25">
      <c r="A977" s="132">
        <v>16738527</v>
      </c>
      <c r="B977" s="132" t="s">
        <v>269</v>
      </c>
      <c r="C977" s="132" t="s">
        <v>270</v>
      </c>
      <c r="D977" s="10">
        <v>90</v>
      </c>
      <c r="E977" s="10"/>
      <c r="F977" s="9">
        <v>0</v>
      </c>
      <c r="G977" s="9"/>
      <c r="H977" s="26">
        <f t="shared" si="30"/>
        <v>0</v>
      </c>
      <c r="I977" s="11">
        <f t="shared" si="31"/>
        <v>0</v>
      </c>
    </row>
    <row r="978" spans="1:9" x14ac:dyDescent="0.25">
      <c r="A978" s="132">
        <v>16739515</v>
      </c>
      <c r="B978" s="132" t="s">
        <v>269</v>
      </c>
      <c r="C978" s="132" t="s">
        <v>270</v>
      </c>
      <c r="D978" s="10">
        <v>90</v>
      </c>
      <c r="E978" s="10"/>
      <c r="F978" s="9">
        <v>0</v>
      </c>
      <c r="G978" s="9"/>
      <c r="H978" s="26">
        <f t="shared" si="30"/>
        <v>0</v>
      </c>
      <c r="I978" s="11">
        <f t="shared" si="31"/>
        <v>0</v>
      </c>
    </row>
    <row r="979" spans="1:9" x14ac:dyDescent="0.25">
      <c r="A979" s="132">
        <v>16739523</v>
      </c>
      <c r="B979" s="132" t="s">
        <v>269</v>
      </c>
      <c r="C979" s="132" t="s">
        <v>270</v>
      </c>
      <c r="D979" s="10">
        <v>120</v>
      </c>
      <c r="E979" s="10"/>
      <c r="F979" s="9">
        <v>0</v>
      </c>
      <c r="G979" s="9"/>
      <c r="H979" s="26">
        <f t="shared" si="30"/>
        <v>0</v>
      </c>
      <c r="I979" s="11">
        <f t="shared" si="31"/>
        <v>0</v>
      </c>
    </row>
    <row r="980" spans="1:9" x14ac:dyDescent="0.25">
      <c r="A980" s="132">
        <v>16740432</v>
      </c>
      <c r="B980" s="132" t="s">
        <v>251</v>
      </c>
      <c r="C980" s="132" t="s">
        <v>252</v>
      </c>
      <c r="D980" s="10">
        <v>56</v>
      </c>
      <c r="E980" s="10"/>
      <c r="F980" s="9">
        <v>0</v>
      </c>
      <c r="G980" s="9"/>
      <c r="H980" s="26">
        <f t="shared" si="30"/>
        <v>0</v>
      </c>
      <c r="I980" s="11">
        <f t="shared" si="31"/>
        <v>0</v>
      </c>
    </row>
    <row r="981" spans="1:9" x14ac:dyDescent="0.25">
      <c r="A981" s="132">
        <v>16744373</v>
      </c>
      <c r="B981" s="132" t="s">
        <v>245</v>
      </c>
      <c r="C981" s="132" t="s">
        <v>246</v>
      </c>
      <c r="D981" s="10">
        <v>60</v>
      </c>
      <c r="E981" s="10"/>
      <c r="F981" s="9">
        <v>0</v>
      </c>
      <c r="G981" s="9"/>
      <c r="H981" s="26">
        <f t="shared" si="30"/>
        <v>0</v>
      </c>
      <c r="I981" s="11">
        <f t="shared" si="31"/>
        <v>0</v>
      </c>
    </row>
    <row r="982" spans="1:9" x14ac:dyDescent="0.25">
      <c r="A982" s="132">
        <v>16744381</v>
      </c>
      <c r="B982" s="132" t="s">
        <v>251</v>
      </c>
      <c r="C982" s="132" t="s">
        <v>252</v>
      </c>
      <c r="D982" s="10">
        <v>56</v>
      </c>
      <c r="E982" s="10"/>
      <c r="F982" s="9">
        <v>0</v>
      </c>
      <c r="G982" s="9"/>
      <c r="H982" s="26">
        <f t="shared" si="30"/>
        <v>0</v>
      </c>
      <c r="I982" s="11">
        <f t="shared" si="31"/>
        <v>0</v>
      </c>
    </row>
    <row r="983" spans="1:9" x14ac:dyDescent="0.25">
      <c r="A983" s="132">
        <v>16744780</v>
      </c>
      <c r="B983" s="132" t="s">
        <v>170</v>
      </c>
      <c r="C983" s="132" t="s">
        <v>171</v>
      </c>
      <c r="D983" s="10">
        <v>21</v>
      </c>
      <c r="E983" s="10"/>
      <c r="F983" s="9">
        <v>0</v>
      </c>
      <c r="G983" s="9"/>
      <c r="H983" s="26">
        <f t="shared" si="30"/>
        <v>0</v>
      </c>
      <c r="I983" s="11">
        <f t="shared" si="31"/>
        <v>0</v>
      </c>
    </row>
    <row r="984" spans="1:9" x14ac:dyDescent="0.25">
      <c r="A984" s="132">
        <v>16744799</v>
      </c>
      <c r="B984" s="132" t="s">
        <v>170</v>
      </c>
      <c r="C984" s="132" t="s">
        <v>171</v>
      </c>
      <c r="D984" s="10">
        <v>21</v>
      </c>
      <c r="E984" s="10"/>
      <c r="F984" s="9">
        <v>0</v>
      </c>
      <c r="G984" s="9"/>
      <c r="H984" s="26">
        <f t="shared" si="30"/>
        <v>0</v>
      </c>
      <c r="I984" s="11">
        <f t="shared" si="31"/>
        <v>0</v>
      </c>
    </row>
    <row r="985" spans="1:9" x14ac:dyDescent="0.25">
      <c r="A985" s="132">
        <v>16744802</v>
      </c>
      <c r="B985" s="132" t="s">
        <v>170</v>
      </c>
      <c r="C985" s="132" t="s">
        <v>171</v>
      </c>
      <c r="D985" s="10">
        <v>21</v>
      </c>
      <c r="E985" s="10"/>
      <c r="F985" s="9">
        <v>0</v>
      </c>
      <c r="G985" s="9"/>
      <c r="H985" s="26">
        <f t="shared" si="30"/>
        <v>0</v>
      </c>
      <c r="I985" s="11">
        <f t="shared" si="31"/>
        <v>0</v>
      </c>
    </row>
    <row r="986" spans="1:9" x14ac:dyDescent="0.25">
      <c r="A986" s="132">
        <v>16745191</v>
      </c>
      <c r="B986" s="132" t="s">
        <v>329</v>
      </c>
      <c r="C986" s="132" t="s">
        <v>330</v>
      </c>
      <c r="D986" s="10">
        <v>3</v>
      </c>
      <c r="E986" s="10"/>
      <c r="F986" s="9">
        <v>0</v>
      </c>
      <c r="G986" s="9"/>
      <c r="H986" s="26">
        <f t="shared" si="30"/>
        <v>0</v>
      </c>
      <c r="I986" s="11">
        <f t="shared" si="31"/>
        <v>0</v>
      </c>
    </row>
    <row r="987" spans="1:9" x14ac:dyDescent="0.25">
      <c r="A987" s="132">
        <v>16745698</v>
      </c>
      <c r="B987" s="132" t="s">
        <v>323</v>
      </c>
      <c r="C987" s="132" t="s">
        <v>324</v>
      </c>
      <c r="D987" s="10">
        <v>21</v>
      </c>
      <c r="E987" s="10"/>
      <c r="F987" s="9">
        <v>0</v>
      </c>
      <c r="G987" s="9"/>
      <c r="H987" s="26">
        <f t="shared" si="30"/>
        <v>0</v>
      </c>
      <c r="I987" s="11">
        <f t="shared" si="31"/>
        <v>0</v>
      </c>
    </row>
    <row r="988" spans="1:9" x14ac:dyDescent="0.25">
      <c r="A988" s="132">
        <v>16745728</v>
      </c>
      <c r="B988" s="132" t="s">
        <v>318</v>
      </c>
      <c r="C988" s="132" t="s">
        <v>319</v>
      </c>
      <c r="D988" s="10">
        <v>30</v>
      </c>
      <c r="E988" s="10"/>
      <c r="F988" s="9">
        <v>0</v>
      </c>
      <c r="G988" s="9"/>
      <c r="H988" s="26">
        <f t="shared" si="30"/>
        <v>0</v>
      </c>
      <c r="I988" s="11">
        <f t="shared" si="31"/>
        <v>0</v>
      </c>
    </row>
    <row r="989" spans="1:9" x14ac:dyDescent="0.25">
      <c r="A989" s="132">
        <v>16745744</v>
      </c>
      <c r="B989" s="132" t="s">
        <v>318</v>
      </c>
      <c r="C989" s="132" t="s">
        <v>319</v>
      </c>
      <c r="D989" s="10">
        <v>30</v>
      </c>
      <c r="E989" s="10"/>
      <c r="F989" s="9">
        <v>0</v>
      </c>
      <c r="G989" s="9"/>
      <c r="H989" s="26">
        <f t="shared" si="30"/>
        <v>0</v>
      </c>
      <c r="I989" s="11">
        <f t="shared" si="31"/>
        <v>0</v>
      </c>
    </row>
    <row r="990" spans="1:9" x14ac:dyDescent="0.25">
      <c r="A990" s="132">
        <v>16745809</v>
      </c>
      <c r="B990" s="132" t="s">
        <v>318</v>
      </c>
      <c r="C990" s="132" t="s">
        <v>319</v>
      </c>
      <c r="D990" s="10">
        <v>30</v>
      </c>
      <c r="E990" s="10"/>
      <c r="F990" s="9">
        <v>0</v>
      </c>
      <c r="G990" s="9"/>
      <c r="H990" s="26">
        <f t="shared" si="30"/>
        <v>0</v>
      </c>
      <c r="I990" s="11">
        <f t="shared" si="31"/>
        <v>0</v>
      </c>
    </row>
    <row r="991" spans="1:9" x14ac:dyDescent="0.25">
      <c r="A991" s="132">
        <v>16748352</v>
      </c>
      <c r="B991" s="132" t="s">
        <v>128</v>
      </c>
      <c r="C991" s="132" t="s">
        <v>129</v>
      </c>
      <c r="D991" s="10">
        <v>1</v>
      </c>
      <c r="E991" s="10"/>
      <c r="F991" s="9">
        <v>0</v>
      </c>
      <c r="G991" s="9"/>
      <c r="H991" s="26">
        <f t="shared" si="30"/>
        <v>0</v>
      </c>
      <c r="I991" s="11">
        <f t="shared" si="31"/>
        <v>0</v>
      </c>
    </row>
    <row r="992" spans="1:9" x14ac:dyDescent="0.25">
      <c r="A992" s="132">
        <v>16751418</v>
      </c>
      <c r="B992" s="132" t="s">
        <v>329</v>
      </c>
      <c r="C992" s="132" t="s">
        <v>330</v>
      </c>
      <c r="D992" s="10">
        <v>3</v>
      </c>
      <c r="E992" s="10"/>
      <c r="F992" s="9">
        <v>0</v>
      </c>
      <c r="G992" s="9"/>
      <c r="H992" s="26">
        <f t="shared" si="30"/>
        <v>0</v>
      </c>
      <c r="I992" s="11">
        <f t="shared" si="31"/>
        <v>0</v>
      </c>
    </row>
    <row r="993" spans="1:9" x14ac:dyDescent="0.25">
      <c r="A993" s="132">
        <v>16755235</v>
      </c>
      <c r="B993" s="132" t="s">
        <v>329</v>
      </c>
      <c r="C993" s="132" t="s">
        <v>330</v>
      </c>
      <c r="D993" s="10">
        <v>3</v>
      </c>
      <c r="E993" s="10"/>
      <c r="F993" s="9">
        <v>0</v>
      </c>
      <c r="G993" s="9"/>
      <c r="H993" s="26">
        <f t="shared" si="30"/>
        <v>0</v>
      </c>
      <c r="I993" s="11">
        <f t="shared" si="31"/>
        <v>0</v>
      </c>
    </row>
    <row r="994" spans="1:9" x14ac:dyDescent="0.25">
      <c r="A994" s="132">
        <v>16755243</v>
      </c>
      <c r="B994" s="132" t="s">
        <v>329</v>
      </c>
      <c r="C994" s="132" t="s">
        <v>330</v>
      </c>
      <c r="D994" s="10">
        <v>3</v>
      </c>
      <c r="E994" s="10"/>
      <c r="F994" s="9">
        <v>0</v>
      </c>
      <c r="G994" s="9"/>
      <c r="H994" s="26">
        <f t="shared" si="30"/>
        <v>0</v>
      </c>
      <c r="I994" s="11">
        <f t="shared" si="31"/>
        <v>0</v>
      </c>
    </row>
    <row r="995" spans="1:9" x14ac:dyDescent="0.25">
      <c r="A995" s="132">
        <v>16755405</v>
      </c>
      <c r="B995" s="132" t="s">
        <v>261</v>
      </c>
      <c r="C995" s="132" t="s">
        <v>262</v>
      </c>
      <c r="D995" s="10">
        <v>21</v>
      </c>
      <c r="E995" s="10"/>
      <c r="F995" s="9">
        <v>0</v>
      </c>
      <c r="G995" s="9"/>
      <c r="H995" s="26">
        <f t="shared" si="30"/>
        <v>0</v>
      </c>
      <c r="I995" s="11">
        <f t="shared" si="31"/>
        <v>0</v>
      </c>
    </row>
    <row r="996" spans="1:9" x14ac:dyDescent="0.25">
      <c r="A996" s="132">
        <v>16755413</v>
      </c>
      <c r="B996" s="132" t="s">
        <v>261</v>
      </c>
      <c r="C996" s="132" t="s">
        <v>262</v>
      </c>
      <c r="D996" s="10">
        <v>21</v>
      </c>
      <c r="E996" s="10"/>
      <c r="F996" s="9">
        <v>0</v>
      </c>
      <c r="G996" s="9"/>
      <c r="H996" s="26">
        <f t="shared" si="30"/>
        <v>0</v>
      </c>
      <c r="I996" s="11">
        <f t="shared" si="31"/>
        <v>0</v>
      </c>
    </row>
    <row r="997" spans="1:9" x14ac:dyDescent="0.25">
      <c r="A997" s="132">
        <v>16755421</v>
      </c>
      <c r="B997" s="132" t="s">
        <v>261</v>
      </c>
      <c r="C997" s="132" t="s">
        <v>262</v>
      </c>
      <c r="D997" s="10">
        <v>21</v>
      </c>
      <c r="E997" s="10"/>
      <c r="F997" s="9">
        <v>0</v>
      </c>
      <c r="G997" s="9"/>
      <c r="H997" s="26">
        <f t="shared" si="30"/>
        <v>0</v>
      </c>
      <c r="I997" s="11">
        <f t="shared" si="31"/>
        <v>0</v>
      </c>
    </row>
    <row r="998" spans="1:9" x14ac:dyDescent="0.25">
      <c r="A998" s="132">
        <v>16757009</v>
      </c>
      <c r="B998" s="132" t="s">
        <v>261</v>
      </c>
      <c r="C998" s="132" t="s">
        <v>262</v>
      </c>
      <c r="D998" s="10">
        <v>21</v>
      </c>
      <c r="E998" s="10"/>
      <c r="F998" s="9">
        <v>0</v>
      </c>
      <c r="G998" s="9"/>
      <c r="H998" s="26">
        <f t="shared" si="30"/>
        <v>0</v>
      </c>
      <c r="I998" s="11">
        <f t="shared" si="31"/>
        <v>0</v>
      </c>
    </row>
    <row r="999" spans="1:9" x14ac:dyDescent="0.25">
      <c r="A999" s="132">
        <v>16757017</v>
      </c>
      <c r="B999" s="132" t="s">
        <v>261</v>
      </c>
      <c r="C999" s="132" t="s">
        <v>262</v>
      </c>
      <c r="D999" s="10">
        <v>21</v>
      </c>
      <c r="E999" s="10"/>
      <c r="F999" s="9">
        <v>0</v>
      </c>
      <c r="G999" s="9"/>
      <c r="H999" s="26">
        <f t="shared" si="30"/>
        <v>0</v>
      </c>
      <c r="I999" s="11">
        <f t="shared" si="31"/>
        <v>0</v>
      </c>
    </row>
    <row r="1000" spans="1:9" x14ac:dyDescent="0.25">
      <c r="A1000" s="132">
        <v>16757025</v>
      </c>
      <c r="B1000" s="132" t="s">
        <v>261</v>
      </c>
      <c r="C1000" s="132" t="s">
        <v>262</v>
      </c>
      <c r="D1000" s="10">
        <v>21</v>
      </c>
      <c r="E1000" s="10"/>
      <c r="F1000" s="9">
        <v>0</v>
      </c>
      <c r="G1000" s="9"/>
      <c r="H1000" s="26">
        <f t="shared" si="30"/>
        <v>0</v>
      </c>
      <c r="I1000" s="11">
        <f t="shared" si="31"/>
        <v>0</v>
      </c>
    </row>
    <row r="1001" spans="1:9" x14ac:dyDescent="0.25">
      <c r="A1001" s="132">
        <v>16757173</v>
      </c>
      <c r="B1001" s="132" t="s">
        <v>130</v>
      </c>
      <c r="C1001" s="132" t="s">
        <v>131</v>
      </c>
      <c r="D1001" s="10">
        <v>1</v>
      </c>
      <c r="E1001" s="10"/>
      <c r="F1001" s="9">
        <v>0</v>
      </c>
      <c r="G1001" s="9"/>
      <c r="H1001" s="26">
        <f t="shared" si="30"/>
        <v>0</v>
      </c>
      <c r="I1001" s="11">
        <f t="shared" si="31"/>
        <v>0</v>
      </c>
    </row>
    <row r="1002" spans="1:9" x14ac:dyDescent="0.25">
      <c r="A1002" s="132">
        <v>16760069</v>
      </c>
      <c r="B1002" s="132" t="s">
        <v>269</v>
      </c>
      <c r="C1002" s="132" t="s">
        <v>270</v>
      </c>
      <c r="D1002" s="10">
        <v>120</v>
      </c>
      <c r="E1002" s="10"/>
      <c r="F1002" s="9">
        <v>0</v>
      </c>
      <c r="G1002" s="9"/>
      <c r="H1002" s="26">
        <f t="shared" si="30"/>
        <v>0</v>
      </c>
      <c r="I1002" s="11">
        <f t="shared" si="31"/>
        <v>0</v>
      </c>
    </row>
    <row r="1003" spans="1:9" x14ac:dyDescent="0.25">
      <c r="A1003" s="132">
        <v>16760077</v>
      </c>
      <c r="B1003" s="132" t="s">
        <v>269</v>
      </c>
      <c r="C1003" s="132" t="s">
        <v>270</v>
      </c>
      <c r="D1003" s="10">
        <v>90</v>
      </c>
      <c r="E1003" s="10"/>
      <c r="F1003" s="9">
        <v>0</v>
      </c>
      <c r="G1003" s="9"/>
      <c r="H1003" s="26">
        <f t="shared" si="30"/>
        <v>0</v>
      </c>
      <c r="I1003" s="11">
        <f t="shared" si="31"/>
        <v>0</v>
      </c>
    </row>
    <row r="1004" spans="1:9" x14ac:dyDescent="0.25">
      <c r="A1004" s="132">
        <v>16767713</v>
      </c>
      <c r="B1004" s="132" t="s">
        <v>261</v>
      </c>
      <c r="C1004" s="132" t="s">
        <v>262</v>
      </c>
      <c r="D1004" s="10">
        <v>21</v>
      </c>
      <c r="E1004" s="10"/>
      <c r="F1004" s="9">
        <v>0</v>
      </c>
      <c r="G1004" s="9"/>
      <c r="H1004" s="26">
        <f t="shared" si="30"/>
        <v>0</v>
      </c>
      <c r="I1004" s="11">
        <f t="shared" si="31"/>
        <v>0</v>
      </c>
    </row>
    <row r="1005" spans="1:9" x14ac:dyDescent="0.25">
      <c r="A1005" s="132">
        <v>16767977</v>
      </c>
      <c r="B1005" s="132" t="s">
        <v>325</v>
      </c>
      <c r="C1005" s="132" t="s">
        <v>326</v>
      </c>
      <c r="D1005" s="10">
        <v>224</v>
      </c>
      <c r="E1005" s="10"/>
      <c r="F1005" s="9">
        <v>0</v>
      </c>
      <c r="G1005" s="9"/>
      <c r="H1005" s="26">
        <f t="shared" si="30"/>
        <v>0</v>
      </c>
      <c r="I1005" s="11">
        <f t="shared" si="31"/>
        <v>0</v>
      </c>
    </row>
    <row r="1006" spans="1:9" x14ac:dyDescent="0.25">
      <c r="A1006" s="132">
        <v>16769104</v>
      </c>
      <c r="B1006" s="132" t="s">
        <v>323</v>
      </c>
      <c r="C1006" s="132" t="s">
        <v>324</v>
      </c>
      <c r="D1006" s="10">
        <v>21</v>
      </c>
      <c r="E1006" s="10"/>
      <c r="F1006" s="9">
        <v>0</v>
      </c>
      <c r="G1006" s="9"/>
      <c r="H1006" s="26">
        <f t="shared" si="30"/>
        <v>0</v>
      </c>
      <c r="I1006" s="11">
        <f t="shared" si="31"/>
        <v>0</v>
      </c>
    </row>
    <row r="1007" spans="1:9" x14ac:dyDescent="0.25">
      <c r="A1007" s="132">
        <v>16769813</v>
      </c>
      <c r="B1007" s="132" t="s">
        <v>198</v>
      </c>
      <c r="C1007" s="132" t="s">
        <v>199</v>
      </c>
      <c r="D1007" s="10">
        <v>30</v>
      </c>
      <c r="E1007" s="10"/>
      <c r="F1007" s="9">
        <v>0</v>
      </c>
      <c r="G1007" s="9"/>
      <c r="H1007" s="26">
        <f t="shared" si="30"/>
        <v>0</v>
      </c>
      <c r="I1007" s="11">
        <f t="shared" si="31"/>
        <v>0</v>
      </c>
    </row>
    <row r="1008" spans="1:9" x14ac:dyDescent="0.25">
      <c r="A1008" s="132">
        <v>16770102</v>
      </c>
      <c r="B1008" s="132" t="s">
        <v>198</v>
      </c>
      <c r="C1008" s="132" t="s">
        <v>199</v>
      </c>
      <c r="D1008" s="10">
        <v>30</v>
      </c>
      <c r="E1008" s="10"/>
      <c r="F1008" s="9">
        <v>0</v>
      </c>
      <c r="G1008" s="9"/>
      <c r="H1008" s="26">
        <f t="shared" si="30"/>
        <v>0</v>
      </c>
      <c r="I1008" s="11">
        <f t="shared" si="31"/>
        <v>0</v>
      </c>
    </row>
    <row r="1009" spans="1:9" x14ac:dyDescent="0.25">
      <c r="A1009" s="132">
        <v>16770862</v>
      </c>
      <c r="B1009" s="132" t="s">
        <v>150</v>
      </c>
      <c r="C1009" s="132" t="s">
        <v>151</v>
      </c>
      <c r="D1009" s="10">
        <v>1</v>
      </c>
      <c r="E1009" s="10"/>
      <c r="F1009" s="9">
        <v>0</v>
      </c>
      <c r="G1009" s="9"/>
      <c r="H1009" s="26">
        <f t="shared" si="30"/>
        <v>0</v>
      </c>
      <c r="I1009" s="11">
        <f t="shared" si="31"/>
        <v>0</v>
      </c>
    </row>
    <row r="1010" spans="1:9" x14ac:dyDescent="0.25">
      <c r="A1010" s="132">
        <v>16771745</v>
      </c>
      <c r="B1010" s="132" t="s">
        <v>249</v>
      </c>
      <c r="C1010" s="132" t="s">
        <v>250</v>
      </c>
      <c r="D1010" s="10">
        <v>28</v>
      </c>
      <c r="E1010" s="10"/>
      <c r="F1010" s="9">
        <v>0</v>
      </c>
      <c r="G1010" s="9"/>
      <c r="H1010" s="26">
        <f t="shared" si="30"/>
        <v>0</v>
      </c>
      <c r="I1010" s="11">
        <f t="shared" si="31"/>
        <v>0</v>
      </c>
    </row>
    <row r="1011" spans="1:9" x14ac:dyDescent="0.25">
      <c r="A1011" s="132">
        <v>16771753</v>
      </c>
      <c r="B1011" s="132" t="s">
        <v>249</v>
      </c>
      <c r="C1011" s="132" t="s">
        <v>250</v>
      </c>
      <c r="D1011" s="10">
        <v>28</v>
      </c>
      <c r="E1011" s="10"/>
      <c r="F1011" s="9">
        <v>0</v>
      </c>
      <c r="G1011" s="9"/>
      <c r="H1011" s="26">
        <f t="shared" si="30"/>
        <v>0</v>
      </c>
      <c r="I1011" s="11">
        <f t="shared" si="31"/>
        <v>0</v>
      </c>
    </row>
    <row r="1012" spans="1:9" x14ac:dyDescent="0.25">
      <c r="A1012" s="132">
        <v>16772806</v>
      </c>
      <c r="B1012" s="132" t="s">
        <v>318</v>
      </c>
      <c r="C1012" s="132" t="s">
        <v>319</v>
      </c>
      <c r="D1012" s="10">
        <v>30</v>
      </c>
      <c r="E1012" s="10"/>
      <c r="F1012" s="9">
        <v>0</v>
      </c>
      <c r="G1012" s="9"/>
      <c r="H1012" s="26">
        <f t="shared" si="30"/>
        <v>0</v>
      </c>
      <c r="I1012" s="11">
        <f t="shared" si="31"/>
        <v>0</v>
      </c>
    </row>
    <row r="1013" spans="1:9" x14ac:dyDescent="0.25">
      <c r="A1013" s="132">
        <v>16772814</v>
      </c>
      <c r="B1013" s="132" t="s">
        <v>318</v>
      </c>
      <c r="C1013" s="132" t="s">
        <v>319</v>
      </c>
      <c r="D1013" s="10">
        <v>30</v>
      </c>
      <c r="E1013" s="10"/>
      <c r="F1013" s="9">
        <v>0</v>
      </c>
      <c r="G1013" s="9"/>
      <c r="H1013" s="26">
        <f t="shared" si="30"/>
        <v>0</v>
      </c>
      <c r="I1013" s="11">
        <f t="shared" si="31"/>
        <v>0</v>
      </c>
    </row>
    <row r="1014" spans="1:9" x14ac:dyDescent="0.25">
      <c r="A1014" s="132">
        <v>16772822</v>
      </c>
      <c r="B1014" s="132" t="s">
        <v>318</v>
      </c>
      <c r="C1014" s="132" t="s">
        <v>319</v>
      </c>
      <c r="D1014" s="10">
        <v>30</v>
      </c>
      <c r="E1014" s="10"/>
      <c r="F1014" s="9">
        <v>0</v>
      </c>
      <c r="G1014" s="9"/>
      <c r="H1014" s="26">
        <f t="shared" si="30"/>
        <v>0</v>
      </c>
      <c r="I1014" s="11">
        <f t="shared" si="31"/>
        <v>0</v>
      </c>
    </row>
    <row r="1015" spans="1:9" x14ac:dyDescent="0.25">
      <c r="A1015" s="132">
        <v>16772962</v>
      </c>
      <c r="B1015" s="132" t="s">
        <v>291</v>
      </c>
      <c r="C1015" s="132" t="s">
        <v>292</v>
      </c>
      <c r="D1015" s="10">
        <v>1</v>
      </c>
      <c r="E1015" s="10"/>
      <c r="F1015" s="9">
        <v>0</v>
      </c>
      <c r="G1015" s="9"/>
      <c r="H1015" s="26">
        <f t="shared" si="30"/>
        <v>0</v>
      </c>
      <c r="I1015" s="11">
        <f t="shared" si="31"/>
        <v>0</v>
      </c>
    </row>
    <row r="1016" spans="1:9" x14ac:dyDescent="0.25">
      <c r="A1016" s="132">
        <v>16772970</v>
      </c>
      <c r="B1016" s="132" t="s">
        <v>291</v>
      </c>
      <c r="C1016" s="132" t="s">
        <v>292</v>
      </c>
      <c r="D1016" s="10">
        <v>1</v>
      </c>
      <c r="E1016" s="10"/>
      <c r="F1016" s="9">
        <v>0</v>
      </c>
      <c r="G1016" s="9"/>
      <c r="H1016" s="26">
        <f t="shared" si="30"/>
        <v>0</v>
      </c>
      <c r="I1016" s="11">
        <f t="shared" si="31"/>
        <v>0</v>
      </c>
    </row>
    <row r="1017" spans="1:9" x14ac:dyDescent="0.25">
      <c r="A1017" s="132">
        <v>16772989</v>
      </c>
      <c r="B1017" s="132" t="s">
        <v>291</v>
      </c>
      <c r="C1017" s="132" t="s">
        <v>292</v>
      </c>
      <c r="D1017" s="10">
        <v>1</v>
      </c>
      <c r="E1017" s="10"/>
      <c r="F1017" s="9">
        <v>0</v>
      </c>
      <c r="G1017" s="9"/>
      <c r="H1017" s="26">
        <f t="shared" si="30"/>
        <v>0</v>
      </c>
      <c r="I1017" s="11">
        <f t="shared" si="31"/>
        <v>0</v>
      </c>
    </row>
    <row r="1018" spans="1:9" x14ac:dyDescent="0.25">
      <c r="A1018" s="132">
        <v>16773039</v>
      </c>
      <c r="B1018" s="132" t="s">
        <v>249</v>
      </c>
      <c r="C1018" s="132" t="s">
        <v>250</v>
      </c>
      <c r="D1018" s="10">
        <v>28</v>
      </c>
      <c r="E1018" s="10"/>
      <c r="F1018" s="9">
        <v>0</v>
      </c>
      <c r="G1018" s="9"/>
      <c r="H1018" s="26">
        <f t="shared" si="30"/>
        <v>0</v>
      </c>
      <c r="I1018" s="11">
        <f t="shared" si="31"/>
        <v>0</v>
      </c>
    </row>
    <row r="1019" spans="1:9" x14ac:dyDescent="0.25">
      <c r="A1019" s="132">
        <v>16773055</v>
      </c>
      <c r="B1019" s="132" t="s">
        <v>124</v>
      </c>
      <c r="C1019" s="132" t="s">
        <v>125</v>
      </c>
      <c r="D1019" s="10">
        <v>1</v>
      </c>
      <c r="E1019" s="10"/>
      <c r="F1019" s="9">
        <v>0</v>
      </c>
      <c r="G1019" s="9"/>
      <c r="H1019" s="26">
        <f t="shared" si="30"/>
        <v>0</v>
      </c>
      <c r="I1019" s="11">
        <f t="shared" si="31"/>
        <v>0</v>
      </c>
    </row>
    <row r="1020" spans="1:9" x14ac:dyDescent="0.25">
      <c r="A1020" s="132">
        <v>16773063</v>
      </c>
      <c r="B1020" s="132" t="s">
        <v>237</v>
      </c>
      <c r="C1020" s="132" t="s">
        <v>238</v>
      </c>
      <c r="D1020" s="10">
        <v>1</v>
      </c>
      <c r="E1020" s="10"/>
      <c r="F1020" s="9">
        <v>0</v>
      </c>
      <c r="G1020" s="9"/>
      <c r="H1020" s="26">
        <f t="shared" si="30"/>
        <v>0</v>
      </c>
      <c r="I1020" s="11">
        <f t="shared" si="31"/>
        <v>0</v>
      </c>
    </row>
    <row r="1021" spans="1:9" x14ac:dyDescent="0.25">
      <c r="A1021" s="132">
        <v>16773101</v>
      </c>
      <c r="B1021" s="132" t="s">
        <v>170</v>
      </c>
      <c r="C1021" s="132" t="s">
        <v>171</v>
      </c>
      <c r="D1021" s="10">
        <v>21</v>
      </c>
      <c r="E1021" s="10"/>
      <c r="F1021" s="9">
        <v>0</v>
      </c>
      <c r="G1021" s="9"/>
      <c r="H1021" s="26">
        <f t="shared" si="30"/>
        <v>0</v>
      </c>
      <c r="I1021" s="11">
        <f t="shared" si="31"/>
        <v>0</v>
      </c>
    </row>
    <row r="1022" spans="1:9" x14ac:dyDescent="0.25">
      <c r="A1022" s="132">
        <v>16773128</v>
      </c>
      <c r="B1022" s="132" t="s">
        <v>170</v>
      </c>
      <c r="C1022" s="132" t="s">
        <v>171</v>
      </c>
      <c r="D1022" s="10">
        <v>21</v>
      </c>
      <c r="E1022" s="10"/>
      <c r="F1022" s="9">
        <v>0</v>
      </c>
      <c r="G1022" s="9"/>
      <c r="H1022" s="26">
        <f t="shared" si="30"/>
        <v>0</v>
      </c>
      <c r="I1022" s="11">
        <f t="shared" si="31"/>
        <v>0</v>
      </c>
    </row>
    <row r="1023" spans="1:9" x14ac:dyDescent="0.25">
      <c r="A1023" s="132">
        <v>16773136</v>
      </c>
      <c r="B1023" s="132" t="s">
        <v>170</v>
      </c>
      <c r="C1023" s="132" t="s">
        <v>171</v>
      </c>
      <c r="D1023" s="10">
        <v>21</v>
      </c>
      <c r="E1023" s="10"/>
      <c r="F1023" s="9">
        <v>0</v>
      </c>
      <c r="G1023" s="9"/>
      <c r="H1023" s="26">
        <f t="shared" si="30"/>
        <v>0</v>
      </c>
      <c r="I1023" s="11">
        <f t="shared" si="31"/>
        <v>0</v>
      </c>
    </row>
    <row r="1024" spans="1:9" x14ac:dyDescent="0.25">
      <c r="A1024" s="132">
        <v>16773152</v>
      </c>
      <c r="B1024" s="132" t="s">
        <v>316</v>
      </c>
      <c r="C1024" s="132" t="s">
        <v>317</v>
      </c>
      <c r="D1024" s="10">
        <v>112</v>
      </c>
      <c r="E1024" s="10"/>
      <c r="F1024" s="9">
        <v>0</v>
      </c>
      <c r="G1024" s="9"/>
      <c r="H1024" s="26">
        <f t="shared" si="30"/>
        <v>0</v>
      </c>
      <c r="I1024" s="11">
        <f t="shared" si="31"/>
        <v>0</v>
      </c>
    </row>
    <row r="1025" spans="1:9" x14ac:dyDescent="0.25">
      <c r="A1025" s="132">
        <v>16773217</v>
      </c>
      <c r="B1025" s="132" t="s">
        <v>295</v>
      </c>
      <c r="C1025" s="132" t="s">
        <v>296</v>
      </c>
      <c r="D1025" s="10">
        <v>30</v>
      </c>
      <c r="E1025" s="10"/>
      <c r="F1025" s="9">
        <v>0</v>
      </c>
      <c r="G1025" s="9"/>
      <c r="H1025" s="26">
        <f t="shared" si="30"/>
        <v>0</v>
      </c>
      <c r="I1025" s="11">
        <f t="shared" si="31"/>
        <v>0</v>
      </c>
    </row>
    <row r="1026" spans="1:9" x14ac:dyDescent="0.25">
      <c r="A1026" s="132">
        <v>16773225</v>
      </c>
      <c r="B1026" s="132" t="s">
        <v>295</v>
      </c>
      <c r="C1026" s="132" t="s">
        <v>296</v>
      </c>
      <c r="D1026" s="10">
        <v>30</v>
      </c>
      <c r="E1026" s="10"/>
      <c r="F1026" s="9">
        <v>0</v>
      </c>
      <c r="G1026" s="9"/>
      <c r="H1026" s="26">
        <f t="shared" si="30"/>
        <v>0</v>
      </c>
      <c r="I1026" s="11">
        <f t="shared" si="31"/>
        <v>0</v>
      </c>
    </row>
    <row r="1027" spans="1:9" x14ac:dyDescent="0.25">
      <c r="A1027" s="132">
        <v>16773233</v>
      </c>
      <c r="B1027" s="132" t="s">
        <v>271</v>
      </c>
      <c r="C1027" s="132" t="s">
        <v>272</v>
      </c>
      <c r="D1027" s="10">
        <v>1</v>
      </c>
      <c r="E1027" s="10"/>
      <c r="F1027" s="9">
        <v>0</v>
      </c>
      <c r="G1027" s="9"/>
      <c r="H1027" s="26">
        <f t="shared" si="30"/>
        <v>0</v>
      </c>
      <c r="I1027" s="11">
        <f t="shared" si="31"/>
        <v>0</v>
      </c>
    </row>
    <row r="1028" spans="1:9" x14ac:dyDescent="0.25">
      <c r="A1028" s="132">
        <v>16774604</v>
      </c>
      <c r="B1028" s="132" t="s">
        <v>198</v>
      </c>
      <c r="C1028" s="132" t="s">
        <v>199</v>
      </c>
      <c r="D1028" s="10">
        <v>30</v>
      </c>
      <c r="E1028" s="10"/>
      <c r="F1028" s="9">
        <v>0</v>
      </c>
      <c r="G1028" s="9"/>
      <c r="H1028" s="26">
        <f t="shared" si="30"/>
        <v>0</v>
      </c>
      <c r="I1028" s="11">
        <f t="shared" si="31"/>
        <v>0</v>
      </c>
    </row>
    <row r="1029" spans="1:9" x14ac:dyDescent="0.25">
      <c r="A1029" s="132">
        <v>16775074</v>
      </c>
      <c r="B1029" s="132" t="s">
        <v>283</v>
      </c>
      <c r="C1029" s="132" t="s">
        <v>284</v>
      </c>
      <c r="D1029" s="10">
        <v>150</v>
      </c>
      <c r="E1029" s="10"/>
      <c r="F1029" s="9">
        <v>0</v>
      </c>
      <c r="G1029" s="9"/>
      <c r="H1029" s="26">
        <f t="shared" ref="H1029:H1092" si="32">E1029/D1029</f>
        <v>0</v>
      </c>
      <c r="I1029" s="11">
        <f t="shared" ref="I1029:I1092" si="33">IFERROR(G1029/H1029,0)</f>
        <v>0</v>
      </c>
    </row>
    <row r="1030" spans="1:9" x14ac:dyDescent="0.25">
      <c r="A1030" s="132">
        <v>16775112</v>
      </c>
      <c r="B1030" s="132" t="s">
        <v>304</v>
      </c>
      <c r="C1030" s="132" t="s">
        <v>305</v>
      </c>
      <c r="D1030" s="10">
        <v>1</v>
      </c>
      <c r="E1030" s="10"/>
      <c r="F1030" s="9">
        <v>0</v>
      </c>
      <c r="G1030" s="9"/>
      <c r="H1030" s="26">
        <f t="shared" si="32"/>
        <v>0</v>
      </c>
      <c r="I1030" s="11">
        <f t="shared" si="33"/>
        <v>0</v>
      </c>
    </row>
    <row r="1031" spans="1:9" x14ac:dyDescent="0.25">
      <c r="A1031" s="132">
        <v>16775120</v>
      </c>
      <c r="B1031" s="132" t="s">
        <v>304</v>
      </c>
      <c r="C1031" s="132" t="s">
        <v>305</v>
      </c>
      <c r="D1031" s="10">
        <v>1</v>
      </c>
      <c r="E1031" s="10"/>
      <c r="F1031" s="9">
        <v>0</v>
      </c>
      <c r="G1031" s="9"/>
      <c r="H1031" s="26">
        <f t="shared" si="32"/>
        <v>0</v>
      </c>
      <c r="I1031" s="11">
        <f t="shared" si="33"/>
        <v>0</v>
      </c>
    </row>
    <row r="1032" spans="1:9" x14ac:dyDescent="0.25">
      <c r="A1032" s="132">
        <v>16776119</v>
      </c>
      <c r="B1032" s="132" t="s">
        <v>325</v>
      </c>
      <c r="C1032" s="132" t="s">
        <v>326</v>
      </c>
      <c r="D1032" s="10">
        <v>224</v>
      </c>
      <c r="E1032" s="10"/>
      <c r="F1032" s="9">
        <v>0</v>
      </c>
      <c r="G1032" s="9"/>
      <c r="H1032" s="26">
        <f t="shared" si="32"/>
        <v>0</v>
      </c>
      <c r="I1032" s="11">
        <f t="shared" si="33"/>
        <v>0</v>
      </c>
    </row>
    <row r="1033" spans="1:9" x14ac:dyDescent="0.25">
      <c r="A1033" s="132">
        <v>16776526</v>
      </c>
      <c r="B1033" s="132" t="s">
        <v>128</v>
      </c>
      <c r="C1033" s="132" t="s">
        <v>129</v>
      </c>
      <c r="D1033" s="10">
        <v>1</v>
      </c>
      <c r="E1033" s="10"/>
      <c r="F1033" s="9">
        <v>0</v>
      </c>
      <c r="G1033" s="9"/>
      <c r="H1033" s="26">
        <f t="shared" si="32"/>
        <v>0</v>
      </c>
      <c r="I1033" s="11">
        <f t="shared" si="33"/>
        <v>0</v>
      </c>
    </row>
    <row r="1034" spans="1:9" x14ac:dyDescent="0.25">
      <c r="A1034" s="132">
        <v>16776631</v>
      </c>
      <c r="B1034" s="132" t="s">
        <v>150</v>
      </c>
      <c r="C1034" s="132" t="s">
        <v>151</v>
      </c>
      <c r="D1034" s="10">
        <v>1</v>
      </c>
      <c r="E1034" s="10"/>
      <c r="F1034" s="9">
        <v>0</v>
      </c>
      <c r="G1034" s="9"/>
      <c r="H1034" s="26">
        <f t="shared" si="32"/>
        <v>0</v>
      </c>
      <c r="I1034" s="11">
        <f t="shared" si="33"/>
        <v>0</v>
      </c>
    </row>
    <row r="1035" spans="1:9" x14ac:dyDescent="0.25">
      <c r="A1035" s="132">
        <v>16776658</v>
      </c>
      <c r="B1035" s="132" t="s">
        <v>124</v>
      </c>
      <c r="C1035" s="132" t="s">
        <v>125</v>
      </c>
      <c r="D1035" s="10">
        <v>1</v>
      </c>
      <c r="E1035" s="10"/>
      <c r="F1035" s="9">
        <v>0</v>
      </c>
      <c r="G1035" s="9"/>
      <c r="H1035" s="26">
        <f t="shared" si="32"/>
        <v>0</v>
      </c>
      <c r="I1035" s="11">
        <f t="shared" si="33"/>
        <v>0</v>
      </c>
    </row>
    <row r="1036" spans="1:9" x14ac:dyDescent="0.25">
      <c r="A1036" s="132">
        <v>16779150</v>
      </c>
      <c r="B1036" s="132" t="s">
        <v>211</v>
      </c>
      <c r="C1036" s="132" t="s">
        <v>212</v>
      </c>
      <c r="D1036" s="10">
        <v>60</v>
      </c>
      <c r="E1036" s="10"/>
      <c r="F1036" s="9">
        <v>0</v>
      </c>
      <c r="G1036" s="9"/>
      <c r="H1036" s="26">
        <f t="shared" si="32"/>
        <v>0</v>
      </c>
      <c r="I1036" s="11">
        <f t="shared" si="33"/>
        <v>0</v>
      </c>
    </row>
    <row r="1037" spans="1:9" x14ac:dyDescent="0.25">
      <c r="A1037" s="132">
        <v>16779363</v>
      </c>
      <c r="B1037" s="132" t="s">
        <v>329</v>
      </c>
      <c r="C1037" s="132" t="s">
        <v>330</v>
      </c>
      <c r="D1037" s="10">
        <v>3</v>
      </c>
      <c r="E1037" s="10"/>
      <c r="F1037" s="9">
        <v>0</v>
      </c>
      <c r="G1037" s="9"/>
      <c r="H1037" s="26">
        <f t="shared" si="32"/>
        <v>0</v>
      </c>
      <c r="I1037" s="11">
        <f t="shared" si="33"/>
        <v>0</v>
      </c>
    </row>
    <row r="1038" spans="1:9" x14ac:dyDescent="0.25">
      <c r="A1038" s="132">
        <v>16779371</v>
      </c>
      <c r="B1038" s="132" t="s">
        <v>287</v>
      </c>
      <c r="C1038" s="132" t="s">
        <v>288</v>
      </c>
      <c r="D1038" s="10">
        <v>56</v>
      </c>
      <c r="E1038" s="10"/>
      <c r="F1038" s="9">
        <v>0</v>
      </c>
      <c r="G1038" s="9"/>
      <c r="H1038" s="26">
        <f t="shared" si="32"/>
        <v>0</v>
      </c>
      <c r="I1038" s="11">
        <f t="shared" si="33"/>
        <v>0</v>
      </c>
    </row>
    <row r="1039" spans="1:9" x14ac:dyDescent="0.25">
      <c r="A1039" s="132">
        <v>16779398</v>
      </c>
      <c r="B1039" s="132" t="s">
        <v>333</v>
      </c>
      <c r="C1039" s="132" t="s">
        <v>334</v>
      </c>
      <c r="D1039" s="10">
        <v>1</v>
      </c>
      <c r="E1039" s="10"/>
      <c r="F1039" s="9">
        <v>0</v>
      </c>
      <c r="G1039" s="9"/>
      <c r="H1039" s="26">
        <f t="shared" si="32"/>
        <v>0</v>
      </c>
      <c r="I1039" s="11">
        <f t="shared" si="33"/>
        <v>0</v>
      </c>
    </row>
    <row r="1040" spans="1:9" x14ac:dyDescent="0.25">
      <c r="A1040" s="132">
        <v>16779606</v>
      </c>
      <c r="B1040" s="132" t="s">
        <v>140</v>
      </c>
      <c r="C1040" s="132" t="s">
        <v>141</v>
      </c>
      <c r="D1040" s="10">
        <v>60</v>
      </c>
      <c r="E1040" s="10"/>
      <c r="F1040" s="9">
        <v>0</v>
      </c>
      <c r="G1040" s="9"/>
      <c r="H1040" s="26">
        <f t="shared" si="32"/>
        <v>0</v>
      </c>
      <c r="I1040" s="11">
        <f t="shared" si="33"/>
        <v>0</v>
      </c>
    </row>
    <row r="1041" spans="1:9" x14ac:dyDescent="0.25">
      <c r="A1041" s="132">
        <v>16780426</v>
      </c>
      <c r="B1041" s="132" t="s">
        <v>142</v>
      </c>
      <c r="C1041" s="132" t="s">
        <v>143</v>
      </c>
      <c r="D1041" s="10">
        <v>1</v>
      </c>
      <c r="E1041" s="10"/>
      <c r="F1041" s="9">
        <v>0</v>
      </c>
      <c r="G1041" s="9"/>
      <c r="H1041" s="26">
        <f t="shared" si="32"/>
        <v>0</v>
      </c>
      <c r="I1041" s="11">
        <f t="shared" si="33"/>
        <v>0</v>
      </c>
    </row>
    <row r="1042" spans="1:9" x14ac:dyDescent="0.25">
      <c r="A1042" s="132">
        <v>16781252</v>
      </c>
      <c r="B1042" s="132" t="s">
        <v>206</v>
      </c>
      <c r="C1042" s="132" t="s">
        <v>141</v>
      </c>
      <c r="D1042" s="10">
        <v>30</v>
      </c>
      <c r="E1042" s="10"/>
      <c r="F1042" s="9">
        <v>0</v>
      </c>
      <c r="G1042" s="9"/>
      <c r="H1042" s="26">
        <f t="shared" si="32"/>
        <v>0</v>
      </c>
      <c r="I1042" s="11">
        <f t="shared" si="33"/>
        <v>0</v>
      </c>
    </row>
    <row r="1043" spans="1:9" x14ac:dyDescent="0.25">
      <c r="A1043" s="132">
        <v>16781260</v>
      </c>
      <c r="B1043" s="132" t="s">
        <v>206</v>
      </c>
      <c r="C1043" s="132" t="s">
        <v>141</v>
      </c>
      <c r="D1043" s="10">
        <v>30</v>
      </c>
      <c r="E1043" s="10"/>
      <c r="F1043" s="9">
        <v>0</v>
      </c>
      <c r="G1043" s="9"/>
      <c r="H1043" s="26">
        <f t="shared" si="32"/>
        <v>0</v>
      </c>
      <c r="I1043" s="11">
        <f t="shared" si="33"/>
        <v>0</v>
      </c>
    </row>
    <row r="1044" spans="1:9" x14ac:dyDescent="0.25">
      <c r="A1044" s="132">
        <v>16782585</v>
      </c>
      <c r="B1044" s="132" t="s">
        <v>261</v>
      </c>
      <c r="C1044" s="132" t="s">
        <v>262</v>
      </c>
      <c r="D1044" s="10">
        <v>21</v>
      </c>
      <c r="E1044" s="10"/>
      <c r="F1044" s="9">
        <v>0</v>
      </c>
      <c r="G1044" s="9"/>
      <c r="H1044" s="26">
        <f t="shared" si="32"/>
        <v>0</v>
      </c>
      <c r="I1044" s="11">
        <f t="shared" si="33"/>
        <v>0</v>
      </c>
    </row>
    <row r="1045" spans="1:9" x14ac:dyDescent="0.25">
      <c r="A1045" s="132">
        <v>16782704</v>
      </c>
      <c r="B1045" s="132" t="s">
        <v>261</v>
      </c>
      <c r="C1045" s="132" t="s">
        <v>262</v>
      </c>
      <c r="D1045" s="10">
        <v>21</v>
      </c>
      <c r="E1045" s="10"/>
      <c r="F1045" s="9">
        <v>0</v>
      </c>
      <c r="G1045" s="9"/>
      <c r="H1045" s="26">
        <f t="shared" si="32"/>
        <v>0</v>
      </c>
      <c r="I1045" s="11">
        <f t="shared" si="33"/>
        <v>0</v>
      </c>
    </row>
    <row r="1046" spans="1:9" x14ac:dyDescent="0.25">
      <c r="A1046" s="132">
        <v>16782739</v>
      </c>
      <c r="B1046" s="132" t="s">
        <v>329</v>
      </c>
      <c r="C1046" s="132" t="s">
        <v>330</v>
      </c>
      <c r="D1046" s="10">
        <v>3</v>
      </c>
      <c r="E1046" s="10"/>
      <c r="F1046" s="9">
        <v>0</v>
      </c>
      <c r="G1046" s="9"/>
      <c r="H1046" s="26">
        <f t="shared" si="32"/>
        <v>0</v>
      </c>
      <c r="I1046" s="11">
        <f t="shared" si="33"/>
        <v>0</v>
      </c>
    </row>
    <row r="1047" spans="1:9" x14ac:dyDescent="0.25">
      <c r="A1047" s="132">
        <v>16789687</v>
      </c>
      <c r="B1047" s="132" t="s">
        <v>196</v>
      </c>
      <c r="C1047" s="132" t="s">
        <v>197</v>
      </c>
      <c r="D1047" s="10">
        <v>100</v>
      </c>
      <c r="E1047" s="10"/>
      <c r="F1047" s="9">
        <v>0</v>
      </c>
      <c r="G1047" s="9"/>
      <c r="H1047" s="26">
        <f t="shared" si="32"/>
        <v>0</v>
      </c>
      <c r="I1047" s="11">
        <f t="shared" si="33"/>
        <v>0</v>
      </c>
    </row>
    <row r="1048" spans="1:9" x14ac:dyDescent="0.25">
      <c r="A1048" s="132">
        <v>16789962</v>
      </c>
      <c r="B1048" s="132" t="s">
        <v>245</v>
      </c>
      <c r="C1048" s="132" t="s">
        <v>246</v>
      </c>
      <c r="D1048" s="10">
        <v>60</v>
      </c>
      <c r="E1048" s="10"/>
      <c r="F1048" s="9">
        <v>0</v>
      </c>
      <c r="G1048" s="9"/>
      <c r="H1048" s="26">
        <f t="shared" si="32"/>
        <v>0</v>
      </c>
      <c r="I1048" s="11">
        <f t="shared" si="33"/>
        <v>0</v>
      </c>
    </row>
    <row r="1049" spans="1:9" x14ac:dyDescent="0.25">
      <c r="A1049" s="132">
        <v>16790014</v>
      </c>
      <c r="B1049" s="132" t="s">
        <v>322</v>
      </c>
      <c r="C1049" s="132" t="s">
        <v>2725</v>
      </c>
      <c r="D1049" s="10">
        <v>60</v>
      </c>
      <c r="E1049" s="10"/>
      <c r="F1049" s="9">
        <v>0</v>
      </c>
      <c r="G1049" s="9"/>
      <c r="H1049" s="26">
        <f t="shared" si="32"/>
        <v>0</v>
      </c>
      <c r="I1049" s="11">
        <f t="shared" si="33"/>
        <v>0</v>
      </c>
    </row>
    <row r="1050" spans="1:9" x14ac:dyDescent="0.25">
      <c r="A1050" s="132">
        <v>16790022</v>
      </c>
      <c r="B1050" s="132" t="s">
        <v>322</v>
      </c>
      <c r="C1050" s="132" t="s">
        <v>2725</v>
      </c>
      <c r="D1050" s="10">
        <v>60</v>
      </c>
      <c r="E1050" s="10"/>
      <c r="F1050" s="9">
        <v>0</v>
      </c>
      <c r="G1050" s="9"/>
      <c r="H1050" s="26">
        <f t="shared" si="32"/>
        <v>0</v>
      </c>
      <c r="I1050" s="11">
        <f t="shared" si="33"/>
        <v>0</v>
      </c>
    </row>
    <row r="1051" spans="1:9" x14ac:dyDescent="0.25">
      <c r="A1051" s="132">
        <v>16798783</v>
      </c>
      <c r="B1051" s="132" t="s">
        <v>295</v>
      </c>
      <c r="C1051" s="132" t="s">
        <v>296</v>
      </c>
      <c r="D1051" s="10">
        <v>30</v>
      </c>
      <c r="E1051" s="10"/>
      <c r="F1051" s="9">
        <v>0</v>
      </c>
      <c r="G1051" s="9"/>
      <c r="H1051" s="26">
        <f t="shared" si="32"/>
        <v>0</v>
      </c>
      <c r="I1051" s="11">
        <f t="shared" si="33"/>
        <v>0</v>
      </c>
    </row>
    <row r="1052" spans="1:9" x14ac:dyDescent="0.25">
      <c r="A1052" s="132">
        <v>16798848</v>
      </c>
      <c r="B1052" s="132" t="s">
        <v>295</v>
      </c>
      <c r="C1052" s="132" t="s">
        <v>296</v>
      </c>
      <c r="D1052" s="10">
        <v>30</v>
      </c>
      <c r="E1052" s="10"/>
      <c r="F1052" s="9">
        <v>0</v>
      </c>
      <c r="G1052" s="9"/>
      <c r="H1052" s="26">
        <f t="shared" si="32"/>
        <v>0</v>
      </c>
      <c r="I1052" s="11">
        <f t="shared" si="33"/>
        <v>0</v>
      </c>
    </row>
    <row r="1053" spans="1:9" x14ac:dyDescent="0.25">
      <c r="A1053" s="132">
        <v>16799380</v>
      </c>
      <c r="B1053" s="132" t="s">
        <v>211</v>
      </c>
      <c r="C1053" s="132" t="s">
        <v>212</v>
      </c>
      <c r="D1053" s="10">
        <v>120</v>
      </c>
      <c r="E1053" s="10"/>
      <c r="F1053" s="9">
        <v>0</v>
      </c>
      <c r="G1053" s="9"/>
      <c r="H1053" s="26">
        <f t="shared" si="32"/>
        <v>0</v>
      </c>
      <c r="I1053" s="11">
        <f t="shared" si="33"/>
        <v>0</v>
      </c>
    </row>
    <row r="1054" spans="1:9" x14ac:dyDescent="0.25">
      <c r="A1054" s="132">
        <v>16800036</v>
      </c>
      <c r="B1054" s="132" t="s">
        <v>263</v>
      </c>
      <c r="C1054" s="132" t="s">
        <v>264</v>
      </c>
      <c r="D1054" s="10">
        <v>28</v>
      </c>
      <c r="E1054" s="10"/>
      <c r="F1054" s="9">
        <v>0</v>
      </c>
      <c r="G1054" s="9"/>
      <c r="H1054" s="26">
        <f t="shared" si="32"/>
        <v>0</v>
      </c>
      <c r="I1054" s="11">
        <f t="shared" si="33"/>
        <v>0</v>
      </c>
    </row>
    <row r="1055" spans="1:9" x14ac:dyDescent="0.25">
      <c r="A1055" s="132">
        <v>16800206</v>
      </c>
      <c r="B1055" s="132" t="s">
        <v>245</v>
      </c>
      <c r="C1055" s="132" t="s">
        <v>246</v>
      </c>
      <c r="D1055" s="10">
        <v>60</v>
      </c>
      <c r="E1055" s="10"/>
      <c r="F1055" s="9">
        <v>0</v>
      </c>
      <c r="G1055" s="9"/>
      <c r="H1055" s="26">
        <f t="shared" si="32"/>
        <v>0</v>
      </c>
      <c r="I1055" s="11">
        <f t="shared" si="33"/>
        <v>0</v>
      </c>
    </row>
    <row r="1056" spans="1:9" x14ac:dyDescent="0.25">
      <c r="A1056" s="132">
        <v>16801008</v>
      </c>
      <c r="B1056" s="132" t="s">
        <v>128</v>
      </c>
      <c r="C1056" s="132" t="s">
        <v>129</v>
      </c>
      <c r="D1056" s="10">
        <v>1</v>
      </c>
      <c r="E1056" s="10"/>
      <c r="F1056" s="9">
        <v>0</v>
      </c>
      <c r="G1056" s="9"/>
      <c r="H1056" s="26">
        <f t="shared" si="32"/>
        <v>0</v>
      </c>
      <c r="I1056" s="11">
        <f t="shared" si="33"/>
        <v>0</v>
      </c>
    </row>
    <row r="1057" spans="1:9" x14ac:dyDescent="0.25">
      <c r="A1057" s="132">
        <v>16801636</v>
      </c>
      <c r="B1057" s="132" t="s">
        <v>263</v>
      </c>
      <c r="C1057" s="132" t="s">
        <v>264</v>
      </c>
      <c r="D1057" s="10">
        <v>28</v>
      </c>
      <c r="E1057" s="10"/>
      <c r="F1057" s="9">
        <v>0</v>
      </c>
      <c r="G1057" s="9"/>
      <c r="H1057" s="26">
        <f t="shared" si="32"/>
        <v>0</v>
      </c>
      <c r="I1057" s="11">
        <f t="shared" si="33"/>
        <v>0</v>
      </c>
    </row>
    <row r="1058" spans="1:9" x14ac:dyDescent="0.25">
      <c r="A1058" s="132">
        <v>16802764</v>
      </c>
      <c r="B1058" s="132" t="s">
        <v>251</v>
      </c>
      <c r="C1058" s="132" t="s">
        <v>252</v>
      </c>
      <c r="D1058" s="10">
        <v>56</v>
      </c>
      <c r="E1058" s="10"/>
      <c r="F1058" s="9">
        <v>0</v>
      </c>
      <c r="G1058" s="9"/>
      <c r="H1058" s="26">
        <f t="shared" si="32"/>
        <v>0</v>
      </c>
      <c r="I1058" s="11">
        <f t="shared" si="33"/>
        <v>0</v>
      </c>
    </row>
    <row r="1059" spans="1:9" x14ac:dyDescent="0.25">
      <c r="A1059" s="132">
        <v>16803787</v>
      </c>
      <c r="B1059" s="132" t="s">
        <v>297</v>
      </c>
      <c r="C1059" s="132" t="s">
        <v>298</v>
      </c>
      <c r="D1059" s="10">
        <v>1</v>
      </c>
      <c r="E1059" s="10"/>
      <c r="F1059" s="9">
        <v>0</v>
      </c>
      <c r="G1059" s="9"/>
      <c r="H1059" s="26">
        <f t="shared" si="32"/>
        <v>0</v>
      </c>
      <c r="I1059" s="11">
        <f t="shared" si="33"/>
        <v>0</v>
      </c>
    </row>
    <row r="1060" spans="1:9" x14ac:dyDescent="0.25">
      <c r="A1060" s="132">
        <v>16803809</v>
      </c>
      <c r="B1060" s="132" t="s">
        <v>271</v>
      </c>
      <c r="C1060" s="132" t="s">
        <v>272</v>
      </c>
      <c r="D1060" s="10">
        <v>1</v>
      </c>
      <c r="E1060" s="10"/>
      <c r="F1060" s="9">
        <v>0</v>
      </c>
      <c r="G1060" s="9"/>
      <c r="H1060" s="26">
        <f t="shared" si="32"/>
        <v>0</v>
      </c>
      <c r="I1060" s="11">
        <f t="shared" si="33"/>
        <v>0</v>
      </c>
    </row>
    <row r="1061" spans="1:9" x14ac:dyDescent="0.25">
      <c r="A1061" s="132">
        <v>16803825</v>
      </c>
      <c r="B1061" s="132" t="s">
        <v>140</v>
      </c>
      <c r="C1061" s="132" t="s">
        <v>141</v>
      </c>
      <c r="D1061" s="10">
        <v>60</v>
      </c>
      <c r="E1061" s="10"/>
      <c r="F1061" s="9">
        <v>0</v>
      </c>
      <c r="G1061" s="9"/>
      <c r="H1061" s="26">
        <f t="shared" si="32"/>
        <v>0</v>
      </c>
      <c r="I1061" s="11">
        <f t="shared" si="33"/>
        <v>0</v>
      </c>
    </row>
    <row r="1062" spans="1:9" x14ac:dyDescent="0.25">
      <c r="A1062" s="132">
        <v>16809130</v>
      </c>
      <c r="B1062" s="132" t="s">
        <v>198</v>
      </c>
      <c r="C1062" s="132" t="s">
        <v>199</v>
      </c>
      <c r="D1062" s="10">
        <v>30</v>
      </c>
      <c r="E1062" s="10"/>
      <c r="F1062" s="9">
        <v>0</v>
      </c>
      <c r="G1062" s="9"/>
      <c r="H1062" s="26">
        <f t="shared" si="32"/>
        <v>0</v>
      </c>
      <c r="I1062" s="11">
        <f t="shared" si="33"/>
        <v>0</v>
      </c>
    </row>
    <row r="1063" spans="1:9" x14ac:dyDescent="0.25">
      <c r="A1063" s="132">
        <v>16810309</v>
      </c>
      <c r="B1063" s="132" t="s">
        <v>140</v>
      </c>
      <c r="C1063" s="132" t="s">
        <v>141</v>
      </c>
      <c r="D1063" s="10">
        <v>60</v>
      </c>
      <c r="E1063" s="10"/>
      <c r="F1063" s="9">
        <v>0</v>
      </c>
      <c r="G1063" s="9"/>
      <c r="H1063" s="26">
        <f t="shared" si="32"/>
        <v>0</v>
      </c>
      <c r="I1063" s="11">
        <f t="shared" si="33"/>
        <v>0</v>
      </c>
    </row>
    <row r="1064" spans="1:9" x14ac:dyDescent="0.25">
      <c r="A1064" s="132">
        <v>16811607</v>
      </c>
      <c r="B1064" s="132" t="s">
        <v>140</v>
      </c>
      <c r="C1064" s="132" t="s">
        <v>141</v>
      </c>
      <c r="D1064" s="10">
        <v>60</v>
      </c>
      <c r="E1064" s="10"/>
      <c r="F1064" s="9">
        <v>0</v>
      </c>
      <c r="G1064" s="9"/>
      <c r="H1064" s="26">
        <f t="shared" si="32"/>
        <v>0</v>
      </c>
      <c r="I1064" s="11">
        <f t="shared" si="33"/>
        <v>0</v>
      </c>
    </row>
    <row r="1065" spans="1:9" x14ac:dyDescent="0.25">
      <c r="A1065" s="132">
        <v>16813014</v>
      </c>
      <c r="B1065" s="132" t="s">
        <v>304</v>
      </c>
      <c r="C1065" s="132" t="s">
        <v>305</v>
      </c>
      <c r="D1065" s="10">
        <v>1</v>
      </c>
      <c r="E1065" s="10"/>
      <c r="F1065" s="9">
        <v>0</v>
      </c>
      <c r="G1065" s="9"/>
      <c r="H1065" s="26">
        <f t="shared" si="32"/>
        <v>0</v>
      </c>
      <c r="I1065" s="11">
        <f t="shared" si="33"/>
        <v>0</v>
      </c>
    </row>
    <row r="1066" spans="1:9" x14ac:dyDescent="0.25">
      <c r="A1066" s="132">
        <v>16813022</v>
      </c>
      <c r="B1066" s="132" t="s">
        <v>304</v>
      </c>
      <c r="C1066" s="132" t="s">
        <v>305</v>
      </c>
      <c r="D1066" s="10">
        <v>1</v>
      </c>
      <c r="E1066" s="10"/>
      <c r="F1066" s="9">
        <v>0</v>
      </c>
      <c r="G1066" s="9"/>
      <c r="H1066" s="26">
        <f t="shared" si="32"/>
        <v>0</v>
      </c>
      <c r="I1066" s="11">
        <f t="shared" si="33"/>
        <v>0</v>
      </c>
    </row>
    <row r="1067" spans="1:9" x14ac:dyDescent="0.25">
      <c r="A1067" s="132">
        <v>16816846</v>
      </c>
      <c r="B1067" s="132" t="s">
        <v>253</v>
      </c>
      <c r="C1067" s="132" t="s">
        <v>254</v>
      </c>
      <c r="D1067" s="10">
        <v>112</v>
      </c>
      <c r="E1067" s="10"/>
      <c r="F1067" s="9">
        <v>0</v>
      </c>
      <c r="G1067" s="9"/>
      <c r="H1067" s="26">
        <f t="shared" si="32"/>
        <v>0</v>
      </c>
      <c r="I1067" s="11">
        <f t="shared" si="33"/>
        <v>0</v>
      </c>
    </row>
    <row r="1068" spans="1:9" x14ac:dyDescent="0.25">
      <c r="A1068" s="132">
        <v>16817753</v>
      </c>
      <c r="B1068" s="132" t="s">
        <v>299</v>
      </c>
      <c r="C1068" s="132" t="s">
        <v>300</v>
      </c>
      <c r="D1068" s="10">
        <v>63</v>
      </c>
      <c r="E1068" s="10"/>
      <c r="F1068" s="9">
        <v>0</v>
      </c>
      <c r="G1068" s="9"/>
      <c r="H1068" s="26">
        <f t="shared" si="32"/>
        <v>0</v>
      </c>
      <c r="I1068" s="11">
        <f t="shared" si="33"/>
        <v>0</v>
      </c>
    </row>
    <row r="1069" spans="1:9" x14ac:dyDescent="0.25">
      <c r="A1069" s="132">
        <v>16817826</v>
      </c>
      <c r="B1069" s="132" t="s">
        <v>219</v>
      </c>
      <c r="C1069" s="132" t="s">
        <v>220</v>
      </c>
      <c r="D1069" s="10">
        <v>1</v>
      </c>
      <c r="E1069" s="10"/>
      <c r="F1069" s="9">
        <v>0</v>
      </c>
      <c r="G1069" s="9"/>
      <c r="H1069" s="26">
        <f t="shared" si="32"/>
        <v>0</v>
      </c>
      <c r="I1069" s="11">
        <f t="shared" si="33"/>
        <v>0</v>
      </c>
    </row>
    <row r="1070" spans="1:9" x14ac:dyDescent="0.25">
      <c r="A1070" s="132">
        <v>16820711</v>
      </c>
      <c r="B1070" s="132" t="s">
        <v>335</v>
      </c>
      <c r="C1070" s="132" t="s">
        <v>336</v>
      </c>
      <c r="D1070" s="10">
        <v>1</v>
      </c>
      <c r="E1070" s="10"/>
      <c r="F1070" s="9">
        <v>0</v>
      </c>
      <c r="G1070" s="9"/>
      <c r="H1070" s="26">
        <f t="shared" si="32"/>
        <v>0</v>
      </c>
      <c r="I1070" s="11">
        <f t="shared" si="33"/>
        <v>0</v>
      </c>
    </row>
    <row r="1071" spans="1:9" x14ac:dyDescent="0.25">
      <c r="A1071" s="132">
        <v>16829484</v>
      </c>
      <c r="B1071" s="132" t="s">
        <v>227</v>
      </c>
      <c r="C1071" s="132" t="s">
        <v>228</v>
      </c>
      <c r="D1071" s="10">
        <v>25</v>
      </c>
      <c r="E1071" s="10"/>
      <c r="F1071" s="9">
        <v>0</v>
      </c>
      <c r="G1071" s="9"/>
      <c r="H1071" s="26">
        <f t="shared" si="32"/>
        <v>0</v>
      </c>
      <c r="I1071" s="11">
        <f t="shared" si="33"/>
        <v>0</v>
      </c>
    </row>
    <row r="1072" spans="1:9" x14ac:dyDescent="0.25">
      <c r="A1072" s="132">
        <v>16830733</v>
      </c>
      <c r="B1072" s="132" t="s">
        <v>297</v>
      </c>
      <c r="C1072" s="132" t="s">
        <v>298</v>
      </c>
      <c r="D1072" s="10">
        <v>1</v>
      </c>
      <c r="E1072" s="10"/>
      <c r="F1072" s="9">
        <v>0</v>
      </c>
      <c r="G1072" s="9"/>
      <c r="H1072" s="26">
        <f t="shared" si="32"/>
        <v>0</v>
      </c>
      <c r="I1072" s="11">
        <f t="shared" si="33"/>
        <v>0</v>
      </c>
    </row>
    <row r="1073" spans="1:9" x14ac:dyDescent="0.25">
      <c r="A1073" s="132">
        <v>16832817</v>
      </c>
      <c r="B1073" s="132" t="s">
        <v>322</v>
      </c>
      <c r="C1073" s="132" t="s">
        <v>2725</v>
      </c>
      <c r="D1073" s="10">
        <v>60</v>
      </c>
      <c r="E1073" s="10"/>
      <c r="F1073" s="9">
        <v>0</v>
      </c>
      <c r="G1073" s="9"/>
      <c r="H1073" s="26">
        <f t="shared" si="32"/>
        <v>0</v>
      </c>
      <c r="I1073" s="11">
        <f t="shared" si="33"/>
        <v>0</v>
      </c>
    </row>
    <row r="1074" spans="1:9" x14ac:dyDescent="0.25">
      <c r="A1074" s="132">
        <v>16832825</v>
      </c>
      <c r="B1074" s="132" t="s">
        <v>322</v>
      </c>
      <c r="C1074" s="132" t="s">
        <v>2725</v>
      </c>
      <c r="D1074" s="10">
        <v>60</v>
      </c>
      <c r="E1074" s="10"/>
      <c r="F1074" s="9">
        <v>0</v>
      </c>
      <c r="G1074" s="9"/>
      <c r="H1074" s="26">
        <f t="shared" si="32"/>
        <v>0</v>
      </c>
      <c r="I1074" s="11">
        <f t="shared" si="33"/>
        <v>0</v>
      </c>
    </row>
    <row r="1075" spans="1:9" x14ac:dyDescent="0.25">
      <c r="A1075" s="132">
        <v>16836316</v>
      </c>
      <c r="B1075" s="132" t="s">
        <v>249</v>
      </c>
      <c r="C1075" s="132" t="s">
        <v>250</v>
      </c>
      <c r="D1075" s="10">
        <v>28</v>
      </c>
      <c r="E1075" s="10"/>
      <c r="F1075" s="9">
        <v>0</v>
      </c>
      <c r="G1075" s="9"/>
      <c r="H1075" s="26">
        <f t="shared" si="32"/>
        <v>0</v>
      </c>
      <c r="I1075" s="11">
        <f t="shared" si="33"/>
        <v>0</v>
      </c>
    </row>
    <row r="1076" spans="1:9" x14ac:dyDescent="0.25">
      <c r="A1076" s="132">
        <v>16837177</v>
      </c>
      <c r="B1076" s="132" t="s">
        <v>233</v>
      </c>
      <c r="C1076" s="132" t="s">
        <v>234</v>
      </c>
      <c r="D1076" s="10">
        <v>30</v>
      </c>
      <c r="E1076" s="10"/>
      <c r="F1076" s="9">
        <v>0</v>
      </c>
      <c r="G1076" s="9"/>
      <c r="H1076" s="26">
        <f t="shared" si="32"/>
        <v>0</v>
      </c>
      <c r="I1076" s="11">
        <f t="shared" si="33"/>
        <v>0</v>
      </c>
    </row>
    <row r="1077" spans="1:9" x14ac:dyDescent="0.25">
      <c r="A1077" s="132">
        <v>16837622</v>
      </c>
      <c r="B1077" s="132" t="s">
        <v>316</v>
      </c>
      <c r="C1077" s="132" t="s">
        <v>317</v>
      </c>
      <c r="D1077" s="10">
        <v>112</v>
      </c>
      <c r="E1077" s="10"/>
      <c r="F1077" s="9">
        <v>0</v>
      </c>
      <c r="G1077" s="9"/>
      <c r="H1077" s="26">
        <f t="shared" si="32"/>
        <v>0</v>
      </c>
      <c r="I1077" s="11">
        <f t="shared" si="33"/>
        <v>0</v>
      </c>
    </row>
    <row r="1078" spans="1:9" x14ac:dyDescent="0.25">
      <c r="A1078" s="132">
        <v>16838254</v>
      </c>
      <c r="B1078" s="132" t="s">
        <v>128</v>
      </c>
      <c r="C1078" s="132" t="s">
        <v>129</v>
      </c>
      <c r="D1078" s="10">
        <v>1</v>
      </c>
      <c r="E1078" s="10"/>
      <c r="F1078" s="9">
        <v>0</v>
      </c>
      <c r="G1078" s="9"/>
      <c r="H1078" s="26">
        <f t="shared" si="32"/>
        <v>0</v>
      </c>
      <c r="I1078" s="11">
        <f t="shared" si="33"/>
        <v>0</v>
      </c>
    </row>
    <row r="1079" spans="1:9" x14ac:dyDescent="0.25">
      <c r="A1079" s="132">
        <v>16840186</v>
      </c>
      <c r="B1079" s="132" t="s">
        <v>295</v>
      </c>
      <c r="C1079" s="132" t="s">
        <v>296</v>
      </c>
      <c r="D1079" s="10">
        <v>30</v>
      </c>
      <c r="E1079" s="10"/>
      <c r="F1079" s="9">
        <v>0</v>
      </c>
      <c r="G1079" s="9"/>
      <c r="H1079" s="26">
        <f t="shared" si="32"/>
        <v>0</v>
      </c>
      <c r="I1079" s="11">
        <f t="shared" si="33"/>
        <v>0</v>
      </c>
    </row>
    <row r="1080" spans="1:9" x14ac:dyDescent="0.25">
      <c r="A1080" s="132">
        <v>16841484</v>
      </c>
      <c r="B1080" s="132" t="s">
        <v>227</v>
      </c>
      <c r="C1080" s="132" t="s">
        <v>228</v>
      </c>
      <c r="D1080" s="10">
        <v>1</v>
      </c>
      <c r="E1080" s="10"/>
      <c r="F1080" s="9">
        <v>0</v>
      </c>
      <c r="G1080" s="9"/>
      <c r="H1080" s="26">
        <f t="shared" si="32"/>
        <v>0</v>
      </c>
      <c r="I1080" s="11">
        <f t="shared" si="33"/>
        <v>0</v>
      </c>
    </row>
    <row r="1081" spans="1:9" x14ac:dyDescent="0.25">
      <c r="A1081" s="132">
        <v>16844106</v>
      </c>
      <c r="B1081" s="132" t="s">
        <v>295</v>
      </c>
      <c r="C1081" s="132" t="s">
        <v>296</v>
      </c>
      <c r="D1081" s="10">
        <v>30</v>
      </c>
      <c r="E1081" s="10"/>
      <c r="F1081" s="9">
        <v>0</v>
      </c>
      <c r="G1081" s="9"/>
      <c r="H1081" s="26">
        <f t="shared" si="32"/>
        <v>0</v>
      </c>
      <c r="I1081" s="11">
        <f t="shared" si="33"/>
        <v>0</v>
      </c>
    </row>
    <row r="1082" spans="1:9" x14ac:dyDescent="0.25">
      <c r="A1082" s="132">
        <v>16844149</v>
      </c>
      <c r="B1082" s="132" t="s">
        <v>295</v>
      </c>
      <c r="C1082" s="132" t="s">
        <v>296</v>
      </c>
      <c r="D1082" s="10">
        <v>30</v>
      </c>
      <c r="E1082" s="10"/>
      <c r="F1082" s="9">
        <v>0</v>
      </c>
      <c r="G1082" s="9"/>
      <c r="H1082" s="26">
        <f t="shared" si="32"/>
        <v>0</v>
      </c>
      <c r="I1082" s="11">
        <f t="shared" si="33"/>
        <v>0</v>
      </c>
    </row>
    <row r="1083" spans="1:9" x14ac:dyDescent="0.25">
      <c r="A1083" s="132">
        <v>16845382</v>
      </c>
      <c r="B1083" s="132" t="s">
        <v>295</v>
      </c>
      <c r="C1083" s="132" t="s">
        <v>296</v>
      </c>
      <c r="D1083" s="10">
        <v>30</v>
      </c>
      <c r="E1083" s="10"/>
      <c r="F1083" s="9">
        <v>0</v>
      </c>
      <c r="G1083" s="9"/>
      <c r="H1083" s="26">
        <f t="shared" si="32"/>
        <v>0</v>
      </c>
      <c r="I1083" s="11">
        <f t="shared" si="33"/>
        <v>0</v>
      </c>
    </row>
    <row r="1084" spans="1:9" x14ac:dyDescent="0.25">
      <c r="A1084" s="132">
        <v>16845404</v>
      </c>
      <c r="B1084" s="132" t="s">
        <v>231</v>
      </c>
      <c r="C1084" s="132" t="s">
        <v>232</v>
      </c>
      <c r="D1084" s="10">
        <v>25</v>
      </c>
      <c r="E1084" s="10"/>
      <c r="F1084" s="9">
        <v>0</v>
      </c>
      <c r="G1084" s="9"/>
      <c r="H1084" s="26">
        <f t="shared" si="32"/>
        <v>0</v>
      </c>
      <c r="I1084" s="11">
        <f t="shared" si="33"/>
        <v>0</v>
      </c>
    </row>
    <row r="1085" spans="1:9" x14ac:dyDescent="0.25">
      <c r="A1085" s="132">
        <v>16846125</v>
      </c>
      <c r="B1085" s="132" t="s">
        <v>335</v>
      </c>
      <c r="C1085" s="132" t="s">
        <v>336</v>
      </c>
      <c r="D1085" s="10">
        <v>1</v>
      </c>
      <c r="E1085" s="10"/>
      <c r="F1085" s="9">
        <v>0</v>
      </c>
      <c r="G1085" s="9"/>
      <c r="H1085" s="26">
        <f t="shared" si="32"/>
        <v>0</v>
      </c>
      <c r="I1085" s="11">
        <f t="shared" si="33"/>
        <v>0</v>
      </c>
    </row>
    <row r="1086" spans="1:9" x14ac:dyDescent="0.25">
      <c r="A1086" s="132">
        <v>16849493</v>
      </c>
      <c r="B1086" s="132" t="s">
        <v>184</v>
      </c>
      <c r="C1086" s="132" t="s">
        <v>185</v>
      </c>
      <c r="D1086" s="10">
        <v>1</v>
      </c>
      <c r="E1086" s="10"/>
      <c r="F1086" s="9">
        <v>0</v>
      </c>
      <c r="G1086" s="9"/>
      <c r="H1086" s="26">
        <f t="shared" si="32"/>
        <v>0</v>
      </c>
      <c r="I1086" s="11">
        <f t="shared" si="33"/>
        <v>0</v>
      </c>
    </row>
    <row r="1087" spans="1:9" x14ac:dyDescent="0.25">
      <c r="A1087" s="132">
        <v>16849507</v>
      </c>
      <c r="B1087" s="132" t="s">
        <v>184</v>
      </c>
      <c r="C1087" s="132" t="s">
        <v>185</v>
      </c>
      <c r="D1087" s="10">
        <v>1</v>
      </c>
      <c r="E1087" s="10"/>
      <c r="F1087" s="9">
        <v>0</v>
      </c>
      <c r="G1087" s="9"/>
      <c r="H1087" s="26">
        <f t="shared" si="32"/>
        <v>0</v>
      </c>
      <c r="I1087" s="11">
        <f t="shared" si="33"/>
        <v>0</v>
      </c>
    </row>
    <row r="1088" spans="1:9" x14ac:dyDescent="0.25">
      <c r="A1088" s="132">
        <v>16849523</v>
      </c>
      <c r="B1088" s="132" t="s">
        <v>322</v>
      </c>
      <c r="C1088" s="132" t="s">
        <v>2725</v>
      </c>
      <c r="D1088" s="10">
        <v>20</v>
      </c>
      <c r="E1088" s="10"/>
      <c r="F1088" s="9">
        <v>0</v>
      </c>
      <c r="G1088" s="9"/>
      <c r="H1088" s="26">
        <f t="shared" si="32"/>
        <v>0</v>
      </c>
      <c r="I1088" s="11">
        <f t="shared" si="33"/>
        <v>0</v>
      </c>
    </row>
    <row r="1089" spans="1:9" x14ac:dyDescent="0.25">
      <c r="A1089" s="132">
        <v>16849760</v>
      </c>
      <c r="B1089" s="132" t="s">
        <v>297</v>
      </c>
      <c r="C1089" s="132" t="s">
        <v>298</v>
      </c>
      <c r="D1089" s="10">
        <v>1</v>
      </c>
      <c r="E1089" s="10"/>
      <c r="F1089" s="9">
        <v>0</v>
      </c>
      <c r="G1089" s="9"/>
      <c r="H1089" s="26">
        <f t="shared" si="32"/>
        <v>0</v>
      </c>
      <c r="I1089" s="11">
        <f t="shared" si="33"/>
        <v>0</v>
      </c>
    </row>
    <row r="1090" spans="1:9" x14ac:dyDescent="0.25">
      <c r="A1090" s="132">
        <v>16853164</v>
      </c>
      <c r="B1090" s="132" t="s">
        <v>316</v>
      </c>
      <c r="C1090" s="132" t="s">
        <v>317</v>
      </c>
      <c r="D1090" s="10">
        <v>112</v>
      </c>
      <c r="E1090" s="10"/>
      <c r="F1090" s="9">
        <v>0</v>
      </c>
      <c r="G1090" s="9"/>
      <c r="H1090" s="26">
        <f t="shared" si="32"/>
        <v>0</v>
      </c>
      <c r="I1090" s="11">
        <f t="shared" si="33"/>
        <v>0</v>
      </c>
    </row>
    <row r="1091" spans="1:9" x14ac:dyDescent="0.25">
      <c r="A1091" s="132">
        <v>16857224</v>
      </c>
      <c r="B1091" s="132" t="s">
        <v>325</v>
      </c>
      <c r="C1091" s="132" t="s">
        <v>326</v>
      </c>
      <c r="D1091" s="10">
        <v>224</v>
      </c>
      <c r="E1091" s="10"/>
      <c r="F1091" s="9">
        <v>0</v>
      </c>
      <c r="G1091" s="9"/>
      <c r="H1091" s="26">
        <f t="shared" si="32"/>
        <v>0</v>
      </c>
      <c r="I1091" s="11">
        <f t="shared" si="33"/>
        <v>0</v>
      </c>
    </row>
    <row r="1092" spans="1:9" x14ac:dyDescent="0.25">
      <c r="A1092" s="132">
        <v>16859308</v>
      </c>
      <c r="B1092" s="132" t="s">
        <v>118</v>
      </c>
      <c r="C1092" s="132" t="s">
        <v>119</v>
      </c>
      <c r="D1092" s="10">
        <v>1</v>
      </c>
      <c r="E1092" s="10"/>
      <c r="F1092" s="9">
        <v>0</v>
      </c>
      <c r="G1092" s="9"/>
      <c r="H1092" s="26">
        <f t="shared" si="32"/>
        <v>0</v>
      </c>
      <c r="I1092" s="11">
        <f t="shared" si="33"/>
        <v>0</v>
      </c>
    </row>
    <row r="1093" spans="1:9" x14ac:dyDescent="0.25">
      <c r="A1093" s="132">
        <v>16859324</v>
      </c>
      <c r="B1093" s="132" t="s">
        <v>285</v>
      </c>
      <c r="C1093" s="132" t="s">
        <v>286</v>
      </c>
      <c r="D1093" s="10">
        <v>1</v>
      </c>
      <c r="E1093" s="10"/>
      <c r="F1093" s="9">
        <v>0</v>
      </c>
      <c r="G1093" s="9"/>
      <c r="H1093" s="26">
        <f t="shared" ref="H1093:H1156" si="34">E1093/D1093</f>
        <v>0</v>
      </c>
      <c r="I1093" s="11">
        <f t="shared" ref="I1093:I1156" si="35">IFERROR(G1093/H1093,0)</f>
        <v>0</v>
      </c>
    </row>
    <row r="1094" spans="1:9" x14ac:dyDescent="0.25">
      <c r="A1094" s="132">
        <v>14221357</v>
      </c>
      <c r="B1094" s="132" t="s">
        <v>352</v>
      </c>
      <c r="C1094" s="132" t="s">
        <v>353</v>
      </c>
      <c r="D1094" s="10">
        <v>1</v>
      </c>
      <c r="E1094" s="10"/>
      <c r="F1094" s="9">
        <v>0</v>
      </c>
      <c r="G1094" s="9"/>
      <c r="H1094" s="26">
        <f t="shared" si="34"/>
        <v>0</v>
      </c>
      <c r="I1094" s="11">
        <f t="shared" si="35"/>
        <v>0</v>
      </c>
    </row>
    <row r="1095" spans="1:9" x14ac:dyDescent="0.25">
      <c r="A1095" s="132">
        <v>14571420</v>
      </c>
      <c r="B1095" s="132" t="s">
        <v>354</v>
      </c>
      <c r="C1095" s="132" t="s">
        <v>2730</v>
      </c>
      <c r="D1095" s="10">
        <v>1</v>
      </c>
      <c r="E1095" s="10"/>
      <c r="F1095" s="9">
        <v>0</v>
      </c>
      <c r="G1095" s="9"/>
      <c r="H1095" s="26">
        <f t="shared" si="34"/>
        <v>0</v>
      </c>
      <c r="I1095" s="11">
        <f t="shared" si="35"/>
        <v>0</v>
      </c>
    </row>
    <row r="1096" spans="1:9" x14ac:dyDescent="0.25">
      <c r="A1096" s="132">
        <v>14571439</v>
      </c>
      <c r="B1096" s="132" t="s">
        <v>354</v>
      </c>
      <c r="C1096" s="132" t="s">
        <v>2730</v>
      </c>
      <c r="D1096" s="10">
        <v>1</v>
      </c>
      <c r="E1096" s="10"/>
      <c r="F1096" s="9">
        <v>0</v>
      </c>
      <c r="G1096" s="9"/>
      <c r="H1096" s="26">
        <f t="shared" si="34"/>
        <v>0</v>
      </c>
      <c r="I1096" s="11">
        <f t="shared" si="35"/>
        <v>0</v>
      </c>
    </row>
    <row r="1097" spans="1:9" x14ac:dyDescent="0.25">
      <c r="A1097" s="132">
        <v>14805200</v>
      </c>
      <c r="B1097" s="132" t="s">
        <v>355</v>
      </c>
      <c r="C1097" s="132" t="s">
        <v>2731</v>
      </c>
      <c r="D1097" s="10">
        <v>1</v>
      </c>
      <c r="E1097" s="10"/>
      <c r="F1097" s="9">
        <v>0</v>
      </c>
      <c r="G1097" s="9"/>
      <c r="H1097" s="26">
        <f t="shared" si="34"/>
        <v>0</v>
      </c>
      <c r="I1097" s="11">
        <f t="shared" si="35"/>
        <v>0</v>
      </c>
    </row>
    <row r="1098" spans="1:9" x14ac:dyDescent="0.25">
      <c r="A1098" s="132">
        <v>14806746</v>
      </c>
      <c r="B1098" s="132" t="s">
        <v>355</v>
      </c>
      <c r="C1098" s="132" t="s">
        <v>2731</v>
      </c>
      <c r="D1098" s="10">
        <v>1</v>
      </c>
      <c r="E1098" s="10"/>
      <c r="F1098" s="9">
        <v>0</v>
      </c>
      <c r="G1098" s="9"/>
      <c r="H1098" s="26">
        <f t="shared" si="34"/>
        <v>0</v>
      </c>
      <c r="I1098" s="11">
        <f t="shared" si="35"/>
        <v>0</v>
      </c>
    </row>
    <row r="1099" spans="1:9" x14ac:dyDescent="0.25">
      <c r="A1099" s="132">
        <v>14808447</v>
      </c>
      <c r="B1099" s="132" t="s">
        <v>355</v>
      </c>
      <c r="C1099" s="132" t="s">
        <v>2731</v>
      </c>
      <c r="D1099" s="10">
        <v>1</v>
      </c>
      <c r="E1099" s="10"/>
      <c r="F1099" s="9">
        <v>0</v>
      </c>
      <c r="G1099" s="9"/>
      <c r="H1099" s="26">
        <f t="shared" si="34"/>
        <v>0</v>
      </c>
      <c r="I1099" s="11">
        <f t="shared" si="35"/>
        <v>0</v>
      </c>
    </row>
    <row r="1100" spans="1:9" x14ac:dyDescent="0.25">
      <c r="A1100" s="132">
        <v>14844982</v>
      </c>
      <c r="B1100" s="132" t="s">
        <v>355</v>
      </c>
      <c r="C1100" s="132" t="s">
        <v>2731</v>
      </c>
      <c r="D1100" s="10">
        <v>1</v>
      </c>
      <c r="E1100" s="10"/>
      <c r="F1100" s="9">
        <v>0</v>
      </c>
      <c r="G1100" s="9"/>
      <c r="H1100" s="26">
        <f t="shared" si="34"/>
        <v>0</v>
      </c>
      <c r="I1100" s="11">
        <f t="shared" si="35"/>
        <v>0</v>
      </c>
    </row>
    <row r="1101" spans="1:9" x14ac:dyDescent="0.25">
      <c r="A1101" s="132">
        <v>14865742</v>
      </c>
      <c r="B1101" s="132" t="s">
        <v>355</v>
      </c>
      <c r="C1101" s="132" t="s">
        <v>2731</v>
      </c>
      <c r="D1101" s="10">
        <v>1</v>
      </c>
      <c r="E1101" s="10"/>
      <c r="F1101" s="9">
        <v>0</v>
      </c>
      <c r="G1101" s="9"/>
      <c r="H1101" s="26">
        <f t="shared" si="34"/>
        <v>0</v>
      </c>
      <c r="I1101" s="11">
        <f t="shared" si="35"/>
        <v>0</v>
      </c>
    </row>
    <row r="1102" spans="1:9" x14ac:dyDescent="0.25">
      <c r="A1102" s="132">
        <v>14897148</v>
      </c>
      <c r="B1102" s="132" t="s">
        <v>355</v>
      </c>
      <c r="C1102" s="132" t="s">
        <v>2731</v>
      </c>
      <c r="D1102" s="10">
        <v>1</v>
      </c>
      <c r="E1102" s="10"/>
      <c r="F1102" s="9">
        <v>0</v>
      </c>
      <c r="G1102" s="9"/>
      <c r="H1102" s="26">
        <f t="shared" si="34"/>
        <v>0</v>
      </c>
      <c r="I1102" s="11">
        <f t="shared" si="35"/>
        <v>0</v>
      </c>
    </row>
    <row r="1103" spans="1:9" x14ac:dyDescent="0.25">
      <c r="A1103" s="132">
        <v>14904101</v>
      </c>
      <c r="B1103" s="132" t="s">
        <v>355</v>
      </c>
      <c r="C1103" s="132" t="s">
        <v>2731</v>
      </c>
      <c r="D1103" s="10">
        <v>1</v>
      </c>
      <c r="E1103" s="10"/>
      <c r="F1103" s="9">
        <v>0</v>
      </c>
      <c r="G1103" s="9"/>
      <c r="H1103" s="26">
        <f t="shared" si="34"/>
        <v>0</v>
      </c>
      <c r="I1103" s="11">
        <f t="shared" si="35"/>
        <v>0</v>
      </c>
    </row>
    <row r="1104" spans="1:9" x14ac:dyDescent="0.25">
      <c r="A1104" s="132">
        <v>14904128</v>
      </c>
      <c r="B1104" s="132" t="s">
        <v>355</v>
      </c>
      <c r="C1104" s="132" t="s">
        <v>2731</v>
      </c>
      <c r="D1104" s="10">
        <v>5</v>
      </c>
      <c r="E1104" s="10"/>
      <c r="F1104" s="9">
        <v>0</v>
      </c>
      <c r="G1104" s="9"/>
      <c r="H1104" s="26">
        <f t="shared" si="34"/>
        <v>0</v>
      </c>
      <c r="I1104" s="11">
        <f t="shared" si="35"/>
        <v>0</v>
      </c>
    </row>
    <row r="1105" spans="1:9" x14ac:dyDescent="0.25">
      <c r="A1105" s="132">
        <v>14917165</v>
      </c>
      <c r="B1105" s="132" t="s">
        <v>355</v>
      </c>
      <c r="C1105" s="132" t="s">
        <v>2731</v>
      </c>
      <c r="D1105" s="10">
        <v>1</v>
      </c>
      <c r="E1105" s="10"/>
      <c r="F1105" s="9">
        <v>0</v>
      </c>
      <c r="G1105" s="9"/>
      <c r="H1105" s="26">
        <f t="shared" si="34"/>
        <v>0</v>
      </c>
      <c r="I1105" s="11">
        <f t="shared" si="35"/>
        <v>0</v>
      </c>
    </row>
    <row r="1106" spans="1:9" x14ac:dyDescent="0.25">
      <c r="A1106" s="132">
        <v>14917173</v>
      </c>
      <c r="B1106" s="132" t="s">
        <v>355</v>
      </c>
      <c r="C1106" s="132" t="s">
        <v>2731</v>
      </c>
      <c r="D1106" s="10">
        <v>1</v>
      </c>
      <c r="E1106" s="10"/>
      <c r="F1106" s="9">
        <v>0</v>
      </c>
      <c r="G1106" s="9"/>
      <c r="H1106" s="26">
        <f t="shared" si="34"/>
        <v>0</v>
      </c>
      <c r="I1106" s="11">
        <f t="shared" si="35"/>
        <v>0</v>
      </c>
    </row>
    <row r="1107" spans="1:9" x14ac:dyDescent="0.25">
      <c r="A1107" s="132">
        <v>14917181</v>
      </c>
      <c r="B1107" s="132" t="s">
        <v>355</v>
      </c>
      <c r="C1107" s="132" t="s">
        <v>2731</v>
      </c>
      <c r="D1107" s="10">
        <v>1</v>
      </c>
      <c r="E1107" s="10"/>
      <c r="F1107" s="9">
        <v>0</v>
      </c>
      <c r="G1107" s="9"/>
      <c r="H1107" s="26">
        <f t="shared" si="34"/>
        <v>0</v>
      </c>
      <c r="I1107" s="11">
        <f t="shared" si="35"/>
        <v>0</v>
      </c>
    </row>
    <row r="1108" spans="1:9" x14ac:dyDescent="0.25">
      <c r="A1108" s="132">
        <v>14991233</v>
      </c>
      <c r="B1108" s="132" t="s">
        <v>354</v>
      </c>
      <c r="C1108" s="132" t="s">
        <v>2730</v>
      </c>
      <c r="D1108" s="10">
        <v>1</v>
      </c>
      <c r="E1108" s="10"/>
      <c r="F1108" s="9">
        <v>0</v>
      </c>
      <c r="G1108" s="9"/>
      <c r="H1108" s="26">
        <f t="shared" si="34"/>
        <v>0</v>
      </c>
      <c r="I1108" s="11">
        <f t="shared" si="35"/>
        <v>0</v>
      </c>
    </row>
    <row r="1109" spans="1:9" x14ac:dyDescent="0.25">
      <c r="A1109" s="132">
        <v>14991241</v>
      </c>
      <c r="B1109" s="132" t="s">
        <v>354</v>
      </c>
      <c r="C1109" s="132" t="s">
        <v>2730</v>
      </c>
      <c r="D1109" s="10">
        <v>1</v>
      </c>
      <c r="E1109" s="10"/>
      <c r="F1109" s="9">
        <v>0</v>
      </c>
      <c r="G1109" s="9"/>
      <c r="H1109" s="26">
        <f t="shared" si="34"/>
        <v>0</v>
      </c>
      <c r="I1109" s="11">
        <f t="shared" si="35"/>
        <v>0</v>
      </c>
    </row>
    <row r="1110" spans="1:9" x14ac:dyDescent="0.25">
      <c r="A1110" s="132">
        <v>15008355</v>
      </c>
      <c r="B1110" s="132" t="s">
        <v>355</v>
      </c>
      <c r="C1110" s="132" t="s">
        <v>2731</v>
      </c>
      <c r="D1110" s="10">
        <v>1</v>
      </c>
      <c r="E1110" s="10"/>
      <c r="F1110" s="9">
        <v>0</v>
      </c>
      <c r="G1110" s="9"/>
      <c r="H1110" s="26">
        <f t="shared" si="34"/>
        <v>0</v>
      </c>
      <c r="I1110" s="11">
        <f t="shared" si="35"/>
        <v>0</v>
      </c>
    </row>
    <row r="1111" spans="1:9" x14ac:dyDescent="0.25">
      <c r="A1111" s="132">
        <v>15008363</v>
      </c>
      <c r="B1111" s="132" t="s">
        <v>355</v>
      </c>
      <c r="C1111" s="132" t="s">
        <v>2731</v>
      </c>
      <c r="D1111" s="10">
        <v>1</v>
      </c>
      <c r="E1111" s="10"/>
      <c r="F1111" s="9">
        <v>0</v>
      </c>
      <c r="G1111" s="9"/>
      <c r="H1111" s="26">
        <f t="shared" si="34"/>
        <v>0</v>
      </c>
      <c r="I1111" s="11">
        <f t="shared" si="35"/>
        <v>0</v>
      </c>
    </row>
    <row r="1112" spans="1:9" x14ac:dyDescent="0.25">
      <c r="A1112" s="132">
        <v>15008371</v>
      </c>
      <c r="B1112" s="132" t="s">
        <v>355</v>
      </c>
      <c r="C1112" s="132" t="s">
        <v>2731</v>
      </c>
      <c r="D1112" s="10">
        <v>1</v>
      </c>
      <c r="E1112" s="10"/>
      <c r="F1112" s="9">
        <v>0</v>
      </c>
      <c r="G1112" s="9"/>
      <c r="H1112" s="26">
        <f t="shared" si="34"/>
        <v>0</v>
      </c>
      <c r="I1112" s="11">
        <f t="shared" si="35"/>
        <v>0</v>
      </c>
    </row>
    <row r="1113" spans="1:9" x14ac:dyDescent="0.25">
      <c r="A1113" s="132">
        <v>15033163</v>
      </c>
      <c r="B1113" s="132" t="s">
        <v>354</v>
      </c>
      <c r="C1113" s="132" t="s">
        <v>2730</v>
      </c>
      <c r="D1113" s="10">
        <v>1</v>
      </c>
      <c r="E1113" s="10"/>
      <c r="F1113" s="9">
        <v>0</v>
      </c>
      <c r="G1113" s="9"/>
      <c r="H1113" s="26">
        <f t="shared" si="34"/>
        <v>0</v>
      </c>
      <c r="I1113" s="11">
        <f t="shared" si="35"/>
        <v>0</v>
      </c>
    </row>
    <row r="1114" spans="1:9" x14ac:dyDescent="0.25">
      <c r="A1114" s="132">
        <v>15106063</v>
      </c>
      <c r="B1114" s="132" t="s">
        <v>354</v>
      </c>
      <c r="C1114" s="132" t="s">
        <v>2730</v>
      </c>
      <c r="D1114" s="10">
        <v>1</v>
      </c>
      <c r="E1114" s="10"/>
      <c r="F1114" s="9">
        <v>0</v>
      </c>
      <c r="G1114" s="9"/>
      <c r="H1114" s="26">
        <f t="shared" si="34"/>
        <v>0</v>
      </c>
      <c r="I1114" s="11">
        <f t="shared" si="35"/>
        <v>0</v>
      </c>
    </row>
    <row r="1115" spans="1:9" x14ac:dyDescent="0.25">
      <c r="A1115" s="132">
        <v>15180549</v>
      </c>
      <c r="B1115" s="132" t="s">
        <v>355</v>
      </c>
      <c r="C1115" s="132" t="s">
        <v>2731</v>
      </c>
      <c r="D1115" s="10">
        <v>1</v>
      </c>
      <c r="E1115" s="10"/>
      <c r="F1115" s="9">
        <v>0</v>
      </c>
      <c r="G1115" s="9"/>
      <c r="H1115" s="26">
        <f t="shared" si="34"/>
        <v>0</v>
      </c>
      <c r="I1115" s="11">
        <f t="shared" si="35"/>
        <v>0</v>
      </c>
    </row>
    <row r="1116" spans="1:9" x14ac:dyDescent="0.25">
      <c r="A1116" s="132">
        <v>15180557</v>
      </c>
      <c r="B1116" s="132" t="s">
        <v>355</v>
      </c>
      <c r="C1116" s="132" t="s">
        <v>2731</v>
      </c>
      <c r="D1116" s="10">
        <v>1</v>
      </c>
      <c r="E1116" s="10"/>
      <c r="F1116" s="9">
        <v>0</v>
      </c>
      <c r="G1116" s="9"/>
      <c r="H1116" s="26">
        <f t="shared" si="34"/>
        <v>0</v>
      </c>
      <c r="I1116" s="11">
        <f t="shared" si="35"/>
        <v>0</v>
      </c>
    </row>
    <row r="1117" spans="1:9" x14ac:dyDescent="0.25">
      <c r="A1117" s="132">
        <v>15180565</v>
      </c>
      <c r="B1117" s="132" t="s">
        <v>355</v>
      </c>
      <c r="C1117" s="132" t="s">
        <v>2731</v>
      </c>
      <c r="D1117" s="10">
        <v>1</v>
      </c>
      <c r="E1117" s="10"/>
      <c r="F1117" s="9">
        <v>0</v>
      </c>
      <c r="G1117" s="9"/>
      <c r="H1117" s="26">
        <f t="shared" si="34"/>
        <v>0</v>
      </c>
      <c r="I1117" s="11">
        <f t="shared" si="35"/>
        <v>0</v>
      </c>
    </row>
    <row r="1118" spans="1:9" x14ac:dyDescent="0.25">
      <c r="A1118" s="132">
        <v>15182185</v>
      </c>
      <c r="B1118" s="132" t="s">
        <v>355</v>
      </c>
      <c r="C1118" s="132" t="s">
        <v>2731</v>
      </c>
      <c r="D1118" s="10">
        <v>1</v>
      </c>
      <c r="E1118" s="10"/>
      <c r="F1118" s="9">
        <v>0</v>
      </c>
      <c r="G1118" s="9"/>
      <c r="H1118" s="26">
        <f t="shared" si="34"/>
        <v>0</v>
      </c>
      <c r="I1118" s="11">
        <f t="shared" si="35"/>
        <v>0</v>
      </c>
    </row>
    <row r="1119" spans="1:9" x14ac:dyDescent="0.25">
      <c r="A1119" s="132">
        <v>15182193</v>
      </c>
      <c r="B1119" s="132" t="s">
        <v>355</v>
      </c>
      <c r="C1119" s="132" t="s">
        <v>2731</v>
      </c>
      <c r="D1119" s="10">
        <v>1</v>
      </c>
      <c r="E1119" s="10"/>
      <c r="F1119" s="9">
        <v>0</v>
      </c>
      <c r="G1119" s="9"/>
      <c r="H1119" s="26">
        <f t="shared" si="34"/>
        <v>0</v>
      </c>
      <c r="I1119" s="11">
        <f t="shared" si="35"/>
        <v>0</v>
      </c>
    </row>
    <row r="1120" spans="1:9" x14ac:dyDescent="0.25">
      <c r="A1120" s="132">
        <v>15182207</v>
      </c>
      <c r="B1120" s="132" t="s">
        <v>355</v>
      </c>
      <c r="C1120" s="132" t="s">
        <v>2731</v>
      </c>
      <c r="D1120" s="10">
        <v>1</v>
      </c>
      <c r="E1120" s="10"/>
      <c r="F1120" s="9">
        <v>0</v>
      </c>
      <c r="G1120" s="9"/>
      <c r="H1120" s="26">
        <f t="shared" si="34"/>
        <v>0</v>
      </c>
      <c r="I1120" s="11">
        <f t="shared" si="35"/>
        <v>0</v>
      </c>
    </row>
    <row r="1121" spans="1:9" x14ac:dyDescent="0.25">
      <c r="A1121" s="132">
        <v>15188280</v>
      </c>
      <c r="B1121" s="132" t="s">
        <v>354</v>
      </c>
      <c r="C1121" s="132" t="s">
        <v>2730</v>
      </c>
      <c r="D1121" s="10">
        <v>1</v>
      </c>
      <c r="E1121" s="10"/>
      <c r="F1121" s="9">
        <v>0</v>
      </c>
      <c r="G1121" s="9"/>
      <c r="H1121" s="26">
        <f t="shared" si="34"/>
        <v>0</v>
      </c>
      <c r="I1121" s="11">
        <f t="shared" si="35"/>
        <v>0</v>
      </c>
    </row>
    <row r="1122" spans="1:9" x14ac:dyDescent="0.25">
      <c r="A1122" s="132">
        <v>15244393</v>
      </c>
      <c r="B1122" s="132" t="s">
        <v>356</v>
      </c>
      <c r="C1122" s="132" t="s">
        <v>357</v>
      </c>
      <c r="D1122" s="10">
        <v>5</v>
      </c>
      <c r="E1122" s="10"/>
      <c r="F1122" s="9">
        <v>0</v>
      </c>
      <c r="G1122" s="9"/>
      <c r="H1122" s="26">
        <f t="shared" si="34"/>
        <v>0</v>
      </c>
      <c r="I1122" s="11">
        <f t="shared" si="35"/>
        <v>0</v>
      </c>
    </row>
    <row r="1123" spans="1:9" x14ac:dyDescent="0.25">
      <c r="A1123" s="132">
        <v>15261840</v>
      </c>
      <c r="B1123" s="132" t="s">
        <v>354</v>
      </c>
      <c r="C1123" s="132" t="s">
        <v>2730</v>
      </c>
      <c r="D1123" s="10">
        <v>1</v>
      </c>
      <c r="E1123" s="10"/>
      <c r="F1123" s="9">
        <v>0</v>
      </c>
      <c r="G1123" s="9"/>
      <c r="H1123" s="26">
        <f t="shared" si="34"/>
        <v>0</v>
      </c>
      <c r="I1123" s="11">
        <f t="shared" si="35"/>
        <v>0</v>
      </c>
    </row>
    <row r="1124" spans="1:9" x14ac:dyDescent="0.25">
      <c r="A1124" s="132">
        <v>15269221</v>
      </c>
      <c r="B1124" s="132" t="s">
        <v>354</v>
      </c>
      <c r="C1124" s="132" t="s">
        <v>2730</v>
      </c>
      <c r="D1124" s="10">
        <v>1</v>
      </c>
      <c r="E1124" s="10"/>
      <c r="F1124" s="9">
        <v>0</v>
      </c>
      <c r="G1124" s="9"/>
      <c r="H1124" s="26">
        <f t="shared" si="34"/>
        <v>0</v>
      </c>
      <c r="I1124" s="11">
        <f t="shared" si="35"/>
        <v>0</v>
      </c>
    </row>
    <row r="1125" spans="1:9" x14ac:dyDescent="0.25">
      <c r="A1125" s="132">
        <v>15290468</v>
      </c>
      <c r="B1125" s="132" t="s">
        <v>358</v>
      </c>
      <c r="C1125" s="132" t="s">
        <v>2732</v>
      </c>
      <c r="D1125" s="10">
        <v>1</v>
      </c>
      <c r="E1125" s="10"/>
      <c r="F1125" s="9">
        <v>0</v>
      </c>
      <c r="G1125" s="9"/>
      <c r="H1125" s="26">
        <f t="shared" si="34"/>
        <v>0</v>
      </c>
      <c r="I1125" s="11">
        <f t="shared" si="35"/>
        <v>0</v>
      </c>
    </row>
    <row r="1126" spans="1:9" x14ac:dyDescent="0.25">
      <c r="A1126" s="132">
        <v>15294072</v>
      </c>
      <c r="B1126" s="132" t="s">
        <v>354</v>
      </c>
      <c r="C1126" s="132" t="s">
        <v>2730</v>
      </c>
      <c r="D1126" s="10">
        <v>1</v>
      </c>
      <c r="E1126" s="10"/>
      <c r="F1126" s="9">
        <v>0</v>
      </c>
      <c r="G1126" s="9"/>
      <c r="H1126" s="26">
        <f t="shared" si="34"/>
        <v>0</v>
      </c>
      <c r="I1126" s="11">
        <f t="shared" si="35"/>
        <v>0</v>
      </c>
    </row>
    <row r="1127" spans="1:9" x14ac:dyDescent="0.25">
      <c r="A1127" s="132">
        <v>15294080</v>
      </c>
      <c r="B1127" s="132" t="s">
        <v>354</v>
      </c>
      <c r="C1127" s="132" t="s">
        <v>2730</v>
      </c>
      <c r="D1127" s="10">
        <v>1</v>
      </c>
      <c r="E1127" s="10"/>
      <c r="F1127" s="9">
        <v>0</v>
      </c>
      <c r="G1127" s="9"/>
      <c r="H1127" s="26">
        <f t="shared" si="34"/>
        <v>0</v>
      </c>
      <c r="I1127" s="11">
        <f t="shared" si="35"/>
        <v>0</v>
      </c>
    </row>
    <row r="1128" spans="1:9" x14ac:dyDescent="0.25">
      <c r="A1128" s="132">
        <v>15294099</v>
      </c>
      <c r="B1128" s="132" t="s">
        <v>354</v>
      </c>
      <c r="C1128" s="132" t="s">
        <v>2730</v>
      </c>
      <c r="D1128" s="10">
        <v>1</v>
      </c>
      <c r="E1128" s="10"/>
      <c r="F1128" s="9">
        <v>0</v>
      </c>
      <c r="G1128" s="9"/>
      <c r="H1128" s="26">
        <f t="shared" si="34"/>
        <v>0</v>
      </c>
      <c r="I1128" s="11">
        <f t="shared" si="35"/>
        <v>0</v>
      </c>
    </row>
    <row r="1129" spans="1:9" x14ac:dyDescent="0.25">
      <c r="A1129" s="132">
        <v>15294102</v>
      </c>
      <c r="B1129" s="132" t="s">
        <v>354</v>
      </c>
      <c r="C1129" s="132" t="s">
        <v>2730</v>
      </c>
      <c r="D1129" s="10">
        <v>1</v>
      </c>
      <c r="E1129" s="10"/>
      <c r="F1129" s="9">
        <v>0</v>
      </c>
      <c r="G1129" s="9"/>
      <c r="H1129" s="26">
        <f t="shared" si="34"/>
        <v>0</v>
      </c>
      <c r="I1129" s="11">
        <f t="shared" si="35"/>
        <v>0</v>
      </c>
    </row>
    <row r="1130" spans="1:9" x14ac:dyDescent="0.25">
      <c r="A1130" s="132">
        <v>15298256</v>
      </c>
      <c r="B1130" s="132" t="s">
        <v>354</v>
      </c>
      <c r="C1130" s="132" t="s">
        <v>2730</v>
      </c>
      <c r="D1130" s="10">
        <v>1</v>
      </c>
      <c r="E1130" s="10"/>
      <c r="F1130" s="9">
        <v>0</v>
      </c>
      <c r="G1130" s="9"/>
      <c r="H1130" s="26">
        <f t="shared" si="34"/>
        <v>0</v>
      </c>
      <c r="I1130" s="11">
        <f t="shared" si="35"/>
        <v>0</v>
      </c>
    </row>
    <row r="1131" spans="1:9" x14ac:dyDescent="0.25">
      <c r="A1131" s="132">
        <v>15306941</v>
      </c>
      <c r="B1131" s="132" t="s">
        <v>354</v>
      </c>
      <c r="C1131" s="132" t="s">
        <v>2730</v>
      </c>
      <c r="D1131" s="10">
        <v>1</v>
      </c>
      <c r="E1131" s="10"/>
      <c r="F1131" s="9">
        <v>0</v>
      </c>
      <c r="G1131" s="9"/>
      <c r="H1131" s="26">
        <f t="shared" si="34"/>
        <v>0</v>
      </c>
      <c r="I1131" s="11">
        <f t="shared" si="35"/>
        <v>0</v>
      </c>
    </row>
    <row r="1132" spans="1:9" x14ac:dyDescent="0.25">
      <c r="A1132" s="132">
        <v>15306976</v>
      </c>
      <c r="B1132" s="132" t="s">
        <v>354</v>
      </c>
      <c r="C1132" s="132" t="s">
        <v>2730</v>
      </c>
      <c r="D1132" s="10">
        <v>1</v>
      </c>
      <c r="E1132" s="10"/>
      <c r="F1132" s="9">
        <v>0</v>
      </c>
      <c r="G1132" s="9"/>
      <c r="H1132" s="26">
        <f t="shared" si="34"/>
        <v>0</v>
      </c>
      <c r="I1132" s="11">
        <f t="shared" si="35"/>
        <v>0</v>
      </c>
    </row>
    <row r="1133" spans="1:9" x14ac:dyDescent="0.25">
      <c r="A1133" s="132">
        <v>15306984</v>
      </c>
      <c r="B1133" s="132" t="s">
        <v>354</v>
      </c>
      <c r="C1133" s="132" t="s">
        <v>2730</v>
      </c>
      <c r="D1133" s="10">
        <v>1</v>
      </c>
      <c r="E1133" s="10"/>
      <c r="F1133" s="9">
        <v>0</v>
      </c>
      <c r="G1133" s="9"/>
      <c r="H1133" s="26">
        <f t="shared" si="34"/>
        <v>0</v>
      </c>
      <c r="I1133" s="11">
        <f t="shared" si="35"/>
        <v>0</v>
      </c>
    </row>
    <row r="1134" spans="1:9" x14ac:dyDescent="0.25">
      <c r="A1134" s="132">
        <v>15306992</v>
      </c>
      <c r="B1134" s="132" t="s">
        <v>354</v>
      </c>
      <c r="C1134" s="132" t="s">
        <v>2730</v>
      </c>
      <c r="D1134" s="10">
        <v>1</v>
      </c>
      <c r="E1134" s="10"/>
      <c r="F1134" s="9">
        <v>0</v>
      </c>
      <c r="G1134" s="9"/>
      <c r="H1134" s="26">
        <f t="shared" si="34"/>
        <v>0</v>
      </c>
      <c r="I1134" s="11">
        <f t="shared" si="35"/>
        <v>0</v>
      </c>
    </row>
    <row r="1135" spans="1:9" x14ac:dyDescent="0.25">
      <c r="A1135" s="132">
        <v>15316122</v>
      </c>
      <c r="B1135" s="132" t="s">
        <v>354</v>
      </c>
      <c r="C1135" s="132" t="s">
        <v>2730</v>
      </c>
      <c r="D1135" s="10">
        <v>1</v>
      </c>
      <c r="E1135" s="10"/>
      <c r="F1135" s="9">
        <v>0</v>
      </c>
      <c r="G1135" s="9"/>
      <c r="H1135" s="26">
        <f t="shared" si="34"/>
        <v>0</v>
      </c>
      <c r="I1135" s="11">
        <f t="shared" si="35"/>
        <v>0</v>
      </c>
    </row>
    <row r="1136" spans="1:9" x14ac:dyDescent="0.25">
      <c r="A1136" s="132">
        <v>15409198</v>
      </c>
      <c r="B1136" s="132" t="s">
        <v>355</v>
      </c>
      <c r="C1136" s="132" t="s">
        <v>2731</v>
      </c>
      <c r="D1136" s="10">
        <v>1</v>
      </c>
      <c r="E1136" s="10"/>
      <c r="F1136" s="9">
        <v>0</v>
      </c>
      <c r="G1136" s="9"/>
      <c r="H1136" s="26">
        <f t="shared" si="34"/>
        <v>0</v>
      </c>
      <c r="I1136" s="11">
        <f t="shared" si="35"/>
        <v>0</v>
      </c>
    </row>
    <row r="1137" spans="1:9" x14ac:dyDescent="0.25">
      <c r="A1137" s="132">
        <v>15571009</v>
      </c>
      <c r="B1137" s="132" t="s">
        <v>359</v>
      </c>
      <c r="C1137" s="132" t="s">
        <v>360</v>
      </c>
      <c r="D1137" s="10">
        <v>1</v>
      </c>
      <c r="E1137" s="10"/>
      <c r="F1137" s="9">
        <v>0</v>
      </c>
      <c r="G1137" s="9"/>
      <c r="H1137" s="26">
        <f t="shared" si="34"/>
        <v>0</v>
      </c>
      <c r="I1137" s="11">
        <f t="shared" si="35"/>
        <v>0</v>
      </c>
    </row>
    <row r="1138" spans="1:9" x14ac:dyDescent="0.25">
      <c r="A1138" s="132">
        <v>15571017</v>
      </c>
      <c r="B1138" s="132" t="s">
        <v>359</v>
      </c>
      <c r="C1138" s="132" t="s">
        <v>360</v>
      </c>
      <c r="D1138" s="10">
        <v>1</v>
      </c>
      <c r="E1138" s="10"/>
      <c r="F1138" s="9">
        <v>0</v>
      </c>
      <c r="G1138" s="9"/>
      <c r="H1138" s="26">
        <f t="shared" si="34"/>
        <v>0</v>
      </c>
      <c r="I1138" s="11">
        <f t="shared" si="35"/>
        <v>0</v>
      </c>
    </row>
    <row r="1139" spans="1:9" x14ac:dyDescent="0.25">
      <c r="A1139" s="132">
        <v>15797279</v>
      </c>
      <c r="B1139" s="132" t="s">
        <v>354</v>
      </c>
      <c r="C1139" s="132" t="s">
        <v>2730</v>
      </c>
      <c r="D1139" s="10">
        <v>1</v>
      </c>
      <c r="E1139" s="10"/>
      <c r="F1139" s="9">
        <v>0</v>
      </c>
      <c r="G1139" s="9"/>
      <c r="H1139" s="26">
        <f t="shared" si="34"/>
        <v>0</v>
      </c>
      <c r="I1139" s="11">
        <f t="shared" si="35"/>
        <v>0</v>
      </c>
    </row>
    <row r="1140" spans="1:9" x14ac:dyDescent="0.25">
      <c r="A1140" s="132">
        <v>15822737</v>
      </c>
      <c r="B1140" s="132" t="s">
        <v>354</v>
      </c>
      <c r="C1140" s="132" t="s">
        <v>2730</v>
      </c>
      <c r="D1140" s="10">
        <v>1</v>
      </c>
      <c r="E1140" s="10"/>
      <c r="F1140" s="9">
        <v>0</v>
      </c>
      <c r="G1140" s="9"/>
      <c r="H1140" s="26">
        <f t="shared" si="34"/>
        <v>0</v>
      </c>
      <c r="I1140" s="11">
        <f t="shared" si="35"/>
        <v>0</v>
      </c>
    </row>
    <row r="1141" spans="1:9" x14ac:dyDescent="0.25">
      <c r="A1141" s="132">
        <v>15834409</v>
      </c>
      <c r="B1141" s="132" t="s">
        <v>352</v>
      </c>
      <c r="C1141" s="132" t="s">
        <v>353</v>
      </c>
      <c r="D1141" s="10">
        <v>1</v>
      </c>
      <c r="E1141" s="10"/>
      <c r="F1141" s="9">
        <v>0</v>
      </c>
      <c r="G1141" s="9"/>
      <c r="H1141" s="26">
        <f t="shared" si="34"/>
        <v>0</v>
      </c>
      <c r="I1141" s="11">
        <f t="shared" si="35"/>
        <v>0</v>
      </c>
    </row>
    <row r="1142" spans="1:9" x14ac:dyDescent="0.25">
      <c r="A1142" s="132">
        <v>15858693</v>
      </c>
      <c r="B1142" s="132" t="s">
        <v>356</v>
      </c>
      <c r="C1142" s="132" t="s">
        <v>357</v>
      </c>
      <c r="D1142" s="10">
        <v>1</v>
      </c>
      <c r="E1142" s="10"/>
      <c r="F1142" s="9">
        <v>0</v>
      </c>
      <c r="G1142" s="9"/>
      <c r="H1142" s="26">
        <f t="shared" si="34"/>
        <v>0</v>
      </c>
      <c r="I1142" s="11">
        <f t="shared" si="35"/>
        <v>0</v>
      </c>
    </row>
    <row r="1143" spans="1:9" x14ac:dyDescent="0.25">
      <c r="A1143" s="132">
        <v>15858707</v>
      </c>
      <c r="B1143" s="132" t="s">
        <v>356</v>
      </c>
      <c r="C1143" s="132" t="s">
        <v>357</v>
      </c>
      <c r="D1143" s="10">
        <v>1</v>
      </c>
      <c r="E1143" s="10"/>
      <c r="F1143" s="9">
        <v>0</v>
      </c>
      <c r="G1143" s="9"/>
      <c r="H1143" s="26">
        <f t="shared" si="34"/>
        <v>0</v>
      </c>
      <c r="I1143" s="11">
        <f t="shared" si="35"/>
        <v>0</v>
      </c>
    </row>
    <row r="1144" spans="1:9" x14ac:dyDescent="0.25">
      <c r="A1144" s="132">
        <v>16015649</v>
      </c>
      <c r="B1144" s="132" t="s">
        <v>356</v>
      </c>
      <c r="C1144" s="132" t="s">
        <v>357</v>
      </c>
      <c r="D1144" s="10">
        <v>1</v>
      </c>
      <c r="E1144" s="10"/>
      <c r="F1144" s="9">
        <v>0</v>
      </c>
      <c r="G1144" s="9"/>
      <c r="H1144" s="26">
        <f t="shared" si="34"/>
        <v>0</v>
      </c>
      <c r="I1144" s="11">
        <f t="shared" si="35"/>
        <v>0</v>
      </c>
    </row>
    <row r="1145" spans="1:9" x14ac:dyDescent="0.25">
      <c r="A1145" s="132">
        <v>16027213</v>
      </c>
      <c r="B1145" s="132" t="s">
        <v>355</v>
      </c>
      <c r="C1145" s="132" t="s">
        <v>2731</v>
      </c>
      <c r="D1145" s="10">
        <v>1</v>
      </c>
      <c r="E1145" s="10"/>
      <c r="F1145" s="9">
        <v>0</v>
      </c>
      <c r="G1145" s="9"/>
      <c r="H1145" s="26">
        <f t="shared" si="34"/>
        <v>0</v>
      </c>
      <c r="I1145" s="11">
        <f t="shared" si="35"/>
        <v>0</v>
      </c>
    </row>
    <row r="1146" spans="1:9" x14ac:dyDescent="0.25">
      <c r="A1146" s="132">
        <v>16027221</v>
      </c>
      <c r="B1146" s="132" t="s">
        <v>355</v>
      </c>
      <c r="C1146" s="132" t="s">
        <v>2731</v>
      </c>
      <c r="D1146" s="10">
        <v>1</v>
      </c>
      <c r="E1146" s="10"/>
      <c r="F1146" s="9">
        <v>0</v>
      </c>
      <c r="G1146" s="9"/>
      <c r="H1146" s="26">
        <f t="shared" si="34"/>
        <v>0</v>
      </c>
      <c r="I1146" s="11">
        <f t="shared" si="35"/>
        <v>0</v>
      </c>
    </row>
    <row r="1147" spans="1:9" x14ac:dyDescent="0.25">
      <c r="A1147" s="132">
        <v>16027248</v>
      </c>
      <c r="B1147" s="132" t="s">
        <v>355</v>
      </c>
      <c r="C1147" s="132" t="s">
        <v>2731</v>
      </c>
      <c r="D1147" s="10">
        <v>1</v>
      </c>
      <c r="E1147" s="10"/>
      <c r="F1147" s="9">
        <v>0</v>
      </c>
      <c r="G1147" s="9"/>
      <c r="H1147" s="26">
        <f t="shared" si="34"/>
        <v>0</v>
      </c>
      <c r="I1147" s="11">
        <f t="shared" si="35"/>
        <v>0</v>
      </c>
    </row>
    <row r="1148" spans="1:9" x14ac:dyDescent="0.25">
      <c r="A1148" s="132">
        <v>16027256</v>
      </c>
      <c r="B1148" s="132" t="s">
        <v>355</v>
      </c>
      <c r="C1148" s="132" t="s">
        <v>2731</v>
      </c>
      <c r="D1148" s="10">
        <v>1</v>
      </c>
      <c r="E1148" s="10"/>
      <c r="F1148" s="9">
        <v>0</v>
      </c>
      <c r="G1148" s="9"/>
      <c r="H1148" s="26">
        <f t="shared" si="34"/>
        <v>0</v>
      </c>
      <c r="I1148" s="11">
        <f t="shared" si="35"/>
        <v>0</v>
      </c>
    </row>
    <row r="1149" spans="1:9" x14ac:dyDescent="0.25">
      <c r="A1149" s="132">
        <v>16071301</v>
      </c>
      <c r="B1149" s="132" t="s">
        <v>356</v>
      </c>
      <c r="C1149" s="132" t="s">
        <v>357</v>
      </c>
      <c r="D1149" s="10">
        <v>1</v>
      </c>
      <c r="E1149" s="10"/>
      <c r="F1149" s="9">
        <v>0</v>
      </c>
      <c r="G1149" s="9"/>
      <c r="H1149" s="26">
        <f t="shared" si="34"/>
        <v>0</v>
      </c>
      <c r="I1149" s="11">
        <f t="shared" si="35"/>
        <v>0</v>
      </c>
    </row>
    <row r="1150" spans="1:9" x14ac:dyDescent="0.25">
      <c r="A1150" s="132">
        <v>16079612</v>
      </c>
      <c r="B1150" s="132" t="s">
        <v>361</v>
      </c>
      <c r="C1150" s="132" t="s">
        <v>362</v>
      </c>
      <c r="D1150" s="10">
        <v>5</v>
      </c>
      <c r="E1150" s="10"/>
      <c r="F1150" s="9">
        <v>0</v>
      </c>
      <c r="G1150" s="9"/>
      <c r="H1150" s="26">
        <f t="shared" si="34"/>
        <v>0</v>
      </c>
      <c r="I1150" s="11">
        <f t="shared" si="35"/>
        <v>0</v>
      </c>
    </row>
    <row r="1151" spans="1:9" x14ac:dyDescent="0.25">
      <c r="A1151" s="132">
        <v>16187245</v>
      </c>
      <c r="B1151" s="132" t="s">
        <v>355</v>
      </c>
      <c r="C1151" s="132" t="s">
        <v>2731</v>
      </c>
      <c r="D1151" s="10">
        <v>1</v>
      </c>
      <c r="E1151" s="10"/>
      <c r="F1151" s="9">
        <v>0</v>
      </c>
      <c r="G1151" s="9"/>
      <c r="H1151" s="26">
        <f t="shared" si="34"/>
        <v>0</v>
      </c>
      <c r="I1151" s="11">
        <f t="shared" si="35"/>
        <v>0</v>
      </c>
    </row>
    <row r="1152" spans="1:9" x14ac:dyDescent="0.25">
      <c r="A1152" s="132">
        <v>16187253</v>
      </c>
      <c r="B1152" s="132" t="s">
        <v>355</v>
      </c>
      <c r="C1152" s="132" t="s">
        <v>2731</v>
      </c>
      <c r="D1152" s="10">
        <v>1</v>
      </c>
      <c r="E1152" s="10"/>
      <c r="F1152" s="9">
        <v>0</v>
      </c>
      <c r="G1152" s="9"/>
      <c r="H1152" s="26">
        <f t="shared" si="34"/>
        <v>0</v>
      </c>
      <c r="I1152" s="11">
        <f t="shared" si="35"/>
        <v>0</v>
      </c>
    </row>
    <row r="1153" spans="1:9" x14ac:dyDescent="0.25">
      <c r="A1153" s="132">
        <v>16187261</v>
      </c>
      <c r="B1153" s="132" t="s">
        <v>355</v>
      </c>
      <c r="C1153" s="132" t="s">
        <v>2731</v>
      </c>
      <c r="D1153" s="10">
        <v>1</v>
      </c>
      <c r="E1153" s="10"/>
      <c r="F1153" s="9">
        <v>0</v>
      </c>
      <c r="G1153" s="9"/>
      <c r="H1153" s="26">
        <f t="shared" si="34"/>
        <v>0</v>
      </c>
      <c r="I1153" s="11">
        <f t="shared" si="35"/>
        <v>0</v>
      </c>
    </row>
    <row r="1154" spans="1:9" x14ac:dyDescent="0.25">
      <c r="A1154" s="132">
        <v>16189418</v>
      </c>
      <c r="B1154" s="132" t="s">
        <v>361</v>
      </c>
      <c r="C1154" s="132" t="s">
        <v>362</v>
      </c>
      <c r="D1154" s="10">
        <v>10</v>
      </c>
      <c r="E1154" s="10"/>
      <c r="F1154" s="9">
        <v>0</v>
      </c>
      <c r="G1154" s="9"/>
      <c r="H1154" s="26">
        <f t="shared" si="34"/>
        <v>0</v>
      </c>
      <c r="I1154" s="11">
        <f t="shared" si="35"/>
        <v>0</v>
      </c>
    </row>
    <row r="1155" spans="1:9" x14ac:dyDescent="0.25">
      <c r="A1155" s="132">
        <v>16189426</v>
      </c>
      <c r="B1155" s="132" t="s">
        <v>361</v>
      </c>
      <c r="C1155" s="132" t="s">
        <v>362</v>
      </c>
      <c r="D1155" s="10">
        <v>10</v>
      </c>
      <c r="E1155" s="10"/>
      <c r="F1155" s="9">
        <v>0</v>
      </c>
      <c r="G1155" s="9"/>
      <c r="H1155" s="26">
        <f t="shared" si="34"/>
        <v>0</v>
      </c>
      <c r="I1155" s="11">
        <f t="shared" si="35"/>
        <v>0</v>
      </c>
    </row>
    <row r="1156" spans="1:9" x14ac:dyDescent="0.25">
      <c r="A1156" s="132">
        <v>16260988</v>
      </c>
      <c r="B1156" s="132" t="s">
        <v>355</v>
      </c>
      <c r="C1156" s="132" t="s">
        <v>2731</v>
      </c>
      <c r="D1156" s="10">
        <v>1</v>
      </c>
      <c r="E1156" s="10"/>
      <c r="F1156" s="9">
        <v>0</v>
      </c>
      <c r="G1156" s="9"/>
      <c r="H1156" s="26">
        <f t="shared" si="34"/>
        <v>0</v>
      </c>
      <c r="I1156" s="11">
        <f t="shared" si="35"/>
        <v>0</v>
      </c>
    </row>
    <row r="1157" spans="1:9" x14ac:dyDescent="0.25">
      <c r="A1157" s="132">
        <v>16260996</v>
      </c>
      <c r="B1157" s="132" t="s">
        <v>355</v>
      </c>
      <c r="C1157" s="132" t="s">
        <v>2731</v>
      </c>
      <c r="D1157" s="10">
        <v>1</v>
      </c>
      <c r="E1157" s="10"/>
      <c r="F1157" s="9">
        <v>0</v>
      </c>
      <c r="G1157" s="9"/>
      <c r="H1157" s="26">
        <f t="shared" ref="H1157:H1220" si="36">E1157/D1157</f>
        <v>0</v>
      </c>
      <c r="I1157" s="11">
        <f t="shared" ref="I1157:I1220" si="37">IFERROR(G1157/H1157,0)</f>
        <v>0</v>
      </c>
    </row>
    <row r="1158" spans="1:9" x14ac:dyDescent="0.25">
      <c r="A1158" s="132">
        <v>16261003</v>
      </c>
      <c r="B1158" s="132" t="s">
        <v>355</v>
      </c>
      <c r="C1158" s="132" t="s">
        <v>2731</v>
      </c>
      <c r="D1158" s="10">
        <v>1</v>
      </c>
      <c r="E1158" s="10"/>
      <c r="F1158" s="9">
        <v>0</v>
      </c>
      <c r="G1158" s="9"/>
      <c r="H1158" s="26">
        <f t="shared" si="36"/>
        <v>0</v>
      </c>
      <c r="I1158" s="11">
        <f t="shared" si="37"/>
        <v>0</v>
      </c>
    </row>
    <row r="1159" spans="1:9" x14ac:dyDescent="0.25">
      <c r="A1159" s="132">
        <v>16271750</v>
      </c>
      <c r="B1159" s="132" t="s">
        <v>361</v>
      </c>
      <c r="C1159" s="132" t="s">
        <v>362</v>
      </c>
      <c r="D1159" s="10">
        <v>5</v>
      </c>
      <c r="E1159" s="10"/>
      <c r="F1159" s="9">
        <v>0</v>
      </c>
      <c r="G1159" s="9"/>
      <c r="H1159" s="26">
        <f t="shared" si="36"/>
        <v>0</v>
      </c>
      <c r="I1159" s="11">
        <f t="shared" si="37"/>
        <v>0</v>
      </c>
    </row>
    <row r="1160" spans="1:9" x14ac:dyDescent="0.25">
      <c r="A1160" s="132">
        <v>16314212</v>
      </c>
      <c r="B1160" s="132" t="s">
        <v>363</v>
      </c>
      <c r="C1160" s="132" t="s">
        <v>2733</v>
      </c>
      <c r="D1160" s="10">
        <v>1</v>
      </c>
      <c r="E1160" s="10"/>
      <c r="F1160" s="9">
        <v>0</v>
      </c>
      <c r="G1160" s="9"/>
      <c r="H1160" s="26">
        <f t="shared" si="36"/>
        <v>0</v>
      </c>
      <c r="I1160" s="11">
        <f t="shared" si="37"/>
        <v>0</v>
      </c>
    </row>
    <row r="1161" spans="1:9" x14ac:dyDescent="0.25">
      <c r="A1161" s="132">
        <v>16314220</v>
      </c>
      <c r="B1161" s="132" t="s">
        <v>363</v>
      </c>
      <c r="C1161" s="132" t="s">
        <v>2733</v>
      </c>
      <c r="D1161" s="10">
        <v>1</v>
      </c>
      <c r="E1161" s="10"/>
      <c r="F1161" s="9">
        <v>0</v>
      </c>
      <c r="G1161" s="9"/>
      <c r="H1161" s="26">
        <f t="shared" si="36"/>
        <v>0</v>
      </c>
      <c r="I1161" s="11">
        <f t="shared" si="37"/>
        <v>0</v>
      </c>
    </row>
    <row r="1162" spans="1:9" x14ac:dyDescent="0.25">
      <c r="A1162" s="132">
        <v>16314239</v>
      </c>
      <c r="B1162" s="132" t="s">
        <v>363</v>
      </c>
      <c r="C1162" s="132" t="s">
        <v>2733</v>
      </c>
      <c r="D1162" s="10">
        <v>1</v>
      </c>
      <c r="E1162" s="10"/>
      <c r="F1162" s="9">
        <v>0</v>
      </c>
      <c r="G1162" s="9"/>
      <c r="H1162" s="26">
        <f t="shared" si="36"/>
        <v>0</v>
      </c>
      <c r="I1162" s="11">
        <f t="shared" si="37"/>
        <v>0</v>
      </c>
    </row>
    <row r="1163" spans="1:9" x14ac:dyDescent="0.25">
      <c r="A1163" s="132">
        <v>16522788</v>
      </c>
      <c r="B1163" s="132" t="s">
        <v>358</v>
      </c>
      <c r="C1163" s="132" t="s">
        <v>2732</v>
      </c>
      <c r="D1163" s="10">
        <v>1</v>
      </c>
      <c r="E1163" s="10"/>
      <c r="F1163" s="9">
        <v>0</v>
      </c>
      <c r="G1163" s="9"/>
      <c r="H1163" s="26">
        <f t="shared" si="36"/>
        <v>0</v>
      </c>
      <c r="I1163" s="11">
        <f t="shared" si="37"/>
        <v>0</v>
      </c>
    </row>
    <row r="1164" spans="1:9" x14ac:dyDescent="0.25">
      <c r="A1164" s="132">
        <v>16522818</v>
      </c>
      <c r="B1164" s="132" t="s">
        <v>358</v>
      </c>
      <c r="C1164" s="132" t="s">
        <v>2732</v>
      </c>
      <c r="D1164" s="10">
        <v>1</v>
      </c>
      <c r="E1164" s="10"/>
      <c r="F1164" s="9">
        <v>0</v>
      </c>
      <c r="G1164" s="9"/>
      <c r="H1164" s="26">
        <f t="shared" si="36"/>
        <v>0</v>
      </c>
      <c r="I1164" s="11">
        <f t="shared" si="37"/>
        <v>0</v>
      </c>
    </row>
    <row r="1165" spans="1:9" x14ac:dyDescent="0.25">
      <c r="A1165" s="132">
        <v>16522826</v>
      </c>
      <c r="B1165" s="132" t="s">
        <v>358</v>
      </c>
      <c r="C1165" s="132" t="s">
        <v>2732</v>
      </c>
      <c r="D1165" s="10">
        <v>1</v>
      </c>
      <c r="E1165" s="10"/>
      <c r="F1165" s="9">
        <v>0</v>
      </c>
      <c r="G1165" s="9"/>
      <c r="H1165" s="26">
        <f t="shared" si="36"/>
        <v>0</v>
      </c>
      <c r="I1165" s="11">
        <f t="shared" si="37"/>
        <v>0</v>
      </c>
    </row>
    <row r="1166" spans="1:9" x14ac:dyDescent="0.25">
      <c r="A1166" s="132">
        <v>16595777</v>
      </c>
      <c r="B1166" s="132" t="s">
        <v>363</v>
      </c>
      <c r="C1166" s="132" t="s">
        <v>2733</v>
      </c>
      <c r="D1166" s="10">
        <v>1</v>
      </c>
      <c r="E1166" s="10"/>
      <c r="F1166" s="9">
        <v>0</v>
      </c>
      <c r="G1166" s="9"/>
      <c r="H1166" s="26">
        <f t="shared" si="36"/>
        <v>0</v>
      </c>
      <c r="I1166" s="11">
        <f t="shared" si="37"/>
        <v>0</v>
      </c>
    </row>
    <row r="1167" spans="1:9" x14ac:dyDescent="0.25">
      <c r="A1167" s="132">
        <v>16595785</v>
      </c>
      <c r="B1167" s="132" t="s">
        <v>363</v>
      </c>
      <c r="C1167" s="132" t="s">
        <v>2733</v>
      </c>
      <c r="D1167" s="10">
        <v>1</v>
      </c>
      <c r="E1167" s="10"/>
      <c r="F1167" s="9">
        <v>0</v>
      </c>
      <c r="G1167" s="9"/>
      <c r="H1167" s="26">
        <f t="shared" si="36"/>
        <v>0</v>
      </c>
      <c r="I1167" s="11">
        <f t="shared" si="37"/>
        <v>0</v>
      </c>
    </row>
    <row r="1168" spans="1:9" x14ac:dyDescent="0.25">
      <c r="A1168" s="132">
        <v>16595793</v>
      </c>
      <c r="B1168" s="132" t="s">
        <v>363</v>
      </c>
      <c r="C1168" s="132" t="s">
        <v>2733</v>
      </c>
      <c r="D1168" s="10">
        <v>1</v>
      </c>
      <c r="E1168" s="10"/>
      <c r="F1168" s="9">
        <v>0</v>
      </c>
      <c r="G1168" s="9"/>
      <c r="H1168" s="26">
        <f t="shared" si="36"/>
        <v>0</v>
      </c>
      <c r="I1168" s="11">
        <f t="shared" si="37"/>
        <v>0</v>
      </c>
    </row>
    <row r="1169" spans="1:9" x14ac:dyDescent="0.25">
      <c r="A1169" s="132">
        <v>16637895</v>
      </c>
      <c r="B1169" s="132" t="s">
        <v>361</v>
      </c>
      <c r="C1169" s="132" t="s">
        <v>362</v>
      </c>
      <c r="D1169" s="10">
        <v>1</v>
      </c>
      <c r="E1169" s="10"/>
      <c r="F1169" s="9">
        <v>0</v>
      </c>
      <c r="G1169" s="9"/>
      <c r="H1169" s="26">
        <f t="shared" si="36"/>
        <v>0</v>
      </c>
      <c r="I1169" s="11">
        <f t="shared" si="37"/>
        <v>0</v>
      </c>
    </row>
    <row r="1170" spans="1:9" x14ac:dyDescent="0.25">
      <c r="A1170" s="132">
        <v>16637909</v>
      </c>
      <c r="B1170" s="132" t="s">
        <v>361</v>
      </c>
      <c r="C1170" s="132" t="s">
        <v>362</v>
      </c>
      <c r="D1170" s="10">
        <v>1</v>
      </c>
      <c r="E1170" s="10"/>
      <c r="F1170" s="9">
        <v>0</v>
      </c>
      <c r="G1170" s="9"/>
      <c r="H1170" s="26">
        <f t="shared" si="36"/>
        <v>0</v>
      </c>
      <c r="I1170" s="11">
        <f t="shared" si="37"/>
        <v>0</v>
      </c>
    </row>
    <row r="1171" spans="1:9" x14ac:dyDescent="0.25">
      <c r="A1171" s="132">
        <v>13842900</v>
      </c>
      <c r="B1171" s="132" t="s">
        <v>364</v>
      </c>
      <c r="C1171" s="132" t="s">
        <v>365</v>
      </c>
      <c r="D1171" s="10">
        <v>1</v>
      </c>
      <c r="E1171" s="10"/>
      <c r="F1171" s="9">
        <v>0</v>
      </c>
      <c r="G1171" s="9"/>
      <c r="H1171" s="26">
        <f t="shared" si="36"/>
        <v>0</v>
      </c>
      <c r="I1171" s="11">
        <f t="shared" si="37"/>
        <v>0</v>
      </c>
    </row>
    <row r="1172" spans="1:9" x14ac:dyDescent="0.25">
      <c r="A1172" s="132">
        <v>13842919</v>
      </c>
      <c r="B1172" s="132" t="s">
        <v>364</v>
      </c>
      <c r="C1172" s="132" t="s">
        <v>365</v>
      </c>
      <c r="D1172" s="10">
        <v>1</v>
      </c>
      <c r="E1172" s="10"/>
      <c r="F1172" s="9">
        <v>0</v>
      </c>
      <c r="G1172" s="9"/>
      <c r="H1172" s="26">
        <f t="shared" si="36"/>
        <v>0</v>
      </c>
      <c r="I1172" s="11">
        <f t="shared" si="37"/>
        <v>0</v>
      </c>
    </row>
    <row r="1173" spans="1:9" x14ac:dyDescent="0.25">
      <c r="A1173" s="132">
        <v>13842927</v>
      </c>
      <c r="B1173" s="132" t="s">
        <v>364</v>
      </c>
      <c r="C1173" s="132" t="s">
        <v>365</v>
      </c>
      <c r="D1173" s="10">
        <v>1</v>
      </c>
      <c r="E1173" s="10"/>
      <c r="F1173" s="9">
        <v>0</v>
      </c>
      <c r="G1173" s="9"/>
      <c r="H1173" s="26">
        <f t="shared" si="36"/>
        <v>0</v>
      </c>
      <c r="I1173" s="11">
        <f t="shared" si="37"/>
        <v>0</v>
      </c>
    </row>
    <row r="1174" spans="1:9" x14ac:dyDescent="0.25">
      <c r="A1174" s="132">
        <v>14286998</v>
      </c>
      <c r="B1174" s="132" t="s">
        <v>364</v>
      </c>
      <c r="C1174" s="132" t="s">
        <v>365</v>
      </c>
      <c r="D1174" s="10">
        <v>1</v>
      </c>
      <c r="E1174" s="10"/>
      <c r="F1174" s="9">
        <v>0</v>
      </c>
      <c r="G1174" s="9"/>
      <c r="H1174" s="26">
        <f t="shared" si="36"/>
        <v>0</v>
      </c>
      <c r="I1174" s="11">
        <f t="shared" si="37"/>
        <v>0</v>
      </c>
    </row>
    <row r="1175" spans="1:9" x14ac:dyDescent="0.25">
      <c r="A1175" s="132">
        <v>14287005</v>
      </c>
      <c r="B1175" s="132" t="s">
        <v>364</v>
      </c>
      <c r="C1175" s="132" t="s">
        <v>365</v>
      </c>
      <c r="D1175" s="10">
        <v>1</v>
      </c>
      <c r="E1175" s="10"/>
      <c r="F1175" s="9">
        <v>0</v>
      </c>
      <c r="G1175" s="9"/>
      <c r="H1175" s="26">
        <f t="shared" si="36"/>
        <v>0</v>
      </c>
      <c r="I1175" s="11">
        <f t="shared" si="37"/>
        <v>0</v>
      </c>
    </row>
    <row r="1176" spans="1:9" x14ac:dyDescent="0.25">
      <c r="A1176" s="132">
        <v>14287013</v>
      </c>
      <c r="B1176" s="132" t="s">
        <v>364</v>
      </c>
      <c r="C1176" s="132" t="s">
        <v>365</v>
      </c>
      <c r="D1176" s="10">
        <v>1</v>
      </c>
      <c r="E1176" s="10"/>
      <c r="F1176" s="9">
        <v>0</v>
      </c>
      <c r="G1176" s="9"/>
      <c r="H1176" s="26">
        <f t="shared" si="36"/>
        <v>0</v>
      </c>
      <c r="I1176" s="11">
        <f t="shared" si="37"/>
        <v>0</v>
      </c>
    </row>
    <row r="1177" spans="1:9" x14ac:dyDescent="0.25">
      <c r="A1177" s="132">
        <v>14607557</v>
      </c>
      <c r="B1177" s="132" t="s">
        <v>364</v>
      </c>
      <c r="C1177" s="132" t="s">
        <v>365</v>
      </c>
      <c r="D1177" s="10">
        <v>1</v>
      </c>
      <c r="E1177" s="10"/>
      <c r="F1177" s="9">
        <v>0</v>
      </c>
      <c r="G1177" s="9"/>
      <c r="H1177" s="26">
        <f t="shared" si="36"/>
        <v>0</v>
      </c>
      <c r="I1177" s="11">
        <f t="shared" si="37"/>
        <v>0</v>
      </c>
    </row>
    <row r="1178" spans="1:9" x14ac:dyDescent="0.25">
      <c r="A1178" s="132">
        <v>14607573</v>
      </c>
      <c r="B1178" s="132" t="s">
        <v>364</v>
      </c>
      <c r="C1178" s="132" t="s">
        <v>365</v>
      </c>
      <c r="D1178" s="10">
        <v>1</v>
      </c>
      <c r="E1178" s="10"/>
      <c r="F1178" s="9">
        <v>0</v>
      </c>
      <c r="G1178" s="9"/>
      <c r="H1178" s="26">
        <f t="shared" si="36"/>
        <v>0</v>
      </c>
      <c r="I1178" s="11">
        <f t="shared" si="37"/>
        <v>0</v>
      </c>
    </row>
    <row r="1179" spans="1:9" x14ac:dyDescent="0.25">
      <c r="A1179" s="132">
        <v>14670879</v>
      </c>
      <c r="B1179" s="132" t="s">
        <v>364</v>
      </c>
      <c r="C1179" s="132" t="s">
        <v>365</v>
      </c>
      <c r="D1179" s="10">
        <v>1</v>
      </c>
      <c r="E1179" s="10"/>
      <c r="F1179" s="9">
        <v>0</v>
      </c>
      <c r="G1179" s="9"/>
      <c r="H1179" s="26">
        <f t="shared" si="36"/>
        <v>0</v>
      </c>
      <c r="I1179" s="11">
        <f t="shared" si="37"/>
        <v>0</v>
      </c>
    </row>
    <row r="1180" spans="1:9" x14ac:dyDescent="0.25">
      <c r="A1180" s="132">
        <v>14670887</v>
      </c>
      <c r="B1180" s="132" t="s">
        <v>364</v>
      </c>
      <c r="C1180" s="132" t="s">
        <v>365</v>
      </c>
      <c r="D1180" s="10">
        <v>5</v>
      </c>
      <c r="E1180" s="10"/>
      <c r="F1180" s="9">
        <v>0</v>
      </c>
      <c r="G1180" s="9"/>
      <c r="H1180" s="26">
        <f t="shared" si="36"/>
        <v>0</v>
      </c>
      <c r="I1180" s="11">
        <f t="shared" si="37"/>
        <v>0</v>
      </c>
    </row>
    <row r="1181" spans="1:9" x14ac:dyDescent="0.25">
      <c r="A1181" s="132">
        <v>14959011</v>
      </c>
      <c r="B1181" s="132" t="s">
        <v>364</v>
      </c>
      <c r="C1181" s="132" t="s">
        <v>365</v>
      </c>
      <c r="D1181" s="10">
        <v>1</v>
      </c>
      <c r="E1181" s="10"/>
      <c r="F1181" s="9">
        <v>0</v>
      </c>
      <c r="G1181" s="9"/>
      <c r="H1181" s="26">
        <f t="shared" si="36"/>
        <v>0</v>
      </c>
      <c r="I1181" s="11">
        <f t="shared" si="37"/>
        <v>0</v>
      </c>
    </row>
    <row r="1182" spans="1:9" x14ac:dyDescent="0.25">
      <c r="A1182" s="132">
        <v>14959038</v>
      </c>
      <c r="B1182" s="132" t="s">
        <v>364</v>
      </c>
      <c r="C1182" s="132" t="s">
        <v>365</v>
      </c>
      <c r="D1182" s="10">
        <v>3</v>
      </c>
      <c r="E1182" s="10"/>
      <c r="F1182" s="9">
        <v>0</v>
      </c>
      <c r="G1182" s="9"/>
      <c r="H1182" s="26">
        <f t="shared" si="36"/>
        <v>0</v>
      </c>
      <c r="I1182" s="11">
        <f t="shared" si="37"/>
        <v>0</v>
      </c>
    </row>
    <row r="1183" spans="1:9" x14ac:dyDescent="0.25">
      <c r="A1183" s="132">
        <v>15255042</v>
      </c>
      <c r="B1183" s="132" t="s">
        <v>366</v>
      </c>
      <c r="C1183" s="132" t="s">
        <v>367</v>
      </c>
      <c r="D1183" s="10">
        <v>1</v>
      </c>
      <c r="E1183" s="10"/>
      <c r="F1183" s="9">
        <v>0</v>
      </c>
      <c r="G1183" s="9"/>
      <c r="H1183" s="26">
        <f t="shared" si="36"/>
        <v>0</v>
      </c>
      <c r="I1183" s="11">
        <f t="shared" si="37"/>
        <v>0</v>
      </c>
    </row>
    <row r="1184" spans="1:9" x14ac:dyDescent="0.25">
      <c r="A1184" s="132">
        <v>15265889</v>
      </c>
      <c r="B1184" s="132" t="s">
        <v>364</v>
      </c>
      <c r="C1184" s="132" t="s">
        <v>365</v>
      </c>
      <c r="D1184" s="10">
        <v>5</v>
      </c>
      <c r="E1184" s="10"/>
      <c r="F1184" s="9">
        <v>0</v>
      </c>
      <c r="G1184" s="9"/>
      <c r="H1184" s="26">
        <f t="shared" si="36"/>
        <v>0</v>
      </c>
      <c r="I1184" s="11">
        <f t="shared" si="37"/>
        <v>0</v>
      </c>
    </row>
    <row r="1185" spans="1:9" x14ac:dyDescent="0.25">
      <c r="A1185" s="132">
        <v>15373444</v>
      </c>
      <c r="B1185" s="132" t="s">
        <v>364</v>
      </c>
      <c r="C1185" s="132" t="s">
        <v>365</v>
      </c>
      <c r="D1185" s="10">
        <v>5</v>
      </c>
      <c r="E1185" s="10"/>
      <c r="F1185" s="9">
        <v>0</v>
      </c>
      <c r="G1185" s="9"/>
      <c r="H1185" s="26">
        <f t="shared" si="36"/>
        <v>0</v>
      </c>
      <c r="I1185" s="11">
        <f t="shared" si="37"/>
        <v>0</v>
      </c>
    </row>
    <row r="1186" spans="1:9" x14ac:dyDescent="0.25">
      <c r="A1186" s="132">
        <v>15419126</v>
      </c>
      <c r="B1186" s="132" t="s">
        <v>364</v>
      </c>
      <c r="C1186" s="132" t="s">
        <v>365</v>
      </c>
      <c r="D1186" s="10">
        <v>1</v>
      </c>
      <c r="E1186" s="10"/>
      <c r="F1186" s="9">
        <v>0</v>
      </c>
      <c r="G1186" s="9"/>
      <c r="H1186" s="26">
        <f t="shared" si="36"/>
        <v>0</v>
      </c>
      <c r="I1186" s="11">
        <f t="shared" si="37"/>
        <v>0</v>
      </c>
    </row>
    <row r="1187" spans="1:9" x14ac:dyDescent="0.25">
      <c r="A1187" s="132">
        <v>15419134</v>
      </c>
      <c r="B1187" s="132" t="s">
        <v>364</v>
      </c>
      <c r="C1187" s="132" t="s">
        <v>365</v>
      </c>
      <c r="D1187" s="10">
        <v>5</v>
      </c>
      <c r="E1187" s="10"/>
      <c r="F1187" s="9">
        <v>0</v>
      </c>
      <c r="G1187" s="9"/>
      <c r="H1187" s="26">
        <f t="shared" si="36"/>
        <v>0</v>
      </c>
      <c r="I1187" s="11">
        <f t="shared" si="37"/>
        <v>0</v>
      </c>
    </row>
    <row r="1188" spans="1:9" x14ac:dyDescent="0.25">
      <c r="A1188" s="132">
        <v>15419150</v>
      </c>
      <c r="B1188" s="132" t="s">
        <v>364</v>
      </c>
      <c r="C1188" s="132" t="s">
        <v>365</v>
      </c>
      <c r="D1188" s="10">
        <v>1</v>
      </c>
      <c r="E1188" s="10"/>
      <c r="F1188" s="9">
        <v>0</v>
      </c>
      <c r="G1188" s="9"/>
      <c r="H1188" s="26">
        <f t="shared" si="36"/>
        <v>0</v>
      </c>
      <c r="I1188" s="11">
        <f t="shared" si="37"/>
        <v>0</v>
      </c>
    </row>
    <row r="1189" spans="1:9" x14ac:dyDescent="0.25">
      <c r="A1189" s="132">
        <v>15569179</v>
      </c>
      <c r="B1189" s="132" t="s">
        <v>364</v>
      </c>
      <c r="C1189" s="132" t="s">
        <v>365</v>
      </c>
      <c r="D1189" s="10">
        <v>1</v>
      </c>
      <c r="E1189" s="10"/>
      <c r="F1189" s="9">
        <v>0</v>
      </c>
      <c r="G1189" s="9"/>
      <c r="H1189" s="26">
        <f t="shared" si="36"/>
        <v>0</v>
      </c>
      <c r="I1189" s="11">
        <f t="shared" si="37"/>
        <v>0</v>
      </c>
    </row>
    <row r="1190" spans="1:9" x14ac:dyDescent="0.25">
      <c r="A1190" s="132">
        <v>15583694</v>
      </c>
      <c r="B1190" s="132" t="s">
        <v>364</v>
      </c>
      <c r="C1190" s="132" t="s">
        <v>365</v>
      </c>
      <c r="D1190" s="10">
        <v>1</v>
      </c>
      <c r="E1190" s="10"/>
      <c r="F1190" s="9">
        <v>0</v>
      </c>
      <c r="G1190" s="9"/>
      <c r="H1190" s="26">
        <f t="shared" si="36"/>
        <v>0</v>
      </c>
      <c r="I1190" s="11">
        <f t="shared" si="37"/>
        <v>0</v>
      </c>
    </row>
    <row r="1191" spans="1:9" x14ac:dyDescent="0.25">
      <c r="A1191" s="132">
        <v>15583708</v>
      </c>
      <c r="B1191" s="132" t="s">
        <v>364</v>
      </c>
      <c r="C1191" s="132" t="s">
        <v>365</v>
      </c>
      <c r="D1191" s="10">
        <v>1</v>
      </c>
      <c r="E1191" s="10"/>
      <c r="F1191" s="9">
        <v>0</v>
      </c>
      <c r="G1191" s="9"/>
      <c r="H1191" s="26">
        <f t="shared" si="36"/>
        <v>0</v>
      </c>
      <c r="I1191" s="11">
        <f t="shared" si="37"/>
        <v>0</v>
      </c>
    </row>
    <row r="1192" spans="1:9" x14ac:dyDescent="0.25">
      <c r="A1192" s="132">
        <v>15583910</v>
      </c>
      <c r="B1192" s="132" t="s">
        <v>364</v>
      </c>
      <c r="C1192" s="132" t="s">
        <v>365</v>
      </c>
      <c r="D1192" s="10">
        <v>1</v>
      </c>
      <c r="E1192" s="10"/>
      <c r="F1192" s="9">
        <v>0</v>
      </c>
      <c r="G1192" s="9"/>
      <c r="H1192" s="26">
        <f t="shared" si="36"/>
        <v>0</v>
      </c>
      <c r="I1192" s="11">
        <f t="shared" si="37"/>
        <v>0</v>
      </c>
    </row>
    <row r="1193" spans="1:9" x14ac:dyDescent="0.25">
      <c r="A1193" s="132">
        <v>15583929</v>
      </c>
      <c r="B1193" s="132" t="s">
        <v>364</v>
      </c>
      <c r="C1193" s="132" t="s">
        <v>365</v>
      </c>
      <c r="D1193" s="10">
        <v>1</v>
      </c>
      <c r="E1193" s="10"/>
      <c r="F1193" s="9">
        <v>0</v>
      </c>
      <c r="G1193" s="9"/>
      <c r="H1193" s="26">
        <f t="shared" si="36"/>
        <v>0</v>
      </c>
      <c r="I1193" s="11">
        <f t="shared" si="37"/>
        <v>0</v>
      </c>
    </row>
    <row r="1194" spans="1:9" x14ac:dyDescent="0.25">
      <c r="A1194" s="132">
        <v>15625044</v>
      </c>
      <c r="B1194" s="132" t="s">
        <v>364</v>
      </c>
      <c r="C1194" s="132" t="s">
        <v>365</v>
      </c>
      <c r="D1194" s="10">
        <v>1</v>
      </c>
      <c r="E1194" s="10"/>
      <c r="F1194" s="9">
        <v>0</v>
      </c>
      <c r="G1194" s="9"/>
      <c r="H1194" s="26">
        <f t="shared" si="36"/>
        <v>0</v>
      </c>
      <c r="I1194" s="11">
        <f t="shared" si="37"/>
        <v>0</v>
      </c>
    </row>
    <row r="1195" spans="1:9" x14ac:dyDescent="0.25">
      <c r="A1195" s="132">
        <v>15625060</v>
      </c>
      <c r="B1195" s="132" t="s">
        <v>364</v>
      </c>
      <c r="C1195" s="132" t="s">
        <v>365</v>
      </c>
      <c r="D1195" s="10">
        <v>1</v>
      </c>
      <c r="E1195" s="10"/>
      <c r="F1195" s="9">
        <v>0</v>
      </c>
      <c r="G1195" s="9"/>
      <c r="H1195" s="26">
        <f t="shared" si="36"/>
        <v>0</v>
      </c>
      <c r="I1195" s="11">
        <f t="shared" si="37"/>
        <v>0</v>
      </c>
    </row>
    <row r="1196" spans="1:9" x14ac:dyDescent="0.25">
      <c r="A1196" s="132">
        <v>15625370</v>
      </c>
      <c r="B1196" s="132" t="s">
        <v>364</v>
      </c>
      <c r="C1196" s="132" t="s">
        <v>365</v>
      </c>
      <c r="D1196" s="10">
        <v>1</v>
      </c>
      <c r="E1196" s="10"/>
      <c r="F1196" s="9">
        <v>0</v>
      </c>
      <c r="G1196" s="9"/>
      <c r="H1196" s="26">
        <f t="shared" si="36"/>
        <v>0</v>
      </c>
      <c r="I1196" s="11">
        <f t="shared" si="37"/>
        <v>0</v>
      </c>
    </row>
    <row r="1197" spans="1:9" x14ac:dyDescent="0.25">
      <c r="A1197" s="132">
        <v>15990850</v>
      </c>
      <c r="B1197" s="132" t="s">
        <v>364</v>
      </c>
      <c r="C1197" s="132" t="s">
        <v>365</v>
      </c>
      <c r="D1197" s="10">
        <v>5</v>
      </c>
      <c r="E1197" s="10"/>
      <c r="F1197" s="9">
        <v>0</v>
      </c>
      <c r="G1197" s="9"/>
      <c r="H1197" s="26">
        <f t="shared" si="36"/>
        <v>0</v>
      </c>
      <c r="I1197" s="11">
        <f t="shared" si="37"/>
        <v>0</v>
      </c>
    </row>
    <row r="1198" spans="1:9" x14ac:dyDescent="0.25">
      <c r="A1198" s="132">
        <v>15990869</v>
      </c>
      <c r="B1198" s="132" t="s">
        <v>364</v>
      </c>
      <c r="C1198" s="132" t="s">
        <v>365</v>
      </c>
      <c r="D1198" s="10">
        <v>5</v>
      </c>
      <c r="E1198" s="10"/>
      <c r="F1198" s="9">
        <v>0</v>
      </c>
      <c r="G1198" s="9"/>
      <c r="H1198" s="26">
        <f t="shared" si="36"/>
        <v>0</v>
      </c>
      <c r="I1198" s="11">
        <f t="shared" si="37"/>
        <v>0</v>
      </c>
    </row>
    <row r="1199" spans="1:9" x14ac:dyDescent="0.25">
      <c r="A1199" s="132">
        <v>16004299</v>
      </c>
      <c r="B1199" s="132" t="s">
        <v>364</v>
      </c>
      <c r="C1199" s="132" t="s">
        <v>365</v>
      </c>
      <c r="D1199" s="10">
        <v>5</v>
      </c>
      <c r="E1199" s="10"/>
      <c r="F1199" s="9">
        <v>0</v>
      </c>
      <c r="G1199" s="9"/>
      <c r="H1199" s="26">
        <f t="shared" si="36"/>
        <v>0</v>
      </c>
      <c r="I1199" s="11">
        <f t="shared" si="37"/>
        <v>0</v>
      </c>
    </row>
    <row r="1200" spans="1:9" x14ac:dyDescent="0.25">
      <c r="A1200" s="132">
        <v>16021967</v>
      </c>
      <c r="B1200" s="132" t="s">
        <v>364</v>
      </c>
      <c r="C1200" s="132" t="s">
        <v>365</v>
      </c>
      <c r="D1200" s="10">
        <v>1</v>
      </c>
      <c r="E1200" s="10"/>
      <c r="F1200" s="9">
        <v>0</v>
      </c>
      <c r="G1200" s="9"/>
      <c r="H1200" s="26">
        <f t="shared" si="36"/>
        <v>0</v>
      </c>
      <c r="I1200" s="11">
        <f t="shared" si="37"/>
        <v>0</v>
      </c>
    </row>
    <row r="1201" spans="1:9" x14ac:dyDescent="0.25">
      <c r="A1201" s="132">
        <v>16411676</v>
      </c>
      <c r="B1201" s="132" t="s">
        <v>364</v>
      </c>
      <c r="C1201" s="132" t="s">
        <v>365</v>
      </c>
      <c r="D1201" s="10">
        <v>5</v>
      </c>
      <c r="E1201" s="10"/>
      <c r="F1201" s="9">
        <v>0</v>
      </c>
      <c r="G1201" s="9"/>
      <c r="H1201" s="26">
        <f t="shared" si="36"/>
        <v>0</v>
      </c>
      <c r="I1201" s="11">
        <f t="shared" si="37"/>
        <v>0</v>
      </c>
    </row>
    <row r="1202" spans="1:9" x14ac:dyDescent="0.25">
      <c r="A1202" s="132">
        <v>16546113</v>
      </c>
      <c r="B1202" s="132" t="s">
        <v>364</v>
      </c>
      <c r="C1202" s="132" t="s">
        <v>365</v>
      </c>
      <c r="D1202" s="10">
        <v>5</v>
      </c>
      <c r="E1202" s="10"/>
      <c r="F1202" s="9">
        <v>0</v>
      </c>
      <c r="G1202" s="9"/>
      <c r="H1202" s="26">
        <f t="shared" si="36"/>
        <v>0</v>
      </c>
      <c r="I1202" s="11">
        <f t="shared" si="37"/>
        <v>0</v>
      </c>
    </row>
    <row r="1203" spans="1:9" x14ac:dyDescent="0.25">
      <c r="A1203" s="132">
        <v>16546121</v>
      </c>
      <c r="B1203" s="132" t="s">
        <v>364</v>
      </c>
      <c r="C1203" s="132" t="s">
        <v>365</v>
      </c>
      <c r="D1203" s="10">
        <v>5</v>
      </c>
      <c r="E1203" s="10"/>
      <c r="F1203" s="9">
        <v>0</v>
      </c>
      <c r="G1203" s="9"/>
      <c r="H1203" s="26">
        <f t="shared" si="36"/>
        <v>0</v>
      </c>
      <c r="I1203" s="11">
        <f t="shared" si="37"/>
        <v>0</v>
      </c>
    </row>
    <row r="1204" spans="1:9" x14ac:dyDescent="0.25">
      <c r="A1204" s="132">
        <v>13965255</v>
      </c>
      <c r="B1204" s="132" t="s">
        <v>368</v>
      </c>
      <c r="C1204" s="132" t="s">
        <v>369</v>
      </c>
      <c r="D1204" s="10">
        <v>1</v>
      </c>
      <c r="E1204" s="10"/>
      <c r="F1204" s="9">
        <v>0</v>
      </c>
      <c r="G1204" s="9"/>
      <c r="H1204" s="26">
        <f t="shared" si="36"/>
        <v>0</v>
      </c>
      <c r="I1204" s="11">
        <f t="shared" si="37"/>
        <v>0</v>
      </c>
    </row>
    <row r="1205" spans="1:9" x14ac:dyDescent="0.25">
      <c r="A1205" s="132">
        <v>14134055</v>
      </c>
      <c r="B1205" s="132" t="s">
        <v>370</v>
      </c>
      <c r="C1205" s="132" t="s">
        <v>371</v>
      </c>
      <c r="D1205" s="10">
        <v>1</v>
      </c>
      <c r="E1205" s="10"/>
      <c r="F1205" s="9">
        <v>0</v>
      </c>
      <c r="G1205" s="9"/>
      <c r="H1205" s="26">
        <f t="shared" si="36"/>
        <v>0</v>
      </c>
      <c r="I1205" s="11">
        <f t="shared" si="37"/>
        <v>0</v>
      </c>
    </row>
    <row r="1206" spans="1:9" x14ac:dyDescent="0.25">
      <c r="A1206" s="132">
        <v>14167735</v>
      </c>
      <c r="B1206" s="132" t="s">
        <v>372</v>
      </c>
      <c r="C1206" s="132" t="s">
        <v>373</v>
      </c>
      <c r="D1206" s="10">
        <v>1</v>
      </c>
      <c r="E1206" s="10"/>
      <c r="F1206" s="9">
        <v>0</v>
      </c>
      <c r="G1206" s="9"/>
      <c r="H1206" s="26">
        <f t="shared" si="36"/>
        <v>0</v>
      </c>
      <c r="I1206" s="11">
        <f t="shared" si="37"/>
        <v>0</v>
      </c>
    </row>
    <row r="1207" spans="1:9" x14ac:dyDescent="0.25">
      <c r="A1207" s="132">
        <v>14167743</v>
      </c>
      <c r="B1207" s="132" t="s">
        <v>372</v>
      </c>
      <c r="C1207" s="132" t="s">
        <v>373</v>
      </c>
      <c r="D1207" s="10">
        <v>1</v>
      </c>
      <c r="E1207" s="10"/>
      <c r="F1207" s="9">
        <v>0</v>
      </c>
      <c r="G1207" s="9"/>
      <c r="H1207" s="26">
        <f t="shared" si="36"/>
        <v>0</v>
      </c>
      <c r="I1207" s="11">
        <f t="shared" si="37"/>
        <v>0</v>
      </c>
    </row>
    <row r="1208" spans="1:9" x14ac:dyDescent="0.25">
      <c r="A1208" s="132">
        <v>14198282</v>
      </c>
      <c r="B1208" s="132" t="s">
        <v>374</v>
      </c>
      <c r="C1208" s="132" t="s">
        <v>375</v>
      </c>
      <c r="D1208" s="10">
        <v>1</v>
      </c>
      <c r="E1208" s="10"/>
      <c r="F1208" s="9">
        <v>0</v>
      </c>
      <c r="G1208" s="9"/>
      <c r="H1208" s="26">
        <f t="shared" si="36"/>
        <v>0</v>
      </c>
      <c r="I1208" s="11">
        <f t="shared" si="37"/>
        <v>0</v>
      </c>
    </row>
    <row r="1209" spans="1:9" x14ac:dyDescent="0.25">
      <c r="A1209" s="132">
        <v>14611708</v>
      </c>
      <c r="B1209" s="132" t="s">
        <v>368</v>
      </c>
      <c r="C1209" s="132" t="s">
        <v>369</v>
      </c>
      <c r="D1209" s="10">
        <v>1</v>
      </c>
      <c r="E1209" s="10"/>
      <c r="F1209" s="9">
        <v>0</v>
      </c>
      <c r="G1209" s="9"/>
      <c r="H1209" s="26">
        <f t="shared" si="36"/>
        <v>0</v>
      </c>
      <c r="I1209" s="11">
        <f t="shared" si="37"/>
        <v>0</v>
      </c>
    </row>
    <row r="1210" spans="1:9" x14ac:dyDescent="0.25">
      <c r="A1210" s="132">
        <v>14611716</v>
      </c>
      <c r="B1210" s="132" t="s">
        <v>368</v>
      </c>
      <c r="C1210" s="132" t="s">
        <v>369</v>
      </c>
      <c r="D1210" s="10">
        <v>1</v>
      </c>
      <c r="E1210" s="10"/>
      <c r="F1210" s="9">
        <v>0</v>
      </c>
      <c r="G1210" s="9"/>
      <c r="H1210" s="26">
        <f t="shared" si="36"/>
        <v>0</v>
      </c>
      <c r="I1210" s="11">
        <f t="shared" si="37"/>
        <v>0</v>
      </c>
    </row>
    <row r="1211" spans="1:9" x14ac:dyDescent="0.25">
      <c r="A1211" s="132">
        <v>14611732</v>
      </c>
      <c r="B1211" s="132" t="s">
        <v>368</v>
      </c>
      <c r="C1211" s="132" t="s">
        <v>369</v>
      </c>
      <c r="D1211" s="10">
        <v>1</v>
      </c>
      <c r="E1211" s="10"/>
      <c r="F1211" s="9">
        <v>0</v>
      </c>
      <c r="G1211" s="9"/>
      <c r="H1211" s="26">
        <f t="shared" si="36"/>
        <v>0</v>
      </c>
      <c r="I1211" s="11">
        <f t="shared" si="37"/>
        <v>0</v>
      </c>
    </row>
    <row r="1212" spans="1:9" x14ac:dyDescent="0.25">
      <c r="A1212" s="132">
        <v>15087921</v>
      </c>
      <c r="B1212" s="132" t="s">
        <v>370</v>
      </c>
      <c r="C1212" s="132" t="s">
        <v>371</v>
      </c>
      <c r="D1212" s="10">
        <v>1</v>
      </c>
      <c r="E1212" s="10"/>
      <c r="F1212" s="9">
        <v>0</v>
      </c>
      <c r="G1212" s="9"/>
      <c r="H1212" s="26">
        <f t="shared" si="36"/>
        <v>0</v>
      </c>
      <c r="I1212" s="11">
        <f t="shared" si="37"/>
        <v>0</v>
      </c>
    </row>
    <row r="1213" spans="1:9" x14ac:dyDescent="0.25">
      <c r="A1213" s="132">
        <v>15202674</v>
      </c>
      <c r="B1213" s="132" t="s">
        <v>376</v>
      </c>
      <c r="C1213" s="132" t="s">
        <v>2734</v>
      </c>
      <c r="D1213" s="10">
        <v>1</v>
      </c>
      <c r="E1213" s="10"/>
      <c r="F1213" s="9">
        <v>0</v>
      </c>
      <c r="G1213" s="9"/>
      <c r="H1213" s="26">
        <f t="shared" si="36"/>
        <v>0</v>
      </c>
      <c r="I1213" s="11">
        <f t="shared" si="37"/>
        <v>0</v>
      </c>
    </row>
    <row r="1214" spans="1:9" x14ac:dyDescent="0.25">
      <c r="A1214" s="132">
        <v>15202682</v>
      </c>
      <c r="B1214" s="132" t="s">
        <v>376</v>
      </c>
      <c r="C1214" s="132" t="s">
        <v>2734</v>
      </c>
      <c r="D1214" s="10">
        <v>1</v>
      </c>
      <c r="E1214" s="10"/>
      <c r="F1214" s="9">
        <v>0</v>
      </c>
      <c r="G1214" s="9"/>
      <c r="H1214" s="26">
        <f t="shared" si="36"/>
        <v>0</v>
      </c>
      <c r="I1214" s="11">
        <f t="shared" si="37"/>
        <v>0</v>
      </c>
    </row>
    <row r="1215" spans="1:9" x14ac:dyDescent="0.25">
      <c r="A1215" s="132">
        <v>15202690</v>
      </c>
      <c r="B1215" s="132" t="s">
        <v>376</v>
      </c>
      <c r="C1215" s="132" t="s">
        <v>2734</v>
      </c>
      <c r="D1215" s="10">
        <v>1</v>
      </c>
      <c r="E1215" s="10"/>
      <c r="F1215" s="9">
        <v>0</v>
      </c>
      <c r="G1215" s="9"/>
      <c r="H1215" s="26">
        <f t="shared" si="36"/>
        <v>0</v>
      </c>
      <c r="I1215" s="11">
        <f t="shared" si="37"/>
        <v>0</v>
      </c>
    </row>
    <row r="1216" spans="1:9" x14ac:dyDescent="0.25">
      <c r="A1216" s="132">
        <v>15295818</v>
      </c>
      <c r="B1216" s="132" t="s">
        <v>374</v>
      </c>
      <c r="C1216" s="132" t="s">
        <v>375</v>
      </c>
      <c r="D1216" s="10">
        <v>1</v>
      </c>
      <c r="E1216" s="10"/>
      <c r="F1216" s="9">
        <v>0</v>
      </c>
      <c r="G1216" s="9"/>
      <c r="H1216" s="26">
        <f t="shared" si="36"/>
        <v>0</v>
      </c>
      <c r="I1216" s="11">
        <f t="shared" si="37"/>
        <v>0</v>
      </c>
    </row>
    <row r="1217" spans="1:9" x14ac:dyDescent="0.25">
      <c r="A1217" s="132">
        <v>15295826</v>
      </c>
      <c r="B1217" s="132" t="s">
        <v>374</v>
      </c>
      <c r="C1217" s="132" t="s">
        <v>375</v>
      </c>
      <c r="D1217" s="10">
        <v>1</v>
      </c>
      <c r="E1217" s="10"/>
      <c r="F1217" s="9">
        <v>0</v>
      </c>
      <c r="G1217" s="9"/>
      <c r="H1217" s="26">
        <f t="shared" si="36"/>
        <v>0</v>
      </c>
      <c r="I1217" s="11">
        <f t="shared" si="37"/>
        <v>0</v>
      </c>
    </row>
    <row r="1218" spans="1:9" x14ac:dyDescent="0.25">
      <c r="A1218" s="132">
        <v>15295834</v>
      </c>
      <c r="B1218" s="132" t="s">
        <v>374</v>
      </c>
      <c r="C1218" s="132" t="s">
        <v>375</v>
      </c>
      <c r="D1218" s="10">
        <v>1</v>
      </c>
      <c r="E1218" s="10"/>
      <c r="F1218" s="9">
        <v>0</v>
      </c>
      <c r="G1218" s="9"/>
      <c r="H1218" s="26">
        <f t="shared" si="36"/>
        <v>0</v>
      </c>
      <c r="I1218" s="11">
        <f t="shared" si="37"/>
        <v>0</v>
      </c>
    </row>
    <row r="1219" spans="1:9" x14ac:dyDescent="0.25">
      <c r="A1219" s="132">
        <v>15295842</v>
      </c>
      <c r="B1219" s="132" t="s">
        <v>374</v>
      </c>
      <c r="C1219" s="132" t="s">
        <v>375</v>
      </c>
      <c r="D1219" s="10">
        <v>1</v>
      </c>
      <c r="E1219" s="10"/>
      <c r="F1219" s="9">
        <v>0</v>
      </c>
      <c r="G1219" s="9"/>
      <c r="H1219" s="26">
        <f t="shared" si="36"/>
        <v>0</v>
      </c>
      <c r="I1219" s="11">
        <f t="shared" si="37"/>
        <v>0</v>
      </c>
    </row>
    <row r="1220" spans="1:9" x14ac:dyDescent="0.25">
      <c r="A1220" s="132">
        <v>15322289</v>
      </c>
      <c r="B1220" s="132" t="s">
        <v>368</v>
      </c>
      <c r="C1220" s="132" t="s">
        <v>369</v>
      </c>
      <c r="D1220" s="10">
        <v>1</v>
      </c>
      <c r="E1220" s="10"/>
      <c r="F1220" s="9">
        <v>0</v>
      </c>
      <c r="G1220" s="9"/>
      <c r="H1220" s="26">
        <f t="shared" si="36"/>
        <v>0</v>
      </c>
      <c r="I1220" s="11">
        <f t="shared" si="37"/>
        <v>0</v>
      </c>
    </row>
    <row r="1221" spans="1:9" x14ac:dyDescent="0.25">
      <c r="A1221" s="132">
        <v>15353397</v>
      </c>
      <c r="B1221" s="132" t="s">
        <v>372</v>
      </c>
      <c r="C1221" s="132" t="s">
        <v>373</v>
      </c>
      <c r="D1221" s="10">
        <v>1</v>
      </c>
      <c r="E1221" s="10"/>
      <c r="F1221" s="9">
        <v>0</v>
      </c>
      <c r="G1221" s="9"/>
      <c r="H1221" s="26">
        <f t="shared" ref="H1221:H1284" si="38">E1221/D1221</f>
        <v>0</v>
      </c>
      <c r="I1221" s="11">
        <f t="shared" ref="I1221:I1284" si="39">IFERROR(G1221/H1221,0)</f>
        <v>0</v>
      </c>
    </row>
    <row r="1222" spans="1:9" x14ac:dyDescent="0.25">
      <c r="A1222" s="132">
        <v>15353400</v>
      </c>
      <c r="B1222" s="132" t="s">
        <v>372</v>
      </c>
      <c r="C1222" s="132" t="s">
        <v>373</v>
      </c>
      <c r="D1222" s="10">
        <v>1</v>
      </c>
      <c r="E1222" s="10"/>
      <c r="F1222" s="9">
        <v>0</v>
      </c>
      <c r="G1222" s="9"/>
      <c r="H1222" s="26">
        <f t="shared" si="38"/>
        <v>0</v>
      </c>
      <c r="I1222" s="11">
        <f t="shared" si="39"/>
        <v>0</v>
      </c>
    </row>
    <row r="1223" spans="1:9" x14ac:dyDescent="0.25">
      <c r="A1223" s="132">
        <v>15368548</v>
      </c>
      <c r="B1223" s="132" t="s">
        <v>368</v>
      </c>
      <c r="C1223" s="132" t="s">
        <v>369</v>
      </c>
      <c r="D1223" s="10">
        <v>1</v>
      </c>
      <c r="E1223" s="10"/>
      <c r="F1223" s="9">
        <v>0</v>
      </c>
      <c r="G1223" s="9"/>
      <c r="H1223" s="26">
        <f t="shared" si="38"/>
        <v>0</v>
      </c>
      <c r="I1223" s="11">
        <f t="shared" si="39"/>
        <v>0</v>
      </c>
    </row>
    <row r="1224" spans="1:9" x14ac:dyDescent="0.25">
      <c r="A1224" s="132">
        <v>15368556</v>
      </c>
      <c r="B1224" s="132" t="s">
        <v>368</v>
      </c>
      <c r="C1224" s="132" t="s">
        <v>369</v>
      </c>
      <c r="D1224" s="10">
        <v>1</v>
      </c>
      <c r="E1224" s="10"/>
      <c r="F1224" s="9">
        <v>0</v>
      </c>
      <c r="G1224" s="9"/>
      <c r="H1224" s="26">
        <f t="shared" si="38"/>
        <v>0</v>
      </c>
      <c r="I1224" s="11">
        <f t="shared" si="39"/>
        <v>0</v>
      </c>
    </row>
    <row r="1225" spans="1:9" x14ac:dyDescent="0.25">
      <c r="A1225" s="132">
        <v>15368564</v>
      </c>
      <c r="B1225" s="132" t="s">
        <v>368</v>
      </c>
      <c r="C1225" s="132" t="s">
        <v>369</v>
      </c>
      <c r="D1225" s="10">
        <v>1</v>
      </c>
      <c r="E1225" s="10"/>
      <c r="F1225" s="9">
        <v>0</v>
      </c>
      <c r="G1225" s="9"/>
      <c r="H1225" s="26">
        <f t="shared" si="38"/>
        <v>0</v>
      </c>
      <c r="I1225" s="11">
        <f t="shared" si="39"/>
        <v>0</v>
      </c>
    </row>
    <row r="1226" spans="1:9" x14ac:dyDescent="0.25">
      <c r="A1226" s="132">
        <v>15587762</v>
      </c>
      <c r="B1226" s="132" t="s">
        <v>368</v>
      </c>
      <c r="C1226" s="132" t="s">
        <v>369</v>
      </c>
      <c r="D1226" s="10">
        <v>1</v>
      </c>
      <c r="E1226" s="10"/>
      <c r="F1226" s="9">
        <v>0</v>
      </c>
      <c r="G1226" s="9"/>
      <c r="H1226" s="26">
        <f t="shared" si="38"/>
        <v>0</v>
      </c>
      <c r="I1226" s="11">
        <f t="shared" si="39"/>
        <v>0</v>
      </c>
    </row>
    <row r="1227" spans="1:9" x14ac:dyDescent="0.25">
      <c r="A1227" s="132">
        <v>15587770</v>
      </c>
      <c r="B1227" s="132" t="s">
        <v>368</v>
      </c>
      <c r="C1227" s="132" t="s">
        <v>369</v>
      </c>
      <c r="D1227" s="10">
        <v>1</v>
      </c>
      <c r="E1227" s="10"/>
      <c r="F1227" s="9">
        <v>0</v>
      </c>
      <c r="G1227" s="9"/>
      <c r="H1227" s="26">
        <f t="shared" si="38"/>
        <v>0</v>
      </c>
      <c r="I1227" s="11">
        <f t="shared" si="39"/>
        <v>0</v>
      </c>
    </row>
    <row r="1228" spans="1:9" x14ac:dyDescent="0.25">
      <c r="A1228" s="132">
        <v>15587789</v>
      </c>
      <c r="B1228" s="132" t="s">
        <v>368</v>
      </c>
      <c r="C1228" s="132" t="s">
        <v>369</v>
      </c>
      <c r="D1228" s="10">
        <v>1</v>
      </c>
      <c r="E1228" s="10"/>
      <c r="F1228" s="9">
        <v>0</v>
      </c>
      <c r="G1228" s="9"/>
      <c r="H1228" s="26">
        <f t="shared" si="38"/>
        <v>0</v>
      </c>
      <c r="I1228" s="11">
        <f t="shared" si="39"/>
        <v>0</v>
      </c>
    </row>
    <row r="1229" spans="1:9" x14ac:dyDescent="0.25">
      <c r="A1229" s="132">
        <v>15600203</v>
      </c>
      <c r="B1229" s="132" t="s">
        <v>368</v>
      </c>
      <c r="C1229" s="132" t="s">
        <v>369</v>
      </c>
      <c r="D1229" s="10">
        <v>1</v>
      </c>
      <c r="E1229" s="10"/>
      <c r="F1229" s="9">
        <v>0</v>
      </c>
      <c r="G1229" s="9"/>
      <c r="H1229" s="26">
        <f t="shared" si="38"/>
        <v>0</v>
      </c>
      <c r="I1229" s="11">
        <f t="shared" si="39"/>
        <v>0</v>
      </c>
    </row>
    <row r="1230" spans="1:9" x14ac:dyDescent="0.25">
      <c r="A1230" s="132">
        <v>15602427</v>
      </c>
      <c r="B1230" s="132" t="s">
        <v>377</v>
      </c>
      <c r="C1230" s="132" t="s">
        <v>378</v>
      </c>
      <c r="D1230" s="10">
        <v>1</v>
      </c>
      <c r="E1230" s="10"/>
      <c r="F1230" s="9">
        <v>0</v>
      </c>
      <c r="G1230" s="9"/>
      <c r="H1230" s="26">
        <f t="shared" si="38"/>
        <v>0</v>
      </c>
      <c r="I1230" s="11">
        <f t="shared" si="39"/>
        <v>0</v>
      </c>
    </row>
    <row r="1231" spans="1:9" x14ac:dyDescent="0.25">
      <c r="A1231" s="132">
        <v>15753948</v>
      </c>
      <c r="B1231" s="132" t="s">
        <v>368</v>
      </c>
      <c r="C1231" s="132" t="s">
        <v>369</v>
      </c>
      <c r="D1231" s="10">
        <v>1</v>
      </c>
      <c r="E1231" s="10"/>
      <c r="F1231" s="9">
        <v>0</v>
      </c>
      <c r="G1231" s="9"/>
      <c r="H1231" s="26">
        <f t="shared" si="38"/>
        <v>0</v>
      </c>
      <c r="I1231" s="11">
        <f t="shared" si="39"/>
        <v>0</v>
      </c>
    </row>
    <row r="1232" spans="1:9" x14ac:dyDescent="0.25">
      <c r="A1232" s="132">
        <v>15753956</v>
      </c>
      <c r="B1232" s="132" t="s">
        <v>368</v>
      </c>
      <c r="C1232" s="132" t="s">
        <v>369</v>
      </c>
      <c r="D1232" s="10">
        <v>1</v>
      </c>
      <c r="E1232" s="10"/>
      <c r="F1232" s="9">
        <v>0</v>
      </c>
      <c r="G1232" s="9"/>
      <c r="H1232" s="26">
        <f t="shared" si="38"/>
        <v>0</v>
      </c>
      <c r="I1232" s="11">
        <f t="shared" si="39"/>
        <v>0</v>
      </c>
    </row>
    <row r="1233" spans="1:9" x14ac:dyDescent="0.25">
      <c r="A1233" s="132">
        <v>15753972</v>
      </c>
      <c r="B1233" s="132" t="s">
        <v>368</v>
      </c>
      <c r="C1233" s="132" t="s">
        <v>369</v>
      </c>
      <c r="D1233" s="10">
        <v>1</v>
      </c>
      <c r="E1233" s="10"/>
      <c r="F1233" s="9">
        <v>0</v>
      </c>
      <c r="G1233" s="9"/>
      <c r="H1233" s="26">
        <f t="shared" si="38"/>
        <v>0</v>
      </c>
      <c r="I1233" s="11">
        <f t="shared" si="39"/>
        <v>0</v>
      </c>
    </row>
    <row r="1234" spans="1:9" x14ac:dyDescent="0.25">
      <c r="A1234" s="132">
        <v>15902064</v>
      </c>
      <c r="B1234" s="132" t="s">
        <v>368</v>
      </c>
      <c r="C1234" s="132" t="s">
        <v>369</v>
      </c>
      <c r="D1234" s="10">
        <v>1</v>
      </c>
      <c r="E1234" s="10"/>
      <c r="F1234" s="9">
        <v>0</v>
      </c>
      <c r="G1234" s="9"/>
      <c r="H1234" s="26">
        <f t="shared" si="38"/>
        <v>0</v>
      </c>
      <c r="I1234" s="11">
        <f t="shared" si="39"/>
        <v>0</v>
      </c>
    </row>
    <row r="1235" spans="1:9" x14ac:dyDescent="0.25">
      <c r="A1235" s="132">
        <v>15922286</v>
      </c>
      <c r="B1235" s="132" t="s">
        <v>374</v>
      </c>
      <c r="C1235" s="132" t="s">
        <v>375</v>
      </c>
      <c r="D1235" s="10">
        <v>1</v>
      </c>
      <c r="E1235" s="10"/>
      <c r="F1235" s="9">
        <v>0</v>
      </c>
      <c r="G1235" s="9"/>
      <c r="H1235" s="26">
        <f t="shared" si="38"/>
        <v>0</v>
      </c>
      <c r="I1235" s="11">
        <f t="shared" si="39"/>
        <v>0</v>
      </c>
    </row>
    <row r="1236" spans="1:9" x14ac:dyDescent="0.25">
      <c r="A1236" s="132">
        <v>15986063</v>
      </c>
      <c r="B1236" s="132" t="s">
        <v>368</v>
      </c>
      <c r="C1236" s="132" t="s">
        <v>369</v>
      </c>
      <c r="D1236" s="10">
        <v>1</v>
      </c>
      <c r="E1236" s="10"/>
      <c r="F1236" s="9">
        <v>0</v>
      </c>
      <c r="G1236" s="9"/>
      <c r="H1236" s="26">
        <f t="shared" si="38"/>
        <v>0</v>
      </c>
      <c r="I1236" s="11">
        <f t="shared" si="39"/>
        <v>0</v>
      </c>
    </row>
    <row r="1237" spans="1:9" x14ac:dyDescent="0.25">
      <c r="A1237" s="132">
        <v>15986071</v>
      </c>
      <c r="B1237" s="132" t="s">
        <v>368</v>
      </c>
      <c r="C1237" s="132" t="s">
        <v>369</v>
      </c>
      <c r="D1237" s="10">
        <v>1</v>
      </c>
      <c r="E1237" s="10"/>
      <c r="F1237" s="9">
        <v>0</v>
      </c>
      <c r="G1237" s="9"/>
      <c r="H1237" s="26">
        <f t="shared" si="38"/>
        <v>0</v>
      </c>
      <c r="I1237" s="11">
        <f t="shared" si="39"/>
        <v>0</v>
      </c>
    </row>
    <row r="1238" spans="1:9" x14ac:dyDescent="0.25">
      <c r="A1238" s="132">
        <v>15986098</v>
      </c>
      <c r="B1238" s="132" t="s">
        <v>368</v>
      </c>
      <c r="C1238" s="132" t="s">
        <v>369</v>
      </c>
      <c r="D1238" s="10">
        <v>1</v>
      </c>
      <c r="E1238" s="10"/>
      <c r="F1238" s="9">
        <v>0</v>
      </c>
      <c r="G1238" s="9"/>
      <c r="H1238" s="26">
        <f t="shared" si="38"/>
        <v>0</v>
      </c>
      <c r="I1238" s="11">
        <f t="shared" si="39"/>
        <v>0</v>
      </c>
    </row>
    <row r="1239" spans="1:9" x14ac:dyDescent="0.25">
      <c r="A1239" s="132">
        <v>15986101</v>
      </c>
      <c r="B1239" s="132" t="s">
        <v>368</v>
      </c>
      <c r="C1239" s="132" t="s">
        <v>369</v>
      </c>
      <c r="D1239" s="10">
        <v>1</v>
      </c>
      <c r="E1239" s="10"/>
      <c r="F1239" s="9">
        <v>0</v>
      </c>
      <c r="G1239" s="9"/>
      <c r="H1239" s="26">
        <f t="shared" si="38"/>
        <v>0</v>
      </c>
      <c r="I1239" s="11">
        <f t="shared" si="39"/>
        <v>0</v>
      </c>
    </row>
    <row r="1240" spans="1:9" x14ac:dyDescent="0.25">
      <c r="A1240" s="132">
        <v>15986128</v>
      </c>
      <c r="B1240" s="132" t="s">
        <v>368</v>
      </c>
      <c r="C1240" s="132" t="s">
        <v>369</v>
      </c>
      <c r="D1240" s="10">
        <v>1</v>
      </c>
      <c r="E1240" s="10"/>
      <c r="F1240" s="9">
        <v>0</v>
      </c>
      <c r="G1240" s="9"/>
      <c r="H1240" s="26">
        <f t="shared" si="38"/>
        <v>0</v>
      </c>
      <c r="I1240" s="11">
        <f t="shared" si="39"/>
        <v>0</v>
      </c>
    </row>
    <row r="1241" spans="1:9" x14ac:dyDescent="0.25">
      <c r="A1241" s="132">
        <v>15986136</v>
      </c>
      <c r="B1241" s="132" t="s">
        <v>368</v>
      </c>
      <c r="C1241" s="132" t="s">
        <v>369</v>
      </c>
      <c r="D1241" s="10">
        <v>1</v>
      </c>
      <c r="E1241" s="10"/>
      <c r="F1241" s="9">
        <v>0</v>
      </c>
      <c r="G1241" s="9"/>
      <c r="H1241" s="26">
        <f t="shared" si="38"/>
        <v>0</v>
      </c>
      <c r="I1241" s="11">
        <f t="shared" si="39"/>
        <v>0</v>
      </c>
    </row>
    <row r="1242" spans="1:9" x14ac:dyDescent="0.25">
      <c r="A1242" s="132">
        <v>15994589</v>
      </c>
      <c r="B1242" s="132" t="s">
        <v>379</v>
      </c>
      <c r="C1242" s="132" t="s">
        <v>2735</v>
      </c>
      <c r="D1242" s="10">
        <v>1</v>
      </c>
      <c r="E1242" s="10"/>
      <c r="F1242" s="9">
        <v>0</v>
      </c>
      <c r="G1242" s="9"/>
      <c r="H1242" s="26">
        <f t="shared" si="38"/>
        <v>0</v>
      </c>
      <c r="I1242" s="11">
        <f t="shared" si="39"/>
        <v>0</v>
      </c>
    </row>
    <row r="1243" spans="1:9" x14ac:dyDescent="0.25">
      <c r="A1243" s="132">
        <v>15994597</v>
      </c>
      <c r="B1243" s="132" t="s">
        <v>379</v>
      </c>
      <c r="C1243" s="132" t="s">
        <v>2735</v>
      </c>
      <c r="D1243" s="10">
        <v>1</v>
      </c>
      <c r="E1243" s="10"/>
      <c r="F1243" s="9">
        <v>0</v>
      </c>
      <c r="G1243" s="9"/>
      <c r="H1243" s="26">
        <f t="shared" si="38"/>
        <v>0</v>
      </c>
      <c r="I1243" s="11">
        <f t="shared" si="39"/>
        <v>0</v>
      </c>
    </row>
    <row r="1244" spans="1:9" x14ac:dyDescent="0.25">
      <c r="A1244" s="132">
        <v>15994600</v>
      </c>
      <c r="B1244" s="132" t="s">
        <v>379</v>
      </c>
      <c r="C1244" s="132" t="s">
        <v>2735</v>
      </c>
      <c r="D1244" s="10">
        <v>1</v>
      </c>
      <c r="E1244" s="10"/>
      <c r="F1244" s="9">
        <v>0</v>
      </c>
      <c r="G1244" s="9"/>
      <c r="H1244" s="26">
        <f t="shared" si="38"/>
        <v>0</v>
      </c>
      <c r="I1244" s="11">
        <f t="shared" si="39"/>
        <v>0</v>
      </c>
    </row>
    <row r="1245" spans="1:9" x14ac:dyDescent="0.25">
      <c r="A1245" s="132">
        <v>15994619</v>
      </c>
      <c r="B1245" s="132" t="s">
        <v>379</v>
      </c>
      <c r="C1245" s="132" t="s">
        <v>2735</v>
      </c>
      <c r="D1245" s="10">
        <v>1</v>
      </c>
      <c r="E1245" s="10"/>
      <c r="F1245" s="9">
        <v>0</v>
      </c>
      <c r="G1245" s="9"/>
      <c r="H1245" s="26">
        <f t="shared" si="38"/>
        <v>0</v>
      </c>
      <c r="I1245" s="11">
        <f t="shared" si="39"/>
        <v>0</v>
      </c>
    </row>
    <row r="1246" spans="1:9" x14ac:dyDescent="0.25">
      <c r="A1246" s="132">
        <v>16029879</v>
      </c>
      <c r="B1246" s="132" t="s">
        <v>380</v>
      </c>
      <c r="C1246" s="132" t="s">
        <v>381</v>
      </c>
      <c r="D1246" s="10">
        <v>1</v>
      </c>
      <c r="E1246" s="10"/>
      <c r="F1246" s="9">
        <v>0</v>
      </c>
      <c r="G1246" s="9"/>
      <c r="H1246" s="26">
        <f t="shared" si="38"/>
        <v>0</v>
      </c>
      <c r="I1246" s="11">
        <f t="shared" si="39"/>
        <v>0</v>
      </c>
    </row>
    <row r="1247" spans="1:9" x14ac:dyDescent="0.25">
      <c r="A1247" s="132">
        <v>16029887</v>
      </c>
      <c r="B1247" s="132" t="s">
        <v>380</v>
      </c>
      <c r="C1247" s="132" t="s">
        <v>381</v>
      </c>
      <c r="D1247" s="10">
        <v>1</v>
      </c>
      <c r="E1247" s="10"/>
      <c r="F1247" s="9">
        <v>0</v>
      </c>
      <c r="G1247" s="9"/>
      <c r="H1247" s="26">
        <f t="shared" si="38"/>
        <v>0</v>
      </c>
      <c r="I1247" s="11">
        <f t="shared" si="39"/>
        <v>0</v>
      </c>
    </row>
    <row r="1248" spans="1:9" x14ac:dyDescent="0.25">
      <c r="A1248" s="132">
        <v>16029992</v>
      </c>
      <c r="B1248" s="132" t="s">
        <v>382</v>
      </c>
      <c r="C1248" s="132" t="s">
        <v>383</v>
      </c>
      <c r="D1248" s="10">
        <v>1</v>
      </c>
      <c r="E1248" s="10"/>
      <c r="F1248" s="9">
        <v>0</v>
      </c>
      <c r="G1248" s="9"/>
      <c r="H1248" s="26">
        <f t="shared" si="38"/>
        <v>0</v>
      </c>
      <c r="I1248" s="11">
        <f t="shared" si="39"/>
        <v>0</v>
      </c>
    </row>
    <row r="1249" spans="1:9" x14ac:dyDescent="0.25">
      <c r="A1249" s="132">
        <v>16041305</v>
      </c>
      <c r="B1249" s="132" t="s">
        <v>382</v>
      </c>
      <c r="C1249" s="132" t="s">
        <v>383</v>
      </c>
      <c r="D1249" s="10">
        <v>1</v>
      </c>
      <c r="E1249" s="10"/>
      <c r="F1249" s="9">
        <v>0</v>
      </c>
      <c r="G1249" s="9"/>
      <c r="H1249" s="26">
        <f t="shared" si="38"/>
        <v>0</v>
      </c>
      <c r="I1249" s="11">
        <f t="shared" si="39"/>
        <v>0</v>
      </c>
    </row>
    <row r="1250" spans="1:9" x14ac:dyDescent="0.25">
      <c r="A1250" s="132">
        <v>16065220</v>
      </c>
      <c r="B1250" s="132" t="s">
        <v>368</v>
      </c>
      <c r="C1250" s="132" t="s">
        <v>369</v>
      </c>
      <c r="D1250" s="10">
        <v>1</v>
      </c>
      <c r="E1250" s="10"/>
      <c r="F1250" s="9">
        <v>0</v>
      </c>
      <c r="G1250" s="9"/>
      <c r="H1250" s="26">
        <f t="shared" si="38"/>
        <v>0</v>
      </c>
      <c r="I1250" s="11">
        <f t="shared" si="39"/>
        <v>0</v>
      </c>
    </row>
    <row r="1251" spans="1:9" x14ac:dyDescent="0.25">
      <c r="A1251" s="132">
        <v>16065239</v>
      </c>
      <c r="B1251" s="132" t="s">
        <v>368</v>
      </c>
      <c r="C1251" s="132" t="s">
        <v>369</v>
      </c>
      <c r="D1251" s="10">
        <v>1</v>
      </c>
      <c r="E1251" s="10"/>
      <c r="F1251" s="9">
        <v>0</v>
      </c>
      <c r="G1251" s="9"/>
      <c r="H1251" s="26">
        <f t="shared" si="38"/>
        <v>0</v>
      </c>
      <c r="I1251" s="11">
        <f t="shared" si="39"/>
        <v>0</v>
      </c>
    </row>
    <row r="1252" spans="1:9" x14ac:dyDescent="0.25">
      <c r="A1252" s="132">
        <v>16065247</v>
      </c>
      <c r="B1252" s="132" t="s">
        <v>368</v>
      </c>
      <c r="C1252" s="132" t="s">
        <v>369</v>
      </c>
      <c r="D1252" s="10">
        <v>1</v>
      </c>
      <c r="E1252" s="10"/>
      <c r="F1252" s="9">
        <v>0</v>
      </c>
      <c r="G1252" s="9"/>
      <c r="H1252" s="26">
        <f t="shared" si="38"/>
        <v>0</v>
      </c>
      <c r="I1252" s="11">
        <f t="shared" si="39"/>
        <v>0</v>
      </c>
    </row>
    <row r="1253" spans="1:9" x14ac:dyDescent="0.25">
      <c r="A1253" s="132">
        <v>16065255</v>
      </c>
      <c r="B1253" s="132" t="s">
        <v>368</v>
      </c>
      <c r="C1253" s="132" t="s">
        <v>369</v>
      </c>
      <c r="D1253" s="10">
        <v>1</v>
      </c>
      <c r="E1253" s="10"/>
      <c r="F1253" s="9">
        <v>0</v>
      </c>
      <c r="G1253" s="9"/>
      <c r="H1253" s="26">
        <f t="shared" si="38"/>
        <v>0</v>
      </c>
      <c r="I1253" s="11">
        <f t="shared" si="39"/>
        <v>0</v>
      </c>
    </row>
    <row r="1254" spans="1:9" x14ac:dyDescent="0.25">
      <c r="A1254" s="132">
        <v>16137973</v>
      </c>
      <c r="B1254" s="132" t="s">
        <v>384</v>
      </c>
      <c r="C1254" s="132" t="s">
        <v>2736</v>
      </c>
      <c r="D1254" s="10">
        <v>1</v>
      </c>
      <c r="E1254" s="10"/>
      <c r="F1254" s="9">
        <v>0</v>
      </c>
      <c r="G1254" s="9"/>
      <c r="H1254" s="26">
        <f t="shared" si="38"/>
        <v>0</v>
      </c>
      <c r="I1254" s="11">
        <f t="shared" si="39"/>
        <v>0</v>
      </c>
    </row>
    <row r="1255" spans="1:9" x14ac:dyDescent="0.25">
      <c r="A1255" s="132">
        <v>16140087</v>
      </c>
      <c r="B1255" s="132" t="s">
        <v>385</v>
      </c>
      <c r="C1255" s="132" t="s">
        <v>386</v>
      </c>
      <c r="D1255" s="10">
        <v>1</v>
      </c>
      <c r="E1255" s="10"/>
      <c r="F1255" s="9">
        <v>0</v>
      </c>
      <c r="G1255" s="9"/>
      <c r="H1255" s="26">
        <f t="shared" si="38"/>
        <v>0</v>
      </c>
      <c r="I1255" s="11">
        <f t="shared" si="39"/>
        <v>0</v>
      </c>
    </row>
    <row r="1256" spans="1:9" x14ac:dyDescent="0.25">
      <c r="A1256" s="132">
        <v>16140125</v>
      </c>
      <c r="B1256" s="132" t="s">
        <v>387</v>
      </c>
      <c r="C1256" s="132" t="s">
        <v>388</v>
      </c>
      <c r="D1256" s="10">
        <v>1</v>
      </c>
      <c r="E1256" s="10"/>
      <c r="F1256" s="9">
        <v>0</v>
      </c>
      <c r="G1256" s="9"/>
      <c r="H1256" s="26">
        <f t="shared" si="38"/>
        <v>0</v>
      </c>
      <c r="I1256" s="11">
        <f t="shared" si="39"/>
        <v>0</v>
      </c>
    </row>
    <row r="1257" spans="1:9" x14ac:dyDescent="0.25">
      <c r="A1257" s="132">
        <v>16165969</v>
      </c>
      <c r="B1257" s="132" t="s">
        <v>376</v>
      </c>
      <c r="C1257" s="132" t="s">
        <v>2734</v>
      </c>
      <c r="D1257" s="10">
        <v>1</v>
      </c>
      <c r="E1257" s="10"/>
      <c r="F1257" s="9">
        <v>0</v>
      </c>
      <c r="G1257" s="9"/>
      <c r="H1257" s="26">
        <f t="shared" si="38"/>
        <v>0</v>
      </c>
      <c r="I1257" s="11">
        <f t="shared" si="39"/>
        <v>0</v>
      </c>
    </row>
    <row r="1258" spans="1:9" x14ac:dyDescent="0.25">
      <c r="A1258" s="132">
        <v>16165977</v>
      </c>
      <c r="B1258" s="132" t="s">
        <v>376</v>
      </c>
      <c r="C1258" s="132" t="s">
        <v>2734</v>
      </c>
      <c r="D1258" s="10">
        <v>1</v>
      </c>
      <c r="E1258" s="10"/>
      <c r="F1258" s="9">
        <v>0</v>
      </c>
      <c r="G1258" s="9"/>
      <c r="H1258" s="26">
        <f t="shared" si="38"/>
        <v>0</v>
      </c>
      <c r="I1258" s="11">
        <f t="shared" si="39"/>
        <v>0</v>
      </c>
    </row>
    <row r="1259" spans="1:9" x14ac:dyDescent="0.25">
      <c r="A1259" s="132">
        <v>16168054</v>
      </c>
      <c r="B1259" s="132" t="s">
        <v>372</v>
      </c>
      <c r="C1259" s="132" t="s">
        <v>373</v>
      </c>
      <c r="D1259" s="10">
        <v>1</v>
      </c>
      <c r="E1259" s="10"/>
      <c r="F1259" s="9">
        <v>0</v>
      </c>
      <c r="G1259" s="9"/>
      <c r="H1259" s="26">
        <f t="shared" si="38"/>
        <v>0</v>
      </c>
      <c r="I1259" s="11">
        <f t="shared" si="39"/>
        <v>0</v>
      </c>
    </row>
    <row r="1260" spans="1:9" x14ac:dyDescent="0.25">
      <c r="A1260" s="132">
        <v>16190688</v>
      </c>
      <c r="B1260" s="132" t="s">
        <v>368</v>
      </c>
      <c r="C1260" s="132" t="s">
        <v>369</v>
      </c>
      <c r="D1260" s="10">
        <v>1</v>
      </c>
      <c r="E1260" s="10"/>
      <c r="F1260" s="9">
        <v>0</v>
      </c>
      <c r="G1260" s="9"/>
      <c r="H1260" s="26">
        <f t="shared" si="38"/>
        <v>0</v>
      </c>
      <c r="I1260" s="11">
        <f t="shared" si="39"/>
        <v>0</v>
      </c>
    </row>
    <row r="1261" spans="1:9" x14ac:dyDescent="0.25">
      <c r="A1261" s="132">
        <v>16190793</v>
      </c>
      <c r="B1261" s="132" t="s">
        <v>368</v>
      </c>
      <c r="C1261" s="132" t="s">
        <v>369</v>
      </c>
      <c r="D1261" s="10">
        <v>1</v>
      </c>
      <c r="E1261" s="10"/>
      <c r="F1261" s="9">
        <v>0</v>
      </c>
      <c r="G1261" s="9"/>
      <c r="H1261" s="26">
        <f t="shared" si="38"/>
        <v>0</v>
      </c>
      <c r="I1261" s="11">
        <f t="shared" si="39"/>
        <v>0</v>
      </c>
    </row>
    <row r="1262" spans="1:9" x14ac:dyDescent="0.25">
      <c r="A1262" s="132">
        <v>16190807</v>
      </c>
      <c r="B1262" s="132" t="s">
        <v>368</v>
      </c>
      <c r="C1262" s="132" t="s">
        <v>369</v>
      </c>
      <c r="D1262" s="10">
        <v>1</v>
      </c>
      <c r="E1262" s="10"/>
      <c r="F1262" s="9">
        <v>0</v>
      </c>
      <c r="G1262" s="9"/>
      <c r="H1262" s="26">
        <f t="shared" si="38"/>
        <v>0</v>
      </c>
      <c r="I1262" s="11">
        <f t="shared" si="39"/>
        <v>0</v>
      </c>
    </row>
    <row r="1263" spans="1:9" x14ac:dyDescent="0.25">
      <c r="A1263" s="132">
        <v>16190815</v>
      </c>
      <c r="B1263" s="132" t="s">
        <v>368</v>
      </c>
      <c r="C1263" s="132" t="s">
        <v>369</v>
      </c>
      <c r="D1263" s="10">
        <v>1</v>
      </c>
      <c r="E1263" s="10"/>
      <c r="F1263" s="9">
        <v>0</v>
      </c>
      <c r="G1263" s="9"/>
      <c r="H1263" s="26">
        <f t="shared" si="38"/>
        <v>0</v>
      </c>
      <c r="I1263" s="11">
        <f t="shared" si="39"/>
        <v>0</v>
      </c>
    </row>
    <row r="1264" spans="1:9" x14ac:dyDescent="0.25">
      <c r="A1264" s="132">
        <v>16190823</v>
      </c>
      <c r="B1264" s="132" t="s">
        <v>368</v>
      </c>
      <c r="C1264" s="132" t="s">
        <v>369</v>
      </c>
      <c r="D1264" s="10">
        <v>1</v>
      </c>
      <c r="E1264" s="10"/>
      <c r="F1264" s="9">
        <v>0</v>
      </c>
      <c r="G1264" s="9"/>
      <c r="H1264" s="26">
        <f t="shared" si="38"/>
        <v>0</v>
      </c>
      <c r="I1264" s="11">
        <f t="shared" si="39"/>
        <v>0</v>
      </c>
    </row>
    <row r="1265" spans="1:9" x14ac:dyDescent="0.25">
      <c r="A1265" s="132">
        <v>16190831</v>
      </c>
      <c r="B1265" s="132" t="s">
        <v>368</v>
      </c>
      <c r="C1265" s="132" t="s">
        <v>369</v>
      </c>
      <c r="D1265" s="10">
        <v>1</v>
      </c>
      <c r="E1265" s="10"/>
      <c r="F1265" s="9">
        <v>0</v>
      </c>
      <c r="G1265" s="9"/>
      <c r="H1265" s="26">
        <f t="shared" si="38"/>
        <v>0</v>
      </c>
      <c r="I1265" s="11">
        <f t="shared" si="39"/>
        <v>0</v>
      </c>
    </row>
    <row r="1266" spans="1:9" x14ac:dyDescent="0.25">
      <c r="A1266" s="132">
        <v>16190858</v>
      </c>
      <c r="B1266" s="132" t="s">
        <v>374</v>
      </c>
      <c r="C1266" s="132" t="s">
        <v>375</v>
      </c>
      <c r="D1266" s="10">
        <v>1</v>
      </c>
      <c r="E1266" s="10"/>
      <c r="F1266" s="9">
        <v>0</v>
      </c>
      <c r="G1266" s="9"/>
      <c r="H1266" s="26">
        <f t="shared" si="38"/>
        <v>0</v>
      </c>
      <c r="I1266" s="11">
        <f t="shared" si="39"/>
        <v>0</v>
      </c>
    </row>
    <row r="1267" spans="1:9" x14ac:dyDescent="0.25">
      <c r="A1267" s="132">
        <v>16190866</v>
      </c>
      <c r="B1267" s="132" t="s">
        <v>374</v>
      </c>
      <c r="C1267" s="132" t="s">
        <v>375</v>
      </c>
      <c r="D1267" s="10">
        <v>1</v>
      </c>
      <c r="E1267" s="10"/>
      <c r="F1267" s="9">
        <v>0</v>
      </c>
      <c r="G1267" s="9"/>
      <c r="H1267" s="26">
        <f t="shared" si="38"/>
        <v>0</v>
      </c>
      <c r="I1267" s="11">
        <f t="shared" si="39"/>
        <v>0</v>
      </c>
    </row>
    <row r="1268" spans="1:9" x14ac:dyDescent="0.25">
      <c r="A1268" s="132">
        <v>16190874</v>
      </c>
      <c r="B1268" s="132" t="s">
        <v>374</v>
      </c>
      <c r="C1268" s="132" t="s">
        <v>375</v>
      </c>
      <c r="D1268" s="10">
        <v>1</v>
      </c>
      <c r="E1268" s="10"/>
      <c r="F1268" s="9">
        <v>0</v>
      </c>
      <c r="G1268" s="9"/>
      <c r="H1268" s="26">
        <f t="shared" si="38"/>
        <v>0</v>
      </c>
      <c r="I1268" s="11">
        <f t="shared" si="39"/>
        <v>0</v>
      </c>
    </row>
    <row r="1269" spans="1:9" x14ac:dyDescent="0.25">
      <c r="A1269" s="132">
        <v>16190882</v>
      </c>
      <c r="B1269" s="132" t="s">
        <v>374</v>
      </c>
      <c r="C1269" s="132" t="s">
        <v>375</v>
      </c>
      <c r="D1269" s="10">
        <v>1</v>
      </c>
      <c r="E1269" s="10"/>
      <c r="F1269" s="9">
        <v>0</v>
      </c>
      <c r="G1269" s="9"/>
      <c r="H1269" s="26">
        <f t="shared" si="38"/>
        <v>0</v>
      </c>
      <c r="I1269" s="11">
        <f t="shared" si="39"/>
        <v>0</v>
      </c>
    </row>
    <row r="1270" spans="1:9" x14ac:dyDescent="0.25">
      <c r="A1270" s="132">
        <v>16190890</v>
      </c>
      <c r="B1270" s="132" t="s">
        <v>374</v>
      </c>
      <c r="C1270" s="132" t="s">
        <v>375</v>
      </c>
      <c r="D1270" s="10">
        <v>1</v>
      </c>
      <c r="E1270" s="10"/>
      <c r="F1270" s="9">
        <v>0</v>
      </c>
      <c r="G1270" s="9"/>
      <c r="H1270" s="26">
        <f t="shared" si="38"/>
        <v>0</v>
      </c>
      <c r="I1270" s="11">
        <f t="shared" si="39"/>
        <v>0</v>
      </c>
    </row>
    <row r="1271" spans="1:9" x14ac:dyDescent="0.25">
      <c r="A1271" s="132">
        <v>16201825</v>
      </c>
      <c r="B1271" s="132" t="s">
        <v>372</v>
      </c>
      <c r="C1271" s="132" t="s">
        <v>373</v>
      </c>
      <c r="D1271" s="10">
        <v>1</v>
      </c>
      <c r="E1271" s="10"/>
      <c r="F1271" s="9">
        <v>0</v>
      </c>
      <c r="G1271" s="9"/>
      <c r="H1271" s="26">
        <f t="shared" si="38"/>
        <v>0</v>
      </c>
      <c r="I1271" s="11">
        <f t="shared" si="39"/>
        <v>0</v>
      </c>
    </row>
    <row r="1272" spans="1:9" x14ac:dyDescent="0.25">
      <c r="A1272" s="132">
        <v>16201833</v>
      </c>
      <c r="B1272" s="132" t="s">
        <v>368</v>
      </c>
      <c r="C1272" s="132" t="s">
        <v>369</v>
      </c>
      <c r="D1272" s="10">
        <v>1</v>
      </c>
      <c r="E1272" s="10"/>
      <c r="F1272" s="9">
        <v>0</v>
      </c>
      <c r="G1272" s="9"/>
      <c r="H1272" s="26">
        <f t="shared" si="38"/>
        <v>0</v>
      </c>
      <c r="I1272" s="11">
        <f t="shared" si="39"/>
        <v>0</v>
      </c>
    </row>
    <row r="1273" spans="1:9" x14ac:dyDescent="0.25">
      <c r="A1273" s="132">
        <v>16201841</v>
      </c>
      <c r="B1273" s="132" t="s">
        <v>368</v>
      </c>
      <c r="C1273" s="132" t="s">
        <v>369</v>
      </c>
      <c r="D1273" s="10">
        <v>1</v>
      </c>
      <c r="E1273" s="10"/>
      <c r="F1273" s="9">
        <v>0</v>
      </c>
      <c r="G1273" s="9"/>
      <c r="H1273" s="26">
        <f t="shared" si="38"/>
        <v>0</v>
      </c>
      <c r="I1273" s="11">
        <f t="shared" si="39"/>
        <v>0</v>
      </c>
    </row>
    <row r="1274" spans="1:9" x14ac:dyDescent="0.25">
      <c r="A1274" s="132">
        <v>16201868</v>
      </c>
      <c r="B1274" s="132" t="s">
        <v>368</v>
      </c>
      <c r="C1274" s="132" t="s">
        <v>369</v>
      </c>
      <c r="D1274" s="10">
        <v>1</v>
      </c>
      <c r="E1274" s="10"/>
      <c r="F1274" s="9">
        <v>0</v>
      </c>
      <c r="G1274" s="9"/>
      <c r="H1274" s="26">
        <f t="shared" si="38"/>
        <v>0</v>
      </c>
      <c r="I1274" s="11">
        <f t="shared" si="39"/>
        <v>0</v>
      </c>
    </row>
    <row r="1275" spans="1:9" x14ac:dyDescent="0.25">
      <c r="A1275" s="132">
        <v>16201876</v>
      </c>
      <c r="B1275" s="132" t="s">
        <v>368</v>
      </c>
      <c r="C1275" s="132" t="s">
        <v>369</v>
      </c>
      <c r="D1275" s="10">
        <v>1</v>
      </c>
      <c r="E1275" s="10"/>
      <c r="F1275" s="9">
        <v>0</v>
      </c>
      <c r="G1275" s="9"/>
      <c r="H1275" s="26">
        <f t="shared" si="38"/>
        <v>0</v>
      </c>
      <c r="I1275" s="11">
        <f t="shared" si="39"/>
        <v>0</v>
      </c>
    </row>
    <row r="1276" spans="1:9" x14ac:dyDescent="0.25">
      <c r="A1276" s="132">
        <v>16201884</v>
      </c>
      <c r="B1276" s="132" t="s">
        <v>368</v>
      </c>
      <c r="C1276" s="132" t="s">
        <v>369</v>
      </c>
      <c r="D1276" s="10">
        <v>1</v>
      </c>
      <c r="E1276" s="10"/>
      <c r="F1276" s="9">
        <v>0</v>
      </c>
      <c r="G1276" s="9"/>
      <c r="H1276" s="26">
        <f t="shared" si="38"/>
        <v>0</v>
      </c>
      <c r="I1276" s="11">
        <f t="shared" si="39"/>
        <v>0</v>
      </c>
    </row>
    <row r="1277" spans="1:9" x14ac:dyDescent="0.25">
      <c r="A1277" s="132">
        <v>16201892</v>
      </c>
      <c r="B1277" s="132" t="s">
        <v>368</v>
      </c>
      <c r="C1277" s="132" t="s">
        <v>369</v>
      </c>
      <c r="D1277" s="10">
        <v>1</v>
      </c>
      <c r="E1277" s="10"/>
      <c r="F1277" s="9">
        <v>0</v>
      </c>
      <c r="G1277" s="9"/>
      <c r="H1277" s="26">
        <f t="shared" si="38"/>
        <v>0</v>
      </c>
      <c r="I1277" s="11">
        <f t="shared" si="39"/>
        <v>0</v>
      </c>
    </row>
    <row r="1278" spans="1:9" x14ac:dyDescent="0.25">
      <c r="A1278" s="132">
        <v>16201906</v>
      </c>
      <c r="B1278" s="132" t="s">
        <v>368</v>
      </c>
      <c r="C1278" s="132" t="s">
        <v>369</v>
      </c>
      <c r="D1278" s="10">
        <v>1</v>
      </c>
      <c r="E1278" s="10"/>
      <c r="F1278" s="9">
        <v>0</v>
      </c>
      <c r="G1278" s="9"/>
      <c r="H1278" s="26">
        <f t="shared" si="38"/>
        <v>0</v>
      </c>
      <c r="I1278" s="11">
        <f t="shared" si="39"/>
        <v>0</v>
      </c>
    </row>
    <row r="1279" spans="1:9" x14ac:dyDescent="0.25">
      <c r="A1279" s="132">
        <v>16202929</v>
      </c>
      <c r="B1279" s="132" t="s">
        <v>368</v>
      </c>
      <c r="C1279" s="132" t="s">
        <v>369</v>
      </c>
      <c r="D1279" s="10">
        <v>1</v>
      </c>
      <c r="E1279" s="10"/>
      <c r="F1279" s="9">
        <v>0</v>
      </c>
      <c r="G1279" s="9"/>
      <c r="H1279" s="26">
        <f t="shared" si="38"/>
        <v>0</v>
      </c>
      <c r="I1279" s="11">
        <f t="shared" si="39"/>
        <v>0</v>
      </c>
    </row>
    <row r="1280" spans="1:9" x14ac:dyDescent="0.25">
      <c r="A1280" s="132">
        <v>16202937</v>
      </c>
      <c r="B1280" s="132" t="s">
        <v>368</v>
      </c>
      <c r="C1280" s="132" t="s">
        <v>369</v>
      </c>
      <c r="D1280" s="10">
        <v>1</v>
      </c>
      <c r="E1280" s="10"/>
      <c r="F1280" s="9">
        <v>0</v>
      </c>
      <c r="G1280" s="9"/>
      <c r="H1280" s="26">
        <f t="shared" si="38"/>
        <v>0</v>
      </c>
      <c r="I1280" s="11">
        <f t="shared" si="39"/>
        <v>0</v>
      </c>
    </row>
    <row r="1281" spans="1:9" x14ac:dyDescent="0.25">
      <c r="A1281" s="132">
        <v>16202945</v>
      </c>
      <c r="B1281" s="132" t="s">
        <v>368</v>
      </c>
      <c r="C1281" s="132" t="s">
        <v>369</v>
      </c>
      <c r="D1281" s="10">
        <v>1</v>
      </c>
      <c r="E1281" s="10"/>
      <c r="F1281" s="9">
        <v>0</v>
      </c>
      <c r="G1281" s="9"/>
      <c r="H1281" s="26">
        <f t="shared" si="38"/>
        <v>0</v>
      </c>
      <c r="I1281" s="11">
        <f t="shared" si="39"/>
        <v>0</v>
      </c>
    </row>
    <row r="1282" spans="1:9" x14ac:dyDescent="0.25">
      <c r="A1282" s="132">
        <v>16208277</v>
      </c>
      <c r="B1282" s="132" t="s">
        <v>368</v>
      </c>
      <c r="C1282" s="132" t="s">
        <v>369</v>
      </c>
      <c r="D1282" s="10">
        <v>1</v>
      </c>
      <c r="E1282" s="10"/>
      <c r="F1282" s="9">
        <v>0</v>
      </c>
      <c r="G1282" s="9"/>
      <c r="H1282" s="26">
        <f t="shared" si="38"/>
        <v>0</v>
      </c>
      <c r="I1282" s="11">
        <f t="shared" si="39"/>
        <v>0</v>
      </c>
    </row>
    <row r="1283" spans="1:9" x14ac:dyDescent="0.25">
      <c r="A1283" s="132">
        <v>16208285</v>
      </c>
      <c r="B1283" s="132" t="s">
        <v>368</v>
      </c>
      <c r="C1283" s="132" t="s">
        <v>369</v>
      </c>
      <c r="D1283" s="10">
        <v>1</v>
      </c>
      <c r="E1283" s="10"/>
      <c r="F1283" s="9">
        <v>0</v>
      </c>
      <c r="G1283" s="9"/>
      <c r="H1283" s="26">
        <f t="shared" si="38"/>
        <v>0</v>
      </c>
      <c r="I1283" s="11">
        <f t="shared" si="39"/>
        <v>0</v>
      </c>
    </row>
    <row r="1284" spans="1:9" x14ac:dyDescent="0.25">
      <c r="A1284" s="132">
        <v>16219767</v>
      </c>
      <c r="B1284" s="132" t="s">
        <v>385</v>
      </c>
      <c r="C1284" s="132" t="s">
        <v>386</v>
      </c>
      <c r="D1284" s="10">
        <v>1</v>
      </c>
      <c r="E1284" s="10"/>
      <c r="F1284" s="9">
        <v>0</v>
      </c>
      <c r="G1284" s="9"/>
      <c r="H1284" s="26">
        <f t="shared" si="38"/>
        <v>0</v>
      </c>
      <c r="I1284" s="11">
        <f t="shared" si="39"/>
        <v>0</v>
      </c>
    </row>
    <row r="1285" spans="1:9" x14ac:dyDescent="0.25">
      <c r="A1285" s="132">
        <v>16219775</v>
      </c>
      <c r="B1285" s="132" t="s">
        <v>385</v>
      </c>
      <c r="C1285" s="132" t="s">
        <v>386</v>
      </c>
      <c r="D1285" s="10">
        <v>1</v>
      </c>
      <c r="E1285" s="10"/>
      <c r="F1285" s="9">
        <v>0</v>
      </c>
      <c r="G1285" s="9"/>
      <c r="H1285" s="26">
        <f t="shared" ref="H1285:H1348" si="40">E1285/D1285</f>
        <v>0</v>
      </c>
      <c r="I1285" s="11">
        <f t="shared" ref="I1285:I1348" si="41">IFERROR(G1285/H1285,0)</f>
        <v>0</v>
      </c>
    </row>
    <row r="1286" spans="1:9" x14ac:dyDescent="0.25">
      <c r="A1286" s="132">
        <v>16231597</v>
      </c>
      <c r="B1286" s="132" t="s">
        <v>368</v>
      </c>
      <c r="C1286" s="132" t="s">
        <v>369</v>
      </c>
      <c r="D1286" s="10">
        <v>1</v>
      </c>
      <c r="E1286" s="10"/>
      <c r="F1286" s="9">
        <v>0</v>
      </c>
      <c r="G1286" s="9"/>
      <c r="H1286" s="26">
        <f t="shared" si="40"/>
        <v>0</v>
      </c>
      <c r="I1286" s="11">
        <f t="shared" si="41"/>
        <v>0</v>
      </c>
    </row>
    <row r="1287" spans="1:9" x14ac:dyDescent="0.25">
      <c r="A1287" s="132">
        <v>16231600</v>
      </c>
      <c r="B1287" s="132" t="s">
        <v>368</v>
      </c>
      <c r="C1287" s="132" t="s">
        <v>369</v>
      </c>
      <c r="D1287" s="10">
        <v>1</v>
      </c>
      <c r="E1287" s="10"/>
      <c r="F1287" s="9">
        <v>0</v>
      </c>
      <c r="G1287" s="9"/>
      <c r="H1287" s="26">
        <f t="shared" si="40"/>
        <v>0</v>
      </c>
      <c r="I1287" s="11">
        <f t="shared" si="41"/>
        <v>0</v>
      </c>
    </row>
    <row r="1288" spans="1:9" x14ac:dyDescent="0.25">
      <c r="A1288" s="132">
        <v>16231619</v>
      </c>
      <c r="B1288" s="132" t="s">
        <v>368</v>
      </c>
      <c r="C1288" s="132" t="s">
        <v>369</v>
      </c>
      <c r="D1288" s="10">
        <v>1</v>
      </c>
      <c r="E1288" s="10"/>
      <c r="F1288" s="9">
        <v>0</v>
      </c>
      <c r="G1288" s="9"/>
      <c r="H1288" s="26">
        <f t="shared" si="40"/>
        <v>0</v>
      </c>
      <c r="I1288" s="11">
        <f t="shared" si="41"/>
        <v>0</v>
      </c>
    </row>
    <row r="1289" spans="1:9" x14ac:dyDescent="0.25">
      <c r="A1289" s="132">
        <v>16231627</v>
      </c>
      <c r="B1289" s="132" t="s">
        <v>368</v>
      </c>
      <c r="C1289" s="132" t="s">
        <v>369</v>
      </c>
      <c r="D1289" s="10">
        <v>1</v>
      </c>
      <c r="E1289" s="10"/>
      <c r="F1289" s="9">
        <v>0</v>
      </c>
      <c r="G1289" s="9"/>
      <c r="H1289" s="26">
        <f t="shared" si="40"/>
        <v>0</v>
      </c>
      <c r="I1289" s="11">
        <f t="shared" si="41"/>
        <v>0</v>
      </c>
    </row>
    <row r="1290" spans="1:9" x14ac:dyDescent="0.25">
      <c r="A1290" s="132">
        <v>16234669</v>
      </c>
      <c r="B1290" s="132" t="s">
        <v>368</v>
      </c>
      <c r="C1290" s="132" t="s">
        <v>369</v>
      </c>
      <c r="D1290" s="10">
        <v>1</v>
      </c>
      <c r="E1290" s="10"/>
      <c r="F1290" s="9">
        <v>0</v>
      </c>
      <c r="G1290" s="9"/>
      <c r="H1290" s="26">
        <f t="shared" si="40"/>
        <v>0</v>
      </c>
      <c r="I1290" s="11">
        <f t="shared" si="41"/>
        <v>0</v>
      </c>
    </row>
    <row r="1291" spans="1:9" x14ac:dyDescent="0.25">
      <c r="A1291" s="132">
        <v>16234677</v>
      </c>
      <c r="B1291" s="132" t="s">
        <v>368</v>
      </c>
      <c r="C1291" s="132" t="s">
        <v>369</v>
      </c>
      <c r="D1291" s="10">
        <v>1</v>
      </c>
      <c r="E1291" s="10"/>
      <c r="F1291" s="9">
        <v>0</v>
      </c>
      <c r="G1291" s="9"/>
      <c r="H1291" s="26">
        <f t="shared" si="40"/>
        <v>0</v>
      </c>
      <c r="I1291" s="11">
        <f t="shared" si="41"/>
        <v>0</v>
      </c>
    </row>
    <row r="1292" spans="1:9" x14ac:dyDescent="0.25">
      <c r="A1292" s="132">
        <v>16234685</v>
      </c>
      <c r="B1292" s="132" t="s">
        <v>368</v>
      </c>
      <c r="C1292" s="132" t="s">
        <v>369</v>
      </c>
      <c r="D1292" s="10">
        <v>1</v>
      </c>
      <c r="E1292" s="10"/>
      <c r="F1292" s="9">
        <v>0</v>
      </c>
      <c r="G1292" s="9"/>
      <c r="H1292" s="26">
        <f t="shared" si="40"/>
        <v>0</v>
      </c>
      <c r="I1292" s="11">
        <f t="shared" si="41"/>
        <v>0</v>
      </c>
    </row>
    <row r="1293" spans="1:9" x14ac:dyDescent="0.25">
      <c r="A1293" s="132">
        <v>16234693</v>
      </c>
      <c r="B1293" s="132" t="s">
        <v>368</v>
      </c>
      <c r="C1293" s="132" t="s">
        <v>369</v>
      </c>
      <c r="D1293" s="10">
        <v>1</v>
      </c>
      <c r="E1293" s="10"/>
      <c r="F1293" s="9">
        <v>0</v>
      </c>
      <c r="G1293" s="9"/>
      <c r="H1293" s="26">
        <f t="shared" si="40"/>
        <v>0</v>
      </c>
      <c r="I1293" s="11">
        <f t="shared" si="41"/>
        <v>0</v>
      </c>
    </row>
    <row r="1294" spans="1:9" x14ac:dyDescent="0.25">
      <c r="A1294" s="132">
        <v>16253035</v>
      </c>
      <c r="B1294" s="132" t="s">
        <v>374</v>
      </c>
      <c r="C1294" s="132" t="s">
        <v>375</v>
      </c>
      <c r="D1294" s="10">
        <v>1</v>
      </c>
      <c r="E1294" s="10"/>
      <c r="F1294" s="9">
        <v>0</v>
      </c>
      <c r="G1294" s="9"/>
      <c r="H1294" s="26">
        <f t="shared" si="40"/>
        <v>0</v>
      </c>
      <c r="I1294" s="11">
        <f t="shared" si="41"/>
        <v>0</v>
      </c>
    </row>
    <row r="1295" spans="1:9" x14ac:dyDescent="0.25">
      <c r="A1295" s="132">
        <v>16253043</v>
      </c>
      <c r="B1295" s="132" t="s">
        <v>374</v>
      </c>
      <c r="C1295" s="132" t="s">
        <v>375</v>
      </c>
      <c r="D1295" s="10">
        <v>1</v>
      </c>
      <c r="E1295" s="10"/>
      <c r="F1295" s="9">
        <v>0</v>
      </c>
      <c r="G1295" s="9"/>
      <c r="H1295" s="26">
        <f t="shared" si="40"/>
        <v>0</v>
      </c>
      <c r="I1295" s="11">
        <f t="shared" si="41"/>
        <v>0</v>
      </c>
    </row>
    <row r="1296" spans="1:9" x14ac:dyDescent="0.25">
      <c r="A1296" s="132">
        <v>16253051</v>
      </c>
      <c r="B1296" s="132" t="s">
        <v>374</v>
      </c>
      <c r="C1296" s="132" t="s">
        <v>375</v>
      </c>
      <c r="D1296" s="10">
        <v>1</v>
      </c>
      <c r="E1296" s="10"/>
      <c r="F1296" s="9">
        <v>0</v>
      </c>
      <c r="G1296" s="9"/>
      <c r="H1296" s="26">
        <f t="shared" si="40"/>
        <v>0</v>
      </c>
      <c r="I1296" s="11">
        <f t="shared" si="41"/>
        <v>0</v>
      </c>
    </row>
    <row r="1297" spans="1:9" x14ac:dyDescent="0.25">
      <c r="A1297" s="132">
        <v>16253078</v>
      </c>
      <c r="B1297" s="132" t="s">
        <v>374</v>
      </c>
      <c r="C1297" s="132" t="s">
        <v>375</v>
      </c>
      <c r="D1297" s="10">
        <v>1</v>
      </c>
      <c r="E1297" s="10"/>
      <c r="F1297" s="9">
        <v>0</v>
      </c>
      <c r="G1297" s="9"/>
      <c r="H1297" s="26">
        <f t="shared" si="40"/>
        <v>0</v>
      </c>
      <c r="I1297" s="11">
        <f t="shared" si="41"/>
        <v>0</v>
      </c>
    </row>
    <row r="1298" spans="1:9" x14ac:dyDescent="0.25">
      <c r="A1298" s="132">
        <v>16253086</v>
      </c>
      <c r="B1298" s="132" t="s">
        <v>374</v>
      </c>
      <c r="C1298" s="132" t="s">
        <v>375</v>
      </c>
      <c r="D1298" s="10">
        <v>1</v>
      </c>
      <c r="E1298" s="10"/>
      <c r="F1298" s="9">
        <v>0</v>
      </c>
      <c r="G1298" s="9"/>
      <c r="H1298" s="26">
        <f t="shared" si="40"/>
        <v>0</v>
      </c>
      <c r="I1298" s="11">
        <f t="shared" si="41"/>
        <v>0</v>
      </c>
    </row>
    <row r="1299" spans="1:9" x14ac:dyDescent="0.25">
      <c r="A1299" s="132">
        <v>16255771</v>
      </c>
      <c r="B1299" s="132" t="s">
        <v>374</v>
      </c>
      <c r="C1299" s="132" t="s">
        <v>375</v>
      </c>
      <c r="D1299" s="10">
        <v>1</v>
      </c>
      <c r="E1299" s="10"/>
      <c r="F1299" s="9">
        <v>0</v>
      </c>
      <c r="G1299" s="9"/>
      <c r="H1299" s="26">
        <f t="shared" si="40"/>
        <v>0</v>
      </c>
      <c r="I1299" s="11">
        <f t="shared" si="41"/>
        <v>0</v>
      </c>
    </row>
    <row r="1300" spans="1:9" x14ac:dyDescent="0.25">
      <c r="A1300" s="132">
        <v>16255801</v>
      </c>
      <c r="B1300" s="132" t="s">
        <v>374</v>
      </c>
      <c r="C1300" s="132" t="s">
        <v>375</v>
      </c>
      <c r="D1300" s="10">
        <v>1</v>
      </c>
      <c r="E1300" s="10"/>
      <c r="F1300" s="9">
        <v>0</v>
      </c>
      <c r="G1300" s="9"/>
      <c r="H1300" s="26">
        <f t="shared" si="40"/>
        <v>0</v>
      </c>
      <c r="I1300" s="11">
        <f t="shared" si="41"/>
        <v>0</v>
      </c>
    </row>
    <row r="1301" spans="1:9" x14ac:dyDescent="0.25">
      <c r="A1301" s="132">
        <v>16255828</v>
      </c>
      <c r="B1301" s="132" t="s">
        <v>374</v>
      </c>
      <c r="C1301" s="132" t="s">
        <v>375</v>
      </c>
      <c r="D1301" s="10">
        <v>1</v>
      </c>
      <c r="E1301" s="10"/>
      <c r="F1301" s="9">
        <v>0</v>
      </c>
      <c r="G1301" s="9"/>
      <c r="H1301" s="26">
        <f t="shared" si="40"/>
        <v>0</v>
      </c>
      <c r="I1301" s="11">
        <f t="shared" si="41"/>
        <v>0</v>
      </c>
    </row>
    <row r="1302" spans="1:9" x14ac:dyDescent="0.25">
      <c r="A1302" s="132">
        <v>16255836</v>
      </c>
      <c r="B1302" s="132" t="s">
        <v>374</v>
      </c>
      <c r="C1302" s="132" t="s">
        <v>375</v>
      </c>
      <c r="D1302" s="10">
        <v>1</v>
      </c>
      <c r="E1302" s="10"/>
      <c r="F1302" s="9">
        <v>0</v>
      </c>
      <c r="G1302" s="9"/>
      <c r="H1302" s="26">
        <f t="shared" si="40"/>
        <v>0</v>
      </c>
      <c r="I1302" s="11">
        <f t="shared" si="41"/>
        <v>0</v>
      </c>
    </row>
    <row r="1303" spans="1:9" x14ac:dyDescent="0.25">
      <c r="A1303" s="132">
        <v>16288416</v>
      </c>
      <c r="B1303" s="132" t="s">
        <v>389</v>
      </c>
      <c r="C1303" s="132" t="s">
        <v>390</v>
      </c>
      <c r="D1303" s="10">
        <v>1</v>
      </c>
      <c r="E1303" s="10"/>
      <c r="F1303" s="9">
        <v>0</v>
      </c>
      <c r="G1303" s="9"/>
      <c r="H1303" s="26">
        <f t="shared" si="40"/>
        <v>0</v>
      </c>
      <c r="I1303" s="11">
        <f t="shared" si="41"/>
        <v>0</v>
      </c>
    </row>
    <row r="1304" spans="1:9" x14ac:dyDescent="0.25">
      <c r="A1304" s="132">
        <v>16304438</v>
      </c>
      <c r="B1304" s="132" t="s">
        <v>374</v>
      </c>
      <c r="C1304" s="132" t="s">
        <v>375</v>
      </c>
      <c r="D1304" s="10">
        <v>1</v>
      </c>
      <c r="E1304" s="10"/>
      <c r="F1304" s="9">
        <v>0</v>
      </c>
      <c r="G1304" s="9"/>
      <c r="H1304" s="26">
        <f t="shared" si="40"/>
        <v>0</v>
      </c>
      <c r="I1304" s="11">
        <f t="shared" si="41"/>
        <v>0</v>
      </c>
    </row>
    <row r="1305" spans="1:9" x14ac:dyDescent="0.25">
      <c r="A1305" s="132">
        <v>16308700</v>
      </c>
      <c r="B1305" s="132" t="s">
        <v>391</v>
      </c>
      <c r="C1305" s="132" t="s">
        <v>392</v>
      </c>
      <c r="D1305" s="10">
        <v>1</v>
      </c>
      <c r="E1305" s="10"/>
      <c r="F1305" s="9">
        <v>0</v>
      </c>
      <c r="G1305" s="9"/>
      <c r="H1305" s="26">
        <f t="shared" si="40"/>
        <v>0</v>
      </c>
      <c r="I1305" s="11">
        <f t="shared" si="41"/>
        <v>0</v>
      </c>
    </row>
    <row r="1306" spans="1:9" x14ac:dyDescent="0.25">
      <c r="A1306" s="132">
        <v>16343476</v>
      </c>
      <c r="B1306" s="132" t="s">
        <v>368</v>
      </c>
      <c r="C1306" s="132" t="s">
        <v>369</v>
      </c>
      <c r="D1306" s="10">
        <v>1</v>
      </c>
      <c r="E1306" s="10"/>
      <c r="F1306" s="9">
        <v>0</v>
      </c>
      <c r="G1306" s="9"/>
      <c r="H1306" s="26">
        <f t="shared" si="40"/>
        <v>0</v>
      </c>
      <c r="I1306" s="11">
        <f t="shared" si="41"/>
        <v>0</v>
      </c>
    </row>
    <row r="1307" spans="1:9" x14ac:dyDescent="0.25">
      <c r="A1307" s="132">
        <v>16343492</v>
      </c>
      <c r="B1307" s="132" t="s">
        <v>368</v>
      </c>
      <c r="C1307" s="132" t="s">
        <v>369</v>
      </c>
      <c r="D1307" s="10">
        <v>1</v>
      </c>
      <c r="E1307" s="10"/>
      <c r="F1307" s="9">
        <v>0</v>
      </c>
      <c r="G1307" s="9"/>
      <c r="H1307" s="26">
        <f t="shared" si="40"/>
        <v>0</v>
      </c>
      <c r="I1307" s="11">
        <f t="shared" si="41"/>
        <v>0</v>
      </c>
    </row>
    <row r="1308" spans="1:9" x14ac:dyDescent="0.25">
      <c r="A1308" s="132">
        <v>16343506</v>
      </c>
      <c r="B1308" s="132" t="s">
        <v>368</v>
      </c>
      <c r="C1308" s="132" t="s">
        <v>369</v>
      </c>
      <c r="D1308" s="10">
        <v>1</v>
      </c>
      <c r="E1308" s="10"/>
      <c r="F1308" s="9">
        <v>0</v>
      </c>
      <c r="G1308" s="9"/>
      <c r="H1308" s="26">
        <f t="shared" si="40"/>
        <v>0</v>
      </c>
      <c r="I1308" s="11">
        <f t="shared" si="41"/>
        <v>0</v>
      </c>
    </row>
    <row r="1309" spans="1:9" x14ac:dyDescent="0.25">
      <c r="A1309" s="132">
        <v>16343514</v>
      </c>
      <c r="B1309" s="132" t="s">
        <v>368</v>
      </c>
      <c r="C1309" s="132" t="s">
        <v>369</v>
      </c>
      <c r="D1309" s="10">
        <v>1</v>
      </c>
      <c r="E1309" s="10"/>
      <c r="F1309" s="9">
        <v>0</v>
      </c>
      <c r="G1309" s="9"/>
      <c r="H1309" s="26">
        <f t="shared" si="40"/>
        <v>0</v>
      </c>
      <c r="I1309" s="11">
        <f t="shared" si="41"/>
        <v>0</v>
      </c>
    </row>
    <row r="1310" spans="1:9" x14ac:dyDescent="0.25">
      <c r="A1310" s="132">
        <v>16343522</v>
      </c>
      <c r="B1310" s="132" t="s">
        <v>368</v>
      </c>
      <c r="C1310" s="132" t="s">
        <v>369</v>
      </c>
      <c r="D1310" s="10">
        <v>1</v>
      </c>
      <c r="E1310" s="10"/>
      <c r="F1310" s="9">
        <v>0</v>
      </c>
      <c r="G1310" s="9"/>
      <c r="H1310" s="26">
        <f t="shared" si="40"/>
        <v>0</v>
      </c>
      <c r="I1310" s="11">
        <f t="shared" si="41"/>
        <v>0</v>
      </c>
    </row>
    <row r="1311" spans="1:9" x14ac:dyDescent="0.25">
      <c r="A1311" s="132">
        <v>16343530</v>
      </c>
      <c r="B1311" s="132" t="s">
        <v>368</v>
      </c>
      <c r="C1311" s="132" t="s">
        <v>369</v>
      </c>
      <c r="D1311" s="10">
        <v>1</v>
      </c>
      <c r="E1311" s="10"/>
      <c r="F1311" s="9">
        <v>0</v>
      </c>
      <c r="G1311" s="9"/>
      <c r="H1311" s="26">
        <f t="shared" si="40"/>
        <v>0</v>
      </c>
      <c r="I1311" s="11">
        <f t="shared" si="41"/>
        <v>0</v>
      </c>
    </row>
    <row r="1312" spans="1:9" x14ac:dyDescent="0.25">
      <c r="A1312" s="132">
        <v>16343549</v>
      </c>
      <c r="B1312" s="132" t="s">
        <v>368</v>
      </c>
      <c r="C1312" s="132" t="s">
        <v>369</v>
      </c>
      <c r="D1312" s="10">
        <v>1</v>
      </c>
      <c r="E1312" s="10"/>
      <c r="F1312" s="9">
        <v>0</v>
      </c>
      <c r="G1312" s="9"/>
      <c r="H1312" s="26">
        <f t="shared" si="40"/>
        <v>0</v>
      </c>
      <c r="I1312" s="11">
        <f t="shared" si="41"/>
        <v>0</v>
      </c>
    </row>
    <row r="1313" spans="1:9" x14ac:dyDescent="0.25">
      <c r="A1313" s="132">
        <v>16528840</v>
      </c>
      <c r="B1313" s="132" t="s">
        <v>374</v>
      </c>
      <c r="C1313" s="132" t="s">
        <v>375</v>
      </c>
      <c r="D1313" s="10">
        <v>1</v>
      </c>
      <c r="E1313" s="10"/>
      <c r="F1313" s="9">
        <v>0</v>
      </c>
      <c r="G1313" s="9"/>
      <c r="H1313" s="26">
        <f t="shared" si="40"/>
        <v>0</v>
      </c>
      <c r="I1313" s="11">
        <f t="shared" si="41"/>
        <v>0</v>
      </c>
    </row>
    <row r="1314" spans="1:9" x14ac:dyDescent="0.25">
      <c r="A1314" s="132">
        <v>16528859</v>
      </c>
      <c r="B1314" s="132" t="s">
        <v>374</v>
      </c>
      <c r="C1314" s="132" t="s">
        <v>375</v>
      </c>
      <c r="D1314" s="10">
        <v>1</v>
      </c>
      <c r="E1314" s="10"/>
      <c r="F1314" s="9">
        <v>0</v>
      </c>
      <c r="G1314" s="9"/>
      <c r="H1314" s="26">
        <f t="shared" si="40"/>
        <v>0</v>
      </c>
      <c r="I1314" s="11">
        <f t="shared" si="41"/>
        <v>0</v>
      </c>
    </row>
    <row r="1315" spans="1:9" x14ac:dyDescent="0.25">
      <c r="A1315" s="132">
        <v>16528875</v>
      </c>
      <c r="B1315" s="132" t="s">
        <v>374</v>
      </c>
      <c r="C1315" s="132" t="s">
        <v>375</v>
      </c>
      <c r="D1315" s="10">
        <v>1</v>
      </c>
      <c r="E1315" s="10"/>
      <c r="F1315" s="9">
        <v>0</v>
      </c>
      <c r="G1315" s="9"/>
      <c r="H1315" s="26">
        <f t="shared" si="40"/>
        <v>0</v>
      </c>
      <c r="I1315" s="11">
        <f t="shared" si="41"/>
        <v>0</v>
      </c>
    </row>
    <row r="1316" spans="1:9" x14ac:dyDescent="0.25">
      <c r="A1316" s="132">
        <v>16580125</v>
      </c>
      <c r="B1316" s="132" t="s">
        <v>384</v>
      </c>
      <c r="C1316" s="132" t="s">
        <v>2736</v>
      </c>
      <c r="D1316" s="10">
        <v>1</v>
      </c>
      <c r="E1316" s="10"/>
      <c r="F1316" s="9">
        <v>0</v>
      </c>
      <c r="G1316" s="9"/>
      <c r="H1316" s="26">
        <f t="shared" si="40"/>
        <v>0</v>
      </c>
      <c r="I1316" s="11">
        <f t="shared" si="41"/>
        <v>0</v>
      </c>
    </row>
    <row r="1317" spans="1:9" x14ac:dyDescent="0.25">
      <c r="A1317" s="132">
        <v>16598970</v>
      </c>
      <c r="B1317" s="132" t="s">
        <v>368</v>
      </c>
      <c r="C1317" s="132" t="s">
        <v>369</v>
      </c>
      <c r="D1317" s="10">
        <v>1</v>
      </c>
      <c r="E1317" s="10"/>
      <c r="F1317" s="9">
        <v>0</v>
      </c>
      <c r="G1317" s="9"/>
      <c r="H1317" s="26">
        <f t="shared" si="40"/>
        <v>0</v>
      </c>
      <c r="I1317" s="11">
        <f t="shared" si="41"/>
        <v>0</v>
      </c>
    </row>
    <row r="1318" spans="1:9" x14ac:dyDescent="0.25">
      <c r="A1318" s="132">
        <v>16598989</v>
      </c>
      <c r="B1318" s="132" t="s">
        <v>368</v>
      </c>
      <c r="C1318" s="132" t="s">
        <v>369</v>
      </c>
      <c r="D1318" s="10">
        <v>1</v>
      </c>
      <c r="E1318" s="10"/>
      <c r="F1318" s="9">
        <v>0</v>
      </c>
      <c r="G1318" s="9"/>
      <c r="H1318" s="26">
        <f t="shared" si="40"/>
        <v>0</v>
      </c>
      <c r="I1318" s="11">
        <f t="shared" si="41"/>
        <v>0</v>
      </c>
    </row>
    <row r="1319" spans="1:9" x14ac:dyDescent="0.25">
      <c r="A1319" s="132">
        <v>16598997</v>
      </c>
      <c r="B1319" s="132" t="s">
        <v>368</v>
      </c>
      <c r="C1319" s="132" t="s">
        <v>369</v>
      </c>
      <c r="D1319" s="10">
        <v>1</v>
      </c>
      <c r="E1319" s="10"/>
      <c r="F1319" s="9">
        <v>0</v>
      </c>
      <c r="G1319" s="9"/>
      <c r="H1319" s="26">
        <f t="shared" si="40"/>
        <v>0</v>
      </c>
      <c r="I1319" s="11">
        <f t="shared" si="41"/>
        <v>0</v>
      </c>
    </row>
    <row r="1320" spans="1:9" x14ac:dyDescent="0.25">
      <c r="A1320" s="132">
        <v>16627601</v>
      </c>
      <c r="B1320" s="132" t="s">
        <v>2737</v>
      </c>
      <c r="C1320" s="132" t="s">
        <v>394</v>
      </c>
      <c r="D1320" s="10">
        <v>1</v>
      </c>
      <c r="E1320" s="10"/>
      <c r="F1320" s="9">
        <v>0</v>
      </c>
      <c r="G1320" s="9"/>
      <c r="H1320" s="26">
        <f t="shared" si="40"/>
        <v>0</v>
      </c>
      <c r="I1320" s="11">
        <f t="shared" si="41"/>
        <v>0</v>
      </c>
    </row>
    <row r="1321" spans="1:9" x14ac:dyDescent="0.25">
      <c r="A1321" s="132">
        <v>16628209</v>
      </c>
      <c r="B1321" s="132" t="s">
        <v>2737</v>
      </c>
      <c r="C1321" s="132" t="s">
        <v>394</v>
      </c>
      <c r="D1321" s="10">
        <v>1</v>
      </c>
      <c r="E1321" s="10"/>
      <c r="F1321" s="9">
        <v>0</v>
      </c>
      <c r="G1321" s="9"/>
      <c r="H1321" s="26">
        <f t="shared" si="40"/>
        <v>0</v>
      </c>
      <c r="I1321" s="11">
        <f t="shared" si="41"/>
        <v>0</v>
      </c>
    </row>
    <row r="1322" spans="1:9" x14ac:dyDescent="0.25">
      <c r="A1322" s="132">
        <v>16628217</v>
      </c>
      <c r="B1322" s="132" t="s">
        <v>2737</v>
      </c>
      <c r="C1322" s="132" t="s">
        <v>394</v>
      </c>
      <c r="D1322" s="10">
        <v>1</v>
      </c>
      <c r="E1322" s="10"/>
      <c r="F1322" s="9">
        <v>0</v>
      </c>
      <c r="G1322" s="9"/>
      <c r="H1322" s="26">
        <f t="shared" si="40"/>
        <v>0</v>
      </c>
      <c r="I1322" s="11">
        <f t="shared" si="41"/>
        <v>0</v>
      </c>
    </row>
    <row r="1323" spans="1:9" x14ac:dyDescent="0.25">
      <c r="A1323" s="132">
        <v>16628225</v>
      </c>
      <c r="B1323" s="132" t="s">
        <v>2737</v>
      </c>
      <c r="C1323" s="132" t="s">
        <v>394</v>
      </c>
      <c r="D1323" s="10">
        <v>1</v>
      </c>
      <c r="E1323" s="10"/>
      <c r="F1323" s="9">
        <v>0</v>
      </c>
      <c r="G1323" s="9"/>
      <c r="H1323" s="26">
        <f t="shared" si="40"/>
        <v>0</v>
      </c>
      <c r="I1323" s="11">
        <f t="shared" si="41"/>
        <v>0</v>
      </c>
    </row>
    <row r="1324" spans="1:9" x14ac:dyDescent="0.25">
      <c r="A1324" s="132">
        <v>16736826</v>
      </c>
      <c r="B1324" s="132" t="s">
        <v>368</v>
      </c>
      <c r="C1324" s="132" t="s">
        <v>369</v>
      </c>
      <c r="D1324" s="10">
        <v>1</v>
      </c>
      <c r="E1324" s="10"/>
      <c r="F1324" s="9">
        <v>0</v>
      </c>
      <c r="G1324" s="9"/>
      <c r="H1324" s="26">
        <f t="shared" si="40"/>
        <v>0</v>
      </c>
      <c r="I1324" s="11">
        <f t="shared" si="41"/>
        <v>0</v>
      </c>
    </row>
    <row r="1325" spans="1:9" x14ac:dyDescent="0.25">
      <c r="A1325" s="132">
        <v>16736834</v>
      </c>
      <c r="B1325" s="132" t="s">
        <v>368</v>
      </c>
      <c r="C1325" s="132" t="s">
        <v>369</v>
      </c>
      <c r="D1325" s="10">
        <v>1</v>
      </c>
      <c r="E1325" s="10"/>
      <c r="F1325" s="9">
        <v>0</v>
      </c>
      <c r="G1325" s="9"/>
      <c r="H1325" s="26">
        <f t="shared" si="40"/>
        <v>0</v>
      </c>
      <c r="I1325" s="11">
        <f t="shared" si="41"/>
        <v>0</v>
      </c>
    </row>
    <row r="1326" spans="1:9" x14ac:dyDescent="0.25">
      <c r="A1326" s="132">
        <v>16736842</v>
      </c>
      <c r="B1326" s="132" t="s">
        <v>368</v>
      </c>
      <c r="C1326" s="132" t="s">
        <v>369</v>
      </c>
      <c r="D1326" s="10">
        <v>1</v>
      </c>
      <c r="E1326" s="10"/>
      <c r="F1326" s="9">
        <v>0</v>
      </c>
      <c r="G1326" s="9"/>
      <c r="H1326" s="26">
        <f t="shared" si="40"/>
        <v>0</v>
      </c>
      <c r="I1326" s="11">
        <f t="shared" si="41"/>
        <v>0</v>
      </c>
    </row>
    <row r="1327" spans="1:9" x14ac:dyDescent="0.25">
      <c r="A1327" s="132">
        <v>16736850</v>
      </c>
      <c r="B1327" s="132" t="s">
        <v>368</v>
      </c>
      <c r="C1327" s="132" t="s">
        <v>369</v>
      </c>
      <c r="D1327" s="10">
        <v>1</v>
      </c>
      <c r="E1327" s="10"/>
      <c r="F1327" s="9">
        <v>0</v>
      </c>
      <c r="G1327" s="9"/>
      <c r="H1327" s="26">
        <f t="shared" si="40"/>
        <v>0</v>
      </c>
      <c r="I1327" s="11">
        <f t="shared" si="41"/>
        <v>0</v>
      </c>
    </row>
    <row r="1328" spans="1:9" x14ac:dyDescent="0.25">
      <c r="A1328" s="132">
        <v>16736885</v>
      </c>
      <c r="B1328" s="132" t="s">
        <v>368</v>
      </c>
      <c r="C1328" s="132" t="s">
        <v>369</v>
      </c>
      <c r="D1328" s="10">
        <v>1</v>
      </c>
      <c r="E1328" s="10"/>
      <c r="F1328" s="9">
        <v>0</v>
      </c>
      <c r="G1328" s="9"/>
      <c r="H1328" s="26">
        <f t="shared" si="40"/>
        <v>0</v>
      </c>
      <c r="I1328" s="11">
        <f t="shared" si="41"/>
        <v>0</v>
      </c>
    </row>
    <row r="1329" spans="1:9" x14ac:dyDescent="0.25">
      <c r="A1329" s="132">
        <v>16755626</v>
      </c>
      <c r="B1329" s="132" t="s">
        <v>377</v>
      </c>
      <c r="C1329" s="132" t="s">
        <v>378</v>
      </c>
      <c r="D1329" s="10">
        <v>1</v>
      </c>
      <c r="E1329" s="10"/>
      <c r="F1329" s="9">
        <v>0</v>
      </c>
      <c r="G1329" s="9"/>
      <c r="H1329" s="26">
        <f t="shared" si="40"/>
        <v>0</v>
      </c>
      <c r="I1329" s="11">
        <f t="shared" si="41"/>
        <v>0</v>
      </c>
    </row>
    <row r="1330" spans="1:9" x14ac:dyDescent="0.25">
      <c r="A1330" s="132">
        <v>16755634</v>
      </c>
      <c r="B1330" s="132" t="s">
        <v>377</v>
      </c>
      <c r="C1330" s="132" t="s">
        <v>378</v>
      </c>
      <c r="D1330" s="10">
        <v>1</v>
      </c>
      <c r="E1330" s="10"/>
      <c r="F1330" s="9">
        <v>0</v>
      </c>
      <c r="G1330" s="9"/>
      <c r="H1330" s="26">
        <f t="shared" si="40"/>
        <v>0</v>
      </c>
      <c r="I1330" s="11">
        <f t="shared" si="41"/>
        <v>0</v>
      </c>
    </row>
    <row r="1331" spans="1:9" x14ac:dyDescent="0.25">
      <c r="A1331" s="132">
        <v>16757041</v>
      </c>
      <c r="B1331" s="132" t="s">
        <v>368</v>
      </c>
      <c r="C1331" s="132" t="s">
        <v>369</v>
      </c>
      <c r="D1331" s="10">
        <v>1</v>
      </c>
      <c r="E1331" s="10"/>
      <c r="F1331" s="9">
        <v>0</v>
      </c>
      <c r="G1331" s="9"/>
      <c r="H1331" s="26">
        <f t="shared" si="40"/>
        <v>0</v>
      </c>
      <c r="I1331" s="11">
        <f t="shared" si="41"/>
        <v>0</v>
      </c>
    </row>
    <row r="1332" spans="1:9" x14ac:dyDescent="0.25">
      <c r="A1332" s="132">
        <v>16819012</v>
      </c>
      <c r="B1332" s="132" t="s">
        <v>368</v>
      </c>
      <c r="C1332" s="132" t="s">
        <v>369</v>
      </c>
      <c r="D1332" s="10">
        <v>1</v>
      </c>
      <c r="E1332" s="10"/>
      <c r="F1332" s="9">
        <v>0</v>
      </c>
      <c r="G1332" s="9"/>
      <c r="H1332" s="26">
        <f t="shared" si="40"/>
        <v>0</v>
      </c>
      <c r="I1332" s="11">
        <f t="shared" si="41"/>
        <v>0</v>
      </c>
    </row>
    <row r="1333" spans="1:9" x14ac:dyDescent="0.25">
      <c r="A1333" s="132">
        <v>16819160</v>
      </c>
      <c r="B1333" s="132" t="s">
        <v>368</v>
      </c>
      <c r="C1333" s="132" t="s">
        <v>369</v>
      </c>
      <c r="D1333" s="10">
        <v>1</v>
      </c>
      <c r="E1333" s="10"/>
      <c r="F1333" s="9">
        <v>0</v>
      </c>
      <c r="G1333" s="9"/>
      <c r="H1333" s="26">
        <f t="shared" si="40"/>
        <v>0</v>
      </c>
      <c r="I1333" s="11">
        <f t="shared" si="41"/>
        <v>0</v>
      </c>
    </row>
    <row r="1334" spans="1:9" x14ac:dyDescent="0.25">
      <c r="A1334" s="132">
        <v>16819179</v>
      </c>
      <c r="B1334" s="132" t="s">
        <v>368</v>
      </c>
      <c r="C1334" s="132" t="s">
        <v>369</v>
      </c>
      <c r="D1334" s="10">
        <v>1</v>
      </c>
      <c r="E1334" s="10"/>
      <c r="F1334" s="9">
        <v>0</v>
      </c>
      <c r="G1334" s="9"/>
      <c r="H1334" s="26">
        <f t="shared" si="40"/>
        <v>0</v>
      </c>
      <c r="I1334" s="11">
        <f t="shared" si="41"/>
        <v>0</v>
      </c>
    </row>
    <row r="1335" spans="1:9" x14ac:dyDescent="0.25">
      <c r="A1335" s="132">
        <v>16819187</v>
      </c>
      <c r="B1335" s="132" t="s">
        <v>368</v>
      </c>
      <c r="C1335" s="132" t="s">
        <v>369</v>
      </c>
      <c r="D1335" s="10">
        <v>1</v>
      </c>
      <c r="E1335" s="10"/>
      <c r="F1335" s="9">
        <v>0</v>
      </c>
      <c r="G1335" s="9"/>
      <c r="H1335" s="26">
        <f t="shared" si="40"/>
        <v>0</v>
      </c>
      <c r="I1335" s="11">
        <f t="shared" si="41"/>
        <v>0</v>
      </c>
    </row>
    <row r="1336" spans="1:9" x14ac:dyDescent="0.25">
      <c r="A1336" s="132">
        <v>16819195</v>
      </c>
      <c r="B1336" s="132" t="s">
        <v>368</v>
      </c>
      <c r="C1336" s="132" t="s">
        <v>369</v>
      </c>
      <c r="D1336" s="10">
        <v>1</v>
      </c>
      <c r="E1336" s="10"/>
      <c r="F1336" s="9">
        <v>0</v>
      </c>
      <c r="G1336" s="9"/>
      <c r="H1336" s="26">
        <f t="shared" si="40"/>
        <v>0</v>
      </c>
      <c r="I1336" s="11">
        <f t="shared" si="41"/>
        <v>0</v>
      </c>
    </row>
    <row r="1337" spans="1:9" x14ac:dyDescent="0.25">
      <c r="A1337" s="132">
        <v>14695898</v>
      </c>
      <c r="B1337" s="132" t="s">
        <v>395</v>
      </c>
      <c r="C1337" s="132" t="s">
        <v>396</v>
      </c>
      <c r="D1337" s="10">
        <v>1</v>
      </c>
      <c r="E1337" s="10"/>
      <c r="F1337" s="9">
        <v>0</v>
      </c>
      <c r="G1337" s="9"/>
      <c r="H1337" s="26">
        <f t="shared" si="40"/>
        <v>0</v>
      </c>
      <c r="I1337" s="11">
        <f t="shared" si="41"/>
        <v>0</v>
      </c>
    </row>
    <row r="1338" spans="1:9" x14ac:dyDescent="0.25">
      <c r="A1338" s="132">
        <v>14889110</v>
      </c>
      <c r="B1338" s="132" t="s">
        <v>395</v>
      </c>
      <c r="C1338" s="132" t="s">
        <v>396</v>
      </c>
      <c r="D1338" s="10">
        <v>1</v>
      </c>
      <c r="E1338" s="10"/>
      <c r="F1338" s="9">
        <v>0</v>
      </c>
      <c r="G1338" s="9"/>
      <c r="H1338" s="26">
        <f t="shared" si="40"/>
        <v>0</v>
      </c>
      <c r="I1338" s="11">
        <f t="shared" si="41"/>
        <v>0</v>
      </c>
    </row>
    <row r="1339" spans="1:9" x14ac:dyDescent="0.25">
      <c r="A1339" s="132">
        <v>14969467</v>
      </c>
      <c r="B1339" s="132" t="s">
        <v>397</v>
      </c>
      <c r="C1339" s="132" t="s">
        <v>398</v>
      </c>
      <c r="D1339" s="10">
        <v>1</v>
      </c>
      <c r="E1339" s="10"/>
      <c r="F1339" s="9">
        <v>0</v>
      </c>
      <c r="G1339" s="9"/>
      <c r="H1339" s="26">
        <f t="shared" si="40"/>
        <v>0</v>
      </c>
      <c r="I1339" s="11">
        <f t="shared" si="41"/>
        <v>0</v>
      </c>
    </row>
    <row r="1340" spans="1:9" x14ac:dyDescent="0.25">
      <c r="A1340" s="132">
        <v>15148157</v>
      </c>
      <c r="B1340" s="132" t="s">
        <v>399</v>
      </c>
      <c r="C1340" s="132" t="s">
        <v>400</v>
      </c>
      <c r="D1340" s="10">
        <v>10</v>
      </c>
      <c r="E1340" s="10"/>
      <c r="F1340" s="9">
        <v>0</v>
      </c>
      <c r="G1340" s="9"/>
      <c r="H1340" s="26">
        <f t="shared" si="40"/>
        <v>0</v>
      </c>
      <c r="I1340" s="11">
        <f t="shared" si="41"/>
        <v>0</v>
      </c>
    </row>
    <row r="1341" spans="1:9" x14ac:dyDescent="0.25">
      <c r="A1341" s="132">
        <v>15937852</v>
      </c>
      <c r="B1341" s="132" t="s">
        <v>403</v>
      </c>
      <c r="C1341" s="132" t="s">
        <v>404</v>
      </c>
      <c r="D1341" s="10">
        <v>30</v>
      </c>
      <c r="E1341" s="10"/>
      <c r="F1341" s="9">
        <v>0</v>
      </c>
      <c r="G1341" s="9"/>
      <c r="H1341" s="26">
        <f t="shared" si="40"/>
        <v>0</v>
      </c>
      <c r="I1341" s="11">
        <f t="shared" si="41"/>
        <v>0</v>
      </c>
    </row>
    <row r="1342" spans="1:9" x14ac:dyDescent="0.25">
      <c r="A1342" s="132">
        <v>15948560</v>
      </c>
      <c r="B1342" s="132" t="s">
        <v>405</v>
      </c>
      <c r="C1342" s="132" t="s">
        <v>406</v>
      </c>
      <c r="D1342" s="10">
        <v>1</v>
      </c>
      <c r="E1342" s="10"/>
      <c r="F1342" s="9">
        <v>0</v>
      </c>
      <c r="G1342" s="9"/>
      <c r="H1342" s="26">
        <f t="shared" si="40"/>
        <v>0</v>
      </c>
      <c r="I1342" s="11">
        <f t="shared" si="41"/>
        <v>0</v>
      </c>
    </row>
    <row r="1343" spans="1:9" x14ac:dyDescent="0.25">
      <c r="A1343" s="132">
        <v>15948579</v>
      </c>
      <c r="B1343" s="132" t="s">
        <v>405</v>
      </c>
      <c r="C1343" s="132" t="s">
        <v>406</v>
      </c>
      <c r="D1343" s="10">
        <v>1</v>
      </c>
      <c r="E1343" s="10"/>
      <c r="F1343" s="9">
        <v>0</v>
      </c>
      <c r="G1343" s="9"/>
      <c r="H1343" s="26">
        <f t="shared" si="40"/>
        <v>0</v>
      </c>
      <c r="I1343" s="11">
        <f t="shared" si="41"/>
        <v>0</v>
      </c>
    </row>
    <row r="1344" spans="1:9" x14ac:dyDescent="0.25">
      <c r="A1344" s="132">
        <v>15986144</v>
      </c>
      <c r="B1344" s="132" t="s">
        <v>407</v>
      </c>
      <c r="C1344" s="132" t="s">
        <v>408</v>
      </c>
      <c r="D1344" s="10">
        <v>188</v>
      </c>
      <c r="E1344" s="10"/>
      <c r="F1344" s="9">
        <v>0</v>
      </c>
      <c r="G1344" s="9"/>
      <c r="H1344" s="26">
        <f t="shared" si="40"/>
        <v>0</v>
      </c>
      <c r="I1344" s="11">
        <f t="shared" si="41"/>
        <v>0</v>
      </c>
    </row>
    <row r="1345" spans="1:9" x14ac:dyDescent="0.25">
      <c r="A1345" s="132">
        <v>16009134</v>
      </c>
      <c r="B1345" s="132" t="s">
        <v>409</v>
      </c>
      <c r="C1345" s="132" t="s">
        <v>410</v>
      </c>
      <c r="D1345" s="10">
        <v>1</v>
      </c>
      <c r="E1345" s="10"/>
      <c r="F1345" s="9">
        <v>0</v>
      </c>
      <c r="G1345" s="9"/>
      <c r="H1345" s="26">
        <f t="shared" si="40"/>
        <v>0</v>
      </c>
      <c r="I1345" s="11">
        <f t="shared" si="41"/>
        <v>0</v>
      </c>
    </row>
    <row r="1346" spans="1:9" x14ac:dyDescent="0.25">
      <c r="A1346" s="132">
        <v>16009142</v>
      </c>
      <c r="B1346" s="132" t="s">
        <v>409</v>
      </c>
      <c r="C1346" s="132" t="s">
        <v>410</v>
      </c>
      <c r="D1346" s="10">
        <v>1</v>
      </c>
      <c r="E1346" s="10"/>
      <c r="F1346" s="9">
        <v>0</v>
      </c>
      <c r="G1346" s="9"/>
      <c r="H1346" s="26">
        <f t="shared" si="40"/>
        <v>0</v>
      </c>
      <c r="I1346" s="11">
        <f t="shared" si="41"/>
        <v>0</v>
      </c>
    </row>
    <row r="1347" spans="1:9" x14ac:dyDescent="0.25">
      <c r="A1347" s="132">
        <v>16058941</v>
      </c>
      <c r="B1347" s="132" t="s">
        <v>411</v>
      </c>
      <c r="C1347" s="132" t="s">
        <v>412</v>
      </c>
      <c r="D1347" s="10">
        <v>1</v>
      </c>
      <c r="E1347" s="10"/>
      <c r="F1347" s="9">
        <v>0</v>
      </c>
      <c r="G1347" s="9"/>
      <c r="H1347" s="26">
        <f t="shared" si="40"/>
        <v>0</v>
      </c>
      <c r="I1347" s="11">
        <f t="shared" si="41"/>
        <v>0</v>
      </c>
    </row>
    <row r="1348" spans="1:9" x14ac:dyDescent="0.25">
      <c r="A1348" s="132">
        <v>16070666</v>
      </c>
      <c r="B1348" s="132" t="s">
        <v>413</v>
      </c>
      <c r="C1348" s="132" t="s">
        <v>414</v>
      </c>
      <c r="D1348" s="10">
        <v>448</v>
      </c>
      <c r="E1348" s="10"/>
      <c r="F1348" s="9">
        <v>0</v>
      </c>
      <c r="G1348" s="9"/>
      <c r="H1348" s="26">
        <f t="shared" si="40"/>
        <v>0</v>
      </c>
      <c r="I1348" s="11">
        <f t="shared" si="41"/>
        <v>0</v>
      </c>
    </row>
    <row r="1349" spans="1:9" x14ac:dyDescent="0.25">
      <c r="A1349" s="132">
        <v>16090845</v>
      </c>
      <c r="B1349" s="132" t="s">
        <v>415</v>
      </c>
      <c r="C1349" s="132" t="s">
        <v>416</v>
      </c>
      <c r="D1349" s="10">
        <v>56</v>
      </c>
      <c r="E1349" s="10"/>
      <c r="F1349" s="9">
        <v>0</v>
      </c>
      <c r="G1349" s="9"/>
      <c r="H1349" s="26">
        <f t="shared" ref="H1349:H1412" si="42">E1349/D1349</f>
        <v>0</v>
      </c>
      <c r="I1349" s="11">
        <f t="shared" ref="I1349:I1412" si="43">IFERROR(G1349/H1349,0)</f>
        <v>0</v>
      </c>
    </row>
    <row r="1350" spans="1:9" x14ac:dyDescent="0.25">
      <c r="A1350" s="132">
        <v>16103556</v>
      </c>
      <c r="B1350" s="132" t="s">
        <v>405</v>
      </c>
      <c r="C1350" s="132" t="s">
        <v>406</v>
      </c>
      <c r="D1350" s="10">
        <v>1</v>
      </c>
      <c r="E1350" s="10"/>
      <c r="F1350" s="9">
        <v>0</v>
      </c>
      <c r="G1350" s="9"/>
      <c r="H1350" s="26">
        <f t="shared" si="42"/>
        <v>0</v>
      </c>
      <c r="I1350" s="11">
        <f t="shared" si="43"/>
        <v>0</v>
      </c>
    </row>
    <row r="1351" spans="1:9" x14ac:dyDescent="0.25">
      <c r="A1351" s="132">
        <v>16103564</v>
      </c>
      <c r="B1351" s="132" t="s">
        <v>405</v>
      </c>
      <c r="C1351" s="132" t="s">
        <v>406</v>
      </c>
      <c r="D1351" s="10">
        <v>1</v>
      </c>
      <c r="E1351" s="10"/>
      <c r="F1351" s="9">
        <v>0</v>
      </c>
      <c r="G1351" s="9"/>
      <c r="H1351" s="26">
        <f t="shared" si="42"/>
        <v>0</v>
      </c>
      <c r="I1351" s="11">
        <f t="shared" si="43"/>
        <v>0</v>
      </c>
    </row>
    <row r="1352" spans="1:9" x14ac:dyDescent="0.25">
      <c r="A1352" s="132">
        <v>16203127</v>
      </c>
      <c r="B1352" s="132" t="s">
        <v>415</v>
      </c>
      <c r="C1352" s="132" t="s">
        <v>416</v>
      </c>
      <c r="D1352" s="10">
        <v>56</v>
      </c>
      <c r="E1352" s="10"/>
      <c r="F1352" s="9">
        <v>0</v>
      </c>
      <c r="G1352" s="9"/>
      <c r="H1352" s="26">
        <f t="shared" si="42"/>
        <v>0</v>
      </c>
      <c r="I1352" s="11">
        <f t="shared" si="43"/>
        <v>0</v>
      </c>
    </row>
    <row r="1353" spans="1:9" x14ac:dyDescent="0.25">
      <c r="A1353" s="132">
        <v>16204654</v>
      </c>
      <c r="B1353" s="132" t="s">
        <v>415</v>
      </c>
      <c r="C1353" s="132" t="s">
        <v>416</v>
      </c>
      <c r="D1353" s="10">
        <v>56</v>
      </c>
      <c r="E1353" s="10"/>
      <c r="F1353" s="9">
        <v>0</v>
      </c>
      <c r="G1353" s="9"/>
      <c r="H1353" s="26">
        <f t="shared" si="42"/>
        <v>0</v>
      </c>
      <c r="I1353" s="11">
        <f t="shared" si="43"/>
        <v>0</v>
      </c>
    </row>
    <row r="1354" spans="1:9" x14ac:dyDescent="0.25">
      <c r="A1354" s="132">
        <v>16213904</v>
      </c>
      <c r="B1354" s="132" t="s">
        <v>417</v>
      </c>
      <c r="C1354" s="132" t="s">
        <v>418</v>
      </c>
      <c r="D1354" s="10">
        <v>1</v>
      </c>
      <c r="E1354" s="10"/>
      <c r="F1354" s="9">
        <v>0</v>
      </c>
      <c r="G1354" s="9"/>
      <c r="H1354" s="26">
        <f t="shared" si="42"/>
        <v>0</v>
      </c>
      <c r="I1354" s="11">
        <f t="shared" si="43"/>
        <v>0</v>
      </c>
    </row>
    <row r="1355" spans="1:9" x14ac:dyDescent="0.25">
      <c r="A1355" s="132">
        <v>16233638</v>
      </c>
      <c r="B1355" s="132" t="s">
        <v>419</v>
      </c>
      <c r="C1355" s="132" t="s">
        <v>420</v>
      </c>
      <c r="D1355" s="10">
        <v>1</v>
      </c>
      <c r="E1355" s="10"/>
      <c r="F1355" s="9">
        <v>0</v>
      </c>
      <c r="G1355" s="9"/>
      <c r="H1355" s="26">
        <f t="shared" si="42"/>
        <v>0</v>
      </c>
      <c r="I1355" s="11">
        <f t="shared" si="43"/>
        <v>0</v>
      </c>
    </row>
    <row r="1356" spans="1:9" x14ac:dyDescent="0.25">
      <c r="A1356" s="132">
        <v>16244265</v>
      </c>
      <c r="B1356" s="132" t="s">
        <v>421</v>
      </c>
      <c r="C1356" s="132" t="s">
        <v>422</v>
      </c>
      <c r="D1356" s="10">
        <v>1</v>
      </c>
      <c r="E1356" s="10"/>
      <c r="F1356" s="9">
        <v>0</v>
      </c>
      <c r="G1356" s="9"/>
      <c r="H1356" s="26">
        <f t="shared" si="42"/>
        <v>0</v>
      </c>
      <c r="I1356" s="11">
        <f t="shared" si="43"/>
        <v>0</v>
      </c>
    </row>
    <row r="1357" spans="1:9" x14ac:dyDescent="0.25">
      <c r="A1357" s="132">
        <v>16244273</v>
      </c>
      <c r="B1357" s="132" t="s">
        <v>421</v>
      </c>
      <c r="C1357" s="132" t="s">
        <v>422</v>
      </c>
      <c r="D1357" s="10">
        <v>10</v>
      </c>
      <c r="E1357" s="10"/>
      <c r="F1357" s="9">
        <v>0</v>
      </c>
      <c r="G1357" s="9"/>
      <c r="H1357" s="26">
        <f t="shared" si="42"/>
        <v>0</v>
      </c>
      <c r="I1357" s="11">
        <f t="shared" si="43"/>
        <v>0</v>
      </c>
    </row>
    <row r="1358" spans="1:9" x14ac:dyDescent="0.25">
      <c r="A1358" s="132">
        <v>16272854</v>
      </c>
      <c r="B1358" s="132" t="s">
        <v>423</v>
      </c>
      <c r="C1358" s="132" t="s">
        <v>424</v>
      </c>
      <c r="D1358" s="10">
        <v>1</v>
      </c>
      <c r="E1358" s="10"/>
      <c r="F1358" s="9">
        <v>0</v>
      </c>
      <c r="G1358" s="9"/>
      <c r="H1358" s="26">
        <f t="shared" si="42"/>
        <v>0</v>
      </c>
      <c r="I1358" s="11">
        <f t="shared" si="43"/>
        <v>0</v>
      </c>
    </row>
    <row r="1359" spans="1:9" x14ac:dyDescent="0.25">
      <c r="A1359" s="132">
        <v>16307313</v>
      </c>
      <c r="B1359" s="132" t="s">
        <v>403</v>
      </c>
      <c r="C1359" s="132" t="s">
        <v>404</v>
      </c>
      <c r="D1359" s="10">
        <v>30</v>
      </c>
      <c r="E1359" s="10"/>
      <c r="F1359" s="9">
        <v>0</v>
      </c>
      <c r="G1359" s="9"/>
      <c r="H1359" s="26">
        <f t="shared" si="42"/>
        <v>0</v>
      </c>
      <c r="I1359" s="11">
        <f t="shared" si="43"/>
        <v>0</v>
      </c>
    </row>
    <row r="1360" spans="1:9" x14ac:dyDescent="0.25">
      <c r="A1360" s="132">
        <v>16316428</v>
      </c>
      <c r="B1360" s="132" t="s">
        <v>425</v>
      </c>
      <c r="C1360" s="132" t="s">
        <v>426</v>
      </c>
      <c r="D1360" s="10">
        <v>1</v>
      </c>
      <c r="E1360" s="10"/>
      <c r="F1360" s="9">
        <v>0</v>
      </c>
      <c r="G1360" s="9"/>
      <c r="H1360" s="26">
        <f t="shared" si="42"/>
        <v>0</v>
      </c>
      <c r="I1360" s="11">
        <f t="shared" si="43"/>
        <v>0</v>
      </c>
    </row>
    <row r="1361" spans="1:9" x14ac:dyDescent="0.25">
      <c r="A1361" s="132">
        <v>16316436</v>
      </c>
      <c r="B1361" s="132" t="s">
        <v>427</v>
      </c>
      <c r="C1361" s="132" t="s">
        <v>428</v>
      </c>
      <c r="D1361" s="10">
        <v>1</v>
      </c>
      <c r="E1361" s="10"/>
      <c r="F1361" s="9">
        <v>0</v>
      </c>
      <c r="G1361" s="9"/>
      <c r="H1361" s="26">
        <f t="shared" si="42"/>
        <v>0</v>
      </c>
      <c r="I1361" s="11">
        <f t="shared" si="43"/>
        <v>0</v>
      </c>
    </row>
    <row r="1362" spans="1:9" x14ac:dyDescent="0.25">
      <c r="A1362" s="132">
        <v>16324560</v>
      </c>
      <c r="B1362" s="132" t="s">
        <v>417</v>
      </c>
      <c r="C1362" s="132" t="s">
        <v>418</v>
      </c>
      <c r="D1362" s="10">
        <v>1</v>
      </c>
      <c r="E1362" s="10"/>
      <c r="F1362" s="9">
        <v>0</v>
      </c>
      <c r="G1362" s="9"/>
      <c r="H1362" s="26">
        <f t="shared" si="42"/>
        <v>0</v>
      </c>
      <c r="I1362" s="11">
        <f t="shared" si="43"/>
        <v>0</v>
      </c>
    </row>
    <row r="1363" spans="1:9" x14ac:dyDescent="0.25">
      <c r="A1363" s="132">
        <v>16343042</v>
      </c>
      <c r="B1363" s="132" t="s">
        <v>403</v>
      </c>
      <c r="C1363" s="132" t="s">
        <v>404</v>
      </c>
      <c r="D1363" s="10">
        <v>30</v>
      </c>
      <c r="E1363" s="10"/>
      <c r="F1363" s="9">
        <v>0</v>
      </c>
      <c r="G1363" s="9"/>
      <c r="H1363" s="26">
        <f t="shared" si="42"/>
        <v>0</v>
      </c>
      <c r="I1363" s="11">
        <f t="shared" si="43"/>
        <v>0</v>
      </c>
    </row>
    <row r="1364" spans="1:9" x14ac:dyDescent="0.25">
      <c r="A1364" s="132">
        <v>16413458</v>
      </c>
      <c r="B1364" s="132" t="s">
        <v>401</v>
      </c>
      <c r="C1364" s="132" t="s">
        <v>402</v>
      </c>
      <c r="D1364" s="10">
        <v>1</v>
      </c>
      <c r="E1364" s="10"/>
      <c r="F1364" s="9">
        <v>0</v>
      </c>
      <c r="G1364" s="9"/>
      <c r="H1364" s="26">
        <f t="shared" si="42"/>
        <v>0</v>
      </c>
      <c r="I1364" s="11">
        <f t="shared" si="43"/>
        <v>0</v>
      </c>
    </row>
    <row r="1365" spans="1:9" x14ac:dyDescent="0.25">
      <c r="A1365" s="132">
        <v>16604423</v>
      </c>
      <c r="B1365" s="132" t="s">
        <v>429</v>
      </c>
      <c r="C1365" s="132" t="s">
        <v>430</v>
      </c>
      <c r="D1365" s="10">
        <v>1</v>
      </c>
      <c r="E1365" s="10"/>
      <c r="F1365" s="9">
        <v>0</v>
      </c>
      <c r="G1365" s="9"/>
      <c r="H1365" s="26">
        <f t="shared" si="42"/>
        <v>0</v>
      </c>
      <c r="I1365" s="11">
        <f t="shared" si="43"/>
        <v>0</v>
      </c>
    </row>
    <row r="1366" spans="1:9" x14ac:dyDescent="0.25">
      <c r="A1366" s="132">
        <v>16607082</v>
      </c>
      <c r="B1366" s="132" t="s">
        <v>431</v>
      </c>
      <c r="C1366" s="132" t="s">
        <v>432</v>
      </c>
      <c r="D1366" s="10">
        <v>1</v>
      </c>
      <c r="E1366" s="10"/>
      <c r="F1366" s="9">
        <v>0</v>
      </c>
      <c r="G1366" s="9"/>
      <c r="H1366" s="26">
        <f t="shared" si="42"/>
        <v>0</v>
      </c>
      <c r="I1366" s="11">
        <f t="shared" si="43"/>
        <v>0</v>
      </c>
    </row>
    <row r="1367" spans="1:9" x14ac:dyDescent="0.25">
      <c r="A1367" s="132">
        <v>16613716</v>
      </c>
      <c r="B1367" s="132" t="s">
        <v>413</v>
      </c>
      <c r="C1367" s="132" t="s">
        <v>414</v>
      </c>
      <c r="D1367" s="10">
        <v>56</v>
      </c>
      <c r="E1367" s="10"/>
      <c r="F1367" s="9">
        <v>0</v>
      </c>
      <c r="G1367" s="9"/>
      <c r="H1367" s="26">
        <f t="shared" si="42"/>
        <v>0</v>
      </c>
      <c r="I1367" s="11">
        <f t="shared" si="43"/>
        <v>0</v>
      </c>
    </row>
    <row r="1368" spans="1:9" x14ac:dyDescent="0.25">
      <c r="A1368" s="132">
        <v>16613724</v>
      </c>
      <c r="B1368" s="132" t="s">
        <v>413</v>
      </c>
      <c r="C1368" s="132" t="s">
        <v>414</v>
      </c>
      <c r="D1368" s="10">
        <v>56</v>
      </c>
      <c r="E1368" s="10"/>
      <c r="F1368" s="9">
        <v>0</v>
      </c>
      <c r="G1368" s="9"/>
      <c r="H1368" s="26">
        <f t="shared" si="42"/>
        <v>0</v>
      </c>
      <c r="I1368" s="11">
        <f t="shared" si="43"/>
        <v>0</v>
      </c>
    </row>
    <row r="1369" spans="1:9" x14ac:dyDescent="0.25">
      <c r="A1369" s="132">
        <v>16625994</v>
      </c>
      <c r="B1369" s="132" t="s">
        <v>433</v>
      </c>
      <c r="C1369" s="132" t="s">
        <v>434</v>
      </c>
      <c r="D1369" s="10">
        <v>1</v>
      </c>
      <c r="E1369" s="10"/>
      <c r="F1369" s="9">
        <v>0</v>
      </c>
      <c r="G1369" s="9"/>
      <c r="H1369" s="26">
        <f t="shared" si="42"/>
        <v>0</v>
      </c>
      <c r="I1369" s="11">
        <f t="shared" si="43"/>
        <v>0</v>
      </c>
    </row>
    <row r="1370" spans="1:9" x14ac:dyDescent="0.25">
      <c r="A1370" s="132">
        <v>16644557</v>
      </c>
      <c r="B1370" s="132" t="s">
        <v>433</v>
      </c>
      <c r="C1370" s="132" t="s">
        <v>434</v>
      </c>
      <c r="D1370" s="10">
        <v>1</v>
      </c>
      <c r="E1370" s="10"/>
      <c r="F1370" s="9">
        <v>0</v>
      </c>
      <c r="G1370" s="9"/>
      <c r="H1370" s="26">
        <f t="shared" si="42"/>
        <v>0</v>
      </c>
      <c r="I1370" s="11">
        <f t="shared" si="43"/>
        <v>0</v>
      </c>
    </row>
    <row r="1371" spans="1:9" x14ac:dyDescent="0.25">
      <c r="A1371" s="132">
        <v>16644565</v>
      </c>
      <c r="B1371" s="132" t="s">
        <v>433</v>
      </c>
      <c r="C1371" s="132" t="s">
        <v>434</v>
      </c>
      <c r="D1371" s="10">
        <v>1</v>
      </c>
      <c r="E1371" s="10"/>
      <c r="F1371" s="9">
        <v>0</v>
      </c>
      <c r="G1371" s="9"/>
      <c r="H1371" s="26">
        <f t="shared" si="42"/>
        <v>0</v>
      </c>
      <c r="I1371" s="11">
        <f t="shared" si="43"/>
        <v>0</v>
      </c>
    </row>
    <row r="1372" spans="1:9" x14ac:dyDescent="0.25">
      <c r="A1372" s="132">
        <v>16745825</v>
      </c>
      <c r="B1372" s="132" t="s">
        <v>417</v>
      </c>
      <c r="C1372" s="132" t="s">
        <v>418</v>
      </c>
      <c r="D1372" s="10">
        <v>1</v>
      </c>
      <c r="E1372" s="10"/>
      <c r="F1372" s="9">
        <v>0</v>
      </c>
      <c r="G1372" s="9"/>
      <c r="H1372" s="26">
        <f t="shared" si="42"/>
        <v>0</v>
      </c>
      <c r="I1372" s="11">
        <f t="shared" si="43"/>
        <v>0</v>
      </c>
    </row>
    <row r="1373" spans="1:9" x14ac:dyDescent="0.25">
      <c r="A1373" s="132">
        <v>16745841</v>
      </c>
      <c r="B1373" s="132" t="s">
        <v>417</v>
      </c>
      <c r="C1373" s="132" t="s">
        <v>418</v>
      </c>
      <c r="D1373" s="10">
        <v>1</v>
      </c>
      <c r="E1373" s="10"/>
      <c r="F1373" s="9">
        <v>0</v>
      </c>
      <c r="G1373" s="9"/>
      <c r="H1373" s="26">
        <f t="shared" si="42"/>
        <v>0</v>
      </c>
      <c r="I1373" s="11">
        <f t="shared" si="43"/>
        <v>0</v>
      </c>
    </row>
    <row r="1374" spans="1:9" x14ac:dyDescent="0.25">
      <c r="A1374" s="132">
        <v>16795032</v>
      </c>
      <c r="B1374" s="132" t="s">
        <v>415</v>
      </c>
      <c r="C1374" s="132" t="s">
        <v>416</v>
      </c>
      <c r="D1374" s="10">
        <v>28</v>
      </c>
      <c r="E1374" s="10"/>
      <c r="F1374" s="9">
        <v>0</v>
      </c>
      <c r="G1374" s="9"/>
      <c r="H1374" s="26">
        <f t="shared" si="42"/>
        <v>0</v>
      </c>
      <c r="I1374" s="11">
        <f t="shared" si="43"/>
        <v>0</v>
      </c>
    </row>
    <row r="1375" spans="1:9" x14ac:dyDescent="0.25">
      <c r="A1375" s="132">
        <v>16811941</v>
      </c>
      <c r="B1375" s="132" t="s">
        <v>413</v>
      </c>
      <c r="C1375" s="132" t="s">
        <v>414</v>
      </c>
      <c r="D1375" s="10">
        <v>56</v>
      </c>
      <c r="E1375" s="10"/>
      <c r="F1375" s="9">
        <v>0</v>
      </c>
      <c r="G1375" s="9"/>
      <c r="H1375" s="26">
        <f t="shared" si="42"/>
        <v>0</v>
      </c>
      <c r="I1375" s="11">
        <f t="shared" si="43"/>
        <v>0</v>
      </c>
    </row>
    <row r="1376" spans="1:9" x14ac:dyDescent="0.25">
      <c r="A1376" s="132">
        <v>16832779</v>
      </c>
      <c r="B1376" s="132" t="s">
        <v>405</v>
      </c>
      <c r="C1376" s="132" t="s">
        <v>406</v>
      </c>
      <c r="D1376" s="10">
        <v>1</v>
      </c>
      <c r="E1376" s="10"/>
      <c r="F1376" s="9">
        <v>0</v>
      </c>
      <c r="G1376" s="9"/>
      <c r="H1376" s="26">
        <f t="shared" si="42"/>
        <v>0</v>
      </c>
      <c r="I1376" s="11">
        <f t="shared" si="43"/>
        <v>0</v>
      </c>
    </row>
    <row r="1377" spans="1:9" x14ac:dyDescent="0.25">
      <c r="A1377" s="132">
        <v>16832787</v>
      </c>
      <c r="B1377" s="132" t="s">
        <v>405</v>
      </c>
      <c r="C1377" s="132" t="s">
        <v>406</v>
      </c>
      <c r="D1377" s="10">
        <v>1</v>
      </c>
      <c r="E1377" s="10"/>
      <c r="F1377" s="9">
        <v>0</v>
      </c>
      <c r="G1377" s="9"/>
      <c r="H1377" s="26">
        <f t="shared" si="42"/>
        <v>0</v>
      </c>
      <c r="I1377" s="11">
        <f t="shared" si="43"/>
        <v>0</v>
      </c>
    </row>
    <row r="1378" spans="1:9" x14ac:dyDescent="0.25">
      <c r="A1378" s="132">
        <v>14143593</v>
      </c>
      <c r="B1378" s="132" t="s">
        <v>435</v>
      </c>
      <c r="C1378" s="132" t="s">
        <v>2738</v>
      </c>
      <c r="D1378" s="10">
        <v>1</v>
      </c>
      <c r="E1378" s="10"/>
      <c r="F1378" s="9">
        <v>0</v>
      </c>
      <c r="G1378" s="9"/>
      <c r="H1378" s="26">
        <f t="shared" si="42"/>
        <v>0</v>
      </c>
      <c r="I1378" s="11">
        <f t="shared" si="43"/>
        <v>0</v>
      </c>
    </row>
    <row r="1379" spans="1:9" x14ac:dyDescent="0.25">
      <c r="A1379" s="132">
        <v>14143607</v>
      </c>
      <c r="B1379" s="132" t="s">
        <v>435</v>
      </c>
      <c r="C1379" s="132" t="s">
        <v>2738</v>
      </c>
      <c r="D1379" s="10">
        <v>1</v>
      </c>
      <c r="E1379" s="10"/>
      <c r="F1379" s="9">
        <v>0</v>
      </c>
      <c r="G1379" s="9"/>
      <c r="H1379" s="26">
        <f t="shared" si="42"/>
        <v>0</v>
      </c>
      <c r="I1379" s="11">
        <f t="shared" si="43"/>
        <v>0</v>
      </c>
    </row>
    <row r="1380" spans="1:9" x14ac:dyDescent="0.25">
      <c r="A1380" s="132">
        <v>14143615</v>
      </c>
      <c r="B1380" s="132" t="s">
        <v>435</v>
      </c>
      <c r="C1380" s="132" t="s">
        <v>2738</v>
      </c>
      <c r="D1380" s="10">
        <v>1</v>
      </c>
      <c r="E1380" s="10"/>
      <c r="F1380" s="9"/>
      <c r="G1380" s="9"/>
      <c r="H1380" s="26">
        <f t="shared" si="42"/>
        <v>0</v>
      </c>
      <c r="I1380" s="11">
        <f t="shared" si="43"/>
        <v>0</v>
      </c>
    </row>
    <row r="1381" spans="1:9" x14ac:dyDescent="0.25">
      <c r="A1381" s="132">
        <v>14219557</v>
      </c>
      <c r="B1381" s="132" t="s">
        <v>436</v>
      </c>
      <c r="C1381" s="132" t="s">
        <v>437</v>
      </c>
      <c r="D1381" s="10">
        <v>2</v>
      </c>
      <c r="E1381" s="10"/>
      <c r="F1381" s="9"/>
      <c r="G1381" s="9"/>
      <c r="H1381" s="26">
        <f t="shared" si="42"/>
        <v>0</v>
      </c>
      <c r="I1381" s="11">
        <f t="shared" si="43"/>
        <v>0</v>
      </c>
    </row>
    <row r="1382" spans="1:9" x14ac:dyDescent="0.25">
      <c r="A1382" s="132">
        <v>14219565</v>
      </c>
      <c r="B1382" s="132" t="s">
        <v>436</v>
      </c>
      <c r="C1382" s="132" t="s">
        <v>437</v>
      </c>
      <c r="D1382" s="10">
        <v>1</v>
      </c>
      <c r="E1382" s="10"/>
      <c r="F1382" s="9"/>
      <c r="G1382" s="9"/>
      <c r="H1382" s="26">
        <f t="shared" si="42"/>
        <v>0</v>
      </c>
      <c r="I1382" s="11">
        <f t="shared" si="43"/>
        <v>0</v>
      </c>
    </row>
    <row r="1383" spans="1:9" x14ac:dyDescent="0.25">
      <c r="A1383" s="132">
        <v>14252074</v>
      </c>
      <c r="B1383" s="132" t="s">
        <v>438</v>
      </c>
      <c r="C1383" s="132" t="s">
        <v>2739</v>
      </c>
      <c r="D1383" s="10">
        <v>2</v>
      </c>
      <c r="E1383" s="10"/>
      <c r="F1383" s="9"/>
      <c r="G1383" s="9"/>
      <c r="H1383" s="26">
        <f t="shared" si="42"/>
        <v>0</v>
      </c>
      <c r="I1383" s="11">
        <f t="shared" si="43"/>
        <v>0</v>
      </c>
    </row>
    <row r="1384" spans="1:9" x14ac:dyDescent="0.25">
      <c r="A1384" s="132">
        <v>14338343</v>
      </c>
      <c r="B1384" s="132" t="s">
        <v>438</v>
      </c>
      <c r="C1384" s="132" t="s">
        <v>2739</v>
      </c>
      <c r="D1384" s="10">
        <v>1</v>
      </c>
      <c r="E1384" s="10"/>
      <c r="F1384" s="9"/>
      <c r="G1384" s="9"/>
      <c r="H1384" s="26">
        <f t="shared" si="42"/>
        <v>0</v>
      </c>
      <c r="I1384" s="11">
        <f t="shared" si="43"/>
        <v>0</v>
      </c>
    </row>
    <row r="1385" spans="1:9" x14ac:dyDescent="0.25">
      <c r="A1385" s="132">
        <v>14645955</v>
      </c>
      <c r="B1385" s="132" t="s">
        <v>439</v>
      </c>
      <c r="C1385" s="132" t="s">
        <v>440</v>
      </c>
      <c r="D1385" s="10">
        <v>1</v>
      </c>
      <c r="E1385" s="10"/>
      <c r="F1385" s="9"/>
      <c r="G1385" s="9"/>
      <c r="H1385" s="26">
        <f t="shared" si="42"/>
        <v>0</v>
      </c>
      <c r="I1385" s="11">
        <f t="shared" si="43"/>
        <v>0</v>
      </c>
    </row>
    <row r="1386" spans="1:9" x14ac:dyDescent="0.25">
      <c r="A1386" s="132">
        <v>14696096</v>
      </c>
      <c r="B1386" s="132" t="s">
        <v>441</v>
      </c>
      <c r="C1386" s="132" t="s">
        <v>442</v>
      </c>
      <c r="D1386" s="10">
        <v>1</v>
      </c>
      <c r="E1386" s="10"/>
      <c r="F1386" s="9"/>
      <c r="G1386" s="9"/>
      <c r="H1386" s="26">
        <f t="shared" si="42"/>
        <v>0</v>
      </c>
      <c r="I1386" s="11">
        <f t="shared" si="43"/>
        <v>0</v>
      </c>
    </row>
    <row r="1387" spans="1:9" x14ac:dyDescent="0.25">
      <c r="A1387" s="132">
        <v>14696118</v>
      </c>
      <c r="B1387" s="132" t="s">
        <v>441</v>
      </c>
      <c r="C1387" s="132" t="s">
        <v>442</v>
      </c>
      <c r="D1387" s="10">
        <v>1</v>
      </c>
      <c r="E1387" s="10"/>
      <c r="F1387" s="9"/>
      <c r="G1387" s="9"/>
      <c r="H1387" s="26">
        <f t="shared" si="42"/>
        <v>0</v>
      </c>
      <c r="I1387" s="11">
        <f t="shared" si="43"/>
        <v>0</v>
      </c>
    </row>
    <row r="1388" spans="1:9" x14ac:dyDescent="0.25">
      <c r="A1388" s="132">
        <v>14751933</v>
      </c>
      <c r="B1388" s="132" t="s">
        <v>443</v>
      </c>
      <c r="C1388" s="132" t="s">
        <v>444</v>
      </c>
      <c r="D1388" s="10">
        <v>1</v>
      </c>
      <c r="E1388" s="10"/>
      <c r="F1388" s="9"/>
      <c r="G1388" s="9"/>
      <c r="H1388" s="26">
        <f t="shared" si="42"/>
        <v>0</v>
      </c>
      <c r="I1388" s="11">
        <f t="shared" si="43"/>
        <v>0</v>
      </c>
    </row>
    <row r="1389" spans="1:9" x14ac:dyDescent="0.25">
      <c r="A1389" s="132">
        <v>14751941</v>
      </c>
      <c r="B1389" s="132" t="s">
        <v>443</v>
      </c>
      <c r="C1389" s="132" t="s">
        <v>444</v>
      </c>
      <c r="D1389" s="10">
        <v>30</v>
      </c>
      <c r="E1389" s="10"/>
      <c r="F1389" s="9"/>
      <c r="G1389" s="9"/>
      <c r="H1389" s="26">
        <f t="shared" si="42"/>
        <v>0</v>
      </c>
      <c r="I1389" s="11">
        <f t="shared" si="43"/>
        <v>0</v>
      </c>
    </row>
    <row r="1390" spans="1:9" x14ac:dyDescent="0.25">
      <c r="A1390" s="132">
        <v>14751976</v>
      </c>
      <c r="B1390" s="132" t="s">
        <v>443</v>
      </c>
      <c r="C1390" s="132" t="s">
        <v>444</v>
      </c>
      <c r="D1390" s="10">
        <v>30</v>
      </c>
      <c r="E1390" s="10"/>
      <c r="F1390" s="9"/>
      <c r="G1390" s="9"/>
      <c r="H1390" s="26">
        <f t="shared" si="42"/>
        <v>0</v>
      </c>
      <c r="I1390" s="11">
        <f t="shared" si="43"/>
        <v>0</v>
      </c>
    </row>
    <row r="1391" spans="1:9" x14ac:dyDescent="0.25">
      <c r="A1391" s="132">
        <v>14939886</v>
      </c>
      <c r="B1391" s="132" t="s">
        <v>443</v>
      </c>
      <c r="C1391" s="132" t="s">
        <v>444</v>
      </c>
      <c r="D1391" s="10">
        <v>70</v>
      </c>
      <c r="E1391" s="10"/>
      <c r="F1391" s="9"/>
      <c r="G1391" s="9"/>
      <c r="H1391" s="26">
        <f t="shared" si="42"/>
        <v>0</v>
      </c>
      <c r="I1391" s="11">
        <f t="shared" si="43"/>
        <v>0</v>
      </c>
    </row>
    <row r="1392" spans="1:9" x14ac:dyDescent="0.25">
      <c r="A1392" s="132">
        <v>15016757</v>
      </c>
      <c r="B1392" s="132" t="s">
        <v>445</v>
      </c>
      <c r="C1392" s="132" t="s">
        <v>446</v>
      </c>
      <c r="D1392" s="10">
        <v>10</v>
      </c>
      <c r="E1392" s="10"/>
      <c r="F1392" s="9"/>
      <c r="G1392" s="9"/>
      <c r="H1392" s="26">
        <f t="shared" si="42"/>
        <v>0</v>
      </c>
      <c r="I1392" s="11">
        <f t="shared" si="43"/>
        <v>0</v>
      </c>
    </row>
    <row r="1393" spans="1:9" x14ac:dyDescent="0.25">
      <c r="A1393" s="132">
        <v>15045315</v>
      </c>
      <c r="B1393" s="132" t="s">
        <v>447</v>
      </c>
      <c r="C1393" s="132" t="s">
        <v>2740</v>
      </c>
      <c r="D1393" s="10">
        <v>7</v>
      </c>
      <c r="E1393" s="10"/>
      <c r="F1393" s="9"/>
      <c r="G1393" s="9"/>
      <c r="H1393" s="26">
        <f t="shared" si="42"/>
        <v>0</v>
      </c>
      <c r="I1393" s="11">
        <f t="shared" si="43"/>
        <v>0</v>
      </c>
    </row>
    <row r="1394" spans="1:9" x14ac:dyDescent="0.25">
      <c r="A1394" s="132">
        <v>15061736</v>
      </c>
      <c r="B1394" s="132" t="s">
        <v>435</v>
      </c>
      <c r="C1394" s="132" t="s">
        <v>2738</v>
      </c>
      <c r="D1394" s="10">
        <v>1</v>
      </c>
      <c r="E1394" s="10"/>
      <c r="F1394" s="9"/>
      <c r="G1394" s="9"/>
      <c r="H1394" s="26">
        <f t="shared" si="42"/>
        <v>0</v>
      </c>
      <c r="I1394" s="11">
        <f t="shared" si="43"/>
        <v>0</v>
      </c>
    </row>
    <row r="1395" spans="1:9" x14ac:dyDescent="0.25">
      <c r="A1395" s="132">
        <v>15061744</v>
      </c>
      <c r="B1395" s="132" t="s">
        <v>435</v>
      </c>
      <c r="C1395" s="132" t="s">
        <v>2738</v>
      </c>
      <c r="D1395" s="10">
        <v>1</v>
      </c>
      <c r="E1395" s="10"/>
      <c r="F1395" s="9"/>
      <c r="G1395" s="9"/>
      <c r="H1395" s="26">
        <f t="shared" si="42"/>
        <v>0</v>
      </c>
      <c r="I1395" s="11">
        <f t="shared" si="43"/>
        <v>0</v>
      </c>
    </row>
    <row r="1396" spans="1:9" x14ac:dyDescent="0.25">
      <c r="A1396" s="132">
        <v>15061752</v>
      </c>
      <c r="B1396" s="132" t="s">
        <v>435</v>
      </c>
      <c r="C1396" s="132" t="s">
        <v>2738</v>
      </c>
      <c r="D1396" s="10">
        <v>1</v>
      </c>
      <c r="E1396" s="10"/>
      <c r="F1396" s="9"/>
      <c r="G1396" s="9"/>
      <c r="H1396" s="26">
        <f t="shared" si="42"/>
        <v>0</v>
      </c>
      <c r="I1396" s="11">
        <f t="shared" si="43"/>
        <v>0</v>
      </c>
    </row>
    <row r="1397" spans="1:9" x14ac:dyDescent="0.25">
      <c r="A1397" s="132">
        <v>15061760</v>
      </c>
      <c r="B1397" s="132" t="s">
        <v>435</v>
      </c>
      <c r="C1397" s="132" t="s">
        <v>2738</v>
      </c>
      <c r="D1397" s="10">
        <v>1</v>
      </c>
      <c r="E1397" s="10"/>
      <c r="F1397" s="9"/>
      <c r="G1397" s="9"/>
      <c r="H1397" s="26">
        <f t="shared" si="42"/>
        <v>0</v>
      </c>
      <c r="I1397" s="11">
        <f t="shared" si="43"/>
        <v>0</v>
      </c>
    </row>
    <row r="1398" spans="1:9" x14ac:dyDescent="0.25">
      <c r="A1398" s="132">
        <v>15061779</v>
      </c>
      <c r="B1398" s="132" t="s">
        <v>435</v>
      </c>
      <c r="C1398" s="132" t="s">
        <v>2738</v>
      </c>
      <c r="D1398" s="10">
        <v>1</v>
      </c>
      <c r="E1398" s="10"/>
      <c r="F1398" s="9"/>
      <c r="G1398" s="9"/>
      <c r="H1398" s="26">
        <f t="shared" si="42"/>
        <v>0</v>
      </c>
      <c r="I1398" s="11">
        <f t="shared" si="43"/>
        <v>0</v>
      </c>
    </row>
    <row r="1399" spans="1:9" x14ac:dyDescent="0.25">
      <c r="A1399" s="132">
        <v>15189724</v>
      </c>
      <c r="B1399" s="132" t="s">
        <v>448</v>
      </c>
      <c r="C1399" s="132" t="s">
        <v>449</v>
      </c>
      <c r="D1399" s="10">
        <v>1</v>
      </c>
      <c r="E1399" s="10"/>
      <c r="F1399" s="9"/>
      <c r="G1399" s="9"/>
      <c r="H1399" s="26">
        <f t="shared" si="42"/>
        <v>0</v>
      </c>
      <c r="I1399" s="11">
        <f t="shared" si="43"/>
        <v>0</v>
      </c>
    </row>
    <row r="1400" spans="1:9" x14ac:dyDescent="0.25">
      <c r="A1400" s="132">
        <v>15220508</v>
      </c>
      <c r="B1400" s="132" t="s">
        <v>436</v>
      </c>
      <c r="C1400" s="132" t="s">
        <v>437</v>
      </c>
      <c r="D1400" s="10">
        <v>2</v>
      </c>
      <c r="E1400" s="10"/>
      <c r="F1400" s="9"/>
      <c r="G1400" s="9"/>
      <c r="H1400" s="26">
        <f t="shared" si="42"/>
        <v>0</v>
      </c>
      <c r="I1400" s="11">
        <f t="shared" si="43"/>
        <v>0</v>
      </c>
    </row>
    <row r="1401" spans="1:9" x14ac:dyDescent="0.25">
      <c r="A1401" s="132">
        <v>15220516</v>
      </c>
      <c r="B1401" s="132" t="s">
        <v>436</v>
      </c>
      <c r="C1401" s="132" t="s">
        <v>437</v>
      </c>
      <c r="D1401" s="10">
        <v>1</v>
      </c>
      <c r="E1401" s="10"/>
      <c r="F1401" s="9"/>
      <c r="G1401" s="9"/>
      <c r="H1401" s="26">
        <f t="shared" si="42"/>
        <v>0</v>
      </c>
      <c r="I1401" s="11">
        <f t="shared" si="43"/>
        <v>0</v>
      </c>
    </row>
    <row r="1402" spans="1:9" x14ac:dyDescent="0.25">
      <c r="A1402" s="132">
        <v>15259056</v>
      </c>
      <c r="B1402" s="132" t="s">
        <v>450</v>
      </c>
      <c r="C1402" s="132" t="s">
        <v>451</v>
      </c>
      <c r="D1402" s="10">
        <v>10</v>
      </c>
      <c r="E1402" s="10"/>
      <c r="F1402" s="9"/>
      <c r="G1402" s="9"/>
      <c r="H1402" s="26">
        <f t="shared" si="42"/>
        <v>0</v>
      </c>
      <c r="I1402" s="11">
        <f t="shared" si="43"/>
        <v>0</v>
      </c>
    </row>
    <row r="1403" spans="1:9" x14ac:dyDescent="0.25">
      <c r="A1403" s="132">
        <v>15262987</v>
      </c>
      <c r="B1403" s="132" t="s">
        <v>452</v>
      </c>
      <c r="C1403" s="132" t="s">
        <v>453</v>
      </c>
      <c r="D1403" s="10">
        <v>2</v>
      </c>
      <c r="E1403" s="10"/>
      <c r="F1403" s="9"/>
      <c r="G1403" s="9"/>
      <c r="H1403" s="26">
        <f t="shared" si="42"/>
        <v>0</v>
      </c>
      <c r="I1403" s="11">
        <f t="shared" si="43"/>
        <v>0</v>
      </c>
    </row>
    <row r="1404" spans="1:9" x14ac:dyDescent="0.25">
      <c r="A1404" s="132">
        <v>15354091</v>
      </c>
      <c r="B1404" s="132" t="s">
        <v>436</v>
      </c>
      <c r="C1404" s="132" t="s">
        <v>437</v>
      </c>
      <c r="D1404" s="10">
        <v>2</v>
      </c>
      <c r="E1404" s="10"/>
      <c r="F1404" s="9"/>
      <c r="G1404" s="9"/>
      <c r="H1404" s="26">
        <f t="shared" si="42"/>
        <v>0</v>
      </c>
      <c r="I1404" s="11">
        <f t="shared" si="43"/>
        <v>0</v>
      </c>
    </row>
    <row r="1405" spans="1:9" x14ac:dyDescent="0.25">
      <c r="A1405" s="132">
        <v>15354105</v>
      </c>
      <c r="B1405" s="132" t="s">
        <v>436</v>
      </c>
      <c r="C1405" s="132" t="s">
        <v>437</v>
      </c>
      <c r="D1405" s="10">
        <v>1</v>
      </c>
      <c r="E1405" s="10"/>
      <c r="F1405" s="9"/>
      <c r="G1405" s="9"/>
      <c r="H1405" s="26">
        <f t="shared" si="42"/>
        <v>0</v>
      </c>
      <c r="I1405" s="11">
        <f t="shared" si="43"/>
        <v>0</v>
      </c>
    </row>
    <row r="1406" spans="1:9" x14ac:dyDescent="0.25">
      <c r="A1406" s="132">
        <v>15368505</v>
      </c>
      <c r="B1406" s="132" t="s">
        <v>445</v>
      </c>
      <c r="C1406" s="132" t="s">
        <v>446</v>
      </c>
      <c r="D1406" s="10">
        <v>10</v>
      </c>
      <c r="E1406" s="10"/>
      <c r="F1406" s="9"/>
      <c r="G1406" s="9"/>
      <c r="H1406" s="26">
        <f t="shared" si="42"/>
        <v>0</v>
      </c>
      <c r="I1406" s="11">
        <f t="shared" si="43"/>
        <v>0</v>
      </c>
    </row>
    <row r="1407" spans="1:9" x14ac:dyDescent="0.25">
      <c r="A1407" s="132">
        <v>15467147</v>
      </c>
      <c r="B1407" s="132" t="s">
        <v>454</v>
      </c>
      <c r="C1407" s="132" t="s">
        <v>455</v>
      </c>
      <c r="D1407" s="10">
        <v>1</v>
      </c>
      <c r="E1407" s="10"/>
      <c r="F1407" s="9"/>
      <c r="G1407" s="9"/>
      <c r="H1407" s="26">
        <f t="shared" si="42"/>
        <v>0</v>
      </c>
      <c r="I1407" s="11">
        <f t="shared" si="43"/>
        <v>0</v>
      </c>
    </row>
    <row r="1408" spans="1:9" x14ac:dyDescent="0.25">
      <c r="A1408" s="132">
        <v>15467155</v>
      </c>
      <c r="B1408" s="132" t="s">
        <v>454</v>
      </c>
      <c r="C1408" s="132" t="s">
        <v>455</v>
      </c>
      <c r="D1408" s="10">
        <v>1</v>
      </c>
      <c r="E1408" s="10"/>
      <c r="F1408" s="9"/>
      <c r="G1408" s="9"/>
      <c r="H1408" s="26">
        <f t="shared" si="42"/>
        <v>0</v>
      </c>
      <c r="I1408" s="11">
        <f t="shared" si="43"/>
        <v>0</v>
      </c>
    </row>
    <row r="1409" spans="1:9" x14ac:dyDescent="0.25">
      <c r="A1409" s="132">
        <v>15488756</v>
      </c>
      <c r="B1409" s="132" t="s">
        <v>435</v>
      </c>
      <c r="C1409" s="132" t="s">
        <v>2738</v>
      </c>
      <c r="D1409" s="10">
        <v>1</v>
      </c>
      <c r="E1409" s="10"/>
      <c r="F1409" s="9"/>
      <c r="G1409" s="9"/>
      <c r="H1409" s="26">
        <f t="shared" si="42"/>
        <v>0</v>
      </c>
      <c r="I1409" s="11">
        <f t="shared" si="43"/>
        <v>0</v>
      </c>
    </row>
    <row r="1410" spans="1:9" x14ac:dyDescent="0.25">
      <c r="A1410" s="132">
        <v>15488764</v>
      </c>
      <c r="B1410" s="132" t="s">
        <v>435</v>
      </c>
      <c r="C1410" s="132" t="s">
        <v>2738</v>
      </c>
      <c r="D1410" s="10">
        <v>1</v>
      </c>
      <c r="E1410" s="10"/>
      <c r="F1410" s="9"/>
      <c r="G1410" s="9"/>
      <c r="H1410" s="26">
        <f t="shared" si="42"/>
        <v>0</v>
      </c>
      <c r="I1410" s="11">
        <f t="shared" si="43"/>
        <v>0</v>
      </c>
    </row>
    <row r="1411" spans="1:9" x14ac:dyDescent="0.25">
      <c r="A1411" s="132">
        <v>15488772</v>
      </c>
      <c r="B1411" s="132" t="s">
        <v>435</v>
      </c>
      <c r="C1411" s="132" t="s">
        <v>2738</v>
      </c>
      <c r="D1411" s="10">
        <v>1</v>
      </c>
      <c r="E1411" s="10"/>
      <c r="F1411" s="9"/>
      <c r="G1411" s="9"/>
      <c r="H1411" s="26">
        <f t="shared" si="42"/>
        <v>0</v>
      </c>
      <c r="I1411" s="11">
        <f t="shared" si="43"/>
        <v>0</v>
      </c>
    </row>
    <row r="1412" spans="1:9" x14ac:dyDescent="0.25">
      <c r="A1412" s="132">
        <v>15518914</v>
      </c>
      <c r="B1412" s="132" t="s">
        <v>456</v>
      </c>
      <c r="C1412" s="132" t="s">
        <v>457</v>
      </c>
      <c r="D1412" s="10">
        <v>1</v>
      </c>
      <c r="E1412" s="10"/>
      <c r="F1412" s="9"/>
      <c r="G1412" s="9"/>
      <c r="H1412" s="26">
        <f t="shared" si="42"/>
        <v>0</v>
      </c>
      <c r="I1412" s="11">
        <f t="shared" si="43"/>
        <v>0</v>
      </c>
    </row>
    <row r="1413" spans="1:9" x14ac:dyDescent="0.25">
      <c r="A1413" s="132">
        <v>15548112</v>
      </c>
      <c r="B1413" s="132" t="s">
        <v>435</v>
      </c>
      <c r="C1413" s="132" t="s">
        <v>2738</v>
      </c>
      <c r="D1413" s="10">
        <v>1</v>
      </c>
      <c r="E1413" s="10"/>
      <c r="F1413" s="9"/>
      <c r="G1413" s="9"/>
      <c r="H1413" s="26">
        <f t="shared" ref="H1413:H1476" si="44">E1413/D1413</f>
        <v>0</v>
      </c>
      <c r="I1413" s="11">
        <f t="shared" ref="I1413:I1476" si="45">IFERROR(G1413/H1413,0)</f>
        <v>0</v>
      </c>
    </row>
    <row r="1414" spans="1:9" x14ac:dyDescent="0.25">
      <c r="A1414" s="132">
        <v>15548155</v>
      </c>
      <c r="B1414" s="132" t="s">
        <v>435</v>
      </c>
      <c r="C1414" s="132" t="s">
        <v>2738</v>
      </c>
      <c r="D1414" s="10">
        <v>1</v>
      </c>
      <c r="E1414" s="10"/>
      <c r="F1414" s="9"/>
      <c r="G1414" s="9"/>
      <c r="H1414" s="26">
        <f t="shared" si="44"/>
        <v>0</v>
      </c>
      <c r="I1414" s="11">
        <f t="shared" si="45"/>
        <v>0</v>
      </c>
    </row>
    <row r="1415" spans="1:9" x14ac:dyDescent="0.25">
      <c r="A1415" s="132">
        <v>15548198</v>
      </c>
      <c r="B1415" s="132" t="s">
        <v>435</v>
      </c>
      <c r="C1415" s="132" t="s">
        <v>2738</v>
      </c>
      <c r="D1415" s="10">
        <v>1</v>
      </c>
      <c r="E1415" s="10"/>
      <c r="F1415" s="9"/>
      <c r="G1415" s="9"/>
      <c r="H1415" s="26">
        <f t="shared" si="44"/>
        <v>0</v>
      </c>
      <c r="I1415" s="11">
        <f t="shared" si="45"/>
        <v>0</v>
      </c>
    </row>
    <row r="1416" spans="1:9" x14ac:dyDescent="0.25">
      <c r="A1416" s="132">
        <v>15548228</v>
      </c>
      <c r="B1416" s="132" t="s">
        <v>435</v>
      </c>
      <c r="C1416" s="132" t="s">
        <v>2738</v>
      </c>
      <c r="D1416" s="10">
        <v>1</v>
      </c>
      <c r="E1416" s="10"/>
      <c r="F1416" s="9"/>
      <c r="G1416" s="9"/>
      <c r="H1416" s="26">
        <f t="shared" si="44"/>
        <v>0</v>
      </c>
      <c r="I1416" s="11">
        <f t="shared" si="45"/>
        <v>0</v>
      </c>
    </row>
    <row r="1417" spans="1:9" x14ac:dyDescent="0.25">
      <c r="A1417" s="132">
        <v>15557715</v>
      </c>
      <c r="B1417" s="132" t="s">
        <v>458</v>
      </c>
      <c r="C1417" s="132" t="s">
        <v>459</v>
      </c>
      <c r="D1417" s="10">
        <v>1</v>
      </c>
      <c r="E1417" s="10"/>
      <c r="F1417" s="9"/>
      <c r="G1417" s="9"/>
      <c r="H1417" s="26">
        <f t="shared" si="44"/>
        <v>0</v>
      </c>
      <c r="I1417" s="11">
        <f t="shared" si="45"/>
        <v>0</v>
      </c>
    </row>
    <row r="1418" spans="1:9" x14ac:dyDescent="0.25">
      <c r="A1418" s="132">
        <v>15557723</v>
      </c>
      <c r="B1418" s="132" t="s">
        <v>458</v>
      </c>
      <c r="C1418" s="132" t="s">
        <v>459</v>
      </c>
      <c r="D1418" s="10">
        <v>1</v>
      </c>
      <c r="E1418" s="10"/>
      <c r="F1418" s="9"/>
      <c r="G1418" s="9"/>
      <c r="H1418" s="26">
        <f t="shared" si="44"/>
        <v>0</v>
      </c>
      <c r="I1418" s="11">
        <f t="shared" si="45"/>
        <v>0</v>
      </c>
    </row>
    <row r="1419" spans="1:9" x14ac:dyDescent="0.25">
      <c r="A1419" s="132">
        <v>15576329</v>
      </c>
      <c r="B1419" s="132" t="s">
        <v>454</v>
      </c>
      <c r="C1419" s="132" t="s">
        <v>455</v>
      </c>
      <c r="D1419" s="10">
        <v>1</v>
      </c>
      <c r="E1419" s="10"/>
      <c r="F1419" s="9"/>
      <c r="G1419" s="9"/>
      <c r="H1419" s="26">
        <f t="shared" si="44"/>
        <v>0</v>
      </c>
      <c r="I1419" s="11">
        <f t="shared" si="45"/>
        <v>0</v>
      </c>
    </row>
    <row r="1420" spans="1:9" x14ac:dyDescent="0.25">
      <c r="A1420" s="132">
        <v>15577562</v>
      </c>
      <c r="B1420" s="132" t="s">
        <v>454</v>
      </c>
      <c r="C1420" s="132" t="s">
        <v>455</v>
      </c>
      <c r="D1420" s="10">
        <v>1</v>
      </c>
      <c r="E1420" s="10"/>
      <c r="F1420" s="9"/>
      <c r="G1420" s="9"/>
      <c r="H1420" s="26">
        <f t="shared" si="44"/>
        <v>0</v>
      </c>
      <c r="I1420" s="11">
        <f t="shared" si="45"/>
        <v>0</v>
      </c>
    </row>
    <row r="1421" spans="1:9" x14ac:dyDescent="0.25">
      <c r="A1421" s="132">
        <v>15584321</v>
      </c>
      <c r="B1421" s="132" t="s">
        <v>443</v>
      </c>
      <c r="C1421" s="132" t="s">
        <v>444</v>
      </c>
      <c r="D1421" s="10">
        <v>1</v>
      </c>
      <c r="E1421" s="10"/>
      <c r="F1421" s="9"/>
      <c r="G1421" s="9"/>
      <c r="H1421" s="26">
        <f t="shared" si="44"/>
        <v>0</v>
      </c>
      <c r="I1421" s="11">
        <f t="shared" si="45"/>
        <v>0</v>
      </c>
    </row>
    <row r="1422" spans="1:9" x14ac:dyDescent="0.25">
      <c r="A1422" s="132">
        <v>15625826</v>
      </c>
      <c r="B1422" s="132" t="s">
        <v>443</v>
      </c>
      <c r="C1422" s="132" t="s">
        <v>444</v>
      </c>
      <c r="D1422" s="10">
        <v>1</v>
      </c>
      <c r="E1422" s="10"/>
      <c r="F1422" s="9"/>
      <c r="G1422" s="9"/>
      <c r="H1422" s="26">
        <f t="shared" si="44"/>
        <v>0</v>
      </c>
      <c r="I1422" s="11">
        <f t="shared" si="45"/>
        <v>0</v>
      </c>
    </row>
    <row r="1423" spans="1:9" x14ac:dyDescent="0.25">
      <c r="A1423" s="132">
        <v>15627195</v>
      </c>
      <c r="B1423" s="132" t="s">
        <v>443</v>
      </c>
      <c r="C1423" s="132" t="s">
        <v>444</v>
      </c>
      <c r="D1423" s="10">
        <v>1</v>
      </c>
      <c r="E1423" s="10"/>
      <c r="F1423" s="9"/>
      <c r="G1423" s="9"/>
      <c r="H1423" s="26">
        <f t="shared" si="44"/>
        <v>0</v>
      </c>
      <c r="I1423" s="11">
        <f t="shared" si="45"/>
        <v>0</v>
      </c>
    </row>
    <row r="1424" spans="1:9" x14ac:dyDescent="0.25">
      <c r="A1424" s="132">
        <v>15638405</v>
      </c>
      <c r="B1424" s="132" t="s">
        <v>456</v>
      </c>
      <c r="C1424" s="132" t="s">
        <v>457</v>
      </c>
      <c r="D1424" s="10">
        <v>1</v>
      </c>
      <c r="E1424" s="10"/>
      <c r="F1424" s="9"/>
      <c r="G1424" s="9"/>
      <c r="H1424" s="26">
        <f t="shared" si="44"/>
        <v>0</v>
      </c>
      <c r="I1424" s="11">
        <f t="shared" si="45"/>
        <v>0</v>
      </c>
    </row>
    <row r="1425" spans="1:9" x14ac:dyDescent="0.25">
      <c r="A1425" s="132">
        <v>15638707</v>
      </c>
      <c r="B1425" s="132" t="s">
        <v>456</v>
      </c>
      <c r="C1425" s="132" t="s">
        <v>457</v>
      </c>
      <c r="D1425" s="10">
        <v>1</v>
      </c>
      <c r="E1425" s="10"/>
      <c r="F1425" s="9"/>
      <c r="G1425" s="9"/>
      <c r="H1425" s="26">
        <f t="shared" si="44"/>
        <v>0</v>
      </c>
      <c r="I1425" s="11">
        <f t="shared" si="45"/>
        <v>0</v>
      </c>
    </row>
    <row r="1426" spans="1:9" x14ac:dyDescent="0.25">
      <c r="A1426" s="132">
        <v>15642070</v>
      </c>
      <c r="B1426" s="132" t="s">
        <v>441</v>
      </c>
      <c r="C1426" s="132" t="s">
        <v>442</v>
      </c>
      <c r="D1426" s="10">
        <v>1</v>
      </c>
      <c r="E1426" s="10"/>
      <c r="F1426" s="9"/>
      <c r="G1426" s="9"/>
      <c r="H1426" s="26">
        <f t="shared" si="44"/>
        <v>0</v>
      </c>
      <c r="I1426" s="11">
        <f t="shared" si="45"/>
        <v>0</v>
      </c>
    </row>
    <row r="1427" spans="1:9" x14ac:dyDescent="0.25">
      <c r="A1427" s="132">
        <v>15642925</v>
      </c>
      <c r="B1427" s="132" t="s">
        <v>441</v>
      </c>
      <c r="C1427" s="132" t="s">
        <v>442</v>
      </c>
      <c r="D1427" s="10">
        <v>1</v>
      </c>
      <c r="E1427" s="10"/>
      <c r="F1427" s="9"/>
      <c r="G1427" s="9"/>
      <c r="H1427" s="26">
        <f t="shared" si="44"/>
        <v>0</v>
      </c>
      <c r="I1427" s="11">
        <f t="shared" si="45"/>
        <v>0</v>
      </c>
    </row>
    <row r="1428" spans="1:9" x14ac:dyDescent="0.25">
      <c r="A1428" s="132">
        <v>15659542</v>
      </c>
      <c r="B1428" s="132" t="s">
        <v>435</v>
      </c>
      <c r="C1428" s="132" t="s">
        <v>2738</v>
      </c>
      <c r="D1428" s="10">
        <v>1</v>
      </c>
      <c r="E1428" s="10"/>
      <c r="F1428" s="9"/>
      <c r="G1428" s="9"/>
      <c r="H1428" s="26">
        <f t="shared" si="44"/>
        <v>0</v>
      </c>
      <c r="I1428" s="11">
        <f t="shared" si="45"/>
        <v>0</v>
      </c>
    </row>
    <row r="1429" spans="1:9" x14ac:dyDescent="0.25">
      <c r="A1429" s="132">
        <v>15659550</v>
      </c>
      <c r="B1429" s="132" t="s">
        <v>435</v>
      </c>
      <c r="C1429" s="132" t="s">
        <v>2738</v>
      </c>
      <c r="D1429" s="10">
        <v>1</v>
      </c>
      <c r="E1429" s="10"/>
      <c r="F1429" s="9"/>
      <c r="G1429" s="9"/>
      <c r="H1429" s="26">
        <f t="shared" si="44"/>
        <v>0</v>
      </c>
      <c r="I1429" s="11">
        <f t="shared" si="45"/>
        <v>0</v>
      </c>
    </row>
    <row r="1430" spans="1:9" x14ac:dyDescent="0.25">
      <c r="A1430" s="132">
        <v>15659569</v>
      </c>
      <c r="B1430" s="132" t="s">
        <v>435</v>
      </c>
      <c r="C1430" s="132" t="s">
        <v>2738</v>
      </c>
      <c r="D1430" s="10">
        <v>1</v>
      </c>
      <c r="E1430" s="10"/>
      <c r="F1430" s="9"/>
      <c r="G1430" s="9"/>
      <c r="H1430" s="26">
        <f t="shared" si="44"/>
        <v>0</v>
      </c>
      <c r="I1430" s="11">
        <f t="shared" si="45"/>
        <v>0</v>
      </c>
    </row>
    <row r="1431" spans="1:9" x14ac:dyDescent="0.25">
      <c r="A1431" s="132">
        <v>15659577</v>
      </c>
      <c r="B1431" s="132" t="s">
        <v>435</v>
      </c>
      <c r="C1431" s="132" t="s">
        <v>2738</v>
      </c>
      <c r="D1431" s="10">
        <v>1</v>
      </c>
      <c r="E1431" s="10"/>
      <c r="F1431" s="9"/>
      <c r="G1431" s="9"/>
      <c r="H1431" s="26">
        <f t="shared" si="44"/>
        <v>0</v>
      </c>
      <c r="I1431" s="11">
        <f t="shared" si="45"/>
        <v>0</v>
      </c>
    </row>
    <row r="1432" spans="1:9" x14ac:dyDescent="0.25">
      <c r="A1432" s="132">
        <v>15662985</v>
      </c>
      <c r="B1432" s="132" t="s">
        <v>454</v>
      </c>
      <c r="C1432" s="132" t="s">
        <v>455</v>
      </c>
      <c r="D1432" s="10">
        <v>1</v>
      </c>
      <c r="E1432" s="10"/>
      <c r="F1432" s="9"/>
      <c r="G1432" s="9"/>
      <c r="H1432" s="26">
        <f t="shared" si="44"/>
        <v>0</v>
      </c>
      <c r="I1432" s="11">
        <f t="shared" si="45"/>
        <v>0</v>
      </c>
    </row>
    <row r="1433" spans="1:9" x14ac:dyDescent="0.25">
      <c r="A1433" s="132">
        <v>15668754</v>
      </c>
      <c r="B1433" s="132" t="s">
        <v>435</v>
      </c>
      <c r="C1433" s="132" t="s">
        <v>2738</v>
      </c>
      <c r="D1433" s="10">
        <v>1</v>
      </c>
      <c r="E1433" s="10"/>
      <c r="F1433" s="9"/>
      <c r="G1433" s="9"/>
      <c r="H1433" s="26">
        <f t="shared" si="44"/>
        <v>0</v>
      </c>
      <c r="I1433" s="11">
        <f t="shared" si="45"/>
        <v>0</v>
      </c>
    </row>
    <row r="1434" spans="1:9" x14ac:dyDescent="0.25">
      <c r="A1434" s="132">
        <v>15679756</v>
      </c>
      <c r="B1434" s="132" t="s">
        <v>435</v>
      </c>
      <c r="C1434" s="132" t="s">
        <v>2738</v>
      </c>
      <c r="D1434" s="10">
        <v>1</v>
      </c>
      <c r="E1434" s="10"/>
      <c r="F1434" s="9"/>
      <c r="G1434" s="9"/>
      <c r="H1434" s="26">
        <f t="shared" si="44"/>
        <v>0</v>
      </c>
      <c r="I1434" s="11">
        <f t="shared" si="45"/>
        <v>0</v>
      </c>
    </row>
    <row r="1435" spans="1:9" x14ac:dyDescent="0.25">
      <c r="A1435" s="132">
        <v>15679764</v>
      </c>
      <c r="B1435" s="132" t="s">
        <v>435</v>
      </c>
      <c r="C1435" s="132" t="s">
        <v>2738</v>
      </c>
      <c r="D1435" s="10">
        <v>1</v>
      </c>
      <c r="E1435" s="10"/>
      <c r="F1435" s="9"/>
      <c r="G1435" s="9"/>
      <c r="H1435" s="26">
        <f t="shared" si="44"/>
        <v>0</v>
      </c>
      <c r="I1435" s="11">
        <f t="shared" si="45"/>
        <v>0</v>
      </c>
    </row>
    <row r="1436" spans="1:9" x14ac:dyDescent="0.25">
      <c r="A1436" s="132">
        <v>15679772</v>
      </c>
      <c r="B1436" s="132" t="s">
        <v>435</v>
      </c>
      <c r="C1436" s="132" t="s">
        <v>2738</v>
      </c>
      <c r="D1436" s="10">
        <v>1</v>
      </c>
      <c r="E1436" s="10"/>
      <c r="F1436" s="9"/>
      <c r="G1436" s="9"/>
      <c r="H1436" s="26">
        <f t="shared" si="44"/>
        <v>0</v>
      </c>
      <c r="I1436" s="11">
        <f t="shared" si="45"/>
        <v>0</v>
      </c>
    </row>
    <row r="1437" spans="1:9" x14ac:dyDescent="0.25">
      <c r="A1437" s="132">
        <v>15679799</v>
      </c>
      <c r="B1437" s="132" t="s">
        <v>435</v>
      </c>
      <c r="C1437" s="132" t="s">
        <v>2738</v>
      </c>
      <c r="D1437" s="10">
        <v>1</v>
      </c>
      <c r="E1437" s="10"/>
      <c r="F1437" s="9"/>
      <c r="G1437" s="9"/>
      <c r="H1437" s="26">
        <f t="shared" si="44"/>
        <v>0</v>
      </c>
      <c r="I1437" s="11">
        <f t="shared" si="45"/>
        <v>0</v>
      </c>
    </row>
    <row r="1438" spans="1:9" x14ac:dyDescent="0.25">
      <c r="A1438" s="132">
        <v>15685152</v>
      </c>
      <c r="B1438" s="132" t="s">
        <v>460</v>
      </c>
      <c r="C1438" s="132" t="s">
        <v>461</v>
      </c>
      <c r="D1438" s="10">
        <v>1</v>
      </c>
      <c r="E1438" s="10"/>
      <c r="F1438" s="9"/>
      <c r="G1438" s="9"/>
      <c r="H1438" s="26">
        <f t="shared" si="44"/>
        <v>0</v>
      </c>
      <c r="I1438" s="11">
        <f t="shared" si="45"/>
        <v>0</v>
      </c>
    </row>
    <row r="1439" spans="1:9" x14ac:dyDescent="0.25">
      <c r="A1439" s="132">
        <v>15688348</v>
      </c>
      <c r="B1439" s="132" t="s">
        <v>462</v>
      </c>
      <c r="C1439" s="132" t="s">
        <v>463</v>
      </c>
      <c r="D1439" s="10">
        <v>1</v>
      </c>
      <c r="E1439" s="10"/>
      <c r="F1439" s="9"/>
      <c r="G1439" s="9"/>
      <c r="H1439" s="26">
        <f t="shared" si="44"/>
        <v>0</v>
      </c>
      <c r="I1439" s="11">
        <f t="shared" si="45"/>
        <v>0</v>
      </c>
    </row>
    <row r="1440" spans="1:9" x14ac:dyDescent="0.25">
      <c r="A1440" s="132">
        <v>15688356</v>
      </c>
      <c r="B1440" s="132" t="s">
        <v>462</v>
      </c>
      <c r="C1440" s="132" t="s">
        <v>463</v>
      </c>
      <c r="D1440" s="10">
        <v>2</v>
      </c>
      <c r="E1440" s="10"/>
      <c r="F1440" s="9"/>
      <c r="G1440" s="9"/>
      <c r="H1440" s="26">
        <f t="shared" si="44"/>
        <v>0</v>
      </c>
      <c r="I1440" s="11">
        <f t="shared" si="45"/>
        <v>0</v>
      </c>
    </row>
    <row r="1441" spans="1:9" x14ac:dyDescent="0.25">
      <c r="A1441" s="132">
        <v>15694097</v>
      </c>
      <c r="B1441" s="132" t="s">
        <v>464</v>
      </c>
      <c r="C1441" s="132" t="s">
        <v>465</v>
      </c>
      <c r="D1441" s="10">
        <v>1</v>
      </c>
      <c r="E1441" s="10"/>
      <c r="F1441" s="9"/>
      <c r="G1441" s="9"/>
      <c r="H1441" s="26">
        <f t="shared" si="44"/>
        <v>0</v>
      </c>
      <c r="I1441" s="11">
        <f t="shared" si="45"/>
        <v>0</v>
      </c>
    </row>
    <row r="1442" spans="1:9" x14ac:dyDescent="0.25">
      <c r="A1442" s="132">
        <v>15694100</v>
      </c>
      <c r="B1442" s="132" t="s">
        <v>464</v>
      </c>
      <c r="C1442" s="132" t="s">
        <v>465</v>
      </c>
      <c r="D1442" s="10">
        <v>1</v>
      </c>
      <c r="E1442" s="10"/>
      <c r="F1442" s="9"/>
      <c r="G1442" s="9"/>
      <c r="H1442" s="26">
        <f t="shared" si="44"/>
        <v>0</v>
      </c>
      <c r="I1442" s="11">
        <f t="shared" si="45"/>
        <v>0</v>
      </c>
    </row>
    <row r="1443" spans="1:9" x14ac:dyDescent="0.25">
      <c r="A1443" s="132">
        <v>15695891</v>
      </c>
      <c r="B1443" s="132" t="s">
        <v>466</v>
      </c>
      <c r="C1443" s="132" t="s">
        <v>467</v>
      </c>
      <c r="D1443" s="10">
        <v>1</v>
      </c>
      <c r="E1443" s="10"/>
      <c r="F1443" s="9"/>
      <c r="G1443" s="9"/>
      <c r="H1443" s="26">
        <f t="shared" si="44"/>
        <v>0</v>
      </c>
      <c r="I1443" s="11">
        <f t="shared" si="45"/>
        <v>0</v>
      </c>
    </row>
    <row r="1444" spans="1:9" x14ac:dyDescent="0.25">
      <c r="A1444" s="132">
        <v>15718948</v>
      </c>
      <c r="B1444" s="132" t="s">
        <v>435</v>
      </c>
      <c r="C1444" s="132" t="s">
        <v>2738</v>
      </c>
      <c r="D1444" s="10">
        <v>1</v>
      </c>
      <c r="E1444" s="10"/>
      <c r="F1444" s="9"/>
      <c r="G1444" s="9"/>
      <c r="H1444" s="26">
        <f t="shared" si="44"/>
        <v>0</v>
      </c>
      <c r="I1444" s="11">
        <f t="shared" si="45"/>
        <v>0</v>
      </c>
    </row>
    <row r="1445" spans="1:9" x14ac:dyDescent="0.25">
      <c r="A1445" s="132">
        <v>15740439</v>
      </c>
      <c r="B1445" s="132" t="s">
        <v>435</v>
      </c>
      <c r="C1445" s="132" t="s">
        <v>2738</v>
      </c>
      <c r="D1445" s="10">
        <v>1</v>
      </c>
      <c r="E1445" s="10"/>
      <c r="F1445" s="9"/>
      <c r="G1445" s="9"/>
      <c r="H1445" s="26">
        <f t="shared" si="44"/>
        <v>0</v>
      </c>
      <c r="I1445" s="11">
        <f t="shared" si="45"/>
        <v>0</v>
      </c>
    </row>
    <row r="1446" spans="1:9" x14ac:dyDescent="0.25">
      <c r="A1446" s="132">
        <v>15743780</v>
      </c>
      <c r="B1446" s="132" t="s">
        <v>436</v>
      </c>
      <c r="C1446" s="132" t="s">
        <v>437</v>
      </c>
      <c r="D1446" s="10">
        <v>2</v>
      </c>
      <c r="E1446" s="10"/>
      <c r="F1446" s="9"/>
      <c r="G1446" s="9"/>
      <c r="H1446" s="26">
        <f t="shared" si="44"/>
        <v>0</v>
      </c>
      <c r="I1446" s="11">
        <f t="shared" si="45"/>
        <v>0</v>
      </c>
    </row>
    <row r="1447" spans="1:9" x14ac:dyDescent="0.25">
      <c r="A1447" s="132">
        <v>15743799</v>
      </c>
      <c r="B1447" s="132" t="s">
        <v>436</v>
      </c>
      <c r="C1447" s="132" t="s">
        <v>437</v>
      </c>
      <c r="D1447" s="10">
        <v>1</v>
      </c>
      <c r="E1447" s="10"/>
      <c r="F1447" s="9"/>
      <c r="G1447" s="9"/>
      <c r="H1447" s="26">
        <f t="shared" si="44"/>
        <v>0</v>
      </c>
      <c r="I1447" s="11">
        <f t="shared" si="45"/>
        <v>0</v>
      </c>
    </row>
    <row r="1448" spans="1:9" x14ac:dyDescent="0.25">
      <c r="A1448" s="132">
        <v>15755967</v>
      </c>
      <c r="B1448" s="132" t="s">
        <v>438</v>
      </c>
      <c r="C1448" s="132" t="s">
        <v>2739</v>
      </c>
      <c r="D1448" s="10">
        <v>1</v>
      </c>
      <c r="E1448" s="10"/>
      <c r="F1448" s="9"/>
      <c r="G1448" s="9"/>
      <c r="H1448" s="26">
        <f t="shared" si="44"/>
        <v>0</v>
      </c>
      <c r="I1448" s="11">
        <f t="shared" si="45"/>
        <v>0</v>
      </c>
    </row>
    <row r="1449" spans="1:9" x14ac:dyDescent="0.25">
      <c r="A1449" s="132">
        <v>15780228</v>
      </c>
      <c r="B1449" s="132" t="s">
        <v>435</v>
      </c>
      <c r="C1449" s="132" t="s">
        <v>2738</v>
      </c>
      <c r="D1449" s="10">
        <v>1</v>
      </c>
      <c r="E1449" s="10"/>
      <c r="F1449" s="9"/>
      <c r="G1449" s="9"/>
      <c r="H1449" s="26">
        <f t="shared" si="44"/>
        <v>0</v>
      </c>
      <c r="I1449" s="11">
        <f t="shared" si="45"/>
        <v>0</v>
      </c>
    </row>
    <row r="1450" spans="1:9" x14ac:dyDescent="0.25">
      <c r="A1450" s="132">
        <v>15795543</v>
      </c>
      <c r="B1450" s="132" t="s">
        <v>441</v>
      </c>
      <c r="C1450" s="132" t="s">
        <v>442</v>
      </c>
      <c r="D1450" s="10">
        <v>1</v>
      </c>
      <c r="E1450" s="10"/>
      <c r="F1450" s="9"/>
      <c r="G1450" s="9"/>
      <c r="H1450" s="26">
        <f t="shared" si="44"/>
        <v>0</v>
      </c>
      <c r="I1450" s="11">
        <f t="shared" si="45"/>
        <v>0</v>
      </c>
    </row>
    <row r="1451" spans="1:9" x14ac:dyDescent="0.25">
      <c r="A1451" s="132">
        <v>15803872</v>
      </c>
      <c r="B1451" s="132" t="s">
        <v>441</v>
      </c>
      <c r="C1451" s="132" t="s">
        <v>442</v>
      </c>
      <c r="D1451" s="10">
        <v>1</v>
      </c>
      <c r="E1451" s="10"/>
      <c r="F1451" s="9"/>
      <c r="G1451" s="9"/>
      <c r="H1451" s="26">
        <f t="shared" si="44"/>
        <v>0</v>
      </c>
      <c r="I1451" s="11">
        <f t="shared" si="45"/>
        <v>0</v>
      </c>
    </row>
    <row r="1452" spans="1:9" x14ac:dyDescent="0.25">
      <c r="A1452" s="132">
        <v>15820750</v>
      </c>
      <c r="B1452" s="132" t="s">
        <v>454</v>
      </c>
      <c r="C1452" s="132" t="s">
        <v>455</v>
      </c>
      <c r="D1452" s="10">
        <v>1</v>
      </c>
      <c r="E1452" s="10"/>
      <c r="F1452" s="9"/>
      <c r="G1452" s="9"/>
      <c r="H1452" s="26">
        <f t="shared" si="44"/>
        <v>0</v>
      </c>
      <c r="I1452" s="11">
        <f t="shared" si="45"/>
        <v>0</v>
      </c>
    </row>
    <row r="1453" spans="1:9" x14ac:dyDescent="0.25">
      <c r="A1453" s="132">
        <v>15824195</v>
      </c>
      <c r="B1453" s="132" t="s">
        <v>239</v>
      </c>
      <c r="C1453" s="132" t="s">
        <v>240</v>
      </c>
      <c r="D1453" s="10">
        <v>56</v>
      </c>
      <c r="E1453" s="10"/>
      <c r="F1453" s="9"/>
      <c r="G1453" s="9"/>
      <c r="H1453" s="26">
        <f t="shared" si="44"/>
        <v>0</v>
      </c>
      <c r="I1453" s="11">
        <f t="shared" si="45"/>
        <v>0</v>
      </c>
    </row>
    <row r="1454" spans="1:9" x14ac:dyDescent="0.25">
      <c r="A1454" s="132">
        <v>15854981</v>
      </c>
      <c r="B1454" s="132" t="s">
        <v>468</v>
      </c>
      <c r="C1454" s="132" t="s">
        <v>469</v>
      </c>
      <c r="D1454" s="10">
        <v>1</v>
      </c>
      <c r="E1454" s="10"/>
      <c r="F1454" s="9"/>
      <c r="G1454" s="9"/>
      <c r="H1454" s="26">
        <f t="shared" si="44"/>
        <v>0</v>
      </c>
      <c r="I1454" s="11">
        <f t="shared" si="45"/>
        <v>0</v>
      </c>
    </row>
    <row r="1455" spans="1:9" x14ac:dyDescent="0.25">
      <c r="A1455" s="132">
        <v>15861473</v>
      </c>
      <c r="B1455" s="132" t="s">
        <v>438</v>
      </c>
      <c r="C1455" s="132" t="s">
        <v>2739</v>
      </c>
      <c r="D1455" s="10">
        <v>1</v>
      </c>
      <c r="E1455" s="10"/>
      <c r="F1455" s="9"/>
      <c r="G1455" s="9"/>
      <c r="H1455" s="26">
        <f t="shared" si="44"/>
        <v>0</v>
      </c>
      <c r="I1455" s="11">
        <f t="shared" si="45"/>
        <v>0</v>
      </c>
    </row>
    <row r="1456" spans="1:9" x14ac:dyDescent="0.25">
      <c r="A1456" s="132">
        <v>15901521</v>
      </c>
      <c r="B1456" s="132" t="s">
        <v>448</v>
      </c>
      <c r="C1456" s="132" t="s">
        <v>449</v>
      </c>
      <c r="D1456" s="10">
        <v>1</v>
      </c>
      <c r="E1456" s="10"/>
      <c r="F1456" s="9"/>
      <c r="G1456" s="9"/>
      <c r="H1456" s="26">
        <f t="shared" si="44"/>
        <v>0</v>
      </c>
      <c r="I1456" s="11">
        <f t="shared" si="45"/>
        <v>0</v>
      </c>
    </row>
    <row r="1457" spans="1:9" x14ac:dyDescent="0.25">
      <c r="A1457" s="132">
        <v>15908224</v>
      </c>
      <c r="B1457" s="132" t="s">
        <v>443</v>
      </c>
      <c r="C1457" s="132" t="s">
        <v>444</v>
      </c>
      <c r="D1457" s="10">
        <v>50</v>
      </c>
      <c r="E1457" s="10"/>
      <c r="F1457" s="9"/>
      <c r="G1457" s="9"/>
      <c r="H1457" s="26">
        <f t="shared" si="44"/>
        <v>0</v>
      </c>
      <c r="I1457" s="11">
        <f t="shared" si="45"/>
        <v>0</v>
      </c>
    </row>
    <row r="1458" spans="1:9" x14ac:dyDescent="0.25">
      <c r="A1458" s="132">
        <v>15910121</v>
      </c>
      <c r="B1458" s="132" t="s">
        <v>448</v>
      </c>
      <c r="C1458" s="132" t="s">
        <v>449</v>
      </c>
      <c r="D1458" s="10">
        <v>1</v>
      </c>
      <c r="E1458" s="10"/>
      <c r="F1458" s="9"/>
      <c r="G1458" s="9"/>
      <c r="H1458" s="26">
        <f t="shared" si="44"/>
        <v>0</v>
      </c>
      <c r="I1458" s="11">
        <f t="shared" si="45"/>
        <v>0</v>
      </c>
    </row>
    <row r="1459" spans="1:9" x14ac:dyDescent="0.25">
      <c r="A1459" s="132">
        <v>15914046</v>
      </c>
      <c r="B1459" s="132" t="s">
        <v>443</v>
      </c>
      <c r="C1459" s="132" t="s">
        <v>444</v>
      </c>
      <c r="D1459" s="10">
        <v>10</v>
      </c>
      <c r="E1459" s="10"/>
      <c r="F1459" s="9"/>
      <c r="G1459" s="9"/>
      <c r="H1459" s="26">
        <f t="shared" si="44"/>
        <v>0</v>
      </c>
      <c r="I1459" s="11">
        <f t="shared" si="45"/>
        <v>0</v>
      </c>
    </row>
    <row r="1460" spans="1:9" x14ac:dyDescent="0.25">
      <c r="A1460" s="132">
        <v>15917460</v>
      </c>
      <c r="B1460" s="132" t="s">
        <v>435</v>
      </c>
      <c r="C1460" s="132" t="s">
        <v>2738</v>
      </c>
      <c r="D1460" s="10">
        <v>1</v>
      </c>
      <c r="E1460" s="10"/>
      <c r="F1460" s="9"/>
      <c r="G1460" s="9"/>
      <c r="H1460" s="26">
        <f t="shared" si="44"/>
        <v>0</v>
      </c>
      <c r="I1460" s="11">
        <f t="shared" si="45"/>
        <v>0</v>
      </c>
    </row>
    <row r="1461" spans="1:9" x14ac:dyDescent="0.25">
      <c r="A1461" s="132">
        <v>15917479</v>
      </c>
      <c r="B1461" s="132" t="s">
        <v>435</v>
      </c>
      <c r="C1461" s="132" t="s">
        <v>2738</v>
      </c>
      <c r="D1461" s="10">
        <v>1</v>
      </c>
      <c r="E1461" s="10"/>
      <c r="F1461" s="9"/>
      <c r="G1461" s="9"/>
      <c r="H1461" s="26">
        <f t="shared" si="44"/>
        <v>0</v>
      </c>
      <c r="I1461" s="11">
        <f t="shared" si="45"/>
        <v>0</v>
      </c>
    </row>
    <row r="1462" spans="1:9" x14ac:dyDescent="0.25">
      <c r="A1462" s="132">
        <v>15919951</v>
      </c>
      <c r="B1462" s="132" t="s">
        <v>454</v>
      </c>
      <c r="C1462" s="132" t="s">
        <v>455</v>
      </c>
      <c r="D1462" s="10">
        <v>1</v>
      </c>
      <c r="E1462" s="10"/>
      <c r="F1462" s="9"/>
      <c r="G1462" s="9"/>
      <c r="H1462" s="26">
        <f t="shared" si="44"/>
        <v>0</v>
      </c>
      <c r="I1462" s="11">
        <f t="shared" si="45"/>
        <v>0</v>
      </c>
    </row>
    <row r="1463" spans="1:9" x14ac:dyDescent="0.25">
      <c r="A1463" s="132">
        <v>15922065</v>
      </c>
      <c r="B1463" s="132" t="s">
        <v>435</v>
      </c>
      <c r="C1463" s="132" t="s">
        <v>2738</v>
      </c>
      <c r="D1463" s="10">
        <v>1</v>
      </c>
      <c r="E1463" s="10"/>
      <c r="F1463" s="9"/>
      <c r="G1463" s="9"/>
      <c r="H1463" s="26">
        <f t="shared" si="44"/>
        <v>0</v>
      </c>
      <c r="I1463" s="11">
        <f t="shared" si="45"/>
        <v>0</v>
      </c>
    </row>
    <row r="1464" spans="1:9" x14ac:dyDescent="0.25">
      <c r="A1464" s="132">
        <v>15930114</v>
      </c>
      <c r="B1464" s="132" t="s">
        <v>448</v>
      </c>
      <c r="C1464" s="132" t="s">
        <v>449</v>
      </c>
      <c r="D1464" s="10">
        <v>1</v>
      </c>
      <c r="E1464" s="10"/>
      <c r="F1464" s="9"/>
      <c r="G1464" s="9"/>
      <c r="H1464" s="26">
        <f t="shared" si="44"/>
        <v>0</v>
      </c>
      <c r="I1464" s="11">
        <f t="shared" si="45"/>
        <v>0</v>
      </c>
    </row>
    <row r="1465" spans="1:9" x14ac:dyDescent="0.25">
      <c r="A1465" s="132">
        <v>15930920</v>
      </c>
      <c r="B1465" s="132" t="s">
        <v>448</v>
      </c>
      <c r="C1465" s="132" t="s">
        <v>449</v>
      </c>
      <c r="D1465" s="10">
        <v>1</v>
      </c>
      <c r="E1465" s="10"/>
      <c r="F1465" s="9"/>
      <c r="G1465" s="9"/>
      <c r="H1465" s="26">
        <f t="shared" si="44"/>
        <v>0</v>
      </c>
      <c r="I1465" s="11">
        <f t="shared" si="45"/>
        <v>0</v>
      </c>
    </row>
    <row r="1466" spans="1:9" x14ac:dyDescent="0.25">
      <c r="A1466" s="132">
        <v>15947300</v>
      </c>
      <c r="B1466" s="132" t="s">
        <v>470</v>
      </c>
      <c r="C1466" s="132" t="s">
        <v>2741</v>
      </c>
      <c r="D1466" s="10">
        <v>1</v>
      </c>
      <c r="E1466" s="10"/>
      <c r="F1466" s="9"/>
      <c r="G1466" s="9"/>
      <c r="H1466" s="26">
        <f t="shared" si="44"/>
        <v>0</v>
      </c>
      <c r="I1466" s="11">
        <f t="shared" si="45"/>
        <v>0</v>
      </c>
    </row>
    <row r="1467" spans="1:9" x14ac:dyDescent="0.25">
      <c r="A1467" s="132">
        <v>15947327</v>
      </c>
      <c r="B1467" s="132" t="s">
        <v>471</v>
      </c>
      <c r="C1467" s="132" t="s">
        <v>472</v>
      </c>
      <c r="D1467" s="10">
        <v>1</v>
      </c>
      <c r="E1467" s="10"/>
      <c r="F1467" s="9"/>
      <c r="G1467" s="9"/>
      <c r="H1467" s="26">
        <f t="shared" si="44"/>
        <v>0</v>
      </c>
      <c r="I1467" s="11">
        <f t="shared" si="45"/>
        <v>0</v>
      </c>
    </row>
    <row r="1468" spans="1:9" x14ac:dyDescent="0.25">
      <c r="A1468" s="132">
        <v>15948420</v>
      </c>
      <c r="B1468" s="132" t="s">
        <v>435</v>
      </c>
      <c r="C1468" s="132" t="s">
        <v>2738</v>
      </c>
      <c r="D1468" s="10">
        <v>1</v>
      </c>
      <c r="E1468" s="10"/>
      <c r="F1468" s="9"/>
      <c r="G1468" s="9"/>
      <c r="H1468" s="26">
        <f t="shared" si="44"/>
        <v>0</v>
      </c>
      <c r="I1468" s="11">
        <f t="shared" si="45"/>
        <v>0</v>
      </c>
    </row>
    <row r="1469" spans="1:9" x14ac:dyDescent="0.25">
      <c r="A1469" s="132">
        <v>15951723</v>
      </c>
      <c r="B1469" s="132" t="s">
        <v>473</v>
      </c>
      <c r="C1469" s="132" t="s">
        <v>469</v>
      </c>
      <c r="D1469" s="10">
        <v>1</v>
      </c>
      <c r="E1469" s="10"/>
      <c r="F1469" s="9"/>
      <c r="G1469" s="9"/>
      <c r="H1469" s="26">
        <f t="shared" si="44"/>
        <v>0</v>
      </c>
      <c r="I1469" s="11">
        <f t="shared" si="45"/>
        <v>0</v>
      </c>
    </row>
    <row r="1470" spans="1:9" x14ac:dyDescent="0.25">
      <c r="A1470" s="132">
        <v>15951731</v>
      </c>
      <c r="B1470" s="132" t="s">
        <v>473</v>
      </c>
      <c r="C1470" s="132" t="s">
        <v>469</v>
      </c>
      <c r="D1470" s="10">
        <v>1</v>
      </c>
      <c r="E1470" s="10"/>
      <c r="F1470" s="9"/>
      <c r="G1470" s="9"/>
      <c r="H1470" s="26">
        <f t="shared" si="44"/>
        <v>0</v>
      </c>
      <c r="I1470" s="11">
        <f t="shared" si="45"/>
        <v>0</v>
      </c>
    </row>
    <row r="1471" spans="1:9" x14ac:dyDescent="0.25">
      <c r="A1471" s="132">
        <v>15966097</v>
      </c>
      <c r="B1471" s="132" t="s">
        <v>443</v>
      </c>
      <c r="C1471" s="132" t="s">
        <v>444</v>
      </c>
      <c r="D1471" s="10">
        <v>1</v>
      </c>
      <c r="E1471" s="10"/>
      <c r="F1471" s="9"/>
      <c r="G1471" s="9"/>
      <c r="H1471" s="26">
        <f t="shared" si="44"/>
        <v>0</v>
      </c>
      <c r="I1471" s="11">
        <f t="shared" si="45"/>
        <v>0</v>
      </c>
    </row>
    <row r="1472" spans="1:9" x14ac:dyDescent="0.25">
      <c r="A1472" s="132">
        <v>15971465</v>
      </c>
      <c r="B1472" s="132" t="s">
        <v>466</v>
      </c>
      <c r="C1472" s="132" t="s">
        <v>467</v>
      </c>
      <c r="D1472" s="10">
        <v>1</v>
      </c>
      <c r="E1472" s="10"/>
      <c r="F1472" s="9"/>
      <c r="G1472" s="9"/>
      <c r="H1472" s="26">
        <f t="shared" si="44"/>
        <v>0</v>
      </c>
      <c r="I1472" s="11">
        <f t="shared" si="45"/>
        <v>0</v>
      </c>
    </row>
    <row r="1473" spans="1:9" x14ac:dyDescent="0.25">
      <c r="A1473" s="132">
        <v>15971481</v>
      </c>
      <c r="B1473" s="132" t="s">
        <v>448</v>
      </c>
      <c r="C1473" s="132" t="s">
        <v>449</v>
      </c>
      <c r="D1473" s="10">
        <v>1</v>
      </c>
      <c r="E1473" s="10"/>
      <c r="F1473" s="9"/>
      <c r="G1473" s="9"/>
      <c r="H1473" s="26">
        <f t="shared" si="44"/>
        <v>0</v>
      </c>
      <c r="I1473" s="11">
        <f t="shared" si="45"/>
        <v>0</v>
      </c>
    </row>
    <row r="1474" spans="1:9" x14ac:dyDescent="0.25">
      <c r="A1474" s="132">
        <v>15994392</v>
      </c>
      <c r="B1474" s="132" t="s">
        <v>450</v>
      </c>
      <c r="C1474" s="132" t="s">
        <v>451</v>
      </c>
      <c r="D1474" s="10">
        <v>1</v>
      </c>
      <c r="E1474" s="10"/>
      <c r="F1474" s="9"/>
      <c r="G1474" s="9"/>
      <c r="H1474" s="26">
        <f t="shared" si="44"/>
        <v>0</v>
      </c>
      <c r="I1474" s="11">
        <f t="shared" si="45"/>
        <v>0</v>
      </c>
    </row>
    <row r="1475" spans="1:9" x14ac:dyDescent="0.25">
      <c r="A1475" s="132">
        <v>15997901</v>
      </c>
      <c r="B1475" s="132" t="s">
        <v>441</v>
      </c>
      <c r="C1475" s="132" t="s">
        <v>442</v>
      </c>
      <c r="D1475" s="10">
        <v>1</v>
      </c>
      <c r="E1475" s="10"/>
      <c r="F1475" s="9"/>
      <c r="G1475" s="9"/>
      <c r="H1475" s="26">
        <f t="shared" si="44"/>
        <v>0</v>
      </c>
      <c r="I1475" s="11">
        <f t="shared" si="45"/>
        <v>0</v>
      </c>
    </row>
    <row r="1476" spans="1:9" x14ac:dyDescent="0.25">
      <c r="A1476" s="132">
        <v>15998932</v>
      </c>
      <c r="B1476" s="132" t="s">
        <v>441</v>
      </c>
      <c r="C1476" s="132" t="s">
        <v>442</v>
      </c>
      <c r="D1476" s="10">
        <v>1</v>
      </c>
      <c r="E1476" s="10"/>
      <c r="F1476" s="9"/>
      <c r="G1476" s="9"/>
      <c r="H1476" s="26">
        <f t="shared" si="44"/>
        <v>0</v>
      </c>
      <c r="I1476" s="11">
        <f t="shared" si="45"/>
        <v>0</v>
      </c>
    </row>
    <row r="1477" spans="1:9" x14ac:dyDescent="0.25">
      <c r="A1477" s="132">
        <v>15999106</v>
      </c>
      <c r="B1477" s="132" t="s">
        <v>239</v>
      </c>
      <c r="C1477" s="132" t="s">
        <v>240</v>
      </c>
      <c r="D1477" s="10">
        <v>56</v>
      </c>
      <c r="E1477" s="10"/>
      <c r="F1477" s="9"/>
      <c r="G1477" s="9"/>
      <c r="H1477" s="26">
        <f t="shared" ref="H1477:H1540" si="46">E1477/D1477</f>
        <v>0</v>
      </c>
      <c r="I1477" s="11">
        <f t="shared" ref="I1477:I1540" si="47">IFERROR(G1477/H1477,0)</f>
        <v>0</v>
      </c>
    </row>
    <row r="1478" spans="1:9" x14ac:dyDescent="0.25">
      <c r="A1478" s="132">
        <v>16004418</v>
      </c>
      <c r="B1478" s="132" t="s">
        <v>438</v>
      </c>
      <c r="C1478" s="132" t="s">
        <v>2739</v>
      </c>
      <c r="D1478" s="10">
        <v>1</v>
      </c>
      <c r="E1478" s="10"/>
      <c r="F1478" s="9"/>
      <c r="G1478" s="9"/>
      <c r="H1478" s="26">
        <f t="shared" si="46"/>
        <v>0</v>
      </c>
      <c r="I1478" s="11">
        <f t="shared" si="47"/>
        <v>0</v>
      </c>
    </row>
    <row r="1479" spans="1:9" x14ac:dyDescent="0.25">
      <c r="A1479" s="132">
        <v>16004426</v>
      </c>
      <c r="B1479" s="132" t="s">
        <v>438</v>
      </c>
      <c r="C1479" s="132" t="s">
        <v>2739</v>
      </c>
      <c r="D1479" s="10">
        <v>1</v>
      </c>
      <c r="E1479" s="10"/>
      <c r="F1479" s="9"/>
      <c r="G1479" s="9"/>
      <c r="H1479" s="26">
        <f t="shared" si="46"/>
        <v>0</v>
      </c>
      <c r="I1479" s="11">
        <f t="shared" si="47"/>
        <v>0</v>
      </c>
    </row>
    <row r="1480" spans="1:9" x14ac:dyDescent="0.25">
      <c r="A1480" s="132">
        <v>16011392</v>
      </c>
      <c r="B1480" s="132" t="s">
        <v>436</v>
      </c>
      <c r="C1480" s="132" t="s">
        <v>437</v>
      </c>
      <c r="D1480" s="10">
        <v>1</v>
      </c>
      <c r="E1480" s="10"/>
      <c r="F1480" s="9"/>
      <c r="G1480" s="9"/>
      <c r="H1480" s="26">
        <f t="shared" si="46"/>
        <v>0</v>
      </c>
      <c r="I1480" s="11">
        <f t="shared" si="47"/>
        <v>0</v>
      </c>
    </row>
    <row r="1481" spans="1:9" x14ac:dyDescent="0.25">
      <c r="A1481" s="132">
        <v>16016122</v>
      </c>
      <c r="B1481" s="132" t="s">
        <v>474</v>
      </c>
      <c r="C1481" s="132" t="s">
        <v>475</v>
      </c>
      <c r="D1481" s="10">
        <v>24</v>
      </c>
      <c r="E1481" s="10"/>
      <c r="F1481" s="9"/>
      <c r="G1481" s="9"/>
      <c r="H1481" s="26">
        <f t="shared" si="46"/>
        <v>0</v>
      </c>
      <c r="I1481" s="11">
        <f t="shared" si="47"/>
        <v>0</v>
      </c>
    </row>
    <row r="1482" spans="1:9" x14ac:dyDescent="0.25">
      <c r="A1482" s="132">
        <v>16016610</v>
      </c>
      <c r="B1482" s="132" t="s">
        <v>466</v>
      </c>
      <c r="C1482" s="132" t="s">
        <v>467</v>
      </c>
      <c r="D1482" s="10">
        <v>1</v>
      </c>
      <c r="E1482" s="10"/>
      <c r="F1482" s="9"/>
      <c r="G1482" s="9"/>
      <c r="H1482" s="26">
        <f t="shared" si="46"/>
        <v>0</v>
      </c>
      <c r="I1482" s="11">
        <f t="shared" si="47"/>
        <v>0</v>
      </c>
    </row>
    <row r="1483" spans="1:9" x14ac:dyDescent="0.25">
      <c r="A1483" s="132">
        <v>16064127</v>
      </c>
      <c r="B1483" s="132" t="s">
        <v>474</v>
      </c>
      <c r="C1483" s="132" t="s">
        <v>475</v>
      </c>
      <c r="D1483" s="10">
        <v>1</v>
      </c>
      <c r="E1483" s="10"/>
      <c r="F1483" s="9"/>
      <c r="G1483" s="9"/>
      <c r="H1483" s="26">
        <f t="shared" si="46"/>
        <v>0</v>
      </c>
      <c r="I1483" s="11">
        <f t="shared" si="47"/>
        <v>0</v>
      </c>
    </row>
    <row r="1484" spans="1:9" x14ac:dyDescent="0.25">
      <c r="A1484" s="132">
        <v>16074238</v>
      </c>
      <c r="B1484" s="132" t="s">
        <v>456</v>
      </c>
      <c r="C1484" s="132" t="s">
        <v>457</v>
      </c>
      <c r="D1484" s="10">
        <v>1</v>
      </c>
      <c r="E1484" s="10"/>
      <c r="F1484" s="9"/>
      <c r="G1484" s="9"/>
      <c r="H1484" s="26">
        <f t="shared" si="46"/>
        <v>0</v>
      </c>
      <c r="I1484" s="11">
        <f t="shared" si="47"/>
        <v>0</v>
      </c>
    </row>
    <row r="1485" spans="1:9" x14ac:dyDescent="0.25">
      <c r="A1485" s="132">
        <v>16086279</v>
      </c>
      <c r="B1485" s="132" t="s">
        <v>239</v>
      </c>
      <c r="C1485" s="132" t="s">
        <v>240</v>
      </c>
      <c r="D1485" s="10">
        <v>56</v>
      </c>
      <c r="E1485" s="10"/>
      <c r="F1485" s="9"/>
      <c r="G1485" s="9"/>
      <c r="H1485" s="26">
        <f t="shared" si="46"/>
        <v>0</v>
      </c>
      <c r="I1485" s="11">
        <f t="shared" si="47"/>
        <v>0</v>
      </c>
    </row>
    <row r="1486" spans="1:9" x14ac:dyDescent="0.25">
      <c r="A1486" s="132">
        <v>16096398</v>
      </c>
      <c r="B1486" s="132" t="s">
        <v>441</v>
      </c>
      <c r="C1486" s="132" t="s">
        <v>442</v>
      </c>
      <c r="D1486" s="10">
        <v>1</v>
      </c>
      <c r="E1486" s="10"/>
      <c r="F1486" s="9"/>
      <c r="G1486" s="9"/>
      <c r="H1486" s="26">
        <f t="shared" si="46"/>
        <v>0</v>
      </c>
      <c r="I1486" s="11">
        <f t="shared" si="47"/>
        <v>0</v>
      </c>
    </row>
    <row r="1487" spans="1:9" x14ac:dyDescent="0.25">
      <c r="A1487" s="132">
        <v>16096401</v>
      </c>
      <c r="B1487" s="132" t="s">
        <v>441</v>
      </c>
      <c r="C1487" s="132" t="s">
        <v>442</v>
      </c>
      <c r="D1487" s="10">
        <v>1</v>
      </c>
      <c r="E1487" s="10"/>
      <c r="F1487" s="9"/>
      <c r="G1487" s="9"/>
      <c r="H1487" s="26">
        <f t="shared" si="46"/>
        <v>0</v>
      </c>
      <c r="I1487" s="11">
        <f t="shared" si="47"/>
        <v>0</v>
      </c>
    </row>
    <row r="1488" spans="1:9" x14ac:dyDescent="0.25">
      <c r="A1488" s="132">
        <v>16106873</v>
      </c>
      <c r="B1488" s="132" t="s">
        <v>456</v>
      </c>
      <c r="C1488" s="132" t="s">
        <v>457</v>
      </c>
      <c r="D1488" s="10">
        <v>1</v>
      </c>
      <c r="E1488" s="10"/>
      <c r="F1488" s="9"/>
      <c r="G1488" s="9"/>
      <c r="H1488" s="26">
        <f t="shared" si="46"/>
        <v>0</v>
      </c>
      <c r="I1488" s="11">
        <f t="shared" si="47"/>
        <v>0</v>
      </c>
    </row>
    <row r="1489" spans="1:9" x14ac:dyDescent="0.25">
      <c r="A1489" s="132">
        <v>16132637</v>
      </c>
      <c r="B1489" s="132" t="s">
        <v>438</v>
      </c>
      <c r="C1489" s="132" t="s">
        <v>2739</v>
      </c>
      <c r="D1489" s="10">
        <v>1</v>
      </c>
      <c r="E1489" s="10"/>
      <c r="F1489" s="9"/>
      <c r="G1489" s="9"/>
      <c r="H1489" s="26">
        <f t="shared" si="46"/>
        <v>0</v>
      </c>
      <c r="I1489" s="11">
        <f t="shared" si="47"/>
        <v>0</v>
      </c>
    </row>
    <row r="1490" spans="1:9" x14ac:dyDescent="0.25">
      <c r="A1490" s="132">
        <v>16140109</v>
      </c>
      <c r="B1490" s="132" t="s">
        <v>435</v>
      </c>
      <c r="C1490" s="132" t="s">
        <v>2738</v>
      </c>
      <c r="D1490" s="10">
        <v>1</v>
      </c>
      <c r="E1490" s="10"/>
      <c r="F1490" s="9"/>
      <c r="G1490" s="9"/>
      <c r="H1490" s="26">
        <f t="shared" si="46"/>
        <v>0</v>
      </c>
      <c r="I1490" s="11">
        <f t="shared" si="47"/>
        <v>0</v>
      </c>
    </row>
    <row r="1491" spans="1:9" x14ac:dyDescent="0.25">
      <c r="A1491" s="132">
        <v>16140117</v>
      </c>
      <c r="B1491" s="132" t="s">
        <v>435</v>
      </c>
      <c r="C1491" s="132" t="s">
        <v>2738</v>
      </c>
      <c r="D1491" s="10">
        <v>1</v>
      </c>
      <c r="E1491" s="10"/>
      <c r="F1491" s="9"/>
      <c r="G1491" s="9"/>
      <c r="H1491" s="26">
        <f t="shared" si="46"/>
        <v>0</v>
      </c>
      <c r="I1491" s="11">
        <f t="shared" si="47"/>
        <v>0</v>
      </c>
    </row>
    <row r="1492" spans="1:9" x14ac:dyDescent="0.25">
      <c r="A1492" s="132">
        <v>16140176</v>
      </c>
      <c r="B1492" s="132" t="s">
        <v>435</v>
      </c>
      <c r="C1492" s="132" t="s">
        <v>2738</v>
      </c>
      <c r="D1492" s="10">
        <v>1</v>
      </c>
      <c r="E1492" s="10"/>
      <c r="F1492" s="9"/>
      <c r="G1492" s="9"/>
      <c r="H1492" s="26">
        <f t="shared" si="46"/>
        <v>0</v>
      </c>
      <c r="I1492" s="11">
        <f t="shared" si="47"/>
        <v>0</v>
      </c>
    </row>
    <row r="1493" spans="1:9" x14ac:dyDescent="0.25">
      <c r="A1493" s="132">
        <v>16140184</v>
      </c>
      <c r="B1493" s="132" t="s">
        <v>435</v>
      </c>
      <c r="C1493" s="132" t="s">
        <v>2738</v>
      </c>
      <c r="D1493" s="10">
        <v>1</v>
      </c>
      <c r="E1493" s="10"/>
      <c r="F1493" s="9"/>
      <c r="G1493" s="9"/>
      <c r="H1493" s="26">
        <f t="shared" si="46"/>
        <v>0</v>
      </c>
      <c r="I1493" s="11">
        <f t="shared" si="47"/>
        <v>0</v>
      </c>
    </row>
    <row r="1494" spans="1:9" x14ac:dyDescent="0.25">
      <c r="A1494" s="132">
        <v>16140192</v>
      </c>
      <c r="B1494" s="132" t="s">
        <v>435</v>
      </c>
      <c r="C1494" s="132" t="s">
        <v>2738</v>
      </c>
      <c r="D1494" s="10">
        <v>1</v>
      </c>
      <c r="E1494" s="10"/>
      <c r="F1494" s="9"/>
      <c r="G1494" s="9"/>
      <c r="H1494" s="26">
        <f t="shared" si="46"/>
        <v>0</v>
      </c>
      <c r="I1494" s="11">
        <f t="shared" si="47"/>
        <v>0</v>
      </c>
    </row>
    <row r="1495" spans="1:9" x14ac:dyDescent="0.25">
      <c r="A1495" s="132">
        <v>16140206</v>
      </c>
      <c r="B1495" s="132" t="s">
        <v>435</v>
      </c>
      <c r="C1495" s="132" t="s">
        <v>2738</v>
      </c>
      <c r="D1495" s="10">
        <v>1</v>
      </c>
      <c r="E1495" s="10"/>
      <c r="F1495" s="9"/>
      <c r="G1495" s="9"/>
      <c r="H1495" s="26">
        <f t="shared" si="46"/>
        <v>0</v>
      </c>
      <c r="I1495" s="11">
        <f t="shared" si="47"/>
        <v>0</v>
      </c>
    </row>
    <row r="1496" spans="1:9" x14ac:dyDescent="0.25">
      <c r="A1496" s="132">
        <v>16140214</v>
      </c>
      <c r="B1496" s="132" t="s">
        <v>435</v>
      </c>
      <c r="C1496" s="132" t="s">
        <v>2738</v>
      </c>
      <c r="D1496" s="10">
        <v>1</v>
      </c>
      <c r="E1496" s="10"/>
      <c r="F1496" s="9"/>
      <c r="G1496" s="9"/>
      <c r="H1496" s="26">
        <f t="shared" si="46"/>
        <v>0</v>
      </c>
      <c r="I1496" s="11">
        <f t="shared" si="47"/>
        <v>0</v>
      </c>
    </row>
    <row r="1497" spans="1:9" x14ac:dyDescent="0.25">
      <c r="A1497" s="132">
        <v>16140222</v>
      </c>
      <c r="B1497" s="132" t="s">
        <v>435</v>
      </c>
      <c r="C1497" s="132" t="s">
        <v>2738</v>
      </c>
      <c r="D1497" s="10">
        <v>1</v>
      </c>
      <c r="E1497" s="10"/>
      <c r="F1497" s="9"/>
      <c r="G1497" s="9"/>
      <c r="H1497" s="26">
        <f t="shared" si="46"/>
        <v>0</v>
      </c>
      <c r="I1497" s="11">
        <f t="shared" si="47"/>
        <v>0</v>
      </c>
    </row>
    <row r="1498" spans="1:9" x14ac:dyDescent="0.25">
      <c r="A1498" s="132">
        <v>16148460</v>
      </c>
      <c r="B1498" s="132" t="s">
        <v>435</v>
      </c>
      <c r="C1498" s="132" t="s">
        <v>2738</v>
      </c>
      <c r="D1498" s="10">
        <v>1</v>
      </c>
      <c r="E1498" s="10"/>
      <c r="F1498" s="9"/>
      <c r="G1498" s="9"/>
      <c r="H1498" s="26">
        <f t="shared" si="46"/>
        <v>0</v>
      </c>
      <c r="I1498" s="11">
        <f t="shared" si="47"/>
        <v>0</v>
      </c>
    </row>
    <row r="1499" spans="1:9" x14ac:dyDescent="0.25">
      <c r="A1499" s="132">
        <v>16148479</v>
      </c>
      <c r="B1499" s="132" t="s">
        <v>435</v>
      </c>
      <c r="C1499" s="132" t="s">
        <v>2738</v>
      </c>
      <c r="D1499" s="10">
        <v>1</v>
      </c>
      <c r="E1499" s="10"/>
      <c r="F1499" s="9"/>
      <c r="G1499" s="9"/>
      <c r="H1499" s="26">
        <f t="shared" si="46"/>
        <v>0</v>
      </c>
      <c r="I1499" s="11">
        <f t="shared" si="47"/>
        <v>0</v>
      </c>
    </row>
    <row r="1500" spans="1:9" x14ac:dyDescent="0.25">
      <c r="A1500" s="132">
        <v>16148487</v>
      </c>
      <c r="B1500" s="132" t="s">
        <v>435</v>
      </c>
      <c r="C1500" s="132" t="s">
        <v>2738</v>
      </c>
      <c r="D1500" s="10">
        <v>1</v>
      </c>
      <c r="E1500" s="10"/>
      <c r="F1500" s="9"/>
      <c r="G1500" s="9"/>
      <c r="H1500" s="26">
        <f t="shared" si="46"/>
        <v>0</v>
      </c>
      <c r="I1500" s="11">
        <f t="shared" si="47"/>
        <v>0</v>
      </c>
    </row>
    <row r="1501" spans="1:9" x14ac:dyDescent="0.25">
      <c r="A1501" s="132">
        <v>16148495</v>
      </c>
      <c r="B1501" s="132" t="s">
        <v>435</v>
      </c>
      <c r="C1501" s="132" t="s">
        <v>2738</v>
      </c>
      <c r="D1501" s="10">
        <v>1</v>
      </c>
      <c r="E1501" s="10"/>
      <c r="F1501" s="9"/>
      <c r="G1501" s="9"/>
      <c r="H1501" s="26">
        <f t="shared" si="46"/>
        <v>0</v>
      </c>
      <c r="I1501" s="11">
        <f t="shared" si="47"/>
        <v>0</v>
      </c>
    </row>
    <row r="1502" spans="1:9" x14ac:dyDescent="0.25">
      <c r="A1502" s="132">
        <v>16151992</v>
      </c>
      <c r="B1502" s="132" t="s">
        <v>239</v>
      </c>
      <c r="C1502" s="132" t="s">
        <v>240</v>
      </c>
      <c r="D1502" s="10">
        <v>56</v>
      </c>
      <c r="E1502" s="10"/>
      <c r="F1502" s="9"/>
      <c r="G1502" s="9"/>
      <c r="H1502" s="26">
        <f t="shared" si="46"/>
        <v>0</v>
      </c>
      <c r="I1502" s="11">
        <f t="shared" si="47"/>
        <v>0</v>
      </c>
    </row>
    <row r="1503" spans="1:9" x14ac:dyDescent="0.25">
      <c r="A1503" s="132">
        <v>16152360</v>
      </c>
      <c r="B1503" s="132" t="s">
        <v>435</v>
      </c>
      <c r="C1503" s="132" t="s">
        <v>2738</v>
      </c>
      <c r="D1503" s="10">
        <v>1</v>
      </c>
      <c r="E1503" s="10"/>
      <c r="F1503" s="9"/>
      <c r="G1503" s="9"/>
      <c r="H1503" s="26">
        <f t="shared" si="46"/>
        <v>0</v>
      </c>
      <c r="I1503" s="11">
        <f t="shared" si="47"/>
        <v>0</v>
      </c>
    </row>
    <row r="1504" spans="1:9" x14ac:dyDescent="0.25">
      <c r="A1504" s="132">
        <v>16155831</v>
      </c>
      <c r="B1504" s="132" t="s">
        <v>474</v>
      </c>
      <c r="C1504" s="132" t="s">
        <v>475</v>
      </c>
      <c r="D1504" s="10">
        <v>24</v>
      </c>
      <c r="E1504" s="10"/>
      <c r="F1504" s="9"/>
      <c r="G1504" s="9"/>
      <c r="H1504" s="26">
        <f t="shared" si="46"/>
        <v>0</v>
      </c>
      <c r="I1504" s="11">
        <f t="shared" si="47"/>
        <v>0</v>
      </c>
    </row>
    <row r="1505" spans="1:9" x14ac:dyDescent="0.25">
      <c r="A1505" s="132">
        <v>16156048</v>
      </c>
      <c r="B1505" s="132" t="s">
        <v>441</v>
      </c>
      <c r="C1505" s="132" t="s">
        <v>442</v>
      </c>
      <c r="D1505" s="10">
        <v>1</v>
      </c>
      <c r="E1505" s="10"/>
      <c r="F1505" s="9"/>
      <c r="G1505" s="9"/>
      <c r="H1505" s="26">
        <f t="shared" si="46"/>
        <v>0</v>
      </c>
      <c r="I1505" s="11">
        <f t="shared" si="47"/>
        <v>0</v>
      </c>
    </row>
    <row r="1506" spans="1:9" x14ac:dyDescent="0.25">
      <c r="A1506" s="132">
        <v>16156145</v>
      </c>
      <c r="B1506" s="132" t="s">
        <v>443</v>
      </c>
      <c r="C1506" s="132" t="s">
        <v>444</v>
      </c>
      <c r="D1506" s="10">
        <v>50</v>
      </c>
      <c r="E1506" s="10"/>
      <c r="F1506" s="9"/>
      <c r="G1506" s="9"/>
      <c r="H1506" s="26">
        <f t="shared" si="46"/>
        <v>0</v>
      </c>
      <c r="I1506" s="11">
        <f t="shared" si="47"/>
        <v>0</v>
      </c>
    </row>
    <row r="1507" spans="1:9" x14ac:dyDescent="0.25">
      <c r="A1507" s="132">
        <v>16164636</v>
      </c>
      <c r="B1507" s="132" t="s">
        <v>441</v>
      </c>
      <c r="C1507" s="132" t="s">
        <v>442</v>
      </c>
      <c r="D1507" s="10">
        <v>1</v>
      </c>
      <c r="E1507" s="10"/>
      <c r="F1507" s="9"/>
      <c r="G1507" s="9"/>
      <c r="H1507" s="26">
        <f t="shared" si="46"/>
        <v>0</v>
      </c>
      <c r="I1507" s="11">
        <f t="shared" si="47"/>
        <v>0</v>
      </c>
    </row>
    <row r="1508" spans="1:9" x14ac:dyDescent="0.25">
      <c r="A1508" s="132">
        <v>16164660</v>
      </c>
      <c r="B1508" s="132" t="s">
        <v>438</v>
      </c>
      <c r="C1508" s="132" t="s">
        <v>2739</v>
      </c>
      <c r="D1508" s="10">
        <v>1</v>
      </c>
      <c r="E1508" s="10"/>
      <c r="F1508" s="9"/>
      <c r="G1508" s="9"/>
      <c r="H1508" s="26">
        <f t="shared" si="46"/>
        <v>0</v>
      </c>
      <c r="I1508" s="11">
        <f t="shared" si="47"/>
        <v>0</v>
      </c>
    </row>
    <row r="1509" spans="1:9" x14ac:dyDescent="0.25">
      <c r="A1509" s="132">
        <v>16175476</v>
      </c>
      <c r="B1509" s="132" t="s">
        <v>468</v>
      </c>
      <c r="C1509" s="132" t="s">
        <v>469</v>
      </c>
      <c r="D1509" s="10">
        <v>1</v>
      </c>
      <c r="E1509" s="10"/>
      <c r="F1509" s="9"/>
      <c r="G1509" s="9"/>
      <c r="H1509" s="26">
        <f t="shared" si="46"/>
        <v>0</v>
      </c>
      <c r="I1509" s="11">
        <f t="shared" si="47"/>
        <v>0</v>
      </c>
    </row>
    <row r="1510" spans="1:9" x14ac:dyDescent="0.25">
      <c r="A1510" s="132">
        <v>16181263</v>
      </c>
      <c r="B1510" s="132" t="s">
        <v>239</v>
      </c>
      <c r="C1510" s="132" t="s">
        <v>240</v>
      </c>
      <c r="D1510" s="10">
        <v>56</v>
      </c>
      <c r="E1510" s="10"/>
      <c r="F1510" s="9"/>
      <c r="G1510" s="9"/>
      <c r="H1510" s="26">
        <f t="shared" si="46"/>
        <v>0</v>
      </c>
      <c r="I1510" s="11">
        <f t="shared" si="47"/>
        <v>0</v>
      </c>
    </row>
    <row r="1511" spans="1:9" x14ac:dyDescent="0.25">
      <c r="A1511" s="132">
        <v>16192842</v>
      </c>
      <c r="B1511" s="132" t="s">
        <v>476</v>
      </c>
      <c r="C1511" s="132" t="s">
        <v>477</v>
      </c>
      <c r="D1511" s="10">
        <v>1</v>
      </c>
      <c r="E1511" s="10"/>
      <c r="F1511" s="9"/>
      <c r="G1511" s="9"/>
      <c r="H1511" s="26">
        <f t="shared" si="46"/>
        <v>0</v>
      </c>
      <c r="I1511" s="11">
        <f t="shared" si="47"/>
        <v>0</v>
      </c>
    </row>
    <row r="1512" spans="1:9" x14ac:dyDescent="0.25">
      <c r="A1512" s="132">
        <v>16194047</v>
      </c>
      <c r="B1512" s="132" t="s">
        <v>441</v>
      </c>
      <c r="C1512" s="132" t="s">
        <v>442</v>
      </c>
      <c r="D1512" s="10">
        <v>1</v>
      </c>
      <c r="E1512" s="10"/>
      <c r="F1512" s="9"/>
      <c r="G1512" s="9"/>
      <c r="H1512" s="26">
        <f t="shared" si="46"/>
        <v>0</v>
      </c>
      <c r="I1512" s="11">
        <f t="shared" si="47"/>
        <v>0</v>
      </c>
    </row>
    <row r="1513" spans="1:9" x14ac:dyDescent="0.25">
      <c r="A1513" s="132">
        <v>16199251</v>
      </c>
      <c r="B1513" s="132" t="s">
        <v>474</v>
      </c>
      <c r="C1513" s="132" t="s">
        <v>475</v>
      </c>
      <c r="D1513" s="10">
        <v>24</v>
      </c>
      <c r="E1513" s="10"/>
      <c r="F1513" s="9"/>
      <c r="G1513" s="9"/>
      <c r="H1513" s="26">
        <f t="shared" si="46"/>
        <v>0</v>
      </c>
      <c r="I1513" s="11">
        <f t="shared" si="47"/>
        <v>0</v>
      </c>
    </row>
    <row r="1514" spans="1:9" x14ac:dyDescent="0.25">
      <c r="A1514" s="132">
        <v>16200144</v>
      </c>
      <c r="B1514" s="132" t="s">
        <v>474</v>
      </c>
      <c r="C1514" s="132" t="s">
        <v>475</v>
      </c>
      <c r="D1514" s="10">
        <v>24</v>
      </c>
      <c r="E1514" s="10"/>
      <c r="F1514" s="9"/>
      <c r="G1514" s="9"/>
      <c r="H1514" s="26">
        <f t="shared" si="46"/>
        <v>0</v>
      </c>
      <c r="I1514" s="11">
        <f t="shared" si="47"/>
        <v>0</v>
      </c>
    </row>
    <row r="1515" spans="1:9" x14ac:dyDescent="0.25">
      <c r="A1515" s="132">
        <v>16202600</v>
      </c>
      <c r="B1515" s="132" t="s">
        <v>478</v>
      </c>
      <c r="C1515" s="132" t="s">
        <v>479</v>
      </c>
      <c r="D1515" s="10">
        <v>2</v>
      </c>
      <c r="E1515" s="10"/>
      <c r="F1515" s="9"/>
      <c r="G1515" s="9"/>
      <c r="H1515" s="26">
        <f t="shared" si="46"/>
        <v>0</v>
      </c>
      <c r="I1515" s="11">
        <f t="shared" si="47"/>
        <v>0</v>
      </c>
    </row>
    <row r="1516" spans="1:9" x14ac:dyDescent="0.25">
      <c r="A1516" s="132">
        <v>16211189</v>
      </c>
      <c r="B1516" s="132" t="s">
        <v>438</v>
      </c>
      <c r="C1516" s="132" t="s">
        <v>2739</v>
      </c>
      <c r="D1516" s="10">
        <v>1</v>
      </c>
      <c r="E1516" s="10"/>
      <c r="F1516" s="9"/>
      <c r="G1516" s="9"/>
      <c r="H1516" s="26">
        <f t="shared" si="46"/>
        <v>0</v>
      </c>
      <c r="I1516" s="11">
        <f t="shared" si="47"/>
        <v>0</v>
      </c>
    </row>
    <row r="1517" spans="1:9" x14ac:dyDescent="0.25">
      <c r="A1517" s="132">
        <v>16220331</v>
      </c>
      <c r="B1517" s="132" t="s">
        <v>443</v>
      </c>
      <c r="C1517" s="132" t="s">
        <v>444</v>
      </c>
      <c r="D1517" s="10">
        <v>1</v>
      </c>
      <c r="E1517" s="10"/>
      <c r="F1517" s="9"/>
      <c r="G1517" s="9"/>
      <c r="H1517" s="26">
        <f t="shared" si="46"/>
        <v>0</v>
      </c>
      <c r="I1517" s="11">
        <f t="shared" si="47"/>
        <v>0</v>
      </c>
    </row>
    <row r="1518" spans="1:9" x14ac:dyDescent="0.25">
      <c r="A1518" s="132">
        <v>16220358</v>
      </c>
      <c r="B1518" s="132" t="s">
        <v>443</v>
      </c>
      <c r="C1518" s="132" t="s">
        <v>444</v>
      </c>
      <c r="D1518" s="10">
        <v>30</v>
      </c>
      <c r="E1518" s="10"/>
      <c r="F1518" s="9"/>
      <c r="G1518" s="9"/>
      <c r="H1518" s="26">
        <f t="shared" si="46"/>
        <v>0</v>
      </c>
      <c r="I1518" s="11">
        <f t="shared" si="47"/>
        <v>0</v>
      </c>
    </row>
    <row r="1519" spans="1:9" x14ac:dyDescent="0.25">
      <c r="A1519" s="132">
        <v>16220374</v>
      </c>
      <c r="B1519" s="132" t="s">
        <v>443</v>
      </c>
      <c r="C1519" s="132" t="s">
        <v>444</v>
      </c>
      <c r="D1519" s="10">
        <v>30</v>
      </c>
      <c r="E1519" s="10"/>
      <c r="F1519" s="9"/>
      <c r="G1519" s="9"/>
      <c r="H1519" s="26">
        <f t="shared" si="46"/>
        <v>0</v>
      </c>
      <c r="I1519" s="11">
        <f t="shared" si="47"/>
        <v>0</v>
      </c>
    </row>
    <row r="1520" spans="1:9" x14ac:dyDescent="0.25">
      <c r="A1520" s="132">
        <v>16226097</v>
      </c>
      <c r="B1520" s="132" t="s">
        <v>438</v>
      </c>
      <c r="C1520" s="132" t="s">
        <v>2739</v>
      </c>
      <c r="D1520" s="10">
        <v>1</v>
      </c>
      <c r="E1520" s="10"/>
      <c r="F1520" s="9"/>
      <c r="G1520" s="9"/>
      <c r="H1520" s="26">
        <f t="shared" si="46"/>
        <v>0</v>
      </c>
      <c r="I1520" s="11">
        <f t="shared" si="47"/>
        <v>0</v>
      </c>
    </row>
    <row r="1521" spans="1:9" x14ac:dyDescent="0.25">
      <c r="A1521" s="132">
        <v>16226100</v>
      </c>
      <c r="B1521" s="132" t="s">
        <v>438</v>
      </c>
      <c r="C1521" s="132" t="s">
        <v>2739</v>
      </c>
      <c r="D1521" s="10">
        <v>1</v>
      </c>
      <c r="E1521" s="10"/>
      <c r="F1521" s="9"/>
      <c r="G1521" s="9"/>
      <c r="H1521" s="26">
        <f t="shared" si="46"/>
        <v>0</v>
      </c>
      <c r="I1521" s="11">
        <f t="shared" si="47"/>
        <v>0</v>
      </c>
    </row>
    <row r="1522" spans="1:9" x14ac:dyDescent="0.25">
      <c r="A1522" s="132">
        <v>16229525</v>
      </c>
      <c r="B1522" s="132" t="s">
        <v>239</v>
      </c>
      <c r="C1522" s="132" t="s">
        <v>240</v>
      </c>
      <c r="D1522" s="10">
        <v>56</v>
      </c>
      <c r="E1522" s="10"/>
      <c r="F1522" s="9"/>
      <c r="G1522" s="9"/>
      <c r="H1522" s="26">
        <f t="shared" si="46"/>
        <v>0</v>
      </c>
      <c r="I1522" s="11">
        <f t="shared" si="47"/>
        <v>0</v>
      </c>
    </row>
    <row r="1523" spans="1:9" x14ac:dyDescent="0.25">
      <c r="A1523" s="132">
        <v>16231686</v>
      </c>
      <c r="B1523" s="132" t="s">
        <v>480</v>
      </c>
      <c r="C1523" s="132" t="s">
        <v>2742</v>
      </c>
      <c r="D1523" s="10">
        <v>1</v>
      </c>
      <c r="E1523" s="10"/>
      <c r="F1523" s="9"/>
      <c r="G1523" s="9"/>
      <c r="H1523" s="26">
        <f t="shared" si="46"/>
        <v>0</v>
      </c>
      <c r="I1523" s="11">
        <f t="shared" si="47"/>
        <v>0</v>
      </c>
    </row>
    <row r="1524" spans="1:9" x14ac:dyDescent="0.25">
      <c r="A1524" s="132">
        <v>16232070</v>
      </c>
      <c r="B1524" s="132" t="s">
        <v>239</v>
      </c>
      <c r="C1524" s="132" t="s">
        <v>240</v>
      </c>
      <c r="D1524" s="10">
        <v>56</v>
      </c>
      <c r="E1524" s="10"/>
      <c r="F1524" s="9"/>
      <c r="G1524" s="9"/>
      <c r="H1524" s="26">
        <f t="shared" si="46"/>
        <v>0</v>
      </c>
      <c r="I1524" s="11">
        <f t="shared" si="47"/>
        <v>0</v>
      </c>
    </row>
    <row r="1525" spans="1:9" x14ac:dyDescent="0.25">
      <c r="A1525" s="132">
        <v>16245415</v>
      </c>
      <c r="B1525" s="132" t="s">
        <v>435</v>
      </c>
      <c r="C1525" s="132" t="s">
        <v>2738</v>
      </c>
      <c r="D1525" s="10">
        <v>1</v>
      </c>
      <c r="E1525" s="10"/>
      <c r="F1525" s="9"/>
      <c r="G1525" s="9"/>
      <c r="H1525" s="26">
        <f t="shared" si="46"/>
        <v>0</v>
      </c>
      <c r="I1525" s="11">
        <f t="shared" si="47"/>
        <v>0</v>
      </c>
    </row>
    <row r="1526" spans="1:9" x14ac:dyDescent="0.25">
      <c r="A1526" s="132">
        <v>16245423</v>
      </c>
      <c r="B1526" s="132" t="s">
        <v>435</v>
      </c>
      <c r="C1526" s="132" t="s">
        <v>2738</v>
      </c>
      <c r="D1526" s="10">
        <v>1</v>
      </c>
      <c r="E1526" s="10"/>
      <c r="F1526" s="9"/>
      <c r="G1526" s="9"/>
      <c r="H1526" s="26">
        <f t="shared" si="46"/>
        <v>0</v>
      </c>
      <c r="I1526" s="11">
        <f t="shared" si="47"/>
        <v>0</v>
      </c>
    </row>
    <row r="1527" spans="1:9" x14ac:dyDescent="0.25">
      <c r="A1527" s="132">
        <v>16245431</v>
      </c>
      <c r="B1527" s="132" t="s">
        <v>435</v>
      </c>
      <c r="C1527" s="132" t="s">
        <v>2738</v>
      </c>
      <c r="D1527" s="10">
        <v>1</v>
      </c>
      <c r="E1527" s="10"/>
      <c r="F1527" s="9"/>
      <c r="G1527" s="9"/>
      <c r="H1527" s="26">
        <f t="shared" si="46"/>
        <v>0</v>
      </c>
      <c r="I1527" s="11">
        <f t="shared" si="47"/>
        <v>0</v>
      </c>
    </row>
    <row r="1528" spans="1:9" x14ac:dyDescent="0.25">
      <c r="A1528" s="132">
        <v>16245466</v>
      </c>
      <c r="B1528" s="132" t="s">
        <v>474</v>
      </c>
      <c r="C1528" s="132" t="s">
        <v>475</v>
      </c>
      <c r="D1528" s="10">
        <v>24</v>
      </c>
      <c r="E1528" s="10"/>
      <c r="F1528" s="9"/>
      <c r="G1528" s="9"/>
      <c r="H1528" s="26">
        <f t="shared" si="46"/>
        <v>0</v>
      </c>
      <c r="I1528" s="11">
        <f t="shared" si="47"/>
        <v>0</v>
      </c>
    </row>
    <row r="1529" spans="1:9" x14ac:dyDescent="0.25">
      <c r="A1529" s="132">
        <v>16248821</v>
      </c>
      <c r="B1529" s="132" t="s">
        <v>454</v>
      </c>
      <c r="C1529" s="132" t="s">
        <v>455</v>
      </c>
      <c r="D1529" s="10">
        <v>1</v>
      </c>
      <c r="E1529" s="10"/>
      <c r="F1529" s="9"/>
      <c r="G1529" s="9"/>
      <c r="H1529" s="26">
        <f t="shared" si="46"/>
        <v>0</v>
      </c>
      <c r="I1529" s="11">
        <f t="shared" si="47"/>
        <v>0</v>
      </c>
    </row>
    <row r="1530" spans="1:9" x14ac:dyDescent="0.25">
      <c r="A1530" s="132">
        <v>16248899</v>
      </c>
      <c r="B1530" s="132" t="s">
        <v>454</v>
      </c>
      <c r="C1530" s="132" t="s">
        <v>455</v>
      </c>
      <c r="D1530" s="10">
        <v>1</v>
      </c>
      <c r="E1530" s="10"/>
      <c r="F1530" s="9"/>
      <c r="G1530" s="9"/>
      <c r="H1530" s="26">
        <f t="shared" si="46"/>
        <v>0</v>
      </c>
      <c r="I1530" s="11">
        <f t="shared" si="47"/>
        <v>0</v>
      </c>
    </row>
    <row r="1531" spans="1:9" x14ac:dyDescent="0.25">
      <c r="A1531" s="132">
        <v>16248910</v>
      </c>
      <c r="B1531" s="132" t="s">
        <v>468</v>
      </c>
      <c r="C1531" s="132" t="s">
        <v>469</v>
      </c>
      <c r="D1531" s="10">
        <v>1</v>
      </c>
      <c r="E1531" s="10"/>
      <c r="F1531" s="9"/>
      <c r="G1531" s="9"/>
      <c r="H1531" s="26">
        <f t="shared" si="46"/>
        <v>0</v>
      </c>
      <c r="I1531" s="11">
        <f t="shared" si="47"/>
        <v>0</v>
      </c>
    </row>
    <row r="1532" spans="1:9" x14ac:dyDescent="0.25">
      <c r="A1532" s="132">
        <v>16249151</v>
      </c>
      <c r="B1532" s="132" t="s">
        <v>443</v>
      </c>
      <c r="C1532" s="132" t="s">
        <v>444</v>
      </c>
      <c r="D1532" s="10">
        <v>1</v>
      </c>
      <c r="E1532" s="10"/>
      <c r="F1532" s="9"/>
      <c r="G1532" s="9"/>
      <c r="H1532" s="26">
        <f t="shared" si="46"/>
        <v>0</v>
      </c>
      <c r="I1532" s="11">
        <f t="shared" si="47"/>
        <v>0</v>
      </c>
    </row>
    <row r="1533" spans="1:9" x14ac:dyDescent="0.25">
      <c r="A1533" s="132">
        <v>16253213</v>
      </c>
      <c r="B1533" s="132" t="s">
        <v>435</v>
      </c>
      <c r="C1533" s="132" t="s">
        <v>2738</v>
      </c>
      <c r="D1533" s="10">
        <v>1</v>
      </c>
      <c r="E1533" s="10"/>
      <c r="F1533" s="9"/>
      <c r="G1533" s="9"/>
      <c r="H1533" s="26">
        <f t="shared" si="46"/>
        <v>0</v>
      </c>
      <c r="I1533" s="11">
        <f t="shared" si="47"/>
        <v>0</v>
      </c>
    </row>
    <row r="1534" spans="1:9" x14ac:dyDescent="0.25">
      <c r="A1534" s="132">
        <v>16253221</v>
      </c>
      <c r="B1534" s="132" t="s">
        <v>435</v>
      </c>
      <c r="C1534" s="132" t="s">
        <v>2738</v>
      </c>
      <c r="D1534" s="10">
        <v>1</v>
      </c>
      <c r="E1534" s="10"/>
      <c r="F1534" s="9"/>
      <c r="G1534" s="9"/>
      <c r="H1534" s="26">
        <f t="shared" si="46"/>
        <v>0</v>
      </c>
      <c r="I1534" s="11">
        <f t="shared" si="47"/>
        <v>0</v>
      </c>
    </row>
    <row r="1535" spans="1:9" x14ac:dyDescent="0.25">
      <c r="A1535" s="132">
        <v>16253248</v>
      </c>
      <c r="B1535" s="132" t="s">
        <v>435</v>
      </c>
      <c r="C1535" s="132" t="s">
        <v>2738</v>
      </c>
      <c r="D1535" s="10">
        <v>1</v>
      </c>
      <c r="E1535" s="10"/>
      <c r="F1535" s="9"/>
      <c r="G1535" s="9"/>
      <c r="H1535" s="26">
        <f t="shared" si="46"/>
        <v>0</v>
      </c>
      <c r="I1535" s="11">
        <f t="shared" si="47"/>
        <v>0</v>
      </c>
    </row>
    <row r="1536" spans="1:9" x14ac:dyDescent="0.25">
      <c r="A1536" s="132">
        <v>16253256</v>
      </c>
      <c r="B1536" s="132" t="s">
        <v>435</v>
      </c>
      <c r="C1536" s="132" t="s">
        <v>2738</v>
      </c>
      <c r="D1536" s="10">
        <v>1</v>
      </c>
      <c r="E1536" s="10"/>
      <c r="F1536" s="9"/>
      <c r="G1536" s="9"/>
      <c r="H1536" s="26">
        <f t="shared" si="46"/>
        <v>0</v>
      </c>
      <c r="I1536" s="11">
        <f t="shared" si="47"/>
        <v>0</v>
      </c>
    </row>
    <row r="1537" spans="1:9" x14ac:dyDescent="0.25">
      <c r="A1537" s="132">
        <v>16253264</v>
      </c>
      <c r="B1537" s="132" t="s">
        <v>435</v>
      </c>
      <c r="C1537" s="132" t="s">
        <v>2738</v>
      </c>
      <c r="D1537" s="10">
        <v>1</v>
      </c>
      <c r="E1537" s="10"/>
      <c r="F1537" s="9"/>
      <c r="G1537" s="9"/>
      <c r="H1537" s="26">
        <f t="shared" si="46"/>
        <v>0</v>
      </c>
      <c r="I1537" s="11">
        <f t="shared" si="47"/>
        <v>0</v>
      </c>
    </row>
    <row r="1538" spans="1:9" x14ac:dyDescent="0.25">
      <c r="A1538" s="132">
        <v>16253280</v>
      </c>
      <c r="B1538" s="132" t="s">
        <v>435</v>
      </c>
      <c r="C1538" s="132" t="s">
        <v>2738</v>
      </c>
      <c r="D1538" s="10">
        <v>1</v>
      </c>
      <c r="E1538" s="10"/>
      <c r="F1538" s="9"/>
      <c r="G1538" s="9"/>
      <c r="H1538" s="26">
        <f t="shared" si="46"/>
        <v>0</v>
      </c>
      <c r="I1538" s="11">
        <f t="shared" si="47"/>
        <v>0</v>
      </c>
    </row>
    <row r="1539" spans="1:9" x14ac:dyDescent="0.25">
      <c r="A1539" s="132">
        <v>16253299</v>
      </c>
      <c r="B1539" s="132" t="s">
        <v>435</v>
      </c>
      <c r="C1539" s="132" t="s">
        <v>2738</v>
      </c>
      <c r="D1539" s="10">
        <v>1</v>
      </c>
      <c r="E1539" s="10"/>
      <c r="F1539" s="9"/>
      <c r="G1539" s="9"/>
      <c r="H1539" s="26">
        <f t="shared" si="46"/>
        <v>0</v>
      </c>
      <c r="I1539" s="11">
        <f t="shared" si="47"/>
        <v>0</v>
      </c>
    </row>
    <row r="1540" spans="1:9" x14ac:dyDescent="0.25">
      <c r="A1540" s="132">
        <v>16253310</v>
      </c>
      <c r="B1540" s="132" t="s">
        <v>435</v>
      </c>
      <c r="C1540" s="132" t="s">
        <v>2738</v>
      </c>
      <c r="D1540" s="10">
        <v>3</v>
      </c>
      <c r="E1540" s="10"/>
      <c r="F1540" s="9"/>
      <c r="G1540" s="9"/>
      <c r="H1540" s="26">
        <f t="shared" si="46"/>
        <v>0</v>
      </c>
      <c r="I1540" s="11">
        <f t="shared" si="47"/>
        <v>0</v>
      </c>
    </row>
    <row r="1541" spans="1:9" x14ac:dyDescent="0.25">
      <c r="A1541" s="132">
        <v>16253337</v>
      </c>
      <c r="B1541" s="132" t="s">
        <v>435</v>
      </c>
      <c r="C1541" s="132" t="s">
        <v>2738</v>
      </c>
      <c r="D1541" s="10">
        <v>3</v>
      </c>
      <c r="E1541" s="10"/>
      <c r="F1541" s="9"/>
      <c r="G1541" s="9"/>
      <c r="H1541" s="26">
        <f t="shared" ref="H1541:H1604" si="48">E1541/D1541</f>
        <v>0</v>
      </c>
      <c r="I1541" s="11">
        <f t="shared" ref="I1541:I1604" si="49">IFERROR(G1541/H1541,0)</f>
        <v>0</v>
      </c>
    </row>
    <row r="1542" spans="1:9" x14ac:dyDescent="0.25">
      <c r="A1542" s="132">
        <v>16263359</v>
      </c>
      <c r="B1542" s="132" t="s">
        <v>438</v>
      </c>
      <c r="C1542" s="132" t="s">
        <v>2739</v>
      </c>
      <c r="D1542" s="10">
        <v>1</v>
      </c>
      <c r="E1542" s="10"/>
      <c r="F1542" s="9"/>
      <c r="G1542" s="9"/>
      <c r="H1542" s="26">
        <f t="shared" si="48"/>
        <v>0</v>
      </c>
      <c r="I1542" s="11">
        <f t="shared" si="49"/>
        <v>0</v>
      </c>
    </row>
    <row r="1543" spans="1:9" x14ac:dyDescent="0.25">
      <c r="A1543" s="132">
        <v>16263391</v>
      </c>
      <c r="B1543" s="132" t="s">
        <v>438</v>
      </c>
      <c r="C1543" s="132" t="s">
        <v>2739</v>
      </c>
      <c r="D1543" s="10">
        <v>1</v>
      </c>
      <c r="E1543" s="10"/>
      <c r="F1543" s="9"/>
      <c r="G1543" s="9"/>
      <c r="H1543" s="26">
        <f t="shared" si="48"/>
        <v>0</v>
      </c>
      <c r="I1543" s="11">
        <f t="shared" si="49"/>
        <v>0</v>
      </c>
    </row>
    <row r="1544" spans="1:9" x14ac:dyDescent="0.25">
      <c r="A1544" s="132">
        <v>16265149</v>
      </c>
      <c r="B1544" s="132" t="s">
        <v>443</v>
      </c>
      <c r="C1544" s="132" t="s">
        <v>444</v>
      </c>
      <c r="D1544" s="10">
        <v>30</v>
      </c>
      <c r="E1544" s="10"/>
      <c r="F1544" s="9"/>
      <c r="G1544" s="9"/>
      <c r="H1544" s="26">
        <f t="shared" si="48"/>
        <v>0</v>
      </c>
      <c r="I1544" s="11">
        <f t="shared" si="49"/>
        <v>0</v>
      </c>
    </row>
    <row r="1545" spans="1:9" x14ac:dyDescent="0.25">
      <c r="A1545" s="132">
        <v>16265157</v>
      </c>
      <c r="B1545" s="132" t="s">
        <v>443</v>
      </c>
      <c r="C1545" s="132" t="s">
        <v>444</v>
      </c>
      <c r="D1545" s="10">
        <v>30</v>
      </c>
      <c r="E1545" s="10"/>
      <c r="F1545" s="9"/>
      <c r="G1545" s="9"/>
      <c r="H1545" s="26">
        <f t="shared" si="48"/>
        <v>0</v>
      </c>
      <c r="I1545" s="11">
        <f t="shared" si="49"/>
        <v>0</v>
      </c>
    </row>
    <row r="1546" spans="1:9" x14ac:dyDescent="0.25">
      <c r="A1546" s="132">
        <v>16267982</v>
      </c>
      <c r="B1546" s="132" t="s">
        <v>443</v>
      </c>
      <c r="C1546" s="132" t="s">
        <v>444</v>
      </c>
      <c r="D1546" s="10">
        <v>1</v>
      </c>
      <c r="E1546" s="10"/>
      <c r="F1546" s="9"/>
      <c r="G1546" s="9"/>
      <c r="H1546" s="26">
        <f t="shared" si="48"/>
        <v>0</v>
      </c>
      <c r="I1546" s="11">
        <f t="shared" si="49"/>
        <v>0</v>
      </c>
    </row>
    <row r="1547" spans="1:9" x14ac:dyDescent="0.25">
      <c r="A1547" s="132">
        <v>16267990</v>
      </c>
      <c r="B1547" s="132" t="s">
        <v>443</v>
      </c>
      <c r="C1547" s="132" t="s">
        <v>444</v>
      </c>
      <c r="D1547" s="10">
        <v>30</v>
      </c>
      <c r="E1547" s="10"/>
      <c r="F1547" s="9"/>
      <c r="G1547" s="9"/>
      <c r="H1547" s="26">
        <f t="shared" si="48"/>
        <v>0</v>
      </c>
      <c r="I1547" s="11">
        <f t="shared" si="49"/>
        <v>0</v>
      </c>
    </row>
    <row r="1548" spans="1:9" x14ac:dyDescent="0.25">
      <c r="A1548" s="132">
        <v>16268008</v>
      </c>
      <c r="B1548" s="132" t="s">
        <v>443</v>
      </c>
      <c r="C1548" s="132" t="s">
        <v>444</v>
      </c>
      <c r="D1548" s="10">
        <v>30</v>
      </c>
      <c r="E1548" s="10"/>
      <c r="F1548" s="9"/>
      <c r="G1548" s="9"/>
      <c r="H1548" s="26">
        <f t="shared" si="48"/>
        <v>0</v>
      </c>
      <c r="I1548" s="11">
        <f t="shared" si="49"/>
        <v>0</v>
      </c>
    </row>
    <row r="1549" spans="1:9" x14ac:dyDescent="0.25">
      <c r="A1549" s="132">
        <v>16268059</v>
      </c>
      <c r="B1549" s="132" t="s">
        <v>443</v>
      </c>
      <c r="C1549" s="132" t="s">
        <v>444</v>
      </c>
      <c r="D1549" s="10">
        <v>30</v>
      </c>
      <c r="E1549" s="10"/>
      <c r="F1549" s="9"/>
      <c r="G1549" s="9"/>
      <c r="H1549" s="26">
        <f t="shared" si="48"/>
        <v>0</v>
      </c>
      <c r="I1549" s="11">
        <f t="shared" si="49"/>
        <v>0</v>
      </c>
    </row>
    <row r="1550" spans="1:9" x14ac:dyDescent="0.25">
      <c r="A1550" s="132">
        <v>16268075</v>
      </c>
      <c r="B1550" s="132" t="s">
        <v>443</v>
      </c>
      <c r="C1550" s="132" t="s">
        <v>444</v>
      </c>
      <c r="D1550" s="10">
        <v>30</v>
      </c>
      <c r="E1550" s="10"/>
      <c r="F1550" s="9"/>
      <c r="G1550" s="9"/>
      <c r="H1550" s="26">
        <f t="shared" si="48"/>
        <v>0</v>
      </c>
      <c r="I1550" s="11">
        <f t="shared" si="49"/>
        <v>0</v>
      </c>
    </row>
    <row r="1551" spans="1:9" x14ac:dyDescent="0.25">
      <c r="A1551" s="132">
        <v>16271335</v>
      </c>
      <c r="B1551" s="132" t="s">
        <v>481</v>
      </c>
      <c r="C1551" s="132" t="s">
        <v>482</v>
      </c>
      <c r="D1551" s="10">
        <v>1</v>
      </c>
      <c r="E1551" s="10"/>
      <c r="F1551" s="9"/>
      <c r="G1551" s="9"/>
      <c r="H1551" s="26">
        <f t="shared" si="48"/>
        <v>0</v>
      </c>
      <c r="I1551" s="11">
        <f t="shared" si="49"/>
        <v>0</v>
      </c>
    </row>
    <row r="1552" spans="1:9" x14ac:dyDescent="0.25">
      <c r="A1552" s="132">
        <v>16271580</v>
      </c>
      <c r="B1552" s="132" t="s">
        <v>443</v>
      </c>
      <c r="C1552" s="132" t="s">
        <v>444</v>
      </c>
      <c r="D1552" s="10">
        <v>30</v>
      </c>
      <c r="E1552" s="10"/>
      <c r="F1552" s="9"/>
      <c r="G1552" s="9"/>
      <c r="H1552" s="26">
        <f t="shared" si="48"/>
        <v>0</v>
      </c>
      <c r="I1552" s="11">
        <f t="shared" si="49"/>
        <v>0</v>
      </c>
    </row>
    <row r="1553" spans="1:9" x14ac:dyDescent="0.25">
      <c r="A1553" s="132">
        <v>16271599</v>
      </c>
      <c r="B1553" s="132" t="s">
        <v>443</v>
      </c>
      <c r="C1553" s="132" t="s">
        <v>444</v>
      </c>
      <c r="D1553" s="10">
        <v>30</v>
      </c>
      <c r="E1553" s="10"/>
      <c r="F1553" s="9"/>
      <c r="G1553" s="9"/>
      <c r="H1553" s="26">
        <f t="shared" si="48"/>
        <v>0</v>
      </c>
      <c r="I1553" s="11">
        <f t="shared" si="49"/>
        <v>0</v>
      </c>
    </row>
    <row r="1554" spans="1:9" x14ac:dyDescent="0.25">
      <c r="A1554" s="132">
        <v>16271610</v>
      </c>
      <c r="B1554" s="132" t="s">
        <v>443</v>
      </c>
      <c r="C1554" s="132" t="s">
        <v>444</v>
      </c>
      <c r="D1554" s="10">
        <v>1</v>
      </c>
      <c r="E1554" s="10"/>
      <c r="F1554" s="9"/>
      <c r="G1554" s="9"/>
      <c r="H1554" s="26">
        <f t="shared" si="48"/>
        <v>0</v>
      </c>
      <c r="I1554" s="11">
        <f t="shared" si="49"/>
        <v>0</v>
      </c>
    </row>
    <row r="1555" spans="1:9" x14ac:dyDescent="0.25">
      <c r="A1555" s="132">
        <v>16272706</v>
      </c>
      <c r="B1555" s="132" t="s">
        <v>483</v>
      </c>
      <c r="C1555" s="132" t="s">
        <v>484</v>
      </c>
      <c r="D1555" s="10">
        <v>1</v>
      </c>
      <c r="E1555" s="10"/>
      <c r="F1555" s="9"/>
      <c r="G1555" s="9"/>
      <c r="H1555" s="26">
        <f t="shared" si="48"/>
        <v>0</v>
      </c>
      <c r="I1555" s="11">
        <f t="shared" si="49"/>
        <v>0</v>
      </c>
    </row>
    <row r="1556" spans="1:9" x14ac:dyDescent="0.25">
      <c r="A1556" s="132">
        <v>16272714</v>
      </c>
      <c r="B1556" s="132" t="s">
        <v>483</v>
      </c>
      <c r="C1556" s="132" t="s">
        <v>484</v>
      </c>
      <c r="D1556" s="10">
        <v>14</v>
      </c>
      <c r="E1556" s="10"/>
      <c r="F1556" s="9"/>
      <c r="G1556" s="9"/>
      <c r="H1556" s="26">
        <f t="shared" si="48"/>
        <v>0</v>
      </c>
      <c r="I1556" s="11">
        <f t="shared" si="49"/>
        <v>0</v>
      </c>
    </row>
    <row r="1557" spans="1:9" x14ac:dyDescent="0.25">
      <c r="A1557" s="132">
        <v>16275322</v>
      </c>
      <c r="B1557" s="132" t="s">
        <v>435</v>
      </c>
      <c r="C1557" s="132" t="s">
        <v>2738</v>
      </c>
      <c r="D1557" s="10">
        <v>1</v>
      </c>
      <c r="E1557" s="10"/>
      <c r="F1557" s="9"/>
      <c r="G1557" s="9"/>
      <c r="H1557" s="26">
        <f t="shared" si="48"/>
        <v>0</v>
      </c>
      <c r="I1557" s="11">
        <f t="shared" si="49"/>
        <v>0</v>
      </c>
    </row>
    <row r="1558" spans="1:9" x14ac:dyDescent="0.25">
      <c r="A1558" s="132">
        <v>16275330</v>
      </c>
      <c r="B1558" s="132" t="s">
        <v>435</v>
      </c>
      <c r="C1558" s="132" t="s">
        <v>2738</v>
      </c>
      <c r="D1558" s="10">
        <v>1</v>
      </c>
      <c r="E1558" s="10"/>
      <c r="F1558" s="9"/>
      <c r="G1558" s="9"/>
      <c r="H1558" s="26">
        <f t="shared" si="48"/>
        <v>0</v>
      </c>
      <c r="I1558" s="11">
        <f t="shared" si="49"/>
        <v>0</v>
      </c>
    </row>
    <row r="1559" spans="1:9" x14ac:dyDescent="0.25">
      <c r="A1559" s="132">
        <v>16275349</v>
      </c>
      <c r="B1559" s="132" t="s">
        <v>435</v>
      </c>
      <c r="C1559" s="132" t="s">
        <v>2738</v>
      </c>
      <c r="D1559" s="10">
        <v>1</v>
      </c>
      <c r="E1559" s="10"/>
      <c r="F1559" s="9"/>
      <c r="G1559" s="9"/>
      <c r="H1559" s="26">
        <f t="shared" si="48"/>
        <v>0</v>
      </c>
      <c r="I1559" s="11">
        <f t="shared" si="49"/>
        <v>0</v>
      </c>
    </row>
    <row r="1560" spans="1:9" x14ac:dyDescent="0.25">
      <c r="A1560" s="132">
        <v>16275357</v>
      </c>
      <c r="B1560" s="132" t="s">
        <v>435</v>
      </c>
      <c r="C1560" s="132" t="s">
        <v>2738</v>
      </c>
      <c r="D1560" s="10">
        <v>1</v>
      </c>
      <c r="E1560" s="10"/>
      <c r="F1560" s="9"/>
      <c r="G1560" s="9"/>
      <c r="H1560" s="26">
        <f t="shared" si="48"/>
        <v>0</v>
      </c>
      <c r="I1560" s="11">
        <f t="shared" si="49"/>
        <v>0</v>
      </c>
    </row>
    <row r="1561" spans="1:9" x14ac:dyDescent="0.25">
      <c r="A1561" s="132">
        <v>16275365</v>
      </c>
      <c r="B1561" s="132" t="s">
        <v>435</v>
      </c>
      <c r="C1561" s="132" t="s">
        <v>2738</v>
      </c>
      <c r="D1561" s="10">
        <v>1</v>
      </c>
      <c r="E1561" s="10"/>
      <c r="F1561" s="9"/>
      <c r="G1561" s="9"/>
      <c r="H1561" s="26">
        <f t="shared" si="48"/>
        <v>0</v>
      </c>
      <c r="I1561" s="11">
        <f t="shared" si="49"/>
        <v>0</v>
      </c>
    </row>
    <row r="1562" spans="1:9" x14ac:dyDescent="0.25">
      <c r="A1562" s="132">
        <v>16280806</v>
      </c>
      <c r="B1562" s="132" t="s">
        <v>438</v>
      </c>
      <c r="C1562" s="132" t="s">
        <v>2739</v>
      </c>
      <c r="D1562" s="10">
        <v>1</v>
      </c>
      <c r="E1562" s="10"/>
      <c r="F1562" s="9"/>
      <c r="G1562" s="9"/>
      <c r="H1562" s="26">
        <f t="shared" si="48"/>
        <v>0</v>
      </c>
      <c r="I1562" s="11">
        <f t="shared" si="49"/>
        <v>0</v>
      </c>
    </row>
    <row r="1563" spans="1:9" x14ac:dyDescent="0.25">
      <c r="A1563" s="132">
        <v>16297113</v>
      </c>
      <c r="B1563" s="132" t="s">
        <v>468</v>
      </c>
      <c r="C1563" s="132" t="s">
        <v>469</v>
      </c>
      <c r="D1563" s="10">
        <v>1</v>
      </c>
      <c r="E1563" s="10"/>
      <c r="F1563" s="9"/>
      <c r="G1563" s="9"/>
      <c r="H1563" s="26">
        <f t="shared" si="48"/>
        <v>0</v>
      </c>
      <c r="I1563" s="11">
        <f t="shared" si="49"/>
        <v>0</v>
      </c>
    </row>
    <row r="1564" spans="1:9" x14ac:dyDescent="0.25">
      <c r="A1564" s="132">
        <v>16298233</v>
      </c>
      <c r="B1564" s="132" t="s">
        <v>468</v>
      </c>
      <c r="C1564" s="132" t="s">
        <v>469</v>
      </c>
      <c r="D1564" s="10">
        <v>1</v>
      </c>
      <c r="E1564" s="10"/>
      <c r="F1564" s="9"/>
      <c r="G1564" s="9"/>
      <c r="H1564" s="26">
        <f t="shared" si="48"/>
        <v>0</v>
      </c>
      <c r="I1564" s="11">
        <f t="shared" si="49"/>
        <v>0</v>
      </c>
    </row>
    <row r="1565" spans="1:9" x14ac:dyDescent="0.25">
      <c r="A1565" s="132">
        <v>16300092</v>
      </c>
      <c r="B1565" s="132" t="s">
        <v>485</v>
      </c>
      <c r="C1565" s="132" t="s">
        <v>486</v>
      </c>
      <c r="D1565" s="10">
        <v>6</v>
      </c>
      <c r="E1565" s="10"/>
      <c r="F1565" s="9"/>
      <c r="G1565" s="9"/>
      <c r="H1565" s="26">
        <f t="shared" si="48"/>
        <v>0</v>
      </c>
      <c r="I1565" s="11">
        <f t="shared" si="49"/>
        <v>0</v>
      </c>
    </row>
    <row r="1566" spans="1:9" x14ac:dyDescent="0.25">
      <c r="A1566" s="132">
        <v>16300106</v>
      </c>
      <c r="B1566" s="132" t="s">
        <v>485</v>
      </c>
      <c r="C1566" s="132" t="s">
        <v>486</v>
      </c>
      <c r="D1566" s="10">
        <v>6</v>
      </c>
      <c r="E1566" s="10"/>
      <c r="F1566" s="9"/>
      <c r="G1566" s="9"/>
      <c r="H1566" s="26">
        <f t="shared" si="48"/>
        <v>0</v>
      </c>
      <c r="I1566" s="11">
        <f t="shared" si="49"/>
        <v>0</v>
      </c>
    </row>
    <row r="1567" spans="1:9" x14ac:dyDescent="0.25">
      <c r="A1567" s="132">
        <v>16300114</v>
      </c>
      <c r="B1567" s="132" t="s">
        <v>485</v>
      </c>
      <c r="C1567" s="132" t="s">
        <v>486</v>
      </c>
      <c r="D1567" s="10">
        <v>6</v>
      </c>
      <c r="E1567" s="10"/>
      <c r="F1567" s="9"/>
      <c r="G1567" s="9"/>
      <c r="H1567" s="26">
        <f t="shared" si="48"/>
        <v>0</v>
      </c>
      <c r="I1567" s="11">
        <f t="shared" si="49"/>
        <v>0</v>
      </c>
    </row>
    <row r="1568" spans="1:9" x14ac:dyDescent="0.25">
      <c r="A1568" s="132">
        <v>16300300</v>
      </c>
      <c r="B1568" s="132" t="s">
        <v>435</v>
      </c>
      <c r="C1568" s="132" t="s">
        <v>2738</v>
      </c>
      <c r="D1568" s="10">
        <v>1</v>
      </c>
      <c r="E1568" s="10"/>
      <c r="F1568" s="9"/>
      <c r="G1568" s="9"/>
      <c r="H1568" s="26">
        <f t="shared" si="48"/>
        <v>0</v>
      </c>
      <c r="I1568" s="11">
        <f t="shared" si="49"/>
        <v>0</v>
      </c>
    </row>
    <row r="1569" spans="1:9" x14ac:dyDescent="0.25">
      <c r="A1569" s="132">
        <v>16307240</v>
      </c>
      <c r="B1569" s="132" t="s">
        <v>435</v>
      </c>
      <c r="C1569" s="132" t="s">
        <v>2738</v>
      </c>
      <c r="D1569" s="10">
        <v>1</v>
      </c>
      <c r="E1569" s="10"/>
      <c r="F1569" s="9"/>
      <c r="G1569" s="9"/>
      <c r="H1569" s="26">
        <f t="shared" si="48"/>
        <v>0</v>
      </c>
      <c r="I1569" s="11">
        <f t="shared" si="49"/>
        <v>0</v>
      </c>
    </row>
    <row r="1570" spans="1:9" x14ac:dyDescent="0.25">
      <c r="A1570" s="132">
        <v>16310306</v>
      </c>
      <c r="B1570" s="132" t="s">
        <v>438</v>
      </c>
      <c r="C1570" s="132" t="s">
        <v>2739</v>
      </c>
      <c r="D1570" s="10">
        <v>1</v>
      </c>
      <c r="E1570" s="10"/>
      <c r="F1570" s="9"/>
      <c r="G1570" s="9"/>
      <c r="H1570" s="26">
        <f t="shared" si="48"/>
        <v>0</v>
      </c>
      <c r="I1570" s="11">
        <f t="shared" si="49"/>
        <v>0</v>
      </c>
    </row>
    <row r="1571" spans="1:9" x14ac:dyDescent="0.25">
      <c r="A1571" s="132">
        <v>16314107</v>
      </c>
      <c r="B1571" s="132" t="s">
        <v>466</v>
      </c>
      <c r="C1571" s="132" t="s">
        <v>467</v>
      </c>
      <c r="D1571" s="10">
        <v>1</v>
      </c>
      <c r="E1571" s="10"/>
      <c r="F1571" s="9"/>
      <c r="G1571" s="9"/>
      <c r="H1571" s="26">
        <f t="shared" si="48"/>
        <v>0</v>
      </c>
      <c r="I1571" s="11">
        <f t="shared" si="49"/>
        <v>0</v>
      </c>
    </row>
    <row r="1572" spans="1:9" x14ac:dyDescent="0.25">
      <c r="A1572" s="132">
        <v>16315901</v>
      </c>
      <c r="B1572" s="132" t="s">
        <v>487</v>
      </c>
      <c r="C1572" s="132" t="s">
        <v>488</v>
      </c>
      <c r="D1572" s="10">
        <v>5</v>
      </c>
      <c r="E1572" s="10"/>
      <c r="F1572" s="9"/>
      <c r="G1572" s="9"/>
      <c r="H1572" s="26">
        <f t="shared" si="48"/>
        <v>0</v>
      </c>
      <c r="I1572" s="11">
        <f t="shared" si="49"/>
        <v>0</v>
      </c>
    </row>
    <row r="1573" spans="1:9" x14ac:dyDescent="0.25">
      <c r="A1573" s="132">
        <v>16320050</v>
      </c>
      <c r="B1573" s="132" t="s">
        <v>443</v>
      </c>
      <c r="C1573" s="132" t="s">
        <v>444</v>
      </c>
      <c r="D1573" s="10">
        <v>1</v>
      </c>
      <c r="E1573" s="10"/>
      <c r="F1573" s="9"/>
      <c r="G1573" s="9"/>
      <c r="H1573" s="26">
        <f t="shared" si="48"/>
        <v>0</v>
      </c>
      <c r="I1573" s="11">
        <f t="shared" si="49"/>
        <v>0</v>
      </c>
    </row>
    <row r="1574" spans="1:9" x14ac:dyDescent="0.25">
      <c r="A1574" s="132">
        <v>16320670</v>
      </c>
      <c r="B1574" s="132" t="s">
        <v>435</v>
      </c>
      <c r="C1574" s="132" t="s">
        <v>2738</v>
      </c>
      <c r="D1574" s="10">
        <v>1</v>
      </c>
      <c r="E1574" s="10"/>
      <c r="F1574" s="9"/>
      <c r="G1574" s="9"/>
      <c r="H1574" s="26">
        <f t="shared" si="48"/>
        <v>0</v>
      </c>
      <c r="I1574" s="11">
        <f t="shared" si="49"/>
        <v>0</v>
      </c>
    </row>
    <row r="1575" spans="1:9" x14ac:dyDescent="0.25">
      <c r="A1575" s="132">
        <v>16320689</v>
      </c>
      <c r="B1575" s="132" t="s">
        <v>435</v>
      </c>
      <c r="C1575" s="132" t="s">
        <v>2738</v>
      </c>
      <c r="D1575" s="10">
        <v>1</v>
      </c>
      <c r="E1575" s="10"/>
      <c r="F1575" s="9"/>
      <c r="G1575" s="9"/>
      <c r="H1575" s="26">
        <f t="shared" si="48"/>
        <v>0</v>
      </c>
      <c r="I1575" s="11">
        <f t="shared" si="49"/>
        <v>0</v>
      </c>
    </row>
    <row r="1576" spans="1:9" x14ac:dyDescent="0.25">
      <c r="A1576" s="132">
        <v>16320697</v>
      </c>
      <c r="B1576" s="132" t="s">
        <v>435</v>
      </c>
      <c r="C1576" s="132" t="s">
        <v>2738</v>
      </c>
      <c r="D1576" s="10">
        <v>1</v>
      </c>
      <c r="E1576" s="10"/>
      <c r="F1576" s="9"/>
      <c r="G1576" s="9"/>
      <c r="H1576" s="26">
        <f t="shared" si="48"/>
        <v>0</v>
      </c>
      <c r="I1576" s="11">
        <f t="shared" si="49"/>
        <v>0</v>
      </c>
    </row>
    <row r="1577" spans="1:9" x14ac:dyDescent="0.25">
      <c r="A1577" s="132">
        <v>16329406</v>
      </c>
      <c r="B1577" s="132" t="s">
        <v>435</v>
      </c>
      <c r="C1577" s="132" t="s">
        <v>2738</v>
      </c>
      <c r="D1577" s="10">
        <v>1</v>
      </c>
      <c r="E1577" s="10"/>
      <c r="F1577" s="9"/>
      <c r="G1577" s="9"/>
      <c r="H1577" s="26">
        <f t="shared" si="48"/>
        <v>0</v>
      </c>
      <c r="I1577" s="11">
        <f t="shared" si="49"/>
        <v>0</v>
      </c>
    </row>
    <row r="1578" spans="1:9" x14ac:dyDescent="0.25">
      <c r="A1578" s="132">
        <v>16347889</v>
      </c>
      <c r="B1578" s="132" t="s">
        <v>435</v>
      </c>
      <c r="C1578" s="132" t="s">
        <v>2738</v>
      </c>
      <c r="D1578" s="10">
        <v>1</v>
      </c>
      <c r="E1578" s="10"/>
      <c r="F1578" s="9"/>
      <c r="G1578" s="9"/>
      <c r="H1578" s="26">
        <f t="shared" si="48"/>
        <v>0</v>
      </c>
      <c r="I1578" s="11">
        <f t="shared" si="49"/>
        <v>0</v>
      </c>
    </row>
    <row r="1579" spans="1:9" x14ac:dyDescent="0.25">
      <c r="A1579" s="132">
        <v>16348133</v>
      </c>
      <c r="B1579" s="132" t="s">
        <v>436</v>
      </c>
      <c r="C1579" s="132" t="s">
        <v>437</v>
      </c>
      <c r="D1579" s="10">
        <v>1</v>
      </c>
      <c r="E1579" s="10"/>
      <c r="F1579" s="9"/>
      <c r="G1579" s="9"/>
      <c r="H1579" s="26">
        <f t="shared" si="48"/>
        <v>0</v>
      </c>
      <c r="I1579" s="11">
        <f t="shared" si="49"/>
        <v>0</v>
      </c>
    </row>
    <row r="1580" spans="1:9" x14ac:dyDescent="0.25">
      <c r="A1580" s="132">
        <v>16348303</v>
      </c>
      <c r="B1580" s="132" t="s">
        <v>489</v>
      </c>
      <c r="C1580" s="132" t="s">
        <v>490</v>
      </c>
      <c r="D1580" s="10">
        <v>1</v>
      </c>
      <c r="E1580" s="10"/>
      <c r="F1580" s="9"/>
      <c r="G1580" s="9"/>
      <c r="H1580" s="26">
        <f t="shared" si="48"/>
        <v>0</v>
      </c>
      <c r="I1580" s="11">
        <f t="shared" si="49"/>
        <v>0</v>
      </c>
    </row>
    <row r="1581" spans="1:9" x14ac:dyDescent="0.25">
      <c r="A1581" s="132">
        <v>16373146</v>
      </c>
      <c r="B1581" s="132" t="s">
        <v>436</v>
      </c>
      <c r="C1581" s="132" t="s">
        <v>437</v>
      </c>
      <c r="D1581" s="10">
        <v>2</v>
      </c>
      <c r="E1581" s="10"/>
      <c r="F1581" s="9"/>
      <c r="G1581" s="9"/>
      <c r="H1581" s="26">
        <f t="shared" si="48"/>
        <v>0</v>
      </c>
      <c r="I1581" s="11">
        <f t="shared" si="49"/>
        <v>0</v>
      </c>
    </row>
    <row r="1582" spans="1:9" x14ac:dyDescent="0.25">
      <c r="A1582" s="132">
        <v>16374851</v>
      </c>
      <c r="B1582" s="132" t="s">
        <v>436</v>
      </c>
      <c r="C1582" s="132" t="s">
        <v>437</v>
      </c>
      <c r="D1582" s="10">
        <v>3</v>
      </c>
      <c r="E1582" s="10"/>
      <c r="F1582" s="9"/>
      <c r="G1582" s="9"/>
      <c r="H1582" s="26">
        <f t="shared" si="48"/>
        <v>0</v>
      </c>
      <c r="I1582" s="11">
        <f t="shared" si="49"/>
        <v>0</v>
      </c>
    </row>
    <row r="1583" spans="1:9" x14ac:dyDescent="0.25">
      <c r="A1583" s="132">
        <v>16374878</v>
      </c>
      <c r="B1583" s="132" t="s">
        <v>436</v>
      </c>
      <c r="C1583" s="132" t="s">
        <v>437</v>
      </c>
      <c r="D1583" s="10">
        <v>1</v>
      </c>
      <c r="E1583" s="10"/>
      <c r="F1583" s="9"/>
      <c r="G1583" s="9"/>
      <c r="H1583" s="26">
        <f t="shared" si="48"/>
        <v>0</v>
      </c>
      <c r="I1583" s="11">
        <f t="shared" si="49"/>
        <v>0</v>
      </c>
    </row>
    <row r="1584" spans="1:9" x14ac:dyDescent="0.25">
      <c r="A1584" s="132">
        <v>16374975</v>
      </c>
      <c r="B1584" s="132" t="s">
        <v>436</v>
      </c>
      <c r="C1584" s="132" t="s">
        <v>437</v>
      </c>
      <c r="D1584" s="10">
        <v>2</v>
      </c>
      <c r="E1584" s="10"/>
      <c r="F1584" s="9"/>
      <c r="G1584" s="9"/>
      <c r="H1584" s="26">
        <f t="shared" si="48"/>
        <v>0</v>
      </c>
      <c r="I1584" s="11">
        <f t="shared" si="49"/>
        <v>0</v>
      </c>
    </row>
    <row r="1585" spans="1:9" x14ac:dyDescent="0.25">
      <c r="A1585" s="132">
        <v>16379527</v>
      </c>
      <c r="B1585" s="132" t="s">
        <v>491</v>
      </c>
      <c r="C1585" s="132" t="s">
        <v>492</v>
      </c>
      <c r="D1585" s="10">
        <v>4</v>
      </c>
      <c r="E1585" s="10"/>
      <c r="F1585" s="9"/>
      <c r="G1585" s="9"/>
      <c r="H1585" s="26">
        <f t="shared" si="48"/>
        <v>0</v>
      </c>
      <c r="I1585" s="11">
        <f t="shared" si="49"/>
        <v>0</v>
      </c>
    </row>
    <row r="1586" spans="1:9" x14ac:dyDescent="0.25">
      <c r="A1586" s="132">
        <v>16379535</v>
      </c>
      <c r="B1586" s="132" t="s">
        <v>491</v>
      </c>
      <c r="C1586" s="132" t="s">
        <v>492</v>
      </c>
      <c r="D1586" s="10">
        <v>8</v>
      </c>
      <c r="E1586" s="10"/>
      <c r="F1586" s="9"/>
      <c r="G1586" s="9"/>
      <c r="H1586" s="26">
        <f t="shared" si="48"/>
        <v>0</v>
      </c>
      <c r="I1586" s="11">
        <f t="shared" si="49"/>
        <v>0</v>
      </c>
    </row>
    <row r="1587" spans="1:9" x14ac:dyDescent="0.25">
      <c r="A1587" s="132">
        <v>16379586</v>
      </c>
      <c r="B1587" s="132" t="s">
        <v>468</v>
      </c>
      <c r="C1587" s="132" t="s">
        <v>469</v>
      </c>
      <c r="D1587" s="10">
        <v>1</v>
      </c>
      <c r="E1587" s="10"/>
      <c r="F1587" s="9"/>
      <c r="G1587" s="9"/>
      <c r="H1587" s="26">
        <f t="shared" si="48"/>
        <v>0</v>
      </c>
      <c r="I1587" s="11">
        <f t="shared" si="49"/>
        <v>0</v>
      </c>
    </row>
    <row r="1588" spans="1:9" x14ac:dyDescent="0.25">
      <c r="A1588" s="132">
        <v>16387422</v>
      </c>
      <c r="B1588" s="132" t="s">
        <v>435</v>
      </c>
      <c r="C1588" s="132" t="s">
        <v>2738</v>
      </c>
      <c r="D1588" s="10">
        <v>1</v>
      </c>
      <c r="E1588" s="10"/>
      <c r="F1588" s="9"/>
      <c r="G1588" s="9"/>
      <c r="H1588" s="26">
        <f t="shared" si="48"/>
        <v>0</v>
      </c>
      <c r="I1588" s="11">
        <f t="shared" si="49"/>
        <v>0</v>
      </c>
    </row>
    <row r="1589" spans="1:9" x14ac:dyDescent="0.25">
      <c r="A1589" s="132">
        <v>16400860</v>
      </c>
      <c r="B1589" s="132" t="s">
        <v>458</v>
      </c>
      <c r="C1589" s="132" t="s">
        <v>459</v>
      </c>
      <c r="D1589" s="10">
        <v>1</v>
      </c>
      <c r="E1589" s="10"/>
      <c r="F1589" s="9"/>
      <c r="G1589" s="9"/>
      <c r="H1589" s="26">
        <f t="shared" si="48"/>
        <v>0</v>
      </c>
      <c r="I1589" s="11">
        <f t="shared" si="49"/>
        <v>0</v>
      </c>
    </row>
    <row r="1590" spans="1:9" x14ac:dyDescent="0.25">
      <c r="A1590" s="132">
        <v>16406702</v>
      </c>
      <c r="B1590" s="132" t="s">
        <v>493</v>
      </c>
      <c r="C1590" s="132" t="s">
        <v>2743</v>
      </c>
      <c r="D1590" s="10">
        <v>1</v>
      </c>
      <c r="E1590" s="10"/>
      <c r="F1590" s="9"/>
      <c r="G1590" s="9"/>
      <c r="H1590" s="26">
        <f t="shared" si="48"/>
        <v>0</v>
      </c>
      <c r="I1590" s="11">
        <f t="shared" si="49"/>
        <v>0</v>
      </c>
    </row>
    <row r="1591" spans="1:9" x14ac:dyDescent="0.25">
      <c r="A1591" s="132">
        <v>16412788</v>
      </c>
      <c r="B1591" s="132" t="s">
        <v>494</v>
      </c>
      <c r="C1591" s="132" t="s">
        <v>495</v>
      </c>
      <c r="D1591" s="10">
        <v>10</v>
      </c>
      <c r="E1591" s="10"/>
      <c r="F1591" s="9"/>
      <c r="G1591" s="9"/>
      <c r="H1591" s="26">
        <f t="shared" si="48"/>
        <v>0</v>
      </c>
      <c r="I1591" s="11">
        <f t="shared" si="49"/>
        <v>0</v>
      </c>
    </row>
    <row r="1592" spans="1:9" x14ac:dyDescent="0.25">
      <c r="A1592" s="132">
        <v>16413156</v>
      </c>
      <c r="B1592" s="132" t="s">
        <v>441</v>
      </c>
      <c r="C1592" s="132" t="s">
        <v>442</v>
      </c>
      <c r="D1592" s="10">
        <v>1</v>
      </c>
      <c r="E1592" s="10"/>
      <c r="F1592" s="9"/>
      <c r="G1592" s="9"/>
      <c r="H1592" s="26">
        <f t="shared" si="48"/>
        <v>0</v>
      </c>
      <c r="I1592" s="11">
        <f t="shared" si="49"/>
        <v>0</v>
      </c>
    </row>
    <row r="1593" spans="1:9" x14ac:dyDescent="0.25">
      <c r="A1593" s="132">
        <v>16413164</v>
      </c>
      <c r="B1593" s="132" t="s">
        <v>441</v>
      </c>
      <c r="C1593" s="132" t="s">
        <v>442</v>
      </c>
      <c r="D1593" s="10">
        <v>1</v>
      </c>
      <c r="E1593" s="10"/>
      <c r="F1593" s="9"/>
      <c r="G1593" s="9"/>
      <c r="H1593" s="26">
        <f t="shared" si="48"/>
        <v>0</v>
      </c>
      <c r="I1593" s="11">
        <f t="shared" si="49"/>
        <v>0</v>
      </c>
    </row>
    <row r="1594" spans="1:9" x14ac:dyDescent="0.25">
      <c r="A1594" s="132">
        <v>16516729</v>
      </c>
      <c r="B1594" s="132" t="s">
        <v>481</v>
      </c>
      <c r="C1594" s="132" t="s">
        <v>482</v>
      </c>
      <c r="D1594" s="10">
        <v>1</v>
      </c>
      <c r="E1594" s="10"/>
      <c r="F1594" s="9"/>
      <c r="G1594" s="9"/>
      <c r="H1594" s="26">
        <f t="shared" si="48"/>
        <v>0</v>
      </c>
      <c r="I1594" s="11">
        <f t="shared" si="49"/>
        <v>0</v>
      </c>
    </row>
    <row r="1595" spans="1:9" x14ac:dyDescent="0.25">
      <c r="A1595" s="132">
        <v>16520831</v>
      </c>
      <c r="B1595" s="132" t="s">
        <v>441</v>
      </c>
      <c r="C1595" s="132" t="s">
        <v>442</v>
      </c>
      <c r="D1595" s="10">
        <v>1</v>
      </c>
      <c r="E1595" s="10"/>
      <c r="F1595" s="9"/>
      <c r="G1595" s="9"/>
      <c r="H1595" s="26">
        <f t="shared" si="48"/>
        <v>0</v>
      </c>
      <c r="I1595" s="11">
        <f t="shared" si="49"/>
        <v>0</v>
      </c>
    </row>
    <row r="1596" spans="1:9" x14ac:dyDescent="0.25">
      <c r="A1596" s="132">
        <v>16520858</v>
      </c>
      <c r="B1596" s="132" t="s">
        <v>441</v>
      </c>
      <c r="C1596" s="132" t="s">
        <v>442</v>
      </c>
      <c r="D1596" s="10">
        <v>1</v>
      </c>
      <c r="E1596" s="10"/>
      <c r="F1596" s="9"/>
      <c r="G1596" s="9"/>
      <c r="H1596" s="26">
        <f t="shared" si="48"/>
        <v>0</v>
      </c>
      <c r="I1596" s="11">
        <f t="shared" si="49"/>
        <v>0</v>
      </c>
    </row>
    <row r="1597" spans="1:9" x14ac:dyDescent="0.25">
      <c r="A1597" s="132">
        <v>16523253</v>
      </c>
      <c r="B1597" s="132" t="s">
        <v>436</v>
      </c>
      <c r="C1597" s="132" t="s">
        <v>437</v>
      </c>
      <c r="D1597" s="10">
        <v>2</v>
      </c>
      <c r="E1597" s="10"/>
      <c r="F1597" s="9"/>
      <c r="G1597" s="9"/>
      <c r="H1597" s="26">
        <f t="shared" si="48"/>
        <v>0</v>
      </c>
      <c r="I1597" s="11">
        <f t="shared" si="49"/>
        <v>0</v>
      </c>
    </row>
    <row r="1598" spans="1:9" x14ac:dyDescent="0.25">
      <c r="A1598" s="132">
        <v>16531183</v>
      </c>
      <c r="B1598" s="132" t="s">
        <v>466</v>
      </c>
      <c r="C1598" s="132" t="s">
        <v>467</v>
      </c>
      <c r="D1598" s="10">
        <v>1</v>
      </c>
      <c r="E1598" s="10"/>
      <c r="F1598" s="9"/>
      <c r="G1598" s="9"/>
      <c r="H1598" s="26">
        <f t="shared" si="48"/>
        <v>0</v>
      </c>
      <c r="I1598" s="11">
        <f t="shared" si="49"/>
        <v>0</v>
      </c>
    </row>
    <row r="1599" spans="1:9" x14ac:dyDescent="0.25">
      <c r="A1599" s="132">
        <v>16568419</v>
      </c>
      <c r="B1599" s="132" t="s">
        <v>496</v>
      </c>
      <c r="C1599" s="132" t="s">
        <v>497</v>
      </c>
      <c r="D1599" s="10">
        <v>1</v>
      </c>
      <c r="E1599" s="10"/>
      <c r="F1599" s="9"/>
      <c r="G1599" s="9"/>
      <c r="H1599" s="26">
        <f t="shared" si="48"/>
        <v>0</v>
      </c>
      <c r="I1599" s="11">
        <f t="shared" si="49"/>
        <v>0</v>
      </c>
    </row>
    <row r="1600" spans="1:9" x14ac:dyDescent="0.25">
      <c r="A1600" s="132">
        <v>16570006</v>
      </c>
      <c r="B1600" s="132" t="s">
        <v>458</v>
      </c>
      <c r="C1600" s="132" t="s">
        <v>459</v>
      </c>
      <c r="D1600" s="10">
        <v>1</v>
      </c>
      <c r="E1600" s="10"/>
      <c r="F1600" s="9"/>
      <c r="G1600" s="9"/>
      <c r="H1600" s="26">
        <f t="shared" si="48"/>
        <v>0</v>
      </c>
      <c r="I1600" s="11">
        <f t="shared" si="49"/>
        <v>0</v>
      </c>
    </row>
    <row r="1601" spans="1:9" x14ac:dyDescent="0.25">
      <c r="A1601" s="132">
        <v>16570138</v>
      </c>
      <c r="B1601" s="132" t="s">
        <v>458</v>
      </c>
      <c r="C1601" s="132" t="s">
        <v>459</v>
      </c>
      <c r="D1601" s="10">
        <v>1</v>
      </c>
      <c r="E1601" s="10"/>
      <c r="F1601" s="9"/>
      <c r="G1601" s="9"/>
      <c r="H1601" s="26">
        <f t="shared" si="48"/>
        <v>0</v>
      </c>
      <c r="I1601" s="11">
        <f t="shared" si="49"/>
        <v>0</v>
      </c>
    </row>
    <row r="1602" spans="1:9" x14ac:dyDescent="0.25">
      <c r="A1602" s="132">
        <v>16570227</v>
      </c>
      <c r="B1602" s="132" t="s">
        <v>448</v>
      </c>
      <c r="C1602" s="132" t="s">
        <v>449</v>
      </c>
      <c r="D1602" s="10">
        <v>1</v>
      </c>
      <c r="E1602" s="10"/>
      <c r="F1602" s="9"/>
      <c r="G1602" s="9"/>
      <c r="H1602" s="26">
        <f t="shared" si="48"/>
        <v>0</v>
      </c>
      <c r="I1602" s="11">
        <f t="shared" si="49"/>
        <v>0</v>
      </c>
    </row>
    <row r="1603" spans="1:9" x14ac:dyDescent="0.25">
      <c r="A1603" s="132">
        <v>16573021</v>
      </c>
      <c r="B1603" s="132" t="s">
        <v>438</v>
      </c>
      <c r="C1603" s="132" t="s">
        <v>2739</v>
      </c>
      <c r="D1603" s="10">
        <v>1</v>
      </c>
      <c r="E1603" s="10"/>
      <c r="F1603" s="9"/>
      <c r="G1603" s="9"/>
      <c r="H1603" s="26">
        <f t="shared" si="48"/>
        <v>0</v>
      </c>
      <c r="I1603" s="11">
        <f t="shared" si="49"/>
        <v>0</v>
      </c>
    </row>
    <row r="1604" spans="1:9" x14ac:dyDescent="0.25">
      <c r="A1604" s="132">
        <v>16596587</v>
      </c>
      <c r="B1604" s="132" t="s">
        <v>498</v>
      </c>
      <c r="C1604" s="132" t="s">
        <v>499</v>
      </c>
      <c r="D1604" s="10">
        <v>1</v>
      </c>
      <c r="E1604" s="10"/>
      <c r="F1604" s="9"/>
      <c r="G1604" s="9"/>
      <c r="H1604" s="26">
        <f t="shared" si="48"/>
        <v>0</v>
      </c>
      <c r="I1604" s="11">
        <f t="shared" si="49"/>
        <v>0</v>
      </c>
    </row>
    <row r="1605" spans="1:9" x14ac:dyDescent="0.25">
      <c r="A1605" s="132">
        <v>16602099</v>
      </c>
      <c r="B1605" s="132" t="s">
        <v>438</v>
      </c>
      <c r="C1605" s="132" t="s">
        <v>2739</v>
      </c>
      <c r="D1605" s="10">
        <v>1</v>
      </c>
      <c r="E1605" s="10"/>
      <c r="F1605" s="9"/>
      <c r="G1605" s="9"/>
      <c r="H1605" s="26">
        <f t="shared" ref="H1605:H1668" si="50">E1605/D1605</f>
        <v>0</v>
      </c>
      <c r="I1605" s="11">
        <f t="shared" ref="I1605:I1668" si="51">IFERROR(G1605/H1605,0)</f>
        <v>0</v>
      </c>
    </row>
    <row r="1606" spans="1:9" x14ac:dyDescent="0.25">
      <c r="A1606" s="132">
        <v>16602234</v>
      </c>
      <c r="B1606" s="132" t="s">
        <v>464</v>
      </c>
      <c r="C1606" s="132" t="s">
        <v>465</v>
      </c>
      <c r="D1606" s="10">
        <v>1</v>
      </c>
      <c r="E1606" s="10"/>
      <c r="F1606" s="9"/>
      <c r="G1606" s="9"/>
      <c r="H1606" s="26">
        <f t="shared" si="50"/>
        <v>0</v>
      </c>
      <c r="I1606" s="11">
        <f t="shared" si="51"/>
        <v>0</v>
      </c>
    </row>
    <row r="1607" spans="1:9" x14ac:dyDescent="0.25">
      <c r="A1607" s="132">
        <v>16613937</v>
      </c>
      <c r="B1607" s="132" t="s">
        <v>456</v>
      </c>
      <c r="C1607" s="132" t="s">
        <v>457</v>
      </c>
      <c r="D1607" s="10">
        <v>1</v>
      </c>
      <c r="E1607" s="10"/>
      <c r="F1607" s="9"/>
      <c r="G1607" s="9"/>
      <c r="H1607" s="26">
        <f t="shared" si="50"/>
        <v>0</v>
      </c>
      <c r="I1607" s="11">
        <f t="shared" si="51"/>
        <v>0</v>
      </c>
    </row>
    <row r="1608" spans="1:9" x14ac:dyDescent="0.25">
      <c r="A1608" s="132">
        <v>16628349</v>
      </c>
      <c r="B1608" s="132" t="s">
        <v>487</v>
      </c>
      <c r="C1608" s="132" t="s">
        <v>488</v>
      </c>
      <c r="D1608" s="10">
        <v>1</v>
      </c>
      <c r="E1608" s="10"/>
      <c r="F1608" s="9"/>
      <c r="G1608" s="9"/>
      <c r="H1608" s="26">
        <f t="shared" si="50"/>
        <v>0</v>
      </c>
      <c r="I1608" s="11">
        <f t="shared" si="51"/>
        <v>0</v>
      </c>
    </row>
    <row r="1609" spans="1:9" x14ac:dyDescent="0.25">
      <c r="A1609" s="132">
        <v>16634896</v>
      </c>
      <c r="B1609" s="132" t="s">
        <v>435</v>
      </c>
      <c r="C1609" s="132" t="s">
        <v>2738</v>
      </c>
      <c r="D1609" s="10">
        <v>1</v>
      </c>
      <c r="E1609" s="10"/>
      <c r="F1609" s="9"/>
      <c r="G1609" s="9"/>
      <c r="H1609" s="26">
        <f t="shared" si="50"/>
        <v>0</v>
      </c>
      <c r="I1609" s="11">
        <f t="shared" si="51"/>
        <v>0</v>
      </c>
    </row>
    <row r="1610" spans="1:9" x14ac:dyDescent="0.25">
      <c r="A1610" s="132">
        <v>16634918</v>
      </c>
      <c r="B1610" s="132" t="s">
        <v>435</v>
      </c>
      <c r="C1610" s="132" t="s">
        <v>2738</v>
      </c>
      <c r="D1610" s="10">
        <v>1</v>
      </c>
      <c r="E1610" s="10"/>
      <c r="F1610" s="9"/>
      <c r="G1610" s="9"/>
      <c r="H1610" s="26">
        <f t="shared" si="50"/>
        <v>0</v>
      </c>
      <c r="I1610" s="11">
        <f t="shared" si="51"/>
        <v>0</v>
      </c>
    </row>
    <row r="1611" spans="1:9" x14ac:dyDescent="0.25">
      <c r="A1611" s="132">
        <v>16635329</v>
      </c>
      <c r="B1611" s="132" t="s">
        <v>435</v>
      </c>
      <c r="C1611" s="132" t="s">
        <v>2738</v>
      </c>
      <c r="D1611" s="10">
        <v>1</v>
      </c>
      <c r="E1611" s="10"/>
      <c r="F1611" s="9"/>
      <c r="G1611" s="9"/>
      <c r="H1611" s="26">
        <f t="shared" si="50"/>
        <v>0</v>
      </c>
      <c r="I1611" s="11">
        <f t="shared" si="51"/>
        <v>0</v>
      </c>
    </row>
    <row r="1612" spans="1:9" x14ac:dyDescent="0.25">
      <c r="A1612" s="132">
        <v>16635337</v>
      </c>
      <c r="B1612" s="132" t="s">
        <v>435</v>
      </c>
      <c r="C1612" s="132" t="s">
        <v>2738</v>
      </c>
      <c r="D1612" s="10">
        <v>1</v>
      </c>
      <c r="E1612" s="10"/>
      <c r="F1612" s="9"/>
      <c r="G1612" s="9"/>
      <c r="H1612" s="26">
        <f t="shared" si="50"/>
        <v>0</v>
      </c>
      <c r="I1612" s="11">
        <f t="shared" si="51"/>
        <v>0</v>
      </c>
    </row>
    <row r="1613" spans="1:9" x14ac:dyDescent="0.25">
      <c r="A1613" s="132">
        <v>16645626</v>
      </c>
      <c r="B1613" s="132" t="s">
        <v>2744</v>
      </c>
      <c r="C1613" s="132" t="s">
        <v>500</v>
      </c>
      <c r="D1613" s="10">
        <v>4</v>
      </c>
      <c r="E1613" s="10"/>
      <c r="F1613" s="9"/>
      <c r="G1613" s="9"/>
      <c r="H1613" s="26">
        <f t="shared" si="50"/>
        <v>0</v>
      </c>
      <c r="I1613" s="11">
        <f t="shared" si="51"/>
        <v>0</v>
      </c>
    </row>
    <row r="1614" spans="1:9" x14ac:dyDescent="0.25">
      <c r="A1614" s="132">
        <v>16666666</v>
      </c>
      <c r="B1614" s="132" t="s">
        <v>438</v>
      </c>
      <c r="C1614" s="132" t="s">
        <v>2739</v>
      </c>
      <c r="D1614" s="10">
        <v>1</v>
      </c>
      <c r="E1614" s="10"/>
      <c r="F1614" s="9"/>
      <c r="G1614" s="9"/>
      <c r="H1614" s="26">
        <f t="shared" si="50"/>
        <v>0</v>
      </c>
      <c r="I1614" s="11">
        <f t="shared" si="51"/>
        <v>0</v>
      </c>
    </row>
    <row r="1615" spans="1:9" x14ac:dyDescent="0.25">
      <c r="A1615" s="132">
        <v>16674944</v>
      </c>
      <c r="B1615" s="132" t="s">
        <v>474</v>
      </c>
      <c r="C1615" s="132" t="s">
        <v>475</v>
      </c>
      <c r="D1615" s="10">
        <v>24</v>
      </c>
      <c r="E1615" s="10"/>
      <c r="F1615" s="9"/>
      <c r="G1615" s="9"/>
      <c r="H1615" s="26">
        <f t="shared" si="50"/>
        <v>0</v>
      </c>
      <c r="I1615" s="11">
        <f t="shared" si="51"/>
        <v>0</v>
      </c>
    </row>
    <row r="1616" spans="1:9" x14ac:dyDescent="0.25">
      <c r="A1616" s="132">
        <v>16675258</v>
      </c>
      <c r="B1616" s="132" t="s">
        <v>501</v>
      </c>
      <c r="C1616" s="132" t="s">
        <v>502</v>
      </c>
      <c r="D1616" s="10">
        <v>14</v>
      </c>
      <c r="E1616" s="10"/>
      <c r="F1616" s="9"/>
      <c r="G1616" s="9"/>
      <c r="H1616" s="26">
        <f t="shared" si="50"/>
        <v>0</v>
      </c>
      <c r="I1616" s="11">
        <f t="shared" si="51"/>
        <v>0</v>
      </c>
    </row>
    <row r="1617" spans="1:9" x14ac:dyDescent="0.25">
      <c r="A1617" s="132">
        <v>16675266</v>
      </c>
      <c r="B1617" s="132" t="s">
        <v>501</v>
      </c>
      <c r="C1617" s="132" t="s">
        <v>502</v>
      </c>
      <c r="D1617" s="10">
        <v>14</v>
      </c>
      <c r="E1617" s="10"/>
      <c r="F1617" s="9"/>
      <c r="G1617" s="9"/>
      <c r="H1617" s="26">
        <f t="shared" si="50"/>
        <v>0</v>
      </c>
      <c r="I1617" s="11">
        <f t="shared" si="51"/>
        <v>0</v>
      </c>
    </row>
    <row r="1618" spans="1:9" x14ac:dyDescent="0.25">
      <c r="A1618" s="132">
        <v>16675274</v>
      </c>
      <c r="B1618" s="132" t="s">
        <v>501</v>
      </c>
      <c r="C1618" s="132" t="s">
        <v>502</v>
      </c>
      <c r="D1618" s="10">
        <v>14</v>
      </c>
      <c r="E1618" s="10"/>
      <c r="F1618" s="9"/>
      <c r="G1618" s="9"/>
      <c r="H1618" s="26">
        <f t="shared" si="50"/>
        <v>0</v>
      </c>
      <c r="I1618" s="11">
        <f t="shared" si="51"/>
        <v>0</v>
      </c>
    </row>
    <row r="1619" spans="1:9" x14ac:dyDescent="0.25">
      <c r="A1619" s="132">
        <v>16675282</v>
      </c>
      <c r="B1619" s="132" t="s">
        <v>501</v>
      </c>
      <c r="C1619" s="132" t="s">
        <v>502</v>
      </c>
      <c r="D1619" s="10">
        <v>56</v>
      </c>
      <c r="E1619" s="10"/>
      <c r="F1619" s="9"/>
      <c r="G1619" s="9"/>
      <c r="H1619" s="26">
        <f t="shared" si="50"/>
        <v>0</v>
      </c>
      <c r="I1619" s="11">
        <f t="shared" si="51"/>
        <v>0</v>
      </c>
    </row>
    <row r="1620" spans="1:9" x14ac:dyDescent="0.25">
      <c r="A1620" s="132">
        <v>16675290</v>
      </c>
      <c r="B1620" s="132" t="s">
        <v>501</v>
      </c>
      <c r="C1620" s="132" t="s">
        <v>502</v>
      </c>
      <c r="D1620" s="10">
        <v>56</v>
      </c>
      <c r="E1620" s="10"/>
      <c r="F1620" s="9"/>
      <c r="G1620" s="9"/>
      <c r="H1620" s="26">
        <f t="shared" si="50"/>
        <v>0</v>
      </c>
      <c r="I1620" s="11">
        <f t="shared" si="51"/>
        <v>0</v>
      </c>
    </row>
    <row r="1621" spans="1:9" x14ac:dyDescent="0.25">
      <c r="A1621" s="132">
        <v>16675304</v>
      </c>
      <c r="B1621" s="132" t="s">
        <v>501</v>
      </c>
      <c r="C1621" s="132" t="s">
        <v>502</v>
      </c>
      <c r="D1621" s="10">
        <v>56</v>
      </c>
      <c r="E1621" s="10"/>
      <c r="F1621" s="9"/>
      <c r="G1621" s="9"/>
      <c r="H1621" s="26">
        <f t="shared" si="50"/>
        <v>0</v>
      </c>
      <c r="I1621" s="11">
        <f t="shared" si="51"/>
        <v>0</v>
      </c>
    </row>
    <row r="1622" spans="1:9" x14ac:dyDescent="0.25">
      <c r="A1622" s="132">
        <v>16723317</v>
      </c>
      <c r="B1622" s="132" t="s">
        <v>438</v>
      </c>
      <c r="C1622" s="132" t="s">
        <v>2739</v>
      </c>
      <c r="D1622" s="10">
        <v>1</v>
      </c>
      <c r="E1622" s="10"/>
      <c r="F1622" s="9"/>
      <c r="G1622" s="9"/>
      <c r="H1622" s="26">
        <f t="shared" si="50"/>
        <v>0</v>
      </c>
      <c r="I1622" s="11">
        <f t="shared" si="51"/>
        <v>0</v>
      </c>
    </row>
    <row r="1623" spans="1:9" x14ac:dyDescent="0.25">
      <c r="A1623" s="132">
        <v>16725395</v>
      </c>
      <c r="B1623" s="132" t="s">
        <v>503</v>
      </c>
      <c r="C1623" s="132" t="s">
        <v>2745</v>
      </c>
      <c r="D1623" s="10">
        <v>1</v>
      </c>
      <c r="E1623" s="10"/>
      <c r="F1623" s="9"/>
      <c r="G1623" s="9"/>
      <c r="H1623" s="26">
        <f t="shared" si="50"/>
        <v>0</v>
      </c>
      <c r="I1623" s="11">
        <f t="shared" si="51"/>
        <v>0</v>
      </c>
    </row>
    <row r="1624" spans="1:9" x14ac:dyDescent="0.25">
      <c r="A1624" s="132">
        <v>16730712</v>
      </c>
      <c r="B1624" s="132" t="s">
        <v>443</v>
      </c>
      <c r="C1624" s="132" t="s">
        <v>444</v>
      </c>
      <c r="D1624" s="10">
        <v>30</v>
      </c>
      <c r="E1624" s="10"/>
      <c r="F1624" s="9"/>
      <c r="G1624" s="9"/>
      <c r="H1624" s="26">
        <f t="shared" si="50"/>
        <v>0</v>
      </c>
      <c r="I1624" s="11">
        <f t="shared" si="51"/>
        <v>0</v>
      </c>
    </row>
    <row r="1625" spans="1:9" x14ac:dyDescent="0.25">
      <c r="A1625" s="132">
        <v>16734238</v>
      </c>
      <c r="B1625" s="132" t="s">
        <v>436</v>
      </c>
      <c r="C1625" s="132" t="s">
        <v>437</v>
      </c>
      <c r="D1625" s="10">
        <v>1</v>
      </c>
      <c r="E1625" s="10"/>
      <c r="F1625" s="9"/>
      <c r="G1625" s="9"/>
      <c r="H1625" s="26">
        <f t="shared" si="50"/>
        <v>0</v>
      </c>
      <c r="I1625" s="11">
        <f t="shared" si="51"/>
        <v>0</v>
      </c>
    </row>
    <row r="1626" spans="1:9" x14ac:dyDescent="0.25">
      <c r="A1626" s="132">
        <v>16734289</v>
      </c>
      <c r="B1626" s="132" t="s">
        <v>436</v>
      </c>
      <c r="C1626" s="132" t="s">
        <v>437</v>
      </c>
      <c r="D1626" s="10">
        <v>2</v>
      </c>
      <c r="E1626" s="10"/>
      <c r="F1626" s="9"/>
      <c r="G1626" s="9"/>
      <c r="H1626" s="26">
        <f t="shared" si="50"/>
        <v>0</v>
      </c>
      <c r="I1626" s="11">
        <f t="shared" si="51"/>
        <v>0</v>
      </c>
    </row>
    <row r="1627" spans="1:9" x14ac:dyDescent="0.25">
      <c r="A1627" s="132">
        <v>16734297</v>
      </c>
      <c r="B1627" s="132" t="s">
        <v>436</v>
      </c>
      <c r="C1627" s="132" t="s">
        <v>437</v>
      </c>
      <c r="D1627" s="10">
        <v>1</v>
      </c>
      <c r="E1627" s="10"/>
      <c r="F1627" s="9"/>
      <c r="G1627" s="9"/>
      <c r="H1627" s="26">
        <f t="shared" si="50"/>
        <v>0</v>
      </c>
      <c r="I1627" s="11">
        <f t="shared" si="51"/>
        <v>0</v>
      </c>
    </row>
    <row r="1628" spans="1:9" x14ac:dyDescent="0.25">
      <c r="A1628" s="132">
        <v>16736664</v>
      </c>
      <c r="B1628" s="132" t="s">
        <v>456</v>
      </c>
      <c r="C1628" s="132" t="s">
        <v>457</v>
      </c>
      <c r="D1628" s="10">
        <v>1</v>
      </c>
      <c r="E1628" s="10"/>
      <c r="F1628" s="9"/>
      <c r="G1628" s="9"/>
      <c r="H1628" s="26">
        <f t="shared" si="50"/>
        <v>0</v>
      </c>
      <c r="I1628" s="11">
        <f t="shared" si="51"/>
        <v>0</v>
      </c>
    </row>
    <row r="1629" spans="1:9" x14ac:dyDescent="0.25">
      <c r="A1629" s="132">
        <v>16739035</v>
      </c>
      <c r="B1629" s="132" t="s">
        <v>443</v>
      </c>
      <c r="C1629" s="132" t="s">
        <v>444</v>
      </c>
      <c r="D1629" s="10">
        <v>30</v>
      </c>
      <c r="E1629" s="10"/>
      <c r="F1629" s="9"/>
      <c r="G1629" s="9"/>
      <c r="H1629" s="26">
        <f t="shared" si="50"/>
        <v>0</v>
      </c>
      <c r="I1629" s="11">
        <f t="shared" si="51"/>
        <v>0</v>
      </c>
    </row>
    <row r="1630" spans="1:9" x14ac:dyDescent="0.25">
      <c r="A1630" s="132">
        <v>16741706</v>
      </c>
      <c r="B1630" s="132" t="s">
        <v>504</v>
      </c>
      <c r="C1630" s="132" t="s">
        <v>2746</v>
      </c>
      <c r="D1630" s="10">
        <v>1</v>
      </c>
      <c r="E1630" s="10"/>
      <c r="F1630" s="9"/>
      <c r="G1630" s="9"/>
      <c r="H1630" s="26">
        <f t="shared" si="50"/>
        <v>0</v>
      </c>
      <c r="I1630" s="11">
        <f t="shared" si="51"/>
        <v>0</v>
      </c>
    </row>
    <row r="1631" spans="1:9" x14ac:dyDescent="0.25">
      <c r="A1631" s="132">
        <v>16742761</v>
      </c>
      <c r="B1631" s="132" t="s">
        <v>474</v>
      </c>
      <c r="C1631" s="132" t="s">
        <v>475</v>
      </c>
      <c r="D1631" s="10">
        <v>50</v>
      </c>
      <c r="E1631" s="10"/>
      <c r="F1631" s="9"/>
      <c r="G1631" s="9"/>
      <c r="H1631" s="26">
        <f t="shared" si="50"/>
        <v>0</v>
      </c>
      <c r="I1631" s="11">
        <f t="shared" si="51"/>
        <v>0</v>
      </c>
    </row>
    <row r="1632" spans="1:9" x14ac:dyDescent="0.25">
      <c r="A1632" s="132">
        <v>16742893</v>
      </c>
      <c r="B1632" s="132" t="s">
        <v>445</v>
      </c>
      <c r="C1632" s="132" t="s">
        <v>446</v>
      </c>
      <c r="D1632" s="10">
        <v>10</v>
      </c>
      <c r="E1632" s="10"/>
      <c r="F1632" s="9"/>
      <c r="G1632" s="9"/>
      <c r="H1632" s="26">
        <f t="shared" si="50"/>
        <v>0</v>
      </c>
      <c r="I1632" s="11">
        <f t="shared" si="51"/>
        <v>0</v>
      </c>
    </row>
    <row r="1633" spans="1:9" x14ac:dyDescent="0.25">
      <c r="A1633" s="132">
        <v>16743334</v>
      </c>
      <c r="B1633" s="132" t="s">
        <v>464</v>
      </c>
      <c r="C1633" s="132" t="s">
        <v>465</v>
      </c>
      <c r="D1633" s="10">
        <v>4</v>
      </c>
      <c r="E1633" s="10"/>
      <c r="F1633" s="9"/>
      <c r="G1633" s="9"/>
      <c r="H1633" s="26">
        <f t="shared" si="50"/>
        <v>0</v>
      </c>
      <c r="I1633" s="11">
        <f t="shared" si="51"/>
        <v>0</v>
      </c>
    </row>
    <row r="1634" spans="1:9" x14ac:dyDescent="0.25">
      <c r="A1634" s="132">
        <v>16743571</v>
      </c>
      <c r="B1634" s="132" t="s">
        <v>438</v>
      </c>
      <c r="C1634" s="132" t="s">
        <v>2739</v>
      </c>
      <c r="D1634" s="10">
        <v>1</v>
      </c>
      <c r="E1634" s="10"/>
      <c r="F1634" s="9"/>
      <c r="G1634" s="9"/>
      <c r="H1634" s="26">
        <f t="shared" si="50"/>
        <v>0</v>
      </c>
      <c r="I1634" s="11">
        <f t="shared" si="51"/>
        <v>0</v>
      </c>
    </row>
    <row r="1635" spans="1:9" x14ac:dyDescent="0.25">
      <c r="A1635" s="132">
        <v>16747712</v>
      </c>
      <c r="B1635" s="132" t="s">
        <v>505</v>
      </c>
      <c r="C1635" s="132" t="s">
        <v>506</v>
      </c>
      <c r="D1635" s="10">
        <v>28</v>
      </c>
      <c r="E1635" s="10"/>
      <c r="F1635" s="9"/>
      <c r="G1635" s="9"/>
      <c r="H1635" s="26">
        <f t="shared" si="50"/>
        <v>0</v>
      </c>
      <c r="I1635" s="11">
        <f t="shared" si="51"/>
        <v>0</v>
      </c>
    </row>
    <row r="1636" spans="1:9" x14ac:dyDescent="0.25">
      <c r="A1636" s="132">
        <v>16747720</v>
      </c>
      <c r="B1636" s="132" t="s">
        <v>505</v>
      </c>
      <c r="C1636" s="132" t="s">
        <v>506</v>
      </c>
      <c r="D1636" s="10">
        <v>28</v>
      </c>
      <c r="E1636" s="10"/>
      <c r="F1636" s="9"/>
      <c r="G1636" s="9"/>
      <c r="H1636" s="26">
        <f t="shared" si="50"/>
        <v>0</v>
      </c>
      <c r="I1636" s="11">
        <f t="shared" si="51"/>
        <v>0</v>
      </c>
    </row>
    <row r="1637" spans="1:9" x14ac:dyDescent="0.25">
      <c r="A1637" s="132">
        <v>16747941</v>
      </c>
      <c r="B1637" s="132" t="s">
        <v>507</v>
      </c>
      <c r="C1637" s="132" t="s">
        <v>508</v>
      </c>
      <c r="D1637" s="10">
        <v>56</v>
      </c>
      <c r="E1637" s="10"/>
      <c r="F1637" s="9"/>
      <c r="G1637" s="9"/>
      <c r="H1637" s="26">
        <f t="shared" si="50"/>
        <v>0</v>
      </c>
      <c r="I1637" s="11">
        <f t="shared" si="51"/>
        <v>0</v>
      </c>
    </row>
    <row r="1638" spans="1:9" x14ac:dyDescent="0.25">
      <c r="A1638" s="132">
        <v>16747968</v>
      </c>
      <c r="B1638" s="132" t="s">
        <v>507</v>
      </c>
      <c r="C1638" s="132" t="s">
        <v>508</v>
      </c>
      <c r="D1638" s="10">
        <v>7</v>
      </c>
      <c r="E1638" s="10"/>
      <c r="F1638" s="9"/>
      <c r="G1638" s="9"/>
      <c r="H1638" s="26">
        <f t="shared" si="50"/>
        <v>0</v>
      </c>
      <c r="I1638" s="11">
        <f t="shared" si="51"/>
        <v>0</v>
      </c>
    </row>
    <row r="1639" spans="1:9" x14ac:dyDescent="0.25">
      <c r="A1639" s="132">
        <v>16747976</v>
      </c>
      <c r="B1639" s="132" t="s">
        <v>507</v>
      </c>
      <c r="C1639" s="132" t="s">
        <v>508</v>
      </c>
      <c r="D1639" s="10">
        <v>28</v>
      </c>
      <c r="E1639" s="10"/>
      <c r="F1639" s="9"/>
      <c r="G1639" s="9"/>
      <c r="H1639" s="26">
        <f t="shared" si="50"/>
        <v>0</v>
      </c>
      <c r="I1639" s="11">
        <f t="shared" si="51"/>
        <v>0</v>
      </c>
    </row>
    <row r="1640" spans="1:9" x14ac:dyDescent="0.25">
      <c r="A1640" s="132">
        <v>16747984</v>
      </c>
      <c r="B1640" s="132" t="s">
        <v>507</v>
      </c>
      <c r="C1640" s="132" t="s">
        <v>508</v>
      </c>
      <c r="D1640" s="10">
        <v>28</v>
      </c>
      <c r="E1640" s="10"/>
      <c r="F1640" s="9"/>
      <c r="G1640" s="9"/>
      <c r="H1640" s="26">
        <f t="shared" si="50"/>
        <v>0</v>
      </c>
      <c r="I1640" s="11">
        <f t="shared" si="51"/>
        <v>0</v>
      </c>
    </row>
    <row r="1641" spans="1:9" x14ac:dyDescent="0.25">
      <c r="A1641" s="132">
        <v>16747992</v>
      </c>
      <c r="B1641" s="132" t="s">
        <v>507</v>
      </c>
      <c r="C1641" s="132" t="s">
        <v>508</v>
      </c>
      <c r="D1641" s="10">
        <v>28</v>
      </c>
      <c r="E1641" s="10"/>
      <c r="F1641" s="9"/>
      <c r="G1641" s="9"/>
      <c r="H1641" s="26">
        <f t="shared" si="50"/>
        <v>0</v>
      </c>
      <c r="I1641" s="11">
        <f t="shared" si="51"/>
        <v>0</v>
      </c>
    </row>
    <row r="1642" spans="1:9" x14ac:dyDescent="0.25">
      <c r="A1642" s="132">
        <v>16749286</v>
      </c>
      <c r="B1642" s="132" t="s">
        <v>435</v>
      </c>
      <c r="C1642" s="132" t="s">
        <v>2738</v>
      </c>
      <c r="D1642" s="10">
        <v>1</v>
      </c>
      <c r="E1642" s="10"/>
      <c r="F1642" s="9"/>
      <c r="G1642" s="9"/>
      <c r="H1642" s="26">
        <f t="shared" si="50"/>
        <v>0</v>
      </c>
      <c r="I1642" s="11">
        <f t="shared" si="51"/>
        <v>0</v>
      </c>
    </row>
    <row r="1643" spans="1:9" x14ac:dyDescent="0.25">
      <c r="A1643" s="132">
        <v>16750365</v>
      </c>
      <c r="B1643" s="132" t="s">
        <v>509</v>
      </c>
      <c r="C1643" s="132" t="s">
        <v>510</v>
      </c>
      <c r="D1643" s="10">
        <v>1</v>
      </c>
      <c r="E1643" s="10"/>
      <c r="F1643" s="9"/>
      <c r="G1643" s="9"/>
      <c r="H1643" s="26">
        <f t="shared" si="50"/>
        <v>0</v>
      </c>
      <c r="I1643" s="11">
        <f t="shared" si="51"/>
        <v>0</v>
      </c>
    </row>
    <row r="1644" spans="1:9" x14ac:dyDescent="0.25">
      <c r="A1644" s="132">
        <v>16750373</v>
      </c>
      <c r="B1644" s="132" t="s">
        <v>509</v>
      </c>
      <c r="C1644" s="132" t="s">
        <v>510</v>
      </c>
      <c r="D1644" s="10">
        <v>1</v>
      </c>
      <c r="E1644" s="10"/>
      <c r="F1644" s="9"/>
      <c r="G1644" s="9"/>
      <c r="H1644" s="26">
        <f t="shared" si="50"/>
        <v>0</v>
      </c>
      <c r="I1644" s="11">
        <f t="shared" si="51"/>
        <v>0</v>
      </c>
    </row>
    <row r="1645" spans="1:9" x14ac:dyDescent="0.25">
      <c r="A1645" s="132">
        <v>16751221</v>
      </c>
      <c r="B1645" s="132" t="s">
        <v>438</v>
      </c>
      <c r="C1645" s="132" t="s">
        <v>2739</v>
      </c>
      <c r="D1645" s="10">
        <v>1</v>
      </c>
      <c r="E1645" s="10"/>
      <c r="F1645" s="9"/>
      <c r="G1645" s="9"/>
      <c r="H1645" s="26">
        <f t="shared" si="50"/>
        <v>0</v>
      </c>
      <c r="I1645" s="11">
        <f t="shared" si="51"/>
        <v>0</v>
      </c>
    </row>
    <row r="1646" spans="1:9" x14ac:dyDescent="0.25">
      <c r="A1646" s="132">
        <v>16753798</v>
      </c>
      <c r="B1646" s="132" t="s">
        <v>507</v>
      </c>
      <c r="C1646" s="132" t="s">
        <v>508</v>
      </c>
      <c r="D1646" s="10">
        <v>28</v>
      </c>
      <c r="E1646" s="10"/>
      <c r="F1646" s="9"/>
      <c r="G1646" s="9"/>
      <c r="H1646" s="26">
        <f t="shared" si="50"/>
        <v>0</v>
      </c>
      <c r="I1646" s="11">
        <f t="shared" si="51"/>
        <v>0</v>
      </c>
    </row>
    <row r="1647" spans="1:9" x14ac:dyDescent="0.25">
      <c r="A1647" s="132">
        <v>16755251</v>
      </c>
      <c r="B1647" s="132" t="s">
        <v>511</v>
      </c>
      <c r="C1647" s="132" t="s">
        <v>512</v>
      </c>
      <c r="D1647" s="10">
        <v>1</v>
      </c>
      <c r="E1647" s="10"/>
      <c r="F1647" s="9"/>
      <c r="G1647" s="9"/>
      <c r="H1647" s="26">
        <f t="shared" si="50"/>
        <v>0</v>
      </c>
      <c r="I1647" s="11">
        <f t="shared" si="51"/>
        <v>0</v>
      </c>
    </row>
    <row r="1648" spans="1:9" x14ac:dyDescent="0.25">
      <c r="A1648" s="132">
        <v>16755456</v>
      </c>
      <c r="B1648" s="132" t="s">
        <v>435</v>
      </c>
      <c r="C1648" s="132" t="s">
        <v>2738</v>
      </c>
      <c r="D1648" s="10">
        <v>1</v>
      </c>
      <c r="E1648" s="10"/>
      <c r="F1648" s="9"/>
      <c r="G1648" s="9"/>
      <c r="H1648" s="26">
        <f t="shared" si="50"/>
        <v>0</v>
      </c>
      <c r="I1648" s="11">
        <f t="shared" si="51"/>
        <v>0</v>
      </c>
    </row>
    <row r="1649" spans="1:9" x14ac:dyDescent="0.25">
      <c r="A1649" s="132">
        <v>16759648</v>
      </c>
      <c r="B1649" s="132" t="s">
        <v>513</v>
      </c>
      <c r="C1649" s="132" t="s">
        <v>514</v>
      </c>
      <c r="D1649" s="10">
        <v>1</v>
      </c>
      <c r="E1649" s="10"/>
      <c r="F1649" s="9"/>
      <c r="G1649" s="9"/>
      <c r="H1649" s="26">
        <f t="shared" si="50"/>
        <v>0</v>
      </c>
      <c r="I1649" s="11">
        <f t="shared" si="51"/>
        <v>0</v>
      </c>
    </row>
    <row r="1650" spans="1:9" x14ac:dyDescent="0.25">
      <c r="A1650" s="132">
        <v>16768981</v>
      </c>
      <c r="B1650" s="132" t="s">
        <v>438</v>
      </c>
      <c r="C1650" s="132" t="s">
        <v>2739</v>
      </c>
      <c r="D1650" s="10">
        <v>1</v>
      </c>
      <c r="E1650" s="10"/>
      <c r="F1650" s="9"/>
      <c r="G1650" s="9"/>
      <c r="H1650" s="26">
        <f t="shared" si="50"/>
        <v>0</v>
      </c>
      <c r="I1650" s="11">
        <f t="shared" si="51"/>
        <v>0</v>
      </c>
    </row>
    <row r="1651" spans="1:9" x14ac:dyDescent="0.25">
      <c r="A1651" s="132">
        <v>16773187</v>
      </c>
      <c r="B1651" s="132" t="s">
        <v>436</v>
      </c>
      <c r="C1651" s="132" t="s">
        <v>437</v>
      </c>
      <c r="D1651" s="10">
        <v>2</v>
      </c>
      <c r="E1651" s="10"/>
      <c r="F1651" s="9"/>
      <c r="G1651" s="9"/>
      <c r="H1651" s="26">
        <f t="shared" si="50"/>
        <v>0</v>
      </c>
      <c r="I1651" s="11">
        <f t="shared" si="51"/>
        <v>0</v>
      </c>
    </row>
    <row r="1652" spans="1:9" x14ac:dyDescent="0.25">
      <c r="A1652" s="132">
        <v>16773195</v>
      </c>
      <c r="B1652" s="132" t="s">
        <v>436</v>
      </c>
      <c r="C1652" s="132" t="s">
        <v>437</v>
      </c>
      <c r="D1652" s="10">
        <v>1</v>
      </c>
      <c r="E1652" s="10"/>
      <c r="F1652" s="9"/>
      <c r="G1652" s="9"/>
      <c r="H1652" s="26">
        <f t="shared" si="50"/>
        <v>0</v>
      </c>
      <c r="I1652" s="11">
        <f t="shared" si="51"/>
        <v>0</v>
      </c>
    </row>
    <row r="1653" spans="1:9" x14ac:dyDescent="0.25">
      <c r="A1653" s="132">
        <v>16775171</v>
      </c>
      <c r="B1653" s="132" t="s">
        <v>468</v>
      </c>
      <c r="C1653" s="132" t="s">
        <v>469</v>
      </c>
      <c r="D1653" s="10">
        <v>1</v>
      </c>
      <c r="E1653" s="10"/>
      <c r="F1653" s="9"/>
      <c r="G1653" s="9"/>
      <c r="H1653" s="26">
        <f t="shared" si="50"/>
        <v>0</v>
      </c>
      <c r="I1653" s="11">
        <f t="shared" si="51"/>
        <v>0</v>
      </c>
    </row>
    <row r="1654" spans="1:9" x14ac:dyDescent="0.25">
      <c r="A1654" s="132">
        <v>16775708</v>
      </c>
      <c r="B1654" s="132" t="s">
        <v>438</v>
      </c>
      <c r="C1654" s="132" t="s">
        <v>2739</v>
      </c>
      <c r="D1654" s="10">
        <v>1</v>
      </c>
      <c r="E1654" s="10"/>
      <c r="F1654" s="9"/>
      <c r="G1654" s="9"/>
      <c r="H1654" s="26">
        <f t="shared" si="50"/>
        <v>0</v>
      </c>
      <c r="I1654" s="11">
        <f t="shared" si="51"/>
        <v>0</v>
      </c>
    </row>
    <row r="1655" spans="1:9" x14ac:dyDescent="0.25">
      <c r="A1655" s="132">
        <v>16780450</v>
      </c>
      <c r="B1655" s="132" t="s">
        <v>515</v>
      </c>
      <c r="C1655" s="132" t="s">
        <v>516</v>
      </c>
      <c r="D1655" s="10">
        <v>1</v>
      </c>
      <c r="E1655" s="10"/>
      <c r="F1655" s="9"/>
      <c r="G1655" s="9"/>
      <c r="H1655" s="26">
        <f t="shared" si="50"/>
        <v>0</v>
      </c>
      <c r="I1655" s="11">
        <f t="shared" si="51"/>
        <v>0</v>
      </c>
    </row>
    <row r="1656" spans="1:9" x14ac:dyDescent="0.25">
      <c r="A1656" s="132">
        <v>16780469</v>
      </c>
      <c r="B1656" s="132" t="s">
        <v>515</v>
      </c>
      <c r="C1656" s="132" t="s">
        <v>516</v>
      </c>
      <c r="D1656" s="10">
        <v>7</v>
      </c>
      <c r="E1656" s="10"/>
      <c r="F1656" s="9"/>
      <c r="G1656" s="9"/>
      <c r="H1656" s="26">
        <f t="shared" si="50"/>
        <v>0</v>
      </c>
      <c r="I1656" s="11">
        <f t="shared" si="51"/>
        <v>0</v>
      </c>
    </row>
    <row r="1657" spans="1:9" x14ac:dyDescent="0.25">
      <c r="A1657" s="132">
        <v>16787536</v>
      </c>
      <c r="B1657" s="132" t="s">
        <v>517</v>
      </c>
      <c r="C1657" s="132" t="s">
        <v>518</v>
      </c>
      <c r="D1657" s="10">
        <v>120</v>
      </c>
      <c r="E1657" s="10"/>
      <c r="F1657" s="9"/>
      <c r="G1657" s="9"/>
      <c r="H1657" s="26">
        <f t="shared" si="50"/>
        <v>0</v>
      </c>
      <c r="I1657" s="11">
        <f t="shared" si="51"/>
        <v>0</v>
      </c>
    </row>
    <row r="1658" spans="1:9" x14ac:dyDescent="0.25">
      <c r="A1658" s="132">
        <v>16787609</v>
      </c>
      <c r="B1658" s="132" t="s">
        <v>517</v>
      </c>
      <c r="C1658" s="132" t="s">
        <v>518</v>
      </c>
      <c r="D1658" s="10">
        <v>30</v>
      </c>
      <c r="E1658" s="10"/>
      <c r="F1658" s="9"/>
      <c r="G1658" s="9"/>
      <c r="H1658" s="26">
        <f t="shared" si="50"/>
        <v>0</v>
      </c>
      <c r="I1658" s="11">
        <f t="shared" si="51"/>
        <v>0</v>
      </c>
    </row>
    <row r="1659" spans="1:9" x14ac:dyDescent="0.25">
      <c r="A1659" s="132">
        <v>16796063</v>
      </c>
      <c r="B1659" s="132" t="s">
        <v>498</v>
      </c>
      <c r="C1659" s="132" t="s">
        <v>499</v>
      </c>
      <c r="D1659" s="10">
        <v>1</v>
      </c>
      <c r="E1659" s="10"/>
      <c r="F1659" s="9"/>
      <c r="G1659" s="9"/>
      <c r="H1659" s="26">
        <f t="shared" si="50"/>
        <v>0</v>
      </c>
      <c r="I1659" s="11">
        <f t="shared" si="51"/>
        <v>0</v>
      </c>
    </row>
    <row r="1660" spans="1:9" x14ac:dyDescent="0.25">
      <c r="A1660" s="132">
        <v>16799208</v>
      </c>
      <c r="B1660" s="132" t="s">
        <v>456</v>
      </c>
      <c r="C1660" s="132" t="s">
        <v>457</v>
      </c>
      <c r="D1660" s="10">
        <v>1</v>
      </c>
      <c r="E1660" s="10"/>
      <c r="F1660" s="9"/>
      <c r="G1660" s="9"/>
      <c r="H1660" s="26">
        <f t="shared" si="50"/>
        <v>0</v>
      </c>
      <c r="I1660" s="11">
        <f t="shared" si="51"/>
        <v>0</v>
      </c>
    </row>
    <row r="1661" spans="1:9" x14ac:dyDescent="0.25">
      <c r="A1661" s="132">
        <v>16816218</v>
      </c>
      <c r="B1661" s="132" t="s">
        <v>476</v>
      </c>
      <c r="C1661" s="132" t="s">
        <v>477</v>
      </c>
      <c r="D1661" s="10">
        <v>1</v>
      </c>
      <c r="E1661" s="10"/>
      <c r="F1661" s="9"/>
      <c r="G1661" s="9"/>
      <c r="H1661" s="26">
        <f t="shared" si="50"/>
        <v>0</v>
      </c>
      <c r="I1661" s="11">
        <f t="shared" si="51"/>
        <v>0</v>
      </c>
    </row>
    <row r="1662" spans="1:9" x14ac:dyDescent="0.25">
      <c r="A1662" s="132">
        <v>16816730</v>
      </c>
      <c r="B1662" s="132" t="s">
        <v>435</v>
      </c>
      <c r="C1662" s="132" t="s">
        <v>2738</v>
      </c>
      <c r="D1662" s="10">
        <v>1</v>
      </c>
      <c r="E1662" s="10"/>
      <c r="F1662" s="9"/>
      <c r="G1662" s="9"/>
      <c r="H1662" s="26">
        <f t="shared" si="50"/>
        <v>0</v>
      </c>
      <c r="I1662" s="11">
        <f t="shared" si="51"/>
        <v>0</v>
      </c>
    </row>
    <row r="1663" spans="1:9" x14ac:dyDescent="0.25">
      <c r="A1663" s="132">
        <v>16816749</v>
      </c>
      <c r="B1663" s="132" t="s">
        <v>435</v>
      </c>
      <c r="C1663" s="132" t="s">
        <v>2738</v>
      </c>
      <c r="D1663" s="10">
        <v>1</v>
      </c>
      <c r="E1663" s="10"/>
      <c r="F1663" s="9"/>
      <c r="G1663" s="9"/>
      <c r="H1663" s="26">
        <f t="shared" si="50"/>
        <v>0</v>
      </c>
      <c r="I1663" s="11">
        <f t="shared" si="51"/>
        <v>0</v>
      </c>
    </row>
    <row r="1664" spans="1:9" x14ac:dyDescent="0.25">
      <c r="A1664" s="132">
        <v>16816757</v>
      </c>
      <c r="B1664" s="132" t="s">
        <v>435</v>
      </c>
      <c r="C1664" s="132" t="s">
        <v>2738</v>
      </c>
      <c r="D1664" s="10">
        <v>1</v>
      </c>
      <c r="E1664" s="10"/>
      <c r="F1664" s="9"/>
      <c r="G1664" s="9"/>
      <c r="H1664" s="26">
        <f t="shared" si="50"/>
        <v>0</v>
      </c>
      <c r="I1664" s="11">
        <f t="shared" si="51"/>
        <v>0</v>
      </c>
    </row>
    <row r="1665" spans="1:9" x14ac:dyDescent="0.25">
      <c r="A1665" s="132">
        <v>16817028</v>
      </c>
      <c r="B1665" s="132" t="s">
        <v>435</v>
      </c>
      <c r="C1665" s="132" t="s">
        <v>2738</v>
      </c>
      <c r="D1665" s="10">
        <v>1</v>
      </c>
      <c r="E1665" s="10"/>
      <c r="F1665" s="9"/>
      <c r="G1665" s="9"/>
      <c r="H1665" s="26">
        <f t="shared" si="50"/>
        <v>0</v>
      </c>
      <c r="I1665" s="11">
        <f t="shared" si="51"/>
        <v>0</v>
      </c>
    </row>
    <row r="1666" spans="1:9" x14ac:dyDescent="0.25">
      <c r="A1666" s="132">
        <v>16817036</v>
      </c>
      <c r="B1666" s="132" t="s">
        <v>435</v>
      </c>
      <c r="C1666" s="132" t="s">
        <v>2738</v>
      </c>
      <c r="D1666" s="10">
        <v>1</v>
      </c>
      <c r="E1666" s="10"/>
      <c r="F1666" s="9"/>
      <c r="G1666" s="9"/>
      <c r="H1666" s="26">
        <f t="shared" si="50"/>
        <v>0</v>
      </c>
      <c r="I1666" s="11">
        <f t="shared" si="51"/>
        <v>0</v>
      </c>
    </row>
    <row r="1667" spans="1:9" x14ac:dyDescent="0.25">
      <c r="A1667" s="132">
        <v>16817761</v>
      </c>
      <c r="B1667" s="132" t="s">
        <v>498</v>
      </c>
      <c r="C1667" s="132" t="s">
        <v>499</v>
      </c>
      <c r="D1667" s="10">
        <v>1</v>
      </c>
      <c r="E1667" s="10"/>
      <c r="F1667" s="9"/>
      <c r="G1667" s="9"/>
      <c r="H1667" s="26">
        <f t="shared" si="50"/>
        <v>0</v>
      </c>
      <c r="I1667" s="11">
        <f t="shared" si="51"/>
        <v>0</v>
      </c>
    </row>
    <row r="1668" spans="1:9" x14ac:dyDescent="0.25">
      <c r="A1668" s="132">
        <v>16820649</v>
      </c>
      <c r="B1668" s="132" t="s">
        <v>519</v>
      </c>
      <c r="C1668" s="132" t="s">
        <v>520</v>
      </c>
      <c r="D1668" s="10">
        <v>4</v>
      </c>
      <c r="E1668" s="10"/>
      <c r="F1668" s="9"/>
      <c r="G1668" s="9"/>
      <c r="H1668" s="26">
        <f t="shared" si="50"/>
        <v>0</v>
      </c>
      <c r="I1668" s="11">
        <f t="shared" si="51"/>
        <v>0</v>
      </c>
    </row>
    <row r="1669" spans="1:9" x14ac:dyDescent="0.25">
      <c r="A1669" s="132">
        <v>16821181</v>
      </c>
      <c r="B1669" s="132" t="s">
        <v>476</v>
      </c>
      <c r="C1669" s="132" t="s">
        <v>477</v>
      </c>
      <c r="D1669" s="10">
        <v>1</v>
      </c>
      <c r="E1669" s="10"/>
      <c r="F1669" s="9"/>
      <c r="G1669" s="9"/>
      <c r="H1669" s="26">
        <f t="shared" ref="H1669:H1732" si="52">E1669/D1669</f>
        <v>0</v>
      </c>
      <c r="I1669" s="11">
        <f t="shared" ref="I1669:I1732" si="53">IFERROR(G1669/H1669,0)</f>
        <v>0</v>
      </c>
    </row>
    <row r="1670" spans="1:9" x14ac:dyDescent="0.25">
      <c r="A1670" s="132">
        <v>16827120</v>
      </c>
      <c r="B1670" s="132" t="s">
        <v>498</v>
      </c>
      <c r="C1670" s="132" t="s">
        <v>499</v>
      </c>
      <c r="D1670" s="10">
        <v>1</v>
      </c>
      <c r="E1670" s="10"/>
      <c r="F1670" s="9"/>
      <c r="G1670" s="9"/>
      <c r="H1670" s="26">
        <f t="shared" si="52"/>
        <v>0</v>
      </c>
      <c r="I1670" s="11">
        <f t="shared" si="53"/>
        <v>0</v>
      </c>
    </row>
    <row r="1671" spans="1:9" x14ac:dyDescent="0.25">
      <c r="A1671" s="132">
        <v>16827252</v>
      </c>
      <c r="B1671" s="132" t="s">
        <v>496</v>
      </c>
      <c r="C1671" s="132" t="s">
        <v>497</v>
      </c>
      <c r="D1671" s="10">
        <v>1</v>
      </c>
      <c r="E1671" s="10"/>
      <c r="F1671" s="9"/>
      <c r="G1671" s="9"/>
      <c r="H1671" s="26">
        <f t="shared" si="52"/>
        <v>0</v>
      </c>
      <c r="I1671" s="11">
        <f t="shared" si="53"/>
        <v>0</v>
      </c>
    </row>
    <row r="1672" spans="1:9" x14ac:dyDescent="0.25">
      <c r="A1672" s="132">
        <v>16829190</v>
      </c>
      <c r="B1672" s="132" t="s">
        <v>476</v>
      </c>
      <c r="C1672" s="132" t="s">
        <v>477</v>
      </c>
      <c r="D1672" s="10">
        <v>1</v>
      </c>
      <c r="E1672" s="10"/>
      <c r="F1672" s="9"/>
      <c r="G1672" s="9"/>
      <c r="H1672" s="26">
        <f t="shared" si="52"/>
        <v>0</v>
      </c>
      <c r="I1672" s="11">
        <f t="shared" si="53"/>
        <v>0</v>
      </c>
    </row>
    <row r="1673" spans="1:9" x14ac:dyDescent="0.25">
      <c r="A1673" s="132">
        <v>16841794</v>
      </c>
      <c r="B1673" s="132" t="s">
        <v>496</v>
      </c>
      <c r="C1673" s="132" t="s">
        <v>497</v>
      </c>
      <c r="D1673" s="10">
        <v>1</v>
      </c>
      <c r="E1673" s="10"/>
      <c r="F1673" s="9"/>
      <c r="G1673" s="9"/>
      <c r="H1673" s="26">
        <f t="shared" si="52"/>
        <v>0</v>
      </c>
      <c r="I1673" s="11">
        <f t="shared" si="53"/>
        <v>0</v>
      </c>
    </row>
    <row r="1674" spans="1:9" x14ac:dyDescent="0.25">
      <c r="A1674" s="132">
        <v>16851447</v>
      </c>
      <c r="B1674" s="132" t="s">
        <v>438</v>
      </c>
      <c r="C1674" s="132" t="s">
        <v>2739</v>
      </c>
      <c r="D1674" s="10">
        <v>1</v>
      </c>
      <c r="E1674" s="10"/>
      <c r="F1674" s="9"/>
      <c r="G1674" s="9"/>
      <c r="H1674" s="26">
        <f t="shared" si="52"/>
        <v>0</v>
      </c>
      <c r="I1674" s="11">
        <f t="shared" si="53"/>
        <v>0</v>
      </c>
    </row>
    <row r="1675" spans="1:9" x14ac:dyDescent="0.25">
      <c r="A1675" s="132">
        <v>16857275</v>
      </c>
      <c r="B1675" s="132" t="s">
        <v>454</v>
      </c>
      <c r="C1675" s="132" t="s">
        <v>455</v>
      </c>
      <c r="D1675" s="10">
        <v>1</v>
      </c>
      <c r="E1675" s="10"/>
      <c r="F1675" s="9"/>
      <c r="G1675" s="9"/>
      <c r="H1675" s="26">
        <f t="shared" si="52"/>
        <v>0</v>
      </c>
      <c r="I1675" s="11">
        <f t="shared" si="53"/>
        <v>0</v>
      </c>
    </row>
    <row r="1676" spans="1:9" x14ac:dyDescent="0.25">
      <c r="A1676" s="132">
        <v>16847148</v>
      </c>
      <c r="B1676" s="132" t="s">
        <v>78</v>
      </c>
      <c r="C1676" s="132" t="s">
        <v>79</v>
      </c>
      <c r="D1676" s="10">
        <v>4</v>
      </c>
      <c r="E1676" s="10"/>
      <c r="F1676" s="9"/>
      <c r="G1676" s="9"/>
      <c r="H1676" s="26">
        <f t="shared" si="52"/>
        <v>0</v>
      </c>
      <c r="I1676" s="11">
        <f t="shared" si="53"/>
        <v>0</v>
      </c>
    </row>
    <row r="1677" spans="1:9" x14ac:dyDescent="0.25">
      <c r="A1677" s="132">
        <v>16847156</v>
      </c>
      <c r="B1677" s="132" t="s">
        <v>78</v>
      </c>
      <c r="C1677" s="132" t="s">
        <v>79</v>
      </c>
      <c r="D1677" s="10">
        <v>4</v>
      </c>
      <c r="E1677" s="10"/>
      <c r="F1677" s="9"/>
      <c r="G1677" s="9"/>
      <c r="H1677" s="26">
        <f t="shared" si="52"/>
        <v>0</v>
      </c>
      <c r="I1677" s="11">
        <f t="shared" si="53"/>
        <v>0</v>
      </c>
    </row>
    <row r="1678" spans="1:9" x14ac:dyDescent="0.25">
      <c r="A1678" s="132">
        <v>16895037</v>
      </c>
      <c r="B1678" s="132" t="s">
        <v>501</v>
      </c>
      <c r="C1678" s="132" t="s">
        <v>502</v>
      </c>
      <c r="D1678" s="10">
        <v>56</v>
      </c>
      <c r="E1678" s="10"/>
      <c r="F1678" s="9"/>
      <c r="G1678" s="9"/>
      <c r="H1678" s="26">
        <f t="shared" si="52"/>
        <v>0</v>
      </c>
      <c r="I1678" s="11">
        <f t="shared" si="53"/>
        <v>0</v>
      </c>
    </row>
    <row r="1679" spans="1:9" x14ac:dyDescent="0.25">
      <c r="A1679" s="132">
        <v>16895045</v>
      </c>
      <c r="B1679" s="132" t="s">
        <v>501</v>
      </c>
      <c r="C1679" s="132" t="s">
        <v>502</v>
      </c>
      <c r="D1679" s="10">
        <v>56</v>
      </c>
      <c r="E1679" s="10"/>
      <c r="F1679" s="9"/>
      <c r="G1679" s="9"/>
      <c r="H1679" s="26">
        <f t="shared" si="52"/>
        <v>0</v>
      </c>
      <c r="I1679" s="11">
        <f t="shared" si="53"/>
        <v>0</v>
      </c>
    </row>
    <row r="1680" spans="1:9" x14ac:dyDescent="0.25">
      <c r="A1680" s="132">
        <v>16965906</v>
      </c>
      <c r="B1680" s="132" t="s">
        <v>501</v>
      </c>
      <c r="C1680" s="132" t="s">
        <v>502</v>
      </c>
      <c r="D1680" s="10">
        <v>56</v>
      </c>
      <c r="E1680" s="10"/>
      <c r="F1680" s="9"/>
      <c r="G1680" s="9"/>
      <c r="H1680" s="26">
        <f t="shared" si="52"/>
        <v>0</v>
      </c>
      <c r="I1680" s="11">
        <f t="shared" si="53"/>
        <v>0</v>
      </c>
    </row>
    <row r="1681" spans="1:9" x14ac:dyDescent="0.25">
      <c r="A1681" s="132">
        <v>16965914</v>
      </c>
      <c r="B1681" s="132" t="s">
        <v>501</v>
      </c>
      <c r="C1681" s="132" t="s">
        <v>502</v>
      </c>
      <c r="D1681" s="10">
        <v>56</v>
      </c>
      <c r="E1681" s="10"/>
      <c r="F1681" s="9"/>
      <c r="G1681" s="9"/>
      <c r="H1681" s="26">
        <f t="shared" si="52"/>
        <v>0</v>
      </c>
      <c r="I1681" s="11">
        <f t="shared" si="53"/>
        <v>0</v>
      </c>
    </row>
    <row r="1682" spans="1:9" x14ac:dyDescent="0.25">
      <c r="A1682" s="132">
        <v>16965922</v>
      </c>
      <c r="B1682" s="132" t="s">
        <v>501</v>
      </c>
      <c r="C1682" s="132" t="s">
        <v>502</v>
      </c>
      <c r="D1682" s="10">
        <v>56</v>
      </c>
      <c r="E1682" s="10"/>
      <c r="F1682" s="9"/>
      <c r="G1682" s="9"/>
      <c r="H1682" s="26">
        <f t="shared" si="52"/>
        <v>0</v>
      </c>
      <c r="I1682" s="11">
        <f t="shared" si="53"/>
        <v>0</v>
      </c>
    </row>
    <row r="1683" spans="1:9" x14ac:dyDescent="0.25">
      <c r="A1683" s="132">
        <v>16947266</v>
      </c>
      <c r="B1683" s="132" t="s">
        <v>86</v>
      </c>
      <c r="C1683" s="132" t="s">
        <v>87</v>
      </c>
      <c r="D1683" s="10">
        <v>2</v>
      </c>
      <c r="E1683" s="10"/>
      <c r="F1683" s="9"/>
      <c r="G1683" s="9"/>
      <c r="H1683" s="26">
        <f t="shared" si="52"/>
        <v>0</v>
      </c>
      <c r="I1683" s="11">
        <f t="shared" si="53"/>
        <v>0</v>
      </c>
    </row>
    <row r="1684" spans="1:9" x14ac:dyDescent="0.25">
      <c r="A1684" s="132">
        <v>16948858</v>
      </c>
      <c r="B1684" s="132" t="s">
        <v>86</v>
      </c>
      <c r="C1684" s="132" t="s">
        <v>87</v>
      </c>
      <c r="D1684" s="10">
        <v>2</v>
      </c>
      <c r="E1684" s="10"/>
      <c r="F1684" s="9"/>
      <c r="G1684" s="9"/>
      <c r="H1684" s="26">
        <f t="shared" si="52"/>
        <v>0</v>
      </c>
      <c r="I1684" s="11">
        <f t="shared" si="53"/>
        <v>0</v>
      </c>
    </row>
    <row r="1685" spans="1:9" x14ac:dyDescent="0.25">
      <c r="A1685" s="132">
        <v>16952510</v>
      </c>
      <c r="B1685" s="132" t="s">
        <v>86</v>
      </c>
      <c r="C1685" s="132" t="s">
        <v>87</v>
      </c>
      <c r="D1685" s="10">
        <v>2</v>
      </c>
      <c r="E1685" s="10"/>
      <c r="F1685" s="9"/>
      <c r="G1685" s="9"/>
      <c r="H1685" s="26">
        <f t="shared" si="52"/>
        <v>0</v>
      </c>
      <c r="I1685" s="11">
        <f t="shared" si="53"/>
        <v>0</v>
      </c>
    </row>
    <row r="1686" spans="1:9" x14ac:dyDescent="0.25">
      <c r="A1686" s="132">
        <v>16910494</v>
      </c>
      <c r="B1686" s="132" t="s">
        <v>468</v>
      </c>
      <c r="C1686" s="132" t="s">
        <v>469</v>
      </c>
      <c r="D1686" s="10">
        <v>1</v>
      </c>
      <c r="E1686" s="10"/>
      <c r="F1686" s="9"/>
      <c r="G1686" s="9"/>
      <c r="H1686" s="26">
        <f t="shared" si="52"/>
        <v>0</v>
      </c>
      <c r="I1686" s="11">
        <f t="shared" si="53"/>
        <v>0</v>
      </c>
    </row>
    <row r="1687" spans="1:9" x14ac:dyDescent="0.25">
      <c r="A1687" s="132">
        <v>16862074</v>
      </c>
      <c r="B1687" s="132" t="s">
        <v>325</v>
      </c>
      <c r="C1687" s="132" t="s">
        <v>326</v>
      </c>
      <c r="D1687" s="10">
        <v>224</v>
      </c>
      <c r="E1687" s="10"/>
      <c r="F1687" s="9"/>
      <c r="G1687" s="9"/>
      <c r="H1687" s="26">
        <f t="shared" si="52"/>
        <v>0</v>
      </c>
      <c r="I1687" s="11">
        <f t="shared" si="53"/>
        <v>0</v>
      </c>
    </row>
    <row r="1688" spans="1:9" x14ac:dyDescent="0.25">
      <c r="A1688" s="132">
        <v>16862228</v>
      </c>
      <c r="B1688" s="132" t="s">
        <v>325</v>
      </c>
      <c r="C1688" s="132" t="s">
        <v>326</v>
      </c>
      <c r="D1688" s="10">
        <v>224</v>
      </c>
      <c r="E1688" s="10"/>
      <c r="F1688" s="9"/>
      <c r="G1688" s="9"/>
      <c r="H1688" s="26">
        <f t="shared" si="52"/>
        <v>0</v>
      </c>
      <c r="I1688" s="11">
        <f t="shared" si="53"/>
        <v>0</v>
      </c>
    </row>
    <row r="1689" spans="1:9" x14ac:dyDescent="0.25">
      <c r="A1689" s="132">
        <v>16938763</v>
      </c>
      <c r="B1689" s="132" t="s">
        <v>325</v>
      </c>
      <c r="C1689" s="132" t="s">
        <v>326</v>
      </c>
      <c r="D1689" s="10">
        <v>224</v>
      </c>
      <c r="E1689" s="10"/>
      <c r="F1689" s="9"/>
      <c r="G1689" s="9"/>
      <c r="H1689" s="26">
        <f t="shared" si="52"/>
        <v>0</v>
      </c>
      <c r="I1689" s="11">
        <f t="shared" si="53"/>
        <v>0</v>
      </c>
    </row>
    <row r="1690" spans="1:9" x14ac:dyDescent="0.25">
      <c r="A1690" s="132">
        <v>16952553</v>
      </c>
      <c r="B1690" s="132" t="s">
        <v>471</v>
      </c>
      <c r="C1690" s="132" t="s">
        <v>472</v>
      </c>
      <c r="D1690" s="10">
        <v>1</v>
      </c>
      <c r="E1690" s="10"/>
      <c r="F1690" s="9"/>
      <c r="G1690" s="9"/>
      <c r="H1690" s="26">
        <f t="shared" si="52"/>
        <v>0</v>
      </c>
      <c r="I1690" s="11">
        <f t="shared" si="53"/>
        <v>0</v>
      </c>
    </row>
    <row r="1691" spans="1:9" x14ac:dyDescent="0.25">
      <c r="A1691" s="132">
        <v>16861728</v>
      </c>
      <c r="B1691" s="132" t="s">
        <v>2747</v>
      </c>
      <c r="C1691" s="132" t="s">
        <v>2748</v>
      </c>
      <c r="D1691" s="10">
        <v>56</v>
      </c>
      <c r="E1691" s="10"/>
      <c r="F1691" s="9"/>
      <c r="G1691" s="9"/>
      <c r="H1691" s="26">
        <f t="shared" si="52"/>
        <v>0</v>
      </c>
      <c r="I1691" s="11">
        <f t="shared" si="53"/>
        <v>0</v>
      </c>
    </row>
    <row r="1692" spans="1:9" x14ac:dyDescent="0.25">
      <c r="A1692" s="132">
        <v>16861736</v>
      </c>
      <c r="B1692" s="132" t="s">
        <v>2747</v>
      </c>
      <c r="C1692" s="132" t="s">
        <v>2748</v>
      </c>
      <c r="D1692" s="10">
        <v>28</v>
      </c>
      <c r="E1692" s="10"/>
      <c r="F1692" s="9"/>
      <c r="G1692" s="9"/>
      <c r="H1692" s="26">
        <f t="shared" si="52"/>
        <v>0</v>
      </c>
      <c r="I1692" s="11">
        <f t="shared" si="53"/>
        <v>0</v>
      </c>
    </row>
    <row r="1693" spans="1:9" x14ac:dyDescent="0.25">
      <c r="A1693" s="132">
        <v>16861744</v>
      </c>
      <c r="B1693" s="132" t="s">
        <v>2747</v>
      </c>
      <c r="C1693" s="132" t="s">
        <v>2748</v>
      </c>
      <c r="D1693" s="10">
        <v>56</v>
      </c>
      <c r="E1693" s="10"/>
      <c r="F1693" s="9"/>
      <c r="G1693" s="9"/>
      <c r="H1693" s="26">
        <f t="shared" si="52"/>
        <v>0</v>
      </c>
      <c r="I1693" s="11">
        <f t="shared" si="53"/>
        <v>0</v>
      </c>
    </row>
    <row r="1694" spans="1:9" x14ac:dyDescent="0.25">
      <c r="A1694" s="132">
        <v>16861752</v>
      </c>
      <c r="B1694" s="132" t="s">
        <v>2747</v>
      </c>
      <c r="C1694" s="132" t="s">
        <v>2748</v>
      </c>
      <c r="D1694" s="10">
        <v>28</v>
      </c>
      <c r="E1694" s="10"/>
      <c r="F1694" s="9"/>
      <c r="G1694" s="9"/>
      <c r="H1694" s="26">
        <f t="shared" si="52"/>
        <v>0</v>
      </c>
      <c r="I1694" s="11">
        <f t="shared" si="53"/>
        <v>0</v>
      </c>
    </row>
    <row r="1695" spans="1:9" x14ac:dyDescent="0.25">
      <c r="A1695" s="132">
        <v>16924681</v>
      </c>
      <c r="B1695" s="132" t="s">
        <v>445</v>
      </c>
      <c r="C1695" s="132" t="s">
        <v>446</v>
      </c>
      <c r="D1695" s="10">
        <v>1</v>
      </c>
      <c r="E1695" s="10"/>
      <c r="F1695" s="9"/>
      <c r="G1695" s="9"/>
      <c r="H1695" s="26">
        <f t="shared" si="52"/>
        <v>0</v>
      </c>
      <c r="I1695" s="11">
        <f t="shared" si="53"/>
        <v>0</v>
      </c>
    </row>
    <row r="1696" spans="1:9" x14ac:dyDescent="0.25">
      <c r="A1696" s="132">
        <v>16894383</v>
      </c>
      <c r="B1696" s="132" t="s">
        <v>456</v>
      </c>
      <c r="C1696" s="132" t="s">
        <v>457</v>
      </c>
      <c r="D1696" s="10">
        <v>1</v>
      </c>
      <c r="E1696" s="10"/>
      <c r="F1696" s="9"/>
      <c r="G1696" s="9"/>
      <c r="H1696" s="26">
        <f t="shared" si="52"/>
        <v>0</v>
      </c>
      <c r="I1696" s="11">
        <f t="shared" si="53"/>
        <v>0</v>
      </c>
    </row>
    <row r="1697" spans="1:9" x14ac:dyDescent="0.25">
      <c r="A1697" s="132">
        <v>16749049</v>
      </c>
      <c r="B1697" s="132" t="s">
        <v>2749</v>
      </c>
      <c r="C1697" s="132" t="s">
        <v>2750</v>
      </c>
      <c r="D1697" s="10">
        <v>112</v>
      </c>
      <c r="E1697" s="10"/>
      <c r="F1697" s="9"/>
      <c r="G1697" s="9"/>
      <c r="H1697" s="26">
        <f t="shared" si="52"/>
        <v>0</v>
      </c>
      <c r="I1697" s="11">
        <f t="shared" si="53"/>
        <v>0</v>
      </c>
    </row>
    <row r="1698" spans="1:9" x14ac:dyDescent="0.25">
      <c r="A1698" s="132">
        <v>16832965</v>
      </c>
      <c r="B1698" s="132" t="s">
        <v>132</v>
      </c>
      <c r="C1698" s="132" t="s">
        <v>133</v>
      </c>
      <c r="D1698" s="10">
        <v>10</v>
      </c>
      <c r="E1698" s="10"/>
      <c r="F1698" s="9"/>
      <c r="G1698" s="9"/>
      <c r="H1698" s="26">
        <f t="shared" si="52"/>
        <v>0</v>
      </c>
      <c r="I1698" s="11">
        <f t="shared" si="53"/>
        <v>0</v>
      </c>
    </row>
    <row r="1699" spans="1:9" x14ac:dyDescent="0.25">
      <c r="A1699" s="132">
        <v>16894901</v>
      </c>
      <c r="B1699" s="132" t="s">
        <v>2751</v>
      </c>
      <c r="C1699" s="132" t="s">
        <v>2752</v>
      </c>
      <c r="D1699" s="10">
        <v>1</v>
      </c>
      <c r="E1699" s="10"/>
      <c r="F1699" s="9"/>
      <c r="G1699" s="9"/>
      <c r="H1699" s="26">
        <f t="shared" si="52"/>
        <v>0</v>
      </c>
      <c r="I1699" s="11">
        <f t="shared" si="53"/>
        <v>0</v>
      </c>
    </row>
    <row r="1700" spans="1:9" x14ac:dyDescent="0.25">
      <c r="A1700" s="132">
        <v>16894928</v>
      </c>
      <c r="B1700" s="132" t="s">
        <v>2751</v>
      </c>
      <c r="C1700" s="132" t="s">
        <v>2752</v>
      </c>
      <c r="D1700" s="10">
        <v>12</v>
      </c>
      <c r="E1700" s="10"/>
      <c r="F1700" s="9"/>
      <c r="G1700" s="9"/>
      <c r="H1700" s="26">
        <f t="shared" si="52"/>
        <v>0</v>
      </c>
      <c r="I1700" s="11">
        <f t="shared" si="53"/>
        <v>0</v>
      </c>
    </row>
    <row r="1701" spans="1:9" x14ac:dyDescent="0.25">
      <c r="A1701" s="132">
        <v>16894936</v>
      </c>
      <c r="B1701" s="132" t="s">
        <v>2751</v>
      </c>
      <c r="C1701" s="132" t="s">
        <v>2752</v>
      </c>
      <c r="D1701" s="10">
        <v>1</v>
      </c>
      <c r="E1701" s="10"/>
      <c r="F1701" s="9"/>
      <c r="G1701" s="9"/>
      <c r="H1701" s="26">
        <f t="shared" si="52"/>
        <v>0</v>
      </c>
      <c r="I1701" s="11">
        <f t="shared" si="53"/>
        <v>0</v>
      </c>
    </row>
    <row r="1702" spans="1:9" x14ac:dyDescent="0.25">
      <c r="A1702" s="132">
        <v>16894944</v>
      </c>
      <c r="B1702" s="132" t="s">
        <v>2751</v>
      </c>
      <c r="C1702" s="132" t="s">
        <v>2752</v>
      </c>
      <c r="D1702" s="10">
        <v>1</v>
      </c>
      <c r="E1702" s="10"/>
      <c r="F1702" s="9"/>
      <c r="G1702" s="9"/>
      <c r="H1702" s="26">
        <f t="shared" si="52"/>
        <v>0</v>
      </c>
      <c r="I1702" s="11">
        <f t="shared" si="53"/>
        <v>0</v>
      </c>
    </row>
    <row r="1703" spans="1:9" x14ac:dyDescent="0.25">
      <c r="A1703" s="132">
        <v>16894952</v>
      </c>
      <c r="B1703" s="132" t="s">
        <v>2751</v>
      </c>
      <c r="C1703" s="132" t="s">
        <v>2752</v>
      </c>
      <c r="D1703" s="10">
        <v>12</v>
      </c>
      <c r="E1703" s="10"/>
      <c r="F1703" s="9"/>
      <c r="G1703" s="9"/>
      <c r="H1703" s="26">
        <f t="shared" si="52"/>
        <v>0</v>
      </c>
      <c r="I1703" s="11">
        <f t="shared" si="53"/>
        <v>0</v>
      </c>
    </row>
    <row r="1704" spans="1:9" x14ac:dyDescent="0.25">
      <c r="A1704" s="132">
        <v>16894960</v>
      </c>
      <c r="B1704" s="132" t="s">
        <v>2751</v>
      </c>
      <c r="C1704" s="132" t="s">
        <v>2752</v>
      </c>
      <c r="D1704" s="10">
        <v>1</v>
      </c>
      <c r="E1704" s="10"/>
      <c r="F1704" s="9"/>
      <c r="G1704" s="9"/>
      <c r="H1704" s="26">
        <f t="shared" si="52"/>
        <v>0</v>
      </c>
      <c r="I1704" s="11">
        <f t="shared" si="53"/>
        <v>0</v>
      </c>
    </row>
    <row r="1705" spans="1:9" x14ac:dyDescent="0.25">
      <c r="A1705" s="132">
        <v>16894979</v>
      </c>
      <c r="B1705" s="132" t="s">
        <v>2751</v>
      </c>
      <c r="C1705" s="132" t="s">
        <v>2752</v>
      </c>
      <c r="D1705" s="10">
        <v>12</v>
      </c>
      <c r="E1705" s="10"/>
      <c r="F1705" s="9"/>
      <c r="G1705" s="9"/>
      <c r="H1705" s="26">
        <f t="shared" si="52"/>
        <v>0</v>
      </c>
      <c r="I1705" s="11">
        <f t="shared" si="53"/>
        <v>0</v>
      </c>
    </row>
    <row r="1706" spans="1:9" x14ac:dyDescent="0.25">
      <c r="A1706" s="132">
        <v>16894987</v>
      </c>
      <c r="B1706" s="132" t="s">
        <v>2751</v>
      </c>
      <c r="C1706" s="132" t="s">
        <v>2752</v>
      </c>
      <c r="D1706" s="10">
        <v>12</v>
      </c>
      <c r="E1706" s="10"/>
      <c r="F1706" s="9"/>
      <c r="G1706" s="9"/>
      <c r="H1706" s="26">
        <f t="shared" si="52"/>
        <v>0</v>
      </c>
      <c r="I1706" s="11">
        <f t="shared" si="53"/>
        <v>0</v>
      </c>
    </row>
    <row r="1707" spans="1:9" x14ac:dyDescent="0.25">
      <c r="A1707" s="132">
        <v>16895215</v>
      </c>
      <c r="B1707" s="132" t="s">
        <v>335</v>
      </c>
      <c r="C1707" s="132" t="s">
        <v>336</v>
      </c>
      <c r="D1707" s="10">
        <v>1</v>
      </c>
      <c r="E1707" s="10"/>
      <c r="F1707" s="9"/>
      <c r="G1707" s="9"/>
      <c r="H1707" s="26">
        <f t="shared" si="52"/>
        <v>0</v>
      </c>
      <c r="I1707" s="11">
        <f t="shared" si="53"/>
        <v>0</v>
      </c>
    </row>
    <row r="1708" spans="1:9" x14ac:dyDescent="0.25">
      <c r="A1708" s="132">
        <v>16952561</v>
      </c>
      <c r="B1708" s="132" t="s">
        <v>335</v>
      </c>
      <c r="C1708" s="132" t="s">
        <v>336</v>
      </c>
      <c r="D1708" s="10">
        <v>1</v>
      </c>
      <c r="E1708" s="10"/>
      <c r="F1708" s="9"/>
      <c r="G1708" s="9"/>
      <c r="H1708" s="26">
        <f t="shared" si="52"/>
        <v>0</v>
      </c>
      <c r="I1708" s="11">
        <f t="shared" si="53"/>
        <v>0</v>
      </c>
    </row>
    <row r="1709" spans="1:9" x14ac:dyDescent="0.25">
      <c r="A1709" s="132">
        <v>16909992</v>
      </c>
      <c r="B1709" s="132" t="s">
        <v>337</v>
      </c>
      <c r="C1709" s="132" t="s">
        <v>338</v>
      </c>
      <c r="D1709" s="10">
        <v>1</v>
      </c>
      <c r="E1709" s="10"/>
      <c r="F1709" s="9"/>
      <c r="G1709" s="9"/>
      <c r="H1709" s="26">
        <f t="shared" si="52"/>
        <v>0</v>
      </c>
      <c r="I1709" s="11">
        <f t="shared" si="53"/>
        <v>0</v>
      </c>
    </row>
    <row r="1710" spans="1:9" x14ac:dyDescent="0.25">
      <c r="A1710" s="132">
        <v>16912195</v>
      </c>
      <c r="B1710" s="132" t="s">
        <v>337</v>
      </c>
      <c r="C1710" s="132" t="s">
        <v>338</v>
      </c>
      <c r="D1710" s="10">
        <v>1</v>
      </c>
      <c r="E1710" s="10"/>
      <c r="F1710" s="9"/>
      <c r="G1710" s="9"/>
      <c r="H1710" s="26">
        <f t="shared" si="52"/>
        <v>0</v>
      </c>
      <c r="I1710" s="11">
        <f t="shared" si="53"/>
        <v>0</v>
      </c>
    </row>
    <row r="1711" spans="1:9" x14ac:dyDescent="0.25">
      <c r="A1711" s="132">
        <v>16941942</v>
      </c>
      <c r="B1711" s="132" t="s">
        <v>337</v>
      </c>
      <c r="C1711" s="132" t="s">
        <v>338</v>
      </c>
      <c r="D1711" s="10">
        <v>1</v>
      </c>
      <c r="E1711" s="10"/>
      <c r="F1711" s="9"/>
      <c r="G1711" s="9"/>
      <c r="H1711" s="26">
        <f t="shared" si="52"/>
        <v>0</v>
      </c>
      <c r="I1711" s="11">
        <f t="shared" si="53"/>
        <v>0</v>
      </c>
    </row>
    <row r="1712" spans="1:9" x14ac:dyDescent="0.25">
      <c r="A1712" s="132">
        <v>16749081</v>
      </c>
      <c r="B1712" s="132" t="s">
        <v>2753</v>
      </c>
      <c r="C1712" s="132" t="s">
        <v>2754</v>
      </c>
      <c r="D1712" s="10">
        <v>1</v>
      </c>
      <c r="E1712" s="10"/>
      <c r="F1712" s="9"/>
      <c r="G1712" s="9"/>
      <c r="H1712" s="26">
        <f t="shared" si="52"/>
        <v>0</v>
      </c>
      <c r="I1712" s="11">
        <f t="shared" si="53"/>
        <v>0</v>
      </c>
    </row>
    <row r="1713" spans="1:9" x14ac:dyDescent="0.25">
      <c r="A1713" s="132">
        <v>16890833</v>
      </c>
      <c r="B1713" s="132" t="s">
        <v>190</v>
      </c>
      <c r="C1713" s="132" t="s">
        <v>191</v>
      </c>
      <c r="D1713" s="10">
        <v>1</v>
      </c>
      <c r="E1713" s="10"/>
      <c r="F1713" s="9"/>
      <c r="G1713" s="9"/>
      <c r="H1713" s="26">
        <f t="shared" si="52"/>
        <v>0</v>
      </c>
      <c r="I1713" s="11">
        <f t="shared" si="53"/>
        <v>0</v>
      </c>
    </row>
    <row r="1714" spans="1:9" x14ac:dyDescent="0.25">
      <c r="A1714" s="132">
        <v>16932978</v>
      </c>
      <c r="B1714" s="132" t="s">
        <v>190</v>
      </c>
      <c r="C1714" s="132" t="s">
        <v>191</v>
      </c>
      <c r="D1714" s="10">
        <v>1</v>
      </c>
      <c r="E1714" s="10"/>
      <c r="F1714" s="9"/>
      <c r="G1714" s="9"/>
      <c r="H1714" s="26">
        <f t="shared" si="52"/>
        <v>0</v>
      </c>
      <c r="I1714" s="11">
        <f t="shared" si="53"/>
        <v>0</v>
      </c>
    </row>
    <row r="1715" spans="1:9" x14ac:dyDescent="0.25">
      <c r="A1715" s="132">
        <v>16964489</v>
      </c>
      <c r="B1715" s="132" t="s">
        <v>190</v>
      </c>
      <c r="C1715" s="132" t="s">
        <v>191</v>
      </c>
      <c r="D1715" s="10">
        <v>1</v>
      </c>
      <c r="E1715" s="10"/>
      <c r="F1715" s="9"/>
      <c r="G1715" s="9"/>
      <c r="H1715" s="26">
        <f t="shared" si="52"/>
        <v>0</v>
      </c>
      <c r="I1715" s="11">
        <f t="shared" si="53"/>
        <v>0</v>
      </c>
    </row>
    <row r="1716" spans="1:9" x14ac:dyDescent="0.25">
      <c r="A1716" s="132">
        <v>16953037</v>
      </c>
      <c r="B1716" s="132" t="s">
        <v>223</v>
      </c>
      <c r="C1716" s="132" t="s">
        <v>224</v>
      </c>
      <c r="D1716" s="10">
        <v>5</v>
      </c>
      <c r="E1716" s="10"/>
      <c r="F1716" s="9"/>
      <c r="G1716" s="9"/>
      <c r="H1716" s="26">
        <f t="shared" si="52"/>
        <v>0</v>
      </c>
      <c r="I1716" s="11">
        <f t="shared" si="53"/>
        <v>0</v>
      </c>
    </row>
    <row r="1717" spans="1:9" x14ac:dyDescent="0.25">
      <c r="A1717" s="132">
        <v>16953045</v>
      </c>
      <c r="B1717" s="132" t="s">
        <v>223</v>
      </c>
      <c r="C1717" s="132" t="s">
        <v>224</v>
      </c>
      <c r="D1717" s="10">
        <v>5</v>
      </c>
      <c r="E1717" s="10"/>
      <c r="F1717" s="9"/>
      <c r="G1717" s="9"/>
      <c r="H1717" s="26">
        <f t="shared" si="52"/>
        <v>0</v>
      </c>
      <c r="I1717" s="11">
        <f t="shared" si="53"/>
        <v>0</v>
      </c>
    </row>
    <row r="1718" spans="1:9" x14ac:dyDescent="0.25">
      <c r="A1718" s="132">
        <v>16932501</v>
      </c>
      <c r="B1718" s="132" t="s">
        <v>498</v>
      </c>
      <c r="C1718" s="132" t="s">
        <v>499</v>
      </c>
      <c r="D1718" s="10">
        <v>1</v>
      </c>
      <c r="E1718" s="10"/>
      <c r="F1718" s="9"/>
      <c r="G1718" s="9"/>
      <c r="H1718" s="26">
        <f t="shared" si="52"/>
        <v>0</v>
      </c>
      <c r="I1718" s="11">
        <f t="shared" si="53"/>
        <v>0</v>
      </c>
    </row>
    <row r="1719" spans="1:9" x14ac:dyDescent="0.25">
      <c r="A1719" s="132">
        <v>16941934</v>
      </c>
      <c r="B1719" s="132" t="s">
        <v>498</v>
      </c>
      <c r="C1719" s="132" t="s">
        <v>499</v>
      </c>
      <c r="D1719" s="10">
        <v>1</v>
      </c>
      <c r="E1719" s="10"/>
      <c r="F1719" s="9"/>
      <c r="G1719" s="9"/>
      <c r="H1719" s="26">
        <f t="shared" si="52"/>
        <v>0</v>
      </c>
      <c r="I1719" s="11">
        <f t="shared" si="53"/>
        <v>0</v>
      </c>
    </row>
    <row r="1720" spans="1:9" x14ac:dyDescent="0.25">
      <c r="A1720" s="132">
        <v>16942000</v>
      </c>
      <c r="B1720" s="132" t="s">
        <v>498</v>
      </c>
      <c r="C1720" s="132" t="s">
        <v>499</v>
      </c>
      <c r="D1720" s="10">
        <v>1</v>
      </c>
      <c r="E1720" s="10"/>
      <c r="F1720" s="9"/>
      <c r="G1720" s="9"/>
      <c r="H1720" s="26">
        <f t="shared" si="52"/>
        <v>0</v>
      </c>
      <c r="I1720" s="11">
        <f t="shared" si="53"/>
        <v>0</v>
      </c>
    </row>
    <row r="1721" spans="1:9" x14ac:dyDescent="0.25">
      <c r="A1721" s="132">
        <v>16852672</v>
      </c>
      <c r="B1721" s="132" t="s">
        <v>150</v>
      </c>
      <c r="C1721" s="132" t="s">
        <v>151</v>
      </c>
      <c r="D1721" s="10">
        <v>1</v>
      </c>
      <c r="E1721" s="10"/>
      <c r="F1721" s="9"/>
      <c r="G1721" s="9"/>
      <c r="H1721" s="26">
        <f t="shared" si="52"/>
        <v>0</v>
      </c>
      <c r="I1721" s="11">
        <f t="shared" si="53"/>
        <v>0</v>
      </c>
    </row>
    <row r="1722" spans="1:9" x14ac:dyDescent="0.25">
      <c r="A1722" s="132">
        <v>16852702</v>
      </c>
      <c r="B1722" s="132" t="s">
        <v>150</v>
      </c>
      <c r="C1722" s="132" t="s">
        <v>151</v>
      </c>
      <c r="D1722" s="10">
        <v>1</v>
      </c>
      <c r="E1722" s="10"/>
      <c r="F1722" s="9"/>
      <c r="G1722" s="9"/>
      <c r="H1722" s="26">
        <f t="shared" si="52"/>
        <v>0</v>
      </c>
      <c r="I1722" s="11">
        <f t="shared" si="53"/>
        <v>0</v>
      </c>
    </row>
    <row r="1723" spans="1:9" x14ac:dyDescent="0.25">
      <c r="A1723" s="132">
        <v>16936558</v>
      </c>
      <c r="B1723" s="132" t="s">
        <v>150</v>
      </c>
      <c r="C1723" s="132" t="s">
        <v>151</v>
      </c>
      <c r="D1723" s="10">
        <v>1</v>
      </c>
      <c r="E1723" s="10"/>
      <c r="F1723" s="9"/>
      <c r="G1723" s="9"/>
      <c r="H1723" s="26">
        <f t="shared" si="52"/>
        <v>0</v>
      </c>
      <c r="I1723" s="11">
        <f t="shared" si="53"/>
        <v>0</v>
      </c>
    </row>
    <row r="1724" spans="1:9" x14ac:dyDescent="0.25">
      <c r="A1724" s="132">
        <v>16936574</v>
      </c>
      <c r="B1724" s="132" t="s">
        <v>150</v>
      </c>
      <c r="C1724" s="132" t="s">
        <v>151</v>
      </c>
      <c r="D1724" s="10">
        <v>1</v>
      </c>
      <c r="E1724" s="10"/>
      <c r="F1724" s="9"/>
      <c r="G1724" s="9"/>
      <c r="H1724" s="26">
        <f t="shared" si="52"/>
        <v>0</v>
      </c>
      <c r="I1724" s="11">
        <f t="shared" si="53"/>
        <v>0</v>
      </c>
    </row>
    <row r="1725" spans="1:9" x14ac:dyDescent="0.25">
      <c r="A1725" s="132">
        <v>16870972</v>
      </c>
      <c r="B1725" s="132" t="s">
        <v>297</v>
      </c>
      <c r="C1725" s="132" t="s">
        <v>298</v>
      </c>
      <c r="D1725" s="10">
        <v>1</v>
      </c>
      <c r="E1725" s="10"/>
      <c r="F1725" s="9"/>
      <c r="G1725" s="9"/>
      <c r="H1725" s="26">
        <f t="shared" si="52"/>
        <v>0</v>
      </c>
      <c r="I1725" s="11">
        <f t="shared" si="53"/>
        <v>0</v>
      </c>
    </row>
    <row r="1726" spans="1:9" x14ac:dyDescent="0.25">
      <c r="A1726" s="132">
        <v>16856694</v>
      </c>
      <c r="B1726" s="132" t="s">
        <v>249</v>
      </c>
      <c r="C1726" s="132" t="s">
        <v>250</v>
      </c>
      <c r="D1726" s="10">
        <v>112</v>
      </c>
      <c r="E1726" s="10"/>
      <c r="F1726" s="9"/>
      <c r="G1726" s="9"/>
      <c r="H1726" s="26">
        <f t="shared" si="52"/>
        <v>0</v>
      </c>
      <c r="I1726" s="11">
        <f t="shared" si="53"/>
        <v>0</v>
      </c>
    </row>
    <row r="1727" spans="1:9" x14ac:dyDescent="0.25">
      <c r="A1727" s="132">
        <v>16895088</v>
      </c>
      <c r="B1727" s="132" t="s">
        <v>249</v>
      </c>
      <c r="C1727" s="132" t="s">
        <v>250</v>
      </c>
      <c r="D1727" s="10">
        <v>28</v>
      </c>
      <c r="E1727" s="10"/>
      <c r="F1727" s="9"/>
      <c r="G1727" s="9"/>
      <c r="H1727" s="26">
        <f t="shared" si="52"/>
        <v>0</v>
      </c>
      <c r="I1727" s="11">
        <f t="shared" si="53"/>
        <v>0</v>
      </c>
    </row>
    <row r="1728" spans="1:9" x14ac:dyDescent="0.25">
      <c r="A1728" s="132">
        <v>16944127</v>
      </c>
      <c r="B1728" s="132" t="s">
        <v>249</v>
      </c>
      <c r="C1728" s="132" t="s">
        <v>250</v>
      </c>
      <c r="D1728" s="10">
        <v>28</v>
      </c>
      <c r="E1728" s="10"/>
      <c r="F1728" s="9"/>
      <c r="G1728" s="9"/>
      <c r="H1728" s="26">
        <f t="shared" si="52"/>
        <v>0</v>
      </c>
      <c r="I1728" s="11">
        <f t="shared" si="53"/>
        <v>0</v>
      </c>
    </row>
    <row r="1729" spans="1:9" x14ac:dyDescent="0.25">
      <c r="A1729" s="132">
        <v>16881419</v>
      </c>
      <c r="B1729" s="132" t="s">
        <v>244</v>
      </c>
      <c r="C1729" s="132" t="s">
        <v>2723</v>
      </c>
      <c r="D1729" s="10">
        <v>1</v>
      </c>
      <c r="E1729" s="10"/>
      <c r="F1729" s="9"/>
      <c r="G1729" s="9"/>
      <c r="H1729" s="26">
        <f t="shared" si="52"/>
        <v>0</v>
      </c>
      <c r="I1729" s="11">
        <f t="shared" si="53"/>
        <v>0</v>
      </c>
    </row>
    <row r="1730" spans="1:9" x14ac:dyDescent="0.25">
      <c r="A1730" s="132">
        <v>16952545</v>
      </c>
      <c r="B1730" s="132" t="s">
        <v>507</v>
      </c>
      <c r="C1730" s="132" t="s">
        <v>508</v>
      </c>
      <c r="D1730" s="10">
        <v>28</v>
      </c>
      <c r="E1730" s="10"/>
      <c r="F1730" s="9"/>
      <c r="G1730" s="9"/>
      <c r="H1730" s="26">
        <f t="shared" si="52"/>
        <v>0</v>
      </c>
      <c r="I1730" s="11">
        <f t="shared" si="53"/>
        <v>0</v>
      </c>
    </row>
    <row r="1731" spans="1:9" x14ac:dyDescent="0.25">
      <c r="A1731" s="132">
        <v>16860977</v>
      </c>
      <c r="B1731" s="132" t="s">
        <v>2755</v>
      </c>
      <c r="C1731" s="132" t="s">
        <v>2756</v>
      </c>
      <c r="D1731" s="10">
        <v>1</v>
      </c>
      <c r="E1731" s="10"/>
      <c r="F1731" s="9"/>
      <c r="G1731" s="9"/>
      <c r="H1731" s="26">
        <f t="shared" si="52"/>
        <v>0</v>
      </c>
      <c r="I1731" s="11">
        <f t="shared" si="53"/>
        <v>0</v>
      </c>
    </row>
    <row r="1732" spans="1:9" x14ac:dyDescent="0.25">
      <c r="A1732" s="132">
        <v>16031393</v>
      </c>
      <c r="B1732" s="132" t="s">
        <v>318</v>
      </c>
      <c r="C1732" s="132" t="s">
        <v>319</v>
      </c>
      <c r="D1732" s="10">
        <v>84</v>
      </c>
      <c r="E1732" s="10"/>
      <c r="F1732" s="9"/>
      <c r="G1732" s="9"/>
      <c r="H1732" s="26">
        <f t="shared" si="52"/>
        <v>0</v>
      </c>
      <c r="I1732" s="11">
        <f t="shared" si="53"/>
        <v>0</v>
      </c>
    </row>
    <row r="1733" spans="1:9" x14ac:dyDescent="0.25">
      <c r="A1733" s="132">
        <v>16031407</v>
      </c>
      <c r="B1733" s="132" t="s">
        <v>318</v>
      </c>
      <c r="C1733" s="132" t="s">
        <v>319</v>
      </c>
      <c r="D1733" s="10">
        <v>56</v>
      </c>
      <c r="E1733" s="10"/>
      <c r="F1733" s="9"/>
      <c r="G1733" s="9"/>
      <c r="H1733" s="26">
        <f t="shared" ref="H1733:H1796" si="54">E1733/D1733</f>
        <v>0</v>
      </c>
      <c r="I1733" s="11">
        <f t="shared" ref="I1733:I1796" si="55">IFERROR(G1733/H1733,0)</f>
        <v>0</v>
      </c>
    </row>
    <row r="1734" spans="1:9" x14ac:dyDescent="0.25">
      <c r="A1734" s="132">
        <v>16031415</v>
      </c>
      <c r="B1734" s="132" t="s">
        <v>318</v>
      </c>
      <c r="C1734" s="132" t="s">
        <v>319</v>
      </c>
      <c r="D1734" s="10">
        <v>112</v>
      </c>
      <c r="E1734" s="10"/>
      <c r="F1734" s="9"/>
      <c r="G1734" s="9"/>
      <c r="H1734" s="26">
        <f t="shared" si="54"/>
        <v>0</v>
      </c>
      <c r="I1734" s="11">
        <f t="shared" si="55"/>
        <v>0</v>
      </c>
    </row>
    <row r="1735" spans="1:9" x14ac:dyDescent="0.25">
      <c r="A1735" s="132">
        <v>16952588</v>
      </c>
      <c r="B1735" s="132" t="s">
        <v>401</v>
      </c>
      <c r="C1735" s="132" t="s">
        <v>402</v>
      </c>
      <c r="D1735" s="10">
        <v>1</v>
      </c>
      <c r="E1735" s="10"/>
      <c r="F1735" s="9"/>
      <c r="G1735" s="9"/>
      <c r="H1735" s="26">
        <f t="shared" si="54"/>
        <v>0</v>
      </c>
      <c r="I1735" s="11">
        <f t="shared" si="55"/>
        <v>0</v>
      </c>
    </row>
    <row r="1736" spans="1:9" x14ac:dyDescent="0.25">
      <c r="A1736" s="132">
        <v>16330994</v>
      </c>
      <c r="B1736" s="132" t="s">
        <v>441</v>
      </c>
      <c r="C1736" s="132" t="s">
        <v>442</v>
      </c>
      <c r="D1736" s="10">
        <v>1</v>
      </c>
      <c r="E1736" s="10"/>
      <c r="F1736" s="9"/>
      <c r="G1736" s="9"/>
      <c r="H1736" s="26">
        <f t="shared" si="54"/>
        <v>0</v>
      </c>
      <c r="I1736" s="11">
        <f t="shared" si="55"/>
        <v>0</v>
      </c>
    </row>
    <row r="1737" spans="1:9" x14ac:dyDescent="0.25">
      <c r="A1737" s="132">
        <v>16331087</v>
      </c>
      <c r="B1737" s="132" t="s">
        <v>441</v>
      </c>
      <c r="C1737" s="132" t="s">
        <v>442</v>
      </c>
      <c r="D1737" s="10">
        <v>1</v>
      </c>
      <c r="E1737" s="10"/>
      <c r="F1737" s="9"/>
      <c r="G1737" s="9"/>
      <c r="H1737" s="26">
        <f t="shared" si="54"/>
        <v>0</v>
      </c>
      <c r="I1737" s="11">
        <f t="shared" si="55"/>
        <v>0</v>
      </c>
    </row>
    <row r="1738" spans="1:9" x14ac:dyDescent="0.25">
      <c r="A1738" s="132">
        <v>16543858</v>
      </c>
      <c r="B1738" s="132" t="s">
        <v>441</v>
      </c>
      <c r="C1738" s="132" t="s">
        <v>442</v>
      </c>
      <c r="D1738" s="10">
        <v>1</v>
      </c>
      <c r="E1738" s="10"/>
      <c r="F1738" s="9"/>
      <c r="G1738" s="9"/>
      <c r="H1738" s="26">
        <f t="shared" si="54"/>
        <v>0</v>
      </c>
      <c r="I1738" s="11">
        <f t="shared" si="55"/>
        <v>0</v>
      </c>
    </row>
    <row r="1739" spans="1:9" x14ac:dyDescent="0.25">
      <c r="A1739" s="132">
        <v>16543874</v>
      </c>
      <c r="B1739" s="132" t="s">
        <v>441</v>
      </c>
      <c r="C1739" s="132" t="s">
        <v>442</v>
      </c>
      <c r="D1739" s="10">
        <v>1</v>
      </c>
      <c r="E1739" s="10"/>
      <c r="F1739" s="9"/>
      <c r="G1739" s="9"/>
      <c r="H1739" s="26">
        <f t="shared" si="54"/>
        <v>0</v>
      </c>
      <c r="I1739" s="11">
        <f t="shared" si="55"/>
        <v>0</v>
      </c>
    </row>
    <row r="1740" spans="1:9" x14ac:dyDescent="0.25">
      <c r="A1740" s="132">
        <v>16877853</v>
      </c>
      <c r="B1740" s="132" t="s">
        <v>441</v>
      </c>
      <c r="C1740" s="132" t="s">
        <v>442</v>
      </c>
      <c r="D1740" s="10">
        <v>1</v>
      </c>
      <c r="E1740" s="10"/>
      <c r="F1740" s="9"/>
      <c r="G1740" s="9"/>
      <c r="H1740" s="26">
        <f t="shared" si="54"/>
        <v>0</v>
      </c>
      <c r="I1740" s="11">
        <f t="shared" si="55"/>
        <v>0</v>
      </c>
    </row>
    <row r="1741" spans="1:9" x14ac:dyDescent="0.25">
      <c r="A1741" s="132">
        <v>16877861</v>
      </c>
      <c r="B1741" s="132" t="s">
        <v>441</v>
      </c>
      <c r="C1741" s="132" t="s">
        <v>442</v>
      </c>
      <c r="D1741" s="10">
        <v>1</v>
      </c>
      <c r="E1741" s="10"/>
      <c r="F1741" s="9"/>
      <c r="G1741" s="9"/>
      <c r="H1741" s="26">
        <f t="shared" si="54"/>
        <v>0</v>
      </c>
      <c r="I1741" s="11">
        <f t="shared" si="55"/>
        <v>0</v>
      </c>
    </row>
    <row r="1742" spans="1:9" x14ac:dyDescent="0.25">
      <c r="A1742" s="132">
        <v>16962591</v>
      </c>
      <c r="B1742" s="132" t="s">
        <v>441</v>
      </c>
      <c r="C1742" s="132" t="s">
        <v>442</v>
      </c>
      <c r="D1742" s="10">
        <v>1</v>
      </c>
      <c r="E1742" s="10"/>
      <c r="F1742" s="9"/>
      <c r="G1742" s="9"/>
      <c r="H1742" s="26">
        <f t="shared" si="54"/>
        <v>0</v>
      </c>
      <c r="I1742" s="11">
        <f t="shared" si="55"/>
        <v>0</v>
      </c>
    </row>
    <row r="1743" spans="1:9" x14ac:dyDescent="0.25">
      <c r="A1743" s="132">
        <v>16962621</v>
      </c>
      <c r="B1743" s="132" t="s">
        <v>441</v>
      </c>
      <c r="C1743" s="132" t="s">
        <v>442</v>
      </c>
      <c r="D1743" s="10">
        <v>1</v>
      </c>
      <c r="E1743" s="10"/>
      <c r="F1743" s="9"/>
      <c r="G1743" s="9"/>
      <c r="H1743" s="26">
        <f t="shared" si="54"/>
        <v>0</v>
      </c>
      <c r="I1743" s="11">
        <f t="shared" si="55"/>
        <v>0</v>
      </c>
    </row>
    <row r="1744" spans="1:9" x14ac:dyDescent="0.25">
      <c r="A1744" s="132">
        <v>16189159</v>
      </c>
      <c r="B1744" s="132" t="s">
        <v>2757</v>
      </c>
      <c r="C1744" s="132" t="s">
        <v>2758</v>
      </c>
      <c r="D1744" s="10">
        <v>10</v>
      </c>
      <c r="E1744" s="10"/>
      <c r="F1744" s="9"/>
      <c r="G1744" s="9"/>
      <c r="H1744" s="26">
        <f t="shared" si="54"/>
        <v>0</v>
      </c>
      <c r="I1744" s="11">
        <f t="shared" si="55"/>
        <v>0</v>
      </c>
    </row>
    <row r="1745" spans="1:9" x14ac:dyDescent="0.25">
      <c r="A1745" s="132">
        <v>16798066</v>
      </c>
      <c r="B1745" s="132" t="s">
        <v>2759</v>
      </c>
      <c r="C1745" s="132" t="s">
        <v>2760</v>
      </c>
      <c r="D1745" s="10">
        <v>1</v>
      </c>
      <c r="E1745" s="10"/>
      <c r="F1745" s="9"/>
      <c r="G1745" s="9"/>
      <c r="H1745" s="26">
        <f t="shared" si="54"/>
        <v>0</v>
      </c>
      <c r="I1745" s="11">
        <f t="shared" si="55"/>
        <v>0</v>
      </c>
    </row>
    <row r="1746" spans="1:9" x14ac:dyDescent="0.25">
      <c r="A1746" s="132">
        <v>16843649</v>
      </c>
      <c r="B1746" s="132" t="s">
        <v>283</v>
      </c>
      <c r="C1746" s="132" t="s">
        <v>284</v>
      </c>
      <c r="D1746" s="10">
        <v>84</v>
      </c>
      <c r="E1746" s="10"/>
      <c r="F1746" s="9"/>
      <c r="G1746" s="9"/>
      <c r="H1746" s="26">
        <f t="shared" si="54"/>
        <v>0</v>
      </c>
      <c r="I1746" s="11">
        <f t="shared" si="55"/>
        <v>0</v>
      </c>
    </row>
    <row r="1747" spans="1:9" x14ac:dyDescent="0.25">
      <c r="A1747" s="132">
        <v>16972457</v>
      </c>
      <c r="B1747" s="132" t="s">
        <v>308</v>
      </c>
      <c r="C1747" s="132" t="s">
        <v>309</v>
      </c>
      <c r="D1747" s="10">
        <v>1</v>
      </c>
      <c r="E1747" s="10"/>
      <c r="F1747" s="9"/>
      <c r="G1747" s="9"/>
      <c r="H1747" s="26">
        <f t="shared" si="54"/>
        <v>0</v>
      </c>
      <c r="I1747" s="11">
        <f t="shared" si="55"/>
        <v>0</v>
      </c>
    </row>
    <row r="1748" spans="1:9" x14ac:dyDescent="0.25">
      <c r="A1748" s="132">
        <v>16934822</v>
      </c>
      <c r="B1748" s="132" t="s">
        <v>114</v>
      </c>
      <c r="C1748" s="132" t="s">
        <v>115</v>
      </c>
      <c r="D1748" s="10">
        <v>50</v>
      </c>
      <c r="E1748" s="10"/>
      <c r="F1748" s="9"/>
      <c r="G1748" s="9"/>
      <c r="H1748" s="26">
        <f t="shared" si="54"/>
        <v>0</v>
      </c>
      <c r="I1748" s="11">
        <f t="shared" si="55"/>
        <v>0</v>
      </c>
    </row>
    <row r="1749" spans="1:9" x14ac:dyDescent="0.25">
      <c r="A1749" s="132">
        <v>16779312</v>
      </c>
      <c r="B1749" s="132" t="s">
        <v>2761</v>
      </c>
      <c r="C1749" s="132" t="s">
        <v>2762</v>
      </c>
      <c r="D1749" s="10">
        <v>30</v>
      </c>
      <c r="E1749" s="10"/>
      <c r="F1749" s="9"/>
      <c r="G1749" s="9"/>
      <c r="H1749" s="26">
        <f t="shared" si="54"/>
        <v>0</v>
      </c>
      <c r="I1749" s="11">
        <f t="shared" si="55"/>
        <v>0</v>
      </c>
    </row>
    <row r="1750" spans="1:9" x14ac:dyDescent="0.25">
      <c r="A1750" s="132">
        <v>16779320</v>
      </c>
      <c r="B1750" s="132" t="s">
        <v>2761</v>
      </c>
      <c r="C1750" s="132" t="s">
        <v>2762</v>
      </c>
      <c r="D1750" s="10">
        <v>30</v>
      </c>
      <c r="E1750" s="10"/>
      <c r="F1750" s="9"/>
      <c r="G1750" s="9"/>
      <c r="H1750" s="26">
        <f t="shared" si="54"/>
        <v>0</v>
      </c>
      <c r="I1750" s="11">
        <f t="shared" si="55"/>
        <v>0</v>
      </c>
    </row>
    <row r="1751" spans="1:9" x14ac:dyDescent="0.25">
      <c r="A1751" s="132">
        <v>16779339</v>
      </c>
      <c r="B1751" s="132" t="s">
        <v>2761</v>
      </c>
      <c r="C1751" s="132" t="s">
        <v>2762</v>
      </c>
      <c r="D1751" s="10">
        <v>30</v>
      </c>
      <c r="E1751" s="10"/>
      <c r="F1751" s="9"/>
      <c r="G1751" s="9"/>
      <c r="H1751" s="26">
        <f t="shared" si="54"/>
        <v>0</v>
      </c>
      <c r="I1751" s="11">
        <f t="shared" si="55"/>
        <v>0</v>
      </c>
    </row>
    <row r="1752" spans="1:9" x14ac:dyDescent="0.25">
      <c r="A1752" s="132">
        <v>16906748</v>
      </c>
      <c r="B1752" s="132" t="s">
        <v>310</v>
      </c>
      <c r="C1752" s="132" t="s">
        <v>311</v>
      </c>
      <c r="D1752" s="10">
        <v>1</v>
      </c>
      <c r="E1752" s="10"/>
      <c r="F1752" s="9"/>
      <c r="G1752" s="9"/>
      <c r="H1752" s="26">
        <f t="shared" si="54"/>
        <v>0</v>
      </c>
      <c r="I1752" s="11">
        <f t="shared" si="55"/>
        <v>0</v>
      </c>
    </row>
    <row r="1753" spans="1:9" x14ac:dyDescent="0.25">
      <c r="A1753" s="132">
        <v>16835131</v>
      </c>
      <c r="B1753" s="132" t="s">
        <v>211</v>
      </c>
      <c r="C1753" s="132" t="s">
        <v>212</v>
      </c>
      <c r="D1753" s="10">
        <v>30</v>
      </c>
      <c r="E1753" s="10"/>
      <c r="F1753" s="9"/>
      <c r="G1753" s="9"/>
      <c r="H1753" s="26">
        <f t="shared" si="54"/>
        <v>0</v>
      </c>
      <c r="I1753" s="11">
        <f t="shared" si="55"/>
        <v>0</v>
      </c>
    </row>
    <row r="1754" spans="1:9" x14ac:dyDescent="0.25">
      <c r="A1754" s="132">
        <v>15831671</v>
      </c>
      <c r="B1754" s="132" t="s">
        <v>136</v>
      </c>
      <c r="C1754" s="132" t="s">
        <v>137</v>
      </c>
      <c r="D1754" s="10">
        <v>1</v>
      </c>
      <c r="E1754" s="10"/>
      <c r="F1754" s="9"/>
      <c r="G1754" s="9"/>
      <c r="H1754" s="26">
        <f t="shared" si="54"/>
        <v>0</v>
      </c>
      <c r="I1754" s="11">
        <f t="shared" si="55"/>
        <v>0</v>
      </c>
    </row>
    <row r="1755" spans="1:9" x14ac:dyDescent="0.25">
      <c r="A1755" s="132">
        <v>16883020</v>
      </c>
      <c r="B1755" s="132" t="s">
        <v>108</v>
      </c>
      <c r="C1755" s="132" t="s">
        <v>109</v>
      </c>
      <c r="D1755" s="10">
        <v>2</v>
      </c>
      <c r="E1755" s="10"/>
      <c r="F1755" s="9"/>
      <c r="G1755" s="9"/>
      <c r="H1755" s="26">
        <f t="shared" si="54"/>
        <v>0</v>
      </c>
      <c r="I1755" s="11">
        <f t="shared" si="55"/>
        <v>0</v>
      </c>
    </row>
    <row r="1756" spans="1:9" x14ac:dyDescent="0.25">
      <c r="A1756" s="132">
        <v>16883039</v>
      </c>
      <c r="B1756" s="132" t="s">
        <v>108</v>
      </c>
      <c r="C1756" s="132" t="s">
        <v>109</v>
      </c>
      <c r="D1756" s="10">
        <v>2</v>
      </c>
      <c r="E1756" s="10"/>
      <c r="F1756" s="9"/>
      <c r="G1756" s="9"/>
      <c r="H1756" s="26">
        <f t="shared" si="54"/>
        <v>0</v>
      </c>
      <c r="I1756" s="11">
        <f t="shared" si="55"/>
        <v>0</v>
      </c>
    </row>
    <row r="1757" spans="1:9" x14ac:dyDescent="0.25">
      <c r="A1757" s="132">
        <v>16878159</v>
      </c>
      <c r="B1757" s="132" t="s">
        <v>509</v>
      </c>
      <c r="C1757" s="132" t="s">
        <v>510</v>
      </c>
      <c r="D1757" s="10">
        <v>1</v>
      </c>
      <c r="E1757" s="10"/>
      <c r="F1757" s="9"/>
      <c r="G1757" s="9"/>
      <c r="H1757" s="26">
        <f t="shared" si="54"/>
        <v>0</v>
      </c>
      <c r="I1757" s="11">
        <f t="shared" si="55"/>
        <v>0</v>
      </c>
    </row>
    <row r="1758" spans="1:9" x14ac:dyDescent="0.25">
      <c r="A1758" s="132">
        <v>16878248</v>
      </c>
      <c r="B1758" s="132" t="s">
        <v>509</v>
      </c>
      <c r="C1758" s="132" t="s">
        <v>510</v>
      </c>
      <c r="D1758" s="10">
        <v>1</v>
      </c>
      <c r="E1758" s="10"/>
      <c r="F1758" s="9"/>
      <c r="G1758" s="9"/>
      <c r="H1758" s="26">
        <f t="shared" si="54"/>
        <v>0</v>
      </c>
      <c r="I1758" s="11">
        <f t="shared" si="55"/>
        <v>0</v>
      </c>
    </row>
    <row r="1759" spans="1:9" x14ac:dyDescent="0.25">
      <c r="A1759" s="132">
        <v>16881311</v>
      </c>
      <c r="B1759" s="132" t="s">
        <v>509</v>
      </c>
      <c r="C1759" s="132" t="s">
        <v>510</v>
      </c>
      <c r="D1759" s="10">
        <v>1</v>
      </c>
      <c r="E1759" s="10"/>
      <c r="F1759" s="9"/>
      <c r="G1759" s="9"/>
      <c r="H1759" s="26">
        <f t="shared" si="54"/>
        <v>0</v>
      </c>
      <c r="I1759" s="11">
        <f t="shared" si="55"/>
        <v>0</v>
      </c>
    </row>
    <row r="1760" spans="1:9" x14ac:dyDescent="0.25">
      <c r="A1760" s="132">
        <v>16892445</v>
      </c>
      <c r="B1760" s="132" t="s">
        <v>509</v>
      </c>
      <c r="C1760" s="132" t="s">
        <v>510</v>
      </c>
      <c r="D1760" s="10">
        <v>1</v>
      </c>
      <c r="E1760" s="10"/>
      <c r="F1760" s="9"/>
      <c r="G1760" s="9"/>
      <c r="H1760" s="26">
        <f t="shared" si="54"/>
        <v>0</v>
      </c>
      <c r="I1760" s="11">
        <f t="shared" si="55"/>
        <v>0</v>
      </c>
    </row>
    <row r="1761" spans="1:9" x14ac:dyDescent="0.25">
      <c r="A1761" s="132">
        <v>16895169</v>
      </c>
      <c r="B1761" s="132" t="s">
        <v>509</v>
      </c>
      <c r="C1761" s="132" t="s">
        <v>510</v>
      </c>
      <c r="D1761" s="10">
        <v>1</v>
      </c>
      <c r="E1761" s="10"/>
      <c r="F1761" s="9"/>
      <c r="G1761" s="9"/>
      <c r="H1761" s="26">
        <f t="shared" si="54"/>
        <v>0</v>
      </c>
      <c r="I1761" s="11">
        <f t="shared" si="55"/>
        <v>0</v>
      </c>
    </row>
    <row r="1762" spans="1:9" x14ac:dyDescent="0.25">
      <c r="A1762" s="132">
        <v>16895185</v>
      </c>
      <c r="B1762" s="132" t="s">
        <v>509</v>
      </c>
      <c r="C1762" s="132" t="s">
        <v>510</v>
      </c>
      <c r="D1762" s="10">
        <v>1</v>
      </c>
      <c r="E1762" s="10"/>
      <c r="F1762" s="9"/>
      <c r="G1762" s="9"/>
      <c r="H1762" s="26">
        <f t="shared" si="54"/>
        <v>0</v>
      </c>
      <c r="I1762" s="11">
        <f t="shared" si="55"/>
        <v>0</v>
      </c>
    </row>
    <row r="1763" spans="1:9" x14ac:dyDescent="0.25">
      <c r="A1763" s="132">
        <v>16920481</v>
      </c>
      <c r="B1763" s="132" t="s">
        <v>509</v>
      </c>
      <c r="C1763" s="132" t="s">
        <v>510</v>
      </c>
      <c r="D1763" s="10">
        <v>1</v>
      </c>
      <c r="E1763" s="10"/>
      <c r="F1763" s="9"/>
      <c r="G1763" s="9"/>
      <c r="H1763" s="26">
        <f t="shared" si="54"/>
        <v>0</v>
      </c>
      <c r="I1763" s="11">
        <f t="shared" si="55"/>
        <v>0</v>
      </c>
    </row>
    <row r="1764" spans="1:9" x14ac:dyDescent="0.25">
      <c r="A1764" s="132">
        <v>16920503</v>
      </c>
      <c r="B1764" s="132" t="s">
        <v>509</v>
      </c>
      <c r="C1764" s="132" t="s">
        <v>510</v>
      </c>
      <c r="D1764" s="10">
        <v>1</v>
      </c>
      <c r="E1764" s="10"/>
      <c r="F1764" s="9"/>
      <c r="G1764" s="9"/>
      <c r="H1764" s="26">
        <f t="shared" si="54"/>
        <v>0</v>
      </c>
      <c r="I1764" s="11">
        <f t="shared" si="55"/>
        <v>0</v>
      </c>
    </row>
    <row r="1765" spans="1:9" x14ac:dyDescent="0.25">
      <c r="A1765" s="132">
        <v>16938852</v>
      </c>
      <c r="B1765" s="132" t="s">
        <v>509</v>
      </c>
      <c r="C1765" s="132" t="s">
        <v>510</v>
      </c>
      <c r="D1765" s="10">
        <v>1</v>
      </c>
      <c r="E1765" s="10"/>
      <c r="F1765" s="9"/>
      <c r="G1765" s="9"/>
      <c r="H1765" s="26">
        <f t="shared" si="54"/>
        <v>0</v>
      </c>
      <c r="I1765" s="11">
        <f t="shared" si="55"/>
        <v>0</v>
      </c>
    </row>
    <row r="1766" spans="1:9" x14ac:dyDescent="0.25">
      <c r="A1766" s="132">
        <v>16938860</v>
      </c>
      <c r="B1766" s="132" t="s">
        <v>509</v>
      </c>
      <c r="C1766" s="132" t="s">
        <v>510</v>
      </c>
      <c r="D1766" s="10">
        <v>1</v>
      </c>
      <c r="E1766" s="10"/>
      <c r="F1766" s="9"/>
      <c r="G1766" s="9"/>
      <c r="H1766" s="26">
        <f t="shared" si="54"/>
        <v>0</v>
      </c>
      <c r="I1766" s="11">
        <f t="shared" si="55"/>
        <v>0</v>
      </c>
    </row>
    <row r="1767" spans="1:9" x14ac:dyDescent="0.25">
      <c r="A1767" s="132">
        <v>16091973</v>
      </c>
      <c r="B1767" s="132" t="s">
        <v>2763</v>
      </c>
      <c r="C1767" s="132" t="s">
        <v>2764</v>
      </c>
      <c r="D1767" s="10">
        <v>1</v>
      </c>
      <c r="E1767" s="10"/>
      <c r="F1767" s="9"/>
      <c r="G1767" s="9"/>
      <c r="H1767" s="26">
        <f t="shared" si="54"/>
        <v>0</v>
      </c>
      <c r="I1767" s="11">
        <f t="shared" si="55"/>
        <v>0</v>
      </c>
    </row>
    <row r="1768" spans="1:9" x14ac:dyDescent="0.25">
      <c r="A1768" s="132">
        <v>16941985</v>
      </c>
      <c r="B1768" s="132" t="s">
        <v>304</v>
      </c>
      <c r="C1768" s="132" t="s">
        <v>305</v>
      </c>
      <c r="D1768" s="10">
        <v>1</v>
      </c>
      <c r="E1768" s="10"/>
      <c r="F1768" s="9"/>
      <c r="G1768" s="9"/>
      <c r="H1768" s="26">
        <f t="shared" si="54"/>
        <v>0</v>
      </c>
      <c r="I1768" s="11">
        <f t="shared" si="55"/>
        <v>0</v>
      </c>
    </row>
    <row r="1769" spans="1:9" x14ac:dyDescent="0.25">
      <c r="A1769" s="132">
        <v>16941993</v>
      </c>
      <c r="B1769" s="132" t="s">
        <v>304</v>
      </c>
      <c r="C1769" s="132" t="s">
        <v>305</v>
      </c>
      <c r="D1769" s="10">
        <v>1</v>
      </c>
      <c r="E1769" s="10"/>
      <c r="F1769" s="9"/>
      <c r="G1769" s="9"/>
      <c r="H1769" s="26">
        <f t="shared" si="54"/>
        <v>0</v>
      </c>
      <c r="I1769" s="11">
        <f t="shared" si="55"/>
        <v>0</v>
      </c>
    </row>
    <row r="1770" spans="1:9" x14ac:dyDescent="0.25">
      <c r="A1770" s="132">
        <v>16851013</v>
      </c>
      <c r="B1770" s="132" t="s">
        <v>154</v>
      </c>
      <c r="C1770" s="132" t="s">
        <v>155</v>
      </c>
      <c r="D1770" s="10">
        <v>30</v>
      </c>
      <c r="E1770" s="10"/>
      <c r="F1770" s="9"/>
      <c r="G1770" s="9"/>
      <c r="H1770" s="26">
        <f t="shared" si="54"/>
        <v>0</v>
      </c>
      <c r="I1770" s="11">
        <f t="shared" si="55"/>
        <v>0</v>
      </c>
    </row>
    <row r="1771" spans="1:9" x14ac:dyDescent="0.25">
      <c r="A1771" s="132">
        <v>16851021</v>
      </c>
      <c r="B1771" s="132" t="s">
        <v>154</v>
      </c>
      <c r="C1771" s="132" t="s">
        <v>155</v>
      </c>
      <c r="D1771" s="10">
        <v>30</v>
      </c>
      <c r="E1771" s="10"/>
      <c r="F1771" s="9"/>
      <c r="G1771" s="9"/>
      <c r="H1771" s="26">
        <f t="shared" si="54"/>
        <v>0</v>
      </c>
      <c r="I1771" s="11">
        <f t="shared" si="55"/>
        <v>0</v>
      </c>
    </row>
    <row r="1772" spans="1:9" x14ac:dyDescent="0.25">
      <c r="A1772" s="132">
        <v>16851048</v>
      </c>
      <c r="B1772" s="132" t="s">
        <v>154</v>
      </c>
      <c r="C1772" s="132" t="s">
        <v>155</v>
      </c>
      <c r="D1772" s="10">
        <v>30</v>
      </c>
      <c r="E1772" s="10"/>
      <c r="F1772" s="9"/>
      <c r="G1772" s="9"/>
      <c r="H1772" s="26">
        <f t="shared" si="54"/>
        <v>0</v>
      </c>
      <c r="I1772" s="11">
        <f t="shared" si="55"/>
        <v>0</v>
      </c>
    </row>
    <row r="1773" spans="1:9" x14ac:dyDescent="0.25">
      <c r="A1773" s="132">
        <v>16881575</v>
      </c>
      <c r="B1773" s="132" t="s">
        <v>154</v>
      </c>
      <c r="C1773" s="132" t="s">
        <v>155</v>
      </c>
      <c r="D1773" s="10">
        <v>30</v>
      </c>
      <c r="E1773" s="10"/>
      <c r="F1773" s="9"/>
      <c r="G1773" s="9"/>
      <c r="H1773" s="26">
        <f t="shared" si="54"/>
        <v>0</v>
      </c>
      <c r="I1773" s="11">
        <f t="shared" si="55"/>
        <v>0</v>
      </c>
    </row>
    <row r="1774" spans="1:9" x14ac:dyDescent="0.25">
      <c r="A1774" s="132">
        <v>16881583</v>
      </c>
      <c r="B1774" s="132" t="s">
        <v>154</v>
      </c>
      <c r="C1774" s="132" t="s">
        <v>155</v>
      </c>
      <c r="D1774" s="10">
        <v>30</v>
      </c>
      <c r="E1774" s="10"/>
      <c r="F1774" s="9"/>
      <c r="G1774" s="9"/>
      <c r="H1774" s="26">
        <f t="shared" si="54"/>
        <v>0</v>
      </c>
      <c r="I1774" s="11">
        <f t="shared" si="55"/>
        <v>0</v>
      </c>
    </row>
    <row r="1775" spans="1:9" x14ac:dyDescent="0.25">
      <c r="A1775" s="132">
        <v>16881605</v>
      </c>
      <c r="B1775" s="132" t="s">
        <v>154</v>
      </c>
      <c r="C1775" s="132" t="s">
        <v>155</v>
      </c>
      <c r="D1775" s="10">
        <v>30</v>
      </c>
      <c r="E1775" s="10"/>
      <c r="F1775" s="9"/>
      <c r="G1775" s="9"/>
      <c r="H1775" s="26">
        <f t="shared" si="54"/>
        <v>0</v>
      </c>
      <c r="I1775" s="11">
        <f t="shared" si="55"/>
        <v>0</v>
      </c>
    </row>
    <row r="1776" spans="1:9" x14ac:dyDescent="0.25">
      <c r="A1776" s="132">
        <v>16891384</v>
      </c>
      <c r="B1776" s="132" t="s">
        <v>154</v>
      </c>
      <c r="C1776" s="132" t="s">
        <v>155</v>
      </c>
      <c r="D1776" s="10">
        <v>30</v>
      </c>
      <c r="E1776" s="10"/>
      <c r="F1776" s="9"/>
      <c r="G1776" s="9"/>
      <c r="H1776" s="26">
        <f t="shared" si="54"/>
        <v>0</v>
      </c>
      <c r="I1776" s="11">
        <f t="shared" si="55"/>
        <v>0</v>
      </c>
    </row>
    <row r="1777" spans="1:9" x14ac:dyDescent="0.25">
      <c r="A1777" s="132">
        <v>16891392</v>
      </c>
      <c r="B1777" s="132" t="s">
        <v>154</v>
      </c>
      <c r="C1777" s="132" t="s">
        <v>155</v>
      </c>
      <c r="D1777" s="10">
        <v>30</v>
      </c>
      <c r="E1777" s="10"/>
      <c r="F1777" s="9"/>
      <c r="G1777" s="9"/>
      <c r="H1777" s="26">
        <f t="shared" si="54"/>
        <v>0</v>
      </c>
      <c r="I1777" s="11">
        <f t="shared" si="55"/>
        <v>0</v>
      </c>
    </row>
    <row r="1778" spans="1:9" x14ac:dyDescent="0.25">
      <c r="A1778" s="132">
        <v>16891406</v>
      </c>
      <c r="B1778" s="132" t="s">
        <v>154</v>
      </c>
      <c r="C1778" s="132" t="s">
        <v>155</v>
      </c>
      <c r="D1778" s="10">
        <v>30</v>
      </c>
      <c r="E1778" s="10"/>
      <c r="F1778" s="9"/>
      <c r="G1778" s="9"/>
      <c r="H1778" s="26">
        <f t="shared" si="54"/>
        <v>0</v>
      </c>
      <c r="I1778" s="11">
        <f t="shared" si="55"/>
        <v>0</v>
      </c>
    </row>
    <row r="1779" spans="1:9" x14ac:dyDescent="0.25">
      <c r="A1779" s="132">
        <v>16900677</v>
      </c>
      <c r="B1779" s="132" t="s">
        <v>154</v>
      </c>
      <c r="C1779" s="132" t="s">
        <v>155</v>
      </c>
      <c r="D1779" s="10">
        <v>30</v>
      </c>
      <c r="E1779" s="10"/>
      <c r="F1779" s="9"/>
      <c r="G1779" s="9"/>
      <c r="H1779" s="26">
        <f t="shared" si="54"/>
        <v>0</v>
      </c>
      <c r="I1779" s="11">
        <f t="shared" si="55"/>
        <v>0</v>
      </c>
    </row>
    <row r="1780" spans="1:9" x14ac:dyDescent="0.25">
      <c r="A1780" s="132">
        <v>16900731</v>
      </c>
      <c r="B1780" s="132" t="s">
        <v>154</v>
      </c>
      <c r="C1780" s="132" t="s">
        <v>155</v>
      </c>
      <c r="D1780" s="10">
        <v>30</v>
      </c>
      <c r="E1780" s="10"/>
      <c r="F1780" s="9"/>
      <c r="G1780" s="9"/>
      <c r="H1780" s="26">
        <f t="shared" si="54"/>
        <v>0</v>
      </c>
      <c r="I1780" s="11">
        <f t="shared" si="55"/>
        <v>0</v>
      </c>
    </row>
    <row r="1781" spans="1:9" x14ac:dyDescent="0.25">
      <c r="A1781" s="132">
        <v>16900758</v>
      </c>
      <c r="B1781" s="132" t="s">
        <v>154</v>
      </c>
      <c r="C1781" s="132" t="s">
        <v>155</v>
      </c>
      <c r="D1781" s="10">
        <v>30</v>
      </c>
      <c r="E1781" s="10"/>
      <c r="F1781" s="9"/>
      <c r="G1781" s="9"/>
      <c r="H1781" s="26">
        <f t="shared" si="54"/>
        <v>0</v>
      </c>
      <c r="I1781" s="11">
        <f t="shared" si="55"/>
        <v>0</v>
      </c>
    </row>
    <row r="1782" spans="1:9" x14ac:dyDescent="0.25">
      <c r="A1782" s="132">
        <v>16906292</v>
      </c>
      <c r="B1782" s="132" t="s">
        <v>154</v>
      </c>
      <c r="C1782" s="132" t="s">
        <v>155</v>
      </c>
      <c r="D1782" s="10">
        <v>30</v>
      </c>
      <c r="E1782" s="10"/>
      <c r="F1782" s="9"/>
      <c r="G1782" s="9"/>
      <c r="H1782" s="26">
        <f t="shared" si="54"/>
        <v>0</v>
      </c>
      <c r="I1782" s="11">
        <f t="shared" si="55"/>
        <v>0</v>
      </c>
    </row>
    <row r="1783" spans="1:9" x14ac:dyDescent="0.25">
      <c r="A1783" s="132">
        <v>16906306</v>
      </c>
      <c r="B1783" s="132" t="s">
        <v>154</v>
      </c>
      <c r="C1783" s="132" t="s">
        <v>155</v>
      </c>
      <c r="D1783" s="10">
        <v>30</v>
      </c>
      <c r="E1783" s="10"/>
      <c r="F1783" s="9"/>
      <c r="G1783" s="9"/>
      <c r="H1783" s="26">
        <f t="shared" si="54"/>
        <v>0</v>
      </c>
      <c r="I1783" s="11">
        <f t="shared" si="55"/>
        <v>0</v>
      </c>
    </row>
    <row r="1784" spans="1:9" x14ac:dyDescent="0.25">
      <c r="A1784" s="132">
        <v>16906314</v>
      </c>
      <c r="B1784" s="132" t="s">
        <v>154</v>
      </c>
      <c r="C1784" s="132" t="s">
        <v>155</v>
      </c>
      <c r="D1784" s="10">
        <v>30</v>
      </c>
      <c r="E1784" s="10"/>
      <c r="F1784" s="9"/>
      <c r="G1784" s="9"/>
      <c r="H1784" s="26">
        <f t="shared" si="54"/>
        <v>0</v>
      </c>
      <c r="I1784" s="11">
        <f t="shared" si="55"/>
        <v>0</v>
      </c>
    </row>
    <row r="1785" spans="1:9" x14ac:dyDescent="0.25">
      <c r="A1785" s="132">
        <v>16864557</v>
      </c>
      <c r="B1785" s="132" t="s">
        <v>140</v>
      </c>
      <c r="C1785" s="132" t="s">
        <v>141</v>
      </c>
      <c r="D1785" s="10">
        <v>60</v>
      </c>
      <c r="E1785" s="10"/>
      <c r="F1785" s="9"/>
      <c r="G1785" s="9"/>
      <c r="H1785" s="26">
        <f t="shared" si="54"/>
        <v>0</v>
      </c>
      <c r="I1785" s="11">
        <f t="shared" si="55"/>
        <v>0</v>
      </c>
    </row>
    <row r="1786" spans="1:9" x14ac:dyDescent="0.25">
      <c r="A1786" s="132">
        <v>16943201</v>
      </c>
      <c r="B1786" s="132" t="s">
        <v>382</v>
      </c>
      <c r="C1786" s="132" t="s">
        <v>383</v>
      </c>
      <c r="D1786" s="10">
        <v>1</v>
      </c>
      <c r="E1786" s="10"/>
      <c r="F1786" s="9"/>
      <c r="G1786" s="9"/>
      <c r="H1786" s="26">
        <f t="shared" si="54"/>
        <v>0</v>
      </c>
      <c r="I1786" s="11">
        <f t="shared" si="55"/>
        <v>0</v>
      </c>
    </row>
    <row r="1787" spans="1:9" x14ac:dyDescent="0.25">
      <c r="A1787" s="132">
        <v>16922298</v>
      </c>
      <c r="B1787" s="132" t="s">
        <v>2765</v>
      </c>
      <c r="C1787" s="132" t="s">
        <v>2766</v>
      </c>
      <c r="D1787" s="10">
        <v>1</v>
      </c>
      <c r="E1787" s="10"/>
      <c r="F1787" s="9"/>
      <c r="G1787" s="9"/>
      <c r="H1787" s="26">
        <f t="shared" si="54"/>
        <v>0</v>
      </c>
      <c r="I1787" s="11">
        <f t="shared" si="55"/>
        <v>0</v>
      </c>
    </row>
    <row r="1788" spans="1:9" x14ac:dyDescent="0.25">
      <c r="A1788" s="132">
        <v>16849515</v>
      </c>
      <c r="B1788" s="132" t="s">
        <v>202</v>
      </c>
      <c r="C1788" s="132" t="s">
        <v>203</v>
      </c>
      <c r="D1788" s="10">
        <v>1</v>
      </c>
      <c r="E1788" s="10"/>
      <c r="F1788" s="9"/>
      <c r="G1788" s="9"/>
      <c r="H1788" s="26">
        <f t="shared" si="54"/>
        <v>0</v>
      </c>
      <c r="I1788" s="11">
        <f t="shared" si="55"/>
        <v>0</v>
      </c>
    </row>
    <row r="1789" spans="1:9" x14ac:dyDescent="0.25">
      <c r="A1789" s="132">
        <v>16933745</v>
      </c>
      <c r="B1789" s="132" t="s">
        <v>202</v>
      </c>
      <c r="C1789" s="132" t="s">
        <v>203</v>
      </c>
      <c r="D1789" s="10">
        <v>1</v>
      </c>
      <c r="E1789" s="10"/>
      <c r="F1789" s="9"/>
      <c r="G1789" s="9"/>
      <c r="H1789" s="26">
        <f t="shared" si="54"/>
        <v>0</v>
      </c>
      <c r="I1789" s="11">
        <f t="shared" si="55"/>
        <v>0</v>
      </c>
    </row>
    <row r="1790" spans="1:9" x14ac:dyDescent="0.25">
      <c r="A1790" s="132">
        <v>16946421</v>
      </c>
      <c r="B1790" s="132" t="s">
        <v>202</v>
      </c>
      <c r="C1790" s="132" t="s">
        <v>203</v>
      </c>
      <c r="D1790" s="10">
        <v>1</v>
      </c>
      <c r="E1790" s="10"/>
      <c r="F1790" s="9"/>
      <c r="G1790" s="9"/>
      <c r="H1790" s="26">
        <f t="shared" si="54"/>
        <v>0</v>
      </c>
      <c r="I1790" s="11">
        <f t="shared" si="55"/>
        <v>0</v>
      </c>
    </row>
    <row r="1791" spans="1:9" x14ac:dyDescent="0.25">
      <c r="A1791" s="132">
        <v>16948998</v>
      </c>
      <c r="B1791" s="132" t="s">
        <v>202</v>
      </c>
      <c r="C1791" s="132" t="s">
        <v>203</v>
      </c>
      <c r="D1791" s="10">
        <v>1</v>
      </c>
      <c r="E1791" s="10"/>
      <c r="F1791" s="9"/>
      <c r="G1791" s="9"/>
      <c r="H1791" s="26">
        <f t="shared" si="54"/>
        <v>0</v>
      </c>
      <c r="I1791" s="11">
        <f t="shared" si="55"/>
        <v>0</v>
      </c>
    </row>
    <row r="1792" spans="1:9" x14ac:dyDescent="0.25">
      <c r="A1792" s="132">
        <v>16949005</v>
      </c>
      <c r="B1792" s="132" t="s">
        <v>202</v>
      </c>
      <c r="C1792" s="132" t="s">
        <v>203</v>
      </c>
      <c r="D1792" s="10">
        <v>1</v>
      </c>
      <c r="E1792" s="10"/>
      <c r="F1792" s="9"/>
      <c r="G1792" s="9"/>
      <c r="H1792" s="26">
        <f t="shared" si="54"/>
        <v>0</v>
      </c>
      <c r="I1792" s="11">
        <f t="shared" si="55"/>
        <v>0</v>
      </c>
    </row>
    <row r="1793" spans="1:9" x14ac:dyDescent="0.25">
      <c r="A1793" s="132">
        <v>16938933</v>
      </c>
      <c r="B1793" s="132" t="s">
        <v>88</v>
      </c>
      <c r="C1793" s="132" t="s">
        <v>89</v>
      </c>
      <c r="D1793" s="10">
        <v>1</v>
      </c>
      <c r="E1793" s="10"/>
      <c r="F1793" s="9"/>
      <c r="G1793" s="9"/>
      <c r="H1793" s="26">
        <f t="shared" si="54"/>
        <v>0</v>
      </c>
      <c r="I1793" s="11">
        <f t="shared" si="55"/>
        <v>0</v>
      </c>
    </row>
    <row r="1794" spans="1:9" x14ac:dyDescent="0.25">
      <c r="A1794" s="132">
        <v>16849124</v>
      </c>
      <c r="B1794" s="132" t="s">
        <v>196</v>
      </c>
      <c r="C1794" s="132" t="s">
        <v>197</v>
      </c>
      <c r="D1794" s="10">
        <v>60</v>
      </c>
      <c r="E1794" s="10"/>
      <c r="F1794" s="9"/>
      <c r="G1794" s="9"/>
      <c r="H1794" s="26">
        <f t="shared" si="54"/>
        <v>0</v>
      </c>
      <c r="I1794" s="11">
        <f t="shared" si="55"/>
        <v>0</v>
      </c>
    </row>
    <row r="1795" spans="1:9" x14ac:dyDescent="0.25">
      <c r="A1795" s="132">
        <v>16857488</v>
      </c>
      <c r="B1795" s="132" t="s">
        <v>196</v>
      </c>
      <c r="C1795" s="132" t="s">
        <v>197</v>
      </c>
      <c r="D1795" s="10">
        <v>30</v>
      </c>
      <c r="E1795" s="10"/>
      <c r="F1795" s="9"/>
      <c r="G1795" s="9"/>
      <c r="H1795" s="26">
        <f t="shared" si="54"/>
        <v>0</v>
      </c>
      <c r="I1795" s="11">
        <f t="shared" si="55"/>
        <v>0</v>
      </c>
    </row>
    <row r="1796" spans="1:9" x14ac:dyDescent="0.25">
      <c r="A1796" s="132">
        <v>16869249</v>
      </c>
      <c r="B1796" s="132" t="s">
        <v>196</v>
      </c>
      <c r="C1796" s="132" t="s">
        <v>197</v>
      </c>
      <c r="D1796" s="10">
        <v>100</v>
      </c>
      <c r="E1796" s="10"/>
      <c r="F1796" s="9"/>
      <c r="G1796" s="9"/>
      <c r="H1796" s="26">
        <f t="shared" si="54"/>
        <v>0</v>
      </c>
      <c r="I1796" s="11">
        <f t="shared" si="55"/>
        <v>0</v>
      </c>
    </row>
    <row r="1797" spans="1:9" x14ac:dyDescent="0.25">
      <c r="A1797" s="132">
        <v>16897846</v>
      </c>
      <c r="B1797" s="132" t="s">
        <v>196</v>
      </c>
      <c r="C1797" s="132" t="s">
        <v>197</v>
      </c>
      <c r="D1797" s="10">
        <v>30</v>
      </c>
      <c r="E1797" s="10"/>
      <c r="F1797" s="9"/>
      <c r="G1797" s="9"/>
      <c r="H1797" s="26">
        <f t="shared" ref="H1797:H1860" si="56">E1797/D1797</f>
        <v>0</v>
      </c>
      <c r="I1797" s="11">
        <f t="shared" ref="I1797:I1860" si="57">IFERROR(G1797/H1797,0)</f>
        <v>0</v>
      </c>
    </row>
    <row r="1798" spans="1:9" x14ac:dyDescent="0.25">
      <c r="A1798" s="132">
        <v>16944348</v>
      </c>
      <c r="B1798" s="132" t="s">
        <v>196</v>
      </c>
      <c r="C1798" s="132" t="s">
        <v>197</v>
      </c>
      <c r="D1798" s="10">
        <v>60</v>
      </c>
      <c r="E1798" s="10"/>
      <c r="F1798" s="9"/>
      <c r="G1798" s="9"/>
      <c r="H1798" s="26">
        <f t="shared" si="56"/>
        <v>0</v>
      </c>
      <c r="I1798" s="11">
        <f t="shared" si="57"/>
        <v>0</v>
      </c>
    </row>
    <row r="1799" spans="1:9" x14ac:dyDescent="0.25">
      <c r="A1799" s="132">
        <v>16812093</v>
      </c>
      <c r="B1799" s="132" t="s">
        <v>269</v>
      </c>
      <c r="C1799" s="132" t="s">
        <v>270</v>
      </c>
      <c r="D1799" s="10">
        <v>30</v>
      </c>
      <c r="E1799" s="10"/>
      <c r="F1799" s="9"/>
      <c r="G1799" s="9"/>
      <c r="H1799" s="26">
        <f t="shared" si="56"/>
        <v>0</v>
      </c>
      <c r="I1799" s="11">
        <f t="shared" si="57"/>
        <v>0</v>
      </c>
    </row>
    <row r="1800" spans="1:9" x14ac:dyDescent="0.25">
      <c r="A1800" s="132">
        <v>16812107</v>
      </c>
      <c r="B1800" s="132" t="s">
        <v>269</v>
      </c>
      <c r="C1800" s="132" t="s">
        <v>270</v>
      </c>
      <c r="D1800" s="10">
        <v>30</v>
      </c>
      <c r="E1800" s="10"/>
      <c r="F1800" s="9"/>
      <c r="G1800" s="9"/>
      <c r="H1800" s="26">
        <f t="shared" si="56"/>
        <v>0</v>
      </c>
      <c r="I1800" s="11">
        <f t="shared" si="57"/>
        <v>0</v>
      </c>
    </row>
    <row r="1801" spans="1:9" x14ac:dyDescent="0.25">
      <c r="A1801" s="132">
        <v>16812115</v>
      </c>
      <c r="B1801" s="132" t="s">
        <v>269</v>
      </c>
      <c r="C1801" s="132" t="s">
        <v>270</v>
      </c>
      <c r="D1801" s="10">
        <v>30</v>
      </c>
      <c r="E1801" s="10"/>
      <c r="F1801" s="9"/>
      <c r="G1801" s="9"/>
      <c r="H1801" s="26">
        <f t="shared" si="56"/>
        <v>0</v>
      </c>
      <c r="I1801" s="11">
        <f t="shared" si="57"/>
        <v>0</v>
      </c>
    </row>
    <row r="1802" spans="1:9" x14ac:dyDescent="0.25">
      <c r="A1802" s="132">
        <v>16812123</v>
      </c>
      <c r="B1802" s="132" t="s">
        <v>269</v>
      </c>
      <c r="C1802" s="132" t="s">
        <v>270</v>
      </c>
      <c r="D1802" s="10">
        <v>30</v>
      </c>
      <c r="E1802" s="10"/>
      <c r="F1802" s="9"/>
      <c r="G1802" s="9"/>
      <c r="H1802" s="26">
        <f t="shared" si="56"/>
        <v>0</v>
      </c>
      <c r="I1802" s="11">
        <f t="shared" si="57"/>
        <v>0</v>
      </c>
    </row>
    <row r="1803" spans="1:9" x14ac:dyDescent="0.25">
      <c r="A1803" s="132">
        <v>16879155</v>
      </c>
      <c r="B1803" s="132" t="s">
        <v>269</v>
      </c>
      <c r="C1803" s="132" t="s">
        <v>270</v>
      </c>
      <c r="D1803" s="10">
        <v>28</v>
      </c>
      <c r="E1803" s="10"/>
      <c r="F1803" s="9"/>
      <c r="G1803" s="9"/>
      <c r="H1803" s="26">
        <f t="shared" si="56"/>
        <v>0</v>
      </c>
      <c r="I1803" s="11">
        <f t="shared" si="57"/>
        <v>0</v>
      </c>
    </row>
    <row r="1804" spans="1:9" x14ac:dyDescent="0.25">
      <c r="A1804" s="132">
        <v>16879198</v>
      </c>
      <c r="B1804" s="132" t="s">
        <v>269</v>
      </c>
      <c r="C1804" s="132" t="s">
        <v>270</v>
      </c>
      <c r="D1804" s="10">
        <v>28</v>
      </c>
      <c r="E1804" s="10"/>
      <c r="F1804" s="9"/>
      <c r="G1804" s="9"/>
      <c r="H1804" s="26">
        <f t="shared" si="56"/>
        <v>0</v>
      </c>
      <c r="I1804" s="11">
        <f t="shared" si="57"/>
        <v>0</v>
      </c>
    </row>
    <row r="1805" spans="1:9" x14ac:dyDescent="0.25">
      <c r="A1805" s="132">
        <v>16879244</v>
      </c>
      <c r="B1805" s="132" t="s">
        <v>269</v>
      </c>
      <c r="C1805" s="132" t="s">
        <v>270</v>
      </c>
      <c r="D1805" s="10">
        <v>28</v>
      </c>
      <c r="E1805" s="10"/>
      <c r="F1805" s="9"/>
      <c r="G1805" s="9"/>
      <c r="H1805" s="26">
        <f t="shared" si="56"/>
        <v>0</v>
      </c>
      <c r="I1805" s="11">
        <f t="shared" si="57"/>
        <v>0</v>
      </c>
    </row>
    <row r="1806" spans="1:9" x14ac:dyDescent="0.25">
      <c r="A1806" s="132">
        <v>16879252</v>
      </c>
      <c r="B1806" s="132" t="s">
        <v>269</v>
      </c>
      <c r="C1806" s="132" t="s">
        <v>270</v>
      </c>
      <c r="D1806" s="10">
        <v>28</v>
      </c>
      <c r="E1806" s="10"/>
      <c r="F1806" s="9"/>
      <c r="G1806" s="9"/>
      <c r="H1806" s="26">
        <f t="shared" si="56"/>
        <v>0</v>
      </c>
      <c r="I1806" s="11">
        <f t="shared" si="57"/>
        <v>0</v>
      </c>
    </row>
    <row r="1807" spans="1:9" x14ac:dyDescent="0.25">
      <c r="A1807" s="132">
        <v>16944208</v>
      </c>
      <c r="B1807" s="132" t="s">
        <v>269</v>
      </c>
      <c r="C1807" s="132" t="s">
        <v>270</v>
      </c>
      <c r="D1807" s="10">
        <v>28</v>
      </c>
      <c r="E1807" s="10"/>
      <c r="F1807" s="9"/>
      <c r="G1807" s="9"/>
      <c r="H1807" s="26">
        <f t="shared" si="56"/>
        <v>0</v>
      </c>
      <c r="I1807" s="11">
        <f t="shared" si="57"/>
        <v>0</v>
      </c>
    </row>
    <row r="1808" spans="1:9" x14ac:dyDescent="0.25">
      <c r="A1808" s="132">
        <v>16944224</v>
      </c>
      <c r="B1808" s="132" t="s">
        <v>269</v>
      </c>
      <c r="C1808" s="132" t="s">
        <v>270</v>
      </c>
      <c r="D1808" s="10">
        <v>28</v>
      </c>
      <c r="E1808" s="10"/>
      <c r="F1808" s="9">
        <v>0</v>
      </c>
      <c r="G1808" s="9"/>
      <c r="H1808" s="26">
        <f t="shared" si="56"/>
        <v>0</v>
      </c>
      <c r="I1808" s="11">
        <f t="shared" si="57"/>
        <v>0</v>
      </c>
    </row>
    <row r="1809" spans="1:9" x14ac:dyDescent="0.25">
      <c r="A1809" s="132">
        <v>16944240</v>
      </c>
      <c r="B1809" s="132" t="s">
        <v>269</v>
      </c>
      <c r="C1809" s="132" t="s">
        <v>270</v>
      </c>
      <c r="D1809" s="10">
        <v>28</v>
      </c>
      <c r="E1809" s="10"/>
      <c r="F1809" s="9">
        <v>0</v>
      </c>
      <c r="G1809" s="9"/>
      <c r="H1809" s="26">
        <f t="shared" si="56"/>
        <v>0</v>
      </c>
      <c r="I1809" s="11">
        <f t="shared" si="57"/>
        <v>0</v>
      </c>
    </row>
    <row r="1810" spans="1:9" x14ac:dyDescent="0.25">
      <c r="A1810" s="132">
        <v>16944259</v>
      </c>
      <c r="B1810" s="132" t="s">
        <v>269</v>
      </c>
      <c r="C1810" s="132" t="s">
        <v>270</v>
      </c>
      <c r="D1810" s="10">
        <v>28</v>
      </c>
      <c r="E1810" s="10"/>
      <c r="F1810" s="9">
        <v>0</v>
      </c>
      <c r="G1810" s="9"/>
      <c r="H1810" s="26">
        <f t="shared" si="56"/>
        <v>0</v>
      </c>
      <c r="I1810" s="11">
        <f t="shared" si="57"/>
        <v>0</v>
      </c>
    </row>
    <row r="1811" spans="1:9" x14ac:dyDescent="0.25">
      <c r="A1811" s="132">
        <v>16922433</v>
      </c>
      <c r="B1811" s="132" t="s">
        <v>138</v>
      </c>
      <c r="C1811" s="132" t="s">
        <v>139</v>
      </c>
      <c r="D1811" s="10">
        <v>60</v>
      </c>
      <c r="E1811" s="10"/>
      <c r="F1811" s="9">
        <v>0</v>
      </c>
      <c r="G1811" s="9"/>
      <c r="H1811" s="26">
        <f t="shared" si="56"/>
        <v>0</v>
      </c>
      <c r="I1811" s="11">
        <f t="shared" si="57"/>
        <v>0</v>
      </c>
    </row>
    <row r="1812" spans="1:9" x14ac:dyDescent="0.25">
      <c r="A1812" s="132">
        <v>16922441</v>
      </c>
      <c r="B1812" s="132" t="s">
        <v>138</v>
      </c>
      <c r="C1812" s="132" t="s">
        <v>139</v>
      </c>
      <c r="D1812" s="10">
        <v>30</v>
      </c>
      <c r="E1812" s="10"/>
      <c r="F1812" s="9">
        <v>0</v>
      </c>
      <c r="G1812" s="9"/>
      <c r="H1812" s="26">
        <f t="shared" si="56"/>
        <v>0</v>
      </c>
      <c r="I1812" s="11">
        <f t="shared" si="57"/>
        <v>0</v>
      </c>
    </row>
    <row r="1813" spans="1:9" x14ac:dyDescent="0.25">
      <c r="A1813" s="132">
        <v>16925521</v>
      </c>
      <c r="B1813" s="132" t="s">
        <v>138</v>
      </c>
      <c r="C1813" s="132" t="s">
        <v>139</v>
      </c>
      <c r="D1813" s="10">
        <v>30</v>
      </c>
      <c r="E1813" s="10"/>
      <c r="F1813" s="9">
        <v>0</v>
      </c>
      <c r="G1813" s="9"/>
      <c r="H1813" s="26">
        <f t="shared" si="56"/>
        <v>0</v>
      </c>
      <c r="I1813" s="11">
        <f t="shared" si="57"/>
        <v>0</v>
      </c>
    </row>
    <row r="1814" spans="1:9" x14ac:dyDescent="0.25">
      <c r="A1814" s="132">
        <v>16925548</v>
      </c>
      <c r="B1814" s="132" t="s">
        <v>138</v>
      </c>
      <c r="C1814" s="132" t="s">
        <v>139</v>
      </c>
      <c r="D1814" s="10">
        <v>60</v>
      </c>
      <c r="E1814" s="10"/>
      <c r="F1814" s="9">
        <v>0</v>
      </c>
      <c r="G1814" s="9"/>
      <c r="H1814" s="26">
        <f t="shared" si="56"/>
        <v>0</v>
      </c>
      <c r="I1814" s="11">
        <f t="shared" si="57"/>
        <v>0</v>
      </c>
    </row>
    <row r="1815" spans="1:9" x14ac:dyDescent="0.25">
      <c r="A1815" s="132">
        <v>14624273</v>
      </c>
      <c r="B1815" s="132" t="s">
        <v>2767</v>
      </c>
      <c r="C1815" s="132" t="s">
        <v>2768</v>
      </c>
      <c r="D1815" s="10">
        <v>1</v>
      </c>
      <c r="E1815" s="10"/>
      <c r="F1815" s="9">
        <v>0</v>
      </c>
      <c r="G1815" s="9"/>
      <c r="H1815" s="26">
        <f t="shared" si="56"/>
        <v>0</v>
      </c>
      <c r="I1815" s="11">
        <f t="shared" si="57"/>
        <v>0</v>
      </c>
    </row>
    <row r="1816" spans="1:9" x14ac:dyDescent="0.25">
      <c r="A1816" s="132">
        <v>16264711</v>
      </c>
      <c r="B1816" s="132" t="s">
        <v>2767</v>
      </c>
      <c r="C1816" s="132" t="s">
        <v>2768</v>
      </c>
      <c r="D1816" s="10">
        <v>1</v>
      </c>
      <c r="E1816" s="10"/>
      <c r="F1816" s="9">
        <v>0</v>
      </c>
      <c r="G1816" s="9"/>
      <c r="H1816" s="26">
        <f t="shared" si="56"/>
        <v>0</v>
      </c>
      <c r="I1816" s="11">
        <f t="shared" si="57"/>
        <v>0</v>
      </c>
    </row>
    <row r="1817" spans="1:9" x14ac:dyDescent="0.25">
      <c r="A1817" s="132">
        <v>16903153</v>
      </c>
      <c r="B1817" s="132" t="s">
        <v>435</v>
      </c>
      <c r="C1817" s="132" t="s">
        <v>2738</v>
      </c>
      <c r="D1817" s="10">
        <v>1</v>
      </c>
      <c r="E1817" s="10"/>
      <c r="F1817" s="9">
        <v>0</v>
      </c>
      <c r="G1817" s="9"/>
      <c r="H1817" s="26">
        <f t="shared" si="56"/>
        <v>0</v>
      </c>
      <c r="I1817" s="11">
        <f t="shared" si="57"/>
        <v>0</v>
      </c>
    </row>
    <row r="1818" spans="1:9" x14ac:dyDescent="0.25">
      <c r="A1818" s="132">
        <v>16903188</v>
      </c>
      <c r="B1818" s="132" t="s">
        <v>435</v>
      </c>
      <c r="C1818" s="132" t="s">
        <v>2738</v>
      </c>
      <c r="D1818" s="10">
        <v>1</v>
      </c>
      <c r="E1818" s="10"/>
      <c r="F1818" s="9">
        <v>0</v>
      </c>
      <c r="G1818" s="9"/>
      <c r="H1818" s="26">
        <f t="shared" si="56"/>
        <v>0</v>
      </c>
      <c r="I1818" s="11">
        <f t="shared" si="57"/>
        <v>0</v>
      </c>
    </row>
    <row r="1819" spans="1:9" x14ac:dyDescent="0.25">
      <c r="A1819" s="132">
        <v>16903196</v>
      </c>
      <c r="B1819" s="132" t="s">
        <v>435</v>
      </c>
      <c r="C1819" s="132" t="s">
        <v>2738</v>
      </c>
      <c r="D1819" s="10">
        <v>1</v>
      </c>
      <c r="E1819" s="10"/>
      <c r="F1819" s="9">
        <v>0</v>
      </c>
      <c r="G1819" s="9"/>
      <c r="H1819" s="26">
        <f t="shared" si="56"/>
        <v>0</v>
      </c>
      <c r="I1819" s="11">
        <f t="shared" si="57"/>
        <v>0</v>
      </c>
    </row>
    <row r="1820" spans="1:9" x14ac:dyDescent="0.25">
      <c r="A1820" s="132">
        <v>16883934</v>
      </c>
      <c r="B1820" s="132" t="s">
        <v>72</v>
      </c>
      <c r="C1820" s="132" t="s">
        <v>73</v>
      </c>
      <c r="D1820" s="10">
        <v>2</v>
      </c>
      <c r="E1820" s="10"/>
      <c r="F1820" s="9">
        <v>0</v>
      </c>
      <c r="G1820" s="9"/>
      <c r="H1820" s="26">
        <f t="shared" si="56"/>
        <v>0</v>
      </c>
      <c r="I1820" s="11">
        <f t="shared" si="57"/>
        <v>0</v>
      </c>
    </row>
    <row r="1821" spans="1:9" x14ac:dyDescent="0.25">
      <c r="A1821" s="132">
        <v>16883985</v>
      </c>
      <c r="B1821" s="132" t="s">
        <v>72</v>
      </c>
      <c r="C1821" s="132" t="s">
        <v>73</v>
      </c>
      <c r="D1821" s="10">
        <v>2</v>
      </c>
      <c r="E1821" s="10"/>
      <c r="F1821" s="9">
        <v>0</v>
      </c>
      <c r="G1821" s="9"/>
      <c r="H1821" s="26">
        <f t="shared" si="56"/>
        <v>0</v>
      </c>
      <c r="I1821" s="11">
        <f t="shared" si="57"/>
        <v>0</v>
      </c>
    </row>
    <row r="1822" spans="1:9" x14ac:dyDescent="0.25">
      <c r="A1822" s="132">
        <v>16968131</v>
      </c>
      <c r="B1822" s="132" t="s">
        <v>72</v>
      </c>
      <c r="C1822" s="132" t="s">
        <v>73</v>
      </c>
      <c r="D1822" s="10">
        <v>1</v>
      </c>
      <c r="E1822" s="10"/>
      <c r="F1822" s="9">
        <v>0</v>
      </c>
      <c r="G1822" s="9"/>
      <c r="H1822" s="26">
        <f t="shared" si="56"/>
        <v>0</v>
      </c>
      <c r="I1822" s="11">
        <f t="shared" si="57"/>
        <v>0</v>
      </c>
    </row>
    <row r="1823" spans="1:9" x14ac:dyDescent="0.25">
      <c r="A1823" s="132">
        <v>16862082</v>
      </c>
      <c r="B1823" s="132" t="s">
        <v>331</v>
      </c>
      <c r="C1823" s="132" t="s">
        <v>332</v>
      </c>
      <c r="D1823" s="10">
        <v>1</v>
      </c>
      <c r="E1823" s="10"/>
      <c r="F1823" s="9">
        <v>0</v>
      </c>
      <c r="G1823" s="9"/>
      <c r="H1823" s="26">
        <f t="shared" si="56"/>
        <v>0</v>
      </c>
      <c r="I1823" s="11">
        <f t="shared" si="57"/>
        <v>0</v>
      </c>
    </row>
    <row r="1824" spans="1:9" x14ac:dyDescent="0.25">
      <c r="A1824" s="132">
        <v>16865014</v>
      </c>
      <c r="B1824" s="132" t="s">
        <v>219</v>
      </c>
      <c r="C1824" s="132" t="s">
        <v>220</v>
      </c>
      <c r="D1824" s="10">
        <v>1</v>
      </c>
      <c r="E1824" s="10"/>
      <c r="F1824" s="9">
        <v>0</v>
      </c>
      <c r="G1824" s="9"/>
      <c r="H1824" s="26">
        <f t="shared" si="56"/>
        <v>0</v>
      </c>
      <c r="I1824" s="11">
        <f t="shared" si="57"/>
        <v>0</v>
      </c>
    </row>
    <row r="1825" spans="1:9" x14ac:dyDescent="0.25">
      <c r="A1825" s="132">
        <v>16933966</v>
      </c>
      <c r="B1825" s="132" t="s">
        <v>194</v>
      </c>
      <c r="C1825" s="132" t="s">
        <v>195</v>
      </c>
      <c r="D1825" s="10">
        <v>1</v>
      </c>
      <c r="E1825" s="10"/>
      <c r="F1825" s="9">
        <v>0</v>
      </c>
      <c r="G1825" s="9"/>
      <c r="H1825" s="26">
        <f t="shared" si="56"/>
        <v>0</v>
      </c>
      <c r="I1825" s="11">
        <f t="shared" si="57"/>
        <v>0</v>
      </c>
    </row>
    <row r="1826" spans="1:9" x14ac:dyDescent="0.25">
      <c r="A1826" s="132">
        <v>16933974</v>
      </c>
      <c r="B1826" s="132" t="s">
        <v>194</v>
      </c>
      <c r="C1826" s="132" t="s">
        <v>195</v>
      </c>
      <c r="D1826" s="10">
        <v>1</v>
      </c>
      <c r="E1826" s="10"/>
      <c r="F1826" s="9">
        <v>0</v>
      </c>
      <c r="G1826" s="9"/>
      <c r="H1826" s="26">
        <f t="shared" si="56"/>
        <v>0</v>
      </c>
      <c r="I1826" s="11">
        <f t="shared" si="57"/>
        <v>0</v>
      </c>
    </row>
    <row r="1827" spans="1:9" x14ac:dyDescent="0.25">
      <c r="A1827" s="132">
        <v>16921437</v>
      </c>
      <c r="B1827" s="132" t="s">
        <v>415</v>
      </c>
      <c r="C1827" s="132" t="s">
        <v>416</v>
      </c>
      <c r="D1827" s="10">
        <v>56</v>
      </c>
      <c r="E1827" s="10"/>
      <c r="F1827" s="9">
        <v>0</v>
      </c>
      <c r="G1827" s="9"/>
      <c r="H1827" s="26">
        <f t="shared" si="56"/>
        <v>0</v>
      </c>
      <c r="I1827" s="11">
        <f t="shared" si="57"/>
        <v>0</v>
      </c>
    </row>
    <row r="1828" spans="1:9" x14ac:dyDescent="0.25">
      <c r="A1828" s="132">
        <v>16922255</v>
      </c>
      <c r="B1828" s="132" t="s">
        <v>415</v>
      </c>
      <c r="C1828" s="132" t="s">
        <v>416</v>
      </c>
      <c r="D1828" s="10">
        <v>28</v>
      </c>
      <c r="E1828" s="10"/>
      <c r="F1828" s="9">
        <v>0</v>
      </c>
      <c r="G1828" s="9"/>
      <c r="H1828" s="26">
        <f t="shared" si="56"/>
        <v>0</v>
      </c>
      <c r="I1828" s="11">
        <f t="shared" si="57"/>
        <v>0</v>
      </c>
    </row>
    <row r="1829" spans="1:9" x14ac:dyDescent="0.25">
      <c r="A1829" s="132">
        <v>16944275</v>
      </c>
      <c r="B1829" s="132" t="s">
        <v>415</v>
      </c>
      <c r="C1829" s="132" t="s">
        <v>416</v>
      </c>
      <c r="D1829" s="10">
        <v>28</v>
      </c>
      <c r="E1829" s="10"/>
      <c r="F1829" s="9">
        <v>0</v>
      </c>
      <c r="G1829" s="9"/>
      <c r="H1829" s="26">
        <f t="shared" si="56"/>
        <v>0</v>
      </c>
      <c r="I1829" s="11">
        <f t="shared" si="57"/>
        <v>0</v>
      </c>
    </row>
    <row r="1830" spans="1:9" x14ac:dyDescent="0.25">
      <c r="A1830" s="132">
        <v>16943864</v>
      </c>
      <c r="B1830" s="132" t="s">
        <v>314</v>
      </c>
      <c r="C1830" s="132" t="s">
        <v>315</v>
      </c>
      <c r="D1830" s="10">
        <v>30</v>
      </c>
      <c r="E1830" s="10"/>
      <c r="F1830" s="9">
        <v>0</v>
      </c>
      <c r="G1830" s="9"/>
      <c r="H1830" s="26">
        <f t="shared" si="56"/>
        <v>0</v>
      </c>
      <c r="I1830" s="11">
        <f t="shared" si="57"/>
        <v>0</v>
      </c>
    </row>
    <row r="1831" spans="1:9" x14ac:dyDescent="0.25">
      <c r="A1831" s="132">
        <v>16943872</v>
      </c>
      <c r="B1831" s="132" t="s">
        <v>314</v>
      </c>
      <c r="C1831" s="132" t="s">
        <v>315</v>
      </c>
      <c r="D1831" s="10">
        <v>30</v>
      </c>
      <c r="E1831" s="10"/>
      <c r="F1831" s="9">
        <v>0</v>
      </c>
      <c r="G1831" s="9"/>
      <c r="H1831" s="26">
        <f t="shared" si="56"/>
        <v>0</v>
      </c>
      <c r="I1831" s="11">
        <f t="shared" si="57"/>
        <v>0</v>
      </c>
    </row>
    <row r="1832" spans="1:9" x14ac:dyDescent="0.25">
      <c r="A1832" s="132">
        <v>16747739</v>
      </c>
      <c r="B1832" s="132" t="s">
        <v>505</v>
      </c>
      <c r="C1832" s="132" t="s">
        <v>506</v>
      </c>
      <c r="D1832" s="10">
        <v>1</v>
      </c>
      <c r="E1832" s="10"/>
      <c r="F1832" s="9">
        <v>0</v>
      </c>
      <c r="G1832" s="9"/>
      <c r="H1832" s="26">
        <f t="shared" si="56"/>
        <v>0</v>
      </c>
      <c r="I1832" s="11">
        <f t="shared" si="57"/>
        <v>0</v>
      </c>
    </row>
    <row r="1833" spans="1:9" x14ac:dyDescent="0.25">
      <c r="A1833" s="132">
        <v>16928326</v>
      </c>
      <c r="B1833" s="132" t="s">
        <v>156</v>
      </c>
      <c r="C1833" s="132" t="s">
        <v>157</v>
      </c>
      <c r="D1833" s="10">
        <v>20</v>
      </c>
      <c r="E1833" s="10"/>
      <c r="F1833" s="9">
        <v>0</v>
      </c>
      <c r="G1833" s="9"/>
      <c r="H1833" s="26">
        <f t="shared" si="56"/>
        <v>0</v>
      </c>
      <c r="I1833" s="11">
        <f t="shared" si="57"/>
        <v>0</v>
      </c>
    </row>
    <row r="1834" spans="1:9" x14ac:dyDescent="0.25">
      <c r="A1834" s="132">
        <v>16941608</v>
      </c>
      <c r="B1834" s="132" t="s">
        <v>156</v>
      </c>
      <c r="C1834" s="132" t="s">
        <v>157</v>
      </c>
      <c r="D1834" s="10">
        <v>20</v>
      </c>
      <c r="E1834" s="10"/>
      <c r="F1834" s="9">
        <v>0</v>
      </c>
      <c r="G1834" s="9"/>
      <c r="H1834" s="26">
        <f t="shared" si="56"/>
        <v>0</v>
      </c>
      <c r="I1834" s="11">
        <f t="shared" si="57"/>
        <v>0</v>
      </c>
    </row>
    <row r="1835" spans="1:9" x14ac:dyDescent="0.25">
      <c r="A1835" s="132">
        <v>16943295</v>
      </c>
      <c r="B1835" s="132" t="s">
        <v>156</v>
      </c>
      <c r="C1835" s="132" t="s">
        <v>157</v>
      </c>
      <c r="D1835" s="10">
        <v>20</v>
      </c>
      <c r="E1835" s="10"/>
      <c r="F1835" s="9">
        <v>0</v>
      </c>
      <c r="G1835" s="9"/>
      <c r="H1835" s="26">
        <f t="shared" si="56"/>
        <v>0</v>
      </c>
      <c r="I1835" s="11">
        <f t="shared" si="57"/>
        <v>0</v>
      </c>
    </row>
    <row r="1836" spans="1:9" x14ac:dyDescent="0.25">
      <c r="A1836" s="132">
        <v>16817885</v>
      </c>
      <c r="B1836" s="132" t="s">
        <v>517</v>
      </c>
      <c r="C1836" s="132" t="s">
        <v>518</v>
      </c>
      <c r="D1836" s="10">
        <v>90</v>
      </c>
      <c r="E1836" s="10"/>
      <c r="F1836" s="9">
        <v>0</v>
      </c>
      <c r="G1836" s="9"/>
      <c r="H1836" s="26">
        <f t="shared" si="56"/>
        <v>0</v>
      </c>
      <c r="I1836" s="11">
        <f t="shared" si="57"/>
        <v>0</v>
      </c>
    </row>
    <row r="1837" spans="1:9" x14ac:dyDescent="0.25">
      <c r="A1837" s="132">
        <v>16941624</v>
      </c>
      <c r="B1837" s="132" t="s">
        <v>517</v>
      </c>
      <c r="C1837" s="132" t="s">
        <v>518</v>
      </c>
      <c r="D1837" s="10">
        <v>90</v>
      </c>
      <c r="E1837" s="10"/>
      <c r="F1837" s="9">
        <v>0</v>
      </c>
      <c r="G1837" s="9"/>
      <c r="H1837" s="26">
        <f t="shared" si="56"/>
        <v>0</v>
      </c>
      <c r="I1837" s="11">
        <f t="shared" si="57"/>
        <v>0</v>
      </c>
    </row>
    <row r="1838" spans="1:9" x14ac:dyDescent="0.25">
      <c r="A1838" s="132">
        <v>16941659</v>
      </c>
      <c r="B1838" s="132" t="s">
        <v>517</v>
      </c>
      <c r="C1838" s="132" t="s">
        <v>518</v>
      </c>
      <c r="D1838" s="10">
        <v>30</v>
      </c>
      <c r="E1838" s="10"/>
      <c r="F1838" s="9">
        <v>0</v>
      </c>
      <c r="G1838" s="9"/>
      <c r="H1838" s="26">
        <f t="shared" si="56"/>
        <v>0</v>
      </c>
      <c r="I1838" s="11">
        <f t="shared" si="57"/>
        <v>0</v>
      </c>
    </row>
    <row r="1839" spans="1:9" x14ac:dyDescent="0.25">
      <c r="A1839" s="132">
        <v>16956133</v>
      </c>
      <c r="B1839" s="132" t="s">
        <v>517</v>
      </c>
      <c r="C1839" s="132" t="s">
        <v>518</v>
      </c>
      <c r="D1839" s="10">
        <v>30</v>
      </c>
      <c r="E1839" s="10"/>
      <c r="F1839" s="9">
        <v>0</v>
      </c>
      <c r="G1839" s="9"/>
      <c r="H1839" s="26">
        <f t="shared" si="56"/>
        <v>0</v>
      </c>
      <c r="I1839" s="11">
        <f t="shared" si="57"/>
        <v>0</v>
      </c>
    </row>
    <row r="1840" spans="1:9" x14ac:dyDescent="0.25">
      <c r="A1840" s="132">
        <v>16591925</v>
      </c>
      <c r="B1840" s="132" t="s">
        <v>2769</v>
      </c>
      <c r="C1840" s="132" t="s">
        <v>2770</v>
      </c>
      <c r="D1840" s="10">
        <v>1</v>
      </c>
      <c r="E1840" s="10"/>
      <c r="F1840" s="9">
        <v>0</v>
      </c>
      <c r="G1840" s="9"/>
      <c r="H1840" s="26">
        <f t="shared" si="56"/>
        <v>0</v>
      </c>
      <c r="I1840" s="11">
        <f t="shared" si="57"/>
        <v>0</v>
      </c>
    </row>
    <row r="1841" spans="1:9" x14ac:dyDescent="0.25">
      <c r="A1841" s="132">
        <v>16737385</v>
      </c>
      <c r="B1841" s="132" t="s">
        <v>227</v>
      </c>
      <c r="C1841" s="132" t="s">
        <v>228</v>
      </c>
      <c r="D1841" s="10">
        <v>1</v>
      </c>
      <c r="E1841" s="10"/>
      <c r="F1841" s="9">
        <v>0</v>
      </c>
      <c r="G1841" s="9"/>
      <c r="H1841" s="26">
        <f t="shared" si="56"/>
        <v>0</v>
      </c>
      <c r="I1841" s="11">
        <f t="shared" si="57"/>
        <v>0</v>
      </c>
    </row>
    <row r="1842" spans="1:9" x14ac:dyDescent="0.25">
      <c r="A1842" s="132">
        <v>16893883</v>
      </c>
      <c r="B1842" s="132" t="s">
        <v>227</v>
      </c>
      <c r="C1842" s="132" t="s">
        <v>228</v>
      </c>
      <c r="D1842" s="10">
        <v>25</v>
      </c>
      <c r="E1842" s="10"/>
      <c r="F1842" s="9">
        <v>0</v>
      </c>
      <c r="G1842" s="9"/>
      <c r="H1842" s="26">
        <f t="shared" si="56"/>
        <v>0</v>
      </c>
      <c r="I1842" s="11">
        <f t="shared" si="57"/>
        <v>0</v>
      </c>
    </row>
    <row r="1843" spans="1:9" x14ac:dyDescent="0.25">
      <c r="A1843" s="132">
        <v>16894820</v>
      </c>
      <c r="B1843" s="132" t="s">
        <v>227</v>
      </c>
      <c r="C1843" s="132" t="s">
        <v>228</v>
      </c>
      <c r="D1843" s="10">
        <v>25</v>
      </c>
      <c r="E1843" s="10"/>
      <c r="F1843" s="9">
        <v>0</v>
      </c>
      <c r="G1843" s="9"/>
      <c r="H1843" s="26">
        <f t="shared" si="56"/>
        <v>0</v>
      </c>
      <c r="I1843" s="11">
        <f t="shared" si="57"/>
        <v>0</v>
      </c>
    </row>
    <row r="1844" spans="1:9" x14ac:dyDescent="0.25">
      <c r="A1844" s="132">
        <v>16912144</v>
      </c>
      <c r="B1844" s="132" t="s">
        <v>476</v>
      </c>
      <c r="C1844" s="132" t="s">
        <v>477</v>
      </c>
      <c r="D1844" s="10">
        <v>1</v>
      </c>
      <c r="E1844" s="10"/>
      <c r="F1844" s="9">
        <v>0</v>
      </c>
      <c r="G1844" s="9"/>
      <c r="H1844" s="26">
        <f t="shared" si="56"/>
        <v>0</v>
      </c>
      <c r="I1844" s="11">
        <f t="shared" si="57"/>
        <v>0</v>
      </c>
    </row>
    <row r="1845" spans="1:9" x14ac:dyDescent="0.25">
      <c r="A1845" s="132">
        <v>16909461</v>
      </c>
      <c r="B1845" s="132" t="s">
        <v>458</v>
      </c>
      <c r="C1845" s="132" t="s">
        <v>459</v>
      </c>
      <c r="D1845" s="10">
        <v>1</v>
      </c>
      <c r="E1845" s="10"/>
      <c r="F1845" s="9">
        <v>0</v>
      </c>
      <c r="G1845" s="9"/>
      <c r="H1845" s="26">
        <f t="shared" si="56"/>
        <v>0</v>
      </c>
      <c r="I1845" s="11">
        <f t="shared" si="57"/>
        <v>0</v>
      </c>
    </row>
    <row r="1846" spans="1:9" x14ac:dyDescent="0.25">
      <c r="A1846" s="132">
        <v>16909488</v>
      </c>
      <c r="B1846" s="132" t="s">
        <v>458</v>
      </c>
      <c r="C1846" s="132" t="s">
        <v>459</v>
      </c>
      <c r="D1846" s="10">
        <v>1</v>
      </c>
      <c r="E1846" s="10"/>
      <c r="F1846" s="9">
        <v>0</v>
      </c>
      <c r="G1846" s="9"/>
      <c r="H1846" s="26">
        <f t="shared" si="56"/>
        <v>0</v>
      </c>
      <c r="I1846" s="11">
        <f t="shared" si="57"/>
        <v>0</v>
      </c>
    </row>
    <row r="1847" spans="1:9" x14ac:dyDescent="0.25">
      <c r="A1847" s="132">
        <v>16945476</v>
      </c>
      <c r="B1847" s="132" t="s">
        <v>458</v>
      </c>
      <c r="C1847" s="132" t="s">
        <v>459</v>
      </c>
      <c r="D1847" s="10">
        <v>1</v>
      </c>
      <c r="E1847" s="10"/>
      <c r="F1847" s="9">
        <v>0</v>
      </c>
      <c r="G1847" s="9"/>
      <c r="H1847" s="26">
        <f t="shared" si="56"/>
        <v>0</v>
      </c>
      <c r="I1847" s="11">
        <f t="shared" si="57"/>
        <v>0</v>
      </c>
    </row>
    <row r="1848" spans="1:9" x14ac:dyDescent="0.25">
      <c r="A1848" s="132">
        <v>16945492</v>
      </c>
      <c r="B1848" s="132" t="s">
        <v>458</v>
      </c>
      <c r="C1848" s="132" t="s">
        <v>459</v>
      </c>
      <c r="D1848" s="10">
        <v>1</v>
      </c>
      <c r="E1848" s="10"/>
      <c r="F1848" s="9">
        <v>0</v>
      </c>
      <c r="G1848" s="9"/>
      <c r="H1848" s="26">
        <f t="shared" si="56"/>
        <v>0</v>
      </c>
      <c r="I1848" s="11">
        <f t="shared" si="57"/>
        <v>0</v>
      </c>
    </row>
    <row r="1849" spans="1:9" x14ac:dyDescent="0.25">
      <c r="A1849" s="132">
        <v>15811840</v>
      </c>
      <c r="B1849" s="132" t="s">
        <v>2771</v>
      </c>
      <c r="C1849" s="132" t="s">
        <v>2772</v>
      </c>
      <c r="D1849" s="10">
        <v>1</v>
      </c>
      <c r="E1849" s="10"/>
      <c r="F1849" s="9">
        <v>0</v>
      </c>
      <c r="G1849" s="9"/>
      <c r="H1849" s="26">
        <f t="shared" si="56"/>
        <v>0</v>
      </c>
      <c r="I1849" s="11">
        <f t="shared" si="57"/>
        <v>0</v>
      </c>
    </row>
    <row r="1850" spans="1:9" x14ac:dyDescent="0.25">
      <c r="A1850" s="132">
        <v>16911830</v>
      </c>
      <c r="B1850" s="132" t="s">
        <v>2773</v>
      </c>
      <c r="C1850" s="132" t="s">
        <v>2774</v>
      </c>
      <c r="D1850" s="10">
        <v>1</v>
      </c>
      <c r="E1850" s="10"/>
      <c r="F1850" s="9">
        <v>0</v>
      </c>
      <c r="G1850" s="9"/>
      <c r="H1850" s="26">
        <f t="shared" si="56"/>
        <v>0</v>
      </c>
      <c r="I1850" s="11">
        <f t="shared" si="57"/>
        <v>0</v>
      </c>
    </row>
    <row r="1851" spans="1:9" x14ac:dyDescent="0.25">
      <c r="A1851" s="132">
        <v>16911865</v>
      </c>
      <c r="B1851" s="132" t="s">
        <v>2773</v>
      </c>
      <c r="C1851" s="132" t="s">
        <v>2774</v>
      </c>
      <c r="D1851" s="10">
        <v>1</v>
      </c>
      <c r="E1851" s="10"/>
      <c r="F1851" s="9">
        <v>0</v>
      </c>
      <c r="G1851" s="9"/>
      <c r="H1851" s="26">
        <f t="shared" si="56"/>
        <v>0</v>
      </c>
      <c r="I1851" s="11">
        <f t="shared" si="57"/>
        <v>0</v>
      </c>
    </row>
    <row r="1852" spans="1:9" x14ac:dyDescent="0.25">
      <c r="A1852" s="132">
        <v>16911334</v>
      </c>
      <c r="B1852" s="132" t="s">
        <v>168</v>
      </c>
      <c r="C1852" s="132" t="s">
        <v>169</v>
      </c>
      <c r="D1852" s="10">
        <v>6</v>
      </c>
      <c r="E1852" s="10"/>
      <c r="F1852" s="9">
        <v>0</v>
      </c>
      <c r="G1852" s="9"/>
      <c r="H1852" s="26">
        <f t="shared" si="56"/>
        <v>0</v>
      </c>
      <c r="I1852" s="11">
        <f t="shared" si="57"/>
        <v>0</v>
      </c>
    </row>
    <row r="1853" spans="1:9" x14ac:dyDescent="0.25">
      <c r="A1853" s="132">
        <v>16883500</v>
      </c>
      <c r="B1853" s="132" t="s">
        <v>347</v>
      </c>
      <c r="C1853" s="132" t="s">
        <v>348</v>
      </c>
      <c r="D1853" s="10">
        <v>84</v>
      </c>
      <c r="E1853" s="10"/>
      <c r="F1853" s="9">
        <v>0</v>
      </c>
      <c r="G1853" s="9"/>
      <c r="H1853" s="26">
        <f t="shared" si="56"/>
        <v>0</v>
      </c>
      <c r="I1853" s="11">
        <f t="shared" si="57"/>
        <v>0</v>
      </c>
    </row>
    <row r="1854" spans="1:9" x14ac:dyDescent="0.25">
      <c r="A1854" s="132">
        <v>16894766</v>
      </c>
      <c r="B1854" s="132" t="s">
        <v>347</v>
      </c>
      <c r="C1854" s="132" t="s">
        <v>348</v>
      </c>
      <c r="D1854" s="10">
        <v>84</v>
      </c>
      <c r="E1854" s="10"/>
      <c r="F1854" s="9">
        <v>0</v>
      </c>
      <c r="G1854" s="9"/>
      <c r="H1854" s="26">
        <f t="shared" si="56"/>
        <v>0</v>
      </c>
      <c r="I1854" s="11">
        <f t="shared" si="57"/>
        <v>0</v>
      </c>
    </row>
    <row r="1855" spans="1:9" x14ac:dyDescent="0.25">
      <c r="A1855" s="132">
        <v>16938984</v>
      </c>
      <c r="B1855" s="132" t="s">
        <v>347</v>
      </c>
      <c r="C1855" s="132" t="s">
        <v>348</v>
      </c>
      <c r="D1855" s="10">
        <v>84</v>
      </c>
      <c r="E1855" s="10"/>
      <c r="F1855" s="9">
        <v>0</v>
      </c>
      <c r="G1855" s="9"/>
      <c r="H1855" s="26">
        <f t="shared" si="56"/>
        <v>0</v>
      </c>
      <c r="I1855" s="11">
        <f t="shared" si="57"/>
        <v>0</v>
      </c>
    </row>
    <row r="1856" spans="1:9" x14ac:dyDescent="0.25">
      <c r="A1856" s="132">
        <v>16943309</v>
      </c>
      <c r="B1856" s="132" t="s">
        <v>347</v>
      </c>
      <c r="C1856" s="132" t="s">
        <v>348</v>
      </c>
      <c r="D1856" s="10">
        <v>84</v>
      </c>
      <c r="E1856" s="10"/>
      <c r="F1856" s="9">
        <v>0</v>
      </c>
      <c r="G1856" s="9"/>
      <c r="H1856" s="26">
        <f t="shared" si="56"/>
        <v>0</v>
      </c>
      <c r="I1856" s="11">
        <f t="shared" si="57"/>
        <v>0</v>
      </c>
    </row>
    <row r="1857" spans="1:9" x14ac:dyDescent="0.25">
      <c r="A1857" s="132">
        <v>16943317</v>
      </c>
      <c r="B1857" s="132" t="s">
        <v>347</v>
      </c>
      <c r="C1857" s="132" t="s">
        <v>348</v>
      </c>
      <c r="D1857" s="10">
        <v>56</v>
      </c>
      <c r="E1857" s="10"/>
      <c r="F1857" s="9">
        <v>0</v>
      </c>
      <c r="G1857" s="9"/>
      <c r="H1857" s="26">
        <f t="shared" si="56"/>
        <v>0</v>
      </c>
      <c r="I1857" s="11">
        <f t="shared" si="57"/>
        <v>0</v>
      </c>
    </row>
    <row r="1858" spans="1:9" x14ac:dyDescent="0.25">
      <c r="A1858" s="132">
        <v>16944429</v>
      </c>
      <c r="B1858" s="132" t="s">
        <v>347</v>
      </c>
      <c r="C1858" s="132" t="s">
        <v>348</v>
      </c>
      <c r="D1858" s="10">
        <v>84</v>
      </c>
      <c r="E1858" s="10"/>
      <c r="F1858" s="9">
        <v>0</v>
      </c>
      <c r="G1858" s="9"/>
      <c r="H1858" s="26">
        <f t="shared" si="56"/>
        <v>0</v>
      </c>
      <c r="I1858" s="11">
        <f t="shared" si="57"/>
        <v>0</v>
      </c>
    </row>
    <row r="1859" spans="1:9" x14ac:dyDescent="0.25">
      <c r="A1859" s="132">
        <v>16938836</v>
      </c>
      <c r="B1859" s="132" t="s">
        <v>271</v>
      </c>
      <c r="C1859" s="132" t="s">
        <v>272</v>
      </c>
      <c r="D1859" s="10">
        <v>1</v>
      </c>
      <c r="E1859" s="10"/>
      <c r="F1859" s="9">
        <v>0</v>
      </c>
      <c r="G1859" s="9"/>
      <c r="H1859" s="26">
        <f t="shared" si="56"/>
        <v>0</v>
      </c>
      <c r="I1859" s="11">
        <f t="shared" si="57"/>
        <v>0</v>
      </c>
    </row>
    <row r="1860" spans="1:9" x14ac:dyDescent="0.25">
      <c r="A1860" s="132">
        <v>16893344</v>
      </c>
      <c r="B1860" s="132" t="s">
        <v>496</v>
      </c>
      <c r="C1860" s="132" t="s">
        <v>497</v>
      </c>
      <c r="D1860" s="10">
        <v>1</v>
      </c>
      <c r="E1860" s="10"/>
      <c r="F1860" s="9">
        <v>0</v>
      </c>
      <c r="G1860" s="9"/>
      <c r="H1860" s="26">
        <f t="shared" si="56"/>
        <v>0</v>
      </c>
      <c r="I1860" s="11">
        <f t="shared" si="57"/>
        <v>0</v>
      </c>
    </row>
    <row r="1861" spans="1:9" x14ac:dyDescent="0.25">
      <c r="A1861" s="132">
        <v>16912764</v>
      </c>
      <c r="B1861" s="132" t="s">
        <v>496</v>
      </c>
      <c r="C1861" s="132" t="s">
        <v>497</v>
      </c>
      <c r="D1861" s="10">
        <v>1</v>
      </c>
      <c r="E1861" s="10"/>
      <c r="F1861" s="9">
        <v>0</v>
      </c>
      <c r="G1861" s="9"/>
      <c r="H1861" s="26">
        <f t="shared" ref="H1861:H1924" si="58">E1861/D1861</f>
        <v>0</v>
      </c>
      <c r="I1861" s="11">
        <f t="shared" ref="I1861:I1924" si="59">IFERROR(G1861/H1861,0)</f>
        <v>0</v>
      </c>
    </row>
    <row r="1862" spans="1:9" x14ac:dyDescent="0.25">
      <c r="A1862" s="132">
        <v>16938909</v>
      </c>
      <c r="B1862" s="132" t="s">
        <v>496</v>
      </c>
      <c r="C1862" s="132" t="s">
        <v>497</v>
      </c>
      <c r="D1862" s="10">
        <v>1</v>
      </c>
      <c r="E1862" s="10"/>
      <c r="F1862" s="9">
        <v>0</v>
      </c>
      <c r="G1862" s="9"/>
      <c r="H1862" s="26">
        <f t="shared" si="58"/>
        <v>0</v>
      </c>
      <c r="I1862" s="11">
        <f t="shared" si="59"/>
        <v>0</v>
      </c>
    </row>
    <row r="1863" spans="1:9" x14ac:dyDescent="0.25">
      <c r="A1863" s="132">
        <v>16931513</v>
      </c>
      <c r="B1863" s="132" t="s">
        <v>413</v>
      </c>
      <c r="C1863" s="132" t="s">
        <v>414</v>
      </c>
      <c r="D1863" s="10">
        <v>448</v>
      </c>
      <c r="E1863" s="10"/>
      <c r="F1863" s="9">
        <v>0</v>
      </c>
      <c r="G1863" s="9"/>
      <c r="H1863" s="26">
        <f t="shared" si="58"/>
        <v>0</v>
      </c>
      <c r="I1863" s="11">
        <f t="shared" si="59"/>
        <v>0</v>
      </c>
    </row>
    <row r="1864" spans="1:9" x14ac:dyDescent="0.25">
      <c r="A1864" s="132">
        <v>16950976</v>
      </c>
      <c r="B1864" s="132" t="s">
        <v>413</v>
      </c>
      <c r="C1864" s="132" t="s">
        <v>414</v>
      </c>
      <c r="D1864" s="10">
        <v>56</v>
      </c>
      <c r="E1864" s="10"/>
      <c r="F1864" s="9">
        <v>0</v>
      </c>
      <c r="G1864" s="9"/>
      <c r="H1864" s="26">
        <f t="shared" si="58"/>
        <v>0</v>
      </c>
      <c r="I1864" s="11">
        <f t="shared" si="59"/>
        <v>0</v>
      </c>
    </row>
    <row r="1865" spans="1:9" x14ac:dyDescent="0.25">
      <c r="A1865" s="132">
        <v>16951352</v>
      </c>
      <c r="B1865" s="132" t="s">
        <v>413</v>
      </c>
      <c r="C1865" s="132" t="s">
        <v>414</v>
      </c>
      <c r="D1865" s="10">
        <v>56</v>
      </c>
      <c r="E1865" s="10"/>
      <c r="F1865" s="9">
        <v>0</v>
      </c>
      <c r="G1865" s="9"/>
      <c r="H1865" s="26">
        <f t="shared" si="58"/>
        <v>0</v>
      </c>
      <c r="I1865" s="11">
        <f t="shared" si="59"/>
        <v>0</v>
      </c>
    </row>
    <row r="1866" spans="1:9" x14ac:dyDescent="0.25">
      <c r="A1866" s="132">
        <v>16960815</v>
      </c>
      <c r="B1866" s="132" t="s">
        <v>413</v>
      </c>
      <c r="C1866" s="132" t="s">
        <v>414</v>
      </c>
      <c r="D1866" s="10">
        <v>56</v>
      </c>
      <c r="E1866" s="10"/>
      <c r="F1866" s="9">
        <v>0</v>
      </c>
      <c r="G1866" s="9"/>
      <c r="H1866" s="26">
        <f t="shared" si="58"/>
        <v>0</v>
      </c>
      <c r="I1866" s="11">
        <f t="shared" si="59"/>
        <v>0</v>
      </c>
    </row>
    <row r="1867" spans="1:9" x14ac:dyDescent="0.25">
      <c r="A1867" s="132">
        <v>16960858</v>
      </c>
      <c r="B1867" s="132" t="s">
        <v>413</v>
      </c>
      <c r="C1867" s="132" t="s">
        <v>414</v>
      </c>
      <c r="D1867" s="10">
        <v>56</v>
      </c>
      <c r="E1867" s="10"/>
      <c r="F1867" s="9">
        <v>0</v>
      </c>
      <c r="G1867" s="9"/>
      <c r="H1867" s="26">
        <f t="shared" si="58"/>
        <v>0</v>
      </c>
      <c r="I1867" s="11">
        <f t="shared" si="59"/>
        <v>0</v>
      </c>
    </row>
    <row r="1868" spans="1:9" x14ac:dyDescent="0.25">
      <c r="A1868" s="132">
        <v>16963490</v>
      </c>
      <c r="B1868" s="132" t="s">
        <v>413</v>
      </c>
      <c r="C1868" s="132" t="s">
        <v>414</v>
      </c>
      <c r="D1868" s="10">
        <v>56</v>
      </c>
      <c r="E1868" s="10"/>
      <c r="F1868" s="9">
        <v>0</v>
      </c>
      <c r="G1868" s="9"/>
      <c r="H1868" s="26">
        <f t="shared" si="58"/>
        <v>0</v>
      </c>
      <c r="I1868" s="11">
        <f t="shared" si="59"/>
        <v>0</v>
      </c>
    </row>
    <row r="1869" spans="1:9" x14ac:dyDescent="0.25">
      <c r="A1869" s="132">
        <v>16902025</v>
      </c>
      <c r="B1869" s="132" t="s">
        <v>295</v>
      </c>
      <c r="C1869" s="132" t="s">
        <v>296</v>
      </c>
      <c r="D1869" s="10">
        <v>30</v>
      </c>
      <c r="E1869" s="10"/>
      <c r="F1869" s="9">
        <v>0</v>
      </c>
      <c r="G1869" s="9"/>
      <c r="H1869" s="26">
        <f t="shared" si="58"/>
        <v>0</v>
      </c>
      <c r="I1869" s="11">
        <f t="shared" si="59"/>
        <v>0</v>
      </c>
    </row>
    <row r="1870" spans="1:9" x14ac:dyDescent="0.25">
      <c r="A1870" s="132">
        <v>16904354</v>
      </c>
      <c r="B1870" s="132" t="s">
        <v>295</v>
      </c>
      <c r="C1870" s="132" t="s">
        <v>296</v>
      </c>
      <c r="D1870" s="10">
        <v>30</v>
      </c>
      <c r="E1870" s="10"/>
      <c r="F1870" s="9">
        <v>0</v>
      </c>
      <c r="G1870" s="9"/>
      <c r="H1870" s="26">
        <f t="shared" si="58"/>
        <v>0</v>
      </c>
      <c r="I1870" s="11">
        <f t="shared" si="59"/>
        <v>0</v>
      </c>
    </row>
    <row r="1871" spans="1:9" x14ac:dyDescent="0.25">
      <c r="A1871" s="132">
        <v>16938941</v>
      </c>
      <c r="B1871" s="132" t="s">
        <v>295</v>
      </c>
      <c r="C1871" s="132" t="s">
        <v>296</v>
      </c>
      <c r="D1871" s="10">
        <v>30</v>
      </c>
      <c r="E1871" s="10"/>
      <c r="F1871" s="9">
        <v>0</v>
      </c>
      <c r="G1871" s="9"/>
      <c r="H1871" s="26">
        <f t="shared" si="58"/>
        <v>0</v>
      </c>
      <c r="I1871" s="11">
        <f t="shared" si="59"/>
        <v>0</v>
      </c>
    </row>
    <row r="1872" spans="1:9" x14ac:dyDescent="0.25">
      <c r="A1872" s="132">
        <v>16938968</v>
      </c>
      <c r="B1872" s="132" t="s">
        <v>295</v>
      </c>
      <c r="C1872" s="132" t="s">
        <v>296</v>
      </c>
      <c r="D1872" s="10">
        <v>30</v>
      </c>
      <c r="E1872" s="10"/>
      <c r="F1872" s="9">
        <v>0</v>
      </c>
      <c r="G1872" s="9"/>
      <c r="H1872" s="26">
        <f t="shared" si="58"/>
        <v>0</v>
      </c>
      <c r="I1872" s="11">
        <f t="shared" si="59"/>
        <v>0</v>
      </c>
    </row>
    <row r="1873" spans="1:9" x14ac:dyDescent="0.25">
      <c r="A1873" s="132">
        <v>16867734</v>
      </c>
      <c r="B1873" s="132" t="s">
        <v>323</v>
      </c>
      <c r="C1873" s="132" t="s">
        <v>324</v>
      </c>
      <c r="D1873" s="10">
        <v>21</v>
      </c>
      <c r="E1873" s="10"/>
      <c r="F1873" s="9">
        <v>0</v>
      </c>
      <c r="G1873" s="9"/>
      <c r="H1873" s="26">
        <f t="shared" si="58"/>
        <v>0</v>
      </c>
      <c r="I1873" s="11">
        <f t="shared" si="59"/>
        <v>0</v>
      </c>
    </row>
    <row r="1874" spans="1:9" x14ac:dyDescent="0.25">
      <c r="A1874" s="132">
        <v>16881400</v>
      </c>
      <c r="B1874" s="132" t="s">
        <v>323</v>
      </c>
      <c r="C1874" s="132" t="s">
        <v>324</v>
      </c>
      <c r="D1874" s="10">
        <v>21</v>
      </c>
      <c r="E1874" s="10"/>
      <c r="F1874" s="9">
        <v>0</v>
      </c>
      <c r="G1874" s="9"/>
      <c r="H1874" s="26">
        <f t="shared" si="58"/>
        <v>0</v>
      </c>
      <c r="I1874" s="11">
        <f t="shared" si="59"/>
        <v>0</v>
      </c>
    </row>
    <row r="1875" spans="1:9" x14ac:dyDescent="0.25">
      <c r="A1875" s="132">
        <v>16895193</v>
      </c>
      <c r="B1875" s="132" t="s">
        <v>285</v>
      </c>
      <c r="C1875" s="132" t="s">
        <v>286</v>
      </c>
      <c r="D1875" s="10">
        <v>1</v>
      </c>
      <c r="E1875" s="10"/>
      <c r="F1875" s="9">
        <v>0</v>
      </c>
      <c r="G1875" s="9"/>
      <c r="H1875" s="26">
        <f t="shared" si="58"/>
        <v>0</v>
      </c>
      <c r="I1875" s="11">
        <f t="shared" si="59"/>
        <v>0</v>
      </c>
    </row>
    <row r="1876" spans="1:9" x14ac:dyDescent="0.25">
      <c r="A1876" s="132">
        <v>16906764</v>
      </c>
      <c r="B1876" s="132" t="s">
        <v>285</v>
      </c>
      <c r="C1876" s="132" t="s">
        <v>286</v>
      </c>
      <c r="D1876" s="10">
        <v>1</v>
      </c>
      <c r="E1876" s="10"/>
      <c r="F1876" s="9">
        <v>0</v>
      </c>
      <c r="G1876" s="9"/>
      <c r="H1876" s="26">
        <f t="shared" si="58"/>
        <v>0</v>
      </c>
      <c r="I1876" s="11">
        <f t="shared" si="59"/>
        <v>0</v>
      </c>
    </row>
    <row r="1877" spans="1:9" x14ac:dyDescent="0.25">
      <c r="A1877" s="132">
        <v>16345320</v>
      </c>
      <c r="B1877" s="132" t="s">
        <v>146</v>
      </c>
      <c r="C1877" s="132" t="s">
        <v>147</v>
      </c>
      <c r="D1877" s="10">
        <v>1</v>
      </c>
      <c r="E1877" s="10"/>
      <c r="F1877" s="9">
        <v>0</v>
      </c>
      <c r="G1877" s="9"/>
      <c r="H1877" s="26">
        <f t="shared" si="58"/>
        <v>0</v>
      </c>
      <c r="I1877" s="11">
        <f t="shared" si="59"/>
        <v>0</v>
      </c>
    </row>
    <row r="1878" spans="1:9" x14ac:dyDescent="0.25">
      <c r="A1878" s="132">
        <v>16345339</v>
      </c>
      <c r="B1878" s="132" t="s">
        <v>146</v>
      </c>
      <c r="C1878" s="132" t="s">
        <v>147</v>
      </c>
      <c r="D1878" s="10">
        <v>1</v>
      </c>
      <c r="E1878" s="10"/>
      <c r="F1878" s="9">
        <v>0</v>
      </c>
      <c r="G1878" s="9"/>
      <c r="H1878" s="26">
        <f t="shared" si="58"/>
        <v>0</v>
      </c>
      <c r="I1878" s="11">
        <f t="shared" si="59"/>
        <v>0</v>
      </c>
    </row>
    <row r="1879" spans="1:9" x14ac:dyDescent="0.25">
      <c r="A1879" s="132">
        <v>16345347</v>
      </c>
      <c r="B1879" s="132" t="s">
        <v>146</v>
      </c>
      <c r="C1879" s="132" t="s">
        <v>147</v>
      </c>
      <c r="D1879" s="10">
        <v>1</v>
      </c>
      <c r="E1879" s="10"/>
      <c r="F1879" s="9">
        <v>0</v>
      </c>
      <c r="G1879" s="9"/>
      <c r="H1879" s="26">
        <f t="shared" si="58"/>
        <v>0</v>
      </c>
      <c r="I1879" s="11">
        <f t="shared" si="59"/>
        <v>0</v>
      </c>
    </row>
    <row r="1880" spans="1:9" x14ac:dyDescent="0.25">
      <c r="A1880" s="132">
        <v>16880412</v>
      </c>
      <c r="B1880" s="132" t="s">
        <v>146</v>
      </c>
      <c r="C1880" s="132" t="s">
        <v>147</v>
      </c>
      <c r="D1880" s="10">
        <v>1</v>
      </c>
      <c r="E1880" s="10"/>
      <c r="F1880" s="9">
        <v>0</v>
      </c>
      <c r="G1880" s="9"/>
      <c r="H1880" s="26">
        <f t="shared" si="58"/>
        <v>0</v>
      </c>
      <c r="I1880" s="11">
        <f t="shared" si="59"/>
        <v>0</v>
      </c>
    </row>
    <row r="1881" spans="1:9" x14ac:dyDescent="0.25">
      <c r="A1881" s="132">
        <v>16880579</v>
      </c>
      <c r="B1881" s="132" t="s">
        <v>146</v>
      </c>
      <c r="C1881" s="132" t="s">
        <v>147</v>
      </c>
      <c r="D1881" s="10">
        <v>1</v>
      </c>
      <c r="E1881" s="10"/>
      <c r="F1881" s="9">
        <v>0</v>
      </c>
      <c r="G1881" s="9"/>
      <c r="H1881" s="26">
        <f t="shared" si="58"/>
        <v>0</v>
      </c>
      <c r="I1881" s="11">
        <f t="shared" si="59"/>
        <v>0</v>
      </c>
    </row>
    <row r="1882" spans="1:9" x14ac:dyDescent="0.25">
      <c r="A1882" s="132">
        <v>16880587</v>
      </c>
      <c r="B1882" s="132" t="s">
        <v>146</v>
      </c>
      <c r="C1882" s="132" t="s">
        <v>147</v>
      </c>
      <c r="D1882" s="10">
        <v>1</v>
      </c>
      <c r="E1882" s="10"/>
      <c r="F1882" s="9">
        <v>0</v>
      </c>
      <c r="G1882" s="9"/>
      <c r="H1882" s="26">
        <f t="shared" si="58"/>
        <v>0</v>
      </c>
      <c r="I1882" s="11">
        <f t="shared" si="59"/>
        <v>0</v>
      </c>
    </row>
    <row r="1883" spans="1:9" x14ac:dyDescent="0.25">
      <c r="A1883" s="132">
        <v>16965728</v>
      </c>
      <c r="B1883" s="132" t="s">
        <v>146</v>
      </c>
      <c r="C1883" s="132" t="s">
        <v>147</v>
      </c>
      <c r="D1883" s="10">
        <v>1</v>
      </c>
      <c r="E1883" s="10"/>
      <c r="F1883" s="9">
        <v>0</v>
      </c>
      <c r="G1883" s="9"/>
      <c r="H1883" s="26">
        <f t="shared" si="58"/>
        <v>0</v>
      </c>
      <c r="I1883" s="11">
        <f t="shared" si="59"/>
        <v>0</v>
      </c>
    </row>
    <row r="1884" spans="1:9" x14ac:dyDescent="0.25">
      <c r="A1884" s="132">
        <v>16938925</v>
      </c>
      <c r="B1884" s="132" t="s">
        <v>247</v>
      </c>
      <c r="C1884" s="132" t="s">
        <v>248</v>
      </c>
      <c r="D1884" s="10">
        <v>1</v>
      </c>
      <c r="E1884" s="10"/>
      <c r="F1884" s="9">
        <v>0</v>
      </c>
      <c r="G1884" s="9"/>
      <c r="H1884" s="26">
        <f t="shared" si="58"/>
        <v>0</v>
      </c>
      <c r="I1884" s="11">
        <f t="shared" si="59"/>
        <v>0</v>
      </c>
    </row>
    <row r="1885" spans="1:9" x14ac:dyDescent="0.25">
      <c r="A1885" s="132">
        <v>16944321</v>
      </c>
      <c r="B1885" s="132" t="s">
        <v>247</v>
      </c>
      <c r="C1885" s="132" t="s">
        <v>248</v>
      </c>
      <c r="D1885" s="10">
        <v>1</v>
      </c>
      <c r="E1885" s="10"/>
      <c r="F1885" s="9">
        <v>0</v>
      </c>
      <c r="G1885" s="9"/>
      <c r="H1885" s="26">
        <f t="shared" si="58"/>
        <v>0</v>
      </c>
      <c r="I1885" s="11">
        <f t="shared" si="59"/>
        <v>0</v>
      </c>
    </row>
    <row r="1886" spans="1:9" x14ac:dyDescent="0.25">
      <c r="A1886" s="132">
        <v>16867769</v>
      </c>
      <c r="B1886" s="132" t="s">
        <v>261</v>
      </c>
      <c r="C1886" s="132" t="s">
        <v>262</v>
      </c>
      <c r="D1886" s="10">
        <v>14</v>
      </c>
      <c r="E1886" s="10"/>
      <c r="F1886" s="9">
        <v>0</v>
      </c>
      <c r="G1886" s="9"/>
      <c r="H1886" s="26">
        <f t="shared" si="58"/>
        <v>0</v>
      </c>
      <c r="I1886" s="11">
        <f t="shared" si="59"/>
        <v>0</v>
      </c>
    </row>
    <row r="1887" spans="1:9" x14ac:dyDescent="0.25">
      <c r="A1887" s="132">
        <v>16924118</v>
      </c>
      <c r="B1887" s="132" t="s">
        <v>403</v>
      </c>
      <c r="C1887" s="132" t="s">
        <v>404</v>
      </c>
      <c r="D1887" s="10">
        <v>30</v>
      </c>
      <c r="E1887" s="10"/>
      <c r="F1887" s="9">
        <v>0</v>
      </c>
      <c r="G1887" s="9"/>
      <c r="H1887" s="26">
        <f t="shared" si="58"/>
        <v>0</v>
      </c>
      <c r="I1887" s="11">
        <f t="shared" si="59"/>
        <v>0</v>
      </c>
    </row>
    <row r="1888" spans="1:9" x14ac:dyDescent="0.25">
      <c r="A1888" s="132">
        <v>16924126</v>
      </c>
      <c r="B1888" s="132" t="s">
        <v>403</v>
      </c>
      <c r="C1888" s="132" t="s">
        <v>404</v>
      </c>
      <c r="D1888" s="10">
        <v>30</v>
      </c>
      <c r="E1888" s="10"/>
      <c r="F1888" s="9">
        <v>0</v>
      </c>
      <c r="G1888" s="9"/>
      <c r="H1888" s="26">
        <f t="shared" si="58"/>
        <v>0</v>
      </c>
      <c r="I1888" s="11">
        <f t="shared" si="59"/>
        <v>0</v>
      </c>
    </row>
    <row r="1889" spans="1:9" x14ac:dyDescent="0.25">
      <c r="A1889" s="132">
        <v>16924134</v>
      </c>
      <c r="B1889" s="132" t="s">
        <v>403</v>
      </c>
      <c r="C1889" s="132" t="s">
        <v>404</v>
      </c>
      <c r="D1889" s="10">
        <v>30</v>
      </c>
      <c r="E1889" s="10"/>
      <c r="F1889" s="9">
        <v>0</v>
      </c>
      <c r="G1889" s="9"/>
      <c r="H1889" s="26">
        <f t="shared" si="58"/>
        <v>0</v>
      </c>
      <c r="I1889" s="11">
        <f t="shared" si="59"/>
        <v>0</v>
      </c>
    </row>
    <row r="1890" spans="1:9" x14ac:dyDescent="0.25">
      <c r="A1890" s="132">
        <v>16944135</v>
      </c>
      <c r="B1890" s="132" t="s">
        <v>403</v>
      </c>
      <c r="C1890" s="132" t="s">
        <v>404</v>
      </c>
      <c r="D1890" s="10">
        <v>30</v>
      </c>
      <c r="E1890" s="10"/>
      <c r="F1890" s="9">
        <v>0</v>
      </c>
      <c r="G1890" s="9"/>
      <c r="H1890" s="26">
        <f t="shared" si="58"/>
        <v>0</v>
      </c>
      <c r="I1890" s="11">
        <f t="shared" si="59"/>
        <v>0</v>
      </c>
    </row>
    <row r="1891" spans="1:9" x14ac:dyDescent="0.25">
      <c r="A1891" s="132">
        <v>16944151</v>
      </c>
      <c r="B1891" s="132" t="s">
        <v>403</v>
      </c>
      <c r="C1891" s="132" t="s">
        <v>404</v>
      </c>
      <c r="D1891" s="10">
        <v>30</v>
      </c>
      <c r="E1891" s="10"/>
      <c r="F1891" s="9">
        <v>0</v>
      </c>
      <c r="G1891" s="9"/>
      <c r="H1891" s="26">
        <f t="shared" si="58"/>
        <v>0</v>
      </c>
      <c r="I1891" s="11">
        <f t="shared" si="59"/>
        <v>0</v>
      </c>
    </row>
    <row r="1892" spans="1:9" x14ac:dyDescent="0.25">
      <c r="A1892" s="132">
        <v>16944178</v>
      </c>
      <c r="B1892" s="132" t="s">
        <v>403</v>
      </c>
      <c r="C1892" s="132" t="s">
        <v>404</v>
      </c>
      <c r="D1892" s="10">
        <v>30</v>
      </c>
      <c r="E1892" s="10"/>
      <c r="F1892" s="9">
        <v>0</v>
      </c>
      <c r="G1892" s="9"/>
      <c r="H1892" s="26">
        <f t="shared" si="58"/>
        <v>0</v>
      </c>
      <c r="I1892" s="11">
        <f t="shared" si="59"/>
        <v>0</v>
      </c>
    </row>
    <row r="1893" spans="1:9" x14ac:dyDescent="0.25">
      <c r="A1893" s="132">
        <v>16840909</v>
      </c>
      <c r="B1893" s="132" t="s">
        <v>474</v>
      </c>
      <c r="C1893" s="132" t="s">
        <v>475</v>
      </c>
      <c r="D1893" s="10">
        <v>24</v>
      </c>
      <c r="E1893" s="10"/>
      <c r="F1893" s="9">
        <v>0</v>
      </c>
      <c r="G1893" s="9"/>
      <c r="H1893" s="26">
        <f t="shared" si="58"/>
        <v>0</v>
      </c>
      <c r="I1893" s="11">
        <f t="shared" si="59"/>
        <v>0</v>
      </c>
    </row>
    <row r="1894" spans="1:9" x14ac:dyDescent="0.25">
      <c r="A1894" s="132">
        <v>16935888</v>
      </c>
      <c r="B1894" s="132" t="s">
        <v>474</v>
      </c>
      <c r="C1894" s="132" t="s">
        <v>475</v>
      </c>
      <c r="D1894" s="10">
        <v>24</v>
      </c>
      <c r="E1894" s="10"/>
      <c r="F1894" s="9">
        <v>0</v>
      </c>
      <c r="G1894" s="9"/>
      <c r="H1894" s="26">
        <f t="shared" si="58"/>
        <v>0</v>
      </c>
      <c r="I1894" s="11">
        <f t="shared" si="59"/>
        <v>0</v>
      </c>
    </row>
    <row r="1895" spans="1:9" x14ac:dyDescent="0.25">
      <c r="A1895" s="132">
        <v>16947304</v>
      </c>
      <c r="B1895" s="132" t="s">
        <v>474</v>
      </c>
      <c r="C1895" s="132" t="s">
        <v>475</v>
      </c>
      <c r="D1895" s="10">
        <v>24</v>
      </c>
      <c r="E1895" s="10"/>
      <c r="F1895" s="9">
        <v>0</v>
      </c>
      <c r="G1895" s="9"/>
      <c r="H1895" s="26">
        <f t="shared" si="58"/>
        <v>0</v>
      </c>
      <c r="I1895" s="11">
        <f t="shared" si="59"/>
        <v>0</v>
      </c>
    </row>
    <row r="1896" spans="1:9" x14ac:dyDescent="0.25">
      <c r="A1896" s="132">
        <v>16953681</v>
      </c>
      <c r="B1896" s="132" t="s">
        <v>474</v>
      </c>
      <c r="C1896" s="132" t="s">
        <v>475</v>
      </c>
      <c r="D1896" s="10">
        <v>24</v>
      </c>
      <c r="E1896" s="10"/>
      <c r="F1896" s="9">
        <v>0</v>
      </c>
      <c r="G1896" s="9"/>
      <c r="H1896" s="26">
        <f t="shared" si="58"/>
        <v>0</v>
      </c>
      <c r="I1896" s="11">
        <f t="shared" si="59"/>
        <v>0</v>
      </c>
    </row>
    <row r="1897" spans="1:9" x14ac:dyDescent="0.25">
      <c r="A1897" s="132">
        <v>16967593</v>
      </c>
      <c r="B1897" s="132" t="s">
        <v>474</v>
      </c>
      <c r="C1897" s="132" t="s">
        <v>475</v>
      </c>
      <c r="D1897" s="10">
        <v>24</v>
      </c>
      <c r="E1897" s="10"/>
      <c r="F1897" s="9">
        <v>0</v>
      </c>
      <c r="G1897" s="9"/>
      <c r="H1897" s="26">
        <f t="shared" si="58"/>
        <v>0</v>
      </c>
      <c r="I1897" s="11">
        <f t="shared" si="59"/>
        <v>0</v>
      </c>
    </row>
    <row r="1898" spans="1:9" x14ac:dyDescent="0.25">
      <c r="A1898" s="132">
        <v>16941144</v>
      </c>
      <c r="B1898" s="132" t="s">
        <v>372</v>
      </c>
      <c r="C1898" s="132" t="s">
        <v>373</v>
      </c>
      <c r="D1898" s="10">
        <v>1</v>
      </c>
      <c r="E1898" s="10"/>
      <c r="F1898" s="9">
        <v>0</v>
      </c>
      <c r="G1898" s="9"/>
      <c r="H1898" s="26">
        <f t="shared" si="58"/>
        <v>0</v>
      </c>
      <c r="I1898" s="11">
        <f t="shared" si="59"/>
        <v>0</v>
      </c>
    </row>
    <row r="1899" spans="1:9" x14ac:dyDescent="0.25">
      <c r="A1899" s="132">
        <v>16938801</v>
      </c>
      <c r="B1899" s="132" t="s">
        <v>275</v>
      </c>
      <c r="C1899" s="132" t="s">
        <v>276</v>
      </c>
      <c r="D1899" s="10">
        <v>1</v>
      </c>
      <c r="E1899" s="10"/>
      <c r="F1899" s="9">
        <v>0</v>
      </c>
      <c r="G1899" s="9"/>
      <c r="H1899" s="26">
        <f t="shared" si="58"/>
        <v>0</v>
      </c>
      <c r="I1899" s="11">
        <f t="shared" si="59"/>
        <v>0</v>
      </c>
    </row>
    <row r="1900" spans="1:9" x14ac:dyDescent="0.25">
      <c r="A1900" s="132">
        <v>16938828</v>
      </c>
      <c r="B1900" s="132" t="s">
        <v>275</v>
      </c>
      <c r="C1900" s="132" t="s">
        <v>276</v>
      </c>
      <c r="D1900" s="10">
        <v>1</v>
      </c>
      <c r="E1900" s="10"/>
      <c r="F1900" s="9">
        <v>0</v>
      </c>
      <c r="G1900" s="9"/>
      <c r="H1900" s="26">
        <f t="shared" si="58"/>
        <v>0</v>
      </c>
      <c r="I1900" s="11">
        <f t="shared" si="59"/>
        <v>0</v>
      </c>
    </row>
    <row r="1901" spans="1:9" x14ac:dyDescent="0.25">
      <c r="A1901" s="132">
        <v>16938895</v>
      </c>
      <c r="B1901" s="132" t="s">
        <v>466</v>
      </c>
      <c r="C1901" s="132" t="s">
        <v>467</v>
      </c>
      <c r="D1901" s="10">
        <v>1</v>
      </c>
      <c r="E1901" s="10"/>
      <c r="F1901" s="9">
        <v>0</v>
      </c>
      <c r="G1901" s="9"/>
      <c r="H1901" s="26">
        <f t="shared" si="58"/>
        <v>0</v>
      </c>
      <c r="I1901" s="11">
        <f t="shared" si="59"/>
        <v>0</v>
      </c>
    </row>
    <row r="1902" spans="1:9" x14ac:dyDescent="0.25">
      <c r="A1902" s="132">
        <v>16861248</v>
      </c>
      <c r="B1902" s="132" t="s">
        <v>339</v>
      </c>
      <c r="C1902" s="132" t="s">
        <v>340</v>
      </c>
      <c r="D1902" s="10">
        <v>63</v>
      </c>
      <c r="E1902" s="10"/>
      <c r="F1902" s="9">
        <v>0</v>
      </c>
      <c r="G1902" s="9"/>
      <c r="H1902" s="26">
        <f t="shared" si="58"/>
        <v>0</v>
      </c>
      <c r="I1902" s="11">
        <f t="shared" si="59"/>
        <v>0</v>
      </c>
    </row>
    <row r="1903" spans="1:9" x14ac:dyDescent="0.25">
      <c r="A1903" s="132">
        <v>16935217</v>
      </c>
      <c r="B1903" s="132" t="s">
        <v>339</v>
      </c>
      <c r="C1903" s="132" t="s">
        <v>340</v>
      </c>
      <c r="D1903" s="10">
        <v>63</v>
      </c>
      <c r="E1903" s="10"/>
      <c r="F1903" s="9">
        <v>0</v>
      </c>
      <c r="G1903" s="9"/>
      <c r="H1903" s="26">
        <f t="shared" si="58"/>
        <v>0</v>
      </c>
      <c r="I1903" s="11">
        <f t="shared" si="59"/>
        <v>0</v>
      </c>
    </row>
    <row r="1904" spans="1:9" x14ac:dyDescent="0.25">
      <c r="A1904" s="132">
        <v>16907302</v>
      </c>
      <c r="B1904" s="132" t="s">
        <v>436</v>
      </c>
      <c r="C1904" s="132" t="s">
        <v>437</v>
      </c>
      <c r="D1904" s="10">
        <v>1</v>
      </c>
      <c r="E1904" s="10"/>
      <c r="F1904" s="9">
        <v>0</v>
      </c>
      <c r="G1904" s="9"/>
      <c r="H1904" s="26">
        <f t="shared" si="58"/>
        <v>0</v>
      </c>
      <c r="I1904" s="11">
        <f t="shared" si="59"/>
        <v>0</v>
      </c>
    </row>
    <row r="1905" spans="1:9" x14ac:dyDescent="0.25">
      <c r="A1905" s="132">
        <v>16907310</v>
      </c>
      <c r="B1905" s="132" t="s">
        <v>436</v>
      </c>
      <c r="C1905" s="132" t="s">
        <v>437</v>
      </c>
      <c r="D1905" s="10">
        <v>1</v>
      </c>
      <c r="E1905" s="10"/>
      <c r="F1905" s="9">
        <v>0</v>
      </c>
      <c r="G1905" s="9"/>
      <c r="H1905" s="26">
        <f t="shared" si="58"/>
        <v>0</v>
      </c>
      <c r="I1905" s="11">
        <f t="shared" si="59"/>
        <v>0</v>
      </c>
    </row>
    <row r="1906" spans="1:9" x14ac:dyDescent="0.25">
      <c r="A1906" s="132">
        <v>16778502</v>
      </c>
      <c r="B1906" s="132" t="s">
        <v>2775</v>
      </c>
      <c r="C1906" s="132" t="s">
        <v>2776</v>
      </c>
      <c r="D1906" s="10">
        <v>60</v>
      </c>
      <c r="E1906" s="10"/>
      <c r="F1906" s="9">
        <v>0</v>
      </c>
      <c r="G1906" s="9"/>
      <c r="H1906" s="26">
        <f t="shared" si="58"/>
        <v>0</v>
      </c>
      <c r="I1906" s="11">
        <f t="shared" si="59"/>
        <v>0</v>
      </c>
    </row>
    <row r="1907" spans="1:9" x14ac:dyDescent="0.25">
      <c r="A1907" s="132">
        <v>16778510</v>
      </c>
      <c r="B1907" s="132" t="s">
        <v>2775</v>
      </c>
      <c r="C1907" s="132" t="s">
        <v>2776</v>
      </c>
      <c r="D1907" s="10">
        <v>60</v>
      </c>
      <c r="E1907" s="10"/>
      <c r="F1907" s="9">
        <v>0</v>
      </c>
      <c r="G1907" s="9"/>
      <c r="H1907" s="26">
        <f t="shared" si="58"/>
        <v>0</v>
      </c>
      <c r="I1907" s="11">
        <f t="shared" si="59"/>
        <v>0</v>
      </c>
    </row>
    <row r="1908" spans="1:9" x14ac:dyDescent="0.25">
      <c r="A1908" s="132">
        <v>16778529</v>
      </c>
      <c r="B1908" s="132" t="s">
        <v>2775</v>
      </c>
      <c r="C1908" s="132" t="s">
        <v>2776</v>
      </c>
      <c r="D1908" s="10">
        <v>60</v>
      </c>
      <c r="E1908" s="10"/>
      <c r="F1908" s="9">
        <v>0</v>
      </c>
      <c r="G1908" s="9"/>
      <c r="H1908" s="26">
        <f t="shared" si="58"/>
        <v>0</v>
      </c>
      <c r="I1908" s="11">
        <f t="shared" si="59"/>
        <v>0</v>
      </c>
    </row>
    <row r="1909" spans="1:9" x14ac:dyDescent="0.25">
      <c r="A1909" s="132">
        <v>16939182</v>
      </c>
      <c r="B1909" s="132" t="s">
        <v>2777</v>
      </c>
      <c r="C1909" s="132" t="s">
        <v>2778</v>
      </c>
      <c r="D1909" s="10">
        <v>30</v>
      </c>
      <c r="E1909" s="10"/>
      <c r="F1909" s="9">
        <v>0</v>
      </c>
      <c r="G1909" s="9"/>
      <c r="H1909" s="26">
        <f t="shared" si="58"/>
        <v>0</v>
      </c>
      <c r="I1909" s="11">
        <f t="shared" si="59"/>
        <v>0</v>
      </c>
    </row>
    <row r="1910" spans="1:9" x14ac:dyDescent="0.25">
      <c r="A1910" s="132">
        <v>16939190</v>
      </c>
      <c r="B1910" s="132" t="s">
        <v>2777</v>
      </c>
      <c r="C1910" s="132" t="s">
        <v>2778</v>
      </c>
      <c r="D1910" s="10">
        <v>30</v>
      </c>
      <c r="E1910" s="10"/>
      <c r="F1910" s="9">
        <v>0</v>
      </c>
      <c r="G1910" s="9"/>
      <c r="H1910" s="26">
        <f t="shared" si="58"/>
        <v>0</v>
      </c>
      <c r="I1910" s="11">
        <f t="shared" si="59"/>
        <v>0</v>
      </c>
    </row>
    <row r="1911" spans="1:9" x14ac:dyDescent="0.25">
      <c r="A1911" s="132">
        <v>16801970</v>
      </c>
      <c r="B1911" s="132" t="s">
        <v>2779</v>
      </c>
      <c r="C1911" s="132" t="s">
        <v>2780</v>
      </c>
      <c r="D1911" s="10">
        <v>30</v>
      </c>
      <c r="E1911" s="10"/>
      <c r="F1911" s="9">
        <v>0</v>
      </c>
      <c r="G1911" s="9"/>
      <c r="H1911" s="26">
        <f t="shared" si="58"/>
        <v>0</v>
      </c>
      <c r="I1911" s="11">
        <f t="shared" si="59"/>
        <v>0</v>
      </c>
    </row>
    <row r="1912" spans="1:9" x14ac:dyDescent="0.25">
      <c r="A1912" s="132">
        <v>16802055</v>
      </c>
      <c r="B1912" s="132" t="s">
        <v>2779</v>
      </c>
      <c r="C1912" s="132" t="s">
        <v>2780</v>
      </c>
      <c r="D1912" s="10">
        <v>30</v>
      </c>
      <c r="E1912" s="10"/>
      <c r="F1912" s="9">
        <v>0</v>
      </c>
      <c r="G1912" s="9"/>
      <c r="H1912" s="26">
        <f t="shared" si="58"/>
        <v>0</v>
      </c>
      <c r="I1912" s="11">
        <f t="shared" si="59"/>
        <v>0</v>
      </c>
    </row>
    <row r="1913" spans="1:9" x14ac:dyDescent="0.25">
      <c r="A1913" s="132">
        <v>16852125</v>
      </c>
      <c r="B1913" s="132" t="s">
        <v>100</v>
      </c>
      <c r="C1913" s="132" t="s">
        <v>101</v>
      </c>
      <c r="D1913" s="10">
        <v>28</v>
      </c>
      <c r="E1913" s="10"/>
      <c r="F1913" s="9">
        <v>0</v>
      </c>
      <c r="G1913" s="9"/>
      <c r="H1913" s="26">
        <f t="shared" si="58"/>
        <v>0</v>
      </c>
      <c r="I1913" s="11">
        <f t="shared" si="59"/>
        <v>0</v>
      </c>
    </row>
    <row r="1914" spans="1:9" x14ac:dyDescent="0.25">
      <c r="A1914" s="132">
        <v>16948653</v>
      </c>
      <c r="B1914" s="132" t="s">
        <v>100</v>
      </c>
      <c r="C1914" s="132" t="s">
        <v>101</v>
      </c>
      <c r="D1914" s="10">
        <v>56</v>
      </c>
      <c r="E1914" s="10"/>
      <c r="F1914" s="9">
        <v>0</v>
      </c>
      <c r="G1914" s="9"/>
      <c r="H1914" s="26">
        <f t="shared" si="58"/>
        <v>0</v>
      </c>
      <c r="I1914" s="11">
        <f t="shared" si="59"/>
        <v>0</v>
      </c>
    </row>
    <row r="1915" spans="1:9" x14ac:dyDescent="0.25">
      <c r="A1915" s="132">
        <v>16948971</v>
      </c>
      <c r="B1915" s="132" t="s">
        <v>100</v>
      </c>
      <c r="C1915" s="132" t="s">
        <v>101</v>
      </c>
      <c r="D1915" s="10">
        <v>56</v>
      </c>
      <c r="E1915" s="10"/>
      <c r="F1915" s="9">
        <v>0</v>
      </c>
      <c r="G1915" s="9"/>
      <c r="H1915" s="26">
        <f t="shared" si="58"/>
        <v>0</v>
      </c>
      <c r="I1915" s="11">
        <f t="shared" si="59"/>
        <v>0</v>
      </c>
    </row>
    <row r="1916" spans="1:9" x14ac:dyDescent="0.25">
      <c r="A1916" s="132">
        <v>16936825</v>
      </c>
      <c r="B1916" s="132" t="s">
        <v>122</v>
      </c>
      <c r="C1916" s="132" t="s">
        <v>123</v>
      </c>
      <c r="D1916" s="10">
        <v>1</v>
      </c>
      <c r="E1916" s="10"/>
      <c r="F1916" s="9">
        <v>0</v>
      </c>
      <c r="G1916" s="9"/>
      <c r="H1916" s="26">
        <f t="shared" si="58"/>
        <v>0</v>
      </c>
      <c r="I1916" s="11">
        <f t="shared" si="59"/>
        <v>0</v>
      </c>
    </row>
    <row r="1917" spans="1:9" x14ac:dyDescent="0.25">
      <c r="A1917" s="132">
        <v>16944437</v>
      </c>
      <c r="B1917" s="132" t="s">
        <v>128</v>
      </c>
      <c r="C1917" s="132" t="s">
        <v>129</v>
      </c>
      <c r="D1917" s="10">
        <v>1</v>
      </c>
      <c r="E1917" s="10"/>
      <c r="F1917" s="9">
        <v>0</v>
      </c>
      <c r="G1917" s="9"/>
      <c r="H1917" s="26">
        <f t="shared" si="58"/>
        <v>0</v>
      </c>
      <c r="I1917" s="11">
        <f t="shared" si="59"/>
        <v>0</v>
      </c>
    </row>
    <row r="1918" spans="1:9" x14ac:dyDescent="0.25">
      <c r="A1918" s="132">
        <v>16944445</v>
      </c>
      <c r="B1918" s="132" t="s">
        <v>128</v>
      </c>
      <c r="C1918" s="132" t="s">
        <v>129</v>
      </c>
      <c r="D1918" s="10">
        <v>1</v>
      </c>
      <c r="E1918" s="10"/>
      <c r="F1918" s="9">
        <v>0</v>
      </c>
      <c r="G1918" s="9"/>
      <c r="H1918" s="26">
        <f t="shared" si="58"/>
        <v>0</v>
      </c>
      <c r="I1918" s="11">
        <f t="shared" si="59"/>
        <v>0</v>
      </c>
    </row>
    <row r="1919" spans="1:9" x14ac:dyDescent="0.25">
      <c r="A1919" s="132">
        <v>16957083</v>
      </c>
      <c r="B1919" s="132" t="s">
        <v>128</v>
      </c>
      <c r="C1919" s="132" t="s">
        <v>129</v>
      </c>
      <c r="D1919" s="10">
        <v>1</v>
      </c>
      <c r="E1919" s="10"/>
      <c r="F1919" s="9">
        <v>0</v>
      </c>
      <c r="G1919" s="9"/>
      <c r="H1919" s="26">
        <f t="shared" si="58"/>
        <v>0</v>
      </c>
      <c r="I1919" s="11">
        <f t="shared" si="59"/>
        <v>0</v>
      </c>
    </row>
    <row r="1920" spans="1:9" x14ac:dyDescent="0.25">
      <c r="A1920" s="132">
        <v>16962516</v>
      </c>
      <c r="B1920" s="132" t="s">
        <v>128</v>
      </c>
      <c r="C1920" s="132" t="s">
        <v>129</v>
      </c>
      <c r="D1920" s="10">
        <v>1</v>
      </c>
      <c r="E1920" s="10"/>
      <c r="F1920" s="9">
        <v>0</v>
      </c>
      <c r="G1920" s="9"/>
      <c r="H1920" s="26">
        <f t="shared" si="58"/>
        <v>0</v>
      </c>
      <c r="I1920" s="11">
        <f t="shared" si="59"/>
        <v>0</v>
      </c>
    </row>
    <row r="1921" spans="1:9" x14ac:dyDescent="0.25">
      <c r="A1921" s="132">
        <v>16861930</v>
      </c>
      <c r="B1921" s="132" t="s">
        <v>265</v>
      </c>
      <c r="C1921" s="132" t="s">
        <v>266</v>
      </c>
      <c r="D1921" s="10">
        <v>1</v>
      </c>
      <c r="E1921" s="10"/>
      <c r="F1921" s="9">
        <v>0</v>
      </c>
      <c r="G1921" s="9"/>
      <c r="H1921" s="26">
        <f t="shared" si="58"/>
        <v>0</v>
      </c>
      <c r="I1921" s="11">
        <f t="shared" si="59"/>
        <v>0</v>
      </c>
    </row>
    <row r="1922" spans="1:9" x14ac:dyDescent="0.25">
      <c r="A1922" s="132">
        <v>16861949</v>
      </c>
      <c r="B1922" s="132" t="s">
        <v>265</v>
      </c>
      <c r="C1922" s="132" t="s">
        <v>266</v>
      </c>
      <c r="D1922" s="10">
        <v>1</v>
      </c>
      <c r="E1922" s="10"/>
      <c r="F1922" s="9">
        <v>0</v>
      </c>
      <c r="G1922" s="9"/>
      <c r="H1922" s="26">
        <f t="shared" si="58"/>
        <v>0</v>
      </c>
      <c r="I1922" s="11">
        <f t="shared" si="59"/>
        <v>0</v>
      </c>
    </row>
    <row r="1923" spans="1:9" x14ac:dyDescent="0.25">
      <c r="A1923" s="132">
        <v>16862104</v>
      </c>
      <c r="B1923" s="132" t="s">
        <v>265</v>
      </c>
      <c r="C1923" s="132" t="s">
        <v>266</v>
      </c>
      <c r="D1923" s="10">
        <v>1</v>
      </c>
      <c r="E1923" s="10"/>
      <c r="F1923" s="9">
        <v>0</v>
      </c>
      <c r="G1923" s="9"/>
      <c r="H1923" s="26">
        <f t="shared" si="58"/>
        <v>0</v>
      </c>
      <c r="I1923" s="11">
        <f t="shared" si="59"/>
        <v>0</v>
      </c>
    </row>
    <row r="1924" spans="1:9" x14ac:dyDescent="0.25">
      <c r="A1924" s="132">
        <v>16862112</v>
      </c>
      <c r="B1924" s="132" t="s">
        <v>265</v>
      </c>
      <c r="C1924" s="132" t="s">
        <v>266</v>
      </c>
      <c r="D1924" s="10">
        <v>1</v>
      </c>
      <c r="E1924" s="10"/>
      <c r="F1924" s="9">
        <v>0</v>
      </c>
      <c r="G1924" s="9"/>
      <c r="H1924" s="26">
        <f t="shared" si="58"/>
        <v>0</v>
      </c>
      <c r="I1924" s="11">
        <f t="shared" si="59"/>
        <v>0</v>
      </c>
    </row>
    <row r="1925" spans="1:9" x14ac:dyDescent="0.25">
      <c r="A1925" s="132">
        <v>16897080</v>
      </c>
      <c r="B1925" s="132" t="s">
        <v>265</v>
      </c>
      <c r="C1925" s="132" t="s">
        <v>266</v>
      </c>
      <c r="D1925" s="10">
        <v>1</v>
      </c>
      <c r="E1925" s="10"/>
      <c r="F1925" s="9">
        <v>0</v>
      </c>
      <c r="G1925" s="9"/>
      <c r="H1925" s="26">
        <f t="shared" ref="H1925:H1943" si="60">E1925/D1925</f>
        <v>0</v>
      </c>
      <c r="I1925" s="11">
        <f t="shared" ref="I1925:I1943" si="61">IFERROR(G1925/H1925,0)</f>
        <v>0</v>
      </c>
    </row>
    <row r="1926" spans="1:9" x14ac:dyDescent="0.25">
      <c r="A1926" s="132">
        <v>16938879</v>
      </c>
      <c r="B1926" s="132" t="s">
        <v>265</v>
      </c>
      <c r="C1926" s="132" t="s">
        <v>266</v>
      </c>
      <c r="D1926" s="10">
        <v>1</v>
      </c>
      <c r="E1926" s="10"/>
      <c r="F1926" s="9">
        <v>0</v>
      </c>
      <c r="G1926" s="9"/>
      <c r="H1926" s="26">
        <f t="shared" si="60"/>
        <v>0</v>
      </c>
      <c r="I1926" s="11">
        <f t="shared" si="61"/>
        <v>0</v>
      </c>
    </row>
    <row r="1927" spans="1:9" x14ac:dyDescent="0.25">
      <c r="A1927" s="132">
        <v>16938887</v>
      </c>
      <c r="B1927" s="132" t="s">
        <v>265</v>
      </c>
      <c r="C1927" s="132" t="s">
        <v>266</v>
      </c>
      <c r="D1927" s="10">
        <v>1</v>
      </c>
      <c r="E1927" s="10"/>
      <c r="F1927" s="9">
        <v>0</v>
      </c>
      <c r="G1927" s="9"/>
      <c r="H1927" s="26">
        <f t="shared" si="60"/>
        <v>0</v>
      </c>
      <c r="I1927" s="11">
        <f t="shared" si="61"/>
        <v>0</v>
      </c>
    </row>
    <row r="1928" spans="1:9" x14ac:dyDescent="0.25">
      <c r="A1928" s="132">
        <v>16798708</v>
      </c>
      <c r="B1928" s="132" t="s">
        <v>2781</v>
      </c>
      <c r="C1928" s="132" t="s">
        <v>2782</v>
      </c>
      <c r="D1928" s="10">
        <v>28</v>
      </c>
      <c r="E1928" s="10"/>
      <c r="F1928" s="9">
        <v>0</v>
      </c>
      <c r="G1928" s="9"/>
      <c r="H1928" s="26">
        <f t="shared" si="60"/>
        <v>0</v>
      </c>
      <c r="I1928" s="11">
        <f t="shared" si="61"/>
        <v>0</v>
      </c>
    </row>
    <row r="1929" spans="1:9" x14ac:dyDescent="0.25">
      <c r="A1929" s="132">
        <v>16894391</v>
      </c>
      <c r="B1929" s="132" t="s">
        <v>90</v>
      </c>
      <c r="C1929" s="132" t="s">
        <v>91</v>
      </c>
      <c r="D1929" s="10">
        <v>1</v>
      </c>
      <c r="E1929" s="10"/>
      <c r="F1929" s="9">
        <v>0</v>
      </c>
      <c r="G1929" s="9"/>
      <c r="H1929" s="26">
        <f t="shared" si="60"/>
        <v>0</v>
      </c>
      <c r="I1929" s="11">
        <f t="shared" si="61"/>
        <v>0</v>
      </c>
    </row>
    <row r="1930" spans="1:9" x14ac:dyDescent="0.25">
      <c r="A1930" s="132">
        <v>16894871</v>
      </c>
      <c r="B1930" s="132" t="s">
        <v>90</v>
      </c>
      <c r="C1930" s="132" t="s">
        <v>91</v>
      </c>
      <c r="D1930" s="10">
        <v>1</v>
      </c>
      <c r="E1930" s="10"/>
      <c r="F1930" s="9">
        <v>0</v>
      </c>
      <c r="G1930" s="9"/>
      <c r="H1930" s="26">
        <f t="shared" si="60"/>
        <v>0</v>
      </c>
      <c r="I1930" s="11">
        <f t="shared" si="61"/>
        <v>0</v>
      </c>
    </row>
    <row r="1931" spans="1:9" x14ac:dyDescent="0.25">
      <c r="A1931" s="132">
        <v>16901266</v>
      </c>
      <c r="B1931" s="132" t="s">
        <v>90</v>
      </c>
      <c r="C1931" s="132" t="s">
        <v>91</v>
      </c>
      <c r="D1931" s="10">
        <v>2</v>
      </c>
      <c r="E1931" s="10"/>
      <c r="F1931" s="9">
        <v>0</v>
      </c>
      <c r="G1931" s="9"/>
      <c r="H1931" s="26">
        <f t="shared" si="60"/>
        <v>0</v>
      </c>
      <c r="I1931" s="11">
        <f t="shared" si="61"/>
        <v>0</v>
      </c>
    </row>
    <row r="1932" spans="1:9" x14ac:dyDescent="0.25">
      <c r="A1932" s="132">
        <v>16901460</v>
      </c>
      <c r="B1932" s="132" t="s">
        <v>90</v>
      </c>
      <c r="C1932" s="132" t="s">
        <v>91</v>
      </c>
      <c r="D1932" s="10">
        <v>2</v>
      </c>
      <c r="E1932" s="10"/>
      <c r="F1932" s="9">
        <v>0</v>
      </c>
      <c r="G1932" s="9"/>
      <c r="H1932" s="26">
        <f t="shared" si="60"/>
        <v>0</v>
      </c>
      <c r="I1932" s="11">
        <f t="shared" si="61"/>
        <v>0</v>
      </c>
    </row>
    <row r="1933" spans="1:9" x14ac:dyDescent="0.25">
      <c r="A1933" s="132">
        <v>16041437</v>
      </c>
      <c r="B1933" s="132" t="s">
        <v>2783</v>
      </c>
      <c r="C1933" s="132" t="s">
        <v>2784</v>
      </c>
      <c r="D1933" s="10">
        <v>1</v>
      </c>
      <c r="E1933" s="10"/>
      <c r="F1933" s="9">
        <v>0</v>
      </c>
      <c r="G1933" s="9"/>
      <c r="H1933" s="26">
        <f t="shared" si="60"/>
        <v>0</v>
      </c>
      <c r="I1933" s="11">
        <f t="shared" si="61"/>
        <v>0</v>
      </c>
    </row>
    <row r="1934" spans="1:9" x14ac:dyDescent="0.25">
      <c r="A1934" s="132">
        <v>16938992</v>
      </c>
      <c r="B1934" s="132" t="s">
        <v>235</v>
      </c>
      <c r="C1934" s="132" t="s">
        <v>236</v>
      </c>
      <c r="D1934" s="10">
        <v>56</v>
      </c>
      <c r="E1934" s="10"/>
      <c r="F1934" s="9">
        <v>0</v>
      </c>
      <c r="G1934" s="9"/>
      <c r="H1934" s="26">
        <f t="shared" si="60"/>
        <v>0</v>
      </c>
      <c r="I1934" s="11">
        <f t="shared" si="61"/>
        <v>0</v>
      </c>
    </row>
    <row r="1935" spans="1:9" x14ac:dyDescent="0.25">
      <c r="A1935" s="132">
        <v>16892003</v>
      </c>
      <c r="B1935" s="132" t="s">
        <v>316</v>
      </c>
      <c r="C1935" s="132" t="s">
        <v>317</v>
      </c>
      <c r="D1935" s="10">
        <v>7</v>
      </c>
      <c r="E1935" s="10"/>
      <c r="F1935" s="9">
        <v>0</v>
      </c>
      <c r="G1935" s="9"/>
      <c r="H1935" s="26">
        <f t="shared" si="60"/>
        <v>0</v>
      </c>
      <c r="I1935" s="11">
        <f t="shared" si="61"/>
        <v>0</v>
      </c>
    </row>
    <row r="1936" spans="1:9" x14ac:dyDescent="0.25">
      <c r="A1936" s="132">
        <v>16892011</v>
      </c>
      <c r="B1936" s="132" t="s">
        <v>316</v>
      </c>
      <c r="C1936" s="132" t="s">
        <v>317</v>
      </c>
      <c r="D1936" s="10">
        <v>14</v>
      </c>
      <c r="E1936" s="10"/>
      <c r="F1936" s="9">
        <v>0</v>
      </c>
      <c r="G1936" s="9"/>
      <c r="H1936" s="26">
        <f t="shared" si="60"/>
        <v>0</v>
      </c>
      <c r="I1936" s="11">
        <f t="shared" si="61"/>
        <v>0</v>
      </c>
    </row>
    <row r="1937" spans="1:9" x14ac:dyDescent="0.25">
      <c r="A1937" s="132">
        <v>16892038</v>
      </c>
      <c r="B1937" s="132" t="s">
        <v>316</v>
      </c>
      <c r="C1937" s="132" t="s">
        <v>317</v>
      </c>
      <c r="D1937" s="10">
        <v>112</v>
      </c>
      <c r="E1937" s="10"/>
      <c r="F1937" s="9">
        <v>0</v>
      </c>
      <c r="G1937" s="9"/>
      <c r="H1937" s="26">
        <f t="shared" si="60"/>
        <v>0</v>
      </c>
      <c r="I1937" s="11">
        <f t="shared" si="61"/>
        <v>0</v>
      </c>
    </row>
    <row r="1938" spans="1:9" x14ac:dyDescent="0.25">
      <c r="A1938" s="132">
        <v>16938976</v>
      </c>
      <c r="B1938" s="132" t="s">
        <v>316</v>
      </c>
      <c r="C1938" s="132" t="s">
        <v>317</v>
      </c>
      <c r="D1938" s="10">
        <v>112</v>
      </c>
      <c r="E1938" s="10"/>
      <c r="F1938" s="9">
        <v>0</v>
      </c>
      <c r="G1938" s="9"/>
      <c r="H1938" s="26">
        <f t="shared" si="60"/>
        <v>0</v>
      </c>
      <c r="I1938" s="11">
        <f t="shared" si="61"/>
        <v>0</v>
      </c>
    </row>
    <row r="1939" spans="1:9" x14ac:dyDescent="0.25">
      <c r="A1939" s="132">
        <v>16944372</v>
      </c>
      <c r="B1939" s="132" t="s">
        <v>316</v>
      </c>
      <c r="C1939" s="132" t="s">
        <v>317</v>
      </c>
      <c r="D1939" s="10">
        <v>14</v>
      </c>
      <c r="E1939" s="10"/>
      <c r="F1939" s="9">
        <v>0</v>
      </c>
      <c r="G1939" s="9"/>
      <c r="H1939" s="26">
        <f t="shared" si="60"/>
        <v>0</v>
      </c>
      <c r="I1939" s="11">
        <f t="shared" si="61"/>
        <v>0</v>
      </c>
    </row>
    <row r="1940" spans="1:9" x14ac:dyDescent="0.25">
      <c r="A1940" s="132">
        <v>16944380</v>
      </c>
      <c r="B1940" s="132" t="s">
        <v>316</v>
      </c>
      <c r="C1940" s="132" t="s">
        <v>317</v>
      </c>
      <c r="D1940" s="10">
        <v>7</v>
      </c>
      <c r="E1940" s="10"/>
      <c r="F1940" s="9">
        <v>0</v>
      </c>
      <c r="G1940" s="9"/>
      <c r="H1940" s="26">
        <f t="shared" si="60"/>
        <v>0</v>
      </c>
      <c r="I1940" s="11">
        <f t="shared" si="61"/>
        <v>0</v>
      </c>
    </row>
    <row r="1941" spans="1:9" x14ac:dyDescent="0.25">
      <c r="A1941" s="132">
        <v>16937279</v>
      </c>
      <c r="B1941" s="132" t="s">
        <v>443</v>
      </c>
      <c r="C1941" s="132" t="s">
        <v>444</v>
      </c>
      <c r="D1941" s="10">
        <v>1</v>
      </c>
      <c r="E1941" s="10"/>
      <c r="F1941" s="9">
        <v>0</v>
      </c>
      <c r="G1941" s="9"/>
      <c r="H1941" s="26">
        <f t="shared" si="60"/>
        <v>0</v>
      </c>
      <c r="I1941" s="11">
        <f t="shared" si="61"/>
        <v>0</v>
      </c>
    </row>
    <row r="1942" spans="1:9" x14ac:dyDescent="0.25">
      <c r="A1942" s="132">
        <v>16943325</v>
      </c>
      <c r="B1942" s="132" t="s">
        <v>443</v>
      </c>
      <c r="C1942" s="132" t="s">
        <v>444</v>
      </c>
      <c r="D1942" s="10">
        <v>30</v>
      </c>
      <c r="E1942" s="10"/>
      <c r="F1942" s="9">
        <v>0</v>
      </c>
      <c r="G1942" s="9"/>
      <c r="H1942" s="26">
        <f t="shared" si="60"/>
        <v>0</v>
      </c>
      <c r="I1942" s="11">
        <f t="shared" si="61"/>
        <v>0</v>
      </c>
    </row>
    <row r="1943" spans="1:9" x14ac:dyDescent="0.25">
      <c r="A1943" s="132">
        <v>16961765</v>
      </c>
      <c r="B1943" s="132" t="s">
        <v>443</v>
      </c>
      <c r="C1943" s="132" t="s">
        <v>444</v>
      </c>
      <c r="D1943" s="10">
        <v>30</v>
      </c>
      <c r="E1943" s="10"/>
      <c r="F1943" s="9">
        <v>0</v>
      </c>
      <c r="G1943" s="9"/>
      <c r="H1943" s="26">
        <f t="shared" si="60"/>
        <v>0</v>
      </c>
      <c r="I1943" s="11">
        <f t="shared" si="61"/>
        <v>0</v>
      </c>
    </row>
    <row r="1944" spans="1:9" x14ac:dyDescent="0.25"/>
    <row r="1945" spans="1:9" x14ac:dyDescent="0.25"/>
    <row r="1946" spans="1:9" x14ac:dyDescent="0.25"/>
    <row r="1947" spans="1:9" x14ac:dyDescent="0.25"/>
    <row r="1948" spans="1:9" x14ac:dyDescent="0.25"/>
    <row r="1949" spans="1:9" x14ac:dyDescent="0.25"/>
    <row r="1950" spans="1:9" x14ac:dyDescent="0.25"/>
    <row r="1951" spans="1:9" x14ac:dyDescent="0.25"/>
    <row r="1952" spans="1:9" x14ac:dyDescent="0.25"/>
    <row r="1953" x14ac:dyDescent="0.25"/>
    <row r="1954" x14ac:dyDescent="0.25"/>
    <row r="1955" x14ac:dyDescent="0.25"/>
    <row r="1956" x14ac:dyDescent="0.25"/>
    <row r="1957" x14ac:dyDescent="0.25"/>
    <row r="1958" x14ac:dyDescent="0.25"/>
    <row r="1959" x14ac:dyDescent="0.25"/>
    <row r="1960" x14ac:dyDescent="0.25"/>
    <row r="1961" x14ac:dyDescent="0.25"/>
    <row r="1962" x14ac:dyDescent="0.25"/>
    <row r="1963" x14ac:dyDescent="0.25"/>
    <row r="1964" x14ac:dyDescent="0.25"/>
    <row r="1965" x14ac:dyDescent="0.25"/>
    <row r="1966" x14ac:dyDescent="0.25"/>
    <row r="1967" x14ac:dyDescent="0.25"/>
    <row r="1968" x14ac:dyDescent="0.25"/>
    <row r="1969" x14ac:dyDescent="0.25"/>
    <row r="1970" x14ac:dyDescent="0.25"/>
    <row r="1971" x14ac:dyDescent="0.25"/>
    <row r="1972" x14ac:dyDescent="0.25"/>
    <row r="1973" x14ac:dyDescent="0.25"/>
    <row r="1974" x14ac:dyDescent="0.25"/>
    <row r="1975" x14ac:dyDescent="0.25"/>
    <row r="1976" x14ac:dyDescent="0.25"/>
    <row r="1977" x14ac:dyDescent="0.25"/>
    <row r="1978" x14ac:dyDescent="0.25"/>
    <row r="1979" x14ac:dyDescent="0.25"/>
    <row r="1980" x14ac:dyDescent="0.25"/>
    <row r="1981" x14ac:dyDescent="0.25"/>
    <row r="1982" x14ac:dyDescent="0.25"/>
    <row r="1983" x14ac:dyDescent="0.25"/>
    <row r="1984" x14ac:dyDescent="0.25"/>
    <row r="1985" x14ac:dyDescent="0.25"/>
    <row r="1986" x14ac:dyDescent="0.25"/>
    <row r="1987" x14ac:dyDescent="0.25"/>
    <row r="1988" x14ac:dyDescent="0.25"/>
    <row r="1989" x14ac:dyDescent="0.25"/>
    <row r="1990" x14ac:dyDescent="0.25"/>
    <row r="1991" x14ac:dyDescent="0.25"/>
    <row r="1992" x14ac:dyDescent="0.25"/>
    <row r="1993" x14ac:dyDescent="0.25"/>
    <row r="1994" x14ac:dyDescent="0.25"/>
    <row r="1995" x14ac:dyDescent="0.25"/>
    <row r="1996" x14ac:dyDescent="0.25"/>
    <row r="1997" x14ac:dyDescent="0.25"/>
    <row r="1998" x14ac:dyDescent="0.25"/>
    <row r="1999" x14ac:dyDescent="0.25"/>
    <row r="2000" x14ac:dyDescent="0.25"/>
    <row r="2001" x14ac:dyDescent="0.25"/>
    <row r="2002" x14ac:dyDescent="0.25"/>
    <row r="2003" x14ac:dyDescent="0.25"/>
    <row r="2004" x14ac:dyDescent="0.25"/>
    <row r="2005" x14ac:dyDescent="0.25"/>
    <row r="2006" x14ac:dyDescent="0.25"/>
    <row r="2007" x14ac:dyDescent="0.25"/>
    <row r="2008" x14ac:dyDescent="0.25"/>
    <row r="2009" x14ac:dyDescent="0.25"/>
    <row r="2010" x14ac:dyDescent="0.25"/>
    <row r="2011" x14ac:dyDescent="0.25"/>
    <row r="2012" x14ac:dyDescent="0.25"/>
    <row r="2013" x14ac:dyDescent="0.25"/>
    <row r="2014" x14ac:dyDescent="0.25"/>
    <row r="2015" x14ac:dyDescent="0.25"/>
    <row r="2016" x14ac:dyDescent="0.25"/>
    <row r="2017" x14ac:dyDescent="0.25"/>
    <row r="2018" x14ac:dyDescent="0.25"/>
    <row r="2019" x14ac:dyDescent="0.25"/>
    <row r="2020" x14ac:dyDescent="0.25"/>
    <row r="2021" x14ac:dyDescent="0.25"/>
    <row r="2022" x14ac:dyDescent="0.25"/>
    <row r="2023" x14ac:dyDescent="0.25"/>
    <row r="2024" x14ac:dyDescent="0.25"/>
    <row r="2025" x14ac:dyDescent="0.25"/>
    <row r="2026" x14ac:dyDescent="0.25"/>
    <row r="2027" x14ac:dyDescent="0.25"/>
    <row r="2028" x14ac:dyDescent="0.25"/>
    <row r="2029" x14ac:dyDescent="0.25"/>
    <row r="2030" x14ac:dyDescent="0.25"/>
    <row r="2031" x14ac:dyDescent="0.25"/>
    <row r="2032" x14ac:dyDescent="0.25"/>
    <row r="2033" x14ac:dyDescent="0.25"/>
    <row r="2034" x14ac:dyDescent="0.25"/>
    <row r="2035" x14ac:dyDescent="0.25"/>
    <row r="2036" x14ac:dyDescent="0.25"/>
    <row r="2037" x14ac:dyDescent="0.25"/>
    <row r="2038" x14ac:dyDescent="0.25"/>
    <row r="2039" x14ac:dyDescent="0.25"/>
    <row r="2040" x14ac:dyDescent="0.25"/>
    <row r="2041" x14ac:dyDescent="0.25"/>
    <row r="2042" x14ac:dyDescent="0.25"/>
    <row r="2043" x14ac:dyDescent="0.25"/>
    <row r="2044" x14ac:dyDescent="0.25"/>
    <row r="2045" x14ac:dyDescent="0.25"/>
    <row r="2046" x14ac:dyDescent="0.25"/>
    <row r="2047" x14ac:dyDescent="0.25"/>
    <row r="2048" x14ac:dyDescent="0.25"/>
    <row r="2049" x14ac:dyDescent="0.25"/>
    <row r="2050" x14ac:dyDescent="0.25"/>
    <row r="2051" x14ac:dyDescent="0.25"/>
    <row r="2052" x14ac:dyDescent="0.25"/>
    <row r="2053" x14ac:dyDescent="0.25"/>
    <row r="2054" x14ac:dyDescent="0.25"/>
    <row r="2055" x14ac:dyDescent="0.25"/>
    <row r="2056" x14ac:dyDescent="0.25"/>
    <row r="2057" x14ac:dyDescent="0.25"/>
    <row r="2058" x14ac:dyDescent="0.25"/>
    <row r="2059" x14ac:dyDescent="0.25"/>
    <row r="2060" x14ac:dyDescent="0.25"/>
    <row r="2061" x14ac:dyDescent="0.25"/>
    <row r="2062" x14ac:dyDescent="0.25"/>
    <row r="2063" x14ac:dyDescent="0.25"/>
    <row r="2064" x14ac:dyDescent="0.25"/>
    <row r="2065" x14ac:dyDescent="0.25"/>
    <row r="2066" x14ac:dyDescent="0.25"/>
    <row r="2067" x14ac:dyDescent="0.25"/>
    <row r="2068" x14ac:dyDescent="0.25"/>
    <row r="2069" x14ac:dyDescent="0.25"/>
    <row r="2070" x14ac:dyDescent="0.25"/>
    <row r="2071" x14ac:dyDescent="0.25"/>
    <row r="2072" x14ac:dyDescent="0.25"/>
    <row r="2073" x14ac:dyDescent="0.25"/>
    <row r="2074" x14ac:dyDescent="0.25"/>
    <row r="2075" x14ac:dyDescent="0.25"/>
    <row r="2076" x14ac:dyDescent="0.25"/>
    <row r="2077" x14ac:dyDescent="0.25"/>
    <row r="2078" x14ac:dyDescent="0.25"/>
    <row r="2079" x14ac:dyDescent="0.25"/>
    <row r="2080" x14ac:dyDescent="0.25"/>
    <row r="2081" x14ac:dyDescent="0.25"/>
    <row r="2082" x14ac:dyDescent="0.25"/>
    <row r="2083" x14ac:dyDescent="0.25"/>
    <row r="2084" x14ac:dyDescent="0.25"/>
    <row r="2085" x14ac:dyDescent="0.25"/>
    <row r="2086" x14ac:dyDescent="0.25"/>
    <row r="2087" x14ac:dyDescent="0.25"/>
    <row r="2088" x14ac:dyDescent="0.25"/>
    <row r="2089" x14ac:dyDescent="0.25"/>
    <row r="2090" x14ac:dyDescent="0.25"/>
    <row r="2091" x14ac:dyDescent="0.25"/>
    <row r="2092" x14ac:dyDescent="0.25"/>
    <row r="2093" x14ac:dyDescent="0.25"/>
    <row r="2094" x14ac:dyDescent="0.25"/>
    <row r="2095" x14ac:dyDescent="0.25"/>
    <row r="2096" x14ac:dyDescent="0.25"/>
    <row r="2097" x14ac:dyDescent="0.25"/>
    <row r="2098" x14ac:dyDescent="0.25"/>
    <row r="2099" x14ac:dyDescent="0.25"/>
    <row r="2100" x14ac:dyDescent="0.25"/>
    <row r="2101" x14ac:dyDescent="0.25"/>
    <row r="2102" x14ac:dyDescent="0.25"/>
    <row r="2103" x14ac:dyDescent="0.25"/>
    <row r="2104" x14ac:dyDescent="0.25"/>
    <row r="2105" x14ac:dyDescent="0.25"/>
    <row r="2106" x14ac:dyDescent="0.25"/>
    <row r="2107" x14ac:dyDescent="0.25"/>
    <row r="2108" x14ac:dyDescent="0.25"/>
    <row r="2109" x14ac:dyDescent="0.25"/>
    <row r="2110" x14ac:dyDescent="0.25"/>
    <row r="2111" x14ac:dyDescent="0.25"/>
    <row r="2112" x14ac:dyDescent="0.25"/>
    <row r="2113" x14ac:dyDescent="0.25"/>
    <row r="2114" x14ac:dyDescent="0.25"/>
    <row r="2115" x14ac:dyDescent="0.25"/>
    <row r="2116" x14ac:dyDescent="0.25"/>
    <row r="2117" x14ac:dyDescent="0.25"/>
    <row r="2118" x14ac:dyDescent="0.25"/>
    <row r="2119" x14ac:dyDescent="0.25"/>
    <row r="2120" x14ac:dyDescent="0.25"/>
    <row r="2121" x14ac:dyDescent="0.25"/>
    <row r="2122" x14ac:dyDescent="0.25"/>
    <row r="2123" x14ac:dyDescent="0.25"/>
    <row r="2124" x14ac:dyDescent="0.25"/>
    <row r="2125" x14ac:dyDescent="0.25"/>
    <row r="2126" x14ac:dyDescent="0.25"/>
    <row r="2127" x14ac:dyDescent="0.25"/>
    <row r="2128" x14ac:dyDescent="0.25"/>
    <row r="2129" x14ac:dyDescent="0.25"/>
    <row r="2130" x14ac:dyDescent="0.25"/>
    <row r="2131" x14ac:dyDescent="0.25"/>
    <row r="2132" x14ac:dyDescent="0.25"/>
    <row r="2133" x14ac:dyDescent="0.25"/>
    <row r="2134" x14ac:dyDescent="0.25"/>
    <row r="2135" x14ac:dyDescent="0.25"/>
    <row r="2136" x14ac:dyDescent="0.25"/>
    <row r="2137" x14ac:dyDescent="0.25"/>
    <row r="2138" x14ac:dyDescent="0.25"/>
    <row r="2139" x14ac:dyDescent="0.25"/>
    <row r="2140" x14ac:dyDescent="0.25"/>
    <row r="2141" x14ac:dyDescent="0.25"/>
    <row r="2142" x14ac:dyDescent="0.25"/>
    <row r="2143" x14ac:dyDescent="0.25"/>
    <row r="2144" x14ac:dyDescent="0.25"/>
    <row r="2145" x14ac:dyDescent="0.25"/>
    <row r="2146" x14ac:dyDescent="0.25"/>
    <row r="2147" x14ac:dyDescent="0.25"/>
    <row r="2148" x14ac:dyDescent="0.25"/>
    <row r="2149" x14ac:dyDescent="0.25"/>
    <row r="2150" x14ac:dyDescent="0.25"/>
    <row r="2151" x14ac:dyDescent="0.25"/>
    <row r="2152" x14ac:dyDescent="0.25"/>
    <row r="2153" x14ac:dyDescent="0.25"/>
    <row r="2154" x14ac:dyDescent="0.25"/>
    <row r="2155" x14ac:dyDescent="0.25"/>
    <row r="2156" x14ac:dyDescent="0.25"/>
    <row r="2157" x14ac:dyDescent="0.25"/>
    <row r="2158" x14ac:dyDescent="0.25"/>
    <row r="2159" x14ac:dyDescent="0.25"/>
    <row r="2160" x14ac:dyDescent="0.25"/>
    <row r="2161" x14ac:dyDescent="0.25"/>
    <row r="2162" x14ac:dyDescent="0.25"/>
    <row r="2163" x14ac:dyDescent="0.25"/>
    <row r="2164" x14ac:dyDescent="0.25"/>
    <row r="2165" x14ac:dyDescent="0.25"/>
    <row r="2166" x14ac:dyDescent="0.25"/>
    <row r="2167" x14ac:dyDescent="0.25"/>
    <row r="2168" x14ac:dyDescent="0.25"/>
    <row r="2169" x14ac:dyDescent="0.25"/>
    <row r="2170" x14ac:dyDescent="0.25"/>
    <row r="2171" x14ac:dyDescent="0.25"/>
    <row r="2172" x14ac:dyDescent="0.25"/>
    <row r="2173" x14ac:dyDescent="0.25"/>
    <row r="2174" x14ac:dyDescent="0.25"/>
    <row r="2175" x14ac:dyDescent="0.25"/>
    <row r="2176" x14ac:dyDescent="0.25"/>
    <row r="2177" x14ac:dyDescent="0.25"/>
    <row r="2178" x14ac:dyDescent="0.25"/>
    <row r="2179" x14ac:dyDescent="0.25"/>
    <row r="2180" x14ac:dyDescent="0.25"/>
    <row r="2181" x14ac:dyDescent="0.25"/>
    <row r="2182" x14ac:dyDescent="0.25"/>
    <row r="2183" x14ac:dyDescent="0.25"/>
    <row r="2184" x14ac:dyDescent="0.25"/>
    <row r="2185" x14ac:dyDescent="0.25"/>
    <row r="2186" x14ac:dyDescent="0.25"/>
    <row r="2187" x14ac:dyDescent="0.25"/>
    <row r="2188" x14ac:dyDescent="0.25"/>
    <row r="2189" x14ac:dyDescent="0.25"/>
    <row r="2190" x14ac:dyDescent="0.25"/>
    <row r="2191" x14ac:dyDescent="0.25"/>
    <row r="2192" x14ac:dyDescent="0.25"/>
    <row r="2193" x14ac:dyDescent="0.25"/>
    <row r="2194" x14ac:dyDescent="0.25"/>
    <row r="2195" x14ac:dyDescent="0.25"/>
    <row r="2196" x14ac:dyDescent="0.25"/>
    <row r="2197" x14ac:dyDescent="0.25"/>
    <row r="2198" x14ac:dyDescent="0.25"/>
    <row r="2199" x14ac:dyDescent="0.25"/>
    <row r="2200" x14ac:dyDescent="0.25"/>
    <row r="2201" x14ac:dyDescent="0.25"/>
    <row r="2202" x14ac:dyDescent="0.25"/>
    <row r="2203" x14ac:dyDescent="0.25"/>
    <row r="2204" x14ac:dyDescent="0.25"/>
    <row r="2205" x14ac:dyDescent="0.25"/>
    <row r="2206" x14ac:dyDescent="0.25"/>
    <row r="2207" x14ac:dyDescent="0.25"/>
    <row r="2208" x14ac:dyDescent="0.25"/>
    <row r="2209" x14ac:dyDescent="0.25"/>
    <row r="2210" x14ac:dyDescent="0.25"/>
    <row r="2211" x14ac:dyDescent="0.25"/>
    <row r="2212" x14ac:dyDescent="0.25"/>
    <row r="2213" x14ac:dyDescent="0.25"/>
    <row r="2214" x14ac:dyDescent="0.25"/>
    <row r="2215" x14ac:dyDescent="0.25"/>
    <row r="2216" x14ac:dyDescent="0.25"/>
    <row r="2217" x14ac:dyDescent="0.25"/>
    <row r="2218" x14ac:dyDescent="0.25"/>
    <row r="2219" x14ac:dyDescent="0.25"/>
    <row r="2220" x14ac:dyDescent="0.25"/>
    <row r="2221" x14ac:dyDescent="0.25"/>
    <row r="2222" x14ac:dyDescent="0.25"/>
    <row r="2223" x14ac:dyDescent="0.25"/>
    <row r="2224" x14ac:dyDescent="0.25"/>
    <row r="2225" x14ac:dyDescent="0.25"/>
    <row r="2226" x14ac:dyDescent="0.25"/>
    <row r="2227" x14ac:dyDescent="0.25"/>
    <row r="2228" x14ac:dyDescent="0.25"/>
    <row r="2229" x14ac:dyDescent="0.25"/>
    <row r="2230" x14ac:dyDescent="0.25"/>
    <row r="2231" x14ac:dyDescent="0.25"/>
    <row r="2232" x14ac:dyDescent="0.25"/>
    <row r="2233" x14ac:dyDescent="0.25"/>
    <row r="2234" x14ac:dyDescent="0.25"/>
    <row r="2235" x14ac:dyDescent="0.25"/>
    <row r="2236" x14ac:dyDescent="0.25"/>
    <row r="2237" x14ac:dyDescent="0.25"/>
    <row r="2238" x14ac:dyDescent="0.25"/>
    <row r="2239" x14ac:dyDescent="0.25"/>
    <row r="2240" x14ac:dyDescent="0.25"/>
    <row r="2241" x14ac:dyDescent="0.25"/>
    <row r="2242" x14ac:dyDescent="0.25"/>
    <row r="2243" x14ac:dyDescent="0.25"/>
    <row r="2244" x14ac:dyDescent="0.25"/>
    <row r="2245" x14ac:dyDescent="0.25"/>
    <row r="2246" x14ac:dyDescent="0.25"/>
    <row r="2247" x14ac:dyDescent="0.25"/>
    <row r="2248" x14ac:dyDescent="0.25"/>
    <row r="2249" x14ac:dyDescent="0.25"/>
    <row r="2250" x14ac:dyDescent="0.25"/>
    <row r="2251" x14ac:dyDescent="0.25"/>
    <row r="2252" x14ac:dyDescent="0.25"/>
    <row r="2253" x14ac:dyDescent="0.25"/>
    <row r="2254" x14ac:dyDescent="0.25"/>
    <row r="2255" x14ac:dyDescent="0.25"/>
    <row r="2256" x14ac:dyDescent="0.25"/>
    <row r="2257" x14ac:dyDescent="0.25"/>
    <row r="2258" x14ac:dyDescent="0.25"/>
    <row r="2259" x14ac:dyDescent="0.25"/>
    <row r="2260" x14ac:dyDescent="0.25"/>
    <row r="2261" x14ac:dyDescent="0.25"/>
    <row r="2262" x14ac:dyDescent="0.25"/>
    <row r="2263" x14ac:dyDescent="0.25"/>
    <row r="2264" x14ac:dyDescent="0.25"/>
    <row r="2265" x14ac:dyDescent="0.25"/>
    <row r="2266" x14ac:dyDescent="0.25"/>
    <row r="2267" x14ac:dyDescent="0.25"/>
    <row r="2268" x14ac:dyDescent="0.25"/>
    <row r="2269" x14ac:dyDescent="0.25"/>
    <row r="2270" x14ac:dyDescent="0.25"/>
    <row r="2271" x14ac:dyDescent="0.25"/>
    <row r="2272" x14ac:dyDescent="0.25"/>
    <row r="2273" x14ac:dyDescent="0.25"/>
    <row r="2274" x14ac:dyDescent="0.25"/>
    <row r="2275" x14ac:dyDescent="0.25"/>
    <row r="2276" x14ac:dyDescent="0.25"/>
    <row r="2277" x14ac:dyDescent="0.25"/>
    <row r="2278" x14ac:dyDescent="0.25"/>
    <row r="2279" x14ac:dyDescent="0.25"/>
    <row r="2280" x14ac:dyDescent="0.25"/>
    <row r="2281" x14ac:dyDescent="0.25"/>
    <row r="2282" x14ac:dyDescent="0.25"/>
    <row r="2283" x14ac:dyDescent="0.25"/>
    <row r="2284" x14ac:dyDescent="0.25"/>
    <row r="2285" x14ac:dyDescent="0.25"/>
    <row r="2286" x14ac:dyDescent="0.25"/>
    <row r="2287" x14ac:dyDescent="0.25"/>
    <row r="2288" x14ac:dyDescent="0.25"/>
    <row r="2289" x14ac:dyDescent="0.25"/>
    <row r="2290" x14ac:dyDescent="0.25"/>
    <row r="2291" x14ac:dyDescent="0.25"/>
    <row r="2292" x14ac:dyDescent="0.25"/>
    <row r="2293" x14ac:dyDescent="0.25"/>
    <row r="2294" x14ac:dyDescent="0.25"/>
    <row r="2295" x14ac:dyDescent="0.25"/>
    <row r="2296" x14ac:dyDescent="0.25"/>
    <row r="2297" x14ac:dyDescent="0.25"/>
    <row r="2298" x14ac:dyDescent="0.25"/>
    <row r="2299" x14ac:dyDescent="0.25"/>
    <row r="2300" x14ac:dyDescent="0.25"/>
    <row r="2301" x14ac:dyDescent="0.25"/>
    <row r="2302" x14ac:dyDescent="0.25"/>
    <row r="2303" x14ac:dyDescent="0.25"/>
    <row r="2304" x14ac:dyDescent="0.25"/>
    <row r="2305" x14ac:dyDescent="0.25"/>
    <row r="2306" x14ac:dyDescent="0.25"/>
    <row r="2307" x14ac:dyDescent="0.25"/>
    <row r="2308" x14ac:dyDescent="0.25"/>
    <row r="2309" x14ac:dyDescent="0.25"/>
    <row r="2310" x14ac:dyDescent="0.25"/>
    <row r="2311" x14ac:dyDescent="0.25"/>
    <row r="2312" x14ac:dyDescent="0.25"/>
    <row r="2313" x14ac:dyDescent="0.25"/>
    <row r="2314" x14ac:dyDescent="0.25"/>
    <row r="2315" x14ac:dyDescent="0.25"/>
    <row r="2316" x14ac:dyDescent="0.25"/>
    <row r="2317" x14ac:dyDescent="0.25"/>
    <row r="2318" x14ac:dyDescent="0.25"/>
    <row r="2319" x14ac:dyDescent="0.25"/>
    <row r="2320" x14ac:dyDescent="0.25"/>
    <row r="2321" x14ac:dyDescent="0.25"/>
    <row r="2322" x14ac:dyDescent="0.25"/>
    <row r="2323" x14ac:dyDescent="0.25"/>
    <row r="2324" x14ac:dyDescent="0.25"/>
    <row r="2325" x14ac:dyDescent="0.25"/>
    <row r="2326" x14ac:dyDescent="0.25"/>
    <row r="2327" x14ac:dyDescent="0.25"/>
    <row r="2328" x14ac:dyDescent="0.25"/>
    <row r="2329" x14ac:dyDescent="0.25"/>
    <row r="2330" x14ac:dyDescent="0.25"/>
    <row r="2331" x14ac:dyDescent="0.25"/>
    <row r="2332" x14ac:dyDescent="0.25"/>
    <row r="2333" x14ac:dyDescent="0.25"/>
    <row r="2334" x14ac:dyDescent="0.25"/>
    <row r="2335" x14ac:dyDescent="0.25"/>
    <row r="2336" x14ac:dyDescent="0.25"/>
    <row r="2337" x14ac:dyDescent="0.25"/>
    <row r="2338" x14ac:dyDescent="0.25"/>
    <row r="2339" x14ac:dyDescent="0.25"/>
    <row r="2340" x14ac:dyDescent="0.25"/>
    <row r="2341" x14ac:dyDescent="0.25"/>
    <row r="2342" x14ac:dyDescent="0.25"/>
    <row r="2343" x14ac:dyDescent="0.25"/>
    <row r="2344" x14ac:dyDescent="0.25"/>
    <row r="2345" x14ac:dyDescent="0.25"/>
    <row r="2346" x14ac:dyDescent="0.25"/>
    <row r="2347" x14ac:dyDescent="0.25"/>
    <row r="2348" x14ac:dyDescent="0.25"/>
    <row r="2349" x14ac:dyDescent="0.25"/>
    <row r="2350" x14ac:dyDescent="0.25"/>
    <row r="2351" x14ac:dyDescent="0.25"/>
    <row r="2352" x14ac:dyDescent="0.25"/>
    <row r="2353" x14ac:dyDescent="0.25"/>
    <row r="2354" x14ac:dyDescent="0.25"/>
    <row r="2355" x14ac:dyDescent="0.25"/>
    <row r="2356" x14ac:dyDescent="0.25"/>
    <row r="2357" x14ac:dyDescent="0.25"/>
    <row r="2358" x14ac:dyDescent="0.25"/>
    <row r="2359" x14ac:dyDescent="0.25"/>
    <row r="2360" x14ac:dyDescent="0.25"/>
    <row r="2361" x14ac:dyDescent="0.25"/>
    <row r="2362" x14ac:dyDescent="0.25"/>
    <row r="2363" x14ac:dyDescent="0.25"/>
    <row r="2364" x14ac:dyDescent="0.25"/>
    <row r="2365" x14ac:dyDescent="0.25"/>
    <row r="2366" x14ac:dyDescent="0.25"/>
    <row r="2367" x14ac:dyDescent="0.25"/>
    <row r="2368" x14ac:dyDescent="0.25"/>
    <row r="2369" x14ac:dyDescent="0.25"/>
    <row r="2370" x14ac:dyDescent="0.25"/>
    <row r="2371" x14ac:dyDescent="0.25"/>
    <row r="2372" x14ac:dyDescent="0.25"/>
    <row r="2373" x14ac:dyDescent="0.25"/>
    <row r="2374" x14ac:dyDescent="0.25"/>
    <row r="2375" x14ac:dyDescent="0.25"/>
    <row r="2376" x14ac:dyDescent="0.25"/>
    <row r="2377" x14ac:dyDescent="0.25"/>
    <row r="2378" x14ac:dyDescent="0.25"/>
    <row r="2379" x14ac:dyDescent="0.25"/>
    <row r="2380" x14ac:dyDescent="0.25"/>
    <row r="2381" x14ac:dyDescent="0.25"/>
    <row r="2382" x14ac:dyDescent="0.25"/>
    <row r="2383" x14ac:dyDescent="0.25"/>
    <row r="2384" x14ac:dyDescent="0.25"/>
    <row r="2385" x14ac:dyDescent="0.25"/>
    <row r="2386" x14ac:dyDescent="0.25"/>
    <row r="2387" x14ac:dyDescent="0.25"/>
    <row r="2388" x14ac:dyDescent="0.25"/>
    <row r="2389" x14ac:dyDescent="0.25"/>
    <row r="2390" x14ac:dyDescent="0.25"/>
    <row r="2391" x14ac:dyDescent="0.25"/>
    <row r="2392" x14ac:dyDescent="0.25"/>
    <row r="2393" x14ac:dyDescent="0.25"/>
    <row r="2394" x14ac:dyDescent="0.25"/>
    <row r="2395" x14ac:dyDescent="0.25"/>
    <row r="2396" x14ac:dyDescent="0.25"/>
    <row r="2397" x14ac:dyDescent="0.25"/>
    <row r="2398" x14ac:dyDescent="0.25"/>
    <row r="2399" x14ac:dyDescent="0.25"/>
    <row r="2400" x14ac:dyDescent="0.25"/>
    <row r="2401" x14ac:dyDescent="0.25"/>
    <row r="2402" x14ac:dyDescent="0.25"/>
    <row r="2403" x14ac:dyDescent="0.25"/>
    <row r="2404" x14ac:dyDescent="0.25"/>
    <row r="2405" x14ac:dyDescent="0.25"/>
    <row r="2406" x14ac:dyDescent="0.25"/>
    <row r="2407" x14ac:dyDescent="0.25"/>
    <row r="2408" x14ac:dyDescent="0.25"/>
    <row r="2409" x14ac:dyDescent="0.25"/>
    <row r="2410" x14ac:dyDescent="0.25"/>
    <row r="2411" x14ac:dyDescent="0.25"/>
    <row r="2412" x14ac:dyDescent="0.25"/>
    <row r="2413" x14ac:dyDescent="0.25"/>
    <row r="2414" x14ac:dyDescent="0.25"/>
    <row r="2415" x14ac:dyDescent="0.25"/>
    <row r="2416" x14ac:dyDescent="0.25"/>
    <row r="2417" x14ac:dyDescent="0.25"/>
    <row r="2418" x14ac:dyDescent="0.25"/>
    <row r="2419" x14ac:dyDescent="0.25"/>
    <row r="2420" x14ac:dyDescent="0.25"/>
    <row r="2421" x14ac:dyDescent="0.25"/>
    <row r="2422" x14ac:dyDescent="0.25"/>
    <row r="2423" x14ac:dyDescent="0.25"/>
    <row r="2424" x14ac:dyDescent="0.25"/>
    <row r="2425" x14ac:dyDescent="0.25"/>
    <row r="2426" x14ac:dyDescent="0.25"/>
    <row r="2427" x14ac:dyDescent="0.25"/>
    <row r="2428" x14ac:dyDescent="0.25"/>
    <row r="2429" x14ac:dyDescent="0.25"/>
    <row r="2430" x14ac:dyDescent="0.25"/>
    <row r="2431" x14ac:dyDescent="0.25"/>
    <row r="2432" x14ac:dyDescent="0.25"/>
    <row r="2433" x14ac:dyDescent="0.25"/>
    <row r="2434" x14ac:dyDescent="0.25"/>
    <row r="2435" x14ac:dyDescent="0.25"/>
    <row r="2436" x14ac:dyDescent="0.25"/>
    <row r="2437" x14ac:dyDescent="0.25"/>
    <row r="2438" x14ac:dyDescent="0.25"/>
    <row r="2439" x14ac:dyDescent="0.25"/>
    <row r="2440" x14ac:dyDescent="0.25"/>
    <row r="2441" x14ac:dyDescent="0.25"/>
    <row r="2442" x14ac:dyDescent="0.25"/>
    <row r="2443" x14ac:dyDescent="0.25"/>
    <row r="2444" x14ac:dyDescent="0.25"/>
    <row r="2445" x14ac:dyDescent="0.25"/>
    <row r="2446" x14ac:dyDescent="0.25"/>
    <row r="2447" x14ac:dyDescent="0.25"/>
    <row r="2448" x14ac:dyDescent="0.25"/>
    <row r="2449" x14ac:dyDescent="0.25"/>
    <row r="2450" x14ac:dyDescent="0.25"/>
    <row r="2451" x14ac:dyDescent="0.25"/>
    <row r="2452" x14ac:dyDescent="0.25"/>
    <row r="2453" x14ac:dyDescent="0.25"/>
    <row r="2454" x14ac:dyDescent="0.25"/>
    <row r="2455" x14ac:dyDescent="0.25"/>
    <row r="2456" x14ac:dyDescent="0.25"/>
    <row r="2457" x14ac:dyDescent="0.25"/>
    <row r="2458" x14ac:dyDescent="0.25"/>
    <row r="2459" x14ac:dyDescent="0.25"/>
    <row r="2460" x14ac:dyDescent="0.25"/>
    <row r="2461" x14ac:dyDescent="0.25"/>
    <row r="2462" x14ac:dyDescent="0.25"/>
    <row r="2463" x14ac:dyDescent="0.25"/>
    <row r="2464" x14ac:dyDescent="0.25"/>
    <row r="2465" x14ac:dyDescent="0.25"/>
    <row r="2466" x14ac:dyDescent="0.25"/>
  </sheetData>
  <conditionalFormatting sqref="A1:A1048576">
    <cfRule type="duplicateValues" dxfId="3" priority="1"/>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A0FBE5-F083-4374-943C-34CC14A13857}">
  <sheetPr codeName="Sheet4">
    <tabColor theme="6" tint="0.59999389629810485"/>
  </sheetPr>
  <dimension ref="A1:P1945"/>
  <sheetViews>
    <sheetView zoomScale="115" zoomScaleNormal="115" workbookViewId="0">
      <selection activeCell="F3" sqref="F3"/>
    </sheetView>
  </sheetViews>
  <sheetFormatPr defaultRowHeight="12" x14ac:dyDescent="0.25"/>
  <cols>
    <col min="1" max="1" width="19.7265625" customWidth="1"/>
    <col min="3" max="3" width="23.08984375" customWidth="1"/>
    <col min="4" max="4" width="12" customWidth="1"/>
    <col min="5" max="5" width="14.81640625" customWidth="1"/>
    <col min="6" max="6" width="14.81640625" bestFit="1" customWidth="1"/>
    <col min="7" max="16" width="14.81640625" customWidth="1"/>
  </cols>
  <sheetData>
    <row r="1" spans="1:16" ht="20" thickBot="1" x14ac:dyDescent="0.5">
      <c r="A1" s="61" t="s">
        <v>2645</v>
      </c>
    </row>
    <row r="2" spans="1:16" ht="102" thickTop="1" x14ac:dyDescent="0.35">
      <c r="A2" s="72" t="s">
        <v>7</v>
      </c>
      <c r="B2" s="72" t="s">
        <v>65</v>
      </c>
      <c r="C2" s="72" t="s">
        <v>66</v>
      </c>
      <c r="D2" s="72" t="s">
        <v>15</v>
      </c>
      <c r="E2" s="72" t="s">
        <v>2626</v>
      </c>
      <c r="F2" s="72" t="s">
        <v>2628</v>
      </c>
      <c r="G2" s="72" t="s">
        <v>2629</v>
      </c>
      <c r="H2" s="72" t="s">
        <v>2630</v>
      </c>
      <c r="I2" s="72" t="s">
        <v>2640</v>
      </c>
      <c r="J2" s="72" t="s">
        <v>2641</v>
      </c>
      <c r="K2" s="72" t="s">
        <v>2642</v>
      </c>
      <c r="L2" s="72" t="s">
        <v>2643</v>
      </c>
      <c r="M2" s="72" t="s">
        <v>2644</v>
      </c>
      <c r="N2" s="72" t="s">
        <v>2998</v>
      </c>
      <c r="O2" s="72" t="s">
        <v>2647</v>
      </c>
      <c r="P2" s="72" t="s">
        <v>3001</v>
      </c>
    </row>
    <row r="3" spans="1:16" ht="109" customHeight="1" x14ac:dyDescent="0.25">
      <c r="A3" s="62" t="s">
        <v>67</v>
      </c>
      <c r="B3" s="62" t="s">
        <v>68</v>
      </c>
      <c r="C3" s="62" t="s">
        <v>69</v>
      </c>
      <c r="D3" s="62" t="s">
        <v>70</v>
      </c>
      <c r="E3" s="62" t="s">
        <v>2627</v>
      </c>
      <c r="F3" s="62" t="s">
        <v>3014</v>
      </c>
      <c r="G3" s="62" t="s">
        <v>3013</v>
      </c>
      <c r="H3" s="62" t="s">
        <v>2631</v>
      </c>
      <c r="I3" s="62" t="s">
        <v>2697</v>
      </c>
      <c r="J3" s="62" t="s">
        <v>2696</v>
      </c>
      <c r="K3" s="62" t="s">
        <v>2635</v>
      </c>
      <c r="L3" s="62" t="s">
        <v>2637</v>
      </c>
      <c r="M3" s="62" t="s">
        <v>2639</v>
      </c>
      <c r="N3" s="62" t="s">
        <v>2999</v>
      </c>
      <c r="O3" s="62" t="s">
        <v>2648</v>
      </c>
      <c r="P3" s="62" t="s">
        <v>3002</v>
      </c>
    </row>
    <row r="4" spans="1:16" x14ac:dyDescent="0.25">
      <c r="A4" s="10">
        <v>14309602</v>
      </c>
      <c r="B4" s="10" t="s">
        <v>72</v>
      </c>
      <c r="C4" s="10" t="s">
        <v>73</v>
      </c>
      <c r="D4" s="10">
        <v>1</v>
      </c>
      <c r="E4" s="10"/>
      <c r="F4" s="10"/>
      <c r="G4" s="10"/>
      <c r="H4" s="10"/>
      <c r="I4" s="10"/>
      <c r="J4" s="10"/>
      <c r="K4" s="10"/>
      <c r="L4" s="10"/>
      <c r="M4" s="10"/>
      <c r="N4" s="10"/>
      <c r="O4" s="110">
        <f>E4+F4+G4+H4+I4+J4+K4+L4+M4+N4</f>
        <v>0</v>
      </c>
      <c r="P4" s="110">
        <f>O4-N4</f>
        <v>0</v>
      </c>
    </row>
    <row r="5" spans="1:16" x14ac:dyDescent="0.25">
      <c r="A5" s="10">
        <v>14771918</v>
      </c>
      <c r="B5" s="10" t="s">
        <v>74</v>
      </c>
      <c r="C5" s="10" t="s">
        <v>75</v>
      </c>
      <c r="D5" s="10">
        <v>4</v>
      </c>
      <c r="E5" s="10"/>
      <c r="F5" s="10"/>
      <c r="G5" s="10"/>
      <c r="H5" s="10"/>
      <c r="I5" s="10"/>
      <c r="J5" s="10"/>
      <c r="K5" s="10"/>
      <c r="L5" s="10"/>
      <c r="M5" s="10"/>
      <c r="N5" s="10"/>
      <c r="O5" s="110">
        <f t="shared" ref="O5:O68" si="0">E5+F5+G5+H5+I5+J5+K5+L5+M5+N5</f>
        <v>0</v>
      </c>
      <c r="P5" s="110">
        <f t="shared" ref="P5:P68" si="1">O5-N5</f>
        <v>0</v>
      </c>
    </row>
    <row r="6" spans="1:16" x14ac:dyDescent="0.25">
      <c r="A6" s="10">
        <v>14895706</v>
      </c>
      <c r="B6" s="10" t="s">
        <v>72</v>
      </c>
      <c r="C6" s="10" t="s">
        <v>73</v>
      </c>
      <c r="D6" s="10">
        <v>1</v>
      </c>
      <c r="E6" s="10"/>
      <c r="F6" s="10"/>
      <c r="G6" s="10"/>
      <c r="H6" s="10"/>
      <c r="I6" s="10"/>
      <c r="J6" s="10"/>
      <c r="K6" s="10"/>
      <c r="L6" s="10"/>
      <c r="M6" s="10"/>
      <c r="N6" s="10"/>
      <c r="O6" s="110">
        <f t="shared" si="0"/>
        <v>0</v>
      </c>
      <c r="P6" s="110">
        <f t="shared" si="1"/>
        <v>0</v>
      </c>
    </row>
    <row r="7" spans="1:16" x14ac:dyDescent="0.25">
      <c r="A7" s="10">
        <v>14991349</v>
      </c>
      <c r="B7" s="10" t="s">
        <v>76</v>
      </c>
      <c r="C7" s="10" t="s">
        <v>77</v>
      </c>
      <c r="D7" s="10">
        <v>28</v>
      </c>
      <c r="E7" s="10"/>
      <c r="F7" s="10"/>
      <c r="G7" s="10"/>
      <c r="H7" s="10"/>
      <c r="I7" s="10"/>
      <c r="J7" s="10"/>
      <c r="K7" s="10"/>
      <c r="L7" s="10"/>
      <c r="M7" s="10"/>
      <c r="N7" s="10"/>
      <c r="O7" s="110">
        <f t="shared" si="0"/>
        <v>0</v>
      </c>
      <c r="P7" s="110">
        <f t="shared" si="1"/>
        <v>0</v>
      </c>
    </row>
    <row r="8" spans="1:16" x14ac:dyDescent="0.25">
      <c r="A8" s="10">
        <v>15050203</v>
      </c>
      <c r="B8" s="10" t="s">
        <v>76</v>
      </c>
      <c r="C8" s="10" t="s">
        <v>77</v>
      </c>
      <c r="D8" s="10">
        <v>28</v>
      </c>
      <c r="E8" s="10"/>
      <c r="F8" s="10"/>
      <c r="G8" s="10"/>
      <c r="H8" s="10"/>
      <c r="I8" s="10"/>
      <c r="J8" s="10"/>
      <c r="K8" s="10"/>
      <c r="L8" s="10"/>
      <c r="M8" s="10"/>
      <c r="N8" s="10"/>
      <c r="O8" s="110">
        <f t="shared" si="0"/>
        <v>0</v>
      </c>
      <c r="P8" s="110">
        <f t="shared" si="1"/>
        <v>0</v>
      </c>
    </row>
    <row r="9" spans="1:16" x14ac:dyDescent="0.25">
      <c r="A9" s="10">
        <v>15060888</v>
      </c>
      <c r="B9" s="10" t="s">
        <v>72</v>
      </c>
      <c r="C9" s="10" t="s">
        <v>73</v>
      </c>
      <c r="D9" s="10">
        <v>1</v>
      </c>
      <c r="E9" s="10"/>
      <c r="F9" s="10"/>
      <c r="G9" s="10"/>
      <c r="H9" s="10"/>
      <c r="I9" s="10"/>
      <c r="J9" s="10"/>
      <c r="K9" s="10"/>
      <c r="L9" s="10"/>
      <c r="M9" s="10"/>
      <c r="N9" s="10"/>
      <c r="O9" s="110">
        <f t="shared" si="0"/>
        <v>0</v>
      </c>
      <c r="P9" s="110">
        <f t="shared" si="1"/>
        <v>0</v>
      </c>
    </row>
    <row r="10" spans="1:16" x14ac:dyDescent="0.25">
      <c r="A10" s="10">
        <v>15113981</v>
      </c>
      <c r="B10" s="10" t="s">
        <v>72</v>
      </c>
      <c r="C10" s="10" t="s">
        <v>73</v>
      </c>
      <c r="D10" s="10">
        <v>1</v>
      </c>
      <c r="E10" s="10"/>
      <c r="F10" s="10"/>
      <c r="G10" s="10"/>
      <c r="H10" s="10"/>
      <c r="I10" s="10"/>
      <c r="J10" s="10"/>
      <c r="K10" s="10"/>
      <c r="L10" s="10"/>
      <c r="M10" s="10"/>
      <c r="N10" s="10"/>
      <c r="O10" s="110">
        <f t="shared" si="0"/>
        <v>0</v>
      </c>
      <c r="P10" s="110">
        <f t="shared" si="1"/>
        <v>0</v>
      </c>
    </row>
    <row r="11" spans="1:16" x14ac:dyDescent="0.25">
      <c r="A11" s="10">
        <v>15179427</v>
      </c>
      <c r="B11" s="10" t="s">
        <v>76</v>
      </c>
      <c r="C11" s="10" t="s">
        <v>77</v>
      </c>
      <c r="D11" s="10">
        <v>7</v>
      </c>
      <c r="E11" s="10"/>
      <c r="F11" s="10"/>
      <c r="G11" s="10"/>
      <c r="H11" s="10"/>
      <c r="I11" s="10"/>
      <c r="J11" s="10"/>
      <c r="K11" s="10"/>
      <c r="L11" s="10"/>
      <c r="M11" s="10"/>
      <c r="N11" s="10"/>
      <c r="O11" s="110">
        <f t="shared" si="0"/>
        <v>0</v>
      </c>
      <c r="P11" s="110">
        <f t="shared" si="1"/>
        <v>0</v>
      </c>
    </row>
    <row r="12" spans="1:16" x14ac:dyDescent="0.25">
      <c r="A12" s="10">
        <v>15189953</v>
      </c>
      <c r="B12" s="10" t="s">
        <v>78</v>
      </c>
      <c r="C12" s="10" t="s">
        <v>79</v>
      </c>
      <c r="D12" s="10">
        <v>1</v>
      </c>
      <c r="E12" s="10"/>
      <c r="F12" s="10"/>
      <c r="G12" s="10"/>
      <c r="H12" s="10"/>
      <c r="I12" s="10"/>
      <c r="J12" s="10"/>
      <c r="K12" s="10"/>
      <c r="L12" s="10"/>
      <c r="M12" s="10"/>
      <c r="N12" s="10"/>
      <c r="O12" s="110">
        <f t="shared" si="0"/>
        <v>0</v>
      </c>
      <c r="P12" s="110">
        <f t="shared" si="1"/>
        <v>0</v>
      </c>
    </row>
    <row r="13" spans="1:16" x14ac:dyDescent="0.25">
      <c r="A13" s="10">
        <v>15208826</v>
      </c>
      <c r="B13" s="10" t="s">
        <v>74</v>
      </c>
      <c r="C13" s="10" t="s">
        <v>75</v>
      </c>
      <c r="D13" s="10">
        <v>4</v>
      </c>
      <c r="E13" s="10"/>
      <c r="F13" s="10"/>
      <c r="G13" s="10"/>
      <c r="H13" s="10"/>
      <c r="I13" s="10"/>
      <c r="J13" s="10"/>
      <c r="K13" s="10"/>
      <c r="L13" s="10"/>
      <c r="M13" s="10"/>
      <c r="N13" s="10"/>
      <c r="O13" s="110">
        <f t="shared" si="0"/>
        <v>0</v>
      </c>
      <c r="P13" s="110">
        <f t="shared" si="1"/>
        <v>0</v>
      </c>
    </row>
    <row r="14" spans="1:16" x14ac:dyDescent="0.25">
      <c r="A14" s="10">
        <v>15208850</v>
      </c>
      <c r="B14" s="10" t="s">
        <v>74</v>
      </c>
      <c r="C14" s="10" t="s">
        <v>75</v>
      </c>
      <c r="D14" s="10">
        <v>4</v>
      </c>
      <c r="E14" s="10"/>
      <c r="F14" s="10"/>
      <c r="G14" s="10"/>
      <c r="H14" s="10"/>
      <c r="I14" s="10"/>
      <c r="J14" s="10"/>
      <c r="K14" s="10"/>
      <c r="L14" s="10"/>
      <c r="M14" s="10"/>
      <c r="N14" s="10"/>
      <c r="O14" s="110">
        <f t="shared" si="0"/>
        <v>0</v>
      </c>
      <c r="P14" s="110">
        <f t="shared" si="1"/>
        <v>0</v>
      </c>
    </row>
    <row r="15" spans="1:16" x14ac:dyDescent="0.25">
      <c r="A15" s="10">
        <v>15428710</v>
      </c>
      <c r="B15" s="10" t="s">
        <v>80</v>
      </c>
      <c r="C15" s="10" t="s">
        <v>81</v>
      </c>
      <c r="D15" s="10">
        <v>1</v>
      </c>
      <c r="E15" s="10"/>
      <c r="F15" s="10"/>
      <c r="G15" s="10"/>
      <c r="H15" s="10"/>
      <c r="I15" s="10"/>
      <c r="J15" s="10"/>
      <c r="K15" s="10"/>
      <c r="L15" s="10"/>
      <c r="M15" s="10"/>
      <c r="N15" s="10"/>
      <c r="O15" s="110">
        <f t="shared" si="0"/>
        <v>0</v>
      </c>
      <c r="P15" s="110">
        <f t="shared" si="1"/>
        <v>0</v>
      </c>
    </row>
    <row r="16" spans="1:16" x14ac:dyDescent="0.25">
      <c r="A16" s="10">
        <v>15448037</v>
      </c>
      <c r="B16" s="10" t="s">
        <v>74</v>
      </c>
      <c r="C16" s="10" t="s">
        <v>75</v>
      </c>
      <c r="D16" s="10">
        <v>4</v>
      </c>
      <c r="E16" s="10"/>
      <c r="F16" s="10"/>
      <c r="G16" s="10"/>
      <c r="H16" s="10"/>
      <c r="I16" s="10"/>
      <c r="J16" s="10"/>
      <c r="K16" s="10"/>
      <c r="L16" s="10"/>
      <c r="M16" s="10"/>
      <c r="N16" s="10"/>
      <c r="O16" s="110">
        <f t="shared" si="0"/>
        <v>0</v>
      </c>
      <c r="P16" s="110">
        <f t="shared" si="1"/>
        <v>0</v>
      </c>
    </row>
    <row r="17" spans="1:16" x14ac:dyDescent="0.25">
      <c r="A17" s="10">
        <v>15459373</v>
      </c>
      <c r="B17" s="10" t="s">
        <v>82</v>
      </c>
      <c r="C17" s="10" t="s">
        <v>83</v>
      </c>
      <c r="D17" s="10">
        <v>1</v>
      </c>
      <c r="E17" s="10"/>
      <c r="F17" s="10"/>
      <c r="G17" s="10"/>
      <c r="H17" s="10"/>
      <c r="I17" s="10"/>
      <c r="J17" s="10"/>
      <c r="K17" s="10"/>
      <c r="L17" s="10"/>
      <c r="M17" s="10"/>
      <c r="N17" s="10"/>
      <c r="O17" s="110">
        <f t="shared" si="0"/>
        <v>0</v>
      </c>
      <c r="P17" s="110">
        <f t="shared" si="1"/>
        <v>0</v>
      </c>
    </row>
    <row r="18" spans="1:16" x14ac:dyDescent="0.25">
      <c r="A18" s="10">
        <v>15459381</v>
      </c>
      <c r="B18" s="10" t="s">
        <v>82</v>
      </c>
      <c r="C18" s="10" t="s">
        <v>83</v>
      </c>
      <c r="D18" s="10">
        <v>1</v>
      </c>
      <c r="E18" s="10"/>
      <c r="F18" s="10"/>
      <c r="G18" s="10"/>
      <c r="H18" s="10"/>
      <c r="I18" s="10"/>
      <c r="J18" s="10"/>
      <c r="K18" s="10"/>
      <c r="L18" s="10"/>
      <c r="M18" s="10"/>
      <c r="N18" s="10"/>
      <c r="O18" s="110">
        <f t="shared" si="0"/>
        <v>0</v>
      </c>
      <c r="P18" s="110">
        <f t="shared" si="1"/>
        <v>0</v>
      </c>
    </row>
    <row r="19" spans="1:16" x14ac:dyDescent="0.25">
      <c r="A19" s="10">
        <v>15459403</v>
      </c>
      <c r="B19" s="10" t="s">
        <v>82</v>
      </c>
      <c r="C19" s="10" t="s">
        <v>83</v>
      </c>
      <c r="D19" s="10">
        <v>1</v>
      </c>
      <c r="E19" s="10"/>
      <c r="F19" s="10"/>
      <c r="G19" s="10"/>
      <c r="H19" s="10"/>
      <c r="I19" s="10"/>
      <c r="J19" s="10"/>
      <c r="K19" s="10"/>
      <c r="L19" s="10"/>
      <c r="M19" s="10"/>
      <c r="N19" s="10"/>
      <c r="O19" s="110">
        <f t="shared" si="0"/>
        <v>0</v>
      </c>
      <c r="P19" s="110">
        <f t="shared" si="1"/>
        <v>0</v>
      </c>
    </row>
    <row r="20" spans="1:16" x14ac:dyDescent="0.25">
      <c r="A20" s="10">
        <v>15497933</v>
      </c>
      <c r="B20" s="10" t="s">
        <v>74</v>
      </c>
      <c r="C20" s="10" t="s">
        <v>75</v>
      </c>
      <c r="D20" s="10">
        <v>4</v>
      </c>
      <c r="E20" s="10"/>
      <c r="F20" s="10"/>
      <c r="G20" s="10"/>
      <c r="H20" s="10"/>
      <c r="I20" s="10"/>
      <c r="J20" s="10"/>
      <c r="K20" s="10"/>
      <c r="L20" s="10"/>
      <c r="M20" s="10"/>
      <c r="N20" s="10"/>
      <c r="O20" s="110">
        <f t="shared" si="0"/>
        <v>0</v>
      </c>
      <c r="P20" s="110">
        <f t="shared" si="1"/>
        <v>0</v>
      </c>
    </row>
    <row r="21" spans="1:16" x14ac:dyDescent="0.25">
      <c r="A21" s="10">
        <v>15557707</v>
      </c>
      <c r="B21" s="10" t="s">
        <v>80</v>
      </c>
      <c r="C21" s="10" t="s">
        <v>81</v>
      </c>
      <c r="D21" s="10">
        <v>1</v>
      </c>
      <c r="E21" s="10"/>
      <c r="F21" s="10"/>
      <c r="G21" s="10"/>
      <c r="H21" s="10"/>
      <c r="I21" s="10"/>
      <c r="J21" s="10"/>
      <c r="K21" s="10"/>
      <c r="L21" s="10"/>
      <c r="M21" s="10"/>
      <c r="N21" s="10"/>
      <c r="O21" s="110">
        <f t="shared" si="0"/>
        <v>0</v>
      </c>
      <c r="P21" s="110">
        <f t="shared" si="1"/>
        <v>0</v>
      </c>
    </row>
    <row r="22" spans="1:16" x14ac:dyDescent="0.25">
      <c r="A22" s="10">
        <v>15570479</v>
      </c>
      <c r="B22" s="10" t="s">
        <v>84</v>
      </c>
      <c r="C22" s="10" t="s">
        <v>85</v>
      </c>
      <c r="D22" s="10">
        <v>2</v>
      </c>
      <c r="E22" s="10"/>
      <c r="F22" s="10"/>
      <c r="G22" s="10"/>
      <c r="H22" s="10"/>
      <c r="I22" s="10"/>
      <c r="J22" s="10"/>
      <c r="K22" s="10"/>
      <c r="L22" s="10"/>
      <c r="M22" s="10"/>
      <c r="N22" s="10"/>
      <c r="O22" s="110">
        <f t="shared" si="0"/>
        <v>0</v>
      </c>
      <c r="P22" s="110">
        <f t="shared" si="1"/>
        <v>0</v>
      </c>
    </row>
    <row r="23" spans="1:16" x14ac:dyDescent="0.25">
      <c r="A23" s="10">
        <v>15619109</v>
      </c>
      <c r="B23" s="10" t="s">
        <v>72</v>
      </c>
      <c r="C23" s="10" t="s">
        <v>73</v>
      </c>
      <c r="D23" s="10">
        <v>1</v>
      </c>
      <c r="E23" s="10"/>
      <c r="F23" s="10"/>
      <c r="G23" s="10"/>
      <c r="H23" s="10"/>
      <c r="I23" s="10"/>
      <c r="J23" s="10"/>
      <c r="K23" s="10"/>
      <c r="L23" s="10"/>
      <c r="M23" s="10"/>
      <c r="N23" s="10"/>
      <c r="O23" s="110">
        <f t="shared" si="0"/>
        <v>0</v>
      </c>
      <c r="P23" s="110">
        <f t="shared" si="1"/>
        <v>0</v>
      </c>
    </row>
    <row r="24" spans="1:16" x14ac:dyDescent="0.25">
      <c r="A24" s="10">
        <v>15685276</v>
      </c>
      <c r="B24" s="10" t="s">
        <v>84</v>
      </c>
      <c r="C24" s="10" t="s">
        <v>85</v>
      </c>
      <c r="D24" s="10">
        <v>2</v>
      </c>
      <c r="E24" s="10"/>
      <c r="F24" s="10"/>
      <c r="G24" s="10"/>
      <c r="H24" s="10"/>
      <c r="I24" s="10"/>
      <c r="J24" s="10"/>
      <c r="K24" s="10"/>
      <c r="L24" s="10"/>
      <c r="M24" s="10"/>
      <c r="N24" s="10"/>
      <c r="O24" s="110">
        <f t="shared" si="0"/>
        <v>0</v>
      </c>
      <c r="P24" s="110">
        <f t="shared" si="1"/>
        <v>0</v>
      </c>
    </row>
    <row r="25" spans="1:16" x14ac:dyDescent="0.25">
      <c r="A25" s="10">
        <v>15689824</v>
      </c>
      <c r="B25" s="10" t="s">
        <v>84</v>
      </c>
      <c r="C25" s="10" t="s">
        <v>85</v>
      </c>
      <c r="D25" s="10">
        <v>2</v>
      </c>
      <c r="E25" s="10"/>
      <c r="F25" s="10"/>
      <c r="G25" s="10"/>
      <c r="H25" s="10"/>
      <c r="I25" s="10"/>
      <c r="J25" s="10"/>
      <c r="K25" s="10"/>
      <c r="L25" s="10"/>
      <c r="M25" s="10"/>
      <c r="N25" s="10"/>
      <c r="O25" s="110">
        <f t="shared" si="0"/>
        <v>0</v>
      </c>
      <c r="P25" s="110">
        <f t="shared" si="1"/>
        <v>0</v>
      </c>
    </row>
    <row r="26" spans="1:16" x14ac:dyDescent="0.25">
      <c r="A26" s="10">
        <v>15703428</v>
      </c>
      <c r="B26" s="10" t="s">
        <v>84</v>
      </c>
      <c r="C26" s="10" t="s">
        <v>85</v>
      </c>
      <c r="D26" s="10">
        <v>2</v>
      </c>
      <c r="E26" s="10"/>
      <c r="F26" s="10"/>
      <c r="G26" s="10"/>
      <c r="H26" s="10"/>
      <c r="I26" s="10"/>
      <c r="J26" s="10"/>
      <c r="K26" s="10"/>
      <c r="L26" s="10"/>
      <c r="M26" s="10"/>
      <c r="N26" s="10"/>
      <c r="O26" s="110">
        <f t="shared" si="0"/>
        <v>0</v>
      </c>
      <c r="P26" s="110">
        <f t="shared" si="1"/>
        <v>0</v>
      </c>
    </row>
    <row r="27" spans="1:16" x14ac:dyDescent="0.25">
      <c r="A27" s="10">
        <v>15748049</v>
      </c>
      <c r="B27" s="10" t="s">
        <v>88</v>
      </c>
      <c r="C27" s="10" t="s">
        <v>89</v>
      </c>
      <c r="D27" s="10">
        <v>1</v>
      </c>
      <c r="E27" s="10"/>
      <c r="F27" s="10"/>
      <c r="G27" s="10"/>
      <c r="H27" s="10"/>
      <c r="I27" s="10"/>
      <c r="J27" s="10"/>
      <c r="K27" s="10"/>
      <c r="L27" s="10"/>
      <c r="M27" s="10"/>
      <c r="N27" s="10"/>
      <c r="O27" s="110">
        <f t="shared" si="0"/>
        <v>0</v>
      </c>
      <c r="P27" s="110">
        <f t="shared" si="1"/>
        <v>0</v>
      </c>
    </row>
    <row r="28" spans="1:16" x14ac:dyDescent="0.25">
      <c r="A28" s="10">
        <v>15762114</v>
      </c>
      <c r="B28" s="10" t="s">
        <v>74</v>
      </c>
      <c r="C28" s="10" t="s">
        <v>75</v>
      </c>
      <c r="D28" s="10">
        <v>4</v>
      </c>
      <c r="E28" s="10"/>
      <c r="F28" s="10"/>
      <c r="G28" s="10"/>
      <c r="H28" s="10"/>
      <c r="I28" s="10"/>
      <c r="J28" s="10"/>
      <c r="K28" s="10"/>
      <c r="L28" s="10"/>
      <c r="M28" s="10"/>
      <c r="N28" s="10"/>
      <c r="O28" s="110">
        <f t="shared" si="0"/>
        <v>0</v>
      </c>
      <c r="P28" s="110">
        <f t="shared" si="1"/>
        <v>0</v>
      </c>
    </row>
    <row r="29" spans="1:16" x14ac:dyDescent="0.25">
      <c r="A29" s="10">
        <v>15804100</v>
      </c>
      <c r="B29" s="10" t="s">
        <v>78</v>
      </c>
      <c r="C29" s="10" t="s">
        <v>79</v>
      </c>
      <c r="D29" s="10">
        <v>4</v>
      </c>
      <c r="E29" s="10"/>
      <c r="F29" s="10"/>
      <c r="G29" s="10"/>
      <c r="H29" s="10"/>
      <c r="I29" s="10"/>
      <c r="J29" s="10"/>
      <c r="K29" s="10"/>
      <c r="L29" s="10"/>
      <c r="M29" s="10"/>
      <c r="N29" s="10"/>
      <c r="O29" s="110">
        <f t="shared" si="0"/>
        <v>0</v>
      </c>
      <c r="P29" s="110">
        <f t="shared" si="1"/>
        <v>0</v>
      </c>
    </row>
    <row r="30" spans="1:16" x14ac:dyDescent="0.25">
      <c r="A30" s="10">
        <v>15811832</v>
      </c>
      <c r="B30" s="10" t="s">
        <v>76</v>
      </c>
      <c r="C30" s="10" t="s">
        <v>77</v>
      </c>
      <c r="D30" s="10">
        <v>7</v>
      </c>
      <c r="E30" s="10"/>
      <c r="F30" s="10"/>
      <c r="G30" s="10"/>
      <c r="H30" s="10"/>
      <c r="I30" s="10"/>
      <c r="J30" s="10"/>
      <c r="K30" s="10"/>
      <c r="L30" s="10"/>
      <c r="M30" s="10"/>
      <c r="N30" s="10"/>
      <c r="O30" s="110">
        <f t="shared" si="0"/>
        <v>0</v>
      </c>
      <c r="P30" s="110">
        <f t="shared" si="1"/>
        <v>0</v>
      </c>
    </row>
    <row r="31" spans="1:16" x14ac:dyDescent="0.25">
      <c r="A31" s="10">
        <v>15813460</v>
      </c>
      <c r="B31" s="10" t="s">
        <v>80</v>
      </c>
      <c r="C31" s="10" t="s">
        <v>81</v>
      </c>
      <c r="D31" s="10">
        <v>1</v>
      </c>
      <c r="E31" s="10"/>
      <c r="F31" s="10"/>
      <c r="G31" s="10"/>
      <c r="H31" s="10"/>
      <c r="I31" s="10"/>
      <c r="J31" s="10"/>
      <c r="K31" s="10"/>
      <c r="L31" s="10"/>
      <c r="M31" s="10"/>
      <c r="N31" s="10"/>
      <c r="O31" s="110">
        <f t="shared" si="0"/>
        <v>0</v>
      </c>
      <c r="P31" s="110">
        <f t="shared" si="1"/>
        <v>0</v>
      </c>
    </row>
    <row r="32" spans="1:16" x14ac:dyDescent="0.25">
      <c r="A32" s="10">
        <v>15862518</v>
      </c>
      <c r="B32" s="10" t="s">
        <v>72</v>
      </c>
      <c r="C32" s="10" t="s">
        <v>73</v>
      </c>
      <c r="D32" s="10">
        <v>3</v>
      </c>
      <c r="E32" s="10"/>
      <c r="F32" s="10"/>
      <c r="G32" s="10"/>
      <c r="H32" s="10"/>
      <c r="I32" s="10"/>
      <c r="J32" s="10"/>
      <c r="K32" s="10"/>
      <c r="L32" s="10"/>
      <c r="M32" s="10"/>
      <c r="N32" s="10"/>
      <c r="O32" s="110">
        <f t="shared" si="0"/>
        <v>0</v>
      </c>
      <c r="P32" s="110">
        <f t="shared" si="1"/>
        <v>0</v>
      </c>
    </row>
    <row r="33" spans="1:16" x14ac:dyDescent="0.25">
      <c r="A33" s="10">
        <v>15865401</v>
      </c>
      <c r="B33" s="10" t="s">
        <v>72</v>
      </c>
      <c r="C33" s="10" t="s">
        <v>73</v>
      </c>
      <c r="D33" s="10">
        <v>3</v>
      </c>
      <c r="E33" s="10"/>
      <c r="F33" s="10"/>
      <c r="G33" s="10"/>
      <c r="H33" s="10"/>
      <c r="I33" s="10"/>
      <c r="J33" s="10"/>
      <c r="K33" s="10"/>
      <c r="L33" s="10"/>
      <c r="M33" s="10"/>
      <c r="N33" s="10"/>
      <c r="O33" s="110">
        <f t="shared" si="0"/>
        <v>0</v>
      </c>
      <c r="P33" s="110">
        <f t="shared" si="1"/>
        <v>0</v>
      </c>
    </row>
    <row r="34" spans="1:16" x14ac:dyDescent="0.25">
      <c r="A34" s="10">
        <v>15865630</v>
      </c>
      <c r="B34" s="10" t="s">
        <v>72</v>
      </c>
      <c r="C34" s="10" t="s">
        <v>73</v>
      </c>
      <c r="D34" s="10">
        <v>3</v>
      </c>
      <c r="E34" s="10"/>
      <c r="F34" s="10"/>
      <c r="G34" s="10"/>
      <c r="H34" s="10"/>
      <c r="I34" s="10"/>
      <c r="J34" s="10"/>
      <c r="K34" s="10"/>
      <c r="L34" s="10"/>
      <c r="M34" s="10"/>
      <c r="N34" s="10"/>
      <c r="O34" s="110">
        <f t="shared" si="0"/>
        <v>0</v>
      </c>
      <c r="P34" s="110">
        <f t="shared" si="1"/>
        <v>0</v>
      </c>
    </row>
    <row r="35" spans="1:16" x14ac:dyDescent="0.25">
      <c r="A35" s="10">
        <v>15901165</v>
      </c>
      <c r="B35" s="10" t="s">
        <v>88</v>
      </c>
      <c r="C35" s="10" t="s">
        <v>89</v>
      </c>
      <c r="D35" s="10">
        <v>1</v>
      </c>
      <c r="E35" s="10"/>
      <c r="F35" s="10"/>
      <c r="G35" s="10"/>
      <c r="H35" s="10"/>
      <c r="I35" s="10"/>
      <c r="J35" s="10"/>
      <c r="K35" s="10"/>
      <c r="L35" s="10"/>
      <c r="M35" s="10"/>
      <c r="N35" s="10"/>
      <c r="O35" s="110">
        <f t="shared" si="0"/>
        <v>0</v>
      </c>
      <c r="P35" s="110">
        <f t="shared" si="1"/>
        <v>0</v>
      </c>
    </row>
    <row r="36" spans="1:16" x14ac:dyDescent="0.25">
      <c r="A36" s="10">
        <v>15901742</v>
      </c>
      <c r="B36" s="10" t="s">
        <v>88</v>
      </c>
      <c r="C36" s="10" t="s">
        <v>89</v>
      </c>
      <c r="D36" s="10">
        <v>1</v>
      </c>
      <c r="E36" s="10"/>
      <c r="F36" s="10"/>
      <c r="G36" s="10"/>
      <c r="H36" s="10"/>
      <c r="I36" s="10"/>
      <c r="J36" s="10"/>
      <c r="K36" s="10"/>
      <c r="L36" s="10"/>
      <c r="M36" s="10"/>
      <c r="N36" s="10"/>
      <c r="O36" s="110">
        <f t="shared" si="0"/>
        <v>0</v>
      </c>
      <c r="P36" s="110">
        <f t="shared" si="1"/>
        <v>0</v>
      </c>
    </row>
    <row r="37" spans="1:16" x14ac:dyDescent="0.25">
      <c r="A37" s="10">
        <v>15910091</v>
      </c>
      <c r="B37" s="10" t="s">
        <v>88</v>
      </c>
      <c r="C37" s="10" t="s">
        <v>89</v>
      </c>
      <c r="D37" s="10">
        <v>1</v>
      </c>
      <c r="E37" s="10"/>
      <c r="F37" s="10"/>
      <c r="G37" s="10"/>
      <c r="H37" s="10"/>
      <c r="I37" s="10"/>
      <c r="J37" s="10"/>
      <c r="K37" s="10"/>
      <c r="L37" s="10"/>
      <c r="M37" s="10"/>
      <c r="N37" s="10"/>
      <c r="O37" s="110">
        <f t="shared" si="0"/>
        <v>0</v>
      </c>
      <c r="P37" s="110">
        <f t="shared" si="1"/>
        <v>0</v>
      </c>
    </row>
    <row r="38" spans="1:16" x14ac:dyDescent="0.25">
      <c r="A38" s="10">
        <v>15910164</v>
      </c>
      <c r="B38" s="10" t="s">
        <v>88</v>
      </c>
      <c r="C38" s="10" t="s">
        <v>89</v>
      </c>
      <c r="D38" s="10">
        <v>1</v>
      </c>
      <c r="E38" s="10"/>
      <c r="F38" s="10"/>
      <c r="G38" s="10"/>
      <c r="H38" s="10"/>
      <c r="I38" s="10"/>
      <c r="J38" s="10"/>
      <c r="K38" s="10"/>
      <c r="L38" s="10"/>
      <c r="M38" s="10"/>
      <c r="N38" s="10"/>
      <c r="O38" s="110">
        <f t="shared" si="0"/>
        <v>0</v>
      </c>
      <c r="P38" s="110">
        <f t="shared" si="1"/>
        <v>0</v>
      </c>
    </row>
    <row r="39" spans="1:16" x14ac:dyDescent="0.25">
      <c r="A39" s="10">
        <v>15912450</v>
      </c>
      <c r="B39" s="10" t="s">
        <v>88</v>
      </c>
      <c r="C39" s="10" t="s">
        <v>89</v>
      </c>
      <c r="D39" s="10">
        <v>1</v>
      </c>
      <c r="E39" s="10"/>
      <c r="F39" s="10"/>
      <c r="G39" s="10"/>
      <c r="H39" s="10"/>
      <c r="I39" s="10"/>
      <c r="J39" s="10"/>
      <c r="K39" s="10"/>
      <c r="L39" s="10"/>
      <c r="M39" s="10"/>
      <c r="N39" s="10"/>
      <c r="O39" s="110">
        <f t="shared" si="0"/>
        <v>0</v>
      </c>
      <c r="P39" s="110">
        <f t="shared" si="1"/>
        <v>0</v>
      </c>
    </row>
    <row r="40" spans="1:16" x14ac:dyDescent="0.25">
      <c r="A40" s="10">
        <v>15922081</v>
      </c>
      <c r="B40" s="10" t="s">
        <v>72</v>
      </c>
      <c r="C40" s="10" t="s">
        <v>73</v>
      </c>
      <c r="D40" s="10">
        <v>3</v>
      </c>
      <c r="E40" s="10"/>
      <c r="F40" s="10"/>
      <c r="G40" s="10"/>
      <c r="H40" s="10"/>
      <c r="I40" s="10"/>
      <c r="J40" s="10"/>
      <c r="K40" s="10"/>
      <c r="L40" s="10"/>
      <c r="M40" s="10"/>
      <c r="N40" s="10"/>
      <c r="O40" s="110">
        <f t="shared" si="0"/>
        <v>0</v>
      </c>
      <c r="P40" s="110">
        <f t="shared" si="1"/>
        <v>0</v>
      </c>
    </row>
    <row r="41" spans="1:16" x14ac:dyDescent="0.25">
      <c r="A41" s="10">
        <v>15971511</v>
      </c>
      <c r="B41" s="10" t="s">
        <v>72</v>
      </c>
      <c r="C41" s="10" t="s">
        <v>73</v>
      </c>
      <c r="D41" s="10">
        <v>1</v>
      </c>
      <c r="E41" s="10"/>
      <c r="F41" s="10"/>
      <c r="G41" s="10"/>
      <c r="H41" s="10"/>
      <c r="I41" s="10"/>
      <c r="J41" s="10"/>
      <c r="K41" s="10"/>
      <c r="L41" s="10"/>
      <c r="M41" s="10"/>
      <c r="N41" s="10"/>
      <c r="O41" s="110">
        <f t="shared" si="0"/>
        <v>0</v>
      </c>
      <c r="P41" s="110">
        <f t="shared" si="1"/>
        <v>0</v>
      </c>
    </row>
    <row r="42" spans="1:16" x14ac:dyDescent="0.25">
      <c r="A42" s="10">
        <v>16015924</v>
      </c>
      <c r="B42" s="10" t="s">
        <v>82</v>
      </c>
      <c r="C42" s="10" t="s">
        <v>83</v>
      </c>
      <c r="D42" s="10">
        <v>4</v>
      </c>
      <c r="E42" s="10"/>
      <c r="F42" s="10"/>
      <c r="G42" s="10"/>
      <c r="H42" s="10"/>
      <c r="I42" s="10"/>
      <c r="J42" s="10"/>
      <c r="K42" s="10"/>
      <c r="L42" s="10"/>
      <c r="M42" s="10"/>
      <c r="N42" s="10"/>
      <c r="O42" s="110">
        <f t="shared" si="0"/>
        <v>0</v>
      </c>
      <c r="P42" s="110">
        <f t="shared" si="1"/>
        <v>0</v>
      </c>
    </row>
    <row r="43" spans="1:16" x14ac:dyDescent="0.25">
      <c r="A43" s="10">
        <v>16022009</v>
      </c>
      <c r="B43" s="10" t="s">
        <v>72</v>
      </c>
      <c r="C43" s="10" t="s">
        <v>73</v>
      </c>
      <c r="D43" s="10">
        <v>1</v>
      </c>
      <c r="E43" s="10"/>
      <c r="F43" s="10"/>
      <c r="G43" s="10"/>
      <c r="H43" s="10"/>
      <c r="I43" s="10"/>
      <c r="J43" s="10"/>
      <c r="K43" s="10"/>
      <c r="L43" s="10"/>
      <c r="M43" s="10"/>
      <c r="N43" s="10"/>
      <c r="O43" s="110">
        <f t="shared" si="0"/>
        <v>0</v>
      </c>
      <c r="P43" s="110">
        <f t="shared" si="1"/>
        <v>0</v>
      </c>
    </row>
    <row r="44" spans="1:16" x14ac:dyDescent="0.25">
      <c r="A44" s="10">
        <v>16043065</v>
      </c>
      <c r="B44" s="10" t="s">
        <v>90</v>
      </c>
      <c r="C44" s="10" t="s">
        <v>91</v>
      </c>
      <c r="D44" s="10">
        <v>1</v>
      </c>
      <c r="E44" s="10"/>
      <c r="F44" s="10"/>
      <c r="G44" s="10"/>
      <c r="H44" s="10"/>
      <c r="I44" s="10"/>
      <c r="J44" s="10"/>
      <c r="K44" s="10"/>
      <c r="L44" s="10"/>
      <c r="M44" s="10"/>
      <c r="N44" s="10"/>
      <c r="O44" s="110">
        <f t="shared" si="0"/>
        <v>0</v>
      </c>
      <c r="P44" s="110">
        <f t="shared" si="1"/>
        <v>0</v>
      </c>
    </row>
    <row r="45" spans="1:16" x14ac:dyDescent="0.25">
      <c r="A45" s="10">
        <v>16046781</v>
      </c>
      <c r="B45" s="10" t="s">
        <v>72</v>
      </c>
      <c r="C45" s="10" t="s">
        <v>73</v>
      </c>
      <c r="D45" s="10">
        <v>1</v>
      </c>
      <c r="E45" s="10"/>
      <c r="F45" s="10"/>
      <c r="G45" s="10"/>
      <c r="H45" s="10"/>
      <c r="I45" s="10"/>
      <c r="J45" s="10"/>
      <c r="K45" s="10"/>
      <c r="L45" s="10"/>
      <c r="M45" s="10"/>
      <c r="N45" s="10"/>
      <c r="O45" s="110">
        <f t="shared" si="0"/>
        <v>0</v>
      </c>
      <c r="P45" s="110">
        <f t="shared" si="1"/>
        <v>0</v>
      </c>
    </row>
    <row r="46" spans="1:16" x14ac:dyDescent="0.25">
      <c r="A46" s="10">
        <v>16056086</v>
      </c>
      <c r="B46" s="10" t="s">
        <v>72</v>
      </c>
      <c r="C46" s="10" t="s">
        <v>73</v>
      </c>
      <c r="D46" s="10">
        <v>1</v>
      </c>
      <c r="E46" s="10"/>
      <c r="F46" s="10"/>
      <c r="G46" s="10"/>
      <c r="H46" s="10"/>
      <c r="I46" s="10"/>
      <c r="J46" s="10"/>
      <c r="K46" s="10"/>
      <c r="L46" s="10"/>
      <c r="M46" s="10"/>
      <c r="N46" s="10"/>
      <c r="O46" s="110">
        <f t="shared" si="0"/>
        <v>0</v>
      </c>
      <c r="P46" s="110">
        <f t="shared" si="1"/>
        <v>0</v>
      </c>
    </row>
    <row r="47" spans="1:16" x14ac:dyDescent="0.25">
      <c r="A47" s="10">
        <v>16078845</v>
      </c>
      <c r="B47" s="10" t="s">
        <v>72</v>
      </c>
      <c r="C47" s="10" t="s">
        <v>73</v>
      </c>
      <c r="D47" s="10">
        <v>1</v>
      </c>
      <c r="E47" s="10"/>
      <c r="F47" s="10"/>
      <c r="G47" s="10"/>
      <c r="H47" s="10"/>
      <c r="I47" s="10"/>
      <c r="J47" s="10"/>
      <c r="K47" s="10"/>
      <c r="L47" s="10"/>
      <c r="M47" s="10"/>
      <c r="N47" s="10"/>
      <c r="O47" s="110">
        <f t="shared" si="0"/>
        <v>0</v>
      </c>
      <c r="P47" s="110">
        <f t="shared" si="1"/>
        <v>0</v>
      </c>
    </row>
    <row r="48" spans="1:16" x14ac:dyDescent="0.25">
      <c r="A48" s="10">
        <v>16078918</v>
      </c>
      <c r="B48" s="10" t="s">
        <v>72</v>
      </c>
      <c r="C48" s="10" t="s">
        <v>73</v>
      </c>
      <c r="D48" s="10">
        <v>1</v>
      </c>
      <c r="E48" s="10"/>
      <c r="F48" s="10"/>
      <c r="G48" s="10"/>
      <c r="H48" s="10"/>
      <c r="I48" s="10"/>
      <c r="J48" s="10"/>
      <c r="K48" s="10"/>
      <c r="L48" s="10"/>
      <c r="M48" s="10"/>
      <c r="N48" s="10"/>
      <c r="O48" s="110">
        <f t="shared" si="0"/>
        <v>0</v>
      </c>
      <c r="P48" s="110">
        <f t="shared" si="1"/>
        <v>0</v>
      </c>
    </row>
    <row r="49" spans="1:16" x14ac:dyDescent="0.25">
      <c r="A49" s="10">
        <v>16086767</v>
      </c>
      <c r="B49" s="10" t="s">
        <v>78</v>
      </c>
      <c r="C49" s="10" t="s">
        <v>79</v>
      </c>
      <c r="D49" s="10">
        <v>4</v>
      </c>
      <c r="E49" s="10"/>
      <c r="F49" s="10"/>
      <c r="G49" s="10"/>
      <c r="H49" s="10"/>
      <c r="I49" s="10"/>
      <c r="J49" s="10"/>
      <c r="K49" s="10"/>
      <c r="L49" s="10"/>
      <c r="M49" s="10"/>
      <c r="N49" s="10"/>
      <c r="O49" s="110">
        <f t="shared" si="0"/>
        <v>0</v>
      </c>
      <c r="P49" s="110">
        <f t="shared" si="1"/>
        <v>0</v>
      </c>
    </row>
    <row r="50" spans="1:16" x14ac:dyDescent="0.25">
      <c r="A50" s="10">
        <v>16089472</v>
      </c>
      <c r="B50" s="10" t="s">
        <v>72</v>
      </c>
      <c r="C50" s="10" t="s">
        <v>73</v>
      </c>
      <c r="D50" s="10">
        <v>1</v>
      </c>
      <c r="E50" s="10"/>
      <c r="F50" s="10"/>
      <c r="G50" s="10"/>
      <c r="H50" s="10"/>
      <c r="I50" s="10"/>
      <c r="J50" s="10"/>
      <c r="K50" s="10"/>
      <c r="L50" s="10"/>
      <c r="M50" s="10"/>
      <c r="N50" s="10"/>
      <c r="O50" s="110">
        <f t="shared" si="0"/>
        <v>0</v>
      </c>
      <c r="P50" s="110">
        <f t="shared" si="1"/>
        <v>0</v>
      </c>
    </row>
    <row r="51" spans="1:16" x14ac:dyDescent="0.25">
      <c r="A51" s="10">
        <v>16089995</v>
      </c>
      <c r="B51" s="10" t="s">
        <v>72</v>
      </c>
      <c r="C51" s="10" t="s">
        <v>73</v>
      </c>
      <c r="D51" s="10">
        <v>1</v>
      </c>
      <c r="E51" s="10"/>
      <c r="F51" s="10"/>
      <c r="G51" s="10"/>
      <c r="H51" s="10"/>
      <c r="I51" s="10"/>
      <c r="J51" s="10"/>
      <c r="K51" s="10"/>
      <c r="L51" s="10"/>
      <c r="M51" s="10"/>
      <c r="N51" s="10"/>
      <c r="O51" s="110">
        <f t="shared" si="0"/>
        <v>0</v>
      </c>
      <c r="P51" s="110">
        <f t="shared" si="1"/>
        <v>0</v>
      </c>
    </row>
    <row r="52" spans="1:16" x14ac:dyDescent="0.25">
      <c r="A52" s="10">
        <v>16095324</v>
      </c>
      <c r="B52" s="10" t="s">
        <v>92</v>
      </c>
      <c r="C52" s="10" t="s">
        <v>93</v>
      </c>
      <c r="D52" s="10">
        <v>2</v>
      </c>
      <c r="E52" s="10"/>
      <c r="F52" s="10"/>
      <c r="G52" s="10"/>
      <c r="H52" s="10"/>
      <c r="I52" s="10"/>
      <c r="J52" s="10"/>
      <c r="K52" s="10"/>
      <c r="L52" s="10"/>
      <c r="M52" s="10"/>
      <c r="N52" s="10"/>
      <c r="O52" s="110">
        <f t="shared" si="0"/>
        <v>0</v>
      </c>
      <c r="P52" s="110">
        <f t="shared" si="1"/>
        <v>0</v>
      </c>
    </row>
    <row r="53" spans="1:16" x14ac:dyDescent="0.25">
      <c r="A53" s="10">
        <v>16095332</v>
      </c>
      <c r="B53" s="10" t="s">
        <v>92</v>
      </c>
      <c r="C53" s="10" t="s">
        <v>93</v>
      </c>
      <c r="D53" s="10">
        <v>2</v>
      </c>
      <c r="E53" s="10"/>
      <c r="F53" s="10"/>
      <c r="G53" s="10"/>
      <c r="H53" s="10"/>
      <c r="I53" s="10"/>
      <c r="J53" s="10"/>
      <c r="K53" s="10"/>
      <c r="L53" s="10"/>
      <c r="M53" s="10"/>
      <c r="N53" s="10"/>
      <c r="O53" s="110">
        <f t="shared" si="0"/>
        <v>0</v>
      </c>
      <c r="P53" s="110">
        <f t="shared" si="1"/>
        <v>0</v>
      </c>
    </row>
    <row r="54" spans="1:16" x14ac:dyDescent="0.25">
      <c r="A54" s="10">
        <v>16101731</v>
      </c>
      <c r="B54" s="10" t="s">
        <v>72</v>
      </c>
      <c r="C54" s="10" t="s">
        <v>73</v>
      </c>
      <c r="D54" s="10">
        <v>1</v>
      </c>
      <c r="E54" s="10"/>
      <c r="F54" s="10"/>
      <c r="G54" s="10"/>
      <c r="H54" s="10"/>
      <c r="I54" s="10"/>
      <c r="J54" s="10"/>
      <c r="K54" s="10"/>
      <c r="L54" s="10"/>
      <c r="M54" s="10"/>
      <c r="N54" s="10"/>
      <c r="O54" s="110">
        <f t="shared" si="0"/>
        <v>0</v>
      </c>
      <c r="P54" s="110">
        <f t="shared" si="1"/>
        <v>0</v>
      </c>
    </row>
    <row r="55" spans="1:16" x14ac:dyDescent="0.25">
      <c r="A55" s="10">
        <v>16112768</v>
      </c>
      <c r="B55" s="10" t="s">
        <v>88</v>
      </c>
      <c r="C55" s="10" t="s">
        <v>89</v>
      </c>
      <c r="D55" s="10">
        <v>1</v>
      </c>
      <c r="E55" s="10"/>
      <c r="F55" s="10"/>
      <c r="G55" s="10"/>
      <c r="H55" s="10"/>
      <c r="I55" s="10"/>
      <c r="J55" s="10"/>
      <c r="K55" s="10"/>
      <c r="L55" s="10"/>
      <c r="M55" s="10"/>
      <c r="N55" s="10"/>
      <c r="O55" s="110">
        <f t="shared" si="0"/>
        <v>0</v>
      </c>
      <c r="P55" s="110">
        <f t="shared" si="1"/>
        <v>0</v>
      </c>
    </row>
    <row r="56" spans="1:16" x14ac:dyDescent="0.25">
      <c r="A56" s="10">
        <v>16113152</v>
      </c>
      <c r="B56" s="10" t="s">
        <v>78</v>
      </c>
      <c r="C56" s="10" t="s">
        <v>79</v>
      </c>
      <c r="D56" s="10">
        <v>4</v>
      </c>
      <c r="E56" s="10"/>
      <c r="F56" s="10"/>
      <c r="G56" s="10"/>
      <c r="H56" s="10"/>
      <c r="I56" s="10"/>
      <c r="J56" s="10"/>
      <c r="K56" s="10"/>
      <c r="L56" s="10"/>
      <c r="M56" s="10"/>
      <c r="N56" s="10"/>
      <c r="O56" s="110">
        <f t="shared" si="0"/>
        <v>0</v>
      </c>
      <c r="P56" s="110">
        <f t="shared" si="1"/>
        <v>0</v>
      </c>
    </row>
    <row r="57" spans="1:16" x14ac:dyDescent="0.25">
      <c r="A57" s="10">
        <v>16113217</v>
      </c>
      <c r="B57" s="10" t="s">
        <v>76</v>
      </c>
      <c r="C57" s="10" t="s">
        <v>77</v>
      </c>
      <c r="D57" s="10">
        <v>7</v>
      </c>
      <c r="E57" s="10"/>
      <c r="F57" s="10"/>
      <c r="G57" s="10"/>
      <c r="H57" s="10"/>
      <c r="I57" s="10"/>
      <c r="J57" s="10"/>
      <c r="K57" s="10"/>
      <c r="L57" s="10"/>
      <c r="M57" s="10"/>
      <c r="N57" s="10"/>
      <c r="O57" s="110">
        <f t="shared" si="0"/>
        <v>0</v>
      </c>
      <c r="P57" s="110">
        <f t="shared" si="1"/>
        <v>0</v>
      </c>
    </row>
    <row r="58" spans="1:16" x14ac:dyDescent="0.25">
      <c r="A58" s="10">
        <v>16115783</v>
      </c>
      <c r="B58" s="10" t="s">
        <v>72</v>
      </c>
      <c r="C58" s="10" t="s">
        <v>73</v>
      </c>
      <c r="D58" s="10">
        <v>1</v>
      </c>
      <c r="E58" s="10"/>
      <c r="F58" s="10"/>
      <c r="G58" s="10"/>
      <c r="H58" s="10"/>
      <c r="I58" s="10"/>
      <c r="J58" s="10"/>
      <c r="K58" s="10"/>
      <c r="L58" s="10"/>
      <c r="M58" s="10"/>
      <c r="N58" s="10"/>
      <c r="O58" s="110">
        <f t="shared" si="0"/>
        <v>0</v>
      </c>
      <c r="P58" s="110">
        <f t="shared" si="1"/>
        <v>0</v>
      </c>
    </row>
    <row r="59" spans="1:16" x14ac:dyDescent="0.25">
      <c r="A59" s="10">
        <v>16117239</v>
      </c>
      <c r="B59" s="10" t="s">
        <v>72</v>
      </c>
      <c r="C59" s="10" t="s">
        <v>73</v>
      </c>
      <c r="D59" s="10">
        <v>1</v>
      </c>
      <c r="E59" s="10"/>
      <c r="F59" s="10"/>
      <c r="G59" s="10"/>
      <c r="H59" s="10"/>
      <c r="I59" s="10"/>
      <c r="J59" s="10"/>
      <c r="K59" s="10"/>
      <c r="L59" s="10"/>
      <c r="M59" s="10"/>
      <c r="N59" s="10"/>
      <c r="O59" s="110">
        <f t="shared" si="0"/>
        <v>0</v>
      </c>
      <c r="P59" s="110">
        <f t="shared" si="1"/>
        <v>0</v>
      </c>
    </row>
    <row r="60" spans="1:16" x14ac:dyDescent="0.25">
      <c r="A60" s="10">
        <v>16145429</v>
      </c>
      <c r="B60" s="10" t="s">
        <v>94</v>
      </c>
      <c r="C60" s="10" t="s">
        <v>95</v>
      </c>
      <c r="D60" s="10">
        <v>56</v>
      </c>
      <c r="E60" s="10"/>
      <c r="F60" s="10"/>
      <c r="G60" s="10"/>
      <c r="H60" s="10"/>
      <c r="I60" s="10"/>
      <c r="J60" s="10"/>
      <c r="K60" s="10"/>
      <c r="L60" s="10"/>
      <c r="M60" s="10"/>
      <c r="N60" s="10"/>
      <c r="O60" s="110">
        <f t="shared" si="0"/>
        <v>0</v>
      </c>
      <c r="P60" s="110">
        <f t="shared" si="1"/>
        <v>0</v>
      </c>
    </row>
    <row r="61" spans="1:16" x14ac:dyDescent="0.25">
      <c r="A61" s="10">
        <v>16145437</v>
      </c>
      <c r="B61" s="10" t="s">
        <v>94</v>
      </c>
      <c r="C61" s="10" t="s">
        <v>95</v>
      </c>
      <c r="D61" s="10">
        <v>27</v>
      </c>
      <c r="E61" s="10"/>
      <c r="F61" s="10"/>
      <c r="G61" s="10"/>
      <c r="H61" s="10"/>
      <c r="I61" s="10"/>
      <c r="J61" s="10"/>
      <c r="K61" s="10"/>
      <c r="L61" s="10"/>
      <c r="M61" s="10"/>
      <c r="N61" s="10"/>
      <c r="O61" s="110">
        <f t="shared" si="0"/>
        <v>0</v>
      </c>
      <c r="P61" s="110">
        <f t="shared" si="1"/>
        <v>0</v>
      </c>
    </row>
    <row r="62" spans="1:16" x14ac:dyDescent="0.25">
      <c r="A62" s="10">
        <v>16150317</v>
      </c>
      <c r="B62" s="10" t="s">
        <v>72</v>
      </c>
      <c r="C62" s="10" t="s">
        <v>73</v>
      </c>
      <c r="D62" s="10">
        <v>3</v>
      </c>
      <c r="E62" s="10"/>
      <c r="F62" s="10"/>
      <c r="G62" s="10"/>
      <c r="H62" s="10"/>
      <c r="I62" s="10"/>
      <c r="J62" s="10"/>
      <c r="K62" s="10"/>
      <c r="L62" s="10"/>
      <c r="M62" s="10"/>
      <c r="N62" s="10"/>
      <c r="O62" s="110">
        <f t="shared" si="0"/>
        <v>0</v>
      </c>
      <c r="P62" s="110">
        <f t="shared" si="1"/>
        <v>0</v>
      </c>
    </row>
    <row r="63" spans="1:16" x14ac:dyDescent="0.25">
      <c r="A63" s="10">
        <v>16156056</v>
      </c>
      <c r="B63" s="10" t="s">
        <v>88</v>
      </c>
      <c r="C63" s="10" t="s">
        <v>89</v>
      </c>
      <c r="D63" s="10">
        <v>1</v>
      </c>
      <c r="E63" s="10"/>
      <c r="F63" s="10"/>
      <c r="G63" s="10"/>
      <c r="H63" s="10"/>
      <c r="I63" s="10"/>
      <c r="J63" s="10"/>
      <c r="K63" s="10"/>
      <c r="L63" s="10"/>
      <c r="M63" s="10"/>
      <c r="N63" s="10"/>
      <c r="O63" s="110">
        <f t="shared" si="0"/>
        <v>0</v>
      </c>
      <c r="P63" s="110">
        <f t="shared" si="1"/>
        <v>0</v>
      </c>
    </row>
    <row r="64" spans="1:16" x14ac:dyDescent="0.25">
      <c r="A64" s="10">
        <v>16180607</v>
      </c>
      <c r="B64" s="10" t="s">
        <v>88</v>
      </c>
      <c r="C64" s="10" t="s">
        <v>89</v>
      </c>
      <c r="D64" s="10">
        <v>1</v>
      </c>
      <c r="E64" s="10"/>
      <c r="F64" s="10"/>
      <c r="G64" s="10"/>
      <c r="H64" s="10"/>
      <c r="I64" s="10"/>
      <c r="J64" s="10"/>
      <c r="K64" s="10"/>
      <c r="L64" s="10"/>
      <c r="M64" s="10"/>
      <c r="N64" s="10"/>
      <c r="O64" s="110">
        <f t="shared" si="0"/>
        <v>0</v>
      </c>
      <c r="P64" s="110">
        <f t="shared" si="1"/>
        <v>0</v>
      </c>
    </row>
    <row r="65" spans="1:16" x14ac:dyDescent="0.25">
      <c r="A65" s="10">
        <v>16181328</v>
      </c>
      <c r="B65" s="10" t="s">
        <v>72</v>
      </c>
      <c r="C65" s="10" t="s">
        <v>73</v>
      </c>
      <c r="D65" s="10">
        <v>1</v>
      </c>
      <c r="E65" s="10"/>
      <c r="F65" s="10"/>
      <c r="G65" s="10"/>
      <c r="H65" s="10"/>
      <c r="I65" s="10"/>
      <c r="J65" s="10"/>
      <c r="K65" s="10"/>
      <c r="L65" s="10"/>
      <c r="M65" s="10"/>
      <c r="N65" s="10"/>
      <c r="O65" s="110">
        <f t="shared" si="0"/>
        <v>0</v>
      </c>
      <c r="P65" s="110">
        <f t="shared" si="1"/>
        <v>0</v>
      </c>
    </row>
    <row r="66" spans="1:16" x14ac:dyDescent="0.25">
      <c r="A66" s="10">
        <v>16199340</v>
      </c>
      <c r="B66" s="10" t="s">
        <v>72</v>
      </c>
      <c r="C66" s="10" t="s">
        <v>73</v>
      </c>
      <c r="D66" s="10">
        <v>1</v>
      </c>
      <c r="E66" s="10"/>
      <c r="F66" s="10"/>
      <c r="G66" s="10"/>
      <c r="H66" s="10"/>
      <c r="I66" s="10"/>
      <c r="J66" s="10"/>
      <c r="K66" s="10"/>
      <c r="L66" s="10"/>
      <c r="M66" s="10"/>
      <c r="N66" s="10"/>
      <c r="O66" s="110">
        <f t="shared" si="0"/>
        <v>0</v>
      </c>
      <c r="P66" s="110">
        <f t="shared" si="1"/>
        <v>0</v>
      </c>
    </row>
    <row r="67" spans="1:16" x14ac:dyDescent="0.25">
      <c r="A67" s="10">
        <v>16213025</v>
      </c>
      <c r="B67" s="10" t="s">
        <v>86</v>
      </c>
      <c r="C67" s="10" t="s">
        <v>87</v>
      </c>
      <c r="D67" s="10">
        <v>2</v>
      </c>
      <c r="E67" s="10"/>
      <c r="F67" s="10"/>
      <c r="G67" s="10"/>
      <c r="H67" s="10"/>
      <c r="I67" s="10"/>
      <c r="J67" s="10"/>
      <c r="K67" s="10"/>
      <c r="L67" s="10"/>
      <c r="M67" s="10"/>
      <c r="N67" s="10"/>
      <c r="O67" s="110">
        <f t="shared" si="0"/>
        <v>0</v>
      </c>
      <c r="P67" s="110">
        <f t="shared" si="1"/>
        <v>0</v>
      </c>
    </row>
    <row r="68" spans="1:16" x14ac:dyDescent="0.25">
      <c r="A68" s="10">
        <v>16214323</v>
      </c>
      <c r="B68" s="10" t="s">
        <v>86</v>
      </c>
      <c r="C68" s="10" t="s">
        <v>87</v>
      </c>
      <c r="D68" s="10">
        <v>2</v>
      </c>
      <c r="E68" s="10"/>
      <c r="F68" s="10"/>
      <c r="G68" s="10"/>
      <c r="H68" s="10"/>
      <c r="I68" s="10"/>
      <c r="J68" s="10"/>
      <c r="K68" s="10"/>
      <c r="L68" s="10"/>
      <c r="M68" s="10"/>
      <c r="N68" s="10"/>
      <c r="O68" s="110">
        <f t="shared" si="0"/>
        <v>0</v>
      </c>
      <c r="P68" s="110">
        <f t="shared" si="1"/>
        <v>0</v>
      </c>
    </row>
    <row r="69" spans="1:16" x14ac:dyDescent="0.25">
      <c r="A69" s="10">
        <v>16223454</v>
      </c>
      <c r="B69" s="10" t="s">
        <v>74</v>
      </c>
      <c r="C69" s="10" t="s">
        <v>75</v>
      </c>
      <c r="D69" s="10">
        <v>4</v>
      </c>
      <c r="E69" s="10"/>
      <c r="F69" s="10"/>
      <c r="G69" s="10"/>
      <c r="H69" s="10"/>
      <c r="I69" s="10"/>
      <c r="J69" s="10"/>
      <c r="K69" s="10"/>
      <c r="L69" s="10"/>
      <c r="M69" s="10"/>
      <c r="N69" s="10"/>
      <c r="O69" s="110">
        <f t="shared" ref="O69:O132" si="2">E69+F69+G69+H69+I69+J69+K69+L69+M69+N69</f>
        <v>0</v>
      </c>
      <c r="P69" s="110">
        <f t="shared" ref="P69:P132" si="3">O69-N69</f>
        <v>0</v>
      </c>
    </row>
    <row r="70" spans="1:16" x14ac:dyDescent="0.25">
      <c r="A70" s="10">
        <v>16223462</v>
      </c>
      <c r="B70" s="10" t="s">
        <v>74</v>
      </c>
      <c r="C70" s="10" t="s">
        <v>75</v>
      </c>
      <c r="D70" s="10">
        <v>4</v>
      </c>
      <c r="E70" s="10"/>
      <c r="F70" s="10"/>
      <c r="G70" s="10"/>
      <c r="H70" s="10"/>
      <c r="I70" s="10"/>
      <c r="J70" s="10"/>
      <c r="K70" s="10"/>
      <c r="L70" s="10"/>
      <c r="M70" s="10"/>
      <c r="N70" s="10"/>
      <c r="O70" s="110">
        <f t="shared" si="2"/>
        <v>0</v>
      </c>
      <c r="P70" s="110">
        <f t="shared" si="3"/>
        <v>0</v>
      </c>
    </row>
    <row r="71" spans="1:16" x14ac:dyDescent="0.25">
      <c r="A71" s="10">
        <v>16231643</v>
      </c>
      <c r="B71" s="10" t="s">
        <v>82</v>
      </c>
      <c r="C71" s="10" t="s">
        <v>83</v>
      </c>
      <c r="D71" s="10">
        <v>4</v>
      </c>
      <c r="E71" s="10"/>
      <c r="F71" s="10"/>
      <c r="G71" s="10"/>
      <c r="H71" s="10"/>
      <c r="I71" s="10"/>
      <c r="J71" s="10"/>
      <c r="K71" s="10"/>
      <c r="L71" s="10"/>
      <c r="M71" s="10"/>
      <c r="N71" s="10"/>
      <c r="O71" s="110">
        <f t="shared" si="2"/>
        <v>0</v>
      </c>
      <c r="P71" s="110">
        <f t="shared" si="3"/>
        <v>0</v>
      </c>
    </row>
    <row r="72" spans="1:16" x14ac:dyDescent="0.25">
      <c r="A72" s="10">
        <v>16240049</v>
      </c>
      <c r="B72" s="10" t="s">
        <v>96</v>
      </c>
      <c r="C72" s="10" t="s">
        <v>97</v>
      </c>
      <c r="D72" s="10">
        <v>1</v>
      </c>
      <c r="E72" s="10"/>
      <c r="F72" s="10"/>
      <c r="G72" s="10"/>
      <c r="H72" s="10"/>
      <c r="I72" s="10"/>
      <c r="J72" s="10"/>
      <c r="K72" s="10"/>
      <c r="L72" s="10"/>
      <c r="M72" s="10"/>
      <c r="N72" s="10"/>
      <c r="O72" s="110">
        <f t="shared" si="2"/>
        <v>0</v>
      </c>
      <c r="P72" s="110">
        <f t="shared" si="3"/>
        <v>0</v>
      </c>
    </row>
    <row r="73" spans="1:16" x14ac:dyDescent="0.25">
      <c r="A73" s="10">
        <v>16240057</v>
      </c>
      <c r="B73" s="10" t="s">
        <v>96</v>
      </c>
      <c r="C73" s="10" t="s">
        <v>97</v>
      </c>
      <c r="D73" s="10">
        <v>1</v>
      </c>
      <c r="E73" s="10"/>
      <c r="F73" s="10"/>
      <c r="G73" s="10"/>
      <c r="H73" s="10"/>
      <c r="I73" s="10"/>
      <c r="J73" s="10"/>
      <c r="K73" s="10"/>
      <c r="L73" s="10"/>
      <c r="M73" s="10"/>
      <c r="N73" s="10"/>
      <c r="O73" s="110">
        <f t="shared" si="2"/>
        <v>0</v>
      </c>
      <c r="P73" s="110">
        <f t="shared" si="3"/>
        <v>0</v>
      </c>
    </row>
    <row r="74" spans="1:16" x14ac:dyDescent="0.25">
      <c r="A74" s="10">
        <v>16260767</v>
      </c>
      <c r="B74" s="10" t="s">
        <v>84</v>
      </c>
      <c r="C74" s="10" t="s">
        <v>85</v>
      </c>
      <c r="D74" s="10">
        <v>2</v>
      </c>
      <c r="E74" s="10"/>
      <c r="F74" s="10"/>
      <c r="G74" s="10"/>
      <c r="H74" s="10"/>
      <c r="I74" s="10"/>
      <c r="J74" s="10"/>
      <c r="K74" s="10"/>
      <c r="L74" s="10"/>
      <c r="M74" s="10"/>
      <c r="N74" s="10"/>
      <c r="O74" s="110">
        <f t="shared" si="2"/>
        <v>0</v>
      </c>
      <c r="P74" s="110">
        <f t="shared" si="3"/>
        <v>0</v>
      </c>
    </row>
    <row r="75" spans="1:16" x14ac:dyDescent="0.25">
      <c r="A75" s="10">
        <v>16263820</v>
      </c>
      <c r="B75" s="10" t="s">
        <v>82</v>
      </c>
      <c r="C75" s="10" t="s">
        <v>83</v>
      </c>
      <c r="D75" s="10">
        <v>1</v>
      </c>
      <c r="E75" s="10"/>
      <c r="F75" s="10"/>
      <c r="G75" s="10"/>
      <c r="H75" s="10"/>
      <c r="I75" s="10"/>
      <c r="J75" s="10"/>
      <c r="K75" s="10"/>
      <c r="L75" s="10"/>
      <c r="M75" s="10"/>
      <c r="N75" s="10"/>
      <c r="O75" s="110">
        <f t="shared" si="2"/>
        <v>0</v>
      </c>
      <c r="P75" s="110">
        <f t="shared" si="3"/>
        <v>0</v>
      </c>
    </row>
    <row r="76" spans="1:16" x14ac:dyDescent="0.25">
      <c r="A76" s="10">
        <v>16263839</v>
      </c>
      <c r="B76" s="10" t="s">
        <v>82</v>
      </c>
      <c r="C76" s="10" t="s">
        <v>83</v>
      </c>
      <c r="D76" s="10">
        <v>1</v>
      </c>
      <c r="E76" s="10"/>
      <c r="F76" s="10"/>
      <c r="G76" s="10"/>
      <c r="H76" s="10"/>
      <c r="I76" s="10"/>
      <c r="J76" s="10"/>
      <c r="K76" s="10"/>
      <c r="L76" s="10"/>
      <c r="M76" s="10"/>
      <c r="N76" s="10"/>
      <c r="O76" s="110">
        <f t="shared" si="2"/>
        <v>0</v>
      </c>
      <c r="P76" s="110">
        <f t="shared" si="3"/>
        <v>0</v>
      </c>
    </row>
    <row r="77" spans="1:16" x14ac:dyDescent="0.25">
      <c r="A77" s="10">
        <v>16265750</v>
      </c>
      <c r="B77" s="10" t="s">
        <v>72</v>
      </c>
      <c r="C77" s="10" t="s">
        <v>73</v>
      </c>
      <c r="D77" s="10">
        <v>1</v>
      </c>
      <c r="E77" s="10"/>
      <c r="F77" s="10"/>
      <c r="G77" s="10"/>
      <c r="H77" s="10"/>
      <c r="I77" s="10"/>
      <c r="J77" s="10"/>
      <c r="K77" s="10"/>
      <c r="L77" s="10"/>
      <c r="M77" s="10"/>
      <c r="N77" s="10"/>
      <c r="O77" s="110">
        <f t="shared" si="2"/>
        <v>0</v>
      </c>
      <c r="P77" s="110">
        <f t="shared" si="3"/>
        <v>0</v>
      </c>
    </row>
    <row r="78" spans="1:16" x14ac:dyDescent="0.25">
      <c r="A78" s="10">
        <v>16275705</v>
      </c>
      <c r="B78" s="10" t="s">
        <v>88</v>
      </c>
      <c r="C78" s="10" t="s">
        <v>89</v>
      </c>
      <c r="D78" s="10">
        <v>1</v>
      </c>
      <c r="E78" s="10"/>
      <c r="F78" s="10"/>
      <c r="G78" s="10"/>
      <c r="H78" s="10"/>
      <c r="I78" s="10"/>
      <c r="J78" s="10"/>
      <c r="K78" s="10"/>
      <c r="L78" s="10"/>
      <c r="M78" s="10"/>
      <c r="N78" s="10"/>
      <c r="O78" s="110">
        <f t="shared" si="2"/>
        <v>0</v>
      </c>
      <c r="P78" s="110">
        <f t="shared" si="3"/>
        <v>0</v>
      </c>
    </row>
    <row r="79" spans="1:16" x14ac:dyDescent="0.25">
      <c r="A79" s="10">
        <v>16275799</v>
      </c>
      <c r="B79" s="10" t="s">
        <v>88</v>
      </c>
      <c r="C79" s="10" t="s">
        <v>89</v>
      </c>
      <c r="D79" s="10">
        <v>1</v>
      </c>
      <c r="E79" s="10"/>
      <c r="F79" s="10"/>
      <c r="G79" s="10"/>
      <c r="H79" s="10"/>
      <c r="I79" s="10"/>
      <c r="J79" s="10"/>
      <c r="K79" s="10"/>
      <c r="L79" s="10"/>
      <c r="M79" s="10"/>
      <c r="N79" s="10"/>
      <c r="O79" s="110">
        <f t="shared" si="2"/>
        <v>0</v>
      </c>
      <c r="P79" s="110">
        <f t="shared" si="3"/>
        <v>0</v>
      </c>
    </row>
    <row r="80" spans="1:16" x14ac:dyDescent="0.25">
      <c r="A80" s="10">
        <v>16318986</v>
      </c>
      <c r="B80" s="10" t="s">
        <v>84</v>
      </c>
      <c r="C80" s="10" t="s">
        <v>85</v>
      </c>
      <c r="D80" s="10">
        <v>2</v>
      </c>
      <c r="E80" s="10"/>
      <c r="F80" s="10"/>
      <c r="G80" s="10"/>
      <c r="H80" s="10"/>
      <c r="I80" s="10"/>
      <c r="J80" s="10"/>
      <c r="K80" s="10"/>
      <c r="L80" s="10"/>
      <c r="M80" s="10"/>
      <c r="N80" s="10"/>
      <c r="O80" s="110">
        <f t="shared" si="2"/>
        <v>0</v>
      </c>
      <c r="P80" s="110">
        <f t="shared" si="3"/>
        <v>0</v>
      </c>
    </row>
    <row r="81" spans="1:16" x14ac:dyDescent="0.25">
      <c r="A81" s="10">
        <v>16322606</v>
      </c>
      <c r="B81" s="10" t="s">
        <v>84</v>
      </c>
      <c r="C81" s="10" t="s">
        <v>85</v>
      </c>
      <c r="D81" s="10">
        <v>2</v>
      </c>
      <c r="E81" s="10"/>
      <c r="F81" s="10"/>
      <c r="G81" s="10"/>
      <c r="H81" s="10"/>
      <c r="I81" s="10"/>
      <c r="J81" s="10"/>
      <c r="K81" s="10"/>
      <c r="L81" s="10"/>
      <c r="M81" s="10"/>
      <c r="N81" s="10"/>
      <c r="O81" s="110">
        <f t="shared" si="2"/>
        <v>0</v>
      </c>
      <c r="P81" s="110">
        <f t="shared" si="3"/>
        <v>0</v>
      </c>
    </row>
    <row r="82" spans="1:16" x14ac:dyDescent="0.25">
      <c r="A82" s="10">
        <v>16330498</v>
      </c>
      <c r="B82" s="10" t="s">
        <v>98</v>
      </c>
      <c r="C82" s="10" t="s">
        <v>99</v>
      </c>
      <c r="D82" s="10">
        <v>28</v>
      </c>
      <c r="E82" s="10"/>
      <c r="F82" s="10"/>
      <c r="G82" s="10"/>
      <c r="H82" s="10"/>
      <c r="I82" s="10"/>
      <c r="J82" s="10"/>
      <c r="K82" s="10"/>
      <c r="L82" s="10"/>
      <c r="M82" s="10"/>
      <c r="N82" s="10"/>
      <c r="O82" s="110">
        <f t="shared" si="2"/>
        <v>0</v>
      </c>
      <c r="P82" s="110">
        <f t="shared" si="3"/>
        <v>0</v>
      </c>
    </row>
    <row r="83" spans="1:16" x14ac:dyDescent="0.25">
      <c r="A83" s="10">
        <v>16330528</v>
      </c>
      <c r="B83" s="10" t="s">
        <v>98</v>
      </c>
      <c r="C83" s="10" t="s">
        <v>99</v>
      </c>
      <c r="D83" s="10">
        <v>28</v>
      </c>
      <c r="E83" s="10"/>
      <c r="F83" s="10"/>
      <c r="G83" s="10"/>
      <c r="H83" s="10"/>
      <c r="I83" s="10"/>
      <c r="J83" s="10"/>
      <c r="K83" s="10"/>
      <c r="L83" s="10"/>
      <c r="M83" s="10"/>
      <c r="N83" s="10"/>
      <c r="O83" s="110">
        <f t="shared" si="2"/>
        <v>0</v>
      </c>
      <c r="P83" s="110">
        <f t="shared" si="3"/>
        <v>0</v>
      </c>
    </row>
    <row r="84" spans="1:16" x14ac:dyDescent="0.25">
      <c r="A84" s="10">
        <v>16331192</v>
      </c>
      <c r="B84" s="10" t="s">
        <v>100</v>
      </c>
      <c r="C84" s="10" t="s">
        <v>101</v>
      </c>
      <c r="D84" s="10">
        <v>56</v>
      </c>
      <c r="E84" s="10"/>
      <c r="F84" s="10"/>
      <c r="G84" s="10"/>
      <c r="H84" s="10"/>
      <c r="I84" s="10"/>
      <c r="J84" s="10"/>
      <c r="K84" s="10"/>
      <c r="L84" s="10"/>
      <c r="M84" s="10"/>
      <c r="N84" s="10"/>
      <c r="O84" s="110">
        <f t="shared" si="2"/>
        <v>0</v>
      </c>
      <c r="P84" s="110">
        <f t="shared" si="3"/>
        <v>0</v>
      </c>
    </row>
    <row r="85" spans="1:16" x14ac:dyDescent="0.25">
      <c r="A85" s="10">
        <v>16408233</v>
      </c>
      <c r="B85" s="10" t="s">
        <v>86</v>
      </c>
      <c r="C85" s="10" t="s">
        <v>87</v>
      </c>
      <c r="D85" s="10">
        <v>1</v>
      </c>
      <c r="E85" s="10"/>
      <c r="F85" s="10"/>
      <c r="G85" s="10"/>
      <c r="H85" s="10"/>
      <c r="I85" s="10"/>
      <c r="J85" s="10"/>
      <c r="K85" s="10"/>
      <c r="L85" s="10"/>
      <c r="M85" s="10"/>
      <c r="N85" s="10"/>
      <c r="O85" s="110">
        <f t="shared" si="2"/>
        <v>0</v>
      </c>
      <c r="P85" s="110">
        <f t="shared" si="3"/>
        <v>0</v>
      </c>
    </row>
    <row r="86" spans="1:16" x14ac:dyDescent="0.25">
      <c r="A86" s="10">
        <v>16408241</v>
      </c>
      <c r="B86" s="10" t="s">
        <v>86</v>
      </c>
      <c r="C86" s="10" t="s">
        <v>87</v>
      </c>
      <c r="D86" s="10">
        <v>1</v>
      </c>
      <c r="E86" s="10"/>
      <c r="F86" s="10"/>
      <c r="G86" s="10"/>
      <c r="H86" s="10"/>
      <c r="I86" s="10"/>
      <c r="J86" s="10"/>
      <c r="K86" s="10"/>
      <c r="L86" s="10"/>
      <c r="M86" s="10"/>
      <c r="N86" s="10"/>
      <c r="O86" s="110">
        <f t="shared" si="2"/>
        <v>0</v>
      </c>
      <c r="P86" s="110">
        <f t="shared" si="3"/>
        <v>0</v>
      </c>
    </row>
    <row r="87" spans="1:16" x14ac:dyDescent="0.25">
      <c r="A87" s="10">
        <v>16410602</v>
      </c>
      <c r="B87" s="10" t="s">
        <v>74</v>
      </c>
      <c r="C87" s="10" t="s">
        <v>75</v>
      </c>
      <c r="D87" s="10">
        <v>4</v>
      </c>
      <c r="E87" s="10"/>
      <c r="F87" s="10"/>
      <c r="G87" s="10"/>
      <c r="H87" s="10"/>
      <c r="I87" s="10"/>
      <c r="J87" s="10"/>
      <c r="K87" s="10"/>
      <c r="L87" s="10"/>
      <c r="M87" s="10"/>
      <c r="N87" s="10"/>
      <c r="O87" s="110">
        <f t="shared" si="2"/>
        <v>0</v>
      </c>
      <c r="P87" s="110">
        <f t="shared" si="3"/>
        <v>0</v>
      </c>
    </row>
    <row r="88" spans="1:16" x14ac:dyDescent="0.25">
      <c r="A88" s="10">
        <v>16410610</v>
      </c>
      <c r="B88" s="10" t="s">
        <v>74</v>
      </c>
      <c r="C88" s="10" t="s">
        <v>75</v>
      </c>
      <c r="D88" s="10">
        <v>4</v>
      </c>
      <c r="E88" s="10"/>
      <c r="F88" s="10"/>
      <c r="G88" s="10"/>
      <c r="H88" s="10"/>
      <c r="I88" s="10"/>
      <c r="J88" s="10"/>
      <c r="K88" s="10"/>
      <c r="L88" s="10"/>
      <c r="M88" s="10"/>
      <c r="N88" s="10"/>
      <c r="O88" s="110">
        <f t="shared" si="2"/>
        <v>0</v>
      </c>
      <c r="P88" s="110">
        <f t="shared" si="3"/>
        <v>0</v>
      </c>
    </row>
    <row r="89" spans="1:16" x14ac:dyDescent="0.25">
      <c r="A89" s="10">
        <v>16410629</v>
      </c>
      <c r="B89" s="10" t="s">
        <v>74</v>
      </c>
      <c r="C89" s="10" t="s">
        <v>75</v>
      </c>
      <c r="D89" s="10">
        <v>4</v>
      </c>
      <c r="E89" s="10"/>
      <c r="F89" s="10"/>
      <c r="G89" s="10"/>
      <c r="H89" s="10"/>
      <c r="I89" s="10"/>
      <c r="J89" s="10"/>
      <c r="K89" s="10"/>
      <c r="L89" s="10"/>
      <c r="M89" s="10"/>
      <c r="N89" s="10"/>
      <c r="O89" s="110">
        <f t="shared" si="2"/>
        <v>0</v>
      </c>
      <c r="P89" s="110">
        <f t="shared" si="3"/>
        <v>0</v>
      </c>
    </row>
    <row r="90" spans="1:16" x14ac:dyDescent="0.25">
      <c r="A90" s="10">
        <v>16413423</v>
      </c>
      <c r="B90" s="10" t="s">
        <v>84</v>
      </c>
      <c r="C90" s="10" t="s">
        <v>85</v>
      </c>
      <c r="D90" s="10">
        <v>2</v>
      </c>
      <c r="E90" s="10"/>
      <c r="F90" s="10"/>
      <c r="G90" s="10"/>
      <c r="H90" s="10"/>
      <c r="I90" s="10"/>
      <c r="J90" s="10"/>
      <c r="K90" s="10"/>
      <c r="L90" s="10"/>
      <c r="M90" s="10"/>
      <c r="N90" s="10"/>
      <c r="O90" s="110">
        <f t="shared" si="2"/>
        <v>0</v>
      </c>
      <c r="P90" s="110">
        <f t="shared" si="3"/>
        <v>0</v>
      </c>
    </row>
    <row r="91" spans="1:16" x14ac:dyDescent="0.25">
      <c r="A91" s="10">
        <v>16523814</v>
      </c>
      <c r="B91" s="10" t="s">
        <v>74</v>
      </c>
      <c r="C91" s="10" t="s">
        <v>75</v>
      </c>
      <c r="D91" s="10">
        <v>4</v>
      </c>
      <c r="E91" s="10"/>
      <c r="F91" s="10"/>
      <c r="G91" s="10"/>
      <c r="H91" s="10"/>
      <c r="I91" s="10"/>
      <c r="J91" s="10"/>
      <c r="K91" s="10"/>
      <c r="L91" s="10"/>
      <c r="M91" s="10"/>
      <c r="N91" s="10"/>
      <c r="O91" s="110">
        <f t="shared" si="2"/>
        <v>0</v>
      </c>
      <c r="P91" s="110">
        <f t="shared" si="3"/>
        <v>0</v>
      </c>
    </row>
    <row r="92" spans="1:16" x14ac:dyDescent="0.25">
      <c r="A92" s="10">
        <v>16529421</v>
      </c>
      <c r="B92" s="10" t="s">
        <v>86</v>
      </c>
      <c r="C92" s="10" t="s">
        <v>87</v>
      </c>
      <c r="D92" s="10">
        <v>2</v>
      </c>
      <c r="E92" s="10"/>
      <c r="F92" s="10"/>
      <c r="G92" s="10"/>
      <c r="H92" s="10"/>
      <c r="I92" s="10"/>
      <c r="J92" s="10"/>
      <c r="K92" s="10"/>
      <c r="L92" s="10"/>
      <c r="M92" s="10"/>
      <c r="N92" s="10"/>
      <c r="O92" s="110">
        <f t="shared" si="2"/>
        <v>0</v>
      </c>
      <c r="P92" s="110">
        <f t="shared" si="3"/>
        <v>0</v>
      </c>
    </row>
    <row r="93" spans="1:16" x14ac:dyDescent="0.25">
      <c r="A93" s="10">
        <v>16531345</v>
      </c>
      <c r="B93" s="10" t="s">
        <v>102</v>
      </c>
      <c r="C93" s="10" t="s">
        <v>103</v>
      </c>
      <c r="D93" s="10">
        <v>2</v>
      </c>
      <c r="E93" s="10"/>
      <c r="F93" s="10"/>
      <c r="G93" s="10"/>
      <c r="H93" s="10"/>
      <c r="I93" s="10"/>
      <c r="J93" s="10"/>
      <c r="K93" s="10"/>
      <c r="L93" s="10"/>
      <c r="M93" s="10"/>
      <c r="N93" s="10"/>
      <c r="O93" s="110">
        <f t="shared" si="2"/>
        <v>0</v>
      </c>
      <c r="P93" s="110">
        <f t="shared" si="3"/>
        <v>0</v>
      </c>
    </row>
    <row r="94" spans="1:16" x14ac:dyDescent="0.25">
      <c r="A94" s="10">
        <v>16531353</v>
      </c>
      <c r="B94" s="10" t="s">
        <v>102</v>
      </c>
      <c r="C94" s="10" t="s">
        <v>103</v>
      </c>
      <c r="D94" s="10">
        <v>2</v>
      </c>
      <c r="E94" s="10"/>
      <c r="F94" s="10"/>
      <c r="G94" s="10"/>
      <c r="H94" s="10"/>
      <c r="I94" s="10"/>
      <c r="J94" s="10"/>
      <c r="K94" s="10"/>
      <c r="L94" s="10"/>
      <c r="M94" s="10"/>
      <c r="N94" s="10"/>
      <c r="O94" s="110">
        <f t="shared" si="2"/>
        <v>0</v>
      </c>
      <c r="P94" s="110">
        <f t="shared" si="3"/>
        <v>0</v>
      </c>
    </row>
    <row r="95" spans="1:16" x14ac:dyDescent="0.25">
      <c r="A95" s="10">
        <v>16531361</v>
      </c>
      <c r="B95" s="10" t="s">
        <v>102</v>
      </c>
      <c r="C95" s="10" t="s">
        <v>103</v>
      </c>
      <c r="D95" s="10">
        <v>2</v>
      </c>
      <c r="E95" s="10"/>
      <c r="F95" s="10"/>
      <c r="G95" s="10"/>
      <c r="H95" s="10"/>
      <c r="I95" s="10"/>
      <c r="J95" s="10"/>
      <c r="K95" s="10"/>
      <c r="L95" s="10"/>
      <c r="M95" s="10"/>
      <c r="N95" s="10"/>
      <c r="O95" s="110">
        <f t="shared" si="2"/>
        <v>0</v>
      </c>
      <c r="P95" s="110">
        <f t="shared" si="3"/>
        <v>0</v>
      </c>
    </row>
    <row r="96" spans="1:16" x14ac:dyDescent="0.25">
      <c r="A96" s="10">
        <v>16531388</v>
      </c>
      <c r="B96" s="10" t="s">
        <v>102</v>
      </c>
      <c r="C96" s="10" t="s">
        <v>103</v>
      </c>
      <c r="D96" s="10">
        <v>2</v>
      </c>
      <c r="E96" s="10"/>
      <c r="F96" s="10"/>
      <c r="G96" s="10"/>
      <c r="H96" s="10"/>
      <c r="I96" s="10"/>
      <c r="J96" s="10"/>
      <c r="K96" s="10"/>
      <c r="L96" s="10"/>
      <c r="M96" s="10"/>
      <c r="N96" s="10"/>
      <c r="O96" s="110">
        <f t="shared" si="2"/>
        <v>0</v>
      </c>
      <c r="P96" s="110">
        <f t="shared" si="3"/>
        <v>0</v>
      </c>
    </row>
    <row r="97" spans="1:16" x14ac:dyDescent="0.25">
      <c r="A97" s="10">
        <v>16541170</v>
      </c>
      <c r="B97" s="10" t="s">
        <v>104</v>
      </c>
      <c r="C97" s="10" t="s">
        <v>105</v>
      </c>
      <c r="D97" s="10">
        <v>2</v>
      </c>
      <c r="E97" s="10"/>
      <c r="F97" s="10"/>
      <c r="G97" s="10"/>
      <c r="H97" s="10"/>
      <c r="I97" s="10"/>
      <c r="J97" s="10"/>
      <c r="K97" s="10"/>
      <c r="L97" s="10"/>
      <c r="M97" s="10"/>
      <c r="N97" s="10"/>
      <c r="O97" s="110">
        <f t="shared" si="2"/>
        <v>0</v>
      </c>
      <c r="P97" s="110">
        <f t="shared" si="3"/>
        <v>0</v>
      </c>
    </row>
    <row r="98" spans="1:16" x14ac:dyDescent="0.25">
      <c r="A98" s="10">
        <v>16543920</v>
      </c>
      <c r="B98" s="10" t="s">
        <v>74</v>
      </c>
      <c r="C98" s="10" t="s">
        <v>75</v>
      </c>
      <c r="D98" s="10">
        <v>4</v>
      </c>
      <c r="E98" s="10"/>
      <c r="F98" s="10"/>
      <c r="G98" s="10"/>
      <c r="H98" s="10"/>
      <c r="I98" s="10"/>
      <c r="J98" s="10"/>
      <c r="K98" s="10"/>
      <c r="L98" s="10"/>
      <c r="M98" s="10"/>
      <c r="N98" s="10"/>
      <c r="O98" s="110">
        <f t="shared" si="2"/>
        <v>0</v>
      </c>
      <c r="P98" s="110">
        <f t="shared" si="3"/>
        <v>0</v>
      </c>
    </row>
    <row r="99" spans="1:16" x14ac:dyDescent="0.25">
      <c r="A99" s="10">
        <v>16552032</v>
      </c>
      <c r="B99" s="10" t="s">
        <v>106</v>
      </c>
      <c r="C99" s="10" t="s">
        <v>107</v>
      </c>
      <c r="D99" s="10">
        <v>1</v>
      </c>
      <c r="E99" s="10"/>
      <c r="F99" s="10"/>
      <c r="G99" s="10"/>
      <c r="H99" s="10"/>
      <c r="I99" s="10"/>
      <c r="J99" s="10"/>
      <c r="K99" s="10"/>
      <c r="L99" s="10"/>
      <c r="M99" s="10"/>
      <c r="N99" s="10"/>
      <c r="O99" s="110">
        <f t="shared" si="2"/>
        <v>0</v>
      </c>
      <c r="P99" s="110">
        <f t="shared" si="3"/>
        <v>0</v>
      </c>
    </row>
    <row r="100" spans="1:16" x14ac:dyDescent="0.25">
      <c r="A100" s="10">
        <v>16579968</v>
      </c>
      <c r="B100" s="10" t="s">
        <v>108</v>
      </c>
      <c r="C100" s="10" t="s">
        <v>109</v>
      </c>
      <c r="D100" s="10">
        <v>2</v>
      </c>
      <c r="E100" s="10"/>
      <c r="F100" s="10"/>
      <c r="G100" s="10"/>
      <c r="H100" s="10"/>
      <c r="I100" s="10"/>
      <c r="J100" s="10"/>
      <c r="K100" s="10"/>
      <c r="L100" s="10"/>
      <c r="M100" s="10"/>
      <c r="N100" s="10"/>
      <c r="O100" s="110">
        <f t="shared" si="2"/>
        <v>0</v>
      </c>
      <c r="P100" s="110">
        <f t="shared" si="3"/>
        <v>0</v>
      </c>
    </row>
    <row r="101" spans="1:16" x14ac:dyDescent="0.25">
      <c r="A101" s="10">
        <v>16581644</v>
      </c>
      <c r="B101" s="10" t="s">
        <v>92</v>
      </c>
      <c r="C101" s="10" t="s">
        <v>93</v>
      </c>
      <c r="D101" s="10">
        <v>2</v>
      </c>
      <c r="E101" s="10"/>
      <c r="F101" s="10"/>
      <c r="G101" s="10"/>
      <c r="H101" s="10"/>
      <c r="I101" s="10"/>
      <c r="J101" s="10"/>
      <c r="K101" s="10"/>
      <c r="L101" s="10"/>
      <c r="M101" s="10"/>
      <c r="N101" s="10"/>
      <c r="O101" s="110">
        <f t="shared" si="2"/>
        <v>0</v>
      </c>
      <c r="P101" s="110">
        <f t="shared" si="3"/>
        <v>0</v>
      </c>
    </row>
    <row r="102" spans="1:16" x14ac:dyDescent="0.25">
      <c r="A102" s="10">
        <v>16606787</v>
      </c>
      <c r="B102" s="10" t="s">
        <v>92</v>
      </c>
      <c r="C102" s="10" t="s">
        <v>93</v>
      </c>
      <c r="D102" s="10">
        <v>2</v>
      </c>
      <c r="E102" s="10"/>
      <c r="F102" s="10"/>
      <c r="G102" s="10"/>
      <c r="H102" s="10"/>
      <c r="I102" s="10"/>
      <c r="J102" s="10"/>
      <c r="K102" s="10"/>
      <c r="L102" s="10"/>
      <c r="M102" s="10"/>
      <c r="N102" s="10"/>
      <c r="O102" s="110">
        <f t="shared" si="2"/>
        <v>0</v>
      </c>
      <c r="P102" s="110">
        <f t="shared" si="3"/>
        <v>0</v>
      </c>
    </row>
    <row r="103" spans="1:16" x14ac:dyDescent="0.25">
      <c r="A103" s="10">
        <v>16634195</v>
      </c>
      <c r="B103" s="10" t="s">
        <v>72</v>
      </c>
      <c r="C103" s="10" t="s">
        <v>73</v>
      </c>
      <c r="D103" s="10">
        <v>1</v>
      </c>
      <c r="E103" s="10"/>
      <c r="F103" s="10"/>
      <c r="G103" s="10"/>
      <c r="H103" s="10"/>
      <c r="I103" s="10"/>
      <c r="J103" s="10"/>
      <c r="K103" s="10"/>
      <c r="L103" s="10"/>
      <c r="M103" s="10"/>
      <c r="N103" s="10"/>
      <c r="O103" s="110">
        <f t="shared" si="2"/>
        <v>0</v>
      </c>
      <c r="P103" s="110">
        <f t="shared" si="3"/>
        <v>0</v>
      </c>
    </row>
    <row r="104" spans="1:16" x14ac:dyDescent="0.25">
      <c r="A104" s="10">
        <v>16635345</v>
      </c>
      <c r="B104" s="10" t="s">
        <v>98</v>
      </c>
      <c r="C104" s="10" t="s">
        <v>99</v>
      </c>
      <c r="D104" s="10">
        <v>28</v>
      </c>
      <c r="E104" s="10"/>
      <c r="F104" s="10"/>
      <c r="G104" s="10"/>
      <c r="H104" s="10"/>
      <c r="I104" s="10"/>
      <c r="J104" s="10"/>
      <c r="K104" s="10"/>
      <c r="L104" s="10"/>
      <c r="M104" s="10"/>
      <c r="N104" s="10"/>
      <c r="O104" s="110">
        <f t="shared" si="2"/>
        <v>0</v>
      </c>
      <c r="P104" s="110">
        <f t="shared" si="3"/>
        <v>0</v>
      </c>
    </row>
    <row r="105" spans="1:16" x14ac:dyDescent="0.25">
      <c r="A105" s="10">
        <v>16635582</v>
      </c>
      <c r="B105" s="10" t="s">
        <v>82</v>
      </c>
      <c r="C105" s="10" t="s">
        <v>83</v>
      </c>
      <c r="D105" s="10">
        <v>4</v>
      </c>
      <c r="E105" s="10"/>
      <c r="F105" s="10"/>
      <c r="G105" s="10"/>
      <c r="H105" s="10"/>
      <c r="I105" s="10"/>
      <c r="J105" s="10"/>
      <c r="K105" s="10"/>
      <c r="L105" s="10"/>
      <c r="M105" s="10"/>
      <c r="N105" s="10"/>
      <c r="O105" s="110">
        <f t="shared" si="2"/>
        <v>0</v>
      </c>
      <c r="P105" s="110">
        <f t="shared" si="3"/>
        <v>0</v>
      </c>
    </row>
    <row r="106" spans="1:16" x14ac:dyDescent="0.25">
      <c r="A106" s="10">
        <v>16635744</v>
      </c>
      <c r="B106" s="10" t="s">
        <v>98</v>
      </c>
      <c r="C106" s="10" t="s">
        <v>99</v>
      </c>
      <c r="D106" s="10">
        <v>28</v>
      </c>
      <c r="E106" s="10"/>
      <c r="F106" s="10"/>
      <c r="G106" s="10"/>
      <c r="H106" s="10"/>
      <c r="I106" s="10"/>
      <c r="J106" s="10"/>
      <c r="K106" s="10"/>
      <c r="L106" s="10"/>
      <c r="M106" s="10"/>
      <c r="N106" s="10"/>
      <c r="O106" s="110">
        <f t="shared" si="2"/>
        <v>0</v>
      </c>
      <c r="P106" s="110">
        <f t="shared" si="3"/>
        <v>0</v>
      </c>
    </row>
    <row r="107" spans="1:16" x14ac:dyDescent="0.25">
      <c r="A107" s="10">
        <v>16636740</v>
      </c>
      <c r="B107" s="10" t="s">
        <v>94</v>
      </c>
      <c r="C107" s="10" t="s">
        <v>95</v>
      </c>
      <c r="D107" s="10">
        <v>56</v>
      </c>
      <c r="E107" s="10"/>
      <c r="F107" s="10"/>
      <c r="G107" s="10"/>
      <c r="H107" s="10"/>
      <c r="I107" s="10"/>
      <c r="J107" s="10"/>
      <c r="K107" s="10"/>
      <c r="L107" s="10"/>
      <c r="M107" s="10"/>
      <c r="N107" s="10"/>
      <c r="O107" s="110">
        <f t="shared" si="2"/>
        <v>0</v>
      </c>
      <c r="P107" s="110">
        <f t="shared" si="3"/>
        <v>0</v>
      </c>
    </row>
    <row r="108" spans="1:16" x14ac:dyDescent="0.25">
      <c r="A108" s="10">
        <v>16651804</v>
      </c>
      <c r="B108" s="10" t="s">
        <v>86</v>
      </c>
      <c r="C108" s="10" t="s">
        <v>87</v>
      </c>
      <c r="D108" s="10">
        <v>2</v>
      </c>
      <c r="E108" s="10"/>
      <c r="F108" s="10"/>
      <c r="G108" s="10"/>
      <c r="H108" s="10"/>
      <c r="I108" s="10"/>
      <c r="J108" s="10"/>
      <c r="K108" s="10"/>
      <c r="L108" s="10"/>
      <c r="M108" s="10"/>
      <c r="N108" s="10"/>
      <c r="O108" s="110">
        <f t="shared" si="2"/>
        <v>0</v>
      </c>
      <c r="P108" s="110">
        <f t="shared" si="3"/>
        <v>0</v>
      </c>
    </row>
    <row r="109" spans="1:16" x14ac:dyDescent="0.25">
      <c r="A109" s="10">
        <v>16651812</v>
      </c>
      <c r="B109" s="10" t="s">
        <v>86</v>
      </c>
      <c r="C109" s="10" t="s">
        <v>87</v>
      </c>
      <c r="D109" s="10">
        <v>2</v>
      </c>
      <c r="E109" s="10"/>
      <c r="F109" s="10"/>
      <c r="G109" s="10"/>
      <c r="H109" s="10"/>
      <c r="I109" s="10"/>
      <c r="J109" s="10"/>
      <c r="K109" s="10"/>
      <c r="L109" s="10"/>
      <c r="M109" s="10"/>
      <c r="N109" s="10"/>
      <c r="O109" s="110">
        <f t="shared" si="2"/>
        <v>0</v>
      </c>
      <c r="P109" s="110">
        <f t="shared" si="3"/>
        <v>0</v>
      </c>
    </row>
    <row r="110" spans="1:16" x14ac:dyDescent="0.25">
      <c r="A110" s="10">
        <v>16667255</v>
      </c>
      <c r="B110" s="10" t="s">
        <v>100</v>
      </c>
      <c r="C110" s="10" t="s">
        <v>101</v>
      </c>
      <c r="D110" s="10">
        <v>56</v>
      </c>
      <c r="E110" s="10"/>
      <c r="F110" s="10"/>
      <c r="G110" s="10"/>
      <c r="H110" s="10"/>
      <c r="I110" s="10"/>
      <c r="J110" s="10"/>
      <c r="K110" s="10"/>
      <c r="L110" s="10"/>
      <c r="M110" s="10"/>
      <c r="N110" s="10"/>
      <c r="O110" s="110">
        <f t="shared" si="2"/>
        <v>0</v>
      </c>
      <c r="P110" s="110">
        <f t="shared" si="3"/>
        <v>0</v>
      </c>
    </row>
    <row r="111" spans="1:16" x14ac:dyDescent="0.25">
      <c r="A111" s="10">
        <v>16668855</v>
      </c>
      <c r="B111" s="10" t="s">
        <v>2721</v>
      </c>
      <c r="C111" s="10" t="s">
        <v>111</v>
      </c>
      <c r="D111" s="10">
        <v>2</v>
      </c>
      <c r="E111" s="10"/>
      <c r="F111" s="10"/>
      <c r="G111" s="10"/>
      <c r="H111" s="10"/>
      <c r="I111" s="10"/>
      <c r="J111" s="10"/>
      <c r="K111" s="10"/>
      <c r="L111" s="10"/>
      <c r="M111" s="10"/>
      <c r="N111" s="10"/>
      <c r="O111" s="110">
        <f t="shared" si="2"/>
        <v>0</v>
      </c>
      <c r="P111" s="110">
        <f t="shared" si="3"/>
        <v>0</v>
      </c>
    </row>
    <row r="112" spans="1:16" x14ac:dyDescent="0.25">
      <c r="A112" s="10">
        <v>16671937</v>
      </c>
      <c r="B112" s="10" t="s">
        <v>86</v>
      </c>
      <c r="C112" s="10" t="s">
        <v>87</v>
      </c>
      <c r="D112" s="10">
        <v>2</v>
      </c>
      <c r="E112" s="10"/>
      <c r="F112" s="10"/>
      <c r="G112" s="10"/>
      <c r="H112" s="10"/>
      <c r="I112" s="10"/>
      <c r="J112" s="10"/>
      <c r="K112" s="10"/>
      <c r="L112" s="10"/>
      <c r="M112" s="10"/>
      <c r="N112" s="10"/>
      <c r="O112" s="110">
        <f t="shared" si="2"/>
        <v>0</v>
      </c>
      <c r="P112" s="110">
        <f t="shared" si="3"/>
        <v>0</v>
      </c>
    </row>
    <row r="113" spans="1:16" x14ac:dyDescent="0.25">
      <c r="A113" s="10">
        <v>16673026</v>
      </c>
      <c r="B113" s="10" t="s">
        <v>86</v>
      </c>
      <c r="C113" s="10" t="s">
        <v>87</v>
      </c>
      <c r="D113" s="10">
        <v>2</v>
      </c>
      <c r="E113" s="10"/>
      <c r="F113" s="10"/>
      <c r="G113" s="10"/>
      <c r="H113" s="10"/>
      <c r="I113" s="10"/>
      <c r="J113" s="10"/>
      <c r="K113" s="10"/>
      <c r="L113" s="10"/>
      <c r="M113" s="10"/>
      <c r="N113" s="10"/>
      <c r="O113" s="110">
        <f t="shared" si="2"/>
        <v>0</v>
      </c>
      <c r="P113" s="110">
        <f t="shared" si="3"/>
        <v>0</v>
      </c>
    </row>
    <row r="114" spans="1:16" x14ac:dyDescent="0.25">
      <c r="A114" s="10">
        <v>16675215</v>
      </c>
      <c r="B114" s="10" t="s">
        <v>86</v>
      </c>
      <c r="C114" s="10" t="s">
        <v>87</v>
      </c>
      <c r="D114" s="10">
        <v>1</v>
      </c>
      <c r="E114" s="10"/>
      <c r="F114" s="10"/>
      <c r="G114" s="10"/>
      <c r="H114" s="10"/>
      <c r="I114" s="10"/>
      <c r="J114" s="10"/>
      <c r="K114" s="10"/>
      <c r="L114" s="10"/>
      <c r="M114" s="10"/>
      <c r="N114" s="10"/>
      <c r="O114" s="110">
        <f t="shared" si="2"/>
        <v>0</v>
      </c>
      <c r="P114" s="110">
        <f t="shared" si="3"/>
        <v>0</v>
      </c>
    </row>
    <row r="115" spans="1:16" x14ac:dyDescent="0.25">
      <c r="A115" s="10">
        <v>16675223</v>
      </c>
      <c r="B115" s="10" t="s">
        <v>86</v>
      </c>
      <c r="C115" s="10" t="s">
        <v>87</v>
      </c>
      <c r="D115" s="10">
        <v>2</v>
      </c>
      <c r="E115" s="10"/>
      <c r="F115" s="10"/>
      <c r="G115" s="10"/>
      <c r="H115" s="10"/>
      <c r="I115" s="10"/>
      <c r="J115" s="10"/>
      <c r="K115" s="10"/>
      <c r="L115" s="10"/>
      <c r="M115" s="10"/>
      <c r="N115" s="10"/>
      <c r="O115" s="110">
        <f t="shared" si="2"/>
        <v>0</v>
      </c>
      <c r="P115" s="110">
        <f t="shared" si="3"/>
        <v>0</v>
      </c>
    </row>
    <row r="116" spans="1:16" x14ac:dyDescent="0.25">
      <c r="A116" s="10">
        <v>16675231</v>
      </c>
      <c r="B116" s="10" t="s">
        <v>86</v>
      </c>
      <c r="C116" s="10" t="s">
        <v>87</v>
      </c>
      <c r="D116" s="10">
        <v>2</v>
      </c>
      <c r="E116" s="10"/>
      <c r="F116" s="10"/>
      <c r="G116" s="10"/>
      <c r="H116" s="10"/>
      <c r="I116" s="10"/>
      <c r="J116" s="10"/>
      <c r="K116" s="10"/>
      <c r="L116" s="10"/>
      <c r="M116" s="10"/>
      <c r="N116" s="10"/>
      <c r="O116" s="110">
        <f t="shared" si="2"/>
        <v>0</v>
      </c>
      <c r="P116" s="110">
        <f t="shared" si="3"/>
        <v>0</v>
      </c>
    </row>
    <row r="117" spans="1:16" x14ac:dyDescent="0.25">
      <c r="A117" s="10">
        <v>16732316</v>
      </c>
      <c r="B117" s="10" t="s">
        <v>86</v>
      </c>
      <c r="C117" s="10" t="s">
        <v>87</v>
      </c>
      <c r="D117" s="10">
        <v>2</v>
      </c>
      <c r="E117" s="10"/>
      <c r="F117" s="10"/>
      <c r="G117" s="10"/>
      <c r="H117" s="10"/>
      <c r="I117" s="10"/>
      <c r="J117" s="10"/>
      <c r="K117" s="10"/>
      <c r="L117" s="10"/>
      <c r="M117" s="10"/>
      <c r="N117" s="10"/>
      <c r="O117" s="110">
        <f t="shared" si="2"/>
        <v>0</v>
      </c>
      <c r="P117" s="110">
        <f t="shared" si="3"/>
        <v>0</v>
      </c>
    </row>
    <row r="118" spans="1:16" x14ac:dyDescent="0.25">
      <c r="A118" s="10">
        <v>16732324</v>
      </c>
      <c r="B118" s="10" t="s">
        <v>86</v>
      </c>
      <c r="C118" s="10" t="s">
        <v>87</v>
      </c>
      <c r="D118" s="10">
        <v>2</v>
      </c>
      <c r="E118" s="10"/>
      <c r="F118" s="10"/>
      <c r="G118" s="10"/>
      <c r="H118" s="10"/>
      <c r="I118" s="10"/>
      <c r="J118" s="10"/>
      <c r="K118" s="10"/>
      <c r="L118" s="10"/>
      <c r="M118" s="10"/>
      <c r="N118" s="10"/>
      <c r="O118" s="110">
        <f t="shared" si="2"/>
        <v>0</v>
      </c>
      <c r="P118" s="110">
        <f t="shared" si="3"/>
        <v>0</v>
      </c>
    </row>
    <row r="119" spans="1:16" x14ac:dyDescent="0.25">
      <c r="A119" s="10">
        <v>16734246</v>
      </c>
      <c r="B119" s="10" t="s">
        <v>90</v>
      </c>
      <c r="C119" s="10" t="s">
        <v>91</v>
      </c>
      <c r="D119" s="10">
        <v>1</v>
      </c>
      <c r="E119" s="10"/>
      <c r="F119" s="10"/>
      <c r="G119" s="10"/>
      <c r="H119" s="10"/>
      <c r="I119" s="10"/>
      <c r="J119" s="10"/>
      <c r="K119" s="10"/>
      <c r="L119" s="10"/>
      <c r="M119" s="10"/>
      <c r="N119" s="10"/>
      <c r="O119" s="110">
        <f t="shared" si="2"/>
        <v>0</v>
      </c>
      <c r="P119" s="110">
        <f t="shared" si="3"/>
        <v>0</v>
      </c>
    </row>
    <row r="120" spans="1:16" x14ac:dyDescent="0.25">
      <c r="A120" s="10">
        <v>16736257</v>
      </c>
      <c r="B120" s="10" t="s">
        <v>106</v>
      </c>
      <c r="C120" s="10" t="s">
        <v>107</v>
      </c>
      <c r="D120" s="10">
        <v>1</v>
      </c>
      <c r="E120" s="10"/>
      <c r="F120" s="10"/>
      <c r="G120" s="10"/>
      <c r="H120" s="10"/>
      <c r="I120" s="10"/>
      <c r="J120" s="10"/>
      <c r="K120" s="10"/>
      <c r="L120" s="10"/>
      <c r="M120" s="10"/>
      <c r="N120" s="10"/>
      <c r="O120" s="110">
        <f t="shared" si="2"/>
        <v>0</v>
      </c>
      <c r="P120" s="110">
        <f t="shared" si="3"/>
        <v>0</v>
      </c>
    </row>
    <row r="121" spans="1:16" x14ac:dyDescent="0.25">
      <c r="A121" s="10">
        <v>16738594</v>
      </c>
      <c r="B121" s="10" t="s">
        <v>88</v>
      </c>
      <c r="C121" s="10" t="s">
        <v>89</v>
      </c>
      <c r="D121" s="10">
        <v>1</v>
      </c>
      <c r="E121" s="10"/>
      <c r="F121" s="10"/>
      <c r="G121" s="10"/>
      <c r="H121" s="10"/>
      <c r="I121" s="10"/>
      <c r="J121" s="10"/>
      <c r="K121" s="10"/>
      <c r="L121" s="10"/>
      <c r="M121" s="10"/>
      <c r="N121" s="10"/>
      <c r="O121" s="110">
        <f t="shared" si="2"/>
        <v>0</v>
      </c>
      <c r="P121" s="110">
        <f t="shared" si="3"/>
        <v>0</v>
      </c>
    </row>
    <row r="122" spans="1:16" x14ac:dyDescent="0.25">
      <c r="A122" s="10">
        <v>16744349</v>
      </c>
      <c r="B122" s="10" t="s">
        <v>86</v>
      </c>
      <c r="C122" s="10" t="s">
        <v>87</v>
      </c>
      <c r="D122" s="10">
        <v>2</v>
      </c>
      <c r="E122" s="10"/>
      <c r="F122" s="10"/>
      <c r="G122" s="10"/>
      <c r="H122" s="10"/>
      <c r="I122" s="10"/>
      <c r="J122" s="10"/>
      <c r="K122" s="10"/>
      <c r="L122" s="10"/>
      <c r="M122" s="10"/>
      <c r="N122" s="10"/>
      <c r="O122" s="110">
        <f t="shared" si="2"/>
        <v>0</v>
      </c>
      <c r="P122" s="110">
        <f t="shared" si="3"/>
        <v>0</v>
      </c>
    </row>
    <row r="123" spans="1:16" x14ac:dyDescent="0.25">
      <c r="A123" s="10">
        <v>16744357</v>
      </c>
      <c r="B123" s="10" t="s">
        <v>86</v>
      </c>
      <c r="C123" s="10" t="s">
        <v>87</v>
      </c>
      <c r="D123" s="10">
        <v>2</v>
      </c>
      <c r="E123" s="10"/>
      <c r="F123" s="10"/>
      <c r="G123" s="10"/>
      <c r="H123" s="10"/>
      <c r="I123" s="10"/>
      <c r="J123" s="10"/>
      <c r="K123" s="10"/>
      <c r="L123" s="10"/>
      <c r="M123" s="10"/>
      <c r="N123" s="10"/>
      <c r="O123" s="110">
        <f t="shared" si="2"/>
        <v>0</v>
      </c>
      <c r="P123" s="110">
        <f t="shared" si="3"/>
        <v>0</v>
      </c>
    </row>
    <row r="124" spans="1:16" x14ac:dyDescent="0.25">
      <c r="A124" s="10">
        <v>16754069</v>
      </c>
      <c r="B124" s="10" t="s">
        <v>98</v>
      </c>
      <c r="C124" s="10" t="s">
        <v>99</v>
      </c>
      <c r="D124" s="10">
        <v>28</v>
      </c>
      <c r="E124" s="10"/>
      <c r="F124" s="10"/>
      <c r="G124" s="10"/>
      <c r="H124" s="10"/>
      <c r="I124" s="10"/>
      <c r="J124" s="10"/>
      <c r="K124" s="10"/>
      <c r="L124" s="10"/>
      <c r="M124" s="10"/>
      <c r="N124" s="10"/>
      <c r="O124" s="110">
        <f t="shared" si="2"/>
        <v>0</v>
      </c>
      <c r="P124" s="110">
        <f t="shared" si="3"/>
        <v>0</v>
      </c>
    </row>
    <row r="125" spans="1:16" x14ac:dyDescent="0.25">
      <c r="A125" s="10">
        <v>16760050</v>
      </c>
      <c r="B125" s="10" t="s">
        <v>72</v>
      </c>
      <c r="C125" s="10" t="s">
        <v>73</v>
      </c>
      <c r="D125" s="10">
        <v>1</v>
      </c>
      <c r="E125" s="10"/>
      <c r="F125" s="10"/>
      <c r="G125" s="10"/>
      <c r="H125" s="10"/>
      <c r="I125" s="10"/>
      <c r="J125" s="10"/>
      <c r="K125" s="10"/>
      <c r="L125" s="10"/>
      <c r="M125" s="10"/>
      <c r="N125" s="10"/>
      <c r="O125" s="110">
        <f t="shared" si="2"/>
        <v>0</v>
      </c>
      <c r="P125" s="110">
        <f t="shared" si="3"/>
        <v>0</v>
      </c>
    </row>
    <row r="126" spans="1:16" x14ac:dyDescent="0.25">
      <c r="A126" s="10">
        <v>16770854</v>
      </c>
      <c r="B126" s="10" t="s">
        <v>100</v>
      </c>
      <c r="C126" s="10" t="s">
        <v>101</v>
      </c>
      <c r="D126" s="10">
        <v>56</v>
      </c>
      <c r="E126" s="10"/>
      <c r="F126" s="10"/>
      <c r="G126" s="10"/>
      <c r="H126" s="10"/>
      <c r="I126" s="10"/>
      <c r="J126" s="10"/>
      <c r="K126" s="10"/>
      <c r="L126" s="10"/>
      <c r="M126" s="10"/>
      <c r="N126" s="10"/>
      <c r="O126" s="110">
        <f t="shared" si="2"/>
        <v>0</v>
      </c>
      <c r="P126" s="110">
        <f t="shared" si="3"/>
        <v>0</v>
      </c>
    </row>
    <row r="127" spans="1:16" x14ac:dyDescent="0.25">
      <c r="A127" s="10">
        <v>16785630</v>
      </c>
      <c r="B127" s="10" t="s">
        <v>90</v>
      </c>
      <c r="C127" s="10" t="s">
        <v>91</v>
      </c>
      <c r="D127" s="10">
        <v>1</v>
      </c>
      <c r="E127" s="10"/>
      <c r="F127" s="10"/>
      <c r="G127" s="10"/>
      <c r="H127" s="10"/>
      <c r="I127" s="10"/>
      <c r="J127" s="10"/>
      <c r="K127" s="10"/>
      <c r="L127" s="10"/>
      <c r="M127" s="10"/>
      <c r="N127" s="10"/>
      <c r="O127" s="110">
        <f t="shared" si="2"/>
        <v>0</v>
      </c>
      <c r="P127" s="110">
        <f t="shared" si="3"/>
        <v>0</v>
      </c>
    </row>
    <row r="128" spans="1:16" x14ac:dyDescent="0.25">
      <c r="A128" s="10">
        <v>16786904</v>
      </c>
      <c r="B128" s="10" t="s">
        <v>86</v>
      </c>
      <c r="C128" s="10" t="s">
        <v>87</v>
      </c>
      <c r="D128" s="10">
        <v>2</v>
      </c>
      <c r="E128" s="10"/>
      <c r="F128" s="10"/>
      <c r="G128" s="10"/>
      <c r="H128" s="10"/>
      <c r="I128" s="10"/>
      <c r="J128" s="10"/>
      <c r="K128" s="10"/>
      <c r="L128" s="10"/>
      <c r="M128" s="10"/>
      <c r="N128" s="10"/>
      <c r="O128" s="110">
        <f t="shared" si="2"/>
        <v>0</v>
      </c>
      <c r="P128" s="110">
        <f t="shared" si="3"/>
        <v>0</v>
      </c>
    </row>
    <row r="129" spans="1:16" x14ac:dyDescent="0.25">
      <c r="A129" s="10">
        <v>16791940</v>
      </c>
      <c r="B129" s="10" t="s">
        <v>86</v>
      </c>
      <c r="C129" s="10" t="s">
        <v>87</v>
      </c>
      <c r="D129" s="10">
        <v>2</v>
      </c>
      <c r="E129" s="10"/>
      <c r="F129" s="10"/>
      <c r="G129" s="10"/>
      <c r="H129" s="10"/>
      <c r="I129" s="10"/>
      <c r="J129" s="10"/>
      <c r="K129" s="10"/>
      <c r="L129" s="10"/>
      <c r="M129" s="10"/>
      <c r="N129" s="10"/>
      <c r="O129" s="110">
        <f t="shared" si="2"/>
        <v>0</v>
      </c>
      <c r="P129" s="110">
        <f t="shared" si="3"/>
        <v>0</v>
      </c>
    </row>
    <row r="130" spans="1:16" x14ac:dyDescent="0.25">
      <c r="A130" s="10">
        <v>16792254</v>
      </c>
      <c r="B130" s="10" t="s">
        <v>108</v>
      </c>
      <c r="C130" s="10" t="s">
        <v>109</v>
      </c>
      <c r="D130" s="10">
        <v>2</v>
      </c>
      <c r="E130" s="10"/>
      <c r="F130" s="10"/>
      <c r="G130" s="10"/>
      <c r="H130" s="10"/>
      <c r="I130" s="10"/>
      <c r="J130" s="10"/>
      <c r="K130" s="10"/>
      <c r="L130" s="10"/>
      <c r="M130" s="10"/>
      <c r="N130" s="10"/>
      <c r="O130" s="110">
        <f t="shared" si="2"/>
        <v>0</v>
      </c>
      <c r="P130" s="110">
        <f t="shared" si="3"/>
        <v>0</v>
      </c>
    </row>
    <row r="131" spans="1:16" x14ac:dyDescent="0.25">
      <c r="A131" s="10">
        <v>16796489</v>
      </c>
      <c r="B131" s="10" t="s">
        <v>112</v>
      </c>
      <c r="C131" s="10" t="s">
        <v>113</v>
      </c>
      <c r="D131" s="10">
        <v>1</v>
      </c>
      <c r="E131" s="10"/>
      <c r="F131" s="10"/>
      <c r="G131" s="10"/>
      <c r="H131" s="10"/>
      <c r="I131" s="10"/>
      <c r="J131" s="10"/>
      <c r="K131" s="10"/>
      <c r="L131" s="10"/>
      <c r="M131" s="10"/>
      <c r="N131" s="10"/>
      <c r="O131" s="110">
        <f t="shared" si="2"/>
        <v>0</v>
      </c>
      <c r="P131" s="110">
        <f t="shared" si="3"/>
        <v>0</v>
      </c>
    </row>
    <row r="132" spans="1:16" x14ac:dyDescent="0.25">
      <c r="A132" s="10">
        <v>16802209</v>
      </c>
      <c r="B132" s="10" t="s">
        <v>86</v>
      </c>
      <c r="C132" s="10" t="s">
        <v>87</v>
      </c>
      <c r="D132" s="10">
        <v>2</v>
      </c>
      <c r="E132" s="10"/>
      <c r="F132" s="10"/>
      <c r="G132" s="10"/>
      <c r="H132" s="10"/>
      <c r="I132" s="10"/>
      <c r="J132" s="10"/>
      <c r="K132" s="10"/>
      <c r="L132" s="10"/>
      <c r="M132" s="10"/>
      <c r="N132" s="10"/>
      <c r="O132" s="110">
        <f t="shared" si="2"/>
        <v>0</v>
      </c>
      <c r="P132" s="110">
        <f t="shared" si="3"/>
        <v>0</v>
      </c>
    </row>
    <row r="133" spans="1:16" x14ac:dyDescent="0.25">
      <c r="A133" s="10">
        <v>16802233</v>
      </c>
      <c r="B133" s="10" t="s">
        <v>86</v>
      </c>
      <c r="C133" s="10" t="s">
        <v>87</v>
      </c>
      <c r="D133" s="10">
        <v>2</v>
      </c>
      <c r="E133" s="10"/>
      <c r="F133" s="10"/>
      <c r="G133" s="10"/>
      <c r="H133" s="10"/>
      <c r="I133" s="10"/>
      <c r="J133" s="10"/>
      <c r="K133" s="10"/>
      <c r="L133" s="10"/>
      <c r="M133" s="10"/>
      <c r="N133" s="10"/>
      <c r="O133" s="110">
        <f t="shared" ref="O133:O196" si="4">E133+F133+G133+H133+I133+J133+K133+L133+M133+N133</f>
        <v>0</v>
      </c>
      <c r="P133" s="110">
        <f t="shared" ref="P133:P196" si="5">O133-N133</f>
        <v>0</v>
      </c>
    </row>
    <row r="134" spans="1:16" x14ac:dyDescent="0.25">
      <c r="A134" s="10">
        <v>16802241</v>
      </c>
      <c r="B134" s="10" t="s">
        <v>86</v>
      </c>
      <c r="C134" s="10" t="s">
        <v>87</v>
      </c>
      <c r="D134" s="10">
        <v>1</v>
      </c>
      <c r="E134" s="10"/>
      <c r="F134" s="10"/>
      <c r="G134" s="10"/>
      <c r="H134" s="10"/>
      <c r="I134" s="10"/>
      <c r="J134" s="10"/>
      <c r="K134" s="10"/>
      <c r="L134" s="10"/>
      <c r="M134" s="10"/>
      <c r="N134" s="10"/>
      <c r="O134" s="110">
        <f t="shared" si="4"/>
        <v>0</v>
      </c>
      <c r="P134" s="110">
        <f t="shared" si="5"/>
        <v>0</v>
      </c>
    </row>
    <row r="135" spans="1:16" x14ac:dyDescent="0.25">
      <c r="A135" s="10">
        <v>16826876</v>
      </c>
      <c r="B135" s="10" t="s">
        <v>104</v>
      </c>
      <c r="C135" s="10" t="s">
        <v>105</v>
      </c>
      <c r="D135" s="10">
        <v>2</v>
      </c>
      <c r="E135" s="10"/>
      <c r="F135" s="10"/>
      <c r="G135" s="10"/>
      <c r="H135" s="10"/>
      <c r="I135" s="10"/>
      <c r="J135" s="10"/>
      <c r="K135" s="10"/>
      <c r="L135" s="10"/>
      <c r="M135" s="10"/>
      <c r="N135" s="10"/>
      <c r="O135" s="110">
        <f t="shared" si="4"/>
        <v>0</v>
      </c>
      <c r="P135" s="110">
        <f t="shared" si="5"/>
        <v>0</v>
      </c>
    </row>
    <row r="136" spans="1:16" x14ac:dyDescent="0.25">
      <c r="A136" s="10">
        <v>16846214</v>
      </c>
      <c r="B136" s="10" t="s">
        <v>86</v>
      </c>
      <c r="C136" s="10" t="s">
        <v>87</v>
      </c>
      <c r="D136" s="10">
        <v>2</v>
      </c>
      <c r="E136" s="10"/>
      <c r="F136" s="10"/>
      <c r="G136" s="10"/>
      <c r="H136" s="10"/>
      <c r="I136" s="10"/>
      <c r="J136" s="10"/>
      <c r="K136" s="10"/>
      <c r="L136" s="10"/>
      <c r="M136" s="10"/>
      <c r="N136" s="10"/>
      <c r="O136" s="110">
        <f t="shared" si="4"/>
        <v>0</v>
      </c>
      <c r="P136" s="110">
        <f t="shared" si="5"/>
        <v>0</v>
      </c>
    </row>
    <row r="137" spans="1:16" x14ac:dyDescent="0.25">
      <c r="A137" s="10">
        <v>16849744</v>
      </c>
      <c r="B137" s="10" t="s">
        <v>90</v>
      </c>
      <c r="C137" s="10" t="s">
        <v>91</v>
      </c>
      <c r="D137" s="10">
        <v>1</v>
      </c>
      <c r="E137" s="10"/>
      <c r="F137" s="10"/>
      <c r="G137" s="10"/>
      <c r="H137" s="10"/>
      <c r="I137" s="10"/>
      <c r="J137" s="10"/>
      <c r="K137" s="10"/>
      <c r="L137" s="10"/>
      <c r="M137" s="10"/>
      <c r="N137" s="10"/>
      <c r="O137" s="110">
        <f t="shared" si="4"/>
        <v>0</v>
      </c>
      <c r="P137" s="110">
        <f t="shared" si="5"/>
        <v>0</v>
      </c>
    </row>
    <row r="138" spans="1:16" x14ac:dyDescent="0.25">
      <c r="A138" s="10">
        <v>12118249</v>
      </c>
      <c r="B138" s="10" t="s">
        <v>114</v>
      </c>
      <c r="C138" s="10" t="s">
        <v>115</v>
      </c>
      <c r="D138" s="10">
        <v>50</v>
      </c>
      <c r="E138" s="10"/>
      <c r="F138" s="10"/>
      <c r="G138" s="10"/>
      <c r="H138" s="10"/>
      <c r="I138" s="10"/>
      <c r="J138" s="10"/>
      <c r="K138" s="10"/>
      <c r="L138" s="10"/>
      <c r="M138" s="10"/>
      <c r="N138" s="10"/>
      <c r="O138" s="110">
        <f t="shared" si="4"/>
        <v>0</v>
      </c>
      <c r="P138" s="110">
        <f t="shared" si="5"/>
        <v>0</v>
      </c>
    </row>
    <row r="139" spans="1:16" x14ac:dyDescent="0.25">
      <c r="A139" s="10">
        <v>12316091</v>
      </c>
      <c r="B139" s="10" t="s">
        <v>116</v>
      </c>
      <c r="C139" s="10" t="s">
        <v>117</v>
      </c>
      <c r="D139" s="10">
        <v>10</v>
      </c>
      <c r="E139" s="10"/>
      <c r="F139" s="10"/>
      <c r="G139" s="10"/>
      <c r="H139" s="10"/>
      <c r="I139" s="10"/>
      <c r="J139" s="10"/>
      <c r="K139" s="10"/>
      <c r="L139" s="10"/>
      <c r="M139" s="10"/>
      <c r="N139" s="10"/>
      <c r="O139" s="110">
        <f t="shared" si="4"/>
        <v>0</v>
      </c>
      <c r="P139" s="110">
        <f t="shared" si="5"/>
        <v>0</v>
      </c>
    </row>
    <row r="140" spans="1:16" x14ac:dyDescent="0.25">
      <c r="A140" s="10">
        <v>12554243</v>
      </c>
      <c r="B140" s="10" t="s">
        <v>116</v>
      </c>
      <c r="C140" s="10" t="s">
        <v>117</v>
      </c>
      <c r="D140" s="10">
        <v>20</v>
      </c>
      <c r="E140" s="10"/>
      <c r="F140" s="10"/>
      <c r="G140" s="10"/>
      <c r="H140" s="10"/>
      <c r="I140" s="10"/>
      <c r="J140" s="10"/>
      <c r="K140" s="10"/>
      <c r="L140" s="10"/>
      <c r="M140" s="10"/>
      <c r="N140" s="10"/>
      <c r="O140" s="110">
        <f t="shared" si="4"/>
        <v>0</v>
      </c>
      <c r="P140" s="110">
        <f t="shared" si="5"/>
        <v>0</v>
      </c>
    </row>
    <row r="141" spans="1:16" x14ac:dyDescent="0.25">
      <c r="A141" s="10">
        <v>13520695</v>
      </c>
      <c r="B141" s="10" t="s">
        <v>118</v>
      </c>
      <c r="C141" s="10" t="s">
        <v>119</v>
      </c>
      <c r="D141" s="10">
        <v>10</v>
      </c>
      <c r="E141" s="10"/>
      <c r="F141" s="10"/>
      <c r="G141" s="10"/>
      <c r="H141" s="10"/>
      <c r="I141" s="10"/>
      <c r="J141" s="10"/>
      <c r="K141" s="10"/>
      <c r="L141" s="10"/>
      <c r="M141" s="10"/>
      <c r="N141" s="10"/>
      <c r="O141" s="110">
        <f t="shared" si="4"/>
        <v>0</v>
      </c>
      <c r="P141" s="110">
        <f t="shared" si="5"/>
        <v>0</v>
      </c>
    </row>
    <row r="142" spans="1:16" x14ac:dyDescent="0.25">
      <c r="A142" s="10">
        <v>13881736</v>
      </c>
      <c r="B142" s="10" t="s">
        <v>120</v>
      </c>
      <c r="C142" s="10" t="s">
        <v>121</v>
      </c>
      <c r="D142" s="10">
        <v>1</v>
      </c>
      <c r="E142" s="10"/>
      <c r="F142" s="10"/>
      <c r="G142" s="10"/>
      <c r="H142" s="10"/>
      <c r="I142" s="10"/>
      <c r="J142" s="10"/>
      <c r="K142" s="10"/>
      <c r="L142" s="10"/>
      <c r="M142" s="10"/>
      <c r="N142" s="10"/>
      <c r="O142" s="110">
        <f t="shared" si="4"/>
        <v>0</v>
      </c>
      <c r="P142" s="110">
        <f t="shared" si="5"/>
        <v>0</v>
      </c>
    </row>
    <row r="143" spans="1:16" x14ac:dyDescent="0.25">
      <c r="A143" s="10">
        <v>13882694</v>
      </c>
      <c r="B143" s="10" t="s">
        <v>116</v>
      </c>
      <c r="C143" s="10" t="s">
        <v>117</v>
      </c>
      <c r="D143" s="10">
        <v>1</v>
      </c>
      <c r="E143" s="10"/>
      <c r="F143" s="10"/>
      <c r="G143" s="10"/>
      <c r="H143" s="10"/>
      <c r="I143" s="10"/>
      <c r="J143" s="10"/>
      <c r="K143" s="10"/>
      <c r="L143" s="10"/>
      <c r="M143" s="10"/>
      <c r="N143" s="10"/>
      <c r="O143" s="110">
        <f t="shared" si="4"/>
        <v>0</v>
      </c>
      <c r="P143" s="110">
        <f t="shared" si="5"/>
        <v>0</v>
      </c>
    </row>
    <row r="144" spans="1:16" x14ac:dyDescent="0.25">
      <c r="A144" s="10">
        <v>14036452</v>
      </c>
      <c r="B144" s="10" t="s">
        <v>118</v>
      </c>
      <c r="C144" s="10" t="s">
        <v>119</v>
      </c>
      <c r="D144" s="10">
        <v>1</v>
      </c>
      <c r="E144" s="10"/>
      <c r="F144" s="10"/>
      <c r="G144" s="10"/>
      <c r="H144" s="10"/>
      <c r="I144" s="10"/>
      <c r="J144" s="10"/>
      <c r="K144" s="10"/>
      <c r="L144" s="10"/>
      <c r="M144" s="10"/>
      <c r="N144" s="10"/>
      <c r="O144" s="110">
        <f t="shared" si="4"/>
        <v>0</v>
      </c>
      <c r="P144" s="110">
        <f t="shared" si="5"/>
        <v>0</v>
      </c>
    </row>
    <row r="145" spans="1:16" x14ac:dyDescent="0.25">
      <c r="A145" s="10">
        <v>14086727</v>
      </c>
      <c r="B145" s="10" t="s">
        <v>122</v>
      </c>
      <c r="C145" s="10" t="s">
        <v>123</v>
      </c>
      <c r="D145" s="10">
        <v>1</v>
      </c>
      <c r="E145" s="10"/>
      <c r="F145" s="10"/>
      <c r="G145" s="10"/>
      <c r="H145" s="10"/>
      <c r="I145" s="10"/>
      <c r="J145" s="10"/>
      <c r="K145" s="10"/>
      <c r="L145" s="10"/>
      <c r="M145" s="10"/>
      <c r="N145" s="10"/>
      <c r="O145" s="110">
        <f t="shared" si="4"/>
        <v>0</v>
      </c>
      <c r="P145" s="110">
        <f t="shared" si="5"/>
        <v>0</v>
      </c>
    </row>
    <row r="146" spans="1:16" x14ac:dyDescent="0.25">
      <c r="A146" s="10">
        <v>14175126</v>
      </c>
      <c r="B146" s="10" t="s">
        <v>124</v>
      </c>
      <c r="C146" s="10" t="s">
        <v>125</v>
      </c>
      <c r="D146" s="10">
        <v>1</v>
      </c>
      <c r="E146" s="10"/>
      <c r="F146" s="10"/>
      <c r="G146" s="10"/>
      <c r="H146" s="10"/>
      <c r="I146" s="10"/>
      <c r="J146" s="10"/>
      <c r="K146" s="10"/>
      <c r="L146" s="10"/>
      <c r="M146" s="10"/>
      <c r="N146" s="10"/>
      <c r="O146" s="110">
        <f t="shared" si="4"/>
        <v>0</v>
      </c>
      <c r="P146" s="110">
        <f t="shared" si="5"/>
        <v>0</v>
      </c>
    </row>
    <row r="147" spans="1:16" x14ac:dyDescent="0.25">
      <c r="A147" s="10">
        <v>14239663</v>
      </c>
      <c r="B147" s="10" t="s">
        <v>126</v>
      </c>
      <c r="C147" s="10" t="s">
        <v>127</v>
      </c>
      <c r="D147" s="10">
        <v>50</v>
      </c>
      <c r="E147" s="10"/>
      <c r="F147" s="10"/>
      <c r="G147" s="10"/>
      <c r="H147" s="10"/>
      <c r="I147" s="10"/>
      <c r="J147" s="10"/>
      <c r="K147" s="10"/>
      <c r="L147" s="10"/>
      <c r="M147" s="10"/>
      <c r="N147" s="10"/>
      <c r="O147" s="110">
        <f t="shared" si="4"/>
        <v>0</v>
      </c>
      <c r="P147" s="110">
        <f t="shared" si="5"/>
        <v>0</v>
      </c>
    </row>
    <row r="148" spans="1:16" x14ac:dyDescent="0.25">
      <c r="A148" s="10">
        <v>14612437</v>
      </c>
      <c r="B148" s="10" t="s">
        <v>128</v>
      </c>
      <c r="C148" s="10" t="s">
        <v>129</v>
      </c>
      <c r="D148" s="10">
        <v>1</v>
      </c>
      <c r="E148" s="10"/>
      <c r="F148" s="10"/>
      <c r="G148" s="10"/>
      <c r="H148" s="10"/>
      <c r="I148" s="10"/>
      <c r="J148" s="10"/>
      <c r="K148" s="10"/>
      <c r="L148" s="10"/>
      <c r="M148" s="10"/>
      <c r="N148" s="10"/>
      <c r="O148" s="110">
        <f t="shared" si="4"/>
        <v>0</v>
      </c>
      <c r="P148" s="110">
        <f t="shared" si="5"/>
        <v>0</v>
      </c>
    </row>
    <row r="149" spans="1:16" x14ac:dyDescent="0.25">
      <c r="A149" s="10">
        <v>14633620</v>
      </c>
      <c r="B149" s="10" t="s">
        <v>124</v>
      </c>
      <c r="C149" s="10" t="s">
        <v>125</v>
      </c>
      <c r="D149" s="10">
        <v>1</v>
      </c>
      <c r="E149" s="10"/>
      <c r="F149" s="10"/>
      <c r="G149" s="10"/>
      <c r="H149" s="10"/>
      <c r="I149" s="10"/>
      <c r="J149" s="10"/>
      <c r="K149" s="10"/>
      <c r="L149" s="10"/>
      <c r="M149" s="10"/>
      <c r="N149" s="10"/>
      <c r="O149" s="110">
        <f t="shared" si="4"/>
        <v>0</v>
      </c>
      <c r="P149" s="110">
        <f t="shared" si="5"/>
        <v>0</v>
      </c>
    </row>
    <row r="150" spans="1:16" x14ac:dyDescent="0.25">
      <c r="A150" s="10">
        <v>14645971</v>
      </c>
      <c r="B150" s="10" t="s">
        <v>130</v>
      </c>
      <c r="C150" s="10" t="s">
        <v>131</v>
      </c>
      <c r="D150" s="10">
        <v>1</v>
      </c>
      <c r="E150" s="10"/>
      <c r="F150" s="10"/>
      <c r="G150" s="10"/>
      <c r="H150" s="10"/>
      <c r="I150" s="10"/>
      <c r="J150" s="10"/>
      <c r="K150" s="10"/>
      <c r="L150" s="10"/>
      <c r="M150" s="10"/>
      <c r="N150" s="10"/>
      <c r="O150" s="110">
        <f t="shared" si="4"/>
        <v>0</v>
      </c>
      <c r="P150" s="110">
        <f t="shared" si="5"/>
        <v>0</v>
      </c>
    </row>
    <row r="151" spans="1:16" x14ac:dyDescent="0.25">
      <c r="A151" s="10">
        <v>14646005</v>
      </c>
      <c r="B151" s="10" t="s">
        <v>130</v>
      </c>
      <c r="C151" s="10" t="s">
        <v>131</v>
      </c>
      <c r="D151" s="10">
        <v>1</v>
      </c>
      <c r="E151" s="10"/>
      <c r="F151" s="10"/>
      <c r="G151" s="10"/>
      <c r="H151" s="10"/>
      <c r="I151" s="10"/>
      <c r="J151" s="10"/>
      <c r="K151" s="10"/>
      <c r="L151" s="10"/>
      <c r="M151" s="10"/>
      <c r="N151" s="10"/>
      <c r="O151" s="110">
        <f t="shared" si="4"/>
        <v>0</v>
      </c>
      <c r="P151" s="110">
        <f t="shared" si="5"/>
        <v>0</v>
      </c>
    </row>
    <row r="152" spans="1:16" x14ac:dyDescent="0.25">
      <c r="A152" s="10">
        <v>14750368</v>
      </c>
      <c r="B152" s="10" t="s">
        <v>132</v>
      </c>
      <c r="C152" s="10" t="s">
        <v>133</v>
      </c>
      <c r="D152" s="10">
        <v>10</v>
      </c>
      <c r="E152" s="10"/>
      <c r="F152" s="10"/>
      <c r="G152" s="10"/>
      <c r="H152" s="10"/>
      <c r="I152" s="10"/>
      <c r="J152" s="10"/>
      <c r="K152" s="10"/>
      <c r="L152" s="10"/>
      <c r="M152" s="10"/>
      <c r="N152" s="10"/>
      <c r="O152" s="110">
        <f t="shared" si="4"/>
        <v>0</v>
      </c>
      <c r="P152" s="110">
        <f t="shared" si="5"/>
        <v>0</v>
      </c>
    </row>
    <row r="153" spans="1:16" x14ac:dyDescent="0.25">
      <c r="A153" s="10">
        <v>14754088</v>
      </c>
      <c r="B153" s="10" t="s">
        <v>134</v>
      </c>
      <c r="C153" s="10" t="s">
        <v>135</v>
      </c>
      <c r="D153" s="10">
        <v>5</v>
      </c>
      <c r="E153" s="10"/>
      <c r="F153" s="10"/>
      <c r="G153" s="10"/>
      <c r="H153" s="10"/>
      <c r="I153" s="10"/>
      <c r="J153" s="10"/>
      <c r="K153" s="10"/>
      <c r="L153" s="10"/>
      <c r="M153" s="10"/>
      <c r="N153" s="10"/>
      <c r="O153" s="110">
        <f t="shared" si="4"/>
        <v>0</v>
      </c>
      <c r="P153" s="110">
        <f t="shared" si="5"/>
        <v>0</v>
      </c>
    </row>
    <row r="154" spans="1:16" x14ac:dyDescent="0.25">
      <c r="A154" s="10">
        <v>14754126</v>
      </c>
      <c r="B154" s="10" t="s">
        <v>134</v>
      </c>
      <c r="C154" s="10" t="s">
        <v>135</v>
      </c>
      <c r="D154" s="10">
        <v>1</v>
      </c>
      <c r="E154" s="10"/>
      <c r="F154" s="10"/>
      <c r="G154" s="10"/>
      <c r="H154" s="10"/>
      <c r="I154" s="10"/>
      <c r="J154" s="10"/>
      <c r="K154" s="10"/>
      <c r="L154" s="10"/>
      <c r="M154" s="10"/>
      <c r="N154" s="10"/>
      <c r="O154" s="110">
        <f t="shared" si="4"/>
        <v>0</v>
      </c>
      <c r="P154" s="110">
        <f t="shared" si="5"/>
        <v>0</v>
      </c>
    </row>
    <row r="155" spans="1:16" x14ac:dyDescent="0.25">
      <c r="A155" s="10">
        <v>14754215</v>
      </c>
      <c r="B155" s="10" t="s">
        <v>134</v>
      </c>
      <c r="C155" s="10" t="s">
        <v>135</v>
      </c>
      <c r="D155" s="10">
        <v>1</v>
      </c>
      <c r="E155" s="10"/>
      <c r="F155" s="10"/>
      <c r="G155" s="10"/>
      <c r="H155" s="10"/>
      <c r="I155" s="10"/>
      <c r="J155" s="10"/>
      <c r="K155" s="10"/>
      <c r="L155" s="10"/>
      <c r="M155" s="10"/>
      <c r="N155" s="10"/>
      <c r="O155" s="110">
        <f t="shared" si="4"/>
        <v>0</v>
      </c>
      <c r="P155" s="110">
        <f t="shared" si="5"/>
        <v>0</v>
      </c>
    </row>
    <row r="156" spans="1:16" x14ac:dyDescent="0.25">
      <c r="A156" s="10">
        <v>14889129</v>
      </c>
      <c r="B156" s="10" t="s">
        <v>116</v>
      </c>
      <c r="C156" s="10" t="s">
        <v>117</v>
      </c>
      <c r="D156" s="10">
        <v>1</v>
      </c>
      <c r="E156" s="10"/>
      <c r="F156" s="10"/>
      <c r="G156" s="10"/>
      <c r="H156" s="10"/>
      <c r="I156" s="10"/>
      <c r="J156" s="10"/>
      <c r="K156" s="10"/>
      <c r="L156" s="10"/>
      <c r="M156" s="10"/>
      <c r="N156" s="10"/>
      <c r="O156" s="110">
        <f t="shared" si="4"/>
        <v>0</v>
      </c>
      <c r="P156" s="110">
        <f t="shared" si="5"/>
        <v>0</v>
      </c>
    </row>
    <row r="157" spans="1:16" x14ac:dyDescent="0.25">
      <c r="A157" s="10">
        <v>14889137</v>
      </c>
      <c r="B157" s="10" t="s">
        <v>116</v>
      </c>
      <c r="C157" s="10" t="s">
        <v>117</v>
      </c>
      <c r="D157" s="10">
        <v>1</v>
      </c>
      <c r="E157" s="10"/>
      <c r="F157" s="10"/>
      <c r="G157" s="10"/>
      <c r="H157" s="10"/>
      <c r="I157" s="10"/>
      <c r="J157" s="10"/>
      <c r="K157" s="10"/>
      <c r="L157" s="10"/>
      <c r="M157" s="10"/>
      <c r="N157" s="10"/>
      <c r="O157" s="110">
        <f t="shared" si="4"/>
        <v>0</v>
      </c>
      <c r="P157" s="110">
        <f t="shared" si="5"/>
        <v>0</v>
      </c>
    </row>
    <row r="158" spans="1:16" x14ac:dyDescent="0.25">
      <c r="A158" s="10">
        <v>14899396</v>
      </c>
      <c r="B158" s="10" t="s">
        <v>136</v>
      </c>
      <c r="C158" s="10" t="s">
        <v>137</v>
      </c>
      <c r="D158" s="10">
        <v>1</v>
      </c>
      <c r="E158" s="10"/>
      <c r="F158" s="10"/>
      <c r="G158" s="10"/>
      <c r="H158" s="10"/>
      <c r="I158" s="10"/>
      <c r="J158" s="10"/>
      <c r="K158" s="10"/>
      <c r="L158" s="10"/>
      <c r="M158" s="10"/>
      <c r="N158" s="10"/>
      <c r="O158" s="110">
        <f t="shared" si="4"/>
        <v>0</v>
      </c>
      <c r="P158" s="110">
        <f t="shared" si="5"/>
        <v>0</v>
      </c>
    </row>
    <row r="159" spans="1:16" x14ac:dyDescent="0.25">
      <c r="A159" s="10">
        <v>14899418</v>
      </c>
      <c r="B159" s="10" t="s">
        <v>136</v>
      </c>
      <c r="C159" s="10" t="s">
        <v>137</v>
      </c>
      <c r="D159" s="10">
        <v>1</v>
      </c>
      <c r="E159" s="10"/>
      <c r="F159" s="10"/>
      <c r="G159" s="10"/>
      <c r="H159" s="10"/>
      <c r="I159" s="10"/>
      <c r="J159" s="10"/>
      <c r="K159" s="10"/>
      <c r="L159" s="10"/>
      <c r="M159" s="10"/>
      <c r="N159" s="10"/>
      <c r="O159" s="110">
        <f t="shared" si="4"/>
        <v>0</v>
      </c>
      <c r="P159" s="110">
        <f t="shared" si="5"/>
        <v>0</v>
      </c>
    </row>
    <row r="160" spans="1:16" x14ac:dyDescent="0.25">
      <c r="A160" s="10">
        <v>14914050</v>
      </c>
      <c r="B160" s="10" t="s">
        <v>138</v>
      </c>
      <c r="C160" s="10" t="s">
        <v>139</v>
      </c>
      <c r="D160" s="10">
        <v>60</v>
      </c>
      <c r="E160" s="10"/>
      <c r="F160" s="10"/>
      <c r="G160" s="10"/>
      <c r="H160" s="10"/>
      <c r="I160" s="10"/>
      <c r="J160" s="10"/>
      <c r="K160" s="10"/>
      <c r="L160" s="10"/>
      <c r="M160" s="10"/>
      <c r="N160" s="10"/>
      <c r="O160" s="110">
        <f t="shared" si="4"/>
        <v>0</v>
      </c>
      <c r="P160" s="110">
        <f t="shared" si="5"/>
        <v>0</v>
      </c>
    </row>
    <row r="161" spans="1:16" x14ac:dyDescent="0.25">
      <c r="A161" s="10">
        <v>14914077</v>
      </c>
      <c r="B161" s="10" t="s">
        <v>138</v>
      </c>
      <c r="C161" s="10" t="s">
        <v>139</v>
      </c>
      <c r="D161" s="10">
        <v>30</v>
      </c>
      <c r="E161" s="10"/>
      <c r="F161" s="10"/>
      <c r="G161" s="10"/>
      <c r="H161" s="10"/>
      <c r="I161" s="10"/>
      <c r="J161" s="10"/>
      <c r="K161" s="10"/>
      <c r="L161" s="10"/>
      <c r="M161" s="10"/>
      <c r="N161" s="10"/>
      <c r="O161" s="110">
        <f t="shared" si="4"/>
        <v>0</v>
      </c>
      <c r="P161" s="110">
        <f t="shared" si="5"/>
        <v>0</v>
      </c>
    </row>
    <row r="162" spans="1:16" x14ac:dyDescent="0.25">
      <c r="A162" s="10">
        <v>14965453</v>
      </c>
      <c r="B162" s="10" t="s">
        <v>140</v>
      </c>
      <c r="C162" s="10" t="s">
        <v>141</v>
      </c>
      <c r="D162" s="10">
        <v>60</v>
      </c>
      <c r="E162" s="10"/>
      <c r="F162" s="10"/>
      <c r="G162" s="10"/>
      <c r="H162" s="10"/>
      <c r="I162" s="10"/>
      <c r="J162" s="10"/>
      <c r="K162" s="10"/>
      <c r="L162" s="10"/>
      <c r="M162" s="10"/>
      <c r="N162" s="10"/>
      <c r="O162" s="110">
        <f t="shared" si="4"/>
        <v>0</v>
      </c>
      <c r="P162" s="110">
        <f t="shared" si="5"/>
        <v>0</v>
      </c>
    </row>
    <row r="163" spans="1:16" x14ac:dyDescent="0.25">
      <c r="A163" s="10">
        <v>14965461</v>
      </c>
      <c r="B163" s="10" t="s">
        <v>140</v>
      </c>
      <c r="C163" s="10" t="s">
        <v>141</v>
      </c>
      <c r="D163" s="10">
        <v>60</v>
      </c>
      <c r="E163" s="10"/>
      <c r="F163" s="10"/>
      <c r="G163" s="10"/>
      <c r="H163" s="10"/>
      <c r="I163" s="10"/>
      <c r="J163" s="10"/>
      <c r="K163" s="10"/>
      <c r="L163" s="10"/>
      <c r="M163" s="10"/>
      <c r="N163" s="10"/>
      <c r="O163" s="110">
        <f t="shared" si="4"/>
        <v>0</v>
      </c>
      <c r="P163" s="110">
        <f t="shared" si="5"/>
        <v>0</v>
      </c>
    </row>
    <row r="164" spans="1:16" x14ac:dyDescent="0.25">
      <c r="A164" s="10">
        <v>14965488</v>
      </c>
      <c r="B164" s="10" t="s">
        <v>140</v>
      </c>
      <c r="C164" s="10" t="s">
        <v>141</v>
      </c>
      <c r="D164" s="10">
        <v>60</v>
      </c>
      <c r="E164" s="10"/>
      <c r="F164" s="10"/>
      <c r="G164" s="10"/>
      <c r="H164" s="10"/>
      <c r="I164" s="10"/>
      <c r="J164" s="10"/>
      <c r="K164" s="10"/>
      <c r="L164" s="10"/>
      <c r="M164" s="10"/>
      <c r="N164" s="10"/>
      <c r="O164" s="110">
        <f t="shared" si="4"/>
        <v>0</v>
      </c>
      <c r="P164" s="110">
        <f t="shared" si="5"/>
        <v>0</v>
      </c>
    </row>
    <row r="165" spans="1:16" x14ac:dyDescent="0.25">
      <c r="A165" s="10">
        <v>14975017</v>
      </c>
      <c r="B165" s="10" t="s">
        <v>142</v>
      </c>
      <c r="C165" s="10" t="s">
        <v>143</v>
      </c>
      <c r="D165" s="10">
        <v>1</v>
      </c>
      <c r="E165" s="10"/>
      <c r="F165" s="10"/>
      <c r="G165" s="10"/>
      <c r="H165" s="10"/>
      <c r="I165" s="10"/>
      <c r="J165" s="10"/>
      <c r="K165" s="10"/>
      <c r="L165" s="10"/>
      <c r="M165" s="10"/>
      <c r="N165" s="10"/>
      <c r="O165" s="110">
        <f t="shared" si="4"/>
        <v>0</v>
      </c>
      <c r="P165" s="110">
        <f t="shared" si="5"/>
        <v>0</v>
      </c>
    </row>
    <row r="166" spans="1:16" x14ac:dyDescent="0.25">
      <c r="A166" s="10">
        <v>14983788</v>
      </c>
      <c r="B166" s="10" t="s">
        <v>144</v>
      </c>
      <c r="C166" s="10" t="s">
        <v>145</v>
      </c>
      <c r="D166" s="10">
        <v>1</v>
      </c>
      <c r="E166" s="10"/>
      <c r="F166" s="10"/>
      <c r="G166" s="10"/>
      <c r="H166" s="10"/>
      <c r="I166" s="10"/>
      <c r="J166" s="10"/>
      <c r="K166" s="10"/>
      <c r="L166" s="10"/>
      <c r="M166" s="10"/>
      <c r="N166" s="10"/>
      <c r="O166" s="110">
        <f t="shared" si="4"/>
        <v>0</v>
      </c>
      <c r="P166" s="110">
        <f t="shared" si="5"/>
        <v>0</v>
      </c>
    </row>
    <row r="167" spans="1:16" x14ac:dyDescent="0.25">
      <c r="A167" s="10">
        <v>14987805</v>
      </c>
      <c r="B167" s="10" t="s">
        <v>146</v>
      </c>
      <c r="C167" s="10" t="s">
        <v>147</v>
      </c>
      <c r="D167" s="10">
        <v>1</v>
      </c>
      <c r="E167" s="10"/>
      <c r="F167" s="10"/>
      <c r="G167" s="10"/>
      <c r="H167" s="10"/>
      <c r="I167" s="10"/>
      <c r="J167" s="10"/>
      <c r="K167" s="10"/>
      <c r="L167" s="10"/>
      <c r="M167" s="10"/>
      <c r="N167" s="10"/>
      <c r="O167" s="110">
        <f t="shared" si="4"/>
        <v>0</v>
      </c>
      <c r="P167" s="110">
        <f t="shared" si="5"/>
        <v>0</v>
      </c>
    </row>
    <row r="168" spans="1:16" x14ac:dyDescent="0.25">
      <c r="A168" s="10">
        <v>15006123</v>
      </c>
      <c r="B168" s="10" t="s">
        <v>148</v>
      </c>
      <c r="C168" s="10" t="s">
        <v>149</v>
      </c>
      <c r="D168" s="10">
        <v>5</v>
      </c>
      <c r="E168" s="10"/>
      <c r="F168" s="10"/>
      <c r="G168" s="10"/>
      <c r="H168" s="10"/>
      <c r="I168" s="10"/>
      <c r="J168" s="10"/>
      <c r="K168" s="10"/>
      <c r="L168" s="10"/>
      <c r="M168" s="10"/>
      <c r="N168" s="10"/>
      <c r="O168" s="110">
        <f t="shared" si="4"/>
        <v>0</v>
      </c>
      <c r="P168" s="110">
        <f t="shared" si="5"/>
        <v>0</v>
      </c>
    </row>
    <row r="169" spans="1:16" x14ac:dyDescent="0.25">
      <c r="A169" s="10">
        <v>15023753</v>
      </c>
      <c r="B169" s="10" t="s">
        <v>150</v>
      </c>
      <c r="C169" s="10" t="s">
        <v>151</v>
      </c>
      <c r="D169" s="10">
        <v>1</v>
      </c>
      <c r="E169" s="10"/>
      <c r="F169" s="10"/>
      <c r="G169" s="10"/>
      <c r="H169" s="10"/>
      <c r="I169" s="10"/>
      <c r="J169" s="10"/>
      <c r="K169" s="10"/>
      <c r="L169" s="10"/>
      <c r="M169" s="10"/>
      <c r="N169" s="10"/>
      <c r="O169" s="110">
        <f t="shared" si="4"/>
        <v>0</v>
      </c>
      <c r="P169" s="110">
        <f t="shared" si="5"/>
        <v>0</v>
      </c>
    </row>
    <row r="170" spans="1:16" x14ac:dyDescent="0.25">
      <c r="A170" s="10">
        <v>15023761</v>
      </c>
      <c r="B170" s="10" t="s">
        <v>150</v>
      </c>
      <c r="C170" s="10" t="s">
        <v>151</v>
      </c>
      <c r="D170" s="10">
        <v>1</v>
      </c>
      <c r="E170" s="10"/>
      <c r="F170" s="10"/>
      <c r="G170" s="10"/>
      <c r="H170" s="10"/>
      <c r="I170" s="10"/>
      <c r="J170" s="10"/>
      <c r="K170" s="10"/>
      <c r="L170" s="10"/>
      <c r="M170" s="10"/>
      <c r="N170" s="10"/>
      <c r="O170" s="110">
        <f t="shared" si="4"/>
        <v>0</v>
      </c>
      <c r="P170" s="110">
        <f t="shared" si="5"/>
        <v>0</v>
      </c>
    </row>
    <row r="171" spans="1:16" x14ac:dyDescent="0.25">
      <c r="A171" s="10">
        <v>15040453</v>
      </c>
      <c r="B171" s="10" t="s">
        <v>152</v>
      </c>
      <c r="C171" s="10" t="s">
        <v>153</v>
      </c>
      <c r="D171" s="10">
        <v>100</v>
      </c>
      <c r="E171" s="10"/>
      <c r="F171" s="10"/>
      <c r="G171" s="10"/>
      <c r="H171" s="10"/>
      <c r="I171" s="10"/>
      <c r="J171" s="10"/>
      <c r="K171" s="10"/>
      <c r="L171" s="10"/>
      <c r="M171" s="10"/>
      <c r="N171" s="10"/>
      <c r="O171" s="110">
        <f t="shared" si="4"/>
        <v>0</v>
      </c>
      <c r="P171" s="110">
        <f t="shared" si="5"/>
        <v>0</v>
      </c>
    </row>
    <row r="172" spans="1:16" x14ac:dyDescent="0.25">
      <c r="A172" s="10">
        <v>15099865</v>
      </c>
      <c r="B172" s="10" t="s">
        <v>154</v>
      </c>
      <c r="C172" s="10" t="s">
        <v>155</v>
      </c>
      <c r="D172" s="10">
        <v>30</v>
      </c>
      <c r="E172" s="10"/>
      <c r="F172" s="10"/>
      <c r="G172" s="10"/>
      <c r="H172" s="10"/>
      <c r="I172" s="10"/>
      <c r="J172" s="10"/>
      <c r="K172" s="10"/>
      <c r="L172" s="10"/>
      <c r="M172" s="10"/>
      <c r="N172" s="10"/>
      <c r="O172" s="110">
        <f t="shared" si="4"/>
        <v>0</v>
      </c>
      <c r="P172" s="110">
        <f t="shared" si="5"/>
        <v>0</v>
      </c>
    </row>
    <row r="173" spans="1:16" x14ac:dyDescent="0.25">
      <c r="A173" s="10">
        <v>15099873</v>
      </c>
      <c r="B173" s="10" t="s">
        <v>154</v>
      </c>
      <c r="C173" s="10" t="s">
        <v>155</v>
      </c>
      <c r="D173" s="10">
        <v>30</v>
      </c>
      <c r="E173" s="10"/>
      <c r="F173" s="10"/>
      <c r="G173" s="10"/>
      <c r="H173" s="10"/>
      <c r="I173" s="10"/>
      <c r="J173" s="10"/>
      <c r="K173" s="10"/>
      <c r="L173" s="10"/>
      <c r="M173" s="10"/>
      <c r="N173" s="10"/>
      <c r="O173" s="110">
        <f t="shared" si="4"/>
        <v>0</v>
      </c>
      <c r="P173" s="110">
        <f t="shared" si="5"/>
        <v>0</v>
      </c>
    </row>
    <row r="174" spans="1:16" x14ac:dyDescent="0.25">
      <c r="A174" s="10">
        <v>15099881</v>
      </c>
      <c r="B174" s="10" t="s">
        <v>154</v>
      </c>
      <c r="C174" s="10" t="s">
        <v>155</v>
      </c>
      <c r="D174" s="10">
        <v>30</v>
      </c>
      <c r="E174" s="10"/>
      <c r="F174" s="10"/>
      <c r="G174" s="10"/>
      <c r="H174" s="10"/>
      <c r="I174" s="10"/>
      <c r="J174" s="10"/>
      <c r="K174" s="10"/>
      <c r="L174" s="10"/>
      <c r="M174" s="10"/>
      <c r="N174" s="10"/>
      <c r="O174" s="110">
        <f t="shared" si="4"/>
        <v>0</v>
      </c>
      <c r="P174" s="110">
        <f t="shared" si="5"/>
        <v>0</v>
      </c>
    </row>
    <row r="175" spans="1:16" x14ac:dyDescent="0.25">
      <c r="A175" s="10">
        <v>15108430</v>
      </c>
      <c r="B175" s="10" t="s">
        <v>156</v>
      </c>
      <c r="C175" s="10" t="s">
        <v>157</v>
      </c>
      <c r="D175" s="10">
        <v>5</v>
      </c>
      <c r="E175" s="10"/>
      <c r="F175" s="10"/>
      <c r="G175" s="10"/>
      <c r="H175" s="10"/>
      <c r="I175" s="10"/>
      <c r="J175" s="10"/>
      <c r="K175" s="10"/>
      <c r="L175" s="10"/>
      <c r="M175" s="10"/>
      <c r="N175" s="10"/>
      <c r="O175" s="110">
        <f t="shared" si="4"/>
        <v>0</v>
      </c>
      <c r="P175" s="110">
        <f t="shared" si="5"/>
        <v>0</v>
      </c>
    </row>
    <row r="176" spans="1:16" x14ac:dyDescent="0.25">
      <c r="A176" s="10">
        <v>15109216</v>
      </c>
      <c r="B176" s="10" t="s">
        <v>144</v>
      </c>
      <c r="C176" s="10" t="s">
        <v>145</v>
      </c>
      <c r="D176" s="10">
        <v>1</v>
      </c>
      <c r="E176" s="10"/>
      <c r="F176" s="10"/>
      <c r="G176" s="10"/>
      <c r="H176" s="10"/>
      <c r="I176" s="10"/>
      <c r="J176" s="10"/>
      <c r="K176" s="10"/>
      <c r="L176" s="10"/>
      <c r="M176" s="10"/>
      <c r="N176" s="10"/>
      <c r="O176" s="110">
        <f t="shared" si="4"/>
        <v>0</v>
      </c>
      <c r="P176" s="110">
        <f t="shared" si="5"/>
        <v>0</v>
      </c>
    </row>
    <row r="177" spans="1:16" x14ac:dyDescent="0.25">
      <c r="A177" s="10">
        <v>15109224</v>
      </c>
      <c r="B177" s="10" t="s">
        <v>144</v>
      </c>
      <c r="C177" s="10" t="s">
        <v>145</v>
      </c>
      <c r="D177" s="10">
        <v>1</v>
      </c>
      <c r="E177" s="10"/>
      <c r="F177" s="10"/>
      <c r="G177" s="10"/>
      <c r="H177" s="10"/>
      <c r="I177" s="10"/>
      <c r="J177" s="10"/>
      <c r="K177" s="10"/>
      <c r="L177" s="10"/>
      <c r="M177" s="10"/>
      <c r="N177" s="10"/>
      <c r="O177" s="110">
        <f t="shared" si="4"/>
        <v>0</v>
      </c>
      <c r="P177" s="110">
        <f t="shared" si="5"/>
        <v>0</v>
      </c>
    </row>
    <row r="178" spans="1:16" x14ac:dyDescent="0.25">
      <c r="A178" s="10">
        <v>15109232</v>
      </c>
      <c r="B178" s="10" t="s">
        <v>144</v>
      </c>
      <c r="C178" s="10" t="s">
        <v>145</v>
      </c>
      <c r="D178" s="10">
        <v>1</v>
      </c>
      <c r="E178" s="10"/>
      <c r="F178" s="10"/>
      <c r="G178" s="10"/>
      <c r="H178" s="10"/>
      <c r="I178" s="10"/>
      <c r="J178" s="10"/>
      <c r="K178" s="10"/>
      <c r="L178" s="10"/>
      <c r="M178" s="10"/>
      <c r="N178" s="10"/>
      <c r="O178" s="110">
        <f t="shared" si="4"/>
        <v>0</v>
      </c>
      <c r="P178" s="110">
        <f t="shared" si="5"/>
        <v>0</v>
      </c>
    </row>
    <row r="179" spans="1:16" x14ac:dyDescent="0.25">
      <c r="A179" s="10">
        <v>15109240</v>
      </c>
      <c r="B179" s="10" t="s">
        <v>144</v>
      </c>
      <c r="C179" s="10" t="s">
        <v>145</v>
      </c>
      <c r="D179" s="10">
        <v>1</v>
      </c>
      <c r="E179" s="10"/>
      <c r="F179" s="10"/>
      <c r="G179" s="10"/>
      <c r="H179" s="10"/>
      <c r="I179" s="10"/>
      <c r="J179" s="10"/>
      <c r="K179" s="10"/>
      <c r="L179" s="10"/>
      <c r="M179" s="10"/>
      <c r="N179" s="10"/>
      <c r="O179" s="110">
        <f t="shared" si="4"/>
        <v>0</v>
      </c>
      <c r="P179" s="110">
        <f t="shared" si="5"/>
        <v>0</v>
      </c>
    </row>
    <row r="180" spans="1:16" x14ac:dyDescent="0.25">
      <c r="A180" s="10">
        <v>15134482</v>
      </c>
      <c r="B180" s="10" t="s">
        <v>148</v>
      </c>
      <c r="C180" s="10" t="s">
        <v>149</v>
      </c>
      <c r="D180" s="10">
        <v>5</v>
      </c>
      <c r="E180" s="10"/>
      <c r="F180" s="10"/>
      <c r="G180" s="10"/>
      <c r="H180" s="10"/>
      <c r="I180" s="10"/>
      <c r="J180" s="10"/>
      <c r="K180" s="10"/>
      <c r="L180" s="10"/>
      <c r="M180" s="10"/>
      <c r="N180" s="10"/>
      <c r="O180" s="110">
        <f t="shared" si="4"/>
        <v>0</v>
      </c>
      <c r="P180" s="110">
        <f t="shared" si="5"/>
        <v>0</v>
      </c>
    </row>
    <row r="181" spans="1:16" x14ac:dyDescent="0.25">
      <c r="A181" s="10">
        <v>15134504</v>
      </c>
      <c r="B181" s="10" t="s">
        <v>148</v>
      </c>
      <c r="C181" s="10" t="s">
        <v>149</v>
      </c>
      <c r="D181" s="10">
        <v>5</v>
      </c>
      <c r="E181" s="10"/>
      <c r="F181" s="10"/>
      <c r="G181" s="10"/>
      <c r="H181" s="10"/>
      <c r="I181" s="10"/>
      <c r="J181" s="10"/>
      <c r="K181" s="10"/>
      <c r="L181" s="10"/>
      <c r="M181" s="10"/>
      <c r="N181" s="10"/>
      <c r="O181" s="110">
        <f t="shared" si="4"/>
        <v>0</v>
      </c>
      <c r="P181" s="110">
        <f t="shared" si="5"/>
        <v>0</v>
      </c>
    </row>
    <row r="182" spans="1:16" x14ac:dyDescent="0.25">
      <c r="A182" s="10">
        <v>15195252</v>
      </c>
      <c r="B182" s="10" t="s">
        <v>158</v>
      </c>
      <c r="C182" s="10" t="s">
        <v>159</v>
      </c>
      <c r="D182" s="10">
        <v>112</v>
      </c>
      <c r="E182" s="10"/>
      <c r="F182" s="10"/>
      <c r="G182" s="10"/>
      <c r="H182" s="10"/>
      <c r="I182" s="10"/>
      <c r="J182" s="10"/>
      <c r="K182" s="10"/>
      <c r="L182" s="10"/>
      <c r="M182" s="10"/>
      <c r="N182" s="10"/>
      <c r="O182" s="110">
        <f t="shared" si="4"/>
        <v>0</v>
      </c>
      <c r="P182" s="110">
        <f t="shared" si="5"/>
        <v>0</v>
      </c>
    </row>
    <row r="183" spans="1:16" x14ac:dyDescent="0.25">
      <c r="A183" s="10">
        <v>15219593</v>
      </c>
      <c r="B183" s="10" t="s">
        <v>160</v>
      </c>
      <c r="C183" s="10" t="s">
        <v>161</v>
      </c>
      <c r="D183" s="10">
        <v>100</v>
      </c>
      <c r="E183" s="10"/>
      <c r="F183" s="10"/>
      <c r="G183" s="10"/>
      <c r="H183" s="10"/>
      <c r="I183" s="10"/>
      <c r="J183" s="10"/>
      <c r="K183" s="10"/>
      <c r="L183" s="10"/>
      <c r="M183" s="10"/>
      <c r="N183" s="10"/>
      <c r="O183" s="110">
        <f t="shared" si="4"/>
        <v>0</v>
      </c>
      <c r="P183" s="110">
        <f t="shared" si="5"/>
        <v>0</v>
      </c>
    </row>
    <row r="184" spans="1:16" x14ac:dyDescent="0.25">
      <c r="A184" s="10">
        <v>15219682</v>
      </c>
      <c r="B184" s="10" t="s">
        <v>148</v>
      </c>
      <c r="C184" s="10" t="s">
        <v>149</v>
      </c>
      <c r="D184" s="10">
        <v>5</v>
      </c>
      <c r="E184" s="10"/>
      <c r="F184" s="10"/>
      <c r="G184" s="10"/>
      <c r="H184" s="10"/>
      <c r="I184" s="10"/>
      <c r="J184" s="10"/>
      <c r="K184" s="10"/>
      <c r="L184" s="10"/>
      <c r="M184" s="10"/>
      <c r="N184" s="10"/>
      <c r="O184" s="110">
        <f t="shared" si="4"/>
        <v>0</v>
      </c>
      <c r="P184" s="110">
        <f t="shared" si="5"/>
        <v>0</v>
      </c>
    </row>
    <row r="185" spans="1:16" x14ac:dyDescent="0.25">
      <c r="A185" s="10">
        <v>15224120</v>
      </c>
      <c r="B185" s="10" t="s">
        <v>162</v>
      </c>
      <c r="C185" s="10" t="s">
        <v>163</v>
      </c>
      <c r="D185" s="10">
        <v>40</v>
      </c>
      <c r="E185" s="10"/>
      <c r="F185" s="10"/>
      <c r="G185" s="10"/>
      <c r="H185" s="10"/>
      <c r="I185" s="10"/>
      <c r="J185" s="10"/>
      <c r="K185" s="10"/>
      <c r="L185" s="10"/>
      <c r="M185" s="10"/>
      <c r="N185" s="10"/>
      <c r="O185" s="110">
        <f t="shared" si="4"/>
        <v>0</v>
      </c>
      <c r="P185" s="110">
        <f t="shared" si="5"/>
        <v>0</v>
      </c>
    </row>
    <row r="186" spans="1:16" x14ac:dyDescent="0.25">
      <c r="A186" s="10">
        <v>15248003</v>
      </c>
      <c r="B186" s="10" t="s">
        <v>164</v>
      </c>
      <c r="C186" s="10" t="s">
        <v>165</v>
      </c>
      <c r="D186" s="10">
        <v>1</v>
      </c>
      <c r="E186" s="10"/>
      <c r="F186" s="10"/>
      <c r="G186" s="10"/>
      <c r="H186" s="10"/>
      <c r="I186" s="10"/>
      <c r="J186" s="10"/>
      <c r="K186" s="10"/>
      <c r="L186" s="10"/>
      <c r="M186" s="10"/>
      <c r="N186" s="10"/>
      <c r="O186" s="110">
        <f t="shared" si="4"/>
        <v>0</v>
      </c>
      <c r="P186" s="110">
        <f t="shared" si="5"/>
        <v>0</v>
      </c>
    </row>
    <row r="187" spans="1:16" x14ac:dyDescent="0.25">
      <c r="A187" s="10">
        <v>15248011</v>
      </c>
      <c r="B187" s="10" t="s">
        <v>164</v>
      </c>
      <c r="C187" s="10" t="s">
        <v>165</v>
      </c>
      <c r="D187" s="10">
        <v>1</v>
      </c>
      <c r="E187" s="10"/>
      <c r="F187" s="10"/>
      <c r="G187" s="10"/>
      <c r="H187" s="10"/>
      <c r="I187" s="10"/>
      <c r="J187" s="10"/>
      <c r="K187" s="10"/>
      <c r="L187" s="10"/>
      <c r="M187" s="10"/>
      <c r="N187" s="10"/>
      <c r="O187" s="110">
        <f t="shared" si="4"/>
        <v>0</v>
      </c>
      <c r="P187" s="110">
        <f t="shared" si="5"/>
        <v>0</v>
      </c>
    </row>
    <row r="188" spans="1:16" x14ac:dyDescent="0.25">
      <c r="A188" s="10">
        <v>15265110</v>
      </c>
      <c r="B188" s="10" t="s">
        <v>166</v>
      </c>
      <c r="C188" s="10" t="s">
        <v>167</v>
      </c>
      <c r="D188" s="10">
        <v>1</v>
      </c>
      <c r="E188" s="10"/>
      <c r="F188" s="10"/>
      <c r="G188" s="10"/>
      <c r="H188" s="10"/>
      <c r="I188" s="10"/>
      <c r="J188" s="10"/>
      <c r="K188" s="10"/>
      <c r="L188" s="10"/>
      <c r="M188" s="10"/>
      <c r="N188" s="10"/>
      <c r="O188" s="110">
        <f t="shared" si="4"/>
        <v>0</v>
      </c>
      <c r="P188" s="110">
        <f t="shared" si="5"/>
        <v>0</v>
      </c>
    </row>
    <row r="189" spans="1:16" x14ac:dyDescent="0.25">
      <c r="A189" s="10">
        <v>15265129</v>
      </c>
      <c r="B189" s="10" t="s">
        <v>166</v>
      </c>
      <c r="C189" s="10" t="s">
        <v>167</v>
      </c>
      <c r="D189" s="10">
        <v>1</v>
      </c>
      <c r="E189" s="10"/>
      <c r="F189" s="10"/>
      <c r="G189" s="10"/>
      <c r="H189" s="10"/>
      <c r="I189" s="10"/>
      <c r="J189" s="10"/>
      <c r="K189" s="10"/>
      <c r="L189" s="10"/>
      <c r="M189" s="10"/>
      <c r="N189" s="10"/>
      <c r="O189" s="110">
        <f t="shared" si="4"/>
        <v>0</v>
      </c>
      <c r="P189" s="110">
        <f t="shared" si="5"/>
        <v>0</v>
      </c>
    </row>
    <row r="190" spans="1:16" x14ac:dyDescent="0.25">
      <c r="A190" s="10">
        <v>15265137</v>
      </c>
      <c r="B190" s="10" t="s">
        <v>166</v>
      </c>
      <c r="C190" s="10" t="s">
        <v>167</v>
      </c>
      <c r="D190" s="10">
        <v>1</v>
      </c>
      <c r="E190" s="10"/>
      <c r="F190" s="10"/>
      <c r="G190" s="10"/>
      <c r="H190" s="10"/>
      <c r="I190" s="10"/>
      <c r="J190" s="10"/>
      <c r="K190" s="10"/>
      <c r="L190" s="10"/>
      <c r="M190" s="10"/>
      <c r="N190" s="10"/>
      <c r="O190" s="110">
        <f t="shared" si="4"/>
        <v>0</v>
      </c>
      <c r="P190" s="110">
        <f t="shared" si="5"/>
        <v>0</v>
      </c>
    </row>
    <row r="191" spans="1:16" x14ac:dyDescent="0.25">
      <c r="A191" s="10">
        <v>15266524</v>
      </c>
      <c r="B191" s="10" t="s">
        <v>148</v>
      </c>
      <c r="C191" s="10" t="s">
        <v>149</v>
      </c>
      <c r="D191" s="10">
        <v>5</v>
      </c>
      <c r="E191" s="10"/>
      <c r="F191" s="10"/>
      <c r="G191" s="10"/>
      <c r="H191" s="10"/>
      <c r="I191" s="10"/>
      <c r="J191" s="10"/>
      <c r="K191" s="10"/>
      <c r="L191" s="10"/>
      <c r="M191" s="10"/>
      <c r="N191" s="10"/>
      <c r="O191" s="110">
        <f t="shared" si="4"/>
        <v>0</v>
      </c>
      <c r="P191" s="110">
        <f t="shared" si="5"/>
        <v>0</v>
      </c>
    </row>
    <row r="192" spans="1:16" x14ac:dyDescent="0.25">
      <c r="A192" s="10">
        <v>15268462</v>
      </c>
      <c r="B192" s="10" t="s">
        <v>148</v>
      </c>
      <c r="C192" s="10" t="s">
        <v>149</v>
      </c>
      <c r="D192" s="10">
        <v>5</v>
      </c>
      <c r="E192" s="10"/>
      <c r="F192" s="10"/>
      <c r="G192" s="10"/>
      <c r="H192" s="10"/>
      <c r="I192" s="10"/>
      <c r="J192" s="10"/>
      <c r="K192" s="10"/>
      <c r="L192" s="10"/>
      <c r="M192" s="10"/>
      <c r="N192" s="10"/>
      <c r="O192" s="110">
        <f t="shared" si="4"/>
        <v>0</v>
      </c>
      <c r="P192" s="110">
        <f t="shared" si="5"/>
        <v>0</v>
      </c>
    </row>
    <row r="193" spans="1:16" x14ac:dyDescent="0.25">
      <c r="A193" s="10">
        <v>15292290</v>
      </c>
      <c r="B193" s="10" t="s">
        <v>168</v>
      </c>
      <c r="C193" s="10" t="s">
        <v>169</v>
      </c>
      <c r="D193" s="10">
        <v>6</v>
      </c>
      <c r="E193" s="10"/>
      <c r="F193" s="10"/>
      <c r="G193" s="10"/>
      <c r="H193" s="10"/>
      <c r="I193" s="10"/>
      <c r="J193" s="10"/>
      <c r="K193" s="10"/>
      <c r="L193" s="10"/>
      <c r="M193" s="10"/>
      <c r="N193" s="10"/>
      <c r="O193" s="110">
        <f t="shared" si="4"/>
        <v>0</v>
      </c>
      <c r="P193" s="110">
        <f t="shared" si="5"/>
        <v>0</v>
      </c>
    </row>
    <row r="194" spans="1:16" x14ac:dyDescent="0.25">
      <c r="A194" s="10">
        <v>15293939</v>
      </c>
      <c r="B194" s="10" t="s">
        <v>170</v>
      </c>
      <c r="C194" s="10" t="s">
        <v>171</v>
      </c>
      <c r="D194" s="10">
        <v>21</v>
      </c>
      <c r="E194" s="10"/>
      <c r="F194" s="10"/>
      <c r="G194" s="10"/>
      <c r="H194" s="10"/>
      <c r="I194" s="10"/>
      <c r="J194" s="10"/>
      <c r="K194" s="10"/>
      <c r="L194" s="10"/>
      <c r="M194" s="10"/>
      <c r="N194" s="10"/>
      <c r="O194" s="110">
        <f t="shared" si="4"/>
        <v>0</v>
      </c>
      <c r="P194" s="110">
        <f t="shared" si="5"/>
        <v>0</v>
      </c>
    </row>
    <row r="195" spans="1:16" x14ac:dyDescent="0.25">
      <c r="A195" s="10">
        <v>15293947</v>
      </c>
      <c r="B195" s="10" t="s">
        <v>170</v>
      </c>
      <c r="C195" s="10" t="s">
        <v>171</v>
      </c>
      <c r="D195" s="10">
        <v>21</v>
      </c>
      <c r="E195" s="10"/>
      <c r="F195" s="10"/>
      <c r="G195" s="10"/>
      <c r="H195" s="10"/>
      <c r="I195" s="10"/>
      <c r="J195" s="10"/>
      <c r="K195" s="10"/>
      <c r="L195" s="10"/>
      <c r="M195" s="10"/>
      <c r="N195" s="10"/>
      <c r="O195" s="110">
        <f t="shared" si="4"/>
        <v>0</v>
      </c>
      <c r="P195" s="110">
        <f t="shared" si="5"/>
        <v>0</v>
      </c>
    </row>
    <row r="196" spans="1:16" x14ac:dyDescent="0.25">
      <c r="A196" s="10">
        <v>15293955</v>
      </c>
      <c r="B196" s="10" t="s">
        <v>170</v>
      </c>
      <c r="C196" s="10" t="s">
        <v>171</v>
      </c>
      <c r="D196" s="10">
        <v>21</v>
      </c>
      <c r="E196" s="10"/>
      <c r="F196" s="10"/>
      <c r="G196" s="10"/>
      <c r="H196" s="10"/>
      <c r="I196" s="10"/>
      <c r="J196" s="10"/>
      <c r="K196" s="10"/>
      <c r="L196" s="10"/>
      <c r="M196" s="10"/>
      <c r="N196" s="10"/>
      <c r="O196" s="110">
        <f t="shared" si="4"/>
        <v>0</v>
      </c>
      <c r="P196" s="110">
        <f t="shared" si="5"/>
        <v>0</v>
      </c>
    </row>
    <row r="197" spans="1:16" x14ac:dyDescent="0.25">
      <c r="A197" s="10">
        <v>15293963</v>
      </c>
      <c r="B197" s="10" t="s">
        <v>170</v>
      </c>
      <c r="C197" s="10" t="s">
        <v>171</v>
      </c>
      <c r="D197" s="10">
        <v>21</v>
      </c>
      <c r="E197" s="10"/>
      <c r="F197" s="10"/>
      <c r="G197" s="10"/>
      <c r="H197" s="10"/>
      <c r="I197" s="10"/>
      <c r="J197" s="10"/>
      <c r="K197" s="10"/>
      <c r="L197" s="10"/>
      <c r="M197" s="10"/>
      <c r="N197" s="10"/>
      <c r="O197" s="110">
        <f t="shared" ref="O197:O260" si="6">E197+F197+G197+H197+I197+J197+K197+L197+M197+N197</f>
        <v>0</v>
      </c>
      <c r="P197" s="110">
        <f t="shared" ref="P197:P260" si="7">O197-N197</f>
        <v>0</v>
      </c>
    </row>
    <row r="198" spans="1:16" x14ac:dyDescent="0.25">
      <c r="A198" s="10">
        <v>15299309</v>
      </c>
      <c r="B198" s="10" t="s">
        <v>172</v>
      </c>
      <c r="C198" s="10" t="s">
        <v>173</v>
      </c>
      <c r="D198" s="10">
        <v>1</v>
      </c>
      <c r="E198" s="10"/>
      <c r="F198" s="10"/>
      <c r="G198" s="10"/>
      <c r="H198" s="10"/>
      <c r="I198" s="10"/>
      <c r="J198" s="10"/>
      <c r="K198" s="10"/>
      <c r="L198" s="10"/>
      <c r="M198" s="10"/>
      <c r="N198" s="10"/>
      <c r="O198" s="110">
        <f t="shared" si="6"/>
        <v>0</v>
      </c>
      <c r="P198" s="110">
        <f t="shared" si="7"/>
        <v>0</v>
      </c>
    </row>
    <row r="199" spans="1:16" x14ac:dyDescent="0.25">
      <c r="A199" s="10">
        <v>15324567</v>
      </c>
      <c r="B199" s="10" t="s">
        <v>174</v>
      </c>
      <c r="C199" s="10" t="s">
        <v>175</v>
      </c>
      <c r="D199" s="10">
        <v>120</v>
      </c>
      <c r="E199" s="10"/>
      <c r="F199" s="10"/>
      <c r="G199" s="10"/>
      <c r="H199" s="10"/>
      <c r="I199" s="10"/>
      <c r="J199" s="10"/>
      <c r="K199" s="10"/>
      <c r="L199" s="10"/>
      <c r="M199" s="10"/>
      <c r="N199" s="10"/>
      <c r="O199" s="110">
        <f t="shared" si="6"/>
        <v>0</v>
      </c>
      <c r="P199" s="110">
        <f t="shared" si="7"/>
        <v>0</v>
      </c>
    </row>
    <row r="200" spans="1:16" x14ac:dyDescent="0.25">
      <c r="A200" s="10">
        <v>15324575</v>
      </c>
      <c r="B200" s="10" t="s">
        <v>176</v>
      </c>
      <c r="C200" s="10" t="s">
        <v>177</v>
      </c>
      <c r="D200" s="10">
        <v>28</v>
      </c>
      <c r="E200" s="10"/>
      <c r="F200" s="10"/>
      <c r="G200" s="10"/>
      <c r="H200" s="10"/>
      <c r="I200" s="10"/>
      <c r="J200" s="10"/>
      <c r="K200" s="10"/>
      <c r="L200" s="10"/>
      <c r="M200" s="10"/>
      <c r="N200" s="10"/>
      <c r="O200" s="110">
        <f t="shared" si="6"/>
        <v>0</v>
      </c>
      <c r="P200" s="110">
        <f t="shared" si="7"/>
        <v>0</v>
      </c>
    </row>
    <row r="201" spans="1:16" x14ac:dyDescent="0.25">
      <c r="A201" s="10">
        <v>15324583</v>
      </c>
      <c r="B201" s="10" t="s">
        <v>176</v>
      </c>
      <c r="C201" s="10" t="s">
        <v>177</v>
      </c>
      <c r="D201" s="10">
        <v>28</v>
      </c>
      <c r="E201" s="10"/>
      <c r="F201" s="10"/>
      <c r="G201" s="10"/>
      <c r="H201" s="10"/>
      <c r="I201" s="10"/>
      <c r="J201" s="10"/>
      <c r="K201" s="10"/>
      <c r="L201" s="10"/>
      <c r="M201" s="10"/>
      <c r="N201" s="10"/>
      <c r="O201" s="110">
        <f t="shared" si="6"/>
        <v>0</v>
      </c>
      <c r="P201" s="110">
        <f t="shared" si="7"/>
        <v>0</v>
      </c>
    </row>
    <row r="202" spans="1:16" x14ac:dyDescent="0.25">
      <c r="A202" s="10">
        <v>15324591</v>
      </c>
      <c r="B202" s="10" t="s">
        <v>176</v>
      </c>
      <c r="C202" s="10" t="s">
        <v>177</v>
      </c>
      <c r="D202" s="10">
        <v>28</v>
      </c>
      <c r="E202" s="10"/>
      <c r="F202" s="10"/>
      <c r="G202" s="10"/>
      <c r="H202" s="10"/>
      <c r="I202" s="10"/>
      <c r="J202" s="10"/>
      <c r="K202" s="10"/>
      <c r="L202" s="10"/>
      <c r="M202" s="10"/>
      <c r="N202" s="10"/>
      <c r="O202" s="110">
        <f t="shared" si="6"/>
        <v>0</v>
      </c>
      <c r="P202" s="110">
        <f t="shared" si="7"/>
        <v>0</v>
      </c>
    </row>
    <row r="203" spans="1:16" x14ac:dyDescent="0.25">
      <c r="A203" s="10">
        <v>15327914</v>
      </c>
      <c r="B203" s="10" t="s">
        <v>178</v>
      </c>
      <c r="C203" s="10" t="s">
        <v>179</v>
      </c>
      <c r="D203" s="10">
        <v>1</v>
      </c>
      <c r="E203" s="10"/>
      <c r="F203" s="10"/>
      <c r="G203" s="10"/>
      <c r="H203" s="10"/>
      <c r="I203" s="10"/>
      <c r="J203" s="10"/>
      <c r="K203" s="10"/>
      <c r="L203" s="10"/>
      <c r="M203" s="10"/>
      <c r="N203" s="10"/>
      <c r="O203" s="110">
        <f t="shared" si="6"/>
        <v>0</v>
      </c>
      <c r="P203" s="110">
        <f t="shared" si="7"/>
        <v>0</v>
      </c>
    </row>
    <row r="204" spans="1:16" x14ac:dyDescent="0.25">
      <c r="A204" s="10">
        <v>15334724</v>
      </c>
      <c r="B204" s="10" t="s">
        <v>146</v>
      </c>
      <c r="C204" s="10" t="s">
        <v>147</v>
      </c>
      <c r="D204" s="10">
        <v>1</v>
      </c>
      <c r="E204" s="10"/>
      <c r="F204" s="10"/>
      <c r="G204" s="10"/>
      <c r="H204" s="10"/>
      <c r="I204" s="10"/>
      <c r="J204" s="10"/>
      <c r="K204" s="10"/>
      <c r="L204" s="10"/>
      <c r="M204" s="10"/>
      <c r="N204" s="10"/>
      <c r="O204" s="110">
        <f t="shared" si="6"/>
        <v>0</v>
      </c>
      <c r="P204" s="110">
        <f t="shared" si="7"/>
        <v>0</v>
      </c>
    </row>
    <row r="205" spans="1:16" x14ac:dyDescent="0.25">
      <c r="A205" s="10">
        <v>15335429</v>
      </c>
      <c r="B205" s="10" t="s">
        <v>148</v>
      </c>
      <c r="C205" s="10" t="s">
        <v>149</v>
      </c>
      <c r="D205" s="10">
        <v>5</v>
      </c>
      <c r="E205" s="10"/>
      <c r="F205" s="10"/>
      <c r="G205" s="10"/>
      <c r="H205" s="10"/>
      <c r="I205" s="10"/>
      <c r="J205" s="10"/>
      <c r="K205" s="10"/>
      <c r="L205" s="10"/>
      <c r="M205" s="10"/>
      <c r="N205" s="10"/>
      <c r="O205" s="110">
        <f t="shared" si="6"/>
        <v>0</v>
      </c>
      <c r="P205" s="110">
        <f t="shared" si="7"/>
        <v>0</v>
      </c>
    </row>
    <row r="206" spans="1:16" x14ac:dyDescent="0.25">
      <c r="A206" s="10">
        <v>15336271</v>
      </c>
      <c r="B206" s="10" t="s">
        <v>174</v>
      </c>
      <c r="C206" s="10" t="s">
        <v>175</v>
      </c>
      <c r="D206" s="10">
        <v>120</v>
      </c>
      <c r="E206" s="10"/>
      <c r="F206" s="10"/>
      <c r="G206" s="10"/>
      <c r="H206" s="10"/>
      <c r="I206" s="10"/>
      <c r="J206" s="10"/>
      <c r="K206" s="10"/>
      <c r="L206" s="10"/>
      <c r="M206" s="10"/>
      <c r="N206" s="10"/>
      <c r="O206" s="110">
        <f t="shared" si="6"/>
        <v>0</v>
      </c>
      <c r="P206" s="110">
        <f t="shared" si="7"/>
        <v>0</v>
      </c>
    </row>
    <row r="207" spans="1:16" x14ac:dyDescent="0.25">
      <c r="A207" s="10">
        <v>15342778</v>
      </c>
      <c r="B207" s="10" t="s">
        <v>142</v>
      </c>
      <c r="C207" s="10" t="s">
        <v>143</v>
      </c>
      <c r="D207" s="10">
        <v>1</v>
      </c>
      <c r="E207" s="10"/>
      <c r="F207" s="10"/>
      <c r="G207" s="10"/>
      <c r="H207" s="10"/>
      <c r="I207" s="10"/>
      <c r="J207" s="10"/>
      <c r="K207" s="10"/>
      <c r="L207" s="10"/>
      <c r="M207" s="10"/>
      <c r="N207" s="10"/>
      <c r="O207" s="110">
        <f t="shared" si="6"/>
        <v>0</v>
      </c>
      <c r="P207" s="110">
        <f t="shared" si="7"/>
        <v>0</v>
      </c>
    </row>
    <row r="208" spans="1:16" x14ac:dyDescent="0.25">
      <c r="A208" s="10">
        <v>15343561</v>
      </c>
      <c r="B208" s="10" t="s">
        <v>180</v>
      </c>
      <c r="C208" s="10" t="s">
        <v>181</v>
      </c>
      <c r="D208" s="10">
        <v>1</v>
      </c>
      <c r="E208" s="10"/>
      <c r="F208" s="10"/>
      <c r="G208" s="10"/>
      <c r="H208" s="10"/>
      <c r="I208" s="10"/>
      <c r="J208" s="10"/>
      <c r="K208" s="10"/>
      <c r="L208" s="10"/>
      <c r="M208" s="10"/>
      <c r="N208" s="10"/>
      <c r="O208" s="110">
        <f t="shared" si="6"/>
        <v>0</v>
      </c>
      <c r="P208" s="110">
        <f t="shared" si="7"/>
        <v>0</v>
      </c>
    </row>
    <row r="209" spans="1:16" x14ac:dyDescent="0.25">
      <c r="A209" s="10">
        <v>15344150</v>
      </c>
      <c r="B209" s="10" t="s">
        <v>174</v>
      </c>
      <c r="C209" s="10" t="s">
        <v>175</v>
      </c>
      <c r="D209" s="10">
        <v>120</v>
      </c>
      <c r="E209" s="10"/>
      <c r="F209" s="10"/>
      <c r="G209" s="10"/>
      <c r="H209" s="10"/>
      <c r="I209" s="10"/>
      <c r="J209" s="10"/>
      <c r="K209" s="10"/>
      <c r="L209" s="10"/>
      <c r="M209" s="10"/>
      <c r="N209" s="10"/>
      <c r="O209" s="110">
        <f t="shared" si="6"/>
        <v>0</v>
      </c>
      <c r="P209" s="110">
        <f t="shared" si="7"/>
        <v>0</v>
      </c>
    </row>
    <row r="210" spans="1:16" x14ac:dyDescent="0.25">
      <c r="A210" s="10">
        <v>15353435</v>
      </c>
      <c r="B210" s="10" t="s">
        <v>122</v>
      </c>
      <c r="C210" s="10" t="s">
        <v>123</v>
      </c>
      <c r="D210" s="10">
        <v>10</v>
      </c>
      <c r="E210" s="10"/>
      <c r="F210" s="10"/>
      <c r="G210" s="10"/>
      <c r="H210" s="10"/>
      <c r="I210" s="10"/>
      <c r="J210" s="10"/>
      <c r="K210" s="10"/>
      <c r="L210" s="10"/>
      <c r="M210" s="10"/>
      <c r="N210" s="10"/>
      <c r="O210" s="110">
        <f t="shared" si="6"/>
        <v>0</v>
      </c>
      <c r="P210" s="110">
        <f t="shared" si="7"/>
        <v>0</v>
      </c>
    </row>
    <row r="211" spans="1:16" x14ac:dyDescent="0.25">
      <c r="A211" s="10">
        <v>15353443</v>
      </c>
      <c r="B211" s="10" t="s">
        <v>122</v>
      </c>
      <c r="C211" s="10" t="s">
        <v>123</v>
      </c>
      <c r="D211" s="10">
        <v>10</v>
      </c>
      <c r="E211" s="10"/>
      <c r="F211" s="10"/>
      <c r="G211" s="10"/>
      <c r="H211" s="10"/>
      <c r="I211" s="10"/>
      <c r="J211" s="10"/>
      <c r="K211" s="10"/>
      <c r="L211" s="10"/>
      <c r="M211" s="10"/>
      <c r="N211" s="10"/>
      <c r="O211" s="110">
        <f t="shared" si="6"/>
        <v>0</v>
      </c>
      <c r="P211" s="110">
        <f t="shared" si="7"/>
        <v>0</v>
      </c>
    </row>
    <row r="212" spans="1:16" x14ac:dyDescent="0.25">
      <c r="A212" s="10">
        <v>15379043</v>
      </c>
      <c r="B212" s="10" t="s">
        <v>146</v>
      </c>
      <c r="C212" s="10" t="s">
        <v>147</v>
      </c>
      <c r="D212" s="10">
        <v>1</v>
      </c>
      <c r="E212" s="10"/>
      <c r="F212" s="10"/>
      <c r="G212" s="10"/>
      <c r="H212" s="10"/>
      <c r="I212" s="10"/>
      <c r="J212" s="10"/>
      <c r="K212" s="10"/>
      <c r="L212" s="10"/>
      <c r="M212" s="10"/>
      <c r="N212" s="10"/>
      <c r="O212" s="110">
        <f t="shared" si="6"/>
        <v>0</v>
      </c>
      <c r="P212" s="110">
        <f t="shared" si="7"/>
        <v>0</v>
      </c>
    </row>
    <row r="213" spans="1:16" x14ac:dyDescent="0.25">
      <c r="A213" s="10">
        <v>15380157</v>
      </c>
      <c r="B213" s="10" t="s">
        <v>144</v>
      </c>
      <c r="C213" s="10" t="s">
        <v>145</v>
      </c>
      <c r="D213" s="10">
        <v>1</v>
      </c>
      <c r="E213" s="10"/>
      <c r="F213" s="10"/>
      <c r="G213" s="10"/>
      <c r="H213" s="10"/>
      <c r="I213" s="10"/>
      <c r="J213" s="10"/>
      <c r="K213" s="10"/>
      <c r="L213" s="10"/>
      <c r="M213" s="10"/>
      <c r="N213" s="10"/>
      <c r="O213" s="110">
        <f t="shared" si="6"/>
        <v>0</v>
      </c>
      <c r="P213" s="110">
        <f t="shared" si="7"/>
        <v>0</v>
      </c>
    </row>
    <row r="214" spans="1:16" x14ac:dyDescent="0.25">
      <c r="A214" s="10">
        <v>15380165</v>
      </c>
      <c r="B214" s="10" t="s">
        <v>144</v>
      </c>
      <c r="C214" s="10" t="s">
        <v>145</v>
      </c>
      <c r="D214" s="10">
        <v>1</v>
      </c>
      <c r="E214" s="10"/>
      <c r="F214" s="10"/>
      <c r="G214" s="10"/>
      <c r="H214" s="10"/>
      <c r="I214" s="10"/>
      <c r="J214" s="10"/>
      <c r="K214" s="10"/>
      <c r="L214" s="10"/>
      <c r="M214" s="10"/>
      <c r="N214" s="10"/>
      <c r="O214" s="110">
        <f t="shared" si="6"/>
        <v>0</v>
      </c>
      <c r="P214" s="110">
        <f t="shared" si="7"/>
        <v>0</v>
      </c>
    </row>
    <row r="215" spans="1:16" x14ac:dyDescent="0.25">
      <c r="A215" s="10">
        <v>15380173</v>
      </c>
      <c r="B215" s="10" t="s">
        <v>144</v>
      </c>
      <c r="C215" s="10" t="s">
        <v>145</v>
      </c>
      <c r="D215" s="10">
        <v>1</v>
      </c>
      <c r="E215" s="10"/>
      <c r="F215" s="10"/>
      <c r="G215" s="10"/>
      <c r="H215" s="10"/>
      <c r="I215" s="10"/>
      <c r="J215" s="10"/>
      <c r="K215" s="10"/>
      <c r="L215" s="10"/>
      <c r="M215" s="10"/>
      <c r="N215" s="10"/>
      <c r="O215" s="110">
        <f t="shared" si="6"/>
        <v>0</v>
      </c>
      <c r="P215" s="110">
        <f t="shared" si="7"/>
        <v>0</v>
      </c>
    </row>
    <row r="216" spans="1:16" x14ac:dyDescent="0.25">
      <c r="A216" s="10">
        <v>15380181</v>
      </c>
      <c r="B216" s="10" t="s">
        <v>144</v>
      </c>
      <c r="C216" s="10" t="s">
        <v>145</v>
      </c>
      <c r="D216" s="10">
        <v>1</v>
      </c>
      <c r="E216" s="10"/>
      <c r="F216" s="10"/>
      <c r="G216" s="10"/>
      <c r="H216" s="10"/>
      <c r="I216" s="10"/>
      <c r="J216" s="10"/>
      <c r="K216" s="10"/>
      <c r="L216" s="10"/>
      <c r="M216" s="10"/>
      <c r="N216" s="10"/>
      <c r="O216" s="110">
        <f t="shared" si="6"/>
        <v>0</v>
      </c>
      <c r="P216" s="110">
        <f t="shared" si="7"/>
        <v>0</v>
      </c>
    </row>
    <row r="217" spans="1:16" x14ac:dyDescent="0.25">
      <c r="A217" s="10">
        <v>15401375</v>
      </c>
      <c r="B217" s="10" t="s">
        <v>184</v>
      </c>
      <c r="C217" s="10" t="s">
        <v>185</v>
      </c>
      <c r="D217" s="10">
        <v>1</v>
      </c>
      <c r="E217" s="10"/>
      <c r="F217" s="10"/>
      <c r="G217" s="10"/>
      <c r="H217" s="10"/>
      <c r="I217" s="10"/>
      <c r="J217" s="10"/>
      <c r="K217" s="10"/>
      <c r="L217" s="10"/>
      <c r="M217" s="10"/>
      <c r="N217" s="10"/>
      <c r="O217" s="110">
        <f t="shared" si="6"/>
        <v>0</v>
      </c>
      <c r="P217" s="110">
        <f t="shared" si="7"/>
        <v>0</v>
      </c>
    </row>
    <row r="218" spans="1:16" x14ac:dyDescent="0.25">
      <c r="A218" s="10">
        <v>15401383</v>
      </c>
      <c r="B218" s="10" t="s">
        <v>184</v>
      </c>
      <c r="C218" s="10" t="s">
        <v>185</v>
      </c>
      <c r="D218" s="10">
        <v>1</v>
      </c>
      <c r="E218" s="10"/>
      <c r="F218" s="10"/>
      <c r="G218" s="10"/>
      <c r="H218" s="10"/>
      <c r="I218" s="10"/>
      <c r="J218" s="10"/>
      <c r="K218" s="10"/>
      <c r="L218" s="10"/>
      <c r="M218" s="10"/>
      <c r="N218" s="10"/>
      <c r="O218" s="110">
        <f t="shared" si="6"/>
        <v>0</v>
      </c>
      <c r="P218" s="110">
        <f t="shared" si="7"/>
        <v>0</v>
      </c>
    </row>
    <row r="219" spans="1:16" x14ac:dyDescent="0.25">
      <c r="A219" s="10">
        <v>15407322</v>
      </c>
      <c r="B219" s="10" t="s">
        <v>180</v>
      </c>
      <c r="C219" s="10" t="s">
        <v>181</v>
      </c>
      <c r="D219" s="10">
        <v>1</v>
      </c>
      <c r="E219" s="10"/>
      <c r="F219" s="10"/>
      <c r="G219" s="10"/>
      <c r="H219" s="10"/>
      <c r="I219" s="10"/>
      <c r="J219" s="10"/>
      <c r="K219" s="10"/>
      <c r="L219" s="10"/>
      <c r="M219" s="10"/>
      <c r="N219" s="10"/>
      <c r="O219" s="110">
        <f t="shared" si="6"/>
        <v>0</v>
      </c>
      <c r="P219" s="110">
        <f t="shared" si="7"/>
        <v>0</v>
      </c>
    </row>
    <row r="220" spans="1:16" x14ac:dyDescent="0.25">
      <c r="A220" s="10">
        <v>15412148</v>
      </c>
      <c r="B220" s="10" t="s">
        <v>116</v>
      </c>
      <c r="C220" s="10" t="s">
        <v>117</v>
      </c>
      <c r="D220" s="10">
        <v>1</v>
      </c>
      <c r="E220" s="10"/>
      <c r="F220" s="10"/>
      <c r="G220" s="10"/>
      <c r="H220" s="10"/>
      <c r="I220" s="10"/>
      <c r="J220" s="10"/>
      <c r="K220" s="10"/>
      <c r="L220" s="10"/>
      <c r="M220" s="10"/>
      <c r="N220" s="10"/>
      <c r="O220" s="110">
        <f t="shared" si="6"/>
        <v>0</v>
      </c>
      <c r="P220" s="110">
        <f t="shared" si="7"/>
        <v>0</v>
      </c>
    </row>
    <row r="221" spans="1:16" x14ac:dyDescent="0.25">
      <c r="A221" s="10">
        <v>15412156</v>
      </c>
      <c r="B221" s="10" t="s">
        <v>116</v>
      </c>
      <c r="C221" s="10" t="s">
        <v>117</v>
      </c>
      <c r="D221" s="10">
        <v>1</v>
      </c>
      <c r="E221" s="10"/>
      <c r="F221" s="10"/>
      <c r="G221" s="10"/>
      <c r="H221" s="10"/>
      <c r="I221" s="10"/>
      <c r="J221" s="10"/>
      <c r="K221" s="10"/>
      <c r="L221" s="10"/>
      <c r="M221" s="10"/>
      <c r="N221" s="10"/>
      <c r="O221" s="110">
        <f t="shared" si="6"/>
        <v>0</v>
      </c>
      <c r="P221" s="110">
        <f t="shared" si="7"/>
        <v>0</v>
      </c>
    </row>
    <row r="222" spans="1:16" x14ac:dyDescent="0.25">
      <c r="A222" s="10">
        <v>15412164</v>
      </c>
      <c r="B222" s="10" t="s">
        <v>116</v>
      </c>
      <c r="C222" s="10" t="s">
        <v>117</v>
      </c>
      <c r="D222" s="10">
        <v>1</v>
      </c>
      <c r="E222" s="10"/>
      <c r="F222" s="10"/>
      <c r="G222" s="10"/>
      <c r="H222" s="10"/>
      <c r="I222" s="10"/>
      <c r="J222" s="10"/>
      <c r="K222" s="10"/>
      <c r="L222" s="10"/>
      <c r="M222" s="10"/>
      <c r="N222" s="10"/>
      <c r="O222" s="110">
        <f t="shared" si="6"/>
        <v>0</v>
      </c>
      <c r="P222" s="110">
        <f t="shared" si="7"/>
        <v>0</v>
      </c>
    </row>
    <row r="223" spans="1:16" x14ac:dyDescent="0.25">
      <c r="A223" s="10">
        <v>15412326</v>
      </c>
      <c r="B223" s="10" t="s">
        <v>144</v>
      </c>
      <c r="C223" s="10" t="s">
        <v>145</v>
      </c>
      <c r="D223" s="10">
        <v>1</v>
      </c>
      <c r="E223" s="10"/>
      <c r="F223" s="10"/>
      <c r="G223" s="10"/>
      <c r="H223" s="10"/>
      <c r="I223" s="10"/>
      <c r="J223" s="10"/>
      <c r="K223" s="10"/>
      <c r="L223" s="10"/>
      <c r="M223" s="10"/>
      <c r="N223" s="10"/>
      <c r="O223" s="110">
        <f t="shared" si="6"/>
        <v>0</v>
      </c>
      <c r="P223" s="110">
        <f t="shared" si="7"/>
        <v>0</v>
      </c>
    </row>
    <row r="224" spans="1:16" x14ac:dyDescent="0.25">
      <c r="A224" s="10">
        <v>15412334</v>
      </c>
      <c r="B224" s="10" t="s">
        <v>144</v>
      </c>
      <c r="C224" s="10" t="s">
        <v>145</v>
      </c>
      <c r="D224" s="10">
        <v>1</v>
      </c>
      <c r="E224" s="10"/>
      <c r="F224" s="10"/>
      <c r="G224" s="10"/>
      <c r="H224" s="10"/>
      <c r="I224" s="10"/>
      <c r="J224" s="10"/>
      <c r="K224" s="10"/>
      <c r="L224" s="10"/>
      <c r="M224" s="10"/>
      <c r="N224" s="10"/>
      <c r="O224" s="110">
        <f t="shared" si="6"/>
        <v>0</v>
      </c>
      <c r="P224" s="110">
        <f t="shared" si="7"/>
        <v>0</v>
      </c>
    </row>
    <row r="225" spans="1:16" x14ac:dyDescent="0.25">
      <c r="A225" s="10">
        <v>15412342</v>
      </c>
      <c r="B225" s="10" t="s">
        <v>144</v>
      </c>
      <c r="C225" s="10" t="s">
        <v>145</v>
      </c>
      <c r="D225" s="10">
        <v>1</v>
      </c>
      <c r="E225" s="10"/>
      <c r="F225" s="10"/>
      <c r="G225" s="10"/>
      <c r="H225" s="10"/>
      <c r="I225" s="10"/>
      <c r="J225" s="10"/>
      <c r="K225" s="10"/>
      <c r="L225" s="10"/>
      <c r="M225" s="10"/>
      <c r="N225" s="10"/>
      <c r="O225" s="110">
        <f t="shared" si="6"/>
        <v>0</v>
      </c>
      <c r="P225" s="110">
        <f t="shared" si="7"/>
        <v>0</v>
      </c>
    </row>
    <row r="226" spans="1:16" x14ac:dyDescent="0.25">
      <c r="A226" s="10">
        <v>15412350</v>
      </c>
      <c r="B226" s="10" t="s">
        <v>144</v>
      </c>
      <c r="C226" s="10" t="s">
        <v>145</v>
      </c>
      <c r="D226" s="10">
        <v>1</v>
      </c>
      <c r="E226" s="10"/>
      <c r="F226" s="10"/>
      <c r="G226" s="10"/>
      <c r="H226" s="10"/>
      <c r="I226" s="10"/>
      <c r="J226" s="10"/>
      <c r="K226" s="10"/>
      <c r="L226" s="10"/>
      <c r="M226" s="10"/>
      <c r="N226" s="10"/>
      <c r="O226" s="110">
        <f t="shared" si="6"/>
        <v>0</v>
      </c>
      <c r="P226" s="110">
        <f t="shared" si="7"/>
        <v>0</v>
      </c>
    </row>
    <row r="227" spans="1:16" x14ac:dyDescent="0.25">
      <c r="A227" s="10">
        <v>15412369</v>
      </c>
      <c r="B227" s="10" t="s">
        <v>130</v>
      </c>
      <c r="C227" s="10" t="s">
        <v>131</v>
      </c>
      <c r="D227" s="10">
        <v>1</v>
      </c>
      <c r="E227" s="10"/>
      <c r="F227" s="10"/>
      <c r="G227" s="10"/>
      <c r="H227" s="10"/>
      <c r="I227" s="10"/>
      <c r="J227" s="10"/>
      <c r="K227" s="10"/>
      <c r="L227" s="10"/>
      <c r="M227" s="10"/>
      <c r="N227" s="10"/>
      <c r="O227" s="110">
        <f t="shared" si="6"/>
        <v>0</v>
      </c>
      <c r="P227" s="110">
        <f t="shared" si="7"/>
        <v>0</v>
      </c>
    </row>
    <row r="228" spans="1:16" x14ac:dyDescent="0.25">
      <c r="A228" s="10">
        <v>15412377</v>
      </c>
      <c r="B228" s="10" t="s">
        <v>130</v>
      </c>
      <c r="C228" s="10" t="s">
        <v>131</v>
      </c>
      <c r="D228" s="10">
        <v>1</v>
      </c>
      <c r="E228" s="10"/>
      <c r="F228" s="10"/>
      <c r="G228" s="10"/>
      <c r="H228" s="10"/>
      <c r="I228" s="10"/>
      <c r="J228" s="10"/>
      <c r="K228" s="10"/>
      <c r="L228" s="10"/>
      <c r="M228" s="10"/>
      <c r="N228" s="10"/>
      <c r="O228" s="110">
        <f t="shared" si="6"/>
        <v>0</v>
      </c>
      <c r="P228" s="110">
        <f t="shared" si="7"/>
        <v>0</v>
      </c>
    </row>
    <row r="229" spans="1:16" x14ac:dyDescent="0.25">
      <c r="A229" s="10">
        <v>15412458</v>
      </c>
      <c r="B229" s="10" t="s">
        <v>186</v>
      </c>
      <c r="C229" s="10" t="s">
        <v>187</v>
      </c>
      <c r="D229" s="10">
        <v>1</v>
      </c>
      <c r="E229" s="10"/>
      <c r="F229" s="10"/>
      <c r="G229" s="10"/>
      <c r="H229" s="10"/>
      <c r="I229" s="10"/>
      <c r="J229" s="10"/>
      <c r="K229" s="10"/>
      <c r="L229" s="10"/>
      <c r="M229" s="10"/>
      <c r="N229" s="10"/>
      <c r="O229" s="110">
        <f t="shared" si="6"/>
        <v>0</v>
      </c>
      <c r="P229" s="110">
        <f t="shared" si="7"/>
        <v>0</v>
      </c>
    </row>
    <row r="230" spans="1:16" x14ac:dyDescent="0.25">
      <c r="A230" s="10">
        <v>15412466</v>
      </c>
      <c r="B230" s="10" t="s">
        <v>186</v>
      </c>
      <c r="C230" s="10" t="s">
        <v>187</v>
      </c>
      <c r="D230" s="10">
        <v>1</v>
      </c>
      <c r="E230" s="10"/>
      <c r="F230" s="10"/>
      <c r="G230" s="10"/>
      <c r="H230" s="10"/>
      <c r="I230" s="10"/>
      <c r="J230" s="10"/>
      <c r="K230" s="10"/>
      <c r="L230" s="10"/>
      <c r="M230" s="10"/>
      <c r="N230" s="10"/>
      <c r="O230" s="110">
        <f t="shared" si="6"/>
        <v>0</v>
      </c>
      <c r="P230" s="110">
        <f t="shared" si="7"/>
        <v>0</v>
      </c>
    </row>
    <row r="231" spans="1:16" x14ac:dyDescent="0.25">
      <c r="A231" s="10">
        <v>15413535</v>
      </c>
      <c r="B231" s="10" t="s">
        <v>184</v>
      </c>
      <c r="C231" s="10" t="s">
        <v>185</v>
      </c>
      <c r="D231" s="10">
        <v>1</v>
      </c>
      <c r="E231" s="10"/>
      <c r="F231" s="10"/>
      <c r="G231" s="10"/>
      <c r="H231" s="10"/>
      <c r="I231" s="10"/>
      <c r="J231" s="10"/>
      <c r="K231" s="10"/>
      <c r="L231" s="10"/>
      <c r="M231" s="10"/>
      <c r="N231" s="10"/>
      <c r="O231" s="110">
        <f t="shared" si="6"/>
        <v>0</v>
      </c>
      <c r="P231" s="110">
        <f t="shared" si="7"/>
        <v>0</v>
      </c>
    </row>
    <row r="232" spans="1:16" x14ac:dyDescent="0.25">
      <c r="A232" s="10">
        <v>15413543</v>
      </c>
      <c r="B232" s="10" t="s">
        <v>184</v>
      </c>
      <c r="C232" s="10" t="s">
        <v>185</v>
      </c>
      <c r="D232" s="10">
        <v>1</v>
      </c>
      <c r="E232" s="10"/>
      <c r="F232" s="10"/>
      <c r="G232" s="10"/>
      <c r="H232" s="10"/>
      <c r="I232" s="10"/>
      <c r="J232" s="10"/>
      <c r="K232" s="10"/>
      <c r="L232" s="10"/>
      <c r="M232" s="10"/>
      <c r="N232" s="10"/>
      <c r="O232" s="110">
        <f t="shared" si="6"/>
        <v>0</v>
      </c>
      <c r="P232" s="110">
        <f t="shared" si="7"/>
        <v>0</v>
      </c>
    </row>
    <row r="233" spans="1:16" x14ac:dyDescent="0.25">
      <c r="A233" s="10">
        <v>15413551</v>
      </c>
      <c r="B233" s="10" t="s">
        <v>184</v>
      </c>
      <c r="C233" s="10" t="s">
        <v>185</v>
      </c>
      <c r="D233" s="10">
        <v>1</v>
      </c>
      <c r="E233" s="10"/>
      <c r="F233" s="10"/>
      <c r="G233" s="10"/>
      <c r="H233" s="10"/>
      <c r="I233" s="10"/>
      <c r="J233" s="10"/>
      <c r="K233" s="10"/>
      <c r="L233" s="10"/>
      <c r="M233" s="10"/>
      <c r="N233" s="10"/>
      <c r="O233" s="110">
        <f t="shared" si="6"/>
        <v>0</v>
      </c>
      <c r="P233" s="110">
        <f t="shared" si="7"/>
        <v>0</v>
      </c>
    </row>
    <row r="234" spans="1:16" x14ac:dyDescent="0.25">
      <c r="A234" s="10">
        <v>15413578</v>
      </c>
      <c r="B234" s="10" t="s">
        <v>184</v>
      </c>
      <c r="C234" s="10" t="s">
        <v>185</v>
      </c>
      <c r="D234" s="10">
        <v>1</v>
      </c>
      <c r="E234" s="10"/>
      <c r="F234" s="10"/>
      <c r="G234" s="10"/>
      <c r="H234" s="10"/>
      <c r="I234" s="10"/>
      <c r="J234" s="10"/>
      <c r="K234" s="10"/>
      <c r="L234" s="10"/>
      <c r="M234" s="10"/>
      <c r="N234" s="10"/>
      <c r="O234" s="110">
        <f t="shared" si="6"/>
        <v>0</v>
      </c>
      <c r="P234" s="110">
        <f t="shared" si="7"/>
        <v>0</v>
      </c>
    </row>
    <row r="235" spans="1:16" x14ac:dyDescent="0.25">
      <c r="A235" s="10">
        <v>15415384</v>
      </c>
      <c r="B235" s="10" t="s">
        <v>188</v>
      </c>
      <c r="C235" s="10" t="s">
        <v>189</v>
      </c>
      <c r="D235" s="10">
        <v>1</v>
      </c>
      <c r="E235" s="10"/>
      <c r="F235" s="10"/>
      <c r="G235" s="10"/>
      <c r="H235" s="10"/>
      <c r="I235" s="10"/>
      <c r="J235" s="10"/>
      <c r="K235" s="10"/>
      <c r="L235" s="10"/>
      <c r="M235" s="10"/>
      <c r="N235" s="10"/>
      <c r="O235" s="110">
        <f t="shared" si="6"/>
        <v>0</v>
      </c>
      <c r="P235" s="110">
        <f t="shared" si="7"/>
        <v>0</v>
      </c>
    </row>
    <row r="236" spans="1:16" x14ac:dyDescent="0.25">
      <c r="A236" s="10">
        <v>15415392</v>
      </c>
      <c r="B236" s="10" t="s">
        <v>188</v>
      </c>
      <c r="C236" s="10" t="s">
        <v>189</v>
      </c>
      <c r="D236" s="10">
        <v>1</v>
      </c>
      <c r="E236" s="10"/>
      <c r="F236" s="10"/>
      <c r="G236" s="10"/>
      <c r="H236" s="10"/>
      <c r="I236" s="10"/>
      <c r="J236" s="10"/>
      <c r="K236" s="10"/>
      <c r="L236" s="10"/>
      <c r="M236" s="10"/>
      <c r="N236" s="10"/>
      <c r="O236" s="110">
        <f t="shared" si="6"/>
        <v>0</v>
      </c>
      <c r="P236" s="110">
        <f t="shared" si="7"/>
        <v>0</v>
      </c>
    </row>
    <row r="237" spans="1:16" x14ac:dyDescent="0.25">
      <c r="A237" s="10">
        <v>15425673</v>
      </c>
      <c r="B237" s="10" t="s">
        <v>152</v>
      </c>
      <c r="C237" s="10" t="s">
        <v>153</v>
      </c>
      <c r="D237" s="10">
        <v>100</v>
      </c>
      <c r="E237" s="10"/>
      <c r="F237" s="10"/>
      <c r="G237" s="10"/>
      <c r="H237" s="10"/>
      <c r="I237" s="10"/>
      <c r="J237" s="10"/>
      <c r="K237" s="10"/>
      <c r="L237" s="10"/>
      <c r="M237" s="10"/>
      <c r="N237" s="10"/>
      <c r="O237" s="110">
        <f t="shared" si="6"/>
        <v>0</v>
      </c>
      <c r="P237" s="110">
        <f t="shared" si="7"/>
        <v>0</v>
      </c>
    </row>
    <row r="238" spans="1:16" x14ac:dyDescent="0.25">
      <c r="A238" s="10">
        <v>15429032</v>
      </c>
      <c r="B238" s="10" t="s">
        <v>174</v>
      </c>
      <c r="C238" s="10" t="s">
        <v>175</v>
      </c>
      <c r="D238" s="10">
        <v>60</v>
      </c>
      <c r="E238" s="10"/>
      <c r="F238" s="10"/>
      <c r="G238" s="10"/>
      <c r="H238" s="10"/>
      <c r="I238" s="10"/>
      <c r="J238" s="10"/>
      <c r="K238" s="10"/>
      <c r="L238" s="10"/>
      <c r="M238" s="10"/>
      <c r="N238" s="10"/>
      <c r="O238" s="110">
        <f t="shared" si="6"/>
        <v>0</v>
      </c>
      <c r="P238" s="110">
        <f t="shared" si="7"/>
        <v>0</v>
      </c>
    </row>
    <row r="239" spans="1:16" x14ac:dyDescent="0.25">
      <c r="A239" s="10">
        <v>15436608</v>
      </c>
      <c r="B239" s="10" t="s">
        <v>138</v>
      </c>
      <c r="C239" s="10" t="s">
        <v>139</v>
      </c>
      <c r="D239" s="10">
        <v>60</v>
      </c>
      <c r="E239" s="10"/>
      <c r="F239" s="10"/>
      <c r="G239" s="10"/>
      <c r="H239" s="10"/>
      <c r="I239" s="10"/>
      <c r="J239" s="10"/>
      <c r="K239" s="10"/>
      <c r="L239" s="10"/>
      <c r="M239" s="10"/>
      <c r="N239" s="10"/>
      <c r="O239" s="110">
        <f t="shared" si="6"/>
        <v>0</v>
      </c>
      <c r="P239" s="110">
        <f t="shared" si="7"/>
        <v>0</v>
      </c>
    </row>
    <row r="240" spans="1:16" x14ac:dyDescent="0.25">
      <c r="A240" s="10">
        <v>15436616</v>
      </c>
      <c r="B240" s="10" t="s">
        <v>138</v>
      </c>
      <c r="C240" s="10" t="s">
        <v>139</v>
      </c>
      <c r="D240" s="10">
        <v>30</v>
      </c>
      <c r="E240" s="10"/>
      <c r="F240" s="10"/>
      <c r="G240" s="10"/>
      <c r="H240" s="10"/>
      <c r="I240" s="10"/>
      <c r="J240" s="10"/>
      <c r="K240" s="10"/>
      <c r="L240" s="10"/>
      <c r="M240" s="10"/>
      <c r="N240" s="10"/>
      <c r="O240" s="110">
        <f t="shared" si="6"/>
        <v>0</v>
      </c>
      <c r="P240" s="110">
        <f t="shared" si="7"/>
        <v>0</v>
      </c>
    </row>
    <row r="241" spans="1:16" x14ac:dyDescent="0.25">
      <c r="A241" s="10">
        <v>15440699</v>
      </c>
      <c r="B241" s="10" t="s">
        <v>190</v>
      </c>
      <c r="C241" s="10" t="s">
        <v>191</v>
      </c>
      <c r="D241" s="10">
        <v>1</v>
      </c>
      <c r="E241" s="10"/>
      <c r="F241" s="10"/>
      <c r="G241" s="10"/>
      <c r="H241" s="10"/>
      <c r="I241" s="10"/>
      <c r="J241" s="10"/>
      <c r="K241" s="10"/>
      <c r="L241" s="10"/>
      <c r="M241" s="10"/>
      <c r="N241" s="10"/>
      <c r="O241" s="110">
        <f t="shared" si="6"/>
        <v>0</v>
      </c>
      <c r="P241" s="110">
        <f t="shared" si="7"/>
        <v>0</v>
      </c>
    </row>
    <row r="242" spans="1:16" x14ac:dyDescent="0.25">
      <c r="A242" s="10">
        <v>15459977</v>
      </c>
      <c r="B242" s="10" t="s">
        <v>174</v>
      </c>
      <c r="C242" s="10" t="s">
        <v>175</v>
      </c>
      <c r="D242" s="10">
        <v>60</v>
      </c>
      <c r="E242" s="10"/>
      <c r="F242" s="10"/>
      <c r="G242" s="10"/>
      <c r="H242" s="10"/>
      <c r="I242" s="10"/>
      <c r="J242" s="10"/>
      <c r="K242" s="10"/>
      <c r="L242" s="10"/>
      <c r="M242" s="10"/>
      <c r="N242" s="10"/>
      <c r="O242" s="110">
        <f t="shared" si="6"/>
        <v>0</v>
      </c>
      <c r="P242" s="110">
        <f t="shared" si="7"/>
        <v>0</v>
      </c>
    </row>
    <row r="243" spans="1:16" x14ac:dyDescent="0.25">
      <c r="A243" s="10">
        <v>15460762</v>
      </c>
      <c r="B243" s="10" t="s">
        <v>192</v>
      </c>
      <c r="C243" s="10" t="s">
        <v>193</v>
      </c>
      <c r="D243" s="10">
        <v>1</v>
      </c>
      <c r="E243" s="10"/>
      <c r="F243" s="10"/>
      <c r="G243" s="10"/>
      <c r="H243" s="10"/>
      <c r="I243" s="10"/>
      <c r="J243" s="10"/>
      <c r="K243" s="10"/>
      <c r="L243" s="10"/>
      <c r="M243" s="10"/>
      <c r="N243" s="10"/>
      <c r="O243" s="110">
        <f t="shared" si="6"/>
        <v>0</v>
      </c>
      <c r="P243" s="110">
        <f t="shared" si="7"/>
        <v>0</v>
      </c>
    </row>
    <row r="244" spans="1:16" x14ac:dyDescent="0.25">
      <c r="A244" s="10">
        <v>15460770</v>
      </c>
      <c r="B244" s="10" t="s">
        <v>192</v>
      </c>
      <c r="C244" s="10" t="s">
        <v>193</v>
      </c>
      <c r="D244" s="10">
        <v>1</v>
      </c>
      <c r="E244" s="10"/>
      <c r="F244" s="10"/>
      <c r="G244" s="10"/>
      <c r="H244" s="10"/>
      <c r="I244" s="10"/>
      <c r="J244" s="10"/>
      <c r="K244" s="10"/>
      <c r="L244" s="10"/>
      <c r="M244" s="10"/>
      <c r="N244" s="10"/>
      <c r="O244" s="110">
        <f t="shared" si="6"/>
        <v>0</v>
      </c>
      <c r="P244" s="110">
        <f t="shared" si="7"/>
        <v>0</v>
      </c>
    </row>
    <row r="245" spans="1:16" x14ac:dyDescent="0.25">
      <c r="A245" s="10">
        <v>15466515</v>
      </c>
      <c r="B245" s="10" t="s">
        <v>148</v>
      </c>
      <c r="C245" s="10" t="s">
        <v>149</v>
      </c>
      <c r="D245" s="10">
        <v>5</v>
      </c>
      <c r="E245" s="10"/>
      <c r="F245" s="10"/>
      <c r="G245" s="10"/>
      <c r="H245" s="10"/>
      <c r="I245" s="10"/>
      <c r="J245" s="10"/>
      <c r="K245" s="10"/>
      <c r="L245" s="10"/>
      <c r="M245" s="10"/>
      <c r="N245" s="10"/>
      <c r="O245" s="110">
        <f t="shared" si="6"/>
        <v>0</v>
      </c>
      <c r="P245" s="110">
        <f t="shared" si="7"/>
        <v>0</v>
      </c>
    </row>
    <row r="246" spans="1:16" x14ac:dyDescent="0.25">
      <c r="A246" s="10">
        <v>15474305</v>
      </c>
      <c r="B246" s="10" t="s">
        <v>186</v>
      </c>
      <c r="C246" s="10" t="s">
        <v>187</v>
      </c>
      <c r="D246" s="10">
        <v>1</v>
      </c>
      <c r="E246" s="10"/>
      <c r="F246" s="10"/>
      <c r="G246" s="10"/>
      <c r="H246" s="10"/>
      <c r="I246" s="10"/>
      <c r="J246" s="10"/>
      <c r="K246" s="10"/>
      <c r="L246" s="10"/>
      <c r="M246" s="10"/>
      <c r="N246" s="10"/>
      <c r="O246" s="110">
        <f t="shared" si="6"/>
        <v>0</v>
      </c>
      <c r="P246" s="110">
        <f t="shared" si="7"/>
        <v>0</v>
      </c>
    </row>
    <row r="247" spans="1:16" x14ac:dyDescent="0.25">
      <c r="A247" s="10">
        <v>15474313</v>
      </c>
      <c r="B247" s="10" t="s">
        <v>186</v>
      </c>
      <c r="C247" s="10" t="s">
        <v>187</v>
      </c>
      <c r="D247" s="10">
        <v>1</v>
      </c>
      <c r="E247" s="10"/>
      <c r="F247" s="10"/>
      <c r="G247" s="10"/>
      <c r="H247" s="10"/>
      <c r="I247" s="10"/>
      <c r="J247" s="10"/>
      <c r="K247" s="10"/>
      <c r="L247" s="10"/>
      <c r="M247" s="10"/>
      <c r="N247" s="10"/>
      <c r="O247" s="110">
        <f t="shared" si="6"/>
        <v>0</v>
      </c>
      <c r="P247" s="110">
        <f t="shared" si="7"/>
        <v>0</v>
      </c>
    </row>
    <row r="248" spans="1:16" x14ac:dyDescent="0.25">
      <c r="A248" s="10">
        <v>15474321</v>
      </c>
      <c r="B248" s="10" t="s">
        <v>186</v>
      </c>
      <c r="C248" s="10" t="s">
        <v>187</v>
      </c>
      <c r="D248" s="10">
        <v>1</v>
      </c>
      <c r="E248" s="10"/>
      <c r="F248" s="10"/>
      <c r="G248" s="10"/>
      <c r="H248" s="10"/>
      <c r="I248" s="10"/>
      <c r="J248" s="10"/>
      <c r="K248" s="10"/>
      <c r="L248" s="10"/>
      <c r="M248" s="10"/>
      <c r="N248" s="10"/>
      <c r="O248" s="110">
        <f t="shared" si="6"/>
        <v>0</v>
      </c>
      <c r="P248" s="110">
        <f t="shared" si="7"/>
        <v>0</v>
      </c>
    </row>
    <row r="249" spans="1:16" x14ac:dyDescent="0.25">
      <c r="A249" s="10">
        <v>15474518</v>
      </c>
      <c r="B249" s="10" t="s">
        <v>184</v>
      </c>
      <c r="C249" s="10" t="s">
        <v>185</v>
      </c>
      <c r="D249" s="10">
        <v>1</v>
      </c>
      <c r="E249" s="10"/>
      <c r="F249" s="10"/>
      <c r="G249" s="10"/>
      <c r="H249" s="10"/>
      <c r="I249" s="10"/>
      <c r="J249" s="10"/>
      <c r="K249" s="10"/>
      <c r="L249" s="10"/>
      <c r="M249" s="10"/>
      <c r="N249" s="10"/>
      <c r="O249" s="110">
        <f t="shared" si="6"/>
        <v>0</v>
      </c>
      <c r="P249" s="110">
        <f t="shared" si="7"/>
        <v>0</v>
      </c>
    </row>
    <row r="250" spans="1:16" x14ac:dyDescent="0.25">
      <c r="A250" s="10">
        <v>15474534</v>
      </c>
      <c r="B250" s="10" t="s">
        <v>184</v>
      </c>
      <c r="C250" s="10" t="s">
        <v>185</v>
      </c>
      <c r="D250" s="10">
        <v>1</v>
      </c>
      <c r="E250" s="10"/>
      <c r="F250" s="10"/>
      <c r="G250" s="10"/>
      <c r="H250" s="10"/>
      <c r="I250" s="10"/>
      <c r="J250" s="10"/>
      <c r="K250" s="10"/>
      <c r="L250" s="10"/>
      <c r="M250" s="10"/>
      <c r="N250" s="10"/>
      <c r="O250" s="110">
        <f t="shared" si="6"/>
        <v>0</v>
      </c>
      <c r="P250" s="110">
        <f t="shared" si="7"/>
        <v>0</v>
      </c>
    </row>
    <row r="251" spans="1:16" x14ac:dyDescent="0.25">
      <c r="A251" s="10">
        <v>15488373</v>
      </c>
      <c r="B251" s="10" t="s">
        <v>196</v>
      </c>
      <c r="C251" s="10" t="s">
        <v>197</v>
      </c>
      <c r="D251" s="10">
        <v>100</v>
      </c>
      <c r="E251" s="10"/>
      <c r="F251" s="10"/>
      <c r="G251" s="10"/>
      <c r="H251" s="10"/>
      <c r="I251" s="10"/>
      <c r="J251" s="10"/>
      <c r="K251" s="10"/>
      <c r="L251" s="10"/>
      <c r="M251" s="10"/>
      <c r="N251" s="10"/>
      <c r="O251" s="110">
        <f t="shared" si="6"/>
        <v>0</v>
      </c>
      <c r="P251" s="110">
        <f t="shared" si="7"/>
        <v>0</v>
      </c>
    </row>
    <row r="252" spans="1:16" x14ac:dyDescent="0.25">
      <c r="A252" s="10">
        <v>15492753</v>
      </c>
      <c r="B252" s="10" t="s">
        <v>194</v>
      </c>
      <c r="C252" s="10" t="s">
        <v>195</v>
      </c>
      <c r="D252" s="10">
        <v>1</v>
      </c>
      <c r="E252" s="10"/>
      <c r="F252" s="10"/>
      <c r="G252" s="10"/>
      <c r="H252" s="10"/>
      <c r="I252" s="10"/>
      <c r="J252" s="10"/>
      <c r="K252" s="10"/>
      <c r="L252" s="10"/>
      <c r="M252" s="10"/>
      <c r="N252" s="10"/>
      <c r="O252" s="110">
        <f t="shared" si="6"/>
        <v>0</v>
      </c>
      <c r="P252" s="110">
        <f t="shared" si="7"/>
        <v>0</v>
      </c>
    </row>
    <row r="253" spans="1:16" x14ac:dyDescent="0.25">
      <c r="A253" s="10">
        <v>15492761</v>
      </c>
      <c r="B253" s="10" t="s">
        <v>194</v>
      </c>
      <c r="C253" s="10" t="s">
        <v>195</v>
      </c>
      <c r="D253" s="10">
        <v>1</v>
      </c>
      <c r="E253" s="10"/>
      <c r="F253" s="10"/>
      <c r="G253" s="10"/>
      <c r="H253" s="10"/>
      <c r="I253" s="10"/>
      <c r="J253" s="10"/>
      <c r="K253" s="10"/>
      <c r="L253" s="10"/>
      <c r="M253" s="10"/>
      <c r="N253" s="10"/>
      <c r="O253" s="110">
        <f t="shared" si="6"/>
        <v>0</v>
      </c>
      <c r="P253" s="110">
        <f t="shared" si="7"/>
        <v>0</v>
      </c>
    </row>
    <row r="254" spans="1:16" x14ac:dyDescent="0.25">
      <c r="A254" s="10">
        <v>15492818</v>
      </c>
      <c r="B254" s="10" t="s">
        <v>198</v>
      </c>
      <c r="C254" s="10" t="s">
        <v>199</v>
      </c>
      <c r="D254" s="10">
        <v>30</v>
      </c>
      <c r="E254" s="10"/>
      <c r="F254" s="10"/>
      <c r="G254" s="10"/>
      <c r="H254" s="10"/>
      <c r="I254" s="10"/>
      <c r="J254" s="10"/>
      <c r="K254" s="10"/>
      <c r="L254" s="10"/>
      <c r="M254" s="10"/>
      <c r="N254" s="10"/>
      <c r="O254" s="110">
        <f t="shared" si="6"/>
        <v>0</v>
      </c>
      <c r="P254" s="110">
        <f t="shared" si="7"/>
        <v>0</v>
      </c>
    </row>
    <row r="255" spans="1:16" x14ac:dyDescent="0.25">
      <c r="A255" s="10">
        <v>15501094</v>
      </c>
      <c r="B255" s="10" t="s">
        <v>172</v>
      </c>
      <c r="C255" s="10" t="s">
        <v>173</v>
      </c>
      <c r="D255" s="10">
        <v>15</v>
      </c>
      <c r="E255" s="10"/>
      <c r="F255" s="10"/>
      <c r="G255" s="10"/>
      <c r="H255" s="10"/>
      <c r="I255" s="10"/>
      <c r="J255" s="10"/>
      <c r="K255" s="10"/>
      <c r="L255" s="10"/>
      <c r="M255" s="10"/>
      <c r="N255" s="10"/>
      <c r="O255" s="110">
        <f t="shared" si="6"/>
        <v>0</v>
      </c>
      <c r="P255" s="110">
        <f t="shared" si="7"/>
        <v>0</v>
      </c>
    </row>
    <row r="256" spans="1:16" x14ac:dyDescent="0.25">
      <c r="A256" s="10">
        <v>15501108</v>
      </c>
      <c r="B256" s="10" t="s">
        <v>172</v>
      </c>
      <c r="C256" s="10" t="s">
        <v>173</v>
      </c>
      <c r="D256" s="10">
        <v>20</v>
      </c>
      <c r="E256" s="10"/>
      <c r="F256" s="10"/>
      <c r="G256" s="10"/>
      <c r="H256" s="10"/>
      <c r="I256" s="10"/>
      <c r="J256" s="10"/>
      <c r="K256" s="10"/>
      <c r="L256" s="10"/>
      <c r="M256" s="10"/>
      <c r="N256" s="10"/>
      <c r="O256" s="110">
        <f t="shared" si="6"/>
        <v>0</v>
      </c>
      <c r="P256" s="110">
        <f t="shared" si="7"/>
        <v>0</v>
      </c>
    </row>
    <row r="257" spans="1:16" x14ac:dyDescent="0.25">
      <c r="A257" s="10">
        <v>15517500</v>
      </c>
      <c r="B257" s="10" t="s">
        <v>200</v>
      </c>
      <c r="C257" s="10" t="s">
        <v>201</v>
      </c>
      <c r="D257" s="10">
        <v>1</v>
      </c>
      <c r="E257" s="10"/>
      <c r="F257" s="10"/>
      <c r="G257" s="10"/>
      <c r="H257" s="10"/>
      <c r="I257" s="10"/>
      <c r="J257" s="10"/>
      <c r="K257" s="10"/>
      <c r="L257" s="10"/>
      <c r="M257" s="10"/>
      <c r="N257" s="10"/>
      <c r="O257" s="110">
        <f t="shared" si="6"/>
        <v>0</v>
      </c>
      <c r="P257" s="110">
        <f t="shared" si="7"/>
        <v>0</v>
      </c>
    </row>
    <row r="258" spans="1:16" x14ac:dyDescent="0.25">
      <c r="A258" s="10">
        <v>15518310</v>
      </c>
      <c r="B258" s="10" t="s">
        <v>202</v>
      </c>
      <c r="C258" s="10" t="s">
        <v>203</v>
      </c>
      <c r="D258" s="10">
        <v>1</v>
      </c>
      <c r="E258" s="10"/>
      <c r="F258" s="10"/>
      <c r="G258" s="10"/>
      <c r="H258" s="10"/>
      <c r="I258" s="10"/>
      <c r="J258" s="10"/>
      <c r="K258" s="10"/>
      <c r="L258" s="10"/>
      <c r="M258" s="10"/>
      <c r="N258" s="10"/>
      <c r="O258" s="110">
        <f t="shared" si="6"/>
        <v>0</v>
      </c>
      <c r="P258" s="110">
        <f t="shared" si="7"/>
        <v>0</v>
      </c>
    </row>
    <row r="259" spans="1:16" x14ac:dyDescent="0.25">
      <c r="A259" s="10">
        <v>15518329</v>
      </c>
      <c r="B259" s="10" t="s">
        <v>202</v>
      </c>
      <c r="C259" s="10" t="s">
        <v>203</v>
      </c>
      <c r="D259" s="10">
        <v>1</v>
      </c>
      <c r="E259" s="10"/>
      <c r="F259" s="10"/>
      <c r="G259" s="10"/>
      <c r="H259" s="10"/>
      <c r="I259" s="10"/>
      <c r="J259" s="10"/>
      <c r="K259" s="10"/>
      <c r="L259" s="10"/>
      <c r="M259" s="10"/>
      <c r="N259" s="10"/>
      <c r="O259" s="110">
        <f t="shared" si="6"/>
        <v>0</v>
      </c>
      <c r="P259" s="110">
        <f t="shared" si="7"/>
        <v>0</v>
      </c>
    </row>
    <row r="260" spans="1:16" x14ac:dyDescent="0.25">
      <c r="A260" s="10">
        <v>15522768</v>
      </c>
      <c r="B260" s="10" t="s">
        <v>176</v>
      </c>
      <c r="C260" s="10" t="s">
        <v>177</v>
      </c>
      <c r="D260" s="10">
        <v>28</v>
      </c>
      <c r="E260" s="10"/>
      <c r="F260" s="10"/>
      <c r="G260" s="10"/>
      <c r="H260" s="10"/>
      <c r="I260" s="10"/>
      <c r="J260" s="10"/>
      <c r="K260" s="10"/>
      <c r="L260" s="10"/>
      <c r="M260" s="10"/>
      <c r="N260" s="10"/>
      <c r="O260" s="110">
        <f t="shared" si="6"/>
        <v>0</v>
      </c>
      <c r="P260" s="110">
        <f t="shared" si="7"/>
        <v>0</v>
      </c>
    </row>
    <row r="261" spans="1:16" x14ac:dyDescent="0.25">
      <c r="A261" s="10">
        <v>15522776</v>
      </c>
      <c r="B261" s="10" t="s">
        <v>176</v>
      </c>
      <c r="C261" s="10" t="s">
        <v>177</v>
      </c>
      <c r="D261" s="10">
        <v>28</v>
      </c>
      <c r="E261" s="10"/>
      <c r="F261" s="10"/>
      <c r="G261" s="10"/>
      <c r="H261" s="10"/>
      <c r="I261" s="10"/>
      <c r="J261" s="10"/>
      <c r="K261" s="10"/>
      <c r="L261" s="10"/>
      <c r="M261" s="10"/>
      <c r="N261" s="10"/>
      <c r="O261" s="110">
        <f t="shared" ref="O261:O324" si="8">E261+F261+G261+H261+I261+J261+K261+L261+M261+N261</f>
        <v>0</v>
      </c>
      <c r="P261" s="110">
        <f t="shared" ref="P261:P324" si="9">O261-N261</f>
        <v>0</v>
      </c>
    </row>
    <row r="262" spans="1:16" x14ac:dyDescent="0.25">
      <c r="A262" s="10">
        <v>15522784</v>
      </c>
      <c r="B262" s="10" t="s">
        <v>176</v>
      </c>
      <c r="C262" s="10" t="s">
        <v>177</v>
      </c>
      <c r="D262" s="10">
        <v>28</v>
      </c>
      <c r="E262" s="10"/>
      <c r="F262" s="10"/>
      <c r="G262" s="10"/>
      <c r="H262" s="10"/>
      <c r="I262" s="10"/>
      <c r="J262" s="10"/>
      <c r="K262" s="10"/>
      <c r="L262" s="10"/>
      <c r="M262" s="10"/>
      <c r="N262" s="10"/>
      <c r="O262" s="110">
        <f t="shared" si="8"/>
        <v>0</v>
      </c>
      <c r="P262" s="110">
        <f t="shared" si="9"/>
        <v>0</v>
      </c>
    </row>
    <row r="263" spans="1:16" x14ac:dyDescent="0.25">
      <c r="A263" s="10">
        <v>15532224</v>
      </c>
      <c r="B263" s="10" t="s">
        <v>130</v>
      </c>
      <c r="C263" s="10" t="s">
        <v>131</v>
      </c>
      <c r="D263" s="10">
        <v>10</v>
      </c>
      <c r="E263" s="10"/>
      <c r="F263" s="10"/>
      <c r="G263" s="10"/>
      <c r="H263" s="10"/>
      <c r="I263" s="10"/>
      <c r="J263" s="10"/>
      <c r="K263" s="10"/>
      <c r="L263" s="10"/>
      <c r="M263" s="10"/>
      <c r="N263" s="10"/>
      <c r="O263" s="110">
        <f t="shared" si="8"/>
        <v>0</v>
      </c>
      <c r="P263" s="110">
        <f t="shared" si="9"/>
        <v>0</v>
      </c>
    </row>
    <row r="264" spans="1:16" x14ac:dyDescent="0.25">
      <c r="A264" s="10">
        <v>15532232</v>
      </c>
      <c r="B264" s="10" t="s">
        <v>130</v>
      </c>
      <c r="C264" s="10" t="s">
        <v>131</v>
      </c>
      <c r="D264" s="10">
        <v>10</v>
      </c>
      <c r="E264" s="10"/>
      <c r="F264" s="10"/>
      <c r="G264" s="10"/>
      <c r="H264" s="10"/>
      <c r="I264" s="10"/>
      <c r="J264" s="10"/>
      <c r="K264" s="10"/>
      <c r="L264" s="10"/>
      <c r="M264" s="10"/>
      <c r="N264" s="10"/>
      <c r="O264" s="110">
        <f t="shared" si="8"/>
        <v>0</v>
      </c>
      <c r="P264" s="110">
        <f t="shared" si="9"/>
        <v>0</v>
      </c>
    </row>
    <row r="265" spans="1:16" x14ac:dyDescent="0.25">
      <c r="A265" s="10">
        <v>15532585</v>
      </c>
      <c r="B265" s="10" t="s">
        <v>166</v>
      </c>
      <c r="C265" s="10" t="s">
        <v>167</v>
      </c>
      <c r="D265" s="10">
        <v>1</v>
      </c>
      <c r="E265" s="10"/>
      <c r="F265" s="10"/>
      <c r="G265" s="10"/>
      <c r="H265" s="10"/>
      <c r="I265" s="10"/>
      <c r="J265" s="10"/>
      <c r="K265" s="10"/>
      <c r="L265" s="10"/>
      <c r="M265" s="10"/>
      <c r="N265" s="10"/>
      <c r="O265" s="110">
        <f t="shared" si="8"/>
        <v>0</v>
      </c>
      <c r="P265" s="110">
        <f t="shared" si="9"/>
        <v>0</v>
      </c>
    </row>
    <row r="266" spans="1:16" x14ac:dyDescent="0.25">
      <c r="A266" s="10">
        <v>15532593</v>
      </c>
      <c r="B266" s="10" t="s">
        <v>166</v>
      </c>
      <c r="C266" s="10" t="s">
        <v>167</v>
      </c>
      <c r="D266" s="10">
        <v>1</v>
      </c>
      <c r="E266" s="10"/>
      <c r="F266" s="10"/>
      <c r="G266" s="10"/>
      <c r="H266" s="10"/>
      <c r="I266" s="10"/>
      <c r="J266" s="10"/>
      <c r="K266" s="10"/>
      <c r="L266" s="10"/>
      <c r="M266" s="10"/>
      <c r="N266" s="10"/>
      <c r="O266" s="110">
        <f t="shared" si="8"/>
        <v>0</v>
      </c>
      <c r="P266" s="110">
        <f t="shared" si="9"/>
        <v>0</v>
      </c>
    </row>
    <row r="267" spans="1:16" x14ac:dyDescent="0.25">
      <c r="A267" s="10">
        <v>15532607</v>
      </c>
      <c r="B267" s="10" t="s">
        <v>144</v>
      </c>
      <c r="C267" s="10" t="s">
        <v>145</v>
      </c>
      <c r="D267" s="10">
        <v>1</v>
      </c>
      <c r="E267" s="10"/>
      <c r="F267" s="10"/>
      <c r="G267" s="10"/>
      <c r="H267" s="10"/>
      <c r="I267" s="10"/>
      <c r="J267" s="10"/>
      <c r="K267" s="10"/>
      <c r="L267" s="10"/>
      <c r="M267" s="10"/>
      <c r="N267" s="10"/>
      <c r="O267" s="110">
        <f t="shared" si="8"/>
        <v>0</v>
      </c>
      <c r="P267" s="110">
        <f t="shared" si="9"/>
        <v>0</v>
      </c>
    </row>
    <row r="268" spans="1:16" x14ac:dyDescent="0.25">
      <c r="A268" s="10">
        <v>15532623</v>
      </c>
      <c r="B268" s="10" t="s">
        <v>144</v>
      </c>
      <c r="C268" s="10" t="s">
        <v>145</v>
      </c>
      <c r="D268" s="10">
        <v>1</v>
      </c>
      <c r="E268" s="10"/>
      <c r="F268" s="10"/>
      <c r="G268" s="10"/>
      <c r="H268" s="10"/>
      <c r="I268" s="10"/>
      <c r="J268" s="10"/>
      <c r="K268" s="10"/>
      <c r="L268" s="10"/>
      <c r="M268" s="10"/>
      <c r="N268" s="10"/>
      <c r="O268" s="110">
        <f t="shared" si="8"/>
        <v>0</v>
      </c>
      <c r="P268" s="110">
        <f t="shared" si="9"/>
        <v>0</v>
      </c>
    </row>
    <row r="269" spans="1:16" x14ac:dyDescent="0.25">
      <c r="A269" s="10">
        <v>15532658</v>
      </c>
      <c r="B269" s="10" t="s">
        <v>144</v>
      </c>
      <c r="C269" s="10" t="s">
        <v>145</v>
      </c>
      <c r="D269" s="10">
        <v>1</v>
      </c>
      <c r="E269" s="10"/>
      <c r="F269" s="10"/>
      <c r="G269" s="10"/>
      <c r="H269" s="10"/>
      <c r="I269" s="10"/>
      <c r="J269" s="10"/>
      <c r="K269" s="10"/>
      <c r="L269" s="10"/>
      <c r="M269" s="10"/>
      <c r="N269" s="10"/>
      <c r="O269" s="110">
        <f t="shared" si="8"/>
        <v>0</v>
      </c>
      <c r="P269" s="110">
        <f t="shared" si="9"/>
        <v>0</v>
      </c>
    </row>
    <row r="270" spans="1:16" x14ac:dyDescent="0.25">
      <c r="A270" s="10">
        <v>15534952</v>
      </c>
      <c r="B270" s="10" t="s">
        <v>194</v>
      </c>
      <c r="C270" s="10" t="s">
        <v>195</v>
      </c>
      <c r="D270" s="10">
        <v>1</v>
      </c>
      <c r="E270" s="10"/>
      <c r="F270" s="10"/>
      <c r="G270" s="10"/>
      <c r="H270" s="10"/>
      <c r="I270" s="10"/>
      <c r="J270" s="10"/>
      <c r="K270" s="10"/>
      <c r="L270" s="10"/>
      <c r="M270" s="10"/>
      <c r="N270" s="10"/>
      <c r="O270" s="110">
        <f t="shared" si="8"/>
        <v>0</v>
      </c>
      <c r="P270" s="110">
        <f t="shared" si="9"/>
        <v>0</v>
      </c>
    </row>
    <row r="271" spans="1:16" x14ac:dyDescent="0.25">
      <c r="A271" s="10">
        <v>15534960</v>
      </c>
      <c r="B271" s="10" t="s">
        <v>194</v>
      </c>
      <c r="C271" s="10" t="s">
        <v>195</v>
      </c>
      <c r="D271" s="10">
        <v>1</v>
      </c>
      <c r="E271" s="10"/>
      <c r="F271" s="10"/>
      <c r="G271" s="10"/>
      <c r="H271" s="10"/>
      <c r="I271" s="10"/>
      <c r="J271" s="10"/>
      <c r="K271" s="10"/>
      <c r="L271" s="10"/>
      <c r="M271" s="10"/>
      <c r="N271" s="10"/>
      <c r="O271" s="110">
        <f t="shared" si="8"/>
        <v>0</v>
      </c>
      <c r="P271" s="110">
        <f t="shared" si="9"/>
        <v>0</v>
      </c>
    </row>
    <row r="272" spans="1:16" x14ac:dyDescent="0.25">
      <c r="A272" s="10">
        <v>15561593</v>
      </c>
      <c r="B272" s="10" t="s">
        <v>206</v>
      </c>
      <c r="C272" s="10" t="s">
        <v>141</v>
      </c>
      <c r="D272" s="10">
        <v>30</v>
      </c>
      <c r="E272" s="10"/>
      <c r="F272" s="10"/>
      <c r="G272" s="10"/>
      <c r="H272" s="10"/>
      <c r="I272" s="10"/>
      <c r="J272" s="10"/>
      <c r="K272" s="10"/>
      <c r="L272" s="10"/>
      <c r="M272" s="10"/>
      <c r="N272" s="10"/>
      <c r="O272" s="110">
        <f t="shared" si="8"/>
        <v>0</v>
      </c>
      <c r="P272" s="110">
        <f t="shared" si="9"/>
        <v>0</v>
      </c>
    </row>
    <row r="273" spans="1:16" x14ac:dyDescent="0.25">
      <c r="A273" s="10">
        <v>15561607</v>
      </c>
      <c r="B273" s="10" t="s">
        <v>206</v>
      </c>
      <c r="C273" s="10" t="s">
        <v>141</v>
      </c>
      <c r="D273" s="10">
        <v>30</v>
      </c>
      <c r="E273" s="10"/>
      <c r="F273" s="10"/>
      <c r="G273" s="10"/>
      <c r="H273" s="10"/>
      <c r="I273" s="10"/>
      <c r="J273" s="10"/>
      <c r="K273" s="10"/>
      <c r="L273" s="10"/>
      <c r="M273" s="10"/>
      <c r="N273" s="10"/>
      <c r="O273" s="110">
        <f t="shared" si="8"/>
        <v>0</v>
      </c>
      <c r="P273" s="110">
        <f t="shared" si="9"/>
        <v>0</v>
      </c>
    </row>
    <row r="274" spans="1:16" x14ac:dyDescent="0.25">
      <c r="A274" s="10">
        <v>15562034</v>
      </c>
      <c r="B274" s="10" t="s">
        <v>148</v>
      </c>
      <c r="C274" s="10" t="s">
        <v>149</v>
      </c>
      <c r="D274" s="10">
        <v>5</v>
      </c>
      <c r="E274" s="10"/>
      <c r="F274" s="10"/>
      <c r="G274" s="10"/>
      <c r="H274" s="10"/>
      <c r="I274" s="10"/>
      <c r="J274" s="10"/>
      <c r="K274" s="10"/>
      <c r="L274" s="10"/>
      <c r="M274" s="10"/>
      <c r="N274" s="10"/>
      <c r="O274" s="110">
        <f t="shared" si="8"/>
        <v>0</v>
      </c>
      <c r="P274" s="110">
        <f t="shared" si="9"/>
        <v>0</v>
      </c>
    </row>
    <row r="275" spans="1:16" x14ac:dyDescent="0.25">
      <c r="A275" s="10">
        <v>15562042</v>
      </c>
      <c r="B275" s="10" t="s">
        <v>148</v>
      </c>
      <c r="C275" s="10" t="s">
        <v>149</v>
      </c>
      <c r="D275" s="10">
        <v>5</v>
      </c>
      <c r="E275" s="10"/>
      <c r="F275" s="10"/>
      <c r="G275" s="10"/>
      <c r="H275" s="10"/>
      <c r="I275" s="10"/>
      <c r="J275" s="10"/>
      <c r="K275" s="10"/>
      <c r="L275" s="10"/>
      <c r="M275" s="10"/>
      <c r="N275" s="10"/>
      <c r="O275" s="110">
        <f t="shared" si="8"/>
        <v>0</v>
      </c>
      <c r="P275" s="110">
        <f t="shared" si="9"/>
        <v>0</v>
      </c>
    </row>
    <row r="276" spans="1:16" x14ac:dyDescent="0.25">
      <c r="A276" s="10">
        <v>15562050</v>
      </c>
      <c r="B276" s="10" t="s">
        <v>148</v>
      </c>
      <c r="C276" s="10" t="s">
        <v>149</v>
      </c>
      <c r="D276" s="10">
        <v>5</v>
      </c>
      <c r="E276" s="10"/>
      <c r="F276" s="10"/>
      <c r="G276" s="10"/>
      <c r="H276" s="10"/>
      <c r="I276" s="10"/>
      <c r="J276" s="10"/>
      <c r="K276" s="10"/>
      <c r="L276" s="10"/>
      <c r="M276" s="10"/>
      <c r="N276" s="10"/>
      <c r="O276" s="110">
        <f t="shared" si="8"/>
        <v>0</v>
      </c>
      <c r="P276" s="110">
        <f t="shared" si="9"/>
        <v>0</v>
      </c>
    </row>
    <row r="277" spans="1:16" x14ac:dyDescent="0.25">
      <c r="A277" s="10">
        <v>15563456</v>
      </c>
      <c r="B277" s="10" t="s">
        <v>207</v>
      </c>
      <c r="C277" s="10" t="s">
        <v>208</v>
      </c>
      <c r="D277" s="10">
        <v>5</v>
      </c>
      <c r="E277" s="10"/>
      <c r="F277" s="10"/>
      <c r="G277" s="10"/>
      <c r="H277" s="10"/>
      <c r="I277" s="10"/>
      <c r="J277" s="10"/>
      <c r="K277" s="10"/>
      <c r="L277" s="10"/>
      <c r="M277" s="10"/>
      <c r="N277" s="10"/>
      <c r="O277" s="110">
        <f t="shared" si="8"/>
        <v>0</v>
      </c>
      <c r="P277" s="110">
        <f t="shared" si="9"/>
        <v>0</v>
      </c>
    </row>
    <row r="278" spans="1:16" x14ac:dyDescent="0.25">
      <c r="A278" s="10">
        <v>15569756</v>
      </c>
      <c r="B278" s="10" t="s">
        <v>194</v>
      </c>
      <c r="C278" s="10" t="s">
        <v>195</v>
      </c>
      <c r="D278" s="10">
        <v>1</v>
      </c>
      <c r="E278" s="10"/>
      <c r="F278" s="10"/>
      <c r="G278" s="10"/>
      <c r="H278" s="10"/>
      <c r="I278" s="10"/>
      <c r="J278" s="10"/>
      <c r="K278" s="10"/>
      <c r="L278" s="10"/>
      <c r="M278" s="10"/>
      <c r="N278" s="10"/>
      <c r="O278" s="110">
        <f t="shared" si="8"/>
        <v>0</v>
      </c>
      <c r="P278" s="110">
        <f t="shared" si="9"/>
        <v>0</v>
      </c>
    </row>
    <row r="279" spans="1:16" x14ac:dyDescent="0.25">
      <c r="A279" s="10">
        <v>15569764</v>
      </c>
      <c r="B279" s="10" t="s">
        <v>194</v>
      </c>
      <c r="C279" s="10" t="s">
        <v>195</v>
      </c>
      <c r="D279" s="10">
        <v>1</v>
      </c>
      <c r="E279" s="10"/>
      <c r="F279" s="10"/>
      <c r="G279" s="10"/>
      <c r="H279" s="10"/>
      <c r="I279" s="10"/>
      <c r="J279" s="10"/>
      <c r="K279" s="10"/>
      <c r="L279" s="10"/>
      <c r="M279" s="10"/>
      <c r="N279" s="10"/>
      <c r="O279" s="110">
        <f t="shared" si="8"/>
        <v>0</v>
      </c>
      <c r="P279" s="110">
        <f t="shared" si="9"/>
        <v>0</v>
      </c>
    </row>
    <row r="280" spans="1:16" x14ac:dyDescent="0.25">
      <c r="A280" s="10">
        <v>15576299</v>
      </c>
      <c r="B280" s="10" t="s">
        <v>196</v>
      </c>
      <c r="C280" s="10" t="s">
        <v>197</v>
      </c>
      <c r="D280" s="10">
        <v>100</v>
      </c>
      <c r="E280" s="10"/>
      <c r="F280" s="10"/>
      <c r="G280" s="10"/>
      <c r="H280" s="10"/>
      <c r="I280" s="10"/>
      <c r="J280" s="10"/>
      <c r="K280" s="10"/>
      <c r="L280" s="10"/>
      <c r="M280" s="10"/>
      <c r="N280" s="10"/>
      <c r="O280" s="110">
        <f t="shared" si="8"/>
        <v>0</v>
      </c>
      <c r="P280" s="110">
        <f t="shared" si="9"/>
        <v>0</v>
      </c>
    </row>
    <row r="281" spans="1:16" x14ac:dyDescent="0.25">
      <c r="A281" s="10">
        <v>15579239</v>
      </c>
      <c r="B281" s="10" t="s">
        <v>209</v>
      </c>
      <c r="C281" s="10" t="s">
        <v>210</v>
      </c>
      <c r="D281" s="10">
        <v>30</v>
      </c>
      <c r="E281" s="10"/>
      <c r="F281" s="10"/>
      <c r="G281" s="10"/>
      <c r="H281" s="10"/>
      <c r="I281" s="10"/>
      <c r="J281" s="10"/>
      <c r="K281" s="10"/>
      <c r="L281" s="10"/>
      <c r="M281" s="10"/>
      <c r="N281" s="10"/>
      <c r="O281" s="110">
        <f t="shared" si="8"/>
        <v>0</v>
      </c>
      <c r="P281" s="110">
        <f t="shared" si="9"/>
        <v>0</v>
      </c>
    </row>
    <row r="282" spans="1:16" x14ac:dyDescent="0.25">
      <c r="A282" s="10">
        <v>15579247</v>
      </c>
      <c r="B282" s="10" t="s">
        <v>209</v>
      </c>
      <c r="C282" s="10" t="s">
        <v>210</v>
      </c>
      <c r="D282" s="10">
        <v>60</v>
      </c>
      <c r="E282" s="10"/>
      <c r="F282" s="10"/>
      <c r="G282" s="10"/>
      <c r="H282" s="10"/>
      <c r="I282" s="10"/>
      <c r="J282" s="10"/>
      <c r="K282" s="10"/>
      <c r="L282" s="10"/>
      <c r="M282" s="10"/>
      <c r="N282" s="10"/>
      <c r="O282" s="110">
        <f t="shared" si="8"/>
        <v>0</v>
      </c>
      <c r="P282" s="110">
        <f t="shared" si="9"/>
        <v>0</v>
      </c>
    </row>
    <row r="283" spans="1:16" x14ac:dyDescent="0.25">
      <c r="A283" s="10">
        <v>15584348</v>
      </c>
      <c r="B283" s="10" t="s">
        <v>122</v>
      </c>
      <c r="C283" s="10" t="s">
        <v>123</v>
      </c>
      <c r="D283" s="10">
        <v>10</v>
      </c>
      <c r="E283" s="10"/>
      <c r="F283" s="10"/>
      <c r="G283" s="10"/>
      <c r="H283" s="10"/>
      <c r="I283" s="10"/>
      <c r="J283" s="10"/>
      <c r="K283" s="10"/>
      <c r="L283" s="10"/>
      <c r="M283" s="10"/>
      <c r="N283" s="10"/>
      <c r="O283" s="110">
        <f t="shared" si="8"/>
        <v>0</v>
      </c>
      <c r="P283" s="110">
        <f t="shared" si="9"/>
        <v>0</v>
      </c>
    </row>
    <row r="284" spans="1:16" x14ac:dyDescent="0.25">
      <c r="A284" s="10">
        <v>15587207</v>
      </c>
      <c r="B284" s="10" t="s">
        <v>138</v>
      </c>
      <c r="C284" s="10" t="s">
        <v>139</v>
      </c>
      <c r="D284" s="10">
        <v>60</v>
      </c>
      <c r="E284" s="10"/>
      <c r="F284" s="10"/>
      <c r="G284" s="10"/>
      <c r="H284" s="10"/>
      <c r="I284" s="10"/>
      <c r="J284" s="10"/>
      <c r="K284" s="10"/>
      <c r="L284" s="10"/>
      <c r="M284" s="10"/>
      <c r="N284" s="10"/>
      <c r="O284" s="110">
        <f t="shared" si="8"/>
        <v>0</v>
      </c>
      <c r="P284" s="110">
        <f t="shared" si="9"/>
        <v>0</v>
      </c>
    </row>
    <row r="285" spans="1:16" x14ac:dyDescent="0.25">
      <c r="A285" s="10">
        <v>15587215</v>
      </c>
      <c r="B285" s="10" t="s">
        <v>138</v>
      </c>
      <c r="C285" s="10" t="s">
        <v>139</v>
      </c>
      <c r="D285" s="10">
        <v>30</v>
      </c>
      <c r="E285" s="10"/>
      <c r="F285" s="10"/>
      <c r="G285" s="10"/>
      <c r="H285" s="10"/>
      <c r="I285" s="10"/>
      <c r="J285" s="10"/>
      <c r="K285" s="10"/>
      <c r="L285" s="10"/>
      <c r="M285" s="10"/>
      <c r="N285" s="10"/>
      <c r="O285" s="110">
        <f t="shared" si="8"/>
        <v>0</v>
      </c>
      <c r="P285" s="110">
        <f t="shared" si="9"/>
        <v>0</v>
      </c>
    </row>
    <row r="286" spans="1:16" x14ac:dyDescent="0.25">
      <c r="A286" s="10">
        <v>15587622</v>
      </c>
      <c r="B286" s="10" t="s">
        <v>138</v>
      </c>
      <c r="C286" s="10" t="s">
        <v>139</v>
      </c>
      <c r="D286" s="10">
        <v>60</v>
      </c>
      <c r="E286" s="10"/>
      <c r="F286" s="10"/>
      <c r="G286" s="10"/>
      <c r="H286" s="10"/>
      <c r="I286" s="10"/>
      <c r="J286" s="10"/>
      <c r="K286" s="10"/>
      <c r="L286" s="10"/>
      <c r="M286" s="10"/>
      <c r="N286" s="10"/>
      <c r="O286" s="110">
        <f t="shared" si="8"/>
        <v>0</v>
      </c>
      <c r="P286" s="110">
        <f t="shared" si="9"/>
        <v>0</v>
      </c>
    </row>
    <row r="287" spans="1:16" x14ac:dyDescent="0.25">
      <c r="A287" s="10">
        <v>15587630</v>
      </c>
      <c r="B287" s="10" t="s">
        <v>138</v>
      </c>
      <c r="C287" s="10" t="s">
        <v>139</v>
      </c>
      <c r="D287" s="10">
        <v>30</v>
      </c>
      <c r="E287" s="10"/>
      <c r="F287" s="10"/>
      <c r="G287" s="10"/>
      <c r="H287" s="10"/>
      <c r="I287" s="10"/>
      <c r="J287" s="10"/>
      <c r="K287" s="10"/>
      <c r="L287" s="10"/>
      <c r="M287" s="10"/>
      <c r="N287" s="10"/>
      <c r="O287" s="110">
        <f t="shared" si="8"/>
        <v>0</v>
      </c>
      <c r="P287" s="110">
        <f t="shared" si="9"/>
        <v>0</v>
      </c>
    </row>
    <row r="288" spans="1:16" x14ac:dyDescent="0.25">
      <c r="A288" s="10">
        <v>15592634</v>
      </c>
      <c r="B288" s="10" t="s">
        <v>211</v>
      </c>
      <c r="C288" s="10" t="s">
        <v>212</v>
      </c>
      <c r="D288" s="10">
        <v>60</v>
      </c>
      <c r="E288" s="10"/>
      <c r="F288" s="10"/>
      <c r="G288" s="10"/>
      <c r="H288" s="10"/>
      <c r="I288" s="10"/>
      <c r="J288" s="10"/>
      <c r="K288" s="10"/>
      <c r="L288" s="10"/>
      <c r="M288" s="10"/>
      <c r="N288" s="10"/>
      <c r="O288" s="110">
        <f t="shared" si="8"/>
        <v>0</v>
      </c>
      <c r="P288" s="110">
        <f t="shared" si="9"/>
        <v>0</v>
      </c>
    </row>
    <row r="289" spans="1:16" x14ac:dyDescent="0.25">
      <c r="A289" s="10">
        <v>15592642</v>
      </c>
      <c r="B289" s="10" t="s">
        <v>211</v>
      </c>
      <c r="C289" s="10" t="s">
        <v>212</v>
      </c>
      <c r="D289" s="10">
        <v>60</v>
      </c>
      <c r="E289" s="10"/>
      <c r="F289" s="10"/>
      <c r="G289" s="10"/>
      <c r="H289" s="10"/>
      <c r="I289" s="10"/>
      <c r="J289" s="10"/>
      <c r="K289" s="10"/>
      <c r="L289" s="10"/>
      <c r="M289" s="10"/>
      <c r="N289" s="10"/>
      <c r="O289" s="110">
        <f t="shared" si="8"/>
        <v>0</v>
      </c>
      <c r="P289" s="110">
        <f t="shared" si="9"/>
        <v>0</v>
      </c>
    </row>
    <row r="290" spans="1:16" x14ac:dyDescent="0.25">
      <c r="A290" s="10">
        <v>15596850</v>
      </c>
      <c r="B290" s="10" t="s">
        <v>184</v>
      </c>
      <c r="C290" s="10" t="s">
        <v>185</v>
      </c>
      <c r="D290" s="10">
        <v>1</v>
      </c>
      <c r="E290" s="10"/>
      <c r="F290" s="10"/>
      <c r="G290" s="10"/>
      <c r="H290" s="10"/>
      <c r="I290" s="10"/>
      <c r="J290" s="10"/>
      <c r="K290" s="10"/>
      <c r="L290" s="10"/>
      <c r="M290" s="10"/>
      <c r="N290" s="10"/>
      <c r="O290" s="110">
        <f t="shared" si="8"/>
        <v>0</v>
      </c>
      <c r="P290" s="110">
        <f t="shared" si="9"/>
        <v>0</v>
      </c>
    </row>
    <row r="291" spans="1:16" x14ac:dyDescent="0.25">
      <c r="A291" s="10">
        <v>15596869</v>
      </c>
      <c r="B291" s="10" t="s">
        <v>184</v>
      </c>
      <c r="C291" s="10" t="s">
        <v>185</v>
      </c>
      <c r="D291" s="10">
        <v>1</v>
      </c>
      <c r="E291" s="10"/>
      <c r="F291" s="10"/>
      <c r="G291" s="10"/>
      <c r="H291" s="10"/>
      <c r="I291" s="10"/>
      <c r="J291" s="10"/>
      <c r="K291" s="10"/>
      <c r="L291" s="10"/>
      <c r="M291" s="10"/>
      <c r="N291" s="10"/>
      <c r="O291" s="110">
        <f t="shared" si="8"/>
        <v>0</v>
      </c>
      <c r="P291" s="110">
        <f t="shared" si="9"/>
        <v>0</v>
      </c>
    </row>
    <row r="292" spans="1:16" x14ac:dyDescent="0.25">
      <c r="A292" s="10">
        <v>15596877</v>
      </c>
      <c r="B292" s="10" t="s">
        <v>184</v>
      </c>
      <c r="C292" s="10" t="s">
        <v>185</v>
      </c>
      <c r="D292" s="10">
        <v>1</v>
      </c>
      <c r="E292" s="10"/>
      <c r="F292" s="10"/>
      <c r="G292" s="10"/>
      <c r="H292" s="10"/>
      <c r="I292" s="10"/>
      <c r="J292" s="10"/>
      <c r="K292" s="10"/>
      <c r="L292" s="10"/>
      <c r="M292" s="10"/>
      <c r="N292" s="10"/>
      <c r="O292" s="110">
        <f t="shared" si="8"/>
        <v>0</v>
      </c>
      <c r="P292" s="110">
        <f t="shared" si="9"/>
        <v>0</v>
      </c>
    </row>
    <row r="293" spans="1:16" x14ac:dyDescent="0.25">
      <c r="A293" s="10">
        <v>15596974</v>
      </c>
      <c r="B293" s="10" t="s">
        <v>166</v>
      </c>
      <c r="C293" s="10" t="s">
        <v>167</v>
      </c>
      <c r="D293" s="10">
        <v>1</v>
      </c>
      <c r="E293" s="10"/>
      <c r="F293" s="10"/>
      <c r="G293" s="10"/>
      <c r="H293" s="10"/>
      <c r="I293" s="10"/>
      <c r="J293" s="10"/>
      <c r="K293" s="10"/>
      <c r="L293" s="10"/>
      <c r="M293" s="10"/>
      <c r="N293" s="10"/>
      <c r="O293" s="110">
        <f t="shared" si="8"/>
        <v>0</v>
      </c>
      <c r="P293" s="110">
        <f t="shared" si="9"/>
        <v>0</v>
      </c>
    </row>
    <row r="294" spans="1:16" x14ac:dyDescent="0.25">
      <c r="A294" s="10">
        <v>15596982</v>
      </c>
      <c r="B294" s="10" t="s">
        <v>166</v>
      </c>
      <c r="C294" s="10" t="s">
        <v>167</v>
      </c>
      <c r="D294" s="10">
        <v>1</v>
      </c>
      <c r="E294" s="10"/>
      <c r="F294" s="10"/>
      <c r="G294" s="10"/>
      <c r="H294" s="10"/>
      <c r="I294" s="10"/>
      <c r="J294" s="10"/>
      <c r="K294" s="10"/>
      <c r="L294" s="10"/>
      <c r="M294" s="10"/>
      <c r="N294" s="10"/>
      <c r="O294" s="110">
        <f t="shared" si="8"/>
        <v>0</v>
      </c>
      <c r="P294" s="110">
        <f t="shared" si="9"/>
        <v>0</v>
      </c>
    </row>
    <row r="295" spans="1:16" x14ac:dyDescent="0.25">
      <c r="A295" s="10">
        <v>15597032</v>
      </c>
      <c r="B295" s="10" t="s">
        <v>184</v>
      </c>
      <c r="C295" s="10" t="s">
        <v>185</v>
      </c>
      <c r="D295" s="10">
        <v>1</v>
      </c>
      <c r="E295" s="10"/>
      <c r="F295" s="10"/>
      <c r="G295" s="10"/>
      <c r="H295" s="10"/>
      <c r="I295" s="10"/>
      <c r="J295" s="10"/>
      <c r="K295" s="10"/>
      <c r="L295" s="10"/>
      <c r="M295" s="10"/>
      <c r="N295" s="10"/>
      <c r="O295" s="110">
        <f t="shared" si="8"/>
        <v>0</v>
      </c>
      <c r="P295" s="110">
        <f t="shared" si="9"/>
        <v>0</v>
      </c>
    </row>
    <row r="296" spans="1:16" x14ac:dyDescent="0.25">
      <c r="A296" s="10">
        <v>15598934</v>
      </c>
      <c r="B296" s="10" t="s">
        <v>176</v>
      </c>
      <c r="C296" s="10" t="s">
        <v>177</v>
      </c>
      <c r="D296" s="10">
        <v>28</v>
      </c>
      <c r="E296" s="10"/>
      <c r="F296" s="10"/>
      <c r="G296" s="10"/>
      <c r="H296" s="10"/>
      <c r="I296" s="10"/>
      <c r="J296" s="10"/>
      <c r="K296" s="10"/>
      <c r="L296" s="10"/>
      <c r="M296" s="10"/>
      <c r="N296" s="10"/>
      <c r="O296" s="110">
        <f t="shared" si="8"/>
        <v>0</v>
      </c>
      <c r="P296" s="110">
        <f t="shared" si="9"/>
        <v>0</v>
      </c>
    </row>
    <row r="297" spans="1:16" x14ac:dyDescent="0.25">
      <c r="A297" s="10">
        <v>15598942</v>
      </c>
      <c r="B297" s="10" t="s">
        <v>176</v>
      </c>
      <c r="C297" s="10" t="s">
        <v>177</v>
      </c>
      <c r="D297" s="10">
        <v>28</v>
      </c>
      <c r="E297" s="10"/>
      <c r="F297" s="10"/>
      <c r="G297" s="10"/>
      <c r="H297" s="10"/>
      <c r="I297" s="10"/>
      <c r="J297" s="10"/>
      <c r="K297" s="10"/>
      <c r="L297" s="10"/>
      <c r="M297" s="10"/>
      <c r="N297" s="10"/>
      <c r="O297" s="110">
        <f t="shared" si="8"/>
        <v>0</v>
      </c>
      <c r="P297" s="110">
        <f t="shared" si="9"/>
        <v>0</v>
      </c>
    </row>
    <row r="298" spans="1:16" x14ac:dyDescent="0.25">
      <c r="A298" s="10">
        <v>15598950</v>
      </c>
      <c r="B298" s="10" t="s">
        <v>176</v>
      </c>
      <c r="C298" s="10" t="s">
        <v>177</v>
      </c>
      <c r="D298" s="10">
        <v>28</v>
      </c>
      <c r="E298" s="10"/>
      <c r="F298" s="10"/>
      <c r="G298" s="10"/>
      <c r="H298" s="10"/>
      <c r="I298" s="10"/>
      <c r="J298" s="10"/>
      <c r="K298" s="10"/>
      <c r="L298" s="10"/>
      <c r="M298" s="10"/>
      <c r="N298" s="10"/>
      <c r="O298" s="110">
        <f t="shared" si="8"/>
        <v>0</v>
      </c>
      <c r="P298" s="110">
        <f t="shared" si="9"/>
        <v>0</v>
      </c>
    </row>
    <row r="299" spans="1:16" x14ac:dyDescent="0.25">
      <c r="A299" s="10">
        <v>15599140</v>
      </c>
      <c r="B299" s="10" t="s">
        <v>176</v>
      </c>
      <c r="C299" s="10" t="s">
        <v>177</v>
      </c>
      <c r="D299" s="10">
        <v>28</v>
      </c>
      <c r="E299" s="10"/>
      <c r="F299" s="10"/>
      <c r="G299" s="10"/>
      <c r="H299" s="10"/>
      <c r="I299" s="10"/>
      <c r="J299" s="10"/>
      <c r="K299" s="10"/>
      <c r="L299" s="10"/>
      <c r="M299" s="10"/>
      <c r="N299" s="10"/>
      <c r="O299" s="110">
        <f t="shared" si="8"/>
        <v>0</v>
      </c>
      <c r="P299" s="110">
        <f t="shared" si="9"/>
        <v>0</v>
      </c>
    </row>
    <row r="300" spans="1:16" x14ac:dyDescent="0.25">
      <c r="A300" s="10">
        <v>15599159</v>
      </c>
      <c r="B300" s="10" t="s">
        <v>176</v>
      </c>
      <c r="C300" s="10" t="s">
        <v>177</v>
      </c>
      <c r="D300" s="10">
        <v>28</v>
      </c>
      <c r="E300" s="10"/>
      <c r="F300" s="10"/>
      <c r="G300" s="10"/>
      <c r="H300" s="10"/>
      <c r="I300" s="10"/>
      <c r="J300" s="10"/>
      <c r="K300" s="10"/>
      <c r="L300" s="10"/>
      <c r="M300" s="10"/>
      <c r="N300" s="10"/>
      <c r="O300" s="110">
        <f t="shared" si="8"/>
        <v>0</v>
      </c>
      <c r="P300" s="110">
        <f t="shared" si="9"/>
        <v>0</v>
      </c>
    </row>
    <row r="301" spans="1:16" x14ac:dyDescent="0.25">
      <c r="A301" s="10">
        <v>15599167</v>
      </c>
      <c r="B301" s="10" t="s">
        <v>176</v>
      </c>
      <c r="C301" s="10" t="s">
        <v>177</v>
      </c>
      <c r="D301" s="10">
        <v>28</v>
      </c>
      <c r="E301" s="10"/>
      <c r="F301" s="10"/>
      <c r="G301" s="10"/>
      <c r="H301" s="10"/>
      <c r="I301" s="10"/>
      <c r="J301" s="10"/>
      <c r="K301" s="10"/>
      <c r="L301" s="10"/>
      <c r="M301" s="10"/>
      <c r="N301" s="10"/>
      <c r="O301" s="110">
        <f t="shared" si="8"/>
        <v>0</v>
      </c>
      <c r="P301" s="110">
        <f t="shared" si="9"/>
        <v>0</v>
      </c>
    </row>
    <row r="302" spans="1:16" x14ac:dyDescent="0.25">
      <c r="A302" s="10">
        <v>15602737</v>
      </c>
      <c r="B302" s="10" t="s">
        <v>166</v>
      </c>
      <c r="C302" s="10" t="s">
        <v>167</v>
      </c>
      <c r="D302" s="10">
        <v>1</v>
      </c>
      <c r="E302" s="10"/>
      <c r="F302" s="10"/>
      <c r="G302" s="10"/>
      <c r="H302" s="10"/>
      <c r="I302" s="10"/>
      <c r="J302" s="10"/>
      <c r="K302" s="10"/>
      <c r="L302" s="10"/>
      <c r="M302" s="10"/>
      <c r="N302" s="10"/>
      <c r="O302" s="110">
        <f t="shared" si="8"/>
        <v>0</v>
      </c>
      <c r="P302" s="110">
        <f t="shared" si="9"/>
        <v>0</v>
      </c>
    </row>
    <row r="303" spans="1:16" x14ac:dyDescent="0.25">
      <c r="A303" s="10">
        <v>15602834</v>
      </c>
      <c r="B303" s="10" t="s">
        <v>213</v>
      </c>
      <c r="C303" s="10" t="s">
        <v>214</v>
      </c>
      <c r="D303" s="10">
        <v>1</v>
      </c>
      <c r="E303" s="10"/>
      <c r="F303" s="10"/>
      <c r="G303" s="10"/>
      <c r="H303" s="10"/>
      <c r="I303" s="10"/>
      <c r="J303" s="10"/>
      <c r="K303" s="10"/>
      <c r="L303" s="10"/>
      <c r="M303" s="10"/>
      <c r="N303" s="10"/>
      <c r="O303" s="110">
        <f t="shared" si="8"/>
        <v>0</v>
      </c>
      <c r="P303" s="110">
        <f t="shared" si="9"/>
        <v>0</v>
      </c>
    </row>
    <row r="304" spans="1:16" x14ac:dyDescent="0.25">
      <c r="A304" s="10">
        <v>15602842</v>
      </c>
      <c r="B304" s="10" t="s">
        <v>213</v>
      </c>
      <c r="C304" s="10" t="s">
        <v>214</v>
      </c>
      <c r="D304" s="10">
        <v>1</v>
      </c>
      <c r="E304" s="10"/>
      <c r="F304" s="10"/>
      <c r="G304" s="10"/>
      <c r="H304" s="10"/>
      <c r="I304" s="10"/>
      <c r="J304" s="10"/>
      <c r="K304" s="10"/>
      <c r="L304" s="10"/>
      <c r="M304" s="10"/>
      <c r="N304" s="10"/>
      <c r="O304" s="110">
        <f t="shared" si="8"/>
        <v>0</v>
      </c>
      <c r="P304" s="110">
        <f t="shared" si="9"/>
        <v>0</v>
      </c>
    </row>
    <row r="305" spans="1:16" x14ac:dyDescent="0.25">
      <c r="A305" s="10">
        <v>15604969</v>
      </c>
      <c r="B305" s="10" t="s">
        <v>144</v>
      </c>
      <c r="C305" s="10" t="s">
        <v>145</v>
      </c>
      <c r="D305" s="10">
        <v>1</v>
      </c>
      <c r="E305" s="10"/>
      <c r="F305" s="10"/>
      <c r="G305" s="10"/>
      <c r="H305" s="10"/>
      <c r="I305" s="10"/>
      <c r="J305" s="10"/>
      <c r="K305" s="10"/>
      <c r="L305" s="10"/>
      <c r="M305" s="10"/>
      <c r="N305" s="10"/>
      <c r="O305" s="110">
        <f t="shared" si="8"/>
        <v>0</v>
      </c>
      <c r="P305" s="110">
        <f t="shared" si="9"/>
        <v>0</v>
      </c>
    </row>
    <row r="306" spans="1:16" x14ac:dyDescent="0.25">
      <c r="A306" s="10">
        <v>15604977</v>
      </c>
      <c r="B306" s="10" t="s">
        <v>144</v>
      </c>
      <c r="C306" s="10" t="s">
        <v>145</v>
      </c>
      <c r="D306" s="10">
        <v>1</v>
      </c>
      <c r="E306" s="10"/>
      <c r="F306" s="10"/>
      <c r="G306" s="10"/>
      <c r="H306" s="10"/>
      <c r="I306" s="10"/>
      <c r="J306" s="10"/>
      <c r="K306" s="10"/>
      <c r="L306" s="10"/>
      <c r="M306" s="10"/>
      <c r="N306" s="10"/>
      <c r="O306" s="110">
        <f t="shared" si="8"/>
        <v>0</v>
      </c>
      <c r="P306" s="110">
        <f t="shared" si="9"/>
        <v>0</v>
      </c>
    </row>
    <row r="307" spans="1:16" x14ac:dyDescent="0.25">
      <c r="A307" s="10">
        <v>15604985</v>
      </c>
      <c r="B307" s="10" t="s">
        <v>166</v>
      </c>
      <c r="C307" s="10" t="s">
        <v>167</v>
      </c>
      <c r="D307" s="10">
        <v>1</v>
      </c>
      <c r="E307" s="10"/>
      <c r="F307" s="10"/>
      <c r="G307" s="10"/>
      <c r="H307" s="10"/>
      <c r="I307" s="10"/>
      <c r="J307" s="10"/>
      <c r="K307" s="10"/>
      <c r="L307" s="10"/>
      <c r="M307" s="10"/>
      <c r="N307" s="10"/>
      <c r="O307" s="110">
        <f t="shared" si="8"/>
        <v>0</v>
      </c>
      <c r="P307" s="110">
        <f t="shared" si="9"/>
        <v>0</v>
      </c>
    </row>
    <row r="308" spans="1:16" x14ac:dyDescent="0.25">
      <c r="A308" s="10">
        <v>15607585</v>
      </c>
      <c r="B308" s="10" t="s">
        <v>122</v>
      </c>
      <c r="C308" s="10" t="s">
        <v>123</v>
      </c>
      <c r="D308" s="10">
        <v>10</v>
      </c>
      <c r="E308" s="10"/>
      <c r="F308" s="10"/>
      <c r="G308" s="10"/>
      <c r="H308" s="10"/>
      <c r="I308" s="10"/>
      <c r="J308" s="10"/>
      <c r="K308" s="10"/>
      <c r="L308" s="10"/>
      <c r="M308" s="10"/>
      <c r="N308" s="10"/>
      <c r="O308" s="110">
        <f t="shared" si="8"/>
        <v>0</v>
      </c>
      <c r="P308" s="110">
        <f t="shared" si="9"/>
        <v>0</v>
      </c>
    </row>
    <row r="309" spans="1:16" x14ac:dyDescent="0.25">
      <c r="A309" s="10">
        <v>15607593</v>
      </c>
      <c r="B309" s="10" t="s">
        <v>146</v>
      </c>
      <c r="C309" s="10" t="s">
        <v>147</v>
      </c>
      <c r="D309" s="10">
        <v>1</v>
      </c>
      <c r="E309" s="10"/>
      <c r="F309" s="10"/>
      <c r="G309" s="10"/>
      <c r="H309" s="10"/>
      <c r="I309" s="10"/>
      <c r="J309" s="10"/>
      <c r="K309" s="10"/>
      <c r="L309" s="10"/>
      <c r="M309" s="10"/>
      <c r="N309" s="10"/>
      <c r="O309" s="110">
        <f t="shared" si="8"/>
        <v>0</v>
      </c>
      <c r="P309" s="110">
        <f t="shared" si="9"/>
        <v>0</v>
      </c>
    </row>
    <row r="310" spans="1:16" x14ac:dyDescent="0.25">
      <c r="A310" s="10">
        <v>15608565</v>
      </c>
      <c r="B310" s="10" t="s">
        <v>122</v>
      </c>
      <c r="C310" s="10" t="s">
        <v>123</v>
      </c>
      <c r="D310" s="10">
        <v>10</v>
      </c>
      <c r="E310" s="10"/>
      <c r="F310" s="10"/>
      <c r="G310" s="10"/>
      <c r="H310" s="10"/>
      <c r="I310" s="10"/>
      <c r="J310" s="10"/>
      <c r="K310" s="10"/>
      <c r="L310" s="10"/>
      <c r="M310" s="10"/>
      <c r="N310" s="10"/>
      <c r="O310" s="110">
        <f t="shared" si="8"/>
        <v>0</v>
      </c>
      <c r="P310" s="110">
        <f t="shared" si="9"/>
        <v>0</v>
      </c>
    </row>
    <row r="311" spans="1:16" x14ac:dyDescent="0.25">
      <c r="A311" s="10">
        <v>15611116</v>
      </c>
      <c r="B311" s="10" t="s">
        <v>146</v>
      </c>
      <c r="C311" s="10" t="s">
        <v>147</v>
      </c>
      <c r="D311" s="10">
        <v>1</v>
      </c>
      <c r="E311" s="10"/>
      <c r="F311" s="10"/>
      <c r="G311" s="10"/>
      <c r="H311" s="10"/>
      <c r="I311" s="10"/>
      <c r="J311" s="10"/>
      <c r="K311" s="10"/>
      <c r="L311" s="10"/>
      <c r="M311" s="10"/>
      <c r="N311" s="10"/>
      <c r="O311" s="110">
        <f t="shared" si="8"/>
        <v>0</v>
      </c>
      <c r="P311" s="110">
        <f t="shared" si="9"/>
        <v>0</v>
      </c>
    </row>
    <row r="312" spans="1:16" x14ac:dyDescent="0.25">
      <c r="A312" s="10">
        <v>15611485</v>
      </c>
      <c r="B312" s="10" t="s">
        <v>136</v>
      </c>
      <c r="C312" s="10" t="s">
        <v>137</v>
      </c>
      <c r="D312" s="10">
        <v>1</v>
      </c>
      <c r="E312" s="10"/>
      <c r="F312" s="10"/>
      <c r="G312" s="10"/>
      <c r="H312" s="10"/>
      <c r="I312" s="10"/>
      <c r="J312" s="10"/>
      <c r="K312" s="10"/>
      <c r="L312" s="10"/>
      <c r="M312" s="10"/>
      <c r="N312" s="10"/>
      <c r="O312" s="110">
        <f t="shared" si="8"/>
        <v>0</v>
      </c>
      <c r="P312" s="110">
        <f t="shared" si="9"/>
        <v>0</v>
      </c>
    </row>
    <row r="313" spans="1:16" x14ac:dyDescent="0.25">
      <c r="A313" s="10">
        <v>15611515</v>
      </c>
      <c r="B313" s="10" t="s">
        <v>136</v>
      </c>
      <c r="C313" s="10" t="s">
        <v>137</v>
      </c>
      <c r="D313" s="10">
        <v>1</v>
      </c>
      <c r="E313" s="10"/>
      <c r="F313" s="10"/>
      <c r="G313" s="10"/>
      <c r="H313" s="10"/>
      <c r="I313" s="10"/>
      <c r="J313" s="10"/>
      <c r="K313" s="10"/>
      <c r="L313" s="10"/>
      <c r="M313" s="10"/>
      <c r="N313" s="10"/>
      <c r="O313" s="110">
        <f t="shared" si="8"/>
        <v>0</v>
      </c>
      <c r="P313" s="110">
        <f t="shared" si="9"/>
        <v>0</v>
      </c>
    </row>
    <row r="314" spans="1:16" x14ac:dyDescent="0.25">
      <c r="A314" s="10">
        <v>15611523</v>
      </c>
      <c r="B314" s="10" t="s">
        <v>136</v>
      </c>
      <c r="C314" s="10" t="s">
        <v>137</v>
      </c>
      <c r="D314" s="10">
        <v>1</v>
      </c>
      <c r="E314" s="10"/>
      <c r="F314" s="10"/>
      <c r="G314" s="10"/>
      <c r="H314" s="10"/>
      <c r="I314" s="10"/>
      <c r="J314" s="10"/>
      <c r="K314" s="10"/>
      <c r="L314" s="10"/>
      <c r="M314" s="10"/>
      <c r="N314" s="10"/>
      <c r="O314" s="110">
        <f t="shared" si="8"/>
        <v>0</v>
      </c>
      <c r="P314" s="110">
        <f t="shared" si="9"/>
        <v>0</v>
      </c>
    </row>
    <row r="315" spans="1:16" x14ac:dyDescent="0.25">
      <c r="A315" s="10">
        <v>15611558</v>
      </c>
      <c r="B315" s="10" t="s">
        <v>202</v>
      </c>
      <c r="C315" s="10" t="s">
        <v>203</v>
      </c>
      <c r="D315" s="10">
        <v>1</v>
      </c>
      <c r="E315" s="10"/>
      <c r="F315" s="10"/>
      <c r="G315" s="10"/>
      <c r="H315" s="10"/>
      <c r="I315" s="10"/>
      <c r="J315" s="10"/>
      <c r="K315" s="10"/>
      <c r="L315" s="10"/>
      <c r="M315" s="10"/>
      <c r="N315" s="10"/>
      <c r="O315" s="110">
        <f t="shared" si="8"/>
        <v>0</v>
      </c>
      <c r="P315" s="110">
        <f t="shared" si="9"/>
        <v>0</v>
      </c>
    </row>
    <row r="316" spans="1:16" x14ac:dyDescent="0.25">
      <c r="A316" s="10">
        <v>15611574</v>
      </c>
      <c r="B316" s="10" t="s">
        <v>202</v>
      </c>
      <c r="C316" s="10" t="s">
        <v>203</v>
      </c>
      <c r="D316" s="10">
        <v>1</v>
      </c>
      <c r="E316" s="10"/>
      <c r="F316" s="10"/>
      <c r="G316" s="10"/>
      <c r="H316" s="10"/>
      <c r="I316" s="10"/>
      <c r="J316" s="10"/>
      <c r="K316" s="10"/>
      <c r="L316" s="10"/>
      <c r="M316" s="10"/>
      <c r="N316" s="10"/>
      <c r="O316" s="110">
        <f t="shared" si="8"/>
        <v>0</v>
      </c>
      <c r="P316" s="110">
        <f t="shared" si="9"/>
        <v>0</v>
      </c>
    </row>
    <row r="317" spans="1:16" x14ac:dyDescent="0.25">
      <c r="A317" s="10">
        <v>15611582</v>
      </c>
      <c r="B317" s="10" t="s">
        <v>202</v>
      </c>
      <c r="C317" s="10" t="s">
        <v>203</v>
      </c>
      <c r="D317" s="10">
        <v>1</v>
      </c>
      <c r="E317" s="10"/>
      <c r="F317" s="10"/>
      <c r="G317" s="10"/>
      <c r="H317" s="10"/>
      <c r="I317" s="10"/>
      <c r="J317" s="10"/>
      <c r="K317" s="10"/>
      <c r="L317" s="10"/>
      <c r="M317" s="10"/>
      <c r="N317" s="10"/>
      <c r="O317" s="110">
        <f t="shared" si="8"/>
        <v>0</v>
      </c>
      <c r="P317" s="110">
        <f t="shared" si="9"/>
        <v>0</v>
      </c>
    </row>
    <row r="318" spans="1:16" x14ac:dyDescent="0.25">
      <c r="A318" s="10">
        <v>15611655</v>
      </c>
      <c r="B318" s="10" t="s">
        <v>172</v>
      </c>
      <c r="C318" s="10" t="s">
        <v>173</v>
      </c>
      <c r="D318" s="10">
        <v>1</v>
      </c>
      <c r="E318" s="10"/>
      <c r="F318" s="10"/>
      <c r="G318" s="10"/>
      <c r="H318" s="10"/>
      <c r="I318" s="10"/>
      <c r="J318" s="10"/>
      <c r="K318" s="10"/>
      <c r="L318" s="10"/>
      <c r="M318" s="10"/>
      <c r="N318" s="10"/>
      <c r="O318" s="110">
        <f t="shared" si="8"/>
        <v>0</v>
      </c>
      <c r="P318" s="110">
        <f t="shared" si="9"/>
        <v>0</v>
      </c>
    </row>
    <row r="319" spans="1:16" x14ac:dyDescent="0.25">
      <c r="A319" s="10">
        <v>15612589</v>
      </c>
      <c r="B319" s="10" t="s">
        <v>120</v>
      </c>
      <c r="C319" s="10" t="s">
        <v>121</v>
      </c>
      <c r="D319" s="10">
        <v>1</v>
      </c>
      <c r="E319" s="10"/>
      <c r="F319" s="10"/>
      <c r="G319" s="10"/>
      <c r="H319" s="10"/>
      <c r="I319" s="10"/>
      <c r="J319" s="10"/>
      <c r="K319" s="10"/>
      <c r="L319" s="10"/>
      <c r="M319" s="10"/>
      <c r="N319" s="10"/>
      <c r="O319" s="110">
        <f t="shared" si="8"/>
        <v>0</v>
      </c>
      <c r="P319" s="110">
        <f t="shared" si="9"/>
        <v>0</v>
      </c>
    </row>
    <row r="320" spans="1:16" x14ac:dyDescent="0.25">
      <c r="A320" s="10">
        <v>15612597</v>
      </c>
      <c r="B320" s="10" t="s">
        <v>120</v>
      </c>
      <c r="C320" s="10" t="s">
        <v>121</v>
      </c>
      <c r="D320" s="10">
        <v>1</v>
      </c>
      <c r="E320" s="10"/>
      <c r="F320" s="10"/>
      <c r="G320" s="10"/>
      <c r="H320" s="10"/>
      <c r="I320" s="10"/>
      <c r="J320" s="10"/>
      <c r="K320" s="10"/>
      <c r="L320" s="10"/>
      <c r="M320" s="10"/>
      <c r="N320" s="10"/>
      <c r="O320" s="110">
        <f t="shared" si="8"/>
        <v>0</v>
      </c>
      <c r="P320" s="110">
        <f t="shared" si="9"/>
        <v>0</v>
      </c>
    </row>
    <row r="321" spans="1:16" x14ac:dyDescent="0.25">
      <c r="A321" s="10">
        <v>15617289</v>
      </c>
      <c r="B321" s="10" t="s">
        <v>154</v>
      </c>
      <c r="C321" s="10" t="s">
        <v>155</v>
      </c>
      <c r="D321" s="10">
        <v>30</v>
      </c>
      <c r="E321" s="10"/>
      <c r="F321" s="10"/>
      <c r="G321" s="10"/>
      <c r="H321" s="10"/>
      <c r="I321" s="10"/>
      <c r="J321" s="10"/>
      <c r="K321" s="10"/>
      <c r="L321" s="10"/>
      <c r="M321" s="10"/>
      <c r="N321" s="10"/>
      <c r="O321" s="110">
        <f t="shared" si="8"/>
        <v>0</v>
      </c>
      <c r="P321" s="110">
        <f t="shared" si="9"/>
        <v>0</v>
      </c>
    </row>
    <row r="322" spans="1:16" x14ac:dyDescent="0.25">
      <c r="A322" s="10">
        <v>15617297</v>
      </c>
      <c r="B322" s="10" t="s">
        <v>154</v>
      </c>
      <c r="C322" s="10" t="s">
        <v>155</v>
      </c>
      <c r="D322" s="10">
        <v>30</v>
      </c>
      <c r="E322" s="10"/>
      <c r="F322" s="10"/>
      <c r="G322" s="10"/>
      <c r="H322" s="10"/>
      <c r="I322" s="10"/>
      <c r="J322" s="10"/>
      <c r="K322" s="10"/>
      <c r="L322" s="10"/>
      <c r="M322" s="10"/>
      <c r="N322" s="10"/>
      <c r="O322" s="110">
        <f t="shared" si="8"/>
        <v>0</v>
      </c>
      <c r="P322" s="110">
        <f t="shared" si="9"/>
        <v>0</v>
      </c>
    </row>
    <row r="323" spans="1:16" x14ac:dyDescent="0.25">
      <c r="A323" s="10">
        <v>15617726</v>
      </c>
      <c r="B323" s="10" t="s">
        <v>202</v>
      </c>
      <c r="C323" s="10" t="s">
        <v>203</v>
      </c>
      <c r="D323" s="10">
        <v>1</v>
      </c>
      <c r="E323" s="10"/>
      <c r="F323" s="10"/>
      <c r="G323" s="10"/>
      <c r="H323" s="10"/>
      <c r="I323" s="10"/>
      <c r="J323" s="10"/>
      <c r="K323" s="10"/>
      <c r="L323" s="10"/>
      <c r="M323" s="10"/>
      <c r="N323" s="10"/>
      <c r="O323" s="110">
        <f t="shared" si="8"/>
        <v>0</v>
      </c>
      <c r="P323" s="110">
        <f t="shared" si="9"/>
        <v>0</v>
      </c>
    </row>
    <row r="324" spans="1:16" x14ac:dyDescent="0.25">
      <c r="A324" s="10">
        <v>15618501</v>
      </c>
      <c r="B324" s="10" t="s">
        <v>136</v>
      </c>
      <c r="C324" s="10" t="s">
        <v>137</v>
      </c>
      <c r="D324" s="10">
        <v>1</v>
      </c>
      <c r="E324" s="10"/>
      <c r="F324" s="10"/>
      <c r="G324" s="10"/>
      <c r="H324" s="10"/>
      <c r="I324" s="10"/>
      <c r="J324" s="10"/>
      <c r="K324" s="10"/>
      <c r="L324" s="10"/>
      <c r="M324" s="10"/>
      <c r="N324" s="10"/>
      <c r="O324" s="110">
        <f t="shared" si="8"/>
        <v>0</v>
      </c>
      <c r="P324" s="110">
        <f t="shared" si="9"/>
        <v>0</v>
      </c>
    </row>
    <row r="325" spans="1:16" x14ac:dyDescent="0.25">
      <c r="A325" s="10">
        <v>15618528</v>
      </c>
      <c r="B325" s="10" t="s">
        <v>136</v>
      </c>
      <c r="C325" s="10" t="s">
        <v>137</v>
      </c>
      <c r="D325" s="10">
        <v>1</v>
      </c>
      <c r="E325" s="10"/>
      <c r="F325" s="10"/>
      <c r="G325" s="10"/>
      <c r="H325" s="10"/>
      <c r="I325" s="10"/>
      <c r="J325" s="10"/>
      <c r="K325" s="10"/>
      <c r="L325" s="10"/>
      <c r="M325" s="10"/>
      <c r="N325" s="10"/>
      <c r="O325" s="110">
        <f t="shared" ref="O325:O388" si="10">E325+F325+G325+H325+I325+J325+K325+L325+M325+N325</f>
        <v>0</v>
      </c>
      <c r="P325" s="110">
        <f t="shared" ref="P325:P388" si="11">O325-N325</f>
        <v>0</v>
      </c>
    </row>
    <row r="326" spans="1:16" x14ac:dyDescent="0.25">
      <c r="A326" s="10">
        <v>15618641</v>
      </c>
      <c r="B326" s="10" t="s">
        <v>144</v>
      </c>
      <c r="C326" s="10" t="s">
        <v>145</v>
      </c>
      <c r="D326" s="10">
        <v>1</v>
      </c>
      <c r="E326" s="10"/>
      <c r="F326" s="10"/>
      <c r="G326" s="10"/>
      <c r="H326" s="10"/>
      <c r="I326" s="10"/>
      <c r="J326" s="10"/>
      <c r="K326" s="10"/>
      <c r="L326" s="10"/>
      <c r="M326" s="10"/>
      <c r="N326" s="10"/>
      <c r="O326" s="110">
        <f t="shared" si="10"/>
        <v>0</v>
      </c>
      <c r="P326" s="110">
        <f t="shared" si="11"/>
        <v>0</v>
      </c>
    </row>
    <row r="327" spans="1:16" x14ac:dyDescent="0.25">
      <c r="A327" s="10">
        <v>15618668</v>
      </c>
      <c r="B327" s="10" t="s">
        <v>144</v>
      </c>
      <c r="C327" s="10" t="s">
        <v>145</v>
      </c>
      <c r="D327" s="10">
        <v>1</v>
      </c>
      <c r="E327" s="10"/>
      <c r="F327" s="10"/>
      <c r="G327" s="10"/>
      <c r="H327" s="10"/>
      <c r="I327" s="10"/>
      <c r="J327" s="10"/>
      <c r="K327" s="10"/>
      <c r="L327" s="10"/>
      <c r="M327" s="10"/>
      <c r="N327" s="10"/>
      <c r="O327" s="110">
        <f t="shared" si="10"/>
        <v>0</v>
      </c>
      <c r="P327" s="110">
        <f t="shared" si="11"/>
        <v>0</v>
      </c>
    </row>
    <row r="328" spans="1:16" x14ac:dyDescent="0.25">
      <c r="A328" s="10">
        <v>15618676</v>
      </c>
      <c r="B328" s="10" t="s">
        <v>144</v>
      </c>
      <c r="C328" s="10" t="s">
        <v>145</v>
      </c>
      <c r="D328" s="10">
        <v>1</v>
      </c>
      <c r="E328" s="10"/>
      <c r="F328" s="10"/>
      <c r="G328" s="10"/>
      <c r="H328" s="10"/>
      <c r="I328" s="10"/>
      <c r="J328" s="10"/>
      <c r="K328" s="10"/>
      <c r="L328" s="10"/>
      <c r="M328" s="10"/>
      <c r="N328" s="10"/>
      <c r="O328" s="110">
        <f t="shared" si="10"/>
        <v>0</v>
      </c>
      <c r="P328" s="110">
        <f t="shared" si="11"/>
        <v>0</v>
      </c>
    </row>
    <row r="329" spans="1:16" x14ac:dyDescent="0.25">
      <c r="A329" s="10">
        <v>15619249</v>
      </c>
      <c r="B329" s="10" t="s">
        <v>202</v>
      </c>
      <c r="C329" s="10" t="s">
        <v>203</v>
      </c>
      <c r="D329" s="10">
        <v>1</v>
      </c>
      <c r="E329" s="10"/>
      <c r="F329" s="10"/>
      <c r="G329" s="10"/>
      <c r="H329" s="10"/>
      <c r="I329" s="10"/>
      <c r="J329" s="10"/>
      <c r="K329" s="10"/>
      <c r="L329" s="10"/>
      <c r="M329" s="10"/>
      <c r="N329" s="10"/>
      <c r="O329" s="110">
        <f t="shared" si="10"/>
        <v>0</v>
      </c>
      <c r="P329" s="110">
        <f t="shared" si="11"/>
        <v>0</v>
      </c>
    </row>
    <row r="330" spans="1:16" x14ac:dyDescent="0.25">
      <c r="A330" s="10">
        <v>15619257</v>
      </c>
      <c r="B330" s="10" t="s">
        <v>202</v>
      </c>
      <c r="C330" s="10" t="s">
        <v>203</v>
      </c>
      <c r="D330" s="10">
        <v>1</v>
      </c>
      <c r="E330" s="10"/>
      <c r="F330" s="10"/>
      <c r="G330" s="10"/>
      <c r="H330" s="10"/>
      <c r="I330" s="10"/>
      <c r="J330" s="10"/>
      <c r="K330" s="10"/>
      <c r="L330" s="10"/>
      <c r="M330" s="10"/>
      <c r="N330" s="10"/>
      <c r="O330" s="110">
        <f t="shared" si="10"/>
        <v>0</v>
      </c>
      <c r="P330" s="110">
        <f t="shared" si="11"/>
        <v>0</v>
      </c>
    </row>
    <row r="331" spans="1:16" x14ac:dyDescent="0.25">
      <c r="A331" s="10">
        <v>15623858</v>
      </c>
      <c r="B331" s="10" t="s">
        <v>136</v>
      </c>
      <c r="C331" s="10" t="s">
        <v>137</v>
      </c>
      <c r="D331" s="10">
        <v>1</v>
      </c>
      <c r="E331" s="10"/>
      <c r="F331" s="10"/>
      <c r="G331" s="10"/>
      <c r="H331" s="10"/>
      <c r="I331" s="10"/>
      <c r="J331" s="10"/>
      <c r="K331" s="10"/>
      <c r="L331" s="10"/>
      <c r="M331" s="10"/>
      <c r="N331" s="10"/>
      <c r="O331" s="110">
        <f t="shared" si="10"/>
        <v>0</v>
      </c>
      <c r="P331" s="110">
        <f t="shared" si="11"/>
        <v>0</v>
      </c>
    </row>
    <row r="332" spans="1:16" x14ac:dyDescent="0.25">
      <c r="A332" s="10">
        <v>15623866</v>
      </c>
      <c r="B332" s="10" t="s">
        <v>136</v>
      </c>
      <c r="C332" s="10" t="s">
        <v>137</v>
      </c>
      <c r="D332" s="10">
        <v>1</v>
      </c>
      <c r="E332" s="10"/>
      <c r="F332" s="10"/>
      <c r="G332" s="10"/>
      <c r="H332" s="10"/>
      <c r="I332" s="10"/>
      <c r="J332" s="10"/>
      <c r="K332" s="10"/>
      <c r="L332" s="10"/>
      <c r="M332" s="10"/>
      <c r="N332" s="10"/>
      <c r="O332" s="110">
        <f t="shared" si="10"/>
        <v>0</v>
      </c>
      <c r="P332" s="110">
        <f t="shared" si="11"/>
        <v>0</v>
      </c>
    </row>
    <row r="333" spans="1:16" x14ac:dyDescent="0.25">
      <c r="A333" s="10">
        <v>15623874</v>
      </c>
      <c r="B333" s="10" t="s">
        <v>136</v>
      </c>
      <c r="C333" s="10" t="s">
        <v>137</v>
      </c>
      <c r="D333" s="10">
        <v>1</v>
      </c>
      <c r="E333" s="10"/>
      <c r="F333" s="10"/>
      <c r="G333" s="10"/>
      <c r="H333" s="10"/>
      <c r="I333" s="10"/>
      <c r="J333" s="10"/>
      <c r="K333" s="10"/>
      <c r="L333" s="10"/>
      <c r="M333" s="10"/>
      <c r="N333" s="10"/>
      <c r="O333" s="110">
        <f t="shared" si="10"/>
        <v>0</v>
      </c>
      <c r="P333" s="110">
        <f t="shared" si="11"/>
        <v>0</v>
      </c>
    </row>
    <row r="334" spans="1:16" x14ac:dyDescent="0.25">
      <c r="A334" s="10">
        <v>15624420</v>
      </c>
      <c r="B334" s="10" t="s">
        <v>186</v>
      </c>
      <c r="C334" s="10" t="s">
        <v>187</v>
      </c>
      <c r="D334" s="10">
        <v>1</v>
      </c>
      <c r="E334" s="10"/>
      <c r="F334" s="10"/>
      <c r="G334" s="10"/>
      <c r="H334" s="10"/>
      <c r="I334" s="10"/>
      <c r="J334" s="10"/>
      <c r="K334" s="10"/>
      <c r="L334" s="10"/>
      <c r="M334" s="10"/>
      <c r="N334" s="10"/>
      <c r="O334" s="110">
        <f t="shared" si="10"/>
        <v>0</v>
      </c>
      <c r="P334" s="110">
        <f t="shared" si="11"/>
        <v>0</v>
      </c>
    </row>
    <row r="335" spans="1:16" x14ac:dyDescent="0.25">
      <c r="A335" s="10">
        <v>15624447</v>
      </c>
      <c r="B335" s="10" t="s">
        <v>134</v>
      </c>
      <c r="C335" s="10" t="s">
        <v>135</v>
      </c>
      <c r="D335" s="10">
        <v>1</v>
      </c>
      <c r="E335" s="10"/>
      <c r="F335" s="10"/>
      <c r="G335" s="10"/>
      <c r="H335" s="10"/>
      <c r="I335" s="10"/>
      <c r="J335" s="10"/>
      <c r="K335" s="10"/>
      <c r="L335" s="10"/>
      <c r="M335" s="10"/>
      <c r="N335" s="10"/>
      <c r="O335" s="110">
        <f t="shared" si="10"/>
        <v>0</v>
      </c>
      <c r="P335" s="110">
        <f t="shared" si="11"/>
        <v>0</v>
      </c>
    </row>
    <row r="336" spans="1:16" x14ac:dyDescent="0.25">
      <c r="A336" s="10">
        <v>15624455</v>
      </c>
      <c r="B336" s="10" t="s">
        <v>134</v>
      </c>
      <c r="C336" s="10" t="s">
        <v>135</v>
      </c>
      <c r="D336" s="10">
        <v>1</v>
      </c>
      <c r="E336" s="10"/>
      <c r="F336" s="10"/>
      <c r="G336" s="10"/>
      <c r="H336" s="10"/>
      <c r="I336" s="10"/>
      <c r="J336" s="10"/>
      <c r="K336" s="10"/>
      <c r="L336" s="10"/>
      <c r="M336" s="10"/>
      <c r="N336" s="10"/>
      <c r="O336" s="110">
        <f t="shared" si="10"/>
        <v>0</v>
      </c>
      <c r="P336" s="110">
        <f t="shared" si="11"/>
        <v>0</v>
      </c>
    </row>
    <row r="337" spans="1:16" x14ac:dyDescent="0.25">
      <c r="A337" s="10">
        <v>15624463</v>
      </c>
      <c r="B337" s="10" t="s">
        <v>134</v>
      </c>
      <c r="C337" s="10" t="s">
        <v>135</v>
      </c>
      <c r="D337" s="10">
        <v>1</v>
      </c>
      <c r="E337" s="10"/>
      <c r="F337" s="10"/>
      <c r="G337" s="10"/>
      <c r="H337" s="10"/>
      <c r="I337" s="10"/>
      <c r="J337" s="10"/>
      <c r="K337" s="10"/>
      <c r="L337" s="10"/>
      <c r="M337" s="10"/>
      <c r="N337" s="10"/>
      <c r="O337" s="110">
        <f t="shared" si="10"/>
        <v>0</v>
      </c>
      <c r="P337" s="110">
        <f t="shared" si="11"/>
        <v>0</v>
      </c>
    </row>
    <row r="338" spans="1:16" x14ac:dyDescent="0.25">
      <c r="A338" s="10">
        <v>15624471</v>
      </c>
      <c r="B338" s="10" t="s">
        <v>134</v>
      </c>
      <c r="C338" s="10" t="s">
        <v>135</v>
      </c>
      <c r="D338" s="10">
        <v>1</v>
      </c>
      <c r="E338" s="10"/>
      <c r="F338" s="10"/>
      <c r="G338" s="10"/>
      <c r="H338" s="10"/>
      <c r="I338" s="10"/>
      <c r="J338" s="10"/>
      <c r="K338" s="10"/>
      <c r="L338" s="10"/>
      <c r="M338" s="10"/>
      <c r="N338" s="10"/>
      <c r="O338" s="110">
        <f t="shared" si="10"/>
        <v>0</v>
      </c>
      <c r="P338" s="110">
        <f t="shared" si="11"/>
        <v>0</v>
      </c>
    </row>
    <row r="339" spans="1:16" x14ac:dyDescent="0.25">
      <c r="A339" s="10">
        <v>15624498</v>
      </c>
      <c r="B339" s="10" t="s">
        <v>120</v>
      </c>
      <c r="C339" s="10" t="s">
        <v>121</v>
      </c>
      <c r="D339" s="10">
        <v>1</v>
      </c>
      <c r="E339" s="10"/>
      <c r="F339" s="10"/>
      <c r="G339" s="10"/>
      <c r="H339" s="10"/>
      <c r="I339" s="10"/>
      <c r="J339" s="10"/>
      <c r="K339" s="10"/>
      <c r="L339" s="10"/>
      <c r="M339" s="10"/>
      <c r="N339" s="10"/>
      <c r="O339" s="110">
        <f t="shared" si="10"/>
        <v>0</v>
      </c>
      <c r="P339" s="110">
        <f t="shared" si="11"/>
        <v>0</v>
      </c>
    </row>
    <row r="340" spans="1:16" x14ac:dyDescent="0.25">
      <c r="A340" s="10">
        <v>15625079</v>
      </c>
      <c r="B340" s="10" t="s">
        <v>174</v>
      </c>
      <c r="C340" s="10" t="s">
        <v>175</v>
      </c>
      <c r="D340" s="10">
        <v>120</v>
      </c>
      <c r="E340" s="10"/>
      <c r="F340" s="10"/>
      <c r="G340" s="10"/>
      <c r="H340" s="10"/>
      <c r="I340" s="10"/>
      <c r="J340" s="10"/>
      <c r="K340" s="10"/>
      <c r="L340" s="10"/>
      <c r="M340" s="10"/>
      <c r="N340" s="10"/>
      <c r="O340" s="110">
        <f t="shared" si="10"/>
        <v>0</v>
      </c>
      <c r="P340" s="110">
        <f t="shared" si="11"/>
        <v>0</v>
      </c>
    </row>
    <row r="341" spans="1:16" x14ac:dyDescent="0.25">
      <c r="A341" s="10">
        <v>15636623</v>
      </c>
      <c r="B341" s="10" t="s">
        <v>174</v>
      </c>
      <c r="C341" s="10" t="s">
        <v>175</v>
      </c>
      <c r="D341" s="10">
        <v>60</v>
      </c>
      <c r="E341" s="10"/>
      <c r="F341" s="10"/>
      <c r="G341" s="10"/>
      <c r="H341" s="10"/>
      <c r="I341" s="10"/>
      <c r="J341" s="10"/>
      <c r="K341" s="10"/>
      <c r="L341" s="10"/>
      <c r="M341" s="10"/>
      <c r="N341" s="10"/>
      <c r="O341" s="110">
        <f t="shared" si="10"/>
        <v>0</v>
      </c>
      <c r="P341" s="110">
        <f t="shared" si="11"/>
        <v>0</v>
      </c>
    </row>
    <row r="342" spans="1:16" x14ac:dyDescent="0.25">
      <c r="A342" s="10">
        <v>15649946</v>
      </c>
      <c r="B342" s="10" t="s">
        <v>196</v>
      </c>
      <c r="C342" s="10" t="s">
        <v>197</v>
      </c>
      <c r="D342" s="10">
        <v>100</v>
      </c>
      <c r="E342" s="10"/>
      <c r="F342" s="10"/>
      <c r="G342" s="10"/>
      <c r="H342" s="10"/>
      <c r="I342" s="10"/>
      <c r="J342" s="10"/>
      <c r="K342" s="10"/>
      <c r="L342" s="10"/>
      <c r="M342" s="10"/>
      <c r="N342" s="10"/>
      <c r="O342" s="110">
        <f t="shared" si="10"/>
        <v>0</v>
      </c>
      <c r="P342" s="110">
        <f t="shared" si="11"/>
        <v>0</v>
      </c>
    </row>
    <row r="343" spans="1:16" x14ac:dyDescent="0.25">
      <c r="A343" s="10">
        <v>15654184</v>
      </c>
      <c r="B343" s="10" t="s">
        <v>150</v>
      </c>
      <c r="C343" s="10" t="s">
        <v>151</v>
      </c>
      <c r="D343" s="10">
        <v>1</v>
      </c>
      <c r="E343" s="10"/>
      <c r="F343" s="10"/>
      <c r="G343" s="10"/>
      <c r="H343" s="10"/>
      <c r="I343" s="10"/>
      <c r="J343" s="10"/>
      <c r="K343" s="10"/>
      <c r="L343" s="10"/>
      <c r="M343" s="10"/>
      <c r="N343" s="10"/>
      <c r="O343" s="110">
        <f t="shared" si="10"/>
        <v>0</v>
      </c>
      <c r="P343" s="110">
        <f t="shared" si="11"/>
        <v>0</v>
      </c>
    </row>
    <row r="344" spans="1:16" x14ac:dyDescent="0.25">
      <c r="A344" s="10">
        <v>15662780</v>
      </c>
      <c r="B344" s="10" t="s">
        <v>215</v>
      </c>
      <c r="C344" s="10" t="s">
        <v>216</v>
      </c>
      <c r="D344" s="10">
        <v>140</v>
      </c>
      <c r="E344" s="10"/>
      <c r="F344" s="10"/>
      <c r="G344" s="10"/>
      <c r="H344" s="10"/>
      <c r="I344" s="10"/>
      <c r="J344" s="10"/>
      <c r="K344" s="10"/>
      <c r="L344" s="10"/>
      <c r="M344" s="10"/>
      <c r="N344" s="10"/>
      <c r="O344" s="110">
        <f t="shared" si="10"/>
        <v>0</v>
      </c>
      <c r="P344" s="110">
        <f t="shared" si="11"/>
        <v>0</v>
      </c>
    </row>
    <row r="345" spans="1:16" x14ac:dyDescent="0.25">
      <c r="A345" s="10">
        <v>15662942</v>
      </c>
      <c r="B345" s="10" t="s">
        <v>217</v>
      </c>
      <c r="C345" s="10" t="s">
        <v>218</v>
      </c>
      <c r="D345" s="10">
        <v>112</v>
      </c>
      <c r="E345" s="10"/>
      <c r="F345" s="10"/>
      <c r="G345" s="10"/>
      <c r="H345" s="10"/>
      <c r="I345" s="10"/>
      <c r="J345" s="10"/>
      <c r="K345" s="10"/>
      <c r="L345" s="10"/>
      <c r="M345" s="10"/>
      <c r="N345" s="10"/>
      <c r="O345" s="110">
        <f t="shared" si="10"/>
        <v>0</v>
      </c>
      <c r="P345" s="110">
        <f t="shared" si="11"/>
        <v>0</v>
      </c>
    </row>
    <row r="346" spans="1:16" x14ac:dyDescent="0.25">
      <c r="A346" s="10">
        <v>15666069</v>
      </c>
      <c r="B346" s="10" t="s">
        <v>140</v>
      </c>
      <c r="C346" s="10" t="s">
        <v>141</v>
      </c>
      <c r="D346" s="10">
        <v>60</v>
      </c>
      <c r="E346" s="10"/>
      <c r="F346" s="10"/>
      <c r="G346" s="10"/>
      <c r="H346" s="10"/>
      <c r="I346" s="10"/>
      <c r="J346" s="10"/>
      <c r="K346" s="10"/>
      <c r="L346" s="10"/>
      <c r="M346" s="10"/>
      <c r="N346" s="10"/>
      <c r="O346" s="110">
        <f t="shared" si="10"/>
        <v>0</v>
      </c>
      <c r="P346" s="110">
        <f t="shared" si="11"/>
        <v>0</v>
      </c>
    </row>
    <row r="347" spans="1:16" x14ac:dyDescent="0.25">
      <c r="A347" s="10">
        <v>15666131</v>
      </c>
      <c r="B347" s="10" t="s">
        <v>124</v>
      </c>
      <c r="C347" s="10" t="s">
        <v>125</v>
      </c>
      <c r="D347" s="10">
        <v>1</v>
      </c>
      <c r="E347" s="10"/>
      <c r="F347" s="10"/>
      <c r="G347" s="10"/>
      <c r="H347" s="10"/>
      <c r="I347" s="10"/>
      <c r="J347" s="10"/>
      <c r="K347" s="10"/>
      <c r="L347" s="10"/>
      <c r="M347" s="10"/>
      <c r="N347" s="10"/>
      <c r="O347" s="110">
        <f t="shared" si="10"/>
        <v>0</v>
      </c>
      <c r="P347" s="110">
        <f t="shared" si="11"/>
        <v>0</v>
      </c>
    </row>
    <row r="348" spans="1:16" x14ac:dyDescent="0.25">
      <c r="A348" s="10">
        <v>15666158</v>
      </c>
      <c r="B348" s="10" t="s">
        <v>124</v>
      </c>
      <c r="C348" s="10" t="s">
        <v>125</v>
      </c>
      <c r="D348" s="10">
        <v>1</v>
      </c>
      <c r="E348" s="10"/>
      <c r="F348" s="10"/>
      <c r="G348" s="10"/>
      <c r="H348" s="10"/>
      <c r="I348" s="10"/>
      <c r="J348" s="10"/>
      <c r="K348" s="10"/>
      <c r="L348" s="10"/>
      <c r="M348" s="10"/>
      <c r="N348" s="10"/>
      <c r="O348" s="110">
        <f t="shared" si="10"/>
        <v>0</v>
      </c>
      <c r="P348" s="110">
        <f t="shared" si="11"/>
        <v>0</v>
      </c>
    </row>
    <row r="349" spans="1:16" x14ac:dyDescent="0.25">
      <c r="A349" s="10">
        <v>15666352</v>
      </c>
      <c r="B349" s="10" t="s">
        <v>128</v>
      </c>
      <c r="C349" s="10" t="s">
        <v>129</v>
      </c>
      <c r="D349" s="10">
        <v>1</v>
      </c>
      <c r="E349" s="10"/>
      <c r="F349" s="10"/>
      <c r="G349" s="10"/>
      <c r="H349" s="10"/>
      <c r="I349" s="10"/>
      <c r="J349" s="10"/>
      <c r="K349" s="10"/>
      <c r="L349" s="10"/>
      <c r="M349" s="10"/>
      <c r="N349" s="10"/>
      <c r="O349" s="110">
        <f t="shared" si="10"/>
        <v>0</v>
      </c>
      <c r="P349" s="110">
        <f t="shared" si="11"/>
        <v>0</v>
      </c>
    </row>
    <row r="350" spans="1:16" x14ac:dyDescent="0.25">
      <c r="A350" s="10">
        <v>15668304</v>
      </c>
      <c r="B350" s="10" t="s">
        <v>124</v>
      </c>
      <c r="C350" s="10" t="s">
        <v>125</v>
      </c>
      <c r="D350" s="10">
        <v>1</v>
      </c>
      <c r="E350" s="10"/>
      <c r="F350" s="10"/>
      <c r="G350" s="10"/>
      <c r="H350" s="10"/>
      <c r="I350" s="10"/>
      <c r="J350" s="10"/>
      <c r="K350" s="10"/>
      <c r="L350" s="10"/>
      <c r="M350" s="10"/>
      <c r="N350" s="10"/>
      <c r="O350" s="110">
        <f t="shared" si="10"/>
        <v>0</v>
      </c>
      <c r="P350" s="110">
        <f t="shared" si="11"/>
        <v>0</v>
      </c>
    </row>
    <row r="351" spans="1:16" x14ac:dyDescent="0.25">
      <c r="A351" s="10">
        <v>15668312</v>
      </c>
      <c r="B351" s="10" t="s">
        <v>124</v>
      </c>
      <c r="C351" s="10" t="s">
        <v>125</v>
      </c>
      <c r="D351" s="10">
        <v>1</v>
      </c>
      <c r="E351" s="10"/>
      <c r="F351" s="10"/>
      <c r="G351" s="10"/>
      <c r="H351" s="10"/>
      <c r="I351" s="10"/>
      <c r="J351" s="10"/>
      <c r="K351" s="10"/>
      <c r="L351" s="10"/>
      <c r="M351" s="10"/>
      <c r="N351" s="10"/>
      <c r="O351" s="110">
        <f t="shared" si="10"/>
        <v>0</v>
      </c>
      <c r="P351" s="110">
        <f t="shared" si="11"/>
        <v>0</v>
      </c>
    </row>
    <row r="352" spans="1:16" x14ac:dyDescent="0.25">
      <c r="A352" s="10">
        <v>15668320</v>
      </c>
      <c r="B352" s="10" t="s">
        <v>140</v>
      </c>
      <c r="C352" s="10" t="s">
        <v>141</v>
      </c>
      <c r="D352" s="10">
        <v>60</v>
      </c>
      <c r="E352" s="10"/>
      <c r="F352" s="10"/>
      <c r="G352" s="10"/>
      <c r="H352" s="10"/>
      <c r="I352" s="10"/>
      <c r="J352" s="10"/>
      <c r="K352" s="10"/>
      <c r="L352" s="10"/>
      <c r="M352" s="10"/>
      <c r="N352" s="10"/>
      <c r="O352" s="110">
        <f t="shared" si="10"/>
        <v>0</v>
      </c>
      <c r="P352" s="110">
        <f t="shared" si="11"/>
        <v>0</v>
      </c>
    </row>
    <row r="353" spans="1:16" x14ac:dyDescent="0.25">
      <c r="A353" s="10">
        <v>15669521</v>
      </c>
      <c r="B353" s="10" t="s">
        <v>196</v>
      </c>
      <c r="C353" s="10" t="s">
        <v>197</v>
      </c>
      <c r="D353" s="10">
        <v>60</v>
      </c>
      <c r="E353" s="10"/>
      <c r="F353" s="10"/>
      <c r="G353" s="10"/>
      <c r="H353" s="10"/>
      <c r="I353" s="10"/>
      <c r="J353" s="10"/>
      <c r="K353" s="10"/>
      <c r="L353" s="10"/>
      <c r="M353" s="10"/>
      <c r="N353" s="10"/>
      <c r="O353" s="110">
        <f t="shared" si="10"/>
        <v>0</v>
      </c>
      <c r="P353" s="110">
        <f t="shared" si="11"/>
        <v>0</v>
      </c>
    </row>
    <row r="354" spans="1:16" x14ac:dyDescent="0.25">
      <c r="A354" s="10">
        <v>15683311</v>
      </c>
      <c r="B354" s="10" t="s">
        <v>144</v>
      </c>
      <c r="C354" s="10" t="s">
        <v>145</v>
      </c>
      <c r="D354" s="10">
        <v>1</v>
      </c>
      <c r="E354" s="10"/>
      <c r="F354" s="10"/>
      <c r="G354" s="10"/>
      <c r="H354" s="10"/>
      <c r="I354" s="10"/>
      <c r="J354" s="10"/>
      <c r="K354" s="10"/>
      <c r="L354" s="10"/>
      <c r="M354" s="10"/>
      <c r="N354" s="10"/>
      <c r="O354" s="110">
        <f t="shared" si="10"/>
        <v>0</v>
      </c>
      <c r="P354" s="110">
        <f t="shared" si="11"/>
        <v>0</v>
      </c>
    </row>
    <row r="355" spans="1:16" x14ac:dyDescent="0.25">
      <c r="A355" s="10">
        <v>15683338</v>
      </c>
      <c r="B355" s="10" t="s">
        <v>186</v>
      </c>
      <c r="C355" s="10" t="s">
        <v>187</v>
      </c>
      <c r="D355" s="10">
        <v>1</v>
      </c>
      <c r="E355" s="10"/>
      <c r="F355" s="10"/>
      <c r="G355" s="10"/>
      <c r="H355" s="10"/>
      <c r="I355" s="10"/>
      <c r="J355" s="10"/>
      <c r="K355" s="10"/>
      <c r="L355" s="10"/>
      <c r="M355" s="10"/>
      <c r="N355" s="10"/>
      <c r="O355" s="110">
        <f t="shared" si="10"/>
        <v>0</v>
      </c>
      <c r="P355" s="110">
        <f t="shared" si="11"/>
        <v>0</v>
      </c>
    </row>
    <row r="356" spans="1:16" x14ac:dyDescent="0.25">
      <c r="A356" s="10">
        <v>15683354</v>
      </c>
      <c r="B356" s="10" t="s">
        <v>186</v>
      </c>
      <c r="C356" s="10" t="s">
        <v>187</v>
      </c>
      <c r="D356" s="10">
        <v>1</v>
      </c>
      <c r="E356" s="10"/>
      <c r="F356" s="10"/>
      <c r="G356" s="10"/>
      <c r="H356" s="10"/>
      <c r="I356" s="10"/>
      <c r="J356" s="10"/>
      <c r="K356" s="10"/>
      <c r="L356" s="10"/>
      <c r="M356" s="10"/>
      <c r="N356" s="10"/>
      <c r="O356" s="110">
        <f t="shared" si="10"/>
        <v>0</v>
      </c>
      <c r="P356" s="110">
        <f t="shared" si="11"/>
        <v>0</v>
      </c>
    </row>
    <row r="357" spans="1:16" x14ac:dyDescent="0.25">
      <c r="A357" s="10">
        <v>15683362</v>
      </c>
      <c r="B357" s="10" t="s">
        <v>186</v>
      </c>
      <c r="C357" s="10" t="s">
        <v>187</v>
      </c>
      <c r="D357" s="10">
        <v>1</v>
      </c>
      <c r="E357" s="10"/>
      <c r="F357" s="10"/>
      <c r="G357" s="10"/>
      <c r="H357" s="10"/>
      <c r="I357" s="10"/>
      <c r="J357" s="10"/>
      <c r="K357" s="10"/>
      <c r="L357" s="10"/>
      <c r="M357" s="10"/>
      <c r="N357" s="10"/>
      <c r="O357" s="110">
        <f t="shared" si="10"/>
        <v>0</v>
      </c>
      <c r="P357" s="110">
        <f t="shared" si="11"/>
        <v>0</v>
      </c>
    </row>
    <row r="358" spans="1:16" x14ac:dyDescent="0.25">
      <c r="A358" s="10">
        <v>15687708</v>
      </c>
      <c r="B358" s="10" t="s">
        <v>211</v>
      </c>
      <c r="C358" s="10" t="s">
        <v>212</v>
      </c>
      <c r="D358" s="10">
        <v>60</v>
      </c>
      <c r="E358" s="10"/>
      <c r="F358" s="10"/>
      <c r="G358" s="10"/>
      <c r="H358" s="10"/>
      <c r="I358" s="10"/>
      <c r="J358" s="10"/>
      <c r="K358" s="10"/>
      <c r="L358" s="10"/>
      <c r="M358" s="10"/>
      <c r="N358" s="10"/>
      <c r="O358" s="110">
        <f t="shared" si="10"/>
        <v>0</v>
      </c>
      <c r="P358" s="110">
        <f t="shared" si="11"/>
        <v>0</v>
      </c>
    </row>
    <row r="359" spans="1:16" x14ac:dyDescent="0.25">
      <c r="A359" s="10">
        <v>15687724</v>
      </c>
      <c r="B359" s="10" t="s">
        <v>211</v>
      </c>
      <c r="C359" s="10" t="s">
        <v>212</v>
      </c>
      <c r="D359" s="10">
        <v>60</v>
      </c>
      <c r="E359" s="10"/>
      <c r="F359" s="10"/>
      <c r="G359" s="10"/>
      <c r="H359" s="10"/>
      <c r="I359" s="10"/>
      <c r="J359" s="10"/>
      <c r="K359" s="10"/>
      <c r="L359" s="10"/>
      <c r="M359" s="10"/>
      <c r="N359" s="10"/>
      <c r="O359" s="110">
        <f t="shared" si="10"/>
        <v>0</v>
      </c>
      <c r="P359" s="110">
        <f t="shared" si="11"/>
        <v>0</v>
      </c>
    </row>
    <row r="360" spans="1:16" x14ac:dyDescent="0.25">
      <c r="A360" s="10">
        <v>15687732</v>
      </c>
      <c r="B360" s="10" t="s">
        <v>211</v>
      </c>
      <c r="C360" s="10" t="s">
        <v>212</v>
      </c>
      <c r="D360" s="10">
        <v>60</v>
      </c>
      <c r="E360" s="10"/>
      <c r="F360" s="10"/>
      <c r="G360" s="10"/>
      <c r="H360" s="10"/>
      <c r="I360" s="10"/>
      <c r="J360" s="10"/>
      <c r="K360" s="10"/>
      <c r="L360" s="10"/>
      <c r="M360" s="10"/>
      <c r="N360" s="10"/>
      <c r="O360" s="110">
        <f t="shared" si="10"/>
        <v>0</v>
      </c>
      <c r="P360" s="110">
        <f t="shared" si="11"/>
        <v>0</v>
      </c>
    </row>
    <row r="361" spans="1:16" x14ac:dyDescent="0.25">
      <c r="A361" s="10">
        <v>15687759</v>
      </c>
      <c r="B361" s="10" t="s">
        <v>211</v>
      </c>
      <c r="C361" s="10" t="s">
        <v>212</v>
      </c>
      <c r="D361" s="10">
        <v>30</v>
      </c>
      <c r="E361" s="10"/>
      <c r="F361" s="10"/>
      <c r="G361" s="10"/>
      <c r="H361" s="10"/>
      <c r="I361" s="10"/>
      <c r="J361" s="10"/>
      <c r="K361" s="10"/>
      <c r="L361" s="10"/>
      <c r="M361" s="10"/>
      <c r="N361" s="10"/>
      <c r="O361" s="110">
        <f t="shared" si="10"/>
        <v>0</v>
      </c>
      <c r="P361" s="110">
        <f t="shared" si="11"/>
        <v>0</v>
      </c>
    </row>
    <row r="362" spans="1:16" x14ac:dyDescent="0.25">
      <c r="A362" s="10">
        <v>15688399</v>
      </c>
      <c r="B362" s="10" t="s">
        <v>219</v>
      </c>
      <c r="C362" s="10" t="s">
        <v>220</v>
      </c>
      <c r="D362" s="10">
        <v>1</v>
      </c>
      <c r="E362" s="10"/>
      <c r="F362" s="10"/>
      <c r="G362" s="10"/>
      <c r="H362" s="10"/>
      <c r="I362" s="10"/>
      <c r="J362" s="10"/>
      <c r="K362" s="10"/>
      <c r="L362" s="10"/>
      <c r="M362" s="10"/>
      <c r="N362" s="10"/>
      <c r="O362" s="110">
        <f t="shared" si="10"/>
        <v>0</v>
      </c>
      <c r="P362" s="110">
        <f t="shared" si="11"/>
        <v>0</v>
      </c>
    </row>
    <row r="363" spans="1:16" x14ac:dyDescent="0.25">
      <c r="A363" s="10">
        <v>15688410</v>
      </c>
      <c r="B363" s="10" t="s">
        <v>219</v>
      </c>
      <c r="C363" s="10" t="s">
        <v>220</v>
      </c>
      <c r="D363" s="10">
        <v>1</v>
      </c>
      <c r="E363" s="10"/>
      <c r="F363" s="10"/>
      <c r="G363" s="10"/>
      <c r="H363" s="10"/>
      <c r="I363" s="10"/>
      <c r="J363" s="10"/>
      <c r="K363" s="10"/>
      <c r="L363" s="10"/>
      <c r="M363" s="10"/>
      <c r="N363" s="10"/>
      <c r="O363" s="110">
        <f t="shared" si="10"/>
        <v>0</v>
      </c>
      <c r="P363" s="110">
        <f t="shared" si="11"/>
        <v>0</v>
      </c>
    </row>
    <row r="364" spans="1:16" x14ac:dyDescent="0.25">
      <c r="A364" s="10">
        <v>15688445</v>
      </c>
      <c r="B364" s="10" t="s">
        <v>170</v>
      </c>
      <c r="C364" s="10" t="s">
        <v>171</v>
      </c>
      <c r="D364" s="10">
        <v>21</v>
      </c>
      <c r="E364" s="10"/>
      <c r="F364" s="10"/>
      <c r="G364" s="10"/>
      <c r="H364" s="10"/>
      <c r="I364" s="10"/>
      <c r="J364" s="10"/>
      <c r="K364" s="10"/>
      <c r="L364" s="10"/>
      <c r="M364" s="10"/>
      <c r="N364" s="10"/>
      <c r="O364" s="110">
        <f t="shared" si="10"/>
        <v>0</v>
      </c>
      <c r="P364" s="110">
        <f t="shared" si="11"/>
        <v>0</v>
      </c>
    </row>
    <row r="365" spans="1:16" x14ac:dyDescent="0.25">
      <c r="A365" s="10">
        <v>15690172</v>
      </c>
      <c r="B365" s="10" t="s">
        <v>144</v>
      </c>
      <c r="C365" s="10" t="s">
        <v>145</v>
      </c>
      <c r="D365" s="10">
        <v>1</v>
      </c>
      <c r="E365" s="10"/>
      <c r="F365" s="10"/>
      <c r="G365" s="10"/>
      <c r="H365" s="10"/>
      <c r="I365" s="10"/>
      <c r="J365" s="10"/>
      <c r="K365" s="10"/>
      <c r="L365" s="10"/>
      <c r="M365" s="10"/>
      <c r="N365" s="10"/>
      <c r="O365" s="110">
        <f t="shared" si="10"/>
        <v>0</v>
      </c>
      <c r="P365" s="110">
        <f t="shared" si="11"/>
        <v>0</v>
      </c>
    </row>
    <row r="366" spans="1:16" x14ac:dyDescent="0.25">
      <c r="A366" s="10">
        <v>15711358</v>
      </c>
      <c r="B366" s="10" t="s">
        <v>221</v>
      </c>
      <c r="C366" s="10" t="s">
        <v>222</v>
      </c>
      <c r="D366" s="10">
        <v>1</v>
      </c>
      <c r="E366" s="10"/>
      <c r="F366" s="10"/>
      <c r="G366" s="10"/>
      <c r="H366" s="10"/>
      <c r="I366" s="10"/>
      <c r="J366" s="10"/>
      <c r="K366" s="10"/>
      <c r="L366" s="10"/>
      <c r="M366" s="10"/>
      <c r="N366" s="10"/>
      <c r="O366" s="110">
        <f t="shared" si="10"/>
        <v>0</v>
      </c>
      <c r="P366" s="110">
        <f t="shared" si="11"/>
        <v>0</v>
      </c>
    </row>
    <row r="367" spans="1:16" x14ac:dyDescent="0.25">
      <c r="A367" s="10">
        <v>15712575</v>
      </c>
      <c r="B367" s="10" t="s">
        <v>223</v>
      </c>
      <c r="C367" s="10" t="s">
        <v>224</v>
      </c>
      <c r="D367" s="10">
        <v>5</v>
      </c>
      <c r="E367" s="10"/>
      <c r="F367" s="10"/>
      <c r="G367" s="10"/>
      <c r="H367" s="10"/>
      <c r="I367" s="10"/>
      <c r="J367" s="10"/>
      <c r="K367" s="10"/>
      <c r="L367" s="10"/>
      <c r="M367" s="10"/>
      <c r="N367" s="10"/>
      <c r="O367" s="110">
        <f t="shared" si="10"/>
        <v>0</v>
      </c>
      <c r="P367" s="110">
        <f t="shared" si="11"/>
        <v>0</v>
      </c>
    </row>
    <row r="368" spans="1:16" x14ac:dyDescent="0.25">
      <c r="A368" s="10">
        <v>15712583</v>
      </c>
      <c r="B368" s="10" t="s">
        <v>223</v>
      </c>
      <c r="C368" s="10" t="s">
        <v>224</v>
      </c>
      <c r="D368" s="10">
        <v>5</v>
      </c>
      <c r="E368" s="10"/>
      <c r="F368" s="10"/>
      <c r="G368" s="10"/>
      <c r="H368" s="10"/>
      <c r="I368" s="10"/>
      <c r="J368" s="10"/>
      <c r="K368" s="10"/>
      <c r="L368" s="10"/>
      <c r="M368" s="10"/>
      <c r="N368" s="10"/>
      <c r="O368" s="110">
        <f t="shared" si="10"/>
        <v>0</v>
      </c>
      <c r="P368" s="110">
        <f t="shared" si="11"/>
        <v>0</v>
      </c>
    </row>
    <row r="369" spans="1:16" x14ac:dyDescent="0.25">
      <c r="A369" s="10">
        <v>15713377</v>
      </c>
      <c r="B369" s="10" t="s">
        <v>172</v>
      </c>
      <c r="C369" s="10" t="s">
        <v>173</v>
      </c>
      <c r="D369" s="10">
        <v>20</v>
      </c>
      <c r="E369" s="10"/>
      <c r="F369" s="10"/>
      <c r="G369" s="10"/>
      <c r="H369" s="10"/>
      <c r="I369" s="10"/>
      <c r="J369" s="10"/>
      <c r="K369" s="10"/>
      <c r="L369" s="10"/>
      <c r="M369" s="10"/>
      <c r="N369" s="10"/>
      <c r="O369" s="110">
        <f t="shared" si="10"/>
        <v>0</v>
      </c>
      <c r="P369" s="110">
        <f t="shared" si="11"/>
        <v>0</v>
      </c>
    </row>
    <row r="370" spans="1:16" x14ac:dyDescent="0.25">
      <c r="A370" s="10">
        <v>15713903</v>
      </c>
      <c r="B370" s="10" t="s">
        <v>186</v>
      </c>
      <c r="C370" s="10" t="s">
        <v>187</v>
      </c>
      <c r="D370" s="10">
        <v>1</v>
      </c>
      <c r="E370" s="10"/>
      <c r="F370" s="10"/>
      <c r="G370" s="10"/>
      <c r="H370" s="10"/>
      <c r="I370" s="10"/>
      <c r="J370" s="10"/>
      <c r="K370" s="10"/>
      <c r="L370" s="10"/>
      <c r="M370" s="10"/>
      <c r="N370" s="10"/>
      <c r="O370" s="110">
        <f t="shared" si="10"/>
        <v>0</v>
      </c>
      <c r="P370" s="110">
        <f t="shared" si="11"/>
        <v>0</v>
      </c>
    </row>
    <row r="371" spans="1:16" x14ac:dyDescent="0.25">
      <c r="A371" s="10">
        <v>15721388</v>
      </c>
      <c r="B371" s="10" t="s">
        <v>202</v>
      </c>
      <c r="C371" s="10" t="s">
        <v>203</v>
      </c>
      <c r="D371" s="10">
        <v>1</v>
      </c>
      <c r="E371" s="10"/>
      <c r="F371" s="10"/>
      <c r="G371" s="10"/>
      <c r="H371" s="10"/>
      <c r="I371" s="10"/>
      <c r="J371" s="10"/>
      <c r="K371" s="10"/>
      <c r="L371" s="10"/>
      <c r="M371" s="10"/>
      <c r="N371" s="10"/>
      <c r="O371" s="110">
        <f t="shared" si="10"/>
        <v>0</v>
      </c>
      <c r="P371" s="110">
        <f t="shared" si="11"/>
        <v>0</v>
      </c>
    </row>
    <row r="372" spans="1:16" x14ac:dyDescent="0.25">
      <c r="A372" s="10">
        <v>15723941</v>
      </c>
      <c r="B372" s="10" t="s">
        <v>225</v>
      </c>
      <c r="C372" s="10" t="s">
        <v>226</v>
      </c>
      <c r="D372" s="10">
        <v>1</v>
      </c>
      <c r="E372" s="10"/>
      <c r="F372" s="10"/>
      <c r="G372" s="10"/>
      <c r="H372" s="10"/>
      <c r="I372" s="10"/>
      <c r="J372" s="10"/>
      <c r="K372" s="10"/>
      <c r="L372" s="10"/>
      <c r="M372" s="10"/>
      <c r="N372" s="10"/>
      <c r="O372" s="110">
        <f t="shared" si="10"/>
        <v>0</v>
      </c>
      <c r="P372" s="110">
        <f t="shared" si="11"/>
        <v>0</v>
      </c>
    </row>
    <row r="373" spans="1:16" x14ac:dyDescent="0.25">
      <c r="A373" s="10">
        <v>15733319</v>
      </c>
      <c r="B373" s="10" t="s">
        <v>170</v>
      </c>
      <c r="C373" s="10" t="s">
        <v>171</v>
      </c>
      <c r="D373" s="10">
        <v>21</v>
      </c>
      <c r="E373" s="10"/>
      <c r="F373" s="10"/>
      <c r="G373" s="10"/>
      <c r="H373" s="10"/>
      <c r="I373" s="10"/>
      <c r="J373" s="10"/>
      <c r="K373" s="10"/>
      <c r="L373" s="10"/>
      <c r="M373" s="10"/>
      <c r="N373" s="10"/>
      <c r="O373" s="110">
        <f t="shared" si="10"/>
        <v>0</v>
      </c>
      <c r="P373" s="110">
        <f t="shared" si="11"/>
        <v>0</v>
      </c>
    </row>
    <row r="374" spans="1:16" x14ac:dyDescent="0.25">
      <c r="A374" s="10">
        <v>15735346</v>
      </c>
      <c r="B374" s="10" t="s">
        <v>206</v>
      </c>
      <c r="C374" s="10" t="s">
        <v>141</v>
      </c>
      <c r="D374" s="10">
        <v>30</v>
      </c>
      <c r="E374" s="10"/>
      <c r="F374" s="10"/>
      <c r="G374" s="10"/>
      <c r="H374" s="10"/>
      <c r="I374" s="10"/>
      <c r="J374" s="10"/>
      <c r="K374" s="10"/>
      <c r="L374" s="10"/>
      <c r="M374" s="10"/>
      <c r="N374" s="10"/>
      <c r="O374" s="110">
        <f t="shared" si="10"/>
        <v>0</v>
      </c>
      <c r="P374" s="110">
        <f t="shared" si="11"/>
        <v>0</v>
      </c>
    </row>
    <row r="375" spans="1:16" x14ac:dyDescent="0.25">
      <c r="A375" s="10">
        <v>15735354</v>
      </c>
      <c r="B375" s="10" t="s">
        <v>206</v>
      </c>
      <c r="C375" s="10" t="s">
        <v>141</v>
      </c>
      <c r="D375" s="10">
        <v>30</v>
      </c>
      <c r="E375" s="10"/>
      <c r="F375" s="10"/>
      <c r="G375" s="10"/>
      <c r="H375" s="10"/>
      <c r="I375" s="10"/>
      <c r="J375" s="10"/>
      <c r="K375" s="10"/>
      <c r="L375" s="10"/>
      <c r="M375" s="10"/>
      <c r="N375" s="10"/>
      <c r="O375" s="110">
        <f t="shared" si="10"/>
        <v>0</v>
      </c>
      <c r="P375" s="110">
        <f t="shared" si="11"/>
        <v>0</v>
      </c>
    </row>
    <row r="376" spans="1:16" x14ac:dyDescent="0.25">
      <c r="A376" s="10">
        <v>15738272</v>
      </c>
      <c r="B376" s="10" t="s">
        <v>170</v>
      </c>
      <c r="C376" s="10" t="s">
        <v>171</v>
      </c>
      <c r="D376" s="10">
        <v>21</v>
      </c>
      <c r="E376" s="10"/>
      <c r="F376" s="10"/>
      <c r="G376" s="10"/>
      <c r="H376" s="10"/>
      <c r="I376" s="10"/>
      <c r="J376" s="10"/>
      <c r="K376" s="10"/>
      <c r="L376" s="10"/>
      <c r="M376" s="10"/>
      <c r="N376" s="10"/>
      <c r="O376" s="110">
        <f t="shared" si="10"/>
        <v>0</v>
      </c>
      <c r="P376" s="110">
        <f t="shared" si="11"/>
        <v>0</v>
      </c>
    </row>
    <row r="377" spans="1:16" x14ac:dyDescent="0.25">
      <c r="A377" s="10">
        <v>15740447</v>
      </c>
      <c r="B377" s="10" t="s">
        <v>154</v>
      </c>
      <c r="C377" s="10" t="s">
        <v>155</v>
      </c>
      <c r="D377" s="10">
        <v>30</v>
      </c>
      <c r="E377" s="10"/>
      <c r="F377" s="10"/>
      <c r="G377" s="10"/>
      <c r="H377" s="10"/>
      <c r="I377" s="10"/>
      <c r="J377" s="10"/>
      <c r="K377" s="10"/>
      <c r="L377" s="10"/>
      <c r="M377" s="10"/>
      <c r="N377" s="10"/>
      <c r="O377" s="110">
        <f t="shared" si="10"/>
        <v>0</v>
      </c>
      <c r="P377" s="110">
        <f t="shared" si="11"/>
        <v>0</v>
      </c>
    </row>
    <row r="378" spans="1:16" x14ac:dyDescent="0.25">
      <c r="A378" s="10">
        <v>15758176</v>
      </c>
      <c r="B378" s="10" t="s">
        <v>227</v>
      </c>
      <c r="C378" s="10" t="s">
        <v>228</v>
      </c>
      <c r="D378" s="10">
        <v>25</v>
      </c>
      <c r="E378" s="10"/>
      <c r="F378" s="10"/>
      <c r="G378" s="10"/>
      <c r="H378" s="10"/>
      <c r="I378" s="10"/>
      <c r="J378" s="10"/>
      <c r="K378" s="10"/>
      <c r="L378" s="10"/>
      <c r="M378" s="10"/>
      <c r="N378" s="10"/>
      <c r="O378" s="110">
        <f t="shared" si="10"/>
        <v>0</v>
      </c>
      <c r="P378" s="110">
        <f t="shared" si="11"/>
        <v>0</v>
      </c>
    </row>
    <row r="379" spans="1:16" x14ac:dyDescent="0.25">
      <c r="A379" s="10">
        <v>15758184</v>
      </c>
      <c r="B379" s="10" t="s">
        <v>227</v>
      </c>
      <c r="C379" s="10" t="s">
        <v>228</v>
      </c>
      <c r="D379" s="10">
        <v>1</v>
      </c>
      <c r="E379" s="10"/>
      <c r="F379" s="10"/>
      <c r="G379" s="10"/>
      <c r="H379" s="10"/>
      <c r="I379" s="10"/>
      <c r="J379" s="10"/>
      <c r="K379" s="10"/>
      <c r="L379" s="10"/>
      <c r="M379" s="10"/>
      <c r="N379" s="10"/>
      <c r="O379" s="110">
        <f t="shared" si="10"/>
        <v>0</v>
      </c>
      <c r="P379" s="110">
        <f t="shared" si="11"/>
        <v>0</v>
      </c>
    </row>
    <row r="380" spans="1:16" x14ac:dyDescent="0.25">
      <c r="A380" s="10">
        <v>15758206</v>
      </c>
      <c r="B380" s="10" t="s">
        <v>229</v>
      </c>
      <c r="C380" s="10" t="s">
        <v>230</v>
      </c>
      <c r="D380" s="10">
        <v>100</v>
      </c>
      <c r="E380" s="10"/>
      <c r="F380" s="10"/>
      <c r="G380" s="10"/>
      <c r="H380" s="10"/>
      <c r="I380" s="10"/>
      <c r="J380" s="10"/>
      <c r="K380" s="10"/>
      <c r="L380" s="10"/>
      <c r="M380" s="10"/>
      <c r="N380" s="10"/>
      <c r="O380" s="110">
        <f t="shared" si="10"/>
        <v>0</v>
      </c>
      <c r="P380" s="110">
        <f t="shared" si="11"/>
        <v>0</v>
      </c>
    </row>
    <row r="381" spans="1:16" x14ac:dyDescent="0.25">
      <c r="A381" s="10">
        <v>15758265</v>
      </c>
      <c r="B381" s="10" t="s">
        <v>231</v>
      </c>
      <c r="C381" s="10" t="s">
        <v>232</v>
      </c>
      <c r="D381" s="10">
        <v>25</v>
      </c>
      <c r="E381" s="10"/>
      <c r="F381" s="10"/>
      <c r="G381" s="10"/>
      <c r="H381" s="10"/>
      <c r="I381" s="10"/>
      <c r="J381" s="10"/>
      <c r="K381" s="10"/>
      <c r="L381" s="10"/>
      <c r="M381" s="10"/>
      <c r="N381" s="10"/>
      <c r="O381" s="110">
        <f t="shared" si="10"/>
        <v>0</v>
      </c>
      <c r="P381" s="110">
        <f t="shared" si="11"/>
        <v>0</v>
      </c>
    </row>
    <row r="382" spans="1:16" x14ac:dyDescent="0.25">
      <c r="A382" s="10">
        <v>15766861</v>
      </c>
      <c r="B382" s="10" t="s">
        <v>233</v>
      </c>
      <c r="C382" s="10" t="s">
        <v>234</v>
      </c>
      <c r="D382" s="10">
        <v>30</v>
      </c>
      <c r="E382" s="10"/>
      <c r="F382" s="10"/>
      <c r="G382" s="10"/>
      <c r="H382" s="10"/>
      <c r="I382" s="10"/>
      <c r="J382" s="10"/>
      <c r="K382" s="10"/>
      <c r="L382" s="10"/>
      <c r="M382" s="10"/>
      <c r="N382" s="10"/>
      <c r="O382" s="110">
        <f t="shared" si="10"/>
        <v>0</v>
      </c>
      <c r="P382" s="110">
        <f t="shared" si="11"/>
        <v>0</v>
      </c>
    </row>
    <row r="383" spans="1:16" x14ac:dyDescent="0.25">
      <c r="A383" s="10">
        <v>15766896</v>
      </c>
      <c r="B383" s="10" t="s">
        <v>233</v>
      </c>
      <c r="C383" s="10" t="s">
        <v>234</v>
      </c>
      <c r="D383" s="10">
        <v>30</v>
      </c>
      <c r="E383" s="10"/>
      <c r="F383" s="10"/>
      <c r="G383" s="10"/>
      <c r="H383" s="10"/>
      <c r="I383" s="10"/>
      <c r="J383" s="10"/>
      <c r="K383" s="10"/>
      <c r="L383" s="10"/>
      <c r="M383" s="10"/>
      <c r="N383" s="10"/>
      <c r="O383" s="110">
        <f t="shared" si="10"/>
        <v>0</v>
      </c>
      <c r="P383" s="110">
        <f t="shared" si="11"/>
        <v>0</v>
      </c>
    </row>
    <row r="384" spans="1:16" x14ac:dyDescent="0.25">
      <c r="A384" s="10">
        <v>15768546</v>
      </c>
      <c r="B384" s="10" t="s">
        <v>235</v>
      </c>
      <c r="C384" s="10" t="s">
        <v>236</v>
      </c>
      <c r="D384" s="10">
        <v>56</v>
      </c>
      <c r="E384" s="10"/>
      <c r="F384" s="10"/>
      <c r="G384" s="10"/>
      <c r="H384" s="10"/>
      <c r="I384" s="10"/>
      <c r="J384" s="10"/>
      <c r="K384" s="10"/>
      <c r="L384" s="10"/>
      <c r="M384" s="10"/>
      <c r="N384" s="10"/>
      <c r="O384" s="110">
        <f t="shared" si="10"/>
        <v>0</v>
      </c>
      <c r="P384" s="110">
        <f t="shared" si="11"/>
        <v>0</v>
      </c>
    </row>
    <row r="385" spans="1:16" x14ac:dyDescent="0.25">
      <c r="A385" s="10">
        <v>15780783</v>
      </c>
      <c r="B385" s="10" t="s">
        <v>202</v>
      </c>
      <c r="C385" s="10" t="s">
        <v>203</v>
      </c>
      <c r="D385" s="10">
        <v>1</v>
      </c>
      <c r="E385" s="10"/>
      <c r="F385" s="10"/>
      <c r="G385" s="10"/>
      <c r="H385" s="10"/>
      <c r="I385" s="10"/>
      <c r="J385" s="10"/>
      <c r="K385" s="10"/>
      <c r="L385" s="10"/>
      <c r="M385" s="10"/>
      <c r="N385" s="10"/>
      <c r="O385" s="110">
        <f t="shared" si="10"/>
        <v>0</v>
      </c>
      <c r="P385" s="110">
        <f t="shared" si="11"/>
        <v>0</v>
      </c>
    </row>
    <row r="386" spans="1:16" x14ac:dyDescent="0.25">
      <c r="A386" s="10">
        <v>15780791</v>
      </c>
      <c r="B386" s="10" t="s">
        <v>202</v>
      </c>
      <c r="C386" s="10" t="s">
        <v>203</v>
      </c>
      <c r="D386" s="10">
        <v>1</v>
      </c>
      <c r="E386" s="10"/>
      <c r="F386" s="10"/>
      <c r="G386" s="10"/>
      <c r="H386" s="10"/>
      <c r="I386" s="10"/>
      <c r="J386" s="10"/>
      <c r="K386" s="10"/>
      <c r="L386" s="10"/>
      <c r="M386" s="10"/>
      <c r="N386" s="10"/>
      <c r="O386" s="110">
        <f t="shared" si="10"/>
        <v>0</v>
      </c>
      <c r="P386" s="110">
        <f t="shared" si="11"/>
        <v>0</v>
      </c>
    </row>
    <row r="387" spans="1:16" x14ac:dyDescent="0.25">
      <c r="A387" s="10">
        <v>15780805</v>
      </c>
      <c r="B387" s="10" t="s">
        <v>202</v>
      </c>
      <c r="C387" s="10" t="s">
        <v>203</v>
      </c>
      <c r="D387" s="10">
        <v>1</v>
      </c>
      <c r="E387" s="10"/>
      <c r="F387" s="10"/>
      <c r="G387" s="10"/>
      <c r="H387" s="10"/>
      <c r="I387" s="10"/>
      <c r="J387" s="10"/>
      <c r="K387" s="10"/>
      <c r="L387" s="10"/>
      <c r="M387" s="10"/>
      <c r="N387" s="10"/>
      <c r="O387" s="110">
        <f t="shared" si="10"/>
        <v>0</v>
      </c>
      <c r="P387" s="110">
        <f t="shared" si="11"/>
        <v>0</v>
      </c>
    </row>
    <row r="388" spans="1:16" x14ac:dyDescent="0.25">
      <c r="A388" s="10">
        <v>15780813</v>
      </c>
      <c r="B388" s="10" t="s">
        <v>202</v>
      </c>
      <c r="C388" s="10" t="s">
        <v>203</v>
      </c>
      <c r="D388" s="10">
        <v>1</v>
      </c>
      <c r="E388" s="10"/>
      <c r="F388" s="10"/>
      <c r="G388" s="10"/>
      <c r="H388" s="10"/>
      <c r="I388" s="10"/>
      <c r="J388" s="10"/>
      <c r="K388" s="10"/>
      <c r="L388" s="10"/>
      <c r="M388" s="10"/>
      <c r="N388" s="10"/>
      <c r="O388" s="110">
        <f t="shared" si="10"/>
        <v>0</v>
      </c>
      <c r="P388" s="110">
        <f t="shared" si="11"/>
        <v>0</v>
      </c>
    </row>
    <row r="389" spans="1:16" x14ac:dyDescent="0.25">
      <c r="A389" s="10">
        <v>15780848</v>
      </c>
      <c r="B389" s="10" t="s">
        <v>217</v>
      </c>
      <c r="C389" s="10" t="s">
        <v>218</v>
      </c>
      <c r="D389" s="10">
        <v>40</v>
      </c>
      <c r="E389" s="10"/>
      <c r="F389" s="10"/>
      <c r="G389" s="10"/>
      <c r="H389" s="10"/>
      <c r="I389" s="10"/>
      <c r="J389" s="10"/>
      <c r="K389" s="10"/>
      <c r="L389" s="10"/>
      <c r="M389" s="10"/>
      <c r="N389" s="10"/>
      <c r="O389" s="110">
        <f t="shared" ref="O389:O452" si="12">E389+F389+G389+H389+I389+J389+K389+L389+M389+N389</f>
        <v>0</v>
      </c>
      <c r="P389" s="110">
        <f t="shared" ref="P389:P452" si="13">O389-N389</f>
        <v>0</v>
      </c>
    </row>
    <row r="390" spans="1:16" x14ac:dyDescent="0.25">
      <c r="A390" s="10">
        <v>15780856</v>
      </c>
      <c r="B390" s="10" t="s">
        <v>217</v>
      </c>
      <c r="C390" s="10" t="s">
        <v>218</v>
      </c>
      <c r="D390" s="10">
        <v>40</v>
      </c>
      <c r="E390" s="10"/>
      <c r="F390" s="10"/>
      <c r="G390" s="10"/>
      <c r="H390" s="10"/>
      <c r="I390" s="10"/>
      <c r="J390" s="10"/>
      <c r="K390" s="10"/>
      <c r="L390" s="10"/>
      <c r="M390" s="10"/>
      <c r="N390" s="10"/>
      <c r="O390" s="110">
        <f t="shared" si="12"/>
        <v>0</v>
      </c>
      <c r="P390" s="110">
        <f t="shared" si="13"/>
        <v>0</v>
      </c>
    </row>
    <row r="391" spans="1:16" x14ac:dyDescent="0.25">
      <c r="A391" s="10">
        <v>15781267</v>
      </c>
      <c r="B391" s="10" t="s">
        <v>211</v>
      </c>
      <c r="C391" s="10" t="s">
        <v>212</v>
      </c>
      <c r="D391" s="10">
        <v>30</v>
      </c>
      <c r="E391" s="10"/>
      <c r="F391" s="10"/>
      <c r="G391" s="10"/>
      <c r="H391" s="10"/>
      <c r="I391" s="10"/>
      <c r="J391" s="10"/>
      <c r="K391" s="10"/>
      <c r="L391" s="10"/>
      <c r="M391" s="10"/>
      <c r="N391" s="10"/>
      <c r="O391" s="110">
        <f t="shared" si="12"/>
        <v>0</v>
      </c>
      <c r="P391" s="110">
        <f t="shared" si="13"/>
        <v>0</v>
      </c>
    </row>
    <row r="392" spans="1:16" x14ac:dyDescent="0.25">
      <c r="A392" s="10">
        <v>15787125</v>
      </c>
      <c r="B392" s="10" t="s">
        <v>170</v>
      </c>
      <c r="C392" s="10" t="s">
        <v>171</v>
      </c>
      <c r="D392" s="10">
        <v>21</v>
      </c>
      <c r="E392" s="10"/>
      <c r="F392" s="10"/>
      <c r="G392" s="10"/>
      <c r="H392" s="10"/>
      <c r="I392" s="10"/>
      <c r="J392" s="10"/>
      <c r="K392" s="10"/>
      <c r="L392" s="10"/>
      <c r="M392" s="10"/>
      <c r="N392" s="10"/>
      <c r="O392" s="110">
        <f t="shared" si="12"/>
        <v>0</v>
      </c>
      <c r="P392" s="110">
        <f t="shared" si="13"/>
        <v>0</v>
      </c>
    </row>
    <row r="393" spans="1:16" x14ac:dyDescent="0.25">
      <c r="A393" s="10">
        <v>15787141</v>
      </c>
      <c r="B393" s="10" t="s">
        <v>170</v>
      </c>
      <c r="C393" s="10" t="s">
        <v>171</v>
      </c>
      <c r="D393" s="10">
        <v>21</v>
      </c>
      <c r="E393" s="10"/>
      <c r="F393" s="10"/>
      <c r="G393" s="10"/>
      <c r="H393" s="10"/>
      <c r="I393" s="10"/>
      <c r="J393" s="10"/>
      <c r="K393" s="10"/>
      <c r="L393" s="10"/>
      <c r="M393" s="10"/>
      <c r="N393" s="10"/>
      <c r="O393" s="110">
        <f t="shared" si="12"/>
        <v>0</v>
      </c>
      <c r="P393" s="110">
        <f t="shared" si="13"/>
        <v>0</v>
      </c>
    </row>
    <row r="394" spans="1:16" x14ac:dyDescent="0.25">
      <c r="A394" s="10">
        <v>15787168</v>
      </c>
      <c r="B394" s="10" t="s">
        <v>170</v>
      </c>
      <c r="C394" s="10" t="s">
        <v>171</v>
      </c>
      <c r="D394" s="10">
        <v>21</v>
      </c>
      <c r="E394" s="10"/>
      <c r="F394" s="10"/>
      <c r="G394" s="10"/>
      <c r="H394" s="10"/>
      <c r="I394" s="10"/>
      <c r="J394" s="10"/>
      <c r="K394" s="10"/>
      <c r="L394" s="10"/>
      <c r="M394" s="10"/>
      <c r="N394" s="10"/>
      <c r="O394" s="110">
        <f t="shared" si="12"/>
        <v>0</v>
      </c>
      <c r="P394" s="110">
        <f t="shared" si="13"/>
        <v>0</v>
      </c>
    </row>
    <row r="395" spans="1:16" x14ac:dyDescent="0.25">
      <c r="A395" s="10">
        <v>15787176</v>
      </c>
      <c r="B395" s="10" t="s">
        <v>170</v>
      </c>
      <c r="C395" s="10" t="s">
        <v>171</v>
      </c>
      <c r="D395" s="10">
        <v>21</v>
      </c>
      <c r="E395" s="10"/>
      <c r="F395" s="10"/>
      <c r="G395" s="10"/>
      <c r="H395" s="10"/>
      <c r="I395" s="10"/>
      <c r="J395" s="10"/>
      <c r="K395" s="10"/>
      <c r="L395" s="10"/>
      <c r="M395" s="10"/>
      <c r="N395" s="10"/>
      <c r="O395" s="110">
        <f t="shared" si="12"/>
        <v>0</v>
      </c>
      <c r="P395" s="110">
        <f t="shared" si="13"/>
        <v>0</v>
      </c>
    </row>
    <row r="396" spans="1:16" x14ac:dyDescent="0.25">
      <c r="A396" s="10">
        <v>15787184</v>
      </c>
      <c r="B396" s="10" t="s">
        <v>170</v>
      </c>
      <c r="C396" s="10" t="s">
        <v>171</v>
      </c>
      <c r="D396" s="10">
        <v>21</v>
      </c>
      <c r="E396" s="10"/>
      <c r="F396" s="10"/>
      <c r="G396" s="10"/>
      <c r="H396" s="10"/>
      <c r="I396" s="10"/>
      <c r="J396" s="10"/>
      <c r="K396" s="10"/>
      <c r="L396" s="10"/>
      <c r="M396" s="10"/>
      <c r="N396" s="10"/>
      <c r="O396" s="110">
        <f t="shared" si="12"/>
        <v>0</v>
      </c>
      <c r="P396" s="110">
        <f t="shared" si="13"/>
        <v>0</v>
      </c>
    </row>
    <row r="397" spans="1:16" x14ac:dyDescent="0.25">
      <c r="A397" s="10">
        <v>15787192</v>
      </c>
      <c r="B397" s="10" t="s">
        <v>170</v>
      </c>
      <c r="C397" s="10" t="s">
        <v>171</v>
      </c>
      <c r="D397" s="10">
        <v>21</v>
      </c>
      <c r="E397" s="10"/>
      <c r="F397" s="10"/>
      <c r="G397" s="10"/>
      <c r="H397" s="10"/>
      <c r="I397" s="10"/>
      <c r="J397" s="10"/>
      <c r="K397" s="10"/>
      <c r="L397" s="10"/>
      <c r="M397" s="10"/>
      <c r="N397" s="10"/>
      <c r="O397" s="110">
        <f t="shared" si="12"/>
        <v>0</v>
      </c>
      <c r="P397" s="110">
        <f t="shared" si="13"/>
        <v>0</v>
      </c>
    </row>
    <row r="398" spans="1:16" x14ac:dyDescent="0.25">
      <c r="A398" s="10">
        <v>15803864</v>
      </c>
      <c r="B398" s="10" t="s">
        <v>138</v>
      </c>
      <c r="C398" s="10" t="s">
        <v>139</v>
      </c>
      <c r="D398" s="10">
        <v>120</v>
      </c>
      <c r="E398" s="10"/>
      <c r="F398" s="10"/>
      <c r="G398" s="10"/>
      <c r="H398" s="10"/>
      <c r="I398" s="10"/>
      <c r="J398" s="10"/>
      <c r="K398" s="10"/>
      <c r="L398" s="10"/>
      <c r="M398" s="10"/>
      <c r="N398" s="10"/>
      <c r="O398" s="110">
        <f t="shared" si="12"/>
        <v>0</v>
      </c>
      <c r="P398" s="110">
        <f t="shared" si="13"/>
        <v>0</v>
      </c>
    </row>
    <row r="399" spans="1:16" x14ac:dyDescent="0.25">
      <c r="A399" s="10">
        <v>15803880</v>
      </c>
      <c r="B399" s="10" t="s">
        <v>176</v>
      </c>
      <c r="C399" s="10" t="s">
        <v>177</v>
      </c>
      <c r="D399" s="10">
        <v>30</v>
      </c>
      <c r="E399" s="10"/>
      <c r="F399" s="10"/>
      <c r="G399" s="10"/>
      <c r="H399" s="10"/>
      <c r="I399" s="10"/>
      <c r="J399" s="10"/>
      <c r="K399" s="10"/>
      <c r="L399" s="10"/>
      <c r="M399" s="10"/>
      <c r="N399" s="10"/>
      <c r="O399" s="110">
        <f t="shared" si="12"/>
        <v>0</v>
      </c>
      <c r="P399" s="110">
        <f t="shared" si="13"/>
        <v>0</v>
      </c>
    </row>
    <row r="400" spans="1:16" x14ac:dyDescent="0.25">
      <c r="A400" s="10">
        <v>15803899</v>
      </c>
      <c r="B400" s="10" t="s">
        <v>176</v>
      </c>
      <c r="C400" s="10" t="s">
        <v>177</v>
      </c>
      <c r="D400" s="10">
        <v>30</v>
      </c>
      <c r="E400" s="10"/>
      <c r="F400" s="10"/>
      <c r="G400" s="10"/>
      <c r="H400" s="10"/>
      <c r="I400" s="10"/>
      <c r="J400" s="10"/>
      <c r="K400" s="10"/>
      <c r="L400" s="10"/>
      <c r="M400" s="10"/>
      <c r="N400" s="10"/>
      <c r="O400" s="110">
        <f t="shared" si="12"/>
        <v>0</v>
      </c>
      <c r="P400" s="110">
        <f t="shared" si="13"/>
        <v>0</v>
      </c>
    </row>
    <row r="401" spans="1:16" x14ac:dyDescent="0.25">
      <c r="A401" s="10">
        <v>15803902</v>
      </c>
      <c r="B401" s="10" t="s">
        <v>176</v>
      </c>
      <c r="C401" s="10" t="s">
        <v>177</v>
      </c>
      <c r="D401" s="10">
        <v>30</v>
      </c>
      <c r="E401" s="10"/>
      <c r="F401" s="10"/>
      <c r="G401" s="10"/>
      <c r="H401" s="10"/>
      <c r="I401" s="10"/>
      <c r="J401" s="10"/>
      <c r="K401" s="10"/>
      <c r="L401" s="10"/>
      <c r="M401" s="10"/>
      <c r="N401" s="10"/>
      <c r="O401" s="110">
        <f t="shared" si="12"/>
        <v>0</v>
      </c>
      <c r="P401" s="110">
        <f t="shared" si="13"/>
        <v>0</v>
      </c>
    </row>
    <row r="402" spans="1:16" x14ac:dyDescent="0.25">
      <c r="A402" s="10">
        <v>15806200</v>
      </c>
      <c r="B402" s="10" t="s">
        <v>122</v>
      </c>
      <c r="C402" s="10" t="s">
        <v>123</v>
      </c>
      <c r="D402" s="10">
        <v>1</v>
      </c>
      <c r="E402" s="10"/>
      <c r="F402" s="10"/>
      <c r="G402" s="10"/>
      <c r="H402" s="10"/>
      <c r="I402" s="10"/>
      <c r="J402" s="10"/>
      <c r="K402" s="10"/>
      <c r="L402" s="10"/>
      <c r="M402" s="10"/>
      <c r="N402" s="10"/>
      <c r="O402" s="110">
        <f t="shared" si="12"/>
        <v>0</v>
      </c>
      <c r="P402" s="110">
        <f t="shared" si="13"/>
        <v>0</v>
      </c>
    </row>
    <row r="403" spans="1:16" x14ac:dyDescent="0.25">
      <c r="A403" s="10">
        <v>15806219</v>
      </c>
      <c r="B403" s="10" t="s">
        <v>122</v>
      </c>
      <c r="C403" s="10" t="s">
        <v>123</v>
      </c>
      <c r="D403" s="10">
        <v>1</v>
      </c>
      <c r="E403" s="10"/>
      <c r="F403" s="10"/>
      <c r="G403" s="10"/>
      <c r="H403" s="10"/>
      <c r="I403" s="10"/>
      <c r="J403" s="10"/>
      <c r="K403" s="10"/>
      <c r="L403" s="10"/>
      <c r="M403" s="10"/>
      <c r="N403" s="10"/>
      <c r="O403" s="110">
        <f t="shared" si="12"/>
        <v>0</v>
      </c>
      <c r="P403" s="110">
        <f t="shared" si="13"/>
        <v>0</v>
      </c>
    </row>
    <row r="404" spans="1:16" x14ac:dyDescent="0.25">
      <c r="A404" s="10">
        <v>15806561</v>
      </c>
      <c r="B404" s="10" t="s">
        <v>188</v>
      </c>
      <c r="C404" s="10" t="s">
        <v>189</v>
      </c>
      <c r="D404" s="10">
        <v>1</v>
      </c>
      <c r="E404" s="10"/>
      <c r="F404" s="10"/>
      <c r="G404" s="10"/>
      <c r="H404" s="10"/>
      <c r="I404" s="10"/>
      <c r="J404" s="10"/>
      <c r="K404" s="10"/>
      <c r="L404" s="10"/>
      <c r="M404" s="10"/>
      <c r="N404" s="10"/>
      <c r="O404" s="110">
        <f t="shared" si="12"/>
        <v>0</v>
      </c>
      <c r="P404" s="110">
        <f t="shared" si="13"/>
        <v>0</v>
      </c>
    </row>
    <row r="405" spans="1:16" x14ac:dyDescent="0.25">
      <c r="A405" s="10">
        <v>15806588</v>
      </c>
      <c r="B405" s="10" t="s">
        <v>188</v>
      </c>
      <c r="C405" s="10" t="s">
        <v>189</v>
      </c>
      <c r="D405" s="10">
        <v>1</v>
      </c>
      <c r="E405" s="10"/>
      <c r="F405" s="10"/>
      <c r="G405" s="10"/>
      <c r="H405" s="10"/>
      <c r="I405" s="10"/>
      <c r="J405" s="10"/>
      <c r="K405" s="10"/>
      <c r="L405" s="10"/>
      <c r="M405" s="10"/>
      <c r="N405" s="10"/>
      <c r="O405" s="110">
        <f t="shared" si="12"/>
        <v>0</v>
      </c>
      <c r="P405" s="110">
        <f t="shared" si="13"/>
        <v>0</v>
      </c>
    </row>
    <row r="406" spans="1:16" x14ac:dyDescent="0.25">
      <c r="A406" s="10">
        <v>15806618</v>
      </c>
      <c r="B406" s="10" t="s">
        <v>188</v>
      </c>
      <c r="C406" s="10" t="s">
        <v>189</v>
      </c>
      <c r="D406" s="10">
        <v>1</v>
      </c>
      <c r="E406" s="10"/>
      <c r="F406" s="10"/>
      <c r="G406" s="10"/>
      <c r="H406" s="10"/>
      <c r="I406" s="10"/>
      <c r="J406" s="10"/>
      <c r="K406" s="10"/>
      <c r="L406" s="10"/>
      <c r="M406" s="10"/>
      <c r="N406" s="10"/>
      <c r="O406" s="110">
        <f t="shared" si="12"/>
        <v>0</v>
      </c>
      <c r="P406" s="110">
        <f t="shared" si="13"/>
        <v>0</v>
      </c>
    </row>
    <row r="407" spans="1:16" x14ac:dyDescent="0.25">
      <c r="A407" s="10">
        <v>15806634</v>
      </c>
      <c r="B407" s="10" t="s">
        <v>188</v>
      </c>
      <c r="C407" s="10" t="s">
        <v>189</v>
      </c>
      <c r="D407" s="10">
        <v>1</v>
      </c>
      <c r="E407" s="10"/>
      <c r="F407" s="10"/>
      <c r="G407" s="10"/>
      <c r="H407" s="10"/>
      <c r="I407" s="10"/>
      <c r="J407" s="10"/>
      <c r="K407" s="10"/>
      <c r="L407" s="10"/>
      <c r="M407" s="10"/>
      <c r="N407" s="10"/>
      <c r="O407" s="110">
        <f t="shared" si="12"/>
        <v>0</v>
      </c>
      <c r="P407" s="110">
        <f t="shared" si="13"/>
        <v>0</v>
      </c>
    </row>
    <row r="408" spans="1:16" x14ac:dyDescent="0.25">
      <c r="A408" s="10">
        <v>15815242</v>
      </c>
      <c r="B408" s="10" t="s">
        <v>134</v>
      </c>
      <c r="C408" s="10" t="s">
        <v>135</v>
      </c>
      <c r="D408" s="10">
        <v>1</v>
      </c>
      <c r="E408" s="10"/>
      <c r="F408" s="10"/>
      <c r="G408" s="10"/>
      <c r="H408" s="10"/>
      <c r="I408" s="10"/>
      <c r="J408" s="10"/>
      <c r="K408" s="10"/>
      <c r="L408" s="10"/>
      <c r="M408" s="10"/>
      <c r="N408" s="10"/>
      <c r="O408" s="110">
        <f t="shared" si="12"/>
        <v>0</v>
      </c>
      <c r="P408" s="110">
        <f t="shared" si="13"/>
        <v>0</v>
      </c>
    </row>
    <row r="409" spans="1:16" x14ac:dyDescent="0.25">
      <c r="A409" s="10">
        <v>15815250</v>
      </c>
      <c r="B409" s="10" t="s">
        <v>134</v>
      </c>
      <c r="C409" s="10" t="s">
        <v>135</v>
      </c>
      <c r="D409" s="10">
        <v>1</v>
      </c>
      <c r="E409" s="10"/>
      <c r="F409" s="10"/>
      <c r="G409" s="10"/>
      <c r="H409" s="10"/>
      <c r="I409" s="10"/>
      <c r="J409" s="10"/>
      <c r="K409" s="10"/>
      <c r="L409" s="10"/>
      <c r="M409" s="10"/>
      <c r="N409" s="10"/>
      <c r="O409" s="110">
        <f t="shared" si="12"/>
        <v>0</v>
      </c>
      <c r="P409" s="110">
        <f t="shared" si="13"/>
        <v>0</v>
      </c>
    </row>
    <row r="410" spans="1:16" x14ac:dyDescent="0.25">
      <c r="A410" s="10">
        <v>15820742</v>
      </c>
      <c r="B410" s="10" t="s">
        <v>237</v>
      </c>
      <c r="C410" s="10" t="s">
        <v>238</v>
      </c>
      <c r="D410" s="10">
        <v>1</v>
      </c>
      <c r="E410" s="10"/>
      <c r="F410" s="10"/>
      <c r="G410" s="10"/>
      <c r="H410" s="10"/>
      <c r="I410" s="10"/>
      <c r="J410" s="10"/>
      <c r="K410" s="10"/>
      <c r="L410" s="10"/>
      <c r="M410" s="10"/>
      <c r="N410" s="10"/>
      <c r="O410" s="110">
        <f t="shared" si="12"/>
        <v>0</v>
      </c>
      <c r="P410" s="110">
        <f t="shared" si="13"/>
        <v>0</v>
      </c>
    </row>
    <row r="411" spans="1:16" x14ac:dyDescent="0.25">
      <c r="A411" s="10">
        <v>15824152</v>
      </c>
      <c r="B411" s="10" t="s">
        <v>239</v>
      </c>
      <c r="C411" s="10" t="s">
        <v>240</v>
      </c>
      <c r="D411" s="10">
        <v>56</v>
      </c>
      <c r="E411" s="10"/>
      <c r="F411" s="10"/>
      <c r="G411" s="10"/>
      <c r="H411" s="10"/>
      <c r="I411" s="10"/>
      <c r="J411" s="10"/>
      <c r="K411" s="10"/>
      <c r="L411" s="10"/>
      <c r="M411" s="10"/>
      <c r="N411" s="10"/>
      <c r="O411" s="110">
        <f t="shared" si="12"/>
        <v>0</v>
      </c>
      <c r="P411" s="110">
        <f t="shared" si="13"/>
        <v>0</v>
      </c>
    </row>
    <row r="412" spans="1:16" x14ac:dyDescent="0.25">
      <c r="A412" s="10">
        <v>15825701</v>
      </c>
      <c r="B412" s="10" t="s">
        <v>241</v>
      </c>
      <c r="C412" s="10" t="s">
        <v>2722</v>
      </c>
      <c r="D412" s="10">
        <v>42</v>
      </c>
      <c r="E412" s="10"/>
      <c r="F412" s="10"/>
      <c r="G412" s="10"/>
      <c r="H412" s="10"/>
      <c r="I412" s="10"/>
      <c r="J412" s="10"/>
      <c r="K412" s="10"/>
      <c r="L412" s="10"/>
      <c r="M412" s="10"/>
      <c r="N412" s="10"/>
      <c r="O412" s="110">
        <f t="shared" si="12"/>
        <v>0</v>
      </c>
      <c r="P412" s="110">
        <f t="shared" si="13"/>
        <v>0</v>
      </c>
    </row>
    <row r="413" spans="1:16" x14ac:dyDescent="0.25">
      <c r="A413" s="10">
        <v>15825744</v>
      </c>
      <c r="B413" s="10" t="s">
        <v>241</v>
      </c>
      <c r="C413" s="10" t="s">
        <v>2722</v>
      </c>
      <c r="D413" s="10">
        <v>42</v>
      </c>
      <c r="E413" s="10"/>
      <c r="F413" s="10"/>
      <c r="G413" s="10"/>
      <c r="H413" s="10"/>
      <c r="I413" s="10"/>
      <c r="J413" s="10"/>
      <c r="K413" s="10"/>
      <c r="L413" s="10"/>
      <c r="M413" s="10"/>
      <c r="N413" s="10"/>
      <c r="O413" s="110">
        <f t="shared" si="12"/>
        <v>0</v>
      </c>
      <c r="P413" s="110">
        <f t="shared" si="13"/>
        <v>0</v>
      </c>
    </row>
    <row r="414" spans="1:16" x14ac:dyDescent="0.25">
      <c r="A414" s="10">
        <v>15826465</v>
      </c>
      <c r="B414" s="10" t="s">
        <v>242</v>
      </c>
      <c r="C414" s="10" t="s">
        <v>243</v>
      </c>
      <c r="D414" s="10">
        <v>1</v>
      </c>
      <c r="E414" s="10"/>
      <c r="F414" s="10"/>
      <c r="G414" s="10"/>
      <c r="H414" s="10"/>
      <c r="I414" s="10"/>
      <c r="J414" s="10"/>
      <c r="K414" s="10"/>
      <c r="L414" s="10"/>
      <c r="M414" s="10"/>
      <c r="N414" s="10"/>
      <c r="O414" s="110">
        <f t="shared" si="12"/>
        <v>0</v>
      </c>
      <c r="P414" s="110">
        <f t="shared" si="13"/>
        <v>0</v>
      </c>
    </row>
    <row r="415" spans="1:16" x14ac:dyDescent="0.25">
      <c r="A415" s="10">
        <v>15828565</v>
      </c>
      <c r="B415" s="10" t="s">
        <v>244</v>
      </c>
      <c r="C415" s="10" t="s">
        <v>2723</v>
      </c>
      <c r="D415" s="10">
        <v>1</v>
      </c>
      <c r="E415" s="10"/>
      <c r="F415" s="10"/>
      <c r="G415" s="10"/>
      <c r="H415" s="10"/>
      <c r="I415" s="10"/>
      <c r="J415" s="10"/>
      <c r="K415" s="10"/>
      <c r="L415" s="10"/>
      <c r="M415" s="10"/>
      <c r="N415" s="10"/>
      <c r="O415" s="110">
        <f t="shared" si="12"/>
        <v>0</v>
      </c>
      <c r="P415" s="110">
        <f t="shared" si="13"/>
        <v>0</v>
      </c>
    </row>
    <row r="416" spans="1:16" x14ac:dyDescent="0.25">
      <c r="A416" s="10">
        <v>15831590</v>
      </c>
      <c r="B416" s="10" t="s">
        <v>136</v>
      </c>
      <c r="C416" s="10" t="s">
        <v>137</v>
      </c>
      <c r="D416" s="10">
        <v>1</v>
      </c>
      <c r="E416" s="10"/>
      <c r="F416" s="10"/>
      <c r="G416" s="10"/>
      <c r="H416" s="10"/>
      <c r="I416" s="10"/>
      <c r="J416" s="10"/>
      <c r="K416" s="10"/>
      <c r="L416" s="10"/>
      <c r="M416" s="10"/>
      <c r="N416" s="10"/>
      <c r="O416" s="110">
        <f t="shared" si="12"/>
        <v>0</v>
      </c>
      <c r="P416" s="110">
        <f t="shared" si="13"/>
        <v>0</v>
      </c>
    </row>
    <row r="417" spans="1:16" x14ac:dyDescent="0.25">
      <c r="A417" s="10">
        <v>15831612</v>
      </c>
      <c r="B417" s="10" t="s">
        <v>136</v>
      </c>
      <c r="C417" s="10" t="s">
        <v>137</v>
      </c>
      <c r="D417" s="10">
        <v>1</v>
      </c>
      <c r="E417" s="10"/>
      <c r="F417" s="10"/>
      <c r="G417" s="10"/>
      <c r="H417" s="10"/>
      <c r="I417" s="10"/>
      <c r="J417" s="10"/>
      <c r="K417" s="10"/>
      <c r="L417" s="10"/>
      <c r="M417" s="10"/>
      <c r="N417" s="10"/>
      <c r="O417" s="110">
        <f t="shared" si="12"/>
        <v>0</v>
      </c>
      <c r="P417" s="110">
        <f t="shared" si="13"/>
        <v>0</v>
      </c>
    </row>
    <row r="418" spans="1:16" x14ac:dyDescent="0.25">
      <c r="A418" s="10">
        <v>15831639</v>
      </c>
      <c r="B418" s="10" t="s">
        <v>136</v>
      </c>
      <c r="C418" s="10" t="s">
        <v>137</v>
      </c>
      <c r="D418" s="10">
        <v>1</v>
      </c>
      <c r="E418" s="10"/>
      <c r="F418" s="10"/>
      <c r="G418" s="10"/>
      <c r="H418" s="10"/>
      <c r="I418" s="10"/>
      <c r="J418" s="10"/>
      <c r="K418" s="10"/>
      <c r="L418" s="10"/>
      <c r="M418" s="10"/>
      <c r="N418" s="10"/>
      <c r="O418" s="110">
        <f t="shared" si="12"/>
        <v>0</v>
      </c>
      <c r="P418" s="110">
        <f t="shared" si="13"/>
        <v>0</v>
      </c>
    </row>
    <row r="419" spans="1:16" x14ac:dyDescent="0.25">
      <c r="A419" s="10">
        <v>15831655</v>
      </c>
      <c r="B419" s="10" t="s">
        <v>136</v>
      </c>
      <c r="C419" s="10" t="s">
        <v>137</v>
      </c>
      <c r="D419" s="10">
        <v>1</v>
      </c>
      <c r="E419" s="10"/>
      <c r="F419" s="10"/>
      <c r="G419" s="10"/>
      <c r="H419" s="10"/>
      <c r="I419" s="10"/>
      <c r="J419" s="10"/>
      <c r="K419" s="10"/>
      <c r="L419" s="10"/>
      <c r="M419" s="10"/>
      <c r="N419" s="10"/>
      <c r="O419" s="110">
        <f t="shared" si="12"/>
        <v>0</v>
      </c>
      <c r="P419" s="110">
        <f t="shared" si="13"/>
        <v>0</v>
      </c>
    </row>
    <row r="420" spans="1:16" x14ac:dyDescent="0.25">
      <c r="A420" s="10">
        <v>15831698</v>
      </c>
      <c r="B420" s="10" t="s">
        <v>136</v>
      </c>
      <c r="C420" s="10" t="s">
        <v>137</v>
      </c>
      <c r="D420" s="10">
        <v>1</v>
      </c>
      <c r="E420" s="10"/>
      <c r="F420" s="10"/>
      <c r="G420" s="10"/>
      <c r="H420" s="10"/>
      <c r="I420" s="10"/>
      <c r="J420" s="10"/>
      <c r="K420" s="10"/>
      <c r="L420" s="10"/>
      <c r="M420" s="10"/>
      <c r="N420" s="10"/>
      <c r="O420" s="110">
        <f t="shared" si="12"/>
        <v>0</v>
      </c>
      <c r="P420" s="110">
        <f t="shared" si="13"/>
        <v>0</v>
      </c>
    </row>
    <row r="421" spans="1:16" x14ac:dyDescent="0.25">
      <c r="A421" s="10">
        <v>15831744</v>
      </c>
      <c r="B421" s="10" t="s">
        <v>206</v>
      </c>
      <c r="C421" s="10" t="s">
        <v>141</v>
      </c>
      <c r="D421" s="10">
        <v>30</v>
      </c>
      <c r="E421" s="10"/>
      <c r="F421" s="10"/>
      <c r="G421" s="10"/>
      <c r="H421" s="10"/>
      <c r="I421" s="10"/>
      <c r="J421" s="10"/>
      <c r="K421" s="10"/>
      <c r="L421" s="10"/>
      <c r="M421" s="10"/>
      <c r="N421" s="10"/>
      <c r="O421" s="110">
        <f t="shared" si="12"/>
        <v>0</v>
      </c>
      <c r="P421" s="110">
        <f t="shared" si="13"/>
        <v>0</v>
      </c>
    </row>
    <row r="422" spans="1:16" x14ac:dyDescent="0.25">
      <c r="A422" s="10">
        <v>15839605</v>
      </c>
      <c r="B422" s="10" t="s">
        <v>245</v>
      </c>
      <c r="C422" s="10" t="s">
        <v>246</v>
      </c>
      <c r="D422" s="10">
        <v>60</v>
      </c>
      <c r="E422" s="10"/>
      <c r="F422" s="10"/>
      <c r="G422" s="10"/>
      <c r="H422" s="10"/>
      <c r="I422" s="10"/>
      <c r="J422" s="10"/>
      <c r="K422" s="10"/>
      <c r="L422" s="10"/>
      <c r="M422" s="10"/>
      <c r="N422" s="10"/>
      <c r="O422" s="110">
        <f t="shared" si="12"/>
        <v>0</v>
      </c>
      <c r="P422" s="110">
        <f t="shared" si="13"/>
        <v>0</v>
      </c>
    </row>
    <row r="423" spans="1:16" x14ac:dyDescent="0.25">
      <c r="A423" s="10">
        <v>15839613</v>
      </c>
      <c r="B423" s="10" t="s">
        <v>245</v>
      </c>
      <c r="C423" s="10" t="s">
        <v>246</v>
      </c>
      <c r="D423" s="10">
        <v>60</v>
      </c>
      <c r="E423" s="10"/>
      <c r="F423" s="10"/>
      <c r="G423" s="10"/>
      <c r="H423" s="10"/>
      <c r="I423" s="10"/>
      <c r="J423" s="10"/>
      <c r="K423" s="10"/>
      <c r="L423" s="10"/>
      <c r="M423" s="10"/>
      <c r="N423" s="10"/>
      <c r="O423" s="110">
        <f t="shared" si="12"/>
        <v>0</v>
      </c>
      <c r="P423" s="110">
        <f t="shared" si="13"/>
        <v>0</v>
      </c>
    </row>
    <row r="424" spans="1:16" x14ac:dyDescent="0.25">
      <c r="A424" s="10">
        <v>15854736</v>
      </c>
      <c r="B424" s="10" t="s">
        <v>136</v>
      </c>
      <c r="C424" s="10" t="s">
        <v>137</v>
      </c>
      <c r="D424" s="10">
        <v>1</v>
      </c>
      <c r="E424" s="10"/>
      <c r="F424" s="10"/>
      <c r="G424" s="10"/>
      <c r="H424" s="10"/>
      <c r="I424" s="10"/>
      <c r="J424" s="10"/>
      <c r="K424" s="10"/>
      <c r="L424" s="10"/>
      <c r="M424" s="10"/>
      <c r="N424" s="10"/>
      <c r="O424" s="110">
        <f t="shared" si="12"/>
        <v>0</v>
      </c>
      <c r="P424" s="110">
        <f t="shared" si="13"/>
        <v>0</v>
      </c>
    </row>
    <row r="425" spans="1:16" x14ac:dyDescent="0.25">
      <c r="A425" s="10">
        <v>15861813</v>
      </c>
      <c r="B425" s="10" t="s">
        <v>184</v>
      </c>
      <c r="C425" s="10" t="s">
        <v>185</v>
      </c>
      <c r="D425" s="10">
        <v>1</v>
      </c>
      <c r="E425" s="10"/>
      <c r="F425" s="10"/>
      <c r="G425" s="10"/>
      <c r="H425" s="10"/>
      <c r="I425" s="10"/>
      <c r="J425" s="10"/>
      <c r="K425" s="10"/>
      <c r="L425" s="10"/>
      <c r="M425" s="10"/>
      <c r="N425" s="10"/>
      <c r="O425" s="110">
        <f t="shared" si="12"/>
        <v>0</v>
      </c>
      <c r="P425" s="110">
        <f t="shared" si="13"/>
        <v>0</v>
      </c>
    </row>
    <row r="426" spans="1:16" x14ac:dyDescent="0.25">
      <c r="A426" s="10">
        <v>15864065</v>
      </c>
      <c r="B426" s="10" t="s">
        <v>154</v>
      </c>
      <c r="C426" s="10" t="s">
        <v>155</v>
      </c>
      <c r="D426" s="10">
        <v>30</v>
      </c>
      <c r="E426" s="10"/>
      <c r="F426" s="10"/>
      <c r="G426" s="10"/>
      <c r="H426" s="10"/>
      <c r="I426" s="10"/>
      <c r="J426" s="10"/>
      <c r="K426" s="10"/>
      <c r="L426" s="10"/>
      <c r="M426" s="10"/>
      <c r="N426" s="10"/>
      <c r="O426" s="110">
        <f t="shared" si="12"/>
        <v>0</v>
      </c>
      <c r="P426" s="110">
        <f t="shared" si="13"/>
        <v>0</v>
      </c>
    </row>
    <row r="427" spans="1:16" x14ac:dyDescent="0.25">
      <c r="A427" s="10">
        <v>15901548</v>
      </c>
      <c r="B427" s="10" t="s">
        <v>158</v>
      </c>
      <c r="C427" s="10" t="s">
        <v>159</v>
      </c>
      <c r="D427" s="10">
        <v>112</v>
      </c>
      <c r="E427" s="10"/>
      <c r="F427" s="10"/>
      <c r="G427" s="10"/>
      <c r="H427" s="10"/>
      <c r="I427" s="10"/>
      <c r="J427" s="10"/>
      <c r="K427" s="10"/>
      <c r="L427" s="10"/>
      <c r="M427" s="10"/>
      <c r="N427" s="10"/>
      <c r="O427" s="110">
        <f t="shared" si="12"/>
        <v>0</v>
      </c>
      <c r="P427" s="110">
        <f t="shared" si="13"/>
        <v>0</v>
      </c>
    </row>
    <row r="428" spans="1:16" x14ac:dyDescent="0.25">
      <c r="A428" s="10">
        <v>15905306</v>
      </c>
      <c r="B428" s="10" t="s">
        <v>247</v>
      </c>
      <c r="C428" s="10" t="s">
        <v>248</v>
      </c>
      <c r="D428" s="10">
        <v>1</v>
      </c>
      <c r="E428" s="10"/>
      <c r="F428" s="10"/>
      <c r="G428" s="10"/>
      <c r="H428" s="10"/>
      <c r="I428" s="10"/>
      <c r="J428" s="10"/>
      <c r="K428" s="10"/>
      <c r="L428" s="10"/>
      <c r="M428" s="10"/>
      <c r="N428" s="10"/>
      <c r="O428" s="110">
        <f t="shared" si="12"/>
        <v>0</v>
      </c>
      <c r="P428" s="110">
        <f t="shared" si="13"/>
        <v>0</v>
      </c>
    </row>
    <row r="429" spans="1:16" x14ac:dyDescent="0.25">
      <c r="A429" s="10">
        <v>15907406</v>
      </c>
      <c r="B429" s="10" t="s">
        <v>249</v>
      </c>
      <c r="C429" s="10" t="s">
        <v>250</v>
      </c>
      <c r="D429" s="10">
        <v>28</v>
      </c>
      <c r="E429" s="10"/>
      <c r="F429" s="10"/>
      <c r="G429" s="10"/>
      <c r="H429" s="10"/>
      <c r="I429" s="10"/>
      <c r="J429" s="10"/>
      <c r="K429" s="10"/>
      <c r="L429" s="10"/>
      <c r="M429" s="10"/>
      <c r="N429" s="10"/>
      <c r="O429" s="110">
        <f t="shared" si="12"/>
        <v>0</v>
      </c>
      <c r="P429" s="110">
        <f t="shared" si="13"/>
        <v>0</v>
      </c>
    </row>
    <row r="430" spans="1:16" x14ac:dyDescent="0.25">
      <c r="A430" s="10">
        <v>15907414</v>
      </c>
      <c r="B430" s="10" t="s">
        <v>114</v>
      </c>
      <c r="C430" s="10" t="s">
        <v>115</v>
      </c>
      <c r="D430" s="10">
        <v>1</v>
      </c>
      <c r="E430" s="10"/>
      <c r="F430" s="10"/>
      <c r="G430" s="10"/>
      <c r="H430" s="10"/>
      <c r="I430" s="10"/>
      <c r="J430" s="10"/>
      <c r="K430" s="10"/>
      <c r="L430" s="10"/>
      <c r="M430" s="10"/>
      <c r="N430" s="10"/>
      <c r="O430" s="110">
        <f t="shared" si="12"/>
        <v>0</v>
      </c>
      <c r="P430" s="110">
        <f t="shared" si="13"/>
        <v>0</v>
      </c>
    </row>
    <row r="431" spans="1:16" x14ac:dyDescent="0.25">
      <c r="A431" s="10">
        <v>15907422</v>
      </c>
      <c r="B431" s="10" t="s">
        <v>249</v>
      </c>
      <c r="C431" s="10" t="s">
        <v>250</v>
      </c>
      <c r="D431" s="10">
        <v>28</v>
      </c>
      <c r="E431" s="10"/>
      <c r="F431" s="10"/>
      <c r="G431" s="10"/>
      <c r="H431" s="10"/>
      <c r="I431" s="10"/>
      <c r="J431" s="10"/>
      <c r="K431" s="10"/>
      <c r="L431" s="10"/>
      <c r="M431" s="10"/>
      <c r="N431" s="10"/>
      <c r="O431" s="110">
        <f t="shared" si="12"/>
        <v>0</v>
      </c>
      <c r="P431" s="110">
        <f t="shared" si="13"/>
        <v>0</v>
      </c>
    </row>
    <row r="432" spans="1:16" x14ac:dyDescent="0.25">
      <c r="A432" s="10">
        <v>15907805</v>
      </c>
      <c r="B432" s="10" t="s">
        <v>206</v>
      </c>
      <c r="C432" s="10" t="s">
        <v>141</v>
      </c>
      <c r="D432" s="10">
        <v>30</v>
      </c>
      <c r="E432" s="10"/>
      <c r="F432" s="10"/>
      <c r="G432" s="10"/>
      <c r="H432" s="10"/>
      <c r="I432" s="10"/>
      <c r="J432" s="10"/>
      <c r="K432" s="10"/>
      <c r="L432" s="10"/>
      <c r="M432" s="10"/>
      <c r="N432" s="10"/>
      <c r="O432" s="110">
        <f t="shared" si="12"/>
        <v>0</v>
      </c>
      <c r="P432" s="110">
        <f t="shared" si="13"/>
        <v>0</v>
      </c>
    </row>
    <row r="433" spans="1:16" x14ac:dyDescent="0.25">
      <c r="A433" s="10">
        <v>15907813</v>
      </c>
      <c r="B433" s="10" t="s">
        <v>251</v>
      </c>
      <c r="C433" s="10" t="s">
        <v>252</v>
      </c>
      <c r="D433" s="10">
        <v>56</v>
      </c>
      <c r="E433" s="10"/>
      <c r="F433" s="10"/>
      <c r="G433" s="10"/>
      <c r="H433" s="10"/>
      <c r="I433" s="10"/>
      <c r="J433" s="10"/>
      <c r="K433" s="10"/>
      <c r="L433" s="10"/>
      <c r="M433" s="10"/>
      <c r="N433" s="10"/>
      <c r="O433" s="110">
        <f t="shared" si="12"/>
        <v>0</v>
      </c>
      <c r="P433" s="110">
        <f t="shared" si="13"/>
        <v>0</v>
      </c>
    </row>
    <row r="434" spans="1:16" x14ac:dyDescent="0.25">
      <c r="A434" s="10">
        <v>15907821</v>
      </c>
      <c r="B434" s="10" t="s">
        <v>251</v>
      </c>
      <c r="C434" s="10" t="s">
        <v>252</v>
      </c>
      <c r="D434" s="10">
        <v>56</v>
      </c>
      <c r="E434" s="10"/>
      <c r="F434" s="10"/>
      <c r="G434" s="10"/>
      <c r="H434" s="10"/>
      <c r="I434" s="10"/>
      <c r="J434" s="10"/>
      <c r="K434" s="10"/>
      <c r="L434" s="10"/>
      <c r="M434" s="10"/>
      <c r="N434" s="10"/>
      <c r="O434" s="110">
        <f t="shared" si="12"/>
        <v>0</v>
      </c>
      <c r="P434" s="110">
        <f t="shared" si="13"/>
        <v>0</v>
      </c>
    </row>
    <row r="435" spans="1:16" x14ac:dyDescent="0.25">
      <c r="A435" s="10">
        <v>15907848</v>
      </c>
      <c r="B435" s="10" t="s">
        <v>251</v>
      </c>
      <c r="C435" s="10" t="s">
        <v>252</v>
      </c>
      <c r="D435" s="10">
        <v>56</v>
      </c>
      <c r="E435" s="10"/>
      <c r="F435" s="10"/>
      <c r="G435" s="10"/>
      <c r="H435" s="10"/>
      <c r="I435" s="10"/>
      <c r="J435" s="10"/>
      <c r="K435" s="10"/>
      <c r="L435" s="10"/>
      <c r="M435" s="10"/>
      <c r="N435" s="10"/>
      <c r="O435" s="110">
        <f t="shared" si="12"/>
        <v>0</v>
      </c>
      <c r="P435" s="110">
        <f t="shared" si="13"/>
        <v>0</v>
      </c>
    </row>
    <row r="436" spans="1:16" x14ac:dyDescent="0.25">
      <c r="A436" s="10">
        <v>15908305</v>
      </c>
      <c r="B436" s="10" t="s">
        <v>196</v>
      </c>
      <c r="C436" s="10" t="s">
        <v>197</v>
      </c>
      <c r="D436" s="10">
        <v>50</v>
      </c>
      <c r="E436" s="10"/>
      <c r="F436" s="10"/>
      <c r="G436" s="10"/>
      <c r="H436" s="10"/>
      <c r="I436" s="10"/>
      <c r="J436" s="10"/>
      <c r="K436" s="10"/>
      <c r="L436" s="10"/>
      <c r="M436" s="10"/>
      <c r="N436" s="10"/>
      <c r="O436" s="110">
        <f t="shared" si="12"/>
        <v>0</v>
      </c>
      <c r="P436" s="110">
        <f t="shared" si="13"/>
        <v>0</v>
      </c>
    </row>
    <row r="437" spans="1:16" x14ac:dyDescent="0.25">
      <c r="A437" s="10">
        <v>15909301</v>
      </c>
      <c r="B437" s="10" t="s">
        <v>134</v>
      </c>
      <c r="C437" s="10" t="s">
        <v>135</v>
      </c>
      <c r="D437" s="10">
        <v>1</v>
      </c>
      <c r="E437" s="10"/>
      <c r="F437" s="10"/>
      <c r="G437" s="10"/>
      <c r="H437" s="10"/>
      <c r="I437" s="10"/>
      <c r="J437" s="10"/>
      <c r="K437" s="10"/>
      <c r="L437" s="10"/>
      <c r="M437" s="10"/>
      <c r="N437" s="10"/>
      <c r="O437" s="110">
        <f t="shared" si="12"/>
        <v>0</v>
      </c>
      <c r="P437" s="110">
        <f t="shared" si="13"/>
        <v>0</v>
      </c>
    </row>
    <row r="438" spans="1:16" x14ac:dyDescent="0.25">
      <c r="A438" s="10">
        <v>15909328</v>
      </c>
      <c r="B438" s="10" t="s">
        <v>134</v>
      </c>
      <c r="C438" s="10" t="s">
        <v>135</v>
      </c>
      <c r="D438" s="10">
        <v>1</v>
      </c>
      <c r="E438" s="10"/>
      <c r="F438" s="10"/>
      <c r="G438" s="10"/>
      <c r="H438" s="10"/>
      <c r="I438" s="10"/>
      <c r="J438" s="10"/>
      <c r="K438" s="10"/>
      <c r="L438" s="10"/>
      <c r="M438" s="10"/>
      <c r="N438" s="10"/>
      <c r="O438" s="110">
        <f t="shared" si="12"/>
        <v>0</v>
      </c>
      <c r="P438" s="110">
        <f t="shared" si="13"/>
        <v>0</v>
      </c>
    </row>
    <row r="439" spans="1:16" x14ac:dyDescent="0.25">
      <c r="A439" s="10">
        <v>15909778</v>
      </c>
      <c r="B439" s="10" t="s">
        <v>134</v>
      </c>
      <c r="C439" s="10" t="s">
        <v>135</v>
      </c>
      <c r="D439" s="10">
        <v>1</v>
      </c>
      <c r="E439" s="10"/>
      <c r="F439" s="10"/>
      <c r="G439" s="10"/>
      <c r="H439" s="10"/>
      <c r="I439" s="10"/>
      <c r="J439" s="10"/>
      <c r="K439" s="10"/>
      <c r="L439" s="10"/>
      <c r="M439" s="10"/>
      <c r="N439" s="10"/>
      <c r="O439" s="110">
        <f t="shared" si="12"/>
        <v>0</v>
      </c>
      <c r="P439" s="110">
        <f t="shared" si="13"/>
        <v>0</v>
      </c>
    </row>
    <row r="440" spans="1:16" x14ac:dyDescent="0.25">
      <c r="A440" s="10">
        <v>15909786</v>
      </c>
      <c r="B440" s="10" t="s">
        <v>134</v>
      </c>
      <c r="C440" s="10" t="s">
        <v>135</v>
      </c>
      <c r="D440" s="10">
        <v>1</v>
      </c>
      <c r="E440" s="10"/>
      <c r="F440" s="10"/>
      <c r="G440" s="10"/>
      <c r="H440" s="10"/>
      <c r="I440" s="10"/>
      <c r="J440" s="10"/>
      <c r="K440" s="10"/>
      <c r="L440" s="10"/>
      <c r="M440" s="10"/>
      <c r="N440" s="10"/>
      <c r="O440" s="110">
        <f t="shared" si="12"/>
        <v>0</v>
      </c>
      <c r="P440" s="110">
        <f t="shared" si="13"/>
        <v>0</v>
      </c>
    </row>
    <row r="441" spans="1:16" x14ac:dyDescent="0.25">
      <c r="A441" s="10">
        <v>15910075</v>
      </c>
      <c r="B441" s="10" t="s">
        <v>198</v>
      </c>
      <c r="C441" s="10" t="s">
        <v>199</v>
      </c>
      <c r="D441" s="10">
        <v>30</v>
      </c>
      <c r="E441" s="10"/>
      <c r="F441" s="10"/>
      <c r="G441" s="10"/>
      <c r="H441" s="10"/>
      <c r="I441" s="10"/>
      <c r="J441" s="10"/>
      <c r="K441" s="10"/>
      <c r="L441" s="10"/>
      <c r="M441" s="10"/>
      <c r="N441" s="10"/>
      <c r="O441" s="110">
        <f t="shared" si="12"/>
        <v>0</v>
      </c>
      <c r="P441" s="110">
        <f t="shared" si="13"/>
        <v>0</v>
      </c>
    </row>
    <row r="442" spans="1:16" x14ac:dyDescent="0.25">
      <c r="A442" s="10">
        <v>15910083</v>
      </c>
      <c r="B442" s="10" t="s">
        <v>158</v>
      </c>
      <c r="C442" s="10" t="s">
        <v>159</v>
      </c>
      <c r="D442" s="10">
        <v>112</v>
      </c>
      <c r="E442" s="10"/>
      <c r="F442" s="10"/>
      <c r="G442" s="10"/>
      <c r="H442" s="10"/>
      <c r="I442" s="10"/>
      <c r="J442" s="10"/>
      <c r="K442" s="10"/>
      <c r="L442" s="10"/>
      <c r="M442" s="10"/>
      <c r="N442" s="10"/>
      <c r="O442" s="110">
        <f t="shared" si="12"/>
        <v>0</v>
      </c>
      <c r="P442" s="110">
        <f t="shared" si="13"/>
        <v>0</v>
      </c>
    </row>
    <row r="443" spans="1:16" x14ac:dyDescent="0.25">
      <c r="A443" s="10">
        <v>15910105</v>
      </c>
      <c r="B443" s="10" t="s">
        <v>154</v>
      </c>
      <c r="C443" s="10" t="s">
        <v>155</v>
      </c>
      <c r="D443" s="10">
        <v>30</v>
      </c>
      <c r="E443" s="10"/>
      <c r="F443" s="10"/>
      <c r="G443" s="10"/>
      <c r="H443" s="10"/>
      <c r="I443" s="10"/>
      <c r="J443" s="10"/>
      <c r="K443" s="10"/>
      <c r="L443" s="10"/>
      <c r="M443" s="10"/>
      <c r="N443" s="10"/>
      <c r="O443" s="110">
        <f t="shared" si="12"/>
        <v>0</v>
      </c>
      <c r="P443" s="110">
        <f t="shared" si="13"/>
        <v>0</v>
      </c>
    </row>
    <row r="444" spans="1:16" x14ac:dyDescent="0.25">
      <c r="A444" s="10">
        <v>15910113</v>
      </c>
      <c r="B444" s="10" t="s">
        <v>154</v>
      </c>
      <c r="C444" s="10" t="s">
        <v>155</v>
      </c>
      <c r="D444" s="10">
        <v>30</v>
      </c>
      <c r="E444" s="10"/>
      <c r="F444" s="10"/>
      <c r="G444" s="10"/>
      <c r="H444" s="10"/>
      <c r="I444" s="10"/>
      <c r="J444" s="10"/>
      <c r="K444" s="10"/>
      <c r="L444" s="10"/>
      <c r="M444" s="10"/>
      <c r="N444" s="10"/>
      <c r="O444" s="110">
        <f t="shared" si="12"/>
        <v>0</v>
      </c>
      <c r="P444" s="110">
        <f t="shared" si="13"/>
        <v>0</v>
      </c>
    </row>
    <row r="445" spans="1:16" x14ac:dyDescent="0.25">
      <c r="A445" s="10">
        <v>15913384</v>
      </c>
      <c r="B445" s="10" t="s">
        <v>148</v>
      </c>
      <c r="C445" s="10" t="s">
        <v>149</v>
      </c>
      <c r="D445" s="10">
        <v>5</v>
      </c>
      <c r="E445" s="10"/>
      <c r="F445" s="10"/>
      <c r="G445" s="10"/>
      <c r="H445" s="10"/>
      <c r="I445" s="10"/>
      <c r="J445" s="10"/>
      <c r="K445" s="10"/>
      <c r="L445" s="10"/>
      <c r="M445" s="10"/>
      <c r="N445" s="10"/>
      <c r="O445" s="110">
        <f t="shared" si="12"/>
        <v>0</v>
      </c>
      <c r="P445" s="110">
        <f t="shared" si="13"/>
        <v>0</v>
      </c>
    </row>
    <row r="446" spans="1:16" x14ac:dyDescent="0.25">
      <c r="A446" s="10">
        <v>15913392</v>
      </c>
      <c r="B446" s="10" t="s">
        <v>148</v>
      </c>
      <c r="C446" s="10" t="s">
        <v>149</v>
      </c>
      <c r="D446" s="10">
        <v>5</v>
      </c>
      <c r="E446" s="10"/>
      <c r="F446" s="10"/>
      <c r="G446" s="10"/>
      <c r="H446" s="10"/>
      <c r="I446" s="10"/>
      <c r="J446" s="10"/>
      <c r="K446" s="10"/>
      <c r="L446" s="10"/>
      <c r="M446" s="10"/>
      <c r="N446" s="10"/>
      <c r="O446" s="110">
        <f t="shared" si="12"/>
        <v>0</v>
      </c>
      <c r="P446" s="110">
        <f t="shared" si="13"/>
        <v>0</v>
      </c>
    </row>
    <row r="447" spans="1:16" x14ac:dyDescent="0.25">
      <c r="A447" s="10">
        <v>15913406</v>
      </c>
      <c r="B447" s="10" t="s">
        <v>148</v>
      </c>
      <c r="C447" s="10" t="s">
        <v>149</v>
      </c>
      <c r="D447" s="10">
        <v>5</v>
      </c>
      <c r="E447" s="10"/>
      <c r="F447" s="10"/>
      <c r="G447" s="10"/>
      <c r="H447" s="10"/>
      <c r="I447" s="10"/>
      <c r="J447" s="10"/>
      <c r="K447" s="10"/>
      <c r="L447" s="10"/>
      <c r="M447" s="10"/>
      <c r="N447" s="10"/>
      <c r="O447" s="110">
        <f t="shared" si="12"/>
        <v>0</v>
      </c>
      <c r="P447" s="110">
        <f t="shared" si="13"/>
        <v>0</v>
      </c>
    </row>
    <row r="448" spans="1:16" x14ac:dyDescent="0.25">
      <c r="A448" s="10">
        <v>15913414</v>
      </c>
      <c r="B448" s="10" t="s">
        <v>148</v>
      </c>
      <c r="C448" s="10" t="s">
        <v>149</v>
      </c>
      <c r="D448" s="10">
        <v>5</v>
      </c>
      <c r="E448" s="10"/>
      <c r="F448" s="10"/>
      <c r="G448" s="10"/>
      <c r="H448" s="10"/>
      <c r="I448" s="10"/>
      <c r="J448" s="10"/>
      <c r="K448" s="10"/>
      <c r="L448" s="10"/>
      <c r="M448" s="10"/>
      <c r="N448" s="10"/>
      <c r="O448" s="110">
        <f t="shared" si="12"/>
        <v>0</v>
      </c>
      <c r="P448" s="110">
        <f t="shared" si="13"/>
        <v>0</v>
      </c>
    </row>
    <row r="449" spans="1:16" x14ac:dyDescent="0.25">
      <c r="A449" s="10">
        <v>15913422</v>
      </c>
      <c r="B449" s="10" t="s">
        <v>148</v>
      </c>
      <c r="C449" s="10" t="s">
        <v>149</v>
      </c>
      <c r="D449" s="10">
        <v>5</v>
      </c>
      <c r="E449" s="10"/>
      <c r="F449" s="10"/>
      <c r="G449" s="10"/>
      <c r="H449" s="10"/>
      <c r="I449" s="10"/>
      <c r="J449" s="10"/>
      <c r="K449" s="10"/>
      <c r="L449" s="10"/>
      <c r="M449" s="10"/>
      <c r="N449" s="10"/>
      <c r="O449" s="110">
        <f t="shared" si="12"/>
        <v>0</v>
      </c>
      <c r="P449" s="110">
        <f t="shared" si="13"/>
        <v>0</v>
      </c>
    </row>
    <row r="450" spans="1:16" x14ac:dyDescent="0.25">
      <c r="A450" s="10">
        <v>15913430</v>
      </c>
      <c r="B450" s="10" t="s">
        <v>148</v>
      </c>
      <c r="C450" s="10" t="s">
        <v>149</v>
      </c>
      <c r="D450" s="10">
        <v>5</v>
      </c>
      <c r="E450" s="10"/>
      <c r="F450" s="10"/>
      <c r="G450" s="10"/>
      <c r="H450" s="10"/>
      <c r="I450" s="10"/>
      <c r="J450" s="10"/>
      <c r="K450" s="10"/>
      <c r="L450" s="10"/>
      <c r="M450" s="10"/>
      <c r="N450" s="10"/>
      <c r="O450" s="110">
        <f t="shared" si="12"/>
        <v>0</v>
      </c>
      <c r="P450" s="110">
        <f t="shared" si="13"/>
        <v>0</v>
      </c>
    </row>
    <row r="451" spans="1:16" x14ac:dyDescent="0.25">
      <c r="A451" s="10">
        <v>15914100</v>
      </c>
      <c r="B451" s="10" t="s">
        <v>196</v>
      </c>
      <c r="C451" s="10" t="s">
        <v>197</v>
      </c>
      <c r="D451" s="10">
        <v>10</v>
      </c>
      <c r="E451" s="10"/>
      <c r="F451" s="10"/>
      <c r="G451" s="10"/>
      <c r="H451" s="10"/>
      <c r="I451" s="10"/>
      <c r="J451" s="10"/>
      <c r="K451" s="10"/>
      <c r="L451" s="10"/>
      <c r="M451" s="10"/>
      <c r="N451" s="10"/>
      <c r="O451" s="110">
        <f t="shared" si="12"/>
        <v>0</v>
      </c>
      <c r="P451" s="110">
        <f t="shared" si="13"/>
        <v>0</v>
      </c>
    </row>
    <row r="452" spans="1:16" x14ac:dyDescent="0.25">
      <c r="A452" s="10">
        <v>15922057</v>
      </c>
      <c r="B452" s="10" t="s">
        <v>146</v>
      </c>
      <c r="C452" s="10" t="s">
        <v>147</v>
      </c>
      <c r="D452" s="10">
        <v>1</v>
      </c>
      <c r="E452" s="10"/>
      <c r="F452" s="10"/>
      <c r="G452" s="10"/>
      <c r="H452" s="10"/>
      <c r="I452" s="10"/>
      <c r="J452" s="10"/>
      <c r="K452" s="10"/>
      <c r="L452" s="10"/>
      <c r="M452" s="10"/>
      <c r="N452" s="10"/>
      <c r="O452" s="110">
        <f t="shared" si="12"/>
        <v>0</v>
      </c>
      <c r="P452" s="110">
        <f t="shared" si="13"/>
        <v>0</v>
      </c>
    </row>
    <row r="453" spans="1:16" x14ac:dyDescent="0.25">
      <c r="A453" s="10">
        <v>15922723</v>
      </c>
      <c r="B453" s="10" t="s">
        <v>174</v>
      </c>
      <c r="C453" s="10" t="s">
        <v>175</v>
      </c>
      <c r="D453" s="10">
        <v>60</v>
      </c>
      <c r="E453" s="10"/>
      <c r="F453" s="10"/>
      <c r="G453" s="10"/>
      <c r="H453" s="10"/>
      <c r="I453" s="10"/>
      <c r="J453" s="10"/>
      <c r="K453" s="10"/>
      <c r="L453" s="10"/>
      <c r="M453" s="10"/>
      <c r="N453" s="10"/>
      <c r="O453" s="110">
        <f t="shared" ref="O453:O516" si="14">E453+F453+G453+H453+I453+J453+K453+L453+M453+N453</f>
        <v>0</v>
      </c>
      <c r="P453" s="110">
        <f t="shared" ref="P453:P516" si="15">O453-N453</f>
        <v>0</v>
      </c>
    </row>
    <row r="454" spans="1:16" x14ac:dyDescent="0.25">
      <c r="A454" s="10">
        <v>15928462</v>
      </c>
      <c r="B454" s="10" t="s">
        <v>164</v>
      </c>
      <c r="C454" s="10" t="s">
        <v>165</v>
      </c>
      <c r="D454" s="10">
        <v>1</v>
      </c>
      <c r="E454" s="10"/>
      <c r="F454" s="10"/>
      <c r="G454" s="10"/>
      <c r="H454" s="10"/>
      <c r="I454" s="10"/>
      <c r="J454" s="10"/>
      <c r="K454" s="10"/>
      <c r="L454" s="10"/>
      <c r="M454" s="10"/>
      <c r="N454" s="10"/>
      <c r="O454" s="110">
        <f t="shared" si="14"/>
        <v>0</v>
      </c>
      <c r="P454" s="110">
        <f t="shared" si="15"/>
        <v>0</v>
      </c>
    </row>
    <row r="455" spans="1:16" x14ac:dyDescent="0.25">
      <c r="A455" s="10">
        <v>15930106</v>
      </c>
      <c r="B455" s="10" t="s">
        <v>253</v>
      </c>
      <c r="C455" s="10" t="s">
        <v>254</v>
      </c>
      <c r="D455" s="10">
        <v>112</v>
      </c>
      <c r="E455" s="10"/>
      <c r="F455" s="10"/>
      <c r="G455" s="10"/>
      <c r="H455" s="10"/>
      <c r="I455" s="10"/>
      <c r="J455" s="10"/>
      <c r="K455" s="10"/>
      <c r="L455" s="10"/>
      <c r="M455" s="10"/>
      <c r="N455" s="10"/>
      <c r="O455" s="110">
        <f t="shared" si="14"/>
        <v>0</v>
      </c>
      <c r="P455" s="110">
        <f t="shared" si="15"/>
        <v>0</v>
      </c>
    </row>
    <row r="456" spans="1:16" x14ac:dyDescent="0.25">
      <c r="A456" s="10">
        <v>15932893</v>
      </c>
      <c r="B456" s="10" t="s">
        <v>144</v>
      </c>
      <c r="C456" s="10" t="s">
        <v>145</v>
      </c>
      <c r="D456" s="10">
        <v>1</v>
      </c>
      <c r="E456" s="10"/>
      <c r="F456" s="10"/>
      <c r="G456" s="10"/>
      <c r="H456" s="10"/>
      <c r="I456" s="10"/>
      <c r="J456" s="10"/>
      <c r="K456" s="10"/>
      <c r="L456" s="10"/>
      <c r="M456" s="10"/>
      <c r="N456" s="10"/>
      <c r="O456" s="110">
        <f t="shared" si="14"/>
        <v>0</v>
      </c>
      <c r="P456" s="110">
        <f t="shared" si="15"/>
        <v>0</v>
      </c>
    </row>
    <row r="457" spans="1:16" x14ac:dyDescent="0.25">
      <c r="A457" s="10">
        <v>15933067</v>
      </c>
      <c r="B457" s="10" t="s">
        <v>206</v>
      </c>
      <c r="C457" s="10" t="s">
        <v>141</v>
      </c>
      <c r="D457" s="10">
        <v>30</v>
      </c>
      <c r="E457" s="10"/>
      <c r="F457" s="10"/>
      <c r="G457" s="10"/>
      <c r="H457" s="10"/>
      <c r="I457" s="10"/>
      <c r="J457" s="10"/>
      <c r="K457" s="10"/>
      <c r="L457" s="10"/>
      <c r="M457" s="10"/>
      <c r="N457" s="10"/>
      <c r="O457" s="110">
        <f t="shared" si="14"/>
        <v>0</v>
      </c>
      <c r="P457" s="110">
        <f t="shared" si="15"/>
        <v>0</v>
      </c>
    </row>
    <row r="458" spans="1:16" x14ac:dyDescent="0.25">
      <c r="A458" s="10">
        <v>15933660</v>
      </c>
      <c r="B458" s="10" t="s">
        <v>255</v>
      </c>
      <c r="C458" s="10" t="s">
        <v>256</v>
      </c>
      <c r="D458" s="10">
        <v>28</v>
      </c>
      <c r="E458" s="10"/>
      <c r="F458" s="10"/>
      <c r="G458" s="10"/>
      <c r="H458" s="10"/>
      <c r="I458" s="10"/>
      <c r="J458" s="10"/>
      <c r="K458" s="10"/>
      <c r="L458" s="10"/>
      <c r="M458" s="10"/>
      <c r="N458" s="10"/>
      <c r="O458" s="110">
        <f t="shared" si="14"/>
        <v>0</v>
      </c>
      <c r="P458" s="110">
        <f t="shared" si="15"/>
        <v>0</v>
      </c>
    </row>
    <row r="459" spans="1:16" x14ac:dyDescent="0.25">
      <c r="A459" s="10">
        <v>15933679</v>
      </c>
      <c r="B459" s="10" t="s">
        <v>255</v>
      </c>
      <c r="C459" s="10" t="s">
        <v>256</v>
      </c>
      <c r="D459" s="10">
        <v>120</v>
      </c>
      <c r="E459" s="10"/>
      <c r="F459" s="10"/>
      <c r="G459" s="10"/>
      <c r="H459" s="10"/>
      <c r="I459" s="10"/>
      <c r="J459" s="10"/>
      <c r="K459" s="10"/>
      <c r="L459" s="10"/>
      <c r="M459" s="10"/>
      <c r="N459" s="10"/>
      <c r="O459" s="110">
        <f t="shared" si="14"/>
        <v>0</v>
      </c>
      <c r="P459" s="110">
        <f t="shared" si="15"/>
        <v>0</v>
      </c>
    </row>
    <row r="460" spans="1:16" x14ac:dyDescent="0.25">
      <c r="A460" s="10">
        <v>15933687</v>
      </c>
      <c r="B460" s="10" t="s">
        <v>255</v>
      </c>
      <c r="C460" s="10" t="s">
        <v>256</v>
      </c>
      <c r="D460" s="10">
        <v>28</v>
      </c>
      <c r="E460" s="10"/>
      <c r="F460" s="10"/>
      <c r="G460" s="10"/>
      <c r="H460" s="10"/>
      <c r="I460" s="10"/>
      <c r="J460" s="10"/>
      <c r="K460" s="10"/>
      <c r="L460" s="10"/>
      <c r="M460" s="10"/>
      <c r="N460" s="10"/>
      <c r="O460" s="110">
        <f t="shared" si="14"/>
        <v>0</v>
      </c>
      <c r="P460" s="110">
        <f t="shared" si="15"/>
        <v>0</v>
      </c>
    </row>
    <row r="461" spans="1:16" x14ac:dyDescent="0.25">
      <c r="A461" s="10">
        <v>15933695</v>
      </c>
      <c r="B461" s="10" t="s">
        <v>255</v>
      </c>
      <c r="C461" s="10" t="s">
        <v>256</v>
      </c>
      <c r="D461" s="10">
        <v>120</v>
      </c>
      <c r="E461" s="10"/>
      <c r="F461" s="10"/>
      <c r="G461" s="10"/>
      <c r="H461" s="10"/>
      <c r="I461" s="10"/>
      <c r="J461" s="10"/>
      <c r="K461" s="10"/>
      <c r="L461" s="10"/>
      <c r="M461" s="10"/>
      <c r="N461" s="10"/>
      <c r="O461" s="110">
        <f t="shared" si="14"/>
        <v>0</v>
      </c>
      <c r="P461" s="110">
        <f t="shared" si="15"/>
        <v>0</v>
      </c>
    </row>
    <row r="462" spans="1:16" x14ac:dyDescent="0.25">
      <c r="A462" s="10">
        <v>15934454</v>
      </c>
      <c r="B462" s="10" t="s">
        <v>206</v>
      </c>
      <c r="C462" s="10" t="s">
        <v>141</v>
      </c>
      <c r="D462" s="10">
        <v>30</v>
      </c>
      <c r="E462" s="10"/>
      <c r="F462" s="10"/>
      <c r="G462" s="10"/>
      <c r="H462" s="10"/>
      <c r="I462" s="10"/>
      <c r="J462" s="10"/>
      <c r="K462" s="10"/>
      <c r="L462" s="10"/>
      <c r="M462" s="10"/>
      <c r="N462" s="10"/>
      <c r="O462" s="110">
        <f t="shared" si="14"/>
        <v>0</v>
      </c>
      <c r="P462" s="110">
        <f t="shared" si="15"/>
        <v>0</v>
      </c>
    </row>
    <row r="463" spans="1:16" x14ac:dyDescent="0.25">
      <c r="A463" s="10">
        <v>15935701</v>
      </c>
      <c r="B463" s="10" t="s">
        <v>204</v>
      </c>
      <c r="C463" s="10" t="s">
        <v>205</v>
      </c>
      <c r="D463" s="10">
        <v>1</v>
      </c>
      <c r="E463" s="10"/>
      <c r="F463" s="10"/>
      <c r="G463" s="10"/>
      <c r="H463" s="10"/>
      <c r="I463" s="10"/>
      <c r="J463" s="10"/>
      <c r="K463" s="10"/>
      <c r="L463" s="10"/>
      <c r="M463" s="10"/>
      <c r="N463" s="10"/>
      <c r="O463" s="110">
        <f t="shared" si="14"/>
        <v>0</v>
      </c>
      <c r="P463" s="110">
        <f t="shared" si="15"/>
        <v>0</v>
      </c>
    </row>
    <row r="464" spans="1:16" x14ac:dyDescent="0.25">
      <c r="A464" s="10">
        <v>15936090</v>
      </c>
      <c r="B464" s="10" t="s">
        <v>257</v>
      </c>
      <c r="C464" s="10" t="s">
        <v>258</v>
      </c>
      <c r="D464" s="10">
        <v>28</v>
      </c>
      <c r="E464" s="10"/>
      <c r="F464" s="10"/>
      <c r="G464" s="10"/>
      <c r="H464" s="10"/>
      <c r="I464" s="10"/>
      <c r="J464" s="10"/>
      <c r="K464" s="10"/>
      <c r="L464" s="10"/>
      <c r="M464" s="10"/>
      <c r="N464" s="10"/>
      <c r="O464" s="110">
        <f t="shared" si="14"/>
        <v>0</v>
      </c>
      <c r="P464" s="110">
        <f t="shared" si="15"/>
        <v>0</v>
      </c>
    </row>
    <row r="465" spans="1:16" x14ac:dyDescent="0.25">
      <c r="A465" s="10">
        <v>15940888</v>
      </c>
      <c r="B465" s="10" t="s">
        <v>259</v>
      </c>
      <c r="C465" s="10" t="s">
        <v>260</v>
      </c>
      <c r="D465" s="10">
        <v>84</v>
      </c>
      <c r="E465" s="10"/>
      <c r="F465" s="10"/>
      <c r="G465" s="10"/>
      <c r="H465" s="10"/>
      <c r="I465" s="10"/>
      <c r="J465" s="10"/>
      <c r="K465" s="10"/>
      <c r="L465" s="10"/>
      <c r="M465" s="10"/>
      <c r="N465" s="10"/>
      <c r="O465" s="110">
        <f t="shared" si="14"/>
        <v>0</v>
      </c>
      <c r="P465" s="110">
        <f t="shared" si="15"/>
        <v>0</v>
      </c>
    </row>
    <row r="466" spans="1:16" x14ac:dyDescent="0.25">
      <c r="A466" s="10">
        <v>15941043</v>
      </c>
      <c r="B466" s="10" t="s">
        <v>174</v>
      </c>
      <c r="C466" s="10" t="s">
        <v>175</v>
      </c>
      <c r="D466" s="10">
        <v>60</v>
      </c>
      <c r="E466" s="10"/>
      <c r="F466" s="10"/>
      <c r="G466" s="10"/>
      <c r="H466" s="10"/>
      <c r="I466" s="10"/>
      <c r="J466" s="10"/>
      <c r="K466" s="10"/>
      <c r="L466" s="10"/>
      <c r="M466" s="10"/>
      <c r="N466" s="10"/>
      <c r="O466" s="110">
        <f t="shared" si="14"/>
        <v>0</v>
      </c>
      <c r="P466" s="110">
        <f t="shared" si="15"/>
        <v>0</v>
      </c>
    </row>
    <row r="467" spans="1:16" x14ac:dyDescent="0.25">
      <c r="A467" s="10">
        <v>15941051</v>
      </c>
      <c r="B467" s="10" t="s">
        <v>174</v>
      </c>
      <c r="C467" s="10" t="s">
        <v>175</v>
      </c>
      <c r="D467" s="10">
        <v>120</v>
      </c>
      <c r="E467" s="10"/>
      <c r="F467" s="10"/>
      <c r="G467" s="10"/>
      <c r="H467" s="10"/>
      <c r="I467" s="10"/>
      <c r="J467" s="10"/>
      <c r="K467" s="10"/>
      <c r="L467" s="10"/>
      <c r="M467" s="10"/>
      <c r="N467" s="10"/>
      <c r="O467" s="110">
        <f t="shared" si="14"/>
        <v>0</v>
      </c>
      <c r="P467" s="110">
        <f t="shared" si="15"/>
        <v>0</v>
      </c>
    </row>
    <row r="468" spans="1:16" x14ac:dyDescent="0.25">
      <c r="A468" s="10">
        <v>15944174</v>
      </c>
      <c r="B468" s="10" t="s">
        <v>128</v>
      </c>
      <c r="C468" s="10" t="s">
        <v>129</v>
      </c>
      <c r="D468" s="10">
        <v>1</v>
      </c>
      <c r="E468" s="10"/>
      <c r="F468" s="10"/>
      <c r="G468" s="10"/>
      <c r="H468" s="10"/>
      <c r="I468" s="10"/>
      <c r="J468" s="10"/>
      <c r="K468" s="10"/>
      <c r="L468" s="10"/>
      <c r="M468" s="10"/>
      <c r="N468" s="10"/>
      <c r="O468" s="110">
        <f t="shared" si="14"/>
        <v>0</v>
      </c>
      <c r="P468" s="110">
        <f t="shared" si="15"/>
        <v>0</v>
      </c>
    </row>
    <row r="469" spans="1:16" x14ac:dyDescent="0.25">
      <c r="A469" s="10">
        <v>15947572</v>
      </c>
      <c r="B469" s="10" t="s">
        <v>261</v>
      </c>
      <c r="C469" s="10" t="s">
        <v>262</v>
      </c>
      <c r="D469" s="10">
        <v>21</v>
      </c>
      <c r="E469" s="10"/>
      <c r="F469" s="10"/>
      <c r="G469" s="10"/>
      <c r="H469" s="10"/>
      <c r="I469" s="10"/>
      <c r="J469" s="10"/>
      <c r="K469" s="10"/>
      <c r="L469" s="10"/>
      <c r="M469" s="10"/>
      <c r="N469" s="10"/>
      <c r="O469" s="110">
        <f t="shared" si="14"/>
        <v>0</v>
      </c>
      <c r="P469" s="110">
        <f t="shared" si="15"/>
        <v>0</v>
      </c>
    </row>
    <row r="470" spans="1:16" x14ac:dyDescent="0.25">
      <c r="A470" s="10">
        <v>15947580</v>
      </c>
      <c r="B470" s="10" t="s">
        <v>261</v>
      </c>
      <c r="C470" s="10" t="s">
        <v>262</v>
      </c>
      <c r="D470" s="10">
        <v>21</v>
      </c>
      <c r="E470" s="10"/>
      <c r="F470" s="10"/>
      <c r="G470" s="10"/>
      <c r="H470" s="10"/>
      <c r="I470" s="10"/>
      <c r="J470" s="10"/>
      <c r="K470" s="10"/>
      <c r="L470" s="10"/>
      <c r="M470" s="10"/>
      <c r="N470" s="10"/>
      <c r="O470" s="110">
        <f t="shared" si="14"/>
        <v>0</v>
      </c>
      <c r="P470" s="110">
        <f t="shared" si="15"/>
        <v>0</v>
      </c>
    </row>
    <row r="471" spans="1:16" x14ac:dyDescent="0.25">
      <c r="A471" s="10">
        <v>15947599</v>
      </c>
      <c r="B471" s="10" t="s">
        <v>261</v>
      </c>
      <c r="C471" s="10" t="s">
        <v>262</v>
      </c>
      <c r="D471" s="10">
        <v>21</v>
      </c>
      <c r="E471" s="10"/>
      <c r="F471" s="10"/>
      <c r="G471" s="10"/>
      <c r="H471" s="10"/>
      <c r="I471" s="10"/>
      <c r="J471" s="10"/>
      <c r="K471" s="10"/>
      <c r="L471" s="10"/>
      <c r="M471" s="10"/>
      <c r="N471" s="10"/>
      <c r="O471" s="110">
        <f t="shared" si="14"/>
        <v>0</v>
      </c>
      <c r="P471" s="110">
        <f t="shared" si="15"/>
        <v>0</v>
      </c>
    </row>
    <row r="472" spans="1:16" x14ac:dyDescent="0.25">
      <c r="A472" s="10">
        <v>15947602</v>
      </c>
      <c r="B472" s="10" t="s">
        <v>261</v>
      </c>
      <c r="C472" s="10" t="s">
        <v>262</v>
      </c>
      <c r="D472" s="10">
        <v>21</v>
      </c>
      <c r="E472" s="10"/>
      <c r="F472" s="10"/>
      <c r="G472" s="10"/>
      <c r="H472" s="10"/>
      <c r="I472" s="10"/>
      <c r="J472" s="10"/>
      <c r="K472" s="10"/>
      <c r="L472" s="10"/>
      <c r="M472" s="10"/>
      <c r="N472" s="10"/>
      <c r="O472" s="110">
        <f t="shared" si="14"/>
        <v>0</v>
      </c>
      <c r="P472" s="110">
        <f t="shared" si="15"/>
        <v>0</v>
      </c>
    </row>
    <row r="473" spans="1:16" x14ac:dyDescent="0.25">
      <c r="A473" s="10">
        <v>15947688</v>
      </c>
      <c r="B473" s="10" t="s">
        <v>263</v>
      </c>
      <c r="C473" s="10" t="s">
        <v>264</v>
      </c>
      <c r="D473" s="10">
        <v>28</v>
      </c>
      <c r="E473" s="10"/>
      <c r="F473" s="10"/>
      <c r="G473" s="10"/>
      <c r="H473" s="10"/>
      <c r="I473" s="10"/>
      <c r="J473" s="10"/>
      <c r="K473" s="10"/>
      <c r="L473" s="10"/>
      <c r="M473" s="10"/>
      <c r="N473" s="10"/>
      <c r="O473" s="110">
        <f t="shared" si="14"/>
        <v>0</v>
      </c>
      <c r="P473" s="110">
        <f t="shared" si="15"/>
        <v>0</v>
      </c>
    </row>
    <row r="474" spans="1:16" x14ac:dyDescent="0.25">
      <c r="A474" s="10">
        <v>15947696</v>
      </c>
      <c r="B474" s="10" t="s">
        <v>263</v>
      </c>
      <c r="C474" s="10" t="s">
        <v>264</v>
      </c>
      <c r="D474" s="10">
        <v>28</v>
      </c>
      <c r="E474" s="10"/>
      <c r="F474" s="10"/>
      <c r="G474" s="10"/>
      <c r="H474" s="10"/>
      <c r="I474" s="10"/>
      <c r="J474" s="10"/>
      <c r="K474" s="10"/>
      <c r="L474" s="10"/>
      <c r="M474" s="10"/>
      <c r="N474" s="10"/>
      <c r="O474" s="110">
        <f t="shared" si="14"/>
        <v>0</v>
      </c>
      <c r="P474" s="110">
        <f t="shared" si="15"/>
        <v>0</v>
      </c>
    </row>
    <row r="475" spans="1:16" x14ac:dyDescent="0.25">
      <c r="A475" s="10">
        <v>15947718</v>
      </c>
      <c r="B475" s="10" t="s">
        <v>263</v>
      </c>
      <c r="C475" s="10" t="s">
        <v>264</v>
      </c>
      <c r="D475" s="10">
        <v>28</v>
      </c>
      <c r="E475" s="10"/>
      <c r="F475" s="10"/>
      <c r="G475" s="10"/>
      <c r="H475" s="10"/>
      <c r="I475" s="10"/>
      <c r="J475" s="10"/>
      <c r="K475" s="10"/>
      <c r="L475" s="10"/>
      <c r="M475" s="10"/>
      <c r="N475" s="10"/>
      <c r="O475" s="110">
        <f t="shared" si="14"/>
        <v>0</v>
      </c>
      <c r="P475" s="110">
        <f t="shared" si="15"/>
        <v>0</v>
      </c>
    </row>
    <row r="476" spans="1:16" x14ac:dyDescent="0.25">
      <c r="A476" s="10">
        <v>15947726</v>
      </c>
      <c r="B476" s="10" t="s">
        <v>263</v>
      </c>
      <c r="C476" s="10" t="s">
        <v>264</v>
      </c>
      <c r="D476" s="10">
        <v>28</v>
      </c>
      <c r="E476" s="10"/>
      <c r="F476" s="10"/>
      <c r="G476" s="10"/>
      <c r="H476" s="10"/>
      <c r="I476" s="10"/>
      <c r="J476" s="10"/>
      <c r="K476" s="10"/>
      <c r="L476" s="10"/>
      <c r="M476" s="10"/>
      <c r="N476" s="10"/>
      <c r="O476" s="110">
        <f t="shared" si="14"/>
        <v>0</v>
      </c>
      <c r="P476" s="110">
        <f t="shared" si="15"/>
        <v>0</v>
      </c>
    </row>
    <row r="477" spans="1:16" x14ac:dyDescent="0.25">
      <c r="A477" s="10">
        <v>15951871</v>
      </c>
      <c r="B477" s="10" t="s">
        <v>172</v>
      </c>
      <c r="C477" s="10" t="s">
        <v>173</v>
      </c>
      <c r="D477" s="10">
        <v>1</v>
      </c>
      <c r="E477" s="10"/>
      <c r="F477" s="10"/>
      <c r="G477" s="10"/>
      <c r="H477" s="10"/>
      <c r="I477" s="10"/>
      <c r="J477" s="10"/>
      <c r="K477" s="10"/>
      <c r="L477" s="10"/>
      <c r="M477" s="10"/>
      <c r="N477" s="10"/>
      <c r="O477" s="110">
        <f t="shared" si="14"/>
        <v>0</v>
      </c>
      <c r="P477" s="110">
        <f t="shared" si="15"/>
        <v>0</v>
      </c>
    </row>
    <row r="478" spans="1:16" x14ac:dyDescent="0.25">
      <c r="A478" s="10">
        <v>15969282</v>
      </c>
      <c r="B478" s="10" t="s">
        <v>174</v>
      </c>
      <c r="C478" s="10" t="s">
        <v>175</v>
      </c>
      <c r="D478" s="10">
        <v>120</v>
      </c>
      <c r="E478" s="10"/>
      <c r="F478" s="10"/>
      <c r="G478" s="10"/>
      <c r="H478" s="10"/>
      <c r="I478" s="10"/>
      <c r="J478" s="10"/>
      <c r="K478" s="10"/>
      <c r="L478" s="10"/>
      <c r="M478" s="10"/>
      <c r="N478" s="10"/>
      <c r="O478" s="110">
        <f t="shared" si="14"/>
        <v>0</v>
      </c>
      <c r="P478" s="110">
        <f t="shared" si="15"/>
        <v>0</v>
      </c>
    </row>
    <row r="479" spans="1:16" x14ac:dyDescent="0.25">
      <c r="A479" s="10">
        <v>15970906</v>
      </c>
      <c r="B479" s="10" t="s">
        <v>265</v>
      </c>
      <c r="C479" s="10" t="s">
        <v>266</v>
      </c>
      <c r="D479" s="10">
        <v>1</v>
      </c>
      <c r="E479" s="10"/>
      <c r="F479" s="10"/>
      <c r="G479" s="10"/>
      <c r="H479" s="10"/>
      <c r="I479" s="10"/>
      <c r="J479" s="10"/>
      <c r="K479" s="10"/>
      <c r="L479" s="10"/>
      <c r="M479" s="10"/>
      <c r="N479" s="10"/>
      <c r="O479" s="110">
        <f t="shared" si="14"/>
        <v>0</v>
      </c>
      <c r="P479" s="110">
        <f t="shared" si="15"/>
        <v>0</v>
      </c>
    </row>
    <row r="480" spans="1:16" x14ac:dyDescent="0.25">
      <c r="A480" s="10">
        <v>15970914</v>
      </c>
      <c r="B480" s="10" t="s">
        <v>265</v>
      </c>
      <c r="C480" s="10" t="s">
        <v>266</v>
      </c>
      <c r="D480" s="10">
        <v>1</v>
      </c>
      <c r="E480" s="10"/>
      <c r="F480" s="10"/>
      <c r="G480" s="10"/>
      <c r="H480" s="10"/>
      <c r="I480" s="10"/>
      <c r="J480" s="10"/>
      <c r="K480" s="10"/>
      <c r="L480" s="10"/>
      <c r="M480" s="10"/>
      <c r="N480" s="10"/>
      <c r="O480" s="110">
        <f t="shared" si="14"/>
        <v>0</v>
      </c>
      <c r="P480" s="110">
        <f t="shared" si="15"/>
        <v>0</v>
      </c>
    </row>
    <row r="481" spans="1:16" x14ac:dyDescent="0.25">
      <c r="A481" s="10">
        <v>15971805</v>
      </c>
      <c r="B481" s="10" t="s">
        <v>174</v>
      </c>
      <c r="C481" s="10" t="s">
        <v>175</v>
      </c>
      <c r="D481" s="10">
        <v>60</v>
      </c>
      <c r="E481" s="10"/>
      <c r="F481" s="10"/>
      <c r="G481" s="10"/>
      <c r="H481" s="10"/>
      <c r="I481" s="10"/>
      <c r="J481" s="10"/>
      <c r="K481" s="10"/>
      <c r="L481" s="10"/>
      <c r="M481" s="10"/>
      <c r="N481" s="10"/>
      <c r="O481" s="110">
        <f t="shared" si="14"/>
        <v>0</v>
      </c>
      <c r="P481" s="110">
        <f t="shared" si="15"/>
        <v>0</v>
      </c>
    </row>
    <row r="482" spans="1:16" x14ac:dyDescent="0.25">
      <c r="A482" s="10">
        <v>15971813</v>
      </c>
      <c r="B482" s="10" t="s">
        <v>174</v>
      </c>
      <c r="C482" s="10" t="s">
        <v>175</v>
      </c>
      <c r="D482" s="10">
        <v>120</v>
      </c>
      <c r="E482" s="10"/>
      <c r="F482" s="10"/>
      <c r="G482" s="10"/>
      <c r="H482" s="10"/>
      <c r="I482" s="10"/>
      <c r="J482" s="10"/>
      <c r="K482" s="10"/>
      <c r="L482" s="10"/>
      <c r="M482" s="10"/>
      <c r="N482" s="10"/>
      <c r="O482" s="110">
        <f t="shared" si="14"/>
        <v>0</v>
      </c>
      <c r="P482" s="110">
        <f t="shared" si="15"/>
        <v>0</v>
      </c>
    </row>
    <row r="483" spans="1:16" x14ac:dyDescent="0.25">
      <c r="A483" s="10">
        <v>15972275</v>
      </c>
      <c r="B483" s="10" t="s">
        <v>182</v>
      </c>
      <c r="C483" s="10" t="s">
        <v>183</v>
      </c>
      <c r="D483" s="10">
        <v>100</v>
      </c>
      <c r="E483" s="10"/>
      <c r="F483" s="10"/>
      <c r="G483" s="10"/>
      <c r="H483" s="10"/>
      <c r="I483" s="10"/>
      <c r="J483" s="10"/>
      <c r="K483" s="10"/>
      <c r="L483" s="10"/>
      <c r="M483" s="10"/>
      <c r="N483" s="10"/>
      <c r="O483" s="110">
        <f t="shared" si="14"/>
        <v>0</v>
      </c>
      <c r="P483" s="110">
        <f t="shared" si="15"/>
        <v>0</v>
      </c>
    </row>
    <row r="484" spans="1:16" x14ac:dyDescent="0.25">
      <c r="A484" s="10">
        <v>15977900</v>
      </c>
      <c r="B484" s="10" t="s">
        <v>158</v>
      </c>
      <c r="C484" s="10" t="s">
        <v>159</v>
      </c>
      <c r="D484" s="10">
        <v>112</v>
      </c>
      <c r="E484" s="10"/>
      <c r="F484" s="10"/>
      <c r="G484" s="10"/>
      <c r="H484" s="10"/>
      <c r="I484" s="10"/>
      <c r="J484" s="10"/>
      <c r="K484" s="10"/>
      <c r="L484" s="10"/>
      <c r="M484" s="10"/>
      <c r="N484" s="10"/>
      <c r="O484" s="110">
        <f t="shared" si="14"/>
        <v>0</v>
      </c>
      <c r="P484" s="110">
        <f t="shared" si="15"/>
        <v>0</v>
      </c>
    </row>
    <row r="485" spans="1:16" x14ac:dyDescent="0.25">
      <c r="A485" s="10">
        <v>15978257</v>
      </c>
      <c r="B485" s="10" t="s">
        <v>198</v>
      </c>
      <c r="C485" s="10" t="s">
        <v>199</v>
      </c>
      <c r="D485" s="10">
        <v>30</v>
      </c>
      <c r="E485" s="10"/>
      <c r="F485" s="10"/>
      <c r="G485" s="10"/>
      <c r="H485" s="10"/>
      <c r="I485" s="10"/>
      <c r="J485" s="10"/>
      <c r="K485" s="10"/>
      <c r="L485" s="10"/>
      <c r="M485" s="10"/>
      <c r="N485" s="10"/>
      <c r="O485" s="110">
        <f t="shared" si="14"/>
        <v>0</v>
      </c>
      <c r="P485" s="110">
        <f t="shared" si="15"/>
        <v>0</v>
      </c>
    </row>
    <row r="486" spans="1:16" x14ac:dyDescent="0.25">
      <c r="A486" s="10">
        <v>15978486</v>
      </c>
      <c r="B486" s="10" t="s">
        <v>158</v>
      </c>
      <c r="C486" s="10" t="s">
        <v>159</v>
      </c>
      <c r="D486" s="10">
        <v>112</v>
      </c>
      <c r="E486" s="10"/>
      <c r="F486" s="10"/>
      <c r="G486" s="10"/>
      <c r="H486" s="10"/>
      <c r="I486" s="10"/>
      <c r="J486" s="10"/>
      <c r="K486" s="10"/>
      <c r="L486" s="10"/>
      <c r="M486" s="10"/>
      <c r="N486" s="10"/>
      <c r="O486" s="110">
        <f t="shared" si="14"/>
        <v>0</v>
      </c>
      <c r="P486" s="110">
        <f t="shared" si="15"/>
        <v>0</v>
      </c>
    </row>
    <row r="487" spans="1:16" x14ac:dyDescent="0.25">
      <c r="A487" s="10">
        <v>15983250</v>
      </c>
      <c r="B487" s="10" t="s">
        <v>209</v>
      </c>
      <c r="C487" s="10" t="s">
        <v>210</v>
      </c>
      <c r="D487" s="10">
        <v>30</v>
      </c>
      <c r="E487" s="10"/>
      <c r="F487" s="10"/>
      <c r="G487" s="10"/>
      <c r="H487" s="10"/>
      <c r="I487" s="10"/>
      <c r="J487" s="10"/>
      <c r="K487" s="10"/>
      <c r="L487" s="10"/>
      <c r="M487" s="10"/>
      <c r="N487" s="10"/>
      <c r="O487" s="110">
        <f t="shared" si="14"/>
        <v>0</v>
      </c>
      <c r="P487" s="110">
        <f t="shared" si="15"/>
        <v>0</v>
      </c>
    </row>
    <row r="488" spans="1:16" x14ac:dyDescent="0.25">
      <c r="A488" s="10">
        <v>15983269</v>
      </c>
      <c r="B488" s="10" t="s">
        <v>209</v>
      </c>
      <c r="C488" s="10" t="s">
        <v>210</v>
      </c>
      <c r="D488" s="10">
        <v>30</v>
      </c>
      <c r="E488" s="10"/>
      <c r="F488" s="10"/>
      <c r="G488" s="10"/>
      <c r="H488" s="10"/>
      <c r="I488" s="10"/>
      <c r="J488" s="10"/>
      <c r="K488" s="10"/>
      <c r="L488" s="10"/>
      <c r="M488" s="10"/>
      <c r="N488" s="10"/>
      <c r="O488" s="110">
        <f t="shared" si="14"/>
        <v>0</v>
      </c>
      <c r="P488" s="110">
        <f t="shared" si="15"/>
        <v>0</v>
      </c>
    </row>
    <row r="489" spans="1:16" x14ac:dyDescent="0.25">
      <c r="A489" s="10">
        <v>15983285</v>
      </c>
      <c r="B489" s="10" t="s">
        <v>198</v>
      </c>
      <c r="C489" s="10" t="s">
        <v>199</v>
      </c>
      <c r="D489" s="10">
        <v>30</v>
      </c>
      <c r="E489" s="10"/>
      <c r="F489" s="10"/>
      <c r="G489" s="10"/>
      <c r="H489" s="10"/>
      <c r="I489" s="10"/>
      <c r="J489" s="10"/>
      <c r="K489" s="10"/>
      <c r="L489" s="10"/>
      <c r="M489" s="10"/>
      <c r="N489" s="10"/>
      <c r="O489" s="110">
        <f t="shared" si="14"/>
        <v>0</v>
      </c>
      <c r="P489" s="110">
        <f t="shared" si="15"/>
        <v>0</v>
      </c>
    </row>
    <row r="490" spans="1:16" x14ac:dyDescent="0.25">
      <c r="A490" s="10">
        <v>15987027</v>
      </c>
      <c r="B490" s="10" t="s">
        <v>152</v>
      </c>
      <c r="C490" s="10" t="s">
        <v>153</v>
      </c>
      <c r="D490" s="10">
        <v>100</v>
      </c>
      <c r="E490" s="10"/>
      <c r="F490" s="10"/>
      <c r="G490" s="10"/>
      <c r="H490" s="10"/>
      <c r="I490" s="10"/>
      <c r="J490" s="10"/>
      <c r="K490" s="10"/>
      <c r="L490" s="10"/>
      <c r="M490" s="10"/>
      <c r="N490" s="10"/>
      <c r="O490" s="110">
        <f t="shared" si="14"/>
        <v>0</v>
      </c>
      <c r="P490" s="110">
        <f t="shared" si="15"/>
        <v>0</v>
      </c>
    </row>
    <row r="491" spans="1:16" x14ac:dyDescent="0.25">
      <c r="A491" s="10">
        <v>15987884</v>
      </c>
      <c r="B491" s="10" t="s">
        <v>152</v>
      </c>
      <c r="C491" s="10" t="s">
        <v>153</v>
      </c>
      <c r="D491" s="10">
        <v>100</v>
      </c>
      <c r="E491" s="10"/>
      <c r="F491" s="10"/>
      <c r="G491" s="10"/>
      <c r="H491" s="10"/>
      <c r="I491" s="10"/>
      <c r="J491" s="10"/>
      <c r="K491" s="10"/>
      <c r="L491" s="10"/>
      <c r="M491" s="10"/>
      <c r="N491" s="10"/>
      <c r="O491" s="110">
        <f t="shared" si="14"/>
        <v>0</v>
      </c>
      <c r="P491" s="110">
        <f t="shared" si="15"/>
        <v>0</v>
      </c>
    </row>
    <row r="492" spans="1:16" x14ac:dyDescent="0.25">
      <c r="A492" s="10">
        <v>15988139</v>
      </c>
      <c r="B492" s="10" t="s">
        <v>206</v>
      </c>
      <c r="C492" s="10" t="s">
        <v>141</v>
      </c>
      <c r="D492" s="10">
        <v>30</v>
      </c>
      <c r="E492" s="10"/>
      <c r="F492" s="10"/>
      <c r="G492" s="10"/>
      <c r="H492" s="10"/>
      <c r="I492" s="10"/>
      <c r="J492" s="10"/>
      <c r="K492" s="10"/>
      <c r="L492" s="10"/>
      <c r="M492" s="10"/>
      <c r="N492" s="10"/>
      <c r="O492" s="110">
        <f t="shared" si="14"/>
        <v>0</v>
      </c>
      <c r="P492" s="110">
        <f t="shared" si="15"/>
        <v>0</v>
      </c>
    </row>
    <row r="493" spans="1:16" x14ac:dyDescent="0.25">
      <c r="A493" s="10">
        <v>15988147</v>
      </c>
      <c r="B493" s="10" t="s">
        <v>206</v>
      </c>
      <c r="C493" s="10" t="s">
        <v>141</v>
      </c>
      <c r="D493" s="10">
        <v>30</v>
      </c>
      <c r="E493" s="10"/>
      <c r="F493" s="10"/>
      <c r="G493" s="10"/>
      <c r="H493" s="10"/>
      <c r="I493" s="10"/>
      <c r="J493" s="10"/>
      <c r="K493" s="10"/>
      <c r="L493" s="10"/>
      <c r="M493" s="10"/>
      <c r="N493" s="10"/>
      <c r="O493" s="110">
        <f t="shared" si="14"/>
        <v>0</v>
      </c>
      <c r="P493" s="110">
        <f t="shared" si="15"/>
        <v>0</v>
      </c>
    </row>
    <row r="494" spans="1:16" x14ac:dyDescent="0.25">
      <c r="A494" s="10">
        <v>15990702</v>
      </c>
      <c r="B494" s="10" t="s">
        <v>204</v>
      </c>
      <c r="C494" s="10" t="s">
        <v>205</v>
      </c>
      <c r="D494" s="10">
        <v>1</v>
      </c>
      <c r="E494" s="10"/>
      <c r="F494" s="10"/>
      <c r="G494" s="10"/>
      <c r="H494" s="10"/>
      <c r="I494" s="10"/>
      <c r="J494" s="10"/>
      <c r="K494" s="10"/>
      <c r="L494" s="10"/>
      <c r="M494" s="10"/>
      <c r="N494" s="10"/>
      <c r="O494" s="110">
        <f t="shared" si="14"/>
        <v>0</v>
      </c>
      <c r="P494" s="110">
        <f t="shared" si="15"/>
        <v>0</v>
      </c>
    </row>
    <row r="495" spans="1:16" x14ac:dyDescent="0.25">
      <c r="A495" s="10">
        <v>15990729</v>
      </c>
      <c r="B495" s="10" t="s">
        <v>219</v>
      </c>
      <c r="C495" s="10" t="s">
        <v>220</v>
      </c>
      <c r="D495" s="10">
        <v>1</v>
      </c>
      <c r="E495" s="10"/>
      <c r="F495" s="10"/>
      <c r="G495" s="10"/>
      <c r="H495" s="10"/>
      <c r="I495" s="10"/>
      <c r="J495" s="10"/>
      <c r="K495" s="10"/>
      <c r="L495" s="10"/>
      <c r="M495" s="10"/>
      <c r="N495" s="10"/>
      <c r="O495" s="110">
        <f t="shared" si="14"/>
        <v>0</v>
      </c>
      <c r="P495" s="110">
        <f t="shared" si="15"/>
        <v>0</v>
      </c>
    </row>
    <row r="496" spans="1:16" x14ac:dyDescent="0.25">
      <c r="A496" s="10">
        <v>15990737</v>
      </c>
      <c r="B496" s="10" t="s">
        <v>219</v>
      </c>
      <c r="C496" s="10" t="s">
        <v>220</v>
      </c>
      <c r="D496" s="10">
        <v>1</v>
      </c>
      <c r="E496" s="10"/>
      <c r="F496" s="10"/>
      <c r="G496" s="10"/>
      <c r="H496" s="10"/>
      <c r="I496" s="10"/>
      <c r="J496" s="10"/>
      <c r="K496" s="10"/>
      <c r="L496" s="10"/>
      <c r="M496" s="10"/>
      <c r="N496" s="10"/>
      <c r="O496" s="110">
        <f t="shared" si="14"/>
        <v>0</v>
      </c>
      <c r="P496" s="110">
        <f t="shared" si="15"/>
        <v>0</v>
      </c>
    </row>
    <row r="497" spans="1:16" x14ac:dyDescent="0.25">
      <c r="A497" s="10">
        <v>15994929</v>
      </c>
      <c r="B497" s="10" t="s">
        <v>170</v>
      </c>
      <c r="C497" s="10" t="s">
        <v>171</v>
      </c>
      <c r="D497" s="10">
        <v>21</v>
      </c>
      <c r="E497" s="10"/>
      <c r="F497" s="10"/>
      <c r="G497" s="10"/>
      <c r="H497" s="10"/>
      <c r="I497" s="10"/>
      <c r="J497" s="10"/>
      <c r="K497" s="10"/>
      <c r="L497" s="10"/>
      <c r="M497" s="10"/>
      <c r="N497" s="10"/>
      <c r="O497" s="110">
        <f t="shared" si="14"/>
        <v>0</v>
      </c>
      <c r="P497" s="110">
        <f t="shared" si="15"/>
        <v>0</v>
      </c>
    </row>
    <row r="498" spans="1:16" x14ac:dyDescent="0.25">
      <c r="A498" s="10">
        <v>15999076</v>
      </c>
      <c r="B498" s="10" t="s">
        <v>209</v>
      </c>
      <c r="C498" s="10" t="s">
        <v>210</v>
      </c>
      <c r="D498" s="10">
        <v>60</v>
      </c>
      <c r="E498" s="10"/>
      <c r="F498" s="10"/>
      <c r="G498" s="10"/>
      <c r="H498" s="10"/>
      <c r="I498" s="10"/>
      <c r="J498" s="10"/>
      <c r="K498" s="10"/>
      <c r="L498" s="10"/>
      <c r="M498" s="10"/>
      <c r="N498" s="10"/>
      <c r="O498" s="110">
        <f t="shared" si="14"/>
        <v>0</v>
      </c>
      <c r="P498" s="110">
        <f t="shared" si="15"/>
        <v>0</v>
      </c>
    </row>
    <row r="499" spans="1:16" x14ac:dyDescent="0.25">
      <c r="A499" s="10">
        <v>15999092</v>
      </c>
      <c r="B499" s="10" t="s">
        <v>239</v>
      </c>
      <c r="C499" s="10" t="s">
        <v>240</v>
      </c>
      <c r="D499" s="10">
        <v>56</v>
      </c>
      <c r="E499" s="10"/>
      <c r="F499" s="10"/>
      <c r="G499" s="10"/>
      <c r="H499" s="10"/>
      <c r="I499" s="10"/>
      <c r="J499" s="10"/>
      <c r="K499" s="10"/>
      <c r="L499" s="10"/>
      <c r="M499" s="10"/>
      <c r="N499" s="10"/>
      <c r="O499" s="110">
        <f t="shared" si="14"/>
        <v>0</v>
      </c>
      <c r="P499" s="110">
        <f t="shared" si="15"/>
        <v>0</v>
      </c>
    </row>
    <row r="500" spans="1:16" x14ac:dyDescent="0.25">
      <c r="A500" s="10">
        <v>16004019</v>
      </c>
      <c r="B500" s="10" t="s">
        <v>194</v>
      </c>
      <c r="C500" s="10" t="s">
        <v>195</v>
      </c>
      <c r="D500" s="10">
        <v>1</v>
      </c>
      <c r="E500" s="10"/>
      <c r="F500" s="10"/>
      <c r="G500" s="10"/>
      <c r="H500" s="10"/>
      <c r="I500" s="10"/>
      <c r="J500" s="10"/>
      <c r="K500" s="10"/>
      <c r="L500" s="10"/>
      <c r="M500" s="10"/>
      <c r="N500" s="10"/>
      <c r="O500" s="110">
        <f t="shared" si="14"/>
        <v>0</v>
      </c>
      <c r="P500" s="110">
        <f t="shared" si="15"/>
        <v>0</v>
      </c>
    </row>
    <row r="501" spans="1:16" x14ac:dyDescent="0.25">
      <c r="A501" s="10">
        <v>16004027</v>
      </c>
      <c r="B501" s="10" t="s">
        <v>194</v>
      </c>
      <c r="C501" s="10" t="s">
        <v>195</v>
      </c>
      <c r="D501" s="10">
        <v>1</v>
      </c>
      <c r="E501" s="10"/>
      <c r="F501" s="10"/>
      <c r="G501" s="10"/>
      <c r="H501" s="10"/>
      <c r="I501" s="10"/>
      <c r="J501" s="10"/>
      <c r="K501" s="10"/>
      <c r="L501" s="10"/>
      <c r="M501" s="10"/>
      <c r="N501" s="10"/>
      <c r="O501" s="110">
        <f t="shared" si="14"/>
        <v>0</v>
      </c>
      <c r="P501" s="110">
        <f t="shared" si="15"/>
        <v>0</v>
      </c>
    </row>
    <row r="502" spans="1:16" x14ac:dyDescent="0.25">
      <c r="A502" s="10">
        <v>16004035</v>
      </c>
      <c r="B502" s="10" t="s">
        <v>194</v>
      </c>
      <c r="C502" s="10" t="s">
        <v>195</v>
      </c>
      <c r="D502" s="10">
        <v>1</v>
      </c>
      <c r="E502" s="10"/>
      <c r="F502" s="10"/>
      <c r="G502" s="10"/>
      <c r="H502" s="10"/>
      <c r="I502" s="10"/>
      <c r="J502" s="10"/>
      <c r="K502" s="10"/>
      <c r="L502" s="10"/>
      <c r="M502" s="10"/>
      <c r="N502" s="10"/>
      <c r="O502" s="110">
        <f t="shared" si="14"/>
        <v>0</v>
      </c>
      <c r="P502" s="110">
        <f t="shared" si="15"/>
        <v>0</v>
      </c>
    </row>
    <row r="503" spans="1:16" x14ac:dyDescent="0.25">
      <c r="A503" s="10">
        <v>16004043</v>
      </c>
      <c r="B503" s="10" t="s">
        <v>194</v>
      </c>
      <c r="C503" s="10" t="s">
        <v>195</v>
      </c>
      <c r="D503" s="10">
        <v>1</v>
      </c>
      <c r="E503" s="10"/>
      <c r="F503" s="10"/>
      <c r="G503" s="10"/>
      <c r="H503" s="10"/>
      <c r="I503" s="10"/>
      <c r="J503" s="10"/>
      <c r="K503" s="10"/>
      <c r="L503" s="10"/>
      <c r="M503" s="10"/>
      <c r="N503" s="10"/>
      <c r="O503" s="110">
        <f t="shared" si="14"/>
        <v>0</v>
      </c>
      <c r="P503" s="110">
        <f t="shared" si="15"/>
        <v>0</v>
      </c>
    </row>
    <row r="504" spans="1:16" x14ac:dyDescent="0.25">
      <c r="A504" s="10">
        <v>16021932</v>
      </c>
      <c r="B504" s="10" t="s">
        <v>251</v>
      </c>
      <c r="C504" s="10" t="s">
        <v>252</v>
      </c>
      <c r="D504" s="10">
        <v>56</v>
      </c>
      <c r="E504" s="10"/>
      <c r="F504" s="10"/>
      <c r="G504" s="10"/>
      <c r="H504" s="10"/>
      <c r="I504" s="10"/>
      <c r="J504" s="10"/>
      <c r="K504" s="10"/>
      <c r="L504" s="10"/>
      <c r="M504" s="10"/>
      <c r="N504" s="10"/>
      <c r="O504" s="110">
        <f t="shared" si="14"/>
        <v>0</v>
      </c>
      <c r="P504" s="110">
        <f t="shared" si="15"/>
        <v>0</v>
      </c>
    </row>
    <row r="505" spans="1:16" x14ac:dyDescent="0.25">
      <c r="A505" s="10">
        <v>16021940</v>
      </c>
      <c r="B505" s="10" t="s">
        <v>251</v>
      </c>
      <c r="C505" s="10" t="s">
        <v>252</v>
      </c>
      <c r="D505" s="10">
        <v>56</v>
      </c>
      <c r="E505" s="10"/>
      <c r="F505" s="10"/>
      <c r="G505" s="10"/>
      <c r="H505" s="10"/>
      <c r="I505" s="10"/>
      <c r="J505" s="10"/>
      <c r="K505" s="10"/>
      <c r="L505" s="10"/>
      <c r="M505" s="10"/>
      <c r="N505" s="10"/>
      <c r="O505" s="110">
        <f t="shared" si="14"/>
        <v>0</v>
      </c>
      <c r="P505" s="110">
        <f t="shared" si="15"/>
        <v>0</v>
      </c>
    </row>
    <row r="506" spans="1:16" x14ac:dyDescent="0.25">
      <c r="A506" s="10">
        <v>16021959</v>
      </c>
      <c r="B506" s="10" t="s">
        <v>251</v>
      </c>
      <c r="C506" s="10" t="s">
        <v>252</v>
      </c>
      <c r="D506" s="10">
        <v>56</v>
      </c>
      <c r="E506" s="10"/>
      <c r="F506" s="10"/>
      <c r="G506" s="10"/>
      <c r="H506" s="10"/>
      <c r="I506" s="10"/>
      <c r="J506" s="10"/>
      <c r="K506" s="10"/>
      <c r="L506" s="10"/>
      <c r="M506" s="10"/>
      <c r="N506" s="10"/>
      <c r="O506" s="110">
        <f t="shared" si="14"/>
        <v>0</v>
      </c>
      <c r="P506" s="110">
        <f t="shared" si="15"/>
        <v>0</v>
      </c>
    </row>
    <row r="507" spans="1:16" x14ac:dyDescent="0.25">
      <c r="A507" s="10">
        <v>16021975</v>
      </c>
      <c r="B507" s="10" t="s">
        <v>215</v>
      </c>
      <c r="C507" s="10" t="s">
        <v>216</v>
      </c>
      <c r="D507" s="10">
        <v>140</v>
      </c>
      <c r="E507" s="10"/>
      <c r="F507" s="10"/>
      <c r="G507" s="10"/>
      <c r="H507" s="10"/>
      <c r="I507" s="10"/>
      <c r="J507" s="10"/>
      <c r="K507" s="10"/>
      <c r="L507" s="10"/>
      <c r="M507" s="10"/>
      <c r="N507" s="10"/>
      <c r="O507" s="110">
        <f t="shared" si="14"/>
        <v>0</v>
      </c>
      <c r="P507" s="110">
        <f t="shared" si="15"/>
        <v>0</v>
      </c>
    </row>
    <row r="508" spans="1:16" x14ac:dyDescent="0.25">
      <c r="A508" s="10">
        <v>16022068</v>
      </c>
      <c r="B508" s="10" t="s">
        <v>128</v>
      </c>
      <c r="C508" s="10" t="s">
        <v>129</v>
      </c>
      <c r="D508" s="10">
        <v>1</v>
      </c>
      <c r="E508" s="10"/>
      <c r="F508" s="10"/>
      <c r="G508" s="10"/>
      <c r="H508" s="10"/>
      <c r="I508" s="10"/>
      <c r="J508" s="10"/>
      <c r="K508" s="10"/>
      <c r="L508" s="10"/>
      <c r="M508" s="10"/>
      <c r="N508" s="10"/>
      <c r="O508" s="110">
        <f t="shared" si="14"/>
        <v>0</v>
      </c>
      <c r="P508" s="110">
        <f t="shared" si="15"/>
        <v>0</v>
      </c>
    </row>
    <row r="509" spans="1:16" x14ac:dyDescent="0.25">
      <c r="A509" s="10">
        <v>16026241</v>
      </c>
      <c r="B509" s="10" t="s">
        <v>180</v>
      </c>
      <c r="C509" s="10" t="s">
        <v>181</v>
      </c>
      <c r="D509" s="10">
        <v>1</v>
      </c>
      <c r="E509" s="10"/>
      <c r="F509" s="10"/>
      <c r="G509" s="10"/>
      <c r="H509" s="10"/>
      <c r="I509" s="10"/>
      <c r="J509" s="10"/>
      <c r="K509" s="10"/>
      <c r="L509" s="10"/>
      <c r="M509" s="10"/>
      <c r="N509" s="10"/>
      <c r="O509" s="110">
        <f t="shared" si="14"/>
        <v>0</v>
      </c>
      <c r="P509" s="110">
        <f t="shared" si="15"/>
        <v>0</v>
      </c>
    </row>
    <row r="510" spans="1:16" x14ac:dyDescent="0.25">
      <c r="A510" s="10">
        <v>16026276</v>
      </c>
      <c r="B510" s="10" t="s">
        <v>138</v>
      </c>
      <c r="C510" s="10" t="s">
        <v>139</v>
      </c>
      <c r="D510" s="10">
        <v>120</v>
      </c>
      <c r="E510" s="10"/>
      <c r="F510" s="10"/>
      <c r="G510" s="10"/>
      <c r="H510" s="10"/>
      <c r="I510" s="10"/>
      <c r="J510" s="10"/>
      <c r="K510" s="10"/>
      <c r="L510" s="10"/>
      <c r="M510" s="10"/>
      <c r="N510" s="10"/>
      <c r="O510" s="110">
        <f t="shared" si="14"/>
        <v>0</v>
      </c>
      <c r="P510" s="110">
        <f t="shared" si="15"/>
        <v>0</v>
      </c>
    </row>
    <row r="511" spans="1:16" x14ac:dyDescent="0.25">
      <c r="A511" s="10">
        <v>16031598</v>
      </c>
      <c r="B511" s="10" t="s">
        <v>245</v>
      </c>
      <c r="C511" s="10" t="s">
        <v>246</v>
      </c>
      <c r="D511" s="10">
        <v>60</v>
      </c>
      <c r="E511" s="10"/>
      <c r="F511" s="10"/>
      <c r="G511" s="10"/>
      <c r="H511" s="10"/>
      <c r="I511" s="10"/>
      <c r="J511" s="10"/>
      <c r="K511" s="10"/>
      <c r="L511" s="10"/>
      <c r="M511" s="10"/>
      <c r="N511" s="10"/>
      <c r="O511" s="110">
        <f t="shared" si="14"/>
        <v>0</v>
      </c>
      <c r="P511" s="110">
        <f t="shared" si="15"/>
        <v>0</v>
      </c>
    </row>
    <row r="512" spans="1:16" x14ac:dyDescent="0.25">
      <c r="A512" s="10">
        <v>16037820</v>
      </c>
      <c r="B512" s="10" t="s">
        <v>267</v>
      </c>
      <c r="C512" s="10" t="s">
        <v>268</v>
      </c>
      <c r="D512" s="10">
        <v>10</v>
      </c>
      <c r="E512" s="10"/>
      <c r="F512" s="10"/>
      <c r="G512" s="10"/>
      <c r="H512" s="10"/>
      <c r="I512" s="10"/>
      <c r="J512" s="10"/>
      <c r="K512" s="10"/>
      <c r="L512" s="10"/>
      <c r="M512" s="10"/>
      <c r="N512" s="10"/>
      <c r="O512" s="110">
        <f t="shared" si="14"/>
        <v>0</v>
      </c>
      <c r="P512" s="110">
        <f t="shared" si="15"/>
        <v>0</v>
      </c>
    </row>
    <row r="513" spans="1:16" x14ac:dyDescent="0.25">
      <c r="A513" s="10">
        <v>16037855</v>
      </c>
      <c r="B513" s="10" t="s">
        <v>130</v>
      </c>
      <c r="C513" s="10" t="s">
        <v>131</v>
      </c>
      <c r="D513" s="10">
        <v>1</v>
      </c>
      <c r="E513" s="10"/>
      <c r="F513" s="10"/>
      <c r="G513" s="10"/>
      <c r="H513" s="10"/>
      <c r="I513" s="10"/>
      <c r="J513" s="10"/>
      <c r="K513" s="10"/>
      <c r="L513" s="10"/>
      <c r="M513" s="10"/>
      <c r="N513" s="10"/>
      <c r="O513" s="110">
        <f t="shared" si="14"/>
        <v>0</v>
      </c>
      <c r="P513" s="110">
        <f t="shared" si="15"/>
        <v>0</v>
      </c>
    </row>
    <row r="514" spans="1:16" x14ac:dyDescent="0.25">
      <c r="A514" s="10">
        <v>16037863</v>
      </c>
      <c r="B514" s="10" t="s">
        <v>130</v>
      </c>
      <c r="C514" s="10" t="s">
        <v>131</v>
      </c>
      <c r="D514" s="10">
        <v>1</v>
      </c>
      <c r="E514" s="10"/>
      <c r="F514" s="10"/>
      <c r="G514" s="10"/>
      <c r="H514" s="10"/>
      <c r="I514" s="10"/>
      <c r="J514" s="10"/>
      <c r="K514" s="10"/>
      <c r="L514" s="10"/>
      <c r="M514" s="10"/>
      <c r="N514" s="10"/>
      <c r="O514" s="110">
        <f t="shared" si="14"/>
        <v>0</v>
      </c>
      <c r="P514" s="110">
        <f t="shared" si="15"/>
        <v>0</v>
      </c>
    </row>
    <row r="515" spans="1:16" x14ac:dyDescent="0.25">
      <c r="A515" s="10">
        <v>16039920</v>
      </c>
      <c r="B515" s="10" t="s">
        <v>118</v>
      </c>
      <c r="C515" s="10" t="s">
        <v>119</v>
      </c>
      <c r="D515" s="10">
        <v>1</v>
      </c>
      <c r="E515" s="10"/>
      <c r="F515" s="10"/>
      <c r="G515" s="10"/>
      <c r="H515" s="10"/>
      <c r="I515" s="10"/>
      <c r="J515" s="10"/>
      <c r="K515" s="10"/>
      <c r="L515" s="10"/>
      <c r="M515" s="10"/>
      <c r="N515" s="10"/>
      <c r="O515" s="110">
        <f t="shared" si="14"/>
        <v>0</v>
      </c>
      <c r="P515" s="110">
        <f t="shared" si="15"/>
        <v>0</v>
      </c>
    </row>
    <row r="516" spans="1:16" x14ac:dyDescent="0.25">
      <c r="A516" s="10">
        <v>16040996</v>
      </c>
      <c r="B516" s="10" t="s">
        <v>269</v>
      </c>
      <c r="C516" s="10" t="s">
        <v>270</v>
      </c>
      <c r="D516" s="10">
        <v>90</v>
      </c>
      <c r="E516" s="10"/>
      <c r="F516" s="10"/>
      <c r="G516" s="10"/>
      <c r="H516" s="10"/>
      <c r="I516" s="10"/>
      <c r="J516" s="10"/>
      <c r="K516" s="10"/>
      <c r="L516" s="10"/>
      <c r="M516" s="10"/>
      <c r="N516" s="10"/>
      <c r="O516" s="110">
        <f t="shared" si="14"/>
        <v>0</v>
      </c>
      <c r="P516" s="110">
        <f t="shared" si="15"/>
        <v>0</v>
      </c>
    </row>
    <row r="517" spans="1:16" x14ac:dyDescent="0.25">
      <c r="A517" s="10">
        <v>16041003</v>
      </c>
      <c r="B517" s="10" t="s">
        <v>269</v>
      </c>
      <c r="C517" s="10" t="s">
        <v>270</v>
      </c>
      <c r="D517" s="10">
        <v>120</v>
      </c>
      <c r="E517" s="10"/>
      <c r="F517" s="10"/>
      <c r="G517" s="10"/>
      <c r="H517" s="10"/>
      <c r="I517" s="10"/>
      <c r="J517" s="10"/>
      <c r="K517" s="10"/>
      <c r="L517" s="10"/>
      <c r="M517" s="10"/>
      <c r="N517" s="10"/>
      <c r="O517" s="110">
        <f t="shared" ref="O517:O580" si="16">E517+F517+G517+H517+I517+J517+K517+L517+M517+N517</f>
        <v>0</v>
      </c>
      <c r="P517" s="110">
        <f t="shared" ref="P517:P580" si="17">O517-N517</f>
        <v>0</v>
      </c>
    </row>
    <row r="518" spans="1:16" x14ac:dyDescent="0.25">
      <c r="A518" s="10">
        <v>16042417</v>
      </c>
      <c r="B518" s="10" t="s">
        <v>271</v>
      </c>
      <c r="C518" s="10" t="s">
        <v>272</v>
      </c>
      <c r="D518" s="10">
        <v>1</v>
      </c>
      <c r="E518" s="10"/>
      <c r="F518" s="10"/>
      <c r="G518" s="10"/>
      <c r="H518" s="10"/>
      <c r="I518" s="10"/>
      <c r="J518" s="10"/>
      <c r="K518" s="10"/>
      <c r="L518" s="10"/>
      <c r="M518" s="10"/>
      <c r="N518" s="10"/>
      <c r="O518" s="110">
        <f t="shared" si="16"/>
        <v>0</v>
      </c>
      <c r="P518" s="110">
        <f t="shared" si="17"/>
        <v>0</v>
      </c>
    </row>
    <row r="519" spans="1:16" x14ac:dyDescent="0.25">
      <c r="A519" s="10">
        <v>16054628</v>
      </c>
      <c r="B519" s="10" t="s">
        <v>202</v>
      </c>
      <c r="C519" s="10" t="s">
        <v>203</v>
      </c>
      <c r="D519" s="10">
        <v>1</v>
      </c>
      <c r="E519" s="10"/>
      <c r="F519" s="10"/>
      <c r="G519" s="10"/>
      <c r="H519" s="10"/>
      <c r="I519" s="10"/>
      <c r="J519" s="10"/>
      <c r="K519" s="10"/>
      <c r="L519" s="10"/>
      <c r="M519" s="10"/>
      <c r="N519" s="10"/>
      <c r="O519" s="110">
        <f t="shared" si="16"/>
        <v>0</v>
      </c>
      <c r="P519" s="110">
        <f t="shared" si="17"/>
        <v>0</v>
      </c>
    </row>
    <row r="520" spans="1:16" x14ac:dyDescent="0.25">
      <c r="A520" s="10">
        <v>16054636</v>
      </c>
      <c r="B520" s="10" t="s">
        <v>202</v>
      </c>
      <c r="C520" s="10" t="s">
        <v>203</v>
      </c>
      <c r="D520" s="10">
        <v>1</v>
      </c>
      <c r="E520" s="10"/>
      <c r="F520" s="10"/>
      <c r="G520" s="10"/>
      <c r="H520" s="10"/>
      <c r="I520" s="10"/>
      <c r="J520" s="10"/>
      <c r="K520" s="10"/>
      <c r="L520" s="10"/>
      <c r="M520" s="10"/>
      <c r="N520" s="10"/>
      <c r="O520" s="110">
        <f t="shared" si="16"/>
        <v>0</v>
      </c>
      <c r="P520" s="110">
        <f t="shared" si="17"/>
        <v>0</v>
      </c>
    </row>
    <row r="521" spans="1:16" x14ac:dyDescent="0.25">
      <c r="A521" s="10">
        <v>16054644</v>
      </c>
      <c r="B521" s="10" t="s">
        <v>202</v>
      </c>
      <c r="C521" s="10" t="s">
        <v>203</v>
      </c>
      <c r="D521" s="10">
        <v>1</v>
      </c>
      <c r="E521" s="10"/>
      <c r="F521" s="10"/>
      <c r="G521" s="10"/>
      <c r="H521" s="10"/>
      <c r="I521" s="10"/>
      <c r="J521" s="10"/>
      <c r="K521" s="10"/>
      <c r="L521" s="10"/>
      <c r="M521" s="10"/>
      <c r="N521" s="10"/>
      <c r="O521" s="110">
        <f t="shared" si="16"/>
        <v>0</v>
      </c>
      <c r="P521" s="110">
        <f t="shared" si="17"/>
        <v>0</v>
      </c>
    </row>
    <row r="522" spans="1:16" x14ac:dyDescent="0.25">
      <c r="A522" s="10">
        <v>16056256</v>
      </c>
      <c r="B522" s="10" t="s">
        <v>174</v>
      </c>
      <c r="C522" s="10" t="s">
        <v>175</v>
      </c>
      <c r="D522" s="10">
        <v>60</v>
      </c>
      <c r="E522" s="10"/>
      <c r="F522" s="10"/>
      <c r="G522" s="10"/>
      <c r="H522" s="10"/>
      <c r="I522" s="10"/>
      <c r="J522" s="10"/>
      <c r="K522" s="10"/>
      <c r="L522" s="10"/>
      <c r="M522" s="10"/>
      <c r="N522" s="10"/>
      <c r="O522" s="110">
        <f t="shared" si="16"/>
        <v>0</v>
      </c>
      <c r="P522" s="110">
        <f t="shared" si="17"/>
        <v>0</v>
      </c>
    </row>
    <row r="523" spans="1:16" x14ac:dyDescent="0.25">
      <c r="A523" s="10">
        <v>16056493</v>
      </c>
      <c r="B523" s="10" t="s">
        <v>116</v>
      </c>
      <c r="C523" s="10" t="s">
        <v>117</v>
      </c>
      <c r="D523" s="10">
        <v>1</v>
      </c>
      <c r="E523" s="10"/>
      <c r="F523" s="10"/>
      <c r="G523" s="10"/>
      <c r="H523" s="10"/>
      <c r="I523" s="10"/>
      <c r="J523" s="10"/>
      <c r="K523" s="10"/>
      <c r="L523" s="10"/>
      <c r="M523" s="10"/>
      <c r="N523" s="10"/>
      <c r="O523" s="110">
        <f t="shared" si="16"/>
        <v>0</v>
      </c>
      <c r="P523" s="110">
        <f t="shared" si="17"/>
        <v>0</v>
      </c>
    </row>
    <row r="524" spans="1:16" x14ac:dyDescent="0.25">
      <c r="A524" s="10">
        <v>16056507</v>
      </c>
      <c r="B524" s="10" t="s">
        <v>116</v>
      </c>
      <c r="C524" s="10" t="s">
        <v>117</v>
      </c>
      <c r="D524" s="10">
        <v>1</v>
      </c>
      <c r="E524" s="10"/>
      <c r="F524" s="10"/>
      <c r="G524" s="10"/>
      <c r="H524" s="10"/>
      <c r="I524" s="10"/>
      <c r="J524" s="10"/>
      <c r="K524" s="10"/>
      <c r="L524" s="10"/>
      <c r="M524" s="10"/>
      <c r="N524" s="10"/>
      <c r="O524" s="110">
        <f t="shared" si="16"/>
        <v>0</v>
      </c>
      <c r="P524" s="110">
        <f t="shared" si="17"/>
        <v>0</v>
      </c>
    </row>
    <row r="525" spans="1:16" x14ac:dyDescent="0.25">
      <c r="A525" s="10">
        <v>16060768</v>
      </c>
      <c r="B525" s="10" t="s">
        <v>134</v>
      </c>
      <c r="C525" s="10" t="s">
        <v>135</v>
      </c>
      <c r="D525" s="10">
        <v>1</v>
      </c>
      <c r="E525" s="10"/>
      <c r="F525" s="10"/>
      <c r="G525" s="10"/>
      <c r="H525" s="10"/>
      <c r="I525" s="10"/>
      <c r="J525" s="10"/>
      <c r="K525" s="10"/>
      <c r="L525" s="10"/>
      <c r="M525" s="10"/>
      <c r="N525" s="10"/>
      <c r="O525" s="110">
        <f t="shared" si="16"/>
        <v>0</v>
      </c>
      <c r="P525" s="110">
        <f t="shared" si="17"/>
        <v>0</v>
      </c>
    </row>
    <row r="526" spans="1:16" x14ac:dyDescent="0.25">
      <c r="A526" s="10">
        <v>16060776</v>
      </c>
      <c r="B526" s="10" t="s">
        <v>134</v>
      </c>
      <c r="C526" s="10" t="s">
        <v>135</v>
      </c>
      <c r="D526" s="10">
        <v>1</v>
      </c>
      <c r="E526" s="10"/>
      <c r="F526" s="10"/>
      <c r="G526" s="10"/>
      <c r="H526" s="10"/>
      <c r="I526" s="10"/>
      <c r="J526" s="10"/>
      <c r="K526" s="10"/>
      <c r="L526" s="10"/>
      <c r="M526" s="10"/>
      <c r="N526" s="10"/>
      <c r="O526" s="110">
        <f t="shared" si="16"/>
        <v>0</v>
      </c>
      <c r="P526" s="110">
        <f t="shared" si="17"/>
        <v>0</v>
      </c>
    </row>
    <row r="527" spans="1:16" x14ac:dyDescent="0.25">
      <c r="A527" s="10">
        <v>16061330</v>
      </c>
      <c r="B527" s="10" t="s">
        <v>273</v>
      </c>
      <c r="C527" s="10" t="s">
        <v>274</v>
      </c>
      <c r="D527" s="10">
        <v>60</v>
      </c>
      <c r="E527" s="10"/>
      <c r="F527" s="10"/>
      <c r="G527" s="10"/>
      <c r="H527" s="10"/>
      <c r="I527" s="10"/>
      <c r="J527" s="10"/>
      <c r="K527" s="10"/>
      <c r="L527" s="10"/>
      <c r="M527" s="10"/>
      <c r="N527" s="10"/>
      <c r="O527" s="110">
        <f t="shared" si="16"/>
        <v>0</v>
      </c>
      <c r="P527" s="110">
        <f t="shared" si="17"/>
        <v>0</v>
      </c>
    </row>
    <row r="528" spans="1:16" x14ac:dyDescent="0.25">
      <c r="A528" s="10">
        <v>16061349</v>
      </c>
      <c r="B528" s="10" t="s">
        <v>273</v>
      </c>
      <c r="C528" s="10" t="s">
        <v>274</v>
      </c>
      <c r="D528" s="10">
        <v>60</v>
      </c>
      <c r="E528" s="10"/>
      <c r="F528" s="10"/>
      <c r="G528" s="10"/>
      <c r="H528" s="10"/>
      <c r="I528" s="10"/>
      <c r="J528" s="10"/>
      <c r="K528" s="10"/>
      <c r="L528" s="10"/>
      <c r="M528" s="10"/>
      <c r="N528" s="10"/>
      <c r="O528" s="110">
        <f t="shared" si="16"/>
        <v>0</v>
      </c>
      <c r="P528" s="110">
        <f t="shared" si="17"/>
        <v>0</v>
      </c>
    </row>
    <row r="529" spans="1:16" x14ac:dyDescent="0.25">
      <c r="A529" s="10">
        <v>16063848</v>
      </c>
      <c r="B529" s="10" t="s">
        <v>122</v>
      </c>
      <c r="C529" s="10" t="s">
        <v>123</v>
      </c>
      <c r="D529" s="10">
        <v>10</v>
      </c>
      <c r="E529" s="10"/>
      <c r="F529" s="10"/>
      <c r="G529" s="10"/>
      <c r="H529" s="10"/>
      <c r="I529" s="10"/>
      <c r="J529" s="10"/>
      <c r="K529" s="10"/>
      <c r="L529" s="10"/>
      <c r="M529" s="10"/>
      <c r="N529" s="10"/>
      <c r="O529" s="110">
        <f t="shared" si="16"/>
        <v>0</v>
      </c>
      <c r="P529" s="110">
        <f t="shared" si="17"/>
        <v>0</v>
      </c>
    </row>
    <row r="530" spans="1:16" x14ac:dyDescent="0.25">
      <c r="A530" s="10">
        <v>16063856</v>
      </c>
      <c r="B530" s="10" t="s">
        <v>251</v>
      </c>
      <c r="C530" s="10" t="s">
        <v>252</v>
      </c>
      <c r="D530" s="10">
        <v>56</v>
      </c>
      <c r="E530" s="10"/>
      <c r="F530" s="10"/>
      <c r="G530" s="10"/>
      <c r="H530" s="10"/>
      <c r="I530" s="10"/>
      <c r="J530" s="10"/>
      <c r="K530" s="10"/>
      <c r="L530" s="10"/>
      <c r="M530" s="10"/>
      <c r="N530" s="10"/>
      <c r="O530" s="110">
        <f t="shared" si="16"/>
        <v>0</v>
      </c>
      <c r="P530" s="110">
        <f t="shared" si="17"/>
        <v>0</v>
      </c>
    </row>
    <row r="531" spans="1:16" x14ac:dyDescent="0.25">
      <c r="A531" s="10">
        <v>16063864</v>
      </c>
      <c r="B531" s="10" t="s">
        <v>251</v>
      </c>
      <c r="C531" s="10" t="s">
        <v>252</v>
      </c>
      <c r="D531" s="10">
        <v>56</v>
      </c>
      <c r="E531" s="10"/>
      <c r="F531" s="10"/>
      <c r="G531" s="10"/>
      <c r="H531" s="10"/>
      <c r="I531" s="10"/>
      <c r="J531" s="10"/>
      <c r="K531" s="10"/>
      <c r="L531" s="10"/>
      <c r="M531" s="10"/>
      <c r="N531" s="10"/>
      <c r="O531" s="110">
        <f t="shared" si="16"/>
        <v>0</v>
      </c>
      <c r="P531" s="110">
        <f t="shared" si="17"/>
        <v>0</v>
      </c>
    </row>
    <row r="532" spans="1:16" x14ac:dyDescent="0.25">
      <c r="A532" s="10">
        <v>16063872</v>
      </c>
      <c r="B532" s="10" t="s">
        <v>251</v>
      </c>
      <c r="C532" s="10" t="s">
        <v>252</v>
      </c>
      <c r="D532" s="10">
        <v>56</v>
      </c>
      <c r="E532" s="10"/>
      <c r="F532" s="10"/>
      <c r="G532" s="10"/>
      <c r="H532" s="10"/>
      <c r="I532" s="10"/>
      <c r="J532" s="10"/>
      <c r="K532" s="10"/>
      <c r="L532" s="10"/>
      <c r="M532" s="10"/>
      <c r="N532" s="10"/>
      <c r="O532" s="110">
        <f t="shared" si="16"/>
        <v>0</v>
      </c>
      <c r="P532" s="110">
        <f t="shared" si="17"/>
        <v>0</v>
      </c>
    </row>
    <row r="533" spans="1:16" x14ac:dyDescent="0.25">
      <c r="A533" s="10">
        <v>16064119</v>
      </c>
      <c r="B533" s="10" t="s">
        <v>198</v>
      </c>
      <c r="C533" s="10" t="s">
        <v>199</v>
      </c>
      <c r="D533" s="10">
        <v>30</v>
      </c>
      <c r="E533" s="10"/>
      <c r="F533" s="10"/>
      <c r="G533" s="10"/>
      <c r="H533" s="10"/>
      <c r="I533" s="10"/>
      <c r="J533" s="10"/>
      <c r="K533" s="10"/>
      <c r="L533" s="10"/>
      <c r="M533" s="10"/>
      <c r="N533" s="10"/>
      <c r="O533" s="110">
        <f t="shared" si="16"/>
        <v>0</v>
      </c>
      <c r="P533" s="110">
        <f t="shared" si="17"/>
        <v>0</v>
      </c>
    </row>
    <row r="534" spans="1:16" x14ac:dyDescent="0.25">
      <c r="A534" s="10">
        <v>16064135</v>
      </c>
      <c r="B534" s="10" t="s">
        <v>158</v>
      </c>
      <c r="C534" s="10" t="s">
        <v>159</v>
      </c>
      <c r="D534" s="10">
        <v>112</v>
      </c>
      <c r="E534" s="10"/>
      <c r="F534" s="10"/>
      <c r="G534" s="10"/>
      <c r="H534" s="10"/>
      <c r="I534" s="10"/>
      <c r="J534" s="10"/>
      <c r="K534" s="10"/>
      <c r="L534" s="10"/>
      <c r="M534" s="10"/>
      <c r="N534" s="10"/>
      <c r="O534" s="110">
        <f t="shared" si="16"/>
        <v>0</v>
      </c>
      <c r="P534" s="110">
        <f t="shared" si="17"/>
        <v>0</v>
      </c>
    </row>
    <row r="535" spans="1:16" x14ac:dyDescent="0.25">
      <c r="A535" s="10">
        <v>16064178</v>
      </c>
      <c r="B535" s="10" t="s">
        <v>154</v>
      </c>
      <c r="C535" s="10" t="s">
        <v>155</v>
      </c>
      <c r="D535" s="10">
        <v>30</v>
      </c>
      <c r="E535" s="10"/>
      <c r="F535" s="10"/>
      <c r="G535" s="10"/>
      <c r="H535" s="10"/>
      <c r="I535" s="10"/>
      <c r="J535" s="10"/>
      <c r="K535" s="10"/>
      <c r="L535" s="10"/>
      <c r="M535" s="10"/>
      <c r="N535" s="10"/>
      <c r="O535" s="110">
        <f t="shared" si="16"/>
        <v>0</v>
      </c>
      <c r="P535" s="110">
        <f t="shared" si="17"/>
        <v>0</v>
      </c>
    </row>
    <row r="536" spans="1:16" x14ac:dyDescent="0.25">
      <c r="A536" s="10">
        <v>16064186</v>
      </c>
      <c r="B536" s="10" t="s">
        <v>154</v>
      </c>
      <c r="C536" s="10" t="s">
        <v>155</v>
      </c>
      <c r="D536" s="10">
        <v>30</v>
      </c>
      <c r="E536" s="10"/>
      <c r="F536" s="10"/>
      <c r="G536" s="10"/>
      <c r="H536" s="10"/>
      <c r="I536" s="10"/>
      <c r="J536" s="10"/>
      <c r="K536" s="10"/>
      <c r="L536" s="10"/>
      <c r="M536" s="10"/>
      <c r="N536" s="10"/>
      <c r="O536" s="110">
        <f t="shared" si="16"/>
        <v>0</v>
      </c>
      <c r="P536" s="110">
        <f t="shared" si="17"/>
        <v>0</v>
      </c>
    </row>
    <row r="537" spans="1:16" x14ac:dyDescent="0.25">
      <c r="A537" s="10">
        <v>16064194</v>
      </c>
      <c r="B537" s="10" t="s">
        <v>235</v>
      </c>
      <c r="C537" s="10" t="s">
        <v>236</v>
      </c>
      <c r="D537" s="10">
        <v>56</v>
      </c>
      <c r="E537" s="10"/>
      <c r="F537" s="10"/>
      <c r="G537" s="10"/>
      <c r="H537" s="10"/>
      <c r="I537" s="10"/>
      <c r="J537" s="10"/>
      <c r="K537" s="10"/>
      <c r="L537" s="10"/>
      <c r="M537" s="10"/>
      <c r="N537" s="10"/>
      <c r="O537" s="110">
        <f t="shared" si="16"/>
        <v>0</v>
      </c>
      <c r="P537" s="110">
        <f t="shared" si="17"/>
        <v>0</v>
      </c>
    </row>
    <row r="538" spans="1:16" x14ac:dyDescent="0.25">
      <c r="A538" s="10">
        <v>16065336</v>
      </c>
      <c r="B538" s="10" t="s">
        <v>275</v>
      </c>
      <c r="C538" s="10" t="s">
        <v>276</v>
      </c>
      <c r="D538" s="10">
        <v>1</v>
      </c>
      <c r="E538" s="10"/>
      <c r="F538" s="10"/>
      <c r="G538" s="10"/>
      <c r="H538" s="10"/>
      <c r="I538" s="10"/>
      <c r="J538" s="10"/>
      <c r="K538" s="10"/>
      <c r="L538" s="10"/>
      <c r="M538" s="10"/>
      <c r="N538" s="10"/>
      <c r="O538" s="110">
        <f t="shared" si="16"/>
        <v>0</v>
      </c>
      <c r="P538" s="110">
        <f t="shared" si="17"/>
        <v>0</v>
      </c>
    </row>
    <row r="539" spans="1:16" x14ac:dyDescent="0.25">
      <c r="A539" s="10">
        <v>16065344</v>
      </c>
      <c r="B539" s="10" t="s">
        <v>275</v>
      </c>
      <c r="C539" s="10" t="s">
        <v>276</v>
      </c>
      <c r="D539" s="10">
        <v>1</v>
      </c>
      <c r="E539" s="10"/>
      <c r="F539" s="10"/>
      <c r="G539" s="10"/>
      <c r="H539" s="10"/>
      <c r="I539" s="10"/>
      <c r="J539" s="10"/>
      <c r="K539" s="10"/>
      <c r="L539" s="10"/>
      <c r="M539" s="10"/>
      <c r="N539" s="10"/>
      <c r="O539" s="110">
        <f t="shared" si="16"/>
        <v>0</v>
      </c>
      <c r="P539" s="110">
        <f t="shared" si="17"/>
        <v>0</v>
      </c>
    </row>
    <row r="540" spans="1:16" x14ac:dyDescent="0.25">
      <c r="A540" s="10">
        <v>16067967</v>
      </c>
      <c r="B540" s="10" t="s">
        <v>259</v>
      </c>
      <c r="C540" s="10" t="s">
        <v>260</v>
      </c>
      <c r="D540" s="10">
        <v>84</v>
      </c>
      <c r="E540" s="10"/>
      <c r="F540" s="10"/>
      <c r="G540" s="10"/>
      <c r="H540" s="10"/>
      <c r="I540" s="10"/>
      <c r="J540" s="10"/>
      <c r="K540" s="10"/>
      <c r="L540" s="10"/>
      <c r="M540" s="10"/>
      <c r="N540" s="10"/>
      <c r="O540" s="110">
        <f t="shared" si="16"/>
        <v>0</v>
      </c>
      <c r="P540" s="110">
        <f t="shared" si="17"/>
        <v>0</v>
      </c>
    </row>
    <row r="541" spans="1:16" x14ac:dyDescent="0.25">
      <c r="A541" s="10">
        <v>16067975</v>
      </c>
      <c r="B541" s="10" t="s">
        <v>225</v>
      </c>
      <c r="C541" s="10" t="s">
        <v>226</v>
      </c>
      <c r="D541" s="10">
        <v>1</v>
      </c>
      <c r="E541" s="10"/>
      <c r="F541" s="10"/>
      <c r="G541" s="10"/>
      <c r="H541" s="10"/>
      <c r="I541" s="10"/>
      <c r="J541" s="10"/>
      <c r="K541" s="10"/>
      <c r="L541" s="10"/>
      <c r="M541" s="10"/>
      <c r="N541" s="10"/>
      <c r="O541" s="110">
        <f t="shared" si="16"/>
        <v>0</v>
      </c>
      <c r="P541" s="110">
        <f t="shared" si="17"/>
        <v>0</v>
      </c>
    </row>
    <row r="542" spans="1:16" x14ac:dyDescent="0.25">
      <c r="A542" s="10">
        <v>16068149</v>
      </c>
      <c r="B542" s="10" t="s">
        <v>122</v>
      </c>
      <c r="C542" s="10" t="s">
        <v>123</v>
      </c>
      <c r="D542" s="10">
        <v>1</v>
      </c>
      <c r="E542" s="10"/>
      <c r="F542" s="10"/>
      <c r="G542" s="10"/>
      <c r="H542" s="10"/>
      <c r="I542" s="10"/>
      <c r="J542" s="10"/>
      <c r="K542" s="10"/>
      <c r="L542" s="10"/>
      <c r="M542" s="10"/>
      <c r="N542" s="10"/>
      <c r="O542" s="110">
        <f t="shared" si="16"/>
        <v>0</v>
      </c>
      <c r="P542" s="110">
        <f t="shared" si="17"/>
        <v>0</v>
      </c>
    </row>
    <row r="543" spans="1:16" x14ac:dyDescent="0.25">
      <c r="A543" s="10">
        <v>16071336</v>
      </c>
      <c r="B543" s="10" t="s">
        <v>247</v>
      </c>
      <c r="C543" s="10" t="s">
        <v>248</v>
      </c>
      <c r="D543" s="10">
        <v>1</v>
      </c>
      <c r="E543" s="10"/>
      <c r="F543" s="10"/>
      <c r="G543" s="10"/>
      <c r="H543" s="10"/>
      <c r="I543" s="10"/>
      <c r="J543" s="10"/>
      <c r="K543" s="10"/>
      <c r="L543" s="10"/>
      <c r="M543" s="10"/>
      <c r="N543" s="10"/>
      <c r="O543" s="110">
        <f t="shared" si="16"/>
        <v>0</v>
      </c>
      <c r="P543" s="110">
        <f t="shared" si="17"/>
        <v>0</v>
      </c>
    </row>
    <row r="544" spans="1:16" x14ac:dyDescent="0.25">
      <c r="A544" s="10">
        <v>16073770</v>
      </c>
      <c r="B544" s="10" t="s">
        <v>114</v>
      </c>
      <c r="C544" s="10" t="s">
        <v>115</v>
      </c>
      <c r="D544" s="10">
        <v>1</v>
      </c>
      <c r="E544" s="10"/>
      <c r="F544" s="10"/>
      <c r="G544" s="10"/>
      <c r="H544" s="10"/>
      <c r="I544" s="10"/>
      <c r="J544" s="10"/>
      <c r="K544" s="10"/>
      <c r="L544" s="10"/>
      <c r="M544" s="10"/>
      <c r="N544" s="10"/>
      <c r="O544" s="110">
        <f t="shared" si="16"/>
        <v>0</v>
      </c>
      <c r="P544" s="110">
        <f t="shared" si="17"/>
        <v>0</v>
      </c>
    </row>
    <row r="545" spans="1:16" x14ac:dyDescent="0.25">
      <c r="A545" s="10">
        <v>16073789</v>
      </c>
      <c r="B545" s="10" t="s">
        <v>114</v>
      </c>
      <c r="C545" s="10" t="s">
        <v>115</v>
      </c>
      <c r="D545" s="10">
        <v>1</v>
      </c>
      <c r="E545" s="10"/>
      <c r="F545" s="10"/>
      <c r="G545" s="10"/>
      <c r="H545" s="10"/>
      <c r="I545" s="10"/>
      <c r="J545" s="10"/>
      <c r="K545" s="10"/>
      <c r="L545" s="10"/>
      <c r="M545" s="10"/>
      <c r="N545" s="10"/>
      <c r="O545" s="110">
        <f t="shared" si="16"/>
        <v>0</v>
      </c>
      <c r="P545" s="110">
        <f t="shared" si="17"/>
        <v>0</v>
      </c>
    </row>
    <row r="546" spans="1:16" x14ac:dyDescent="0.25">
      <c r="A546" s="10">
        <v>16073797</v>
      </c>
      <c r="B546" s="10" t="s">
        <v>114</v>
      </c>
      <c r="C546" s="10" t="s">
        <v>115</v>
      </c>
      <c r="D546" s="10">
        <v>1</v>
      </c>
      <c r="E546" s="10"/>
      <c r="F546" s="10"/>
      <c r="G546" s="10"/>
      <c r="H546" s="10"/>
      <c r="I546" s="10"/>
      <c r="J546" s="10"/>
      <c r="K546" s="10"/>
      <c r="L546" s="10"/>
      <c r="M546" s="10"/>
      <c r="N546" s="10"/>
      <c r="O546" s="110">
        <f t="shared" si="16"/>
        <v>0</v>
      </c>
      <c r="P546" s="110">
        <f t="shared" si="17"/>
        <v>0</v>
      </c>
    </row>
    <row r="547" spans="1:16" x14ac:dyDescent="0.25">
      <c r="A547" s="10">
        <v>16074203</v>
      </c>
      <c r="B547" s="10" t="s">
        <v>164</v>
      </c>
      <c r="C547" s="10" t="s">
        <v>165</v>
      </c>
      <c r="D547" s="10">
        <v>1</v>
      </c>
      <c r="E547" s="10"/>
      <c r="F547" s="10"/>
      <c r="G547" s="10"/>
      <c r="H547" s="10"/>
      <c r="I547" s="10"/>
      <c r="J547" s="10"/>
      <c r="K547" s="10"/>
      <c r="L547" s="10"/>
      <c r="M547" s="10"/>
      <c r="N547" s="10"/>
      <c r="O547" s="110">
        <f t="shared" si="16"/>
        <v>0</v>
      </c>
      <c r="P547" s="110">
        <f t="shared" si="17"/>
        <v>0</v>
      </c>
    </row>
    <row r="548" spans="1:16" x14ac:dyDescent="0.25">
      <c r="A548" s="10">
        <v>16074211</v>
      </c>
      <c r="B548" s="10" t="s">
        <v>164</v>
      </c>
      <c r="C548" s="10" t="s">
        <v>165</v>
      </c>
      <c r="D548" s="10">
        <v>1</v>
      </c>
      <c r="E548" s="10"/>
      <c r="F548" s="10"/>
      <c r="G548" s="10"/>
      <c r="H548" s="10"/>
      <c r="I548" s="10"/>
      <c r="J548" s="10"/>
      <c r="K548" s="10"/>
      <c r="L548" s="10"/>
      <c r="M548" s="10"/>
      <c r="N548" s="10"/>
      <c r="O548" s="110">
        <f t="shared" si="16"/>
        <v>0</v>
      </c>
      <c r="P548" s="110">
        <f t="shared" si="17"/>
        <v>0</v>
      </c>
    </row>
    <row r="549" spans="1:16" x14ac:dyDescent="0.25">
      <c r="A549" s="10">
        <v>16075420</v>
      </c>
      <c r="B549" s="10" t="s">
        <v>164</v>
      </c>
      <c r="C549" s="10" t="s">
        <v>165</v>
      </c>
      <c r="D549" s="10">
        <v>1</v>
      </c>
      <c r="E549" s="10"/>
      <c r="F549" s="10"/>
      <c r="G549" s="10"/>
      <c r="H549" s="10"/>
      <c r="I549" s="10"/>
      <c r="J549" s="10"/>
      <c r="K549" s="10"/>
      <c r="L549" s="10"/>
      <c r="M549" s="10"/>
      <c r="N549" s="10"/>
      <c r="O549" s="110">
        <f t="shared" si="16"/>
        <v>0</v>
      </c>
      <c r="P549" s="110">
        <f t="shared" si="17"/>
        <v>0</v>
      </c>
    </row>
    <row r="550" spans="1:16" x14ac:dyDescent="0.25">
      <c r="A550" s="10">
        <v>16075439</v>
      </c>
      <c r="B550" s="10" t="s">
        <v>164</v>
      </c>
      <c r="C550" s="10" t="s">
        <v>165</v>
      </c>
      <c r="D550" s="10">
        <v>1</v>
      </c>
      <c r="E550" s="10"/>
      <c r="F550" s="10"/>
      <c r="G550" s="10"/>
      <c r="H550" s="10"/>
      <c r="I550" s="10"/>
      <c r="J550" s="10"/>
      <c r="K550" s="10"/>
      <c r="L550" s="10"/>
      <c r="M550" s="10"/>
      <c r="N550" s="10"/>
      <c r="O550" s="110">
        <f t="shared" si="16"/>
        <v>0</v>
      </c>
      <c r="P550" s="110">
        <f t="shared" si="17"/>
        <v>0</v>
      </c>
    </row>
    <row r="551" spans="1:16" x14ac:dyDescent="0.25">
      <c r="A551" s="10">
        <v>16075447</v>
      </c>
      <c r="B551" s="10" t="s">
        <v>221</v>
      </c>
      <c r="C551" s="10" t="s">
        <v>222</v>
      </c>
      <c r="D551" s="10">
        <v>1</v>
      </c>
      <c r="E551" s="10"/>
      <c r="F551" s="10"/>
      <c r="G551" s="10"/>
      <c r="H551" s="10"/>
      <c r="I551" s="10"/>
      <c r="J551" s="10"/>
      <c r="K551" s="10"/>
      <c r="L551" s="10"/>
      <c r="M551" s="10"/>
      <c r="N551" s="10"/>
      <c r="O551" s="110">
        <f t="shared" si="16"/>
        <v>0</v>
      </c>
      <c r="P551" s="110">
        <f t="shared" si="17"/>
        <v>0</v>
      </c>
    </row>
    <row r="552" spans="1:16" x14ac:dyDescent="0.25">
      <c r="A552" s="10">
        <v>16075463</v>
      </c>
      <c r="B552" s="10" t="s">
        <v>209</v>
      </c>
      <c r="C552" s="10" t="s">
        <v>210</v>
      </c>
      <c r="D552" s="10">
        <v>90</v>
      </c>
      <c r="E552" s="10"/>
      <c r="F552" s="10"/>
      <c r="G552" s="10"/>
      <c r="H552" s="10"/>
      <c r="I552" s="10"/>
      <c r="J552" s="10"/>
      <c r="K552" s="10"/>
      <c r="L552" s="10"/>
      <c r="M552" s="10"/>
      <c r="N552" s="10"/>
      <c r="O552" s="110">
        <f t="shared" si="16"/>
        <v>0</v>
      </c>
      <c r="P552" s="110">
        <f t="shared" si="17"/>
        <v>0</v>
      </c>
    </row>
    <row r="553" spans="1:16" x14ac:dyDescent="0.25">
      <c r="A553" s="10">
        <v>16075498</v>
      </c>
      <c r="B553" s="10" t="s">
        <v>206</v>
      </c>
      <c r="C553" s="10" t="s">
        <v>141</v>
      </c>
      <c r="D553" s="10">
        <v>30</v>
      </c>
      <c r="E553" s="10"/>
      <c r="F553" s="10"/>
      <c r="G553" s="10"/>
      <c r="H553" s="10"/>
      <c r="I553" s="10"/>
      <c r="J553" s="10"/>
      <c r="K553" s="10"/>
      <c r="L553" s="10"/>
      <c r="M553" s="10"/>
      <c r="N553" s="10"/>
      <c r="O553" s="110">
        <f t="shared" si="16"/>
        <v>0</v>
      </c>
      <c r="P553" s="110">
        <f t="shared" si="17"/>
        <v>0</v>
      </c>
    </row>
    <row r="554" spans="1:16" x14ac:dyDescent="0.25">
      <c r="A554" s="10">
        <v>16078764</v>
      </c>
      <c r="B554" s="10" t="s">
        <v>251</v>
      </c>
      <c r="C554" s="10" t="s">
        <v>252</v>
      </c>
      <c r="D554" s="10">
        <v>56</v>
      </c>
      <c r="E554" s="10"/>
      <c r="F554" s="10"/>
      <c r="G554" s="10"/>
      <c r="H554" s="10"/>
      <c r="I554" s="10"/>
      <c r="J554" s="10"/>
      <c r="K554" s="10"/>
      <c r="L554" s="10"/>
      <c r="M554" s="10"/>
      <c r="N554" s="10"/>
      <c r="O554" s="110">
        <f t="shared" si="16"/>
        <v>0</v>
      </c>
      <c r="P554" s="110">
        <f t="shared" si="17"/>
        <v>0</v>
      </c>
    </row>
    <row r="555" spans="1:16" x14ac:dyDescent="0.25">
      <c r="A555" s="10">
        <v>16078772</v>
      </c>
      <c r="B555" s="10" t="s">
        <v>251</v>
      </c>
      <c r="C555" s="10" t="s">
        <v>252</v>
      </c>
      <c r="D555" s="10">
        <v>56</v>
      </c>
      <c r="E555" s="10"/>
      <c r="F555" s="10"/>
      <c r="G555" s="10"/>
      <c r="H555" s="10"/>
      <c r="I555" s="10"/>
      <c r="J555" s="10"/>
      <c r="K555" s="10"/>
      <c r="L555" s="10"/>
      <c r="M555" s="10"/>
      <c r="N555" s="10"/>
      <c r="O555" s="110">
        <f t="shared" si="16"/>
        <v>0</v>
      </c>
      <c r="P555" s="110">
        <f t="shared" si="17"/>
        <v>0</v>
      </c>
    </row>
    <row r="556" spans="1:16" x14ac:dyDescent="0.25">
      <c r="A556" s="10">
        <v>16078780</v>
      </c>
      <c r="B556" s="10" t="s">
        <v>251</v>
      </c>
      <c r="C556" s="10" t="s">
        <v>252</v>
      </c>
      <c r="D556" s="10">
        <v>56</v>
      </c>
      <c r="E556" s="10"/>
      <c r="F556" s="10"/>
      <c r="G556" s="10"/>
      <c r="H556" s="10"/>
      <c r="I556" s="10"/>
      <c r="J556" s="10"/>
      <c r="K556" s="10"/>
      <c r="L556" s="10"/>
      <c r="M556" s="10"/>
      <c r="N556" s="10"/>
      <c r="O556" s="110">
        <f t="shared" si="16"/>
        <v>0</v>
      </c>
      <c r="P556" s="110">
        <f t="shared" si="17"/>
        <v>0</v>
      </c>
    </row>
    <row r="557" spans="1:16" x14ac:dyDescent="0.25">
      <c r="A557" s="10">
        <v>16078926</v>
      </c>
      <c r="B557" s="10" t="s">
        <v>221</v>
      </c>
      <c r="C557" s="10" t="s">
        <v>222</v>
      </c>
      <c r="D557" s="10">
        <v>1</v>
      </c>
      <c r="E557" s="10"/>
      <c r="F557" s="10"/>
      <c r="G557" s="10"/>
      <c r="H557" s="10"/>
      <c r="I557" s="10"/>
      <c r="J557" s="10"/>
      <c r="K557" s="10"/>
      <c r="L557" s="10"/>
      <c r="M557" s="10"/>
      <c r="N557" s="10"/>
      <c r="O557" s="110">
        <f t="shared" si="16"/>
        <v>0</v>
      </c>
      <c r="P557" s="110">
        <f t="shared" si="17"/>
        <v>0</v>
      </c>
    </row>
    <row r="558" spans="1:16" x14ac:dyDescent="0.25">
      <c r="A558" s="10">
        <v>16081854</v>
      </c>
      <c r="B558" s="10" t="s">
        <v>277</v>
      </c>
      <c r="C558" s="10" t="s">
        <v>278</v>
      </c>
      <c r="D558" s="10">
        <v>60</v>
      </c>
      <c r="E558" s="10"/>
      <c r="F558" s="10"/>
      <c r="G558" s="10"/>
      <c r="H558" s="10"/>
      <c r="I558" s="10"/>
      <c r="J558" s="10"/>
      <c r="K558" s="10"/>
      <c r="L558" s="10"/>
      <c r="M558" s="10"/>
      <c r="N558" s="10"/>
      <c r="O558" s="110">
        <f t="shared" si="16"/>
        <v>0</v>
      </c>
      <c r="P558" s="110">
        <f t="shared" si="17"/>
        <v>0</v>
      </c>
    </row>
    <row r="559" spans="1:16" x14ac:dyDescent="0.25">
      <c r="A559" s="10">
        <v>16081862</v>
      </c>
      <c r="B559" s="10" t="s">
        <v>277</v>
      </c>
      <c r="C559" s="10" t="s">
        <v>278</v>
      </c>
      <c r="D559" s="10">
        <v>60</v>
      </c>
      <c r="E559" s="10"/>
      <c r="F559" s="10"/>
      <c r="G559" s="10"/>
      <c r="H559" s="10"/>
      <c r="I559" s="10"/>
      <c r="J559" s="10"/>
      <c r="K559" s="10"/>
      <c r="L559" s="10"/>
      <c r="M559" s="10"/>
      <c r="N559" s="10"/>
      <c r="O559" s="110">
        <f t="shared" si="16"/>
        <v>0</v>
      </c>
      <c r="P559" s="110">
        <f t="shared" si="17"/>
        <v>0</v>
      </c>
    </row>
    <row r="560" spans="1:16" x14ac:dyDescent="0.25">
      <c r="A560" s="10">
        <v>16085620</v>
      </c>
      <c r="B560" s="10" t="s">
        <v>257</v>
      </c>
      <c r="C560" s="10" t="s">
        <v>258</v>
      </c>
      <c r="D560" s="10">
        <v>28</v>
      </c>
      <c r="E560" s="10"/>
      <c r="F560" s="10"/>
      <c r="G560" s="10"/>
      <c r="H560" s="10"/>
      <c r="I560" s="10"/>
      <c r="J560" s="10"/>
      <c r="K560" s="10"/>
      <c r="L560" s="10"/>
      <c r="M560" s="10"/>
      <c r="N560" s="10"/>
      <c r="O560" s="110">
        <f t="shared" si="16"/>
        <v>0</v>
      </c>
      <c r="P560" s="110">
        <f t="shared" si="17"/>
        <v>0</v>
      </c>
    </row>
    <row r="561" spans="1:16" x14ac:dyDescent="0.25">
      <c r="A561" s="10">
        <v>16086031</v>
      </c>
      <c r="B561" s="10" t="s">
        <v>211</v>
      </c>
      <c r="C561" s="10" t="s">
        <v>212</v>
      </c>
      <c r="D561" s="10">
        <v>60</v>
      </c>
      <c r="E561" s="10"/>
      <c r="F561" s="10"/>
      <c r="G561" s="10"/>
      <c r="H561" s="10"/>
      <c r="I561" s="10"/>
      <c r="J561" s="10"/>
      <c r="K561" s="10"/>
      <c r="L561" s="10"/>
      <c r="M561" s="10"/>
      <c r="N561" s="10"/>
      <c r="O561" s="110">
        <f t="shared" si="16"/>
        <v>0</v>
      </c>
      <c r="P561" s="110">
        <f t="shared" si="17"/>
        <v>0</v>
      </c>
    </row>
    <row r="562" spans="1:16" x14ac:dyDescent="0.25">
      <c r="A562" s="10">
        <v>16089650</v>
      </c>
      <c r="B562" s="10" t="s">
        <v>148</v>
      </c>
      <c r="C562" s="10" t="s">
        <v>149</v>
      </c>
      <c r="D562" s="10">
        <v>5</v>
      </c>
      <c r="E562" s="10"/>
      <c r="F562" s="10"/>
      <c r="G562" s="10"/>
      <c r="H562" s="10"/>
      <c r="I562" s="10"/>
      <c r="J562" s="10"/>
      <c r="K562" s="10"/>
      <c r="L562" s="10"/>
      <c r="M562" s="10"/>
      <c r="N562" s="10"/>
      <c r="O562" s="110">
        <f t="shared" si="16"/>
        <v>0</v>
      </c>
      <c r="P562" s="110">
        <f t="shared" si="17"/>
        <v>0</v>
      </c>
    </row>
    <row r="563" spans="1:16" x14ac:dyDescent="0.25">
      <c r="A563" s="10">
        <v>16089669</v>
      </c>
      <c r="B563" s="10" t="s">
        <v>148</v>
      </c>
      <c r="C563" s="10" t="s">
        <v>149</v>
      </c>
      <c r="D563" s="10">
        <v>5</v>
      </c>
      <c r="E563" s="10"/>
      <c r="F563" s="10"/>
      <c r="G563" s="10"/>
      <c r="H563" s="10"/>
      <c r="I563" s="10"/>
      <c r="J563" s="10"/>
      <c r="K563" s="10"/>
      <c r="L563" s="10"/>
      <c r="M563" s="10"/>
      <c r="N563" s="10"/>
      <c r="O563" s="110">
        <f t="shared" si="16"/>
        <v>0</v>
      </c>
      <c r="P563" s="110">
        <f t="shared" si="17"/>
        <v>0</v>
      </c>
    </row>
    <row r="564" spans="1:16" x14ac:dyDescent="0.25">
      <c r="A564" s="10">
        <v>16089677</v>
      </c>
      <c r="B564" s="10" t="s">
        <v>148</v>
      </c>
      <c r="C564" s="10" t="s">
        <v>149</v>
      </c>
      <c r="D564" s="10">
        <v>5</v>
      </c>
      <c r="E564" s="10"/>
      <c r="F564" s="10"/>
      <c r="G564" s="10"/>
      <c r="H564" s="10"/>
      <c r="I564" s="10"/>
      <c r="J564" s="10"/>
      <c r="K564" s="10"/>
      <c r="L564" s="10"/>
      <c r="M564" s="10"/>
      <c r="N564" s="10"/>
      <c r="O564" s="110">
        <f t="shared" si="16"/>
        <v>0</v>
      </c>
      <c r="P564" s="110">
        <f t="shared" si="17"/>
        <v>0</v>
      </c>
    </row>
    <row r="565" spans="1:16" x14ac:dyDescent="0.25">
      <c r="A565" s="10">
        <v>16089685</v>
      </c>
      <c r="B565" s="10" t="s">
        <v>148</v>
      </c>
      <c r="C565" s="10" t="s">
        <v>149</v>
      </c>
      <c r="D565" s="10">
        <v>5</v>
      </c>
      <c r="E565" s="10"/>
      <c r="F565" s="10"/>
      <c r="G565" s="10"/>
      <c r="H565" s="10"/>
      <c r="I565" s="10"/>
      <c r="J565" s="10"/>
      <c r="K565" s="10"/>
      <c r="L565" s="10"/>
      <c r="M565" s="10"/>
      <c r="N565" s="10"/>
      <c r="O565" s="110">
        <f t="shared" si="16"/>
        <v>0</v>
      </c>
      <c r="P565" s="110">
        <f t="shared" si="17"/>
        <v>0</v>
      </c>
    </row>
    <row r="566" spans="1:16" x14ac:dyDescent="0.25">
      <c r="A566" s="10">
        <v>16089693</v>
      </c>
      <c r="B566" s="10" t="s">
        <v>148</v>
      </c>
      <c r="C566" s="10" t="s">
        <v>149</v>
      </c>
      <c r="D566" s="10">
        <v>5</v>
      </c>
      <c r="E566" s="10"/>
      <c r="F566" s="10"/>
      <c r="G566" s="10"/>
      <c r="H566" s="10"/>
      <c r="I566" s="10"/>
      <c r="J566" s="10"/>
      <c r="K566" s="10"/>
      <c r="L566" s="10"/>
      <c r="M566" s="10"/>
      <c r="N566" s="10"/>
      <c r="O566" s="110">
        <f t="shared" si="16"/>
        <v>0</v>
      </c>
      <c r="P566" s="110">
        <f t="shared" si="17"/>
        <v>0</v>
      </c>
    </row>
    <row r="567" spans="1:16" x14ac:dyDescent="0.25">
      <c r="A567" s="10">
        <v>16089707</v>
      </c>
      <c r="B567" s="10" t="s">
        <v>148</v>
      </c>
      <c r="C567" s="10" t="s">
        <v>149</v>
      </c>
      <c r="D567" s="10">
        <v>5</v>
      </c>
      <c r="E567" s="10"/>
      <c r="F567" s="10"/>
      <c r="G567" s="10"/>
      <c r="H567" s="10"/>
      <c r="I567" s="10"/>
      <c r="J567" s="10"/>
      <c r="K567" s="10"/>
      <c r="L567" s="10"/>
      <c r="M567" s="10"/>
      <c r="N567" s="10"/>
      <c r="O567" s="110">
        <f t="shared" si="16"/>
        <v>0</v>
      </c>
      <c r="P567" s="110">
        <f t="shared" si="17"/>
        <v>0</v>
      </c>
    </row>
    <row r="568" spans="1:16" x14ac:dyDescent="0.25">
      <c r="A568" s="10">
        <v>16102010</v>
      </c>
      <c r="B568" s="10" t="s">
        <v>196</v>
      </c>
      <c r="C568" s="10" t="s">
        <v>197</v>
      </c>
      <c r="D568" s="10">
        <v>60</v>
      </c>
      <c r="E568" s="10"/>
      <c r="F568" s="10"/>
      <c r="G568" s="10"/>
      <c r="H568" s="10"/>
      <c r="I568" s="10"/>
      <c r="J568" s="10"/>
      <c r="K568" s="10"/>
      <c r="L568" s="10"/>
      <c r="M568" s="10"/>
      <c r="N568" s="10"/>
      <c r="O568" s="110">
        <f t="shared" si="16"/>
        <v>0</v>
      </c>
      <c r="P568" s="110">
        <f t="shared" si="17"/>
        <v>0</v>
      </c>
    </row>
    <row r="569" spans="1:16" x14ac:dyDescent="0.25">
      <c r="A569" s="10">
        <v>16102029</v>
      </c>
      <c r="B569" s="10" t="s">
        <v>196</v>
      </c>
      <c r="C569" s="10" t="s">
        <v>197</v>
      </c>
      <c r="D569" s="10">
        <v>30</v>
      </c>
      <c r="E569" s="10"/>
      <c r="F569" s="10"/>
      <c r="G569" s="10"/>
      <c r="H569" s="10"/>
      <c r="I569" s="10"/>
      <c r="J569" s="10"/>
      <c r="K569" s="10"/>
      <c r="L569" s="10"/>
      <c r="M569" s="10"/>
      <c r="N569" s="10"/>
      <c r="O569" s="110">
        <f t="shared" si="16"/>
        <v>0</v>
      </c>
      <c r="P569" s="110">
        <f t="shared" si="17"/>
        <v>0</v>
      </c>
    </row>
    <row r="570" spans="1:16" x14ac:dyDescent="0.25">
      <c r="A570" s="10">
        <v>16105095</v>
      </c>
      <c r="B570" s="10" t="s">
        <v>251</v>
      </c>
      <c r="C570" s="10" t="s">
        <v>252</v>
      </c>
      <c r="D570" s="10">
        <v>56</v>
      </c>
      <c r="E570" s="10"/>
      <c r="F570" s="10"/>
      <c r="G570" s="10"/>
      <c r="H570" s="10"/>
      <c r="I570" s="10"/>
      <c r="J570" s="10"/>
      <c r="K570" s="10"/>
      <c r="L570" s="10"/>
      <c r="M570" s="10"/>
      <c r="N570" s="10"/>
      <c r="O570" s="110">
        <f t="shared" si="16"/>
        <v>0</v>
      </c>
      <c r="P570" s="110">
        <f t="shared" si="17"/>
        <v>0</v>
      </c>
    </row>
    <row r="571" spans="1:16" x14ac:dyDescent="0.25">
      <c r="A571" s="10">
        <v>16105109</v>
      </c>
      <c r="B571" s="10" t="s">
        <v>251</v>
      </c>
      <c r="C571" s="10" t="s">
        <v>252</v>
      </c>
      <c r="D571" s="10">
        <v>56</v>
      </c>
      <c r="E571" s="10"/>
      <c r="F571" s="10"/>
      <c r="G571" s="10"/>
      <c r="H571" s="10"/>
      <c r="I571" s="10"/>
      <c r="J571" s="10"/>
      <c r="K571" s="10"/>
      <c r="L571" s="10"/>
      <c r="M571" s="10"/>
      <c r="N571" s="10"/>
      <c r="O571" s="110">
        <f t="shared" si="16"/>
        <v>0</v>
      </c>
      <c r="P571" s="110">
        <f t="shared" si="17"/>
        <v>0</v>
      </c>
    </row>
    <row r="572" spans="1:16" x14ac:dyDescent="0.25">
      <c r="A572" s="10">
        <v>16105117</v>
      </c>
      <c r="B572" s="10" t="s">
        <v>251</v>
      </c>
      <c r="C572" s="10" t="s">
        <v>252</v>
      </c>
      <c r="D572" s="10">
        <v>56</v>
      </c>
      <c r="E572" s="10"/>
      <c r="F572" s="10"/>
      <c r="G572" s="10"/>
      <c r="H572" s="10"/>
      <c r="I572" s="10"/>
      <c r="J572" s="10"/>
      <c r="K572" s="10"/>
      <c r="L572" s="10"/>
      <c r="M572" s="10"/>
      <c r="N572" s="10"/>
      <c r="O572" s="110">
        <f t="shared" si="16"/>
        <v>0</v>
      </c>
      <c r="P572" s="110">
        <f t="shared" si="17"/>
        <v>0</v>
      </c>
    </row>
    <row r="573" spans="1:16" x14ac:dyDescent="0.25">
      <c r="A573" s="10">
        <v>16105265</v>
      </c>
      <c r="B573" s="10" t="s">
        <v>235</v>
      </c>
      <c r="C573" s="10" t="s">
        <v>236</v>
      </c>
      <c r="D573" s="10">
        <v>56</v>
      </c>
      <c r="E573" s="10"/>
      <c r="F573" s="10"/>
      <c r="G573" s="10"/>
      <c r="H573" s="10"/>
      <c r="I573" s="10"/>
      <c r="J573" s="10"/>
      <c r="K573" s="10"/>
      <c r="L573" s="10"/>
      <c r="M573" s="10"/>
      <c r="N573" s="10"/>
      <c r="O573" s="110">
        <f t="shared" si="16"/>
        <v>0</v>
      </c>
      <c r="P573" s="110">
        <f t="shared" si="17"/>
        <v>0</v>
      </c>
    </row>
    <row r="574" spans="1:16" x14ac:dyDescent="0.25">
      <c r="A574" s="10">
        <v>16105346</v>
      </c>
      <c r="B574" s="10" t="s">
        <v>251</v>
      </c>
      <c r="C574" s="10" t="s">
        <v>252</v>
      </c>
      <c r="D574" s="10">
        <v>56</v>
      </c>
      <c r="E574" s="10"/>
      <c r="F574" s="10"/>
      <c r="G574" s="10"/>
      <c r="H574" s="10"/>
      <c r="I574" s="10"/>
      <c r="J574" s="10"/>
      <c r="K574" s="10"/>
      <c r="L574" s="10"/>
      <c r="M574" s="10"/>
      <c r="N574" s="10"/>
      <c r="O574" s="110">
        <f t="shared" si="16"/>
        <v>0</v>
      </c>
      <c r="P574" s="110">
        <f t="shared" si="17"/>
        <v>0</v>
      </c>
    </row>
    <row r="575" spans="1:16" x14ac:dyDescent="0.25">
      <c r="A575" s="10">
        <v>16105362</v>
      </c>
      <c r="B575" s="10" t="s">
        <v>251</v>
      </c>
      <c r="C575" s="10" t="s">
        <v>252</v>
      </c>
      <c r="D575" s="10">
        <v>56</v>
      </c>
      <c r="E575" s="10"/>
      <c r="F575" s="10"/>
      <c r="G575" s="10"/>
      <c r="H575" s="10"/>
      <c r="I575" s="10"/>
      <c r="J575" s="10"/>
      <c r="K575" s="10"/>
      <c r="L575" s="10"/>
      <c r="M575" s="10"/>
      <c r="N575" s="10"/>
      <c r="O575" s="110">
        <f t="shared" si="16"/>
        <v>0</v>
      </c>
      <c r="P575" s="110">
        <f t="shared" si="17"/>
        <v>0</v>
      </c>
    </row>
    <row r="576" spans="1:16" x14ac:dyDescent="0.25">
      <c r="A576" s="10">
        <v>16105389</v>
      </c>
      <c r="B576" s="10" t="s">
        <v>251</v>
      </c>
      <c r="C576" s="10" t="s">
        <v>252</v>
      </c>
      <c r="D576" s="10">
        <v>56</v>
      </c>
      <c r="E576" s="10"/>
      <c r="F576" s="10"/>
      <c r="G576" s="10"/>
      <c r="H576" s="10"/>
      <c r="I576" s="10"/>
      <c r="J576" s="10"/>
      <c r="K576" s="10"/>
      <c r="L576" s="10"/>
      <c r="M576" s="10"/>
      <c r="N576" s="10"/>
      <c r="O576" s="110">
        <f t="shared" si="16"/>
        <v>0</v>
      </c>
      <c r="P576" s="110">
        <f t="shared" si="17"/>
        <v>0</v>
      </c>
    </row>
    <row r="577" spans="1:16" x14ac:dyDescent="0.25">
      <c r="A577" s="10">
        <v>16106881</v>
      </c>
      <c r="B577" s="10" t="s">
        <v>146</v>
      </c>
      <c r="C577" s="10" t="s">
        <v>147</v>
      </c>
      <c r="D577" s="10">
        <v>1</v>
      </c>
      <c r="E577" s="10"/>
      <c r="F577" s="10"/>
      <c r="G577" s="10"/>
      <c r="H577" s="10"/>
      <c r="I577" s="10"/>
      <c r="J577" s="10"/>
      <c r="K577" s="10"/>
      <c r="L577" s="10"/>
      <c r="M577" s="10"/>
      <c r="N577" s="10"/>
      <c r="O577" s="110">
        <f t="shared" si="16"/>
        <v>0</v>
      </c>
      <c r="P577" s="110">
        <f t="shared" si="17"/>
        <v>0</v>
      </c>
    </row>
    <row r="578" spans="1:16" x14ac:dyDescent="0.25">
      <c r="A578" s="10">
        <v>16106903</v>
      </c>
      <c r="B578" s="10" t="s">
        <v>146</v>
      </c>
      <c r="C578" s="10" t="s">
        <v>147</v>
      </c>
      <c r="D578" s="10">
        <v>1</v>
      </c>
      <c r="E578" s="10"/>
      <c r="F578" s="10"/>
      <c r="G578" s="10"/>
      <c r="H578" s="10"/>
      <c r="I578" s="10"/>
      <c r="J578" s="10"/>
      <c r="K578" s="10"/>
      <c r="L578" s="10"/>
      <c r="M578" s="10"/>
      <c r="N578" s="10"/>
      <c r="O578" s="110">
        <f t="shared" si="16"/>
        <v>0</v>
      </c>
      <c r="P578" s="110">
        <f t="shared" si="17"/>
        <v>0</v>
      </c>
    </row>
    <row r="579" spans="1:16" x14ac:dyDescent="0.25">
      <c r="A579" s="10">
        <v>16106946</v>
      </c>
      <c r="B579" s="10" t="s">
        <v>279</v>
      </c>
      <c r="C579" s="10" t="s">
        <v>280</v>
      </c>
      <c r="D579" s="10">
        <v>100</v>
      </c>
      <c r="E579" s="10"/>
      <c r="F579" s="10"/>
      <c r="G579" s="10"/>
      <c r="H579" s="10"/>
      <c r="I579" s="10"/>
      <c r="J579" s="10"/>
      <c r="K579" s="10"/>
      <c r="L579" s="10"/>
      <c r="M579" s="10"/>
      <c r="N579" s="10"/>
      <c r="O579" s="110">
        <f t="shared" si="16"/>
        <v>0</v>
      </c>
      <c r="P579" s="110">
        <f t="shared" si="17"/>
        <v>0</v>
      </c>
    </row>
    <row r="580" spans="1:16" x14ac:dyDescent="0.25">
      <c r="A580" s="10">
        <v>16113179</v>
      </c>
      <c r="B580" s="10" t="s">
        <v>281</v>
      </c>
      <c r="C580" s="10" t="s">
        <v>282</v>
      </c>
      <c r="D580" s="10">
        <v>1</v>
      </c>
      <c r="E580" s="10"/>
      <c r="F580" s="10"/>
      <c r="G580" s="10"/>
      <c r="H580" s="10"/>
      <c r="I580" s="10"/>
      <c r="J580" s="10"/>
      <c r="K580" s="10"/>
      <c r="L580" s="10"/>
      <c r="M580" s="10"/>
      <c r="N580" s="10"/>
      <c r="O580" s="110">
        <f t="shared" si="16"/>
        <v>0</v>
      </c>
      <c r="P580" s="110">
        <f t="shared" si="17"/>
        <v>0</v>
      </c>
    </row>
    <row r="581" spans="1:16" x14ac:dyDescent="0.25">
      <c r="A581" s="10">
        <v>16113187</v>
      </c>
      <c r="B581" s="10" t="s">
        <v>281</v>
      </c>
      <c r="C581" s="10" t="s">
        <v>282</v>
      </c>
      <c r="D581" s="10">
        <v>1</v>
      </c>
      <c r="E581" s="10"/>
      <c r="F581" s="10"/>
      <c r="G581" s="10"/>
      <c r="H581" s="10"/>
      <c r="I581" s="10"/>
      <c r="J581" s="10"/>
      <c r="K581" s="10"/>
      <c r="L581" s="10"/>
      <c r="M581" s="10"/>
      <c r="N581" s="10"/>
      <c r="O581" s="110">
        <f t="shared" ref="O581:O644" si="18">E581+F581+G581+H581+I581+J581+K581+L581+M581+N581</f>
        <v>0</v>
      </c>
      <c r="P581" s="110">
        <f t="shared" ref="P581:P644" si="19">O581-N581</f>
        <v>0</v>
      </c>
    </row>
    <row r="582" spans="1:16" x14ac:dyDescent="0.25">
      <c r="A582" s="10">
        <v>16116658</v>
      </c>
      <c r="B582" s="10" t="s">
        <v>114</v>
      </c>
      <c r="C582" s="10" t="s">
        <v>115</v>
      </c>
      <c r="D582" s="10">
        <v>1</v>
      </c>
      <c r="E582" s="10"/>
      <c r="F582" s="10"/>
      <c r="G582" s="10"/>
      <c r="H582" s="10"/>
      <c r="I582" s="10"/>
      <c r="J582" s="10"/>
      <c r="K582" s="10"/>
      <c r="L582" s="10"/>
      <c r="M582" s="10"/>
      <c r="N582" s="10"/>
      <c r="O582" s="110">
        <f t="shared" si="18"/>
        <v>0</v>
      </c>
      <c r="P582" s="110">
        <f t="shared" si="19"/>
        <v>0</v>
      </c>
    </row>
    <row r="583" spans="1:16" x14ac:dyDescent="0.25">
      <c r="A583" s="10">
        <v>16117697</v>
      </c>
      <c r="B583" s="10" t="s">
        <v>152</v>
      </c>
      <c r="C583" s="10" t="s">
        <v>153</v>
      </c>
      <c r="D583" s="10">
        <v>100</v>
      </c>
      <c r="E583" s="10"/>
      <c r="F583" s="10"/>
      <c r="G583" s="10"/>
      <c r="H583" s="10"/>
      <c r="I583" s="10"/>
      <c r="J583" s="10"/>
      <c r="K583" s="10"/>
      <c r="L583" s="10"/>
      <c r="M583" s="10"/>
      <c r="N583" s="10"/>
      <c r="O583" s="110">
        <f t="shared" si="18"/>
        <v>0</v>
      </c>
      <c r="P583" s="110">
        <f t="shared" si="19"/>
        <v>0</v>
      </c>
    </row>
    <row r="584" spans="1:16" x14ac:dyDescent="0.25">
      <c r="A584" s="10">
        <v>16148231</v>
      </c>
      <c r="B584" s="10" t="s">
        <v>170</v>
      </c>
      <c r="C584" s="10" t="s">
        <v>171</v>
      </c>
      <c r="D584" s="10">
        <v>21</v>
      </c>
      <c r="E584" s="10"/>
      <c r="F584" s="10"/>
      <c r="G584" s="10"/>
      <c r="H584" s="10"/>
      <c r="I584" s="10"/>
      <c r="J584" s="10"/>
      <c r="K584" s="10"/>
      <c r="L584" s="10"/>
      <c r="M584" s="10"/>
      <c r="N584" s="10"/>
      <c r="O584" s="110">
        <f t="shared" si="18"/>
        <v>0</v>
      </c>
      <c r="P584" s="110">
        <f t="shared" si="19"/>
        <v>0</v>
      </c>
    </row>
    <row r="585" spans="1:16" x14ac:dyDescent="0.25">
      <c r="A585" s="10">
        <v>16148258</v>
      </c>
      <c r="B585" s="10" t="s">
        <v>170</v>
      </c>
      <c r="C585" s="10" t="s">
        <v>171</v>
      </c>
      <c r="D585" s="10">
        <v>21</v>
      </c>
      <c r="E585" s="10"/>
      <c r="F585" s="10"/>
      <c r="G585" s="10"/>
      <c r="H585" s="10"/>
      <c r="I585" s="10"/>
      <c r="J585" s="10"/>
      <c r="K585" s="10"/>
      <c r="L585" s="10"/>
      <c r="M585" s="10"/>
      <c r="N585" s="10"/>
      <c r="O585" s="110">
        <f t="shared" si="18"/>
        <v>0</v>
      </c>
      <c r="P585" s="110">
        <f t="shared" si="19"/>
        <v>0</v>
      </c>
    </row>
    <row r="586" spans="1:16" x14ac:dyDescent="0.25">
      <c r="A586" s="10">
        <v>16149106</v>
      </c>
      <c r="B586" s="10" t="s">
        <v>116</v>
      </c>
      <c r="C586" s="10" t="s">
        <v>117</v>
      </c>
      <c r="D586" s="10">
        <v>10</v>
      </c>
      <c r="E586" s="10"/>
      <c r="F586" s="10"/>
      <c r="G586" s="10"/>
      <c r="H586" s="10"/>
      <c r="I586" s="10"/>
      <c r="J586" s="10"/>
      <c r="K586" s="10"/>
      <c r="L586" s="10"/>
      <c r="M586" s="10"/>
      <c r="N586" s="10"/>
      <c r="O586" s="110">
        <f t="shared" si="18"/>
        <v>0</v>
      </c>
      <c r="P586" s="110">
        <f t="shared" si="19"/>
        <v>0</v>
      </c>
    </row>
    <row r="587" spans="1:16" x14ac:dyDescent="0.25">
      <c r="A587" s="10">
        <v>16149416</v>
      </c>
      <c r="B587" s="10" t="s">
        <v>283</v>
      </c>
      <c r="C587" s="10" t="s">
        <v>284</v>
      </c>
      <c r="D587" s="10">
        <v>150</v>
      </c>
      <c r="E587" s="10"/>
      <c r="F587" s="10"/>
      <c r="G587" s="10"/>
      <c r="H587" s="10"/>
      <c r="I587" s="10"/>
      <c r="J587" s="10"/>
      <c r="K587" s="10"/>
      <c r="L587" s="10"/>
      <c r="M587" s="10"/>
      <c r="N587" s="10"/>
      <c r="O587" s="110">
        <f t="shared" si="18"/>
        <v>0</v>
      </c>
      <c r="P587" s="110">
        <f t="shared" si="19"/>
        <v>0</v>
      </c>
    </row>
    <row r="588" spans="1:16" x14ac:dyDescent="0.25">
      <c r="A588" s="10">
        <v>16150260</v>
      </c>
      <c r="B588" s="10" t="s">
        <v>128</v>
      </c>
      <c r="C588" s="10" t="s">
        <v>129</v>
      </c>
      <c r="D588" s="10">
        <v>1</v>
      </c>
      <c r="E588" s="10"/>
      <c r="F588" s="10"/>
      <c r="G588" s="10"/>
      <c r="H588" s="10"/>
      <c r="I588" s="10"/>
      <c r="J588" s="10"/>
      <c r="K588" s="10"/>
      <c r="L588" s="10"/>
      <c r="M588" s="10"/>
      <c r="N588" s="10"/>
      <c r="O588" s="110">
        <f t="shared" si="18"/>
        <v>0</v>
      </c>
      <c r="P588" s="110">
        <f t="shared" si="19"/>
        <v>0</v>
      </c>
    </row>
    <row r="589" spans="1:16" x14ac:dyDescent="0.25">
      <c r="A589" s="10">
        <v>16156846</v>
      </c>
      <c r="B589" s="10" t="s">
        <v>247</v>
      </c>
      <c r="C589" s="10" t="s">
        <v>248</v>
      </c>
      <c r="D589" s="10">
        <v>1</v>
      </c>
      <c r="E589" s="10"/>
      <c r="F589" s="10"/>
      <c r="G589" s="10"/>
      <c r="H589" s="10"/>
      <c r="I589" s="10"/>
      <c r="J589" s="10"/>
      <c r="K589" s="10"/>
      <c r="L589" s="10"/>
      <c r="M589" s="10"/>
      <c r="N589" s="10"/>
      <c r="O589" s="110">
        <f t="shared" si="18"/>
        <v>0</v>
      </c>
      <c r="P589" s="110">
        <f t="shared" si="19"/>
        <v>0</v>
      </c>
    </row>
    <row r="590" spans="1:16" x14ac:dyDescent="0.25">
      <c r="A590" s="10">
        <v>16157656</v>
      </c>
      <c r="B590" s="10" t="s">
        <v>128</v>
      </c>
      <c r="C590" s="10" t="s">
        <v>129</v>
      </c>
      <c r="D590" s="10">
        <v>1</v>
      </c>
      <c r="E590" s="10"/>
      <c r="F590" s="10"/>
      <c r="G590" s="10"/>
      <c r="H590" s="10"/>
      <c r="I590" s="10"/>
      <c r="J590" s="10"/>
      <c r="K590" s="10"/>
      <c r="L590" s="10"/>
      <c r="M590" s="10"/>
      <c r="N590" s="10"/>
      <c r="O590" s="110">
        <f t="shared" si="18"/>
        <v>0</v>
      </c>
      <c r="P590" s="110">
        <f t="shared" si="19"/>
        <v>0</v>
      </c>
    </row>
    <row r="591" spans="1:16" x14ac:dyDescent="0.25">
      <c r="A591" s="10">
        <v>16159853</v>
      </c>
      <c r="B591" s="10" t="s">
        <v>255</v>
      </c>
      <c r="C591" s="10" t="s">
        <v>256</v>
      </c>
      <c r="D591" s="10">
        <v>120</v>
      </c>
      <c r="E591" s="10"/>
      <c r="F591" s="10"/>
      <c r="G591" s="10"/>
      <c r="H591" s="10"/>
      <c r="I591" s="10"/>
      <c r="J591" s="10"/>
      <c r="K591" s="10"/>
      <c r="L591" s="10"/>
      <c r="M591" s="10"/>
      <c r="N591" s="10"/>
      <c r="O591" s="110">
        <f t="shared" si="18"/>
        <v>0</v>
      </c>
      <c r="P591" s="110">
        <f t="shared" si="19"/>
        <v>0</v>
      </c>
    </row>
    <row r="592" spans="1:16" x14ac:dyDescent="0.25">
      <c r="A592" s="10">
        <v>16160576</v>
      </c>
      <c r="B592" s="10" t="s">
        <v>150</v>
      </c>
      <c r="C592" s="10" t="s">
        <v>151</v>
      </c>
      <c r="D592" s="10">
        <v>1</v>
      </c>
      <c r="E592" s="10"/>
      <c r="F592" s="10"/>
      <c r="G592" s="10"/>
      <c r="H592" s="10"/>
      <c r="I592" s="10"/>
      <c r="J592" s="10"/>
      <c r="K592" s="10"/>
      <c r="L592" s="10"/>
      <c r="M592" s="10"/>
      <c r="N592" s="10"/>
      <c r="O592" s="110">
        <f t="shared" si="18"/>
        <v>0</v>
      </c>
      <c r="P592" s="110">
        <f t="shared" si="19"/>
        <v>0</v>
      </c>
    </row>
    <row r="593" spans="1:16" x14ac:dyDescent="0.25">
      <c r="A593" s="10">
        <v>16160584</v>
      </c>
      <c r="B593" s="10" t="s">
        <v>150</v>
      </c>
      <c r="C593" s="10" t="s">
        <v>151</v>
      </c>
      <c r="D593" s="10">
        <v>1</v>
      </c>
      <c r="E593" s="10"/>
      <c r="F593" s="10"/>
      <c r="G593" s="10"/>
      <c r="H593" s="10"/>
      <c r="I593" s="10"/>
      <c r="J593" s="10"/>
      <c r="K593" s="10"/>
      <c r="L593" s="10"/>
      <c r="M593" s="10"/>
      <c r="N593" s="10"/>
      <c r="O593" s="110">
        <f t="shared" si="18"/>
        <v>0</v>
      </c>
      <c r="P593" s="110">
        <f t="shared" si="19"/>
        <v>0</v>
      </c>
    </row>
    <row r="594" spans="1:16" x14ac:dyDescent="0.25">
      <c r="A594" s="10">
        <v>16161661</v>
      </c>
      <c r="B594" s="10" t="s">
        <v>142</v>
      </c>
      <c r="C594" s="10" t="s">
        <v>143</v>
      </c>
      <c r="D594" s="10">
        <v>1</v>
      </c>
      <c r="E594" s="10"/>
      <c r="F594" s="10"/>
      <c r="G594" s="10"/>
      <c r="H594" s="10"/>
      <c r="I594" s="10"/>
      <c r="J594" s="10"/>
      <c r="K594" s="10"/>
      <c r="L594" s="10"/>
      <c r="M594" s="10"/>
      <c r="N594" s="10"/>
      <c r="O594" s="110">
        <f t="shared" si="18"/>
        <v>0</v>
      </c>
      <c r="P594" s="110">
        <f t="shared" si="19"/>
        <v>0</v>
      </c>
    </row>
    <row r="595" spans="1:16" x14ac:dyDescent="0.25">
      <c r="A595" s="10">
        <v>16164644</v>
      </c>
      <c r="B595" s="10" t="s">
        <v>259</v>
      </c>
      <c r="C595" s="10" t="s">
        <v>260</v>
      </c>
      <c r="D595" s="10">
        <v>84</v>
      </c>
      <c r="E595" s="10"/>
      <c r="F595" s="10"/>
      <c r="G595" s="10"/>
      <c r="H595" s="10"/>
      <c r="I595" s="10"/>
      <c r="J595" s="10"/>
      <c r="K595" s="10"/>
      <c r="L595" s="10"/>
      <c r="M595" s="10"/>
      <c r="N595" s="10"/>
      <c r="O595" s="110">
        <f t="shared" si="18"/>
        <v>0</v>
      </c>
      <c r="P595" s="110">
        <f t="shared" si="19"/>
        <v>0</v>
      </c>
    </row>
    <row r="596" spans="1:16" x14ac:dyDescent="0.25">
      <c r="A596" s="10">
        <v>16168070</v>
      </c>
      <c r="B596" s="10" t="s">
        <v>180</v>
      </c>
      <c r="C596" s="10" t="s">
        <v>181</v>
      </c>
      <c r="D596" s="10">
        <v>1</v>
      </c>
      <c r="E596" s="10"/>
      <c r="F596" s="10"/>
      <c r="G596" s="10"/>
      <c r="H596" s="10"/>
      <c r="I596" s="10"/>
      <c r="J596" s="10"/>
      <c r="K596" s="10"/>
      <c r="L596" s="10"/>
      <c r="M596" s="10"/>
      <c r="N596" s="10"/>
      <c r="O596" s="110">
        <f t="shared" si="18"/>
        <v>0</v>
      </c>
      <c r="P596" s="110">
        <f t="shared" si="19"/>
        <v>0</v>
      </c>
    </row>
    <row r="597" spans="1:16" x14ac:dyDescent="0.25">
      <c r="A597" s="10">
        <v>16174941</v>
      </c>
      <c r="B597" s="10" t="s">
        <v>217</v>
      </c>
      <c r="C597" s="10" t="s">
        <v>218</v>
      </c>
      <c r="D597" s="10">
        <v>28</v>
      </c>
      <c r="E597" s="10"/>
      <c r="F597" s="10"/>
      <c r="G597" s="10"/>
      <c r="H597" s="10"/>
      <c r="I597" s="10"/>
      <c r="J597" s="10"/>
      <c r="K597" s="10"/>
      <c r="L597" s="10"/>
      <c r="M597" s="10"/>
      <c r="N597" s="10"/>
      <c r="O597" s="110">
        <f t="shared" si="18"/>
        <v>0</v>
      </c>
      <c r="P597" s="110">
        <f t="shared" si="19"/>
        <v>0</v>
      </c>
    </row>
    <row r="598" spans="1:16" x14ac:dyDescent="0.25">
      <c r="A598" s="10">
        <v>16175433</v>
      </c>
      <c r="B598" s="10" t="s">
        <v>150</v>
      </c>
      <c r="C598" s="10" t="s">
        <v>151</v>
      </c>
      <c r="D598" s="10">
        <v>1</v>
      </c>
      <c r="E598" s="10"/>
      <c r="F598" s="10"/>
      <c r="G598" s="10"/>
      <c r="H598" s="10"/>
      <c r="I598" s="10"/>
      <c r="J598" s="10"/>
      <c r="K598" s="10"/>
      <c r="L598" s="10"/>
      <c r="M598" s="10"/>
      <c r="N598" s="10"/>
      <c r="O598" s="110">
        <f t="shared" si="18"/>
        <v>0</v>
      </c>
      <c r="P598" s="110">
        <f t="shared" si="19"/>
        <v>0</v>
      </c>
    </row>
    <row r="599" spans="1:16" x14ac:dyDescent="0.25">
      <c r="A599" s="10">
        <v>16181247</v>
      </c>
      <c r="B599" s="10" t="s">
        <v>124</v>
      </c>
      <c r="C599" s="10" t="s">
        <v>125</v>
      </c>
      <c r="D599" s="10">
        <v>1</v>
      </c>
      <c r="E599" s="10"/>
      <c r="F599" s="10"/>
      <c r="G599" s="10"/>
      <c r="H599" s="10"/>
      <c r="I599" s="10"/>
      <c r="J599" s="10"/>
      <c r="K599" s="10"/>
      <c r="L599" s="10"/>
      <c r="M599" s="10"/>
      <c r="N599" s="10"/>
      <c r="O599" s="110">
        <f t="shared" si="18"/>
        <v>0</v>
      </c>
      <c r="P599" s="110">
        <f t="shared" si="19"/>
        <v>0</v>
      </c>
    </row>
    <row r="600" spans="1:16" x14ac:dyDescent="0.25">
      <c r="A600" s="10">
        <v>16181255</v>
      </c>
      <c r="B600" s="10" t="s">
        <v>150</v>
      </c>
      <c r="C600" s="10" t="s">
        <v>151</v>
      </c>
      <c r="D600" s="10">
        <v>1</v>
      </c>
      <c r="E600" s="10"/>
      <c r="F600" s="10"/>
      <c r="G600" s="10"/>
      <c r="H600" s="10"/>
      <c r="I600" s="10"/>
      <c r="J600" s="10"/>
      <c r="K600" s="10"/>
      <c r="L600" s="10"/>
      <c r="M600" s="10"/>
      <c r="N600" s="10"/>
      <c r="O600" s="110">
        <f t="shared" si="18"/>
        <v>0</v>
      </c>
      <c r="P600" s="110">
        <f t="shared" si="19"/>
        <v>0</v>
      </c>
    </row>
    <row r="601" spans="1:16" x14ac:dyDescent="0.25">
      <c r="A601" s="10">
        <v>16181271</v>
      </c>
      <c r="B601" s="10" t="s">
        <v>124</v>
      </c>
      <c r="C601" s="10" t="s">
        <v>125</v>
      </c>
      <c r="D601" s="10">
        <v>2</v>
      </c>
      <c r="E601" s="10"/>
      <c r="F601" s="10"/>
      <c r="G601" s="10"/>
      <c r="H601" s="10"/>
      <c r="I601" s="10"/>
      <c r="J601" s="10"/>
      <c r="K601" s="10"/>
      <c r="L601" s="10"/>
      <c r="M601" s="10"/>
      <c r="N601" s="10"/>
      <c r="O601" s="110">
        <f t="shared" si="18"/>
        <v>0</v>
      </c>
      <c r="P601" s="110">
        <f t="shared" si="19"/>
        <v>0</v>
      </c>
    </row>
    <row r="602" spans="1:16" x14ac:dyDescent="0.25">
      <c r="A602" s="10">
        <v>16181301</v>
      </c>
      <c r="B602" s="10" t="s">
        <v>287</v>
      </c>
      <c r="C602" s="10" t="s">
        <v>288</v>
      </c>
      <c r="D602" s="10">
        <v>120</v>
      </c>
      <c r="E602" s="10"/>
      <c r="F602" s="10"/>
      <c r="G602" s="10"/>
      <c r="H602" s="10"/>
      <c r="I602" s="10"/>
      <c r="J602" s="10"/>
      <c r="K602" s="10"/>
      <c r="L602" s="10"/>
      <c r="M602" s="10"/>
      <c r="N602" s="10"/>
      <c r="O602" s="110">
        <f t="shared" si="18"/>
        <v>0</v>
      </c>
      <c r="P602" s="110">
        <f t="shared" si="19"/>
        <v>0</v>
      </c>
    </row>
    <row r="603" spans="1:16" x14ac:dyDescent="0.25">
      <c r="A603" s="10">
        <v>16182162</v>
      </c>
      <c r="B603" s="10" t="s">
        <v>289</v>
      </c>
      <c r="C603" s="10" t="s">
        <v>290</v>
      </c>
      <c r="D603" s="10">
        <v>30</v>
      </c>
      <c r="E603" s="10"/>
      <c r="F603" s="10"/>
      <c r="G603" s="10"/>
      <c r="H603" s="10"/>
      <c r="I603" s="10"/>
      <c r="J603" s="10"/>
      <c r="K603" s="10"/>
      <c r="L603" s="10"/>
      <c r="M603" s="10"/>
      <c r="N603" s="10"/>
      <c r="O603" s="110">
        <f t="shared" si="18"/>
        <v>0</v>
      </c>
      <c r="P603" s="110">
        <f t="shared" si="19"/>
        <v>0</v>
      </c>
    </row>
    <row r="604" spans="1:16" x14ac:dyDescent="0.25">
      <c r="A604" s="10">
        <v>16182170</v>
      </c>
      <c r="B604" s="10" t="s">
        <v>289</v>
      </c>
      <c r="C604" s="10" t="s">
        <v>290</v>
      </c>
      <c r="D604" s="10">
        <v>30</v>
      </c>
      <c r="E604" s="10"/>
      <c r="F604" s="10"/>
      <c r="G604" s="10"/>
      <c r="H604" s="10"/>
      <c r="I604" s="10"/>
      <c r="J604" s="10"/>
      <c r="K604" s="10"/>
      <c r="L604" s="10"/>
      <c r="M604" s="10"/>
      <c r="N604" s="10"/>
      <c r="O604" s="110">
        <f t="shared" si="18"/>
        <v>0</v>
      </c>
      <c r="P604" s="110">
        <f t="shared" si="19"/>
        <v>0</v>
      </c>
    </row>
    <row r="605" spans="1:16" x14ac:dyDescent="0.25">
      <c r="A605" s="10">
        <v>16182189</v>
      </c>
      <c r="B605" s="10" t="s">
        <v>204</v>
      </c>
      <c r="C605" s="10" t="s">
        <v>205</v>
      </c>
      <c r="D605" s="10">
        <v>1</v>
      </c>
      <c r="E605" s="10"/>
      <c r="F605" s="10"/>
      <c r="G605" s="10"/>
      <c r="H605" s="10"/>
      <c r="I605" s="10"/>
      <c r="J605" s="10"/>
      <c r="K605" s="10"/>
      <c r="L605" s="10"/>
      <c r="M605" s="10"/>
      <c r="N605" s="10"/>
      <c r="O605" s="110">
        <f t="shared" si="18"/>
        <v>0</v>
      </c>
      <c r="P605" s="110">
        <f t="shared" si="19"/>
        <v>0</v>
      </c>
    </row>
    <row r="606" spans="1:16" x14ac:dyDescent="0.25">
      <c r="A606" s="10">
        <v>16184300</v>
      </c>
      <c r="B606" s="10" t="s">
        <v>206</v>
      </c>
      <c r="C606" s="10" t="s">
        <v>141</v>
      </c>
      <c r="D606" s="10">
        <v>30</v>
      </c>
      <c r="E606" s="10"/>
      <c r="F606" s="10"/>
      <c r="G606" s="10"/>
      <c r="H606" s="10"/>
      <c r="I606" s="10"/>
      <c r="J606" s="10"/>
      <c r="K606" s="10"/>
      <c r="L606" s="10"/>
      <c r="M606" s="10"/>
      <c r="N606" s="10"/>
      <c r="O606" s="110">
        <f t="shared" si="18"/>
        <v>0</v>
      </c>
      <c r="P606" s="110">
        <f t="shared" si="19"/>
        <v>0</v>
      </c>
    </row>
    <row r="607" spans="1:16" x14ac:dyDescent="0.25">
      <c r="A607" s="10">
        <v>16190068</v>
      </c>
      <c r="B607" s="10" t="s">
        <v>172</v>
      </c>
      <c r="C607" s="10" t="s">
        <v>173</v>
      </c>
      <c r="D607" s="10">
        <v>1</v>
      </c>
      <c r="E607" s="10"/>
      <c r="F607" s="10"/>
      <c r="G607" s="10"/>
      <c r="H607" s="10"/>
      <c r="I607" s="10"/>
      <c r="J607" s="10"/>
      <c r="K607" s="10"/>
      <c r="L607" s="10"/>
      <c r="M607" s="10"/>
      <c r="N607" s="10"/>
      <c r="O607" s="110">
        <f t="shared" si="18"/>
        <v>0</v>
      </c>
      <c r="P607" s="110">
        <f t="shared" si="19"/>
        <v>0</v>
      </c>
    </row>
    <row r="608" spans="1:16" x14ac:dyDescent="0.25">
      <c r="A608" s="10">
        <v>16192532</v>
      </c>
      <c r="B608" s="10" t="s">
        <v>271</v>
      </c>
      <c r="C608" s="10" t="s">
        <v>272</v>
      </c>
      <c r="D608" s="10">
        <v>1</v>
      </c>
      <c r="E608" s="10"/>
      <c r="F608" s="10"/>
      <c r="G608" s="10"/>
      <c r="H608" s="10"/>
      <c r="I608" s="10"/>
      <c r="J608" s="10"/>
      <c r="K608" s="10"/>
      <c r="L608" s="10"/>
      <c r="M608" s="10"/>
      <c r="N608" s="10"/>
      <c r="O608" s="110">
        <f t="shared" si="18"/>
        <v>0</v>
      </c>
      <c r="P608" s="110">
        <f t="shared" si="19"/>
        <v>0</v>
      </c>
    </row>
    <row r="609" spans="1:16" x14ac:dyDescent="0.25">
      <c r="A609" s="10">
        <v>16193113</v>
      </c>
      <c r="B609" s="10" t="s">
        <v>235</v>
      </c>
      <c r="C609" s="10" t="s">
        <v>236</v>
      </c>
      <c r="D609" s="10">
        <v>56</v>
      </c>
      <c r="E609" s="10"/>
      <c r="F609" s="10"/>
      <c r="G609" s="10"/>
      <c r="H609" s="10"/>
      <c r="I609" s="10"/>
      <c r="J609" s="10"/>
      <c r="K609" s="10"/>
      <c r="L609" s="10"/>
      <c r="M609" s="10"/>
      <c r="N609" s="10"/>
      <c r="O609" s="110">
        <f t="shared" si="18"/>
        <v>0</v>
      </c>
      <c r="P609" s="110">
        <f t="shared" si="19"/>
        <v>0</v>
      </c>
    </row>
    <row r="610" spans="1:16" x14ac:dyDescent="0.25">
      <c r="A610" s="10">
        <v>16193148</v>
      </c>
      <c r="B610" s="10" t="s">
        <v>291</v>
      </c>
      <c r="C610" s="10" t="s">
        <v>292</v>
      </c>
      <c r="D610" s="10">
        <v>1</v>
      </c>
      <c r="E610" s="10"/>
      <c r="F610" s="10"/>
      <c r="G610" s="10"/>
      <c r="H610" s="10"/>
      <c r="I610" s="10"/>
      <c r="J610" s="10"/>
      <c r="K610" s="10"/>
      <c r="L610" s="10"/>
      <c r="M610" s="10"/>
      <c r="N610" s="10"/>
      <c r="O610" s="110">
        <f t="shared" si="18"/>
        <v>0</v>
      </c>
      <c r="P610" s="110">
        <f t="shared" si="19"/>
        <v>0</v>
      </c>
    </row>
    <row r="611" spans="1:16" x14ac:dyDescent="0.25">
      <c r="A611" s="10">
        <v>16193164</v>
      </c>
      <c r="B611" s="10" t="s">
        <v>235</v>
      </c>
      <c r="C611" s="10" t="s">
        <v>236</v>
      </c>
      <c r="D611" s="10">
        <v>56</v>
      </c>
      <c r="E611" s="10"/>
      <c r="F611" s="10"/>
      <c r="G611" s="10"/>
      <c r="H611" s="10"/>
      <c r="I611" s="10"/>
      <c r="J611" s="10"/>
      <c r="K611" s="10"/>
      <c r="L611" s="10"/>
      <c r="M611" s="10"/>
      <c r="N611" s="10"/>
      <c r="O611" s="110">
        <f t="shared" si="18"/>
        <v>0</v>
      </c>
      <c r="P611" s="110">
        <f t="shared" si="19"/>
        <v>0</v>
      </c>
    </row>
    <row r="612" spans="1:16" x14ac:dyDescent="0.25">
      <c r="A612" s="10">
        <v>16194543</v>
      </c>
      <c r="B612" s="10" t="s">
        <v>293</v>
      </c>
      <c r="C612" s="10" t="s">
        <v>294</v>
      </c>
      <c r="D612" s="10">
        <v>6</v>
      </c>
      <c r="E612" s="10"/>
      <c r="F612" s="10"/>
      <c r="G612" s="10"/>
      <c r="H612" s="10"/>
      <c r="I612" s="10"/>
      <c r="J612" s="10"/>
      <c r="K612" s="10"/>
      <c r="L612" s="10"/>
      <c r="M612" s="10"/>
      <c r="N612" s="10"/>
      <c r="O612" s="110">
        <f t="shared" si="18"/>
        <v>0</v>
      </c>
      <c r="P612" s="110">
        <f t="shared" si="19"/>
        <v>0</v>
      </c>
    </row>
    <row r="613" spans="1:16" x14ac:dyDescent="0.25">
      <c r="A613" s="10">
        <v>16194551</v>
      </c>
      <c r="B613" s="10" t="s">
        <v>293</v>
      </c>
      <c r="C613" s="10" t="s">
        <v>294</v>
      </c>
      <c r="D613" s="10">
        <v>6</v>
      </c>
      <c r="E613" s="10"/>
      <c r="F613" s="10"/>
      <c r="G613" s="10"/>
      <c r="H613" s="10"/>
      <c r="I613" s="10"/>
      <c r="J613" s="10"/>
      <c r="K613" s="10"/>
      <c r="L613" s="10"/>
      <c r="M613" s="10"/>
      <c r="N613" s="10"/>
      <c r="O613" s="110">
        <f t="shared" si="18"/>
        <v>0</v>
      </c>
      <c r="P613" s="110">
        <f t="shared" si="19"/>
        <v>0</v>
      </c>
    </row>
    <row r="614" spans="1:16" x14ac:dyDescent="0.25">
      <c r="A614" s="10">
        <v>16194578</v>
      </c>
      <c r="B614" s="10" t="s">
        <v>293</v>
      </c>
      <c r="C614" s="10" t="s">
        <v>294</v>
      </c>
      <c r="D614" s="10">
        <v>6</v>
      </c>
      <c r="E614" s="10"/>
      <c r="F614" s="10"/>
      <c r="G614" s="10"/>
      <c r="H614" s="10"/>
      <c r="I614" s="10"/>
      <c r="J614" s="10"/>
      <c r="K614" s="10"/>
      <c r="L614" s="10"/>
      <c r="M614" s="10"/>
      <c r="N614" s="10"/>
      <c r="O614" s="110">
        <f t="shared" si="18"/>
        <v>0</v>
      </c>
      <c r="P614" s="110">
        <f t="shared" si="19"/>
        <v>0</v>
      </c>
    </row>
    <row r="615" spans="1:16" x14ac:dyDescent="0.25">
      <c r="A615" s="10">
        <v>16198999</v>
      </c>
      <c r="B615" s="10" t="s">
        <v>196</v>
      </c>
      <c r="C615" s="10" t="s">
        <v>197</v>
      </c>
      <c r="D615" s="10">
        <v>100</v>
      </c>
      <c r="E615" s="10"/>
      <c r="F615" s="10"/>
      <c r="G615" s="10"/>
      <c r="H615" s="10"/>
      <c r="I615" s="10"/>
      <c r="J615" s="10"/>
      <c r="K615" s="10"/>
      <c r="L615" s="10"/>
      <c r="M615" s="10"/>
      <c r="N615" s="10"/>
      <c r="O615" s="110">
        <f t="shared" si="18"/>
        <v>0</v>
      </c>
      <c r="P615" s="110">
        <f t="shared" si="19"/>
        <v>0</v>
      </c>
    </row>
    <row r="616" spans="1:16" x14ac:dyDescent="0.25">
      <c r="A616" s="10">
        <v>16199111</v>
      </c>
      <c r="B616" s="10" t="s">
        <v>287</v>
      </c>
      <c r="C616" s="10" t="s">
        <v>288</v>
      </c>
      <c r="D616" s="10">
        <v>120</v>
      </c>
      <c r="E616" s="10"/>
      <c r="F616" s="10"/>
      <c r="G616" s="10"/>
      <c r="H616" s="10"/>
      <c r="I616" s="10"/>
      <c r="J616" s="10"/>
      <c r="K616" s="10"/>
      <c r="L616" s="10"/>
      <c r="M616" s="10"/>
      <c r="N616" s="10"/>
      <c r="O616" s="110">
        <f t="shared" si="18"/>
        <v>0</v>
      </c>
      <c r="P616" s="110">
        <f t="shared" si="19"/>
        <v>0</v>
      </c>
    </row>
    <row r="617" spans="1:16" x14ac:dyDescent="0.25">
      <c r="A617" s="10">
        <v>16200187</v>
      </c>
      <c r="B617" s="10" t="s">
        <v>263</v>
      </c>
      <c r="C617" s="10" t="s">
        <v>264</v>
      </c>
      <c r="D617" s="10">
        <v>28</v>
      </c>
      <c r="E617" s="10"/>
      <c r="F617" s="10"/>
      <c r="G617" s="10"/>
      <c r="H617" s="10"/>
      <c r="I617" s="10"/>
      <c r="J617" s="10"/>
      <c r="K617" s="10"/>
      <c r="L617" s="10"/>
      <c r="M617" s="10"/>
      <c r="N617" s="10"/>
      <c r="O617" s="110">
        <f t="shared" si="18"/>
        <v>0</v>
      </c>
      <c r="P617" s="110">
        <f t="shared" si="19"/>
        <v>0</v>
      </c>
    </row>
    <row r="618" spans="1:16" x14ac:dyDescent="0.25">
      <c r="A618" s="10">
        <v>16201140</v>
      </c>
      <c r="B618" s="10" t="s">
        <v>263</v>
      </c>
      <c r="C618" s="10" t="s">
        <v>264</v>
      </c>
      <c r="D618" s="10">
        <v>28</v>
      </c>
      <c r="E618" s="10"/>
      <c r="F618" s="10"/>
      <c r="G618" s="10"/>
      <c r="H618" s="10"/>
      <c r="I618" s="10"/>
      <c r="J618" s="10"/>
      <c r="K618" s="10"/>
      <c r="L618" s="10"/>
      <c r="M618" s="10"/>
      <c r="N618" s="10"/>
      <c r="O618" s="110">
        <f t="shared" si="18"/>
        <v>0</v>
      </c>
      <c r="P618" s="110">
        <f t="shared" si="19"/>
        <v>0</v>
      </c>
    </row>
    <row r="619" spans="1:16" x14ac:dyDescent="0.25">
      <c r="A619" s="10">
        <v>16202996</v>
      </c>
      <c r="B619" s="10" t="s">
        <v>202</v>
      </c>
      <c r="C619" s="10" t="s">
        <v>203</v>
      </c>
      <c r="D619" s="10">
        <v>1</v>
      </c>
      <c r="E619" s="10"/>
      <c r="F619" s="10"/>
      <c r="G619" s="10"/>
      <c r="H619" s="10"/>
      <c r="I619" s="10"/>
      <c r="J619" s="10"/>
      <c r="K619" s="10"/>
      <c r="L619" s="10"/>
      <c r="M619" s="10"/>
      <c r="N619" s="10"/>
      <c r="O619" s="110">
        <f t="shared" si="18"/>
        <v>0</v>
      </c>
      <c r="P619" s="110">
        <f t="shared" si="19"/>
        <v>0</v>
      </c>
    </row>
    <row r="620" spans="1:16" x14ac:dyDescent="0.25">
      <c r="A620" s="10">
        <v>16203003</v>
      </c>
      <c r="B620" s="10" t="s">
        <v>202</v>
      </c>
      <c r="C620" s="10" t="s">
        <v>203</v>
      </c>
      <c r="D620" s="10">
        <v>1</v>
      </c>
      <c r="E620" s="10"/>
      <c r="F620" s="10"/>
      <c r="G620" s="10"/>
      <c r="H620" s="10"/>
      <c r="I620" s="10"/>
      <c r="J620" s="10"/>
      <c r="K620" s="10"/>
      <c r="L620" s="10"/>
      <c r="M620" s="10"/>
      <c r="N620" s="10"/>
      <c r="O620" s="110">
        <f t="shared" si="18"/>
        <v>0</v>
      </c>
      <c r="P620" s="110">
        <f t="shared" si="19"/>
        <v>0</v>
      </c>
    </row>
    <row r="621" spans="1:16" x14ac:dyDescent="0.25">
      <c r="A621" s="10">
        <v>16203011</v>
      </c>
      <c r="B621" s="10" t="s">
        <v>202</v>
      </c>
      <c r="C621" s="10" t="s">
        <v>203</v>
      </c>
      <c r="D621" s="10">
        <v>1</v>
      </c>
      <c r="E621" s="10"/>
      <c r="F621" s="10"/>
      <c r="G621" s="10"/>
      <c r="H621" s="10"/>
      <c r="I621" s="10"/>
      <c r="J621" s="10"/>
      <c r="K621" s="10"/>
      <c r="L621" s="10"/>
      <c r="M621" s="10"/>
      <c r="N621" s="10"/>
      <c r="O621" s="110">
        <f t="shared" si="18"/>
        <v>0</v>
      </c>
      <c r="P621" s="110">
        <f t="shared" si="19"/>
        <v>0</v>
      </c>
    </row>
    <row r="622" spans="1:16" x14ac:dyDescent="0.25">
      <c r="A622" s="10">
        <v>16203046</v>
      </c>
      <c r="B622" s="10" t="s">
        <v>202</v>
      </c>
      <c r="C622" s="10" t="s">
        <v>203</v>
      </c>
      <c r="D622" s="10">
        <v>1</v>
      </c>
      <c r="E622" s="10"/>
      <c r="F622" s="10"/>
      <c r="G622" s="10"/>
      <c r="H622" s="10"/>
      <c r="I622" s="10"/>
      <c r="J622" s="10"/>
      <c r="K622" s="10"/>
      <c r="L622" s="10"/>
      <c r="M622" s="10"/>
      <c r="N622" s="10"/>
      <c r="O622" s="110">
        <f t="shared" si="18"/>
        <v>0</v>
      </c>
      <c r="P622" s="110">
        <f t="shared" si="19"/>
        <v>0</v>
      </c>
    </row>
    <row r="623" spans="1:16" x14ac:dyDescent="0.25">
      <c r="A623" s="10">
        <v>16203054</v>
      </c>
      <c r="B623" s="10" t="s">
        <v>202</v>
      </c>
      <c r="C623" s="10" t="s">
        <v>203</v>
      </c>
      <c r="D623" s="10">
        <v>1</v>
      </c>
      <c r="E623" s="10"/>
      <c r="F623" s="10"/>
      <c r="G623" s="10"/>
      <c r="H623" s="10"/>
      <c r="I623" s="10"/>
      <c r="J623" s="10"/>
      <c r="K623" s="10"/>
      <c r="L623" s="10"/>
      <c r="M623" s="10"/>
      <c r="N623" s="10"/>
      <c r="O623" s="110">
        <f t="shared" si="18"/>
        <v>0</v>
      </c>
      <c r="P623" s="110">
        <f t="shared" si="19"/>
        <v>0</v>
      </c>
    </row>
    <row r="624" spans="1:16" x14ac:dyDescent="0.25">
      <c r="A624" s="10">
        <v>16210301</v>
      </c>
      <c r="B624" s="10" t="s">
        <v>295</v>
      </c>
      <c r="C624" s="10" t="s">
        <v>296</v>
      </c>
      <c r="D624" s="10">
        <v>30</v>
      </c>
      <c r="E624" s="10"/>
      <c r="F624" s="10"/>
      <c r="G624" s="10"/>
      <c r="H624" s="10"/>
      <c r="I624" s="10"/>
      <c r="J624" s="10"/>
      <c r="K624" s="10"/>
      <c r="L624" s="10"/>
      <c r="M624" s="10"/>
      <c r="N624" s="10"/>
      <c r="O624" s="110">
        <f t="shared" si="18"/>
        <v>0</v>
      </c>
      <c r="P624" s="110">
        <f t="shared" si="19"/>
        <v>0</v>
      </c>
    </row>
    <row r="625" spans="1:16" x14ac:dyDescent="0.25">
      <c r="A625" s="10">
        <v>16211367</v>
      </c>
      <c r="B625" s="10" t="s">
        <v>297</v>
      </c>
      <c r="C625" s="10" t="s">
        <v>298</v>
      </c>
      <c r="D625" s="10">
        <v>1</v>
      </c>
      <c r="E625" s="10"/>
      <c r="F625" s="10"/>
      <c r="G625" s="10"/>
      <c r="H625" s="10"/>
      <c r="I625" s="10"/>
      <c r="J625" s="10"/>
      <c r="K625" s="10"/>
      <c r="L625" s="10"/>
      <c r="M625" s="10"/>
      <c r="N625" s="10"/>
      <c r="O625" s="110">
        <f t="shared" si="18"/>
        <v>0</v>
      </c>
      <c r="P625" s="110">
        <f t="shared" si="19"/>
        <v>0</v>
      </c>
    </row>
    <row r="626" spans="1:16" x14ac:dyDescent="0.25">
      <c r="A626" s="10">
        <v>16211677</v>
      </c>
      <c r="B626" s="10" t="s">
        <v>295</v>
      </c>
      <c r="C626" s="10" t="s">
        <v>296</v>
      </c>
      <c r="D626" s="10">
        <v>30</v>
      </c>
      <c r="E626" s="10"/>
      <c r="F626" s="10"/>
      <c r="G626" s="10"/>
      <c r="H626" s="10"/>
      <c r="I626" s="10"/>
      <c r="J626" s="10"/>
      <c r="K626" s="10"/>
      <c r="L626" s="10"/>
      <c r="M626" s="10"/>
      <c r="N626" s="10"/>
      <c r="O626" s="110">
        <f t="shared" si="18"/>
        <v>0</v>
      </c>
      <c r="P626" s="110">
        <f t="shared" si="19"/>
        <v>0</v>
      </c>
    </row>
    <row r="627" spans="1:16" x14ac:dyDescent="0.25">
      <c r="A627" s="10">
        <v>16212932</v>
      </c>
      <c r="B627" s="10" t="s">
        <v>122</v>
      </c>
      <c r="C627" s="10" t="s">
        <v>123</v>
      </c>
      <c r="D627" s="10">
        <v>10</v>
      </c>
      <c r="E627" s="10"/>
      <c r="F627" s="10"/>
      <c r="G627" s="10"/>
      <c r="H627" s="10"/>
      <c r="I627" s="10"/>
      <c r="J627" s="10"/>
      <c r="K627" s="10"/>
      <c r="L627" s="10"/>
      <c r="M627" s="10"/>
      <c r="N627" s="10"/>
      <c r="O627" s="110">
        <f t="shared" si="18"/>
        <v>0</v>
      </c>
      <c r="P627" s="110">
        <f t="shared" si="19"/>
        <v>0</v>
      </c>
    </row>
    <row r="628" spans="1:16" x14ac:dyDescent="0.25">
      <c r="A628" s="10">
        <v>16219481</v>
      </c>
      <c r="B628" s="10" t="s">
        <v>223</v>
      </c>
      <c r="C628" s="10" t="s">
        <v>224</v>
      </c>
      <c r="D628" s="10">
        <v>5</v>
      </c>
      <c r="E628" s="10"/>
      <c r="F628" s="10"/>
      <c r="G628" s="10"/>
      <c r="H628" s="10"/>
      <c r="I628" s="10"/>
      <c r="J628" s="10"/>
      <c r="K628" s="10"/>
      <c r="L628" s="10"/>
      <c r="M628" s="10"/>
      <c r="N628" s="10"/>
      <c r="O628" s="110">
        <f t="shared" si="18"/>
        <v>0</v>
      </c>
      <c r="P628" s="110">
        <f t="shared" si="19"/>
        <v>0</v>
      </c>
    </row>
    <row r="629" spans="1:16" x14ac:dyDescent="0.25">
      <c r="A629" s="10">
        <v>16219503</v>
      </c>
      <c r="B629" s="10" t="s">
        <v>223</v>
      </c>
      <c r="C629" s="10" t="s">
        <v>224</v>
      </c>
      <c r="D629" s="10">
        <v>5</v>
      </c>
      <c r="E629" s="10"/>
      <c r="F629" s="10"/>
      <c r="G629" s="10"/>
      <c r="H629" s="10"/>
      <c r="I629" s="10"/>
      <c r="J629" s="10"/>
      <c r="K629" s="10"/>
      <c r="L629" s="10"/>
      <c r="M629" s="10"/>
      <c r="N629" s="10"/>
      <c r="O629" s="110">
        <f t="shared" si="18"/>
        <v>0</v>
      </c>
      <c r="P629" s="110">
        <f t="shared" si="19"/>
        <v>0</v>
      </c>
    </row>
    <row r="630" spans="1:16" x14ac:dyDescent="0.25">
      <c r="A630" s="10">
        <v>16219813</v>
      </c>
      <c r="B630" s="10" t="s">
        <v>170</v>
      </c>
      <c r="C630" s="10" t="s">
        <v>171</v>
      </c>
      <c r="D630" s="10">
        <v>21</v>
      </c>
      <c r="E630" s="10"/>
      <c r="F630" s="10"/>
      <c r="G630" s="10"/>
      <c r="H630" s="10"/>
      <c r="I630" s="10"/>
      <c r="J630" s="10"/>
      <c r="K630" s="10"/>
      <c r="L630" s="10"/>
      <c r="M630" s="10"/>
      <c r="N630" s="10"/>
      <c r="O630" s="110">
        <f t="shared" si="18"/>
        <v>0</v>
      </c>
      <c r="P630" s="110">
        <f t="shared" si="19"/>
        <v>0</v>
      </c>
    </row>
    <row r="631" spans="1:16" x14ac:dyDescent="0.25">
      <c r="A631" s="10">
        <v>16219945</v>
      </c>
      <c r="B631" s="10" t="s">
        <v>170</v>
      </c>
      <c r="C631" s="10" t="s">
        <v>171</v>
      </c>
      <c r="D631" s="10">
        <v>21</v>
      </c>
      <c r="E631" s="10"/>
      <c r="F631" s="10"/>
      <c r="G631" s="10"/>
      <c r="H631" s="10"/>
      <c r="I631" s="10"/>
      <c r="J631" s="10"/>
      <c r="K631" s="10"/>
      <c r="L631" s="10"/>
      <c r="M631" s="10"/>
      <c r="N631" s="10"/>
      <c r="O631" s="110">
        <f t="shared" si="18"/>
        <v>0</v>
      </c>
      <c r="P631" s="110">
        <f t="shared" si="19"/>
        <v>0</v>
      </c>
    </row>
    <row r="632" spans="1:16" x14ac:dyDescent="0.25">
      <c r="A632" s="10">
        <v>16220080</v>
      </c>
      <c r="B632" s="10" t="s">
        <v>225</v>
      </c>
      <c r="C632" s="10" t="s">
        <v>226</v>
      </c>
      <c r="D632" s="10">
        <v>6</v>
      </c>
      <c r="E632" s="10"/>
      <c r="F632" s="10"/>
      <c r="G632" s="10"/>
      <c r="H632" s="10"/>
      <c r="I632" s="10"/>
      <c r="J632" s="10"/>
      <c r="K632" s="10"/>
      <c r="L632" s="10"/>
      <c r="M632" s="10"/>
      <c r="N632" s="10"/>
      <c r="O632" s="110">
        <f t="shared" si="18"/>
        <v>0</v>
      </c>
      <c r="P632" s="110">
        <f t="shared" si="19"/>
        <v>0</v>
      </c>
    </row>
    <row r="633" spans="1:16" x14ac:dyDescent="0.25">
      <c r="A633" s="10">
        <v>16220870</v>
      </c>
      <c r="B633" s="10" t="s">
        <v>299</v>
      </c>
      <c r="C633" s="10" t="s">
        <v>300</v>
      </c>
      <c r="D633" s="10">
        <v>63</v>
      </c>
      <c r="E633" s="10"/>
      <c r="F633" s="10"/>
      <c r="G633" s="10"/>
      <c r="H633" s="10"/>
      <c r="I633" s="10"/>
      <c r="J633" s="10"/>
      <c r="K633" s="10"/>
      <c r="L633" s="10"/>
      <c r="M633" s="10"/>
      <c r="N633" s="10"/>
      <c r="O633" s="110">
        <f t="shared" si="18"/>
        <v>0</v>
      </c>
      <c r="P633" s="110">
        <f t="shared" si="19"/>
        <v>0</v>
      </c>
    </row>
    <row r="634" spans="1:16" x14ac:dyDescent="0.25">
      <c r="A634" s="10">
        <v>16224590</v>
      </c>
      <c r="B634" s="10" t="s">
        <v>225</v>
      </c>
      <c r="C634" s="10" t="s">
        <v>226</v>
      </c>
      <c r="D634" s="10">
        <v>1</v>
      </c>
      <c r="E634" s="10"/>
      <c r="F634" s="10"/>
      <c r="G634" s="10"/>
      <c r="H634" s="10"/>
      <c r="I634" s="10"/>
      <c r="J634" s="10"/>
      <c r="K634" s="10"/>
      <c r="L634" s="10"/>
      <c r="M634" s="10"/>
      <c r="N634" s="10"/>
      <c r="O634" s="110">
        <f t="shared" si="18"/>
        <v>0</v>
      </c>
      <c r="P634" s="110">
        <f t="shared" si="19"/>
        <v>0</v>
      </c>
    </row>
    <row r="635" spans="1:16" x14ac:dyDescent="0.25">
      <c r="A635" s="10">
        <v>16224752</v>
      </c>
      <c r="B635" s="10" t="s">
        <v>138</v>
      </c>
      <c r="C635" s="10" t="s">
        <v>139</v>
      </c>
      <c r="D635" s="10">
        <v>60</v>
      </c>
      <c r="E635" s="10"/>
      <c r="F635" s="10"/>
      <c r="G635" s="10"/>
      <c r="H635" s="10"/>
      <c r="I635" s="10"/>
      <c r="J635" s="10"/>
      <c r="K635" s="10"/>
      <c r="L635" s="10"/>
      <c r="M635" s="10"/>
      <c r="N635" s="10"/>
      <c r="O635" s="110">
        <f t="shared" si="18"/>
        <v>0</v>
      </c>
      <c r="P635" s="110">
        <f t="shared" si="19"/>
        <v>0</v>
      </c>
    </row>
    <row r="636" spans="1:16" x14ac:dyDescent="0.25">
      <c r="A636" s="10">
        <v>16224795</v>
      </c>
      <c r="B636" s="10" t="s">
        <v>138</v>
      </c>
      <c r="C636" s="10" t="s">
        <v>139</v>
      </c>
      <c r="D636" s="10">
        <v>30</v>
      </c>
      <c r="E636" s="10"/>
      <c r="F636" s="10"/>
      <c r="G636" s="10"/>
      <c r="H636" s="10"/>
      <c r="I636" s="10"/>
      <c r="J636" s="10"/>
      <c r="K636" s="10"/>
      <c r="L636" s="10"/>
      <c r="M636" s="10"/>
      <c r="N636" s="10"/>
      <c r="O636" s="110">
        <f t="shared" si="18"/>
        <v>0</v>
      </c>
      <c r="P636" s="110">
        <f t="shared" si="19"/>
        <v>0</v>
      </c>
    </row>
    <row r="637" spans="1:16" x14ac:dyDescent="0.25">
      <c r="A637" s="10">
        <v>16225457</v>
      </c>
      <c r="B637" s="10" t="s">
        <v>301</v>
      </c>
      <c r="C637" s="10" t="s">
        <v>302</v>
      </c>
      <c r="D637" s="10">
        <v>1</v>
      </c>
      <c r="E637" s="10"/>
      <c r="F637" s="10"/>
      <c r="G637" s="10"/>
      <c r="H637" s="10"/>
      <c r="I637" s="10"/>
      <c r="J637" s="10"/>
      <c r="K637" s="10"/>
      <c r="L637" s="10"/>
      <c r="M637" s="10"/>
      <c r="N637" s="10"/>
      <c r="O637" s="110">
        <f t="shared" si="18"/>
        <v>0</v>
      </c>
      <c r="P637" s="110">
        <f t="shared" si="19"/>
        <v>0</v>
      </c>
    </row>
    <row r="638" spans="1:16" x14ac:dyDescent="0.25">
      <c r="A638" s="10">
        <v>16225465</v>
      </c>
      <c r="B638" s="10" t="s">
        <v>301</v>
      </c>
      <c r="C638" s="10" t="s">
        <v>302</v>
      </c>
      <c r="D638" s="10">
        <v>1</v>
      </c>
      <c r="E638" s="10"/>
      <c r="F638" s="10"/>
      <c r="G638" s="10"/>
      <c r="H638" s="10"/>
      <c r="I638" s="10"/>
      <c r="J638" s="10"/>
      <c r="K638" s="10"/>
      <c r="L638" s="10"/>
      <c r="M638" s="10"/>
      <c r="N638" s="10"/>
      <c r="O638" s="110">
        <f t="shared" si="18"/>
        <v>0</v>
      </c>
      <c r="P638" s="110">
        <f t="shared" si="19"/>
        <v>0</v>
      </c>
    </row>
    <row r="639" spans="1:16" x14ac:dyDescent="0.25">
      <c r="A639" s="10">
        <v>16225643</v>
      </c>
      <c r="B639" s="10" t="s">
        <v>303</v>
      </c>
      <c r="C639" s="10" t="s">
        <v>2724</v>
      </c>
      <c r="D639" s="10">
        <v>1</v>
      </c>
      <c r="E639" s="10"/>
      <c r="F639" s="10"/>
      <c r="G639" s="10"/>
      <c r="H639" s="10"/>
      <c r="I639" s="10"/>
      <c r="J639" s="10"/>
      <c r="K639" s="10"/>
      <c r="L639" s="10"/>
      <c r="M639" s="10"/>
      <c r="N639" s="10"/>
      <c r="O639" s="110">
        <f t="shared" si="18"/>
        <v>0</v>
      </c>
      <c r="P639" s="110">
        <f t="shared" si="19"/>
        <v>0</v>
      </c>
    </row>
    <row r="640" spans="1:16" x14ac:dyDescent="0.25">
      <c r="A640" s="10">
        <v>16227980</v>
      </c>
      <c r="B640" s="10" t="s">
        <v>198</v>
      </c>
      <c r="C640" s="10" t="s">
        <v>199</v>
      </c>
      <c r="D640" s="10">
        <v>30</v>
      </c>
      <c r="E640" s="10"/>
      <c r="F640" s="10"/>
      <c r="G640" s="10"/>
      <c r="H640" s="10"/>
      <c r="I640" s="10"/>
      <c r="J640" s="10"/>
      <c r="K640" s="10"/>
      <c r="L640" s="10"/>
      <c r="M640" s="10"/>
      <c r="N640" s="10"/>
      <c r="O640" s="110">
        <f t="shared" si="18"/>
        <v>0</v>
      </c>
      <c r="P640" s="110">
        <f t="shared" si="19"/>
        <v>0</v>
      </c>
    </row>
    <row r="641" spans="1:16" x14ac:dyDescent="0.25">
      <c r="A641" s="10">
        <v>16228553</v>
      </c>
      <c r="B641" s="10" t="s">
        <v>225</v>
      </c>
      <c r="C641" s="10" t="s">
        <v>226</v>
      </c>
      <c r="D641" s="10">
        <v>1</v>
      </c>
      <c r="E641" s="10"/>
      <c r="F641" s="10"/>
      <c r="G641" s="10"/>
      <c r="H641" s="10"/>
      <c r="I641" s="10"/>
      <c r="J641" s="10"/>
      <c r="K641" s="10"/>
      <c r="L641" s="10"/>
      <c r="M641" s="10"/>
      <c r="N641" s="10"/>
      <c r="O641" s="110">
        <f t="shared" si="18"/>
        <v>0</v>
      </c>
      <c r="P641" s="110">
        <f t="shared" si="19"/>
        <v>0</v>
      </c>
    </row>
    <row r="642" spans="1:16" x14ac:dyDescent="0.25">
      <c r="A642" s="10">
        <v>16228596</v>
      </c>
      <c r="B642" s="10" t="s">
        <v>304</v>
      </c>
      <c r="C642" s="10" t="s">
        <v>305</v>
      </c>
      <c r="D642" s="10">
        <v>1</v>
      </c>
      <c r="E642" s="10"/>
      <c r="F642" s="10"/>
      <c r="G642" s="10"/>
      <c r="H642" s="10"/>
      <c r="I642" s="10"/>
      <c r="J642" s="10"/>
      <c r="K642" s="10"/>
      <c r="L642" s="10"/>
      <c r="M642" s="10"/>
      <c r="N642" s="10"/>
      <c r="O642" s="110">
        <f t="shared" si="18"/>
        <v>0</v>
      </c>
      <c r="P642" s="110">
        <f t="shared" si="19"/>
        <v>0</v>
      </c>
    </row>
    <row r="643" spans="1:16" x14ac:dyDescent="0.25">
      <c r="A643" s="10">
        <v>16228618</v>
      </c>
      <c r="B643" s="10" t="s">
        <v>304</v>
      </c>
      <c r="C643" s="10" t="s">
        <v>305</v>
      </c>
      <c r="D643" s="10">
        <v>1</v>
      </c>
      <c r="E643" s="10"/>
      <c r="F643" s="10"/>
      <c r="G643" s="10"/>
      <c r="H643" s="10"/>
      <c r="I643" s="10"/>
      <c r="J643" s="10"/>
      <c r="K643" s="10"/>
      <c r="L643" s="10"/>
      <c r="M643" s="10"/>
      <c r="N643" s="10"/>
      <c r="O643" s="110">
        <f t="shared" si="18"/>
        <v>0</v>
      </c>
      <c r="P643" s="110">
        <f t="shared" si="19"/>
        <v>0</v>
      </c>
    </row>
    <row r="644" spans="1:16" x14ac:dyDescent="0.25">
      <c r="A644" s="10">
        <v>16229363</v>
      </c>
      <c r="B644" s="10" t="s">
        <v>180</v>
      </c>
      <c r="C644" s="10" t="s">
        <v>181</v>
      </c>
      <c r="D644" s="10">
        <v>1</v>
      </c>
      <c r="E644" s="10"/>
      <c r="F644" s="10"/>
      <c r="G644" s="10"/>
      <c r="H644" s="10"/>
      <c r="I644" s="10"/>
      <c r="J644" s="10"/>
      <c r="K644" s="10"/>
      <c r="L644" s="10"/>
      <c r="M644" s="10"/>
      <c r="N644" s="10"/>
      <c r="O644" s="110">
        <f t="shared" si="18"/>
        <v>0</v>
      </c>
      <c r="P644" s="110">
        <f t="shared" si="19"/>
        <v>0</v>
      </c>
    </row>
    <row r="645" spans="1:16" x14ac:dyDescent="0.25">
      <c r="A645" s="10">
        <v>16233034</v>
      </c>
      <c r="B645" s="10" t="s">
        <v>148</v>
      </c>
      <c r="C645" s="10" t="s">
        <v>149</v>
      </c>
      <c r="D645" s="10">
        <v>5</v>
      </c>
      <c r="E645" s="10"/>
      <c r="F645" s="10"/>
      <c r="G645" s="10"/>
      <c r="H645" s="10"/>
      <c r="I645" s="10"/>
      <c r="J645" s="10"/>
      <c r="K645" s="10"/>
      <c r="L645" s="10"/>
      <c r="M645" s="10"/>
      <c r="N645" s="10"/>
      <c r="O645" s="110">
        <f t="shared" ref="O645:O708" si="20">E645+F645+G645+H645+I645+J645+K645+L645+M645+N645</f>
        <v>0</v>
      </c>
      <c r="P645" s="110">
        <f t="shared" ref="P645:P708" si="21">O645-N645</f>
        <v>0</v>
      </c>
    </row>
    <row r="646" spans="1:16" x14ac:dyDescent="0.25">
      <c r="A646" s="10">
        <v>16233077</v>
      </c>
      <c r="B646" s="10" t="s">
        <v>148</v>
      </c>
      <c r="C646" s="10" t="s">
        <v>149</v>
      </c>
      <c r="D646" s="10">
        <v>5</v>
      </c>
      <c r="E646" s="10"/>
      <c r="F646" s="10"/>
      <c r="G646" s="10"/>
      <c r="H646" s="10"/>
      <c r="I646" s="10"/>
      <c r="J646" s="10"/>
      <c r="K646" s="10"/>
      <c r="L646" s="10"/>
      <c r="M646" s="10"/>
      <c r="N646" s="10"/>
      <c r="O646" s="110">
        <f t="shared" si="20"/>
        <v>0</v>
      </c>
      <c r="P646" s="110">
        <f t="shared" si="21"/>
        <v>0</v>
      </c>
    </row>
    <row r="647" spans="1:16" x14ac:dyDescent="0.25">
      <c r="A647" s="10">
        <v>16233085</v>
      </c>
      <c r="B647" s="10" t="s">
        <v>148</v>
      </c>
      <c r="C647" s="10" t="s">
        <v>149</v>
      </c>
      <c r="D647" s="10">
        <v>5</v>
      </c>
      <c r="E647" s="10"/>
      <c r="F647" s="10"/>
      <c r="G647" s="10"/>
      <c r="H647" s="10"/>
      <c r="I647" s="10"/>
      <c r="J647" s="10"/>
      <c r="K647" s="10"/>
      <c r="L647" s="10"/>
      <c r="M647" s="10"/>
      <c r="N647" s="10"/>
      <c r="O647" s="110">
        <f t="shared" si="20"/>
        <v>0</v>
      </c>
      <c r="P647" s="110">
        <f t="shared" si="21"/>
        <v>0</v>
      </c>
    </row>
    <row r="648" spans="1:16" x14ac:dyDescent="0.25">
      <c r="A648" s="10">
        <v>16233093</v>
      </c>
      <c r="B648" s="10" t="s">
        <v>148</v>
      </c>
      <c r="C648" s="10" t="s">
        <v>149</v>
      </c>
      <c r="D648" s="10">
        <v>5</v>
      </c>
      <c r="E648" s="10"/>
      <c r="F648" s="10"/>
      <c r="G648" s="10"/>
      <c r="H648" s="10"/>
      <c r="I648" s="10"/>
      <c r="J648" s="10"/>
      <c r="K648" s="10"/>
      <c r="L648" s="10"/>
      <c r="M648" s="10"/>
      <c r="N648" s="10"/>
      <c r="O648" s="110">
        <f t="shared" si="20"/>
        <v>0</v>
      </c>
      <c r="P648" s="110">
        <f t="shared" si="21"/>
        <v>0</v>
      </c>
    </row>
    <row r="649" spans="1:16" x14ac:dyDescent="0.25">
      <c r="A649" s="10">
        <v>16233123</v>
      </c>
      <c r="B649" s="10" t="s">
        <v>148</v>
      </c>
      <c r="C649" s="10" t="s">
        <v>149</v>
      </c>
      <c r="D649" s="10">
        <v>5</v>
      </c>
      <c r="E649" s="10"/>
      <c r="F649" s="10"/>
      <c r="G649" s="10"/>
      <c r="H649" s="10"/>
      <c r="I649" s="10"/>
      <c r="J649" s="10"/>
      <c r="K649" s="10"/>
      <c r="L649" s="10"/>
      <c r="M649" s="10"/>
      <c r="N649" s="10"/>
      <c r="O649" s="110">
        <f t="shared" si="20"/>
        <v>0</v>
      </c>
      <c r="P649" s="110">
        <f t="shared" si="21"/>
        <v>0</v>
      </c>
    </row>
    <row r="650" spans="1:16" x14ac:dyDescent="0.25">
      <c r="A650" s="10">
        <v>16233166</v>
      </c>
      <c r="B650" s="10" t="s">
        <v>148</v>
      </c>
      <c r="C650" s="10" t="s">
        <v>149</v>
      </c>
      <c r="D650" s="10">
        <v>5</v>
      </c>
      <c r="E650" s="10"/>
      <c r="F650" s="10"/>
      <c r="G650" s="10"/>
      <c r="H650" s="10"/>
      <c r="I650" s="10"/>
      <c r="J650" s="10"/>
      <c r="K650" s="10"/>
      <c r="L650" s="10"/>
      <c r="M650" s="10"/>
      <c r="N650" s="10"/>
      <c r="O650" s="110">
        <f t="shared" si="20"/>
        <v>0</v>
      </c>
      <c r="P650" s="110">
        <f t="shared" si="21"/>
        <v>0</v>
      </c>
    </row>
    <row r="651" spans="1:16" x14ac:dyDescent="0.25">
      <c r="A651" s="10">
        <v>16233646</v>
      </c>
      <c r="B651" s="10" t="s">
        <v>275</v>
      </c>
      <c r="C651" s="10" t="s">
        <v>276</v>
      </c>
      <c r="D651" s="10">
        <v>1</v>
      </c>
      <c r="E651" s="10"/>
      <c r="F651" s="10"/>
      <c r="G651" s="10"/>
      <c r="H651" s="10"/>
      <c r="I651" s="10"/>
      <c r="J651" s="10"/>
      <c r="K651" s="10"/>
      <c r="L651" s="10"/>
      <c r="M651" s="10"/>
      <c r="N651" s="10"/>
      <c r="O651" s="110">
        <f t="shared" si="20"/>
        <v>0</v>
      </c>
      <c r="P651" s="110">
        <f t="shared" si="21"/>
        <v>0</v>
      </c>
    </row>
    <row r="652" spans="1:16" x14ac:dyDescent="0.25">
      <c r="A652" s="10">
        <v>16233654</v>
      </c>
      <c r="B652" s="10" t="s">
        <v>275</v>
      </c>
      <c r="C652" s="10" t="s">
        <v>276</v>
      </c>
      <c r="D652" s="10">
        <v>1</v>
      </c>
      <c r="E652" s="10"/>
      <c r="F652" s="10"/>
      <c r="G652" s="10"/>
      <c r="H652" s="10"/>
      <c r="I652" s="10"/>
      <c r="J652" s="10"/>
      <c r="K652" s="10"/>
      <c r="L652" s="10"/>
      <c r="M652" s="10"/>
      <c r="N652" s="10"/>
      <c r="O652" s="110">
        <f t="shared" si="20"/>
        <v>0</v>
      </c>
      <c r="P652" s="110">
        <f t="shared" si="21"/>
        <v>0</v>
      </c>
    </row>
    <row r="653" spans="1:16" x14ac:dyDescent="0.25">
      <c r="A653" s="10">
        <v>16237439</v>
      </c>
      <c r="B653" s="10" t="s">
        <v>259</v>
      </c>
      <c r="C653" s="10" t="s">
        <v>260</v>
      </c>
      <c r="D653" s="10">
        <v>84</v>
      </c>
      <c r="E653" s="10"/>
      <c r="F653" s="10"/>
      <c r="G653" s="10"/>
      <c r="H653" s="10"/>
      <c r="I653" s="10"/>
      <c r="J653" s="10"/>
      <c r="K653" s="10"/>
      <c r="L653" s="10"/>
      <c r="M653" s="10"/>
      <c r="N653" s="10"/>
      <c r="O653" s="110">
        <f t="shared" si="20"/>
        <v>0</v>
      </c>
      <c r="P653" s="110">
        <f t="shared" si="21"/>
        <v>0</v>
      </c>
    </row>
    <row r="654" spans="1:16" x14ac:dyDescent="0.25">
      <c r="A654" s="10">
        <v>16237471</v>
      </c>
      <c r="B654" s="10" t="s">
        <v>221</v>
      </c>
      <c r="C654" s="10" t="s">
        <v>222</v>
      </c>
      <c r="D654" s="10">
        <v>1</v>
      </c>
      <c r="E654" s="10"/>
      <c r="F654" s="10"/>
      <c r="G654" s="10"/>
      <c r="H654" s="10"/>
      <c r="I654" s="10"/>
      <c r="J654" s="10"/>
      <c r="K654" s="10"/>
      <c r="L654" s="10"/>
      <c r="M654" s="10"/>
      <c r="N654" s="10"/>
      <c r="O654" s="110">
        <f t="shared" si="20"/>
        <v>0</v>
      </c>
      <c r="P654" s="110">
        <f t="shared" si="21"/>
        <v>0</v>
      </c>
    </row>
    <row r="655" spans="1:16" x14ac:dyDescent="0.25">
      <c r="A655" s="10">
        <v>16237897</v>
      </c>
      <c r="B655" s="10" t="s">
        <v>225</v>
      </c>
      <c r="C655" s="10" t="s">
        <v>226</v>
      </c>
      <c r="D655" s="10">
        <v>6</v>
      </c>
      <c r="E655" s="10"/>
      <c r="F655" s="10"/>
      <c r="G655" s="10"/>
      <c r="H655" s="10"/>
      <c r="I655" s="10"/>
      <c r="J655" s="10"/>
      <c r="K655" s="10"/>
      <c r="L655" s="10"/>
      <c r="M655" s="10"/>
      <c r="N655" s="10"/>
      <c r="O655" s="110">
        <f t="shared" si="20"/>
        <v>0</v>
      </c>
      <c r="P655" s="110">
        <f t="shared" si="21"/>
        <v>0</v>
      </c>
    </row>
    <row r="656" spans="1:16" x14ac:dyDescent="0.25">
      <c r="A656" s="10">
        <v>16237919</v>
      </c>
      <c r="B656" s="10" t="s">
        <v>259</v>
      </c>
      <c r="C656" s="10" t="s">
        <v>260</v>
      </c>
      <c r="D656" s="10">
        <v>84</v>
      </c>
      <c r="E656" s="10"/>
      <c r="F656" s="10"/>
      <c r="G656" s="10"/>
      <c r="H656" s="10"/>
      <c r="I656" s="10"/>
      <c r="J656" s="10"/>
      <c r="K656" s="10"/>
      <c r="L656" s="10"/>
      <c r="M656" s="10"/>
      <c r="N656" s="10"/>
      <c r="O656" s="110">
        <f t="shared" si="20"/>
        <v>0</v>
      </c>
      <c r="P656" s="110">
        <f t="shared" si="21"/>
        <v>0</v>
      </c>
    </row>
    <row r="657" spans="1:16" x14ac:dyDescent="0.25">
      <c r="A657" s="10">
        <v>16240081</v>
      </c>
      <c r="B657" s="10" t="s">
        <v>259</v>
      </c>
      <c r="C657" s="10" t="s">
        <v>260</v>
      </c>
      <c r="D657" s="10">
        <v>84</v>
      </c>
      <c r="E657" s="10"/>
      <c r="F657" s="10"/>
      <c r="G657" s="10"/>
      <c r="H657" s="10"/>
      <c r="I657" s="10"/>
      <c r="J657" s="10"/>
      <c r="K657" s="10"/>
      <c r="L657" s="10"/>
      <c r="M657" s="10"/>
      <c r="N657" s="10"/>
      <c r="O657" s="110">
        <f t="shared" si="20"/>
        <v>0</v>
      </c>
      <c r="P657" s="110">
        <f t="shared" si="21"/>
        <v>0</v>
      </c>
    </row>
    <row r="658" spans="1:16" x14ac:dyDescent="0.25">
      <c r="A658" s="10">
        <v>16241169</v>
      </c>
      <c r="B658" s="10" t="s">
        <v>306</v>
      </c>
      <c r="C658" s="10" t="s">
        <v>307</v>
      </c>
      <c r="D658" s="10">
        <v>1</v>
      </c>
      <c r="E658" s="10"/>
      <c r="F658" s="10"/>
      <c r="G658" s="10"/>
      <c r="H658" s="10"/>
      <c r="I658" s="10"/>
      <c r="J658" s="10"/>
      <c r="K658" s="10"/>
      <c r="L658" s="10"/>
      <c r="M658" s="10"/>
      <c r="N658" s="10"/>
      <c r="O658" s="110">
        <f t="shared" si="20"/>
        <v>0</v>
      </c>
      <c r="P658" s="110">
        <f t="shared" si="21"/>
        <v>0</v>
      </c>
    </row>
    <row r="659" spans="1:16" x14ac:dyDescent="0.25">
      <c r="A659" s="10">
        <v>16242319</v>
      </c>
      <c r="B659" s="10" t="s">
        <v>308</v>
      </c>
      <c r="C659" s="10" t="s">
        <v>309</v>
      </c>
      <c r="D659" s="10">
        <v>1</v>
      </c>
      <c r="E659" s="10"/>
      <c r="F659" s="10"/>
      <c r="G659" s="10"/>
      <c r="H659" s="10"/>
      <c r="I659" s="10"/>
      <c r="J659" s="10"/>
      <c r="K659" s="10"/>
      <c r="L659" s="10"/>
      <c r="M659" s="10"/>
      <c r="N659" s="10"/>
      <c r="O659" s="110">
        <f t="shared" si="20"/>
        <v>0</v>
      </c>
      <c r="P659" s="110">
        <f t="shared" si="21"/>
        <v>0</v>
      </c>
    </row>
    <row r="660" spans="1:16" x14ac:dyDescent="0.25">
      <c r="A660" s="10">
        <v>16244257</v>
      </c>
      <c r="B660" s="10" t="s">
        <v>196</v>
      </c>
      <c r="C660" s="10" t="s">
        <v>197</v>
      </c>
      <c r="D660" s="10">
        <v>30</v>
      </c>
      <c r="E660" s="10"/>
      <c r="F660" s="10"/>
      <c r="G660" s="10"/>
      <c r="H660" s="10"/>
      <c r="I660" s="10"/>
      <c r="J660" s="10"/>
      <c r="K660" s="10"/>
      <c r="L660" s="10"/>
      <c r="M660" s="10"/>
      <c r="N660" s="10"/>
      <c r="O660" s="110">
        <f t="shared" si="20"/>
        <v>0</v>
      </c>
      <c r="P660" s="110">
        <f t="shared" si="21"/>
        <v>0</v>
      </c>
    </row>
    <row r="661" spans="1:16" x14ac:dyDescent="0.25">
      <c r="A661" s="10">
        <v>16245520</v>
      </c>
      <c r="B661" s="10" t="s">
        <v>253</v>
      </c>
      <c r="C661" s="10" t="s">
        <v>254</v>
      </c>
      <c r="D661" s="10">
        <v>112</v>
      </c>
      <c r="E661" s="10"/>
      <c r="F661" s="10"/>
      <c r="G661" s="10"/>
      <c r="H661" s="10"/>
      <c r="I661" s="10"/>
      <c r="J661" s="10"/>
      <c r="K661" s="10"/>
      <c r="L661" s="10"/>
      <c r="M661" s="10"/>
      <c r="N661" s="10"/>
      <c r="O661" s="110">
        <f t="shared" si="20"/>
        <v>0</v>
      </c>
      <c r="P661" s="110">
        <f t="shared" si="21"/>
        <v>0</v>
      </c>
    </row>
    <row r="662" spans="1:16" x14ac:dyDescent="0.25">
      <c r="A662" s="10">
        <v>16248546</v>
      </c>
      <c r="B662" s="10" t="s">
        <v>209</v>
      </c>
      <c r="C662" s="10" t="s">
        <v>210</v>
      </c>
      <c r="D662" s="10">
        <v>30</v>
      </c>
      <c r="E662" s="10"/>
      <c r="F662" s="10"/>
      <c r="G662" s="10"/>
      <c r="H662" s="10"/>
      <c r="I662" s="10"/>
      <c r="J662" s="10"/>
      <c r="K662" s="10"/>
      <c r="L662" s="10"/>
      <c r="M662" s="10"/>
      <c r="N662" s="10"/>
      <c r="O662" s="110">
        <f t="shared" si="20"/>
        <v>0</v>
      </c>
      <c r="P662" s="110">
        <f t="shared" si="21"/>
        <v>0</v>
      </c>
    </row>
    <row r="663" spans="1:16" x14ac:dyDescent="0.25">
      <c r="A663" s="10">
        <v>16248554</v>
      </c>
      <c r="B663" s="10" t="s">
        <v>209</v>
      </c>
      <c r="C663" s="10" t="s">
        <v>210</v>
      </c>
      <c r="D663" s="10">
        <v>30</v>
      </c>
      <c r="E663" s="10"/>
      <c r="F663" s="10"/>
      <c r="G663" s="10"/>
      <c r="H663" s="10"/>
      <c r="I663" s="10"/>
      <c r="J663" s="10"/>
      <c r="K663" s="10"/>
      <c r="L663" s="10"/>
      <c r="M663" s="10"/>
      <c r="N663" s="10"/>
      <c r="O663" s="110">
        <f t="shared" si="20"/>
        <v>0</v>
      </c>
      <c r="P663" s="110">
        <f t="shared" si="21"/>
        <v>0</v>
      </c>
    </row>
    <row r="664" spans="1:16" x14ac:dyDescent="0.25">
      <c r="A664" s="10">
        <v>16248562</v>
      </c>
      <c r="B664" s="10" t="s">
        <v>209</v>
      </c>
      <c r="C664" s="10" t="s">
        <v>210</v>
      </c>
      <c r="D664" s="10">
        <v>30</v>
      </c>
      <c r="E664" s="10"/>
      <c r="F664" s="10"/>
      <c r="G664" s="10"/>
      <c r="H664" s="10"/>
      <c r="I664" s="10"/>
      <c r="J664" s="10"/>
      <c r="K664" s="10"/>
      <c r="L664" s="10"/>
      <c r="M664" s="10"/>
      <c r="N664" s="10"/>
      <c r="O664" s="110">
        <f t="shared" si="20"/>
        <v>0</v>
      </c>
      <c r="P664" s="110">
        <f t="shared" si="21"/>
        <v>0</v>
      </c>
    </row>
    <row r="665" spans="1:16" x14ac:dyDescent="0.25">
      <c r="A665" s="10">
        <v>16248570</v>
      </c>
      <c r="B665" s="10" t="s">
        <v>209</v>
      </c>
      <c r="C665" s="10" t="s">
        <v>210</v>
      </c>
      <c r="D665" s="10">
        <v>30</v>
      </c>
      <c r="E665" s="10"/>
      <c r="F665" s="10"/>
      <c r="G665" s="10"/>
      <c r="H665" s="10"/>
      <c r="I665" s="10"/>
      <c r="J665" s="10"/>
      <c r="K665" s="10"/>
      <c r="L665" s="10"/>
      <c r="M665" s="10"/>
      <c r="N665" s="10"/>
      <c r="O665" s="110">
        <f t="shared" si="20"/>
        <v>0</v>
      </c>
      <c r="P665" s="110">
        <f t="shared" si="21"/>
        <v>0</v>
      </c>
    </row>
    <row r="666" spans="1:16" x14ac:dyDescent="0.25">
      <c r="A666" s="10">
        <v>16248597</v>
      </c>
      <c r="B666" s="10" t="s">
        <v>122</v>
      </c>
      <c r="C666" s="10" t="s">
        <v>123</v>
      </c>
      <c r="D666" s="10">
        <v>10</v>
      </c>
      <c r="E666" s="10"/>
      <c r="F666" s="10"/>
      <c r="G666" s="10"/>
      <c r="H666" s="10"/>
      <c r="I666" s="10"/>
      <c r="J666" s="10"/>
      <c r="K666" s="10"/>
      <c r="L666" s="10"/>
      <c r="M666" s="10"/>
      <c r="N666" s="10"/>
      <c r="O666" s="110">
        <f t="shared" si="20"/>
        <v>0</v>
      </c>
      <c r="P666" s="110">
        <f t="shared" si="21"/>
        <v>0</v>
      </c>
    </row>
    <row r="667" spans="1:16" x14ac:dyDescent="0.25">
      <c r="A667" s="10">
        <v>16248600</v>
      </c>
      <c r="B667" s="10" t="s">
        <v>217</v>
      </c>
      <c r="C667" s="10" t="s">
        <v>218</v>
      </c>
      <c r="D667" s="10">
        <v>28</v>
      </c>
      <c r="E667" s="10"/>
      <c r="F667" s="10"/>
      <c r="G667" s="10"/>
      <c r="H667" s="10"/>
      <c r="I667" s="10"/>
      <c r="J667" s="10"/>
      <c r="K667" s="10"/>
      <c r="L667" s="10"/>
      <c r="M667" s="10"/>
      <c r="N667" s="10"/>
      <c r="O667" s="110">
        <f t="shared" si="20"/>
        <v>0</v>
      </c>
      <c r="P667" s="110">
        <f t="shared" si="21"/>
        <v>0</v>
      </c>
    </row>
    <row r="668" spans="1:16" x14ac:dyDescent="0.25">
      <c r="A668" s="10">
        <v>16249496</v>
      </c>
      <c r="B668" s="10" t="s">
        <v>146</v>
      </c>
      <c r="C668" s="10" t="s">
        <v>147</v>
      </c>
      <c r="D668" s="10">
        <v>1</v>
      </c>
      <c r="E668" s="10"/>
      <c r="F668" s="10"/>
      <c r="G668" s="10"/>
      <c r="H668" s="10"/>
      <c r="I668" s="10"/>
      <c r="J668" s="10"/>
      <c r="K668" s="10"/>
      <c r="L668" s="10"/>
      <c r="M668" s="10"/>
      <c r="N668" s="10"/>
      <c r="O668" s="110">
        <f t="shared" si="20"/>
        <v>0</v>
      </c>
      <c r="P668" s="110">
        <f t="shared" si="21"/>
        <v>0</v>
      </c>
    </row>
    <row r="669" spans="1:16" x14ac:dyDescent="0.25">
      <c r="A669" s="10">
        <v>16249526</v>
      </c>
      <c r="B669" s="10" t="s">
        <v>146</v>
      </c>
      <c r="C669" s="10" t="s">
        <v>147</v>
      </c>
      <c r="D669" s="10">
        <v>1</v>
      </c>
      <c r="E669" s="10"/>
      <c r="F669" s="10"/>
      <c r="G669" s="10"/>
      <c r="H669" s="10"/>
      <c r="I669" s="10"/>
      <c r="J669" s="10"/>
      <c r="K669" s="10"/>
      <c r="L669" s="10"/>
      <c r="M669" s="10"/>
      <c r="N669" s="10"/>
      <c r="O669" s="110">
        <f t="shared" si="20"/>
        <v>0</v>
      </c>
      <c r="P669" s="110">
        <f t="shared" si="21"/>
        <v>0</v>
      </c>
    </row>
    <row r="670" spans="1:16" x14ac:dyDescent="0.25">
      <c r="A670" s="10">
        <v>16252063</v>
      </c>
      <c r="B670" s="10" t="s">
        <v>310</v>
      </c>
      <c r="C670" s="10" t="s">
        <v>311</v>
      </c>
      <c r="D670" s="10">
        <v>1</v>
      </c>
      <c r="E670" s="10"/>
      <c r="F670" s="10"/>
      <c r="G670" s="10"/>
      <c r="H670" s="10"/>
      <c r="I670" s="10"/>
      <c r="J670" s="10"/>
      <c r="K670" s="10"/>
      <c r="L670" s="10"/>
      <c r="M670" s="10"/>
      <c r="N670" s="10"/>
      <c r="O670" s="110">
        <f t="shared" si="20"/>
        <v>0</v>
      </c>
      <c r="P670" s="110">
        <f t="shared" si="21"/>
        <v>0</v>
      </c>
    </row>
    <row r="671" spans="1:16" x14ac:dyDescent="0.25">
      <c r="A671" s="10">
        <v>16252071</v>
      </c>
      <c r="B671" s="10" t="s">
        <v>310</v>
      </c>
      <c r="C671" s="10" t="s">
        <v>311</v>
      </c>
      <c r="D671" s="10">
        <v>1</v>
      </c>
      <c r="E671" s="10"/>
      <c r="F671" s="10"/>
      <c r="G671" s="10"/>
      <c r="H671" s="10"/>
      <c r="I671" s="10"/>
      <c r="J671" s="10"/>
      <c r="K671" s="10"/>
      <c r="L671" s="10"/>
      <c r="M671" s="10"/>
      <c r="N671" s="10"/>
      <c r="O671" s="110">
        <f t="shared" si="20"/>
        <v>0</v>
      </c>
      <c r="P671" s="110">
        <f t="shared" si="21"/>
        <v>0</v>
      </c>
    </row>
    <row r="672" spans="1:16" x14ac:dyDescent="0.25">
      <c r="A672" s="10">
        <v>16252705</v>
      </c>
      <c r="B672" s="10" t="s">
        <v>198</v>
      </c>
      <c r="C672" s="10" t="s">
        <v>199</v>
      </c>
      <c r="D672" s="10">
        <v>30</v>
      </c>
      <c r="E672" s="10"/>
      <c r="F672" s="10"/>
      <c r="G672" s="10"/>
      <c r="H672" s="10"/>
      <c r="I672" s="10"/>
      <c r="J672" s="10"/>
      <c r="K672" s="10"/>
      <c r="L672" s="10"/>
      <c r="M672" s="10"/>
      <c r="N672" s="10"/>
      <c r="O672" s="110">
        <f t="shared" si="20"/>
        <v>0</v>
      </c>
      <c r="P672" s="110">
        <f t="shared" si="21"/>
        <v>0</v>
      </c>
    </row>
    <row r="673" spans="1:16" x14ac:dyDescent="0.25">
      <c r="A673" s="10">
        <v>16255453</v>
      </c>
      <c r="B673" s="10" t="s">
        <v>198</v>
      </c>
      <c r="C673" s="10" t="s">
        <v>199</v>
      </c>
      <c r="D673" s="10">
        <v>30</v>
      </c>
      <c r="E673" s="10"/>
      <c r="F673" s="10"/>
      <c r="G673" s="10"/>
      <c r="H673" s="10"/>
      <c r="I673" s="10"/>
      <c r="J673" s="10"/>
      <c r="K673" s="10"/>
      <c r="L673" s="10"/>
      <c r="M673" s="10"/>
      <c r="N673" s="10"/>
      <c r="O673" s="110">
        <f t="shared" si="20"/>
        <v>0</v>
      </c>
      <c r="P673" s="110">
        <f t="shared" si="21"/>
        <v>0</v>
      </c>
    </row>
    <row r="674" spans="1:16" x14ac:dyDescent="0.25">
      <c r="A674" s="10">
        <v>16255607</v>
      </c>
      <c r="B674" s="10" t="s">
        <v>206</v>
      </c>
      <c r="C674" s="10" t="s">
        <v>141</v>
      </c>
      <c r="D674" s="10">
        <v>30</v>
      </c>
      <c r="E674" s="10"/>
      <c r="F674" s="10"/>
      <c r="G674" s="10"/>
      <c r="H674" s="10"/>
      <c r="I674" s="10"/>
      <c r="J674" s="10"/>
      <c r="K674" s="10"/>
      <c r="L674" s="10"/>
      <c r="M674" s="10"/>
      <c r="N674" s="10"/>
      <c r="O674" s="110">
        <f t="shared" si="20"/>
        <v>0</v>
      </c>
      <c r="P674" s="110">
        <f t="shared" si="21"/>
        <v>0</v>
      </c>
    </row>
    <row r="675" spans="1:16" x14ac:dyDescent="0.25">
      <c r="A675" s="10">
        <v>16255879</v>
      </c>
      <c r="B675" s="10" t="s">
        <v>206</v>
      </c>
      <c r="C675" s="10" t="s">
        <v>141</v>
      </c>
      <c r="D675" s="10">
        <v>30</v>
      </c>
      <c r="E675" s="10"/>
      <c r="F675" s="10"/>
      <c r="G675" s="10"/>
      <c r="H675" s="10"/>
      <c r="I675" s="10"/>
      <c r="J675" s="10"/>
      <c r="K675" s="10"/>
      <c r="L675" s="10"/>
      <c r="M675" s="10"/>
      <c r="N675" s="10"/>
      <c r="O675" s="110">
        <f t="shared" si="20"/>
        <v>0</v>
      </c>
      <c r="P675" s="110">
        <f t="shared" si="21"/>
        <v>0</v>
      </c>
    </row>
    <row r="676" spans="1:16" x14ac:dyDescent="0.25">
      <c r="A676" s="10">
        <v>16259440</v>
      </c>
      <c r="B676" s="10" t="s">
        <v>170</v>
      </c>
      <c r="C676" s="10" t="s">
        <v>171</v>
      </c>
      <c r="D676" s="10">
        <v>21</v>
      </c>
      <c r="E676" s="10"/>
      <c r="F676" s="10"/>
      <c r="G676" s="10"/>
      <c r="H676" s="10"/>
      <c r="I676" s="10"/>
      <c r="J676" s="10"/>
      <c r="K676" s="10"/>
      <c r="L676" s="10"/>
      <c r="M676" s="10"/>
      <c r="N676" s="10"/>
      <c r="O676" s="110">
        <f t="shared" si="20"/>
        <v>0</v>
      </c>
      <c r="P676" s="110">
        <f t="shared" si="21"/>
        <v>0</v>
      </c>
    </row>
    <row r="677" spans="1:16" x14ac:dyDescent="0.25">
      <c r="A677" s="10">
        <v>16259459</v>
      </c>
      <c r="B677" s="10" t="s">
        <v>170</v>
      </c>
      <c r="C677" s="10" t="s">
        <v>171</v>
      </c>
      <c r="D677" s="10">
        <v>21</v>
      </c>
      <c r="E677" s="10"/>
      <c r="F677" s="10"/>
      <c r="G677" s="10"/>
      <c r="H677" s="10"/>
      <c r="I677" s="10"/>
      <c r="J677" s="10"/>
      <c r="K677" s="10"/>
      <c r="L677" s="10"/>
      <c r="M677" s="10"/>
      <c r="N677" s="10"/>
      <c r="O677" s="110">
        <f t="shared" si="20"/>
        <v>0</v>
      </c>
      <c r="P677" s="110">
        <f t="shared" si="21"/>
        <v>0</v>
      </c>
    </row>
    <row r="678" spans="1:16" x14ac:dyDescent="0.25">
      <c r="A678" s="10">
        <v>16259467</v>
      </c>
      <c r="B678" s="10" t="s">
        <v>170</v>
      </c>
      <c r="C678" s="10" t="s">
        <v>171</v>
      </c>
      <c r="D678" s="10">
        <v>21</v>
      </c>
      <c r="E678" s="10"/>
      <c r="F678" s="10"/>
      <c r="G678" s="10"/>
      <c r="H678" s="10"/>
      <c r="I678" s="10"/>
      <c r="J678" s="10"/>
      <c r="K678" s="10"/>
      <c r="L678" s="10"/>
      <c r="M678" s="10"/>
      <c r="N678" s="10"/>
      <c r="O678" s="110">
        <f t="shared" si="20"/>
        <v>0</v>
      </c>
      <c r="P678" s="110">
        <f t="shared" si="21"/>
        <v>0</v>
      </c>
    </row>
    <row r="679" spans="1:16" x14ac:dyDescent="0.25">
      <c r="A679" s="10">
        <v>16259548</v>
      </c>
      <c r="B679" s="10" t="s">
        <v>233</v>
      </c>
      <c r="C679" s="10" t="s">
        <v>234</v>
      </c>
      <c r="D679" s="10">
        <v>30</v>
      </c>
      <c r="E679" s="10"/>
      <c r="F679" s="10"/>
      <c r="G679" s="10"/>
      <c r="H679" s="10"/>
      <c r="I679" s="10"/>
      <c r="J679" s="10"/>
      <c r="K679" s="10"/>
      <c r="L679" s="10"/>
      <c r="M679" s="10"/>
      <c r="N679" s="10"/>
      <c r="O679" s="110">
        <f t="shared" si="20"/>
        <v>0</v>
      </c>
      <c r="P679" s="110">
        <f t="shared" si="21"/>
        <v>0</v>
      </c>
    </row>
    <row r="680" spans="1:16" x14ac:dyDescent="0.25">
      <c r="A680" s="10">
        <v>16259556</v>
      </c>
      <c r="B680" s="10" t="s">
        <v>233</v>
      </c>
      <c r="C680" s="10" t="s">
        <v>234</v>
      </c>
      <c r="D680" s="10">
        <v>30</v>
      </c>
      <c r="E680" s="10"/>
      <c r="F680" s="10"/>
      <c r="G680" s="10"/>
      <c r="H680" s="10"/>
      <c r="I680" s="10"/>
      <c r="J680" s="10"/>
      <c r="K680" s="10"/>
      <c r="L680" s="10"/>
      <c r="M680" s="10"/>
      <c r="N680" s="10"/>
      <c r="O680" s="110">
        <f t="shared" si="20"/>
        <v>0</v>
      </c>
      <c r="P680" s="110">
        <f t="shared" si="21"/>
        <v>0</v>
      </c>
    </row>
    <row r="681" spans="1:16" x14ac:dyDescent="0.25">
      <c r="A681" s="10">
        <v>16260872</v>
      </c>
      <c r="B681" s="10" t="s">
        <v>154</v>
      </c>
      <c r="C681" s="10" t="s">
        <v>155</v>
      </c>
      <c r="D681" s="10">
        <v>30</v>
      </c>
      <c r="E681" s="10"/>
      <c r="F681" s="10"/>
      <c r="G681" s="10"/>
      <c r="H681" s="10"/>
      <c r="I681" s="10"/>
      <c r="J681" s="10"/>
      <c r="K681" s="10"/>
      <c r="L681" s="10"/>
      <c r="M681" s="10"/>
      <c r="N681" s="10"/>
      <c r="O681" s="110">
        <f t="shared" si="20"/>
        <v>0</v>
      </c>
      <c r="P681" s="110">
        <f t="shared" si="21"/>
        <v>0</v>
      </c>
    </row>
    <row r="682" spans="1:16" x14ac:dyDescent="0.25">
      <c r="A682" s="10">
        <v>16260880</v>
      </c>
      <c r="B682" s="10" t="s">
        <v>154</v>
      </c>
      <c r="C682" s="10" t="s">
        <v>155</v>
      </c>
      <c r="D682" s="10">
        <v>30</v>
      </c>
      <c r="E682" s="10"/>
      <c r="F682" s="10"/>
      <c r="G682" s="10"/>
      <c r="H682" s="10"/>
      <c r="I682" s="10"/>
      <c r="J682" s="10"/>
      <c r="K682" s="10"/>
      <c r="L682" s="10"/>
      <c r="M682" s="10"/>
      <c r="N682" s="10"/>
      <c r="O682" s="110">
        <f t="shared" si="20"/>
        <v>0</v>
      </c>
      <c r="P682" s="110">
        <f t="shared" si="21"/>
        <v>0</v>
      </c>
    </row>
    <row r="683" spans="1:16" x14ac:dyDescent="0.25">
      <c r="A683" s="10">
        <v>16260899</v>
      </c>
      <c r="B683" s="10" t="s">
        <v>150</v>
      </c>
      <c r="C683" s="10" t="s">
        <v>151</v>
      </c>
      <c r="D683" s="10">
        <v>1</v>
      </c>
      <c r="E683" s="10"/>
      <c r="F683" s="10"/>
      <c r="G683" s="10"/>
      <c r="H683" s="10"/>
      <c r="I683" s="10"/>
      <c r="J683" s="10"/>
      <c r="K683" s="10"/>
      <c r="L683" s="10"/>
      <c r="M683" s="10"/>
      <c r="N683" s="10"/>
      <c r="O683" s="110">
        <f t="shared" si="20"/>
        <v>0</v>
      </c>
      <c r="P683" s="110">
        <f t="shared" si="21"/>
        <v>0</v>
      </c>
    </row>
    <row r="684" spans="1:16" x14ac:dyDescent="0.25">
      <c r="A684" s="10">
        <v>16263006</v>
      </c>
      <c r="B684" s="10" t="s">
        <v>275</v>
      </c>
      <c r="C684" s="10" t="s">
        <v>276</v>
      </c>
      <c r="D684" s="10">
        <v>1</v>
      </c>
      <c r="E684" s="10"/>
      <c r="F684" s="10"/>
      <c r="G684" s="10"/>
      <c r="H684" s="10"/>
      <c r="I684" s="10"/>
      <c r="J684" s="10"/>
      <c r="K684" s="10"/>
      <c r="L684" s="10"/>
      <c r="M684" s="10"/>
      <c r="N684" s="10"/>
      <c r="O684" s="110">
        <f t="shared" si="20"/>
        <v>0</v>
      </c>
      <c r="P684" s="110">
        <f t="shared" si="21"/>
        <v>0</v>
      </c>
    </row>
    <row r="685" spans="1:16" x14ac:dyDescent="0.25">
      <c r="A685" s="10">
        <v>16263200</v>
      </c>
      <c r="B685" s="10" t="s">
        <v>247</v>
      </c>
      <c r="C685" s="10" t="s">
        <v>248</v>
      </c>
      <c r="D685" s="10">
        <v>1</v>
      </c>
      <c r="E685" s="10"/>
      <c r="F685" s="10"/>
      <c r="G685" s="10"/>
      <c r="H685" s="10"/>
      <c r="I685" s="10"/>
      <c r="J685" s="10"/>
      <c r="K685" s="10"/>
      <c r="L685" s="10"/>
      <c r="M685" s="10"/>
      <c r="N685" s="10"/>
      <c r="O685" s="110">
        <f t="shared" si="20"/>
        <v>0</v>
      </c>
      <c r="P685" s="110">
        <f t="shared" si="21"/>
        <v>0</v>
      </c>
    </row>
    <row r="686" spans="1:16" x14ac:dyDescent="0.25">
      <c r="A686" s="10">
        <v>16263235</v>
      </c>
      <c r="B686" s="10" t="s">
        <v>275</v>
      </c>
      <c r="C686" s="10" t="s">
        <v>276</v>
      </c>
      <c r="D686" s="10">
        <v>1</v>
      </c>
      <c r="E686" s="10"/>
      <c r="F686" s="10"/>
      <c r="G686" s="10"/>
      <c r="H686" s="10"/>
      <c r="I686" s="10"/>
      <c r="J686" s="10"/>
      <c r="K686" s="10"/>
      <c r="L686" s="10"/>
      <c r="M686" s="10"/>
      <c r="N686" s="10"/>
      <c r="O686" s="110">
        <f t="shared" si="20"/>
        <v>0</v>
      </c>
      <c r="P686" s="110">
        <f t="shared" si="21"/>
        <v>0</v>
      </c>
    </row>
    <row r="687" spans="1:16" x14ac:dyDescent="0.25">
      <c r="A687" s="10">
        <v>16263251</v>
      </c>
      <c r="B687" s="10" t="s">
        <v>247</v>
      </c>
      <c r="C687" s="10" t="s">
        <v>248</v>
      </c>
      <c r="D687" s="10">
        <v>1</v>
      </c>
      <c r="E687" s="10"/>
      <c r="F687" s="10"/>
      <c r="G687" s="10"/>
      <c r="H687" s="10"/>
      <c r="I687" s="10"/>
      <c r="J687" s="10"/>
      <c r="K687" s="10"/>
      <c r="L687" s="10"/>
      <c r="M687" s="10"/>
      <c r="N687" s="10"/>
      <c r="O687" s="110">
        <f t="shared" si="20"/>
        <v>0</v>
      </c>
      <c r="P687" s="110">
        <f t="shared" si="21"/>
        <v>0</v>
      </c>
    </row>
    <row r="688" spans="1:16" x14ac:dyDescent="0.25">
      <c r="A688" s="10">
        <v>16264339</v>
      </c>
      <c r="B688" s="10" t="s">
        <v>275</v>
      </c>
      <c r="C688" s="10" t="s">
        <v>276</v>
      </c>
      <c r="D688" s="10">
        <v>1</v>
      </c>
      <c r="E688" s="10"/>
      <c r="F688" s="10"/>
      <c r="G688" s="10"/>
      <c r="H688" s="10"/>
      <c r="I688" s="10"/>
      <c r="J688" s="10"/>
      <c r="K688" s="10"/>
      <c r="L688" s="10"/>
      <c r="M688" s="10"/>
      <c r="N688" s="10"/>
      <c r="O688" s="110">
        <f t="shared" si="20"/>
        <v>0</v>
      </c>
      <c r="P688" s="110">
        <f t="shared" si="21"/>
        <v>0</v>
      </c>
    </row>
    <row r="689" spans="1:16" x14ac:dyDescent="0.25">
      <c r="A689" s="10">
        <v>16264401</v>
      </c>
      <c r="B689" s="10" t="s">
        <v>275</v>
      </c>
      <c r="C689" s="10" t="s">
        <v>276</v>
      </c>
      <c r="D689" s="10">
        <v>1</v>
      </c>
      <c r="E689" s="10"/>
      <c r="F689" s="10"/>
      <c r="G689" s="10"/>
      <c r="H689" s="10"/>
      <c r="I689" s="10"/>
      <c r="J689" s="10"/>
      <c r="K689" s="10"/>
      <c r="L689" s="10"/>
      <c r="M689" s="10"/>
      <c r="N689" s="10"/>
      <c r="O689" s="110">
        <f t="shared" si="20"/>
        <v>0</v>
      </c>
      <c r="P689" s="110">
        <f t="shared" si="21"/>
        <v>0</v>
      </c>
    </row>
    <row r="690" spans="1:16" x14ac:dyDescent="0.25">
      <c r="A690" s="10">
        <v>16265289</v>
      </c>
      <c r="B690" s="10" t="s">
        <v>312</v>
      </c>
      <c r="C690" s="10" t="s">
        <v>313</v>
      </c>
      <c r="D690" s="10">
        <v>1</v>
      </c>
      <c r="E690" s="10"/>
      <c r="F690" s="10"/>
      <c r="G690" s="10"/>
      <c r="H690" s="10"/>
      <c r="I690" s="10"/>
      <c r="J690" s="10"/>
      <c r="K690" s="10"/>
      <c r="L690" s="10"/>
      <c r="M690" s="10"/>
      <c r="N690" s="10"/>
      <c r="O690" s="110">
        <f t="shared" si="20"/>
        <v>0</v>
      </c>
      <c r="P690" s="110">
        <f t="shared" si="21"/>
        <v>0</v>
      </c>
    </row>
    <row r="691" spans="1:16" x14ac:dyDescent="0.25">
      <c r="A691" s="10">
        <v>16265629</v>
      </c>
      <c r="B691" s="10" t="s">
        <v>314</v>
      </c>
      <c r="C691" s="10" t="s">
        <v>315</v>
      </c>
      <c r="D691" s="10">
        <v>30</v>
      </c>
      <c r="E691" s="10"/>
      <c r="F691" s="10"/>
      <c r="G691" s="10"/>
      <c r="H691" s="10"/>
      <c r="I691" s="10"/>
      <c r="J691" s="10"/>
      <c r="K691" s="10"/>
      <c r="L691" s="10"/>
      <c r="M691" s="10"/>
      <c r="N691" s="10"/>
      <c r="O691" s="110">
        <f t="shared" si="20"/>
        <v>0</v>
      </c>
      <c r="P691" s="110">
        <f t="shared" si="21"/>
        <v>0</v>
      </c>
    </row>
    <row r="692" spans="1:16" x14ac:dyDescent="0.25">
      <c r="A692" s="10">
        <v>16265637</v>
      </c>
      <c r="B692" s="10" t="s">
        <v>314</v>
      </c>
      <c r="C692" s="10" t="s">
        <v>315</v>
      </c>
      <c r="D692" s="10">
        <v>30</v>
      </c>
      <c r="E692" s="10"/>
      <c r="F692" s="10"/>
      <c r="G692" s="10"/>
      <c r="H692" s="10"/>
      <c r="I692" s="10"/>
      <c r="J692" s="10"/>
      <c r="K692" s="10"/>
      <c r="L692" s="10"/>
      <c r="M692" s="10"/>
      <c r="N692" s="10"/>
      <c r="O692" s="110">
        <f t="shared" si="20"/>
        <v>0</v>
      </c>
      <c r="P692" s="110">
        <f t="shared" si="21"/>
        <v>0</v>
      </c>
    </row>
    <row r="693" spans="1:16" x14ac:dyDescent="0.25">
      <c r="A693" s="10">
        <v>16271483</v>
      </c>
      <c r="B693" s="10" t="s">
        <v>126</v>
      </c>
      <c r="C693" s="10" t="s">
        <v>127</v>
      </c>
      <c r="D693" s="10">
        <v>50</v>
      </c>
      <c r="E693" s="10"/>
      <c r="F693" s="10"/>
      <c r="G693" s="10"/>
      <c r="H693" s="10"/>
      <c r="I693" s="10"/>
      <c r="J693" s="10"/>
      <c r="K693" s="10"/>
      <c r="L693" s="10"/>
      <c r="M693" s="10"/>
      <c r="N693" s="10"/>
      <c r="O693" s="110">
        <f t="shared" si="20"/>
        <v>0</v>
      </c>
      <c r="P693" s="110">
        <f t="shared" si="21"/>
        <v>0</v>
      </c>
    </row>
    <row r="694" spans="1:16" x14ac:dyDescent="0.25">
      <c r="A694" s="10">
        <v>16274326</v>
      </c>
      <c r="B694" s="10" t="s">
        <v>225</v>
      </c>
      <c r="C694" s="10" t="s">
        <v>226</v>
      </c>
      <c r="D694" s="10">
        <v>1</v>
      </c>
      <c r="E694" s="10"/>
      <c r="F694" s="10"/>
      <c r="G694" s="10"/>
      <c r="H694" s="10"/>
      <c r="I694" s="10"/>
      <c r="J694" s="10"/>
      <c r="K694" s="10"/>
      <c r="L694" s="10"/>
      <c r="M694" s="10"/>
      <c r="N694" s="10"/>
      <c r="O694" s="110">
        <f t="shared" si="20"/>
        <v>0</v>
      </c>
      <c r="P694" s="110">
        <f t="shared" si="21"/>
        <v>0</v>
      </c>
    </row>
    <row r="695" spans="1:16" x14ac:dyDescent="0.25">
      <c r="A695" s="10">
        <v>16275373</v>
      </c>
      <c r="B695" s="10" t="s">
        <v>122</v>
      </c>
      <c r="C695" s="10" t="s">
        <v>123</v>
      </c>
      <c r="D695" s="10">
        <v>1</v>
      </c>
      <c r="E695" s="10"/>
      <c r="F695" s="10"/>
      <c r="G695" s="10"/>
      <c r="H695" s="10"/>
      <c r="I695" s="10"/>
      <c r="J695" s="10"/>
      <c r="K695" s="10"/>
      <c r="L695" s="10"/>
      <c r="M695" s="10"/>
      <c r="N695" s="10"/>
      <c r="O695" s="110">
        <f t="shared" si="20"/>
        <v>0</v>
      </c>
      <c r="P695" s="110">
        <f t="shared" si="21"/>
        <v>0</v>
      </c>
    </row>
    <row r="696" spans="1:16" x14ac:dyDescent="0.25">
      <c r="A696" s="10">
        <v>16275381</v>
      </c>
      <c r="B696" s="10" t="s">
        <v>122</v>
      </c>
      <c r="C696" s="10" t="s">
        <v>123</v>
      </c>
      <c r="D696" s="10">
        <v>10</v>
      </c>
      <c r="E696" s="10"/>
      <c r="F696" s="10"/>
      <c r="G696" s="10"/>
      <c r="H696" s="10"/>
      <c r="I696" s="10"/>
      <c r="J696" s="10"/>
      <c r="K696" s="10"/>
      <c r="L696" s="10"/>
      <c r="M696" s="10"/>
      <c r="N696" s="10"/>
      <c r="O696" s="110">
        <f t="shared" si="20"/>
        <v>0</v>
      </c>
      <c r="P696" s="110">
        <f t="shared" si="21"/>
        <v>0</v>
      </c>
    </row>
    <row r="697" spans="1:16" x14ac:dyDescent="0.25">
      <c r="A697" s="10">
        <v>16275403</v>
      </c>
      <c r="B697" s="10" t="s">
        <v>144</v>
      </c>
      <c r="C697" s="10" t="s">
        <v>145</v>
      </c>
      <c r="D697" s="10">
        <v>1</v>
      </c>
      <c r="E697" s="10"/>
      <c r="F697" s="10"/>
      <c r="G697" s="10"/>
      <c r="H697" s="10"/>
      <c r="I697" s="10"/>
      <c r="J697" s="10"/>
      <c r="K697" s="10"/>
      <c r="L697" s="10"/>
      <c r="M697" s="10"/>
      <c r="N697" s="10"/>
      <c r="O697" s="110">
        <f t="shared" si="20"/>
        <v>0</v>
      </c>
      <c r="P697" s="110">
        <f t="shared" si="21"/>
        <v>0</v>
      </c>
    </row>
    <row r="698" spans="1:16" x14ac:dyDescent="0.25">
      <c r="A698" s="10">
        <v>16275411</v>
      </c>
      <c r="B698" s="10" t="s">
        <v>190</v>
      </c>
      <c r="C698" s="10" t="s">
        <v>191</v>
      </c>
      <c r="D698" s="10">
        <v>1</v>
      </c>
      <c r="E698" s="10"/>
      <c r="F698" s="10"/>
      <c r="G698" s="10"/>
      <c r="H698" s="10"/>
      <c r="I698" s="10"/>
      <c r="J698" s="10"/>
      <c r="K698" s="10"/>
      <c r="L698" s="10"/>
      <c r="M698" s="10"/>
      <c r="N698" s="10"/>
      <c r="O698" s="110">
        <f t="shared" si="20"/>
        <v>0</v>
      </c>
      <c r="P698" s="110">
        <f t="shared" si="21"/>
        <v>0</v>
      </c>
    </row>
    <row r="699" spans="1:16" x14ac:dyDescent="0.25">
      <c r="A699" s="10">
        <v>16276221</v>
      </c>
      <c r="B699" s="10" t="s">
        <v>287</v>
      </c>
      <c r="C699" s="10" t="s">
        <v>288</v>
      </c>
      <c r="D699" s="10">
        <v>56</v>
      </c>
      <c r="E699" s="10"/>
      <c r="F699" s="10"/>
      <c r="G699" s="10"/>
      <c r="H699" s="10"/>
      <c r="I699" s="10"/>
      <c r="J699" s="10"/>
      <c r="K699" s="10"/>
      <c r="L699" s="10"/>
      <c r="M699" s="10"/>
      <c r="N699" s="10"/>
      <c r="O699" s="110">
        <f t="shared" si="20"/>
        <v>0</v>
      </c>
      <c r="P699" s="110">
        <f t="shared" si="21"/>
        <v>0</v>
      </c>
    </row>
    <row r="700" spans="1:16" x14ac:dyDescent="0.25">
      <c r="A700" s="10">
        <v>16276825</v>
      </c>
      <c r="B700" s="10" t="s">
        <v>316</v>
      </c>
      <c r="C700" s="10" t="s">
        <v>317</v>
      </c>
      <c r="D700" s="10">
        <v>14</v>
      </c>
      <c r="E700" s="10"/>
      <c r="F700" s="10"/>
      <c r="G700" s="10"/>
      <c r="H700" s="10"/>
      <c r="I700" s="10"/>
      <c r="J700" s="10"/>
      <c r="K700" s="10"/>
      <c r="L700" s="10"/>
      <c r="M700" s="10"/>
      <c r="N700" s="10"/>
      <c r="O700" s="110">
        <f t="shared" si="20"/>
        <v>0</v>
      </c>
      <c r="P700" s="110">
        <f t="shared" si="21"/>
        <v>0</v>
      </c>
    </row>
    <row r="701" spans="1:16" x14ac:dyDescent="0.25">
      <c r="A701" s="10">
        <v>16276833</v>
      </c>
      <c r="B701" s="10" t="s">
        <v>316</v>
      </c>
      <c r="C701" s="10" t="s">
        <v>317</v>
      </c>
      <c r="D701" s="10">
        <v>7</v>
      </c>
      <c r="E701" s="10"/>
      <c r="F701" s="10"/>
      <c r="G701" s="10"/>
      <c r="H701" s="10"/>
      <c r="I701" s="10"/>
      <c r="J701" s="10"/>
      <c r="K701" s="10"/>
      <c r="L701" s="10"/>
      <c r="M701" s="10"/>
      <c r="N701" s="10"/>
      <c r="O701" s="110">
        <f t="shared" si="20"/>
        <v>0</v>
      </c>
      <c r="P701" s="110">
        <f t="shared" si="21"/>
        <v>0</v>
      </c>
    </row>
    <row r="702" spans="1:16" x14ac:dyDescent="0.25">
      <c r="A702" s="10">
        <v>16276868</v>
      </c>
      <c r="B702" s="10" t="s">
        <v>316</v>
      </c>
      <c r="C702" s="10" t="s">
        <v>317</v>
      </c>
      <c r="D702" s="10">
        <v>7</v>
      </c>
      <c r="E702" s="10"/>
      <c r="F702" s="10"/>
      <c r="G702" s="10"/>
      <c r="H702" s="10"/>
      <c r="I702" s="10"/>
      <c r="J702" s="10"/>
      <c r="K702" s="10"/>
      <c r="L702" s="10"/>
      <c r="M702" s="10"/>
      <c r="N702" s="10"/>
      <c r="O702" s="110">
        <f t="shared" si="20"/>
        <v>0</v>
      </c>
      <c r="P702" s="110">
        <f t="shared" si="21"/>
        <v>0</v>
      </c>
    </row>
    <row r="703" spans="1:16" x14ac:dyDescent="0.25">
      <c r="A703" s="10">
        <v>16276876</v>
      </c>
      <c r="B703" s="10" t="s">
        <v>316</v>
      </c>
      <c r="C703" s="10" t="s">
        <v>317</v>
      </c>
      <c r="D703" s="10">
        <v>14</v>
      </c>
      <c r="E703" s="10"/>
      <c r="F703" s="10"/>
      <c r="G703" s="10"/>
      <c r="H703" s="10"/>
      <c r="I703" s="10"/>
      <c r="J703" s="10"/>
      <c r="K703" s="10"/>
      <c r="L703" s="10"/>
      <c r="M703" s="10"/>
      <c r="N703" s="10"/>
      <c r="O703" s="110">
        <f t="shared" si="20"/>
        <v>0</v>
      </c>
      <c r="P703" s="110">
        <f t="shared" si="21"/>
        <v>0</v>
      </c>
    </row>
    <row r="704" spans="1:16" x14ac:dyDescent="0.25">
      <c r="A704" s="10">
        <v>16276884</v>
      </c>
      <c r="B704" s="10" t="s">
        <v>316</v>
      </c>
      <c r="C704" s="10" t="s">
        <v>317</v>
      </c>
      <c r="D704" s="10">
        <v>112</v>
      </c>
      <c r="E704" s="10"/>
      <c r="F704" s="10"/>
      <c r="G704" s="10"/>
      <c r="H704" s="10"/>
      <c r="I704" s="10"/>
      <c r="J704" s="10"/>
      <c r="K704" s="10"/>
      <c r="L704" s="10"/>
      <c r="M704" s="10"/>
      <c r="N704" s="10"/>
      <c r="O704" s="110">
        <f t="shared" si="20"/>
        <v>0</v>
      </c>
      <c r="P704" s="110">
        <f t="shared" si="21"/>
        <v>0</v>
      </c>
    </row>
    <row r="705" spans="1:16" x14ac:dyDescent="0.25">
      <c r="A705" s="10">
        <v>16279972</v>
      </c>
      <c r="B705" s="10" t="s">
        <v>233</v>
      </c>
      <c r="C705" s="10" t="s">
        <v>234</v>
      </c>
      <c r="D705" s="10">
        <v>30</v>
      </c>
      <c r="E705" s="10"/>
      <c r="F705" s="10"/>
      <c r="G705" s="10"/>
      <c r="H705" s="10"/>
      <c r="I705" s="10"/>
      <c r="J705" s="10"/>
      <c r="K705" s="10"/>
      <c r="L705" s="10"/>
      <c r="M705" s="10"/>
      <c r="N705" s="10"/>
      <c r="O705" s="110">
        <f t="shared" si="20"/>
        <v>0</v>
      </c>
      <c r="P705" s="110">
        <f t="shared" si="21"/>
        <v>0</v>
      </c>
    </row>
    <row r="706" spans="1:16" x14ac:dyDescent="0.25">
      <c r="A706" s="10">
        <v>16279999</v>
      </c>
      <c r="B706" s="10" t="s">
        <v>275</v>
      </c>
      <c r="C706" s="10" t="s">
        <v>276</v>
      </c>
      <c r="D706" s="10">
        <v>1</v>
      </c>
      <c r="E706" s="10"/>
      <c r="F706" s="10"/>
      <c r="G706" s="10"/>
      <c r="H706" s="10"/>
      <c r="I706" s="10"/>
      <c r="J706" s="10"/>
      <c r="K706" s="10"/>
      <c r="L706" s="10"/>
      <c r="M706" s="10"/>
      <c r="N706" s="10"/>
      <c r="O706" s="110">
        <f t="shared" si="20"/>
        <v>0</v>
      </c>
      <c r="P706" s="110">
        <f t="shared" si="21"/>
        <v>0</v>
      </c>
    </row>
    <row r="707" spans="1:16" x14ac:dyDescent="0.25">
      <c r="A707" s="10">
        <v>16280016</v>
      </c>
      <c r="B707" s="10" t="s">
        <v>275</v>
      </c>
      <c r="C707" s="10" t="s">
        <v>276</v>
      </c>
      <c r="D707" s="10">
        <v>1</v>
      </c>
      <c r="E707" s="10"/>
      <c r="F707" s="10"/>
      <c r="G707" s="10"/>
      <c r="H707" s="10"/>
      <c r="I707" s="10"/>
      <c r="J707" s="10"/>
      <c r="K707" s="10"/>
      <c r="L707" s="10"/>
      <c r="M707" s="10"/>
      <c r="N707" s="10"/>
      <c r="O707" s="110">
        <f t="shared" si="20"/>
        <v>0</v>
      </c>
      <c r="P707" s="110">
        <f t="shared" si="21"/>
        <v>0</v>
      </c>
    </row>
    <row r="708" spans="1:16" x14ac:dyDescent="0.25">
      <c r="A708" s="10">
        <v>16280067</v>
      </c>
      <c r="B708" s="10" t="s">
        <v>233</v>
      </c>
      <c r="C708" s="10" t="s">
        <v>234</v>
      </c>
      <c r="D708" s="10">
        <v>30</v>
      </c>
      <c r="E708" s="10"/>
      <c r="F708" s="10"/>
      <c r="G708" s="10"/>
      <c r="H708" s="10"/>
      <c r="I708" s="10"/>
      <c r="J708" s="10"/>
      <c r="K708" s="10"/>
      <c r="L708" s="10"/>
      <c r="M708" s="10"/>
      <c r="N708" s="10"/>
      <c r="O708" s="110">
        <f t="shared" si="20"/>
        <v>0</v>
      </c>
      <c r="P708" s="110">
        <f t="shared" si="21"/>
        <v>0</v>
      </c>
    </row>
    <row r="709" spans="1:16" x14ac:dyDescent="0.25">
      <c r="A709" s="10">
        <v>16280261</v>
      </c>
      <c r="B709" s="10" t="s">
        <v>198</v>
      </c>
      <c r="C709" s="10" t="s">
        <v>199</v>
      </c>
      <c r="D709" s="10">
        <v>30</v>
      </c>
      <c r="E709" s="10"/>
      <c r="F709" s="10"/>
      <c r="G709" s="10"/>
      <c r="H709" s="10"/>
      <c r="I709" s="10"/>
      <c r="J709" s="10"/>
      <c r="K709" s="10"/>
      <c r="L709" s="10"/>
      <c r="M709" s="10"/>
      <c r="N709" s="10"/>
      <c r="O709" s="110">
        <f t="shared" ref="O709:O772" si="22">E709+F709+G709+H709+I709+J709+K709+L709+M709+N709</f>
        <v>0</v>
      </c>
      <c r="P709" s="110">
        <f t="shared" ref="P709:P772" si="23">O709-N709</f>
        <v>0</v>
      </c>
    </row>
    <row r="710" spans="1:16" x14ac:dyDescent="0.25">
      <c r="A710" s="10">
        <v>16282825</v>
      </c>
      <c r="B710" s="10" t="s">
        <v>291</v>
      </c>
      <c r="C710" s="10" t="s">
        <v>292</v>
      </c>
      <c r="D710" s="10">
        <v>1</v>
      </c>
      <c r="E710" s="10"/>
      <c r="F710" s="10"/>
      <c r="G710" s="10"/>
      <c r="H710" s="10"/>
      <c r="I710" s="10"/>
      <c r="J710" s="10"/>
      <c r="K710" s="10"/>
      <c r="L710" s="10"/>
      <c r="M710" s="10"/>
      <c r="N710" s="10"/>
      <c r="O710" s="110">
        <f t="shared" si="22"/>
        <v>0</v>
      </c>
      <c r="P710" s="110">
        <f t="shared" si="23"/>
        <v>0</v>
      </c>
    </row>
    <row r="711" spans="1:16" x14ac:dyDescent="0.25">
      <c r="A711" s="10">
        <v>16282841</v>
      </c>
      <c r="B711" s="10" t="s">
        <v>291</v>
      </c>
      <c r="C711" s="10" t="s">
        <v>292</v>
      </c>
      <c r="D711" s="10">
        <v>1</v>
      </c>
      <c r="E711" s="10"/>
      <c r="F711" s="10"/>
      <c r="G711" s="10"/>
      <c r="H711" s="10"/>
      <c r="I711" s="10"/>
      <c r="J711" s="10"/>
      <c r="K711" s="10"/>
      <c r="L711" s="10"/>
      <c r="M711" s="10"/>
      <c r="N711" s="10"/>
      <c r="O711" s="110">
        <f t="shared" si="22"/>
        <v>0</v>
      </c>
      <c r="P711" s="110">
        <f t="shared" si="23"/>
        <v>0</v>
      </c>
    </row>
    <row r="712" spans="1:16" x14ac:dyDescent="0.25">
      <c r="A712" s="10">
        <v>16297075</v>
      </c>
      <c r="B712" s="10" t="s">
        <v>170</v>
      </c>
      <c r="C712" s="10" t="s">
        <v>171</v>
      </c>
      <c r="D712" s="10">
        <v>21</v>
      </c>
      <c r="E712" s="10"/>
      <c r="F712" s="10"/>
      <c r="G712" s="10"/>
      <c r="H712" s="10"/>
      <c r="I712" s="10"/>
      <c r="J712" s="10"/>
      <c r="K712" s="10"/>
      <c r="L712" s="10"/>
      <c r="M712" s="10"/>
      <c r="N712" s="10"/>
      <c r="O712" s="110">
        <f t="shared" si="22"/>
        <v>0</v>
      </c>
      <c r="P712" s="110">
        <f t="shared" si="23"/>
        <v>0</v>
      </c>
    </row>
    <row r="713" spans="1:16" x14ac:dyDescent="0.25">
      <c r="A713" s="10">
        <v>16297083</v>
      </c>
      <c r="B713" s="10" t="s">
        <v>170</v>
      </c>
      <c r="C713" s="10" t="s">
        <v>171</v>
      </c>
      <c r="D713" s="10">
        <v>21</v>
      </c>
      <c r="E713" s="10"/>
      <c r="F713" s="10"/>
      <c r="G713" s="10"/>
      <c r="H713" s="10"/>
      <c r="I713" s="10"/>
      <c r="J713" s="10"/>
      <c r="K713" s="10"/>
      <c r="L713" s="10"/>
      <c r="M713" s="10"/>
      <c r="N713" s="10"/>
      <c r="O713" s="110">
        <f t="shared" si="22"/>
        <v>0</v>
      </c>
      <c r="P713" s="110">
        <f t="shared" si="23"/>
        <v>0</v>
      </c>
    </row>
    <row r="714" spans="1:16" x14ac:dyDescent="0.25">
      <c r="A714" s="10">
        <v>16297091</v>
      </c>
      <c r="B714" s="10" t="s">
        <v>170</v>
      </c>
      <c r="C714" s="10" t="s">
        <v>171</v>
      </c>
      <c r="D714" s="10">
        <v>21</v>
      </c>
      <c r="E714" s="10"/>
      <c r="F714" s="10"/>
      <c r="G714" s="10"/>
      <c r="H714" s="10"/>
      <c r="I714" s="10"/>
      <c r="J714" s="10"/>
      <c r="K714" s="10"/>
      <c r="L714" s="10"/>
      <c r="M714" s="10"/>
      <c r="N714" s="10"/>
      <c r="O714" s="110">
        <f t="shared" si="22"/>
        <v>0</v>
      </c>
      <c r="P714" s="110">
        <f t="shared" si="23"/>
        <v>0</v>
      </c>
    </row>
    <row r="715" spans="1:16" x14ac:dyDescent="0.25">
      <c r="A715" s="10">
        <v>16298098</v>
      </c>
      <c r="B715" s="10" t="s">
        <v>314</v>
      </c>
      <c r="C715" s="10" t="s">
        <v>315</v>
      </c>
      <c r="D715" s="10">
        <v>30</v>
      </c>
      <c r="E715" s="10"/>
      <c r="F715" s="10"/>
      <c r="G715" s="10"/>
      <c r="H715" s="10"/>
      <c r="I715" s="10"/>
      <c r="J715" s="10"/>
      <c r="K715" s="10"/>
      <c r="L715" s="10"/>
      <c r="M715" s="10"/>
      <c r="N715" s="10"/>
      <c r="O715" s="110">
        <f t="shared" si="22"/>
        <v>0</v>
      </c>
      <c r="P715" s="110">
        <f t="shared" si="23"/>
        <v>0</v>
      </c>
    </row>
    <row r="716" spans="1:16" x14ac:dyDescent="0.25">
      <c r="A716" s="10">
        <v>16298268</v>
      </c>
      <c r="B716" s="10" t="s">
        <v>170</v>
      </c>
      <c r="C716" s="10" t="s">
        <v>171</v>
      </c>
      <c r="D716" s="10">
        <v>21</v>
      </c>
      <c r="E716" s="10"/>
      <c r="F716" s="10"/>
      <c r="G716" s="10"/>
      <c r="H716" s="10"/>
      <c r="I716" s="10"/>
      <c r="J716" s="10"/>
      <c r="K716" s="10"/>
      <c r="L716" s="10"/>
      <c r="M716" s="10"/>
      <c r="N716" s="10"/>
      <c r="O716" s="110">
        <f t="shared" si="22"/>
        <v>0</v>
      </c>
      <c r="P716" s="110">
        <f t="shared" si="23"/>
        <v>0</v>
      </c>
    </row>
    <row r="717" spans="1:16" x14ac:dyDescent="0.25">
      <c r="A717" s="10">
        <v>16298276</v>
      </c>
      <c r="B717" s="10" t="s">
        <v>170</v>
      </c>
      <c r="C717" s="10" t="s">
        <v>171</v>
      </c>
      <c r="D717" s="10">
        <v>21</v>
      </c>
      <c r="E717" s="10"/>
      <c r="F717" s="10"/>
      <c r="G717" s="10"/>
      <c r="H717" s="10"/>
      <c r="I717" s="10"/>
      <c r="J717" s="10"/>
      <c r="K717" s="10"/>
      <c r="L717" s="10"/>
      <c r="M717" s="10"/>
      <c r="N717" s="10"/>
      <c r="O717" s="110">
        <f t="shared" si="22"/>
        <v>0</v>
      </c>
      <c r="P717" s="110">
        <f t="shared" si="23"/>
        <v>0</v>
      </c>
    </row>
    <row r="718" spans="1:16" x14ac:dyDescent="0.25">
      <c r="A718" s="10">
        <v>16298284</v>
      </c>
      <c r="B718" s="10" t="s">
        <v>170</v>
      </c>
      <c r="C718" s="10" t="s">
        <v>171</v>
      </c>
      <c r="D718" s="10">
        <v>21</v>
      </c>
      <c r="E718" s="10"/>
      <c r="F718" s="10"/>
      <c r="G718" s="10"/>
      <c r="H718" s="10"/>
      <c r="I718" s="10"/>
      <c r="J718" s="10"/>
      <c r="K718" s="10"/>
      <c r="L718" s="10"/>
      <c r="M718" s="10"/>
      <c r="N718" s="10"/>
      <c r="O718" s="110">
        <f t="shared" si="22"/>
        <v>0</v>
      </c>
      <c r="P718" s="110">
        <f t="shared" si="23"/>
        <v>0</v>
      </c>
    </row>
    <row r="719" spans="1:16" x14ac:dyDescent="0.25">
      <c r="A719" s="10">
        <v>16300335</v>
      </c>
      <c r="B719" s="10" t="s">
        <v>229</v>
      </c>
      <c r="C719" s="10" t="s">
        <v>230</v>
      </c>
      <c r="D719" s="10">
        <v>8</v>
      </c>
      <c r="E719" s="10"/>
      <c r="F719" s="10"/>
      <c r="G719" s="10"/>
      <c r="H719" s="10"/>
      <c r="I719" s="10"/>
      <c r="J719" s="10"/>
      <c r="K719" s="10"/>
      <c r="L719" s="10"/>
      <c r="M719" s="10"/>
      <c r="N719" s="10"/>
      <c r="O719" s="110">
        <f t="shared" si="22"/>
        <v>0</v>
      </c>
      <c r="P719" s="110">
        <f t="shared" si="23"/>
        <v>0</v>
      </c>
    </row>
    <row r="720" spans="1:16" x14ac:dyDescent="0.25">
      <c r="A720" s="10">
        <v>16302060</v>
      </c>
      <c r="B720" s="10" t="s">
        <v>136</v>
      </c>
      <c r="C720" s="10" t="s">
        <v>137</v>
      </c>
      <c r="D720" s="10">
        <v>1</v>
      </c>
      <c r="E720" s="10"/>
      <c r="F720" s="10"/>
      <c r="G720" s="10"/>
      <c r="H720" s="10"/>
      <c r="I720" s="10"/>
      <c r="J720" s="10"/>
      <c r="K720" s="10"/>
      <c r="L720" s="10"/>
      <c r="M720" s="10"/>
      <c r="N720" s="10"/>
      <c r="O720" s="110">
        <f t="shared" si="22"/>
        <v>0</v>
      </c>
      <c r="P720" s="110">
        <f t="shared" si="23"/>
        <v>0</v>
      </c>
    </row>
    <row r="721" spans="1:16" x14ac:dyDescent="0.25">
      <c r="A721" s="10">
        <v>16303709</v>
      </c>
      <c r="B721" s="10" t="s">
        <v>318</v>
      </c>
      <c r="C721" s="10" t="s">
        <v>319</v>
      </c>
      <c r="D721" s="10">
        <v>30</v>
      </c>
      <c r="E721" s="10"/>
      <c r="F721" s="10"/>
      <c r="G721" s="10"/>
      <c r="H721" s="10"/>
      <c r="I721" s="10"/>
      <c r="J721" s="10"/>
      <c r="K721" s="10"/>
      <c r="L721" s="10"/>
      <c r="M721" s="10"/>
      <c r="N721" s="10"/>
      <c r="O721" s="110">
        <f t="shared" si="22"/>
        <v>0</v>
      </c>
      <c r="P721" s="110">
        <f t="shared" si="23"/>
        <v>0</v>
      </c>
    </row>
    <row r="722" spans="1:16" x14ac:dyDescent="0.25">
      <c r="A722" s="10">
        <v>16303717</v>
      </c>
      <c r="B722" s="10" t="s">
        <v>318</v>
      </c>
      <c r="C722" s="10" t="s">
        <v>319</v>
      </c>
      <c r="D722" s="10">
        <v>30</v>
      </c>
      <c r="E722" s="10"/>
      <c r="F722" s="10"/>
      <c r="G722" s="10"/>
      <c r="H722" s="10"/>
      <c r="I722" s="10"/>
      <c r="J722" s="10"/>
      <c r="K722" s="10"/>
      <c r="L722" s="10"/>
      <c r="M722" s="10"/>
      <c r="N722" s="10"/>
      <c r="O722" s="110">
        <f t="shared" si="22"/>
        <v>0</v>
      </c>
      <c r="P722" s="110">
        <f t="shared" si="23"/>
        <v>0</v>
      </c>
    </row>
    <row r="723" spans="1:16" x14ac:dyDescent="0.25">
      <c r="A723" s="10">
        <v>16303725</v>
      </c>
      <c r="B723" s="10" t="s">
        <v>318</v>
      </c>
      <c r="C723" s="10" t="s">
        <v>319</v>
      </c>
      <c r="D723" s="10">
        <v>30</v>
      </c>
      <c r="E723" s="10"/>
      <c r="F723" s="10"/>
      <c r="G723" s="10"/>
      <c r="H723" s="10"/>
      <c r="I723" s="10"/>
      <c r="J723" s="10"/>
      <c r="K723" s="10"/>
      <c r="L723" s="10"/>
      <c r="M723" s="10"/>
      <c r="N723" s="10"/>
      <c r="O723" s="110">
        <f t="shared" si="22"/>
        <v>0</v>
      </c>
      <c r="P723" s="110">
        <f t="shared" si="23"/>
        <v>0</v>
      </c>
    </row>
    <row r="724" spans="1:16" x14ac:dyDescent="0.25">
      <c r="A724" s="10">
        <v>16303792</v>
      </c>
      <c r="B724" s="10" t="s">
        <v>320</v>
      </c>
      <c r="C724" s="10" t="s">
        <v>321</v>
      </c>
      <c r="D724" s="10">
        <v>6</v>
      </c>
      <c r="E724" s="10"/>
      <c r="F724" s="10"/>
      <c r="G724" s="10"/>
      <c r="H724" s="10"/>
      <c r="I724" s="10"/>
      <c r="J724" s="10"/>
      <c r="K724" s="10"/>
      <c r="L724" s="10"/>
      <c r="M724" s="10"/>
      <c r="N724" s="10"/>
      <c r="O724" s="110">
        <f t="shared" si="22"/>
        <v>0</v>
      </c>
      <c r="P724" s="110">
        <f t="shared" si="23"/>
        <v>0</v>
      </c>
    </row>
    <row r="725" spans="1:16" x14ac:dyDescent="0.25">
      <c r="A725" s="10">
        <v>16305531</v>
      </c>
      <c r="B725" s="10" t="s">
        <v>233</v>
      </c>
      <c r="C725" s="10" t="s">
        <v>234</v>
      </c>
      <c r="D725" s="10">
        <v>30</v>
      </c>
      <c r="E725" s="10"/>
      <c r="F725" s="10"/>
      <c r="G725" s="10"/>
      <c r="H725" s="10"/>
      <c r="I725" s="10"/>
      <c r="J725" s="10"/>
      <c r="K725" s="10"/>
      <c r="L725" s="10"/>
      <c r="M725" s="10"/>
      <c r="N725" s="10"/>
      <c r="O725" s="110">
        <f t="shared" si="22"/>
        <v>0</v>
      </c>
      <c r="P725" s="110">
        <f t="shared" si="23"/>
        <v>0</v>
      </c>
    </row>
    <row r="726" spans="1:16" x14ac:dyDescent="0.25">
      <c r="A726" s="10">
        <v>16308085</v>
      </c>
      <c r="B726" s="10" t="s">
        <v>237</v>
      </c>
      <c r="C726" s="10" t="s">
        <v>238</v>
      </c>
      <c r="D726" s="10">
        <v>1</v>
      </c>
      <c r="E726" s="10"/>
      <c r="F726" s="10"/>
      <c r="G726" s="10"/>
      <c r="H726" s="10"/>
      <c r="I726" s="10"/>
      <c r="J726" s="10"/>
      <c r="K726" s="10"/>
      <c r="L726" s="10"/>
      <c r="M726" s="10"/>
      <c r="N726" s="10"/>
      <c r="O726" s="110">
        <f t="shared" si="22"/>
        <v>0</v>
      </c>
      <c r="P726" s="110">
        <f t="shared" si="23"/>
        <v>0</v>
      </c>
    </row>
    <row r="727" spans="1:16" x14ac:dyDescent="0.25">
      <c r="A727" s="10">
        <v>16308646</v>
      </c>
      <c r="B727" s="10" t="s">
        <v>285</v>
      </c>
      <c r="C727" s="10" t="s">
        <v>286</v>
      </c>
      <c r="D727" s="10">
        <v>1</v>
      </c>
      <c r="E727" s="10"/>
      <c r="F727" s="10"/>
      <c r="G727" s="10"/>
      <c r="H727" s="10"/>
      <c r="I727" s="10"/>
      <c r="J727" s="10"/>
      <c r="K727" s="10"/>
      <c r="L727" s="10"/>
      <c r="M727" s="10"/>
      <c r="N727" s="10"/>
      <c r="O727" s="110">
        <f t="shared" si="22"/>
        <v>0</v>
      </c>
      <c r="P727" s="110">
        <f t="shared" si="23"/>
        <v>0</v>
      </c>
    </row>
    <row r="728" spans="1:16" x14ac:dyDescent="0.25">
      <c r="A728" s="10">
        <v>16310217</v>
      </c>
      <c r="B728" s="10" t="s">
        <v>233</v>
      </c>
      <c r="C728" s="10" t="s">
        <v>234</v>
      </c>
      <c r="D728" s="10">
        <v>30</v>
      </c>
      <c r="E728" s="10"/>
      <c r="F728" s="10"/>
      <c r="G728" s="10"/>
      <c r="H728" s="10"/>
      <c r="I728" s="10"/>
      <c r="J728" s="10"/>
      <c r="K728" s="10"/>
      <c r="L728" s="10"/>
      <c r="M728" s="10"/>
      <c r="N728" s="10"/>
      <c r="O728" s="110">
        <f t="shared" si="22"/>
        <v>0</v>
      </c>
      <c r="P728" s="110">
        <f t="shared" si="23"/>
        <v>0</v>
      </c>
    </row>
    <row r="729" spans="1:16" x14ac:dyDescent="0.25">
      <c r="A729" s="10">
        <v>16310292</v>
      </c>
      <c r="B729" s="10" t="s">
        <v>249</v>
      </c>
      <c r="C729" s="10" t="s">
        <v>250</v>
      </c>
      <c r="D729" s="10">
        <v>28</v>
      </c>
      <c r="E729" s="10"/>
      <c r="F729" s="10"/>
      <c r="G729" s="10"/>
      <c r="H729" s="10"/>
      <c r="I729" s="10"/>
      <c r="J729" s="10"/>
      <c r="K729" s="10"/>
      <c r="L729" s="10"/>
      <c r="M729" s="10"/>
      <c r="N729" s="10"/>
      <c r="O729" s="110">
        <f t="shared" si="22"/>
        <v>0</v>
      </c>
      <c r="P729" s="110">
        <f t="shared" si="23"/>
        <v>0</v>
      </c>
    </row>
    <row r="730" spans="1:16" x14ac:dyDescent="0.25">
      <c r="A730" s="10">
        <v>16313356</v>
      </c>
      <c r="B730" s="10" t="s">
        <v>223</v>
      </c>
      <c r="C730" s="10" t="s">
        <v>224</v>
      </c>
      <c r="D730" s="10">
        <v>1</v>
      </c>
      <c r="E730" s="10"/>
      <c r="F730" s="10"/>
      <c r="G730" s="10"/>
      <c r="H730" s="10"/>
      <c r="I730" s="10"/>
      <c r="J730" s="10"/>
      <c r="K730" s="10"/>
      <c r="L730" s="10"/>
      <c r="M730" s="10"/>
      <c r="N730" s="10"/>
      <c r="O730" s="110">
        <f t="shared" si="22"/>
        <v>0</v>
      </c>
      <c r="P730" s="110">
        <f t="shared" si="23"/>
        <v>0</v>
      </c>
    </row>
    <row r="731" spans="1:16" x14ac:dyDescent="0.25">
      <c r="A731" s="10">
        <v>16313364</v>
      </c>
      <c r="B731" s="10" t="s">
        <v>223</v>
      </c>
      <c r="C731" s="10" t="s">
        <v>224</v>
      </c>
      <c r="D731" s="10">
        <v>1</v>
      </c>
      <c r="E731" s="10"/>
      <c r="F731" s="10"/>
      <c r="G731" s="10"/>
      <c r="H731" s="10"/>
      <c r="I731" s="10"/>
      <c r="J731" s="10"/>
      <c r="K731" s="10"/>
      <c r="L731" s="10"/>
      <c r="M731" s="10"/>
      <c r="N731" s="10"/>
      <c r="O731" s="110">
        <f t="shared" si="22"/>
        <v>0</v>
      </c>
      <c r="P731" s="110">
        <f t="shared" si="23"/>
        <v>0</v>
      </c>
    </row>
    <row r="732" spans="1:16" x14ac:dyDescent="0.25">
      <c r="A732" s="10">
        <v>16315189</v>
      </c>
      <c r="B732" s="10" t="s">
        <v>170</v>
      </c>
      <c r="C732" s="10" t="s">
        <v>171</v>
      </c>
      <c r="D732" s="10">
        <v>21</v>
      </c>
      <c r="E732" s="10"/>
      <c r="F732" s="10"/>
      <c r="G732" s="10"/>
      <c r="H732" s="10"/>
      <c r="I732" s="10"/>
      <c r="J732" s="10"/>
      <c r="K732" s="10"/>
      <c r="L732" s="10"/>
      <c r="M732" s="10"/>
      <c r="N732" s="10"/>
      <c r="O732" s="110">
        <f t="shared" si="22"/>
        <v>0</v>
      </c>
      <c r="P732" s="110">
        <f t="shared" si="23"/>
        <v>0</v>
      </c>
    </row>
    <row r="733" spans="1:16" x14ac:dyDescent="0.25">
      <c r="A733" s="10">
        <v>16315227</v>
      </c>
      <c r="B733" s="10" t="s">
        <v>138</v>
      </c>
      <c r="C733" s="10" t="s">
        <v>139</v>
      </c>
      <c r="D733" s="10">
        <v>30</v>
      </c>
      <c r="E733" s="10"/>
      <c r="F733" s="10"/>
      <c r="G733" s="10"/>
      <c r="H733" s="10"/>
      <c r="I733" s="10"/>
      <c r="J733" s="10"/>
      <c r="K733" s="10"/>
      <c r="L733" s="10"/>
      <c r="M733" s="10"/>
      <c r="N733" s="10"/>
      <c r="O733" s="110">
        <f t="shared" si="22"/>
        <v>0</v>
      </c>
      <c r="P733" s="110">
        <f t="shared" si="23"/>
        <v>0</v>
      </c>
    </row>
    <row r="734" spans="1:16" x14ac:dyDescent="0.25">
      <c r="A734" s="10">
        <v>16315235</v>
      </c>
      <c r="B734" s="10" t="s">
        <v>138</v>
      </c>
      <c r="C734" s="10" t="s">
        <v>139</v>
      </c>
      <c r="D734" s="10">
        <v>60</v>
      </c>
      <c r="E734" s="10"/>
      <c r="F734" s="10"/>
      <c r="G734" s="10"/>
      <c r="H734" s="10"/>
      <c r="I734" s="10"/>
      <c r="J734" s="10"/>
      <c r="K734" s="10"/>
      <c r="L734" s="10"/>
      <c r="M734" s="10"/>
      <c r="N734" s="10"/>
      <c r="O734" s="110">
        <f t="shared" si="22"/>
        <v>0</v>
      </c>
      <c r="P734" s="110">
        <f t="shared" si="23"/>
        <v>0</v>
      </c>
    </row>
    <row r="735" spans="1:16" x14ac:dyDescent="0.25">
      <c r="A735" s="10">
        <v>16315898</v>
      </c>
      <c r="B735" s="10" t="s">
        <v>211</v>
      </c>
      <c r="C735" s="10" t="s">
        <v>212</v>
      </c>
      <c r="D735" s="10">
        <v>60</v>
      </c>
      <c r="E735" s="10"/>
      <c r="F735" s="10"/>
      <c r="G735" s="10"/>
      <c r="H735" s="10"/>
      <c r="I735" s="10"/>
      <c r="J735" s="10"/>
      <c r="K735" s="10"/>
      <c r="L735" s="10"/>
      <c r="M735" s="10"/>
      <c r="N735" s="10"/>
      <c r="O735" s="110">
        <f t="shared" si="22"/>
        <v>0</v>
      </c>
      <c r="P735" s="110">
        <f t="shared" si="23"/>
        <v>0</v>
      </c>
    </row>
    <row r="736" spans="1:16" x14ac:dyDescent="0.25">
      <c r="A736" s="10">
        <v>16315944</v>
      </c>
      <c r="B736" s="10" t="s">
        <v>281</v>
      </c>
      <c r="C736" s="10" t="s">
        <v>282</v>
      </c>
      <c r="D736" s="10">
        <v>1</v>
      </c>
      <c r="E736" s="10"/>
      <c r="F736" s="10"/>
      <c r="G736" s="10"/>
      <c r="H736" s="10"/>
      <c r="I736" s="10"/>
      <c r="J736" s="10"/>
      <c r="K736" s="10"/>
      <c r="L736" s="10"/>
      <c r="M736" s="10"/>
      <c r="N736" s="10"/>
      <c r="O736" s="110">
        <f t="shared" si="22"/>
        <v>0</v>
      </c>
      <c r="P736" s="110">
        <f t="shared" si="23"/>
        <v>0</v>
      </c>
    </row>
    <row r="737" spans="1:16" x14ac:dyDescent="0.25">
      <c r="A737" s="10">
        <v>16315952</v>
      </c>
      <c r="B737" s="10" t="s">
        <v>281</v>
      </c>
      <c r="C737" s="10" t="s">
        <v>282</v>
      </c>
      <c r="D737" s="10">
        <v>1</v>
      </c>
      <c r="E737" s="10"/>
      <c r="F737" s="10"/>
      <c r="G737" s="10"/>
      <c r="H737" s="10"/>
      <c r="I737" s="10"/>
      <c r="J737" s="10"/>
      <c r="K737" s="10"/>
      <c r="L737" s="10"/>
      <c r="M737" s="10"/>
      <c r="N737" s="10"/>
      <c r="O737" s="110">
        <f t="shared" si="22"/>
        <v>0</v>
      </c>
      <c r="P737" s="110">
        <f t="shared" si="23"/>
        <v>0</v>
      </c>
    </row>
    <row r="738" spans="1:16" x14ac:dyDescent="0.25">
      <c r="A738" s="10">
        <v>16319001</v>
      </c>
      <c r="B738" s="10" t="s">
        <v>265</v>
      </c>
      <c r="C738" s="10" t="s">
        <v>266</v>
      </c>
      <c r="D738" s="10">
        <v>1</v>
      </c>
      <c r="E738" s="10"/>
      <c r="F738" s="10"/>
      <c r="G738" s="10"/>
      <c r="H738" s="10"/>
      <c r="I738" s="10"/>
      <c r="J738" s="10"/>
      <c r="K738" s="10"/>
      <c r="L738" s="10"/>
      <c r="M738" s="10"/>
      <c r="N738" s="10"/>
      <c r="O738" s="110">
        <f t="shared" si="22"/>
        <v>0</v>
      </c>
      <c r="P738" s="110">
        <f t="shared" si="23"/>
        <v>0</v>
      </c>
    </row>
    <row r="739" spans="1:16" x14ac:dyDescent="0.25">
      <c r="A739" s="10">
        <v>16319028</v>
      </c>
      <c r="B739" s="10" t="s">
        <v>265</v>
      </c>
      <c r="C739" s="10" t="s">
        <v>266</v>
      </c>
      <c r="D739" s="10">
        <v>1</v>
      </c>
      <c r="E739" s="10"/>
      <c r="F739" s="10"/>
      <c r="G739" s="10"/>
      <c r="H739" s="10"/>
      <c r="I739" s="10"/>
      <c r="J739" s="10"/>
      <c r="K739" s="10"/>
      <c r="L739" s="10"/>
      <c r="M739" s="10"/>
      <c r="N739" s="10"/>
      <c r="O739" s="110">
        <f t="shared" si="22"/>
        <v>0</v>
      </c>
      <c r="P739" s="110">
        <f t="shared" si="23"/>
        <v>0</v>
      </c>
    </row>
    <row r="740" spans="1:16" x14ac:dyDescent="0.25">
      <c r="A740" s="10">
        <v>16319192</v>
      </c>
      <c r="B740" s="10" t="s">
        <v>322</v>
      </c>
      <c r="C740" s="10" t="s">
        <v>2725</v>
      </c>
      <c r="D740" s="10">
        <v>20</v>
      </c>
      <c r="E740" s="10"/>
      <c r="F740" s="10"/>
      <c r="G740" s="10"/>
      <c r="H740" s="10"/>
      <c r="I740" s="10"/>
      <c r="J740" s="10"/>
      <c r="K740" s="10"/>
      <c r="L740" s="10"/>
      <c r="M740" s="10"/>
      <c r="N740" s="10"/>
      <c r="O740" s="110">
        <f t="shared" si="22"/>
        <v>0</v>
      </c>
      <c r="P740" s="110">
        <f t="shared" si="23"/>
        <v>0</v>
      </c>
    </row>
    <row r="741" spans="1:16" x14ac:dyDescent="0.25">
      <c r="A741" s="10">
        <v>16319230</v>
      </c>
      <c r="B741" s="10" t="s">
        <v>322</v>
      </c>
      <c r="C741" s="10" t="s">
        <v>2725</v>
      </c>
      <c r="D741" s="10">
        <v>20</v>
      </c>
      <c r="E741" s="10"/>
      <c r="F741" s="10"/>
      <c r="G741" s="10"/>
      <c r="H741" s="10"/>
      <c r="I741" s="10"/>
      <c r="J741" s="10"/>
      <c r="K741" s="10"/>
      <c r="L741" s="10"/>
      <c r="M741" s="10"/>
      <c r="N741" s="10"/>
      <c r="O741" s="110">
        <f t="shared" si="22"/>
        <v>0</v>
      </c>
      <c r="P741" s="110">
        <f t="shared" si="23"/>
        <v>0</v>
      </c>
    </row>
    <row r="742" spans="1:16" x14ac:dyDescent="0.25">
      <c r="A742" s="10">
        <v>16319559</v>
      </c>
      <c r="B742" s="10" t="s">
        <v>261</v>
      </c>
      <c r="C742" s="10" t="s">
        <v>262</v>
      </c>
      <c r="D742" s="10">
        <v>21</v>
      </c>
      <c r="E742" s="10"/>
      <c r="F742" s="10"/>
      <c r="G742" s="10"/>
      <c r="H742" s="10"/>
      <c r="I742" s="10"/>
      <c r="J742" s="10"/>
      <c r="K742" s="10"/>
      <c r="L742" s="10"/>
      <c r="M742" s="10"/>
      <c r="N742" s="10"/>
      <c r="O742" s="110">
        <f t="shared" si="22"/>
        <v>0</v>
      </c>
      <c r="P742" s="110">
        <f t="shared" si="23"/>
        <v>0</v>
      </c>
    </row>
    <row r="743" spans="1:16" x14ac:dyDescent="0.25">
      <c r="A743" s="10">
        <v>16320646</v>
      </c>
      <c r="B743" s="10" t="s">
        <v>170</v>
      </c>
      <c r="C743" s="10" t="s">
        <v>171</v>
      </c>
      <c r="D743" s="10">
        <v>21</v>
      </c>
      <c r="E743" s="10"/>
      <c r="F743" s="10"/>
      <c r="G743" s="10"/>
      <c r="H743" s="10"/>
      <c r="I743" s="10"/>
      <c r="J743" s="10"/>
      <c r="K743" s="10"/>
      <c r="L743" s="10"/>
      <c r="M743" s="10"/>
      <c r="N743" s="10"/>
      <c r="O743" s="110">
        <f t="shared" si="22"/>
        <v>0</v>
      </c>
      <c r="P743" s="110">
        <f t="shared" si="23"/>
        <v>0</v>
      </c>
    </row>
    <row r="744" spans="1:16" x14ac:dyDescent="0.25">
      <c r="A744" s="10">
        <v>16320654</v>
      </c>
      <c r="B744" s="10" t="s">
        <v>170</v>
      </c>
      <c r="C744" s="10" t="s">
        <v>171</v>
      </c>
      <c r="D744" s="10">
        <v>21</v>
      </c>
      <c r="E744" s="10"/>
      <c r="F744" s="10"/>
      <c r="G744" s="10"/>
      <c r="H744" s="10"/>
      <c r="I744" s="10"/>
      <c r="J744" s="10"/>
      <c r="K744" s="10"/>
      <c r="L744" s="10"/>
      <c r="M744" s="10"/>
      <c r="N744" s="10"/>
      <c r="O744" s="110">
        <f t="shared" si="22"/>
        <v>0</v>
      </c>
      <c r="P744" s="110">
        <f t="shared" si="23"/>
        <v>0</v>
      </c>
    </row>
    <row r="745" spans="1:16" x14ac:dyDescent="0.25">
      <c r="A745" s="10">
        <v>16320662</v>
      </c>
      <c r="B745" s="10" t="s">
        <v>170</v>
      </c>
      <c r="C745" s="10" t="s">
        <v>171</v>
      </c>
      <c r="D745" s="10">
        <v>21</v>
      </c>
      <c r="E745" s="10"/>
      <c r="F745" s="10"/>
      <c r="G745" s="10"/>
      <c r="H745" s="10"/>
      <c r="I745" s="10"/>
      <c r="J745" s="10"/>
      <c r="K745" s="10"/>
      <c r="L745" s="10"/>
      <c r="M745" s="10"/>
      <c r="N745" s="10"/>
      <c r="O745" s="110">
        <f t="shared" si="22"/>
        <v>0</v>
      </c>
      <c r="P745" s="110">
        <f t="shared" si="23"/>
        <v>0</v>
      </c>
    </row>
    <row r="746" spans="1:16" x14ac:dyDescent="0.25">
      <c r="A746" s="10">
        <v>16321898</v>
      </c>
      <c r="B746" s="10" t="s">
        <v>219</v>
      </c>
      <c r="C746" s="10" t="s">
        <v>220</v>
      </c>
      <c r="D746" s="10">
        <v>1</v>
      </c>
      <c r="E746" s="10"/>
      <c r="F746" s="10"/>
      <c r="G746" s="10"/>
      <c r="H746" s="10"/>
      <c r="I746" s="10"/>
      <c r="J746" s="10"/>
      <c r="K746" s="10"/>
      <c r="L746" s="10"/>
      <c r="M746" s="10"/>
      <c r="N746" s="10"/>
      <c r="O746" s="110">
        <f t="shared" si="22"/>
        <v>0</v>
      </c>
      <c r="P746" s="110">
        <f t="shared" si="23"/>
        <v>0</v>
      </c>
    </row>
    <row r="747" spans="1:16" x14ac:dyDescent="0.25">
      <c r="A747" s="10">
        <v>16321901</v>
      </c>
      <c r="B747" s="10" t="s">
        <v>219</v>
      </c>
      <c r="C747" s="10" t="s">
        <v>220</v>
      </c>
      <c r="D747" s="10">
        <v>1</v>
      </c>
      <c r="E747" s="10"/>
      <c r="F747" s="10"/>
      <c r="G747" s="10"/>
      <c r="H747" s="10"/>
      <c r="I747" s="10"/>
      <c r="J747" s="10"/>
      <c r="K747" s="10"/>
      <c r="L747" s="10"/>
      <c r="M747" s="10"/>
      <c r="N747" s="10"/>
      <c r="O747" s="110">
        <f t="shared" si="22"/>
        <v>0</v>
      </c>
      <c r="P747" s="110">
        <f t="shared" si="23"/>
        <v>0</v>
      </c>
    </row>
    <row r="748" spans="1:16" x14ac:dyDescent="0.25">
      <c r="A748" s="10">
        <v>16322444</v>
      </c>
      <c r="B748" s="10" t="s">
        <v>285</v>
      </c>
      <c r="C748" s="10" t="s">
        <v>286</v>
      </c>
      <c r="D748" s="10">
        <v>1</v>
      </c>
      <c r="E748" s="10"/>
      <c r="F748" s="10"/>
      <c r="G748" s="10"/>
      <c r="H748" s="10"/>
      <c r="I748" s="10"/>
      <c r="J748" s="10"/>
      <c r="K748" s="10"/>
      <c r="L748" s="10"/>
      <c r="M748" s="10"/>
      <c r="N748" s="10"/>
      <c r="O748" s="110">
        <f t="shared" si="22"/>
        <v>0</v>
      </c>
      <c r="P748" s="110">
        <f t="shared" si="23"/>
        <v>0</v>
      </c>
    </row>
    <row r="749" spans="1:16" x14ac:dyDescent="0.25">
      <c r="A749" s="10">
        <v>16322517</v>
      </c>
      <c r="B749" s="10" t="s">
        <v>138</v>
      </c>
      <c r="C749" s="10" t="s">
        <v>139</v>
      </c>
      <c r="D749" s="10">
        <v>60</v>
      </c>
      <c r="E749" s="10"/>
      <c r="F749" s="10"/>
      <c r="G749" s="10"/>
      <c r="H749" s="10"/>
      <c r="I749" s="10"/>
      <c r="J749" s="10"/>
      <c r="K749" s="10"/>
      <c r="L749" s="10"/>
      <c r="M749" s="10"/>
      <c r="N749" s="10"/>
      <c r="O749" s="110">
        <f t="shared" si="22"/>
        <v>0</v>
      </c>
      <c r="P749" s="110">
        <f t="shared" si="23"/>
        <v>0</v>
      </c>
    </row>
    <row r="750" spans="1:16" x14ac:dyDescent="0.25">
      <c r="A750" s="10">
        <v>16322525</v>
      </c>
      <c r="B750" s="10" t="s">
        <v>138</v>
      </c>
      <c r="C750" s="10" t="s">
        <v>139</v>
      </c>
      <c r="D750" s="10">
        <v>30</v>
      </c>
      <c r="E750" s="10"/>
      <c r="F750" s="10"/>
      <c r="G750" s="10"/>
      <c r="H750" s="10"/>
      <c r="I750" s="10"/>
      <c r="J750" s="10"/>
      <c r="K750" s="10"/>
      <c r="L750" s="10"/>
      <c r="M750" s="10"/>
      <c r="N750" s="10"/>
      <c r="O750" s="110">
        <f t="shared" si="22"/>
        <v>0</v>
      </c>
      <c r="P750" s="110">
        <f t="shared" si="23"/>
        <v>0</v>
      </c>
    </row>
    <row r="751" spans="1:16" x14ac:dyDescent="0.25">
      <c r="A751" s="10">
        <v>16323130</v>
      </c>
      <c r="B751" s="10" t="s">
        <v>277</v>
      </c>
      <c r="C751" s="10" t="s">
        <v>278</v>
      </c>
      <c r="D751" s="10">
        <v>60</v>
      </c>
      <c r="E751" s="10"/>
      <c r="F751" s="10"/>
      <c r="G751" s="10"/>
      <c r="H751" s="10"/>
      <c r="I751" s="10"/>
      <c r="J751" s="10"/>
      <c r="K751" s="10"/>
      <c r="L751" s="10"/>
      <c r="M751" s="10"/>
      <c r="N751" s="10"/>
      <c r="O751" s="110">
        <f t="shared" si="22"/>
        <v>0</v>
      </c>
      <c r="P751" s="110">
        <f t="shared" si="23"/>
        <v>0</v>
      </c>
    </row>
    <row r="752" spans="1:16" x14ac:dyDescent="0.25">
      <c r="A752" s="10">
        <v>16324064</v>
      </c>
      <c r="B752" s="10" t="s">
        <v>138</v>
      </c>
      <c r="C752" s="10" t="s">
        <v>139</v>
      </c>
      <c r="D752" s="10">
        <v>60</v>
      </c>
      <c r="E752" s="10"/>
      <c r="F752" s="10"/>
      <c r="G752" s="10"/>
      <c r="H752" s="10"/>
      <c r="I752" s="10"/>
      <c r="J752" s="10"/>
      <c r="K752" s="10"/>
      <c r="L752" s="10"/>
      <c r="M752" s="10"/>
      <c r="N752" s="10"/>
      <c r="O752" s="110">
        <f t="shared" si="22"/>
        <v>0</v>
      </c>
      <c r="P752" s="110">
        <f t="shared" si="23"/>
        <v>0</v>
      </c>
    </row>
    <row r="753" spans="1:16" x14ac:dyDescent="0.25">
      <c r="A753" s="10">
        <v>16324072</v>
      </c>
      <c r="B753" s="10" t="s">
        <v>138</v>
      </c>
      <c r="C753" s="10" t="s">
        <v>139</v>
      </c>
      <c r="D753" s="10">
        <v>30</v>
      </c>
      <c r="E753" s="10"/>
      <c r="F753" s="10"/>
      <c r="G753" s="10"/>
      <c r="H753" s="10"/>
      <c r="I753" s="10"/>
      <c r="J753" s="10"/>
      <c r="K753" s="10"/>
      <c r="L753" s="10"/>
      <c r="M753" s="10"/>
      <c r="N753" s="10"/>
      <c r="O753" s="110">
        <f t="shared" si="22"/>
        <v>0</v>
      </c>
      <c r="P753" s="110">
        <f t="shared" si="23"/>
        <v>0</v>
      </c>
    </row>
    <row r="754" spans="1:16" x14ac:dyDescent="0.25">
      <c r="A754" s="10">
        <v>16324552</v>
      </c>
      <c r="B754" s="10" t="s">
        <v>207</v>
      </c>
      <c r="C754" s="10" t="s">
        <v>208</v>
      </c>
      <c r="D754" s="10">
        <v>1</v>
      </c>
      <c r="E754" s="10"/>
      <c r="F754" s="10"/>
      <c r="G754" s="10"/>
      <c r="H754" s="10"/>
      <c r="I754" s="10"/>
      <c r="J754" s="10"/>
      <c r="K754" s="10"/>
      <c r="L754" s="10"/>
      <c r="M754" s="10"/>
      <c r="N754" s="10"/>
      <c r="O754" s="110">
        <f t="shared" si="22"/>
        <v>0</v>
      </c>
      <c r="P754" s="110">
        <f t="shared" si="23"/>
        <v>0</v>
      </c>
    </row>
    <row r="755" spans="1:16" x14ac:dyDescent="0.25">
      <c r="A755" s="10">
        <v>16324641</v>
      </c>
      <c r="B755" s="10" t="s">
        <v>194</v>
      </c>
      <c r="C755" s="10" t="s">
        <v>195</v>
      </c>
      <c r="D755" s="10">
        <v>1</v>
      </c>
      <c r="E755" s="10"/>
      <c r="F755" s="10"/>
      <c r="G755" s="10"/>
      <c r="H755" s="10"/>
      <c r="I755" s="10"/>
      <c r="J755" s="10"/>
      <c r="K755" s="10"/>
      <c r="L755" s="10"/>
      <c r="M755" s="10"/>
      <c r="N755" s="10"/>
      <c r="O755" s="110">
        <f t="shared" si="22"/>
        <v>0</v>
      </c>
      <c r="P755" s="110">
        <f t="shared" si="23"/>
        <v>0</v>
      </c>
    </row>
    <row r="756" spans="1:16" x14ac:dyDescent="0.25">
      <c r="A756" s="10">
        <v>16329260</v>
      </c>
      <c r="B756" s="10" t="s">
        <v>253</v>
      </c>
      <c r="C756" s="10" t="s">
        <v>254</v>
      </c>
      <c r="D756" s="10">
        <v>112</v>
      </c>
      <c r="E756" s="10"/>
      <c r="F756" s="10"/>
      <c r="G756" s="10"/>
      <c r="H756" s="10"/>
      <c r="I756" s="10"/>
      <c r="J756" s="10"/>
      <c r="K756" s="10"/>
      <c r="L756" s="10"/>
      <c r="M756" s="10"/>
      <c r="N756" s="10"/>
      <c r="O756" s="110">
        <f t="shared" si="22"/>
        <v>0</v>
      </c>
      <c r="P756" s="110">
        <f t="shared" si="23"/>
        <v>0</v>
      </c>
    </row>
    <row r="757" spans="1:16" x14ac:dyDescent="0.25">
      <c r="A757" s="10">
        <v>16329279</v>
      </c>
      <c r="B757" s="10" t="s">
        <v>281</v>
      </c>
      <c r="C757" s="10" t="s">
        <v>282</v>
      </c>
      <c r="D757" s="10">
        <v>1</v>
      </c>
      <c r="E757" s="10"/>
      <c r="F757" s="10"/>
      <c r="G757" s="10"/>
      <c r="H757" s="10"/>
      <c r="I757" s="10"/>
      <c r="J757" s="10"/>
      <c r="K757" s="10"/>
      <c r="L757" s="10"/>
      <c r="M757" s="10"/>
      <c r="N757" s="10"/>
      <c r="O757" s="110">
        <f t="shared" si="22"/>
        <v>0</v>
      </c>
      <c r="P757" s="110">
        <f t="shared" si="23"/>
        <v>0</v>
      </c>
    </row>
    <row r="758" spans="1:16" x14ac:dyDescent="0.25">
      <c r="A758" s="10">
        <v>16329368</v>
      </c>
      <c r="B758" s="10" t="s">
        <v>146</v>
      </c>
      <c r="C758" s="10" t="s">
        <v>147</v>
      </c>
      <c r="D758" s="10">
        <v>1</v>
      </c>
      <c r="E758" s="10"/>
      <c r="F758" s="10"/>
      <c r="G758" s="10"/>
      <c r="H758" s="10"/>
      <c r="I758" s="10"/>
      <c r="J758" s="10"/>
      <c r="K758" s="10"/>
      <c r="L758" s="10"/>
      <c r="M758" s="10"/>
      <c r="N758" s="10"/>
      <c r="O758" s="110">
        <f t="shared" si="22"/>
        <v>0</v>
      </c>
      <c r="P758" s="110">
        <f t="shared" si="23"/>
        <v>0</v>
      </c>
    </row>
    <row r="759" spans="1:16" x14ac:dyDescent="0.25">
      <c r="A759" s="10">
        <v>16329376</v>
      </c>
      <c r="B759" s="10" t="s">
        <v>245</v>
      </c>
      <c r="C759" s="10" t="s">
        <v>246</v>
      </c>
      <c r="D759" s="10">
        <v>60</v>
      </c>
      <c r="E759" s="10"/>
      <c r="F759" s="10"/>
      <c r="G759" s="10"/>
      <c r="H759" s="10"/>
      <c r="I759" s="10"/>
      <c r="J759" s="10"/>
      <c r="K759" s="10"/>
      <c r="L759" s="10"/>
      <c r="M759" s="10"/>
      <c r="N759" s="10"/>
      <c r="O759" s="110">
        <f t="shared" si="22"/>
        <v>0</v>
      </c>
      <c r="P759" s="110">
        <f t="shared" si="23"/>
        <v>0</v>
      </c>
    </row>
    <row r="760" spans="1:16" x14ac:dyDescent="0.25">
      <c r="A760" s="10">
        <v>16329384</v>
      </c>
      <c r="B760" s="10" t="s">
        <v>146</v>
      </c>
      <c r="C760" s="10" t="s">
        <v>147</v>
      </c>
      <c r="D760" s="10">
        <v>1</v>
      </c>
      <c r="E760" s="10"/>
      <c r="F760" s="10"/>
      <c r="G760" s="10"/>
      <c r="H760" s="10"/>
      <c r="I760" s="10"/>
      <c r="J760" s="10"/>
      <c r="K760" s="10"/>
      <c r="L760" s="10"/>
      <c r="M760" s="10"/>
      <c r="N760" s="10"/>
      <c r="O760" s="110">
        <f t="shared" si="22"/>
        <v>0</v>
      </c>
      <c r="P760" s="110">
        <f t="shared" si="23"/>
        <v>0</v>
      </c>
    </row>
    <row r="761" spans="1:16" x14ac:dyDescent="0.25">
      <c r="A761" s="10">
        <v>16329392</v>
      </c>
      <c r="B761" s="10" t="s">
        <v>152</v>
      </c>
      <c r="C761" s="10" t="s">
        <v>153</v>
      </c>
      <c r="D761" s="10">
        <v>100</v>
      </c>
      <c r="E761" s="10"/>
      <c r="F761" s="10"/>
      <c r="G761" s="10"/>
      <c r="H761" s="10"/>
      <c r="I761" s="10"/>
      <c r="J761" s="10"/>
      <c r="K761" s="10"/>
      <c r="L761" s="10"/>
      <c r="M761" s="10"/>
      <c r="N761" s="10"/>
      <c r="O761" s="110">
        <f t="shared" si="22"/>
        <v>0</v>
      </c>
      <c r="P761" s="110">
        <f t="shared" si="23"/>
        <v>0</v>
      </c>
    </row>
    <row r="762" spans="1:16" x14ac:dyDescent="0.25">
      <c r="A762" s="10">
        <v>16329597</v>
      </c>
      <c r="B762" s="10" t="s">
        <v>323</v>
      </c>
      <c r="C762" s="10" t="s">
        <v>324</v>
      </c>
      <c r="D762" s="10">
        <v>21</v>
      </c>
      <c r="E762" s="10"/>
      <c r="F762" s="10"/>
      <c r="G762" s="10"/>
      <c r="H762" s="10"/>
      <c r="I762" s="10"/>
      <c r="J762" s="10"/>
      <c r="K762" s="10"/>
      <c r="L762" s="10"/>
      <c r="M762" s="10"/>
      <c r="N762" s="10"/>
      <c r="O762" s="110">
        <f t="shared" si="22"/>
        <v>0</v>
      </c>
      <c r="P762" s="110">
        <f t="shared" si="23"/>
        <v>0</v>
      </c>
    </row>
    <row r="763" spans="1:16" x14ac:dyDescent="0.25">
      <c r="A763" s="10">
        <v>16329600</v>
      </c>
      <c r="B763" s="10" t="s">
        <v>323</v>
      </c>
      <c r="C763" s="10" t="s">
        <v>324</v>
      </c>
      <c r="D763" s="10">
        <v>21</v>
      </c>
      <c r="E763" s="10"/>
      <c r="F763" s="10"/>
      <c r="G763" s="10"/>
      <c r="H763" s="10"/>
      <c r="I763" s="10"/>
      <c r="J763" s="10"/>
      <c r="K763" s="10"/>
      <c r="L763" s="10"/>
      <c r="M763" s="10"/>
      <c r="N763" s="10"/>
      <c r="O763" s="110">
        <f t="shared" si="22"/>
        <v>0</v>
      </c>
      <c r="P763" s="110">
        <f t="shared" si="23"/>
        <v>0</v>
      </c>
    </row>
    <row r="764" spans="1:16" x14ac:dyDescent="0.25">
      <c r="A764" s="10">
        <v>16329619</v>
      </c>
      <c r="B764" s="10" t="s">
        <v>323</v>
      </c>
      <c r="C764" s="10" t="s">
        <v>324</v>
      </c>
      <c r="D764" s="10">
        <v>21</v>
      </c>
      <c r="E764" s="10"/>
      <c r="F764" s="10"/>
      <c r="G764" s="10"/>
      <c r="H764" s="10"/>
      <c r="I764" s="10"/>
      <c r="J764" s="10"/>
      <c r="K764" s="10"/>
      <c r="L764" s="10"/>
      <c r="M764" s="10"/>
      <c r="N764" s="10"/>
      <c r="O764" s="110">
        <f t="shared" si="22"/>
        <v>0</v>
      </c>
      <c r="P764" s="110">
        <f t="shared" si="23"/>
        <v>0</v>
      </c>
    </row>
    <row r="765" spans="1:16" x14ac:dyDescent="0.25">
      <c r="A765" s="10">
        <v>16330374</v>
      </c>
      <c r="B765" s="10" t="s">
        <v>281</v>
      </c>
      <c r="C765" s="10" t="s">
        <v>282</v>
      </c>
      <c r="D765" s="10">
        <v>1</v>
      </c>
      <c r="E765" s="10"/>
      <c r="F765" s="10"/>
      <c r="G765" s="10"/>
      <c r="H765" s="10"/>
      <c r="I765" s="10"/>
      <c r="J765" s="10"/>
      <c r="K765" s="10"/>
      <c r="L765" s="10"/>
      <c r="M765" s="10"/>
      <c r="N765" s="10"/>
      <c r="O765" s="110">
        <f t="shared" si="22"/>
        <v>0</v>
      </c>
      <c r="P765" s="110">
        <f t="shared" si="23"/>
        <v>0</v>
      </c>
    </row>
    <row r="766" spans="1:16" x14ac:dyDescent="0.25">
      <c r="A766" s="10">
        <v>16331419</v>
      </c>
      <c r="B766" s="10" t="s">
        <v>138</v>
      </c>
      <c r="C766" s="10" t="s">
        <v>139</v>
      </c>
      <c r="D766" s="10">
        <v>60</v>
      </c>
      <c r="E766" s="10"/>
      <c r="F766" s="10"/>
      <c r="G766" s="10"/>
      <c r="H766" s="10"/>
      <c r="I766" s="10"/>
      <c r="J766" s="10"/>
      <c r="K766" s="10"/>
      <c r="L766" s="10"/>
      <c r="M766" s="10"/>
      <c r="N766" s="10"/>
      <c r="O766" s="110">
        <f t="shared" si="22"/>
        <v>0</v>
      </c>
      <c r="P766" s="110">
        <f t="shared" si="23"/>
        <v>0</v>
      </c>
    </row>
    <row r="767" spans="1:16" x14ac:dyDescent="0.25">
      <c r="A767" s="10">
        <v>16331435</v>
      </c>
      <c r="B767" s="10" t="s">
        <v>138</v>
      </c>
      <c r="C767" s="10" t="s">
        <v>139</v>
      </c>
      <c r="D767" s="10">
        <v>30</v>
      </c>
      <c r="E767" s="10"/>
      <c r="F767" s="10"/>
      <c r="G767" s="10"/>
      <c r="H767" s="10"/>
      <c r="I767" s="10"/>
      <c r="J767" s="10"/>
      <c r="K767" s="10"/>
      <c r="L767" s="10"/>
      <c r="M767" s="10"/>
      <c r="N767" s="10"/>
      <c r="O767" s="110">
        <f t="shared" si="22"/>
        <v>0</v>
      </c>
      <c r="P767" s="110">
        <f t="shared" si="23"/>
        <v>0</v>
      </c>
    </row>
    <row r="768" spans="1:16" x14ac:dyDescent="0.25">
      <c r="A768" s="10">
        <v>16333225</v>
      </c>
      <c r="B768" s="10" t="s">
        <v>325</v>
      </c>
      <c r="C768" s="10" t="s">
        <v>326</v>
      </c>
      <c r="D768" s="10">
        <v>224</v>
      </c>
      <c r="E768" s="10"/>
      <c r="F768" s="10"/>
      <c r="G768" s="10"/>
      <c r="H768" s="10"/>
      <c r="I768" s="10"/>
      <c r="J768" s="10"/>
      <c r="K768" s="10"/>
      <c r="L768" s="10"/>
      <c r="M768" s="10"/>
      <c r="N768" s="10"/>
      <c r="O768" s="110">
        <f t="shared" si="22"/>
        <v>0</v>
      </c>
      <c r="P768" s="110">
        <f t="shared" si="23"/>
        <v>0</v>
      </c>
    </row>
    <row r="769" spans="1:16" x14ac:dyDescent="0.25">
      <c r="A769" s="10">
        <v>16333446</v>
      </c>
      <c r="B769" s="10" t="s">
        <v>327</v>
      </c>
      <c r="C769" s="10" t="s">
        <v>328</v>
      </c>
      <c r="D769" s="10">
        <v>1</v>
      </c>
      <c r="E769" s="10"/>
      <c r="F769" s="10"/>
      <c r="G769" s="10"/>
      <c r="H769" s="10"/>
      <c r="I769" s="10"/>
      <c r="J769" s="10"/>
      <c r="K769" s="10"/>
      <c r="L769" s="10"/>
      <c r="M769" s="10"/>
      <c r="N769" s="10"/>
      <c r="O769" s="110">
        <f t="shared" si="22"/>
        <v>0</v>
      </c>
      <c r="P769" s="110">
        <f t="shared" si="23"/>
        <v>0</v>
      </c>
    </row>
    <row r="770" spans="1:16" x14ac:dyDescent="0.25">
      <c r="A770" s="10">
        <v>16333454</v>
      </c>
      <c r="B770" s="10" t="s">
        <v>327</v>
      </c>
      <c r="C770" s="10" t="s">
        <v>328</v>
      </c>
      <c r="D770" s="10">
        <v>1</v>
      </c>
      <c r="E770" s="10"/>
      <c r="F770" s="10"/>
      <c r="G770" s="10"/>
      <c r="H770" s="10"/>
      <c r="I770" s="10"/>
      <c r="J770" s="10"/>
      <c r="K770" s="10"/>
      <c r="L770" s="10"/>
      <c r="M770" s="10"/>
      <c r="N770" s="10"/>
      <c r="O770" s="110">
        <f t="shared" si="22"/>
        <v>0</v>
      </c>
      <c r="P770" s="110">
        <f t="shared" si="23"/>
        <v>0</v>
      </c>
    </row>
    <row r="771" spans="1:16" x14ac:dyDescent="0.25">
      <c r="A771" s="10">
        <v>16341236</v>
      </c>
      <c r="B771" s="10" t="s">
        <v>176</v>
      </c>
      <c r="C771" s="10" t="s">
        <v>177</v>
      </c>
      <c r="D771" s="10">
        <v>28</v>
      </c>
      <c r="E771" s="10"/>
      <c r="F771" s="10"/>
      <c r="G771" s="10"/>
      <c r="H771" s="10"/>
      <c r="I771" s="10"/>
      <c r="J771" s="10"/>
      <c r="K771" s="10"/>
      <c r="L771" s="10"/>
      <c r="M771" s="10"/>
      <c r="N771" s="10"/>
      <c r="O771" s="110">
        <f t="shared" si="22"/>
        <v>0</v>
      </c>
      <c r="P771" s="110">
        <f t="shared" si="23"/>
        <v>0</v>
      </c>
    </row>
    <row r="772" spans="1:16" x14ac:dyDescent="0.25">
      <c r="A772" s="10">
        <v>16341252</v>
      </c>
      <c r="B772" s="10" t="s">
        <v>176</v>
      </c>
      <c r="C772" s="10" t="s">
        <v>177</v>
      </c>
      <c r="D772" s="10">
        <v>28</v>
      </c>
      <c r="E772" s="10"/>
      <c r="F772" s="10"/>
      <c r="G772" s="10"/>
      <c r="H772" s="10"/>
      <c r="I772" s="10"/>
      <c r="J772" s="10"/>
      <c r="K772" s="10"/>
      <c r="L772" s="10"/>
      <c r="M772" s="10"/>
      <c r="N772" s="10"/>
      <c r="O772" s="110">
        <f t="shared" si="22"/>
        <v>0</v>
      </c>
      <c r="P772" s="110">
        <f t="shared" si="23"/>
        <v>0</v>
      </c>
    </row>
    <row r="773" spans="1:16" x14ac:dyDescent="0.25">
      <c r="A773" s="10">
        <v>16341546</v>
      </c>
      <c r="B773" s="10" t="s">
        <v>285</v>
      </c>
      <c r="C773" s="10" t="s">
        <v>286</v>
      </c>
      <c r="D773" s="10">
        <v>1</v>
      </c>
      <c r="E773" s="10"/>
      <c r="F773" s="10"/>
      <c r="G773" s="10"/>
      <c r="H773" s="10"/>
      <c r="I773" s="10"/>
      <c r="J773" s="10"/>
      <c r="K773" s="10"/>
      <c r="L773" s="10"/>
      <c r="M773" s="10"/>
      <c r="N773" s="10"/>
      <c r="O773" s="110">
        <f t="shared" ref="O773:O836" si="24">E773+F773+G773+H773+I773+J773+K773+L773+M773+N773</f>
        <v>0</v>
      </c>
      <c r="P773" s="110">
        <f t="shared" ref="P773:P836" si="25">O773-N773</f>
        <v>0</v>
      </c>
    </row>
    <row r="774" spans="1:16" x14ac:dyDescent="0.25">
      <c r="A774" s="10">
        <v>16341570</v>
      </c>
      <c r="B774" s="10" t="s">
        <v>281</v>
      </c>
      <c r="C774" s="10" t="s">
        <v>282</v>
      </c>
      <c r="D774" s="10">
        <v>1</v>
      </c>
      <c r="E774" s="10"/>
      <c r="F774" s="10"/>
      <c r="G774" s="10"/>
      <c r="H774" s="10"/>
      <c r="I774" s="10"/>
      <c r="J774" s="10"/>
      <c r="K774" s="10"/>
      <c r="L774" s="10"/>
      <c r="M774" s="10"/>
      <c r="N774" s="10"/>
      <c r="O774" s="110">
        <f t="shared" si="24"/>
        <v>0</v>
      </c>
      <c r="P774" s="110">
        <f t="shared" si="25"/>
        <v>0</v>
      </c>
    </row>
    <row r="775" spans="1:16" x14ac:dyDescent="0.25">
      <c r="A775" s="10">
        <v>16341597</v>
      </c>
      <c r="B775" s="10" t="s">
        <v>281</v>
      </c>
      <c r="C775" s="10" t="s">
        <v>282</v>
      </c>
      <c r="D775" s="10">
        <v>1</v>
      </c>
      <c r="E775" s="10"/>
      <c r="F775" s="10"/>
      <c r="G775" s="10"/>
      <c r="H775" s="10"/>
      <c r="I775" s="10"/>
      <c r="J775" s="10"/>
      <c r="K775" s="10"/>
      <c r="L775" s="10"/>
      <c r="M775" s="10"/>
      <c r="N775" s="10"/>
      <c r="O775" s="110">
        <f t="shared" si="24"/>
        <v>0</v>
      </c>
      <c r="P775" s="110">
        <f t="shared" si="25"/>
        <v>0</v>
      </c>
    </row>
    <row r="776" spans="1:16" x14ac:dyDescent="0.25">
      <c r="A776" s="10">
        <v>16342496</v>
      </c>
      <c r="B776" s="10" t="s">
        <v>194</v>
      </c>
      <c r="C776" s="10" t="s">
        <v>195</v>
      </c>
      <c r="D776" s="10">
        <v>1</v>
      </c>
      <c r="E776" s="10"/>
      <c r="F776" s="10"/>
      <c r="G776" s="10"/>
      <c r="H776" s="10"/>
      <c r="I776" s="10"/>
      <c r="J776" s="10"/>
      <c r="K776" s="10"/>
      <c r="L776" s="10"/>
      <c r="M776" s="10"/>
      <c r="N776" s="10"/>
      <c r="O776" s="110">
        <f t="shared" si="24"/>
        <v>0</v>
      </c>
      <c r="P776" s="110">
        <f t="shared" si="25"/>
        <v>0</v>
      </c>
    </row>
    <row r="777" spans="1:16" x14ac:dyDescent="0.25">
      <c r="A777" s="10">
        <v>16342569</v>
      </c>
      <c r="B777" s="10" t="s">
        <v>194</v>
      </c>
      <c r="C777" s="10" t="s">
        <v>195</v>
      </c>
      <c r="D777" s="10">
        <v>1</v>
      </c>
      <c r="E777" s="10"/>
      <c r="F777" s="10"/>
      <c r="G777" s="10"/>
      <c r="H777" s="10"/>
      <c r="I777" s="10"/>
      <c r="J777" s="10"/>
      <c r="K777" s="10"/>
      <c r="L777" s="10"/>
      <c r="M777" s="10"/>
      <c r="N777" s="10"/>
      <c r="O777" s="110">
        <f t="shared" si="24"/>
        <v>0</v>
      </c>
      <c r="P777" s="110">
        <f t="shared" si="25"/>
        <v>0</v>
      </c>
    </row>
    <row r="778" spans="1:16" x14ac:dyDescent="0.25">
      <c r="A778" s="10">
        <v>16342585</v>
      </c>
      <c r="B778" s="10" t="s">
        <v>194</v>
      </c>
      <c r="C778" s="10" t="s">
        <v>195</v>
      </c>
      <c r="D778" s="10">
        <v>1</v>
      </c>
      <c r="E778" s="10"/>
      <c r="F778" s="10"/>
      <c r="G778" s="10"/>
      <c r="H778" s="10"/>
      <c r="I778" s="10"/>
      <c r="J778" s="10"/>
      <c r="K778" s="10"/>
      <c r="L778" s="10"/>
      <c r="M778" s="10"/>
      <c r="N778" s="10"/>
      <c r="O778" s="110">
        <f t="shared" si="24"/>
        <v>0</v>
      </c>
      <c r="P778" s="110">
        <f t="shared" si="25"/>
        <v>0</v>
      </c>
    </row>
    <row r="779" spans="1:16" x14ac:dyDescent="0.25">
      <c r="A779" s="10">
        <v>16342615</v>
      </c>
      <c r="B779" s="10" t="s">
        <v>194</v>
      </c>
      <c r="C779" s="10" t="s">
        <v>195</v>
      </c>
      <c r="D779" s="10">
        <v>1</v>
      </c>
      <c r="E779" s="10"/>
      <c r="F779" s="10"/>
      <c r="G779" s="10"/>
      <c r="H779" s="10"/>
      <c r="I779" s="10"/>
      <c r="J779" s="10"/>
      <c r="K779" s="10"/>
      <c r="L779" s="10"/>
      <c r="M779" s="10"/>
      <c r="N779" s="10"/>
      <c r="O779" s="110">
        <f t="shared" si="24"/>
        <v>0</v>
      </c>
      <c r="P779" s="110">
        <f t="shared" si="25"/>
        <v>0</v>
      </c>
    </row>
    <row r="780" spans="1:16" x14ac:dyDescent="0.25">
      <c r="A780" s="10">
        <v>16345061</v>
      </c>
      <c r="B780" s="10" t="s">
        <v>329</v>
      </c>
      <c r="C780" s="10" t="s">
        <v>330</v>
      </c>
      <c r="D780" s="10">
        <v>3</v>
      </c>
      <c r="E780" s="10"/>
      <c r="F780" s="10"/>
      <c r="G780" s="10"/>
      <c r="H780" s="10"/>
      <c r="I780" s="10"/>
      <c r="J780" s="10"/>
      <c r="K780" s="10"/>
      <c r="L780" s="10"/>
      <c r="M780" s="10"/>
      <c r="N780" s="10"/>
      <c r="O780" s="110">
        <f t="shared" si="24"/>
        <v>0</v>
      </c>
      <c r="P780" s="110">
        <f t="shared" si="25"/>
        <v>0</v>
      </c>
    </row>
    <row r="781" spans="1:16" x14ac:dyDescent="0.25">
      <c r="A781" s="10">
        <v>16345088</v>
      </c>
      <c r="B781" s="10" t="s">
        <v>329</v>
      </c>
      <c r="C781" s="10" t="s">
        <v>330</v>
      </c>
      <c r="D781" s="10">
        <v>3</v>
      </c>
      <c r="E781" s="10"/>
      <c r="F781" s="10"/>
      <c r="G781" s="10"/>
      <c r="H781" s="10"/>
      <c r="I781" s="10"/>
      <c r="J781" s="10"/>
      <c r="K781" s="10"/>
      <c r="L781" s="10"/>
      <c r="M781" s="10"/>
      <c r="N781" s="10"/>
      <c r="O781" s="110">
        <f t="shared" si="24"/>
        <v>0</v>
      </c>
      <c r="P781" s="110">
        <f t="shared" si="25"/>
        <v>0</v>
      </c>
    </row>
    <row r="782" spans="1:16" x14ac:dyDescent="0.25">
      <c r="A782" s="10">
        <v>16345096</v>
      </c>
      <c r="B782" s="10" t="s">
        <v>329</v>
      </c>
      <c r="C782" s="10" t="s">
        <v>330</v>
      </c>
      <c r="D782" s="10">
        <v>3</v>
      </c>
      <c r="E782" s="10"/>
      <c r="F782" s="10"/>
      <c r="G782" s="10"/>
      <c r="H782" s="10"/>
      <c r="I782" s="10"/>
      <c r="J782" s="10"/>
      <c r="K782" s="10"/>
      <c r="L782" s="10"/>
      <c r="M782" s="10"/>
      <c r="N782" s="10"/>
      <c r="O782" s="110">
        <f t="shared" si="24"/>
        <v>0</v>
      </c>
      <c r="P782" s="110">
        <f t="shared" si="25"/>
        <v>0</v>
      </c>
    </row>
    <row r="783" spans="1:16" x14ac:dyDescent="0.25">
      <c r="A783" s="10">
        <v>16345495</v>
      </c>
      <c r="B783" s="10" t="s">
        <v>245</v>
      </c>
      <c r="C783" s="10" t="s">
        <v>246</v>
      </c>
      <c r="D783" s="10">
        <v>60</v>
      </c>
      <c r="E783" s="10"/>
      <c r="F783" s="10"/>
      <c r="G783" s="10"/>
      <c r="H783" s="10"/>
      <c r="I783" s="10"/>
      <c r="J783" s="10"/>
      <c r="K783" s="10"/>
      <c r="L783" s="10"/>
      <c r="M783" s="10"/>
      <c r="N783" s="10"/>
      <c r="O783" s="110">
        <f t="shared" si="24"/>
        <v>0</v>
      </c>
      <c r="P783" s="110">
        <f t="shared" si="25"/>
        <v>0</v>
      </c>
    </row>
    <row r="784" spans="1:16" x14ac:dyDescent="0.25">
      <c r="A784" s="10">
        <v>16346106</v>
      </c>
      <c r="B784" s="10" t="s">
        <v>255</v>
      </c>
      <c r="C784" s="10" t="s">
        <v>256</v>
      </c>
      <c r="D784" s="10">
        <v>120</v>
      </c>
      <c r="E784" s="10"/>
      <c r="F784" s="10"/>
      <c r="G784" s="10"/>
      <c r="H784" s="10"/>
      <c r="I784" s="10"/>
      <c r="J784" s="10"/>
      <c r="K784" s="10"/>
      <c r="L784" s="10"/>
      <c r="M784" s="10"/>
      <c r="N784" s="10"/>
      <c r="O784" s="110">
        <f t="shared" si="24"/>
        <v>0</v>
      </c>
      <c r="P784" s="110">
        <f t="shared" si="25"/>
        <v>0</v>
      </c>
    </row>
    <row r="785" spans="1:16" x14ac:dyDescent="0.25">
      <c r="A785" s="10">
        <v>16346114</v>
      </c>
      <c r="B785" s="10" t="s">
        <v>283</v>
      </c>
      <c r="C785" s="10" t="s">
        <v>284</v>
      </c>
      <c r="D785" s="10">
        <v>150</v>
      </c>
      <c r="E785" s="10"/>
      <c r="F785" s="10"/>
      <c r="G785" s="10"/>
      <c r="H785" s="10"/>
      <c r="I785" s="10"/>
      <c r="J785" s="10"/>
      <c r="K785" s="10"/>
      <c r="L785" s="10"/>
      <c r="M785" s="10"/>
      <c r="N785" s="10"/>
      <c r="O785" s="110">
        <f t="shared" si="24"/>
        <v>0</v>
      </c>
      <c r="P785" s="110">
        <f t="shared" si="25"/>
        <v>0</v>
      </c>
    </row>
    <row r="786" spans="1:16" x14ac:dyDescent="0.25">
      <c r="A786" s="10">
        <v>16346580</v>
      </c>
      <c r="B786" s="10" t="s">
        <v>120</v>
      </c>
      <c r="C786" s="10" t="s">
        <v>121</v>
      </c>
      <c r="D786" s="10">
        <v>1</v>
      </c>
      <c r="E786" s="10"/>
      <c r="F786" s="10"/>
      <c r="G786" s="10"/>
      <c r="H786" s="10"/>
      <c r="I786" s="10"/>
      <c r="J786" s="10"/>
      <c r="K786" s="10"/>
      <c r="L786" s="10"/>
      <c r="M786" s="10"/>
      <c r="N786" s="10"/>
      <c r="O786" s="110">
        <f t="shared" si="24"/>
        <v>0</v>
      </c>
      <c r="P786" s="110">
        <f t="shared" si="25"/>
        <v>0</v>
      </c>
    </row>
    <row r="787" spans="1:16" x14ac:dyDescent="0.25">
      <c r="A787" s="10">
        <v>16346599</v>
      </c>
      <c r="B787" s="10" t="s">
        <v>120</v>
      </c>
      <c r="C787" s="10" t="s">
        <v>121</v>
      </c>
      <c r="D787" s="10">
        <v>1</v>
      </c>
      <c r="E787" s="10"/>
      <c r="F787" s="10"/>
      <c r="G787" s="10"/>
      <c r="H787" s="10"/>
      <c r="I787" s="10"/>
      <c r="J787" s="10"/>
      <c r="K787" s="10"/>
      <c r="L787" s="10"/>
      <c r="M787" s="10"/>
      <c r="N787" s="10"/>
      <c r="O787" s="110">
        <f t="shared" si="24"/>
        <v>0</v>
      </c>
      <c r="P787" s="110">
        <f t="shared" si="25"/>
        <v>0</v>
      </c>
    </row>
    <row r="788" spans="1:16" x14ac:dyDescent="0.25">
      <c r="A788" s="10">
        <v>16346602</v>
      </c>
      <c r="B788" s="10" t="s">
        <v>120</v>
      </c>
      <c r="C788" s="10" t="s">
        <v>121</v>
      </c>
      <c r="D788" s="10">
        <v>1</v>
      </c>
      <c r="E788" s="10"/>
      <c r="F788" s="10"/>
      <c r="G788" s="10"/>
      <c r="H788" s="10"/>
      <c r="I788" s="10"/>
      <c r="J788" s="10"/>
      <c r="K788" s="10"/>
      <c r="L788" s="10"/>
      <c r="M788" s="10"/>
      <c r="N788" s="10"/>
      <c r="O788" s="110">
        <f t="shared" si="24"/>
        <v>0</v>
      </c>
      <c r="P788" s="110">
        <f t="shared" si="25"/>
        <v>0</v>
      </c>
    </row>
    <row r="789" spans="1:16" x14ac:dyDescent="0.25">
      <c r="A789" s="10">
        <v>16350634</v>
      </c>
      <c r="B789" s="10" t="s">
        <v>233</v>
      </c>
      <c r="C789" s="10" t="s">
        <v>234</v>
      </c>
      <c r="D789" s="10">
        <v>30</v>
      </c>
      <c r="E789" s="10"/>
      <c r="F789" s="10"/>
      <c r="G789" s="10"/>
      <c r="H789" s="10"/>
      <c r="I789" s="10"/>
      <c r="J789" s="10"/>
      <c r="K789" s="10"/>
      <c r="L789" s="10"/>
      <c r="M789" s="10"/>
      <c r="N789" s="10"/>
      <c r="O789" s="110">
        <f t="shared" si="24"/>
        <v>0</v>
      </c>
      <c r="P789" s="110">
        <f t="shared" si="25"/>
        <v>0</v>
      </c>
    </row>
    <row r="790" spans="1:16" x14ac:dyDescent="0.25">
      <c r="A790" s="10">
        <v>16362764</v>
      </c>
      <c r="B790" s="10" t="s">
        <v>206</v>
      </c>
      <c r="C790" s="10" t="s">
        <v>141</v>
      </c>
      <c r="D790" s="10">
        <v>30</v>
      </c>
      <c r="E790" s="10"/>
      <c r="F790" s="10"/>
      <c r="G790" s="10"/>
      <c r="H790" s="10"/>
      <c r="I790" s="10"/>
      <c r="J790" s="10"/>
      <c r="K790" s="10"/>
      <c r="L790" s="10"/>
      <c r="M790" s="10"/>
      <c r="N790" s="10"/>
      <c r="O790" s="110">
        <f t="shared" si="24"/>
        <v>0</v>
      </c>
      <c r="P790" s="110">
        <f t="shared" si="25"/>
        <v>0</v>
      </c>
    </row>
    <row r="791" spans="1:16" x14ac:dyDescent="0.25">
      <c r="A791" s="10">
        <v>16371577</v>
      </c>
      <c r="B791" s="10" t="s">
        <v>265</v>
      </c>
      <c r="C791" s="10" t="s">
        <v>266</v>
      </c>
      <c r="D791" s="10">
        <v>1</v>
      </c>
      <c r="E791" s="10"/>
      <c r="F791" s="10"/>
      <c r="G791" s="10"/>
      <c r="H791" s="10"/>
      <c r="I791" s="10"/>
      <c r="J791" s="10"/>
      <c r="K791" s="10"/>
      <c r="L791" s="10"/>
      <c r="M791" s="10"/>
      <c r="N791" s="10"/>
      <c r="O791" s="110">
        <f t="shared" si="24"/>
        <v>0</v>
      </c>
      <c r="P791" s="110">
        <f t="shared" si="25"/>
        <v>0</v>
      </c>
    </row>
    <row r="792" spans="1:16" x14ac:dyDescent="0.25">
      <c r="A792" s="10">
        <v>16375408</v>
      </c>
      <c r="B792" s="10" t="s">
        <v>223</v>
      </c>
      <c r="C792" s="10" t="s">
        <v>224</v>
      </c>
      <c r="D792" s="10">
        <v>5</v>
      </c>
      <c r="E792" s="10"/>
      <c r="F792" s="10"/>
      <c r="G792" s="10"/>
      <c r="H792" s="10"/>
      <c r="I792" s="10"/>
      <c r="J792" s="10"/>
      <c r="K792" s="10"/>
      <c r="L792" s="10"/>
      <c r="M792" s="10"/>
      <c r="N792" s="10"/>
      <c r="O792" s="110">
        <f t="shared" si="24"/>
        <v>0</v>
      </c>
      <c r="P792" s="110">
        <f t="shared" si="25"/>
        <v>0</v>
      </c>
    </row>
    <row r="793" spans="1:16" x14ac:dyDescent="0.25">
      <c r="A793" s="10">
        <v>16375416</v>
      </c>
      <c r="B793" s="10" t="s">
        <v>223</v>
      </c>
      <c r="C793" s="10" t="s">
        <v>224</v>
      </c>
      <c r="D793" s="10">
        <v>5</v>
      </c>
      <c r="E793" s="10"/>
      <c r="F793" s="10"/>
      <c r="G793" s="10"/>
      <c r="H793" s="10"/>
      <c r="I793" s="10"/>
      <c r="J793" s="10"/>
      <c r="K793" s="10"/>
      <c r="L793" s="10"/>
      <c r="M793" s="10"/>
      <c r="N793" s="10"/>
      <c r="O793" s="110">
        <f t="shared" si="24"/>
        <v>0</v>
      </c>
      <c r="P793" s="110">
        <f t="shared" si="25"/>
        <v>0</v>
      </c>
    </row>
    <row r="794" spans="1:16" x14ac:dyDescent="0.25">
      <c r="A794" s="10">
        <v>16410238</v>
      </c>
      <c r="B794" s="10" t="s">
        <v>164</v>
      </c>
      <c r="C794" s="10" t="s">
        <v>165</v>
      </c>
      <c r="D794" s="10">
        <v>1</v>
      </c>
      <c r="E794" s="10"/>
      <c r="F794" s="10"/>
      <c r="G794" s="10"/>
      <c r="H794" s="10"/>
      <c r="I794" s="10"/>
      <c r="J794" s="10"/>
      <c r="K794" s="10"/>
      <c r="L794" s="10"/>
      <c r="M794" s="10"/>
      <c r="N794" s="10"/>
      <c r="O794" s="110">
        <f t="shared" si="24"/>
        <v>0</v>
      </c>
      <c r="P794" s="110">
        <f t="shared" si="25"/>
        <v>0</v>
      </c>
    </row>
    <row r="795" spans="1:16" x14ac:dyDescent="0.25">
      <c r="A795" s="10">
        <v>16410246</v>
      </c>
      <c r="B795" s="10" t="s">
        <v>164</v>
      </c>
      <c r="C795" s="10" t="s">
        <v>165</v>
      </c>
      <c r="D795" s="10">
        <v>1</v>
      </c>
      <c r="E795" s="10"/>
      <c r="F795" s="10"/>
      <c r="G795" s="10"/>
      <c r="H795" s="10"/>
      <c r="I795" s="10"/>
      <c r="J795" s="10"/>
      <c r="K795" s="10"/>
      <c r="L795" s="10"/>
      <c r="M795" s="10"/>
      <c r="N795" s="10"/>
      <c r="O795" s="110">
        <f t="shared" si="24"/>
        <v>0</v>
      </c>
      <c r="P795" s="110">
        <f t="shared" si="25"/>
        <v>0</v>
      </c>
    </row>
    <row r="796" spans="1:16" x14ac:dyDescent="0.25">
      <c r="A796" s="10">
        <v>16517504</v>
      </c>
      <c r="B796" s="10" t="s">
        <v>331</v>
      </c>
      <c r="C796" s="10" t="s">
        <v>332</v>
      </c>
      <c r="D796" s="10">
        <v>1</v>
      </c>
      <c r="E796" s="10"/>
      <c r="F796" s="10"/>
      <c r="G796" s="10"/>
      <c r="H796" s="10"/>
      <c r="I796" s="10"/>
      <c r="J796" s="10"/>
      <c r="K796" s="10"/>
      <c r="L796" s="10"/>
      <c r="M796" s="10"/>
      <c r="N796" s="10"/>
      <c r="O796" s="110">
        <f t="shared" si="24"/>
        <v>0</v>
      </c>
      <c r="P796" s="110">
        <f t="shared" si="25"/>
        <v>0</v>
      </c>
    </row>
    <row r="797" spans="1:16" x14ac:dyDescent="0.25">
      <c r="A797" s="10">
        <v>16518411</v>
      </c>
      <c r="B797" s="10" t="s">
        <v>170</v>
      </c>
      <c r="C797" s="10" t="s">
        <v>171</v>
      </c>
      <c r="D797" s="10">
        <v>21</v>
      </c>
      <c r="E797" s="10"/>
      <c r="F797" s="10"/>
      <c r="G797" s="10"/>
      <c r="H797" s="10"/>
      <c r="I797" s="10"/>
      <c r="J797" s="10"/>
      <c r="K797" s="10"/>
      <c r="L797" s="10"/>
      <c r="M797" s="10"/>
      <c r="N797" s="10"/>
      <c r="O797" s="110">
        <f t="shared" si="24"/>
        <v>0</v>
      </c>
      <c r="P797" s="110">
        <f t="shared" si="25"/>
        <v>0</v>
      </c>
    </row>
    <row r="798" spans="1:16" x14ac:dyDescent="0.25">
      <c r="A798" s="10">
        <v>16518438</v>
      </c>
      <c r="B798" s="10" t="s">
        <v>170</v>
      </c>
      <c r="C798" s="10" t="s">
        <v>171</v>
      </c>
      <c r="D798" s="10">
        <v>21</v>
      </c>
      <c r="E798" s="10"/>
      <c r="F798" s="10"/>
      <c r="G798" s="10"/>
      <c r="H798" s="10"/>
      <c r="I798" s="10"/>
      <c r="J798" s="10"/>
      <c r="K798" s="10"/>
      <c r="L798" s="10"/>
      <c r="M798" s="10"/>
      <c r="N798" s="10"/>
      <c r="O798" s="110">
        <f t="shared" si="24"/>
        <v>0</v>
      </c>
      <c r="P798" s="110">
        <f t="shared" si="25"/>
        <v>0</v>
      </c>
    </row>
    <row r="799" spans="1:16" x14ac:dyDescent="0.25">
      <c r="A799" s="10">
        <v>16518446</v>
      </c>
      <c r="B799" s="10" t="s">
        <v>170</v>
      </c>
      <c r="C799" s="10" t="s">
        <v>171</v>
      </c>
      <c r="D799" s="10">
        <v>21</v>
      </c>
      <c r="E799" s="10"/>
      <c r="F799" s="10"/>
      <c r="G799" s="10"/>
      <c r="H799" s="10"/>
      <c r="I799" s="10"/>
      <c r="J799" s="10"/>
      <c r="K799" s="10"/>
      <c r="L799" s="10"/>
      <c r="M799" s="10"/>
      <c r="N799" s="10"/>
      <c r="O799" s="110">
        <f t="shared" si="24"/>
        <v>0</v>
      </c>
      <c r="P799" s="110">
        <f t="shared" si="25"/>
        <v>0</v>
      </c>
    </row>
    <row r="800" spans="1:16" x14ac:dyDescent="0.25">
      <c r="A800" s="10">
        <v>16518454</v>
      </c>
      <c r="B800" s="10" t="s">
        <v>170</v>
      </c>
      <c r="C800" s="10" t="s">
        <v>171</v>
      </c>
      <c r="D800" s="10">
        <v>21</v>
      </c>
      <c r="E800" s="10"/>
      <c r="F800" s="10"/>
      <c r="G800" s="10"/>
      <c r="H800" s="10"/>
      <c r="I800" s="10"/>
      <c r="J800" s="10"/>
      <c r="K800" s="10"/>
      <c r="L800" s="10"/>
      <c r="M800" s="10"/>
      <c r="N800" s="10"/>
      <c r="O800" s="110">
        <f t="shared" si="24"/>
        <v>0</v>
      </c>
      <c r="P800" s="110">
        <f t="shared" si="25"/>
        <v>0</v>
      </c>
    </row>
    <row r="801" spans="1:16" x14ac:dyDescent="0.25">
      <c r="A801" s="10">
        <v>16520289</v>
      </c>
      <c r="B801" s="10" t="s">
        <v>196</v>
      </c>
      <c r="C801" s="10" t="s">
        <v>197</v>
      </c>
      <c r="D801" s="10">
        <v>100</v>
      </c>
      <c r="E801" s="10"/>
      <c r="F801" s="10"/>
      <c r="G801" s="10"/>
      <c r="H801" s="10"/>
      <c r="I801" s="10"/>
      <c r="J801" s="10"/>
      <c r="K801" s="10"/>
      <c r="L801" s="10"/>
      <c r="M801" s="10"/>
      <c r="N801" s="10"/>
      <c r="O801" s="110">
        <f t="shared" si="24"/>
        <v>0</v>
      </c>
      <c r="P801" s="110">
        <f t="shared" si="25"/>
        <v>0</v>
      </c>
    </row>
    <row r="802" spans="1:16" x14ac:dyDescent="0.25">
      <c r="A802" s="10">
        <v>16520947</v>
      </c>
      <c r="B802" s="10" t="s">
        <v>223</v>
      </c>
      <c r="C802" s="10" t="s">
        <v>224</v>
      </c>
      <c r="D802" s="10">
        <v>5</v>
      </c>
      <c r="E802" s="10"/>
      <c r="F802" s="10"/>
      <c r="G802" s="10"/>
      <c r="H802" s="10"/>
      <c r="I802" s="10"/>
      <c r="J802" s="10"/>
      <c r="K802" s="10"/>
      <c r="L802" s="10"/>
      <c r="M802" s="10"/>
      <c r="N802" s="10"/>
      <c r="O802" s="110">
        <f t="shared" si="24"/>
        <v>0</v>
      </c>
      <c r="P802" s="110">
        <f t="shared" si="25"/>
        <v>0</v>
      </c>
    </row>
    <row r="803" spans="1:16" x14ac:dyDescent="0.25">
      <c r="A803" s="10">
        <v>16520955</v>
      </c>
      <c r="B803" s="10" t="s">
        <v>223</v>
      </c>
      <c r="C803" s="10" t="s">
        <v>224</v>
      </c>
      <c r="D803" s="10">
        <v>5</v>
      </c>
      <c r="E803" s="10"/>
      <c r="F803" s="10"/>
      <c r="G803" s="10"/>
      <c r="H803" s="10"/>
      <c r="I803" s="10"/>
      <c r="J803" s="10"/>
      <c r="K803" s="10"/>
      <c r="L803" s="10"/>
      <c r="M803" s="10"/>
      <c r="N803" s="10"/>
      <c r="O803" s="110">
        <f t="shared" si="24"/>
        <v>0</v>
      </c>
      <c r="P803" s="110">
        <f t="shared" si="25"/>
        <v>0</v>
      </c>
    </row>
    <row r="804" spans="1:16" x14ac:dyDescent="0.25">
      <c r="A804" s="10">
        <v>16521897</v>
      </c>
      <c r="B804" s="10" t="s">
        <v>289</v>
      </c>
      <c r="C804" s="10" t="s">
        <v>290</v>
      </c>
      <c r="D804" s="10">
        <v>30</v>
      </c>
      <c r="E804" s="10"/>
      <c r="F804" s="10"/>
      <c r="G804" s="10"/>
      <c r="H804" s="10"/>
      <c r="I804" s="10"/>
      <c r="J804" s="10"/>
      <c r="K804" s="10"/>
      <c r="L804" s="10"/>
      <c r="M804" s="10"/>
      <c r="N804" s="10"/>
      <c r="O804" s="110">
        <f t="shared" si="24"/>
        <v>0</v>
      </c>
      <c r="P804" s="110">
        <f t="shared" si="25"/>
        <v>0</v>
      </c>
    </row>
    <row r="805" spans="1:16" x14ac:dyDescent="0.25">
      <c r="A805" s="10">
        <v>16523849</v>
      </c>
      <c r="B805" s="10" t="s">
        <v>211</v>
      </c>
      <c r="C805" s="10" t="s">
        <v>212</v>
      </c>
      <c r="D805" s="10">
        <v>60</v>
      </c>
      <c r="E805" s="10"/>
      <c r="F805" s="10"/>
      <c r="G805" s="10"/>
      <c r="H805" s="10"/>
      <c r="I805" s="10"/>
      <c r="J805" s="10"/>
      <c r="K805" s="10"/>
      <c r="L805" s="10"/>
      <c r="M805" s="10"/>
      <c r="N805" s="10"/>
      <c r="O805" s="110">
        <f t="shared" si="24"/>
        <v>0</v>
      </c>
      <c r="P805" s="110">
        <f t="shared" si="25"/>
        <v>0</v>
      </c>
    </row>
    <row r="806" spans="1:16" x14ac:dyDescent="0.25">
      <c r="A806" s="10">
        <v>16523865</v>
      </c>
      <c r="B806" s="10" t="s">
        <v>211</v>
      </c>
      <c r="C806" s="10" t="s">
        <v>212</v>
      </c>
      <c r="D806" s="10">
        <v>60</v>
      </c>
      <c r="E806" s="10"/>
      <c r="F806" s="10"/>
      <c r="G806" s="10"/>
      <c r="H806" s="10"/>
      <c r="I806" s="10"/>
      <c r="J806" s="10"/>
      <c r="K806" s="10"/>
      <c r="L806" s="10"/>
      <c r="M806" s="10"/>
      <c r="N806" s="10"/>
      <c r="O806" s="110">
        <f t="shared" si="24"/>
        <v>0</v>
      </c>
      <c r="P806" s="110">
        <f t="shared" si="25"/>
        <v>0</v>
      </c>
    </row>
    <row r="807" spans="1:16" x14ac:dyDescent="0.25">
      <c r="A807" s="10">
        <v>16523873</v>
      </c>
      <c r="B807" s="10" t="s">
        <v>211</v>
      </c>
      <c r="C807" s="10" t="s">
        <v>212</v>
      </c>
      <c r="D807" s="10">
        <v>60</v>
      </c>
      <c r="E807" s="10"/>
      <c r="F807" s="10"/>
      <c r="G807" s="10"/>
      <c r="H807" s="10"/>
      <c r="I807" s="10"/>
      <c r="J807" s="10"/>
      <c r="K807" s="10"/>
      <c r="L807" s="10"/>
      <c r="M807" s="10"/>
      <c r="N807" s="10"/>
      <c r="O807" s="110">
        <f t="shared" si="24"/>
        <v>0</v>
      </c>
      <c r="P807" s="110">
        <f t="shared" si="25"/>
        <v>0</v>
      </c>
    </row>
    <row r="808" spans="1:16" x14ac:dyDescent="0.25">
      <c r="A808" s="10">
        <v>16527577</v>
      </c>
      <c r="B808" s="10" t="s">
        <v>335</v>
      </c>
      <c r="C808" s="10" t="s">
        <v>336</v>
      </c>
      <c r="D808" s="10">
        <v>1</v>
      </c>
      <c r="E808" s="10"/>
      <c r="F808" s="10"/>
      <c r="G808" s="10"/>
      <c r="H808" s="10"/>
      <c r="I808" s="10"/>
      <c r="J808" s="10"/>
      <c r="K808" s="10"/>
      <c r="L808" s="10"/>
      <c r="M808" s="10"/>
      <c r="N808" s="10"/>
      <c r="O808" s="110">
        <f t="shared" si="24"/>
        <v>0</v>
      </c>
      <c r="P808" s="110">
        <f t="shared" si="25"/>
        <v>0</v>
      </c>
    </row>
    <row r="809" spans="1:16" x14ac:dyDescent="0.25">
      <c r="A809" s="10">
        <v>16529596</v>
      </c>
      <c r="B809" s="10" t="s">
        <v>269</v>
      </c>
      <c r="C809" s="10" t="s">
        <v>270</v>
      </c>
      <c r="D809" s="10">
        <v>90</v>
      </c>
      <c r="E809" s="10"/>
      <c r="F809" s="10"/>
      <c r="G809" s="10"/>
      <c r="H809" s="10"/>
      <c r="I809" s="10"/>
      <c r="J809" s="10"/>
      <c r="K809" s="10"/>
      <c r="L809" s="10"/>
      <c r="M809" s="10"/>
      <c r="N809" s="10"/>
      <c r="O809" s="110">
        <f t="shared" si="24"/>
        <v>0</v>
      </c>
      <c r="P809" s="110">
        <f t="shared" si="25"/>
        <v>0</v>
      </c>
    </row>
    <row r="810" spans="1:16" x14ac:dyDescent="0.25">
      <c r="A810" s="10">
        <v>16529618</v>
      </c>
      <c r="B810" s="10" t="s">
        <v>269</v>
      </c>
      <c r="C810" s="10" t="s">
        <v>270</v>
      </c>
      <c r="D810" s="10">
        <v>120</v>
      </c>
      <c r="E810" s="10"/>
      <c r="F810" s="10"/>
      <c r="G810" s="10"/>
      <c r="H810" s="10"/>
      <c r="I810" s="10"/>
      <c r="J810" s="10"/>
      <c r="K810" s="10"/>
      <c r="L810" s="10"/>
      <c r="M810" s="10"/>
      <c r="N810" s="10"/>
      <c r="O810" s="110">
        <f t="shared" si="24"/>
        <v>0</v>
      </c>
      <c r="P810" s="110">
        <f t="shared" si="25"/>
        <v>0</v>
      </c>
    </row>
    <row r="811" spans="1:16" x14ac:dyDescent="0.25">
      <c r="A811" s="10">
        <v>16531175</v>
      </c>
      <c r="B811" s="10" t="s">
        <v>225</v>
      </c>
      <c r="C811" s="10" t="s">
        <v>226</v>
      </c>
      <c r="D811" s="10">
        <v>1</v>
      </c>
      <c r="E811" s="10"/>
      <c r="F811" s="10"/>
      <c r="G811" s="10"/>
      <c r="H811" s="10"/>
      <c r="I811" s="10"/>
      <c r="J811" s="10"/>
      <c r="K811" s="10"/>
      <c r="L811" s="10"/>
      <c r="M811" s="10"/>
      <c r="N811" s="10"/>
      <c r="O811" s="110">
        <f t="shared" si="24"/>
        <v>0</v>
      </c>
      <c r="P811" s="110">
        <f t="shared" si="25"/>
        <v>0</v>
      </c>
    </row>
    <row r="812" spans="1:16" x14ac:dyDescent="0.25">
      <c r="A812" s="10">
        <v>16531884</v>
      </c>
      <c r="B812" s="10" t="s">
        <v>289</v>
      </c>
      <c r="C812" s="10" t="s">
        <v>290</v>
      </c>
      <c r="D812" s="10">
        <v>30</v>
      </c>
      <c r="E812" s="10"/>
      <c r="F812" s="10"/>
      <c r="G812" s="10"/>
      <c r="H812" s="10"/>
      <c r="I812" s="10"/>
      <c r="J812" s="10"/>
      <c r="K812" s="10"/>
      <c r="L812" s="10"/>
      <c r="M812" s="10"/>
      <c r="N812" s="10"/>
      <c r="O812" s="110">
        <f t="shared" si="24"/>
        <v>0</v>
      </c>
      <c r="P812" s="110">
        <f t="shared" si="25"/>
        <v>0</v>
      </c>
    </row>
    <row r="813" spans="1:16" x14ac:dyDescent="0.25">
      <c r="A813" s="10">
        <v>16533267</v>
      </c>
      <c r="B813" s="10" t="s">
        <v>314</v>
      </c>
      <c r="C813" s="10" t="s">
        <v>315</v>
      </c>
      <c r="D813" s="10">
        <v>30</v>
      </c>
      <c r="E813" s="10"/>
      <c r="F813" s="10"/>
      <c r="G813" s="10"/>
      <c r="H813" s="10"/>
      <c r="I813" s="10"/>
      <c r="J813" s="10"/>
      <c r="K813" s="10"/>
      <c r="L813" s="10"/>
      <c r="M813" s="10"/>
      <c r="N813" s="10"/>
      <c r="O813" s="110">
        <f t="shared" si="24"/>
        <v>0</v>
      </c>
      <c r="P813" s="110">
        <f t="shared" si="25"/>
        <v>0</v>
      </c>
    </row>
    <row r="814" spans="1:16" x14ac:dyDescent="0.25">
      <c r="A814" s="10">
        <v>16533275</v>
      </c>
      <c r="B814" s="10" t="s">
        <v>314</v>
      </c>
      <c r="C814" s="10" t="s">
        <v>315</v>
      </c>
      <c r="D814" s="10">
        <v>30</v>
      </c>
      <c r="E814" s="10"/>
      <c r="F814" s="10"/>
      <c r="G814" s="10"/>
      <c r="H814" s="10"/>
      <c r="I814" s="10"/>
      <c r="J814" s="10"/>
      <c r="K814" s="10"/>
      <c r="L814" s="10"/>
      <c r="M814" s="10"/>
      <c r="N814" s="10"/>
      <c r="O814" s="110">
        <f t="shared" si="24"/>
        <v>0</v>
      </c>
      <c r="P814" s="110">
        <f t="shared" si="25"/>
        <v>0</v>
      </c>
    </row>
    <row r="815" spans="1:16" x14ac:dyDescent="0.25">
      <c r="A815" s="10">
        <v>16534689</v>
      </c>
      <c r="B815" s="10" t="s">
        <v>219</v>
      </c>
      <c r="C815" s="10" t="s">
        <v>220</v>
      </c>
      <c r="D815" s="10">
        <v>1</v>
      </c>
      <c r="E815" s="10"/>
      <c r="F815" s="10"/>
      <c r="G815" s="10"/>
      <c r="H815" s="10"/>
      <c r="I815" s="10"/>
      <c r="J815" s="10"/>
      <c r="K815" s="10"/>
      <c r="L815" s="10"/>
      <c r="M815" s="10"/>
      <c r="N815" s="10"/>
      <c r="O815" s="110">
        <f t="shared" si="24"/>
        <v>0</v>
      </c>
      <c r="P815" s="110">
        <f t="shared" si="25"/>
        <v>0</v>
      </c>
    </row>
    <row r="816" spans="1:16" x14ac:dyDescent="0.25">
      <c r="A816" s="10">
        <v>16535103</v>
      </c>
      <c r="B816" s="10" t="s">
        <v>225</v>
      </c>
      <c r="C816" s="10" t="s">
        <v>226</v>
      </c>
      <c r="D816" s="10">
        <v>1</v>
      </c>
      <c r="E816" s="10"/>
      <c r="F816" s="10"/>
      <c r="G816" s="10"/>
      <c r="H816" s="10"/>
      <c r="I816" s="10"/>
      <c r="J816" s="10"/>
      <c r="K816" s="10"/>
      <c r="L816" s="10"/>
      <c r="M816" s="10"/>
      <c r="N816" s="10"/>
      <c r="O816" s="110">
        <f t="shared" si="24"/>
        <v>0</v>
      </c>
      <c r="P816" s="110">
        <f t="shared" si="25"/>
        <v>0</v>
      </c>
    </row>
    <row r="817" spans="1:16" x14ac:dyDescent="0.25">
      <c r="A817" s="10">
        <v>16535170</v>
      </c>
      <c r="B817" s="10" t="s">
        <v>225</v>
      </c>
      <c r="C817" s="10" t="s">
        <v>226</v>
      </c>
      <c r="D817" s="10">
        <v>1</v>
      </c>
      <c r="E817" s="10"/>
      <c r="F817" s="10"/>
      <c r="G817" s="10"/>
      <c r="H817" s="10"/>
      <c r="I817" s="10"/>
      <c r="J817" s="10"/>
      <c r="K817" s="10"/>
      <c r="L817" s="10"/>
      <c r="M817" s="10"/>
      <c r="N817" s="10"/>
      <c r="O817" s="110">
        <f t="shared" si="24"/>
        <v>0</v>
      </c>
      <c r="P817" s="110">
        <f t="shared" si="25"/>
        <v>0</v>
      </c>
    </row>
    <row r="818" spans="1:16" x14ac:dyDescent="0.25">
      <c r="A818" s="10">
        <v>16535227</v>
      </c>
      <c r="B818" s="10" t="s">
        <v>285</v>
      </c>
      <c r="C818" s="10" t="s">
        <v>286</v>
      </c>
      <c r="D818" s="10">
        <v>1</v>
      </c>
      <c r="E818" s="10"/>
      <c r="F818" s="10"/>
      <c r="G818" s="10"/>
      <c r="H818" s="10"/>
      <c r="I818" s="10"/>
      <c r="J818" s="10"/>
      <c r="K818" s="10"/>
      <c r="L818" s="10"/>
      <c r="M818" s="10"/>
      <c r="N818" s="10"/>
      <c r="O818" s="110">
        <f t="shared" si="24"/>
        <v>0</v>
      </c>
      <c r="P818" s="110">
        <f t="shared" si="25"/>
        <v>0</v>
      </c>
    </row>
    <row r="819" spans="1:16" x14ac:dyDescent="0.25">
      <c r="A819" s="10">
        <v>16535723</v>
      </c>
      <c r="B819" s="10" t="s">
        <v>283</v>
      </c>
      <c r="C819" s="10" t="s">
        <v>284</v>
      </c>
      <c r="D819" s="10">
        <v>150</v>
      </c>
      <c r="E819" s="10"/>
      <c r="F819" s="10"/>
      <c r="G819" s="10"/>
      <c r="H819" s="10"/>
      <c r="I819" s="10"/>
      <c r="J819" s="10"/>
      <c r="K819" s="10"/>
      <c r="L819" s="10"/>
      <c r="M819" s="10"/>
      <c r="N819" s="10"/>
      <c r="O819" s="110">
        <f t="shared" si="24"/>
        <v>0</v>
      </c>
      <c r="P819" s="110">
        <f t="shared" si="25"/>
        <v>0</v>
      </c>
    </row>
    <row r="820" spans="1:16" x14ac:dyDescent="0.25">
      <c r="A820" s="10">
        <v>16536940</v>
      </c>
      <c r="B820" s="10" t="s">
        <v>337</v>
      </c>
      <c r="C820" s="10" t="s">
        <v>338</v>
      </c>
      <c r="D820" s="10">
        <v>1</v>
      </c>
      <c r="E820" s="10"/>
      <c r="F820" s="10"/>
      <c r="G820" s="10"/>
      <c r="H820" s="10"/>
      <c r="I820" s="10"/>
      <c r="J820" s="10"/>
      <c r="K820" s="10"/>
      <c r="L820" s="10"/>
      <c r="M820" s="10"/>
      <c r="N820" s="10"/>
      <c r="O820" s="110">
        <f t="shared" si="24"/>
        <v>0</v>
      </c>
      <c r="P820" s="110">
        <f t="shared" si="25"/>
        <v>0</v>
      </c>
    </row>
    <row r="821" spans="1:16" x14ac:dyDescent="0.25">
      <c r="A821" s="10">
        <v>16536959</v>
      </c>
      <c r="B821" s="10" t="s">
        <v>206</v>
      </c>
      <c r="C821" s="10" t="s">
        <v>141</v>
      </c>
      <c r="D821" s="10">
        <v>30</v>
      </c>
      <c r="E821" s="10"/>
      <c r="F821" s="10"/>
      <c r="G821" s="10"/>
      <c r="H821" s="10"/>
      <c r="I821" s="10"/>
      <c r="J821" s="10"/>
      <c r="K821" s="10"/>
      <c r="L821" s="10"/>
      <c r="M821" s="10"/>
      <c r="N821" s="10"/>
      <c r="O821" s="110">
        <f t="shared" si="24"/>
        <v>0</v>
      </c>
      <c r="P821" s="110">
        <f t="shared" si="25"/>
        <v>0</v>
      </c>
    </row>
    <row r="822" spans="1:16" x14ac:dyDescent="0.25">
      <c r="A822" s="10">
        <v>16538838</v>
      </c>
      <c r="B822" s="10" t="s">
        <v>225</v>
      </c>
      <c r="C822" s="10" t="s">
        <v>226</v>
      </c>
      <c r="D822" s="10">
        <v>1</v>
      </c>
      <c r="E822" s="10"/>
      <c r="F822" s="10"/>
      <c r="G822" s="10"/>
      <c r="H822" s="10"/>
      <c r="I822" s="10"/>
      <c r="J822" s="10"/>
      <c r="K822" s="10"/>
      <c r="L822" s="10"/>
      <c r="M822" s="10"/>
      <c r="N822" s="10"/>
      <c r="O822" s="110">
        <f t="shared" si="24"/>
        <v>0</v>
      </c>
      <c r="P822" s="110">
        <f t="shared" si="25"/>
        <v>0</v>
      </c>
    </row>
    <row r="823" spans="1:16" x14ac:dyDescent="0.25">
      <c r="A823" s="10">
        <v>16538846</v>
      </c>
      <c r="B823" s="10" t="s">
        <v>225</v>
      </c>
      <c r="C823" s="10" t="s">
        <v>226</v>
      </c>
      <c r="D823" s="10">
        <v>1</v>
      </c>
      <c r="E823" s="10"/>
      <c r="F823" s="10"/>
      <c r="G823" s="10"/>
      <c r="H823" s="10"/>
      <c r="I823" s="10"/>
      <c r="J823" s="10"/>
      <c r="K823" s="10"/>
      <c r="L823" s="10"/>
      <c r="M823" s="10"/>
      <c r="N823" s="10"/>
      <c r="O823" s="110">
        <f t="shared" si="24"/>
        <v>0</v>
      </c>
      <c r="P823" s="110">
        <f t="shared" si="25"/>
        <v>0</v>
      </c>
    </row>
    <row r="824" spans="1:16" x14ac:dyDescent="0.25">
      <c r="A824" s="10">
        <v>16538854</v>
      </c>
      <c r="B824" s="10" t="s">
        <v>285</v>
      </c>
      <c r="C824" s="10" t="s">
        <v>286</v>
      </c>
      <c r="D824" s="10">
        <v>1</v>
      </c>
      <c r="E824" s="10"/>
      <c r="F824" s="10"/>
      <c r="G824" s="10"/>
      <c r="H824" s="10"/>
      <c r="I824" s="10"/>
      <c r="J824" s="10"/>
      <c r="K824" s="10"/>
      <c r="L824" s="10"/>
      <c r="M824" s="10"/>
      <c r="N824" s="10"/>
      <c r="O824" s="110">
        <f t="shared" si="24"/>
        <v>0</v>
      </c>
      <c r="P824" s="110">
        <f t="shared" si="25"/>
        <v>0</v>
      </c>
    </row>
    <row r="825" spans="1:16" x14ac:dyDescent="0.25">
      <c r="A825" s="10">
        <v>16538889</v>
      </c>
      <c r="B825" s="10" t="s">
        <v>219</v>
      </c>
      <c r="C825" s="10" t="s">
        <v>220</v>
      </c>
      <c r="D825" s="10">
        <v>1</v>
      </c>
      <c r="E825" s="10"/>
      <c r="F825" s="10"/>
      <c r="G825" s="10"/>
      <c r="H825" s="10"/>
      <c r="I825" s="10"/>
      <c r="J825" s="10"/>
      <c r="K825" s="10"/>
      <c r="L825" s="10"/>
      <c r="M825" s="10"/>
      <c r="N825" s="10"/>
      <c r="O825" s="110">
        <f t="shared" si="24"/>
        <v>0</v>
      </c>
      <c r="P825" s="110">
        <f t="shared" si="25"/>
        <v>0</v>
      </c>
    </row>
    <row r="826" spans="1:16" x14ac:dyDescent="0.25">
      <c r="A826" s="10">
        <v>16545834</v>
      </c>
      <c r="B826" s="10" t="s">
        <v>244</v>
      </c>
      <c r="C826" s="10" t="s">
        <v>2723</v>
      </c>
      <c r="D826" s="10">
        <v>1</v>
      </c>
      <c r="E826" s="10"/>
      <c r="F826" s="10"/>
      <c r="G826" s="10"/>
      <c r="H826" s="10"/>
      <c r="I826" s="10"/>
      <c r="J826" s="10"/>
      <c r="K826" s="10"/>
      <c r="L826" s="10"/>
      <c r="M826" s="10"/>
      <c r="N826" s="10"/>
      <c r="O826" s="110">
        <f t="shared" si="24"/>
        <v>0</v>
      </c>
      <c r="P826" s="110">
        <f t="shared" si="25"/>
        <v>0</v>
      </c>
    </row>
    <row r="827" spans="1:16" x14ac:dyDescent="0.25">
      <c r="A827" s="10">
        <v>16550404</v>
      </c>
      <c r="B827" s="10" t="s">
        <v>170</v>
      </c>
      <c r="C827" s="10" t="s">
        <v>171</v>
      </c>
      <c r="D827" s="10">
        <v>21</v>
      </c>
      <c r="E827" s="10"/>
      <c r="F827" s="10"/>
      <c r="G827" s="10"/>
      <c r="H827" s="10"/>
      <c r="I827" s="10"/>
      <c r="J827" s="10"/>
      <c r="K827" s="10"/>
      <c r="L827" s="10"/>
      <c r="M827" s="10"/>
      <c r="N827" s="10"/>
      <c r="O827" s="110">
        <f t="shared" si="24"/>
        <v>0</v>
      </c>
      <c r="P827" s="110">
        <f t="shared" si="25"/>
        <v>0</v>
      </c>
    </row>
    <row r="828" spans="1:16" x14ac:dyDescent="0.25">
      <c r="A828" s="10">
        <v>16551281</v>
      </c>
      <c r="B828" s="10" t="s">
        <v>217</v>
      </c>
      <c r="C828" s="10" t="s">
        <v>218</v>
      </c>
      <c r="D828" s="10">
        <v>112</v>
      </c>
      <c r="E828" s="10"/>
      <c r="F828" s="10"/>
      <c r="G828" s="10"/>
      <c r="H828" s="10"/>
      <c r="I828" s="10"/>
      <c r="J828" s="10"/>
      <c r="K828" s="10"/>
      <c r="L828" s="10"/>
      <c r="M828" s="10"/>
      <c r="N828" s="10"/>
      <c r="O828" s="110">
        <f t="shared" si="24"/>
        <v>0</v>
      </c>
      <c r="P828" s="110">
        <f t="shared" si="25"/>
        <v>0</v>
      </c>
    </row>
    <row r="829" spans="1:16" x14ac:dyDescent="0.25">
      <c r="A829" s="10">
        <v>16552210</v>
      </c>
      <c r="B829" s="10" t="s">
        <v>217</v>
      </c>
      <c r="C829" s="10" t="s">
        <v>218</v>
      </c>
      <c r="D829" s="10">
        <v>112</v>
      </c>
      <c r="E829" s="10"/>
      <c r="F829" s="10"/>
      <c r="G829" s="10"/>
      <c r="H829" s="10"/>
      <c r="I829" s="10"/>
      <c r="J829" s="10"/>
      <c r="K829" s="10"/>
      <c r="L829" s="10"/>
      <c r="M829" s="10"/>
      <c r="N829" s="10"/>
      <c r="O829" s="110">
        <f t="shared" si="24"/>
        <v>0</v>
      </c>
      <c r="P829" s="110">
        <f t="shared" si="25"/>
        <v>0</v>
      </c>
    </row>
    <row r="830" spans="1:16" x14ac:dyDescent="0.25">
      <c r="A830" s="10">
        <v>16568842</v>
      </c>
      <c r="B830" s="10" t="s">
        <v>339</v>
      </c>
      <c r="C830" s="10" t="s">
        <v>340</v>
      </c>
      <c r="D830" s="10">
        <v>21</v>
      </c>
      <c r="E830" s="10"/>
      <c r="F830" s="10"/>
      <c r="G830" s="10"/>
      <c r="H830" s="10"/>
      <c r="I830" s="10"/>
      <c r="J830" s="10"/>
      <c r="K830" s="10"/>
      <c r="L830" s="10"/>
      <c r="M830" s="10"/>
      <c r="N830" s="10"/>
      <c r="O830" s="110">
        <f t="shared" si="24"/>
        <v>0</v>
      </c>
      <c r="P830" s="110">
        <f t="shared" si="25"/>
        <v>0</v>
      </c>
    </row>
    <row r="831" spans="1:16" x14ac:dyDescent="0.25">
      <c r="A831" s="10">
        <v>16568850</v>
      </c>
      <c r="B831" s="10" t="s">
        <v>339</v>
      </c>
      <c r="C831" s="10" t="s">
        <v>340</v>
      </c>
      <c r="D831" s="10">
        <v>42</v>
      </c>
      <c r="E831" s="10"/>
      <c r="F831" s="10"/>
      <c r="G831" s="10"/>
      <c r="H831" s="10"/>
      <c r="I831" s="10"/>
      <c r="J831" s="10"/>
      <c r="K831" s="10"/>
      <c r="L831" s="10"/>
      <c r="M831" s="10"/>
      <c r="N831" s="10"/>
      <c r="O831" s="110">
        <f t="shared" si="24"/>
        <v>0</v>
      </c>
      <c r="P831" s="110">
        <f t="shared" si="25"/>
        <v>0</v>
      </c>
    </row>
    <row r="832" spans="1:16" x14ac:dyDescent="0.25">
      <c r="A832" s="10">
        <v>16568869</v>
      </c>
      <c r="B832" s="10" t="s">
        <v>339</v>
      </c>
      <c r="C832" s="10" t="s">
        <v>340</v>
      </c>
      <c r="D832" s="10">
        <v>63</v>
      </c>
      <c r="E832" s="10"/>
      <c r="F832" s="10"/>
      <c r="G832" s="10"/>
      <c r="H832" s="10"/>
      <c r="I832" s="10"/>
      <c r="J832" s="10"/>
      <c r="K832" s="10"/>
      <c r="L832" s="10"/>
      <c r="M832" s="10"/>
      <c r="N832" s="10"/>
      <c r="O832" s="110">
        <f t="shared" si="24"/>
        <v>0</v>
      </c>
      <c r="P832" s="110">
        <f t="shared" si="25"/>
        <v>0</v>
      </c>
    </row>
    <row r="833" spans="1:16" x14ac:dyDescent="0.25">
      <c r="A833" s="10">
        <v>16569768</v>
      </c>
      <c r="B833" s="10" t="s">
        <v>170</v>
      </c>
      <c r="C833" s="10" t="s">
        <v>171</v>
      </c>
      <c r="D833" s="10">
        <v>21</v>
      </c>
      <c r="E833" s="10"/>
      <c r="F833" s="10"/>
      <c r="G833" s="10"/>
      <c r="H833" s="10"/>
      <c r="I833" s="10"/>
      <c r="J833" s="10"/>
      <c r="K833" s="10"/>
      <c r="L833" s="10"/>
      <c r="M833" s="10"/>
      <c r="N833" s="10"/>
      <c r="O833" s="110">
        <f t="shared" si="24"/>
        <v>0</v>
      </c>
      <c r="P833" s="110">
        <f t="shared" si="25"/>
        <v>0</v>
      </c>
    </row>
    <row r="834" spans="1:16" x14ac:dyDescent="0.25">
      <c r="A834" s="10">
        <v>16569776</v>
      </c>
      <c r="B834" s="10" t="s">
        <v>170</v>
      </c>
      <c r="C834" s="10" t="s">
        <v>171</v>
      </c>
      <c r="D834" s="10">
        <v>21</v>
      </c>
      <c r="E834" s="10"/>
      <c r="F834" s="10"/>
      <c r="G834" s="10"/>
      <c r="H834" s="10"/>
      <c r="I834" s="10"/>
      <c r="J834" s="10"/>
      <c r="K834" s="10"/>
      <c r="L834" s="10"/>
      <c r="M834" s="10"/>
      <c r="N834" s="10"/>
      <c r="O834" s="110">
        <f t="shared" si="24"/>
        <v>0</v>
      </c>
      <c r="P834" s="110">
        <f t="shared" si="25"/>
        <v>0</v>
      </c>
    </row>
    <row r="835" spans="1:16" x14ac:dyDescent="0.25">
      <c r="A835" s="10">
        <v>16569784</v>
      </c>
      <c r="B835" s="10" t="s">
        <v>170</v>
      </c>
      <c r="C835" s="10" t="s">
        <v>171</v>
      </c>
      <c r="D835" s="10">
        <v>21</v>
      </c>
      <c r="E835" s="10"/>
      <c r="F835" s="10"/>
      <c r="G835" s="10"/>
      <c r="H835" s="10"/>
      <c r="I835" s="10"/>
      <c r="J835" s="10"/>
      <c r="K835" s="10"/>
      <c r="L835" s="10"/>
      <c r="M835" s="10"/>
      <c r="N835" s="10"/>
      <c r="O835" s="110">
        <f t="shared" si="24"/>
        <v>0</v>
      </c>
      <c r="P835" s="110">
        <f t="shared" si="25"/>
        <v>0</v>
      </c>
    </row>
    <row r="836" spans="1:16" x14ac:dyDescent="0.25">
      <c r="A836" s="10">
        <v>16570030</v>
      </c>
      <c r="B836" s="10" t="s">
        <v>235</v>
      </c>
      <c r="C836" s="10" t="s">
        <v>236</v>
      </c>
      <c r="D836" s="10">
        <v>56</v>
      </c>
      <c r="E836" s="10"/>
      <c r="F836" s="10"/>
      <c r="G836" s="10"/>
      <c r="H836" s="10"/>
      <c r="I836" s="10"/>
      <c r="J836" s="10"/>
      <c r="K836" s="10"/>
      <c r="L836" s="10"/>
      <c r="M836" s="10"/>
      <c r="N836" s="10"/>
      <c r="O836" s="110">
        <f t="shared" si="24"/>
        <v>0</v>
      </c>
      <c r="P836" s="110">
        <f t="shared" si="25"/>
        <v>0</v>
      </c>
    </row>
    <row r="837" spans="1:16" x14ac:dyDescent="0.25">
      <c r="A837" s="10">
        <v>16570065</v>
      </c>
      <c r="B837" s="10" t="s">
        <v>164</v>
      </c>
      <c r="C837" s="10" t="s">
        <v>165</v>
      </c>
      <c r="D837" s="10">
        <v>1</v>
      </c>
      <c r="E837" s="10"/>
      <c r="F837" s="10"/>
      <c r="G837" s="10"/>
      <c r="H837" s="10"/>
      <c r="I837" s="10"/>
      <c r="J837" s="10"/>
      <c r="K837" s="10"/>
      <c r="L837" s="10"/>
      <c r="M837" s="10"/>
      <c r="N837" s="10"/>
      <c r="O837" s="110">
        <f t="shared" ref="O837:O900" si="26">E837+F837+G837+H837+I837+J837+K837+L837+M837+N837</f>
        <v>0</v>
      </c>
      <c r="P837" s="110">
        <f t="shared" ref="P837:P900" si="27">O837-N837</f>
        <v>0</v>
      </c>
    </row>
    <row r="838" spans="1:16" x14ac:dyDescent="0.25">
      <c r="A838" s="10">
        <v>16570081</v>
      </c>
      <c r="B838" s="10" t="s">
        <v>221</v>
      </c>
      <c r="C838" s="10" t="s">
        <v>222</v>
      </c>
      <c r="D838" s="10">
        <v>1</v>
      </c>
      <c r="E838" s="10"/>
      <c r="F838" s="10"/>
      <c r="G838" s="10"/>
      <c r="H838" s="10"/>
      <c r="I838" s="10"/>
      <c r="J838" s="10"/>
      <c r="K838" s="10"/>
      <c r="L838" s="10"/>
      <c r="M838" s="10"/>
      <c r="N838" s="10"/>
      <c r="O838" s="110">
        <f t="shared" si="26"/>
        <v>0</v>
      </c>
      <c r="P838" s="110">
        <f t="shared" si="27"/>
        <v>0</v>
      </c>
    </row>
    <row r="839" spans="1:16" x14ac:dyDescent="0.25">
      <c r="A839" s="10">
        <v>16570111</v>
      </c>
      <c r="B839" s="10" t="s">
        <v>289</v>
      </c>
      <c r="C839" s="10" t="s">
        <v>290</v>
      </c>
      <c r="D839" s="10">
        <v>30</v>
      </c>
      <c r="E839" s="10"/>
      <c r="F839" s="10"/>
      <c r="G839" s="10"/>
      <c r="H839" s="10"/>
      <c r="I839" s="10"/>
      <c r="J839" s="10"/>
      <c r="K839" s="10"/>
      <c r="L839" s="10"/>
      <c r="M839" s="10"/>
      <c r="N839" s="10"/>
      <c r="O839" s="110">
        <f t="shared" si="26"/>
        <v>0</v>
      </c>
      <c r="P839" s="110">
        <f t="shared" si="27"/>
        <v>0</v>
      </c>
    </row>
    <row r="840" spans="1:16" x14ac:dyDescent="0.25">
      <c r="A840" s="10">
        <v>16570200</v>
      </c>
      <c r="B840" s="10" t="s">
        <v>211</v>
      </c>
      <c r="C840" s="10" t="s">
        <v>212</v>
      </c>
      <c r="D840" s="10">
        <v>60</v>
      </c>
      <c r="E840" s="10"/>
      <c r="F840" s="10"/>
      <c r="G840" s="10"/>
      <c r="H840" s="10"/>
      <c r="I840" s="10"/>
      <c r="J840" s="10"/>
      <c r="K840" s="10"/>
      <c r="L840" s="10"/>
      <c r="M840" s="10"/>
      <c r="N840" s="10"/>
      <c r="O840" s="110">
        <f t="shared" si="26"/>
        <v>0</v>
      </c>
      <c r="P840" s="110">
        <f t="shared" si="27"/>
        <v>0</v>
      </c>
    </row>
    <row r="841" spans="1:16" x14ac:dyDescent="0.25">
      <c r="A841" s="10">
        <v>16570251</v>
      </c>
      <c r="B841" s="10" t="s">
        <v>152</v>
      </c>
      <c r="C841" s="10" t="s">
        <v>153</v>
      </c>
      <c r="D841" s="10">
        <v>100</v>
      </c>
      <c r="E841" s="10"/>
      <c r="F841" s="10"/>
      <c r="G841" s="10"/>
      <c r="H841" s="10"/>
      <c r="I841" s="10"/>
      <c r="J841" s="10"/>
      <c r="K841" s="10"/>
      <c r="L841" s="10"/>
      <c r="M841" s="10"/>
      <c r="N841" s="10"/>
      <c r="O841" s="110">
        <f t="shared" si="26"/>
        <v>0</v>
      </c>
      <c r="P841" s="110">
        <f t="shared" si="27"/>
        <v>0</v>
      </c>
    </row>
    <row r="842" spans="1:16" x14ac:dyDescent="0.25">
      <c r="A842" s="10">
        <v>16570758</v>
      </c>
      <c r="B842" s="10" t="s">
        <v>223</v>
      </c>
      <c r="C842" s="10" t="s">
        <v>224</v>
      </c>
      <c r="D842" s="10">
        <v>5</v>
      </c>
      <c r="E842" s="10"/>
      <c r="F842" s="10"/>
      <c r="G842" s="10"/>
      <c r="H842" s="10"/>
      <c r="I842" s="10"/>
      <c r="J842" s="10"/>
      <c r="K842" s="10"/>
      <c r="L842" s="10"/>
      <c r="M842" s="10"/>
      <c r="N842" s="10"/>
      <c r="O842" s="110">
        <f t="shared" si="26"/>
        <v>0</v>
      </c>
      <c r="P842" s="110">
        <f t="shared" si="27"/>
        <v>0</v>
      </c>
    </row>
    <row r="843" spans="1:16" x14ac:dyDescent="0.25">
      <c r="A843" s="10">
        <v>16570766</v>
      </c>
      <c r="B843" s="10" t="s">
        <v>223</v>
      </c>
      <c r="C843" s="10" t="s">
        <v>224</v>
      </c>
      <c r="D843" s="10">
        <v>5</v>
      </c>
      <c r="E843" s="10"/>
      <c r="F843" s="10"/>
      <c r="G843" s="10"/>
      <c r="H843" s="10"/>
      <c r="I843" s="10"/>
      <c r="J843" s="10"/>
      <c r="K843" s="10"/>
      <c r="L843" s="10"/>
      <c r="M843" s="10"/>
      <c r="N843" s="10"/>
      <c r="O843" s="110">
        <f t="shared" si="26"/>
        <v>0</v>
      </c>
      <c r="P843" s="110">
        <f t="shared" si="27"/>
        <v>0</v>
      </c>
    </row>
    <row r="844" spans="1:16" x14ac:dyDescent="0.25">
      <c r="A844" s="10">
        <v>16570855</v>
      </c>
      <c r="B844" s="10" t="s">
        <v>291</v>
      </c>
      <c r="C844" s="10" t="s">
        <v>292</v>
      </c>
      <c r="D844" s="10">
        <v>1</v>
      </c>
      <c r="E844" s="10"/>
      <c r="F844" s="10"/>
      <c r="G844" s="10"/>
      <c r="H844" s="10"/>
      <c r="I844" s="10"/>
      <c r="J844" s="10"/>
      <c r="K844" s="10"/>
      <c r="L844" s="10"/>
      <c r="M844" s="10"/>
      <c r="N844" s="10"/>
      <c r="O844" s="110">
        <f t="shared" si="26"/>
        <v>0</v>
      </c>
      <c r="P844" s="110">
        <f t="shared" si="27"/>
        <v>0</v>
      </c>
    </row>
    <row r="845" spans="1:16" x14ac:dyDescent="0.25">
      <c r="A845" s="10">
        <v>16570871</v>
      </c>
      <c r="B845" s="10" t="s">
        <v>291</v>
      </c>
      <c r="C845" s="10" t="s">
        <v>292</v>
      </c>
      <c r="D845" s="10">
        <v>1</v>
      </c>
      <c r="E845" s="10"/>
      <c r="F845" s="10"/>
      <c r="G845" s="10"/>
      <c r="H845" s="10"/>
      <c r="I845" s="10"/>
      <c r="J845" s="10"/>
      <c r="K845" s="10"/>
      <c r="L845" s="10"/>
      <c r="M845" s="10"/>
      <c r="N845" s="10"/>
      <c r="O845" s="110">
        <f t="shared" si="26"/>
        <v>0</v>
      </c>
      <c r="P845" s="110">
        <f t="shared" si="27"/>
        <v>0</v>
      </c>
    </row>
    <row r="846" spans="1:16" x14ac:dyDescent="0.25">
      <c r="A846" s="10">
        <v>16570901</v>
      </c>
      <c r="B846" s="10" t="s">
        <v>291</v>
      </c>
      <c r="C846" s="10" t="s">
        <v>292</v>
      </c>
      <c r="D846" s="10">
        <v>1</v>
      </c>
      <c r="E846" s="10"/>
      <c r="F846" s="10"/>
      <c r="G846" s="10"/>
      <c r="H846" s="10"/>
      <c r="I846" s="10"/>
      <c r="J846" s="10"/>
      <c r="K846" s="10"/>
      <c r="L846" s="10"/>
      <c r="M846" s="10"/>
      <c r="N846" s="10"/>
      <c r="O846" s="110">
        <f t="shared" si="26"/>
        <v>0</v>
      </c>
      <c r="P846" s="110">
        <f t="shared" si="27"/>
        <v>0</v>
      </c>
    </row>
    <row r="847" spans="1:16" x14ac:dyDescent="0.25">
      <c r="A847" s="10">
        <v>16571487</v>
      </c>
      <c r="B847" s="10" t="s">
        <v>285</v>
      </c>
      <c r="C847" s="10" t="s">
        <v>286</v>
      </c>
      <c r="D847" s="10">
        <v>1</v>
      </c>
      <c r="E847" s="10"/>
      <c r="F847" s="10"/>
      <c r="G847" s="10"/>
      <c r="H847" s="10"/>
      <c r="I847" s="10"/>
      <c r="J847" s="10"/>
      <c r="K847" s="10"/>
      <c r="L847" s="10"/>
      <c r="M847" s="10"/>
      <c r="N847" s="10"/>
      <c r="O847" s="110">
        <f t="shared" si="26"/>
        <v>0</v>
      </c>
      <c r="P847" s="110">
        <f t="shared" si="27"/>
        <v>0</v>
      </c>
    </row>
    <row r="848" spans="1:16" x14ac:dyDescent="0.25">
      <c r="A848" s="10">
        <v>16572009</v>
      </c>
      <c r="B848" s="10" t="s">
        <v>287</v>
      </c>
      <c r="C848" s="10" t="s">
        <v>288</v>
      </c>
      <c r="D848" s="10">
        <v>60</v>
      </c>
      <c r="E848" s="10"/>
      <c r="F848" s="10"/>
      <c r="G848" s="10"/>
      <c r="H848" s="10"/>
      <c r="I848" s="10"/>
      <c r="J848" s="10"/>
      <c r="K848" s="10"/>
      <c r="L848" s="10"/>
      <c r="M848" s="10"/>
      <c r="N848" s="10"/>
      <c r="O848" s="110">
        <f t="shared" si="26"/>
        <v>0</v>
      </c>
      <c r="P848" s="110">
        <f t="shared" si="27"/>
        <v>0</v>
      </c>
    </row>
    <row r="849" spans="1:16" x14ac:dyDescent="0.25">
      <c r="A849" s="10">
        <v>16572963</v>
      </c>
      <c r="B849" s="10" t="s">
        <v>2726</v>
      </c>
      <c r="C849" s="10" t="s">
        <v>342</v>
      </c>
      <c r="D849" s="10">
        <v>60</v>
      </c>
      <c r="E849" s="10"/>
      <c r="F849" s="10"/>
      <c r="G849" s="10"/>
      <c r="H849" s="10"/>
      <c r="I849" s="10"/>
      <c r="J849" s="10"/>
      <c r="K849" s="10"/>
      <c r="L849" s="10"/>
      <c r="M849" s="10"/>
      <c r="N849" s="10"/>
      <c r="O849" s="110">
        <f t="shared" si="26"/>
        <v>0</v>
      </c>
      <c r="P849" s="110">
        <f t="shared" si="27"/>
        <v>0</v>
      </c>
    </row>
    <row r="850" spans="1:16" x14ac:dyDescent="0.25">
      <c r="A850" s="10">
        <v>16573161</v>
      </c>
      <c r="B850" s="10" t="s">
        <v>343</v>
      </c>
      <c r="C850" s="10" t="s">
        <v>344</v>
      </c>
      <c r="D850" s="10">
        <v>112</v>
      </c>
      <c r="E850" s="10"/>
      <c r="F850" s="10"/>
      <c r="G850" s="10"/>
      <c r="H850" s="10"/>
      <c r="I850" s="10"/>
      <c r="J850" s="10"/>
      <c r="K850" s="10"/>
      <c r="L850" s="10"/>
      <c r="M850" s="10"/>
      <c r="N850" s="10"/>
      <c r="O850" s="110">
        <f t="shared" si="26"/>
        <v>0</v>
      </c>
      <c r="P850" s="110">
        <f t="shared" si="27"/>
        <v>0</v>
      </c>
    </row>
    <row r="851" spans="1:16" x14ac:dyDescent="0.25">
      <c r="A851" s="10">
        <v>16573552</v>
      </c>
      <c r="B851" s="10" t="s">
        <v>285</v>
      </c>
      <c r="C851" s="10" t="s">
        <v>286</v>
      </c>
      <c r="D851" s="10">
        <v>1</v>
      </c>
      <c r="E851" s="10"/>
      <c r="F851" s="10"/>
      <c r="G851" s="10"/>
      <c r="H851" s="10"/>
      <c r="I851" s="10"/>
      <c r="J851" s="10"/>
      <c r="K851" s="10"/>
      <c r="L851" s="10"/>
      <c r="M851" s="10"/>
      <c r="N851" s="10"/>
      <c r="O851" s="110">
        <f t="shared" si="26"/>
        <v>0</v>
      </c>
      <c r="P851" s="110">
        <f t="shared" si="27"/>
        <v>0</v>
      </c>
    </row>
    <row r="852" spans="1:16" x14ac:dyDescent="0.25">
      <c r="A852" s="10">
        <v>16575679</v>
      </c>
      <c r="B852" s="10" t="s">
        <v>245</v>
      </c>
      <c r="C852" s="10" t="s">
        <v>246</v>
      </c>
      <c r="D852" s="10">
        <v>60</v>
      </c>
      <c r="E852" s="10"/>
      <c r="F852" s="10"/>
      <c r="G852" s="10"/>
      <c r="H852" s="10"/>
      <c r="I852" s="10"/>
      <c r="J852" s="10"/>
      <c r="K852" s="10"/>
      <c r="L852" s="10"/>
      <c r="M852" s="10"/>
      <c r="N852" s="10"/>
      <c r="O852" s="110">
        <f t="shared" si="26"/>
        <v>0</v>
      </c>
      <c r="P852" s="110">
        <f t="shared" si="27"/>
        <v>0</v>
      </c>
    </row>
    <row r="853" spans="1:16" x14ac:dyDescent="0.25">
      <c r="A853" s="10">
        <v>16578821</v>
      </c>
      <c r="B853" s="10" t="s">
        <v>152</v>
      </c>
      <c r="C853" s="10" t="s">
        <v>153</v>
      </c>
      <c r="D853" s="10">
        <v>100</v>
      </c>
      <c r="E853" s="10"/>
      <c r="F853" s="10"/>
      <c r="G853" s="10"/>
      <c r="H853" s="10"/>
      <c r="I853" s="10"/>
      <c r="J853" s="10"/>
      <c r="K853" s="10"/>
      <c r="L853" s="10"/>
      <c r="M853" s="10"/>
      <c r="N853" s="10"/>
      <c r="O853" s="110">
        <f t="shared" si="26"/>
        <v>0</v>
      </c>
      <c r="P853" s="110">
        <f t="shared" si="27"/>
        <v>0</v>
      </c>
    </row>
    <row r="854" spans="1:16" x14ac:dyDescent="0.25">
      <c r="A854" s="10">
        <v>16591607</v>
      </c>
      <c r="B854" s="10" t="s">
        <v>285</v>
      </c>
      <c r="C854" s="10" t="s">
        <v>286</v>
      </c>
      <c r="D854" s="10">
        <v>1</v>
      </c>
      <c r="E854" s="10"/>
      <c r="F854" s="10"/>
      <c r="G854" s="10"/>
      <c r="H854" s="10"/>
      <c r="I854" s="10"/>
      <c r="J854" s="10"/>
      <c r="K854" s="10"/>
      <c r="L854" s="10"/>
      <c r="M854" s="10"/>
      <c r="N854" s="10"/>
      <c r="O854" s="110">
        <f t="shared" si="26"/>
        <v>0</v>
      </c>
      <c r="P854" s="110">
        <f t="shared" si="27"/>
        <v>0</v>
      </c>
    </row>
    <row r="855" spans="1:16" x14ac:dyDescent="0.25">
      <c r="A855" s="10">
        <v>16593480</v>
      </c>
      <c r="B855" s="10" t="s">
        <v>237</v>
      </c>
      <c r="C855" s="10" t="s">
        <v>238</v>
      </c>
      <c r="D855" s="10">
        <v>1</v>
      </c>
      <c r="E855" s="10"/>
      <c r="F855" s="10"/>
      <c r="G855" s="10"/>
      <c r="H855" s="10"/>
      <c r="I855" s="10"/>
      <c r="J855" s="10"/>
      <c r="K855" s="10"/>
      <c r="L855" s="10"/>
      <c r="M855" s="10"/>
      <c r="N855" s="10"/>
      <c r="O855" s="110">
        <f t="shared" si="26"/>
        <v>0</v>
      </c>
      <c r="P855" s="110">
        <f t="shared" si="27"/>
        <v>0</v>
      </c>
    </row>
    <row r="856" spans="1:16" x14ac:dyDescent="0.25">
      <c r="A856" s="10">
        <v>16594649</v>
      </c>
      <c r="B856" s="10" t="s">
        <v>140</v>
      </c>
      <c r="C856" s="10" t="s">
        <v>141</v>
      </c>
      <c r="D856" s="10">
        <v>60</v>
      </c>
      <c r="E856" s="10"/>
      <c r="F856" s="10"/>
      <c r="G856" s="10"/>
      <c r="H856" s="10"/>
      <c r="I856" s="10"/>
      <c r="J856" s="10"/>
      <c r="K856" s="10"/>
      <c r="L856" s="10"/>
      <c r="M856" s="10"/>
      <c r="N856" s="10"/>
      <c r="O856" s="110">
        <f t="shared" si="26"/>
        <v>0</v>
      </c>
      <c r="P856" s="110">
        <f t="shared" si="27"/>
        <v>0</v>
      </c>
    </row>
    <row r="857" spans="1:16" x14ac:dyDescent="0.25">
      <c r="A857" s="10">
        <v>16594940</v>
      </c>
      <c r="B857" s="10" t="s">
        <v>291</v>
      </c>
      <c r="C857" s="10" t="s">
        <v>292</v>
      </c>
      <c r="D857" s="10">
        <v>1</v>
      </c>
      <c r="E857" s="10"/>
      <c r="F857" s="10"/>
      <c r="G857" s="10"/>
      <c r="H857" s="10"/>
      <c r="I857" s="10"/>
      <c r="J857" s="10"/>
      <c r="K857" s="10"/>
      <c r="L857" s="10"/>
      <c r="M857" s="10"/>
      <c r="N857" s="10"/>
      <c r="O857" s="110">
        <f t="shared" si="26"/>
        <v>0</v>
      </c>
      <c r="P857" s="110">
        <f t="shared" si="27"/>
        <v>0</v>
      </c>
    </row>
    <row r="858" spans="1:16" x14ac:dyDescent="0.25">
      <c r="A858" s="10">
        <v>16595467</v>
      </c>
      <c r="B858" s="10" t="s">
        <v>289</v>
      </c>
      <c r="C858" s="10" t="s">
        <v>290</v>
      </c>
      <c r="D858" s="10">
        <v>30</v>
      </c>
      <c r="E858" s="10"/>
      <c r="F858" s="10"/>
      <c r="G858" s="10"/>
      <c r="H858" s="10"/>
      <c r="I858" s="10"/>
      <c r="J858" s="10"/>
      <c r="K858" s="10"/>
      <c r="L858" s="10"/>
      <c r="M858" s="10"/>
      <c r="N858" s="10"/>
      <c r="O858" s="110">
        <f t="shared" si="26"/>
        <v>0</v>
      </c>
      <c r="P858" s="110">
        <f t="shared" si="27"/>
        <v>0</v>
      </c>
    </row>
    <row r="859" spans="1:16" x14ac:dyDescent="0.25">
      <c r="A859" s="10">
        <v>16596447</v>
      </c>
      <c r="B859" s="10" t="s">
        <v>237</v>
      </c>
      <c r="C859" s="10" t="s">
        <v>238</v>
      </c>
      <c r="D859" s="10">
        <v>1</v>
      </c>
      <c r="E859" s="10"/>
      <c r="F859" s="10"/>
      <c r="G859" s="10"/>
      <c r="H859" s="10"/>
      <c r="I859" s="10"/>
      <c r="J859" s="10"/>
      <c r="K859" s="10"/>
      <c r="L859" s="10"/>
      <c r="M859" s="10"/>
      <c r="N859" s="10"/>
      <c r="O859" s="110">
        <f t="shared" si="26"/>
        <v>0</v>
      </c>
      <c r="P859" s="110">
        <f t="shared" si="27"/>
        <v>0</v>
      </c>
    </row>
    <row r="860" spans="1:16" x14ac:dyDescent="0.25">
      <c r="A860" s="10">
        <v>16596471</v>
      </c>
      <c r="B860" s="10" t="s">
        <v>289</v>
      </c>
      <c r="C860" s="10" t="s">
        <v>290</v>
      </c>
      <c r="D860" s="10">
        <v>30</v>
      </c>
      <c r="E860" s="10"/>
      <c r="F860" s="10"/>
      <c r="G860" s="10"/>
      <c r="H860" s="10"/>
      <c r="I860" s="10"/>
      <c r="J860" s="10"/>
      <c r="K860" s="10"/>
      <c r="L860" s="10"/>
      <c r="M860" s="10"/>
      <c r="N860" s="10"/>
      <c r="O860" s="110">
        <f t="shared" si="26"/>
        <v>0</v>
      </c>
      <c r="P860" s="110">
        <f t="shared" si="27"/>
        <v>0</v>
      </c>
    </row>
    <row r="861" spans="1:16" x14ac:dyDescent="0.25">
      <c r="A861" s="10">
        <v>16596633</v>
      </c>
      <c r="B861" s="10" t="s">
        <v>244</v>
      </c>
      <c r="C861" s="10" t="s">
        <v>2723</v>
      </c>
      <c r="D861" s="10">
        <v>1</v>
      </c>
      <c r="E861" s="10"/>
      <c r="F861" s="10"/>
      <c r="G861" s="10"/>
      <c r="H861" s="10"/>
      <c r="I861" s="10"/>
      <c r="J861" s="10"/>
      <c r="K861" s="10"/>
      <c r="L861" s="10"/>
      <c r="M861" s="10"/>
      <c r="N861" s="10"/>
      <c r="O861" s="110">
        <f t="shared" si="26"/>
        <v>0</v>
      </c>
      <c r="P861" s="110">
        <f t="shared" si="27"/>
        <v>0</v>
      </c>
    </row>
    <row r="862" spans="1:16" x14ac:dyDescent="0.25">
      <c r="A862" s="10">
        <v>16597354</v>
      </c>
      <c r="B862" s="10" t="s">
        <v>312</v>
      </c>
      <c r="C862" s="10" t="s">
        <v>313</v>
      </c>
      <c r="D862" s="10">
        <v>1</v>
      </c>
      <c r="E862" s="10"/>
      <c r="F862" s="10"/>
      <c r="G862" s="10"/>
      <c r="H862" s="10"/>
      <c r="I862" s="10"/>
      <c r="J862" s="10"/>
      <c r="K862" s="10"/>
      <c r="L862" s="10"/>
      <c r="M862" s="10"/>
      <c r="N862" s="10"/>
      <c r="O862" s="110">
        <f t="shared" si="26"/>
        <v>0</v>
      </c>
      <c r="P862" s="110">
        <f t="shared" si="27"/>
        <v>0</v>
      </c>
    </row>
    <row r="863" spans="1:16" x14ac:dyDescent="0.25">
      <c r="A863" s="10">
        <v>16597478</v>
      </c>
      <c r="B863" s="10" t="s">
        <v>170</v>
      </c>
      <c r="C863" s="10" t="s">
        <v>171</v>
      </c>
      <c r="D863" s="10">
        <v>21</v>
      </c>
      <c r="E863" s="10"/>
      <c r="F863" s="10"/>
      <c r="G863" s="10"/>
      <c r="H863" s="10"/>
      <c r="I863" s="10"/>
      <c r="J863" s="10"/>
      <c r="K863" s="10"/>
      <c r="L863" s="10"/>
      <c r="M863" s="10"/>
      <c r="N863" s="10"/>
      <c r="O863" s="110">
        <f t="shared" si="26"/>
        <v>0</v>
      </c>
      <c r="P863" s="110">
        <f t="shared" si="27"/>
        <v>0</v>
      </c>
    </row>
    <row r="864" spans="1:16" x14ac:dyDescent="0.25">
      <c r="A864" s="10">
        <v>16599764</v>
      </c>
      <c r="B864" s="10" t="s">
        <v>255</v>
      </c>
      <c r="C864" s="10" t="s">
        <v>256</v>
      </c>
      <c r="D864" s="10">
        <v>120</v>
      </c>
      <c r="E864" s="10"/>
      <c r="F864" s="10"/>
      <c r="G864" s="10"/>
      <c r="H864" s="10"/>
      <c r="I864" s="10"/>
      <c r="J864" s="10"/>
      <c r="K864" s="10"/>
      <c r="L864" s="10"/>
      <c r="M864" s="10"/>
      <c r="N864" s="10"/>
      <c r="O864" s="110">
        <f t="shared" si="26"/>
        <v>0</v>
      </c>
      <c r="P864" s="110">
        <f t="shared" si="27"/>
        <v>0</v>
      </c>
    </row>
    <row r="865" spans="1:16" x14ac:dyDescent="0.25">
      <c r="A865" s="10">
        <v>16599772</v>
      </c>
      <c r="B865" s="10" t="s">
        <v>255</v>
      </c>
      <c r="C865" s="10" t="s">
        <v>256</v>
      </c>
      <c r="D865" s="10">
        <v>120</v>
      </c>
      <c r="E865" s="10"/>
      <c r="F865" s="10"/>
      <c r="G865" s="10"/>
      <c r="H865" s="10"/>
      <c r="I865" s="10"/>
      <c r="J865" s="10"/>
      <c r="K865" s="10"/>
      <c r="L865" s="10"/>
      <c r="M865" s="10"/>
      <c r="N865" s="10"/>
      <c r="O865" s="110">
        <f t="shared" si="26"/>
        <v>0</v>
      </c>
      <c r="P865" s="110">
        <f t="shared" si="27"/>
        <v>0</v>
      </c>
    </row>
    <row r="866" spans="1:16" x14ac:dyDescent="0.25">
      <c r="A866" s="10">
        <v>16601696</v>
      </c>
      <c r="B866" s="10" t="s">
        <v>255</v>
      </c>
      <c r="C866" s="10" t="s">
        <v>256</v>
      </c>
      <c r="D866" s="10">
        <v>120</v>
      </c>
      <c r="E866" s="10"/>
      <c r="F866" s="10"/>
      <c r="G866" s="10"/>
      <c r="H866" s="10"/>
      <c r="I866" s="10"/>
      <c r="J866" s="10"/>
      <c r="K866" s="10"/>
      <c r="L866" s="10"/>
      <c r="M866" s="10"/>
      <c r="N866" s="10"/>
      <c r="O866" s="110">
        <f t="shared" si="26"/>
        <v>0</v>
      </c>
      <c r="P866" s="110">
        <f t="shared" si="27"/>
        <v>0</v>
      </c>
    </row>
    <row r="867" spans="1:16" x14ac:dyDescent="0.25">
      <c r="A867" s="10">
        <v>16601718</v>
      </c>
      <c r="B867" s="10" t="s">
        <v>255</v>
      </c>
      <c r="C867" s="10" t="s">
        <v>256</v>
      </c>
      <c r="D867" s="10">
        <v>120</v>
      </c>
      <c r="E867" s="10"/>
      <c r="F867" s="10"/>
      <c r="G867" s="10"/>
      <c r="H867" s="10"/>
      <c r="I867" s="10"/>
      <c r="J867" s="10"/>
      <c r="K867" s="10"/>
      <c r="L867" s="10"/>
      <c r="M867" s="10"/>
      <c r="N867" s="10"/>
      <c r="O867" s="110">
        <f t="shared" si="26"/>
        <v>0</v>
      </c>
      <c r="P867" s="110">
        <f t="shared" si="27"/>
        <v>0</v>
      </c>
    </row>
    <row r="868" spans="1:16" x14ac:dyDescent="0.25">
      <c r="A868" s="10">
        <v>16604474</v>
      </c>
      <c r="B868" s="10" t="s">
        <v>253</v>
      </c>
      <c r="C868" s="10" t="s">
        <v>254</v>
      </c>
      <c r="D868" s="10">
        <v>112</v>
      </c>
      <c r="E868" s="10"/>
      <c r="F868" s="10"/>
      <c r="G868" s="10"/>
      <c r="H868" s="10"/>
      <c r="I868" s="10"/>
      <c r="J868" s="10"/>
      <c r="K868" s="10"/>
      <c r="L868" s="10"/>
      <c r="M868" s="10"/>
      <c r="N868" s="10"/>
      <c r="O868" s="110">
        <f t="shared" si="26"/>
        <v>0</v>
      </c>
      <c r="P868" s="110">
        <f t="shared" si="27"/>
        <v>0</v>
      </c>
    </row>
    <row r="869" spans="1:16" x14ac:dyDescent="0.25">
      <c r="A869" s="10">
        <v>16608038</v>
      </c>
      <c r="B869" s="10" t="s">
        <v>345</v>
      </c>
      <c r="C869" s="10" t="s">
        <v>346</v>
      </c>
      <c r="D869" s="10">
        <v>1</v>
      </c>
      <c r="E869" s="10"/>
      <c r="F869" s="10"/>
      <c r="G869" s="10"/>
      <c r="H869" s="10"/>
      <c r="I869" s="10"/>
      <c r="J869" s="10"/>
      <c r="K869" s="10"/>
      <c r="L869" s="10"/>
      <c r="M869" s="10"/>
      <c r="N869" s="10"/>
      <c r="O869" s="110">
        <f t="shared" si="26"/>
        <v>0</v>
      </c>
      <c r="P869" s="110">
        <f t="shared" si="27"/>
        <v>0</v>
      </c>
    </row>
    <row r="870" spans="1:16" x14ac:dyDescent="0.25">
      <c r="A870" s="10">
        <v>16608046</v>
      </c>
      <c r="B870" s="10" t="s">
        <v>249</v>
      </c>
      <c r="C870" s="10" t="s">
        <v>250</v>
      </c>
      <c r="D870" s="10">
        <v>28</v>
      </c>
      <c r="E870" s="10"/>
      <c r="F870" s="10"/>
      <c r="G870" s="10"/>
      <c r="H870" s="10"/>
      <c r="I870" s="10"/>
      <c r="J870" s="10"/>
      <c r="K870" s="10"/>
      <c r="L870" s="10"/>
      <c r="M870" s="10"/>
      <c r="N870" s="10"/>
      <c r="O870" s="110">
        <f t="shared" si="26"/>
        <v>0</v>
      </c>
      <c r="P870" s="110">
        <f t="shared" si="27"/>
        <v>0</v>
      </c>
    </row>
    <row r="871" spans="1:16" x14ac:dyDescent="0.25">
      <c r="A871" s="10">
        <v>16608097</v>
      </c>
      <c r="B871" s="10" t="s">
        <v>347</v>
      </c>
      <c r="C871" s="10" t="s">
        <v>348</v>
      </c>
      <c r="D871" s="10">
        <v>84</v>
      </c>
      <c r="E871" s="10"/>
      <c r="F871" s="10"/>
      <c r="G871" s="10"/>
      <c r="H871" s="10"/>
      <c r="I871" s="10"/>
      <c r="J871" s="10"/>
      <c r="K871" s="10"/>
      <c r="L871" s="10"/>
      <c r="M871" s="10"/>
      <c r="N871" s="10"/>
      <c r="O871" s="110">
        <f t="shared" si="26"/>
        <v>0</v>
      </c>
      <c r="P871" s="110">
        <f t="shared" si="27"/>
        <v>0</v>
      </c>
    </row>
    <row r="872" spans="1:16" x14ac:dyDescent="0.25">
      <c r="A872" s="10">
        <v>16608143</v>
      </c>
      <c r="B872" s="10" t="s">
        <v>347</v>
      </c>
      <c r="C872" s="10" t="s">
        <v>348</v>
      </c>
      <c r="D872" s="10">
        <v>56</v>
      </c>
      <c r="E872" s="10"/>
      <c r="F872" s="10"/>
      <c r="G872" s="10"/>
      <c r="H872" s="10"/>
      <c r="I872" s="10"/>
      <c r="J872" s="10"/>
      <c r="K872" s="10"/>
      <c r="L872" s="10"/>
      <c r="M872" s="10"/>
      <c r="N872" s="10"/>
      <c r="O872" s="110">
        <f t="shared" si="26"/>
        <v>0</v>
      </c>
      <c r="P872" s="110">
        <f t="shared" si="27"/>
        <v>0</v>
      </c>
    </row>
    <row r="873" spans="1:16" x14ac:dyDescent="0.25">
      <c r="A873" s="10">
        <v>16608267</v>
      </c>
      <c r="B873" s="10" t="s">
        <v>269</v>
      </c>
      <c r="C873" s="10" t="s">
        <v>270</v>
      </c>
      <c r="D873" s="10">
        <v>90</v>
      </c>
      <c r="E873" s="10"/>
      <c r="F873" s="10"/>
      <c r="G873" s="10"/>
      <c r="H873" s="10"/>
      <c r="I873" s="10"/>
      <c r="J873" s="10"/>
      <c r="K873" s="10"/>
      <c r="L873" s="10"/>
      <c r="M873" s="10"/>
      <c r="N873" s="10"/>
      <c r="O873" s="110">
        <f t="shared" si="26"/>
        <v>0</v>
      </c>
      <c r="P873" s="110">
        <f t="shared" si="27"/>
        <v>0</v>
      </c>
    </row>
    <row r="874" spans="1:16" x14ac:dyDescent="0.25">
      <c r="A874" s="10">
        <v>16613708</v>
      </c>
      <c r="B874" s="10" t="s">
        <v>325</v>
      </c>
      <c r="C874" s="10" t="s">
        <v>326</v>
      </c>
      <c r="D874" s="10">
        <v>240</v>
      </c>
      <c r="E874" s="10"/>
      <c r="F874" s="10"/>
      <c r="G874" s="10"/>
      <c r="H874" s="10"/>
      <c r="I874" s="10"/>
      <c r="J874" s="10"/>
      <c r="K874" s="10"/>
      <c r="L874" s="10"/>
      <c r="M874" s="10"/>
      <c r="N874" s="10"/>
      <c r="O874" s="110">
        <f t="shared" si="26"/>
        <v>0</v>
      </c>
      <c r="P874" s="110">
        <f t="shared" si="27"/>
        <v>0</v>
      </c>
    </row>
    <row r="875" spans="1:16" x14ac:dyDescent="0.25">
      <c r="A875" s="10">
        <v>16616499</v>
      </c>
      <c r="B875" s="10" t="s">
        <v>245</v>
      </c>
      <c r="C875" s="10" t="s">
        <v>246</v>
      </c>
      <c r="D875" s="10">
        <v>60</v>
      </c>
      <c r="E875" s="10"/>
      <c r="F875" s="10"/>
      <c r="G875" s="10"/>
      <c r="H875" s="10"/>
      <c r="I875" s="10"/>
      <c r="J875" s="10"/>
      <c r="K875" s="10"/>
      <c r="L875" s="10"/>
      <c r="M875" s="10"/>
      <c r="N875" s="10"/>
      <c r="O875" s="110">
        <f t="shared" si="26"/>
        <v>0</v>
      </c>
      <c r="P875" s="110">
        <f t="shared" si="27"/>
        <v>0</v>
      </c>
    </row>
    <row r="876" spans="1:16" x14ac:dyDescent="0.25">
      <c r="A876" s="10">
        <v>16616502</v>
      </c>
      <c r="B876" s="10" t="s">
        <v>285</v>
      </c>
      <c r="C876" s="10" t="s">
        <v>286</v>
      </c>
      <c r="D876" s="10">
        <v>1</v>
      </c>
      <c r="E876" s="10"/>
      <c r="F876" s="10"/>
      <c r="G876" s="10"/>
      <c r="H876" s="10"/>
      <c r="I876" s="10"/>
      <c r="J876" s="10"/>
      <c r="K876" s="10"/>
      <c r="L876" s="10"/>
      <c r="M876" s="10"/>
      <c r="N876" s="10"/>
      <c r="O876" s="110">
        <f t="shared" si="26"/>
        <v>0</v>
      </c>
      <c r="P876" s="110">
        <f t="shared" si="27"/>
        <v>0</v>
      </c>
    </row>
    <row r="877" spans="1:16" x14ac:dyDescent="0.25">
      <c r="A877" s="10">
        <v>16616685</v>
      </c>
      <c r="B877" s="10" t="s">
        <v>291</v>
      </c>
      <c r="C877" s="10" t="s">
        <v>292</v>
      </c>
      <c r="D877" s="10">
        <v>1</v>
      </c>
      <c r="E877" s="10"/>
      <c r="F877" s="10"/>
      <c r="G877" s="10"/>
      <c r="H877" s="10"/>
      <c r="I877" s="10"/>
      <c r="J877" s="10"/>
      <c r="K877" s="10"/>
      <c r="L877" s="10"/>
      <c r="M877" s="10"/>
      <c r="N877" s="10"/>
      <c r="O877" s="110">
        <f t="shared" si="26"/>
        <v>0</v>
      </c>
      <c r="P877" s="110">
        <f t="shared" si="27"/>
        <v>0</v>
      </c>
    </row>
    <row r="878" spans="1:16" x14ac:dyDescent="0.25">
      <c r="A878" s="10">
        <v>16616693</v>
      </c>
      <c r="B878" s="10" t="s">
        <v>291</v>
      </c>
      <c r="C878" s="10" t="s">
        <v>292</v>
      </c>
      <c r="D878" s="10">
        <v>1</v>
      </c>
      <c r="E878" s="10"/>
      <c r="F878" s="10"/>
      <c r="G878" s="10"/>
      <c r="H878" s="10"/>
      <c r="I878" s="10"/>
      <c r="J878" s="10"/>
      <c r="K878" s="10"/>
      <c r="L878" s="10"/>
      <c r="M878" s="10"/>
      <c r="N878" s="10"/>
      <c r="O878" s="110">
        <f t="shared" si="26"/>
        <v>0</v>
      </c>
      <c r="P878" s="110">
        <f t="shared" si="27"/>
        <v>0</v>
      </c>
    </row>
    <row r="879" spans="1:16" x14ac:dyDescent="0.25">
      <c r="A879" s="10">
        <v>16618084</v>
      </c>
      <c r="B879" s="10" t="s">
        <v>261</v>
      </c>
      <c r="C879" s="10" t="s">
        <v>262</v>
      </c>
      <c r="D879" s="10">
        <v>21</v>
      </c>
      <c r="E879" s="10"/>
      <c r="F879" s="10"/>
      <c r="G879" s="10"/>
      <c r="H879" s="10"/>
      <c r="I879" s="10"/>
      <c r="J879" s="10"/>
      <c r="K879" s="10"/>
      <c r="L879" s="10"/>
      <c r="M879" s="10"/>
      <c r="N879" s="10"/>
      <c r="O879" s="110">
        <f t="shared" si="26"/>
        <v>0</v>
      </c>
      <c r="P879" s="110">
        <f t="shared" si="27"/>
        <v>0</v>
      </c>
    </row>
    <row r="880" spans="1:16" x14ac:dyDescent="0.25">
      <c r="A880" s="10">
        <v>16618092</v>
      </c>
      <c r="B880" s="10" t="s">
        <v>261</v>
      </c>
      <c r="C880" s="10" t="s">
        <v>262</v>
      </c>
      <c r="D880" s="10">
        <v>21</v>
      </c>
      <c r="E880" s="10"/>
      <c r="F880" s="10"/>
      <c r="G880" s="10"/>
      <c r="H880" s="10"/>
      <c r="I880" s="10"/>
      <c r="J880" s="10"/>
      <c r="K880" s="10"/>
      <c r="L880" s="10"/>
      <c r="M880" s="10"/>
      <c r="N880" s="10"/>
      <c r="O880" s="110">
        <f t="shared" si="26"/>
        <v>0</v>
      </c>
      <c r="P880" s="110">
        <f t="shared" si="27"/>
        <v>0</v>
      </c>
    </row>
    <row r="881" spans="1:16" x14ac:dyDescent="0.25">
      <c r="A881" s="10">
        <v>16618173</v>
      </c>
      <c r="B881" s="10" t="s">
        <v>2727</v>
      </c>
      <c r="C881" s="10" t="s">
        <v>2728</v>
      </c>
      <c r="D881" s="10">
        <v>21</v>
      </c>
      <c r="E881" s="10"/>
      <c r="F881" s="10"/>
      <c r="G881" s="10"/>
      <c r="H881" s="10"/>
      <c r="I881" s="10"/>
      <c r="J881" s="10"/>
      <c r="K881" s="10"/>
      <c r="L881" s="10"/>
      <c r="M881" s="10"/>
      <c r="N881" s="10"/>
      <c r="O881" s="110">
        <f t="shared" si="26"/>
        <v>0</v>
      </c>
      <c r="P881" s="110">
        <f t="shared" si="27"/>
        <v>0</v>
      </c>
    </row>
    <row r="882" spans="1:16" x14ac:dyDescent="0.25">
      <c r="A882" s="10">
        <v>16618181</v>
      </c>
      <c r="B882" s="10" t="s">
        <v>2727</v>
      </c>
      <c r="C882" s="10" t="s">
        <v>2728</v>
      </c>
      <c r="D882" s="10">
        <v>21</v>
      </c>
      <c r="E882" s="10"/>
      <c r="F882" s="10"/>
      <c r="G882" s="10"/>
      <c r="H882" s="10"/>
      <c r="I882" s="10"/>
      <c r="J882" s="10"/>
      <c r="K882" s="10"/>
      <c r="L882" s="10"/>
      <c r="M882" s="10"/>
      <c r="N882" s="10"/>
      <c r="O882" s="110">
        <f t="shared" si="26"/>
        <v>0</v>
      </c>
      <c r="P882" s="110">
        <f t="shared" si="27"/>
        <v>0</v>
      </c>
    </row>
    <row r="883" spans="1:16" x14ac:dyDescent="0.25">
      <c r="A883" s="10">
        <v>16620275</v>
      </c>
      <c r="B883" s="10" t="s">
        <v>285</v>
      </c>
      <c r="C883" s="10" t="s">
        <v>286</v>
      </c>
      <c r="D883" s="10">
        <v>1</v>
      </c>
      <c r="E883" s="10"/>
      <c r="F883" s="10"/>
      <c r="G883" s="10"/>
      <c r="H883" s="10"/>
      <c r="I883" s="10"/>
      <c r="J883" s="10"/>
      <c r="K883" s="10"/>
      <c r="L883" s="10"/>
      <c r="M883" s="10"/>
      <c r="N883" s="10"/>
      <c r="O883" s="110">
        <f t="shared" si="26"/>
        <v>0</v>
      </c>
      <c r="P883" s="110">
        <f t="shared" si="27"/>
        <v>0</v>
      </c>
    </row>
    <row r="884" spans="1:16" x14ac:dyDescent="0.25">
      <c r="A884" s="10">
        <v>16620283</v>
      </c>
      <c r="B884" s="10" t="s">
        <v>245</v>
      </c>
      <c r="C884" s="10" t="s">
        <v>246</v>
      </c>
      <c r="D884" s="10">
        <v>60</v>
      </c>
      <c r="E884" s="10"/>
      <c r="F884" s="10"/>
      <c r="G884" s="10"/>
      <c r="H884" s="10"/>
      <c r="I884" s="10"/>
      <c r="J884" s="10"/>
      <c r="K884" s="10"/>
      <c r="L884" s="10"/>
      <c r="M884" s="10"/>
      <c r="N884" s="10"/>
      <c r="O884" s="110">
        <f t="shared" si="26"/>
        <v>0</v>
      </c>
      <c r="P884" s="110">
        <f t="shared" si="27"/>
        <v>0</v>
      </c>
    </row>
    <row r="885" spans="1:16" x14ac:dyDescent="0.25">
      <c r="A885" s="10">
        <v>16620798</v>
      </c>
      <c r="B885" s="10" t="s">
        <v>291</v>
      </c>
      <c r="C885" s="10" t="s">
        <v>292</v>
      </c>
      <c r="D885" s="10">
        <v>1</v>
      </c>
      <c r="E885" s="10"/>
      <c r="F885" s="10"/>
      <c r="G885" s="10"/>
      <c r="H885" s="10"/>
      <c r="I885" s="10"/>
      <c r="J885" s="10"/>
      <c r="K885" s="10"/>
      <c r="L885" s="10"/>
      <c r="M885" s="10"/>
      <c r="N885" s="10"/>
      <c r="O885" s="110">
        <f t="shared" si="26"/>
        <v>0</v>
      </c>
      <c r="P885" s="110">
        <f t="shared" si="27"/>
        <v>0</v>
      </c>
    </row>
    <row r="886" spans="1:16" x14ac:dyDescent="0.25">
      <c r="A886" s="10">
        <v>16620801</v>
      </c>
      <c r="B886" s="10" t="s">
        <v>291</v>
      </c>
      <c r="C886" s="10" t="s">
        <v>292</v>
      </c>
      <c r="D886" s="10">
        <v>1</v>
      </c>
      <c r="E886" s="10"/>
      <c r="F886" s="10"/>
      <c r="G886" s="10"/>
      <c r="H886" s="10"/>
      <c r="I886" s="10"/>
      <c r="J886" s="10"/>
      <c r="K886" s="10"/>
      <c r="L886" s="10"/>
      <c r="M886" s="10"/>
      <c r="N886" s="10"/>
      <c r="O886" s="110">
        <f t="shared" si="26"/>
        <v>0</v>
      </c>
      <c r="P886" s="110">
        <f t="shared" si="27"/>
        <v>0</v>
      </c>
    </row>
    <row r="887" spans="1:16" x14ac:dyDescent="0.25">
      <c r="A887" s="10">
        <v>16620828</v>
      </c>
      <c r="B887" s="10" t="s">
        <v>291</v>
      </c>
      <c r="C887" s="10" t="s">
        <v>292</v>
      </c>
      <c r="D887" s="10">
        <v>1</v>
      </c>
      <c r="E887" s="10"/>
      <c r="F887" s="10"/>
      <c r="G887" s="10"/>
      <c r="H887" s="10"/>
      <c r="I887" s="10"/>
      <c r="J887" s="10"/>
      <c r="K887" s="10"/>
      <c r="L887" s="10"/>
      <c r="M887" s="10"/>
      <c r="N887" s="10"/>
      <c r="O887" s="110">
        <f t="shared" si="26"/>
        <v>0</v>
      </c>
      <c r="P887" s="110">
        <f t="shared" si="27"/>
        <v>0</v>
      </c>
    </row>
    <row r="888" spans="1:16" x14ac:dyDescent="0.25">
      <c r="A888" s="10">
        <v>16628500</v>
      </c>
      <c r="B888" s="10" t="s">
        <v>130</v>
      </c>
      <c r="C888" s="10" t="s">
        <v>131</v>
      </c>
      <c r="D888" s="10">
        <v>1</v>
      </c>
      <c r="E888" s="10"/>
      <c r="F888" s="10"/>
      <c r="G888" s="10"/>
      <c r="H888" s="10"/>
      <c r="I888" s="10"/>
      <c r="J888" s="10"/>
      <c r="K888" s="10"/>
      <c r="L888" s="10"/>
      <c r="M888" s="10"/>
      <c r="N888" s="10"/>
      <c r="O888" s="110">
        <f t="shared" si="26"/>
        <v>0</v>
      </c>
      <c r="P888" s="110">
        <f t="shared" si="27"/>
        <v>0</v>
      </c>
    </row>
    <row r="889" spans="1:16" x14ac:dyDescent="0.25">
      <c r="A889" s="10">
        <v>16628721</v>
      </c>
      <c r="B889" s="10" t="s">
        <v>291</v>
      </c>
      <c r="C889" s="10" t="s">
        <v>292</v>
      </c>
      <c r="D889" s="10">
        <v>1</v>
      </c>
      <c r="E889" s="10"/>
      <c r="F889" s="10"/>
      <c r="G889" s="10"/>
      <c r="H889" s="10"/>
      <c r="I889" s="10"/>
      <c r="J889" s="10"/>
      <c r="K889" s="10"/>
      <c r="L889" s="10"/>
      <c r="M889" s="10"/>
      <c r="N889" s="10"/>
      <c r="O889" s="110">
        <f t="shared" si="26"/>
        <v>0</v>
      </c>
      <c r="P889" s="110">
        <f t="shared" si="27"/>
        <v>0</v>
      </c>
    </row>
    <row r="890" spans="1:16" x14ac:dyDescent="0.25">
      <c r="A890" s="10">
        <v>16628748</v>
      </c>
      <c r="B890" s="10" t="s">
        <v>291</v>
      </c>
      <c r="C890" s="10" t="s">
        <v>292</v>
      </c>
      <c r="D890" s="10">
        <v>1</v>
      </c>
      <c r="E890" s="10"/>
      <c r="F890" s="10"/>
      <c r="G890" s="10"/>
      <c r="H890" s="10"/>
      <c r="I890" s="10"/>
      <c r="J890" s="10"/>
      <c r="K890" s="10"/>
      <c r="L890" s="10"/>
      <c r="M890" s="10"/>
      <c r="N890" s="10"/>
      <c r="O890" s="110">
        <f t="shared" si="26"/>
        <v>0</v>
      </c>
      <c r="P890" s="110">
        <f t="shared" si="27"/>
        <v>0</v>
      </c>
    </row>
    <row r="891" spans="1:16" x14ac:dyDescent="0.25">
      <c r="A891" s="10">
        <v>16628764</v>
      </c>
      <c r="B891" s="10" t="s">
        <v>291</v>
      </c>
      <c r="C891" s="10" t="s">
        <v>292</v>
      </c>
      <c r="D891" s="10">
        <v>1</v>
      </c>
      <c r="E891" s="10"/>
      <c r="F891" s="10"/>
      <c r="G891" s="10"/>
      <c r="H891" s="10"/>
      <c r="I891" s="10"/>
      <c r="J891" s="10"/>
      <c r="K891" s="10"/>
      <c r="L891" s="10"/>
      <c r="M891" s="10"/>
      <c r="N891" s="10"/>
      <c r="O891" s="110">
        <f t="shared" si="26"/>
        <v>0</v>
      </c>
      <c r="P891" s="110">
        <f t="shared" si="27"/>
        <v>0</v>
      </c>
    </row>
    <row r="892" spans="1:16" x14ac:dyDescent="0.25">
      <c r="A892" s="10">
        <v>16635353</v>
      </c>
      <c r="B892" s="10" t="s">
        <v>265</v>
      </c>
      <c r="C892" s="10" t="s">
        <v>266</v>
      </c>
      <c r="D892" s="10">
        <v>1</v>
      </c>
      <c r="E892" s="10"/>
      <c r="F892" s="10"/>
      <c r="G892" s="10"/>
      <c r="H892" s="10"/>
      <c r="I892" s="10"/>
      <c r="J892" s="10"/>
      <c r="K892" s="10"/>
      <c r="L892" s="10"/>
      <c r="M892" s="10"/>
      <c r="N892" s="10"/>
      <c r="O892" s="110">
        <f t="shared" si="26"/>
        <v>0</v>
      </c>
      <c r="P892" s="110">
        <f t="shared" si="27"/>
        <v>0</v>
      </c>
    </row>
    <row r="893" spans="1:16" x14ac:dyDescent="0.25">
      <c r="A893" s="10">
        <v>16635388</v>
      </c>
      <c r="B893" s="10" t="s">
        <v>265</v>
      </c>
      <c r="C893" s="10" t="s">
        <v>266</v>
      </c>
      <c r="D893" s="10">
        <v>1</v>
      </c>
      <c r="E893" s="10"/>
      <c r="F893" s="10"/>
      <c r="G893" s="10"/>
      <c r="H893" s="10"/>
      <c r="I893" s="10"/>
      <c r="J893" s="10"/>
      <c r="K893" s="10"/>
      <c r="L893" s="10"/>
      <c r="M893" s="10"/>
      <c r="N893" s="10"/>
      <c r="O893" s="110">
        <f t="shared" si="26"/>
        <v>0</v>
      </c>
      <c r="P893" s="110">
        <f t="shared" si="27"/>
        <v>0</v>
      </c>
    </row>
    <row r="894" spans="1:16" x14ac:dyDescent="0.25">
      <c r="A894" s="10">
        <v>16636104</v>
      </c>
      <c r="B894" s="10" t="s">
        <v>229</v>
      </c>
      <c r="C894" s="10" t="s">
        <v>230</v>
      </c>
      <c r="D894" s="10">
        <v>8</v>
      </c>
      <c r="E894" s="10"/>
      <c r="F894" s="10"/>
      <c r="G894" s="10"/>
      <c r="H894" s="10"/>
      <c r="I894" s="10"/>
      <c r="J894" s="10"/>
      <c r="K894" s="10"/>
      <c r="L894" s="10"/>
      <c r="M894" s="10"/>
      <c r="N894" s="10"/>
      <c r="O894" s="110">
        <f t="shared" si="26"/>
        <v>0</v>
      </c>
      <c r="P894" s="110">
        <f t="shared" si="27"/>
        <v>0</v>
      </c>
    </row>
    <row r="895" spans="1:16" x14ac:dyDescent="0.25">
      <c r="A895" s="10">
        <v>16636112</v>
      </c>
      <c r="B895" s="10" t="s">
        <v>227</v>
      </c>
      <c r="C895" s="10" t="s">
        <v>228</v>
      </c>
      <c r="D895" s="10">
        <v>1</v>
      </c>
      <c r="E895" s="10"/>
      <c r="F895" s="10"/>
      <c r="G895" s="10"/>
      <c r="H895" s="10"/>
      <c r="I895" s="10"/>
      <c r="J895" s="10"/>
      <c r="K895" s="10"/>
      <c r="L895" s="10"/>
      <c r="M895" s="10"/>
      <c r="N895" s="10"/>
      <c r="O895" s="110">
        <f t="shared" si="26"/>
        <v>0</v>
      </c>
      <c r="P895" s="110">
        <f t="shared" si="27"/>
        <v>0</v>
      </c>
    </row>
    <row r="896" spans="1:16" x14ac:dyDescent="0.25">
      <c r="A896" s="10">
        <v>16636120</v>
      </c>
      <c r="B896" s="10" t="s">
        <v>281</v>
      </c>
      <c r="C896" s="10" t="s">
        <v>282</v>
      </c>
      <c r="D896" s="10">
        <v>1</v>
      </c>
      <c r="E896" s="10"/>
      <c r="F896" s="10"/>
      <c r="G896" s="10"/>
      <c r="H896" s="10"/>
      <c r="I896" s="10"/>
      <c r="J896" s="10"/>
      <c r="K896" s="10"/>
      <c r="L896" s="10"/>
      <c r="M896" s="10"/>
      <c r="N896" s="10"/>
      <c r="O896" s="110">
        <f t="shared" si="26"/>
        <v>0</v>
      </c>
      <c r="P896" s="110">
        <f t="shared" si="27"/>
        <v>0</v>
      </c>
    </row>
    <row r="897" spans="1:16" x14ac:dyDescent="0.25">
      <c r="A897" s="10">
        <v>16636511</v>
      </c>
      <c r="B897" s="10" t="s">
        <v>152</v>
      </c>
      <c r="C897" s="10" t="s">
        <v>153</v>
      </c>
      <c r="D897" s="10">
        <v>100</v>
      </c>
      <c r="E897" s="10"/>
      <c r="F897" s="10"/>
      <c r="G897" s="10"/>
      <c r="H897" s="10"/>
      <c r="I897" s="10"/>
      <c r="J897" s="10"/>
      <c r="K897" s="10"/>
      <c r="L897" s="10"/>
      <c r="M897" s="10"/>
      <c r="N897" s="10"/>
      <c r="O897" s="110">
        <f t="shared" si="26"/>
        <v>0</v>
      </c>
      <c r="P897" s="110">
        <f t="shared" si="27"/>
        <v>0</v>
      </c>
    </row>
    <row r="898" spans="1:16" x14ac:dyDescent="0.25">
      <c r="A898" s="10">
        <v>16636856</v>
      </c>
      <c r="B898" s="10" t="s">
        <v>140</v>
      </c>
      <c r="C898" s="10" t="s">
        <v>141</v>
      </c>
      <c r="D898" s="10">
        <v>60</v>
      </c>
      <c r="E898" s="10"/>
      <c r="F898" s="10"/>
      <c r="G898" s="10"/>
      <c r="H898" s="10"/>
      <c r="I898" s="10"/>
      <c r="J898" s="10"/>
      <c r="K898" s="10"/>
      <c r="L898" s="10"/>
      <c r="M898" s="10"/>
      <c r="N898" s="10"/>
      <c r="O898" s="110">
        <f t="shared" si="26"/>
        <v>0</v>
      </c>
      <c r="P898" s="110">
        <f t="shared" si="27"/>
        <v>0</v>
      </c>
    </row>
    <row r="899" spans="1:16" x14ac:dyDescent="0.25">
      <c r="A899" s="10">
        <v>16637097</v>
      </c>
      <c r="B899" s="10" t="s">
        <v>128</v>
      </c>
      <c r="C899" s="10" t="s">
        <v>129</v>
      </c>
      <c r="D899" s="10">
        <v>1</v>
      </c>
      <c r="E899" s="10"/>
      <c r="F899" s="10"/>
      <c r="G899" s="10"/>
      <c r="H899" s="10"/>
      <c r="I899" s="10"/>
      <c r="J899" s="10"/>
      <c r="K899" s="10"/>
      <c r="L899" s="10"/>
      <c r="M899" s="10"/>
      <c r="N899" s="10"/>
      <c r="O899" s="110">
        <f t="shared" si="26"/>
        <v>0</v>
      </c>
      <c r="P899" s="110">
        <f t="shared" si="27"/>
        <v>0</v>
      </c>
    </row>
    <row r="900" spans="1:16" x14ac:dyDescent="0.25">
      <c r="A900" s="10">
        <v>16637100</v>
      </c>
      <c r="B900" s="10" t="s">
        <v>261</v>
      </c>
      <c r="C900" s="10" t="s">
        <v>262</v>
      </c>
      <c r="D900" s="10">
        <v>21</v>
      </c>
      <c r="E900" s="10"/>
      <c r="F900" s="10"/>
      <c r="G900" s="10"/>
      <c r="H900" s="10"/>
      <c r="I900" s="10"/>
      <c r="J900" s="10"/>
      <c r="K900" s="10"/>
      <c r="L900" s="10"/>
      <c r="M900" s="10"/>
      <c r="N900" s="10"/>
      <c r="O900" s="110">
        <f t="shared" si="26"/>
        <v>0</v>
      </c>
      <c r="P900" s="110">
        <f t="shared" si="27"/>
        <v>0</v>
      </c>
    </row>
    <row r="901" spans="1:16" x14ac:dyDescent="0.25">
      <c r="A901" s="10">
        <v>16637216</v>
      </c>
      <c r="B901" s="10" t="s">
        <v>318</v>
      </c>
      <c r="C901" s="10" t="s">
        <v>319</v>
      </c>
      <c r="D901" s="10">
        <v>30</v>
      </c>
      <c r="E901" s="10"/>
      <c r="F901" s="10"/>
      <c r="G901" s="10"/>
      <c r="H901" s="10"/>
      <c r="I901" s="10"/>
      <c r="J901" s="10"/>
      <c r="K901" s="10"/>
      <c r="L901" s="10"/>
      <c r="M901" s="10"/>
      <c r="N901" s="10"/>
      <c r="O901" s="110">
        <f t="shared" ref="O901:O964" si="28">E901+F901+G901+H901+I901+J901+K901+L901+M901+N901</f>
        <v>0</v>
      </c>
      <c r="P901" s="110">
        <f t="shared" ref="P901:P964" si="29">O901-N901</f>
        <v>0</v>
      </c>
    </row>
    <row r="902" spans="1:16" x14ac:dyDescent="0.25">
      <c r="A902" s="10">
        <v>16637232</v>
      </c>
      <c r="B902" s="10" t="s">
        <v>318</v>
      </c>
      <c r="C902" s="10" t="s">
        <v>319</v>
      </c>
      <c r="D902" s="10">
        <v>30</v>
      </c>
      <c r="E902" s="10"/>
      <c r="F902" s="10"/>
      <c r="G902" s="10"/>
      <c r="H902" s="10"/>
      <c r="I902" s="10"/>
      <c r="J902" s="10"/>
      <c r="K902" s="10"/>
      <c r="L902" s="10"/>
      <c r="M902" s="10"/>
      <c r="N902" s="10"/>
      <c r="O902" s="110">
        <f t="shared" si="28"/>
        <v>0</v>
      </c>
      <c r="P902" s="110">
        <f t="shared" si="29"/>
        <v>0</v>
      </c>
    </row>
    <row r="903" spans="1:16" x14ac:dyDescent="0.25">
      <c r="A903" s="10">
        <v>16637240</v>
      </c>
      <c r="B903" s="10" t="s">
        <v>318</v>
      </c>
      <c r="C903" s="10" t="s">
        <v>319</v>
      </c>
      <c r="D903" s="10">
        <v>30</v>
      </c>
      <c r="E903" s="10"/>
      <c r="F903" s="10"/>
      <c r="G903" s="10"/>
      <c r="H903" s="10"/>
      <c r="I903" s="10"/>
      <c r="J903" s="10"/>
      <c r="K903" s="10"/>
      <c r="L903" s="10"/>
      <c r="M903" s="10"/>
      <c r="N903" s="10"/>
      <c r="O903" s="110">
        <f t="shared" si="28"/>
        <v>0</v>
      </c>
      <c r="P903" s="110">
        <f t="shared" si="29"/>
        <v>0</v>
      </c>
    </row>
    <row r="904" spans="1:16" x14ac:dyDescent="0.25">
      <c r="A904" s="10">
        <v>16638158</v>
      </c>
      <c r="B904" s="10" t="s">
        <v>323</v>
      </c>
      <c r="C904" s="10" t="s">
        <v>324</v>
      </c>
      <c r="D904" s="10">
        <v>21</v>
      </c>
      <c r="E904" s="10"/>
      <c r="F904" s="10"/>
      <c r="G904" s="10"/>
      <c r="H904" s="10"/>
      <c r="I904" s="10"/>
      <c r="J904" s="10"/>
      <c r="K904" s="10"/>
      <c r="L904" s="10"/>
      <c r="M904" s="10"/>
      <c r="N904" s="10"/>
      <c r="O904" s="110">
        <f t="shared" si="28"/>
        <v>0</v>
      </c>
      <c r="P904" s="110">
        <f t="shared" si="29"/>
        <v>0</v>
      </c>
    </row>
    <row r="905" spans="1:16" x14ac:dyDescent="0.25">
      <c r="A905" s="10">
        <v>16638166</v>
      </c>
      <c r="B905" s="10" t="s">
        <v>323</v>
      </c>
      <c r="C905" s="10" t="s">
        <v>324</v>
      </c>
      <c r="D905" s="10">
        <v>21</v>
      </c>
      <c r="E905" s="10"/>
      <c r="F905" s="10"/>
      <c r="G905" s="10"/>
      <c r="H905" s="10"/>
      <c r="I905" s="10"/>
      <c r="J905" s="10"/>
      <c r="K905" s="10"/>
      <c r="L905" s="10"/>
      <c r="M905" s="10"/>
      <c r="N905" s="10"/>
      <c r="O905" s="110">
        <f t="shared" si="28"/>
        <v>0</v>
      </c>
      <c r="P905" s="110">
        <f t="shared" si="29"/>
        <v>0</v>
      </c>
    </row>
    <row r="906" spans="1:16" x14ac:dyDescent="0.25">
      <c r="A906" s="10">
        <v>16638174</v>
      </c>
      <c r="B906" s="10" t="s">
        <v>323</v>
      </c>
      <c r="C906" s="10" t="s">
        <v>324</v>
      </c>
      <c r="D906" s="10">
        <v>21</v>
      </c>
      <c r="E906" s="10"/>
      <c r="F906" s="10"/>
      <c r="G906" s="10"/>
      <c r="H906" s="10"/>
      <c r="I906" s="10"/>
      <c r="J906" s="10"/>
      <c r="K906" s="10"/>
      <c r="L906" s="10"/>
      <c r="M906" s="10"/>
      <c r="N906" s="10"/>
      <c r="O906" s="110">
        <f t="shared" si="28"/>
        <v>0</v>
      </c>
      <c r="P906" s="110">
        <f t="shared" si="29"/>
        <v>0</v>
      </c>
    </row>
    <row r="907" spans="1:16" x14ac:dyDescent="0.25">
      <c r="A907" s="10">
        <v>16640381</v>
      </c>
      <c r="B907" s="10" t="s">
        <v>323</v>
      </c>
      <c r="C907" s="10" t="s">
        <v>324</v>
      </c>
      <c r="D907" s="10">
        <v>21</v>
      </c>
      <c r="E907" s="10"/>
      <c r="F907" s="10"/>
      <c r="G907" s="10"/>
      <c r="H907" s="10"/>
      <c r="I907" s="10"/>
      <c r="J907" s="10"/>
      <c r="K907" s="10"/>
      <c r="L907" s="10"/>
      <c r="M907" s="10"/>
      <c r="N907" s="10"/>
      <c r="O907" s="110">
        <f t="shared" si="28"/>
        <v>0</v>
      </c>
      <c r="P907" s="110">
        <f t="shared" si="29"/>
        <v>0</v>
      </c>
    </row>
    <row r="908" spans="1:16" x14ac:dyDescent="0.25">
      <c r="A908" s="10">
        <v>16640403</v>
      </c>
      <c r="B908" s="10" t="s">
        <v>323</v>
      </c>
      <c r="C908" s="10" t="s">
        <v>324</v>
      </c>
      <c r="D908" s="10">
        <v>21</v>
      </c>
      <c r="E908" s="10"/>
      <c r="F908" s="10"/>
      <c r="G908" s="10"/>
      <c r="H908" s="10"/>
      <c r="I908" s="10"/>
      <c r="J908" s="10"/>
      <c r="K908" s="10"/>
      <c r="L908" s="10"/>
      <c r="M908" s="10"/>
      <c r="N908" s="10"/>
      <c r="O908" s="110">
        <f t="shared" si="28"/>
        <v>0</v>
      </c>
      <c r="P908" s="110">
        <f t="shared" si="29"/>
        <v>0</v>
      </c>
    </row>
    <row r="909" spans="1:16" x14ac:dyDescent="0.25">
      <c r="A909" s="10">
        <v>16640411</v>
      </c>
      <c r="B909" s="10" t="s">
        <v>323</v>
      </c>
      <c r="C909" s="10" t="s">
        <v>324</v>
      </c>
      <c r="D909" s="10">
        <v>21</v>
      </c>
      <c r="E909" s="10"/>
      <c r="F909" s="10"/>
      <c r="G909" s="10"/>
      <c r="H909" s="10"/>
      <c r="I909" s="10"/>
      <c r="J909" s="10"/>
      <c r="K909" s="10"/>
      <c r="L909" s="10"/>
      <c r="M909" s="10"/>
      <c r="N909" s="10"/>
      <c r="O909" s="110">
        <f t="shared" si="28"/>
        <v>0</v>
      </c>
      <c r="P909" s="110">
        <f t="shared" si="29"/>
        <v>0</v>
      </c>
    </row>
    <row r="910" spans="1:16" x14ac:dyDescent="0.25">
      <c r="A910" s="10">
        <v>16643984</v>
      </c>
      <c r="B910" s="10" t="s">
        <v>261</v>
      </c>
      <c r="C910" s="10" t="s">
        <v>262</v>
      </c>
      <c r="D910" s="10">
        <v>21</v>
      </c>
      <c r="E910" s="10"/>
      <c r="F910" s="10"/>
      <c r="G910" s="10"/>
      <c r="H910" s="10"/>
      <c r="I910" s="10"/>
      <c r="J910" s="10"/>
      <c r="K910" s="10"/>
      <c r="L910" s="10"/>
      <c r="M910" s="10"/>
      <c r="N910" s="10"/>
      <c r="O910" s="110">
        <f t="shared" si="28"/>
        <v>0</v>
      </c>
      <c r="P910" s="110">
        <f t="shared" si="29"/>
        <v>0</v>
      </c>
    </row>
    <row r="911" spans="1:16" x14ac:dyDescent="0.25">
      <c r="A911" s="10">
        <v>16644514</v>
      </c>
      <c r="B911" s="10" t="s">
        <v>261</v>
      </c>
      <c r="C911" s="10" t="s">
        <v>262</v>
      </c>
      <c r="D911" s="10">
        <v>21</v>
      </c>
      <c r="E911" s="10"/>
      <c r="F911" s="10"/>
      <c r="G911" s="10"/>
      <c r="H911" s="10"/>
      <c r="I911" s="10"/>
      <c r="J911" s="10"/>
      <c r="K911" s="10"/>
      <c r="L911" s="10"/>
      <c r="M911" s="10"/>
      <c r="N911" s="10"/>
      <c r="O911" s="110">
        <f t="shared" si="28"/>
        <v>0</v>
      </c>
      <c r="P911" s="110">
        <f t="shared" si="29"/>
        <v>0</v>
      </c>
    </row>
    <row r="912" spans="1:16" x14ac:dyDescent="0.25">
      <c r="A912" s="10">
        <v>16644727</v>
      </c>
      <c r="B912" s="10" t="s">
        <v>138</v>
      </c>
      <c r="C912" s="10" t="s">
        <v>139</v>
      </c>
      <c r="D912" s="10">
        <v>60</v>
      </c>
      <c r="E912" s="10"/>
      <c r="F912" s="10"/>
      <c r="G912" s="10"/>
      <c r="H912" s="10"/>
      <c r="I912" s="10"/>
      <c r="J912" s="10"/>
      <c r="K912" s="10"/>
      <c r="L912" s="10"/>
      <c r="M912" s="10"/>
      <c r="N912" s="10"/>
      <c r="O912" s="110">
        <f t="shared" si="28"/>
        <v>0</v>
      </c>
      <c r="P912" s="110">
        <f t="shared" si="29"/>
        <v>0</v>
      </c>
    </row>
    <row r="913" spans="1:16" x14ac:dyDescent="0.25">
      <c r="A913" s="10">
        <v>16644824</v>
      </c>
      <c r="B913" s="10" t="s">
        <v>152</v>
      </c>
      <c r="C913" s="10" t="s">
        <v>153</v>
      </c>
      <c r="D913" s="10">
        <v>100</v>
      </c>
      <c r="E913" s="10"/>
      <c r="F913" s="10"/>
      <c r="G913" s="10"/>
      <c r="H913" s="10"/>
      <c r="I913" s="10"/>
      <c r="J913" s="10"/>
      <c r="K913" s="10"/>
      <c r="L913" s="10"/>
      <c r="M913" s="10"/>
      <c r="N913" s="10"/>
      <c r="O913" s="110">
        <f t="shared" si="28"/>
        <v>0</v>
      </c>
      <c r="P913" s="110">
        <f t="shared" si="29"/>
        <v>0</v>
      </c>
    </row>
    <row r="914" spans="1:16" x14ac:dyDescent="0.25">
      <c r="A914" s="10">
        <v>16645553</v>
      </c>
      <c r="B914" s="10" t="s">
        <v>128</v>
      </c>
      <c r="C914" s="10" t="s">
        <v>129</v>
      </c>
      <c r="D914" s="10">
        <v>1</v>
      </c>
      <c r="E914" s="10"/>
      <c r="F914" s="10"/>
      <c r="G914" s="10"/>
      <c r="H914" s="10"/>
      <c r="I914" s="10"/>
      <c r="J914" s="10"/>
      <c r="K914" s="10"/>
      <c r="L914" s="10"/>
      <c r="M914" s="10"/>
      <c r="N914" s="10"/>
      <c r="O914" s="110">
        <f t="shared" si="28"/>
        <v>0</v>
      </c>
      <c r="P914" s="110">
        <f t="shared" si="29"/>
        <v>0</v>
      </c>
    </row>
    <row r="915" spans="1:16" x14ac:dyDescent="0.25">
      <c r="A915" s="10">
        <v>16645561</v>
      </c>
      <c r="B915" s="10" t="s">
        <v>128</v>
      </c>
      <c r="C915" s="10" t="s">
        <v>129</v>
      </c>
      <c r="D915" s="10">
        <v>1</v>
      </c>
      <c r="E915" s="10"/>
      <c r="F915" s="10"/>
      <c r="G915" s="10"/>
      <c r="H915" s="10"/>
      <c r="I915" s="10"/>
      <c r="J915" s="10"/>
      <c r="K915" s="10"/>
      <c r="L915" s="10"/>
      <c r="M915" s="10"/>
      <c r="N915" s="10"/>
      <c r="O915" s="110">
        <f t="shared" si="28"/>
        <v>0</v>
      </c>
      <c r="P915" s="110">
        <f t="shared" si="29"/>
        <v>0</v>
      </c>
    </row>
    <row r="916" spans="1:16" x14ac:dyDescent="0.25">
      <c r="A916" s="10">
        <v>16653432</v>
      </c>
      <c r="B916" s="10" t="s">
        <v>251</v>
      </c>
      <c r="C916" s="10" t="s">
        <v>252</v>
      </c>
      <c r="D916" s="10">
        <v>56</v>
      </c>
      <c r="E916" s="10"/>
      <c r="F916" s="10"/>
      <c r="G916" s="10"/>
      <c r="H916" s="10"/>
      <c r="I916" s="10"/>
      <c r="J916" s="10"/>
      <c r="K916" s="10"/>
      <c r="L916" s="10"/>
      <c r="M916" s="10"/>
      <c r="N916" s="10"/>
      <c r="O916" s="110">
        <f t="shared" si="28"/>
        <v>0</v>
      </c>
      <c r="P916" s="110">
        <f t="shared" si="29"/>
        <v>0</v>
      </c>
    </row>
    <row r="917" spans="1:16" x14ac:dyDescent="0.25">
      <c r="A917" s="10">
        <v>16653440</v>
      </c>
      <c r="B917" s="10" t="s">
        <v>251</v>
      </c>
      <c r="C917" s="10" t="s">
        <v>252</v>
      </c>
      <c r="D917" s="10">
        <v>56</v>
      </c>
      <c r="E917" s="10"/>
      <c r="F917" s="10"/>
      <c r="G917" s="10"/>
      <c r="H917" s="10"/>
      <c r="I917" s="10"/>
      <c r="J917" s="10"/>
      <c r="K917" s="10"/>
      <c r="L917" s="10"/>
      <c r="M917" s="10"/>
      <c r="N917" s="10"/>
      <c r="O917" s="110">
        <f t="shared" si="28"/>
        <v>0</v>
      </c>
      <c r="P917" s="110">
        <f t="shared" si="29"/>
        <v>0</v>
      </c>
    </row>
    <row r="918" spans="1:16" x14ac:dyDescent="0.25">
      <c r="A918" s="10">
        <v>16653459</v>
      </c>
      <c r="B918" s="10" t="s">
        <v>251</v>
      </c>
      <c r="C918" s="10" t="s">
        <v>252</v>
      </c>
      <c r="D918" s="10">
        <v>56</v>
      </c>
      <c r="E918" s="10"/>
      <c r="F918" s="10"/>
      <c r="G918" s="10"/>
      <c r="H918" s="10"/>
      <c r="I918" s="10"/>
      <c r="J918" s="10"/>
      <c r="K918" s="10"/>
      <c r="L918" s="10"/>
      <c r="M918" s="10"/>
      <c r="N918" s="10"/>
      <c r="O918" s="110">
        <f t="shared" si="28"/>
        <v>0</v>
      </c>
      <c r="P918" s="110">
        <f t="shared" si="29"/>
        <v>0</v>
      </c>
    </row>
    <row r="919" spans="1:16" x14ac:dyDescent="0.25">
      <c r="A919" s="10">
        <v>16653467</v>
      </c>
      <c r="B919" s="10" t="s">
        <v>251</v>
      </c>
      <c r="C919" s="10" t="s">
        <v>252</v>
      </c>
      <c r="D919" s="10">
        <v>56</v>
      </c>
      <c r="E919" s="10"/>
      <c r="F919" s="10"/>
      <c r="G919" s="10"/>
      <c r="H919" s="10"/>
      <c r="I919" s="10"/>
      <c r="J919" s="10"/>
      <c r="K919" s="10"/>
      <c r="L919" s="10"/>
      <c r="M919" s="10"/>
      <c r="N919" s="10"/>
      <c r="O919" s="110">
        <f t="shared" si="28"/>
        <v>0</v>
      </c>
      <c r="P919" s="110">
        <f t="shared" si="29"/>
        <v>0</v>
      </c>
    </row>
    <row r="920" spans="1:16" x14ac:dyDescent="0.25">
      <c r="A920" s="10">
        <v>16654994</v>
      </c>
      <c r="B920" s="10" t="s">
        <v>138</v>
      </c>
      <c r="C920" s="10" t="s">
        <v>139</v>
      </c>
      <c r="D920" s="10">
        <v>30</v>
      </c>
      <c r="E920" s="10"/>
      <c r="F920" s="10"/>
      <c r="G920" s="10"/>
      <c r="H920" s="10"/>
      <c r="I920" s="10"/>
      <c r="J920" s="10"/>
      <c r="K920" s="10"/>
      <c r="L920" s="10"/>
      <c r="M920" s="10"/>
      <c r="N920" s="10"/>
      <c r="O920" s="110">
        <f t="shared" si="28"/>
        <v>0</v>
      </c>
      <c r="P920" s="110">
        <f t="shared" si="29"/>
        <v>0</v>
      </c>
    </row>
    <row r="921" spans="1:16" x14ac:dyDescent="0.25">
      <c r="A921" s="10">
        <v>16664051</v>
      </c>
      <c r="B921" s="10" t="s">
        <v>180</v>
      </c>
      <c r="C921" s="10" t="s">
        <v>181</v>
      </c>
      <c r="D921" s="10">
        <v>1</v>
      </c>
      <c r="E921" s="10"/>
      <c r="F921" s="10"/>
      <c r="G921" s="10"/>
      <c r="H921" s="10"/>
      <c r="I921" s="10"/>
      <c r="J921" s="10"/>
      <c r="K921" s="10"/>
      <c r="L921" s="10"/>
      <c r="M921" s="10"/>
      <c r="N921" s="10"/>
      <c r="O921" s="110">
        <f t="shared" si="28"/>
        <v>0</v>
      </c>
      <c r="P921" s="110">
        <f t="shared" si="29"/>
        <v>0</v>
      </c>
    </row>
    <row r="922" spans="1:16" x14ac:dyDescent="0.25">
      <c r="A922" s="10">
        <v>16667166</v>
      </c>
      <c r="B922" s="10" t="s">
        <v>318</v>
      </c>
      <c r="C922" s="10" t="s">
        <v>319</v>
      </c>
      <c r="D922" s="10">
        <v>30</v>
      </c>
      <c r="E922" s="10"/>
      <c r="F922" s="10"/>
      <c r="G922" s="10"/>
      <c r="H922" s="10"/>
      <c r="I922" s="10"/>
      <c r="J922" s="10"/>
      <c r="K922" s="10"/>
      <c r="L922" s="10"/>
      <c r="M922" s="10"/>
      <c r="N922" s="10"/>
      <c r="O922" s="110">
        <f t="shared" si="28"/>
        <v>0</v>
      </c>
      <c r="P922" s="110">
        <f t="shared" si="29"/>
        <v>0</v>
      </c>
    </row>
    <row r="923" spans="1:16" x14ac:dyDescent="0.25">
      <c r="A923" s="10">
        <v>16667174</v>
      </c>
      <c r="B923" s="10" t="s">
        <v>318</v>
      </c>
      <c r="C923" s="10" t="s">
        <v>319</v>
      </c>
      <c r="D923" s="10">
        <v>30</v>
      </c>
      <c r="E923" s="10"/>
      <c r="F923" s="10"/>
      <c r="G923" s="10"/>
      <c r="H923" s="10"/>
      <c r="I923" s="10"/>
      <c r="J923" s="10"/>
      <c r="K923" s="10"/>
      <c r="L923" s="10"/>
      <c r="M923" s="10"/>
      <c r="N923" s="10"/>
      <c r="O923" s="110">
        <f t="shared" si="28"/>
        <v>0</v>
      </c>
      <c r="P923" s="110">
        <f t="shared" si="29"/>
        <v>0</v>
      </c>
    </row>
    <row r="924" spans="1:16" x14ac:dyDescent="0.25">
      <c r="A924" s="10">
        <v>16667182</v>
      </c>
      <c r="B924" s="10" t="s">
        <v>318</v>
      </c>
      <c r="C924" s="10" t="s">
        <v>319</v>
      </c>
      <c r="D924" s="10">
        <v>30</v>
      </c>
      <c r="E924" s="10"/>
      <c r="F924" s="10"/>
      <c r="G924" s="10"/>
      <c r="H924" s="10"/>
      <c r="I924" s="10"/>
      <c r="J924" s="10"/>
      <c r="K924" s="10"/>
      <c r="L924" s="10"/>
      <c r="M924" s="10"/>
      <c r="N924" s="10"/>
      <c r="O924" s="110">
        <f t="shared" si="28"/>
        <v>0</v>
      </c>
      <c r="P924" s="110">
        <f t="shared" si="29"/>
        <v>0</v>
      </c>
    </row>
    <row r="925" spans="1:16" x14ac:dyDescent="0.25">
      <c r="A925" s="10">
        <v>16667433</v>
      </c>
      <c r="B925" s="10" t="s">
        <v>261</v>
      </c>
      <c r="C925" s="10" t="s">
        <v>262</v>
      </c>
      <c r="D925" s="10">
        <v>21</v>
      </c>
      <c r="E925" s="10"/>
      <c r="F925" s="10"/>
      <c r="G925" s="10"/>
      <c r="H925" s="10"/>
      <c r="I925" s="10"/>
      <c r="J925" s="10"/>
      <c r="K925" s="10"/>
      <c r="L925" s="10"/>
      <c r="M925" s="10"/>
      <c r="N925" s="10"/>
      <c r="O925" s="110">
        <f t="shared" si="28"/>
        <v>0</v>
      </c>
      <c r="P925" s="110">
        <f t="shared" si="29"/>
        <v>0</v>
      </c>
    </row>
    <row r="926" spans="1:16" x14ac:dyDescent="0.25">
      <c r="A926" s="10">
        <v>16667565</v>
      </c>
      <c r="B926" s="10" t="s">
        <v>261</v>
      </c>
      <c r="C926" s="10" t="s">
        <v>262</v>
      </c>
      <c r="D926" s="10">
        <v>21</v>
      </c>
      <c r="E926" s="10"/>
      <c r="F926" s="10"/>
      <c r="G926" s="10"/>
      <c r="H926" s="10"/>
      <c r="I926" s="10"/>
      <c r="J926" s="10"/>
      <c r="K926" s="10"/>
      <c r="L926" s="10"/>
      <c r="M926" s="10"/>
      <c r="N926" s="10"/>
      <c r="O926" s="110">
        <f t="shared" si="28"/>
        <v>0</v>
      </c>
      <c r="P926" s="110">
        <f t="shared" si="29"/>
        <v>0</v>
      </c>
    </row>
    <row r="927" spans="1:16" x14ac:dyDescent="0.25">
      <c r="A927" s="10">
        <v>16667875</v>
      </c>
      <c r="B927" s="10" t="s">
        <v>263</v>
      </c>
      <c r="C927" s="10" t="s">
        <v>264</v>
      </c>
      <c r="D927" s="10">
        <v>28</v>
      </c>
      <c r="E927" s="10"/>
      <c r="F927" s="10"/>
      <c r="G927" s="10"/>
      <c r="H927" s="10"/>
      <c r="I927" s="10"/>
      <c r="J927" s="10"/>
      <c r="K927" s="10"/>
      <c r="L927" s="10"/>
      <c r="M927" s="10"/>
      <c r="N927" s="10"/>
      <c r="O927" s="110">
        <f t="shared" si="28"/>
        <v>0</v>
      </c>
      <c r="P927" s="110">
        <f t="shared" si="29"/>
        <v>0</v>
      </c>
    </row>
    <row r="928" spans="1:16" x14ac:dyDescent="0.25">
      <c r="A928" s="10">
        <v>16667883</v>
      </c>
      <c r="B928" s="10" t="s">
        <v>263</v>
      </c>
      <c r="C928" s="10" t="s">
        <v>264</v>
      </c>
      <c r="D928" s="10">
        <v>28</v>
      </c>
      <c r="E928" s="10"/>
      <c r="F928" s="10"/>
      <c r="G928" s="10"/>
      <c r="H928" s="10"/>
      <c r="I928" s="10"/>
      <c r="J928" s="10"/>
      <c r="K928" s="10"/>
      <c r="L928" s="10"/>
      <c r="M928" s="10"/>
      <c r="N928" s="10"/>
      <c r="O928" s="110">
        <f t="shared" si="28"/>
        <v>0</v>
      </c>
      <c r="P928" s="110">
        <f t="shared" si="29"/>
        <v>0</v>
      </c>
    </row>
    <row r="929" spans="1:16" x14ac:dyDescent="0.25">
      <c r="A929" s="10">
        <v>16667891</v>
      </c>
      <c r="B929" s="10" t="s">
        <v>263</v>
      </c>
      <c r="C929" s="10" t="s">
        <v>264</v>
      </c>
      <c r="D929" s="10">
        <v>28</v>
      </c>
      <c r="E929" s="10"/>
      <c r="F929" s="10"/>
      <c r="G929" s="10"/>
      <c r="H929" s="10"/>
      <c r="I929" s="10"/>
      <c r="J929" s="10"/>
      <c r="K929" s="10"/>
      <c r="L929" s="10"/>
      <c r="M929" s="10"/>
      <c r="N929" s="10"/>
      <c r="O929" s="110">
        <f t="shared" si="28"/>
        <v>0</v>
      </c>
      <c r="P929" s="110">
        <f t="shared" si="29"/>
        <v>0</v>
      </c>
    </row>
    <row r="930" spans="1:16" x14ac:dyDescent="0.25">
      <c r="A930" s="10">
        <v>16668464</v>
      </c>
      <c r="B930" s="10" t="s">
        <v>329</v>
      </c>
      <c r="C930" s="10" t="s">
        <v>330</v>
      </c>
      <c r="D930" s="10">
        <v>3</v>
      </c>
      <c r="E930" s="10"/>
      <c r="F930" s="10"/>
      <c r="G930" s="10"/>
      <c r="H930" s="10"/>
      <c r="I930" s="10"/>
      <c r="J930" s="10"/>
      <c r="K930" s="10"/>
      <c r="L930" s="10"/>
      <c r="M930" s="10"/>
      <c r="N930" s="10"/>
      <c r="O930" s="110">
        <f t="shared" si="28"/>
        <v>0</v>
      </c>
      <c r="P930" s="110">
        <f t="shared" si="29"/>
        <v>0</v>
      </c>
    </row>
    <row r="931" spans="1:16" x14ac:dyDescent="0.25">
      <c r="A931" s="10">
        <v>16671864</v>
      </c>
      <c r="B931" s="10" t="s">
        <v>170</v>
      </c>
      <c r="C931" s="10" t="s">
        <v>171</v>
      </c>
      <c r="D931" s="10">
        <v>21</v>
      </c>
      <c r="E931" s="10"/>
      <c r="F931" s="10"/>
      <c r="G931" s="10"/>
      <c r="H931" s="10"/>
      <c r="I931" s="10"/>
      <c r="J931" s="10"/>
      <c r="K931" s="10"/>
      <c r="L931" s="10"/>
      <c r="M931" s="10"/>
      <c r="N931" s="10"/>
      <c r="O931" s="110">
        <f t="shared" si="28"/>
        <v>0</v>
      </c>
      <c r="P931" s="110">
        <f t="shared" si="29"/>
        <v>0</v>
      </c>
    </row>
    <row r="932" spans="1:16" x14ac:dyDescent="0.25">
      <c r="A932" s="10">
        <v>16671899</v>
      </c>
      <c r="B932" s="10" t="s">
        <v>170</v>
      </c>
      <c r="C932" s="10" t="s">
        <v>171</v>
      </c>
      <c r="D932" s="10">
        <v>21</v>
      </c>
      <c r="E932" s="10"/>
      <c r="F932" s="10"/>
      <c r="G932" s="10"/>
      <c r="H932" s="10"/>
      <c r="I932" s="10"/>
      <c r="J932" s="10"/>
      <c r="K932" s="10"/>
      <c r="L932" s="10"/>
      <c r="M932" s="10"/>
      <c r="N932" s="10"/>
      <c r="O932" s="110">
        <f t="shared" si="28"/>
        <v>0</v>
      </c>
      <c r="P932" s="110">
        <f t="shared" si="29"/>
        <v>0</v>
      </c>
    </row>
    <row r="933" spans="1:16" x14ac:dyDescent="0.25">
      <c r="A933" s="10">
        <v>16671996</v>
      </c>
      <c r="B933" s="10" t="s">
        <v>170</v>
      </c>
      <c r="C933" s="10" t="s">
        <v>171</v>
      </c>
      <c r="D933" s="10">
        <v>21</v>
      </c>
      <c r="E933" s="10"/>
      <c r="F933" s="10"/>
      <c r="G933" s="10"/>
      <c r="H933" s="10"/>
      <c r="I933" s="10"/>
      <c r="J933" s="10"/>
      <c r="K933" s="10"/>
      <c r="L933" s="10"/>
      <c r="M933" s="10"/>
      <c r="N933" s="10"/>
      <c r="O933" s="110">
        <f t="shared" si="28"/>
        <v>0</v>
      </c>
      <c r="P933" s="110">
        <f t="shared" si="29"/>
        <v>0</v>
      </c>
    </row>
    <row r="934" spans="1:16" x14ac:dyDescent="0.25">
      <c r="A934" s="10">
        <v>16672011</v>
      </c>
      <c r="B934" s="10" t="s">
        <v>170</v>
      </c>
      <c r="C934" s="10" t="s">
        <v>171</v>
      </c>
      <c r="D934" s="10">
        <v>21</v>
      </c>
      <c r="E934" s="10"/>
      <c r="F934" s="10"/>
      <c r="G934" s="10"/>
      <c r="H934" s="10"/>
      <c r="I934" s="10"/>
      <c r="J934" s="10"/>
      <c r="K934" s="10"/>
      <c r="L934" s="10"/>
      <c r="M934" s="10"/>
      <c r="N934" s="10"/>
      <c r="O934" s="110">
        <f t="shared" si="28"/>
        <v>0</v>
      </c>
      <c r="P934" s="110">
        <f t="shared" si="29"/>
        <v>0</v>
      </c>
    </row>
    <row r="935" spans="1:16" x14ac:dyDescent="0.25">
      <c r="A935" s="10">
        <v>16672879</v>
      </c>
      <c r="B935" s="10" t="s">
        <v>170</v>
      </c>
      <c r="C935" s="10" t="s">
        <v>171</v>
      </c>
      <c r="D935" s="10">
        <v>21</v>
      </c>
      <c r="E935" s="10"/>
      <c r="F935" s="10"/>
      <c r="G935" s="10"/>
      <c r="H935" s="10"/>
      <c r="I935" s="10"/>
      <c r="J935" s="10"/>
      <c r="K935" s="10"/>
      <c r="L935" s="10"/>
      <c r="M935" s="10"/>
      <c r="N935" s="10"/>
      <c r="O935" s="110">
        <f t="shared" si="28"/>
        <v>0</v>
      </c>
      <c r="P935" s="110">
        <f t="shared" si="29"/>
        <v>0</v>
      </c>
    </row>
    <row r="936" spans="1:16" x14ac:dyDescent="0.25">
      <c r="A936" s="10">
        <v>16672992</v>
      </c>
      <c r="B936" s="10" t="s">
        <v>170</v>
      </c>
      <c r="C936" s="10" t="s">
        <v>171</v>
      </c>
      <c r="D936" s="10">
        <v>21</v>
      </c>
      <c r="E936" s="10"/>
      <c r="F936" s="10"/>
      <c r="G936" s="10"/>
      <c r="H936" s="10"/>
      <c r="I936" s="10"/>
      <c r="J936" s="10"/>
      <c r="K936" s="10"/>
      <c r="L936" s="10"/>
      <c r="M936" s="10"/>
      <c r="N936" s="10"/>
      <c r="O936" s="110">
        <f t="shared" si="28"/>
        <v>0</v>
      </c>
      <c r="P936" s="110">
        <f t="shared" si="29"/>
        <v>0</v>
      </c>
    </row>
    <row r="937" spans="1:16" x14ac:dyDescent="0.25">
      <c r="A937" s="10">
        <v>16673174</v>
      </c>
      <c r="B937" s="10" t="s">
        <v>310</v>
      </c>
      <c r="C937" s="10" t="s">
        <v>311</v>
      </c>
      <c r="D937" s="10">
        <v>1</v>
      </c>
      <c r="E937" s="10"/>
      <c r="F937" s="10"/>
      <c r="G937" s="10"/>
      <c r="H937" s="10"/>
      <c r="I937" s="10"/>
      <c r="J937" s="10"/>
      <c r="K937" s="10"/>
      <c r="L937" s="10"/>
      <c r="M937" s="10"/>
      <c r="N937" s="10"/>
      <c r="O937" s="110">
        <f t="shared" si="28"/>
        <v>0</v>
      </c>
      <c r="P937" s="110">
        <f t="shared" si="29"/>
        <v>0</v>
      </c>
    </row>
    <row r="938" spans="1:16" x14ac:dyDescent="0.25">
      <c r="A938" s="10">
        <v>16673468</v>
      </c>
      <c r="B938" s="10" t="s">
        <v>343</v>
      </c>
      <c r="C938" s="10" t="s">
        <v>344</v>
      </c>
      <c r="D938" s="10">
        <v>56</v>
      </c>
      <c r="E938" s="10"/>
      <c r="F938" s="10"/>
      <c r="G938" s="10"/>
      <c r="H938" s="10"/>
      <c r="I938" s="10"/>
      <c r="J938" s="10"/>
      <c r="K938" s="10"/>
      <c r="L938" s="10"/>
      <c r="M938" s="10"/>
      <c r="N938" s="10"/>
      <c r="O938" s="110">
        <f t="shared" si="28"/>
        <v>0</v>
      </c>
      <c r="P938" s="110">
        <f t="shared" si="29"/>
        <v>0</v>
      </c>
    </row>
    <row r="939" spans="1:16" x14ac:dyDescent="0.25">
      <c r="A939" s="10">
        <v>16673891</v>
      </c>
      <c r="B939" s="10" t="s">
        <v>323</v>
      </c>
      <c r="C939" s="10" t="s">
        <v>324</v>
      </c>
      <c r="D939" s="10">
        <v>21</v>
      </c>
      <c r="E939" s="10"/>
      <c r="F939" s="10"/>
      <c r="G939" s="10"/>
      <c r="H939" s="10"/>
      <c r="I939" s="10"/>
      <c r="J939" s="10"/>
      <c r="K939" s="10"/>
      <c r="L939" s="10"/>
      <c r="M939" s="10"/>
      <c r="N939" s="10"/>
      <c r="O939" s="110">
        <f t="shared" si="28"/>
        <v>0</v>
      </c>
      <c r="P939" s="110">
        <f t="shared" si="29"/>
        <v>0</v>
      </c>
    </row>
    <row r="940" spans="1:16" x14ac:dyDescent="0.25">
      <c r="A940" s="10">
        <v>16673964</v>
      </c>
      <c r="B940" s="10" t="s">
        <v>323</v>
      </c>
      <c r="C940" s="10" t="s">
        <v>324</v>
      </c>
      <c r="D940" s="10">
        <v>21</v>
      </c>
      <c r="E940" s="10"/>
      <c r="F940" s="10"/>
      <c r="G940" s="10"/>
      <c r="H940" s="10"/>
      <c r="I940" s="10"/>
      <c r="J940" s="10"/>
      <c r="K940" s="10"/>
      <c r="L940" s="10"/>
      <c r="M940" s="10"/>
      <c r="N940" s="10"/>
      <c r="O940" s="110">
        <f t="shared" si="28"/>
        <v>0</v>
      </c>
      <c r="P940" s="110">
        <f t="shared" si="29"/>
        <v>0</v>
      </c>
    </row>
    <row r="941" spans="1:16" x14ac:dyDescent="0.25">
      <c r="A941" s="10">
        <v>16674006</v>
      </c>
      <c r="B941" s="10" t="s">
        <v>323</v>
      </c>
      <c r="C941" s="10" t="s">
        <v>324</v>
      </c>
      <c r="D941" s="10">
        <v>21</v>
      </c>
      <c r="E941" s="10"/>
      <c r="F941" s="10"/>
      <c r="G941" s="10"/>
      <c r="H941" s="10"/>
      <c r="I941" s="10"/>
      <c r="J941" s="10"/>
      <c r="K941" s="10"/>
      <c r="L941" s="10"/>
      <c r="M941" s="10"/>
      <c r="N941" s="10"/>
      <c r="O941" s="110">
        <f t="shared" si="28"/>
        <v>0</v>
      </c>
      <c r="P941" s="110">
        <f t="shared" si="29"/>
        <v>0</v>
      </c>
    </row>
    <row r="942" spans="1:16" x14ac:dyDescent="0.25">
      <c r="A942" s="10">
        <v>16723325</v>
      </c>
      <c r="B942" s="10" t="s">
        <v>329</v>
      </c>
      <c r="C942" s="10" t="s">
        <v>330</v>
      </c>
      <c r="D942" s="10">
        <v>3</v>
      </c>
      <c r="E942" s="10"/>
      <c r="F942" s="10"/>
      <c r="G942" s="10"/>
      <c r="H942" s="10"/>
      <c r="I942" s="10"/>
      <c r="J942" s="10"/>
      <c r="K942" s="10"/>
      <c r="L942" s="10"/>
      <c r="M942" s="10"/>
      <c r="N942" s="10"/>
      <c r="O942" s="110">
        <f t="shared" si="28"/>
        <v>0</v>
      </c>
      <c r="P942" s="110">
        <f t="shared" si="29"/>
        <v>0</v>
      </c>
    </row>
    <row r="943" spans="1:16" x14ac:dyDescent="0.25">
      <c r="A943" s="10">
        <v>16725247</v>
      </c>
      <c r="B943" s="10" t="s">
        <v>245</v>
      </c>
      <c r="C943" s="10" t="s">
        <v>246</v>
      </c>
      <c r="D943" s="10">
        <v>60</v>
      </c>
      <c r="E943" s="10"/>
      <c r="F943" s="10"/>
      <c r="G943" s="10"/>
      <c r="H943" s="10"/>
      <c r="I943" s="10"/>
      <c r="J943" s="10"/>
      <c r="K943" s="10"/>
      <c r="L943" s="10"/>
      <c r="M943" s="10"/>
      <c r="N943" s="10"/>
      <c r="O943" s="110">
        <f t="shared" si="28"/>
        <v>0</v>
      </c>
      <c r="P943" s="110">
        <f t="shared" si="29"/>
        <v>0</v>
      </c>
    </row>
    <row r="944" spans="1:16" x14ac:dyDescent="0.25">
      <c r="A944" s="10">
        <v>16725336</v>
      </c>
      <c r="B944" s="10" t="s">
        <v>277</v>
      </c>
      <c r="C944" s="10" t="s">
        <v>278</v>
      </c>
      <c r="D944" s="10">
        <v>60</v>
      </c>
      <c r="E944" s="10"/>
      <c r="F944" s="10"/>
      <c r="G944" s="10"/>
      <c r="H944" s="10"/>
      <c r="I944" s="10"/>
      <c r="J944" s="10"/>
      <c r="K944" s="10"/>
      <c r="L944" s="10"/>
      <c r="M944" s="10"/>
      <c r="N944" s="10"/>
      <c r="O944" s="110">
        <f t="shared" si="28"/>
        <v>0</v>
      </c>
      <c r="P944" s="110">
        <f t="shared" si="29"/>
        <v>0</v>
      </c>
    </row>
    <row r="945" spans="1:16" x14ac:dyDescent="0.25">
      <c r="A945" s="10">
        <v>16725344</v>
      </c>
      <c r="B945" s="10" t="s">
        <v>275</v>
      </c>
      <c r="C945" s="10" t="s">
        <v>276</v>
      </c>
      <c r="D945" s="10">
        <v>1</v>
      </c>
      <c r="E945" s="10"/>
      <c r="F945" s="10"/>
      <c r="G945" s="10"/>
      <c r="H945" s="10"/>
      <c r="I945" s="10"/>
      <c r="J945" s="10"/>
      <c r="K945" s="10"/>
      <c r="L945" s="10"/>
      <c r="M945" s="10"/>
      <c r="N945" s="10"/>
      <c r="O945" s="110">
        <f t="shared" si="28"/>
        <v>0</v>
      </c>
      <c r="P945" s="110">
        <f t="shared" si="29"/>
        <v>0</v>
      </c>
    </row>
    <row r="946" spans="1:16" x14ac:dyDescent="0.25">
      <c r="A946" s="10">
        <v>16725352</v>
      </c>
      <c r="B946" s="10" t="s">
        <v>275</v>
      </c>
      <c r="C946" s="10" t="s">
        <v>276</v>
      </c>
      <c r="D946" s="10">
        <v>1</v>
      </c>
      <c r="E946" s="10"/>
      <c r="F946" s="10"/>
      <c r="G946" s="10"/>
      <c r="H946" s="10"/>
      <c r="I946" s="10"/>
      <c r="J946" s="10"/>
      <c r="K946" s="10"/>
      <c r="L946" s="10"/>
      <c r="M946" s="10"/>
      <c r="N946" s="10"/>
      <c r="O946" s="110">
        <f t="shared" si="28"/>
        <v>0</v>
      </c>
      <c r="P946" s="110">
        <f t="shared" si="29"/>
        <v>0</v>
      </c>
    </row>
    <row r="947" spans="1:16" x14ac:dyDescent="0.25">
      <c r="A947" s="10">
        <v>16725670</v>
      </c>
      <c r="B947" s="10" t="s">
        <v>291</v>
      </c>
      <c r="C947" s="10" t="s">
        <v>292</v>
      </c>
      <c r="D947" s="10">
        <v>1</v>
      </c>
      <c r="E947" s="10"/>
      <c r="F947" s="10"/>
      <c r="G947" s="10"/>
      <c r="H947" s="10"/>
      <c r="I947" s="10"/>
      <c r="J947" s="10"/>
      <c r="K947" s="10"/>
      <c r="L947" s="10"/>
      <c r="M947" s="10"/>
      <c r="N947" s="10"/>
      <c r="O947" s="110">
        <f t="shared" si="28"/>
        <v>0</v>
      </c>
      <c r="P947" s="110">
        <f t="shared" si="29"/>
        <v>0</v>
      </c>
    </row>
    <row r="948" spans="1:16" x14ac:dyDescent="0.25">
      <c r="A948" s="10">
        <v>16725689</v>
      </c>
      <c r="B948" s="10" t="s">
        <v>310</v>
      </c>
      <c r="C948" s="10" t="s">
        <v>311</v>
      </c>
      <c r="D948" s="10">
        <v>1</v>
      </c>
      <c r="E948" s="10"/>
      <c r="F948" s="10"/>
      <c r="G948" s="10"/>
      <c r="H948" s="10"/>
      <c r="I948" s="10"/>
      <c r="J948" s="10"/>
      <c r="K948" s="10"/>
      <c r="L948" s="10"/>
      <c r="M948" s="10"/>
      <c r="N948" s="10"/>
      <c r="O948" s="110">
        <f t="shared" si="28"/>
        <v>0</v>
      </c>
      <c r="P948" s="110">
        <f t="shared" si="29"/>
        <v>0</v>
      </c>
    </row>
    <row r="949" spans="1:16" x14ac:dyDescent="0.25">
      <c r="A949" s="10">
        <v>16727215</v>
      </c>
      <c r="B949" s="10" t="s">
        <v>245</v>
      </c>
      <c r="C949" s="10" t="s">
        <v>246</v>
      </c>
      <c r="D949" s="10">
        <v>60</v>
      </c>
      <c r="E949" s="10"/>
      <c r="F949" s="10"/>
      <c r="G949" s="10"/>
      <c r="H949" s="10"/>
      <c r="I949" s="10"/>
      <c r="J949" s="10"/>
      <c r="K949" s="10"/>
      <c r="L949" s="10"/>
      <c r="M949" s="10"/>
      <c r="N949" s="10"/>
      <c r="O949" s="110">
        <f t="shared" si="28"/>
        <v>0</v>
      </c>
      <c r="P949" s="110">
        <f t="shared" si="29"/>
        <v>0</v>
      </c>
    </row>
    <row r="950" spans="1:16" x14ac:dyDescent="0.25">
      <c r="A950" s="10">
        <v>16728297</v>
      </c>
      <c r="B950" s="10" t="s">
        <v>2729</v>
      </c>
      <c r="C950" s="10" t="s">
        <v>349</v>
      </c>
      <c r="D950" s="10">
        <v>42</v>
      </c>
      <c r="E950" s="10"/>
      <c r="F950" s="10"/>
      <c r="G950" s="10"/>
      <c r="H950" s="10"/>
      <c r="I950" s="10"/>
      <c r="J950" s="10"/>
      <c r="K950" s="10"/>
      <c r="L950" s="10"/>
      <c r="M950" s="10"/>
      <c r="N950" s="10"/>
      <c r="O950" s="110">
        <f t="shared" si="28"/>
        <v>0</v>
      </c>
      <c r="P950" s="110">
        <f t="shared" si="29"/>
        <v>0</v>
      </c>
    </row>
    <row r="951" spans="1:16" x14ac:dyDescent="0.25">
      <c r="A951" s="10">
        <v>16728300</v>
      </c>
      <c r="B951" s="10" t="s">
        <v>2729</v>
      </c>
      <c r="C951" s="10" t="s">
        <v>349</v>
      </c>
      <c r="D951" s="10">
        <v>28</v>
      </c>
      <c r="E951" s="10"/>
      <c r="F951" s="10"/>
      <c r="G951" s="10"/>
      <c r="H951" s="10"/>
      <c r="I951" s="10"/>
      <c r="J951" s="10"/>
      <c r="K951" s="10"/>
      <c r="L951" s="10"/>
      <c r="M951" s="10"/>
      <c r="N951" s="10"/>
      <c r="O951" s="110">
        <f t="shared" si="28"/>
        <v>0</v>
      </c>
      <c r="P951" s="110">
        <f t="shared" si="29"/>
        <v>0</v>
      </c>
    </row>
    <row r="952" spans="1:16" x14ac:dyDescent="0.25">
      <c r="A952" s="10">
        <v>16728319</v>
      </c>
      <c r="B952" s="10" t="s">
        <v>350</v>
      </c>
      <c r="C952" s="10" t="s">
        <v>351</v>
      </c>
      <c r="D952" s="10">
        <v>84</v>
      </c>
      <c r="E952" s="10"/>
      <c r="F952" s="10"/>
      <c r="G952" s="10"/>
      <c r="H952" s="10"/>
      <c r="I952" s="10"/>
      <c r="J952" s="10"/>
      <c r="K952" s="10"/>
      <c r="L952" s="10"/>
      <c r="M952" s="10"/>
      <c r="N952" s="10"/>
      <c r="O952" s="110">
        <f t="shared" si="28"/>
        <v>0</v>
      </c>
      <c r="P952" s="110">
        <f t="shared" si="29"/>
        <v>0</v>
      </c>
    </row>
    <row r="953" spans="1:16" x14ac:dyDescent="0.25">
      <c r="A953" s="10">
        <v>16728629</v>
      </c>
      <c r="B953" s="10" t="s">
        <v>329</v>
      </c>
      <c r="C953" s="10" t="s">
        <v>330</v>
      </c>
      <c r="D953" s="10">
        <v>3</v>
      </c>
      <c r="E953" s="10"/>
      <c r="F953" s="10"/>
      <c r="G953" s="10"/>
      <c r="H953" s="10"/>
      <c r="I953" s="10"/>
      <c r="J953" s="10"/>
      <c r="K953" s="10"/>
      <c r="L953" s="10"/>
      <c r="M953" s="10"/>
      <c r="N953" s="10"/>
      <c r="O953" s="110">
        <f t="shared" si="28"/>
        <v>0</v>
      </c>
      <c r="P953" s="110">
        <f t="shared" si="29"/>
        <v>0</v>
      </c>
    </row>
    <row r="954" spans="1:16" x14ac:dyDescent="0.25">
      <c r="A954" s="10">
        <v>16730771</v>
      </c>
      <c r="B954" s="10" t="s">
        <v>308</v>
      </c>
      <c r="C954" s="10" t="s">
        <v>309</v>
      </c>
      <c r="D954" s="10">
        <v>1</v>
      </c>
      <c r="E954" s="10"/>
      <c r="F954" s="10"/>
      <c r="G954" s="10"/>
      <c r="H954" s="10"/>
      <c r="I954" s="10"/>
      <c r="J954" s="10"/>
      <c r="K954" s="10"/>
      <c r="L954" s="10"/>
      <c r="M954" s="10"/>
      <c r="N954" s="10"/>
      <c r="O954" s="110">
        <f t="shared" si="28"/>
        <v>0</v>
      </c>
      <c r="P954" s="110">
        <f t="shared" si="29"/>
        <v>0</v>
      </c>
    </row>
    <row r="955" spans="1:16" x14ac:dyDescent="0.25">
      <c r="A955" s="10">
        <v>16731166</v>
      </c>
      <c r="B955" s="10" t="s">
        <v>329</v>
      </c>
      <c r="C955" s="10" t="s">
        <v>330</v>
      </c>
      <c r="D955" s="10">
        <v>3</v>
      </c>
      <c r="E955" s="10"/>
      <c r="F955" s="10"/>
      <c r="G955" s="10"/>
      <c r="H955" s="10"/>
      <c r="I955" s="10"/>
      <c r="J955" s="10"/>
      <c r="K955" s="10"/>
      <c r="L955" s="10"/>
      <c r="M955" s="10"/>
      <c r="N955" s="10"/>
      <c r="O955" s="110">
        <f t="shared" si="28"/>
        <v>0</v>
      </c>
      <c r="P955" s="110">
        <f t="shared" si="29"/>
        <v>0</v>
      </c>
    </row>
    <row r="956" spans="1:16" x14ac:dyDescent="0.25">
      <c r="A956" s="10">
        <v>16732421</v>
      </c>
      <c r="B956" s="10" t="s">
        <v>329</v>
      </c>
      <c r="C956" s="10" t="s">
        <v>330</v>
      </c>
      <c r="D956" s="10">
        <v>3</v>
      </c>
      <c r="E956" s="10"/>
      <c r="F956" s="10"/>
      <c r="G956" s="10"/>
      <c r="H956" s="10"/>
      <c r="I956" s="10"/>
      <c r="J956" s="10"/>
      <c r="K956" s="10"/>
      <c r="L956" s="10"/>
      <c r="M956" s="10"/>
      <c r="N956" s="10"/>
      <c r="O956" s="110">
        <f t="shared" si="28"/>
        <v>0</v>
      </c>
      <c r="P956" s="110">
        <f t="shared" si="29"/>
        <v>0</v>
      </c>
    </row>
    <row r="957" spans="1:16" x14ac:dyDescent="0.25">
      <c r="A957" s="10">
        <v>16734122</v>
      </c>
      <c r="B957" s="10" t="s">
        <v>259</v>
      </c>
      <c r="C957" s="10" t="s">
        <v>260</v>
      </c>
      <c r="D957" s="10">
        <v>84</v>
      </c>
      <c r="E957" s="10"/>
      <c r="F957" s="10"/>
      <c r="G957" s="10"/>
      <c r="H957" s="10"/>
      <c r="I957" s="10"/>
      <c r="J957" s="10"/>
      <c r="K957" s="10"/>
      <c r="L957" s="10"/>
      <c r="M957" s="10"/>
      <c r="N957" s="10"/>
      <c r="O957" s="110">
        <f t="shared" si="28"/>
        <v>0</v>
      </c>
      <c r="P957" s="110">
        <f t="shared" si="29"/>
        <v>0</v>
      </c>
    </row>
    <row r="958" spans="1:16" x14ac:dyDescent="0.25">
      <c r="A958" s="10">
        <v>16734149</v>
      </c>
      <c r="B958" s="10" t="s">
        <v>237</v>
      </c>
      <c r="C958" s="10" t="s">
        <v>238</v>
      </c>
      <c r="D958" s="10">
        <v>1</v>
      </c>
      <c r="E958" s="10"/>
      <c r="F958" s="10"/>
      <c r="G958" s="10"/>
      <c r="H958" s="10"/>
      <c r="I958" s="10"/>
      <c r="J958" s="10"/>
      <c r="K958" s="10"/>
      <c r="L958" s="10"/>
      <c r="M958" s="10"/>
      <c r="N958" s="10"/>
      <c r="O958" s="110">
        <f t="shared" si="28"/>
        <v>0</v>
      </c>
      <c r="P958" s="110">
        <f t="shared" si="29"/>
        <v>0</v>
      </c>
    </row>
    <row r="959" spans="1:16" x14ac:dyDescent="0.25">
      <c r="A959" s="10">
        <v>16734203</v>
      </c>
      <c r="B959" s="10" t="s">
        <v>164</v>
      </c>
      <c r="C959" s="10" t="s">
        <v>165</v>
      </c>
      <c r="D959" s="10">
        <v>1</v>
      </c>
      <c r="E959" s="10"/>
      <c r="F959" s="10"/>
      <c r="G959" s="10"/>
      <c r="H959" s="10"/>
      <c r="I959" s="10"/>
      <c r="J959" s="10"/>
      <c r="K959" s="10"/>
      <c r="L959" s="10"/>
      <c r="M959" s="10"/>
      <c r="N959" s="10"/>
      <c r="O959" s="110">
        <f t="shared" si="28"/>
        <v>0</v>
      </c>
      <c r="P959" s="110">
        <f t="shared" si="29"/>
        <v>0</v>
      </c>
    </row>
    <row r="960" spans="1:16" x14ac:dyDescent="0.25">
      <c r="A960" s="10">
        <v>16734319</v>
      </c>
      <c r="B960" s="10" t="s">
        <v>158</v>
      </c>
      <c r="C960" s="10" t="s">
        <v>159</v>
      </c>
      <c r="D960" s="10">
        <v>112</v>
      </c>
      <c r="E960" s="10"/>
      <c r="F960" s="10"/>
      <c r="G960" s="10"/>
      <c r="H960" s="10"/>
      <c r="I960" s="10"/>
      <c r="J960" s="10"/>
      <c r="K960" s="10"/>
      <c r="L960" s="10"/>
      <c r="M960" s="10"/>
      <c r="N960" s="10"/>
      <c r="O960" s="110">
        <f t="shared" si="28"/>
        <v>0</v>
      </c>
      <c r="P960" s="110">
        <f t="shared" si="29"/>
        <v>0</v>
      </c>
    </row>
    <row r="961" spans="1:16" x14ac:dyDescent="0.25">
      <c r="A961" s="10">
        <v>16734327</v>
      </c>
      <c r="B961" s="10" t="s">
        <v>206</v>
      </c>
      <c r="C961" s="10" t="s">
        <v>141</v>
      </c>
      <c r="D961" s="10">
        <v>30</v>
      </c>
      <c r="E961" s="10"/>
      <c r="F961" s="10"/>
      <c r="G961" s="10"/>
      <c r="H961" s="10"/>
      <c r="I961" s="10"/>
      <c r="J961" s="10"/>
      <c r="K961" s="10"/>
      <c r="L961" s="10"/>
      <c r="M961" s="10"/>
      <c r="N961" s="10"/>
      <c r="O961" s="110">
        <f t="shared" si="28"/>
        <v>0</v>
      </c>
      <c r="P961" s="110">
        <f t="shared" si="29"/>
        <v>0</v>
      </c>
    </row>
    <row r="962" spans="1:16" x14ac:dyDescent="0.25">
      <c r="A962" s="10">
        <v>16734335</v>
      </c>
      <c r="B962" s="10" t="s">
        <v>291</v>
      </c>
      <c r="C962" s="10" t="s">
        <v>292</v>
      </c>
      <c r="D962" s="10">
        <v>1</v>
      </c>
      <c r="E962" s="10"/>
      <c r="F962" s="10"/>
      <c r="G962" s="10"/>
      <c r="H962" s="10"/>
      <c r="I962" s="10"/>
      <c r="J962" s="10"/>
      <c r="K962" s="10"/>
      <c r="L962" s="10"/>
      <c r="M962" s="10"/>
      <c r="N962" s="10"/>
      <c r="O962" s="110">
        <f t="shared" si="28"/>
        <v>0</v>
      </c>
      <c r="P962" s="110">
        <f t="shared" si="29"/>
        <v>0</v>
      </c>
    </row>
    <row r="963" spans="1:16" x14ac:dyDescent="0.25">
      <c r="A963" s="10">
        <v>16734343</v>
      </c>
      <c r="B963" s="10" t="s">
        <v>291</v>
      </c>
      <c r="C963" s="10" t="s">
        <v>292</v>
      </c>
      <c r="D963" s="10">
        <v>1</v>
      </c>
      <c r="E963" s="10"/>
      <c r="F963" s="10"/>
      <c r="G963" s="10"/>
      <c r="H963" s="10"/>
      <c r="I963" s="10"/>
      <c r="J963" s="10"/>
      <c r="K963" s="10"/>
      <c r="L963" s="10"/>
      <c r="M963" s="10"/>
      <c r="N963" s="10"/>
      <c r="O963" s="110">
        <f t="shared" si="28"/>
        <v>0</v>
      </c>
      <c r="P963" s="110">
        <f t="shared" si="29"/>
        <v>0</v>
      </c>
    </row>
    <row r="964" spans="1:16" x14ac:dyDescent="0.25">
      <c r="A964" s="10">
        <v>16734351</v>
      </c>
      <c r="B964" s="10" t="s">
        <v>233</v>
      </c>
      <c r="C964" s="10" t="s">
        <v>234</v>
      </c>
      <c r="D964" s="10">
        <v>30</v>
      </c>
      <c r="E964" s="10"/>
      <c r="F964" s="10"/>
      <c r="G964" s="10"/>
      <c r="H964" s="10"/>
      <c r="I964" s="10"/>
      <c r="J964" s="10"/>
      <c r="K964" s="10"/>
      <c r="L964" s="10"/>
      <c r="M964" s="10"/>
      <c r="N964" s="10"/>
      <c r="O964" s="110">
        <f t="shared" si="28"/>
        <v>0</v>
      </c>
      <c r="P964" s="110">
        <f t="shared" si="29"/>
        <v>0</v>
      </c>
    </row>
    <row r="965" spans="1:16" x14ac:dyDescent="0.25">
      <c r="A965" s="10">
        <v>16734378</v>
      </c>
      <c r="B965" s="10" t="s">
        <v>271</v>
      </c>
      <c r="C965" s="10" t="s">
        <v>272</v>
      </c>
      <c r="D965" s="10">
        <v>1</v>
      </c>
      <c r="E965" s="10"/>
      <c r="F965" s="10"/>
      <c r="G965" s="10"/>
      <c r="H965" s="10"/>
      <c r="I965" s="10"/>
      <c r="J965" s="10"/>
      <c r="K965" s="10"/>
      <c r="L965" s="10"/>
      <c r="M965" s="10"/>
      <c r="N965" s="10"/>
      <c r="O965" s="110">
        <f t="shared" ref="O965:O1028" si="30">E965+F965+G965+H965+I965+J965+K965+L965+M965+N965</f>
        <v>0</v>
      </c>
      <c r="P965" s="110">
        <f t="shared" ref="P965:P1028" si="31">O965-N965</f>
        <v>0</v>
      </c>
    </row>
    <row r="966" spans="1:16" x14ac:dyDescent="0.25">
      <c r="A966" s="10">
        <v>16734386</v>
      </c>
      <c r="B966" s="10" t="s">
        <v>261</v>
      </c>
      <c r="C966" s="10" t="s">
        <v>262</v>
      </c>
      <c r="D966" s="10">
        <v>21</v>
      </c>
      <c r="E966" s="10"/>
      <c r="F966" s="10"/>
      <c r="G966" s="10"/>
      <c r="H966" s="10"/>
      <c r="I966" s="10"/>
      <c r="J966" s="10"/>
      <c r="K966" s="10"/>
      <c r="L966" s="10"/>
      <c r="M966" s="10"/>
      <c r="N966" s="10"/>
      <c r="O966" s="110">
        <f t="shared" si="30"/>
        <v>0</v>
      </c>
      <c r="P966" s="110">
        <f t="shared" si="31"/>
        <v>0</v>
      </c>
    </row>
    <row r="967" spans="1:16" x14ac:dyDescent="0.25">
      <c r="A967" s="10">
        <v>16734394</v>
      </c>
      <c r="B967" s="10" t="s">
        <v>249</v>
      </c>
      <c r="C967" s="10" t="s">
        <v>250</v>
      </c>
      <c r="D967" s="10">
        <v>28</v>
      </c>
      <c r="E967" s="10"/>
      <c r="F967" s="10"/>
      <c r="G967" s="10"/>
      <c r="H967" s="10"/>
      <c r="I967" s="10"/>
      <c r="J967" s="10"/>
      <c r="K967" s="10"/>
      <c r="L967" s="10"/>
      <c r="M967" s="10"/>
      <c r="N967" s="10"/>
      <c r="O967" s="110">
        <f t="shared" si="30"/>
        <v>0</v>
      </c>
      <c r="P967" s="110">
        <f t="shared" si="31"/>
        <v>0</v>
      </c>
    </row>
    <row r="968" spans="1:16" x14ac:dyDescent="0.25">
      <c r="A968" s="10">
        <v>16735692</v>
      </c>
      <c r="B968" s="10" t="s">
        <v>128</v>
      </c>
      <c r="C968" s="10" t="s">
        <v>129</v>
      </c>
      <c r="D968" s="10">
        <v>1</v>
      </c>
      <c r="E968" s="10"/>
      <c r="F968" s="10"/>
      <c r="G968" s="10"/>
      <c r="H968" s="10"/>
      <c r="I968" s="10"/>
      <c r="J968" s="10"/>
      <c r="K968" s="10"/>
      <c r="L968" s="10"/>
      <c r="M968" s="10"/>
      <c r="N968" s="10"/>
      <c r="O968" s="110">
        <f t="shared" si="30"/>
        <v>0</v>
      </c>
      <c r="P968" s="110">
        <f t="shared" si="31"/>
        <v>0</v>
      </c>
    </row>
    <row r="969" spans="1:16" x14ac:dyDescent="0.25">
      <c r="A969" s="10">
        <v>16736184</v>
      </c>
      <c r="B969" s="10" t="s">
        <v>152</v>
      </c>
      <c r="C969" s="10" t="s">
        <v>153</v>
      </c>
      <c r="D969" s="10">
        <v>100</v>
      </c>
      <c r="E969" s="10"/>
      <c r="F969" s="10"/>
      <c r="G969" s="10"/>
      <c r="H969" s="10"/>
      <c r="I969" s="10"/>
      <c r="J969" s="10"/>
      <c r="K969" s="10"/>
      <c r="L969" s="10"/>
      <c r="M969" s="10"/>
      <c r="N969" s="10"/>
      <c r="O969" s="110">
        <f t="shared" si="30"/>
        <v>0</v>
      </c>
      <c r="P969" s="110">
        <f t="shared" si="31"/>
        <v>0</v>
      </c>
    </row>
    <row r="970" spans="1:16" x14ac:dyDescent="0.25">
      <c r="A970" s="10">
        <v>16736931</v>
      </c>
      <c r="B970" s="10" t="s">
        <v>211</v>
      </c>
      <c r="C970" s="10" t="s">
        <v>212</v>
      </c>
      <c r="D970" s="10">
        <v>30</v>
      </c>
      <c r="E970" s="10"/>
      <c r="F970" s="10"/>
      <c r="G970" s="10"/>
      <c r="H970" s="10"/>
      <c r="I970" s="10"/>
      <c r="J970" s="10"/>
      <c r="K970" s="10"/>
      <c r="L970" s="10"/>
      <c r="M970" s="10"/>
      <c r="N970" s="10"/>
      <c r="O970" s="110">
        <f t="shared" si="30"/>
        <v>0</v>
      </c>
      <c r="P970" s="110">
        <f t="shared" si="31"/>
        <v>0</v>
      </c>
    </row>
    <row r="971" spans="1:16" x14ac:dyDescent="0.25">
      <c r="A971" s="10">
        <v>16736958</v>
      </c>
      <c r="B971" s="10" t="s">
        <v>211</v>
      </c>
      <c r="C971" s="10" t="s">
        <v>212</v>
      </c>
      <c r="D971" s="10">
        <v>60</v>
      </c>
      <c r="E971" s="10"/>
      <c r="F971" s="10"/>
      <c r="G971" s="10"/>
      <c r="H971" s="10"/>
      <c r="I971" s="10"/>
      <c r="J971" s="10"/>
      <c r="K971" s="10"/>
      <c r="L971" s="10"/>
      <c r="M971" s="10"/>
      <c r="N971" s="10"/>
      <c r="O971" s="110">
        <f t="shared" si="30"/>
        <v>0</v>
      </c>
      <c r="P971" s="110">
        <f t="shared" si="31"/>
        <v>0</v>
      </c>
    </row>
    <row r="972" spans="1:16" x14ac:dyDescent="0.25">
      <c r="A972" s="10">
        <v>16736966</v>
      </c>
      <c r="B972" s="10" t="s">
        <v>211</v>
      </c>
      <c r="C972" s="10" t="s">
        <v>212</v>
      </c>
      <c r="D972" s="10">
        <v>60</v>
      </c>
      <c r="E972" s="10"/>
      <c r="F972" s="10"/>
      <c r="G972" s="10"/>
      <c r="H972" s="10"/>
      <c r="I972" s="10"/>
      <c r="J972" s="10"/>
      <c r="K972" s="10"/>
      <c r="L972" s="10"/>
      <c r="M972" s="10"/>
      <c r="N972" s="10"/>
      <c r="O972" s="110">
        <f t="shared" si="30"/>
        <v>0</v>
      </c>
      <c r="P972" s="110">
        <f t="shared" si="31"/>
        <v>0</v>
      </c>
    </row>
    <row r="973" spans="1:16" x14ac:dyDescent="0.25">
      <c r="A973" s="10">
        <v>16736974</v>
      </c>
      <c r="B973" s="10" t="s">
        <v>211</v>
      </c>
      <c r="C973" s="10" t="s">
        <v>212</v>
      </c>
      <c r="D973" s="10">
        <v>60</v>
      </c>
      <c r="E973" s="10"/>
      <c r="F973" s="10"/>
      <c r="G973" s="10"/>
      <c r="H973" s="10"/>
      <c r="I973" s="10"/>
      <c r="J973" s="10"/>
      <c r="K973" s="10"/>
      <c r="L973" s="10"/>
      <c r="M973" s="10"/>
      <c r="N973" s="10"/>
      <c r="O973" s="110">
        <f t="shared" si="30"/>
        <v>0</v>
      </c>
      <c r="P973" s="110">
        <f t="shared" si="31"/>
        <v>0</v>
      </c>
    </row>
    <row r="974" spans="1:16" x14ac:dyDescent="0.25">
      <c r="A974" s="10">
        <v>16737083</v>
      </c>
      <c r="B974" s="10" t="s">
        <v>281</v>
      </c>
      <c r="C974" s="10" t="s">
        <v>282</v>
      </c>
      <c r="D974" s="10">
        <v>1</v>
      </c>
      <c r="E974" s="10"/>
      <c r="F974" s="10"/>
      <c r="G974" s="10"/>
      <c r="H974" s="10"/>
      <c r="I974" s="10"/>
      <c r="J974" s="10"/>
      <c r="K974" s="10"/>
      <c r="L974" s="10"/>
      <c r="M974" s="10"/>
      <c r="N974" s="10"/>
      <c r="O974" s="110">
        <f t="shared" si="30"/>
        <v>0</v>
      </c>
      <c r="P974" s="110">
        <f t="shared" si="31"/>
        <v>0</v>
      </c>
    </row>
    <row r="975" spans="1:16" x14ac:dyDescent="0.25">
      <c r="A975" s="10">
        <v>16738470</v>
      </c>
      <c r="B975" s="10" t="s">
        <v>170</v>
      </c>
      <c r="C975" s="10" t="s">
        <v>171</v>
      </c>
      <c r="D975" s="10">
        <v>21</v>
      </c>
      <c r="E975" s="10"/>
      <c r="F975" s="10"/>
      <c r="G975" s="10"/>
      <c r="H975" s="10"/>
      <c r="I975" s="10"/>
      <c r="J975" s="10"/>
      <c r="K975" s="10"/>
      <c r="L975" s="10"/>
      <c r="M975" s="10"/>
      <c r="N975" s="10"/>
      <c r="O975" s="110">
        <f t="shared" si="30"/>
        <v>0</v>
      </c>
      <c r="P975" s="110">
        <f t="shared" si="31"/>
        <v>0</v>
      </c>
    </row>
    <row r="976" spans="1:16" x14ac:dyDescent="0.25">
      <c r="A976" s="10">
        <v>16738519</v>
      </c>
      <c r="B976" s="10" t="s">
        <v>269</v>
      </c>
      <c r="C976" s="10" t="s">
        <v>270</v>
      </c>
      <c r="D976" s="10">
        <v>120</v>
      </c>
      <c r="E976" s="10"/>
      <c r="F976" s="10"/>
      <c r="G976" s="10"/>
      <c r="H976" s="10"/>
      <c r="I976" s="10"/>
      <c r="J976" s="10"/>
      <c r="K976" s="10"/>
      <c r="L976" s="10"/>
      <c r="M976" s="10"/>
      <c r="N976" s="10"/>
      <c r="O976" s="110">
        <f t="shared" si="30"/>
        <v>0</v>
      </c>
      <c r="P976" s="110">
        <f t="shared" si="31"/>
        <v>0</v>
      </c>
    </row>
    <row r="977" spans="1:16" x14ac:dyDescent="0.25">
      <c r="A977" s="10">
        <v>16738527</v>
      </c>
      <c r="B977" s="10" t="s">
        <v>269</v>
      </c>
      <c r="C977" s="10" t="s">
        <v>270</v>
      </c>
      <c r="D977" s="10">
        <v>90</v>
      </c>
      <c r="E977" s="10"/>
      <c r="F977" s="10"/>
      <c r="G977" s="10"/>
      <c r="H977" s="10"/>
      <c r="I977" s="10"/>
      <c r="J977" s="10"/>
      <c r="K977" s="10"/>
      <c r="L977" s="10"/>
      <c r="M977" s="10"/>
      <c r="N977" s="10"/>
      <c r="O977" s="110">
        <f t="shared" si="30"/>
        <v>0</v>
      </c>
      <c r="P977" s="110">
        <f t="shared" si="31"/>
        <v>0</v>
      </c>
    </row>
    <row r="978" spans="1:16" x14ac:dyDescent="0.25">
      <c r="A978" s="10">
        <v>16739515</v>
      </c>
      <c r="B978" s="10" t="s">
        <v>269</v>
      </c>
      <c r="C978" s="10" t="s">
        <v>270</v>
      </c>
      <c r="D978" s="10">
        <v>90</v>
      </c>
      <c r="E978" s="10"/>
      <c r="F978" s="10"/>
      <c r="G978" s="10"/>
      <c r="H978" s="10"/>
      <c r="I978" s="10"/>
      <c r="J978" s="10"/>
      <c r="K978" s="10"/>
      <c r="L978" s="10"/>
      <c r="M978" s="10"/>
      <c r="N978" s="10"/>
      <c r="O978" s="110">
        <f t="shared" si="30"/>
        <v>0</v>
      </c>
      <c r="P978" s="110">
        <f t="shared" si="31"/>
        <v>0</v>
      </c>
    </row>
    <row r="979" spans="1:16" x14ac:dyDescent="0.25">
      <c r="A979" s="10">
        <v>16739523</v>
      </c>
      <c r="B979" s="10" t="s">
        <v>269</v>
      </c>
      <c r="C979" s="10" t="s">
        <v>270</v>
      </c>
      <c r="D979" s="10">
        <v>120</v>
      </c>
      <c r="E979" s="10"/>
      <c r="F979" s="10"/>
      <c r="G979" s="10"/>
      <c r="H979" s="10"/>
      <c r="I979" s="10"/>
      <c r="J979" s="10"/>
      <c r="K979" s="10"/>
      <c r="L979" s="10"/>
      <c r="M979" s="10"/>
      <c r="N979" s="10"/>
      <c r="O979" s="110">
        <f t="shared" si="30"/>
        <v>0</v>
      </c>
      <c r="P979" s="110">
        <f t="shared" si="31"/>
        <v>0</v>
      </c>
    </row>
    <row r="980" spans="1:16" x14ac:dyDescent="0.25">
      <c r="A980" s="10">
        <v>16740432</v>
      </c>
      <c r="B980" s="10" t="s">
        <v>251</v>
      </c>
      <c r="C980" s="10" t="s">
        <v>252</v>
      </c>
      <c r="D980" s="10">
        <v>56</v>
      </c>
      <c r="E980" s="10"/>
      <c r="F980" s="10"/>
      <c r="G980" s="10"/>
      <c r="H980" s="10"/>
      <c r="I980" s="10"/>
      <c r="J980" s="10"/>
      <c r="K980" s="10"/>
      <c r="L980" s="10"/>
      <c r="M980" s="10"/>
      <c r="N980" s="10"/>
      <c r="O980" s="110">
        <f t="shared" si="30"/>
        <v>0</v>
      </c>
      <c r="P980" s="110">
        <f t="shared" si="31"/>
        <v>0</v>
      </c>
    </row>
    <row r="981" spans="1:16" x14ac:dyDescent="0.25">
      <c r="A981" s="10">
        <v>16744373</v>
      </c>
      <c r="B981" s="10" t="s">
        <v>245</v>
      </c>
      <c r="C981" s="10" t="s">
        <v>246</v>
      </c>
      <c r="D981" s="10">
        <v>60</v>
      </c>
      <c r="E981" s="10"/>
      <c r="F981" s="10"/>
      <c r="G981" s="10"/>
      <c r="H981" s="10"/>
      <c r="I981" s="10"/>
      <c r="J981" s="10"/>
      <c r="K981" s="10"/>
      <c r="L981" s="10"/>
      <c r="M981" s="10"/>
      <c r="N981" s="10"/>
      <c r="O981" s="110">
        <f t="shared" si="30"/>
        <v>0</v>
      </c>
      <c r="P981" s="110">
        <f t="shared" si="31"/>
        <v>0</v>
      </c>
    </row>
    <row r="982" spans="1:16" x14ac:dyDescent="0.25">
      <c r="A982" s="10">
        <v>16744381</v>
      </c>
      <c r="B982" s="10" t="s">
        <v>251</v>
      </c>
      <c r="C982" s="10" t="s">
        <v>252</v>
      </c>
      <c r="D982" s="10">
        <v>56</v>
      </c>
      <c r="E982" s="10"/>
      <c r="F982" s="10"/>
      <c r="G982" s="10"/>
      <c r="H982" s="10"/>
      <c r="I982" s="10"/>
      <c r="J982" s="10"/>
      <c r="K982" s="10"/>
      <c r="L982" s="10"/>
      <c r="M982" s="10"/>
      <c r="N982" s="10"/>
      <c r="O982" s="110">
        <f t="shared" si="30"/>
        <v>0</v>
      </c>
      <c r="P982" s="110">
        <f t="shared" si="31"/>
        <v>0</v>
      </c>
    </row>
    <row r="983" spans="1:16" x14ac:dyDescent="0.25">
      <c r="A983" s="10">
        <v>16744780</v>
      </c>
      <c r="B983" s="10" t="s">
        <v>170</v>
      </c>
      <c r="C983" s="10" t="s">
        <v>171</v>
      </c>
      <c r="D983" s="10">
        <v>21</v>
      </c>
      <c r="E983" s="10"/>
      <c r="F983" s="10"/>
      <c r="G983" s="10"/>
      <c r="H983" s="10"/>
      <c r="I983" s="10"/>
      <c r="J983" s="10"/>
      <c r="K983" s="10"/>
      <c r="L983" s="10"/>
      <c r="M983" s="10"/>
      <c r="N983" s="10"/>
      <c r="O983" s="110">
        <f t="shared" si="30"/>
        <v>0</v>
      </c>
      <c r="P983" s="110">
        <f t="shared" si="31"/>
        <v>0</v>
      </c>
    </row>
    <row r="984" spans="1:16" x14ac:dyDescent="0.25">
      <c r="A984" s="10">
        <v>16744799</v>
      </c>
      <c r="B984" s="10" t="s">
        <v>170</v>
      </c>
      <c r="C984" s="10" t="s">
        <v>171</v>
      </c>
      <c r="D984" s="10">
        <v>21</v>
      </c>
      <c r="E984" s="10"/>
      <c r="F984" s="10"/>
      <c r="G984" s="10"/>
      <c r="H984" s="10"/>
      <c r="I984" s="10"/>
      <c r="J984" s="10"/>
      <c r="K984" s="10"/>
      <c r="L984" s="10"/>
      <c r="M984" s="10"/>
      <c r="N984" s="10"/>
      <c r="O984" s="110">
        <f t="shared" si="30"/>
        <v>0</v>
      </c>
      <c r="P984" s="110">
        <f t="shared" si="31"/>
        <v>0</v>
      </c>
    </row>
    <row r="985" spans="1:16" x14ac:dyDescent="0.25">
      <c r="A985" s="10">
        <v>16744802</v>
      </c>
      <c r="B985" s="10" t="s">
        <v>170</v>
      </c>
      <c r="C985" s="10" t="s">
        <v>171</v>
      </c>
      <c r="D985" s="10">
        <v>21</v>
      </c>
      <c r="E985" s="10"/>
      <c r="F985" s="10"/>
      <c r="G985" s="10"/>
      <c r="H985" s="10"/>
      <c r="I985" s="10"/>
      <c r="J985" s="10"/>
      <c r="K985" s="10"/>
      <c r="L985" s="10"/>
      <c r="M985" s="10"/>
      <c r="N985" s="10"/>
      <c r="O985" s="110">
        <f t="shared" si="30"/>
        <v>0</v>
      </c>
      <c r="P985" s="110">
        <f t="shared" si="31"/>
        <v>0</v>
      </c>
    </row>
    <row r="986" spans="1:16" x14ac:dyDescent="0.25">
      <c r="A986" s="10">
        <v>16745191</v>
      </c>
      <c r="B986" s="10" t="s">
        <v>329</v>
      </c>
      <c r="C986" s="10" t="s">
        <v>330</v>
      </c>
      <c r="D986" s="10">
        <v>3</v>
      </c>
      <c r="E986" s="10"/>
      <c r="F986" s="10"/>
      <c r="G986" s="10"/>
      <c r="H986" s="10"/>
      <c r="I986" s="10"/>
      <c r="J986" s="10"/>
      <c r="K986" s="10"/>
      <c r="L986" s="10"/>
      <c r="M986" s="10"/>
      <c r="N986" s="10"/>
      <c r="O986" s="110">
        <f t="shared" si="30"/>
        <v>0</v>
      </c>
      <c r="P986" s="110">
        <f t="shared" si="31"/>
        <v>0</v>
      </c>
    </row>
    <row r="987" spans="1:16" x14ac:dyDescent="0.25">
      <c r="A987" s="10">
        <v>16745698</v>
      </c>
      <c r="B987" s="10" t="s">
        <v>323</v>
      </c>
      <c r="C987" s="10" t="s">
        <v>324</v>
      </c>
      <c r="D987" s="10">
        <v>21</v>
      </c>
      <c r="E987" s="10"/>
      <c r="F987" s="10"/>
      <c r="G987" s="10"/>
      <c r="H987" s="10"/>
      <c r="I987" s="10"/>
      <c r="J987" s="10"/>
      <c r="K987" s="10"/>
      <c r="L987" s="10"/>
      <c r="M987" s="10"/>
      <c r="N987" s="10"/>
      <c r="O987" s="110">
        <f t="shared" si="30"/>
        <v>0</v>
      </c>
      <c r="P987" s="110">
        <f t="shared" si="31"/>
        <v>0</v>
      </c>
    </row>
    <row r="988" spans="1:16" x14ac:dyDescent="0.25">
      <c r="A988" s="10">
        <v>16745728</v>
      </c>
      <c r="B988" s="10" t="s">
        <v>318</v>
      </c>
      <c r="C988" s="10" t="s">
        <v>319</v>
      </c>
      <c r="D988" s="10">
        <v>30</v>
      </c>
      <c r="E988" s="10"/>
      <c r="F988" s="10"/>
      <c r="G988" s="10"/>
      <c r="H988" s="10"/>
      <c r="I988" s="10"/>
      <c r="J988" s="10"/>
      <c r="K988" s="10"/>
      <c r="L988" s="10"/>
      <c r="M988" s="10"/>
      <c r="N988" s="10"/>
      <c r="O988" s="110">
        <f t="shared" si="30"/>
        <v>0</v>
      </c>
      <c r="P988" s="110">
        <f t="shared" si="31"/>
        <v>0</v>
      </c>
    </row>
    <row r="989" spans="1:16" x14ac:dyDescent="0.25">
      <c r="A989" s="10">
        <v>16745744</v>
      </c>
      <c r="B989" s="10" t="s">
        <v>318</v>
      </c>
      <c r="C989" s="10" t="s">
        <v>319</v>
      </c>
      <c r="D989" s="10">
        <v>30</v>
      </c>
      <c r="E989" s="10"/>
      <c r="F989" s="10"/>
      <c r="G989" s="10"/>
      <c r="H989" s="10"/>
      <c r="I989" s="10"/>
      <c r="J989" s="10"/>
      <c r="K989" s="10"/>
      <c r="L989" s="10"/>
      <c r="M989" s="10"/>
      <c r="N989" s="10"/>
      <c r="O989" s="110">
        <f t="shared" si="30"/>
        <v>0</v>
      </c>
      <c r="P989" s="110">
        <f t="shared" si="31"/>
        <v>0</v>
      </c>
    </row>
    <row r="990" spans="1:16" x14ac:dyDescent="0.25">
      <c r="A990" s="10">
        <v>16745809</v>
      </c>
      <c r="B990" s="10" t="s">
        <v>318</v>
      </c>
      <c r="C990" s="10" t="s">
        <v>319</v>
      </c>
      <c r="D990" s="10">
        <v>30</v>
      </c>
      <c r="E990" s="10"/>
      <c r="F990" s="10"/>
      <c r="G990" s="10"/>
      <c r="H990" s="10"/>
      <c r="I990" s="10"/>
      <c r="J990" s="10"/>
      <c r="K990" s="10"/>
      <c r="L990" s="10"/>
      <c r="M990" s="10"/>
      <c r="N990" s="10"/>
      <c r="O990" s="110">
        <f t="shared" si="30"/>
        <v>0</v>
      </c>
      <c r="P990" s="110">
        <f t="shared" si="31"/>
        <v>0</v>
      </c>
    </row>
    <row r="991" spans="1:16" x14ac:dyDescent="0.25">
      <c r="A991" s="10">
        <v>16748352</v>
      </c>
      <c r="B991" s="10" t="s">
        <v>128</v>
      </c>
      <c r="C991" s="10" t="s">
        <v>129</v>
      </c>
      <c r="D991" s="10">
        <v>1</v>
      </c>
      <c r="E991" s="10"/>
      <c r="F991" s="10"/>
      <c r="G991" s="10"/>
      <c r="H991" s="10"/>
      <c r="I991" s="10"/>
      <c r="J991" s="10"/>
      <c r="K991" s="10"/>
      <c r="L991" s="10"/>
      <c r="M991" s="10"/>
      <c r="N991" s="10"/>
      <c r="O991" s="110">
        <f t="shared" si="30"/>
        <v>0</v>
      </c>
      <c r="P991" s="110">
        <f t="shared" si="31"/>
        <v>0</v>
      </c>
    </row>
    <row r="992" spans="1:16" x14ac:dyDescent="0.25">
      <c r="A992" s="10">
        <v>16751418</v>
      </c>
      <c r="B992" s="10" t="s">
        <v>329</v>
      </c>
      <c r="C992" s="10" t="s">
        <v>330</v>
      </c>
      <c r="D992" s="10">
        <v>3</v>
      </c>
      <c r="E992" s="10"/>
      <c r="F992" s="10"/>
      <c r="G992" s="10"/>
      <c r="H992" s="10"/>
      <c r="I992" s="10"/>
      <c r="J992" s="10"/>
      <c r="K992" s="10"/>
      <c r="L992" s="10"/>
      <c r="M992" s="10"/>
      <c r="N992" s="10"/>
      <c r="O992" s="110">
        <f t="shared" si="30"/>
        <v>0</v>
      </c>
      <c r="P992" s="110">
        <f t="shared" si="31"/>
        <v>0</v>
      </c>
    </row>
    <row r="993" spans="1:16" x14ac:dyDescent="0.25">
      <c r="A993" s="10">
        <v>16755235</v>
      </c>
      <c r="B993" s="10" t="s">
        <v>329</v>
      </c>
      <c r="C993" s="10" t="s">
        <v>330</v>
      </c>
      <c r="D993" s="10">
        <v>3</v>
      </c>
      <c r="E993" s="10"/>
      <c r="F993" s="10"/>
      <c r="G993" s="10"/>
      <c r="H993" s="10"/>
      <c r="I993" s="10"/>
      <c r="J993" s="10"/>
      <c r="K993" s="10"/>
      <c r="L993" s="10"/>
      <c r="M993" s="10"/>
      <c r="N993" s="10"/>
      <c r="O993" s="110">
        <f t="shared" si="30"/>
        <v>0</v>
      </c>
      <c r="P993" s="110">
        <f t="shared" si="31"/>
        <v>0</v>
      </c>
    </row>
    <row r="994" spans="1:16" x14ac:dyDescent="0.25">
      <c r="A994" s="10">
        <v>16755243</v>
      </c>
      <c r="B994" s="10" t="s">
        <v>329</v>
      </c>
      <c r="C994" s="10" t="s">
        <v>330</v>
      </c>
      <c r="D994" s="10">
        <v>3</v>
      </c>
      <c r="E994" s="10"/>
      <c r="F994" s="10"/>
      <c r="G994" s="10"/>
      <c r="H994" s="10"/>
      <c r="I994" s="10"/>
      <c r="J994" s="10"/>
      <c r="K994" s="10"/>
      <c r="L994" s="10"/>
      <c r="M994" s="10"/>
      <c r="N994" s="10"/>
      <c r="O994" s="110">
        <f t="shared" si="30"/>
        <v>0</v>
      </c>
      <c r="P994" s="110">
        <f t="shared" si="31"/>
        <v>0</v>
      </c>
    </row>
    <row r="995" spans="1:16" x14ac:dyDescent="0.25">
      <c r="A995" s="10">
        <v>16755405</v>
      </c>
      <c r="B995" s="10" t="s">
        <v>261</v>
      </c>
      <c r="C995" s="10" t="s">
        <v>262</v>
      </c>
      <c r="D995" s="10">
        <v>21</v>
      </c>
      <c r="E995" s="10"/>
      <c r="F995" s="10"/>
      <c r="G995" s="10"/>
      <c r="H995" s="10"/>
      <c r="I995" s="10"/>
      <c r="J995" s="10"/>
      <c r="K995" s="10"/>
      <c r="L995" s="10"/>
      <c r="M995" s="10"/>
      <c r="N995" s="10"/>
      <c r="O995" s="110">
        <f t="shared" si="30"/>
        <v>0</v>
      </c>
      <c r="P995" s="110">
        <f t="shared" si="31"/>
        <v>0</v>
      </c>
    </row>
    <row r="996" spans="1:16" x14ac:dyDescent="0.25">
      <c r="A996" s="10">
        <v>16755413</v>
      </c>
      <c r="B996" s="10" t="s">
        <v>261</v>
      </c>
      <c r="C996" s="10" t="s">
        <v>262</v>
      </c>
      <c r="D996" s="10">
        <v>21</v>
      </c>
      <c r="E996" s="10"/>
      <c r="F996" s="10"/>
      <c r="G996" s="10"/>
      <c r="H996" s="10"/>
      <c r="I996" s="10"/>
      <c r="J996" s="10"/>
      <c r="K996" s="10"/>
      <c r="L996" s="10"/>
      <c r="M996" s="10"/>
      <c r="N996" s="10"/>
      <c r="O996" s="110">
        <f t="shared" si="30"/>
        <v>0</v>
      </c>
      <c r="P996" s="110">
        <f t="shared" si="31"/>
        <v>0</v>
      </c>
    </row>
    <row r="997" spans="1:16" x14ac:dyDescent="0.25">
      <c r="A997" s="10">
        <v>16755421</v>
      </c>
      <c r="B997" s="10" t="s">
        <v>261</v>
      </c>
      <c r="C997" s="10" t="s">
        <v>262</v>
      </c>
      <c r="D997" s="10">
        <v>21</v>
      </c>
      <c r="E997" s="10"/>
      <c r="F997" s="10"/>
      <c r="G997" s="10"/>
      <c r="H997" s="10"/>
      <c r="I997" s="10"/>
      <c r="J997" s="10"/>
      <c r="K997" s="10"/>
      <c r="L997" s="10"/>
      <c r="M997" s="10"/>
      <c r="N997" s="10"/>
      <c r="O997" s="110">
        <f t="shared" si="30"/>
        <v>0</v>
      </c>
      <c r="P997" s="110">
        <f t="shared" si="31"/>
        <v>0</v>
      </c>
    </row>
    <row r="998" spans="1:16" x14ac:dyDescent="0.25">
      <c r="A998" s="10">
        <v>16757009</v>
      </c>
      <c r="B998" s="10" t="s">
        <v>261</v>
      </c>
      <c r="C998" s="10" t="s">
        <v>262</v>
      </c>
      <c r="D998" s="10">
        <v>21</v>
      </c>
      <c r="E998" s="10"/>
      <c r="F998" s="10"/>
      <c r="G998" s="10"/>
      <c r="H998" s="10"/>
      <c r="I998" s="10"/>
      <c r="J998" s="10"/>
      <c r="K998" s="10"/>
      <c r="L998" s="10"/>
      <c r="M998" s="10"/>
      <c r="N998" s="10"/>
      <c r="O998" s="110">
        <f t="shared" si="30"/>
        <v>0</v>
      </c>
      <c r="P998" s="110">
        <f t="shared" si="31"/>
        <v>0</v>
      </c>
    </row>
    <row r="999" spans="1:16" x14ac:dyDescent="0.25">
      <c r="A999" s="10">
        <v>16757017</v>
      </c>
      <c r="B999" s="10" t="s">
        <v>261</v>
      </c>
      <c r="C999" s="10" t="s">
        <v>262</v>
      </c>
      <c r="D999" s="10">
        <v>21</v>
      </c>
      <c r="E999" s="10"/>
      <c r="F999" s="10"/>
      <c r="G999" s="10"/>
      <c r="H999" s="10"/>
      <c r="I999" s="10"/>
      <c r="J999" s="10"/>
      <c r="K999" s="10"/>
      <c r="L999" s="10"/>
      <c r="M999" s="10"/>
      <c r="N999" s="10"/>
      <c r="O999" s="110">
        <f t="shared" si="30"/>
        <v>0</v>
      </c>
      <c r="P999" s="110">
        <f t="shared" si="31"/>
        <v>0</v>
      </c>
    </row>
    <row r="1000" spans="1:16" x14ac:dyDescent="0.25">
      <c r="A1000" s="10">
        <v>16757025</v>
      </c>
      <c r="B1000" s="10" t="s">
        <v>261</v>
      </c>
      <c r="C1000" s="10" t="s">
        <v>262</v>
      </c>
      <c r="D1000" s="10">
        <v>21</v>
      </c>
      <c r="E1000" s="10"/>
      <c r="F1000" s="10"/>
      <c r="G1000" s="10"/>
      <c r="H1000" s="10"/>
      <c r="I1000" s="10"/>
      <c r="J1000" s="10"/>
      <c r="K1000" s="10"/>
      <c r="L1000" s="10"/>
      <c r="M1000" s="10"/>
      <c r="N1000" s="10"/>
      <c r="O1000" s="110">
        <f t="shared" si="30"/>
        <v>0</v>
      </c>
      <c r="P1000" s="110">
        <f t="shared" si="31"/>
        <v>0</v>
      </c>
    </row>
    <row r="1001" spans="1:16" x14ac:dyDescent="0.25">
      <c r="A1001" s="10">
        <v>16757173</v>
      </c>
      <c r="B1001" s="10" t="s">
        <v>130</v>
      </c>
      <c r="C1001" s="10" t="s">
        <v>131</v>
      </c>
      <c r="D1001" s="10">
        <v>1</v>
      </c>
      <c r="E1001" s="10"/>
      <c r="F1001" s="10"/>
      <c r="G1001" s="10"/>
      <c r="H1001" s="10"/>
      <c r="I1001" s="10"/>
      <c r="J1001" s="10"/>
      <c r="K1001" s="10"/>
      <c r="L1001" s="10"/>
      <c r="M1001" s="10"/>
      <c r="N1001" s="10"/>
      <c r="O1001" s="110">
        <f t="shared" si="30"/>
        <v>0</v>
      </c>
      <c r="P1001" s="110">
        <f t="shared" si="31"/>
        <v>0</v>
      </c>
    </row>
    <row r="1002" spans="1:16" x14ac:dyDescent="0.25">
      <c r="A1002" s="10">
        <v>16760069</v>
      </c>
      <c r="B1002" s="10" t="s">
        <v>269</v>
      </c>
      <c r="C1002" s="10" t="s">
        <v>270</v>
      </c>
      <c r="D1002" s="10">
        <v>120</v>
      </c>
      <c r="E1002" s="10"/>
      <c r="F1002" s="10"/>
      <c r="G1002" s="10"/>
      <c r="H1002" s="10"/>
      <c r="I1002" s="10"/>
      <c r="J1002" s="10"/>
      <c r="K1002" s="10"/>
      <c r="L1002" s="10"/>
      <c r="M1002" s="10"/>
      <c r="N1002" s="10"/>
      <c r="O1002" s="110">
        <f t="shared" si="30"/>
        <v>0</v>
      </c>
      <c r="P1002" s="110">
        <f t="shared" si="31"/>
        <v>0</v>
      </c>
    </row>
    <row r="1003" spans="1:16" x14ac:dyDescent="0.25">
      <c r="A1003" s="10">
        <v>16760077</v>
      </c>
      <c r="B1003" s="10" t="s">
        <v>269</v>
      </c>
      <c r="C1003" s="10" t="s">
        <v>270</v>
      </c>
      <c r="D1003" s="10">
        <v>90</v>
      </c>
      <c r="E1003" s="10"/>
      <c r="F1003" s="10"/>
      <c r="G1003" s="10"/>
      <c r="H1003" s="10"/>
      <c r="I1003" s="10"/>
      <c r="J1003" s="10"/>
      <c r="K1003" s="10"/>
      <c r="L1003" s="10"/>
      <c r="M1003" s="10"/>
      <c r="N1003" s="10"/>
      <c r="O1003" s="110">
        <f t="shared" si="30"/>
        <v>0</v>
      </c>
      <c r="P1003" s="110">
        <f t="shared" si="31"/>
        <v>0</v>
      </c>
    </row>
    <row r="1004" spans="1:16" x14ac:dyDescent="0.25">
      <c r="A1004" s="10">
        <v>16767713</v>
      </c>
      <c r="B1004" s="10" t="s">
        <v>261</v>
      </c>
      <c r="C1004" s="10" t="s">
        <v>262</v>
      </c>
      <c r="D1004" s="10">
        <v>21</v>
      </c>
      <c r="E1004" s="10"/>
      <c r="F1004" s="10"/>
      <c r="G1004" s="10"/>
      <c r="H1004" s="10"/>
      <c r="I1004" s="10"/>
      <c r="J1004" s="10"/>
      <c r="K1004" s="10"/>
      <c r="L1004" s="10"/>
      <c r="M1004" s="10"/>
      <c r="N1004" s="10"/>
      <c r="O1004" s="110">
        <f t="shared" si="30"/>
        <v>0</v>
      </c>
      <c r="P1004" s="110">
        <f t="shared" si="31"/>
        <v>0</v>
      </c>
    </row>
    <row r="1005" spans="1:16" x14ac:dyDescent="0.25">
      <c r="A1005" s="10">
        <v>16767977</v>
      </c>
      <c r="B1005" s="10" t="s">
        <v>325</v>
      </c>
      <c r="C1005" s="10" t="s">
        <v>326</v>
      </c>
      <c r="D1005" s="10">
        <v>224</v>
      </c>
      <c r="E1005" s="10"/>
      <c r="F1005" s="10"/>
      <c r="G1005" s="10"/>
      <c r="H1005" s="10"/>
      <c r="I1005" s="10"/>
      <c r="J1005" s="10"/>
      <c r="K1005" s="10"/>
      <c r="L1005" s="10"/>
      <c r="M1005" s="10"/>
      <c r="N1005" s="10"/>
      <c r="O1005" s="110">
        <f t="shared" si="30"/>
        <v>0</v>
      </c>
      <c r="P1005" s="110">
        <f t="shared" si="31"/>
        <v>0</v>
      </c>
    </row>
    <row r="1006" spans="1:16" x14ac:dyDescent="0.25">
      <c r="A1006" s="10">
        <v>16769104</v>
      </c>
      <c r="B1006" s="10" t="s">
        <v>323</v>
      </c>
      <c r="C1006" s="10" t="s">
        <v>324</v>
      </c>
      <c r="D1006" s="10">
        <v>21</v>
      </c>
      <c r="E1006" s="10"/>
      <c r="F1006" s="10"/>
      <c r="G1006" s="10"/>
      <c r="H1006" s="10"/>
      <c r="I1006" s="10"/>
      <c r="J1006" s="10"/>
      <c r="K1006" s="10"/>
      <c r="L1006" s="10"/>
      <c r="M1006" s="10"/>
      <c r="N1006" s="10"/>
      <c r="O1006" s="110">
        <f t="shared" si="30"/>
        <v>0</v>
      </c>
      <c r="P1006" s="110">
        <f t="shared" si="31"/>
        <v>0</v>
      </c>
    </row>
    <row r="1007" spans="1:16" x14ac:dyDescent="0.25">
      <c r="A1007" s="10">
        <v>16769813</v>
      </c>
      <c r="B1007" s="10" t="s">
        <v>198</v>
      </c>
      <c r="C1007" s="10" t="s">
        <v>199</v>
      </c>
      <c r="D1007" s="10">
        <v>30</v>
      </c>
      <c r="E1007" s="10"/>
      <c r="F1007" s="10"/>
      <c r="G1007" s="10"/>
      <c r="H1007" s="10"/>
      <c r="I1007" s="10"/>
      <c r="J1007" s="10"/>
      <c r="K1007" s="10"/>
      <c r="L1007" s="10"/>
      <c r="M1007" s="10"/>
      <c r="N1007" s="10"/>
      <c r="O1007" s="110">
        <f t="shared" si="30"/>
        <v>0</v>
      </c>
      <c r="P1007" s="110">
        <f t="shared" si="31"/>
        <v>0</v>
      </c>
    </row>
    <row r="1008" spans="1:16" x14ac:dyDescent="0.25">
      <c r="A1008" s="10">
        <v>16770102</v>
      </c>
      <c r="B1008" s="10" t="s">
        <v>198</v>
      </c>
      <c r="C1008" s="10" t="s">
        <v>199</v>
      </c>
      <c r="D1008" s="10">
        <v>30</v>
      </c>
      <c r="E1008" s="10"/>
      <c r="F1008" s="10"/>
      <c r="G1008" s="10"/>
      <c r="H1008" s="10"/>
      <c r="I1008" s="10"/>
      <c r="J1008" s="10"/>
      <c r="K1008" s="10"/>
      <c r="L1008" s="10"/>
      <c r="M1008" s="10"/>
      <c r="N1008" s="10"/>
      <c r="O1008" s="110">
        <f t="shared" si="30"/>
        <v>0</v>
      </c>
      <c r="P1008" s="110">
        <f t="shared" si="31"/>
        <v>0</v>
      </c>
    </row>
    <row r="1009" spans="1:16" x14ac:dyDescent="0.25">
      <c r="A1009" s="10">
        <v>16770862</v>
      </c>
      <c r="B1009" s="10" t="s">
        <v>150</v>
      </c>
      <c r="C1009" s="10" t="s">
        <v>151</v>
      </c>
      <c r="D1009" s="10">
        <v>1</v>
      </c>
      <c r="E1009" s="10"/>
      <c r="F1009" s="10"/>
      <c r="G1009" s="10"/>
      <c r="H1009" s="10"/>
      <c r="I1009" s="10"/>
      <c r="J1009" s="10"/>
      <c r="K1009" s="10"/>
      <c r="L1009" s="10"/>
      <c r="M1009" s="10"/>
      <c r="N1009" s="10"/>
      <c r="O1009" s="110">
        <f t="shared" si="30"/>
        <v>0</v>
      </c>
      <c r="P1009" s="110">
        <f t="shared" si="31"/>
        <v>0</v>
      </c>
    </row>
    <row r="1010" spans="1:16" x14ac:dyDescent="0.25">
      <c r="A1010" s="10">
        <v>16771745</v>
      </c>
      <c r="B1010" s="10" t="s">
        <v>249</v>
      </c>
      <c r="C1010" s="10" t="s">
        <v>250</v>
      </c>
      <c r="D1010" s="10">
        <v>28</v>
      </c>
      <c r="E1010" s="10"/>
      <c r="F1010" s="10"/>
      <c r="G1010" s="10"/>
      <c r="H1010" s="10"/>
      <c r="I1010" s="10"/>
      <c r="J1010" s="10"/>
      <c r="K1010" s="10"/>
      <c r="L1010" s="10"/>
      <c r="M1010" s="10"/>
      <c r="N1010" s="10"/>
      <c r="O1010" s="110">
        <f t="shared" si="30"/>
        <v>0</v>
      </c>
      <c r="P1010" s="110">
        <f t="shared" si="31"/>
        <v>0</v>
      </c>
    </row>
    <row r="1011" spans="1:16" x14ac:dyDescent="0.25">
      <c r="A1011" s="10">
        <v>16771753</v>
      </c>
      <c r="B1011" s="10" t="s">
        <v>249</v>
      </c>
      <c r="C1011" s="10" t="s">
        <v>250</v>
      </c>
      <c r="D1011" s="10">
        <v>28</v>
      </c>
      <c r="E1011" s="10"/>
      <c r="F1011" s="10"/>
      <c r="G1011" s="10"/>
      <c r="H1011" s="10"/>
      <c r="I1011" s="10"/>
      <c r="J1011" s="10"/>
      <c r="K1011" s="10"/>
      <c r="L1011" s="10"/>
      <c r="M1011" s="10"/>
      <c r="N1011" s="10"/>
      <c r="O1011" s="110">
        <f t="shared" si="30"/>
        <v>0</v>
      </c>
      <c r="P1011" s="110">
        <f t="shared" si="31"/>
        <v>0</v>
      </c>
    </row>
    <row r="1012" spans="1:16" x14ac:dyDescent="0.25">
      <c r="A1012" s="10">
        <v>16772806</v>
      </c>
      <c r="B1012" s="10" t="s">
        <v>318</v>
      </c>
      <c r="C1012" s="10" t="s">
        <v>319</v>
      </c>
      <c r="D1012" s="10">
        <v>30</v>
      </c>
      <c r="E1012" s="10"/>
      <c r="F1012" s="10"/>
      <c r="G1012" s="10"/>
      <c r="H1012" s="10"/>
      <c r="I1012" s="10"/>
      <c r="J1012" s="10"/>
      <c r="K1012" s="10"/>
      <c r="L1012" s="10"/>
      <c r="M1012" s="10"/>
      <c r="N1012" s="10"/>
      <c r="O1012" s="110">
        <f t="shared" si="30"/>
        <v>0</v>
      </c>
      <c r="P1012" s="110">
        <f t="shared" si="31"/>
        <v>0</v>
      </c>
    </row>
    <row r="1013" spans="1:16" x14ac:dyDescent="0.25">
      <c r="A1013" s="10">
        <v>16772814</v>
      </c>
      <c r="B1013" s="10" t="s">
        <v>318</v>
      </c>
      <c r="C1013" s="10" t="s">
        <v>319</v>
      </c>
      <c r="D1013" s="10">
        <v>30</v>
      </c>
      <c r="E1013" s="10"/>
      <c r="F1013" s="10"/>
      <c r="G1013" s="10"/>
      <c r="H1013" s="10"/>
      <c r="I1013" s="10"/>
      <c r="J1013" s="10"/>
      <c r="K1013" s="10"/>
      <c r="L1013" s="10"/>
      <c r="M1013" s="10"/>
      <c r="N1013" s="10"/>
      <c r="O1013" s="110">
        <f t="shared" si="30"/>
        <v>0</v>
      </c>
      <c r="P1013" s="110">
        <f t="shared" si="31"/>
        <v>0</v>
      </c>
    </row>
    <row r="1014" spans="1:16" x14ac:dyDescent="0.25">
      <c r="A1014" s="10">
        <v>16772822</v>
      </c>
      <c r="B1014" s="10" t="s">
        <v>318</v>
      </c>
      <c r="C1014" s="10" t="s">
        <v>319</v>
      </c>
      <c r="D1014" s="10">
        <v>30</v>
      </c>
      <c r="E1014" s="10"/>
      <c r="F1014" s="10"/>
      <c r="G1014" s="10"/>
      <c r="H1014" s="10"/>
      <c r="I1014" s="10"/>
      <c r="J1014" s="10"/>
      <c r="K1014" s="10"/>
      <c r="L1014" s="10"/>
      <c r="M1014" s="10"/>
      <c r="N1014" s="10"/>
      <c r="O1014" s="110">
        <f t="shared" si="30"/>
        <v>0</v>
      </c>
      <c r="P1014" s="110">
        <f t="shared" si="31"/>
        <v>0</v>
      </c>
    </row>
    <row r="1015" spans="1:16" x14ac:dyDescent="0.25">
      <c r="A1015" s="10">
        <v>16772962</v>
      </c>
      <c r="B1015" s="10" t="s">
        <v>291</v>
      </c>
      <c r="C1015" s="10" t="s">
        <v>292</v>
      </c>
      <c r="D1015" s="10">
        <v>1</v>
      </c>
      <c r="E1015" s="10"/>
      <c r="F1015" s="10"/>
      <c r="G1015" s="10"/>
      <c r="H1015" s="10"/>
      <c r="I1015" s="10"/>
      <c r="J1015" s="10"/>
      <c r="K1015" s="10"/>
      <c r="L1015" s="10"/>
      <c r="M1015" s="10"/>
      <c r="N1015" s="10"/>
      <c r="O1015" s="110">
        <f t="shared" si="30"/>
        <v>0</v>
      </c>
      <c r="P1015" s="110">
        <f t="shared" si="31"/>
        <v>0</v>
      </c>
    </row>
    <row r="1016" spans="1:16" x14ac:dyDescent="0.25">
      <c r="A1016" s="10">
        <v>16772970</v>
      </c>
      <c r="B1016" s="10" t="s">
        <v>291</v>
      </c>
      <c r="C1016" s="10" t="s">
        <v>292</v>
      </c>
      <c r="D1016" s="10">
        <v>1</v>
      </c>
      <c r="E1016" s="10"/>
      <c r="F1016" s="10"/>
      <c r="G1016" s="10"/>
      <c r="H1016" s="10"/>
      <c r="I1016" s="10"/>
      <c r="J1016" s="10"/>
      <c r="K1016" s="10"/>
      <c r="L1016" s="10"/>
      <c r="M1016" s="10"/>
      <c r="N1016" s="10"/>
      <c r="O1016" s="110">
        <f t="shared" si="30"/>
        <v>0</v>
      </c>
      <c r="P1016" s="110">
        <f t="shared" si="31"/>
        <v>0</v>
      </c>
    </row>
    <row r="1017" spans="1:16" x14ac:dyDescent="0.25">
      <c r="A1017" s="10">
        <v>16772989</v>
      </c>
      <c r="B1017" s="10" t="s">
        <v>291</v>
      </c>
      <c r="C1017" s="10" t="s">
        <v>292</v>
      </c>
      <c r="D1017" s="10">
        <v>1</v>
      </c>
      <c r="E1017" s="10"/>
      <c r="F1017" s="10"/>
      <c r="G1017" s="10"/>
      <c r="H1017" s="10"/>
      <c r="I1017" s="10"/>
      <c r="J1017" s="10"/>
      <c r="K1017" s="10"/>
      <c r="L1017" s="10"/>
      <c r="M1017" s="10"/>
      <c r="N1017" s="10"/>
      <c r="O1017" s="110">
        <f t="shared" si="30"/>
        <v>0</v>
      </c>
      <c r="P1017" s="110">
        <f t="shared" si="31"/>
        <v>0</v>
      </c>
    </row>
    <row r="1018" spans="1:16" x14ac:dyDescent="0.25">
      <c r="A1018" s="10">
        <v>16773039</v>
      </c>
      <c r="B1018" s="10" t="s">
        <v>249</v>
      </c>
      <c r="C1018" s="10" t="s">
        <v>250</v>
      </c>
      <c r="D1018" s="10">
        <v>28</v>
      </c>
      <c r="E1018" s="10"/>
      <c r="F1018" s="10"/>
      <c r="G1018" s="10"/>
      <c r="H1018" s="10"/>
      <c r="I1018" s="10"/>
      <c r="J1018" s="10"/>
      <c r="K1018" s="10"/>
      <c r="L1018" s="10"/>
      <c r="M1018" s="10"/>
      <c r="N1018" s="10"/>
      <c r="O1018" s="110">
        <f t="shared" si="30"/>
        <v>0</v>
      </c>
      <c r="P1018" s="110">
        <f t="shared" si="31"/>
        <v>0</v>
      </c>
    </row>
    <row r="1019" spans="1:16" x14ac:dyDescent="0.25">
      <c r="A1019" s="10">
        <v>16773055</v>
      </c>
      <c r="B1019" s="10" t="s">
        <v>124</v>
      </c>
      <c r="C1019" s="10" t="s">
        <v>125</v>
      </c>
      <c r="D1019" s="10">
        <v>1</v>
      </c>
      <c r="E1019" s="10"/>
      <c r="F1019" s="10"/>
      <c r="G1019" s="10"/>
      <c r="H1019" s="10"/>
      <c r="I1019" s="10"/>
      <c r="J1019" s="10"/>
      <c r="K1019" s="10"/>
      <c r="L1019" s="10"/>
      <c r="M1019" s="10"/>
      <c r="N1019" s="10"/>
      <c r="O1019" s="110">
        <f t="shared" si="30"/>
        <v>0</v>
      </c>
      <c r="P1019" s="110">
        <f t="shared" si="31"/>
        <v>0</v>
      </c>
    </row>
    <row r="1020" spans="1:16" x14ac:dyDescent="0.25">
      <c r="A1020" s="10">
        <v>16773063</v>
      </c>
      <c r="B1020" s="10" t="s">
        <v>237</v>
      </c>
      <c r="C1020" s="10" t="s">
        <v>238</v>
      </c>
      <c r="D1020" s="10">
        <v>1</v>
      </c>
      <c r="E1020" s="10"/>
      <c r="F1020" s="10"/>
      <c r="G1020" s="10"/>
      <c r="H1020" s="10"/>
      <c r="I1020" s="10"/>
      <c r="J1020" s="10"/>
      <c r="K1020" s="10"/>
      <c r="L1020" s="10"/>
      <c r="M1020" s="10"/>
      <c r="N1020" s="10"/>
      <c r="O1020" s="110">
        <f t="shared" si="30"/>
        <v>0</v>
      </c>
      <c r="P1020" s="110">
        <f t="shared" si="31"/>
        <v>0</v>
      </c>
    </row>
    <row r="1021" spans="1:16" x14ac:dyDescent="0.25">
      <c r="A1021" s="10">
        <v>16773101</v>
      </c>
      <c r="B1021" s="10" t="s">
        <v>170</v>
      </c>
      <c r="C1021" s="10" t="s">
        <v>171</v>
      </c>
      <c r="D1021" s="10">
        <v>21</v>
      </c>
      <c r="E1021" s="10"/>
      <c r="F1021" s="10"/>
      <c r="G1021" s="10"/>
      <c r="H1021" s="10"/>
      <c r="I1021" s="10"/>
      <c r="J1021" s="10"/>
      <c r="K1021" s="10"/>
      <c r="L1021" s="10"/>
      <c r="M1021" s="10"/>
      <c r="N1021" s="10"/>
      <c r="O1021" s="110">
        <f t="shared" si="30"/>
        <v>0</v>
      </c>
      <c r="P1021" s="110">
        <f t="shared" si="31"/>
        <v>0</v>
      </c>
    </row>
    <row r="1022" spans="1:16" x14ac:dyDescent="0.25">
      <c r="A1022" s="10">
        <v>16773128</v>
      </c>
      <c r="B1022" s="10" t="s">
        <v>170</v>
      </c>
      <c r="C1022" s="10" t="s">
        <v>171</v>
      </c>
      <c r="D1022" s="10">
        <v>21</v>
      </c>
      <c r="E1022" s="10"/>
      <c r="F1022" s="10"/>
      <c r="G1022" s="10"/>
      <c r="H1022" s="10"/>
      <c r="I1022" s="10"/>
      <c r="J1022" s="10"/>
      <c r="K1022" s="10"/>
      <c r="L1022" s="10"/>
      <c r="M1022" s="10"/>
      <c r="N1022" s="10"/>
      <c r="O1022" s="110">
        <f t="shared" si="30"/>
        <v>0</v>
      </c>
      <c r="P1022" s="110">
        <f t="shared" si="31"/>
        <v>0</v>
      </c>
    </row>
    <row r="1023" spans="1:16" x14ac:dyDescent="0.25">
      <c r="A1023" s="10">
        <v>16773136</v>
      </c>
      <c r="B1023" s="10" t="s">
        <v>170</v>
      </c>
      <c r="C1023" s="10" t="s">
        <v>171</v>
      </c>
      <c r="D1023" s="10">
        <v>21</v>
      </c>
      <c r="E1023" s="10"/>
      <c r="F1023" s="10"/>
      <c r="G1023" s="10"/>
      <c r="H1023" s="10"/>
      <c r="I1023" s="10"/>
      <c r="J1023" s="10"/>
      <c r="K1023" s="10"/>
      <c r="L1023" s="10"/>
      <c r="M1023" s="10"/>
      <c r="N1023" s="10"/>
      <c r="O1023" s="110">
        <f t="shared" si="30"/>
        <v>0</v>
      </c>
      <c r="P1023" s="110">
        <f t="shared" si="31"/>
        <v>0</v>
      </c>
    </row>
    <row r="1024" spans="1:16" x14ac:dyDescent="0.25">
      <c r="A1024" s="10">
        <v>16773152</v>
      </c>
      <c r="B1024" s="10" t="s">
        <v>316</v>
      </c>
      <c r="C1024" s="10" t="s">
        <v>317</v>
      </c>
      <c r="D1024" s="10">
        <v>112</v>
      </c>
      <c r="E1024" s="10"/>
      <c r="F1024" s="10"/>
      <c r="G1024" s="10"/>
      <c r="H1024" s="10"/>
      <c r="I1024" s="10"/>
      <c r="J1024" s="10"/>
      <c r="K1024" s="10"/>
      <c r="L1024" s="10"/>
      <c r="M1024" s="10"/>
      <c r="N1024" s="10"/>
      <c r="O1024" s="110">
        <f t="shared" si="30"/>
        <v>0</v>
      </c>
      <c r="P1024" s="110">
        <f t="shared" si="31"/>
        <v>0</v>
      </c>
    </row>
    <row r="1025" spans="1:16" x14ac:dyDescent="0.25">
      <c r="A1025" s="10">
        <v>16773217</v>
      </c>
      <c r="B1025" s="10" t="s">
        <v>295</v>
      </c>
      <c r="C1025" s="10" t="s">
        <v>296</v>
      </c>
      <c r="D1025" s="10">
        <v>30</v>
      </c>
      <c r="E1025" s="10"/>
      <c r="F1025" s="10"/>
      <c r="G1025" s="10"/>
      <c r="H1025" s="10"/>
      <c r="I1025" s="10"/>
      <c r="J1025" s="10"/>
      <c r="K1025" s="10"/>
      <c r="L1025" s="10"/>
      <c r="M1025" s="10"/>
      <c r="N1025" s="10"/>
      <c r="O1025" s="110">
        <f t="shared" si="30"/>
        <v>0</v>
      </c>
      <c r="P1025" s="110">
        <f t="shared" si="31"/>
        <v>0</v>
      </c>
    </row>
    <row r="1026" spans="1:16" x14ac:dyDescent="0.25">
      <c r="A1026" s="10">
        <v>16773225</v>
      </c>
      <c r="B1026" s="10" t="s">
        <v>295</v>
      </c>
      <c r="C1026" s="10" t="s">
        <v>296</v>
      </c>
      <c r="D1026" s="10">
        <v>30</v>
      </c>
      <c r="E1026" s="10"/>
      <c r="F1026" s="10"/>
      <c r="G1026" s="10"/>
      <c r="H1026" s="10"/>
      <c r="I1026" s="10"/>
      <c r="J1026" s="10"/>
      <c r="K1026" s="10"/>
      <c r="L1026" s="10"/>
      <c r="M1026" s="10"/>
      <c r="N1026" s="10"/>
      <c r="O1026" s="110">
        <f t="shared" si="30"/>
        <v>0</v>
      </c>
      <c r="P1026" s="110">
        <f t="shared" si="31"/>
        <v>0</v>
      </c>
    </row>
    <row r="1027" spans="1:16" x14ac:dyDescent="0.25">
      <c r="A1027" s="10">
        <v>16773233</v>
      </c>
      <c r="B1027" s="10" t="s">
        <v>271</v>
      </c>
      <c r="C1027" s="10" t="s">
        <v>272</v>
      </c>
      <c r="D1027" s="10">
        <v>1</v>
      </c>
      <c r="E1027" s="10"/>
      <c r="F1027" s="10"/>
      <c r="G1027" s="10"/>
      <c r="H1027" s="10"/>
      <c r="I1027" s="10"/>
      <c r="J1027" s="10"/>
      <c r="K1027" s="10"/>
      <c r="L1027" s="10"/>
      <c r="M1027" s="10"/>
      <c r="N1027" s="10"/>
      <c r="O1027" s="110">
        <f t="shared" si="30"/>
        <v>0</v>
      </c>
      <c r="P1027" s="110">
        <f t="shared" si="31"/>
        <v>0</v>
      </c>
    </row>
    <row r="1028" spans="1:16" x14ac:dyDescent="0.25">
      <c r="A1028" s="10">
        <v>16774604</v>
      </c>
      <c r="B1028" s="10" t="s">
        <v>198</v>
      </c>
      <c r="C1028" s="10" t="s">
        <v>199</v>
      </c>
      <c r="D1028" s="10">
        <v>30</v>
      </c>
      <c r="E1028" s="10"/>
      <c r="F1028" s="10"/>
      <c r="G1028" s="10"/>
      <c r="H1028" s="10"/>
      <c r="I1028" s="10"/>
      <c r="J1028" s="10"/>
      <c r="K1028" s="10"/>
      <c r="L1028" s="10"/>
      <c r="M1028" s="10"/>
      <c r="N1028" s="10"/>
      <c r="O1028" s="110">
        <f t="shared" si="30"/>
        <v>0</v>
      </c>
      <c r="P1028" s="110">
        <f t="shared" si="31"/>
        <v>0</v>
      </c>
    </row>
    <row r="1029" spans="1:16" x14ac:dyDescent="0.25">
      <c r="A1029" s="10">
        <v>16775074</v>
      </c>
      <c r="B1029" s="10" t="s">
        <v>283</v>
      </c>
      <c r="C1029" s="10" t="s">
        <v>284</v>
      </c>
      <c r="D1029" s="10">
        <v>150</v>
      </c>
      <c r="E1029" s="10"/>
      <c r="F1029" s="10"/>
      <c r="G1029" s="10"/>
      <c r="H1029" s="10"/>
      <c r="I1029" s="10"/>
      <c r="J1029" s="10"/>
      <c r="K1029" s="10"/>
      <c r="L1029" s="10"/>
      <c r="M1029" s="10"/>
      <c r="N1029" s="10"/>
      <c r="O1029" s="110">
        <f t="shared" ref="O1029:O1092" si="32">E1029+F1029+G1029+H1029+I1029+J1029+K1029+L1029+M1029+N1029</f>
        <v>0</v>
      </c>
      <c r="P1029" s="110">
        <f t="shared" ref="P1029:P1092" si="33">O1029-N1029</f>
        <v>0</v>
      </c>
    </row>
    <row r="1030" spans="1:16" x14ac:dyDescent="0.25">
      <c r="A1030" s="10">
        <v>16775112</v>
      </c>
      <c r="B1030" s="10" t="s">
        <v>304</v>
      </c>
      <c r="C1030" s="10" t="s">
        <v>305</v>
      </c>
      <c r="D1030" s="10">
        <v>1</v>
      </c>
      <c r="E1030" s="10"/>
      <c r="F1030" s="10"/>
      <c r="G1030" s="10"/>
      <c r="H1030" s="10"/>
      <c r="I1030" s="10"/>
      <c r="J1030" s="10"/>
      <c r="K1030" s="10"/>
      <c r="L1030" s="10"/>
      <c r="M1030" s="10"/>
      <c r="N1030" s="10"/>
      <c r="O1030" s="110">
        <f t="shared" si="32"/>
        <v>0</v>
      </c>
      <c r="P1030" s="110">
        <f t="shared" si="33"/>
        <v>0</v>
      </c>
    </row>
    <row r="1031" spans="1:16" x14ac:dyDescent="0.25">
      <c r="A1031" s="10">
        <v>16775120</v>
      </c>
      <c r="B1031" s="10" t="s">
        <v>304</v>
      </c>
      <c r="C1031" s="10" t="s">
        <v>305</v>
      </c>
      <c r="D1031" s="10">
        <v>1</v>
      </c>
      <c r="E1031" s="10"/>
      <c r="F1031" s="10"/>
      <c r="G1031" s="10"/>
      <c r="H1031" s="10"/>
      <c r="I1031" s="10"/>
      <c r="J1031" s="10"/>
      <c r="K1031" s="10"/>
      <c r="L1031" s="10"/>
      <c r="M1031" s="10"/>
      <c r="N1031" s="10"/>
      <c r="O1031" s="110">
        <f t="shared" si="32"/>
        <v>0</v>
      </c>
      <c r="P1031" s="110">
        <f t="shared" si="33"/>
        <v>0</v>
      </c>
    </row>
    <row r="1032" spans="1:16" x14ac:dyDescent="0.25">
      <c r="A1032" s="10">
        <v>16776119</v>
      </c>
      <c r="B1032" s="10" t="s">
        <v>325</v>
      </c>
      <c r="C1032" s="10" t="s">
        <v>326</v>
      </c>
      <c r="D1032" s="10">
        <v>224</v>
      </c>
      <c r="E1032" s="10"/>
      <c r="F1032" s="10"/>
      <c r="G1032" s="10"/>
      <c r="H1032" s="10"/>
      <c r="I1032" s="10"/>
      <c r="J1032" s="10"/>
      <c r="K1032" s="10"/>
      <c r="L1032" s="10"/>
      <c r="M1032" s="10"/>
      <c r="N1032" s="10"/>
      <c r="O1032" s="110">
        <f t="shared" si="32"/>
        <v>0</v>
      </c>
      <c r="P1032" s="110">
        <f t="shared" si="33"/>
        <v>0</v>
      </c>
    </row>
    <row r="1033" spans="1:16" x14ac:dyDescent="0.25">
      <c r="A1033" s="10">
        <v>16776526</v>
      </c>
      <c r="B1033" s="10" t="s">
        <v>128</v>
      </c>
      <c r="C1033" s="10" t="s">
        <v>129</v>
      </c>
      <c r="D1033" s="10">
        <v>1</v>
      </c>
      <c r="E1033" s="10"/>
      <c r="F1033" s="10"/>
      <c r="G1033" s="10"/>
      <c r="H1033" s="10"/>
      <c r="I1033" s="10"/>
      <c r="J1033" s="10"/>
      <c r="K1033" s="10"/>
      <c r="L1033" s="10"/>
      <c r="M1033" s="10"/>
      <c r="N1033" s="10"/>
      <c r="O1033" s="110">
        <f t="shared" si="32"/>
        <v>0</v>
      </c>
      <c r="P1033" s="110">
        <f t="shared" si="33"/>
        <v>0</v>
      </c>
    </row>
    <row r="1034" spans="1:16" x14ac:dyDescent="0.25">
      <c r="A1034" s="10">
        <v>16776631</v>
      </c>
      <c r="B1034" s="10" t="s">
        <v>150</v>
      </c>
      <c r="C1034" s="10" t="s">
        <v>151</v>
      </c>
      <c r="D1034" s="10">
        <v>1</v>
      </c>
      <c r="E1034" s="10"/>
      <c r="F1034" s="10"/>
      <c r="G1034" s="10"/>
      <c r="H1034" s="10"/>
      <c r="I1034" s="10"/>
      <c r="J1034" s="10"/>
      <c r="K1034" s="10"/>
      <c r="L1034" s="10"/>
      <c r="M1034" s="10"/>
      <c r="N1034" s="10"/>
      <c r="O1034" s="110">
        <f t="shared" si="32"/>
        <v>0</v>
      </c>
      <c r="P1034" s="110">
        <f t="shared" si="33"/>
        <v>0</v>
      </c>
    </row>
    <row r="1035" spans="1:16" x14ac:dyDescent="0.25">
      <c r="A1035" s="10">
        <v>16776658</v>
      </c>
      <c r="B1035" s="10" t="s">
        <v>124</v>
      </c>
      <c r="C1035" s="10" t="s">
        <v>125</v>
      </c>
      <c r="D1035" s="10">
        <v>1</v>
      </c>
      <c r="E1035" s="10"/>
      <c r="F1035" s="10"/>
      <c r="G1035" s="10"/>
      <c r="H1035" s="10"/>
      <c r="I1035" s="10"/>
      <c r="J1035" s="10"/>
      <c r="K1035" s="10"/>
      <c r="L1035" s="10"/>
      <c r="M1035" s="10"/>
      <c r="N1035" s="10"/>
      <c r="O1035" s="110">
        <f t="shared" si="32"/>
        <v>0</v>
      </c>
      <c r="P1035" s="110">
        <f t="shared" si="33"/>
        <v>0</v>
      </c>
    </row>
    <row r="1036" spans="1:16" x14ac:dyDescent="0.25">
      <c r="A1036" s="10">
        <v>16779150</v>
      </c>
      <c r="B1036" s="10" t="s">
        <v>211</v>
      </c>
      <c r="C1036" s="10" t="s">
        <v>212</v>
      </c>
      <c r="D1036" s="10">
        <v>60</v>
      </c>
      <c r="E1036" s="10"/>
      <c r="F1036" s="10"/>
      <c r="G1036" s="10"/>
      <c r="H1036" s="10"/>
      <c r="I1036" s="10"/>
      <c r="J1036" s="10"/>
      <c r="K1036" s="10"/>
      <c r="L1036" s="10"/>
      <c r="M1036" s="10"/>
      <c r="N1036" s="10"/>
      <c r="O1036" s="110">
        <f t="shared" si="32"/>
        <v>0</v>
      </c>
      <c r="P1036" s="110">
        <f t="shared" si="33"/>
        <v>0</v>
      </c>
    </row>
    <row r="1037" spans="1:16" x14ac:dyDescent="0.25">
      <c r="A1037" s="10">
        <v>16779363</v>
      </c>
      <c r="B1037" s="10" t="s">
        <v>329</v>
      </c>
      <c r="C1037" s="10" t="s">
        <v>330</v>
      </c>
      <c r="D1037" s="10">
        <v>3</v>
      </c>
      <c r="E1037" s="10"/>
      <c r="F1037" s="10"/>
      <c r="G1037" s="10"/>
      <c r="H1037" s="10"/>
      <c r="I1037" s="10"/>
      <c r="J1037" s="10"/>
      <c r="K1037" s="10"/>
      <c r="L1037" s="10"/>
      <c r="M1037" s="10"/>
      <c r="N1037" s="10"/>
      <c r="O1037" s="110">
        <f t="shared" si="32"/>
        <v>0</v>
      </c>
      <c r="P1037" s="110">
        <f t="shared" si="33"/>
        <v>0</v>
      </c>
    </row>
    <row r="1038" spans="1:16" x14ac:dyDescent="0.25">
      <c r="A1038" s="10">
        <v>16779371</v>
      </c>
      <c r="B1038" s="10" t="s">
        <v>287</v>
      </c>
      <c r="C1038" s="10" t="s">
        <v>288</v>
      </c>
      <c r="D1038" s="10">
        <v>56</v>
      </c>
      <c r="E1038" s="10"/>
      <c r="F1038" s="10"/>
      <c r="G1038" s="10"/>
      <c r="H1038" s="10"/>
      <c r="I1038" s="10"/>
      <c r="J1038" s="10"/>
      <c r="K1038" s="10"/>
      <c r="L1038" s="10"/>
      <c r="M1038" s="10"/>
      <c r="N1038" s="10"/>
      <c r="O1038" s="110">
        <f t="shared" si="32"/>
        <v>0</v>
      </c>
      <c r="P1038" s="110">
        <f t="shared" si="33"/>
        <v>0</v>
      </c>
    </row>
    <row r="1039" spans="1:16" x14ac:dyDescent="0.25">
      <c r="A1039" s="10">
        <v>16779398</v>
      </c>
      <c r="B1039" s="10" t="s">
        <v>333</v>
      </c>
      <c r="C1039" s="10" t="s">
        <v>334</v>
      </c>
      <c r="D1039" s="10">
        <v>1</v>
      </c>
      <c r="E1039" s="10"/>
      <c r="F1039" s="10"/>
      <c r="G1039" s="10"/>
      <c r="H1039" s="10"/>
      <c r="I1039" s="10"/>
      <c r="J1039" s="10"/>
      <c r="K1039" s="10"/>
      <c r="L1039" s="10"/>
      <c r="M1039" s="10"/>
      <c r="N1039" s="10"/>
      <c r="O1039" s="110">
        <f t="shared" si="32"/>
        <v>0</v>
      </c>
      <c r="P1039" s="110">
        <f t="shared" si="33"/>
        <v>0</v>
      </c>
    </row>
    <row r="1040" spans="1:16" x14ac:dyDescent="0.25">
      <c r="A1040" s="10">
        <v>16779606</v>
      </c>
      <c r="B1040" s="10" t="s">
        <v>140</v>
      </c>
      <c r="C1040" s="10" t="s">
        <v>141</v>
      </c>
      <c r="D1040" s="10">
        <v>60</v>
      </c>
      <c r="E1040" s="10"/>
      <c r="F1040" s="10"/>
      <c r="G1040" s="10"/>
      <c r="H1040" s="10"/>
      <c r="I1040" s="10"/>
      <c r="J1040" s="10"/>
      <c r="K1040" s="10"/>
      <c r="L1040" s="10"/>
      <c r="M1040" s="10"/>
      <c r="N1040" s="10"/>
      <c r="O1040" s="110">
        <f t="shared" si="32"/>
        <v>0</v>
      </c>
      <c r="P1040" s="110">
        <f t="shared" si="33"/>
        <v>0</v>
      </c>
    </row>
    <row r="1041" spans="1:16" x14ac:dyDescent="0.25">
      <c r="A1041" s="10">
        <v>16780426</v>
      </c>
      <c r="B1041" s="10" t="s">
        <v>142</v>
      </c>
      <c r="C1041" s="10" t="s">
        <v>143</v>
      </c>
      <c r="D1041" s="10">
        <v>1</v>
      </c>
      <c r="E1041" s="10"/>
      <c r="F1041" s="10"/>
      <c r="G1041" s="10"/>
      <c r="H1041" s="10"/>
      <c r="I1041" s="10"/>
      <c r="J1041" s="10"/>
      <c r="K1041" s="10"/>
      <c r="L1041" s="10"/>
      <c r="M1041" s="10"/>
      <c r="N1041" s="10"/>
      <c r="O1041" s="110">
        <f t="shared" si="32"/>
        <v>0</v>
      </c>
      <c r="P1041" s="110">
        <f t="shared" si="33"/>
        <v>0</v>
      </c>
    </row>
    <row r="1042" spans="1:16" x14ac:dyDescent="0.25">
      <c r="A1042" s="10">
        <v>16781252</v>
      </c>
      <c r="B1042" s="10" t="s">
        <v>206</v>
      </c>
      <c r="C1042" s="10" t="s">
        <v>141</v>
      </c>
      <c r="D1042" s="10">
        <v>30</v>
      </c>
      <c r="E1042" s="10"/>
      <c r="F1042" s="10"/>
      <c r="G1042" s="10"/>
      <c r="H1042" s="10"/>
      <c r="I1042" s="10"/>
      <c r="J1042" s="10"/>
      <c r="K1042" s="10"/>
      <c r="L1042" s="10"/>
      <c r="M1042" s="10"/>
      <c r="N1042" s="10"/>
      <c r="O1042" s="110">
        <f t="shared" si="32"/>
        <v>0</v>
      </c>
      <c r="P1042" s="110">
        <f t="shared" si="33"/>
        <v>0</v>
      </c>
    </row>
    <row r="1043" spans="1:16" x14ac:dyDescent="0.25">
      <c r="A1043" s="10">
        <v>16781260</v>
      </c>
      <c r="B1043" s="10" t="s">
        <v>206</v>
      </c>
      <c r="C1043" s="10" t="s">
        <v>141</v>
      </c>
      <c r="D1043" s="10">
        <v>30</v>
      </c>
      <c r="E1043" s="10"/>
      <c r="F1043" s="10"/>
      <c r="G1043" s="10"/>
      <c r="H1043" s="10"/>
      <c r="I1043" s="10"/>
      <c r="J1043" s="10"/>
      <c r="K1043" s="10"/>
      <c r="L1043" s="10"/>
      <c r="M1043" s="10"/>
      <c r="N1043" s="10"/>
      <c r="O1043" s="110">
        <f t="shared" si="32"/>
        <v>0</v>
      </c>
      <c r="P1043" s="110">
        <f t="shared" si="33"/>
        <v>0</v>
      </c>
    </row>
    <row r="1044" spans="1:16" x14ac:dyDescent="0.25">
      <c r="A1044" s="10">
        <v>16782585</v>
      </c>
      <c r="B1044" s="10" t="s">
        <v>261</v>
      </c>
      <c r="C1044" s="10" t="s">
        <v>262</v>
      </c>
      <c r="D1044" s="10">
        <v>21</v>
      </c>
      <c r="E1044" s="10"/>
      <c r="F1044" s="10"/>
      <c r="G1044" s="10"/>
      <c r="H1044" s="10"/>
      <c r="I1044" s="10"/>
      <c r="J1044" s="10"/>
      <c r="K1044" s="10"/>
      <c r="L1044" s="10"/>
      <c r="M1044" s="10"/>
      <c r="N1044" s="10"/>
      <c r="O1044" s="110">
        <f t="shared" si="32"/>
        <v>0</v>
      </c>
      <c r="P1044" s="110">
        <f t="shared" si="33"/>
        <v>0</v>
      </c>
    </row>
    <row r="1045" spans="1:16" x14ac:dyDescent="0.25">
      <c r="A1045" s="10">
        <v>16782704</v>
      </c>
      <c r="B1045" s="10" t="s">
        <v>261</v>
      </c>
      <c r="C1045" s="10" t="s">
        <v>262</v>
      </c>
      <c r="D1045" s="10">
        <v>21</v>
      </c>
      <c r="E1045" s="10"/>
      <c r="F1045" s="10"/>
      <c r="G1045" s="10"/>
      <c r="H1045" s="10"/>
      <c r="I1045" s="10"/>
      <c r="J1045" s="10"/>
      <c r="K1045" s="10"/>
      <c r="L1045" s="10"/>
      <c r="M1045" s="10"/>
      <c r="N1045" s="10"/>
      <c r="O1045" s="110">
        <f t="shared" si="32"/>
        <v>0</v>
      </c>
      <c r="P1045" s="110">
        <f t="shared" si="33"/>
        <v>0</v>
      </c>
    </row>
    <row r="1046" spans="1:16" x14ac:dyDescent="0.25">
      <c r="A1046" s="10">
        <v>16782739</v>
      </c>
      <c r="B1046" s="10" t="s">
        <v>329</v>
      </c>
      <c r="C1046" s="10" t="s">
        <v>330</v>
      </c>
      <c r="D1046" s="10">
        <v>3</v>
      </c>
      <c r="E1046" s="10"/>
      <c r="F1046" s="10"/>
      <c r="G1046" s="10"/>
      <c r="H1046" s="10"/>
      <c r="I1046" s="10"/>
      <c r="J1046" s="10"/>
      <c r="K1046" s="10"/>
      <c r="L1046" s="10"/>
      <c r="M1046" s="10"/>
      <c r="N1046" s="10"/>
      <c r="O1046" s="110">
        <f t="shared" si="32"/>
        <v>0</v>
      </c>
      <c r="P1046" s="110">
        <f t="shared" si="33"/>
        <v>0</v>
      </c>
    </row>
    <row r="1047" spans="1:16" x14ac:dyDescent="0.25">
      <c r="A1047" s="10">
        <v>16789687</v>
      </c>
      <c r="B1047" s="10" t="s">
        <v>196</v>
      </c>
      <c r="C1047" s="10" t="s">
        <v>197</v>
      </c>
      <c r="D1047" s="10">
        <v>100</v>
      </c>
      <c r="E1047" s="10"/>
      <c r="F1047" s="10"/>
      <c r="G1047" s="10"/>
      <c r="H1047" s="10"/>
      <c r="I1047" s="10"/>
      <c r="J1047" s="10"/>
      <c r="K1047" s="10"/>
      <c r="L1047" s="10"/>
      <c r="M1047" s="10"/>
      <c r="N1047" s="10"/>
      <c r="O1047" s="110">
        <f t="shared" si="32"/>
        <v>0</v>
      </c>
      <c r="P1047" s="110">
        <f t="shared" si="33"/>
        <v>0</v>
      </c>
    </row>
    <row r="1048" spans="1:16" x14ac:dyDescent="0.25">
      <c r="A1048" s="10">
        <v>16789962</v>
      </c>
      <c r="B1048" s="10" t="s">
        <v>245</v>
      </c>
      <c r="C1048" s="10" t="s">
        <v>246</v>
      </c>
      <c r="D1048" s="10">
        <v>60</v>
      </c>
      <c r="E1048" s="10"/>
      <c r="F1048" s="10"/>
      <c r="G1048" s="10"/>
      <c r="H1048" s="10"/>
      <c r="I1048" s="10"/>
      <c r="J1048" s="10"/>
      <c r="K1048" s="10"/>
      <c r="L1048" s="10"/>
      <c r="M1048" s="10"/>
      <c r="N1048" s="10"/>
      <c r="O1048" s="110">
        <f t="shared" si="32"/>
        <v>0</v>
      </c>
      <c r="P1048" s="110">
        <f t="shared" si="33"/>
        <v>0</v>
      </c>
    </row>
    <row r="1049" spans="1:16" x14ac:dyDescent="0.25">
      <c r="A1049" s="10">
        <v>16790014</v>
      </c>
      <c r="B1049" s="10" t="s">
        <v>322</v>
      </c>
      <c r="C1049" s="10" t="s">
        <v>2725</v>
      </c>
      <c r="D1049" s="10">
        <v>60</v>
      </c>
      <c r="E1049" s="10"/>
      <c r="F1049" s="10"/>
      <c r="G1049" s="10"/>
      <c r="H1049" s="10"/>
      <c r="I1049" s="10"/>
      <c r="J1049" s="10"/>
      <c r="K1049" s="10"/>
      <c r="L1049" s="10"/>
      <c r="M1049" s="10"/>
      <c r="N1049" s="10"/>
      <c r="O1049" s="110">
        <f t="shared" si="32"/>
        <v>0</v>
      </c>
      <c r="P1049" s="110">
        <f t="shared" si="33"/>
        <v>0</v>
      </c>
    </row>
    <row r="1050" spans="1:16" x14ac:dyDescent="0.25">
      <c r="A1050" s="10">
        <v>16790022</v>
      </c>
      <c r="B1050" s="10" t="s">
        <v>322</v>
      </c>
      <c r="C1050" s="10" t="s">
        <v>2725</v>
      </c>
      <c r="D1050" s="10">
        <v>60</v>
      </c>
      <c r="E1050" s="10"/>
      <c r="F1050" s="10"/>
      <c r="G1050" s="10"/>
      <c r="H1050" s="10"/>
      <c r="I1050" s="10"/>
      <c r="J1050" s="10"/>
      <c r="K1050" s="10"/>
      <c r="L1050" s="10"/>
      <c r="M1050" s="10"/>
      <c r="N1050" s="10"/>
      <c r="O1050" s="110">
        <f t="shared" si="32"/>
        <v>0</v>
      </c>
      <c r="P1050" s="110">
        <f t="shared" si="33"/>
        <v>0</v>
      </c>
    </row>
    <row r="1051" spans="1:16" x14ac:dyDescent="0.25">
      <c r="A1051" s="10">
        <v>16798783</v>
      </c>
      <c r="B1051" s="10" t="s">
        <v>295</v>
      </c>
      <c r="C1051" s="10" t="s">
        <v>296</v>
      </c>
      <c r="D1051" s="10">
        <v>30</v>
      </c>
      <c r="E1051" s="10"/>
      <c r="F1051" s="10"/>
      <c r="G1051" s="10"/>
      <c r="H1051" s="10"/>
      <c r="I1051" s="10"/>
      <c r="J1051" s="10"/>
      <c r="K1051" s="10"/>
      <c r="L1051" s="10"/>
      <c r="M1051" s="10"/>
      <c r="N1051" s="10"/>
      <c r="O1051" s="110">
        <f t="shared" si="32"/>
        <v>0</v>
      </c>
      <c r="P1051" s="110">
        <f t="shared" si="33"/>
        <v>0</v>
      </c>
    </row>
    <row r="1052" spans="1:16" x14ac:dyDescent="0.25">
      <c r="A1052" s="10">
        <v>16798848</v>
      </c>
      <c r="B1052" s="10" t="s">
        <v>295</v>
      </c>
      <c r="C1052" s="10" t="s">
        <v>296</v>
      </c>
      <c r="D1052" s="10">
        <v>30</v>
      </c>
      <c r="E1052" s="10"/>
      <c r="F1052" s="10"/>
      <c r="G1052" s="10"/>
      <c r="H1052" s="10"/>
      <c r="I1052" s="10"/>
      <c r="J1052" s="10"/>
      <c r="K1052" s="10"/>
      <c r="L1052" s="10"/>
      <c r="M1052" s="10"/>
      <c r="N1052" s="10"/>
      <c r="O1052" s="110">
        <f t="shared" si="32"/>
        <v>0</v>
      </c>
      <c r="P1052" s="110">
        <f t="shared" si="33"/>
        <v>0</v>
      </c>
    </row>
    <row r="1053" spans="1:16" x14ac:dyDescent="0.25">
      <c r="A1053" s="10">
        <v>16799380</v>
      </c>
      <c r="B1053" s="10" t="s">
        <v>211</v>
      </c>
      <c r="C1053" s="10" t="s">
        <v>212</v>
      </c>
      <c r="D1053" s="10">
        <v>120</v>
      </c>
      <c r="E1053" s="10"/>
      <c r="F1053" s="10"/>
      <c r="G1053" s="10"/>
      <c r="H1053" s="10"/>
      <c r="I1053" s="10"/>
      <c r="J1053" s="10"/>
      <c r="K1053" s="10"/>
      <c r="L1053" s="10"/>
      <c r="M1053" s="10"/>
      <c r="N1053" s="10"/>
      <c r="O1053" s="110">
        <f t="shared" si="32"/>
        <v>0</v>
      </c>
      <c r="P1053" s="110">
        <f t="shared" si="33"/>
        <v>0</v>
      </c>
    </row>
    <row r="1054" spans="1:16" x14ac:dyDescent="0.25">
      <c r="A1054" s="10">
        <v>16800036</v>
      </c>
      <c r="B1054" s="10" t="s">
        <v>263</v>
      </c>
      <c r="C1054" s="10" t="s">
        <v>264</v>
      </c>
      <c r="D1054" s="10">
        <v>28</v>
      </c>
      <c r="E1054" s="10"/>
      <c r="F1054" s="10"/>
      <c r="G1054" s="10"/>
      <c r="H1054" s="10"/>
      <c r="I1054" s="10"/>
      <c r="J1054" s="10"/>
      <c r="K1054" s="10"/>
      <c r="L1054" s="10"/>
      <c r="M1054" s="10"/>
      <c r="N1054" s="10"/>
      <c r="O1054" s="110">
        <f t="shared" si="32"/>
        <v>0</v>
      </c>
      <c r="P1054" s="110">
        <f t="shared" si="33"/>
        <v>0</v>
      </c>
    </row>
    <row r="1055" spans="1:16" x14ac:dyDescent="0.25">
      <c r="A1055" s="10">
        <v>16800206</v>
      </c>
      <c r="B1055" s="10" t="s">
        <v>245</v>
      </c>
      <c r="C1055" s="10" t="s">
        <v>246</v>
      </c>
      <c r="D1055" s="10">
        <v>60</v>
      </c>
      <c r="E1055" s="10"/>
      <c r="F1055" s="10"/>
      <c r="G1055" s="10"/>
      <c r="H1055" s="10"/>
      <c r="I1055" s="10"/>
      <c r="J1055" s="10"/>
      <c r="K1055" s="10"/>
      <c r="L1055" s="10"/>
      <c r="M1055" s="10"/>
      <c r="N1055" s="10"/>
      <c r="O1055" s="110">
        <f t="shared" si="32"/>
        <v>0</v>
      </c>
      <c r="P1055" s="110">
        <f t="shared" si="33"/>
        <v>0</v>
      </c>
    </row>
    <row r="1056" spans="1:16" x14ac:dyDescent="0.25">
      <c r="A1056" s="10">
        <v>16801008</v>
      </c>
      <c r="B1056" s="10" t="s">
        <v>128</v>
      </c>
      <c r="C1056" s="10" t="s">
        <v>129</v>
      </c>
      <c r="D1056" s="10">
        <v>1</v>
      </c>
      <c r="E1056" s="10"/>
      <c r="F1056" s="10"/>
      <c r="G1056" s="10"/>
      <c r="H1056" s="10"/>
      <c r="I1056" s="10"/>
      <c r="J1056" s="10"/>
      <c r="K1056" s="10"/>
      <c r="L1056" s="10"/>
      <c r="M1056" s="10"/>
      <c r="N1056" s="10"/>
      <c r="O1056" s="110">
        <f t="shared" si="32"/>
        <v>0</v>
      </c>
      <c r="P1056" s="110">
        <f t="shared" si="33"/>
        <v>0</v>
      </c>
    </row>
    <row r="1057" spans="1:16" x14ac:dyDescent="0.25">
      <c r="A1057" s="10">
        <v>16801636</v>
      </c>
      <c r="B1057" s="10" t="s">
        <v>263</v>
      </c>
      <c r="C1057" s="10" t="s">
        <v>264</v>
      </c>
      <c r="D1057" s="10">
        <v>28</v>
      </c>
      <c r="E1057" s="10"/>
      <c r="F1057" s="10"/>
      <c r="G1057" s="10"/>
      <c r="H1057" s="10"/>
      <c r="I1057" s="10"/>
      <c r="J1057" s="10"/>
      <c r="K1057" s="10"/>
      <c r="L1057" s="10"/>
      <c r="M1057" s="10"/>
      <c r="N1057" s="10"/>
      <c r="O1057" s="110">
        <f t="shared" si="32"/>
        <v>0</v>
      </c>
      <c r="P1057" s="110">
        <f t="shared" si="33"/>
        <v>0</v>
      </c>
    </row>
    <row r="1058" spans="1:16" x14ac:dyDescent="0.25">
      <c r="A1058" s="10">
        <v>16802764</v>
      </c>
      <c r="B1058" s="10" t="s">
        <v>251</v>
      </c>
      <c r="C1058" s="10" t="s">
        <v>252</v>
      </c>
      <c r="D1058" s="10">
        <v>56</v>
      </c>
      <c r="E1058" s="10"/>
      <c r="F1058" s="10"/>
      <c r="G1058" s="10"/>
      <c r="H1058" s="10"/>
      <c r="I1058" s="10"/>
      <c r="J1058" s="10"/>
      <c r="K1058" s="10"/>
      <c r="L1058" s="10"/>
      <c r="M1058" s="10"/>
      <c r="N1058" s="10"/>
      <c r="O1058" s="110">
        <f t="shared" si="32"/>
        <v>0</v>
      </c>
      <c r="P1058" s="110">
        <f t="shared" si="33"/>
        <v>0</v>
      </c>
    </row>
    <row r="1059" spans="1:16" x14ac:dyDescent="0.25">
      <c r="A1059" s="10">
        <v>16803787</v>
      </c>
      <c r="B1059" s="10" t="s">
        <v>297</v>
      </c>
      <c r="C1059" s="10" t="s">
        <v>298</v>
      </c>
      <c r="D1059" s="10">
        <v>1</v>
      </c>
      <c r="E1059" s="10"/>
      <c r="F1059" s="10"/>
      <c r="G1059" s="10"/>
      <c r="H1059" s="10"/>
      <c r="I1059" s="10"/>
      <c r="J1059" s="10"/>
      <c r="K1059" s="10"/>
      <c r="L1059" s="10"/>
      <c r="M1059" s="10"/>
      <c r="N1059" s="10"/>
      <c r="O1059" s="110">
        <f t="shared" si="32"/>
        <v>0</v>
      </c>
      <c r="P1059" s="110">
        <f t="shared" si="33"/>
        <v>0</v>
      </c>
    </row>
    <row r="1060" spans="1:16" x14ac:dyDescent="0.25">
      <c r="A1060" s="10">
        <v>16803809</v>
      </c>
      <c r="B1060" s="10" t="s">
        <v>271</v>
      </c>
      <c r="C1060" s="10" t="s">
        <v>272</v>
      </c>
      <c r="D1060" s="10">
        <v>1</v>
      </c>
      <c r="E1060" s="10"/>
      <c r="F1060" s="10"/>
      <c r="G1060" s="10"/>
      <c r="H1060" s="10"/>
      <c r="I1060" s="10"/>
      <c r="J1060" s="10"/>
      <c r="K1060" s="10"/>
      <c r="L1060" s="10"/>
      <c r="M1060" s="10"/>
      <c r="N1060" s="10"/>
      <c r="O1060" s="110">
        <f t="shared" si="32"/>
        <v>0</v>
      </c>
      <c r="P1060" s="110">
        <f t="shared" si="33"/>
        <v>0</v>
      </c>
    </row>
    <row r="1061" spans="1:16" x14ac:dyDescent="0.25">
      <c r="A1061" s="10">
        <v>16803825</v>
      </c>
      <c r="B1061" s="10" t="s">
        <v>140</v>
      </c>
      <c r="C1061" s="10" t="s">
        <v>141</v>
      </c>
      <c r="D1061" s="10">
        <v>60</v>
      </c>
      <c r="E1061" s="10"/>
      <c r="F1061" s="10"/>
      <c r="G1061" s="10"/>
      <c r="H1061" s="10"/>
      <c r="I1061" s="10"/>
      <c r="J1061" s="10"/>
      <c r="K1061" s="10"/>
      <c r="L1061" s="10"/>
      <c r="M1061" s="10"/>
      <c r="N1061" s="10"/>
      <c r="O1061" s="110">
        <f t="shared" si="32"/>
        <v>0</v>
      </c>
      <c r="P1061" s="110">
        <f t="shared" si="33"/>
        <v>0</v>
      </c>
    </row>
    <row r="1062" spans="1:16" x14ac:dyDescent="0.25">
      <c r="A1062" s="10">
        <v>16809130</v>
      </c>
      <c r="B1062" s="10" t="s">
        <v>198</v>
      </c>
      <c r="C1062" s="10" t="s">
        <v>199</v>
      </c>
      <c r="D1062" s="10">
        <v>30</v>
      </c>
      <c r="E1062" s="10"/>
      <c r="F1062" s="10"/>
      <c r="G1062" s="10"/>
      <c r="H1062" s="10"/>
      <c r="I1062" s="10"/>
      <c r="J1062" s="10"/>
      <c r="K1062" s="10"/>
      <c r="L1062" s="10"/>
      <c r="M1062" s="10"/>
      <c r="N1062" s="10"/>
      <c r="O1062" s="110">
        <f t="shared" si="32"/>
        <v>0</v>
      </c>
      <c r="P1062" s="110">
        <f t="shared" si="33"/>
        <v>0</v>
      </c>
    </row>
    <row r="1063" spans="1:16" x14ac:dyDescent="0.25">
      <c r="A1063" s="10">
        <v>16810309</v>
      </c>
      <c r="B1063" s="10" t="s">
        <v>140</v>
      </c>
      <c r="C1063" s="10" t="s">
        <v>141</v>
      </c>
      <c r="D1063" s="10">
        <v>60</v>
      </c>
      <c r="E1063" s="10"/>
      <c r="F1063" s="10"/>
      <c r="G1063" s="10"/>
      <c r="H1063" s="10"/>
      <c r="I1063" s="10"/>
      <c r="J1063" s="10"/>
      <c r="K1063" s="10"/>
      <c r="L1063" s="10"/>
      <c r="M1063" s="10"/>
      <c r="N1063" s="10"/>
      <c r="O1063" s="110">
        <f t="shared" si="32"/>
        <v>0</v>
      </c>
      <c r="P1063" s="110">
        <f t="shared" si="33"/>
        <v>0</v>
      </c>
    </row>
    <row r="1064" spans="1:16" x14ac:dyDescent="0.25">
      <c r="A1064" s="10">
        <v>16811607</v>
      </c>
      <c r="B1064" s="10" t="s">
        <v>140</v>
      </c>
      <c r="C1064" s="10" t="s">
        <v>141</v>
      </c>
      <c r="D1064" s="10">
        <v>60</v>
      </c>
      <c r="E1064" s="10"/>
      <c r="F1064" s="10"/>
      <c r="G1064" s="10"/>
      <c r="H1064" s="10"/>
      <c r="I1064" s="10"/>
      <c r="J1064" s="10"/>
      <c r="K1064" s="10"/>
      <c r="L1064" s="10"/>
      <c r="M1064" s="10"/>
      <c r="N1064" s="10"/>
      <c r="O1064" s="110">
        <f t="shared" si="32"/>
        <v>0</v>
      </c>
      <c r="P1064" s="110">
        <f t="shared" si="33"/>
        <v>0</v>
      </c>
    </row>
    <row r="1065" spans="1:16" x14ac:dyDescent="0.25">
      <c r="A1065" s="10">
        <v>16813014</v>
      </c>
      <c r="B1065" s="10" t="s">
        <v>304</v>
      </c>
      <c r="C1065" s="10" t="s">
        <v>305</v>
      </c>
      <c r="D1065" s="10">
        <v>1</v>
      </c>
      <c r="E1065" s="10"/>
      <c r="F1065" s="10"/>
      <c r="G1065" s="10"/>
      <c r="H1065" s="10"/>
      <c r="I1065" s="10"/>
      <c r="J1065" s="10"/>
      <c r="K1065" s="10"/>
      <c r="L1065" s="10"/>
      <c r="M1065" s="10"/>
      <c r="N1065" s="10"/>
      <c r="O1065" s="110">
        <f t="shared" si="32"/>
        <v>0</v>
      </c>
      <c r="P1065" s="110">
        <f t="shared" si="33"/>
        <v>0</v>
      </c>
    </row>
    <row r="1066" spans="1:16" x14ac:dyDescent="0.25">
      <c r="A1066" s="10">
        <v>16813022</v>
      </c>
      <c r="B1066" s="10" t="s">
        <v>304</v>
      </c>
      <c r="C1066" s="10" t="s">
        <v>305</v>
      </c>
      <c r="D1066" s="10">
        <v>1</v>
      </c>
      <c r="E1066" s="10"/>
      <c r="F1066" s="10"/>
      <c r="G1066" s="10"/>
      <c r="H1066" s="10"/>
      <c r="I1066" s="10"/>
      <c r="J1066" s="10"/>
      <c r="K1066" s="10"/>
      <c r="L1066" s="10"/>
      <c r="M1066" s="10"/>
      <c r="N1066" s="10"/>
      <c r="O1066" s="110">
        <f t="shared" si="32"/>
        <v>0</v>
      </c>
      <c r="P1066" s="110">
        <f t="shared" si="33"/>
        <v>0</v>
      </c>
    </row>
    <row r="1067" spans="1:16" x14ac:dyDescent="0.25">
      <c r="A1067" s="10">
        <v>16816846</v>
      </c>
      <c r="B1067" s="10" t="s">
        <v>253</v>
      </c>
      <c r="C1067" s="10" t="s">
        <v>254</v>
      </c>
      <c r="D1067" s="10">
        <v>112</v>
      </c>
      <c r="E1067" s="10"/>
      <c r="F1067" s="10"/>
      <c r="G1067" s="10"/>
      <c r="H1067" s="10"/>
      <c r="I1067" s="10"/>
      <c r="J1067" s="10"/>
      <c r="K1067" s="10"/>
      <c r="L1067" s="10"/>
      <c r="M1067" s="10"/>
      <c r="N1067" s="10"/>
      <c r="O1067" s="110">
        <f t="shared" si="32"/>
        <v>0</v>
      </c>
      <c r="P1067" s="110">
        <f t="shared" si="33"/>
        <v>0</v>
      </c>
    </row>
    <row r="1068" spans="1:16" x14ac:dyDescent="0.25">
      <c r="A1068" s="10">
        <v>16817753</v>
      </c>
      <c r="B1068" s="10" t="s">
        <v>299</v>
      </c>
      <c r="C1068" s="10" t="s">
        <v>300</v>
      </c>
      <c r="D1068" s="10">
        <v>63</v>
      </c>
      <c r="E1068" s="10"/>
      <c r="F1068" s="10"/>
      <c r="G1068" s="10"/>
      <c r="H1068" s="10"/>
      <c r="I1068" s="10"/>
      <c r="J1068" s="10"/>
      <c r="K1068" s="10"/>
      <c r="L1068" s="10"/>
      <c r="M1068" s="10"/>
      <c r="N1068" s="10"/>
      <c r="O1068" s="110">
        <f t="shared" si="32"/>
        <v>0</v>
      </c>
      <c r="P1068" s="110">
        <f t="shared" si="33"/>
        <v>0</v>
      </c>
    </row>
    <row r="1069" spans="1:16" x14ac:dyDescent="0.25">
      <c r="A1069" s="10">
        <v>16817826</v>
      </c>
      <c r="B1069" s="10" t="s">
        <v>219</v>
      </c>
      <c r="C1069" s="10" t="s">
        <v>220</v>
      </c>
      <c r="D1069" s="10">
        <v>1</v>
      </c>
      <c r="E1069" s="10"/>
      <c r="F1069" s="10"/>
      <c r="G1069" s="10"/>
      <c r="H1069" s="10"/>
      <c r="I1069" s="10"/>
      <c r="J1069" s="10"/>
      <c r="K1069" s="10"/>
      <c r="L1069" s="10"/>
      <c r="M1069" s="10"/>
      <c r="N1069" s="10"/>
      <c r="O1069" s="110">
        <f t="shared" si="32"/>
        <v>0</v>
      </c>
      <c r="P1069" s="110">
        <f t="shared" si="33"/>
        <v>0</v>
      </c>
    </row>
    <row r="1070" spans="1:16" x14ac:dyDescent="0.25">
      <c r="A1070" s="10">
        <v>16820711</v>
      </c>
      <c r="B1070" s="10" t="s">
        <v>335</v>
      </c>
      <c r="C1070" s="10" t="s">
        <v>336</v>
      </c>
      <c r="D1070" s="10">
        <v>1</v>
      </c>
      <c r="E1070" s="10"/>
      <c r="F1070" s="10"/>
      <c r="G1070" s="10"/>
      <c r="H1070" s="10"/>
      <c r="I1070" s="10"/>
      <c r="J1070" s="10"/>
      <c r="K1070" s="10"/>
      <c r="L1070" s="10"/>
      <c r="M1070" s="10"/>
      <c r="N1070" s="10"/>
      <c r="O1070" s="110">
        <f t="shared" si="32"/>
        <v>0</v>
      </c>
      <c r="P1070" s="110">
        <f t="shared" si="33"/>
        <v>0</v>
      </c>
    </row>
    <row r="1071" spans="1:16" x14ac:dyDescent="0.25">
      <c r="A1071" s="10">
        <v>16829484</v>
      </c>
      <c r="B1071" s="10" t="s">
        <v>227</v>
      </c>
      <c r="C1071" s="10" t="s">
        <v>228</v>
      </c>
      <c r="D1071" s="10">
        <v>25</v>
      </c>
      <c r="E1071" s="10"/>
      <c r="F1071" s="10"/>
      <c r="G1071" s="10"/>
      <c r="H1071" s="10"/>
      <c r="I1071" s="10"/>
      <c r="J1071" s="10"/>
      <c r="K1071" s="10"/>
      <c r="L1071" s="10"/>
      <c r="M1071" s="10"/>
      <c r="N1071" s="10"/>
      <c r="O1071" s="110">
        <f t="shared" si="32"/>
        <v>0</v>
      </c>
      <c r="P1071" s="110">
        <f t="shared" si="33"/>
        <v>0</v>
      </c>
    </row>
    <row r="1072" spans="1:16" x14ac:dyDescent="0.25">
      <c r="A1072" s="10">
        <v>16830733</v>
      </c>
      <c r="B1072" s="10" t="s">
        <v>297</v>
      </c>
      <c r="C1072" s="10" t="s">
        <v>298</v>
      </c>
      <c r="D1072" s="10">
        <v>1</v>
      </c>
      <c r="E1072" s="10"/>
      <c r="F1072" s="10"/>
      <c r="G1072" s="10"/>
      <c r="H1072" s="10"/>
      <c r="I1072" s="10"/>
      <c r="J1072" s="10"/>
      <c r="K1072" s="10"/>
      <c r="L1072" s="10"/>
      <c r="M1072" s="10"/>
      <c r="N1072" s="10"/>
      <c r="O1072" s="110">
        <f t="shared" si="32"/>
        <v>0</v>
      </c>
      <c r="P1072" s="110">
        <f t="shared" si="33"/>
        <v>0</v>
      </c>
    </row>
    <row r="1073" spans="1:16" x14ac:dyDescent="0.25">
      <c r="A1073" s="10">
        <v>16832817</v>
      </c>
      <c r="B1073" s="10" t="s">
        <v>322</v>
      </c>
      <c r="C1073" s="10" t="s">
        <v>2725</v>
      </c>
      <c r="D1073" s="10">
        <v>60</v>
      </c>
      <c r="E1073" s="10"/>
      <c r="F1073" s="10"/>
      <c r="G1073" s="10"/>
      <c r="H1073" s="10"/>
      <c r="I1073" s="10"/>
      <c r="J1073" s="10"/>
      <c r="K1073" s="10"/>
      <c r="L1073" s="10"/>
      <c r="M1073" s="10"/>
      <c r="N1073" s="10"/>
      <c r="O1073" s="110">
        <f t="shared" si="32"/>
        <v>0</v>
      </c>
      <c r="P1073" s="110">
        <f t="shared" si="33"/>
        <v>0</v>
      </c>
    </row>
    <row r="1074" spans="1:16" x14ac:dyDescent="0.25">
      <c r="A1074" s="10">
        <v>16832825</v>
      </c>
      <c r="B1074" s="10" t="s">
        <v>322</v>
      </c>
      <c r="C1074" s="10" t="s">
        <v>2725</v>
      </c>
      <c r="D1074" s="10">
        <v>60</v>
      </c>
      <c r="E1074" s="10"/>
      <c r="F1074" s="10"/>
      <c r="G1074" s="10"/>
      <c r="H1074" s="10"/>
      <c r="I1074" s="10"/>
      <c r="J1074" s="10"/>
      <c r="K1074" s="10"/>
      <c r="L1074" s="10"/>
      <c r="M1074" s="10"/>
      <c r="N1074" s="10"/>
      <c r="O1074" s="110">
        <f t="shared" si="32"/>
        <v>0</v>
      </c>
      <c r="P1074" s="110">
        <f t="shared" si="33"/>
        <v>0</v>
      </c>
    </row>
    <row r="1075" spans="1:16" x14ac:dyDescent="0.25">
      <c r="A1075" s="10">
        <v>16836316</v>
      </c>
      <c r="B1075" s="10" t="s">
        <v>249</v>
      </c>
      <c r="C1075" s="10" t="s">
        <v>250</v>
      </c>
      <c r="D1075" s="10">
        <v>28</v>
      </c>
      <c r="E1075" s="10"/>
      <c r="F1075" s="10"/>
      <c r="G1075" s="10"/>
      <c r="H1075" s="10"/>
      <c r="I1075" s="10"/>
      <c r="J1075" s="10"/>
      <c r="K1075" s="10"/>
      <c r="L1075" s="10"/>
      <c r="M1075" s="10"/>
      <c r="N1075" s="10"/>
      <c r="O1075" s="110">
        <f t="shared" si="32"/>
        <v>0</v>
      </c>
      <c r="P1075" s="110">
        <f t="shared" si="33"/>
        <v>0</v>
      </c>
    </row>
    <row r="1076" spans="1:16" x14ac:dyDescent="0.25">
      <c r="A1076" s="10">
        <v>16837177</v>
      </c>
      <c r="B1076" s="10" t="s">
        <v>233</v>
      </c>
      <c r="C1076" s="10" t="s">
        <v>234</v>
      </c>
      <c r="D1076" s="10">
        <v>30</v>
      </c>
      <c r="E1076" s="10"/>
      <c r="F1076" s="10"/>
      <c r="G1076" s="10"/>
      <c r="H1076" s="10"/>
      <c r="I1076" s="10"/>
      <c r="J1076" s="10"/>
      <c r="K1076" s="10"/>
      <c r="L1076" s="10"/>
      <c r="M1076" s="10"/>
      <c r="N1076" s="10"/>
      <c r="O1076" s="110">
        <f t="shared" si="32"/>
        <v>0</v>
      </c>
      <c r="P1076" s="110">
        <f t="shared" si="33"/>
        <v>0</v>
      </c>
    </row>
    <row r="1077" spans="1:16" x14ac:dyDescent="0.25">
      <c r="A1077" s="10">
        <v>16837622</v>
      </c>
      <c r="B1077" s="10" t="s">
        <v>316</v>
      </c>
      <c r="C1077" s="10" t="s">
        <v>317</v>
      </c>
      <c r="D1077" s="10">
        <v>112</v>
      </c>
      <c r="E1077" s="10"/>
      <c r="F1077" s="10"/>
      <c r="G1077" s="10"/>
      <c r="H1077" s="10"/>
      <c r="I1077" s="10"/>
      <c r="J1077" s="10"/>
      <c r="K1077" s="10"/>
      <c r="L1077" s="10"/>
      <c r="M1077" s="10"/>
      <c r="N1077" s="10"/>
      <c r="O1077" s="110">
        <f t="shared" si="32"/>
        <v>0</v>
      </c>
      <c r="P1077" s="110">
        <f t="shared" si="33"/>
        <v>0</v>
      </c>
    </row>
    <row r="1078" spans="1:16" x14ac:dyDescent="0.25">
      <c r="A1078" s="10">
        <v>16838254</v>
      </c>
      <c r="B1078" s="10" t="s">
        <v>128</v>
      </c>
      <c r="C1078" s="10" t="s">
        <v>129</v>
      </c>
      <c r="D1078" s="10">
        <v>1</v>
      </c>
      <c r="E1078" s="10"/>
      <c r="F1078" s="10"/>
      <c r="G1078" s="10"/>
      <c r="H1078" s="10"/>
      <c r="I1078" s="10"/>
      <c r="J1078" s="10"/>
      <c r="K1078" s="10"/>
      <c r="L1078" s="10"/>
      <c r="M1078" s="10"/>
      <c r="N1078" s="10"/>
      <c r="O1078" s="110">
        <f t="shared" si="32"/>
        <v>0</v>
      </c>
      <c r="P1078" s="110">
        <f t="shared" si="33"/>
        <v>0</v>
      </c>
    </row>
    <row r="1079" spans="1:16" x14ac:dyDescent="0.25">
      <c r="A1079" s="10">
        <v>16840186</v>
      </c>
      <c r="B1079" s="10" t="s">
        <v>295</v>
      </c>
      <c r="C1079" s="10" t="s">
        <v>296</v>
      </c>
      <c r="D1079" s="10">
        <v>30</v>
      </c>
      <c r="E1079" s="10"/>
      <c r="F1079" s="10"/>
      <c r="G1079" s="10"/>
      <c r="H1079" s="10"/>
      <c r="I1079" s="10"/>
      <c r="J1079" s="10"/>
      <c r="K1079" s="10"/>
      <c r="L1079" s="10"/>
      <c r="M1079" s="10"/>
      <c r="N1079" s="10"/>
      <c r="O1079" s="110">
        <f t="shared" si="32"/>
        <v>0</v>
      </c>
      <c r="P1079" s="110">
        <f t="shared" si="33"/>
        <v>0</v>
      </c>
    </row>
    <row r="1080" spans="1:16" x14ac:dyDescent="0.25">
      <c r="A1080" s="10">
        <v>16841484</v>
      </c>
      <c r="B1080" s="10" t="s">
        <v>227</v>
      </c>
      <c r="C1080" s="10" t="s">
        <v>228</v>
      </c>
      <c r="D1080" s="10">
        <v>1</v>
      </c>
      <c r="E1080" s="10"/>
      <c r="F1080" s="10"/>
      <c r="G1080" s="10"/>
      <c r="H1080" s="10"/>
      <c r="I1080" s="10"/>
      <c r="J1080" s="10"/>
      <c r="K1080" s="10"/>
      <c r="L1080" s="10"/>
      <c r="M1080" s="10"/>
      <c r="N1080" s="10"/>
      <c r="O1080" s="110">
        <f t="shared" si="32"/>
        <v>0</v>
      </c>
      <c r="P1080" s="110">
        <f t="shared" si="33"/>
        <v>0</v>
      </c>
    </row>
    <row r="1081" spans="1:16" x14ac:dyDescent="0.25">
      <c r="A1081" s="10">
        <v>16844106</v>
      </c>
      <c r="B1081" s="10" t="s">
        <v>295</v>
      </c>
      <c r="C1081" s="10" t="s">
        <v>296</v>
      </c>
      <c r="D1081" s="10">
        <v>30</v>
      </c>
      <c r="E1081" s="10"/>
      <c r="F1081" s="10"/>
      <c r="G1081" s="10"/>
      <c r="H1081" s="10"/>
      <c r="I1081" s="10"/>
      <c r="J1081" s="10"/>
      <c r="K1081" s="10"/>
      <c r="L1081" s="10"/>
      <c r="M1081" s="10"/>
      <c r="N1081" s="10"/>
      <c r="O1081" s="110">
        <f t="shared" si="32"/>
        <v>0</v>
      </c>
      <c r="P1081" s="110">
        <f t="shared" si="33"/>
        <v>0</v>
      </c>
    </row>
    <row r="1082" spans="1:16" x14ac:dyDescent="0.25">
      <c r="A1082" s="10">
        <v>16844149</v>
      </c>
      <c r="B1082" s="10" t="s">
        <v>295</v>
      </c>
      <c r="C1082" s="10" t="s">
        <v>296</v>
      </c>
      <c r="D1082" s="10">
        <v>30</v>
      </c>
      <c r="E1082" s="10"/>
      <c r="F1082" s="10"/>
      <c r="G1082" s="10"/>
      <c r="H1082" s="10"/>
      <c r="I1082" s="10"/>
      <c r="J1082" s="10"/>
      <c r="K1082" s="10"/>
      <c r="L1082" s="10"/>
      <c r="M1082" s="10"/>
      <c r="N1082" s="10"/>
      <c r="O1082" s="110">
        <f t="shared" si="32"/>
        <v>0</v>
      </c>
      <c r="P1082" s="110">
        <f t="shared" si="33"/>
        <v>0</v>
      </c>
    </row>
    <row r="1083" spans="1:16" x14ac:dyDescent="0.25">
      <c r="A1083" s="10">
        <v>16845382</v>
      </c>
      <c r="B1083" s="10" t="s">
        <v>295</v>
      </c>
      <c r="C1083" s="10" t="s">
        <v>296</v>
      </c>
      <c r="D1083" s="10">
        <v>30</v>
      </c>
      <c r="E1083" s="10"/>
      <c r="F1083" s="10"/>
      <c r="G1083" s="10"/>
      <c r="H1083" s="10"/>
      <c r="I1083" s="10"/>
      <c r="J1083" s="10"/>
      <c r="K1083" s="10"/>
      <c r="L1083" s="10"/>
      <c r="M1083" s="10"/>
      <c r="N1083" s="10"/>
      <c r="O1083" s="110">
        <f t="shared" si="32"/>
        <v>0</v>
      </c>
      <c r="P1083" s="110">
        <f t="shared" si="33"/>
        <v>0</v>
      </c>
    </row>
    <row r="1084" spans="1:16" x14ac:dyDescent="0.25">
      <c r="A1084" s="10">
        <v>16845404</v>
      </c>
      <c r="B1084" s="10" t="s">
        <v>231</v>
      </c>
      <c r="C1084" s="10" t="s">
        <v>232</v>
      </c>
      <c r="D1084" s="10">
        <v>25</v>
      </c>
      <c r="E1084" s="10"/>
      <c r="F1084" s="10"/>
      <c r="G1084" s="10"/>
      <c r="H1084" s="10"/>
      <c r="I1084" s="10"/>
      <c r="J1084" s="10"/>
      <c r="K1084" s="10"/>
      <c r="L1084" s="10"/>
      <c r="M1084" s="10"/>
      <c r="N1084" s="10"/>
      <c r="O1084" s="110">
        <f t="shared" si="32"/>
        <v>0</v>
      </c>
      <c r="P1084" s="110">
        <f t="shared" si="33"/>
        <v>0</v>
      </c>
    </row>
    <row r="1085" spans="1:16" x14ac:dyDescent="0.25">
      <c r="A1085" s="10">
        <v>16846125</v>
      </c>
      <c r="B1085" s="10" t="s">
        <v>335</v>
      </c>
      <c r="C1085" s="10" t="s">
        <v>336</v>
      </c>
      <c r="D1085" s="10">
        <v>1</v>
      </c>
      <c r="E1085" s="10"/>
      <c r="F1085" s="10"/>
      <c r="G1085" s="10"/>
      <c r="H1085" s="10"/>
      <c r="I1085" s="10"/>
      <c r="J1085" s="10"/>
      <c r="K1085" s="10"/>
      <c r="L1085" s="10"/>
      <c r="M1085" s="10"/>
      <c r="N1085" s="10"/>
      <c r="O1085" s="110">
        <f t="shared" si="32"/>
        <v>0</v>
      </c>
      <c r="P1085" s="110">
        <f t="shared" si="33"/>
        <v>0</v>
      </c>
    </row>
    <row r="1086" spans="1:16" x14ac:dyDescent="0.25">
      <c r="A1086" s="10">
        <v>16849493</v>
      </c>
      <c r="B1086" s="10" t="s">
        <v>184</v>
      </c>
      <c r="C1086" s="10" t="s">
        <v>185</v>
      </c>
      <c r="D1086" s="10">
        <v>1</v>
      </c>
      <c r="E1086" s="10"/>
      <c r="F1086" s="10"/>
      <c r="G1086" s="10"/>
      <c r="H1086" s="10"/>
      <c r="I1086" s="10"/>
      <c r="J1086" s="10"/>
      <c r="K1086" s="10"/>
      <c r="L1086" s="10"/>
      <c r="M1086" s="10"/>
      <c r="N1086" s="10"/>
      <c r="O1086" s="110">
        <f t="shared" si="32"/>
        <v>0</v>
      </c>
      <c r="P1086" s="110">
        <f t="shared" si="33"/>
        <v>0</v>
      </c>
    </row>
    <row r="1087" spans="1:16" x14ac:dyDescent="0.25">
      <c r="A1087" s="10">
        <v>16849507</v>
      </c>
      <c r="B1087" s="10" t="s">
        <v>184</v>
      </c>
      <c r="C1087" s="10" t="s">
        <v>185</v>
      </c>
      <c r="D1087" s="10">
        <v>1</v>
      </c>
      <c r="E1087" s="10"/>
      <c r="F1087" s="10"/>
      <c r="G1087" s="10"/>
      <c r="H1087" s="10"/>
      <c r="I1087" s="10"/>
      <c r="J1087" s="10"/>
      <c r="K1087" s="10"/>
      <c r="L1087" s="10"/>
      <c r="M1087" s="10"/>
      <c r="N1087" s="10"/>
      <c r="O1087" s="110">
        <f t="shared" si="32"/>
        <v>0</v>
      </c>
      <c r="P1087" s="110">
        <f t="shared" si="33"/>
        <v>0</v>
      </c>
    </row>
    <row r="1088" spans="1:16" x14ac:dyDescent="0.25">
      <c r="A1088" s="10">
        <v>16849523</v>
      </c>
      <c r="B1088" s="10" t="s">
        <v>322</v>
      </c>
      <c r="C1088" s="10" t="s">
        <v>2725</v>
      </c>
      <c r="D1088" s="10">
        <v>20</v>
      </c>
      <c r="E1088" s="10"/>
      <c r="F1088" s="10"/>
      <c r="G1088" s="10"/>
      <c r="H1088" s="10"/>
      <c r="I1088" s="10"/>
      <c r="J1088" s="10"/>
      <c r="K1088" s="10"/>
      <c r="L1088" s="10"/>
      <c r="M1088" s="10"/>
      <c r="N1088" s="10"/>
      <c r="O1088" s="110">
        <f t="shared" si="32"/>
        <v>0</v>
      </c>
      <c r="P1088" s="110">
        <f t="shared" si="33"/>
        <v>0</v>
      </c>
    </row>
    <row r="1089" spans="1:16" x14ac:dyDescent="0.25">
      <c r="A1089" s="10">
        <v>16849760</v>
      </c>
      <c r="B1089" s="10" t="s">
        <v>297</v>
      </c>
      <c r="C1089" s="10" t="s">
        <v>298</v>
      </c>
      <c r="D1089" s="10">
        <v>1</v>
      </c>
      <c r="E1089" s="10"/>
      <c r="F1089" s="10"/>
      <c r="G1089" s="10"/>
      <c r="H1089" s="10"/>
      <c r="I1089" s="10"/>
      <c r="J1089" s="10"/>
      <c r="K1089" s="10"/>
      <c r="L1089" s="10"/>
      <c r="M1089" s="10"/>
      <c r="N1089" s="10"/>
      <c r="O1089" s="110">
        <f t="shared" si="32"/>
        <v>0</v>
      </c>
      <c r="P1089" s="110">
        <f t="shared" si="33"/>
        <v>0</v>
      </c>
    </row>
    <row r="1090" spans="1:16" x14ac:dyDescent="0.25">
      <c r="A1090" s="10">
        <v>16853164</v>
      </c>
      <c r="B1090" s="10" t="s">
        <v>316</v>
      </c>
      <c r="C1090" s="10" t="s">
        <v>317</v>
      </c>
      <c r="D1090" s="10">
        <v>112</v>
      </c>
      <c r="E1090" s="10"/>
      <c r="F1090" s="10"/>
      <c r="G1090" s="10"/>
      <c r="H1090" s="10"/>
      <c r="I1090" s="10"/>
      <c r="J1090" s="10"/>
      <c r="K1090" s="10"/>
      <c r="L1090" s="10"/>
      <c r="M1090" s="10"/>
      <c r="N1090" s="10"/>
      <c r="O1090" s="110">
        <f t="shared" si="32"/>
        <v>0</v>
      </c>
      <c r="P1090" s="110">
        <f t="shared" si="33"/>
        <v>0</v>
      </c>
    </row>
    <row r="1091" spans="1:16" x14ac:dyDescent="0.25">
      <c r="A1091" s="10">
        <v>16857224</v>
      </c>
      <c r="B1091" s="10" t="s">
        <v>325</v>
      </c>
      <c r="C1091" s="10" t="s">
        <v>326</v>
      </c>
      <c r="D1091" s="10">
        <v>224</v>
      </c>
      <c r="E1091" s="10"/>
      <c r="F1091" s="10"/>
      <c r="G1091" s="10"/>
      <c r="H1091" s="10"/>
      <c r="I1091" s="10"/>
      <c r="J1091" s="10"/>
      <c r="K1091" s="10"/>
      <c r="L1091" s="10"/>
      <c r="M1091" s="10"/>
      <c r="N1091" s="10"/>
      <c r="O1091" s="110">
        <f t="shared" si="32"/>
        <v>0</v>
      </c>
      <c r="P1091" s="110">
        <f t="shared" si="33"/>
        <v>0</v>
      </c>
    </row>
    <row r="1092" spans="1:16" x14ac:dyDescent="0.25">
      <c r="A1092" s="10">
        <v>16859308</v>
      </c>
      <c r="B1092" s="10" t="s">
        <v>118</v>
      </c>
      <c r="C1092" s="10" t="s">
        <v>119</v>
      </c>
      <c r="D1092" s="10">
        <v>1</v>
      </c>
      <c r="E1092" s="10"/>
      <c r="F1092" s="10"/>
      <c r="G1092" s="10"/>
      <c r="H1092" s="10"/>
      <c r="I1092" s="10"/>
      <c r="J1092" s="10"/>
      <c r="K1092" s="10"/>
      <c r="L1092" s="10"/>
      <c r="M1092" s="10"/>
      <c r="N1092" s="10"/>
      <c r="O1092" s="110">
        <f t="shared" si="32"/>
        <v>0</v>
      </c>
      <c r="P1092" s="110">
        <f t="shared" si="33"/>
        <v>0</v>
      </c>
    </row>
    <row r="1093" spans="1:16" x14ac:dyDescent="0.25">
      <c r="A1093" s="10">
        <v>16859324</v>
      </c>
      <c r="B1093" s="10" t="s">
        <v>285</v>
      </c>
      <c r="C1093" s="10" t="s">
        <v>286</v>
      </c>
      <c r="D1093" s="10">
        <v>1</v>
      </c>
      <c r="E1093" s="10"/>
      <c r="F1093" s="10"/>
      <c r="G1093" s="10"/>
      <c r="H1093" s="10"/>
      <c r="I1093" s="10"/>
      <c r="J1093" s="10"/>
      <c r="K1093" s="10"/>
      <c r="L1093" s="10"/>
      <c r="M1093" s="10"/>
      <c r="N1093" s="10"/>
      <c r="O1093" s="110">
        <f t="shared" ref="O1093:O1156" si="34">E1093+F1093+G1093+H1093+I1093+J1093+K1093+L1093+M1093+N1093</f>
        <v>0</v>
      </c>
      <c r="P1093" s="110">
        <f t="shared" ref="P1093:P1156" si="35">O1093-N1093</f>
        <v>0</v>
      </c>
    </row>
    <row r="1094" spans="1:16" x14ac:dyDescent="0.25">
      <c r="A1094" s="10">
        <v>14221357</v>
      </c>
      <c r="B1094" s="10" t="s">
        <v>352</v>
      </c>
      <c r="C1094" s="10" t="s">
        <v>353</v>
      </c>
      <c r="D1094" s="10">
        <v>1</v>
      </c>
      <c r="E1094" s="10"/>
      <c r="F1094" s="10"/>
      <c r="G1094" s="10"/>
      <c r="H1094" s="10"/>
      <c r="I1094" s="10"/>
      <c r="J1094" s="10"/>
      <c r="K1094" s="10"/>
      <c r="L1094" s="10"/>
      <c r="M1094" s="10"/>
      <c r="N1094" s="10"/>
      <c r="O1094" s="110">
        <f t="shared" si="34"/>
        <v>0</v>
      </c>
      <c r="P1094" s="110">
        <f t="shared" si="35"/>
        <v>0</v>
      </c>
    </row>
    <row r="1095" spans="1:16" x14ac:dyDescent="0.25">
      <c r="A1095" s="10">
        <v>14571420</v>
      </c>
      <c r="B1095" s="10" t="s">
        <v>354</v>
      </c>
      <c r="C1095" s="10" t="s">
        <v>2730</v>
      </c>
      <c r="D1095" s="10">
        <v>1</v>
      </c>
      <c r="E1095" s="10"/>
      <c r="F1095" s="10"/>
      <c r="G1095" s="10"/>
      <c r="H1095" s="10"/>
      <c r="I1095" s="10"/>
      <c r="J1095" s="10"/>
      <c r="K1095" s="10"/>
      <c r="L1095" s="10"/>
      <c r="M1095" s="10"/>
      <c r="N1095" s="10"/>
      <c r="O1095" s="110">
        <f t="shared" si="34"/>
        <v>0</v>
      </c>
      <c r="P1095" s="110">
        <f t="shared" si="35"/>
        <v>0</v>
      </c>
    </row>
    <row r="1096" spans="1:16" x14ac:dyDescent="0.25">
      <c r="A1096" s="10">
        <v>14571439</v>
      </c>
      <c r="B1096" s="10" t="s">
        <v>354</v>
      </c>
      <c r="C1096" s="10" t="s">
        <v>2730</v>
      </c>
      <c r="D1096" s="10">
        <v>1</v>
      </c>
      <c r="E1096" s="10"/>
      <c r="F1096" s="10"/>
      <c r="G1096" s="10"/>
      <c r="H1096" s="10"/>
      <c r="I1096" s="10"/>
      <c r="J1096" s="10"/>
      <c r="K1096" s="10"/>
      <c r="L1096" s="10"/>
      <c r="M1096" s="10"/>
      <c r="N1096" s="10"/>
      <c r="O1096" s="110">
        <f t="shared" si="34"/>
        <v>0</v>
      </c>
      <c r="P1096" s="110">
        <f t="shared" si="35"/>
        <v>0</v>
      </c>
    </row>
    <row r="1097" spans="1:16" x14ac:dyDescent="0.25">
      <c r="A1097" s="10">
        <v>14805200</v>
      </c>
      <c r="B1097" s="10" t="s">
        <v>355</v>
      </c>
      <c r="C1097" s="10" t="s">
        <v>2731</v>
      </c>
      <c r="D1097" s="10">
        <v>1</v>
      </c>
      <c r="E1097" s="10"/>
      <c r="F1097" s="10"/>
      <c r="G1097" s="10"/>
      <c r="H1097" s="10"/>
      <c r="I1097" s="10"/>
      <c r="J1097" s="10"/>
      <c r="K1097" s="10"/>
      <c r="L1097" s="10"/>
      <c r="M1097" s="10"/>
      <c r="N1097" s="10"/>
      <c r="O1097" s="110">
        <f t="shared" si="34"/>
        <v>0</v>
      </c>
      <c r="P1097" s="110">
        <f t="shared" si="35"/>
        <v>0</v>
      </c>
    </row>
    <row r="1098" spans="1:16" x14ac:dyDescent="0.25">
      <c r="A1098" s="10">
        <v>14806746</v>
      </c>
      <c r="B1098" s="10" t="s">
        <v>355</v>
      </c>
      <c r="C1098" s="10" t="s">
        <v>2731</v>
      </c>
      <c r="D1098" s="10">
        <v>1</v>
      </c>
      <c r="E1098" s="10"/>
      <c r="F1098" s="10"/>
      <c r="G1098" s="10"/>
      <c r="H1098" s="10"/>
      <c r="I1098" s="10"/>
      <c r="J1098" s="10"/>
      <c r="K1098" s="10"/>
      <c r="L1098" s="10"/>
      <c r="M1098" s="10"/>
      <c r="N1098" s="10"/>
      <c r="O1098" s="110">
        <f t="shared" si="34"/>
        <v>0</v>
      </c>
      <c r="P1098" s="110">
        <f t="shared" si="35"/>
        <v>0</v>
      </c>
    </row>
    <row r="1099" spans="1:16" x14ac:dyDescent="0.25">
      <c r="A1099" s="10">
        <v>14808447</v>
      </c>
      <c r="B1099" s="10" t="s">
        <v>355</v>
      </c>
      <c r="C1099" s="10" t="s">
        <v>2731</v>
      </c>
      <c r="D1099" s="10">
        <v>1</v>
      </c>
      <c r="E1099" s="10"/>
      <c r="F1099" s="10"/>
      <c r="G1099" s="10"/>
      <c r="H1099" s="10"/>
      <c r="I1099" s="10"/>
      <c r="J1099" s="10"/>
      <c r="K1099" s="10"/>
      <c r="L1099" s="10"/>
      <c r="M1099" s="10"/>
      <c r="N1099" s="10"/>
      <c r="O1099" s="110">
        <f t="shared" si="34"/>
        <v>0</v>
      </c>
      <c r="P1099" s="110">
        <f t="shared" si="35"/>
        <v>0</v>
      </c>
    </row>
    <row r="1100" spans="1:16" x14ac:dyDescent="0.25">
      <c r="A1100" s="10">
        <v>14844982</v>
      </c>
      <c r="B1100" s="10" t="s">
        <v>355</v>
      </c>
      <c r="C1100" s="10" t="s">
        <v>2731</v>
      </c>
      <c r="D1100" s="10">
        <v>1</v>
      </c>
      <c r="E1100" s="10"/>
      <c r="F1100" s="10"/>
      <c r="G1100" s="10"/>
      <c r="H1100" s="10"/>
      <c r="I1100" s="10"/>
      <c r="J1100" s="10"/>
      <c r="K1100" s="10"/>
      <c r="L1100" s="10"/>
      <c r="M1100" s="10"/>
      <c r="N1100" s="10"/>
      <c r="O1100" s="110">
        <f t="shared" si="34"/>
        <v>0</v>
      </c>
      <c r="P1100" s="110">
        <f t="shared" si="35"/>
        <v>0</v>
      </c>
    </row>
    <row r="1101" spans="1:16" x14ac:dyDescent="0.25">
      <c r="A1101" s="10">
        <v>14865742</v>
      </c>
      <c r="B1101" s="10" t="s">
        <v>355</v>
      </c>
      <c r="C1101" s="10" t="s">
        <v>2731</v>
      </c>
      <c r="D1101" s="10">
        <v>1</v>
      </c>
      <c r="E1101" s="10"/>
      <c r="F1101" s="10"/>
      <c r="G1101" s="10"/>
      <c r="H1101" s="10"/>
      <c r="I1101" s="10"/>
      <c r="J1101" s="10"/>
      <c r="K1101" s="10"/>
      <c r="L1101" s="10"/>
      <c r="M1101" s="10"/>
      <c r="N1101" s="10"/>
      <c r="O1101" s="110">
        <f t="shared" si="34"/>
        <v>0</v>
      </c>
      <c r="P1101" s="110">
        <f t="shared" si="35"/>
        <v>0</v>
      </c>
    </row>
    <row r="1102" spans="1:16" x14ac:dyDescent="0.25">
      <c r="A1102" s="10">
        <v>14897148</v>
      </c>
      <c r="B1102" s="10" t="s">
        <v>355</v>
      </c>
      <c r="C1102" s="10" t="s">
        <v>2731</v>
      </c>
      <c r="D1102" s="10">
        <v>1</v>
      </c>
      <c r="E1102" s="10"/>
      <c r="F1102" s="10"/>
      <c r="G1102" s="10"/>
      <c r="H1102" s="10"/>
      <c r="I1102" s="10"/>
      <c r="J1102" s="10"/>
      <c r="K1102" s="10"/>
      <c r="L1102" s="10"/>
      <c r="M1102" s="10"/>
      <c r="N1102" s="10"/>
      <c r="O1102" s="110">
        <f t="shared" si="34"/>
        <v>0</v>
      </c>
      <c r="P1102" s="110">
        <f t="shared" si="35"/>
        <v>0</v>
      </c>
    </row>
    <row r="1103" spans="1:16" x14ac:dyDescent="0.25">
      <c r="A1103" s="10">
        <v>14904101</v>
      </c>
      <c r="B1103" s="10" t="s">
        <v>355</v>
      </c>
      <c r="C1103" s="10" t="s">
        <v>2731</v>
      </c>
      <c r="D1103" s="10">
        <v>1</v>
      </c>
      <c r="E1103" s="10"/>
      <c r="F1103" s="10"/>
      <c r="G1103" s="10"/>
      <c r="H1103" s="10"/>
      <c r="I1103" s="10"/>
      <c r="J1103" s="10"/>
      <c r="K1103" s="10"/>
      <c r="L1103" s="10"/>
      <c r="M1103" s="10"/>
      <c r="N1103" s="10"/>
      <c r="O1103" s="110">
        <f t="shared" si="34"/>
        <v>0</v>
      </c>
      <c r="P1103" s="110">
        <f t="shared" si="35"/>
        <v>0</v>
      </c>
    </row>
    <row r="1104" spans="1:16" x14ac:dyDescent="0.25">
      <c r="A1104" s="10">
        <v>14904128</v>
      </c>
      <c r="B1104" s="10" t="s">
        <v>355</v>
      </c>
      <c r="C1104" s="10" t="s">
        <v>2731</v>
      </c>
      <c r="D1104" s="10">
        <v>5</v>
      </c>
      <c r="E1104" s="10"/>
      <c r="F1104" s="10"/>
      <c r="G1104" s="10"/>
      <c r="H1104" s="10"/>
      <c r="I1104" s="10"/>
      <c r="J1104" s="10"/>
      <c r="K1104" s="10"/>
      <c r="L1104" s="10"/>
      <c r="M1104" s="10"/>
      <c r="N1104" s="10"/>
      <c r="O1104" s="110">
        <f t="shared" si="34"/>
        <v>0</v>
      </c>
      <c r="P1104" s="110">
        <f t="shared" si="35"/>
        <v>0</v>
      </c>
    </row>
    <row r="1105" spans="1:16" x14ac:dyDescent="0.25">
      <c r="A1105" s="10">
        <v>14917165</v>
      </c>
      <c r="B1105" s="10" t="s">
        <v>355</v>
      </c>
      <c r="C1105" s="10" t="s">
        <v>2731</v>
      </c>
      <c r="D1105" s="10">
        <v>1</v>
      </c>
      <c r="E1105" s="10"/>
      <c r="F1105" s="10"/>
      <c r="G1105" s="10"/>
      <c r="H1105" s="10"/>
      <c r="I1105" s="10"/>
      <c r="J1105" s="10"/>
      <c r="K1105" s="10"/>
      <c r="L1105" s="10"/>
      <c r="M1105" s="10"/>
      <c r="N1105" s="10"/>
      <c r="O1105" s="110">
        <f t="shared" si="34"/>
        <v>0</v>
      </c>
      <c r="P1105" s="110">
        <f t="shared" si="35"/>
        <v>0</v>
      </c>
    </row>
    <row r="1106" spans="1:16" x14ac:dyDescent="0.25">
      <c r="A1106" s="10">
        <v>14917173</v>
      </c>
      <c r="B1106" s="10" t="s">
        <v>355</v>
      </c>
      <c r="C1106" s="10" t="s">
        <v>2731</v>
      </c>
      <c r="D1106" s="10">
        <v>1</v>
      </c>
      <c r="E1106" s="10"/>
      <c r="F1106" s="10"/>
      <c r="G1106" s="10"/>
      <c r="H1106" s="10"/>
      <c r="I1106" s="10"/>
      <c r="J1106" s="10"/>
      <c r="K1106" s="10"/>
      <c r="L1106" s="10"/>
      <c r="M1106" s="10"/>
      <c r="N1106" s="10"/>
      <c r="O1106" s="110">
        <f t="shared" si="34"/>
        <v>0</v>
      </c>
      <c r="P1106" s="110">
        <f t="shared" si="35"/>
        <v>0</v>
      </c>
    </row>
    <row r="1107" spans="1:16" x14ac:dyDescent="0.25">
      <c r="A1107" s="10">
        <v>14917181</v>
      </c>
      <c r="B1107" s="10" t="s">
        <v>355</v>
      </c>
      <c r="C1107" s="10" t="s">
        <v>2731</v>
      </c>
      <c r="D1107" s="10">
        <v>1</v>
      </c>
      <c r="E1107" s="10"/>
      <c r="F1107" s="10"/>
      <c r="G1107" s="10"/>
      <c r="H1107" s="10"/>
      <c r="I1107" s="10"/>
      <c r="J1107" s="10"/>
      <c r="K1107" s="10"/>
      <c r="L1107" s="10"/>
      <c r="M1107" s="10"/>
      <c r="N1107" s="10"/>
      <c r="O1107" s="110">
        <f t="shared" si="34"/>
        <v>0</v>
      </c>
      <c r="P1107" s="110">
        <f t="shared" si="35"/>
        <v>0</v>
      </c>
    </row>
    <row r="1108" spans="1:16" x14ac:dyDescent="0.25">
      <c r="A1108" s="10">
        <v>14991233</v>
      </c>
      <c r="B1108" s="10" t="s">
        <v>354</v>
      </c>
      <c r="C1108" s="10" t="s">
        <v>2730</v>
      </c>
      <c r="D1108" s="10">
        <v>1</v>
      </c>
      <c r="E1108" s="10"/>
      <c r="F1108" s="10"/>
      <c r="G1108" s="10"/>
      <c r="H1108" s="10"/>
      <c r="I1108" s="10"/>
      <c r="J1108" s="10"/>
      <c r="K1108" s="10"/>
      <c r="L1108" s="10"/>
      <c r="M1108" s="10"/>
      <c r="N1108" s="10"/>
      <c r="O1108" s="110">
        <f t="shared" si="34"/>
        <v>0</v>
      </c>
      <c r="P1108" s="110">
        <f t="shared" si="35"/>
        <v>0</v>
      </c>
    </row>
    <row r="1109" spans="1:16" x14ac:dyDescent="0.25">
      <c r="A1109" s="10">
        <v>14991241</v>
      </c>
      <c r="B1109" s="10" t="s">
        <v>354</v>
      </c>
      <c r="C1109" s="10" t="s">
        <v>2730</v>
      </c>
      <c r="D1109" s="10">
        <v>1</v>
      </c>
      <c r="E1109" s="10"/>
      <c r="F1109" s="10"/>
      <c r="G1109" s="10"/>
      <c r="H1109" s="10"/>
      <c r="I1109" s="10"/>
      <c r="J1109" s="10"/>
      <c r="K1109" s="10"/>
      <c r="L1109" s="10"/>
      <c r="M1109" s="10"/>
      <c r="N1109" s="10"/>
      <c r="O1109" s="110">
        <f t="shared" si="34"/>
        <v>0</v>
      </c>
      <c r="P1109" s="110">
        <f t="shared" si="35"/>
        <v>0</v>
      </c>
    </row>
    <row r="1110" spans="1:16" x14ac:dyDescent="0.25">
      <c r="A1110" s="10">
        <v>15008355</v>
      </c>
      <c r="B1110" s="10" t="s">
        <v>355</v>
      </c>
      <c r="C1110" s="10" t="s">
        <v>2731</v>
      </c>
      <c r="D1110" s="10">
        <v>1</v>
      </c>
      <c r="E1110" s="10"/>
      <c r="F1110" s="10"/>
      <c r="G1110" s="10"/>
      <c r="H1110" s="10"/>
      <c r="I1110" s="10"/>
      <c r="J1110" s="10"/>
      <c r="K1110" s="10"/>
      <c r="L1110" s="10"/>
      <c r="M1110" s="10"/>
      <c r="N1110" s="10"/>
      <c r="O1110" s="110">
        <f t="shared" si="34"/>
        <v>0</v>
      </c>
      <c r="P1110" s="110">
        <f t="shared" si="35"/>
        <v>0</v>
      </c>
    </row>
    <row r="1111" spans="1:16" x14ac:dyDescent="0.25">
      <c r="A1111" s="10">
        <v>15008363</v>
      </c>
      <c r="B1111" s="10" t="s">
        <v>355</v>
      </c>
      <c r="C1111" s="10" t="s">
        <v>2731</v>
      </c>
      <c r="D1111" s="10">
        <v>1</v>
      </c>
      <c r="E1111" s="10"/>
      <c r="F1111" s="10"/>
      <c r="G1111" s="10"/>
      <c r="H1111" s="10"/>
      <c r="I1111" s="10"/>
      <c r="J1111" s="10"/>
      <c r="K1111" s="10"/>
      <c r="L1111" s="10"/>
      <c r="M1111" s="10"/>
      <c r="N1111" s="10"/>
      <c r="O1111" s="110">
        <f t="shared" si="34"/>
        <v>0</v>
      </c>
      <c r="P1111" s="110">
        <f t="shared" si="35"/>
        <v>0</v>
      </c>
    </row>
    <row r="1112" spans="1:16" x14ac:dyDescent="0.25">
      <c r="A1112" s="10">
        <v>15008371</v>
      </c>
      <c r="B1112" s="10" t="s">
        <v>355</v>
      </c>
      <c r="C1112" s="10" t="s">
        <v>2731</v>
      </c>
      <c r="D1112" s="10">
        <v>1</v>
      </c>
      <c r="E1112" s="10"/>
      <c r="F1112" s="10"/>
      <c r="G1112" s="10"/>
      <c r="H1112" s="10"/>
      <c r="I1112" s="10"/>
      <c r="J1112" s="10"/>
      <c r="K1112" s="10"/>
      <c r="L1112" s="10"/>
      <c r="M1112" s="10"/>
      <c r="N1112" s="10"/>
      <c r="O1112" s="110">
        <f t="shared" si="34"/>
        <v>0</v>
      </c>
      <c r="P1112" s="110">
        <f t="shared" si="35"/>
        <v>0</v>
      </c>
    </row>
    <row r="1113" spans="1:16" x14ac:dyDescent="0.25">
      <c r="A1113" s="10">
        <v>15033163</v>
      </c>
      <c r="B1113" s="10" t="s">
        <v>354</v>
      </c>
      <c r="C1113" s="10" t="s">
        <v>2730</v>
      </c>
      <c r="D1113" s="10">
        <v>1</v>
      </c>
      <c r="E1113" s="10"/>
      <c r="F1113" s="10"/>
      <c r="G1113" s="10"/>
      <c r="H1113" s="10"/>
      <c r="I1113" s="10"/>
      <c r="J1113" s="10"/>
      <c r="K1113" s="10"/>
      <c r="L1113" s="10"/>
      <c r="M1113" s="10"/>
      <c r="N1113" s="10"/>
      <c r="O1113" s="110">
        <f t="shared" si="34"/>
        <v>0</v>
      </c>
      <c r="P1113" s="110">
        <f t="shared" si="35"/>
        <v>0</v>
      </c>
    </row>
    <row r="1114" spans="1:16" x14ac:dyDescent="0.25">
      <c r="A1114" s="10">
        <v>15106063</v>
      </c>
      <c r="B1114" s="10" t="s">
        <v>354</v>
      </c>
      <c r="C1114" s="10" t="s">
        <v>2730</v>
      </c>
      <c r="D1114" s="10">
        <v>1</v>
      </c>
      <c r="E1114" s="10"/>
      <c r="F1114" s="10"/>
      <c r="G1114" s="10"/>
      <c r="H1114" s="10"/>
      <c r="I1114" s="10"/>
      <c r="J1114" s="10"/>
      <c r="K1114" s="10"/>
      <c r="L1114" s="10"/>
      <c r="M1114" s="10"/>
      <c r="N1114" s="10"/>
      <c r="O1114" s="110">
        <f t="shared" si="34"/>
        <v>0</v>
      </c>
      <c r="P1114" s="110">
        <f t="shared" si="35"/>
        <v>0</v>
      </c>
    </row>
    <row r="1115" spans="1:16" x14ac:dyDescent="0.25">
      <c r="A1115" s="10">
        <v>15180549</v>
      </c>
      <c r="B1115" s="10" t="s">
        <v>355</v>
      </c>
      <c r="C1115" s="10" t="s">
        <v>2731</v>
      </c>
      <c r="D1115" s="10">
        <v>1</v>
      </c>
      <c r="E1115" s="10"/>
      <c r="F1115" s="10"/>
      <c r="G1115" s="10"/>
      <c r="H1115" s="10"/>
      <c r="I1115" s="10"/>
      <c r="J1115" s="10"/>
      <c r="K1115" s="10"/>
      <c r="L1115" s="10"/>
      <c r="M1115" s="10"/>
      <c r="N1115" s="10"/>
      <c r="O1115" s="110">
        <f t="shared" si="34"/>
        <v>0</v>
      </c>
      <c r="P1115" s="110">
        <f t="shared" si="35"/>
        <v>0</v>
      </c>
    </row>
    <row r="1116" spans="1:16" x14ac:dyDescent="0.25">
      <c r="A1116" s="10">
        <v>15180557</v>
      </c>
      <c r="B1116" s="10" t="s">
        <v>355</v>
      </c>
      <c r="C1116" s="10" t="s">
        <v>2731</v>
      </c>
      <c r="D1116" s="10">
        <v>1</v>
      </c>
      <c r="E1116" s="10"/>
      <c r="F1116" s="10"/>
      <c r="G1116" s="10"/>
      <c r="H1116" s="10"/>
      <c r="I1116" s="10"/>
      <c r="J1116" s="10"/>
      <c r="K1116" s="10"/>
      <c r="L1116" s="10"/>
      <c r="M1116" s="10"/>
      <c r="N1116" s="10"/>
      <c r="O1116" s="110">
        <f t="shared" si="34"/>
        <v>0</v>
      </c>
      <c r="P1116" s="110">
        <f t="shared" si="35"/>
        <v>0</v>
      </c>
    </row>
    <row r="1117" spans="1:16" x14ac:dyDescent="0.25">
      <c r="A1117" s="10">
        <v>15180565</v>
      </c>
      <c r="B1117" s="10" t="s">
        <v>355</v>
      </c>
      <c r="C1117" s="10" t="s">
        <v>2731</v>
      </c>
      <c r="D1117" s="10">
        <v>1</v>
      </c>
      <c r="E1117" s="10"/>
      <c r="F1117" s="10"/>
      <c r="G1117" s="10"/>
      <c r="H1117" s="10"/>
      <c r="I1117" s="10"/>
      <c r="J1117" s="10"/>
      <c r="K1117" s="10"/>
      <c r="L1117" s="10"/>
      <c r="M1117" s="10"/>
      <c r="N1117" s="10"/>
      <c r="O1117" s="110">
        <f t="shared" si="34"/>
        <v>0</v>
      </c>
      <c r="P1117" s="110">
        <f t="shared" si="35"/>
        <v>0</v>
      </c>
    </row>
    <row r="1118" spans="1:16" x14ac:dyDescent="0.25">
      <c r="A1118" s="10">
        <v>15182185</v>
      </c>
      <c r="B1118" s="10" t="s">
        <v>355</v>
      </c>
      <c r="C1118" s="10" t="s">
        <v>2731</v>
      </c>
      <c r="D1118" s="10">
        <v>1</v>
      </c>
      <c r="E1118" s="10"/>
      <c r="F1118" s="10"/>
      <c r="G1118" s="10"/>
      <c r="H1118" s="10"/>
      <c r="I1118" s="10"/>
      <c r="J1118" s="10"/>
      <c r="K1118" s="10"/>
      <c r="L1118" s="10"/>
      <c r="M1118" s="10"/>
      <c r="N1118" s="10"/>
      <c r="O1118" s="110">
        <f t="shared" si="34"/>
        <v>0</v>
      </c>
      <c r="P1118" s="110">
        <f t="shared" si="35"/>
        <v>0</v>
      </c>
    </row>
    <row r="1119" spans="1:16" x14ac:dyDescent="0.25">
      <c r="A1119" s="10">
        <v>15182193</v>
      </c>
      <c r="B1119" s="10" t="s">
        <v>355</v>
      </c>
      <c r="C1119" s="10" t="s">
        <v>2731</v>
      </c>
      <c r="D1119" s="10">
        <v>1</v>
      </c>
      <c r="E1119" s="10"/>
      <c r="F1119" s="10"/>
      <c r="G1119" s="10"/>
      <c r="H1119" s="10"/>
      <c r="I1119" s="10"/>
      <c r="J1119" s="10"/>
      <c r="K1119" s="10"/>
      <c r="L1119" s="10"/>
      <c r="M1119" s="10"/>
      <c r="N1119" s="10"/>
      <c r="O1119" s="110">
        <f t="shared" si="34"/>
        <v>0</v>
      </c>
      <c r="P1119" s="110">
        <f t="shared" si="35"/>
        <v>0</v>
      </c>
    </row>
    <row r="1120" spans="1:16" x14ac:dyDescent="0.25">
      <c r="A1120" s="10">
        <v>15182207</v>
      </c>
      <c r="B1120" s="10" t="s">
        <v>355</v>
      </c>
      <c r="C1120" s="10" t="s">
        <v>2731</v>
      </c>
      <c r="D1120" s="10">
        <v>1</v>
      </c>
      <c r="E1120" s="10"/>
      <c r="F1120" s="10"/>
      <c r="G1120" s="10"/>
      <c r="H1120" s="10"/>
      <c r="I1120" s="10"/>
      <c r="J1120" s="10"/>
      <c r="K1120" s="10"/>
      <c r="L1120" s="10"/>
      <c r="M1120" s="10"/>
      <c r="N1120" s="10"/>
      <c r="O1120" s="110">
        <f t="shared" si="34"/>
        <v>0</v>
      </c>
      <c r="P1120" s="110">
        <f t="shared" si="35"/>
        <v>0</v>
      </c>
    </row>
    <row r="1121" spans="1:16" x14ac:dyDescent="0.25">
      <c r="A1121" s="10">
        <v>15188280</v>
      </c>
      <c r="B1121" s="10" t="s">
        <v>354</v>
      </c>
      <c r="C1121" s="10" t="s">
        <v>2730</v>
      </c>
      <c r="D1121" s="10">
        <v>1</v>
      </c>
      <c r="E1121" s="10"/>
      <c r="F1121" s="10"/>
      <c r="G1121" s="10"/>
      <c r="H1121" s="10"/>
      <c r="I1121" s="10"/>
      <c r="J1121" s="10"/>
      <c r="K1121" s="10"/>
      <c r="L1121" s="10"/>
      <c r="M1121" s="10"/>
      <c r="N1121" s="10"/>
      <c r="O1121" s="110">
        <f t="shared" si="34"/>
        <v>0</v>
      </c>
      <c r="P1121" s="110">
        <f t="shared" si="35"/>
        <v>0</v>
      </c>
    </row>
    <row r="1122" spans="1:16" x14ac:dyDescent="0.25">
      <c r="A1122" s="10">
        <v>15244393</v>
      </c>
      <c r="B1122" s="10" t="s">
        <v>356</v>
      </c>
      <c r="C1122" s="10" t="s">
        <v>357</v>
      </c>
      <c r="D1122" s="10">
        <v>5</v>
      </c>
      <c r="E1122" s="10"/>
      <c r="F1122" s="10"/>
      <c r="G1122" s="10"/>
      <c r="H1122" s="10"/>
      <c r="I1122" s="10"/>
      <c r="J1122" s="10"/>
      <c r="K1122" s="10"/>
      <c r="L1122" s="10"/>
      <c r="M1122" s="10"/>
      <c r="N1122" s="10"/>
      <c r="O1122" s="110">
        <f t="shared" si="34"/>
        <v>0</v>
      </c>
      <c r="P1122" s="110">
        <f t="shared" si="35"/>
        <v>0</v>
      </c>
    </row>
    <row r="1123" spans="1:16" x14ac:dyDescent="0.25">
      <c r="A1123" s="10">
        <v>15261840</v>
      </c>
      <c r="B1123" s="10" t="s">
        <v>354</v>
      </c>
      <c r="C1123" s="10" t="s">
        <v>2730</v>
      </c>
      <c r="D1123" s="10">
        <v>1</v>
      </c>
      <c r="E1123" s="10"/>
      <c r="F1123" s="10"/>
      <c r="G1123" s="10"/>
      <c r="H1123" s="10"/>
      <c r="I1123" s="10"/>
      <c r="J1123" s="10"/>
      <c r="K1123" s="10"/>
      <c r="L1123" s="10"/>
      <c r="M1123" s="10"/>
      <c r="N1123" s="10"/>
      <c r="O1123" s="110">
        <f t="shared" si="34"/>
        <v>0</v>
      </c>
      <c r="P1123" s="110">
        <f t="shared" si="35"/>
        <v>0</v>
      </c>
    </row>
    <row r="1124" spans="1:16" x14ac:dyDescent="0.25">
      <c r="A1124" s="10">
        <v>15269221</v>
      </c>
      <c r="B1124" s="10" t="s">
        <v>354</v>
      </c>
      <c r="C1124" s="10" t="s">
        <v>2730</v>
      </c>
      <c r="D1124" s="10">
        <v>1</v>
      </c>
      <c r="E1124" s="10"/>
      <c r="F1124" s="10"/>
      <c r="G1124" s="10"/>
      <c r="H1124" s="10"/>
      <c r="I1124" s="10"/>
      <c r="J1124" s="10"/>
      <c r="K1124" s="10"/>
      <c r="L1124" s="10"/>
      <c r="M1124" s="10"/>
      <c r="N1124" s="10"/>
      <c r="O1124" s="110">
        <f t="shared" si="34"/>
        <v>0</v>
      </c>
      <c r="P1124" s="110">
        <f t="shared" si="35"/>
        <v>0</v>
      </c>
    </row>
    <row r="1125" spans="1:16" x14ac:dyDescent="0.25">
      <c r="A1125" s="10">
        <v>15290468</v>
      </c>
      <c r="B1125" s="10" t="s">
        <v>358</v>
      </c>
      <c r="C1125" s="10" t="s">
        <v>2732</v>
      </c>
      <c r="D1125" s="10">
        <v>1</v>
      </c>
      <c r="E1125" s="10"/>
      <c r="F1125" s="10"/>
      <c r="G1125" s="10"/>
      <c r="H1125" s="10"/>
      <c r="I1125" s="10"/>
      <c r="J1125" s="10"/>
      <c r="K1125" s="10"/>
      <c r="L1125" s="10"/>
      <c r="M1125" s="10"/>
      <c r="N1125" s="10"/>
      <c r="O1125" s="110">
        <f t="shared" si="34"/>
        <v>0</v>
      </c>
      <c r="P1125" s="110">
        <f t="shared" si="35"/>
        <v>0</v>
      </c>
    </row>
    <row r="1126" spans="1:16" x14ac:dyDescent="0.25">
      <c r="A1126" s="10">
        <v>15294072</v>
      </c>
      <c r="B1126" s="10" t="s">
        <v>354</v>
      </c>
      <c r="C1126" s="10" t="s">
        <v>2730</v>
      </c>
      <c r="D1126" s="10">
        <v>1</v>
      </c>
      <c r="E1126" s="10"/>
      <c r="F1126" s="10"/>
      <c r="G1126" s="10"/>
      <c r="H1126" s="10"/>
      <c r="I1126" s="10"/>
      <c r="J1126" s="10"/>
      <c r="K1126" s="10"/>
      <c r="L1126" s="10"/>
      <c r="M1126" s="10"/>
      <c r="N1126" s="10"/>
      <c r="O1126" s="110">
        <f t="shared" si="34"/>
        <v>0</v>
      </c>
      <c r="P1126" s="110">
        <f t="shared" si="35"/>
        <v>0</v>
      </c>
    </row>
    <row r="1127" spans="1:16" x14ac:dyDescent="0.25">
      <c r="A1127" s="10">
        <v>15294080</v>
      </c>
      <c r="B1127" s="10" t="s">
        <v>354</v>
      </c>
      <c r="C1127" s="10" t="s">
        <v>2730</v>
      </c>
      <c r="D1127" s="10">
        <v>1</v>
      </c>
      <c r="E1127" s="10"/>
      <c r="F1127" s="10"/>
      <c r="G1127" s="10"/>
      <c r="H1127" s="10"/>
      <c r="I1127" s="10"/>
      <c r="J1127" s="10"/>
      <c r="K1127" s="10"/>
      <c r="L1127" s="10"/>
      <c r="M1127" s="10"/>
      <c r="N1127" s="10"/>
      <c r="O1127" s="110">
        <f t="shared" si="34"/>
        <v>0</v>
      </c>
      <c r="P1127" s="110">
        <f t="shared" si="35"/>
        <v>0</v>
      </c>
    </row>
    <row r="1128" spans="1:16" x14ac:dyDescent="0.25">
      <c r="A1128" s="10">
        <v>15294099</v>
      </c>
      <c r="B1128" s="10" t="s">
        <v>354</v>
      </c>
      <c r="C1128" s="10" t="s">
        <v>2730</v>
      </c>
      <c r="D1128" s="10">
        <v>1</v>
      </c>
      <c r="E1128" s="10"/>
      <c r="F1128" s="10"/>
      <c r="G1128" s="10"/>
      <c r="H1128" s="10"/>
      <c r="I1128" s="10"/>
      <c r="J1128" s="10"/>
      <c r="K1128" s="10"/>
      <c r="L1128" s="10"/>
      <c r="M1128" s="10"/>
      <c r="N1128" s="10"/>
      <c r="O1128" s="110">
        <f t="shared" si="34"/>
        <v>0</v>
      </c>
      <c r="P1128" s="110">
        <f t="shared" si="35"/>
        <v>0</v>
      </c>
    </row>
    <row r="1129" spans="1:16" x14ac:dyDescent="0.25">
      <c r="A1129" s="10">
        <v>15294102</v>
      </c>
      <c r="B1129" s="10" t="s">
        <v>354</v>
      </c>
      <c r="C1129" s="10" t="s">
        <v>2730</v>
      </c>
      <c r="D1129" s="10">
        <v>1</v>
      </c>
      <c r="E1129" s="10"/>
      <c r="F1129" s="10"/>
      <c r="G1129" s="10"/>
      <c r="H1129" s="10"/>
      <c r="I1129" s="10"/>
      <c r="J1129" s="10"/>
      <c r="K1129" s="10"/>
      <c r="L1129" s="10"/>
      <c r="M1129" s="10"/>
      <c r="N1129" s="10"/>
      <c r="O1129" s="110">
        <f t="shared" si="34"/>
        <v>0</v>
      </c>
      <c r="P1129" s="110">
        <f t="shared" si="35"/>
        <v>0</v>
      </c>
    </row>
    <row r="1130" spans="1:16" x14ac:dyDescent="0.25">
      <c r="A1130" s="10">
        <v>15298256</v>
      </c>
      <c r="B1130" s="10" t="s">
        <v>354</v>
      </c>
      <c r="C1130" s="10" t="s">
        <v>2730</v>
      </c>
      <c r="D1130" s="10">
        <v>1</v>
      </c>
      <c r="E1130" s="10"/>
      <c r="F1130" s="10"/>
      <c r="G1130" s="10"/>
      <c r="H1130" s="10"/>
      <c r="I1130" s="10"/>
      <c r="J1130" s="10"/>
      <c r="K1130" s="10"/>
      <c r="L1130" s="10"/>
      <c r="M1130" s="10"/>
      <c r="N1130" s="10"/>
      <c r="O1130" s="110">
        <f t="shared" si="34"/>
        <v>0</v>
      </c>
      <c r="P1130" s="110">
        <f t="shared" si="35"/>
        <v>0</v>
      </c>
    </row>
    <row r="1131" spans="1:16" x14ac:dyDescent="0.25">
      <c r="A1131" s="10">
        <v>15306941</v>
      </c>
      <c r="B1131" s="10" t="s">
        <v>354</v>
      </c>
      <c r="C1131" s="10" t="s">
        <v>2730</v>
      </c>
      <c r="D1131" s="10">
        <v>1</v>
      </c>
      <c r="E1131" s="10"/>
      <c r="F1131" s="10"/>
      <c r="G1131" s="10"/>
      <c r="H1131" s="10"/>
      <c r="I1131" s="10"/>
      <c r="J1131" s="10"/>
      <c r="K1131" s="10"/>
      <c r="L1131" s="10"/>
      <c r="M1131" s="10"/>
      <c r="N1131" s="10"/>
      <c r="O1131" s="110">
        <f t="shared" si="34"/>
        <v>0</v>
      </c>
      <c r="P1131" s="110">
        <f t="shared" si="35"/>
        <v>0</v>
      </c>
    </row>
    <row r="1132" spans="1:16" x14ac:dyDescent="0.25">
      <c r="A1132" s="10">
        <v>15306976</v>
      </c>
      <c r="B1132" s="10" t="s">
        <v>354</v>
      </c>
      <c r="C1132" s="10" t="s">
        <v>2730</v>
      </c>
      <c r="D1132" s="10">
        <v>1</v>
      </c>
      <c r="E1132" s="10"/>
      <c r="F1132" s="10"/>
      <c r="G1132" s="10"/>
      <c r="H1132" s="10"/>
      <c r="I1132" s="10"/>
      <c r="J1132" s="10"/>
      <c r="K1132" s="10"/>
      <c r="L1132" s="10"/>
      <c r="M1132" s="10"/>
      <c r="N1132" s="10"/>
      <c r="O1132" s="110">
        <f t="shared" si="34"/>
        <v>0</v>
      </c>
      <c r="P1132" s="110">
        <f t="shared" si="35"/>
        <v>0</v>
      </c>
    </row>
    <row r="1133" spans="1:16" x14ac:dyDescent="0.25">
      <c r="A1133" s="10">
        <v>15306984</v>
      </c>
      <c r="B1133" s="10" t="s">
        <v>354</v>
      </c>
      <c r="C1133" s="10" t="s">
        <v>2730</v>
      </c>
      <c r="D1133" s="10">
        <v>1</v>
      </c>
      <c r="E1133" s="10"/>
      <c r="F1133" s="10"/>
      <c r="G1133" s="10"/>
      <c r="H1133" s="10"/>
      <c r="I1133" s="10"/>
      <c r="J1133" s="10"/>
      <c r="K1133" s="10"/>
      <c r="L1133" s="10"/>
      <c r="M1133" s="10"/>
      <c r="N1133" s="10"/>
      <c r="O1133" s="110">
        <f t="shared" si="34"/>
        <v>0</v>
      </c>
      <c r="P1133" s="110">
        <f t="shared" si="35"/>
        <v>0</v>
      </c>
    </row>
    <row r="1134" spans="1:16" x14ac:dyDescent="0.25">
      <c r="A1134" s="10">
        <v>15306992</v>
      </c>
      <c r="B1134" s="10" t="s">
        <v>354</v>
      </c>
      <c r="C1134" s="10" t="s">
        <v>2730</v>
      </c>
      <c r="D1134" s="10">
        <v>1</v>
      </c>
      <c r="E1134" s="10"/>
      <c r="F1134" s="10"/>
      <c r="G1134" s="10"/>
      <c r="H1134" s="10"/>
      <c r="I1134" s="10"/>
      <c r="J1134" s="10"/>
      <c r="K1134" s="10"/>
      <c r="L1134" s="10"/>
      <c r="M1134" s="10"/>
      <c r="N1134" s="10"/>
      <c r="O1134" s="110">
        <f t="shared" si="34"/>
        <v>0</v>
      </c>
      <c r="P1134" s="110">
        <f t="shared" si="35"/>
        <v>0</v>
      </c>
    </row>
    <row r="1135" spans="1:16" x14ac:dyDescent="0.25">
      <c r="A1135" s="10">
        <v>15316122</v>
      </c>
      <c r="B1135" s="10" t="s">
        <v>354</v>
      </c>
      <c r="C1135" s="10" t="s">
        <v>2730</v>
      </c>
      <c r="D1135" s="10">
        <v>1</v>
      </c>
      <c r="E1135" s="10"/>
      <c r="F1135" s="10"/>
      <c r="G1135" s="10"/>
      <c r="H1135" s="10"/>
      <c r="I1135" s="10"/>
      <c r="J1135" s="10"/>
      <c r="K1135" s="10"/>
      <c r="L1135" s="10"/>
      <c r="M1135" s="10"/>
      <c r="N1135" s="10"/>
      <c r="O1135" s="110">
        <f t="shared" si="34"/>
        <v>0</v>
      </c>
      <c r="P1135" s="110">
        <f t="shared" si="35"/>
        <v>0</v>
      </c>
    </row>
    <row r="1136" spans="1:16" x14ac:dyDescent="0.25">
      <c r="A1136" s="10">
        <v>15409198</v>
      </c>
      <c r="B1136" s="10" t="s">
        <v>355</v>
      </c>
      <c r="C1136" s="10" t="s">
        <v>2731</v>
      </c>
      <c r="D1136" s="10">
        <v>1</v>
      </c>
      <c r="E1136" s="10"/>
      <c r="F1136" s="10"/>
      <c r="G1136" s="10"/>
      <c r="H1136" s="10"/>
      <c r="I1136" s="10"/>
      <c r="J1136" s="10"/>
      <c r="K1136" s="10"/>
      <c r="L1136" s="10"/>
      <c r="M1136" s="10"/>
      <c r="N1136" s="10"/>
      <c r="O1136" s="110">
        <f t="shared" si="34"/>
        <v>0</v>
      </c>
      <c r="P1136" s="110">
        <f t="shared" si="35"/>
        <v>0</v>
      </c>
    </row>
    <row r="1137" spans="1:16" x14ac:dyDescent="0.25">
      <c r="A1137" s="10">
        <v>15571009</v>
      </c>
      <c r="B1137" s="10" t="s">
        <v>359</v>
      </c>
      <c r="C1137" s="10" t="s">
        <v>360</v>
      </c>
      <c r="D1137" s="10">
        <v>1</v>
      </c>
      <c r="E1137" s="10"/>
      <c r="F1137" s="10"/>
      <c r="G1137" s="10"/>
      <c r="H1137" s="10"/>
      <c r="I1137" s="10"/>
      <c r="J1137" s="10"/>
      <c r="K1137" s="10"/>
      <c r="L1137" s="10"/>
      <c r="M1137" s="10"/>
      <c r="N1137" s="10"/>
      <c r="O1137" s="110">
        <f t="shared" si="34"/>
        <v>0</v>
      </c>
      <c r="P1137" s="110">
        <f t="shared" si="35"/>
        <v>0</v>
      </c>
    </row>
    <row r="1138" spans="1:16" x14ac:dyDescent="0.25">
      <c r="A1138" s="10">
        <v>15571017</v>
      </c>
      <c r="B1138" s="10" t="s">
        <v>359</v>
      </c>
      <c r="C1138" s="10" t="s">
        <v>360</v>
      </c>
      <c r="D1138" s="10">
        <v>1</v>
      </c>
      <c r="E1138" s="10"/>
      <c r="F1138" s="10"/>
      <c r="G1138" s="10"/>
      <c r="H1138" s="10"/>
      <c r="I1138" s="10"/>
      <c r="J1138" s="10"/>
      <c r="K1138" s="10"/>
      <c r="L1138" s="10"/>
      <c r="M1138" s="10"/>
      <c r="N1138" s="10"/>
      <c r="O1138" s="110">
        <f t="shared" si="34"/>
        <v>0</v>
      </c>
      <c r="P1138" s="110">
        <f t="shared" si="35"/>
        <v>0</v>
      </c>
    </row>
    <row r="1139" spans="1:16" x14ac:dyDescent="0.25">
      <c r="A1139" s="10">
        <v>15797279</v>
      </c>
      <c r="B1139" s="10" t="s">
        <v>354</v>
      </c>
      <c r="C1139" s="10" t="s">
        <v>2730</v>
      </c>
      <c r="D1139" s="10">
        <v>1</v>
      </c>
      <c r="E1139" s="10"/>
      <c r="F1139" s="10"/>
      <c r="G1139" s="10"/>
      <c r="H1139" s="10"/>
      <c r="I1139" s="10"/>
      <c r="J1139" s="10"/>
      <c r="K1139" s="10"/>
      <c r="L1139" s="10"/>
      <c r="M1139" s="10"/>
      <c r="N1139" s="10"/>
      <c r="O1139" s="110">
        <f t="shared" si="34"/>
        <v>0</v>
      </c>
      <c r="P1139" s="110">
        <f t="shared" si="35"/>
        <v>0</v>
      </c>
    </row>
    <row r="1140" spans="1:16" x14ac:dyDescent="0.25">
      <c r="A1140" s="10">
        <v>15822737</v>
      </c>
      <c r="B1140" s="10" t="s">
        <v>354</v>
      </c>
      <c r="C1140" s="10" t="s">
        <v>2730</v>
      </c>
      <c r="D1140" s="10">
        <v>1</v>
      </c>
      <c r="E1140" s="10"/>
      <c r="F1140" s="10"/>
      <c r="G1140" s="10"/>
      <c r="H1140" s="10"/>
      <c r="I1140" s="10"/>
      <c r="J1140" s="10"/>
      <c r="K1140" s="10"/>
      <c r="L1140" s="10"/>
      <c r="M1140" s="10"/>
      <c r="N1140" s="10"/>
      <c r="O1140" s="110">
        <f t="shared" si="34"/>
        <v>0</v>
      </c>
      <c r="P1140" s="110">
        <f t="shared" si="35"/>
        <v>0</v>
      </c>
    </row>
    <row r="1141" spans="1:16" x14ac:dyDescent="0.25">
      <c r="A1141" s="10">
        <v>15834409</v>
      </c>
      <c r="B1141" s="10" t="s">
        <v>352</v>
      </c>
      <c r="C1141" s="10" t="s">
        <v>353</v>
      </c>
      <c r="D1141" s="10">
        <v>1</v>
      </c>
      <c r="E1141" s="10"/>
      <c r="F1141" s="10"/>
      <c r="G1141" s="10"/>
      <c r="H1141" s="10"/>
      <c r="I1141" s="10"/>
      <c r="J1141" s="10"/>
      <c r="K1141" s="10"/>
      <c r="L1141" s="10"/>
      <c r="M1141" s="10"/>
      <c r="N1141" s="10"/>
      <c r="O1141" s="110">
        <f t="shared" si="34"/>
        <v>0</v>
      </c>
      <c r="P1141" s="110">
        <f t="shared" si="35"/>
        <v>0</v>
      </c>
    </row>
    <row r="1142" spans="1:16" x14ac:dyDescent="0.25">
      <c r="A1142" s="10">
        <v>15858693</v>
      </c>
      <c r="B1142" s="10" t="s">
        <v>356</v>
      </c>
      <c r="C1142" s="10" t="s">
        <v>357</v>
      </c>
      <c r="D1142" s="10">
        <v>1</v>
      </c>
      <c r="E1142" s="10"/>
      <c r="F1142" s="10"/>
      <c r="G1142" s="10"/>
      <c r="H1142" s="10"/>
      <c r="I1142" s="10"/>
      <c r="J1142" s="10"/>
      <c r="K1142" s="10"/>
      <c r="L1142" s="10"/>
      <c r="M1142" s="10"/>
      <c r="N1142" s="10"/>
      <c r="O1142" s="110">
        <f t="shared" si="34"/>
        <v>0</v>
      </c>
      <c r="P1142" s="110">
        <f t="shared" si="35"/>
        <v>0</v>
      </c>
    </row>
    <row r="1143" spans="1:16" x14ac:dyDescent="0.25">
      <c r="A1143" s="10">
        <v>15858707</v>
      </c>
      <c r="B1143" s="10" t="s">
        <v>356</v>
      </c>
      <c r="C1143" s="10" t="s">
        <v>357</v>
      </c>
      <c r="D1143" s="10">
        <v>1</v>
      </c>
      <c r="E1143" s="10"/>
      <c r="F1143" s="10"/>
      <c r="G1143" s="10"/>
      <c r="H1143" s="10"/>
      <c r="I1143" s="10"/>
      <c r="J1143" s="10"/>
      <c r="K1143" s="10"/>
      <c r="L1143" s="10"/>
      <c r="M1143" s="10"/>
      <c r="N1143" s="10"/>
      <c r="O1143" s="110">
        <f t="shared" si="34"/>
        <v>0</v>
      </c>
      <c r="P1143" s="110">
        <f t="shared" si="35"/>
        <v>0</v>
      </c>
    </row>
    <row r="1144" spans="1:16" x14ac:dyDescent="0.25">
      <c r="A1144" s="10">
        <v>16015649</v>
      </c>
      <c r="B1144" s="10" t="s">
        <v>356</v>
      </c>
      <c r="C1144" s="10" t="s">
        <v>357</v>
      </c>
      <c r="D1144" s="10">
        <v>1</v>
      </c>
      <c r="E1144" s="10"/>
      <c r="F1144" s="10"/>
      <c r="G1144" s="10"/>
      <c r="H1144" s="10"/>
      <c r="I1144" s="10"/>
      <c r="J1144" s="10"/>
      <c r="K1144" s="10"/>
      <c r="L1144" s="10"/>
      <c r="M1144" s="10"/>
      <c r="N1144" s="10"/>
      <c r="O1144" s="110">
        <f t="shared" si="34"/>
        <v>0</v>
      </c>
      <c r="P1144" s="110">
        <f t="shared" si="35"/>
        <v>0</v>
      </c>
    </row>
    <row r="1145" spans="1:16" x14ac:dyDescent="0.25">
      <c r="A1145" s="10">
        <v>16027213</v>
      </c>
      <c r="B1145" s="10" t="s">
        <v>355</v>
      </c>
      <c r="C1145" s="10" t="s">
        <v>2731</v>
      </c>
      <c r="D1145" s="10">
        <v>1</v>
      </c>
      <c r="E1145" s="10"/>
      <c r="F1145" s="10"/>
      <c r="G1145" s="10"/>
      <c r="H1145" s="10"/>
      <c r="I1145" s="10"/>
      <c r="J1145" s="10"/>
      <c r="K1145" s="10"/>
      <c r="L1145" s="10"/>
      <c r="M1145" s="10"/>
      <c r="N1145" s="10"/>
      <c r="O1145" s="110">
        <f t="shared" si="34"/>
        <v>0</v>
      </c>
      <c r="P1145" s="110">
        <f t="shared" si="35"/>
        <v>0</v>
      </c>
    </row>
    <row r="1146" spans="1:16" x14ac:dyDescent="0.25">
      <c r="A1146" s="10">
        <v>16027221</v>
      </c>
      <c r="B1146" s="10" t="s">
        <v>355</v>
      </c>
      <c r="C1146" s="10" t="s">
        <v>2731</v>
      </c>
      <c r="D1146" s="10">
        <v>1</v>
      </c>
      <c r="E1146" s="10"/>
      <c r="F1146" s="10"/>
      <c r="G1146" s="10"/>
      <c r="H1146" s="10"/>
      <c r="I1146" s="10"/>
      <c r="J1146" s="10"/>
      <c r="K1146" s="10"/>
      <c r="L1146" s="10"/>
      <c r="M1146" s="10"/>
      <c r="N1146" s="10"/>
      <c r="O1146" s="110">
        <f t="shared" si="34"/>
        <v>0</v>
      </c>
      <c r="P1146" s="110">
        <f t="shared" si="35"/>
        <v>0</v>
      </c>
    </row>
    <row r="1147" spans="1:16" x14ac:dyDescent="0.25">
      <c r="A1147" s="10">
        <v>16027248</v>
      </c>
      <c r="B1147" s="10" t="s">
        <v>355</v>
      </c>
      <c r="C1147" s="10" t="s">
        <v>2731</v>
      </c>
      <c r="D1147" s="10">
        <v>1</v>
      </c>
      <c r="E1147" s="10"/>
      <c r="F1147" s="10"/>
      <c r="G1147" s="10"/>
      <c r="H1147" s="10"/>
      <c r="I1147" s="10"/>
      <c r="J1147" s="10"/>
      <c r="K1147" s="10"/>
      <c r="L1147" s="10"/>
      <c r="M1147" s="10"/>
      <c r="N1147" s="10"/>
      <c r="O1147" s="110">
        <f t="shared" si="34"/>
        <v>0</v>
      </c>
      <c r="P1147" s="110">
        <f t="shared" si="35"/>
        <v>0</v>
      </c>
    </row>
    <row r="1148" spans="1:16" x14ac:dyDescent="0.25">
      <c r="A1148" s="10">
        <v>16027256</v>
      </c>
      <c r="B1148" s="10" t="s">
        <v>355</v>
      </c>
      <c r="C1148" s="10" t="s">
        <v>2731</v>
      </c>
      <c r="D1148" s="10">
        <v>1</v>
      </c>
      <c r="E1148" s="10"/>
      <c r="F1148" s="10"/>
      <c r="G1148" s="10"/>
      <c r="H1148" s="10"/>
      <c r="I1148" s="10"/>
      <c r="J1148" s="10"/>
      <c r="K1148" s="10"/>
      <c r="L1148" s="10"/>
      <c r="M1148" s="10"/>
      <c r="N1148" s="10"/>
      <c r="O1148" s="110">
        <f t="shared" si="34"/>
        <v>0</v>
      </c>
      <c r="P1148" s="110">
        <f t="shared" si="35"/>
        <v>0</v>
      </c>
    </row>
    <row r="1149" spans="1:16" x14ac:dyDescent="0.25">
      <c r="A1149" s="10">
        <v>16071301</v>
      </c>
      <c r="B1149" s="10" t="s">
        <v>356</v>
      </c>
      <c r="C1149" s="10" t="s">
        <v>357</v>
      </c>
      <c r="D1149" s="10">
        <v>1</v>
      </c>
      <c r="E1149" s="10"/>
      <c r="F1149" s="10"/>
      <c r="G1149" s="10"/>
      <c r="H1149" s="10"/>
      <c r="I1149" s="10"/>
      <c r="J1149" s="10"/>
      <c r="K1149" s="10"/>
      <c r="L1149" s="10"/>
      <c r="M1149" s="10"/>
      <c r="N1149" s="10"/>
      <c r="O1149" s="110">
        <f t="shared" si="34"/>
        <v>0</v>
      </c>
      <c r="P1149" s="110">
        <f t="shared" si="35"/>
        <v>0</v>
      </c>
    </row>
    <row r="1150" spans="1:16" x14ac:dyDescent="0.25">
      <c r="A1150" s="10">
        <v>16079612</v>
      </c>
      <c r="B1150" s="10" t="s">
        <v>361</v>
      </c>
      <c r="C1150" s="10" t="s">
        <v>362</v>
      </c>
      <c r="D1150" s="10">
        <v>5</v>
      </c>
      <c r="E1150" s="10"/>
      <c r="F1150" s="10"/>
      <c r="G1150" s="10"/>
      <c r="H1150" s="10"/>
      <c r="I1150" s="10"/>
      <c r="J1150" s="10"/>
      <c r="K1150" s="10"/>
      <c r="L1150" s="10"/>
      <c r="M1150" s="10"/>
      <c r="N1150" s="10"/>
      <c r="O1150" s="110">
        <f t="shared" si="34"/>
        <v>0</v>
      </c>
      <c r="P1150" s="110">
        <f t="shared" si="35"/>
        <v>0</v>
      </c>
    </row>
    <row r="1151" spans="1:16" x14ac:dyDescent="0.25">
      <c r="A1151" s="10">
        <v>16187245</v>
      </c>
      <c r="B1151" s="10" t="s">
        <v>355</v>
      </c>
      <c r="C1151" s="10" t="s">
        <v>2731</v>
      </c>
      <c r="D1151" s="10">
        <v>1</v>
      </c>
      <c r="E1151" s="10"/>
      <c r="F1151" s="10"/>
      <c r="G1151" s="10"/>
      <c r="H1151" s="10"/>
      <c r="I1151" s="10"/>
      <c r="J1151" s="10"/>
      <c r="K1151" s="10"/>
      <c r="L1151" s="10"/>
      <c r="M1151" s="10"/>
      <c r="N1151" s="10"/>
      <c r="O1151" s="110">
        <f t="shared" si="34"/>
        <v>0</v>
      </c>
      <c r="P1151" s="110">
        <f t="shared" si="35"/>
        <v>0</v>
      </c>
    </row>
    <row r="1152" spans="1:16" x14ac:dyDescent="0.25">
      <c r="A1152" s="10">
        <v>16187253</v>
      </c>
      <c r="B1152" s="10" t="s">
        <v>355</v>
      </c>
      <c r="C1152" s="10" t="s">
        <v>2731</v>
      </c>
      <c r="D1152" s="10">
        <v>1</v>
      </c>
      <c r="E1152" s="10"/>
      <c r="F1152" s="10"/>
      <c r="G1152" s="10"/>
      <c r="H1152" s="10"/>
      <c r="I1152" s="10"/>
      <c r="J1152" s="10"/>
      <c r="K1152" s="10"/>
      <c r="L1152" s="10"/>
      <c r="M1152" s="10"/>
      <c r="N1152" s="10"/>
      <c r="O1152" s="110">
        <f t="shared" si="34"/>
        <v>0</v>
      </c>
      <c r="P1152" s="110">
        <f t="shared" si="35"/>
        <v>0</v>
      </c>
    </row>
    <row r="1153" spans="1:16" x14ac:dyDescent="0.25">
      <c r="A1153" s="10">
        <v>16187261</v>
      </c>
      <c r="B1153" s="10" t="s">
        <v>355</v>
      </c>
      <c r="C1153" s="10" t="s">
        <v>2731</v>
      </c>
      <c r="D1153" s="10">
        <v>1</v>
      </c>
      <c r="E1153" s="10"/>
      <c r="F1153" s="10"/>
      <c r="G1153" s="10"/>
      <c r="H1153" s="10"/>
      <c r="I1153" s="10"/>
      <c r="J1153" s="10"/>
      <c r="K1153" s="10"/>
      <c r="L1153" s="10"/>
      <c r="M1153" s="10"/>
      <c r="N1153" s="10"/>
      <c r="O1153" s="110">
        <f t="shared" si="34"/>
        <v>0</v>
      </c>
      <c r="P1153" s="110">
        <f t="shared" si="35"/>
        <v>0</v>
      </c>
    </row>
    <row r="1154" spans="1:16" x14ac:dyDescent="0.25">
      <c r="A1154" s="10">
        <v>16189418</v>
      </c>
      <c r="B1154" s="10" t="s">
        <v>361</v>
      </c>
      <c r="C1154" s="10" t="s">
        <v>362</v>
      </c>
      <c r="D1154" s="10">
        <v>10</v>
      </c>
      <c r="E1154" s="10"/>
      <c r="F1154" s="10"/>
      <c r="G1154" s="10"/>
      <c r="H1154" s="10"/>
      <c r="I1154" s="10"/>
      <c r="J1154" s="10"/>
      <c r="K1154" s="10"/>
      <c r="L1154" s="10"/>
      <c r="M1154" s="10"/>
      <c r="N1154" s="10"/>
      <c r="O1154" s="110">
        <f t="shared" si="34"/>
        <v>0</v>
      </c>
      <c r="P1154" s="110">
        <f t="shared" si="35"/>
        <v>0</v>
      </c>
    </row>
    <row r="1155" spans="1:16" x14ac:dyDescent="0.25">
      <c r="A1155" s="10">
        <v>16189426</v>
      </c>
      <c r="B1155" s="10" t="s">
        <v>361</v>
      </c>
      <c r="C1155" s="10" t="s">
        <v>362</v>
      </c>
      <c r="D1155" s="10">
        <v>10</v>
      </c>
      <c r="E1155" s="10"/>
      <c r="F1155" s="10"/>
      <c r="G1155" s="10"/>
      <c r="H1155" s="10"/>
      <c r="I1155" s="10"/>
      <c r="J1155" s="10"/>
      <c r="K1155" s="10"/>
      <c r="L1155" s="10"/>
      <c r="M1155" s="10"/>
      <c r="N1155" s="10"/>
      <c r="O1155" s="110">
        <f t="shared" si="34"/>
        <v>0</v>
      </c>
      <c r="P1155" s="110">
        <f t="shared" si="35"/>
        <v>0</v>
      </c>
    </row>
    <row r="1156" spans="1:16" x14ac:dyDescent="0.25">
      <c r="A1156" s="10">
        <v>16260988</v>
      </c>
      <c r="B1156" s="10" t="s">
        <v>355</v>
      </c>
      <c r="C1156" s="10" t="s">
        <v>2731</v>
      </c>
      <c r="D1156" s="10">
        <v>1</v>
      </c>
      <c r="E1156" s="10"/>
      <c r="F1156" s="10"/>
      <c r="G1156" s="10"/>
      <c r="H1156" s="10"/>
      <c r="I1156" s="10"/>
      <c r="J1156" s="10"/>
      <c r="K1156" s="10"/>
      <c r="L1156" s="10"/>
      <c r="M1156" s="10"/>
      <c r="N1156" s="10"/>
      <c r="O1156" s="110">
        <f t="shared" si="34"/>
        <v>0</v>
      </c>
      <c r="P1156" s="110">
        <f t="shared" si="35"/>
        <v>0</v>
      </c>
    </row>
    <row r="1157" spans="1:16" x14ac:dyDescent="0.25">
      <c r="A1157" s="10">
        <v>16260996</v>
      </c>
      <c r="B1157" s="10" t="s">
        <v>355</v>
      </c>
      <c r="C1157" s="10" t="s">
        <v>2731</v>
      </c>
      <c r="D1157" s="10">
        <v>1</v>
      </c>
      <c r="E1157" s="10"/>
      <c r="F1157" s="10"/>
      <c r="G1157" s="10"/>
      <c r="H1157" s="10"/>
      <c r="I1157" s="10"/>
      <c r="J1157" s="10"/>
      <c r="K1157" s="10"/>
      <c r="L1157" s="10"/>
      <c r="M1157" s="10"/>
      <c r="N1157" s="10"/>
      <c r="O1157" s="110">
        <f t="shared" ref="O1157:O1220" si="36">E1157+F1157+G1157+H1157+I1157+J1157+K1157+L1157+M1157+N1157</f>
        <v>0</v>
      </c>
      <c r="P1157" s="110">
        <f t="shared" ref="P1157:P1220" si="37">O1157-N1157</f>
        <v>0</v>
      </c>
    </row>
    <row r="1158" spans="1:16" x14ac:dyDescent="0.25">
      <c r="A1158" s="10">
        <v>16261003</v>
      </c>
      <c r="B1158" s="10" t="s">
        <v>355</v>
      </c>
      <c r="C1158" s="10" t="s">
        <v>2731</v>
      </c>
      <c r="D1158" s="10">
        <v>1</v>
      </c>
      <c r="E1158" s="10"/>
      <c r="F1158" s="10"/>
      <c r="G1158" s="10"/>
      <c r="H1158" s="10"/>
      <c r="I1158" s="10"/>
      <c r="J1158" s="10"/>
      <c r="K1158" s="10"/>
      <c r="L1158" s="10"/>
      <c r="M1158" s="10"/>
      <c r="N1158" s="10"/>
      <c r="O1158" s="110">
        <f t="shared" si="36"/>
        <v>0</v>
      </c>
      <c r="P1158" s="110">
        <f t="shared" si="37"/>
        <v>0</v>
      </c>
    </row>
    <row r="1159" spans="1:16" x14ac:dyDescent="0.25">
      <c r="A1159" s="10">
        <v>16271750</v>
      </c>
      <c r="B1159" s="10" t="s">
        <v>361</v>
      </c>
      <c r="C1159" s="10" t="s">
        <v>362</v>
      </c>
      <c r="D1159" s="10">
        <v>5</v>
      </c>
      <c r="E1159" s="10"/>
      <c r="F1159" s="10"/>
      <c r="G1159" s="10"/>
      <c r="H1159" s="10"/>
      <c r="I1159" s="10"/>
      <c r="J1159" s="10"/>
      <c r="K1159" s="10"/>
      <c r="L1159" s="10"/>
      <c r="M1159" s="10"/>
      <c r="N1159" s="10"/>
      <c r="O1159" s="110">
        <f t="shared" si="36"/>
        <v>0</v>
      </c>
      <c r="P1159" s="110">
        <f t="shared" si="37"/>
        <v>0</v>
      </c>
    </row>
    <row r="1160" spans="1:16" x14ac:dyDescent="0.25">
      <c r="A1160" s="10">
        <v>16314212</v>
      </c>
      <c r="B1160" s="10" t="s">
        <v>363</v>
      </c>
      <c r="C1160" s="10" t="s">
        <v>2733</v>
      </c>
      <c r="D1160" s="10">
        <v>1</v>
      </c>
      <c r="E1160" s="10"/>
      <c r="F1160" s="10"/>
      <c r="G1160" s="10"/>
      <c r="H1160" s="10"/>
      <c r="I1160" s="10"/>
      <c r="J1160" s="10"/>
      <c r="K1160" s="10"/>
      <c r="L1160" s="10"/>
      <c r="M1160" s="10"/>
      <c r="N1160" s="10"/>
      <c r="O1160" s="110">
        <f t="shared" si="36"/>
        <v>0</v>
      </c>
      <c r="P1160" s="110">
        <f t="shared" si="37"/>
        <v>0</v>
      </c>
    </row>
    <row r="1161" spans="1:16" x14ac:dyDescent="0.25">
      <c r="A1161" s="10">
        <v>16314220</v>
      </c>
      <c r="B1161" s="10" t="s">
        <v>363</v>
      </c>
      <c r="C1161" s="10" t="s">
        <v>2733</v>
      </c>
      <c r="D1161" s="10">
        <v>1</v>
      </c>
      <c r="E1161" s="10"/>
      <c r="F1161" s="10"/>
      <c r="G1161" s="10"/>
      <c r="H1161" s="10"/>
      <c r="I1161" s="10"/>
      <c r="J1161" s="10"/>
      <c r="K1161" s="10"/>
      <c r="L1161" s="10"/>
      <c r="M1161" s="10"/>
      <c r="N1161" s="10"/>
      <c r="O1161" s="110">
        <f t="shared" si="36"/>
        <v>0</v>
      </c>
      <c r="P1161" s="110">
        <f t="shared" si="37"/>
        <v>0</v>
      </c>
    </row>
    <row r="1162" spans="1:16" x14ac:dyDescent="0.25">
      <c r="A1162" s="10">
        <v>16314239</v>
      </c>
      <c r="B1162" s="10" t="s">
        <v>363</v>
      </c>
      <c r="C1162" s="10" t="s">
        <v>2733</v>
      </c>
      <c r="D1162" s="10">
        <v>1</v>
      </c>
      <c r="E1162" s="10"/>
      <c r="F1162" s="10"/>
      <c r="G1162" s="10"/>
      <c r="H1162" s="10"/>
      <c r="I1162" s="10"/>
      <c r="J1162" s="10"/>
      <c r="K1162" s="10"/>
      <c r="L1162" s="10"/>
      <c r="M1162" s="10"/>
      <c r="N1162" s="10"/>
      <c r="O1162" s="110">
        <f t="shared" si="36"/>
        <v>0</v>
      </c>
      <c r="P1162" s="110">
        <f t="shared" si="37"/>
        <v>0</v>
      </c>
    </row>
    <row r="1163" spans="1:16" x14ac:dyDescent="0.25">
      <c r="A1163" s="10">
        <v>16522788</v>
      </c>
      <c r="B1163" s="10" t="s">
        <v>358</v>
      </c>
      <c r="C1163" s="10" t="s">
        <v>2732</v>
      </c>
      <c r="D1163" s="10">
        <v>1</v>
      </c>
      <c r="E1163" s="10"/>
      <c r="F1163" s="10"/>
      <c r="G1163" s="10"/>
      <c r="H1163" s="10"/>
      <c r="I1163" s="10"/>
      <c r="J1163" s="10"/>
      <c r="K1163" s="10"/>
      <c r="L1163" s="10"/>
      <c r="M1163" s="10"/>
      <c r="N1163" s="10"/>
      <c r="O1163" s="110">
        <f t="shared" si="36"/>
        <v>0</v>
      </c>
      <c r="P1163" s="110">
        <f t="shared" si="37"/>
        <v>0</v>
      </c>
    </row>
    <row r="1164" spans="1:16" x14ac:dyDescent="0.25">
      <c r="A1164" s="10">
        <v>16522818</v>
      </c>
      <c r="B1164" s="10" t="s">
        <v>358</v>
      </c>
      <c r="C1164" s="10" t="s">
        <v>2732</v>
      </c>
      <c r="D1164" s="10">
        <v>1</v>
      </c>
      <c r="E1164" s="10"/>
      <c r="F1164" s="10"/>
      <c r="G1164" s="10"/>
      <c r="H1164" s="10"/>
      <c r="I1164" s="10"/>
      <c r="J1164" s="10"/>
      <c r="K1164" s="10"/>
      <c r="L1164" s="10"/>
      <c r="M1164" s="10"/>
      <c r="N1164" s="10"/>
      <c r="O1164" s="110">
        <f t="shared" si="36"/>
        <v>0</v>
      </c>
      <c r="P1164" s="110">
        <f t="shared" si="37"/>
        <v>0</v>
      </c>
    </row>
    <row r="1165" spans="1:16" x14ac:dyDescent="0.25">
      <c r="A1165" s="10">
        <v>16522826</v>
      </c>
      <c r="B1165" s="10" t="s">
        <v>358</v>
      </c>
      <c r="C1165" s="10" t="s">
        <v>2732</v>
      </c>
      <c r="D1165" s="10">
        <v>1</v>
      </c>
      <c r="E1165" s="10"/>
      <c r="F1165" s="10"/>
      <c r="G1165" s="10"/>
      <c r="H1165" s="10"/>
      <c r="I1165" s="10"/>
      <c r="J1165" s="10"/>
      <c r="K1165" s="10"/>
      <c r="L1165" s="10"/>
      <c r="M1165" s="10"/>
      <c r="N1165" s="10"/>
      <c r="O1165" s="110">
        <f t="shared" si="36"/>
        <v>0</v>
      </c>
      <c r="P1165" s="110">
        <f t="shared" si="37"/>
        <v>0</v>
      </c>
    </row>
    <row r="1166" spans="1:16" x14ac:dyDescent="0.25">
      <c r="A1166" s="10">
        <v>16595777</v>
      </c>
      <c r="B1166" s="10" t="s">
        <v>363</v>
      </c>
      <c r="C1166" s="10" t="s">
        <v>2733</v>
      </c>
      <c r="D1166" s="10">
        <v>1</v>
      </c>
      <c r="E1166" s="10"/>
      <c r="F1166" s="10"/>
      <c r="G1166" s="10"/>
      <c r="H1166" s="10"/>
      <c r="I1166" s="10"/>
      <c r="J1166" s="10"/>
      <c r="K1166" s="10"/>
      <c r="L1166" s="10"/>
      <c r="M1166" s="10"/>
      <c r="N1166" s="10"/>
      <c r="O1166" s="110">
        <f t="shared" si="36"/>
        <v>0</v>
      </c>
      <c r="P1166" s="110">
        <f t="shared" si="37"/>
        <v>0</v>
      </c>
    </row>
    <row r="1167" spans="1:16" x14ac:dyDescent="0.25">
      <c r="A1167" s="10">
        <v>16595785</v>
      </c>
      <c r="B1167" s="10" t="s">
        <v>363</v>
      </c>
      <c r="C1167" s="10" t="s">
        <v>2733</v>
      </c>
      <c r="D1167" s="10">
        <v>1</v>
      </c>
      <c r="E1167" s="10"/>
      <c r="F1167" s="10"/>
      <c r="G1167" s="10"/>
      <c r="H1167" s="10"/>
      <c r="I1167" s="10"/>
      <c r="J1167" s="10"/>
      <c r="K1167" s="10"/>
      <c r="L1167" s="10"/>
      <c r="M1167" s="10"/>
      <c r="N1167" s="10"/>
      <c r="O1167" s="110">
        <f t="shared" si="36"/>
        <v>0</v>
      </c>
      <c r="P1167" s="110">
        <f t="shared" si="37"/>
        <v>0</v>
      </c>
    </row>
    <row r="1168" spans="1:16" x14ac:dyDescent="0.25">
      <c r="A1168" s="10">
        <v>16595793</v>
      </c>
      <c r="B1168" s="10" t="s">
        <v>363</v>
      </c>
      <c r="C1168" s="10" t="s">
        <v>2733</v>
      </c>
      <c r="D1168" s="10">
        <v>1</v>
      </c>
      <c r="E1168" s="10"/>
      <c r="F1168" s="10"/>
      <c r="G1168" s="10"/>
      <c r="H1168" s="10"/>
      <c r="I1168" s="10"/>
      <c r="J1168" s="10"/>
      <c r="K1168" s="10"/>
      <c r="L1168" s="10"/>
      <c r="M1168" s="10"/>
      <c r="N1168" s="10"/>
      <c r="O1168" s="110">
        <f t="shared" si="36"/>
        <v>0</v>
      </c>
      <c r="P1168" s="110">
        <f t="shared" si="37"/>
        <v>0</v>
      </c>
    </row>
    <row r="1169" spans="1:16" x14ac:dyDescent="0.25">
      <c r="A1169" s="10">
        <v>16637895</v>
      </c>
      <c r="B1169" s="10" t="s">
        <v>361</v>
      </c>
      <c r="C1169" s="10" t="s">
        <v>362</v>
      </c>
      <c r="D1169" s="10">
        <v>1</v>
      </c>
      <c r="E1169" s="10"/>
      <c r="F1169" s="10"/>
      <c r="G1169" s="10"/>
      <c r="H1169" s="10"/>
      <c r="I1169" s="10"/>
      <c r="J1169" s="10"/>
      <c r="K1169" s="10"/>
      <c r="L1169" s="10"/>
      <c r="M1169" s="10"/>
      <c r="N1169" s="10"/>
      <c r="O1169" s="110">
        <f t="shared" si="36"/>
        <v>0</v>
      </c>
      <c r="P1169" s="110">
        <f t="shared" si="37"/>
        <v>0</v>
      </c>
    </row>
    <row r="1170" spans="1:16" x14ac:dyDescent="0.25">
      <c r="A1170" s="10">
        <v>16637909</v>
      </c>
      <c r="B1170" s="10" t="s">
        <v>361</v>
      </c>
      <c r="C1170" s="10" t="s">
        <v>362</v>
      </c>
      <c r="D1170" s="10">
        <v>1</v>
      </c>
      <c r="E1170" s="10"/>
      <c r="F1170" s="10"/>
      <c r="G1170" s="10"/>
      <c r="H1170" s="10"/>
      <c r="I1170" s="10"/>
      <c r="J1170" s="10"/>
      <c r="K1170" s="10"/>
      <c r="L1170" s="10"/>
      <c r="M1170" s="10"/>
      <c r="N1170" s="10"/>
      <c r="O1170" s="110">
        <f t="shared" si="36"/>
        <v>0</v>
      </c>
      <c r="P1170" s="110">
        <f t="shared" si="37"/>
        <v>0</v>
      </c>
    </row>
    <row r="1171" spans="1:16" x14ac:dyDescent="0.25">
      <c r="A1171" s="10">
        <v>13842900</v>
      </c>
      <c r="B1171" s="10" t="s">
        <v>364</v>
      </c>
      <c r="C1171" s="10" t="s">
        <v>365</v>
      </c>
      <c r="D1171" s="10">
        <v>1</v>
      </c>
      <c r="E1171" s="10"/>
      <c r="F1171" s="10"/>
      <c r="G1171" s="10"/>
      <c r="H1171" s="10"/>
      <c r="I1171" s="10"/>
      <c r="J1171" s="10"/>
      <c r="K1171" s="10"/>
      <c r="L1171" s="10"/>
      <c r="M1171" s="10"/>
      <c r="N1171" s="10"/>
      <c r="O1171" s="110">
        <f t="shared" si="36"/>
        <v>0</v>
      </c>
      <c r="P1171" s="110">
        <f t="shared" si="37"/>
        <v>0</v>
      </c>
    </row>
    <row r="1172" spans="1:16" x14ac:dyDescent="0.25">
      <c r="A1172" s="10">
        <v>13842919</v>
      </c>
      <c r="B1172" s="10" t="s">
        <v>364</v>
      </c>
      <c r="C1172" s="10" t="s">
        <v>365</v>
      </c>
      <c r="D1172" s="10">
        <v>1</v>
      </c>
      <c r="E1172" s="10"/>
      <c r="F1172" s="10"/>
      <c r="G1172" s="10"/>
      <c r="H1172" s="10"/>
      <c r="I1172" s="10"/>
      <c r="J1172" s="10"/>
      <c r="K1172" s="10"/>
      <c r="L1172" s="10"/>
      <c r="M1172" s="10"/>
      <c r="N1172" s="10"/>
      <c r="O1172" s="110">
        <f t="shared" si="36"/>
        <v>0</v>
      </c>
      <c r="P1172" s="110">
        <f t="shared" si="37"/>
        <v>0</v>
      </c>
    </row>
    <row r="1173" spans="1:16" x14ac:dyDescent="0.25">
      <c r="A1173" s="10">
        <v>13842927</v>
      </c>
      <c r="B1173" s="10" t="s">
        <v>364</v>
      </c>
      <c r="C1173" s="10" t="s">
        <v>365</v>
      </c>
      <c r="D1173" s="10">
        <v>1</v>
      </c>
      <c r="E1173" s="10"/>
      <c r="F1173" s="10"/>
      <c r="G1173" s="10"/>
      <c r="H1173" s="10"/>
      <c r="I1173" s="10"/>
      <c r="J1173" s="10"/>
      <c r="K1173" s="10"/>
      <c r="L1173" s="10"/>
      <c r="M1173" s="10"/>
      <c r="N1173" s="10"/>
      <c r="O1173" s="110">
        <f t="shared" si="36"/>
        <v>0</v>
      </c>
      <c r="P1173" s="110">
        <f t="shared" si="37"/>
        <v>0</v>
      </c>
    </row>
    <row r="1174" spans="1:16" x14ac:dyDescent="0.25">
      <c r="A1174" s="10">
        <v>14286998</v>
      </c>
      <c r="B1174" s="10" t="s">
        <v>364</v>
      </c>
      <c r="C1174" s="10" t="s">
        <v>365</v>
      </c>
      <c r="D1174" s="10">
        <v>1</v>
      </c>
      <c r="E1174" s="10"/>
      <c r="F1174" s="10"/>
      <c r="G1174" s="10"/>
      <c r="H1174" s="10"/>
      <c r="I1174" s="10"/>
      <c r="J1174" s="10"/>
      <c r="K1174" s="10"/>
      <c r="L1174" s="10"/>
      <c r="M1174" s="10"/>
      <c r="N1174" s="10"/>
      <c r="O1174" s="110">
        <f t="shared" si="36"/>
        <v>0</v>
      </c>
      <c r="P1174" s="110">
        <f t="shared" si="37"/>
        <v>0</v>
      </c>
    </row>
    <row r="1175" spans="1:16" x14ac:dyDescent="0.25">
      <c r="A1175" s="10">
        <v>14287005</v>
      </c>
      <c r="B1175" s="10" t="s">
        <v>364</v>
      </c>
      <c r="C1175" s="10" t="s">
        <v>365</v>
      </c>
      <c r="D1175" s="10">
        <v>1</v>
      </c>
      <c r="E1175" s="10"/>
      <c r="F1175" s="10"/>
      <c r="G1175" s="10"/>
      <c r="H1175" s="10"/>
      <c r="I1175" s="10"/>
      <c r="J1175" s="10"/>
      <c r="K1175" s="10"/>
      <c r="L1175" s="10"/>
      <c r="M1175" s="10"/>
      <c r="N1175" s="10"/>
      <c r="O1175" s="110">
        <f t="shared" si="36"/>
        <v>0</v>
      </c>
      <c r="P1175" s="110">
        <f t="shared" si="37"/>
        <v>0</v>
      </c>
    </row>
    <row r="1176" spans="1:16" x14ac:dyDescent="0.25">
      <c r="A1176" s="10">
        <v>14287013</v>
      </c>
      <c r="B1176" s="10" t="s">
        <v>364</v>
      </c>
      <c r="C1176" s="10" t="s">
        <v>365</v>
      </c>
      <c r="D1176" s="10">
        <v>1</v>
      </c>
      <c r="E1176" s="10"/>
      <c r="F1176" s="10"/>
      <c r="G1176" s="10"/>
      <c r="H1176" s="10"/>
      <c r="I1176" s="10"/>
      <c r="J1176" s="10"/>
      <c r="K1176" s="10"/>
      <c r="L1176" s="10"/>
      <c r="M1176" s="10"/>
      <c r="N1176" s="10"/>
      <c r="O1176" s="110">
        <f t="shared" si="36"/>
        <v>0</v>
      </c>
      <c r="P1176" s="110">
        <f t="shared" si="37"/>
        <v>0</v>
      </c>
    </row>
    <row r="1177" spans="1:16" x14ac:dyDescent="0.25">
      <c r="A1177" s="10">
        <v>14607557</v>
      </c>
      <c r="B1177" s="10" t="s">
        <v>364</v>
      </c>
      <c r="C1177" s="10" t="s">
        <v>365</v>
      </c>
      <c r="D1177" s="10">
        <v>1</v>
      </c>
      <c r="E1177" s="10"/>
      <c r="F1177" s="10"/>
      <c r="G1177" s="10"/>
      <c r="H1177" s="10"/>
      <c r="I1177" s="10"/>
      <c r="J1177" s="10"/>
      <c r="K1177" s="10"/>
      <c r="L1177" s="10"/>
      <c r="M1177" s="10"/>
      <c r="N1177" s="10"/>
      <c r="O1177" s="110">
        <f t="shared" si="36"/>
        <v>0</v>
      </c>
      <c r="P1177" s="110">
        <f t="shared" si="37"/>
        <v>0</v>
      </c>
    </row>
    <row r="1178" spans="1:16" x14ac:dyDescent="0.25">
      <c r="A1178" s="10">
        <v>14607573</v>
      </c>
      <c r="B1178" s="10" t="s">
        <v>364</v>
      </c>
      <c r="C1178" s="10" t="s">
        <v>365</v>
      </c>
      <c r="D1178" s="10">
        <v>1</v>
      </c>
      <c r="E1178" s="10"/>
      <c r="F1178" s="10"/>
      <c r="G1178" s="10"/>
      <c r="H1178" s="10"/>
      <c r="I1178" s="10"/>
      <c r="J1178" s="10"/>
      <c r="K1178" s="10"/>
      <c r="L1178" s="10"/>
      <c r="M1178" s="10"/>
      <c r="N1178" s="10"/>
      <c r="O1178" s="110">
        <f t="shared" si="36"/>
        <v>0</v>
      </c>
      <c r="P1178" s="110">
        <f t="shared" si="37"/>
        <v>0</v>
      </c>
    </row>
    <row r="1179" spans="1:16" x14ac:dyDescent="0.25">
      <c r="A1179" s="10">
        <v>14670879</v>
      </c>
      <c r="B1179" s="10" t="s">
        <v>364</v>
      </c>
      <c r="C1179" s="10" t="s">
        <v>365</v>
      </c>
      <c r="D1179" s="10">
        <v>1</v>
      </c>
      <c r="E1179" s="10"/>
      <c r="F1179" s="10"/>
      <c r="G1179" s="10"/>
      <c r="H1179" s="10"/>
      <c r="I1179" s="10"/>
      <c r="J1179" s="10"/>
      <c r="K1179" s="10"/>
      <c r="L1179" s="10"/>
      <c r="M1179" s="10"/>
      <c r="N1179" s="10"/>
      <c r="O1179" s="110">
        <f t="shared" si="36"/>
        <v>0</v>
      </c>
      <c r="P1179" s="110">
        <f t="shared" si="37"/>
        <v>0</v>
      </c>
    </row>
    <row r="1180" spans="1:16" x14ac:dyDescent="0.25">
      <c r="A1180" s="10">
        <v>14670887</v>
      </c>
      <c r="B1180" s="10" t="s">
        <v>364</v>
      </c>
      <c r="C1180" s="10" t="s">
        <v>365</v>
      </c>
      <c r="D1180" s="10">
        <v>5</v>
      </c>
      <c r="E1180" s="10"/>
      <c r="F1180" s="10"/>
      <c r="G1180" s="10"/>
      <c r="H1180" s="10"/>
      <c r="I1180" s="10"/>
      <c r="J1180" s="10"/>
      <c r="K1180" s="10"/>
      <c r="L1180" s="10"/>
      <c r="M1180" s="10"/>
      <c r="N1180" s="10"/>
      <c r="O1180" s="110">
        <f t="shared" si="36"/>
        <v>0</v>
      </c>
      <c r="P1180" s="110">
        <f t="shared" si="37"/>
        <v>0</v>
      </c>
    </row>
    <row r="1181" spans="1:16" x14ac:dyDescent="0.25">
      <c r="A1181" s="10">
        <v>14959011</v>
      </c>
      <c r="B1181" s="10" t="s">
        <v>364</v>
      </c>
      <c r="C1181" s="10" t="s">
        <v>365</v>
      </c>
      <c r="D1181" s="10">
        <v>1</v>
      </c>
      <c r="E1181" s="10"/>
      <c r="F1181" s="10"/>
      <c r="G1181" s="10"/>
      <c r="H1181" s="10"/>
      <c r="I1181" s="10"/>
      <c r="J1181" s="10"/>
      <c r="K1181" s="10"/>
      <c r="L1181" s="10"/>
      <c r="M1181" s="10"/>
      <c r="N1181" s="10"/>
      <c r="O1181" s="110">
        <f t="shared" si="36"/>
        <v>0</v>
      </c>
      <c r="P1181" s="110">
        <f t="shared" si="37"/>
        <v>0</v>
      </c>
    </row>
    <row r="1182" spans="1:16" x14ac:dyDescent="0.25">
      <c r="A1182" s="10">
        <v>14959038</v>
      </c>
      <c r="B1182" s="10" t="s">
        <v>364</v>
      </c>
      <c r="C1182" s="10" t="s">
        <v>365</v>
      </c>
      <c r="D1182" s="10">
        <v>3</v>
      </c>
      <c r="E1182" s="10"/>
      <c r="F1182" s="10"/>
      <c r="G1182" s="10"/>
      <c r="H1182" s="10"/>
      <c r="I1182" s="10"/>
      <c r="J1182" s="10"/>
      <c r="K1182" s="10"/>
      <c r="L1182" s="10"/>
      <c r="M1182" s="10"/>
      <c r="N1182" s="10"/>
      <c r="O1182" s="110">
        <f t="shared" si="36"/>
        <v>0</v>
      </c>
      <c r="P1182" s="110">
        <f t="shared" si="37"/>
        <v>0</v>
      </c>
    </row>
    <row r="1183" spans="1:16" x14ac:dyDescent="0.25">
      <c r="A1183" s="10">
        <v>15255042</v>
      </c>
      <c r="B1183" s="10" t="s">
        <v>366</v>
      </c>
      <c r="C1183" s="10" t="s">
        <v>367</v>
      </c>
      <c r="D1183" s="10">
        <v>1</v>
      </c>
      <c r="E1183" s="10"/>
      <c r="F1183" s="10"/>
      <c r="G1183" s="10"/>
      <c r="H1183" s="10"/>
      <c r="I1183" s="10"/>
      <c r="J1183" s="10"/>
      <c r="K1183" s="10"/>
      <c r="L1183" s="10"/>
      <c r="M1183" s="10"/>
      <c r="N1183" s="10"/>
      <c r="O1183" s="110">
        <f t="shared" si="36"/>
        <v>0</v>
      </c>
      <c r="P1183" s="110">
        <f t="shared" si="37"/>
        <v>0</v>
      </c>
    </row>
    <row r="1184" spans="1:16" x14ac:dyDescent="0.25">
      <c r="A1184" s="10">
        <v>15265889</v>
      </c>
      <c r="B1184" s="10" t="s">
        <v>364</v>
      </c>
      <c r="C1184" s="10" t="s">
        <v>365</v>
      </c>
      <c r="D1184" s="10">
        <v>5</v>
      </c>
      <c r="E1184" s="10"/>
      <c r="F1184" s="10"/>
      <c r="G1184" s="10"/>
      <c r="H1184" s="10"/>
      <c r="I1184" s="10"/>
      <c r="J1184" s="10"/>
      <c r="K1184" s="10"/>
      <c r="L1184" s="10"/>
      <c r="M1184" s="10"/>
      <c r="N1184" s="10"/>
      <c r="O1184" s="110">
        <f t="shared" si="36"/>
        <v>0</v>
      </c>
      <c r="P1184" s="110">
        <f t="shared" si="37"/>
        <v>0</v>
      </c>
    </row>
    <row r="1185" spans="1:16" x14ac:dyDescent="0.25">
      <c r="A1185" s="10">
        <v>15373444</v>
      </c>
      <c r="B1185" s="10" t="s">
        <v>364</v>
      </c>
      <c r="C1185" s="10" t="s">
        <v>365</v>
      </c>
      <c r="D1185" s="10">
        <v>5</v>
      </c>
      <c r="E1185" s="10"/>
      <c r="F1185" s="10"/>
      <c r="G1185" s="10"/>
      <c r="H1185" s="10"/>
      <c r="I1185" s="10"/>
      <c r="J1185" s="10"/>
      <c r="K1185" s="10"/>
      <c r="L1185" s="10"/>
      <c r="M1185" s="10"/>
      <c r="N1185" s="10"/>
      <c r="O1185" s="110">
        <f t="shared" si="36"/>
        <v>0</v>
      </c>
      <c r="P1185" s="110">
        <f t="shared" si="37"/>
        <v>0</v>
      </c>
    </row>
    <row r="1186" spans="1:16" x14ac:dyDescent="0.25">
      <c r="A1186" s="10">
        <v>15419126</v>
      </c>
      <c r="B1186" s="10" t="s">
        <v>364</v>
      </c>
      <c r="C1186" s="10" t="s">
        <v>365</v>
      </c>
      <c r="D1186" s="10">
        <v>1</v>
      </c>
      <c r="E1186" s="10"/>
      <c r="F1186" s="10"/>
      <c r="G1186" s="10"/>
      <c r="H1186" s="10"/>
      <c r="I1186" s="10"/>
      <c r="J1186" s="10"/>
      <c r="K1186" s="10"/>
      <c r="L1186" s="10"/>
      <c r="M1186" s="10"/>
      <c r="N1186" s="10"/>
      <c r="O1186" s="110">
        <f t="shared" si="36"/>
        <v>0</v>
      </c>
      <c r="P1186" s="110">
        <f t="shared" si="37"/>
        <v>0</v>
      </c>
    </row>
    <row r="1187" spans="1:16" x14ac:dyDescent="0.25">
      <c r="A1187" s="10">
        <v>15419134</v>
      </c>
      <c r="B1187" s="10" t="s">
        <v>364</v>
      </c>
      <c r="C1187" s="10" t="s">
        <v>365</v>
      </c>
      <c r="D1187" s="10">
        <v>5</v>
      </c>
      <c r="E1187" s="10"/>
      <c r="F1187" s="10"/>
      <c r="G1187" s="10"/>
      <c r="H1187" s="10"/>
      <c r="I1187" s="10"/>
      <c r="J1187" s="10"/>
      <c r="K1187" s="10"/>
      <c r="L1187" s="10"/>
      <c r="M1187" s="10"/>
      <c r="N1187" s="10"/>
      <c r="O1187" s="110">
        <f t="shared" si="36"/>
        <v>0</v>
      </c>
      <c r="P1187" s="110">
        <f t="shared" si="37"/>
        <v>0</v>
      </c>
    </row>
    <row r="1188" spans="1:16" x14ac:dyDescent="0.25">
      <c r="A1188" s="10">
        <v>15419150</v>
      </c>
      <c r="B1188" s="10" t="s">
        <v>364</v>
      </c>
      <c r="C1188" s="10" t="s">
        <v>365</v>
      </c>
      <c r="D1188" s="10">
        <v>1</v>
      </c>
      <c r="E1188" s="10"/>
      <c r="F1188" s="10"/>
      <c r="G1188" s="10"/>
      <c r="H1188" s="10"/>
      <c r="I1188" s="10"/>
      <c r="J1188" s="10"/>
      <c r="K1188" s="10"/>
      <c r="L1188" s="10"/>
      <c r="M1188" s="10"/>
      <c r="N1188" s="10"/>
      <c r="O1188" s="110">
        <f t="shared" si="36"/>
        <v>0</v>
      </c>
      <c r="P1188" s="110">
        <f t="shared" si="37"/>
        <v>0</v>
      </c>
    </row>
    <row r="1189" spans="1:16" x14ac:dyDescent="0.25">
      <c r="A1189" s="10">
        <v>15569179</v>
      </c>
      <c r="B1189" s="10" t="s">
        <v>364</v>
      </c>
      <c r="C1189" s="10" t="s">
        <v>365</v>
      </c>
      <c r="D1189" s="10">
        <v>1</v>
      </c>
      <c r="E1189" s="10"/>
      <c r="F1189" s="10"/>
      <c r="G1189" s="10"/>
      <c r="H1189" s="10"/>
      <c r="I1189" s="10"/>
      <c r="J1189" s="10"/>
      <c r="K1189" s="10"/>
      <c r="L1189" s="10"/>
      <c r="M1189" s="10"/>
      <c r="N1189" s="10"/>
      <c r="O1189" s="110">
        <f t="shared" si="36"/>
        <v>0</v>
      </c>
      <c r="P1189" s="110">
        <f t="shared" si="37"/>
        <v>0</v>
      </c>
    </row>
    <row r="1190" spans="1:16" x14ac:dyDescent="0.25">
      <c r="A1190" s="10">
        <v>15583694</v>
      </c>
      <c r="B1190" s="10" t="s">
        <v>364</v>
      </c>
      <c r="C1190" s="10" t="s">
        <v>365</v>
      </c>
      <c r="D1190" s="10">
        <v>1</v>
      </c>
      <c r="E1190" s="10"/>
      <c r="F1190" s="10"/>
      <c r="G1190" s="10"/>
      <c r="H1190" s="10"/>
      <c r="I1190" s="10"/>
      <c r="J1190" s="10"/>
      <c r="K1190" s="10"/>
      <c r="L1190" s="10"/>
      <c r="M1190" s="10"/>
      <c r="N1190" s="10"/>
      <c r="O1190" s="110">
        <f t="shared" si="36"/>
        <v>0</v>
      </c>
      <c r="P1190" s="110">
        <f t="shared" si="37"/>
        <v>0</v>
      </c>
    </row>
    <row r="1191" spans="1:16" x14ac:dyDescent="0.25">
      <c r="A1191" s="10">
        <v>15583708</v>
      </c>
      <c r="B1191" s="10" t="s">
        <v>364</v>
      </c>
      <c r="C1191" s="10" t="s">
        <v>365</v>
      </c>
      <c r="D1191" s="10">
        <v>1</v>
      </c>
      <c r="E1191" s="10"/>
      <c r="F1191" s="10"/>
      <c r="G1191" s="10"/>
      <c r="H1191" s="10"/>
      <c r="I1191" s="10"/>
      <c r="J1191" s="10"/>
      <c r="K1191" s="10"/>
      <c r="L1191" s="10"/>
      <c r="M1191" s="10"/>
      <c r="N1191" s="10"/>
      <c r="O1191" s="110">
        <f t="shared" si="36"/>
        <v>0</v>
      </c>
      <c r="P1191" s="110">
        <f t="shared" si="37"/>
        <v>0</v>
      </c>
    </row>
    <row r="1192" spans="1:16" x14ac:dyDescent="0.25">
      <c r="A1192" s="10">
        <v>15583910</v>
      </c>
      <c r="B1192" s="10" t="s">
        <v>364</v>
      </c>
      <c r="C1192" s="10" t="s">
        <v>365</v>
      </c>
      <c r="D1192" s="10">
        <v>1</v>
      </c>
      <c r="E1192" s="10"/>
      <c r="F1192" s="10"/>
      <c r="G1192" s="10"/>
      <c r="H1192" s="10"/>
      <c r="I1192" s="10"/>
      <c r="J1192" s="10"/>
      <c r="K1192" s="10"/>
      <c r="L1192" s="10"/>
      <c r="M1192" s="10"/>
      <c r="N1192" s="10"/>
      <c r="O1192" s="110">
        <f t="shared" si="36"/>
        <v>0</v>
      </c>
      <c r="P1192" s="110">
        <f t="shared" si="37"/>
        <v>0</v>
      </c>
    </row>
    <row r="1193" spans="1:16" x14ac:dyDescent="0.25">
      <c r="A1193" s="10">
        <v>15583929</v>
      </c>
      <c r="B1193" s="10" t="s">
        <v>364</v>
      </c>
      <c r="C1193" s="10" t="s">
        <v>365</v>
      </c>
      <c r="D1193" s="10">
        <v>1</v>
      </c>
      <c r="E1193" s="10"/>
      <c r="F1193" s="10"/>
      <c r="G1193" s="10"/>
      <c r="H1193" s="10"/>
      <c r="I1193" s="10"/>
      <c r="J1193" s="10"/>
      <c r="K1193" s="10"/>
      <c r="L1193" s="10"/>
      <c r="M1193" s="10"/>
      <c r="N1193" s="10"/>
      <c r="O1193" s="110">
        <f t="shared" si="36"/>
        <v>0</v>
      </c>
      <c r="P1193" s="110">
        <f t="shared" si="37"/>
        <v>0</v>
      </c>
    </row>
    <row r="1194" spans="1:16" x14ac:dyDescent="0.25">
      <c r="A1194" s="10">
        <v>15625044</v>
      </c>
      <c r="B1194" s="10" t="s">
        <v>364</v>
      </c>
      <c r="C1194" s="10" t="s">
        <v>365</v>
      </c>
      <c r="D1194" s="10">
        <v>1</v>
      </c>
      <c r="E1194" s="10"/>
      <c r="F1194" s="10"/>
      <c r="G1194" s="10"/>
      <c r="H1194" s="10"/>
      <c r="I1194" s="10"/>
      <c r="J1194" s="10"/>
      <c r="K1194" s="10"/>
      <c r="L1194" s="10"/>
      <c r="M1194" s="10"/>
      <c r="N1194" s="10"/>
      <c r="O1194" s="110">
        <f t="shared" si="36"/>
        <v>0</v>
      </c>
      <c r="P1194" s="110">
        <f t="shared" si="37"/>
        <v>0</v>
      </c>
    </row>
    <row r="1195" spans="1:16" x14ac:dyDescent="0.25">
      <c r="A1195" s="10">
        <v>15625060</v>
      </c>
      <c r="B1195" s="10" t="s">
        <v>364</v>
      </c>
      <c r="C1195" s="10" t="s">
        <v>365</v>
      </c>
      <c r="D1195" s="10">
        <v>1</v>
      </c>
      <c r="E1195" s="10"/>
      <c r="F1195" s="10"/>
      <c r="G1195" s="10"/>
      <c r="H1195" s="10"/>
      <c r="I1195" s="10"/>
      <c r="J1195" s="10"/>
      <c r="K1195" s="10"/>
      <c r="L1195" s="10"/>
      <c r="M1195" s="10"/>
      <c r="N1195" s="10"/>
      <c r="O1195" s="110">
        <f t="shared" si="36"/>
        <v>0</v>
      </c>
      <c r="P1195" s="110">
        <f t="shared" si="37"/>
        <v>0</v>
      </c>
    </row>
    <row r="1196" spans="1:16" x14ac:dyDescent="0.25">
      <c r="A1196" s="10">
        <v>15625370</v>
      </c>
      <c r="B1196" s="10" t="s">
        <v>364</v>
      </c>
      <c r="C1196" s="10" t="s">
        <v>365</v>
      </c>
      <c r="D1196" s="10">
        <v>1</v>
      </c>
      <c r="E1196" s="10"/>
      <c r="F1196" s="10"/>
      <c r="G1196" s="10"/>
      <c r="H1196" s="10"/>
      <c r="I1196" s="10"/>
      <c r="J1196" s="10"/>
      <c r="K1196" s="10"/>
      <c r="L1196" s="10"/>
      <c r="M1196" s="10"/>
      <c r="N1196" s="10"/>
      <c r="O1196" s="110">
        <f t="shared" si="36"/>
        <v>0</v>
      </c>
      <c r="P1196" s="110">
        <f t="shared" si="37"/>
        <v>0</v>
      </c>
    </row>
    <row r="1197" spans="1:16" x14ac:dyDescent="0.25">
      <c r="A1197" s="10">
        <v>15990850</v>
      </c>
      <c r="B1197" s="10" t="s">
        <v>364</v>
      </c>
      <c r="C1197" s="10" t="s">
        <v>365</v>
      </c>
      <c r="D1197" s="10">
        <v>5</v>
      </c>
      <c r="E1197" s="10"/>
      <c r="F1197" s="10"/>
      <c r="G1197" s="10"/>
      <c r="H1197" s="10"/>
      <c r="I1197" s="10"/>
      <c r="J1197" s="10"/>
      <c r="K1197" s="10"/>
      <c r="L1197" s="10"/>
      <c r="M1197" s="10"/>
      <c r="N1197" s="10"/>
      <c r="O1197" s="110">
        <f t="shared" si="36"/>
        <v>0</v>
      </c>
      <c r="P1197" s="110">
        <f t="shared" si="37"/>
        <v>0</v>
      </c>
    </row>
    <row r="1198" spans="1:16" x14ac:dyDescent="0.25">
      <c r="A1198" s="10">
        <v>15990869</v>
      </c>
      <c r="B1198" s="10" t="s">
        <v>364</v>
      </c>
      <c r="C1198" s="10" t="s">
        <v>365</v>
      </c>
      <c r="D1198" s="10">
        <v>5</v>
      </c>
      <c r="E1198" s="10"/>
      <c r="F1198" s="10"/>
      <c r="G1198" s="10"/>
      <c r="H1198" s="10"/>
      <c r="I1198" s="10"/>
      <c r="J1198" s="10"/>
      <c r="K1198" s="10"/>
      <c r="L1198" s="10"/>
      <c r="M1198" s="10"/>
      <c r="N1198" s="10"/>
      <c r="O1198" s="110">
        <f t="shared" si="36"/>
        <v>0</v>
      </c>
      <c r="P1198" s="110">
        <f t="shared" si="37"/>
        <v>0</v>
      </c>
    </row>
    <row r="1199" spans="1:16" x14ac:dyDescent="0.25">
      <c r="A1199" s="10">
        <v>16004299</v>
      </c>
      <c r="B1199" s="10" t="s">
        <v>364</v>
      </c>
      <c r="C1199" s="10" t="s">
        <v>365</v>
      </c>
      <c r="D1199" s="10">
        <v>5</v>
      </c>
      <c r="E1199" s="10"/>
      <c r="F1199" s="10"/>
      <c r="G1199" s="10"/>
      <c r="H1199" s="10"/>
      <c r="I1199" s="10"/>
      <c r="J1199" s="10"/>
      <c r="K1199" s="10"/>
      <c r="L1199" s="10"/>
      <c r="M1199" s="10"/>
      <c r="N1199" s="10"/>
      <c r="O1199" s="110">
        <f t="shared" si="36"/>
        <v>0</v>
      </c>
      <c r="P1199" s="110">
        <f t="shared" si="37"/>
        <v>0</v>
      </c>
    </row>
    <row r="1200" spans="1:16" x14ac:dyDescent="0.25">
      <c r="A1200" s="10">
        <v>16021967</v>
      </c>
      <c r="B1200" s="10" t="s">
        <v>364</v>
      </c>
      <c r="C1200" s="10" t="s">
        <v>365</v>
      </c>
      <c r="D1200" s="10">
        <v>1</v>
      </c>
      <c r="E1200" s="10"/>
      <c r="F1200" s="10"/>
      <c r="G1200" s="10"/>
      <c r="H1200" s="10"/>
      <c r="I1200" s="10"/>
      <c r="J1200" s="10"/>
      <c r="K1200" s="10"/>
      <c r="L1200" s="10"/>
      <c r="M1200" s="10"/>
      <c r="N1200" s="10"/>
      <c r="O1200" s="110">
        <f t="shared" si="36"/>
        <v>0</v>
      </c>
      <c r="P1200" s="110">
        <f t="shared" si="37"/>
        <v>0</v>
      </c>
    </row>
    <row r="1201" spans="1:16" x14ac:dyDescent="0.25">
      <c r="A1201" s="10">
        <v>16411676</v>
      </c>
      <c r="B1201" s="10" t="s">
        <v>364</v>
      </c>
      <c r="C1201" s="10" t="s">
        <v>365</v>
      </c>
      <c r="D1201" s="10">
        <v>5</v>
      </c>
      <c r="E1201" s="10"/>
      <c r="F1201" s="10"/>
      <c r="G1201" s="10"/>
      <c r="H1201" s="10"/>
      <c r="I1201" s="10"/>
      <c r="J1201" s="10"/>
      <c r="K1201" s="10"/>
      <c r="L1201" s="10"/>
      <c r="M1201" s="10"/>
      <c r="N1201" s="10"/>
      <c r="O1201" s="110">
        <f t="shared" si="36"/>
        <v>0</v>
      </c>
      <c r="P1201" s="110">
        <f t="shared" si="37"/>
        <v>0</v>
      </c>
    </row>
    <row r="1202" spans="1:16" x14ac:dyDescent="0.25">
      <c r="A1202" s="10">
        <v>16546113</v>
      </c>
      <c r="B1202" s="10" t="s">
        <v>364</v>
      </c>
      <c r="C1202" s="10" t="s">
        <v>365</v>
      </c>
      <c r="D1202" s="10">
        <v>5</v>
      </c>
      <c r="E1202" s="10"/>
      <c r="F1202" s="10"/>
      <c r="G1202" s="10"/>
      <c r="H1202" s="10"/>
      <c r="I1202" s="10"/>
      <c r="J1202" s="10"/>
      <c r="K1202" s="10"/>
      <c r="L1202" s="10"/>
      <c r="M1202" s="10"/>
      <c r="N1202" s="10"/>
      <c r="O1202" s="110">
        <f t="shared" si="36"/>
        <v>0</v>
      </c>
      <c r="P1202" s="110">
        <f t="shared" si="37"/>
        <v>0</v>
      </c>
    </row>
    <row r="1203" spans="1:16" x14ac:dyDescent="0.25">
      <c r="A1203" s="10">
        <v>16546121</v>
      </c>
      <c r="B1203" s="10" t="s">
        <v>364</v>
      </c>
      <c r="C1203" s="10" t="s">
        <v>365</v>
      </c>
      <c r="D1203" s="10">
        <v>5</v>
      </c>
      <c r="E1203" s="10"/>
      <c r="F1203" s="10"/>
      <c r="G1203" s="10"/>
      <c r="H1203" s="10"/>
      <c r="I1203" s="10"/>
      <c r="J1203" s="10"/>
      <c r="K1203" s="10"/>
      <c r="L1203" s="10"/>
      <c r="M1203" s="10"/>
      <c r="N1203" s="10"/>
      <c r="O1203" s="110">
        <f t="shared" si="36"/>
        <v>0</v>
      </c>
      <c r="P1203" s="110">
        <f t="shared" si="37"/>
        <v>0</v>
      </c>
    </row>
    <row r="1204" spans="1:16" x14ac:dyDescent="0.25">
      <c r="A1204" s="10">
        <v>13965255</v>
      </c>
      <c r="B1204" s="10" t="s">
        <v>368</v>
      </c>
      <c r="C1204" s="10" t="s">
        <v>369</v>
      </c>
      <c r="D1204" s="10">
        <v>1</v>
      </c>
      <c r="E1204" s="10"/>
      <c r="F1204" s="10"/>
      <c r="G1204" s="10"/>
      <c r="H1204" s="10"/>
      <c r="I1204" s="10"/>
      <c r="J1204" s="10"/>
      <c r="K1204" s="10"/>
      <c r="L1204" s="10"/>
      <c r="M1204" s="10"/>
      <c r="N1204" s="10"/>
      <c r="O1204" s="110">
        <f t="shared" si="36"/>
        <v>0</v>
      </c>
      <c r="P1204" s="110">
        <f t="shared" si="37"/>
        <v>0</v>
      </c>
    </row>
    <row r="1205" spans="1:16" x14ac:dyDescent="0.25">
      <c r="A1205" s="10">
        <v>14134055</v>
      </c>
      <c r="B1205" s="10" t="s">
        <v>370</v>
      </c>
      <c r="C1205" s="10" t="s">
        <v>371</v>
      </c>
      <c r="D1205" s="10">
        <v>1</v>
      </c>
      <c r="E1205" s="10"/>
      <c r="F1205" s="10"/>
      <c r="G1205" s="10"/>
      <c r="H1205" s="10"/>
      <c r="I1205" s="10"/>
      <c r="J1205" s="10"/>
      <c r="K1205" s="10"/>
      <c r="L1205" s="10"/>
      <c r="M1205" s="10"/>
      <c r="N1205" s="10"/>
      <c r="O1205" s="110">
        <f t="shared" si="36"/>
        <v>0</v>
      </c>
      <c r="P1205" s="110">
        <f t="shared" si="37"/>
        <v>0</v>
      </c>
    </row>
    <row r="1206" spans="1:16" x14ac:dyDescent="0.25">
      <c r="A1206" s="10">
        <v>14167735</v>
      </c>
      <c r="B1206" s="10" t="s">
        <v>372</v>
      </c>
      <c r="C1206" s="10" t="s">
        <v>373</v>
      </c>
      <c r="D1206" s="10">
        <v>1</v>
      </c>
      <c r="E1206" s="10"/>
      <c r="F1206" s="10"/>
      <c r="G1206" s="10"/>
      <c r="H1206" s="10"/>
      <c r="I1206" s="10"/>
      <c r="J1206" s="10"/>
      <c r="K1206" s="10"/>
      <c r="L1206" s="10"/>
      <c r="M1206" s="10"/>
      <c r="N1206" s="10"/>
      <c r="O1206" s="110">
        <f t="shared" si="36"/>
        <v>0</v>
      </c>
      <c r="P1206" s="110">
        <f t="shared" si="37"/>
        <v>0</v>
      </c>
    </row>
    <row r="1207" spans="1:16" x14ac:dyDescent="0.25">
      <c r="A1207" s="10">
        <v>14167743</v>
      </c>
      <c r="B1207" s="10" t="s">
        <v>372</v>
      </c>
      <c r="C1207" s="10" t="s">
        <v>373</v>
      </c>
      <c r="D1207" s="10">
        <v>1</v>
      </c>
      <c r="E1207" s="10"/>
      <c r="F1207" s="10"/>
      <c r="G1207" s="10"/>
      <c r="H1207" s="10"/>
      <c r="I1207" s="10"/>
      <c r="J1207" s="10"/>
      <c r="K1207" s="10"/>
      <c r="L1207" s="10"/>
      <c r="M1207" s="10"/>
      <c r="N1207" s="10"/>
      <c r="O1207" s="110">
        <f t="shared" si="36"/>
        <v>0</v>
      </c>
      <c r="P1207" s="110">
        <f t="shared" si="37"/>
        <v>0</v>
      </c>
    </row>
    <row r="1208" spans="1:16" x14ac:dyDescent="0.25">
      <c r="A1208" s="10">
        <v>14198282</v>
      </c>
      <c r="B1208" s="10" t="s">
        <v>374</v>
      </c>
      <c r="C1208" s="10" t="s">
        <v>375</v>
      </c>
      <c r="D1208" s="10">
        <v>1</v>
      </c>
      <c r="E1208" s="10"/>
      <c r="F1208" s="10"/>
      <c r="G1208" s="10"/>
      <c r="H1208" s="10"/>
      <c r="I1208" s="10"/>
      <c r="J1208" s="10"/>
      <c r="K1208" s="10"/>
      <c r="L1208" s="10"/>
      <c r="M1208" s="10"/>
      <c r="N1208" s="10"/>
      <c r="O1208" s="110">
        <f t="shared" si="36"/>
        <v>0</v>
      </c>
      <c r="P1208" s="110">
        <f t="shared" si="37"/>
        <v>0</v>
      </c>
    </row>
    <row r="1209" spans="1:16" x14ac:dyDescent="0.25">
      <c r="A1209" s="10">
        <v>14611708</v>
      </c>
      <c r="B1209" s="10" t="s">
        <v>368</v>
      </c>
      <c r="C1209" s="10" t="s">
        <v>369</v>
      </c>
      <c r="D1209" s="10">
        <v>1</v>
      </c>
      <c r="E1209" s="10"/>
      <c r="F1209" s="10"/>
      <c r="G1209" s="10"/>
      <c r="H1209" s="10"/>
      <c r="I1209" s="10"/>
      <c r="J1209" s="10"/>
      <c r="K1209" s="10"/>
      <c r="L1209" s="10"/>
      <c r="M1209" s="10"/>
      <c r="N1209" s="10"/>
      <c r="O1209" s="110">
        <f t="shared" si="36"/>
        <v>0</v>
      </c>
      <c r="P1209" s="110">
        <f t="shared" si="37"/>
        <v>0</v>
      </c>
    </row>
    <row r="1210" spans="1:16" x14ac:dyDescent="0.25">
      <c r="A1210" s="10">
        <v>14611716</v>
      </c>
      <c r="B1210" s="10" t="s">
        <v>368</v>
      </c>
      <c r="C1210" s="10" t="s">
        <v>369</v>
      </c>
      <c r="D1210" s="10">
        <v>1</v>
      </c>
      <c r="E1210" s="10"/>
      <c r="F1210" s="10"/>
      <c r="G1210" s="10"/>
      <c r="H1210" s="10"/>
      <c r="I1210" s="10"/>
      <c r="J1210" s="10"/>
      <c r="K1210" s="10"/>
      <c r="L1210" s="10"/>
      <c r="M1210" s="10"/>
      <c r="N1210" s="10"/>
      <c r="O1210" s="110">
        <f t="shared" si="36"/>
        <v>0</v>
      </c>
      <c r="P1210" s="110">
        <f t="shared" si="37"/>
        <v>0</v>
      </c>
    </row>
    <row r="1211" spans="1:16" x14ac:dyDescent="0.25">
      <c r="A1211" s="10">
        <v>14611732</v>
      </c>
      <c r="B1211" s="10" t="s">
        <v>368</v>
      </c>
      <c r="C1211" s="10" t="s">
        <v>369</v>
      </c>
      <c r="D1211" s="10">
        <v>1</v>
      </c>
      <c r="E1211" s="10"/>
      <c r="F1211" s="10"/>
      <c r="G1211" s="10"/>
      <c r="H1211" s="10"/>
      <c r="I1211" s="10"/>
      <c r="J1211" s="10"/>
      <c r="K1211" s="10"/>
      <c r="L1211" s="10"/>
      <c r="M1211" s="10"/>
      <c r="N1211" s="10"/>
      <c r="O1211" s="110">
        <f t="shared" si="36"/>
        <v>0</v>
      </c>
      <c r="P1211" s="110">
        <f t="shared" si="37"/>
        <v>0</v>
      </c>
    </row>
    <row r="1212" spans="1:16" x14ac:dyDescent="0.25">
      <c r="A1212" s="10">
        <v>15087921</v>
      </c>
      <c r="B1212" s="10" t="s">
        <v>370</v>
      </c>
      <c r="C1212" s="10" t="s">
        <v>371</v>
      </c>
      <c r="D1212" s="10">
        <v>1</v>
      </c>
      <c r="E1212" s="10"/>
      <c r="F1212" s="10"/>
      <c r="G1212" s="10"/>
      <c r="H1212" s="10"/>
      <c r="I1212" s="10"/>
      <c r="J1212" s="10"/>
      <c r="K1212" s="10"/>
      <c r="L1212" s="10"/>
      <c r="M1212" s="10"/>
      <c r="N1212" s="10"/>
      <c r="O1212" s="110">
        <f t="shared" si="36"/>
        <v>0</v>
      </c>
      <c r="P1212" s="110">
        <f t="shared" si="37"/>
        <v>0</v>
      </c>
    </row>
    <row r="1213" spans="1:16" x14ac:dyDescent="0.25">
      <c r="A1213" s="10">
        <v>15202674</v>
      </c>
      <c r="B1213" s="10" t="s">
        <v>376</v>
      </c>
      <c r="C1213" s="10" t="s">
        <v>2734</v>
      </c>
      <c r="D1213" s="10">
        <v>1</v>
      </c>
      <c r="E1213" s="10"/>
      <c r="F1213" s="10"/>
      <c r="G1213" s="10"/>
      <c r="H1213" s="10"/>
      <c r="I1213" s="10"/>
      <c r="J1213" s="10"/>
      <c r="K1213" s="10"/>
      <c r="L1213" s="10"/>
      <c r="M1213" s="10"/>
      <c r="N1213" s="10"/>
      <c r="O1213" s="110">
        <f t="shared" si="36"/>
        <v>0</v>
      </c>
      <c r="P1213" s="110">
        <f t="shared" si="37"/>
        <v>0</v>
      </c>
    </row>
    <row r="1214" spans="1:16" x14ac:dyDescent="0.25">
      <c r="A1214" s="10">
        <v>15202682</v>
      </c>
      <c r="B1214" s="10" t="s">
        <v>376</v>
      </c>
      <c r="C1214" s="10" t="s">
        <v>2734</v>
      </c>
      <c r="D1214" s="10">
        <v>1</v>
      </c>
      <c r="E1214" s="10"/>
      <c r="F1214" s="10"/>
      <c r="G1214" s="10"/>
      <c r="H1214" s="10"/>
      <c r="I1214" s="10"/>
      <c r="J1214" s="10"/>
      <c r="K1214" s="10"/>
      <c r="L1214" s="10"/>
      <c r="M1214" s="10"/>
      <c r="N1214" s="10"/>
      <c r="O1214" s="110">
        <f t="shared" si="36"/>
        <v>0</v>
      </c>
      <c r="P1214" s="110">
        <f t="shared" si="37"/>
        <v>0</v>
      </c>
    </row>
    <row r="1215" spans="1:16" x14ac:dyDescent="0.25">
      <c r="A1215" s="10">
        <v>15202690</v>
      </c>
      <c r="B1215" s="10" t="s">
        <v>376</v>
      </c>
      <c r="C1215" s="10" t="s">
        <v>2734</v>
      </c>
      <c r="D1215" s="10">
        <v>1</v>
      </c>
      <c r="E1215" s="10"/>
      <c r="F1215" s="10"/>
      <c r="G1215" s="10"/>
      <c r="H1215" s="10"/>
      <c r="I1215" s="10"/>
      <c r="J1215" s="10"/>
      <c r="K1215" s="10"/>
      <c r="L1215" s="10"/>
      <c r="M1215" s="10"/>
      <c r="N1215" s="10"/>
      <c r="O1215" s="110">
        <f t="shared" si="36"/>
        <v>0</v>
      </c>
      <c r="P1215" s="110">
        <f t="shared" si="37"/>
        <v>0</v>
      </c>
    </row>
    <row r="1216" spans="1:16" x14ac:dyDescent="0.25">
      <c r="A1216" s="10">
        <v>15295818</v>
      </c>
      <c r="B1216" s="10" t="s">
        <v>374</v>
      </c>
      <c r="C1216" s="10" t="s">
        <v>375</v>
      </c>
      <c r="D1216" s="10">
        <v>1</v>
      </c>
      <c r="E1216" s="10"/>
      <c r="F1216" s="10"/>
      <c r="G1216" s="10"/>
      <c r="H1216" s="10"/>
      <c r="I1216" s="10"/>
      <c r="J1216" s="10"/>
      <c r="K1216" s="10"/>
      <c r="L1216" s="10"/>
      <c r="M1216" s="10"/>
      <c r="N1216" s="10"/>
      <c r="O1216" s="110">
        <f t="shared" si="36"/>
        <v>0</v>
      </c>
      <c r="P1216" s="110">
        <f t="shared" si="37"/>
        <v>0</v>
      </c>
    </row>
    <row r="1217" spans="1:16" x14ac:dyDescent="0.25">
      <c r="A1217" s="10">
        <v>15295826</v>
      </c>
      <c r="B1217" s="10" t="s">
        <v>374</v>
      </c>
      <c r="C1217" s="10" t="s">
        <v>375</v>
      </c>
      <c r="D1217" s="10">
        <v>1</v>
      </c>
      <c r="E1217" s="10"/>
      <c r="F1217" s="10"/>
      <c r="G1217" s="10"/>
      <c r="H1217" s="10"/>
      <c r="I1217" s="10"/>
      <c r="J1217" s="10"/>
      <c r="K1217" s="10"/>
      <c r="L1217" s="10"/>
      <c r="M1217" s="10"/>
      <c r="N1217" s="10"/>
      <c r="O1217" s="110">
        <f t="shared" si="36"/>
        <v>0</v>
      </c>
      <c r="P1217" s="110">
        <f t="shared" si="37"/>
        <v>0</v>
      </c>
    </row>
    <row r="1218" spans="1:16" x14ac:dyDescent="0.25">
      <c r="A1218" s="10">
        <v>15295834</v>
      </c>
      <c r="B1218" s="10" t="s">
        <v>374</v>
      </c>
      <c r="C1218" s="10" t="s">
        <v>375</v>
      </c>
      <c r="D1218" s="10">
        <v>1</v>
      </c>
      <c r="E1218" s="10"/>
      <c r="F1218" s="10"/>
      <c r="G1218" s="10"/>
      <c r="H1218" s="10"/>
      <c r="I1218" s="10"/>
      <c r="J1218" s="10"/>
      <c r="K1218" s="10"/>
      <c r="L1218" s="10"/>
      <c r="M1218" s="10"/>
      <c r="N1218" s="10"/>
      <c r="O1218" s="110">
        <f t="shared" si="36"/>
        <v>0</v>
      </c>
      <c r="P1218" s="110">
        <f t="shared" si="37"/>
        <v>0</v>
      </c>
    </row>
    <row r="1219" spans="1:16" x14ac:dyDescent="0.25">
      <c r="A1219" s="10">
        <v>15295842</v>
      </c>
      <c r="B1219" s="10" t="s">
        <v>374</v>
      </c>
      <c r="C1219" s="10" t="s">
        <v>375</v>
      </c>
      <c r="D1219" s="10">
        <v>1</v>
      </c>
      <c r="E1219" s="10"/>
      <c r="F1219" s="10"/>
      <c r="G1219" s="10"/>
      <c r="H1219" s="10"/>
      <c r="I1219" s="10"/>
      <c r="J1219" s="10"/>
      <c r="K1219" s="10"/>
      <c r="L1219" s="10"/>
      <c r="M1219" s="10"/>
      <c r="N1219" s="10"/>
      <c r="O1219" s="110">
        <f t="shared" si="36"/>
        <v>0</v>
      </c>
      <c r="P1219" s="110">
        <f t="shared" si="37"/>
        <v>0</v>
      </c>
    </row>
    <row r="1220" spans="1:16" x14ac:dyDescent="0.25">
      <c r="A1220" s="10">
        <v>15322289</v>
      </c>
      <c r="B1220" s="10" t="s">
        <v>368</v>
      </c>
      <c r="C1220" s="10" t="s">
        <v>369</v>
      </c>
      <c r="D1220" s="10">
        <v>1</v>
      </c>
      <c r="E1220" s="10"/>
      <c r="F1220" s="10"/>
      <c r="G1220" s="10"/>
      <c r="H1220" s="10"/>
      <c r="I1220" s="10"/>
      <c r="J1220" s="10"/>
      <c r="K1220" s="10"/>
      <c r="L1220" s="10"/>
      <c r="M1220" s="10"/>
      <c r="N1220" s="10"/>
      <c r="O1220" s="110">
        <f t="shared" si="36"/>
        <v>0</v>
      </c>
      <c r="P1220" s="110">
        <f t="shared" si="37"/>
        <v>0</v>
      </c>
    </row>
    <row r="1221" spans="1:16" x14ac:dyDescent="0.25">
      <c r="A1221" s="10">
        <v>15353397</v>
      </c>
      <c r="B1221" s="10" t="s">
        <v>372</v>
      </c>
      <c r="C1221" s="10" t="s">
        <v>373</v>
      </c>
      <c r="D1221" s="10">
        <v>1</v>
      </c>
      <c r="E1221" s="10"/>
      <c r="F1221" s="10"/>
      <c r="G1221" s="10"/>
      <c r="H1221" s="10"/>
      <c r="I1221" s="10"/>
      <c r="J1221" s="10"/>
      <c r="K1221" s="10"/>
      <c r="L1221" s="10"/>
      <c r="M1221" s="10"/>
      <c r="N1221" s="10"/>
      <c r="O1221" s="110">
        <f t="shared" ref="O1221:O1284" si="38">E1221+F1221+G1221+H1221+I1221+J1221+K1221+L1221+M1221+N1221</f>
        <v>0</v>
      </c>
      <c r="P1221" s="110">
        <f t="shared" ref="P1221:P1284" si="39">O1221-N1221</f>
        <v>0</v>
      </c>
    </row>
    <row r="1222" spans="1:16" x14ac:dyDescent="0.25">
      <c r="A1222" s="10">
        <v>15353400</v>
      </c>
      <c r="B1222" s="10" t="s">
        <v>372</v>
      </c>
      <c r="C1222" s="10" t="s">
        <v>373</v>
      </c>
      <c r="D1222" s="10">
        <v>1</v>
      </c>
      <c r="E1222" s="10"/>
      <c r="F1222" s="10"/>
      <c r="G1222" s="10"/>
      <c r="H1222" s="10"/>
      <c r="I1222" s="10"/>
      <c r="J1222" s="10"/>
      <c r="K1222" s="10"/>
      <c r="L1222" s="10"/>
      <c r="M1222" s="10"/>
      <c r="N1222" s="10"/>
      <c r="O1222" s="110">
        <f t="shared" si="38"/>
        <v>0</v>
      </c>
      <c r="P1222" s="110">
        <f t="shared" si="39"/>
        <v>0</v>
      </c>
    </row>
    <row r="1223" spans="1:16" x14ac:dyDescent="0.25">
      <c r="A1223" s="10">
        <v>15368548</v>
      </c>
      <c r="B1223" s="10" t="s">
        <v>368</v>
      </c>
      <c r="C1223" s="10" t="s">
        <v>369</v>
      </c>
      <c r="D1223" s="10">
        <v>1</v>
      </c>
      <c r="E1223" s="10"/>
      <c r="F1223" s="10"/>
      <c r="G1223" s="10"/>
      <c r="H1223" s="10"/>
      <c r="I1223" s="10"/>
      <c r="J1223" s="10"/>
      <c r="K1223" s="10"/>
      <c r="L1223" s="10"/>
      <c r="M1223" s="10"/>
      <c r="N1223" s="10"/>
      <c r="O1223" s="110">
        <f t="shared" si="38"/>
        <v>0</v>
      </c>
      <c r="P1223" s="110">
        <f t="shared" si="39"/>
        <v>0</v>
      </c>
    </row>
    <row r="1224" spans="1:16" x14ac:dyDescent="0.25">
      <c r="A1224" s="10">
        <v>15368556</v>
      </c>
      <c r="B1224" s="10" t="s">
        <v>368</v>
      </c>
      <c r="C1224" s="10" t="s">
        <v>369</v>
      </c>
      <c r="D1224" s="10">
        <v>1</v>
      </c>
      <c r="E1224" s="10"/>
      <c r="F1224" s="10"/>
      <c r="G1224" s="10"/>
      <c r="H1224" s="10"/>
      <c r="I1224" s="10"/>
      <c r="J1224" s="10"/>
      <c r="K1224" s="10"/>
      <c r="L1224" s="10"/>
      <c r="M1224" s="10"/>
      <c r="N1224" s="10"/>
      <c r="O1224" s="110">
        <f t="shared" si="38"/>
        <v>0</v>
      </c>
      <c r="P1224" s="110">
        <f t="shared" si="39"/>
        <v>0</v>
      </c>
    </row>
    <row r="1225" spans="1:16" x14ac:dyDescent="0.25">
      <c r="A1225" s="10">
        <v>15368564</v>
      </c>
      <c r="B1225" s="10" t="s">
        <v>368</v>
      </c>
      <c r="C1225" s="10" t="s">
        <v>369</v>
      </c>
      <c r="D1225" s="10">
        <v>1</v>
      </c>
      <c r="E1225" s="10"/>
      <c r="F1225" s="10"/>
      <c r="G1225" s="10"/>
      <c r="H1225" s="10"/>
      <c r="I1225" s="10"/>
      <c r="J1225" s="10"/>
      <c r="K1225" s="10"/>
      <c r="L1225" s="10"/>
      <c r="M1225" s="10"/>
      <c r="N1225" s="10"/>
      <c r="O1225" s="110">
        <f t="shared" si="38"/>
        <v>0</v>
      </c>
      <c r="P1225" s="110">
        <f t="shared" si="39"/>
        <v>0</v>
      </c>
    </row>
    <row r="1226" spans="1:16" x14ac:dyDescent="0.25">
      <c r="A1226" s="10">
        <v>15587762</v>
      </c>
      <c r="B1226" s="10" t="s">
        <v>368</v>
      </c>
      <c r="C1226" s="10" t="s">
        <v>369</v>
      </c>
      <c r="D1226" s="10">
        <v>1</v>
      </c>
      <c r="E1226" s="10"/>
      <c r="F1226" s="10"/>
      <c r="G1226" s="10"/>
      <c r="H1226" s="10"/>
      <c r="I1226" s="10"/>
      <c r="J1226" s="10"/>
      <c r="K1226" s="10"/>
      <c r="L1226" s="10"/>
      <c r="M1226" s="10"/>
      <c r="N1226" s="10"/>
      <c r="O1226" s="110">
        <f t="shared" si="38"/>
        <v>0</v>
      </c>
      <c r="P1226" s="110">
        <f t="shared" si="39"/>
        <v>0</v>
      </c>
    </row>
    <row r="1227" spans="1:16" x14ac:dyDescent="0.25">
      <c r="A1227" s="10">
        <v>15587770</v>
      </c>
      <c r="B1227" s="10" t="s">
        <v>368</v>
      </c>
      <c r="C1227" s="10" t="s">
        <v>369</v>
      </c>
      <c r="D1227" s="10">
        <v>1</v>
      </c>
      <c r="E1227" s="10"/>
      <c r="F1227" s="10"/>
      <c r="G1227" s="10"/>
      <c r="H1227" s="10"/>
      <c r="I1227" s="10"/>
      <c r="J1227" s="10"/>
      <c r="K1227" s="10"/>
      <c r="L1227" s="10"/>
      <c r="M1227" s="10"/>
      <c r="N1227" s="10"/>
      <c r="O1227" s="110">
        <f t="shared" si="38"/>
        <v>0</v>
      </c>
      <c r="P1227" s="110">
        <f t="shared" si="39"/>
        <v>0</v>
      </c>
    </row>
    <row r="1228" spans="1:16" x14ac:dyDescent="0.25">
      <c r="A1228" s="10">
        <v>15587789</v>
      </c>
      <c r="B1228" s="10" t="s">
        <v>368</v>
      </c>
      <c r="C1228" s="10" t="s">
        <v>369</v>
      </c>
      <c r="D1228" s="10">
        <v>1</v>
      </c>
      <c r="E1228" s="10"/>
      <c r="F1228" s="10"/>
      <c r="G1228" s="10"/>
      <c r="H1228" s="10"/>
      <c r="I1228" s="10"/>
      <c r="J1228" s="10"/>
      <c r="K1228" s="10"/>
      <c r="L1228" s="10"/>
      <c r="M1228" s="10"/>
      <c r="N1228" s="10"/>
      <c r="O1228" s="110">
        <f t="shared" si="38"/>
        <v>0</v>
      </c>
      <c r="P1228" s="110">
        <f t="shared" si="39"/>
        <v>0</v>
      </c>
    </row>
    <row r="1229" spans="1:16" x14ac:dyDescent="0.25">
      <c r="A1229" s="10">
        <v>15600203</v>
      </c>
      <c r="B1229" s="10" t="s">
        <v>368</v>
      </c>
      <c r="C1229" s="10" t="s">
        <v>369</v>
      </c>
      <c r="D1229" s="10">
        <v>1</v>
      </c>
      <c r="E1229" s="10"/>
      <c r="F1229" s="10"/>
      <c r="G1229" s="10"/>
      <c r="H1229" s="10"/>
      <c r="I1229" s="10"/>
      <c r="J1229" s="10"/>
      <c r="K1229" s="10"/>
      <c r="L1229" s="10"/>
      <c r="M1229" s="10"/>
      <c r="N1229" s="10"/>
      <c r="O1229" s="110">
        <f t="shared" si="38"/>
        <v>0</v>
      </c>
      <c r="P1229" s="110">
        <f t="shared" si="39"/>
        <v>0</v>
      </c>
    </row>
    <row r="1230" spans="1:16" x14ac:dyDescent="0.25">
      <c r="A1230" s="10">
        <v>15602427</v>
      </c>
      <c r="B1230" s="10" t="s">
        <v>377</v>
      </c>
      <c r="C1230" s="10" t="s">
        <v>378</v>
      </c>
      <c r="D1230" s="10">
        <v>1</v>
      </c>
      <c r="E1230" s="10"/>
      <c r="F1230" s="10"/>
      <c r="G1230" s="10"/>
      <c r="H1230" s="10"/>
      <c r="I1230" s="10"/>
      <c r="J1230" s="10"/>
      <c r="K1230" s="10"/>
      <c r="L1230" s="10"/>
      <c r="M1230" s="10"/>
      <c r="N1230" s="10"/>
      <c r="O1230" s="110">
        <f t="shared" si="38"/>
        <v>0</v>
      </c>
      <c r="P1230" s="110">
        <f t="shared" si="39"/>
        <v>0</v>
      </c>
    </row>
    <row r="1231" spans="1:16" x14ac:dyDescent="0.25">
      <c r="A1231" s="10">
        <v>15753948</v>
      </c>
      <c r="B1231" s="10" t="s">
        <v>368</v>
      </c>
      <c r="C1231" s="10" t="s">
        <v>369</v>
      </c>
      <c r="D1231" s="10">
        <v>1</v>
      </c>
      <c r="E1231" s="10"/>
      <c r="F1231" s="10"/>
      <c r="G1231" s="10"/>
      <c r="H1231" s="10"/>
      <c r="I1231" s="10"/>
      <c r="J1231" s="10"/>
      <c r="K1231" s="10"/>
      <c r="L1231" s="10"/>
      <c r="M1231" s="10"/>
      <c r="N1231" s="10"/>
      <c r="O1231" s="110">
        <f t="shared" si="38"/>
        <v>0</v>
      </c>
      <c r="P1231" s="110">
        <f t="shared" si="39"/>
        <v>0</v>
      </c>
    </row>
    <row r="1232" spans="1:16" x14ac:dyDescent="0.25">
      <c r="A1232" s="10">
        <v>15753956</v>
      </c>
      <c r="B1232" s="10" t="s">
        <v>368</v>
      </c>
      <c r="C1232" s="10" t="s">
        <v>369</v>
      </c>
      <c r="D1232" s="10">
        <v>1</v>
      </c>
      <c r="E1232" s="10"/>
      <c r="F1232" s="10"/>
      <c r="G1232" s="10"/>
      <c r="H1232" s="10"/>
      <c r="I1232" s="10"/>
      <c r="J1232" s="10"/>
      <c r="K1232" s="10"/>
      <c r="L1232" s="10"/>
      <c r="M1232" s="10"/>
      <c r="N1232" s="10"/>
      <c r="O1232" s="110">
        <f t="shared" si="38"/>
        <v>0</v>
      </c>
      <c r="P1232" s="110">
        <f t="shared" si="39"/>
        <v>0</v>
      </c>
    </row>
    <row r="1233" spans="1:16" x14ac:dyDescent="0.25">
      <c r="A1233" s="10">
        <v>15753972</v>
      </c>
      <c r="B1233" s="10" t="s">
        <v>368</v>
      </c>
      <c r="C1233" s="10" t="s">
        <v>369</v>
      </c>
      <c r="D1233" s="10">
        <v>1</v>
      </c>
      <c r="E1233" s="10"/>
      <c r="F1233" s="10"/>
      <c r="G1233" s="10"/>
      <c r="H1233" s="10"/>
      <c r="I1233" s="10"/>
      <c r="J1233" s="10"/>
      <c r="K1233" s="10"/>
      <c r="L1233" s="10"/>
      <c r="M1233" s="10"/>
      <c r="N1233" s="10"/>
      <c r="O1233" s="110">
        <f t="shared" si="38"/>
        <v>0</v>
      </c>
      <c r="P1233" s="110">
        <f t="shared" si="39"/>
        <v>0</v>
      </c>
    </row>
    <row r="1234" spans="1:16" x14ac:dyDescent="0.25">
      <c r="A1234" s="10">
        <v>15902064</v>
      </c>
      <c r="B1234" s="10" t="s">
        <v>368</v>
      </c>
      <c r="C1234" s="10" t="s">
        <v>369</v>
      </c>
      <c r="D1234" s="10">
        <v>1</v>
      </c>
      <c r="E1234" s="10"/>
      <c r="F1234" s="10"/>
      <c r="G1234" s="10"/>
      <c r="H1234" s="10"/>
      <c r="I1234" s="10"/>
      <c r="J1234" s="10"/>
      <c r="K1234" s="10"/>
      <c r="L1234" s="10"/>
      <c r="M1234" s="10"/>
      <c r="N1234" s="10"/>
      <c r="O1234" s="110">
        <f t="shared" si="38"/>
        <v>0</v>
      </c>
      <c r="P1234" s="110">
        <f t="shared" si="39"/>
        <v>0</v>
      </c>
    </row>
    <row r="1235" spans="1:16" x14ac:dyDescent="0.25">
      <c r="A1235" s="10">
        <v>15922286</v>
      </c>
      <c r="B1235" s="10" t="s">
        <v>374</v>
      </c>
      <c r="C1235" s="10" t="s">
        <v>375</v>
      </c>
      <c r="D1235" s="10">
        <v>1</v>
      </c>
      <c r="E1235" s="10"/>
      <c r="F1235" s="10"/>
      <c r="G1235" s="10"/>
      <c r="H1235" s="10"/>
      <c r="I1235" s="10"/>
      <c r="J1235" s="10"/>
      <c r="K1235" s="10"/>
      <c r="L1235" s="10"/>
      <c r="M1235" s="10"/>
      <c r="N1235" s="10"/>
      <c r="O1235" s="110">
        <f t="shared" si="38"/>
        <v>0</v>
      </c>
      <c r="P1235" s="110">
        <f t="shared" si="39"/>
        <v>0</v>
      </c>
    </row>
    <row r="1236" spans="1:16" x14ac:dyDescent="0.25">
      <c r="A1236" s="10">
        <v>15986063</v>
      </c>
      <c r="B1236" s="10" t="s">
        <v>368</v>
      </c>
      <c r="C1236" s="10" t="s">
        <v>369</v>
      </c>
      <c r="D1236" s="10">
        <v>1</v>
      </c>
      <c r="E1236" s="10"/>
      <c r="F1236" s="10"/>
      <c r="G1236" s="10"/>
      <c r="H1236" s="10"/>
      <c r="I1236" s="10"/>
      <c r="J1236" s="10"/>
      <c r="K1236" s="10"/>
      <c r="L1236" s="10"/>
      <c r="M1236" s="10"/>
      <c r="N1236" s="10"/>
      <c r="O1236" s="110">
        <f t="shared" si="38"/>
        <v>0</v>
      </c>
      <c r="P1236" s="110">
        <f t="shared" si="39"/>
        <v>0</v>
      </c>
    </row>
    <row r="1237" spans="1:16" x14ac:dyDescent="0.25">
      <c r="A1237" s="10">
        <v>15986071</v>
      </c>
      <c r="B1237" s="10" t="s">
        <v>368</v>
      </c>
      <c r="C1237" s="10" t="s">
        <v>369</v>
      </c>
      <c r="D1237" s="10">
        <v>1</v>
      </c>
      <c r="E1237" s="10"/>
      <c r="F1237" s="10"/>
      <c r="G1237" s="10"/>
      <c r="H1237" s="10"/>
      <c r="I1237" s="10"/>
      <c r="J1237" s="10"/>
      <c r="K1237" s="10"/>
      <c r="L1237" s="10"/>
      <c r="M1237" s="10"/>
      <c r="N1237" s="10"/>
      <c r="O1237" s="110">
        <f t="shared" si="38"/>
        <v>0</v>
      </c>
      <c r="P1237" s="110">
        <f t="shared" si="39"/>
        <v>0</v>
      </c>
    </row>
    <row r="1238" spans="1:16" x14ac:dyDescent="0.25">
      <c r="A1238" s="10">
        <v>15986098</v>
      </c>
      <c r="B1238" s="10" t="s">
        <v>368</v>
      </c>
      <c r="C1238" s="10" t="s">
        <v>369</v>
      </c>
      <c r="D1238" s="10">
        <v>1</v>
      </c>
      <c r="E1238" s="10"/>
      <c r="F1238" s="10"/>
      <c r="G1238" s="10"/>
      <c r="H1238" s="10"/>
      <c r="I1238" s="10"/>
      <c r="J1238" s="10"/>
      <c r="K1238" s="10"/>
      <c r="L1238" s="10"/>
      <c r="M1238" s="10"/>
      <c r="N1238" s="10"/>
      <c r="O1238" s="110">
        <f t="shared" si="38"/>
        <v>0</v>
      </c>
      <c r="P1238" s="110">
        <f t="shared" si="39"/>
        <v>0</v>
      </c>
    </row>
    <row r="1239" spans="1:16" x14ac:dyDescent="0.25">
      <c r="A1239" s="10">
        <v>15986101</v>
      </c>
      <c r="B1239" s="10" t="s">
        <v>368</v>
      </c>
      <c r="C1239" s="10" t="s">
        <v>369</v>
      </c>
      <c r="D1239" s="10">
        <v>1</v>
      </c>
      <c r="E1239" s="10"/>
      <c r="F1239" s="10"/>
      <c r="G1239" s="10"/>
      <c r="H1239" s="10"/>
      <c r="I1239" s="10"/>
      <c r="J1239" s="10"/>
      <c r="K1239" s="10"/>
      <c r="L1239" s="10"/>
      <c r="M1239" s="10"/>
      <c r="N1239" s="10"/>
      <c r="O1239" s="110">
        <f t="shared" si="38"/>
        <v>0</v>
      </c>
      <c r="P1239" s="110">
        <f t="shared" si="39"/>
        <v>0</v>
      </c>
    </row>
    <row r="1240" spans="1:16" x14ac:dyDescent="0.25">
      <c r="A1240" s="10">
        <v>15986128</v>
      </c>
      <c r="B1240" s="10" t="s">
        <v>368</v>
      </c>
      <c r="C1240" s="10" t="s">
        <v>369</v>
      </c>
      <c r="D1240" s="10">
        <v>1</v>
      </c>
      <c r="E1240" s="10"/>
      <c r="F1240" s="10"/>
      <c r="G1240" s="10"/>
      <c r="H1240" s="10"/>
      <c r="I1240" s="10"/>
      <c r="J1240" s="10"/>
      <c r="K1240" s="10"/>
      <c r="L1240" s="10"/>
      <c r="M1240" s="10"/>
      <c r="N1240" s="10"/>
      <c r="O1240" s="110">
        <f t="shared" si="38"/>
        <v>0</v>
      </c>
      <c r="P1240" s="110">
        <f t="shared" si="39"/>
        <v>0</v>
      </c>
    </row>
    <row r="1241" spans="1:16" x14ac:dyDescent="0.25">
      <c r="A1241" s="10">
        <v>15986136</v>
      </c>
      <c r="B1241" s="10" t="s">
        <v>368</v>
      </c>
      <c r="C1241" s="10" t="s">
        <v>369</v>
      </c>
      <c r="D1241" s="10">
        <v>1</v>
      </c>
      <c r="E1241" s="10"/>
      <c r="F1241" s="10"/>
      <c r="G1241" s="10"/>
      <c r="H1241" s="10"/>
      <c r="I1241" s="10"/>
      <c r="J1241" s="10"/>
      <c r="K1241" s="10"/>
      <c r="L1241" s="10"/>
      <c r="M1241" s="10"/>
      <c r="N1241" s="10"/>
      <c r="O1241" s="110">
        <f t="shared" si="38"/>
        <v>0</v>
      </c>
      <c r="P1241" s="110">
        <f t="shared" si="39"/>
        <v>0</v>
      </c>
    </row>
    <row r="1242" spans="1:16" x14ac:dyDescent="0.25">
      <c r="A1242" s="10">
        <v>15994589</v>
      </c>
      <c r="B1242" s="10" t="s">
        <v>379</v>
      </c>
      <c r="C1242" s="10" t="s">
        <v>2735</v>
      </c>
      <c r="D1242" s="10">
        <v>1</v>
      </c>
      <c r="E1242" s="10"/>
      <c r="F1242" s="10"/>
      <c r="G1242" s="10"/>
      <c r="H1242" s="10"/>
      <c r="I1242" s="10"/>
      <c r="J1242" s="10"/>
      <c r="K1242" s="10"/>
      <c r="L1242" s="10"/>
      <c r="M1242" s="10"/>
      <c r="N1242" s="10"/>
      <c r="O1242" s="110">
        <f t="shared" si="38"/>
        <v>0</v>
      </c>
      <c r="P1242" s="110">
        <f t="shared" si="39"/>
        <v>0</v>
      </c>
    </row>
    <row r="1243" spans="1:16" x14ac:dyDescent="0.25">
      <c r="A1243" s="10">
        <v>15994597</v>
      </c>
      <c r="B1243" s="10" t="s">
        <v>379</v>
      </c>
      <c r="C1243" s="10" t="s">
        <v>2735</v>
      </c>
      <c r="D1243" s="10">
        <v>1</v>
      </c>
      <c r="E1243" s="10"/>
      <c r="F1243" s="10"/>
      <c r="G1243" s="10"/>
      <c r="H1243" s="10"/>
      <c r="I1243" s="10"/>
      <c r="J1243" s="10"/>
      <c r="K1243" s="10"/>
      <c r="L1243" s="10"/>
      <c r="M1243" s="10"/>
      <c r="N1243" s="10"/>
      <c r="O1243" s="110">
        <f t="shared" si="38"/>
        <v>0</v>
      </c>
      <c r="P1243" s="110">
        <f t="shared" si="39"/>
        <v>0</v>
      </c>
    </row>
    <row r="1244" spans="1:16" x14ac:dyDescent="0.25">
      <c r="A1244" s="10">
        <v>15994600</v>
      </c>
      <c r="B1244" s="10" t="s">
        <v>379</v>
      </c>
      <c r="C1244" s="10" t="s">
        <v>2735</v>
      </c>
      <c r="D1244" s="10">
        <v>1</v>
      </c>
      <c r="E1244" s="10"/>
      <c r="F1244" s="10"/>
      <c r="G1244" s="10"/>
      <c r="H1244" s="10"/>
      <c r="I1244" s="10"/>
      <c r="J1244" s="10"/>
      <c r="K1244" s="10"/>
      <c r="L1244" s="10"/>
      <c r="M1244" s="10"/>
      <c r="N1244" s="10"/>
      <c r="O1244" s="110">
        <f t="shared" si="38"/>
        <v>0</v>
      </c>
      <c r="P1244" s="110">
        <f t="shared" si="39"/>
        <v>0</v>
      </c>
    </row>
    <row r="1245" spans="1:16" x14ac:dyDescent="0.25">
      <c r="A1245" s="10">
        <v>15994619</v>
      </c>
      <c r="B1245" s="10" t="s">
        <v>379</v>
      </c>
      <c r="C1245" s="10" t="s">
        <v>2735</v>
      </c>
      <c r="D1245" s="10">
        <v>1</v>
      </c>
      <c r="E1245" s="10"/>
      <c r="F1245" s="10"/>
      <c r="G1245" s="10"/>
      <c r="H1245" s="10"/>
      <c r="I1245" s="10"/>
      <c r="J1245" s="10"/>
      <c r="K1245" s="10"/>
      <c r="L1245" s="10"/>
      <c r="M1245" s="10"/>
      <c r="N1245" s="10"/>
      <c r="O1245" s="110">
        <f t="shared" si="38"/>
        <v>0</v>
      </c>
      <c r="P1245" s="110">
        <f t="shared" si="39"/>
        <v>0</v>
      </c>
    </row>
    <row r="1246" spans="1:16" x14ac:dyDescent="0.25">
      <c r="A1246" s="10">
        <v>16029879</v>
      </c>
      <c r="B1246" s="10" t="s">
        <v>380</v>
      </c>
      <c r="C1246" s="10" t="s">
        <v>381</v>
      </c>
      <c r="D1246" s="10">
        <v>1</v>
      </c>
      <c r="E1246" s="10"/>
      <c r="F1246" s="10"/>
      <c r="G1246" s="10"/>
      <c r="H1246" s="10"/>
      <c r="I1246" s="10"/>
      <c r="J1246" s="10"/>
      <c r="K1246" s="10"/>
      <c r="L1246" s="10"/>
      <c r="M1246" s="10"/>
      <c r="N1246" s="10"/>
      <c r="O1246" s="110">
        <f t="shared" si="38"/>
        <v>0</v>
      </c>
      <c r="P1246" s="110">
        <f t="shared" si="39"/>
        <v>0</v>
      </c>
    </row>
    <row r="1247" spans="1:16" x14ac:dyDescent="0.25">
      <c r="A1247" s="10">
        <v>16029887</v>
      </c>
      <c r="B1247" s="10" t="s">
        <v>380</v>
      </c>
      <c r="C1247" s="10" t="s">
        <v>381</v>
      </c>
      <c r="D1247" s="10">
        <v>1</v>
      </c>
      <c r="E1247" s="10"/>
      <c r="F1247" s="10"/>
      <c r="G1247" s="10"/>
      <c r="H1247" s="10"/>
      <c r="I1247" s="10"/>
      <c r="J1247" s="10"/>
      <c r="K1247" s="10"/>
      <c r="L1247" s="10"/>
      <c r="M1247" s="10"/>
      <c r="N1247" s="10"/>
      <c r="O1247" s="110">
        <f t="shared" si="38"/>
        <v>0</v>
      </c>
      <c r="P1247" s="110">
        <f t="shared" si="39"/>
        <v>0</v>
      </c>
    </row>
    <row r="1248" spans="1:16" x14ac:dyDescent="0.25">
      <c r="A1248" s="10">
        <v>16029992</v>
      </c>
      <c r="B1248" s="10" t="s">
        <v>382</v>
      </c>
      <c r="C1248" s="10" t="s">
        <v>383</v>
      </c>
      <c r="D1248" s="10">
        <v>1</v>
      </c>
      <c r="E1248" s="10"/>
      <c r="F1248" s="10"/>
      <c r="G1248" s="10"/>
      <c r="H1248" s="10"/>
      <c r="I1248" s="10"/>
      <c r="J1248" s="10"/>
      <c r="K1248" s="10"/>
      <c r="L1248" s="10"/>
      <c r="M1248" s="10"/>
      <c r="N1248" s="10"/>
      <c r="O1248" s="110">
        <f t="shared" si="38"/>
        <v>0</v>
      </c>
      <c r="P1248" s="110">
        <f t="shared" si="39"/>
        <v>0</v>
      </c>
    </row>
    <row r="1249" spans="1:16" x14ac:dyDescent="0.25">
      <c r="A1249" s="10">
        <v>16041305</v>
      </c>
      <c r="B1249" s="10" t="s">
        <v>382</v>
      </c>
      <c r="C1249" s="10" t="s">
        <v>383</v>
      </c>
      <c r="D1249" s="10">
        <v>1</v>
      </c>
      <c r="E1249" s="10"/>
      <c r="F1249" s="10"/>
      <c r="G1249" s="10"/>
      <c r="H1249" s="10"/>
      <c r="I1249" s="10"/>
      <c r="J1249" s="10"/>
      <c r="K1249" s="10"/>
      <c r="L1249" s="10"/>
      <c r="M1249" s="10"/>
      <c r="N1249" s="10"/>
      <c r="O1249" s="110">
        <f t="shared" si="38"/>
        <v>0</v>
      </c>
      <c r="P1249" s="110">
        <f t="shared" si="39"/>
        <v>0</v>
      </c>
    </row>
    <row r="1250" spans="1:16" x14ac:dyDescent="0.25">
      <c r="A1250" s="10">
        <v>16065220</v>
      </c>
      <c r="B1250" s="10" t="s">
        <v>368</v>
      </c>
      <c r="C1250" s="10" t="s">
        <v>369</v>
      </c>
      <c r="D1250" s="10">
        <v>1</v>
      </c>
      <c r="E1250" s="10"/>
      <c r="F1250" s="10"/>
      <c r="G1250" s="10"/>
      <c r="H1250" s="10"/>
      <c r="I1250" s="10"/>
      <c r="J1250" s="10"/>
      <c r="K1250" s="10"/>
      <c r="L1250" s="10"/>
      <c r="M1250" s="10"/>
      <c r="N1250" s="10"/>
      <c r="O1250" s="110">
        <f t="shared" si="38"/>
        <v>0</v>
      </c>
      <c r="P1250" s="110">
        <f t="shared" si="39"/>
        <v>0</v>
      </c>
    </row>
    <row r="1251" spans="1:16" x14ac:dyDescent="0.25">
      <c r="A1251" s="10">
        <v>16065239</v>
      </c>
      <c r="B1251" s="10" t="s">
        <v>368</v>
      </c>
      <c r="C1251" s="10" t="s">
        <v>369</v>
      </c>
      <c r="D1251" s="10">
        <v>1</v>
      </c>
      <c r="E1251" s="10"/>
      <c r="F1251" s="10"/>
      <c r="G1251" s="10"/>
      <c r="H1251" s="10"/>
      <c r="I1251" s="10"/>
      <c r="J1251" s="10"/>
      <c r="K1251" s="10"/>
      <c r="L1251" s="10"/>
      <c r="M1251" s="10"/>
      <c r="N1251" s="10"/>
      <c r="O1251" s="110">
        <f t="shared" si="38"/>
        <v>0</v>
      </c>
      <c r="P1251" s="110">
        <f t="shared" si="39"/>
        <v>0</v>
      </c>
    </row>
    <row r="1252" spans="1:16" x14ac:dyDescent="0.25">
      <c r="A1252" s="10">
        <v>16065247</v>
      </c>
      <c r="B1252" s="10" t="s">
        <v>368</v>
      </c>
      <c r="C1252" s="10" t="s">
        <v>369</v>
      </c>
      <c r="D1252" s="10">
        <v>1</v>
      </c>
      <c r="E1252" s="10"/>
      <c r="F1252" s="10"/>
      <c r="G1252" s="10"/>
      <c r="H1252" s="10"/>
      <c r="I1252" s="10"/>
      <c r="J1252" s="10"/>
      <c r="K1252" s="10"/>
      <c r="L1252" s="10"/>
      <c r="M1252" s="10"/>
      <c r="N1252" s="10"/>
      <c r="O1252" s="110">
        <f t="shared" si="38"/>
        <v>0</v>
      </c>
      <c r="P1252" s="110">
        <f t="shared" si="39"/>
        <v>0</v>
      </c>
    </row>
    <row r="1253" spans="1:16" x14ac:dyDescent="0.25">
      <c r="A1253" s="10">
        <v>16065255</v>
      </c>
      <c r="B1253" s="10" t="s">
        <v>368</v>
      </c>
      <c r="C1253" s="10" t="s">
        <v>369</v>
      </c>
      <c r="D1253" s="10">
        <v>1</v>
      </c>
      <c r="E1253" s="10"/>
      <c r="F1253" s="10"/>
      <c r="G1253" s="10"/>
      <c r="H1253" s="10"/>
      <c r="I1253" s="10"/>
      <c r="J1253" s="10"/>
      <c r="K1253" s="10"/>
      <c r="L1253" s="10"/>
      <c r="M1253" s="10"/>
      <c r="N1253" s="10"/>
      <c r="O1253" s="110">
        <f t="shared" si="38"/>
        <v>0</v>
      </c>
      <c r="P1253" s="110">
        <f t="shared" si="39"/>
        <v>0</v>
      </c>
    </row>
    <row r="1254" spans="1:16" x14ac:dyDescent="0.25">
      <c r="A1254" s="10">
        <v>16137973</v>
      </c>
      <c r="B1254" s="10" t="s">
        <v>384</v>
      </c>
      <c r="C1254" s="10" t="s">
        <v>2736</v>
      </c>
      <c r="D1254" s="10">
        <v>1</v>
      </c>
      <c r="E1254" s="10"/>
      <c r="F1254" s="10"/>
      <c r="G1254" s="10"/>
      <c r="H1254" s="10"/>
      <c r="I1254" s="10"/>
      <c r="J1254" s="10"/>
      <c r="K1254" s="10"/>
      <c r="L1254" s="10"/>
      <c r="M1254" s="10"/>
      <c r="N1254" s="10"/>
      <c r="O1254" s="110">
        <f t="shared" si="38"/>
        <v>0</v>
      </c>
      <c r="P1254" s="110">
        <f t="shared" si="39"/>
        <v>0</v>
      </c>
    </row>
    <row r="1255" spans="1:16" x14ac:dyDescent="0.25">
      <c r="A1255" s="10">
        <v>16140087</v>
      </c>
      <c r="B1255" s="10" t="s">
        <v>385</v>
      </c>
      <c r="C1255" s="10" t="s">
        <v>386</v>
      </c>
      <c r="D1255" s="10">
        <v>1</v>
      </c>
      <c r="E1255" s="10"/>
      <c r="F1255" s="10"/>
      <c r="G1255" s="10"/>
      <c r="H1255" s="10"/>
      <c r="I1255" s="10"/>
      <c r="J1255" s="10"/>
      <c r="K1255" s="10"/>
      <c r="L1255" s="10"/>
      <c r="M1255" s="10"/>
      <c r="N1255" s="10"/>
      <c r="O1255" s="110">
        <f t="shared" si="38"/>
        <v>0</v>
      </c>
      <c r="P1255" s="110">
        <f t="shared" si="39"/>
        <v>0</v>
      </c>
    </row>
    <row r="1256" spans="1:16" x14ac:dyDescent="0.25">
      <c r="A1256" s="10">
        <v>16140125</v>
      </c>
      <c r="B1256" s="10" t="s">
        <v>387</v>
      </c>
      <c r="C1256" s="10" t="s">
        <v>388</v>
      </c>
      <c r="D1256" s="10">
        <v>1</v>
      </c>
      <c r="E1256" s="10"/>
      <c r="F1256" s="10"/>
      <c r="G1256" s="10"/>
      <c r="H1256" s="10"/>
      <c r="I1256" s="10"/>
      <c r="J1256" s="10"/>
      <c r="K1256" s="10"/>
      <c r="L1256" s="10"/>
      <c r="M1256" s="10"/>
      <c r="N1256" s="10"/>
      <c r="O1256" s="110">
        <f t="shared" si="38"/>
        <v>0</v>
      </c>
      <c r="P1256" s="110">
        <f t="shared" si="39"/>
        <v>0</v>
      </c>
    </row>
    <row r="1257" spans="1:16" x14ac:dyDescent="0.25">
      <c r="A1257" s="10">
        <v>16165969</v>
      </c>
      <c r="B1257" s="10" t="s">
        <v>376</v>
      </c>
      <c r="C1257" s="10" t="s">
        <v>2734</v>
      </c>
      <c r="D1257" s="10">
        <v>1</v>
      </c>
      <c r="E1257" s="10"/>
      <c r="F1257" s="10"/>
      <c r="G1257" s="10"/>
      <c r="H1257" s="10"/>
      <c r="I1257" s="10"/>
      <c r="J1257" s="10"/>
      <c r="K1257" s="10"/>
      <c r="L1257" s="10"/>
      <c r="M1257" s="10"/>
      <c r="N1257" s="10"/>
      <c r="O1257" s="110">
        <f t="shared" si="38"/>
        <v>0</v>
      </c>
      <c r="P1257" s="110">
        <f t="shared" si="39"/>
        <v>0</v>
      </c>
    </row>
    <row r="1258" spans="1:16" x14ac:dyDescent="0.25">
      <c r="A1258" s="10">
        <v>16165977</v>
      </c>
      <c r="B1258" s="10" t="s">
        <v>376</v>
      </c>
      <c r="C1258" s="10" t="s">
        <v>2734</v>
      </c>
      <c r="D1258" s="10">
        <v>1</v>
      </c>
      <c r="E1258" s="10"/>
      <c r="F1258" s="10"/>
      <c r="G1258" s="10"/>
      <c r="H1258" s="10"/>
      <c r="I1258" s="10"/>
      <c r="J1258" s="10"/>
      <c r="K1258" s="10"/>
      <c r="L1258" s="10"/>
      <c r="M1258" s="10"/>
      <c r="N1258" s="10"/>
      <c r="O1258" s="110">
        <f t="shared" si="38"/>
        <v>0</v>
      </c>
      <c r="P1258" s="110">
        <f t="shared" si="39"/>
        <v>0</v>
      </c>
    </row>
    <row r="1259" spans="1:16" x14ac:dyDescent="0.25">
      <c r="A1259" s="10">
        <v>16168054</v>
      </c>
      <c r="B1259" s="10" t="s">
        <v>372</v>
      </c>
      <c r="C1259" s="10" t="s">
        <v>373</v>
      </c>
      <c r="D1259" s="10">
        <v>1</v>
      </c>
      <c r="E1259" s="10"/>
      <c r="F1259" s="10"/>
      <c r="G1259" s="10"/>
      <c r="H1259" s="10"/>
      <c r="I1259" s="10"/>
      <c r="J1259" s="10"/>
      <c r="K1259" s="10"/>
      <c r="L1259" s="10"/>
      <c r="M1259" s="10"/>
      <c r="N1259" s="10"/>
      <c r="O1259" s="110">
        <f t="shared" si="38"/>
        <v>0</v>
      </c>
      <c r="P1259" s="110">
        <f t="shared" si="39"/>
        <v>0</v>
      </c>
    </row>
    <row r="1260" spans="1:16" x14ac:dyDescent="0.25">
      <c r="A1260" s="10">
        <v>16190688</v>
      </c>
      <c r="B1260" s="10" t="s">
        <v>368</v>
      </c>
      <c r="C1260" s="10" t="s">
        <v>369</v>
      </c>
      <c r="D1260" s="10">
        <v>1</v>
      </c>
      <c r="E1260" s="10"/>
      <c r="F1260" s="10"/>
      <c r="G1260" s="10"/>
      <c r="H1260" s="10"/>
      <c r="I1260" s="10"/>
      <c r="J1260" s="10"/>
      <c r="K1260" s="10"/>
      <c r="L1260" s="10"/>
      <c r="M1260" s="10"/>
      <c r="N1260" s="10"/>
      <c r="O1260" s="110">
        <f t="shared" si="38"/>
        <v>0</v>
      </c>
      <c r="P1260" s="110">
        <f t="shared" si="39"/>
        <v>0</v>
      </c>
    </row>
    <row r="1261" spans="1:16" x14ac:dyDescent="0.25">
      <c r="A1261" s="10">
        <v>16190793</v>
      </c>
      <c r="B1261" s="10" t="s">
        <v>368</v>
      </c>
      <c r="C1261" s="10" t="s">
        <v>369</v>
      </c>
      <c r="D1261" s="10">
        <v>1</v>
      </c>
      <c r="E1261" s="10"/>
      <c r="F1261" s="10"/>
      <c r="G1261" s="10"/>
      <c r="H1261" s="10"/>
      <c r="I1261" s="10"/>
      <c r="J1261" s="10"/>
      <c r="K1261" s="10"/>
      <c r="L1261" s="10"/>
      <c r="M1261" s="10"/>
      <c r="N1261" s="10"/>
      <c r="O1261" s="110">
        <f t="shared" si="38"/>
        <v>0</v>
      </c>
      <c r="P1261" s="110">
        <f t="shared" si="39"/>
        <v>0</v>
      </c>
    </row>
    <row r="1262" spans="1:16" x14ac:dyDescent="0.25">
      <c r="A1262" s="10">
        <v>16190807</v>
      </c>
      <c r="B1262" s="10" t="s">
        <v>368</v>
      </c>
      <c r="C1262" s="10" t="s">
        <v>369</v>
      </c>
      <c r="D1262" s="10">
        <v>1</v>
      </c>
      <c r="E1262" s="10"/>
      <c r="F1262" s="10"/>
      <c r="G1262" s="10"/>
      <c r="H1262" s="10"/>
      <c r="I1262" s="10"/>
      <c r="J1262" s="10"/>
      <c r="K1262" s="10"/>
      <c r="L1262" s="10"/>
      <c r="M1262" s="10"/>
      <c r="N1262" s="10"/>
      <c r="O1262" s="110">
        <f t="shared" si="38"/>
        <v>0</v>
      </c>
      <c r="P1262" s="110">
        <f t="shared" si="39"/>
        <v>0</v>
      </c>
    </row>
    <row r="1263" spans="1:16" x14ac:dyDescent="0.25">
      <c r="A1263" s="10">
        <v>16190815</v>
      </c>
      <c r="B1263" s="10" t="s">
        <v>368</v>
      </c>
      <c r="C1263" s="10" t="s">
        <v>369</v>
      </c>
      <c r="D1263" s="10">
        <v>1</v>
      </c>
      <c r="E1263" s="10"/>
      <c r="F1263" s="10"/>
      <c r="G1263" s="10"/>
      <c r="H1263" s="10"/>
      <c r="I1263" s="10"/>
      <c r="J1263" s="10"/>
      <c r="K1263" s="10"/>
      <c r="L1263" s="10"/>
      <c r="M1263" s="10"/>
      <c r="N1263" s="10"/>
      <c r="O1263" s="110">
        <f t="shared" si="38"/>
        <v>0</v>
      </c>
      <c r="P1263" s="110">
        <f t="shared" si="39"/>
        <v>0</v>
      </c>
    </row>
    <row r="1264" spans="1:16" x14ac:dyDescent="0.25">
      <c r="A1264" s="10">
        <v>16190823</v>
      </c>
      <c r="B1264" s="10" t="s">
        <v>368</v>
      </c>
      <c r="C1264" s="10" t="s">
        <v>369</v>
      </c>
      <c r="D1264" s="10">
        <v>1</v>
      </c>
      <c r="E1264" s="10"/>
      <c r="F1264" s="10"/>
      <c r="G1264" s="10"/>
      <c r="H1264" s="10"/>
      <c r="I1264" s="10"/>
      <c r="J1264" s="10"/>
      <c r="K1264" s="10"/>
      <c r="L1264" s="10"/>
      <c r="M1264" s="10"/>
      <c r="N1264" s="10"/>
      <c r="O1264" s="110">
        <f t="shared" si="38"/>
        <v>0</v>
      </c>
      <c r="P1264" s="110">
        <f t="shared" si="39"/>
        <v>0</v>
      </c>
    </row>
    <row r="1265" spans="1:16" x14ac:dyDescent="0.25">
      <c r="A1265" s="10">
        <v>16190831</v>
      </c>
      <c r="B1265" s="10" t="s">
        <v>368</v>
      </c>
      <c r="C1265" s="10" t="s">
        <v>369</v>
      </c>
      <c r="D1265" s="10">
        <v>1</v>
      </c>
      <c r="E1265" s="10"/>
      <c r="F1265" s="10"/>
      <c r="G1265" s="10"/>
      <c r="H1265" s="10"/>
      <c r="I1265" s="10"/>
      <c r="J1265" s="10"/>
      <c r="K1265" s="10"/>
      <c r="L1265" s="10"/>
      <c r="M1265" s="10"/>
      <c r="N1265" s="10"/>
      <c r="O1265" s="110">
        <f t="shared" si="38"/>
        <v>0</v>
      </c>
      <c r="P1265" s="110">
        <f t="shared" si="39"/>
        <v>0</v>
      </c>
    </row>
    <row r="1266" spans="1:16" x14ac:dyDescent="0.25">
      <c r="A1266" s="10">
        <v>16190858</v>
      </c>
      <c r="B1266" s="10" t="s">
        <v>374</v>
      </c>
      <c r="C1266" s="10" t="s">
        <v>375</v>
      </c>
      <c r="D1266" s="10">
        <v>1</v>
      </c>
      <c r="E1266" s="10"/>
      <c r="F1266" s="10"/>
      <c r="G1266" s="10"/>
      <c r="H1266" s="10"/>
      <c r="I1266" s="10"/>
      <c r="J1266" s="10"/>
      <c r="K1266" s="10"/>
      <c r="L1266" s="10"/>
      <c r="M1266" s="10"/>
      <c r="N1266" s="10"/>
      <c r="O1266" s="110">
        <f t="shared" si="38"/>
        <v>0</v>
      </c>
      <c r="P1266" s="110">
        <f t="shared" si="39"/>
        <v>0</v>
      </c>
    </row>
    <row r="1267" spans="1:16" x14ac:dyDescent="0.25">
      <c r="A1267" s="10">
        <v>16190866</v>
      </c>
      <c r="B1267" s="10" t="s">
        <v>374</v>
      </c>
      <c r="C1267" s="10" t="s">
        <v>375</v>
      </c>
      <c r="D1267" s="10">
        <v>1</v>
      </c>
      <c r="E1267" s="10"/>
      <c r="F1267" s="10"/>
      <c r="G1267" s="10"/>
      <c r="H1267" s="10"/>
      <c r="I1267" s="10"/>
      <c r="J1267" s="10"/>
      <c r="K1267" s="10"/>
      <c r="L1267" s="10"/>
      <c r="M1267" s="10"/>
      <c r="N1267" s="10"/>
      <c r="O1267" s="110">
        <f t="shared" si="38"/>
        <v>0</v>
      </c>
      <c r="P1267" s="110">
        <f t="shared" si="39"/>
        <v>0</v>
      </c>
    </row>
    <row r="1268" spans="1:16" x14ac:dyDescent="0.25">
      <c r="A1268" s="10">
        <v>16190874</v>
      </c>
      <c r="B1268" s="10" t="s">
        <v>374</v>
      </c>
      <c r="C1268" s="10" t="s">
        <v>375</v>
      </c>
      <c r="D1268" s="10">
        <v>1</v>
      </c>
      <c r="E1268" s="10"/>
      <c r="F1268" s="10"/>
      <c r="G1268" s="10"/>
      <c r="H1268" s="10"/>
      <c r="I1268" s="10"/>
      <c r="J1268" s="10"/>
      <c r="K1268" s="10"/>
      <c r="L1268" s="10"/>
      <c r="M1268" s="10"/>
      <c r="N1268" s="10"/>
      <c r="O1268" s="110">
        <f t="shared" si="38"/>
        <v>0</v>
      </c>
      <c r="P1268" s="110">
        <f t="shared" si="39"/>
        <v>0</v>
      </c>
    </row>
    <row r="1269" spans="1:16" x14ac:dyDescent="0.25">
      <c r="A1269" s="10">
        <v>16190882</v>
      </c>
      <c r="B1269" s="10" t="s">
        <v>374</v>
      </c>
      <c r="C1269" s="10" t="s">
        <v>375</v>
      </c>
      <c r="D1269" s="10">
        <v>1</v>
      </c>
      <c r="E1269" s="10"/>
      <c r="F1269" s="10"/>
      <c r="G1269" s="10"/>
      <c r="H1269" s="10"/>
      <c r="I1269" s="10"/>
      <c r="J1269" s="10"/>
      <c r="K1269" s="10"/>
      <c r="L1269" s="10"/>
      <c r="M1269" s="10"/>
      <c r="N1269" s="10"/>
      <c r="O1269" s="110">
        <f t="shared" si="38"/>
        <v>0</v>
      </c>
      <c r="P1269" s="110">
        <f t="shared" si="39"/>
        <v>0</v>
      </c>
    </row>
    <row r="1270" spans="1:16" x14ac:dyDescent="0.25">
      <c r="A1270" s="10">
        <v>16190890</v>
      </c>
      <c r="B1270" s="10" t="s">
        <v>374</v>
      </c>
      <c r="C1270" s="10" t="s">
        <v>375</v>
      </c>
      <c r="D1270" s="10">
        <v>1</v>
      </c>
      <c r="E1270" s="10"/>
      <c r="F1270" s="10"/>
      <c r="G1270" s="10"/>
      <c r="H1270" s="10"/>
      <c r="I1270" s="10"/>
      <c r="J1270" s="10"/>
      <c r="K1270" s="10"/>
      <c r="L1270" s="10"/>
      <c r="M1270" s="10"/>
      <c r="N1270" s="10"/>
      <c r="O1270" s="110">
        <f t="shared" si="38"/>
        <v>0</v>
      </c>
      <c r="P1270" s="110">
        <f t="shared" si="39"/>
        <v>0</v>
      </c>
    </row>
    <row r="1271" spans="1:16" x14ac:dyDescent="0.25">
      <c r="A1271" s="10">
        <v>16201825</v>
      </c>
      <c r="B1271" s="10" t="s">
        <v>372</v>
      </c>
      <c r="C1271" s="10" t="s">
        <v>373</v>
      </c>
      <c r="D1271" s="10">
        <v>1</v>
      </c>
      <c r="E1271" s="10"/>
      <c r="F1271" s="10"/>
      <c r="G1271" s="10"/>
      <c r="H1271" s="10"/>
      <c r="I1271" s="10"/>
      <c r="J1271" s="10"/>
      <c r="K1271" s="10"/>
      <c r="L1271" s="10"/>
      <c r="M1271" s="10"/>
      <c r="N1271" s="10"/>
      <c r="O1271" s="110">
        <f t="shared" si="38"/>
        <v>0</v>
      </c>
      <c r="P1271" s="110">
        <f t="shared" si="39"/>
        <v>0</v>
      </c>
    </row>
    <row r="1272" spans="1:16" x14ac:dyDescent="0.25">
      <c r="A1272" s="10">
        <v>16201833</v>
      </c>
      <c r="B1272" s="10" t="s">
        <v>368</v>
      </c>
      <c r="C1272" s="10" t="s">
        <v>369</v>
      </c>
      <c r="D1272" s="10">
        <v>1</v>
      </c>
      <c r="E1272" s="10"/>
      <c r="F1272" s="10"/>
      <c r="G1272" s="10"/>
      <c r="H1272" s="10"/>
      <c r="I1272" s="10"/>
      <c r="J1272" s="10"/>
      <c r="K1272" s="10"/>
      <c r="L1272" s="10"/>
      <c r="M1272" s="10"/>
      <c r="N1272" s="10"/>
      <c r="O1272" s="110">
        <f t="shared" si="38"/>
        <v>0</v>
      </c>
      <c r="P1272" s="110">
        <f t="shared" si="39"/>
        <v>0</v>
      </c>
    </row>
    <row r="1273" spans="1:16" x14ac:dyDescent="0.25">
      <c r="A1273" s="10">
        <v>16201841</v>
      </c>
      <c r="B1273" s="10" t="s">
        <v>368</v>
      </c>
      <c r="C1273" s="10" t="s">
        <v>369</v>
      </c>
      <c r="D1273" s="10">
        <v>1</v>
      </c>
      <c r="E1273" s="10"/>
      <c r="F1273" s="10"/>
      <c r="G1273" s="10"/>
      <c r="H1273" s="10"/>
      <c r="I1273" s="10"/>
      <c r="J1273" s="10"/>
      <c r="K1273" s="10"/>
      <c r="L1273" s="10"/>
      <c r="M1273" s="10"/>
      <c r="N1273" s="10"/>
      <c r="O1273" s="110">
        <f t="shared" si="38"/>
        <v>0</v>
      </c>
      <c r="P1273" s="110">
        <f t="shared" si="39"/>
        <v>0</v>
      </c>
    </row>
    <row r="1274" spans="1:16" x14ac:dyDescent="0.25">
      <c r="A1274" s="10">
        <v>16201868</v>
      </c>
      <c r="B1274" s="10" t="s">
        <v>368</v>
      </c>
      <c r="C1274" s="10" t="s">
        <v>369</v>
      </c>
      <c r="D1274" s="10">
        <v>1</v>
      </c>
      <c r="E1274" s="10"/>
      <c r="F1274" s="10"/>
      <c r="G1274" s="10"/>
      <c r="H1274" s="10"/>
      <c r="I1274" s="10"/>
      <c r="J1274" s="10"/>
      <c r="K1274" s="10"/>
      <c r="L1274" s="10"/>
      <c r="M1274" s="10"/>
      <c r="N1274" s="10"/>
      <c r="O1274" s="110">
        <f t="shared" si="38"/>
        <v>0</v>
      </c>
      <c r="P1274" s="110">
        <f t="shared" si="39"/>
        <v>0</v>
      </c>
    </row>
    <row r="1275" spans="1:16" x14ac:dyDescent="0.25">
      <c r="A1275" s="10">
        <v>16201876</v>
      </c>
      <c r="B1275" s="10" t="s">
        <v>368</v>
      </c>
      <c r="C1275" s="10" t="s">
        <v>369</v>
      </c>
      <c r="D1275" s="10">
        <v>1</v>
      </c>
      <c r="E1275" s="10"/>
      <c r="F1275" s="10"/>
      <c r="G1275" s="10"/>
      <c r="H1275" s="10"/>
      <c r="I1275" s="10"/>
      <c r="J1275" s="10"/>
      <c r="K1275" s="10"/>
      <c r="L1275" s="10"/>
      <c r="M1275" s="10"/>
      <c r="N1275" s="10"/>
      <c r="O1275" s="110">
        <f t="shared" si="38"/>
        <v>0</v>
      </c>
      <c r="P1275" s="110">
        <f t="shared" si="39"/>
        <v>0</v>
      </c>
    </row>
    <row r="1276" spans="1:16" x14ac:dyDescent="0.25">
      <c r="A1276" s="10">
        <v>16201884</v>
      </c>
      <c r="B1276" s="10" t="s">
        <v>368</v>
      </c>
      <c r="C1276" s="10" t="s">
        <v>369</v>
      </c>
      <c r="D1276" s="10">
        <v>1</v>
      </c>
      <c r="E1276" s="10"/>
      <c r="F1276" s="10"/>
      <c r="G1276" s="10"/>
      <c r="H1276" s="10"/>
      <c r="I1276" s="10"/>
      <c r="J1276" s="10"/>
      <c r="K1276" s="10"/>
      <c r="L1276" s="10"/>
      <c r="M1276" s="10"/>
      <c r="N1276" s="10"/>
      <c r="O1276" s="110">
        <f t="shared" si="38"/>
        <v>0</v>
      </c>
      <c r="P1276" s="110">
        <f t="shared" si="39"/>
        <v>0</v>
      </c>
    </row>
    <row r="1277" spans="1:16" x14ac:dyDescent="0.25">
      <c r="A1277" s="10">
        <v>16201892</v>
      </c>
      <c r="B1277" s="10" t="s">
        <v>368</v>
      </c>
      <c r="C1277" s="10" t="s">
        <v>369</v>
      </c>
      <c r="D1277" s="10">
        <v>1</v>
      </c>
      <c r="E1277" s="10"/>
      <c r="F1277" s="10"/>
      <c r="G1277" s="10"/>
      <c r="H1277" s="10"/>
      <c r="I1277" s="10"/>
      <c r="J1277" s="10"/>
      <c r="K1277" s="10"/>
      <c r="L1277" s="10"/>
      <c r="M1277" s="10"/>
      <c r="N1277" s="10"/>
      <c r="O1277" s="110">
        <f t="shared" si="38"/>
        <v>0</v>
      </c>
      <c r="P1277" s="110">
        <f t="shared" si="39"/>
        <v>0</v>
      </c>
    </row>
    <row r="1278" spans="1:16" x14ac:dyDescent="0.25">
      <c r="A1278" s="10">
        <v>16201906</v>
      </c>
      <c r="B1278" s="10" t="s">
        <v>368</v>
      </c>
      <c r="C1278" s="10" t="s">
        <v>369</v>
      </c>
      <c r="D1278" s="10">
        <v>1</v>
      </c>
      <c r="E1278" s="10"/>
      <c r="F1278" s="10"/>
      <c r="G1278" s="10"/>
      <c r="H1278" s="10"/>
      <c r="I1278" s="10"/>
      <c r="J1278" s="10"/>
      <c r="K1278" s="10"/>
      <c r="L1278" s="10"/>
      <c r="M1278" s="10"/>
      <c r="N1278" s="10"/>
      <c r="O1278" s="110">
        <f t="shared" si="38"/>
        <v>0</v>
      </c>
      <c r="P1278" s="110">
        <f t="shared" si="39"/>
        <v>0</v>
      </c>
    </row>
    <row r="1279" spans="1:16" x14ac:dyDescent="0.25">
      <c r="A1279" s="10">
        <v>16202929</v>
      </c>
      <c r="B1279" s="10" t="s">
        <v>368</v>
      </c>
      <c r="C1279" s="10" t="s">
        <v>369</v>
      </c>
      <c r="D1279" s="10">
        <v>1</v>
      </c>
      <c r="E1279" s="10"/>
      <c r="F1279" s="10"/>
      <c r="G1279" s="10"/>
      <c r="H1279" s="10"/>
      <c r="I1279" s="10"/>
      <c r="J1279" s="10"/>
      <c r="K1279" s="10"/>
      <c r="L1279" s="10"/>
      <c r="M1279" s="10"/>
      <c r="N1279" s="10"/>
      <c r="O1279" s="110">
        <f t="shared" si="38"/>
        <v>0</v>
      </c>
      <c r="P1279" s="110">
        <f t="shared" si="39"/>
        <v>0</v>
      </c>
    </row>
    <row r="1280" spans="1:16" x14ac:dyDescent="0.25">
      <c r="A1280" s="10">
        <v>16202937</v>
      </c>
      <c r="B1280" s="10" t="s">
        <v>368</v>
      </c>
      <c r="C1280" s="10" t="s">
        <v>369</v>
      </c>
      <c r="D1280" s="10">
        <v>1</v>
      </c>
      <c r="E1280" s="10"/>
      <c r="F1280" s="10"/>
      <c r="G1280" s="10"/>
      <c r="H1280" s="10"/>
      <c r="I1280" s="10"/>
      <c r="J1280" s="10"/>
      <c r="K1280" s="10"/>
      <c r="L1280" s="10"/>
      <c r="M1280" s="10"/>
      <c r="N1280" s="10"/>
      <c r="O1280" s="110">
        <f t="shared" si="38"/>
        <v>0</v>
      </c>
      <c r="P1280" s="110">
        <f t="shared" si="39"/>
        <v>0</v>
      </c>
    </row>
    <row r="1281" spans="1:16" x14ac:dyDescent="0.25">
      <c r="A1281" s="10">
        <v>16202945</v>
      </c>
      <c r="B1281" s="10" t="s">
        <v>368</v>
      </c>
      <c r="C1281" s="10" t="s">
        <v>369</v>
      </c>
      <c r="D1281" s="10">
        <v>1</v>
      </c>
      <c r="E1281" s="10"/>
      <c r="F1281" s="10"/>
      <c r="G1281" s="10"/>
      <c r="H1281" s="10"/>
      <c r="I1281" s="10"/>
      <c r="J1281" s="10"/>
      <c r="K1281" s="10"/>
      <c r="L1281" s="10"/>
      <c r="M1281" s="10"/>
      <c r="N1281" s="10"/>
      <c r="O1281" s="110">
        <f t="shared" si="38"/>
        <v>0</v>
      </c>
      <c r="P1281" s="110">
        <f t="shared" si="39"/>
        <v>0</v>
      </c>
    </row>
    <row r="1282" spans="1:16" x14ac:dyDescent="0.25">
      <c r="A1282" s="10">
        <v>16208277</v>
      </c>
      <c r="B1282" s="10" t="s">
        <v>368</v>
      </c>
      <c r="C1282" s="10" t="s">
        <v>369</v>
      </c>
      <c r="D1282" s="10">
        <v>1</v>
      </c>
      <c r="E1282" s="10"/>
      <c r="F1282" s="10"/>
      <c r="G1282" s="10"/>
      <c r="H1282" s="10"/>
      <c r="I1282" s="10"/>
      <c r="J1282" s="10"/>
      <c r="K1282" s="10"/>
      <c r="L1282" s="10"/>
      <c r="M1282" s="10"/>
      <c r="N1282" s="10"/>
      <c r="O1282" s="110">
        <f t="shared" si="38"/>
        <v>0</v>
      </c>
      <c r="P1282" s="110">
        <f t="shared" si="39"/>
        <v>0</v>
      </c>
    </row>
    <row r="1283" spans="1:16" x14ac:dyDescent="0.25">
      <c r="A1283" s="10">
        <v>16208285</v>
      </c>
      <c r="B1283" s="10" t="s">
        <v>368</v>
      </c>
      <c r="C1283" s="10" t="s">
        <v>369</v>
      </c>
      <c r="D1283" s="10">
        <v>1</v>
      </c>
      <c r="E1283" s="10"/>
      <c r="F1283" s="10"/>
      <c r="G1283" s="10"/>
      <c r="H1283" s="10"/>
      <c r="I1283" s="10"/>
      <c r="J1283" s="10"/>
      <c r="K1283" s="10"/>
      <c r="L1283" s="10"/>
      <c r="M1283" s="10"/>
      <c r="N1283" s="10"/>
      <c r="O1283" s="110">
        <f t="shared" si="38"/>
        <v>0</v>
      </c>
      <c r="P1283" s="110">
        <f t="shared" si="39"/>
        <v>0</v>
      </c>
    </row>
    <row r="1284" spans="1:16" x14ac:dyDescent="0.25">
      <c r="A1284" s="10">
        <v>16219767</v>
      </c>
      <c r="B1284" s="10" t="s">
        <v>385</v>
      </c>
      <c r="C1284" s="10" t="s">
        <v>386</v>
      </c>
      <c r="D1284" s="10">
        <v>1</v>
      </c>
      <c r="E1284" s="10"/>
      <c r="F1284" s="10"/>
      <c r="G1284" s="10"/>
      <c r="H1284" s="10"/>
      <c r="I1284" s="10"/>
      <c r="J1284" s="10"/>
      <c r="K1284" s="10"/>
      <c r="L1284" s="10"/>
      <c r="M1284" s="10"/>
      <c r="N1284" s="10"/>
      <c r="O1284" s="110">
        <f t="shared" si="38"/>
        <v>0</v>
      </c>
      <c r="P1284" s="110">
        <f t="shared" si="39"/>
        <v>0</v>
      </c>
    </row>
    <row r="1285" spans="1:16" x14ac:dyDescent="0.25">
      <c r="A1285" s="10">
        <v>16219775</v>
      </c>
      <c r="B1285" s="10" t="s">
        <v>385</v>
      </c>
      <c r="C1285" s="10" t="s">
        <v>386</v>
      </c>
      <c r="D1285" s="10">
        <v>1</v>
      </c>
      <c r="E1285" s="10"/>
      <c r="F1285" s="10"/>
      <c r="G1285" s="10"/>
      <c r="H1285" s="10"/>
      <c r="I1285" s="10"/>
      <c r="J1285" s="10"/>
      <c r="K1285" s="10"/>
      <c r="L1285" s="10"/>
      <c r="M1285" s="10"/>
      <c r="N1285" s="10"/>
      <c r="O1285" s="110">
        <f t="shared" ref="O1285:O1348" si="40">E1285+F1285+G1285+H1285+I1285+J1285+K1285+L1285+M1285+N1285</f>
        <v>0</v>
      </c>
      <c r="P1285" s="110">
        <f t="shared" ref="P1285:P1348" si="41">O1285-N1285</f>
        <v>0</v>
      </c>
    </row>
    <row r="1286" spans="1:16" x14ac:dyDescent="0.25">
      <c r="A1286" s="10">
        <v>16231597</v>
      </c>
      <c r="B1286" s="10" t="s">
        <v>368</v>
      </c>
      <c r="C1286" s="10" t="s">
        <v>369</v>
      </c>
      <c r="D1286" s="10">
        <v>1</v>
      </c>
      <c r="E1286" s="10"/>
      <c r="F1286" s="10"/>
      <c r="G1286" s="10"/>
      <c r="H1286" s="10"/>
      <c r="I1286" s="10"/>
      <c r="J1286" s="10"/>
      <c r="K1286" s="10"/>
      <c r="L1286" s="10"/>
      <c r="M1286" s="10"/>
      <c r="N1286" s="10"/>
      <c r="O1286" s="110">
        <f t="shared" si="40"/>
        <v>0</v>
      </c>
      <c r="P1286" s="110">
        <f t="shared" si="41"/>
        <v>0</v>
      </c>
    </row>
    <row r="1287" spans="1:16" x14ac:dyDescent="0.25">
      <c r="A1287" s="10">
        <v>16231600</v>
      </c>
      <c r="B1287" s="10" t="s">
        <v>368</v>
      </c>
      <c r="C1287" s="10" t="s">
        <v>369</v>
      </c>
      <c r="D1287" s="10">
        <v>1</v>
      </c>
      <c r="E1287" s="10"/>
      <c r="F1287" s="10"/>
      <c r="G1287" s="10"/>
      <c r="H1287" s="10"/>
      <c r="I1287" s="10"/>
      <c r="J1287" s="10"/>
      <c r="K1287" s="10"/>
      <c r="L1287" s="10"/>
      <c r="M1287" s="10"/>
      <c r="N1287" s="10"/>
      <c r="O1287" s="110">
        <f t="shared" si="40"/>
        <v>0</v>
      </c>
      <c r="P1287" s="110">
        <f t="shared" si="41"/>
        <v>0</v>
      </c>
    </row>
    <row r="1288" spans="1:16" x14ac:dyDescent="0.25">
      <c r="A1288" s="10">
        <v>16231619</v>
      </c>
      <c r="B1288" s="10" t="s">
        <v>368</v>
      </c>
      <c r="C1288" s="10" t="s">
        <v>369</v>
      </c>
      <c r="D1288" s="10">
        <v>1</v>
      </c>
      <c r="E1288" s="10"/>
      <c r="F1288" s="10"/>
      <c r="G1288" s="10"/>
      <c r="H1288" s="10"/>
      <c r="I1288" s="10"/>
      <c r="J1288" s="10"/>
      <c r="K1288" s="10"/>
      <c r="L1288" s="10"/>
      <c r="M1288" s="10"/>
      <c r="N1288" s="10"/>
      <c r="O1288" s="110">
        <f t="shared" si="40"/>
        <v>0</v>
      </c>
      <c r="P1288" s="110">
        <f t="shared" si="41"/>
        <v>0</v>
      </c>
    </row>
    <row r="1289" spans="1:16" x14ac:dyDescent="0.25">
      <c r="A1289" s="10">
        <v>16231627</v>
      </c>
      <c r="B1289" s="10" t="s">
        <v>368</v>
      </c>
      <c r="C1289" s="10" t="s">
        <v>369</v>
      </c>
      <c r="D1289" s="10">
        <v>1</v>
      </c>
      <c r="E1289" s="10"/>
      <c r="F1289" s="10"/>
      <c r="G1289" s="10"/>
      <c r="H1289" s="10"/>
      <c r="I1289" s="10"/>
      <c r="J1289" s="10"/>
      <c r="K1289" s="10"/>
      <c r="L1289" s="10"/>
      <c r="M1289" s="10"/>
      <c r="N1289" s="10"/>
      <c r="O1289" s="110">
        <f t="shared" si="40"/>
        <v>0</v>
      </c>
      <c r="P1289" s="110">
        <f t="shared" si="41"/>
        <v>0</v>
      </c>
    </row>
    <row r="1290" spans="1:16" x14ac:dyDescent="0.25">
      <c r="A1290" s="10">
        <v>16234669</v>
      </c>
      <c r="B1290" s="10" t="s">
        <v>368</v>
      </c>
      <c r="C1290" s="10" t="s">
        <v>369</v>
      </c>
      <c r="D1290" s="10">
        <v>1</v>
      </c>
      <c r="E1290" s="10"/>
      <c r="F1290" s="10"/>
      <c r="G1290" s="10"/>
      <c r="H1290" s="10"/>
      <c r="I1290" s="10"/>
      <c r="J1290" s="10"/>
      <c r="K1290" s="10"/>
      <c r="L1290" s="10"/>
      <c r="M1290" s="10"/>
      <c r="N1290" s="10"/>
      <c r="O1290" s="110">
        <f t="shared" si="40"/>
        <v>0</v>
      </c>
      <c r="P1290" s="110">
        <f t="shared" si="41"/>
        <v>0</v>
      </c>
    </row>
    <row r="1291" spans="1:16" x14ac:dyDescent="0.25">
      <c r="A1291" s="10">
        <v>16234677</v>
      </c>
      <c r="B1291" s="10" t="s">
        <v>368</v>
      </c>
      <c r="C1291" s="10" t="s">
        <v>369</v>
      </c>
      <c r="D1291" s="10">
        <v>1</v>
      </c>
      <c r="E1291" s="10"/>
      <c r="F1291" s="10"/>
      <c r="G1291" s="10"/>
      <c r="H1291" s="10"/>
      <c r="I1291" s="10"/>
      <c r="J1291" s="10"/>
      <c r="K1291" s="10"/>
      <c r="L1291" s="10"/>
      <c r="M1291" s="10"/>
      <c r="N1291" s="10"/>
      <c r="O1291" s="110">
        <f t="shared" si="40"/>
        <v>0</v>
      </c>
      <c r="P1291" s="110">
        <f t="shared" si="41"/>
        <v>0</v>
      </c>
    </row>
    <row r="1292" spans="1:16" x14ac:dyDescent="0.25">
      <c r="A1292" s="10">
        <v>16234685</v>
      </c>
      <c r="B1292" s="10" t="s">
        <v>368</v>
      </c>
      <c r="C1292" s="10" t="s">
        <v>369</v>
      </c>
      <c r="D1292" s="10">
        <v>1</v>
      </c>
      <c r="E1292" s="10"/>
      <c r="F1292" s="10"/>
      <c r="G1292" s="10"/>
      <c r="H1292" s="10"/>
      <c r="I1292" s="10"/>
      <c r="J1292" s="10"/>
      <c r="K1292" s="10"/>
      <c r="L1292" s="10"/>
      <c r="M1292" s="10"/>
      <c r="N1292" s="10"/>
      <c r="O1292" s="110">
        <f t="shared" si="40"/>
        <v>0</v>
      </c>
      <c r="P1292" s="110">
        <f t="shared" si="41"/>
        <v>0</v>
      </c>
    </row>
    <row r="1293" spans="1:16" x14ac:dyDescent="0.25">
      <c r="A1293" s="10">
        <v>16234693</v>
      </c>
      <c r="B1293" s="10" t="s">
        <v>368</v>
      </c>
      <c r="C1293" s="10" t="s">
        <v>369</v>
      </c>
      <c r="D1293" s="10">
        <v>1</v>
      </c>
      <c r="E1293" s="10"/>
      <c r="F1293" s="10"/>
      <c r="G1293" s="10"/>
      <c r="H1293" s="10"/>
      <c r="I1293" s="10"/>
      <c r="J1293" s="10"/>
      <c r="K1293" s="10"/>
      <c r="L1293" s="10"/>
      <c r="M1293" s="10"/>
      <c r="N1293" s="10"/>
      <c r="O1293" s="110">
        <f t="shared" si="40"/>
        <v>0</v>
      </c>
      <c r="P1293" s="110">
        <f t="shared" si="41"/>
        <v>0</v>
      </c>
    </row>
    <row r="1294" spans="1:16" x14ac:dyDescent="0.25">
      <c r="A1294" s="10">
        <v>16253035</v>
      </c>
      <c r="B1294" s="10" t="s">
        <v>374</v>
      </c>
      <c r="C1294" s="10" t="s">
        <v>375</v>
      </c>
      <c r="D1294" s="10">
        <v>1</v>
      </c>
      <c r="E1294" s="10"/>
      <c r="F1294" s="10"/>
      <c r="G1294" s="10"/>
      <c r="H1294" s="10"/>
      <c r="I1294" s="10"/>
      <c r="J1294" s="10"/>
      <c r="K1294" s="10"/>
      <c r="L1294" s="10"/>
      <c r="M1294" s="10"/>
      <c r="N1294" s="10"/>
      <c r="O1294" s="110">
        <f t="shared" si="40"/>
        <v>0</v>
      </c>
      <c r="P1294" s="110">
        <f t="shared" si="41"/>
        <v>0</v>
      </c>
    </row>
    <row r="1295" spans="1:16" x14ac:dyDescent="0.25">
      <c r="A1295" s="10">
        <v>16253043</v>
      </c>
      <c r="B1295" s="10" t="s">
        <v>374</v>
      </c>
      <c r="C1295" s="10" t="s">
        <v>375</v>
      </c>
      <c r="D1295" s="10">
        <v>1</v>
      </c>
      <c r="E1295" s="10"/>
      <c r="F1295" s="10"/>
      <c r="G1295" s="10"/>
      <c r="H1295" s="10"/>
      <c r="I1295" s="10"/>
      <c r="J1295" s="10"/>
      <c r="K1295" s="10"/>
      <c r="L1295" s="10"/>
      <c r="M1295" s="10"/>
      <c r="N1295" s="10"/>
      <c r="O1295" s="110">
        <f t="shared" si="40"/>
        <v>0</v>
      </c>
      <c r="P1295" s="110">
        <f t="shared" si="41"/>
        <v>0</v>
      </c>
    </row>
    <row r="1296" spans="1:16" x14ac:dyDescent="0.25">
      <c r="A1296" s="10">
        <v>16253051</v>
      </c>
      <c r="B1296" s="10" t="s">
        <v>374</v>
      </c>
      <c r="C1296" s="10" t="s">
        <v>375</v>
      </c>
      <c r="D1296" s="10">
        <v>1</v>
      </c>
      <c r="E1296" s="10"/>
      <c r="F1296" s="10"/>
      <c r="G1296" s="10"/>
      <c r="H1296" s="10"/>
      <c r="I1296" s="10"/>
      <c r="J1296" s="10"/>
      <c r="K1296" s="10"/>
      <c r="L1296" s="10"/>
      <c r="M1296" s="10"/>
      <c r="N1296" s="10"/>
      <c r="O1296" s="110">
        <f t="shared" si="40"/>
        <v>0</v>
      </c>
      <c r="P1296" s="110">
        <f t="shared" si="41"/>
        <v>0</v>
      </c>
    </row>
    <row r="1297" spans="1:16" x14ac:dyDescent="0.25">
      <c r="A1297" s="10">
        <v>16253078</v>
      </c>
      <c r="B1297" s="10" t="s">
        <v>374</v>
      </c>
      <c r="C1297" s="10" t="s">
        <v>375</v>
      </c>
      <c r="D1297" s="10">
        <v>1</v>
      </c>
      <c r="E1297" s="10"/>
      <c r="F1297" s="10"/>
      <c r="G1297" s="10"/>
      <c r="H1297" s="10"/>
      <c r="I1297" s="10"/>
      <c r="J1297" s="10"/>
      <c r="K1297" s="10"/>
      <c r="L1297" s="10"/>
      <c r="M1297" s="10"/>
      <c r="N1297" s="10"/>
      <c r="O1297" s="110">
        <f t="shared" si="40"/>
        <v>0</v>
      </c>
      <c r="P1297" s="110">
        <f t="shared" si="41"/>
        <v>0</v>
      </c>
    </row>
    <row r="1298" spans="1:16" x14ac:dyDescent="0.25">
      <c r="A1298" s="10">
        <v>16253086</v>
      </c>
      <c r="B1298" s="10" t="s">
        <v>374</v>
      </c>
      <c r="C1298" s="10" t="s">
        <v>375</v>
      </c>
      <c r="D1298" s="10">
        <v>1</v>
      </c>
      <c r="E1298" s="10"/>
      <c r="F1298" s="10"/>
      <c r="G1298" s="10"/>
      <c r="H1298" s="10"/>
      <c r="I1298" s="10"/>
      <c r="J1298" s="10"/>
      <c r="K1298" s="10"/>
      <c r="L1298" s="10"/>
      <c r="M1298" s="10"/>
      <c r="N1298" s="10"/>
      <c r="O1298" s="110">
        <f t="shared" si="40"/>
        <v>0</v>
      </c>
      <c r="P1298" s="110">
        <f t="shared" si="41"/>
        <v>0</v>
      </c>
    </row>
    <row r="1299" spans="1:16" x14ac:dyDescent="0.25">
      <c r="A1299" s="10">
        <v>16255771</v>
      </c>
      <c r="B1299" s="10" t="s">
        <v>374</v>
      </c>
      <c r="C1299" s="10" t="s">
        <v>375</v>
      </c>
      <c r="D1299" s="10">
        <v>1</v>
      </c>
      <c r="E1299" s="10"/>
      <c r="F1299" s="10"/>
      <c r="G1299" s="10"/>
      <c r="H1299" s="10"/>
      <c r="I1299" s="10"/>
      <c r="J1299" s="10"/>
      <c r="K1299" s="10"/>
      <c r="L1299" s="10"/>
      <c r="M1299" s="10"/>
      <c r="N1299" s="10"/>
      <c r="O1299" s="110">
        <f t="shared" si="40"/>
        <v>0</v>
      </c>
      <c r="P1299" s="110">
        <f t="shared" si="41"/>
        <v>0</v>
      </c>
    </row>
    <row r="1300" spans="1:16" x14ac:dyDescent="0.25">
      <c r="A1300" s="10">
        <v>16255801</v>
      </c>
      <c r="B1300" s="10" t="s">
        <v>374</v>
      </c>
      <c r="C1300" s="10" t="s">
        <v>375</v>
      </c>
      <c r="D1300" s="10">
        <v>1</v>
      </c>
      <c r="E1300" s="10"/>
      <c r="F1300" s="10"/>
      <c r="G1300" s="10"/>
      <c r="H1300" s="10"/>
      <c r="I1300" s="10"/>
      <c r="J1300" s="10"/>
      <c r="K1300" s="10"/>
      <c r="L1300" s="10"/>
      <c r="M1300" s="10"/>
      <c r="N1300" s="10"/>
      <c r="O1300" s="110">
        <f t="shared" si="40"/>
        <v>0</v>
      </c>
      <c r="P1300" s="110">
        <f t="shared" si="41"/>
        <v>0</v>
      </c>
    </row>
    <row r="1301" spans="1:16" x14ac:dyDescent="0.25">
      <c r="A1301" s="10">
        <v>16255828</v>
      </c>
      <c r="B1301" s="10" t="s">
        <v>374</v>
      </c>
      <c r="C1301" s="10" t="s">
        <v>375</v>
      </c>
      <c r="D1301" s="10">
        <v>1</v>
      </c>
      <c r="E1301" s="10"/>
      <c r="F1301" s="10"/>
      <c r="G1301" s="10"/>
      <c r="H1301" s="10"/>
      <c r="I1301" s="10"/>
      <c r="J1301" s="10"/>
      <c r="K1301" s="10"/>
      <c r="L1301" s="10"/>
      <c r="M1301" s="10"/>
      <c r="N1301" s="10"/>
      <c r="O1301" s="110">
        <f t="shared" si="40"/>
        <v>0</v>
      </c>
      <c r="P1301" s="110">
        <f t="shared" si="41"/>
        <v>0</v>
      </c>
    </row>
    <row r="1302" spans="1:16" x14ac:dyDescent="0.25">
      <c r="A1302" s="10">
        <v>16255836</v>
      </c>
      <c r="B1302" s="10" t="s">
        <v>374</v>
      </c>
      <c r="C1302" s="10" t="s">
        <v>375</v>
      </c>
      <c r="D1302" s="10">
        <v>1</v>
      </c>
      <c r="E1302" s="10"/>
      <c r="F1302" s="10"/>
      <c r="G1302" s="10"/>
      <c r="H1302" s="10"/>
      <c r="I1302" s="10"/>
      <c r="J1302" s="10"/>
      <c r="K1302" s="10"/>
      <c r="L1302" s="10"/>
      <c r="M1302" s="10"/>
      <c r="N1302" s="10"/>
      <c r="O1302" s="110">
        <f t="shared" si="40"/>
        <v>0</v>
      </c>
      <c r="P1302" s="110">
        <f t="shared" si="41"/>
        <v>0</v>
      </c>
    </row>
    <row r="1303" spans="1:16" x14ac:dyDescent="0.25">
      <c r="A1303" s="10">
        <v>16288416</v>
      </c>
      <c r="B1303" s="10" t="s">
        <v>389</v>
      </c>
      <c r="C1303" s="10" t="s">
        <v>390</v>
      </c>
      <c r="D1303" s="10">
        <v>1</v>
      </c>
      <c r="E1303" s="10"/>
      <c r="F1303" s="10"/>
      <c r="G1303" s="10"/>
      <c r="H1303" s="10"/>
      <c r="I1303" s="10"/>
      <c r="J1303" s="10"/>
      <c r="K1303" s="10"/>
      <c r="L1303" s="10"/>
      <c r="M1303" s="10"/>
      <c r="N1303" s="10"/>
      <c r="O1303" s="110">
        <f t="shared" si="40"/>
        <v>0</v>
      </c>
      <c r="P1303" s="110">
        <f t="shared" si="41"/>
        <v>0</v>
      </c>
    </row>
    <row r="1304" spans="1:16" x14ac:dyDescent="0.25">
      <c r="A1304" s="10">
        <v>16304438</v>
      </c>
      <c r="B1304" s="10" t="s">
        <v>374</v>
      </c>
      <c r="C1304" s="10" t="s">
        <v>375</v>
      </c>
      <c r="D1304" s="10">
        <v>1</v>
      </c>
      <c r="E1304" s="10"/>
      <c r="F1304" s="10"/>
      <c r="G1304" s="10"/>
      <c r="H1304" s="10"/>
      <c r="I1304" s="10"/>
      <c r="J1304" s="10"/>
      <c r="K1304" s="10"/>
      <c r="L1304" s="10"/>
      <c r="M1304" s="10"/>
      <c r="N1304" s="10"/>
      <c r="O1304" s="110">
        <f t="shared" si="40"/>
        <v>0</v>
      </c>
      <c r="P1304" s="110">
        <f t="shared" si="41"/>
        <v>0</v>
      </c>
    </row>
    <row r="1305" spans="1:16" x14ac:dyDescent="0.25">
      <c r="A1305" s="10">
        <v>16308700</v>
      </c>
      <c r="B1305" s="10" t="s">
        <v>391</v>
      </c>
      <c r="C1305" s="10" t="s">
        <v>392</v>
      </c>
      <c r="D1305" s="10">
        <v>1</v>
      </c>
      <c r="E1305" s="10"/>
      <c r="F1305" s="10"/>
      <c r="G1305" s="10"/>
      <c r="H1305" s="10"/>
      <c r="I1305" s="10"/>
      <c r="J1305" s="10"/>
      <c r="K1305" s="10"/>
      <c r="L1305" s="10"/>
      <c r="M1305" s="10"/>
      <c r="N1305" s="10"/>
      <c r="O1305" s="110">
        <f t="shared" si="40"/>
        <v>0</v>
      </c>
      <c r="P1305" s="110">
        <f t="shared" si="41"/>
        <v>0</v>
      </c>
    </row>
    <row r="1306" spans="1:16" x14ac:dyDescent="0.25">
      <c r="A1306" s="10">
        <v>16343476</v>
      </c>
      <c r="B1306" s="10" t="s">
        <v>368</v>
      </c>
      <c r="C1306" s="10" t="s">
        <v>369</v>
      </c>
      <c r="D1306" s="10">
        <v>1</v>
      </c>
      <c r="E1306" s="10"/>
      <c r="F1306" s="10"/>
      <c r="G1306" s="10"/>
      <c r="H1306" s="10"/>
      <c r="I1306" s="10"/>
      <c r="J1306" s="10"/>
      <c r="K1306" s="10"/>
      <c r="L1306" s="10"/>
      <c r="M1306" s="10"/>
      <c r="N1306" s="10"/>
      <c r="O1306" s="110">
        <f t="shared" si="40"/>
        <v>0</v>
      </c>
      <c r="P1306" s="110">
        <f t="shared" si="41"/>
        <v>0</v>
      </c>
    </row>
    <row r="1307" spans="1:16" x14ac:dyDescent="0.25">
      <c r="A1307" s="10">
        <v>16343492</v>
      </c>
      <c r="B1307" s="10" t="s">
        <v>368</v>
      </c>
      <c r="C1307" s="10" t="s">
        <v>369</v>
      </c>
      <c r="D1307" s="10">
        <v>1</v>
      </c>
      <c r="E1307" s="10"/>
      <c r="F1307" s="10"/>
      <c r="G1307" s="10"/>
      <c r="H1307" s="10"/>
      <c r="I1307" s="10"/>
      <c r="J1307" s="10"/>
      <c r="K1307" s="10"/>
      <c r="L1307" s="10"/>
      <c r="M1307" s="10"/>
      <c r="N1307" s="10"/>
      <c r="O1307" s="110">
        <f t="shared" si="40"/>
        <v>0</v>
      </c>
      <c r="P1307" s="110">
        <f t="shared" si="41"/>
        <v>0</v>
      </c>
    </row>
    <row r="1308" spans="1:16" x14ac:dyDescent="0.25">
      <c r="A1308" s="10">
        <v>16343506</v>
      </c>
      <c r="B1308" s="10" t="s">
        <v>368</v>
      </c>
      <c r="C1308" s="10" t="s">
        <v>369</v>
      </c>
      <c r="D1308" s="10">
        <v>1</v>
      </c>
      <c r="E1308" s="10"/>
      <c r="F1308" s="10"/>
      <c r="G1308" s="10"/>
      <c r="H1308" s="10"/>
      <c r="I1308" s="10"/>
      <c r="J1308" s="10"/>
      <c r="K1308" s="10"/>
      <c r="L1308" s="10"/>
      <c r="M1308" s="10"/>
      <c r="N1308" s="10"/>
      <c r="O1308" s="110">
        <f t="shared" si="40"/>
        <v>0</v>
      </c>
      <c r="P1308" s="110">
        <f t="shared" si="41"/>
        <v>0</v>
      </c>
    </row>
    <row r="1309" spans="1:16" x14ac:dyDescent="0.25">
      <c r="A1309" s="10">
        <v>16343514</v>
      </c>
      <c r="B1309" s="10" t="s">
        <v>368</v>
      </c>
      <c r="C1309" s="10" t="s">
        <v>369</v>
      </c>
      <c r="D1309" s="10">
        <v>1</v>
      </c>
      <c r="E1309" s="10"/>
      <c r="F1309" s="10"/>
      <c r="G1309" s="10"/>
      <c r="H1309" s="10"/>
      <c r="I1309" s="10"/>
      <c r="J1309" s="10"/>
      <c r="K1309" s="10"/>
      <c r="L1309" s="10"/>
      <c r="M1309" s="10"/>
      <c r="N1309" s="10"/>
      <c r="O1309" s="110">
        <f t="shared" si="40"/>
        <v>0</v>
      </c>
      <c r="P1309" s="110">
        <f t="shared" si="41"/>
        <v>0</v>
      </c>
    </row>
    <row r="1310" spans="1:16" x14ac:dyDescent="0.25">
      <c r="A1310" s="10">
        <v>16343522</v>
      </c>
      <c r="B1310" s="10" t="s">
        <v>368</v>
      </c>
      <c r="C1310" s="10" t="s">
        <v>369</v>
      </c>
      <c r="D1310" s="10">
        <v>1</v>
      </c>
      <c r="E1310" s="10"/>
      <c r="F1310" s="10"/>
      <c r="G1310" s="10"/>
      <c r="H1310" s="10"/>
      <c r="I1310" s="10"/>
      <c r="J1310" s="10"/>
      <c r="K1310" s="10"/>
      <c r="L1310" s="10"/>
      <c r="M1310" s="10"/>
      <c r="N1310" s="10"/>
      <c r="O1310" s="110">
        <f t="shared" si="40"/>
        <v>0</v>
      </c>
      <c r="P1310" s="110">
        <f t="shared" si="41"/>
        <v>0</v>
      </c>
    </row>
    <row r="1311" spans="1:16" x14ac:dyDescent="0.25">
      <c r="A1311" s="10">
        <v>16343530</v>
      </c>
      <c r="B1311" s="10" t="s">
        <v>368</v>
      </c>
      <c r="C1311" s="10" t="s">
        <v>369</v>
      </c>
      <c r="D1311" s="10">
        <v>1</v>
      </c>
      <c r="E1311" s="10"/>
      <c r="F1311" s="10"/>
      <c r="G1311" s="10"/>
      <c r="H1311" s="10"/>
      <c r="I1311" s="10"/>
      <c r="J1311" s="10"/>
      <c r="K1311" s="10"/>
      <c r="L1311" s="10"/>
      <c r="M1311" s="10"/>
      <c r="N1311" s="10"/>
      <c r="O1311" s="110">
        <f t="shared" si="40"/>
        <v>0</v>
      </c>
      <c r="P1311" s="110">
        <f t="shared" si="41"/>
        <v>0</v>
      </c>
    </row>
    <row r="1312" spans="1:16" x14ac:dyDescent="0.25">
      <c r="A1312" s="10">
        <v>16343549</v>
      </c>
      <c r="B1312" s="10" t="s">
        <v>368</v>
      </c>
      <c r="C1312" s="10" t="s">
        <v>369</v>
      </c>
      <c r="D1312" s="10">
        <v>1</v>
      </c>
      <c r="E1312" s="10"/>
      <c r="F1312" s="10"/>
      <c r="G1312" s="10"/>
      <c r="H1312" s="10"/>
      <c r="I1312" s="10"/>
      <c r="J1312" s="10"/>
      <c r="K1312" s="10"/>
      <c r="L1312" s="10"/>
      <c r="M1312" s="10"/>
      <c r="N1312" s="10"/>
      <c r="O1312" s="110">
        <f t="shared" si="40"/>
        <v>0</v>
      </c>
      <c r="P1312" s="110">
        <f t="shared" si="41"/>
        <v>0</v>
      </c>
    </row>
    <row r="1313" spans="1:16" x14ac:dyDescent="0.25">
      <c r="A1313" s="10">
        <v>16528840</v>
      </c>
      <c r="B1313" s="10" t="s">
        <v>374</v>
      </c>
      <c r="C1313" s="10" t="s">
        <v>375</v>
      </c>
      <c r="D1313" s="10">
        <v>1</v>
      </c>
      <c r="E1313" s="10"/>
      <c r="F1313" s="10"/>
      <c r="G1313" s="10"/>
      <c r="H1313" s="10"/>
      <c r="I1313" s="10"/>
      <c r="J1313" s="10"/>
      <c r="K1313" s="10"/>
      <c r="L1313" s="10"/>
      <c r="M1313" s="10"/>
      <c r="N1313" s="10"/>
      <c r="O1313" s="110">
        <f t="shared" si="40"/>
        <v>0</v>
      </c>
      <c r="P1313" s="110">
        <f t="shared" si="41"/>
        <v>0</v>
      </c>
    </row>
    <row r="1314" spans="1:16" x14ac:dyDescent="0.25">
      <c r="A1314" s="10">
        <v>16528859</v>
      </c>
      <c r="B1314" s="10" t="s">
        <v>374</v>
      </c>
      <c r="C1314" s="10" t="s">
        <v>375</v>
      </c>
      <c r="D1314" s="10">
        <v>1</v>
      </c>
      <c r="E1314" s="10"/>
      <c r="F1314" s="10"/>
      <c r="G1314" s="10"/>
      <c r="H1314" s="10"/>
      <c r="I1314" s="10"/>
      <c r="J1314" s="10"/>
      <c r="K1314" s="10"/>
      <c r="L1314" s="10"/>
      <c r="M1314" s="10"/>
      <c r="N1314" s="10"/>
      <c r="O1314" s="110">
        <f t="shared" si="40"/>
        <v>0</v>
      </c>
      <c r="P1314" s="110">
        <f t="shared" si="41"/>
        <v>0</v>
      </c>
    </row>
    <row r="1315" spans="1:16" x14ac:dyDescent="0.25">
      <c r="A1315" s="10">
        <v>16528875</v>
      </c>
      <c r="B1315" s="10" t="s">
        <v>374</v>
      </c>
      <c r="C1315" s="10" t="s">
        <v>375</v>
      </c>
      <c r="D1315" s="10">
        <v>1</v>
      </c>
      <c r="E1315" s="10"/>
      <c r="F1315" s="10"/>
      <c r="G1315" s="10"/>
      <c r="H1315" s="10"/>
      <c r="I1315" s="10"/>
      <c r="J1315" s="10"/>
      <c r="K1315" s="10"/>
      <c r="L1315" s="10"/>
      <c r="M1315" s="10"/>
      <c r="N1315" s="10"/>
      <c r="O1315" s="110">
        <f t="shared" si="40"/>
        <v>0</v>
      </c>
      <c r="P1315" s="110">
        <f t="shared" si="41"/>
        <v>0</v>
      </c>
    </row>
    <row r="1316" spans="1:16" x14ac:dyDescent="0.25">
      <c r="A1316" s="10">
        <v>16580125</v>
      </c>
      <c r="B1316" s="10" t="s">
        <v>384</v>
      </c>
      <c r="C1316" s="10" t="s">
        <v>2736</v>
      </c>
      <c r="D1316" s="10">
        <v>1</v>
      </c>
      <c r="E1316" s="10"/>
      <c r="F1316" s="10"/>
      <c r="G1316" s="10"/>
      <c r="H1316" s="10"/>
      <c r="I1316" s="10"/>
      <c r="J1316" s="10"/>
      <c r="K1316" s="10"/>
      <c r="L1316" s="10"/>
      <c r="M1316" s="10"/>
      <c r="N1316" s="10"/>
      <c r="O1316" s="110">
        <f t="shared" si="40"/>
        <v>0</v>
      </c>
      <c r="P1316" s="110">
        <f t="shared" si="41"/>
        <v>0</v>
      </c>
    </row>
    <row r="1317" spans="1:16" x14ac:dyDescent="0.25">
      <c r="A1317" s="10">
        <v>16598970</v>
      </c>
      <c r="B1317" s="10" t="s">
        <v>368</v>
      </c>
      <c r="C1317" s="10" t="s">
        <v>369</v>
      </c>
      <c r="D1317" s="10">
        <v>1</v>
      </c>
      <c r="E1317" s="10"/>
      <c r="F1317" s="10"/>
      <c r="G1317" s="10"/>
      <c r="H1317" s="10"/>
      <c r="I1317" s="10"/>
      <c r="J1317" s="10"/>
      <c r="K1317" s="10"/>
      <c r="L1317" s="10"/>
      <c r="M1317" s="10"/>
      <c r="N1317" s="10"/>
      <c r="O1317" s="110">
        <f t="shared" si="40"/>
        <v>0</v>
      </c>
      <c r="P1317" s="110">
        <f t="shared" si="41"/>
        <v>0</v>
      </c>
    </row>
    <row r="1318" spans="1:16" x14ac:dyDescent="0.25">
      <c r="A1318" s="10">
        <v>16598989</v>
      </c>
      <c r="B1318" s="10" t="s">
        <v>368</v>
      </c>
      <c r="C1318" s="10" t="s">
        <v>369</v>
      </c>
      <c r="D1318" s="10">
        <v>1</v>
      </c>
      <c r="E1318" s="10"/>
      <c r="F1318" s="10"/>
      <c r="G1318" s="10"/>
      <c r="H1318" s="10"/>
      <c r="I1318" s="10"/>
      <c r="J1318" s="10"/>
      <c r="K1318" s="10"/>
      <c r="L1318" s="10"/>
      <c r="M1318" s="10"/>
      <c r="N1318" s="10"/>
      <c r="O1318" s="110">
        <f t="shared" si="40"/>
        <v>0</v>
      </c>
      <c r="P1318" s="110">
        <f t="shared" si="41"/>
        <v>0</v>
      </c>
    </row>
    <row r="1319" spans="1:16" x14ac:dyDescent="0.25">
      <c r="A1319" s="10">
        <v>16598997</v>
      </c>
      <c r="B1319" s="10" t="s">
        <v>368</v>
      </c>
      <c r="C1319" s="10" t="s">
        <v>369</v>
      </c>
      <c r="D1319" s="10">
        <v>1</v>
      </c>
      <c r="E1319" s="10"/>
      <c r="F1319" s="10"/>
      <c r="G1319" s="10"/>
      <c r="H1319" s="10"/>
      <c r="I1319" s="10"/>
      <c r="J1319" s="10"/>
      <c r="K1319" s="10"/>
      <c r="L1319" s="10"/>
      <c r="M1319" s="10"/>
      <c r="N1319" s="10"/>
      <c r="O1319" s="110">
        <f t="shared" si="40"/>
        <v>0</v>
      </c>
      <c r="P1319" s="110">
        <f t="shared" si="41"/>
        <v>0</v>
      </c>
    </row>
    <row r="1320" spans="1:16" x14ac:dyDescent="0.25">
      <c r="A1320" s="10">
        <v>16627601</v>
      </c>
      <c r="B1320" s="10" t="s">
        <v>2737</v>
      </c>
      <c r="C1320" s="10" t="s">
        <v>394</v>
      </c>
      <c r="D1320" s="10">
        <v>1</v>
      </c>
      <c r="E1320" s="10"/>
      <c r="F1320" s="10"/>
      <c r="G1320" s="10"/>
      <c r="H1320" s="10"/>
      <c r="I1320" s="10"/>
      <c r="J1320" s="10"/>
      <c r="K1320" s="10"/>
      <c r="L1320" s="10"/>
      <c r="M1320" s="10"/>
      <c r="N1320" s="10"/>
      <c r="O1320" s="110">
        <f t="shared" si="40"/>
        <v>0</v>
      </c>
      <c r="P1320" s="110">
        <f t="shared" si="41"/>
        <v>0</v>
      </c>
    </row>
    <row r="1321" spans="1:16" x14ac:dyDescent="0.25">
      <c r="A1321" s="10">
        <v>16628209</v>
      </c>
      <c r="B1321" s="10" t="s">
        <v>2737</v>
      </c>
      <c r="C1321" s="10" t="s">
        <v>394</v>
      </c>
      <c r="D1321" s="10">
        <v>1</v>
      </c>
      <c r="E1321" s="10"/>
      <c r="F1321" s="10"/>
      <c r="G1321" s="10"/>
      <c r="H1321" s="10"/>
      <c r="I1321" s="10"/>
      <c r="J1321" s="10"/>
      <c r="K1321" s="10"/>
      <c r="L1321" s="10"/>
      <c r="M1321" s="10"/>
      <c r="N1321" s="10"/>
      <c r="O1321" s="110">
        <f t="shared" si="40"/>
        <v>0</v>
      </c>
      <c r="P1321" s="110">
        <f t="shared" si="41"/>
        <v>0</v>
      </c>
    </row>
    <row r="1322" spans="1:16" x14ac:dyDescent="0.25">
      <c r="A1322" s="10">
        <v>16628217</v>
      </c>
      <c r="B1322" s="10" t="s">
        <v>2737</v>
      </c>
      <c r="C1322" s="10" t="s">
        <v>394</v>
      </c>
      <c r="D1322" s="10">
        <v>1</v>
      </c>
      <c r="E1322" s="10"/>
      <c r="F1322" s="10"/>
      <c r="G1322" s="10"/>
      <c r="H1322" s="10"/>
      <c r="I1322" s="10"/>
      <c r="J1322" s="10"/>
      <c r="K1322" s="10"/>
      <c r="L1322" s="10"/>
      <c r="M1322" s="10"/>
      <c r="N1322" s="10"/>
      <c r="O1322" s="110">
        <f t="shared" si="40"/>
        <v>0</v>
      </c>
      <c r="P1322" s="110">
        <f t="shared" si="41"/>
        <v>0</v>
      </c>
    </row>
    <row r="1323" spans="1:16" x14ac:dyDescent="0.25">
      <c r="A1323" s="10">
        <v>16628225</v>
      </c>
      <c r="B1323" s="10" t="s">
        <v>2737</v>
      </c>
      <c r="C1323" s="10" t="s">
        <v>394</v>
      </c>
      <c r="D1323" s="10">
        <v>1</v>
      </c>
      <c r="E1323" s="10"/>
      <c r="F1323" s="10"/>
      <c r="G1323" s="10"/>
      <c r="H1323" s="10"/>
      <c r="I1323" s="10"/>
      <c r="J1323" s="10"/>
      <c r="K1323" s="10"/>
      <c r="L1323" s="10"/>
      <c r="M1323" s="10"/>
      <c r="N1323" s="10"/>
      <c r="O1323" s="110">
        <f t="shared" si="40"/>
        <v>0</v>
      </c>
      <c r="P1323" s="110">
        <f t="shared" si="41"/>
        <v>0</v>
      </c>
    </row>
    <row r="1324" spans="1:16" x14ac:dyDescent="0.25">
      <c r="A1324" s="10">
        <v>16736826</v>
      </c>
      <c r="B1324" s="10" t="s">
        <v>368</v>
      </c>
      <c r="C1324" s="10" t="s">
        <v>369</v>
      </c>
      <c r="D1324" s="10">
        <v>1</v>
      </c>
      <c r="E1324" s="10"/>
      <c r="F1324" s="10"/>
      <c r="G1324" s="10"/>
      <c r="H1324" s="10"/>
      <c r="I1324" s="10"/>
      <c r="J1324" s="10"/>
      <c r="K1324" s="10"/>
      <c r="L1324" s="10"/>
      <c r="M1324" s="10"/>
      <c r="N1324" s="10"/>
      <c r="O1324" s="110">
        <f t="shared" si="40"/>
        <v>0</v>
      </c>
      <c r="P1324" s="110">
        <f t="shared" si="41"/>
        <v>0</v>
      </c>
    </row>
    <row r="1325" spans="1:16" x14ac:dyDescent="0.25">
      <c r="A1325" s="10">
        <v>16736834</v>
      </c>
      <c r="B1325" s="10" t="s">
        <v>368</v>
      </c>
      <c r="C1325" s="10" t="s">
        <v>369</v>
      </c>
      <c r="D1325" s="10">
        <v>1</v>
      </c>
      <c r="E1325" s="10"/>
      <c r="F1325" s="10"/>
      <c r="G1325" s="10"/>
      <c r="H1325" s="10"/>
      <c r="I1325" s="10"/>
      <c r="J1325" s="10"/>
      <c r="K1325" s="10"/>
      <c r="L1325" s="10"/>
      <c r="M1325" s="10"/>
      <c r="N1325" s="10"/>
      <c r="O1325" s="110">
        <f t="shared" si="40"/>
        <v>0</v>
      </c>
      <c r="P1325" s="110">
        <f t="shared" si="41"/>
        <v>0</v>
      </c>
    </row>
    <row r="1326" spans="1:16" x14ac:dyDescent="0.25">
      <c r="A1326" s="10">
        <v>16736842</v>
      </c>
      <c r="B1326" s="10" t="s">
        <v>368</v>
      </c>
      <c r="C1326" s="10" t="s">
        <v>369</v>
      </c>
      <c r="D1326" s="10">
        <v>1</v>
      </c>
      <c r="E1326" s="10"/>
      <c r="F1326" s="10"/>
      <c r="G1326" s="10"/>
      <c r="H1326" s="10"/>
      <c r="I1326" s="10"/>
      <c r="J1326" s="10"/>
      <c r="K1326" s="10"/>
      <c r="L1326" s="10"/>
      <c r="M1326" s="10"/>
      <c r="N1326" s="10"/>
      <c r="O1326" s="110">
        <f t="shared" si="40"/>
        <v>0</v>
      </c>
      <c r="P1326" s="110">
        <f t="shared" si="41"/>
        <v>0</v>
      </c>
    </row>
    <row r="1327" spans="1:16" x14ac:dyDescent="0.25">
      <c r="A1327" s="10">
        <v>16736850</v>
      </c>
      <c r="B1327" s="10" t="s">
        <v>368</v>
      </c>
      <c r="C1327" s="10" t="s">
        <v>369</v>
      </c>
      <c r="D1327" s="10">
        <v>1</v>
      </c>
      <c r="E1327" s="10"/>
      <c r="F1327" s="10"/>
      <c r="G1327" s="10"/>
      <c r="H1327" s="10"/>
      <c r="I1327" s="10"/>
      <c r="J1327" s="10"/>
      <c r="K1327" s="10"/>
      <c r="L1327" s="10"/>
      <c r="M1327" s="10"/>
      <c r="N1327" s="10"/>
      <c r="O1327" s="110">
        <f t="shared" si="40"/>
        <v>0</v>
      </c>
      <c r="P1327" s="110">
        <f t="shared" si="41"/>
        <v>0</v>
      </c>
    </row>
    <row r="1328" spans="1:16" x14ac:dyDescent="0.25">
      <c r="A1328" s="10">
        <v>16736885</v>
      </c>
      <c r="B1328" s="10" t="s">
        <v>368</v>
      </c>
      <c r="C1328" s="10" t="s">
        <v>369</v>
      </c>
      <c r="D1328" s="10">
        <v>1</v>
      </c>
      <c r="E1328" s="10"/>
      <c r="F1328" s="10"/>
      <c r="G1328" s="10"/>
      <c r="H1328" s="10"/>
      <c r="I1328" s="10"/>
      <c r="J1328" s="10"/>
      <c r="K1328" s="10"/>
      <c r="L1328" s="10"/>
      <c r="M1328" s="10"/>
      <c r="N1328" s="10"/>
      <c r="O1328" s="110">
        <f t="shared" si="40"/>
        <v>0</v>
      </c>
      <c r="P1328" s="110">
        <f t="shared" si="41"/>
        <v>0</v>
      </c>
    </row>
    <row r="1329" spans="1:16" x14ac:dyDescent="0.25">
      <c r="A1329" s="10">
        <v>16755626</v>
      </c>
      <c r="B1329" s="10" t="s">
        <v>377</v>
      </c>
      <c r="C1329" s="10" t="s">
        <v>378</v>
      </c>
      <c r="D1329" s="10">
        <v>1</v>
      </c>
      <c r="E1329" s="10"/>
      <c r="F1329" s="10"/>
      <c r="G1329" s="10"/>
      <c r="H1329" s="10"/>
      <c r="I1329" s="10"/>
      <c r="J1329" s="10"/>
      <c r="K1329" s="10"/>
      <c r="L1329" s="10"/>
      <c r="M1329" s="10"/>
      <c r="N1329" s="10"/>
      <c r="O1329" s="110">
        <f t="shared" si="40"/>
        <v>0</v>
      </c>
      <c r="P1329" s="110">
        <f t="shared" si="41"/>
        <v>0</v>
      </c>
    </row>
    <row r="1330" spans="1:16" x14ac:dyDescent="0.25">
      <c r="A1330" s="10">
        <v>16755634</v>
      </c>
      <c r="B1330" s="10" t="s">
        <v>377</v>
      </c>
      <c r="C1330" s="10" t="s">
        <v>378</v>
      </c>
      <c r="D1330" s="10">
        <v>1</v>
      </c>
      <c r="E1330" s="10"/>
      <c r="F1330" s="10"/>
      <c r="G1330" s="10"/>
      <c r="H1330" s="10"/>
      <c r="I1330" s="10"/>
      <c r="J1330" s="10"/>
      <c r="K1330" s="10"/>
      <c r="L1330" s="10"/>
      <c r="M1330" s="10"/>
      <c r="N1330" s="10"/>
      <c r="O1330" s="110">
        <f t="shared" si="40"/>
        <v>0</v>
      </c>
      <c r="P1330" s="110">
        <f t="shared" si="41"/>
        <v>0</v>
      </c>
    </row>
    <row r="1331" spans="1:16" x14ac:dyDescent="0.25">
      <c r="A1331" s="10">
        <v>16757041</v>
      </c>
      <c r="B1331" s="10" t="s">
        <v>368</v>
      </c>
      <c r="C1331" s="10" t="s">
        <v>369</v>
      </c>
      <c r="D1331" s="10">
        <v>1</v>
      </c>
      <c r="E1331" s="10"/>
      <c r="F1331" s="10"/>
      <c r="G1331" s="10"/>
      <c r="H1331" s="10"/>
      <c r="I1331" s="10"/>
      <c r="J1331" s="10"/>
      <c r="K1331" s="10"/>
      <c r="L1331" s="10"/>
      <c r="M1331" s="10"/>
      <c r="N1331" s="10"/>
      <c r="O1331" s="110">
        <f t="shared" si="40"/>
        <v>0</v>
      </c>
      <c r="P1331" s="110">
        <f t="shared" si="41"/>
        <v>0</v>
      </c>
    </row>
    <row r="1332" spans="1:16" x14ac:dyDescent="0.25">
      <c r="A1332" s="10">
        <v>16819012</v>
      </c>
      <c r="B1332" s="10" t="s">
        <v>368</v>
      </c>
      <c r="C1332" s="10" t="s">
        <v>369</v>
      </c>
      <c r="D1332" s="10">
        <v>1</v>
      </c>
      <c r="E1332" s="10"/>
      <c r="F1332" s="10"/>
      <c r="G1332" s="10"/>
      <c r="H1332" s="10"/>
      <c r="I1332" s="10"/>
      <c r="J1332" s="10"/>
      <c r="K1332" s="10"/>
      <c r="L1332" s="10"/>
      <c r="M1332" s="10"/>
      <c r="N1332" s="10"/>
      <c r="O1332" s="110">
        <f t="shared" si="40"/>
        <v>0</v>
      </c>
      <c r="P1332" s="110">
        <f t="shared" si="41"/>
        <v>0</v>
      </c>
    </row>
    <row r="1333" spans="1:16" x14ac:dyDescent="0.25">
      <c r="A1333" s="10">
        <v>16819160</v>
      </c>
      <c r="B1333" s="10" t="s">
        <v>368</v>
      </c>
      <c r="C1333" s="10" t="s">
        <v>369</v>
      </c>
      <c r="D1333" s="10">
        <v>1</v>
      </c>
      <c r="E1333" s="10"/>
      <c r="F1333" s="10"/>
      <c r="G1333" s="10"/>
      <c r="H1333" s="10"/>
      <c r="I1333" s="10"/>
      <c r="J1333" s="10"/>
      <c r="K1333" s="10"/>
      <c r="L1333" s="10"/>
      <c r="M1333" s="10"/>
      <c r="N1333" s="10"/>
      <c r="O1333" s="110">
        <f t="shared" si="40"/>
        <v>0</v>
      </c>
      <c r="P1333" s="110">
        <f t="shared" si="41"/>
        <v>0</v>
      </c>
    </row>
    <row r="1334" spans="1:16" x14ac:dyDescent="0.25">
      <c r="A1334" s="10">
        <v>16819179</v>
      </c>
      <c r="B1334" s="10" t="s">
        <v>368</v>
      </c>
      <c r="C1334" s="10" t="s">
        <v>369</v>
      </c>
      <c r="D1334" s="10">
        <v>1</v>
      </c>
      <c r="E1334" s="10"/>
      <c r="F1334" s="10"/>
      <c r="G1334" s="10"/>
      <c r="H1334" s="10"/>
      <c r="I1334" s="10"/>
      <c r="J1334" s="10"/>
      <c r="K1334" s="10"/>
      <c r="L1334" s="10"/>
      <c r="M1334" s="10"/>
      <c r="N1334" s="10"/>
      <c r="O1334" s="110">
        <f t="shared" si="40"/>
        <v>0</v>
      </c>
      <c r="P1334" s="110">
        <f t="shared" si="41"/>
        <v>0</v>
      </c>
    </row>
    <row r="1335" spans="1:16" x14ac:dyDescent="0.25">
      <c r="A1335" s="10">
        <v>16819187</v>
      </c>
      <c r="B1335" s="10" t="s">
        <v>368</v>
      </c>
      <c r="C1335" s="10" t="s">
        <v>369</v>
      </c>
      <c r="D1335" s="10">
        <v>1</v>
      </c>
      <c r="E1335" s="10"/>
      <c r="F1335" s="10"/>
      <c r="G1335" s="10"/>
      <c r="H1335" s="10"/>
      <c r="I1335" s="10"/>
      <c r="J1335" s="10"/>
      <c r="K1335" s="10"/>
      <c r="L1335" s="10"/>
      <c r="M1335" s="10"/>
      <c r="N1335" s="10"/>
      <c r="O1335" s="110">
        <f t="shared" si="40"/>
        <v>0</v>
      </c>
      <c r="P1335" s="110">
        <f t="shared" si="41"/>
        <v>0</v>
      </c>
    </row>
    <row r="1336" spans="1:16" x14ac:dyDescent="0.25">
      <c r="A1336" s="10">
        <v>16819195</v>
      </c>
      <c r="B1336" s="10" t="s">
        <v>368</v>
      </c>
      <c r="C1336" s="10" t="s">
        <v>369</v>
      </c>
      <c r="D1336" s="10">
        <v>1</v>
      </c>
      <c r="E1336" s="10"/>
      <c r="F1336" s="10"/>
      <c r="G1336" s="10"/>
      <c r="H1336" s="10"/>
      <c r="I1336" s="10"/>
      <c r="J1336" s="10"/>
      <c r="K1336" s="10"/>
      <c r="L1336" s="10"/>
      <c r="M1336" s="10"/>
      <c r="N1336" s="10"/>
      <c r="O1336" s="110">
        <f t="shared" si="40"/>
        <v>0</v>
      </c>
      <c r="P1336" s="110">
        <f t="shared" si="41"/>
        <v>0</v>
      </c>
    </row>
    <row r="1337" spans="1:16" x14ac:dyDescent="0.25">
      <c r="A1337" s="10">
        <v>14695898</v>
      </c>
      <c r="B1337" s="10" t="s">
        <v>395</v>
      </c>
      <c r="C1337" s="10" t="s">
        <v>396</v>
      </c>
      <c r="D1337" s="10">
        <v>1</v>
      </c>
      <c r="E1337" s="10"/>
      <c r="F1337" s="10"/>
      <c r="G1337" s="10"/>
      <c r="H1337" s="10"/>
      <c r="I1337" s="10"/>
      <c r="J1337" s="10"/>
      <c r="K1337" s="10"/>
      <c r="L1337" s="10"/>
      <c r="M1337" s="10"/>
      <c r="N1337" s="10"/>
      <c r="O1337" s="110">
        <f t="shared" si="40"/>
        <v>0</v>
      </c>
      <c r="P1337" s="110">
        <f t="shared" si="41"/>
        <v>0</v>
      </c>
    </row>
    <row r="1338" spans="1:16" x14ac:dyDescent="0.25">
      <c r="A1338" s="10">
        <v>14889110</v>
      </c>
      <c r="B1338" s="10" t="s">
        <v>395</v>
      </c>
      <c r="C1338" s="10" t="s">
        <v>396</v>
      </c>
      <c r="D1338" s="10">
        <v>1</v>
      </c>
      <c r="E1338" s="10"/>
      <c r="F1338" s="10"/>
      <c r="G1338" s="10"/>
      <c r="H1338" s="10"/>
      <c r="I1338" s="10"/>
      <c r="J1338" s="10"/>
      <c r="K1338" s="10"/>
      <c r="L1338" s="10"/>
      <c r="M1338" s="10"/>
      <c r="N1338" s="10"/>
      <c r="O1338" s="110">
        <f t="shared" si="40"/>
        <v>0</v>
      </c>
      <c r="P1338" s="110">
        <f t="shared" si="41"/>
        <v>0</v>
      </c>
    </row>
    <row r="1339" spans="1:16" x14ac:dyDescent="0.25">
      <c r="A1339" s="10">
        <v>14969467</v>
      </c>
      <c r="B1339" s="10" t="s">
        <v>397</v>
      </c>
      <c r="C1339" s="10" t="s">
        <v>398</v>
      </c>
      <c r="D1339" s="10">
        <v>1</v>
      </c>
      <c r="E1339" s="10"/>
      <c r="F1339" s="10"/>
      <c r="G1339" s="10"/>
      <c r="H1339" s="10"/>
      <c r="I1339" s="10"/>
      <c r="J1339" s="10"/>
      <c r="K1339" s="10"/>
      <c r="L1339" s="10"/>
      <c r="M1339" s="10"/>
      <c r="N1339" s="10"/>
      <c r="O1339" s="110">
        <f t="shared" si="40"/>
        <v>0</v>
      </c>
      <c r="P1339" s="110">
        <f t="shared" si="41"/>
        <v>0</v>
      </c>
    </row>
    <row r="1340" spans="1:16" x14ac:dyDescent="0.25">
      <c r="A1340" s="10">
        <v>15148157</v>
      </c>
      <c r="B1340" s="10" t="s">
        <v>399</v>
      </c>
      <c r="C1340" s="10" t="s">
        <v>400</v>
      </c>
      <c r="D1340" s="10">
        <v>10</v>
      </c>
      <c r="E1340" s="10"/>
      <c r="F1340" s="10"/>
      <c r="G1340" s="10"/>
      <c r="H1340" s="10"/>
      <c r="I1340" s="10"/>
      <c r="J1340" s="10"/>
      <c r="K1340" s="10"/>
      <c r="L1340" s="10"/>
      <c r="M1340" s="10"/>
      <c r="N1340" s="10"/>
      <c r="O1340" s="110">
        <f t="shared" si="40"/>
        <v>0</v>
      </c>
      <c r="P1340" s="110">
        <f t="shared" si="41"/>
        <v>0</v>
      </c>
    </row>
    <row r="1341" spans="1:16" x14ac:dyDescent="0.25">
      <c r="A1341" s="10">
        <v>15937852</v>
      </c>
      <c r="B1341" s="10" t="s">
        <v>403</v>
      </c>
      <c r="C1341" s="10" t="s">
        <v>404</v>
      </c>
      <c r="D1341" s="10">
        <v>30</v>
      </c>
      <c r="E1341" s="10"/>
      <c r="F1341" s="10"/>
      <c r="G1341" s="10"/>
      <c r="H1341" s="10"/>
      <c r="I1341" s="10"/>
      <c r="J1341" s="10"/>
      <c r="K1341" s="10"/>
      <c r="L1341" s="10"/>
      <c r="M1341" s="10"/>
      <c r="N1341" s="10"/>
      <c r="O1341" s="110">
        <f t="shared" si="40"/>
        <v>0</v>
      </c>
      <c r="P1341" s="110">
        <f t="shared" si="41"/>
        <v>0</v>
      </c>
    </row>
    <row r="1342" spans="1:16" x14ac:dyDescent="0.25">
      <c r="A1342" s="10">
        <v>15948560</v>
      </c>
      <c r="B1342" s="10" t="s">
        <v>405</v>
      </c>
      <c r="C1342" s="10" t="s">
        <v>406</v>
      </c>
      <c r="D1342" s="10">
        <v>1</v>
      </c>
      <c r="E1342" s="10"/>
      <c r="F1342" s="10"/>
      <c r="G1342" s="10"/>
      <c r="H1342" s="10"/>
      <c r="I1342" s="10"/>
      <c r="J1342" s="10"/>
      <c r="K1342" s="10"/>
      <c r="L1342" s="10"/>
      <c r="M1342" s="10"/>
      <c r="N1342" s="10"/>
      <c r="O1342" s="110">
        <f t="shared" si="40"/>
        <v>0</v>
      </c>
      <c r="P1342" s="110">
        <f t="shared" si="41"/>
        <v>0</v>
      </c>
    </row>
    <row r="1343" spans="1:16" x14ac:dyDescent="0.25">
      <c r="A1343" s="10">
        <v>15948579</v>
      </c>
      <c r="B1343" s="10" t="s">
        <v>405</v>
      </c>
      <c r="C1343" s="10" t="s">
        <v>406</v>
      </c>
      <c r="D1343" s="10">
        <v>1</v>
      </c>
      <c r="E1343" s="10"/>
      <c r="F1343" s="10"/>
      <c r="G1343" s="10"/>
      <c r="H1343" s="10"/>
      <c r="I1343" s="10"/>
      <c r="J1343" s="10"/>
      <c r="K1343" s="10"/>
      <c r="L1343" s="10"/>
      <c r="M1343" s="10"/>
      <c r="N1343" s="10"/>
      <c r="O1343" s="110">
        <f t="shared" si="40"/>
        <v>0</v>
      </c>
      <c r="P1343" s="110">
        <f t="shared" si="41"/>
        <v>0</v>
      </c>
    </row>
    <row r="1344" spans="1:16" x14ac:dyDescent="0.25">
      <c r="A1344" s="10">
        <v>15986144</v>
      </c>
      <c r="B1344" s="10" t="s">
        <v>407</v>
      </c>
      <c r="C1344" s="10" t="s">
        <v>408</v>
      </c>
      <c r="D1344" s="10">
        <v>188</v>
      </c>
      <c r="E1344" s="10"/>
      <c r="F1344" s="10"/>
      <c r="G1344" s="10"/>
      <c r="H1344" s="10"/>
      <c r="I1344" s="10"/>
      <c r="J1344" s="10"/>
      <c r="K1344" s="10"/>
      <c r="L1344" s="10"/>
      <c r="M1344" s="10"/>
      <c r="N1344" s="10"/>
      <c r="O1344" s="110">
        <f t="shared" si="40"/>
        <v>0</v>
      </c>
      <c r="P1344" s="110">
        <f t="shared" si="41"/>
        <v>0</v>
      </c>
    </row>
    <row r="1345" spans="1:16" x14ac:dyDescent="0.25">
      <c r="A1345" s="10">
        <v>16009134</v>
      </c>
      <c r="B1345" s="10" t="s">
        <v>409</v>
      </c>
      <c r="C1345" s="10" t="s">
        <v>410</v>
      </c>
      <c r="D1345" s="10">
        <v>1</v>
      </c>
      <c r="E1345" s="10"/>
      <c r="F1345" s="10"/>
      <c r="G1345" s="10"/>
      <c r="H1345" s="10"/>
      <c r="I1345" s="10"/>
      <c r="J1345" s="10"/>
      <c r="K1345" s="10"/>
      <c r="L1345" s="10"/>
      <c r="M1345" s="10"/>
      <c r="N1345" s="10"/>
      <c r="O1345" s="110">
        <f t="shared" si="40"/>
        <v>0</v>
      </c>
      <c r="P1345" s="110">
        <f t="shared" si="41"/>
        <v>0</v>
      </c>
    </row>
    <row r="1346" spans="1:16" x14ac:dyDescent="0.25">
      <c r="A1346" s="10">
        <v>16009142</v>
      </c>
      <c r="B1346" s="10" t="s">
        <v>409</v>
      </c>
      <c r="C1346" s="10" t="s">
        <v>410</v>
      </c>
      <c r="D1346" s="10">
        <v>1</v>
      </c>
      <c r="E1346" s="10"/>
      <c r="F1346" s="10"/>
      <c r="G1346" s="10"/>
      <c r="H1346" s="10"/>
      <c r="I1346" s="10"/>
      <c r="J1346" s="10"/>
      <c r="K1346" s="10"/>
      <c r="L1346" s="10"/>
      <c r="M1346" s="10"/>
      <c r="N1346" s="10"/>
      <c r="O1346" s="110">
        <f t="shared" si="40"/>
        <v>0</v>
      </c>
      <c r="P1346" s="110">
        <f t="shared" si="41"/>
        <v>0</v>
      </c>
    </row>
    <row r="1347" spans="1:16" x14ac:dyDescent="0.25">
      <c r="A1347" s="10">
        <v>16058941</v>
      </c>
      <c r="B1347" s="10" t="s">
        <v>411</v>
      </c>
      <c r="C1347" s="10" t="s">
        <v>412</v>
      </c>
      <c r="D1347" s="10">
        <v>1</v>
      </c>
      <c r="E1347" s="10"/>
      <c r="F1347" s="10"/>
      <c r="G1347" s="10"/>
      <c r="H1347" s="10"/>
      <c r="I1347" s="10"/>
      <c r="J1347" s="10"/>
      <c r="K1347" s="10"/>
      <c r="L1347" s="10"/>
      <c r="M1347" s="10"/>
      <c r="N1347" s="10"/>
      <c r="O1347" s="110">
        <f t="shared" si="40"/>
        <v>0</v>
      </c>
      <c r="P1347" s="110">
        <f t="shared" si="41"/>
        <v>0</v>
      </c>
    </row>
    <row r="1348" spans="1:16" x14ac:dyDescent="0.25">
      <c r="A1348" s="10">
        <v>16070666</v>
      </c>
      <c r="B1348" s="10" t="s">
        <v>413</v>
      </c>
      <c r="C1348" s="10" t="s">
        <v>414</v>
      </c>
      <c r="D1348" s="10">
        <v>448</v>
      </c>
      <c r="E1348" s="10"/>
      <c r="F1348" s="10"/>
      <c r="G1348" s="10"/>
      <c r="H1348" s="10"/>
      <c r="I1348" s="10"/>
      <c r="J1348" s="10"/>
      <c r="K1348" s="10"/>
      <c r="L1348" s="10"/>
      <c r="M1348" s="10"/>
      <c r="N1348" s="10"/>
      <c r="O1348" s="110">
        <f t="shared" si="40"/>
        <v>0</v>
      </c>
      <c r="P1348" s="110">
        <f t="shared" si="41"/>
        <v>0</v>
      </c>
    </row>
    <row r="1349" spans="1:16" x14ac:dyDescent="0.25">
      <c r="A1349" s="10">
        <v>16090845</v>
      </c>
      <c r="B1349" s="10" t="s">
        <v>415</v>
      </c>
      <c r="C1349" s="10" t="s">
        <v>416</v>
      </c>
      <c r="D1349" s="10">
        <v>56</v>
      </c>
      <c r="E1349" s="10"/>
      <c r="F1349" s="10"/>
      <c r="G1349" s="10"/>
      <c r="H1349" s="10"/>
      <c r="I1349" s="10"/>
      <c r="J1349" s="10"/>
      <c r="K1349" s="10"/>
      <c r="L1349" s="10"/>
      <c r="M1349" s="10"/>
      <c r="N1349" s="10"/>
      <c r="O1349" s="110">
        <f t="shared" ref="O1349:O1412" si="42">E1349+F1349+G1349+H1349+I1349+J1349+K1349+L1349+M1349+N1349</f>
        <v>0</v>
      </c>
      <c r="P1349" s="110">
        <f t="shared" ref="P1349:P1412" si="43">O1349-N1349</f>
        <v>0</v>
      </c>
    </row>
    <row r="1350" spans="1:16" x14ac:dyDescent="0.25">
      <c r="A1350" s="10">
        <v>16103556</v>
      </c>
      <c r="B1350" s="10" t="s">
        <v>405</v>
      </c>
      <c r="C1350" s="10" t="s">
        <v>406</v>
      </c>
      <c r="D1350" s="10">
        <v>1</v>
      </c>
      <c r="E1350" s="10"/>
      <c r="F1350" s="10"/>
      <c r="G1350" s="10"/>
      <c r="H1350" s="10"/>
      <c r="I1350" s="10"/>
      <c r="J1350" s="10"/>
      <c r="K1350" s="10"/>
      <c r="L1350" s="10"/>
      <c r="M1350" s="10"/>
      <c r="N1350" s="10"/>
      <c r="O1350" s="110">
        <f t="shared" si="42"/>
        <v>0</v>
      </c>
      <c r="P1350" s="110">
        <f t="shared" si="43"/>
        <v>0</v>
      </c>
    </row>
    <row r="1351" spans="1:16" x14ac:dyDescent="0.25">
      <c r="A1351" s="10">
        <v>16103564</v>
      </c>
      <c r="B1351" s="10" t="s">
        <v>405</v>
      </c>
      <c r="C1351" s="10" t="s">
        <v>406</v>
      </c>
      <c r="D1351" s="10">
        <v>1</v>
      </c>
      <c r="E1351" s="10"/>
      <c r="F1351" s="10"/>
      <c r="G1351" s="10"/>
      <c r="H1351" s="10"/>
      <c r="I1351" s="10"/>
      <c r="J1351" s="10"/>
      <c r="K1351" s="10"/>
      <c r="L1351" s="10"/>
      <c r="M1351" s="10"/>
      <c r="N1351" s="10"/>
      <c r="O1351" s="110">
        <f t="shared" si="42"/>
        <v>0</v>
      </c>
      <c r="P1351" s="110">
        <f t="shared" si="43"/>
        <v>0</v>
      </c>
    </row>
    <row r="1352" spans="1:16" x14ac:dyDescent="0.25">
      <c r="A1352" s="10">
        <v>16203127</v>
      </c>
      <c r="B1352" s="10" t="s">
        <v>415</v>
      </c>
      <c r="C1352" s="10" t="s">
        <v>416</v>
      </c>
      <c r="D1352" s="10">
        <v>56</v>
      </c>
      <c r="E1352" s="10"/>
      <c r="F1352" s="10"/>
      <c r="G1352" s="10"/>
      <c r="H1352" s="10"/>
      <c r="I1352" s="10"/>
      <c r="J1352" s="10"/>
      <c r="K1352" s="10"/>
      <c r="L1352" s="10"/>
      <c r="M1352" s="10"/>
      <c r="N1352" s="10"/>
      <c r="O1352" s="110">
        <f t="shared" si="42"/>
        <v>0</v>
      </c>
      <c r="P1352" s="110">
        <f t="shared" si="43"/>
        <v>0</v>
      </c>
    </row>
    <row r="1353" spans="1:16" x14ac:dyDescent="0.25">
      <c r="A1353" s="10">
        <v>16204654</v>
      </c>
      <c r="B1353" s="10" t="s">
        <v>415</v>
      </c>
      <c r="C1353" s="10" t="s">
        <v>416</v>
      </c>
      <c r="D1353" s="10">
        <v>56</v>
      </c>
      <c r="E1353" s="10"/>
      <c r="F1353" s="10"/>
      <c r="G1353" s="10"/>
      <c r="H1353" s="10"/>
      <c r="I1353" s="10"/>
      <c r="J1353" s="10"/>
      <c r="K1353" s="10"/>
      <c r="L1353" s="10"/>
      <c r="M1353" s="10"/>
      <c r="N1353" s="10"/>
      <c r="O1353" s="110">
        <f t="shared" si="42"/>
        <v>0</v>
      </c>
      <c r="P1353" s="110">
        <f t="shared" si="43"/>
        <v>0</v>
      </c>
    </row>
    <row r="1354" spans="1:16" x14ac:dyDescent="0.25">
      <c r="A1354" s="10">
        <v>16213904</v>
      </c>
      <c r="B1354" s="10" t="s">
        <v>417</v>
      </c>
      <c r="C1354" s="10" t="s">
        <v>418</v>
      </c>
      <c r="D1354" s="10">
        <v>1</v>
      </c>
      <c r="E1354" s="10"/>
      <c r="F1354" s="10"/>
      <c r="G1354" s="10"/>
      <c r="H1354" s="10"/>
      <c r="I1354" s="10"/>
      <c r="J1354" s="10"/>
      <c r="K1354" s="10"/>
      <c r="L1354" s="10"/>
      <c r="M1354" s="10"/>
      <c r="N1354" s="10"/>
      <c r="O1354" s="110">
        <f t="shared" si="42"/>
        <v>0</v>
      </c>
      <c r="P1354" s="110">
        <f t="shared" si="43"/>
        <v>0</v>
      </c>
    </row>
    <row r="1355" spans="1:16" x14ac:dyDescent="0.25">
      <c r="A1355" s="10">
        <v>16233638</v>
      </c>
      <c r="B1355" s="10" t="s">
        <v>419</v>
      </c>
      <c r="C1355" s="10" t="s">
        <v>420</v>
      </c>
      <c r="D1355" s="10">
        <v>1</v>
      </c>
      <c r="E1355" s="10"/>
      <c r="F1355" s="10"/>
      <c r="G1355" s="10"/>
      <c r="H1355" s="10"/>
      <c r="I1355" s="10"/>
      <c r="J1355" s="10"/>
      <c r="K1355" s="10"/>
      <c r="L1355" s="10"/>
      <c r="M1355" s="10"/>
      <c r="N1355" s="10"/>
      <c r="O1355" s="110">
        <f t="shared" si="42"/>
        <v>0</v>
      </c>
      <c r="P1355" s="110">
        <f t="shared" si="43"/>
        <v>0</v>
      </c>
    </row>
    <row r="1356" spans="1:16" x14ac:dyDescent="0.25">
      <c r="A1356" s="10">
        <v>16244265</v>
      </c>
      <c r="B1356" s="10" t="s">
        <v>421</v>
      </c>
      <c r="C1356" s="10" t="s">
        <v>422</v>
      </c>
      <c r="D1356" s="10">
        <v>1</v>
      </c>
      <c r="E1356" s="10"/>
      <c r="F1356" s="10"/>
      <c r="G1356" s="10"/>
      <c r="H1356" s="10"/>
      <c r="I1356" s="10"/>
      <c r="J1356" s="10"/>
      <c r="K1356" s="10"/>
      <c r="L1356" s="10"/>
      <c r="M1356" s="10"/>
      <c r="N1356" s="10"/>
      <c r="O1356" s="110">
        <f t="shared" si="42"/>
        <v>0</v>
      </c>
      <c r="P1356" s="110">
        <f t="shared" si="43"/>
        <v>0</v>
      </c>
    </row>
    <row r="1357" spans="1:16" x14ac:dyDescent="0.25">
      <c r="A1357" s="10">
        <v>16244273</v>
      </c>
      <c r="B1357" s="10" t="s">
        <v>421</v>
      </c>
      <c r="C1357" s="10" t="s">
        <v>422</v>
      </c>
      <c r="D1357" s="10">
        <v>10</v>
      </c>
      <c r="E1357" s="10"/>
      <c r="F1357" s="10"/>
      <c r="G1357" s="10"/>
      <c r="H1357" s="10"/>
      <c r="I1357" s="10"/>
      <c r="J1357" s="10"/>
      <c r="K1357" s="10"/>
      <c r="L1357" s="10"/>
      <c r="M1357" s="10"/>
      <c r="N1357" s="10"/>
      <c r="O1357" s="110">
        <f t="shared" si="42"/>
        <v>0</v>
      </c>
      <c r="P1357" s="110">
        <f t="shared" si="43"/>
        <v>0</v>
      </c>
    </row>
    <row r="1358" spans="1:16" x14ac:dyDescent="0.25">
      <c r="A1358" s="10">
        <v>16272854</v>
      </c>
      <c r="B1358" s="10" t="s">
        <v>423</v>
      </c>
      <c r="C1358" s="10" t="s">
        <v>424</v>
      </c>
      <c r="D1358" s="10">
        <v>1</v>
      </c>
      <c r="E1358" s="10"/>
      <c r="F1358" s="10"/>
      <c r="G1358" s="10"/>
      <c r="H1358" s="10"/>
      <c r="I1358" s="10"/>
      <c r="J1358" s="10"/>
      <c r="K1358" s="10"/>
      <c r="L1358" s="10"/>
      <c r="M1358" s="10"/>
      <c r="N1358" s="10"/>
      <c r="O1358" s="110">
        <f t="shared" si="42"/>
        <v>0</v>
      </c>
      <c r="P1358" s="110">
        <f t="shared" si="43"/>
        <v>0</v>
      </c>
    </row>
    <row r="1359" spans="1:16" x14ac:dyDescent="0.25">
      <c r="A1359" s="10">
        <v>16307313</v>
      </c>
      <c r="B1359" s="10" t="s">
        <v>403</v>
      </c>
      <c r="C1359" s="10" t="s">
        <v>404</v>
      </c>
      <c r="D1359" s="10">
        <v>30</v>
      </c>
      <c r="E1359" s="10"/>
      <c r="F1359" s="10"/>
      <c r="G1359" s="10"/>
      <c r="H1359" s="10"/>
      <c r="I1359" s="10"/>
      <c r="J1359" s="10"/>
      <c r="K1359" s="10"/>
      <c r="L1359" s="10"/>
      <c r="M1359" s="10"/>
      <c r="N1359" s="10"/>
      <c r="O1359" s="110">
        <f t="shared" si="42"/>
        <v>0</v>
      </c>
      <c r="P1359" s="110">
        <f t="shared" si="43"/>
        <v>0</v>
      </c>
    </row>
    <row r="1360" spans="1:16" x14ac:dyDescent="0.25">
      <c r="A1360" s="10">
        <v>16316428</v>
      </c>
      <c r="B1360" s="10" t="s">
        <v>425</v>
      </c>
      <c r="C1360" s="10" t="s">
        <v>426</v>
      </c>
      <c r="D1360" s="10">
        <v>1</v>
      </c>
      <c r="E1360" s="10"/>
      <c r="F1360" s="10"/>
      <c r="G1360" s="10"/>
      <c r="H1360" s="10"/>
      <c r="I1360" s="10"/>
      <c r="J1360" s="10"/>
      <c r="K1360" s="10"/>
      <c r="L1360" s="10"/>
      <c r="M1360" s="10"/>
      <c r="N1360" s="10"/>
      <c r="O1360" s="110">
        <f t="shared" si="42"/>
        <v>0</v>
      </c>
      <c r="P1360" s="110">
        <f t="shared" si="43"/>
        <v>0</v>
      </c>
    </row>
    <row r="1361" spans="1:16" x14ac:dyDescent="0.25">
      <c r="A1361" s="10">
        <v>16316436</v>
      </c>
      <c r="B1361" s="10" t="s">
        <v>427</v>
      </c>
      <c r="C1361" s="10" t="s">
        <v>428</v>
      </c>
      <c r="D1361" s="10">
        <v>1</v>
      </c>
      <c r="E1361" s="10"/>
      <c r="F1361" s="10"/>
      <c r="G1361" s="10"/>
      <c r="H1361" s="10"/>
      <c r="I1361" s="10"/>
      <c r="J1361" s="10"/>
      <c r="K1361" s="10"/>
      <c r="L1361" s="10"/>
      <c r="M1361" s="10"/>
      <c r="N1361" s="10"/>
      <c r="O1361" s="110">
        <f t="shared" si="42"/>
        <v>0</v>
      </c>
      <c r="P1361" s="110">
        <f t="shared" si="43"/>
        <v>0</v>
      </c>
    </row>
    <row r="1362" spans="1:16" x14ac:dyDescent="0.25">
      <c r="A1362" s="10">
        <v>16324560</v>
      </c>
      <c r="B1362" s="10" t="s">
        <v>417</v>
      </c>
      <c r="C1362" s="10" t="s">
        <v>418</v>
      </c>
      <c r="D1362" s="10">
        <v>1</v>
      </c>
      <c r="E1362" s="10"/>
      <c r="F1362" s="10"/>
      <c r="G1362" s="10"/>
      <c r="H1362" s="10"/>
      <c r="I1362" s="10"/>
      <c r="J1362" s="10"/>
      <c r="K1362" s="10"/>
      <c r="L1362" s="10"/>
      <c r="M1362" s="10"/>
      <c r="N1362" s="10"/>
      <c r="O1362" s="110">
        <f t="shared" si="42"/>
        <v>0</v>
      </c>
      <c r="P1362" s="110">
        <f t="shared" si="43"/>
        <v>0</v>
      </c>
    </row>
    <row r="1363" spans="1:16" x14ac:dyDescent="0.25">
      <c r="A1363" s="10">
        <v>16343042</v>
      </c>
      <c r="B1363" s="10" t="s">
        <v>403</v>
      </c>
      <c r="C1363" s="10" t="s">
        <v>404</v>
      </c>
      <c r="D1363" s="10">
        <v>30</v>
      </c>
      <c r="E1363" s="10"/>
      <c r="F1363" s="10"/>
      <c r="G1363" s="10"/>
      <c r="H1363" s="10"/>
      <c r="I1363" s="10"/>
      <c r="J1363" s="10"/>
      <c r="K1363" s="10"/>
      <c r="L1363" s="10"/>
      <c r="M1363" s="10"/>
      <c r="N1363" s="10"/>
      <c r="O1363" s="110">
        <f t="shared" si="42"/>
        <v>0</v>
      </c>
      <c r="P1363" s="110">
        <f t="shared" si="43"/>
        <v>0</v>
      </c>
    </row>
    <row r="1364" spans="1:16" x14ac:dyDescent="0.25">
      <c r="A1364" s="10">
        <v>16413458</v>
      </c>
      <c r="B1364" s="10" t="s">
        <v>401</v>
      </c>
      <c r="C1364" s="10" t="s">
        <v>402</v>
      </c>
      <c r="D1364" s="10">
        <v>1</v>
      </c>
      <c r="E1364" s="10"/>
      <c r="F1364" s="10"/>
      <c r="G1364" s="10"/>
      <c r="H1364" s="10"/>
      <c r="I1364" s="10"/>
      <c r="J1364" s="10"/>
      <c r="K1364" s="10"/>
      <c r="L1364" s="10"/>
      <c r="M1364" s="10"/>
      <c r="N1364" s="10"/>
      <c r="O1364" s="110">
        <f t="shared" si="42"/>
        <v>0</v>
      </c>
      <c r="P1364" s="110">
        <f t="shared" si="43"/>
        <v>0</v>
      </c>
    </row>
    <row r="1365" spans="1:16" x14ac:dyDescent="0.25">
      <c r="A1365" s="10">
        <v>16604423</v>
      </c>
      <c r="B1365" s="10" t="s">
        <v>429</v>
      </c>
      <c r="C1365" s="10" t="s">
        <v>430</v>
      </c>
      <c r="D1365" s="10">
        <v>1</v>
      </c>
      <c r="E1365" s="10"/>
      <c r="F1365" s="10"/>
      <c r="G1365" s="10"/>
      <c r="H1365" s="10"/>
      <c r="I1365" s="10"/>
      <c r="J1365" s="10"/>
      <c r="K1365" s="10"/>
      <c r="L1365" s="10"/>
      <c r="M1365" s="10"/>
      <c r="N1365" s="10"/>
      <c r="O1365" s="110">
        <f t="shared" si="42"/>
        <v>0</v>
      </c>
      <c r="P1365" s="110">
        <f t="shared" si="43"/>
        <v>0</v>
      </c>
    </row>
    <row r="1366" spans="1:16" x14ac:dyDescent="0.25">
      <c r="A1366" s="10">
        <v>16607082</v>
      </c>
      <c r="B1366" s="10" t="s">
        <v>431</v>
      </c>
      <c r="C1366" s="10" t="s">
        <v>432</v>
      </c>
      <c r="D1366" s="10">
        <v>1</v>
      </c>
      <c r="E1366" s="10"/>
      <c r="F1366" s="10"/>
      <c r="G1366" s="10"/>
      <c r="H1366" s="10"/>
      <c r="I1366" s="10"/>
      <c r="J1366" s="10"/>
      <c r="K1366" s="10"/>
      <c r="L1366" s="10"/>
      <c r="M1366" s="10"/>
      <c r="N1366" s="10"/>
      <c r="O1366" s="110">
        <f t="shared" si="42"/>
        <v>0</v>
      </c>
      <c r="P1366" s="110">
        <f t="shared" si="43"/>
        <v>0</v>
      </c>
    </row>
    <row r="1367" spans="1:16" x14ac:dyDescent="0.25">
      <c r="A1367" s="10">
        <v>16613716</v>
      </c>
      <c r="B1367" s="10" t="s">
        <v>413</v>
      </c>
      <c r="C1367" s="10" t="s">
        <v>414</v>
      </c>
      <c r="D1367" s="10">
        <v>56</v>
      </c>
      <c r="E1367" s="10"/>
      <c r="F1367" s="10"/>
      <c r="G1367" s="10"/>
      <c r="H1367" s="10"/>
      <c r="I1367" s="10"/>
      <c r="J1367" s="10"/>
      <c r="K1367" s="10"/>
      <c r="L1367" s="10"/>
      <c r="M1367" s="10"/>
      <c r="N1367" s="10"/>
      <c r="O1367" s="110">
        <f t="shared" si="42"/>
        <v>0</v>
      </c>
      <c r="P1367" s="110">
        <f t="shared" si="43"/>
        <v>0</v>
      </c>
    </row>
    <row r="1368" spans="1:16" x14ac:dyDescent="0.25">
      <c r="A1368" s="10">
        <v>16613724</v>
      </c>
      <c r="B1368" s="10" t="s">
        <v>413</v>
      </c>
      <c r="C1368" s="10" t="s">
        <v>414</v>
      </c>
      <c r="D1368" s="10">
        <v>56</v>
      </c>
      <c r="E1368" s="10"/>
      <c r="F1368" s="10"/>
      <c r="G1368" s="10"/>
      <c r="H1368" s="10"/>
      <c r="I1368" s="10"/>
      <c r="J1368" s="10"/>
      <c r="K1368" s="10"/>
      <c r="L1368" s="10"/>
      <c r="M1368" s="10"/>
      <c r="N1368" s="10"/>
      <c r="O1368" s="110">
        <f t="shared" si="42"/>
        <v>0</v>
      </c>
      <c r="P1368" s="110">
        <f t="shared" si="43"/>
        <v>0</v>
      </c>
    </row>
    <row r="1369" spans="1:16" x14ac:dyDescent="0.25">
      <c r="A1369" s="10">
        <v>16625994</v>
      </c>
      <c r="B1369" s="10" t="s">
        <v>433</v>
      </c>
      <c r="C1369" s="10" t="s">
        <v>434</v>
      </c>
      <c r="D1369" s="10">
        <v>1</v>
      </c>
      <c r="E1369" s="10"/>
      <c r="F1369" s="10"/>
      <c r="G1369" s="10"/>
      <c r="H1369" s="10"/>
      <c r="I1369" s="10"/>
      <c r="J1369" s="10"/>
      <c r="K1369" s="10"/>
      <c r="L1369" s="10"/>
      <c r="M1369" s="10"/>
      <c r="N1369" s="10"/>
      <c r="O1369" s="110">
        <f t="shared" si="42"/>
        <v>0</v>
      </c>
      <c r="P1369" s="110">
        <f t="shared" si="43"/>
        <v>0</v>
      </c>
    </row>
    <row r="1370" spans="1:16" x14ac:dyDescent="0.25">
      <c r="A1370" s="10">
        <v>16644557</v>
      </c>
      <c r="B1370" s="10" t="s">
        <v>433</v>
      </c>
      <c r="C1370" s="10" t="s">
        <v>434</v>
      </c>
      <c r="D1370" s="10">
        <v>1</v>
      </c>
      <c r="E1370" s="10"/>
      <c r="F1370" s="10"/>
      <c r="G1370" s="10"/>
      <c r="H1370" s="10"/>
      <c r="I1370" s="10"/>
      <c r="J1370" s="10"/>
      <c r="K1370" s="10"/>
      <c r="L1370" s="10"/>
      <c r="M1370" s="10"/>
      <c r="N1370" s="10"/>
      <c r="O1370" s="110">
        <f t="shared" si="42"/>
        <v>0</v>
      </c>
      <c r="P1370" s="110">
        <f t="shared" si="43"/>
        <v>0</v>
      </c>
    </row>
    <row r="1371" spans="1:16" x14ac:dyDescent="0.25">
      <c r="A1371" s="10">
        <v>16644565</v>
      </c>
      <c r="B1371" s="10" t="s">
        <v>433</v>
      </c>
      <c r="C1371" s="10" t="s">
        <v>434</v>
      </c>
      <c r="D1371" s="10">
        <v>1</v>
      </c>
      <c r="E1371" s="10"/>
      <c r="F1371" s="10"/>
      <c r="G1371" s="10"/>
      <c r="H1371" s="10"/>
      <c r="I1371" s="10"/>
      <c r="J1371" s="10"/>
      <c r="K1371" s="10"/>
      <c r="L1371" s="10"/>
      <c r="M1371" s="10"/>
      <c r="N1371" s="10"/>
      <c r="O1371" s="110">
        <f t="shared" si="42"/>
        <v>0</v>
      </c>
      <c r="P1371" s="110">
        <f t="shared" si="43"/>
        <v>0</v>
      </c>
    </row>
    <row r="1372" spans="1:16" x14ac:dyDescent="0.25">
      <c r="A1372" s="10">
        <v>16745825</v>
      </c>
      <c r="B1372" s="10" t="s">
        <v>417</v>
      </c>
      <c r="C1372" s="10" t="s">
        <v>418</v>
      </c>
      <c r="D1372" s="10">
        <v>1</v>
      </c>
      <c r="E1372" s="10"/>
      <c r="F1372" s="10"/>
      <c r="G1372" s="10"/>
      <c r="H1372" s="10"/>
      <c r="I1372" s="10"/>
      <c r="J1372" s="10"/>
      <c r="K1372" s="10"/>
      <c r="L1372" s="10"/>
      <c r="M1372" s="10"/>
      <c r="N1372" s="10"/>
      <c r="O1372" s="110">
        <f t="shared" si="42"/>
        <v>0</v>
      </c>
      <c r="P1372" s="110">
        <f t="shared" si="43"/>
        <v>0</v>
      </c>
    </row>
    <row r="1373" spans="1:16" x14ac:dyDescent="0.25">
      <c r="A1373" s="10">
        <v>16745841</v>
      </c>
      <c r="B1373" s="10" t="s">
        <v>417</v>
      </c>
      <c r="C1373" s="10" t="s">
        <v>418</v>
      </c>
      <c r="D1373" s="10">
        <v>1</v>
      </c>
      <c r="E1373" s="10"/>
      <c r="F1373" s="10"/>
      <c r="G1373" s="10"/>
      <c r="H1373" s="10"/>
      <c r="I1373" s="10"/>
      <c r="J1373" s="10"/>
      <c r="K1373" s="10"/>
      <c r="L1373" s="10"/>
      <c r="M1373" s="10"/>
      <c r="N1373" s="10"/>
      <c r="O1373" s="110">
        <f t="shared" si="42"/>
        <v>0</v>
      </c>
      <c r="P1373" s="110">
        <f t="shared" si="43"/>
        <v>0</v>
      </c>
    </row>
    <row r="1374" spans="1:16" x14ac:dyDescent="0.25">
      <c r="A1374" s="10">
        <v>16795032</v>
      </c>
      <c r="B1374" s="10" t="s">
        <v>415</v>
      </c>
      <c r="C1374" s="10" t="s">
        <v>416</v>
      </c>
      <c r="D1374" s="10">
        <v>28</v>
      </c>
      <c r="E1374" s="10"/>
      <c r="F1374" s="10"/>
      <c r="G1374" s="10"/>
      <c r="H1374" s="10"/>
      <c r="I1374" s="10"/>
      <c r="J1374" s="10"/>
      <c r="K1374" s="10"/>
      <c r="L1374" s="10"/>
      <c r="M1374" s="10"/>
      <c r="N1374" s="10"/>
      <c r="O1374" s="110">
        <f t="shared" si="42"/>
        <v>0</v>
      </c>
      <c r="P1374" s="110">
        <f t="shared" si="43"/>
        <v>0</v>
      </c>
    </row>
    <row r="1375" spans="1:16" x14ac:dyDescent="0.25">
      <c r="A1375" s="10">
        <v>16811941</v>
      </c>
      <c r="B1375" s="10" t="s">
        <v>413</v>
      </c>
      <c r="C1375" s="10" t="s">
        <v>414</v>
      </c>
      <c r="D1375" s="10">
        <v>56</v>
      </c>
      <c r="E1375" s="10"/>
      <c r="F1375" s="10"/>
      <c r="G1375" s="10"/>
      <c r="H1375" s="10"/>
      <c r="I1375" s="10"/>
      <c r="J1375" s="10"/>
      <c r="K1375" s="10"/>
      <c r="L1375" s="10"/>
      <c r="M1375" s="10"/>
      <c r="N1375" s="10"/>
      <c r="O1375" s="110">
        <f t="shared" si="42"/>
        <v>0</v>
      </c>
      <c r="P1375" s="110">
        <f t="shared" si="43"/>
        <v>0</v>
      </c>
    </row>
    <row r="1376" spans="1:16" x14ac:dyDescent="0.25">
      <c r="A1376" s="10">
        <v>16832779</v>
      </c>
      <c r="B1376" s="10" t="s">
        <v>405</v>
      </c>
      <c r="C1376" s="10" t="s">
        <v>406</v>
      </c>
      <c r="D1376" s="10">
        <v>1</v>
      </c>
      <c r="E1376" s="10"/>
      <c r="F1376" s="10"/>
      <c r="G1376" s="10"/>
      <c r="H1376" s="10"/>
      <c r="I1376" s="10"/>
      <c r="J1376" s="10"/>
      <c r="K1376" s="10"/>
      <c r="L1376" s="10"/>
      <c r="M1376" s="10"/>
      <c r="N1376" s="10"/>
      <c r="O1376" s="110">
        <f t="shared" si="42"/>
        <v>0</v>
      </c>
      <c r="P1376" s="110">
        <f t="shared" si="43"/>
        <v>0</v>
      </c>
    </row>
    <row r="1377" spans="1:16" x14ac:dyDescent="0.25">
      <c r="A1377" s="10">
        <v>16832787</v>
      </c>
      <c r="B1377" s="10" t="s">
        <v>405</v>
      </c>
      <c r="C1377" s="10" t="s">
        <v>406</v>
      </c>
      <c r="D1377" s="10">
        <v>1</v>
      </c>
      <c r="E1377" s="10"/>
      <c r="F1377" s="10"/>
      <c r="G1377" s="10"/>
      <c r="H1377" s="10"/>
      <c r="I1377" s="10"/>
      <c r="J1377" s="10"/>
      <c r="K1377" s="10"/>
      <c r="L1377" s="10"/>
      <c r="M1377" s="10"/>
      <c r="N1377" s="10"/>
      <c r="O1377" s="110">
        <f t="shared" si="42"/>
        <v>0</v>
      </c>
      <c r="P1377" s="110">
        <f t="shared" si="43"/>
        <v>0</v>
      </c>
    </row>
    <row r="1378" spans="1:16" x14ac:dyDescent="0.25">
      <c r="A1378" s="10">
        <v>14143593</v>
      </c>
      <c r="B1378" s="10" t="s">
        <v>435</v>
      </c>
      <c r="C1378" s="10" t="s">
        <v>2738</v>
      </c>
      <c r="D1378" s="10">
        <v>1</v>
      </c>
      <c r="E1378" s="10"/>
      <c r="F1378" s="10"/>
      <c r="G1378" s="10"/>
      <c r="H1378" s="10"/>
      <c r="I1378" s="10"/>
      <c r="J1378" s="10"/>
      <c r="K1378" s="10"/>
      <c r="L1378" s="10"/>
      <c r="M1378" s="10"/>
      <c r="N1378" s="10"/>
      <c r="O1378" s="110">
        <f t="shared" si="42"/>
        <v>0</v>
      </c>
      <c r="P1378" s="110">
        <f t="shared" si="43"/>
        <v>0</v>
      </c>
    </row>
    <row r="1379" spans="1:16" x14ac:dyDescent="0.25">
      <c r="A1379" s="10">
        <v>14143607</v>
      </c>
      <c r="B1379" s="10" t="s">
        <v>435</v>
      </c>
      <c r="C1379" s="10" t="s">
        <v>2738</v>
      </c>
      <c r="D1379" s="10">
        <v>1</v>
      </c>
      <c r="E1379" s="10"/>
      <c r="F1379" s="10"/>
      <c r="G1379" s="10"/>
      <c r="H1379" s="10"/>
      <c r="I1379" s="10"/>
      <c r="J1379" s="10"/>
      <c r="K1379" s="10"/>
      <c r="L1379" s="10"/>
      <c r="M1379" s="10"/>
      <c r="N1379" s="10"/>
      <c r="O1379" s="110">
        <f t="shared" si="42"/>
        <v>0</v>
      </c>
      <c r="P1379" s="110">
        <f t="shared" si="43"/>
        <v>0</v>
      </c>
    </row>
    <row r="1380" spans="1:16" x14ac:dyDescent="0.25">
      <c r="A1380" s="10">
        <v>14143615</v>
      </c>
      <c r="B1380" s="10" t="s">
        <v>435</v>
      </c>
      <c r="C1380" s="10" t="s">
        <v>2738</v>
      </c>
      <c r="D1380" s="10">
        <v>1</v>
      </c>
      <c r="E1380" s="10"/>
      <c r="F1380" s="10"/>
      <c r="G1380" s="10"/>
      <c r="H1380" s="10"/>
      <c r="I1380" s="10"/>
      <c r="J1380" s="10"/>
      <c r="K1380" s="10"/>
      <c r="L1380" s="10"/>
      <c r="M1380" s="10"/>
      <c r="N1380" s="10"/>
      <c r="O1380" s="110">
        <f t="shared" si="42"/>
        <v>0</v>
      </c>
      <c r="P1380" s="110">
        <f t="shared" si="43"/>
        <v>0</v>
      </c>
    </row>
    <row r="1381" spans="1:16" x14ac:dyDescent="0.25">
      <c r="A1381" s="10">
        <v>14219557</v>
      </c>
      <c r="B1381" s="10" t="s">
        <v>436</v>
      </c>
      <c r="C1381" s="10" t="s">
        <v>437</v>
      </c>
      <c r="D1381" s="10">
        <v>2</v>
      </c>
      <c r="E1381" s="10"/>
      <c r="F1381" s="10"/>
      <c r="G1381" s="10"/>
      <c r="H1381" s="10"/>
      <c r="I1381" s="10"/>
      <c r="J1381" s="10"/>
      <c r="K1381" s="10"/>
      <c r="L1381" s="10"/>
      <c r="M1381" s="10"/>
      <c r="N1381" s="10"/>
      <c r="O1381" s="110">
        <f t="shared" si="42"/>
        <v>0</v>
      </c>
      <c r="P1381" s="110">
        <f t="shared" si="43"/>
        <v>0</v>
      </c>
    </row>
    <row r="1382" spans="1:16" x14ac:dyDescent="0.25">
      <c r="A1382" s="10">
        <v>14219565</v>
      </c>
      <c r="B1382" s="10" t="s">
        <v>436</v>
      </c>
      <c r="C1382" s="10" t="s">
        <v>437</v>
      </c>
      <c r="D1382" s="10">
        <v>1</v>
      </c>
      <c r="E1382" s="10"/>
      <c r="F1382" s="10"/>
      <c r="G1382" s="10"/>
      <c r="H1382" s="10"/>
      <c r="I1382" s="10"/>
      <c r="J1382" s="10"/>
      <c r="K1382" s="10"/>
      <c r="L1382" s="10"/>
      <c r="M1382" s="10"/>
      <c r="N1382" s="10"/>
      <c r="O1382" s="110">
        <f t="shared" si="42"/>
        <v>0</v>
      </c>
      <c r="P1382" s="110">
        <f t="shared" si="43"/>
        <v>0</v>
      </c>
    </row>
    <row r="1383" spans="1:16" x14ac:dyDescent="0.25">
      <c r="A1383" s="10">
        <v>14252074</v>
      </c>
      <c r="B1383" s="10" t="s">
        <v>438</v>
      </c>
      <c r="C1383" s="10" t="s">
        <v>2739</v>
      </c>
      <c r="D1383" s="10">
        <v>2</v>
      </c>
      <c r="E1383" s="10"/>
      <c r="F1383" s="10"/>
      <c r="G1383" s="10"/>
      <c r="H1383" s="10"/>
      <c r="I1383" s="10"/>
      <c r="J1383" s="10"/>
      <c r="K1383" s="10"/>
      <c r="L1383" s="10"/>
      <c r="M1383" s="10"/>
      <c r="N1383" s="10"/>
      <c r="O1383" s="110">
        <f t="shared" si="42"/>
        <v>0</v>
      </c>
      <c r="P1383" s="110">
        <f t="shared" si="43"/>
        <v>0</v>
      </c>
    </row>
    <row r="1384" spans="1:16" x14ac:dyDescent="0.25">
      <c r="A1384" s="10">
        <v>14338343</v>
      </c>
      <c r="B1384" s="10" t="s">
        <v>438</v>
      </c>
      <c r="C1384" s="10" t="s">
        <v>2739</v>
      </c>
      <c r="D1384" s="10">
        <v>1</v>
      </c>
      <c r="E1384" s="10"/>
      <c r="F1384" s="10"/>
      <c r="G1384" s="10"/>
      <c r="H1384" s="10"/>
      <c r="I1384" s="10"/>
      <c r="J1384" s="10"/>
      <c r="K1384" s="10"/>
      <c r="L1384" s="10"/>
      <c r="M1384" s="10"/>
      <c r="N1384" s="10"/>
      <c r="O1384" s="110">
        <f t="shared" si="42"/>
        <v>0</v>
      </c>
      <c r="P1384" s="110">
        <f t="shared" si="43"/>
        <v>0</v>
      </c>
    </row>
    <row r="1385" spans="1:16" x14ac:dyDescent="0.25">
      <c r="A1385" s="10">
        <v>14645955</v>
      </c>
      <c r="B1385" s="10" t="s">
        <v>439</v>
      </c>
      <c r="C1385" s="10" t="s">
        <v>440</v>
      </c>
      <c r="D1385" s="10">
        <v>1</v>
      </c>
      <c r="E1385" s="10"/>
      <c r="F1385" s="10"/>
      <c r="G1385" s="10"/>
      <c r="H1385" s="10"/>
      <c r="I1385" s="10"/>
      <c r="J1385" s="10"/>
      <c r="K1385" s="10"/>
      <c r="L1385" s="10"/>
      <c r="M1385" s="10"/>
      <c r="N1385" s="10"/>
      <c r="O1385" s="110">
        <f t="shared" si="42"/>
        <v>0</v>
      </c>
      <c r="P1385" s="110">
        <f t="shared" si="43"/>
        <v>0</v>
      </c>
    </row>
    <row r="1386" spans="1:16" x14ac:dyDescent="0.25">
      <c r="A1386" s="10">
        <v>14696096</v>
      </c>
      <c r="B1386" s="10" t="s">
        <v>441</v>
      </c>
      <c r="C1386" s="10" t="s">
        <v>442</v>
      </c>
      <c r="D1386" s="10">
        <v>1</v>
      </c>
      <c r="E1386" s="10"/>
      <c r="F1386" s="10"/>
      <c r="G1386" s="10"/>
      <c r="H1386" s="10"/>
      <c r="I1386" s="10"/>
      <c r="J1386" s="10"/>
      <c r="K1386" s="10"/>
      <c r="L1386" s="10"/>
      <c r="M1386" s="10"/>
      <c r="N1386" s="10"/>
      <c r="O1386" s="110">
        <f t="shared" si="42"/>
        <v>0</v>
      </c>
      <c r="P1386" s="110">
        <f t="shared" si="43"/>
        <v>0</v>
      </c>
    </row>
    <row r="1387" spans="1:16" x14ac:dyDescent="0.25">
      <c r="A1387" s="10">
        <v>14696118</v>
      </c>
      <c r="B1387" s="10" t="s">
        <v>441</v>
      </c>
      <c r="C1387" s="10" t="s">
        <v>442</v>
      </c>
      <c r="D1387" s="10">
        <v>1</v>
      </c>
      <c r="E1387" s="10"/>
      <c r="F1387" s="10"/>
      <c r="G1387" s="10"/>
      <c r="H1387" s="10"/>
      <c r="I1387" s="10"/>
      <c r="J1387" s="10"/>
      <c r="K1387" s="10"/>
      <c r="L1387" s="10"/>
      <c r="M1387" s="10"/>
      <c r="N1387" s="10"/>
      <c r="O1387" s="110">
        <f t="shared" si="42"/>
        <v>0</v>
      </c>
      <c r="P1387" s="110">
        <f t="shared" si="43"/>
        <v>0</v>
      </c>
    </row>
    <row r="1388" spans="1:16" x14ac:dyDescent="0.25">
      <c r="A1388" s="10">
        <v>14751933</v>
      </c>
      <c r="B1388" s="10" t="s">
        <v>443</v>
      </c>
      <c r="C1388" s="10" t="s">
        <v>444</v>
      </c>
      <c r="D1388" s="10">
        <v>1</v>
      </c>
      <c r="E1388" s="10"/>
      <c r="F1388" s="10"/>
      <c r="G1388" s="10"/>
      <c r="H1388" s="10"/>
      <c r="I1388" s="10"/>
      <c r="J1388" s="10"/>
      <c r="K1388" s="10"/>
      <c r="L1388" s="10"/>
      <c r="M1388" s="10"/>
      <c r="N1388" s="10"/>
      <c r="O1388" s="110">
        <f t="shared" si="42"/>
        <v>0</v>
      </c>
      <c r="P1388" s="110">
        <f t="shared" si="43"/>
        <v>0</v>
      </c>
    </row>
    <row r="1389" spans="1:16" x14ac:dyDescent="0.25">
      <c r="A1389" s="10">
        <v>14751941</v>
      </c>
      <c r="B1389" s="10" t="s">
        <v>443</v>
      </c>
      <c r="C1389" s="10" t="s">
        <v>444</v>
      </c>
      <c r="D1389" s="10">
        <v>30</v>
      </c>
      <c r="E1389" s="10"/>
      <c r="F1389" s="10"/>
      <c r="G1389" s="10"/>
      <c r="H1389" s="10"/>
      <c r="I1389" s="10"/>
      <c r="J1389" s="10"/>
      <c r="K1389" s="10"/>
      <c r="L1389" s="10"/>
      <c r="M1389" s="10"/>
      <c r="N1389" s="10"/>
      <c r="O1389" s="110">
        <f t="shared" si="42"/>
        <v>0</v>
      </c>
      <c r="P1389" s="110">
        <f t="shared" si="43"/>
        <v>0</v>
      </c>
    </row>
    <row r="1390" spans="1:16" x14ac:dyDescent="0.25">
      <c r="A1390" s="10">
        <v>14751976</v>
      </c>
      <c r="B1390" s="10" t="s">
        <v>443</v>
      </c>
      <c r="C1390" s="10" t="s">
        <v>444</v>
      </c>
      <c r="D1390" s="10">
        <v>30</v>
      </c>
      <c r="E1390" s="10"/>
      <c r="F1390" s="10"/>
      <c r="G1390" s="10"/>
      <c r="H1390" s="10"/>
      <c r="I1390" s="10"/>
      <c r="J1390" s="10"/>
      <c r="K1390" s="10"/>
      <c r="L1390" s="10"/>
      <c r="M1390" s="10"/>
      <c r="N1390" s="10"/>
      <c r="O1390" s="110">
        <f t="shared" si="42"/>
        <v>0</v>
      </c>
      <c r="P1390" s="110">
        <f t="shared" si="43"/>
        <v>0</v>
      </c>
    </row>
    <row r="1391" spans="1:16" x14ac:dyDescent="0.25">
      <c r="A1391" s="10">
        <v>14939886</v>
      </c>
      <c r="B1391" s="10" t="s">
        <v>443</v>
      </c>
      <c r="C1391" s="10" t="s">
        <v>444</v>
      </c>
      <c r="D1391" s="10">
        <v>70</v>
      </c>
      <c r="E1391" s="10"/>
      <c r="F1391" s="10"/>
      <c r="G1391" s="10"/>
      <c r="H1391" s="10"/>
      <c r="I1391" s="10"/>
      <c r="J1391" s="10"/>
      <c r="K1391" s="10"/>
      <c r="L1391" s="10"/>
      <c r="M1391" s="10"/>
      <c r="N1391" s="10"/>
      <c r="O1391" s="110">
        <f t="shared" si="42"/>
        <v>0</v>
      </c>
      <c r="P1391" s="110">
        <f t="shared" si="43"/>
        <v>0</v>
      </c>
    </row>
    <row r="1392" spans="1:16" x14ac:dyDescent="0.25">
      <c r="A1392" s="10">
        <v>15016757</v>
      </c>
      <c r="B1392" s="10" t="s">
        <v>445</v>
      </c>
      <c r="C1392" s="10" t="s">
        <v>446</v>
      </c>
      <c r="D1392" s="10">
        <v>10</v>
      </c>
      <c r="E1392" s="10"/>
      <c r="F1392" s="10"/>
      <c r="G1392" s="10"/>
      <c r="H1392" s="10"/>
      <c r="I1392" s="10"/>
      <c r="J1392" s="10"/>
      <c r="K1392" s="10"/>
      <c r="L1392" s="10"/>
      <c r="M1392" s="10"/>
      <c r="N1392" s="10"/>
      <c r="O1392" s="110">
        <f t="shared" si="42"/>
        <v>0</v>
      </c>
      <c r="P1392" s="110">
        <f t="shared" si="43"/>
        <v>0</v>
      </c>
    </row>
    <row r="1393" spans="1:16" x14ac:dyDescent="0.25">
      <c r="A1393" s="10">
        <v>15045315</v>
      </c>
      <c r="B1393" s="10" t="s">
        <v>447</v>
      </c>
      <c r="C1393" s="10" t="s">
        <v>2740</v>
      </c>
      <c r="D1393" s="10">
        <v>7</v>
      </c>
      <c r="E1393" s="10"/>
      <c r="F1393" s="10"/>
      <c r="G1393" s="10"/>
      <c r="H1393" s="10"/>
      <c r="I1393" s="10"/>
      <c r="J1393" s="10"/>
      <c r="K1393" s="10"/>
      <c r="L1393" s="10"/>
      <c r="M1393" s="10"/>
      <c r="N1393" s="10"/>
      <c r="O1393" s="110">
        <f t="shared" si="42"/>
        <v>0</v>
      </c>
      <c r="P1393" s="110">
        <f t="shared" si="43"/>
        <v>0</v>
      </c>
    </row>
    <row r="1394" spans="1:16" x14ac:dyDescent="0.25">
      <c r="A1394" s="10">
        <v>15061736</v>
      </c>
      <c r="B1394" s="10" t="s">
        <v>435</v>
      </c>
      <c r="C1394" s="10" t="s">
        <v>2738</v>
      </c>
      <c r="D1394" s="10">
        <v>1</v>
      </c>
      <c r="E1394" s="10"/>
      <c r="F1394" s="10"/>
      <c r="G1394" s="10"/>
      <c r="H1394" s="10"/>
      <c r="I1394" s="10"/>
      <c r="J1394" s="10"/>
      <c r="K1394" s="10"/>
      <c r="L1394" s="10"/>
      <c r="M1394" s="10"/>
      <c r="N1394" s="10"/>
      <c r="O1394" s="110">
        <f t="shared" si="42"/>
        <v>0</v>
      </c>
      <c r="P1394" s="110">
        <f t="shared" si="43"/>
        <v>0</v>
      </c>
    </row>
    <row r="1395" spans="1:16" x14ac:dyDescent="0.25">
      <c r="A1395" s="10">
        <v>15061744</v>
      </c>
      <c r="B1395" s="10" t="s">
        <v>435</v>
      </c>
      <c r="C1395" s="10" t="s">
        <v>2738</v>
      </c>
      <c r="D1395" s="10">
        <v>1</v>
      </c>
      <c r="E1395" s="10"/>
      <c r="F1395" s="10"/>
      <c r="G1395" s="10"/>
      <c r="H1395" s="10"/>
      <c r="I1395" s="10"/>
      <c r="J1395" s="10"/>
      <c r="K1395" s="10"/>
      <c r="L1395" s="10"/>
      <c r="M1395" s="10"/>
      <c r="N1395" s="10"/>
      <c r="O1395" s="110">
        <f t="shared" si="42"/>
        <v>0</v>
      </c>
      <c r="P1395" s="110">
        <f t="shared" si="43"/>
        <v>0</v>
      </c>
    </row>
    <row r="1396" spans="1:16" x14ac:dyDescent="0.25">
      <c r="A1396" s="10">
        <v>15061752</v>
      </c>
      <c r="B1396" s="10" t="s">
        <v>435</v>
      </c>
      <c r="C1396" s="10" t="s">
        <v>2738</v>
      </c>
      <c r="D1396" s="10">
        <v>1</v>
      </c>
      <c r="E1396" s="10"/>
      <c r="F1396" s="10"/>
      <c r="G1396" s="10"/>
      <c r="H1396" s="10"/>
      <c r="I1396" s="10"/>
      <c r="J1396" s="10"/>
      <c r="K1396" s="10"/>
      <c r="L1396" s="10"/>
      <c r="M1396" s="10"/>
      <c r="N1396" s="10"/>
      <c r="O1396" s="110">
        <f t="shared" si="42"/>
        <v>0</v>
      </c>
      <c r="P1396" s="110">
        <f t="shared" si="43"/>
        <v>0</v>
      </c>
    </row>
    <row r="1397" spans="1:16" x14ac:dyDescent="0.25">
      <c r="A1397" s="10">
        <v>15061760</v>
      </c>
      <c r="B1397" s="10" t="s">
        <v>435</v>
      </c>
      <c r="C1397" s="10" t="s">
        <v>2738</v>
      </c>
      <c r="D1397" s="10">
        <v>1</v>
      </c>
      <c r="E1397" s="10"/>
      <c r="F1397" s="10"/>
      <c r="G1397" s="10"/>
      <c r="H1397" s="10"/>
      <c r="I1397" s="10"/>
      <c r="J1397" s="10"/>
      <c r="K1397" s="10"/>
      <c r="L1397" s="10"/>
      <c r="M1397" s="10"/>
      <c r="N1397" s="10"/>
      <c r="O1397" s="110">
        <f t="shared" si="42"/>
        <v>0</v>
      </c>
      <c r="P1397" s="110">
        <f t="shared" si="43"/>
        <v>0</v>
      </c>
    </row>
    <row r="1398" spans="1:16" x14ac:dyDescent="0.25">
      <c r="A1398" s="10">
        <v>15061779</v>
      </c>
      <c r="B1398" s="10" t="s">
        <v>435</v>
      </c>
      <c r="C1398" s="10" t="s">
        <v>2738</v>
      </c>
      <c r="D1398" s="10">
        <v>1</v>
      </c>
      <c r="E1398" s="10"/>
      <c r="F1398" s="10"/>
      <c r="G1398" s="10"/>
      <c r="H1398" s="10"/>
      <c r="I1398" s="10"/>
      <c r="J1398" s="10"/>
      <c r="K1398" s="10"/>
      <c r="L1398" s="10"/>
      <c r="M1398" s="10"/>
      <c r="N1398" s="10"/>
      <c r="O1398" s="110">
        <f t="shared" si="42"/>
        <v>0</v>
      </c>
      <c r="P1398" s="110">
        <f t="shared" si="43"/>
        <v>0</v>
      </c>
    </row>
    <row r="1399" spans="1:16" x14ac:dyDescent="0.25">
      <c r="A1399" s="10">
        <v>15189724</v>
      </c>
      <c r="B1399" s="10" t="s">
        <v>448</v>
      </c>
      <c r="C1399" s="10" t="s">
        <v>449</v>
      </c>
      <c r="D1399" s="10">
        <v>1</v>
      </c>
      <c r="E1399" s="10"/>
      <c r="F1399" s="10"/>
      <c r="G1399" s="10"/>
      <c r="H1399" s="10"/>
      <c r="I1399" s="10"/>
      <c r="J1399" s="10"/>
      <c r="K1399" s="10"/>
      <c r="L1399" s="10"/>
      <c r="M1399" s="10"/>
      <c r="N1399" s="10"/>
      <c r="O1399" s="110">
        <f t="shared" si="42"/>
        <v>0</v>
      </c>
      <c r="P1399" s="110">
        <f t="shared" si="43"/>
        <v>0</v>
      </c>
    </row>
    <row r="1400" spans="1:16" x14ac:dyDescent="0.25">
      <c r="A1400" s="10">
        <v>15220508</v>
      </c>
      <c r="B1400" s="10" t="s">
        <v>436</v>
      </c>
      <c r="C1400" s="10" t="s">
        <v>437</v>
      </c>
      <c r="D1400" s="10">
        <v>2</v>
      </c>
      <c r="E1400" s="10"/>
      <c r="F1400" s="10"/>
      <c r="G1400" s="10"/>
      <c r="H1400" s="10"/>
      <c r="I1400" s="10"/>
      <c r="J1400" s="10"/>
      <c r="K1400" s="10"/>
      <c r="L1400" s="10"/>
      <c r="M1400" s="10"/>
      <c r="N1400" s="10"/>
      <c r="O1400" s="110">
        <f t="shared" si="42"/>
        <v>0</v>
      </c>
      <c r="P1400" s="110">
        <f t="shared" si="43"/>
        <v>0</v>
      </c>
    </row>
    <row r="1401" spans="1:16" x14ac:dyDescent="0.25">
      <c r="A1401" s="10">
        <v>15220516</v>
      </c>
      <c r="B1401" s="10" t="s">
        <v>436</v>
      </c>
      <c r="C1401" s="10" t="s">
        <v>437</v>
      </c>
      <c r="D1401" s="10">
        <v>1</v>
      </c>
      <c r="E1401" s="10"/>
      <c r="F1401" s="10"/>
      <c r="G1401" s="10"/>
      <c r="H1401" s="10"/>
      <c r="I1401" s="10"/>
      <c r="J1401" s="10"/>
      <c r="K1401" s="10"/>
      <c r="L1401" s="10"/>
      <c r="M1401" s="10"/>
      <c r="N1401" s="10"/>
      <c r="O1401" s="110">
        <f t="shared" si="42"/>
        <v>0</v>
      </c>
      <c r="P1401" s="110">
        <f t="shared" si="43"/>
        <v>0</v>
      </c>
    </row>
    <row r="1402" spans="1:16" x14ac:dyDescent="0.25">
      <c r="A1402" s="10">
        <v>15259056</v>
      </c>
      <c r="B1402" s="10" t="s">
        <v>450</v>
      </c>
      <c r="C1402" s="10" t="s">
        <v>451</v>
      </c>
      <c r="D1402" s="10">
        <v>10</v>
      </c>
      <c r="E1402" s="10"/>
      <c r="F1402" s="10"/>
      <c r="G1402" s="10"/>
      <c r="H1402" s="10"/>
      <c r="I1402" s="10"/>
      <c r="J1402" s="10"/>
      <c r="K1402" s="10"/>
      <c r="L1402" s="10"/>
      <c r="M1402" s="10"/>
      <c r="N1402" s="10"/>
      <c r="O1402" s="110">
        <f t="shared" si="42"/>
        <v>0</v>
      </c>
      <c r="P1402" s="110">
        <f t="shared" si="43"/>
        <v>0</v>
      </c>
    </row>
    <row r="1403" spans="1:16" x14ac:dyDescent="0.25">
      <c r="A1403" s="10">
        <v>15262987</v>
      </c>
      <c r="B1403" s="10" t="s">
        <v>452</v>
      </c>
      <c r="C1403" s="10" t="s">
        <v>453</v>
      </c>
      <c r="D1403" s="10">
        <v>2</v>
      </c>
      <c r="E1403" s="10"/>
      <c r="F1403" s="10"/>
      <c r="G1403" s="10"/>
      <c r="H1403" s="10"/>
      <c r="I1403" s="10"/>
      <c r="J1403" s="10"/>
      <c r="K1403" s="10"/>
      <c r="L1403" s="10"/>
      <c r="M1403" s="10"/>
      <c r="N1403" s="10"/>
      <c r="O1403" s="110">
        <f t="shared" si="42"/>
        <v>0</v>
      </c>
      <c r="P1403" s="110">
        <f t="shared" si="43"/>
        <v>0</v>
      </c>
    </row>
    <row r="1404" spans="1:16" x14ac:dyDescent="0.25">
      <c r="A1404" s="10">
        <v>15354091</v>
      </c>
      <c r="B1404" s="10" t="s">
        <v>436</v>
      </c>
      <c r="C1404" s="10" t="s">
        <v>437</v>
      </c>
      <c r="D1404" s="10">
        <v>2</v>
      </c>
      <c r="E1404" s="10"/>
      <c r="F1404" s="10"/>
      <c r="G1404" s="10"/>
      <c r="H1404" s="10"/>
      <c r="I1404" s="10"/>
      <c r="J1404" s="10"/>
      <c r="K1404" s="10"/>
      <c r="L1404" s="10"/>
      <c r="M1404" s="10"/>
      <c r="N1404" s="10"/>
      <c r="O1404" s="110">
        <f t="shared" si="42"/>
        <v>0</v>
      </c>
      <c r="P1404" s="110">
        <f t="shared" si="43"/>
        <v>0</v>
      </c>
    </row>
    <row r="1405" spans="1:16" x14ac:dyDescent="0.25">
      <c r="A1405" s="10">
        <v>15354105</v>
      </c>
      <c r="B1405" s="10" t="s">
        <v>436</v>
      </c>
      <c r="C1405" s="10" t="s">
        <v>437</v>
      </c>
      <c r="D1405" s="10">
        <v>1</v>
      </c>
      <c r="E1405" s="10"/>
      <c r="F1405" s="10"/>
      <c r="G1405" s="10"/>
      <c r="H1405" s="10"/>
      <c r="I1405" s="10"/>
      <c r="J1405" s="10"/>
      <c r="K1405" s="10"/>
      <c r="L1405" s="10"/>
      <c r="M1405" s="10"/>
      <c r="N1405" s="10"/>
      <c r="O1405" s="110">
        <f t="shared" si="42"/>
        <v>0</v>
      </c>
      <c r="P1405" s="110">
        <f t="shared" si="43"/>
        <v>0</v>
      </c>
    </row>
    <row r="1406" spans="1:16" x14ac:dyDescent="0.25">
      <c r="A1406" s="10">
        <v>15368505</v>
      </c>
      <c r="B1406" s="10" t="s">
        <v>445</v>
      </c>
      <c r="C1406" s="10" t="s">
        <v>446</v>
      </c>
      <c r="D1406" s="10">
        <v>10</v>
      </c>
      <c r="E1406" s="10"/>
      <c r="F1406" s="10"/>
      <c r="G1406" s="10"/>
      <c r="H1406" s="10"/>
      <c r="I1406" s="10"/>
      <c r="J1406" s="10"/>
      <c r="K1406" s="10"/>
      <c r="L1406" s="10"/>
      <c r="M1406" s="10"/>
      <c r="N1406" s="10"/>
      <c r="O1406" s="110">
        <f t="shared" si="42"/>
        <v>0</v>
      </c>
      <c r="P1406" s="110">
        <f t="shared" si="43"/>
        <v>0</v>
      </c>
    </row>
    <row r="1407" spans="1:16" x14ac:dyDescent="0.25">
      <c r="A1407" s="10">
        <v>15467147</v>
      </c>
      <c r="B1407" s="10" t="s">
        <v>454</v>
      </c>
      <c r="C1407" s="10" t="s">
        <v>455</v>
      </c>
      <c r="D1407" s="10">
        <v>1</v>
      </c>
      <c r="E1407" s="10"/>
      <c r="F1407" s="10"/>
      <c r="G1407" s="10"/>
      <c r="H1407" s="10"/>
      <c r="I1407" s="10"/>
      <c r="J1407" s="10"/>
      <c r="K1407" s="10"/>
      <c r="L1407" s="10"/>
      <c r="M1407" s="10"/>
      <c r="N1407" s="10"/>
      <c r="O1407" s="110">
        <f t="shared" si="42"/>
        <v>0</v>
      </c>
      <c r="P1407" s="110">
        <f t="shared" si="43"/>
        <v>0</v>
      </c>
    </row>
    <row r="1408" spans="1:16" x14ac:dyDescent="0.25">
      <c r="A1408" s="10">
        <v>15467155</v>
      </c>
      <c r="B1408" s="10" t="s">
        <v>454</v>
      </c>
      <c r="C1408" s="10" t="s">
        <v>455</v>
      </c>
      <c r="D1408" s="10">
        <v>1</v>
      </c>
      <c r="E1408" s="10"/>
      <c r="F1408" s="10"/>
      <c r="G1408" s="10"/>
      <c r="H1408" s="10"/>
      <c r="I1408" s="10"/>
      <c r="J1408" s="10"/>
      <c r="K1408" s="10"/>
      <c r="L1408" s="10"/>
      <c r="M1408" s="10"/>
      <c r="N1408" s="10"/>
      <c r="O1408" s="110">
        <f t="shared" si="42"/>
        <v>0</v>
      </c>
      <c r="P1408" s="110">
        <f t="shared" si="43"/>
        <v>0</v>
      </c>
    </row>
    <row r="1409" spans="1:16" x14ac:dyDescent="0.25">
      <c r="A1409" s="10">
        <v>15488756</v>
      </c>
      <c r="B1409" s="10" t="s">
        <v>435</v>
      </c>
      <c r="C1409" s="10" t="s">
        <v>2738</v>
      </c>
      <c r="D1409" s="10">
        <v>1</v>
      </c>
      <c r="E1409" s="10"/>
      <c r="F1409" s="10"/>
      <c r="G1409" s="10"/>
      <c r="H1409" s="10"/>
      <c r="I1409" s="10"/>
      <c r="J1409" s="10"/>
      <c r="K1409" s="10"/>
      <c r="L1409" s="10"/>
      <c r="M1409" s="10"/>
      <c r="N1409" s="10"/>
      <c r="O1409" s="110">
        <f t="shared" si="42"/>
        <v>0</v>
      </c>
      <c r="P1409" s="110">
        <f t="shared" si="43"/>
        <v>0</v>
      </c>
    </row>
    <row r="1410" spans="1:16" x14ac:dyDescent="0.25">
      <c r="A1410" s="10">
        <v>15488764</v>
      </c>
      <c r="B1410" s="10" t="s">
        <v>435</v>
      </c>
      <c r="C1410" s="10" t="s">
        <v>2738</v>
      </c>
      <c r="D1410" s="10">
        <v>1</v>
      </c>
      <c r="E1410" s="10"/>
      <c r="F1410" s="10"/>
      <c r="G1410" s="10"/>
      <c r="H1410" s="10"/>
      <c r="I1410" s="10"/>
      <c r="J1410" s="10"/>
      <c r="K1410" s="10"/>
      <c r="L1410" s="10"/>
      <c r="M1410" s="10"/>
      <c r="N1410" s="10"/>
      <c r="O1410" s="110">
        <f t="shared" si="42"/>
        <v>0</v>
      </c>
      <c r="P1410" s="110">
        <f t="shared" si="43"/>
        <v>0</v>
      </c>
    </row>
    <row r="1411" spans="1:16" x14ac:dyDescent="0.25">
      <c r="A1411" s="10">
        <v>15488772</v>
      </c>
      <c r="B1411" s="10" t="s">
        <v>435</v>
      </c>
      <c r="C1411" s="10" t="s">
        <v>2738</v>
      </c>
      <c r="D1411" s="10">
        <v>1</v>
      </c>
      <c r="E1411" s="10"/>
      <c r="F1411" s="10"/>
      <c r="G1411" s="10"/>
      <c r="H1411" s="10"/>
      <c r="I1411" s="10"/>
      <c r="J1411" s="10"/>
      <c r="K1411" s="10"/>
      <c r="L1411" s="10"/>
      <c r="M1411" s="10"/>
      <c r="N1411" s="10"/>
      <c r="O1411" s="110">
        <f t="shared" si="42"/>
        <v>0</v>
      </c>
      <c r="P1411" s="110">
        <f t="shared" si="43"/>
        <v>0</v>
      </c>
    </row>
    <row r="1412" spans="1:16" x14ac:dyDescent="0.25">
      <c r="A1412" s="10">
        <v>15518914</v>
      </c>
      <c r="B1412" s="10" t="s">
        <v>456</v>
      </c>
      <c r="C1412" s="10" t="s">
        <v>457</v>
      </c>
      <c r="D1412" s="10">
        <v>1</v>
      </c>
      <c r="E1412" s="10"/>
      <c r="F1412" s="10"/>
      <c r="G1412" s="10"/>
      <c r="H1412" s="10"/>
      <c r="I1412" s="10"/>
      <c r="J1412" s="10"/>
      <c r="K1412" s="10"/>
      <c r="L1412" s="10"/>
      <c r="M1412" s="10"/>
      <c r="N1412" s="10"/>
      <c r="O1412" s="110">
        <f t="shared" si="42"/>
        <v>0</v>
      </c>
      <c r="P1412" s="110">
        <f t="shared" si="43"/>
        <v>0</v>
      </c>
    </row>
    <row r="1413" spans="1:16" x14ac:dyDescent="0.25">
      <c r="A1413" s="10">
        <v>15548112</v>
      </c>
      <c r="B1413" s="10" t="s">
        <v>435</v>
      </c>
      <c r="C1413" s="10" t="s">
        <v>2738</v>
      </c>
      <c r="D1413" s="10">
        <v>1</v>
      </c>
      <c r="E1413" s="10"/>
      <c r="F1413" s="10"/>
      <c r="G1413" s="10"/>
      <c r="H1413" s="10"/>
      <c r="I1413" s="10"/>
      <c r="J1413" s="10"/>
      <c r="K1413" s="10"/>
      <c r="L1413" s="10"/>
      <c r="M1413" s="10"/>
      <c r="N1413" s="10"/>
      <c r="O1413" s="110">
        <f t="shared" ref="O1413:O1476" si="44">E1413+F1413+G1413+H1413+I1413+J1413+K1413+L1413+M1413+N1413</f>
        <v>0</v>
      </c>
      <c r="P1413" s="110">
        <f t="shared" ref="P1413:P1476" si="45">O1413-N1413</f>
        <v>0</v>
      </c>
    </row>
    <row r="1414" spans="1:16" x14ac:dyDescent="0.25">
      <c r="A1414" s="10">
        <v>15548155</v>
      </c>
      <c r="B1414" s="10" t="s">
        <v>435</v>
      </c>
      <c r="C1414" s="10" t="s">
        <v>2738</v>
      </c>
      <c r="D1414" s="10">
        <v>1</v>
      </c>
      <c r="E1414" s="10"/>
      <c r="F1414" s="10"/>
      <c r="G1414" s="10"/>
      <c r="H1414" s="10"/>
      <c r="I1414" s="10"/>
      <c r="J1414" s="10"/>
      <c r="K1414" s="10"/>
      <c r="L1414" s="10"/>
      <c r="M1414" s="10"/>
      <c r="N1414" s="10"/>
      <c r="O1414" s="110">
        <f t="shared" si="44"/>
        <v>0</v>
      </c>
      <c r="P1414" s="110">
        <f t="shared" si="45"/>
        <v>0</v>
      </c>
    </row>
    <row r="1415" spans="1:16" x14ac:dyDescent="0.25">
      <c r="A1415" s="10">
        <v>15548198</v>
      </c>
      <c r="B1415" s="10" t="s">
        <v>435</v>
      </c>
      <c r="C1415" s="10" t="s">
        <v>2738</v>
      </c>
      <c r="D1415" s="10">
        <v>1</v>
      </c>
      <c r="E1415" s="10"/>
      <c r="F1415" s="10"/>
      <c r="G1415" s="10"/>
      <c r="H1415" s="10"/>
      <c r="I1415" s="10"/>
      <c r="J1415" s="10"/>
      <c r="K1415" s="10"/>
      <c r="L1415" s="10"/>
      <c r="M1415" s="10"/>
      <c r="N1415" s="10"/>
      <c r="O1415" s="110">
        <f t="shared" si="44"/>
        <v>0</v>
      </c>
      <c r="P1415" s="110">
        <f t="shared" si="45"/>
        <v>0</v>
      </c>
    </row>
    <row r="1416" spans="1:16" x14ac:dyDescent="0.25">
      <c r="A1416" s="10">
        <v>15548228</v>
      </c>
      <c r="B1416" s="10" t="s">
        <v>435</v>
      </c>
      <c r="C1416" s="10" t="s">
        <v>2738</v>
      </c>
      <c r="D1416" s="10">
        <v>1</v>
      </c>
      <c r="E1416" s="10"/>
      <c r="F1416" s="10"/>
      <c r="G1416" s="10"/>
      <c r="H1416" s="10"/>
      <c r="I1416" s="10"/>
      <c r="J1416" s="10"/>
      <c r="K1416" s="10"/>
      <c r="L1416" s="10"/>
      <c r="M1416" s="10"/>
      <c r="N1416" s="10"/>
      <c r="O1416" s="110">
        <f t="shared" si="44"/>
        <v>0</v>
      </c>
      <c r="P1416" s="110">
        <f t="shared" si="45"/>
        <v>0</v>
      </c>
    </row>
    <row r="1417" spans="1:16" x14ac:dyDescent="0.25">
      <c r="A1417" s="10">
        <v>15557715</v>
      </c>
      <c r="B1417" s="10" t="s">
        <v>458</v>
      </c>
      <c r="C1417" s="10" t="s">
        <v>459</v>
      </c>
      <c r="D1417" s="10">
        <v>1</v>
      </c>
      <c r="E1417" s="10"/>
      <c r="F1417" s="10"/>
      <c r="G1417" s="10"/>
      <c r="H1417" s="10"/>
      <c r="I1417" s="10"/>
      <c r="J1417" s="10"/>
      <c r="K1417" s="10"/>
      <c r="L1417" s="10"/>
      <c r="M1417" s="10"/>
      <c r="N1417" s="10"/>
      <c r="O1417" s="110">
        <f t="shared" si="44"/>
        <v>0</v>
      </c>
      <c r="P1417" s="110">
        <f t="shared" si="45"/>
        <v>0</v>
      </c>
    </row>
    <row r="1418" spans="1:16" x14ac:dyDescent="0.25">
      <c r="A1418" s="10">
        <v>15557723</v>
      </c>
      <c r="B1418" s="10" t="s">
        <v>458</v>
      </c>
      <c r="C1418" s="10" t="s">
        <v>459</v>
      </c>
      <c r="D1418" s="10">
        <v>1</v>
      </c>
      <c r="E1418" s="10"/>
      <c r="F1418" s="10"/>
      <c r="G1418" s="10"/>
      <c r="H1418" s="10"/>
      <c r="I1418" s="10"/>
      <c r="J1418" s="10"/>
      <c r="K1418" s="10"/>
      <c r="L1418" s="10"/>
      <c r="M1418" s="10"/>
      <c r="N1418" s="10"/>
      <c r="O1418" s="110">
        <f t="shared" si="44"/>
        <v>0</v>
      </c>
      <c r="P1418" s="110">
        <f t="shared" si="45"/>
        <v>0</v>
      </c>
    </row>
    <row r="1419" spans="1:16" x14ac:dyDescent="0.25">
      <c r="A1419" s="10">
        <v>15576329</v>
      </c>
      <c r="B1419" s="10" t="s">
        <v>454</v>
      </c>
      <c r="C1419" s="10" t="s">
        <v>455</v>
      </c>
      <c r="D1419" s="10">
        <v>1</v>
      </c>
      <c r="E1419" s="10"/>
      <c r="F1419" s="10"/>
      <c r="G1419" s="10"/>
      <c r="H1419" s="10"/>
      <c r="I1419" s="10"/>
      <c r="J1419" s="10"/>
      <c r="K1419" s="10"/>
      <c r="L1419" s="10"/>
      <c r="M1419" s="10"/>
      <c r="N1419" s="10"/>
      <c r="O1419" s="110">
        <f t="shared" si="44"/>
        <v>0</v>
      </c>
      <c r="P1419" s="110">
        <f t="shared" si="45"/>
        <v>0</v>
      </c>
    </row>
    <row r="1420" spans="1:16" x14ac:dyDescent="0.25">
      <c r="A1420" s="10">
        <v>15577562</v>
      </c>
      <c r="B1420" s="10" t="s">
        <v>454</v>
      </c>
      <c r="C1420" s="10" t="s">
        <v>455</v>
      </c>
      <c r="D1420" s="10">
        <v>1</v>
      </c>
      <c r="E1420" s="10"/>
      <c r="F1420" s="10"/>
      <c r="G1420" s="10"/>
      <c r="H1420" s="10"/>
      <c r="I1420" s="10"/>
      <c r="J1420" s="10"/>
      <c r="K1420" s="10"/>
      <c r="L1420" s="10"/>
      <c r="M1420" s="10"/>
      <c r="N1420" s="10"/>
      <c r="O1420" s="110">
        <f t="shared" si="44"/>
        <v>0</v>
      </c>
      <c r="P1420" s="110">
        <f t="shared" si="45"/>
        <v>0</v>
      </c>
    </row>
    <row r="1421" spans="1:16" x14ac:dyDescent="0.25">
      <c r="A1421" s="10">
        <v>15584321</v>
      </c>
      <c r="B1421" s="10" t="s">
        <v>443</v>
      </c>
      <c r="C1421" s="10" t="s">
        <v>444</v>
      </c>
      <c r="D1421" s="10">
        <v>1</v>
      </c>
      <c r="E1421" s="10"/>
      <c r="F1421" s="10"/>
      <c r="G1421" s="10"/>
      <c r="H1421" s="10"/>
      <c r="I1421" s="10"/>
      <c r="J1421" s="10"/>
      <c r="K1421" s="10"/>
      <c r="L1421" s="10"/>
      <c r="M1421" s="10"/>
      <c r="N1421" s="10"/>
      <c r="O1421" s="110">
        <f t="shared" si="44"/>
        <v>0</v>
      </c>
      <c r="P1421" s="110">
        <f t="shared" si="45"/>
        <v>0</v>
      </c>
    </row>
    <row r="1422" spans="1:16" x14ac:dyDescent="0.25">
      <c r="A1422" s="10">
        <v>15625826</v>
      </c>
      <c r="B1422" s="10" t="s">
        <v>443</v>
      </c>
      <c r="C1422" s="10" t="s">
        <v>444</v>
      </c>
      <c r="D1422" s="10">
        <v>1</v>
      </c>
      <c r="E1422" s="10"/>
      <c r="F1422" s="10"/>
      <c r="G1422" s="10"/>
      <c r="H1422" s="10"/>
      <c r="I1422" s="10"/>
      <c r="J1422" s="10"/>
      <c r="K1422" s="10"/>
      <c r="L1422" s="10"/>
      <c r="M1422" s="10"/>
      <c r="N1422" s="10"/>
      <c r="O1422" s="110">
        <f t="shared" si="44"/>
        <v>0</v>
      </c>
      <c r="P1422" s="110">
        <f t="shared" si="45"/>
        <v>0</v>
      </c>
    </row>
    <row r="1423" spans="1:16" x14ac:dyDescent="0.25">
      <c r="A1423" s="10">
        <v>15627195</v>
      </c>
      <c r="B1423" s="10" t="s">
        <v>443</v>
      </c>
      <c r="C1423" s="10" t="s">
        <v>444</v>
      </c>
      <c r="D1423" s="10">
        <v>1</v>
      </c>
      <c r="E1423" s="10"/>
      <c r="F1423" s="10"/>
      <c r="G1423" s="10"/>
      <c r="H1423" s="10"/>
      <c r="I1423" s="10"/>
      <c r="J1423" s="10"/>
      <c r="K1423" s="10"/>
      <c r="L1423" s="10"/>
      <c r="M1423" s="10"/>
      <c r="N1423" s="10"/>
      <c r="O1423" s="110">
        <f t="shared" si="44"/>
        <v>0</v>
      </c>
      <c r="P1423" s="110">
        <f t="shared" si="45"/>
        <v>0</v>
      </c>
    </row>
    <row r="1424" spans="1:16" x14ac:dyDescent="0.25">
      <c r="A1424" s="10">
        <v>15638405</v>
      </c>
      <c r="B1424" s="10" t="s">
        <v>456</v>
      </c>
      <c r="C1424" s="10" t="s">
        <v>457</v>
      </c>
      <c r="D1424" s="10">
        <v>1</v>
      </c>
      <c r="E1424" s="10"/>
      <c r="F1424" s="10"/>
      <c r="G1424" s="10"/>
      <c r="H1424" s="10"/>
      <c r="I1424" s="10"/>
      <c r="J1424" s="10"/>
      <c r="K1424" s="10"/>
      <c r="L1424" s="10"/>
      <c r="M1424" s="10"/>
      <c r="N1424" s="10"/>
      <c r="O1424" s="110">
        <f t="shared" si="44"/>
        <v>0</v>
      </c>
      <c r="P1424" s="110">
        <f t="shared" si="45"/>
        <v>0</v>
      </c>
    </row>
    <row r="1425" spans="1:16" x14ac:dyDescent="0.25">
      <c r="A1425" s="10">
        <v>15638707</v>
      </c>
      <c r="B1425" s="10" t="s">
        <v>456</v>
      </c>
      <c r="C1425" s="10" t="s">
        <v>457</v>
      </c>
      <c r="D1425" s="10">
        <v>1</v>
      </c>
      <c r="E1425" s="10"/>
      <c r="F1425" s="10"/>
      <c r="G1425" s="10"/>
      <c r="H1425" s="10"/>
      <c r="I1425" s="10"/>
      <c r="J1425" s="10"/>
      <c r="K1425" s="10"/>
      <c r="L1425" s="10"/>
      <c r="M1425" s="10"/>
      <c r="N1425" s="10"/>
      <c r="O1425" s="110">
        <f t="shared" si="44"/>
        <v>0</v>
      </c>
      <c r="P1425" s="110">
        <f t="shared" si="45"/>
        <v>0</v>
      </c>
    </row>
    <row r="1426" spans="1:16" x14ac:dyDescent="0.25">
      <c r="A1426" s="10">
        <v>15642070</v>
      </c>
      <c r="B1426" s="10" t="s">
        <v>441</v>
      </c>
      <c r="C1426" s="10" t="s">
        <v>442</v>
      </c>
      <c r="D1426" s="10">
        <v>1</v>
      </c>
      <c r="E1426" s="10"/>
      <c r="F1426" s="10"/>
      <c r="G1426" s="10"/>
      <c r="H1426" s="10"/>
      <c r="I1426" s="10"/>
      <c r="J1426" s="10"/>
      <c r="K1426" s="10"/>
      <c r="L1426" s="10"/>
      <c r="M1426" s="10"/>
      <c r="N1426" s="10"/>
      <c r="O1426" s="110">
        <f t="shared" si="44"/>
        <v>0</v>
      </c>
      <c r="P1426" s="110">
        <f t="shared" si="45"/>
        <v>0</v>
      </c>
    </row>
    <row r="1427" spans="1:16" x14ac:dyDescent="0.25">
      <c r="A1427" s="10">
        <v>15642925</v>
      </c>
      <c r="B1427" s="10" t="s">
        <v>441</v>
      </c>
      <c r="C1427" s="10" t="s">
        <v>442</v>
      </c>
      <c r="D1427" s="10">
        <v>1</v>
      </c>
      <c r="E1427" s="10"/>
      <c r="F1427" s="10"/>
      <c r="G1427" s="10"/>
      <c r="H1427" s="10"/>
      <c r="I1427" s="10"/>
      <c r="J1427" s="10"/>
      <c r="K1427" s="10"/>
      <c r="L1427" s="10"/>
      <c r="M1427" s="10"/>
      <c r="N1427" s="10"/>
      <c r="O1427" s="110">
        <f t="shared" si="44"/>
        <v>0</v>
      </c>
      <c r="P1427" s="110">
        <f t="shared" si="45"/>
        <v>0</v>
      </c>
    </row>
    <row r="1428" spans="1:16" x14ac:dyDescent="0.25">
      <c r="A1428" s="10">
        <v>15659542</v>
      </c>
      <c r="B1428" s="10" t="s">
        <v>435</v>
      </c>
      <c r="C1428" s="10" t="s">
        <v>2738</v>
      </c>
      <c r="D1428" s="10">
        <v>1</v>
      </c>
      <c r="E1428" s="10"/>
      <c r="F1428" s="10"/>
      <c r="G1428" s="10"/>
      <c r="H1428" s="10"/>
      <c r="I1428" s="10"/>
      <c r="J1428" s="10"/>
      <c r="K1428" s="10"/>
      <c r="L1428" s="10"/>
      <c r="M1428" s="10"/>
      <c r="N1428" s="10"/>
      <c r="O1428" s="110">
        <f t="shared" si="44"/>
        <v>0</v>
      </c>
      <c r="P1428" s="110">
        <f t="shared" si="45"/>
        <v>0</v>
      </c>
    </row>
    <row r="1429" spans="1:16" x14ac:dyDescent="0.25">
      <c r="A1429" s="10">
        <v>15659550</v>
      </c>
      <c r="B1429" s="10" t="s">
        <v>435</v>
      </c>
      <c r="C1429" s="10" t="s">
        <v>2738</v>
      </c>
      <c r="D1429" s="10">
        <v>1</v>
      </c>
      <c r="E1429" s="10"/>
      <c r="F1429" s="10"/>
      <c r="G1429" s="10"/>
      <c r="H1429" s="10"/>
      <c r="I1429" s="10"/>
      <c r="J1429" s="10"/>
      <c r="K1429" s="10"/>
      <c r="L1429" s="10"/>
      <c r="M1429" s="10"/>
      <c r="N1429" s="10"/>
      <c r="O1429" s="110">
        <f t="shared" si="44"/>
        <v>0</v>
      </c>
      <c r="P1429" s="110">
        <f t="shared" si="45"/>
        <v>0</v>
      </c>
    </row>
    <row r="1430" spans="1:16" x14ac:dyDescent="0.25">
      <c r="A1430" s="10">
        <v>15659569</v>
      </c>
      <c r="B1430" s="10" t="s">
        <v>435</v>
      </c>
      <c r="C1430" s="10" t="s">
        <v>2738</v>
      </c>
      <c r="D1430" s="10">
        <v>1</v>
      </c>
      <c r="E1430" s="10"/>
      <c r="F1430" s="10"/>
      <c r="G1430" s="10"/>
      <c r="H1430" s="10"/>
      <c r="I1430" s="10"/>
      <c r="J1430" s="10"/>
      <c r="K1430" s="10"/>
      <c r="L1430" s="10"/>
      <c r="M1430" s="10"/>
      <c r="N1430" s="10"/>
      <c r="O1430" s="110">
        <f t="shared" si="44"/>
        <v>0</v>
      </c>
      <c r="P1430" s="110">
        <f t="shared" si="45"/>
        <v>0</v>
      </c>
    </row>
    <row r="1431" spans="1:16" x14ac:dyDescent="0.25">
      <c r="A1431" s="10">
        <v>15659577</v>
      </c>
      <c r="B1431" s="10" t="s">
        <v>435</v>
      </c>
      <c r="C1431" s="10" t="s">
        <v>2738</v>
      </c>
      <c r="D1431" s="10">
        <v>1</v>
      </c>
      <c r="E1431" s="10"/>
      <c r="F1431" s="10"/>
      <c r="G1431" s="10"/>
      <c r="H1431" s="10"/>
      <c r="I1431" s="10"/>
      <c r="J1431" s="10"/>
      <c r="K1431" s="10"/>
      <c r="L1431" s="10"/>
      <c r="M1431" s="10"/>
      <c r="N1431" s="10"/>
      <c r="O1431" s="110">
        <f t="shared" si="44"/>
        <v>0</v>
      </c>
      <c r="P1431" s="110">
        <f t="shared" si="45"/>
        <v>0</v>
      </c>
    </row>
    <row r="1432" spans="1:16" x14ac:dyDescent="0.25">
      <c r="A1432" s="10">
        <v>15662985</v>
      </c>
      <c r="B1432" s="10" t="s">
        <v>454</v>
      </c>
      <c r="C1432" s="10" t="s">
        <v>455</v>
      </c>
      <c r="D1432" s="10">
        <v>1</v>
      </c>
      <c r="E1432" s="10"/>
      <c r="F1432" s="10"/>
      <c r="G1432" s="10"/>
      <c r="H1432" s="10"/>
      <c r="I1432" s="10"/>
      <c r="J1432" s="10"/>
      <c r="K1432" s="10"/>
      <c r="L1432" s="10"/>
      <c r="M1432" s="10"/>
      <c r="N1432" s="10"/>
      <c r="O1432" s="110">
        <f t="shared" si="44"/>
        <v>0</v>
      </c>
      <c r="P1432" s="110">
        <f t="shared" si="45"/>
        <v>0</v>
      </c>
    </row>
    <row r="1433" spans="1:16" x14ac:dyDescent="0.25">
      <c r="A1433" s="10">
        <v>15668754</v>
      </c>
      <c r="B1433" s="10" t="s">
        <v>435</v>
      </c>
      <c r="C1433" s="10" t="s">
        <v>2738</v>
      </c>
      <c r="D1433" s="10">
        <v>1</v>
      </c>
      <c r="E1433" s="10"/>
      <c r="F1433" s="10"/>
      <c r="G1433" s="10"/>
      <c r="H1433" s="10"/>
      <c r="I1433" s="10"/>
      <c r="J1433" s="10"/>
      <c r="K1433" s="10"/>
      <c r="L1433" s="10"/>
      <c r="M1433" s="10"/>
      <c r="N1433" s="10"/>
      <c r="O1433" s="110">
        <f t="shared" si="44"/>
        <v>0</v>
      </c>
      <c r="P1433" s="110">
        <f t="shared" si="45"/>
        <v>0</v>
      </c>
    </row>
    <row r="1434" spans="1:16" x14ac:dyDescent="0.25">
      <c r="A1434" s="10">
        <v>15679756</v>
      </c>
      <c r="B1434" s="10" t="s">
        <v>435</v>
      </c>
      <c r="C1434" s="10" t="s">
        <v>2738</v>
      </c>
      <c r="D1434" s="10">
        <v>1</v>
      </c>
      <c r="E1434" s="10"/>
      <c r="F1434" s="10"/>
      <c r="G1434" s="10"/>
      <c r="H1434" s="10"/>
      <c r="I1434" s="10"/>
      <c r="J1434" s="10"/>
      <c r="K1434" s="10"/>
      <c r="L1434" s="10"/>
      <c r="M1434" s="10"/>
      <c r="N1434" s="10"/>
      <c r="O1434" s="110">
        <f t="shared" si="44"/>
        <v>0</v>
      </c>
      <c r="P1434" s="110">
        <f t="shared" si="45"/>
        <v>0</v>
      </c>
    </row>
    <row r="1435" spans="1:16" x14ac:dyDescent="0.25">
      <c r="A1435" s="10">
        <v>15679764</v>
      </c>
      <c r="B1435" s="10" t="s">
        <v>435</v>
      </c>
      <c r="C1435" s="10" t="s">
        <v>2738</v>
      </c>
      <c r="D1435" s="10">
        <v>1</v>
      </c>
      <c r="E1435" s="10"/>
      <c r="F1435" s="10"/>
      <c r="G1435" s="10"/>
      <c r="H1435" s="10"/>
      <c r="I1435" s="10"/>
      <c r="J1435" s="10"/>
      <c r="K1435" s="10"/>
      <c r="L1435" s="10"/>
      <c r="M1435" s="10"/>
      <c r="N1435" s="10"/>
      <c r="O1435" s="110">
        <f t="shared" si="44"/>
        <v>0</v>
      </c>
      <c r="P1435" s="110">
        <f t="shared" si="45"/>
        <v>0</v>
      </c>
    </row>
    <row r="1436" spans="1:16" x14ac:dyDescent="0.25">
      <c r="A1436" s="10">
        <v>15679772</v>
      </c>
      <c r="B1436" s="10" t="s">
        <v>435</v>
      </c>
      <c r="C1436" s="10" t="s">
        <v>2738</v>
      </c>
      <c r="D1436" s="10">
        <v>1</v>
      </c>
      <c r="E1436" s="10"/>
      <c r="F1436" s="10"/>
      <c r="G1436" s="10"/>
      <c r="H1436" s="10"/>
      <c r="I1436" s="10"/>
      <c r="J1436" s="10"/>
      <c r="K1436" s="10"/>
      <c r="L1436" s="10"/>
      <c r="M1436" s="10"/>
      <c r="N1436" s="10"/>
      <c r="O1436" s="110">
        <f t="shared" si="44"/>
        <v>0</v>
      </c>
      <c r="P1436" s="110">
        <f t="shared" si="45"/>
        <v>0</v>
      </c>
    </row>
    <row r="1437" spans="1:16" x14ac:dyDescent="0.25">
      <c r="A1437" s="10">
        <v>15679799</v>
      </c>
      <c r="B1437" s="10" t="s">
        <v>435</v>
      </c>
      <c r="C1437" s="10" t="s">
        <v>2738</v>
      </c>
      <c r="D1437" s="10">
        <v>1</v>
      </c>
      <c r="E1437" s="10"/>
      <c r="F1437" s="10"/>
      <c r="G1437" s="10"/>
      <c r="H1437" s="10"/>
      <c r="I1437" s="10"/>
      <c r="J1437" s="10"/>
      <c r="K1437" s="10"/>
      <c r="L1437" s="10"/>
      <c r="M1437" s="10"/>
      <c r="N1437" s="10"/>
      <c r="O1437" s="110">
        <f t="shared" si="44"/>
        <v>0</v>
      </c>
      <c r="P1437" s="110">
        <f t="shared" si="45"/>
        <v>0</v>
      </c>
    </row>
    <row r="1438" spans="1:16" x14ac:dyDescent="0.25">
      <c r="A1438" s="10">
        <v>15685152</v>
      </c>
      <c r="B1438" s="10" t="s">
        <v>460</v>
      </c>
      <c r="C1438" s="10" t="s">
        <v>461</v>
      </c>
      <c r="D1438" s="10">
        <v>1</v>
      </c>
      <c r="E1438" s="10"/>
      <c r="F1438" s="10"/>
      <c r="G1438" s="10"/>
      <c r="H1438" s="10"/>
      <c r="I1438" s="10"/>
      <c r="J1438" s="10"/>
      <c r="K1438" s="10"/>
      <c r="L1438" s="10"/>
      <c r="M1438" s="10"/>
      <c r="N1438" s="10"/>
      <c r="O1438" s="110">
        <f t="shared" si="44"/>
        <v>0</v>
      </c>
      <c r="P1438" s="110">
        <f t="shared" si="45"/>
        <v>0</v>
      </c>
    </row>
    <row r="1439" spans="1:16" x14ac:dyDescent="0.25">
      <c r="A1439" s="10">
        <v>15688348</v>
      </c>
      <c r="B1439" s="10" t="s">
        <v>462</v>
      </c>
      <c r="C1439" s="10" t="s">
        <v>463</v>
      </c>
      <c r="D1439" s="10">
        <v>1</v>
      </c>
      <c r="E1439" s="10"/>
      <c r="F1439" s="10"/>
      <c r="G1439" s="10"/>
      <c r="H1439" s="10"/>
      <c r="I1439" s="10"/>
      <c r="J1439" s="10"/>
      <c r="K1439" s="10"/>
      <c r="L1439" s="10"/>
      <c r="M1439" s="10"/>
      <c r="N1439" s="10"/>
      <c r="O1439" s="110">
        <f t="shared" si="44"/>
        <v>0</v>
      </c>
      <c r="P1439" s="110">
        <f t="shared" si="45"/>
        <v>0</v>
      </c>
    </row>
    <row r="1440" spans="1:16" x14ac:dyDescent="0.25">
      <c r="A1440" s="10">
        <v>15688356</v>
      </c>
      <c r="B1440" s="10" t="s">
        <v>462</v>
      </c>
      <c r="C1440" s="10" t="s">
        <v>463</v>
      </c>
      <c r="D1440" s="10">
        <v>2</v>
      </c>
      <c r="E1440" s="10"/>
      <c r="F1440" s="10"/>
      <c r="G1440" s="10"/>
      <c r="H1440" s="10"/>
      <c r="I1440" s="10"/>
      <c r="J1440" s="10"/>
      <c r="K1440" s="10"/>
      <c r="L1440" s="10"/>
      <c r="M1440" s="10"/>
      <c r="N1440" s="10"/>
      <c r="O1440" s="110">
        <f t="shared" si="44"/>
        <v>0</v>
      </c>
      <c r="P1440" s="110">
        <f t="shared" si="45"/>
        <v>0</v>
      </c>
    </row>
    <row r="1441" spans="1:16" x14ac:dyDescent="0.25">
      <c r="A1441" s="10">
        <v>15694097</v>
      </c>
      <c r="B1441" s="10" t="s">
        <v>464</v>
      </c>
      <c r="C1441" s="10" t="s">
        <v>465</v>
      </c>
      <c r="D1441" s="10">
        <v>1</v>
      </c>
      <c r="E1441" s="10"/>
      <c r="F1441" s="10"/>
      <c r="G1441" s="10"/>
      <c r="H1441" s="10"/>
      <c r="I1441" s="10"/>
      <c r="J1441" s="10"/>
      <c r="K1441" s="10"/>
      <c r="L1441" s="10"/>
      <c r="M1441" s="10"/>
      <c r="N1441" s="10"/>
      <c r="O1441" s="110">
        <f t="shared" si="44"/>
        <v>0</v>
      </c>
      <c r="P1441" s="110">
        <f t="shared" si="45"/>
        <v>0</v>
      </c>
    </row>
    <row r="1442" spans="1:16" x14ac:dyDescent="0.25">
      <c r="A1442" s="10">
        <v>15694100</v>
      </c>
      <c r="B1442" s="10" t="s">
        <v>464</v>
      </c>
      <c r="C1442" s="10" t="s">
        <v>465</v>
      </c>
      <c r="D1442" s="10">
        <v>1</v>
      </c>
      <c r="E1442" s="10"/>
      <c r="F1442" s="10"/>
      <c r="G1442" s="10"/>
      <c r="H1442" s="10"/>
      <c r="I1442" s="10"/>
      <c r="J1442" s="10"/>
      <c r="K1442" s="10"/>
      <c r="L1442" s="10"/>
      <c r="M1442" s="10"/>
      <c r="N1442" s="10"/>
      <c r="O1442" s="110">
        <f t="shared" si="44"/>
        <v>0</v>
      </c>
      <c r="P1442" s="110">
        <f t="shared" si="45"/>
        <v>0</v>
      </c>
    </row>
    <row r="1443" spans="1:16" x14ac:dyDescent="0.25">
      <c r="A1443" s="10">
        <v>15695891</v>
      </c>
      <c r="B1443" s="10" t="s">
        <v>466</v>
      </c>
      <c r="C1443" s="10" t="s">
        <v>467</v>
      </c>
      <c r="D1443" s="10">
        <v>1</v>
      </c>
      <c r="E1443" s="10"/>
      <c r="F1443" s="10"/>
      <c r="G1443" s="10"/>
      <c r="H1443" s="10"/>
      <c r="I1443" s="10"/>
      <c r="J1443" s="10"/>
      <c r="K1443" s="10"/>
      <c r="L1443" s="10"/>
      <c r="M1443" s="10"/>
      <c r="N1443" s="10"/>
      <c r="O1443" s="110">
        <f t="shared" si="44"/>
        <v>0</v>
      </c>
      <c r="P1443" s="110">
        <f t="shared" si="45"/>
        <v>0</v>
      </c>
    </row>
    <row r="1444" spans="1:16" x14ac:dyDescent="0.25">
      <c r="A1444" s="10">
        <v>15718948</v>
      </c>
      <c r="B1444" s="10" t="s">
        <v>435</v>
      </c>
      <c r="C1444" s="10" t="s">
        <v>2738</v>
      </c>
      <c r="D1444" s="10">
        <v>1</v>
      </c>
      <c r="E1444" s="10"/>
      <c r="F1444" s="10"/>
      <c r="G1444" s="10"/>
      <c r="H1444" s="10"/>
      <c r="I1444" s="10"/>
      <c r="J1444" s="10"/>
      <c r="K1444" s="10"/>
      <c r="L1444" s="10"/>
      <c r="M1444" s="10"/>
      <c r="N1444" s="10"/>
      <c r="O1444" s="110">
        <f t="shared" si="44"/>
        <v>0</v>
      </c>
      <c r="P1444" s="110">
        <f t="shared" si="45"/>
        <v>0</v>
      </c>
    </row>
    <row r="1445" spans="1:16" x14ac:dyDescent="0.25">
      <c r="A1445" s="10">
        <v>15740439</v>
      </c>
      <c r="B1445" s="10" t="s">
        <v>435</v>
      </c>
      <c r="C1445" s="10" t="s">
        <v>2738</v>
      </c>
      <c r="D1445" s="10">
        <v>1</v>
      </c>
      <c r="E1445" s="10"/>
      <c r="F1445" s="10"/>
      <c r="G1445" s="10"/>
      <c r="H1445" s="10"/>
      <c r="I1445" s="10"/>
      <c r="J1445" s="10"/>
      <c r="K1445" s="10"/>
      <c r="L1445" s="10"/>
      <c r="M1445" s="10"/>
      <c r="N1445" s="10"/>
      <c r="O1445" s="110">
        <f t="shared" si="44"/>
        <v>0</v>
      </c>
      <c r="P1445" s="110">
        <f t="shared" si="45"/>
        <v>0</v>
      </c>
    </row>
    <row r="1446" spans="1:16" x14ac:dyDescent="0.25">
      <c r="A1446" s="10">
        <v>15743780</v>
      </c>
      <c r="B1446" s="10" t="s">
        <v>436</v>
      </c>
      <c r="C1446" s="10" t="s">
        <v>437</v>
      </c>
      <c r="D1446" s="10">
        <v>2</v>
      </c>
      <c r="E1446" s="10"/>
      <c r="F1446" s="10"/>
      <c r="G1446" s="10"/>
      <c r="H1446" s="10"/>
      <c r="I1446" s="10"/>
      <c r="J1446" s="10"/>
      <c r="K1446" s="10"/>
      <c r="L1446" s="10"/>
      <c r="M1446" s="10"/>
      <c r="N1446" s="10"/>
      <c r="O1446" s="110">
        <f t="shared" si="44"/>
        <v>0</v>
      </c>
      <c r="P1446" s="110">
        <f t="shared" si="45"/>
        <v>0</v>
      </c>
    </row>
    <row r="1447" spans="1:16" x14ac:dyDescent="0.25">
      <c r="A1447" s="10">
        <v>15743799</v>
      </c>
      <c r="B1447" s="10" t="s">
        <v>436</v>
      </c>
      <c r="C1447" s="10" t="s">
        <v>437</v>
      </c>
      <c r="D1447" s="10">
        <v>1</v>
      </c>
      <c r="E1447" s="10"/>
      <c r="F1447" s="10"/>
      <c r="G1447" s="10"/>
      <c r="H1447" s="10"/>
      <c r="I1447" s="10"/>
      <c r="J1447" s="10"/>
      <c r="K1447" s="10"/>
      <c r="L1447" s="10"/>
      <c r="M1447" s="10"/>
      <c r="N1447" s="10"/>
      <c r="O1447" s="110">
        <f t="shared" si="44"/>
        <v>0</v>
      </c>
      <c r="P1447" s="110">
        <f t="shared" si="45"/>
        <v>0</v>
      </c>
    </row>
    <row r="1448" spans="1:16" x14ac:dyDescent="0.25">
      <c r="A1448" s="10">
        <v>15755967</v>
      </c>
      <c r="B1448" s="10" t="s">
        <v>438</v>
      </c>
      <c r="C1448" s="10" t="s">
        <v>2739</v>
      </c>
      <c r="D1448" s="10">
        <v>1</v>
      </c>
      <c r="E1448" s="10"/>
      <c r="F1448" s="10"/>
      <c r="G1448" s="10"/>
      <c r="H1448" s="10"/>
      <c r="I1448" s="10"/>
      <c r="J1448" s="10"/>
      <c r="K1448" s="10"/>
      <c r="L1448" s="10"/>
      <c r="M1448" s="10"/>
      <c r="N1448" s="10"/>
      <c r="O1448" s="110">
        <f t="shared" si="44"/>
        <v>0</v>
      </c>
      <c r="P1448" s="110">
        <f t="shared" si="45"/>
        <v>0</v>
      </c>
    </row>
    <row r="1449" spans="1:16" x14ac:dyDescent="0.25">
      <c r="A1449" s="10">
        <v>15780228</v>
      </c>
      <c r="B1449" s="10" t="s">
        <v>435</v>
      </c>
      <c r="C1449" s="10" t="s">
        <v>2738</v>
      </c>
      <c r="D1449" s="10">
        <v>1</v>
      </c>
      <c r="E1449" s="10"/>
      <c r="F1449" s="10"/>
      <c r="G1449" s="10"/>
      <c r="H1449" s="10"/>
      <c r="I1449" s="10"/>
      <c r="J1449" s="10"/>
      <c r="K1449" s="10"/>
      <c r="L1449" s="10"/>
      <c r="M1449" s="10"/>
      <c r="N1449" s="10"/>
      <c r="O1449" s="110">
        <f t="shared" si="44"/>
        <v>0</v>
      </c>
      <c r="P1449" s="110">
        <f t="shared" si="45"/>
        <v>0</v>
      </c>
    </row>
    <row r="1450" spans="1:16" x14ac:dyDescent="0.25">
      <c r="A1450" s="10">
        <v>15795543</v>
      </c>
      <c r="B1450" s="10" t="s">
        <v>441</v>
      </c>
      <c r="C1450" s="10" t="s">
        <v>442</v>
      </c>
      <c r="D1450" s="10">
        <v>1</v>
      </c>
      <c r="E1450" s="10"/>
      <c r="F1450" s="10"/>
      <c r="G1450" s="10"/>
      <c r="H1450" s="10"/>
      <c r="I1450" s="10"/>
      <c r="J1450" s="10"/>
      <c r="K1450" s="10"/>
      <c r="L1450" s="10"/>
      <c r="M1450" s="10"/>
      <c r="N1450" s="10"/>
      <c r="O1450" s="110">
        <f t="shared" si="44"/>
        <v>0</v>
      </c>
      <c r="P1450" s="110">
        <f t="shared" si="45"/>
        <v>0</v>
      </c>
    </row>
    <row r="1451" spans="1:16" x14ac:dyDescent="0.25">
      <c r="A1451" s="10">
        <v>15803872</v>
      </c>
      <c r="B1451" s="10" t="s">
        <v>441</v>
      </c>
      <c r="C1451" s="10" t="s">
        <v>442</v>
      </c>
      <c r="D1451" s="10">
        <v>1</v>
      </c>
      <c r="E1451" s="10"/>
      <c r="F1451" s="10"/>
      <c r="G1451" s="10"/>
      <c r="H1451" s="10"/>
      <c r="I1451" s="10"/>
      <c r="J1451" s="10"/>
      <c r="K1451" s="10"/>
      <c r="L1451" s="10"/>
      <c r="M1451" s="10"/>
      <c r="N1451" s="10"/>
      <c r="O1451" s="110">
        <f t="shared" si="44"/>
        <v>0</v>
      </c>
      <c r="P1451" s="110">
        <f t="shared" si="45"/>
        <v>0</v>
      </c>
    </row>
    <row r="1452" spans="1:16" x14ac:dyDescent="0.25">
      <c r="A1452" s="10">
        <v>15820750</v>
      </c>
      <c r="B1452" s="10" t="s">
        <v>454</v>
      </c>
      <c r="C1452" s="10" t="s">
        <v>455</v>
      </c>
      <c r="D1452" s="10">
        <v>1</v>
      </c>
      <c r="E1452" s="10"/>
      <c r="F1452" s="10"/>
      <c r="G1452" s="10"/>
      <c r="H1452" s="10"/>
      <c r="I1452" s="10"/>
      <c r="J1452" s="10"/>
      <c r="K1452" s="10"/>
      <c r="L1452" s="10"/>
      <c r="M1452" s="10"/>
      <c r="N1452" s="10"/>
      <c r="O1452" s="110">
        <f t="shared" si="44"/>
        <v>0</v>
      </c>
      <c r="P1452" s="110">
        <f t="shared" si="45"/>
        <v>0</v>
      </c>
    </row>
    <row r="1453" spans="1:16" x14ac:dyDescent="0.25">
      <c r="A1453" s="10">
        <v>15824195</v>
      </c>
      <c r="B1453" s="10" t="s">
        <v>239</v>
      </c>
      <c r="C1453" s="10" t="s">
        <v>240</v>
      </c>
      <c r="D1453" s="10">
        <v>56</v>
      </c>
      <c r="E1453" s="10"/>
      <c r="F1453" s="10"/>
      <c r="G1453" s="10"/>
      <c r="H1453" s="10"/>
      <c r="I1453" s="10"/>
      <c r="J1453" s="10"/>
      <c r="K1453" s="10"/>
      <c r="L1453" s="10"/>
      <c r="M1453" s="10"/>
      <c r="N1453" s="10"/>
      <c r="O1453" s="110">
        <f t="shared" si="44"/>
        <v>0</v>
      </c>
      <c r="P1453" s="110">
        <f t="shared" si="45"/>
        <v>0</v>
      </c>
    </row>
    <row r="1454" spans="1:16" x14ac:dyDescent="0.25">
      <c r="A1454" s="10">
        <v>15854981</v>
      </c>
      <c r="B1454" s="10" t="s">
        <v>468</v>
      </c>
      <c r="C1454" s="10" t="s">
        <v>469</v>
      </c>
      <c r="D1454" s="10">
        <v>1</v>
      </c>
      <c r="E1454" s="10"/>
      <c r="F1454" s="10"/>
      <c r="G1454" s="10"/>
      <c r="H1454" s="10"/>
      <c r="I1454" s="10"/>
      <c r="J1454" s="10"/>
      <c r="K1454" s="10"/>
      <c r="L1454" s="10"/>
      <c r="M1454" s="10"/>
      <c r="N1454" s="10"/>
      <c r="O1454" s="110">
        <f t="shared" si="44"/>
        <v>0</v>
      </c>
      <c r="P1454" s="110">
        <f t="shared" si="45"/>
        <v>0</v>
      </c>
    </row>
    <row r="1455" spans="1:16" x14ac:dyDescent="0.25">
      <c r="A1455" s="10">
        <v>15861473</v>
      </c>
      <c r="B1455" s="10" t="s">
        <v>438</v>
      </c>
      <c r="C1455" s="10" t="s">
        <v>2739</v>
      </c>
      <c r="D1455" s="10">
        <v>1</v>
      </c>
      <c r="E1455" s="10"/>
      <c r="F1455" s="10"/>
      <c r="G1455" s="10"/>
      <c r="H1455" s="10"/>
      <c r="I1455" s="10"/>
      <c r="J1455" s="10"/>
      <c r="K1455" s="10"/>
      <c r="L1455" s="10"/>
      <c r="M1455" s="10"/>
      <c r="N1455" s="10"/>
      <c r="O1455" s="110">
        <f t="shared" si="44"/>
        <v>0</v>
      </c>
      <c r="P1455" s="110">
        <f t="shared" si="45"/>
        <v>0</v>
      </c>
    </row>
    <row r="1456" spans="1:16" x14ac:dyDescent="0.25">
      <c r="A1456" s="10">
        <v>15901521</v>
      </c>
      <c r="B1456" s="10" t="s">
        <v>448</v>
      </c>
      <c r="C1456" s="10" t="s">
        <v>449</v>
      </c>
      <c r="D1456" s="10">
        <v>1</v>
      </c>
      <c r="E1456" s="10"/>
      <c r="F1456" s="10"/>
      <c r="G1456" s="10"/>
      <c r="H1456" s="10"/>
      <c r="I1456" s="10"/>
      <c r="J1456" s="10"/>
      <c r="K1456" s="10"/>
      <c r="L1456" s="10"/>
      <c r="M1456" s="10"/>
      <c r="N1456" s="10"/>
      <c r="O1456" s="110">
        <f t="shared" si="44"/>
        <v>0</v>
      </c>
      <c r="P1456" s="110">
        <f t="shared" si="45"/>
        <v>0</v>
      </c>
    </row>
    <row r="1457" spans="1:16" x14ac:dyDescent="0.25">
      <c r="A1457" s="10">
        <v>15908224</v>
      </c>
      <c r="B1457" s="10" t="s">
        <v>443</v>
      </c>
      <c r="C1457" s="10" t="s">
        <v>444</v>
      </c>
      <c r="D1457" s="10">
        <v>50</v>
      </c>
      <c r="E1457" s="10"/>
      <c r="F1457" s="10"/>
      <c r="G1457" s="10"/>
      <c r="H1457" s="10"/>
      <c r="I1457" s="10"/>
      <c r="J1457" s="10"/>
      <c r="K1457" s="10"/>
      <c r="L1457" s="10"/>
      <c r="M1457" s="10"/>
      <c r="N1457" s="10"/>
      <c r="O1457" s="110">
        <f t="shared" si="44"/>
        <v>0</v>
      </c>
      <c r="P1457" s="110">
        <f t="shared" si="45"/>
        <v>0</v>
      </c>
    </row>
    <row r="1458" spans="1:16" x14ac:dyDescent="0.25">
      <c r="A1458" s="10">
        <v>15910121</v>
      </c>
      <c r="B1458" s="10" t="s">
        <v>448</v>
      </c>
      <c r="C1458" s="10" t="s">
        <v>449</v>
      </c>
      <c r="D1458" s="10">
        <v>1</v>
      </c>
      <c r="E1458" s="10"/>
      <c r="F1458" s="10"/>
      <c r="G1458" s="10"/>
      <c r="H1458" s="10"/>
      <c r="I1458" s="10"/>
      <c r="J1458" s="10"/>
      <c r="K1458" s="10"/>
      <c r="L1458" s="10"/>
      <c r="M1458" s="10"/>
      <c r="N1458" s="10"/>
      <c r="O1458" s="110">
        <f t="shared" si="44"/>
        <v>0</v>
      </c>
      <c r="P1458" s="110">
        <f t="shared" si="45"/>
        <v>0</v>
      </c>
    </row>
    <row r="1459" spans="1:16" x14ac:dyDescent="0.25">
      <c r="A1459" s="10">
        <v>15914046</v>
      </c>
      <c r="B1459" s="10" t="s">
        <v>443</v>
      </c>
      <c r="C1459" s="10" t="s">
        <v>444</v>
      </c>
      <c r="D1459" s="10">
        <v>10</v>
      </c>
      <c r="E1459" s="10"/>
      <c r="F1459" s="10"/>
      <c r="G1459" s="10"/>
      <c r="H1459" s="10"/>
      <c r="I1459" s="10"/>
      <c r="J1459" s="10"/>
      <c r="K1459" s="10"/>
      <c r="L1459" s="10"/>
      <c r="M1459" s="10"/>
      <c r="N1459" s="10"/>
      <c r="O1459" s="110">
        <f t="shared" si="44"/>
        <v>0</v>
      </c>
      <c r="P1459" s="110">
        <f t="shared" si="45"/>
        <v>0</v>
      </c>
    </row>
    <row r="1460" spans="1:16" x14ac:dyDescent="0.25">
      <c r="A1460" s="10">
        <v>15917460</v>
      </c>
      <c r="B1460" s="10" t="s">
        <v>435</v>
      </c>
      <c r="C1460" s="10" t="s">
        <v>2738</v>
      </c>
      <c r="D1460" s="10">
        <v>1</v>
      </c>
      <c r="E1460" s="10"/>
      <c r="F1460" s="10"/>
      <c r="G1460" s="10"/>
      <c r="H1460" s="10"/>
      <c r="I1460" s="10"/>
      <c r="J1460" s="10"/>
      <c r="K1460" s="10"/>
      <c r="L1460" s="10"/>
      <c r="M1460" s="10"/>
      <c r="N1460" s="10"/>
      <c r="O1460" s="110">
        <f t="shared" si="44"/>
        <v>0</v>
      </c>
      <c r="P1460" s="110">
        <f t="shared" si="45"/>
        <v>0</v>
      </c>
    </row>
    <row r="1461" spans="1:16" x14ac:dyDescent="0.25">
      <c r="A1461" s="10">
        <v>15917479</v>
      </c>
      <c r="B1461" s="10" t="s">
        <v>435</v>
      </c>
      <c r="C1461" s="10" t="s">
        <v>2738</v>
      </c>
      <c r="D1461" s="10">
        <v>1</v>
      </c>
      <c r="E1461" s="10"/>
      <c r="F1461" s="10"/>
      <c r="G1461" s="10"/>
      <c r="H1461" s="10"/>
      <c r="I1461" s="10"/>
      <c r="J1461" s="10"/>
      <c r="K1461" s="10"/>
      <c r="L1461" s="10"/>
      <c r="M1461" s="10"/>
      <c r="N1461" s="10"/>
      <c r="O1461" s="110">
        <f t="shared" si="44"/>
        <v>0</v>
      </c>
      <c r="P1461" s="110">
        <f t="shared" si="45"/>
        <v>0</v>
      </c>
    </row>
    <row r="1462" spans="1:16" x14ac:dyDescent="0.25">
      <c r="A1462" s="10">
        <v>15919951</v>
      </c>
      <c r="B1462" s="10" t="s">
        <v>454</v>
      </c>
      <c r="C1462" s="10" t="s">
        <v>455</v>
      </c>
      <c r="D1462" s="10">
        <v>1</v>
      </c>
      <c r="E1462" s="10"/>
      <c r="F1462" s="10"/>
      <c r="G1462" s="10"/>
      <c r="H1462" s="10"/>
      <c r="I1462" s="10"/>
      <c r="J1462" s="10"/>
      <c r="K1462" s="10"/>
      <c r="L1462" s="10"/>
      <c r="M1462" s="10"/>
      <c r="N1462" s="10"/>
      <c r="O1462" s="110">
        <f t="shared" si="44"/>
        <v>0</v>
      </c>
      <c r="P1462" s="110">
        <f t="shared" si="45"/>
        <v>0</v>
      </c>
    </row>
    <row r="1463" spans="1:16" x14ac:dyDescent="0.25">
      <c r="A1463" s="10">
        <v>15922065</v>
      </c>
      <c r="B1463" s="10" t="s">
        <v>435</v>
      </c>
      <c r="C1463" s="10" t="s">
        <v>2738</v>
      </c>
      <c r="D1463" s="10">
        <v>1</v>
      </c>
      <c r="E1463" s="10"/>
      <c r="F1463" s="10"/>
      <c r="G1463" s="10"/>
      <c r="H1463" s="10"/>
      <c r="I1463" s="10"/>
      <c r="J1463" s="10"/>
      <c r="K1463" s="10"/>
      <c r="L1463" s="10"/>
      <c r="M1463" s="10"/>
      <c r="N1463" s="10"/>
      <c r="O1463" s="110">
        <f t="shared" si="44"/>
        <v>0</v>
      </c>
      <c r="P1463" s="110">
        <f t="shared" si="45"/>
        <v>0</v>
      </c>
    </row>
    <row r="1464" spans="1:16" x14ac:dyDescent="0.25">
      <c r="A1464" s="10">
        <v>15930114</v>
      </c>
      <c r="B1464" s="10" t="s">
        <v>448</v>
      </c>
      <c r="C1464" s="10" t="s">
        <v>449</v>
      </c>
      <c r="D1464" s="10">
        <v>1</v>
      </c>
      <c r="E1464" s="10"/>
      <c r="F1464" s="10"/>
      <c r="G1464" s="10"/>
      <c r="H1464" s="10"/>
      <c r="I1464" s="10"/>
      <c r="J1464" s="10"/>
      <c r="K1464" s="10"/>
      <c r="L1464" s="10"/>
      <c r="M1464" s="10"/>
      <c r="N1464" s="10"/>
      <c r="O1464" s="110">
        <f t="shared" si="44"/>
        <v>0</v>
      </c>
      <c r="P1464" s="110">
        <f t="shared" si="45"/>
        <v>0</v>
      </c>
    </row>
    <row r="1465" spans="1:16" x14ac:dyDescent="0.25">
      <c r="A1465" s="10">
        <v>15930920</v>
      </c>
      <c r="B1465" s="10" t="s">
        <v>448</v>
      </c>
      <c r="C1465" s="10" t="s">
        <v>449</v>
      </c>
      <c r="D1465" s="10">
        <v>1</v>
      </c>
      <c r="E1465" s="10"/>
      <c r="F1465" s="10"/>
      <c r="G1465" s="10"/>
      <c r="H1465" s="10"/>
      <c r="I1465" s="10"/>
      <c r="J1465" s="10"/>
      <c r="K1465" s="10"/>
      <c r="L1465" s="10"/>
      <c r="M1465" s="10"/>
      <c r="N1465" s="10"/>
      <c r="O1465" s="110">
        <f t="shared" si="44"/>
        <v>0</v>
      </c>
      <c r="P1465" s="110">
        <f t="shared" si="45"/>
        <v>0</v>
      </c>
    </row>
    <row r="1466" spans="1:16" x14ac:dyDescent="0.25">
      <c r="A1466" s="10">
        <v>15947300</v>
      </c>
      <c r="B1466" s="10" t="s">
        <v>470</v>
      </c>
      <c r="C1466" s="10" t="s">
        <v>2741</v>
      </c>
      <c r="D1466" s="10">
        <v>1</v>
      </c>
      <c r="E1466" s="10"/>
      <c r="F1466" s="10"/>
      <c r="G1466" s="10"/>
      <c r="H1466" s="10"/>
      <c r="I1466" s="10"/>
      <c r="J1466" s="10"/>
      <c r="K1466" s="10"/>
      <c r="L1466" s="10"/>
      <c r="M1466" s="10"/>
      <c r="N1466" s="10"/>
      <c r="O1466" s="110">
        <f t="shared" si="44"/>
        <v>0</v>
      </c>
      <c r="P1466" s="110">
        <f t="shared" si="45"/>
        <v>0</v>
      </c>
    </row>
    <row r="1467" spans="1:16" x14ac:dyDescent="0.25">
      <c r="A1467" s="10">
        <v>15947327</v>
      </c>
      <c r="B1467" s="10" t="s">
        <v>471</v>
      </c>
      <c r="C1467" s="10" t="s">
        <v>472</v>
      </c>
      <c r="D1467" s="10">
        <v>1</v>
      </c>
      <c r="E1467" s="10"/>
      <c r="F1467" s="10"/>
      <c r="G1467" s="10"/>
      <c r="H1467" s="10"/>
      <c r="I1467" s="10"/>
      <c r="J1467" s="10"/>
      <c r="K1467" s="10"/>
      <c r="L1467" s="10"/>
      <c r="M1467" s="10"/>
      <c r="N1467" s="10"/>
      <c r="O1467" s="110">
        <f t="shared" si="44"/>
        <v>0</v>
      </c>
      <c r="P1467" s="110">
        <f t="shared" si="45"/>
        <v>0</v>
      </c>
    </row>
    <row r="1468" spans="1:16" x14ac:dyDescent="0.25">
      <c r="A1468" s="10">
        <v>15948420</v>
      </c>
      <c r="B1468" s="10" t="s">
        <v>435</v>
      </c>
      <c r="C1468" s="10" t="s">
        <v>2738</v>
      </c>
      <c r="D1468" s="10">
        <v>1</v>
      </c>
      <c r="E1468" s="10"/>
      <c r="F1468" s="10"/>
      <c r="G1468" s="10"/>
      <c r="H1468" s="10"/>
      <c r="I1468" s="10"/>
      <c r="J1468" s="10"/>
      <c r="K1468" s="10"/>
      <c r="L1468" s="10"/>
      <c r="M1468" s="10"/>
      <c r="N1468" s="10"/>
      <c r="O1468" s="110">
        <f t="shared" si="44"/>
        <v>0</v>
      </c>
      <c r="P1468" s="110">
        <f t="shared" si="45"/>
        <v>0</v>
      </c>
    </row>
    <row r="1469" spans="1:16" x14ac:dyDescent="0.25">
      <c r="A1469" s="10">
        <v>15951723</v>
      </c>
      <c r="B1469" s="10" t="s">
        <v>473</v>
      </c>
      <c r="C1469" s="10" t="s">
        <v>469</v>
      </c>
      <c r="D1469" s="10">
        <v>1</v>
      </c>
      <c r="E1469" s="10"/>
      <c r="F1469" s="10"/>
      <c r="G1469" s="10"/>
      <c r="H1469" s="10"/>
      <c r="I1469" s="10"/>
      <c r="J1469" s="10"/>
      <c r="K1469" s="10"/>
      <c r="L1469" s="10"/>
      <c r="M1469" s="10"/>
      <c r="N1469" s="10"/>
      <c r="O1469" s="110">
        <f t="shared" si="44"/>
        <v>0</v>
      </c>
      <c r="P1469" s="110">
        <f t="shared" si="45"/>
        <v>0</v>
      </c>
    </row>
    <row r="1470" spans="1:16" x14ac:dyDescent="0.25">
      <c r="A1470" s="10">
        <v>15951731</v>
      </c>
      <c r="B1470" s="10" t="s">
        <v>473</v>
      </c>
      <c r="C1470" s="10" t="s">
        <v>469</v>
      </c>
      <c r="D1470" s="10">
        <v>1</v>
      </c>
      <c r="E1470" s="10"/>
      <c r="F1470" s="10"/>
      <c r="G1470" s="10"/>
      <c r="H1470" s="10"/>
      <c r="I1470" s="10"/>
      <c r="J1470" s="10"/>
      <c r="K1470" s="10"/>
      <c r="L1470" s="10"/>
      <c r="M1470" s="10"/>
      <c r="N1470" s="10"/>
      <c r="O1470" s="110">
        <f t="shared" si="44"/>
        <v>0</v>
      </c>
      <c r="P1470" s="110">
        <f t="shared" si="45"/>
        <v>0</v>
      </c>
    </row>
    <row r="1471" spans="1:16" x14ac:dyDescent="0.25">
      <c r="A1471" s="10">
        <v>15966097</v>
      </c>
      <c r="B1471" s="10" t="s">
        <v>443</v>
      </c>
      <c r="C1471" s="10" t="s">
        <v>444</v>
      </c>
      <c r="D1471" s="10">
        <v>1</v>
      </c>
      <c r="E1471" s="10"/>
      <c r="F1471" s="10"/>
      <c r="G1471" s="10"/>
      <c r="H1471" s="10"/>
      <c r="I1471" s="10"/>
      <c r="J1471" s="10"/>
      <c r="K1471" s="10"/>
      <c r="L1471" s="10"/>
      <c r="M1471" s="10"/>
      <c r="N1471" s="10"/>
      <c r="O1471" s="110">
        <f t="shared" si="44"/>
        <v>0</v>
      </c>
      <c r="P1471" s="110">
        <f t="shared" si="45"/>
        <v>0</v>
      </c>
    </row>
    <row r="1472" spans="1:16" x14ac:dyDescent="0.25">
      <c r="A1472" s="10">
        <v>15971465</v>
      </c>
      <c r="B1472" s="10" t="s">
        <v>466</v>
      </c>
      <c r="C1472" s="10" t="s">
        <v>467</v>
      </c>
      <c r="D1472" s="10">
        <v>1</v>
      </c>
      <c r="E1472" s="10"/>
      <c r="F1472" s="10"/>
      <c r="G1472" s="10"/>
      <c r="H1472" s="10"/>
      <c r="I1472" s="10"/>
      <c r="J1472" s="10"/>
      <c r="K1472" s="10"/>
      <c r="L1472" s="10"/>
      <c r="M1472" s="10"/>
      <c r="N1472" s="10"/>
      <c r="O1472" s="110">
        <f t="shared" si="44"/>
        <v>0</v>
      </c>
      <c r="P1472" s="110">
        <f t="shared" si="45"/>
        <v>0</v>
      </c>
    </row>
    <row r="1473" spans="1:16" x14ac:dyDescent="0.25">
      <c r="A1473" s="10">
        <v>15971481</v>
      </c>
      <c r="B1473" s="10" t="s">
        <v>448</v>
      </c>
      <c r="C1473" s="10" t="s">
        <v>449</v>
      </c>
      <c r="D1473" s="10">
        <v>1</v>
      </c>
      <c r="E1473" s="10"/>
      <c r="F1473" s="10"/>
      <c r="G1473" s="10"/>
      <c r="H1473" s="10"/>
      <c r="I1473" s="10"/>
      <c r="J1473" s="10"/>
      <c r="K1473" s="10"/>
      <c r="L1473" s="10"/>
      <c r="M1473" s="10"/>
      <c r="N1473" s="10"/>
      <c r="O1473" s="110">
        <f t="shared" si="44"/>
        <v>0</v>
      </c>
      <c r="P1473" s="110">
        <f t="shared" si="45"/>
        <v>0</v>
      </c>
    </row>
    <row r="1474" spans="1:16" x14ac:dyDescent="0.25">
      <c r="A1474" s="10">
        <v>15994392</v>
      </c>
      <c r="B1474" s="10" t="s">
        <v>450</v>
      </c>
      <c r="C1474" s="10" t="s">
        <v>451</v>
      </c>
      <c r="D1474" s="10">
        <v>1</v>
      </c>
      <c r="E1474" s="10"/>
      <c r="F1474" s="10"/>
      <c r="G1474" s="10"/>
      <c r="H1474" s="10"/>
      <c r="I1474" s="10"/>
      <c r="J1474" s="10"/>
      <c r="K1474" s="10"/>
      <c r="L1474" s="10"/>
      <c r="M1474" s="10"/>
      <c r="N1474" s="10"/>
      <c r="O1474" s="110">
        <f t="shared" si="44"/>
        <v>0</v>
      </c>
      <c r="P1474" s="110">
        <f t="shared" si="45"/>
        <v>0</v>
      </c>
    </row>
    <row r="1475" spans="1:16" x14ac:dyDescent="0.25">
      <c r="A1475" s="10">
        <v>15997901</v>
      </c>
      <c r="B1475" s="10" t="s">
        <v>441</v>
      </c>
      <c r="C1475" s="10" t="s">
        <v>442</v>
      </c>
      <c r="D1475" s="10">
        <v>1</v>
      </c>
      <c r="E1475" s="10"/>
      <c r="F1475" s="10"/>
      <c r="G1475" s="10"/>
      <c r="H1475" s="10"/>
      <c r="I1475" s="10"/>
      <c r="J1475" s="10"/>
      <c r="K1475" s="10"/>
      <c r="L1475" s="10"/>
      <c r="M1475" s="10"/>
      <c r="N1475" s="10"/>
      <c r="O1475" s="110">
        <f t="shared" si="44"/>
        <v>0</v>
      </c>
      <c r="P1475" s="110">
        <f t="shared" si="45"/>
        <v>0</v>
      </c>
    </row>
    <row r="1476" spans="1:16" x14ac:dyDescent="0.25">
      <c r="A1476" s="10">
        <v>15998932</v>
      </c>
      <c r="B1476" s="10" t="s">
        <v>441</v>
      </c>
      <c r="C1476" s="10" t="s">
        <v>442</v>
      </c>
      <c r="D1476" s="10">
        <v>1</v>
      </c>
      <c r="E1476" s="10"/>
      <c r="F1476" s="10"/>
      <c r="G1476" s="10"/>
      <c r="H1476" s="10"/>
      <c r="I1476" s="10"/>
      <c r="J1476" s="10"/>
      <c r="K1476" s="10"/>
      <c r="L1476" s="10"/>
      <c r="M1476" s="10"/>
      <c r="N1476" s="10"/>
      <c r="O1476" s="110">
        <f t="shared" si="44"/>
        <v>0</v>
      </c>
      <c r="P1476" s="110">
        <f t="shared" si="45"/>
        <v>0</v>
      </c>
    </row>
    <row r="1477" spans="1:16" x14ac:dyDescent="0.25">
      <c r="A1477" s="10">
        <v>15999106</v>
      </c>
      <c r="B1477" s="10" t="s">
        <v>239</v>
      </c>
      <c r="C1477" s="10" t="s">
        <v>240</v>
      </c>
      <c r="D1477" s="10">
        <v>56</v>
      </c>
      <c r="E1477" s="10"/>
      <c r="F1477" s="10"/>
      <c r="G1477" s="10"/>
      <c r="H1477" s="10"/>
      <c r="I1477" s="10"/>
      <c r="J1477" s="10"/>
      <c r="K1477" s="10"/>
      <c r="L1477" s="10"/>
      <c r="M1477" s="10"/>
      <c r="N1477" s="10"/>
      <c r="O1477" s="110">
        <f t="shared" ref="O1477:O1773" si="46">E1477+F1477+G1477+H1477+I1477+J1477+K1477+L1477+M1477+N1477</f>
        <v>0</v>
      </c>
      <c r="P1477" s="110">
        <f t="shared" ref="P1477:P1773" si="47">O1477-N1477</f>
        <v>0</v>
      </c>
    </row>
    <row r="1478" spans="1:16" x14ac:dyDescent="0.25">
      <c r="A1478" s="10">
        <v>16004418</v>
      </c>
      <c r="B1478" s="10" t="s">
        <v>438</v>
      </c>
      <c r="C1478" s="10" t="s">
        <v>2739</v>
      </c>
      <c r="D1478" s="10">
        <v>1</v>
      </c>
      <c r="E1478" s="10"/>
      <c r="F1478" s="10"/>
      <c r="G1478" s="10"/>
      <c r="H1478" s="10"/>
      <c r="I1478" s="10"/>
      <c r="J1478" s="10"/>
      <c r="K1478" s="10"/>
      <c r="L1478" s="10"/>
      <c r="M1478" s="10"/>
      <c r="N1478" s="10"/>
      <c r="O1478" s="110">
        <f t="shared" si="46"/>
        <v>0</v>
      </c>
      <c r="P1478" s="110">
        <f t="shared" si="47"/>
        <v>0</v>
      </c>
    </row>
    <row r="1479" spans="1:16" x14ac:dyDescent="0.25">
      <c r="A1479" s="10">
        <v>16004426</v>
      </c>
      <c r="B1479" s="10" t="s">
        <v>438</v>
      </c>
      <c r="C1479" s="10" t="s">
        <v>2739</v>
      </c>
      <c r="D1479" s="10">
        <v>1</v>
      </c>
      <c r="E1479" s="10"/>
      <c r="F1479" s="10"/>
      <c r="G1479" s="10"/>
      <c r="H1479" s="10"/>
      <c r="I1479" s="10"/>
      <c r="J1479" s="10"/>
      <c r="K1479" s="10"/>
      <c r="L1479" s="10"/>
      <c r="M1479" s="10"/>
      <c r="N1479" s="10"/>
      <c r="O1479" s="110">
        <f t="shared" si="46"/>
        <v>0</v>
      </c>
      <c r="P1479" s="110">
        <f t="shared" si="47"/>
        <v>0</v>
      </c>
    </row>
    <row r="1480" spans="1:16" x14ac:dyDescent="0.25">
      <c r="A1480" s="10">
        <v>16011392</v>
      </c>
      <c r="B1480" s="10" t="s">
        <v>436</v>
      </c>
      <c r="C1480" s="10" t="s">
        <v>437</v>
      </c>
      <c r="D1480" s="10">
        <v>1</v>
      </c>
      <c r="E1480" s="10"/>
      <c r="F1480" s="10"/>
      <c r="G1480" s="10"/>
      <c r="H1480" s="10"/>
      <c r="I1480" s="10"/>
      <c r="J1480" s="10"/>
      <c r="K1480" s="10"/>
      <c r="L1480" s="10"/>
      <c r="M1480" s="10"/>
      <c r="N1480" s="10"/>
      <c r="O1480" s="110">
        <f t="shared" si="46"/>
        <v>0</v>
      </c>
      <c r="P1480" s="110">
        <f t="shared" si="47"/>
        <v>0</v>
      </c>
    </row>
    <row r="1481" spans="1:16" x14ac:dyDescent="0.25">
      <c r="A1481" s="10">
        <v>16016122</v>
      </c>
      <c r="B1481" s="10" t="s">
        <v>474</v>
      </c>
      <c r="C1481" s="10" t="s">
        <v>475</v>
      </c>
      <c r="D1481" s="10">
        <v>24</v>
      </c>
      <c r="E1481" s="10"/>
      <c r="F1481" s="10"/>
      <c r="G1481" s="10"/>
      <c r="H1481" s="10"/>
      <c r="I1481" s="10"/>
      <c r="J1481" s="10"/>
      <c r="K1481" s="10"/>
      <c r="L1481" s="10"/>
      <c r="M1481" s="10"/>
      <c r="N1481" s="10"/>
      <c r="O1481" s="110">
        <f t="shared" si="46"/>
        <v>0</v>
      </c>
      <c r="P1481" s="110">
        <f t="shared" si="47"/>
        <v>0</v>
      </c>
    </row>
    <row r="1482" spans="1:16" x14ac:dyDescent="0.25">
      <c r="A1482" s="10">
        <v>16016610</v>
      </c>
      <c r="B1482" s="10" t="s">
        <v>466</v>
      </c>
      <c r="C1482" s="10" t="s">
        <v>467</v>
      </c>
      <c r="D1482" s="10">
        <v>1</v>
      </c>
      <c r="E1482" s="10"/>
      <c r="F1482" s="10"/>
      <c r="G1482" s="10"/>
      <c r="H1482" s="10"/>
      <c r="I1482" s="10"/>
      <c r="J1482" s="10"/>
      <c r="K1482" s="10"/>
      <c r="L1482" s="10"/>
      <c r="M1482" s="10"/>
      <c r="N1482" s="10"/>
      <c r="O1482" s="110">
        <f t="shared" si="46"/>
        <v>0</v>
      </c>
      <c r="P1482" s="110">
        <f t="shared" si="47"/>
        <v>0</v>
      </c>
    </row>
    <row r="1483" spans="1:16" x14ac:dyDescent="0.25">
      <c r="A1483" s="10">
        <v>16064127</v>
      </c>
      <c r="B1483" s="10" t="s">
        <v>474</v>
      </c>
      <c r="C1483" s="10" t="s">
        <v>475</v>
      </c>
      <c r="D1483" s="10">
        <v>1</v>
      </c>
      <c r="E1483" s="10"/>
      <c r="F1483" s="10"/>
      <c r="G1483" s="10"/>
      <c r="H1483" s="10"/>
      <c r="I1483" s="10"/>
      <c r="J1483" s="10"/>
      <c r="K1483" s="10"/>
      <c r="L1483" s="10"/>
      <c r="M1483" s="10"/>
      <c r="N1483" s="10"/>
      <c r="O1483" s="110">
        <f t="shared" si="46"/>
        <v>0</v>
      </c>
      <c r="P1483" s="110">
        <f t="shared" si="47"/>
        <v>0</v>
      </c>
    </row>
    <row r="1484" spans="1:16" x14ac:dyDescent="0.25">
      <c r="A1484" s="10">
        <v>16074238</v>
      </c>
      <c r="B1484" s="10" t="s">
        <v>456</v>
      </c>
      <c r="C1484" s="10" t="s">
        <v>457</v>
      </c>
      <c r="D1484" s="10">
        <v>1</v>
      </c>
      <c r="E1484" s="10"/>
      <c r="F1484" s="10"/>
      <c r="G1484" s="10"/>
      <c r="H1484" s="10"/>
      <c r="I1484" s="10"/>
      <c r="J1484" s="10"/>
      <c r="K1484" s="10"/>
      <c r="L1484" s="10"/>
      <c r="M1484" s="10"/>
      <c r="N1484" s="10"/>
      <c r="O1484" s="110">
        <f t="shared" si="46"/>
        <v>0</v>
      </c>
      <c r="P1484" s="110">
        <f t="shared" si="47"/>
        <v>0</v>
      </c>
    </row>
    <row r="1485" spans="1:16" x14ac:dyDescent="0.25">
      <c r="A1485" s="10">
        <v>16086279</v>
      </c>
      <c r="B1485" s="10" t="s">
        <v>239</v>
      </c>
      <c r="C1485" s="10" t="s">
        <v>240</v>
      </c>
      <c r="D1485" s="10">
        <v>56</v>
      </c>
      <c r="E1485" s="10"/>
      <c r="F1485" s="10"/>
      <c r="G1485" s="10"/>
      <c r="H1485" s="10"/>
      <c r="I1485" s="10"/>
      <c r="J1485" s="10"/>
      <c r="K1485" s="10"/>
      <c r="L1485" s="10"/>
      <c r="M1485" s="10"/>
      <c r="N1485" s="10"/>
      <c r="O1485" s="110">
        <f t="shared" si="46"/>
        <v>0</v>
      </c>
      <c r="P1485" s="110">
        <f t="shared" si="47"/>
        <v>0</v>
      </c>
    </row>
    <row r="1486" spans="1:16" x14ac:dyDescent="0.25">
      <c r="A1486" s="10">
        <v>16096398</v>
      </c>
      <c r="B1486" s="10" t="s">
        <v>441</v>
      </c>
      <c r="C1486" s="10" t="s">
        <v>442</v>
      </c>
      <c r="D1486" s="10">
        <v>1</v>
      </c>
      <c r="E1486" s="10"/>
      <c r="F1486" s="10"/>
      <c r="G1486" s="10"/>
      <c r="H1486" s="10"/>
      <c r="I1486" s="10"/>
      <c r="J1486" s="10"/>
      <c r="K1486" s="10"/>
      <c r="L1486" s="10"/>
      <c r="M1486" s="10"/>
      <c r="N1486" s="10"/>
      <c r="O1486" s="110">
        <f t="shared" si="46"/>
        <v>0</v>
      </c>
      <c r="P1486" s="110">
        <f t="shared" si="47"/>
        <v>0</v>
      </c>
    </row>
    <row r="1487" spans="1:16" x14ac:dyDescent="0.25">
      <c r="A1487" s="10">
        <v>16096401</v>
      </c>
      <c r="B1487" s="10" t="s">
        <v>441</v>
      </c>
      <c r="C1487" s="10" t="s">
        <v>442</v>
      </c>
      <c r="D1487" s="10">
        <v>1</v>
      </c>
      <c r="E1487" s="10"/>
      <c r="F1487" s="10"/>
      <c r="G1487" s="10"/>
      <c r="H1487" s="10"/>
      <c r="I1487" s="10"/>
      <c r="J1487" s="10"/>
      <c r="K1487" s="10"/>
      <c r="L1487" s="10"/>
      <c r="M1487" s="10"/>
      <c r="N1487" s="10"/>
      <c r="O1487" s="110">
        <f t="shared" si="46"/>
        <v>0</v>
      </c>
      <c r="P1487" s="110">
        <f t="shared" si="47"/>
        <v>0</v>
      </c>
    </row>
    <row r="1488" spans="1:16" x14ac:dyDescent="0.25">
      <c r="A1488" s="10">
        <v>16106873</v>
      </c>
      <c r="B1488" s="10" t="s">
        <v>456</v>
      </c>
      <c r="C1488" s="10" t="s">
        <v>457</v>
      </c>
      <c r="D1488" s="10">
        <v>1</v>
      </c>
      <c r="E1488" s="10"/>
      <c r="F1488" s="10"/>
      <c r="G1488" s="10"/>
      <c r="H1488" s="10"/>
      <c r="I1488" s="10"/>
      <c r="J1488" s="10"/>
      <c r="K1488" s="10"/>
      <c r="L1488" s="10"/>
      <c r="M1488" s="10"/>
      <c r="N1488" s="10"/>
      <c r="O1488" s="110">
        <f t="shared" si="46"/>
        <v>0</v>
      </c>
      <c r="P1488" s="110">
        <f t="shared" si="47"/>
        <v>0</v>
      </c>
    </row>
    <row r="1489" spans="1:16" x14ac:dyDescent="0.25">
      <c r="A1489" s="10">
        <v>16132637</v>
      </c>
      <c r="B1489" s="10" t="s">
        <v>438</v>
      </c>
      <c r="C1489" s="10" t="s">
        <v>2739</v>
      </c>
      <c r="D1489" s="10">
        <v>1</v>
      </c>
      <c r="E1489" s="10"/>
      <c r="F1489" s="10"/>
      <c r="G1489" s="10"/>
      <c r="H1489" s="10"/>
      <c r="I1489" s="10"/>
      <c r="J1489" s="10"/>
      <c r="K1489" s="10"/>
      <c r="L1489" s="10"/>
      <c r="M1489" s="10"/>
      <c r="N1489" s="10"/>
      <c r="O1489" s="110">
        <f t="shared" si="46"/>
        <v>0</v>
      </c>
      <c r="P1489" s="110">
        <f t="shared" si="47"/>
        <v>0</v>
      </c>
    </row>
    <row r="1490" spans="1:16" x14ac:dyDescent="0.25">
      <c r="A1490" s="10">
        <v>16140109</v>
      </c>
      <c r="B1490" s="10" t="s">
        <v>435</v>
      </c>
      <c r="C1490" s="10" t="s">
        <v>2738</v>
      </c>
      <c r="D1490" s="10">
        <v>1</v>
      </c>
      <c r="E1490" s="10"/>
      <c r="F1490" s="10"/>
      <c r="G1490" s="10"/>
      <c r="H1490" s="10"/>
      <c r="I1490" s="10"/>
      <c r="J1490" s="10"/>
      <c r="K1490" s="10"/>
      <c r="L1490" s="10"/>
      <c r="M1490" s="10"/>
      <c r="N1490" s="10"/>
      <c r="O1490" s="110">
        <f t="shared" si="46"/>
        <v>0</v>
      </c>
      <c r="P1490" s="110">
        <f t="shared" si="47"/>
        <v>0</v>
      </c>
    </row>
    <row r="1491" spans="1:16" x14ac:dyDescent="0.25">
      <c r="A1491" s="10">
        <v>16140117</v>
      </c>
      <c r="B1491" s="10" t="s">
        <v>435</v>
      </c>
      <c r="C1491" s="10" t="s">
        <v>2738</v>
      </c>
      <c r="D1491" s="10">
        <v>1</v>
      </c>
      <c r="E1491" s="10"/>
      <c r="F1491" s="10"/>
      <c r="G1491" s="10"/>
      <c r="H1491" s="10"/>
      <c r="I1491" s="10"/>
      <c r="J1491" s="10"/>
      <c r="K1491" s="10"/>
      <c r="L1491" s="10"/>
      <c r="M1491" s="10"/>
      <c r="N1491" s="10"/>
      <c r="O1491" s="110">
        <f t="shared" si="46"/>
        <v>0</v>
      </c>
      <c r="P1491" s="110">
        <f t="shared" si="47"/>
        <v>0</v>
      </c>
    </row>
    <row r="1492" spans="1:16" x14ac:dyDescent="0.25">
      <c r="A1492" s="10">
        <v>16140176</v>
      </c>
      <c r="B1492" s="10" t="s">
        <v>435</v>
      </c>
      <c r="C1492" s="10" t="s">
        <v>2738</v>
      </c>
      <c r="D1492" s="10">
        <v>1</v>
      </c>
      <c r="E1492" s="10"/>
      <c r="F1492" s="10"/>
      <c r="G1492" s="10"/>
      <c r="H1492" s="10"/>
      <c r="I1492" s="10"/>
      <c r="J1492" s="10"/>
      <c r="K1492" s="10"/>
      <c r="L1492" s="10"/>
      <c r="M1492" s="10"/>
      <c r="N1492" s="10"/>
      <c r="O1492" s="110">
        <f t="shared" si="46"/>
        <v>0</v>
      </c>
      <c r="P1492" s="110">
        <f t="shared" si="47"/>
        <v>0</v>
      </c>
    </row>
    <row r="1493" spans="1:16" x14ac:dyDescent="0.25">
      <c r="A1493" s="10">
        <v>16140184</v>
      </c>
      <c r="B1493" s="10" t="s">
        <v>435</v>
      </c>
      <c r="C1493" s="10" t="s">
        <v>2738</v>
      </c>
      <c r="D1493" s="10">
        <v>1</v>
      </c>
      <c r="E1493" s="10"/>
      <c r="F1493" s="10"/>
      <c r="G1493" s="10"/>
      <c r="H1493" s="10"/>
      <c r="I1493" s="10"/>
      <c r="J1493" s="10"/>
      <c r="K1493" s="10"/>
      <c r="L1493" s="10"/>
      <c r="M1493" s="10"/>
      <c r="N1493" s="10"/>
      <c r="O1493" s="110">
        <f t="shared" si="46"/>
        <v>0</v>
      </c>
      <c r="P1493" s="110">
        <f t="shared" si="47"/>
        <v>0</v>
      </c>
    </row>
    <row r="1494" spans="1:16" x14ac:dyDescent="0.25">
      <c r="A1494" s="10">
        <v>16140192</v>
      </c>
      <c r="B1494" s="10" t="s">
        <v>435</v>
      </c>
      <c r="C1494" s="10" t="s">
        <v>2738</v>
      </c>
      <c r="D1494" s="10">
        <v>1</v>
      </c>
      <c r="E1494" s="10"/>
      <c r="F1494" s="10"/>
      <c r="G1494" s="10"/>
      <c r="H1494" s="10"/>
      <c r="I1494" s="10"/>
      <c r="J1494" s="10"/>
      <c r="K1494" s="10"/>
      <c r="L1494" s="10"/>
      <c r="M1494" s="10"/>
      <c r="N1494" s="10"/>
      <c r="O1494" s="110">
        <f t="shared" si="46"/>
        <v>0</v>
      </c>
      <c r="P1494" s="110">
        <f t="shared" si="47"/>
        <v>0</v>
      </c>
    </row>
    <row r="1495" spans="1:16" x14ac:dyDescent="0.25">
      <c r="A1495" s="10">
        <v>16140206</v>
      </c>
      <c r="B1495" s="10" t="s">
        <v>435</v>
      </c>
      <c r="C1495" s="10" t="s">
        <v>2738</v>
      </c>
      <c r="D1495" s="10">
        <v>1</v>
      </c>
      <c r="E1495" s="10"/>
      <c r="F1495" s="10"/>
      <c r="G1495" s="10"/>
      <c r="H1495" s="10"/>
      <c r="I1495" s="10"/>
      <c r="J1495" s="10"/>
      <c r="K1495" s="10"/>
      <c r="L1495" s="10"/>
      <c r="M1495" s="10"/>
      <c r="N1495" s="10"/>
      <c r="O1495" s="110">
        <f t="shared" si="46"/>
        <v>0</v>
      </c>
      <c r="P1495" s="110">
        <f t="shared" si="47"/>
        <v>0</v>
      </c>
    </row>
    <row r="1496" spans="1:16" x14ac:dyDescent="0.25">
      <c r="A1496" s="10">
        <v>16140214</v>
      </c>
      <c r="B1496" s="10" t="s">
        <v>435</v>
      </c>
      <c r="C1496" s="10" t="s">
        <v>2738</v>
      </c>
      <c r="D1496" s="10">
        <v>1</v>
      </c>
      <c r="E1496" s="10"/>
      <c r="F1496" s="10"/>
      <c r="G1496" s="10"/>
      <c r="H1496" s="10"/>
      <c r="I1496" s="10"/>
      <c r="J1496" s="10"/>
      <c r="K1496" s="10"/>
      <c r="L1496" s="10"/>
      <c r="M1496" s="10"/>
      <c r="N1496" s="10"/>
      <c r="O1496" s="110">
        <f t="shared" si="46"/>
        <v>0</v>
      </c>
      <c r="P1496" s="110">
        <f t="shared" si="47"/>
        <v>0</v>
      </c>
    </row>
    <row r="1497" spans="1:16" x14ac:dyDescent="0.25">
      <c r="A1497" s="10">
        <v>16140222</v>
      </c>
      <c r="B1497" s="10" t="s">
        <v>435</v>
      </c>
      <c r="C1497" s="10" t="s">
        <v>2738</v>
      </c>
      <c r="D1497" s="10">
        <v>1</v>
      </c>
      <c r="E1497" s="10"/>
      <c r="F1497" s="10"/>
      <c r="G1497" s="10"/>
      <c r="H1497" s="10"/>
      <c r="I1497" s="10"/>
      <c r="J1497" s="10"/>
      <c r="K1497" s="10"/>
      <c r="L1497" s="10"/>
      <c r="M1497" s="10"/>
      <c r="N1497" s="10"/>
      <c r="O1497" s="110">
        <f t="shared" si="46"/>
        <v>0</v>
      </c>
      <c r="P1497" s="110">
        <f t="shared" si="47"/>
        <v>0</v>
      </c>
    </row>
    <row r="1498" spans="1:16" x14ac:dyDescent="0.25">
      <c r="A1498" s="10">
        <v>16148460</v>
      </c>
      <c r="B1498" s="10" t="s">
        <v>435</v>
      </c>
      <c r="C1498" s="10" t="s">
        <v>2738</v>
      </c>
      <c r="D1498" s="10">
        <v>1</v>
      </c>
      <c r="E1498" s="10"/>
      <c r="F1498" s="10"/>
      <c r="G1498" s="10"/>
      <c r="H1498" s="10"/>
      <c r="I1498" s="10"/>
      <c r="J1498" s="10"/>
      <c r="K1498" s="10"/>
      <c r="L1498" s="10"/>
      <c r="M1498" s="10"/>
      <c r="N1498" s="10"/>
      <c r="O1498" s="110">
        <f t="shared" si="46"/>
        <v>0</v>
      </c>
      <c r="P1498" s="110">
        <f t="shared" si="47"/>
        <v>0</v>
      </c>
    </row>
    <row r="1499" spans="1:16" x14ac:dyDescent="0.25">
      <c r="A1499" s="10">
        <v>16148479</v>
      </c>
      <c r="B1499" s="10" t="s">
        <v>435</v>
      </c>
      <c r="C1499" s="10" t="s">
        <v>2738</v>
      </c>
      <c r="D1499" s="10">
        <v>1</v>
      </c>
      <c r="E1499" s="10"/>
      <c r="F1499" s="10"/>
      <c r="G1499" s="10"/>
      <c r="H1499" s="10"/>
      <c r="I1499" s="10"/>
      <c r="J1499" s="10"/>
      <c r="K1499" s="10"/>
      <c r="L1499" s="10"/>
      <c r="M1499" s="10"/>
      <c r="N1499" s="10"/>
      <c r="O1499" s="110">
        <f t="shared" si="46"/>
        <v>0</v>
      </c>
      <c r="P1499" s="110">
        <f t="shared" si="47"/>
        <v>0</v>
      </c>
    </row>
    <row r="1500" spans="1:16" x14ac:dyDescent="0.25">
      <c r="A1500" s="10">
        <v>16148487</v>
      </c>
      <c r="B1500" s="10" t="s">
        <v>435</v>
      </c>
      <c r="C1500" s="10" t="s">
        <v>2738</v>
      </c>
      <c r="D1500" s="10">
        <v>1</v>
      </c>
      <c r="E1500" s="10"/>
      <c r="F1500" s="10"/>
      <c r="G1500" s="10"/>
      <c r="H1500" s="10"/>
      <c r="I1500" s="10"/>
      <c r="J1500" s="10"/>
      <c r="K1500" s="10"/>
      <c r="L1500" s="10"/>
      <c r="M1500" s="10"/>
      <c r="N1500" s="10"/>
      <c r="O1500" s="110">
        <f t="shared" si="46"/>
        <v>0</v>
      </c>
      <c r="P1500" s="110">
        <f t="shared" si="47"/>
        <v>0</v>
      </c>
    </row>
    <row r="1501" spans="1:16" x14ac:dyDescent="0.25">
      <c r="A1501" s="10">
        <v>16148495</v>
      </c>
      <c r="B1501" s="10" t="s">
        <v>435</v>
      </c>
      <c r="C1501" s="10" t="s">
        <v>2738</v>
      </c>
      <c r="D1501" s="10">
        <v>1</v>
      </c>
      <c r="E1501" s="10"/>
      <c r="F1501" s="10"/>
      <c r="G1501" s="10"/>
      <c r="H1501" s="10"/>
      <c r="I1501" s="10"/>
      <c r="J1501" s="10"/>
      <c r="K1501" s="10"/>
      <c r="L1501" s="10"/>
      <c r="M1501" s="10"/>
      <c r="N1501" s="10"/>
      <c r="O1501" s="110">
        <f t="shared" si="46"/>
        <v>0</v>
      </c>
      <c r="P1501" s="110">
        <f t="shared" si="47"/>
        <v>0</v>
      </c>
    </row>
    <row r="1502" spans="1:16" x14ac:dyDescent="0.25">
      <c r="A1502" s="10">
        <v>16151992</v>
      </c>
      <c r="B1502" s="10" t="s">
        <v>239</v>
      </c>
      <c r="C1502" s="10" t="s">
        <v>240</v>
      </c>
      <c r="D1502" s="10">
        <v>56</v>
      </c>
      <c r="E1502" s="10"/>
      <c r="F1502" s="10"/>
      <c r="G1502" s="10"/>
      <c r="H1502" s="10"/>
      <c r="I1502" s="10"/>
      <c r="J1502" s="10"/>
      <c r="K1502" s="10"/>
      <c r="L1502" s="10"/>
      <c r="M1502" s="10"/>
      <c r="N1502" s="10"/>
      <c r="O1502" s="110">
        <f t="shared" si="46"/>
        <v>0</v>
      </c>
      <c r="P1502" s="110">
        <f t="shared" si="47"/>
        <v>0</v>
      </c>
    </row>
    <row r="1503" spans="1:16" x14ac:dyDescent="0.25">
      <c r="A1503" s="10">
        <v>16152360</v>
      </c>
      <c r="B1503" s="10" t="s">
        <v>435</v>
      </c>
      <c r="C1503" s="10" t="s">
        <v>2738</v>
      </c>
      <c r="D1503" s="10">
        <v>1</v>
      </c>
      <c r="E1503" s="10"/>
      <c r="F1503" s="10"/>
      <c r="G1503" s="10"/>
      <c r="H1503" s="10"/>
      <c r="I1503" s="10"/>
      <c r="J1503" s="10"/>
      <c r="K1503" s="10"/>
      <c r="L1503" s="10"/>
      <c r="M1503" s="10"/>
      <c r="N1503" s="10"/>
      <c r="O1503" s="110">
        <f t="shared" si="46"/>
        <v>0</v>
      </c>
      <c r="P1503" s="110">
        <f t="shared" si="47"/>
        <v>0</v>
      </c>
    </row>
    <row r="1504" spans="1:16" x14ac:dyDescent="0.25">
      <c r="A1504" s="10">
        <v>16155831</v>
      </c>
      <c r="B1504" s="10" t="s">
        <v>474</v>
      </c>
      <c r="C1504" s="10" t="s">
        <v>475</v>
      </c>
      <c r="D1504" s="10">
        <v>24</v>
      </c>
      <c r="E1504" s="10"/>
      <c r="F1504" s="10"/>
      <c r="G1504" s="10"/>
      <c r="H1504" s="10"/>
      <c r="I1504" s="10"/>
      <c r="J1504" s="10"/>
      <c r="K1504" s="10"/>
      <c r="L1504" s="10"/>
      <c r="M1504" s="10"/>
      <c r="N1504" s="10"/>
      <c r="O1504" s="110">
        <f t="shared" si="46"/>
        <v>0</v>
      </c>
      <c r="P1504" s="110">
        <f t="shared" si="47"/>
        <v>0</v>
      </c>
    </row>
    <row r="1505" spans="1:16" x14ac:dyDescent="0.25">
      <c r="A1505" s="10">
        <v>16156048</v>
      </c>
      <c r="B1505" s="10" t="s">
        <v>441</v>
      </c>
      <c r="C1505" s="10" t="s">
        <v>442</v>
      </c>
      <c r="D1505" s="10">
        <v>1</v>
      </c>
      <c r="E1505" s="10"/>
      <c r="F1505" s="10"/>
      <c r="G1505" s="10"/>
      <c r="H1505" s="10"/>
      <c r="I1505" s="10"/>
      <c r="J1505" s="10"/>
      <c r="K1505" s="10"/>
      <c r="L1505" s="10"/>
      <c r="M1505" s="10"/>
      <c r="N1505" s="10"/>
      <c r="O1505" s="110">
        <f t="shared" si="46"/>
        <v>0</v>
      </c>
      <c r="P1505" s="110">
        <f t="shared" si="47"/>
        <v>0</v>
      </c>
    </row>
    <row r="1506" spans="1:16" x14ac:dyDescent="0.25">
      <c r="A1506" s="10">
        <v>16156145</v>
      </c>
      <c r="B1506" s="10" t="s">
        <v>443</v>
      </c>
      <c r="C1506" s="10" t="s">
        <v>444</v>
      </c>
      <c r="D1506" s="10">
        <v>50</v>
      </c>
      <c r="E1506" s="10"/>
      <c r="F1506" s="10"/>
      <c r="G1506" s="10"/>
      <c r="H1506" s="10"/>
      <c r="I1506" s="10"/>
      <c r="J1506" s="10"/>
      <c r="K1506" s="10"/>
      <c r="L1506" s="10"/>
      <c r="M1506" s="10"/>
      <c r="N1506" s="10"/>
      <c r="O1506" s="110">
        <f t="shared" si="46"/>
        <v>0</v>
      </c>
      <c r="P1506" s="110">
        <f t="shared" si="47"/>
        <v>0</v>
      </c>
    </row>
    <row r="1507" spans="1:16" x14ac:dyDescent="0.25">
      <c r="A1507" s="10">
        <v>16164636</v>
      </c>
      <c r="B1507" s="10" t="s">
        <v>441</v>
      </c>
      <c r="C1507" s="10" t="s">
        <v>442</v>
      </c>
      <c r="D1507" s="10">
        <v>1</v>
      </c>
      <c r="E1507" s="10"/>
      <c r="F1507" s="10"/>
      <c r="G1507" s="10"/>
      <c r="H1507" s="10"/>
      <c r="I1507" s="10"/>
      <c r="J1507" s="10"/>
      <c r="K1507" s="10"/>
      <c r="L1507" s="10"/>
      <c r="M1507" s="10"/>
      <c r="N1507" s="10"/>
      <c r="O1507" s="110">
        <f t="shared" si="46"/>
        <v>0</v>
      </c>
      <c r="P1507" s="110">
        <f t="shared" si="47"/>
        <v>0</v>
      </c>
    </row>
    <row r="1508" spans="1:16" x14ac:dyDescent="0.25">
      <c r="A1508" s="10">
        <v>16164660</v>
      </c>
      <c r="B1508" s="10" t="s">
        <v>438</v>
      </c>
      <c r="C1508" s="10" t="s">
        <v>2739</v>
      </c>
      <c r="D1508" s="10">
        <v>1</v>
      </c>
      <c r="E1508" s="10"/>
      <c r="F1508" s="10"/>
      <c r="G1508" s="10"/>
      <c r="H1508" s="10"/>
      <c r="I1508" s="10"/>
      <c r="J1508" s="10"/>
      <c r="K1508" s="10"/>
      <c r="L1508" s="10"/>
      <c r="M1508" s="10"/>
      <c r="N1508" s="10"/>
      <c r="O1508" s="110">
        <f t="shared" si="46"/>
        <v>0</v>
      </c>
      <c r="P1508" s="110">
        <f t="shared" si="47"/>
        <v>0</v>
      </c>
    </row>
    <row r="1509" spans="1:16" x14ac:dyDescent="0.25">
      <c r="A1509" s="10">
        <v>16175476</v>
      </c>
      <c r="B1509" s="10" t="s">
        <v>468</v>
      </c>
      <c r="C1509" s="10" t="s">
        <v>469</v>
      </c>
      <c r="D1509" s="10">
        <v>1</v>
      </c>
      <c r="E1509" s="10"/>
      <c r="F1509" s="10"/>
      <c r="G1509" s="10"/>
      <c r="H1509" s="10"/>
      <c r="I1509" s="10"/>
      <c r="J1509" s="10"/>
      <c r="K1509" s="10"/>
      <c r="L1509" s="10"/>
      <c r="M1509" s="10"/>
      <c r="N1509" s="10"/>
      <c r="O1509" s="110">
        <f t="shared" si="46"/>
        <v>0</v>
      </c>
      <c r="P1509" s="110">
        <f t="shared" si="47"/>
        <v>0</v>
      </c>
    </row>
    <row r="1510" spans="1:16" x14ac:dyDescent="0.25">
      <c r="A1510" s="10">
        <v>16181263</v>
      </c>
      <c r="B1510" s="10" t="s">
        <v>239</v>
      </c>
      <c r="C1510" s="10" t="s">
        <v>240</v>
      </c>
      <c r="D1510" s="10">
        <v>56</v>
      </c>
      <c r="E1510" s="10"/>
      <c r="F1510" s="10"/>
      <c r="G1510" s="10"/>
      <c r="H1510" s="10"/>
      <c r="I1510" s="10"/>
      <c r="J1510" s="10"/>
      <c r="K1510" s="10"/>
      <c r="L1510" s="10"/>
      <c r="M1510" s="10"/>
      <c r="N1510" s="10"/>
      <c r="O1510" s="110">
        <f t="shared" si="46"/>
        <v>0</v>
      </c>
      <c r="P1510" s="110">
        <f t="shared" si="47"/>
        <v>0</v>
      </c>
    </row>
    <row r="1511" spans="1:16" x14ac:dyDescent="0.25">
      <c r="A1511" s="10">
        <v>16192842</v>
      </c>
      <c r="B1511" s="10" t="s">
        <v>476</v>
      </c>
      <c r="C1511" s="10" t="s">
        <v>477</v>
      </c>
      <c r="D1511" s="10">
        <v>1</v>
      </c>
      <c r="E1511" s="10"/>
      <c r="F1511" s="10"/>
      <c r="G1511" s="10"/>
      <c r="H1511" s="10"/>
      <c r="I1511" s="10"/>
      <c r="J1511" s="10"/>
      <c r="K1511" s="10"/>
      <c r="L1511" s="10"/>
      <c r="M1511" s="10"/>
      <c r="N1511" s="10"/>
      <c r="O1511" s="110">
        <f t="shared" si="46"/>
        <v>0</v>
      </c>
      <c r="P1511" s="110">
        <f t="shared" si="47"/>
        <v>0</v>
      </c>
    </row>
    <row r="1512" spans="1:16" x14ac:dyDescent="0.25">
      <c r="A1512" s="10">
        <v>16194047</v>
      </c>
      <c r="B1512" s="10" t="s">
        <v>441</v>
      </c>
      <c r="C1512" s="10" t="s">
        <v>442</v>
      </c>
      <c r="D1512" s="10">
        <v>1</v>
      </c>
      <c r="E1512" s="10"/>
      <c r="F1512" s="10"/>
      <c r="G1512" s="10"/>
      <c r="H1512" s="10"/>
      <c r="I1512" s="10"/>
      <c r="J1512" s="10"/>
      <c r="K1512" s="10"/>
      <c r="L1512" s="10"/>
      <c r="M1512" s="10"/>
      <c r="N1512" s="10"/>
      <c r="O1512" s="110">
        <f t="shared" si="46"/>
        <v>0</v>
      </c>
      <c r="P1512" s="110">
        <f t="shared" si="47"/>
        <v>0</v>
      </c>
    </row>
    <row r="1513" spans="1:16" x14ac:dyDescent="0.25">
      <c r="A1513" s="10">
        <v>16199251</v>
      </c>
      <c r="B1513" s="10" t="s">
        <v>474</v>
      </c>
      <c r="C1513" s="10" t="s">
        <v>475</v>
      </c>
      <c r="D1513" s="10">
        <v>24</v>
      </c>
      <c r="E1513" s="10"/>
      <c r="F1513" s="10"/>
      <c r="G1513" s="10"/>
      <c r="H1513" s="10"/>
      <c r="I1513" s="10"/>
      <c r="J1513" s="10"/>
      <c r="K1513" s="10"/>
      <c r="L1513" s="10"/>
      <c r="M1513" s="10"/>
      <c r="N1513" s="10"/>
      <c r="O1513" s="110">
        <f t="shared" si="46"/>
        <v>0</v>
      </c>
      <c r="P1513" s="110">
        <f t="shared" si="47"/>
        <v>0</v>
      </c>
    </row>
    <row r="1514" spans="1:16" x14ac:dyDescent="0.25">
      <c r="A1514" s="10">
        <v>16200144</v>
      </c>
      <c r="B1514" s="10" t="s">
        <v>474</v>
      </c>
      <c r="C1514" s="10" t="s">
        <v>475</v>
      </c>
      <c r="D1514" s="10">
        <v>24</v>
      </c>
      <c r="E1514" s="10"/>
      <c r="F1514" s="10"/>
      <c r="G1514" s="10"/>
      <c r="H1514" s="10"/>
      <c r="I1514" s="10"/>
      <c r="J1514" s="10"/>
      <c r="K1514" s="10"/>
      <c r="L1514" s="10"/>
      <c r="M1514" s="10"/>
      <c r="N1514" s="10"/>
      <c r="O1514" s="110">
        <f t="shared" si="46"/>
        <v>0</v>
      </c>
      <c r="P1514" s="110">
        <f t="shared" si="47"/>
        <v>0</v>
      </c>
    </row>
    <row r="1515" spans="1:16" x14ac:dyDescent="0.25">
      <c r="A1515" s="10">
        <v>16202600</v>
      </c>
      <c r="B1515" s="10" t="s">
        <v>478</v>
      </c>
      <c r="C1515" s="10" t="s">
        <v>479</v>
      </c>
      <c r="D1515" s="10">
        <v>2</v>
      </c>
      <c r="E1515" s="10"/>
      <c r="F1515" s="10"/>
      <c r="G1515" s="10"/>
      <c r="H1515" s="10"/>
      <c r="I1515" s="10"/>
      <c r="J1515" s="10"/>
      <c r="K1515" s="10"/>
      <c r="L1515" s="10"/>
      <c r="M1515" s="10"/>
      <c r="N1515" s="10"/>
      <c r="O1515" s="110">
        <f t="shared" si="46"/>
        <v>0</v>
      </c>
      <c r="P1515" s="110">
        <f t="shared" si="47"/>
        <v>0</v>
      </c>
    </row>
    <row r="1516" spans="1:16" x14ac:dyDescent="0.25">
      <c r="A1516" s="10">
        <v>16211189</v>
      </c>
      <c r="B1516" s="10" t="s">
        <v>438</v>
      </c>
      <c r="C1516" s="10" t="s">
        <v>2739</v>
      </c>
      <c r="D1516" s="10">
        <v>1</v>
      </c>
      <c r="E1516" s="10"/>
      <c r="F1516" s="10"/>
      <c r="G1516" s="10"/>
      <c r="H1516" s="10"/>
      <c r="I1516" s="10"/>
      <c r="J1516" s="10"/>
      <c r="K1516" s="10"/>
      <c r="L1516" s="10"/>
      <c r="M1516" s="10"/>
      <c r="N1516" s="10"/>
      <c r="O1516" s="110">
        <f t="shared" si="46"/>
        <v>0</v>
      </c>
      <c r="P1516" s="110">
        <f t="shared" si="47"/>
        <v>0</v>
      </c>
    </row>
    <row r="1517" spans="1:16" x14ac:dyDescent="0.25">
      <c r="A1517" s="10">
        <v>16220331</v>
      </c>
      <c r="B1517" s="10" t="s">
        <v>443</v>
      </c>
      <c r="C1517" s="10" t="s">
        <v>444</v>
      </c>
      <c r="D1517" s="10">
        <v>1</v>
      </c>
      <c r="E1517" s="10"/>
      <c r="F1517" s="10"/>
      <c r="G1517" s="10"/>
      <c r="H1517" s="10"/>
      <c r="I1517" s="10"/>
      <c r="J1517" s="10"/>
      <c r="K1517" s="10"/>
      <c r="L1517" s="10"/>
      <c r="M1517" s="10"/>
      <c r="N1517" s="10"/>
      <c r="O1517" s="110">
        <f t="shared" si="46"/>
        <v>0</v>
      </c>
      <c r="P1517" s="110">
        <f t="shared" si="47"/>
        <v>0</v>
      </c>
    </row>
    <row r="1518" spans="1:16" x14ac:dyDescent="0.25">
      <c r="A1518" s="10">
        <v>16220358</v>
      </c>
      <c r="B1518" s="10" t="s">
        <v>443</v>
      </c>
      <c r="C1518" s="10" t="s">
        <v>444</v>
      </c>
      <c r="D1518" s="10">
        <v>30</v>
      </c>
      <c r="E1518" s="10"/>
      <c r="F1518" s="10"/>
      <c r="G1518" s="10"/>
      <c r="H1518" s="10"/>
      <c r="I1518" s="10"/>
      <c r="J1518" s="10"/>
      <c r="K1518" s="10"/>
      <c r="L1518" s="10"/>
      <c r="M1518" s="10"/>
      <c r="N1518" s="10"/>
      <c r="O1518" s="110">
        <f t="shared" si="46"/>
        <v>0</v>
      </c>
      <c r="P1518" s="110">
        <f t="shared" si="47"/>
        <v>0</v>
      </c>
    </row>
    <row r="1519" spans="1:16" x14ac:dyDescent="0.25">
      <c r="A1519" s="10">
        <v>16220374</v>
      </c>
      <c r="B1519" s="10" t="s">
        <v>443</v>
      </c>
      <c r="C1519" s="10" t="s">
        <v>444</v>
      </c>
      <c r="D1519" s="10">
        <v>30</v>
      </c>
      <c r="E1519" s="10"/>
      <c r="F1519" s="10"/>
      <c r="G1519" s="10"/>
      <c r="H1519" s="10"/>
      <c r="I1519" s="10"/>
      <c r="J1519" s="10"/>
      <c r="K1519" s="10"/>
      <c r="L1519" s="10"/>
      <c r="M1519" s="10"/>
      <c r="N1519" s="10"/>
      <c r="O1519" s="110">
        <f t="shared" si="46"/>
        <v>0</v>
      </c>
      <c r="P1519" s="110">
        <f t="shared" si="47"/>
        <v>0</v>
      </c>
    </row>
    <row r="1520" spans="1:16" x14ac:dyDescent="0.25">
      <c r="A1520" s="10">
        <v>16226097</v>
      </c>
      <c r="B1520" s="10" t="s">
        <v>438</v>
      </c>
      <c r="C1520" s="10" t="s">
        <v>2739</v>
      </c>
      <c r="D1520" s="10">
        <v>1</v>
      </c>
      <c r="E1520" s="10"/>
      <c r="F1520" s="10"/>
      <c r="G1520" s="10"/>
      <c r="H1520" s="10"/>
      <c r="I1520" s="10"/>
      <c r="J1520" s="10"/>
      <c r="K1520" s="10"/>
      <c r="L1520" s="10"/>
      <c r="M1520" s="10"/>
      <c r="N1520" s="10"/>
      <c r="O1520" s="110">
        <f t="shared" si="46"/>
        <v>0</v>
      </c>
      <c r="P1520" s="110">
        <f t="shared" si="47"/>
        <v>0</v>
      </c>
    </row>
    <row r="1521" spans="1:16" x14ac:dyDescent="0.25">
      <c r="A1521" s="10">
        <v>16226100</v>
      </c>
      <c r="B1521" s="10" t="s">
        <v>438</v>
      </c>
      <c r="C1521" s="10" t="s">
        <v>2739</v>
      </c>
      <c r="D1521" s="10">
        <v>1</v>
      </c>
      <c r="E1521" s="10"/>
      <c r="F1521" s="10"/>
      <c r="G1521" s="10"/>
      <c r="H1521" s="10"/>
      <c r="I1521" s="10"/>
      <c r="J1521" s="10"/>
      <c r="K1521" s="10"/>
      <c r="L1521" s="10"/>
      <c r="M1521" s="10"/>
      <c r="N1521" s="10"/>
      <c r="O1521" s="110">
        <f t="shared" si="46"/>
        <v>0</v>
      </c>
      <c r="P1521" s="110">
        <f t="shared" si="47"/>
        <v>0</v>
      </c>
    </row>
    <row r="1522" spans="1:16" x14ac:dyDescent="0.25">
      <c r="A1522" s="10">
        <v>16229525</v>
      </c>
      <c r="B1522" s="10" t="s">
        <v>239</v>
      </c>
      <c r="C1522" s="10" t="s">
        <v>240</v>
      </c>
      <c r="D1522" s="10">
        <v>56</v>
      </c>
      <c r="E1522" s="10"/>
      <c r="F1522" s="10"/>
      <c r="G1522" s="10"/>
      <c r="H1522" s="10"/>
      <c r="I1522" s="10"/>
      <c r="J1522" s="10"/>
      <c r="K1522" s="10"/>
      <c r="L1522" s="10"/>
      <c r="M1522" s="10"/>
      <c r="N1522" s="10"/>
      <c r="O1522" s="110">
        <f t="shared" si="46"/>
        <v>0</v>
      </c>
      <c r="P1522" s="110">
        <f t="shared" si="47"/>
        <v>0</v>
      </c>
    </row>
    <row r="1523" spans="1:16" x14ac:dyDescent="0.25">
      <c r="A1523" s="10">
        <v>16231686</v>
      </c>
      <c r="B1523" s="10" t="s">
        <v>480</v>
      </c>
      <c r="C1523" s="10" t="s">
        <v>2742</v>
      </c>
      <c r="D1523" s="10">
        <v>1</v>
      </c>
      <c r="E1523" s="10"/>
      <c r="F1523" s="10"/>
      <c r="G1523" s="10"/>
      <c r="H1523" s="10"/>
      <c r="I1523" s="10"/>
      <c r="J1523" s="10"/>
      <c r="K1523" s="10"/>
      <c r="L1523" s="10"/>
      <c r="M1523" s="10"/>
      <c r="N1523" s="10"/>
      <c r="O1523" s="110">
        <f t="shared" si="46"/>
        <v>0</v>
      </c>
      <c r="P1523" s="110">
        <f t="shared" si="47"/>
        <v>0</v>
      </c>
    </row>
    <row r="1524" spans="1:16" x14ac:dyDescent="0.25">
      <c r="A1524" s="10">
        <v>16232070</v>
      </c>
      <c r="B1524" s="10" t="s">
        <v>239</v>
      </c>
      <c r="C1524" s="10" t="s">
        <v>240</v>
      </c>
      <c r="D1524" s="10">
        <v>56</v>
      </c>
      <c r="E1524" s="10"/>
      <c r="F1524" s="10"/>
      <c r="G1524" s="10"/>
      <c r="H1524" s="10"/>
      <c r="I1524" s="10"/>
      <c r="J1524" s="10"/>
      <c r="K1524" s="10"/>
      <c r="L1524" s="10"/>
      <c r="M1524" s="10"/>
      <c r="N1524" s="10"/>
      <c r="O1524" s="110">
        <f t="shared" si="46"/>
        <v>0</v>
      </c>
      <c r="P1524" s="110">
        <f t="shared" si="47"/>
        <v>0</v>
      </c>
    </row>
    <row r="1525" spans="1:16" x14ac:dyDescent="0.25">
      <c r="A1525" s="10">
        <v>16245415</v>
      </c>
      <c r="B1525" s="10" t="s">
        <v>435</v>
      </c>
      <c r="C1525" s="10" t="s">
        <v>2738</v>
      </c>
      <c r="D1525" s="10">
        <v>1</v>
      </c>
      <c r="E1525" s="10"/>
      <c r="F1525" s="10"/>
      <c r="G1525" s="10"/>
      <c r="H1525" s="10"/>
      <c r="I1525" s="10"/>
      <c r="J1525" s="10"/>
      <c r="K1525" s="10"/>
      <c r="L1525" s="10"/>
      <c r="M1525" s="10"/>
      <c r="N1525" s="10"/>
      <c r="O1525" s="110">
        <f t="shared" si="46"/>
        <v>0</v>
      </c>
      <c r="P1525" s="110">
        <f t="shared" si="47"/>
        <v>0</v>
      </c>
    </row>
    <row r="1526" spans="1:16" x14ac:dyDescent="0.25">
      <c r="A1526" s="10">
        <v>16245423</v>
      </c>
      <c r="B1526" s="10" t="s">
        <v>435</v>
      </c>
      <c r="C1526" s="10" t="s">
        <v>2738</v>
      </c>
      <c r="D1526" s="10">
        <v>1</v>
      </c>
      <c r="E1526" s="10"/>
      <c r="F1526" s="10"/>
      <c r="G1526" s="10"/>
      <c r="H1526" s="10"/>
      <c r="I1526" s="10"/>
      <c r="J1526" s="10"/>
      <c r="K1526" s="10"/>
      <c r="L1526" s="10"/>
      <c r="M1526" s="10"/>
      <c r="N1526" s="10"/>
      <c r="O1526" s="110">
        <f t="shared" ref="O1526:O1589" si="48">E1526+F1526+G1526+H1526+I1526+J1526+K1526+L1526+M1526+N1526</f>
        <v>0</v>
      </c>
      <c r="P1526" s="110">
        <f t="shared" ref="P1526:P1589" si="49">O1526-N1526</f>
        <v>0</v>
      </c>
    </row>
    <row r="1527" spans="1:16" x14ac:dyDescent="0.25">
      <c r="A1527" s="10">
        <v>16245431</v>
      </c>
      <c r="B1527" s="10" t="s">
        <v>435</v>
      </c>
      <c r="C1527" s="10" t="s">
        <v>2738</v>
      </c>
      <c r="D1527" s="10">
        <v>1</v>
      </c>
      <c r="E1527" s="10"/>
      <c r="F1527" s="10"/>
      <c r="G1527" s="10"/>
      <c r="H1527" s="10"/>
      <c r="I1527" s="10"/>
      <c r="J1527" s="10"/>
      <c r="K1527" s="10"/>
      <c r="L1527" s="10"/>
      <c r="M1527" s="10"/>
      <c r="N1527" s="10"/>
      <c r="O1527" s="110">
        <f t="shared" si="48"/>
        <v>0</v>
      </c>
      <c r="P1527" s="110">
        <f t="shared" si="49"/>
        <v>0</v>
      </c>
    </row>
    <row r="1528" spans="1:16" x14ac:dyDescent="0.25">
      <c r="A1528" s="10">
        <v>16245466</v>
      </c>
      <c r="B1528" s="10" t="s">
        <v>474</v>
      </c>
      <c r="C1528" s="10" t="s">
        <v>475</v>
      </c>
      <c r="D1528" s="10">
        <v>24</v>
      </c>
      <c r="E1528" s="10"/>
      <c r="F1528" s="10"/>
      <c r="G1528" s="10"/>
      <c r="H1528" s="10"/>
      <c r="I1528" s="10"/>
      <c r="J1528" s="10"/>
      <c r="K1528" s="10"/>
      <c r="L1528" s="10"/>
      <c r="M1528" s="10"/>
      <c r="N1528" s="10"/>
      <c r="O1528" s="110">
        <f t="shared" si="48"/>
        <v>0</v>
      </c>
      <c r="P1528" s="110">
        <f t="shared" si="49"/>
        <v>0</v>
      </c>
    </row>
    <row r="1529" spans="1:16" x14ac:dyDescent="0.25">
      <c r="A1529" s="10">
        <v>16248821</v>
      </c>
      <c r="B1529" s="10" t="s">
        <v>454</v>
      </c>
      <c r="C1529" s="10" t="s">
        <v>455</v>
      </c>
      <c r="D1529" s="10">
        <v>1</v>
      </c>
      <c r="E1529" s="10"/>
      <c r="F1529" s="10"/>
      <c r="G1529" s="10"/>
      <c r="H1529" s="10"/>
      <c r="I1529" s="10"/>
      <c r="J1529" s="10"/>
      <c r="K1529" s="10"/>
      <c r="L1529" s="10"/>
      <c r="M1529" s="10"/>
      <c r="N1529" s="10"/>
      <c r="O1529" s="110">
        <f t="shared" si="48"/>
        <v>0</v>
      </c>
      <c r="P1529" s="110">
        <f t="shared" si="49"/>
        <v>0</v>
      </c>
    </row>
    <row r="1530" spans="1:16" x14ac:dyDescent="0.25">
      <c r="A1530" s="10">
        <v>16248899</v>
      </c>
      <c r="B1530" s="10" t="s">
        <v>454</v>
      </c>
      <c r="C1530" s="10" t="s">
        <v>455</v>
      </c>
      <c r="D1530" s="10">
        <v>1</v>
      </c>
      <c r="E1530" s="10"/>
      <c r="F1530" s="10"/>
      <c r="G1530" s="10"/>
      <c r="H1530" s="10"/>
      <c r="I1530" s="10"/>
      <c r="J1530" s="10"/>
      <c r="K1530" s="10"/>
      <c r="L1530" s="10"/>
      <c r="M1530" s="10"/>
      <c r="N1530" s="10"/>
      <c r="O1530" s="110">
        <f t="shared" si="48"/>
        <v>0</v>
      </c>
      <c r="P1530" s="110">
        <f t="shared" si="49"/>
        <v>0</v>
      </c>
    </row>
    <row r="1531" spans="1:16" x14ac:dyDescent="0.25">
      <c r="A1531" s="10">
        <v>16248910</v>
      </c>
      <c r="B1531" s="10" t="s">
        <v>468</v>
      </c>
      <c r="C1531" s="10" t="s">
        <v>469</v>
      </c>
      <c r="D1531" s="10">
        <v>1</v>
      </c>
      <c r="E1531" s="10"/>
      <c r="F1531" s="10"/>
      <c r="G1531" s="10"/>
      <c r="H1531" s="10"/>
      <c r="I1531" s="10"/>
      <c r="J1531" s="10"/>
      <c r="K1531" s="10"/>
      <c r="L1531" s="10"/>
      <c r="M1531" s="10"/>
      <c r="N1531" s="10"/>
      <c r="O1531" s="110">
        <f t="shared" si="48"/>
        <v>0</v>
      </c>
      <c r="P1531" s="110">
        <f t="shared" si="49"/>
        <v>0</v>
      </c>
    </row>
    <row r="1532" spans="1:16" x14ac:dyDescent="0.25">
      <c r="A1532" s="10">
        <v>16249151</v>
      </c>
      <c r="B1532" s="10" t="s">
        <v>443</v>
      </c>
      <c r="C1532" s="10" t="s">
        <v>444</v>
      </c>
      <c r="D1532" s="10">
        <v>1</v>
      </c>
      <c r="E1532" s="10"/>
      <c r="F1532" s="10"/>
      <c r="G1532" s="10"/>
      <c r="H1532" s="10"/>
      <c r="I1532" s="10"/>
      <c r="J1532" s="10"/>
      <c r="K1532" s="10"/>
      <c r="L1532" s="10"/>
      <c r="M1532" s="10"/>
      <c r="N1532" s="10"/>
      <c r="O1532" s="110">
        <f t="shared" si="48"/>
        <v>0</v>
      </c>
      <c r="P1532" s="110">
        <f t="shared" si="49"/>
        <v>0</v>
      </c>
    </row>
    <row r="1533" spans="1:16" x14ac:dyDescent="0.25">
      <c r="A1533" s="10">
        <v>16253213</v>
      </c>
      <c r="B1533" s="10" t="s">
        <v>435</v>
      </c>
      <c r="C1533" s="10" t="s">
        <v>2738</v>
      </c>
      <c r="D1533" s="10">
        <v>1</v>
      </c>
      <c r="E1533" s="10"/>
      <c r="F1533" s="10"/>
      <c r="G1533" s="10"/>
      <c r="H1533" s="10"/>
      <c r="I1533" s="10"/>
      <c r="J1533" s="10"/>
      <c r="K1533" s="10"/>
      <c r="L1533" s="10"/>
      <c r="M1533" s="10"/>
      <c r="N1533" s="10"/>
      <c r="O1533" s="110">
        <f t="shared" si="48"/>
        <v>0</v>
      </c>
      <c r="P1533" s="110">
        <f t="shared" si="49"/>
        <v>0</v>
      </c>
    </row>
    <row r="1534" spans="1:16" x14ac:dyDescent="0.25">
      <c r="A1534" s="10">
        <v>16253221</v>
      </c>
      <c r="B1534" s="10" t="s">
        <v>435</v>
      </c>
      <c r="C1534" s="10" t="s">
        <v>2738</v>
      </c>
      <c r="D1534" s="10">
        <v>1</v>
      </c>
      <c r="E1534" s="10"/>
      <c r="F1534" s="10"/>
      <c r="G1534" s="10"/>
      <c r="H1534" s="10"/>
      <c r="I1534" s="10"/>
      <c r="J1534" s="10"/>
      <c r="K1534" s="10"/>
      <c r="L1534" s="10"/>
      <c r="M1534" s="10"/>
      <c r="N1534" s="10"/>
      <c r="O1534" s="110">
        <f t="shared" si="48"/>
        <v>0</v>
      </c>
      <c r="P1534" s="110">
        <f t="shared" si="49"/>
        <v>0</v>
      </c>
    </row>
    <row r="1535" spans="1:16" x14ac:dyDescent="0.25">
      <c r="A1535" s="10">
        <v>16253248</v>
      </c>
      <c r="B1535" s="10" t="s">
        <v>435</v>
      </c>
      <c r="C1535" s="10" t="s">
        <v>2738</v>
      </c>
      <c r="D1535" s="10">
        <v>1</v>
      </c>
      <c r="E1535" s="10"/>
      <c r="F1535" s="10"/>
      <c r="G1535" s="10"/>
      <c r="H1535" s="10"/>
      <c r="I1535" s="10"/>
      <c r="J1535" s="10"/>
      <c r="K1535" s="10"/>
      <c r="L1535" s="10"/>
      <c r="M1535" s="10"/>
      <c r="N1535" s="10"/>
      <c r="O1535" s="110">
        <f t="shared" si="48"/>
        <v>0</v>
      </c>
      <c r="P1535" s="110">
        <f t="shared" si="49"/>
        <v>0</v>
      </c>
    </row>
    <row r="1536" spans="1:16" x14ac:dyDescent="0.25">
      <c r="A1536" s="10">
        <v>16253256</v>
      </c>
      <c r="B1536" s="10" t="s">
        <v>435</v>
      </c>
      <c r="C1536" s="10" t="s">
        <v>2738</v>
      </c>
      <c r="D1536" s="10">
        <v>1</v>
      </c>
      <c r="E1536" s="10"/>
      <c r="F1536" s="10"/>
      <c r="G1536" s="10"/>
      <c r="H1536" s="10"/>
      <c r="I1536" s="10"/>
      <c r="J1536" s="10"/>
      <c r="K1536" s="10"/>
      <c r="L1536" s="10"/>
      <c r="M1536" s="10"/>
      <c r="N1536" s="10"/>
      <c r="O1536" s="110">
        <f t="shared" si="48"/>
        <v>0</v>
      </c>
      <c r="P1536" s="110">
        <f t="shared" si="49"/>
        <v>0</v>
      </c>
    </row>
    <row r="1537" spans="1:16" x14ac:dyDescent="0.25">
      <c r="A1537" s="10">
        <v>16253264</v>
      </c>
      <c r="B1537" s="10" t="s">
        <v>435</v>
      </c>
      <c r="C1537" s="10" t="s">
        <v>2738</v>
      </c>
      <c r="D1537" s="10">
        <v>1</v>
      </c>
      <c r="E1537" s="10"/>
      <c r="F1537" s="10"/>
      <c r="G1537" s="10"/>
      <c r="H1537" s="10"/>
      <c r="I1537" s="10"/>
      <c r="J1537" s="10"/>
      <c r="K1537" s="10"/>
      <c r="L1537" s="10"/>
      <c r="M1537" s="10"/>
      <c r="N1537" s="10"/>
      <c r="O1537" s="110">
        <f t="shared" si="48"/>
        <v>0</v>
      </c>
      <c r="P1537" s="110">
        <f t="shared" si="49"/>
        <v>0</v>
      </c>
    </row>
    <row r="1538" spans="1:16" x14ac:dyDescent="0.25">
      <c r="A1538" s="10">
        <v>16253280</v>
      </c>
      <c r="B1538" s="10" t="s">
        <v>435</v>
      </c>
      <c r="C1538" s="10" t="s">
        <v>2738</v>
      </c>
      <c r="D1538" s="10">
        <v>1</v>
      </c>
      <c r="E1538" s="10"/>
      <c r="F1538" s="10"/>
      <c r="G1538" s="10"/>
      <c r="H1538" s="10"/>
      <c r="I1538" s="10"/>
      <c r="J1538" s="10"/>
      <c r="K1538" s="10"/>
      <c r="L1538" s="10"/>
      <c r="M1538" s="10"/>
      <c r="N1538" s="10"/>
      <c r="O1538" s="110">
        <f t="shared" si="48"/>
        <v>0</v>
      </c>
      <c r="P1538" s="110">
        <f t="shared" si="49"/>
        <v>0</v>
      </c>
    </row>
    <row r="1539" spans="1:16" x14ac:dyDescent="0.25">
      <c r="A1539" s="10">
        <v>16253299</v>
      </c>
      <c r="B1539" s="10" t="s">
        <v>435</v>
      </c>
      <c r="C1539" s="10" t="s">
        <v>2738</v>
      </c>
      <c r="D1539" s="10">
        <v>1</v>
      </c>
      <c r="E1539" s="10"/>
      <c r="F1539" s="10"/>
      <c r="G1539" s="10"/>
      <c r="H1539" s="10"/>
      <c r="I1539" s="10"/>
      <c r="J1539" s="10"/>
      <c r="K1539" s="10"/>
      <c r="L1539" s="10"/>
      <c r="M1539" s="10"/>
      <c r="N1539" s="10"/>
      <c r="O1539" s="110">
        <f t="shared" si="48"/>
        <v>0</v>
      </c>
      <c r="P1539" s="110">
        <f t="shared" si="49"/>
        <v>0</v>
      </c>
    </row>
    <row r="1540" spans="1:16" x14ac:dyDescent="0.25">
      <c r="A1540" s="10">
        <v>16253310</v>
      </c>
      <c r="B1540" s="10" t="s">
        <v>435</v>
      </c>
      <c r="C1540" s="10" t="s">
        <v>2738</v>
      </c>
      <c r="D1540" s="10">
        <v>3</v>
      </c>
      <c r="E1540" s="10"/>
      <c r="F1540" s="10"/>
      <c r="G1540" s="10"/>
      <c r="H1540" s="10"/>
      <c r="I1540" s="10"/>
      <c r="J1540" s="10"/>
      <c r="K1540" s="10"/>
      <c r="L1540" s="10"/>
      <c r="M1540" s="10"/>
      <c r="N1540" s="10"/>
      <c r="O1540" s="110">
        <f t="shared" si="48"/>
        <v>0</v>
      </c>
      <c r="P1540" s="110">
        <f t="shared" si="49"/>
        <v>0</v>
      </c>
    </row>
    <row r="1541" spans="1:16" x14ac:dyDescent="0.25">
      <c r="A1541" s="10">
        <v>16253337</v>
      </c>
      <c r="B1541" s="10" t="s">
        <v>435</v>
      </c>
      <c r="C1541" s="10" t="s">
        <v>2738</v>
      </c>
      <c r="D1541" s="10">
        <v>3</v>
      </c>
      <c r="E1541" s="10"/>
      <c r="F1541" s="10"/>
      <c r="G1541" s="10"/>
      <c r="H1541" s="10"/>
      <c r="I1541" s="10"/>
      <c r="J1541" s="10"/>
      <c r="K1541" s="10"/>
      <c r="L1541" s="10"/>
      <c r="M1541" s="10"/>
      <c r="N1541" s="10"/>
      <c r="O1541" s="110">
        <f t="shared" si="48"/>
        <v>0</v>
      </c>
      <c r="P1541" s="110">
        <f t="shared" si="49"/>
        <v>0</v>
      </c>
    </row>
    <row r="1542" spans="1:16" x14ac:dyDescent="0.25">
      <c r="A1542" s="10">
        <v>16263359</v>
      </c>
      <c r="B1542" s="10" t="s">
        <v>438</v>
      </c>
      <c r="C1542" s="10" t="s">
        <v>2739</v>
      </c>
      <c r="D1542" s="10">
        <v>1</v>
      </c>
      <c r="E1542" s="10"/>
      <c r="F1542" s="10"/>
      <c r="G1542" s="10"/>
      <c r="H1542" s="10"/>
      <c r="I1542" s="10"/>
      <c r="J1542" s="10"/>
      <c r="K1542" s="10"/>
      <c r="L1542" s="10"/>
      <c r="M1542" s="10"/>
      <c r="N1542" s="10"/>
      <c r="O1542" s="110">
        <f t="shared" si="48"/>
        <v>0</v>
      </c>
      <c r="P1542" s="110">
        <f t="shared" si="49"/>
        <v>0</v>
      </c>
    </row>
    <row r="1543" spans="1:16" x14ac:dyDescent="0.25">
      <c r="A1543" s="10">
        <v>16263391</v>
      </c>
      <c r="B1543" s="10" t="s">
        <v>438</v>
      </c>
      <c r="C1543" s="10" t="s">
        <v>2739</v>
      </c>
      <c r="D1543" s="10">
        <v>1</v>
      </c>
      <c r="E1543" s="10"/>
      <c r="F1543" s="10"/>
      <c r="G1543" s="10"/>
      <c r="H1543" s="10"/>
      <c r="I1543" s="10"/>
      <c r="J1543" s="10"/>
      <c r="K1543" s="10"/>
      <c r="L1543" s="10"/>
      <c r="M1543" s="10"/>
      <c r="N1543" s="10"/>
      <c r="O1543" s="110">
        <f t="shared" si="48"/>
        <v>0</v>
      </c>
      <c r="P1543" s="110">
        <f t="shared" si="49"/>
        <v>0</v>
      </c>
    </row>
    <row r="1544" spans="1:16" x14ac:dyDescent="0.25">
      <c r="A1544" s="10">
        <v>16265149</v>
      </c>
      <c r="B1544" s="10" t="s">
        <v>443</v>
      </c>
      <c r="C1544" s="10" t="s">
        <v>444</v>
      </c>
      <c r="D1544" s="10">
        <v>30</v>
      </c>
      <c r="E1544" s="10"/>
      <c r="F1544" s="10"/>
      <c r="G1544" s="10"/>
      <c r="H1544" s="10"/>
      <c r="I1544" s="10"/>
      <c r="J1544" s="10"/>
      <c r="K1544" s="10"/>
      <c r="L1544" s="10"/>
      <c r="M1544" s="10"/>
      <c r="N1544" s="10"/>
      <c r="O1544" s="110">
        <f t="shared" si="48"/>
        <v>0</v>
      </c>
      <c r="P1544" s="110">
        <f t="shared" si="49"/>
        <v>0</v>
      </c>
    </row>
    <row r="1545" spans="1:16" x14ac:dyDescent="0.25">
      <c r="A1545" s="10">
        <v>16265157</v>
      </c>
      <c r="B1545" s="10" t="s">
        <v>443</v>
      </c>
      <c r="C1545" s="10" t="s">
        <v>444</v>
      </c>
      <c r="D1545" s="10">
        <v>30</v>
      </c>
      <c r="E1545" s="10"/>
      <c r="F1545" s="10"/>
      <c r="G1545" s="10"/>
      <c r="H1545" s="10"/>
      <c r="I1545" s="10"/>
      <c r="J1545" s="10"/>
      <c r="K1545" s="10"/>
      <c r="L1545" s="10"/>
      <c r="M1545" s="10"/>
      <c r="N1545" s="10"/>
      <c r="O1545" s="110">
        <f t="shared" si="48"/>
        <v>0</v>
      </c>
      <c r="P1545" s="110">
        <f t="shared" si="49"/>
        <v>0</v>
      </c>
    </row>
    <row r="1546" spans="1:16" x14ac:dyDescent="0.25">
      <c r="A1546" s="10">
        <v>16267982</v>
      </c>
      <c r="B1546" s="10" t="s">
        <v>443</v>
      </c>
      <c r="C1546" s="10" t="s">
        <v>444</v>
      </c>
      <c r="D1546" s="10">
        <v>1</v>
      </c>
      <c r="E1546" s="10"/>
      <c r="F1546" s="10"/>
      <c r="G1546" s="10"/>
      <c r="H1546" s="10"/>
      <c r="I1546" s="10"/>
      <c r="J1546" s="10"/>
      <c r="K1546" s="10"/>
      <c r="L1546" s="10"/>
      <c r="M1546" s="10"/>
      <c r="N1546" s="10"/>
      <c r="O1546" s="110">
        <f t="shared" si="48"/>
        <v>0</v>
      </c>
      <c r="P1546" s="110">
        <f t="shared" si="49"/>
        <v>0</v>
      </c>
    </row>
    <row r="1547" spans="1:16" x14ac:dyDescent="0.25">
      <c r="A1547" s="10">
        <v>16267990</v>
      </c>
      <c r="B1547" s="10" t="s">
        <v>443</v>
      </c>
      <c r="C1547" s="10" t="s">
        <v>444</v>
      </c>
      <c r="D1547" s="10">
        <v>30</v>
      </c>
      <c r="E1547" s="10"/>
      <c r="F1547" s="10"/>
      <c r="G1547" s="10"/>
      <c r="H1547" s="10"/>
      <c r="I1547" s="10"/>
      <c r="J1547" s="10"/>
      <c r="K1547" s="10"/>
      <c r="L1547" s="10"/>
      <c r="M1547" s="10"/>
      <c r="N1547" s="10"/>
      <c r="O1547" s="110">
        <f t="shared" si="48"/>
        <v>0</v>
      </c>
      <c r="P1547" s="110">
        <f t="shared" si="49"/>
        <v>0</v>
      </c>
    </row>
    <row r="1548" spans="1:16" x14ac:dyDescent="0.25">
      <c r="A1548" s="10">
        <v>16268008</v>
      </c>
      <c r="B1548" s="10" t="s">
        <v>443</v>
      </c>
      <c r="C1548" s="10" t="s">
        <v>444</v>
      </c>
      <c r="D1548" s="10">
        <v>30</v>
      </c>
      <c r="E1548" s="10"/>
      <c r="F1548" s="10"/>
      <c r="G1548" s="10"/>
      <c r="H1548" s="10"/>
      <c r="I1548" s="10"/>
      <c r="J1548" s="10"/>
      <c r="K1548" s="10"/>
      <c r="L1548" s="10"/>
      <c r="M1548" s="10"/>
      <c r="N1548" s="10"/>
      <c r="O1548" s="110">
        <f t="shared" si="48"/>
        <v>0</v>
      </c>
      <c r="P1548" s="110">
        <f t="shared" si="49"/>
        <v>0</v>
      </c>
    </row>
    <row r="1549" spans="1:16" x14ac:dyDescent="0.25">
      <c r="A1549" s="10">
        <v>16268059</v>
      </c>
      <c r="B1549" s="10" t="s">
        <v>443</v>
      </c>
      <c r="C1549" s="10" t="s">
        <v>444</v>
      </c>
      <c r="D1549" s="10">
        <v>30</v>
      </c>
      <c r="E1549" s="10"/>
      <c r="F1549" s="10"/>
      <c r="G1549" s="10"/>
      <c r="H1549" s="10"/>
      <c r="I1549" s="10"/>
      <c r="J1549" s="10"/>
      <c r="K1549" s="10"/>
      <c r="L1549" s="10"/>
      <c r="M1549" s="10"/>
      <c r="N1549" s="10"/>
      <c r="O1549" s="110">
        <f t="shared" si="48"/>
        <v>0</v>
      </c>
      <c r="P1549" s="110">
        <f t="shared" si="49"/>
        <v>0</v>
      </c>
    </row>
    <row r="1550" spans="1:16" x14ac:dyDescent="0.25">
      <c r="A1550" s="10">
        <v>16268075</v>
      </c>
      <c r="B1550" s="10" t="s">
        <v>443</v>
      </c>
      <c r="C1550" s="10" t="s">
        <v>444</v>
      </c>
      <c r="D1550" s="10">
        <v>30</v>
      </c>
      <c r="E1550" s="10"/>
      <c r="F1550" s="10"/>
      <c r="G1550" s="10"/>
      <c r="H1550" s="10"/>
      <c r="I1550" s="10"/>
      <c r="J1550" s="10"/>
      <c r="K1550" s="10"/>
      <c r="L1550" s="10"/>
      <c r="M1550" s="10"/>
      <c r="N1550" s="10"/>
      <c r="O1550" s="110">
        <f t="shared" si="48"/>
        <v>0</v>
      </c>
      <c r="P1550" s="110">
        <f t="shared" si="49"/>
        <v>0</v>
      </c>
    </row>
    <row r="1551" spans="1:16" x14ac:dyDescent="0.25">
      <c r="A1551" s="10">
        <v>16271335</v>
      </c>
      <c r="B1551" s="10" t="s">
        <v>481</v>
      </c>
      <c r="C1551" s="10" t="s">
        <v>482</v>
      </c>
      <c r="D1551" s="10">
        <v>1</v>
      </c>
      <c r="E1551" s="10"/>
      <c r="F1551" s="10"/>
      <c r="G1551" s="10"/>
      <c r="H1551" s="10"/>
      <c r="I1551" s="10"/>
      <c r="J1551" s="10"/>
      <c r="K1551" s="10"/>
      <c r="L1551" s="10"/>
      <c r="M1551" s="10"/>
      <c r="N1551" s="10"/>
      <c r="O1551" s="110">
        <f t="shared" si="48"/>
        <v>0</v>
      </c>
      <c r="P1551" s="110">
        <f t="shared" si="49"/>
        <v>0</v>
      </c>
    </row>
    <row r="1552" spans="1:16" x14ac:dyDescent="0.25">
      <c r="A1552" s="10">
        <v>16271580</v>
      </c>
      <c r="B1552" s="10" t="s">
        <v>443</v>
      </c>
      <c r="C1552" s="10" t="s">
        <v>444</v>
      </c>
      <c r="D1552" s="10">
        <v>30</v>
      </c>
      <c r="E1552" s="10"/>
      <c r="F1552" s="10"/>
      <c r="G1552" s="10"/>
      <c r="H1552" s="10"/>
      <c r="I1552" s="10"/>
      <c r="J1552" s="10"/>
      <c r="K1552" s="10"/>
      <c r="L1552" s="10"/>
      <c r="M1552" s="10"/>
      <c r="N1552" s="10"/>
      <c r="O1552" s="110">
        <f t="shared" si="48"/>
        <v>0</v>
      </c>
      <c r="P1552" s="110">
        <f t="shared" si="49"/>
        <v>0</v>
      </c>
    </row>
    <row r="1553" spans="1:16" x14ac:dyDescent="0.25">
      <c r="A1553" s="10">
        <v>16271599</v>
      </c>
      <c r="B1553" s="10" t="s">
        <v>443</v>
      </c>
      <c r="C1553" s="10" t="s">
        <v>444</v>
      </c>
      <c r="D1553" s="10">
        <v>30</v>
      </c>
      <c r="E1553" s="10"/>
      <c r="F1553" s="10"/>
      <c r="G1553" s="10"/>
      <c r="H1553" s="10"/>
      <c r="I1553" s="10"/>
      <c r="J1553" s="10"/>
      <c r="K1553" s="10"/>
      <c r="L1553" s="10"/>
      <c r="M1553" s="10"/>
      <c r="N1553" s="10"/>
      <c r="O1553" s="110">
        <f t="shared" si="48"/>
        <v>0</v>
      </c>
      <c r="P1553" s="110">
        <f t="shared" si="49"/>
        <v>0</v>
      </c>
    </row>
    <row r="1554" spans="1:16" x14ac:dyDescent="0.25">
      <c r="A1554" s="10">
        <v>16271610</v>
      </c>
      <c r="B1554" s="10" t="s">
        <v>443</v>
      </c>
      <c r="C1554" s="10" t="s">
        <v>444</v>
      </c>
      <c r="D1554" s="10">
        <v>1</v>
      </c>
      <c r="E1554" s="10"/>
      <c r="F1554" s="10"/>
      <c r="G1554" s="10"/>
      <c r="H1554" s="10"/>
      <c r="I1554" s="10"/>
      <c r="J1554" s="10"/>
      <c r="K1554" s="10"/>
      <c r="L1554" s="10"/>
      <c r="M1554" s="10"/>
      <c r="N1554" s="10"/>
      <c r="O1554" s="110">
        <f t="shared" si="48"/>
        <v>0</v>
      </c>
      <c r="P1554" s="110">
        <f t="shared" si="49"/>
        <v>0</v>
      </c>
    </row>
    <row r="1555" spans="1:16" x14ac:dyDescent="0.25">
      <c r="A1555" s="10">
        <v>16272706</v>
      </c>
      <c r="B1555" s="10" t="s">
        <v>483</v>
      </c>
      <c r="C1555" s="10" t="s">
        <v>484</v>
      </c>
      <c r="D1555" s="10">
        <v>1</v>
      </c>
      <c r="E1555" s="10"/>
      <c r="F1555" s="10"/>
      <c r="G1555" s="10"/>
      <c r="H1555" s="10"/>
      <c r="I1555" s="10"/>
      <c r="J1555" s="10"/>
      <c r="K1555" s="10"/>
      <c r="L1555" s="10"/>
      <c r="M1555" s="10"/>
      <c r="N1555" s="10"/>
      <c r="O1555" s="110">
        <f t="shared" si="48"/>
        <v>0</v>
      </c>
      <c r="P1555" s="110">
        <f t="shared" si="49"/>
        <v>0</v>
      </c>
    </row>
    <row r="1556" spans="1:16" x14ac:dyDescent="0.25">
      <c r="A1556" s="10">
        <v>16272714</v>
      </c>
      <c r="B1556" s="10" t="s">
        <v>483</v>
      </c>
      <c r="C1556" s="10" t="s">
        <v>484</v>
      </c>
      <c r="D1556" s="10">
        <v>14</v>
      </c>
      <c r="E1556" s="10"/>
      <c r="F1556" s="10"/>
      <c r="G1556" s="10"/>
      <c r="H1556" s="10"/>
      <c r="I1556" s="10"/>
      <c r="J1556" s="10"/>
      <c r="K1556" s="10"/>
      <c r="L1556" s="10"/>
      <c r="M1556" s="10"/>
      <c r="N1556" s="10"/>
      <c r="O1556" s="110">
        <f t="shared" si="48"/>
        <v>0</v>
      </c>
      <c r="P1556" s="110">
        <f t="shared" si="49"/>
        <v>0</v>
      </c>
    </row>
    <row r="1557" spans="1:16" x14ac:dyDescent="0.25">
      <c r="A1557" s="10">
        <v>16275322</v>
      </c>
      <c r="B1557" s="10" t="s">
        <v>435</v>
      </c>
      <c r="C1557" s="10" t="s">
        <v>2738</v>
      </c>
      <c r="D1557" s="10">
        <v>1</v>
      </c>
      <c r="E1557" s="10"/>
      <c r="F1557" s="10"/>
      <c r="G1557" s="10"/>
      <c r="H1557" s="10"/>
      <c r="I1557" s="10"/>
      <c r="J1557" s="10"/>
      <c r="K1557" s="10"/>
      <c r="L1557" s="10"/>
      <c r="M1557" s="10"/>
      <c r="N1557" s="10"/>
      <c r="O1557" s="110">
        <f t="shared" si="48"/>
        <v>0</v>
      </c>
      <c r="P1557" s="110">
        <f t="shared" si="49"/>
        <v>0</v>
      </c>
    </row>
    <row r="1558" spans="1:16" x14ac:dyDescent="0.25">
      <c r="A1558" s="10">
        <v>16275330</v>
      </c>
      <c r="B1558" s="10" t="s">
        <v>435</v>
      </c>
      <c r="C1558" s="10" t="s">
        <v>2738</v>
      </c>
      <c r="D1558" s="10">
        <v>1</v>
      </c>
      <c r="E1558" s="10"/>
      <c r="F1558" s="10"/>
      <c r="G1558" s="10"/>
      <c r="H1558" s="10"/>
      <c r="I1558" s="10"/>
      <c r="J1558" s="10"/>
      <c r="K1558" s="10"/>
      <c r="L1558" s="10"/>
      <c r="M1558" s="10"/>
      <c r="N1558" s="10"/>
      <c r="O1558" s="110">
        <f t="shared" si="48"/>
        <v>0</v>
      </c>
      <c r="P1558" s="110">
        <f t="shared" si="49"/>
        <v>0</v>
      </c>
    </row>
    <row r="1559" spans="1:16" x14ac:dyDescent="0.25">
      <c r="A1559" s="10">
        <v>16275349</v>
      </c>
      <c r="B1559" s="10" t="s">
        <v>435</v>
      </c>
      <c r="C1559" s="10" t="s">
        <v>2738</v>
      </c>
      <c r="D1559" s="10">
        <v>1</v>
      </c>
      <c r="E1559" s="10"/>
      <c r="F1559" s="10"/>
      <c r="G1559" s="10"/>
      <c r="H1559" s="10"/>
      <c r="I1559" s="10"/>
      <c r="J1559" s="10"/>
      <c r="K1559" s="10"/>
      <c r="L1559" s="10"/>
      <c r="M1559" s="10"/>
      <c r="N1559" s="10"/>
      <c r="O1559" s="110">
        <f t="shared" si="48"/>
        <v>0</v>
      </c>
      <c r="P1559" s="110">
        <f t="shared" si="49"/>
        <v>0</v>
      </c>
    </row>
    <row r="1560" spans="1:16" x14ac:dyDescent="0.25">
      <c r="A1560" s="10">
        <v>16275357</v>
      </c>
      <c r="B1560" s="10" t="s">
        <v>435</v>
      </c>
      <c r="C1560" s="10" t="s">
        <v>2738</v>
      </c>
      <c r="D1560" s="10">
        <v>1</v>
      </c>
      <c r="E1560" s="10"/>
      <c r="F1560" s="10"/>
      <c r="G1560" s="10"/>
      <c r="H1560" s="10"/>
      <c r="I1560" s="10"/>
      <c r="J1560" s="10"/>
      <c r="K1560" s="10"/>
      <c r="L1560" s="10"/>
      <c r="M1560" s="10"/>
      <c r="N1560" s="10"/>
      <c r="O1560" s="110">
        <f t="shared" si="48"/>
        <v>0</v>
      </c>
      <c r="P1560" s="110">
        <f t="shared" si="49"/>
        <v>0</v>
      </c>
    </row>
    <row r="1561" spans="1:16" x14ac:dyDescent="0.25">
      <c r="A1561" s="10">
        <v>16275365</v>
      </c>
      <c r="B1561" s="10" t="s">
        <v>435</v>
      </c>
      <c r="C1561" s="10" t="s">
        <v>2738</v>
      </c>
      <c r="D1561" s="10">
        <v>1</v>
      </c>
      <c r="E1561" s="10"/>
      <c r="F1561" s="10"/>
      <c r="G1561" s="10"/>
      <c r="H1561" s="10"/>
      <c r="I1561" s="10"/>
      <c r="J1561" s="10"/>
      <c r="K1561" s="10"/>
      <c r="L1561" s="10"/>
      <c r="M1561" s="10"/>
      <c r="N1561" s="10"/>
      <c r="O1561" s="110">
        <f t="shared" si="48"/>
        <v>0</v>
      </c>
      <c r="P1561" s="110">
        <f t="shared" si="49"/>
        <v>0</v>
      </c>
    </row>
    <row r="1562" spans="1:16" x14ac:dyDescent="0.25">
      <c r="A1562" s="10">
        <v>16280806</v>
      </c>
      <c r="B1562" s="10" t="s">
        <v>438</v>
      </c>
      <c r="C1562" s="10" t="s">
        <v>2739</v>
      </c>
      <c r="D1562" s="10">
        <v>1</v>
      </c>
      <c r="E1562" s="10"/>
      <c r="F1562" s="10"/>
      <c r="G1562" s="10"/>
      <c r="H1562" s="10"/>
      <c r="I1562" s="10"/>
      <c r="J1562" s="10"/>
      <c r="K1562" s="10"/>
      <c r="L1562" s="10"/>
      <c r="M1562" s="10"/>
      <c r="N1562" s="10"/>
      <c r="O1562" s="110">
        <f t="shared" si="48"/>
        <v>0</v>
      </c>
      <c r="P1562" s="110">
        <f t="shared" si="49"/>
        <v>0</v>
      </c>
    </row>
    <row r="1563" spans="1:16" x14ac:dyDescent="0.25">
      <c r="A1563" s="10">
        <v>16297113</v>
      </c>
      <c r="B1563" s="10" t="s">
        <v>468</v>
      </c>
      <c r="C1563" s="10" t="s">
        <v>469</v>
      </c>
      <c r="D1563" s="10">
        <v>1</v>
      </c>
      <c r="E1563" s="10"/>
      <c r="F1563" s="10"/>
      <c r="G1563" s="10"/>
      <c r="H1563" s="10"/>
      <c r="I1563" s="10"/>
      <c r="J1563" s="10"/>
      <c r="K1563" s="10"/>
      <c r="L1563" s="10"/>
      <c r="M1563" s="10"/>
      <c r="N1563" s="10"/>
      <c r="O1563" s="110">
        <f t="shared" si="48"/>
        <v>0</v>
      </c>
      <c r="P1563" s="110">
        <f t="shared" si="49"/>
        <v>0</v>
      </c>
    </row>
    <row r="1564" spans="1:16" x14ac:dyDescent="0.25">
      <c r="A1564" s="10">
        <v>16298233</v>
      </c>
      <c r="B1564" s="10" t="s">
        <v>468</v>
      </c>
      <c r="C1564" s="10" t="s">
        <v>469</v>
      </c>
      <c r="D1564" s="10">
        <v>1</v>
      </c>
      <c r="E1564" s="10"/>
      <c r="F1564" s="10"/>
      <c r="G1564" s="10"/>
      <c r="H1564" s="10"/>
      <c r="I1564" s="10"/>
      <c r="J1564" s="10"/>
      <c r="K1564" s="10"/>
      <c r="L1564" s="10"/>
      <c r="M1564" s="10"/>
      <c r="N1564" s="10"/>
      <c r="O1564" s="110">
        <f t="shared" si="48"/>
        <v>0</v>
      </c>
      <c r="P1564" s="110">
        <f t="shared" si="49"/>
        <v>0</v>
      </c>
    </row>
    <row r="1565" spans="1:16" x14ac:dyDescent="0.25">
      <c r="A1565" s="10">
        <v>16300092</v>
      </c>
      <c r="B1565" s="10" t="s">
        <v>485</v>
      </c>
      <c r="C1565" s="10" t="s">
        <v>486</v>
      </c>
      <c r="D1565" s="10">
        <v>6</v>
      </c>
      <c r="E1565" s="10"/>
      <c r="F1565" s="10"/>
      <c r="G1565" s="10"/>
      <c r="H1565" s="10"/>
      <c r="I1565" s="10"/>
      <c r="J1565" s="10"/>
      <c r="K1565" s="10"/>
      <c r="L1565" s="10"/>
      <c r="M1565" s="10"/>
      <c r="N1565" s="10"/>
      <c r="O1565" s="110">
        <f t="shared" si="48"/>
        <v>0</v>
      </c>
      <c r="P1565" s="110">
        <f t="shared" si="49"/>
        <v>0</v>
      </c>
    </row>
    <row r="1566" spans="1:16" x14ac:dyDescent="0.25">
      <c r="A1566" s="10">
        <v>16300106</v>
      </c>
      <c r="B1566" s="10" t="s">
        <v>485</v>
      </c>
      <c r="C1566" s="10" t="s">
        <v>486</v>
      </c>
      <c r="D1566" s="10">
        <v>6</v>
      </c>
      <c r="E1566" s="10"/>
      <c r="F1566" s="10"/>
      <c r="G1566" s="10"/>
      <c r="H1566" s="10"/>
      <c r="I1566" s="10"/>
      <c r="J1566" s="10"/>
      <c r="K1566" s="10"/>
      <c r="L1566" s="10"/>
      <c r="M1566" s="10"/>
      <c r="N1566" s="10"/>
      <c r="O1566" s="110">
        <f t="shared" si="48"/>
        <v>0</v>
      </c>
      <c r="P1566" s="110">
        <f t="shared" si="49"/>
        <v>0</v>
      </c>
    </row>
    <row r="1567" spans="1:16" x14ac:dyDescent="0.25">
      <c r="A1567" s="10">
        <v>16300114</v>
      </c>
      <c r="B1567" s="10" t="s">
        <v>485</v>
      </c>
      <c r="C1567" s="10" t="s">
        <v>486</v>
      </c>
      <c r="D1567" s="10">
        <v>6</v>
      </c>
      <c r="E1567" s="10"/>
      <c r="F1567" s="10"/>
      <c r="G1567" s="10"/>
      <c r="H1567" s="10"/>
      <c r="I1567" s="10"/>
      <c r="J1567" s="10"/>
      <c r="K1567" s="10"/>
      <c r="L1567" s="10"/>
      <c r="M1567" s="10"/>
      <c r="N1567" s="10"/>
      <c r="O1567" s="110">
        <f t="shared" si="48"/>
        <v>0</v>
      </c>
      <c r="P1567" s="110">
        <f t="shared" si="49"/>
        <v>0</v>
      </c>
    </row>
    <row r="1568" spans="1:16" x14ac:dyDescent="0.25">
      <c r="A1568" s="10">
        <v>16300300</v>
      </c>
      <c r="B1568" s="10" t="s">
        <v>435</v>
      </c>
      <c r="C1568" s="10" t="s">
        <v>2738</v>
      </c>
      <c r="D1568" s="10">
        <v>1</v>
      </c>
      <c r="E1568" s="10"/>
      <c r="F1568" s="10"/>
      <c r="G1568" s="10"/>
      <c r="H1568" s="10"/>
      <c r="I1568" s="10"/>
      <c r="J1568" s="10"/>
      <c r="K1568" s="10"/>
      <c r="L1568" s="10"/>
      <c r="M1568" s="10"/>
      <c r="N1568" s="10"/>
      <c r="O1568" s="110">
        <f t="shared" si="48"/>
        <v>0</v>
      </c>
      <c r="P1568" s="110">
        <f t="shared" si="49"/>
        <v>0</v>
      </c>
    </row>
    <row r="1569" spans="1:16" x14ac:dyDescent="0.25">
      <c r="A1569" s="10">
        <v>16307240</v>
      </c>
      <c r="B1569" s="10" t="s">
        <v>435</v>
      </c>
      <c r="C1569" s="10" t="s">
        <v>2738</v>
      </c>
      <c r="D1569" s="10">
        <v>1</v>
      </c>
      <c r="E1569" s="10"/>
      <c r="F1569" s="10"/>
      <c r="G1569" s="10"/>
      <c r="H1569" s="10"/>
      <c r="I1569" s="10"/>
      <c r="J1569" s="10"/>
      <c r="K1569" s="10"/>
      <c r="L1569" s="10"/>
      <c r="M1569" s="10"/>
      <c r="N1569" s="10"/>
      <c r="O1569" s="110">
        <f t="shared" si="48"/>
        <v>0</v>
      </c>
      <c r="P1569" s="110">
        <f t="shared" si="49"/>
        <v>0</v>
      </c>
    </row>
    <row r="1570" spans="1:16" x14ac:dyDescent="0.25">
      <c r="A1570" s="10">
        <v>16310306</v>
      </c>
      <c r="B1570" s="10" t="s">
        <v>438</v>
      </c>
      <c r="C1570" s="10" t="s">
        <v>2739</v>
      </c>
      <c r="D1570" s="10">
        <v>1</v>
      </c>
      <c r="E1570" s="10"/>
      <c r="F1570" s="10"/>
      <c r="G1570" s="10"/>
      <c r="H1570" s="10"/>
      <c r="I1570" s="10"/>
      <c r="J1570" s="10"/>
      <c r="K1570" s="10"/>
      <c r="L1570" s="10"/>
      <c r="M1570" s="10"/>
      <c r="N1570" s="10"/>
      <c r="O1570" s="110">
        <f t="shared" si="48"/>
        <v>0</v>
      </c>
      <c r="P1570" s="110">
        <f t="shared" si="49"/>
        <v>0</v>
      </c>
    </row>
    <row r="1571" spans="1:16" x14ac:dyDescent="0.25">
      <c r="A1571" s="10">
        <v>16314107</v>
      </c>
      <c r="B1571" s="10" t="s">
        <v>466</v>
      </c>
      <c r="C1571" s="10" t="s">
        <v>467</v>
      </c>
      <c r="D1571" s="10">
        <v>1</v>
      </c>
      <c r="E1571" s="10"/>
      <c r="F1571" s="10"/>
      <c r="G1571" s="10"/>
      <c r="H1571" s="10"/>
      <c r="I1571" s="10"/>
      <c r="J1571" s="10"/>
      <c r="K1571" s="10"/>
      <c r="L1571" s="10"/>
      <c r="M1571" s="10"/>
      <c r="N1571" s="10"/>
      <c r="O1571" s="110">
        <f t="shared" si="48"/>
        <v>0</v>
      </c>
      <c r="P1571" s="110">
        <f t="shared" si="49"/>
        <v>0</v>
      </c>
    </row>
    <row r="1572" spans="1:16" x14ac:dyDescent="0.25">
      <c r="A1572" s="10">
        <v>16315901</v>
      </c>
      <c r="B1572" s="10" t="s">
        <v>487</v>
      </c>
      <c r="C1572" s="10" t="s">
        <v>488</v>
      </c>
      <c r="D1572" s="10">
        <v>5</v>
      </c>
      <c r="E1572" s="10"/>
      <c r="F1572" s="10"/>
      <c r="G1572" s="10"/>
      <c r="H1572" s="10"/>
      <c r="I1572" s="10"/>
      <c r="J1572" s="10"/>
      <c r="K1572" s="10"/>
      <c r="L1572" s="10"/>
      <c r="M1572" s="10"/>
      <c r="N1572" s="10"/>
      <c r="O1572" s="110">
        <f t="shared" si="48"/>
        <v>0</v>
      </c>
      <c r="P1572" s="110">
        <f t="shared" si="49"/>
        <v>0</v>
      </c>
    </row>
    <row r="1573" spans="1:16" x14ac:dyDescent="0.25">
      <c r="A1573" s="10">
        <v>16320050</v>
      </c>
      <c r="B1573" s="10" t="s">
        <v>443</v>
      </c>
      <c r="C1573" s="10" t="s">
        <v>444</v>
      </c>
      <c r="D1573" s="10">
        <v>1</v>
      </c>
      <c r="E1573" s="10"/>
      <c r="F1573" s="10"/>
      <c r="G1573" s="10"/>
      <c r="H1573" s="10"/>
      <c r="I1573" s="10"/>
      <c r="J1573" s="10"/>
      <c r="K1573" s="10"/>
      <c r="L1573" s="10"/>
      <c r="M1573" s="10"/>
      <c r="N1573" s="10"/>
      <c r="O1573" s="110">
        <f t="shared" si="48"/>
        <v>0</v>
      </c>
      <c r="P1573" s="110">
        <f t="shared" si="49"/>
        <v>0</v>
      </c>
    </row>
    <row r="1574" spans="1:16" x14ac:dyDescent="0.25">
      <c r="A1574" s="10">
        <v>16320670</v>
      </c>
      <c r="B1574" s="10" t="s">
        <v>435</v>
      </c>
      <c r="C1574" s="10" t="s">
        <v>2738</v>
      </c>
      <c r="D1574" s="10">
        <v>1</v>
      </c>
      <c r="E1574" s="10"/>
      <c r="F1574" s="10"/>
      <c r="G1574" s="10"/>
      <c r="H1574" s="10"/>
      <c r="I1574" s="10"/>
      <c r="J1574" s="10"/>
      <c r="K1574" s="10"/>
      <c r="L1574" s="10"/>
      <c r="M1574" s="10"/>
      <c r="N1574" s="10"/>
      <c r="O1574" s="110">
        <f t="shared" si="48"/>
        <v>0</v>
      </c>
      <c r="P1574" s="110">
        <f t="shared" si="49"/>
        <v>0</v>
      </c>
    </row>
    <row r="1575" spans="1:16" x14ac:dyDescent="0.25">
      <c r="A1575" s="10">
        <v>16320689</v>
      </c>
      <c r="B1575" s="10" t="s">
        <v>435</v>
      </c>
      <c r="C1575" s="10" t="s">
        <v>2738</v>
      </c>
      <c r="D1575" s="10">
        <v>1</v>
      </c>
      <c r="E1575" s="10"/>
      <c r="F1575" s="10"/>
      <c r="G1575" s="10"/>
      <c r="H1575" s="10"/>
      <c r="I1575" s="10"/>
      <c r="J1575" s="10"/>
      <c r="K1575" s="10"/>
      <c r="L1575" s="10"/>
      <c r="M1575" s="10"/>
      <c r="N1575" s="10"/>
      <c r="O1575" s="110">
        <f t="shared" si="48"/>
        <v>0</v>
      </c>
      <c r="P1575" s="110">
        <f t="shared" si="49"/>
        <v>0</v>
      </c>
    </row>
    <row r="1576" spans="1:16" x14ac:dyDescent="0.25">
      <c r="A1576" s="10">
        <v>16320697</v>
      </c>
      <c r="B1576" s="10" t="s">
        <v>435</v>
      </c>
      <c r="C1576" s="10" t="s">
        <v>2738</v>
      </c>
      <c r="D1576" s="10">
        <v>1</v>
      </c>
      <c r="E1576" s="10"/>
      <c r="F1576" s="10"/>
      <c r="G1576" s="10"/>
      <c r="H1576" s="10"/>
      <c r="I1576" s="10"/>
      <c r="J1576" s="10"/>
      <c r="K1576" s="10"/>
      <c r="L1576" s="10"/>
      <c r="M1576" s="10"/>
      <c r="N1576" s="10"/>
      <c r="O1576" s="110">
        <f t="shared" si="48"/>
        <v>0</v>
      </c>
      <c r="P1576" s="110">
        <f t="shared" si="49"/>
        <v>0</v>
      </c>
    </row>
    <row r="1577" spans="1:16" x14ac:dyDescent="0.25">
      <c r="A1577" s="10">
        <v>16329406</v>
      </c>
      <c r="B1577" s="10" t="s">
        <v>435</v>
      </c>
      <c r="C1577" s="10" t="s">
        <v>2738</v>
      </c>
      <c r="D1577" s="10">
        <v>1</v>
      </c>
      <c r="E1577" s="10"/>
      <c r="F1577" s="10"/>
      <c r="G1577" s="10"/>
      <c r="H1577" s="10"/>
      <c r="I1577" s="10"/>
      <c r="J1577" s="10"/>
      <c r="K1577" s="10"/>
      <c r="L1577" s="10"/>
      <c r="M1577" s="10"/>
      <c r="N1577" s="10"/>
      <c r="O1577" s="110">
        <f t="shared" si="48"/>
        <v>0</v>
      </c>
      <c r="P1577" s="110">
        <f t="shared" si="49"/>
        <v>0</v>
      </c>
    </row>
    <row r="1578" spans="1:16" x14ac:dyDescent="0.25">
      <c r="A1578" s="10">
        <v>16347889</v>
      </c>
      <c r="B1578" s="10" t="s">
        <v>435</v>
      </c>
      <c r="C1578" s="10" t="s">
        <v>2738</v>
      </c>
      <c r="D1578" s="10">
        <v>1</v>
      </c>
      <c r="E1578" s="10"/>
      <c r="F1578" s="10"/>
      <c r="G1578" s="10"/>
      <c r="H1578" s="10"/>
      <c r="I1578" s="10"/>
      <c r="J1578" s="10"/>
      <c r="K1578" s="10"/>
      <c r="L1578" s="10"/>
      <c r="M1578" s="10"/>
      <c r="N1578" s="10"/>
      <c r="O1578" s="110">
        <f t="shared" si="48"/>
        <v>0</v>
      </c>
      <c r="P1578" s="110">
        <f t="shared" si="49"/>
        <v>0</v>
      </c>
    </row>
    <row r="1579" spans="1:16" x14ac:dyDescent="0.25">
      <c r="A1579" s="10">
        <v>16348133</v>
      </c>
      <c r="B1579" s="10" t="s">
        <v>436</v>
      </c>
      <c r="C1579" s="10" t="s">
        <v>437</v>
      </c>
      <c r="D1579" s="10">
        <v>1</v>
      </c>
      <c r="E1579" s="10"/>
      <c r="F1579" s="10"/>
      <c r="G1579" s="10"/>
      <c r="H1579" s="10"/>
      <c r="I1579" s="10"/>
      <c r="J1579" s="10"/>
      <c r="K1579" s="10"/>
      <c r="L1579" s="10"/>
      <c r="M1579" s="10"/>
      <c r="N1579" s="10"/>
      <c r="O1579" s="110">
        <f t="shared" si="48"/>
        <v>0</v>
      </c>
      <c r="P1579" s="110">
        <f t="shared" si="49"/>
        <v>0</v>
      </c>
    </row>
    <row r="1580" spans="1:16" x14ac:dyDescent="0.25">
      <c r="A1580" s="10">
        <v>16348303</v>
      </c>
      <c r="B1580" s="10" t="s">
        <v>489</v>
      </c>
      <c r="C1580" s="10" t="s">
        <v>490</v>
      </c>
      <c r="D1580" s="10">
        <v>1</v>
      </c>
      <c r="E1580" s="10"/>
      <c r="F1580" s="10"/>
      <c r="G1580" s="10"/>
      <c r="H1580" s="10"/>
      <c r="I1580" s="10"/>
      <c r="J1580" s="10"/>
      <c r="K1580" s="10"/>
      <c r="L1580" s="10"/>
      <c r="M1580" s="10"/>
      <c r="N1580" s="10"/>
      <c r="O1580" s="110">
        <f t="shared" si="48"/>
        <v>0</v>
      </c>
      <c r="P1580" s="110">
        <f t="shared" si="49"/>
        <v>0</v>
      </c>
    </row>
    <row r="1581" spans="1:16" x14ac:dyDescent="0.25">
      <c r="A1581" s="10">
        <v>16373146</v>
      </c>
      <c r="B1581" s="10" t="s">
        <v>436</v>
      </c>
      <c r="C1581" s="10" t="s">
        <v>437</v>
      </c>
      <c r="D1581" s="10">
        <v>2</v>
      </c>
      <c r="E1581" s="10"/>
      <c r="F1581" s="10"/>
      <c r="G1581" s="10"/>
      <c r="H1581" s="10"/>
      <c r="I1581" s="10"/>
      <c r="J1581" s="10"/>
      <c r="K1581" s="10"/>
      <c r="L1581" s="10"/>
      <c r="M1581" s="10"/>
      <c r="N1581" s="10"/>
      <c r="O1581" s="110">
        <f t="shared" si="48"/>
        <v>0</v>
      </c>
      <c r="P1581" s="110">
        <f t="shared" si="49"/>
        <v>0</v>
      </c>
    </row>
    <row r="1582" spans="1:16" x14ac:dyDescent="0.25">
      <c r="A1582" s="10">
        <v>16374851</v>
      </c>
      <c r="B1582" s="10" t="s">
        <v>436</v>
      </c>
      <c r="C1582" s="10" t="s">
        <v>437</v>
      </c>
      <c r="D1582" s="10">
        <v>3</v>
      </c>
      <c r="E1582" s="10"/>
      <c r="F1582" s="10"/>
      <c r="G1582" s="10"/>
      <c r="H1582" s="10"/>
      <c r="I1582" s="10"/>
      <c r="J1582" s="10"/>
      <c r="K1582" s="10"/>
      <c r="L1582" s="10"/>
      <c r="M1582" s="10"/>
      <c r="N1582" s="10"/>
      <c r="O1582" s="110">
        <f t="shared" si="48"/>
        <v>0</v>
      </c>
      <c r="P1582" s="110">
        <f t="shared" si="49"/>
        <v>0</v>
      </c>
    </row>
    <row r="1583" spans="1:16" x14ac:dyDescent="0.25">
      <c r="A1583" s="10">
        <v>16374878</v>
      </c>
      <c r="B1583" s="10" t="s">
        <v>436</v>
      </c>
      <c r="C1583" s="10" t="s">
        <v>437</v>
      </c>
      <c r="D1583" s="10">
        <v>1</v>
      </c>
      <c r="E1583" s="10"/>
      <c r="F1583" s="10"/>
      <c r="G1583" s="10"/>
      <c r="H1583" s="10"/>
      <c r="I1583" s="10"/>
      <c r="J1583" s="10"/>
      <c r="K1583" s="10"/>
      <c r="L1583" s="10"/>
      <c r="M1583" s="10"/>
      <c r="N1583" s="10"/>
      <c r="O1583" s="110">
        <f t="shared" si="48"/>
        <v>0</v>
      </c>
      <c r="P1583" s="110">
        <f t="shared" si="49"/>
        <v>0</v>
      </c>
    </row>
    <row r="1584" spans="1:16" x14ac:dyDescent="0.25">
      <c r="A1584" s="10">
        <v>16374975</v>
      </c>
      <c r="B1584" s="10" t="s">
        <v>436</v>
      </c>
      <c r="C1584" s="10" t="s">
        <v>437</v>
      </c>
      <c r="D1584" s="10">
        <v>2</v>
      </c>
      <c r="E1584" s="10"/>
      <c r="F1584" s="10"/>
      <c r="G1584" s="10"/>
      <c r="H1584" s="10"/>
      <c r="I1584" s="10"/>
      <c r="J1584" s="10"/>
      <c r="K1584" s="10"/>
      <c r="L1584" s="10"/>
      <c r="M1584" s="10"/>
      <c r="N1584" s="10"/>
      <c r="O1584" s="110">
        <f t="shared" si="48"/>
        <v>0</v>
      </c>
      <c r="P1584" s="110">
        <f t="shared" si="49"/>
        <v>0</v>
      </c>
    </row>
    <row r="1585" spans="1:16" x14ac:dyDescent="0.25">
      <c r="A1585" s="10">
        <v>16379527</v>
      </c>
      <c r="B1585" s="10" t="s">
        <v>491</v>
      </c>
      <c r="C1585" s="10" t="s">
        <v>492</v>
      </c>
      <c r="D1585" s="10">
        <v>4</v>
      </c>
      <c r="E1585" s="10"/>
      <c r="F1585" s="10"/>
      <c r="G1585" s="10"/>
      <c r="H1585" s="10"/>
      <c r="I1585" s="10"/>
      <c r="J1585" s="10"/>
      <c r="K1585" s="10"/>
      <c r="L1585" s="10"/>
      <c r="M1585" s="10"/>
      <c r="N1585" s="10"/>
      <c r="O1585" s="110">
        <f t="shared" si="48"/>
        <v>0</v>
      </c>
      <c r="P1585" s="110">
        <f t="shared" si="49"/>
        <v>0</v>
      </c>
    </row>
    <row r="1586" spans="1:16" x14ac:dyDescent="0.25">
      <c r="A1586" s="10">
        <v>16379535</v>
      </c>
      <c r="B1586" s="10" t="s">
        <v>491</v>
      </c>
      <c r="C1586" s="10" t="s">
        <v>492</v>
      </c>
      <c r="D1586" s="10">
        <v>8</v>
      </c>
      <c r="E1586" s="10"/>
      <c r="F1586" s="10"/>
      <c r="G1586" s="10"/>
      <c r="H1586" s="10"/>
      <c r="I1586" s="10"/>
      <c r="J1586" s="10"/>
      <c r="K1586" s="10"/>
      <c r="L1586" s="10"/>
      <c r="M1586" s="10"/>
      <c r="N1586" s="10"/>
      <c r="O1586" s="110">
        <f t="shared" si="48"/>
        <v>0</v>
      </c>
      <c r="P1586" s="110">
        <f t="shared" si="49"/>
        <v>0</v>
      </c>
    </row>
    <row r="1587" spans="1:16" x14ac:dyDescent="0.25">
      <c r="A1587" s="10">
        <v>16379586</v>
      </c>
      <c r="B1587" s="10" t="s">
        <v>468</v>
      </c>
      <c r="C1587" s="10" t="s">
        <v>469</v>
      </c>
      <c r="D1587" s="10">
        <v>1</v>
      </c>
      <c r="E1587" s="10"/>
      <c r="F1587" s="10"/>
      <c r="G1587" s="10"/>
      <c r="H1587" s="10"/>
      <c r="I1587" s="10"/>
      <c r="J1587" s="10"/>
      <c r="K1587" s="10"/>
      <c r="L1587" s="10"/>
      <c r="M1587" s="10"/>
      <c r="N1587" s="10"/>
      <c r="O1587" s="110">
        <f t="shared" si="48"/>
        <v>0</v>
      </c>
      <c r="P1587" s="110">
        <f t="shared" si="49"/>
        <v>0</v>
      </c>
    </row>
    <row r="1588" spans="1:16" x14ac:dyDescent="0.25">
      <c r="A1588" s="10">
        <v>16387422</v>
      </c>
      <c r="B1588" s="10" t="s">
        <v>435</v>
      </c>
      <c r="C1588" s="10" t="s">
        <v>2738</v>
      </c>
      <c r="D1588" s="10">
        <v>1</v>
      </c>
      <c r="E1588" s="10"/>
      <c r="F1588" s="10"/>
      <c r="G1588" s="10"/>
      <c r="H1588" s="10"/>
      <c r="I1588" s="10"/>
      <c r="J1588" s="10"/>
      <c r="K1588" s="10"/>
      <c r="L1588" s="10"/>
      <c r="M1588" s="10"/>
      <c r="N1588" s="10"/>
      <c r="O1588" s="110">
        <f t="shared" si="48"/>
        <v>0</v>
      </c>
      <c r="P1588" s="110">
        <f t="shared" si="49"/>
        <v>0</v>
      </c>
    </row>
    <row r="1589" spans="1:16" x14ac:dyDescent="0.25">
      <c r="A1589" s="10">
        <v>16400860</v>
      </c>
      <c r="B1589" s="10" t="s">
        <v>458</v>
      </c>
      <c r="C1589" s="10" t="s">
        <v>459</v>
      </c>
      <c r="D1589" s="10">
        <v>1</v>
      </c>
      <c r="E1589" s="10"/>
      <c r="F1589" s="10"/>
      <c r="G1589" s="10"/>
      <c r="H1589" s="10"/>
      <c r="I1589" s="10"/>
      <c r="J1589" s="10"/>
      <c r="K1589" s="10"/>
      <c r="L1589" s="10"/>
      <c r="M1589" s="10"/>
      <c r="N1589" s="10"/>
      <c r="O1589" s="110">
        <f t="shared" si="48"/>
        <v>0</v>
      </c>
      <c r="P1589" s="110">
        <f t="shared" si="49"/>
        <v>0</v>
      </c>
    </row>
    <row r="1590" spans="1:16" x14ac:dyDescent="0.25">
      <c r="A1590" s="10">
        <v>16406702</v>
      </c>
      <c r="B1590" s="10" t="s">
        <v>493</v>
      </c>
      <c r="C1590" s="10" t="s">
        <v>2743</v>
      </c>
      <c r="D1590" s="10">
        <v>1</v>
      </c>
      <c r="E1590" s="10"/>
      <c r="F1590" s="10"/>
      <c r="G1590" s="10"/>
      <c r="H1590" s="10"/>
      <c r="I1590" s="10"/>
      <c r="J1590" s="10"/>
      <c r="K1590" s="10"/>
      <c r="L1590" s="10"/>
      <c r="M1590" s="10"/>
      <c r="N1590" s="10"/>
      <c r="O1590" s="110">
        <f t="shared" ref="O1590:O1653" si="50">E1590+F1590+G1590+H1590+I1590+J1590+K1590+L1590+M1590+N1590</f>
        <v>0</v>
      </c>
      <c r="P1590" s="110">
        <f t="shared" ref="P1590:P1653" si="51">O1590-N1590</f>
        <v>0</v>
      </c>
    </row>
    <row r="1591" spans="1:16" x14ac:dyDescent="0.25">
      <c r="A1591" s="10">
        <v>16412788</v>
      </c>
      <c r="B1591" s="10" t="s">
        <v>494</v>
      </c>
      <c r="C1591" s="10" t="s">
        <v>495</v>
      </c>
      <c r="D1591" s="10">
        <v>10</v>
      </c>
      <c r="E1591" s="10"/>
      <c r="F1591" s="10"/>
      <c r="G1591" s="10"/>
      <c r="H1591" s="10"/>
      <c r="I1591" s="10"/>
      <c r="J1591" s="10"/>
      <c r="K1591" s="10"/>
      <c r="L1591" s="10"/>
      <c r="M1591" s="10"/>
      <c r="N1591" s="10"/>
      <c r="O1591" s="110">
        <f t="shared" si="50"/>
        <v>0</v>
      </c>
      <c r="P1591" s="110">
        <f t="shared" si="51"/>
        <v>0</v>
      </c>
    </row>
    <row r="1592" spans="1:16" x14ac:dyDescent="0.25">
      <c r="A1592" s="10">
        <v>16413156</v>
      </c>
      <c r="B1592" s="10" t="s">
        <v>441</v>
      </c>
      <c r="C1592" s="10" t="s">
        <v>442</v>
      </c>
      <c r="D1592" s="10">
        <v>1</v>
      </c>
      <c r="E1592" s="10"/>
      <c r="F1592" s="10"/>
      <c r="G1592" s="10"/>
      <c r="H1592" s="10"/>
      <c r="I1592" s="10"/>
      <c r="J1592" s="10"/>
      <c r="K1592" s="10"/>
      <c r="L1592" s="10"/>
      <c r="M1592" s="10"/>
      <c r="N1592" s="10"/>
      <c r="O1592" s="110">
        <f t="shared" si="50"/>
        <v>0</v>
      </c>
      <c r="P1592" s="110">
        <f t="shared" si="51"/>
        <v>0</v>
      </c>
    </row>
    <row r="1593" spans="1:16" x14ac:dyDescent="0.25">
      <c r="A1593" s="10">
        <v>16413164</v>
      </c>
      <c r="B1593" s="10" t="s">
        <v>441</v>
      </c>
      <c r="C1593" s="10" t="s">
        <v>442</v>
      </c>
      <c r="D1593" s="10">
        <v>1</v>
      </c>
      <c r="E1593" s="10"/>
      <c r="F1593" s="10"/>
      <c r="G1593" s="10"/>
      <c r="H1593" s="10"/>
      <c r="I1593" s="10"/>
      <c r="J1593" s="10"/>
      <c r="K1593" s="10"/>
      <c r="L1593" s="10"/>
      <c r="M1593" s="10"/>
      <c r="N1593" s="10"/>
      <c r="O1593" s="110">
        <f t="shared" si="50"/>
        <v>0</v>
      </c>
      <c r="P1593" s="110">
        <f t="shared" si="51"/>
        <v>0</v>
      </c>
    </row>
    <row r="1594" spans="1:16" x14ac:dyDescent="0.25">
      <c r="A1594" s="10">
        <v>16516729</v>
      </c>
      <c r="B1594" s="10" t="s">
        <v>481</v>
      </c>
      <c r="C1594" s="10" t="s">
        <v>482</v>
      </c>
      <c r="D1594" s="10">
        <v>1</v>
      </c>
      <c r="E1594" s="10"/>
      <c r="F1594" s="10"/>
      <c r="G1594" s="10"/>
      <c r="H1594" s="10"/>
      <c r="I1594" s="10"/>
      <c r="J1594" s="10"/>
      <c r="K1594" s="10"/>
      <c r="L1594" s="10"/>
      <c r="M1594" s="10"/>
      <c r="N1594" s="10"/>
      <c r="O1594" s="110">
        <f t="shared" si="50"/>
        <v>0</v>
      </c>
      <c r="P1594" s="110">
        <f t="shared" si="51"/>
        <v>0</v>
      </c>
    </row>
    <row r="1595" spans="1:16" x14ac:dyDescent="0.25">
      <c r="A1595" s="10">
        <v>16520831</v>
      </c>
      <c r="B1595" s="10" t="s">
        <v>441</v>
      </c>
      <c r="C1595" s="10" t="s">
        <v>442</v>
      </c>
      <c r="D1595" s="10">
        <v>1</v>
      </c>
      <c r="E1595" s="10"/>
      <c r="F1595" s="10"/>
      <c r="G1595" s="10"/>
      <c r="H1595" s="10"/>
      <c r="I1595" s="10"/>
      <c r="J1595" s="10"/>
      <c r="K1595" s="10"/>
      <c r="L1595" s="10"/>
      <c r="M1595" s="10"/>
      <c r="N1595" s="10"/>
      <c r="O1595" s="110">
        <f t="shared" si="50"/>
        <v>0</v>
      </c>
      <c r="P1595" s="110">
        <f t="shared" si="51"/>
        <v>0</v>
      </c>
    </row>
    <row r="1596" spans="1:16" x14ac:dyDescent="0.25">
      <c r="A1596" s="10">
        <v>16520858</v>
      </c>
      <c r="B1596" s="10" t="s">
        <v>441</v>
      </c>
      <c r="C1596" s="10" t="s">
        <v>442</v>
      </c>
      <c r="D1596" s="10">
        <v>1</v>
      </c>
      <c r="E1596" s="10"/>
      <c r="F1596" s="10"/>
      <c r="G1596" s="10"/>
      <c r="H1596" s="10"/>
      <c r="I1596" s="10"/>
      <c r="J1596" s="10"/>
      <c r="K1596" s="10"/>
      <c r="L1596" s="10"/>
      <c r="M1596" s="10"/>
      <c r="N1596" s="10"/>
      <c r="O1596" s="110">
        <f t="shared" si="50"/>
        <v>0</v>
      </c>
      <c r="P1596" s="110">
        <f t="shared" si="51"/>
        <v>0</v>
      </c>
    </row>
    <row r="1597" spans="1:16" x14ac:dyDescent="0.25">
      <c r="A1597" s="10">
        <v>16523253</v>
      </c>
      <c r="B1597" s="10" t="s">
        <v>436</v>
      </c>
      <c r="C1597" s="10" t="s">
        <v>437</v>
      </c>
      <c r="D1597" s="10">
        <v>2</v>
      </c>
      <c r="E1597" s="10"/>
      <c r="F1597" s="10"/>
      <c r="G1597" s="10"/>
      <c r="H1597" s="10"/>
      <c r="I1597" s="10"/>
      <c r="J1597" s="10"/>
      <c r="K1597" s="10"/>
      <c r="L1597" s="10"/>
      <c r="M1597" s="10"/>
      <c r="N1597" s="10"/>
      <c r="O1597" s="110">
        <f t="shared" si="50"/>
        <v>0</v>
      </c>
      <c r="P1597" s="110">
        <f t="shared" si="51"/>
        <v>0</v>
      </c>
    </row>
    <row r="1598" spans="1:16" x14ac:dyDescent="0.25">
      <c r="A1598" s="10">
        <v>16531183</v>
      </c>
      <c r="B1598" s="10" t="s">
        <v>466</v>
      </c>
      <c r="C1598" s="10" t="s">
        <v>467</v>
      </c>
      <c r="D1598" s="10">
        <v>1</v>
      </c>
      <c r="E1598" s="10"/>
      <c r="F1598" s="10"/>
      <c r="G1598" s="10"/>
      <c r="H1598" s="10"/>
      <c r="I1598" s="10"/>
      <c r="J1598" s="10"/>
      <c r="K1598" s="10"/>
      <c r="L1598" s="10"/>
      <c r="M1598" s="10"/>
      <c r="N1598" s="10"/>
      <c r="O1598" s="110">
        <f t="shared" si="50"/>
        <v>0</v>
      </c>
      <c r="P1598" s="110">
        <f t="shared" si="51"/>
        <v>0</v>
      </c>
    </row>
    <row r="1599" spans="1:16" x14ac:dyDescent="0.25">
      <c r="A1599" s="10">
        <v>16568419</v>
      </c>
      <c r="B1599" s="10" t="s">
        <v>496</v>
      </c>
      <c r="C1599" s="10" t="s">
        <v>497</v>
      </c>
      <c r="D1599" s="10">
        <v>1</v>
      </c>
      <c r="E1599" s="10"/>
      <c r="F1599" s="10"/>
      <c r="G1599" s="10"/>
      <c r="H1599" s="10"/>
      <c r="I1599" s="10"/>
      <c r="J1599" s="10"/>
      <c r="K1599" s="10"/>
      <c r="L1599" s="10"/>
      <c r="M1599" s="10"/>
      <c r="N1599" s="10"/>
      <c r="O1599" s="110">
        <f t="shared" si="50"/>
        <v>0</v>
      </c>
      <c r="P1599" s="110">
        <f t="shared" si="51"/>
        <v>0</v>
      </c>
    </row>
    <row r="1600" spans="1:16" x14ac:dyDescent="0.25">
      <c r="A1600" s="10">
        <v>16570006</v>
      </c>
      <c r="B1600" s="10" t="s">
        <v>458</v>
      </c>
      <c r="C1600" s="10" t="s">
        <v>459</v>
      </c>
      <c r="D1600" s="10">
        <v>1</v>
      </c>
      <c r="E1600" s="10"/>
      <c r="F1600" s="10"/>
      <c r="G1600" s="10"/>
      <c r="H1600" s="10"/>
      <c r="I1600" s="10"/>
      <c r="J1600" s="10"/>
      <c r="K1600" s="10"/>
      <c r="L1600" s="10"/>
      <c r="M1600" s="10"/>
      <c r="N1600" s="10"/>
      <c r="O1600" s="110">
        <f t="shared" si="50"/>
        <v>0</v>
      </c>
      <c r="P1600" s="110">
        <f t="shared" si="51"/>
        <v>0</v>
      </c>
    </row>
    <row r="1601" spans="1:16" x14ac:dyDescent="0.25">
      <c r="A1601" s="10">
        <v>16570138</v>
      </c>
      <c r="B1601" s="10" t="s">
        <v>458</v>
      </c>
      <c r="C1601" s="10" t="s">
        <v>459</v>
      </c>
      <c r="D1601" s="10">
        <v>1</v>
      </c>
      <c r="E1601" s="10"/>
      <c r="F1601" s="10"/>
      <c r="G1601" s="10"/>
      <c r="H1601" s="10"/>
      <c r="I1601" s="10"/>
      <c r="J1601" s="10"/>
      <c r="K1601" s="10"/>
      <c r="L1601" s="10"/>
      <c r="M1601" s="10"/>
      <c r="N1601" s="10"/>
      <c r="O1601" s="110">
        <f t="shared" si="50"/>
        <v>0</v>
      </c>
      <c r="P1601" s="110">
        <f t="shared" si="51"/>
        <v>0</v>
      </c>
    </row>
    <row r="1602" spans="1:16" x14ac:dyDescent="0.25">
      <c r="A1602" s="10">
        <v>16570227</v>
      </c>
      <c r="B1602" s="10" t="s">
        <v>448</v>
      </c>
      <c r="C1602" s="10" t="s">
        <v>449</v>
      </c>
      <c r="D1602" s="10">
        <v>1</v>
      </c>
      <c r="E1602" s="10"/>
      <c r="F1602" s="10"/>
      <c r="G1602" s="10"/>
      <c r="H1602" s="10"/>
      <c r="I1602" s="10"/>
      <c r="J1602" s="10"/>
      <c r="K1602" s="10"/>
      <c r="L1602" s="10"/>
      <c r="M1602" s="10"/>
      <c r="N1602" s="10"/>
      <c r="O1602" s="110">
        <f t="shared" si="50"/>
        <v>0</v>
      </c>
      <c r="P1602" s="110">
        <f t="shared" si="51"/>
        <v>0</v>
      </c>
    </row>
    <row r="1603" spans="1:16" x14ac:dyDescent="0.25">
      <c r="A1603" s="10">
        <v>16573021</v>
      </c>
      <c r="B1603" s="10" t="s">
        <v>438</v>
      </c>
      <c r="C1603" s="10" t="s">
        <v>2739</v>
      </c>
      <c r="D1603" s="10">
        <v>1</v>
      </c>
      <c r="E1603" s="10"/>
      <c r="F1603" s="10"/>
      <c r="G1603" s="10"/>
      <c r="H1603" s="10"/>
      <c r="I1603" s="10"/>
      <c r="J1603" s="10"/>
      <c r="K1603" s="10"/>
      <c r="L1603" s="10"/>
      <c r="M1603" s="10"/>
      <c r="N1603" s="10"/>
      <c r="O1603" s="110">
        <f t="shared" si="50"/>
        <v>0</v>
      </c>
      <c r="P1603" s="110">
        <f t="shared" si="51"/>
        <v>0</v>
      </c>
    </row>
    <row r="1604" spans="1:16" x14ac:dyDescent="0.25">
      <c r="A1604" s="10">
        <v>16596587</v>
      </c>
      <c r="B1604" s="10" t="s">
        <v>498</v>
      </c>
      <c r="C1604" s="10" t="s">
        <v>499</v>
      </c>
      <c r="D1604" s="10">
        <v>1</v>
      </c>
      <c r="E1604" s="10"/>
      <c r="F1604" s="10"/>
      <c r="G1604" s="10"/>
      <c r="H1604" s="10"/>
      <c r="I1604" s="10"/>
      <c r="J1604" s="10"/>
      <c r="K1604" s="10"/>
      <c r="L1604" s="10"/>
      <c r="M1604" s="10"/>
      <c r="N1604" s="10"/>
      <c r="O1604" s="110">
        <f t="shared" si="50"/>
        <v>0</v>
      </c>
      <c r="P1604" s="110">
        <f t="shared" si="51"/>
        <v>0</v>
      </c>
    </row>
    <row r="1605" spans="1:16" x14ac:dyDescent="0.25">
      <c r="A1605" s="10">
        <v>16602099</v>
      </c>
      <c r="B1605" s="10" t="s">
        <v>438</v>
      </c>
      <c r="C1605" s="10" t="s">
        <v>2739</v>
      </c>
      <c r="D1605" s="10">
        <v>1</v>
      </c>
      <c r="E1605" s="10"/>
      <c r="F1605" s="10"/>
      <c r="G1605" s="10"/>
      <c r="H1605" s="10"/>
      <c r="I1605" s="10"/>
      <c r="J1605" s="10"/>
      <c r="K1605" s="10"/>
      <c r="L1605" s="10"/>
      <c r="M1605" s="10"/>
      <c r="N1605" s="10"/>
      <c r="O1605" s="110">
        <f t="shared" si="50"/>
        <v>0</v>
      </c>
      <c r="P1605" s="110">
        <f t="shared" si="51"/>
        <v>0</v>
      </c>
    </row>
    <row r="1606" spans="1:16" x14ac:dyDescent="0.25">
      <c r="A1606" s="10">
        <v>16602234</v>
      </c>
      <c r="B1606" s="10" t="s">
        <v>464</v>
      </c>
      <c r="C1606" s="10" t="s">
        <v>465</v>
      </c>
      <c r="D1606" s="10">
        <v>1</v>
      </c>
      <c r="E1606" s="10"/>
      <c r="F1606" s="10"/>
      <c r="G1606" s="10"/>
      <c r="H1606" s="10"/>
      <c r="I1606" s="10"/>
      <c r="J1606" s="10"/>
      <c r="K1606" s="10"/>
      <c r="L1606" s="10"/>
      <c r="M1606" s="10"/>
      <c r="N1606" s="10"/>
      <c r="O1606" s="110">
        <f t="shared" si="50"/>
        <v>0</v>
      </c>
      <c r="P1606" s="110">
        <f t="shared" si="51"/>
        <v>0</v>
      </c>
    </row>
    <row r="1607" spans="1:16" x14ac:dyDescent="0.25">
      <c r="A1607" s="10">
        <v>16613937</v>
      </c>
      <c r="B1607" s="10" t="s">
        <v>456</v>
      </c>
      <c r="C1607" s="10" t="s">
        <v>457</v>
      </c>
      <c r="D1607" s="10">
        <v>1</v>
      </c>
      <c r="E1607" s="10"/>
      <c r="F1607" s="10"/>
      <c r="G1607" s="10"/>
      <c r="H1607" s="10"/>
      <c r="I1607" s="10"/>
      <c r="J1607" s="10"/>
      <c r="K1607" s="10"/>
      <c r="L1607" s="10"/>
      <c r="M1607" s="10"/>
      <c r="N1607" s="10"/>
      <c r="O1607" s="110">
        <f t="shared" si="50"/>
        <v>0</v>
      </c>
      <c r="P1607" s="110">
        <f t="shared" si="51"/>
        <v>0</v>
      </c>
    </row>
    <row r="1608" spans="1:16" x14ac:dyDescent="0.25">
      <c r="A1608" s="10">
        <v>16628349</v>
      </c>
      <c r="B1608" s="10" t="s">
        <v>487</v>
      </c>
      <c r="C1608" s="10" t="s">
        <v>488</v>
      </c>
      <c r="D1608" s="10">
        <v>1</v>
      </c>
      <c r="E1608" s="10"/>
      <c r="F1608" s="10"/>
      <c r="G1608" s="10"/>
      <c r="H1608" s="10"/>
      <c r="I1608" s="10"/>
      <c r="J1608" s="10"/>
      <c r="K1608" s="10"/>
      <c r="L1608" s="10"/>
      <c r="M1608" s="10"/>
      <c r="N1608" s="10"/>
      <c r="O1608" s="110">
        <f t="shared" si="50"/>
        <v>0</v>
      </c>
      <c r="P1608" s="110">
        <f t="shared" si="51"/>
        <v>0</v>
      </c>
    </row>
    <row r="1609" spans="1:16" x14ac:dyDescent="0.25">
      <c r="A1609" s="10">
        <v>16634896</v>
      </c>
      <c r="B1609" s="10" t="s">
        <v>435</v>
      </c>
      <c r="C1609" s="10" t="s">
        <v>2738</v>
      </c>
      <c r="D1609" s="10">
        <v>1</v>
      </c>
      <c r="E1609" s="10"/>
      <c r="F1609" s="10"/>
      <c r="G1609" s="10"/>
      <c r="H1609" s="10"/>
      <c r="I1609" s="10"/>
      <c r="J1609" s="10"/>
      <c r="K1609" s="10"/>
      <c r="L1609" s="10"/>
      <c r="M1609" s="10"/>
      <c r="N1609" s="10"/>
      <c r="O1609" s="110">
        <f t="shared" si="50"/>
        <v>0</v>
      </c>
      <c r="P1609" s="110">
        <f t="shared" si="51"/>
        <v>0</v>
      </c>
    </row>
    <row r="1610" spans="1:16" x14ac:dyDescent="0.25">
      <c r="A1610" s="10">
        <v>16634918</v>
      </c>
      <c r="B1610" s="10" t="s">
        <v>435</v>
      </c>
      <c r="C1610" s="10" t="s">
        <v>2738</v>
      </c>
      <c r="D1610" s="10">
        <v>1</v>
      </c>
      <c r="E1610" s="10"/>
      <c r="F1610" s="10"/>
      <c r="G1610" s="10"/>
      <c r="H1610" s="10"/>
      <c r="I1610" s="10"/>
      <c r="J1610" s="10"/>
      <c r="K1610" s="10"/>
      <c r="L1610" s="10"/>
      <c r="M1610" s="10"/>
      <c r="N1610" s="10"/>
      <c r="O1610" s="110">
        <f t="shared" si="50"/>
        <v>0</v>
      </c>
      <c r="P1610" s="110">
        <f t="shared" si="51"/>
        <v>0</v>
      </c>
    </row>
    <row r="1611" spans="1:16" x14ac:dyDescent="0.25">
      <c r="A1611" s="10">
        <v>16635329</v>
      </c>
      <c r="B1611" s="10" t="s">
        <v>435</v>
      </c>
      <c r="C1611" s="10" t="s">
        <v>2738</v>
      </c>
      <c r="D1611" s="10">
        <v>1</v>
      </c>
      <c r="E1611" s="10"/>
      <c r="F1611" s="10"/>
      <c r="G1611" s="10"/>
      <c r="H1611" s="10"/>
      <c r="I1611" s="10"/>
      <c r="J1611" s="10"/>
      <c r="K1611" s="10"/>
      <c r="L1611" s="10"/>
      <c r="M1611" s="10"/>
      <c r="N1611" s="10"/>
      <c r="O1611" s="110">
        <f t="shared" si="50"/>
        <v>0</v>
      </c>
      <c r="P1611" s="110">
        <f t="shared" si="51"/>
        <v>0</v>
      </c>
    </row>
    <row r="1612" spans="1:16" x14ac:dyDescent="0.25">
      <c r="A1612" s="10">
        <v>16635337</v>
      </c>
      <c r="B1612" s="10" t="s">
        <v>435</v>
      </c>
      <c r="C1612" s="10" t="s">
        <v>2738</v>
      </c>
      <c r="D1612" s="10">
        <v>1</v>
      </c>
      <c r="E1612" s="10"/>
      <c r="F1612" s="10"/>
      <c r="G1612" s="10"/>
      <c r="H1612" s="10"/>
      <c r="I1612" s="10"/>
      <c r="J1612" s="10"/>
      <c r="K1612" s="10"/>
      <c r="L1612" s="10"/>
      <c r="M1612" s="10"/>
      <c r="N1612" s="10"/>
      <c r="O1612" s="110">
        <f t="shared" si="50"/>
        <v>0</v>
      </c>
      <c r="P1612" s="110">
        <f t="shared" si="51"/>
        <v>0</v>
      </c>
    </row>
    <row r="1613" spans="1:16" x14ac:dyDescent="0.25">
      <c r="A1613" s="10">
        <v>16645626</v>
      </c>
      <c r="B1613" s="10" t="s">
        <v>2744</v>
      </c>
      <c r="C1613" s="10" t="s">
        <v>500</v>
      </c>
      <c r="D1613" s="10">
        <v>4</v>
      </c>
      <c r="E1613" s="10"/>
      <c r="F1613" s="10"/>
      <c r="G1613" s="10"/>
      <c r="H1613" s="10"/>
      <c r="I1613" s="10"/>
      <c r="J1613" s="10"/>
      <c r="K1613" s="10"/>
      <c r="L1613" s="10"/>
      <c r="M1613" s="10"/>
      <c r="N1613" s="10"/>
      <c r="O1613" s="110">
        <f t="shared" si="50"/>
        <v>0</v>
      </c>
      <c r="P1613" s="110">
        <f t="shared" si="51"/>
        <v>0</v>
      </c>
    </row>
    <row r="1614" spans="1:16" x14ac:dyDescent="0.25">
      <c r="A1614" s="10">
        <v>16666666</v>
      </c>
      <c r="B1614" s="10" t="s">
        <v>438</v>
      </c>
      <c r="C1614" s="10" t="s">
        <v>2739</v>
      </c>
      <c r="D1614" s="10">
        <v>1</v>
      </c>
      <c r="E1614" s="10"/>
      <c r="F1614" s="10"/>
      <c r="G1614" s="10"/>
      <c r="H1614" s="10"/>
      <c r="I1614" s="10"/>
      <c r="J1614" s="10"/>
      <c r="K1614" s="10"/>
      <c r="L1614" s="10"/>
      <c r="M1614" s="10"/>
      <c r="N1614" s="10"/>
      <c r="O1614" s="110">
        <f t="shared" si="50"/>
        <v>0</v>
      </c>
      <c r="P1614" s="110">
        <f t="shared" si="51"/>
        <v>0</v>
      </c>
    </row>
    <row r="1615" spans="1:16" x14ac:dyDescent="0.25">
      <c r="A1615" s="10">
        <v>16674944</v>
      </c>
      <c r="B1615" s="10" t="s">
        <v>474</v>
      </c>
      <c r="C1615" s="10" t="s">
        <v>475</v>
      </c>
      <c r="D1615" s="10">
        <v>24</v>
      </c>
      <c r="E1615" s="10"/>
      <c r="F1615" s="10"/>
      <c r="G1615" s="10"/>
      <c r="H1615" s="10"/>
      <c r="I1615" s="10"/>
      <c r="J1615" s="10"/>
      <c r="K1615" s="10"/>
      <c r="L1615" s="10"/>
      <c r="M1615" s="10"/>
      <c r="N1615" s="10"/>
      <c r="O1615" s="110">
        <f t="shared" si="50"/>
        <v>0</v>
      </c>
      <c r="P1615" s="110">
        <f t="shared" si="51"/>
        <v>0</v>
      </c>
    </row>
    <row r="1616" spans="1:16" x14ac:dyDescent="0.25">
      <c r="A1616" s="10">
        <v>16675258</v>
      </c>
      <c r="B1616" s="10" t="s">
        <v>501</v>
      </c>
      <c r="C1616" s="10" t="s">
        <v>502</v>
      </c>
      <c r="D1616" s="10">
        <v>14</v>
      </c>
      <c r="E1616" s="10"/>
      <c r="F1616" s="10"/>
      <c r="G1616" s="10"/>
      <c r="H1616" s="10"/>
      <c r="I1616" s="10"/>
      <c r="J1616" s="10"/>
      <c r="K1616" s="10"/>
      <c r="L1616" s="10"/>
      <c r="M1616" s="10"/>
      <c r="N1616" s="10"/>
      <c r="O1616" s="110">
        <f t="shared" si="50"/>
        <v>0</v>
      </c>
      <c r="P1616" s="110">
        <f t="shared" si="51"/>
        <v>0</v>
      </c>
    </row>
    <row r="1617" spans="1:16" x14ac:dyDescent="0.25">
      <c r="A1617" s="10">
        <v>16675266</v>
      </c>
      <c r="B1617" s="10" t="s">
        <v>501</v>
      </c>
      <c r="C1617" s="10" t="s">
        <v>502</v>
      </c>
      <c r="D1617" s="10">
        <v>14</v>
      </c>
      <c r="E1617" s="10"/>
      <c r="F1617" s="10"/>
      <c r="G1617" s="10"/>
      <c r="H1617" s="10"/>
      <c r="I1617" s="10"/>
      <c r="J1617" s="10"/>
      <c r="K1617" s="10"/>
      <c r="L1617" s="10"/>
      <c r="M1617" s="10"/>
      <c r="N1617" s="10"/>
      <c r="O1617" s="110">
        <f t="shared" si="50"/>
        <v>0</v>
      </c>
      <c r="P1617" s="110">
        <f t="shared" si="51"/>
        <v>0</v>
      </c>
    </row>
    <row r="1618" spans="1:16" x14ac:dyDescent="0.25">
      <c r="A1618" s="10">
        <v>16675274</v>
      </c>
      <c r="B1618" s="10" t="s">
        <v>501</v>
      </c>
      <c r="C1618" s="10" t="s">
        <v>502</v>
      </c>
      <c r="D1618" s="10">
        <v>14</v>
      </c>
      <c r="E1618" s="10"/>
      <c r="F1618" s="10"/>
      <c r="G1618" s="10"/>
      <c r="H1618" s="10"/>
      <c r="I1618" s="10"/>
      <c r="J1618" s="10"/>
      <c r="K1618" s="10"/>
      <c r="L1618" s="10"/>
      <c r="M1618" s="10"/>
      <c r="N1618" s="10"/>
      <c r="O1618" s="110">
        <f t="shared" si="50"/>
        <v>0</v>
      </c>
      <c r="P1618" s="110">
        <f t="shared" si="51"/>
        <v>0</v>
      </c>
    </row>
    <row r="1619" spans="1:16" x14ac:dyDescent="0.25">
      <c r="A1619" s="10">
        <v>16675282</v>
      </c>
      <c r="B1619" s="10" t="s">
        <v>501</v>
      </c>
      <c r="C1619" s="10" t="s">
        <v>502</v>
      </c>
      <c r="D1619" s="10">
        <v>56</v>
      </c>
      <c r="E1619" s="10"/>
      <c r="F1619" s="10"/>
      <c r="G1619" s="10"/>
      <c r="H1619" s="10"/>
      <c r="I1619" s="10"/>
      <c r="J1619" s="10"/>
      <c r="K1619" s="10"/>
      <c r="L1619" s="10"/>
      <c r="M1619" s="10"/>
      <c r="N1619" s="10"/>
      <c r="O1619" s="110">
        <f t="shared" si="50"/>
        <v>0</v>
      </c>
      <c r="P1619" s="110">
        <f t="shared" si="51"/>
        <v>0</v>
      </c>
    </row>
    <row r="1620" spans="1:16" x14ac:dyDescent="0.25">
      <c r="A1620" s="10">
        <v>16675290</v>
      </c>
      <c r="B1620" s="10" t="s">
        <v>501</v>
      </c>
      <c r="C1620" s="10" t="s">
        <v>502</v>
      </c>
      <c r="D1620" s="10">
        <v>56</v>
      </c>
      <c r="E1620" s="10"/>
      <c r="F1620" s="10"/>
      <c r="G1620" s="10"/>
      <c r="H1620" s="10"/>
      <c r="I1620" s="10"/>
      <c r="J1620" s="10"/>
      <c r="K1620" s="10"/>
      <c r="L1620" s="10"/>
      <c r="M1620" s="10"/>
      <c r="N1620" s="10"/>
      <c r="O1620" s="110">
        <f t="shared" si="50"/>
        <v>0</v>
      </c>
      <c r="P1620" s="110">
        <f t="shared" si="51"/>
        <v>0</v>
      </c>
    </row>
    <row r="1621" spans="1:16" x14ac:dyDescent="0.25">
      <c r="A1621" s="10">
        <v>16675304</v>
      </c>
      <c r="B1621" s="10" t="s">
        <v>501</v>
      </c>
      <c r="C1621" s="10" t="s">
        <v>502</v>
      </c>
      <c r="D1621" s="10">
        <v>56</v>
      </c>
      <c r="E1621" s="10"/>
      <c r="F1621" s="10"/>
      <c r="G1621" s="10"/>
      <c r="H1621" s="10"/>
      <c r="I1621" s="10"/>
      <c r="J1621" s="10"/>
      <c r="K1621" s="10"/>
      <c r="L1621" s="10"/>
      <c r="M1621" s="10"/>
      <c r="N1621" s="10"/>
      <c r="O1621" s="110">
        <f t="shared" si="50"/>
        <v>0</v>
      </c>
      <c r="P1621" s="110">
        <f t="shared" si="51"/>
        <v>0</v>
      </c>
    </row>
    <row r="1622" spans="1:16" x14ac:dyDescent="0.25">
      <c r="A1622" s="10">
        <v>16723317</v>
      </c>
      <c r="B1622" s="10" t="s">
        <v>438</v>
      </c>
      <c r="C1622" s="10" t="s">
        <v>2739</v>
      </c>
      <c r="D1622" s="10">
        <v>1</v>
      </c>
      <c r="E1622" s="10"/>
      <c r="F1622" s="10"/>
      <c r="G1622" s="10"/>
      <c r="H1622" s="10"/>
      <c r="I1622" s="10"/>
      <c r="J1622" s="10"/>
      <c r="K1622" s="10"/>
      <c r="L1622" s="10"/>
      <c r="M1622" s="10"/>
      <c r="N1622" s="10"/>
      <c r="O1622" s="110">
        <f t="shared" si="50"/>
        <v>0</v>
      </c>
      <c r="P1622" s="110">
        <f t="shared" si="51"/>
        <v>0</v>
      </c>
    </row>
    <row r="1623" spans="1:16" x14ac:dyDescent="0.25">
      <c r="A1623" s="10">
        <v>16725395</v>
      </c>
      <c r="B1623" s="10" t="s">
        <v>503</v>
      </c>
      <c r="C1623" s="10" t="s">
        <v>2745</v>
      </c>
      <c r="D1623" s="10">
        <v>1</v>
      </c>
      <c r="E1623" s="10"/>
      <c r="F1623" s="10"/>
      <c r="G1623" s="10"/>
      <c r="H1623" s="10"/>
      <c r="I1623" s="10"/>
      <c r="J1623" s="10"/>
      <c r="K1623" s="10"/>
      <c r="L1623" s="10"/>
      <c r="M1623" s="10"/>
      <c r="N1623" s="10"/>
      <c r="O1623" s="110">
        <f t="shared" si="50"/>
        <v>0</v>
      </c>
      <c r="P1623" s="110">
        <f t="shared" si="51"/>
        <v>0</v>
      </c>
    </row>
    <row r="1624" spans="1:16" x14ac:dyDescent="0.25">
      <c r="A1624" s="10">
        <v>16730712</v>
      </c>
      <c r="B1624" s="10" t="s">
        <v>443</v>
      </c>
      <c r="C1624" s="10" t="s">
        <v>444</v>
      </c>
      <c r="D1624" s="10">
        <v>30</v>
      </c>
      <c r="E1624" s="10"/>
      <c r="F1624" s="10"/>
      <c r="G1624" s="10"/>
      <c r="H1624" s="10"/>
      <c r="I1624" s="10"/>
      <c r="J1624" s="10"/>
      <c r="K1624" s="10"/>
      <c r="L1624" s="10"/>
      <c r="M1624" s="10"/>
      <c r="N1624" s="10"/>
      <c r="O1624" s="110">
        <f t="shared" si="50"/>
        <v>0</v>
      </c>
      <c r="P1624" s="110">
        <f t="shared" si="51"/>
        <v>0</v>
      </c>
    </row>
    <row r="1625" spans="1:16" x14ac:dyDescent="0.25">
      <c r="A1625" s="10">
        <v>16734238</v>
      </c>
      <c r="B1625" s="10" t="s">
        <v>436</v>
      </c>
      <c r="C1625" s="10" t="s">
        <v>437</v>
      </c>
      <c r="D1625" s="10">
        <v>1</v>
      </c>
      <c r="E1625" s="10"/>
      <c r="F1625" s="10"/>
      <c r="G1625" s="10"/>
      <c r="H1625" s="10"/>
      <c r="I1625" s="10"/>
      <c r="J1625" s="10"/>
      <c r="K1625" s="10"/>
      <c r="L1625" s="10"/>
      <c r="M1625" s="10"/>
      <c r="N1625" s="10"/>
      <c r="O1625" s="110">
        <f t="shared" si="50"/>
        <v>0</v>
      </c>
      <c r="P1625" s="110">
        <f t="shared" si="51"/>
        <v>0</v>
      </c>
    </row>
    <row r="1626" spans="1:16" x14ac:dyDescent="0.25">
      <c r="A1626" s="10">
        <v>16734289</v>
      </c>
      <c r="B1626" s="10" t="s">
        <v>436</v>
      </c>
      <c r="C1626" s="10" t="s">
        <v>437</v>
      </c>
      <c r="D1626" s="10">
        <v>2</v>
      </c>
      <c r="E1626" s="10"/>
      <c r="F1626" s="10"/>
      <c r="G1626" s="10"/>
      <c r="H1626" s="10"/>
      <c r="I1626" s="10"/>
      <c r="J1626" s="10"/>
      <c r="K1626" s="10"/>
      <c r="L1626" s="10"/>
      <c r="M1626" s="10"/>
      <c r="N1626" s="10"/>
      <c r="O1626" s="110">
        <f t="shared" si="50"/>
        <v>0</v>
      </c>
      <c r="P1626" s="110">
        <f t="shared" si="51"/>
        <v>0</v>
      </c>
    </row>
    <row r="1627" spans="1:16" x14ac:dyDescent="0.25">
      <c r="A1627" s="10">
        <v>16734297</v>
      </c>
      <c r="B1627" s="10" t="s">
        <v>436</v>
      </c>
      <c r="C1627" s="10" t="s">
        <v>437</v>
      </c>
      <c r="D1627" s="10">
        <v>1</v>
      </c>
      <c r="E1627" s="10"/>
      <c r="F1627" s="10"/>
      <c r="G1627" s="10"/>
      <c r="H1627" s="10"/>
      <c r="I1627" s="10"/>
      <c r="J1627" s="10"/>
      <c r="K1627" s="10"/>
      <c r="L1627" s="10"/>
      <c r="M1627" s="10"/>
      <c r="N1627" s="10"/>
      <c r="O1627" s="110">
        <f t="shared" si="50"/>
        <v>0</v>
      </c>
      <c r="P1627" s="110">
        <f t="shared" si="51"/>
        <v>0</v>
      </c>
    </row>
    <row r="1628" spans="1:16" x14ac:dyDescent="0.25">
      <c r="A1628" s="10">
        <v>16736664</v>
      </c>
      <c r="B1628" s="10" t="s">
        <v>456</v>
      </c>
      <c r="C1628" s="10" t="s">
        <v>457</v>
      </c>
      <c r="D1628" s="10">
        <v>1</v>
      </c>
      <c r="E1628" s="10"/>
      <c r="F1628" s="10"/>
      <c r="G1628" s="10"/>
      <c r="H1628" s="10"/>
      <c r="I1628" s="10"/>
      <c r="J1628" s="10"/>
      <c r="K1628" s="10"/>
      <c r="L1628" s="10"/>
      <c r="M1628" s="10"/>
      <c r="N1628" s="10"/>
      <c r="O1628" s="110">
        <f t="shared" si="50"/>
        <v>0</v>
      </c>
      <c r="P1628" s="110">
        <f t="shared" si="51"/>
        <v>0</v>
      </c>
    </row>
    <row r="1629" spans="1:16" x14ac:dyDescent="0.25">
      <c r="A1629" s="10">
        <v>16739035</v>
      </c>
      <c r="B1629" s="10" t="s">
        <v>443</v>
      </c>
      <c r="C1629" s="10" t="s">
        <v>444</v>
      </c>
      <c r="D1629" s="10">
        <v>30</v>
      </c>
      <c r="E1629" s="10"/>
      <c r="F1629" s="10"/>
      <c r="G1629" s="10"/>
      <c r="H1629" s="10"/>
      <c r="I1629" s="10"/>
      <c r="J1629" s="10"/>
      <c r="K1629" s="10"/>
      <c r="L1629" s="10"/>
      <c r="M1629" s="10"/>
      <c r="N1629" s="10"/>
      <c r="O1629" s="110">
        <f t="shared" si="50"/>
        <v>0</v>
      </c>
      <c r="P1629" s="110">
        <f t="shared" si="51"/>
        <v>0</v>
      </c>
    </row>
    <row r="1630" spans="1:16" x14ac:dyDescent="0.25">
      <c r="A1630" s="10">
        <v>16741706</v>
      </c>
      <c r="B1630" s="10" t="s">
        <v>504</v>
      </c>
      <c r="C1630" s="10" t="s">
        <v>2746</v>
      </c>
      <c r="D1630" s="10">
        <v>1</v>
      </c>
      <c r="E1630" s="10"/>
      <c r="F1630" s="10"/>
      <c r="G1630" s="10"/>
      <c r="H1630" s="10"/>
      <c r="I1630" s="10"/>
      <c r="J1630" s="10"/>
      <c r="K1630" s="10"/>
      <c r="L1630" s="10"/>
      <c r="M1630" s="10"/>
      <c r="N1630" s="10"/>
      <c r="O1630" s="110">
        <f t="shared" si="50"/>
        <v>0</v>
      </c>
      <c r="P1630" s="110">
        <f t="shared" si="51"/>
        <v>0</v>
      </c>
    </row>
    <row r="1631" spans="1:16" x14ac:dyDescent="0.25">
      <c r="A1631" s="10">
        <v>16742761</v>
      </c>
      <c r="B1631" s="10" t="s">
        <v>474</v>
      </c>
      <c r="C1631" s="10" t="s">
        <v>475</v>
      </c>
      <c r="D1631" s="10">
        <v>50</v>
      </c>
      <c r="E1631" s="10"/>
      <c r="F1631" s="10"/>
      <c r="G1631" s="10"/>
      <c r="H1631" s="10"/>
      <c r="I1631" s="10"/>
      <c r="J1631" s="10"/>
      <c r="K1631" s="10"/>
      <c r="L1631" s="10"/>
      <c r="M1631" s="10"/>
      <c r="N1631" s="10"/>
      <c r="O1631" s="110">
        <f t="shared" si="50"/>
        <v>0</v>
      </c>
      <c r="P1631" s="110">
        <f t="shared" si="51"/>
        <v>0</v>
      </c>
    </row>
    <row r="1632" spans="1:16" x14ac:dyDescent="0.25">
      <c r="A1632" s="10">
        <v>16742893</v>
      </c>
      <c r="B1632" s="10" t="s">
        <v>445</v>
      </c>
      <c r="C1632" s="10" t="s">
        <v>446</v>
      </c>
      <c r="D1632" s="10">
        <v>10</v>
      </c>
      <c r="E1632" s="10"/>
      <c r="F1632" s="10"/>
      <c r="G1632" s="10"/>
      <c r="H1632" s="10"/>
      <c r="I1632" s="10"/>
      <c r="J1632" s="10"/>
      <c r="K1632" s="10"/>
      <c r="L1632" s="10"/>
      <c r="M1632" s="10"/>
      <c r="N1632" s="10"/>
      <c r="O1632" s="110">
        <f t="shared" si="50"/>
        <v>0</v>
      </c>
      <c r="P1632" s="110">
        <f t="shared" si="51"/>
        <v>0</v>
      </c>
    </row>
    <row r="1633" spans="1:16" x14ac:dyDescent="0.25">
      <c r="A1633" s="10">
        <v>16743334</v>
      </c>
      <c r="B1633" s="10" t="s">
        <v>464</v>
      </c>
      <c r="C1633" s="10" t="s">
        <v>465</v>
      </c>
      <c r="D1633" s="10">
        <v>4</v>
      </c>
      <c r="E1633" s="10"/>
      <c r="F1633" s="10"/>
      <c r="G1633" s="10"/>
      <c r="H1633" s="10"/>
      <c r="I1633" s="10"/>
      <c r="J1633" s="10"/>
      <c r="K1633" s="10"/>
      <c r="L1633" s="10"/>
      <c r="M1633" s="10"/>
      <c r="N1633" s="10"/>
      <c r="O1633" s="110">
        <f t="shared" si="50"/>
        <v>0</v>
      </c>
      <c r="P1633" s="110">
        <f t="shared" si="51"/>
        <v>0</v>
      </c>
    </row>
    <row r="1634" spans="1:16" x14ac:dyDescent="0.25">
      <c r="A1634" s="10">
        <v>16743571</v>
      </c>
      <c r="B1634" s="10" t="s">
        <v>438</v>
      </c>
      <c r="C1634" s="10" t="s">
        <v>2739</v>
      </c>
      <c r="D1634" s="10">
        <v>1</v>
      </c>
      <c r="E1634" s="10"/>
      <c r="F1634" s="10"/>
      <c r="G1634" s="10"/>
      <c r="H1634" s="10"/>
      <c r="I1634" s="10"/>
      <c r="J1634" s="10"/>
      <c r="K1634" s="10"/>
      <c r="L1634" s="10"/>
      <c r="M1634" s="10"/>
      <c r="N1634" s="10"/>
      <c r="O1634" s="110">
        <f t="shared" si="50"/>
        <v>0</v>
      </c>
      <c r="P1634" s="110">
        <f t="shared" si="51"/>
        <v>0</v>
      </c>
    </row>
    <row r="1635" spans="1:16" x14ac:dyDescent="0.25">
      <c r="A1635" s="10">
        <v>16747712</v>
      </c>
      <c r="B1635" s="10" t="s">
        <v>505</v>
      </c>
      <c r="C1635" s="10" t="s">
        <v>506</v>
      </c>
      <c r="D1635" s="10">
        <v>28</v>
      </c>
      <c r="E1635" s="10"/>
      <c r="F1635" s="10"/>
      <c r="G1635" s="10"/>
      <c r="H1635" s="10"/>
      <c r="I1635" s="10"/>
      <c r="J1635" s="10"/>
      <c r="K1635" s="10"/>
      <c r="L1635" s="10"/>
      <c r="M1635" s="10"/>
      <c r="N1635" s="10"/>
      <c r="O1635" s="110">
        <f t="shared" si="50"/>
        <v>0</v>
      </c>
      <c r="P1635" s="110">
        <f t="shared" si="51"/>
        <v>0</v>
      </c>
    </row>
    <row r="1636" spans="1:16" x14ac:dyDescent="0.25">
      <c r="A1636" s="10">
        <v>16747720</v>
      </c>
      <c r="B1636" s="10" t="s">
        <v>505</v>
      </c>
      <c r="C1636" s="10" t="s">
        <v>506</v>
      </c>
      <c r="D1636" s="10">
        <v>28</v>
      </c>
      <c r="E1636" s="10"/>
      <c r="F1636" s="10"/>
      <c r="G1636" s="10"/>
      <c r="H1636" s="10"/>
      <c r="I1636" s="10"/>
      <c r="J1636" s="10"/>
      <c r="K1636" s="10"/>
      <c r="L1636" s="10"/>
      <c r="M1636" s="10"/>
      <c r="N1636" s="10"/>
      <c r="O1636" s="110">
        <f t="shared" si="50"/>
        <v>0</v>
      </c>
      <c r="P1636" s="110">
        <f t="shared" si="51"/>
        <v>0</v>
      </c>
    </row>
    <row r="1637" spans="1:16" x14ac:dyDescent="0.25">
      <c r="A1637" s="10">
        <v>16747941</v>
      </c>
      <c r="B1637" s="10" t="s">
        <v>507</v>
      </c>
      <c r="C1637" s="10" t="s">
        <v>508</v>
      </c>
      <c r="D1637" s="10">
        <v>56</v>
      </c>
      <c r="E1637" s="10"/>
      <c r="F1637" s="10"/>
      <c r="G1637" s="10"/>
      <c r="H1637" s="10"/>
      <c r="I1637" s="10"/>
      <c r="J1637" s="10"/>
      <c r="K1637" s="10"/>
      <c r="L1637" s="10"/>
      <c r="M1637" s="10"/>
      <c r="N1637" s="10"/>
      <c r="O1637" s="110">
        <f t="shared" si="50"/>
        <v>0</v>
      </c>
      <c r="P1637" s="110">
        <f t="shared" si="51"/>
        <v>0</v>
      </c>
    </row>
    <row r="1638" spans="1:16" x14ac:dyDescent="0.25">
      <c r="A1638" s="10">
        <v>16747968</v>
      </c>
      <c r="B1638" s="10" t="s">
        <v>507</v>
      </c>
      <c r="C1638" s="10" t="s">
        <v>508</v>
      </c>
      <c r="D1638" s="10">
        <v>7</v>
      </c>
      <c r="E1638" s="10"/>
      <c r="F1638" s="10"/>
      <c r="G1638" s="10"/>
      <c r="H1638" s="10"/>
      <c r="I1638" s="10"/>
      <c r="J1638" s="10"/>
      <c r="K1638" s="10"/>
      <c r="L1638" s="10"/>
      <c r="M1638" s="10"/>
      <c r="N1638" s="10"/>
      <c r="O1638" s="110">
        <f t="shared" si="50"/>
        <v>0</v>
      </c>
      <c r="P1638" s="110">
        <f t="shared" si="51"/>
        <v>0</v>
      </c>
    </row>
    <row r="1639" spans="1:16" x14ac:dyDescent="0.25">
      <c r="A1639" s="10">
        <v>16747976</v>
      </c>
      <c r="B1639" s="10" t="s">
        <v>507</v>
      </c>
      <c r="C1639" s="10" t="s">
        <v>508</v>
      </c>
      <c r="D1639" s="10">
        <v>28</v>
      </c>
      <c r="E1639" s="10"/>
      <c r="F1639" s="10"/>
      <c r="G1639" s="10"/>
      <c r="H1639" s="10"/>
      <c r="I1639" s="10"/>
      <c r="J1639" s="10"/>
      <c r="K1639" s="10"/>
      <c r="L1639" s="10"/>
      <c r="M1639" s="10"/>
      <c r="N1639" s="10"/>
      <c r="O1639" s="110">
        <f t="shared" si="50"/>
        <v>0</v>
      </c>
      <c r="P1639" s="110">
        <f t="shared" si="51"/>
        <v>0</v>
      </c>
    </row>
    <row r="1640" spans="1:16" x14ac:dyDescent="0.25">
      <c r="A1640" s="10">
        <v>16747984</v>
      </c>
      <c r="B1640" s="10" t="s">
        <v>507</v>
      </c>
      <c r="C1640" s="10" t="s">
        <v>508</v>
      </c>
      <c r="D1640" s="10">
        <v>28</v>
      </c>
      <c r="E1640" s="10"/>
      <c r="F1640" s="10"/>
      <c r="G1640" s="10"/>
      <c r="H1640" s="10"/>
      <c r="I1640" s="10"/>
      <c r="J1640" s="10"/>
      <c r="K1640" s="10"/>
      <c r="L1640" s="10"/>
      <c r="M1640" s="10"/>
      <c r="N1640" s="10"/>
      <c r="O1640" s="110">
        <f t="shared" si="50"/>
        <v>0</v>
      </c>
      <c r="P1640" s="110">
        <f t="shared" si="51"/>
        <v>0</v>
      </c>
    </row>
    <row r="1641" spans="1:16" x14ac:dyDescent="0.25">
      <c r="A1641" s="10">
        <v>16747992</v>
      </c>
      <c r="B1641" s="10" t="s">
        <v>507</v>
      </c>
      <c r="C1641" s="10" t="s">
        <v>508</v>
      </c>
      <c r="D1641" s="10">
        <v>28</v>
      </c>
      <c r="E1641" s="10"/>
      <c r="F1641" s="10"/>
      <c r="G1641" s="10"/>
      <c r="H1641" s="10"/>
      <c r="I1641" s="10"/>
      <c r="J1641" s="10"/>
      <c r="K1641" s="10"/>
      <c r="L1641" s="10"/>
      <c r="M1641" s="10"/>
      <c r="N1641" s="10"/>
      <c r="O1641" s="110">
        <f t="shared" si="50"/>
        <v>0</v>
      </c>
      <c r="P1641" s="110">
        <f t="shared" si="51"/>
        <v>0</v>
      </c>
    </row>
    <row r="1642" spans="1:16" x14ac:dyDescent="0.25">
      <c r="A1642" s="10">
        <v>16749286</v>
      </c>
      <c r="B1642" s="10" t="s">
        <v>435</v>
      </c>
      <c r="C1642" s="10" t="s">
        <v>2738</v>
      </c>
      <c r="D1642" s="10">
        <v>1</v>
      </c>
      <c r="E1642" s="10"/>
      <c r="F1642" s="10"/>
      <c r="G1642" s="10"/>
      <c r="H1642" s="10"/>
      <c r="I1642" s="10"/>
      <c r="J1642" s="10"/>
      <c r="K1642" s="10"/>
      <c r="L1642" s="10"/>
      <c r="M1642" s="10"/>
      <c r="N1642" s="10"/>
      <c r="O1642" s="110">
        <f t="shared" si="50"/>
        <v>0</v>
      </c>
      <c r="P1642" s="110">
        <f t="shared" si="51"/>
        <v>0</v>
      </c>
    </row>
    <row r="1643" spans="1:16" x14ac:dyDescent="0.25">
      <c r="A1643" s="10">
        <v>16750365</v>
      </c>
      <c r="B1643" s="10" t="s">
        <v>509</v>
      </c>
      <c r="C1643" s="10" t="s">
        <v>510</v>
      </c>
      <c r="D1643" s="10">
        <v>1</v>
      </c>
      <c r="E1643" s="10"/>
      <c r="F1643" s="10"/>
      <c r="G1643" s="10"/>
      <c r="H1643" s="10"/>
      <c r="I1643" s="10"/>
      <c r="J1643" s="10"/>
      <c r="K1643" s="10"/>
      <c r="L1643" s="10"/>
      <c r="M1643" s="10"/>
      <c r="N1643" s="10"/>
      <c r="O1643" s="110">
        <f t="shared" si="50"/>
        <v>0</v>
      </c>
      <c r="P1643" s="110">
        <f t="shared" si="51"/>
        <v>0</v>
      </c>
    </row>
    <row r="1644" spans="1:16" x14ac:dyDescent="0.25">
      <c r="A1644" s="10">
        <v>16750373</v>
      </c>
      <c r="B1644" s="10" t="s">
        <v>509</v>
      </c>
      <c r="C1644" s="10" t="s">
        <v>510</v>
      </c>
      <c r="D1644" s="10">
        <v>1</v>
      </c>
      <c r="E1644" s="10"/>
      <c r="F1644" s="10"/>
      <c r="G1644" s="10"/>
      <c r="H1644" s="10"/>
      <c r="I1644" s="10"/>
      <c r="J1644" s="10"/>
      <c r="K1644" s="10"/>
      <c r="L1644" s="10"/>
      <c r="M1644" s="10"/>
      <c r="N1644" s="10"/>
      <c r="O1644" s="110">
        <f t="shared" si="50"/>
        <v>0</v>
      </c>
      <c r="P1644" s="110">
        <f t="shared" si="51"/>
        <v>0</v>
      </c>
    </row>
    <row r="1645" spans="1:16" x14ac:dyDescent="0.25">
      <c r="A1645" s="10">
        <v>16751221</v>
      </c>
      <c r="B1645" s="10" t="s">
        <v>438</v>
      </c>
      <c r="C1645" s="10" t="s">
        <v>2739</v>
      </c>
      <c r="D1645" s="10">
        <v>1</v>
      </c>
      <c r="E1645" s="10"/>
      <c r="F1645" s="10"/>
      <c r="G1645" s="10"/>
      <c r="H1645" s="10"/>
      <c r="I1645" s="10"/>
      <c r="J1645" s="10"/>
      <c r="K1645" s="10"/>
      <c r="L1645" s="10"/>
      <c r="M1645" s="10"/>
      <c r="N1645" s="10"/>
      <c r="O1645" s="110">
        <f t="shared" si="50"/>
        <v>0</v>
      </c>
      <c r="P1645" s="110">
        <f t="shared" si="51"/>
        <v>0</v>
      </c>
    </row>
    <row r="1646" spans="1:16" x14ac:dyDescent="0.25">
      <c r="A1646" s="10">
        <v>16753798</v>
      </c>
      <c r="B1646" s="10" t="s">
        <v>507</v>
      </c>
      <c r="C1646" s="10" t="s">
        <v>508</v>
      </c>
      <c r="D1646" s="10">
        <v>28</v>
      </c>
      <c r="E1646" s="10"/>
      <c r="F1646" s="10"/>
      <c r="G1646" s="10"/>
      <c r="H1646" s="10"/>
      <c r="I1646" s="10"/>
      <c r="J1646" s="10"/>
      <c r="K1646" s="10"/>
      <c r="L1646" s="10"/>
      <c r="M1646" s="10"/>
      <c r="N1646" s="10"/>
      <c r="O1646" s="110">
        <f t="shared" si="50"/>
        <v>0</v>
      </c>
      <c r="P1646" s="110">
        <f t="shared" si="51"/>
        <v>0</v>
      </c>
    </row>
    <row r="1647" spans="1:16" x14ac:dyDescent="0.25">
      <c r="A1647" s="10">
        <v>16755251</v>
      </c>
      <c r="B1647" s="10" t="s">
        <v>511</v>
      </c>
      <c r="C1647" s="10" t="s">
        <v>512</v>
      </c>
      <c r="D1647" s="10">
        <v>1</v>
      </c>
      <c r="E1647" s="10"/>
      <c r="F1647" s="10"/>
      <c r="G1647" s="10"/>
      <c r="H1647" s="10"/>
      <c r="I1647" s="10"/>
      <c r="J1647" s="10"/>
      <c r="K1647" s="10"/>
      <c r="L1647" s="10"/>
      <c r="M1647" s="10"/>
      <c r="N1647" s="10"/>
      <c r="O1647" s="110">
        <f t="shared" si="50"/>
        <v>0</v>
      </c>
      <c r="P1647" s="110">
        <f t="shared" si="51"/>
        <v>0</v>
      </c>
    </row>
    <row r="1648" spans="1:16" x14ac:dyDescent="0.25">
      <c r="A1648" s="10">
        <v>16755456</v>
      </c>
      <c r="B1648" s="10" t="s">
        <v>435</v>
      </c>
      <c r="C1648" s="10" t="s">
        <v>2738</v>
      </c>
      <c r="D1648" s="10">
        <v>1</v>
      </c>
      <c r="E1648" s="10"/>
      <c r="F1648" s="10"/>
      <c r="G1648" s="10"/>
      <c r="H1648" s="10"/>
      <c r="I1648" s="10"/>
      <c r="J1648" s="10"/>
      <c r="K1648" s="10"/>
      <c r="L1648" s="10"/>
      <c r="M1648" s="10"/>
      <c r="N1648" s="10"/>
      <c r="O1648" s="110">
        <f t="shared" si="50"/>
        <v>0</v>
      </c>
      <c r="P1648" s="110">
        <f t="shared" si="51"/>
        <v>0</v>
      </c>
    </row>
    <row r="1649" spans="1:16" x14ac:dyDescent="0.25">
      <c r="A1649" s="10">
        <v>16759648</v>
      </c>
      <c r="B1649" s="10" t="s">
        <v>513</v>
      </c>
      <c r="C1649" s="10" t="s">
        <v>514</v>
      </c>
      <c r="D1649" s="10">
        <v>1</v>
      </c>
      <c r="E1649" s="10"/>
      <c r="F1649" s="10"/>
      <c r="G1649" s="10"/>
      <c r="H1649" s="10"/>
      <c r="I1649" s="10"/>
      <c r="J1649" s="10"/>
      <c r="K1649" s="10"/>
      <c r="L1649" s="10"/>
      <c r="M1649" s="10"/>
      <c r="N1649" s="10"/>
      <c r="O1649" s="110">
        <f t="shared" si="50"/>
        <v>0</v>
      </c>
      <c r="P1649" s="110">
        <f t="shared" si="51"/>
        <v>0</v>
      </c>
    </row>
    <row r="1650" spans="1:16" x14ac:dyDescent="0.25">
      <c r="A1650" s="10">
        <v>16768981</v>
      </c>
      <c r="B1650" s="10" t="s">
        <v>438</v>
      </c>
      <c r="C1650" s="10" t="s">
        <v>2739</v>
      </c>
      <c r="D1650" s="10">
        <v>1</v>
      </c>
      <c r="E1650" s="10"/>
      <c r="F1650" s="10"/>
      <c r="G1650" s="10"/>
      <c r="H1650" s="10"/>
      <c r="I1650" s="10"/>
      <c r="J1650" s="10"/>
      <c r="K1650" s="10"/>
      <c r="L1650" s="10"/>
      <c r="M1650" s="10"/>
      <c r="N1650" s="10"/>
      <c r="O1650" s="110">
        <f t="shared" si="50"/>
        <v>0</v>
      </c>
      <c r="P1650" s="110">
        <f t="shared" si="51"/>
        <v>0</v>
      </c>
    </row>
    <row r="1651" spans="1:16" x14ac:dyDescent="0.25">
      <c r="A1651" s="10">
        <v>16773187</v>
      </c>
      <c r="B1651" s="10" t="s">
        <v>436</v>
      </c>
      <c r="C1651" s="10" t="s">
        <v>437</v>
      </c>
      <c r="D1651" s="10">
        <v>2</v>
      </c>
      <c r="E1651" s="10"/>
      <c r="F1651" s="10"/>
      <c r="G1651" s="10"/>
      <c r="H1651" s="10"/>
      <c r="I1651" s="10"/>
      <c r="J1651" s="10"/>
      <c r="K1651" s="10"/>
      <c r="L1651" s="10"/>
      <c r="M1651" s="10"/>
      <c r="N1651" s="10"/>
      <c r="O1651" s="110">
        <f t="shared" si="50"/>
        <v>0</v>
      </c>
      <c r="P1651" s="110">
        <f t="shared" si="51"/>
        <v>0</v>
      </c>
    </row>
    <row r="1652" spans="1:16" x14ac:dyDescent="0.25">
      <c r="A1652" s="10">
        <v>16773195</v>
      </c>
      <c r="B1652" s="10" t="s">
        <v>436</v>
      </c>
      <c r="C1652" s="10" t="s">
        <v>437</v>
      </c>
      <c r="D1652" s="10">
        <v>1</v>
      </c>
      <c r="E1652" s="10"/>
      <c r="F1652" s="10"/>
      <c r="G1652" s="10"/>
      <c r="H1652" s="10"/>
      <c r="I1652" s="10"/>
      <c r="J1652" s="10"/>
      <c r="K1652" s="10"/>
      <c r="L1652" s="10"/>
      <c r="M1652" s="10"/>
      <c r="N1652" s="10"/>
      <c r="O1652" s="110">
        <f t="shared" si="50"/>
        <v>0</v>
      </c>
      <c r="P1652" s="110">
        <f t="shared" si="51"/>
        <v>0</v>
      </c>
    </row>
    <row r="1653" spans="1:16" x14ac:dyDescent="0.25">
      <c r="A1653" s="10">
        <v>16775171</v>
      </c>
      <c r="B1653" s="10" t="s">
        <v>468</v>
      </c>
      <c r="C1653" s="10" t="s">
        <v>469</v>
      </c>
      <c r="D1653" s="10">
        <v>1</v>
      </c>
      <c r="E1653" s="10"/>
      <c r="F1653" s="10"/>
      <c r="G1653" s="10"/>
      <c r="H1653" s="10"/>
      <c r="I1653" s="10"/>
      <c r="J1653" s="10"/>
      <c r="K1653" s="10"/>
      <c r="L1653" s="10"/>
      <c r="M1653" s="10"/>
      <c r="N1653" s="10"/>
      <c r="O1653" s="110">
        <f t="shared" si="50"/>
        <v>0</v>
      </c>
      <c r="P1653" s="110">
        <f t="shared" si="51"/>
        <v>0</v>
      </c>
    </row>
    <row r="1654" spans="1:16" x14ac:dyDescent="0.25">
      <c r="A1654" s="10">
        <v>16775708</v>
      </c>
      <c r="B1654" s="10" t="s">
        <v>438</v>
      </c>
      <c r="C1654" s="10" t="s">
        <v>2739</v>
      </c>
      <c r="D1654" s="10">
        <v>1</v>
      </c>
      <c r="E1654" s="10"/>
      <c r="F1654" s="10"/>
      <c r="G1654" s="10"/>
      <c r="H1654" s="10"/>
      <c r="I1654" s="10"/>
      <c r="J1654" s="10"/>
      <c r="K1654" s="10"/>
      <c r="L1654" s="10"/>
      <c r="M1654" s="10"/>
      <c r="N1654" s="10"/>
      <c r="O1654" s="110">
        <f t="shared" ref="O1654:O1717" si="52">E1654+F1654+G1654+H1654+I1654+J1654+K1654+L1654+M1654+N1654</f>
        <v>0</v>
      </c>
      <c r="P1654" s="110">
        <f t="shared" ref="P1654:P1717" si="53">O1654-N1654</f>
        <v>0</v>
      </c>
    </row>
    <row r="1655" spans="1:16" x14ac:dyDescent="0.25">
      <c r="A1655" s="10">
        <v>16780450</v>
      </c>
      <c r="B1655" s="10" t="s">
        <v>515</v>
      </c>
      <c r="C1655" s="10" t="s">
        <v>516</v>
      </c>
      <c r="D1655" s="10">
        <v>1</v>
      </c>
      <c r="E1655" s="10"/>
      <c r="F1655" s="10"/>
      <c r="G1655" s="10"/>
      <c r="H1655" s="10"/>
      <c r="I1655" s="10"/>
      <c r="J1655" s="10"/>
      <c r="K1655" s="10"/>
      <c r="L1655" s="10"/>
      <c r="M1655" s="10"/>
      <c r="N1655" s="10"/>
      <c r="O1655" s="110">
        <f t="shared" si="52"/>
        <v>0</v>
      </c>
      <c r="P1655" s="110">
        <f t="shared" si="53"/>
        <v>0</v>
      </c>
    </row>
    <row r="1656" spans="1:16" x14ac:dyDescent="0.25">
      <c r="A1656" s="10">
        <v>16780469</v>
      </c>
      <c r="B1656" s="10" t="s">
        <v>515</v>
      </c>
      <c r="C1656" s="10" t="s">
        <v>516</v>
      </c>
      <c r="D1656" s="10">
        <v>7</v>
      </c>
      <c r="E1656" s="10"/>
      <c r="F1656" s="10"/>
      <c r="G1656" s="10"/>
      <c r="H1656" s="10"/>
      <c r="I1656" s="10"/>
      <c r="J1656" s="10"/>
      <c r="K1656" s="10"/>
      <c r="L1656" s="10"/>
      <c r="M1656" s="10"/>
      <c r="N1656" s="10"/>
      <c r="O1656" s="110">
        <f t="shared" si="52"/>
        <v>0</v>
      </c>
      <c r="P1656" s="110">
        <f t="shared" si="53"/>
        <v>0</v>
      </c>
    </row>
    <row r="1657" spans="1:16" x14ac:dyDescent="0.25">
      <c r="A1657" s="10">
        <v>16787536</v>
      </c>
      <c r="B1657" s="10" t="s">
        <v>517</v>
      </c>
      <c r="C1657" s="10" t="s">
        <v>518</v>
      </c>
      <c r="D1657" s="10">
        <v>120</v>
      </c>
      <c r="E1657" s="10"/>
      <c r="F1657" s="10"/>
      <c r="G1657" s="10"/>
      <c r="H1657" s="10"/>
      <c r="I1657" s="10"/>
      <c r="J1657" s="10"/>
      <c r="K1657" s="10"/>
      <c r="L1657" s="10"/>
      <c r="M1657" s="10"/>
      <c r="N1657" s="10"/>
      <c r="O1657" s="110">
        <f t="shared" si="52"/>
        <v>0</v>
      </c>
      <c r="P1657" s="110">
        <f t="shared" si="53"/>
        <v>0</v>
      </c>
    </row>
    <row r="1658" spans="1:16" x14ac:dyDescent="0.25">
      <c r="A1658" s="10">
        <v>16787609</v>
      </c>
      <c r="B1658" s="10" t="s">
        <v>517</v>
      </c>
      <c r="C1658" s="10" t="s">
        <v>518</v>
      </c>
      <c r="D1658" s="10">
        <v>30</v>
      </c>
      <c r="E1658" s="10"/>
      <c r="F1658" s="10"/>
      <c r="G1658" s="10"/>
      <c r="H1658" s="10"/>
      <c r="I1658" s="10"/>
      <c r="J1658" s="10"/>
      <c r="K1658" s="10"/>
      <c r="L1658" s="10"/>
      <c r="M1658" s="10"/>
      <c r="N1658" s="10"/>
      <c r="O1658" s="110">
        <f t="shared" si="52"/>
        <v>0</v>
      </c>
      <c r="P1658" s="110">
        <f t="shared" si="53"/>
        <v>0</v>
      </c>
    </row>
    <row r="1659" spans="1:16" x14ac:dyDescent="0.25">
      <c r="A1659" s="10">
        <v>16796063</v>
      </c>
      <c r="B1659" s="10" t="s">
        <v>498</v>
      </c>
      <c r="C1659" s="10" t="s">
        <v>499</v>
      </c>
      <c r="D1659" s="10">
        <v>1</v>
      </c>
      <c r="E1659" s="10"/>
      <c r="F1659" s="10"/>
      <c r="G1659" s="10"/>
      <c r="H1659" s="10"/>
      <c r="I1659" s="10"/>
      <c r="J1659" s="10"/>
      <c r="K1659" s="10"/>
      <c r="L1659" s="10"/>
      <c r="M1659" s="10"/>
      <c r="N1659" s="10"/>
      <c r="O1659" s="110">
        <f t="shared" si="52"/>
        <v>0</v>
      </c>
      <c r="P1659" s="110">
        <f t="shared" si="53"/>
        <v>0</v>
      </c>
    </row>
    <row r="1660" spans="1:16" x14ac:dyDescent="0.25">
      <c r="A1660" s="10">
        <v>16799208</v>
      </c>
      <c r="B1660" s="10" t="s">
        <v>456</v>
      </c>
      <c r="C1660" s="10" t="s">
        <v>457</v>
      </c>
      <c r="D1660" s="10">
        <v>1</v>
      </c>
      <c r="E1660" s="10"/>
      <c r="F1660" s="10"/>
      <c r="G1660" s="10"/>
      <c r="H1660" s="10"/>
      <c r="I1660" s="10"/>
      <c r="J1660" s="10"/>
      <c r="K1660" s="10"/>
      <c r="L1660" s="10"/>
      <c r="M1660" s="10"/>
      <c r="N1660" s="10"/>
      <c r="O1660" s="110">
        <f t="shared" si="52"/>
        <v>0</v>
      </c>
      <c r="P1660" s="110">
        <f t="shared" si="53"/>
        <v>0</v>
      </c>
    </row>
    <row r="1661" spans="1:16" x14ac:dyDescent="0.25">
      <c r="A1661" s="10">
        <v>16816218</v>
      </c>
      <c r="B1661" s="10" t="s">
        <v>476</v>
      </c>
      <c r="C1661" s="10" t="s">
        <v>477</v>
      </c>
      <c r="D1661" s="10">
        <v>1</v>
      </c>
      <c r="E1661" s="10"/>
      <c r="F1661" s="10"/>
      <c r="G1661" s="10"/>
      <c r="H1661" s="10"/>
      <c r="I1661" s="10"/>
      <c r="J1661" s="10"/>
      <c r="K1661" s="10"/>
      <c r="L1661" s="10"/>
      <c r="M1661" s="10"/>
      <c r="N1661" s="10"/>
      <c r="O1661" s="110">
        <f t="shared" si="52"/>
        <v>0</v>
      </c>
      <c r="P1661" s="110">
        <f t="shared" si="53"/>
        <v>0</v>
      </c>
    </row>
    <row r="1662" spans="1:16" x14ac:dyDescent="0.25">
      <c r="A1662" s="10">
        <v>16816730</v>
      </c>
      <c r="B1662" s="10" t="s">
        <v>435</v>
      </c>
      <c r="C1662" s="10" t="s">
        <v>2738</v>
      </c>
      <c r="D1662" s="10">
        <v>1</v>
      </c>
      <c r="E1662" s="10"/>
      <c r="F1662" s="10"/>
      <c r="G1662" s="10"/>
      <c r="H1662" s="10"/>
      <c r="I1662" s="10"/>
      <c r="J1662" s="10"/>
      <c r="K1662" s="10"/>
      <c r="L1662" s="10"/>
      <c r="M1662" s="10"/>
      <c r="N1662" s="10"/>
      <c r="O1662" s="110">
        <f t="shared" si="52"/>
        <v>0</v>
      </c>
      <c r="P1662" s="110">
        <f t="shared" si="53"/>
        <v>0</v>
      </c>
    </row>
    <row r="1663" spans="1:16" x14ac:dyDescent="0.25">
      <c r="A1663" s="10">
        <v>16816749</v>
      </c>
      <c r="B1663" s="10" t="s">
        <v>435</v>
      </c>
      <c r="C1663" s="10" t="s">
        <v>2738</v>
      </c>
      <c r="D1663" s="10">
        <v>1</v>
      </c>
      <c r="E1663" s="10"/>
      <c r="F1663" s="10"/>
      <c r="G1663" s="10"/>
      <c r="H1663" s="10"/>
      <c r="I1663" s="10"/>
      <c r="J1663" s="10"/>
      <c r="K1663" s="10"/>
      <c r="L1663" s="10"/>
      <c r="M1663" s="10"/>
      <c r="N1663" s="10"/>
      <c r="O1663" s="110">
        <f t="shared" si="52"/>
        <v>0</v>
      </c>
      <c r="P1663" s="110">
        <f t="shared" si="53"/>
        <v>0</v>
      </c>
    </row>
    <row r="1664" spans="1:16" x14ac:dyDescent="0.25">
      <c r="A1664" s="10">
        <v>16816757</v>
      </c>
      <c r="B1664" s="10" t="s">
        <v>435</v>
      </c>
      <c r="C1664" s="10" t="s">
        <v>2738</v>
      </c>
      <c r="D1664" s="10">
        <v>1</v>
      </c>
      <c r="E1664" s="10"/>
      <c r="F1664" s="10"/>
      <c r="G1664" s="10"/>
      <c r="H1664" s="10"/>
      <c r="I1664" s="10"/>
      <c r="J1664" s="10"/>
      <c r="K1664" s="10"/>
      <c r="L1664" s="10"/>
      <c r="M1664" s="10"/>
      <c r="N1664" s="10"/>
      <c r="O1664" s="110">
        <f t="shared" si="52"/>
        <v>0</v>
      </c>
      <c r="P1664" s="110">
        <f t="shared" si="53"/>
        <v>0</v>
      </c>
    </row>
    <row r="1665" spans="1:16" x14ac:dyDescent="0.25">
      <c r="A1665" s="10">
        <v>16817028</v>
      </c>
      <c r="B1665" s="10" t="s">
        <v>435</v>
      </c>
      <c r="C1665" s="10" t="s">
        <v>2738</v>
      </c>
      <c r="D1665" s="10">
        <v>1</v>
      </c>
      <c r="E1665" s="10"/>
      <c r="F1665" s="10"/>
      <c r="G1665" s="10"/>
      <c r="H1665" s="10"/>
      <c r="I1665" s="10"/>
      <c r="J1665" s="10"/>
      <c r="K1665" s="10"/>
      <c r="L1665" s="10"/>
      <c r="M1665" s="10"/>
      <c r="N1665" s="10"/>
      <c r="O1665" s="110">
        <f t="shared" si="52"/>
        <v>0</v>
      </c>
      <c r="P1665" s="110">
        <f t="shared" si="53"/>
        <v>0</v>
      </c>
    </row>
    <row r="1666" spans="1:16" x14ac:dyDescent="0.25">
      <c r="A1666" s="10">
        <v>16817036</v>
      </c>
      <c r="B1666" s="10" t="s">
        <v>435</v>
      </c>
      <c r="C1666" s="10" t="s">
        <v>2738</v>
      </c>
      <c r="D1666" s="10">
        <v>1</v>
      </c>
      <c r="E1666" s="10"/>
      <c r="F1666" s="10"/>
      <c r="G1666" s="10"/>
      <c r="H1666" s="10"/>
      <c r="I1666" s="10"/>
      <c r="J1666" s="10"/>
      <c r="K1666" s="10"/>
      <c r="L1666" s="10"/>
      <c r="M1666" s="10"/>
      <c r="N1666" s="10"/>
      <c r="O1666" s="110">
        <f t="shared" si="52"/>
        <v>0</v>
      </c>
      <c r="P1666" s="110">
        <f t="shared" si="53"/>
        <v>0</v>
      </c>
    </row>
    <row r="1667" spans="1:16" x14ac:dyDescent="0.25">
      <c r="A1667" s="10">
        <v>16817761</v>
      </c>
      <c r="B1667" s="10" t="s">
        <v>498</v>
      </c>
      <c r="C1667" s="10" t="s">
        <v>499</v>
      </c>
      <c r="D1667" s="10">
        <v>1</v>
      </c>
      <c r="E1667" s="10"/>
      <c r="F1667" s="10"/>
      <c r="G1667" s="10"/>
      <c r="H1667" s="10"/>
      <c r="I1667" s="10"/>
      <c r="J1667" s="10"/>
      <c r="K1667" s="10"/>
      <c r="L1667" s="10"/>
      <c r="M1667" s="10"/>
      <c r="N1667" s="10"/>
      <c r="O1667" s="110">
        <f t="shared" si="52"/>
        <v>0</v>
      </c>
      <c r="P1667" s="110">
        <f t="shared" si="53"/>
        <v>0</v>
      </c>
    </row>
    <row r="1668" spans="1:16" x14ac:dyDescent="0.25">
      <c r="A1668" s="10">
        <v>16820649</v>
      </c>
      <c r="B1668" s="10" t="s">
        <v>519</v>
      </c>
      <c r="C1668" s="10" t="s">
        <v>520</v>
      </c>
      <c r="D1668" s="10">
        <v>4</v>
      </c>
      <c r="E1668" s="10"/>
      <c r="F1668" s="10"/>
      <c r="G1668" s="10"/>
      <c r="H1668" s="10"/>
      <c r="I1668" s="10"/>
      <c r="J1668" s="10"/>
      <c r="K1668" s="10"/>
      <c r="L1668" s="10"/>
      <c r="M1668" s="10"/>
      <c r="N1668" s="10"/>
      <c r="O1668" s="110">
        <f t="shared" si="52"/>
        <v>0</v>
      </c>
      <c r="P1668" s="110">
        <f t="shared" si="53"/>
        <v>0</v>
      </c>
    </row>
    <row r="1669" spans="1:16" x14ac:dyDescent="0.25">
      <c r="A1669" s="10">
        <v>16821181</v>
      </c>
      <c r="B1669" s="10" t="s">
        <v>476</v>
      </c>
      <c r="C1669" s="10" t="s">
        <v>477</v>
      </c>
      <c r="D1669" s="10">
        <v>1</v>
      </c>
      <c r="E1669" s="10"/>
      <c r="F1669" s="10"/>
      <c r="G1669" s="10"/>
      <c r="H1669" s="10"/>
      <c r="I1669" s="10"/>
      <c r="J1669" s="10"/>
      <c r="K1669" s="10"/>
      <c r="L1669" s="10"/>
      <c r="M1669" s="10"/>
      <c r="N1669" s="10"/>
      <c r="O1669" s="110">
        <f t="shared" si="52"/>
        <v>0</v>
      </c>
      <c r="P1669" s="110">
        <f t="shared" si="53"/>
        <v>0</v>
      </c>
    </row>
    <row r="1670" spans="1:16" x14ac:dyDescent="0.25">
      <c r="A1670" s="10">
        <v>16827120</v>
      </c>
      <c r="B1670" s="10" t="s">
        <v>498</v>
      </c>
      <c r="C1670" s="10" t="s">
        <v>499</v>
      </c>
      <c r="D1670" s="10">
        <v>1</v>
      </c>
      <c r="E1670" s="10"/>
      <c r="F1670" s="10"/>
      <c r="G1670" s="10"/>
      <c r="H1670" s="10"/>
      <c r="I1670" s="10"/>
      <c r="J1670" s="10"/>
      <c r="K1670" s="10"/>
      <c r="L1670" s="10"/>
      <c r="M1670" s="10"/>
      <c r="N1670" s="10"/>
      <c r="O1670" s="110">
        <f t="shared" si="52"/>
        <v>0</v>
      </c>
      <c r="P1670" s="110">
        <f t="shared" si="53"/>
        <v>0</v>
      </c>
    </row>
    <row r="1671" spans="1:16" x14ac:dyDescent="0.25">
      <c r="A1671" s="10">
        <v>16827252</v>
      </c>
      <c r="B1671" s="10" t="s">
        <v>496</v>
      </c>
      <c r="C1671" s="10" t="s">
        <v>497</v>
      </c>
      <c r="D1671" s="10">
        <v>1</v>
      </c>
      <c r="E1671" s="10"/>
      <c r="F1671" s="10"/>
      <c r="G1671" s="10"/>
      <c r="H1671" s="10"/>
      <c r="I1671" s="10"/>
      <c r="J1671" s="10"/>
      <c r="K1671" s="10"/>
      <c r="L1671" s="10"/>
      <c r="M1671" s="10"/>
      <c r="N1671" s="10"/>
      <c r="O1671" s="110">
        <f t="shared" si="52"/>
        <v>0</v>
      </c>
      <c r="P1671" s="110">
        <f t="shared" si="53"/>
        <v>0</v>
      </c>
    </row>
    <row r="1672" spans="1:16" x14ac:dyDescent="0.25">
      <c r="A1672" s="10">
        <v>16829190</v>
      </c>
      <c r="B1672" s="10" t="s">
        <v>476</v>
      </c>
      <c r="C1672" s="10" t="s">
        <v>477</v>
      </c>
      <c r="D1672" s="10">
        <v>1</v>
      </c>
      <c r="E1672" s="10"/>
      <c r="F1672" s="10"/>
      <c r="G1672" s="10"/>
      <c r="H1672" s="10"/>
      <c r="I1672" s="10"/>
      <c r="J1672" s="10"/>
      <c r="K1672" s="10"/>
      <c r="L1672" s="10"/>
      <c r="M1672" s="10"/>
      <c r="N1672" s="10"/>
      <c r="O1672" s="110">
        <f t="shared" si="52"/>
        <v>0</v>
      </c>
      <c r="P1672" s="110">
        <f t="shared" si="53"/>
        <v>0</v>
      </c>
    </row>
    <row r="1673" spans="1:16" x14ac:dyDescent="0.25">
      <c r="A1673" s="10">
        <v>16841794</v>
      </c>
      <c r="B1673" s="10" t="s">
        <v>496</v>
      </c>
      <c r="C1673" s="10" t="s">
        <v>497</v>
      </c>
      <c r="D1673" s="10">
        <v>1</v>
      </c>
      <c r="E1673" s="10"/>
      <c r="F1673" s="10"/>
      <c r="G1673" s="10"/>
      <c r="H1673" s="10"/>
      <c r="I1673" s="10"/>
      <c r="J1673" s="10"/>
      <c r="K1673" s="10"/>
      <c r="L1673" s="10"/>
      <c r="M1673" s="10"/>
      <c r="N1673" s="10"/>
      <c r="O1673" s="110">
        <f t="shared" si="52"/>
        <v>0</v>
      </c>
      <c r="P1673" s="110">
        <f t="shared" si="53"/>
        <v>0</v>
      </c>
    </row>
    <row r="1674" spans="1:16" x14ac:dyDescent="0.25">
      <c r="A1674" s="10">
        <v>16851447</v>
      </c>
      <c r="B1674" s="10" t="s">
        <v>438</v>
      </c>
      <c r="C1674" s="10" t="s">
        <v>2739</v>
      </c>
      <c r="D1674" s="10">
        <v>1</v>
      </c>
      <c r="E1674" s="10"/>
      <c r="F1674" s="10"/>
      <c r="G1674" s="10"/>
      <c r="H1674" s="10"/>
      <c r="I1674" s="10"/>
      <c r="J1674" s="10"/>
      <c r="K1674" s="10"/>
      <c r="L1674" s="10"/>
      <c r="M1674" s="10"/>
      <c r="N1674" s="10"/>
      <c r="O1674" s="110">
        <f t="shared" si="52"/>
        <v>0</v>
      </c>
      <c r="P1674" s="110">
        <f t="shared" si="53"/>
        <v>0</v>
      </c>
    </row>
    <row r="1675" spans="1:16" x14ac:dyDescent="0.25">
      <c r="A1675" s="10">
        <v>16857275</v>
      </c>
      <c r="B1675" s="10" t="s">
        <v>454</v>
      </c>
      <c r="C1675" s="10" t="s">
        <v>455</v>
      </c>
      <c r="D1675" s="10">
        <v>1</v>
      </c>
      <c r="E1675" s="10"/>
      <c r="F1675" s="10"/>
      <c r="G1675" s="10"/>
      <c r="H1675" s="10"/>
      <c r="I1675" s="10"/>
      <c r="J1675" s="10"/>
      <c r="K1675" s="10"/>
      <c r="L1675" s="10"/>
      <c r="M1675" s="10"/>
      <c r="N1675" s="10"/>
      <c r="O1675" s="110">
        <f t="shared" si="52"/>
        <v>0</v>
      </c>
      <c r="P1675" s="110">
        <f t="shared" si="53"/>
        <v>0</v>
      </c>
    </row>
    <row r="1676" spans="1:16" x14ac:dyDescent="0.25">
      <c r="A1676" s="10">
        <v>16847148</v>
      </c>
      <c r="B1676" s="10" t="s">
        <v>78</v>
      </c>
      <c r="C1676" s="10" t="s">
        <v>79</v>
      </c>
      <c r="D1676" s="10">
        <v>4</v>
      </c>
      <c r="E1676" s="10"/>
      <c r="F1676" s="10"/>
      <c r="G1676" s="10"/>
      <c r="H1676" s="10"/>
      <c r="I1676" s="10"/>
      <c r="J1676" s="10"/>
      <c r="K1676" s="10"/>
      <c r="L1676" s="10"/>
      <c r="M1676" s="10"/>
      <c r="N1676" s="10"/>
      <c r="O1676" s="110">
        <f t="shared" si="52"/>
        <v>0</v>
      </c>
      <c r="P1676" s="110">
        <f t="shared" si="53"/>
        <v>0</v>
      </c>
    </row>
    <row r="1677" spans="1:16" x14ac:dyDescent="0.25">
      <c r="A1677" s="10">
        <v>16847156</v>
      </c>
      <c r="B1677" s="10" t="s">
        <v>78</v>
      </c>
      <c r="C1677" s="10" t="s">
        <v>79</v>
      </c>
      <c r="D1677" s="10">
        <v>4</v>
      </c>
      <c r="E1677" s="10"/>
      <c r="F1677" s="10"/>
      <c r="G1677" s="10"/>
      <c r="H1677" s="10"/>
      <c r="I1677" s="10"/>
      <c r="J1677" s="10"/>
      <c r="K1677" s="10"/>
      <c r="L1677" s="10"/>
      <c r="M1677" s="10"/>
      <c r="N1677" s="10"/>
      <c r="O1677" s="110">
        <f t="shared" si="52"/>
        <v>0</v>
      </c>
      <c r="P1677" s="110">
        <f t="shared" si="53"/>
        <v>0</v>
      </c>
    </row>
    <row r="1678" spans="1:16" x14ac:dyDescent="0.25">
      <c r="A1678" s="10">
        <v>16895037</v>
      </c>
      <c r="B1678" s="10" t="s">
        <v>501</v>
      </c>
      <c r="C1678" s="10" t="s">
        <v>502</v>
      </c>
      <c r="D1678" s="10">
        <v>56</v>
      </c>
      <c r="E1678" s="10"/>
      <c r="F1678" s="10"/>
      <c r="G1678" s="10"/>
      <c r="H1678" s="10"/>
      <c r="I1678" s="10"/>
      <c r="J1678" s="10"/>
      <c r="K1678" s="10"/>
      <c r="L1678" s="10"/>
      <c r="M1678" s="10"/>
      <c r="N1678" s="10"/>
      <c r="O1678" s="110">
        <f t="shared" si="52"/>
        <v>0</v>
      </c>
      <c r="P1678" s="110">
        <f t="shared" si="53"/>
        <v>0</v>
      </c>
    </row>
    <row r="1679" spans="1:16" x14ac:dyDescent="0.25">
      <c r="A1679" s="10">
        <v>16895045</v>
      </c>
      <c r="B1679" s="10" t="s">
        <v>501</v>
      </c>
      <c r="C1679" s="10" t="s">
        <v>502</v>
      </c>
      <c r="D1679" s="10">
        <v>56</v>
      </c>
      <c r="E1679" s="10"/>
      <c r="F1679" s="10"/>
      <c r="G1679" s="10"/>
      <c r="H1679" s="10"/>
      <c r="I1679" s="10"/>
      <c r="J1679" s="10"/>
      <c r="K1679" s="10"/>
      <c r="L1679" s="10"/>
      <c r="M1679" s="10"/>
      <c r="N1679" s="10"/>
      <c r="O1679" s="110">
        <f t="shared" si="52"/>
        <v>0</v>
      </c>
      <c r="P1679" s="110">
        <f t="shared" si="53"/>
        <v>0</v>
      </c>
    </row>
    <row r="1680" spans="1:16" x14ac:dyDescent="0.25">
      <c r="A1680" s="10">
        <v>16965906</v>
      </c>
      <c r="B1680" s="10" t="s">
        <v>501</v>
      </c>
      <c r="C1680" s="10" t="s">
        <v>502</v>
      </c>
      <c r="D1680" s="10">
        <v>56</v>
      </c>
      <c r="E1680" s="10"/>
      <c r="F1680" s="10"/>
      <c r="G1680" s="10"/>
      <c r="H1680" s="10"/>
      <c r="I1680" s="10"/>
      <c r="J1680" s="10"/>
      <c r="K1680" s="10"/>
      <c r="L1680" s="10"/>
      <c r="M1680" s="10"/>
      <c r="N1680" s="10"/>
      <c r="O1680" s="110">
        <f t="shared" si="52"/>
        <v>0</v>
      </c>
      <c r="P1680" s="110">
        <f t="shared" si="53"/>
        <v>0</v>
      </c>
    </row>
    <row r="1681" spans="1:16" x14ac:dyDescent="0.25">
      <c r="A1681" s="10">
        <v>16965914</v>
      </c>
      <c r="B1681" s="10" t="s">
        <v>501</v>
      </c>
      <c r="C1681" s="10" t="s">
        <v>502</v>
      </c>
      <c r="D1681" s="10">
        <v>56</v>
      </c>
      <c r="E1681" s="10"/>
      <c r="F1681" s="10"/>
      <c r="G1681" s="10"/>
      <c r="H1681" s="10"/>
      <c r="I1681" s="10"/>
      <c r="J1681" s="10"/>
      <c r="K1681" s="10"/>
      <c r="L1681" s="10"/>
      <c r="M1681" s="10"/>
      <c r="N1681" s="10"/>
      <c r="O1681" s="110">
        <f t="shared" si="52"/>
        <v>0</v>
      </c>
      <c r="P1681" s="110">
        <f t="shared" si="53"/>
        <v>0</v>
      </c>
    </row>
    <row r="1682" spans="1:16" x14ac:dyDescent="0.25">
      <c r="A1682" s="10">
        <v>16965922</v>
      </c>
      <c r="B1682" s="10" t="s">
        <v>501</v>
      </c>
      <c r="C1682" s="10" t="s">
        <v>502</v>
      </c>
      <c r="D1682" s="10">
        <v>56</v>
      </c>
      <c r="E1682" s="10"/>
      <c r="F1682" s="10"/>
      <c r="G1682" s="10"/>
      <c r="H1682" s="10"/>
      <c r="I1682" s="10"/>
      <c r="J1682" s="10"/>
      <c r="K1682" s="10"/>
      <c r="L1682" s="10"/>
      <c r="M1682" s="10"/>
      <c r="N1682" s="10"/>
      <c r="O1682" s="110">
        <f t="shared" si="52"/>
        <v>0</v>
      </c>
      <c r="P1682" s="110">
        <f t="shared" si="53"/>
        <v>0</v>
      </c>
    </row>
    <row r="1683" spans="1:16" x14ac:dyDescent="0.25">
      <c r="A1683" s="10">
        <v>16947266</v>
      </c>
      <c r="B1683" s="10" t="s">
        <v>86</v>
      </c>
      <c r="C1683" s="10" t="s">
        <v>87</v>
      </c>
      <c r="D1683" s="10">
        <v>2</v>
      </c>
      <c r="E1683" s="10"/>
      <c r="F1683" s="10"/>
      <c r="G1683" s="10"/>
      <c r="H1683" s="10"/>
      <c r="I1683" s="10"/>
      <c r="J1683" s="10"/>
      <c r="K1683" s="10"/>
      <c r="L1683" s="10"/>
      <c r="M1683" s="10"/>
      <c r="N1683" s="10"/>
      <c r="O1683" s="110">
        <f t="shared" si="52"/>
        <v>0</v>
      </c>
      <c r="P1683" s="110">
        <f t="shared" si="53"/>
        <v>0</v>
      </c>
    </row>
    <row r="1684" spans="1:16" x14ac:dyDescent="0.25">
      <c r="A1684" s="10">
        <v>16948858</v>
      </c>
      <c r="B1684" s="10" t="s">
        <v>86</v>
      </c>
      <c r="C1684" s="10" t="s">
        <v>87</v>
      </c>
      <c r="D1684" s="10">
        <v>2</v>
      </c>
      <c r="E1684" s="10"/>
      <c r="F1684" s="10"/>
      <c r="G1684" s="10"/>
      <c r="H1684" s="10"/>
      <c r="I1684" s="10"/>
      <c r="J1684" s="10"/>
      <c r="K1684" s="10"/>
      <c r="L1684" s="10"/>
      <c r="M1684" s="10"/>
      <c r="N1684" s="10"/>
      <c r="O1684" s="110">
        <f t="shared" si="52"/>
        <v>0</v>
      </c>
      <c r="P1684" s="110">
        <f t="shared" si="53"/>
        <v>0</v>
      </c>
    </row>
    <row r="1685" spans="1:16" x14ac:dyDescent="0.25">
      <c r="A1685" s="10">
        <v>16952510</v>
      </c>
      <c r="B1685" s="10" t="s">
        <v>86</v>
      </c>
      <c r="C1685" s="10" t="s">
        <v>87</v>
      </c>
      <c r="D1685" s="10">
        <v>2</v>
      </c>
      <c r="E1685" s="10"/>
      <c r="F1685" s="10"/>
      <c r="G1685" s="10"/>
      <c r="H1685" s="10"/>
      <c r="I1685" s="10"/>
      <c r="J1685" s="10"/>
      <c r="K1685" s="10"/>
      <c r="L1685" s="10"/>
      <c r="M1685" s="10"/>
      <c r="N1685" s="10"/>
      <c r="O1685" s="110">
        <f t="shared" si="52"/>
        <v>0</v>
      </c>
      <c r="P1685" s="110">
        <f t="shared" si="53"/>
        <v>0</v>
      </c>
    </row>
    <row r="1686" spans="1:16" x14ac:dyDescent="0.25">
      <c r="A1686" s="10">
        <v>16910494</v>
      </c>
      <c r="B1686" s="10" t="s">
        <v>468</v>
      </c>
      <c r="C1686" s="10" t="s">
        <v>469</v>
      </c>
      <c r="D1686" s="10">
        <v>1</v>
      </c>
      <c r="E1686" s="10"/>
      <c r="F1686" s="10"/>
      <c r="G1686" s="10"/>
      <c r="H1686" s="10"/>
      <c r="I1686" s="10"/>
      <c r="J1686" s="10"/>
      <c r="K1686" s="10"/>
      <c r="L1686" s="10"/>
      <c r="M1686" s="10"/>
      <c r="N1686" s="10"/>
      <c r="O1686" s="110">
        <f t="shared" si="52"/>
        <v>0</v>
      </c>
      <c r="P1686" s="110">
        <f t="shared" si="53"/>
        <v>0</v>
      </c>
    </row>
    <row r="1687" spans="1:16" x14ac:dyDescent="0.25">
      <c r="A1687" s="10">
        <v>16862074</v>
      </c>
      <c r="B1687" s="10" t="s">
        <v>325</v>
      </c>
      <c r="C1687" s="10" t="s">
        <v>326</v>
      </c>
      <c r="D1687" s="10">
        <v>224</v>
      </c>
      <c r="E1687" s="10"/>
      <c r="F1687" s="10"/>
      <c r="G1687" s="10"/>
      <c r="H1687" s="10"/>
      <c r="I1687" s="10"/>
      <c r="J1687" s="10"/>
      <c r="K1687" s="10"/>
      <c r="L1687" s="10"/>
      <c r="M1687" s="10"/>
      <c r="N1687" s="10"/>
      <c r="O1687" s="110">
        <f t="shared" si="52"/>
        <v>0</v>
      </c>
      <c r="P1687" s="110">
        <f t="shared" si="53"/>
        <v>0</v>
      </c>
    </row>
    <row r="1688" spans="1:16" x14ac:dyDescent="0.25">
      <c r="A1688" s="10">
        <v>16862228</v>
      </c>
      <c r="B1688" s="10" t="s">
        <v>325</v>
      </c>
      <c r="C1688" s="10" t="s">
        <v>326</v>
      </c>
      <c r="D1688" s="10">
        <v>224</v>
      </c>
      <c r="E1688" s="10"/>
      <c r="F1688" s="10"/>
      <c r="G1688" s="10"/>
      <c r="H1688" s="10"/>
      <c r="I1688" s="10"/>
      <c r="J1688" s="10"/>
      <c r="K1688" s="10"/>
      <c r="L1688" s="10"/>
      <c r="M1688" s="10"/>
      <c r="N1688" s="10"/>
      <c r="O1688" s="110">
        <f t="shared" si="52"/>
        <v>0</v>
      </c>
      <c r="P1688" s="110">
        <f t="shared" si="53"/>
        <v>0</v>
      </c>
    </row>
    <row r="1689" spans="1:16" x14ac:dyDescent="0.25">
      <c r="A1689" s="10">
        <v>16938763</v>
      </c>
      <c r="B1689" s="10" t="s">
        <v>325</v>
      </c>
      <c r="C1689" s="10" t="s">
        <v>326</v>
      </c>
      <c r="D1689" s="10">
        <v>224</v>
      </c>
      <c r="E1689" s="10"/>
      <c r="F1689" s="10"/>
      <c r="G1689" s="10"/>
      <c r="H1689" s="10"/>
      <c r="I1689" s="10"/>
      <c r="J1689" s="10"/>
      <c r="K1689" s="10"/>
      <c r="L1689" s="10"/>
      <c r="M1689" s="10"/>
      <c r="N1689" s="10"/>
      <c r="O1689" s="110">
        <f t="shared" si="52"/>
        <v>0</v>
      </c>
      <c r="P1689" s="110">
        <f t="shared" si="53"/>
        <v>0</v>
      </c>
    </row>
    <row r="1690" spans="1:16" x14ac:dyDescent="0.25">
      <c r="A1690" s="10">
        <v>16952553</v>
      </c>
      <c r="B1690" s="10" t="s">
        <v>471</v>
      </c>
      <c r="C1690" s="10" t="s">
        <v>472</v>
      </c>
      <c r="D1690" s="10">
        <v>1</v>
      </c>
      <c r="E1690" s="10"/>
      <c r="F1690" s="10"/>
      <c r="G1690" s="10"/>
      <c r="H1690" s="10"/>
      <c r="I1690" s="10"/>
      <c r="J1690" s="10"/>
      <c r="K1690" s="10"/>
      <c r="L1690" s="10"/>
      <c r="M1690" s="10"/>
      <c r="N1690" s="10"/>
      <c r="O1690" s="110">
        <f t="shared" si="52"/>
        <v>0</v>
      </c>
      <c r="P1690" s="110">
        <f t="shared" si="53"/>
        <v>0</v>
      </c>
    </row>
    <row r="1691" spans="1:16" x14ac:dyDescent="0.25">
      <c r="A1691" s="10">
        <v>16861728</v>
      </c>
      <c r="B1691" s="10" t="s">
        <v>2747</v>
      </c>
      <c r="C1691" s="10" t="s">
        <v>2748</v>
      </c>
      <c r="D1691" s="10">
        <v>56</v>
      </c>
      <c r="E1691" s="10"/>
      <c r="F1691" s="10"/>
      <c r="G1691" s="10"/>
      <c r="H1691" s="10"/>
      <c r="I1691" s="10"/>
      <c r="J1691" s="10"/>
      <c r="K1691" s="10"/>
      <c r="L1691" s="10"/>
      <c r="M1691" s="10"/>
      <c r="N1691" s="10"/>
      <c r="O1691" s="110">
        <f t="shared" si="52"/>
        <v>0</v>
      </c>
      <c r="P1691" s="110">
        <f t="shared" si="53"/>
        <v>0</v>
      </c>
    </row>
    <row r="1692" spans="1:16" x14ac:dyDescent="0.25">
      <c r="A1692" s="10">
        <v>16861736</v>
      </c>
      <c r="B1692" s="10" t="s">
        <v>2747</v>
      </c>
      <c r="C1692" s="10" t="s">
        <v>2748</v>
      </c>
      <c r="D1692" s="10">
        <v>28</v>
      </c>
      <c r="E1692" s="10"/>
      <c r="F1692" s="10"/>
      <c r="G1692" s="10"/>
      <c r="H1692" s="10"/>
      <c r="I1692" s="10"/>
      <c r="J1692" s="10"/>
      <c r="K1692" s="10"/>
      <c r="L1692" s="10"/>
      <c r="M1692" s="10"/>
      <c r="N1692" s="10"/>
      <c r="O1692" s="110">
        <f t="shared" si="52"/>
        <v>0</v>
      </c>
      <c r="P1692" s="110">
        <f t="shared" si="53"/>
        <v>0</v>
      </c>
    </row>
    <row r="1693" spans="1:16" x14ac:dyDescent="0.25">
      <c r="A1693" s="10">
        <v>16861744</v>
      </c>
      <c r="B1693" s="10" t="s">
        <v>2747</v>
      </c>
      <c r="C1693" s="10" t="s">
        <v>2748</v>
      </c>
      <c r="D1693" s="10">
        <v>56</v>
      </c>
      <c r="E1693" s="10"/>
      <c r="F1693" s="10"/>
      <c r="G1693" s="10"/>
      <c r="H1693" s="10"/>
      <c r="I1693" s="10"/>
      <c r="J1693" s="10"/>
      <c r="K1693" s="10"/>
      <c r="L1693" s="10"/>
      <c r="M1693" s="10"/>
      <c r="N1693" s="10"/>
      <c r="O1693" s="110">
        <f t="shared" si="52"/>
        <v>0</v>
      </c>
      <c r="P1693" s="110">
        <f t="shared" si="53"/>
        <v>0</v>
      </c>
    </row>
    <row r="1694" spans="1:16" x14ac:dyDescent="0.25">
      <c r="A1694" s="10">
        <v>16861752</v>
      </c>
      <c r="B1694" s="10" t="s">
        <v>2747</v>
      </c>
      <c r="C1694" s="10" t="s">
        <v>2748</v>
      </c>
      <c r="D1694" s="10">
        <v>28</v>
      </c>
      <c r="E1694" s="10"/>
      <c r="F1694" s="10"/>
      <c r="G1694" s="10"/>
      <c r="H1694" s="10"/>
      <c r="I1694" s="10"/>
      <c r="J1694" s="10"/>
      <c r="K1694" s="10"/>
      <c r="L1694" s="10"/>
      <c r="M1694" s="10"/>
      <c r="N1694" s="10"/>
      <c r="O1694" s="110">
        <f t="shared" si="52"/>
        <v>0</v>
      </c>
      <c r="P1694" s="110">
        <f t="shared" si="53"/>
        <v>0</v>
      </c>
    </row>
    <row r="1695" spans="1:16" x14ac:dyDescent="0.25">
      <c r="A1695" s="10">
        <v>16924681</v>
      </c>
      <c r="B1695" s="10" t="s">
        <v>445</v>
      </c>
      <c r="C1695" s="10" t="s">
        <v>446</v>
      </c>
      <c r="D1695" s="10">
        <v>1</v>
      </c>
      <c r="E1695" s="10"/>
      <c r="F1695" s="10"/>
      <c r="G1695" s="10"/>
      <c r="H1695" s="10"/>
      <c r="I1695" s="10"/>
      <c r="J1695" s="10"/>
      <c r="K1695" s="10"/>
      <c r="L1695" s="10"/>
      <c r="M1695" s="10"/>
      <c r="N1695" s="10"/>
      <c r="O1695" s="110">
        <f t="shared" si="52"/>
        <v>0</v>
      </c>
      <c r="P1695" s="110">
        <f t="shared" si="53"/>
        <v>0</v>
      </c>
    </row>
    <row r="1696" spans="1:16" x14ac:dyDescent="0.25">
      <c r="A1696" s="10">
        <v>16894383</v>
      </c>
      <c r="B1696" s="10" t="s">
        <v>456</v>
      </c>
      <c r="C1696" s="10" t="s">
        <v>457</v>
      </c>
      <c r="D1696" s="10">
        <v>1</v>
      </c>
      <c r="E1696" s="10"/>
      <c r="F1696" s="10"/>
      <c r="G1696" s="10"/>
      <c r="H1696" s="10"/>
      <c r="I1696" s="10"/>
      <c r="J1696" s="10"/>
      <c r="K1696" s="10"/>
      <c r="L1696" s="10"/>
      <c r="M1696" s="10"/>
      <c r="N1696" s="10"/>
      <c r="O1696" s="110">
        <f t="shared" si="52"/>
        <v>0</v>
      </c>
      <c r="P1696" s="110">
        <f t="shared" si="53"/>
        <v>0</v>
      </c>
    </row>
    <row r="1697" spans="1:16" x14ac:dyDescent="0.25">
      <c r="A1697" s="10">
        <v>16749049</v>
      </c>
      <c r="B1697" s="10" t="s">
        <v>2749</v>
      </c>
      <c r="C1697" s="10" t="s">
        <v>2750</v>
      </c>
      <c r="D1697" s="10">
        <v>112</v>
      </c>
      <c r="E1697" s="10"/>
      <c r="F1697" s="10"/>
      <c r="G1697" s="10"/>
      <c r="H1697" s="10"/>
      <c r="I1697" s="10"/>
      <c r="J1697" s="10"/>
      <c r="K1697" s="10"/>
      <c r="L1697" s="10"/>
      <c r="M1697" s="10"/>
      <c r="N1697" s="10"/>
      <c r="O1697" s="110">
        <f t="shared" si="52"/>
        <v>0</v>
      </c>
      <c r="P1697" s="110">
        <f t="shared" si="53"/>
        <v>0</v>
      </c>
    </row>
    <row r="1698" spans="1:16" x14ac:dyDescent="0.25">
      <c r="A1698" s="10">
        <v>16832965</v>
      </c>
      <c r="B1698" s="10" t="s">
        <v>132</v>
      </c>
      <c r="C1698" s="10" t="s">
        <v>133</v>
      </c>
      <c r="D1698" s="10">
        <v>10</v>
      </c>
      <c r="E1698" s="10"/>
      <c r="F1698" s="10"/>
      <c r="G1698" s="10"/>
      <c r="H1698" s="10"/>
      <c r="I1698" s="10"/>
      <c r="J1698" s="10"/>
      <c r="K1698" s="10"/>
      <c r="L1698" s="10"/>
      <c r="M1698" s="10"/>
      <c r="N1698" s="10"/>
      <c r="O1698" s="110">
        <f t="shared" si="52"/>
        <v>0</v>
      </c>
      <c r="P1698" s="110">
        <f t="shared" si="53"/>
        <v>0</v>
      </c>
    </row>
    <row r="1699" spans="1:16" x14ac:dyDescent="0.25">
      <c r="A1699" s="10">
        <v>16894901</v>
      </c>
      <c r="B1699" s="10" t="s">
        <v>2751</v>
      </c>
      <c r="C1699" s="10" t="s">
        <v>2752</v>
      </c>
      <c r="D1699" s="10">
        <v>1</v>
      </c>
      <c r="E1699" s="10"/>
      <c r="F1699" s="10"/>
      <c r="G1699" s="10"/>
      <c r="H1699" s="10"/>
      <c r="I1699" s="10"/>
      <c r="J1699" s="10"/>
      <c r="K1699" s="10"/>
      <c r="L1699" s="10"/>
      <c r="M1699" s="10"/>
      <c r="N1699" s="10"/>
      <c r="O1699" s="110">
        <f t="shared" si="52"/>
        <v>0</v>
      </c>
      <c r="P1699" s="110">
        <f t="shared" si="53"/>
        <v>0</v>
      </c>
    </row>
    <row r="1700" spans="1:16" x14ac:dyDescent="0.25">
      <c r="A1700" s="10">
        <v>16894928</v>
      </c>
      <c r="B1700" s="10" t="s">
        <v>2751</v>
      </c>
      <c r="C1700" s="10" t="s">
        <v>2752</v>
      </c>
      <c r="D1700" s="10">
        <v>12</v>
      </c>
      <c r="E1700" s="10"/>
      <c r="F1700" s="10"/>
      <c r="G1700" s="10"/>
      <c r="H1700" s="10"/>
      <c r="I1700" s="10"/>
      <c r="J1700" s="10"/>
      <c r="K1700" s="10"/>
      <c r="L1700" s="10"/>
      <c r="M1700" s="10"/>
      <c r="N1700" s="10"/>
      <c r="O1700" s="110">
        <f t="shared" si="52"/>
        <v>0</v>
      </c>
      <c r="P1700" s="110">
        <f t="shared" si="53"/>
        <v>0</v>
      </c>
    </row>
    <row r="1701" spans="1:16" x14ac:dyDescent="0.25">
      <c r="A1701" s="10">
        <v>16894936</v>
      </c>
      <c r="B1701" s="10" t="s">
        <v>2751</v>
      </c>
      <c r="C1701" s="10" t="s">
        <v>2752</v>
      </c>
      <c r="D1701" s="10">
        <v>1</v>
      </c>
      <c r="E1701" s="10"/>
      <c r="F1701" s="10"/>
      <c r="G1701" s="10"/>
      <c r="H1701" s="10"/>
      <c r="I1701" s="10"/>
      <c r="J1701" s="10"/>
      <c r="K1701" s="10"/>
      <c r="L1701" s="10"/>
      <c r="M1701" s="10"/>
      <c r="N1701" s="10"/>
      <c r="O1701" s="110">
        <f t="shared" si="52"/>
        <v>0</v>
      </c>
      <c r="P1701" s="110">
        <f t="shared" si="53"/>
        <v>0</v>
      </c>
    </row>
    <row r="1702" spans="1:16" x14ac:dyDescent="0.25">
      <c r="A1702" s="10">
        <v>16894944</v>
      </c>
      <c r="B1702" s="10" t="s">
        <v>2751</v>
      </c>
      <c r="C1702" s="10" t="s">
        <v>2752</v>
      </c>
      <c r="D1702" s="10">
        <v>1</v>
      </c>
      <c r="E1702" s="10"/>
      <c r="F1702" s="10"/>
      <c r="G1702" s="10"/>
      <c r="H1702" s="10"/>
      <c r="I1702" s="10"/>
      <c r="J1702" s="10"/>
      <c r="K1702" s="10"/>
      <c r="L1702" s="10"/>
      <c r="M1702" s="10"/>
      <c r="N1702" s="10"/>
      <c r="O1702" s="110">
        <f t="shared" si="52"/>
        <v>0</v>
      </c>
      <c r="P1702" s="110">
        <f t="shared" si="53"/>
        <v>0</v>
      </c>
    </row>
    <row r="1703" spans="1:16" x14ac:dyDescent="0.25">
      <c r="A1703" s="10">
        <v>16894952</v>
      </c>
      <c r="B1703" s="10" t="s">
        <v>2751</v>
      </c>
      <c r="C1703" s="10" t="s">
        <v>2752</v>
      </c>
      <c r="D1703" s="10">
        <v>12</v>
      </c>
      <c r="E1703" s="10"/>
      <c r="F1703" s="10"/>
      <c r="G1703" s="10"/>
      <c r="H1703" s="10"/>
      <c r="I1703" s="10"/>
      <c r="J1703" s="10"/>
      <c r="K1703" s="10"/>
      <c r="L1703" s="10"/>
      <c r="M1703" s="10"/>
      <c r="N1703" s="10"/>
      <c r="O1703" s="110">
        <f t="shared" si="52"/>
        <v>0</v>
      </c>
      <c r="P1703" s="110">
        <f t="shared" si="53"/>
        <v>0</v>
      </c>
    </row>
    <row r="1704" spans="1:16" x14ac:dyDescent="0.25">
      <c r="A1704" s="10">
        <v>16894960</v>
      </c>
      <c r="B1704" s="10" t="s">
        <v>2751</v>
      </c>
      <c r="C1704" s="10" t="s">
        <v>2752</v>
      </c>
      <c r="D1704" s="10">
        <v>1</v>
      </c>
      <c r="E1704" s="10"/>
      <c r="F1704" s="10"/>
      <c r="G1704" s="10"/>
      <c r="H1704" s="10"/>
      <c r="I1704" s="10"/>
      <c r="J1704" s="10"/>
      <c r="K1704" s="10"/>
      <c r="L1704" s="10"/>
      <c r="M1704" s="10"/>
      <c r="N1704" s="10"/>
      <c r="O1704" s="110">
        <f t="shared" si="52"/>
        <v>0</v>
      </c>
      <c r="P1704" s="110">
        <f t="shared" si="53"/>
        <v>0</v>
      </c>
    </row>
    <row r="1705" spans="1:16" x14ac:dyDescent="0.25">
      <c r="A1705" s="10">
        <v>16894979</v>
      </c>
      <c r="B1705" s="10" t="s">
        <v>2751</v>
      </c>
      <c r="C1705" s="10" t="s">
        <v>2752</v>
      </c>
      <c r="D1705" s="10">
        <v>12</v>
      </c>
      <c r="E1705" s="10"/>
      <c r="F1705" s="10"/>
      <c r="G1705" s="10"/>
      <c r="H1705" s="10"/>
      <c r="I1705" s="10"/>
      <c r="J1705" s="10"/>
      <c r="K1705" s="10"/>
      <c r="L1705" s="10"/>
      <c r="M1705" s="10"/>
      <c r="N1705" s="10"/>
      <c r="O1705" s="110">
        <f t="shared" si="52"/>
        <v>0</v>
      </c>
      <c r="P1705" s="110">
        <f t="shared" si="53"/>
        <v>0</v>
      </c>
    </row>
    <row r="1706" spans="1:16" x14ac:dyDescent="0.25">
      <c r="A1706" s="10">
        <v>16894987</v>
      </c>
      <c r="B1706" s="10" t="s">
        <v>2751</v>
      </c>
      <c r="C1706" s="10" t="s">
        <v>2752</v>
      </c>
      <c r="D1706" s="10">
        <v>12</v>
      </c>
      <c r="E1706" s="10"/>
      <c r="F1706" s="10"/>
      <c r="G1706" s="10"/>
      <c r="H1706" s="10"/>
      <c r="I1706" s="10"/>
      <c r="J1706" s="10"/>
      <c r="K1706" s="10"/>
      <c r="L1706" s="10"/>
      <c r="M1706" s="10"/>
      <c r="N1706" s="10"/>
      <c r="O1706" s="110">
        <f t="shared" si="52"/>
        <v>0</v>
      </c>
      <c r="P1706" s="110">
        <f t="shared" si="53"/>
        <v>0</v>
      </c>
    </row>
    <row r="1707" spans="1:16" x14ac:dyDescent="0.25">
      <c r="A1707" s="10">
        <v>16895215</v>
      </c>
      <c r="B1707" s="10" t="s">
        <v>335</v>
      </c>
      <c r="C1707" s="10" t="s">
        <v>336</v>
      </c>
      <c r="D1707" s="10">
        <v>1</v>
      </c>
      <c r="E1707" s="10"/>
      <c r="F1707" s="10"/>
      <c r="G1707" s="10"/>
      <c r="H1707" s="10"/>
      <c r="I1707" s="10"/>
      <c r="J1707" s="10"/>
      <c r="K1707" s="10"/>
      <c r="L1707" s="10"/>
      <c r="M1707" s="10"/>
      <c r="N1707" s="10"/>
      <c r="O1707" s="110">
        <f t="shared" si="52"/>
        <v>0</v>
      </c>
      <c r="P1707" s="110">
        <f t="shared" si="53"/>
        <v>0</v>
      </c>
    </row>
    <row r="1708" spans="1:16" x14ac:dyDescent="0.25">
      <c r="A1708" s="10">
        <v>16952561</v>
      </c>
      <c r="B1708" s="10" t="s">
        <v>335</v>
      </c>
      <c r="C1708" s="10" t="s">
        <v>336</v>
      </c>
      <c r="D1708" s="10">
        <v>1</v>
      </c>
      <c r="E1708" s="10"/>
      <c r="F1708" s="10"/>
      <c r="G1708" s="10"/>
      <c r="H1708" s="10"/>
      <c r="I1708" s="10"/>
      <c r="J1708" s="10"/>
      <c r="K1708" s="10"/>
      <c r="L1708" s="10"/>
      <c r="M1708" s="10"/>
      <c r="N1708" s="10"/>
      <c r="O1708" s="110">
        <f t="shared" si="52"/>
        <v>0</v>
      </c>
      <c r="P1708" s="110">
        <f t="shared" si="53"/>
        <v>0</v>
      </c>
    </row>
    <row r="1709" spans="1:16" x14ac:dyDescent="0.25">
      <c r="A1709" s="10">
        <v>16909992</v>
      </c>
      <c r="B1709" s="10" t="s">
        <v>337</v>
      </c>
      <c r="C1709" s="10" t="s">
        <v>338</v>
      </c>
      <c r="D1709" s="10">
        <v>1</v>
      </c>
      <c r="E1709" s="10"/>
      <c r="F1709" s="10"/>
      <c r="G1709" s="10"/>
      <c r="H1709" s="10"/>
      <c r="I1709" s="10"/>
      <c r="J1709" s="10"/>
      <c r="K1709" s="10"/>
      <c r="L1709" s="10"/>
      <c r="M1709" s="10"/>
      <c r="N1709" s="10"/>
      <c r="O1709" s="110">
        <f t="shared" si="52"/>
        <v>0</v>
      </c>
      <c r="P1709" s="110">
        <f t="shared" si="53"/>
        <v>0</v>
      </c>
    </row>
    <row r="1710" spans="1:16" x14ac:dyDescent="0.25">
      <c r="A1710" s="10">
        <v>16912195</v>
      </c>
      <c r="B1710" s="10" t="s">
        <v>337</v>
      </c>
      <c r="C1710" s="10" t="s">
        <v>338</v>
      </c>
      <c r="D1710" s="10">
        <v>1</v>
      </c>
      <c r="E1710" s="10"/>
      <c r="F1710" s="10"/>
      <c r="G1710" s="10"/>
      <c r="H1710" s="10"/>
      <c r="I1710" s="10"/>
      <c r="J1710" s="10"/>
      <c r="K1710" s="10"/>
      <c r="L1710" s="10"/>
      <c r="M1710" s="10"/>
      <c r="N1710" s="10"/>
      <c r="O1710" s="110">
        <f t="shared" si="52"/>
        <v>0</v>
      </c>
      <c r="P1710" s="110">
        <f t="shared" si="53"/>
        <v>0</v>
      </c>
    </row>
    <row r="1711" spans="1:16" x14ac:dyDescent="0.25">
      <c r="A1711" s="10">
        <v>16941942</v>
      </c>
      <c r="B1711" s="10" t="s">
        <v>337</v>
      </c>
      <c r="C1711" s="10" t="s">
        <v>338</v>
      </c>
      <c r="D1711" s="10">
        <v>1</v>
      </c>
      <c r="E1711" s="10"/>
      <c r="F1711" s="10"/>
      <c r="G1711" s="10"/>
      <c r="H1711" s="10"/>
      <c r="I1711" s="10"/>
      <c r="J1711" s="10"/>
      <c r="K1711" s="10"/>
      <c r="L1711" s="10"/>
      <c r="M1711" s="10"/>
      <c r="N1711" s="10"/>
      <c r="O1711" s="110">
        <f t="shared" si="52"/>
        <v>0</v>
      </c>
      <c r="P1711" s="110">
        <f t="shared" si="53"/>
        <v>0</v>
      </c>
    </row>
    <row r="1712" spans="1:16" x14ac:dyDescent="0.25">
      <c r="A1712" s="10">
        <v>16749081</v>
      </c>
      <c r="B1712" s="10" t="s">
        <v>2753</v>
      </c>
      <c r="C1712" s="10" t="s">
        <v>2754</v>
      </c>
      <c r="D1712" s="10">
        <v>1</v>
      </c>
      <c r="E1712" s="10"/>
      <c r="F1712" s="10"/>
      <c r="G1712" s="10"/>
      <c r="H1712" s="10"/>
      <c r="I1712" s="10"/>
      <c r="J1712" s="10"/>
      <c r="K1712" s="10"/>
      <c r="L1712" s="10"/>
      <c r="M1712" s="10"/>
      <c r="N1712" s="10"/>
      <c r="O1712" s="110">
        <f t="shared" si="52"/>
        <v>0</v>
      </c>
      <c r="P1712" s="110">
        <f t="shared" si="53"/>
        <v>0</v>
      </c>
    </row>
    <row r="1713" spans="1:16" x14ac:dyDescent="0.25">
      <c r="A1713" s="10">
        <v>16890833</v>
      </c>
      <c r="B1713" s="10" t="s">
        <v>190</v>
      </c>
      <c r="C1713" s="10" t="s">
        <v>191</v>
      </c>
      <c r="D1713" s="10">
        <v>1</v>
      </c>
      <c r="E1713" s="10"/>
      <c r="F1713" s="10"/>
      <c r="G1713" s="10"/>
      <c r="H1713" s="10"/>
      <c r="I1713" s="10"/>
      <c r="J1713" s="10"/>
      <c r="K1713" s="10"/>
      <c r="L1713" s="10"/>
      <c r="M1713" s="10"/>
      <c r="N1713" s="10"/>
      <c r="O1713" s="110">
        <f t="shared" si="52"/>
        <v>0</v>
      </c>
      <c r="P1713" s="110">
        <f t="shared" si="53"/>
        <v>0</v>
      </c>
    </row>
    <row r="1714" spans="1:16" x14ac:dyDescent="0.25">
      <c r="A1714" s="10">
        <v>16932978</v>
      </c>
      <c r="B1714" s="10" t="s">
        <v>190</v>
      </c>
      <c r="C1714" s="10" t="s">
        <v>191</v>
      </c>
      <c r="D1714" s="10">
        <v>1</v>
      </c>
      <c r="E1714" s="10"/>
      <c r="F1714" s="10"/>
      <c r="G1714" s="10"/>
      <c r="H1714" s="10"/>
      <c r="I1714" s="10"/>
      <c r="J1714" s="10"/>
      <c r="K1714" s="10"/>
      <c r="L1714" s="10"/>
      <c r="M1714" s="10"/>
      <c r="N1714" s="10"/>
      <c r="O1714" s="110">
        <f t="shared" si="52"/>
        <v>0</v>
      </c>
      <c r="P1714" s="110">
        <f t="shared" si="53"/>
        <v>0</v>
      </c>
    </row>
    <row r="1715" spans="1:16" x14ac:dyDescent="0.25">
      <c r="A1715" s="10">
        <v>16964489</v>
      </c>
      <c r="B1715" s="10" t="s">
        <v>190</v>
      </c>
      <c r="C1715" s="10" t="s">
        <v>191</v>
      </c>
      <c r="D1715" s="10">
        <v>1</v>
      </c>
      <c r="E1715" s="10"/>
      <c r="F1715" s="10"/>
      <c r="G1715" s="10"/>
      <c r="H1715" s="10"/>
      <c r="I1715" s="10"/>
      <c r="J1715" s="10"/>
      <c r="K1715" s="10"/>
      <c r="L1715" s="10"/>
      <c r="M1715" s="10"/>
      <c r="N1715" s="10"/>
      <c r="O1715" s="110">
        <f t="shared" si="52"/>
        <v>0</v>
      </c>
      <c r="P1715" s="110">
        <f t="shared" si="53"/>
        <v>0</v>
      </c>
    </row>
    <row r="1716" spans="1:16" x14ac:dyDescent="0.25">
      <c r="A1716" s="10">
        <v>16953037</v>
      </c>
      <c r="B1716" s="10" t="s">
        <v>223</v>
      </c>
      <c r="C1716" s="10" t="s">
        <v>224</v>
      </c>
      <c r="D1716" s="10">
        <v>5</v>
      </c>
      <c r="E1716" s="10"/>
      <c r="F1716" s="10"/>
      <c r="G1716" s="10"/>
      <c r="H1716" s="10"/>
      <c r="I1716" s="10"/>
      <c r="J1716" s="10"/>
      <c r="K1716" s="10"/>
      <c r="L1716" s="10"/>
      <c r="M1716" s="10"/>
      <c r="N1716" s="10"/>
      <c r="O1716" s="110">
        <f t="shared" si="52"/>
        <v>0</v>
      </c>
      <c r="P1716" s="110">
        <f t="shared" si="53"/>
        <v>0</v>
      </c>
    </row>
    <row r="1717" spans="1:16" x14ac:dyDescent="0.25">
      <c r="A1717" s="10">
        <v>16953045</v>
      </c>
      <c r="B1717" s="10" t="s">
        <v>223</v>
      </c>
      <c r="C1717" s="10" t="s">
        <v>224</v>
      </c>
      <c r="D1717" s="10">
        <v>5</v>
      </c>
      <c r="E1717" s="10"/>
      <c r="F1717" s="10"/>
      <c r="G1717" s="10"/>
      <c r="H1717" s="10"/>
      <c r="I1717" s="10"/>
      <c r="J1717" s="10"/>
      <c r="K1717" s="10"/>
      <c r="L1717" s="10"/>
      <c r="M1717" s="10"/>
      <c r="N1717" s="10"/>
      <c r="O1717" s="110">
        <f t="shared" si="52"/>
        <v>0</v>
      </c>
      <c r="P1717" s="110">
        <f t="shared" si="53"/>
        <v>0</v>
      </c>
    </row>
    <row r="1718" spans="1:16" x14ac:dyDescent="0.25">
      <c r="A1718" s="10">
        <v>16932501</v>
      </c>
      <c r="B1718" s="10" t="s">
        <v>498</v>
      </c>
      <c r="C1718" s="10" t="s">
        <v>499</v>
      </c>
      <c r="D1718" s="10">
        <v>1</v>
      </c>
      <c r="E1718" s="10"/>
      <c r="F1718" s="10"/>
      <c r="G1718" s="10"/>
      <c r="H1718" s="10"/>
      <c r="I1718" s="10"/>
      <c r="J1718" s="10"/>
      <c r="K1718" s="10"/>
      <c r="L1718" s="10"/>
      <c r="M1718" s="10"/>
      <c r="N1718" s="10"/>
      <c r="O1718" s="110">
        <f t="shared" ref="O1718:O1758" si="54">E1718+F1718+G1718+H1718+I1718+J1718+K1718+L1718+M1718+N1718</f>
        <v>0</v>
      </c>
      <c r="P1718" s="110">
        <f t="shared" ref="P1718:P1758" si="55">O1718-N1718</f>
        <v>0</v>
      </c>
    </row>
    <row r="1719" spans="1:16" x14ac:dyDescent="0.25">
      <c r="A1719" s="10">
        <v>16941934</v>
      </c>
      <c r="B1719" s="10" t="s">
        <v>498</v>
      </c>
      <c r="C1719" s="10" t="s">
        <v>499</v>
      </c>
      <c r="D1719" s="10">
        <v>1</v>
      </c>
      <c r="E1719" s="10"/>
      <c r="F1719" s="10"/>
      <c r="G1719" s="10"/>
      <c r="H1719" s="10"/>
      <c r="I1719" s="10"/>
      <c r="J1719" s="10"/>
      <c r="K1719" s="10"/>
      <c r="L1719" s="10"/>
      <c r="M1719" s="10"/>
      <c r="N1719" s="10"/>
      <c r="O1719" s="110">
        <f t="shared" si="54"/>
        <v>0</v>
      </c>
      <c r="P1719" s="110">
        <f t="shared" si="55"/>
        <v>0</v>
      </c>
    </row>
    <row r="1720" spans="1:16" x14ac:dyDescent="0.25">
      <c r="A1720" s="10">
        <v>16942000</v>
      </c>
      <c r="B1720" s="10" t="s">
        <v>498</v>
      </c>
      <c r="C1720" s="10" t="s">
        <v>499</v>
      </c>
      <c r="D1720" s="10">
        <v>1</v>
      </c>
      <c r="E1720" s="10"/>
      <c r="F1720" s="10"/>
      <c r="G1720" s="10"/>
      <c r="H1720" s="10"/>
      <c r="I1720" s="10"/>
      <c r="J1720" s="10"/>
      <c r="K1720" s="10"/>
      <c r="L1720" s="10"/>
      <c r="M1720" s="10"/>
      <c r="N1720" s="10"/>
      <c r="O1720" s="110">
        <f t="shared" si="54"/>
        <v>0</v>
      </c>
      <c r="P1720" s="110">
        <f t="shared" si="55"/>
        <v>0</v>
      </c>
    </row>
    <row r="1721" spans="1:16" x14ac:dyDescent="0.25">
      <c r="A1721" s="10">
        <v>16852672</v>
      </c>
      <c r="B1721" s="10" t="s">
        <v>150</v>
      </c>
      <c r="C1721" s="10" t="s">
        <v>151</v>
      </c>
      <c r="D1721" s="10">
        <v>1</v>
      </c>
      <c r="E1721" s="10"/>
      <c r="F1721" s="10"/>
      <c r="G1721" s="10"/>
      <c r="H1721" s="10"/>
      <c r="I1721" s="10"/>
      <c r="J1721" s="10"/>
      <c r="K1721" s="10"/>
      <c r="L1721" s="10"/>
      <c r="M1721" s="10"/>
      <c r="N1721" s="10"/>
      <c r="O1721" s="110">
        <f t="shared" si="54"/>
        <v>0</v>
      </c>
      <c r="P1721" s="110">
        <f t="shared" si="55"/>
        <v>0</v>
      </c>
    </row>
    <row r="1722" spans="1:16" x14ac:dyDescent="0.25">
      <c r="A1722" s="10">
        <v>16852702</v>
      </c>
      <c r="B1722" s="10" t="s">
        <v>150</v>
      </c>
      <c r="C1722" s="10" t="s">
        <v>151</v>
      </c>
      <c r="D1722" s="10">
        <v>1</v>
      </c>
      <c r="E1722" s="10"/>
      <c r="F1722" s="10"/>
      <c r="G1722" s="10"/>
      <c r="H1722" s="10"/>
      <c r="I1722" s="10"/>
      <c r="J1722" s="10"/>
      <c r="K1722" s="10"/>
      <c r="L1722" s="10"/>
      <c r="M1722" s="10"/>
      <c r="N1722" s="10"/>
      <c r="O1722" s="110">
        <f t="shared" si="54"/>
        <v>0</v>
      </c>
      <c r="P1722" s="110">
        <f t="shared" si="55"/>
        <v>0</v>
      </c>
    </row>
    <row r="1723" spans="1:16" x14ac:dyDescent="0.25">
      <c r="A1723" s="10">
        <v>16936558</v>
      </c>
      <c r="B1723" s="10" t="s">
        <v>150</v>
      </c>
      <c r="C1723" s="10" t="s">
        <v>151</v>
      </c>
      <c r="D1723" s="10">
        <v>1</v>
      </c>
      <c r="E1723" s="10"/>
      <c r="F1723" s="10"/>
      <c r="G1723" s="10"/>
      <c r="H1723" s="10"/>
      <c r="I1723" s="10"/>
      <c r="J1723" s="10"/>
      <c r="K1723" s="10"/>
      <c r="L1723" s="10"/>
      <c r="M1723" s="10"/>
      <c r="N1723" s="10"/>
      <c r="O1723" s="110">
        <f t="shared" si="54"/>
        <v>0</v>
      </c>
      <c r="P1723" s="110">
        <f t="shared" si="55"/>
        <v>0</v>
      </c>
    </row>
    <row r="1724" spans="1:16" x14ac:dyDescent="0.25">
      <c r="A1724" s="10">
        <v>16936574</v>
      </c>
      <c r="B1724" s="10" t="s">
        <v>150</v>
      </c>
      <c r="C1724" s="10" t="s">
        <v>151</v>
      </c>
      <c r="D1724" s="10">
        <v>1</v>
      </c>
      <c r="E1724" s="10"/>
      <c r="F1724" s="10"/>
      <c r="G1724" s="10"/>
      <c r="H1724" s="10"/>
      <c r="I1724" s="10"/>
      <c r="J1724" s="10"/>
      <c r="K1724" s="10"/>
      <c r="L1724" s="10"/>
      <c r="M1724" s="10"/>
      <c r="N1724" s="10"/>
      <c r="O1724" s="110">
        <f t="shared" si="54"/>
        <v>0</v>
      </c>
      <c r="P1724" s="110">
        <f t="shared" si="55"/>
        <v>0</v>
      </c>
    </row>
    <row r="1725" spans="1:16" x14ac:dyDescent="0.25">
      <c r="A1725" s="10">
        <v>16870972</v>
      </c>
      <c r="B1725" s="10" t="s">
        <v>297</v>
      </c>
      <c r="C1725" s="10" t="s">
        <v>298</v>
      </c>
      <c r="D1725" s="10">
        <v>1</v>
      </c>
      <c r="E1725" s="10"/>
      <c r="F1725" s="10"/>
      <c r="G1725" s="10"/>
      <c r="H1725" s="10"/>
      <c r="I1725" s="10"/>
      <c r="J1725" s="10"/>
      <c r="K1725" s="10"/>
      <c r="L1725" s="10"/>
      <c r="M1725" s="10"/>
      <c r="N1725" s="10"/>
      <c r="O1725" s="110">
        <f t="shared" si="54"/>
        <v>0</v>
      </c>
      <c r="P1725" s="110">
        <f t="shared" si="55"/>
        <v>0</v>
      </c>
    </row>
    <row r="1726" spans="1:16" x14ac:dyDescent="0.25">
      <c r="A1726" s="10">
        <v>16856694</v>
      </c>
      <c r="B1726" s="10" t="s">
        <v>249</v>
      </c>
      <c r="C1726" s="10" t="s">
        <v>250</v>
      </c>
      <c r="D1726" s="10">
        <v>112</v>
      </c>
      <c r="E1726" s="10"/>
      <c r="F1726" s="10"/>
      <c r="G1726" s="10"/>
      <c r="H1726" s="10"/>
      <c r="I1726" s="10"/>
      <c r="J1726" s="10"/>
      <c r="K1726" s="10"/>
      <c r="L1726" s="10"/>
      <c r="M1726" s="10"/>
      <c r="N1726" s="10"/>
      <c r="O1726" s="110">
        <f t="shared" si="54"/>
        <v>0</v>
      </c>
      <c r="P1726" s="110">
        <f t="shared" si="55"/>
        <v>0</v>
      </c>
    </row>
    <row r="1727" spans="1:16" x14ac:dyDescent="0.25">
      <c r="A1727" s="10">
        <v>16895088</v>
      </c>
      <c r="B1727" s="10" t="s">
        <v>249</v>
      </c>
      <c r="C1727" s="10" t="s">
        <v>250</v>
      </c>
      <c r="D1727" s="10">
        <v>28</v>
      </c>
      <c r="E1727" s="10"/>
      <c r="F1727" s="10"/>
      <c r="G1727" s="10"/>
      <c r="H1727" s="10"/>
      <c r="I1727" s="10"/>
      <c r="J1727" s="10"/>
      <c r="K1727" s="10"/>
      <c r="L1727" s="10"/>
      <c r="M1727" s="10"/>
      <c r="N1727" s="10"/>
      <c r="O1727" s="110">
        <f t="shared" si="54"/>
        <v>0</v>
      </c>
      <c r="P1727" s="110">
        <f t="shared" si="55"/>
        <v>0</v>
      </c>
    </row>
    <row r="1728" spans="1:16" x14ac:dyDescent="0.25">
      <c r="A1728" s="10">
        <v>16944127</v>
      </c>
      <c r="B1728" s="10" t="s">
        <v>249</v>
      </c>
      <c r="C1728" s="10" t="s">
        <v>250</v>
      </c>
      <c r="D1728" s="10">
        <v>28</v>
      </c>
      <c r="E1728" s="10"/>
      <c r="F1728" s="10"/>
      <c r="G1728" s="10"/>
      <c r="H1728" s="10"/>
      <c r="I1728" s="10"/>
      <c r="J1728" s="10"/>
      <c r="K1728" s="10"/>
      <c r="L1728" s="10"/>
      <c r="M1728" s="10"/>
      <c r="N1728" s="10"/>
      <c r="O1728" s="110">
        <f t="shared" si="54"/>
        <v>0</v>
      </c>
      <c r="P1728" s="110">
        <f t="shared" si="55"/>
        <v>0</v>
      </c>
    </row>
    <row r="1729" spans="1:16" x14ac:dyDescent="0.25">
      <c r="A1729" s="10">
        <v>16881419</v>
      </c>
      <c r="B1729" s="10" t="s">
        <v>244</v>
      </c>
      <c r="C1729" s="10" t="s">
        <v>2723</v>
      </c>
      <c r="D1729" s="10">
        <v>1</v>
      </c>
      <c r="E1729" s="10"/>
      <c r="F1729" s="10"/>
      <c r="G1729" s="10"/>
      <c r="H1729" s="10"/>
      <c r="I1729" s="10"/>
      <c r="J1729" s="10"/>
      <c r="K1729" s="10"/>
      <c r="L1729" s="10"/>
      <c r="M1729" s="10"/>
      <c r="N1729" s="10"/>
      <c r="O1729" s="110">
        <f t="shared" si="54"/>
        <v>0</v>
      </c>
      <c r="P1729" s="110">
        <f t="shared" si="55"/>
        <v>0</v>
      </c>
    </row>
    <row r="1730" spans="1:16" x14ac:dyDescent="0.25">
      <c r="A1730" s="10">
        <v>16952545</v>
      </c>
      <c r="B1730" s="10" t="s">
        <v>507</v>
      </c>
      <c r="C1730" s="10" t="s">
        <v>508</v>
      </c>
      <c r="D1730" s="10">
        <v>28</v>
      </c>
      <c r="E1730" s="10"/>
      <c r="F1730" s="10"/>
      <c r="G1730" s="10"/>
      <c r="H1730" s="10"/>
      <c r="I1730" s="10"/>
      <c r="J1730" s="10"/>
      <c r="K1730" s="10"/>
      <c r="L1730" s="10"/>
      <c r="M1730" s="10"/>
      <c r="N1730" s="10"/>
      <c r="O1730" s="110">
        <f t="shared" si="54"/>
        <v>0</v>
      </c>
      <c r="P1730" s="110">
        <f t="shared" si="55"/>
        <v>0</v>
      </c>
    </row>
    <row r="1731" spans="1:16" x14ac:dyDescent="0.25">
      <c r="A1731" s="10">
        <v>16860977</v>
      </c>
      <c r="B1731" s="10" t="s">
        <v>2755</v>
      </c>
      <c r="C1731" s="10" t="s">
        <v>2756</v>
      </c>
      <c r="D1731" s="10">
        <v>1</v>
      </c>
      <c r="E1731" s="10"/>
      <c r="F1731" s="10"/>
      <c r="G1731" s="10"/>
      <c r="H1731" s="10"/>
      <c r="I1731" s="10"/>
      <c r="J1731" s="10"/>
      <c r="K1731" s="10"/>
      <c r="L1731" s="10"/>
      <c r="M1731" s="10"/>
      <c r="N1731" s="10"/>
      <c r="O1731" s="110">
        <f t="shared" si="54"/>
        <v>0</v>
      </c>
      <c r="P1731" s="110">
        <f t="shared" si="55"/>
        <v>0</v>
      </c>
    </row>
    <row r="1732" spans="1:16" x14ac:dyDescent="0.25">
      <c r="A1732" s="10">
        <v>16031393</v>
      </c>
      <c r="B1732" s="10" t="s">
        <v>318</v>
      </c>
      <c r="C1732" s="10" t="s">
        <v>319</v>
      </c>
      <c r="D1732" s="10">
        <v>84</v>
      </c>
      <c r="E1732" s="10"/>
      <c r="F1732" s="10"/>
      <c r="G1732" s="10"/>
      <c r="H1732" s="10"/>
      <c r="I1732" s="10"/>
      <c r="J1732" s="10"/>
      <c r="K1732" s="10"/>
      <c r="L1732" s="10"/>
      <c r="M1732" s="10"/>
      <c r="N1732" s="10"/>
      <c r="O1732" s="110">
        <f t="shared" si="54"/>
        <v>0</v>
      </c>
      <c r="P1732" s="110">
        <f t="shared" si="55"/>
        <v>0</v>
      </c>
    </row>
    <row r="1733" spans="1:16" x14ac:dyDescent="0.25">
      <c r="A1733" s="10">
        <v>16031407</v>
      </c>
      <c r="B1733" s="10" t="s">
        <v>318</v>
      </c>
      <c r="C1733" s="10" t="s">
        <v>319</v>
      </c>
      <c r="D1733" s="10">
        <v>56</v>
      </c>
      <c r="E1733" s="10"/>
      <c r="F1733" s="10"/>
      <c r="G1733" s="10"/>
      <c r="H1733" s="10"/>
      <c r="I1733" s="10"/>
      <c r="J1733" s="10"/>
      <c r="K1733" s="10"/>
      <c r="L1733" s="10"/>
      <c r="M1733" s="10"/>
      <c r="N1733" s="10"/>
      <c r="O1733" s="110">
        <f t="shared" si="54"/>
        <v>0</v>
      </c>
      <c r="P1733" s="110">
        <f t="shared" si="55"/>
        <v>0</v>
      </c>
    </row>
    <row r="1734" spans="1:16" x14ac:dyDescent="0.25">
      <c r="A1734" s="10">
        <v>16031415</v>
      </c>
      <c r="B1734" s="10" t="s">
        <v>318</v>
      </c>
      <c r="C1734" s="10" t="s">
        <v>319</v>
      </c>
      <c r="D1734" s="10">
        <v>112</v>
      </c>
      <c r="E1734" s="10"/>
      <c r="F1734" s="10"/>
      <c r="G1734" s="10"/>
      <c r="H1734" s="10"/>
      <c r="I1734" s="10"/>
      <c r="J1734" s="10"/>
      <c r="K1734" s="10"/>
      <c r="L1734" s="10"/>
      <c r="M1734" s="10"/>
      <c r="N1734" s="10"/>
      <c r="O1734" s="110">
        <f t="shared" si="54"/>
        <v>0</v>
      </c>
      <c r="P1734" s="110">
        <f t="shared" si="55"/>
        <v>0</v>
      </c>
    </row>
    <row r="1735" spans="1:16" x14ac:dyDescent="0.25">
      <c r="A1735" s="10">
        <v>16952588</v>
      </c>
      <c r="B1735" s="10" t="s">
        <v>401</v>
      </c>
      <c r="C1735" s="10" t="s">
        <v>402</v>
      </c>
      <c r="D1735" s="10">
        <v>1</v>
      </c>
      <c r="E1735" s="10"/>
      <c r="F1735" s="10"/>
      <c r="G1735" s="10"/>
      <c r="H1735" s="10"/>
      <c r="I1735" s="10"/>
      <c r="J1735" s="10"/>
      <c r="K1735" s="10"/>
      <c r="L1735" s="10"/>
      <c r="M1735" s="10"/>
      <c r="N1735" s="10"/>
      <c r="O1735" s="110">
        <f t="shared" si="54"/>
        <v>0</v>
      </c>
      <c r="P1735" s="110">
        <f t="shared" si="55"/>
        <v>0</v>
      </c>
    </row>
    <row r="1736" spans="1:16" x14ac:dyDescent="0.25">
      <c r="A1736" s="10">
        <v>16330994</v>
      </c>
      <c r="B1736" s="10" t="s">
        <v>441</v>
      </c>
      <c r="C1736" s="10" t="s">
        <v>442</v>
      </c>
      <c r="D1736" s="10">
        <v>1</v>
      </c>
      <c r="E1736" s="10"/>
      <c r="F1736" s="10"/>
      <c r="G1736" s="10"/>
      <c r="H1736" s="10"/>
      <c r="I1736" s="10"/>
      <c r="J1736" s="10"/>
      <c r="K1736" s="10"/>
      <c r="L1736" s="10"/>
      <c r="M1736" s="10"/>
      <c r="N1736" s="10"/>
      <c r="O1736" s="110">
        <f t="shared" si="54"/>
        <v>0</v>
      </c>
      <c r="P1736" s="110">
        <f t="shared" si="55"/>
        <v>0</v>
      </c>
    </row>
    <row r="1737" spans="1:16" x14ac:dyDescent="0.25">
      <c r="A1737" s="10">
        <v>16331087</v>
      </c>
      <c r="B1737" s="10" t="s">
        <v>441</v>
      </c>
      <c r="C1737" s="10" t="s">
        <v>442</v>
      </c>
      <c r="D1737" s="10">
        <v>1</v>
      </c>
      <c r="E1737" s="10"/>
      <c r="F1737" s="10"/>
      <c r="G1737" s="10"/>
      <c r="H1737" s="10"/>
      <c r="I1737" s="10"/>
      <c r="J1737" s="10"/>
      <c r="K1737" s="10"/>
      <c r="L1737" s="10"/>
      <c r="M1737" s="10"/>
      <c r="N1737" s="10"/>
      <c r="O1737" s="110">
        <f t="shared" si="54"/>
        <v>0</v>
      </c>
      <c r="P1737" s="110">
        <f t="shared" si="55"/>
        <v>0</v>
      </c>
    </row>
    <row r="1738" spans="1:16" x14ac:dyDescent="0.25">
      <c r="A1738" s="10">
        <v>16543858</v>
      </c>
      <c r="B1738" s="10" t="s">
        <v>441</v>
      </c>
      <c r="C1738" s="10" t="s">
        <v>442</v>
      </c>
      <c r="D1738" s="10">
        <v>1</v>
      </c>
      <c r="E1738" s="10"/>
      <c r="F1738" s="10"/>
      <c r="G1738" s="10"/>
      <c r="H1738" s="10"/>
      <c r="I1738" s="10"/>
      <c r="J1738" s="10"/>
      <c r="K1738" s="10"/>
      <c r="L1738" s="10"/>
      <c r="M1738" s="10"/>
      <c r="N1738" s="10"/>
      <c r="O1738" s="110">
        <f t="shared" si="54"/>
        <v>0</v>
      </c>
      <c r="P1738" s="110">
        <f t="shared" si="55"/>
        <v>0</v>
      </c>
    </row>
    <row r="1739" spans="1:16" x14ac:dyDescent="0.25">
      <c r="A1739" s="10">
        <v>16543874</v>
      </c>
      <c r="B1739" s="10" t="s">
        <v>441</v>
      </c>
      <c r="C1739" s="10" t="s">
        <v>442</v>
      </c>
      <c r="D1739" s="10">
        <v>1</v>
      </c>
      <c r="E1739" s="10"/>
      <c r="F1739" s="10"/>
      <c r="G1739" s="10"/>
      <c r="H1739" s="10"/>
      <c r="I1739" s="10"/>
      <c r="J1739" s="10"/>
      <c r="K1739" s="10"/>
      <c r="L1739" s="10"/>
      <c r="M1739" s="10"/>
      <c r="N1739" s="10"/>
      <c r="O1739" s="110">
        <f t="shared" si="54"/>
        <v>0</v>
      </c>
      <c r="P1739" s="110">
        <f t="shared" si="55"/>
        <v>0</v>
      </c>
    </row>
    <row r="1740" spans="1:16" x14ac:dyDescent="0.25">
      <c r="A1740" s="10">
        <v>16877853</v>
      </c>
      <c r="B1740" s="10" t="s">
        <v>441</v>
      </c>
      <c r="C1740" s="10" t="s">
        <v>442</v>
      </c>
      <c r="D1740" s="10">
        <v>1</v>
      </c>
      <c r="E1740" s="10"/>
      <c r="F1740" s="10"/>
      <c r="G1740" s="10"/>
      <c r="H1740" s="10"/>
      <c r="I1740" s="10"/>
      <c r="J1740" s="10"/>
      <c r="K1740" s="10"/>
      <c r="L1740" s="10"/>
      <c r="M1740" s="10"/>
      <c r="N1740" s="10"/>
      <c r="O1740" s="110">
        <f t="shared" si="54"/>
        <v>0</v>
      </c>
      <c r="P1740" s="110">
        <f t="shared" si="55"/>
        <v>0</v>
      </c>
    </row>
    <row r="1741" spans="1:16" x14ac:dyDescent="0.25">
      <c r="A1741" s="10">
        <v>16877861</v>
      </c>
      <c r="B1741" s="10" t="s">
        <v>441</v>
      </c>
      <c r="C1741" s="10" t="s">
        <v>442</v>
      </c>
      <c r="D1741" s="10">
        <v>1</v>
      </c>
      <c r="E1741" s="10"/>
      <c r="F1741" s="10"/>
      <c r="G1741" s="10"/>
      <c r="H1741" s="10"/>
      <c r="I1741" s="10"/>
      <c r="J1741" s="10"/>
      <c r="K1741" s="10"/>
      <c r="L1741" s="10"/>
      <c r="M1741" s="10"/>
      <c r="N1741" s="10"/>
      <c r="O1741" s="110">
        <f t="shared" si="54"/>
        <v>0</v>
      </c>
      <c r="P1741" s="110">
        <f t="shared" si="55"/>
        <v>0</v>
      </c>
    </row>
    <row r="1742" spans="1:16" x14ac:dyDescent="0.25">
      <c r="A1742" s="10">
        <v>16962591</v>
      </c>
      <c r="B1742" s="10" t="s">
        <v>441</v>
      </c>
      <c r="C1742" s="10" t="s">
        <v>442</v>
      </c>
      <c r="D1742" s="10">
        <v>1</v>
      </c>
      <c r="E1742" s="10"/>
      <c r="F1742" s="10"/>
      <c r="G1742" s="10"/>
      <c r="H1742" s="10"/>
      <c r="I1742" s="10"/>
      <c r="J1742" s="10"/>
      <c r="K1742" s="10"/>
      <c r="L1742" s="10"/>
      <c r="M1742" s="10"/>
      <c r="N1742" s="10"/>
      <c r="O1742" s="110">
        <f t="shared" si="54"/>
        <v>0</v>
      </c>
      <c r="P1742" s="110">
        <f t="shared" si="55"/>
        <v>0</v>
      </c>
    </row>
    <row r="1743" spans="1:16" x14ac:dyDescent="0.25">
      <c r="A1743" s="10">
        <v>16962621</v>
      </c>
      <c r="B1743" s="10" t="s">
        <v>441</v>
      </c>
      <c r="C1743" s="10" t="s">
        <v>442</v>
      </c>
      <c r="D1743" s="10">
        <v>1</v>
      </c>
      <c r="E1743" s="10"/>
      <c r="F1743" s="10"/>
      <c r="G1743" s="10"/>
      <c r="H1743" s="10"/>
      <c r="I1743" s="10"/>
      <c r="J1743" s="10"/>
      <c r="K1743" s="10"/>
      <c r="L1743" s="10"/>
      <c r="M1743" s="10"/>
      <c r="N1743" s="10"/>
      <c r="O1743" s="110">
        <f t="shared" si="54"/>
        <v>0</v>
      </c>
      <c r="P1743" s="110">
        <f t="shared" si="55"/>
        <v>0</v>
      </c>
    </row>
    <row r="1744" spans="1:16" x14ac:dyDescent="0.25">
      <c r="A1744" s="10">
        <v>16189159</v>
      </c>
      <c r="B1744" s="10" t="s">
        <v>2757</v>
      </c>
      <c r="C1744" s="10" t="s">
        <v>2758</v>
      </c>
      <c r="D1744" s="10">
        <v>10</v>
      </c>
      <c r="E1744" s="10"/>
      <c r="F1744" s="10"/>
      <c r="G1744" s="10"/>
      <c r="H1744" s="10"/>
      <c r="I1744" s="10"/>
      <c r="J1744" s="10"/>
      <c r="K1744" s="10"/>
      <c r="L1744" s="10"/>
      <c r="M1744" s="10"/>
      <c r="N1744" s="10"/>
      <c r="O1744" s="110">
        <f t="shared" si="54"/>
        <v>0</v>
      </c>
      <c r="P1744" s="110">
        <f t="shared" si="55"/>
        <v>0</v>
      </c>
    </row>
    <row r="1745" spans="1:16" x14ac:dyDescent="0.25">
      <c r="A1745" s="10">
        <v>16798066</v>
      </c>
      <c r="B1745" s="10" t="s">
        <v>2759</v>
      </c>
      <c r="C1745" s="10" t="s">
        <v>2760</v>
      </c>
      <c r="D1745" s="10">
        <v>1</v>
      </c>
      <c r="E1745" s="10"/>
      <c r="F1745" s="10"/>
      <c r="G1745" s="10"/>
      <c r="H1745" s="10"/>
      <c r="I1745" s="10"/>
      <c r="J1745" s="10"/>
      <c r="K1745" s="10"/>
      <c r="L1745" s="10"/>
      <c r="M1745" s="10"/>
      <c r="N1745" s="10"/>
      <c r="O1745" s="110">
        <f t="shared" si="54"/>
        <v>0</v>
      </c>
      <c r="P1745" s="110">
        <f t="shared" si="55"/>
        <v>0</v>
      </c>
    </row>
    <row r="1746" spans="1:16" x14ac:dyDescent="0.25">
      <c r="A1746" s="10">
        <v>16843649</v>
      </c>
      <c r="B1746" s="10" t="s">
        <v>283</v>
      </c>
      <c r="C1746" s="10" t="s">
        <v>284</v>
      </c>
      <c r="D1746" s="10">
        <v>84</v>
      </c>
      <c r="E1746" s="10"/>
      <c r="F1746" s="10"/>
      <c r="G1746" s="10"/>
      <c r="H1746" s="10"/>
      <c r="I1746" s="10"/>
      <c r="J1746" s="10"/>
      <c r="K1746" s="10"/>
      <c r="L1746" s="10"/>
      <c r="M1746" s="10"/>
      <c r="N1746" s="10"/>
      <c r="O1746" s="110">
        <f t="shared" si="54"/>
        <v>0</v>
      </c>
      <c r="P1746" s="110">
        <f t="shared" si="55"/>
        <v>0</v>
      </c>
    </row>
    <row r="1747" spans="1:16" x14ac:dyDescent="0.25">
      <c r="A1747" s="10">
        <v>16972457</v>
      </c>
      <c r="B1747" s="10" t="s">
        <v>308</v>
      </c>
      <c r="C1747" s="10" t="s">
        <v>309</v>
      </c>
      <c r="D1747" s="10">
        <v>1</v>
      </c>
      <c r="E1747" s="10"/>
      <c r="F1747" s="10"/>
      <c r="G1747" s="10"/>
      <c r="H1747" s="10"/>
      <c r="I1747" s="10"/>
      <c r="J1747" s="10"/>
      <c r="K1747" s="10"/>
      <c r="L1747" s="10"/>
      <c r="M1747" s="10"/>
      <c r="N1747" s="10"/>
      <c r="O1747" s="110">
        <f t="shared" si="54"/>
        <v>0</v>
      </c>
      <c r="P1747" s="110">
        <f t="shared" si="55"/>
        <v>0</v>
      </c>
    </row>
    <row r="1748" spans="1:16" x14ac:dyDescent="0.25">
      <c r="A1748" s="10">
        <v>16934822</v>
      </c>
      <c r="B1748" s="10" t="s">
        <v>114</v>
      </c>
      <c r="C1748" s="10" t="s">
        <v>115</v>
      </c>
      <c r="D1748" s="10">
        <v>50</v>
      </c>
      <c r="E1748" s="10"/>
      <c r="F1748" s="10"/>
      <c r="G1748" s="10"/>
      <c r="H1748" s="10"/>
      <c r="I1748" s="10"/>
      <c r="J1748" s="10"/>
      <c r="K1748" s="10"/>
      <c r="L1748" s="10"/>
      <c r="M1748" s="10"/>
      <c r="N1748" s="10"/>
      <c r="O1748" s="110">
        <f t="shared" si="54"/>
        <v>0</v>
      </c>
      <c r="P1748" s="110">
        <f t="shared" si="55"/>
        <v>0</v>
      </c>
    </row>
    <row r="1749" spans="1:16" x14ac:dyDescent="0.25">
      <c r="A1749" s="10">
        <v>16779312</v>
      </c>
      <c r="B1749" s="10" t="s">
        <v>2761</v>
      </c>
      <c r="C1749" s="10" t="s">
        <v>2762</v>
      </c>
      <c r="D1749" s="10">
        <v>30</v>
      </c>
      <c r="E1749" s="10"/>
      <c r="F1749" s="10"/>
      <c r="G1749" s="10"/>
      <c r="H1749" s="10"/>
      <c r="I1749" s="10"/>
      <c r="J1749" s="10"/>
      <c r="K1749" s="10"/>
      <c r="L1749" s="10"/>
      <c r="M1749" s="10"/>
      <c r="N1749" s="10"/>
      <c r="O1749" s="110">
        <f t="shared" si="54"/>
        <v>0</v>
      </c>
      <c r="P1749" s="110">
        <f t="shared" si="55"/>
        <v>0</v>
      </c>
    </row>
    <row r="1750" spans="1:16" x14ac:dyDescent="0.25">
      <c r="A1750" s="10">
        <v>16779320</v>
      </c>
      <c r="B1750" s="10" t="s">
        <v>2761</v>
      </c>
      <c r="C1750" s="10" t="s">
        <v>2762</v>
      </c>
      <c r="D1750" s="10">
        <v>30</v>
      </c>
      <c r="E1750" s="10"/>
      <c r="F1750" s="10"/>
      <c r="G1750" s="10"/>
      <c r="H1750" s="10"/>
      <c r="I1750" s="10"/>
      <c r="J1750" s="10"/>
      <c r="K1750" s="10"/>
      <c r="L1750" s="10"/>
      <c r="M1750" s="10"/>
      <c r="N1750" s="10"/>
      <c r="O1750" s="110">
        <f t="shared" si="54"/>
        <v>0</v>
      </c>
      <c r="P1750" s="110">
        <f t="shared" si="55"/>
        <v>0</v>
      </c>
    </row>
    <row r="1751" spans="1:16" x14ac:dyDescent="0.25">
      <c r="A1751" s="10">
        <v>16779339</v>
      </c>
      <c r="B1751" s="10" t="s">
        <v>2761</v>
      </c>
      <c r="C1751" s="10" t="s">
        <v>2762</v>
      </c>
      <c r="D1751" s="10">
        <v>30</v>
      </c>
      <c r="E1751" s="10"/>
      <c r="F1751" s="10"/>
      <c r="G1751" s="10"/>
      <c r="H1751" s="10"/>
      <c r="I1751" s="10"/>
      <c r="J1751" s="10"/>
      <c r="K1751" s="10"/>
      <c r="L1751" s="10"/>
      <c r="M1751" s="10"/>
      <c r="N1751" s="10"/>
      <c r="O1751" s="110">
        <f t="shared" si="54"/>
        <v>0</v>
      </c>
      <c r="P1751" s="110">
        <f t="shared" si="55"/>
        <v>0</v>
      </c>
    </row>
    <row r="1752" spans="1:16" x14ac:dyDescent="0.25">
      <c r="A1752" s="10">
        <v>16906748</v>
      </c>
      <c r="B1752" s="10" t="s">
        <v>310</v>
      </c>
      <c r="C1752" s="10" t="s">
        <v>311</v>
      </c>
      <c r="D1752" s="10">
        <v>1</v>
      </c>
      <c r="E1752" s="10"/>
      <c r="F1752" s="10"/>
      <c r="G1752" s="10"/>
      <c r="H1752" s="10"/>
      <c r="I1752" s="10"/>
      <c r="J1752" s="10"/>
      <c r="K1752" s="10"/>
      <c r="L1752" s="10"/>
      <c r="M1752" s="10"/>
      <c r="N1752" s="10"/>
      <c r="O1752" s="110">
        <f t="shared" si="54"/>
        <v>0</v>
      </c>
      <c r="P1752" s="110">
        <f t="shared" si="55"/>
        <v>0</v>
      </c>
    </row>
    <row r="1753" spans="1:16" x14ac:dyDescent="0.25">
      <c r="A1753" s="10">
        <v>16835131</v>
      </c>
      <c r="B1753" s="10" t="s">
        <v>211</v>
      </c>
      <c r="C1753" s="10" t="s">
        <v>212</v>
      </c>
      <c r="D1753" s="10">
        <v>30</v>
      </c>
      <c r="E1753" s="10"/>
      <c r="F1753" s="10"/>
      <c r="G1753" s="10"/>
      <c r="H1753" s="10"/>
      <c r="I1753" s="10"/>
      <c r="J1753" s="10"/>
      <c r="K1753" s="10"/>
      <c r="L1753" s="10"/>
      <c r="M1753" s="10"/>
      <c r="N1753" s="10"/>
      <c r="O1753" s="110">
        <f t="shared" si="54"/>
        <v>0</v>
      </c>
      <c r="P1753" s="110">
        <f t="shared" si="55"/>
        <v>0</v>
      </c>
    </row>
    <row r="1754" spans="1:16" x14ac:dyDescent="0.25">
      <c r="A1754" s="10">
        <v>15831671</v>
      </c>
      <c r="B1754" s="10" t="s">
        <v>136</v>
      </c>
      <c r="C1754" s="10" t="s">
        <v>137</v>
      </c>
      <c r="D1754" s="10">
        <v>1</v>
      </c>
      <c r="E1754" s="10"/>
      <c r="F1754" s="10"/>
      <c r="G1754" s="10"/>
      <c r="H1754" s="10"/>
      <c r="I1754" s="10"/>
      <c r="J1754" s="10"/>
      <c r="K1754" s="10"/>
      <c r="L1754" s="10"/>
      <c r="M1754" s="10"/>
      <c r="N1754" s="10"/>
      <c r="O1754" s="110">
        <f t="shared" si="54"/>
        <v>0</v>
      </c>
      <c r="P1754" s="110">
        <f t="shared" si="55"/>
        <v>0</v>
      </c>
    </row>
    <row r="1755" spans="1:16" x14ac:dyDescent="0.25">
      <c r="A1755" s="10">
        <v>16883020</v>
      </c>
      <c r="B1755" s="10" t="s">
        <v>108</v>
      </c>
      <c r="C1755" s="10" t="s">
        <v>109</v>
      </c>
      <c r="D1755" s="10">
        <v>2</v>
      </c>
      <c r="E1755" s="10"/>
      <c r="F1755" s="10"/>
      <c r="G1755" s="10"/>
      <c r="H1755" s="10"/>
      <c r="I1755" s="10"/>
      <c r="J1755" s="10"/>
      <c r="K1755" s="10"/>
      <c r="L1755" s="10"/>
      <c r="M1755" s="10"/>
      <c r="N1755" s="10"/>
      <c r="O1755" s="110">
        <f t="shared" si="54"/>
        <v>0</v>
      </c>
      <c r="P1755" s="110">
        <f t="shared" si="55"/>
        <v>0</v>
      </c>
    </row>
    <row r="1756" spans="1:16" x14ac:dyDescent="0.25">
      <c r="A1756" s="10">
        <v>16883039</v>
      </c>
      <c r="B1756" s="10" t="s">
        <v>108</v>
      </c>
      <c r="C1756" s="10" t="s">
        <v>109</v>
      </c>
      <c r="D1756" s="10">
        <v>2</v>
      </c>
      <c r="E1756" s="10"/>
      <c r="F1756" s="10"/>
      <c r="G1756" s="10"/>
      <c r="H1756" s="10"/>
      <c r="I1756" s="10"/>
      <c r="J1756" s="10"/>
      <c r="K1756" s="10"/>
      <c r="L1756" s="10"/>
      <c r="M1756" s="10"/>
      <c r="N1756" s="10"/>
      <c r="O1756" s="110">
        <f t="shared" si="54"/>
        <v>0</v>
      </c>
      <c r="P1756" s="110">
        <f t="shared" si="55"/>
        <v>0</v>
      </c>
    </row>
    <row r="1757" spans="1:16" x14ac:dyDescent="0.25">
      <c r="A1757" s="10">
        <v>16878159</v>
      </c>
      <c r="B1757" s="10" t="s">
        <v>509</v>
      </c>
      <c r="C1757" s="10" t="s">
        <v>510</v>
      </c>
      <c r="D1757" s="10">
        <v>1</v>
      </c>
      <c r="E1757" s="10"/>
      <c r="F1757" s="10"/>
      <c r="G1757" s="10"/>
      <c r="H1757" s="10"/>
      <c r="I1757" s="10"/>
      <c r="J1757" s="10"/>
      <c r="K1757" s="10"/>
      <c r="L1757" s="10"/>
      <c r="M1757" s="10"/>
      <c r="N1757" s="10"/>
      <c r="O1757" s="110">
        <f t="shared" si="54"/>
        <v>0</v>
      </c>
      <c r="P1757" s="110">
        <f t="shared" si="55"/>
        <v>0</v>
      </c>
    </row>
    <row r="1758" spans="1:16" x14ac:dyDescent="0.25">
      <c r="A1758" s="10">
        <v>16878248</v>
      </c>
      <c r="B1758" s="10" t="s">
        <v>509</v>
      </c>
      <c r="C1758" s="10" t="s">
        <v>510</v>
      </c>
      <c r="D1758" s="10">
        <v>1</v>
      </c>
      <c r="E1758" s="10"/>
      <c r="F1758" s="10"/>
      <c r="G1758" s="10"/>
      <c r="H1758" s="10"/>
      <c r="I1758" s="10"/>
      <c r="J1758" s="10"/>
      <c r="K1758" s="10"/>
      <c r="L1758" s="10"/>
      <c r="M1758" s="10"/>
      <c r="N1758" s="10"/>
      <c r="O1758" s="110">
        <f t="shared" si="54"/>
        <v>0</v>
      </c>
      <c r="P1758" s="110">
        <f t="shared" si="55"/>
        <v>0</v>
      </c>
    </row>
    <row r="1759" spans="1:16" x14ac:dyDescent="0.25">
      <c r="A1759" s="10">
        <v>16881311</v>
      </c>
      <c r="B1759" s="10" t="s">
        <v>509</v>
      </c>
      <c r="C1759" s="10" t="s">
        <v>510</v>
      </c>
      <c r="D1759" s="10">
        <v>1</v>
      </c>
      <c r="E1759" s="10"/>
      <c r="F1759" s="10"/>
      <c r="G1759" s="10"/>
      <c r="H1759" s="10"/>
      <c r="I1759" s="10"/>
      <c r="J1759" s="10"/>
      <c r="K1759" s="10"/>
      <c r="L1759" s="10"/>
      <c r="M1759" s="10"/>
      <c r="N1759" s="10"/>
      <c r="O1759" s="110">
        <f t="shared" si="46"/>
        <v>0</v>
      </c>
      <c r="P1759" s="110">
        <f t="shared" si="47"/>
        <v>0</v>
      </c>
    </row>
    <row r="1760" spans="1:16" x14ac:dyDescent="0.25">
      <c r="A1760" s="10">
        <v>16892445</v>
      </c>
      <c r="B1760" s="10" t="s">
        <v>509</v>
      </c>
      <c r="C1760" s="10" t="s">
        <v>510</v>
      </c>
      <c r="D1760" s="10">
        <v>1</v>
      </c>
      <c r="E1760" s="10"/>
      <c r="F1760" s="10"/>
      <c r="G1760" s="10"/>
      <c r="H1760" s="10"/>
      <c r="I1760" s="10"/>
      <c r="J1760" s="10"/>
      <c r="K1760" s="10"/>
      <c r="L1760" s="10"/>
      <c r="M1760" s="10"/>
      <c r="N1760" s="10"/>
      <c r="O1760" s="110">
        <f t="shared" si="46"/>
        <v>0</v>
      </c>
      <c r="P1760" s="110">
        <f t="shared" si="47"/>
        <v>0</v>
      </c>
    </row>
    <row r="1761" spans="1:16" x14ac:dyDescent="0.25">
      <c r="A1761" s="10">
        <v>16895169</v>
      </c>
      <c r="B1761" s="10" t="s">
        <v>509</v>
      </c>
      <c r="C1761" s="10" t="s">
        <v>510</v>
      </c>
      <c r="D1761" s="10">
        <v>1</v>
      </c>
      <c r="E1761" s="10"/>
      <c r="F1761" s="10"/>
      <c r="G1761" s="10"/>
      <c r="H1761" s="10"/>
      <c r="I1761" s="10"/>
      <c r="J1761" s="10"/>
      <c r="K1761" s="10"/>
      <c r="L1761" s="10"/>
      <c r="M1761" s="10"/>
      <c r="N1761" s="10"/>
      <c r="O1761" s="110">
        <f t="shared" si="46"/>
        <v>0</v>
      </c>
      <c r="P1761" s="110">
        <f t="shared" si="47"/>
        <v>0</v>
      </c>
    </row>
    <row r="1762" spans="1:16" x14ac:dyDescent="0.25">
      <c r="A1762" s="10">
        <v>16895185</v>
      </c>
      <c r="B1762" s="10" t="s">
        <v>509</v>
      </c>
      <c r="C1762" s="10" t="s">
        <v>510</v>
      </c>
      <c r="D1762" s="10">
        <v>1</v>
      </c>
      <c r="E1762" s="10"/>
      <c r="F1762" s="10"/>
      <c r="G1762" s="10"/>
      <c r="H1762" s="10"/>
      <c r="I1762" s="10"/>
      <c r="J1762" s="10"/>
      <c r="K1762" s="10"/>
      <c r="L1762" s="10"/>
      <c r="M1762" s="10"/>
      <c r="N1762" s="10"/>
      <c r="O1762" s="110">
        <f t="shared" si="46"/>
        <v>0</v>
      </c>
      <c r="P1762" s="110">
        <f t="shared" si="47"/>
        <v>0</v>
      </c>
    </row>
    <row r="1763" spans="1:16" x14ac:dyDescent="0.25">
      <c r="A1763" s="10">
        <v>16920481</v>
      </c>
      <c r="B1763" s="10" t="s">
        <v>509</v>
      </c>
      <c r="C1763" s="10" t="s">
        <v>510</v>
      </c>
      <c r="D1763" s="10">
        <v>1</v>
      </c>
      <c r="E1763" s="10"/>
      <c r="F1763" s="10"/>
      <c r="G1763" s="10"/>
      <c r="H1763" s="10"/>
      <c r="I1763" s="10"/>
      <c r="J1763" s="10"/>
      <c r="K1763" s="10"/>
      <c r="L1763" s="10"/>
      <c r="M1763" s="10"/>
      <c r="N1763" s="10"/>
      <c r="O1763" s="110">
        <f t="shared" si="46"/>
        <v>0</v>
      </c>
      <c r="P1763" s="110">
        <f t="shared" si="47"/>
        <v>0</v>
      </c>
    </row>
    <row r="1764" spans="1:16" x14ac:dyDescent="0.25">
      <c r="A1764" s="10">
        <v>16920503</v>
      </c>
      <c r="B1764" s="10" t="s">
        <v>509</v>
      </c>
      <c r="C1764" s="10" t="s">
        <v>510</v>
      </c>
      <c r="D1764" s="10">
        <v>1</v>
      </c>
      <c r="E1764" s="10"/>
      <c r="F1764" s="10"/>
      <c r="G1764" s="10"/>
      <c r="H1764" s="10"/>
      <c r="I1764" s="10"/>
      <c r="J1764" s="10"/>
      <c r="K1764" s="10"/>
      <c r="L1764" s="10"/>
      <c r="M1764" s="10"/>
      <c r="N1764" s="10"/>
      <c r="O1764" s="110">
        <f t="shared" si="46"/>
        <v>0</v>
      </c>
      <c r="P1764" s="110">
        <f t="shared" si="47"/>
        <v>0</v>
      </c>
    </row>
    <row r="1765" spans="1:16" x14ac:dyDescent="0.25">
      <c r="A1765" s="10">
        <v>16938852</v>
      </c>
      <c r="B1765" s="10" t="s">
        <v>509</v>
      </c>
      <c r="C1765" s="10" t="s">
        <v>510</v>
      </c>
      <c r="D1765" s="10">
        <v>1</v>
      </c>
      <c r="E1765" s="10"/>
      <c r="F1765" s="10"/>
      <c r="G1765" s="10"/>
      <c r="H1765" s="10"/>
      <c r="I1765" s="10"/>
      <c r="J1765" s="10"/>
      <c r="K1765" s="10"/>
      <c r="L1765" s="10"/>
      <c r="M1765" s="10"/>
      <c r="N1765" s="10"/>
      <c r="O1765" s="110">
        <f t="shared" si="46"/>
        <v>0</v>
      </c>
      <c r="P1765" s="110">
        <f t="shared" si="47"/>
        <v>0</v>
      </c>
    </row>
    <row r="1766" spans="1:16" x14ac:dyDescent="0.25">
      <c r="A1766" s="10">
        <v>16938860</v>
      </c>
      <c r="B1766" s="10" t="s">
        <v>509</v>
      </c>
      <c r="C1766" s="10" t="s">
        <v>510</v>
      </c>
      <c r="D1766" s="10">
        <v>1</v>
      </c>
      <c r="E1766" s="10"/>
      <c r="F1766" s="10"/>
      <c r="G1766" s="10"/>
      <c r="H1766" s="10"/>
      <c r="I1766" s="10"/>
      <c r="J1766" s="10"/>
      <c r="K1766" s="10"/>
      <c r="L1766" s="10"/>
      <c r="M1766" s="10"/>
      <c r="N1766" s="10"/>
      <c r="O1766" s="110">
        <f t="shared" si="46"/>
        <v>0</v>
      </c>
      <c r="P1766" s="110">
        <f t="shared" si="47"/>
        <v>0</v>
      </c>
    </row>
    <row r="1767" spans="1:16" x14ac:dyDescent="0.25">
      <c r="A1767" s="10">
        <v>16091973</v>
      </c>
      <c r="B1767" s="10" t="s">
        <v>2763</v>
      </c>
      <c r="C1767" s="10" t="s">
        <v>2764</v>
      </c>
      <c r="D1767" s="10">
        <v>1</v>
      </c>
      <c r="E1767" s="10"/>
      <c r="F1767" s="10"/>
      <c r="G1767" s="10"/>
      <c r="H1767" s="10"/>
      <c r="I1767" s="10"/>
      <c r="J1767" s="10"/>
      <c r="K1767" s="10"/>
      <c r="L1767" s="10"/>
      <c r="M1767" s="10"/>
      <c r="N1767" s="10"/>
      <c r="O1767" s="110">
        <f t="shared" si="46"/>
        <v>0</v>
      </c>
      <c r="P1767" s="110">
        <f t="shared" si="47"/>
        <v>0</v>
      </c>
    </row>
    <row r="1768" spans="1:16" x14ac:dyDescent="0.25">
      <c r="A1768" s="10">
        <v>16941985</v>
      </c>
      <c r="B1768" s="10" t="s">
        <v>304</v>
      </c>
      <c r="C1768" s="10" t="s">
        <v>305</v>
      </c>
      <c r="D1768" s="10">
        <v>1</v>
      </c>
      <c r="E1768" s="10"/>
      <c r="F1768" s="10"/>
      <c r="G1768" s="10"/>
      <c r="H1768" s="10"/>
      <c r="I1768" s="10"/>
      <c r="J1768" s="10"/>
      <c r="K1768" s="10"/>
      <c r="L1768" s="10"/>
      <c r="M1768" s="10"/>
      <c r="N1768" s="10"/>
      <c r="O1768" s="110">
        <f t="shared" si="46"/>
        <v>0</v>
      </c>
      <c r="P1768" s="110">
        <f t="shared" si="47"/>
        <v>0</v>
      </c>
    </row>
    <row r="1769" spans="1:16" x14ac:dyDescent="0.25">
      <c r="A1769" s="10">
        <v>16941993</v>
      </c>
      <c r="B1769" s="10" t="s">
        <v>304</v>
      </c>
      <c r="C1769" s="10" t="s">
        <v>305</v>
      </c>
      <c r="D1769" s="10">
        <v>1</v>
      </c>
      <c r="E1769" s="10"/>
      <c r="F1769" s="10"/>
      <c r="G1769" s="10"/>
      <c r="H1769" s="10"/>
      <c r="I1769" s="10"/>
      <c r="J1769" s="10"/>
      <c r="K1769" s="10"/>
      <c r="L1769" s="10"/>
      <c r="M1769" s="10"/>
      <c r="N1769" s="10"/>
      <c r="O1769" s="110">
        <f t="shared" si="46"/>
        <v>0</v>
      </c>
      <c r="P1769" s="110">
        <f t="shared" si="47"/>
        <v>0</v>
      </c>
    </row>
    <row r="1770" spans="1:16" x14ac:dyDescent="0.25">
      <c r="A1770" s="10">
        <v>16851013</v>
      </c>
      <c r="B1770" s="10" t="s">
        <v>154</v>
      </c>
      <c r="C1770" s="10" t="s">
        <v>155</v>
      </c>
      <c r="D1770" s="10">
        <v>30</v>
      </c>
      <c r="E1770" s="10"/>
      <c r="F1770" s="10"/>
      <c r="G1770" s="10"/>
      <c r="H1770" s="10"/>
      <c r="I1770" s="10"/>
      <c r="J1770" s="10"/>
      <c r="K1770" s="10"/>
      <c r="L1770" s="10"/>
      <c r="M1770" s="10"/>
      <c r="N1770" s="10"/>
      <c r="O1770" s="110">
        <f t="shared" si="46"/>
        <v>0</v>
      </c>
      <c r="P1770" s="110">
        <f t="shared" si="47"/>
        <v>0</v>
      </c>
    </row>
    <row r="1771" spans="1:16" x14ac:dyDescent="0.25">
      <c r="A1771" s="10">
        <v>16851021</v>
      </c>
      <c r="B1771" s="10" t="s">
        <v>154</v>
      </c>
      <c r="C1771" s="10" t="s">
        <v>155</v>
      </c>
      <c r="D1771" s="10">
        <v>30</v>
      </c>
      <c r="E1771" s="10"/>
      <c r="F1771" s="10"/>
      <c r="G1771" s="10"/>
      <c r="H1771" s="10"/>
      <c r="I1771" s="10"/>
      <c r="J1771" s="10"/>
      <c r="K1771" s="10"/>
      <c r="L1771" s="10"/>
      <c r="M1771" s="10"/>
      <c r="N1771" s="10"/>
      <c r="O1771" s="110">
        <f t="shared" si="46"/>
        <v>0</v>
      </c>
      <c r="P1771" s="110">
        <f t="shared" si="47"/>
        <v>0</v>
      </c>
    </row>
    <row r="1772" spans="1:16" x14ac:dyDescent="0.25">
      <c r="A1772" s="10">
        <v>16851048</v>
      </c>
      <c r="B1772" s="10" t="s">
        <v>154</v>
      </c>
      <c r="C1772" s="10" t="s">
        <v>155</v>
      </c>
      <c r="D1772" s="10">
        <v>30</v>
      </c>
      <c r="E1772" s="10"/>
      <c r="F1772" s="10"/>
      <c r="G1772" s="10"/>
      <c r="H1772" s="10"/>
      <c r="I1772" s="10"/>
      <c r="J1772" s="10"/>
      <c r="K1772" s="10"/>
      <c r="L1772" s="10"/>
      <c r="M1772" s="10"/>
      <c r="N1772" s="10"/>
      <c r="O1772" s="110">
        <f t="shared" si="46"/>
        <v>0</v>
      </c>
      <c r="P1772" s="110">
        <f t="shared" si="47"/>
        <v>0</v>
      </c>
    </row>
    <row r="1773" spans="1:16" x14ac:dyDescent="0.25">
      <c r="A1773" s="10">
        <v>16881575</v>
      </c>
      <c r="B1773" s="10" t="s">
        <v>154</v>
      </c>
      <c r="C1773" s="10" t="s">
        <v>155</v>
      </c>
      <c r="D1773" s="10">
        <v>30</v>
      </c>
      <c r="E1773" s="10"/>
      <c r="F1773" s="10"/>
      <c r="G1773" s="10"/>
      <c r="H1773" s="10"/>
      <c r="I1773" s="10"/>
      <c r="J1773" s="10"/>
      <c r="K1773" s="10"/>
      <c r="L1773" s="10"/>
      <c r="M1773" s="10"/>
      <c r="N1773" s="10"/>
      <c r="O1773" s="110">
        <f t="shared" si="46"/>
        <v>0</v>
      </c>
      <c r="P1773" s="110">
        <f t="shared" si="47"/>
        <v>0</v>
      </c>
    </row>
    <row r="1774" spans="1:16" x14ac:dyDescent="0.25">
      <c r="A1774" s="10">
        <v>16881583</v>
      </c>
      <c r="B1774" s="10" t="s">
        <v>154</v>
      </c>
      <c r="C1774" s="10" t="s">
        <v>155</v>
      </c>
      <c r="D1774" s="10">
        <v>30</v>
      </c>
      <c r="E1774" s="10"/>
      <c r="F1774" s="10"/>
      <c r="G1774" s="10"/>
      <c r="H1774" s="10"/>
      <c r="I1774" s="10"/>
      <c r="J1774" s="10"/>
      <c r="K1774" s="10"/>
      <c r="L1774" s="10"/>
      <c r="M1774" s="10"/>
      <c r="N1774" s="10"/>
      <c r="O1774" s="110">
        <f t="shared" ref="O1774:O1837" si="56">E1774+F1774+G1774+H1774+I1774+J1774+K1774+L1774+M1774+N1774</f>
        <v>0</v>
      </c>
      <c r="P1774" s="110">
        <f t="shared" ref="P1774:P1837" si="57">O1774-N1774</f>
        <v>0</v>
      </c>
    </row>
    <row r="1775" spans="1:16" x14ac:dyDescent="0.25">
      <c r="A1775" s="10">
        <v>16881605</v>
      </c>
      <c r="B1775" s="10" t="s">
        <v>154</v>
      </c>
      <c r="C1775" s="10" t="s">
        <v>155</v>
      </c>
      <c r="D1775" s="10">
        <v>30</v>
      </c>
      <c r="E1775" s="10"/>
      <c r="F1775" s="10"/>
      <c r="G1775" s="10"/>
      <c r="H1775" s="10"/>
      <c r="I1775" s="10"/>
      <c r="J1775" s="10"/>
      <c r="K1775" s="10"/>
      <c r="L1775" s="10"/>
      <c r="M1775" s="10"/>
      <c r="N1775" s="10"/>
      <c r="O1775" s="110">
        <f t="shared" si="56"/>
        <v>0</v>
      </c>
      <c r="P1775" s="110">
        <f t="shared" si="57"/>
        <v>0</v>
      </c>
    </row>
    <row r="1776" spans="1:16" x14ac:dyDescent="0.25">
      <c r="A1776" s="10">
        <v>16891384</v>
      </c>
      <c r="B1776" s="10" t="s">
        <v>154</v>
      </c>
      <c r="C1776" s="10" t="s">
        <v>155</v>
      </c>
      <c r="D1776" s="10">
        <v>30</v>
      </c>
      <c r="E1776" s="10"/>
      <c r="F1776" s="10"/>
      <c r="G1776" s="10"/>
      <c r="H1776" s="10"/>
      <c r="I1776" s="10"/>
      <c r="J1776" s="10"/>
      <c r="K1776" s="10"/>
      <c r="L1776" s="10"/>
      <c r="M1776" s="10"/>
      <c r="N1776" s="10"/>
      <c r="O1776" s="110">
        <f t="shared" si="56"/>
        <v>0</v>
      </c>
      <c r="P1776" s="110">
        <f t="shared" si="57"/>
        <v>0</v>
      </c>
    </row>
    <row r="1777" spans="1:16" x14ac:dyDescent="0.25">
      <c r="A1777" s="10">
        <v>16891392</v>
      </c>
      <c r="B1777" s="10" t="s">
        <v>154</v>
      </c>
      <c r="C1777" s="10" t="s">
        <v>155</v>
      </c>
      <c r="D1777" s="10">
        <v>30</v>
      </c>
      <c r="E1777" s="10"/>
      <c r="F1777" s="10"/>
      <c r="G1777" s="10"/>
      <c r="H1777" s="10"/>
      <c r="I1777" s="10"/>
      <c r="J1777" s="10"/>
      <c r="K1777" s="10"/>
      <c r="L1777" s="10"/>
      <c r="M1777" s="10"/>
      <c r="N1777" s="10"/>
      <c r="O1777" s="110">
        <f t="shared" si="56"/>
        <v>0</v>
      </c>
      <c r="P1777" s="110">
        <f t="shared" si="57"/>
        <v>0</v>
      </c>
    </row>
    <row r="1778" spans="1:16" x14ac:dyDescent="0.25">
      <c r="A1778" s="10">
        <v>16891406</v>
      </c>
      <c r="B1778" s="10" t="s">
        <v>154</v>
      </c>
      <c r="C1778" s="10" t="s">
        <v>155</v>
      </c>
      <c r="D1778" s="10">
        <v>30</v>
      </c>
      <c r="E1778" s="10"/>
      <c r="F1778" s="10"/>
      <c r="G1778" s="10"/>
      <c r="H1778" s="10"/>
      <c r="I1778" s="10"/>
      <c r="J1778" s="10"/>
      <c r="K1778" s="10"/>
      <c r="L1778" s="10"/>
      <c r="M1778" s="10"/>
      <c r="N1778" s="10"/>
      <c r="O1778" s="110">
        <f t="shared" si="56"/>
        <v>0</v>
      </c>
      <c r="P1778" s="110">
        <f t="shared" si="57"/>
        <v>0</v>
      </c>
    </row>
    <row r="1779" spans="1:16" x14ac:dyDescent="0.25">
      <c r="A1779" s="10">
        <v>16900677</v>
      </c>
      <c r="B1779" s="10" t="s">
        <v>154</v>
      </c>
      <c r="C1779" s="10" t="s">
        <v>155</v>
      </c>
      <c r="D1779" s="10">
        <v>30</v>
      </c>
      <c r="E1779" s="10"/>
      <c r="F1779" s="10"/>
      <c r="G1779" s="10"/>
      <c r="H1779" s="10"/>
      <c r="I1779" s="10"/>
      <c r="J1779" s="10"/>
      <c r="K1779" s="10"/>
      <c r="L1779" s="10"/>
      <c r="M1779" s="10"/>
      <c r="N1779" s="10"/>
      <c r="O1779" s="110">
        <f t="shared" si="56"/>
        <v>0</v>
      </c>
      <c r="P1779" s="110">
        <f t="shared" si="57"/>
        <v>0</v>
      </c>
    </row>
    <row r="1780" spans="1:16" x14ac:dyDescent="0.25">
      <c r="A1780" s="10">
        <v>16900731</v>
      </c>
      <c r="B1780" s="10" t="s">
        <v>154</v>
      </c>
      <c r="C1780" s="10" t="s">
        <v>155</v>
      </c>
      <c r="D1780" s="10">
        <v>30</v>
      </c>
      <c r="E1780" s="10"/>
      <c r="F1780" s="10"/>
      <c r="G1780" s="10"/>
      <c r="H1780" s="10"/>
      <c r="I1780" s="10"/>
      <c r="J1780" s="10"/>
      <c r="K1780" s="10"/>
      <c r="L1780" s="10"/>
      <c r="M1780" s="10"/>
      <c r="N1780" s="10"/>
      <c r="O1780" s="110">
        <f t="shared" si="56"/>
        <v>0</v>
      </c>
      <c r="P1780" s="110">
        <f t="shared" si="57"/>
        <v>0</v>
      </c>
    </row>
    <row r="1781" spans="1:16" x14ac:dyDescent="0.25">
      <c r="A1781" s="10">
        <v>16900758</v>
      </c>
      <c r="B1781" s="10" t="s">
        <v>154</v>
      </c>
      <c r="C1781" s="10" t="s">
        <v>155</v>
      </c>
      <c r="D1781" s="10">
        <v>30</v>
      </c>
      <c r="E1781" s="10"/>
      <c r="F1781" s="10"/>
      <c r="G1781" s="10"/>
      <c r="H1781" s="10"/>
      <c r="I1781" s="10"/>
      <c r="J1781" s="10"/>
      <c r="K1781" s="10"/>
      <c r="L1781" s="10"/>
      <c r="M1781" s="10"/>
      <c r="N1781" s="10"/>
      <c r="O1781" s="110">
        <f t="shared" si="56"/>
        <v>0</v>
      </c>
      <c r="P1781" s="110">
        <f t="shared" si="57"/>
        <v>0</v>
      </c>
    </row>
    <row r="1782" spans="1:16" x14ac:dyDescent="0.25">
      <c r="A1782" s="10">
        <v>16906292</v>
      </c>
      <c r="B1782" s="10" t="s">
        <v>154</v>
      </c>
      <c r="C1782" s="10" t="s">
        <v>155</v>
      </c>
      <c r="D1782" s="10">
        <v>30</v>
      </c>
      <c r="E1782" s="10"/>
      <c r="F1782" s="10"/>
      <c r="G1782" s="10"/>
      <c r="H1782" s="10"/>
      <c r="I1782" s="10"/>
      <c r="J1782" s="10"/>
      <c r="K1782" s="10"/>
      <c r="L1782" s="10"/>
      <c r="M1782" s="10"/>
      <c r="N1782" s="10"/>
      <c r="O1782" s="110">
        <f t="shared" si="56"/>
        <v>0</v>
      </c>
      <c r="P1782" s="110">
        <f t="shared" si="57"/>
        <v>0</v>
      </c>
    </row>
    <row r="1783" spans="1:16" x14ac:dyDescent="0.25">
      <c r="A1783" s="10">
        <v>16906306</v>
      </c>
      <c r="B1783" s="10" t="s">
        <v>154</v>
      </c>
      <c r="C1783" s="10" t="s">
        <v>155</v>
      </c>
      <c r="D1783" s="10">
        <v>30</v>
      </c>
      <c r="E1783" s="10"/>
      <c r="F1783" s="10"/>
      <c r="G1783" s="10"/>
      <c r="H1783" s="10"/>
      <c r="I1783" s="10"/>
      <c r="J1783" s="10"/>
      <c r="K1783" s="10"/>
      <c r="L1783" s="10"/>
      <c r="M1783" s="10"/>
      <c r="N1783" s="10"/>
      <c r="O1783" s="110">
        <f t="shared" si="56"/>
        <v>0</v>
      </c>
      <c r="P1783" s="110">
        <f t="shared" si="57"/>
        <v>0</v>
      </c>
    </row>
    <row r="1784" spans="1:16" x14ac:dyDescent="0.25">
      <c r="A1784" s="10">
        <v>16906314</v>
      </c>
      <c r="B1784" s="10" t="s">
        <v>154</v>
      </c>
      <c r="C1784" s="10" t="s">
        <v>155</v>
      </c>
      <c r="D1784" s="10">
        <v>30</v>
      </c>
      <c r="E1784" s="10"/>
      <c r="F1784" s="10"/>
      <c r="G1784" s="10"/>
      <c r="H1784" s="10"/>
      <c r="I1784" s="10"/>
      <c r="J1784" s="10"/>
      <c r="K1784" s="10"/>
      <c r="L1784" s="10"/>
      <c r="M1784" s="10"/>
      <c r="N1784" s="10"/>
      <c r="O1784" s="110">
        <f t="shared" si="56"/>
        <v>0</v>
      </c>
      <c r="P1784" s="110">
        <f t="shared" si="57"/>
        <v>0</v>
      </c>
    </row>
    <row r="1785" spans="1:16" x14ac:dyDescent="0.25">
      <c r="A1785" s="10">
        <v>16864557</v>
      </c>
      <c r="B1785" s="10" t="s">
        <v>140</v>
      </c>
      <c r="C1785" s="10" t="s">
        <v>141</v>
      </c>
      <c r="D1785" s="10">
        <v>60</v>
      </c>
      <c r="E1785" s="10"/>
      <c r="F1785" s="10"/>
      <c r="G1785" s="10"/>
      <c r="H1785" s="10"/>
      <c r="I1785" s="10"/>
      <c r="J1785" s="10"/>
      <c r="K1785" s="10"/>
      <c r="L1785" s="10"/>
      <c r="M1785" s="10"/>
      <c r="N1785" s="10"/>
      <c r="O1785" s="110">
        <f t="shared" si="56"/>
        <v>0</v>
      </c>
      <c r="P1785" s="110">
        <f t="shared" si="57"/>
        <v>0</v>
      </c>
    </row>
    <row r="1786" spans="1:16" x14ac:dyDescent="0.25">
      <c r="A1786" s="10">
        <v>16943201</v>
      </c>
      <c r="B1786" s="10" t="s">
        <v>382</v>
      </c>
      <c r="C1786" s="10" t="s">
        <v>383</v>
      </c>
      <c r="D1786" s="10">
        <v>1</v>
      </c>
      <c r="E1786" s="10"/>
      <c r="F1786" s="10"/>
      <c r="G1786" s="10"/>
      <c r="H1786" s="10"/>
      <c r="I1786" s="10"/>
      <c r="J1786" s="10"/>
      <c r="K1786" s="10"/>
      <c r="L1786" s="10"/>
      <c r="M1786" s="10"/>
      <c r="N1786" s="10"/>
      <c r="O1786" s="110">
        <f t="shared" si="56"/>
        <v>0</v>
      </c>
      <c r="P1786" s="110">
        <f t="shared" si="57"/>
        <v>0</v>
      </c>
    </row>
    <row r="1787" spans="1:16" x14ac:dyDescent="0.25">
      <c r="A1787" s="10">
        <v>16922298</v>
      </c>
      <c r="B1787" s="10" t="s">
        <v>2765</v>
      </c>
      <c r="C1787" s="10" t="s">
        <v>2766</v>
      </c>
      <c r="D1787" s="10">
        <v>1</v>
      </c>
      <c r="E1787" s="10"/>
      <c r="F1787" s="10"/>
      <c r="G1787" s="10"/>
      <c r="H1787" s="10"/>
      <c r="I1787" s="10"/>
      <c r="J1787" s="10"/>
      <c r="K1787" s="10"/>
      <c r="L1787" s="10"/>
      <c r="M1787" s="10"/>
      <c r="N1787" s="10"/>
      <c r="O1787" s="110">
        <f t="shared" si="56"/>
        <v>0</v>
      </c>
      <c r="P1787" s="110">
        <f t="shared" si="57"/>
        <v>0</v>
      </c>
    </row>
    <row r="1788" spans="1:16" x14ac:dyDescent="0.25">
      <c r="A1788" s="10">
        <v>16849515</v>
      </c>
      <c r="B1788" s="10" t="s">
        <v>202</v>
      </c>
      <c r="C1788" s="10" t="s">
        <v>203</v>
      </c>
      <c r="D1788" s="10">
        <v>1</v>
      </c>
      <c r="E1788" s="10"/>
      <c r="F1788" s="10"/>
      <c r="G1788" s="10"/>
      <c r="H1788" s="10"/>
      <c r="I1788" s="10"/>
      <c r="J1788" s="10"/>
      <c r="K1788" s="10"/>
      <c r="L1788" s="10"/>
      <c r="M1788" s="10"/>
      <c r="N1788" s="10"/>
      <c r="O1788" s="110">
        <f t="shared" si="56"/>
        <v>0</v>
      </c>
      <c r="P1788" s="110">
        <f t="shared" si="57"/>
        <v>0</v>
      </c>
    </row>
    <row r="1789" spans="1:16" x14ac:dyDescent="0.25">
      <c r="A1789" s="10">
        <v>16933745</v>
      </c>
      <c r="B1789" s="10" t="s">
        <v>202</v>
      </c>
      <c r="C1789" s="10" t="s">
        <v>203</v>
      </c>
      <c r="D1789" s="10">
        <v>1</v>
      </c>
      <c r="E1789" s="10"/>
      <c r="F1789" s="10"/>
      <c r="G1789" s="10"/>
      <c r="H1789" s="10"/>
      <c r="I1789" s="10"/>
      <c r="J1789" s="10"/>
      <c r="K1789" s="10"/>
      <c r="L1789" s="10"/>
      <c r="M1789" s="10"/>
      <c r="N1789" s="10"/>
      <c r="O1789" s="110">
        <f t="shared" si="56"/>
        <v>0</v>
      </c>
      <c r="P1789" s="110">
        <f t="shared" si="57"/>
        <v>0</v>
      </c>
    </row>
    <row r="1790" spans="1:16" x14ac:dyDescent="0.25">
      <c r="A1790" s="10">
        <v>16946421</v>
      </c>
      <c r="B1790" s="10" t="s">
        <v>202</v>
      </c>
      <c r="C1790" s="10" t="s">
        <v>203</v>
      </c>
      <c r="D1790" s="10">
        <v>1</v>
      </c>
      <c r="E1790" s="10"/>
      <c r="F1790" s="10"/>
      <c r="G1790" s="10"/>
      <c r="H1790" s="10"/>
      <c r="I1790" s="10"/>
      <c r="J1790" s="10"/>
      <c r="K1790" s="10"/>
      <c r="L1790" s="10"/>
      <c r="M1790" s="10"/>
      <c r="N1790" s="10"/>
      <c r="O1790" s="110">
        <f t="shared" si="56"/>
        <v>0</v>
      </c>
      <c r="P1790" s="110">
        <f t="shared" si="57"/>
        <v>0</v>
      </c>
    </row>
    <row r="1791" spans="1:16" x14ac:dyDescent="0.25">
      <c r="A1791" s="10">
        <v>16948998</v>
      </c>
      <c r="B1791" s="10" t="s">
        <v>202</v>
      </c>
      <c r="C1791" s="10" t="s">
        <v>203</v>
      </c>
      <c r="D1791" s="10">
        <v>1</v>
      </c>
      <c r="E1791" s="10"/>
      <c r="F1791" s="10"/>
      <c r="G1791" s="10"/>
      <c r="H1791" s="10"/>
      <c r="I1791" s="10"/>
      <c r="J1791" s="10"/>
      <c r="K1791" s="10"/>
      <c r="L1791" s="10"/>
      <c r="M1791" s="10"/>
      <c r="N1791" s="10"/>
      <c r="O1791" s="110">
        <f t="shared" si="56"/>
        <v>0</v>
      </c>
      <c r="P1791" s="110">
        <f t="shared" si="57"/>
        <v>0</v>
      </c>
    </row>
    <row r="1792" spans="1:16" x14ac:dyDescent="0.25">
      <c r="A1792" s="10">
        <v>16949005</v>
      </c>
      <c r="B1792" s="10" t="s">
        <v>202</v>
      </c>
      <c r="C1792" s="10" t="s">
        <v>203</v>
      </c>
      <c r="D1792" s="10">
        <v>1</v>
      </c>
      <c r="E1792" s="10"/>
      <c r="F1792" s="10"/>
      <c r="G1792" s="10"/>
      <c r="H1792" s="10"/>
      <c r="I1792" s="10"/>
      <c r="J1792" s="10"/>
      <c r="K1792" s="10"/>
      <c r="L1792" s="10"/>
      <c r="M1792" s="10"/>
      <c r="N1792" s="10"/>
      <c r="O1792" s="110">
        <f t="shared" si="56"/>
        <v>0</v>
      </c>
      <c r="P1792" s="110">
        <f t="shared" si="57"/>
        <v>0</v>
      </c>
    </row>
    <row r="1793" spans="1:16" x14ac:dyDescent="0.25">
      <c r="A1793" s="10">
        <v>16938933</v>
      </c>
      <c r="B1793" s="10" t="s">
        <v>88</v>
      </c>
      <c r="C1793" s="10" t="s">
        <v>89</v>
      </c>
      <c r="D1793" s="10">
        <v>1</v>
      </c>
      <c r="E1793" s="10"/>
      <c r="F1793" s="10"/>
      <c r="G1793" s="10"/>
      <c r="H1793" s="10"/>
      <c r="I1793" s="10"/>
      <c r="J1793" s="10"/>
      <c r="K1793" s="10"/>
      <c r="L1793" s="10"/>
      <c r="M1793" s="10"/>
      <c r="N1793" s="10"/>
      <c r="O1793" s="110">
        <f t="shared" si="56"/>
        <v>0</v>
      </c>
      <c r="P1793" s="110">
        <f t="shared" si="57"/>
        <v>0</v>
      </c>
    </row>
    <row r="1794" spans="1:16" x14ac:dyDescent="0.25">
      <c r="A1794" s="10">
        <v>16849124</v>
      </c>
      <c r="B1794" s="10" t="s">
        <v>196</v>
      </c>
      <c r="C1794" s="10" t="s">
        <v>197</v>
      </c>
      <c r="D1794" s="10">
        <v>60</v>
      </c>
      <c r="E1794" s="10"/>
      <c r="F1794" s="10"/>
      <c r="G1794" s="10"/>
      <c r="H1794" s="10"/>
      <c r="I1794" s="10"/>
      <c r="J1794" s="10"/>
      <c r="K1794" s="10"/>
      <c r="L1794" s="10"/>
      <c r="M1794" s="10"/>
      <c r="N1794" s="10"/>
      <c r="O1794" s="110">
        <f t="shared" si="56"/>
        <v>0</v>
      </c>
      <c r="P1794" s="110">
        <f t="shared" si="57"/>
        <v>0</v>
      </c>
    </row>
    <row r="1795" spans="1:16" x14ac:dyDescent="0.25">
      <c r="A1795" s="10">
        <v>16857488</v>
      </c>
      <c r="B1795" s="10" t="s">
        <v>196</v>
      </c>
      <c r="C1795" s="10" t="s">
        <v>197</v>
      </c>
      <c r="D1795" s="10">
        <v>30</v>
      </c>
      <c r="E1795" s="10"/>
      <c r="F1795" s="10"/>
      <c r="G1795" s="10"/>
      <c r="H1795" s="10"/>
      <c r="I1795" s="10"/>
      <c r="J1795" s="10"/>
      <c r="K1795" s="10"/>
      <c r="L1795" s="10"/>
      <c r="M1795" s="10"/>
      <c r="N1795" s="10"/>
      <c r="O1795" s="110">
        <f t="shared" si="56"/>
        <v>0</v>
      </c>
      <c r="P1795" s="110">
        <f t="shared" si="57"/>
        <v>0</v>
      </c>
    </row>
    <row r="1796" spans="1:16" x14ac:dyDescent="0.25">
      <c r="A1796" s="10">
        <v>16869249</v>
      </c>
      <c r="B1796" s="10" t="s">
        <v>196</v>
      </c>
      <c r="C1796" s="10" t="s">
        <v>197</v>
      </c>
      <c r="D1796" s="10">
        <v>100</v>
      </c>
      <c r="E1796" s="10"/>
      <c r="F1796" s="10"/>
      <c r="G1796" s="10"/>
      <c r="H1796" s="10"/>
      <c r="I1796" s="10"/>
      <c r="J1796" s="10"/>
      <c r="K1796" s="10"/>
      <c r="L1796" s="10"/>
      <c r="M1796" s="10"/>
      <c r="N1796" s="10"/>
      <c r="O1796" s="110">
        <f t="shared" si="56"/>
        <v>0</v>
      </c>
      <c r="P1796" s="110">
        <f t="shared" si="57"/>
        <v>0</v>
      </c>
    </row>
    <row r="1797" spans="1:16" x14ac:dyDescent="0.25">
      <c r="A1797" s="10">
        <v>16897846</v>
      </c>
      <c r="B1797" s="10" t="s">
        <v>196</v>
      </c>
      <c r="C1797" s="10" t="s">
        <v>197</v>
      </c>
      <c r="D1797" s="10">
        <v>30</v>
      </c>
      <c r="E1797" s="10"/>
      <c r="F1797" s="10"/>
      <c r="G1797" s="10"/>
      <c r="H1797" s="10"/>
      <c r="I1797" s="10"/>
      <c r="J1797" s="10"/>
      <c r="K1797" s="10"/>
      <c r="L1797" s="10"/>
      <c r="M1797" s="10"/>
      <c r="N1797" s="10"/>
      <c r="O1797" s="110">
        <f t="shared" si="56"/>
        <v>0</v>
      </c>
      <c r="P1797" s="110">
        <f t="shared" si="57"/>
        <v>0</v>
      </c>
    </row>
    <row r="1798" spans="1:16" x14ac:dyDescent="0.25">
      <c r="A1798" s="10">
        <v>16944348</v>
      </c>
      <c r="B1798" s="10" t="s">
        <v>196</v>
      </c>
      <c r="C1798" s="10" t="s">
        <v>197</v>
      </c>
      <c r="D1798" s="10">
        <v>60</v>
      </c>
      <c r="E1798" s="10"/>
      <c r="F1798" s="10"/>
      <c r="G1798" s="10"/>
      <c r="H1798" s="10"/>
      <c r="I1798" s="10"/>
      <c r="J1798" s="10"/>
      <c r="K1798" s="10"/>
      <c r="L1798" s="10"/>
      <c r="M1798" s="10"/>
      <c r="N1798" s="10"/>
      <c r="O1798" s="110">
        <f t="shared" si="56"/>
        <v>0</v>
      </c>
      <c r="P1798" s="110">
        <f t="shared" si="57"/>
        <v>0</v>
      </c>
    </row>
    <row r="1799" spans="1:16" x14ac:dyDescent="0.25">
      <c r="A1799" s="10">
        <v>16812093</v>
      </c>
      <c r="B1799" s="10" t="s">
        <v>269</v>
      </c>
      <c r="C1799" s="10" t="s">
        <v>270</v>
      </c>
      <c r="D1799" s="10">
        <v>30</v>
      </c>
      <c r="E1799" s="10"/>
      <c r="F1799" s="10"/>
      <c r="G1799" s="10"/>
      <c r="H1799" s="10"/>
      <c r="I1799" s="10"/>
      <c r="J1799" s="10"/>
      <c r="K1799" s="10"/>
      <c r="L1799" s="10"/>
      <c r="M1799" s="10"/>
      <c r="N1799" s="10"/>
      <c r="O1799" s="110">
        <f t="shared" si="56"/>
        <v>0</v>
      </c>
      <c r="P1799" s="110">
        <f t="shared" si="57"/>
        <v>0</v>
      </c>
    </row>
    <row r="1800" spans="1:16" x14ac:dyDescent="0.25">
      <c r="A1800" s="10">
        <v>16812107</v>
      </c>
      <c r="B1800" s="10" t="s">
        <v>269</v>
      </c>
      <c r="C1800" s="10" t="s">
        <v>270</v>
      </c>
      <c r="D1800" s="10">
        <v>30</v>
      </c>
      <c r="E1800" s="10"/>
      <c r="F1800" s="10"/>
      <c r="G1800" s="10"/>
      <c r="H1800" s="10"/>
      <c r="I1800" s="10"/>
      <c r="J1800" s="10"/>
      <c r="K1800" s="10"/>
      <c r="L1800" s="10"/>
      <c r="M1800" s="10"/>
      <c r="N1800" s="10"/>
      <c r="O1800" s="110">
        <f t="shared" si="56"/>
        <v>0</v>
      </c>
      <c r="P1800" s="110">
        <f t="shared" si="57"/>
        <v>0</v>
      </c>
    </row>
    <row r="1801" spans="1:16" x14ac:dyDescent="0.25">
      <c r="A1801" s="10">
        <v>16812115</v>
      </c>
      <c r="B1801" s="10" t="s">
        <v>269</v>
      </c>
      <c r="C1801" s="10" t="s">
        <v>270</v>
      </c>
      <c r="D1801" s="10">
        <v>30</v>
      </c>
      <c r="E1801" s="10"/>
      <c r="F1801" s="10"/>
      <c r="G1801" s="10"/>
      <c r="H1801" s="10"/>
      <c r="I1801" s="10"/>
      <c r="J1801" s="10"/>
      <c r="K1801" s="10"/>
      <c r="L1801" s="10"/>
      <c r="M1801" s="10"/>
      <c r="N1801" s="10"/>
      <c r="O1801" s="110">
        <f t="shared" si="56"/>
        <v>0</v>
      </c>
      <c r="P1801" s="110">
        <f t="shared" si="57"/>
        <v>0</v>
      </c>
    </row>
    <row r="1802" spans="1:16" x14ac:dyDescent="0.25">
      <c r="A1802" s="10">
        <v>16812123</v>
      </c>
      <c r="B1802" s="10" t="s">
        <v>269</v>
      </c>
      <c r="C1802" s="10" t="s">
        <v>270</v>
      </c>
      <c r="D1802" s="10">
        <v>30</v>
      </c>
      <c r="E1802" s="10"/>
      <c r="F1802" s="10"/>
      <c r="G1802" s="10"/>
      <c r="H1802" s="10"/>
      <c r="I1802" s="10"/>
      <c r="J1802" s="10"/>
      <c r="K1802" s="10"/>
      <c r="L1802" s="10"/>
      <c r="M1802" s="10"/>
      <c r="N1802" s="10"/>
      <c r="O1802" s="110">
        <f t="shared" si="56"/>
        <v>0</v>
      </c>
      <c r="P1802" s="110">
        <f t="shared" si="57"/>
        <v>0</v>
      </c>
    </row>
    <row r="1803" spans="1:16" x14ac:dyDescent="0.25">
      <c r="A1803" s="10">
        <v>16879155</v>
      </c>
      <c r="B1803" s="10" t="s">
        <v>269</v>
      </c>
      <c r="C1803" s="10" t="s">
        <v>270</v>
      </c>
      <c r="D1803" s="10">
        <v>28</v>
      </c>
      <c r="E1803" s="10"/>
      <c r="F1803" s="10"/>
      <c r="G1803" s="10"/>
      <c r="H1803" s="10"/>
      <c r="I1803" s="10"/>
      <c r="J1803" s="10"/>
      <c r="K1803" s="10"/>
      <c r="L1803" s="10"/>
      <c r="M1803" s="10"/>
      <c r="N1803" s="10"/>
      <c r="O1803" s="110">
        <f t="shared" si="56"/>
        <v>0</v>
      </c>
      <c r="P1803" s="110">
        <f t="shared" si="57"/>
        <v>0</v>
      </c>
    </row>
    <row r="1804" spans="1:16" x14ac:dyDescent="0.25">
      <c r="A1804" s="10">
        <v>16879198</v>
      </c>
      <c r="B1804" s="10" t="s">
        <v>269</v>
      </c>
      <c r="C1804" s="10" t="s">
        <v>270</v>
      </c>
      <c r="D1804" s="10">
        <v>28</v>
      </c>
      <c r="E1804" s="10"/>
      <c r="F1804" s="10"/>
      <c r="G1804" s="10"/>
      <c r="H1804" s="10"/>
      <c r="I1804" s="10"/>
      <c r="J1804" s="10"/>
      <c r="K1804" s="10"/>
      <c r="L1804" s="10"/>
      <c r="M1804" s="10"/>
      <c r="N1804" s="10"/>
      <c r="O1804" s="110">
        <f t="shared" si="56"/>
        <v>0</v>
      </c>
      <c r="P1804" s="110">
        <f t="shared" si="57"/>
        <v>0</v>
      </c>
    </row>
    <row r="1805" spans="1:16" x14ac:dyDescent="0.25">
      <c r="A1805" s="10">
        <v>16879244</v>
      </c>
      <c r="B1805" s="10" t="s">
        <v>269</v>
      </c>
      <c r="C1805" s="10" t="s">
        <v>270</v>
      </c>
      <c r="D1805" s="10">
        <v>28</v>
      </c>
      <c r="E1805" s="10"/>
      <c r="F1805" s="10"/>
      <c r="G1805" s="10"/>
      <c r="H1805" s="10"/>
      <c r="I1805" s="10"/>
      <c r="J1805" s="10"/>
      <c r="K1805" s="10"/>
      <c r="L1805" s="10"/>
      <c r="M1805" s="10"/>
      <c r="N1805" s="10"/>
      <c r="O1805" s="110">
        <f t="shared" si="56"/>
        <v>0</v>
      </c>
      <c r="P1805" s="110">
        <f t="shared" si="57"/>
        <v>0</v>
      </c>
    </row>
    <row r="1806" spans="1:16" x14ac:dyDescent="0.25">
      <c r="A1806" s="10">
        <v>16879252</v>
      </c>
      <c r="B1806" s="10" t="s">
        <v>269</v>
      </c>
      <c r="C1806" s="10" t="s">
        <v>270</v>
      </c>
      <c r="D1806" s="10">
        <v>28</v>
      </c>
      <c r="E1806" s="10"/>
      <c r="F1806" s="10"/>
      <c r="G1806" s="10"/>
      <c r="H1806" s="10"/>
      <c r="I1806" s="10"/>
      <c r="J1806" s="10"/>
      <c r="K1806" s="10"/>
      <c r="L1806" s="10"/>
      <c r="M1806" s="10"/>
      <c r="N1806" s="10"/>
      <c r="O1806" s="110">
        <f t="shared" si="56"/>
        <v>0</v>
      </c>
      <c r="P1806" s="110">
        <f t="shared" si="57"/>
        <v>0</v>
      </c>
    </row>
    <row r="1807" spans="1:16" x14ac:dyDescent="0.25">
      <c r="A1807" s="10">
        <v>16944208</v>
      </c>
      <c r="B1807" s="10" t="s">
        <v>269</v>
      </c>
      <c r="C1807" s="10" t="s">
        <v>270</v>
      </c>
      <c r="D1807" s="10">
        <v>28</v>
      </c>
      <c r="E1807" s="10"/>
      <c r="F1807" s="10"/>
      <c r="G1807" s="10"/>
      <c r="H1807" s="10"/>
      <c r="I1807" s="10"/>
      <c r="J1807" s="10"/>
      <c r="K1807" s="10"/>
      <c r="L1807" s="10"/>
      <c r="M1807" s="10"/>
      <c r="N1807" s="10"/>
      <c r="O1807" s="110">
        <f t="shared" si="56"/>
        <v>0</v>
      </c>
      <c r="P1807" s="110">
        <f t="shared" si="57"/>
        <v>0</v>
      </c>
    </row>
    <row r="1808" spans="1:16" x14ac:dyDescent="0.25">
      <c r="A1808" s="10">
        <v>16944224</v>
      </c>
      <c r="B1808" s="10" t="s">
        <v>269</v>
      </c>
      <c r="C1808" s="10" t="s">
        <v>270</v>
      </c>
      <c r="D1808" s="10">
        <v>28</v>
      </c>
      <c r="E1808" s="10"/>
      <c r="F1808" s="10"/>
      <c r="G1808" s="10"/>
      <c r="H1808" s="10"/>
      <c r="I1808" s="10"/>
      <c r="J1808" s="10"/>
      <c r="K1808" s="10"/>
      <c r="L1808" s="10"/>
      <c r="M1808" s="10"/>
      <c r="N1808" s="10"/>
      <c r="O1808" s="110">
        <f t="shared" si="56"/>
        <v>0</v>
      </c>
      <c r="P1808" s="110">
        <f t="shared" si="57"/>
        <v>0</v>
      </c>
    </row>
    <row r="1809" spans="1:16" x14ac:dyDescent="0.25">
      <c r="A1809" s="10">
        <v>16944240</v>
      </c>
      <c r="B1809" s="10" t="s">
        <v>269</v>
      </c>
      <c r="C1809" s="10" t="s">
        <v>270</v>
      </c>
      <c r="D1809" s="10">
        <v>28</v>
      </c>
      <c r="E1809" s="10"/>
      <c r="F1809" s="10"/>
      <c r="G1809" s="10"/>
      <c r="H1809" s="10"/>
      <c r="I1809" s="10"/>
      <c r="J1809" s="10"/>
      <c r="K1809" s="10"/>
      <c r="L1809" s="10"/>
      <c r="M1809" s="10"/>
      <c r="N1809" s="10"/>
      <c r="O1809" s="110">
        <f t="shared" si="56"/>
        <v>0</v>
      </c>
      <c r="P1809" s="110">
        <f t="shared" si="57"/>
        <v>0</v>
      </c>
    </row>
    <row r="1810" spans="1:16" x14ac:dyDescent="0.25">
      <c r="A1810" s="10">
        <v>16944259</v>
      </c>
      <c r="B1810" s="10" t="s">
        <v>269</v>
      </c>
      <c r="C1810" s="10" t="s">
        <v>270</v>
      </c>
      <c r="D1810" s="10">
        <v>28</v>
      </c>
      <c r="E1810" s="10"/>
      <c r="F1810" s="10"/>
      <c r="G1810" s="10"/>
      <c r="H1810" s="10"/>
      <c r="I1810" s="10"/>
      <c r="J1810" s="10"/>
      <c r="K1810" s="10"/>
      <c r="L1810" s="10"/>
      <c r="M1810" s="10"/>
      <c r="N1810" s="10"/>
      <c r="O1810" s="110">
        <f t="shared" si="56"/>
        <v>0</v>
      </c>
      <c r="P1810" s="110">
        <f t="shared" si="57"/>
        <v>0</v>
      </c>
    </row>
    <row r="1811" spans="1:16" x14ac:dyDescent="0.25">
      <c r="A1811" s="10">
        <v>16922433</v>
      </c>
      <c r="B1811" s="10" t="s">
        <v>138</v>
      </c>
      <c r="C1811" s="10" t="s">
        <v>139</v>
      </c>
      <c r="D1811" s="10">
        <v>60</v>
      </c>
      <c r="E1811" s="10"/>
      <c r="F1811" s="10"/>
      <c r="G1811" s="10"/>
      <c r="H1811" s="10"/>
      <c r="I1811" s="10"/>
      <c r="J1811" s="10"/>
      <c r="K1811" s="10"/>
      <c r="L1811" s="10"/>
      <c r="M1811" s="10"/>
      <c r="N1811" s="10"/>
      <c r="O1811" s="110">
        <f t="shared" si="56"/>
        <v>0</v>
      </c>
      <c r="P1811" s="110">
        <f t="shared" si="57"/>
        <v>0</v>
      </c>
    </row>
    <row r="1812" spans="1:16" x14ac:dyDescent="0.25">
      <c r="A1812" s="10">
        <v>16922441</v>
      </c>
      <c r="B1812" s="10" t="s">
        <v>138</v>
      </c>
      <c r="C1812" s="10" t="s">
        <v>139</v>
      </c>
      <c r="D1812" s="10">
        <v>30</v>
      </c>
      <c r="E1812" s="10"/>
      <c r="F1812" s="10"/>
      <c r="G1812" s="10"/>
      <c r="H1812" s="10"/>
      <c r="I1812" s="10"/>
      <c r="J1812" s="10"/>
      <c r="K1812" s="10"/>
      <c r="L1812" s="10"/>
      <c r="M1812" s="10"/>
      <c r="N1812" s="10"/>
      <c r="O1812" s="110">
        <f t="shared" si="56"/>
        <v>0</v>
      </c>
      <c r="P1812" s="110">
        <f t="shared" si="57"/>
        <v>0</v>
      </c>
    </row>
    <row r="1813" spans="1:16" x14ac:dyDescent="0.25">
      <c r="A1813" s="10">
        <v>16925521</v>
      </c>
      <c r="B1813" s="10" t="s">
        <v>138</v>
      </c>
      <c r="C1813" s="10" t="s">
        <v>139</v>
      </c>
      <c r="D1813" s="10">
        <v>30</v>
      </c>
      <c r="E1813" s="10"/>
      <c r="F1813" s="10"/>
      <c r="G1813" s="10"/>
      <c r="H1813" s="10"/>
      <c r="I1813" s="10"/>
      <c r="J1813" s="10"/>
      <c r="K1813" s="10"/>
      <c r="L1813" s="10"/>
      <c r="M1813" s="10"/>
      <c r="N1813" s="10"/>
      <c r="O1813" s="110">
        <f t="shared" si="56"/>
        <v>0</v>
      </c>
      <c r="P1813" s="110">
        <f t="shared" si="57"/>
        <v>0</v>
      </c>
    </row>
    <row r="1814" spans="1:16" x14ac:dyDescent="0.25">
      <c r="A1814" s="10">
        <v>16925548</v>
      </c>
      <c r="B1814" s="10" t="s">
        <v>138</v>
      </c>
      <c r="C1814" s="10" t="s">
        <v>139</v>
      </c>
      <c r="D1814" s="10">
        <v>60</v>
      </c>
      <c r="E1814" s="10"/>
      <c r="F1814" s="10"/>
      <c r="G1814" s="10"/>
      <c r="H1814" s="10"/>
      <c r="I1814" s="10"/>
      <c r="J1814" s="10"/>
      <c r="K1814" s="10"/>
      <c r="L1814" s="10"/>
      <c r="M1814" s="10"/>
      <c r="N1814" s="10"/>
      <c r="O1814" s="110">
        <f t="shared" si="56"/>
        <v>0</v>
      </c>
      <c r="P1814" s="110">
        <f t="shared" si="57"/>
        <v>0</v>
      </c>
    </row>
    <row r="1815" spans="1:16" x14ac:dyDescent="0.25">
      <c r="A1815" s="10">
        <v>14624273</v>
      </c>
      <c r="B1815" s="10" t="s">
        <v>2767</v>
      </c>
      <c r="C1815" s="10" t="s">
        <v>2768</v>
      </c>
      <c r="D1815" s="10">
        <v>1</v>
      </c>
      <c r="E1815" s="10"/>
      <c r="F1815" s="10"/>
      <c r="G1815" s="10"/>
      <c r="H1815" s="10"/>
      <c r="I1815" s="10"/>
      <c r="J1815" s="10"/>
      <c r="K1815" s="10"/>
      <c r="L1815" s="10"/>
      <c r="M1815" s="10"/>
      <c r="N1815" s="10"/>
      <c r="O1815" s="110">
        <f t="shared" si="56"/>
        <v>0</v>
      </c>
      <c r="P1815" s="110">
        <f t="shared" si="57"/>
        <v>0</v>
      </c>
    </row>
    <row r="1816" spans="1:16" x14ac:dyDescent="0.25">
      <c r="A1816" s="10">
        <v>16264711</v>
      </c>
      <c r="B1816" s="10" t="s">
        <v>2767</v>
      </c>
      <c r="C1816" s="10" t="s">
        <v>2768</v>
      </c>
      <c r="D1816" s="10">
        <v>1</v>
      </c>
      <c r="E1816" s="10"/>
      <c r="F1816" s="10"/>
      <c r="G1816" s="10"/>
      <c r="H1816" s="10"/>
      <c r="I1816" s="10"/>
      <c r="J1816" s="10"/>
      <c r="K1816" s="10"/>
      <c r="L1816" s="10"/>
      <c r="M1816" s="10"/>
      <c r="N1816" s="10"/>
      <c r="O1816" s="110">
        <f t="shared" si="56"/>
        <v>0</v>
      </c>
      <c r="P1816" s="110">
        <f t="shared" si="57"/>
        <v>0</v>
      </c>
    </row>
    <row r="1817" spans="1:16" x14ac:dyDescent="0.25">
      <c r="A1817" s="10">
        <v>16903153</v>
      </c>
      <c r="B1817" s="10" t="s">
        <v>435</v>
      </c>
      <c r="C1817" s="10" t="s">
        <v>2738</v>
      </c>
      <c r="D1817" s="10">
        <v>1</v>
      </c>
      <c r="E1817" s="10"/>
      <c r="F1817" s="10"/>
      <c r="G1817" s="10"/>
      <c r="H1817" s="10"/>
      <c r="I1817" s="10"/>
      <c r="J1817" s="10"/>
      <c r="K1817" s="10"/>
      <c r="L1817" s="10"/>
      <c r="M1817" s="10"/>
      <c r="N1817" s="10"/>
      <c r="O1817" s="110">
        <f t="shared" si="56"/>
        <v>0</v>
      </c>
      <c r="P1817" s="110">
        <f t="shared" si="57"/>
        <v>0</v>
      </c>
    </row>
    <row r="1818" spans="1:16" x14ac:dyDescent="0.25">
      <c r="A1818" s="10">
        <v>16903188</v>
      </c>
      <c r="B1818" s="10" t="s">
        <v>435</v>
      </c>
      <c r="C1818" s="10" t="s">
        <v>2738</v>
      </c>
      <c r="D1818" s="10">
        <v>1</v>
      </c>
      <c r="E1818" s="10"/>
      <c r="F1818" s="10"/>
      <c r="G1818" s="10"/>
      <c r="H1818" s="10"/>
      <c r="I1818" s="10"/>
      <c r="J1818" s="10"/>
      <c r="K1818" s="10"/>
      <c r="L1818" s="10"/>
      <c r="M1818" s="10"/>
      <c r="N1818" s="10"/>
      <c r="O1818" s="110">
        <f t="shared" si="56"/>
        <v>0</v>
      </c>
      <c r="P1818" s="110">
        <f t="shared" si="57"/>
        <v>0</v>
      </c>
    </row>
    <row r="1819" spans="1:16" x14ac:dyDescent="0.25">
      <c r="A1819" s="10">
        <v>16903196</v>
      </c>
      <c r="B1819" s="10" t="s">
        <v>435</v>
      </c>
      <c r="C1819" s="10" t="s">
        <v>2738</v>
      </c>
      <c r="D1819" s="10">
        <v>1</v>
      </c>
      <c r="E1819" s="10"/>
      <c r="F1819" s="10"/>
      <c r="G1819" s="10"/>
      <c r="H1819" s="10"/>
      <c r="I1819" s="10"/>
      <c r="J1819" s="10"/>
      <c r="K1819" s="10"/>
      <c r="L1819" s="10"/>
      <c r="M1819" s="10"/>
      <c r="N1819" s="10"/>
      <c r="O1819" s="110">
        <f t="shared" si="56"/>
        <v>0</v>
      </c>
      <c r="P1819" s="110">
        <f t="shared" si="57"/>
        <v>0</v>
      </c>
    </row>
    <row r="1820" spans="1:16" x14ac:dyDescent="0.25">
      <c r="A1820" s="10">
        <v>16883934</v>
      </c>
      <c r="B1820" s="10" t="s">
        <v>72</v>
      </c>
      <c r="C1820" s="10" t="s">
        <v>73</v>
      </c>
      <c r="D1820" s="10">
        <v>2</v>
      </c>
      <c r="E1820" s="10"/>
      <c r="F1820" s="10"/>
      <c r="G1820" s="10"/>
      <c r="H1820" s="10"/>
      <c r="I1820" s="10"/>
      <c r="J1820" s="10"/>
      <c r="K1820" s="10"/>
      <c r="L1820" s="10"/>
      <c r="M1820" s="10"/>
      <c r="N1820" s="10"/>
      <c r="O1820" s="110">
        <f t="shared" si="56"/>
        <v>0</v>
      </c>
      <c r="P1820" s="110">
        <f t="shared" si="57"/>
        <v>0</v>
      </c>
    </row>
    <row r="1821" spans="1:16" x14ac:dyDescent="0.25">
      <c r="A1821" s="10">
        <v>16883985</v>
      </c>
      <c r="B1821" s="10" t="s">
        <v>72</v>
      </c>
      <c r="C1821" s="10" t="s">
        <v>73</v>
      </c>
      <c r="D1821" s="10">
        <v>2</v>
      </c>
      <c r="E1821" s="10"/>
      <c r="F1821" s="10"/>
      <c r="G1821" s="10"/>
      <c r="H1821" s="10"/>
      <c r="I1821" s="10"/>
      <c r="J1821" s="10"/>
      <c r="K1821" s="10"/>
      <c r="L1821" s="10"/>
      <c r="M1821" s="10"/>
      <c r="N1821" s="10"/>
      <c r="O1821" s="110">
        <f t="shared" si="56"/>
        <v>0</v>
      </c>
      <c r="P1821" s="110">
        <f t="shared" si="57"/>
        <v>0</v>
      </c>
    </row>
    <row r="1822" spans="1:16" x14ac:dyDescent="0.25">
      <c r="A1822" s="10">
        <v>16968131</v>
      </c>
      <c r="B1822" s="10" t="s">
        <v>72</v>
      </c>
      <c r="C1822" s="10" t="s">
        <v>73</v>
      </c>
      <c r="D1822" s="10">
        <v>1</v>
      </c>
      <c r="E1822" s="10"/>
      <c r="F1822" s="10"/>
      <c r="G1822" s="10"/>
      <c r="H1822" s="10"/>
      <c r="I1822" s="10"/>
      <c r="J1822" s="10"/>
      <c r="K1822" s="10"/>
      <c r="L1822" s="10"/>
      <c r="M1822" s="10"/>
      <c r="N1822" s="10"/>
      <c r="O1822" s="110">
        <f t="shared" si="56"/>
        <v>0</v>
      </c>
      <c r="P1822" s="110">
        <f t="shared" si="57"/>
        <v>0</v>
      </c>
    </row>
    <row r="1823" spans="1:16" x14ac:dyDescent="0.25">
      <c r="A1823" s="10">
        <v>16862082</v>
      </c>
      <c r="B1823" s="10" t="s">
        <v>331</v>
      </c>
      <c r="C1823" s="10" t="s">
        <v>332</v>
      </c>
      <c r="D1823" s="10">
        <v>1</v>
      </c>
      <c r="E1823" s="10"/>
      <c r="F1823" s="10"/>
      <c r="G1823" s="10"/>
      <c r="H1823" s="10"/>
      <c r="I1823" s="10"/>
      <c r="J1823" s="10"/>
      <c r="K1823" s="10"/>
      <c r="L1823" s="10"/>
      <c r="M1823" s="10"/>
      <c r="N1823" s="10"/>
      <c r="O1823" s="110">
        <f t="shared" si="56"/>
        <v>0</v>
      </c>
      <c r="P1823" s="110">
        <f t="shared" si="57"/>
        <v>0</v>
      </c>
    </row>
    <row r="1824" spans="1:16" x14ac:dyDescent="0.25">
      <c r="A1824" s="10">
        <v>16865014</v>
      </c>
      <c r="B1824" s="10" t="s">
        <v>219</v>
      </c>
      <c r="C1824" s="10" t="s">
        <v>220</v>
      </c>
      <c r="D1824" s="10">
        <v>1</v>
      </c>
      <c r="E1824" s="10"/>
      <c r="F1824" s="10"/>
      <c r="G1824" s="10"/>
      <c r="H1824" s="10"/>
      <c r="I1824" s="10"/>
      <c r="J1824" s="10"/>
      <c r="K1824" s="10"/>
      <c r="L1824" s="10"/>
      <c r="M1824" s="10"/>
      <c r="N1824" s="10"/>
      <c r="O1824" s="110">
        <f t="shared" si="56"/>
        <v>0</v>
      </c>
      <c r="P1824" s="110">
        <f t="shared" si="57"/>
        <v>0</v>
      </c>
    </row>
    <row r="1825" spans="1:16" x14ac:dyDescent="0.25">
      <c r="A1825" s="10">
        <v>16933966</v>
      </c>
      <c r="B1825" s="10" t="s">
        <v>194</v>
      </c>
      <c r="C1825" s="10" t="s">
        <v>195</v>
      </c>
      <c r="D1825" s="10">
        <v>1</v>
      </c>
      <c r="E1825" s="10"/>
      <c r="F1825" s="10"/>
      <c r="G1825" s="10"/>
      <c r="H1825" s="10"/>
      <c r="I1825" s="10"/>
      <c r="J1825" s="10"/>
      <c r="K1825" s="10"/>
      <c r="L1825" s="10"/>
      <c r="M1825" s="10"/>
      <c r="N1825" s="10"/>
      <c r="O1825" s="110">
        <f t="shared" si="56"/>
        <v>0</v>
      </c>
      <c r="P1825" s="110">
        <f t="shared" si="57"/>
        <v>0</v>
      </c>
    </row>
    <row r="1826" spans="1:16" x14ac:dyDescent="0.25">
      <c r="A1826" s="10">
        <v>16933974</v>
      </c>
      <c r="B1826" s="10" t="s">
        <v>194</v>
      </c>
      <c r="C1826" s="10" t="s">
        <v>195</v>
      </c>
      <c r="D1826" s="10">
        <v>1</v>
      </c>
      <c r="E1826" s="10"/>
      <c r="F1826" s="10"/>
      <c r="G1826" s="10"/>
      <c r="H1826" s="10"/>
      <c r="I1826" s="10"/>
      <c r="J1826" s="10"/>
      <c r="K1826" s="10"/>
      <c r="L1826" s="10"/>
      <c r="M1826" s="10"/>
      <c r="N1826" s="10"/>
      <c r="O1826" s="110">
        <f t="shared" si="56"/>
        <v>0</v>
      </c>
      <c r="P1826" s="110">
        <f t="shared" si="57"/>
        <v>0</v>
      </c>
    </row>
    <row r="1827" spans="1:16" x14ac:dyDescent="0.25">
      <c r="A1827" s="10">
        <v>16921437</v>
      </c>
      <c r="B1827" s="10" t="s">
        <v>415</v>
      </c>
      <c r="C1827" s="10" t="s">
        <v>416</v>
      </c>
      <c r="D1827" s="10">
        <v>56</v>
      </c>
      <c r="E1827" s="10"/>
      <c r="F1827" s="10"/>
      <c r="G1827" s="10"/>
      <c r="H1827" s="10"/>
      <c r="I1827" s="10"/>
      <c r="J1827" s="10"/>
      <c r="K1827" s="10"/>
      <c r="L1827" s="10"/>
      <c r="M1827" s="10"/>
      <c r="N1827" s="10"/>
      <c r="O1827" s="110">
        <f t="shared" si="56"/>
        <v>0</v>
      </c>
      <c r="P1827" s="110">
        <f t="shared" si="57"/>
        <v>0</v>
      </c>
    </row>
    <row r="1828" spans="1:16" x14ac:dyDescent="0.25">
      <c r="A1828" s="10">
        <v>16922255</v>
      </c>
      <c r="B1828" s="10" t="s">
        <v>415</v>
      </c>
      <c r="C1828" s="10" t="s">
        <v>416</v>
      </c>
      <c r="D1828" s="10">
        <v>28</v>
      </c>
      <c r="E1828" s="10"/>
      <c r="F1828" s="10"/>
      <c r="G1828" s="10"/>
      <c r="H1828" s="10"/>
      <c r="I1828" s="10"/>
      <c r="J1828" s="10"/>
      <c r="K1828" s="10"/>
      <c r="L1828" s="10"/>
      <c r="M1828" s="10"/>
      <c r="N1828" s="10"/>
      <c r="O1828" s="110">
        <f t="shared" si="56"/>
        <v>0</v>
      </c>
      <c r="P1828" s="110">
        <f t="shared" si="57"/>
        <v>0</v>
      </c>
    </row>
    <row r="1829" spans="1:16" x14ac:dyDescent="0.25">
      <c r="A1829" s="10">
        <v>16944275</v>
      </c>
      <c r="B1829" s="10" t="s">
        <v>415</v>
      </c>
      <c r="C1829" s="10" t="s">
        <v>416</v>
      </c>
      <c r="D1829" s="10">
        <v>28</v>
      </c>
      <c r="E1829" s="10"/>
      <c r="F1829" s="10"/>
      <c r="G1829" s="10"/>
      <c r="H1829" s="10"/>
      <c r="I1829" s="10"/>
      <c r="J1829" s="10"/>
      <c r="K1829" s="10"/>
      <c r="L1829" s="10"/>
      <c r="M1829" s="10"/>
      <c r="N1829" s="10"/>
      <c r="O1829" s="110">
        <f t="shared" si="56"/>
        <v>0</v>
      </c>
      <c r="P1829" s="110">
        <f t="shared" si="57"/>
        <v>0</v>
      </c>
    </row>
    <row r="1830" spans="1:16" x14ac:dyDescent="0.25">
      <c r="A1830" s="10">
        <v>16943864</v>
      </c>
      <c r="B1830" s="10" t="s">
        <v>314</v>
      </c>
      <c r="C1830" s="10" t="s">
        <v>315</v>
      </c>
      <c r="D1830" s="10">
        <v>30</v>
      </c>
      <c r="E1830" s="10"/>
      <c r="F1830" s="10"/>
      <c r="G1830" s="10"/>
      <c r="H1830" s="10"/>
      <c r="I1830" s="10"/>
      <c r="J1830" s="10"/>
      <c r="K1830" s="10"/>
      <c r="L1830" s="10"/>
      <c r="M1830" s="10"/>
      <c r="N1830" s="10"/>
      <c r="O1830" s="110">
        <f t="shared" si="56"/>
        <v>0</v>
      </c>
      <c r="P1830" s="110">
        <f t="shared" si="57"/>
        <v>0</v>
      </c>
    </row>
    <row r="1831" spans="1:16" x14ac:dyDescent="0.25">
      <c r="A1831" s="10">
        <v>16943872</v>
      </c>
      <c r="B1831" s="10" t="s">
        <v>314</v>
      </c>
      <c r="C1831" s="10" t="s">
        <v>315</v>
      </c>
      <c r="D1831" s="10">
        <v>30</v>
      </c>
      <c r="E1831" s="10"/>
      <c r="F1831" s="10"/>
      <c r="G1831" s="10"/>
      <c r="H1831" s="10"/>
      <c r="I1831" s="10"/>
      <c r="J1831" s="10"/>
      <c r="K1831" s="10"/>
      <c r="L1831" s="10"/>
      <c r="M1831" s="10"/>
      <c r="N1831" s="10"/>
      <c r="O1831" s="110">
        <f t="shared" si="56"/>
        <v>0</v>
      </c>
      <c r="P1831" s="110">
        <f t="shared" si="57"/>
        <v>0</v>
      </c>
    </row>
    <row r="1832" spans="1:16" x14ac:dyDescent="0.25">
      <c r="A1832" s="10">
        <v>16747739</v>
      </c>
      <c r="B1832" s="10" t="s">
        <v>505</v>
      </c>
      <c r="C1832" s="10" t="s">
        <v>506</v>
      </c>
      <c r="D1832" s="10">
        <v>1</v>
      </c>
      <c r="E1832" s="10"/>
      <c r="F1832" s="10"/>
      <c r="G1832" s="10"/>
      <c r="H1832" s="10"/>
      <c r="I1832" s="10"/>
      <c r="J1832" s="10"/>
      <c r="K1832" s="10"/>
      <c r="L1832" s="10"/>
      <c r="M1832" s="10"/>
      <c r="N1832" s="10"/>
      <c r="O1832" s="110">
        <f t="shared" si="56"/>
        <v>0</v>
      </c>
      <c r="P1832" s="110">
        <f t="shared" si="57"/>
        <v>0</v>
      </c>
    </row>
    <row r="1833" spans="1:16" x14ac:dyDescent="0.25">
      <c r="A1833" s="10">
        <v>16928326</v>
      </c>
      <c r="B1833" s="10" t="s">
        <v>156</v>
      </c>
      <c r="C1833" s="10" t="s">
        <v>157</v>
      </c>
      <c r="D1833" s="10">
        <v>20</v>
      </c>
      <c r="E1833" s="10"/>
      <c r="F1833" s="10"/>
      <c r="G1833" s="10"/>
      <c r="H1833" s="10"/>
      <c r="I1833" s="10"/>
      <c r="J1833" s="10"/>
      <c r="K1833" s="10"/>
      <c r="L1833" s="10"/>
      <c r="M1833" s="10"/>
      <c r="N1833" s="10"/>
      <c r="O1833" s="110">
        <f t="shared" si="56"/>
        <v>0</v>
      </c>
      <c r="P1833" s="110">
        <f t="shared" si="57"/>
        <v>0</v>
      </c>
    </row>
    <row r="1834" spans="1:16" x14ac:dyDescent="0.25">
      <c r="A1834" s="10">
        <v>16941608</v>
      </c>
      <c r="B1834" s="10" t="s">
        <v>156</v>
      </c>
      <c r="C1834" s="10" t="s">
        <v>157</v>
      </c>
      <c r="D1834" s="10">
        <v>20</v>
      </c>
      <c r="E1834" s="10"/>
      <c r="F1834" s="10"/>
      <c r="G1834" s="10"/>
      <c r="H1834" s="10"/>
      <c r="I1834" s="10"/>
      <c r="J1834" s="10"/>
      <c r="K1834" s="10"/>
      <c r="L1834" s="10"/>
      <c r="M1834" s="10"/>
      <c r="N1834" s="10"/>
      <c r="O1834" s="110">
        <f t="shared" si="56"/>
        <v>0</v>
      </c>
      <c r="P1834" s="110">
        <f t="shared" si="57"/>
        <v>0</v>
      </c>
    </row>
    <row r="1835" spans="1:16" x14ac:dyDescent="0.25">
      <c r="A1835" s="10">
        <v>16943295</v>
      </c>
      <c r="B1835" s="10" t="s">
        <v>156</v>
      </c>
      <c r="C1835" s="10" t="s">
        <v>157</v>
      </c>
      <c r="D1835" s="10">
        <v>20</v>
      </c>
      <c r="E1835" s="10"/>
      <c r="F1835" s="10"/>
      <c r="G1835" s="10"/>
      <c r="H1835" s="10"/>
      <c r="I1835" s="10"/>
      <c r="J1835" s="10"/>
      <c r="K1835" s="10"/>
      <c r="L1835" s="10"/>
      <c r="M1835" s="10"/>
      <c r="N1835" s="10"/>
      <c r="O1835" s="110">
        <f t="shared" si="56"/>
        <v>0</v>
      </c>
      <c r="P1835" s="110">
        <f t="shared" si="57"/>
        <v>0</v>
      </c>
    </row>
    <row r="1836" spans="1:16" x14ac:dyDescent="0.25">
      <c r="A1836" s="10">
        <v>16817885</v>
      </c>
      <c r="B1836" s="10" t="s">
        <v>517</v>
      </c>
      <c r="C1836" s="10" t="s">
        <v>518</v>
      </c>
      <c r="D1836" s="10">
        <v>90</v>
      </c>
      <c r="E1836" s="10"/>
      <c r="F1836" s="10"/>
      <c r="G1836" s="10"/>
      <c r="H1836" s="10"/>
      <c r="I1836" s="10"/>
      <c r="J1836" s="10"/>
      <c r="K1836" s="10"/>
      <c r="L1836" s="10"/>
      <c r="M1836" s="10"/>
      <c r="N1836" s="10"/>
      <c r="O1836" s="110">
        <f t="shared" si="56"/>
        <v>0</v>
      </c>
      <c r="P1836" s="110">
        <f t="shared" si="57"/>
        <v>0</v>
      </c>
    </row>
    <row r="1837" spans="1:16" x14ac:dyDescent="0.25">
      <c r="A1837" s="10">
        <v>16941624</v>
      </c>
      <c r="B1837" s="10" t="s">
        <v>517</v>
      </c>
      <c r="C1837" s="10" t="s">
        <v>518</v>
      </c>
      <c r="D1837" s="10">
        <v>90</v>
      </c>
      <c r="E1837" s="10"/>
      <c r="F1837" s="10"/>
      <c r="G1837" s="10"/>
      <c r="H1837" s="10"/>
      <c r="I1837" s="10"/>
      <c r="J1837" s="10"/>
      <c r="K1837" s="10"/>
      <c r="L1837" s="10"/>
      <c r="M1837" s="10"/>
      <c r="N1837" s="10"/>
      <c r="O1837" s="110">
        <f t="shared" si="56"/>
        <v>0</v>
      </c>
      <c r="P1837" s="110">
        <f t="shared" si="57"/>
        <v>0</v>
      </c>
    </row>
    <row r="1838" spans="1:16" x14ac:dyDescent="0.25">
      <c r="A1838" s="10">
        <v>16941659</v>
      </c>
      <c r="B1838" s="10" t="s">
        <v>517</v>
      </c>
      <c r="C1838" s="10" t="s">
        <v>518</v>
      </c>
      <c r="D1838" s="10">
        <v>30</v>
      </c>
      <c r="E1838" s="10"/>
      <c r="F1838" s="10"/>
      <c r="G1838" s="10"/>
      <c r="H1838" s="10"/>
      <c r="I1838" s="10"/>
      <c r="J1838" s="10"/>
      <c r="K1838" s="10"/>
      <c r="L1838" s="10"/>
      <c r="M1838" s="10"/>
      <c r="N1838" s="10"/>
      <c r="O1838" s="110">
        <f t="shared" ref="O1838:O1901" si="58">E1838+F1838+G1838+H1838+I1838+J1838+K1838+L1838+M1838+N1838</f>
        <v>0</v>
      </c>
      <c r="P1838" s="110">
        <f t="shared" ref="P1838:P1901" si="59">O1838-N1838</f>
        <v>0</v>
      </c>
    </row>
    <row r="1839" spans="1:16" x14ac:dyDescent="0.25">
      <c r="A1839" s="10">
        <v>16956133</v>
      </c>
      <c r="B1839" s="10" t="s">
        <v>517</v>
      </c>
      <c r="C1839" s="10" t="s">
        <v>518</v>
      </c>
      <c r="D1839" s="10">
        <v>30</v>
      </c>
      <c r="E1839" s="10"/>
      <c r="F1839" s="10"/>
      <c r="G1839" s="10"/>
      <c r="H1839" s="10"/>
      <c r="I1839" s="10"/>
      <c r="J1839" s="10"/>
      <c r="K1839" s="10"/>
      <c r="L1839" s="10"/>
      <c r="M1839" s="10"/>
      <c r="N1839" s="10"/>
      <c r="O1839" s="110">
        <f t="shared" si="58"/>
        <v>0</v>
      </c>
      <c r="P1839" s="110">
        <f t="shared" si="59"/>
        <v>0</v>
      </c>
    </row>
    <row r="1840" spans="1:16" x14ac:dyDescent="0.25">
      <c r="A1840" s="10">
        <v>16591925</v>
      </c>
      <c r="B1840" s="10" t="s">
        <v>2769</v>
      </c>
      <c r="C1840" s="10" t="s">
        <v>2770</v>
      </c>
      <c r="D1840" s="10">
        <v>1</v>
      </c>
      <c r="E1840" s="10"/>
      <c r="F1840" s="10"/>
      <c r="G1840" s="10"/>
      <c r="H1840" s="10"/>
      <c r="I1840" s="10"/>
      <c r="J1840" s="10"/>
      <c r="K1840" s="10"/>
      <c r="L1840" s="10"/>
      <c r="M1840" s="10"/>
      <c r="N1840" s="10"/>
      <c r="O1840" s="110">
        <f t="shared" si="58"/>
        <v>0</v>
      </c>
      <c r="P1840" s="110">
        <f t="shared" si="59"/>
        <v>0</v>
      </c>
    </row>
    <row r="1841" spans="1:16" x14ac:dyDescent="0.25">
      <c r="A1841" s="10">
        <v>16737385</v>
      </c>
      <c r="B1841" s="10" t="s">
        <v>227</v>
      </c>
      <c r="C1841" s="10" t="s">
        <v>228</v>
      </c>
      <c r="D1841" s="10">
        <v>1</v>
      </c>
      <c r="E1841" s="10"/>
      <c r="F1841" s="10"/>
      <c r="G1841" s="10"/>
      <c r="H1841" s="10"/>
      <c r="I1841" s="10"/>
      <c r="J1841" s="10"/>
      <c r="K1841" s="10"/>
      <c r="L1841" s="10"/>
      <c r="M1841" s="10"/>
      <c r="N1841" s="10"/>
      <c r="O1841" s="110">
        <f t="shared" si="58"/>
        <v>0</v>
      </c>
      <c r="P1841" s="110">
        <f t="shared" si="59"/>
        <v>0</v>
      </c>
    </row>
    <row r="1842" spans="1:16" x14ac:dyDescent="0.25">
      <c r="A1842" s="10">
        <v>16893883</v>
      </c>
      <c r="B1842" s="10" t="s">
        <v>227</v>
      </c>
      <c r="C1842" s="10" t="s">
        <v>228</v>
      </c>
      <c r="D1842" s="10">
        <v>25</v>
      </c>
      <c r="E1842" s="10"/>
      <c r="F1842" s="10"/>
      <c r="G1842" s="10"/>
      <c r="H1842" s="10"/>
      <c r="I1842" s="10"/>
      <c r="J1842" s="10"/>
      <c r="K1842" s="10"/>
      <c r="L1842" s="10"/>
      <c r="M1842" s="10"/>
      <c r="N1842" s="10"/>
      <c r="O1842" s="110">
        <f t="shared" si="58"/>
        <v>0</v>
      </c>
      <c r="P1842" s="110">
        <f t="shared" si="59"/>
        <v>0</v>
      </c>
    </row>
    <row r="1843" spans="1:16" x14ac:dyDescent="0.25">
      <c r="A1843" s="10">
        <v>16894820</v>
      </c>
      <c r="B1843" s="10" t="s">
        <v>227</v>
      </c>
      <c r="C1843" s="10" t="s">
        <v>228</v>
      </c>
      <c r="D1843" s="10">
        <v>25</v>
      </c>
      <c r="E1843" s="10"/>
      <c r="F1843" s="10"/>
      <c r="G1843" s="10"/>
      <c r="H1843" s="10"/>
      <c r="I1843" s="10"/>
      <c r="J1843" s="10"/>
      <c r="K1843" s="10"/>
      <c r="L1843" s="10"/>
      <c r="M1843" s="10"/>
      <c r="N1843" s="10"/>
      <c r="O1843" s="110">
        <f t="shared" si="58"/>
        <v>0</v>
      </c>
      <c r="P1843" s="110">
        <f t="shared" si="59"/>
        <v>0</v>
      </c>
    </row>
    <row r="1844" spans="1:16" x14ac:dyDescent="0.25">
      <c r="A1844" s="10">
        <v>16912144</v>
      </c>
      <c r="B1844" s="10" t="s">
        <v>476</v>
      </c>
      <c r="C1844" s="10" t="s">
        <v>477</v>
      </c>
      <c r="D1844" s="10">
        <v>1</v>
      </c>
      <c r="E1844" s="10"/>
      <c r="F1844" s="10"/>
      <c r="G1844" s="10"/>
      <c r="H1844" s="10"/>
      <c r="I1844" s="10"/>
      <c r="J1844" s="10"/>
      <c r="K1844" s="10"/>
      <c r="L1844" s="10"/>
      <c r="M1844" s="10"/>
      <c r="N1844" s="10"/>
      <c r="O1844" s="110">
        <f t="shared" si="58"/>
        <v>0</v>
      </c>
      <c r="P1844" s="110">
        <f t="shared" si="59"/>
        <v>0</v>
      </c>
    </row>
    <row r="1845" spans="1:16" x14ac:dyDescent="0.25">
      <c r="A1845" s="10">
        <v>16909461</v>
      </c>
      <c r="B1845" s="10" t="s">
        <v>458</v>
      </c>
      <c r="C1845" s="10" t="s">
        <v>459</v>
      </c>
      <c r="D1845" s="10">
        <v>1</v>
      </c>
      <c r="E1845" s="10"/>
      <c r="F1845" s="10"/>
      <c r="G1845" s="10"/>
      <c r="H1845" s="10"/>
      <c r="I1845" s="10"/>
      <c r="J1845" s="10"/>
      <c r="K1845" s="10"/>
      <c r="L1845" s="10"/>
      <c r="M1845" s="10"/>
      <c r="N1845" s="10"/>
      <c r="O1845" s="110">
        <f t="shared" si="58"/>
        <v>0</v>
      </c>
      <c r="P1845" s="110">
        <f t="shared" si="59"/>
        <v>0</v>
      </c>
    </row>
    <row r="1846" spans="1:16" x14ac:dyDescent="0.25">
      <c r="A1846" s="10">
        <v>16909488</v>
      </c>
      <c r="B1846" s="10" t="s">
        <v>458</v>
      </c>
      <c r="C1846" s="10" t="s">
        <v>459</v>
      </c>
      <c r="D1846" s="10">
        <v>1</v>
      </c>
      <c r="E1846" s="10"/>
      <c r="F1846" s="10"/>
      <c r="G1846" s="10"/>
      <c r="H1846" s="10"/>
      <c r="I1846" s="10"/>
      <c r="J1846" s="10"/>
      <c r="K1846" s="10"/>
      <c r="L1846" s="10"/>
      <c r="M1846" s="10"/>
      <c r="N1846" s="10"/>
      <c r="O1846" s="110">
        <f t="shared" si="58"/>
        <v>0</v>
      </c>
      <c r="P1846" s="110">
        <f t="shared" si="59"/>
        <v>0</v>
      </c>
    </row>
    <row r="1847" spans="1:16" x14ac:dyDescent="0.25">
      <c r="A1847" s="10">
        <v>16945476</v>
      </c>
      <c r="B1847" s="10" t="s">
        <v>458</v>
      </c>
      <c r="C1847" s="10" t="s">
        <v>459</v>
      </c>
      <c r="D1847" s="10">
        <v>1</v>
      </c>
      <c r="E1847" s="10"/>
      <c r="F1847" s="10"/>
      <c r="G1847" s="10"/>
      <c r="H1847" s="10"/>
      <c r="I1847" s="10"/>
      <c r="J1847" s="10"/>
      <c r="K1847" s="10"/>
      <c r="L1847" s="10"/>
      <c r="M1847" s="10"/>
      <c r="N1847" s="10"/>
      <c r="O1847" s="110">
        <f t="shared" si="58"/>
        <v>0</v>
      </c>
      <c r="P1847" s="110">
        <f t="shared" si="59"/>
        <v>0</v>
      </c>
    </row>
    <row r="1848" spans="1:16" x14ac:dyDescent="0.25">
      <c r="A1848" s="10">
        <v>16945492</v>
      </c>
      <c r="B1848" s="10" t="s">
        <v>458</v>
      </c>
      <c r="C1848" s="10" t="s">
        <v>459</v>
      </c>
      <c r="D1848" s="10">
        <v>1</v>
      </c>
      <c r="E1848" s="10"/>
      <c r="F1848" s="10"/>
      <c r="G1848" s="10"/>
      <c r="H1848" s="10"/>
      <c r="I1848" s="10"/>
      <c r="J1848" s="10"/>
      <c r="K1848" s="10"/>
      <c r="L1848" s="10"/>
      <c r="M1848" s="10"/>
      <c r="N1848" s="10"/>
      <c r="O1848" s="110">
        <f t="shared" si="58"/>
        <v>0</v>
      </c>
      <c r="P1848" s="110">
        <f t="shared" si="59"/>
        <v>0</v>
      </c>
    </row>
    <row r="1849" spans="1:16" x14ac:dyDescent="0.25">
      <c r="A1849" s="10">
        <v>15811840</v>
      </c>
      <c r="B1849" s="10" t="s">
        <v>2771</v>
      </c>
      <c r="C1849" s="10" t="s">
        <v>2772</v>
      </c>
      <c r="D1849" s="10">
        <v>1</v>
      </c>
      <c r="E1849" s="10"/>
      <c r="F1849" s="10"/>
      <c r="G1849" s="10"/>
      <c r="H1849" s="10"/>
      <c r="I1849" s="10"/>
      <c r="J1849" s="10"/>
      <c r="K1849" s="10"/>
      <c r="L1849" s="10"/>
      <c r="M1849" s="10"/>
      <c r="N1849" s="10"/>
      <c r="O1849" s="110">
        <f t="shared" si="58"/>
        <v>0</v>
      </c>
      <c r="P1849" s="110">
        <f t="shared" si="59"/>
        <v>0</v>
      </c>
    </row>
    <row r="1850" spans="1:16" x14ac:dyDescent="0.25">
      <c r="A1850" s="10">
        <v>16911830</v>
      </c>
      <c r="B1850" s="10" t="s">
        <v>2773</v>
      </c>
      <c r="C1850" s="10" t="s">
        <v>2774</v>
      </c>
      <c r="D1850" s="10">
        <v>1</v>
      </c>
      <c r="E1850" s="10"/>
      <c r="F1850" s="10"/>
      <c r="G1850" s="10"/>
      <c r="H1850" s="10"/>
      <c r="I1850" s="10"/>
      <c r="J1850" s="10"/>
      <c r="K1850" s="10"/>
      <c r="L1850" s="10"/>
      <c r="M1850" s="10"/>
      <c r="N1850" s="10"/>
      <c r="O1850" s="110">
        <f t="shared" si="58"/>
        <v>0</v>
      </c>
      <c r="P1850" s="110">
        <f t="shared" si="59"/>
        <v>0</v>
      </c>
    </row>
    <row r="1851" spans="1:16" x14ac:dyDescent="0.25">
      <c r="A1851" s="10">
        <v>16911865</v>
      </c>
      <c r="B1851" s="10" t="s">
        <v>2773</v>
      </c>
      <c r="C1851" s="10" t="s">
        <v>2774</v>
      </c>
      <c r="D1851" s="10">
        <v>1</v>
      </c>
      <c r="E1851" s="10"/>
      <c r="F1851" s="10"/>
      <c r="G1851" s="10"/>
      <c r="H1851" s="10"/>
      <c r="I1851" s="10"/>
      <c r="J1851" s="10"/>
      <c r="K1851" s="10"/>
      <c r="L1851" s="10"/>
      <c r="M1851" s="10"/>
      <c r="N1851" s="10"/>
      <c r="O1851" s="110">
        <f t="shared" si="58"/>
        <v>0</v>
      </c>
      <c r="P1851" s="110">
        <f t="shared" si="59"/>
        <v>0</v>
      </c>
    </row>
    <row r="1852" spans="1:16" x14ac:dyDescent="0.25">
      <c r="A1852" s="10">
        <v>16911334</v>
      </c>
      <c r="B1852" s="10" t="s">
        <v>168</v>
      </c>
      <c r="C1852" s="10" t="s">
        <v>169</v>
      </c>
      <c r="D1852" s="10">
        <v>6</v>
      </c>
      <c r="E1852" s="10"/>
      <c r="F1852" s="10"/>
      <c r="G1852" s="10"/>
      <c r="H1852" s="10"/>
      <c r="I1852" s="10"/>
      <c r="J1852" s="10"/>
      <c r="K1852" s="10"/>
      <c r="L1852" s="10"/>
      <c r="M1852" s="10"/>
      <c r="N1852" s="10"/>
      <c r="O1852" s="110">
        <f t="shared" si="58"/>
        <v>0</v>
      </c>
      <c r="P1852" s="110">
        <f t="shared" si="59"/>
        <v>0</v>
      </c>
    </row>
    <row r="1853" spans="1:16" x14ac:dyDescent="0.25">
      <c r="A1853" s="10">
        <v>16883500</v>
      </c>
      <c r="B1853" s="10" t="s">
        <v>347</v>
      </c>
      <c r="C1853" s="10" t="s">
        <v>348</v>
      </c>
      <c r="D1853" s="10">
        <v>84</v>
      </c>
      <c r="E1853" s="10"/>
      <c r="F1853" s="10"/>
      <c r="G1853" s="10"/>
      <c r="H1853" s="10"/>
      <c r="I1853" s="10"/>
      <c r="J1853" s="10"/>
      <c r="K1853" s="10"/>
      <c r="L1853" s="10"/>
      <c r="M1853" s="10"/>
      <c r="N1853" s="10"/>
      <c r="O1853" s="110">
        <f t="shared" si="58"/>
        <v>0</v>
      </c>
      <c r="P1853" s="110">
        <f t="shared" si="59"/>
        <v>0</v>
      </c>
    </row>
    <row r="1854" spans="1:16" x14ac:dyDescent="0.25">
      <c r="A1854" s="10">
        <v>16894766</v>
      </c>
      <c r="B1854" s="10" t="s">
        <v>347</v>
      </c>
      <c r="C1854" s="10" t="s">
        <v>348</v>
      </c>
      <c r="D1854" s="10">
        <v>84</v>
      </c>
      <c r="E1854" s="10"/>
      <c r="F1854" s="10"/>
      <c r="G1854" s="10"/>
      <c r="H1854" s="10"/>
      <c r="I1854" s="10"/>
      <c r="J1854" s="10"/>
      <c r="K1854" s="10"/>
      <c r="L1854" s="10"/>
      <c r="M1854" s="10"/>
      <c r="N1854" s="10"/>
      <c r="O1854" s="110">
        <f t="shared" si="58"/>
        <v>0</v>
      </c>
      <c r="P1854" s="110">
        <f t="shared" si="59"/>
        <v>0</v>
      </c>
    </row>
    <row r="1855" spans="1:16" x14ac:dyDescent="0.25">
      <c r="A1855" s="10">
        <v>16938984</v>
      </c>
      <c r="B1855" s="10" t="s">
        <v>347</v>
      </c>
      <c r="C1855" s="10" t="s">
        <v>348</v>
      </c>
      <c r="D1855" s="10">
        <v>84</v>
      </c>
      <c r="E1855" s="10"/>
      <c r="F1855" s="10"/>
      <c r="G1855" s="10"/>
      <c r="H1855" s="10"/>
      <c r="I1855" s="10"/>
      <c r="J1855" s="10"/>
      <c r="K1855" s="10"/>
      <c r="L1855" s="10"/>
      <c r="M1855" s="10"/>
      <c r="N1855" s="10"/>
      <c r="O1855" s="110">
        <f t="shared" si="58"/>
        <v>0</v>
      </c>
      <c r="P1855" s="110">
        <f t="shared" si="59"/>
        <v>0</v>
      </c>
    </row>
    <row r="1856" spans="1:16" x14ac:dyDescent="0.25">
      <c r="A1856" s="10">
        <v>16943309</v>
      </c>
      <c r="B1856" s="10" t="s">
        <v>347</v>
      </c>
      <c r="C1856" s="10" t="s">
        <v>348</v>
      </c>
      <c r="D1856" s="10">
        <v>84</v>
      </c>
      <c r="E1856" s="10"/>
      <c r="F1856" s="10"/>
      <c r="G1856" s="10"/>
      <c r="H1856" s="10"/>
      <c r="I1856" s="10"/>
      <c r="J1856" s="10"/>
      <c r="K1856" s="10"/>
      <c r="L1856" s="10"/>
      <c r="M1856" s="10"/>
      <c r="N1856" s="10"/>
      <c r="O1856" s="110">
        <f t="shared" si="58"/>
        <v>0</v>
      </c>
      <c r="P1856" s="110">
        <f t="shared" si="59"/>
        <v>0</v>
      </c>
    </row>
    <row r="1857" spans="1:16" x14ac:dyDescent="0.25">
      <c r="A1857" s="10">
        <v>16943317</v>
      </c>
      <c r="B1857" s="10" t="s">
        <v>347</v>
      </c>
      <c r="C1857" s="10" t="s">
        <v>348</v>
      </c>
      <c r="D1857" s="10">
        <v>56</v>
      </c>
      <c r="E1857" s="10"/>
      <c r="F1857" s="10"/>
      <c r="G1857" s="10"/>
      <c r="H1857" s="10"/>
      <c r="I1857" s="10"/>
      <c r="J1857" s="10"/>
      <c r="K1857" s="10"/>
      <c r="L1857" s="10"/>
      <c r="M1857" s="10"/>
      <c r="N1857" s="10"/>
      <c r="O1857" s="110">
        <f t="shared" si="58"/>
        <v>0</v>
      </c>
      <c r="P1857" s="110">
        <f t="shared" si="59"/>
        <v>0</v>
      </c>
    </row>
    <row r="1858" spans="1:16" x14ac:dyDescent="0.25">
      <c r="A1858" s="10">
        <v>16944429</v>
      </c>
      <c r="B1858" s="10" t="s">
        <v>347</v>
      </c>
      <c r="C1858" s="10" t="s">
        <v>348</v>
      </c>
      <c r="D1858" s="10">
        <v>84</v>
      </c>
      <c r="E1858" s="10"/>
      <c r="F1858" s="10"/>
      <c r="G1858" s="10"/>
      <c r="H1858" s="10"/>
      <c r="I1858" s="10"/>
      <c r="J1858" s="10"/>
      <c r="K1858" s="10"/>
      <c r="L1858" s="10"/>
      <c r="M1858" s="10"/>
      <c r="N1858" s="10"/>
      <c r="O1858" s="110">
        <f t="shared" si="58"/>
        <v>0</v>
      </c>
      <c r="P1858" s="110">
        <f t="shared" si="59"/>
        <v>0</v>
      </c>
    </row>
    <row r="1859" spans="1:16" x14ac:dyDescent="0.25">
      <c r="A1859" s="10">
        <v>16938836</v>
      </c>
      <c r="B1859" s="10" t="s">
        <v>271</v>
      </c>
      <c r="C1859" s="10" t="s">
        <v>272</v>
      </c>
      <c r="D1859" s="10">
        <v>1</v>
      </c>
      <c r="E1859" s="10"/>
      <c r="F1859" s="10"/>
      <c r="G1859" s="10"/>
      <c r="H1859" s="10"/>
      <c r="I1859" s="10"/>
      <c r="J1859" s="10"/>
      <c r="K1859" s="10"/>
      <c r="L1859" s="10"/>
      <c r="M1859" s="10"/>
      <c r="N1859" s="10"/>
      <c r="O1859" s="110">
        <f t="shared" si="58"/>
        <v>0</v>
      </c>
      <c r="P1859" s="110">
        <f t="shared" si="59"/>
        <v>0</v>
      </c>
    </row>
    <row r="1860" spans="1:16" x14ac:dyDescent="0.25">
      <c r="A1860" s="10">
        <v>16893344</v>
      </c>
      <c r="B1860" s="10" t="s">
        <v>496</v>
      </c>
      <c r="C1860" s="10" t="s">
        <v>497</v>
      </c>
      <c r="D1860" s="10">
        <v>1</v>
      </c>
      <c r="E1860" s="10"/>
      <c r="F1860" s="10"/>
      <c r="G1860" s="10"/>
      <c r="H1860" s="10"/>
      <c r="I1860" s="10"/>
      <c r="J1860" s="10"/>
      <c r="K1860" s="10"/>
      <c r="L1860" s="10"/>
      <c r="M1860" s="10"/>
      <c r="N1860" s="10"/>
      <c r="O1860" s="110">
        <f t="shared" si="58"/>
        <v>0</v>
      </c>
      <c r="P1860" s="110">
        <f t="shared" si="59"/>
        <v>0</v>
      </c>
    </row>
    <row r="1861" spans="1:16" x14ac:dyDescent="0.25">
      <c r="A1861" s="10">
        <v>16912764</v>
      </c>
      <c r="B1861" s="10" t="s">
        <v>496</v>
      </c>
      <c r="C1861" s="10" t="s">
        <v>497</v>
      </c>
      <c r="D1861" s="10">
        <v>1</v>
      </c>
      <c r="E1861" s="10"/>
      <c r="F1861" s="10"/>
      <c r="G1861" s="10"/>
      <c r="H1861" s="10"/>
      <c r="I1861" s="10"/>
      <c r="J1861" s="10"/>
      <c r="K1861" s="10"/>
      <c r="L1861" s="10"/>
      <c r="M1861" s="10"/>
      <c r="N1861" s="10"/>
      <c r="O1861" s="110">
        <f t="shared" si="58"/>
        <v>0</v>
      </c>
      <c r="P1861" s="110">
        <f t="shared" si="59"/>
        <v>0</v>
      </c>
    </row>
    <row r="1862" spans="1:16" x14ac:dyDescent="0.25">
      <c r="A1862" s="10">
        <v>16938909</v>
      </c>
      <c r="B1862" s="10" t="s">
        <v>496</v>
      </c>
      <c r="C1862" s="10" t="s">
        <v>497</v>
      </c>
      <c r="D1862" s="10">
        <v>1</v>
      </c>
      <c r="E1862" s="10"/>
      <c r="F1862" s="10"/>
      <c r="G1862" s="10"/>
      <c r="H1862" s="10"/>
      <c r="I1862" s="10"/>
      <c r="J1862" s="10"/>
      <c r="K1862" s="10"/>
      <c r="L1862" s="10"/>
      <c r="M1862" s="10"/>
      <c r="N1862" s="10"/>
      <c r="O1862" s="110">
        <f t="shared" si="58"/>
        <v>0</v>
      </c>
      <c r="P1862" s="110">
        <f t="shared" si="59"/>
        <v>0</v>
      </c>
    </row>
    <row r="1863" spans="1:16" x14ac:dyDescent="0.25">
      <c r="A1863" s="10">
        <v>16931513</v>
      </c>
      <c r="B1863" s="10" t="s">
        <v>413</v>
      </c>
      <c r="C1863" s="10" t="s">
        <v>414</v>
      </c>
      <c r="D1863" s="10">
        <v>448</v>
      </c>
      <c r="E1863" s="10"/>
      <c r="F1863" s="10"/>
      <c r="G1863" s="10"/>
      <c r="H1863" s="10"/>
      <c r="I1863" s="10"/>
      <c r="J1863" s="10"/>
      <c r="K1863" s="10"/>
      <c r="L1863" s="10"/>
      <c r="M1863" s="10"/>
      <c r="N1863" s="10"/>
      <c r="O1863" s="110">
        <f t="shared" si="58"/>
        <v>0</v>
      </c>
      <c r="P1863" s="110">
        <f t="shared" si="59"/>
        <v>0</v>
      </c>
    </row>
    <row r="1864" spans="1:16" x14ac:dyDescent="0.25">
      <c r="A1864" s="10">
        <v>16950976</v>
      </c>
      <c r="B1864" s="10" t="s">
        <v>413</v>
      </c>
      <c r="C1864" s="10" t="s">
        <v>414</v>
      </c>
      <c r="D1864" s="10">
        <v>56</v>
      </c>
      <c r="E1864" s="10"/>
      <c r="F1864" s="10"/>
      <c r="G1864" s="10"/>
      <c r="H1864" s="10"/>
      <c r="I1864" s="10"/>
      <c r="J1864" s="10"/>
      <c r="K1864" s="10"/>
      <c r="L1864" s="10"/>
      <c r="M1864" s="10"/>
      <c r="N1864" s="10"/>
      <c r="O1864" s="110">
        <f t="shared" si="58"/>
        <v>0</v>
      </c>
      <c r="P1864" s="110">
        <f t="shared" si="59"/>
        <v>0</v>
      </c>
    </row>
    <row r="1865" spans="1:16" x14ac:dyDescent="0.25">
      <c r="A1865" s="10">
        <v>16951352</v>
      </c>
      <c r="B1865" s="10" t="s">
        <v>413</v>
      </c>
      <c r="C1865" s="10" t="s">
        <v>414</v>
      </c>
      <c r="D1865" s="10">
        <v>56</v>
      </c>
      <c r="E1865" s="10"/>
      <c r="F1865" s="10"/>
      <c r="G1865" s="10"/>
      <c r="H1865" s="10"/>
      <c r="I1865" s="10"/>
      <c r="J1865" s="10"/>
      <c r="K1865" s="10"/>
      <c r="L1865" s="10"/>
      <c r="M1865" s="10"/>
      <c r="N1865" s="10"/>
      <c r="O1865" s="110">
        <f t="shared" si="58"/>
        <v>0</v>
      </c>
      <c r="P1865" s="110">
        <f t="shared" si="59"/>
        <v>0</v>
      </c>
    </row>
    <row r="1866" spans="1:16" x14ac:dyDescent="0.25">
      <c r="A1866" s="10">
        <v>16960815</v>
      </c>
      <c r="B1866" s="10" t="s">
        <v>413</v>
      </c>
      <c r="C1866" s="10" t="s">
        <v>414</v>
      </c>
      <c r="D1866" s="10">
        <v>56</v>
      </c>
      <c r="E1866" s="10"/>
      <c r="F1866" s="10"/>
      <c r="G1866" s="10"/>
      <c r="H1866" s="10"/>
      <c r="I1866" s="10"/>
      <c r="J1866" s="10"/>
      <c r="K1866" s="10"/>
      <c r="L1866" s="10"/>
      <c r="M1866" s="10"/>
      <c r="N1866" s="10"/>
      <c r="O1866" s="110">
        <f t="shared" si="58"/>
        <v>0</v>
      </c>
      <c r="P1866" s="110">
        <f t="shared" si="59"/>
        <v>0</v>
      </c>
    </row>
    <row r="1867" spans="1:16" x14ac:dyDescent="0.25">
      <c r="A1867" s="10">
        <v>16960858</v>
      </c>
      <c r="B1867" s="10" t="s">
        <v>413</v>
      </c>
      <c r="C1867" s="10" t="s">
        <v>414</v>
      </c>
      <c r="D1867" s="10">
        <v>56</v>
      </c>
      <c r="E1867" s="10"/>
      <c r="F1867" s="10"/>
      <c r="G1867" s="10"/>
      <c r="H1867" s="10"/>
      <c r="I1867" s="10"/>
      <c r="J1867" s="10"/>
      <c r="K1867" s="10"/>
      <c r="L1867" s="10"/>
      <c r="M1867" s="10"/>
      <c r="N1867" s="10"/>
      <c r="O1867" s="110">
        <f t="shared" si="58"/>
        <v>0</v>
      </c>
      <c r="P1867" s="110">
        <f t="shared" si="59"/>
        <v>0</v>
      </c>
    </row>
    <row r="1868" spans="1:16" x14ac:dyDescent="0.25">
      <c r="A1868" s="10">
        <v>16963490</v>
      </c>
      <c r="B1868" s="10" t="s">
        <v>413</v>
      </c>
      <c r="C1868" s="10" t="s">
        <v>414</v>
      </c>
      <c r="D1868" s="10">
        <v>56</v>
      </c>
      <c r="E1868" s="10"/>
      <c r="F1868" s="10"/>
      <c r="G1868" s="10"/>
      <c r="H1868" s="10"/>
      <c r="I1868" s="10"/>
      <c r="J1868" s="10"/>
      <c r="K1868" s="10"/>
      <c r="L1868" s="10"/>
      <c r="M1868" s="10"/>
      <c r="N1868" s="10"/>
      <c r="O1868" s="110">
        <f t="shared" si="58"/>
        <v>0</v>
      </c>
      <c r="P1868" s="110">
        <f t="shared" si="59"/>
        <v>0</v>
      </c>
    </row>
    <row r="1869" spans="1:16" x14ac:dyDescent="0.25">
      <c r="A1869" s="10">
        <v>16902025</v>
      </c>
      <c r="B1869" s="10" t="s">
        <v>295</v>
      </c>
      <c r="C1869" s="10" t="s">
        <v>296</v>
      </c>
      <c r="D1869" s="10">
        <v>30</v>
      </c>
      <c r="E1869" s="10"/>
      <c r="F1869" s="10"/>
      <c r="G1869" s="10"/>
      <c r="H1869" s="10"/>
      <c r="I1869" s="10"/>
      <c r="J1869" s="10"/>
      <c r="K1869" s="10"/>
      <c r="L1869" s="10"/>
      <c r="M1869" s="10"/>
      <c r="N1869" s="10"/>
      <c r="O1869" s="110">
        <f t="shared" si="58"/>
        <v>0</v>
      </c>
      <c r="P1869" s="110">
        <f t="shared" si="59"/>
        <v>0</v>
      </c>
    </row>
    <row r="1870" spans="1:16" x14ac:dyDescent="0.25">
      <c r="A1870" s="10">
        <v>16904354</v>
      </c>
      <c r="B1870" s="10" t="s">
        <v>295</v>
      </c>
      <c r="C1870" s="10" t="s">
        <v>296</v>
      </c>
      <c r="D1870" s="10">
        <v>30</v>
      </c>
      <c r="E1870" s="10"/>
      <c r="F1870" s="10"/>
      <c r="G1870" s="10"/>
      <c r="H1870" s="10"/>
      <c r="I1870" s="10"/>
      <c r="J1870" s="10"/>
      <c r="K1870" s="10"/>
      <c r="L1870" s="10"/>
      <c r="M1870" s="10"/>
      <c r="N1870" s="10"/>
      <c r="O1870" s="110">
        <f t="shared" si="58"/>
        <v>0</v>
      </c>
      <c r="P1870" s="110">
        <f t="shared" si="59"/>
        <v>0</v>
      </c>
    </row>
    <row r="1871" spans="1:16" x14ac:dyDescent="0.25">
      <c r="A1871" s="10">
        <v>16938941</v>
      </c>
      <c r="B1871" s="10" t="s">
        <v>295</v>
      </c>
      <c r="C1871" s="10" t="s">
        <v>296</v>
      </c>
      <c r="D1871" s="10">
        <v>30</v>
      </c>
      <c r="E1871" s="10"/>
      <c r="F1871" s="10"/>
      <c r="G1871" s="10"/>
      <c r="H1871" s="10"/>
      <c r="I1871" s="10"/>
      <c r="J1871" s="10"/>
      <c r="K1871" s="10"/>
      <c r="L1871" s="10"/>
      <c r="M1871" s="10"/>
      <c r="N1871" s="10"/>
      <c r="O1871" s="110">
        <f t="shared" si="58"/>
        <v>0</v>
      </c>
      <c r="P1871" s="110">
        <f t="shared" si="59"/>
        <v>0</v>
      </c>
    </row>
    <row r="1872" spans="1:16" x14ac:dyDescent="0.25">
      <c r="A1872" s="10">
        <v>16938968</v>
      </c>
      <c r="B1872" s="10" t="s">
        <v>295</v>
      </c>
      <c r="C1872" s="10" t="s">
        <v>296</v>
      </c>
      <c r="D1872" s="10">
        <v>30</v>
      </c>
      <c r="E1872" s="10"/>
      <c r="F1872" s="10"/>
      <c r="G1872" s="10"/>
      <c r="H1872" s="10"/>
      <c r="I1872" s="10"/>
      <c r="J1872" s="10"/>
      <c r="K1872" s="10"/>
      <c r="L1872" s="10"/>
      <c r="M1872" s="10"/>
      <c r="N1872" s="10"/>
      <c r="O1872" s="110">
        <f t="shared" si="58"/>
        <v>0</v>
      </c>
      <c r="P1872" s="110">
        <f t="shared" si="59"/>
        <v>0</v>
      </c>
    </row>
    <row r="1873" spans="1:16" x14ac:dyDescent="0.25">
      <c r="A1873" s="10">
        <v>16867734</v>
      </c>
      <c r="B1873" s="10" t="s">
        <v>323</v>
      </c>
      <c r="C1873" s="10" t="s">
        <v>324</v>
      </c>
      <c r="D1873" s="10">
        <v>21</v>
      </c>
      <c r="E1873" s="10"/>
      <c r="F1873" s="10"/>
      <c r="G1873" s="10"/>
      <c r="H1873" s="10"/>
      <c r="I1873" s="10"/>
      <c r="J1873" s="10"/>
      <c r="K1873" s="10"/>
      <c r="L1873" s="10"/>
      <c r="M1873" s="10"/>
      <c r="N1873" s="10"/>
      <c r="O1873" s="110">
        <f t="shared" si="58"/>
        <v>0</v>
      </c>
      <c r="P1873" s="110">
        <f t="shared" si="59"/>
        <v>0</v>
      </c>
    </row>
    <row r="1874" spans="1:16" x14ac:dyDescent="0.25">
      <c r="A1874" s="10">
        <v>16881400</v>
      </c>
      <c r="B1874" s="10" t="s">
        <v>323</v>
      </c>
      <c r="C1874" s="10" t="s">
        <v>324</v>
      </c>
      <c r="D1874" s="10">
        <v>21</v>
      </c>
      <c r="E1874" s="10"/>
      <c r="F1874" s="10"/>
      <c r="G1874" s="10"/>
      <c r="H1874" s="10"/>
      <c r="I1874" s="10"/>
      <c r="J1874" s="10"/>
      <c r="K1874" s="10"/>
      <c r="L1874" s="10"/>
      <c r="M1874" s="10"/>
      <c r="N1874" s="10"/>
      <c r="O1874" s="110">
        <f t="shared" si="58"/>
        <v>0</v>
      </c>
      <c r="P1874" s="110">
        <f t="shared" si="59"/>
        <v>0</v>
      </c>
    </row>
    <row r="1875" spans="1:16" x14ac:dyDescent="0.25">
      <c r="A1875" s="10">
        <v>16895193</v>
      </c>
      <c r="B1875" s="10" t="s">
        <v>285</v>
      </c>
      <c r="C1875" s="10" t="s">
        <v>286</v>
      </c>
      <c r="D1875" s="10">
        <v>1</v>
      </c>
      <c r="E1875" s="10"/>
      <c r="F1875" s="10"/>
      <c r="G1875" s="10"/>
      <c r="H1875" s="10"/>
      <c r="I1875" s="10"/>
      <c r="J1875" s="10"/>
      <c r="K1875" s="10"/>
      <c r="L1875" s="10"/>
      <c r="M1875" s="10"/>
      <c r="N1875" s="10"/>
      <c r="O1875" s="110">
        <f t="shared" si="58"/>
        <v>0</v>
      </c>
      <c r="P1875" s="110">
        <f t="shared" si="59"/>
        <v>0</v>
      </c>
    </row>
    <row r="1876" spans="1:16" x14ac:dyDescent="0.25">
      <c r="A1876" s="10">
        <v>16906764</v>
      </c>
      <c r="B1876" s="10" t="s">
        <v>285</v>
      </c>
      <c r="C1876" s="10" t="s">
        <v>286</v>
      </c>
      <c r="D1876" s="10">
        <v>1</v>
      </c>
      <c r="E1876" s="10"/>
      <c r="F1876" s="10"/>
      <c r="G1876" s="10"/>
      <c r="H1876" s="10"/>
      <c r="I1876" s="10"/>
      <c r="J1876" s="10"/>
      <c r="K1876" s="10"/>
      <c r="L1876" s="10"/>
      <c r="M1876" s="10"/>
      <c r="N1876" s="10"/>
      <c r="O1876" s="110">
        <f t="shared" si="58"/>
        <v>0</v>
      </c>
      <c r="P1876" s="110">
        <f t="shared" si="59"/>
        <v>0</v>
      </c>
    </row>
    <row r="1877" spans="1:16" x14ac:dyDescent="0.25">
      <c r="A1877" s="10">
        <v>16345320</v>
      </c>
      <c r="B1877" s="10" t="s">
        <v>146</v>
      </c>
      <c r="C1877" s="10" t="s">
        <v>147</v>
      </c>
      <c r="D1877" s="10">
        <v>1</v>
      </c>
      <c r="E1877" s="10"/>
      <c r="F1877" s="10"/>
      <c r="G1877" s="10"/>
      <c r="H1877" s="10"/>
      <c r="I1877" s="10"/>
      <c r="J1877" s="10"/>
      <c r="K1877" s="10"/>
      <c r="L1877" s="10"/>
      <c r="M1877" s="10"/>
      <c r="N1877" s="10"/>
      <c r="O1877" s="110">
        <f t="shared" si="58"/>
        <v>0</v>
      </c>
      <c r="P1877" s="110">
        <f t="shared" si="59"/>
        <v>0</v>
      </c>
    </row>
    <row r="1878" spans="1:16" x14ac:dyDescent="0.25">
      <c r="A1878" s="10">
        <v>16345339</v>
      </c>
      <c r="B1878" s="10" t="s">
        <v>146</v>
      </c>
      <c r="C1878" s="10" t="s">
        <v>147</v>
      </c>
      <c r="D1878" s="10">
        <v>1</v>
      </c>
      <c r="E1878" s="10"/>
      <c r="F1878" s="10"/>
      <c r="G1878" s="10"/>
      <c r="H1878" s="10"/>
      <c r="I1878" s="10"/>
      <c r="J1878" s="10"/>
      <c r="K1878" s="10"/>
      <c r="L1878" s="10"/>
      <c r="M1878" s="10"/>
      <c r="N1878" s="10"/>
      <c r="O1878" s="110">
        <f t="shared" si="58"/>
        <v>0</v>
      </c>
      <c r="P1878" s="110">
        <f t="shared" si="59"/>
        <v>0</v>
      </c>
    </row>
    <row r="1879" spans="1:16" x14ac:dyDescent="0.25">
      <c r="A1879" s="10">
        <v>16345347</v>
      </c>
      <c r="B1879" s="10" t="s">
        <v>146</v>
      </c>
      <c r="C1879" s="10" t="s">
        <v>147</v>
      </c>
      <c r="D1879" s="10">
        <v>1</v>
      </c>
      <c r="E1879" s="10"/>
      <c r="F1879" s="10"/>
      <c r="G1879" s="10"/>
      <c r="H1879" s="10"/>
      <c r="I1879" s="10"/>
      <c r="J1879" s="10"/>
      <c r="K1879" s="10"/>
      <c r="L1879" s="10"/>
      <c r="M1879" s="10"/>
      <c r="N1879" s="10"/>
      <c r="O1879" s="110">
        <f t="shared" si="58"/>
        <v>0</v>
      </c>
      <c r="P1879" s="110">
        <f t="shared" si="59"/>
        <v>0</v>
      </c>
    </row>
    <row r="1880" spans="1:16" x14ac:dyDescent="0.25">
      <c r="A1880" s="10">
        <v>16880412</v>
      </c>
      <c r="B1880" s="10" t="s">
        <v>146</v>
      </c>
      <c r="C1880" s="10" t="s">
        <v>147</v>
      </c>
      <c r="D1880" s="10">
        <v>1</v>
      </c>
      <c r="E1880" s="10"/>
      <c r="F1880" s="10"/>
      <c r="G1880" s="10"/>
      <c r="H1880" s="10"/>
      <c r="I1880" s="10"/>
      <c r="J1880" s="10"/>
      <c r="K1880" s="10"/>
      <c r="L1880" s="10"/>
      <c r="M1880" s="10"/>
      <c r="N1880" s="10"/>
      <c r="O1880" s="110">
        <f t="shared" si="58"/>
        <v>0</v>
      </c>
      <c r="P1880" s="110">
        <f t="shared" si="59"/>
        <v>0</v>
      </c>
    </row>
    <row r="1881" spans="1:16" x14ac:dyDescent="0.25">
      <c r="A1881" s="10">
        <v>16880579</v>
      </c>
      <c r="B1881" s="10" t="s">
        <v>146</v>
      </c>
      <c r="C1881" s="10" t="s">
        <v>147</v>
      </c>
      <c r="D1881" s="10">
        <v>1</v>
      </c>
      <c r="E1881" s="10"/>
      <c r="F1881" s="10"/>
      <c r="G1881" s="10"/>
      <c r="H1881" s="10"/>
      <c r="I1881" s="10"/>
      <c r="J1881" s="10"/>
      <c r="K1881" s="10"/>
      <c r="L1881" s="10"/>
      <c r="M1881" s="10"/>
      <c r="N1881" s="10"/>
      <c r="O1881" s="110">
        <f t="shared" si="58"/>
        <v>0</v>
      </c>
      <c r="P1881" s="110">
        <f t="shared" si="59"/>
        <v>0</v>
      </c>
    </row>
    <row r="1882" spans="1:16" x14ac:dyDescent="0.25">
      <c r="A1882" s="10">
        <v>16880587</v>
      </c>
      <c r="B1882" s="10" t="s">
        <v>146</v>
      </c>
      <c r="C1882" s="10" t="s">
        <v>147</v>
      </c>
      <c r="D1882" s="10">
        <v>1</v>
      </c>
      <c r="E1882" s="10"/>
      <c r="F1882" s="10"/>
      <c r="G1882" s="10"/>
      <c r="H1882" s="10"/>
      <c r="I1882" s="10"/>
      <c r="J1882" s="10"/>
      <c r="K1882" s="10"/>
      <c r="L1882" s="10"/>
      <c r="M1882" s="10"/>
      <c r="N1882" s="10"/>
      <c r="O1882" s="110">
        <f t="shared" si="58"/>
        <v>0</v>
      </c>
      <c r="P1882" s="110">
        <f t="shared" si="59"/>
        <v>0</v>
      </c>
    </row>
    <row r="1883" spans="1:16" x14ac:dyDescent="0.25">
      <c r="A1883" s="10">
        <v>16965728</v>
      </c>
      <c r="B1883" s="10" t="s">
        <v>146</v>
      </c>
      <c r="C1883" s="10" t="s">
        <v>147</v>
      </c>
      <c r="D1883" s="10">
        <v>1</v>
      </c>
      <c r="E1883" s="10"/>
      <c r="F1883" s="10"/>
      <c r="G1883" s="10"/>
      <c r="H1883" s="10"/>
      <c r="I1883" s="10"/>
      <c r="J1883" s="10"/>
      <c r="K1883" s="10"/>
      <c r="L1883" s="10"/>
      <c r="M1883" s="10"/>
      <c r="N1883" s="10"/>
      <c r="O1883" s="110">
        <f t="shared" si="58"/>
        <v>0</v>
      </c>
      <c r="P1883" s="110">
        <f t="shared" si="59"/>
        <v>0</v>
      </c>
    </row>
    <row r="1884" spans="1:16" x14ac:dyDescent="0.25">
      <c r="A1884" s="10">
        <v>16938925</v>
      </c>
      <c r="B1884" s="10" t="s">
        <v>247</v>
      </c>
      <c r="C1884" s="10" t="s">
        <v>248</v>
      </c>
      <c r="D1884" s="10">
        <v>1</v>
      </c>
      <c r="E1884" s="10"/>
      <c r="F1884" s="10"/>
      <c r="G1884" s="10"/>
      <c r="H1884" s="10"/>
      <c r="I1884" s="10"/>
      <c r="J1884" s="10"/>
      <c r="K1884" s="10"/>
      <c r="L1884" s="10"/>
      <c r="M1884" s="10"/>
      <c r="N1884" s="10"/>
      <c r="O1884" s="110">
        <f t="shared" si="58"/>
        <v>0</v>
      </c>
      <c r="P1884" s="110">
        <f t="shared" si="59"/>
        <v>0</v>
      </c>
    </row>
    <row r="1885" spans="1:16" x14ac:dyDescent="0.25">
      <c r="A1885" s="10">
        <v>16944321</v>
      </c>
      <c r="B1885" s="10" t="s">
        <v>247</v>
      </c>
      <c r="C1885" s="10" t="s">
        <v>248</v>
      </c>
      <c r="D1885" s="10">
        <v>1</v>
      </c>
      <c r="E1885" s="10"/>
      <c r="F1885" s="10"/>
      <c r="G1885" s="10"/>
      <c r="H1885" s="10"/>
      <c r="I1885" s="10"/>
      <c r="J1885" s="10"/>
      <c r="K1885" s="10"/>
      <c r="L1885" s="10"/>
      <c r="M1885" s="10"/>
      <c r="N1885" s="10"/>
      <c r="O1885" s="110">
        <f t="shared" si="58"/>
        <v>0</v>
      </c>
      <c r="P1885" s="110">
        <f t="shared" si="59"/>
        <v>0</v>
      </c>
    </row>
    <row r="1886" spans="1:16" x14ac:dyDescent="0.25">
      <c r="A1886" s="10">
        <v>16867769</v>
      </c>
      <c r="B1886" s="10" t="s">
        <v>261</v>
      </c>
      <c r="C1886" s="10" t="s">
        <v>262</v>
      </c>
      <c r="D1886" s="10">
        <v>14</v>
      </c>
      <c r="E1886" s="10"/>
      <c r="F1886" s="10"/>
      <c r="G1886" s="10"/>
      <c r="H1886" s="10"/>
      <c r="I1886" s="10"/>
      <c r="J1886" s="10"/>
      <c r="K1886" s="10"/>
      <c r="L1886" s="10"/>
      <c r="M1886" s="10"/>
      <c r="N1886" s="10"/>
      <c r="O1886" s="110">
        <f t="shared" si="58"/>
        <v>0</v>
      </c>
      <c r="P1886" s="110">
        <f t="shared" si="59"/>
        <v>0</v>
      </c>
    </row>
    <row r="1887" spans="1:16" x14ac:dyDescent="0.25">
      <c r="A1887" s="10">
        <v>16924118</v>
      </c>
      <c r="B1887" s="10" t="s">
        <v>403</v>
      </c>
      <c r="C1887" s="10" t="s">
        <v>404</v>
      </c>
      <c r="D1887" s="10">
        <v>30</v>
      </c>
      <c r="E1887" s="10"/>
      <c r="F1887" s="10"/>
      <c r="G1887" s="10"/>
      <c r="H1887" s="10"/>
      <c r="I1887" s="10"/>
      <c r="J1887" s="10"/>
      <c r="K1887" s="10"/>
      <c r="L1887" s="10"/>
      <c r="M1887" s="10"/>
      <c r="N1887" s="10"/>
      <c r="O1887" s="110">
        <f t="shared" si="58"/>
        <v>0</v>
      </c>
      <c r="P1887" s="110">
        <f t="shared" si="59"/>
        <v>0</v>
      </c>
    </row>
    <row r="1888" spans="1:16" x14ac:dyDescent="0.25">
      <c r="A1888" s="10">
        <v>16924126</v>
      </c>
      <c r="B1888" s="10" t="s">
        <v>403</v>
      </c>
      <c r="C1888" s="10" t="s">
        <v>404</v>
      </c>
      <c r="D1888" s="10">
        <v>30</v>
      </c>
      <c r="E1888" s="10"/>
      <c r="F1888" s="10"/>
      <c r="G1888" s="10"/>
      <c r="H1888" s="10"/>
      <c r="I1888" s="10"/>
      <c r="J1888" s="10"/>
      <c r="K1888" s="10"/>
      <c r="L1888" s="10"/>
      <c r="M1888" s="10"/>
      <c r="N1888" s="10"/>
      <c r="O1888" s="110">
        <f t="shared" si="58"/>
        <v>0</v>
      </c>
      <c r="P1888" s="110">
        <f t="shared" si="59"/>
        <v>0</v>
      </c>
    </row>
    <row r="1889" spans="1:16" x14ac:dyDescent="0.25">
      <c r="A1889" s="10">
        <v>16924134</v>
      </c>
      <c r="B1889" s="10" t="s">
        <v>403</v>
      </c>
      <c r="C1889" s="10" t="s">
        <v>404</v>
      </c>
      <c r="D1889" s="10">
        <v>30</v>
      </c>
      <c r="E1889" s="10"/>
      <c r="F1889" s="10"/>
      <c r="G1889" s="10"/>
      <c r="H1889" s="10"/>
      <c r="I1889" s="10"/>
      <c r="J1889" s="10"/>
      <c r="K1889" s="10"/>
      <c r="L1889" s="10"/>
      <c r="M1889" s="10"/>
      <c r="N1889" s="10"/>
      <c r="O1889" s="110">
        <f t="shared" si="58"/>
        <v>0</v>
      </c>
      <c r="P1889" s="110">
        <f t="shared" si="59"/>
        <v>0</v>
      </c>
    </row>
    <row r="1890" spans="1:16" x14ac:dyDescent="0.25">
      <c r="A1890" s="10">
        <v>16944135</v>
      </c>
      <c r="B1890" s="10" t="s">
        <v>403</v>
      </c>
      <c r="C1890" s="10" t="s">
        <v>404</v>
      </c>
      <c r="D1890" s="10">
        <v>30</v>
      </c>
      <c r="E1890" s="10"/>
      <c r="F1890" s="10"/>
      <c r="G1890" s="10"/>
      <c r="H1890" s="10"/>
      <c r="I1890" s="10"/>
      <c r="J1890" s="10"/>
      <c r="K1890" s="10"/>
      <c r="L1890" s="10"/>
      <c r="M1890" s="10"/>
      <c r="N1890" s="10"/>
      <c r="O1890" s="110">
        <f t="shared" si="58"/>
        <v>0</v>
      </c>
      <c r="P1890" s="110">
        <f t="shared" si="59"/>
        <v>0</v>
      </c>
    </row>
    <row r="1891" spans="1:16" x14ac:dyDescent="0.25">
      <c r="A1891" s="10">
        <v>16944151</v>
      </c>
      <c r="B1891" s="10" t="s">
        <v>403</v>
      </c>
      <c r="C1891" s="10" t="s">
        <v>404</v>
      </c>
      <c r="D1891" s="10">
        <v>30</v>
      </c>
      <c r="E1891" s="10"/>
      <c r="F1891" s="10"/>
      <c r="G1891" s="10"/>
      <c r="H1891" s="10"/>
      <c r="I1891" s="10"/>
      <c r="J1891" s="10"/>
      <c r="K1891" s="10"/>
      <c r="L1891" s="10"/>
      <c r="M1891" s="10"/>
      <c r="N1891" s="10"/>
      <c r="O1891" s="110">
        <f t="shared" si="58"/>
        <v>0</v>
      </c>
      <c r="P1891" s="110">
        <f t="shared" si="59"/>
        <v>0</v>
      </c>
    </row>
    <row r="1892" spans="1:16" x14ac:dyDescent="0.25">
      <c r="A1892" s="10">
        <v>16944178</v>
      </c>
      <c r="B1892" s="10" t="s">
        <v>403</v>
      </c>
      <c r="C1892" s="10" t="s">
        <v>404</v>
      </c>
      <c r="D1892" s="10">
        <v>30</v>
      </c>
      <c r="E1892" s="10"/>
      <c r="F1892" s="10"/>
      <c r="G1892" s="10"/>
      <c r="H1892" s="10"/>
      <c r="I1892" s="10"/>
      <c r="J1892" s="10"/>
      <c r="K1892" s="10"/>
      <c r="L1892" s="10"/>
      <c r="M1892" s="10"/>
      <c r="N1892" s="10"/>
      <c r="O1892" s="110">
        <f t="shared" si="58"/>
        <v>0</v>
      </c>
      <c r="P1892" s="110">
        <f t="shared" si="59"/>
        <v>0</v>
      </c>
    </row>
    <row r="1893" spans="1:16" x14ac:dyDescent="0.25">
      <c r="A1893" s="10">
        <v>16840909</v>
      </c>
      <c r="B1893" s="10" t="s">
        <v>474</v>
      </c>
      <c r="C1893" s="10" t="s">
        <v>475</v>
      </c>
      <c r="D1893" s="10">
        <v>24</v>
      </c>
      <c r="E1893" s="10"/>
      <c r="F1893" s="10"/>
      <c r="G1893" s="10"/>
      <c r="H1893" s="10"/>
      <c r="I1893" s="10"/>
      <c r="J1893" s="10"/>
      <c r="K1893" s="10"/>
      <c r="L1893" s="10"/>
      <c r="M1893" s="10"/>
      <c r="N1893" s="10"/>
      <c r="O1893" s="110">
        <f t="shared" si="58"/>
        <v>0</v>
      </c>
      <c r="P1893" s="110">
        <f t="shared" si="59"/>
        <v>0</v>
      </c>
    </row>
    <row r="1894" spans="1:16" x14ac:dyDescent="0.25">
      <c r="A1894" s="10">
        <v>16935888</v>
      </c>
      <c r="B1894" s="10" t="s">
        <v>474</v>
      </c>
      <c r="C1894" s="10" t="s">
        <v>475</v>
      </c>
      <c r="D1894" s="10">
        <v>24</v>
      </c>
      <c r="E1894" s="10"/>
      <c r="F1894" s="10"/>
      <c r="G1894" s="10"/>
      <c r="H1894" s="10"/>
      <c r="I1894" s="10"/>
      <c r="J1894" s="10"/>
      <c r="K1894" s="10"/>
      <c r="L1894" s="10"/>
      <c r="M1894" s="10"/>
      <c r="N1894" s="10"/>
      <c r="O1894" s="110">
        <f t="shared" si="58"/>
        <v>0</v>
      </c>
      <c r="P1894" s="110">
        <f t="shared" si="59"/>
        <v>0</v>
      </c>
    </row>
    <row r="1895" spans="1:16" x14ac:dyDescent="0.25">
      <c r="A1895" s="10">
        <v>16947304</v>
      </c>
      <c r="B1895" s="10" t="s">
        <v>474</v>
      </c>
      <c r="C1895" s="10" t="s">
        <v>475</v>
      </c>
      <c r="D1895" s="10">
        <v>24</v>
      </c>
      <c r="E1895" s="10"/>
      <c r="F1895" s="10"/>
      <c r="G1895" s="10"/>
      <c r="H1895" s="10"/>
      <c r="I1895" s="10"/>
      <c r="J1895" s="10"/>
      <c r="K1895" s="10"/>
      <c r="L1895" s="10"/>
      <c r="M1895" s="10"/>
      <c r="N1895" s="10"/>
      <c r="O1895" s="110">
        <f t="shared" si="58"/>
        <v>0</v>
      </c>
      <c r="P1895" s="110">
        <f t="shared" si="59"/>
        <v>0</v>
      </c>
    </row>
    <row r="1896" spans="1:16" x14ac:dyDescent="0.25">
      <c r="A1896" s="10">
        <v>16953681</v>
      </c>
      <c r="B1896" s="10" t="s">
        <v>474</v>
      </c>
      <c r="C1896" s="10" t="s">
        <v>475</v>
      </c>
      <c r="D1896" s="10">
        <v>24</v>
      </c>
      <c r="E1896" s="10"/>
      <c r="F1896" s="10"/>
      <c r="G1896" s="10"/>
      <c r="H1896" s="10"/>
      <c r="I1896" s="10"/>
      <c r="J1896" s="10"/>
      <c r="K1896" s="10"/>
      <c r="L1896" s="10"/>
      <c r="M1896" s="10"/>
      <c r="N1896" s="10"/>
      <c r="O1896" s="110">
        <f t="shared" si="58"/>
        <v>0</v>
      </c>
      <c r="P1896" s="110">
        <f t="shared" si="59"/>
        <v>0</v>
      </c>
    </row>
    <row r="1897" spans="1:16" x14ac:dyDescent="0.25">
      <c r="A1897" s="10">
        <v>16967593</v>
      </c>
      <c r="B1897" s="10" t="s">
        <v>474</v>
      </c>
      <c r="C1897" s="10" t="s">
        <v>475</v>
      </c>
      <c r="D1897" s="10">
        <v>24</v>
      </c>
      <c r="E1897" s="10"/>
      <c r="F1897" s="10"/>
      <c r="G1897" s="10"/>
      <c r="H1897" s="10"/>
      <c r="I1897" s="10"/>
      <c r="J1897" s="10"/>
      <c r="K1897" s="10"/>
      <c r="L1897" s="10"/>
      <c r="M1897" s="10"/>
      <c r="N1897" s="10"/>
      <c r="O1897" s="110">
        <f t="shared" si="58"/>
        <v>0</v>
      </c>
      <c r="P1897" s="110">
        <f t="shared" si="59"/>
        <v>0</v>
      </c>
    </row>
    <row r="1898" spans="1:16" x14ac:dyDescent="0.25">
      <c r="A1898" s="10">
        <v>16941144</v>
      </c>
      <c r="B1898" s="10" t="s">
        <v>372</v>
      </c>
      <c r="C1898" s="10" t="s">
        <v>373</v>
      </c>
      <c r="D1898" s="10">
        <v>1</v>
      </c>
      <c r="E1898" s="10"/>
      <c r="F1898" s="10"/>
      <c r="G1898" s="10"/>
      <c r="H1898" s="10"/>
      <c r="I1898" s="10"/>
      <c r="J1898" s="10"/>
      <c r="K1898" s="10"/>
      <c r="L1898" s="10"/>
      <c r="M1898" s="10"/>
      <c r="N1898" s="10"/>
      <c r="O1898" s="110">
        <f t="shared" si="58"/>
        <v>0</v>
      </c>
      <c r="P1898" s="110">
        <f t="shared" si="59"/>
        <v>0</v>
      </c>
    </row>
    <row r="1899" spans="1:16" x14ac:dyDescent="0.25">
      <c r="A1899" s="10">
        <v>16938801</v>
      </c>
      <c r="B1899" s="10" t="s">
        <v>275</v>
      </c>
      <c r="C1899" s="10" t="s">
        <v>276</v>
      </c>
      <c r="D1899" s="10">
        <v>1</v>
      </c>
      <c r="E1899" s="10"/>
      <c r="F1899" s="10"/>
      <c r="G1899" s="10"/>
      <c r="H1899" s="10"/>
      <c r="I1899" s="10"/>
      <c r="J1899" s="10"/>
      <c r="K1899" s="10"/>
      <c r="L1899" s="10"/>
      <c r="M1899" s="10"/>
      <c r="N1899" s="10"/>
      <c r="O1899" s="110">
        <f t="shared" si="58"/>
        <v>0</v>
      </c>
      <c r="P1899" s="110">
        <f t="shared" si="59"/>
        <v>0</v>
      </c>
    </row>
    <row r="1900" spans="1:16" x14ac:dyDescent="0.25">
      <c r="A1900" s="10">
        <v>16938828</v>
      </c>
      <c r="B1900" s="10" t="s">
        <v>275</v>
      </c>
      <c r="C1900" s="10" t="s">
        <v>276</v>
      </c>
      <c r="D1900" s="10">
        <v>1</v>
      </c>
      <c r="E1900" s="10"/>
      <c r="F1900" s="10"/>
      <c r="G1900" s="10"/>
      <c r="H1900" s="10"/>
      <c r="I1900" s="10"/>
      <c r="J1900" s="10"/>
      <c r="K1900" s="10"/>
      <c r="L1900" s="10"/>
      <c r="M1900" s="10"/>
      <c r="N1900" s="10"/>
      <c r="O1900" s="110">
        <f t="shared" si="58"/>
        <v>0</v>
      </c>
      <c r="P1900" s="110">
        <f t="shared" si="59"/>
        <v>0</v>
      </c>
    </row>
    <row r="1901" spans="1:16" x14ac:dyDescent="0.25">
      <c r="A1901" s="10">
        <v>16938895</v>
      </c>
      <c r="B1901" s="10" t="s">
        <v>466</v>
      </c>
      <c r="C1901" s="10" t="s">
        <v>467</v>
      </c>
      <c r="D1901" s="10">
        <v>1</v>
      </c>
      <c r="E1901" s="10"/>
      <c r="F1901" s="10"/>
      <c r="G1901" s="10"/>
      <c r="H1901" s="10"/>
      <c r="I1901" s="10"/>
      <c r="J1901" s="10"/>
      <c r="K1901" s="10"/>
      <c r="L1901" s="10"/>
      <c r="M1901" s="10"/>
      <c r="N1901" s="10"/>
      <c r="O1901" s="110">
        <f t="shared" si="58"/>
        <v>0</v>
      </c>
      <c r="P1901" s="110">
        <f t="shared" si="59"/>
        <v>0</v>
      </c>
    </row>
    <row r="1902" spans="1:16" x14ac:dyDescent="0.25">
      <c r="A1902" s="10">
        <v>16861248</v>
      </c>
      <c r="B1902" s="10" t="s">
        <v>339</v>
      </c>
      <c r="C1902" s="10" t="s">
        <v>340</v>
      </c>
      <c r="D1902" s="10">
        <v>63</v>
      </c>
      <c r="E1902" s="10"/>
      <c r="F1902" s="10"/>
      <c r="G1902" s="10"/>
      <c r="H1902" s="10"/>
      <c r="I1902" s="10"/>
      <c r="J1902" s="10"/>
      <c r="K1902" s="10"/>
      <c r="L1902" s="10"/>
      <c r="M1902" s="10"/>
      <c r="N1902" s="10"/>
      <c r="O1902" s="110">
        <f t="shared" ref="O1902:O1943" si="60">E1902+F1902+G1902+H1902+I1902+J1902+K1902+L1902+M1902+N1902</f>
        <v>0</v>
      </c>
      <c r="P1902" s="110">
        <f t="shared" ref="P1902:P1943" si="61">O1902-N1902</f>
        <v>0</v>
      </c>
    </row>
    <row r="1903" spans="1:16" x14ac:dyDescent="0.25">
      <c r="A1903" s="10">
        <v>16935217</v>
      </c>
      <c r="B1903" s="10" t="s">
        <v>339</v>
      </c>
      <c r="C1903" s="10" t="s">
        <v>340</v>
      </c>
      <c r="D1903" s="10">
        <v>63</v>
      </c>
      <c r="E1903" s="10"/>
      <c r="F1903" s="10"/>
      <c r="G1903" s="10"/>
      <c r="H1903" s="10"/>
      <c r="I1903" s="10"/>
      <c r="J1903" s="10"/>
      <c r="K1903" s="10"/>
      <c r="L1903" s="10"/>
      <c r="M1903" s="10"/>
      <c r="N1903" s="10"/>
      <c r="O1903" s="110">
        <f t="shared" si="60"/>
        <v>0</v>
      </c>
      <c r="P1903" s="110">
        <f t="shared" si="61"/>
        <v>0</v>
      </c>
    </row>
    <row r="1904" spans="1:16" x14ac:dyDescent="0.25">
      <c r="A1904" s="10">
        <v>16907302</v>
      </c>
      <c r="B1904" s="10" t="s">
        <v>436</v>
      </c>
      <c r="C1904" s="10" t="s">
        <v>437</v>
      </c>
      <c r="D1904" s="10">
        <v>1</v>
      </c>
      <c r="E1904" s="10"/>
      <c r="F1904" s="10"/>
      <c r="G1904" s="10"/>
      <c r="H1904" s="10"/>
      <c r="I1904" s="10"/>
      <c r="J1904" s="10"/>
      <c r="K1904" s="10"/>
      <c r="L1904" s="10"/>
      <c r="M1904" s="10"/>
      <c r="N1904" s="10"/>
      <c r="O1904" s="110">
        <f t="shared" si="60"/>
        <v>0</v>
      </c>
      <c r="P1904" s="110">
        <f t="shared" si="61"/>
        <v>0</v>
      </c>
    </row>
    <row r="1905" spans="1:16" x14ac:dyDescent="0.25">
      <c r="A1905" s="10">
        <v>16907310</v>
      </c>
      <c r="B1905" s="10" t="s">
        <v>436</v>
      </c>
      <c r="C1905" s="10" t="s">
        <v>437</v>
      </c>
      <c r="D1905" s="10">
        <v>1</v>
      </c>
      <c r="E1905" s="10"/>
      <c r="F1905" s="10"/>
      <c r="G1905" s="10"/>
      <c r="H1905" s="10"/>
      <c r="I1905" s="10"/>
      <c r="J1905" s="10"/>
      <c r="K1905" s="10"/>
      <c r="L1905" s="10"/>
      <c r="M1905" s="10"/>
      <c r="N1905" s="10"/>
      <c r="O1905" s="110">
        <f t="shared" si="60"/>
        <v>0</v>
      </c>
      <c r="P1905" s="110">
        <f t="shared" si="61"/>
        <v>0</v>
      </c>
    </row>
    <row r="1906" spans="1:16" x14ac:dyDescent="0.25">
      <c r="A1906" s="10">
        <v>16778502</v>
      </c>
      <c r="B1906" s="10" t="s">
        <v>2775</v>
      </c>
      <c r="C1906" s="10" t="s">
        <v>2776</v>
      </c>
      <c r="D1906" s="10">
        <v>60</v>
      </c>
      <c r="E1906" s="10"/>
      <c r="F1906" s="10"/>
      <c r="G1906" s="10"/>
      <c r="H1906" s="10"/>
      <c r="I1906" s="10"/>
      <c r="J1906" s="10"/>
      <c r="K1906" s="10"/>
      <c r="L1906" s="10"/>
      <c r="M1906" s="10"/>
      <c r="N1906" s="10"/>
      <c r="O1906" s="110">
        <f t="shared" si="60"/>
        <v>0</v>
      </c>
      <c r="P1906" s="110">
        <f t="shared" si="61"/>
        <v>0</v>
      </c>
    </row>
    <row r="1907" spans="1:16" x14ac:dyDescent="0.25">
      <c r="A1907" s="10">
        <v>16778510</v>
      </c>
      <c r="B1907" s="10" t="s">
        <v>2775</v>
      </c>
      <c r="C1907" s="10" t="s">
        <v>2776</v>
      </c>
      <c r="D1907" s="10">
        <v>60</v>
      </c>
      <c r="E1907" s="10"/>
      <c r="F1907" s="10"/>
      <c r="G1907" s="10"/>
      <c r="H1907" s="10"/>
      <c r="I1907" s="10"/>
      <c r="J1907" s="10"/>
      <c r="K1907" s="10"/>
      <c r="L1907" s="10"/>
      <c r="M1907" s="10"/>
      <c r="N1907" s="10"/>
      <c r="O1907" s="110">
        <f t="shared" si="60"/>
        <v>0</v>
      </c>
      <c r="P1907" s="110">
        <f t="shared" si="61"/>
        <v>0</v>
      </c>
    </row>
    <row r="1908" spans="1:16" x14ac:dyDescent="0.25">
      <c r="A1908" s="10">
        <v>16778529</v>
      </c>
      <c r="B1908" s="10" t="s">
        <v>2775</v>
      </c>
      <c r="C1908" s="10" t="s">
        <v>2776</v>
      </c>
      <c r="D1908" s="10">
        <v>60</v>
      </c>
      <c r="E1908" s="10"/>
      <c r="F1908" s="10"/>
      <c r="G1908" s="10"/>
      <c r="H1908" s="10"/>
      <c r="I1908" s="10"/>
      <c r="J1908" s="10"/>
      <c r="K1908" s="10"/>
      <c r="L1908" s="10"/>
      <c r="M1908" s="10"/>
      <c r="N1908" s="10"/>
      <c r="O1908" s="110">
        <f t="shared" si="60"/>
        <v>0</v>
      </c>
      <c r="P1908" s="110">
        <f t="shared" si="61"/>
        <v>0</v>
      </c>
    </row>
    <row r="1909" spans="1:16" x14ac:dyDescent="0.25">
      <c r="A1909" s="10">
        <v>16939182</v>
      </c>
      <c r="B1909" s="10" t="s">
        <v>2777</v>
      </c>
      <c r="C1909" s="10" t="s">
        <v>2778</v>
      </c>
      <c r="D1909" s="10">
        <v>30</v>
      </c>
      <c r="E1909" s="10"/>
      <c r="F1909" s="10"/>
      <c r="G1909" s="10"/>
      <c r="H1909" s="10"/>
      <c r="I1909" s="10"/>
      <c r="J1909" s="10"/>
      <c r="K1909" s="10"/>
      <c r="L1909" s="10"/>
      <c r="M1909" s="10"/>
      <c r="N1909" s="10"/>
      <c r="O1909" s="110">
        <f t="shared" si="60"/>
        <v>0</v>
      </c>
      <c r="P1909" s="110">
        <f t="shared" si="61"/>
        <v>0</v>
      </c>
    </row>
    <row r="1910" spans="1:16" x14ac:dyDescent="0.25">
      <c r="A1910" s="10">
        <v>16939190</v>
      </c>
      <c r="B1910" s="10" t="s">
        <v>2777</v>
      </c>
      <c r="C1910" s="10" t="s">
        <v>2778</v>
      </c>
      <c r="D1910" s="10">
        <v>30</v>
      </c>
      <c r="E1910" s="10"/>
      <c r="F1910" s="10"/>
      <c r="G1910" s="10"/>
      <c r="H1910" s="10"/>
      <c r="I1910" s="10"/>
      <c r="J1910" s="10"/>
      <c r="K1910" s="10"/>
      <c r="L1910" s="10"/>
      <c r="M1910" s="10"/>
      <c r="N1910" s="10"/>
      <c r="O1910" s="110">
        <f t="shared" si="60"/>
        <v>0</v>
      </c>
      <c r="P1910" s="110">
        <f t="shared" si="61"/>
        <v>0</v>
      </c>
    </row>
    <row r="1911" spans="1:16" x14ac:dyDescent="0.25">
      <c r="A1911" s="10">
        <v>16801970</v>
      </c>
      <c r="B1911" s="10" t="s">
        <v>2779</v>
      </c>
      <c r="C1911" s="10" t="s">
        <v>2780</v>
      </c>
      <c r="D1911" s="10">
        <v>30</v>
      </c>
      <c r="E1911" s="10"/>
      <c r="F1911" s="10"/>
      <c r="G1911" s="10"/>
      <c r="H1911" s="10"/>
      <c r="I1911" s="10"/>
      <c r="J1911" s="10"/>
      <c r="K1911" s="10"/>
      <c r="L1911" s="10"/>
      <c r="M1911" s="10"/>
      <c r="N1911" s="10"/>
      <c r="O1911" s="110">
        <f t="shared" si="60"/>
        <v>0</v>
      </c>
      <c r="P1911" s="110">
        <f t="shared" si="61"/>
        <v>0</v>
      </c>
    </row>
    <row r="1912" spans="1:16" x14ac:dyDescent="0.25">
      <c r="A1912" s="10">
        <v>16802055</v>
      </c>
      <c r="B1912" s="10" t="s">
        <v>2779</v>
      </c>
      <c r="C1912" s="10" t="s">
        <v>2780</v>
      </c>
      <c r="D1912" s="10">
        <v>30</v>
      </c>
      <c r="E1912" s="10"/>
      <c r="F1912" s="10"/>
      <c r="G1912" s="10"/>
      <c r="H1912" s="10"/>
      <c r="I1912" s="10"/>
      <c r="J1912" s="10"/>
      <c r="K1912" s="10"/>
      <c r="L1912" s="10"/>
      <c r="M1912" s="10"/>
      <c r="N1912" s="10"/>
      <c r="O1912" s="110">
        <f t="shared" si="60"/>
        <v>0</v>
      </c>
      <c r="P1912" s="110">
        <f t="shared" si="61"/>
        <v>0</v>
      </c>
    </row>
    <row r="1913" spans="1:16" x14ac:dyDescent="0.25">
      <c r="A1913" s="10">
        <v>16852125</v>
      </c>
      <c r="B1913" s="10" t="s">
        <v>100</v>
      </c>
      <c r="C1913" s="10" t="s">
        <v>101</v>
      </c>
      <c r="D1913" s="10">
        <v>28</v>
      </c>
      <c r="E1913" s="10"/>
      <c r="F1913" s="10"/>
      <c r="G1913" s="10"/>
      <c r="H1913" s="10"/>
      <c r="I1913" s="10"/>
      <c r="J1913" s="10"/>
      <c r="K1913" s="10"/>
      <c r="L1913" s="10"/>
      <c r="M1913" s="10"/>
      <c r="N1913" s="10"/>
      <c r="O1913" s="110">
        <f t="shared" si="60"/>
        <v>0</v>
      </c>
      <c r="P1913" s="110">
        <f t="shared" si="61"/>
        <v>0</v>
      </c>
    </row>
    <row r="1914" spans="1:16" x14ac:dyDescent="0.25">
      <c r="A1914" s="10">
        <v>16948653</v>
      </c>
      <c r="B1914" s="10" t="s">
        <v>100</v>
      </c>
      <c r="C1914" s="10" t="s">
        <v>101</v>
      </c>
      <c r="D1914" s="10">
        <v>56</v>
      </c>
      <c r="E1914" s="10"/>
      <c r="F1914" s="10"/>
      <c r="G1914" s="10"/>
      <c r="H1914" s="10"/>
      <c r="I1914" s="10"/>
      <c r="J1914" s="10"/>
      <c r="K1914" s="10"/>
      <c r="L1914" s="10"/>
      <c r="M1914" s="10"/>
      <c r="N1914" s="10"/>
      <c r="O1914" s="110">
        <f t="shared" si="60"/>
        <v>0</v>
      </c>
      <c r="P1914" s="110">
        <f t="shared" si="61"/>
        <v>0</v>
      </c>
    </row>
    <row r="1915" spans="1:16" x14ac:dyDescent="0.25">
      <c r="A1915" s="10">
        <v>16948971</v>
      </c>
      <c r="B1915" s="10" t="s">
        <v>100</v>
      </c>
      <c r="C1915" s="10" t="s">
        <v>101</v>
      </c>
      <c r="D1915" s="10">
        <v>56</v>
      </c>
      <c r="E1915" s="10"/>
      <c r="F1915" s="10"/>
      <c r="G1915" s="10"/>
      <c r="H1915" s="10"/>
      <c r="I1915" s="10"/>
      <c r="J1915" s="10"/>
      <c r="K1915" s="10"/>
      <c r="L1915" s="10"/>
      <c r="M1915" s="10"/>
      <c r="N1915" s="10"/>
      <c r="O1915" s="110">
        <f t="shared" si="60"/>
        <v>0</v>
      </c>
      <c r="P1915" s="110">
        <f t="shared" si="61"/>
        <v>0</v>
      </c>
    </row>
    <row r="1916" spans="1:16" x14ac:dyDescent="0.25">
      <c r="A1916" s="10">
        <v>16936825</v>
      </c>
      <c r="B1916" s="10" t="s">
        <v>122</v>
      </c>
      <c r="C1916" s="10" t="s">
        <v>123</v>
      </c>
      <c r="D1916" s="10">
        <v>1</v>
      </c>
      <c r="E1916" s="10"/>
      <c r="F1916" s="10"/>
      <c r="G1916" s="10"/>
      <c r="H1916" s="10"/>
      <c r="I1916" s="10"/>
      <c r="J1916" s="10"/>
      <c r="K1916" s="10"/>
      <c r="L1916" s="10"/>
      <c r="M1916" s="10"/>
      <c r="N1916" s="10"/>
      <c r="O1916" s="110">
        <f t="shared" si="60"/>
        <v>0</v>
      </c>
      <c r="P1916" s="110">
        <f t="shared" si="61"/>
        <v>0</v>
      </c>
    </row>
    <row r="1917" spans="1:16" x14ac:dyDescent="0.25">
      <c r="A1917" s="10">
        <v>16944437</v>
      </c>
      <c r="B1917" s="10" t="s">
        <v>128</v>
      </c>
      <c r="C1917" s="10" t="s">
        <v>129</v>
      </c>
      <c r="D1917" s="10">
        <v>1</v>
      </c>
      <c r="E1917" s="10"/>
      <c r="F1917" s="10"/>
      <c r="G1917" s="10"/>
      <c r="H1917" s="10"/>
      <c r="I1917" s="10"/>
      <c r="J1917" s="10"/>
      <c r="K1917" s="10"/>
      <c r="L1917" s="10"/>
      <c r="M1917" s="10"/>
      <c r="N1917" s="10"/>
      <c r="O1917" s="110">
        <f t="shared" si="60"/>
        <v>0</v>
      </c>
      <c r="P1917" s="110">
        <f t="shared" si="61"/>
        <v>0</v>
      </c>
    </row>
    <row r="1918" spans="1:16" x14ac:dyDescent="0.25">
      <c r="A1918" s="10">
        <v>16944445</v>
      </c>
      <c r="B1918" s="10" t="s">
        <v>128</v>
      </c>
      <c r="C1918" s="10" t="s">
        <v>129</v>
      </c>
      <c r="D1918" s="10">
        <v>1</v>
      </c>
      <c r="E1918" s="10"/>
      <c r="F1918" s="10"/>
      <c r="G1918" s="10"/>
      <c r="H1918" s="10"/>
      <c r="I1918" s="10"/>
      <c r="J1918" s="10"/>
      <c r="K1918" s="10"/>
      <c r="L1918" s="10"/>
      <c r="M1918" s="10"/>
      <c r="N1918" s="10"/>
      <c r="O1918" s="110">
        <f t="shared" si="60"/>
        <v>0</v>
      </c>
      <c r="P1918" s="110">
        <f t="shared" si="61"/>
        <v>0</v>
      </c>
    </row>
    <row r="1919" spans="1:16" x14ac:dyDescent="0.25">
      <c r="A1919" s="10">
        <v>16957083</v>
      </c>
      <c r="B1919" s="10" t="s">
        <v>128</v>
      </c>
      <c r="C1919" s="10" t="s">
        <v>129</v>
      </c>
      <c r="D1919" s="10">
        <v>1</v>
      </c>
      <c r="E1919" s="10"/>
      <c r="F1919" s="10"/>
      <c r="G1919" s="10"/>
      <c r="H1919" s="10"/>
      <c r="I1919" s="10"/>
      <c r="J1919" s="10"/>
      <c r="K1919" s="10"/>
      <c r="L1919" s="10"/>
      <c r="M1919" s="10"/>
      <c r="N1919" s="10"/>
      <c r="O1919" s="110">
        <f t="shared" si="60"/>
        <v>0</v>
      </c>
      <c r="P1919" s="110">
        <f t="shared" si="61"/>
        <v>0</v>
      </c>
    </row>
    <row r="1920" spans="1:16" x14ac:dyDescent="0.25">
      <c r="A1920" s="10">
        <v>16962516</v>
      </c>
      <c r="B1920" s="10" t="s">
        <v>128</v>
      </c>
      <c r="C1920" s="10" t="s">
        <v>129</v>
      </c>
      <c r="D1920" s="10">
        <v>1</v>
      </c>
      <c r="E1920" s="10"/>
      <c r="F1920" s="10"/>
      <c r="G1920" s="10"/>
      <c r="H1920" s="10"/>
      <c r="I1920" s="10"/>
      <c r="J1920" s="10"/>
      <c r="K1920" s="10"/>
      <c r="L1920" s="10"/>
      <c r="M1920" s="10"/>
      <c r="N1920" s="10"/>
      <c r="O1920" s="110">
        <f t="shared" si="60"/>
        <v>0</v>
      </c>
      <c r="P1920" s="110">
        <f t="shared" si="61"/>
        <v>0</v>
      </c>
    </row>
    <row r="1921" spans="1:16" x14ac:dyDescent="0.25">
      <c r="A1921" s="10">
        <v>16861930</v>
      </c>
      <c r="B1921" s="10" t="s">
        <v>265</v>
      </c>
      <c r="C1921" s="10" t="s">
        <v>266</v>
      </c>
      <c r="D1921" s="10">
        <v>1</v>
      </c>
      <c r="E1921" s="10"/>
      <c r="F1921" s="10"/>
      <c r="G1921" s="10"/>
      <c r="H1921" s="10"/>
      <c r="I1921" s="10"/>
      <c r="J1921" s="10"/>
      <c r="K1921" s="10"/>
      <c r="L1921" s="10"/>
      <c r="M1921" s="10"/>
      <c r="N1921" s="10"/>
      <c r="O1921" s="110">
        <f t="shared" si="60"/>
        <v>0</v>
      </c>
      <c r="P1921" s="110">
        <f t="shared" si="61"/>
        <v>0</v>
      </c>
    </row>
    <row r="1922" spans="1:16" x14ac:dyDescent="0.25">
      <c r="A1922" s="10">
        <v>16861949</v>
      </c>
      <c r="B1922" s="10" t="s">
        <v>265</v>
      </c>
      <c r="C1922" s="10" t="s">
        <v>266</v>
      </c>
      <c r="D1922" s="10">
        <v>1</v>
      </c>
      <c r="E1922" s="10"/>
      <c r="F1922" s="10"/>
      <c r="G1922" s="10"/>
      <c r="H1922" s="10"/>
      <c r="I1922" s="10"/>
      <c r="J1922" s="10"/>
      <c r="K1922" s="10"/>
      <c r="L1922" s="10"/>
      <c r="M1922" s="10"/>
      <c r="N1922" s="10"/>
      <c r="O1922" s="110">
        <f t="shared" si="60"/>
        <v>0</v>
      </c>
      <c r="P1922" s="110">
        <f t="shared" si="61"/>
        <v>0</v>
      </c>
    </row>
    <row r="1923" spans="1:16" x14ac:dyDescent="0.25">
      <c r="A1923" s="10">
        <v>16862104</v>
      </c>
      <c r="B1923" s="10" t="s">
        <v>265</v>
      </c>
      <c r="C1923" s="10" t="s">
        <v>266</v>
      </c>
      <c r="D1923" s="10">
        <v>1</v>
      </c>
      <c r="E1923" s="10"/>
      <c r="F1923" s="10"/>
      <c r="G1923" s="10"/>
      <c r="H1923" s="10"/>
      <c r="I1923" s="10"/>
      <c r="J1923" s="10"/>
      <c r="K1923" s="10"/>
      <c r="L1923" s="10"/>
      <c r="M1923" s="10"/>
      <c r="N1923" s="10"/>
      <c r="O1923" s="110">
        <f t="shared" si="60"/>
        <v>0</v>
      </c>
      <c r="P1923" s="110">
        <f t="shared" si="61"/>
        <v>0</v>
      </c>
    </row>
    <row r="1924" spans="1:16" x14ac:dyDescent="0.25">
      <c r="A1924" s="10">
        <v>16862112</v>
      </c>
      <c r="B1924" s="10" t="s">
        <v>265</v>
      </c>
      <c r="C1924" s="10" t="s">
        <v>266</v>
      </c>
      <c r="D1924" s="10">
        <v>1</v>
      </c>
      <c r="E1924" s="10"/>
      <c r="F1924" s="10"/>
      <c r="G1924" s="10"/>
      <c r="H1924" s="10"/>
      <c r="I1924" s="10"/>
      <c r="J1924" s="10"/>
      <c r="K1924" s="10"/>
      <c r="L1924" s="10"/>
      <c r="M1924" s="10"/>
      <c r="N1924" s="10"/>
      <c r="O1924" s="110">
        <f t="shared" si="60"/>
        <v>0</v>
      </c>
      <c r="P1924" s="110">
        <f t="shared" si="61"/>
        <v>0</v>
      </c>
    </row>
    <row r="1925" spans="1:16" x14ac:dyDescent="0.25">
      <c r="A1925" s="10">
        <v>16897080</v>
      </c>
      <c r="B1925" s="10" t="s">
        <v>265</v>
      </c>
      <c r="C1925" s="10" t="s">
        <v>266</v>
      </c>
      <c r="D1925" s="10">
        <v>1</v>
      </c>
      <c r="E1925" s="10"/>
      <c r="F1925" s="10"/>
      <c r="G1925" s="10"/>
      <c r="H1925" s="10"/>
      <c r="I1925" s="10"/>
      <c r="J1925" s="10"/>
      <c r="K1925" s="10"/>
      <c r="L1925" s="10"/>
      <c r="M1925" s="10"/>
      <c r="N1925" s="10"/>
      <c r="O1925" s="110">
        <f t="shared" si="60"/>
        <v>0</v>
      </c>
      <c r="P1925" s="110">
        <f t="shared" si="61"/>
        <v>0</v>
      </c>
    </row>
    <row r="1926" spans="1:16" x14ac:dyDescent="0.25">
      <c r="A1926" s="10">
        <v>16938879</v>
      </c>
      <c r="B1926" s="10" t="s">
        <v>265</v>
      </c>
      <c r="C1926" s="10" t="s">
        <v>266</v>
      </c>
      <c r="D1926" s="10">
        <v>1</v>
      </c>
      <c r="E1926" s="10"/>
      <c r="F1926" s="10"/>
      <c r="G1926" s="10"/>
      <c r="H1926" s="10"/>
      <c r="I1926" s="10"/>
      <c r="J1926" s="10"/>
      <c r="K1926" s="10"/>
      <c r="L1926" s="10"/>
      <c r="M1926" s="10"/>
      <c r="N1926" s="10"/>
      <c r="O1926" s="110">
        <f t="shared" si="60"/>
        <v>0</v>
      </c>
      <c r="P1926" s="110">
        <f t="shared" si="61"/>
        <v>0</v>
      </c>
    </row>
    <row r="1927" spans="1:16" x14ac:dyDescent="0.25">
      <c r="A1927" s="10">
        <v>16938887</v>
      </c>
      <c r="B1927" s="10" t="s">
        <v>265</v>
      </c>
      <c r="C1927" s="10" t="s">
        <v>266</v>
      </c>
      <c r="D1927" s="10">
        <v>1</v>
      </c>
      <c r="E1927" s="10"/>
      <c r="F1927" s="10"/>
      <c r="G1927" s="10"/>
      <c r="H1927" s="10"/>
      <c r="I1927" s="10"/>
      <c r="J1927" s="10"/>
      <c r="K1927" s="10"/>
      <c r="L1927" s="10"/>
      <c r="M1927" s="10"/>
      <c r="N1927" s="10"/>
      <c r="O1927" s="110">
        <f t="shared" si="60"/>
        <v>0</v>
      </c>
      <c r="P1927" s="110">
        <f t="shared" si="61"/>
        <v>0</v>
      </c>
    </row>
    <row r="1928" spans="1:16" x14ac:dyDescent="0.25">
      <c r="A1928" s="10">
        <v>16798708</v>
      </c>
      <c r="B1928" s="10" t="s">
        <v>2781</v>
      </c>
      <c r="C1928" s="10" t="s">
        <v>2782</v>
      </c>
      <c r="D1928" s="10">
        <v>28</v>
      </c>
      <c r="E1928" s="10"/>
      <c r="F1928" s="10"/>
      <c r="G1928" s="10"/>
      <c r="H1928" s="10"/>
      <c r="I1928" s="10"/>
      <c r="J1928" s="10"/>
      <c r="K1928" s="10"/>
      <c r="L1928" s="10"/>
      <c r="M1928" s="10"/>
      <c r="N1928" s="10"/>
      <c r="O1928" s="110">
        <f t="shared" si="60"/>
        <v>0</v>
      </c>
      <c r="P1928" s="110">
        <f t="shared" si="61"/>
        <v>0</v>
      </c>
    </row>
    <row r="1929" spans="1:16" x14ac:dyDescent="0.25">
      <c r="A1929" s="10">
        <v>16894391</v>
      </c>
      <c r="B1929" s="10" t="s">
        <v>90</v>
      </c>
      <c r="C1929" s="10" t="s">
        <v>91</v>
      </c>
      <c r="D1929" s="10">
        <v>1</v>
      </c>
      <c r="E1929" s="10"/>
      <c r="F1929" s="10"/>
      <c r="G1929" s="10"/>
      <c r="H1929" s="10"/>
      <c r="I1929" s="10"/>
      <c r="J1929" s="10"/>
      <c r="K1929" s="10"/>
      <c r="L1929" s="10"/>
      <c r="M1929" s="10"/>
      <c r="N1929" s="10"/>
      <c r="O1929" s="110">
        <f t="shared" si="60"/>
        <v>0</v>
      </c>
      <c r="P1929" s="110">
        <f t="shared" si="61"/>
        <v>0</v>
      </c>
    </row>
    <row r="1930" spans="1:16" x14ac:dyDescent="0.25">
      <c r="A1930" s="10">
        <v>16894871</v>
      </c>
      <c r="B1930" s="10" t="s">
        <v>90</v>
      </c>
      <c r="C1930" s="10" t="s">
        <v>91</v>
      </c>
      <c r="D1930" s="10">
        <v>1</v>
      </c>
      <c r="E1930" s="10"/>
      <c r="F1930" s="10"/>
      <c r="G1930" s="10"/>
      <c r="H1930" s="10"/>
      <c r="I1930" s="10"/>
      <c r="J1930" s="10"/>
      <c r="K1930" s="10"/>
      <c r="L1930" s="10"/>
      <c r="M1930" s="10"/>
      <c r="N1930" s="10"/>
      <c r="O1930" s="110">
        <f t="shared" si="60"/>
        <v>0</v>
      </c>
      <c r="P1930" s="110">
        <f t="shared" si="61"/>
        <v>0</v>
      </c>
    </row>
    <row r="1931" spans="1:16" x14ac:dyDescent="0.25">
      <c r="A1931" s="10">
        <v>16901266</v>
      </c>
      <c r="B1931" s="10" t="s">
        <v>90</v>
      </c>
      <c r="C1931" s="10" t="s">
        <v>91</v>
      </c>
      <c r="D1931" s="10">
        <v>2</v>
      </c>
      <c r="E1931" s="10"/>
      <c r="F1931" s="10"/>
      <c r="G1931" s="10"/>
      <c r="H1931" s="10"/>
      <c r="I1931" s="10"/>
      <c r="J1931" s="10"/>
      <c r="K1931" s="10"/>
      <c r="L1931" s="10"/>
      <c r="M1931" s="10"/>
      <c r="N1931" s="10"/>
      <c r="O1931" s="110">
        <f t="shared" si="60"/>
        <v>0</v>
      </c>
      <c r="P1931" s="110">
        <f t="shared" si="61"/>
        <v>0</v>
      </c>
    </row>
    <row r="1932" spans="1:16" x14ac:dyDescent="0.25">
      <c r="A1932" s="10">
        <v>16901460</v>
      </c>
      <c r="B1932" s="10" t="s">
        <v>90</v>
      </c>
      <c r="C1932" s="10" t="s">
        <v>91</v>
      </c>
      <c r="D1932" s="10">
        <v>2</v>
      </c>
      <c r="E1932" s="10"/>
      <c r="F1932" s="10"/>
      <c r="G1932" s="10"/>
      <c r="H1932" s="10"/>
      <c r="I1932" s="10"/>
      <c r="J1932" s="10"/>
      <c r="K1932" s="10"/>
      <c r="L1932" s="10"/>
      <c r="M1932" s="10"/>
      <c r="N1932" s="10"/>
      <c r="O1932" s="110">
        <f t="shared" si="60"/>
        <v>0</v>
      </c>
      <c r="P1932" s="110">
        <f t="shared" si="61"/>
        <v>0</v>
      </c>
    </row>
    <row r="1933" spans="1:16" x14ac:dyDescent="0.25">
      <c r="A1933" s="10">
        <v>16041437</v>
      </c>
      <c r="B1933" s="10" t="s">
        <v>2783</v>
      </c>
      <c r="C1933" s="10" t="s">
        <v>2784</v>
      </c>
      <c r="D1933" s="10">
        <v>1</v>
      </c>
      <c r="E1933" s="10"/>
      <c r="F1933" s="10"/>
      <c r="G1933" s="10"/>
      <c r="H1933" s="10"/>
      <c r="I1933" s="10"/>
      <c r="J1933" s="10"/>
      <c r="K1933" s="10"/>
      <c r="L1933" s="10"/>
      <c r="M1933" s="10"/>
      <c r="N1933" s="10"/>
      <c r="O1933" s="110">
        <f t="shared" si="60"/>
        <v>0</v>
      </c>
      <c r="P1933" s="110">
        <f t="shared" si="61"/>
        <v>0</v>
      </c>
    </row>
    <row r="1934" spans="1:16" x14ac:dyDescent="0.25">
      <c r="A1934" s="10">
        <v>16938992</v>
      </c>
      <c r="B1934" s="10" t="s">
        <v>235</v>
      </c>
      <c r="C1934" s="10" t="s">
        <v>236</v>
      </c>
      <c r="D1934" s="10">
        <v>56</v>
      </c>
      <c r="E1934" s="10"/>
      <c r="F1934" s="10"/>
      <c r="G1934" s="10"/>
      <c r="H1934" s="10"/>
      <c r="I1934" s="10"/>
      <c r="J1934" s="10"/>
      <c r="K1934" s="10"/>
      <c r="L1934" s="10"/>
      <c r="M1934" s="10"/>
      <c r="N1934" s="10"/>
      <c r="O1934" s="110">
        <f t="shared" si="60"/>
        <v>0</v>
      </c>
      <c r="P1934" s="110">
        <f t="shared" si="61"/>
        <v>0</v>
      </c>
    </row>
    <row r="1935" spans="1:16" x14ac:dyDescent="0.25">
      <c r="A1935" s="10">
        <v>16892003</v>
      </c>
      <c r="B1935" s="10" t="s">
        <v>316</v>
      </c>
      <c r="C1935" s="10" t="s">
        <v>317</v>
      </c>
      <c r="D1935" s="10">
        <v>7</v>
      </c>
      <c r="E1935" s="10"/>
      <c r="F1935" s="10"/>
      <c r="G1935" s="10"/>
      <c r="H1935" s="10"/>
      <c r="I1935" s="10"/>
      <c r="J1935" s="10"/>
      <c r="K1935" s="10"/>
      <c r="L1935" s="10"/>
      <c r="M1935" s="10"/>
      <c r="N1935" s="10"/>
      <c r="O1935" s="110">
        <f t="shared" si="60"/>
        <v>0</v>
      </c>
      <c r="P1935" s="110">
        <f t="shared" si="61"/>
        <v>0</v>
      </c>
    </row>
    <row r="1936" spans="1:16" x14ac:dyDescent="0.25">
      <c r="A1936" s="10">
        <v>16892011</v>
      </c>
      <c r="B1936" s="10" t="s">
        <v>316</v>
      </c>
      <c r="C1936" s="10" t="s">
        <v>317</v>
      </c>
      <c r="D1936" s="10">
        <v>14</v>
      </c>
      <c r="E1936" s="10"/>
      <c r="F1936" s="10"/>
      <c r="G1936" s="10"/>
      <c r="H1936" s="10"/>
      <c r="I1936" s="10"/>
      <c r="J1936" s="10"/>
      <c r="K1936" s="10"/>
      <c r="L1936" s="10"/>
      <c r="M1936" s="10"/>
      <c r="N1936" s="10"/>
      <c r="O1936" s="110">
        <f t="shared" si="60"/>
        <v>0</v>
      </c>
      <c r="P1936" s="110">
        <f t="shared" si="61"/>
        <v>0</v>
      </c>
    </row>
    <row r="1937" spans="1:16" x14ac:dyDescent="0.25">
      <c r="A1937" s="10">
        <v>16892038</v>
      </c>
      <c r="B1937" s="10" t="s">
        <v>316</v>
      </c>
      <c r="C1937" s="10" t="s">
        <v>317</v>
      </c>
      <c r="D1937" s="10">
        <v>112</v>
      </c>
      <c r="E1937" s="10"/>
      <c r="F1937" s="10"/>
      <c r="G1937" s="10"/>
      <c r="H1937" s="10"/>
      <c r="I1937" s="10"/>
      <c r="J1937" s="10"/>
      <c r="K1937" s="10"/>
      <c r="L1937" s="10"/>
      <c r="M1937" s="10"/>
      <c r="N1937" s="10"/>
      <c r="O1937" s="110">
        <f t="shared" si="60"/>
        <v>0</v>
      </c>
      <c r="P1937" s="110">
        <f t="shared" si="61"/>
        <v>0</v>
      </c>
    </row>
    <row r="1938" spans="1:16" x14ac:dyDescent="0.25">
      <c r="A1938" s="10">
        <v>16938976</v>
      </c>
      <c r="B1938" s="10" t="s">
        <v>316</v>
      </c>
      <c r="C1938" s="10" t="s">
        <v>317</v>
      </c>
      <c r="D1938" s="10">
        <v>112</v>
      </c>
      <c r="E1938" s="10"/>
      <c r="F1938" s="10"/>
      <c r="G1938" s="10"/>
      <c r="H1938" s="10"/>
      <c r="I1938" s="10"/>
      <c r="J1938" s="10"/>
      <c r="K1938" s="10"/>
      <c r="L1938" s="10"/>
      <c r="M1938" s="10"/>
      <c r="N1938" s="10"/>
      <c r="O1938" s="110">
        <f t="shared" si="60"/>
        <v>0</v>
      </c>
      <c r="P1938" s="110">
        <f t="shared" si="61"/>
        <v>0</v>
      </c>
    </row>
    <row r="1939" spans="1:16" x14ac:dyDescent="0.25">
      <c r="A1939" s="10">
        <v>16944372</v>
      </c>
      <c r="B1939" s="10" t="s">
        <v>316</v>
      </c>
      <c r="C1939" s="10" t="s">
        <v>317</v>
      </c>
      <c r="D1939" s="10">
        <v>14</v>
      </c>
      <c r="E1939" s="10"/>
      <c r="F1939" s="10"/>
      <c r="G1939" s="10"/>
      <c r="H1939" s="10"/>
      <c r="I1939" s="10"/>
      <c r="J1939" s="10"/>
      <c r="K1939" s="10"/>
      <c r="L1939" s="10"/>
      <c r="M1939" s="10"/>
      <c r="N1939" s="10"/>
      <c r="O1939" s="110">
        <f t="shared" si="60"/>
        <v>0</v>
      </c>
      <c r="P1939" s="110">
        <f t="shared" si="61"/>
        <v>0</v>
      </c>
    </row>
    <row r="1940" spans="1:16" x14ac:dyDescent="0.25">
      <c r="A1940" s="10">
        <v>16944380</v>
      </c>
      <c r="B1940" s="10" t="s">
        <v>316</v>
      </c>
      <c r="C1940" s="10" t="s">
        <v>317</v>
      </c>
      <c r="D1940" s="10">
        <v>7</v>
      </c>
      <c r="E1940" s="10"/>
      <c r="F1940" s="10"/>
      <c r="G1940" s="10"/>
      <c r="H1940" s="10"/>
      <c r="I1940" s="10"/>
      <c r="J1940" s="10"/>
      <c r="K1940" s="10"/>
      <c r="L1940" s="10"/>
      <c r="M1940" s="10"/>
      <c r="N1940" s="10"/>
      <c r="O1940" s="110">
        <f t="shared" si="60"/>
        <v>0</v>
      </c>
      <c r="P1940" s="110">
        <f t="shared" si="61"/>
        <v>0</v>
      </c>
    </row>
    <row r="1941" spans="1:16" x14ac:dyDescent="0.25">
      <c r="A1941" s="10">
        <v>16937279</v>
      </c>
      <c r="B1941" s="10" t="s">
        <v>443</v>
      </c>
      <c r="C1941" s="10" t="s">
        <v>444</v>
      </c>
      <c r="D1941" s="10">
        <v>1</v>
      </c>
      <c r="E1941" s="10"/>
      <c r="F1941" s="10"/>
      <c r="G1941" s="10"/>
      <c r="H1941" s="10"/>
      <c r="I1941" s="10"/>
      <c r="J1941" s="10"/>
      <c r="K1941" s="10"/>
      <c r="L1941" s="10"/>
      <c r="M1941" s="10"/>
      <c r="N1941" s="10"/>
      <c r="O1941" s="110">
        <f t="shared" si="60"/>
        <v>0</v>
      </c>
      <c r="P1941" s="110">
        <f t="shared" si="61"/>
        <v>0</v>
      </c>
    </row>
    <row r="1942" spans="1:16" x14ac:dyDescent="0.25">
      <c r="A1942" s="10">
        <v>16943325</v>
      </c>
      <c r="B1942" s="10" t="s">
        <v>443</v>
      </c>
      <c r="C1942" s="10" t="s">
        <v>444</v>
      </c>
      <c r="D1942" s="10">
        <v>30</v>
      </c>
      <c r="E1942" s="10"/>
      <c r="F1942" s="10"/>
      <c r="G1942" s="10"/>
      <c r="H1942" s="10"/>
      <c r="I1942" s="10"/>
      <c r="J1942" s="10"/>
      <c r="K1942" s="10"/>
      <c r="L1942" s="10"/>
      <c r="M1942" s="10"/>
      <c r="N1942" s="10"/>
      <c r="O1942" s="110">
        <f t="shared" si="60"/>
        <v>0</v>
      </c>
      <c r="P1942" s="110">
        <f t="shared" si="61"/>
        <v>0</v>
      </c>
    </row>
    <row r="1943" spans="1:16" x14ac:dyDescent="0.25">
      <c r="A1943" s="10">
        <v>16961765</v>
      </c>
      <c r="B1943" s="10" t="s">
        <v>443</v>
      </c>
      <c r="C1943" s="10" t="s">
        <v>444</v>
      </c>
      <c r="D1943" s="10">
        <v>30</v>
      </c>
      <c r="E1943" s="10"/>
      <c r="F1943" s="10"/>
      <c r="G1943" s="10"/>
      <c r="H1943" s="10"/>
      <c r="I1943" s="10"/>
      <c r="J1943" s="10"/>
      <c r="K1943" s="10"/>
      <c r="L1943" s="10"/>
      <c r="M1943" s="10"/>
      <c r="N1943" s="10"/>
      <c r="O1943" s="110">
        <f t="shared" si="60"/>
        <v>0</v>
      </c>
      <c r="P1943" s="110">
        <f t="shared" si="61"/>
        <v>0</v>
      </c>
    </row>
    <row r="1944" spans="1:16" ht="14.5" x14ac:dyDescent="0.35">
      <c r="A1944" s="113" t="s">
        <v>2624</v>
      </c>
      <c r="B1944" s="72"/>
      <c r="C1944" s="72"/>
      <c r="D1944" s="72"/>
      <c r="E1944" s="72"/>
      <c r="F1944" s="72"/>
      <c r="G1944" s="72"/>
      <c r="H1944" s="72"/>
      <c r="I1944" s="72"/>
      <c r="J1944" s="72"/>
      <c r="K1944" s="72"/>
      <c r="L1944" s="72"/>
      <c r="M1944" s="72"/>
      <c r="N1944" s="72"/>
      <c r="O1944" s="112">
        <f>SUM(O4:O1943)</f>
        <v>0</v>
      </c>
      <c r="P1944" s="112">
        <f>SUM(P4:P1943)</f>
        <v>0</v>
      </c>
    </row>
    <row r="1945" spans="1:16" x14ac:dyDescent="0.25">
      <c r="P1945" s="111"/>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tabColor rgb="FFF4B084"/>
  </sheetPr>
  <dimension ref="A1:Q1948"/>
  <sheetViews>
    <sheetView tabSelected="1" topLeftCell="A1905" zoomScale="80" zoomScaleNormal="80" workbookViewId="0">
      <selection activeCell="D1920" sqref="D1920"/>
    </sheetView>
  </sheetViews>
  <sheetFormatPr defaultColWidth="0" defaultRowHeight="0" customHeight="1" zeroHeight="1" x14ac:dyDescent="0.25"/>
  <cols>
    <col min="1" max="1" width="23.81640625" bestFit="1" customWidth="1"/>
    <col min="2" max="2" width="16.08984375" customWidth="1"/>
    <col min="3" max="3" width="21.6328125" customWidth="1"/>
    <col min="4" max="4" width="23.81640625" bestFit="1" customWidth="1"/>
    <col min="5" max="5" width="17.6328125" customWidth="1"/>
    <col min="6" max="6" width="18.7265625" customWidth="1"/>
    <col min="7" max="7" width="16.81640625" bestFit="1" customWidth="1"/>
    <col min="8" max="8" width="24" style="1" customWidth="1"/>
    <col min="9" max="9" width="22.26953125" bestFit="1" customWidth="1"/>
    <col min="10" max="11" width="22.26953125" customWidth="1"/>
    <col min="12" max="12" width="22.26953125" style="2" bestFit="1" customWidth="1"/>
    <col min="13" max="13" width="13.7265625" customWidth="1"/>
    <col min="14" max="17" width="0" hidden="1" customWidth="1"/>
    <col min="18" max="16384" width="11.453125" hidden="1"/>
  </cols>
  <sheetData>
    <row r="1" spans="1:13" ht="51.75" customHeight="1" thickBot="1" x14ac:dyDescent="0.5">
      <c r="A1" s="66" t="s">
        <v>521</v>
      </c>
      <c r="B1" s="66"/>
      <c r="C1" s="66"/>
      <c r="D1" s="66"/>
      <c r="E1" s="66"/>
      <c r="F1" s="66"/>
      <c r="G1" s="66"/>
      <c r="H1" s="66"/>
      <c r="I1" s="66"/>
      <c r="J1" s="66"/>
      <c r="K1" s="66"/>
      <c r="L1" s="66"/>
    </row>
    <row r="2" spans="1:13" ht="43" customHeight="1" thickTop="1" x14ac:dyDescent="0.25">
      <c r="A2" s="126" t="s">
        <v>7</v>
      </c>
      <c r="B2" s="126" t="s">
        <v>65</v>
      </c>
      <c r="C2" s="126" t="s">
        <v>66</v>
      </c>
      <c r="D2" s="69" t="s">
        <v>17</v>
      </c>
      <c r="E2" s="70" t="s">
        <v>522</v>
      </c>
      <c r="F2" s="70" t="s">
        <v>523</v>
      </c>
      <c r="G2" s="69" t="s">
        <v>22</v>
      </c>
      <c r="H2" s="70" t="s">
        <v>524</v>
      </c>
      <c r="I2" s="70" t="s">
        <v>525</v>
      </c>
      <c r="J2" s="69" t="s">
        <v>52</v>
      </c>
      <c r="K2" s="70" t="s">
        <v>2712</v>
      </c>
      <c r="L2" s="70" t="s">
        <v>54</v>
      </c>
      <c r="M2" s="70" t="s">
        <v>56</v>
      </c>
    </row>
    <row r="3" spans="1:13" ht="61.5" customHeight="1" x14ac:dyDescent="0.25">
      <c r="A3" s="127" t="s">
        <v>67</v>
      </c>
      <c r="B3" s="127" t="s">
        <v>68</v>
      </c>
      <c r="C3" s="127" t="s">
        <v>69</v>
      </c>
      <c r="D3" s="67" t="s">
        <v>526</v>
      </c>
      <c r="E3" s="67" t="s">
        <v>70</v>
      </c>
      <c r="F3" s="67" t="s">
        <v>527</v>
      </c>
      <c r="G3" s="67" t="s">
        <v>528</v>
      </c>
      <c r="H3" s="67" t="s">
        <v>529</v>
      </c>
      <c r="I3" s="68" t="s">
        <v>530</v>
      </c>
      <c r="J3" s="68" t="s">
        <v>530</v>
      </c>
      <c r="K3" s="68" t="s">
        <v>530</v>
      </c>
      <c r="L3" s="68" t="s">
        <v>530</v>
      </c>
      <c r="M3" s="68" t="s">
        <v>530</v>
      </c>
    </row>
    <row r="4" spans="1:13" ht="14.15" customHeight="1" x14ac:dyDescent="0.25">
      <c r="A4" s="128">
        <v>14309602</v>
      </c>
      <c r="B4" s="128" t="s">
        <v>72</v>
      </c>
      <c r="C4" s="128" t="s">
        <v>73</v>
      </c>
      <c r="D4" s="117" t="s">
        <v>2989</v>
      </c>
      <c r="E4" s="119">
        <v>1</v>
      </c>
      <c r="F4" s="6"/>
      <c r="G4" s="7"/>
      <c r="H4" s="122">
        <f>VLOOKUP(A4,'NIP totaal 2020'!$A$4:$I$1943,9,0)</f>
        <v>0</v>
      </c>
      <c r="I4" s="32">
        <f t="shared" ref="I4:I67" si="0">F4/E4</f>
        <v>0</v>
      </c>
      <c r="J4" s="27">
        <f t="shared" ref="J4:J67" si="1">H4/E4*F4</f>
        <v>0</v>
      </c>
      <c r="K4" s="80">
        <f>IF(H4&gt;G4, 0, 1)</f>
        <v>1</v>
      </c>
      <c r="L4" s="28">
        <f t="shared" ref="L4:L67" si="2">G4/E4*F4</f>
        <v>0</v>
      </c>
      <c r="M4" s="28">
        <f>MIN(L4,J4)</f>
        <v>0</v>
      </c>
    </row>
    <row r="5" spans="1:13" ht="14.15" customHeight="1" x14ac:dyDescent="0.25">
      <c r="A5" s="128">
        <v>14771918</v>
      </c>
      <c r="B5" s="128" t="s">
        <v>74</v>
      </c>
      <c r="C5" s="128" t="s">
        <v>75</v>
      </c>
      <c r="D5" s="117" t="s">
        <v>2990</v>
      </c>
      <c r="E5" s="119">
        <v>4</v>
      </c>
      <c r="F5" s="6"/>
      <c r="G5" s="7"/>
      <c r="H5" s="122">
        <f>VLOOKUP(A5,'NIP totaal 2020'!$A$4:$I$1943,9,0)</f>
        <v>0</v>
      </c>
      <c r="I5" s="32">
        <f t="shared" si="0"/>
        <v>0</v>
      </c>
      <c r="J5" s="27">
        <f t="shared" si="1"/>
        <v>0</v>
      </c>
      <c r="K5" s="80">
        <f t="shared" ref="K5:K68" si="3">IF(H5&gt;G5, 0, 1)</f>
        <v>1</v>
      </c>
      <c r="L5" s="28">
        <f t="shared" si="2"/>
        <v>0</v>
      </c>
      <c r="M5" s="28">
        <f t="shared" ref="M5:M68" si="4">MIN(L5,J5)</f>
        <v>0</v>
      </c>
    </row>
    <row r="6" spans="1:13" ht="14.15" customHeight="1" x14ac:dyDescent="0.25">
      <c r="A6" s="128">
        <v>14895706</v>
      </c>
      <c r="B6" s="128" t="s">
        <v>72</v>
      </c>
      <c r="C6" s="128" t="s">
        <v>73</v>
      </c>
      <c r="D6" s="4" t="s">
        <v>2991</v>
      </c>
      <c r="E6" s="119">
        <v>1</v>
      </c>
      <c r="F6" s="6"/>
      <c r="G6" s="7"/>
      <c r="H6" s="122">
        <f>VLOOKUP(A6,'NIP totaal 2020'!$A$4:$I$1943,9,0)</f>
        <v>0</v>
      </c>
      <c r="I6" s="32">
        <f t="shared" si="0"/>
        <v>0</v>
      </c>
      <c r="J6" s="27">
        <f t="shared" si="1"/>
        <v>0</v>
      </c>
      <c r="K6" s="80">
        <f t="shared" si="3"/>
        <v>1</v>
      </c>
      <c r="L6" s="28">
        <f t="shared" si="2"/>
        <v>0</v>
      </c>
      <c r="M6" s="28">
        <f t="shared" si="4"/>
        <v>0</v>
      </c>
    </row>
    <row r="7" spans="1:13" ht="14.15" customHeight="1" x14ac:dyDescent="0.25">
      <c r="A7" s="128">
        <v>14991349</v>
      </c>
      <c r="B7" s="128" t="s">
        <v>76</v>
      </c>
      <c r="C7" s="128" t="s">
        <v>77</v>
      </c>
      <c r="D7" s="4" t="s">
        <v>2991</v>
      </c>
      <c r="E7" s="119">
        <v>28</v>
      </c>
      <c r="F7" s="6"/>
      <c r="G7" s="7"/>
      <c r="H7" s="122">
        <f>VLOOKUP(A7,'NIP totaal 2020'!$A$4:$I$1943,9,0)</f>
        <v>0</v>
      </c>
      <c r="I7" s="32">
        <f t="shared" si="0"/>
        <v>0</v>
      </c>
      <c r="J7" s="27">
        <f t="shared" si="1"/>
        <v>0</v>
      </c>
      <c r="K7" s="80">
        <f t="shared" si="3"/>
        <v>1</v>
      </c>
      <c r="L7" s="28">
        <f t="shared" si="2"/>
        <v>0</v>
      </c>
      <c r="M7" s="28">
        <f t="shared" si="4"/>
        <v>0</v>
      </c>
    </row>
    <row r="8" spans="1:13" ht="14.15" customHeight="1" x14ac:dyDescent="0.25">
      <c r="A8" s="129">
        <v>15050203</v>
      </c>
      <c r="B8" s="129" t="s">
        <v>76</v>
      </c>
      <c r="C8" s="129" t="s">
        <v>77</v>
      </c>
      <c r="D8" s="4" t="s">
        <v>2991</v>
      </c>
      <c r="E8" s="6">
        <v>28</v>
      </c>
      <c r="F8" s="6"/>
      <c r="G8" s="7"/>
      <c r="H8" s="122">
        <f>VLOOKUP(A8,'NIP totaal 2020'!$A$4:$I$1943,9,0)</f>
        <v>0</v>
      </c>
      <c r="I8" s="32">
        <f t="shared" si="0"/>
        <v>0</v>
      </c>
      <c r="J8" s="27">
        <f t="shared" si="1"/>
        <v>0</v>
      </c>
      <c r="K8" s="80">
        <f t="shared" si="3"/>
        <v>1</v>
      </c>
      <c r="L8" s="28">
        <f t="shared" si="2"/>
        <v>0</v>
      </c>
      <c r="M8" s="28">
        <f t="shared" si="4"/>
        <v>0</v>
      </c>
    </row>
    <row r="9" spans="1:13" ht="14.15" customHeight="1" x14ac:dyDescent="0.25">
      <c r="A9" s="129">
        <v>15060888</v>
      </c>
      <c r="B9" s="129" t="s">
        <v>72</v>
      </c>
      <c r="C9" s="129" t="s">
        <v>73</v>
      </c>
      <c r="D9" s="4" t="s">
        <v>2991</v>
      </c>
      <c r="E9" s="6">
        <v>1</v>
      </c>
      <c r="F9" s="6"/>
      <c r="G9" s="7"/>
      <c r="H9" s="122">
        <f>VLOOKUP(A9,'NIP totaal 2020'!$A$4:$I$1943,9,0)</f>
        <v>0</v>
      </c>
      <c r="I9" s="32">
        <f t="shared" si="0"/>
        <v>0</v>
      </c>
      <c r="J9" s="27">
        <f t="shared" si="1"/>
        <v>0</v>
      </c>
      <c r="K9" s="80">
        <f t="shared" si="3"/>
        <v>1</v>
      </c>
      <c r="L9" s="28">
        <f t="shared" si="2"/>
        <v>0</v>
      </c>
      <c r="M9" s="28">
        <f t="shared" si="4"/>
        <v>0</v>
      </c>
    </row>
    <row r="10" spans="1:13" ht="14.15" customHeight="1" x14ac:dyDescent="0.25">
      <c r="A10" s="129">
        <v>15113981</v>
      </c>
      <c r="B10" s="129" t="s">
        <v>72</v>
      </c>
      <c r="C10" s="129" t="s">
        <v>73</v>
      </c>
      <c r="D10" s="4" t="s">
        <v>2991</v>
      </c>
      <c r="E10" s="6">
        <v>1</v>
      </c>
      <c r="F10" s="6"/>
      <c r="G10" s="7"/>
      <c r="H10" s="122">
        <f>VLOOKUP(A10,'NIP totaal 2020'!$A$4:$I$1943,9,0)</f>
        <v>0</v>
      </c>
      <c r="I10" s="32">
        <f t="shared" si="0"/>
        <v>0</v>
      </c>
      <c r="J10" s="27">
        <f t="shared" si="1"/>
        <v>0</v>
      </c>
      <c r="K10" s="80">
        <f t="shared" si="3"/>
        <v>1</v>
      </c>
      <c r="L10" s="28">
        <f t="shared" si="2"/>
        <v>0</v>
      </c>
      <c r="M10" s="28">
        <f t="shared" si="4"/>
        <v>0</v>
      </c>
    </row>
    <row r="11" spans="1:13" ht="14.15" customHeight="1" x14ac:dyDescent="0.25">
      <c r="A11" s="129">
        <v>15179427</v>
      </c>
      <c r="B11" s="129" t="s">
        <v>76</v>
      </c>
      <c r="C11" s="129" t="s">
        <v>77</v>
      </c>
      <c r="D11" s="4" t="s">
        <v>2991</v>
      </c>
      <c r="E11" s="6">
        <v>7</v>
      </c>
      <c r="F11" s="6"/>
      <c r="G11" s="7"/>
      <c r="H11" s="122">
        <f>VLOOKUP(A11,'NIP totaal 2020'!$A$4:$I$1943,9,0)</f>
        <v>0</v>
      </c>
      <c r="I11" s="32">
        <f t="shared" si="0"/>
        <v>0</v>
      </c>
      <c r="J11" s="27">
        <f t="shared" si="1"/>
        <v>0</v>
      </c>
      <c r="K11" s="80">
        <f t="shared" si="3"/>
        <v>1</v>
      </c>
      <c r="L11" s="28">
        <f t="shared" si="2"/>
        <v>0</v>
      </c>
      <c r="M11" s="28">
        <f t="shared" si="4"/>
        <v>0</v>
      </c>
    </row>
    <row r="12" spans="1:13" ht="14.15" customHeight="1" x14ac:dyDescent="0.25">
      <c r="A12" s="129">
        <v>15189953</v>
      </c>
      <c r="B12" s="129" t="s">
        <v>78</v>
      </c>
      <c r="C12" s="129" t="s">
        <v>79</v>
      </c>
      <c r="D12" s="4" t="s">
        <v>2991</v>
      </c>
      <c r="E12" s="6">
        <v>1</v>
      </c>
      <c r="F12" s="6"/>
      <c r="G12" s="7"/>
      <c r="H12" s="122">
        <f>VLOOKUP(A12,'NIP totaal 2020'!$A$4:$I$1943,9,0)</f>
        <v>0</v>
      </c>
      <c r="I12" s="32">
        <f t="shared" si="0"/>
        <v>0</v>
      </c>
      <c r="J12" s="27">
        <f t="shared" si="1"/>
        <v>0</v>
      </c>
      <c r="K12" s="80">
        <f t="shared" si="3"/>
        <v>1</v>
      </c>
      <c r="L12" s="28">
        <f t="shared" si="2"/>
        <v>0</v>
      </c>
      <c r="M12" s="28">
        <f t="shared" si="4"/>
        <v>0</v>
      </c>
    </row>
    <row r="13" spans="1:13" ht="14.15" customHeight="1" x14ac:dyDescent="0.25">
      <c r="A13" s="129">
        <v>15208826</v>
      </c>
      <c r="B13" s="129" t="s">
        <v>74</v>
      </c>
      <c r="C13" s="129" t="s">
        <v>75</v>
      </c>
      <c r="D13" s="4" t="s">
        <v>2991</v>
      </c>
      <c r="E13" s="6">
        <v>4</v>
      </c>
      <c r="F13" s="6"/>
      <c r="G13" s="7"/>
      <c r="H13" s="122">
        <f>VLOOKUP(A13,'NIP totaal 2020'!$A$4:$I$1943,9,0)</f>
        <v>0</v>
      </c>
      <c r="I13" s="32">
        <f t="shared" si="0"/>
        <v>0</v>
      </c>
      <c r="J13" s="27">
        <f t="shared" si="1"/>
        <v>0</v>
      </c>
      <c r="K13" s="80">
        <f t="shared" si="3"/>
        <v>1</v>
      </c>
      <c r="L13" s="28">
        <f t="shared" si="2"/>
        <v>0</v>
      </c>
      <c r="M13" s="28">
        <f t="shared" si="4"/>
        <v>0</v>
      </c>
    </row>
    <row r="14" spans="1:13" ht="14.15" customHeight="1" x14ac:dyDescent="0.25">
      <c r="A14" s="129">
        <v>15208850</v>
      </c>
      <c r="B14" s="129" t="s">
        <v>74</v>
      </c>
      <c r="C14" s="129" t="s">
        <v>75</v>
      </c>
      <c r="D14" s="4" t="s">
        <v>2991</v>
      </c>
      <c r="E14" s="6">
        <v>4</v>
      </c>
      <c r="F14" s="6"/>
      <c r="G14" s="7"/>
      <c r="H14" s="122">
        <f>VLOOKUP(A14,'NIP totaal 2020'!$A$4:$I$1943,9,0)</f>
        <v>0</v>
      </c>
      <c r="I14" s="32">
        <f t="shared" si="0"/>
        <v>0</v>
      </c>
      <c r="J14" s="27">
        <f t="shared" si="1"/>
        <v>0</v>
      </c>
      <c r="K14" s="80">
        <f t="shared" si="3"/>
        <v>1</v>
      </c>
      <c r="L14" s="28">
        <f t="shared" si="2"/>
        <v>0</v>
      </c>
      <c r="M14" s="28">
        <f t="shared" si="4"/>
        <v>0</v>
      </c>
    </row>
    <row r="15" spans="1:13" ht="14.15" customHeight="1" x14ac:dyDescent="0.25">
      <c r="A15" s="129">
        <v>15428710</v>
      </c>
      <c r="B15" s="129" t="s">
        <v>80</v>
      </c>
      <c r="C15" s="129" t="s">
        <v>81</v>
      </c>
      <c r="D15" s="4" t="s">
        <v>2991</v>
      </c>
      <c r="E15" s="6">
        <v>1</v>
      </c>
      <c r="F15" s="6"/>
      <c r="G15" s="7"/>
      <c r="H15" s="122">
        <f>VLOOKUP(A15,'NIP totaal 2020'!$A$4:$I$1943,9,0)</f>
        <v>0</v>
      </c>
      <c r="I15" s="32">
        <f t="shared" si="0"/>
        <v>0</v>
      </c>
      <c r="J15" s="27">
        <f t="shared" si="1"/>
        <v>0</v>
      </c>
      <c r="K15" s="80">
        <f t="shared" si="3"/>
        <v>1</v>
      </c>
      <c r="L15" s="28">
        <f t="shared" si="2"/>
        <v>0</v>
      </c>
      <c r="M15" s="28">
        <f t="shared" si="4"/>
        <v>0</v>
      </c>
    </row>
    <row r="16" spans="1:13" ht="14.15" customHeight="1" x14ac:dyDescent="0.25">
      <c r="A16" s="129">
        <v>15448037</v>
      </c>
      <c r="B16" s="129" t="s">
        <v>74</v>
      </c>
      <c r="C16" s="129" t="s">
        <v>75</v>
      </c>
      <c r="D16" s="4" t="s">
        <v>2991</v>
      </c>
      <c r="E16" s="6">
        <v>4</v>
      </c>
      <c r="F16" s="6"/>
      <c r="G16" s="7"/>
      <c r="H16" s="122">
        <f>VLOOKUP(A16,'NIP totaal 2020'!$A$4:$I$1943,9,0)</f>
        <v>0</v>
      </c>
      <c r="I16" s="32">
        <f t="shared" si="0"/>
        <v>0</v>
      </c>
      <c r="J16" s="27">
        <f t="shared" si="1"/>
        <v>0</v>
      </c>
      <c r="K16" s="80">
        <f t="shared" si="3"/>
        <v>1</v>
      </c>
      <c r="L16" s="28">
        <f t="shared" si="2"/>
        <v>0</v>
      </c>
      <c r="M16" s="28">
        <f t="shared" si="4"/>
        <v>0</v>
      </c>
    </row>
    <row r="17" spans="1:13" ht="14.15" customHeight="1" x14ac:dyDescent="0.25">
      <c r="A17" s="129">
        <v>15459373</v>
      </c>
      <c r="B17" s="129" t="s">
        <v>82</v>
      </c>
      <c r="C17" s="129" t="s">
        <v>83</v>
      </c>
      <c r="D17" s="4" t="s">
        <v>2991</v>
      </c>
      <c r="E17" s="6">
        <v>1</v>
      </c>
      <c r="F17" s="6"/>
      <c r="G17" s="7"/>
      <c r="H17" s="122">
        <f>VLOOKUP(A17,'NIP totaal 2020'!$A$4:$I$1943,9,0)</f>
        <v>0</v>
      </c>
      <c r="I17" s="32">
        <f t="shared" si="0"/>
        <v>0</v>
      </c>
      <c r="J17" s="27">
        <f t="shared" si="1"/>
        <v>0</v>
      </c>
      <c r="K17" s="80">
        <f t="shared" si="3"/>
        <v>1</v>
      </c>
      <c r="L17" s="28">
        <f t="shared" si="2"/>
        <v>0</v>
      </c>
      <c r="M17" s="28">
        <f t="shared" si="4"/>
        <v>0</v>
      </c>
    </row>
    <row r="18" spans="1:13" ht="14.15" customHeight="1" x14ac:dyDescent="0.25">
      <c r="A18" s="129">
        <v>15459381</v>
      </c>
      <c r="B18" s="129" t="s">
        <v>82</v>
      </c>
      <c r="C18" s="129" t="s">
        <v>83</v>
      </c>
      <c r="D18" s="4" t="s">
        <v>2991</v>
      </c>
      <c r="E18" s="6">
        <v>1</v>
      </c>
      <c r="F18" s="6"/>
      <c r="G18" s="7"/>
      <c r="H18" s="122">
        <f>VLOOKUP(A18,'NIP totaal 2020'!$A$4:$I$1943,9,0)</f>
        <v>0</v>
      </c>
      <c r="I18" s="32">
        <f t="shared" si="0"/>
        <v>0</v>
      </c>
      <c r="J18" s="27">
        <f t="shared" si="1"/>
        <v>0</v>
      </c>
      <c r="K18" s="80">
        <f t="shared" si="3"/>
        <v>1</v>
      </c>
      <c r="L18" s="28">
        <f t="shared" si="2"/>
        <v>0</v>
      </c>
      <c r="M18" s="28">
        <f t="shared" si="4"/>
        <v>0</v>
      </c>
    </row>
    <row r="19" spans="1:13" ht="14.15" customHeight="1" x14ac:dyDescent="0.25">
      <c r="A19" s="129">
        <v>15459403</v>
      </c>
      <c r="B19" s="129" t="s">
        <v>82</v>
      </c>
      <c r="C19" s="129" t="s">
        <v>83</v>
      </c>
      <c r="D19" s="4" t="s">
        <v>2991</v>
      </c>
      <c r="E19" s="6">
        <v>1</v>
      </c>
      <c r="F19" s="6"/>
      <c r="G19" s="7"/>
      <c r="H19" s="122">
        <f>VLOOKUP(A19,'NIP totaal 2020'!$A$4:$I$1943,9,0)</f>
        <v>0</v>
      </c>
      <c r="I19" s="32">
        <f t="shared" si="0"/>
        <v>0</v>
      </c>
      <c r="J19" s="27">
        <f t="shared" si="1"/>
        <v>0</v>
      </c>
      <c r="K19" s="80">
        <f t="shared" si="3"/>
        <v>1</v>
      </c>
      <c r="L19" s="28">
        <f t="shared" si="2"/>
        <v>0</v>
      </c>
      <c r="M19" s="28">
        <f t="shared" si="4"/>
        <v>0</v>
      </c>
    </row>
    <row r="20" spans="1:13" ht="14.15" customHeight="1" x14ac:dyDescent="0.25">
      <c r="A20" s="129">
        <v>15497933</v>
      </c>
      <c r="B20" s="129" t="s">
        <v>74</v>
      </c>
      <c r="C20" s="129" t="s">
        <v>75</v>
      </c>
      <c r="D20" s="4" t="s">
        <v>2991</v>
      </c>
      <c r="E20" s="6">
        <v>4</v>
      </c>
      <c r="F20" s="6"/>
      <c r="G20" s="7"/>
      <c r="H20" s="122">
        <f>VLOOKUP(A20,'NIP totaal 2020'!$A$4:$I$1943,9,0)</f>
        <v>0</v>
      </c>
      <c r="I20" s="32">
        <f t="shared" si="0"/>
        <v>0</v>
      </c>
      <c r="J20" s="27">
        <f t="shared" si="1"/>
        <v>0</v>
      </c>
      <c r="K20" s="80">
        <f t="shared" si="3"/>
        <v>1</v>
      </c>
      <c r="L20" s="28">
        <f t="shared" si="2"/>
        <v>0</v>
      </c>
      <c r="M20" s="28">
        <f t="shared" si="4"/>
        <v>0</v>
      </c>
    </row>
    <row r="21" spans="1:13" ht="14.15" customHeight="1" x14ac:dyDescent="0.25">
      <c r="A21" s="129">
        <v>15557707</v>
      </c>
      <c r="B21" s="129" t="s">
        <v>80</v>
      </c>
      <c r="C21" s="129" t="s">
        <v>81</v>
      </c>
      <c r="D21" s="4" t="s">
        <v>2991</v>
      </c>
      <c r="E21" s="6">
        <v>1</v>
      </c>
      <c r="F21" s="6"/>
      <c r="G21" s="7"/>
      <c r="H21" s="122">
        <f>VLOOKUP(A21,'NIP totaal 2020'!$A$4:$I$1943,9,0)</f>
        <v>0</v>
      </c>
      <c r="I21" s="32">
        <f t="shared" si="0"/>
        <v>0</v>
      </c>
      <c r="J21" s="27">
        <f t="shared" si="1"/>
        <v>0</v>
      </c>
      <c r="K21" s="80">
        <f t="shared" si="3"/>
        <v>1</v>
      </c>
      <c r="L21" s="28">
        <f t="shared" si="2"/>
        <v>0</v>
      </c>
      <c r="M21" s="28">
        <f t="shared" si="4"/>
        <v>0</v>
      </c>
    </row>
    <row r="22" spans="1:13" ht="14.15" customHeight="1" x14ac:dyDescent="0.25">
      <c r="A22" s="129">
        <v>15570479</v>
      </c>
      <c r="B22" s="129" t="s">
        <v>84</v>
      </c>
      <c r="C22" s="129" t="s">
        <v>85</v>
      </c>
      <c r="D22" s="4" t="s">
        <v>2991</v>
      </c>
      <c r="E22" s="6">
        <v>2</v>
      </c>
      <c r="F22" s="6"/>
      <c r="G22" s="7"/>
      <c r="H22" s="122">
        <f>VLOOKUP(A22,'NIP totaal 2020'!$A$4:$I$1943,9,0)</f>
        <v>0</v>
      </c>
      <c r="I22" s="32">
        <f t="shared" si="0"/>
        <v>0</v>
      </c>
      <c r="J22" s="27">
        <f t="shared" si="1"/>
        <v>0</v>
      </c>
      <c r="K22" s="80">
        <f t="shared" si="3"/>
        <v>1</v>
      </c>
      <c r="L22" s="28">
        <f t="shared" si="2"/>
        <v>0</v>
      </c>
      <c r="M22" s="28">
        <f t="shared" si="4"/>
        <v>0</v>
      </c>
    </row>
    <row r="23" spans="1:13" ht="14.15" customHeight="1" x14ac:dyDescent="0.25">
      <c r="A23" s="129">
        <v>15619109</v>
      </c>
      <c r="B23" s="129" t="s">
        <v>72</v>
      </c>
      <c r="C23" s="129" t="s">
        <v>73</v>
      </c>
      <c r="D23" s="4" t="s">
        <v>2991</v>
      </c>
      <c r="E23" s="6">
        <v>1</v>
      </c>
      <c r="F23" s="6"/>
      <c r="G23" s="7"/>
      <c r="H23" s="122">
        <f>VLOOKUP(A23,'NIP totaal 2020'!$A$4:$I$1943,9,0)</f>
        <v>0</v>
      </c>
      <c r="I23" s="32">
        <f t="shared" si="0"/>
        <v>0</v>
      </c>
      <c r="J23" s="27">
        <f t="shared" si="1"/>
        <v>0</v>
      </c>
      <c r="K23" s="80">
        <f t="shared" si="3"/>
        <v>1</v>
      </c>
      <c r="L23" s="28">
        <f t="shared" si="2"/>
        <v>0</v>
      </c>
      <c r="M23" s="28">
        <f t="shared" si="4"/>
        <v>0</v>
      </c>
    </row>
    <row r="24" spans="1:13" ht="14.15" customHeight="1" x14ac:dyDescent="0.25">
      <c r="A24" s="129">
        <v>15685276</v>
      </c>
      <c r="B24" s="129" t="s">
        <v>84</v>
      </c>
      <c r="C24" s="129" t="s">
        <v>85</v>
      </c>
      <c r="D24" s="4" t="s">
        <v>2991</v>
      </c>
      <c r="E24" s="6">
        <v>2</v>
      </c>
      <c r="F24" s="6"/>
      <c r="G24" s="7"/>
      <c r="H24" s="122">
        <f>VLOOKUP(A24,'NIP totaal 2020'!$A$4:$I$1943,9,0)</f>
        <v>0</v>
      </c>
      <c r="I24" s="32">
        <f t="shared" si="0"/>
        <v>0</v>
      </c>
      <c r="J24" s="27">
        <f t="shared" si="1"/>
        <v>0</v>
      </c>
      <c r="K24" s="80">
        <f t="shared" si="3"/>
        <v>1</v>
      </c>
      <c r="L24" s="28">
        <f t="shared" si="2"/>
        <v>0</v>
      </c>
      <c r="M24" s="28">
        <f t="shared" si="4"/>
        <v>0</v>
      </c>
    </row>
    <row r="25" spans="1:13" ht="14.15" customHeight="1" x14ac:dyDescent="0.25">
      <c r="A25" s="129">
        <v>15689824</v>
      </c>
      <c r="B25" s="129" t="s">
        <v>84</v>
      </c>
      <c r="C25" s="129" t="s">
        <v>85</v>
      </c>
      <c r="D25" s="4" t="s">
        <v>2991</v>
      </c>
      <c r="E25" s="6">
        <v>2</v>
      </c>
      <c r="F25" s="6"/>
      <c r="G25" s="7"/>
      <c r="H25" s="122">
        <f>VLOOKUP(A25,'NIP totaal 2020'!$A$4:$I$1943,9,0)</f>
        <v>0</v>
      </c>
      <c r="I25" s="32">
        <f t="shared" si="0"/>
        <v>0</v>
      </c>
      <c r="J25" s="27">
        <f t="shared" si="1"/>
        <v>0</v>
      </c>
      <c r="K25" s="80">
        <f t="shared" si="3"/>
        <v>1</v>
      </c>
      <c r="L25" s="28">
        <f t="shared" si="2"/>
        <v>0</v>
      </c>
      <c r="M25" s="28">
        <f t="shared" si="4"/>
        <v>0</v>
      </c>
    </row>
    <row r="26" spans="1:13" ht="14.15" customHeight="1" x14ac:dyDescent="0.25">
      <c r="A26" s="129">
        <v>15703428</v>
      </c>
      <c r="B26" s="129" t="s">
        <v>84</v>
      </c>
      <c r="C26" s="129" t="s">
        <v>85</v>
      </c>
      <c r="D26" s="4" t="s">
        <v>2991</v>
      </c>
      <c r="E26" s="6">
        <v>2</v>
      </c>
      <c r="F26" s="6"/>
      <c r="G26" s="7"/>
      <c r="H26" s="122">
        <f>VLOOKUP(A26,'NIP totaal 2020'!$A$4:$I$1943,9,0)</f>
        <v>0</v>
      </c>
      <c r="I26" s="32">
        <f t="shared" si="0"/>
        <v>0</v>
      </c>
      <c r="J26" s="27">
        <f t="shared" si="1"/>
        <v>0</v>
      </c>
      <c r="K26" s="80">
        <f t="shared" si="3"/>
        <v>1</v>
      </c>
      <c r="L26" s="28">
        <f t="shared" si="2"/>
        <v>0</v>
      </c>
      <c r="M26" s="28">
        <f t="shared" si="4"/>
        <v>0</v>
      </c>
    </row>
    <row r="27" spans="1:13" ht="14.15" customHeight="1" x14ac:dyDescent="0.25">
      <c r="A27" s="129">
        <v>15748049</v>
      </c>
      <c r="B27" s="129" t="s">
        <v>88</v>
      </c>
      <c r="C27" s="129" t="s">
        <v>89</v>
      </c>
      <c r="D27" s="4" t="s">
        <v>2991</v>
      </c>
      <c r="E27" s="6">
        <v>1</v>
      </c>
      <c r="F27" s="6"/>
      <c r="G27" s="7"/>
      <c r="H27" s="122">
        <f>VLOOKUP(A27,'NIP totaal 2020'!$A$4:$I$1943,9,0)</f>
        <v>0</v>
      </c>
      <c r="I27" s="32">
        <f t="shared" si="0"/>
        <v>0</v>
      </c>
      <c r="J27" s="27">
        <f t="shared" si="1"/>
        <v>0</v>
      </c>
      <c r="K27" s="80">
        <f t="shared" si="3"/>
        <v>1</v>
      </c>
      <c r="L27" s="28">
        <f t="shared" si="2"/>
        <v>0</v>
      </c>
      <c r="M27" s="28">
        <f t="shared" si="4"/>
        <v>0</v>
      </c>
    </row>
    <row r="28" spans="1:13" ht="14.15" customHeight="1" x14ac:dyDescent="0.25">
      <c r="A28" s="129">
        <v>15762114</v>
      </c>
      <c r="B28" s="129" t="s">
        <v>74</v>
      </c>
      <c r="C28" s="129" t="s">
        <v>75</v>
      </c>
      <c r="D28" s="4" t="s">
        <v>2991</v>
      </c>
      <c r="E28" s="6">
        <v>4</v>
      </c>
      <c r="F28" s="6"/>
      <c r="G28" s="7"/>
      <c r="H28" s="122">
        <f>VLOOKUP(A28,'NIP totaal 2020'!$A$4:$I$1943,9,0)</f>
        <v>0</v>
      </c>
      <c r="I28" s="32">
        <f t="shared" si="0"/>
        <v>0</v>
      </c>
      <c r="J28" s="27">
        <f t="shared" si="1"/>
        <v>0</v>
      </c>
      <c r="K28" s="80">
        <f t="shared" si="3"/>
        <v>1</v>
      </c>
      <c r="L28" s="28">
        <f t="shared" si="2"/>
        <v>0</v>
      </c>
      <c r="M28" s="28">
        <f t="shared" si="4"/>
        <v>0</v>
      </c>
    </row>
    <row r="29" spans="1:13" ht="14.15" customHeight="1" x14ac:dyDescent="0.25">
      <c r="A29" s="129">
        <v>15804100</v>
      </c>
      <c r="B29" s="129" t="s">
        <v>78</v>
      </c>
      <c r="C29" s="129" t="s">
        <v>79</v>
      </c>
      <c r="D29" s="4" t="s">
        <v>2991</v>
      </c>
      <c r="E29" s="6">
        <v>4</v>
      </c>
      <c r="F29" s="6"/>
      <c r="G29" s="7"/>
      <c r="H29" s="122">
        <f>VLOOKUP(A29,'NIP totaal 2020'!$A$4:$I$1943,9,0)</f>
        <v>0</v>
      </c>
      <c r="I29" s="32">
        <f t="shared" si="0"/>
        <v>0</v>
      </c>
      <c r="J29" s="27">
        <f t="shared" si="1"/>
        <v>0</v>
      </c>
      <c r="K29" s="80">
        <f t="shared" si="3"/>
        <v>1</v>
      </c>
      <c r="L29" s="28">
        <f t="shared" si="2"/>
        <v>0</v>
      </c>
      <c r="M29" s="28">
        <f t="shared" si="4"/>
        <v>0</v>
      </c>
    </row>
    <row r="30" spans="1:13" ht="14.15" customHeight="1" x14ac:dyDescent="0.25">
      <c r="A30" s="129">
        <v>15811832</v>
      </c>
      <c r="B30" s="129" t="s">
        <v>76</v>
      </c>
      <c r="C30" s="129" t="s">
        <v>77</v>
      </c>
      <c r="D30" s="4" t="s">
        <v>2991</v>
      </c>
      <c r="E30" s="6">
        <v>7</v>
      </c>
      <c r="F30" s="6"/>
      <c r="G30" s="7"/>
      <c r="H30" s="122">
        <f>VLOOKUP(A30,'NIP totaal 2020'!$A$4:$I$1943,9,0)</f>
        <v>0</v>
      </c>
      <c r="I30" s="32">
        <f t="shared" si="0"/>
        <v>0</v>
      </c>
      <c r="J30" s="27">
        <f t="shared" si="1"/>
        <v>0</v>
      </c>
      <c r="K30" s="80">
        <f t="shared" si="3"/>
        <v>1</v>
      </c>
      <c r="L30" s="28">
        <f t="shared" si="2"/>
        <v>0</v>
      </c>
      <c r="M30" s="28">
        <f t="shared" si="4"/>
        <v>0</v>
      </c>
    </row>
    <row r="31" spans="1:13" ht="14.15" customHeight="1" x14ac:dyDescent="0.25">
      <c r="A31" s="129">
        <v>15813460</v>
      </c>
      <c r="B31" s="129" t="s">
        <v>80</v>
      </c>
      <c r="C31" s="129" t="s">
        <v>81</v>
      </c>
      <c r="D31" s="4" t="s">
        <v>2991</v>
      </c>
      <c r="E31" s="6">
        <v>1</v>
      </c>
      <c r="F31" s="6"/>
      <c r="G31" s="7"/>
      <c r="H31" s="122">
        <f>VLOOKUP(A31,'NIP totaal 2020'!$A$4:$I$1943,9,0)</f>
        <v>0</v>
      </c>
      <c r="I31" s="32">
        <f t="shared" si="0"/>
        <v>0</v>
      </c>
      <c r="J31" s="27">
        <f t="shared" si="1"/>
        <v>0</v>
      </c>
      <c r="K31" s="80">
        <f t="shared" si="3"/>
        <v>1</v>
      </c>
      <c r="L31" s="28">
        <f t="shared" si="2"/>
        <v>0</v>
      </c>
      <c r="M31" s="28">
        <f t="shared" si="4"/>
        <v>0</v>
      </c>
    </row>
    <row r="32" spans="1:13" ht="14.15" customHeight="1" x14ac:dyDescent="0.25">
      <c r="A32" s="129">
        <v>15862518</v>
      </c>
      <c r="B32" s="129" t="s">
        <v>72</v>
      </c>
      <c r="C32" s="129" t="s">
        <v>73</v>
      </c>
      <c r="D32" s="4" t="s">
        <v>2991</v>
      </c>
      <c r="E32" s="6">
        <v>3</v>
      </c>
      <c r="F32" s="6"/>
      <c r="G32" s="7"/>
      <c r="H32" s="122">
        <f>VLOOKUP(A32,'NIP totaal 2020'!$A$4:$I$1943,9,0)</f>
        <v>0</v>
      </c>
      <c r="I32" s="32">
        <f t="shared" si="0"/>
        <v>0</v>
      </c>
      <c r="J32" s="27">
        <f t="shared" si="1"/>
        <v>0</v>
      </c>
      <c r="K32" s="80">
        <f t="shared" si="3"/>
        <v>1</v>
      </c>
      <c r="L32" s="28">
        <f t="shared" si="2"/>
        <v>0</v>
      </c>
      <c r="M32" s="28">
        <f t="shared" si="4"/>
        <v>0</v>
      </c>
    </row>
    <row r="33" spans="1:13" ht="14.15" customHeight="1" x14ac:dyDescent="0.25">
      <c r="A33" s="129">
        <v>15865401</v>
      </c>
      <c r="B33" s="129" t="s">
        <v>72</v>
      </c>
      <c r="C33" s="129" t="s">
        <v>73</v>
      </c>
      <c r="D33" s="4" t="s">
        <v>2991</v>
      </c>
      <c r="E33" s="6">
        <v>3</v>
      </c>
      <c r="F33" s="6"/>
      <c r="G33" s="7"/>
      <c r="H33" s="122">
        <f>VLOOKUP(A33,'NIP totaal 2020'!$A$4:$I$1943,9,0)</f>
        <v>0</v>
      </c>
      <c r="I33" s="32">
        <f t="shared" si="0"/>
        <v>0</v>
      </c>
      <c r="J33" s="27">
        <f t="shared" si="1"/>
        <v>0</v>
      </c>
      <c r="K33" s="80">
        <f t="shared" si="3"/>
        <v>1</v>
      </c>
      <c r="L33" s="28">
        <f t="shared" si="2"/>
        <v>0</v>
      </c>
      <c r="M33" s="28">
        <f t="shared" si="4"/>
        <v>0</v>
      </c>
    </row>
    <row r="34" spans="1:13" ht="14.15" customHeight="1" x14ac:dyDescent="0.25">
      <c r="A34" s="129">
        <v>15865630</v>
      </c>
      <c r="B34" s="129" t="s">
        <v>72</v>
      </c>
      <c r="C34" s="129" t="s">
        <v>73</v>
      </c>
      <c r="D34" s="4" t="s">
        <v>2991</v>
      </c>
      <c r="E34" s="6">
        <v>3</v>
      </c>
      <c r="F34" s="6"/>
      <c r="G34" s="7"/>
      <c r="H34" s="122">
        <f>VLOOKUP(A34,'NIP totaal 2020'!$A$4:$I$1943,9,0)</f>
        <v>0</v>
      </c>
      <c r="I34" s="32">
        <f t="shared" si="0"/>
        <v>0</v>
      </c>
      <c r="J34" s="27">
        <f t="shared" si="1"/>
        <v>0</v>
      </c>
      <c r="K34" s="80">
        <f t="shared" si="3"/>
        <v>1</v>
      </c>
      <c r="L34" s="28">
        <f t="shared" si="2"/>
        <v>0</v>
      </c>
      <c r="M34" s="28">
        <f t="shared" si="4"/>
        <v>0</v>
      </c>
    </row>
    <row r="35" spans="1:13" ht="14.15" customHeight="1" x14ac:dyDescent="0.25">
      <c r="A35" s="129">
        <v>15901165</v>
      </c>
      <c r="B35" s="129" t="s">
        <v>88</v>
      </c>
      <c r="C35" s="129" t="s">
        <v>89</v>
      </c>
      <c r="D35" s="4" t="s">
        <v>2991</v>
      </c>
      <c r="E35" s="6">
        <v>1</v>
      </c>
      <c r="F35" s="6"/>
      <c r="G35" s="7"/>
      <c r="H35" s="122">
        <f>VLOOKUP(A35,'NIP totaal 2020'!$A$4:$I$1943,9,0)</f>
        <v>0</v>
      </c>
      <c r="I35" s="32">
        <f t="shared" si="0"/>
        <v>0</v>
      </c>
      <c r="J35" s="27">
        <f t="shared" si="1"/>
        <v>0</v>
      </c>
      <c r="K35" s="80">
        <f t="shared" si="3"/>
        <v>1</v>
      </c>
      <c r="L35" s="28">
        <f t="shared" si="2"/>
        <v>0</v>
      </c>
      <c r="M35" s="28">
        <f t="shared" si="4"/>
        <v>0</v>
      </c>
    </row>
    <row r="36" spans="1:13" ht="14.15" customHeight="1" x14ac:dyDescent="0.25">
      <c r="A36" s="129">
        <v>15901742</v>
      </c>
      <c r="B36" s="129" t="s">
        <v>88</v>
      </c>
      <c r="C36" s="129" t="s">
        <v>89</v>
      </c>
      <c r="D36" s="4" t="s">
        <v>2991</v>
      </c>
      <c r="E36" s="6">
        <v>1</v>
      </c>
      <c r="F36" s="6"/>
      <c r="G36" s="7"/>
      <c r="H36" s="122">
        <f>VLOOKUP(A36,'NIP totaal 2020'!$A$4:$I$1943,9,0)</f>
        <v>0</v>
      </c>
      <c r="I36" s="32">
        <f t="shared" si="0"/>
        <v>0</v>
      </c>
      <c r="J36" s="27">
        <f t="shared" si="1"/>
        <v>0</v>
      </c>
      <c r="K36" s="80">
        <f t="shared" si="3"/>
        <v>1</v>
      </c>
      <c r="L36" s="28">
        <f t="shared" si="2"/>
        <v>0</v>
      </c>
      <c r="M36" s="28">
        <f t="shared" si="4"/>
        <v>0</v>
      </c>
    </row>
    <row r="37" spans="1:13" ht="14.15" customHeight="1" x14ac:dyDescent="0.25">
      <c r="A37" s="129">
        <v>15910091</v>
      </c>
      <c r="B37" s="129" t="s">
        <v>88</v>
      </c>
      <c r="C37" s="129" t="s">
        <v>89</v>
      </c>
      <c r="D37" s="4" t="s">
        <v>2991</v>
      </c>
      <c r="E37" s="6">
        <v>1</v>
      </c>
      <c r="F37" s="6"/>
      <c r="G37" s="7"/>
      <c r="H37" s="122">
        <f>VLOOKUP(A37,'NIP totaal 2020'!$A$4:$I$1943,9,0)</f>
        <v>0</v>
      </c>
      <c r="I37" s="32">
        <f t="shared" si="0"/>
        <v>0</v>
      </c>
      <c r="J37" s="27">
        <f t="shared" si="1"/>
        <v>0</v>
      </c>
      <c r="K37" s="80">
        <f t="shared" si="3"/>
        <v>1</v>
      </c>
      <c r="L37" s="28">
        <f t="shared" si="2"/>
        <v>0</v>
      </c>
      <c r="M37" s="28">
        <f t="shared" si="4"/>
        <v>0</v>
      </c>
    </row>
    <row r="38" spans="1:13" ht="14.15" customHeight="1" x14ac:dyDescent="0.25">
      <c r="A38" s="129">
        <v>15910164</v>
      </c>
      <c r="B38" s="129" t="s">
        <v>88</v>
      </c>
      <c r="C38" s="129" t="s">
        <v>89</v>
      </c>
      <c r="D38" s="4" t="s">
        <v>2991</v>
      </c>
      <c r="E38" s="6">
        <v>1</v>
      </c>
      <c r="F38" s="6"/>
      <c r="G38" s="7"/>
      <c r="H38" s="122">
        <f>VLOOKUP(A38,'NIP totaal 2020'!$A$4:$I$1943,9,0)</f>
        <v>0</v>
      </c>
      <c r="I38" s="32">
        <f t="shared" si="0"/>
        <v>0</v>
      </c>
      <c r="J38" s="27">
        <f t="shared" si="1"/>
        <v>0</v>
      </c>
      <c r="K38" s="80">
        <f t="shared" si="3"/>
        <v>1</v>
      </c>
      <c r="L38" s="28">
        <f t="shared" si="2"/>
        <v>0</v>
      </c>
      <c r="M38" s="28">
        <f t="shared" si="4"/>
        <v>0</v>
      </c>
    </row>
    <row r="39" spans="1:13" ht="14.15" customHeight="1" x14ac:dyDescent="0.25">
      <c r="A39" s="129">
        <v>15912450</v>
      </c>
      <c r="B39" s="129" t="s">
        <v>88</v>
      </c>
      <c r="C39" s="129" t="s">
        <v>89</v>
      </c>
      <c r="D39" s="4" t="s">
        <v>2991</v>
      </c>
      <c r="E39" s="6">
        <v>1</v>
      </c>
      <c r="F39" s="6"/>
      <c r="G39" s="7"/>
      <c r="H39" s="122">
        <f>VLOOKUP(A39,'NIP totaal 2020'!$A$4:$I$1943,9,0)</f>
        <v>0</v>
      </c>
      <c r="I39" s="32">
        <f t="shared" si="0"/>
        <v>0</v>
      </c>
      <c r="J39" s="27">
        <f t="shared" si="1"/>
        <v>0</v>
      </c>
      <c r="K39" s="80">
        <f t="shared" si="3"/>
        <v>1</v>
      </c>
      <c r="L39" s="28">
        <f t="shared" si="2"/>
        <v>0</v>
      </c>
      <c r="M39" s="28">
        <f t="shared" si="4"/>
        <v>0</v>
      </c>
    </row>
    <row r="40" spans="1:13" ht="14.15" customHeight="1" x14ac:dyDescent="0.25">
      <c r="A40" s="129">
        <v>15922081</v>
      </c>
      <c r="B40" s="129" t="s">
        <v>72</v>
      </c>
      <c r="C40" s="129" t="s">
        <v>73</v>
      </c>
      <c r="D40" s="4" t="s">
        <v>2991</v>
      </c>
      <c r="E40" s="6">
        <v>3</v>
      </c>
      <c r="F40" s="6"/>
      <c r="G40" s="7"/>
      <c r="H40" s="122">
        <f>VLOOKUP(A40,'NIP totaal 2020'!$A$4:$I$1943,9,0)</f>
        <v>0</v>
      </c>
      <c r="I40" s="32">
        <f t="shared" si="0"/>
        <v>0</v>
      </c>
      <c r="J40" s="27">
        <f t="shared" si="1"/>
        <v>0</v>
      </c>
      <c r="K40" s="80">
        <f t="shared" si="3"/>
        <v>1</v>
      </c>
      <c r="L40" s="28">
        <f t="shared" si="2"/>
        <v>0</v>
      </c>
      <c r="M40" s="28">
        <f t="shared" si="4"/>
        <v>0</v>
      </c>
    </row>
    <row r="41" spans="1:13" ht="14.15" customHeight="1" x14ac:dyDescent="0.25">
      <c r="A41" s="129">
        <v>15971511</v>
      </c>
      <c r="B41" s="129" t="s">
        <v>72</v>
      </c>
      <c r="C41" s="129" t="s">
        <v>73</v>
      </c>
      <c r="D41" s="4" t="s">
        <v>2991</v>
      </c>
      <c r="E41" s="6">
        <v>1</v>
      </c>
      <c r="F41" s="6"/>
      <c r="G41" s="7"/>
      <c r="H41" s="122">
        <f>VLOOKUP(A41,'NIP totaal 2020'!$A$4:$I$1943,9,0)</f>
        <v>0</v>
      </c>
      <c r="I41" s="32">
        <f t="shared" si="0"/>
        <v>0</v>
      </c>
      <c r="J41" s="27">
        <f t="shared" si="1"/>
        <v>0</v>
      </c>
      <c r="K41" s="80">
        <f t="shared" si="3"/>
        <v>1</v>
      </c>
      <c r="L41" s="28">
        <f t="shared" si="2"/>
        <v>0</v>
      </c>
      <c r="M41" s="28">
        <f t="shared" si="4"/>
        <v>0</v>
      </c>
    </row>
    <row r="42" spans="1:13" ht="14.15" customHeight="1" x14ac:dyDescent="0.25">
      <c r="A42" s="129">
        <v>16015924</v>
      </c>
      <c r="B42" s="129" t="s">
        <v>82</v>
      </c>
      <c r="C42" s="129" t="s">
        <v>83</v>
      </c>
      <c r="D42" s="4" t="s">
        <v>2991</v>
      </c>
      <c r="E42" s="6">
        <v>4</v>
      </c>
      <c r="F42" s="6"/>
      <c r="G42" s="7"/>
      <c r="H42" s="122">
        <f>VLOOKUP(A42,'NIP totaal 2020'!$A$4:$I$1943,9,0)</f>
        <v>0</v>
      </c>
      <c r="I42" s="32">
        <f t="shared" si="0"/>
        <v>0</v>
      </c>
      <c r="J42" s="27">
        <f t="shared" si="1"/>
        <v>0</v>
      </c>
      <c r="K42" s="80">
        <f t="shared" si="3"/>
        <v>1</v>
      </c>
      <c r="L42" s="28">
        <f t="shared" si="2"/>
        <v>0</v>
      </c>
      <c r="M42" s="28">
        <f t="shared" si="4"/>
        <v>0</v>
      </c>
    </row>
    <row r="43" spans="1:13" ht="14.15" customHeight="1" x14ac:dyDescent="0.25">
      <c r="A43" s="129">
        <v>16022009</v>
      </c>
      <c r="B43" s="129" t="s">
        <v>72</v>
      </c>
      <c r="C43" s="129" t="s">
        <v>73</v>
      </c>
      <c r="D43" s="4" t="s">
        <v>2991</v>
      </c>
      <c r="E43" s="6">
        <v>1</v>
      </c>
      <c r="F43" s="6"/>
      <c r="G43" s="7"/>
      <c r="H43" s="122">
        <f>VLOOKUP(A43,'NIP totaal 2020'!$A$4:$I$1943,9,0)</f>
        <v>0</v>
      </c>
      <c r="I43" s="32">
        <f t="shared" si="0"/>
        <v>0</v>
      </c>
      <c r="J43" s="27">
        <f t="shared" si="1"/>
        <v>0</v>
      </c>
      <c r="K43" s="80">
        <f t="shared" si="3"/>
        <v>1</v>
      </c>
      <c r="L43" s="28">
        <f t="shared" si="2"/>
        <v>0</v>
      </c>
      <c r="M43" s="28">
        <f t="shared" si="4"/>
        <v>0</v>
      </c>
    </row>
    <row r="44" spans="1:13" ht="14.15" customHeight="1" x14ac:dyDescent="0.25">
      <c r="A44" s="129">
        <v>16043065</v>
      </c>
      <c r="B44" s="129" t="s">
        <v>90</v>
      </c>
      <c r="C44" s="129" t="s">
        <v>91</v>
      </c>
      <c r="D44" s="4" t="s">
        <v>2991</v>
      </c>
      <c r="E44" s="6">
        <v>1</v>
      </c>
      <c r="F44" s="6"/>
      <c r="G44" s="7"/>
      <c r="H44" s="122">
        <f>VLOOKUP(A44,'NIP totaal 2020'!$A$4:$I$1943,9,0)</f>
        <v>0</v>
      </c>
      <c r="I44" s="32">
        <f t="shared" si="0"/>
        <v>0</v>
      </c>
      <c r="J44" s="27">
        <f t="shared" si="1"/>
        <v>0</v>
      </c>
      <c r="K44" s="80">
        <f t="shared" si="3"/>
        <v>1</v>
      </c>
      <c r="L44" s="28">
        <f t="shared" si="2"/>
        <v>0</v>
      </c>
      <c r="M44" s="28">
        <f t="shared" si="4"/>
        <v>0</v>
      </c>
    </row>
    <row r="45" spans="1:13" ht="14.15" customHeight="1" x14ac:dyDescent="0.25">
      <c r="A45" s="129">
        <v>16046781</v>
      </c>
      <c r="B45" s="129" t="s">
        <v>72</v>
      </c>
      <c r="C45" s="129" t="s">
        <v>73</v>
      </c>
      <c r="D45" s="4" t="s">
        <v>2991</v>
      </c>
      <c r="E45" s="6">
        <v>1</v>
      </c>
      <c r="F45" s="6"/>
      <c r="G45" s="7"/>
      <c r="H45" s="122">
        <f>VLOOKUP(A45,'NIP totaal 2020'!$A$4:$I$1943,9,0)</f>
        <v>0</v>
      </c>
      <c r="I45" s="32">
        <f t="shared" si="0"/>
        <v>0</v>
      </c>
      <c r="J45" s="27">
        <f t="shared" si="1"/>
        <v>0</v>
      </c>
      <c r="K45" s="80">
        <f t="shared" si="3"/>
        <v>1</v>
      </c>
      <c r="L45" s="28">
        <f t="shared" si="2"/>
        <v>0</v>
      </c>
      <c r="M45" s="28">
        <f t="shared" si="4"/>
        <v>0</v>
      </c>
    </row>
    <row r="46" spans="1:13" ht="14.15" customHeight="1" x14ac:dyDescent="0.25">
      <c r="A46" s="129">
        <v>16056086</v>
      </c>
      <c r="B46" s="129" t="s">
        <v>72</v>
      </c>
      <c r="C46" s="129" t="s">
        <v>73</v>
      </c>
      <c r="D46" s="4" t="s">
        <v>2991</v>
      </c>
      <c r="E46" s="6">
        <v>1</v>
      </c>
      <c r="F46" s="6"/>
      <c r="G46" s="7"/>
      <c r="H46" s="122">
        <f>VLOOKUP(A46,'NIP totaal 2020'!$A$4:$I$1943,9,0)</f>
        <v>0</v>
      </c>
      <c r="I46" s="32">
        <f t="shared" si="0"/>
        <v>0</v>
      </c>
      <c r="J46" s="27">
        <f t="shared" si="1"/>
        <v>0</v>
      </c>
      <c r="K46" s="80">
        <f t="shared" si="3"/>
        <v>1</v>
      </c>
      <c r="L46" s="28">
        <f t="shared" si="2"/>
        <v>0</v>
      </c>
      <c r="M46" s="28">
        <f t="shared" si="4"/>
        <v>0</v>
      </c>
    </row>
    <row r="47" spans="1:13" ht="14.15" customHeight="1" x14ac:dyDescent="0.25">
      <c r="A47" s="129">
        <v>16078845</v>
      </c>
      <c r="B47" s="129" t="s">
        <v>72</v>
      </c>
      <c r="C47" s="129" t="s">
        <v>73</v>
      </c>
      <c r="D47" s="4" t="s">
        <v>2991</v>
      </c>
      <c r="E47" s="6">
        <v>1</v>
      </c>
      <c r="F47" s="6"/>
      <c r="G47" s="7"/>
      <c r="H47" s="122">
        <f>VLOOKUP(A47,'NIP totaal 2020'!$A$4:$I$1943,9,0)</f>
        <v>0</v>
      </c>
      <c r="I47" s="32">
        <f t="shared" si="0"/>
        <v>0</v>
      </c>
      <c r="J47" s="27">
        <f t="shared" si="1"/>
        <v>0</v>
      </c>
      <c r="K47" s="80">
        <f t="shared" si="3"/>
        <v>1</v>
      </c>
      <c r="L47" s="28">
        <f t="shared" si="2"/>
        <v>0</v>
      </c>
      <c r="M47" s="28">
        <f t="shared" si="4"/>
        <v>0</v>
      </c>
    </row>
    <row r="48" spans="1:13" ht="14.15" customHeight="1" x14ac:dyDescent="0.25">
      <c r="A48" s="129">
        <v>16078918</v>
      </c>
      <c r="B48" s="129" t="s">
        <v>72</v>
      </c>
      <c r="C48" s="129" t="s">
        <v>73</v>
      </c>
      <c r="D48" s="4" t="s">
        <v>2991</v>
      </c>
      <c r="E48" s="6">
        <v>1</v>
      </c>
      <c r="F48" s="6"/>
      <c r="G48" s="7"/>
      <c r="H48" s="122">
        <f>VLOOKUP(A48,'NIP totaal 2020'!$A$4:$I$1943,9,0)</f>
        <v>0</v>
      </c>
      <c r="I48" s="32">
        <f t="shared" si="0"/>
        <v>0</v>
      </c>
      <c r="J48" s="27">
        <f t="shared" si="1"/>
        <v>0</v>
      </c>
      <c r="K48" s="80">
        <f t="shared" si="3"/>
        <v>1</v>
      </c>
      <c r="L48" s="28">
        <f t="shared" si="2"/>
        <v>0</v>
      </c>
      <c r="M48" s="28">
        <f t="shared" si="4"/>
        <v>0</v>
      </c>
    </row>
    <row r="49" spans="1:13" ht="14.15" customHeight="1" x14ac:dyDescent="0.25">
      <c r="A49" s="129">
        <v>16086767</v>
      </c>
      <c r="B49" s="129" t="s">
        <v>78</v>
      </c>
      <c r="C49" s="129" t="s">
        <v>79</v>
      </c>
      <c r="D49" s="4" t="s">
        <v>2991</v>
      </c>
      <c r="E49" s="6">
        <v>4</v>
      </c>
      <c r="F49" s="6"/>
      <c r="G49" s="7"/>
      <c r="H49" s="122">
        <f>VLOOKUP(A49,'NIP totaal 2020'!$A$4:$I$1943,9,0)</f>
        <v>0</v>
      </c>
      <c r="I49" s="32">
        <f t="shared" si="0"/>
        <v>0</v>
      </c>
      <c r="J49" s="27">
        <f t="shared" si="1"/>
        <v>0</v>
      </c>
      <c r="K49" s="80">
        <f t="shared" si="3"/>
        <v>1</v>
      </c>
      <c r="L49" s="28">
        <f t="shared" si="2"/>
        <v>0</v>
      </c>
      <c r="M49" s="28">
        <f t="shared" si="4"/>
        <v>0</v>
      </c>
    </row>
    <row r="50" spans="1:13" ht="14.15" customHeight="1" x14ac:dyDescent="0.25">
      <c r="A50" s="129">
        <v>16089472</v>
      </c>
      <c r="B50" s="129" t="s">
        <v>72</v>
      </c>
      <c r="C50" s="129" t="s">
        <v>73</v>
      </c>
      <c r="D50" s="4" t="s">
        <v>2991</v>
      </c>
      <c r="E50" s="6">
        <v>1</v>
      </c>
      <c r="F50" s="6"/>
      <c r="G50" s="7"/>
      <c r="H50" s="122">
        <f>VLOOKUP(A50,'NIP totaal 2020'!$A$4:$I$1943,9,0)</f>
        <v>0</v>
      </c>
      <c r="I50" s="32">
        <f t="shared" si="0"/>
        <v>0</v>
      </c>
      <c r="J50" s="27">
        <f t="shared" si="1"/>
        <v>0</v>
      </c>
      <c r="K50" s="80">
        <f t="shared" si="3"/>
        <v>1</v>
      </c>
      <c r="L50" s="28">
        <f t="shared" si="2"/>
        <v>0</v>
      </c>
      <c r="M50" s="28">
        <f t="shared" si="4"/>
        <v>0</v>
      </c>
    </row>
    <row r="51" spans="1:13" ht="14.15" customHeight="1" x14ac:dyDescent="0.25">
      <c r="A51" s="129">
        <v>16089995</v>
      </c>
      <c r="B51" s="129" t="s">
        <v>72</v>
      </c>
      <c r="C51" s="129" t="s">
        <v>73</v>
      </c>
      <c r="D51" s="4" t="s">
        <v>2991</v>
      </c>
      <c r="E51" s="6">
        <v>1</v>
      </c>
      <c r="F51" s="6"/>
      <c r="G51" s="7"/>
      <c r="H51" s="122">
        <f>VLOOKUP(A51,'NIP totaal 2020'!$A$4:$I$1943,9,0)</f>
        <v>0</v>
      </c>
      <c r="I51" s="32">
        <f t="shared" si="0"/>
        <v>0</v>
      </c>
      <c r="J51" s="27">
        <f t="shared" si="1"/>
        <v>0</v>
      </c>
      <c r="K51" s="80">
        <f t="shared" si="3"/>
        <v>1</v>
      </c>
      <c r="L51" s="28">
        <f t="shared" si="2"/>
        <v>0</v>
      </c>
      <c r="M51" s="28">
        <f t="shared" si="4"/>
        <v>0</v>
      </c>
    </row>
    <row r="52" spans="1:13" ht="14.15" customHeight="1" x14ac:dyDescent="0.25">
      <c r="A52" s="129">
        <v>16095324</v>
      </c>
      <c r="B52" s="129" t="s">
        <v>92</v>
      </c>
      <c r="C52" s="129" t="s">
        <v>93</v>
      </c>
      <c r="D52" s="4" t="s">
        <v>2991</v>
      </c>
      <c r="E52" s="6">
        <v>2</v>
      </c>
      <c r="F52" s="6"/>
      <c r="G52" s="7"/>
      <c r="H52" s="122">
        <f>VLOOKUP(A52,'NIP totaal 2020'!$A$4:$I$1943,9,0)</f>
        <v>0</v>
      </c>
      <c r="I52" s="32">
        <f t="shared" si="0"/>
        <v>0</v>
      </c>
      <c r="J52" s="27">
        <f t="shared" si="1"/>
        <v>0</v>
      </c>
      <c r="K52" s="80">
        <f t="shared" si="3"/>
        <v>1</v>
      </c>
      <c r="L52" s="28">
        <f t="shared" si="2"/>
        <v>0</v>
      </c>
      <c r="M52" s="28">
        <f t="shared" si="4"/>
        <v>0</v>
      </c>
    </row>
    <row r="53" spans="1:13" ht="14.15" customHeight="1" x14ac:dyDescent="0.25">
      <c r="A53" s="129">
        <v>16095332</v>
      </c>
      <c r="B53" s="129" t="s">
        <v>92</v>
      </c>
      <c r="C53" s="129" t="s">
        <v>93</v>
      </c>
      <c r="D53" s="4" t="s">
        <v>2991</v>
      </c>
      <c r="E53" s="6">
        <v>2</v>
      </c>
      <c r="F53" s="6"/>
      <c r="G53" s="7"/>
      <c r="H53" s="122">
        <f>VLOOKUP(A53,'NIP totaal 2020'!$A$4:$I$1943,9,0)</f>
        <v>0</v>
      </c>
      <c r="I53" s="32">
        <f t="shared" si="0"/>
        <v>0</v>
      </c>
      <c r="J53" s="27">
        <f t="shared" si="1"/>
        <v>0</v>
      </c>
      <c r="K53" s="80">
        <f t="shared" si="3"/>
        <v>1</v>
      </c>
      <c r="L53" s="28">
        <f t="shared" si="2"/>
        <v>0</v>
      </c>
      <c r="M53" s="28">
        <f t="shared" si="4"/>
        <v>0</v>
      </c>
    </row>
    <row r="54" spans="1:13" ht="14.15" customHeight="1" x14ac:dyDescent="0.25">
      <c r="A54" s="129">
        <v>16101731</v>
      </c>
      <c r="B54" s="129" t="s">
        <v>72</v>
      </c>
      <c r="C54" s="129" t="s">
        <v>73</v>
      </c>
      <c r="D54" s="4" t="s">
        <v>2991</v>
      </c>
      <c r="E54" s="6">
        <v>1</v>
      </c>
      <c r="F54" s="6"/>
      <c r="G54" s="7"/>
      <c r="H54" s="122">
        <f>VLOOKUP(A54,'NIP totaal 2020'!$A$4:$I$1943,9,0)</f>
        <v>0</v>
      </c>
      <c r="I54" s="32">
        <f t="shared" si="0"/>
        <v>0</v>
      </c>
      <c r="J54" s="27">
        <f t="shared" si="1"/>
        <v>0</v>
      </c>
      <c r="K54" s="80">
        <f t="shared" si="3"/>
        <v>1</v>
      </c>
      <c r="L54" s="28">
        <f t="shared" si="2"/>
        <v>0</v>
      </c>
      <c r="M54" s="28">
        <f t="shared" si="4"/>
        <v>0</v>
      </c>
    </row>
    <row r="55" spans="1:13" ht="14.15" customHeight="1" x14ac:dyDescent="0.25">
      <c r="A55" s="129">
        <v>16112768</v>
      </c>
      <c r="B55" s="129" t="s">
        <v>88</v>
      </c>
      <c r="C55" s="129" t="s">
        <v>89</v>
      </c>
      <c r="D55" s="4" t="s">
        <v>2991</v>
      </c>
      <c r="E55" s="6">
        <v>1</v>
      </c>
      <c r="F55" s="6"/>
      <c r="G55" s="7"/>
      <c r="H55" s="122">
        <f>VLOOKUP(A55,'NIP totaal 2020'!$A$4:$I$1943,9,0)</f>
        <v>0</v>
      </c>
      <c r="I55" s="32">
        <f t="shared" si="0"/>
        <v>0</v>
      </c>
      <c r="J55" s="27">
        <f t="shared" si="1"/>
        <v>0</v>
      </c>
      <c r="K55" s="80">
        <f t="shared" si="3"/>
        <v>1</v>
      </c>
      <c r="L55" s="28">
        <f t="shared" si="2"/>
        <v>0</v>
      </c>
      <c r="M55" s="28">
        <f t="shared" si="4"/>
        <v>0</v>
      </c>
    </row>
    <row r="56" spans="1:13" ht="14.15" customHeight="1" x14ac:dyDescent="0.25">
      <c r="A56" s="129">
        <v>16113152</v>
      </c>
      <c r="B56" s="129" t="s">
        <v>78</v>
      </c>
      <c r="C56" s="129" t="s">
        <v>79</v>
      </c>
      <c r="D56" s="4" t="s">
        <v>2991</v>
      </c>
      <c r="E56" s="6">
        <v>4</v>
      </c>
      <c r="F56" s="6"/>
      <c r="G56" s="7"/>
      <c r="H56" s="122">
        <f>VLOOKUP(A56,'NIP totaal 2020'!$A$4:$I$1943,9,0)</f>
        <v>0</v>
      </c>
      <c r="I56" s="32">
        <f t="shared" si="0"/>
        <v>0</v>
      </c>
      <c r="J56" s="27">
        <f t="shared" si="1"/>
        <v>0</v>
      </c>
      <c r="K56" s="80">
        <f t="shared" si="3"/>
        <v>1</v>
      </c>
      <c r="L56" s="28">
        <f t="shared" si="2"/>
        <v>0</v>
      </c>
      <c r="M56" s="28">
        <f t="shared" si="4"/>
        <v>0</v>
      </c>
    </row>
    <row r="57" spans="1:13" ht="14.15" customHeight="1" x14ac:dyDescent="0.25">
      <c r="A57" s="129">
        <v>16113217</v>
      </c>
      <c r="B57" s="129" t="s">
        <v>76</v>
      </c>
      <c r="C57" s="129" t="s">
        <v>77</v>
      </c>
      <c r="D57" s="4" t="s">
        <v>2991</v>
      </c>
      <c r="E57" s="6">
        <v>7</v>
      </c>
      <c r="F57" s="6"/>
      <c r="G57" s="7"/>
      <c r="H57" s="122">
        <f>VLOOKUP(A57,'NIP totaal 2020'!$A$4:$I$1943,9,0)</f>
        <v>0</v>
      </c>
      <c r="I57" s="32">
        <f t="shared" si="0"/>
        <v>0</v>
      </c>
      <c r="J57" s="27">
        <f t="shared" si="1"/>
        <v>0</v>
      </c>
      <c r="K57" s="80">
        <f t="shared" si="3"/>
        <v>1</v>
      </c>
      <c r="L57" s="28">
        <f t="shared" si="2"/>
        <v>0</v>
      </c>
      <c r="M57" s="28">
        <f t="shared" si="4"/>
        <v>0</v>
      </c>
    </row>
    <row r="58" spans="1:13" ht="14.15" customHeight="1" x14ac:dyDescent="0.25">
      <c r="A58" s="129">
        <v>16115783</v>
      </c>
      <c r="B58" s="129" t="s">
        <v>72</v>
      </c>
      <c r="C58" s="129" t="s">
        <v>73</v>
      </c>
      <c r="D58" s="4" t="s">
        <v>2991</v>
      </c>
      <c r="E58" s="6">
        <v>1</v>
      </c>
      <c r="F58" s="6"/>
      <c r="G58" s="7"/>
      <c r="H58" s="122">
        <f>VLOOKUP(A58,'NIP totaal 2020'!$A$4:$I$1943,9,0)</f>
        <v>0</v>
      </c>
      <c r="I58" s="32">
        <f t="shared" si="0"/>
        <v>0</v>
      </c>
      <c r="J58" s="27">
        <f t="shared" si="1"/>
        <v>0</v>
      </c>
      <c r="K58" s="80">
        <f t="shared" si="3"/>
        <v>1</v>
      </c>
      <c r="L58" s="28">
        <f t="shared" si="2"/>
        <v>0</v>
      </c>
      <c r="M58" s="28">
        <f t="shared" si="4"/>
        <v>0</v>
      </c>
    </row>
    <row r="59" spans="1:13" ht="14.15" customHeight="1" x14ac:dyDescent="0.25">
      <c r="A59" s="129">
        <v>16117239</v>
      </c>
      <c r="B59" s="129" t="s">
        <v>72</v>
      </c>
      <c r="C59" s="129" t="s">
        <v>73</v>
      </c>
      <c r="D59" s="4" t="s">
        <v>2991</v>
      </c>
      <c r="E59" s="6">
        <v>1</v>
      </c>
      <c r="F59" s="6"/>
      <c r="G59" s="7"/>
      <c r="H59" s="122">
        <f>VLOOKUP(A59,'NIP totaal 2020'!$A$4:$I$1943,9,0)</f>
        <v>0</v>
      </c>
      <c r="I59" s="32">
        <f t="shared" si="0"/>
        <v>0</v>
      </c>
      <c r="J59" s="27">
        <f t="shared" si="1"/>
        <v>0</v>
      </c>
      <c r="K59" s="80">
        <f t="shared" si="3"/>
        <v>1</v>
      </c>
      <c r="L59" s="28">
        <f t="shared" si="2"/>
        <v>0</v>
      </c>
      <c r="M59" s="28">
        <f t="shared" si="4"/>
        <v>0</v>
      </c>
    </row>
    <row r="60" spans="1:13" ht="14.15" customHeight="1" x14ac:dyDescent="0.25">
      <c r="A60" s="129">
        <v>16145429</v>
      </c>
      <c r="B60" s="129" t="s">
        <v>94</v>
      </c>
      <c r="C60" s="129" t="s">
        <v>95</v>
      </c>
      <c r="D60" s="4" t="s">
        <v>2991</v>
      </c>
      <c r="E60" s="6">
        <v>56</v>
      </c>
      <c r="F60" s="6"/>
      <c r="G60" s="7"/>
      <c r="H60" s="122">
        <f>VLOOKUP(A60,'NIP totaal 2020'!$A$4:$I$1943,9,0)</f>
        <v>0</v>
      </c>
      <c r="I60" s="32">
        <f t="shared" si="0"/>
        <v>0</v>
      </c>
      <c r="J60" s="27">
        <f t="shared" si="1"/>
        <v>0</v>
      </c>
      <c r="K60" s="80">
        <f t="shared" si="3"/>
        <v>1</v>
      </c>
      <c r="L60" s="28">
        <f t="shared" si="2"/>
        <v>0</v>
      </c>
      <c r="M60" s="28">
        <f t="shared" si="4"/>
        <v>0</v>
      </c>
    </row>
    <row r="61" spans="1:13" ht="14.15" customHeight="1" x14ac:dyDescent="0.25">
      <c r="A61" s="129">
        <v>16145437</v>
      </c>
      <c r="B61" s="129" t="s">
        <v>94</v>
      </c>
      <c r="C61" s="129" t="s">
        <v>95</v>
      </c>
      <c r="D61" s="4" t="s">
        <v>2991</v>
      </c>
      <c r="E61" s="6">
        <v>27</v>
      </c>
      <c r="F61" s="6"/>
      <c r="G61" s="7"/>
      <c r="H61" s="122">
        <f>VLOOKUP(A61,'NIP totaal 2020'!$A$4:$I$1943,9,0)</f>
        <v>0</v>
      </c>
      <c r="I61" s="32">
        <f t="shared" si="0"/>
        <v>0</v>
      </c>
      <c r="J61" s="27">
        <f t="shared" si="1"/>
        <v>0</v>
      </c>
      <c r="K61" s="80">
        <f t="shared" si="3"/>
        <v>1</v>
      </c>
      <c r="L61" s="28">
        <f t="shared" si="2"/>
        <v>0</v>
      </c>
      <c r="M61" s="28">
        <f t="shared" si="4"/>
        <v>0</v>
      </c>
    </row>
    <row r="62" spans="1:13" ht="14.15" customHeight="1" x14ac:dyDescent="0.25">
      <c r="A62" s="129">
        <v>16150317</v>
      </c>
      <c r="B62" s="129" t="s">
        <v>72</v>
      </c>
      <c r="C62" s="129" t="s">
        <v>73</v>
      </c>
      <c r="D62" s="4" t="s">
        <v>2991</v>
      </c>
      <c r="E62" s="6">
        <v>3</v>
      </c>
      <c r="F62" s="6"/>
      <c r="G62" s="7"/>
      <c r="H62" s="122">
        <f>VLOOKUP(A62,'NIP totaal 2020'!$A$4:$I$1943,9,0)</f>
        <v>0</v>
      </c>
      <c r="I62" s="32">
        <f t="shared" si="0"/>
        <v>0</v>
      </c>
      <c r="J62" s="27">
        <f t="shared" si="1"/>
        <v>0</v>
      </c>
      <c r="K62" s="80">
        <f t="shared" si="3"/>
        <v>1</v>
      </c>
      <c r="L62" s="28">
        <f t="shared" si="2"/>
        <v>0</v>
      </c>
      <c r="M62" s="28">
        <f t="shared" si="4"/>
        <v>0</v>
      </c>
    </row>
    <row r="63" spans="1:13" ht="14.15" customHeight="1" x14ac:dyDescent="0.25">
      <c r="A63" s="129">
        <v>16156056</v>
      </c>
      <c r="B63" s="129" t="s">
        <v>88</v>
      </c>
      <c r="C63" s="129" t="s">
        <v>89</v>
      </c>
      <c r="D63" s="4" t="s">
        <v>2991</v>
      </c>
      <c r="E63" s="6">
        <v>1</v>
      </c>
      <c r="F63" s="6"/>
      <c r="G63" s="7"/>
      <c r="H63" s="122">
        <f>VLOOKUP(A63,'NIP totaal 2020'!$A$4:$I$1943,9,0)</f>
        <v>0</v>
      </c>
      <c r="I63" s="32">
        <f t="shared" si="0"/>
        <v>0</v>
      </c>
      <c r="J63" s="27">
        <f t="shared" si="1"/>
        <v>0</v>
      </c>
      <c r="K63" s="80">
        <f t="shared" si="3"/>
        <v>1</v>
      </c>
      <c r="L63" s="28">
        <f t="shared" si="2"/>
        <v>0</v>
      </c>
      <c r="M63" s="28">
        <f t="shared" si="4"/>
        <v>0</v>
      </c>
    </row>
    <row r="64" spans="1:13" ht="14.15" customHeight="1" x14ac:dyDescent="0.25">
      <c r="A64" s="129">
        <v>16180607</v>
      </c>
      <c r="B64" s="129" t="s">
        <v>88</v>
      </c>
      <c r="C64" s="129" t="s">
        <v>89</v>
      </c>
      <c r="D64" s="4" t="s">
        <v>2991</v>
      </c>
      <c r="E64" s="6">
        <v>1</v>
      </c>
      <c r="F64" s="6"/>
      <c r="G64" s="7"/>
      <c r="H64" s="122">
        <f>VLOOKUP(A64,'NIP totaal 2020'!$A$4:$I$1943,9,0)</f>
        <v>0</v>
      </c>
      <c r="I64" s="32">
        <f t="shared" si="0"/>
        <v>0</v>
      </c>
      <c r="J64" s="27">
        <f t="shared" si="1"/>
        <v>0</v>
      </c>
      <c r="K64" s="80">
        <f t="shared" si="3"/>
        <v>1</v>
      </c>
      <c r="L64" s="28">
        <f t="shared" si="2"/>
        <v>0</v>
      </c>
      <c r="M64" s="28">
        <f t="shared" si="4"/>
        <v>0</v>
      </c>
    </row>
    <row r="65" spans="1:13" ht="14.15" customHeight="1" x14ac:dyDescent="0.25">
      <c r="A65" s="129">
        <v>16181328</v>
      </c>
      <c r="B65" s="129" t="s">
        <v>72</v>
      </c>
      <c r="C65" s="129" t="s">
        <v>73</v>
      </c>
      <c r="D65" s="4" t="s">
        <v>2991</v>
      </c>
      <c r="E65" s="6">
        <v>1</v>
      </c>
      <c r="F65" s="6"/>
      <c r="G65" s="7"/>
      <c r="H65" s="122">
        <f>VLOOKUP(A65,'NIP totaal 2020'!$A$4:$I$1943,9,0)</f>
        <v>0</v>
      </c>
      <c r="I65" s="32">
        <f t="shared" si="0"/>
        <v>0</v>
      </c>
      <c r="J65" s="27">
        <f t="shared" si="1"/>
        <v>0</v>
      </c>
      <c r="K65" s="80">
        <f t="shared" si="3"/>
        <v>1</v>
      </c>
      <c r="L65" s="28">
        <f t="shared" si="2"/>
        <v>0</v>
      </c>
      <c r="M65" s="28">
        <f t="shared" si="4"/>
        <v>0</v>
      </c>
    </row>
    <row r="66" spans="1:13" ht="14.15" customHeight="1" x14ac:dyDescent="0.25">
      <c r="A66" s="129">
        <v>16199340</v>
      </c>
      <c r="B66" s="129" t="s">
        <v>72</v>
      </c>
      <c r="C66" s="129" t="s">
        <v>73</v>
      </c>
      <c r="D66" s="4" t="s">
        <v>2991</v>
      </c>
      <c r="E66" s="6">
        <v>1</v>
      </c>
      <c r="F66" s="6"/>
      <c r="G66" s="7"/>
      <c r="H66" s="122">
        <f>VLOOKUP(A66,'NIP totaal 2020'!$A$4:$I$1943,9,0)</f>
        <v>0</v>
      </c>
      <c r="I66" s="32">
        <f t="shared" si="0"/>
        <v>0</v>
      </c>
      <c r="J66" s="27">
        <f t="shared" si="1"/>
        <v>0</v>
      </c>
      <c r="K66" s="80">
        <f t="shared" si="3"/>
        <v>1</v>
      </c>
      <c r="L66" s="28">
        <f t="shared" si="2"/>
        <v>0</v>
      </c>
      <c r="M66" s="28">
        <f t="shared" si="4"/>
        <v>0</v>
      </c>
    </row>
    <row r="67" spans="1:13" ht="14.15" customHeight="1" x14ac:dyDescent="0.25">
      <c r="A67" s="129">
        <v>16213025</v>
      </c>
      <c r="B67" s="129" t="s">
        <v>86</v>
      </c>
      <c r="C67" s="129" t="s">
        <v>87</v>
      </c>
      <c r="D67" s="4" t="s">
        <v>2991</v>
      </c>
      <c r="E67" s="6">
        <v>2</v>
      </c>
      <c r="F67" s="6"/>
      <c r="G67" s="7"/>
      <c r="H67" s="122">
        <f>VLOOKUP(A67,'NIP totaal 2020'!$A$4:$I$1943,9,0)</f>
        <v>0</v>
      </c>
      <c r="I67" s="32">
        <f t="shared" si="0"/>
        <v>0</v>
      </c>
      <c r="J67" s="27">
        <f t="shared" si="1"/>
        <v>0</v>
      </c>
      <c r="K67" s="80">
        <f t="shared" si="3"/>
        <v>1</v>
      </c>
      <c r="L67" s="28">
        <f t="shared" si="2"/>
        <v>0</v>
      </c>
      <c r="M67" s="28">
        <f t="shared" si="4"/>
        <v>0</v>
      </c>
    </row>
    <row r="68" spans="1:13" ht="14.15" customHeight="1" x14ac:dyDescent="0.25">
      <c r="A68" s="129">
        <v>16214323</v>
      </c>
      <c r="B68" s="129" t="s">
        <v>86</v>
      </c>
      <c r="C68" s="129" t="s">
        <v>87</v>
      </c>
      <c r="D68" s="4" t="s">
        <v>2991</v>
      </c>
      <c r="E68" s="6">
        <v>2</v>
      </c>
      <c r="F68" s="6"/>
      <c r="G68" s="7"/>
      <c r="H68" s="122">
        <f>VLOOKUP(A68,'NIP totaal 2020'!$A$4:$I$1943,9,0)</f>
        <v>0</v>
      </c>
      <c r="I68" s="32">
        <f t="shared" ref="I68:I131" si="5">F68/E68</f>
        <v>0</v>
      </c>
      <c r="J68" s="27">
        <f t="shared" ref="J68:J131" si="6">H68/E68*F68</f>
        <v>0</v>
      </c>
      <c r="K68" s="80">
        <f t="shared" si="3"/>
        <v>1</v>
      </c>
      <c r="L68" s="28">
        <f t="shared" ref="L68:L131" si="7">G68/E68*F68</f>
        <v>0</v>
      </c>
      <c r="M68" s="28">
        <f t="shared" si="4"/>
        <v>0</v>
      </c>
    </row>
    <row r="69" spans="1:13" ht="14.15" customHeight="1" x14ac:dyDescent="0.25">
      <c r="A69" s="129">
        <v>16223454</v>
      </c>
      <c r="B69" s="129" t="s">
        <v>74</v>
      </c>
      <c r="C69" s="129" t="s">
        <v>75</v>
      </c>
      <c r="D69" s="4" t="s">
        <v>2991</v>
      </c>
      <c r="E69" s="6">
        <v>4</v>
      </c>
      <c r="F69" s="6"/>
      <c r="G69" s="7"/>
      <c r="H69" s="122">
        <f>VLOOKUP(A69,'NIP totaal 2020'!$A$4:$I$1943,9,0)</f>
        <v>0</v>
      </c>
      <c r="I69" s="32">
        <f t="shared" si="5"/>
        <v>0</v>
      </c>
      <c r="J69" s="27">
        <f t="shared" si="6"/>
        <v>0</v>
      </c>
      <c r="K69" s="80">
        <f t="shared" ref="K69:K132" si="8">IF(H69&gt;G69, 0, 1)</f>
        <v>1</v>
      </c>
      <c r="L69" s="28">
        <f t="shared" si="7"/>
        <v>0</v>
      </c>
      <c r="M69" s="28">
        <f t="shared" ref="M69:M132" si="9">MIN(L69,J69)</f>
        <v>0</v>
      </c>
    </row>
    <row r="70" spans="1:13" ht="14.15" customHeight="1" x14ac:dyDescent="0.25">
      <c r="A70" s="129">
        <v>16223462</v>
      </c>
      <c r="B70" s="129" t="s">
        <v>74</v>
      </c>
      <c r="C70" s="129" t="s">
        <v>75</v>
      </c>
      <c r="D70" s="4" t="s">
        <v>2991</v>
      </c>
      <c r="E70" s="6">
        <v>4</v>
      </c>
      <c r="F70" s="6"/>
      <c r="G70" s="7"/>
      <c r="H70" s="122">
        <f>VLOOKUP(A70,'NIP totaal 2020'!$A$4:$I$1943,9,0)</f>
        <v>0</v>
      </c>
      <c r="I70" s="32">
        <f t="shared" si="5"/>
        <v>0</v>
      </c>
      <c r="J70" s="27">
        <f t="shared" si="6"/>
        <v>0</v>
      </c>
      <c r="K70" s="80">
        <f t="shared" si="8"/>
        <v>1</v>
      </c>
      <c r="L70" s="28">
        <f t="shared" si="7"/>
        <v>0</v>
      </c>
      <c r="M70" s="28">
        <f t="shared" si="9"/>
        <v>0</v>
      </c>
    </row>
    <row r="71" spans="1:13" ht="14.15" customHeight="1" x14ac:dyDescent="0.25">
      <c r="A71" s="129">
        <v>16231643</v>
      </c>
      <c r="B71" s="129" t="s">
        <v>82</v>
      </c>
      <c r="C71" s="129" t="s">
        <v>83</v>
      </c>
      <c r="D71" s="4" t="s">
        <v>2991</v>
      </c>
      <c r="E71" s="6">
        <v>4</v>
      </c>
      <c r="F71" s="6"/>
      <c r="G71" s="7"/>
      <c r="H71" s="122">
        <f>VLOOKUP(A71,'NIP totaal 2020'!$A$4:$I$1943,9,0)</f>
        <v>0</v>
      </c>
      <c r="I71" s="32">
        <f t="shared" si="5"/>
        <v>0</v>
      </c>
      <c r="J71" s="27">
        <f t="shared" si="6"/>
        <v>0</v>
      </c>
      <c r="K71" s="80">
        <f t="shared" si="8"/>
        <v>1</v>
      </c>
      <c r="L71" s="28">
        <f t="shared" si="7"/>
        <v>0</v>
      </c>
      <c r="M71" s="28">
        <f t="shared" si="9"/>
        <v>0</v>
      </c>
    </row>
    <row r="72" spans="1:13" ht="14.15" customHeight="1" x14ac:dyDescent="0.25">
      <c r="A72" s="129">
        <v>16240049</v>
      </c>
      <c r="B72" s="129" t="s">
        <v>96</v>
      </c>
      <c r="C72" s="129" t="s">
        <v>97</v>
      </c>
      <c r="D72" s="4" t="s">
        <v>2991</v>
      </c>
      <c r="E72" s="6">
        <v>1</v>
      </c>
      <c r="F72" s="6"/>
      <c r="G72" s="7"/>
      <c r="H72" s="122">
        <f>VLOOKUP(A72,'NIP totaal 2020'!$A$4:$I$1943,9,0)</f>
        <v>0</v>
      </c>
      <c r="I72" s="32">
        <f t="shared" si="5"/>
        <v>0</v>
      </c>
      <c r="J72" s="27">
        <f t="shared" si="6"/>
        <v>0</v>
      </c>
      <c r="K72" s="80">
        <f t="shared" si="8"/>
        <v>1</v>
      </c>
      <c r="L72" s="28">
        <f t="shared" si="7"/>
        <v>0</v>
      </c>
      <c r="M72" s="28">
        <f t="shared" si="9"/>
        <v>0</v>
      </c>
    </row>
    <row r="73" spans="1:13" ht="14.15" customHeight="1" x14ac:dyDescent="0.25">
      <c r="A73" s="129">
        <v>16240057</v>
      </c>
      <c r="B73" s="129" t="s">
        <v>96</v>
      </c>
      <c r="C73" s="129" t="s">
        <v>97</v>
      </c>
      <c r="D73" s="4" t="s">
        <v>2991</v>
      </c>
      <c r="E73" s="6">
        <v>1</v>
      </c>
      <c r="F73" s="6"/>
      <c r="G73" s="7"/>
      <c r="H73" s="122">
        <f>VLOOKUP(A73,'NIP totaal 2020'!$A$4:$I$1943,9,0)</f>
        <v>0</v>
      </c>
      <c r="I73" s="32">
        <f t="shared" si="5"/>
        <v>0</v>
      </c>
      <c r="J73" s="27">
        <f t="shared" si="6"/>
        <v>0</v>
      </c>
      <c r="K73" s="80">
        <f t="shared" si="8"/>
        <v>1</v>
      </c>
      <c r="L73" s="28">
        <f t="shared" si="7"/>
        <v>0</v>
      </c>
      <c r="M73" s="28">
        <f t="shared" si="9"/>
        <v>0</v>
      </c>
    </row>
    <row r="74" spans="1:13" ht="14.15" customHeight="1" x14ac:dyDescent="0.25">
      <c r="A74" s="129">
        <v>16260767</v>
      </c>
      <c r="B74" s="129" t="s">
        <v>84</v>
      </c>
      <c r="C74" s="129" t="s">
        <v>85</v>
      </c>
      <c r="D74" s="4" t="s">
        <v>2991</v>
      </c>
      <c r="E74" s="6">
        <v>2</v>
      </c>
      <c r="F74" s="6"/>
      <c r="G74" s="7"/>
      <c r="H74" s="122">
        <f>VLOOKUP(A74,'NIP totaal 2020'!$A$4:$I$1943,9,0)</f>
        <v>0</v>
      </c>
      <c r="I74" s="32">
        <f t="shared" si="5"/>
        <v>0</v>
      </c>
      <c r="J74" s="27">
        <f t="shared" si="6"/>
        <v>0</v>
      </c>
      <c r="K74" s="80">
        <f t="shared" si="8"/>
        <v>1</v>
      </c>
      <c r="L74" s="28">
        <f t="shared" si="7"/>
        <v>0</v>
      </c>
      <c r="M74" s="28">
        <f t="shared" si="9"/>
        <v>0</v>
      </c>
    </row>
    <row r="75" spans="1:13" ht="14.15" customHeight="1" x14ac:dyDescent="0.25">
      <c r="A75" s="129">
        <v>16263820</v>
      </c>
      <c r="B75" s="129" t="s">
        <v>82</v>
      </c>
      <c r="C75" s="129" t="s">
        <v>83</v>
      </c>
      <c r="D75" s="4" t="s">
        <v>2991</v>
      </c>
      <c r="E75" s="6">
        <v>1</v>
      </c>
      <c r="F75" s="6"/>
      <c r="G75" s="7"/>
      <c r="H75" s="122">
        <f>VLOOKUP(A75,'NIP totaal 2020'!$A$4:$I$1943,9,0)</f>
        <v>0</v>
      </c>
      <c r="I75" s="32">
        <f t="shared" si="5"/>
        <v>0</v>
      </c>
      <c r="J75" s="27">
        <f t="shared" si="6"/>
        <v>0</v>
      </c>
      <c r="K75" s="80">
        <f t="shared" si="8"/>
        <v>1</v>
      </c>
      <c r="L75" s="28">
        <f t="shared" si="7"/>
        <v>0</v>
      </c>
      <c r="M75" s="28">
        <f t="shared" si="9"/>
        <v>0</v>
      </c>
    </row>
    <row r="76" spans="1:13" ht="14.15" customHeight="1" x14ac:dyDescent="0.25">
      <c r="A76" s="129">
        <v>16263839</v>
      </c>
      <c r="B76" s="129" t="s">
        <v>82</v>
      </c>
      <c r="C76" s="129" t="s">
        <v>83</v>
      </c>
      <c r="D76" s="4" t="s">
        <v>2991</v>
      </c>
      <c r="E76" s="6">
        <v>1</v>
      </c>
      <c r="F76" s="6"/>
      <c r="G76" s="7"/>
      <c r="H76" s="122">
        <f>VLOOKUP(A76,'NIP totaal 2020'!$A$4:$I$1943,9,0)</f>
        <v>0</v>
      </c>
      <c r="I76" s="32">
        <f t="shared" si="5"/>
        <v>0</v>
      </c>
      <c r="J76" s="27">
        <f t="shared" si="6"/>
        <v>0</v>
      </c>
      <c r="K76" s="80">
        <f t="shared" si="8"/>
        <v>1</v>
      </c>
      <c r="L76" s="28">
        <f t="shared" si="7"/>
        <v>0</v>
      </c>
      <c r="M76" s="28">
        <f t="shared" si="9"/>
        <v>0</v>
      </c>
    </row>
    <row r="77" spans="1:13" ht="14.15" customHeight="1" x14ac:dyDescent="0.25">
      <c r="A77" s="129">
        <v>16265750</v>
      </c>
      <c r="B77" s="129" t="s">
        <v>72</v>
      </c>
      <c r="C77" s="129" t="s">
        <v>73</v>
      </c>
      <c r="D77" s="4" t="s">
        <v>2991</v>
      </c>
      <c r="E77" s="6">
        <v>1</v>
      </c>
      <c r="F77" s="6"/>
      <c r="G77" s="7"/>
      <c r="H77" s="122">
        <f>VLOOKUP(A77,'NIP totaal 2020'!$A$4:$I$1943,9,0)</f>
        <v>0</v>
      </c>
      <c r="I77" s="32">
        <f t="shared" si="5"/>
        <v>0</v>
      </c>
      <c r="J77" s="27">
        <f t="shared" si="6"/>
        <v>0</v>
      </c>
      <c r="K77" s="80">
        <f t="shared" si="8"/>
        <v>1</v>
      </c>
      <c r="L77" s="28">
        <f t="shared" si="7"/>
        <v>0</v>
      </c>
      <c r="M77" s="28">
        <f t="shared" si="9"/>
        <v>0</v>
      </c>
    </row>
    <row r="78" spans="1:13" ht="14.15" customHeight="1" x14ac:dyDescent="0.25">
      <c r="A78" s="129">
        <v>16275705</v>
      </c>
      <c r="B78" s="129" t="s">
        <v>88</v>
      </c>
      <c r="C78" s="129" t="s">
        <v>89</v>
      </c>
      <c r="D78" s="4" t="s">
        <v>2991</v>
      </c>
      <c r="E78" s="6">
        <v>1</v>
      </c>
      <c r="F78" s="6"/>
      <c r="G78" s="7"/>
      <c r="H78" s="122">
        <f>VLOOKUP(A78,'NIP totaal 2020'!$A$4:$I$1943,9,0)</f>
        <v>0</v>
      </c>
      <c r="I78" s="32">
        <f t="shared" si="5"/>
        <v>0</v>
      </c>
      <c r="J78" s="27">
        <f t="shared" si="6"/>
        <v>0</v>
      </c>
      <c r="K78" s="80">
        <f t="shared" si="8"/>
        <v>1</v>
      </c>
      <c r="L78" s="28">
        <f t="shared" si="7"/>
        <v>0</v>
      </c>
      <c r="M78" s="28">
        <f t="shared" si="9"/>
        <v>0</v>
      </c>
    </row>
    <row r="79" spans="1:13" ht="14.15" customHeight="1" x14ac:dyDescent="0.25">
      <c r="A79" s="129">
        <v>16275799</v>
      </c>
      <c r="B79" s="129" t="s">
        <v>88</v>
      </c>
      <c r="C79" s="129" t="s">
        <v>89</v>
      </c>
      <c r="D79" s="4" t="s">
        <v>2991</v>
      </c>
      <c r="E79" s="6">
        <v>1</v>
      </c>
      <c r="F79" s="6"/>
      <c r="G79" s="7"/>
      <c r="H79" s="122">
        <f>VLOOKUP(A79,'NIP totaal 2020'!$A$4:$I$1943,9,0)</f>
        <v>0</v>
      </c>
      <c r="I79" s="32">
        <f t="shared" si="5"/>
        <v>0</v>
      </c>
      <c r="J79" s="27">
        <f t="shared" si="6"/>
        <v>0</v>
      </c>
      <c r="K79" s="80">
        <f t="shared" si="8"/>
        <v>1</v>
      </c>
      <c r="L79" s="28">
        <f t="shared" si="7"/>
        <v>0</v>
      </c>
      <c r="M79" s="28">
        <f t="shared" si="9"/>
        <v>0</v>
      </c>
    </row>
    <row r="80" spans="1:13" ht="14.15" customHeight="1" x14ac:dyDescent="0.25">
      <c r="A80" s="129">
        <v>16318986</v>
      </c>
      <c r="B80" s="129" t="s">
        <v>84</v>
      </c>
      <c r="C80" s="129" t="s">
        <v>85</v>
      </c>
      <c r="D80" s="4" t="s">
        <v>2991</v>
      </c>
      <c r="E80" s="6">
        <v>2</v>
      </c>
      <c r="F80" s="6"/>
      <c r="G80" s="7"/>
      <c r="H80" s="122">
        <f>VLOOKUP(A80,'NIP totaal 2020'!$A$4:$I$1943,9,0)</f>
        <v>0</v>
      </c>
      <c r="I80" s="32">
        <f t="shared" si="5"/>
        <v>0</v>
      </c>
      <c r="J80" s="27">
        <f t="shared" si="6"/>
        <v>0</v>
      </c>
      <c r="K80" s="80">
        <f t="shared" si="8"/>
        <v>1</v>
      </c>
      <c r="L80" s="28">
        <f t="shared" si="7"/>
        <v>0</v>
      </c>
      <c r="M80" s="28">
        <f t="shared" si="9"/>
        <v>0</v>
      </c>
    </row>
    <row r="81" spans="1:13" ht="14.15" customHeight="1" x14ac:dyDescent="0.25">
      <c r="A81" s="129">
        <v>16322606</v>
      </c>
      <c r="B81" s="129" t="s">
        <v>84</v>
      </c>
      <c r="C81" s="129" t="s">
        <v>85</v>
      </c>
      <c r="D81" s="4" t="s">
        <v>2991</v>
      </c>
      <c r="E81" s="6">
        <v>2</v>
      </c>
      <c r="F81" s="6"/>
      <c r="G81" s="7"/>
      <c r="H81" s="122">
        <f>VLOOKUP(A81,'NIP totaal 2020'!$A$4:$I$1943,9,0)</f>
        <v>0</v>
      </c>
      <c r="I81" s="32">
        <f t="shared" si="5"/>
        <v>0</v>
      </c>
      <c r="J81" s="27">
        <f t="shared" si="6"/>
        <v>0</v>
      </c>
      <c r="K81" s="80">
        <f t="shared" si="8"/>
        <v>1</v>
      </c>
      <c r="L81" s="28">
        <f t="shared" si="7"/>
        <v>0</v>
      </c>
      <c r="M81" s="28">
        <f t="shared" si="9"/>
        <v>0</v>
      </c>
    </row>
    <row r="82" spans="1:13" ht="14.15" customHeight="1" x14ac:dyDescent="0.25">
      <c r="A82" s="129">
        <v>16330498</v>
      </c>
      <c r="B82" s="129" t="s">
        <v>98</v>
      </c>
      <c r="C82" s="129" t="s">
        <v>99</v>
      </c>
      <c r="D82" s="4" t="s">
        <v>2991</v>
      </c>
      <c r="E82" s="6">
        <v>28</v>
      </c>
      <c r="F82" s="6"/>
      <c r="G82" s="7"/>
      <c r="H82" s="122">
        <f>VLOOKUP(A82,'NIP totaal 2020'!$A$4:$I$1943,9,0)</f>
        <v>0</v>
      </c>
      <c r="I82" s="32">
        <f t="shared" si="5"/>
        <v>0</v>
      </c>
      <c r="J82" s="27">
        <f t="shared" si="6"/>
        <v>0</v>
      </c>
      <c r="K82" s="80">
        <f t="shared" si="8"/>
        <v>1</v>
      </c>
      <c r="L82" s="28">
        <f t="shared" si="7"/>
        <v>0</v>
      </c>
      <c r="M82" s="28">
        <f t="shared" si="9"/>
        <v>0</v>
      </c>
    </row>
    <row r="83" spans="1:13" ht="14.15" customHeight="1" x14ac:dyDescent="0.25">
      <c r="A83" s="129">
        <v>16330528</v>
      </c>
      <c r="B83" s="129" t="s">
        <v>98</v>
      </c>
      <c r="C83" s="129" t="s">
        <v>99</v>
      </c>
      <c r="D83" s="4" t="s">
        <v>2991</v>
      </c>
      <c r="E83" s="6">
        <v>28</v>
      </c>
      <c r="F83" s="6"/>
      <c r="G83" s="7"/>
      <c r="H83" s="122">
        <f>VLOOKUP(A83,'NIP totaal 2020'!$A$4:$I$1943,9,0)</f>
        <v>0</v>
      </c>
      <c r="I83" s="32">
        <f t="shared" si="5"/>
        <v>0</v>
      </c>
      <c r="J83" s="27">
        <f t="shared" si="6"/>
        <v>0</v>
      </c>
      <c r="K83" s="80">
        <f t="shared" si="8"/>
        <v>1</v>
      </c>
      <c r="L83" s="28">
        <f t="shared" si="7"/>
        <v>0</v>
      </c>
      <c r="M83" s="28">
        <f t="shared" si="9"/>
        <v>0</v>
      </c>
    </row>
    <row r="84" spans="1:13" ht="14.15" customHeight="1" x14ac:dyDescent="0.25">
      <c r="A84" s="129">
        <v>16331192</v>
      </c>
      <c r="B84" s="129" t="s">
        <v>100</v>
      </c>
      <c r="C84" s="129" t="s">
        <v>101</v>
      </c>
      <c r="D84" s="4" t="s">
        <v>2991</v>
      </c>
      <c r="E84" s="6">
        <v>56</v>
      </c>
      <c r="F84" s="6"/>
      <c r="G84" s="7"/>
      <c r="H84" s="122">
        <f>VLOOKUP(A84,'NIP totaal 2020'!$A$4:$I$1943,9,0)</f>
        <v>0</v>
      </c>
      <c r="I84" s="32">
        <f t="shared" si="5"/>
        <v>0</v>
      </c>
      <c r="J84" s="27">
        <f t="shared" si="6"/>
        <v>0</v>
      </c>
      <c r="K84" s="80">
        <f t="shared" si="8"/>
        <v>1</v>
      </c>
      <c r="L84" s="28">
        <f t="shared" si="7"/>
        <v>0</v>
      </c>
      <c r="M84" s="28">
        <f t="shared" si="9"/>
        <v>0</v>
      </c>
    </row>
    <row r="85" spans="1:13" ht="14.15" customHeight="1" x14ac:dyDescent="0.25">
      <c r="A85" s="129">
        <v>16408233</v>
      </c>
      <c r="B85" s="129" t="s">
        <v>86</v>
      </c>
      <c r="C85" s="129" t="s">
        <v>87</v>
      </c>
      <c r="D85" s="4" t="s">
        <v>2991</v>
      </c>
      <c r="E85" s="6">
        <v>1</v>
      </c>
      <c r="F85" s="6"/>
      <c r="G85" s="7"/>
      <c r="H85" s="122">
        <f>VLOOKUP(A85,'NIP totaal 2020'!$A$4:$I$1943,9,0)</f>
        <v>0</v>
      </c>
      <c r="I85" s="32">
        <f t="shared" si="5"/>
        <v>0</v>
      </c>
      <c r="J85" s="27">
        <f t="shared" si="6"/>
        <v>0</v>
      </c>
      <c r="K85" s="80">
        <f t="shared" si="8"/>
        <v>1</v>
      </c>
      <c r="L85" s="28">
        <f t="shared" si="7"/>
        <v>0</v>
      </c>
      <c r="M85" s="28">
        <f t="shared" si="9"/>
        <v>0</v>
      </c>
    </row>
    <row r="86" spans="1:13" ht="14.15" customHeight="1" x14ac:dyDescent="0.25">
      <c r="A86" s="129">
        <v>16408241</v>
      </c>
      <c r="B86" s="129" t="s">
        <v>86</v>
      </c>
      <c r="C86" s="129" t="s">
        <v>87</v>
      </c>
      <c r="D86" s="4" t="s">
        <v>2991</v>
      </c>
      <c r="E86" s="6">
        <v>1</v>
      </c>
      <c r="F86" s="6"/>
      <c r="G86" s="7"/>
      <c r="H86" s="122">
        <f>VLOOKUP(A86,'NIP totaal 2020'!$A$4:$I$1943,9,0)</f>
        <v>0</v>
      </c>
      <c r="I86" s="32">
        <f t="shared" si="5"/>
        <v>0</v>
      </c>
      <c r="J86" s="27">
        <f t="shared" si="6"/>
        <v>0</v>
      </c>
      <c r="K86" s="80">
        <f t="shared" si="8"/>
        <v>1</v>
      </c>
      <c r="L86" s="28">
        <f t="shared" si="7"/>
        <v>0</v>
      </c>
      <c r="M86" s="28">
        <f t="shared" si="9"/>
        <v>0</v>
      </c>
    </row>
    <row r="87" spans="1:13" ht="14.15" customHeight="1" x14ac:dyDescent="0.25">
      <c r="A87" s="129">
        <v>16410602</v>
      </c>
      <c r="B87" s="129" t="s">
        <v>74</v>
      </c>
      <c r="C87" s="129" t="s">
        <v>75</v>
      </c>
      <c r="D87" s="4" t="s">
        <v>2991</v>
      </c>
      <c r="E87" s="6">
        <v>4</v>
      </c>
      <c r="F87" s="6"/>
      <c r="G87" s="7"/>
      <c r="H87" s="122">
        <f>VLOOKUP(A87,'NIP totaal 2020'!$A$4:$I$1943,9,0)</f>
        <v>0</v>
      </c>
      <c r="I87" s="32">
        <f t="shared" si="5"/>
        <v>0</v>
      </c>
      <c r="J87" s="27">
        <f t="shared" si="6"/>
        <v>0</v>
      </c>
      <c r="K87" s="80">
        <f t="shared" si="8"/>
        <v>1</v>
      </c>
      <c r="L87" s="28">
        <f t="shared" si="7"/>
        <v>0</v>
      </c>
      <c r="M87" s="28">
        <f t="shared" si="9"/>
        <v>0</v>
      </c>
    </row>
    <row r="88" spans="1:13" ht="14.15" customHeight="1" x14ac:dyDescent="0.25">
      <c r="A88" s="129">
        <v>16410610</v>
      </c>
      <c r="B88" s="129" t="s">
        <v>74</v>
      </c>
      <c r="C88" s="129" t="s">
        <v>75</v>
      </c>
      <c r="D88" s="4" t="s">
        <v>2991</v>
      </c>
      <c r="E88" s="6">
        <v>4</v>
      </c>
      <c r="F88" s="6"/>
      <c r="G88" s="7"/>
      <c r="H88" s="122">
        <f>VLOOKUP(A88,'NIP totaal 2020'!$A$4:$I$1943,9,0)</f>
        <v>0</v>
      </c>
      <c r="I88" s="32">
        <f t="shared" si="5"/>
        <v>0</v>
      </c>
      <c r="J88" s="27">
        <f t="shared" si="6"/>
        <v>0</v>
      </c>
      <c r="K88" s="80">
        <f t="shared" si="8"/>
        <v>1</v>
      </c>
      <c r="L88" s="28">
        <f t="shared" si="7"/>
        <v>0</v>
      </c>
      <c r="M88" s="28">
        <f t="shared" si="9"/>
        <v>0</v>
      </c>
    </row>
    <row r="89" spans="1:13" ht="14.15" customHeight="1" x14ac:dyDescent="0.25">
      <c r="A89" s="129">
        <v>16410629</v>
      </c>
      <c r="B89" s="129" t="s">
        <v>74</v>
      </c>
      <c r="C89" s="129" t="s">
        <v>75</v>
      </c>
      <c r="D89" s="4" t="s">
        <v>2991</v>
      </c>
      <c r="E89" s="6">
        <v>4</v>
      </c>
      <c r="F89" s="6"/>
      <c r="G89" s="7"/>
      <c r="H89" s="122">
        <f>VLOOKUP(A89,'NIP totaal 2020'!$A$4:$I$1943,9,0)</f>
        <v>0</v>
      </c>
      <c r="I89" s="32">
        <f t="shared" si="5"/>
        <v>0</v>
      </c>
      <c r="J89" s="27">
        <f t="shared" si="6"/>
        <v>0</v>
      </c>
      <c r="K89" s="80">
        <f t="shared" si="8"/>
        <v>1</v>
      </c>
      <c r="L89" s="28">
        <f t="shared" si="7"/>
        <v>0</v>
      </c>
      <c r="M89" s="28">
        <f t="shared" si="9"/>
        <v>0</v>
      </c>
    </row>
    <row r="90" spans="1:13" ht="14.15" customHeight="1" x14ac:dyDescent="0.25">
      <c r="A90" s="129">
        <v>16413423</v>
      </c>
      <c r="B90" s="129" t="s">
        <v>84</v>
      </c>
      <c r="C90" s="129" t="s">
        <v>85</v>
      </c>
      <c r="D90" s="4" t="s">
        <v>2991</v>
      </c>
      <c r="E90" s="6">
        <v>2</v>
      </c>
      <c r="F90" s="6"/>
      <c r="G90" s="7"/>
      <c r="H90" s="122">
        <f>VLOOKUP(A90,'NIP totaal 2020'!$A$4:$I$1943,9,0)</f>
        <v>0</v>
      </c>
      <c r="I90" s="32">
        <f t="shared" si="5"/>
        <v>0</v>
      </c>
      <c r="J90" s="27">
        <f t="shared" si="6"/>
        <v>0</v>
      </c>
      <c r="K90" s="80">
        <f t="shared" si="8"/>
        <v>1</v>
      </c>
      <c r="L90" s="28">
        <f t="shared" si="7"/>
        <v>0</v>
      </c>
      <c r="M90" s="28">
        <f t="shared" si="9"/>
        <v>0</v>
      </c>
    </row>
    <row r="91" spans="1:13" ht="14.15" customHeight="1" x14ac:dyDescent="0.25">
      <c r="A91" s="129">
        <v>16523814</v>
      </c>
      <c r="B91" s="129" t="s">
        <v>74</v>
      </c>
      <c r="C91" s="129" t="s">
        <v>75</v>
      </c>
      <c r="D91" s="4" t="s">
        <v>2991</v>
      </c>
      <c r="E91" s="6">
        <v>4</v>
      </c>
      <c r="F91" s="6"/>
      <c r="G91" s="7"/>
      <c r="H91" s="122">
        <f>VLOOKUP(A91,'NIP totaal 2020'!$A$4:$I$1943,9,0)</f>
        <v>0</v>
      </c>
      <c r="I91" s="32">
        <f t="shared" si="5"/>
        <v>0</v>
      </c>
      <c r="J91" s="27">
        <f t="shared" si="6"/>
        <v>0</v>
      </c>
      <c r="K91" s="80">
        <f t="shared" si="8"/>
        <v>1</v>
      </c>
      <c r="L91" s="28">
        <f t="shared" si="7"/>
        <v>0</v>
      </c>
      <c r="M91" s="28">
        <f t="shared" si="9"/>
        <v>0</v>
      </c>
    </row>
    <row r="92" spans="1:13" ht="14.15" customHeight="1" x14ac:dyDescent="0.25">
      <c r="A92" s="129">
        <v>16529421</v>
      </c>
      <c r="B92" s="129" t="s">
        <v>86</v>
      </c>
      <c r="C92" s="129" t="s">
        <v>87</v>
      </c>
      <c r="D92" s="4" t="s">
        <v>2991</v>
      </c>
      <c r="E92" s="6">
        <v>2</v>
      </c>
      <c r="F92" s="6"/>
      <c r="G92" s="7"/>
      <c r="H92" s="122">
        <f>VLOOKUP(A92,'NIP totaal 2020'!$A$4:$I$1943,9,0)</f>
        <v>0</v>
      </c>
      <c r="I92" s="32">
        <f t="shared" si="5"/>
        <v>0</v>
      </c>
      <c r="J92" s="27">
        <f t="shared" si="6"/>
        <v>0</v>
      </c>
      <c r="K92" s="80">
        <f t="shared" si="8"/>
        <v>1</v>
      </c>
      <c r="L92" s="28">
        <f t="shared" si="7"/>
        <v>0</v>
      </c>
      <c r="M92" s="28">
        <f t="shared" si="9"/>
        <v>0</v>
      </c>
    </row>
    <row r="93" spans="1:13" ht="14.15" customHeight="1" x14ac:dyDescent="0.25">
      <c r="A93" s="129">
        <v>16531345</v>
      </c>
      <c r="B93" s="129" t="s">
        <v>102</v>
      </c>
      <c r="C93" s="129" t="s">
        <v>103</v>
      </c>
      <c r="D93" s="4" t="s">
        <v>2991</v>
      </c>
      <c r="E93" s="6">
        <v>2</v>
      </c>
      <c r="F93" s="6"/>
      <c r="G93" s="7"/>
      <c r="H93" s="122">
        <f>VLOOKUP(A93,'NIP totaal 2020'!$A$4:$I$1943,9,0)</f>
        <v>0</v>
      </c>
      <c r="I93" s="32">
        <f t="shared" si="5"/>
        <v>0</v>
      </c>
      <c r="J93" s="27">
        <f t="shared" si="6"/>
        <v>0</v>
      </c>
      <c r="K93" s="80">
        <f t="shared" si="8"/>
        <v>1</v>
      </c>
      <c r="L93" s="28">
        <f t="shared" si="7"/>
        <v>0</v>
      </c>
      <c r="M93" s="28">
        <f t="shared" si="9"/>
        <v>0</v>
      </c>
    </row>
    <row r="94" spans="1:13" ht="14.15" customHeight="1" x14ac:dyDescent="0.25">
      <c r="A94" s="129">
        <v>16531353</v>
      </c>
      <c r="B94" s="129" t="s">
        <v>102</v>
      </c>
      <c r="C94" s="129" t="s">
        <v>103</v>
      </c>
      <c r="D94" s="4" t="s">
        <v>2991</v>
      </c>
      <c r="E94" s="6">
        <v>2</v>
      </c>
      <c r="F94" s="6"/>
      <c r="G94" s="7"/>
      <c r="H94" s="122">
        <f>VLOOKUP(A94,'NIP totaal 2020'!$A$4:$I$1943,9,0)</f>
        <v>0</v>
      </c>
      <c r="I94" s="32">
        <f t="shared" si="5"/>
        <v>0</v>
      </c>
      <c r="J94" s="27">
        <f t="shared" si="6"/>
        <v>0</v>
      </c>
      <c r="K94" s="80">
        <f t="shared" si="8"/>
        <v>1</v>
      </c>
      <c r="L94" s="28">
        <f t="shared" si="7"/>
        <v>0</v>
      </c>
      <c r="M94" s="28">
        <f t="shared" si="9"/>
        <v>0</v>
      </c>
    </row>
    <row r="95" spans="1:13" ht="14.15" customHeight="1" x14ac:dyDescent="0.25">
      <c r="A95" s="129">
        <v>16531361</v>
      </c>
      <c r="B95" s="129" t="s">
        <v>102</v>
      </c>
      <c r="C95" s="129" t="s">
        <v>103</v>
      </c>
      <c r="D95" s="4" t="s">
        <v>2991</v>
      </c>
      <c r="E95" s="6">
        <v>2</v>
      </c>
      <c r="F95" s="6"/>
      <c r="G95" s="7"/>
      <c r="H95" s="122">
        <f>VLOOKUP(A95,'NIP totaal 2020'!$A$4:$I$1943,9,0)</f>
        <v>0</v>
      </c>
      <c r="I95" s="32">
        <f t="shared" si="5"/>
        <v>0</v>
      </c>
      <c r="J95" s="27">
        <f t="shared" si="6"/>
        <v>0</v>
      </c>
      <c r="K95" s="80">
        <f t="shared" si="8"/>
        <v>1</v>
      </c>
      <c r="L95" s="28">
        <f t="shared" si="7"/>
        <v>0</v>
      </c>
      <c r="M95" s="28">
        <f t="shared" si="9"/>
        <v>0</v>
      </c>
    </row>
    <row r="96" spans="1:13" ht="14.15" customHeight="1" x14ac:dyDescent="0.25">
      <c r="A96" s="129">
        <v>16531388</v>
      </c>
      <c r="B96" s="129" t="s">
        <v>102</v>
      </c>
      <c r="C96" s="129" t="s">
        <v>103</v>
      </c>
      <c r="D96" s="4" t="s">
        <v>2991</v>
      </c>
      <c r="E96" s="6">
        <v>2</v>
      </c>
      <c r="F96" s="6"/>
      <c r="G96" s="7"/>
      <c r="H96" s="122">
        <f>VLOOKUP(A96,'NIP totaal 2020'!$A$4:$I$1943,9,0)</f>
        <v>0</v>
      </c>
      <c r="I96" s="32">
        <f t="shared" si="5"/>
        <v>0</v>
      </c>
      <c r="J96" s="27">
        <f t="shared" si="6"/>
        <v>0</v>
      </c>
      <c r="K96" s="80">
        <f t="shared" si="8"/>
        <v>1</v>
      </c>
      <c r="L96" s="28">
        <f t="shared" si="7"/>
        <v>0</v>
      </c>
      <c r="M96" s="28">
        <f t="shared" si="9"/>
        <v>0</v>
      </c>
    </row>
    <row r="97" spans="1:13" ht="14.15" customHeight="1" x14ac:dyDescent="0.25">
      <c r="A97" s="129">
        <v>16541170</v>
      </c>
      <c r="B97" s="129" t="s">
        <v>104</v>
      </c>
      <c r="C97" s="129" t="s">
        <v>105</v>
      </c>
      <c r="D97" s="4" t="s">
        <v>2991</v>
      </c>
      <c r="E97" s="6">
        <v>2</v>
      </c>
      <c r="F97" s="6"/>
      <c r="G97" s="7"/>
      <c r="H97" s="122">
        <f>VLOOKUP(A97,'NIP totaal 2020'!$A$4:$I$1943,9,0)</f>
        <v>0</v>
      </c>
      <c r="I97" s="32">
        <f t="shared" si="5"/>
        <v>0</v>
      </c>
      <c r="J97" s="27">
        <f t="shared" si="6"/>
        <v>0</v>
      </c>
      <c r="K97" s="80">
        <f t="shared" si="8"/>
        <v>1</v>
      </c>
      <c r="L97" s="28">
        <f t="shared" si="7"/>
        <v>0</v>
      </c>
      <c r="M97" s="28">
        <f t="shared" si="9"/>
        <v>0</v>
      </c>
    </row>
    <row r="98" spans="1:13" ht="14.15" customHeight="1" x14ac:dyDescent="0.25">
      <c r="A98" s="129">
        <v>16543920</v>
      </c>
      <c r="B98" s="129" t="s">
        <v>74</v>
      </c>
      <c r="C98" s="129" t="s">
        <v>75</v>
      </c>
      <c r="D98" s="4" t="s">
        <v>2991</v>
      </c>
      <c r="E98" s="6">
        <v>4</v>
      </c>
      <c r="F98" s="6"/>
      <c r="G98" s="7"/>
      <c r="H98" s="122">
        <f>VLOOKUP(A98,'NIP totaal 2020'!$A$4:$I$1943,9,0)</f>
        <v>0</v>
      </c>
      <c r="I98" s="32">
        <f t="shared" si="5"/>
        <v>0</v>
      </c>
      <c r="J98" s="27">
        <f t="shared" si="6"/>
        <v>0</v>
      </c>
      <c r="K98" s="80">
        <f t="shared" si="8"/>
        <v>1</v>
      </c>
      <c r="L98" s="28">
        <f t="shared" si="7"/>
        <v>0</v>
      </c>
      <c r="M98" s="28">
        <f t="shared" si="9"/>
        <v>0</v>
      </c>
    </row>
    <row r="99" spans="1:13" ht="14.15" customHeight="1" x14ac:dyDescent="0.25">
      <c r="A99" s="129">
        <v>16552032</v>
      </c>
      <c r="B99" s="129" t="s">
        <v>106</v>
      </c>
      <c r="C99" s="129" t="s">
        <v>107</v>
      </c>
      <c r="D99" s="4" t="s">
        <v>2991</v>
      </c>
      <c r="E99" s="6">
        <v>1</v>
      </c>
      <c r="F99" s="6"/>
      <c r="G99" s="7"/>
      <c r="H99" s="122">
        <f>VLOOKUP(A99,'NIP totaal 2020'!$A$4:$I$1943,9,0)</f>
        <v>0</v>
      </c>
      <c r="I99" s="32">
        <f t="shared" si="5"/>
        <v>0</v>
      </c>
      <c r="J99" s="27">
        <f t="shared" si="6"/>
        <v>0</v>
      </c>
      <c r="K99" s="80">
        <f t="shared" si="8"/>
        <v>1</v>
      </c>
      <c r="L99" s="28">
        <f t="shared" si="7"/>
        <v>0</v>
      </c>
      <c r="M99" s="28">
        <f t="shared" si="9"/>
        <v>0</v>
      </c>
    </row>
    <row r="100" spans="1:13" ht="14.15" customHeight="1" x14ac:dyDescent="0.25">
      <c r="A100" s="129">
        <v>16579968</v>
      </c>
      <c r="B100" s="129" t="s">
        <v>108</v>
      </c>
      <c r="C100" s="129" t="s">
        <v>109</v>
      </c>
      <c r="D100" s="4" t="s">
        <v>2991</v>
      </c>
      <c r="E100" s="6">
        <v>2</v>
      </c>
      <c r="F100" s="6"/>
      <c r="G100" s="7"/>
      <c r="H100" s="122">
        <f>VLOOKUP(A100,'NIP totaal 2020'!$A$4:$I$1943,9,0)</f>
        <v>0</v>
      </c>
      <c r="I100" s="32">
        <f t="shared" si="5"/>
        <v>0</v>
      </c>
      <c r="J100" s="27">
        <f t="shared" si="6"/>
        <v>0</v>
      </c>
      <c r="K100" s="80">
        <f t="shared" si="8"/>
        <v>1</v>
      </c>
      <c r="L100" s="28">
        <f t="shared" si="7"/>
        <v>0</v>
      </c>
      <c r="M100" s="28">
        <f t="shared" si="9"/>
        <v>0</v>
      </c>
    </row>
    <row r="101" spans="1:13" ht="14.15" customHeight="1" x14ac:dyDescent="0.25">
      <c r="A101" s="129">
        <v>16581644</v>
      </c>
      <c r="B101" s="129" t="s">
        <v>92</v>
      </c>
      <c r="C101" s="129" t="s">
        <v>93</v>
      </c>
      <c r="D101" s="4" t="s">
        <v>2991</v>
      </c>
      <c r="E101" s="6">
        <v>2</v>
      </c>
      <c r="F101" s="6"/>
      <c r="G101" s="7"/>
      <c r="H101" s="122">
        <f>VLOOKUP(A101,'NIP totaal 2020'!$A$4:$I$1943,9,0)</f>
        <v>0</v>
      </c>
      <c r="I101" s="32">
        <f t="shared" si="5"/>
        <v>0</v>
      </c>
      <c r="J101" s="27">
        <f t="shared" si="6"/>
        <v>0</v>
      </c>
      <c r="K101" s="80">
        <f t="shared" si="8"/>
        <v>1</v>
      </c>
      <c r="L101" s="28">
        <f t="shared" si="7"/>
        <v>0</v>
      </c>
      <c r="M101" s="28">
        <f t="shared" si="9"/>
        <v>0</v>
      </c>
    </row>
    <row r="102" spans="1:13" ht="14.15" customHeight="1" x14ac:dyDescent="0.25">
      <c r="A102" s="129">
        <v>16606787</v>
      </c>
      <c r="B102" s="129" t="s">
        <v>92</v>
      </c>
      <c r="C102" s="129" t="s">
        <v>93</v>
      </c>
      <c r="D102" s="4" t="s">
        <v>2991</v>
      </c>
      <c r="E102" s="6">
        <v>2</v>
      </c>
      <c r="F102" s="6"/>
      <c r="G102" s="7"/>
      <c r="H102" s="122">
        <f>VLOOKUP(A102,'NIP totaal 2020'!$A$4:$I$1943,9,0)</f>
        <v>0</v>
      </c>
      <c r="I102" s="32">
        <f t="shared" si="5"/>
        <v>0</v>
      </c>
      <c r="J102" s="27">
        <f t="shared" si="6"/>
        <v>0</v>
      </c>
      <c r="K102" s="80">
        <f t="shared" si="8"/>
        <v>1</v>
      </c>
      <c r="L102" s="28">
        <f t="shared" si="7"/>
        <v>0</v>
      </c>
      <c r="M102" s="28">
        <f t="shared" si="9"/>
        <v>0</v>
      </c>
    </row>
    <row r="103" spans="1:13" ht="14.15" customHeight="1" x14ac:dyDescent="0.25">
      <c r="A103" s="129">
        <v>16634195</v>
      </c>
      <c r="B103" s="129" t="s">
        <v>72</v>
      </c>
      <c r="C103" s="129" t="s">
        <v>73</v>
      </c>
      <c r="D103" s="4" t="s">
        <v>2991</v>
      </c>
      <c r="E103" s="6">
        <v>1</v>
      </c>
      <c r="F103" s="6"/>
      <c r="G103" s="7"/>
      <c r="H103" s="122">
        <f>VLOOKUP(A103,'NIP totaal 2020'!$A$4:$I$1943,9,0)</f>
        <v>0</v>
      </c>
      <c r="I103" s="32">
        <f t="shared" si="5"/>
        <v>0</v>
      </c>
      <c r="J103" s="27">
        <f t="shared" si="6"/>
        <v>0</v>
      </c>
      <c r="K103" s="80">
        <f t="shared" si="8"/>
        <v>1</v>
      </c>
      <c r="L103" s="28">
        <f t="shared" si="7"/>
        <v>0</v>
      </c>
      <c r="M103" s="28">
        <f t="shared" si="9"/>
        <v>0</v>
      </c>
    </row>
    <row r="104" spans="1:13" ht="14.15" customHeight="1" x14ac:dyDescent="0.25">
      <c r="A104" s="129">
        <v>16635345</v>
      </c>
      <c r="B104" s="129" t="s">
        <v>98</v>
      </c>
      <c r="C104" s="129" t="s">
        <v>99</v>
      </c>
      <c r="D104" s="4" t="s">
        <v>2991</v>
      </c>
      <c r="E104" s="6">
        <v>28</v>
      </c>
      <c r="F104" s="6"/>
      <c r="G104" s="7"/>
      <c r="H104" s="122">
        <f>VLOOKUP(A104,'NIP totaal 2020'!$A$4:$I$1943,9,0)</f>
        <v>0</v>
      </c>
      <c r="I104" s="32">
        <f t="shared" si="5"/>
        <v>0</v>
      </c>
      <c r="J104" s="27">
        <f t="shared" si="6"/>
        <v>0</v>
      </c>
      <c r="K104" s="80">
        <f t="shared" si="8"/>
        <v>1</v>
      </c>
      <c r="L104" s="28">
        <f t="shared" si="7"/>
        <v>0</v>
      </c>
      <c r="M104" s="28">
        <f t="shared" si="9"/>
        <v>0</v>
      </c>
    </row>
    <row r="105" spans="1:13" ht="14.15" customHeight="1" x14ac:dyDescent="0.25">
      <c r="A105" s="129">
        <v>16635582</v>
      </c>
      <c r="B105" s="129" t="s">
        <v>82</v>
      </c>
      <c r="C105" s="129" t="s">
        <v>83</v>
      </c>
      <c r="D105" s="4" t="s">
        <v>2991</v>
      </c>
      <c r="E105" s="6">
        <v>4</v>
      </c>
      <c r="F105" s="6"/>
      <c r="G105" s="7"/>
      <c r="H105" s="122">
        <f>VLOOKUP(A105,'NIP totaal 2020'!$A$4:$I$1943,9,0)</f>
        <v>0</v>
      </c>
      <c r="I105" s="32">
        <f t="shared" si="5"/>
        <v>0</v>
      </c>
      <c r="J105" s="27">
        <f t="shared" si="6"/>
        <v>0</v>
      </c>
      <c r="K105" s="80">
        <f t="shared" si="8"/>
        <v>1</v>
      </c>
      <c r="L105" s="28">
        <f t="shared" si="7"/>
        <v>0</v>
      </c>
      <c r="M105" s="28">
        <f t="shared" si="9"/>
        <v>0</v>
      </c>
    </row>
    <row r="106" spans="1:13" ht="14.15" customHeight="1" x14ac:dyDescent="0.25">
      <c r="A106" s="129">
        <v>16635744</v>
      </c>
      <c r="B106" s="129" t="s">
        <v>98</v>
      </c>
      <c r="C106" s="129" t="s">
        <v>99</v>
      </c>
      <c r="D106" s="4" t="s">
        <v>2991</v>
      </c>
      <c r="E106" s="6">
        <v>28</v>
      </c>
      <c r="F106" s="6"/>
      <c r="G106" s="7"/>
      <c r="H106" s="122">
        <f>VLOOKUP(A106,'NIP totaal 2020'!$A$4:$I$1943,9,0)</f>
        <v>0</v>
      </c>
      <c r="I106" s="32">
        <f t="shared" si="5"/>
        <v>0</v>
      </c>
      <c r="J106" s="27">
        <f t="shared" si="6"/>
        <v>0</v>
      </c>
      <c r="K106" s="80">
        <f t="shared" si="8"/>
        <v>1</v>
      </c>
      <c r="L106" s="28">
        <f t="shared" si="7"/>
        <v>0</v>
      </c>
      <c r="M106" s="28">
        <f t="shared" si="9"/>
        <v>0</v>
      </c>
    </row>
    <row r="107" spans="1:13" ht="14.15" customHeight="1" x14ac:dyDescent="0.25">
      <c r="A107" s="129">
        <v>16636740</v>
      </c>
      <c r="B107" s="129" t="s">
        <v>94</v>
      </c>
      <c r="C107" s="129" t="s">
        <v>95</v>
      </c>
      <c r="D107" s="4" t="s">
        <v>2991</v>
      </c>
      <c r="E107" s="6">
        <v>56</v>
      </c>
      <c r="F107" s="6"/>
      <c r="G107" s="7"/>
      <c r="H107" s="122">
        <f>VLOOKUP(A107,'NIP totaal 2020'!$A$4:$I$1943,9,0)</f>
        <v>0</v>
      </c>
      <c r="I107" s="32">
        <f t="shared" si="5"/>
        <v>0</v>
      </c>
      <c r="J107" s="27">
        <f t="shared" si="6"/>
        <v>0</v>
      </c>
      <c r="K107" s="80">
        <f t="shared" si="8"/>
        <v>1</v>
      </c>
      <c r="L107" s="28">
        <f t="shared" si="7"/>
        <v>0</v>
      </c>
      <c r="M107" s="28">
        <f t="shared" si="9"/>
        <v>0</v>
      </c>
    </row>
    <row r="108" spans="1:13" ht="14.15" customHeight="1" x14ac:dyDescent="0.25">
      <c r="A108" s="129">
        <v>16651804</v>
      </c>
      <c r="B108" s="129" t="s">
        <v>86</v>
      </c>
      <c r="C108" s="129" t="s">
        <v>87</v>
      </c>
      <c r="D108" s="4" t="s">
        <v>2991</v>
      </c>
      <c r="E108" s="6">
        <v>2</v>
      </c>
      <c r="F108" s="6"/>
      <c r="G108" s="7"/>
      <c r="H108" s="122">
        <f>VLOOKUP(A108,'NIP totaal 2020'!$A$4:$I$1943,9,0)</f>
        <v>0</v>
      </c>
      <c r="I108" s="32">
        <f t="shared" si="5"/>
        <v>0</v>
      </c>
      <c r="J108" s="27">
        <f t="shared" si="6"/>
        <v>0</v>
      </c>
      <c r="K108" s="80">
        <f t="shared" si="8"/>
        <v>1</v>
      </c>
      <c r="L108" s="28">
        <f t="shared" si="7"/>
        <v>0</v>
      </c>
      <c r="M108" s="28">
        <f t="shared" si="9"/>
        <v>0</v>
      </c>
    </row>
    <row r="109" spans="1:13" ht="14.15" customHeight="1" x14ac:dyDescent="0.25">
      <c r="A109" s="129">
        <v>16651812</v>
      </c>
      <c r="B109" s="129" t="s">
        <v>86</v>
      </c>
      <c r="C109" s="129" t="s">
        <v>87</v>
      </c>
      <c r="D109" s="4" t="s">
        <v>2991</v>
      </c>
      <c r="E109" s="6">
        <v>2</v>
      </c>
      <c r="F109" s="6"/>
      <c r="G109" s="7"/>
      <c r="H109" s="122">
        <f>VLOOKUP(A109,'NIP totaal 2020'!$A$4:$I$1943,9,0)</f>
        <v>0</v>
      </c>
      <c r="I109" s="32">
        <f t="shared" si="5"/>
        <v>0</v>
      </c>
      <c r="J109" s="27">
        <f t="shared" si="6"/>
        <v>0</v>
      </c>
      <c r="K109" s="80">
        <f t="shared" si="8"/>
        <v>1</v>
      </c>
      <c r="L109" s="28">
        <f t="shared" si="7"/>
        <v>0</v>
      </c>
      <c r="M109" s="28">
        <f t="shared" si="9"/>
        <v>0</v>
      </c>
    </row>
    <row r="110" spans="1:13" ht="14.15" customHeight="1" x14ac:dyDescent="0.25">
      <c r="A110" s="129">
        <v>16667255</v>
      </c>
      <c r="B110" s="129" t="s">
        <v>100</v>
      </c>
      <c r="C110" s="129" t="s">
        <v>101</v>
      </c>
      <c r="D110" s="4" t="s">
        <v>2991</v>
      </c>
      <c r="E110" s="6">
        <v>56</v>
      </c>
      <c r="F110" s="6"/>
      <c r="G110" s="7"/>
      <c r="H110" s="122">
        <f>VLOOKUP(A110,'NIP totaal 2020'!$A$4:$I$1943,9,0)</f>
        <v>0</v>
      </c>
      <c r="I110" s="32">
        <f t="shared" si="5"/>
        <v>0</v>
      </c>
      <c r="J110" s="27">
        <f t="shared" si="6"/>
        <v>0</v>
      </c>
      <c r="K110" s="80">
        <f t="shared" si="8"/>
        <v>1</v>
      </c>
      <c r="L110" s="28">
        <f t="shared" si="7"/>
        <v>0</v>
      </c>
      <c r="M110" s="28">
        <f t="shared" si="9"/>
        <v>0</v>
      </c>
    </row>
    <row r="111" spans="1:13" ht="14.15" customHeight="1" x14ac:dyDescent="0.25">
      <c r="A111" s="129">
        <v>16668855</v>
      </c>
      <c r="B111" s="129" t="s">
        <v>2721</v>
      </c>
      <c r="C111" s="129" t="s">
        <v>111</v>
      </c>
      <c r="D111" s="4" t="s">
        <v>2991</v>
      </c>
      <c r="E111" s="6">
        <v>2</v>
      </c>
      <c r="F111" s="6"/>
      <c r="G111" s="7"/>
      <c r="H111" s="122">
        <f>VLOOKUP(A111,'NIP totaal 2020'!$A$4:$I$1943,9,0)</f>
        <v>0</v>
      </c>
      <c r="I111" s="32">
        <f t="shared" si="5"/>
        <v>0</v>
      </c>
      <c r="J111" s="27">
        <f t="shared" si="6"/>
        <v>0</v>
      </c>
      <c r="K111" s="80">
        <f t="shared" si="8"/>
        <v>1</v>
      </c>
      <c r="L111" s="28">
        <f t="shared" si="7"/>
        <v>0</v>
      </c>
      <c r="M111" s="28">
        <f t="shared" si="9"/>
        <v>0</v>
      </c>
    </row>
    <row r="112" spans="1:13" ht="14.15" customHeight="1" x14ac:dyDescent="0.25">
      <c r="A112" s="129">
        <v>16671937</v>
      </c>
      <c r="B112" s="129" t="s">
        <v>86</v>
      </c>
      <c r="C112" s="129" t="s">
        <v>87</v>
      </c>
      <c r="D112" s="4" t="s">
        <v>2991</v>
      </c>
      <c r="E112" s="6">
        <v>2</v>
      </c>
      <c r="F112" s="6"/>
      <c r="G112" s="7"/>
      <c r="H112" s="122">
        <f>VLOOKUP(A112,'NIP totaal 2020'!$A$4:$I$1943,9,0)</f>
        <v>0</v>
      </c>
      <c r="I112" s="32">
        <f t="shared" si="5"/>
        <v>0</v>
      </c>
      <c r="J112" s="27">
        <f t="shared" si="6"/>
        <v>0</v>
      </c>
      <c r="K112" s="80">
        <f t="shared" si="8"/>
        <v>1</v>
      </c>
      <c r="L112" s="28">
        <f t="shared" si="7"/>
        <v>0</v>
      </c>
      <c r="M112" s="28">
        <f t="shared" si="9"/>
        <v>0</v>
      </c>
    </row>
    <row r="113" spans="1:13" ht="14.15" customHeight="1" x14ac:dyDescent="0.25">
      <c r="A113" s="129">
        <v>16673026</v>
      </c>
      <c r="B113" s="129" t="s">
        <v>86</v>
      </c>
      <c r="C113" s="129" t="s">
        <v>87</v>
      </c>
      <c r="D113" s="4" t="s">
        <v>2991</v>
      </c>
      <c r="E113" s="6">
        <v>2</v>
      </c>
      <c r="F113" s="6"/>
      <c r="G113" s="7"/>
      <c r="H113" s="122">
        <f>VLOOKUP(A113,'NIP totaal 2020'!$A$4:$I$1943,9,0)</f>
        <v>0</v>
      </c>
      <c r="I113" s="32">
        <f t="shared" si="5"/>
        <v>0</v>
      </c>
      <c r="J113" s="27">
        <f t="shared" si="6"/>
        <v>0</v>
      </c>
      <c r="K113" s="80">
        <f t="shared" si="8"/>
        <v>1</v>
      </c>
      <c r="L113" s="28">
        <f t="shared" si="7"/>
        <v>0</v>
      </c>
      <c r="M113" s="28">
        <f t="shared" si="9"/>
        <v>0</v>
      </c>
    </row>
    <row r="114" spans="1:13" ht="14.15" customHeight="1" x14ac:dyDescent="0.25">
      <c r="A114" s="129">
        <v>16675215</v>
      </c>
      <c r="B114" s="129" t="s">
        <v>86</v>
      </c>
      <c r="C114" s="129" t="s">
        <v>87</v>
      </c>
      <c r="D114" s="4" t="s">
        <v>2991</v>
      </c>
      <c r="E114" s="6">
        <v>1</v>
      </c>
      <c r="F114" s="6"/>
      <c r="G114" s="7"/>
      <c r="H114" s="122">
        <f>VLOOKUP(A114,'NIP totaal 2020'!$A$4:$I$1943,9,0)</f>
        <v>0</v>
      </c>
      <c r="I114" s="32">
        <f t="shared" si="5"/>
        <v>0</v>
      </c>
      <c r="J114" s="27">
        <f t="shared" si="6"/>
        <v>0</v>
      </c>
      <c r="K114" s="80">
        <f t="shared" si="8"/>
        <v>1</v>
      </c>
      <c r="L114" s="28">
        <f t="shared" si="7"/>
        <v>0</v>
      </c>
      <c r="M114" s="28">
        <f t="shared" si="9"/>
        <v>0</v>
      </c>
    </row>
    <row r="115" spans="1:13" ht="14.15" customHeight="1" x14ac:dyDescent="0.25">
      <c r="A115" s="129">
        <v>16675223</v>
      </c>
      <c r="B115" s="129" t="s">
        <v>86</v>
      </c>
      <c r="C115" s="129" t="s">
        <v>87</v>
      </c>
      <c r="D115" s="4" t="s">
        <v>2991</v>
      </c>
      <c r="E115" s="6">
        <v>2</v>
      </c>
      <c r="F115" s="6"/>
      <c r="G115" s="7"/>
      <c r="H115" s="122">
        <f>VLOOKUP(A115,'NIP totaal 2020'!$A$4:$I$1943,9,0)</f>
        <v>0</v>
      </c>
      <c r="I115" s="32">
        <f t="shared" si="5"/>
        <v>0</v>
      </c>
      <c r="J115" s="27">
        <f t="shared" si="6"/>
        <v>0</v>
      </c>
      <c r="K115" s="80">
        <f t="shared" si="8"/>
        <v>1</v>
      </c>
      <c r="L115" s="28">
        <f t="shared" si="7"/>
        <v>0</v>
      </c>
      <c r="M115" s="28">
        <f t="shared" si="9"/>
        <v>0</v>
      </c>
    </row>
    <row r="116" spans="1:13" ht="14.15" customHeight="1" x14ac:dyDescent="0.25">
      <c r="A116" s="129">
        <v>16675231</v>
      </c>
      <c r="B116" s="129" t="s">
        <v>86</v>
      </c>
      <c r="C116" s="129" t="s">
        <v>87</v>
      </c>
      <c r="D116" s="4" t="s">
        <v>2991</v>
      </c>
      <c r="E116" s="6">
        <v>2</v>
      </c>
      <c r="F116" s="6"/>
      <c r="G116" s="7"/>
      <c r="H116" s="122">
        <f>VLOOKUP(A116,'NIP totaal 2020'!$A$4:$I$1943,9,0)</f>
        <v>0</v>
      </c>
      <c r="I116" s="32">
        <f t="shared" si="5"/>
        <v>0</v>
      </c>
      <c r="J116" s="27">
        <f t="shared" si="6"/>
        <v>0</v>
      </c>
      <c r="K116" s="80">
        <f t="shared" si="8"/>
        <v>1</v>
      </c>
      <c r="L116" s="28">
        <f t="shared" si="7"/>
        <v>0</v>
      </c>
      <c r="M116" s="28">
        <f t="shared" si="9"/>
        <v>0</v>
      </c>
    </row>
    <row r="117" spans="1:13" ht="14.15" customHeight="1" x14ac:dyDescent="0.25">
      <c r="A117" s="129">
        <v>16732316</v>
      </c>
      <c r="B117" s="129" t="s">
        <v>86</v>
      </c>
      <c r="C117" s="129" t="s">
        <v>87</v>
      </c>
      <c r="D117" s="4" t="s">
        <v>2991</v>
      </c>
      <c r="E117" s="6">
        <v>2</v>
      </c>
      <c r="F117" s="6"/>
      <c r="G117" s="7"/>
      <c r="H117" s="122">
        <f>VLOOKUP(A117,'NIP totaal 2020'!$A$4:$I$1943,9,0)</f>
        <v>0</v>
      </c>
      <c r="I117" s="32">
        <f t="shared" si="5"/>
        <v>0</v>
      </c>
      <c r="J117" s="27">
        <f t="shared" si="6"/>
        <v>0</v>
      </c>
      <c r="K117" s="80">
        <f t="shared" si="8"/>
        <v>1</v>
      </c>
      <c r="L117" s="28">
        <f t="shared" si="7"/>
        <v>0</v>
      </c>
      <c r="M117" s="28">
        <f t="shared" si="9"/>
        <v>0</v>
      </c>
    </row>
    <row r="118" spans="1:13" ht="14.15" customHeight="1" x14ac:dyDescent="0.25">
      <c r="A118" s="129">
        <v>16732324</v>
      </c>
      <c r="B118" s="129" t="s">
        <v>86</v>
      </c>
      <c r="C118" s="129" t="s">
        <v>87</v>
      </c>
      <c r="D118" s="4" t="s">
        <v>2991</v>
      </c>
      <c r="E118" s="6">
        <v>2</v>
      </c>
      <c r="F118" s="6"/>
      <c r="G118" s="7"/>
      <c r="H118" s="122">
        <f>VLOOKUP(A118,'NIP totaal 2020'!$A$4:$I$1943,9,0)</f>
        <v>0</v>
      </c>
      <c r="I118" s="32">
        <f t="shared" si="5"/>
        <v>0</v>
      </c>
      <c r="J118" s="27">
        <f t="shared" si="6"/>
        <v>0</v>
      </c>
      <c r="K118" s="80">
        <f t="shared" si="8"/>
        <v>1</v>
      </c>
      <c r="L118" s="28">
        <f t="shared" si="7"/>
        <v>0</v>
      </c>
      <c r="M118" s="28">
        <f t="shared" si="9"/>
        <v>0</v>
      </c>
    </row>
    <row r="119" spans="1:13" ht="14.15" customHeight="1" x14ac:dyDescent="0.25">
      <c r="A119" s="129">
        <v>16734246</v>
      </c>
      <c r="B119" s="129" t="s">
        <v>90</v>
      </c>
      <c r="C119" s="129" t="s">
        <v>91</v>
      </c>
      <c r="D119" s="4" t="s">
        <v>2991</v>
      </c>
      <c r="E119" s="6">
        <v>1</v>
      </c>
      <c r="F119" s="6"/>
      <c r="G119" s="7"/>
      <c r="H119" s="122">
        <f>VLOOKUP(A119,'NIP totaal 2020'!$A$4:$I$1943,9,0)</f>
        <v>0</v>
      </c>
      <c r="I119" s="32">
        <f t="shared" si="5"/>
        <v>0</v>
      </c>
      <c r="J119" s="27">
        <f t="shared" si="6"/>
        <v>0</v>
      </c>
      <c r="K119" s="80">
        <f t="shared" si="8"/>
        <v>1</v>
      </c>
      <c r="L119" s="28">
        <f t="shared" si="7"/>
        <v>0</v>
      </c>
      <c r="M119" s="28">
        <f t="shared" si="9"/>
        <v>0</v>
      </c>
    </row>
    <row r="120" spans="1:13" ht="14.15" customHeight="1" x14ac:dyDescent="0.25">
      <c r="A120" s="129">
        <v>16736257</v>
      </c>
      <c r="B120" s="129" t="s">
        <v>106</v>
      </c>
      <c r="C120" s="129" t="s">
        <v>107</v>
      </c>
      <c r="D120" s="4" t="s">
        <v>2991</v>
      </c>
      <c r="E120" s="6">
        <v>1</v>
      </c>
      <c r="F120" s="6"/>
      <c r="G120" s="7"/>
      <c r="H120" s="122">
        <f>VLOOKUP(A120,'NIP totaal 2020'!$A$4:$I$1943,9,0)</f>
        <v>0</v>
      </c>
      <c r="I120" s="32">
        <f t="shared" si="5"/>
        <v>0</v>
      </c>
      <c r="J120" s="27">
        <f t="shared" si="6"/>
        <v>0</v>
      </c>
      <c r="K120" s="80">
        <f t="shared" si="8"/>
        <v>1</v>
      </c>
      <c r="L120" s="28">
        <f t="shared" si="7"/>
        <v>0</v>
      </c>
      <c r="M120" s="28">
        <f t="shared" si="9"/>
        <v>0</v>
      </c>
    </row>
    <row r="121" spans="1:13" ht="14.15" customHeight="1" x14ac:dyDescent="0.25">
      <c r="A121" s="129">
        <v>16738594</v>
      </c>
      <c r="B121" s="129" t="s">
        <v>88</v>
      </c>
      <c r="C121" s="129" t="s">
        <v>89</v>
      </c>
      <c r="D121" s="4" t="s">
        <v>2991</v>
      </c>
      <c r="E121" s="6">
        <v>1</v>
      </c>
      <c r="F121" s="6"/>
      <c r="G121" s="7"/>
      <c r="H121" s="122">
        <f>VLOOKUP(A121,'NIP totaal 2020'!$A$4:$I$1943,9,0)</f>
        <v>0</v>
      </c>
      <c r="I121" s="32">
        <f t="shared" si="5"/>
        <v>0</v>
      </c>
      <c r="J121" s="27">
        <f t="shared" si="6"/>
        <v>0</v>
      </c>
      <c r="K121" s="80">
        <f t="shared" si="8"/>
        <v>1</v>
      </c>
      <c r="L121" s="28">
        <f t="shared" si="7"/>
        <v>0</v>
      </c>
      <c r="M121" s="28">
        <f t="shared" si="9"/>
        <v>0</v>
      </c>
    </row>
    <row r="122" spans="1:13" ht="14.15" customHeight="1" x14ac:dyDescent="0.25">
      <c r="A122" s="129">
        <v>16744349</v>
      </c>
      <c r="B122" s="129" t="s">
        <v>86</v>
      </c>
      <c r="C122" s="129" t="s">
        <v>87</v>
      </c>
      <c r="D122" s="4" t="s">
        <v>2991</v>
      </c>
      <c r="E122" s="6">
        <v>2</v>
      </c>
      <c r="F122" s="6"/>
      <c r="G122" s="7"/>
      <c r="H122" s="122">
        <f>VLOOKUP(A122,'NIP totaal 2020'!$A$4:$I$1943,9,0)</f>
        <v>0</v>
      </c>
      <c r="I122" s="32">
        <f t="shared" si="5"/>
        <v>0</v>
      </c>
      <c r="J122" s="27">
        <f t="shared" si="6"/>
        <v>0</v>
      </c>
      <c r="K122" s="80">
        <f t="shared" si="8"/>
        <v>1</v>
      </c>
      <c r="L122" s="28">
        <f t="shared" si="7"/>
        <v>0</v>
      </c>
      <c r="M122" s="28">
        <f t="shared" si="9"/>
        <v>0</v>
      </c>
    </row>
    <row r="123" spans="1:13" ht="14.15" customHeight="1" x14ac:dyDescent="0.25">
      <c r="A123" s="129">
        <v>16744357</v>
      </c>
      <c r="B123" s="129" t="s">
        <v>86</v>
      </c>
      <c r="C123" s="129" t="s">
        <v>87</v>
      </c>
      <c r="D123" s="4" t="s">
        <v>2991</v>
      </c>
      <c r="E123" s="6">
        <v>2</v>
      </c>
      <c r="F123" s="6"/>
      <c r="G123" s="7"/>
      <c r="H123" s="122">
        <f>VLOOKUP(A123,'NIP totaal 2020'!$A$4:$I$1943,9,0)</f>
        <v>0</v>
      </c>
      <c r="I123" s="32">
        <f t="shared" si="5"/>
        <v>0</v>
      </c>
      <c r="J123" s="27">
        <f t="shared" si="6"/>
        <v>0</v>
      </c>
      <c r="K123" s="80">
        <f t="shared" si="8"/>
        <v>1</v>
      </c>
      <c r="L123" s="28">
        <f t="shared" si="7"/>
        <v>0</v>
      </c>
      <c r="M123" s="28">
        <f t="shared" si="9"/>
        <v>0</v>
      </c>
    </row>
    <row r="124" spans="1:13" ht="14.15" customHeight="1" x14ac:dyDescent="0.25">
      <c r="A124" s="129">
        <v>16754069</v>
      </c>
      <c r="B124" s="129" t="s">
        <v>98</v>
      </c>
      <c r="C124" s="129" t="s">
        <v>99</v>
      </c>
      <c r="D124" s="4" t="s">
        <v>2991</v>
      </c>
      <c r="E124" s="6">
        <v>28</v>
      </c>
      <c r="F124" s="6"/>
      <c r="G124" s="7"/>
      <c r="H124" s="122">
        <f>VLOOKUP(A124,'NIP totaal 2020'!$A$4:$I$1943,9,0)</f>
        <v>0</v>
      </c>
      <c r="I124" s="32">
        <f t="shared" si="5"/>
        <v>0</v>
      </c>
      <c r="J124" s="27">
        <f t="shared" si="6"/>
        <v>0</v>
      </c>
      <c r="K124" s="80">
        <f t="shared" si="8"/>
        <v>1</v>
      </c>
      <c r="L124" s="28">
        <f t="shared" si="7"/>
        <v>0</v>
      </c>
      <c r="M124" s="28">
        <f t="shared" si="9"/>
        <v>0</v>
      </c>
    </row>
    <row r="125" spans="1:13" ht="14.15" customHeight="1" x14ac:dyDescent="0.25">
      <c r="A125" s="129">
        <v>16760050</v>
      </c>
      <c r="B125" s="129" t="s">
        <v>72</v>
      </c>
      <c r="C125" s="129" t="s">
        <v>73</v>
      </c>
      <c r="D125" s="4" t="s">
        <v>2991</v>
      </c>
      <c r="E125" s="6">
        <v>1</v>
      </c>
      <c r="F125" s="6"/>
      <c r="G125" s="7"/>
      <c r="H125" s="122">
        <f>VLOOKUP(A125,'NIP totaal 2020'!$A$4:$I$1943,9,0)</f>
        <v>0</v>
      </c>
      <c r="I125" s="32">
        <f t="shared" si="5"/>
        <v>0</v>
      </c>
      <c r="J125" s="27">
        <f t="shared" si="6"/>
        <v>0</v>
      </c>
      <c r="K125" s="80">
        <f t="shared" si="8"/>
        <v>1</v>
      </c>
      <c r="L125" s="28">
        <f t="shared" si="7"/>
        <v>0</v>
      </c>
      <c r="M125" s="28">
        <f t="shared" si="9"/>
        <v>0</v>
      </c>
    </row>
    <row r="126" spans="1:13" ht="14.15" customHeight="1" x14ac:dyDescent="0.25">
      <c r="A126" s="129">
        <v>16770854</v>
      </c>
      <c r="B126" s="129" t="s">
        <v>100</v>
      </c>
      <c r="C126" s="129" t="s">
        <v>101</v>
      </c>
      <c r="D126" s="4" t="s">
        <v>2991</v>
      </c>
      <c r="E126" s="6">
        <v>56</v>
      </c>
      <c r="F126" s="6"/>
      <c r="G126" s="7"/>
      <c r="H126" s="122">
        <f>VLOOKUP(A126,'NIP totaal 2020'!$A$4:$I$1943,9,0)</f>
        <v>0</v>
      </c>
      <c r="I126" s="32">
        <f t="shared" si="5"/>
        <v>0</v>
      </c>
      <c r="J126" s="27">
        <f t="shared" si="6"/>
        <v>0</v>
      </c>
      <c r="K126" s="80">
        <f t="shared" si="8"/>
        <v>1</v>
      </c>
      <c r="L126" s="28">
        <f t="shared" si="7"/>
        <v>0</v>
      </c>
      <c r="M126" s="28">
        <f t="shared" si="9"/>
        <v>0</v>
      </c>
    </row>
    <row r="127" spans="1:13" ht="14.15" customHeight="1" x14ac:dyDescent="0.25">
      <c r="A127" s="129">
        <v>16785630</v>
      </c>
      <c r="B127" s="129" t="s">
        <v>90</v>
      </c>
      <c r="C127" s="129" t="s">
        <v>91</v>
      </c>
      <c r="D127" s="4" t="s">
        <v>2991</v>
      </c>
      <c r="E127" s="6">
        <v>1</v>
      </c>
      <c r="F127" s="6"/>
      <c r="G127" s="7"/>
      <c r="H127" s="122">
        <f>VLOOKUP(A127,'NIP totaal 2020'!$A$4:$I$1943,9,0)</f>
        <v>0</v>
      </c>
      <c r="I127" s="32">
        <f t="shared" si="5"/>
        <v>0</v>
      </c>
      <c r="J127" s="27">
        <f t="shared" si="6"/>
        <v>0</v>
      </c>
      <c r="K127" s="80">
        <f t="shared" si="8"/>
        <v>1</v>
      </c>
      <c r="L127" s="28">
        <f t="shared" si="7"/>
        <v>0</v>
      </c>
      <c r="M127" s="28">
        <f t="shared" si="9"/>
        <v>0</v>
      </c>
    </row>
    <row r="128" spans="1:13" ht="14.15" customHeight="1" x14ac:dyDescent="0.25">
      <c r="A128" s="129">
        <v>16786904</v>
      </c>
      <c r="B128" s="129" t="s">
        <v>86</v>
      </c>
      <c r="C128" s="129" t="s">
        <v>87</v>
      </c>
      <c r="D128" s="4" t="s">
        <v>2991</v>
      </c>
      <c r="E128" s="6">
        <v>2</v>
      </c>
      <c r="F128" s="6"/>
      <c r="G128" s="7"/>
      <c r="H128" s="122">
        <f>VLOOKUP(A128,'NIP totaal 2020'!$A$4:$I$1943,9,0)</f>
        <v>0</v>
      </c>
      <c r="I128" s="32">
        <f t="shared" si="5"/>
        <v>0</v>
      </c>
      <c r="J128" s="27">
        <f t="shared" si="6"/>
        <v>0</v>
      </c>
      <c r="K128" s="80">
        <f t="shared" si="8"/>
        <v>1</v>
      </c>
      <c r="L128" s="28">
        <f t="shared" si="7"/>
        <v>0</v>
      </c>
      <c r="M128" s="28">
        <f t="shared" si="9"/>
        <v>0</v>
      </c>
    </row>
    <row r="129" spans="1:13" ht="14.15" customHeight="1" x14ac:dyDescent="0.25">
      <c r="A129" s="129">
        <v>16791940</v>
      </c>
      <c r="B129" s="129" t="s">
        <v>86</v>
      </c>
      <c r="C129" s="129" t="s">
        <v>87</v>
      </c>
      <c r="D129" s="4" t="s">
        <v>2991</v>
      </c>
      <c r="E129" s="6">
        <v>2</v>
      </c>
      <c r="F129" s="6"/>
      <c r="G129" s="7"/>
      <c r="H129" s="122">
        <f>VLOOKUP(A129,'NIP totaal 2020'!$A$4:$I$1943,9,0)</f>
        <v>0</v>
      </c>
      <c r="I129" s="32">
        <f t="shared" si="5"/>
        <v>0</v>
      </c>
      <c r="J129" s="27">
        <f t="shared" si="6"/>
        <v>0</v>
      </c>
      <c r="K129" s="80">
        <f t="shared" si="8"/>
        <v>1</v>
      </c>
      <c r="L129" s="28">
        <f t="shared" si="7"/>
        <v>0</v>
      </c>
      <c r="M129" s="28">
        <f t="shared" si="9"/>
        <v>0</v>
      </c>
    </row>
    <row r="130" spans="1:13" ht="14.15" customHeight="1" x14ac:dyDescent="0.25">
      <c r="A130" s="129">
        <v>16792254</v>
      </c>
      <c r="B130" s="129" t="s">
        <v>108</v>
      </c>
      <c r="C130" s="129" t="s">
        <v>109</v>
      </c>
      <c r="D130" s="4" t="s">
        <v>2991</v>
      </c>
      <c r="E130" s="6">
        <v>2</v>
      </c>
      <c r="F130" s="6"/>
      <c r="G130" s="7"/>
      <c r="H130" s="122">
        <f>VLOOKUP(A130,'NIP totaal 2020'!$A$4:$I$1943,9,0)</f>
        <v>0</v>
      </c>
      <c r="I130" s="32">
        <f t="shared" si="5"/>
        <v>0</v>
      </c>
      <c r="J130" s="27">
        <f t="shared" si="6"/>
        <v>0</v>
      </c>
      <c r="K130" s="80">
        <f t="shared" si="8"/>
        <v>1</v>
      </c>
      <c r="L130" s="28">
        <f t="shared" si="7"/>
        <v>0</v>
      </c>
      <c r="M130" s="28">
        <f t="shared" si="9"/>
        <v>0</v>
      </c>
    </row>
    <row r="131" spans="1:13" ht="14.15" customHeight="1" x14ac:dyDescent="0.25">
      <c r="A131" s="129">
        <v>16796489</v>
      </c>
      <c r="B131" s="129" t="s">
        <v>112</v>
      </c>
      <c r="C131" s="129" t="s">
        <v>113</v>
      </c>
      <c r="D131" s="4" t="s">
        <v>2991</v>
      </c>
      <c r="E131" s="6">
        <v>1</v>
      </c>
      <c r="F131" s="6"/>
      <c r="G131" s="7"/>
      <c r="H131" s="122">
        <f>VLOOKUP(A131,'NIP totaal 2020'!$A$4:$I$1943,9,0)</f>
        <v>0</v>
      </c>
      <c r="I131" s="32">
        <f t="shared" si="5"/>
        <v>0</v>
      </c>
      <c r="J131" s="27">
        <f t="shared" si="6"/>
        <v>0</v>
      </c>
      <c r="K131" s="80">
        <f t="shared" si="8"/>
        <v>1</v>
      </c>
      <c r="L131" s="28">
        <f t="shared" si="7"/>
        <v>0</v>
      </c>
      <c r="M131" s="28">
        <f t="shared" si="9"/>
        <v>0</v>
      </c>
    </row>
    <row r="132" spans="1:13" ht="14.15" customHeight="1" x14ac:dyDescent="0.25">
      <c r="A132" s="129">
        <v>16802209</v>
      </c>
      <c r="B132" s="129" t="s">
        <v>86</v>
      </c>
      <c r="C132" s="129" t="s">
        <v>87</v>
      </c>
      <c r="D132" s="4" t="s">
        <v>2991</v>
      </c>
      <c r="E132" s="6">
        <v>2</v>
      </c>
      <c r="F132" s="6"/>
      <c r="G132" s="7"/>
      <c r="H132" s="122">
        <f>VLOOKUP(A132,'NIP totaal 2020'!$A$4:$I$1943,9,0)</f>
        <v>0</v>
      </c>
      <c r="I132" s="32">
        <f t="shared" ref="I132:I195" si="10">F132/E132</f>
        <v>0</v>
      </c>
      <c r="J132" s="27">
        <f t="shared" ref="J132:J195" si="11">H132/E132*F132</f>
        <v>0</v>
      </c>
      <c r="K132" s="80">
        <f t="shared" si="8"/>
        <v>1</v>
      </c>
      <c r="L132" s="28">
        <f t="shared" ref="L132:L195" si="12">G132/E132*F132</f>
        <v>0</v>
      </c>
      <c r="M132" s="28">
        <f t="shared" si="9"/>
        <v>0</v>
      </c>
    </row>
    <row r="133" spans="1:13" ht="14.15" customHeight="1" x14ac:dyDescent="0.25">
      <c r="A133" s="129">
        <v>16802233</v>
      </c>
      <c r="B133" s="129" t="s">
        <v>86</v>
      </c>
      <c r="C133" s="129" t="s">
        <v>87</v>
      </c>
      <c r="D133" s="4" t="s">
        <v>2991</v>
      </c>
      <c r="E133" s="6">
        <v>2</v>
      </c>
      <c r="F133" s="6"/>
      <c r="G133" s="7"/>
      <c r="H133" s="122">
        <f>VLOOKUP(A133,'NIP totaal 2020'!$A$4:$I$1943,9,0)</f>
        <v>0</v>
      </c>
      <c r="I133" s="32">
        <f t="shared" si="10"/>
        <v>0</v>
      </c>
      <c r="J133" s="27">
        <f t="shared" si="11"/>
        <v>0</v>
      </c>
      <c r="K133" s="80">
        <f t="shared" ref="K133:K196" si="13">IF(H133&gt;G133, 0, 1)</f>
        <v>1</v>
      </c>
      <c r="L133" s="28">
        <f t="shared" si="12"/>
        <v>0</v>
      </c>
      <c r="M133" s="28">
        <f t="shared" ref="M133:M196" si="14">MIN(L133,J133)</f>
        <v>0</v>
      </c>
    </row>
    <row r="134" spans="1:13" ht="14.15" customHeight="1" x14ac:dyDescent="0.25">
      <c r="A134" s="129">
        <v>16802241</v>
      </c>
      <c r="B134" s="129" t="s">
        <v>86</v>
      </c>
      <c r="C134" s="129" t="s">
        <v>87</v>
      </c>
      <c r="D134" s="4" t="s">
        <v>2991</v>
      </c>
      <c r="E134" s="6">
        <v>1</v>
      </c>
      <c r="F134" s="6"/>
      <c r="G134" s="7"/>
      <c r="H134" s="122">
        <f>VLOOKUP(A134,'NIP totaal 2020'!$A$4:$I$1943,9,0)</f>
        <v>0</v>
      </c>
      <c r="I134" s="32">
        <f t="shared" si="10"/>
        <v>0</v>
      </c>
      <c r="J134" s="27">
        <f t="shared" si="11"/>
        <v>0</v>
      </c>
      <c r="K134" s="80">
        <f t="shared" si="13"/>
        <v>1</v>
      </c>
      <c r="L134" s="28">
        <f t="shared" si="12"/>
        <v>0</v>
      </c>
      <c r="M134" s="28">
        <f t="shared" si="14"/>
        <v>0</v>
      </c>
    </row>
    <row r="135" spans="1:13" ht="14.15" customHeight="1" x14ac:dyDescent="0.25">
      <c r="A135" s="129">
        <v>16826876</v>
      </c>
      <c r="B135" s="129" t="s">
        <v>104</v>
      </c>
      <c r="C135" s="129" t="s">
        <v>105</v>
      </c>
      <c r="D135" s="4" t="s">
        <v>2991</v>
      </c>
      <c r="E135" s="6">
        <v>2</v>
      </c>
      <c r="F135" s="6"/>
      <c r="G135" s="7"/>
      <c r="H135" s="122">
        <f>VLOOKUP(A135,'NIP totaal 2020'!$A$4:$I$1943,9,0)</f>
        <v>0</v>
      </c>
      <c r="I135" s="32">
        <f t="shared" si="10"/>
        <v>0</v>
      </c>
      <c r="J135" s="27">
        <f t="shared" si="11"/>
        <v>0</v>
      </c>
      <c r="K135" s="80">
        <f t="shared" si="13"/>
        <v>1</v>
      </c>
      <c r="L135" s="28">
        <f t="shared" si="12"/>
        <v>0</v>
      </c>
      <c r="M135" s="28">
        <f t="shared" si="14"/>
        <v>0</v>
      </c>
    </row>
    <row r="136" spans="1:13" ht="14.15" customHeight="1" x14ac:dyDescent="0.25">
      <c r="A136" s="129">
        <v>16846214</v>
      </c>
      <c r="B136" s="129" t="s">
        <v>86</v>
      </c>
      <c r="C136" s="129" t="s">
        <v>87</v>
      </c>
      <c r="D136" s="4" t="s">
        <v>2991</v>
      </c>
      <c r="E136" s="6">
        <v>2</v>
      </c>
      <c r="F136" s="6"/>
      <c r="G136" s="7"/>
      <c r="H136" s="122">
        <f>VLOOKUP(A136,'NIP totaal 2020'!$A$4:$I$1943,9,0)</f>
        <v>0</v>
      </c>
      <c r="I136" s="32">
        <f t="shared" si="10"/>
        <v>0</v>
      </c>
      <c r="J136" s="27">
        <f t="shared" si="11"/>
        <v>0</v>
      </c>
      <c r="K136" s="80">
        <f t="shared" si="13"/>
        <v>1</v>
      </c>
      <c r="L136" s="28">
        <f t="shared" si="12"/>
        <v>0</v>
      </c>
      <c r="M136" s="28">
        <f t="shared" si="14"/>
        <v>0</v>
      </c>
    </row>
    <row r="137" spans="1:13" ht="14.15" customHeight="1" x14ac:dyDescent="0.25">
      <c r="A137" s="129">
        <v>16849744</v>
      </c>
      <c r="B137" s="129" t="s">
        <v>90</v>
      </c>
      <c r="C137" s="129" t="s">
        <v>91</v>
      </c>
      <c r="D137" s="4" t="s">
        <v>2991</v>
      </c>
      <c r="E137" s="6">
        <v>1</v>
      </c>
      <c r="F137" s="6"/>
      <c r="G137" s="7"/>
      <c r="H137" s="122">
        <f>VLOOKUP(A137,'NIP totaal 2020'!$A$4:$I$1943,9,0)</f>
        <v>0</v>
      </c>
      <c r="I137" s="32">
        <f t="shared" si="10"/>
        <v>0</v>
      </c>
      <c r="J137" s="27">
        <f t="shared" si="11"/>
        <v>0</v>
      </c>
      <c r="K137" s="80">
        <f t="shared" si="13"/>
        <v>1</v>
      </c>
      <c r="L137" s="28">
        <f t="shared" si="12"/>
        <v>0</v>
      </c>
      <c r="M137" s="28">
        <f t="shared" si="14"/>
        <v>0</v>
      </c>
    </row>
    <row r="138" spans="1:13" ht="14.15" customHeight="1" x14ac:dyDescent="0.25">
      <c r="A138" s="129">
        <v>12118249</v>
      </c>
      <c r="B138" s="129" t="s">
        <v>114</v>
      </c>
      <c r="C138" s="129" t="s">
        <v>115</v>
      </c>
      <c r="D138" s="4" t="s">
        <v>2991</v>
      </c>
      <c r="E138" s="6">
        <v>50</v>
      </c>
      <c r="F138" s="6"/>
      <c r="G138" s="7"/>
      <c r="H138" s="122">
        <f>VLOOKUP(A138,'NIP totaal 2020'!$A$4:$I$1943,9,0)</f>
        <v>0</v>
      </c>
      <c r="I138" s="32">
        <f t="shared" si="10"/>
        <v>0</v>
      </c>
      <c r="J138" s="27">
        <f t="shared" si="11"/>
        <v>0</v>
      </c>
      <c r="K138" s="80">
        <f t="shared" si="13"/>
        <v>1</v>
      </c>
      <c r="L138" s="28">
        <f t="shared" si="12"/>
        <v>0</v>
      </c>
      <c r="M138" s="28">
        <f t="shared" si="14"/>
        <v>0</v>
      </c>
    </row>
    <row r="139" spans="1:13" ht="14.15" customHeight="1" x14ac:dyDescent="0.25">
      <c r="A139" s="129">
        <v>12316091</v>
      </c>
      <c r="B139" s="129" t="s">
        <v>116</v>
      </c>
      <c r="C139" s="129" t="s">
        <v>117</v>
      </c>
      <c r="D139" s="4" t="s">
        <v>2991</v>
      </c>
      <c r="E139" s="6">
        <v>10</v>
      </c>
      <c r="F139" s="6"/>
      <c r="G139" s="7"/>
      <c r="H139" s="122">
        <f>VLOOKUP(A139,'NIP totaal 2020'!$A$4:$I$1943,9,0)</f>
        <v>0</v>
      </c>
      <c r="I139" s="32">
        <f t="shared" si="10"/>
        <v>0</v>
      </c>
      <c r="J139" s="27">
        <f t="shared" si="11"/>
        <v>0</v>
      </c>
      <c r="K139" s="80">
        <f t="shared" si="13"/>
        <v>1</v>
      </c>
      <c r="L139" s="28">
        <f t="shared" si="12"/>
        <v>0</v>
      </c>
      <c r="M139" s="28">
        <f t="shared" si="14"/>
        <v>0</v>
      </c>
    </row>
    <row r="140" spans="1:13" ht="14.15" customHeight="1" x14ac:dyDescent="0.25">
      <c r="A140" s="129">
        <v>12554243</v>
      </c>
      <c r="B140" s="129" t="s">
        <v>116</v>
      </c>
      <c r="C140" s="129" t="s">
        <v>117</v>
      </c>
      <c r="D140" s="4" t="s">
        <v>2991</v>
      </c>
      <c r="E140" s="6">
        <v>20</v>
      </c>
      <c r="F140" s="6"/>
      <c r="G140" s="7"/>
      <c r="H140" s="122">
        <f>VLOOKUP(A140,'NIP totaal 2020'!$A$4:$I$1943,9,0)</f>
        <v>0</v>
      </c>
      <c r="I140" s="32">
        <f t="shared" si="10"/>
        <v>0</v>
      </c>
      <c r="J140" s="27">
        <f t="shared" si="11"/>
        <v>0</v>
      </c>
      <c r="K140" s="80">
        <f t="shared" si="13"/>
        <v>1</v>
      </c>
      <c r="L140" s="28">
        <f t="shared" si="12"/>
        <v>0</v>
      </c>
      <c r="M140" s="28">
        <f t="shared" si="14"/>
        <v>0</v>
      </c>
    </row>
    <row r="141" spans="1:13" ht="14.15" customHeight="1" x14ac:dyDescent="0.25">
      <c r="A141" s="129">
        <v>13520695</v>
      </c>
      <c r="B141" s="129" t="s">
        <v>118</v>
      </c>
      <c r="C141" s="129" t="s">
        <v>119</v>
      </c>
      <c r="D141" s="4" t="s">
        <v>2991</v>
      </c>
      <c r="E141" s="6">
        <v>10</v>
      </c>
      <c r="F141" s="6"/>
      <c r="G141" s="7"/>
      <c r="H141" s="122">
        <f>VLOOKUP(A141,'NIP totaal 2020'!$A$4:$I$1943,9,0)</f>
        <v>0</v>
      </c>
      <c r="I141" s="32">
        <f t="shared" si="10"/>
        <v>0</v>
      </c>
      <c r="J141" s="27">
        <f t="shared" si="11"/>
        <v>0</v>
      </c>
      <c r="K141" s="80">
        <f t="shared" si="13"/>
        <v>1</v>
      </c>
      <c r="L141" s="28">
        <f t="shared" si="12"/>
        <v>0</v>
      </c>
      <c r="M141" s="28">
        <f t="shared" si="14"/>
        <v>0</v>
      </c>
    </row>
    <row r="142" spans="1:13" ht="14.15" customHeight="1" x14ac:dyDescent="0.25">
      <c r="A142" s="129">
        <v>13881736</v>
      </c>
      <c r="B142" s="129" t="s">
        <v>120</v>
      </c>
      <c r="C142" s="129" t="s">
        <v>121</v>
      </c>
      <c r="D142" s="4" t="s">
        <v>2991</v>
      </c>
      <c r="E142" s="6">
        <v>1</v>
      </c>
      <c r="F142" s="6"/>
      <c r="G142" s="7"/>
      <c r="H142" s="122">
        <f>VLOOKUP(A142,'NIP totaal 2020'!$A$4:$I$1943,9,0)</f>
        <v>0</v>
      </c>
      <c r="I142" s="32">
        <f t="shared" si="10"/>
        <v>0</v>
      </c>
      <c r="J142" s="27">
        <f t="shared" si="11"/>
        <v>0</v>
      </c>
      <c r="K142" s="80">
        <f t="shared" si="13"/>
        <v>1</v>
      </c>
      <c r="L142" s="28">
        <f t="shared" si="12"/>
        <v>0</v>
      </c>
      <c r="M142" s="28">
        <f t="shared" si="14"/>
        <v>0</v>
      </c>
    </row>
    <row r="143" spans="1:13" ht="14.15" customHeight="1" x14ac:dyDescent="0.25">
      <c r="A143" s="129">
        <v>13882694</v>
      </c>
      <c r="B143" s="129" t="s">
        <v>116</v>
      </c>
      <c r="C143" s="129" t="s">
        <v>117</v>
      </c>
      <c r="D143" s="4" t="s">
        <v>2991</v>
      </c>
      <c r="E143" s="6">
        <v>1</v>
      </c>
      <c r="F143" s="6"/>
      <c r="G143" s="7"/>
      <c r="H143" s="122">
        <f>VLOOKUP(A143,'NIP totaal 2020'!$A$4:$I$1943,9,0)</f>
        <v>0</v>
      </c>
      <c r="I143" s="32">
        <f t="shared" si="10"/>
        <v>0</v>
      </c>
      <c r="J143" s="27">
        <f t="shared" si="11"/>
        <v>0</v>
      </c>
      <c r="K143" s="80">
        <f t="shared" si="13"/>
        <v>1</v>
      </c>
      <c r="L143" s="28">
        <f t="shared" si="12"/>
        <v>0</v>
      </c>
      <c r="M143" s="28">
        <f t="shared" si="14"/>
        <v>0</v>
      </c>
    </row>
    <row r="144" spans="1:13" ht="14.15" customHeight="1" x14ac:dyDescent="0.25">
      <c r="A144" s="129">
        <v>14036452</v>
      </c>
      <c r="B144" s="129" t="s">
        <v>118</v>
      </c>
      <c r="C144" s="129" t="s">
        <v>119</v>
      </c>
      <c r="D144" s="4" t="s">
        <v>2991</v>
      </c>
      <c r="E144" s="6">
        <v>1</v>
      </c>
      <c r="F144" s="6"/>
      <c r="G144" s="7"/>
      <c r="H144" s="122">
        <f>VLOOKUP(A144,'NIP totaal 2020'!$A$4:$I$1943,9,0)</f>
        <v>0</v>
      </c>
      <c r="I144" s="32">
        <f t="shared" si="10"/>
        <v>0</v>
      </c>
      <c r="J144" s="27">
        <f t="shared" si="11"/>
        <v>0</v>
      </c>
      <c r="K144" s="80">
        <f t="shared" si="13"/>
        <v>1</v>
      </c>
      <c r="L144" s="28">
        <f t="shared" si="12"/>
        <v>0</v>
      </c>
      <c r="M144" s="28">
        <f t="shared" si="14"/>
        <v>0</v>
      </c>
    </row>
    <row r="145" spans="1:13" ht="14.15" customHeight="1" x14ac:dyDescent="0.25">
      <c r="A145" s="129">
        <v>14086727</v>
      </c>
      <c r="B145" s="129" t="s">
        <v>122</v>
      </c>
      <c r="C145" s="129" t="s">
        <v>123</v>
      </c>
      <c r="D145" s="4" t="s">
        <v>2991</v>
      </c>
      <c r="E145" s="6">
        <v>1</v>
      </c>
      <c r="F145" s="6"/>
      <c r="G145" s="7"/>
      <c r="H145" s="122">
        <f>VLOOKUP(A145,'NIP totaal 2020'!$A$4:$I$1943,9,0)</f>
        <v>0</v>
      </c>
      <c r="I145" s="32">
        <f t="shared" si="10"/>
        <v>0</v>
      </c>
      <c r="J145" s="27">
        <f t="shared" si="11"/>
        <v>0</v>
      </c>
      <c r="K145" s="80">
        <f t="shared" si="13"/>
        <v>1</v>
      </c>
      <c r="L145" s="28">
        <f t="shared" si="12"/>
        <v>0</v>
      </c>
      <c r="M145" s="28">
        <f t="shared" si="14"/>
        <v>0</v>
      </c>
    </row>
    <row r="146" spans="1:13" ht="14.15" customHeight="1" x14ac:dyDescent="0.25">
      <c r="A146" s="129">
        <v>14175126</v>
      </c>
      <c r="B146" s="129" t="s">
        <v>124</v>
      </c>
      <c r="C146" s="129" t="s">
        <v>125</v>
      </c>
      <c r="D146" s="4" t="s">
        <v>2991</v>
      </c>
      <c r="E146" s="6">
        <v>1</v>
      </c>
      <c r="F146" s="6"/>
      <c r="G146" s="7"/>
      <c r="H146" s="122">
        <f>VLOOKUP(A146,'NIP totaal 2020'!$A$4:$I$1943,9,0)</f>
        <v>0</v>
      </c>
      <c r="I146" s="32">
        <f t="shared" si="10"/>
        <v>0</v>
      </c>
      <c r="J146" s="27">
        <f t="shared" si="11"/>
        <v>0</v>
      </c>
      <c r="K146" s="80">
        <f t="shared" si="13"/>
        <v>1</v>
      </c>
      <c r="L146" s="28">
        <f t="shared" si="12"/>
        <v>0</v>
      </c>
      <c r="M146" s="28">
        <f t="shared" si="14"/>
        <v>0</v>
      </c>
    </row>
    <row r="147" spans="1:13" ht="14.15" customHeight="1" x14ac:dyDescent="0.25">
      <c r="A147" s="129">
        <v>14239663</v>
      </c>
      <c r="B147" s="129" t="s">
        <v>126</v>
      </c>
      <c r="C147" s="129" t="s">
        <v>127</v>
      </c>
      <c r="D147" s="4" t="s">
        <v>2991</v>
      </c>
      <c r="E147" s="6">
        <v>50</v>
      </c>
      <c r="F147" s="6"/>
      <c r="G147" s="7"/>
      <c r="H147" s="122">
        <f>VLOOKUP(A147,'NIP totaal 2020'!$A$4:$I$1943,9,0)</f>
        <v>0</v>
      </c>
      <c r="I147" s="32">
        <f t="shared" si="10"/>
        <v>0</v>
      </c>
      <c r="J147" s="27">
        <f t="shared" si="11"/>
        <v>0</v>
      </c>
      <c r="K147" s="80">
        <f t="shared" si="13"/>
        <v>1</v>
      </c>
      <c r="L147" s="28">
        <f t="shared" si="12"/>
        <v>0</v>
      </c>
      <c r="M147" s="28">
        <f t="shared" si="14"/>
        <v>0</v>
      </c>
    </row>
    <row r="148" spans="1:13" ht="14.15" customHeight="1" x14ac:dyDescent="0.25">
      <c r="A148" s="129">
        <v>14612437</v>
      </c>
      <c r="B148" s="129" t="s">
        <v>128</v>
      </c>
      <c r="C148" s="129" t="s">
        <v>129</v>
      </c>
      <c r="D148" s="4" t="s">
        <v>2991</v>
      </c>
      <c r="E148" s="6">
        <v>1</v>
      </c>
      <c r="F148" s="6"/>
      <c r="G148" s="7"/>
      <c r="H148" s="122">
        <f>VLOOKUP(A148,'NIP totaal 2020'!$A$4:$I$1943,9,0)</f>
        <v>0</v>
      </c>
      <c r="I148" s="32">
        <f t="shared" si="10"/>
        <v>0</v>
      </c>
      <c r="J148" s="27">
        <f t="shared" si="11"/>
        <v>0</v>
      </c>
      <c r="K148" s="80">
        <f t="shared" si="13"/>
        <v>1</v>
      </c>
      <c r="L148" s="28">
        <f t="shared" si="12"/>
        <v>0</v>
      </c>
      <c r="M148" s="28">
        <f t="shared" si="14"/>
        <v>0</v>
      </c>
    </row>
    <row r="149" spans="1:13" ht="14.15" customHeight="1" x14ac:dyDescent="0.25">
      <c r="A149" s="129">
        <v>14633620</v>
      </c>
      <c r="B149" s="129" t="s">
        <v>124</v>
      </c>
      <c r="C149" s="129" t="s">
        <v>125</v>
      </c>
      <c r="D149" s="4" t="s">
        <v>2991</v>
      </c>
      <c r="E149" s="6">
        <v>1</v>
      </c>
      <c r="F149" s="6"/>
      <c r="G149" s="7"/>
      <c r="H149" s="122">
        <f>VLOOKUP(A149,'NIP totaal 2020'!$A$4:$I$1943,9,0)</f>
        <v>0</v>
      </c>
      <c r="I149" s="32">
        <f t="shared" si="10"/>
        <v>0</v>
      </c>
      <c r="J149" s="27">
        <f t="shared" si="11"/>
        <v>0</v>
      </c>
      <c r="K149" s="80">
        <f t="shared" si="13"/>
        <v>1</v>
      </c>
      <c r="L149" s="28">
        <f t="shared" si="12"/>
        <v>0</v>
      </c>
      <c r="M149" s="28">
        <f t="shared" si="14"/>
        <v>0</v>
      </c>
    </row>
    <row r="150" spans="1:13" ht="14.15" customHeight="1" x14ac:dyDescent="0.25">
      <c r="A150" s="129">
        <v>14645971</v>
      </c>
      <c r="B150" s="129" t="s">
        <v>130</v>
      </c>
      <c r="C150" s="129" t="s">
        <v>131</v>
      </c>
      <c r="D150" s="4" t="s">
        <v>2991</v>
      </c>
      <c r="E150" s="6">
        <v>1</v>
      </c>
      <c r="F150" s="6"/>
      <c r="G150" s="7"/>
      <c r="H150" s="122">
        <f>VLOOKUP(A150,'NIP totaal 2020'!$A$4:$I$1943,9,0)</f>
        <v>0</v>
      </c>
      <c r="I150" s="32">
        <f t="shared" si="10"/>
        <v>0</v>
      </c>
      <c r="J150" s="27">
        <f t="shared" si="11"/>
        <v>0</v>
      </c>
      <c r="K150" s="80">
        <f t="shared" si="13"/>
        <v>1</v>
      </c>
      <c r="L150" s="28">
        <f t="shared" si="12"/>
        <v>0</v>
      </c>
      <c r="M150" s="28">
        <f t="shared" si="14"/>
        <v>0</v>
      </c>
    </row>
    <row r="151" spans="1:13" ht="14.15" customHeight="1" x14ac:dyDescent="0.25">
      <c r="A151" s="129">
        <v>14646005</v>
      </c>
      <c r="B151" s="129" t="s">
        <v>130</v>
      </c>
      <c r="C151" s="129" t="s">
        <v>131</v>
      </c>
      <c r="D151" s="4" t="s">
        <v>2991</v>
      </c>
      <c r="E151" s="6">
        <v>1</v>
      </c>
      <c r="F151" s="6"/>
      <c r="G151" s="7"/>
      <c r="H151" s="122">
        <f>VLOOKUP(A151,'NIP totaal 2020'!$A$4:$I$1943,9,0)</f>
        <v>0</v>
      </c>
      <c r="I151" s="32">
        <f t="shared" si="10"/>
        <v>0</v>
      </c>
      <c r="J151" s="27">
        <f t="shared" si="11"/>
        <v>0</v>
      </c>
      <c r="K151" s="80">
        <f t="shared" si="13"/>
        <v>1</v>
      </c>
      <c r="L151" s="28">
        <f t="shared" si="12"/>
        <v>0</v>
      </c>
      <c r="M151" s="28">
        <f t="shared" si="14"/>
        <v>0</v>
      </c>
    </row>
    <row r="152" spans="1:13" ht="14.15" customHeight="1" x14ac:dyDescent="0.25">
      <c r="A152" s="129">
        <v>14750368</v>
      </c>
      <c r="B152" s="129" t="s">
        <v>132</v>
      </c>
      <c r="C152" s="129" t="s">
        <v>133</v>
      </c>
      <c r="D152" s="4" t="s">
        <v>2991</v>
      </c>
      <c r="E152" s="6">
        <v>10</v>
      </c>
      <c r="F152" s="6"/>
      <c r="G152" s="7"/>
      <c r="H152" s="122">
        <f>VLOOKUP(A152,'NIP totaal 2020'!$A$4:$I$1943,9,0)</f>
        <v>0</v>
      </c>
      <c r="I152" s="32">
        <f t="shared" si="10"/>
        <v>0</v>
      </c>
      <c r="J152" s="27">
        <f t="shared" si="11"/>
        <v>0</v>
      </c>
      <c r="K152" s="80">
        <f t="shared" si="13"/>
        <v>1</v>
      </c>
      <c r="L152" s="28">
        <f t="shared" si="12"/>
        <v>0</v>
      </c>
      <c r="M152" s="28">
        <f t="shared" si="14"/>
        <v>0</v>
      </c>
    </row>
    <row r="153" spans="1:13" ht="14.15" customHeight="1" x14ac:dyDescent="0.25">
      <c r="A153" s="129">
        <v>14754088</v>
      </c>
      <c r="B153" s="129" t="s">
        <v>134</v>
      </c>
      <c r="C153" s="129" t="s">
        <v>135</v>
      </c>
      <c r="D153" s="4" t="s">
        <v>2991</v>
      </c>
      <c r="E153" s="6">
        <v>5</v>
      </c>
      <c r="F153" s="6"/>
      <c r="G153" s="7"/>
      <c r="H153" s="122">
        <f>VLOOKUP(A153,'NIP totaal 2020'!$A$4:$I$1943,9,0)</f>
        <v>0</v>
      </c>
      <c r="I153" s="32">
        <f t="shared" si="10"/>
        <v>0</v>
      </c>
      <c r="J153" s="27">
        <f t="shared" si="11"/>
        <v>0</v>
      </c>
      <c r="K153" s="80">
        <f t="shared" si="13"/>
        <v>1</v>
      </c>
      <c r="L153" s="28">
        <f t="shared" si="12"/>
        <v>0</v>
      </c>
      <c r="M153" s="28">
        <f t="shared" si="14"/>
        <v>0</v>
      </c>
    </row>
    <row r="154" spans="1:13" ht="14.15" customHeight="1" x14ac:dyDescent="0.25">
      <c r="A154" s="129">
        <v>14754126</v>
      </c>
      <c r="B154" s="129" t="s">
        <v>134</v>
      </c>
      <c r="C154" s="129" t="s">
        <v>135</v>
      </c>
      <c r="D154" s="4" t="s">
        <v>2991</v>
      </c>
      <c r="E154" s="6">
        <v>1</v>
      </c>
      <c r="F154" s="6"/>
      <c r="G154" s="7"/>
      <c r="H154" s="122">
        <f>VLOOKUP(A154,'NIP totaal 2020'!$A$4:$I$1943,9,0)</f>
        <v>0</v>
      </c>
      <c r="I154" s="32">
        <f t="shared" si="10"/>
        <v>0</v>
      </c>
      <c r="J154" s="27">
        <f t="shared" si="11"/>
        <v>0</v>
      </c>
      <c r="K154" s="80">
        <f t="shared" si="13"/>
        <v>1</v>
      </c>
      <c r="L154" s="28">
        <f t="shared" si="12"/>
        <v>0</v>
      </c>
      <c r="M154" s="28">
        <f t="shared" si="14"/>
        <v>0</v>
      </c>
    </row>
    <row r="155" spans="1:13" ht="14.15" customHeight="1" x14ac:dyDescent="0.25">
      <c r="A155" s="129">
        <v>14754215</v>
      </c>
      <c r="B155" s="129" t="s">
        <v>134</v>
      </c>
      <c r="C155" s="129" t="s">
        <v>135</v>
      </c>
      <c r="D155" s="4" t="s">
        <v>2991</v>
      </c>
      <c r="E155" s="6">
        <v>1</v>
      </c>
      <c r="F155" s="6"/>
      <c r="G155" s="7"/>
      <c r="H155" s="122">
        <f>VLOOKUP(A155,'NIP totaal 2020'!$A$4:$I$1943,9,0)</f>
        <v>0</v>
      </c>
      <c r="I155" s="32">
        <f t="shared" si="10"/>
        <v>0</v>
      </c>
      <c r="J155" s="27">
        <f t="shared" si="11"/>
        <v>0</v>
      </c>
      <c r="K155" s="80">
        <f t="shared" si="13"/>
        <v>1</v>
      </c>
      <c r="L155" s="28">
        <f t="shared" si="12"/>
        <v>0</v>
      </c>
      <c r="M155" s="28">
        <f t="shared" si="14"/>
        <v>0</v>
      </c>
    </row>
    <row r="156" spans="1:13" ht="14.15" customHeight="1" x14ac:dyDescent="0.25">
      <c r="A156" s="129">
        <v>14889129</v>
      </c>
      <c r="B156" s="129" t="s">
        <v>116</v>
      </c>
      <c r="C156" s="129" t="s">
        <v>117</v>
      </c>
      <c r="D156" s="4" t="s">
        <v>2991</v>
      </c>
      <c r="E156" s="6">
        <v>1</v>
      </c>
      <c r="F156" s="6"/>
      <c r="G156" s="7"/>
      <c r="H156" s="122">
        <f>VLOOKUP(A156,'NIP totaal 2020'!$A$4:$I$1943,9,0)</f>
        <v>0</v>
      </c>
      <c r="I156" s="32">
        <f t="shared" si="10"/>
        <v>0</v>
      </c>
      <c r="J156" s="27">
        <f t="shared" si="11"/>
        <v>0</v>
      </c>
      <c r="K156" s="80">
        <f t="shared" si="13"/>
        <v>1</v>
      </c>
      <c r="L156" s="28">
        <f t="shared" si="12"/>
        <v>0</v>
      </c>
      <c r="M156" s="28">
        <f t="shared" si="14"/>
        <v>0</v>
      </c>
    </row>
    <row r="157" spans="1:13" ht="14.15" customHeight="1" x14ac:dyDescent="0.25">
      <c r="A157" s="129">
        <v>14889137</v>
      </c>
      <c r="B157" s="129" t="s">
        <v>116</v>
      </c>
      <c r="C157" s="129" t="s">
        <v>117</v>
      </c>
      <c r="D157" s="4" t="s">
        <v>2991</v>
      </c>
      <c r="E157" s="6">
        <v>1</v>
      </c>
      <c r="F157" s="6"/>
      <c r="G157" s="7"/>
      <c r="H157" s="122">
        <f>VLOOKUP(A157,'NIP totaal 2020'!$A$4:$I$1943,9,0)</f>
        <v>0</v>
      </c>
      <c r="I157" s="32">
        <f t="shared" si="10"/>
        <v>0</v>
      </c>
      <c r="J157" s="27">
        <f t="shared" si="11"/>
        <v>0</v>
      </c>
      <c r="K157" s="80">
        <f t="shared" si="13"/>
        <v>1</v>
      </c>
      <c r="L157" s="28">
        <f t="shared" si="12"/>
        <v>0</v>
      </c>
      <c r="M157" s="28">
        <f t="shared" si="14"/>
        <v>0</v>
      </c>
    </row>
    <row r="158" spans="1:13" ht="14.15" customHeight="1" x14ac:dyDescent="0.25">
      <c r="A158" s="129">
        <v>14899396</v>
      </c>
      <c r="B158" s="129" t="s">
        <v>136</v>
      </c>
      <c r="C158" s="129" t="s">
        <v>137</v>
      </c>
      <c r="D158" s="4" t="s">
        <v>2991</v>
      </c>
      <c r="E158" s="6">
        <v>1</v>
      </c>
      <c r="F158" s="6"/>
      <c r="G158" s="7"/>
      <c r="H158" s="122">
        <f>VLOOKUP(A158,'NIP totaal 2020'!$A$4:$I$1943,9,0)</f>
        <v>0</v>
      </c>
      <c r="I158" s="32">
        <f t="shared" si="10"/>
        <v>0</v>
      </c>
      <c r="J158" s="27">
        <f t="shared" si="11"/>
        <v>0</v>
      </c>
      <c r="K158" s="80">
        <f t="shared" si="13"/>
        <v>1</v>
      </c>
      <c r="L158" s="28">
        <f t="shared" si="12"/>
        <v>0</v>
      </c>
      <c r="M158" s="28">
        <f t="shared" si="14"/>
        <v>0</v>
      </c>
    </row>
    <row r="159" spans="1:13" ht="14.15" customHeight="1" x14ac:dyDescent="0.25">
      <c r="A159" s="129">
        <v>14899418</v>
      </c>
      <c r="B159" s="129" t="s">
        <v>136</v>
      </c>
      <c r="C159" s="129" t="s">
        <v>137</v>
      </c>
      <c r="D159" s="4" t="s">
        <v>2991</v>
      </c>
      <c r="E159" s="6">
        <v>1</v>
      </c>
      <c r="F159" s="6"/>
      <c r="G159" s="7"/>
      <c r="H159" s="122">
        <f>VLOOKUP(A159,'NIP totaal 2020'!$A$4:$I$1943,9,0)</f>
        <v>0</v>
      </c>
      <c r="I159" s="32">
        <f t="shared" si="10"/>
        <v>0</v>
      </c>
      <c r="J159" s="27">
        <f t="shared" si="11"/>
        <v>0</v>
      </c>
      <c r="K159" s="80">
        <f t="shared" si="13"/>
        <v>1</v>
      </c>
      <c r="L159" s="28">
        <f t="shared" si="12"/>
        <v>0</v>
      </c>
      <c r="M159" s="28">
        <f t="shared" si="14"/>
        <v>0</v>
      </c>
    </row>
    <row r="160" spans="1:13" ht="14.15" customHeight="1" x14ac:dyDescent="0.25">
      <c r="A160" s="129">
        <v>14914050</v>
      </c>
      <c r="B160" s="129" t="s">
        <v>138</v>
      </c>
      <c r="C160" s="129" t="s">
        <v>139</v>
      </c>
      <c r="D160" s="4" t="s">
        <v>2991</v>
      </c>
      <c r="E160" s="6">
        <v>60</v>
      </c>
      <c r="F160" s="6"/>
      <c r="G160" s="7"/>
      <c r="H160" s="122">
        <f>VLOOKUP(A160,'NIP totaal 2020'!$A$4:$I$1943,9,0)</f>
        <v>0</v>
      </c>
      <c r="I160" s="32">
        <f t="shared" si="10"/>
        <v>0</v>
      </c>
      <c r="J160" s="27">
        <f t="shared" si="11"/>
        <v>0</v>
      </c>
      <c r="K160" s="80">
        <f t="shared" si="13"/>
        <v>1</v>
      </c>
      <c r="L160" s="28">
        <f t="shared" si="12"/>
        <v>0</v>
      </c>
      <c r="M160" s="28">
        <f t="shared" si="14"/>
        <v>0</v>
      </c>
    </row>
    <row r="161" spans="1:13" ht="14.15" customHeight="1" x14ac:dyDescent="0.25">
      <c r="A161" s="129">
        <v>14914077</v>
      </c>
      <c r="B161" s="129" t="s">
        <v>138</v>
      </c>
      <c r="C161" s="129" t="s">
        <v>139</v>
      </c>
      <c r="D161" s="4" t="s">
        <v>2991</v>
      </c>
      <c r="E161" s="6">
        <v>30</v>
      </c>
      <c r="F161" s="6"/>
      <c r="G161" s="7"/>
      <c r="H161" s="122">
        <f>VLOOKUP(A161,'NIP totaal 2020'!$A$4:$I$1943,9,0)</f>
        <v>0</v>
      </c>
      <c r="I161" s="32">
        <f t="shared" si="10"/>
        <v>0</v>
      </c>
      <c r="J161" s="27">
        <f t="shared" si="11"/>
        <v>0</v>
      </c>
      <c r="K161" s="80">
        <f t="shared" si="13"/>
        <v>1</v>
      </c>
      <c r="L161" s="28">
        <f t="shared" si="12"/>
        <v>0</v>
      </c>
      <c r="M161" s="28">
        <f t="shared" si="14"/>
        <v>0</v>
      </c>
    </row>
    <row r="162" spans="1:13" ht="14.15" customHeight="1" x14ac:dyDescent="0.25">
      <c r="A162" s="129">
        <v>14965453</v>
      </c>
      <c r="B162" s="129" t="s">
        <v>140</v>
      </c>
      <c r="C162" s="129" t="s">
        <v>141</v>
      </c>
      <c r="D162" s="4" t="s">
        <v>2991</v>
      </c>
      <c r="E162" s="6">
        <v>60</v>
      </c>
      <c r="F162" s="6"/>
      <c r="G162" s="7"/>
      <c r="H162" s="122">
        <f>VLOOKUP(A162,'NIP totaal 2020'!$A$4:$I$1943,9,0)</f>
        <v>0</v>
      </c>
      <c r="I162" s="32">
        <f t="shared" si="10"/>
        <v>0</v>
      </c>
      <c r="J162" s="27">
        <f t="shared" si="11"/>
        <v>0</v>
      </c>
      <c r="K162" s="80">
        <f t="shared" si="13"/>
        <v>1</v>
      </c>
      <c r="L162" s="28">
        <f t="shared" si="12"/>
        <v>0</v>
      </c>
      <c r="M162" s="28">
        <f t="shared" si="14"/>
        <v>0</v>
      </c>
    </row>
    <row r="163" spans="1:13" ht="14.15" customHeight="1" x14ac:dyDescent="0.25">
      <c r="A163" s="129">
        <v>14965461</v>
      </c>
      <c r="B163" s="129" t="s">
        <v>140</v>
      </c>
      <c r="C163" s="129" t="s">
        <v>141</v>
      </c>
      <c r="D163" s="4" t="s">
        <v>2991</v>
      </c>
      <c r="E163" s="6">
        <v>60</v>
      </c>
      <c r="F163" s="6"/>
      <c r="G163" s="7"/>
      <c r="H163" s="122">
        <f>VLOOKUP(A163,'NIP totaal 2020'!$A$4:$I$1943,9,0)</f>
        <v>0</v>
      </c>
      <c r="I163" s="32">
        <f t="shared" si="10"/>
        <v>0</v>
      </c>
      <c r="J163" s="27">
        <f t="shared" si="11"/>
        <v>0</v>
      </c>
      <c r="K163" s="80">
        <f t="shared" si="13"/>
        <v>1</v>
      </c>
      <c r="L163" s="28">
        <f t="shared" si="12"/>
        <v>0</v>
      </c>
      <c r="M163" s="28">
        <f t="shared" si="14"/>
        <v>0</v>
      </c>
    </row>
    <row r="164" spans="1:13" ht="14.15" customHeight="1" x14ac:dyDescent="0.25">
      <c r="A164" s="129">
        <v>14965488</v>
      </c>
      <c r="B164" s="129" t="s">
        <v>140</v>
      </c>
      <c r="C164" s="129" t="s">
        <v>141</v>
      </c>
      <c r="D164" s="4" t="s">
        <v>2991</v>
      </c>
      <c r="E164" s="6">
        <v>60</v>
      </c>
      <c r="F164" s="6"/>
      <c r="G164" s="7"/>
      <c r="H164" s="122">
        <f>VLOOKUP(A164,'NIP totaal 2020'!$A$4:$I$1943,9,0)</f>
        <v>0</v>
      </c>
      <c r="I164" s="32">
        <f t="shared" si="10"/>
        <v>0</v>
      </c>
      <c r="J164" s="27">
        <f t="shared" si="11"/>
        <v>0</v>
      </c>
      <c r="K164" s="80">
        <f t="shared" si="13"/>
        <v>1</v>
      </c>
      <c r="L164" s="28">
        <f t="shared" si="12"/>
        <v>0</v>
      </c>
      <c r="M164" s="28">
        <f t="shared" si="14"/>
        <v>0</v>
      </c>
    </row>
    <row r="165" spans="1:13" ht="14.15" customHeight="1" x14ac:dyDescent="0.25">
      <c r="A165" s="129">
        <v>14975017</v>
      </c>
      <c r="B165" s="129" t="s">
        <v>142</v>
      </c>
      <c r="C165" s="129" t="s">
        <v>143</v>
      </c>
      <c r="D165" s="4" t="s">
        <v>2991</v>
      </c>
      <c r="E165" s="6">
        <v>1</v>
      </c>
      <c r="F165" s="6"/>
      <c r="G165" s="7"/>
      <c r="H165" s="122">
        <f>VLOOKUP(A165,'NIP totaal 2020'!$A$4:$I$1943,9,0)</f>
        <v>0</v>
      </c>
      <c r="I165" s="32">
        <f t="shared" si="10"/>
        <v>0</v>
      </c>
      <c r="J165" s="27">
        <f t="shared" si="11"/>
        <v>0</v>
      </c>
      <c r="K165" s="80">
        <f t="shared" si="13"/>
        <v>1</v>
      </c>
      <c r="L165" s="28">
        <f t="shared" si="12"/>
        <v>0</v>
      </c>
      <c r="M165" s="28">
        <f t="shared" si="14"/>
        <v>0</v>
      </c>
    </row>
    <row r="166" spans="1:13" ht="14.15" customHeight="1" x14ac:dyDescent="0.25">
      <c r="A166" s="129">
        <v>14983788</v>
      </c>
      <c r="B166" s="129" t="s">
        <v>144</v>
      </c>
      <c r="C166" s="129" t="s">
        <v>145</v>
      </c>
      <c r="D166" s="4" t="s">
        <v>2991</v>
      </c>
      <c r="E166" s="6">
        <v>1</v>
      </c>
      <c r="F166" s="6"/>
      <c r="G166" s="7"/>
      <c r="H166" s="122">
        <f>VLOOKUP(A166,'NIP totaal 2020'!$A$4:$I$1943,9,0)</f>
        <v>0</v>
      </c>
      <c r="I166" s="32">
        <f t="shared" si="10"/>
        <v>0</v>
      </c>
      <c r="J166" s="27">
        <f t="shared" si="11"/>
        <v>0</v>
      </c>
      <c r="K166" s="80">
        <f t="shared" si="13"/>
        <v>1</v>
      </c>
      <c r="L166" s="28">
        <f t="shared" si="12"/>
        <v>0</v>
      </c>
      <c r="M166" s="28">
        <f t="shared" si="14"/>
        <v>0</v>
      </c>
    </row>
    <row r="167" spans="1:13" ht="14.15" customHeight="1" x14ac:dyDescent="0.25">
      <c r="A167" s="129">
        <v>14987805</v>
      </c>
      <c r="B167" s="129" t="s">
        <v>146</v>
      </c>
      <c r="C167" s="129" t="s">
        <v>147</v>
      </c>
      <c r="D167" s="4" t="s">
        <v>2991</v>
      </c>
      <c r="E167" s="6">
        <v>1</v>
      </c>
      <c r="F167" s="6"/>
      <c r="G167" s="7"/>
      <c r="H167" s="122">
        <f>VLOOKUP(A167,'NIP totaal 2020'!$A$4:$I$1943,9,0)</f>
        <v>0</v>
      </c>
      <c r="I167" s="32">
        <f t="shared" si="10"/>
        <v>0</v>
      </c>
      <c r="J167" s="27">
        <f t="shared" si="11"/>
        <v>0</v>
      </c>
      <c r="K167" s="80">
        <f t="shared" si="13"/>
        <v>1</v>
      </c>
      <c r="L167" s="28">
        <f t="shared" si="12"/>
        <v>0</v>
      </c>
      <c r="M167" s="28">
        <f t="shared" si="14"/>
        <v>0</v>
      </c>
    </row>
    <row r="168" spans="1:13" ht="14.15" customHeight="1" x14ac:dyDescent="0.25">
      <c r="A168" s="129">
        <v>15006123</v>
      </c>
      <c r="B168" s="129" t="s">
        <v>148</v>
      </c>
      <c r="C168" s="129" t="s">
        <v>149</v>
      </c>
      <c r="D168" s="4" t="s">
        <v>2991</v>
      </c>
      <c r="E168" s="6">
        <v>5</v>
      </c>
      <c r="F168" s="6"/>
      <c r="G168" s="7"/>
      <c r="H168" s="122">
        <f>VLOOKUP(A168,'NIP totaal 2020'!$A$4:$I$1943,9,0)</f>
        <v>0</v>
      </c>
      <c r="I168" s="32">
        <f t="shared" si="10"/>
        <v>0</v>
      </c>
      <c r="J168" s="27">
        <f t="shared" si="11"/>
        <v>0</v>
      </c>
      <c r="K168" s="80">
        <f t="shared" si="13"/>
        <v>1</v>
      </c>
      <c r="L168" s="28">
        <f t="shared" si="12"/>
        <v>0</v>
      </c>
      <c r="M168" s="28">
        <f t="shared" si="14"/>
        <v>0</v>
      </c>
    </row>
    <row r="169" spans="1:13" ht="14.15" customHeight="1" x14ac:dyDescent="0.25">
      <c r="A169" s="129">
        <v>15023753</v>
      </c>
      <c r="B169" s="129" t="s">
        <v>150</v>
      </c>
      <c r="C169" s="129" t="s">
        <v>151</v>
      </c>
      <c r="D169" s="4" t="s">
        <v>2991</v>
      </c>
      <c r="E169" s="6">
        <v>1</v>
      </c>
      <c r="F169" s="6"/>
      <c r="G169" s="7"/>
      <c r="H169" s="122">
        <f>VLOOKUP(A169,'NIP totaal 2020'!$A$4:$I$1943,9,0)</f>
        <v>0</v>
      </c>
      <c r="I169" s="32">
        <f t="shared" si="10"/>
        <v>0</v>
      </c>
      <c r="J169" s="27">
        <f t="shared" si="11"/>
        <v>0</v>
      </c>
      <c r="K169" s="80">
        <f t="shared" si="13"/>
        <v>1</v>
      </c>
      <c r="L169" s="28">
        <f t="shared" si="12"/>
        <v>0</v>
      </c>
      <c r="M169" s="28">
        <f t="shared" si="14"/>
        <v>0</v>
      </c>
    </row>
    <row r="170" spans="1:13" ht="14.15" customHeight="1" x14ac:dyDescent="0.25">
      <c r="A170" s="129">
        <v>15023761</v>
      </c>
      <c r="B170" s="129" t="s">
        <v>150</v>
      </c>
      <c r="C170" s="129" t="s">
        <v>151</v>
      </c>
      <c r="D170" s="4" t="s">
        <v>2991</v>
      </c>
      <c r="E170" s="6">
        <v>1</v>
      </c>
      <c r="F170" s="6"/>
      <c r="G170" s="7"/>
      <c r="H170" s="122">
        <f>VLOOKUP(A170,'NIP totaal 2020'!$A$4:$I$1943,9,0)</f>
        <v>0</v>
      </c>
      <c r="I170" s="32">
        <f t="shared" si="10"/>
        <v>0</v>
      </c>
      <c r="J170" s="27">
        <f t="shared" si="11"/>
        <v>0</v>
      </c>
      <c r="K170" s="80">
        <f t="shared" si="13"/>
        <v>1</v>
      </c>
      <c r="L170" s="28">
        <f t="shared" si="12"/>
        <v>0</v>
      </c>
      <c r="M170" s="28">
        <f t="shared" si="14"/>
        <v>0</v>
      </c>
    </row>
    <row r="171" spans="1:13" ht="14.15" customHeight="1" x14ac:dyDescent="0.25">
      <c r="A171" s="129">
        <v>15040453</v>
      </c>
      <c r="B171" s="129" t="s">
        <v>152</v>
      </c>
      <c r="C171" s="129" t="s">
        <v>153</v>
      </c>
      <c r="D171" s="4" t="s">
        <v>2991</v>
      </c>
      <c r="E171" s="6">
        <v>100</v>
      </c>
      <c r="F171" s="6"/>
      <c r="G171" s="7"/>
      <c r="H171" s="122">
        <f>VLOOKUP(A171,'NIP totaal 2020'!$A$4:$I$1943,9,0)</f>
        <v>0</v>
      </c>
      <c r="I171" s="32">
        <f t="shared" si="10"/>
        <v>0</v>
      </c>
      <c r="J171" s="27">
        <f t="shared" si="11"/>
        <v>0</v>
      </c>
      <c r="K171" s="80">
        <f t="shared" si="13"/>
        <v>1</v>
      </c>
      <c r="L171" s="28">
        <f t="shared" si="12"/>
        <v>0</v>
      </c>
      <c r="M171" s="28">
        <f t="shared" si="14"/>
        <v>0</v>
      </c>
    </row>
    <row r="172" spans="1:13" ht="14.15" customHeight="1" x14ac:dyDescent="0.25">
      <c r="A172" s="129">
        <v>15099865</v>
      </c>
      <c r="B172" s="129" t="s">
        <v>154</v>
      </c>
      <c r="C172" s="129" t="s">
        <v>155</v>
      </c>
      <c r="D172" s="4" t="s">
        <v>2991</v>
      </c>
      <c r="E172" s="6">
        <v>30</v>
      </c>
      <c r="F172" s="6"/>
      <c r="G172" s="7"/>
      <c r="H172" s="122">
        <f>VLOOKUP(A172,'NIP totaal 2020'!$A$4:$I$1943,9,0)</f>
        <v>0</v>
      </c>
      <c r="I172" s="32">
        <f t="shared" si="10"/>
        <v>0</v>
      </c>
      <c r="J172" s="27">
        <f t="shared" si="11"/>
        <v>0</v>
      </c>
      <c r="K172" s="80">
        <f t="shared" si="13"/>
        <v>1</v>
      </c>
      <c r="L172" s="28">
        <f t="shared" si="12"/>
        <v>0</v>
      </c>
      <c r="M172" s="28">
        <f t="shared" si="14"/>
        <v>0</v>
      </c>
    </row>
    <row r="173" spans="1:13" ht="14.15" customHeight="1" x14ac:dyDescent="0.25">
      <c r="A173" s="129">
        <v>15099873</v>
      </c>
      <c r="B173" s="129" t="s">
        <v>154</v>
      </c>
      <c r="C173" s="129" t="s">
        <v>155</v>
      </c>
      <c r="D173" s="4" t="s">
        <v>2991</v>
      </c>
      <c r="E173" s="6">
        <v>30</v>
      </c>
      <c r="F173" s="6"/>
      <c r="G173" s="7"/>
      <c r="H173" s="122">
        <f>VLOOKUP(A173,'NIP totaal 2020'!$A$4:$I$1943,9,0)</f>
        <v>0</v>
      </c>
      <c r="I173" s="32">
        <f t="shared" si="10"/>
        <v>0</v>
      </c>
      <c r="J173" s="27">
        <f t="shared" si="11"/>
        <v>0</v>
      </c>
      <c r="K173" s="80">
        <f t="shared" si="13"/>
        <v>1</v>
      </c>
      <c r="L173" s="28">
        <f t="shared" si="12"/>
        <v>0</v>
      </c>
      <c r="M173" s="28">
        <f t="shared" si="14"/>
        <v>0</v>
      </c>
    </row>
    <row r="174" spans="1:13" ht="14.15" customHeight="1" x14ac:dyDescent="0.25">
      <c r="A174" s="129">
        <v>15099881</v>
      </c>
      <c r="B174" s="129" t="s">
        <v>154</v>
      </c>
      <c r="C174" s="129" t="s">
        <v>155</v>
      </c>
      <c r="D174" s="4" t="s">
        <v>2991</v>
      </c>
      <c r="E174" s="6">
        <v>30</v>
      </c>
      <c r="F174" s="6"/>
      <c r="G174" s="7"/>
      <c r="H174" s="122">
        <f>VLOOKUP(A174,'NIP totaal 2020'!$A$4:$I$1943,9,0)</f>
        <v>0</v>
      </c>
      <c r="I174" s="32">
        <f t="shared" si="10"/>
        <v>0</v>
      </c>
      <c r="J174" s="27">
        <f t="shared" si="11"/>
        <v>0</v>
      </c>
      <c r="K174" s="80">
        <f t="shared" si="13"/>
        <v>1</v>
      </c>
      <c r="L174" s="28">
        <f t="shared" si="12"/>
        <v>0</v>
      </c>
      <c r="M174" s="28">
        <f t="shared" si="14"/>
        <v>0</v>
      </c>
    </row>
    <row r="175" spans="1:13" ht="14.15" customHeight="1" x14ac:dyDescent="0.25">
      <c r="A175" s="129">
        <v>15108430</v>
      </c>
      <c r="B175" s="129" t="s">
        <v>156</v>
      </c>
      <c r="C175" s="129" t="s">
        <v>157</v>
      </c>
      <c r="D175" s="4" t="s">
        <v>2991</v>
      </c>
      <c r="E175" s="6">
        <v>5</v>
      </c>
      <c r="F175" s="6"/>
      <c r="G175" s="7"/>
      <c r="H175" s="122">
        <f>VLOOKUP(A175,'NIP totaal 2020'!$A$4:$I$1943,9,0)</f>
        <v>0</v>
      </c>
      <c r="I175" s="32">
        <f t="shared" si="10"/>
        <v>0</v>
      </c>
      <c r="J175" s="27">
        <f t="shared" si="11"/>
        <v>0</v>
      </c>
      <c r="K175" s="80">
        <f t="shared" si="13"/>
        <v>1</v>
      </c>
      <c r="L175" s="28">
        <f t="shared" si="12"/>
        <v>0</v>
      </c>
      <c r="M175" s="28">
        <f t="shared" si="14"/>
        <v>0</v>
      </c>
    </row>
    <row r="176" spans="1:13" ht="14.15" customHeight="1" x14ac:dyDescent="0.25">
      <c r="A176" s="129">
        <v>15109216</v>
      </c>
      <c r="B176" s="129" t="s">
        <v>144</v>
      </c>
      <c r="C176" s="129" t="s">
        <v>145</v>
      </c>
      <c r="D176" s="4" t="s">
        <v>2991</v>
      </c>
      <c r="E176" s="6">
        <v>1</v>
      </c>
      <c r="F176" s="6"/>
      <c r="G176" s="7"/>
      <c r="H176" s="122">
        <f>VLOOKUP(A176,'NIP totaal 2020'!$A$4:$I$1943,9,0)</f>
        <v>0</v>
      </c>
      <c r="I176" s="32">
        <f t="shared" si="10"/>
        <v>0</v>
      </c>
      <c r="J176" s="27">
        <f t="shared" si="11"/>
        <v>0</v>
      </c>
      <c r="K176" s="80">
        <f t="shared" si="13"/>
        <v>1</v>
      </c>
      <c r="L176" s="28">
        <f t="shared" si="12"/>
        <v>0</v>
      </c>
      <c r="M176" s="28">
        <f t="shared" si="14"/>
        <v>0</v>
      </c>
    </row>
    <row r="177" spans="1:13" ht="14.15" customHeight="1" x14ac:dyDescent="0.25">
      <c r="A177" s="129">
        <v>15109224</v>
      </c>
      <c r="B177" s="129" t="s">
        <v>144</v>
      </c>
      <c r="C177" s="129" t="s">
        <v>145</v>
      </c>
      <c r="D177" s="4" t="s">
        <v>2991</v>
      </c>
      <c r="E177" s="6">
        <v>1</v>
      </c>
      <c r="F177" s="6"/>
      <c r="G177" s="7"/>
      <c r="H177" s="122">
        <f>VLOOKUP(A177,'NIP totaal 2020'!$A$4:$I$1943,9,0)</f>
        <v>0</v>
      </c>
      <c r="I177" s="32">
        <f t="shared" si="10"/>
        <v>0</v>
      </c>
      <c r="J177" s="27">
        <f t="shared" si="11"/>
        <v>0</v>
      </c>
      <c r="K177" s="80">
        <f t="shared" si="13"/>
        <v>1</v>
      </c>
      <c r="L177" s="28">
        <f t="shared" si="12"/>
        <v>0</v>
      </c>
      <c r="M177" s="28">
        <f t="shared" si="14"/>
        <v>0</v>
      </c>
    </row>
    <row r="178" spans="1:13" ht="14.15" customHeight="1" x14ac:dyDescent="0.25">
      <c r="A178" s="129">
        <v>15109232</v>
      </c>
      <c r="B178" s="129" t="s">
        <v>144</v>
      </c>
      <c r="C178" s="129" t="s">
        <v>145</v>
      </c>
      <c r="D178" s="4" t="s">
        <v>2991</v>
      </c>
      <c r="E178" s="6">
        <v>1</v>
      </c>
      <c r="F178" s="6"/>
      <c r="G178" s="7"/>
      <c r="H178" s="122">
        <f>VLOOKUP(A178,'NIP totaal 2020'!$A$4:$I$1943,9,0)</f>
        <v>0</v>
      </c>
      <c r="I178" s="32">
        <f t="shared" si="10"/>
        <v>0</v>
      </c>
      <c r="J178" s="27">
        <f t="shared" si="11"/>
        <v>0</v>
      </c>
      <c r="K178" s="80">
        <f t="shared" si="13"/>
        <v>1</v>
      </c>
      <c r="L178" s="28">
        <f t="shared" si="12"/>
        <v>0</v>
      </c>
      <c r="M178" s="28">
        <f t="shared" si="14"/>
        <v>0</v>
      </c>
    </row>
    <row r="179" spans="1:13" ht="14.15" customHeight="1" x14ac:dyDescent="0.25">
      <c r="A179" s="129">
        <v>15109240</v>
      </c>
      <c r="B179" s="129" t="s">
        <v>144</v>
      </c>
      <c r="C179" s="129" t="s">
        <v>145</v>
      </c>
      <c r="D179" s="4" t="s">
        <v>2991</v>
      </c>
      <c r="E179" s="6">
        <v>1</v>
      </c>
      <c r="F179" s="6"/>
      <c r="G179" s="7"/>
      <c r="H179" s="122">
        <f>VLOOKUP(A179,'NIP totaal 2020'!$A$4:$I$1943,9,0)</f>
        <v>0</v>
      </c>
      <c r="I179" s="32">
        <f t="shared" si="10"/>
        <v>0</v>
      </c>
      <c r="J179" s="27">
        <f t="shared" si="11"/>
        <v>0</v>
      </c>
      <c r="K179" s="80">
        <f t="shared" si="13"/>
        <v>1</v>
      </c>
      <c r="L179" s="28">
        <f t="shared" si="12"/>
        <v>0</v>
      </c>
      <c r="M179" s="28">
        <f t="shared" si="14"/>
        <v>0</v>
      </c>
    </row>
    <row r="180" spans="1:13" ht="14.15" customHeight="1" x14ac:dyDescent="0.25">
      <c r="A180" s="129">
        <v>15134482</v>
      </c>
      <c r="B180" s="129" t="s">
        <v>148</v>
      </c>
      <c r="C180" s="129" t="s">
        <v>149</v>
      </c>
      <c r="D180" s="4" t="s">
        <v>2991</v>
      </c>
      <c r="E180" s="6">
        <v>5</v>
      </c>
      <c r="F180" s="6"/>
      <c r="G180" s="7"/>
      <c r="H180" s="122">
        <f>VLOOKUP(A180,'NIP totaal 2020'!$A$4:$I$1943,9,0)</f>
        <v>0</v>
      </c>
      <c r="I180" s="32">
        <f t="shared" si="10"/>
        <v>0</v>
      </c>
      <c r="J180" s="27">
        <f t="shared" si="11"/>
        <v>0</v>
      </c>
      <c r="K180" s="80">
        <f t="shared" si="13"/>
        <v>1</v>
      </c>
      <c r="L180" s="28">
        <f t="shared" si="12"/>
        <v>0</v>
      </c>
      <c r="M180" s="28">
        <f t="shared" si="14"/>
        <v>0</v>
      </c>
    </row>
    <row r="181" spans="1:13" ht="14.15" customHeight="1" x14ac:dyDescent="0.25">
      <c r="A181" s="129">
        <v>15134504</v>
      </c>
      <c r="B181" s="129" t="s">
        <v>148</v>
      </c>
      <c r="C181" s="129" t="s">
        <v>149</v>
      </c>
      <c r="D181" s="4" t="s">
        <v>2991</v>
      </c>
      <c r="E181" s="6">
        <v>5</v>
      </c>
      <c r="F181" s="6"/>
      <c r="G181" s="7"/>
      <c r="H181" s="122">
        <f>VLOOKUP(A181,'NIP totaal 2020'!$A$4:$I$1943,9,0)</f>
        <v>0</v>
      </c>
      <c r="I181" s="32">
        <f t="shared" si="10"/>
        <v>0</v>
      </c>
      <c r="J181" s="27">
        <f t="shared" si="11"/>
        <v>0</v>
      </c>
      <c r="K181" s="80">
        <f t="shared" si="13"/>
        <v>1</v>
      </c>
      <c r="L181" s="28">
        <f t="shared" si="12"/>
        <v>0</v>
      </c>
      <c r="M181" s="28">
        <f t="shared" si="14"/>
        <v>0</v>
      </c>
    </row>
    <row r="182" spans="1:13" ht="14.15" customHeight="1" x14ac:dyDescent="0.25">
      <c r="A182" s="129">
        <v>15195252</v>
      </c>
      <c r="B182" s="129" t="s">
        <v>158</v>
      </c>
      <c r="C182" s="129" t="s">
        <v>159</v>
      </c>
      <c r="D182" s="4" t="s">
        <v>2991</v>
      </c>
      <c r="E182" s="6">
        <v>112</v>
      </c>
      <c r="F182" s="6"/>
      <c r="G182" s="7"/>
      <c r="H182" s="122">
        <f>VLOOKUP(A182,'NIP totaal 2020'!$A$4:$I$1943,9,0)</f>
        <v>0</v>
      </c>
      <c r="I182" s="32">
        <f t="shared" si="10"/>
        <v>0</v>
      </c>
      <c r="J182" s="27">
        <f t="shared" si="11"/>
        <v>0</v>
      </c>
      <c r="K182" s="80">
        <f t="shared" si="13"/>
        <v>1</v>
      </c>
      <c r="L182" s="28">
        <f t="shared" si="12"/>
        <v>0</v>
      </c>
      <c r="M182" s="28">
        <f t="shared" si="14"/>
        <v>0</v>
      </c>
    </row>
    <row r="183" spans="1:13" ht="14.15" customHeight="1" x14ac:dyDescent="0.25">
      <c r="A183" s="129">
        <v>15219593</v>
      </c>
      <c r="B183" s="129" t="s">
        <v>160</v>
      </c>
      <c r="C183" s="129" t="s">
        <v>161</v>
      </c>
      <c r="D183" s="4" t="s">
        <v>2991</v>
      </c>
      <c r="E183" s="6">
        <v>100</v>
      </c>
      <c r="F183" s="6"/>
      <c r="G183" s="7"/>
      <c r="H183" s="122">
        <f>VLOOKUP(A183,'NIP totaal 2020'!$A$4:$I$1943,9,0)</f>
        <v>0</v>
      </c>
      <c r="I183" s="32">
        <f t="shared" si="10"/>
        <v>0</v>
      </c>
      <c r="J183" s="27">
        <f t="shared" si="11"/>
        <v>0</v>
      </c>
      <c r="K183" s="80">
        <f t="shared" si="13"/>
        <v>1</v>
      </c>
      <c r="L183" s="28">
        <f t="shared" si="12"/>
        <v>0</v>
      </c>
      <c r="M183" s="28">
        <f t="shared" si="14"/>
        <v>0</v>
      </c>
    </row>
    <row r="184" spans="1:13" ht="14.15" customHeight="1" x14ac:dyDescent="0.25">
      <c r="A184" s="129">
        <v>15219682</v>
      </c>
      <c r="B184" s="129" t="s">
        <v>148</v>
      </c>
      <c r="C184" s="129" t="s">
        <v>149</v>
      </c>
      <c r="D184" s="4" t="s">
        <v>2991</v>
      </c>
      <c r="E184" s="6">
        <v>5</v>
      </c>
      <c r="F184" s="6"/>
      <c r="G184" s="7"/>
      <c r="H184" s="122">
        <f>VLOOKUP(A184,'NIP totaal 2020'!$A$4:$I$1943,9,0)</f>
        <v>0</v>
      </c>
      <c r="I184" s="32">
        <f t="shared" si="10"/>
        <v>0</v>
      </c>
      <c r="J184" s="27">
        <f t="shared" si="11"/>
        <v>0</v>
      </c>
      <c r="K184" s="80">
        <f t="shared" si="13"/>
        <v>1</v>
      </c>
      <c r="L184" s="28">
        <f t="shared" si="12"/>
        <v>0</v>
      </c>
      <c r="M184" s="28">
        <f t="shared" si="14"/>
        <v>0</v>
      </c>
    </row>
    <row r="185" spans="1:13" ht="14.15" customHeight="1" x14ac:dyDescent="0.25">
      <c r="A185" s="129">
        <v>15224120</v>
      </c>
      <c r="B185" s="129" t="s">
        <v>162</v>
      </c>
      <c r="C185" s="129" t="s">
        <v>163</v>
      </c>
      <c r="D185" s="4" t="s">
        <v>2991</v>
      </c>
      <c r="E185" s="6">
        <v>40</v>
      </c>
      <c r="F185" s="6"/>
      <c r="G185" s="7"/>
      <c r="H185" s="122">
        <f>VLOOKUP(A185,'NIP totaal 2020'!$A$4:$I$1943,9,0)</f>
        <v>0</v>
      </c>
      <c r="I185" s="32">
        <f t="shared" si="10"/>
        <v>0</v>
      </c>
      <c r="J185" s="27">
        <f t="shared" si="11"/>
        <v>0</v>
      </c>
      <c r="K185" s="80">
        <f t="shared" si="13"/>
        <v>1</v>
      </c>
      <c r="L185" s="28">
        <f t="shared" si="12"/>
        <v>0</v>
      </c>
      <c r="M185" s="28">
        <f t="shared" si="14"/>
        <v>0</v>
      </c>
    </row>
    <row r="186" spans="1:13" ht="14.15" customHeight="1" x14ac:dyDescent="0.25">
      <c r="A186" s="129">
        <v>15248003</v>
      </c>
      <c r="B186" s="129" t="s">
        <v>164</v>
      </c>
      <c r="C186" s="129" t="s">
        <v>165</v>
      </c>
      <c r="D186" s="4" t="s">
        <v>2991</v>
      </c>
      <c r="E186" s="6">
        <v>1</v>
      </c>
      <c r="F186" s="6"/>
      <c r="G186" s="7"/>
      <c r="H186" s="122">
        <f>VLOOKUP(A186,'NIP totaal 2020'!$A$4:$I$1943,9,0)</f>
        <v>0</v>
      </c>
      <c r="I186" s="32">
        <f t="shared" si="10"/>
        <v>0</v>
      </c>
      <c r="J186" s="27">
        <f t="shared" si="11"/>
        <v>0</v>
      </c>
      <c r="K186" s="80">
        <f t="shared" si="13"/>
        <v>1</v>
      </c>
      <c r="L186" s="28">
        <f t="shared" si="12"/>
        <v>0</v>
      </c>
      <c r="M186" s="28">
        <f t="shared" si="14"/>
        <v>0</v>
      </c>
    </row>
    <row r="187" spans="1:13" ht="14.15" customHeight="1" x14ac:dyDescent="0.25">
      <c r="A187" s="129">
        <v>15248011</v>
      </c>
      <c r="B187" s="129" t="s">
        <v>164</v>
      </c>
      <c r="C187" s="129" t="s">
        <v>165</v>
      </c>
      <c r="D187" s="4" t="s">
        <v>2991</v>
      </c>
      <c r="E187" s="6">
        <v>1</v>
      </c>
      <c r="F187" s="6"/>
      <c r="G187" s="7"/>
      <c r="H187" s="122">
        <f>VLOOKUP(A187,'NIP totaal 2020'!$A$4:$I$1943,9,0)</f>
        <v>0</v>
      </c>
      <c r="I187" s="32">
        <f t="shared" si="10"/>
        <v>0</v>
      </c>
      <c r="J187" s="27">
        <f t="shared" si="11"/>
        <v>0</v>
      </c>
      <c r="K187" s="80">
        <f t="shared" si="13"/>
        <v>1</v>
      </c>
      <c r="L187" s="28">
        <f t="shared" si="12"/>
        <v>0</v>
      </c>
      <c r="M187" s="28">
        <f t="shared" si="14"/>
        <v>0</v>
      </c>
    </row>
    <row r="188" spans="1:13" ht="14.15" customHeight="1" x14ac:dyDescent="0.25">
      <c r="A188" s="129">
        <v>15265110</v>
      </c>
      <c r="B188" s="129" t="s">
        <v>166</v>
      </c>
      <c r="C188" s="129" t="s">
        <v>167</v>
      </c>
      <c r="D188" s="4" t="s">
        <v>2991</v>
      </c>
      <c r="E188" s="6">
        <v>1</v>
      </c>
      <c r="F188" s="6"/>
      <c r="G188" s="7"/>
      <c r="H188" s="122">
        <f>VLOOKUP(A188,'NIP totaal 2020'!$A$4:$I$1943,9,0)</f>
        <v>0</v>
      </c>
      <c r="I188" s="32">
        <f t="shared" si="10"/>
        <v>0</v>
      </c>
      <c r="J188" s="27">
        <f t="shared" si="11"/>
        <v>0</v>
      </c>
      <c r="K188" s="80">
        <f t="shared" si="13"/>
        <v>1</v>
      </c>
      <c r="L188" s="28">
        <f t="shared" si="12"/>
        <v>0</v>
      </c>
      <c r="M188" s="28">
        <f t="shared" si="14"/>
        <v>0</v>
      </c>
    </row>
    <row r="189" spans="1:13" ht="14.15" customHeight="1" x14ac:dyDescent="0.25">
      <c r="A189" s="129">
        <v>15265129</v>
      </c>
      <c r="B189" s="129" t="s">
        <v>166</v>
      </c>
      <c r="C189" s="129" t="s">
        <v>167</v>
      </c>
      <c r="D189" s="4" t="s">
        <v>2991</v>
      </c>
      <c r="E189" s="6">
        <v>1</v>
      </c>
      <c r="F189" s="6"/>
      <c r="G189" s="7"/>
      <c r="H189" s="122">
        <f>VLOOKUP(A189,'NIP totaal 2020'!$A$4:$I$1943,9,0)</f>
        <v>0</v>
      </c>
      <c r="I189" s="32">
        <f t="shared" si="10"/>
        <v>0</v>
      </c>
      <c r="J189" s="27">
        <f t="shared" si="11"/>
        <v>0</v>
      </c>
      <c r="K189" s="80">
        <f t="shared" si="13"/>
        <v>1</v>
      </c>
      <c r="L189" s="28">
        <f t="shared" si="12"/>
        <v>0</v>
      </c>
      <c r="M189" s="28">
        <f t="shared" si="14"/>
        <v>0</v>
      </c>
    </row>
    <row r="190" spans="1:13" ht="14.15" customHeight="1" x14ac:dyDescent="0.25">
      <c r="A190" s="129">
        <v>15265137</v>
      </c>
      <c r="B190" s="129" t="s">
        <v>166</v>
      </c>
      <c r="C190" s="129" t="s">
        <v>167</v>
      </c>
      <c r="D190" s="4" t="s">
        <v>2991</v>
      </c>
      <c r="E190" s="6">
        <v>1</v>
      </c>
      <c r="F190" s="6"/>
      <c r="G190" s="7"/>
      <c r="H190" s="122">
        <f>VLOOKUP(A190,'NIP totaal 2020'!$A$4:$I$1943,9,0)</f>
        <v>0</v>
      </c>
      <c r="I190" s="32">
        <f t="shared" si="10"/>
        <v>0</v>
      </c>
      <c r="J190" s="27">
        <f t="shared" si="11"/>
        <v>0</v>
      </c>
      <c r="K190" s="80">
        <f t="shared" si="13"/>
        <v>1</v>
      </c>
      <c r="L190" s="28">
        <f t="shared" si="12"/>
        <v>0</v>
      </c>
      <c r="M190" s="28">
        <f t="shared" si="14"/>
        <v>0</v>
      </c>
    </row>
    <row r="191" spans="1:13" ht="14.15" customHeight="1" x14ac:dyDescent="0.25">
      <c r="A191" s="129">
        <v>15266524</v>
      </c>
      <c r="B191" s="129" t="s">
        <v>148</v>
      </c>
      <c r="C191" s="129" t="s">
        <v>149</v>
      </c>
      <c r="D191" s="4" t="s">
        <v>2991</v>
      </c>
      <c r="E191" s="6">
        <v>5</v>
      </c>
      <c r="F191" s="6"/>
      <c r="G191" s="7"/>
      <c r="H191" s="122">
        <f>VLOOKUP(A191,'NIP totaal 2020'!$A$4:$I$1943,9,0)</f>
        <v>0</v>
      </c>
      <c r="I191" s="32">
        <f t="shared" si="10"/>
        <v>0</v>
      </c>
      <c r="J191" s="27">
        <f t="shared" si="11"/>
        <v>0</v>
      </c>
      <c r="K191" s="80">
        <f t="shared" si="13"/>
        <v>1</v>
      </c>
      <c r="L191" s="28">
        <f t="shared" si="12"/>
        <v>0</v>
      </c>
      <c r="M191" s="28">
        <f t="shared" si="14"/>
        <v>0</v>
      </c>
    </row>
    <row r="192" spans="1:13" ht="14.15" customHeight="1" x14ac:dyDescent="0.25">
      <c r="A192" s="129">
        <v>15268462</v>
      </c>
      <c r="B192" s="129" t="s">
        <v>148</v>
      </c>
      <c r="C192" s="129" t="s">
        <v>149</v>
      </c>
      <c r="D192" s="4" t="s">
        <v>2991</v>
      </c>
      <c r="E192" s="6">
        <v>5</v>
      </c>
      <c r="F192" s="6"/>
      <c r="G192" s="7"/>
      <c r="H192" s="122">
        <f>VLOOKUP(A192,'NIP totaal 2020'!$A$4:$I$1943,9,0)</f>
        <v>0</v>
      </c>
      <c r="I192" s="32">
        <f t="shared" si="10"/>
        <v>0</v>
      </c>
      <c r="J192" s="27">
        <f t="shared" si="11"/>
        <v>0</v>
      </c>
      <c r="K192" s="80">
        <f t="shared" si="13"/>
        <v>1</v>
      </c>
      <c r="L192" s="28">
        <f t="shared" si="12"/>
        <v>0</v>
      </c>
      <c r="M192" s="28">
        <f t="shared" si="14"/>
        <v>0</v>
      </c>
    </row>
    <row r="193" spans="1:13" ht="14.15" customHeight="1" x14ac:dyDescent="0.25">
      <c r="A193" s="129">
        <v>15292290</v>
      </c>
      <c r="B193" s="129" t="s">
        <v>168</v>
      </c>
      <c r="C193" s="129" t="s">
        <v>169</v>
      </c>
      <c r="D193" s="4" t="s">
        <v>2991</v>
      </c>
      <c r="E193" s="6">
        <v>6</v>
      </c>
      <c r="F193" s="6"/>
      <c r="G193" s="7"/>
      <c r="H193" s="122">
        <f>VLOOKUP(A193,'NIP totaal 2020'!$A$4:$I$1943,9,0)</f>
        <v>0</v>
      </c>
      <c r="I193" s="32">
        <f t="shared" si="10"/>
        <v>0</v>
      </c>
      <c r="J193" s="27">
        <f t="shared" si="11"/>
        <v>0</v>
      </c>
      <c r="K193" s="80">
        <f t="shared" si="13"/>
        <v>1</v>
      </c>
      <c r="L193" s="28">
        <f t="shared" si="12"/>
        <v>0</v>
      </c>
      <c r="M193" s="28">
        <f t="shared" si="14"/>
        <v>0</v>
      </c>
    </row>
    <row r="194" spans="1:13" ht="14.15" customHeight="1" x14ac:dyDescent="0.25">
      <c r="A194" s="129">
        <v>15293939</v>
      </c>
      <c r="B194" s="129" t="s">
        <v>170</v>
      </c>
      <c r="C194" s="129" t="s">
        <v>171</v>
      </c>
      <c r="D194" s="4" t="s">
        <v>2991</v>
      </c>
      <c r="E194" s="6">
        <v>21</v>
      </c>
      <c r="F194" s="6"/>
      <c r="G194" s="7"/>
      <c r="H194" s="122">
        <f>VLOOKUP(A194,'NIP totaal 2020'!$A$4:$I$1943,9,0)</f>
        <v>0</v>
      </c>
      <c r="I194" s="32">
        <f t="shared" si="10"/>
        <v>0</v>
      </c>
      <c r="J194" s="27">
        <f t="shared" si="11"/>
        <v>0</v>
      </c>
      <c r="K194" s="80">
        <f t="shared" si="13"/>
        <v>1</v>
      </c>
      <c r="L194" s="28">
        <f t="shared" si="12"/>
        <v>0</v>
      </c>
      <c r="M194" s="28">
        <f t="shared" si="14"/>
        <v>0</v>
      </c>
    </row>
    <row r="195" spans="1:13" ht="14.15" customHeight="1" x14ac:dyDescent="0.25">
      <c r="A195" s="129">
        <v>15293947</v>
      </c>
      <c r="B195" s="129" t="s">
        <v>170</v>
      </c>
      <c r="C195" s="129" t="s">
        <v>171</v>
      </c>
      <c r="D195" s="4" t="s">
        <v>2991</v>
      </c>
      <c r="E195" s="6">
        <v>21</v>
      </c>
      <c r="F195" s="6"/>
      <c r="G195" s="7"/>
      <c r="H195" s="122">
        <f>VLOOKUP(A195,'NIP totaal 2020'!$A$4:$I$1943,9,0)</f>
        <v>0</v>
      </c>
      <c r="I195" s="32">
        <f t="shared" si="10"/>
        <v>0</v>
      </c>
      <c r="J195" s="27">
        <f t="shared" si="11"/>
        <v>0</v>
      </c>
      <c r="K195" s="80">
        <f t="shared" si="13"/>
        <v>1</v>
      </c>
      <c r="L195" s="28">
        <f t="shared" si="12"/>
        <v>0</v>
      </c>
      <c r="M195" s="28">
        <f t="shared" si="14"/>
        <v>0</v>
      </c>
    </row>
    <row r="196" spans="1:13" ht="14.15" customHeight="1" x14ac:dyDescent="0.25">
      <c r="A196" s="129">
        <v>15293955</v>
      </c>
      <c r="B196" s="129" t="s">
        <v>170</v>
      </c>
      <c r="C196" s="129" t="s">
        <v>171</v>
      </c>
      <c r="D196" s="4" t="s">
        <v>2991</v>
      </c>
      <c r="E196" s="6">
        <v>21</v>
      </c>
      <c r="F196" s="6"/>
      <c r="G196" s="7"/>
      <c r="H196" s="122">
        <f>VLOOKUP(A196,'NIP totaal 2020'!$A$4:$I$1943,9,0)</f>
        <v>0</v>
      </c>
      <c r="I196" s="32">
        <f t="shared" ref="I196:I259" si="15">F196/E196</f>
        <v>0</v>
      </c>
      <c r="J196" s="27">
        <f t="shared" ref="J196:J259" si="16">H196/E196*F196</f>
        <v>0</v>
      </c>
      <c r="K196" s="80">
        <f t="shared" si="13"/>
        <v>1</v>
      </c>
      <c r="L196" s="28">
        <f t="shared" ref="L196:L259" si="17">G196/E196*F196</f>
        <v>0</v>
      </c>
      <c r="M196" s="28">
        <f t="shared" si="14"/>
        <v>0</v>
      </c>
    </row>
    <row r="197" spans="1:13" ht="14.15" customHeight="1" x14ac:dyDescent="0.25">
      <c r="A197" s="129">
        <v>15293963</v>
      </c>
      <c r="B197" s="129" t="s">
        <v>170</v>
      </c>
      <c r="C197" s="129" t="s">
        <v>171</v>
      </c>
      <c r="D197" s="4" t="s">
        <v>2991</v>
      </c>
      <c r="E197" s="6">
        <v>21</v>
      </c>
      <c r="F197" s="6"/>
      <c r="G197" s="7"/>
      <c r="H197" s="122">
        <f>VLOOKUP(A197,'NIP totaal 2020'!$A$4:$I$1943,9,0)</f>
        <v>0</v>
      </c>
      <c r="I197" s="32">
        <f t="shared" si="15"/>
        <v>0</v>
      </c>
      <c r="J197" s="27">
        <f t="shared" si="16"/>
        <v>0</v>
      </c>
      <c r="K197" s="80">
        <f t="shared" ref="K197:K260" si="18">IF(H197&gt;G197, 0, 1)</f>
        <v>1</v>
      </c>
      <c r="L197" s="28">
        <f t="shared" si="17"/>
        <v>0</v>
      </c>
      <c r="M197" s="28">
        <f t="shared" ref="M197:M260" si="19">MIN(L197,J197)</f>
        <v>0</v>
      </c>
    </row>
    <row r="198" spans="1:13" ht="14.15" customHeight="1" x14ac:dyDescent="0.25">
      <c r="A198" s="129">
        <v>15299309</v>
      </c>
      <c r="B198" s="129" t="s">
        <v>172</v>
      </c>
      <c r="C198" s="129" t="s">
        <v>173</v>
      </c>
      <c r="D198" s="4" t="s">
        <v>2991</v>
      </c>
      <c r="E198" s="6">
        <v>1</v>
      </c>
      <c r="F198" s="6"/>
      <c r="G198" s="7"/>
      <c r="H198" s="122">
        <f>VLOOKUP(A198,'NIP totaal 2020'!$A$4:$I$1943,9,0)</f>
        <v>0</v>
      </c>
      <c r="I198" s="32">
        <f t="shared" si="15"/>
        <v>0</v>
      </c>
      <c r="J198" s="27">
        <f t="shared" si="16"/>
        <v>0</v>
      </c>
      <c r="K198" s="80">
        <f t="shared" si="18"/>
        <v>1</v>
      </c>
      <c r="L198" s="28">
        <f t="shared" si="17"/>
        <v>0</v>
      </c>
      <c r="M198" s="28">
        <f t="shared" si="19"/>
        <v>0</v>
      </c>
    </row>
    <row r="199" spans="1:13" ht="14.15" customHeight="1" x14ac:dyDescent="0.25">
      <c r="A199" s="129">
        <v>15324567</v>
      </c>
      <c r="B199" s="129" t="s">
        <v>174</v>
      </c>
      <c r="C199" s="129" t="s">
        <v>175</v>
      </c>
      <c r="D199" s="4" t="s">
        <v>2991</v>
      </c>
      <c r="E199" s="6">
        <v>120</v>
      </c>
      <c r="F199" s="6"/>
      <c r="G199" s="7"/>
      <c r="H199" s="122">
        <f>VLOOKUP(A199,'NIP totaal 2020'!$A$4:$I$1943,9,0)</f>
        <v>0</v>
      </c>
      <c r="I199" s="32">
        <f t="shared" si="15"/>
        <v>0</v>
      </c>
      <c r="J199" s="27">
        <f t="shared" si="16"/>
        <v>0</v>
      </c>
      <c r="K199" s="80">
        <f t="shared" si="18"/>
        <v>1</v>
      </c>
      <c r="L199" s="28">
        <f t="shared" si="17"/>
        <v>0</v>
      </c>
      <c r="M199" s="28">
        <f t="shared" si="19"/>
        <v>0</v>
      </c>
    </row>
    <row r="200" spans="1:13" ht="14.15" customHeight="1" x14ac:dyDescent="0.25">
      <c r="A200" s="129">
        <v>15324575</v>
      </c>
      <c r="B200" s="129" t="s">
        <v>176</v>
      </c>
      <c r="C200" s="129" t="s">
        <v>177</v>
      </c>
      <c r="D200" s="4" t="s">
        <v>2991</v>
      </c>
      <c r="E200" s="6">
        <v>28</v>
      </c>
      <c r="F200" s="6"/>
      <c r="G200" s="7"/>
      <c r="H200" s="122">
        <f>VLOOKUP(A200,'NIP totaal 2020'!$A$4:$I$1943,9,0)</f>
        <v>0</v>
      </c>
      <c r="I200" s="32">
        <f t="shared" si="15"/>
        <v>0</v>
      </c>
      <c r="J200" s="27">
        <f t="shared" si="16"/>
        <v>0</v>
      </c>
      <c r="K200" s="80">
        <f t="shared" si="18"/>
        <v>1</v>
      </c>
      <c r="L200" s="28">
        <f t="shared" si="17"/>
        <v>0</v>
      </c>
      <c r="M200" s="28">
        <f t="shared" si="19"/>
        <v>0</v>
      </c>
    </row>
    <row r="201" spans="1:13" ht="14.15" customHeight="1" x14ac:dyDescent="0.25">
      <c r="A201" s="129">
        <v>15324583</v>
      </c>
      <c r="B201" s="129" t="s">
        <v>176</v>
      </c>
      <c r="C201" s="129" t="s">
        <v>177</v>
      </c>
      <c r="D201" s="4" t="s">
        <v>2991</v>
      </c>
      <c r="E201" s="6">
        <v>28</v>
      </c>
      <c r="F201" s="6"/>
      <c r="G201" s="7"/>
      <c r="H201" s="122">
        <f>VLOOKUP(A201,'NIP totaal 2020'!$A$4:$I$1943,9,0)</f>
        <v>0</v>
      </c>
      <c r="I201" s="32">
        <f t="shared" si="15"/>
        <v>0</v>
      </c>
      <c r="J201" s="27">
        <f t="shared" si="16"/>
        <v>0</v>
      </c>
      <c r="K201" s="80">
        <f t="shared" si="18"/>
        <v>1</v>
      </c>
      <c r="L201" s="28">
        <f t="shared" si="17"/>
        <v>0</v>
      </c>
      <c r="M201" s="28">
        <f t="shared" si="19"/>
        <v>0</v>
      </c>
    </row>
    <row r="202" spans="1:13" ht="14.15" customHeight="1" x14ac:dyDescent="0.25">
      <c r="A202" s="129">
        <v>15324591</v>
      </c>
      <c r="B202" s="129" t="s">
        <v>176</v>
      </c>
      <c r="C202" s="129" t="s">
        <v>177</v>
      </c>
      <c r="D202" s="4" t="s">
        <v>2991</v>
      </c>
      <c r="E202" s="6">
        <v>28</v>
      </c>
      <c r="F202" s="6"/>
      <c r="G202" s="7"/>
      <c r="H202" s="122">
        <f>VLOOKUP(A202,'NIP totaal 2020'!$A$4:$I$1943,9,0)</f>
        <v>0</v>
      </c>
      <c r="I202" s="32">
        <f t="shared" si="15"/>
        <v>0</v>
      </c>
      <c r="J202" s="27">
        <f t="shared" si="16"/>
        <v>0</v>
      </c>
      <c r="K202" s="80">
        <f t="shared" si="18"/>
        <v>1</v>
      </c>
      <c r="L202" s="28">
        <f t="shared" si="17"/>
        <v>0</v>
      </c>
      <c r="M202" s="28">
        <f t="shared" si="19"/>
        <v>0</v>
      </c>
    </row>
    <row r="203" spans="1:13" ht="14.15" customHeight="1" x14ac:dyDescent="0.25">
      <c r="A203" s="129">
        <v>15327914</v>
      </c>
      <c r="B203" s="129" t="s">
        <v>178</v>
      </c>
      <c r="C203" s="129" t="s">
        <v>179</v>
      </c>
      <c r="D203" s="4" t="s">
        <v>2991</v>
      </c>
      <c r="E203" s="6">
        <v>1</v>
      </c>
      <c r="F203" s="6"/>
      <c r="G203" s="7"/>
      <c r="H203" s="122">
        <f>VLOOKUP(A203,'NIP totaal 2020'!$A$4:$I$1943,9,0)</f>
        <v>0</v>
      </c>
      <c r="I203" s="32">
        <f t="shared" si="15"/>
        <v>0</v>
      </c>
      <c r="J203" s="27">
        <f t="shared" si="16"/>
        <v>0</v>
      </c>
      <c r="K203" s="80">
        <f t="shared" si="18"/>
        <v>1</v>
      </c>
      <c r="L203" s="28">
        <f t="shared" si="17"/>
        <v>0</v>
      </c>
      <c r="M203" s="28">
        <f t="shared" si="19"/>
        <v>0</v>
      </c>
    </row>
    <row r="204" spans="1:13" ht="14.15" customHeight="1" x14ac:dyDescent="0.25">
      <c r="A204" s="129">
        <v>15334724</v>
      </c>
      <c r="B204" s="129" t="s">
        <v>146</v>
      </c>
      <c r="C204" s="129" t="s">
        <v>147</v>
      </c>
      <c r="D204" s="4" t="s">
        <v>2991</v>
      </c>
      <c r="E204" s="6">
        <v>1</v>
      </c>
      <c r="F204" s="6"/>
      <c r="G204" s="7"/>
      <c r="H204" s="122">
        <f>VLOOKUP(A204,'NIP totaal 2020'!$A$4:$I$1943,9,0)</f>
        <v>0</v>
      </c>
      <c r="I204" s="32">
        <f t="shared" si="15"/>
        <v>0</v>
      </c>
      <c r="J204" s="27">
        <f t="shared" si="16"/>
        <v>0</v>
      </c>
      <c r="K204" s="80">
        <f t="shared" si="18"/>
        <v>1</v>
      </c>
      <c r="L204" s="28">
        <f t="shared" si="17"/>
        <v>0</v>
      </c>
      <c r="M204" s="28">
        <f t="shared" si="19"/>
        <v>0</v>
      </c>
    </row>
    <row r="205" spans="1:13" ht="14.15" customHeight="1" x14ac:dyDescent="0.25">
      <c r="A205" s="129">
        <v>15335429</v>
      </c>
      <c r="B205" s="129" t="s">
        <v>148</v>
      </c>
      <c r="C205" s="129" t="s">
        <v>149</v>
      </c>
      <c r="D205" s="4" t="s">
        <v>2991</v>
      </c>
      <c r="E205" s="6">
        <v>5</v>
      </c>
      <c r="F205" s="6"/>
      <c r="G205" s="7"/>
      <c r="H205" s="122">
        <f>VLOOKUP(A205,'NIP totaal 2020'!$A$4:$I$1943,9,0)</f>
        <v>0</v>
      </c>
      <c r="I205" s="32">
        <f t="shared" si="15"/>
        <v>0</v>
      </c>
      <c r="J205" s="27">
        <f t="shared" si="16"/>
        <v>0</v>
      </c>
      <c r="K205" s="80">
        <f t="shared" si="18"/>
        <v>1</v>
      </c>
      <c r="L205" s="28">
        <f t="shared" si="17"/>
        <v>0</v>
      </c>
      <c r="M205" s="28">
        <f t="shared" si="19"/>
        <v>0</v>
      </c>
    </row>
    <row r="206" spans="1:13" ht="14.15" customHeight="1" x14ac:dyDescent="0.25">
      <c r="A206" s="129">
        <v>15336271</v>
      </c>
      <c r="B206" s="129" t="s">
        <v>174</v>
      </c>
      <c r="C206" s="129" t="s">
        <v>175</v>
      </c>
      <c r="D206" s="4" t="s">
        <v>2991</v>
      </c>
      <c r="E206" s="6">
        <v>120</v>
      </c>
      <c r="F206" s="6"/>
      <c r="G206" s="7"/>
      <c r="H206" s="122">
        <f>VLOOKUP(A206,'NIP totaal 2020'!$A$4:$I$1943,9,0)</f>
        <v>0</v>
      </c>
      <c r="I206" s="32">
        <f t="shared" si="15"/>
        <v>0</v>
      </c>
      <c r="J206" s="27">
        <f t="shared" si="16"/>
        <v>0</v>
      </c>
      <c r="K206" s="80">
        <f t="shared" si="18"/>
        <v>1</v>
      </c>
      <c r="L206" s="28">
        <f t="shared" si="17"/>
        <v>0</v>
      </c>
      <c r="M206" s="28">
        <f t="shared" si="19"/>
        <v>0</v>
      </c>
    </row>
    <row r="207" spans="1:13" ht="14.15" customHeight="1" x14ac:dyDescent="0.25">
      <c r="A207" s="129">
        <v>15342778</v>
      </c>
      <c r="B207" s="129" t="s">
        <v>142</v>
      </c>
      <c r="C207" s="129" t="s">
        <v>143</v>
      </c>
      <c r="D207" s="4" t="s">
        <v>2991</v>
      </c>
      <c r="E207" s="6">
        <v>1</v>
      </c>
      <c r="F207" s="6"/>
      <c r="G207" s="7"/>
      <c r="H207" s="122">
        <f>VLOOKUP(A207,'NIP totaal 2020'!$A$4:$I$1943,9,0)</f>
        <v>0</v>
      </c>
      <c r="I207" s="32">
        <f t="shared" si="15"/>
        <v>0</v>
      </c>
      <c r="J207" s="27">
        <f t="shared" si="16"/>
        <v>0</v>
      </c>
      <c r="K207" s="80">
        <f t="shared" si="18"/>
        <v>1</v>
      </c>
      <c r="L207" s="28">
        <f t="shared" si="17"/>
        <v>0</v>
      </c>
      <c r="M207" s="28">
        <f t="shared" si="19"/>
        <v>0</v>
      </c>
    </row>
    <row r="208" spans="1:13" ht="14.15" customHeight="1" x14ac:dyDescent="0.25">
      <c r="A208" s="129">
        <v>15343561</v>
      </c>
      <c r="B208" s="129" t="s">
        <v>180</v>
      </c>
      <c r="C208" s="129" t="s">
        <v>181</v>
      </c>
      <c r="D208" s="4" t="s">
        <v>2991</v>
      </c>
      <c r="E208" s="6">
        <v>1</v>
      </c>
      <c r="F208" s="6"/>
      <c r="G208" s="7"/>
      <c r="H208" s="122">
        <f>VLOOKUP(A208,'NIP totaal 2020'!$A$4:$I$1943,9,0)</f>
        <v>0</v>
      </c>
      <c r="I208" s="32">
        <f t="shared" si="15"/>
        <v>0</v>
      </c>
      <c r="J208" s="27">
        <f t="shared" si="16"/>
        <v>0</v>
      </c>
      <c r="K208" s="80">
        <f t="shared" si="18"/>
        <v>1</v>
      </c>
      <c r="L208" s="28">
        <f t="shared" si="17"/>
        <v>0</v>
      </c>
      <c r="M208" s="28">
        <f t="shared" si="19"/>
        <v>0</v>
      </c>
    </row>
    <row r="209" spans="1:13" ht="14.15" customHeight="1" x14ac:dyDescent="0.25">
      <c r="A209" s="129">
        <v>15344150</v>
      </c>
      <c r="B209" s="129" t="s">
        <v>174</v>
      </c>
      <c r="C209" s="129" t="s">
        <v>175</v>
      </c>
      <c r="D209" s="4" t="s">
        <v>2991</v>
      </c>
      <c r="E209" s="6">
        <v>120</v>
      </c>
      <c r="F209" s="6"/>
      <c r="G209" s="7"/>
      <c r="H209" s="122">
        <f>VLOOKUP(A209,'NIP totaal 2020'!$A$4:$I$1943,9,0)</f>
        <v>0</v>
      </c>
      <c r="I209" s="32">
        <f t="shared" si="15"/>
        <v>0</v>
      </c>
      <c r="J209" s="27">
        <f t="shared" si="16"/>
        <v>0</v>
      </c>
      <c r="K209" s="80">
        <f t="shared" si="18"/>
        <v>1</v>
      </c>
      <c r="L209" s="28">
        <f t="shared" si="17"/>
        <v>0</v>
      </c>
      <c r="M209" s="28">
        <f t="shared" si="19"/>
        <v>0</v>
      </c>
    </row>
    <row r="210" spans="1:13" ht="14.15" customHeight="1" x14ac:dyDescent="0.25">
      <c r="A210" s="129">
        <v>15353435</v>
      </c>
      <c r="B210" s="129" t="s">
        <v>122</v>
      </c>
      <c r="C210" s="129" t="s">
        <v>123</v>
      </c>
      <c r="D210" s="4" t="s">
        <v>2991</v>
      </c>
      <c r="E210" s="6">
        <v>10</v>
      </c>
      <c r="F210" s="6"/>
      <c r="G210" s="7"/>
      <c r="H210" s="122">
        <f>VLOOKUP(A210,'NIP totaal 2020'!$A$4:$I$1943,9,0)</f>
        <v>0</v>
      </c>
      <c r="I210" s="32">
        <f t="shared" si="15"/>
        <v>0</v>
      </c>
      <c r="J210" s="27">
        <f t="shared" si="16"/>
        <v>0</v>
      </c>
      <c r="K210" s="80">
        <f t="shared" si="18"/>
        <v>1</v>
      </c>
      <c r="L210" s="28">
        <f t="shared" si="17"/>
        <v>0</v>
      </c>
      <c r="M210" s="28">
        <f t="shared" si="19"/>
        <v>0</v>
      </c>
    </row>
    <row r="211" spans="1:13" ht="14.15" customHeight="1" x14ac:dyDescent="0.25">
      <c r="A211" s="129">
        <v>15353443</v>
      </c>
      <c r="B211" s="129" t="s">
        <v>122</v>
      </c>
      <c r="C211" s="129" t="s">
        <v>123</v>
      </c>
      <c r="D211" s="4" t="s">
        <v>2991</v>
      </c>
      <c r="E211" s="6">
        <v>10</v>
      </c>
      <c r="F211" s="6"/>
      <c r="G211" s="7"/>
      <c r="H211" s="122">
        <f>VLOOKUP(A211,'NIP totaal 2020'!$A$4:$I$1943,9,0)</f>
        <v>0</v>
      </c>
      <c r="I211" s="32">
        <f t="shared" si="15"/>
        <v>0</v>
      </c>
      <c r="J211" s="27">
        <f t="shared" si="16"/>
        <v>0</v>
      </c>
      <c r="K211" s="80">
        <f t="shared" si="18"/>
        <v>1</v>
      </c>
      <c r="L211" s="28">
        <f t="shared" si="17"/>
        <v>0</v>
      </c>
      <c r="M211" s="28">
        <f t="shared" si="19"/>
        <v>0</v>
      </c>
    </row>
    <row r="212" spans="1:13" ht="14.15" customHeight="1" x14ac:dyDescent="0.25">
      <c r="A212" s="129">
        <v>15379043</v>
      </c>
      <c r="B212" s="129" t="s">
        <v>146</v>
      </c>
      <c r="C212" s="129" t="s">
        <v>147</v>
      </c>
      <c r="D212" s="4" t="s">
        <v>2991</v>
      </c>
      <c r="E212" s="6">
        <v>1</v>
      </c>
      <c r="F212" s="6"/>
      <c r="G212" s="7"/>
      <c r="H212" s="122">
        <f>VLOOKUP(A212,'NIP totaal 2020'!$A$4:$I$1943,9,0)</f>
        <v>0</v>
      </c>
      <c r="I212" s="32">
        <f t="shared" si="15"/>
        <v>0</v>
      </c>
      <c r="J212" s="27">
        <f t="shared" si="16"/>
        <v>0</v>
      </c>
      <c r="K212" s="80">
        <f t="shared" si="18"/>
        <v>1</v>
      </c>
      <c r="L212" s="28">
        <f t="shared" si="17"/>
        <v>0</v>
      </c>
      <c r="M212" s="28">
        <f t="shared" si="19"/>
        <v>0</v>
      </c>
    </row>
    <row r="213" spans="1:13" ht="14.15" customHeight="1" x14ac:dyDescent="0.25">
      <c r="A213" s="129">
        <v>15380157</v>
      </c>
      <c r="B213" s="129" t="s">
        <v>144</v>
      </c>
      <c r="C213" s="129" t="s">
        <v>145</v>
      </c>
      <c r="D213" s="4" t="s">
        <v>2991</v>
      </c>
      <c r="E213" s="6">
        <v>1</v>
      </c>
      <c r="F213" s="6"/>
      <c r="G213" s="7"/>
      <c r="H213" s="122">
        <f>VLOOKUP(A213,'NIP totaal 2020'!$A$4:$I$1943,9,0)</f>
        <v>0</v>
      </c>
      <c r="I213" s="32">
        <f t="shared" si="15"/>
        <v>0</v>
      </c>
      <c r="J213" s="27">
        <f t="shared" si="16"/>
        <v>0</v>
      </c>
      <c r="K213" s="80">
        <f t="shared" si="18"/>
        <v>1</v>
      </c>
      <c r="L213" s="28">
        <f t="shared" si="17"/>
        <v>0</v>
      </c>
      <c r="M213" s="28">
        <f t="shared" si="19"/>
        <v>0</v>
      </c>
    </row>
    <row r="214" spans="1:13" ht="14.15" customHeight="1" x14ac:dyDescent="0.25">
      <c r="A214" s="129">
        <v>15380165</v>
      </c>
      <c r="B214" s="129" t="s">
        <v>144</v>
      </c>
      <c r="C214" s="129" t="s">
        <v>145</v>
      </c>
      <c r="D214" s="4" t="s">
        <v>2991</v>
      </c>
      <c r="E214" s="6">
        <v>1</v>
      </c>
      <c r="F214" s="6"/>
      <c r="G214" s="7"/>
      <c r="H214" s="122">
        <f>VLOOKUP(A214,'NIP totaal 2020'!$A$4:$I$1943,9,0)</f>
        <v>0</v>
      </c>
      <c r="I214" s="32">
        <f t="shared" si="15"/>
        <v>0</v>
      </c>
      <c r="J214" s="27">
        <f t="shared" si="16"/>
        <v>0</v>
      </c>
      <c r="K214" s="80">
        <f t="shared" si="18"/>
        <v>1</v>
      </c>
      <c r="L214" s="28">
        <f t="shared" si="17"/>
        <v>0</v>
      </c>
      <c r="M214" s="28">
        <f t="shared" si="19"/>
        <v>0</v>
      </c>
    </row>
    <row r="215" spans="1:13" ht="14.15" customHeight="1" x14ac:dyDescent="0.25">
      <c r="A215" s="129">
        <v>15380173</v>
      </c>
      <c r="B215" s="129" t="s">
        <v>144</v>
      </c>
      <c r="C215" s="129" t="s">
        <v>145</v>
      </c>
      <c r="D215" s="4" t="s">
        <v>2991</v>
      </c>
      <c r="E215" s="6">
        <v>1</v>
      </c>
      <c r="F215" s="6"/>
      <c r="G215" s="7"/>
      <c r="H215" s="122">
        <f>VLOOKUP(A215,'NIP totaal 2020'!$A$4:$I$1943,9,0)</f>
        <v>0</v>
      </c>
      <c r="I215" s="32">
        <f t="shared" si="15"/>
        <v>0</v>
      </c>
      <c r="J215" s="27">
        <f t="shared" si="16"/>
        <v>0</v>
      </c>
      <c r="K215" s="80">
        <f t="shared" si="18"/>
        <v>1</v>
      </c>
      <c r="L215" s="28">
        <f t="shared" si="17"/>
        <v>0</v>
      </c>
      <c r="M215" s="28">
        <f t="shared" si="19"/>
        <v>0</v>
      </c>
    </row>
    <row r="216" spans="1:13" ht="14.15" customHeight="1" x14ac:dyDescent="0.25">
      <c r="A216" s="129">
        <v>15380181</v>
      </c>
      <c r="B216" s="129" t="s">
        <v>144</v>
      </c>
      <c r="C216" s="129" t="s">
        <v>145</v>
      </c>
      <c r="D216" s="4" t="s">
        <v>2991</v>
      </c>
      <c r="E216" s="6">
        <v>1</v>
      </c>
      <c r="F216" s="6"/>
      <c r="G216" s="7"/>
      <c r="H216" s="122">
        <f>VLOOKUP(A216,'NIP totaal 2020'!$A$4:$I$1943,9,0)</f>
        <v>0</v>
      </c>
      <c r="I216" s="32">
        <f t="shared" si="15"/>
        <v>0</v>
      </c>
      <c r="J216" s="27">
        <f t="shared" si="16"/>
        <v>0</v>
      </c>
      <c r="K216" s="80">
        <f t="shared" si="18"/>
        <v>1</v>
      </c>
      <c r="L216" s="28">
        <f t="shared" si="17"/>
        <v>0</v>
      </c>
      <c r="M216" s="28">
        <f t="shared" si="19"/>
        <v>0</v>
      </c>
    </row>
    <row r="217" spans="1:13" ht="14.15" customHeight="1" x14ac:dyDescent="0.25">
      <c r="A217" s="129">
        <v>15401375</v>
      </c>
      <c r="B217" s="129" t="s">
        <v>184</v>
      </c>
      <c r="C217" s="129" t="s">
        <v>185</v>
      </c>
      <c r="D217" s="4" t="s">
        <v>2991</v>
      </c>
      <c r="E217" s="6">
        <v>1</v>
      </c>
      <c r="F217" s="6"/>
      <c r="G217" s="7"/>
      <c r="H217" s="122">
        <f>VLOOKUP(A217,'NIP totaal 2020'!$A$4:$I$1943,9,0)</f>
        <v>0</v>
      </c>
      <c r="I217" s="32">
        <f t="shared" si="15"/>
        <v>0</v>
      </c>
      <c r="J217" s="27">
        <f t="shared" si="16"/>
        <v>0</v>
      </c>
      <c r="K217" s="80">
        <f t="shared" si="18"/>
        <v>1</v>
      </c>
      <c r="L217" s="28">
        <f t="shared" si="17"/>
        <v>0</v>
      </c>
      <c r="M217" s="28">
        <f t="shared" si="19"/>
        <v>0</v>
      </c>
    </row>
    <row r="218" spans="1:13" ht="14.15" customHeight="1" x14ac:dyDescent="0.25">
      <c r="A218" s="129">
        <v>15401383</v>
      </c>
      <c r="B218" s="129" t="s">
        <v>184</v>
      </c>
      <c r="C218" s="129" t="s">
        <v>185</v>
      </c>
      <c r="D218" s="4" t="s">
        <v>2991</v>
      </c>
      <c r="E218" s="6">
        <v>1</v>
      </c>
      <c r="F218" s="6"/>
      <c r="G218" s="7"/>
      <c r="H218" s="122">
        <f>VLOOKUP(A218,'NIP totaal 2020'!$A$4:$I$1943,9,0)</f>
        <v>0</v>
      </c>
      <c r="I218" s="32">
        <f t="shared" si="15"/>
        <v>0</v>
      </c>
      <c r="J218" s="27">
        <f t="shared" si="16"/>
        <v>0</v>
      </c>
      <c r="K218" s="80">
        <f t="shared" si="18"/>
        <v>1</v>
      </c>
      <c r="L218" s="28">
        <f t="shared" si="17"/>
        <v>0</v>
      </c>
      <c r="M218" s="28">
        <f t="shared" si="19"/>
        <v>0</v>
      </c>
    </row>
    <row r="219" spans="1:13" ht="14.15" customHeight="1" x14ac:dyDescent="0.25">
      <c r="A219" s="129">
        <v>15407322</v>
      </c>
      <c r="B219" s="129" t="s">
        <v>180</v>
      </c>
      <c r="C219" s="129" t="s">
        <v>181</v>
      </c>
      <c r="D219" s="4" t="s">
        <v>2991</v>
      </c>
      <c r="E219" s="6">
        <v>1</v>
      </c>
      <c r="F219" s="6"/>
      <c r="G219" s="7"/>
      <c r="H219" s="122">
        <f>VLOOKUP(A219,'NIP totaal 2020'!$A$4:$I$1943,9,0)</f>
        <v>0</v>
      </c>
      <c r="I219" s="32">
        <f t="shared" si="15"/>
        <v>0</v>
      </c>
      <c r="J219" s="27">
        <f t="shared" si="16"/>
        <v>0</v>
      </c>
      <c r="K219" s="80">
        <f t="shared" si="18"/>
        <v>1</v>
      </c>
      <c r="L219" s="28">
        <f t="shared" si="17"/>
        <v>0</v>
      </c>
      <c r="M219" s="28">
        <f t="shared" si="19"/>
        <v>0</v>
      </c>
    </row>
    <row r="220" spans="1:13" ht="14.15" customHeight="1" x14ac:dyDescent="0.25">
      <c r="A220" s="129">
        <v>15412148</v>
      </c>
      <c r="B220" s="129" t="s">
        <v>116</v>
      </c>
      <c r="C220" s="129" t="s">
        <v>117</v>
      </c>
      <c r="D220" s="4" t="s">
        <v>2991</v>
      </c>
      <c r="E220" s="6">
        <v>1</v>
      </c>
      <c r="F220" s="6"/>
      <c r="G220" s="7"/>
      <c r="H220" s="122">
        <f>VLOOKUP(A220,'NIP totaal 2020'!$A$4:$I$1943,9,0)</f>
        <v>0</v>
      </c>
      <c r="I220" s="32">
        <f t="shared" si="15"/>
        <v>0</v>
      </c>
      <c r="J220" s="27">
        <f t="shared" si="16"/>
        <v>0</v>
      </c>
      <c r="K220" s="80">
        <f t="shared" si="18"/>
        <v>1</v>
      </c>
      <c r="L220" s="28">
        <f t="shared" si="17"/>
        <v>0</v>
      </c>
      <c r="M220" s="28">
        <f t="shared" si="19"/>
        <v>0</v>
      </c>
    </row>
    <row r="221" spans="1:13" ht="14.15" customHeight="1" x14ac:dyDescent="0.25">
      <c r="A221" s="129">
        <v>15412156</v>
      </c>
      <c r="B221" s="129" t="s">
        <v>116</v>
      </c>
      <c r="C221" s="129" t="s">
        <v>117</v>
      </c>
      <c r="D221" s="4" t="s">
        <v>2991</v>
      </c>
      <c r="E221" s="6">
        <v>1</v>
      </c>
      <c r="F221" s="6"/>
      <c r="G221" s="7"/>
      <c r="H221" s="122">
        <f>VLOOKUP(A221,'NIP totaal 2020'!$A$4:$I$1943,9,0)</f>
        <v>0</v>
      </c>
      <c r="I221" s="32">
        <f t="shared" si="15"/>
        <v>0</v>
      </c>
      <c r="J221" s="27">
        <f t="shared" si="16"/>
        <v>0</v>
      </c>
      <c r="K221" s="80">
        <f t="shared" si="18"/>
        <v>1</v>
      </c>
      <c r="L221" s="28">
        <f t="shared" si="17"/>
        <v>0</v>
      </c>
      <c r="M221" s="28">
        <f t="shared" si="19"/>
        <v>0</v>
      </c>
    </row>
    <row r="222" spans="1:13" ht="14.15" customHeight="1" x14ac:dyDescent="0.25">
      <c r="A222" s="129">
        <v>15412164</v>
      </c>
      <c r="B222" s="129" t="s">
        <v>116</v>
      </c>
      <c r="C222" s="129" t="s">
        <v>117</v>
      </c>
      <c r="D222" s="4" t="s">
        <v>2991</v>
      </c>
      <c r="E222" s="6">
        <v>1</v>
      </c>
      <c r="F222" s="6"/>
      <c r="G222" s="7"/>
      <c r="H222" s="122">
        <f>VLOOKUP(A222,'NIP totaal 2020'!$A$4:$I$1943,9,0)</f>
        <v>0</v>
      </c>
      <c r="I222" s="32">
        <f t="shared" si="15"/>
        <v>0</v>
      </c>
      <c r="J222" s="27">
        <f t="shared" si="16"/>
        <v>0</v>
      </c>
      <c r="K222" s="80">
        <f t="shared" si="18"/>
        <v>1</v>
      </c>
      <c r="L222" s="28">
        <f t="shared" si="17"/>
        <v>0</v>
      </c>
      <c r="M222" s="28">
        <f t="shared" si="19"/>
        <v>0</v>
      </c>
    </row>
    <row r="223" spans="1:13" ht="14.15" customHeight="1" x14ac:dyDescent="0.25">
      <c r="A223" s="129">
        <v>15412326</v>
      </c>
      <c r="B223" s="129" t="s">
        <v>144</v>
      </c>
      <c r="C223" s="129" t="s">
        <v>145</v>
      </c>
      <c r="D223" s="4" t="s">
        <v>2991</v>
      </c>
      <c r="E223" s="6">
        <v>1</v>
      </c>
      <c r="F223" s="6"/>
      <c r="G223" s="7"/>
      <c r="H223" s="122">
        <f>VLOOKUP(A223,'NIP totaal 2020'!$A$4:$I$1943,9,0)</f>
        <v>0</v>
      </c>
      <c r="I223" s="32">
        <f t="shared" si="15"/>
        <v>0</v>
      </c>
      <c r="J223" s="27">
        <f t="shared" si="16"/>
        <v>0</v>
      </c>
      <c r="K223" s="80">
        <f t="shared" si="18"/>
        <v>1</v>
      </c>
      <c r="L223" s="28">
        <f t="shared" si="17"/>
        <v>0</v>
      </c>
      <c r="M223" s="28">
        <f t="shared" si="19"/>
        <v>0</v>
      </c>
    </row>
    <row r="224" spans="1:13" ht="14.15" customHeight="1" x14ac:dyDescent="0.25">
      <c r="A224" s="129">
        <v>15412334</v>
      </c>
      <c r="B224" s="129" t="s">
        <v>144</v>
      </c>
      <c r="C224" s="129" t="s">
        <v>145</v>
      </c>
      <c r="D224" s="4" t="s">
        <v>2991</v>
      </c>
      <c r="E224" s="6">
        <v>1</v>
      </c>
      <c r="F224" s="6"/>
      <c r="G224" s="7"/>
      <c r="H224" s="122">
        <f>VLOOKUP(A224,'NIP totaal 2020'!$A$4:$I$1943,9,0)</f>
        <v>0</v>
      </c>
      <c r="I224" s="32">
        <f t="shared" si="15"/>
        <v>0</v>
      </c>
      <c r="J224" s="27">
        <f t="shared" si="16"/>
        <v>0</v>
      </c>
      <c r="K224" s="80">
        <f t="shared" si="18"/>
        <v>1</v>
      </c>
      <c r="L224" s="28">
        <f t="shared" si="17"/>
        <v>0</v>
      </c>
      <c r="M224" s="28">
        <f t="shared" si="19"/>
        <v>0</v>
      </c>
    </row>
    <row r="225" spans="1:13" ht="14.15" customHeight="1" x14ac:dyDescent="0.25">
      <c r="A225" s="129">
        <v>15412342</v>
      </c>
      <c r="B225" s="129" t="s">
        <v>144</v>
      </c>
      <c r="C225" s="129" t="s">
        <v>145</v>
      </c>
      <c r="D225" s="4" t="s">
        <v>2991</v>
      </c>
      <c r="E225" s="6">
        <v>1</v>
      </c>
      <c r="F225" s="6"/>
      <c r="G225" s="7"/>
      <c r="H225" s="122">
        <f>VLOOKUP(A225,'NIP totaal 2020'!$A$4:$I$1943,9,0)</f>
        <v>0</v>
      </c>
      <c r="I225" s="32">
        <f t="shared" si="15"/>
        <v>0</v>
      </c>
      <c r="J225" s="27">
        <f t="shared" si="16"/>
        <v>0</v>
      </c>
      <c r="K225" s="80">
        <f t="shared" si="18"/>
        <v>1</v>
      </c>
      <c r="L225" s="28">
        <f t="shared" si="17"/>
        <v>0</v>
      </c>
      <c r="M225" s="28">
        <f t="shared" si="19"/>
        <v>0</v>
      </c>
    </row>
    <row r="226" spans="1:13" ht="14.15" customHeight="1" x14ac:dyDescent="0.25">
      <c r="A226" s="129">
        <v>15412350</v>
      </c>
      <c r="B226" s="129" t="s">
        <v>144</v>
      </c>
      <c r="C226" s="129" t="s">
        <v>145</v>
      </c>
      <c r="D226" s="4" t="s">
        <v>2991</v>
      </c>
      <c r="E226" s="6">
        <v>1</v>
      </c>
      <c r="F226" s="6"/>
      <c r="G226" s="7"/>
      <c r="H226" s="122">
        <f>VLOOKUP(A226,'NIP totaal 2020'!$A$4:$I$1943,9,0)</f>
        <v>0</v>
      </c>
      <c r="I226" s="32">
        <f t="shared" si="15"/>
        <v>0</v>
      </c>
      <c r="J226" s="27">
        <f t="shared" si="16"/>
        <v>0</v>
      </c>
      <c r="K226" s="80">
        <f t="shared" si="18"/>
        <v>1</v>
      </c>
      <c r="L226" s="28">
        <f t="shared" si="17"/>
        <v>0</v>
      </c>
      <c r="M226" s="28">
        <f t="shared" si="19"/>
        <v>0</v>
      </c>
    </row>
    <row r="227" spans="1:13" ht="14.15" customHeight="1" x14ac:dyDescent="0.25">
      <c r="A227" s="129">
        <v>15412369</v>
      </c>
      <c r="B227" s="129" t="s">
        <v>130</v>
      </c>
      <c r="C227" s="129" t="s">
        <v>131</v>
      </c>
      <c r="D227" s="4" t="s">
        <v>2991</v>
      </c>
      <c r="E227" s="6">
        <v>1</v>
      </c>
      <c r="F227" s="6"/>
      <c r="G227" s="7"/>
      <c r="H227" s="122">
        <f>VLOOKUP(A227,'NIP totaal 2020'!$A$4:$I$1943,9,0)</f>
        <v>0</v>
      </c>
      <c r="I227" s="32">
        <f t="shared" si="15"/>
        <v>0</v>
      </c>
      <c r="J227" s="27">
        <f t="shared" si="16"/>
        <v>0</v>
      </c>
      <c r="K227" s="80">
        <f t="shared" si="18"/>
        <v>1</v>
      </c>
      <c r="L227" s="28">
        <f t="shared" si="17"/>
        <v>0</v>
      </c>
      <c r="M227" s="28">
        <f t="shared" si="19"/>
        <v>0</v>
      </c>
    </row>
    <row r="228" spans="1:13" ht="14.15" customHeight="1" x14ac:dyDescent="0.25">
      <c r="A228" s="129">
        <v>15412377</v>
      </c>
      <c r="B228" s="129" t="s">
        <v>130</v>
      </c>
      <c r="C228" s="129" t="s">
        <v>131</v>
      </c>
      <c r="D228" s="4" t="s">
        <v>2991</v>
      </c>
      <c r="E228" s="6">
        <v>1</v>
      </c>
      <c r="F228" s="6"/>
      <c r="G228" s="7"/>
      <c r="H228" s="122">
        <f>VLOOKUP(A228,'NIP totaal 2020'!$A$4:$I$1943,9,0)</f>
        <v>0</v>
      </c>
      <c r="I228" s="32">
        <f t="shared" si="15"/>
        <v>0</v>
      </c>
      <c r="J228" s="27">
        <f t="shared" si="16"/>
        <v>0</v>
      </c>
      <c r="K228" s="80">
        <f t="shared" si="18"/>
        <v>1</v>
      </c>
      <c r="L228" s="28">
        <f t="shared" si="17"/>
        <v>0</v>
      </c>
      <c r="M228" s="28">
        <f t="shared" si="19"/>
        <v>0</v>
      </c>
    </row>
    <row r="229" spans="1:13" ht="14.15" customHeight="1" x14ac:dyDescent="0.25">
      <c r="A229" s="129">
        <v>15412458</v>
      </c>
      <c r="B229" s="129" t="s">
        <v>186</v>
      </c>
      <c r="C229" s="129" t="s">
        <v>187</v>
      </c>
      <c r="D229" s="4" t="s">
        <v>2991</v>
      </c>
      <c r="E229" s="6">
        <v>1</v>
      </c>
      <c r="F229" s="6"/>
      <c r="G229" s="7"/>
      <c r="H229" s="122">
        <f>VLOOKUP(A229,'NIP totaal 2020'!$A$4:$I$1943,9,0)</f>
        <v>0</v>
      </c>
      <c r="I229" s="32">
        <f t="shared" si="15"/>
        <v>0</v>
      </c>
      <c r="J229" s="27">
        <f t="shared" si="16"/>
        <v>0</v>
      </c>
      <c r="K229" s="80">
        <f t="shared" si="18"/>
        <v>1</v>
      </c>
      <c r="L229" s="28">
        <f t="shared" si="17"/>
        <v>0</v>
      </c>
      <c r="M229" s="28">
        <f t="shared" si="19"/>
        <v>0</v>
      </c>
    </row>
    <row r="230" spans="1:13" ht="14.15" customHeight="1" x14ac:dyDescent="0.25">
      <c r="A230" s="129">
        <v>15412466</v>
      </c>
      <c r="B230" s="129" t="s">
        <v>186</v>
      </c>
      <c r="C230" s="129" t="s">
        <v>187</v>
      </c>
      <c r="D230" s="4" t="s">
        <v>2991</v>
      </c>
      <c r="E230" s="6">
        <v>1</v>
      </c>
      <c r="F230" s="6"/>
      <c r="G230" s="7"/>
      <c r="H230" s="122">
        <f>VLOOKUP(A230,'NIP totaal 2020'!$A$4:$I$1943,9,0)</f>
        <v>0</v>
      </c>
      <c r="I230" s="32">
        <f t="shared" si="15"/>
        <v>0</v>
      </c>
      <c r="J230" s="27">
        <f t="shared" si="16"/>
        <v>0</v>
      </c>
      <c r="K230" s="80">
        <f t="shared" si="18"/>
        <v>1</v>
      </c>
      <c r="L230" s="28">
        <f t="shared" si="17"/>
        <v>0</v>
      </c>
      <c r="M230" s="28">
        <f t="shared" si="19"/>
        <v>0</v>
      </c>
    </row>
    <row r="231" spans="1:13" ht="14.15" customHeight="1" x14ac:dyDescent="0.25">
      <c r="A231" s="129">
        <v>15413535</v>
      </c>
      <c r="B231" s="129" t="s">
        <v>184</v>
      </c>
      <c r="C231" s="129" t="s">
        <v>185</v>
      </c>
      <c r="D231" s="4" t="s">
        <v>2991</v>
      </c>
      <c r="E231" s="6">
        <v>1</v>
      </c>
      <c r="F231" s="6"/>
      <c r="G231" s="7"/>
      <c r="H231" s="122">
        <f>VLOOKUP(A231,'NIP totaal 2020'!$A$4:$I$1943,9,0)</f>
        <v>0</v>
      </c>
      <c r="I231" s="32">
        <f t="shared" si="15"/>
        <v>0</v>
      </c>
      <c r="J231" s="27">
        <f t="shared" si="16"/>
        <v>0</v>
      </c>
      <c r="K231" s="80">
        <f t="shared" si="18"/>
        <v>1</v>
      </c>
      <c r="L231" s="28">
        <f t="shared" si="17"/>
        <v>0</v>
      </c>
      <c r="M231" s="28">
        <f t="shared" si="19"/>
        <v>0</v>
      </c>
    </row>
    <row r="232" spans="1:13" ht="14.15" customHeight="1" x14ac:dyDescent="0.25">
      <c r="A232" s="129">
        <v>15413543</v>
      </c>
      <c r="B232" s="129" t="s">
        <v>184</v>
      </c>
      <c r="C232" s="129" t="s">
        <v>185</v>
      </c>
      <c r="D232" s="4" t="s">
        <v>2991</v>
      </c>
      <c r="E232" s="6">
        <v>1</v>
      </c>
      <c r="F232" s="6"/>
      <c r="G232" s="7"/>
      <c r="H232" s="122">
        <f>VLOOKUP(A232,'NIP totaal 2020'!$A$4:$I$1943,9,0)</f>
        <v>0</v>
      </c>
      <c r="I232" s="32">
        <f t="shared" si="15"/>
        <v>0</v>
      </c>
      <c r="J232" s="27">
        <f t="shared" si="16"/>
        <v>0</v>
      </c>
      <c r="K232" s="80">
        <f t="shared" si="18"/>
        <v>1</v>
      </c>
      <c r="L232" s="28">
        <f t="shared" si="17"/>
        <v>0</v>
      </c>
      <c r="M232" s="28">
        <f t="shared" si="19"/>
        <v>0</v>
      </c>
    </row>
    <row r="233" spans="1:13" ht="14.15" customHeight="1" x14ac:dyDescent="0.25">
      <c r="A233" s="129">
        <v>15413551</v>
      </c>
      <c r="B233" s="129" t="s">
        <v>184</v>
      </c>
      <c r="C233" s="129" t="s">
        <v>185</v>
      </c>
      <c r="D233" s="4" t="s">
        <v>2991</v>
      </c>
      <c r="E233" s="6">
        <v>1</v>
      </c>
      <c r="F233" s="6"/>
      <c r="G233" s="7"/>
      <c r="H233" s="122">
        <f>VLOOKUP(A233,'NIP totaal 2020'!$A$4:$I$1943,9,0)</f>
        <v>0</v>
      </c>
      <c r="I233" s="32">
        <f t="shared" si="15"/>
        <v>0</v>
      </c>
      <c r="J233" s="27">
        <f t="shared" si="16"/>
        <v>0</v>
      </c>
      <c r="K233" s="80">
        <f t="shared" si="18"/>
        <v>1</v>
      </c>
      <c r="L233" s="28">
        <f t="shared" si="17"/>
        <v>0</v>
      </c>
      <c r="M233" s="28">
        <f t="shared" si="19"/>
        <v>0</v>
      </c>
    </row>
    <row r="234" spans="1:13" ht="14.15" customHeight="1" x14ac:dyDescent="0.25">
      <c r="A234" s="129">
        <v>15413578</v>
      </c>
      <c r="B234" s="129" t="s">
        <v>184</v>
      </c>
      <c r="C234" s="129" t="s">
        <v>185</v>
      </c>
      <c r="D234" s="4" t="s">
        <v>2991</v>
      </c>
      <c r="E234" s="6">
        <v>1</v>
      </c>
      <c r="F234" s="6"/>
      <c r="G234" s="7"/>
      <c r="H234" s="122">
        <f>VLOOKUP(A234,'NIP totaal 2020'!$A$4:$I$1943,9,0)</f>
        <v>0</v>
      </c>
      <c r="I234" s="32">
        <f t="shared" si="15"/>
        <v>0</v>
      </c>
      <c r="J234" s="27">
        <f t="shared" si="16"/>
        <v>0</v>
      </c>
      <c r="K234" s="80">
        <f t="shared" si="18"/>
        <v>1</v>
      </c>
      <c r="L234" s="28">
        <f t="shared" si="17"/>
        <v>0</v>
      </c>
      <c r="M234" s="28">
        <f t="shared" si="19"/>
        <v>0</v>
      </c>
    </row>
    <row r="235" spans="1:13" ht="14.15" customHeight="1" x14ac:dyDescent="0.25">
      <c r="A235" s="129">
        <v>15415384</v>
      </c>
      <c r="B235" s="129" t="s">
        <v>188</v>
      </c>
      <c r="C235" s="129" t="s">
        <v>189</v>
      </c>
      <c r="D235" s="4" t="s">
        <v>2991</v>
      </c>
      <c r="E235" s="6">
        <v>1</v>
      </c>
      <c r="F235" s="6"/>
      <c r="G235" s="7"/>
      <c r="H235" s="122">
        <f>VLOOKUP(A235,'NIP totaal 2020'!$A$4:$I$1943,9,0)</f>
        <v>0</v>
      </c>
      <c r="I235" s="32">
        <f t="shared" si="15"/>
        <v>0</v>
      </c>
      <c r="J235" s="27">
        <f t="shared" si="16"/>
        <v>0</v>
      </c>
      <c r="K235" s="80">
        <f t="shared" si="18"/>
        <v>1</v>
      </c>
      <c r="L235" s="28">
        <f t="shared" si="17"/>
        <v>0</v>
      </c>
      <c r="M235" s="28">
        <f t="shared" si="19"/>
        <v>0</v>
      </c>
    </row>
    <row r="236" spans="1:13" ht="14.15" customHeight="1" x14ac:dyDescent="0.25">
      <c r="A236" s="129">
        <v>15415392</v>
      </c>
      <c r="B236" s="129" t="s">
        <v>188</v>
      </c>
      <c r="C236" s="129" t="s">
        <v>189</v>
      </c>
      <c r="D236" s="4" t="s">
        <v>2991</v>
      </c>
      <c r="E236" s="6">
        <v>1</v>
      </c>
      <c r="F236" s="6"/>
      <c r="G236" s="7"/>
      <c r="H236" s="122">
        <f>VLOOKUP(A236,'NIP totaal 2020'!$A$4:$I$1943,9,0)</f>
        <v>0</v>
      </c>
      <c r="I236" s="32">
        <f t="shared" si="15"/>
        <v>0</v>
      </c>
      <c r="J236" s="27">
        <f t="shared" si="16"/>
        <v>0</v>
      </c>
      <c r="K236" s="80">
        <f t="shared" si="18"/>
        <v>1</v>
      </c>
      <c r="L236" s="28">
        <f t="shared" si="17"/>
        <v>0</v>
      </c>
      <c r="M236" s="28">
        <f t="shared" si="19"/>
        <v>0</v>
      </c>
    </row>
    <row r="237" spans="1:13" ht="14.15" customHeight="1" x14ac:dyDescent="0.25">
      <c r="A237" s="129">
        <v>15425673</v>
      </c>
      <c r="B237" s="129" t="s">
        <v>152</v>
      </c>
      <c r="C237" s="129" t="s">
        <v>153</v>
      </c>
      <c r="D237" s="4" t="s">
        <v>2991</v>
      </c>
      <c r="E237" s="6">
        <v>100</v>
      </c>
      <c r="F237" s="6"/>
      <c r="G237" s="7"/>
      <c r="H237" s="122">
        <f>VLOOKUP(A237,'NIP totaal 2020'!$A$4:$I$1943,9,0)</f>
        <v>0</v>
      </c>
      <c r="I237" s="32">
        <f t="shared" si="15"/>
        <v>0</v>
      </c>
      <c r="J237" s="27">
        <f t="shared" si="16"/>
        <v>0</v>
      </c>
      <c r="K237" s="80">
        <f t="shared" si="18"/>
        <v>1</v>
      </c>
      <c r="L237" s="28">
        <f t="shared" si="17"/>
        <v>0</v>
      </c>
      <c r="M237" s="28">
        <f t="shared" si="19"/>
        <v>0</v>
      </c>
    </row>
    <row r="238" spans="1:13" ht="14.15" customHeight="1" x14ac:dyDescent="0.25">
      <c r="A238" s="129">
        <v>15429032</v>
      </c>
      <c r="B238" s="129" t="s">
        <v>174</v>
      </c>
      <c r="C238" s="129" t="s">
        <v>175</v>
      </c>
      <c r="D238" s="4" t="s">
        <v>2991</v>
      </c>
      <c r="E238" s="6">
        <v>60</v>
      </c>
      <c r="F238" s="6"/>
      <c r="G238" s="7"/>
      <c r="H238" s="122">
        <f>VLOOKUP(A238,'NIP totaal 2020'!$A$4:$I$1943,9,0)</f>
        <v>0</v>
      </c>
      <c r="I238" s="32">
        <f t="shared" si="15"/>
        <v>0</v>
      </c>
      <c r="J238" s="27">
        <f t="shared" si="16"/>
        <v>0</v>
      </c>
      <c r="K238" s="80">
        <f t="shared" si="18"/>
        <v>1</v>
      </c>
      <c r="L238" s="28">
        <f t="shared" si="17"/>
        <v>0</v>
      </c>
      <c r="M238" s="28">
        <f t="shared" si="19"/>
        <v>0</v>
      </c>
    </row>
    <row r="239" spans="1:13" ht="14.15" customHeight="1" x14ac:dyDescent="0.25">
      <c r="A239" s="129">
        <v>15436608</v>
      </c>
      <c r="B239" s="129" t="s">
        <v>138</v>
      </c>
      <c r="C239" s="129" t="s">
        <v>139</v>
      </c>
      <c r="D239" s="4" t="s">
        <v>2991</v>
      </c>
      <c r="E239" s="6">
        <v>60</v>
      </c>
      <c r="F239" s="6"/>
      <c r="G239" s="7"/>
      <c r="H239" s="122">
        <f>VLOOKUP(A239,'NIP totaal 2020'!$A$4:$I$1943,9,0)</f>
        <v>0</v>
      </c>
      <c r="I239" s="32">
        <f t="shared" si="15"/>
        <v>0</v>
      </c>
      <c r="J239" s="27">
        <f t="shared" si="16"/>
        <v>0</v>
      </c>
      <c r="K239" s="80">
        <f t="shared" si="18"/>
        <v>1</v>
      </c>
      <c r="L239" s="28">
        <f t="shared" si="17"/>
        <v>0</v>
      </c>
      <c r="M239" s="28">
        <f t="shared" si="19"/>
        <v>0</v>
      </c>
    </row>
    <row r="240" spans="1:13" ht="14.15" customHeight="1" x14ac:dyDescent="0.25">
      <c r="A240" s="129">
        <v>15436616</v>
      </c>
      <c r="B240" s="129" t="s">
        <v>138</v>
      </c>
      <c r="C240" s="129" t="s">
        <v>139</v>
      </c>
      <c r="D240" s="4" t="s">
        <v>2991</v>
      </c>
      <c r="E240" s="6">
        <v>30</v>
      </c>
      <c r="F240" s="6"/>
      <c r="G240" s="7"/>
      <c r="H240" s="122">
        <f>VLOOKUP(A240,'NIP totaal 2020'!$A$4:$I$1943,9,0)</f>
        <v>0</v>
      </c>
      <c r="I240" s="32">
        <f t="shared" si="15"/>
        <v>0</v>
      </c>
      <c r="J240" s="27">
        <f t="shared" si="16"/>
        <v>0</v>
      </c>
      <c r="K240" s="80">
        <f t="shared" si="18"/>
        <v>1</v>
      </c>
      <c r="L240" s="28">
        <f t="shared" si="17"/>
        <v>0</v>
      </c>
      <c r="M240" s="28">
        <f t="shared" si="19"/>
        <v>0</v>
      </c>
    </row>
    <row r="241" spans="1:13" ht="14.15" customHeight="1" x14ac:dyDescent="0.25">
      <c r="A241" s="129">
        <v>15440699</v>
      </c>
      <c r="B241" s="129" t="s">
        <v>190</v>
      </c>
      <c r="C241" s="129" t="s">
        <v>191</v>
      </c>
      <c r="D241" s="4" t="s">
        <v>2991</v>
      </c>
      <c r="E241" s="6">
        <v>1</v>
      </c>
      <c r="F241" s="6"/>
      <c r="G241" s="7"/>
      <c r="H241" s="122">
        <f>VLOOKUP(A241,'NIP totaal 2020'!$A$4:$I$1943,9,0)</f>
        <v>0</v>
      </c>
      <c r="I241" s="32">
        <f t="shared" si="15"/>
        <v>0</v>
      </c>
      <c r="J241" s="27">
        <f t="shared" si="16"/>
        <v>0</v>
      </c>
      <c r="K241" s="80">
        <f t="shared" si="18"/>
        <v>1</v>
      </c>
      <c r="L241" s="28">
        <f t="shared" si="17"/>
        <v>0</v>
      </c>
      <c r="M241" s="28">
        <f t="shared" si="19"/>
        <v>0</v>
      </c>
    </row>
    <row r="242" spans="1:13" ht="14.15" customHeight="1" x14ac:dyDescent="0.25">
      <c r="A242" s="129">
        <v>15459977</v>
      </c>
      <c r="B242" s="129" t="s">
        <v>174</v>
      </c>
      <c r="C242" s="129" t="s">
        <v>175</v>
      </c>
      <c r="D242" s="4" t="s">
        <v>2991</v>
      </c>
      <c r="E242" s="6">
        <v>60</v>
      </c>
      <c r="F242" s="6"/>
      <c r="G242" s="7"/>
      <c r="H242" s="122">
        <f>VLOOKUP(A242,'NIP totaal 2020'!$A$4:$I$1943,9,0)</f>
        <v>0</v>
      </c>
      <c r="I242" s="32">
        <f t="shared" si="15"/>
        <v>0</v>
      </c>
      <c r="J242" s="27">
        <f t="shared" si="16"/>
        <v>0</v>
      </c>
      <c r="K242" s="80">
        <f t="shared" si="18"/>
        <v>1</v>
      </c>
      <c r="L242" s="28">
        <f t="shared" si="17"/>
        <v>0</v>
      </c>
      <c r="M242" s="28">
        <f t="shared" si="19"/>
        <v>0</v>
      </c>
    </row>
    <row r="243" spans="1:13" ht="14.15" customHeight="1" x14ac:dyDescent="0.25">
      <c r="A243" s="129">
        <v>15460762</v>
      </c>
      <c r="B243" s="129" t="s">
        <v>192</v>
      </c>
      <c r="C243" s="129" t="s">
        <v>193</v>
      </c>
      <c r="D243" s="4" t="s">
        <v>2991</v>
      </c>
      <c r="E243" s="6">
        <v>1</v>
      </c>
      <c r="F243" s="6"/>
      <c r="G243" s="7"/>
      <c r="H243" s="122">
        <f>VLOOKUP(A243,'NIP totaal 2020'!$A$4:$I$1943,9,0)</f>
        <v>0</v>
      </c>
      <c r="I243" s="32">
        <f t="shared" si="15"/>
        <v>0</v>
      </c>
      <c r="J243" s="27">
        <f t="shared" si="16"/>
        <v>0</v>
      </c>
      <c r="K243" s="80">
        <f t="shared" si="18"/>
        <v>1</v>
      </c>
      <c r="L243" s="28">
        <f t="shared" si="17"/>
        <v>0</v>
      </c>
      <c r="M243" s="28">
        <f t="shared" si="19"/>
        <v>0</v>
      </c>
    </row>
    <row r="244" spans="1:13" ht="14.15" customHeight="1" x14ac:dyDescent="0.25">
      <c r="A244" s="129">
        <v>15460770</v>
      </c>
      <c r="B244" s="129" t="s">
        <v>192</v>
      </c>
      <c r="C244" s="129" t="s">
        <v>193</v>
      </c>
      <c r="D244" s="4" t="s">
        <v>2991</v>
      </c>
      <c r="E244" s="6">
        <v>1</v>
      </c>
      <c r="F244" s="6"/>
      <c r="G244" s="7"/>
      <c r="H244" s="122">
        <f>VLOOKUP(A244,'NIP totaal 2020'!$A$4:$I$1943,9,0)</f>
        <v>0</v>
      </c>
      <c r="I244" s="32">
        <f t="shared" si="15"/>
        <v>0</v>
      </c>
      <c r="J244" s="27">
        <f t="shared" si="16"/>
        <v>0</v>
      </c>
      <c r="K244" s="80">
        <f t="shared" si="18"/>
        <v>1</v>
      </c>
      <c r="L244" s="28">
        <f t="shared" si="17"/>
        <v>0</v>
      </c>
      <c r="M244" s="28">
        <f t="shared" si="19"/>
        <v>0</v>
      </c>
    </row>
    <row r="245" spans="1:13" ht="14.15" customHeight="1" x14ac:dyDescent="0.25">
      <c r="A245" s="129">
        <v>15466515</v>
      </c>
      <c r="B245" s="129" t="s">
        <v>148</v>
      </c>
      <c r="C245" s="129" t="s">
        <v>149</v>
      </c>
      <c r="D245" s="4" t="s">
        <v>2991</v>
      </c>
      <c r="E245" s="6">
        <v>5</v>
      </c>
      <c r="F245" s="6"/>
      <c r="G245" s="7"/>
      <c r="H245" s="122">
        <f>VLOOKUP(A245,'NIP totaal 2020'!$A$4:$I$1943,9,0)</f>
        <v>0</v>
      </c>
      <c r="I245" s="32">
        <f t="shared" si="15"/>
        <v>0</v>
      </c>
      <c r="J245" s="27">
        <f t="shared" si="16"/>
        <v>0</v>
      </c>
      <c r="K245" s="80">
        <f t="shared" si="18"/>
        <v>1</v>
      </c>
      <c r="L245" s="28">
        <f t="shared" si="17"/>
        <v>0</v>
      </c>
      <c r="M245" s="28">
        <f t="shared" si="19"/>
        <v>0</v>
      </c>
    </row>
    <row r="246" spans="1:13" ht="14.15" customHeight="1" x14ac:dyDescent="0.25">
      <c r="A246" s="129">
        <v>15474305</v>
      </c>
      <c r="B246" s="129" t="s">
        <v>186</v>
      </c>
      <c r="C246" s="129" t="s">
        <v>187</v>
      </c>
      <c r="D246" s="4" t="s">
        <v>2991</v>
      </c>
      <c r="E246" s="6">
        <v>1</v>
      </c>
      <c r="F246" s="6"/>
      <c r="G246" s="7"/>
      <c r="H246" s="122">
        <f>VLOOKUP(A246,'NIP totaal 2020'!$A$4:$I$1943,9,0)</f>
        <v>0</v>
      </c>
      <c r="I246" s="32">
        <f t="shared" si="15"/>
        <v>0</v>
      </c>
      <c r="J246" s="27">
        <f t="shared" si="16"/>
        <v>0</v>
      </c>
      <c r="K246" s="80">
        <f t="shared" si="18"/>
        <v>1</v>
      </c>
      <c r="L246" s="28">
        <f t="shared" si="17"/>
        <v>0</v>
      </c>
      <c r="M246" s="28">
        <f t="shared" si="19"/>
        <v>0</v>
      </c>
    </row>
    <row r="247" spans="1:13" ht="14.15" customHeight="1" x14ac:dyDescent="0.25">
      <c r="A247" s="129">
        <v>15474313</v>
      </c>
      <c r="B247" s="129" t="s">
        <v>186</v>
      </c>
      <c r="C247" s="129" t="s">
        <v>187</v>
      </c>
      <c r="D247" s="4" t="s">
        <v>2991</v>
      </c>
      <c r="E247" s="6">
        <v>1</v>
      </c>
      <c r="F247" s="6"/>
      <c r="G247" s="7"/>
      <c r="H247" s="122">
        <f>VLOOKUP(A247,'NIP totaal 2020'!$A$4:$I$1943,9,0)</f>
        <v>0</v>
      </c>
      <c r="I247" s="32">
        <f t="shared" si="15"/>
        <v>0</v>
      </c>
      <c r="J247" s="27">
        <f t="shared" si="16"/>
        <v>0</v>
      </c>
      <c r="K247" s="80">
        <f t="shared" si="18"/>
        <v>1</v>
      </c>
      <c r="L247" s="28">
        <f t="shared" si="17"/>
        <v>0</v>
      </c>
      <c r="M247" s="28">
        <f t="shared" si="19"/>
        <v>0</v>
      </c>
    </row>
    <row r="248" spans="1:13" ht="14.15" customHeight="1" x14ac:dyDescent="0.25">
      <c r="A248" s="129">
        <v>15474321</v>
      </c>
      <c r="B248" s="129" t="s">
        <v>186</v>
      </c>
      <c r="C248" s="129" t="s">
        <v>187</v>
      </c>
      <c r="D248" s="4" t="s">
        <v>2991</v>
      </c>
      <c r="E248" s="6">
        <v>1</v>
      </c>
      <c r="F248" s="6"/>
      <c r="G248" s="7"/>
      <c r="H248" s="122">
        <f>VLOOKUP(A248,'NIP totaal 2020'!$A$4:$I$1943,9,0)</f>
        <v>0</v>
      </c>
      <c r="I248" s="32">
        <f t="shared" si="15"/>
        <v>0</v>
      </c>
      <c r="J248" s="27">
        <f t="shared" si="16"/>
        <v>0</v>
      </c>
      <c r="K248" s="80">
        <f t="shared" si="18"/>
        <v>1</v>
      </c>
      <c r="L248" s="28">
        <f t="shared" si="17"/>
        <v>0</v>
      </c>
      <c r="M248" s="28">
        <f t="shared" si="19"/>
        <v>0</v>
      </c>
    </row>
    <row r="249" spans="1:13" ht="14.15" customHeight="1" x14ac:dyDescent="0.25">
      <c r="A249" s="129">
        <v>15474518</v>
      </c>
      <c r="B249" s="129" t="s">
        <v>184</v>
      </c>
      <c r="C249" s="129" t="s">
        <v>185</v>
      </c>
      <c r="D249" s="4" t="s">
        <v>2991</v>
      </c>
      <c r="E249" s="6">
        <v>1</v>
      </c>
      <c r="F249" s="6"/>
      <c r="G249" s="7"/>
      <c r="H249" s="122">
        <f>VLOOKUP(A249,'NIP totaal 2020'!$A$4:$I$1943,9,0)</f>
        <v>0</v>
      </c>
      <c r="I249" s="32">
        <f t="shared" si="15"/>
        <v>0</v>
      </c>
      <c r="J249" s="27">
        <f t="shared" si="16"/>
        <v>0</v>
      </c>
      <c r="K249" s="80">
        <f t="shared" si="18"/>
        <v>1</v>
      </c>
      <c r="L249" s="28">
        <f t="shared" si="17"/>
        <v>0</v>
      </c>
      <c r="M249" s="28">
        <f t="shared" si="19"/>
        <v>0</v>
      </c>
    </row>
    <row r="250" spans="1:13" ht="14.15" customHeight="1" x14ac:dyDescent="0.25">
      <c r="A250" s="129">
        <v>15474534</v>
      </c>
      <c r="B250" s="129" t="s">
        <v>184</v>
      </c>
      <c r="C250" s="129" t="s">
        <v>185</v>
      </c>
      <c r="D250" s="4" t="s">
        <v>2991</v>
      </c>
      <c r="E250" s="6">
        <v>1</v>
      </c>
      <c r="F250" s="6"/>
      <c r="G250" s="7"/>
      <c r="H250" s="122">
        <f>VLOOKUP(A250,'NIP totaal 2020'!$A$4:$I$1943,9,0)</f>
        <v>0</v>
      </c>
      <c r="I250" s="32">
        <f t="shared" si="15"/>
        <v>0</v>
      </c>
      <c r="J250" s="27">
        <f t="shared" si="16"/>
        <v>0</v>
      </c>
      <c r="K250" s="80">
        <f t="shared" si="18"/>
        <v>1</v>
      </c>
      <c r="L250" s="28">
        <f t="shared" si="17"/>
        <v>0</v>
      </c>
      <c r="M250" s="28">
        <f t="shared" si="19"/>
        <v>0</v>
      </c>
    </row>
    <row r="251" spans="1:13" ht="14.15" customHeight="1" x14ac:dyDescent="0.25">
      <c r="A251" s="129">
        <v>15488373</v>
      </c>
      <c r="B251" s="129" t="s">
        <v>196</v>
      </c>
      <c r="C251" s="129" t="s">
        <v>197</v>
      </c>
      <c r="D251" s="4" t="s">
        <v>2991</v>
      </c>
      <c r="E251" s="6">
        <v>100</v>
      </c>
      <c r="F251" s="6"/>
      <c r="G251" s="7"/>
      <c r="H251" s="122">
        <f>VLOOKUP(A251,'NIP totaal 2020'!$A$4:$I$1943,9,0)</f>
        <v>0</v>
      </c>
      <c r="I251" s="32">
        <f t="shared" si="15"/>
        <v>0</v>
      </c>
      <c r="J251" s="27">
        <f t="shared" si="16"/>
        <v>0</v>
      </c>
      <c r="K251" s="80">
        <f t="shared" si="18"/>
        <v>1</v>
      </c>
      <c r="L251" s="28">
        <f t="shared" si="17"/>
        <v>0</v>
      </c>
      <c r="M251" s="28">
        <f t="shared" si="19"/>
        <v>0</v>
      </c>
    </row>
    <row r="252" spans="1:13" ht="14.15" customHeight="1" x14ac:dyDescent="0.25">
      <c r="A252" s="129">
        <v>15492753</v>
      </c>
      <c r="B252" s="129" t="s">
        <v>194</v>
      </c>
      <c r="C252" s="129" t="s">
        <v>195</v>
      </c>
      <c r="D252" s="4" t="s">
        <v>2991</v>
      </c>
      <c r="E252" s="6">
        <v>1</v>
      </c>
      <c r="F252" s="6"/>
      <c r="G252" s="7"/>
      <c r="H252" s="122">
        <f>VLOOKUP(A252,'NIP totaal 2020'!$A$4:$I$1943,9,0)</f>
        <v>0</v>
      </c>
      <c r="I252" s="32">
        <f t="shared" si="15"/>
        <v>0</v>
      </c>
      <c r="J252" s="27">
        <f t="shared" si="16"/>
        <v>0</v>
      </c>
      <c r="K252" s="80">
        <f t="shared" si="18"/>
        <v>1</v>
      </c>
      <c r="L252" s="28">
        <f t="shared" si="17"/>
        <v>0</v>
      </c>
      <c r="M252" s="28">
        <f t="shared" si="19"/>
        <v>0</v>
      </c>
    </row>
    <row r="253" spans="1:13" ht="14.15" customHeight="1" x14ac:dyDescent="0.25">
      <c r="A253" s="129">
        <v>15492761</v>
      </c>
      <c r="B253" s="129" t="s">
        <v>194</v>
      </c>
      <c r="C253" s="129" t="s">
        <v>195</v>
      </c>
      <c r="D253" s="4" t="s">
        <v>2991</v>
      </c>
      <c r="E253" s="6">
        <v>1</v>
      </c>
      <c r="F253" s="6"/>
      <c r="G253" s="7"/>
      <c r="H253" s="122">
        <f>VLOOKUP(A253,'NIP totaal 2020'!$A$4:$I$1943,9,0)</f>
        <v>0</v>
      </c>
      <c r="I253" s="32">
        <f t="shared" si="15"/>
        <v>0</v>
      </c>
      <c r="J253" s="27">
        <f t="shared" si="16"/>
        <v>0</v>
      </c>
      <c r="K253" s="80">
        <f t="shared" si="18"/>
        <v>1</v>
      </c>
      <c r="L253" s="28">
        <f t="shared" si="17"/>
        <v>0</v>
      </c>
      <c r="M253" s="28">
        <f t="shared" si="19"/>
        <v>0</v>
      </c>
    </row>
    <row r="254" spans="1:13" ht="14.15" customHeight="1" x14ac:dyDescent="0.25">
      <c r="A254" s="129">
        <v>15492818</v>
      </c>
      <c r="B254" s="129" t="s">
        <v>198</v>
      </c>
      <c r="C254" s="129" t="s">
        <v>199</v>
      </c>
      <c r="D254" s="4" t="s">
        <v>2991</v>
      </c>
      <c r="E254" s="6">
        <v>30</v>
      </c>
      <c r="F254" s="6"/>
      <c r="G254" s="7"/>
      <c r="H254" s="122">
        <f>VLOOKUP(A254,'NIP totaal 2020'!$A$4:$I$1943,9,0)</f>
        <v>0</v>
      </c>
      <c r="I254" s="32">
        <f t="shared" si="15"/>
        <v>0</v>
      </c>
      <c r="J254" s="27">
        <f t="shared" si="16"/>
        <v>0</v>
      </c>
      <c r="K254" s="80">
        <f t="shared" si="18"/>
        <v>1</v>
      </c>
      <c r="L254" s="28">
        <f t="shared" si="17"/>
        <v>0</v>
      </c>
      <c r="M254" s="28">
        <f t="shared" si="19"/>
        <v>0</v>
      </c>
    </row>
    <row r="255" spans="1:13" ht="14.15" customHeight="1" x14ac:dyDescent="0.25">
      <c r="A255" s="129">
        <v>15501094</v>
      </c>
      <c r="B255" s="129" t="s">
        <v>172</v>
      </c>
      <c r="C255" s="129" t="s">
        <v>173</v>
      </c>
      <c r="D255" s="4" t="s">
        <v>2991</v>
      </c>
      <c r="E255" s="6">
        <v>15</v>
      </c>
      <c r="F255" s="6"/>
      <c r="G255" s="7"/>
      <c r="H255" s="122">
        <f>VLOOKUP(A255,'NIP totaal 2020'!$A$4:$I$1943,9,0)</f>
        <v>0</v>
      </c>
      <c r="I255" s="32">
        <f t="shared" si="15"/>
        <v>0</v>
      </c>
      <c r="J255" s="27">
        <f t="shared" si="16"/>
        <v>0</v>
      </c>
      <c r="K255" s="80">
        <f t="shared" si="18"/>
        <v>1</v>
      </c>
      <c r="L255" s="28">
        <f t="shared" si="17"/>
        <v>0</v>
      </c>
      <c r="M255" s="28">
        <f t="shared" si="19"/>
        <v>0</v>
      </c>
    </row>
    <row r="256" spans="1:13" ht="14.15" customHeight="1" x14ac:dyDescent="0.25">
      <c r="A256" s="129">
        <v>15501108</v>
      </c>
      <c r="B256" s="129" t="s">
        <v>172</v>
      </c>
      <c r="C256" s="129" t="s">
        <v>173</v>
      </c>
      <c r="D256" s="4" t="s">
        <v>2991</v>
      </c>
      <c r="E256" s="6">
        <v>20</v>
      </c>
      <c r="F256" s="6"/>
      <c r="G256" s="7"/>
      <c r="H256" s="122">
        <f>VLOOKUP(A256,'NIP totaal 2020'!$A$4:$I$1943,9,0)</f>
        <v>0</v>
      </c>
      <c r="I256" s="32">
        <f t="shared" si="15"/>
        <v>0</v>
      </c>
      <c r="J256" s="27">
        <f t="shared" si="16"/>
        <v>0</v>
      </c>
      <c r="K256" s="80">
        <f t="shared" si="18"/>
        <v>1</v>
      </c>
      <c r="L256" s="28">
        <f t="shared" si="17"/>
        <v>0</v>
      </c>
      <c r="M256" s="28">
        <f t="shared" si="19"/>
        <v>0</v>
      </c>
    </row>
    <row r="257" spans="1:13" ht="14.15" customHeight="1" x14ac:dyDescent="0.25">
      <c r="A257" s="129">
        <v>15517500</v>
      </c>
      <c r="B257" s="129" t="s">
        <v>200</v>
      </c>
      <c r="C257" s="129" t="s">
        <v>201</v>
      </c>
      <c r="D257" s="4" t="s">
        <v>2991</v>
      </c>
      <c r="E257" s="6">
        <v>1</v>
      </c>
      <c r="F257" s="6"/>
      <c r="G257" s="7"/>
      <c r="H257" s="122">
        <f>VLOOKUP(A257,'NIP totaal 2020'!$A$4:$I$1943,9,0)</f>
        <v>0</v>
      </c>
      <c r="I257" s="32">
        <f t="shared" si="15"/>
        <v>0</v>
      </c>
      <c r="J257" s="27">
        <f t="shared" si="16"/>
        <v>0</v>
      </c>
      <c r="K257" s="80">
        <f t="shared" si="18"/>
        <v>1</v>
      </c>
      <c r="L257" s="28">
        <f t="shared" si="17"/>
        <v>0</v>
      </c>
      <c r="M257" s="28">
        <f t="shared" si="19"/>
        <v>0</v>
      </c>
    </row>
    <row r="258" spans="1:13" ht="14.15" customHeight="1" x14ac:dyDescent="0.25">
      <c r="A258" s="129">
        <v>15518310</v>
      </c>
      <c r="B258" s="129" t="s">
        <v>202</v>
      </c>
      <c r="C258" s="129" t="s">
        <v>203</v>
      </c>
      <c r="D258" s="4" t="s">
        <v>2991</v>
      </c>
      <c r="E258" s="6">
        <v>1</v>
      </c>
      <c r="F258" s="6"/>
      <c r="G258" s="7"/>
      <c r="H258" s="122">
        <f>VLOOKUP(A258,'NIP totaal 2020'!$A$4:$I$1943,9,0)</f>
        <v>0</v>
      </c>
      <c r="I258" s="32">
        <f t="shared" si="15"/>
        <v>0</v>
      </c>
      <c r="J258" s="27">
        <f t="shared" si="16"/>
        <v>0</v>
      </c>
      <c r="K258" s="80">
        <f t="shared" si="18"/>
        <v>1</v>
      </c>
      <c r="L258" s="28">
        <f t="shared" si="17"/>
        <v>0</v>
      </c>
      <c r="M258" s="28">
        <f t="shared" si="19"/>
        <v>0</v>
      </c>
    </row>
    <row r="259" spans="1:13" ht="14.15" customHeight="1" x14ac:dyDescent="0.25">
      <c r="A259" s="129">
        <v>15518329</v>
      </c>
      <c r="B259" s="129" t="s">
        <v>202</v>
      </c>
      <c r="C259" s="129" t="s">
        <v>203</v>
      </c>
      <c r="D259" s="4" t="s">
        <v>2991</v>
      </c>
      <c r="E259" s="6">
        <v>1</v>
      </c>
      <c r="F259" s="6"/>
      <c r="G259" s="7"/>
      <c r="H259" s="122">
        <f>VLOOKUP(A259,'NIP totaal 2020'!$A$4:$I$1943,9,0)</f>
        <v>0</v>
      </c>
      <c r="I259" s="32">
        <f t="shared" si="15"/>
        <v>0</v>
      </c>
      <c r="J259" s="27">
        <f t="shared" si="16"/>
        <v>0</v>
      </c>
      <c r="K259" s="80">
        <f t="shared" si="18"/>
        <v>1</v>
      </c>
      <c r="L259" s="28">
        <f t="shared" si="17"/>
        <v>0</v>
      </c>
      <c r="M259" s="28">
        <f t="shared" si="19"/>
        <v>0</v>
      </c>
    </row>
    <row r="260" spans="1:13" ht="14.15" customHeight="1" x14ac:dyDescent="0.25">
      <c r="A260" s="129">
        <v>15522768</v>
      </c>
      <c r="B260" s="129" t="s">
        <v>176</v>
      </c>
      <c r="C260" s="129" t="s">
        <v>177</v>
      </c>
      <c r="D260" s="4" t="s">
        <v>2991</v>
      </c>
      <c r="E260" s="6">
        <v>28</v>
      </c>
      <c r="F260" s="6"/>
      <c r="G260" s="7"/>
      <c r="H260" s="122">
        <f>VLOOKUP(A260,'NIP totaal 2020'!$A$4:$I$1943,9,0)</f>
        <v>0</v>
      </c>
      <c r="I260" s="32">
        <f t="shared" ref="I260:I323" si="20">F260/E260</f>
        <v>0</v>
      </c>
      <c r="J260" s="27">
        <f t="shared" ref="J260:J323" si="21">H260/E260*F260</f>
        <v>0</v>
      </c>
      <c r="K260" s="80">
        <f t="shared" si="18"/>
        <v>1</v>
      </c>
      <c r="L260" s="28">
        <f t="shared" ref="L260:L323" si="22">G260/E260*F260</f>
        <v>0</v>
      </c>
      <c r="M260" s="28">
        <f t="shared" si="19"/>
        <v>0</v>
      </c>
    </row>
    <row r="261" spans="1:13" ht="14.15" customHeight="1" x14ac:dyDescent="0.25">
      <c r="A261" s="129">
        <v>15522776</v>
      </c>
      <c r="B261" s="129" t="s">
        <v>176</v>
      </c>
      <c r="C261" s="129" t="s">
        <v>177</v>
      </c>
      <c r="D261" s="4" t="s">
        <v>2991</v>
      </c>
      <c r="E261" s="6">
        <v>28</v>
      </c>
      <c r="F261" s="6"/>
      <c r="G261" s="7"/>
      <c r="H261" s="122">
        <f>VLOOKUP(A261,'NIP totaal 2020'!$A$4:$I$1943,9,0)</f>
        <v>0</v>
      </c>
      <c r="I261" s="32">
        <f t="shared" si="20"/>
        <v>0</v>
      </c>
      <c r="J261" s="27">
        <f t="shared" si="21"/>
        <v>0</v>
      </c>
      <c r="K261" s="80">
        <f t="shared" ref="K261:K324" si="23">IF(H261&gt;G261, 0, 1)</f>
        <v>1</v>
      </c>
      <c r="L261" s="28">
        <f t="shared" si="22"/>
        <v>0</v>
      </c>
      <c r="M261" s="28">
        <f t="shared" ref="M261:M324" si="24">MIN(L261,J261)</f>
        <v>0</v>
      </c>
    </row>
    <row r="262" spans="1:13" ht="14.15" customHeight="1" x14ac:dyDescent="0.25">
      <c r="A262" s="129">
        <v>15522784</v>
      </c>
      <c r="B262" s="129" t="s">
        <v>176</v>
      </c>
      <c r="C262" s="129" t="s">
        <v>177</v>
      </c>
      <c r="D262" s="4" t="s">
        <v>2991</v>
      </c>
      <c r="E262" s="6">
        <v>28</v>
      </c>
      <c r="F262" s="6"/>
      <c r="G262" s="7"/>
      <c r="H262" s="122">
        <f>VLOOKUP(A262,'NIP totaal 2020'!$A$4:$I$1943,9,0)</f>
        <v>0</v>
      </c>
      <c r="I262" s="32">
        <f t="shared" si="20"/>
        <v>0</v>
      </c>
      <c r="J262" s="27">
        <f t="shared" si="21"/>
        <v>0</v>
      </c>
      <c r="K262" s="80">
        <f t="shared" si="23"/>
        <v>1</v>
      </c>
      <c r="L262" s="28">
        <f t="shared" si="22"/>
        <v>0</v>
      </c>
      <c r="M262" s="28">
        <f t="shared" si="24"/>
        <v>0</v>
      </c>
    </row>
    <row r="263" spans="1:13" ht="14.15" customHeight="1" x14ac:dyDescent="0.25">
      <c r="A263" s="129">
        <v>15532224</v>
      </c>
      <c r="B263" s="129" t="s">
        <v>130</v>
      </c>
      <c r="C263" s="129" t="s">
        <v>131</v>
      </c>
      <c r="D263" s="4" t="s">
        <v>2991</v>
      </c>
      <c r="E263" s="6">
        <v>10</v>
      </c>
      <c r="F263" s="6"/>
      <c r="G263" s="7"/>
      <c r="H263" s="122">
        <f>VLOOKUP(A263,'NIP totaal 2020'!$A$4:$I$1943,9,0)</f>
        <v>0</v>
      </c>
      <c r="I263" s="32">
        <f t="shared" si="20"/>
        <v>0</v>
      </c>
      <c r="J263" s="27">
        <f t="shared" si="21"/>
        <v>0</v>
      </c>
      <c r="K263" s="80">
        <f t="shared" si="23"/>
        <v>1</v>
      </c>
      <c r="L263" s="28">
        <f t="shared" si="22"/>
        <v>0</v>
      </c>
      <c r="M263" s="28">
        <f t="shared" si="24"/>
        <v>0</v>
      </c>
    </row>
    <row r="264" spans="1:13" ht="14.15" customHeight="1" x14ac:dyDescent="0.25">
      <c r="A264" s="129">
        <v>15532232</v>
      </c>
      <c r="B264" s="129" t="s">
        <v>130</v>
      </c>
      <c r="C264" s="129" t="s">
        <v>131</v>
      </c>
      <c r="D264" s="4" t="s">
        <v>2991</v>
      </c>
      <c r="E264" s="6">
        <v>10</v>
      </c>
      <c r="F264" s="6"/>
      <c r="G264" s="7"/>
      <c r="H264" s="122">
        <f>VLOOKUP(A264,'NIP totaal 2020'!$A$4:$I$1943,9,0)</f>
        <v>0</v>
      </c>
      <c r="I264" s="32">
        <f t="shared" si="20"/>
        <v>0</v>
      </c>
      <c r="J264" s="27">
        <f t="shared" si="21"/>
        <v>0</v>
      </c>
      <c r="K264" s="80">
        <f t="shared" si="23"/>
        <v>1</v>
      </c>
      <c r="L264" s="28">
        <f t="shared" si="22"/>
        <v>0</v>
      </c>
      <c r="M264" s="28">
        <f t="shared" si="24"/>
        <v>0</v>
      </c>
    </row>
    <row r="265" spans="1:13" ht="14.15" customHeight="1" x14ac:dyDescent="0.25">
      <c r="A265" s="129">
        <v>15532585</v>
      </c>
      <c r="B265" s="129" t="s">
        <v>166</v>
      </c>
      <c r="C265" s="129" t="s">
        <v>167</v>
      </c>
      <c r="D265" s="4" t="s">
        <v>2991</v>
      </c>
      <c r="E265" s="6">
        <v>1</v>
      </c>
      <c r="F265" s="6"/>
      <c r="G265" s="7"/>
      <c r="H265" s="122">
        <f>VLOOKUP(A265,'NIP totaal 2020'!$A$4:$I$1943,9,0)</f>
        <v>0</v>
      </c>
      <c r="I265" s="32">
        <f t="shared" si="20"/>
        <v>0</v>
      </c>
      <c r="J265" s="27">
        <f t="shared" si="21"/>
        <v>0</v>
      </c>
      <c r="K265" s="80">
        <f t="shared" si="23"/>
        <v>1</v>
      </c>
      <c r="L265" s="28">
        <f t="shared" si="22"/>
        <v>0</v>
      </c>
      <c r="M265" s="28">
        <f t="shared" si="24"/>
        <v>0</v>
      </c>
    </row>
    <row r="266" spans="1:13" ht="14.15" customHeight="1" x14ac:dyDescent="0.25">
      <c r="A266" s="129">
        <v>15532593</v>
      </c>
      <c r="B266" s="129" t="s">
        <v>166</v>
      </c>
      <c r="C266" s="129" t="s">
        <v>167</v>
      </c>
      <c r="D266" s="4" t="s">
        <v>2991</v>
      </c>
      <c r="E266" s="6">
        <v>1</v>
      </c>
      <c r="F266" s="6"/>
      <c r="G266" s="7"/>
      <c r="H266" s="122">
        <f>VLOOKUP(A266,'NIP totaal 2020'!$A$4:$I$1943,9,0)</f>
        <v>0</v>
      </c>
      <c r="I266" s="32">
        <f t="shared" si="20"/>
        <v>0</v>
      </c>
      <c r="J266" s="27">
        <f t="shared" si="21"/>
        <v>0</v>
      </c>
      <c r="K266" s="80">
        <f t="shared" si="23"/>
        <v>1</v>
      </c>
      <c r="L266" s="28">
        <f t="shared" si="22"/>
        <v>0</v>
      </c>
      <c r="M266" s="28">
        <f t="shared" si="24"/>
        <v>0</v>
      </c>
    </row>
    <row r="267" spans="1:13" ht="14.15" customHeight="1" x14ac:dyDescent="0.25">
      <c r="A267" s="129">
        <v>15532607</v>
      </c>
      <c r="B267" s="129" t="s">
        <v>144</v>
      </c>
      <c r="C267" s="129" t="s">
        <v>145</v>
      </c>
      <c r="D267" s="4" t="s">
        <v>2991</v>
      </c>
      <c r="E267" s="6">
        <v>1</v>
      </c>
      <c r="F267" s="6"/>
      <c r="G267" s="7"/>
      <c r="H267" s="122">
        <f>VLOOKUP(A267,'NIP totaal 2020'!$A$4:$I$1943,9,0)</f>
        <v>0</v>
      </c>
      <c r="I267" s="32">
        <f t="shared" si="20"/>
        <v>0</v>
      </c>
      <c r="J267" s="27">
        <f t="shared" si="21"/>
        <v>0</v>
      </c>
      <c r="K267" s="80">
        <f t="shared" si="23"/>
        <v>1</v>
      </c>
      <c r="L267" s="28">
        <f t="shared" si="22"/>
        <v>0</v>
      </c>
      <c r="M267" s="28">
        <f t="shared" si="24"/>
        <v>0</v>
      </c>
    </row>
    <row r="268" spans="1:13" ht="14.15" customHeight="1" x14ac:dyDescent="0.25">
      <c r="A268" s="129">
        <v>15532623</v>
      </c>
      <c r="B268" s="129" t="s">
        <v>144</v>
      </c>
      <c r="C268" s="129" t="s">
        <v>145</v>
      </c>
      <c r="D268" s="4" t="s">
        <v>2991</v>
      </c>
      <c r="E268" s="6">
        <v>1</v>
      </c>
      <c r="F268" s="6"/>
      <c r="G268" s="7"/>
      <c r="H268" s="122">
        <f>VLOOKUP(A268,'NIP totaal 2020'!$A$4:$I$1943,9,0)</f>
        <v>0</v>
      </c>
      <c r="I268" s="32">
        <f t="shared" si="20"/>
        <v>0</v>
      </c>
      <c r="J268" s="27">
        <f t="shared" si="21"/>
        <v>0</v>
      </c>
      <c r="K268" s="80">
        <f t="shared" si="23"/>
        <v>1</v>
      </c>
      <c r="L268" s="28">
        <f t="shared" si="22"/>
        <v>0</v>
      </c>
      <c r="M268" s="28">
        <f t="shared" si="24"/>
        <v>0</v>
      </c>
    </row>
    <row r="269" spans="1:13" ht="14.15" customHeight="1" x14ac:dyDescent="0.25">
      <c r="A269" s="129">
        <v>15532658</v>
      </c>
      <c r="B269" s="129" t="s">
        <v>144</v>
      </c>
      <c r="C269" s="129" t="s">
        <v>145</v>
      </c>
      <c r="D269" s="4" t="s">
        <v>2991</v>
      </c>
      <c r="E269" s="6">
        <v>1</v>
      </c>
      <c r="F269" s="6"/>
      <c r="G269" s="7"/>
      <c r="H269" s="122">
        <f>VLOOKUP(A269,'NIP totaal 2020'!$A$4:$I$1943,9,0)</f>
        <v>0</v>
      </c>
      <c r="I269" s="32">
        <f t="shared" si="20"/>
        <v>0</v>
      </c>
      <c r="J269" s="27">
        <f t="shared" si="21"/>
        <v>0</v>
      </c>
      <c r="K269" s="80">
        <f t="shared" si="23"/>
        <v>1</v>
      </c>
      <c r="L269" s="28">
        <f t="shared" si="22"/>
        <v>0</v>
      </c>
      <c r="M269" s="28">
        <f t="shared" si="24"/>
        <v>0</v>
      </c>
    </row>
    <row r="270" spans="1:13" ht="14.15" customHeight="1" x14ac:dyDescent="0.25">
      <c r="A270" s="129">
        <v>15534952</v>
      </c>
      <c r="B270" s="129" t="s">
        <v>194</v>
      </c>
      <c r="C270" s="129" t="s">
        <v>195</v>
      </c>
      <c r="D270" s="4" t="s">
        <v>2991</v>
      </c>
      <c r="E270" s="6">
        <v>1</v>
      </c>
      <c r="F270" s="6"/>
      <c r="G270" s="7"/>
      <c r="H270" s="122">
        <f>VLOOKUP(A270,'NIP totaal 2020'!$A$4:$I$1943,9,0)</f>
        <v>0</v>
      </c>
      <c r="I270" s="32">
        <f t="shared" si="20"/>
        <v>0</v>
      </c>
      <c r="J270" s="27">
        <f t="shared" si="21"/>
        <v>0</v>
      </c>
      <c r="K270" s="80">
        <f t="shared" si="23"/>
        <v>1</v>
      </c>
      <c r="L270" s="28">
        <f t="shared" si="22"/>
        <v>0</v>
      </c>
      <c r="M270" s="28">
        <f t="shared" si="24"/>
        <v>0</v>
      </c>
    </row>
    <row r="271" spans="1:13" ht="14.15" customHeight="1" x14ac:dyDescent="0.25">
      <c r="A271" s="129">
        <v>15534960</v>
      </c>
      <c r="B271" s="129" t="s">
        <v>194</v>
      </c>
      <c r="C271" s="129" t="s">
        <v>195</v>
      </c>
      <c r="D271" s="4" t="s">
        <v>2991</v>
      </c>
      <c r="E271" s="6">
        <v>1</v>
      </c>
      <c r="F271" s="6"/>
      <c r="G271" s="7"/>
      <c r="H271" s="122">
        <f>VLOOKUP(A271,'NIP totaal 2020'!$A$4:$I$1943,9,0)</f>
        <v>0</v>
      </c>
      <c r="I271" s="32">
        <f t="shared" si="20"/>
        <v>0</v>
      </c>
      <c r="J271" s="27">
        <f t="shared" si="21"/>
        <v>0</v>
      </c>
      <c r="K271" s="80">
        <f t="shared" si="23"/>
        <v>1</v>
      </c>
      <c r="L271" s="28">
        <f t="shared" si="22"/>
        <v>0</v>
      </c>
      <c r="M271" s="28">
        <f t="shared" si="24"/>
        <v>0</v>
      </c>
    </row>
    <row r="272" spans="1:13" ht="14.15" customHeight="1" x14ac:dyDescent="0.25">
      <c r="A272" s="129">
        <v>15561593</v>
      </c>
      <c r="B272" s="129" t="s">
        <v>206</v>
      </c>
      <c r="C272" s="129" t="s">
        <v>141</v>
      </c>
      <c r="D272" s="4" t="s">
        <v>2991</v>
      </c>
      <c r="E272" s="6">
        <v>30</v>
      </c>
      <c r="F272" s="6"/>
      <c r="G272" s="7"/>
      <c r="H272" s="122">
        <f>VLOOKUP(A272,'NIP totaal 2020'!$A$4:$I$1943,9,0)</f>
        <v>0</v>
      </c>
      <c r="I272" s="32">
        <f t="shared" si="20"/>
        <v>0</v>
      </c>
      <c r="J272" s="27">
        <f t="shared" si="21"/>
        <v>0</v>
      </c>
      <c r="K272" s="80">
        <f t="shared" si="23"/>
        <v>1</v>
      </c>
      <c r="L272" s="28">
        <f t="shared" si="22"/>
        <v>0</v>
      </c>
      <c r="M272" s="28">
        <f t="shared" si="24"/>
        <v>0</v>
      </c>
    </row>
    <row r="273" spans="1:13" ht="14.15" customHeight="1" x14ac:dyDescent="0.25">
      <c r="A273" s="129">
        <v>15561607</v>
      </c>
      <c r="B273" s="129" t="s">
        <v>206</v>
      </c>
      <c r="C273" s="129" t="s">
        <v>141</v>
      </c>
      <c r="D273" s="4" t="s">
        <v>2991</v>
      </c>
      <c r="E273" s="6">
        <v>30</v>
      </c>
      <c r="F273" s="6"/>
      <c r="G273" s="7"/>
      <c r="H273" s="122">
        <f>VLOOKUP(A273,'NIP totaal 2020'!$A$4:$I$1943,9,0)</f>
        <v>0</v>
      </c>
      <c r="I273" s="32">
        <f t="shared" si="20"/>
        <v>0</v>
      </c>
      <c r="J273" s="27">
        <f t="shared" si="21"/>
        <v>0</v>
      </c>
      <c r="K273" s="80">
        <f t="shared" si="23"/>
        <v>1</v>
      </c>
      <c r="L273" s="28">
        <f t="shared" si="22"/>
        <v>0</v>
      </c>
      <c r="M273" s="28">
        <f t="shared" si="24"/>
        <v>0</v>
      </c>
    </row>
    <row r="274" spans="1:13" ht="14.15" customHeight="1" x14ac:dyDescent="0.25">
      <c r="A274" s="129">
        <v>15562034</v>
      </c>
      <c r="B274" s="129" t="s">
        <v>148</v>
      </c>
      <c r="C274" s="129" t="s">
        <v>149</v>
      </c>
      <c r="D274" s="4" t="s">
        <v>2991</v>
      </c>
      <c r="E274" s="6">
        <v>5</v>
      </c>
      <c r="F274" s="6"/>
      <c r="G274" s="7"/>
      <c r="H274" s="122">
        <f>VLOOKUP(A274,'NIP totaal 2020'!$A$4:$I$1943,9,0)</f>
        <v>0</v>
      </c>
      <c r="I274" s="32">
        <f t="shared" si="20"/>
        <v>0</v>
      </c>
      <c r="J274" s="27">
        <f t="shared" si="21"/>
        <v>0</v>
      </c>
      <c r="K274" s="80">
        <f t="shared" si="23"/>
        <v>1</v>
      </c>
      <c r="L274" s="28">
        <f t="shared" si="22"/>
        <v>0</v>
      </c>
      <c r="M274" s="28">
        <f t="shared" si="24"/>
        <v>0</v>
      </c>
    </row>
    <row r="275" spans="1:13" ht="14.15" customHeight="1" x14ac:dyDescent="0.25">
      <c r="A275" s="129">
        <v>15562042</v>
      </c>
      <c r="B275" s="129" t="s">
        <v>148</v>
      </c>
      <c r="C275" s="129" t="s">
        <v>149</v>
      </c>
      <c r="D275" s="4" t="s">
        <v>2991</v>
      </c>
      <c r="E275" s="6">
        <v>5</v>
      </c>
      <c r="F275" s="6"/>
      <c r="G275" s="7"/>
      <c r="H275" s="122">
        <f>VLOOKUP(A275,'NIP totaal 2020'!$A$4:$I$1943,9,0)</f>
        <v>0</v>
      </c>
      <c r="I275" s="32">
        <f t="shared" si="20"/>
        <v>0</v>
      </c>
      <c r="J275" s="27">
        <f t="shared" si="21"/>
        <v>0</v>
      </c>
      <c r="K275" s="80">
        <f t="shared" si="23"/>
        <v>1</v>
      </c>
      <c r="L275" s="28">
        <f t="shared" si="22"/>
        <v>0</v>
      </c>
      <c r="M275" s="28">
        <f t="shared" si="24"/>
        <v>0</v>
      </c>
    </row>
    <row r="276" spans="1:13" ht="14.15" customHeight="1" x14ac:dyDescent="0.25">
      <c r="A276" s="129">
        <v>15562050</v>
      </c>
      <c r="B276" s="129" t="s">
        <v>148</v>
      </c>
      <c r="C276" s="129" t="s">
        <v>149</v>
      </c>
      <c r="D276" s="4" t="s">
        <v>2991</v>
      </c>
      <c r="E276" s="6">
        <v>5</v>
      </c>
      <c r="F276" s="6"/>
      <c r="G276" s="7"/>
      <c r="H276" s="122">
        <f>VLOOKUP(A276,'NIP totaal 2020'!$A$4:$I$1943,9,0)</f>
        <v>0</v>
      </c>
      <c r="I276" s="32">
        <f t="shared" si="20"/>
        <v>0</v>
      </c>
      <c r="J276" s="27">
        <f t="shared" si="21"/>
        <v>0</v>
      </c>
      <c r="K276" s="80">
        <f t="shared" si="23"/>
        <v>1</v>
      </c>
      <c r="L276" s="28">
        <f t="shared" si="22"/>
        <v>0</v>
      </c>
      <c r="M276" s="28">
        <f t="shared" si="24"/>
        <v>0</v>
      </c>
    </row>
    <row r="277" spans="1:13" ht="14.15" customHeight="1" x14ac:dyDescent="0.25">
      <c r="A277" s="129">
        <v>15563456</v>
      </c>
      <c r="B277" s="129" t="s">
        <v>207</v>
      </c>
      <c r="C277" s="129" t="s">
        <v>208</v>
      </c>
      <c r="D277" s="4" t="s">
        <v>2991</v>
      </c>
      <c r="E277" s="6">
        <v>5</v>
      </c>
      <c r="F277" s="6"/>
      <c r="G277" s="7"/>
      <c r="H277" s="122">
        <f>VLOOKUP(A277,'NIP totaal 2020'!$A$4:$I$1943,9,0)</f>
        <v>0</v>
      </c>
      <c r="I277" s="32">
        <f t="shared" si="20"/>
        <v>0</v>
      </c>
      <c r="J277" s="27">
        <f t="shared" si="21"/>
        <v>0</v>
      </c>
      <c r="K277" s="80">
        <f t="shared" si="23"/>
        <v>1</v>
      </c>
      <c r="L277" s="28">
        <f t="shared" si="22"/>
        <v>0</v>
      </c>
      <c r="M277" s="28">
        <f t="shared" si="24"/>
        <v>0</v>
      </c>
    </row>
    <row r="278" spans="1:13" ht="14.15" customHeight="1" x14ac:dyDescent="0.25">
      <c r="A278" s="129">
        <v>15569756</v>
      </c>
      <c r="B278" s="129" t="s">
        <v>194</v>
      </c>
      <c r="C278" s="129" t="s">
        <v>195</v>
      </c>
      <c r="D278" s="4" t="s">
        <v>2991</v>
      </c>
      <c r="E278" s="6">
        <v>1</v>
      </c>
      <c r="F278" s="6"/>
      <c r="G278" s="7"/>
      <c r="H278" s="122">
        <f>VLOOKUP(A278,'NIP totaal 2020'!$A$4:$I$1943,9,0)</f>
        <v>0</v>
      </c>
      <c r="I278" s="32">
        <f t="shared" si="20"/>
        <v>0</v>
      </c>
      <c r="J278" s="27">
        <f t="shared" si="21"/>
        <v>0</v>
      </c>
      <c r="K278" s="80">
        <f t="shared" si="23"/>
        <v>1</v>
      </c>
      <c r="L278" s="28">
        <f t="shared" si="22"/>
        <v>0</v>
      </c>
      <c r="M278" s="28">
        <f t="shared" si="24"/>
        <v>0</v>
      </c>
    </row>
    <row r="279" spans="1:13" ht="14.15" customHeight="1" x14ac:dyDescent="0.25">
      <c r="A279" s="129">
        <v>15569764</v>
      </c>
      <c r="B279" s="129" t="s">
        <v>194</v>
      </c>
      <c r="C279" s="129" t="s">
        <v>195</v>
      </c>
      <c r="D279" s="4" t="s">
        <v>2991</v>
      </c>
      <c r="E279" s="6">
        <v>1</v>
      </c>
      <c r="F279" s="6"/>
      <c r="G279" s="7"/>
      <c r="H279" s="122">
        <f>VLOOKUP(A279,'NIP totaal 2020'!$A$4:$I$1943,9,0)</f>
        <v>0</v>
      </c>
      <c r="I279" s="32">
        <f t="shared" si="20"/>
        <v>0</v>
      </c>
      <c r="J279" s="27">
        <f t="shared" si="21"/>
        <v>0</v>
      </c>
      <c r="K279" s="80">
        <f t="shared" si="23"/>
        <v>1</v>
      </c>
      <c r="L279" s="28">
        <f t="shared" si="22"/>
        <v>0</v>
      </c>
      <c r="M279" s="28">
        <f t="shared" si="24"/>
        <v>0</v>
      </c>
    </row>
    <row r="280" spans="1:13" ht="14.15" customHeight="1" x14ac:dyDescent="0.25">
      <c r="A280" s="129">
        <v>15576299</v>
      </c>
      <c r="B280" s="129" t="s">
        <v>196</v>
      </c>
      <c r="C280" s="129" t="s">
        <v>197</v>
      </c>
      <c r="D280" s="4" t="s">
        <v>2991</v>
      </c>
      <c r="E280" s="6">
        <v>100</v>
      </c>
      <c r="F280" s="6"/>
      <c r="G280" s="7"/>
      <c r="H280" s="122">
        <f>VLOOKUP(A280,'NIP totaal 2020'!$A$4:$I$1943,9,0)</f>
        <v>0</v>
      </c>
      <c r="I280" s="32">
        <f t="shared" si="20"/>
        <v>0</v>
      </c>
      <c r="J280" s="27">
        <f t="shared" si="21"/>
        <v>0</v>
      </c>
      <c r="K280" s="80">
        <f t="shared" si="23"/>
        <v>1</v>
      </c>
      <c r="L280" s="28">
        <f t="shared" si="22"/>
        <v>0</v>
      </c>
      <c r="M280" s="28">
        <f t="shared" si="24"/>
        <v>0</v>
      </c>
    </row>
    <row r="281" spans="1:13" ht="14.15" customHeight="1" x14ac:dyDescent="0.25">
      <c r="A281" s="129">
        <v>15579239</v>
      </c>
      <c r="B281" s="129" t="s">
        <v>209</v>
      </c>
      <c r="C281" s="129" t="s">
        <v>210</v>
      </c>
      <c r="D281" s="4" t="s">
        <v>2991</v>
      </c>
      <c r="E281" s="6">
        <v>30</v>
      </c>
      <c r="F281" s="6"/>
      <c r="G281" s="7"/>
      <c r="H281" s="122">
        <f>VLOOKUP(A281,'NIP totaal 2020'!$A$4:$I$1943,9,0)</f>
        <v>0</v>
      </c>
      <c r="I281" s="32">
        <f t="shared" si="20"/>
        <v>0</v>
      </c>
      <c r="J281" s="27">
        <f t="shared" si="21"/>
        <v>0</v>
      </c>
      <c r="K281" s="80">
        <f t="shared" si="23"/>
        <v>1</v>
      </c>
      <c r="L281" s="28">
        <f t="shared" si="22"/>
        <v>0</v>
      </c>
      <c r="M281" s="28">
        <f t="shared" si="24"/>
        <v>0</v>
      </c>
    </row>
    <row r="282" spans="1:13" ht="14.15" customHeight="1" x14ac:dyDescent="0.25">
      <c r="A282" s="129">
        <v>15579247</v>
      </c>
      <c r="B282" s="129" t="s">
        <v>209</v>
      </c>
      <c r="C282" s="129" t="s">
        <v>210</v>
      </c>
      <c r="D282" s="4" t="s">
        <v>2991</v>
      </c>
      <c r="E282" s="6">
        <v>60</v>
      </c>
      <c r="F282" s="6"/>
      <c r="G282" s="7"/>
      <c r="H282" s="122">
        <f>VLOOKUP(A282,'NIP totaal 2020'!$A$4:$I$1943,9,0)</f>
        <v>0</v>
      </c>
      <c r="I282" s="32">
        <f t="shared" si="20"/>
        <v>0</v>
      </c>
      <c r="J282" s="27">
        <f t="shared" si="21"/>
        <v>0</v>
      </c>
      <c r="K282" s="80">
        <f t="shared" si="23"/>
        <v>1</v>
      </c>
      <c r="L282" s="28">
        <f t="shared" si="22"/>
        <v>0</v>
      </c>
      <c r="M282" s="28">
        <f t="shared" si="24"/>
        <v>0</v>
      </c>
    </row>
    <row r="283" spans="1:13" ht="14.15" customHeight="1" x14ac:dyDescent="0.25">
      <c r="A283" s="129">
        <v>15584348</v>
      </c>
      <c r="B283" s="129" t="s">
        <v>122</v>
      </c>
      <c r="C283" s="129" t="s">
        <v>123</v>
      </c>
      <c r="D283" s="4" t="s">
        <v>2991</v>
      </c>
      <c r="E283" s="6">
        <v>10</v>
      </c>
      <c r="F283" s="6"/>
      <c r="G283" s="7"/>
      <c r="H283" s="122">
        <f>VLOOKUP(A283,'NIP totaal 2020'!$A$4:$I$1943,9,0)</f>
        <v>0</v>
      </c>
      <c r="I283" s="32">
        <f t="shared" si="20"/>
        <v>0</v>
      </c>
      <c r="J283" s="27">
        <f t="shared" si="21"/>
        <v>0</v>
      </c>
      <c r="K283" s="80">
        <f t="shared" si="23"/>
        <v>1</v>
      </c>
      <c r="L283" s="28">
        <f t="shared" si="22"/>
        <v>0</v>
      </c>
      <c r="M283" s="28">
        <f t="shared" si="24"/>
        <v>0</v>
      </c>
    </row>
    <row r="284" spans="1:13" ht="14.15" customHeight="1" x14ac:dyDescent="0.25">
      <c r="A284" s="129">
        <v>15587207</v>
      </c>
      <c r="B284" s="129" t="s">
        <v>138</v>
      </c>
      <c r="C284" s="129" t="s">
        <v>139</v>
      </c>
      <c r="D284" s="4" t="s">
        <v>2991</v>
      </c>
      <c r="E284" s="6">
        <v>60</v>
      </c>
      <c r="F284" s="6"/>
      <c r="G284" s="7"/>
      <c r="H284" s="122">
        <f>VLOOKUP(A284,'NIP totaal 2020'!$A$4:$I$1943,9,0)</f>
        <v>0</v>
      </c>
      <c r="I284" s="32">
        <f t="shared" si="20"/>
        <v>0</v>
      </c>
      <c r="J284" s="27">
        <f t="shared" si="21"/>
        <v>0</v>
      </c>
      <c r="K284" s="80">
        <f t="shared" si="23"/>
        <v>1</v>
      </c>
      <c r="L284" s="28">
        <f t="shared" si="22"/>
        <v>0</v>
      </c>
      <c r="M284" s="28">
        <f t="shared" si="24"/>
        <v>0</v>
      </c>
    </row>
    <row r="285" spans="1:13" ht="14.15" customHeight="1" x14ac:dyDescent="0.25">
      <c r="A285" s="129">
        <v>15587215</v>
      </c>
      <c r="B285" s="129" t="s">
        <v>138</v>
      </c>
      <c r="C285" s="129" t="s">
        <v>139</v>
      </c>
      <c r="D285" s="4" t="s">
        <v>2991</v>
      </c>
      <c r="E285" s="6">
        <v>30</v>
      </c>
      <c r="F285" s="6"/>
      <c r="G285" s="7"/>
      <c r="H285" s="122">
        <f>VLOOKUP(A285,'NIP totaal 2020'!$A$4:$I$1943,9,0)</f>
        <v>0</v>
      </c>
      <c r="I285" s="32">
        <f t="shared" si="20"/>
        <v>0</v>
      </c>
      <c r="J285" s="27">
        <f t="shared" si="21"/>
        <v>0</v>
      </c>
      <c r="K285" s="80">
        <f t="shared" si="23"/>
        <v>1</v>
      </c>
      <c r="L285" s="28">
        <f t="shared" si="22"/>
        <v>0</v>
      </c>
      <c r="M285" s="28">
        <f t="shared" si="24"/>
        <v>0</v>
      </c>
    </row>
    <row r="286" spans="1:13" ht="14.15" customHeight="1" x14ac:dyDescent="0.25">
      <c r="A286" s="129">
        <v>15587622</v>
      </c>
      <c r="B286" s="129" t="s">
        <v>138</v>
      </c>
      <c r="C286" s="129" t="s">
        <v>139</v>
      </c>
      <c r="D286" s="4" t="s">
        <v>2991</v>
      </c>
      <c r="E286" s="6">
        <v>60</v>
      </c>
      <c r="F286" s="6"/>
      <c r="G286" s="7"/>
      <c r="H286" s="122">
        <f>VLOOKUP(A286,'NIP totaal 2020'!$A$4:$I$1943,9,0)</f>
        <v>0</v>
      </c>
      <c r="I286" s="32">
        <f t="shared" si="20"/>
        <v>0</v>
      </c>
      <c r="J286" s="27">
        <f t="shared" si="21"/>
        <v>0</v>
      </c>
      <c r="K286" s="80">
        <f t="shared" si="23"/>
        <v>1</v>
      </c>
      <c r="L286" s="28">
        <f t="shared" si="22"/>
        <v>0</v>
      </c>
      <c r="M286" s="28">
        <f t="shared" si="24"/>
        <v>0</v>
      </c>
    </row>
    <row r="287" spans="1:13" ht="14.15" customHeight="1" x14ac:dyDescent="0.25">
      <c r="A287" s="129">
        <v>15587630</v>
      </c>
      <c r="B287" s="129" t="s">
        <v>138</v>
      </c>
      <c r="C287" s="129" t="s">
        <v>139</v>
      </c>
      <c r="D287" s="4" t="s">
        <v>2991</v>
      </c>
      <c r="E287" s="6">
        <v>30</v>
      </c>
      <c r="F287" s="6"/>
      <c r="G287" s="7"/>
      <c r="H287" s="122">
        <f>VLOOKUP(A287,'NIP totaal 2020'!$A$4:$I$1943,9,0)</f>
        <v>0</v>
      </c>
      <c r="I287" s="32">
        <f t="shared" si="20"/>
        <v>0</v>
      </c>
      <c r="J287" s="27">
        <f t="shared" si="21"/>
        <v>0</v>
      </c>
      <c r="K287" s="80">
        <f t="shared" si="23"/>
        <v>1</v>
      </c>
      <c r="L287" s="28">
        <f t="shared" si="22"/>
        <v>0</v>
      </c>
      <c r="M287" s="28">
        <f t="shared" si="24"/>
        <v>0</v>
      </c>
    </row>
    <row r="288" spans="1:13" ht="14.15" customHeight="1" x14ac:dyDescent="0.25">
      <c r="A288" s="129">
        <v>15592634</v>
      </c>
      <c r="B288" s="129" t="s">
        <v>211</v>
      </c>
      <c r="C288" s="129" t="s">
        <v>212</v>
      </c>
      <c r="D288" s="4" t="s">
        <v>2991</v>
      </c>
      <c r="E288" s="6">
        <v>60</v>
      </c>
      <c r="F288" s="6"/>
      <c r="G288" s="7"/>
      <c r="H288" s="122">
        <f>VLOOKUP(A288,'NIP totaal 2020'!$A$4:$I$1943,9,0)</f>
        <v>0</v>
      </c>
      <c r="I288" s="32">
        <f t="shared" si="20"/>
        <v>0</v>
      </c>
      <c r="J288" s="27">
        <f t="shared" si="21"/>
        <v>0</v>
      </c>
      <c r="K288" s="80">
        <f t="shared" si="23"/>
        <v>1</v>
      </c>
      <c r="L288" s="28">
        <f t="shared" si="22"/>
        <v>0</v>
      </c>
      <c r="M288" s="28">
        <f t="shared" si="24"/>
        <v>0</v>
      </c>
    </row>
    <row r="289" spans="1:13" ht="14.15" customHeight="1" x14ac:dyDescent="0.25">
      <c r="A289" s="129">
        <v>15592642</v>
      </c>
      <c r="B289" s="129" t="s">
        <v>211</v>
      </c>
      <c r="C289" s="129" t="s">
        <v>212</v>
      </c>
      <c r="D289" s="4" t="s">
        <v>2991</v>
      </c>
      <c r="E289" s="6">
        <v>60</v>
      </c>
      <c r="F289" s="6"/>
      <c r="G289" s="7"/>
      <c r="H289" s="122">
        <f>VLOOKUP(A289,'NIP totaal 2020'!$A$4:$I$1943,9,0)</f>
        <v>0</v>
      </c>
      <c r="I289" s="32">
        <f t="shared" si="20"/>
        <v>0</v>
      </c>
      <c r="J289" s="27">
        <f t="shared" si="21"/>
        <v>0</v>
      </c>
      <c r="K289" s="80">
        <f t="shared" si="23"/>
        <v>1</v>
      </c>
      <c r="L289" s="28">
        <f t="shared" si="22"/>
        <v>0</v>
      </c>
      <c r="M289" s="28">
        <f t="shared" si="24"/>
        <v>0</v>
      </c>
    </row>
    <row r="290" spans="1:13" ht="14.15" customHeight="1" x14ac:dyDescent="0.25">
      <c r="A290" s="129">
        <v>15596850</v>
      </c>
      <c r="B290" s="129" t="s">
        <v>184</v>
      </c>
      <c r="C290" s="129" t="s">
        <v>185</v>
      </c>
      <c r="D290" s="4" t="s">
        <v>2991</v>
      </c>
      <c r="E290" s="6">
        <v>1</v>
      </c>
      <c r="F290" s="6"/>
      <c r="G290" s="7"/>
      <c r="H290" s="122">
        <f>VLOOKUP(A290,'NIP totaal 2020'!$A$4:$I$1943,9,0)</f>
        <v>0</v>
      </c>
      <c r="I290" s="32">
        <f t="shared" si="20"/>
        <v>0</v>
      </c>
      <c r="J290" s="27">
        <f t="shared" si="21"/>
        <v>0</v>
      </c>
      <c r="K290" s="80">
        <f t="shared" si="23"/>
        <v>1</v>
      </c>
      <c r="L290" s="28">
        <f t="shared" si="22"/>
        <v>0</v>
      </c>
      <c r="M290" s="28">
        <f t="shared" si="24"/>
        <v>0</v>
      </c>
    </row>
    <row r="291" spans="1:13" ht="14.15" customHeight="1" x14ac:dyDescent="0.25">
      <c r="A291" s="129">
        <v>15596869</v>
      </c>
      <c r="B291" s="129" t="s">
        <v>184</v>
      </c>
      <c r="C291" s="129" t="s">
        <v>185</v>
      </c>
      <c r="D291" s="4" t="s">
        <v>2991</v>
      </c>
      <c r="E291" s="6">
        <v>1</v>
      </c>
      <c r="F291" s="6"/>
      <c r="G291" s="7"/>
      <c r="H291" s="122">
        <f>VLOOKUP(A291,'NIP totaal 2020'!$A$4:$I$1943,9,0)</f>
        <v>0</v>
      </c>
      <c r="I291" s="32">
        <f t="shared" si="20"/>
        <v>0</v>
      </c>
      <c r="J291" s="27">
        <f t="shared" si="21"/>
        <v>0</v>
      </c>
      <c r="K291" s="80">
        <f t="shared" si="23"/>
        <v>1</v>
      </c>
      <c r="L291" s="28">
        <f t="shared" si="22"/>
        <v>0</v>
      </c>
      <c r="M291" s="28">
        <f t="shared" si="24"/>
        <v>0</v>
      </c>
    </row>
    <row r="292" spans="1:13" ht="14.15" customHeight="1" x14ac:dyDescent="0.25">
      <c r="A292" s="129">
        <v>15596877</v>
      </c>
      <c r="B292" s="129" t="s">
        <v>184</v>
      </c>
      <c r="C292" s="129" t="s">
        <v>185</v>
      </c>
      <c r="D292" s="4" t="s">
        <v>2991</v>
      </c>
      <c r="E292" s="6">
        <v>1</v>
      </c>
      <c r="F292" s="6"/>
      <c r="G292" s="7"/>
      <c r="H292" s="122">
        <f>VLOOKUP(A292,'NIP totaal 2020'!$A$4:$I$1943,9,0)</f>
        <v>0</v>
      </c>
      <c r="I292" s="32">
        <f t="shared" si="20"/>
        <v>0</v>
      </c>
      <c r="J292" s="27">
        <f t="shared" si="21"/>
        <v>0</v>
      </c>
      <c r="K292" s="80">
        <f t="shared" si="23"/>
        <v>1</v>
      </c>
      <c r="L292" s="28">
        <f t="shared" si="22"/>
        <v>0</v>
      </c>
      <c r="M292" s="28">
        <f t="shared" si="24"/>
        <v>0</v>
      </c>
    </row>
    <row r="293" spans="1:13" ht="14.15" customHeight="1" x14ac:dyDescent="0.25">
      <c r="A293" s="129">
        <v>15596974</v>
      </c>
      <c r="B293" s="129" t="s">
        <v>166</v>
      </c>
      <c r="C293" s="129" t="s">
        <v>167</v>
      </c>
      <c r="D293" s="4" t="s">
        <v>2991</v>
      </c>
      <c r="E293" s="6">
        <v>1</v>
      </c>
      <c r="F293" s="6"/>
      <c r="G293" s="7"/>
      <c r="H293" s="122">
        <f>VLOOKUP(A293,'NIP totaal 2020'!$A$4:$I$1943,9,0)</f>
        <v>0</v>
      </c>
      <c r="I293" s="32">
        <f t="shared" si="20"/>
        <v>0</v>
      </c>
      <c r="J293" s="27">
        <f t="shared" si="21"/>
        <v>0</v>
      </c>
      <c r="K293" s="80">
        <f t="shared" si="23"/>
        <v>1</v>
      </c>
      <c r="L293" s="28">
        <f t="shared" si="22"/>
        <v>0</v>
      </c>
      <c r="M293" s="28">
        <f t="shared" si="24"/>
        <v>0</v>
      </c>
    </row>
    <row r="294" spans="1:13" ht="14.15" customHeight="1" x14ac:dyDescent="0.25">
      <c r="A294" s="129">
        <v>15596982</v>
      </c>
      <c r="B294" s="129" t="s">
        <v>166</v>
      </c>
      <c r="C294" s="129" t="s">
        <v>167</v>
      </c>
      <c r="D294" s="4" t="s">
        <v>2991</v>
      </c>
      <c r="E294" s="6">
        <v>1</v>
      </c>
      <c r="F294" s="6"/>
      <c r="G294" s="7"/>
      <c r="H294" s="122">
        <f>VLOOKUP(A294,'NIP totaal 2020'!$A$4:$I$1943,9,0)</f>
        <v>0</v>
      </c>
      <c r="I294" s="32">
        <f t="shared" si="20"/>
        <v>0</v>
      </c>
      <c r="J294" s="27">
        <f t="shared" si="21"/>
        <v>0</v>
      </c>
      <c r="K294" s="80">
        <f t="shared" si="23"/>
        <v>1</v>
      </c>
      <c r="L294" s="28">
        <f t="shared" si="22"/>
        <v>0</v>
      </c>
      <c r="M294" s="28">
        <f t="shared" si="24"/>
        <v>0</v>
      </c>
    </row>
    <row r="295" spans="1:13" ht="14.15" customHeight="1" x14ac:dyDescent="0.25">
      <c r="A295" s="129">
        <v>15597032</v>
      </c>
      <c r="B295" s="129" t="s">
        <v>184</v>
      </c>
      <c r="C295" s="129" t="s">
        <v>185</v>
      </c>
      <c r="D295" s="4" t="s">
        <v>2991</v>
      </c>
      <c r="E295" s="6">
        <v>1</v>
      </c>
      <c r="F295" s="6"/>
      <c r="G295" s="7"/>
      <c r="H295" s="122">
        <f>VLOOKUP(A295,'NIP totaal 2020'!$A$4:$I$1943,9,0)</f>
        <v>0</v>
      </c>
      <c r="I295" s="32">
        <f t="shared" si="20"/>
        <v>0</v>
      </c>
      <c r="J295" s="27">
        <f t="shared" si="21"/>
        <v>0</v>
      </c>
      <c r="K295" s="80">
        <f t="shared" si="23"/>
        <v>1</v>
      </c>
      <c r="L295" s="28">
        <f t="shared" si="22"/>
        <v>0</v>
      </c>
      <c r="M295" s="28">
        <f t="shared" si="24"/>
        <v>0</v>
      </c>
    </row>
    <row r="296" spans="1:13" ht="14.15" customHeight="1" x14ac:dyDescent="0.25">
      <c r="A296" s="129">
        <v>15598934</v>
      </c>
      <c r="B296" s="129" t="s">
        <v>176</v>
      </c>
      <c r="C296" s="129" t="s">
        <v>177</v>
      </c>
      <c r="D296" s="4" t="s">
        <v>2991</v>
      </c>
      <c r="E296" s="6">
        <v>28</v>
      </c>
      <c r="F296" s="6"/>
      <c r="G296" s="7"/>
      <c r="H296" s="122">
        <f>VLOOKUP(A296,'NIP totaal 2020'!$A$4:$I$1943,9,0)</f>
        <v>0</v>
      </c>
      <c r="I296" s="32">
        <f t="shared" si="20"/>
        <v>0</v>
      </c>
      <c r="J296" s="27">
        <f t="shared" si="21"/>
        <v>0</v>
      </c>
      <c r="K296" s="80">
        <f t="shared" si="23"/>
        <v>1</v>
      </c>
      <c r="L296" s="28">
        <f t="shared" si="22"/>
        <v>0</v>
      </c>
      <c r="M296" s="28">
        <f t="shared" si="24"/>
        <v>0</v>
      </c>
    </row>
    <row r="297" spans="1:13" ht="14.15" customHeight="1" x14ac:dyDescent="0.25">
      <c r="A297" s="129">
        <v>15598942</v>
      </c>
      <c r="B297" s="129" t="s">
        <v>176</v>
      </c>
      <c r="C297" s="129" t="s">
        <v>177</v>
      </c>
      <c r="D297" s="4" t="s">
        <v>2991</v>
      </c>
      <c r="E297" s="6">
        <v>28</v>
      </c>
      <c r="F297" s="6"/>
      <c r="G297" s="7"/>
      <c r="H297" s="122">
        <f>VLOOKUP(A297,'NIP totaal 2020'!$A$4:$I$1943,9,0)</f>
        <v>0</v>
      </c>
      <c r="I297" s="32">
        <f t="shared" si="20"/>
        <v>0</v>
      </c>
      <c r="J297" s="27">
        <f t="shared" si="21"/>
        <v>0</v>
      </c>
      <c r="K297" s="80">
        <f t="shared" si="23"/>
        <v>1</v>
      </c>
      <c r="L297" s="28">
        <f t="shared" si="22"/>
        <v>0</v>
      </c>
      <c r="M297" s="28">
        <f t="shared" si="24"/>
        <v>0</v>
      </c>
    </row>
    <row r="298" spans="1:13" ht="14.15" customHeight="1" x14ac:dyDescent="0.25">
      <c r="A298" s="129">
        <v>15598950</v>
      </c>
      <c r="B298" s="129" t="s">
        <v>176</v>
      </c>
      <c r="C298" s="129" t="s">
        <v>177</v>
      </c>
      <c r="D298" s="4" t="s">
        <v>2991</v>
      </c>
      <c r="E298" s="6">
        <v>28</v>
      </c>
      <c r="F298" s="6"/>
      <c r="G298" s="7"/>
      <c r="H298" s="122">
        <f>VLOOKUP(A298,'NIP totaal 2020'!$A$4:$I$1943,9,0)</f>
        <v>0</v>
      </c>
      <c r="I298" s="32">
        <f t="shared" si="20"/>
        <v>0</v>
      </c>
      <c r="J298" s="27">
        <f t="shared" si="21"/>
        <v>0</v>
      </c>
      <c r="K298" s="80">
        <f t="shared" si="23"/>
        <v>1</v>
      </c>
      <c r="L298" s="28">
        <f t="shared" si="22"/>
        <v>0</v>
      </c>
      <c r="M298" s="28">
        <f t="shared" si="24"/>
        <v>0</v>
      </c>
    </row>
    <row r="299" spans="1:13" ht="14.15" customHeight="1" x14ac:dyDescent="0.25">
      <c r="A299" s="129">
        <v>15599140</v>
      </c>
      <c r="B299" s="129" t="s">
        <v>176</v>
      </c>
      <c r="C299" s="129" t="s">
        <v>177</v>
      </c>
      <c r="D299" s="4" t="s">
        <v>2991</v>
      </c>
      <c r="E299" s="6">
        <v>28</v>
      </c>
      <c r="F299" s="6"/>
      <c r="G299" s="7"/>
      <c r="H299" s="122">
        <f>VLOOKUP(A299,'NIP totaal 2020'!$A$4:$I$1943,9,0)</f>
        <v>0</v>
      </c>
      <c r="I299" s="32">
        <f t="shared" si="20"/>
        <v>0</v>
      </c>
      <c r="J299" s="27">
        <f t="shared" si="21"/>
        <v>0</v>
      </c>
      <c r="K299" s="80">
        <f t="shared" si="23"/>
        <v>1</v>
      </c>
      <c r="L299" s="28">
        <f t="shared" si="22"/>
        <v>0</v>
      </c>
      <c r="M299" s="28">
        <f t="shared" si="24"/>
        <v>0</v>
      </c>
    </row>
    <row r="300" spans="1:13" ht="14.15" customHeight="1" x14ac:dyDescent="0.25">
      <c r="A300" s="129">
        <v>15599159</v>
      </c>
      <c r="B300" s="129" t="s">
        <v>176</v>
      </c>
      <c r="C300" s="129" t="s">
        <v>177</v>
      </c>
      <c r="D300" s="4" t="s">
        <v>2991</v>
      </c>
      <c r="E300" s="6">
        <v>28</v>
      </c>
      <c r="F300" s="6"/>
      <c r="G300" s="7"/>
      <c r="H300" s="122">
        <f>VLOOKUP(A300,'NIP totaal 2020'!$A$4:$I$1943,9,0)</f>
        <v>0</v>
      </c>
      <c r="I300" s="32">
        <f t="shared" si="20"/>
        <v>0</v>
      </c>
      <c r="J300" s="27">
        <f t="shared" si="21"/>
        <v>0</v>
      </c>
      <c r="K300" s="80">
        <f t="shared" si="23"/>
        <v>1</v>
      </c>
      <c r="L300" s="28">
        <f t="shared" si="22"/>
        <v>0</v>
      </c>
      <c r="M300" s="28">
        <f t="shared" si="24"/>
        <v>0</v>
      </c>
    </row>
    <row r="301" spans="1:13" ht="14.15" customHeight="1" x14ac:dyDescent="0.25">
      <c r="A301" s="129">
        <v>15599167</v>
      </c>
      <c r="B301" s="129" t="s">
        <v>176</v>
      </c>
      <c r="C301" s="129" t="s">
        <v>177</v>
      </c>
      <c r="D301" s="4" t="s">
        <v>2991</v>
      </c>
      <c r="E301" s="6">
        <v>28</v>
      </c>
      <c r="F301" s="6"/>
      <c r="G301" s="7"/>
      <c r="H301" s="122">
        <f>VLOOKUP(A301,'NIP totaal 2020'!$A$4:$I$1943,9,0)</f>
        <v>0</v>
      </c>
      <c r="I301" s="32">
        <f t="shared" si="20"/>
        <v>0</v>
      </c>
      <c r="J301" s="27">
        <f t="shared" si="21"/>
        <v>0</v>
      </c>
      <c r="K301" s="80">
        <f t="shared" si="23"/>
        <v>1</v>
      </c>
      <c r="L301" s="28">
        <f t="shared" si="22"/>
        <v>0</v>
      </c>
      <c r="M301" s="28">
        <f t="shared" si="24"/>
        <v>0</v>
      </c>
    </row>
    <row r="302" spans="1:13" ht="14.15" customHeight="1" x14ac:dyDescent="0.25">
      <c r="A302" s="129">
        <v>15602737</v>
      </c>
      <c r="B302" s="129" t="s">
        <v>166</v>
      </c>
      <c r="C302" s="129" t="s">
        <v>167</v>
      </c>
      <c r="D302" s="4" t="s">
        <v>2991</v>
      </c>
      <c r="E302" s="6">
        <v>1</v>
      </c>
      <c r="F302" s="6"/>
      <c r="G302" s="7"/>
      <c r="H302" s="122">
        <f>VLOOKUP(A302,'NIP totaal 2020'!$A$4:$I$1943,9,0)</f>
        <v>0</v>
      </c>
      <c r="I302" s="32">
        <f t="shared" si="20"/>
        <v>0</v>
      </c>
      <c r="J302" s="27">
        <f t="shared" si="21"/>
        <v>0</v>
      </c>
      <c r="K302" s="80">
        <f t="shared" si="23"/>
        <v>1</v>
      </c>
      <c r="L302" s="28">
        <f t="shared" si="22"/>
        <v>0</v>
      </c>
      <c r="M302" s="28">
        <f t="shared" si="24"/>
        <v>0</v>
      </c>
    </row>
    <row r="303" spans="1:13" ht="14.15" customHeight="1" x14ac:dyDescent="0.25">
      <c r="A303" s="129">
        <v>15602834</v>
      </c>
      <c r="B303" s="129" t="s">
        <v>213</v>
      </c>
      <c r="C303" s="129" t="s">
        <v>214</v>
      </c>
      <c r="D303" s="4" t="s">
        <v>2991</v>
      </c>
      <c r="E303" s="6">
        <v>1</v>
      </c>
      <c r="F303" s="6"/>
      <c r="G303" s="7"/>
      <c r="H303" s="122">
        <f>VLOOKUP(A303,'NIP totaal 2020'!$A$4:$I$1943,9,0)</f>
        <v>0</v>
      </c>
      <c r="I303" s="32">
        <f t="shared" si="20"/>
        <v>0</v>
      </c>
      <c r="J303" s="27">
        <f t="shared" si="21"/>
        <v>0</v>
      </c>
      <c r="K303" s="80">
        <f t="shared" si="23"/>
        <v>1</v>
      </c>
      <c r="L303" s="28">
        <f t="shared" si="22"/>
        <v>0</v>
      </c>
      <c r="M303" s="28">
        <f t="shared" si="24"/>
        <v>0</v>
      </c>
    </row>
    <row r="304" spans="1:13" ht="14.15" customHeight="1" x14ac:dyDescent="0.25">
      <c r="A304" s="129">
        <v>15602842</v>
      </c>
      <c r="B304" s="129" t="s">
        <v>213</v>
      </c>
      <c r="C304" s="129" t="s">
        <v>214</v>
      </c>
      <c r="D304" s="4" t="s">
        <v>2991</v>
      </c>
      <c r="E304" s="6">
        <v>1</v>
      </c>
      <c r="F304" s="6"/>
      <c r="G304" s="7"/>
      <c r="H304" s="122">
        <f>VLOOKUP(A304,'NIP totaal 2020'!$A$4:$I$1943,9,0)</f>
        <v>0</v>
      </c>
      <c r="I304" s="32">
        <f t="shared" si="20"/>
        <v>0</v>
      </c>
      <c r="J304" s="27">
        <f t="shared" si="21"/>
        <v>0</v>
      </c>
      <c r="K304" s="80">
        <f t="shared" si="23"/>
        <v>1</v>
      </c>
      <c r="L304" s="28">
        <f t="shared" si="22"/>
        <v>0</v>
      </c>
      <c r="M304" s="28">
        <f t="shared" si="24"/>
        <v>0</v>
      </c>
    </row>
    <row r="305" spans="1:13" ht="14.15" customHeight="1" x14ac:dyDescent="0.25">
      <c r="A305" s="129">
        <v>15604969</v>
      </c>
      <c r="B305" s="129" t="s">
        <v>144</v>
      </c>
      <c r="C305" s="129" t="s">
        <v>145</v>
      </c>
      <c r="D305" s="4" t="s">
        <v>2991</v>
      </c>
      <c r="E305" s="6">
        <v>1</v>
      </c>
      <c r="F305" s="6"/>
      <c r="G305" s="7"/>
      <c r="H305" s="122">
        <f>VLOOKUP(A305,'NIP totaal 2020'!$A$4:$I$1943,9,0)</f>
        <v>0</v>
      </c>
      <c r="I305" s="32">
        <f t="shared" si="20"/>
        <v>0</v>
      </c>
      <c r="J305" s="27">
        <f t="shared" si="21"/>
        <v>0</v>
      </c>
      <c r="K305" s="80">
        <f t="shared" si="23"/>
        <v>1</v>
      </c>
      <c r="L305" s="28">
        <f t="shared" si="22"/>
        <v>0</v>
      </c>
      <c r="M305" s="28">
        <f t="shared" si="24"/>
        <v>0</v>
      </c>
    </row>
    <row r="306" spans="1:13" ht="14.15" customHeight="1" x14ac:dyDescent="0.25">
      <c r="A306" s="129">
        <v>15604977</v>
      </c>
      <c r="B306" s="129" t="s">
        <v>144</v>
      </c>
      <c r="C306" s="129" t="s">
        <v>145</v>
      </c>
      <c r="D306" s="4" t="s">
        <v>2991</v>
      </c>
      <c r="E306" s="6">
        <v>1</v>
      </c>
      <c r="F306" s="6"/>
      <c r="G306" s="7"/>
      <c r="H306" s="122">
        <f>VLOOKUP(A306,'NIP totaal 2020'!$A$4:$I$1943,9,0)</f>
        <v>0</v>
      </c>
      <c r="I306" s="32">
        <f t="shared" si="20"/>
        <v>0</v>
      </c>
      <c r="J306" s="27">
        <f t="shared" si="21"/>
        <v>0</v>
      </c>
      <c r="K306" s="80">
        <f t="shared" si="23"/>
        <v>1</v>
      </c>
      <c r="L306" s="28">
        <f t="shared" si="22"/>
        <v>0</v>
      </c>
      <c r="M306" s="28">
        <f t="shared" si="24"/>
        <v>0</v>
      </c>
    </row>
    <row r="307" spans="1:13" ht="14.15" customHeight="1" x14ac:dyDescent="0.25">
      <c r="A307" s="129">
        <v>15604985</v>
      </c>
      <c r="B307" s="129" t="s">
        <v>166</v>
      </c>
      <c r="C307" s="129" t="s">
        <v>167</v>
      </c>
      <c r="D307" s="4" t="s">
        <v>2991</v>
      </c>
      <c r="E307" s="6">
        <v>1</v>
      </c>
      <c r="F307" s="6"/>
      <c r="G307" s="7"/>
      <c r="H307" s="122">
        <f>VLOOKUP(A307,'NIP totaal 2020'!$A$4:$I$1943,9,0)</f>
        <v>0</v>
      </c>
      <c r="I307" s="32">
        <f t="shared" si="20"/>
        <v>0</v>
      </c>
      <c r="J307" s="27">
        <f t="shared" si="21"/>
        <v>0</v>
      </c>
      <c r="K307" s="80">
        <f t="shared" si="23"/>
        <v>1</v>
      </c>
      <c r="L307" s="28">
        <f t="shared" si="22"/>
        <v>0</v>
      </c>
      <c r="M307" s="28">
        <f t="shared" si="24"/>
        <v>0</v>
      </c>
    </row>
    <row r="308" spans="1:13" ht="14.15" customHeight="1" x14ac:dyDescent="0.25">
      <c r="A308" s="129">
        <v>15607585</v>
      </c>
      <c r="B308" s="129" t="s">
        <v>122</v>
      </c>
      <c r="C308" s="129" t="s">
        <v>123</v>
      </c>
      <c r="D308" s="4" t="s">
        <v>2991</v>
      </c>
      <c r="E308" s="6">
        <v>10</v>
      </c>
      <c r="F308" s="6"/>
      <c r="G308" s="7"/>
      <c r="H308" s="122">
        <f>VLOOKUP(A308,'NIP totaal 2020'!$A$4:$I$1943,9,0)</f>
        <v>0</v>
      </c>
      <c r="I308" s="32">
        <f t="shared" si="20"/>
        <v>0</v>
      </c>
      <c r="J308" s="27">
        <f t="shared" si="21"/>
        <v>0</v>
      </c>
      <c r="K308" s="80">
        <f t="shared" si="23"/>
        <v>1</v>
      </c>
      <c r="L308" s="28">
        <f t="shared" si="22"/>
        <v>0</v>
      </c>
      <c r="M308" s="28">
        <f t="shared" si="24"/>
        <v>0</v>
      </c>
    </row>
    <row r="309" spans="1:13" ht="14.15" customHeight="1" x14ac:dyDescent="0.25">
      <c r="A309" s="129">
        <v>15607593</v>
      </c>
      <c r="B309" s="129" t="s">
        <v>146</v>
      </c>
      <c r="C309" s="129" t="s">
        <v>147</v>
      </c>
      <c r="D309" s="4" t="s">
        <v>2991</v>
      </c>
      <c r="E309" s="6">
        <v>1</v>
      </c>
      <c r="F309" s="6"/>
      <c r="G309" s="7"/>
      <c r="H309" s="122">
        <f>VLOOKUP(A309,'NIP totaal 2020'!$A$4:$I$1943,9,0)</f>
        <v>0</v>
      </c>
      <c r="I309" s="32">
        <f t="shared" si="20"/>
        <v>0</v>
      </c>
      <c r="J309" s="27">
        <f t="shared" si="21"/>
        <v>0</v>
      </c>
      <c r="K309" s="80">
        <f t="shared" si="23"/>
        <v>1</v>
      </c>
      <c r="L309" s="28">
        <f t="shared" si="22"/>
        <v>0</v>
      </c>
      <c r="M309" s="28">
        <f t="shared" si="24"/>
        <v>0</v>
      </c>
    </row>
    <row r="310" spans="1:13" ht="14.15" customHeight="1" x14ac:dyDescent="0.25">
      <c r="A310" s="129">
        <v>15608565</v>
      </c>
      <c r="B310" s="129" t="s">
        <v>122</v>
      </c>
      <c r="C310" s="129" t="s">
        <v>123</v>
      </c>
      <c r="D310" s="4" t="s">
        <v>2991</v>
      </c>
      <c r="E310" s="6">
        <v>10</v>
      </c>
      <c r="F310" s="6"/>
      <c r="G310" s="7"/>
      <c r="H310" s="122">
        <f>VLOOKUP(A310,'NIP totaal 2020'!$A$4:$I$1943,9,0)</f>
        <v>0</v>
      </c>
      <c r="I310" s="32">
        <f t="shared" si="20"/>
        <v>0</v>
      </c>
      <c r="J310" s="27">
        <f t="shared" si="21"/>
        <v>0</v>
      </c>
      <c r="K310" s="80">
        <f t="shared" si="23"/>
        <v>1</v>
      </c>
      <c r="L310" s="28">
        <f t="shared" si="22"/>
        <v>0</v>
      </c>
      <c r="M310" s="28">
        <f t="shared" si="24"/>
        <v>0</v>
      </c>
    </row>
    <row r="311" spans="1:13" ht="14.15" customHeight="1" x14ac:dyDescent="0.25">
      <c r="A311" s="129">
        <v>15611116</v>
      </c>
      <c r="B311" s="129" t="s">
        <v>146</v>
      </c>
      <c r="C311" s="129" t="s">
        <v>147</v>
      </c>
      <c r="D311" s="4" t="s">
        <v>2991</v>
      </c>
      <c r="E311" s="6">
        <v>1</v>
      </c>
      <c r="F311" s="6"/>
      <c r="G311" s="7"/>
      <c r="H311" s="122">
        <f>VLOOKUP(A311,'NIP totaal 2020'!$A$4:$I$1943,9,0)</f>
        <v>0</v>
      </c>
      <c r="I311" s="32">
        <f t="shared" si="20"/>
        <v>0</v>
      </c>
      <c r="J311" s="27">
        <f t="shared" si="21"/>
        <v>0</v>
      </c>
      <c r="K311" s="80">
        <f t="shared" si="23"/>
        <v>1</v>
      </c>
      <c r="L311" s="28">
        <f t="shared" si="22"/>
        <v>0</v>
      </c>
      <c r="M311" s="28">
        <f t="shared" si="24"/>
        <v>0</v>
      </c>
    </row>
    <row r="312" spans="1:13" ht="14.15" customHeight="1" x14ac:dyDescent="0.25">
      <c r="A312" s="129">
        <v>15611485</v>
      </c>
      <c r="B312" s="129" t="s">
        <v>136</v>
      </c>
      <c r="C312" s="129" t="s">
        <v>137</v>
      </c>
      <c r="D312" s="4" t="s">
        <v>2991</v>
      </c>
      <c r="E312" s="6">
        <v>1</v>
      </c>
      <c r="F312" s="6"/>
      <c r="G312" s="7"/>
      <c r="H312" s="122">
        <f>VLOOKUP(A312,'NIP totaal 2020'!$A$4:$I$1943,9,0)</f>
        <v>0</v>
      </c>
      <c r="I312" s="32">
        <f t="shared" si="20"/>
        <v>0</v>
      </c>
      <c r="J312" s="27">
        <f t="shared" si="21"/>
        <v>0</v>
      </c>
      <c r="K312" s="80">
        <f t="shared" si="23"/>
        <v>1</v>
      </c>
      <c r="L312" s="28">
        <f t="shared" si="22"/>
        <v>0</v>
      </c>
      <c r="M312" s="28">
        <f t="shared" si="24"/>
        <v>0</v>
      </c>
    </row>
    <row r="313" spans="1:13" ht="14.15" customHeight="1" x14ac:dyDescent="0.25">
      <c r="A313" s="129">
        <v>15611515</v>
      </c>
      <c r="B313" s="129" t="s">
        <v>136</v>
      </c>
      <c r="C313" s="129" t="s">
        <v>137</v>
      </c>
      <c r="D313" s="4" t="s">
        <v>2991</v>
      </c>
      <c r="E313" s="6">
        <v>1</v>
      </c>
      <c r="F313" s="6"/>
      <c r="G313" s="7"/>
      <c r="H313" s="122">
        <f>VLOOKUP(A313,'NIP totaal 2020'!$A$4:$I$1943,9,0)</f>
        <v>0</v>
      </c>
      <c r="I313" s="32">
        <f t="shared" si="20"/>
        <v>0</v>
      </c>
      <c r="J313" s="27">
        <f t="shared" si="21"/>
        <v>0</v>
      </c>
      <c r="K313" s="80">
        <f t="shared" si="23"/>
        <v>1</v>
      </c>
      <c r="L313" s="28">
        <f t="shared" si="22"/>
        <v>0</v>
      </c>
      <c r="M313" s="28">
        <f t="shared" si="24"/>
        <v>0</v>
      </c>
    </row>
    <row r="314" spans="1:13" ht="14.15" customHeight="1" x14ac:dyDescent="0.25">
      <c r="A314" s="129">
        <v>15611523</v>
      </c>
      <c r="B314" s="129" t="s">
        <v>136</v>
      </c>
      <c r="C314" s="129" t="s">
        <v>137</v>
      </c>
      <c r="D314" s="4" t="s">
        <v>2991</v>
      </c>
      <c r="E314" s="6">
        <v>1</v>
      </c>
      <c r="F314" s="6"/>
      <c r="G314" s="7"/>
      <c r="H314" s="122">
        <f>VLOOKUP(A314,'NIP totaal 2020'!$A$4:$I$1943,9,0)</f>
        <v>0</v>
      </c>
      <c r="I314" s="32">
        <f t="shared" si="20"/>
        <v>0</v>
      </c>
      <c r="J314" s="27">
        <f t="shared" si="21"/>
        <v>0</v>
      </c>
      <c r="K314" s="80">
        <f t="shared" si="23"/>
        <v>1</v>
      </c>
      <c r="L314" s="28">
        <f t="shared" si="22"/>
        <v>0</v>
      </c>
      <c r="M314" s="28">
        <f t="shared" si="24"/>
        <v>0</v>
      </c>
    </row>
    <row r="315" spans="1:13" ht="14.15" customHeight="1" x14ac:dyDescent="0.25">
      <c r="A315" s="129">
        <v>15611558</v>
      </c>
      <c r="B315" s="129" t="s">
        <v>202</v>
      </c>
      <c r="C315" s="129" t="s">
        <v>203</v>
      </c>
      <c r="D315" s="4" t="s">
        <v>2991</v>
      </c>
      <c r="E315" s="6">
        <v>1</v>
      </c>
      <c r="F315" s="6"/>
      <c r="G315" s="7"/>
      <c r="H315" s="122">
        <f>VLOOKUP(A315,'NIP totaal 2020'!$A$4:$I$1943,9,0)</f>
        <v>0</v>
      </c>
      <c r="I315" s="32">
        <f t="shared" si="20"/>
        <v>0</v>
      </c>
      <c r="J315" s="27">
        <f t="shared" si="21"/>
        <v>0</v>
      </c>
      <c r="K315" s="80">
        <f t="shared" si="23"/>
        <v>1</v>
      </c>
      <c r="L315" s="28">
        <f t="shared" si="22"/>
        <v>0</v>
      </c>
      <c r="M315" s="28">
        <f t="shared" si="24"/>
        <v>0</v>
      </c>
    </row>
    <row r="316" spans="1:13" ht="14.15" customHeight="1" x14ac:dyDescent="0.25">
      <c r="A316" s="129">
        <v>15611574</v>
      </c>
      <c r="B316" s="129" t="s">
        <v>202</v>
      </c>
      <c r="C316" s="129" t="s">
        <v>203</v>
      </c>
      <c r="D316" s="4" t="s">
        <v>2991</v>
      </c>
      <c r="E316" s="6">
        <v>1</v>
      </c>
      <c r="F316" s="6"/>
      <c r="G316" s="7"/>
      <c r="H316" s="122">
        <f>VLOOKUP(A316,'NIP totaal 2020'!$A$4:$I$1943,9,0)</f>
        <v>0</v>
      </c>
      <c r="I316" s="32">
        <f t="shared" si="20"/>
        <v>0</v>
      </c>
      <c r="J316" s="27">
        <f t="shared" si="21"/>
        <v>0</v>
      </c>
      <c r="K316" s="80">
        <f t="shared" si="23"/>
        <v>1</v>
      </c>
      <c r="L316" s="28">
        <f t="shared" si="22"/>
        <v>0</v>
      </c>
      <c r="M316" s="28">
        <f t="shared" si="24"/>
        <v>0</v>
      </c>
    </row>
    <row r="317" spans="1:13" ht="14.15" customHeight="1" x14ac:dyDescent="0.25">
      <c r="A317" s="129">
        <v>15611582</v>
      </c>
      <c r="B317" s="129" t="s">
        <v>202</v>
      </c>
      <c r="C317" s="129" t="s">
        <v>203</v>
      </c>
      <c r="D317" s="4" t="s">
        <v>2991</v>
      </c>
      <c r="E317" s="6">
        <v>1</v>
      </c>
      <c r="F317" s="6"/>
      <c r="G317" s="7"/>
      <c r="H317" s="122">
        <f>VLOOKUP(A317,'NIP totaal 2020'!$A$4:$I$1943,9,0)</f>
        <v>0</v>
      </c>
      <c r="I317" s="32">
        <f t="shared" si="20"/>
        <v>0</v>
      </c>
      <c r="J317" s="27">
        <f t="shared" si="21"/>
        <v>0</v>
      </c>
      <c r="K317" s="80">
        <f t="shared" si="23"/>
        <v>1</v>
      </c>
      <c r="L317" s="28">
        <f t="shared" si="22"/>
        <v>0</v>
      </c>
      <c r="M317" s="28">
        <f t="shared" si="24"/>
        <v>0</v>
      </c>
    </row>
    <row r="318" spans="1:13" ht="14.15" customHeight="1" x14ac:dyDescent="0.25">
      <c r="A318" s="129">
        <v>15611655</v>
      </c>
      <c r="B318" s="129" t="s">
        <v>172</v>
      </c>
      <c r="C318" s="129" t="s">
        <v>173</v>
      </c>
      <c r="D318" s="4" t="s">
        <v>2991</v>
      </c>
      <c r="E318" s="6">
        <v>1</v>
      </c>
      <c r="F318" s="6"/>
      <c r="G318" s="7"/>
      <c r="H318" s="122">
        <f>VLOOKUP(A318,'NIP totaal 2020'!$A$4:$I$1943,9,0)</f>
        <v>0</v>
      </c>
      <c r="I318" s="32">
        <f t="shared" si="20"/>
        <v>0</v>
      </c>
      <c r="J318" s="27">
        <f t="shared" si="21"/>
        <v>0</v>
      </c>
      <c r="K318" s="80">
        <f t="shared" si="23"/>
        <v>1</v>
      </c>
      <c r="L318" s="28">
        <f t="shared" si="22"/>
        <v>0</v>
      </c>
      <c r="M318" s="28">
        <f t="shared" si="24"/>
        <v>0</v>
      </c>
    </row>
    <row r="319" spans="1:13" ht="14.15" customHeight="1" x14ac:dyDescent="0.25">
      <c r="A319" s="129">
        <v>15612589</v>
      </c>
      <c r="B319" s="129" t="s">
        <v>120</v>
      </c>
      <c r="C319" s="129" t="s">
        <v>121</v>
      </c>
      <c r="D319" s="4" t="s">
        <v>2991</v>
      </c>
      <c r="E319" s="6">
        <v>1</v>
      </c>
      <c r="F319" s="6"/>
      <c r="G319" s="7"/>
      <c r="H319" s="122">
        <f>VLOOKUP(A319,'NIP totaal 2020'!$A$4:$I$1943,9,0)</f>
        <v>0</v>
      </c>
      <c r="I319" s="32">
        <f t="shared" si="20"/>
        <v>0</v>
      </c>
      <c r="J319" s="27">
        <f t="shared" si="21"/>
        <v>0</v>
      </c>
      <c r="K319" s="80">
        <f t="shared" si="23"/>
        <v>1</v>
      </c>
      <c r="L319" s="28">
        <f t="shared" si="22"/>
        <v>0</v>
      </c>
      <c r="M319" s="28">
        <f t="shared" si="24"/>
        <v>0</v>
      </c>
    </row>
    <row r="320" spans="1:13" ht="14.15" customHeight="1" x14ac:dyDescent="0.25">
      <c r="A320" s="129">
        <v>15612597</v>
      </c>
      <c r="B320" s="129" t="s">
        <v>120</v>
      </c>
      <c r="C320" s="129" t="s">
        <v>121</v>
      </c>
      <c r="D320" s="4" t="s">
        <v>2991</v>
      </c>
      <c r="E320" s="6">
        <v>1</v>
      </c>
      <c r="F320" s="6"/>
      <c r="G320" s="7"/>
      <c r="H320" s="122">
        <f>VLOOKUP(A320,'NIP totaal 2020'!$A$4:$I$1943,9,0)</f>
        <v>0</v>
      </c>
      <c r="I320" s="32">
        <f t="shared" si="20"/>
        <v>0</v>
      </c>
      <c r="J320" s="27">
        <f t="shared" si="21"/>
        <v>0</v>
      </c>
      <c r="K320" s="80">
        <f t="shared" si="23"/>
        <v>1</v>
      </c>
      <c r="L320" s="28">
        <f t="shared" si="22"/>
        <v>0</v>
      </c>
      <c r="M320" s="28">
        <f t="shared" si="24"/>
        <v>0</v>
      </c>
    </row>
    <row r="321" spans="1:13" ht="14.15" customHeight="1" x14ac:dyDescent="0.25">
      <c r="A321" s="129">
        <v>15617289</v>
      </c>
      <c r="B321" s="129" t="s">
        <v>154</v>
      </c>
      <c r="C321" s="129" t="s">
        <v>155</v>
      </c>
      <c r="D321" s="4" t="s">
        <v>2991</v>
      </c>
      <c r="E321" s="6">
        <v>30</v>
      </c>
      <c r="F321" s="6"/>
      <c r="G321" s="7"/>
      <c r="H321" s="122">
        <f>VLOOKUP(A321,'NIP totaal 2020'!$A$4:$I$1943,9,0)</f>
        <v>0</v>
      </c>
      <c r="I321" s="32">
        <f t="shared" si="20"/>
        <v>0</v>
      </c>
      <c r="J321" s="27">
        <f t="shared" si="21"/>
        <v>0</v>
      </c>
      <c r="K321" s="80">
        <f t="shared" si="23"/>
        <v>1</v>
      </c>
      <c r="L321" s="28">
        <f t="shared" si="22"/>
        <v>0</v>
      </c>
      <c r="M321" s="28">
        <f t="shared" si="24"/>
        <v>0</v>
      </c>
    </row>
    <row r="322" spans="1:13" ht="14.15" customHeight="1" x14ac:dyDescent="0.25">
      <c r="A322" s="129">
        <v>15617297</v>
      </c>
      <c r="B322" s="129" t="s">
        <v>154</v>
      </c>
      <c r="C322" s="129" t="s">
        <v>155</v>
      </c>
      <c r="D322" s="4" t="s">
        <v>2991</v>
      </c>
      <c r="E322" s="6">
        <v>30</v>
      </c>
      <c r="F322" s="6"/>
      <c r="G322" s="7"/>
      <c r="H322" s="122">
        <f>VLOOKUP(A322,'NIP totaal 2020'!$A$4:$I$1943,9,0)</f>
        <v>0</v>
      </c>
      <c r="I322" s="32">
        <f t="shared" si="20"/>
        <v>0</v>
      </c>
      <c r="J322" s="27">
        <f t="shared" si="21"/>
        <v>0</v>
      </c>
      <c r="K322" s="80">
        <f t="shared" si="23"/>
        <v>1</v>
      </c>
      <c r="L322" s="28">
        <f t="shared" si="22"/>
        <v>0</v>
      </c>
      <c r="M322" s="28">
        <f t="shared" si="24"/>
        <v>0</v>
      </c>
    </row>
    <row r="323" spans="1:13" ht="14.15" customHeight="1" x14ac:dyDescent="0.25">
      <c r="A323" s="129">
        <v>15617726</v>
      </c>
      <c r="B323" s="129" t="s">
        <v>202</v>
      </c>
      <c r="C323" s="129" t="s">
        <v>203</v>
      </c>
      <c r="D323" s="4" t="s">
        <v>2991</v>
      </c>
      <c r="E323" s="6">
        <v>1</v>
      </c>
      <c r="F323" s="6"/>
      <c r="G323" s="7"/>
      <c r="H323" s="122">
        <f>VLOOKUP(A323,'NIP totaal 2020'!$A$4:$I$1943,9,0)</f>
        <v>0</v>
      </c>
      <c r="I323" s="32">
        <f t="shared" si="20"/>
        <v>0</v>
      </c>
      <c r="J323" s="27">
        <f t="shared" si="21"/>
        <v>0</v>
      </c>
      <c r="K323" s="80">
        <f t="shared" si="23"/>
        <v>1</v>
      </c>
      <c r="L323" s="28">
        <f t="shared" si="22"/>
        <v>0</v>
      </c>
      <c r="M323" s="28">
        <f t="shared" si="24"/>
        <v>0</v>
      </c>
    </row>
    <row r="324" spans="1:13" ht="14.15" customHeight="1" x14ac:dyDescent="0.25">
      <c r="A324" s="129">
        <v>15618501</v>
      </c>
      <c r="B324" s="129" t="s">
        <v>136</v>
      </c>
      <c r="C324" s="129" t="s">
        <v>137</v>
      </c>
      <c r="D324" s="4" t="s">
        <v>2991</v>
      </c>
      <c r="E324" s="6">
        <v>1</v>
      </c>
      <c r="F324" s="6"/>
      <c r="G324" s="7"/>
      <c r="H324" s="122">
        <f>VLOOKUP(A324,'NIP totaal 2020'!$A$4:$I$1943,9,0)</f>
        <v>0</v>
      </c>
      <c r="I324" s="32">
        <f t="shared" ref="I324:I387" si="25">F324/E324</f>
        <v>0</v>
      </c>
      <c r="J324" s="27">
        <f t="shared" ref="J324:J387" si="26">H324/E324*F324</f>
        <v>0</v>
      </c>
      <c r="K324" s="80">
        <f t="shared" si="23"/>
        <v>1</v>
      </c>
      <c r="L324" s="28">
        <f t="shared" ref="L324:L387" si="27">G324/E324*F324</f>
        <v>0</v>
      </c>
      <c r="M324" s="28">
        <f t="shared" si="24"/>
        <v>0</v>
      </c>
    </row>
    <row r="325" spans="1:13" ht="14.15" customHeight="1" x14ac:dyDescent="0.25">
      <c r="A325" s="129">
        <v>15618528</v>
      </c>
      <c r="B325" s="129" t="s">
        <v>136</v>
      </c>
      <c r="C325" s="129" t="s">
        <v>137</v>
      </c>
      <c r="D325" s="4" t="s">
        <v>2991</v>
      </c>
      <c r="E325" s="6">
        <v>1</v>
      </c>
      <c r="F325" s="6"/>
      <c r="G325" s="7"/>
      <c r="H325" s="122">
        <f>VLOOKUP(A325,'NIP totaal 2020'!$A$4:$I$1943,9,0)</f>
        <v>0</v>
      </c>
      <c r="I325" s="32">
        <f t="shared" si="25"/>
        <v>0</v>
      </c>
      <c r="J325" s="27">
        <f t="shared" si="26"/>
        <v>0</v>
      </c>
      <c r="K325" s="80">
        <f t="shared" ref="K325:K388" si="28">IF(H325&gt;G325, 0, 1)</f>
        <v>1</v>
      </c>
      <c r="L325" s="28">
        <f t="shared" si="27"/>
        <v>0</v>
      </c>
      <c r="M325" s="28">
        <f t="shared" ref="M325:M388" si="29">MIN(L325,J325)</f>
        <v>0</v>
      </c>
    </row>
    <row r="326" spans="1:13" ht="14.15" customHeight="1" x14ac:dyDescent="0.25">
      <c r="A326" s="129">
        <v>15618641</v>
      </c>
      <c r="B326" s="129" t="s">
        <v>144</v>
      </c>
      <c r="C326" s="129" t="s">
        <v>145</v>
      </c>
      <c r="D326" s="4" t="s">
        <v>2991</v>
      </c>
      <c r="E326" s="6">
        <v>1</v>
      </c>
      <c r="F326" s="6"/>
      <c r="G326" s="7"/>
      <c r="H326" s="122">
        <f>VLOOKUP(A326,'NIP totaal 2020'!$A$4:$I$1943,9,0)</f>
        <v>0</v>
      </c>
      <c r="I326" s="32">
        <f t="shared" si="25"/>
        <v>0</v>
      </c>
      <c r="J326" s="27">
        <f t="shared" si="26"/>
        <v>0</v>
      </c>
      <c r="K326" s="80">
        <f t="shared" si="28"/>
        <v>1</v>
      </c>
      <c r="L326" s="28">
        <f t="shared" si="27"/>
        <v>0</v>
      </c>
      <c r="M326" s="28">
        <f t="shared" si="29"/>
        <v>0</v>
      </c>
    </row>
    <row r="327" spans="1:13" ht="14.15" customHeight="1" x14ac:dyDescent="0.25">
      <c r="A327" s="129">
        <v>15618668</v>
      </c>
      <c r="B327" s="129" t="s">
        <v>144</v>
      </c>
      <c r="C327" s="129" t="s">
        <v>145</v>
      </c>
      <c r="D327" s="4" t="s">
        <v>2991</v>
      </c>
      <c r="E327" s="6">
        <v>1</v>
      </c>
      <c r="F327" s="6"/>
      <c r="G327" s="7"/>
      <c r="H327" s="122">
        <f>VLOOKUP(A327,'NIP totaal 2020'!$A$4:$I$1943,9,0)</f>
        <v>0</v>
      </c>
      <c r="I327" s="32">
        <f t="shared" si="25"/>
        <v>0</v>
      </c>
      <c r="J327" s="27">
        <f t="shared" si="26"/>
        <v>0</v>
      </c>
      <c r="K327" s="80">
        <f t="shared" si="28"/>
        <v>1</v>
      </c>
      <c r="L327" s="28">
        <f t="shared" si="27"/>
        <v>0</v>
      </c>
      <c r="M327" s="28">
        <f t="shared" si="29"/>
        <v>0</v>
      </c>
    </row>
    <row r="328" spans="1:13" ht="14.15" customHeight="1" x14ac:dyDescent="0.25">
      <c r="A328" s="129">
        <v>15618676</v>
      </c>
      <c r="B328" s="129" t="s">
        <v>144</v>
      </c>
      <c r="C328" s="129" t="s">
        <v>145</v>
      </c>
      <c r="D328" s="4" t="s">
        <v>2991</v>
      </c>
      <c r="E328" s="6">
        <v>1</v>
      </c>
      <c r="F328" s="6"/>
      <c r="G328" s="7"/>
      <c r="H328" s="122">
        <f>VLOOKUP(A328,'NIP totaal 2020'!$A$4:$I$1943,9,0)</f>
        <v>0</v>
      </c>
      <c r="I328" s="32">
        <f t="shared" si="25"/>
        <v>0</v>
      </c>
      <c r="J328" s="27">
        <f t="shared" si="26"/>
        <v>0</v>
      </c>
      <c r="K328" s="80">
        <f t="shared" si="28"/>
        <v>1</v>
      </c>
      <c r="L328" s="28">
        <f t="shared" si="27"/>
        <v>0</v>
      </c>
      <c r="M328" s="28">
        <f t="shared" si="29"/>
        <v>0</v>
      </c>
    </row>
    <row r="329" spans="1:13" ht="14.15" customHeight="1" x14ac:dyDescent="0.25">
      <c r="A329" s="129">
        <v>15619249</v>
      </c>
      <c r="B329" s="129" t="s">
        <v>202</v>
      </c>
      <c r="C329" s="129" t="s">
        <v>203</v>
      </c>
      <c r="D329" s="4" t="s">
        <v>2991</v>
      </c>
      <c r="E329" s="6">
        <v>1</v>
      </c>
      <c r="F329" s="6"/>
      <c r="G329" s="7"/>
      <c r="H329" s="122">
        <f>VLOOKUP(A329,'NIP totaal 2020'!$A$4:$I$1943,9,0)</f>
        <v>0</v>
      </c>
      <c r="I329" s="32">
        <f t="shared" si="25"/>
        <v>0</v>
      </c>
      <c r="J329" s="27">
        <f t="shared" si="26"/>
        <v>0</v>
      </c>
      <c r="K329" s="80">
        <f t="shared" si="28"/>
        <v>1</v>
      </c>
      <c r="L329" s="28">
        <f t="shared" si="27"/>
        <v>0</v>
      </c>
      <c r="M329" s="28">
        <f t="shared" si="29"/>
        <v>0</v>
      </c>
    </row>
    <row r="330" spans="1:13" ht="14.15" customHeight="1" x14ac:dyDescent="0.25">
      <c r="A330" s="129">
        <v>15619257</v>
      </c>
      <c r="B330" s="129" t="s">
        <v>202</v>
      </c>
      <c r="C330" s="129" t="s">
        <v>203</v>
      </c>
      <c r="D330" s="4" t="s">
        <v>2991</v>
      </c>
      <c r="E330" s="6">
        <v>1</v>
      </c>
      <c r="F330" s="6"/>
      <c r="G330" s="7"/>
      <c r="H330" s="122">
        <f>VLOOKUP(A330,'NIP totaal 2020'!$A$4:$I$1943,9,0)</f>
        <v>0</v>
      </c>
      <c r="I330" s="32">
        <f t="shared" si="25"/>
        <v>0</v>
      </c>
      <c r="J330" s="27">
        <f t="shared" si="26"/>
        <v>0</v>
      </c>
      <c r="K330" s="80">
        <f t="shared" si="28"/>
        <v>1</v>
      </c>
      <c r="L330" s="28">
        <f t="shared" si="27"/>
        <v>0</v>
      </c>
      <c r="M330" s="28">
        <f t="shared" si="29"/>
        <v>0</v>
      </c>
    </row>
    <row r="331" spans="1:13" ht="14.15" customHeight="1" x14ac:dyDescent="0.25">
      <c r="A331" s="129">
        <v>15623858</v>
      </c>
      <c r="B331" s="129" t="s">
        <v>136</v>
      </c>
      <c r="C331" s="129" t="s">
        <v>137</v>
      </c>
      <c r="D331" s="4" t="s">
        <v>2991</v>
      </c>
      <c r="E331" s="6">
        <v>1</v>
      </c>
      <c r="F331" s="6"/>
      <c r="G331" s="7"/>
      <c r="H331" s="122">
        <f>VLOOKUP(A331,'NIP totaal 2020'!$A$4:$I$1943,9,0)</f>
        <v>0</v>
      </c>
      <c r="I331" s="32">
        <f t="shared" si="25"/>
        <v>0</v>
      </c>
      <c r="J331" s="27">
        <f t="shared" si="26"/>
        <v>0</v>
      </c>
      <c r="K331" s="80">
        <f t="shared" si="28"/>
        <v>1</v>
      </c>
      <c r="L331" s="28">
        <f t="shared" si="27"/>
        <v>0</v>
      </c>
      <c r="M331" s="28">
        <f t="shared" si="29"/>
        <v>0</v>
      </c>
    </row>
    <row r="332" spans="1:13" ht="14.15" customHeight="1" x14ac:dyDescent="0.25">
      <c r="A332" s="129">
        <v>15623866</v>
      </c>
      <c r="B332" s="129" t="s">
        <v>136</v>
      </c>
      <c r="C332" s="129" t="s">
        <v>137</v>
      </c>
      <c r="D332" s="4" t="s">
        <v>2991</v>
      </c>
      <c r="E332" s="6">
        <v>1</v>
      </c>
      <c r="F332" s="6"/>
      <c r="G332" s="7"/>
      <c r="H332" s="122">
        <f>VLOOKUP(A332,'NIP totaal 2020'!$A$4:$I$1943,9,0)</f>
        <v>0</v>
      </c>
      <c r="I332" s="32">
        <f t="shared" si="25"/>
        <v>0</v>
      </c>
      <c r="J332" s="27">
        <f t="shared" si="26"/>
        <v>0</v>
      </c>
      <c r="K332" s="80">
        <f t="shared" si="28"/>
        <v>1</v>
      </c>
      <c r="L332" s="28">
        <f t="shared" si="27"/>
        <v>0</v>
      </c>
      <c r="M332" s="28">
        <f t="shared" si="29"/>
        <v>0</v>
      </c>
    </row>
    <row r="333" spans="1:13" ht="14.15" customHeight="1" x14ac:dyDescent="0.25">
      <c r="A333" s="129">
        <v>15623874</v>
      </c>
      <c r="B333" s="129" t="s">
        <v>136</v>
      </c>
      <c r="C333" s="129" t="s">
        <v>137</v>
      </c>
      <c r="D333" s="4" t="s">
        <v>2991</v>
      </c>
      <c r="E333" s="6">
        <v>1</v>
      </c>
      <c r="F333" s="6"/>
      <c r="G333" s="7"/>
      <c r="H333" s="122">
        <f>VLOOKUP(A333,'NIP totaal 2020'!$A$4:$I$1943,9,0)</f>
        <v>0</v>
      </c>
      <c r="I333" s="32">
        <f t="shared" si="25"/>
        <v>0</v>
      </c>
      <c r="J333" s="27">
        <f t="shared" si="26"/>
        <v>0</v>
      </c>
      <c r="K333" s="80">
        <f t="shared" si="28"/>
        <v>1</v>
      </c>
      <c r="L333" s="28">
        <f t="shared" si="27"/>
        <v>0</v>
      </c>
      <c r="M333" s="28">
        <f t="shared" si="29"/>
        <v>0</v>
      </c>
    </row>
    <row r="334" spans="1:13" ht="14.15" customHeight="1" x14ac:dyDescent="0.25">
      <c r="A334" s="129">
        <v>15624420</v>
      </c>
      <c r="B334" s="129" t="s">
        <v>186</v>
      </c>
      <c r="C334" s="129" t="s">
        <v>187</v>
      </c>
      <c r="D334" s="4" t="s">
        <v>2991</v>
      </c>
      <c r="E334" s="6">
        <v>1</v>
      </c>
      <c r="F334" s="6"/>
      <c r="G334" s="7"/>
      <c r="H334" s="122">
        <f>VLOOKUP(A334,'NIP totaal 2020'!$A$4:$I$1943,9,0)</f>
        <v>0</v>
      </c>
      <c r="I334" s="32">
        <f t="shared" si="25"/>
        <v>0</v>
      </c>
      <c r="J334" s="27">
        <f t="shared" si="26"/>
        <v>0</v>
      </c>
      <c r="K334" s="80">
        <f t="shared" si="28"/>
        <v>1</v>
      </c>
      <c r="L334" s="28">
        <f t="shared" si="27"/>
        <v>0</v>
      </c>
      <c r="M334" s="28">
        <f t="shared" si="29"/>
        <v>0</v>
      </c>
    </row>
    <row r="335" spans="1:13" ht="14.15" customHeight="1" x14ac:dyDescent="0.25">
      <c r="A335" s="129">
        <v>15624447</v>
      </c>
      <c r="B335" s="129" t="s">
        <v>134</v>
      </c>
      <c r="C335" s="129" t="s">
        <v>135</v>
      </c>
      <c r="D335" s="4" t="s">
        <v>2991</v>
      </c>
      <c r="E335" s="6">
        <v>1</v>
      </c>
      <c r="F335" s="6"/>
      <c r="G335" s="7"/>
      <c r="H335" s="122">
        <f>VLOOKUP(A335,'NIP totaal 2020'!$A$4:$I$1943,9,0)</f>
        <v>0</v>
      </c>
      <c r="I335" s="32">
        <f t="shared" si="25"/>
        <v>0</v>
      </c>
      <c r="J335" s="27">
        <f t="shared" si="26"/>
        <v>0</v>
      </c>
      <c r="K335" s="80">
        <f t="shared" si="28"/>
        <v>1</v>
      </c>
      <c r="L335" s="28">
        <f t="shared" si="27"/>
        <v>0</v>
      </c>
      <c r="M335" s="28">
        <f t="shared" si="29"/>
        <v>0</v>
      </c>
    </row>
    <row r="336" spans="1:13" ht="14.15" customHeight="1" x14ac:dyDescent="0.25">
      <c r="A336" s="129">
        <v>15624455</v>
      </c>
      <c r="B336" s="129" t="s">
        <v>134</v>
      </c>
      <c r="C336" s="129" t="s">
        <v>135</v>
      </c>
      <c r="D336" s="4" t="s">
        <v>2991</v>
      </c>
      <c r="E336" s="6">
        <v>1</v>
      </c>
      <c r="F336" s="6"/>
      <c r="G336" s="7"/>
      <c r="H336" s="122">
        <f>VLOOKUP(A336,'NIP totaal 2020'!$A$4:$I$1943,9,0)</f>
        <v>0</v>
      </c>
      <c r="I336" s="32">
        <f t="shared" si="25"/>
        <v>0</v>
      </c>
      <c r="J336" s="27">
        <f t="shared" si="26"/>
        <v>0</v>
      </c>
      <c r="K336" s="80">
        <f t="shared" si="28"/>
        <v>1</v>
      </c>
      <c r="L336" s="28">
        <f t="shared" si="27"/>
        <v>0</v>
      </c>
      <c r="M336" s="28">
        <f t="shared" si="29"/>
        <v>0</v>
      </c>
    </row>
    <row r="337" spans="1:13" ht="14.15" customHeight="1" x14ac:dyDescent="0.25">
      <c r="A337" s="129">
        <v>15624463</v>
      </c>
      <c r="B337" s="129" t="s">
        <v>134</v>
      </c>
      <c r="C337" s="129" t="s">
        <v>135</v>
      </c>
      <c r="D337" s="4" t="s">
        <v>2991</v>
      </c>
      <c r="E337" s="6">
        <v>1</v>
      </c>
      <c r="F337" s="6"/>
      <c r="G337" s="7"/>
      <c r="H337" s="122">
        <f>VLOOKUP(A337,'NIP totaal 2020'!$A$4:$I$1943,9,0)</f>
        <v>0</v>
      </c>
      <c r="I337" s="32">
        <f t="shared" si="25"/>
        <v>0</v>
      </c>
      <c r="J337" s="27">
        <f t="shared" si="26"/>
        <v>0</v>
      </c>
      <c r="K337" s="80">
        <f t="shared" si="28"/>
        <v>1</v>
      </c>
      <c r="L337" s="28">
        <f t="shared" si="27"/>
        <v>0</v>
      </c>
      <c r="M337" s="28">
        <f t="shared" si="29"/>
        <v>0</v>
      </c>
    </row>
    <row r="338" spans="1:13" ht="14.15" customHeight="1" x14ac:dyDescent="0.25">
      <c r="A338" s="129">
        <v>15624471</v>
      </c>
      <c r="B338" s="129" t="s">
        <v>134</v>
      </c>
      <c r="C338" s="129" t="s">
        <v>135</v>
      </c>
      <c r="D338" s="4" t="s">
        <v>2991</v>
      </c>
      <c r="E338" s="6">
        <v>1</v>
      </c>
      <c r="F338" s="6"/>
      <c r="G338" s="7"/>
      <c r="H338" s="122">
        <f>VLOOKUP(A338,'NIP totaal 2020'!$A$4:$I$1943,9,0)</f>
        <v>0</v>
      </c>
      <c r="I338" s="32">
        <f t="shared" si="25"/>
        <v>0</v>
      </c>
      <c r="J338" s="27">
        <f t="shared" si="26"/>
        <v>0</v>
      </c>
      <c r="K338" s="80">
        <f t="shared" si="28"/>
        <v>1</v>
      </c>
      <c r="L338" s="28">
        <f t="shared" si="27"/>
        <v>0</v>
      </c>
      <c r="M338" s="28">
        <f t="shared" si="29"/>
        <v>0</v>
      </c>
    </row>
    <row r="339" spans="1:13" ht="14.15" customHeight="1" x14ac:dyDescent="0.25">
      <c r="A339" s="129">
        <v>15624498</v>
      </c>
      <c r="B339" s="129" t="s">
        <v>120</v>
      </c>
      <c r="C339" s="129" t="s">
        <v>121</v>
      </c>
      <c r="D339" s="4" t="s">
        <v>2991</v>
      </c>
      <c r="E339" s="6">
        <v>1</v>
      </c>
      <c r="F339" s="6"/>
      <c r="G339" s="7"/>
      <c r="H339" s="122">
        <f>VLOOKUP(A339,'NIP totaal 2020'!$A$4:$I$1943,9,0)</f>
        <v>0</v>
      </c>
      <c r="I339" s="32">
        <f t="shared" si="25"/>
        <v>0</v>
      </c>
      <c r="J339" s="27">
        <f t="shared" si="26"/>
        <v>0</v>
      </c>
      <c r="K339" s="80">
        <f t="shared" si="28"/>
        <v>1</v>
      </c>
      <c r="L339" s="28">
        <f t="shared" si="27"/>
        <v>0</v>
      </c>
      <c r="M339" s="28">
        <f t="shared" si="29"/>
        <v>0</v>
      </c>
    </row>
    <row r="340" spans="1:13" ht="14.15" customHeight="1" x14ac:dyDescent="0.25">
      <c r="A340" s="129">
        <v>15625079</v>
      </c>
      <c r="B340" s="129" t="s">
        <v>174</v>
      </c>
      <c r="C340" s="129" t="s">
        <v>175</v>
      </c>
      <c r="D340" s="4" t="s">
        <v>2991</v>
      </c>
      <c r="E340" s="6">
        <v>120</v>
      </c>
      <c r="F340" s="6"/>
      <c r="G340" s="7"/>
      <c r="H340" s="122">
        <f>VLOOKUP(A340,'NIP totaal 2020'!$A$4:$I$1943,9,0)</f>
        <v>0</v>
      </c>
      <c r="I340" s="32">
        <f t="shared" si="25"/>
        <v>0</v>
      </c>
      <c r="J340" s="27">
        <f t="shared" si="26"/>
        <v>0</v>
      </c>
      <c r="K340" s="80">
        <f t="shared" si="28"/>
        <v>1</v>
      </c>
      <c r="L340" s="28">
        <f t="shared" si="27"/>
        <v>0</v>
      </c>
      <c r="M340" s="28">
        <f t="shared" si="29"/>
        <v>0</v>
      </c>
    </row>
    <row r="341" spans="1:13" ht="14.15" customHeight="1" x14ac:dyDescent="0.25">
      <c r="A341" s="129">
        <v>15636623</v>
      </c>
      <c r="B341" s="129" t="s">
        <v>174</v>
      </c>
      <c r="C341" s="129" t="s">
        <v>175</v>
      </c>
      <c r="D341" s="4" t="s">
        <v>2991</v>
      </c>
      <c r="E341" s="6">
        <v>60</v>
      </c>
      <c r="F341" s="6"/>
      <c r="G341" s="7"/>
      <c r="H341" s="122">
        <f>VLOOKUP(A341,'NIP totaal 2020'!$A$4:$I$1943,9,0)</f>
        <v>0</v>
      </c>
      <c r="I341" s="32">
        <f t="shared" si="25"/>
        <v>0</v>
      </c>
      <c r="J341" s="27">
        <f t="shared" si="26"/>
        <v>0</v>
      </c>
      <c r="K341" s="80">
        <f t="shared" si="28"/>
        <v>1</v>
      </c>
      <c r="L341" s="28">
        <f t="shared" si="27"/>
        <v>0</v>
      </c>
      <c r="M341" s="28">
        <f t="shared" si="29"/>
        <v>0</v>
      </c>
    </row>
    <row r="342" spans="1:13" ht="14.15" customHeight="1" x14ac:dyDescent="0.25">
      <c r="A342" s="129">
        <v>15649946</v>
      </c>
      <c r="B342" s="129" t="s">
        <v>196</v>
      </c>
      <c r="C342" s="129" t="s">
        <v>197</v>
      </c>
      <c r="D342" s="4" t="s">
        <v>2991</v>
      </c>
      <c r="E342" s="6">
        <v>100</v>
      </c>
      <c r="F342" s="6"/>
      <c r="G342" s="7"/>
      <c r="H342" s="122">
        <f>VLOOKUP(A342,'NIP totaal 2020'!$A$4:$I$1943,9,0)</f>
        <v>0</v>
      </c>
      <c r="I342" s="32">
        <f t="shared" si="25"/>
        <v>0</v>
      </c>
      <c r="J342" s="27">
        <f t="shared" si="26"/>
        <v>0</v>
      </c>
      <c r="K342" s="80">
        <f t="shared" si="28"/>
        <v>1</v>
      </c>
      <c r="L342" s="28">
        <f t="shared" si="27"/>
        <v>0</v>
      </c>
      <c r="M342" s="28">
        <f t="shared" si="29"/>
        <v>0</v>
      </c>
    </row>
    <row r="343" spans="1:13" ht="14.15" customHeight="1" x14ac:dyDescent="0.25">
      <c r="A343" s="129">
        <v>15654184</v>
      </c>
      <c r="B343" s="129" t="s">
        <v>150</v>
      </c>
      <c r="C343" s="129" t="s">
        <v>151</v>
      </c>
      <c r="D343" s="4" t="s">
        <v>2991</v>
      </c>
      <c r="E343" s="6">
        <v>1</v>
      </c>
      <c r="F343" s="6"/>
      <c r="G343" s="7"/>
      <c r="H343" s="122">
        <f>VLOOKUP(A343,'NIP totaal 2020'!$A$4:$I$1943,9,0)</f>
        <v>0</v>
      </c>
      <c r="I343" s="32">
        <f t="shared" si="25"/>
        <v>0</v>
      </c>
      <c r="J343" s="27">
        <f t="shared" si="26"/>
        <v>0</v>
      </c>
      <c r="K343" s="80">
        <f t="shared" si="28"/>
        <v>1</v>
      </c>
      <c r="L343" s="28">
        <f t="shared" si="27"/>
        <v>0</v>
      </c>
      <c r="M343" s="28">
        <f t="shared" si="29"/>
        <v>0</v>
      </c>
    </row>
    <row r="344" spans="1:13" ht="14.15" customHeight="1" x14ac:dyDescent="0.25">
      <c r="A344" s="129">
        <v>15662780</v>
      </c>
      <c r="B344" s="129" t="s">
        <v>215</v>
      </c>
      <c r="C344" s="129" t="s">
        <v>216</v>
      </c>
      <c r="D344" s="4" t="s">
        <v>2991</v>
      </c>
      <c r="E344" s="6">
        <v>140</v>
      </c>
      <c r="F344" s="6"/>
      <c r="G344" s="7"/>
      <c r="H344" s="122">
        <f>VLOOKUP(A344,'NIP totaal 2020'!$A$4:$I$1943,9,0)</f>
        <v>0</v>
      </c>
      <c r="I344" s="32">
        <f t="shared" si="25"/>
        <v>0</v>
      </c>
      <c r="J344" s="27">
        <f t="shared" si="26"/>
        <v>0</v>
      </c>
      <c r="K344" s="80">
        <f t="shared" si="28"/>
        <v>1</v>
      </c>
      <c r="L344" s="28">
        <f t="shared" si="27"/>
        <v>0</v>
      </c>
      <c r="M344" s="28">
        <f t="shared" si="29"/>
        <v>0</v>
      </c>
    </row>
    <row r="345" spans="1:13" ht="14.15" customHeight="1" x14ac:dyDescent="0.25">
      <c r="A345" s="129">
        <v>15662942</v>
      </c>
      <c r="B345" s="129" t="s">
        <v>217</v>
      </c>
      <c r="C345" s="129" t="s">
        <v>218</v>
      </c>
      <c r="D345" s="4" t="s">
        <v>2991</v>
      </c>
      <c r="E345" s="6">
        <v>112</v>
      </c>
      <c r="F345" s="6"/>
      <c r="G345" s="7"/>
      <c r="H345" s="122">
        <f>VLOOKUP(A345,'NIP totaal 2020'!$A$4:$I$1943,9,0)</f>
        <v>0</v>
      </c>
      <c r="I345" s="32">
        <f t="shared" si="25"/>
        <v>0</v>
      </c>
      <c r="J345" s="27">
        <f t="shared" si="26"/>
        <v>0</v>
      </c>
      <c r="K345" s="80">
        <f t="shared" si="28"/>
        <v>1</v>
      </c>
      <c r="L345" s="28">
        <f t="shared" si="27"/>
        <v>0</v>
      </c>
      <c r="M345" s="28">
        <f t="shared" si="29"/>
        <v>0</v>
      </c>
    </row>
    <row r="346" spans="1:13" ht="14.15" customHeight="1" x14ac:dyDescent="0.25">
      <c r="A346" s="129">
        <v>15666069</v>
      </c>
      <c r="B346" s="129" t="s">
        <v>140</v>
      </c>
      <c r="C346" s="129" t="s">
        <v>141</v>
      </c>
      <c r="D346" s="4" t="s">
        <v>2991</v>
      </c>
      <c r="E346" s="6">
        <v>60</v>
      </c>
      <c r="F346" s="6"/>
      <c r="G346" s="7"/>
      <c r="H346" s="122">
        <f>VLOOKUP(A346,'NIP totaal 2020'!$A$4:$I$1943,9,0)</f>
        <v>0</v>
      </c>
      <c r="I346" s="32">
        <f t="shared" si="25"/>
        <v>0</v>
      </c>
      <c r="J346" s="27">
        <f t="shared" si="26"/>
        <v>0</v>
      </c>
      <c r="K346" s="80">
        <f t="shared" si="28"/>
        <v>1</v>
      </c>
      <c r="L346" s="28">
        <f t="shared" si="27"/>
        <v>0</v>
      </c>
      <c r="M346" s="28">
        <f t="shared" si="29"/>
        <v>0</v>
      </c>
    </row>
    <row r="347" spans="1:13" ht="14.15" customHeight="1" x14ac:dyDescent="0.25">
      <c r="A347" s="129">
        <v>15666131</v>
      </c>
      <c r="B347" s="129" t="s">
        <v>124</v>
      </c>
      <c r="C347" s="129" t="s">
        <v>125</v>
      </c>
      <c r="D347" s="4" t="s">
        <v>2991</v>
      </c>
      <c r="E347" s="6">
        <v>1</v>
      </c>
      <c r="F347" s="6"/>
      <c r="G347" s="7"/>
      <c r="H347" s="122">
        <f>VLOOKUP(A347,'NIP totaal 2020'!$A$4:$I$1943,9,0)</f>
        <v>0</v>
      </c>
      <c r="I347" s="32">
        <f t="shared" si="25"/>
        <v>0</v>
      </c>
      <c r="J347" s="27">
        <f t="shared" si="26"/>
        <v>0</v>
      </c>
      <c r="K347" s="80">
        <f t="shared" si="28"/>
        <v>1</v>
      </c>
      <c r="L347" s="28">
        <f t="shared" si="27"/>
        <v>0</v>
      </c>
      <c r="M347" s="28">
        <f t="shared" si="29"/>
        <v>0</v>
      </c>
    </row>
    <row r="348" spans="1:13" ht="14.15" customHeight="1" x14ac:dyDescent="0.25">
      <c r="A348" s="129">
        <v>15666158</v>
      </c>
      <c r="B348" s="129" t="s">
        <v>124</v>
      </c>
      <c r="C348" s="129" t="s">
        <v>125</v>
      </c>
      <c r="D348" s="4" t="s">
        <v>2991</v>
      </c>
      <c r="E348" s="6">
        <v>1</v>
      </c>
      <c r="F348" s="6"/>
      <c r="G348" s="7"/>
      <c r="H348" s="122">
        <f>VLOOKUP(A348,'NIP totaal 2020'!$A$4:$I$1943,9,0)</f>
        <v>0</v>
      </c>
      <c r="I348" s="32">
        <f t="shared" si="25"/>
        <v>0</v>
      </c>
      <c r="J348" s="27">
        <f t="shared" si="26"/>
        <v>0</v>
      </c>
      <c r="K348" s="80">
        <f t="shared" si="28"/>
        <v>1</v>
      </c>
      <c r="L348" s="28">
        <f t="shared" si="27"/>
        <v>0</v>
      </c>
      <c r="M348" s="28">
        <f t="shared" si="29"/>
        <v>0</v>
      </c>
    </row>
    <row r="349" spans="1:13" ht="14.15" customHeight="1" x14ac:dyDescent="0.25">
      <c r="A349" s="129">
        <v>15666352</v>
      </c>
      <c r="B349" s="129" t="s">
        <v>128</v>
      </c>
      <c r="C349" s="129" t="s">
        <v>129</v>
      </c>
      <c r="D349" s="4" t="s">
        <v>2991</v>
      </c>
      <c r="E349" s="6">
        <v>1</v>
      </c>
      <c r="F349" s="6"/>
      <c r="G349" s="7"/>
      <c r="H349" s="122">
        <f>VLOOKUP(A349,'NIP totaal 2020'!$A$4:$I$1943,9,0)</f>
        <v>0</v>
      </c>
      <c r="I349" s="32">
        <f t="shared" si="25"/>
        <v>0</v>
      </c>
      <c r="J349" s="27">
        <f t="shared" si="26"/>
        <v>0</v>
      </c>
      <c r="K349" s="80">
        <f t="shared" si="28"/>
        <v>1</v>
      </c>
      <c r="L349" s="28">
        <f t="shared" si="27"/>
        <v>0</v>
      </c>
      <c r="M349" s="28">
        <f t="shared" si="29"/>
        <v>0</v>
      </c>
    </row>
    <row r="350" spans="1:13" ht="14.15" customHeight="1" x14ac:dyDescent="0.25">
      <c r="A350" s="129">
        <v>15668304</v>
      </c>
      <c r="B350" s="129" t="s">
        <v>124</v>
      </c>
      <c r="C350" s="129" t="s">
        <v>125</v>
      </c>
      <c r="D350" s="4" t="s">
        <v>2991</v>
      </c>
      <c r="E350" s="6">
        <v>1</v>
      </c>
      <c r="F350" s="6"/>
      <c r="G350" s="7"/>
      <c r="H350" s="122">
        <f>VLOOKUP(A350,'NIP totaal 2020'!$A$4:$I$1943,9,0)</f>
        <v>0</v>
      </c>
      <c r="I350" s="32">
        <f t="shared" si="25"/>
        <v>0</v>
      </c>
      <c r="J350" s="27">
        <f t="shared" si="26"/>
        <v>0</v>
      </c>
      <c r="K350" s="80">
        <f t="shared" si="28"/>
        <v>1</v>
      </c>
      <c r="L350" s="28">
        <f t="shared" si="27"/>
        <v>0</v>
      </c>
      <c r="M350" s="28">
        <f t="shared" si="29"/>
        <v>0</v>
      </c>
    </row>
    <row r="351" spans="1:13" ht="14.15" customHeight="1" x14ac:dyDescent="0.25">
      <c r="A351" s="129">
        <v>15668312</v>
      </c>
      <c r="B351" s="129" t="s">
        <v>124</v>
      </c>
      <c r="C351" s="129" t="s">
        <v>125</v>
      </c>
      <c r="D351" s="4" t="s">
        <v>2991</v>
      </c>
      <c r="E351" s="6">
        <v>1</v>
      </c>
      <c r="F351" s="6"/>
      <c r="G351" s="7"/>
      <c r="H351" s="122">
        <f>VLOOKUP(A351,'NIP totaal 2020'!$A$4:$I$1943,9,0)</f>
        <v>0</v>
      </c>
      <c r="I351" s="32">
        <f t="shared" si="25"/>
        <v>0</v>
      </c>
      <c r="J351" s="27">
        <f t="shared" si="26"/>
        <v>0</v>
      </c>
      <c r="K351" s="80">
        <f t="shared" si="28"/>
        <v>1</v>
      </c>
      <c r="L351" s="28">
        <f t="shared" si="27"/>
        <v>0</v>
      </c>
      <c r="M351" s="28">
        <f t="shared" si="29"/>
        <v>0</v>
      </c>
    </row>
    <row r="352" spans="1:13" ht="14.15" customHeight="1" x14ac:dyDescent="0.25">
      <c r="A352" s="129">
        <v>15668320</v>
      </c>
      <c r="B352" s="129" t="s">
        <v>140</v>
      </c>
      <c r="C352" s="129" t="s">
        <v>141</v>
      </c>
      <c r="D352" s="4" t="s">
        <v>2991</v>
      </c>
      <c r="E352" s="6">
        <v>60</v>
      </c>
      <c r="F352" s="6"/>
      <c r="G352" s="7"/>
      <c r="H352" s="122">
        <f>VLOOKUP(A352,'NIP totaal 2020'!$A$4:$I$1943,9,0)</f>
        <v>0</v>
      </c>
      <c r="I352" s="32">
        <f t="shared" si="25"/>
        <v>0</v>
      </c>
      <c r="J352" s="27">
        <f t="shared" si="26"/>
        <v>0</v>
      </c>
      <c r="K352" s="80">
        <f t="shared" si="28"/>
        <v>1</v>
      </c>
      <c r="L352" s="28">
        <f t="shared" si="27"/>
        <v>0</v>
      </c>
      <c r="M352" s="28">
        <f t="shared" si="29"/>
        <v>0</v>
      </c>
    </row>
    <row r="353" spans="1:13" ht="14.15" customHeight="1" x14ac:dyDescent="0.25">
      <c r="A353" s="129">
        <v>15669521</v>
      </c>
      <c r="B353" s="129" t="s">
        <v>196</v>
      </c>
      <c r="C353" s="129" t="s">
        <v>197</v>
      </c>
      <c r="D353" s="4" t="s">
        <v>2991</v>
      </c>
      <c r="E353" s="6">
        <v>60</v>
      </c>
      <c r="F353" s="6"/>
      <c r="G353" s="7"/>
      <c r="H353" s="122">
        <f>VLOOKUP(A353,'NIP totaal 2020'!$A$4:$I$1943,9,0)</f>
        <v>0</v>
      </c>
      <c r="I353" s="32">
        <f t="shared" si="25"/>
        <v>0</v>
      </c>
      <c r="J353" s="27">
        <f t="shared" si="26"/>
        <v>0</v>
      </c>
      <c r="K353" s="80">
        <f t="shared" si="28"/>
        <v>1</v>
      </c>
      <c r="L353" s="28">
        <f t="shared" si="27"/>
        <v>0</v>
      </c>
      <c r="M353" s="28">
        <f t="shared" si="29"/>
        <v>0</v>
      </c>
    </row>
    <row r="354" spans="1:13" ht="14.15" customHeight="1" x14ac:dyDescent="0.25">
      <c r="A354" s="129">
        <v>15683311</v>
      </c>
      <c r="B354" s="129" t="s">
        <v>144</v>
      </c>
      <c r="C354" s="129" t="s">
        <v>145</v>
      </c>
      <c r="D354" s="4" t="s">
        <v>2991</v>
      </c>
      <c r="E354" s="6">
        <v>1</v>
      </c>
      <c r="F354" s="6"/>
      <c r="G354" s="7"/>
      <c r="H354" s="122">
        <f>VLOOKUP(A354,'NIP totaal 2020'!$A$4:$I$1943,9,0)</f>
        <v>0</v>
      </c>
      <c r="I354" s="32">
        <f t="shared" si="25"/>
        <v>0</v>
      </c>
      <c r="J354" s="27">
        <f t="shared" si="26"/>
        <v>0</v>
      </c>
      <c r="K354" s="80">
        <f t="shared" si="28"/>
        <v>1</v>
      </c>
      <c r="L354" s="28">
        <f t="shared" si="27"/>
        <v>0</v>
      </c>
      <c r="M354" s="28">
        <f t="shared" si="29"/>
        <v>0</v>
      </c>
    </row>
    <row r="355" spans="1:13" ht="14.15" customHeight="1" x14ac:dyDescent="0.25">
      <c r="A355" s="129">
        <v>15683338</v>
      </c>
      <c r="B355" s="129" t="s">
        <v>186</v>
      </c>
      <c r="C355" s="129" t="s">
        <v>187</v>
      </c>
      <c r="D355" s="4" t="s">
        <v>2991</v>
      </c>
      <c r="E355" s="6">
        <v>1</v>
      </c>
      <c r="F355" s="6"/>
      <c r="G355" s="7"/>
      <c r="H355" s="122">
        <f>VLOOKUP(A355,'NIP totaal 2020'!$A$4:$I$1943,9,0)</f>
        <v>0</v>
      </c>
      <c r="I355" s="32">
        <f t="shared" si="25"/>
        <v>0</v>
      </c>
      <c r="J355" s="27">
        <f t="shared" si="26"/>
        <v>0</v>
      </c>
      <c r="K355" s="80">
        <f t="shared" si="28"/>
        <v>1</v>
      </c>
      <c r="L355" s="28">
        <f t="shared" si="27"/>
        <v>0</v>
      </c>
      <c r="M355" s="28">
        <f t="shared" si="29"/>
        <v>0</v>
      </c>
    </row>
    <row r="356" spans="1:13" ht="14.15" customHeight="1" x14ac:dyDescent="0.25">
      <c r="A356" s="129">
        <v>15683354</v>
      </c>
      <c r="B356" s="129" t="s">
        <v>186</v>
      </c>
      <c r="C356" s="129" t="s">
        <v>187</v>
      </c>
      <c r="D356" s="4" t="s">
        <v>2991</v>
      </c>
      <c r="E356" s="6">
        <v>1</v>
      </c>
      <c r="F356" s="6"/>
      <c r="G356" s="7"/>
      <c r="H356" s="122">
        <f>VLOOKUP(A356,'NIP totaal 2020'!$A$4:$I$1943,9,0)</f>
        <v>0</v>
      </c>
      <c r="I356" s="32">
        <f t="shared" si="25"/>
        <v>0</v>
      </c>
      <c r="J356" s="27">
        <f t="shared" si="26"/>
        <v>0</v>
      </c>
      <c r="K356" s="80">
        <f t="shared" si="28"/>
        <v>1</v>
      </c>
      <c r="L356" s="28">
        <f t="shared" si="27"/>
        <v>0</v>
      </c>
      <c r="M356" s="28">
        <f t="shared" si="29"/>
        <v>0</v>
      </c>
    </row>
    <row r="357" spans="1:13" ht="14.15" customHeight="1" x14ac:dyDescent="0.25">
      <c r="A357" s="129">
        <v>15683362</v>
      </c>
      <c r="B357" s="129" t="s">
        <v>186</v>
      </c>
      <c r="C357" s="129" t="s">
        <v>187</v>
      </c>
      <c r="D357" s="4" t="s">
        <v>2991</v>
      </c>
      <c r="E357" s="6">
        <v>1</v>
      </c>
      <c r="F357" s="6"/>
      <c r="G357" s="7"/>
      <c r="H357" s="122">
        <f>VLOOKUP(A357,'NIP totaal 2020'!$A$4:$I$1943,9,0)</f>
        <v>0</v>
      </c>
      <c r="I357" s="32">
        <f t="shared" si="25"/>
        <v>0</v>
      </c>
      <c r="J357" s="27">
        <f t="shared" si="26"/>
        <v>0</v>
      </c>
      <c r="K357" s="80">
        <f t="shared" si="28"/>
        <v>1</v>
      </c>
      <c r="L357" s="28">
        <f t="shared" si="27"/>
        <v>0</v>
      </c>
      <c r="M357" s="28">
        <f t="shared" si="29"/>
        <v>0</v>
      </c>
    </row>
    <row r="358" spans="1:13" ht="14.15" customHeight="1" x14ac:dyDescent="0.25">
      <c r="A358" s="129">
        <v>15687708</v>
      </c>
      <c r="B358" s="129" t="s">
        <v>211</v>
      </c>
      <c r="C358" s="129" t="s">
        <v>212</v>
      </c>
      <c r="D358" s="4" t="s">
        <v>2991</v>
      </c>
      <c r="E358" s="6">
        <v>60</v>
      </c>
      <c r="F358" s="6"/>
      <c r="G358" s="7"/>
      <c r="H358" s="122">
        <f>VLOOKUP(A358,'NIP totaal 2020'!$A$4:$I$1943,9,0)</f>
        <v>0</v>
      </c>
      <c r="I358" s="32">
        <f t="shared" si="25"/>
        <v>0</v>
      </c>
      <c r="J358" s="27">
        <f t="shared" si="26"/>
        <v>0</v>
      </c>
      <c r="K358" s="80">
        <f t="shared" si="28"/>
        <v>1</v>
      </c>
      <c r="L358" s="28">
        <f t="shared" si="27"/>
        <v>0</v>
      </c>
      <c r="M358" s="28">
        <f t="shared" si="29"/>
        <v>0</v>
      </c>
    </row>
    <row r="359" spans="1:13" ht="14.15" customHeight="1" x14ac:dyDescent="0.25">
      <c r="A359" s="129">
        <v>15687724</v>
      </c>
      <c r="B359" s="129" t="s">
        <v>211</v>
      </c>
      <c r="C359" s="129" t="s">
        <v>212</v>
      </c>
      <c r="D359" s="4" t="s">
        <v>2991</v>
      </c>
      <c r="E359" s="6">
        <v>60</v>
      </c>
      <c r="F359" s="6"/>
      <c r="G359" s="7"/>
      <c r="H359" s="122">
        <f>VLOOKUP(A359,'NIP totaal 2020'!$A$4:$I$1943,9,0)</f>
        <v>0</v>
      </c>
      <c r="I359" s="32">
        <f t="shared" si="25"/>
        <v>0</v>
      </c>
      <c r="J359" s="27">
        <f t="shared" si="26"/>
        <v>0</v>
      </c>
      <c r="K359" s="80">
        <f t="shared" si="28"/>
        <v>1</v>
      </c>
      <c r="L359" s="28">
        <f t="shared" si="27"/>
        <v>0</v>
      </c>
      <c r="M359" s="28">
        <f t="shared" si="29"/>
        <v>0</v>
      </c>
    </row>
    <row r="360" spans="1:13" ht="14.15" customHeight="1" x14ac:dyDescent="0.25">
      <c r="A360" s="129">
        <v>15687732</v>
      </c>
      <c r="B360" s="129" t="s">
        <v>211</v>
      </c>
      <c r="C360" s="129" t="s">
        <v>212</v>
      </c>
      <c r="D360" s="4" t="s">
        <v>2991</v>
      </c>
      <c r="E360" s="6">
        <v>60</v>
      </c>
      <c r="F360" s="6"/>
      <c r="G360" s="7"/>
      <c r="H360" s="122">
        <f>VLOOKUP(A360,'NIP totaal 2020'!$A$4:$I$1943,9,0)</f>
        <v>0</v>
      </c>
      <c r="I360" s="32">
        <f t="shared" si="25"/>
        <v>0</v>
      </c>
      <c r="J360" s="27">
        <f t="shared" si="26"/>
        <v>0</v>
      </c>
      <c r="K360" s="80">
        <f t="shared" si="28"/>
        <v>1</v>
      </c>
      <c r="L360" s="28">
        <f t="shared" si="27"/>
        <v>0</v>
      </c>
      <c r="M360" s="28">
        <f t="shared" si="29"/>
        <v>0</v>
      </c>
    </row>
    <row r="361" spans="1:13" ht="14.15" customHeight="1" x14ac:dyDescent="0.25">
      <c r="A361" s="129">
        <v>15687759</v>
      </c>
      <c r="B361" s="129" t="s">
        <v>211</v>
      </c>
      <c r="C361" s="129" t="s">
        <v>212</v>
      </c>
      <c r="D361" s="4" t="s">
        <v>2991</v>
      </c>
      <c r="E361" s="6">
        <v>30</v>
      </c>
      <c r="F361" s="6"/>
      <c r="G361" s="7"/>
      <c r="H361" s="122">
        <f>VLOOKUP(A361,'NIP totaal 2020'!$A$4:$I$1943,9,0)</f>
        <v>0</v>
      </c>
      <c r="I361" s="32">
        <f t="shared" si="25"/>
        <v>0</v>
      </c>
      <c r="J361" s="27">
        <f t="shared" si="26"/>
        <v>0</v>
      </c>
      <c r="K361" s="80">
        <f t="shared" si="28"/>
        <v>1</v>
      </c>
      <c r="L361" s="28">
        <f t="shared" si="27"/>
        <v>0</v>
      </c>
      <c r="M361" s="28">
        <f t="shared" si="29"/>
        <v>0</v>
      </c>
    </row>
    <row r="362" spans="1:13" ht="14.15" customHeight="1" x14ac:dyDescent="0.25">
      <c r="A362" s="129">
        <v>15688399</v>
      </c>
      <c r="B362" s="129" t="s">
        <v>219</v>
      </c>
      <c r="C362" s="129" t="s">
        <v>220</v>
      </c>
      <c r="D362" s="4" t="s">
        <v>2991</v>
      </c>
      <c r="E362" s="6">
        <v>1</v>
      </c>
      <c r="F362" s="6"/>
      <c r="G362" s="7"/>
      <c r="H362" s="122">
        <f>VLOOKUP(A362,'NIP totaal 2020'!$A$4:$I$1943,9,0)</f>
        <v>0</v>
      </c>
      <c r="I362" s="32">
        <f t="shared" si="25"/>
        <v>0</v>
      </c>
      <c r="J362" s="27">
        <f t="shared" si="26"/>
        <v>0</v>
      </c>
      <c r="K362" s="80">
        <f t="shared" si="28"/>
        <v>1</v>
      </c>
      <c r="L362" s="28">
        <f t="shared" si="27"/>
        <v>0</v>
      </c>
      <c r="M362" s="28">
        <f t="shared" si="29"/>
        <v>0</v>
      </c>
    </row>
    <row r="363" spans="1:13" ht="14.15" customHeight="1" x14ac:dyDescent="0.25">
      <c r="A363" s="129">
        <v>15688410</v>
      </c>
      <c r="B363" s="129" t="s">
        <v>219</v>
      </c>
      <c r="C363" s="129" t="s">
        <v>220</v>
      </c>
      <c r="D363" s="4" t="s">
        <v>2991</v>
      </c>
      <c r="E363" s="6">
        <v>1</v>
      </c>
      <c r="F363" s="6"/>
      <c r="G363" s="7"/>
      <c r="H363" s="122">
        <f>VLOOKUP(A363,'NIP totaal 2020'!$A$4:$I$1943,9,0)</f>
        <v>0</v>
      </c>
      <c r="I363" s="32">
        <f t="shared" si="25"/>
        <v>0</v>
      </c>
      <c r="J363" s="27">
        <f t="shared" si="26"/>
        <v>0</v>
      </c>
      <c r="K363" s="80">
        <f t="shared" si="28"/>
        <v>1</v>
      </c>
      <c r="L363" s="28">
        <f t="shared" si="27"/>
        <v>0</v>
      </c>
      <c r="M363" s="28">
        <f t="shared" si="29"/>
        <v>0</v>
      </c>
    </row>
    <row r="364" spans="1:13" ht="14.15" customHeight="1" x14ac:dyDescent="0.25">
      <c r="A364" s="129">
        <v>15688445</v>
      </c>
      <c r="B364" s="129" t="s">
        <v>170</v>
      </c>
      <c r="C364" s="129" t="s">
        <v>171</v>
      </c>
      <c r="D364" s="4" t="s">
        <v>2991</v>
      </c>
      <c r="E364" s="6">
        <v>21</v>
      </c>
      <c r="F364" s="6"/>
      <c r="G364" s="7"/>
      <c r="H364" s="122">
        <f>VLOOKUP(A364,'NIP totaal 2020'!$A$4:$I$1943,9,0)</f>
        <v>0</v>
      </c>
      <c r="I364" s="32">
        <f t="shared" si="25"/>
        <v>0</v>
      </c>
      <c r="J364" s="27">
        <f t="shared" si="26"/>
        <v>0</v>
      </c>
      <c r="K364" s="80">
        <f t="shared" si="28"/>
        <v>1</v>
      </c>
      <c r="L364" s="28">
        <f t="shared" si="27"/>
        <v>0</v>
      </c>
      <c r="M364" s="28">
        <f t="shared" si="29"/>
        <v>0</v>
      </c>
    </row>
    <row r="365" spans="1:13" ht="14.15" customHeight="1" x14ac:dyDescent="0.25">
      <c r="A365" s="129">
        <v>15690172</v>
      </c>
      <c r="B365" s="129" t="s">
        <v>144</v>
      </c>
      <c r="C365" s="129" t="s">
        <v>145</v>
      </c>
      <c r="D365" s="4" t="s">
        <v>2991</v>
      </c>
      <c r="E365" s="6">
        <v>1</v>
      </c>
      <c r="F365" s="6"/>
      <c r="G365" s="7"/>
      <c r="H365" s="122">
        <f>VLOOKUP(A365,'NIP totaal 2020'!$A$4:$I$1943,9,0)</f>
        <v>0</v>
      </c>
      <c r="I365" s="32">
        <f t="shared" si="25"/>
        <v>0</v>
      </c>
      <c r="J365" s="27">
        <f t="shared" si="26"/>
        <v>0</v>
      </c>
      <c r="K365" s="80">
        <f t="shared" si="28"/>
        <v>1</v>
      </c>
      <c r="L365" s="28">
        <f t="shared" si="27"/>
        <v>0</v>
      </c>
      <c r="M365" s="28">
        <f t="shared" si="29"/>
        <v>0</v>
      </c>
    </row>
    <row r="366" spans="1:13" ht="14.15" customHeight="1" x14ac:dyDescent="0.25">
      <c r="A366" s="129">
        <v>15711358</v>
      </c>
      <c r="B366" s="129" t="s">
        <v>221</v>
      </c>
      <c r="C366" s="129" t="s">
        <v>222</v>
      </c>
      <c r="D366" s="4" t="s">
        <v>2991</v>
      </c>
      <c r="E366" s="6">
        <v>1</v>
      </c>
      <c r="F366" s="6"/>
      <c r="G366" s="7"/>
      <c r="H366" s="122">
        <f>VLOOKUP(A366,'NIP totaal 2020'!$A$4:$I$1943,9,0)</f>
        <v>0</v>
      </c>
      <c r="I366" s="32">
        <f t="shared" si="25"/>
        <v>0</v>
      </c>
      <c r="J366" s="27">
        <f t="shared" si="26"/>
        <v>0</v>
      </c>
      <c r="K366" s="80">
        <f t="shared" si="28"/>
        <v>1</v>
      </c>
      <c r="L366" s="28">
        <f t="shared" si="27"/>
        <v>0</v>
      </c>
      <c r="M366" s="28">
        <f t="shared" si="29"/>
        <v>0</v>
      </c>
    </row>
    <row r="367" spans="1:13" ht="14.15" customHeight="1" x14ac:dyDescent="0.25">
      <c r="A367" s="129">
        <v>15712575</v>
      </c>
      <c r="B367" s="129" t="s">
        <v>223</v>
      </c>
      <c r="C367" s="129" t="s">
        <v>224</v>
      </c>
      <c r="D367" s="4" t="s">
        <v>2991</v>
      </c>
      <c r="E367" s="6">
        <v>5</v>
      </c>
      <c r="F367" s="6"/>
      <c r="G367" s="7"/>
      <c r="H367" s="122">
        <f>VLOOKUP(A367,'NIP totaal 2020'!$A$4:$I$1943,9,0)</f>
        <v>0</v>
      </c>
      <c r="I367" s="32">
        <f t="shared" si="25"/>
        <v>0</v>
      </c>
      <c r="J367" s="27">
        <f t="shared" si="26"/>
        <v>0</v>
      </c>
      <c r="K367" s="80">
        <f t="shared" si="28"/>
        <v>1</v>
      </c>
      <c r="L367" s="28">
        <f t="shared" si="27"/>
        <v>0</v>
      </c>
      <c r="M367" s="28">
        <f t="shared" si="29"/>
        <v>0</v>
      </c>
    </row>
    <row r="368" spans="1:13" ht="14.15" customHeight="1" x14ac:dyDescent="0.25">
      <c r="A368" s="129">
        <v>15712583</v>
      </c>
      <c r="B368" s="129" t="s">
        <v>223</v>
      </c>
      <c r="C368" s="129" t="s">
        <v>224</v>
      </c>
      <c r="D368" s="4" t="s">
        <v>2991</v>
      </c>
      <c r="E368" s="6">
        <v>5</v>
      </c>
      <c r="F368" s="6"/>
      <c r="G368" s="7"/>
      <c r="H368" s="122">
        <f>VLOOKUP(A368,'NIP totaal 2020'!$A$4:$I$1943,9,0)</f>
        <v>0</v>
      </c>
      <c r="I368" s="32">
        <f t="shared" si="25"/>
        <v>0</v>
      </c>
      <c r="J368" s="27">
        <f t="shared" si="26"/>
        <v>0</v>
      </c>
      <c r="K368" s="80">
        <f t="shared" si="28"/>
        <v>1</v>
      </c>
      <c r="L368" s="28">
        <f t="shared" si="27"/>
        <v>0</v>
      </c>
      <c r="M368" s="28">
        <f t="shared" si="29"/>
        <v>0</v>
      </c>
    </row>
    <row r="369" spans="1:13" ht="14.15" customHeight="1" x14ac:dyDescent="0.25">
      <c r="A369" s="129">
        <v>15713377</v>
      </c>
      <c r="B369" s="129" t="s">
        <v>172</v>
      </c>
      <c r="C369" s="129" t="s">
        <v>173</v>
      </c>
      <c r="D369" s="4" t="s">
        <v>2991</v>
      </c>
      <c r="E369" s="6">
        <v>20</v>
      </c>
      <c r="F369" s="6"/>
      <c r="G369" s="7"/>
      <c r="H369" s="122">
        <f>VLOOKUP(A369,'NIP totaal 2020'!$A$4:$I$1943,9,0)</f>
        <v>0</v>
      </c>
      <c r="I369" s="32">
        <f t="shared" si="25"/>
        <v>0</v>
      </c>
      <c r="J369" s="27">
        <f t="shared" si="26"/>
        <v>0</v>
      </c>
      <c r="K369" s="80">
        <f t="shared" si="28"/>
        <v>1</v>
      </c>
      <c r="L369" s="28">
        <f t="shared" si="27"/>
        <v>0</v>
      </c>
      <c r="M369" s="28">
        <f t="shared" si="29"/>
        <v>0</v>
      </c>
    </row>
    <row r="370" spans="1:13" ht="14.15" customHeight="1" x14ac:dyDescent="0.25">
      <c r="A370" s="129">
        <v>15713903</v>
      </c>
      <c r="B370" s="129" t="s">
        <v>186</v>
      </c>
      <c r="C370" s="129" t="s">
        <v>187</v>
      </c>
      <c r="D370" s="4" t="s">
        <v>2991</v>
      </c>
      <c r="E370" s="6">
        <v>1</v>
      </c>
      <c r="F370" s="6"/>
      <c r="G370" s="7"/>
      <c r="H370" s="122">
        <f>VLOOKUP(A370,'NIP totaal 2020'!$A$4:$I$1943,9,0)</f>
        <v>0</v>
      </c>
      <c r="I370" s="32">
        <f t="shared" si="25"/>
        <v>0</v>
      </c>
      <c r="J370" s="27">
        <f t="shared" si="26"/>
        <v>0</v>
      </c>
      <c r="K370" s="80">
        <f t="shared" si="28"/>
        <v>1</v>
      </c>
      <c r="L370" s="28">
        <f t="shared" si="27"/>
        <v>0</v>
      </c>
      <c r="M370" s="28">
        <f t="shared" si="29"/>
        <v>0</v>
      </c>
    </row>
    <row r="371" spans="1:13" ht="14.15" customHeight="1" x14ac:dyDescent="0.25">
      <c r="A371" s="129">
        <v>15721388</v>
      </c>
      <c r="B371" s="129" t="s">
        <v>202</v>
      </c>
      <c r="C371" s="129" t="s">
        <v>203</v>
      </c>
      <c r="D371" s="4" t="s">
        <v>2991</v>
      </c>
      <c r="E371" s="6">
        <v>1</v>
      </c>
      <c r="F371" s="6"/>
      <c r="G371" s="7"/>
      <c r="H371" s="122">
        <f>VLOOKUP(A371,'NIP totaal 2020'!$A$4:$I$1943,9,0)</f>
        <v>0</v>
      </c>
      <c r="I371" s="32">
        <f t="shared" si="25"/>
        <v>0</v>
      </c>
      <c r="J371" s="27">
        <f t="shared" si="26"/>
        <v>0</v>
      </c>
      <c r="K371" s="80">
        <f t="shared" si="28"/>
        <v>1</v>
      </c>
      <c r="L371" s="28">
        <f t="shared" si="27"/>
        <v>0</v>
      </c>
      <c r="M371" s="28">
        <f t="shared" si="29"/>
        <v>0</v>
      </c>
    </row>
    <row r="372" spans="1:13" ht="14.15" customHeight="1" x14ac:dyDescent="0.25">
      <c r="A372" s="129">
        <v>15723941</v>
      </c>
      <c r="B372" s="129" t="s">
        <v>225</v>
      </c>
      <c r="C372" s="129" t="s">
        <v>226</v>
      </c>
      <c r="D372" s="4" t="s">
        <v>2991</v>
      </c>
      <c r="E372" s="6">
        <v>1</v>
      </c>
      <c r="F372" s="6"/>
      <c r="G372" s="7"/>
      <c r="H372" s="122">
        <f>VLOOKUP(A372,'NIP totaal 2020'!$A$4:$I$1943,9,0)</f>
        <v>0</v>
      </c>
      <c r="I372" s="32">
        <f t="shared" si="25"/>
        <v>0</v>
      </c>
      <c r="J372" s="27">
        <f t="shared" si="26"/>
        <v>0</v>
      </c>
      <c r="K372" s="80">
        <f t="shared" si="28"/>
        <v>1</v>
      </c>
      <c r="L372" s="28">
        <f t="shared" si="27"/>
        <v>0</v>
      </c>
      <c r="M372" s="28">
        <f t="shared" si="29"/>
        <v>0</v>
      </c>
    </row>
    <row r="373" spans="1:13" ht="14.15" customHeight="1" x14ac:dyDescent="0.25">
      <c r="A373" s="129">
        <v>15733319</v>
      </c>
      <c r="B373" s="129" t="s">
        <v>170</v>
      </c>
      <c r="C373" s="129" t="s">
        <v>171</v>
      </c>
      <c r="D373" s="4" t="s">
        <v>2991</v>
      </c>
      <c r="E373" s="6">
        <v>21</v>
      </c>
      <c r="F373" s="6"/>
      <c r="G373" s="7"/>
      <c r="H373" s="122">
        <f>VLOOKUP(A373,'NIP totaal 2020'!$A$4:$I$1943,9,0)</f>
        <v>0</v>
      </c>
      <c r="I373" s="32">
        <f t="shared" si="25"/>
        <v>0</v>
      </c>
      <c r="J373" s="27">
        <f t="shared" si="26"/>
        <v>0</v>
      </c>
      <c r="K373" s="80">
        <f t="shared" si="28"/>
        <v>1</v>
      </c>
      <c r="L373" s="28">
        <f t="shared" si="27"/>
        <v>0</v>
      </c>
      <c r="M373" s="28">
        <f t="shared" si="29"/>
        <v>0</v>
      </c>
    </row>
    <row r="374" spans="1:13" ht="14.15" customHeight="1" x14ac:dyDescent="0.25">
      <c r="A374" s="129">
        <v>15735346</v>
      </c>
      <c r="B374" s="129" t="s">
        <v>206</v>
      </c>
      <c r="C374" s="129" t="s">
        <v>141</v>
      </c>
      <c r="D374" s="4" t="s">
        <v>2991</v>
      </c>
      <c r="E374" s="6">
        <v>30</v>
      </c>
      <c r="F374" s="6"/>
      <c r="G374" s="7"/>
      <c r="H374" s="122">
        <f>VLOOKUP(A374,'NIP totaal 2020'!$A$4:$I$1943,9,0)</f>
        <v>0</v>
      </c>
      <c r="I374" s="32">
        <f t="shared" si="25"/>
        <v>0</v>
      </c>
      <c r="J374" s="27">
        <f t="shared" si="26"/>
        <v>0</v>
      </c>
      <c r="K374" s="80">
        <f t="shared" si="28"/>
        <v>1</v>
      </c>
      <c r="L374" s="28">
        <f t="shared" si="27"/>
        <v>0</v>
      </c>
      <c r="M374" s="28">
        <f t="shared" si="29"/>
        <v>0</v>
      </c>
    </row>
    <row r="375" spans="1:13" ht="14.15" customHeight="1" x14ac:dyDescent="0.25">
      <c r="A375" s="129">
        <v>15735354</v>
      </c>
      <c r="B375" s="129" t="s">
        <v>206</v>
      </c>
      <c r="C375" s="129" t="s">
        <v>141</v>
      </c>
      <c r="D375" s="4" t="s">
        <v>2991</v>
      </c>
      <c r="E375" s="6">
        <v>30</v>
      </c>
      <c r="F375" s="6"/>
      <c r="G375" s="7"/>
      <c r="H375" s="122">
        <f>VLOOKUP(A375,'NIP totaal 2020'!$A$4:$I$1943,9,0)</f>
        <v>0</v>
      </c>
      <c r="I375" s="32">
        <f t="shared" si="25"/>
        <v>0</v>
      </c>
      <c r="J375" s="27">
        <f t="shared" si="26"/>
        <v>0</v>
      </c>
      <c r="K375" s="80">
        <f t="shared" si="28"/>
        <v>1</v>
      </c>
      <c r="L375" s="28">
        <f t="shared" si="27"/>
        <v>0</v>
      </c>
      <c r="M375" s="28">
        <f t="shared" si="29"/>
        <v>0</v>
      </c>
    </row>
    <row r="376" spans="1:13" ht="14.15" customHeight="1" x14ac:dyDescent="0.25">
      <c r="A376" s="129">
        <v>15738272</v>
      </c>
      <c r="B376" s="129" t="s">
        <v>170</v>
      </c>
      <c r="C376" s="129" t="s">
        <v>171</v>
      </c>
      <c r="D376" s="4" t="s">
        <v>2991</v>
      </c>
      <c r="E376" s="6">
        <v>21</v>
      </c>
      <c r="F376" s="6"/>
      <c r="G376" s="7"/>
      <c r="H376" s="122">
        <f>VLOOKUP(A376,'NIP totaal 2020'!$A$4:$I$1943,9,0)</f>
        <v>0</v>
      </c>
      <c r="I376" s="32">
        <f t="shared" si="25"/>
        <v>0</v>
      </c>
      <c r="J376" s="27">
        <f t="shared" si="26"/>
        <v>0</v>
      </c>
      <c r="K376" s="80">
        <f t="shared" si="28"/>
        <v>1</v>
      </c>
      <c r="L376" s="28">
        <f t="shared" si="27"/>
        <v>0</v>
      </c>
      <c r="M376" s="28">
        <f t="shared" si="29"/>
        <v>0</v>
      </c>
    </row>
    <row r="377" spans="1:13" ht="14.15" customHeight="1" x14ac:dyDescent="0.25">
      <c r="A377" s="129">
        <v>15740447</v>
      </c>
      <c r="B377" s="129" t="s">
        <v>154</v>
      </c>
      <c r="C377" s="129" t="s">
        <v>155</v>
      </c>
      <c r="D377" s="4" t="s">
        <v>2991</v>
      </c>
      <c r="E377" s="6">
        <v>30</v>
      </c>
      <c r="F377" s="6"/>
      <c r="G377" s="7"/>
      <c r="H377" s="122">
        <f>VLOOKUP(A377,'NIP totaal 2020'!$A$4:$I$1943,9,0)</f>
        <v>0</v>
      </c>
      <c r="I377" s="32">
        <f t="shared" si="25"/>
        <v>0</v>
      </c>
      <c r="J377" s="27">
        <f t="shared" si="26"/>
        <v>0</v>
      </c>
      <c r="K377" s="80">
        <f t="shared" si="28"/>
        <v>1</v>
      </c>
      <c r="L377" s="28">
        <f t="shared" si="27"/>
        <v>0</v>
      </c>
      <c r="M377" s="28">
        <f t="shared" si="29"/>
        <v>0</v>
      </c>
    </row>
    <row r="378" spans="1:13" ht="14.15" customHeight="1" x14ac:dyDescent="0.25">
      <c r="A378" s="129">
        <v>15758176</v>
      </c>
      <c r="B378" s="129" t="s">
        <v>227</v>
      </c>
      <c r="C378" s="129" t="s">
        <v>228</v>
      </c>
      <c r="D378" s="4" t="s">
        <v>2991</v>
      </c>
      <c r="E378" s="6">
        <v>25</v>
      </c>
      <c r="F378" s="6"/>
      <c r="G378" s="7"/>
      <c r="H378" s="122">
        <f>VLOOKUP(A378,'NIP totaal 2020'!$A$4:$I$1943,9,0)</f>
        <v>0</v>
      </c>
      <c r="I378" s="32">
        <f t="shared" si="25"/>
        <v>0</v>
      </c>
      <c r="J378" s="27">
        <f t="shared" si="26"/>
        <v>0</v>
      </c>
      <c r="K378" s="80">
        <f t="shared" si="28"/>
        <v>1</v>
      </c>
      <c r="L378" s="28">
        <f t="shared" si="27"/>
        <v>0</v>
      </c>
      <c r="M378" s="28">
        <f t="shared" si="29"/>
        <v>0</v>
      </c>
    </row>
    <row r="379" spans="1:13" ht="14.15" customHeight="1" x14ac:dyDescent="0.25">
      <c r="A379" s="129">
        <v>15758184</v>
      </c>
      <c r="B379" s="129" t="s">
        <v>227</v>
      </c>
      <c r="C379" s="129" t="s">
        <v>228</v>
      </c>
      <c r="D379" s="4" t="s">
        <v>2991</v>
      </c>
      <c r="E379" s="6">
        <v>1</v>
      </c>
      <c r="F379" s="6"/>
      <c r="G379" s="7"/>
      <c r="H379" s="122">
        <f>VLOOKUP(A379,'NIP totaal 2020'!$A$4:$I$1943,9,0)</f>
        <v>0</v>
      </c>
      <c r="I379" s="32">
        <f t="shared" si="25"/>
        <v>0</v>
      </c>
      <c r="J379" s="27">
        <f t="shared" si="26"/>
        <v>0</v>
      </c>
      <c r="K379" s="80">
        <f t="shared" si="28"/>
        <v>1</v>
      </c>
      <c r="L379" s="28">
        <f t="shared" si="27"/>
        <v>0</v>
      </c>
      <c r="M379" s="28">
        <f t="shared" si="29"/>
        <v>0</v>
      </c>
    </row>
    <row r="380" spans="1:13" ht="14.15" customHeight="1" x14ac:dyDescent="0.25">
      <c r="A380" s="129">
        <v>15758206</v>
      </c>
      <c r="B380" s="129" t="s">
        <v>229</v>
      </c>
      <c r="C380" s="129" t="s">
        <v>230</v>
      </c>
      <c r="D380" s="4" t="s">
        <v>2991</v>
      </c>
      <c r="E380" s="6">
        <v>100</v>
      </c>
      <c r="F380" s="6"/>
      <c r="G380" s="7"/>
      <c r="H380" s="122">
        <f>VLOOKUP(A380,'NIP totaal 2020'!$A$4:$I$1943,9,0)</f>
        <v>0</v>
      </c>
      <c r="I380" s="32">
        <f t="shared" si="25"/>
        <v>0</v>
      </c>
      <c r="J380" s="27">
        <f t="shared" si="26"/>
        <v>0</v>
      </c>
      <c r="K380" s="80">
        <f t="shared" si="28"/>
        <v>1</v>
      </c>
      <c r="L380" s="28">
        <f t="shared" si="27"/>
        <v>0</v>
      </c>
      <c r="M380" s="28">
        <f t="shared" si="29"/>
        <v>0</v>
      </c>
    </row>
    <row r="381" spans="1:13" ht="14.15" customHeight="1" x14ac:dyDescent="0.25">
      <c r="A381" s="129">
        <v>15758265</v>
      </c>
      <c r="B381" s="129" t="s">
        <v>231</v>
      </c>
      <c r="C381" s="129" t="s">
        <v>232</v>
      </c>
      <c r="D381" s="4" t="s">
        <v>2991</v>
      </c>
      <c r="E381" s="6">
        <v>25</v>
      </c>
      <c r="F381" s="6"/>
      <c r="G381" s="7"/>
      <c r="H381" s="122">
        <f>VLOOKUP(A381,'NIP totaal 2020'!$A$4:$I$1943,9,0)</f>
        <v>0</v>
      </c>
      <c r="I381" s="32">
        <f t="shared" si="25"/>
        <v>0</v>
      </c>
      <c r="J381" s="27">
        <f t="shared" si="26"/>
        <v>0</v>
      </c>
      <c r="K381" s="80">
        <f t="shared" si="28"/>
        <v>1</v>
      </c>
      <c r="L381" s="28">
        <f t="shared" si="27"/>
        <v>0</v>
      </c>
      <c r="M381" s="28">
        <f t="shared" si="29"/>
        <v>0</v>
      </c>
    </row>
    <row r="382" spans="1:13" ht="14.15" customHeight="1" x14ac:dyDescent="0.25">
      <c r="A382" s="129">
        <v>15766861</v>
      </c>
      <c r="B382" s="129" t="s">
        <v>233</v>
      </c>
      <c r="C382" s="129" t="s">
        <v>234</v>
      </c>
      <c r="D382" s="4" t="s">
        <v>2991</v>
      </c>
      <c r="E382" s="6">
        <v>30</v>
      </c>
      <c r="F382" s="6"/>
      <c r="G382" s="7"/>
      <c r="H382" s="122">
        <f>VLOOKUP(A382,'NIP totaal 2020'!$A$4:$I$1943,9,0)</f>
        <v>0</v>
      </c>
      <c r="I382" s="32">
        <f t="shared" si="25"/>
        <v>0</v>
      </c>
      <c r="J382" s="27">
        <f t="shared" si="26"/>
        <v>0</v>
      </c>
      <c r="K382" s="80">
        <f t="shared" si="28"/>
        <v>1</v>
      </c>
      <c r="L382" s="28">
        <f t="shared" si="27"/>
        <v>0</v>
      </c>
      <c r="M382" s="28">
        <f t="shared" si="29"/>
        <v>0</v>
      </c>
    </row>
    <row r="383" spans="1:13" ht="14.15" customHeight="1" x14ac:dyDescent="0.25">
      <c r="A383" s="129">
        <v>15766896</v>
      </c>
      <c r="B383" s="129" t="s">
        <v>233</v>
      </c>
      <c r="C383" s="129" t="s">
        <v>234</v>
      </c>
      <c r="D383" s="4" t="s">
        <v>2991</v>
      </c>
      <c r="E383" s="6">
        <v>30</v>
      </c>
      <c r="F383" s="6"/>
      <c r="G383" s="7"/>
      <c r="H383" s="122">
        <f>VLOOKUP(A383,'NIP totaal 2020'!$A$4:$I$1943,9,0)</f>
        <v>0</v>
      </c>
      <c r="I383" s="32">
        <f t="shared" si="25"/>
        <v>0</v>
      </c>
      <c r="J383" s="27">
        <f t="shared" si="26"/>
        <v>0</v>
      </c>
      <c r="K383" s="80">
        <f t="shared" si="28"/>
        <v>1</v>
      </c>
      <c r="L383" s="28">
        <f t="shared" si="27"/>
        <v>0</v>
      </c>
      <c r="M383" s="28">
        <f t="shared" si="29"/>
        <v>0</v>
      </c>
    </row>
    <row r="384" spans="1:13" ht="14.15" customHeight="1" x14ac:dyDescent="0.25">
      <c r="A384" s="129">
        <v>15768546</v>
      </c>
      <c r="B384" s="129" t="s">
        <v>235</v>
      </c>
      <c r="C384" s="129" t="s">
        <v>236</v>
      </c>
      <c r="D384" s="4" t="s">
        <v>2991</v>
      </c>
      <c r="E384" s="6">
        <v>56</v>
      </c>
      <c r="F384" s="6"/>
      <c r="G384" s="7"/>
      <c r="H384" s="122">
        <f>VLOOKUP(A384,'NIP totaal 2020'!$A$4:$I$1943,9,0)</f>
        <v>0</v>
      </c>
      <c r="I384" s="32">
        <f t="shared" si="25"/>
        <v>0</v>
      </c>
      <c r="J384" s="27">
        <f t="shared" si="26"/>
        <v>0</v>
      </c>
      <c r="K384" s="80">
        <f t="shared" si="28"/>
        <v>1</v>
      </c>
      <c r="L384" s="28">
        <f t="shared" si="27"/>
        <v>0</v>
      </c>
      <c r="M384" s="28">
        <f t="shared" si="29"/>
        <v>0</v>
      </c>
    </row>
    <row r="385" spans="1:13" ht="14.15" customHeight="1" x14ac:dyDescent="0.25">
      <c r="A385" s="129">
        <v>15780783</v>
      </c>
      <c r="B385" s="129" t="s">
        <v>202</v>
      </c>
      <c r="C385" s="129" t="s">
        <v>203</v>
      </c>
      <c r="D385" s="4" t="s">
        <v>2991</v>
      </c>
      <c r="E385" s="6">
        <v>1</v>
      </c>
      <c r="F385" s="6"/>
      <c r="G385" s="7"/>
      <c r="H385" s="122">
        <f>VLOOKUP(A385,'NIP totaal 2020'!$A$4:$I$1943,9,0)</f>
        <v>0</v>
      </c>
      <c r="I385" s="32">
        <f t="shared" si="25"/>
        <v>0</v>
      </c>
      <c r="J385" s="27">
        <f t="shared" si="26"/>
        <v>0</v>
      </c>
      <c r="K385" s="80">
        <f t="shared" si="28"/>
        <v>1</v>
      </c>
      <c r="L385" s="28">
        <f t="shared" si="27"/>
        <v>0</v>
      </c>
      <c r="M385" s="28">
        <f t="shared" si="29"/>
        <v>0</v>
      </c>
    </row>
    <row r="386" spans="1:13" ht="14.15" customHeight="1" x14ac:dyDescent="0.25">
      <c r="A386" s="129">
        <v>15780791</v>
      </c>
      <c r="B386" s="129" t="s">
        <v>202</v>
      </c>
      <c r="C386" s="129" t="s">
        <v>203</v>
      </c>
      <c r="D386" s="4" t="s">
        <v>2991</v>
      </c>
      <c r="E386" s="6">
        <v>1</v>
      </c>
      <c r="F386" s="6"/>
      <c r="G386" s="7"/>
      <c r="H386" s="122">
        <f>VLOOKUP(A386,'NIP totaal 2020'!$A$4:$I$1943,9,0)</f>
        <v>0</v>
      </c>
      <c r="I386" s="32">
        <f t="shared" si="25"/>
        <v>0</v>
      </c>
      <c r="J386" s="27">
        <f t="shared" si="26"/>
        <v>0</v>
      </c>
      <c r="K386" s="80">
        <f t="shared" si="28"/>
        <v>1</v>
      </c>
      <c r="L386" s="28">
        <f t="shared" si="27"/>
        <v>0</v>
      </c>
      <c r="M386" s="28">
        <f t="shared" si="29"/>
        <v>0</v>
      </c>
    </row>
    <row r="387" spans="1:13" ht="14.15" customHeight="1" x14ac:dyDescent="0.25">
      <c r="A387" s="129">
        <v>15780805</v>
      </c>
      <c r="B387" s="129" t="s">
        <v>202</v>
      </c>
      <c r="C387" s="129" t="s">
        <v>203</v>
      </c>
      <c r="D387" s="4" t="s">
        <v>2991</v>
      </c>
      <c r="E387" s="6">
        <v>1</v>
      </c>
      <c r="F387" s="6"/>
      <c r="G387" s="7"/>
      <c r="H387" s="122">
        <f>VLOOKUP(A387,'NIP totaal 2020'!$A$4:$I$1943,9,0)</f>
        <v>0</v>
      </c>
      <c r="I387" s="32">
        <f t="shared" si="25"/>
        <v>0</v>
      </c>
      <c r="J387" s="27">
        <f t="shared" si="26"/>
        <v>0</v>
      </c>
      <c r="K387" s="80">
        <f t="shared" si="28"/>
        <v>1</v>
      </c>
      <c r="L387" s="28">
        <f t="shared" si="27"/>
        <v>0</v>
      </c>
      <c r="M387" s="28">
        <f t="shared" si="29"/>
        <v>0</v>
      </c>
    </row>
    <row r="388" spans="1:13" ht="14.15" customHeight="1" x14ac:dyDescent="0.25">
      <c r="A388" s="129">
        <v>15780813</v>
      </c>
      <c r="B388" s="129" t="s">
        <v>202</v>
      </c>
      <c r="C388" s="129" t="s">
        <v>203</v>
      </c>
      <c r="D388" s="4" t="s">
        <v>2991</v>
      </c>
      <c r="E388" s="6">
        <v>1</v>
      </c>
      <c r="F388" s="6"/>
      <c r="G388" s="7"/>
      <c r="H388" s="122">
        <f>VLOOKUP(A388,'NIP totaal 2020'!$A$4:$I$1943,9,0)</f>
        <v>0</v>
      </c>
      <c r="I388" s="32">
        <f t="shared" ref="I388:I451" si="30">F388/E388</f>
        <v>0</v>
      </c>
      <c r="J388" s="27">
        <f t="shared" ref="J388:J451" si="31">H388/E388*F388</f>
        <v>0</v>
      </c>
      <c r="K388" s="80">
        <f t="shared" si="28"/>
        <v>1</v>
      </c>
      <c r="L388" s="28">
        <f t="shared" ref="L388:L451" si="32">G388/E388*F388</f>
        <v>0</v>
      </c>
      <c r="M388" s="28">
        <f t="shared" si="29"/>
        <v>0</v>
      </c>
    </row>
    <row r="389" spans="1:13" ht="14.15" customHeight="1" x14ac:dyDescent="0.25">
      <c r="A389" s="129">
        <v>15780848</v>
      </c>
      <c r="B389" s="129" t="s">
        <v>217</v>
      </c>
      <c r="C389" s="129" t="s">
        <v>218</v>
      </c>
      <c r="D389" s="4" t="s">
        <v>2991</v>
      </c>
      <c r="E389" s="6">
        <v>40</v>
      </c>
      <c r="F389" s="6"/>
      <c r="G389" s="7"/>
      <c r="H389" s="122">
        <f>VLOOKUP(A389,'NIP totaal 2020'!$A$4:$I$1943,9,0)</f>
        <v>0</v>
      </c>
      <c r="I389" s="32">
        <f t="shared" si="30"/>
        <v>0</v>
      </c>
      <c r="J389" s="27">
        <f t="shared" si="31"/>
        <v>0</v>
      </c>
      <c r="K389" s="80">
        <f t="shared" ref="K389:K452" si="33">IF(H389&gt;G389, 0, 1)</f>
        <v>1</v>
      </c>
      <c r="L389" s="28">
        <f t="shared" si="32"/>
        <v>0</v>
      </c>
      <c r="M389" s="28">
        <f t="shared" ref="M389:M452" si="34">MIN(L389,J389)</f>
        <v>0</v>
      </c>
    </row>
    <row r="390" spans="1:13" ht="14.15" customHeight="1" x14ac:dyDescent="0.25">
      <c r="A390" s="129">
        <v>15780856</v>
      </c>
      <c r="B390" s="129" t="s">
        <v>217</v>
      </c>
      <c r="C390" s="129" t="s">
        <v>218</v>
      </c>
      <c r="D390" s="4" t="s">
        <v>2991</v>
      </c>
      <c r="E390" s="6">
        <v>40</v>
      </c>
      <c r="F390" s="6"/>
      <c r="G390" s="7"/>
      <c r="H390" s="122">
        <f>VLOOKUP(A390,'NIP totaal 2020'!$A$4:$I$1943,9,0)</f>
        <v>0</v>
      </c>
      <c r="I390" s="32">
        <f t="shared" si="30"/>
        <v>0</v>
      </c>
      <c r="J390" s="27">
        <f t="shared" si="31"/>
        <v>0</v>
      </c>
      <c r="K390" s="80">
        <f t="shared" si="33"/>
        <v>1</v>
      </c>
      <c r="L390" s="28">
        <f t="shared" si="32"/>
        <v>0</v>
      </c>
      <c r="M390" s="28">
        <f t="shared" si="34"/>
        <v>0</v>
      </c>
    </row>
    <row r="391" spans="1:13" ht="14.15" customHeight="1" x14ac:dyDescent="0.25">
      <c r="A391" s="129">
        <v>15781267</v>
      </c>
      <c r="B391" s="129" t="s">
        <v>211</v>
      </c>
      <c r="C391" s="129" t="s">
        <v>212</v>
      </c>
      <c r="D391" s="4" t="s">
        <v>2991</v>
      </c>
      <c r="E391" s="6">
        <v>30</v>
      </c>
      <c r="F391" s="6"/>
      <c r="G391" s="7"/>
      <c r="H391" s="122">
        <f>VLOOKUP(A391,'NIP totaal 2020'!$A$4:$I$1943,9,0)</f>
        <v>0</v>
      </c>
      <c r="I391" s="32">
        <f t="shared" si="30"/>
        <v>0</v>
      </c>
      <c r="J391" s="27">
        <f t="shared" si="31"/>
        <v>0</v>
      </c>
      <c r="K391" s="80">
        <f t="shared" si="33"/>
        <v>1</v>
      </c>
      <c r="L391" s="28">
        <f t="shared" si="32"/>
        <v>0</v>
      </c>
      <c r="M391" s="28">
        <f t="shared" si="34"/>
        <v>0</v>
      </c>
    </row>
    <row r="392" spans="1:13" ht="14.15" customHeight="1" x14ac:dyDescent="0.25">
      <c r="A392" s="129">
        <v>15787125</v>
      </c>
      <c r="B392" s="129" t="s">
        <v>170</v>
      </c>
      <c r="C392" s="129" t="s">
        <v>171</v>
      </c>
      <c r="D392" s="4" t="s">
        <v>2991</v>
      </c>
      <c r="E392" s="6">
        <v>21</v>
      </c>
      <c r="F392" s="6"/>
      <c r="G392" s="7"/>
      <c r="H392" s="122">
        <f>VLOOKUP(A392,'NIP totaal 2020'!$A$4:$I$1943,9,0)</f>
        <v>0</v>
      </c>
      <c r="I392" s="32">
        <f t="shared" si="30"/>
        <v>0</v>
      </c>
      <c r="J392" s="27">
        <f t="shared" si="31"/>
        <v>0</v>
      </c>
      <c r="K392" s="80">
        <f t="shared" si="33"/>
        <v>1</v>
      </c>
      <c r="L392" s="28">
        <f t="shared" si="32"/>
        <v>0</v>
      </c>
      <c r="M392" s="28">
        <f t="shared" si="34"/>
        <v>0</v>
      </c>
    </row>
    <row r="393" spans="1:13" ht="14.15" customHeight="1" x14ac:dyDescent="0.25">
      <c r="A393" s="129">
        <v>15787141</v>
      </c>
      <c r="B393" s="129" t="s">
        <v>170</v>
      </c>
      <c r="C393" s="129" t="s">
        <v>171</v>
      </c>
      <c r="D393" s="4" t="s">
        <v>2991</v>
      </c>
      <c r="E393" s="6">
        <v>21</v>
      </c>
      <c r="F393" s="6"/>
      <c r="G393" s="7"/>
      <c r="H393" s="122">
        <f>VLOOKUP(A393,'NIP totaal 2020'!$A$4:$I$1943,9,0)</f>
        <v>0</v>
      </c>
      <c r="I393" s="32">
        <f t="shared" si="30"/>
        <v>0</v>
      </c>
      <c r="J393" s="27">
        <f t="shared" si="31"/>
        <v>0</v>
      </c>
      <c r="K393" s="80">
        <f t="shared" si="33"/>
        <v>1</v>
      </c>
      <c r="L393" s="28">
        <f t="shared" si="32"/>
        <v>0</v>
      </c>
      <c r="M393" s="28">
        <f t="shared" si="34"/>
        <v>0</v>
      </c>
    </row>
    <row r="394" spans="1:13" ht="14.15" customHeight="1" x14ac:dyDescent="0.25">
      <c r="A394" s="129">
        <v>15787168</v>
      </c>
      <c r="B394" s="129" t="s">
        <v>170</v>
      </c>
      <c r="C394" s="129" t="s">
        <v>171</v>
      </c>
      <c r="D394" s="4" t="s">
        <v>2991</v>
      </c>
      <c r="E394" s="6">
        <v>21</v>
      </c>
      <c r="F394" s="6"/>
      <c r="G394" s="7"/>
      <c r="H394" s="122">
        <f>VLOOKUP(A394,'NIP totaal 2020'!$A$4:$I$1943,9,0)</f>
        <v>0</v>
      </c>
      <c r="I394" s="32">
        <f t="shared" si="30"/>
        <v>0</v>
      </c>
      <c r="J394" s="27">
        <f t="shared" si="31"/>
        <v>0</v>
      </c>
      <c r="K394" s="80">
        <f t="shared" si="33"/>
        <v>1</v>
      </c>
      <c r="L394" s="28">
        <f t="shared" si="32"/>
        <v>0</v>
      </c>
      <c r="M394" s="28">
        <f t="shared" si="34"/>
        <v>0</v>
      </c>
    </row>
    <row r="395" spans="1:13" ht="14.15" customHeight="1" x14ac:dyDescent="0.25">
      <c r="A395" s="129">
        <v>15787176</v>
      </c>
      <c r="B395" s="129" t="s">
        <v>170</v>
      </c>
      <c r="C395" s="129" t="s">
        <v>171</v>
      </c>
      <c r="D395" s="4" t="s">
        <v>2991</v>
      </c>
      <c r="E395" s="6">
        <v>21</v>
      </c>
      <c r="F395" s="6"/>
      <c r="G395" s="7"/>
      <c r="H395" s="122">
        <f>VLOOKUP(A395,'NIP totaal 2020'!$A$4:$I$1943,9,0)</f>
        <v>0</v>
      </c>
      <c r="I395" s="32">
        <f t="shared" si="30"/>
        <v>0</v>
      </c>
      <c r="J395" s="27">
        <f t="shared" si="31"/>
        <v>0</v>
      </c>
      <c r="K395" s="80">
        <f t="shared" si="33"/>
        <v>1</v>
      </c>
      <c r="L395" s="28">
        <f t="shared" si="32"/>
        <v>0</v>
      </c>
      <c r="M395" s="28">
        <f t="shared" si="34"/>
        <v>0</v>
      </c>
    </row>
    <row r="396" spans="1:13" ht="14.15" customHeight="1" x14ac:dyDescent="0.25">
      <c r="A396" s="129">
        <v>15787184</v>
      </c>
      <c r="B396" s="129" t="s">
        <v>170</v>
      </c>
      <c r="C396" s="129" t="s">
        <v>171</v>
      </c>
      <c r="D396" s="4" t="s">
        <v>2991</v>
      </c>
      <c r="E396" s="6">
        <v>21</v>
      </c>
      <c r="F396" s="6"/>
      <c r="G396" s="7"/>
      <c r="H396" s="122">
        <f>VLOOKUP(A396,'NIP totaal 2020'!$A$4:$I$1943,9,0)</f>
        <v>0</v>
      </c>
      <c r="I396" s="32">
        <f t="shared" si="30"/>
        <v>0</v>
      </c>
      <c r="J396" s="27">
        <f t="shared" si="31"/>
        <v>0</v>
      </c>
      <c r="K396" s="80">
        <f t="shared" si="33"/>
        <v>1</v>
      </c>
      <c r="L396" s="28">
        <f t="shared" si="32"/>
        <v>0</v>
      </c>
      <c r="M396" s="28">
        <f t="shared" si="34"/>
        <v>0</v>
      </c>
    </row>
    <row r="397" spans="1:13" ht="14.15" customHeight="1" x14ac:dyDescent="0.25">
      <c r="A397" s="129">
        <v>15787192</v>
      </c>
      <c r="B397" s="129" t="s">
        <v>170</v>
      </c>
      <c r="C397" s="129" t="s">
        <v>171</v>
      </c>
      <c r="D397" s="4" t="s">
        <v>2991</v>
      </c>
      <c r="E397" s="6">
        <v>21</v>
      </c>
      <c r="F397" s="6"/>
      <c r="G397" s="7"/>
      <c r="H397" s="122">
        <f>VLOOKUP(A397,'NIP totaal 2020'!$A$4:$I$1943,9,0)</f>
        <v>0</v>
      </c>
      <c r="I397" s="32">
        <f t="shared" si="30"/>
        <v>0</v>
      </c>
      <c r="J397" s="27">
        <f t="shared" si="31"/>
        <v>0</v>
      </c>
      <c r="K397" s="80">
        <f t="shared" si="33"/>
        <v>1</v>
      </c>
      <c r="L397" s="28">
        <f t="shared" si="32"/>
        <v>0</v>
      </c>
      <c r="M397" s="28">
        <f t="shared" si="34"/>
        <v>0</v>
      </c>
    </row>
    <row r="398" spans="1:13" ht="14.15" customHeight="1" x14ac:dyDescent="0.25">
      <c r="A398" s="129">
        <v>15803864</v>
      </c>
      <c r="B398" s="129" t="s">
        <v>138</v>
      </c>
      <c r="C398" s="129" t="s">
        <v>139</v>
      </c>
      <c r="D398" s="4" t="s">
        <v>2991</v>
      </c>
      <c r="E398" s="6">
        <v>120</v>
      </c>
      <c r="F398" s="6"/>
      <c r="G398" s="7"/>
      <c r="H398" s="122">
        <f>VLOOKUP(A398,'NIP totaal 2020'!$A$4:$I$1943,9,0)</f>
        <v>0</v>
      </c>
      <c r="I398" s="32">
        <f t="shared" si="30"/>
        <v>0</v>
      </c>
      <c r="J398" s="27">
        <f t="shared" si="31"/>
        <v>0</v>
      </c>
      <c r="K398" s="80">
        <f t="shared" si="33"/>
        <v>1</v>
      </c>
      <c r="L398" s="28">
        <f t="shared" si="32"/>
        <v>0</v>
      </c>
      <c r="M398" s="28">
        <f t="shared" si="34"/>
        <v>0</v>
      </c>
    </row>
    <row r="399" spans="1:13" ht="14.15" customHeight="1" x14ac:dyDescent="0.25">
      <c r="A399" s="129">
        <v>15803880</v>
      </c>
      <c r="B399" s="129" t="s">
        <v>176</v>
      </c>
      <c r="C399" s="129" t="s">
        <v>177</v>
      </c>
      <c r="D399" s="4" t="s">
        <v>2991</v>
      </c>
      <c r="E399" s="6">
        <v>30</v>
      </c>
      <c r="F399" s="6"/>
      <c r="G399" s="7"/>
      <c r="H399" s="122">
        <f>VLOOKUP(A399,'NIP totaal 2020'!$A$4:$I$1943,9,0)</f>
        <v>0</v>
      </c>
      <c r="I399" s="32">
        <f t="shared" si="30"/>
        <v>0</v>
      </c>
      <c r="J399" s="27">
        <f t="shared" si="31"/>
        <v>0</v>
      </c>
      <c r="K399" s="80">
        <f t="shared" si="33"/>
        <v>1</v>
      </c>
      <c r="L399" s="28">
        <f t="shared" si="32"/>
        <v>0</v>
      </c>
      <c r="M399" s="28">
        <f t="shared" si="34"/>
        <v>0</v>
      </c>
    </row>
    <row r="400" spans="1:13" ht="14.15" customHeight="1" x14ac:dyDescent="0.25">
      <c r="A400" s="129">
        <v>15803899</v>
      </c>
      <c r="B400" s="129" t="s">
        <v>176</v>
      </c>
      <c r="C400" s="129" t="s">
        <v>177</v>
      </c>
      <c r="D400" s="4" t="s">
        <v>2991</v>
      </c>
      <c r="E400" s="6">
        <v>30</v>
      </c>
      <c r="F400" s="6"/>
      <c r="G400" s="7"/>
      <c r="H400" s="122">
        <f>VLOOKUP(A400,'NIP totaal 2020'!$A$4:$I$1943,9,0)</f>
        <v>0</v>
      </c>
      <c r="I400" s="32">
        <f t="shared" si="30"/>
        <v>0</v>
      </c>
      <c r="J400" s="27">
        <f t="shared" si="31"/>
        <v>0</v>
      </c>
      <c r="K400" s="80">
        <f t="shared" si="33"/>
        <v>1</v>
      </c>
      <c r="L400" s="28">
        <f t="shared" si="32"/>
        <v>0</v>
      </c>
      <c r="M400" s="28">
        <f t="shared" si="34"/>
        <v>0</v>
      </c>
    </row>
    <row r="401" spans="1:13" ht="14.15" customHeight="1" x14ac:dyDescent="0.25">
      <c r="A401" s="129">
        <v>15803902</v>
      </c>
      <c r="B401" s="129" t="s">
        <v>176</v>
      </c>
      <c r="C401" s="129" t="s">
        <v>177</v>
      </c>
      <c r="D401" s="4" t="s">
        <v>2991</v>
      </c>
      <c r="E401" s="6">
        <v>30</v>
      </c>
      <c r="F401" s="6"/>
      <c r="G401" s="7"/>
      <c r="H401" s="122">
        <f>VLOOKUP(A401,'NIP totaal 2020'!$A$4:$I$1943,9,0)</f>
        <v>0</v>
      </c>
      <c r="I401" s="32">
        <f t="shared" si="30"/>
        <v>0</v>
      </c>
      <c r="J401" s="27">
        <f t="shared" si="31"/>
        <v>0</v>
      </c>
      <c r="K401" s="80">
        <f t="shared" si="33"/>
        <v>1</v>
      </c>
      <c r="L401" s="28">
        <f t="shared" si="32"/>
        <v>0</v>
      </c>
      <c r="M401" s="28">
        <f t="shared" si="34"/>
        <v>0</v>
      </c>
    </row>
    <row r="402" spans="1:13" ht="14.15" customHeight="1" x14ac:dyDescent="0.25">
      <c r="A402" s="129">
        <v>15806200</v>
      </c>
      <c r="B402" s="129" t="s">
        <v>122</v>
      </c>
      <c r="C402" s="129" t="s">
        <v>123</v>
      </c>
      <c r="D402" s="4" t="s">
        <v>2991</v>
      </c>
      <c r="E402" s="6">
        <v>1</v>
      </c>
      <c r="F402" s="6"/>
      <c r="G402" s="7"/>
      <c r="H402" s="122">
        <f>VLOOKUP(A402,'NIP totaal 2020'!$A$4:$I$1943,9,0)</f>
        <v>0</v>
      </c>
      <c r="I402" s="32">
        <f t="shared" si="30"/>
        <v>0</v>
      </c>
      <c r="J402" s="27">
        <f t="shared" si="31"/>
        <v>0</v>
      </c>
      <c r="K402" s="80">
        <f t="shared" si="33"/>
        <v>1</v>
      </c>
      <c r="L402" s="28">
        <f t="shared" si="32"/>
        <v>0</v>
      </c>
      <c r="M402" s="28">
        <f t="shared" si="34"/>
        <v>0</v>
      </c>
    </row>
    <row r="403" spans="1:13" ht="14.15" customHeight="1" x14ac:dyDescent="0.25">
      <c r="A403" s="129">
        <v>15806219</v>
      </c>
      <c r="B403" s="129" t="s">
        <v>122</v>
      </c>
      <c r="C403" s="129" t="s">
        <v>123</v>
      </c>
      <c r="D403" s="4" t="s">
        <v>2991</v>
      </c>
      <c r="E403" s="6">
        <v>1</v>
      </c>
      <c r="F403" s="6"/>
      <c r="G403" s="7"/>
      <c r="H403" s="122">
        <f>VLOOKUP(A403,'NIP totaal 2020'!$A$4:$I$1943,9,0)</f>
        <v>0</v>
      </c>
      <c r="I403" s="32">
        <f t="shared" si="30"/>
        <v>0</v>
      </c>
      <c r="J403" s="27">
        <f t="shared" si="31"/>
        <v>0</v>
      </c>
      <c r="K403" s="80">
        <f t="shared" si="33"/>
        <v>1</v>
      </c>
      <c r="L403" s="28">
        <f t="shared" si="32"/>
        <v>0</v>
      </c>
      <c r="M403" s="28">
        <f t="shared" si="34"/>
        <v>0</v>
      </c>
    </row>
    <row r="404" spans="1:13" ht="14.15" customHeight="1" x14ac:dyDescent="0.25">
      <c r="A404" s="129">
        <v>15806561</v>
      </c>
      <c r="B404" s="129" t="s">
        <v>188</v>
      </c>
      <c r="C404" s="129" t="s">
        <v>189</v>
      </c>
      <c r="D404" s="4" t="s">
        <v>2991</v>
      </c>
      <c r="E404" s="6">
        <v>1</v>
      </c>
      <c r="F404" s="6"/>
      <c r="G404" s="7"/>
      <c r="H404" s="122">
        <f>VLOOKUP(A404,'NIP totaal 2020'!$A$4:$I$1943,9,0)</f>
        <v>0</v>
      </c>
      <c r="I404" s="32">
        <f t="shared" si="30"/>
        <v>0</v>
      </c>
      <c r="J404" s="27">
        <f t="shared" si="31"/>
        <v>0</v>
      </c>
      <c r="K404" s="80">
        <f t="shared" si="33"/>
        <v>1</v>
      </c>
      <c r="L404" s="28">
        <f t="shared" si="32"/>
        <v>0</v>
      </c>
      <c r="M404" s="28">
        <f t="shared" si="34"/>
        <v>0</v>
      </c>
    </row>
    <row r="405" spans="1:13" ht="14.15" customHeight="1" x14ac:dyDescent="0.25">
      <c r="A405" s="129">
        <v>15806588</v>
      </c>
      <c r="B405" s="129" t="s">
        <v>188</v>
      </c>
      <c r="C405" s="129" t="s">
        <v>189</v>
      </c>
      <c r="D405" s="4" t="s">
        <v>2991</v>
      </c>
      <c r="E405" s="6">
        <v>1</v>
      </c>
      <c r="F405" s="6"/>
      <c r="G405" s="7"/>
      <c r="H405" s="122">
        <f>VLOOKUP(A405,'NIP totaal 2020'!$A$4:$I$1943,9,0)</f>
        <v>0</v>
      </c>
      <c r="I405" s="32">
        <f t="shared" si="30"/>
        <v>0</v>
      </c>
      <c r="J405" s="27">
        <f t="shared" si="31"/>
        <v>0</v>
      </c>
      <c r="K405" s="80">
        <f t="shared" si="33"/>
        <v>1</v>
      </c>
      <c r="L405" s="28">
        <f t="shared" si="32"/>
        <v>0</v>
      </c>
      <c r="M405" s="28">
        <f t="shared" si="34"/>
        <v>0</v>
      </c>
    </row>
    <row r="406" spans="1:13" ht="14.15" customHeight="1" x14ac:dyDescent="0.25">
      <c r="A406" s="129">
        <v>15806618</v>
      </c>
      <c r="B406" s="129" t="s">
        <v>188</v>
      </c>
      <c r="C406" s="129" t="s">
        <v>189</v>
      </c>
      <c r="D406" s="4" t="s">
        <v>2991</v>
      </c>
      <c r="E406" s="6">
        <v>1</v>
      </c>
      <c r="F406" s="6"/>
      <c r="G406" s="7"/>
      <c r="H406" s="122">
        <f>VLOOKUP(A406,'NIP totaal 2020'!$A$4:$I$1943,9,0)</f>
        <v>0</v>
      </c>
      <c r="I406" s="32">
        <f t="shared" si="30"/>
        <v>0</v>
      </c>
      <c r="J406" s="27">
        <f t="shared" si="31"/>
        <v>0</v>
      </c>
      <c r="K406" s="80">
        <f t="shared" si="33"/>
        <v>1</v>
      </c>
      <c r="L406" s="28">
        <f t="shared" si="32"/>
        <v>0</v>
      </c>
      <c r="M406" s="28">
        <f t="shared" si="34"/>
        <v>0</v>
      </c>
    </row>
    <row r="407" spans="1:13" ht="14.15" customHeight="1" x14ac:dyDescent="0.25">
      <c r="A407" s="129">
        <v>15806634</v>
      </c>
      <c r="B407" s="129" t="s">
        <v>188</v>
      </c>
      <c r="C407" s="129" t="s">
        <v>189</v>
      </c>
      <c r="D407" s="4" t="s">
        <v>2991</v>
      </c>
      <c r="E407" s="6">
        <v>1</v>
      </c>
      <c r="F407" s="6"/>
      <c r="G407" s="7"/>
      <c r="H407" s="122">
        <f>VLOOKUP(A407,'NIP totaal 2020'!$A$4:$I$1943,9,0)</f>
        <v>0</v>
      </c>
      <c r="I407" s="32">
        <f t="shared" si="30"/>
        <v>0</v>
      </c>
      <c r="J407" s="27">
        <f t="shared" si="31"/>
        <v>0</v>
      </c>
      <c r="K407" s="80">
        <f t="shared" si="33"/>
        <v>1</v>
      </c>
      <c r="L407" s="28">
        <f t="shared" si="32"/>
        <v>0</v>
      </c>
      <c r="M407" s="28">
        <f t="shared" si="34"/>
        <v>0</v>
      </c>
    </row>
    <row r="408" spans="1:13" ht="14.15" customHeight="1" x14ac:dyDescent="0.25">
      <c r="A408" s="129">
        <v>15815242</v>
      </c>
      <c r="B408" s="129" t="s">
        <v>134</v>
      </c>
      <c r="C408" s="129" t="s">
        <v>135</v>
      </c>
      <c r="D408" s="4" t="s">
        <v>2991</v>
      </c>
      <c r="E408" s="6">
        <v>1</v>
      </c>
      <c r="F408" s="6"/>
      <c r="G408" s="7"/>
      <c r="H408" s="122">
        <f>VLOOKUP(A408,'NIP totaal 2020'!$A$4:$I$1943,9,0)</f>
        <v>0</v>
      </c>
      <c r="I408" s="32">
        <f t="shared" si="30"/>
        <v>0</v>
      </c>
      <c r="J408" s="27">
        <f t="shared" si="31"/>
        <v>0</v>
      </c>
      <c r="K408" s="80">
        <f t="shared" si="33"/>
        <v>1</v>
      </c>
      <c r="L408" s="28">
        <f t="shared" si="32"/>
        <v>0</v>
      </c>
      <c r="M408" s="28">
        <f t="shared" si="34"/>
        <v>0</v>
      </c>
    </row>
    <row r="409" spans="1:13" ht="14.15" customHeight="1" x14ac:dyDescent="0.25">
      <c r="A409" s="129">
        <v>15815250</v>
      </c>
      <c r="B409" s="129" t="s">
        <v>134</v>
      </c>
      <c r="C409" s="129" t="s">
        <v>135</v>
      </c>
      <c r="D409" s="4" t="s">
        <v>2991</v>
      </c>
      <c r="E409" s="6">
        <v>1</v>
      </c>
      <c r="F409" s="6"/>
      <c r="G409" s="7"/>
      <c r="H409" s="122">
        <f>VLOOKUP(A409,'NIP totaal 2020'!$A$4:$I$1943,9,0)</f>
        <v>0</v>
      </c>
      <c r="I409" s="32">
        <f t="shared" si="30"/>
        <v>0</v>
      </c>
      <c r="J409" s="27">
        <f t="shared" si="31"/>
        <v>0</v>
      </c>
      <c r="K409" s="80">
        <f t="shared" si="33"/>
        <v>1</v>
      </c>
      <c r="L409" s="28">
        <f t="shared" si="32"/>
        <v>0</v>
      </c>
      <c r="M409" s="28">
        <f t="shared" si="34"/>
        <v>0</v>
      </c>
    </row>
    <row r="410" spans="1:13" ht="14.15" customHeight="1" x14ac:dyDescent="0.25">
      <c r="A410" s="129">
        <v>15820742</v>
      </c>
      <c r="B410" s="129" t="s">
        <v>237</v>
      </c>
      <c r="C410" s="129" t="s">
        <v>238</v>
      </c>
      <c r="D410" s="4" t="s">
        <v>2991</v>
      </c>
      <c r="E410" s="6">
        <v>1</v>
      </c>
      <c r="F410" s="6"/>
      <c r="G410" s="7"/>
      <c r="H410" s="122">
        <f>VLOOKUP(A410,'NIP totaal 2020'!$A$4:$I$1943,9,0)</f>
        <v>0</v>
      </c>
      <c r="I410" s="32">
        <f t="shared" si="30"/>
        <v>0</v>
      </c>
      <c r="J410" s="27">
        <f t="shared" si="31"/>
        <v>0</v>
      </c>
      <c r="K410" s="80">
        <f t="shared" si="33"/>
        <v>1</v>
      </c>
      <c r="L410" s="28">
        <f t="shared" si="32"/>
        <v>0</v>
      </c>
      <c r="M410" s="28">
        <f t="shared" si="34"/>
        <v>0</v>
      </c>
    </row>
    <row r="411" spans="1:13" ht="14.15" customHeight="1" x14ac:dyDescent="0.25">
      <c r="A411" s="129">
        <v>15824152</v>
      </c>
      <c r="B411" s="129" t="s">
        <v>239</v>
      </c>
      <c r="C411" s="129" t="s">
        <v>240</v>
      </c>
      <c r="D411" s="4" t="s">
        <v>2991</v>
      </c>
      <c r="E411" s="6">
        <v>56</v>
      </c>
      <c r="F411" s="6"/>
      <c r="G411" s="7"/>
      <c r="H411" s="122">
        <f>VLOOKUP(A411,'NIP totaal 2020'!$A$4:$I$1943,9,0)</f>
        <v>0</v>
      </c>
      <c r="I411" s="32">
        <f t="shared" si="30"/>
        <v>0</v>
      </c>
      <c r="J411" s="27">
        <f t="shared" si="31"/>
        <v>0</v>
      </c>
      <c r="K411" s="80">
        <f t="shared" si="33"/>
        <v>1</v>
      </c>
      <c r="L411" s="28">
        <f t="shared" si="32"/>
        <v>0</v>
      </c>
      <c r="M411" s="28">
        <f t="shared" si="34"/>
        <v>0</v>
      </c>
    </row>
    <row r="412" spans="1:13" ht="14.15" customHeight="1" x14ac:dyDescent="0.25">
      <c r="A412" s="129">
        <v>15825701</v>
      </c>
      <c r="B412" s="129" t="s">
        <v>241</v>
      </c>
      <c r="C412" s="129" t="s">
        <v>2722</v>
      </c>
      <c r="D412" s="4" t="s">
        <v>2991</v>
      </c>
      <c r="E412" s="6">
        <v>42</v>
      </c>
      <c r="F412" s="6"/>
      <c r="G412" s="7"/>
      <c r="H412" s="122">
        <f>VLOOKUP(A412,'NIP totaal 2020'!$A$4:$I$1943,9,0)</f>
        <v>0</v>
      </c>
      <c r="I412" s="32">
        <f t="shared" si="30"/>
        <v>0</v>
      </c>
      <c r="J412" s="27">
        <f t="shared" si="31"/>
        <v>0</v>
      </c>
      <c r="K412" s="80">
        <f t="shared" si="33"/>
        <v>1</v>
      </c>
      <c r="L412" s="28">
        <f t="shared" si="32"/>
        <v>0</v>
      </c>
      <c r="M412" s="28">
        <f t="shared" si="34"/>
        <v>0</v>
      </c>
    </row>
    <row r="413" spans="1:13" ht="14.15" customHeight="1" x14ac:dyDescent="0.25">
      <c r="A413" s="129">
        <v>15825744</v>
      </c>
      <c r="B413" s="129" t="s">
        <v>241</v>
      </c>
      <c r="C413" s="129" t="s">
        <v>2722</v>
      </c>
      <c r="D413" s="4" t="s">
        <v>2991</v>
      </c>
      <c r="E413" s="6">
        <v>42</v>
      </c>
      <c r="F413" s="6"/>
      <c r="G413" s="7"/>
      <c r="H413" s="122">
        <f>VLOOKUP(A413,'NIP totaal 2020'!$A$4:$I$1943,9,0)</f>
        <v>0</v>
      </c>
      <c r="I413" s="32">
        <f t="shared" si="30"/>
        <v>0</v>
      </c>
      <c r="J413" s="27">
        <f t="shared" si="31"/>
        <v>0</v>
      </c>
      <c r="K413" s="80">
        <f t="shared" si="33"/>
        <v>1</v>
      </c>
      <c r="L413" s="28">
        <f t="shared" si="32"/>
        <v>0</v>
      </c>
      <c r="M413" s="28">
        <f t="shared" si="34"/>
        <v>0</v>
      </c>
    </row>
    <row r="414" spans="1:13" ht="14.15" customHeight="1" x14ac:dyDescent="0.25">
      <c r="A414" s="129">
        <v>15826465</v>
      </c>
      <c r="B414" s="129" t="s">
        <v>242</v>
      </c>
      <c r="C414" s="129" t="s">
        <v>243</v>
      </c>
      <c r="D414" s="4" t="s">
        <v>2991</v>
      </c>
      <c r="E414" s="6">
        <v>1</v>
      </c>
      <c r="F414" s="6"/>
      <c r="G414" s="7"/>
      <c r="H414" s="122">
        <f>VLOOKUP(A414,'NIP totaal 2020'!$A$4:$I$1943,9,0)</f>
        <v>0</v>
      </c>
      <c r="I414" s="32">
        <f t="shared" si="30"/>
        <v>0</v>
      </c>
      <c r="J414" s="27">
        <f t="shared" si="31"/>
        <v>0</v>
      </c>
      <c r="K414" s="80">
        <f t="shared" si="33"/>
        <v>1</v>
      </c>
      <c r="L414" s="28">
        <f t="shared" si="32"/>
        <v>0</v>
      </c>
      <c r="M414" s="28">
        <f t="shared" si="34"/>
        <v>0</v>
      </c>
    </row>
    <row r="415" spans="1:13" ht="14.15" customHeight="1" x14ac:dyDescent="0.25">
      <c r="A415" s="129">
        <v>15828565</v>
      </c>
      <c r="B415" s="129" t="s">
        <v>244</v>
      </c>
      <c r="C415" s="129" t="s">
        <v>2723</v>
      </c>
      <c r="D415" s="4" t="s">
        <v>2991</v>
      </c>
      <c r="E415" s="6">
        <v>1</v>
      </c>
      <c r="F415" s="6"/>
      <c r="G415" s="7"/>
      <c r="H415" s="122">
        <f>VLOOKUP(A415,'NIP totaal 2020'!$A$4:$I$1943,9,0)</f>
        <v>0</v>
      </c>
      <c r="I415" s="32">
        <f t="shared" si="30"/>
        <v>0</v>
      </c>
      <c r="J415" s="27">
        <f t="shared" si="31"/>
        <v>0</v>
      </c>
      <c r="K415" s="80">
        <f t="shared" si="33"/>
        <v>1</v>
      </c>
      <c r="L415" s="28">
        <f t="shared" si="32"/>
        <v>0</v>
      </c>
      <c r="M415" s="28">
        <f t="shared" si="34"/>
        <v>0</v>
      </c>
    </row>
    <row r="416" spans="1:13" ht="14.15" customHeight="1" x14ac:dyDescent="0.25">
      <c r="A416" s="129">
        <v>15831590</v>
      </c>
      <c r="B416" s="129" t="s">
        <v>136</v>
      </c>
      <c r="C416" s="129" t="s">
        <v>137</v>
      </c>
      <c r="D416" s="4" t="s">
        <v>2991</v>
      </c>
      <c r="E416" s="6">
        <v>1</v>
      </c>
      <c r="F416" s="6"/>
      <c r="G416" s="7"/>
      <c r="H416" s="122">
        <f>VLOOKUP(A416,'NIP totaal 2020'!$A$4:$I$1943,9,0)</f>
        <v>0</v>
      </c>
      <c r="I416" s="32">
        <f t="shared" si="30"/>
        <v>0</v>
      </c>
      <c r="J416" s="27">
        <f t="shared" si="31"/>
        <v>0</v>
      </c>
      <c r="K416" s="80">
        <f t="shared" si="33"/>
        <v>1</v>
      </c>
      <c r="L416" s="28">
        <f t="shared" si="32"/>
        <v>0</v>
      </c>
      <c r="M416" s="28">
        <f t="shared" si="34"/>
        <v>0</v>
      </c>
    </row>
    <row r="417" spans="1:13" ht="14.15" customHeight="1" x14ac:dyDescent="0.25">
      <c r="A417" s="129">
        <v>15831612</v>
      </c>
      <c r="B417" s="129" t="s">
        <v>136</v>
      </c>
      <c r="C417" s="129" t="s">
        <v>137</v>
      </c>
      <c r="D417" s="4" t="s">
        <v>2991</v>
      </c>
      <c r="E417" s="6">
        <v>1</v>
      </c>
      <c r="F417" s="6"/>
      <c r="G417" s="7"/>
      <c r="H417" s="122">
        <f>VLOOKUP(A417,'NIP totaal 2020'!$A$4:$I$1943,9,0)</f>
        <v>0</v>
      </c>
      <c r="I417" s="32">
        <f t="shared" si="30"/>
        <v>0</v>
      </c>
      <c r="J417" s="27">
        <f t="shared" si="31"/>
        <v>0</v>
      </c>
      <c r="K417" s="80">
        <f t="shared" si="33"/>
        <v>1</v>
      </c>
      <c r="L417" s="28">
        <f t="shared" si="32"/>
        <v>0</v>
      </c>
      <c r="M417" s="28">
        <f t="shared" si="34"/>
        <v>0</v>
      </c>
    </row>
    <row r="418" spans="1:13" ht="14.15" customHeight="1" x14ac:dyDescent="0.25">
      <c r="A418" s="129">
        <v>15831639</v>
      </c>
      <c r="B418" s="129" t="s">
        <v>136</v>
      </c>
      <c r="C418" s="129" t="s">
        <v>137</v>
      </c>
      <c r="D418" s="4" t="s">
        <v>2991</v>
      </c>
      <c r="E418" s="6">
        <v>1</v>
      </c>
      <c r="F418" s="6"/>
      <c r="G418" s="7"/>
      <c r="H418" s="122">
        <f>VLOOKUP(A418,'NIP totaal 2020'!$A$4:$I$1943,9,0)</f>
        <v>0</v>
      </c>
      <c r="I418" s="32">
        <f t="shared" si="30"/>
        <v>0</v>
      </c>
      <c r="J418" s="27">
        <f t="shared" si="31"/>
        <v>0</v>
      </c>
      <c r="K418" s="80">
        <f t="shared" si="33"/>
        <v>1</v>
      </c>
      <c r="L418" s="28">
        <f t="shared" si="32"/>
        <v>0</v>
      </c>
      <c r="M418" s="28">
        <f t="shared" si="34"/>
        <v>0</v>
      </c>
    </row>
    <row r="419" spans="1:13" ht="14.15" customHeight="1" x14ac:dyDescent="0.25">
      <c r="A419" s="129">
        <v>15831655</v>
      </c>
      <c r="B419" s="129" t="s">
        <v>136</v>
      </c>
      <c r="C419" s="129" t="s">
        <v>137</v>
      </c>
      <c r="D419" s="4" t="s">
        <v>2991</v>
      </c>
      <c r="E419" s="6">
        <v>1</v>
      </c>
      <c r="F419" s="6"/>
      <c r="G419" s="7"/>
      <c r="H419" s="122">
        <f>VLOOKUP(A419,'NIP totaal 2020'!$A$4:$I$1943,9,0)</f>
        <v>0</v>
      </c>
      <c r="I419" s="32">
        <f t="shared" si="30"/>
        <v>0</v>
      </c>
      <c r="J419" s="27">
        <f t="shared" si="31"/>
        <v>0</v>
      </c>
      <c r="K419" s="80">
        <f t="shared" si="33"/>
        <v>1</v>
      </c>
      <c r="L419" s="28">
        <f t="shared" si="32"/>
        <v>0</v>
      </c>
      <c r="M419" s="28">
        <f t="shared" si="34"/>
        <v>0</v>
      </c>
    </row>
    <row r="420" spans="1:13" ht="14.15" customHeight="1" x14ac:dyDescent="0.25">
      <c r="A420" s="129">
        <v>15831698</v>
      </c>
      <c r="B420" s="129" t="s">
        <v>136</v>
      </c>
      <c r="C420" s="129" t="s">
        <v>137</v>
      </c>
      <c r="D420" s="4" t="s">
        <v>2991</v>
      </c>
      <c r="E420" s="6">
        <v>1</v>
      </c>
      <c r="F420" s="6"/>
      <c r="G420" s="7"/>
      <c r="H420" s="122">
        <f>VLOOKUP(A420,'NIP totaal 2020'!$A$4:$I$1943,9,0)</f>
        <v>0</v>
      </c>
      <c r="I420" s="32">
        <f t="shared" si="30"/>
        <v>0</v>
      </c>
      <c r="J420" s="27">
        <f t="shared" si="31"/>
        <v>0</v>
      </c>
      <c r="K420" s="80">
        <f t="shared" si="33"/>
        <v>1</v>
      </c>
      <c r="L420" s="28">
        <f t="shared" si="32"/>
        <v>0</v>
      </c>
      <c r="M420" s="28">
        <f t="shared" si="34"/>
        <v>0</v>
      </c>
    </row>
    <row r="421" spans="1:13" ht="14.15" customHeight="1" x14ac:dyDescent="0.25">
      <c r="A421" s="129">
        <v>15831744</v>
      </c>
      <c r="B421" s="129" t="s">
        <v>206</v>
      </c>
      <c r="C421" s="129" t="s">
        <v>141</v>
      </c>
      <c r="D421" s="4" t="s">
        <v>2991</v>
      </c>
      <c r="E421" s="6">
        <v>30</v>
      </c>
      <c r="F421" s="6"/>
      <c r="G421" s="7"/>
      <c r="H421" s="122">
        <f>VLOOKUP(A421,'NIP totaal 2020'!$A$4:$I$1943,9,0)</f>
        <v>0</v>
      </c>
      <c r="I421" s="32">
        <f t="shared" si="30"/>
        <v>0</v>
      </c>
      <c r="J421" s="27">
        <f t="shared" si="31"/>
        <v>0</v>
      </c>
      <c r="K421" s="80">
        <f t="shared" si="33"/>
        <v>1</v>
      </c>
      <c r="L421" s="28">
        <f t="shared" si="32"/>
        <v>0</v>
      </c>
      <c r="M421" s="28">
        <f t="shared" si="34"/>
        <v>0</v>
      </c>
    </row>
    <row r="422" spans="1:13" ht="14.15" customHeight="1" x14ac:dyDescent="0.25">
      <c r="A422" s="129">
        <v>15839605</v>
      </c>
      <c r="B422" s="129" t="s">
        <v>245</v>
      </c>
      <c r="C422" s="129" t="s">
        <v>246</v>
      </c>
      <c r="D422" s="4" t="s">
        <v>2991</v>
      </c>
      <c r="E422" s="6">
        <v>60</v>
      </c>
      <c r="F422" s="6"/>
      <c r="G422" s="7"/>
      <c r="H422" s="122">
        <f>VLOOKUP(A422,'NIP totaal 2020'!$A$4:$I$1943,9,0)</f>
        <v>0</v>
      </c>
      <c r="I422" s="32">
        <f t="shared" si="30"/>
        <v>0</v>
      </c>
      <c r="J422" s="27">
        <f t="shared" si="31"/>
        <v>0</v>
      </c>
      <c r="K422" s="80">
        <f t="shared" si="33"/>
        <v>1</v>
      </c>
      <c r="L422" s="28">
        <f t="shared" si="32"/>
        <v>0</v>
      </c>
      <c r="M422" s="28">
        <f t="shared" si="34"/>
        <v>0</v>
      </c>
    </row>
    <row r="423" spans="1:13" ht="14.15" customHeight="1" x14ac:dyDescent="0.25">
      <c r="A423" s="129">
        <v>15839613</v>
      </c>
      <c r="B423" s="129" t="s">
        <v>245</v>
      </c>
      <c r="C423" s="129" t="s">
        <v>246</v>
      </c>
      <c r="D423" s="4" t="s">
        <v>2991</v>
      </c>
      <c r="E423" s="6">
        <v>60</v>
      </c>
      <c r="F423" s="6"/>
      <c r="G423" s="7"/>
      <c r="H423" s="122">
        <f>VLOOKUP(A423,'NIP totaal 2020'!$A$4:$I$1943,9,0)</f>
        <v>0</v>
      </c>
      <c r="I423" s="32">
        <f t="shared" si="30"/>
        <v>0</v>
      </c>
      <c r="J423" s="27">
        <f t="shared" si="31"/>
        <v>0</v>
      </c>
      <c r="K423" s="80">
        <f t="shared" si="33"/>
        <v>1</v>
      </c>
      <c r="L423" s="28">
        <f t="shared" si="32"/>
        <v>0</v>
      </c>
      <c r="M423" s="28">
        <f t="shared" si="34"/>
        <v>0</v>
      </c>
    </row>
    <row r="424" spans="1:13" ht="14.15" customHeight="1" x14ac:dyDescent="0.25">
      <c r="A424" s="129">
        <v>15854736</v>
      </c>
      <c r="B424" s="129" t="s">
        <v>136</v>
      </c>
      <c r="C424" s="129" t="s">
        <v>137</v>
      </c>
      <c r="D424" s="4" t="s">
        <v>2991</v>
      </c>
      <c r="E424" s="6">
        <v>1</v>
      </c>
      <c r="F424" s="6"/>
      <c r="G424" s="7"/>
      <c r="H424" s="122">
        <f>VLOOKUP(A424,'NIP totaal 2020'!$A$4:$I$1943,9,0)</f>
        <v>0</v>
      </c>
      <c r="I424" s="32">
        <f t="shared" si="30"/>
        <v>0</v>
      </c>
      <c r="J424" s="27">
        <f t="shared" si="31"/>
        <v>0</v>
      </c>
      <c r="K424" s="80">
        <f t="shared" si="33"/>
        <v>1</v>
      </c>
      <c r="L424" s="28">
        <f t="shared" si="32"/>
        <v>0</v>
      </c>
      <c r="M424" s="28">
        <f t="shared" si="34"/>
        <v>0</v>
      </c>
    </row>
    <row r="425" spans="1:13" ht="14.15" customHeight="1" x14ac:dyDescent="0.25">
      <c r="A425" s="129">
        <v>15861813</v>
      </c>
      <c r="B425" s="129" t="s">
        <v>184</v>
      </c>
      <c r="C425" s="129" t="s">
        <v>185</v>
      </c>
      <c r="D425" s="4" t="s">
        <v>2991</v>
      </c>
      <c r="E425" s="6">
        <v>1</v>
      </c>
      <c r="F425" s="6"/>
      <c r="G425" s="7"/>
      <c r="H425" s="122">
        <f>VLOOKUP(A425,'NIP totaal 2020'!$A$4:$I$1943,9,0)</f>
        <v>0</v>
      </c>
      <c r="I425" s="32">
        <f t="shared" si="30"/>
        <v>0</v>
      </c>
      <c r="J425" s="27">
        <f t="shared" si="31"/>
        <v>0</v>
      </c>
      <c r="K425" s="80">
        <f t="shared" si="33"/>
        <v>1</v>
      </c>
      <c r="L425" s="28">
        <f t="shared" si="32"/>
        <v>0</v>
      </c>
      <c r="M425" s="28">
        <f t="shared" si="34"/>
        <v>0</v>
      </c>
    </row>
    <row r="426" spans="1:13" ht="14.15" customHeight="1" x14ac:dyDescent="0.25">
      <c r="A426" s="129">
        <v>15864065</v>
      </c>
      <c r="B426" s="129" t="s">
        <v>154</v>
      </c>
      <c r="C426" s="129" t="s">
        <v>155</v>
      </c>
      <c r="D426" s="4" t="s">
        <v>2991</v>
      </c>
      <c r="E426" s="6">
        <v>30</v>
      </c>
      <c r="F426" s="6"/>
      <c r="G426" s="7"/>
      <c r="H426" s="122">
        <f>VLOOKUP(A426,'NIP totaal 2020'!$A$4:$I$1943,9,0)</f>
        <v>0</v>
      </c>
      <c r="I426" s="32">
        <f t="shared" si="30"/>
        <v>0</v>
      </c>
      <c r="J426" s="27">
        <f t="shared" si="31"/>
        <v>0</v>
      </c>
      <c r="K426" s="80">
        <f t="shared" si="33"/>
        <v>1</v>
      </c>
      <c r="L426" s="28">
        <f t="shared" si="32"/>
        <v>0</v>
      </c>
      <c r="M426" s="28">
        <f t="shared" si="34"/>
        <v>0</v>
      </c>
    </row>
    <row r="427" spans="1:13" ht="14.15" customHeight="1" x14ac:dyDescent="0.25">
      <c r="A427" s="129">
        <v>15901548</v>
      </c>
      <c r="B427" s="129" t="s">
        <v>158</v>
      </c>
      <c r="C427" s="129" t="s">
        <v>159</v>
      </c>
      <c r="D427" s="4" t="s">
        <v>2991</v>
      </c>
      <c r="E427" s="6">
        <v>112</v>
      </c>
      <c r="F427" s="6"/>
      <c r="G427" s="7"/>
      <c r="H427" s="122">
        <f>VLOOKUP(A427,'NIP totaal 2020'!$A$4:$I$1943,9,0)</f>
        <v>0</v>
      </c>
      <c r="I427" s="32">
        <f t="shared" si="30"/>
        <v>0</v>
      </c>
      <c r="J427" s="27">
        <f t="shared" si="31"/>
        <v>0</v>
      </c>
      <c r="K427" s="80">
        <f t="shared" si="33"/>
        <v>1</v>
      </c>
      <c r="L427" s="28">
        <f t="shared" si="32"/>
        <v>0</v>
      </c>
      <c r="M427" s="28">
        <f t="shared" si="34"/>
        <v>0</v>
      </c>
    </row>
    <row r="428" spans="1:13" ht="14.15" customHeight="1" x14ac:dyDescent="0.25">
      <c r="A428" s="129">
        <v>15905306</v>
      </c>
      <c r="B428" s="129" t="s">
        <v>247</v>
      </c>
      <c r="C428" s="129" t="s">
        <v>248</v>
      </c>
      <c r="D428" s="4" t="s">
        <v>2991</v>
      </c>
      <c r="E428" s="6">
        <v>1</v>
      </c>
      <c r="F428" s="6"/>
      <c r="G428" s="7"/>
      <c r="H428" s="122">
        <f>VLOOKUP(A428,'NIP totaal 2020'!$A$4:$I$1943,9,0)</f>
        <v>0</v>
      </c>
      <c r="I428" s="32">
        <f t="shared" si="30"/>
        <v>0</v>
      </c>
      <c r="J428" s="27">
        <f t="shared" si="31"/>
        <v>0</v>
      </c>
      <c r="K428" s="80">
        <f t="shared" si="33"/>
        <v>1</v>
      </c>
      <c r="L428" s="28">
        <f t="shared" si="32"/>
        <v>0</v>
      </c>
      <c r="M428" s="28">
        <f t="shared" si="34"/>
        <v>0</v>
      </c>
    </row>
    <row r="429" spans="1:13" ht="14.15" customHeight="1" x14ac:dyDescent="0.25">
      <c r="A429" s="129">
        <v>15907406</v>
      </c>
      <c r="B429" s="129" t="s">
        <v>249</v>
      </c>
      <c r="C429" s="129" t="s">
        <v>250</v>
      </c>
      <c r="D429" s="4" t="s">
        <v>2991</v>
      </c>
      <c r="E429" s="6">
        <v>28</v>
      </c>
      <c r="F429" s="6"/>
      <c r="G429" s="7"/>
      <c r="H429" s="122">
        <f>VLOOKUP(A429,'NIP totaal 2020'!$A$4:$I$1943,9,0)</f>
        <v>0</v>
      </c>
      <c r="I429" s="32">
        <f t="shared" si="30"/>
        <v>0</v>
      </c>
      <c r="J429" s="27">
        <f t="shared" si="31"/>
        <v>0</v>
      </c>
      <c r="K429" s="80">
        <f t="shared" si="33"/>
        <v>1</v>
      </c>
      <c r="L429" s="28">
        <f t="shared" si="32"/>
        <v>0</v>
      </c>
      <c r="M429" s="28">
        <f t="shared" si="34"/>
        <v>0</v>
      </c>
    </row>
    <row r="430" spans="1:13" ht="14.15" customHeight="1" x14ac:dyDescent="0.25">
      <c r="A430" s="129">
        <v>15907414</v>
      </c>
      <c r="B430" s="129" t="s">
        <v>114</v>
      </c>
      <c r="C430" s="129" t="s">
        <v>115</v>
      </c>
      <c r="D430" s="4" t="s">
        <v>2991</v>
      </c>
      <c r="E430" s="6">
        <v>1</v>
      </c>
      <c r="F430" s="6"/>
      <c r="G430" s="7"/>
      <c r="H430" s="122">
        <f>VLOOKUP(A430,'NIP totaal 2020'!$A$4:$I$1943,9,0)</f>
        <v>0</v>
      </c>
      <c r="I430" s="32">
        <f t="shared" si="30"/>
        <v>0</v>
      </c>
      <c r="J430" s="27">
        <f t="shared" si="31"/>
        <v>0</v>
      </c>
      <c r="K430" s="80">
        <f t="shared" si="33"/>
        <v>1</v>
      </c>
      <c r="L430" s="28">
        <f t="shared" si="32"/>
        <v>0</v>
      </c>
      <c r="M430" s="28">
        <f t="shared" si="34"/>
        <v>0</v>
      </c>
    </row>
    <row r="431" spans="1:13" ht="14.15" customHeight="1" x14ac:dyDescent="0.25">
      <c r="A431" s="129">
        <v>15907422</v>
      </c>
      <c r="B431" s="129" t="s">
        <v>249</v>
      </c>
      <c r="C431" s="129" t="s">
        <v>250</v>
      </c>
      <c r="D431" s="4" t="s">
        <v>2991</v>
      </c>
      <c r="E431" s="6">
        <v>28</v>
      </c>
      <c r="F431" s="6"/>
      <c r="G431" s="7"/>
      <c r="H431" s="122">
        <f>VLOOKUP(A431,'NIP totaal 2020'!$A$4:$I$1943,9,0)</f>
        <v>0</v>
      </c>
      <c r="I431" s="32">
        <f t="shared" si="30"/>
        <v>0</v>
      </c>
      <c r="J431" s="27">
        <f t="shared" si="31"/>
        <v>0</v>
      </c>
      <c r="K431" s="80">
        <f t="shared" si="33"/>
        <v>1</v>
      </c>
      <c r="L431" s="28">
        <f t="shared" si="32"/>
        <v>0</v>
      </c>
      <c r="M431" s="28">
        <f t="shared" si="34"/>
        <v>0</v>
      </c>
    </row>
    <row r="432" spans="1:13" ht="14.15" customHeight="1" x14ac:dyDescent="0.25">
      <c r="A432" s="129">
        <v>15907805</v>
      </c>
      <c r="B432" s="129" t="s">
        <v>206</v>
      </c>
      <c r="C432" s="129" t="s">
        <v>141</v>
      </c>
      <c r="D432" s="4" t="s">
        <v>2991</v>
      </c>
      <c r="E432" s="6">
        <v>30</v>
      </c>
      <c r="F432" s="6"/>
      <c r="G432" s="7"/>
      <c r="H432" s="122">
        <f>VLOOKUP(A432,'NIP totaal 2020'!$A$4:$I$1943,9,0)</f>
        <v>0</v>
      </c>
      <c r="I432" s="32">
        <f t="shared" si="30"/>
        <v>0</v>
      </c>
      <c r="J432" s="27">
        <f t="shared" si="31"/>
        <v>0</v>
      </c>
      <c r="K432" s="80">
        <f t="shared" si="33"/>
        <v>1</v>
      </c>
      <c r="L432" s="28">
        <f t="shared" si="32"/>
        <v>0</v>
      </c>
      <c r="M432" s="28">
        <f t="shared" si="34"/>
        <v>0</v>
      </c>
    </row>
    <row r="433" spans="1:13" ht="14.15" customHeight="1" x14ac:dyDescent="0.25">
      <c r="A433" s="129">
        <v>15907813</v>
      </c>
      <c r="B433" s="129" t="s">
        <v>251</v>
      </c>
      <c r="C433" s="129" t="s">
        <v>252</v>
      </c>
      <c r="D433" s="4" t="s">
        <v>2991</v>
      </c>
      <c r="E433" s="6">
        <v>56</v>
      </c>
      <c r="F433" s="6"/>
      <c r="G433" s="7"/>
      <c r="H433" s="122">
        <f>VLOOKUP(A433,'NIP totaal 2020'!$A$4:$I$1943,9,0)</f>
        <v>0</v>
      </c>
      <c r="I433" s="32">
        <f t="shared" si="30"/>
        <v>0</v>
      </c>
      <c r="J433" s="27">
        <f t="shared" si="31"/>
        <v>0</v>
      </c>
      <c r="K433" s="80">
        <f t="shared" si="33"/>
        <v>1</v>
      </c>
      <c r="L433" s="28">
        <f t="shared" si="32"/>
        <v>0</v>
      </c>
      <c r="M433" s="28">
        <f t="shared" si="34"/>
        <v>0</v>
      </c>
    </row>
    <row r="434" spans="1:13" ht="14.15" customHeight="1" x14ac:dyDescent="0.25">
      <c r="A434" s="129">
        <v>15907821</v>
      </c>
      <c r="B434" s="129" t="s">
        <v>251</v>
      </c>
      <c r="C434" s="129" t="s">
        <v>252</v>
      </c>
      <c r="D434" s="4" t="s">
        <v>2991</v>
      </c>
      <c r="E434" s="6">
        <v>56</v>
      </c>
      <c r="F434" s="6"/>
      <c r="G434" s="7"/>
      <c r="H434" s="122">
        <f>VLOOKUP(A434,'NIP totaal 2020'!$A$4:$I$1943,9,0)</f>
        <v>0</v>
      </c>
      <c r="I434" s="32">
        <f t="shared" si="30"/>
        <v>0</v>
      </c>
      <c r="J434" s="27">
        <f t="shared" si="31"/>
        <v>0</v>
      </c>
      <c r="K434" s="80">
        <f t="shared" si="33"/>
        <v>1</v>
      </c>
      <c r="L434" s="28">
        <f t="shared" si="32"/>
        <v>0</v>
      </c>
      <c r="M434" s="28">
        <f t="shared" si="34"/>
        <v>0</v>
      </c>
    </row>
    <row r="435" spans="1:13" ht="14.15" customHeight="1" x14ac:dyDescent="0.25">
      <c r="A435" s="129">
        <v>15907848</v>
      </c>
      <c r="B435" s="129" t="s">
        <v>251</v>
      </c>
      <c r="C435" s="129" t="s">
        <v>252</v>
      </c>
      <c r="D435" s="4" t="s">
        <v>2991</v>
      </c>
      <c r="E435" s="6">
        <v>56</v>
      </c>
      <c r="F435" s="6"/>
      <c r="G435" s="7"/>
      <c r="H435" s="122">
        <f>VLOOKUP(A435,'NIP totaal 2020'!$A$4:$I$1943,9,0)</f>
        <v>0</v>
      </c>
      <c r="I435" s="32">
        <f t="shared" si="30"/>
        <v>0</v>
      </c>
      <c r="J435" s="27">
        <f t="shared" si="31"/>
        <v>0</v>
      </c>
      <c r="K435" s="80">
        <f t="shared" si="33"/>
        <v>1</v>
      </c>
      <c r="L435" s="28">
        <f t="shared" si="32"/>
        <v>0</v>
      </c>
      <c r="M435" s="28">
        <f t="shared" si="34"/>
        <v>0</v>
      </c>
    </row>
    <row r="436" spans="1:13" ht="14.15" customHeight="1" x14ac:dyDescent="0.25">
      <c r="A436" s="129">
        <v>15908305</v>
      </c>
      <c r="B436" s="129" t="s">
        <v>196</v>
      </c>
      <c r="C436" s="129" t="s">
        <v>197</v>
      </c>
      <c r="D436" s="4" t="s">
        <v>2991</v>
      </c>
      <c r="E436" s="6">
        <v>50</v>
      </c>
      <c r="F436" s="6"/>
      <c r="G436" s="7"/>
      <c r="H436" s="122">
        <f>VLOOKUP(A436,'NIP totaal 2020'!$A$4:$I$1943,9,0)</f>
        <v>0</v>
      </c>
      <c r="I436" s="32">
        <f t="shared" si="30"/>
        <v>0</v>
      </c>
      <c r="J436" s="27">
        <f t="shared" si="31"/>
        <v>0</v>
      </c>
      <c r="K436" s="80">
        <f t="shared" si="33"/>
        <v>1</v>
      </c>
      <c r="L436" s="28">
        <f t="shared" si="32"/>
        <v>0</v>
      </c>
      <c r="M436" s="28">
        <f t="shared" si="34"/>
        <v>0</v>
      </c>
    </row>
    <row r="437" spans="1:13" ht="14.15" customHeight="1" x14ac:dyDescent="0.25">
      <c r="A437" s="129">
        <v>15909301</v>
      </c>
      <c r="B437" s="129" t="s">
        <v>134</v>
      </c>
      <c r="C437" s="129" t="s">
        <v>135</v>
      </c>
      <c r="D437" s="4" t="s">
        <v>2991</v>
      </c>
      <c r="E437" s="6">
        <v>1</v>
      </c>
      <c r="F437" s="6"/>
      <c r="G437" s="7"/>
      <c r="H437" s="122">
        <f>VLOOKUP(A437,'NIP totaal 2020'!$A$4:$I$1943,9,0)</f>
        <v>0</v>
      </c>
      <c r="I437" s="32">
        <f t="shared" si="30"/>
        <v>0</v>
      </c>
      <c r="J437" s="27">
        <f t="shared" si="31"/>
        <v>0</v>
      </c>
      <c r="K437" s="80">
        <f t="shared" si="33"/>
        <v>1</v>
      </c>
      <c r="L437" s="28">
        <f t="shared" si="32"/>
        <v>0</v>
      </c>
      <c r="M437" s="28">
        <f t="shared" si="34"/>
        <v>0</v>
      </c>
    </row>
    <row r="438" spans="1:13" ht="14.15" customHeight="1" x14ac:dyDescent="0.25">
      <c r="A438" s="129">
        <v>15909328</v>
      </c>
      <c r="B438" s="129" t="s">
        <v>134</v>
      </c>
      <c r="C438" s="129" t="s">
        <v>135</v>
      </c>
      <c r="D438" s="4" t="s">
        <v>2991</v>
      </c>
      <c r="E438" s="6">
        <v>1</v>
      </c>
      <c r="F438" s="6"/>
      <c r="G438" s="7"/>
      <c r="H438" s="122">
        <f>VLOOKUP(A438,'NIP totaal 2020'!$A$4:$I$1943,9,0)</f>
        <v>0</v>
      </c>
      <c r="I438" s="32">
        <f t="shared" si="30"/>
        <v>0</v>
      </c>
      <c r="J438" s="27">
        <f t="shared" si="31"/>
        <v>0</v>
      </c>
      <c r="K438" s="80">
        <f t="shared" si="33"/>
        <v>1</v>
      </c>
      <c r="L438" s="28">
        <f t="shared" si="32"/>
        <v>0</v>
      </c>
      <c r="M438" s="28">
        <f t="shared" si="34"/>
        <v>0</v>
      </c>
    </row>
    <row r="439" spans="1:13" ht="14.15" customHeight="1" x14ac:dyDescent="0.25">
      <c r="A439" s="129">
        <v>15909778</v>
      </c>
      <c r="B439" s="129" t="s">
        <v>134</v>
      </c>
      <c r="C439" s="129" t="s">
        <v>135</v>
      </c>
      <c r="D439" s="4" t="s">
        <v>2991</v>
      </c>
      <c r="E439" s="6">
        <v>1</v>
      </c>
      <c r="F439" s="6"/>
      <c r="G439" s="7"/>
      <c r="H439" s="122">
        <f>VLOOKUP(A439,'NIP totaal 2020'!$A$4:$I$1943,9,0)</f>
        <v>0</v>
      </c>
      <c r="I439" s="32">
        <f t="shared" si="30"/>
        <v>0</v>
      </c>
      <c r="J439" s="27">
        <f t="shared" si="31"/>
        <v>0</v>
      </c>
      <c r="K439" s="80">
        <f t="shared" si="33"/>
        <v>1</v>
      </c>
      <c r="L439" s="28">
        <f t="shared" si="32"/>
        <v>0</v>
      </c>
      <c r="M439" s="28">
        <f t="shared" si="34"/>
        <v>0</v>
      </c>
    </row>
    <row r="440" spans="1:13" ht="14.15" customHeight="1" x14ac:dyDescent="0.25">
      <c r="A440" s="129">
        <v>15909786</v>
      </c>
      <c r="B440" s="129" t="s">
        <v>134</v>
      </c>
      <c r="C440" s="129" t="s">
        <v>135</v>
      </c>
      <c r="D440" s="4" t="s">
        <v>2991</v>
      </c>
      <c r="E440" s="6">
        <v>1</v>
      </c>
      <c r="F440" s="6"/>
      <c r="G440" s="7"/>
      <c r="H440" s="122">
        <f>VLOOKUP(A440,'NIP totaal 2020'!$A$4:$I$1943,9,0)</f>
        <v>0</v>
      </c>
      <c r="I440" s="32">
        <f t="shared" si="30"/>
        <v>0</v>
      </c>
      <c r="J440" s="27">
        <f t="shared" si="31"/>
        <v>0</v>
      </c>
      <c r="K440" s="80">
        <f t="shared" si="33"/>
        <v>1</v>
      </c>
      <c r="L440" s="28">
        <f t="shared" si="32"/>
        <v>0</v>
      </c>
      <c r="M440" s="28">
        <f t="shared" si="34"/>
        <v>0</v>
      </c>
    </row>
    <row r="441" spans="1:13" ht="14.15" customHeight="1" x14ac:dyDescent="0.25">
      <c r="A441" s="129">
        <v>15910075</v>
      </c>
      <c r="B441" s="129" t="s">
        <v>198</v>
      </c>
      <c r="C441" s="129" t="s">
        <v>199</v>
      </c>
      <c r="D441" s="4" t="s">
        <v>2991</v>
      </c>
      <c r="E441" s="6">
        <v>30</v>
      </c>
      <c r="F441" s="6"/>
      <c r="G441" s="7"/>
      <c r="H441" s="122">
        <f>VLOOKUP(A441,'NIP totaal 2020'!$A$4:$I$1943,9,0)</f>
        <v>0</v>
      </c>
      <c r="I441" s="32">
        <f t="shared" si="30"/>
        <v>0</v>
      </c>
      <c r="J441" s="27">
        <f t="shared" si="31"/>
        <v>0</v>
      </c>
      <c r="K441" s="80">
        <f t="shared" si="33"/>
        <v>1</v>
      </c>
      <c r="L441" s="28">
        <f t="shared" si="32"/>
        <v>0</v>
      </c>
      <c r="M441" s="28">
        <f t="shared" si="34"/>
        <v>0</v>
      </c>
    </row>
    <row r="442" spans="1:13" ht="14.15" customHeight="1" x14ac:dyDescent="0.25">
      <c r="A442" s="129">
        <v>15910083</v>
      </c>
      <c r="B442" s="129" t="s">
        <v>158</v>
      </c>
      <c r="C442" s="129" t="s">
        <v>159</v>
      </c>
      <c r="D442" s="4" t="s">
        <v>2991</v>
      </c>
      <c r="E442" s="6">
        <v>112</v>
      </c>
      <c r="F442" s="6"/>
      <c r="G442" s="7"/>
      <c r="H442" s="122">
        <f>VLOOKUP(A442,'NIP totaal 2020'!$A$4:$I$1943,9,0)</f>
        <v>0</v>
      </c>
      <c r="I442" s="32">
        <f t="shared" si="30"/>
        <v>0</v>
      </c>
      <c r="J442" s="27">
        <f t="shared" si="31"/>
        <v>0</v>
      </c>
      <c r="K442" s="80">
        <f t="shared" si="33"/>
        <v>1</v>
      </c>
      <c r="L442" s="28">
        <f t="shared" si="32"/>
        <v>0</v>
      </c>
      <c r="M442" s="28">
        <f t="shared" si="34"/>
        <v>0</v>
      </c>
    </row>
    <row r="443" spans="1:13" ht="14.15" customHeight="1" x14ac:dyDescent="0.25">
      <c r="A443" s="129">
        <v>15910105</v>
      </c>
      <c r="B443" s="129" t="s">
        <v>154</v>
      </c>
      <c r="C443" s="129" t="s">
        <v>155</v>
      </c>
      <c r="D443" s="4" t="s">
        <v>2991</v>
      </c>
      <c r="E443" s="6">
        <v>30</v>
      </c>
      <c r="F443" s="6"/>
      <c r="G443" s="7"/>
      <c r="H443" s="122">
        <f>VLOOKUP(A443,'NIP totaal 2020'!$A$4:$I$1943,9,0)</f>
        <v>0</v>
      </c>
      <c r="I443" s="32">
        <f t="shared" si="30"/>
        <v>0</v>
      </c>
      <c r="J443" s="27">
        <f t="shared" si="31"/>
        <v>0</v>
      </c>
      <c r="K443" s="80">
        <f t="shared" si="33"/>
        <v>1</v>
      </c>
      <c r="L443" s="28">
        <f t="shared" si="32"/>
        <v>0</v>
      </c>
      <c r="M443" s="28">
        <f t="shared" si="34"/>
        <v>0</v>
      </c>
    </row>
    <row r="444" spans="1:13" ht="14.15" customHeight="1" x14ac:dyDescent="0.25">
      <c r="A444" s="129">
        <v>15910113</v>
      </c>
      <c r="B444" s="129" t="s">
        <v>154</v>
      </c>
      <c r="C444" s="129" t="s">
        <v>155</v>
      </c>
      <c r="D444" s="4" t="s">
        <v>2991</v>
      </c>
      <c r="E444" s="6">
        <v>30</v>
      </c>
      <c r="F444" s="6"/>
      <c r="G444" s="7"/>
      <c r="H444" s="122">
        <f>VLOOKUP(A444,'NIP totaal 2020'!$A$4:$I$1943,9,0)</f>
        <v>0</v>
      </c>
      <c r="I444" s="32">
        <f t="shared" si="30"/>
        <v>0</v>
      </c>
      <c r="J444" s="27">
        <f t="shared" si="31"/>
        <v>0</v>
      </c>
      <c r="K444" s="80">
        <f t="shared" si="33"/>
        <v>1</v>
      </c>
      <c r="L444" s="28">
        <f t="shared" si="32"/>
        <v>0</v>
      </c>
      <c r="M444" s="28">
        <f t="shared" si="34"/>
        <v>0</v>
      </c>
    </row>
    <row r="445" spans="1:13" ht="14.15" customHeight="1" x14ac:dyDescent="0.25">
      <c r="A445" s="129">
        <v>15913384</v>
      </c>
      <c r="B445" s="129" t="s">
        <v>148</v>
      </c>
      <c r="C445" s="129" t="s">
        <v>149</v>
      </c>
      <c r="D445" s="4" t="s">
        <v>2991</v>
      </c>
      <c r="E445" s="6">
        <v>5</v>
      </c>
      <c r="F445" s="6"/>
      <c r="G445" s="7"/>
      <c r="H445" s="122">
        <f>VLOOKUP(A445,'NIP totaal 2020'!$A$4:$I$1943,9,0)</f>
        <v>0</v>
      </c>
      <c r="I445" s="32">
        <f t="shared" si="30"/>
        <v>0</v>
      </c>
      <c r="J445" s="27">
        <f t="shared" si="31"/>
        <v>0</v>
      </c>
      <c r="K445" s="80">
        <f t="shared" si="33"/>
        <v>1</v>
      </c>
      <c r="L445" s="28">
        <f t="shared" si="32"/>
        <v>0</v>
      </c>
      <c r="M445" s="28">
        <f t="shared" si="34"/>
        <v>0</v>
      </c>
    </row>
    <row r="446" spans="1:13" ht="14.15" customHeight="1" x14ac:dyDescent="0.25">
      <c r="A446" s="129">
        <v>15913392</v>
      </c>
      <c r="B446" s="129" t="s">
        <v>148</v>
      </c>
      <c r="C446" s="129" t="s">
        <v>149</v>
      </c>
      <c r="D446" s="4" t="s">
        <v>2991</v>
      </c>
      <c r="E446" s="6">
        <v>5</v>
      </c>
      <c r="F446" s="6"/>
      <c r="G446" s="7"/>
      <c r="H446" s="122">
        <f>VLOOKUP(A446,'NIP totaal 2020'!$A$4:$I$1943,9,0)</f>
        <v>0</v>
      </c>
      <c r="I446" s="32">
        <f t="shared" si="30"/>
        <v>0</v>
      </c>
      <c r="J446" s="27">
        <f t="shared" si="31"/>
        <v>0</v>
      </c>
      <c r="K446" s="80">
        <f t="shared" si="33"/>
        <v>1</v>
      </c>
      <c r="L446" s="28">
        <f t="shared" si="32"/>
        <v>0</v>
      </c>
      <c r="M446" s="28">
        <f t="shared" si="34"/>
        <v>0</v>
      </c>
    </row>
    <row r="447" spans="1:13" ht="14.15" customHeight="1" x14ac:dyDescent="0.25">
      <c r="A447" s="129">
        <v>15913406</v>
      </c>
      <c r="B447" s="129" t="s">
        <v>148</v>
      </c>
      <c r="C447" s="129" t="s">
        <v>149</v>
      </c>
      <c r="D447" s="4" t="s">
        <v>2991</v>
      </c>
      <c r="E447" s="6">
        <v>5</v>
      </c>
      <c r="F447" s="6"/>
      <c r="G447" s="7"/>
      <c r="H447" s="122">
        <f>VLOOKUP(A447,'NIP totaal 2020'!$A$4:$I$1943,9,0)</f>
        <v>0</v>
      </c>
      <c r="I447" s="32">
        <f t="shared" si="30"/>
        <v>0</v>
      </c>
      <c r="J447" s="27">
        <f t="shared" si="31"/>
        <v>0</v>
      </c>
      <c r="K447" s="80">
        <f t="shared" si="33"/>
        <v>1</v>
      </c>
      <c r="L447" s="28">
        <f t="shared" si="32"/>
        <v>0</v>
      </c>
      <c r="M447" s="28">
        <f t="shared" si="34"/>
        <v>0</v>
      </c>
    </row>
    <row r="448" spans="1:13" ht="14.15" customHeight="1" x14ac:dyDescent="0.25">
      <c r="A448" s="129">
        <v>15913414</v>
      </c>
      <c r="B448" s="129" t="s">
        <v>148</v>
      </c>
      <c r="C448" s="129" t="s">
        <v>149</v>
      </c>
      <c r="D448" s="4" t="s">
        <v>2991</v>
      </c>
      <c r="E448" s="6">
        <v>5</v>
      </c>
      <c r="F448" s="6"/>
      <c r="G448" s="7"/>
      <c r="H448" s="122">
        <f>VLOOKUP(A448,'NIP totaal 2020'!$A$4:$I$1943,9,0)</f>
        <v>0</v>
      </c>
      <c r="I448" s="32">
        <f t="shared" si="30"/>
        <v>0</v>
      </c>
      <c r="J448" s="27">
        <f t="shared" si="31"/>
        <v>0</v>
      </c>
      <c r="K448" s="80">
        <f t="shared" si="33"/>
        <v>1</v>
      </c>
      <c r="L448" s="28">
        <f t="shared" si="32"/>
        <v>0</v>
      </c>
      <c r="M448" s="28">
        <f t="shared" si="34"/>
        <v>0</v>
      </c>
    </row>
    <row r="449" spans="1:13" ht="14.15" customHeight="1" x14ac:dyDescent="0.25">
      <c r="A449" s="129">
        <v>15913422</v>
      </c>
      <c r="B449" s="129" t="s">
        <v>148</v>
      </c>
      <c r="C449" s="129" t="s">
        <v>149</v>
      </c>
      <c r="D449" s="4" t="s">
        <v>2991</v>
      </c>
      <c r="E449" s="6">
        <v>5</v>
      </c>
      <c r="F449" s="6"/>
      <c r="G449" s="7"/>
      <c r="H449" s="122">
        <f>VLOOKUP(A449,'NIP totaal 2020'!$A$4:$I$1943,9,0)</f>
        <v>0</v>
      </c>
      <c r="I449" s="32">
        <f t="shared" si="30"/>
        <v>0</v>
      </c>
      <c r="J449" s="27">
        <f t="shared" si="31"/>
        <v>0</v>
      </c>
      <c r="K449" s="80">
        <f t="shared" si="33"/>
        <v>1</v>
      </c>
      <c r="L449" s="28">
        <f t="shared" si="32"/>
        <v>0</v>
      </c>
      <c r="M449" s="28">
        <f t="shared" si="34"/>
        <v>0</v>
      </c>
    </row>
    <row r="450" spans="1:13" ht="14.15" customHeight="1" x14ac:dyDescent="0.25">
      <c r="A450" s="129">
        <v>15913430</v>
      </c>
      <c r="B450" s="129" t="s">
        <v>148</v>
      </c>
      <c r="C450" s="129" t="s">
        <v>149</v>
      </c>
      <c r="D450" s="4" t="s">
        <v>2991</v>
      </c>
      <c r="E450" s="6">
        <v>5</v>
      </c>
      <c r="F450" s="6"/>
      <c r="G450" s="7"/>
      <c r="H450" s="122">
        <f>VLOOKUP(A450,'NIP totaal 2020'!$A$4:$I$1943,9,0)</f>
        <v>0</v>
      </c>
      <c r="I450" s="32">
        <f t="shared" si="30"/>
        <v>0</v>
      </c>
      <c r="J450" s="27">
        <f t="shared" si="31"/>
        <v>0</v>
      </c>
      <c r="K450" s="80">
        <f t="shared" si="33"/>
        <v>1</v>
      </c>
      <c r="L450" s="28">
        <f t="shared" si="32"/>
        <v>0</v>
      </c>
      <c r="M450" s="28">
        <f t="shared" si="34"/>
        <v>0</v>
      </c>
    </row>
    <row r="451" spans="1:13" ht="14.15" customHeight="1" x14ac:dyDescent="0.25">
      <c r="A451" s="129">
        <v>15914100</v>
      </c>
      <c r="B451" s="129" t="s">
        <v>196</v>
      </c>
      <c r="C451" s="129" t="s">
        <v>197</v>
      </c>
      <c r="D451" s="4" t="s">
        <v>2991</v>
      </c>
      <c r="E451" s="6">
        <v>10</v>
      </c>
      <c r="F451" s="6"/>
      <c r="G451" s="7"/>
      <c r="H451" s="122">
        <f>VLOOKUP(A451,'NIP totaal 2020'!$A$4:$I$1943,9,0)</f>
        <v>0</v>
      </c>
      <c r="I451" s="32">
        <f t="shared" si="30"/>
        <v>0</v>
      </c>
      <c r="J451" s="27">
        <f t="shared" si="31"/>
        <v>0</v>
      </c>
      <c r="K451" s="80">
        <f t="shared" si="33"/>
        <v>1</v>
      </c>
      <c r="L451" s="28">
        <f t="shared" si="32"/>
        <v>0</v>
      </c>
      <c r="M451" s="28">
        <f t="shared" si="34"/>
        <v>0</v>
      </c>
    </row>
    <row r="452" spans="1:13" ht="14.15" customHeight="1" x14ac:dyDescent="0.25">
      <c r="A452" s="129">
        <v>15922057</v>
      </c>
      <c r="B452" s="129" t="s">
        <v>146</v>
      </c>
      <c r="C452" s="129" t="s">
        <v>147</v>
      </c>
      <c r="D452" s="4" t="s">
        <v>2991</v>
      </c>
      <c r="E452" s="6">
        <v>1</v>
      </c>
      <c r="F452" s="6"/>
      <c r="G452" s="7"/>
      <c r="H452" s="122">
        <f>VLOOKUP(A452,'NIP totaal 2020'!$A$4:$I$1943,9,0)</f>
        <v>0</v>
      </c>
      <c r="I452" s="32">
        <f t="shared" ref="I452:I515" si="35">F452/E452</f>
        <v>0</v>
      </c>
      <c r="J452" s="27">
        <f t="shared" ref="J452:J515" si="36">H452/E452*F452</f>
        <v>0</v>
      </c>
      <c r="K452" s="80">
        <f t="shared" si="33"/>
        <v>1</v>
      </c>
      <c r="L452" s="28">
        <f t="shared" ref="L452:L515" si="37">G452/E452*F452</f>
        <v>0</v>
      </c>
      <c r="M452" s="28">
        <f t="shared" si="34"/>
        <v>0</v>
      </c>
    </row>
    <row r="453" spans="1:13" ht="14.15" customHeight="1" x14ac:dyDescent="0.25">
      <c r="A453" s="129">
        <v>15922723</v>
      </c>
      <c r="B453" s="129" t="s">
        <v>174</v>
      </c>
      <c r="C453" s="129" t="s">
        <v>175</v>
      </c>
      <c r="D453" s="4" t="s">
        <v>2991</v>
      </c>
      <c r="E453" s="6">
        <v>60</v>
      </c>
      <c r="F453" s="6"/>
      <c r="G453" s="7"/>
      <c r="H453" s="122">
        <f>VLOOKUP(A453,'NIP totaal 2020'!$A$4:$I$1943,9,0)</f>
        <v>0</v>
      </c>
      <c r="I453" s="32">
        <f t="shared" si="35"/>
        <v>0</v>
      </c>
      <c r="J453" s="27">
        <f t="shared" si="36"/>
        <v>0</v>
      </c>
      <c r="K453" s="80">
        <f t="shared" ref="K453:K516" si="38">IF(H453&gt;G453, 0, 1)</f>
        <v>1</v>
      </c>
      <c r="L453" s="28">
        <f t="shared" si="37"/>
        <v>0</v>
      </c>
      <c r="M453" s="28">
        <f t="shared" ref="M453:M516" si="39">MIN(L453,J453)</f>
        <v>0</v>
      </c>
    </row>
    <row r="454" spans="1:13" ht="14.15" customHeight="1" x14ac:dyDescent="0.25">
      <c r="A454" s="129">
        <v>15928462</v>
      </c>
      <c r="B454" s="129" t="s">
        <v>164</v>
      </c>
      <c r="C454" s="129" t="s">
        <v>165</v>
      </c>
      <c r="D454" s="4" t="s">
        <v>2991</v>
      </c>
      <c r="E454" s="6">
        <v>1</v>
      </c>
      <c r="F454" s="6"/>
      <c r="G454" s="7"/>
      <c r="H454" s="122">
        <f>VLOOKUP(A454,'NIP totaal 2020'!$A$4:$I$1943,9,0)</f>
        <v>0</v>
      </c>
      <c r="I454" s="32">
        <f t="shared" si="35"/>
        <v>0</v>
      </c>
      <c r="J454" s="27">
        <f t="shared" si="36"/>
        <v>0</v>
      </c>
      <c r="K454" s="80">
        <f t="shared" si="38"/>
        <v>1</v>
      </c>
      <c r="L454" s="28">
        <f t="shared" si="37"/>
        <v>0</v>
      </c>
      <c r="M454" s="28">
        <f t="shared" si="39"/>
        <v>0</v>
      </c>
    </row>
    <row r="455" spans="1:13" ht="14.15" customHeight="1" x14ac:dyDescent="0.25">
      <c r="A455" s="129">
        <v>15930106</v>
      </c>
      <c r="B455" s="129" t="s">
        <v>253</v>
      </c>
      <c r="C455" s="129" t="s">
        <v>254</v>
      </c>
      <c r="D455" s="4" t="s">
        <v>2991</v>
      </c>
      <c r="E455" s="6">
        <v>112</v>
      </c>
      <c r="F455" s="6"/>
      <c r="G455" s="7"/>
      <c r="H455" s="122">
        <f>VLOOKUP(A455,'NIP totaal 2020'!$A$4:$I$1943,9,0)</f>
        <v>0</v>
      </c>
      <c r="I455" s="32">
        <f t="shared" si="35"/>
        <v>0</v>
      </c>
      <c r="J455" s="27">
        <f t="shared" si="36"/>
        <v>0</v>
      </c>
      <c r="K455" s="80">
        <f t="shared" si="38"/>
        <v>1</v>
      </c>
      <c r="L455" s="28">
        <f t="shared" si="37"/>
        <v>0</v>
      </c>
      <c r="M455" s="28">
        <f t="shared" si="39"/>
        <v>0</v>
      </c>
    </row>
    <row r="456" spans="1:13" ht="14.15" customHeight="1" x14ac:dyDescent="0.25">
      <c r="A456" s="129">
        <v>15932893</v>
      </c>
      <c r="B456" s="129" t="s">
        <v>144</v>
      </c>
      <c r="C456" s="129" t="s">
        <v>145</v>
      </c>
      <c r="D456" s="4" t="s">
        <v>2991</v>
      </c>
      <c r="E456" s="6">
        <v>1</v>
      </c>
      <c r="F456" s="6"/>
      <c r="G456" s="7"/>
      <c r="H456" s="122">
        <f>VLOOKUP(A456,'NIP totaal 2020'!$A$4:$I$1943,9,0)</f>
        <v>0</v>
      </c>
      <c r="I456" s="32">
        <f t="shared" si="35"/>
        <v>0</v>
      </c>
      <c r="J456" s="27">
        <f t="shared" si="36"/>
        <v>0</v>
      </c>
      <c r="K456" s="80">
        <f t="shared" si="38"/>
        <v>1</v>
      </c>
      <c r="L456" s="28">
        <f t="shared" si="37"/>
        <v>0</v>
      </c>
      <c r="M456" s="28">
        <f t="shared" si="39"/>
        <v>0</v>
      </c>
    </row>
    <row r="457" spans="1:13" ht="14.15" customHeight="1" x14ac:dyDescent="0.25">
      <c r="A457" s="129">
        <v>15933067</v>
      </c>
      <c r="B457" s="129" t="s">
        <v>206</v>
      </c>
      <c r="C457" s="129" t="s">
        <v>141</v>
      </c>
      <c r="D457" s="4" t="s">
        <v>2991</v>
      </c>
      <c r="E457" s="6">
        <v>30</v>
      </c>
      <c r="F457" s="6"/>
      <c r="G457" s="7"/>
      <c r="H457" s="122">
        <f>VLOOKUP(A457,'NIP totaal 2020'!$A$4:$I$1943,9,0)</f>
        <v>0</v>
      </c>
      <c r="I457" s="32">
        <f t="shared" si="35"/>
        <v>0</v>
      </c>
      <c r="J457" s="27">
        <f t="shared" si="36"/>
        <v>0</v>
      </c>
      <c r="K457" s="80">
        <f t="shared" si="38"/>
        <v>1</v>
      </c>
      <c r="L457" s="28">
        <f t="shared" si="37"/>
        <v>0</v>
      </c>
      <c r="M457" s="28">
        <f t="shared" si="39"/>
        <v>0</v>
      </c>
    </row>
    <row r="458" spans="1:13" ht="14.15" customHeight="1" x14ac:dyDescent="0.25">
      <c r="A458" s="129">
        <v>15933660</v>
      </c>
      <c r="B458" s="129" t="s">
        <v>255</v>
      </c>
      <c r="C458" s="129" t="s">
        <v>256</v>
      </c>
      <c r="D458" s="4" t="s">
        <v>2991</v>
      </c>
      <c r="E458" s="6">
        <v>28</v>
      </c>
      <c r="F458" s="6"/>
      <c r="G458" s="7"/>
      <c r="H458" s="122">
        <f>VLOOKUP(A458,'NIP totaal 2020'!$A$4:$I$1943,9,0)</f>
        <v>0</v>
      </c>
      <c r="I458" s="32">
        <f t="shared" si="35"/>
        <v>0</v>
      </c>
      <c r="J458" s="27">
        <f t="shared" si="36"/>
        <v>0</v>
      </c>
      <c r="K458" s="80">
        <f t="shared" si="38"/>
        <v>1</v>
      </c>
      <c r="L458" s="28">
        <f t="shared" si="37"/>
        <v>0</v>
      </c>
      <c r="M458" s="28">
        <f t="shared" si="39"/>
        <v>0</v>
      </c>
    </row>
    <row r="459" spans="1:13" ht="14.15" customHeight="1" x14ac:dyDescent="0.25">
      <c r="A459" s="129">
        <v>15933679</v>
      </c>
      <c r="B459" s="129" t="s">
        <v>255</v>
      </c>
      <c r="C459" s="129" t="s">
        <v>256</v>
      </c>
      <c r="D459" s="4" t="s">
        <v>2991</v>
      </c>
      <c r="E459" s="6">
        <v>120</v>
      </c>
      <c r="F459" s="6"/>
      <c r="G459" s="7"/>
      <c r="H459" s="122">
        <f>VLOOKUP(A459,'NIP totaal 2020'!$A$4:$I$1943,9,0)</f>
        <v>0</v>
      </c>
      <c r="I459" s="32">
        <f t="shared" si="35"/>
        <v>0</v>
      </c>
      <c r="J459" s="27">
        <f t="shared" si="36"/>
        <v>0</v>
      </c>
      <c r="K459" s="80">
        <f t="shared" si="38"/>
        <v>1</v>
      </c>
      <c r="L459" s="28">
        <f t="shared" si="37"/>
        <v>0</v>
      </c>
      <c r="M459" s="28">
        <f t="shared" si="39"/>
        <v>0</v>
      </c>
    </row>
    <row r="460" spans="1:13" ht="14.15" customHeight="1" x14ac:dyDescent="0.25">
      <c r="A460" s="129">
        <v>15933687</v>
      </c>
      <c r="B460" s="129" t="s">
        <v>255</v>
      </c>
      <c r="C460" s="129" t="s">
        <v>256</v>
      </c>
      <c r="D460" s="4" t="s">
        <v>2991</v>
      </c>
      <c r="E460" s="6">
        <v>28</v>
      </c>
      <c r="F460" s="6"/>
      <c r="G460" s="7"/>
      <c r="H460" s="122">
        <f>VLOOKUP(A460,'NIP totaal 2020'!$A$4:$I$1943,9,0)</f>
        <v>0</v>
      </c>
      <c r="I460" s="32">
        <f t="shared" si="35"/>
        <v>0</v>
      </c>
      <c r="J460" s="27">
        <f t="shared" si="36"/>
        <v>0</v>
      </c>
      <c r="K460" s="80">
        <f t="shared" si="38"/>
        <v>1</v>
      </c>
      <c r="L460" s="28">
        <f t="shared" si="37"/>
        <v>0</v>
      </c>
      <c r="M460" s="28">
        <f t="shared" si="39"/>
        <v>0</v>
      </c>
    </row>
    <row r="461" spans="1:13" ht="14.15" customHeight="1" x14ac:dyDescent="0.25">
      <c r="A461" s="129">
        <v>15933695</v>
      </c>
      <c r="B461" s="129" t="s">
        <v>255</v>
      </c>
      <c r="C461" s="129" t="s">
        <v>256</v>
      </c>
      <c r="D461" s="4" t="s">
        <v>2991</v>
      </c>
      <c r="E461" s="6">
        <v>120</v>
      </c>
      <c r="F461" s="6"/>
      <c r="G461" s="7"/>
      <c r="H461" s="122">
        <f>VLOOKUP(A461,'NIP totaal 2020'!$A$4:$I$1943,9,0)</f>
        <v>0</v>
      </c>
      <c r="I461" s="32">
        <f t="shared" si="35"/>
        <v>0</v>
      </c>
      <c r="J461" s="27">
        <f t="shared" si="36"/>
        <v>0</v>
      </c>
      <c r="K461" s="80">
        <f t="shared" si="38"/>
        <v>1</v>
      </c>
      <c r="L461" s="28">
        <f t="shared" si="37"/>
        <v>0</v>
      </c>
      <c r="M461" s="28">
        <f t="shared" si="39"/>
        <v>0</v>
      </c>
    </row>
    <row r="462" spans="1:13" ht="14.15" customHeight="1" x14ac:dyDescent="0.25">
      <c r="A462" s="129">
        <v>15934454</v>
      </c>
      <c r="B462" s="129" t="s">
        <v>206</v>
      </c>
      <c r="C462" s="129" t="s">
        <v>141</v>
      </c>
      <c r="D462" s="4" t="s">
        <v>2991</v>
      </c>
      <c r="E462" s="6">
        <v>30</v>
      </c>
      <c r="F462" s="6"/>
      <c r="G462" s="7"/>
      <c r="H462" s="122">
        <f>VLOOKUP(A462,'NIP totaal 2020'!$A$4:$I$1943,9,0)</f>
        <v>0</v>
      </c>
      <c r="I462" s="32">
        <f t="shared" si="35"/>
        <v>0</v>
      </c>
      <c r="J462" s="27">
        <f t="shared" si="36"/>
        <v>0</v>
      </c>
      <c r="K462" s="80">
        <f t="shared" si="38"/>
        <v>1</v>
      </c>
      <c r="L462" s="28">
        <f t="shared" si="37"/>
        <v>0</v>
      </c>
      <c r="M462" s="28">
        <f t="shared" si="39"/>
        <v>0</v>
      </c>
    </row>
    <row r="463" spans="1:13" ht="14.15" customHeight="1" x14ac:dyDescent="0.25">
      <c r="A463" s="129">
        <v>15935701</v>
      </c>
      <c r="B463" s="129" t="s">
        <v>204</v>
      </c>
      <c r="C463" s="129" t="s">
        <v>205</v>
      </c>
      <c r="D463" s="4" t="s">
        <v>2991</v>
      </c>
      <c r="E463" s="6">
        <v>1</v>
      </c>
      <c r="F463" s="6"/>
      <c r="G463" s="7"/>
      <c r="H463" s="122">
        <f>VLOOKUP(A463,'NIP totaal 2020'!$A$4:$I$1943,9,0)</f>
        <v>0</v>
      </c>
      <c r="I463" s="32">
        <f t="shared" si="35"/>
        <v>0</v>
      </c>
      <c r="J463" s="27">
        <f t="shared" si="36"/>
        <v>0</v>
      </c>
      <c r="K463" s="80">
        <f t="shared" si="38"/>
        <v>1</v>
      </c>
      <c r="L463" s="28">
        <f t="shared" si="37"/>
        <v>0</v>
      </c>
      <c r="M463" s="28">
        <f t="shared" si="39"/>
        <v>0</v>
      </c>
    </row>
    <row r="464" spans="1:13" ht="14.15" customHeight="1" x14ac:dyDescent="0.25">
      <c r="A464" s="129">
        <v>15936090</v>
      </c>
      <c r="B464" s="129" t="s">
        <v>257</v>
      </c>
      <c r="C464" s="129" t="s">
        <v>258</v>
      </c>
      <c r="D464" s="4" t="s">
        <v>2991</v>
      </c>
      <c r="E464" s="6">
        <v>28</v>
      </c>
      <c r="F464" s="6"/>
      <c r="G464" s="7"/>
      <c r="H464" s="122">
        <f>VLOOKUP(A464,'NIP totaal 2020'!$A$4:$I$1943,9,0)</f>
        <v>0</v>
      </c>
      <c r="I464" s="32">
        <f t="shared" si="35"/>
        <v>0</v>
      </c>
      <c r="J464" s="27">
        <f t="shared" si="36"/>
        <v>0</v>
      </c>
      <c r="K464" s="80">
        <f t="shared" si="38"/>
        <v>1</v>
      </c>
      <c r="L464" s="28">
        <f t="shared" si="37"/>
        <v>0</v>
      </c>
      <c r="M464" s="28">
        <f t="shared" si="39"/>
        <v>0</v>
      </c>
    </row>
    <row r="465" spans="1:13" ht="14.15" customHeight="1" x14ac:dyDescent="0.25">
      <c r="A465" s="129">
        <v>15940888</v>
      </c>
      <c r="B465" s="129" t="s">
        <v>259</v>
      </c>
      <c r="C465" s="129" t="s">
        <v>260</v>
      </c>
      <c r="D465" s="4" t="s">
        <v>2991</v>
      </c>
      <c r="E465" s="6">
        <v>84</v>
      </c>
      <c r="F465" s="6"/>
      <c r="G465" s="7"/>
      <c r="H465" s="122">
        <f>VLOOKUP(A465,'NIP totaal 2020'!$A$4:$I$1943,9,0)</f>
        <v>0</v>
      </c>
      <c r="I465" s="32">
        <f t="shared" si="35"/>
        <v>0</v>
      </c>
      <c r="J465" s="27">
        <f t="shared" si="36"/>
        <v>0</v>
      </c>
      <c r="K465" s="80">
        <f t="shared" si="38"/>
        <v>1</v>
      </c>
      <c r="L465" s="28">
        <f t="shared" si="37"/>
        <v>0</v>
      </c>
      <c r="M465" s="28">
        <f t="shared" si="39"/>
        <v>0</v>
      </c>
    </row>
    <row r="466" spans="1:13" ht="14.15" customHeight="1" x14ac:dyDescent="0.25">
      <c r="A466" s="129">
        <v>15941043</v>
      </c>
      <c r="B466" s="129" t="s">
        <v>174</v>
      </c>
      <c r="C466" s="129" t="s">
        <v>175</v>
      </c>
      <c r="D466" s="4" t="s">
        <v>2991</v>
      </c>
      <c r="E466" s="6">
        <v>60</v>
      </c>
      <c r="F466" s="6"/>
      <c r="G466" s="7"/>
      <c r="H466" s="122">
        <f>VLOOKUP(A466,'NIP totaal 2020'!$A$4:$I$1943,9,0)</f>
        <v>0</v>
      </c>
      <c r="I466" s="32">
        <f t="shared" si="35"/>
        <v>0</v>
      </c>
      <c r="J466" s="27">
        <f t="shared" si="36"/>
        <v>0</v>
      </c>
      <c r="K466" s="80">
        <f t="shared" si="38"/>
        <v>1</v>
      </c>
      <c r="L466" s="28">
        <f t="shared" si="37"/>
        <v>0</v>
      </c>
      <c r="M466" s="28">
        <f t="shared" si="39"/>
        <v>0</v>
      </c>
    </row>
    <row r="467" spans="1:13" ht="14.15" customHeight="1" x14ac:dyDescent="0.25">
      <c r="A467" s="129">
        <v>15941051</v>
      </c>
      <c r="B467" s="129" t="s">
        <v>174</v>
      </c>
      <c r="C467" s="129" t="s">
        <v>175</v>
      </c>
      <c r="D467" s="4" t="s">
        <v>2991</v>
      </c>
      <c r="E467" s="6">
        <v>120</v>
      </c>
      <c r="F467" s="6"/>
      <c r="G467" s="7"/>
      <c r="H467" s="122">
        <f>VLOOKUP(A467,'NIP totaal 2020'!$A$4:$I$1943,9,0)</f>
        <v>0</v>
      </c>
      <c r="I467" s="32">
        <f t="shared" si="35"/>
        <v>0</v>
      </c>
      <c r="J467" s="27">
        <f t="shared" si="36"/>
        <v>0</v>
      </c>
      <c r="K467" s="80">
        <f t="shared" si="38"/>
        <v>1</v>
      </c>
      <c r="L467" s="28">
        <f t="shared" si="37"/>
        <v>0</v>
      </c>
      <c r="M467" s="28">
        <f t="shared" si="39"/>
        <v>0</v>
      </c>
    </row>
    <row r="468" spans="1:13" ht="14.15" customHeight="1" x14ac:dyDescent="0.25">
      <c r="A468" s="129">
        <v>15944174</v>
      </c>
      <c r="B468" s="129" t="s">
        <v>128</v>
      </c>
      <c r="C468" s="129" t="s">
        <v>129</v>
      </c>
      <c r="D468" s="4" t="s">
        <v>2991</v>
      </c>
      <c r="E468" s="6">
        <v>1</v>
      </c>
      <c r="F468" s="6"/>
      <c r="G468" s="7"/>
      <c r="H468" s="122">
        <f>VLOOKUP(A468,'NIP totaal 2020'!$A$4:$I$1943,9,0)</f>
        <v>0</v>
      </c>
      <c r="I468" s="32">
        <f t="shared" si="35"/>
        <v>0</v>
      </c>
      <c r="J468" s="27">
        <f t="shared" si="36"/>
        <v>0</v>
      </c>
      <c r="K468" s="80">
        <f t="shared" si="38"/>
        <v>1</v>
      </c>
      <c r="L468" s="28">
        <f t="shared" si="37"/>
        <v>0</v>
      </c>
      <c r="M468" s="28">
        <f t="shared" si="39"/>
        <v>0</v>
      </c>
    </row>
    <row r="469" spans="1:13" ht="14.15" customHeight="1" x14ac:dyDescent="0.25">
      <c r="A469" s="129">
        <v>15947572</v>
      </c>
      <c r="B469" s="129" t="s">
        <v>261</v>
      </c>
      <c r="C469" s="129" t="s">
        <v>262</v>
      </c>
      <c r="D469" s="4" t="s">
        <v>2991</v>
      </c>
      <c r="E469" s="6">
        <v>21</v>
      </c>
      <c r="F469" s="6"/>
      <c r="G469" s="7"/>
      <c r="H469" s="122">
        <f>VLOOKUP(A469,'NIP totaal 2020'!$A$4:$I$1943,9,0)</f>
        <v>0</v>
      </c>
      <c r="I469" s="32">
        <f t="shared" si="35"/>
        <v>0</v>
      </c>
      <c r="J469" s="27">
        <f t="shared" si="36"/>
        <v>0</v>
      </c>
      <c r="K469" s="80">
        <f t="shared" si="38"/>
        <v>1</v>
      </c>
      <c r="L469" s="28">
        <f t="shared" si="37"/>
        <v>0</v>
      </c>
      <c r="M469" s="28">
        <f t="shared" si="39"/>
        <v>0</v>
      </c>
    </row>
    <row r="470" spans="1:13" ht="14.15" customHeight="1" x14ac:dyDescent="0.25">
      <c r="A470" s="129">
        <v>15947580</v>
      </c>
      <c r="B470" s="129" t="s">
        <v>261</v>
      </c>
      <c r="C470" s="129" t="s">
        <v>262</v>
      </c>
      <c r="D470" s="4" t="s">
        <v>2991</v>
      </c>
      <c r="E470" s="6">
        <v>21</v>
      </c>
      <c r="F470" s="6"/>
      <c r="G470" s="7"/>
      <c r="H470" s="122">
        <f>VLOOKUP(A470,'NIP totaal 2020'!$A$4:$I$1943,9,0)</f>
        <v>0</v>
      </c>
      <c r="I470" s="32">
        <f t="shared" si="35"/>
        <v>0</v>
      </c>
      <c r="J470" s="27">
        <f t="shared" si="36"/>
        <v>0</v>
      </c>
      <c r="K470" s="80">
        <f t="shared" si="38"/>
        <v>1</v>
      </c>
      <c r="L470" s="28">
        <f t="shared" si="37"/>
        <v>0</v>
      </c>
      <c r="M470" s="28">
        <f t="shared" si="39"/>
        <v>0</v>
      </c>
    </row>
    <row r="471" spans="1:13" ht="14.15" customHeight="1" x14ac:dyDescent="0.25">
      <c r="A471" s="129">
        <v>15947599</v>
      </c>
      <c r="B471" s="129" t="s">
        <v>261</v>
      </c>
      <c r="C471" s="129" t="s">
        <v>262</v>
      </c>
      <c r="D471" s="4" t="s">
        <v>2991</v>
      </c>
      <c r="E471" s="6">
        <v>21</v>
      </c>
      <c r="F471" s="6"/>
      <c r="G471" s="7"/>
      <c r="H471" s="122">
        <f>VLOOKUP(A471,'NIP totaal 2020'!$A$4:$I$1943,9,0)</f>
        <v>0</v>
      </c>
      <c r="I471" s="32">
        <f t="shared" si="35"/>
        <v>0</v>
      </c>
      <c r="J471" s="27">
        <f t="shared" si="36"/>
        <v>0</v>
      </c>
      <c r="K471" s="80">
        <f t="shared" si="38"/>
        <v>1</v>
      </c>
      <c r="L471" s="28">
        <f t="shared" si="37"/>
        <v>0</v>
      </c>
      <c r="M471" s="28">
        <f t="shared" si="39"/>
        <v>0</v>
      </c>
    </row>
    <row r="472" spans="1:13" ht="14.15" customHeight="1" x14ac:dyDescent="0.25">
      <c r="A472" s="129">
        <v>15947602</v>
      </c>
      <c r="B472" s="129" t="s">
        <v>261</v>
      </c>
      <c r="C472" s="129" t="s">
        <v>262</v>
      </c>
      <c r="D472" s="4" t="s">
        <v>2991</v>
      </c>
      <c r="E472" s="6">
        <v>21</v>
      </c>
      <c r="F472" s="6"/>
      <c r="G472" s="7"/>
      <c r="H472" s="122">
        <f>VLOOKUP(A472,'NIP totaal 2020'!$A$4:$I$1943,9,0)</f>
        <v>0</v>
      </c>
      <c r="I472" s="32">
        <f t="shared" si="35"/>
        <v>0</v>
      </c>
      <c r="J472" s="27">
        <f t="shared" si="36"/>
        <v>0</v>
      </c>
      <c r="K472" s="80">
        <f t="shared" si="38"/>
        <v>1</v>
      </c>
      <c r="L472" s="28">
        <f t="shared" si="37"/>
        <v>0</v>
      </c>
      <c r="M472" s="28">
        <f t="shared" si="39"/>
        <v>0</v>
      </c>
    </row>
    <row r="473" spans="1:13" ht="14.15" customHeight="1" x14ac:dyDescent="0.25">
      <c r="A473" s="129">
        <v>15947688</v>
      </c>
      <c r="B473" s="129" t="s">
        <v>263</v>
      </c>
      <c r="C473" s="129" t="s">
        <v>264</v>
      </c>
      <c r="D473" s="4" t="s">
        <v>2991</v>
      </c>
      <c r="E473" s="6">
        <v>28</v>
      </c>
      <c r="F473" s="6"/>
      <c r="G473" s="7"/>
      <c r="H473" s="122">
        <f>VLOOKUP(A473,'NIP totaal 2020'!$A$4:$I$1943,9,0)</f>
        <v>0</v>
      </c>
      <c r="I473" s="32">
        <f t="shared" si="35"/>
        <v>0</v>
      </c>
      <c r="J473" s="27">
        <f t="shared" si="36"/>
        <v>0</v>
      </c>
      <c r="K473" s="80">
        <f t="shared" si="38"/>
        <v>1</v>
      </c>
      <c r="L473" s="28">
        <f t="shared" si="37"/>
        <v>0</v>
      </c>
      <c r="M473" s="28">
        <f t="shared" si="39"/>
        <v>0</v>
      </c>
    </row>
    <row r="474" spans="1:13" ht="14.15" customHeight="1" x14ac:dyDescent="0.25">
      <c r="A474" s="129">
        <v>15947696</v>
      </c>
      <c r="B474" s="129" t="s">
        <v>263</v>
      </c>
      <c r="C474" s="129" t="s">
        <v>264</v>
      </c>
      <c r="D474" s="4" t="s">
        <v>2991</v>
      </c>
      <c r="E474" s="6">
        <v>28</v>
      </c>
      <c r="F474" s="6"/>
      <c r="G474" s="7"/>
      <c r="H474" s="122">
        <f>VLOOKUP(A474,'NIP totaal 2020'!$A$4:$I$1943,9,0)</f>
        <v>0</v>
      </c>
      <c r="I474" s="32">
        <f t="shared" si="35"/>
        <v>0</v>
      </c>
      <c r="J474" s="27">
        <f t="shared" si="36"/>
        <v>0</v>
      </c>
      <c r="K474" s="80">
        <f t="shared" si="38"/>
        <v>1</v>
      </c>
      <c r="L474" s="28">
        <f t="shared" si="37"/>
        <v>0</v>
      </c>
      <c r="M474" s="28">
        <f t="shared" si="39"/>
        <v>0</v>
      </c>
    </row>
    <row r="475" spans="1:13" ht="14.15" customHeight="1" x14ac:dyDescent="0.25">
      <c r="A475" s="129">
        <v>15947718</v>
      </c>
      <c r="B475" s="129" t="s">
        <v>263</v>
      </c>
      <c r="C475" s="129" t="s">
        <v>264</v>
      </c>
      <c r="D475" s="4" t="s">
        <v>2991</v>
      </c>
      <c r="E475" s="6">
        <v>28</v>
      </c>
      <c r="F475" s="6"/>
      <c r="G475" s="7"/>
      <c r="H475" s="122">
        <f>VLOOKUP(A475,'NIP totaal 2020'!$A$4:$I$1943,9,0)</f>
        <v>0</v>
      </c>
      <c r="I475" s="32">
        <f t="shared" si="35"/>
        <v>0</v>
      </c>
      <c r="J475" s="27">
        <f t="shared" si="36"/>
        <v>0</v>
      </c>
      <c r="K475" s="80">
        <f t="shared" si="38"/>
        <v>1</v>
      </c>
      <c r="L475" s="28">
        <f t="shared" si="37"/>
        <v>0</v>
      </c>
      <c r="M475" s="28">
        <f t="shared" si="39"/>
        <v>0</v>
      </c>
    </row>
    <row r="476" spans="1:13" ht="14.15" customHeight="1" x14ac:dyDescent="0.25">
      <c r="A476" s="129">
        <v>15947726</v>
      </c>
      <c r="B476" s="129" t="s">
        <v>263</v>
      </c>
      <c r="C476" s="129" t="s">
        <v>264</v>
      </c>
      <c r="D476" s="4" t="s">
        <v>2991</v>
      </c>
      <c r="E476" s="6">
        <v>28</v>
      </c>
      <c r="F476" s="6"/>
      <c r="G476" s="7"/>
      <c r="H476" s="122">
        <f>VLOOKUP(A476,'NIP totaal 2020'!$A$4:$I$1943,9,0)</f>
        <v>0</v>
      </c>
      <c r="I476" s="32">
        <f t="shared" si="35"/>
        <v>0</v>
      </c>
      <c r="J476" s="27">
        <f t="shared" si="36"/>
        <v>0</v>
      </c>
      <c r="K476" s="80">
        <f t="shared" si="38"/>
        <v>1</v>
      </c>
      <c r="L476" s="28">
        <f t="shared" si="37"/>
        <v>0</v>
      </c>
      <c r="M476" s="28">
        <f t="shared" si="39"/>
        <v>0</v>
      </c>
    </row>
    <row r="477" spans="1:13" ht="14.15" customHeight="1" x14ac:dyDescent="0.25">
      <c r="A477" s="129">
        <v>15951871</v>
      </c>
      <c r="B477" s="129" t="s">
        <v>172</v>
      </c>
      <c r="C477" s="129" t="s">
        <v>173</v>
      </c>
      <c r="D477" s="4" t="s">
        <v>2991</v>
      </c>
      <c r="E477" s="6">
        <v>1</v>
      </c>
      <c r="F477" s="6"/>
      <c r="G477" s="7"/>
      <c r="H477" s="122">
        <f>VLOOKUP(A477,'NIP totaal 2020'!$A$4:$I$1943,9,0)</f>
        <v>0</v>
      </c>
      <c r="I477" s="32">
        <f t="shared" si="35"/>
        <v>0</v>
      </c>
      <c r="J477" s="27">
        <f t="shared" si="36"/>
        <v>0</v>
      </c>
      <c r="K477" s="80">
        <f t="shared" si="38"/>
        <v>1</v>
      </c>
      <c r="L477" s="28">
        <f t="shared" si="37"/>
        <v>0</v>
      </c>
      <c r="M477" s="28">
        <f t="shared" si="39"/>
        <v>0</v>
      </c>
    </row>
    <row r="478" spans="1:13" ht="14.15" customHeight="1" x14ac:dyDescent="0.25">
      <c r="A478" s="129">
        <v>15969282</v>
      </c>
      <c r="B478" s="129" t="s">
        <v>174</v>
      </c>
      <c r="C478" s="129" t="s">
        <v>175</v>
      </c>
      <c r="D478" s="4" t="s">
        <v>2991</v>
      </c>
      <c r="E478" s="6">
        <v>120</v>
      </c>
      <c r="F478" s="6"/>
      <c r="G478" s="7"/>
      <c r="H478" s="122">
        <f>VLOOKUP(A478,'NIP totaal 2020'!$A$4:$I$1943,9,0)</f>
        <v>0</v>
      </c>
      <c r="I478" s="32">
        <f t="shared" si="35"/>
        <v>0</v>
      </c>
      <c r="J478" s="27">
        <f t="shared" si="36"/>
        <v>0</v>
      </c>
      <c r="K478" s="80">
        <f t="shared" si="38"/>
        <v>1</v>
      </c>
      <c r="L478" s="28">
        <f t="shared" si="37"/>
        <v>0</v>
      </c>
      <c r="M478" s="28">
        <f t="shared" si="39"/>
        <v>0</v>
      </c>
    </row>
    <row r="479" spans="1:13" ht="14.15" customHeight="1" x14ac:dyDescent="0.25">
      <c r="A479" s="129">
        <v>15970906</v>
      </c>
      <c r="B479" s="129" t="s">
        <v>265</v>
      </c>
      <c r="C479" s="129" t="s">
        <v>266</v>
      </c>
      <c r="D479" s="4" t="s">
        <v>2991</v>
      </c>
      <c r="E479" s="6">
        <v>1</v>
      </c>
      <c r="F479" s="6"/>
      <c r="G479" s="7"/>
      <c r="H479" s="122">
        <f>VLOOKUP(A479,'NIP totaal 2020'!$A$4:$I$1943,9,0)</f>
        <v>0</v>
      </c>
      <c r="I479" s="32">
        <f t="shared" si="35"/>
        <v>0</v>
      </c>
      <c r="J479" s="27">
        <f t="shared" si="36"/>
        <v>0</v>
      </c>
      <c r="K479" s="80">
        <f t="shared" si="38"/>
        <v>1</v>
      </c>
      <c r="L479" s="28">
        <f t="shared" si="37"/>
        <v>0</v>
      </c>
      <c r="M479" s="28">
        <f t="shared" si="39"/>
        <v>0</v>
      </c>
    </row>
    <row r="480" spans="1:13" ht="14.15" customHeight="1" x14ac:dyDescent="0.25">
      <c r="A480" s="129">
        <v>15970914</v>
      </c>
      <c r="B480" s="129" t="s">
        <v>265</v>
      </c>
      <c r="C480" s="129" t="s">
        <v>266</v>
      </c>
      <c r="D480" s="4" t="s">
        <v>2991</v>
      </c>
      <c r="E480" s="6">
        <v>1</v>
      </c>
      <c r="F480" s="6"/>
      <c r="G480" s="7"/>
      <c r="H480" s="122">
        <f>VLOOKUP(A480,'NIP totaal 2020'!$A$4:$I$1943,9,0)</f>
        <v>0</v>
      </c>
      <c r="I480" s="32">
        <f t="shared" si="35"/>
        <v>0</v>
      </c>
      <c r="J480" s="27">
        <f t="shared" si="36"/>
        <v>0</v>
      </c>
      <c r="K480" s="80">
        <f t="shared" si="38"/>
        <v>1</v>
      </c>
      <c r="L480" s="28">
        <f t="shared" si="37"/>
        <v>0</v>
      </c>
      <c r="M480" s="28">
        <f t="shared" si="39"/>
        <v>0</v>
      </c>
    </row>
    <row r="481" spans="1:13" ht="14.15" customHeight="1" x14ac:dyDescent="0.25">
      <c r="A481" s="129">
        <v>15971805</v>
      </c>
      <c r="B481" s="129" t="s">
        <v>174</v>
      </c>
      <c r="C481" s="129" t="s">
        <v>175</v>
      </c>
      <c r="D481" s="4" t="s">
        <v>2991</v>
      </c>
      <c r="E481" s="6">
        <v>60</v>
      </c>
      <c r="F481" s="6"/>
      <c r="G481" s="7"/>
      <c r="H481" s="122">
        <f>VLOOKUP(A481,'NIP totaal 2020'!$A$4:$I$1943,9,0)</f>
        <v>0</v>
      </c>
      <c r="I481" s="32">
        <f t="shared" si="35"/>
        <v>0</v>
      </c>
      <c r="J481" s="27">
        <f t="shared" si="36"/>
        <v>0</v>
      </c>
      <c r="K481" s="80">
        <f t="shared" si="38"/>
        <v>1</v>
      </c>
      <c r="L481" s="28">
        <f t="shared" si="37"/>
        <v>0</v>
      </c>
      <c r="M481" s="28">
        <f t="shared" si="39"/>
        <v>0</v>
      </c>
    </row>
    <row r="482" spans="1:13" ht="14.15" customHeight="1" x14ac:dyDescent="0.25">
      <c r="A482" s="129">
        <v>15971813</v>
      </c>
      <c r="B482" s="129" t="s">
        <v>174</v>
      </c>
      <c r="C482" s="129" t="s">
        <v>175</v>
      </c>
      <c r="D482" s="4" t="s">
        <v>2991</v>
      </c>
      <c r="E482" s="6">
        <v>120</v>
      </c>
      <c r="F482" s="6"/>
      <c r="G482" s="7"/>
      <c r="H482" s="122">
        <f>VLOOKUP(A482,'NIP totaal 2020'!$A$4:$I$1943,9,0)</f>
        <v>0</v>
      </c>
      <c r="I482" s="32">
        <f t="shared" si="35"/>
        <v>0</v>
      </c>
      <c r="J482" s="27">
        <f t="shared" si="36"/>
        <v>0</v>
      </c>
      <c r="K482" s="80">
        <f t="shared" si="38"/>
        <v>1</v>
      </c>
      <c r="L482" s="28">
        <f t="shared" si="37"/>
        <v>0</v>
      </c>
      <c r="M482" s="28">
        <f t="shared" si="39"/>
        <v>0</v>
      </c>
    </row>
    <row r="483" spans="1:13" ht="14.15" customHeight="1" x14ac:dyDescent="0.25">
      <c r="A483" s="129">
        <v>15972275</v>
      </c>
      <c r="B483" s="129" t="s">
        <v>182</v>
      </c>
      <c r="C483" s="129" t="s">
        <v>183</v>
      </c>
      <c r="D483" s="4" t="s">
        <v>2991</v>
      </c>
      <c r="E483" s="6">
        <v>100</v>
      </c>
      <c r="F483" s="6"/>
      <c r="G483" s="7"/>
      <c r="H483" s="122">
        <f>VLOOKUP(A483,'NIP totaal 2020'!$A$4:$I$1943,9,0)</f>
        <v>0</v>
      </c>
      <c r="I483" s="32">
        <f t="shared" si="35"/>
        <v>0</v>
      </c>
      <c r="J483" s="27">
        <f t="shared" si="36"/>
        <v>0</v>
      </c>
      <c r="K483" s="80">
        <f t="shared" si="38"/>
        <v>1</v>
      </c>
      <c r="L483" s="28">
        <f t="shared" si="37"/>
        <v>0</v>
      </c>
      <c r="M483" s="28">
        <f t="shared" si="39"/>
        <v>0</v>
      </c>
    </row>
    <row r="484" spans="1:13" ht="14.15" customHeight="1" x14ac:dyDescent="0.25">
      <c r="A484" s="129">
        <v>15977900</v>
      </c>
      <c r="B484" s="129" t="s">
        <v>158</v>
      </c>
      <c r="C484" s="129" t="s">
        <v>159</v>
      </c>
      <c r="D484" s="4" t="s">
        <v>2991</v>
      </c>
      <c r="E484" s="6">
        <v>112</v>
      </c>
      <c r="F484" s="6"/>
      <c r="G484" s="7"/>
      <c r="H484" s="122">
        <f>VLOOKUP(A484,'NIP totaal 2020'!$A$4:$I$1943,9,0)</f>
        <v>0</v>
      </c>
      <c r="I484" s="32">
        <f t="shared" si="35"/>
        <v>0</v>
      </c>
      <c r="J484" s="27">
        <f t="shared" si="36"/>
        <v>0</v>
      </c>
      <c r="K484" s="80">
        <f t="shared" si="38"/>
        <v>1</v>
      </c>
      <c r="L484" s="28">
        <f t="shared" si="37"/>
        <v>0</v>
      </c>
      <c r="M484" s="28">
        <f t="shared" si="39"/>
        <v>0</v>
      </c>
    </row>
    <row r="485" spans="1:13" ht="14.15" customHeight="1" x14ac:dyDescent="0.25">
      <c r="A485" s="129">
        <v>15978257</v>
      </c>
      <c r="B485" s="129" t="s">
        <v>198</v>
      </c>
      <c r="C485" s="129" t="s">
        <v>199</v>
      </c>
      <c r="D485" s="4" t="s">
        <v>2991</v>
      </c>
      <c r="E485" s="6">
        <v>30</v>
      </c>
      <c r="F485" s="6"/>
      <c r="G485" s="7"/>
      <c r="H485" s="122">
        <f>VLOOKUP(A485,'NIP totaal 2020'!$A$4:$I$1943,9,0)</f>
        <v>0</v>
      </c>
      <c r="I485" s="32">
        <f t="shared" si="35"/>
        <v>0</v>
      </c>
      <c r="J485" s="27">
        <f t="shared" si="36"/>
        <v>0</v>
      </c>
      <c r="K485" s="80">
        <f t="shared" si="38"/>
        <v>1</v>
      </c>
      <c r="L485" s="28">
        <f t="shared" si="37"/>
        <v>0</v>
      </c>
      <c r="M485" s="28">
        <f t="shared" si="39"/>
        <v>0</v>
      </c>
    </row>
    <row r="486" spans="1:13" ht="14.15" customHeight="1" x14ac:dyDescent="0.25">
      <c r="A486" s="129">
        <v>15978486</v>
      </c>
      <c r="B486" s="129" t="s">
        <v>158</v>
      </c>
      <c r="C486" s="129" t="s">
        <v>159</v>
      </c>
      <c r="D486" s="4" t="s">
        <v>2991</v>
      </c>
      <c r="E486" s="6">
        <v>112</v>
      </c>
      <c r="F486" s="6"/>
      <c r="G486" s="7"/>
      <c r="H486" s="122">
        <f>VLOOKUP(A486,'NIP totaal 2020'!$A$4:$I$1943,9,0)</f>
        <v>0</v>
      </c>
      <c r="I486" s="32">
        <f t="shared" si="35"/>
        <v>0</v>
      </c>
      <c r="J486" s="27">
        <f t="shared" si="36"/>
        <v>0</v>
      </c>
      <c r="K486" s="80">
        <f t="shared" si="38"/>
        <v>1</v>
      </c>
      <c r="L486" s="28">
        <f t="shared" si="37"/>
        <v>0</v>
      </c>
      <c r="M486" s="28">
        <f t="shared" si="39"/>
        <v>0</v>
      </c>
    </row>
    <row r="487" spans="1:13" ht="14.15" customHeight="1" x14ac:dyDescent="0.25">
      <c r="A487" s="129">
        <v>15983250</v>
      </c>
      <c r="B487" s="129" t="s">
        <v>209</v>
      </c>
      <c r="C487" s="129" t="s">
        <v>210</v>
      </c>
      <c r="D487" s="4" t="s">
        <v>2991</v>
      </c>
      <c r="E487" s="6">
        <v>30</v>
      </c>
      <c r="F487" s="6"/>
      <c r="G487" s="7"/>
      <c r="H487" s="122">
        <f>VLOOKUP(A487,'NIP totaal 2020'!$A$4:$I$1943,9,0)</f>
        <v>0</v>
      </c>
      <c r="I487" s="32">
        <f t="shared" si="35"/>
        <v>0</v>
      </c>
      <c r="J487" s="27">
        <f t="shared" si="36"/>
        <v>0</v>
      </c>
      <c r="K487" s="80">
        <f t="shared" si="38"/>
        <v>1</v>
      </c>
      <c r="L487" s="28">
        <f t="shared" si="37"/>
        <v>0</v>
      </c>
      <c r="M487" s="28">
        <f t="shared" si="39"/>
        <v>0</v>
      </c>
    </row>
    <row r="488" spans="1:13" ht="14.15" customHeight="1" x14ac:dyDescent="0.25">
      <c r="A488" s="129">
        <v>15983269</v>
      </c>
      <c r="B488" s="129" t="s">
        <v>209</v>
      </c>
      <c r="C488" s="129" t="s">
        <v>210</v>
      </c>
      <c r="D488" s="4" t="s">
        <v>2991</v>
      </c>
      <c r="E488" s="6">
        <v>30</v>
      </c>
      <c r="F488" s="6"/>
      <c r="G488" s="7"/>
      <c r="H488" s="122">
        <f>VLOOKUP(A488,'NIP totaal 2020'!$A$4:$I$1943,9,0)</f>
        <v>0</v>
      </c>
      <c r="I488" s="32">
        <f t="shared" si="35"/>
        <v>0</v>
      </c>
      <c r="J488" s="27">
        <f t="shared" si="36"/>
        <v>0</v>
      </c>
      <c r="K488" s="80">
        <f t="shared" si="38"/>
        <v>1</v>
      </c>
      <c r="L488" s="28">
        <f t="shared" si="37"/>
        <v>0</v>
      </c>
      <c r="M488" s="28">
        <f t="shared" si="39"/>
        <v>0</v>
      </c>
    </row>
    <row r="489" spans="1:13" ht="14.15" customHeight="1" x14ac:dyDescent="0.25">
      <c r="A489" s="129">
        <v>15983285</v>
      </c>
      <c r="B489" s="129" t="s">
        <v>198</v>
      </c>
      <c r="C489" s="129" t="s">
        <v>199</v>
      </c>
      <c r="D489" s="4" t="s">
        <v>2991</v>
      </c>
      <c r="E489" s="6">
        <v>30</v>
      </c>
      <c r="F489" s="6"/>
      <c r="G489" s="7"/>
      <c r="H489" s="122">
        <f>VLOOKUP(A489,'NIP totaal 2020'!$A$4:$I$1943,9,0)</f>
        <v>0</v>
      </c>
      <c r="I489" s="32">
        <f t="shared" si="35"/>
        <v>0</v>
      </c>
      <c r="J489" s="27">
        <f t="shared" si="36"/>
        <v>0</v>
      </c>
      <c r="K489" s="80">
        <f t="shared" si="38"/>
        <v>1</v>
      </c>
      <c r="L489" s="28">
        <f t="shared" si="37"/>
        <v>0</v>
      </c>
      <c r="M489" s="28">
        <f t="shared" si="39"/>
        <v>0</v>
      </c>
    </row>
    <row r="490" spans="1:13" ht="14.15" customHeight="1" x14ac:dyDescent="0.25">
      <c r="A490" s="129">
        <v>15987027</v>
      </c>
      <c r="B490" s="129" t="s">
        <v>152</v>
      </c>
      <c r="C490" s="129" t="s">
        <v>153</v>
      </c>
      <c r="D490" s="4" t="s">
        <v>2991</v>
      </c>
      <c r="E490" s="6">
        <v>100</v>
      </c>
      <c r="F490" s="6"/>
      <c r="G490" s="7"/>
      <c r="H490" s="122">
        <f>VLOOKUP(A490,'NIP totaal 2020'!$A$4:$I$1943,9,0)</f>
        <v>0</v>
      </c>
      <c r="I490" s="32">
        <f t="shared" si="35"/>
        <v>0</v>
      </c>
      <c r="J490" s="27">
        <f t="shared" si="36"/>
        <v>0</v>
      </c>
      <c r="K490" s="80">
        <f t="shared" si="38"/>
        <v>1</v>
      </c>
      <c r="L490" s="28">
        <f t="shared" si="37"/>
        <v>0</v>
      </c>
      <c r="M490" s="28">
        <f t="shared" si="39"/>
        <v>0</v>
      </c>
    </row>
    <row r="491" spans="1:13" ht="14.15" customHeight="1" x14ac:dyDescent="0.25">
      <c r="A491" s="129">
        <v>15987884</v>
      </c>
      <c r="B491" s="129" t="s">
        <v>152</v>
      </c>
      <c r="C491" s="129" t="s">
        <v>153</v>
      </c>
      <c r="D491" s="4" t="s">
        <v>2991</v>
      </c>
      <c r="E491" s="6">
        <v>100</v>
      </c>
      <c r="F491" s="6"/>
      <c r="G491" s="7"/>
      <c r="H491" s="122">
        <f>VLOOKUP(A491,'NIP totaal 2020'!$A$4:$I$1943,9,0)</f>
        <v>0</v>
      </c>
      <c r="I491" s="32">
        <f t="shared" si="35"/>
        <v>0</v>
      </c>
      <c r="J491" s="27">
        <f t="shared" si="36"/>
        <v>0</v>
      </c>
      <c r="K491" s="80">
        <f t="shared" si="38"/>
        <v>1</v>
      </c>
      <c r="L491" s="28">
        <f t="shared" si="37"/>
        <v>0</v>
      </c>
      <c r="M491" s="28">
        <f t="shared" si="39"/>
        <v>0</v>
      </c>
    </row>
    <row r="492" spans="1:13" ht="14.15" customHeight="1" x14ac:dyDescent="0.25">
      <c r="A492" s="129">
        <v>15988139</v>
      </c>
      <c r="B492" s="129" t="s">
        <v>206</v>
      </c>
      <c r="C492" s="129" t="s">
        <v>141</v>
      </c>
      <c r="D492" s="4" t="s">
        <v>2991</v>
      </c>
      <c r="E492" s="6">
        <v>30</v>
      </c>
      <c r="F492" s="6"/>
      <c r="G492" s="7"/>
      <c r="H492" s="122">
        <f>VLOOKUP(A492,'NIP totaal 2020'!$A$4:$I$1943,9,0)</f>
        <v>0</v>
      </c>
      <c r="I492" s="32">
        <f t="shared" si="35"/>
        <v>0</v>
      </c>
      <c r="J492" s="27">
        <f t="shared" si="36"/>
        <v>0</v>
      </c>
      <c r="K492" s="80">
        <f t="shared" si="38"/>
        <v>1</v>
      </c>
      <c r="L492" s="28">
        <f t="shared" si="37"/>
        <v>0</v>
      </c>
      <c r="M492" s="28">
        <f t="shared" si="39"/>
        <v>0</v>
      </c>
    </row>
    <row r="493" spans="1:13" ht="14.15" customHeight="1" x14ac:dyDescent="0.25">
      <c r="A493" s="129">
        <v>15988147</v>
      </c>
      <c r="B493" s="129" t="s">
        <v>206</v>
      </c>
      <c r="C493" s="129" t="s">
        <v>141</v>
      </c>
      <c r="D493" s="4" t="s">
        <v>2991</v>
      </c>
      <c r="E493" s="6">
        <v>30</v>
      </c>
      <c r="F493" s="6"/>
      <c r="G493" s="7"/>
      <c r="H493" s="122">
        <f>VLOOKUP(A493,'NIP totaal 2020'!$A$4:$I$1943,9,0)</f>
        <v>0</v>
      </c>
      <c r="I493" s="32">
        <f t="shared" si="35"/>
        <v>0</v>
      </c>
      <c r="J493" s="27">
        <f t="shared" si="36"/>
        <v>0</v>
      </c>
      <c r="K493" s="80">
        <f t="shared" si="38"/>
        <v>1</v>
      </c>
      <c r="L493" s="28">
        <f t="shared" si="37"/>
        <v>0</v>
      </c>
      <c r="M493" s="28">
        <f t="shared" si="39"/>
        <v>0</v>
      </c>
    </row>
    <row r="494" spans="1:13" ht="14.15" customHeight="1" x14ac:dyDescent="0.25">
      <c r="A494" s="129">
        <v>15990702</v>
      </c>
      <c r="B494" s="129" t="s">
        <v>204</v>
      </c>
      <c r="C494" s="129" t="s">
        <v>205</v>
      </c>
      <c r="D494" s="4" t="s">
        <v>2991</v>
      </c>
      <c r="E494" s="6">
        <v>1</v>
      </c>
      <c r="F494" s="6"/>
      <c r="G494" s="7"/>
      <c r="H494" s="122">
        <f>VLOOKUP(A494,'NIP totaal 2020'!$A$4:$I$1943,9,0)</f>
        <v>0</v>
      </c>
      <c r="I494" s="32">
        <f t="shared" si="35"/>
        <v>0</v>
      </c>
      <c r="J494" s="27">
        <f t="shared" si="36"/>
        <v>0</v>
      </c>
      <c r="K494" s="80">
        <f t="shared" si="38"/>
        <v>1</v>
      </c>
      <c r="L494" s="28">
        <f t="shared" si="37"/>
        <v>0</v>
      </c>
      <c r="M494" s="28">
        <f t="shared" si="39"/>
        <v>0</v>
      </c>
    </row>
    <row r="495" spans="1:13" ht="14.15" customHeight="1" x14ac:dyDescent="0.25">
      <c r="A495" s="129">
        <v>15990729</v>
      </c>
      <c r="B495" s="129" t="s">
        <v>219</v>
      </c>
      <c r="C495" s="129" t="s">
        <v>220</v>
      </c>
      <c r="D495" s="4" t="s">
        <v>2991</v>
      </c>
      <c r="E495" s="6">
        <v>1</v>
      </c>
      <c r="F495" s="6"/>
      <c r="G495" s="7"/>
      <c r="H495" s="122">
        <f>VLOOKUP(A495,'NIP totaal 2020'!$A$4:$I$1943,9,0)</f>
        <v>0</v>
      </c>
      <c r="I495" s="32">
        <f t="shared" si="35"/>
        <v>0</v>
      </c>
      <c r="J495" s="27">
        <f t="shared" si="36"/>
        <v>0</v>
      </c>
      <c r="K495" s="80">
        <f t="shared" si="38"/>
        <v>1</v>
      </c>
      <c r="L495" s="28">
        <f t="shared" si="37"/>
        <v>0</v>
      </c>
      <c r="M495" s="28">
        <f t="shared" si="39"/>
        <v>0</v>
      </c>
    </row>
    <row r="496" spans="1:13" ht="14.15" customHeight="1" x14ac:dyDescent="0.25">
      <c r="A496" s="129">
        <v>15990737</v>
      </c>
      <c r="B496" s="129" t="s">
        <v>219</v>
      </c>
      <c r="C496" s="129" t="s">
        <v>220</v>
      </c>
      <c r="D496" s="4" t="s">
        <v>2991</v>
      </c>
      <c r="E496" s="6">
        <v>1</v>
      </c>
      <c r="F496" s="6"/>
      <c r="G496" s="7"/>
      <c r="H496" s="122">
        <f>VLOOKUP(A496,'NIP totaal 2020'!$A$4:$I$1943,9,0)</f>
        <v>0</v>
      </c>
      <c r="I496" s="32">
        <f t="shared" si="35"/>
        <v>0</v>
      </c>
      <c r="J496" s="27">
        <f t="shared" si="36"/>
        <v>0</v>
      </c>
      <c r="K496" s="80">
        <f t="shared" si="38"/>
        <v>1</v>
      </c>
      <c r="L496" s="28">
        <f t="shared" si="37"/>
        <v>0</v>
      </c>
      <c r="M496" s="28">
        <f t="shared" si="39"/>
        <v>0</v>
      </c>
    </row>
    <row r="497" spans="1:13" ht="14.15" customHeight="1" x14ac:dyDescent="0.25">
      <c r="A497" s="129">
        <v>15994929</v>
      </c>
      <c r="B497" s="129" t="s">
        <v>170</v>
      </c>
      <c r="C497" s="129" t="s">
        <v>171</v>
      </c>
      <c r="D497" s="4" t="s">
        <v>2991</v>
      </c>
      <c r="E497" s="6">
        <v>21</v>
      </c>
      <c r="F497" s="6"/>
      <c r="G497" s="7"/>
      <c r="H497" s="122">
        <f>VLOOKUP(A497,'NIP totaal 2020'!$A$4:$I$1943,9,0)</f>
        <v>0</v>
      </c>
      <c r="I497" s="32">
        <f t="shared" si="35"/>
        <v>0</v>
      </c>
      <c r="J497" s="27">
        <f t="shared" si="36"/>
        <v>0</v>
      </c>
      <c r="K497" s="80">
        <f t="shared" si="38"/>
        <v>1</v>
      </c>
      <c r="L497" s="28">
        <f t="shared" si="37"/>
        <v>0</v>
      </c>
      <c r="M497" s="28">
        <f t="shared" si="39"/>
        <v>0</v>
      </c>
    </row>
    <row r="498" spans="1:13" ht="14.15" customHeight="1" x14ac:dyDescent="0.25">
      <c r="A498" s="129">
        <v>15999076</v>
      </c>
      <c r="B498" s="129" t="s">
        <v>209</v>
      </c>
      <c r="C498" s="129" t="s">
        <v>210</v>
      </c>
      <c r="D498" s="4" t="s">
        <v>2991</v>
      </c>
      <c r="E498" s="6">
        <v>60</v>
      </c>
      <c r="F498" s="6"/>
      <c r="G498" s="7"/>
      <c r="H498" s="122">
        <f>VLOOKUP(A498,'NIP totaal 2020'!$A$4:$I$1943,9,0)</f>
        <v>0</v>
      </c>
      <c r="I498" s="32">
        <f t="shared" si="35"/>
        <v>0</v>
      </c>
      <c r="J498" s="27">
        <f t="shared" si="36"/>
        <v>0</v>
      </c>
      <c r="K498" s="80">
        <f t="shared" si="38"/>
        <v>1</v>
      </c>
      <c r="L498" s="28">
        <f t="shared" si="37"/>
        <v>0</v>
      </c>
      <c r="M498" s="28">
        <f t="shared" si="39"/>
        <v>0</v>
      </c>
    </row>
    <row r="499" spans="1:13" ht="14.15" customHeight="1" x14ac:dyDescent="0.25">
      <c r="A499" s="129">
        <v>15999092</v>
      </c>
      <c r="B499" s="129" t="s">
        <v>239</v>
      </c>
      <c r="C499" s="129" t="s">
        <v>240</v>
      </c>
      <c r="D499" s="4" t="s">
        <v>2991</v>
      </c>
      <c r="E499" s="6">
        <v>56</v>
      </c>
      <c r="F499" s="6"/>
      <c r="G499" s="7"/>
      <c r="H499" s="122">
        <f>VLOOKUP(A499,'NIP totaal 2020'!$A$4:$I$1943,9,0)</f>
        <v>0</v>
      </c>
      <c r="I499" s="32">
        <f t="shared" si="35"/>
        <v>0</v>
      </c>
      <c r="J499" s="27">
        <f t="shared" si="36"/>
        <v>0</v>
      </c>
      <c r="K499" s="80">
        <f t="shared" si="38"/>
        <v>1</v>
      </c>
      <c r="L499" s="28">
        <f t="shared" si="37"/>
        <v>0</v>
      </c>
      <c r="M499" s="28">
        <f t="shared" si="39"/>
        <v>0</v>
      </c>
    </row>
    <row r="500" spans="1:13" ht="14.15" customHeight="1" x14ac:dyDescent="0.25">
      <c r="A500" s="129">
        <v>16004019</v>
      </c>
      <c r="B500" s="129" t="s">
        <v>194</v>
      </c>
      <c r="C500" s="129" t="s">
        <v>195</v>
      </c>
      <c r="D500" s="4" t="s">
        <v>2991</v>
      </c>
      <c r="E500" s="6">
        <v>1</v>
      </c>
      <c r="F500" s="6"/>
      <c r="G500" s="7"/>
      <c r="H500" s="122">
        <f>VLOOKUP(A500,'NIP totaal 2020'!$A$4:$I$1943,9,0)</f>
        <v>0</v>
      </c>
      <c r="I500" s="32">
        <f t="shared" si="35"/>
        <v>0</v>
      </c>
      <c r="J500" s="27">
        <f t="shared" si="36"/>
        <v>0</v>
      </c>
      <c r="K500" s="80">
        <f t="shared" si="38"/>
        <v>1</v>
      </c>
      <c r="L500" s="28">
        <f t="shared" si="37"/>
        <v>0</v>
      </c>
      <c r="M500" s="28">
        <f t="shared" si="39"/>
        <v>0</v>
      </c>
    </row>
    <row r="501" spans="1:13" ht="14.15" customHeight="1" x14ac:dyDescent="0.25">
      <c r="A501" s="129">
        <v>16004027</v>
      </c>
      <c r="B501" s="129" t="s">
        <v>194</v>
      </c>
      <c r="C501" s="129" t="s">
        <v>195</v>
      </c>
      <c r="D501" s="4" t="s">
        <v>2991</v>
      </c>
      <c r="E501" s="6">
        <v>1</v>
      </c>
      <c r="F501" s="6"/>
      <c r="G501" s="7"/>
      <c r="H501" s="122">
        <f>VLOOKUP(A501,'NIP totaal 2020'!$A$4:$I$1943,9,0)</f>
        <v>0</v>
      </c>
      <c r="I501" s="32">
        <f t="shared" si="35"/>
        <v>0</v>
      </c>
      <c r="J501" s="27">
        <f t="shared" si="36"/>
        <v>0</v>
      </c>
      <c r="K501" s="80">
        <f t="shared" si="38"/>
        <v>1</v>
      </c>
      <c r="L501" s="28">
        <f t="shared" si="37"/>
        <v>0</v>
      </c>
      <c r="M501" s="28">
        <f t="shared" si="39"/>
        <v>0</v>
      </c>
    </row>
    <row r="502" spans="1:13" ht="14.15" customHeight="1" x14ac:dyDescent="0.25">
      <c r="A502" s="129">
        <v>16004035</v>
      </c>
      <c r="B502" s="129" t="s">
        <v>194</v>
      </c>
      <c r="C502" s="129" t="s">
        <v>195</v>
      </c>
      <c r="D502" s="4" t="s">
        <v>2991</v>
      </c>
      <c r="E502" s="6">
        <v>1</v>
      </c>
      <c r="F502" s="6"/>
      <c r="G502" s="7"/>
      <c r="H502" s="122">
        <f>VLOOKUP(A502,'NIP totaal 2020'!$A$4:$I$1943,9,0)</f>
        <v>0</v>
      </c>
      <c r="I502" s="32">
        <f t="shared" si="35"/>
        <v>0</v>
      </c>
      <c r="J502" s="27">
        <f t="shared" si="36"/>
        <v>0</v>
      </c>
      <c r="K502" s="80">
        <f t="shared" si="38"/>
        <v>1</v>
      </c>
      <c r="L502" s="28">
        <f t="shared" si="37"/>
        <v>0</v>
      </c>
      <c r="M502" s="28">
        <f t="shared" si="39"/>
        <v>0</v>
      </c>
    </row>
    <row r="503" spans="1:13" ht="14.15" customHeight="1" x14ac:dyDescent="0.25">
      <c r="A503" s="129">
        <v>16004043</v>
      </c>
      <c r="B503" s="129" t="s">
        <v>194</v>
      </c>
      <c r="C503" s="129" t="s">
        <v>195</v>
      </c>
      <c r="D503" s="4" t="s">
        <v>2991</v>
      </c>
      <c r="E503" s="6">
        <v>1</v>
      </c>
      <c r="F503" s="6"/>
      <c r="G503" s="7"/>
      <c r="H503" s="122">
        <f>VLOOKUP(A503,'NIP totaal 2020'!$A$4:$I$1943,9,0)</f>
        <v>0</v>
      </c>
      <c r="I503" s="32">
        <f t="shared" si="35"/>
        <v>0</v>
      </c>
      <c r="J503" s="27">
        <f t="shared" si="36"/>
        <v>0</v>
      </c>
      <c r="K503" s="80">
        <f t="shared" si="38"/>
        <v>1</v>
      </c>
      <c r="L503" s="28">
        <f t="shared" si="37"/>
        <v>0</v>
      </c>
      <c r="M503" s="28">
        <f t="shared" si="39"/>
        <v>0</v>
      </c>
    </row>
    <row r="504" spans="1:13" ht="14.15" customHeight="1" x14ac:dyDescent="0.25">
      <c r="A504" s="129">
        <v>16021932</v>
      </c>
      <c r="B504" s="129" t="s">
        <v>251</v>
      </c>
      <c r="C504" s="129" t="s">
        <v>252</v>
      </c>
      <c r="D504" s="4" t="s">
        <v>2991</v>
      </c>
      <c r="E504" s="6">
        <v>56</v>
      </c>
      <c r="F504" s="6"/>
      <c r="G504" s="7"/>
      <c r="H504" s="122">
        <f>VLOOKUP(A504,'NIP totaal 2020'!$A$4:$I$1943,9,0)</f>
        <v>0</v>
      </c>
      <c r="I504" s="32">
        <f t="shared" si="35"/>
        <v>0</v>
      </c>
      <c r="J504" s="27">
        <f t="shared" si="36"/>
        <v>0</v>
      </c>
      <c r="K504" s="80">
        <f t="shared" si="38"/>
        <v>1</v>
      </c>
      <c r="L504" s="28">
        <f t="shared" si="37"/>
        <v>0</v>
      </c>
      <c r="M504" s="28">
        <f t="shared" si="39"/>
        <v>0</v>
      </c>
    </row>
    <row r="505" spans="1:13" ht="14.15" customHeight="1" x14ac:dyDescent="0.25">
      <c r="A505" s="129">
        <v>16021940</v>
      </c>
      <c r="B505" s="129" t="s">
        <v>251</v>
      </c>
      <c r="C505" s="129" t="s">
        <v>252</v>
      </c>
      <c r="D505" s="4" t="s">
        <v>2991</v>
      </c>
      <c r="E505" s="6">
        <v>56</v>
      </c>
      <c r="F505" s="6"/>
      <c r="G505" s="7"/>
      <c r="H505" s="122">
        <f>VLOOKUP(A505,'NIP totaal 2020'!$A$4:$I$1943,9,0)</f>
        <v>0</v>
      </c>
      <c r="I505" s="32">
        <f t="shared" si="35"/>
        <v>0</v>
      </c>
      <c r="J505" s="27">
        <f t="shared" si="36"/>
        <v>0</v>
      </c>
      <c r="K505" s="80">
        <f t="shared" si="38"/>
        <v>1</v>
      </c>
      <c r="L505" s="28">
        <f t="shared" si="37"/>
        <v>0</v>
      </c>
      <c r="M505" s="28">
        <f t="shared" si="39"/>
        <v>0</v>
      </c>
    </row>
    <row r="506" spans="1:13" ht="14.15" customHeight="1" x14ac:dyDescent="0.25">
      <c r="A506" s="129">
        <v>16021959</v>
      </c>
      <c r="B506" s="129" t="s">
        <v>251</v>
      </c>
      <c r="C506" s="129" t="s">
        <v>252</v>
      </c>
      <c r="D506" s="4" t="s">
        <v>2991</v>
      </c>
      <c r="E506" s="6">
        <v>56</v>
      </c>
      <c r="F506" s="6"/>
      <c r="G506" s="7"/>
      <c r="H506" s="122">
        <f>VLOOKUP(A506,'NIP totaal 2020'!$A$4:$I$1943,9,0)</f>
        <v>0</v>
      </c>
      <c r="I506" s="32">
        <f t="shared" si="35"/>
        <v>0</v>
      </c>
      <c r="J506" s="27">
        <f t="shared" si="36"/>
        <v>0</v>
      </c>
      <c r="K506" s="80">
        <f t="shared" si="38"/>
        <v>1</v>
      </c>
      <c r="L506" s="28">
        <f t="shared" si="37"/>
        <v>0</v>
      </c>
      <c r="M506" s="28">
        <f t="shared" si="39"/>
        <v>0</v>
      </c>
    </row>
    <row r="507" spans="1:13" ht="14.15" customHeight="1" x14ac:dyDescent="0.25">
      <c r="A507" s="129">
        <v>16021975</v>
      </c>
      <c r="B507" s="129" t="s">
        <v>215</v>
      </c>
      <c r="C507" s="129" t="s">
        <v>216</v>
      </c>
      <c r="D507" s="4" t="s">
        <v>2991</v>
      </c>
      <c r="E507" s="6">
        <v>140</v>
      </c>
      <c r="F507" s="6"/>
      <c r="G507" s="7"/>
      <c r="H507" s="122">
        <f>VLOOKUP(A507,'NIP totaal 2020'!$A$4:$I$1943,9,0)</f>
        <v>0</v>
      </c>
      <c r="I507" s="32">
        <f t="shared" si="35"/>
        <v>0</v>
      </c>
      <c r="J507" s="27">
        <f t="shared" si="36"/>
        <v>0</v>
      </c>
      <c r="K507" s="80">
        <f t="shared" si="38"/>
        <v>1</v>
      </c>
      <c r="L507" s="28">
        <f t="shared" si="37"/>
        <v>0</v>
      </c>
      <c r="M507" s="28">
        <f t="shared" si="39"/>
        <v>0</v>
      </c>
    </row>
    <row r="508" spans="1:13" ht="14.15" customHeight="1" x14ac:dyDescent="0.25">
      <c r="A508" s="129">
        <v>16022068</v>
      </c>
      <c r="B508" s="129" t="s">
        <v>128</v>
      </c>
      <c r="C508" s="129" t="s">
        <v>129</v>
      </c>
      <c r="D508" s="4" t="s">
        <v>2991</v>
      </c>
      <c r="E508" s="6">
        <v>1</v>
      </c>
      <c r="F508" s="6"/>
      <c r="G508" s="7"/>
      <c r="H508" s="122">
        <f>VLOOKUP(A508,'NIP totaal 2020'!$A$4:$I$1943,9,0)</f>
        <v>0</v>
      </c>
      <c r="I508" s="32">
        <f t="shared" si="35"/>
        <v>0</v>
      </c>
      <c r="J508" s="27">
        <f t="shared" si="36"/>
        <v>0</v>
      </c>
      <c r="K508" s="80">
        <f t="shared" si="38"/>
        <v>1</v>
      </c>
      <c r="L508" s="28">
        <f t="shared" si="37"/>
        <v>0</v>
      </c>
      <c r="M508" s="28">
        <f t="shared" si="39"/>
        <v>0</v>
      </c>
    </row>
    <row r="509" spans="1:13" ht="14.15" customHeight="1" x14ac:dyDescent="0.25">
      <c r="A509" s="129">
        <v>16026241</v>
      </c>
      <c r="B509" s="129" t="s">
        <v>180</v>
      </c>
      <c r="C509" s="129" t="s">
        <v>181</v>
      </c>
      <c r="D509" s="4" t="s">
        <v>2991</v>
      </c>
      <c r="E509" s="6">
        <v>1</v>
      </c>
      <c r="F509" s="6"/>
      <c r="G509" s="7"/>
      <c r="H509" s="122">
        <f>VLOOKUP(A509,'NIP totaal 2020'!$A$4:$I$1943,9,0)</f>
        <v>0</v>
      </c>
      <c r="I509" s="32">
        <f t="shared" si="35"/>
        <v>0</v>
      </c>
      <c r="J509" s="27">
        <f t="shared" si="36"/>
        <v>0</v>
      </c>
      <c r="K509" s="80">
        <f t="shared" si="38"/>
        <v>1</v>
      </c>
      <c r="L509" s="28">
        <f t="shared" si="37"/>
        <v>0</v>
      </c>
      <c r="M509" s="28">
        <f t="shared" si="39"/>
        <v>0</v>
      </c>
    </row>
    <row r="510" spans="1:13" ht="14.15" customHeight="1" x14ac:dyDescent="0.25">
      <c r="A510" s="129">
        <v>16026276</v>
      </c>
      <c r="B510" s="129" t="s">
        <v>138</v>
      </c>
      <c r="C510" s="129" t="s">
        <v>139</v>
      </c>
      <c r="D510" s="4" t="s">
        <v>2991</v>
      </c>
      <c r="E510" s="6">
        <v>120</v>
      </c>
      <c r="F510" s="6"/>
      <c r="G510" s="7"/>
      <c r="H510" s="122">
        <f>VLOOKUP(A510,'NIP totaal 2020'!$A$4:$I$1943,9,0)</f>
        <v>0</v>
      </c>
      <c r="I510" s="32">
        <f t="shared" si="35"/>
        <v>0</v>
      </c>
      <c r="J510" s="27">
        <f t="shared" si="36"/>
        <v>0</v>
      </c>
      <c r="K510" s="80">
        <f t="shared" si="38"/>
        <v>1</v>
      </c>
      <c r="L510" s="28">
        <f t="shared" si="37"/>
        <v>0</v>
      </c>
      <c r="M510" s="28">
        <f t="shared" si="39"/>
        <v>0</v>
      </c>
    </row>
    <row r="511" spans="1:13" ht="14.15" customHeight="1" x14ac:dyDescent="0.25">
      <c r="A511" s="129">
        <v>16031598</v>
      </c>
      <c r="B511" s="129" t="s">
        <v>245</v>
      </c>
      <c r="C511" s="129" t="s">
        <v>246</v>
      </c>
      <c r="D511" s="4" t="s">
        <v>2991</v>
      </c>
      <c r="E511" s="6">
        <v>60</v>
      </c>
      <c r="F511" s="6"/>
      <c r="G511" s="7"/>
      <c r="H511" s="122">
        <f>VLOOKUP(A511,'NIP totaal 2020'!$A$4:$I$1943,9,0)</f>
        <v>0</v>
      </c>
      <c r="I511" s="32">
        <f t="shared" si="35"/>
        <v>0</v>
      </c>
      <c r="J511" s="27">
        <f t="shared" si="36"/>
        <v>0</v>
      </c>
      <c r="K511" s="80">
        <f t="shared" si="38"/>
        <v>1</v>
      </c>
      <c r="L511" s="28">
        <f t="shared" si="37"/>
        <v>0</v>
      </c>
      <c r="M511" s="28">
        <f t="shared" si="39"/>
        <v>0</v>
      </c>
    </row>
    <row r="512" spans="1:13" ht="14.15" customHeight="1" x14ac:dyDescent="0.25">
      <c r="A512" s="129">
        <v>16037820</v>
      </c>
      <c r="B512" s="129" t="s">
        <v>267</v>
      </c>
      <c r="C512" s="129" t="s">
        <v>268</v>
      </c>
      <c r="D512" s="4" t="s">
        <v>2991</v>
      </c>
      <c r="E512" s="6">
        <v>10</v>
      </c>
      <c r="F512" s="6"/>
      <c r="G512" s="7"/>
      <c r="H512" s="122">
        <f>VLOOKUP(A512,'NIP totaal 2020'!$A$4:$I$1943,9,0)</f>
        <v>0</v>
      </c>
      <c r="I512" s="32">
        <f t="shared" si="35"/>
        <v>0</v>
      </c>
      <c r="J512" s="27">
        <f t="shared" si="36"/>
        <v>0</v>
      </c>
      <c r="K512" s="80">
        <f t="shared" si="38"/>
        <v>1</v>
      </c>
      <c r="L512" s="28">
        <f t="shared" si="37"/>
        <v>0</v>
      </c>
      <c r="M512" s="28">
        <f t="shared" si="39"/>
        <v>0</v>
      </c>
    </row>
    <row r="513" spans="1:13" ht="14.15" customHeight="1" x14ac:dyDescent="0.25">
      <c r="A513" s="129">
        <v>16037855</v>
      </c>
      <c r="B513" s="129" t="s">
        <v>130</v>
      </c>
      <c r="C513" s="129" t="s">
        <v>131</v>
      </c>
      <c r="D513" s="4" t="s">
        <v>2991</v>
      </c>
      <c r="E513" s="6">
        <v>1</v>
      </c>
      <c r="F513" s="6"/>
      <c r="G513" s="7"/>
      <c r="H513" s="122">
        <f>VLOOKUP(A513,'NIP totaal 2020'!$A$4:$I$1943,9,0)</f>
        <v>0</v>
      </c>
      <c r="I513" s="32">
        <f t="shared" si="35"/>
        <v>0</v>
      </c>
      <c r="J513" s="27">
        <f t="shared" si="36"/>
        <v>0</v>
      </c>
      <c r="K513" s="80">
        <f t="shared" si="38"/>
        <v>1</v>
      </c>
      <c r="L513" s="28">
        <f t="shared" si="37"/>
        <v>0</v>
      </c>
      <c r="M513" s="28">
        <f t="shared" si="39"/>
        <v>0</v>
      </c>
    </row>
    <row r="514" spans="1:13" ht="14.15" customHeight="1" x14ac:dyDescent="0.25">
      <c r="A514" s="129">
        <v>16037863</v>
      </c>
      <c r="B514" s="129" t="s">
        <v>130</v>
      </c>
      <c r="C514" s="129" t="s">
        <v>131</v>
      </c>
      <c r="D514" s="4" t="s">
        <v>2991</v>
      </c>
      <c r="E514" s="6">
        <v>1</v>
      </c>
      <c r="F514" s="6"/>
      <c r="G514" s="7"/>
      <c r="H514" s="122">
        <f>VLOOKUP(A514,'NIP totaal 2020'!$A$4:$I$1943,9,0)</f>
        <v>0</v>
      </c>
      <c r="I514" s="32">
        <f t="shared" si="35"/>
        <v>0</v>
      </c>
      <c r="J514" s="27">
        <f t="shared" si="36"/>
        <v>0</v>
      </c>
      <c r="K514" s="80">
        <f t="shared" si="38"/>
        <v>1</v>
      </c>
      <c r="L514" s="28">
        <f t="shared" si="37"/>
        <v>0</v>
      </c>
      <c r="M514" s="28">
        <f t="shared" si="39"/>
        <v>0</v>
      </c>
    </row>
    <row r="515" spans="1:13" ht="14.15" customHeight="1" x14ac:dyDescent="0.25">
      <c r="A515" s="129">
        <v>16039920</v>
      </c>
      <c r="B515" s="129" t="s">
        <v>118</v>
      </c>
      <c r="C515" s="129" t="s">
        <v>119</v>
      </c>
      <c r="D515" s="4" t="s">
        <v>2991</v>
      </c>
      <c r="E515" s="6">
        <v>1</v>
      </c>
      <c r="F515" s="6"/>
      <c r="G515" s="7"/>
      <c r="H515" s="122">
        <f>VLOOKUP(A515,'NIP totaal 2020'!$A$4:$I$1943,9,0)</f>
        <v>0</v>
      </c>
      <c r="I515" s="32">
        <f t="shared" si="35"/>
        <v>0</v>
      </c>
      <c r="J515" s="27">
        <f t="shared" si="36"/>
        <v>0</v>
      </c>
      <c r="K515" s="80">
        <f t="shared" si="38"/>
        <v>1</v>
      </c>
      <c r="L515" s="28">
        <f t="shared" si="37"/>
        <v>0</v>
      </c>
      <c r="M515" s="28">
        <f t="shared" si="39"/>
        <v>0</v>
      </c>
    </row>
    <row r="516" spans="1:13" ht="14.15" customHeight="1" x14ac:dyDescent="0.25">
      <c r="A516" s="129">
        <v>16040996</v>
      </c>
      <c r="B516" s="129" t="s">
        <v>269</v>
      </c>
      <c r="C516" s="129" t="s">
        <v>270</v>
      </c>
      <c r="D516" s="4" t="s">
        <v>2991</v>
      </c>
      <c r="E516" s="6">
        <v>90</v>
      </c>
      <c r="F516" s="6"/>
      <c r="G516" s="7"/>
      <c r="H516" s="122">
        <f>VLOOKUP(A516,'NIP totaal 2020'!$A$4:$I$1943,9,0)</f>
        <v>0</v>
      </c>
      <c r="I516" s="32">
        <f t="shared" ref="I516:I579" si="40">F516/E516</f>
        <v>0</v>
      </c>
      <c r="J516" s="27">
        <f t="shared" ref="J516:J579" si="41">H516/E516*F516</f>
        <v>0</v>
      </c>
      <c r="K516" s="80">
        <f t="shared" si="38"/>
        <v>1</v>
      </c>
      <c r="L516" s="28">
        <f t="shared" ref="L516:L579" si="42">G516/E516*F516</f>
        <v>0</v>
      </c>
      <c r="M516" s="28">
        <f t="shared" si="39"/>
        <v>0</v>
      </c>
    </row>
    <row r="517" spans="1:13" ht="14.15" customHeight="1" x14ac:dyDescent="0.25">
      <c r="A517" s="129">
        <v>16041003</v>
      </c>
      <c r="B517" s="129" t="s">
        <v>269</v>
      </c>
      <c r="C517" s="129" t="s">
        <v>270</v>
      </c>
      <c r="D517" s="4" t="s">
        <v>2991</v>
      </c>
      <c r="E517" s="6">
        <v>120</v>
      </c>
      <c r="F517" s="6"/>
      <c r="G517" s="7"/>
      <c r="H517" s="122">
        <f>VLOOKUP(A517,'NIP totaal 2020'!$A$4:$I$1943,9,0)</f>
        <v>0</v>
      </c>
      <c r="I517" s="32">
        <f t="shared" si="40"/>
        <v>0</v>
      </c>
      <c r="J517" s="27">
        <f t="shared" si="41"/>
        <v>0</v>
      </c>
      <c r="K517" s="80">
        <f t="shared" ref="K517:K580" si="43">IF(H517&gt;G517, 0, 1)</f>
        <v>1</v>
      </c>
      <c r="L517" s="28">
        <f t="shared" si="42"/>
        <v>0</v>
      </c>
      <c r="M517" s="28">
        <f t="shared" ref="M517:M580" si="44">MIN(L517,J517)</f>
        <v>0</v>
      </c>
    </row>
    <row r="518" spans="1:13" ht="14.15" customHeight="1" x14ac:dyDescent="0.25">
      <c r="A518" s="129">
        <v>16042417</v>
      </c>
      <c r="B518" s="129" t="s">
        <v>271</v>
      </c>
      <c r="C518" s="129" t="s">
        <v>272</v>
      </c>
      <c r="D518" s="4" t="s">
        <v>2991</v>
      </c>
      <c r="E518" s="6">
        <v>1</v>
      </c>
      <c r="F518" s="6"/>
      <c r="G518" s="7"/>
      <c r="H518" s="122">
        <f>VLOOKUP(A518,'NIP totaal 2020'!$A$4:$I$1943,9,0)</f>
        <v>0</v>
      </c>
      <c r="I518" s="32">
        <f t="shared" si="40"/>
        <v>0</v>
      </c>
      <c r="J518" s="27">
        <f t="shared" si="41"/>
        <v>0</v>
      </c>
      <c r="K518" s="80">
        <f t="shared" si="43"/>
        <v>1</v>
      </c>
      <c r="L518" s="28">
        <f t="shared" si="42"/>
        <v>0</v>
      </c>
      <c r="M518" s="28">
        <f t="shared" si="44"/>
        <v>0</v>
      </c>
    </row>
    <row r="519" spans="1:13" ht="14.15" customHeight="1" x14ac:dyDescent="0.25">
      <c r="A519" s="129">
        <v>16054628</v>
      </c>
      <c r="B519" s="129" t="s">
        <v>202</v>
      </c>
      <c r="C519" s="129" t="s">
        <v>203</v>
      </c>
      <c r="D519" s="4" t="s">
        <v>2991</v>
      </c>
      <c r="E519" s="6">
        <v>1</v>
      </c>
      <c r="F519" s="6"/>
      <c r="G519" s="7"/>
      <c r="H519" s="122">
        <f>VLOOKUP(A519,'NIP totaal 2020'!$A$4:$I$1943,9,0)</f>
        <v>0</v>
      </c>
      <c r="I519" s="32">
        <f t="shared" si="40"/>
        <v>0</v>
      </c>
      <c r="J519" s="27">
        <f t="shared" si="41"/>
        <v>0</v>
      </c>
      <c r="K519" s="80">
        <f t="shared" si="43"/>
        <v>1</v>
      </c>
      <c r="L519" s="28">
        <f t="shared" si="42"/>
        <v>0</v>
      </c>
      <c r="M519" s="28">
        <f t="shared" si="44"/>
        <v>0</v>
      </c>
    </row>
    <row r="520" spans="1:13" ht="14.15" customHeight="1" x14ac:dyDescent="0.25">
      <c r="A520" s="129">
        <v>16054636</v>
      </c>
      <c r="B520" s="129" t="s">
        <v>202</v>
      </c>
      <c r="C520" s="129" t="s">
        <v>203</v>
      </c>
      <c r="D520" s="4" t="s">
        <v>2991</v>
      </c>
      <c r="E520" s="6">
        <v>1</v>
      </c>
      <c r="F520" s="6"/>
      <c r="G520" s="7"/>
      <c r="H520" s="122">
        <f>VLOOKUP(A520,'NIP totaal 2020'!$A$4:$I$1943,9,0)</f>
        <v>0</v>
      </c>
      <c r="I520" s="32">
        <f t="shared" si="40"/>
        <v>0</v>
      </c>
      <c r="J520" s="27">
        <f t="shared" si="41"/>
        <v>0</v>
      </c>
      <c r="K520" s="80">
        <f t="shared" si="43"/>
        <v>1</v>
      </c>
      <c r="L520" s="28">
        <f t="shared" si="42"/>
        <v>0</v>
      </c>
      <c r="M520" s="28">
        <f t="shared" si="44"/>
        <v>0</v>
      </c>
    </row>
    <row r="521" spans="1:13" ht="14.15" customHeight="1" x14ac:dyDescent="0.25">
      <c r="A521" s="129">
        <v>16054644</v>
      </c>
      <c r="B521" s="129" t="s">
        <v>202</v>
      </c>
      <c r="C521" s="129" t="s">
        <v>203</v>
      </c>
      <c r="D521" s="4" t="s">
        <v>2991</v>
      </c>
      <c r="E521" s="6">
        <v>1</v>
      </c>
      <c r="F521" s="6"/>
      <c r="G521" s="7"/>
      <c r="H521" s="122">
        <f>VLOOKUP(A521,'NIP totaal 2020'!$A$4:$I$1943,9,0)</f>
        <v>0</v>
      </c>
      <c r="I521" s="32">
        <f t="shared" si="40"/>
        <v>0</v>
      </c>
      <c r="J521" s="27">
        <f t="shared" si="41"/>
        <v>0</v>
      </c>
      <c r="K521" s="80">
        <f t="shared" si="43"/>
        <v>1</v>
      </c>
      <c r="L521" s="28">
        <f t="shared" si="42"/>
        <v>0</v>
      </c>
      <c r="M521" s="28">
        <f t="shared" si="44"/>
        <v>0</v>
      </c>
    </row>
    <row r="522" spans="1:13" ht="14.15" customHeight="1" x14ac:dyDescent="0.25">
      <c r="A522" s="129">
        <v>16056256</v>
      </c>
      <c r="B522" s="129" t="s">
        <v>174</v>
      </c>
      <c r="C522" s="129" t="s">
        <v>175</v>
      </c>
      <c r="D522" s="4" t="s">
        <v>2991</v>
      </c>
      <c r="E522" s="6">
        <v>60</v>
      </c>
      <c r="F522" s="6"/>
      <c r="G522" s="7"/>
      <c r="H522" s="122">
        <f>VLOOKUP(A522,'NIP totaal 2020'!$A$4:$I$1943,9,0)</f>
        <v>0</v>
      </c>
      <c r="I522" s="32">
        <f t="shared" si="40"/>
        <v>0</v>
      </c>
      <c r="J522" s="27">
        <f t="shared" si="41"/>
        <v>0</v>
      </c>
      <c r="K522" s="80">
        <f t="shared" si="43"/>
        <v>1</v>
      </c>
      <c r="L522" s="28">
        <f t="shared" si="42"/>
        <v>0</v>
      </c>
      <c r="M522" s="28">
        <f t="shared" si="44"/>
        <v>0</v>
      </c>
    </row>
    <row r="523" spans="1:13" ht="14.15" customHeight="1" x14ac:dyDescent="0.25">
      <c r="A523" s="129">
        <v>16056493</v>
      </c>
      <c r="B523" s="129" t="s">
        <v>116</v>
      </c>
      <c r="C523" s="129" t="s">
        <v>117</v>
      </c>
      <c r="D523" s="4" t="s">
        <v>2991</v>
      </c>
      <c r="E523" s="6">
        <v>1</v>
      </c>
      <c r="F523" s="6"/>
      <c r="G523" s="7"/>
      <c r="H523" s="122">
        <f>VLOOKUP(A523,'NIP totaal 2020'!$A$4:$I$1943,9,0)</f>
        <v>0</v>
      </c>
      <c r="I523" s="32">
        <f t="shared" si="40"/>
        <v>0</v>
      </c>
      <c r="J523" s="27">
        <f t="shared" si="41"/>
        <v>0</v>
      </c>
      <c r="K523" s="80">
        <f t="shared" si="43"/>
        <v>1</v>
      </c>
      <c r="L523" s="28">
        <f t="shared" si="42"/>
        <v>0</v>
      </c>
      <c r="M523" s="28">
        <f t="shared" si="44"/>
        <v>0</v>
      </c>
    </row>
    <row r="524" spans="1:13" ht="14.15" customHeight="1" x14ac:dyDescent="0.25">
      <c r="A524" s="129">
        <v>16056507</v>
      </c>
      <c r="B524" s="129" t="s">
        <v>116</v>
      </c>
      <c r="C524" s="129" t="s">
        <v>117</v>
      </c>
      <c r="D524" s="4" t="s">
        <v>2991</v>
      </c>
      <c r="E524" s="6">
        <v>1</v>
      </c>
      <c r="F524" s="6"/>
      <c r="G524" s="7"/>
      <c r="H524" s="122">
        <f>VLOOKUP(A524,'NIP totaal 2020'!$A$4:$I$1943,9,0)</f>
        <v>0</v>
      </c>
      <c r="I524" s="32">
        <f t="shared" si="40"/>
        <v>0</v>
      </c>
      <c r="J524" s="27">
        <f t="shared" si="41"/>
        <v>0</v>
      </c>
      <c r="K524" s="80">
        <f t="shared" si="43"/>
        <v>1</v>
      </c>
      <c r="L524" s="28">
        <f t="shared" si="42"/>
        <v>0</v>
      </c>
      <c r="M524" s="28">
        <f t="shared" si="44"/>
        <v>0</v>
      </c>
    </row>
    <row r="525" spans="1:13" ht="14.15" customHeight="1" x14ac:dyDescent="0.25">
      <c r="A525" s="129">
        <v>16060768</v>
      </c>
      <c r="B525" s="129" t="s">
        <v>134</v>
      </c>
      <c r="C525" s="129" t="s">
        <v>135</v>
      </c>
      <c r="D525" s="4" t="s">
        <v>2991</v>
      </c>
      <c r="E525" s="6">
        <v>1</v>
      </c>
      <c r="F525" s="6"/>
      <c r="G525" s="7"/>
      <c r="H525" s="122">
        <f>VLOOKUP(A525,'NIP totaal 2020'!$A$4:$I$1943,9,0)</f>
        <v>0</v>
      </c>
      <c r="I525" s="32">
        <f t="shared" si="40"/>
        <v>0</v>
      </c>
      <c r="J525" s="27">
        <f t="shared" si="41"/>
        <v>0</v>
      </c>
      <c r="K525" s="80">
        <f t="shared" si="43"/>
        <v>1</v>
      </c>
      <c r="L525" s="28">
        <f t="shared" si="42"/>
        <v>0</v>
      </c>
      <c r="M525" s="28">
        <f t="shared" si="44"/>
        <v>0</v>
      </c>
    </row>
    <row r="526" spans="1:13" ht="14.15" customHeight="1" x14ac:dyDescent="0.25">
      <c r="A526" s="129">
        <v>16060776</v>
      </c>
      <c r="B526" s="129" t="s">
        <v>134</v>
      </c>
      <c r="C526" s="129" t="s">
        <v>135</v>
      </c>
      <c r="D526" s="4" t="s">
        <v>2991</v>
      </c>
      <c r="E526" s="6">
        <v>1</v>
      </c>
      <c r="F526" s="6"/>
      <c r="G526" s="7"/>
      <c r="H526" s="122">
        <f>VLOOKUP(A526,'NIP totaal 2020'!$A$4:$I$1943,9,0)</f>
        <v>0</v>
      </c>
      <c r="I526" s="32">
        <f t="shared" si="40"/>
        <v>0</v>
      </c>
      <c r="J526" s="27">
        <f t="shared" si="41"/>
        <v>0</v>
      </c>
      <c r="K526" s="80">
        <f t="shared" si="43"/>
        <v>1</v>
      </c>
      <c r="L526" s="28">
        <f t="shared" si="42"/>
        <v>0</v>
      </c>
      <c r="M526" s="28">
        <f t="shared" si="44"/>
        <v>0</v>
      </c>
    </row>
    <row r="527" spans="1:13" ht="14.15" customHeight="1" x14ac:dyDescent="0.25">
      <c r="A527" s="129">
        <v>16061330</v>
      </c>
      <c r="B527" s="129" t="s">
        <v>273</v>
      </c>
      <c r="C527" s="129" t="s">
        <v>274</v>
      </c>
      <c r="D527" s="4" t="s">
        <v>2991</v>
      </c>
      <c r="E527" s="6">
        <v>60</v>
      </c>
      <c r="F527" s="6"/>
      <c r="G527" s="7"/>
      <c r="H527" s="122">
        <f>VLOOKUP(A527,'NIP totaal 2020'!$A$4:$I$1943,9,0)</f>
        <v>0</v>
      </c>
      <c r="I527" s="32">
        <f t="shared" si="40"/>
        <v>0</v>
      </c>
      <c r="J527" s="27">
        <f t="shared" si="41"/>
        <v>0</v>
      </c>
      <c r="K527" s="80">
        <f t="shared" si="43"/>
        <v>1</v>
      </c>
      <c r="L527" s="28">
        <f t="shared" si="42"/>
        <v>0</v>
      </c>
      <c r="M527" s="28">
        <f t="shared" si="44"/>
        <v>0</v>
      </c>
    </row>
    <row r="528" spans="1:13" ht="14.15" customHeight="1" x14ac:dyDescent="0.25">
      <c r="A528" s="129">
        <v>16061349</v>
      </c>
      <c r="B528" s="129" t="s">
        <v>273</v>
      </c>
      <c r="C528" s="129" t="s">
        <v>274</v>
      </c>
      <c r="D528" s="4" t="s">
        <v>2991</v>
      </c>
      <c r="E528" s="6">
        <v>60</v>
      </c>
      <c r="F528" s="6"/>
      <c r="G528" s="7"/>
      <c r="H528" s="122">
        <f>VLOOKUP(A528,'NIP totaal 2020'!$A$4:$I$1943,9,0)</f>
        <v>0</v>
      </c>
      <c r="I528" s="32">
        <f t="shared" si="40"/>
        <v>0</v>
      </c>
      <c r="J528" s="27">
        <f t="shared" si="41"/>
        <v>0</v>
      </c>
      <c r="K528" s="80">
        <f t="shared" si="43"/>
        <v>1</v>
      </c>
      <c r="L528" s="28">
        <f t="shared" si="42"/>
        <v>0</v>
      </c>
      <c r="M528" s="28">
        <f t="shared" si="44"/>
        <v>0</v>
      </c>
    </row>
    <row r="529" spans="1:13" ht="14.15" customHeight="1" x14ac:dyDescent="0.25">
      <c r="A529" s="129">
        <v>16063848</v>
      </c>
      <c r="B529" s="129" t="s">
        <v>122</v>
      </c>
      <c r="C529" s="129" t="s">
        <v>123</v>
      </c>
      <c r="D529" s="4" t="s">
        <v>2991</v>
      </c>
      <c r="E529" s="6">
        <v>10</v>
      </c>
      <c r="F529" s="6"/>
      <c r="G529" s="7"/>
      <c r="H529" s="122">
        <f>VLOOKUP(A529,'NIP totaal 2020'!$A$4:$I$1943,9,0)</f>
        <v>0</v>
      </c>
      <c r="I529" s="32">
        <f t="shared" si="40"/>
        <v>0</v>
      </c>
      <c r="J529" s="27">
        <f t="shared" si="41"/>
        <v>0</v>
      </c>
      <c r="K529" s="80">
        <f t="shared" si="43"/>
        <v>1</v>
      </c>
      <c r="L529" s="28">
        <f t="shared" si="42"/>
        <v>0</v>
      </c>
      <c r="M529" s="28">
        <f t="shared" si="44"/>
        <v>0</v>
      </c>
    </row>
    <row r="530" spans="1:13" ht="14.15" customHeight="1" x14ac:dyDescent="0.25">
      <c r="A530" s="129">
        <v>16063856</v>
      </c>
      <c r="B530" s="129" t="s">
        <v>251</v>
      </c>
      <c r="C530" s="129" t="s">
        <v>252</v>
      </c>
      <c r="D530" s="4" t="s">
        <v>2991</v>
      </c>
      <c r="E530" s="6">
        <v>56</v>
      </c>
      <c r="F530" s="6"/>
      <c r="G530" s="7"/>
      <c r="H530" s="122">
        <f>VLOOKUP(A530,'NIP totaal 2020'!$A$4:$I$1943,9,0)</f>
        <v>0</v>
      </c>
      <c r="I530" s="32">
        <f t="shared" si="40"/>
        <v>0</v>
      </c>
      <c r="J530" s="27">
        <f t="shared" si="41"/>
        <v>0</v>
      </c>
      <c r="K530" s="80">
        <f t="shared" si="43"/>
        <v>1</v>
      </c>
      <c r="L530" s="28">
        <f t="shared" si="42"/>
        <v>0</v>
      </c>
      <c r="M530" s="28">
        <f t="shared" si="44"/>
        <v>0</v>
      </c>
    </row>
    <row r="531" spans="1:13" ht="14.15" customHeight="1" x14ac:dyDescent="0.25">
      <c r="A531" s="129">
        <v>16063864</v>
      </c>
      <c r="B531" s="129" t="s">
        <v>251</v>
      </c>
      <c r="C531" s="129" t="s">
        <v>252</v>
      </c>
      <c r="D531" s="4" t="s">
        <v>2991</v>
      </c>
      <c r="E531" s="6">
        <v>56</v>
      </c>
      <c r="F531" s="6"/>
      <c r="G531" s="7"/>
      <c r="H531" s="122">
        <f>VLOOKUP(A531,'NIP totaal 2020'!$A$4:$I$1943,9,0)</f>
        <v>0</v>
      </c>
      <c r="I531" s="32">
        <f t="shared" si="40"/>
        <v>0</v>
      </c>
      <c r="J531" s="27">
        <f t="shared" si="41"/>
        <v>0</v>
      </c>
      <c r="K531" s="80">
        <f t="shared" si="43"/>
        <v>1</v>
      </c>
      <c r="L531" s="28">
        <f t="shared" si="42"/>
        <v>0</v>
      </c>
      <c r="M531" s="28">
        <f t="shared" si="44"/>
        <v>0</v>
      </c>
    </row>
    <row r="532" spans="1:13" ht="14.15" customHeight="1" x14ac:dyDescent="0.25">
      <c r="A532" s="129">
        <v>16063872</v>
      </c>
      <c r="B532" s="129" t="s">
        <v>251</v>
      </c>
      <c r="C532" s="129" t="s">
        <v>252</v>
      </c>
      <c r="D532" s="4" t="s">
        <v>2991</v>
      </c>
      <c r="E532" s="6">
        <v>56</v>
      </c>
      <c r="F532" s="6"/>
      <c r="G532" s="7"/>
      <c r="H532" s="122">
        <f>VLOOKUP(A532,'NIP totaal 2020'!$A$4:$I$1943,9,0)</f>
        <v>0</v>
      </c>
      <c r="I532" s="32">
        <f t="shared" si="40"/>
        <v>0</v>
      </c>
      <c r="J532" s="27">
        <f t="shared" si="41"/>
        <v>0</v>
      </c>
      <c r="K532" s="80">
        <f t="shared" si="43"/>
        <v>1</v>
      </c>
      <c r="L532" s="28">
        <f t="shared" si="42"/>
        <v>0</v>
      </c>
      <c r="M532" s="28">
        <f t="shared" si="44"/>
        <v>0</v>
      </c>
    </row>
    <row r="533" spans="1:13" ht="14.15" customHeight="1" x14ac:dyDescent="0.25">
      <c r="A533" s="129">
        <v>16064119</v>
      </c>
      <c r="B533" s="129" t="s">
        <v>198</v>
      </c>
      <c r="C533" s="129" t="s">
        <v>199</v>
      </c>
      <c r="D533" s="4" t="s">
        <v>2991</v>
      </c>
      <c r="E533" s="6">
        <v>30</v>
      </c>
      <c r="F533" s="6"/>
      <c r="G533" s="7"/>
      <c r="H533" s="122">
        <f>VLOOKUP(A533,'NIP totaal 2020'!$A$4:$I$1943,9,0)</f>
        <v>0</v>
      </c>
      <c r="I533" s="32">
        <f t="shared" si="40"/>
        <v>0</v>
      </c>
      <c r="J533" s="27">
        <f t="shared" si="41"/>
        <v>0</v>
      </c>
      <c r="K533" s="80">
        <f t="shared" si="43"/>
        <v>1</v>
      </c>
      <c r="L533" s="28">
        <f t="shared" si="42"/>
        <v>0</v>
      </c>
      <c r="M533" s="28">
        <f t="shared" si="44"/>
        <v>0</v>
      </c>
    </row>
    <row r="534" spans="1:13" ht="14.15" customHeight="1" x14ac:dyDescent="0.25">
      <c r="A534" s="129">
        <v>16064135</v>
      </c>
      <c r="B534" s="129" t="s">
        <v>158</v>
      </c>
      <c r="C534" s="129" t="s">
        <v>159</v>
      </c>
      <c r="D534" s="4" t="s">
        <v>2991</v>
      </c>
      <c r="E534" s="6">
        <v>112</v>
      </c>
      <c r="F534" s="6"/>
      <c r="G534" s="7"/>
      <c r="H534" s="122">
        <f>VLOOKUP(A534,'NIP totaal 2020'!$A$4:$I$1943,9,0)</f>
        <v>0</v>
      </c>
      <c r="I534" s="32">
        <f t="shared" si="40"/>
        <v>0</v>
      </c>
      <c r="J534" s="27">
        <f t="shared" si="41"/>
        <v>0</v>
      </c>
      <c r="K534" s="80">
        <f t="shared" si="43"/>
        <v>1</v>
      </c>
      <c r="L534" s="28">
        <f t="shared" si="42"/>
        <v>0</v>
      </c>
      <c r="M534" s="28">
        <f t="shared" si="44"/>
        <v>0</v>
      </c>
    </row>
    <row r="535" spans="1:13" ht="14.15" customHeight="1" x14ac:dyDescent="0.25">
      <c r="A535" s="129">
        <v>16064178</v>
      </c>
      <c r="B535" s="129" t="s">
        <v>154</v>
      </c>
      <c r="C535" s="129" t="s">
        <v>155</v>
      </c>
      <c r="D535" s="4" t="s">
        <v>2991</v>
      </c>
      <c r="E535" s="6">
        <v>30</v>
      </c>
      <c r="F535" s="6"/>
      <c r="G535" s="7"/>
      <c r="H535" s="122">
        <f>VLOOKUP(A535,'NIP totaal 2020'!$A$4:$I$1943,9,0)</f>
        <v>0</v>
      </c>
      <c r="I535" s="32">
        <f t="shared" si="40"/>
        <v>0</v>
      </c>
      <c r="J535" s="27">
        <f t="shared" si="41"/>
        <v>0</v>
      </c>
      <c r="K535" s="80">
        <f t="shared" si="43"/>
        <v>1</v>
      </c>
      <c r="L535" s="28">
        <f t="shared" si="42"/>
        <v>0</v>
      </c>
      <c r="M535" s="28">
        <f t="shared" si="44"/>
        <v>0</v>
      </c>
    </row>
    <row r="536" spans="1:13" ht="14.15" customHeight="1" x14ac:dyDescent="0.25">
      <c r="A536" s="129">
        <v>16064186</v>
      </c>
      <c r="B536" s="129" t="s">
        <v>154</v>
      </c>
      <c r="C536" s="129" t="s">
        <v>155</v>
      </c>
      <c r="D536" s="4" t="s">
        <v>2991</v>
      </c>
      <c r="E536" s="6">
        <v>30</v>
      </c>
      <c r="F536" s="6"/>
      <c r="G536" s="7"/>
      <c r="H536" s="122">
        <f>VLOOKUP(A536,'NIP totaal 2020'!$A$4:$I$1943,9,0)</f>
        <v>0</v>
      </c>
      <c r="I536" s="32">
        <f t="shared" si="40"/>
        <v>0</v>
      </c>
      <c r="J536" s="27">
        <f t="shared" si="41"/>
        <v>0</v>
      </c>
      <c r="K536" s="80">
        <f t="shared" si="43"/>
        <v>1</v>
      </c>
      <c r="L536" s="28">
        <f t="shared" si="42"/>
        <v>0</v>
      </c>
      <c r="M536" s="28">
        <f t="shared" si="44"/>
        <v>0</v>
      </c>
    </row>
    <row r="537" spans="1:13" ht="14.15" customHeight="1" x14ac:dyDescent="0.25">
      <c r="A537" s="129">
        <v>16064194</v>
      </c>
      <c r="B537" s="129" t="s">
        <v>235</v>
      </c>
      <c r="C537" s="129" t="s">
        <v>236</v>
      </c>
      <c r="D537" s="4" t="s">
        <v>2991</v>
      </c>
      <c r="E537" s="6">
        <v>56</v>
      </c>
      <c r="F537" s="6"/>
      <c r="G537" s="7"/>
      <c r="H537" s="122">
        <f>VLOOKUP(A537,'NIP totaal 2020'!$A$4:$I$1943,9,0)</f>
        <v>0</v>
      </c>
      <c r="I537" s="32">
        <f t="shared" si="40"/>
        <v>0</v>
      </c>
      <c r="J537" s="27">
        <f t="shared" si="41"/>
        <v>0</v>
      </c>
      <c r="K537" s="80">
        <f t="shared" si="43"/>
        <v>1</v>
      </c>
      <c r="L537" s="28">
        <f t="shared" si="42"/>
        <v>0</v>
      </c>
      <c r="M537" s="28">
        <f t="shared" si="44"/>
        <v>0</v>
      </c>
    </row>
    <row r="538" spans="1:13" ht="14.15" customHeight="1" x14ac:dyDescent="0.25">
      <c r="A538" s="129">
        <v>16065336</v>
      </c>
      <c r="B538" s="129" t="s">
        <v>275</v>
      </c>
      <c r="C538" s="129" t="s">
        <v>276</v>
      </c>
      <c r="D538" s="4" t="s">
        <v>2991</v>
      </c>
      <c r="E538" s="6">
        <v>1</v>
      </c>
      <c r="F538" s="6"/>
      <c r="G538" s="7"/>
      <c r="H538" s="122">
        <f>VLOOKUP(A538,'NIP totaal 2020'!$A$4:$I$1943,9,0)</f>
        <v>0</v>
      </c>
      <c r="I538" s="32">
        <f t="shared" si="40"/>
        <v>0</v>
      </c>
      <c r="J538" s="27">
        <f t="shared" si="41"/>
        <v>0</v>
      </c>
      <c r="K538" s="80">
        <f t="shared" si="43"/>
        <v>1</v>
      </c>
      <c r="L538" s="28">
        <f t="shared" si="42"/>
        <v>0</v>
      </c>
      <c r="M538" s="28">
        <f t="shared" si="44"/>
        <v>0</v>
      </c>
    </row>
    <row r="539" spans="1:13" ht="14.15" customHeight="1" x14ac:dyDescent="0.25">
      <c r="A539" s="129">
        <v>16065344</v>
      </c>
      <c r="B539" s="129" t="s">
        <v>275</v>
      </c>
      <c r="C539" s="129" t="s">
        <v>276</v>
      </c>
      <c r="D539" s="4" t="s">
        <v>2991</v>
      </c>
      <c r="E539" s="6">
        <v>1</v>
      </c>
      <c r="F539" s="6"/>
      <c r="G539" s="7"/>
      <c r="H539" s="122">
        <f>VLOOKUP(A539,'NIP totaal 2020'!$A$4:$I$1943,9,0)</f>
        <v>0</v>
      </c>
      <c r="I539" s="32">
        <f t="shared" si="40"/>
        <v>0</v>
      </c>
      <c r="J539" s="27">
        <f t="shared" si="41"/>
        <v>0</v>
      </c>
      <c r="K539" s="80">
        <f t="shared" si="43"/>
        <v>1</v>
      </c>
      <c r="L539" s="28">
        <f t="shared" si="42"/>
        <v>0</v>
      </c>
      <c r="M539" s="28">
        <f t="shared" si="44"/>
        <v>0</v>
      </c>
    </row>
    <row r="540" spans="1:13" ht="14.15" customHeight="1" x14ac:dyDescent="0.25">
      <c r="A540" s="129">
        <v>16067967</v>
      </c>
      <c r="B540" s="129" t="s">
        <v>259</v>
      </c>
      <c r="C540" s="129" t="s">
        <v>260</v>
      </c>
      <c r="D540" s="4" t="s">
        <v>2991</v>
      </c>
      <c r="E540" s="6">
        <v>84</v>
      </c>
      <c r="F540" s="6"/>
      <c r="G540" s="7"/>
      <c r="H540" s="122">
        <f>VLOOKUP(A540,'NIP totaal 2020'!$A$4:$I$1943,9,0)</f>
        <v>0</v>
      </c>
      <c r="I540" s="32">
        <f t="shared" si="40"/>
        <v>0</v>
      </c>
      <c r="J540" s="27">
        <f t="shared" si="41"/>
        <v>0</v>
      </c>
      <c r="K540" s="80">
        <f t="shared" si="43"/>
        <v>1</v>
      </c>
      <c r="L540" s="28">
        <f t="shared" si="42"/>
        <v>0</v>
      </c>
      <c r="M540" s="28">
        <f t="shared" si="44"/>
        <v>0</v>
      </c>
    </row>
    <row r="541" spans="1:13" ht="14.15" customHeight="1" x14ac:dyDescent="0.25">
      <c r="A541" s="129">
        <v>16067975</v>
      </c>
      <c r="B541" s="129" t="s">
        <v>225</v>
      </c>
      <c r="C541" s="129" t="s">
        <v>226</v>
      </c>
      <c r="D541" s="4" t="s">
        <v>2991</v>
      </c>
      <c r="E541" s="6">
        <v>1</v>
      </c>
      <c r="F541" s="6"/>
      <c r="G541" s="7"/>
      <c r="H541" s="122">
        <f>VLOOKUP(A541,'NIP totaal 2020'!$A$4:$I$1943,9,0)</f>
        <v>0</v>
      </c>
      <c r="I541" s="32">
        <f t="shared" si="40"/>
        <v>0</v>
      </c>
      <c r="J541" s="27">
        <f t="shared" si="41"/>
        <v>0</v>
      </c>
      <c r="K541" s="80">
        <f t="shared" si="43"/>
        <v>1</v>
      </c>
      <c r="L541" s="28">
        <f t="shared" si="42"/>
        <v>0</v>
      </c>
      <c r="M541" s="28">
        <f t="shared" si="44"/>
        <v>0</v>
      </c>
    </row>
    <row r="542" spans="1:13" ht="14.15" customHeight="1" x14ac:dyDescent="0.25">
      <c r="A542" s="129">
        <v>16068149</v>
      </c>
      <c r="B542" s="129" t="s">
        <v>122</v>
      </c>
      <c r="C542" s="129" t="s">
        <v>123</v>
      </c>
      <c r="D542" s="4" t="s">
        <v>2991</v>
      </c>
      <c r="E542" s="6">
        <v>1</v>
      </c>
      <c r="F542" s="6"/>
      <c r="G542" s="7"/>
      <c r="H542" s="122">
        <f>VLOOKUP(A542,'NIP totaal 2020'!$A$4:$I$1943,9,0)</f>
        <v>0</v>
      </c>
      <c r="I542" s="32">
        <f t="shared" si="40"/>
        <v>0</v>
      </c>
      <c r="J542" s="27">
        <f t="shared" si="41"/>
        <v>0</v>
      </c>
      <c r="K542" s="80">
        <f t="shared" si="43"/>
        <v>1</v>
      </c>
      <c r="L542" s="28">
        <f t="shared" si="42"/>
        <v>0</v>
      </c>
      <c r="M542" s="28">
        <f t="shared" si="44"/>
        <v>0</v>
      </c>
    </row>
    <row r="543" spans="1:13" ht="14.15" customHeight="1" x14ac:dyDescent="0.25">
      <c r="A543" s="129">
        <v>16071336</v>
      </c>
      <c r="B543" s="129" t="s">
        <v>247</v>
      </c>
      <c r="C543" s="129" t="s">
        <v>248</v>
      </c>
      <c r="D543" s="4" t="s">
        <v>2991</v>
      </c>
      <c r="E543" s="6">
        <v>1</v>
      </c>
      <c r="F543" s="6"/>
      <c r="G543" s="7"/>
      <c r="H543" s="122">
        <f>VLOOKUP(A543,'NIP totaal 2020'!$A$4:$I$1943,9,0)</f>
        <v>0</v>
      </c>
      <c r="I543" s="32">
        <f t="shared" si="40"/>
        <v>0</v>
      </c>
      <c r="J543" s="27">
        <f t="shared" si="41"/>
        <v>0</v>
      </c>
      <c r="K543" s="80">
        <f t="shared" si="43"/>
        <v>1</v>
      </c>
      <c r="L543" s="28">
        <f t="shared" si="42"/>
        <v>0</v>
      </c>
      <c r="M543" s="28">
        <f t="shared" si="44"/>
        <v>0</v>
      </c>
    </row>
    <row r="544" spans="1:13" ht="14.15" customHeight="1" x14ac:dyDescent="0.25">
      <c r="A544" s="129">
        <v>16073770</v>
      </c>
      <c r="B544" s="129" t="s">
        <v>114</v>
      </c>
      <c r="C544" s="129" t="s">
        <v>115</v>
      </c>
      <c r="D544" s="4" t="s">
        <v>2991</v>
      </c>
      <c r="E544" s="6">
        <v>1</v>
      </c>
      <c r="F544" s="6"/>
      <c r="G544" s="7"/>
      <c r="H544" s="122">
        <f>VLOOKUP(A544,'NIP totaal 2020'!$A$4:$I$1943,9,0)</f>
        <v>0</v>
      </c>
      <c r="I544" s="32">
        <f t="shared" si="40"/>
        <v>0</v>
      </c>
      <c r="J544" s="27">
        <f t="shared" si="41"/>
        <v>0</v>
      </c>
      <c r="K544" s="80">
        <f t="shared" si="43"/>
        <v>1</v>
      </c>
      <c r="L544" s="28">
        <f t="shared" si="42"/>
        <v>0</v>
      </c>
      <c r="M544" s="28">
        <f t="shared" si="44"/>
        <v>0</v>
      </c>
    </row>
    <row r="545" spans="1:13" ht="14.15" customHeight="1" x14ac:dyDescent="0.25">
      <c r="A545" s="129">
        <v>16073789</v>
      </c>
      <c r="B545" s="129" t="s">
        <v>114</v>
      </c>
      <c r="C545" s="129" t="s">
        <v>115</v>
      </c>
      <c r="D545" s="4" t="s">
        <v>2991</v>
      </c>
      <c r="E545" s="6">
        <v>1</v>
      </c>
      <c r="F545" s="6"/>
      <c r="G545" s="7"/>
      <c r="H545" s="122">
        <f>VLOOKUP(A545,'NIP totaal 2020'!$A$4:$I$1943,9,0)</f>
        <v>0</v>
      </c>
      <c r="I545" s="32">
        <f t="shared" si="40"/>
        <v>0</v>
      </c>
      <c r="J545" s="27">
        <f t="shared" si="41"/>
        <v>0</v>
      </c>
      <c r="K545" s="80">
        <f t="shared" si="43"/>
        <v>1</v>
      </c>
      <c r="L545" s="28">
        <f t="shared" si="42"/>
        <v>0</v>
      </c>
      <c r="M545" s="28">
        <f t="shared" si="44"/>
        <v>0</v>
      </c>
    </row>
    <row r="546" spans="1:13" ht="14.15" customHeight="1" x14ac:dyDescent="0.25">
      <c r="A546" s="129">
        <v>16073797</v>
      </c>
      <c r="B546" s="129" t="s">
        <v>114</v>
      </c>
      <c r="C546" s="129" t="s">
        <v>115</v>
      </c>
      <c r="D546" s="4" t="s">
        <v>2991</v>
      </c>
      <c r="E546" s="6">
        <v>1</v>
      </c>
      <c r="F546" s="6"/>
      <c r="G546" s="7"/>
      <c r="H546" s="122">
        <f>VLOOKUP(A546,'NIP totaal 2020'!$A$4:$I$1943,9,0)</f>
        <v>0</v>
      </c>
      <c r="I546" s="32">
        <f t="shared" si="40"/>
        <v>0</v>
      </c>
      <c r="J546" s="27">
        <f t="shared" si="41"/>
        <v>0</v>
      </c>
      <c r="K546" s="80">
        <f t="shared" si="43"/>
        <v>1</v>
      </c>
      <c r="L546" s="28">
        <f t="shared" si="42"/>
        <v>0</v>
      </c>
      <c r="M546" s="28">
        <f t="shared" si="44"/>
        <v>0</v>
      </c>
    </row>
    <row r="547" spans="1:13" ht="14.15" customHeight="1" x14ac:dyDescent="0.25">
      <c r="A547" s="129">
        <v>16074203</v>
      </c>
      <c r="B547" s="129" t="s">
        <v>164</v>
      </c>
      <c r="C547" s="129" t="s">
        <v>165</v>
      </c>
      <c r="D547" s="4" t="s">
        <v>2991</v>
      </c>
      <c r="E547" s="6">
        <v>1</v>
      </c>
      <c r="F547" s="6"/>
      <c r="G547" s="7"/>
      <c r="H547" s="122">
        <f>VLOOKUP(A547,'NIP totaal 2020'!$A$4:$I$1943,9,0)</f>
        <v>0</v>
      </c>
      <c r="I547" s="32">
        <f t="shared" si="40"/>
        <v>0</v>
      </c>
      <c r="J547" s="27">
        <f t="shared" si="41"/>
        <v>0</v>
      </c>
      <c r="K547" s="80">
        <f t="shared" si="43"/>
        <v>1</v>
      </c>
      <c r="L547" s="28">
        <f t="shared" si="42"/>
        <v>0</v>
      </c>
      <c r="M547" s="28">
        <f t="shared" si="44"/>
        <v>0</v>
      </c>
    </row>
    <row r="548" spans="1:13" ht="14.15" customHeight="1" x14ac:dyDescent="0.25">
      <c r="A548" s="129">
        <v>16074211</v>
      </c>
      <c r="B548" s="129" t="s">
        <v>164</v>
      </c>
      <c r="C548" s="129" t="s">
        <v>165</v>
      </c>
      <c r="D548" s="4" t="s">
        <v>2991</v>
      </c>
      <c r="E548" s="6">
        <v>1</v>
      </c>
      <c r="F548" s="6"/>
      <c r="G548" s="7"/>
      <c r="H548" s="122">
        <f>VLOOKUP(A548,'NIP totaal 2020'!$A$4:$I$1943,9,0)</f>
        <v>0</v>
      </c>
      <c r="I548" s="32">
        <f t="shared" si="40"/>
        <v>0</v>
      </c>
      <c r="J548" s="27">
        <f t="shared" si="41"/>
        <v>0</v>
      </c>
      <c r="K548" s="80">
        <f t="shared" si="43"/>
        <v>1</v>
      </c>
      <c r="L548" s="28">
        <f t="shared" si="42"/>
        <v>0</v>
      </c>
      <c r="M548" s="28">
        <f t="shared" si="44"/>
        <v>0</v>
      </c>
    </row>
    <row r="549" spans="1:13" ht="14.15" customHeight="1" x14ac:dyDescent="0.25">
      <c r="A549" s="129">
        <v>16075420</v>
      </c>
      <c r="B549" s="129" t="s">
        <v>164</v>
      </c>
      <c r="C549" s="129" t="s">
        <v>165</v>
      </c>
      <c r="D549" s="4" t="s">
        <v>2991</v>
      </c>
      <c r="E549" s="6">
        <v>1</v>
      </c>
      <c r="F549" s="6"/>
      <c r="G549" s="7"/>
      <c r="H549" s="122">
        <f>VLOOKUP(A549,'NIP totaal 2020'!$A$4:$I$1943,9,0)</f>
        <v>0</v>
      </c>
      <c r="I549" s="32">
        <f t="shared" si="40"/>
        <v>0</v>
      </c>
      <c r="J549" s="27">
        <f t="shared" si="41"/>
        <v>0</v>
      </c>
      <c r="K549" s="80">
        <f t="shared" si="43"/>
        <v>1</v>
      </c>
      <c r="L549" s="28">
        <f t="shared" si="42"/>
        <v>0</v>
      </c>
      <c r="M549" s="28">
        <f t="shared" si="44"/>
        <v>0</v>
      </c>
    </row>
    <row r="550" spans="1:13" ht="14.15" customHeight="1" x14ac:dyDescent="0.25">
      <c r="A550" s="129">
        <v>16075439</v>
      </c>
      <c r="B550" s="129" t="s">
        <v>164</v>
      </c>
      <c r="C550" s="129" t="s">
        <v>165</v>
      </c>
      <c r="D550" s="4" t="s">
        <v>2991</v>
      </c>
      <c r="E550" s="6">
        <v>1</v>
      </c>
      <c r="F550" s="6"/>
      <c r="G550" s="7"/>
      <c r="H550" s="122">
        <f>VLOOKUP(A550,'NIP totaal 2020'!$A$4:$I$1943,9,0)</f>
        <v>0</v>
      </c>
      <c r="I550" s="32">
        <f t="shared" si="40"/>
        <v>0</v>
      </c>
      <c r="J550" s="27">
        <f t="shared" si="41"/>
        <v>0</v>
      </c>
      <c r="K550" s="80">
        <f t="shared" si="43"/>
        <v>1</v>
      </c>
      <c r="L550" s="28">
        <f t="shared" si="42"/>
        <v>0</v>
      </c>
      <c r="M550" s="28">
        <f t="shared" si="44"/>
        <v>0</v>
      </c>
    </row>
    <row r="551" spans="1:13" ht="14.15" customHeight="1" x14ac:dyDescent="0.25">
      <c r="A551" s="129">
        <v>16075447</v>
      </c>
      <c r="B551" s="129" t="s">
        <v>221</v>
      </c>
      <c r="C551" s="129" t="s">
        <v>222</v>
      </c>
      <c r="D551" s="4" t="s">
        <v>2991</v>
      </c>
      <c r="E551" s="6">
        <v>1</v>
      </c>
      <c r="F551" s="6"/>
      <c r="G551" s="7"/>
      <c r="H551" s="122">
        <f>VLOOKUP(A551,'NIP totaal 2020'!$A$4:$I$1943,9,0)</f>
        <v>0</v>
      </c>
      <c r="I551" s="32">
        <f t="shared" si="40"/>
        <v>0</v>
      </c>
      <c r="J551" s="27">
        <f t="shared" si="41"/>
        <v>0</v>
      </c>
      <c r="K551" s="80">
        <f t="shared" si="43"/>
        <v>1</v>
      </c>
      <c r="L551" s="28">
        <f t="shared" si="42"/>
        <v>0</v>
      </c>
      <c r="M551" s="28">
        <f t="shared" si="44"/>
        <v>0</v>
      </c>
    </row>
    <row r="552" spans="1:13" ht="14.15" customHeight="1" x14ac:dyDescent="0.25">
      <c r="A552" s="129">
        <v>16075463</v>
      </c>
      <c r="B552" s="129" t="s">
        <v>209</v>
      </c>
      <c r="C552" s="129" t="s">
        <v>210</v>
      </c>
      <c r="D552" s="4" t="s">
        <v>2991</v>
      </c>
      <c r="E552" s="6">
        <v>90</v>
      </c>
      <c r="F552" s="6"/>
      <c r="G552" s="7"/>
      <c r="H552" s="122">
        <f>VLOOKUP(A552,'NIP totaal 2020'!$A$4:$I$1943,9,0)</f>
        <v>0</v>
      </c>
      <c r="I552" s="32">
        <f t="shared" si="40"/>
        <v>0</v>
      </c>
      <c r="J552" s="27">
        <f t="shared" si="41"/>
        <v>0</v>
      </c>
      <c r="K552" s="80">
        <f t="shared" si="43"/>
        <v>1</v>
      </c>
      <c r="L552" s="28">
        <f t="shared" si="42"/>
        <v>0</v>
      </c>
      <c r="M552" s="28">
        <f t="shared" si="44"/>
        <v>0</v>
      </c>
    </row>
    <row r="553" spans="1:13" ht="14.15" customHeight="1" x14ac:dyDescent="0.25">
      <c r="A553" s="129">
        <v>16075498</v>
      </c>
      <c r="B553" s="129" t="s">
        <v>206</v>
      </c>
      <c r="C553" s="129" t="s">
        <v>141</v>
      </c>
      <c r="D553" s="4" t="s">
        <v>2991</v>
      </c>
      <c r="E553" s="6">
        <v>30</v>
      </c>
      <c r="F553" s="6"/>
      <c r="G553" s="7"/>
      <c r="H553" s="122">
        <f>VLOOKUP(A553,'NIP totaal 2020'!$A$4:$I$1943,9,0)</f>
        <v>0</v>
      </c>
      <c r="I553" s="32">
        <f t="shared" si="40"/>
        <v>0</v>
      </c>
      <c r="J553" s="27">
        <f t="shared" si="41"/>
        <v>0</v>
      </c>
      <c r="K553" s="80">
        <f t="shared" si="43"/>
        <v>1</v>
      </c>
      <c r="L553" s="28">
        <f t="shared" si="42"/>
        <v>0</v>
      </c>
      <c r="M553" s="28">
        <f t="shared" si="44"/>
        <v>0</v>
      </c>
    </row>
    <row r="554" spans="1:13" ht="14.15" customHeight="1" x14ac:dyDescent="0.25">
      <c r="A554" s="129">
        <v>16078764</v>
      </c>
      <c r="B554" s="129" t="s">
        <v>251</v>
      </c>
      <c r="C554" s="129" t="s">
        <v>252</v>
      </c>
      <c r="D554" s="4" t="s">
        <v>2991</v>
      </c>
      <c r="E554" s="6">
        <v>56</v>
      </c>
      <c r="F554" s="6"/>
      <c r="G554" s="7"/>
      <c r="H554" s="122">
        <f>VLOOKUP(A554,'NIP totaal 2020'!$A$4:$I$1943,9,0)</f>
        <v>0</v>
      </c>
      <c r="I554" s="32">
        <f t="shared" si="40"/>
        <v>0</v>
      </c>
      <c r="J554" s="27">
        <f t="shared" si="41"/>
        <v>0</v>
      </c>
      <c r="K554" s="80">
        <f t="shared" si="43"/>
        <v>1</v>
      </c>
      <c r="L554" s="28">
        <f t="shared" si="42"/>
        <v>0</v>
      </c>
      <c r="M554" s="28">
        <f t="shared" si="44"/>
        <v>0</v>
      </c>
    </row>
    <row r="555" spans="1:13" ht="14.15" customHeight="1" x14ac:dyDescent="0.25">
      <c r="A555" s="129">
        <v>16078772</v>
      </c>
      <c r="B555" s="129" t="s">
        <v>251</v>
      </c>
      <c r="C555" s="129" t="s">
        <v>252</v>
      </c>
      <c r="D555" s="4" t="s">
        <v>2991</v>
      </c>
      <c r="E555" s="6">
        <v>56</v>
      </c>
      <c r="F555" s="6"/>
      <c r="G555" s="7"/>
      <c r="H555" s="122">
        <f>VLOOKUP(A555,'NIP totaal 2020'!$A$4:$I$1943,9,0)</f>
        <v>0</v>
      </c>
      <c r="I555" s="32">
        <f t="shared" si="40"/>
        <v>0</v>
      </c>
      <c r="J555" s="27">
        <f t="shared" si="41"/>
        <v>0</v>
      </c>
      <c r="K555" s="80">
        <f t="shared" si="43"/>
        <v>1</v>
      </c>
      <c r="L555" s="28">
        <f t="shared" si="42"/>
        <v>0</v>
      </c>
      <c r="M555" s="28">
        <f t="shared" si="44"/>
        <v>0</v>
      </c>
    </row>
    <row r="556" spans="1:13" ht="14.15" customHeight="1" x14ac:dyDescent="0.25">
      <c r="A556" s="129">
        <v>16078780</v>
      </c>
      <c r="B556" s="129" t="s">
        <v>251</v>
      </c>
      <c r="C556" s="129" t="s">
        <v>252</v>
      </c>
      <c r="D556" s="4" t="s">
        <v>2991</v>
      </c>
      <c r="E556" s="6">
        <v>56</v>
      </c>
      <c r="F556" s="6"/>
      <c r="G556" s="7"/>
      <c r="H556" s="122">
        <f>VLOOKUP(A556,'NIP totaal 2020'!$A$4:$I$1943,9,0)</f>
        <v>0</v>
      </c>
      <c r="I556" s="32">
        <f t="shared" si="40"/>
        <v>0</v>
      </c>
      <c r="J556" s="27">
        <f t="shared" si="41"/>
        <v>0</v>
      </c>
      <c r="K556" s="80">
        <f t="shared" si="43"/>
        <v>1</v>
      </c>
      <c r="L556" s="28">
        <f t="shared" si="42"/>
        <v>0</v>
      </c>
      <c r="M556" s="28">
        <f t="shared" si="44"/>
        <v>0</v>
      </c>
    </row>
    <row r="557" spans="1:13" ht="14.15" customHeight="1" x14ac:dyDescent="0.25">
      <c r="A557" s="129">
        <v>16078926</v>
      </c>
      <c r="B557" s="129" t="s">
        <v>221</v>
      </c>
      <c r="C557" s="129" t="s">
        <v>222</v>
      </c>
      <c r="D557" s="4" t="s">
        <v>2991</v>
      </c>
      <c r="E557" s="6">
        <v>1</v>
      </c>
      <c r="F557" s="6"/>
      <c r="G557" s="7"/>
      <c r="H557" s="122">
        <f>VLOOKUP(A557,'NIP totaal 2020'!$A$4:$I$1943,9,0)</f>
        <v>0</v>
      </c>
      <c r="I557" s="32">
        <f t="shared" si="40"/>
        <v>0</v>
      </c>
      <c r="J557" s="27">
        <f t="shared" si="41"/>
        <v>0</v>
      </c>
      <c r="K557" s="80">
        <f t="shared" si="43"/>
        <v>1</v>
      </c>
      <c r="L557" s="28">
        <f t="shared" si="42"/>
        <v>0</v>
      </c>
      <c r="M557" s="28">
        <f t="shared" si="44"/>
        <v>0</v>
      </c>
    </row>
    <row r="558" spans="1:13" ht="14.15" customHeight="1" x14ac:dyDescent="0.25">
      <c r="A558" s="129">
        <v>16081854</v>
      </c>
      <c r="B558" s="129" t="s">
        <v>277</v>
      </c>
      <c r="C558" s="129" t="s">
        <v>278</v>
      </c>
      <c r="D558" s="4" t="s">
        <v>2991</v>
      </c>
      <c r="E558" s="6">
        <v>60</v>
      </c>
      <c r="F558" s="6"/>
      <c r="G558" s="7"/>
      <c r="H558" s="122">
        <f>VLOOKUP(A558,'NIP totaal 2020'!$A$4:$I$1943,9,0)</f>
        <v>0</v>
      </c>
      <c r="I558" s="32">
        <f t="shared" si="40"/>
        <v>0</v>
      </c>
      <c r="J558" s="27">
        <f t="shared" si="41"/>
        <v>0</v>
      </c>
      <c r="K558" s="80">
        <f t="shared" si="43"/>
        <v>1</v>
      </c>
      <c r="L558" s="28">
        <f t="shared" si="42"/>
        <v>0</v>
      </c>
      <c r="M558" s="28">
        <f t="shared" si="44"/>
        <v>0</v>
      </c>
    </row>
    <row r="559" spans="1:13" ht="14.15" customHeight="1" x14ac:dyDescent="0.25">
      <c r="A559" s="129">
        <v>16081862</v>
      </c>
      <c r="B559" s="129" t="s">
        <v>277</v>
      </c>
      <c r="C559" s="129" t="s">
        <v>278</v>
      </c>
      <c r="D559" s="4" t="s">
        <v>2991</v>
      </c>
      <c r="E559" s="6">
        <v>60</v>
      </c>
      <c r="F559" s="6"/>
      <c r="G559" s="7"/>
      <c r="H559" s="122">
        <f>VLOOKUP(A559,'NIP totaal 2020'!$A$4:$I$1943,9,0)</f>
        <v>0</v>
      </c>
      <c r="I559" s="32">
        <f t="shared" si="40"/>
        <v>0</v>
      </c>
      <c r="J559" s="27">
        <f t="shared" si="41"/>
        <v>0</v>
      </c>
      <c r="K559" s="80">
        <f t="shared" si="43"/>
        <v>1</v>
      </c>
      <c r="L559" s="28">
        <f t="shared" si="42"/>
        <v>0</v>
      </c>
      <c r="M559" s="28">
        <f t="shared" si="44"/>
        <v>0</v>
      </c>
    </row>
    <row r="560" spans="1:13" ht="14.15" customHeight="1" x14ac:dyDescent="0.25">
      <c r="A560" s="129">
        <v>16085620</v>
      </c>
      <c r="B560" s="129" t="s">
        <v>257</v>
      </c>
      <c r="C560" s="129" t="s">
        <v>258</v>
      </c>
      <c r="D560" s="4" t="s">
        <v>2991</v>
      </c>
      <c r="E560" s="6">
        <v>28</v>
      </c>
      <c r="F560" s="6"/>
      <c r="G560" s="7"/>
      <c r="H560" s="122">
        <f>VLOOKUP(A560,'NIP totaal 2020'!$A$4:$I$1943,9,0)</f>
        <v>0</v>
      </c>
      <c r="I560" s="32">
        <f t="shared" si="40"/>
        <v>0</v>
      </c>
      <c r="J560" s="27">
        <f t="shared" si="41"/>
        <v>0</v>
      </c>
      <c r="K560" s="80">
        <f t="shared" si="43"/>
        <v>1</v>
      </c>
      <c r="L560" s="28">
        <f t="shared" si="42"/>
        <v>0</v>
      </c>
      <c r="M560" s="28">
        <f t="shared" si="44"/>
        <v>0</v>
      </c>
    </row>
    <row r="561" spans="1:13" ht="14.15" customHeight="1" x14ac:dyDescent="0.25">
      <c r="A561" s="129">
        <v>16086031</v>
      </c>
      <c r="B561" s="129" t="s">
        <v>211</v>
      </c>
      <c r="C561" s="129" t="s">
        <v>212</v>
      </c>
      <c r="D561" s="4" t="s">
        <v>2991</v>
      </c>
      <c r="E561" s="6">
        <v>60</v>
      </c>
      <c r="F561" s="6"/>
      <c r="G561" s="7"/>
      <c r="H561" s="122">
        <f>VLOOKUP(A561,'NIP totaal 2020'!$A$4:$I$1943,9,0)</f>
        <v>0</v>
      </c>
      <c r="I561" s="32">
        <f t="shared" si="40"/>
        <v>0</v>
      </c>
      <c r="J561" s="27">
        <f t="shared" si="41"/>
        <v>0</v>
      </c>
      <c r="K561" s="80">
        <f t="shared" si="43"/>
        <v>1</v>
      </c>
      <c r="L561" s="28">
        <f t="shared" si="42"/>
        <v>0</v>
      </c>
      <c r="M561" s="28">
        <f t="shared" si="44"/>
        <v>0</v>
      </c>
    </row>
    <row r="562" spans="1:13" ht="14.15" customHeight="1" x14ac:dyDescent="0.25">
      <c r="A562" s="129">
        <v>16089650</v>
      </c>
      <c r="B562" s="129" t="s">
        <v>148</v>
      </c>
      <c r="C562" s="129" t="s">
        <v>149</v>
      </c>
      <c r="D562" s="4" t="s">
        <v>2991</v>
      </c>
      <c r="E562" s="6">
        <v>5</v>
      </c>
      <c r="F562" s="6"/>
      <c r="G562" s="7"/>
      <c r="H562" s="122">
        <f>VLOOKUP(A562,'NIP totaal 2020'!$A$4:$I$1943,9,0)</f>
        <v>0</v>
      </c>
      <c r="I562" s="32">
        <f t="shared" si="40"/>
        <v>0</v>
      </c>
      <c r="J562" s="27">
        <f t="shared" si="41"/>
        <v>0</v>
      </c>
      <c r="K562" s="80">
        <f t="shared" si="43"/>
        <v>1</v>
      </c>
      <c r="L562" s="28">
        <f t="shared" si="42"/>
        <v>0</v>
      </c>
      <c r="M562" s="28">
        <f t="shared" si="44"/>
        <v>0</v>
      </c>
    </row>
    <row r="563" spans="1:13" ht="14.15" customHeight="1" x14ac:dyDescent="0.25">
      <c r="A563" s="129">
        <v>16089669</v>
      </c>
      <c r="B563" s="129" t="s">
        <v>148</v>
      </c>
      <c r="C563" s="129" t="s">
        <v>149</v>
      </c>
      <c r="D563" s="4" t="s">
        <v>2991</v>
      </c>
      <c r="E563" s="6">
        <v>5</v>
      </c>
      <c r="F563" s="6"/>
      <c r="G563" s="7"/>
      <c r="H563" s="122">
        <f>VLOOKUP(A563,'NIP totaal 2020'!$A$4:$I$1943,9,0)</f>
        <v>0</v>
      </c>
      <c r="I563" s="32">
        <f t="shared" si="40"/>
        <v>0</v>
      </c>
      <c r="J563" s="27">
        <f t="shared" si="41"/>
        <v>0</v>
      </c>
      <c r="K563" s="80">
        <f t="shared" si="43"/>
        <v>1</v>
      </c>
      <c r="L563" s="28">
        <f t="shared" si="42"/>
        <v>0</v>
      </c>
      <c r="M563" s="28">
        <f t="shared" si="44"/>
        <v>0</v>
      </c>
    </row>
    <row r="564" spans="1:13" ht="14.15" customHeight="1" x14ac:dyDescent="0.25">
      <c r="A564" s="129">
        <v>16089677</v>
      </c>
      <c r="B564" s="129" t="s">
        <v>148</v>
      </c>
      <c r="C564" s="129" t="s">
        <v>149</v>
      </c>
      <c r="D564" s="4" t="s">
        <v>2991</v>
      </c>
      <c r="E564" s="6">
        <v>5</v>
      </c>
      <c r="F564" s="6"/>
      <c r="G564" s="7"/>
      <c r="H564" s="122">
        <f>VLOOKUP(A564,'NIP totaal 2020'!$A$4:$I$1943,9,0)</f>
        <v>0</v>
      </c>
      <c r="I564" s="32">
        <f t="shared" si="40"/>
        <v>0</v>
      </c>
      <c r="J564" s="27">
        <f t="shared" si="41"/>
        <v>0</v>
      </c>
      <c r="K564" s="80">
        <f t="shared" si="43"/>
        <v>1</v>
      </c>
      <c r="L564" s="28">
        <f t="shared" si="42"/>
        <v>0</v>
      </c>
      <c r="M564" s="28">
        <f t="shared" si="44"/>
        <v>0</v>
      </c>
    </row>
    <row r="565" spans="1:13" ht="14.15" customHeight="1" x14ac:dyDescent="0.25">
      <c r="A565" s="129">
        <v>16089685</v>
      </c>
      <c r="B565" s="129" t="s">
        <v>148</v>
      </c>
      <c r="C565" s="129" t="s">
        <v>149</v>
      </c>
      <c r="D565" s="4" t="s">
        <v>2991</v>
      </c>
      <c r="E565" s="6">
        <v>5</v>
      </c>
      <c r="F565" s="6"/>
      <c r="G565" s="7"/>
      <c r="H565" s="122">
        <f>VLOOKUP(A565,'NIP totaal 2020'!$A$4:$I$1943,9,0)</f>
        <v>0</v>
      </c>
      <c r="I565" s="32">
        <f t="shared" si="40"/>
        <v>0</v>
      </c>
      <c r="J565" s="27">
        <f t="shared" si="41"/>
        <v>0</v>
      </c>
      <c r="K565" s="80">
        <f t="shared" si="43"/>
        <v>1</v>
      </c>
      <c r="L565" s="28">
        <f t="shared" si="42"/>
        <v>0</v>
      </c>
      <c r="M565" s="28">
        <f t="shared" si="44"/>
        <v>0</v>
      </c>
    </row>
    <row r="566" spans="1:13" ht="14.15" customHeight="1" x14ac:dyDescent="0.25">
      <c r="A566" s="129">
        <v>16089693</v>
      </c>
      <c r="B566" s="129" t="s">
        <v>148</v>
      </c>
      <c r="C566" s="129" t="s">
        <v>149</v>
      </c>
      <c r="D566" s="4" t="s">
        <v>2991</v>
      </c>
      <c r="E566" s="6">
        <v>5</v>
      </c>
      <c r="F566" s="6"/>
      <c r="G566" s="7"/>
      <c r="H566" s="122">
        <f>VLOOKUP(A566,'NIP totaal 2020'!$A$4:$I$1943,9,0)</f>
        <v>0</v>
      </c>
      <c r="I566" s="32">
        <f t="shared" si="40"/>
        <v>0</v>
      </c>
      <c r="J566" s="27">
        <f t="shared" si="41"/>
        <v>0</v>
      </c>
      <c r="K566" s="80">
        <f t="shared" si="43"/>
        <v>1</v>
      </c>
      <c r="L566" s="28">
        <f t="shared" si="42"/>
        <v>0</v>
      </c>
      <c r="M566" s="28">
        <f t="shared" si="44"/>
        <v>0</v>
      </c>
    </row>
    <row r="567" spans="1:13" ht="14.15" customHeight="1" x14ac:dyDescent="0.25">
      <c r="A567" s="129">
        <v>16089707</v>
      </c>
      <c r="B567" s="129" t="s">
        <v>148</v>
      </c>
      <c r="C567" s="129" t="s">
        <v>149</v>
      </c>
      <c r="D567" s="4" t="s">
        <v>2991</v>
      </c>
      <c r="E567" s="6">
        <v>5</v>
      </c>
      <c r="F567" s="6"/>
      <c r="G567" s="7"/>
      <c r="H567" s="122">
        <f>VLOOKUP(A567,'NIP totaal 2020'!$A$4:$I$1943,9,0)</f>
        <v>0</v>
      </c>
      <c r="I567" s="32">
        <f t="shared" si="40"/>
        <v>0</v>
      </c>
      <c r="J567" s="27">
        <f t="shared" si="41"/>
        <v>0</v>
      </c>
      <c r="K567" s="80">
        <f t="shared" si="43"/>
        <v>1</v>
      </c>
      <c r="L567" s="28">
        <f t="shared" si="42"/>
        <v>0</v>
      </c>
      <c r="M567" s="28">
        <f t="shared" si="44"/>
        <v>0</v>
      </c>
    </row>
    <row r="568" spans="1:13" ht="14.15" customHeight="1" x14ac:dyDescent="0.25">
      <c r="A568" s="129">
        <v>16102010</v>
      </c>
      <c r="B568" s="129" t="s">
        <v>196</v>
      </c>
      <c r="C568" s="129" t="s">
        <v>197</v>
      </c>
      <c r="D568" s="4" t="s">
        <v>2991</v>
      </c>
      <c r="E568" s="6">
        <v>60</v>
      </c>
      <c r="F568" s="6"/>
      <c r="G568" s="7"/>
      <c r="H568" s="122">
        <f>VLOOKUP(A568,'NIP totaal 2020'!$A$4:$I$1943,9,0)</f>
        <v>0</v>
      </c>
      <c r="I568" s="32">
        <f t="shared" si="40"/>
        <v>0</v>
      </c>
      <c r="J568" s="27">
        <f t="shared" si="41"/>
        <v>0</v>
      </c>
      <c r="K568" s="80">
        <f t="shared" si="43"/>
        <v>1</v>
      </c>
      <c r="L568" s="28">
        <f t="shared" si="42"/>
        <v>0</v>
      </c>
      <c r="M568" s="28">
        <f t="shared" si="44"/>
        <v>0</v>
      </c>
    </row>
    <row r="569" spans="1:13" ht="14.15" customHeight="1" x14ac:dyDescent="0.25">
      <c r="A569" s="129">
        <v>16102029</v>
      </c>
      <c r="B569" s="129" t="s">
        <v>196</v>
      </c>
      <c r="C569" s="129" t="s">
        <v>197</v>
      </c>
      <c r="D569" s="4" t="s">
        <v>2991</v>
      </c>
      <c r="E569" s="6">
        <v>30</v>
      </c>
      <c r="F569" s="6"/>
      <c r="G569" s="7"/>
      <c r="H569" s="122">
        <f>VLOOKUP(A569,'NIP totaal 2020'!$A$4:$I$1943,9,0)</f>
        <v>0</v>
      </c>
      <c r="I569" s="32">
        <f t="shared" si="40"/>
        <v>0</v>
      </c>
      <c r="J569" s="27">
        <f t="shared" si="41"/>
        <v>0</v>
      </c>
      <c r="K569" s="80">
        <f t="shared" si="43"/>
        <v>1</v>
      </c>
      <c r="L569" s="28">
        <f t="shared" si="42"/>
        <v>0</v>
      </c>
      <c r="M569" s="28">
        <f t="shared" si="44"/>
        <v>0</v>
      </c>
    </row>
    <row r="570" spans="1:13" ht="14.15" customHeight="1" x14ac:dyDescent="0.25">
      <c r="A570" s="129">
        <v>16105095</v>
      </c>
      <c r="B570" s="129" t="s">
        <v>251</v>
      </c>
      <c r="C570" s="129" t="s">
        <v>252</v>
      </c>
      <c r="D570" s="4" t="s">
        <v>2991</v>
      </c>
      <c r="E570" s="6">
        <v>56</v>
      </c>
      <c r="F570" s="6"/>
      <c r="G570" s="7"/>
      <c r="H570" s="122">
        <f>VLOOKUP(A570,'NIP totaal 2020'!$A$4:$I$1943,9,0)</f>
        <v>0</v>
      </c>
      <c r="I570" s="32">
        <f t="shared" si="40"/>
        <v>0</v>
      </c>
      <c r="J570" s="27">
        <f t="shared" si="41"/>
        <v>0</v>
      </c>
      <c r="K570" s="80">
        <f t="shared" si="43"/>
        <v>1</v>
      </c>
      <c r="L570" s="28">
        <f t="shared" si="42"/>
        <v>0</v>
      </c>
      <c r="M570" s="28">
        <f t="shared" si="44"/>
        <v>0</v>
      </c>
    </row>
    <row r="571" spans="1:13" ht="14.15" customHeight="1" x14ac:dyDescent="0.25">
      <c r="A571" s="129">
        <v>16105109</v>
      </c>
      <c r="B571" s="129" t="s">
        <v>251</v>
      </c>
      <c r="C571" s="129" t="s">
        <v>252</v>
      </c>
      <c r="D571" s="4" t="s">
        <v>2991</v>
      </c>
      <c r="E571" s="6">
        <v>56</v>
      </c>
      <c r="F571" s="6"/>
      <c r="G571" s="7"/>
      <c r="H571" s="122">
        <f>VLOOKUP(A571,'NIP totaal 2020'!$A$4:$I$1943,9,0)</f>
        <v>0</v>
      </c>
      <c r="I571" s="32">
        <f t="shared" si="40"/>
        <v>0</v>
      </c>
      <c r="J571" s="27">
        <f t="shared" si="41"/>
        <v>0</v>
      </c>
      <c r="K571" s="80">
        <f t="shared" si="43"/>
        <v>1</v>
      </c>
      <c r="L571" s="28">
        <f t="shared" si="42"/>
        <v>0</v>
      </c>
      <c r="M571" s="28">
        <f t="shared" si="44"/>
        <v>0</v>
      </c>
    </row>
    <row r="572" spans="1:13" ht="14.15" customHeight="1" x14ac:dyDescent="0.25">
      <c r="A572" s="129">
        <v>16105117</v>
      </c>
      <c r="B572" s="129" t="s">
        <v>251</v>
      </c>
      <c r="C572" s="129" t="s">
        <v>252</v>
      </c>
      <c r="D572" s="4" t="s">
        <v>2991</v>
      </c>
      <c r="E572" s="6">
        <v>56</v>
      </c>
      <c r="F572" s="6"/>
      <c r="G572" s="7"/>
      <c r="H572" s="122">
        <f>VLOOKUP(A572,'NIP totaal 2020'!$A$4:$I$1943,9,0)</f>
        <v>0</v>
      </c>
      <c r="I572" s="32">
        <f t="shared" si="40"/>
        <v>0</v>
      </c>
      <c r="J572" s="27">
        <f t="shared" si="41"/>
        <v>0</v>
      </c>
      <c r="K572" s="80">
        <f t="shared" si="43"/>
        <v>1</v>
      </c>
      <c r="L572" s="28">
        <f t="shared" si="42"/>
        <v>0</v>
      </c>
      <c r="M572" s="28">
        <f t="shared" si="44"/>
        <v>0</v>
      </c>
    </row>
    <row r="573" spans="1:13" ht="14.15" customHeight="1" x14ac:dyDescent="0.25">
      <c r="A573" s="129">
        <v>16105265</v>
      </c>
      <c r="B573" s="129" t="s">
        <v>235</v>
      </c>
      <c r="C573" s="129" t="s">
        <v>236</v>
      </c>
      <c r="D573" s="4" t="s">
        <v>2991</v>
      </c>
      <c r="E573" s="6">
        <v>56</v>
      </c>
      <c r="F573" s="6"/>
      <c r="G573" s="7"/>
      <c r="H573" s="122">
        <f>VLOOKUP(A573,'NIP totaal 2020'!$A$4:$I$1943,9,0)</f>
        <v>0</v>
      </c>
      <c r="I573" s="32">
        <f t="shared" si="40"/>
        <v>0</v>
      </c>
      <c r="J573" s="27">
        <f t="shared" si="41"/>
        <v>0</v>
      </c>
      <c r="K573" s="80">
        <f t="shared" si="43"/>
        <v>1</v>
      </c>
      <c r="L573" s="28">
        <f t="shared" si="42"/>
        <v>0</v>
      </c>
      <c r="M573" s="28">
        <f t="shared" si="44"/>
        <v>0</v>
      </c>
    </row>
    <row r="574" spans="1:13" ht="14.15" customHeight="1" x14ac:dyDescent="0.25">
      <c r="A574" s="129">
        <v>16105346</v>
      </c>
      <c r="B574" s="129" t="s">
        <v>251</v>
      </c>
      <c r="C574" s="129" t="s">
        <v>252</v>
      </c>
      <c r="D574" s="4" t="s">
        <v>2991</v>
      </c>
      <c r="E574" s="6">
        <v>56</v>
      </c>
      <c r="F574" s="6"/>
      <c r="G574" s="7"/>
      <c r="H574" s="122">
        <f>VLOOKUP(A574,'NIP totaal 2020'!$A$4:$I$1943,9,0)</f>
        <v>0</v>
      </c>
      <c r="I574" s="32">
        <f t="shared" si="40"/>
        <v>0</v>
      </c>
      <c r="J574" s="27">
        <f t="shared" si="41"/>
        <v>0</v>
      </c>
      <c r="K574" s="80">
        <f t="shared" si="43"/>
        <v>1</v>
      </c>
      <c r="L574" s="28">
        <f t="shared" si="42"/>
        <v>0</v>
      </c>
      <c r="M574" s="28">
        <f t="shared" si="44"/>
        <v>0</v>
      </c>
    </row>
    <row r="575" spans="1:13" ht="14.15" customHeight="1" x14ac:dyDescent="0.25">
      <c r="A575" s="129">
        <v>16105362</v>
      </c>
      <c r="B575" s="129" t="s">
        <v>251</v>
      </c>
      <c r="C575" s="129" t="s">
        <v>252</v>
      </c>
      <c r="D575" s="4" t="s">
        <v>2991</v>
      </c>
      <c r="E575" s="6">
        <v>56</v>
      </c>
      <c r="F575" s="6"/>
      <c r="G575" s="7"/>
      <c r="H575" s="122">
        <f>VLOOKUP(A575,'NIP totaal 2020'!$A$4:$I$1943,9,0)</f>
        <v>0</v>
      </c>
      <c r="I575" s="32">
        <f t="shared" si="40"/>
        <v>0</v>
      </c>
      <c r="J575" s="27">
        <f t="shared" si="41"/>
        <v>0</v>
      </c>
      <c r="K575" s="80">
        <f t="shared" si="43"/>
        <v>1</v>
      </c>
      <c r="L575" s="28">
        <f t="shared" si="42"/>
        <v>0</v>
      </c>
      <c r="M575" s="28">
        <f t="shared" si="44"/>
        <v>0</v>
      </c>
    </row>
    <row r="576" spans="1:13" ht="14.15" customHeight="1" x14ac:dyDescent="0.25">
      <c r="A576" s="129">
        <v>16105389</v>
      </c>
      <c r="B576" s="129" t="s">
        <v>251</v>
      </c>
      <c r="C576" s="129" t="s">
        <v>252</v>
      </c>
      <c r="D576" s="4" t="s">
        <v>2991</v>
      </c>
      <c r="E576" s="6">
        <v>56</v>
      </c>
      <c r="F576" s="6"/>
      <c r="G576" s="7"/>
      <c r="H576" s="122">
        <f>VLOOKUP(A576,'NIP totaal 2020'!$A$4:$I$1943,9,0)</f>
        <v>0</v>
      </c>
      <c r="I576" s="32">
        <f t="shared" si="40"/>
        <v>0</v>
      </c>
      <c r="J576" s="27">
        <f t="shared" si="41"/>
        <v>0</v>
      </c>
      <c r="K576" s="80">
        <f t="shared" si="43"/>
        <v>1</v>
      </c>
      <c r="L576" s="28">
        <f t="shared" si="42"/>
        <v>0</v>
      </c>
      <c r="M576" s="28">
        <f t="shared" si="44"/>
        <v>0</v>
      </c>
    </row>
    <row r="577" spans="1:13" ht="14.15" customHeight="1" x14ac:dyDescent="0.25">
      <c r="A577" s="129">
        <v>16106881</v>
      </c>
      <c r="B577" s="129" t="s">
        <v>146</v>
      </c>
      <c r="C577" s="129" t="s">
        <v>147</v>
      </c>
      <c r="D577" s="4" t="s">
        <v>2991</v>
      </c>
      <c r="E577" s="6">
        <v>1</v>
      </c>
      <c r="F577" s="6"/>
      <c r="G577" s="7"/>
      <c r="H577" s="122">
        <f>VLOOKUP(A577,'NIP totaal 2020'!$A$4:$I$1943,9,0)</f>
        <v>0</v>
      </c>
      <c r="I577" s="32">
        <f t="shared" si="40"/>
        <v>0</v>
      </c>
      <c r="J577" s="27">
        <f t="shared" si="41"/>
        <v>0</v>
      </c>
      <c r="K577" s="80">
        <f t="shared" si="43"/>
        <v>1</v>
      </c>
      <c r="L577" s="28">
        <f t="shared" si="42"/>
        <v>0</v>
      </c>
      <c r="M577" s="28">
        <f t="shared" si="44"/>
        <v>0</v>
      </c>
    </row>
    <row r="578" spans="1:13" ht="14.15" customHeight="1" x14ac:dyDescent="0.25">
      <c r="A578" s="129">
        <v>16106903</v>
      </c>
      <c r="B578" s="129" t="s">
        <v>146</v>
      </c>
      <c r="C578" s="129" t="s">
        <v>147</v>
      </c>
      <c r="D578" s="4" t="s">
        <v>2991</v>
      </c>
      <c r="E578" s="6">
        <v>1</v>
      </c>
      <c r="F578" s="6"/>
      <c r="G578" s="7"/>
      <c r="H578" s="122">
        <f>VLOOKUP(A578,'NIP totaal 2020'!$A$4:$I$1943,9,0)</f>
        <v>0</v>
      </c>
      <c r="I578" s="32">
        <f t="shared" si="40"/>
        <v>0</v>
      </c>
      <c r="J578" s="27">
        <f t="shared" si="41"/>
        <v>0</v>
      </c>
      <c r="K578" s="80">
        <f t="shared" si="43"/>
        <v>1</v>
      </c>
      <c r="L578" s="28">
        <f t="shared" si="42"/>
        <v>0</v>
      </c>
      <c r="M578" s="28">
        <f t="shared" si="44"/>
        <v>0</v>
      </c>
    </row>
    <row r="579" spans="1:13" ht="14.15" customHeight="1" x14ac:dyDescent="0.25">
      <c r="A579" s="129">
        <v>16106946</v>
      </c>
      <c r="B579" s="129" t="s">
        <v>279</v>
      </c>
      <c r="C579" s="129" t="s">
        <v>280</v>
      </c>
      <c r="D579" s="4" t="s">
        <v>2991</v>
      </c>
      <c r="E579" s="6">
        <v>100</v>
      </c>
      <c r="F579" s="6"/>
      <c r="G579" s="7"/>
      <c r="H579" s="122">
        <f>VLOOKUP(A579,'NIP totaal 2020'!$A$4:$I$1943,9,0)</f>
        <v>0</v>
      </c>
      <c r="I579" s="32">
        <f t="shared" si="40"/>
        <v>0</v>
      </c>
      <c r="J579" s="27">
        <f t="shared" si="41"/>
        <v>0</v>
      </c>
      <c r="K579" s="80">
        <f t="shared" si="43"/>
        <v>1</v>
      </c>
      <c r="L579" s="28">
        <f t="shared" si="42"/>
        <v>0</v>
      </c>
      <c r="M579" s="28">
        <f t="shared" si="44"/>
        <v>0</v>
      </c>
    </row>
    <row r="580" spans="1:13" ht="14.15" customHeight="1" x14ac:dyDescent="0.25">
      <c r="A580" s="129">
        <v>16113179</v>
      </c>
      <c r="B580" s="129" t="s">
        <v>281</v>
      </c>
      <c r="C580" s="129" t="s">
        <v>282</v>
      </c>
      <c r="D580" s="4" t="s">
        <v>2991</v>
      </c>
      <c r="E580" s="6">
        <v>1</v>
      </c>
      <c r="F580" s="6"/>
      <c r="G580" s="7"/>
      <c r="H580" s="122">
        <f>VLOOKUP(A580,'NIP totaal 2020'!$A$4:$I$1943,9,0)</f>
        <v>0</v>
      </c>
      <c r="I580" s="32">
        <f t="shared" ref="I580:I643" si="45">F580/E580</f>
        <v>0</v>
      </c>
      <c r="J580" s="27">
        <f t="shared" ref="J580:J643" si="46">H580/E580*F580</f>
        <v>0</v>
      </c>
      <c r="K580" s="80">
        <f t="shared" si="43"/>
        <v>1</v>
      </c>
      <c r="L580" s="28">
        <f t="shared" ref="L580:L643" si="47">G580/E580*F580</f>
        <v>0</v>
      </c>
      <c r="M580" s="28">
        <f t="shared" si="44"/>
        <v>0</v>
      </c>
    </row>
    <row r="581" spans="1:13" ht="14.15" customHeight="1" x14ac:dyDescent="0.25">
      <c r="A581" s="129">
        <v>16113187</v>
      </c>
      <c r="B581" s="129" t="s">
        <v>281</v>
      </c>
      <c r="C581" s="129" t="s">
        <v>282</v>
      </c>
      <c r="D581" s="4" t="s">
        <v>2991</v>
      </c>
      <c r="E581" s="6">
        <v>1</v>
      </c>
      <c r="F581" s="6"/>
      <c r="G581" s="7"/>
      <c r="H581" s="122">
        <f>VLOOKUP(A581,'NIP totaal 2020'!$A$4:$I$1943,9,0)</f>
        <v>0</v>
      </c>
      <c r="I581" s="32">
        <f t="shared" si="45"/>
        <v>0</v>
      </c>
      <c r="J581" s="27">
        <f t="shared" si="46"/>
        <v>0</v>
      </c>
      <c r="K581" s="80">
        <f t="shared" ref="K581:K644" si="48">IF(H581&gt;G581, 0, 1)</f>
        <v>1</v>
      </c>
      <c r="L581" s="28">
        <f t="shared" si="47"/>
        <v>0</v>
      </c>
      <c r="M581" s="28">
        <f t="shared" ref="M581:M644" si="49">MIN(L581,J581)</f>
        <v>0</v>
      </c>
    </row>
    <row r="582" spans="1:13" ht="14.15" customHeight="1" x14ac:dyDescent="0.25">
      <c r="A582" s="129">
        <v>16116658</v>
      </c>
      <c r="B582" s="129" t="s">
        <v>114</v>
      </c>
      <c r="C582" s="129" t="s">
        <v>115</v>
      </c>
      <c r="D582" s="4" t="s">
        <v>2991</v>
      </c>
      <c r="E582" s="6">
        <v>1</v>
      </c>
      <c r="F582" s="6"/>
      <c r="G582" s="7"/>
      <c r="H582" s="122">
        <f>VLOOKUP(A582,'NIP totaal 2020'!$A$4:$I$1943,9,0)</f>
        <v>0</v>
      </c>
      <c r="I582" s="32">
        <f t="shared" si="45"/>
        <v>0</v>
      </c>
      <c r="J582" s="27">
        <f t="shared" si="46"/>
        <v>0</v>
      </c>
      <c r="K582" s="80">
        <f t="shared" si="48"/>
        <v>1</v>
      </c>
      <c r="L582" s="28">
        <f t="shared" si="47"/>
        <v>0</v>
      </c>
      <c r="M582" s="28">
        <f t="shared" si="49"/>
        <v>0</v>
      </c>
    </row>
    <row r="583" spans="1:13" ht="14.15" customHeight="1" x14ac:dyDescent="0.25">
      <c r="A583" s="129">
        <v>16117697</v>
      </c>
      <c r="B583" s="129" t="s">
        <v>152</v>
      </c>
      <c r="C583" s="129" t="s">
        <v>153</v>
      </c>
      <c r="D583" s="4" t="s">
        <v>2991</v>
      </c>
      <c r="E583" s="6">
        <v>100</v>
      </c>
      <c r="F583" s="6"/>
      <c r="G583" s="7"/>
      <c r="H583" s="122">
        <f>VLOOKUP(A583,'NIP totaal 2020'!$A$4:$I$1943,9,0)</f>
        <v>0</v>
      </c>
      <c r="I583" s="32">
        <f t="shared" si="45"/>
        <v>0</v>
      </c>
      <c r="J583" s="27">
        <f t="shared" si="46"/>
        <v>0</v>
      </c>
      <c r="K583" s="80">
        <f t="shared" si="48"/>
        <v>1</v>
      </c>
      <c r="L583" s="28">
        <f t="shared" si="47"/>
        <v>0</v>
      </c>
      <c r="M583" s="28">
        <f t="shared" si="49"/>
        <v>0</v>
      </c>
    </row>
    <row r="584" spans="1:13" ht="14.15" customHeight="1" x14ac:dyDescent="0.25">
      <c r="A584" s="129">
        <v>16148231</v>
      </c>
      <c r="B584" s="129" t="s">
        <v>170</v>
      </c>
      <c r="C584" s="129" t="s">
        <v>171</v>
      </c>
      <c r="D584" s="4" t="s">
        <v>2991</v>
      </c>
      <c r="E584" s="6">
        <v>21</v>
      </c>
      <c r="F584" s="6"/>
      <c r="G584" s="7"/>
      <c r="H584" s="122">
        <f>VLOOKUP(A584,'NIP totaal 2020'!$A$4:$I$1943,9,0)</f>
        <v>0</v>
      </c>
      <c r="I584" s="32">
        <f t="shared" si="45"/>
        <v>0</v>
      </c>
      <c r="J584" s="27">
        <f t="shared" si="46"/>
        <v>0</v>
      </c>
      <c r="K584" s="80">
        <f t="shared" si="48"/>
        <v>1</v>
      </c>
      <c r="L584" s="28">
        <f t="shared" si="47"/>
        <v>0</v>
      </c>
      <c r="M584" s="28">
        <f t="shared" si="49"/>
        <v>0</v>
      </c>
    </row>
    <row r="585" spans="1:13" ht="14.15" customHeight="1" x14ac:dyDescent="0.25">
      <c r="A585" s="129">
        <v>16148258</v>
      </c>
      <c r="B585" s="129" t="s">
        <v>170</v>
      </c>
      <c r="C585" s="129" t="s">
        <v>171</v>
      </c>
      <c r="D585" s="4" t="s">
        <v>2991</v>
      </c>
      <c r="E585" s="6">
        <v>21</v>
      </c>
      <c r="F585" s="6"/>
      <c r="G585" s="7"/>
      <c r="H585" s="122">
        <f>VLOOKUP(A585,'NIP totaal 2020'!$A$4:$I$1943,9,0)</f>
        <v>0</v>
      </c>
      <c r="I585" s="32">
        <f t="shared" si="45"/>
        <v>0</v>
      </c>
      <c r="J585" s="27">
        <f t="shared" si="46"/>
        <v>0</v>
      </c>
      <c r="K585" s="80">
        <f t="shared" si="48"/>
        <v>1</v>
      </c>
      <c r="L585" s="28">
        <f t="shared" si="47"/>
        <v>0</v>
      </c>
      <c r="M585" s="28">
        <f t="shared" si="49"/>
        <v>0</v>
      </c>
    </row>
    <row r="586" spans="1:13" ht="14.15" customHeight="1" x14ac:dyDescent="0.25">
      <c r="A586" s="129">
        <v>16149106</v>
      </c>
      <c r="B586" s="129" t="s">
        <v>116</v>
      </c>
      <c r="C586" s="129" t="s">
        <v>117</v>
      </c>
      <c r="D586" s="4" t="s">
        <v>2991</v>
      </c>
      <c r="E586" s="6">
        <v>10</v>
      </c>
      <c r="F586" s="6"/>
      <c r="G586" s="7"/>
      <c r="H586" s="122">
        <f>VLOOKUP(A586,'NIP totaal 2020'!$A$4:$I$1943,9,0)</f>
        <v>0</v>
      </c>
      <c r="I586" s="32">
        <f t="shared" si="45"/>
        <v>0</v>
      </c>
      <c r="J586" s="27">
        <f t="shared" si="46"/>
        <v>0</v>
      </c>
      <c r="K586" s="80">
        <f t="shared" si="48"/>
        <v>1</v>
      </c>
      <c r="L586" s="28">
        <f t="shared" si="47"/>
        <v>0</v>
      </c>
      <c r="M586" s="28">
        <f t="shared" si="49"/>
        <v>0</v>
      </c>
    </row>
    <row r="587" spans="1:13" ht="14.15" customHeight="1" x14ac:dyDescent="0.25">
      <c r="A587" s="129">
        <v>16149416</v>
      </c>
      <c r="B587" s="129" t="s">
        <v>283</v>
      </c>
      <c r="C587" s="129" t="s">
        <v>284</v>
      </c>
      <c r="D587" s="4" t="s">
        <v>2991</v>
      </c>
      <c r="E587" s="6">
        <v>150</v>
      </c>
      <c r="F587" s="6"/>
      <c r="G587" s="7"/>
      <c r="H587" s="122">
        <f>VLOOKUP(A587,'NIP totaal 2020'!$A$4:$I$1943,9,0)</f>
        <v>0</v>
      </c>
      <c r="I587" s="32">
        <f t="shared" si="45"/>
        <v>0</v>
      </c>
      <c r="J587" s="27">
        <f t="shared" si="46"/>
        <v>0</v>
      </c>
      <c r="K587" s="80">
        <f t="shared" si="48"/>
        <v>1</v>
      </c>
      <c r="L587" s="28">
        <f t="shared" si="47"/>
        <v>0</v>
      </c>
      <c r="M587" s="28">
        <f t="shared" si="49"/>
        <v>0</v>
      </c>
    </row>
    <row r="588" spans="1:13" ht="14.15" customHeight="1" x14ac:dyDescent="0.25">
      <c r="A588" s="129">
        <v>16150260</v>
      </c>
      <c r="B588" s="129" t="s">
        <v>128</v>
      </c>
      <c r="C588" s="129" t="s">
        <v>129</v>
      </c>
      <c r="D588" s="4" t="s">
        <v>2991</v>
      </c>
      <c r="E588" s="6">
        <v>1</v>
      </c>
      <c r="F588" s="6"/>
      <c r="G588" s="7"/>
      <c r="H588" s="122">
        <f>VLOOKUP(A588,'NIP totaal 2020'!$A$4:$I$1943,9,0)</f>
        <v>0</v>
      </c>
      <c r="I588" s="32">
        <f t="shared" si="45"/>
        <v>0</v>
      </c>
      <c r="J588" s="27">
        <f t="shared" si="46"/>
        <v>0</v>
      </c>
      <c r="K588" s="80">
        <f t="shared" si="48"/>
        <v>1</v>
      </c>
      <c r="L588" s="28">
        <f t="shared" si="47"/>
        <v>0</v>
      </c>
      <c r="M588" s="28">
        <f t="shared" si="49"/>
        <v>0</v>
      </c>
    </row>
    <row r="589" spans="1:13" ht="14.15" customHeight="1" x14ac:dyDescent="0.25">
      <c r="A589" s="129">
        <v>16156846</v>
      </c>
      <c r="B589" s="129" t="s">
        <v>247</v>
      </c>
      <c r="C589" s="129" t="s">
        <v>248</v>
      </c>
      <c r="D589" s="4" t="s">
        <v>2991</v>
      </c>
      <c r="E589" s="6">
        <v>1</v>
      </c>
      <c r="F589" s="6"/>
      <c r="G589" s="7"/>
      <c r="H589" s="122">
        <f>VLOOKUP(A589,'NIP totaal 2020'!$A$4:$I$1943,9,0)</f>
        <v>0</v>
      </c>
      <c r="I589" s="32">
        <f t="shared" si="45"/>
        <v>0</v>
      </c>
      <c r="J589" s="27">
        <f t="shared" si="46"/>
        <v>0</v>
      </c>
      <c r="K589" s="80">
        <f t="shared" si="48"/>
        <v>1</v>
      </c>
      <c r="L589" s="28">
        <f t="shared" si="47"/>
        <v>0</v>
      </c>
      <c r="M589" s="28">
        <f t="shared" si="49"/>
        <v>0</v>
      </c>
    </row>
    <row r="590" spans="1:13" ht="14.15" customHeight="1" x14ac:dyDescent="0.25">
      <c r="A590" s="129">
        <v>16157656</v>
      </c>
      <c r="B590" s="129" t="s">
        <v>128</v>
      </c>
      <c r="C590" s="129" t="s">
        <v>129</v>
      </c>
      <c r="D590" s="4" t="s">
        <v>2991</v>
      </c>
      <c r="E590" s="6">
        <v>1</v>
      </c>
      <c r="F590" s="6"/>
      <c r="G590" s="7"/>
      <c r="H590" s="122">
        <f>VLOOKUP(A590,'NIP totaal 2020'!$A$4:$I$1943,9,0)</f>
        <v>0</v>
      </c>
      <c r="I590" s="32">
        <f t="shared" si="45"/>
        <v>0</v>
      </c>
      <c r="J590" s="27">
        <f t="shared" si="46"/>
        <v>0</v>
      </c>
      <c r="K590" s="80">
        <f t="shared" si="48"/>
        <v>1</v>
      </c>
      <c r="L590" s="28">
        <f t="shared" si="47"/>
        <v>0</v>
      </c>
      <c r="M590" s="28">
        <f t="shared" si="49"/>
        <v>0</v>
      </c>
    </row>
    <row r="591" spans="1:13" ht="14.15" customHeight="1" x14ac:dyDescent="0.25">
      <c r="A591" s="129">
        <v>16159853</v>
      </c>
      <c r="B591" s="129" t="s">
        <v>255</v>
      </c>
      <c r="C591" s="129" t="s">
        <v>256</v>
      </c>
      <c r="D591" s="4" t="s">
        <v>2991</v>
      </c>
      <c r="E591" s="6">
        <v>120</v>
      </c>
      <c r="F591" s="6"/>
      <c r="G591" s="7"/>
      <c r="H591" s="122">
        <f>VLOOKUP(A591,'NIP totaal 2020'!$A$4:$I$1943,9,0)</f>
        <v>0</v>
      </c>
      <c r="I591" s="32">
        <f t="shared" si="45"/>
        <v>0</v>
      </c>
      <c r="J591" s="27">
        <f t="shared" si="46"/>
        <v>0</v>
      </c>
      <c r="K591" s="80">
        <f t="shared" si="48"/>
        <v>1</v>
      </c>
      <c r="L591" s="28">
        <f t="shared" si="47"/>
        <v>0</v>
      </c>
      <c r="M591" s="28">
        <f t="shared" si="49"/>
        <v>0</v>
      </c>
    </row>
    <row r="592" spans="1:13" ht="14.15" customHeight="1" x14ac:dyDescent="0.25">
      <c r="A592" s="129">
        <v>16160576</v>
      </c>
      <c r="B592" s="129" t="s">
        <v>150</v>
      </c>
      <c r="C592" s="129" t="s">
        <v>151</v>
      </c>
      <c r="D592" s="4" t="s">
        <v>2991</v>
      </c>
      <c r="E592" s="6">
        <v>1</v>
      </c>
      <c r="F592" s="6"/>
      <c r="G592" s="7"/>
      <c r="H592" s="122">
        <f>VLOOKUP(A592,'NIP totaal 2020'!$A$4:$I$1943,9,0)</f>
        <v>0</v>
      </c>
      <c r="I592" s="32">
        <f t="shared" si="45"/>
        <v>0</v>
      </c>
      <c r="J592" s="27">
        <f t="shared" si="46"/>
        <v>0</v>
      </c>
      <c r="K592" s="80">
        <f t="shared" si="48"/>
        <v>1</v>
      </c>
      <c r="L592" s="28">
        <f t="shared" si="47"/>
        <v>0</v>
      </c>
      <c r="M592" s="28">
        <f t="shared" si="49"/>
        <v>0</v>
      </c>
    </row>
    <row r="593" spans="1:13" ht="14.15" customHeight="1" x14ac:dyDescent="0.25">
      <c r="A593" s="129">
        <v>16160584</v>
      </c>
      <c r="B593" s="129" t="s">
        <v>150</v>
      </c>
      <c r="C593" s="129" t="s">
        <v>151</v>
      </c>
      <c r="D593" s="4" t="s">
        <v>2991</v>
      </c>
      <c r="E593" s="6">
        <v>1</v>
      </c>
      <c r="F593" s="6"/>
      <c r="G593" s="7"/>
      <c r="H593" s="122">
        <f>VLOOKUP(A593,'NIP totaal 2020'!$A$4:$I$1943,9,0)</f>
        <v>0</v>
      </c>
      <c r="I593" s="32">
        <f t="shared" si="45"/>
        <v>0</v>
      </c>
      <c r="J593" s="27">
        <f t="shared" si="46"/>
        <v>0</v>
      </c>
      <c r="K593" s="80">
        <f t="shared" si="48"/>
        <v>1</v>
      </c>
      <c r="L593" s="28">
        <f t="shared" si="47"/>
        <v>0</v>
      </c>
      <c r="M593" s="28">
        <f t="shared" si="49"/>
        <v>0</v>
      </c>
    </row>
    <row r="594" spans="1:13" ht="14.15" customHeight="1" x14ac:dyDescent="0.25">
      <c r="A594" s="129">
        <v>16161661</v>
      </c>
      <c r="B594" s="129" t="s">
        <v>142</v>
      </c>
      <c r="C594" s="129" t="s">
        <v>143</v>
      </c>
      <c r="D594" s="4" t="s">
        <v>2991</v>
      </c>
      <c r="E594" s="6">
        <v>1</v>
      </c>
      <c r="F594" s="6"/>
      <c r="G594" s="7"/>
      <c r="H594" s="122">
        <f>VLOOKUP(A594,'NIP totaal 2020'!$A$4:$I$1943,9,0)</f>
        <v>0</v>
      </c>
      <c r="I594" s="32">
        <f t="shared" si="45"/>
        <v>0</v>
      </c>
      <c r="J594" s="27">
        <f t="shared" si="46"/>
        <v>0</v>
      </c>
      <c r="K594" s="80">
        <f t="shared" si="48"/>
        <v>1</v>
      </c>
      <c r="L594" s="28">
        <f t="shared" si="47"/>
        <v>0</v>
      </c>
      <c r="M594" s="28">
        <f t="shared" si="49"/>
        <v>0</v>
      </c>
    </row>
    <row r="595" spans="1:13" ht="14.15" customHeight="1" x14ac:dyDescent="0.25">
      <c r="A595" s="129">
        <v>16164644</v>
      </c>
      <c r="B595" s="129" t="s">
        <v>259</v>
      </c>
      <c r="C595" s="129" t="s">
        <v>260</v>
      </c>
      <c r="D595" s="4" t="s">
        <v>2991</v>
      </c>
      <c r="E595" s="6">
        <v>84</v>
      </c>
      <c r="F595" s="6"/>
      <c r="G595" s="7"/>
      <c r="H595" s="122">
        <f>VLOOKUP(A595,'NIP totaal 2020'!$A$4:$I$1943,9,0)</f>
        <v>0</v>
      </c>
      <c r="I595" s="32">
        <f t="shared" si="45"/>
        <v>0</v>
      </c>
      <c r="J595" s="27">
        <f t="shared" si="46"/>
        <v>0</v>
      </c>
      <c r="K595" s="80">
        <f t="shared" si="48"/>
        <v>1</v>
      </c>
      <c r="L595" s="28">
        <f t="shared" si="47"/>
        <v>0</v>
      </c>
      <c r="M595" s="28">
        <f t="shared" si="49"/>
        <v>0</v>
      </c>
    </row>
    <row r="596" spans="1:13" ht="14.15" customHeight="1" x14ac:dyDescent="0.25">
      <c r="A596" s="129">
        <v>16168070</v>
      </c>
      <c r="B596" s="129" t="s">
        <v>180</v>
      </c>
      <c r="C596" s="129" t="s">
        <v>181</v>
      </c>
      <c r="D596" s="4" t="s">
        <v>2991</v>
      </c>
      <c r="E596" s="6">
        <v>1</v>
      </c>
      <c r="F596" s="6"/>
      <c r="G596" s="7"/>
      <c r="H596" s="122">
        <f>VLOOKUP(A596,'NIP totaal 2020'!$A$4:$I$1943,9,0)</f>
        <v>0</v>
      </c>
      <c r="I596" s="32">
        <f t="shared" si="45"/>
        <v>0</v>
      </c>
      <c r="J596" s="27">
        <f t="shared" si="46"/>
        <v>0</v>
      </c>
      <c r="K596" s="80">
        <f t="shared" si="48"/>
        <v>1</v>
      </c>
      <c r="L596" s="28">
        <f t="shared" si="47"/>
        <v>0</v>
      </c>
      <c r="M596" s="28">
        <f t="shared" si="49"/>
        <v>0</v>
      </c>
    </row>
    <row r="597" spans="1:13" ht="14.15" customHeight="1" x14ac:dyDescent="0.25">
      <c r="A597" s="129">
        <v>16174941</v>
      </c>
      <c r="B597" s="129" t="s">
        <v>217</v>
      </c>
      <c r="C597" s="129" t="s">
        <v>218</v>
      </c>
      <c r="D597" s="4" t="s">
        <v>2991</v>
      </c>
      <c r="E597" s="6">
        <v>28</v>
      </c>
      <c r="F597" s="6"/>
      <c r="G597" s="7"/>
      <c r="H597" s="122">
        <f>VLOOKUP(A597,'NIP totaal 2020'!$A$4:$I$1943,9,0)</f>
        <v>0</v>
      </c>
      <c r="I597" s="32">
        <f t="shared" si="45"/>
        <v>0</v>
      </c>
      <c r="J597" s="27">
        <f t="shared" si="46"/>
        <v>0</v>
      </c>
      <c r="K597" s="80">
        <f t="shared" si="48"/>
        <v>1</v>
      </c>
      <c r="L597" s="28">
        <f t="shared" si="47"/>
        <v>0</v>
      </c>
      <c r="M597" s="28">
        <f t="shared" si="49"/>
        <v>0</v>
      </c>
    </row>
    <row r="598" spans="1:13" ht="14.15" customHeight="1" x14ac:dyDescent="0.25">
      <c r="A598" s="129">
        <v>16175433</v>
      </c>
      <c r="B598" s="129" t="s">
        <v>150</v>
      </c>
      <c r="C598" s="129" t="s">
        <v>151</v>
      </c>
      <c r="D598" s="4" t="s">
        <v>2991</v>
      </c>
      <c r="E598" s="6">
        <v>1</v>
      </c>
      <c r="F598" s="6"/>
      <c r="G598" s="7"/>
      <c r="H598" s="122">
        <f>VLOOKUP(A598,'NIP totaal 2020'!$A$4:$I$1943,9,0)</f>
        <v>0</v>
      </c>
      <c r="I598" s="32">
        <f t="shared" si="45"/>
        <v>0</v>
      </c>
      <c r="J598" s="27">
        <f t="shared" si="46"/>
        <v>0</v>
      </c>
      <c r="K598" s="80">
        <f t="shared" si="48"/>
        <v>1</v>
      </c>
      <c r="L598" s="28">
        <f t="shared" si="47"/>
        <v>0</v>
      </c>
      <c r="M598" s="28">
        <f t="shared" si="49"/>
        <v>0</v>
      </c>
    </row>
    <row r="599" spans="1:13" ht="14.15" customHeight="1" x14ac:dyDescent="0.25">
      <c r="A599" s="129">
        <v>16181247</v>
      </c>
      <c r="B599" s="129" t="s">
        <v>124</v>
      </c>
      <c r="C599" s="129" t="s">
        <v>125</v>
      </c>
      <c r="D599" s="4" t="s">
        <v>2991</v>
      </c>
      <c r="E599" s="6">
        <v>1</v>
      </c>
      <c r="F599" s="6"/>
      <c r="G599" s="7"/>
      <c r="H599" s="122">
        <f>VLOOKUP(A599,'NIP totaal 2020'!$A$4:$I$1943,9,0)</f>
        <v>0</v>
      </c>
      <c r="I599" s="32">
        <f t="shared" si="45"/>
        <v>0</v>
      </c>
      <c r="J599" s="27">
        <f t="shared" si="46"/>
        <v>0</v>
      </c>
      <c r="K599" s="80">
        <f t="shared" si="48"/>
        <v>1</v>
      </c>
      <c r="L599" s="28">
        <f t="shared" si="47"/>
        <v>0</v>
      </c>
      <c r="M599" s="28">
        <f t="shared" si="49"/>
        <v>0</v>
      </c>
    </row>
    <row r="600" spans="1:13" ht="14.15" customHeight="1" x14ac:dyDescent="0.25">
      <c r="A600" s="129">
        <v>16181255</v>
      </c>
      <c r="B600" s="129" t="s">
        <v>150</v>
      </c>
      <c r="C600" s="129" t="s">
        <v>151</v>
      </c>
      <c r="D600" s="4" t="s">
        <v>2991</v>
      </c>
      <c r="E600" s="6">
        <v>1</v>
      </c>
      <c r="F600" s="6"/>
      <c r="G600" s="7"/>
      <c r="H600" s="122">
        <f>VLOOKUP(A600,'NIP totaal 2020'!$A$4:$I$1943,9,0)</f>
        <v>0</v>
      </c>
      <c r="I600" s="32">
        <f t="shared" si="45"/>
        <v>0</v>
      </c>
      <c r="J600" s="27">
        <f t="shared" si="46"/>
        <v>0</v>
      </c>
      <c r="K600" s="80">
        <f t="shared" si="48"/>
        <v>1</v>
      </c>
      <c r="L600" s="28">
        <f t="shared" si="47"/>
        <v>0</v>
      </c>
      <c r="M600" s="28">
        <f t="shared" si="49"/>
        <v>0</v>
      </c>
    </row>
    <row r="601" spans="1:13" ht="14.15" customHeight="1" x14ac:dyDescent="0.25">
      <c r="A601" s="129">
        <v>16181271</v>
      </c>
      <c r="B601" s="129" t="s">
        <v>124</v>
      </c>
      <c r="C601" s="129" t="s">
        <v>125</v>
      </c>
      <c r="D601" s="4" t="s">
        <v>2991</v>
      </c>
      <c r="E601" s="6">
        <v>2</v>
      </c>
      <c r="F601" s="6"/>
      <c r="G601" s="7"/>
      <c r="H601" s="122">
        <f>VLOOKUP(A601,'NIP totaal 2020'!$A$4:$I$1943,9,0)</f>
        <v>0</v>
      </c>
      <c r="I601" s="32">
        <f t="shared" si="45"/>
        <v>0</v>
      </c>
      <c r="J601" s="27">
        <f t="shared" si="46"/>
        <v>0</v>
      </c>
      <c r="K601" s="80">
        <f t="shared" si="48"/>
        <v>1</v>
      </c>
      <c r="L601" s="28">
        <f t="shared" si="47"/>
        <v>0</v>
      </c>
      <c r="M601" s="28">
        <f t="shared" si="49"/>
        <v>0</v>
      </c>
    </row>
    <row r="602" spans="1:13" ht="14.15" customHeight="1" x14ac:dyDescent="0.25">
      <c r="A602" s="129">
        <v>16181301</v>
      </c>
      <c r="B602" s="129" t="s">
        <v>287</v>
      </c>
      <c r="C602" s="129" t="s">
        <v>288</v>
      </c>
      <c r="D602" s="4" t="s">
        <v>2991</v>
      </c>
      <c r="E602" s="6">
        <v>120</v>
      </c>
      <c r="F602" s="6"/>
      <c r="G602" s="7"/>
      <c r="H602" s="122">
        <f>VLOOKUP(A602,'NIP totaal 2020'!$A$4:$I$1943,9,0)</f>
        <v>0</v>
      </c>
      <c r="I602" s="32">
        <f t="shared" si="45"/>
        <v>0</v>
      </c>
      <c r="J602" s="27">
        <f t="shared" si="46"/>
        <v>0</v>
      </c>
      <c r="K602" s="80">
        <f t="shared" si="48"/>
        <v>1</v>
      </c>
      <c r="L602" s="28">
        <f t="shared" si="47"/>
        <v>0</v>
      </c>
      <c r="M602" s="28">
        <f t="shared" si="49"/>
        <v>0</v>
      </c>
    </row>
    <row r="603" spans="1:13" ht="14.15" customHeight="1" x14ac:dyDescent="0.25">
      <c r="A603" s="129">
        <v>16182162</v>
      </c>
      <c r="B603" s="129" t="s">
        <v>289</v>
      </c>
      <c r="C603" s="129" t="s">
        <v>290</v>
      </c>
      <c r="D603" s="4" t="s">
        <v>2991</v>
      </c>
      <c r="E603" s="6">
        <v>30</v>
      </c>
      <c r="F603" s="6"/>
      <c r="G603" s="7"/>
      <c r="H603" s="122">
        <f>VLOOKUP(A603,'NIP totaal 2020'!$A$4:$I$1943,9,0)</f>
        <v>0</v>
      </c>
      <c r="I603" s="32">
        <f t="shared" si="45"/>
        <v>0</v>
      </c>
      <c r="J603" s="27">
        <f t="shared" si="46"/>
        <v>0</v>
      </c>
      <c r="K603" s="80">
        <f t="shared" si="48"/>
        <v>1</v>
      </c>
      <c r="L603" s="28">
        <f t="shared" si="47"/>
        <v>0</v>
      </c>
      <c r="M603" s="28">
        <f t="shared" si="49"/>
        <v>0</v>
      </c>
    </row>
    <row r="604" spans="1:13" ht="14.15" customHeight="1" x14ac:dyDescent="0.25">
      <c r="A604" s="129">
        <v>16182170</v>
      </c>
      <c r="B604" s="129" t="s">
        <v>289</v>
      </c>
      <c r="C604" s="129" t="s">
        <v>290</v>
      </c>
      <c r="D604" s="4" t="s">
        <v>2991</v>
      </c>
      <c r="E604" s="6">
        <v>30</v>
      </c>
      <c r="F604" s="6"/>
      <c r="G604" s="7"/>
      <c r="H604" s="122">
        <f>VLOOKUP(A604,'NIP totaal 2020'!$A$4:$I$1943,9,0)</f>
        <v>0</v>
      </c>
      <c r="I604" s="32">
        <f t="shared" si="45"/>
        <v>0</v>
      </c>
      <c r="J604" s="27">
        <f t="shared" si="46"/>
        <v>0</v>
      </c>
      <c r="K604" s="80">
        <f t="shared" si="48"/>
        <v>1</v>
      </c>
      <c r="L604" s="28">
        <f t="shared" si="47"/>
        <v>0</v>
      </c>
      <c r="M604" s="28">
        <f t="shared" si="49"/>
        <v>0</v>
      </c>
    </row>
    <row r="605" spans="1:13" ht="14.15" customHeight="1" x14ac:dyDescent="0.25">
      <c r="A605" s="129">
        <v>16182189</v>
      </c>
      <c r="B605" s="129" t="s">
        <v>204</v>
      </c>
      <c r="C605" s="129" t="s">
        <v>205</v>
      </c>
      <c r="D605" s="4" t="s">
        <v>2991</v>
      </c>
      <c r="E605" s="6">
        <v>1</v>
      </c>
      <c r="F605" s="6"/>
      <c r="G605" s="7"/>
      <c r="H605" s="122">
        <f>VLOOKUP(A605,'NIP totaal 2020'!$A$4:$I$1943,9,0)</f>
        <v>0</v>
      </c>
      <c r="I605" s="32">
        <f t="shared" si="45"/>
        <v>0</v>
      </c>
      <c r="J605" s="27">
        <f t="shared" si="46"/>
        <v>0</v>
      </c>
      <c r="K605" s="80">
        <f t="shared" si="48"/>
        <v>1</v>
      </c>
      <c r="L605" s="28">
        <f t="shared" si="47"/>
        <v>0</v>
      </c>
      <c r="M605" s="28">
        <f t="shared" si="49"/>
        <v>0</v>
      </c>
    </row>
    <row r="606" spans="1:13" ht="14.15" customHeight="1" x14ac:dyDescent="0.25">
      <c r="A606" s="129">
        <v>16184300</v>
      </c>
      <c r="B606" s="129" t="s">
        <v>206</v>
      </c>
      <c r="C606" s="129" t="s">
        <v>141</v>
      </c>
      <c r="D606" s="4" t="s">
        <v>2991</v>
      </c>
      <c r="E606" s="6">
        <v>30</v>
      </c>
      <c r="F606" s="6"/>
      <c r="G606" s="7"/>
      <c r="H606" s="122">
        <f>VLOOKUP(A606,'NIP totaal 2020'!$A$4:$I$1943,9,0)</f>
        <v>0</v>
      </c>
      <c r="I606" s="32">
        <f t="shared" si="45"/>
        <v>0</v>
      </c>
      <c r="J606" s="27">
        <f t="shared" si="46"/>
        <v>0</v>
      </c>
      <c r="K606" s="80">
        <f t="shared" si="48"/>
        <v>1</v>
      </c>
      <c r="L606" s="28">
        <f t="shared" si="47"/>
        <v>0</v>
      </c>
      <c r="M606" s="28">
        <f t="shared" si="49"/>
        <v>0</v>
      </c>
    </row>
    <row r="607" spans="1:13" ht="14.15" customHeight="1" x14ac:dyDescent="0.25">
      <c r="A607" s="129">
        <v>16190068</v>
      </c>
      <c r="B607" s="129" t="s">
        <v>172</v>
      </c>
      <c r="C607" s="129" t="s">
        <v>173</v>
      </c>
      <c r="D607" s="4" t="s">
        <v>2991</v>
      </c>
      <c r="E607" s="6">
        <v>1</v>
      </c>
      <c r="F607" s="6"/>
      <c r="G607" s="7"/>
      <c r="H607" s="122">
        <f>VLOOKUP(A607,'NIP totaal 2020'!$A$4:$I$1943,9,0)</f>
        <v>0</v>
      </c>
      <c r="I607" s="32">
        <f t="shared" si="45"/>
        <v>0</v>
      </c>
      <c r="J607" s="27">
        <f t="shared" si="46"/>
        <v>0</v>
      </c>
      <c r="K607" s="80">
        <f t="shared" si="48"/>
        <v>1</v>
      </c>
      <c r="L607" s="28">
        <f t="shared" si="47"/>
        <v>0</v>
      </c>
      <c r="M607" s="28">
        <f t="shared" si="49"/>
        <v>0</v>
      </c>
    </row>
    <row r="608" spans="1:13" ht="14.15" customHeight="1" x14ac:dyDescent="0.25">
      <c r="A608" s="129">
        <v>16192532</v>
      </c>
      <c r="B608" s="129" t="s">
        <v>271</v>
      </c>
      <c r="C608" s="129" t="s">
        <v>272</v>
      </c>
      <c r="D608" s="4" t="s">
        <v>2991</v>
      </c>
      <c r="E608" s="6">
        <v>1</v>
      </c>
      <c r="F608" s="6"/>
      <c r="G608" s="7"/>
      <c r="H608" s="122">
        <f>VLOOKUP(A608,'NIP totaal 2020'!$A$4:$I$1943,9,0)</f>
        <v>0</v>
      </c>
      <c r="I608" s="32">
        <f t="shared" si="45"/>
        <v>0</v>
      </c>
      <c r="J608" s="27">
        <f t="shared" si="46"/>
        <v>0</v>
      </c>
      <c r="K608" s="80">
        <f t="shared" si="48"/>
        <v>1</v>
      </c>
      <c r="L608" s="28">
        <f t="shared" si="47"/>
        <v>0</v>
      </c>
      <c r="M608" s="28">
        <f t="shared" si="49"/>
        <v>0</v>
      </c>
    </row>
    <row r="609" spans="1:13" ht="14.15" customHeight="1" x14ac:dyDescent="0.25">
      <c r="A609" s="129">
        <v>16193113</v>
      </c>
      <c r="B609" s="129" t="s">
        <v>235</v>
      </c>
      <c r="C609" s="129" t="s">
        <v>236</v>
      </c>
      <c r="D609" s="4" t="s">
        <v>2991</v>
      </c>
      <c r="E609" s="6">
        <v>56</v>
      </c>
      <c r="F609" s="6"/>
      <c r="G609" s="7"/>
      <c r="H609" s="122">
        <f>VLOOKUP(A609,'NIP totaal 2020'!$A$4:$I$1943,9,0)</f>
        <v>0</v>
      </c>
      <c r="I609" s="32">
        <f t="shared" si="45"/>
        <v>0</v>
      </c>
      <c r="J609" s="27">
        <f t="shared" si="46"/>
        <v>0</v>
      </c>
      <c r="K609" s="80">
        <f t="shared" si="48"/>
        <v>1</v>
      </c>
      <c r="L609" s="28">
        <f t="shared" si="47"/>
        <v>0</v>
      </c>
      <c r="M609" s="28">
        <f t="shared" si="49"/>
        <v>0</v>
      </c>
    </row>
    <row r="610" spans="1:13" ht="14.15" customHeight="1" x14ac:dyDescent="0.25">
      <c r="A610" s="129">
        <v>16193148</v>
      </c>
      <c r="B610" s="129" t="s">
        <v>291</v>
      </c>
      <c r="C610" s="129" t="s">
        <v>292</v>
      </c>
      <c r="D610" s="4" t="s">
        <v>2991</v>
      </c>
      <c r="E610" s="6">
        <v>1</v>
      </c>
      <c r="F610" s="6"/>
      <c r="G610" s="7"/>
      <c r="H610" s="122">
        <f>VLOOKUP(A610,'NIP totaal 2020'!$A$4:$I$1943,9,0)</f>
        <v>0</v>
      </c>
      <c r="I610" s="32">
        <f t="shared" si="45"/>
        <v>0</v>
      </c>
      <c r="J610" s="27">
        <f t="shared" si="46"/>
        <v>0</v>
      </c>
      <c r="K610" s="80">
        <f t="shared" si="48"/>
        <v>1</v>
      </c>
      <c r="L610" s="28">
        <f t="shared" si="47"/>
        <v>0</v>
      </c>
      <c r="M610" s="28">
        <f t="shared" si="49"/>
        <v>0</v>
      </c>
    </row>
    <row r="611" spans="1:13" ht="14.15" customHeight="1" x14ac:dyDescent="0.25">
      <c r="A611" s="129">
        <v>16193164</v>
      </c>
      <c r="B611" s="129" t="s">
        <v>235</v>
      </c>
      <c r="C611" s="129" t="s">
        <v>236</v>
      </c>
      <c r="D611" s="4" t="s">
        <v>2991</v>
      </c>
      <c r="E611" s="6">
        <v>56</v>
      </c>
      <c r="F611" s="6"/>
      <c r="G611" s="7"/>
      <c r="H611" s="122">
        <f>VLOOKUP(A611,'NIP totaal 2020'!$A$4:$I$1943,9,0)</f>
        <v>0</v>
      </c>
      <c r="I611" s="32">
        <f t="shared" si="45"/>
        <v>0</v>
      </c>
      <c r="J611" s="27">
        <f t="shared" si="46"/>
        <v>0</v>
      </c>
      <c r="K611" s="80">
        <f t="shared" si="48"/>
        <v>1</v>
      </c>
      <c r="L611" s="28">
        <f t="shared" si="47"/>
        <v>0</v>
      </c>
      <c r="M611" s="28">
        <f t="shared" si="49"/>
        <v>0</v>
      </c>
    </row>
    <row r="612" spans="1:13" ht="14.15" customHeight="1" x14ac:dyDescent="0.25">
      <c r="A612" s="129">
        <v>16194543</v>
      </c>
      <c r="B612" s="129" t="s">
        <v>293</v>
      </c>
      <c r="C612" s="129" t="s">
        <v>294</v>
      </c>
      <c r="D612" s="4" t="s">
        <v>2991</v>
      </c>
      <c r="E612" s="6">
        <v>6</v>
      </c>
      <c r="F612" s="6"/>
      <c r="G612" s="7"/>
      <c r="H612" s="122">
        <f>VLOOKUP(A612,'NIP totaal 2020'!$A$4:$I$1943,9,0)</f>
        <v>0</v>
      </c>
      <c r="I612" s="32">
        <f t="shared" si="45"/>
        <v>0</v>
      </c>
      <c r="J612" s="27">
        <f t="shared" si="46"/>
        <v>0</v>
      </c>
      <c r="K612" s="80">
        <f t="shared" si="48"/>
        <v>1</v>
      </c>
      <c r="L612" s="28">
        <f t="shared" si="47"/>
        <v>0</v>
      </c>
      <c r="M612" s="28">
        <f t="shared" si="49"/>
        <v>0</v>
      </c>
    </row>
    <row r="613" spans="1:13" ht="14.15" customHeight="1" x14ac:dyDescent="0.25">
      <c r="A613" s="129">
        <v>16194551</v>
      </c>
      <c r="B613" s="129" t="s">
        <v>293</v>
      </c>
      <c r="C613" s="129" t="s">
        <v>294</v>
      </c>
      <c r="D613" s="4" t="s">
        <v>2991</v>
      </c>
      <c r="E613" s="6">
        <v>6</v>
      </c>
      <c r="F613" s="6"/>
      <c r="G613" s="7"/>
      <c r="H613" s="122">
        <f>VLOOKUP(A613,'NIP totaal 2020'!$A$4:$I$1943,9,0)</f>
        <v>0</v>
      </c>
      <c r="I613" s="32">
        <f t="shared" si="45"/>
        <v>0</v>
      </c>
      <c r="J613" s="27">
        <f t="shared" si="46"/>
        <v>0</v>
      </c>
      <c r="K613" s="80">
        <f t="shared" si="48"/>
        <v>1</v>
      </c>
      <c r="L613" s="28">
        <f t="shared" si="47"/>
        <v>0</v>
      </c>
      <c r="M613" s="28">
        <f t="shared" si="49"/>
        <v>0</v>
      </c>
    </row>
    <row r="614" spans="1:13" ht="14.15" customHeight="1" x14ac:dyDescent="0.25">
      <c r="A614" s="129">
        <v>16194578</v>
      </c>
      <c r="B614" s="129" t="s">
        <v>293</v>
      </c>
      <c r="C614" s="129" t="s">
        <v>294</v>
      </c>
      <c r="D614" s="4" t="s">
        <v>2991</v>
      </c>
      <c r="E614" s="6">
        <v>6</v>
      </c>
      <c r="F614" s="6"/>
      <c r="G614" s="7"/>
      <c r="H614" s="122">
        <f>VLOOKUP(A614,'NIP totaal 2020'!$A$4:$I$1943,9,0)</f>
        <v>0</v>
      </c>
      <c r="I614" s="32">
        <f t="shared" si="45"/>
        <v>0</v>
      </c>
      <c r="J614" s="27">
        <f t="shared" si="46"/>
        <v>0</v>
      </c>
      <c r="K614" s="80">
        <f t="shared" si="48"/>
        <v>1</v>
      </c>
      <c r="L614" s="28">
        <f t="shared" si="47"/>
        <v>0</v>
      </c>
      <c r="M614" s="28">
        <f t="shared" si="49"/>
        <v>0</v>
      </c>
    </row>
    <row r="615" spans="1:13" ht="14.15" customHeight="1" x14ac:dyDescent="0.25">
      <c r="A615" s="129">
        <v>16198999</v>
      </c>
      <c r="B615" s="129" t="s">
        <v>196</v>
      </c>
      <c r="C615" s="129" t="s">
        <v>197</v>
      </c>
      <c r="D615" s="4" t="s">
        <v>2991</v>
      </c>
      <c r="E615" s="6">
        <v>100</v>
      </c>
      <c r="F615" s="6"/>
      <c r="G615" s="7"/>
      <c r="H615" s="122">
        <f>VLOOKUP(A615,'NIP totaal 2020'!$A$4:$I$1943,9,0)</f>
        <v>0</v>
      </c>
      <c r="I615" s="32">
        <f t="shared" si="45"/>
        <v>0</v>
      </c>
      <c r="J615" s="27">
        <f t="shared" si="46"/>
        <v>0</v>
      </c>
      <c r="K615" s="80">
        <f t="shared" si="48"/>
        <v>1</v>
      </c>
      <c r="L615" s="28">
        <f t="shared" si="47"/>
        <v>0</v>
      </c>
      <c r="M615" s="28">
        <f t="shared" si="49"/>
        <v>0</v>
      </c>
    </row>
    <row r="616" spans="1:13" ht="14.15" customHeight="1" x14ac:dyDescent="0.25">
      <c r="A616" s="129">
        <v>16199111</v>
      </c>
      <c r="B616" s="129" t="s">
        <v>287</v>
      </c>
      <c r="C616" s="129" t="s">
        <v>288</v>
      </c>
      <c r="D616" s="4" t="s">
        <v>2991</v>
      </c>
      <c r="E616" s="6">
        <v>120</v>
      </c>
      <c r="F616" s="6"/>
      <c r="G616" s="7"/>
      <c r="H616" s="122">
        <f>VLOOKUP(A616,'NIP totaal 2020'!$A$4:$I$1943,9,0)</f>
        <v>0</v>
      </c>
      <c r="I616" s="32">
        <f t="shared" si="45"/>
        <v>0</v>
      </c>
      <c r="J616" s="27">
        <f t="shared" si="46"/>
        <v>0</v>
      </c>
      <c r="K616" s="80">
        <f t="shared" si="48"/>
        <v>1</v>
      </c>
      <c r="L616" s="28">
        <f t="shared" si="47"/>
        <v>0</v>
      </c>
      <c r="M616" s="28">
        <f t="shared" si="49"/>
        <v>0</v>
      </c>
    </row>
    <row r="617" spans="1:13" ht="14.15" customHeight="1" x14ac:dyDescent="0.25">
      <c r="A617" s="129">
        <v>16200187</v>
      </c>
      <c r="B617" s="129" t="s">
        <v>263</v>
      </c>
      <c r="C617" s="129" t="s">
        <v>264</v>
      </c>
      <c r="D617" s="4" t="s">
        <v>2991</v>
      </c>
      <c r="E617" s="6">
        <v>28</v>
      </c>
      <c r="F617" s="6"/>
      <c r="G617" s="7"/>
      <c r="H617" s="122">
        <f>VLOOKUP(A617,'NIP totaal 2020'!$A$4:$I$1943,9,0)</f>
        <v>0</v>
      </c>
      <c r="I617" s="32">
        <f t="shared" si="45"/>
        <v>0</v>
      </c>
      <c r="J617" s="27">
        <f t="shared" si="46"/>
        <v>0</v>
      </c>
      <c r="K617" s="80">
        <f t="shared" si="48"/>
        <v>1</v>
      </c>
      <c r="L617" s="28">
        <f t="shared" si="47"/>
        <v>0</v>
      </c>
      <c r="M617" s="28">
        <f t="shared" si="49"/>
        <v>0</v>
      </c>
    </row>
    <row r="618" spans="1:13" ht="14.15" customHeight="1" x14ac:dyDescent="0.25">
      <c r="A618" s="129">
        <v>16201140</v>
      </c>
      <c r="B618" s="129" t="s">
        <v>263</v>
      </c>
      <c r="C618" s="129" t="s">
        <v>264</v>
      </c>
      <c r="D618" s="4" t="s">
        <v>2991</v>
      </c>
      <c r="E618" s="6">
        <v>28</v>
      </c>
      <c r="F618" s="6"/>
      <c r="G618" s="7"/>
      <c r="H618" s="122">
        <f>VLOOKUP(A618,'NIP totaal 2020'!$A$4:$I$1943,9,0)</f>
        <v>0</v>
      </c>
      <c r="I618" s="32">
        <f t="shared" si="45"/>
        <v>0</v>
      </c>
      <c r="J618" s="27">
        <f t="shared" si="46"/>
        <v>0</v>
      </c>
      <c r="K618" s="80">
        <f t="shared" si="48"/>
        <v>1</v>
      </c>
      <c r="L618" s="28">
        <f t="shared" si="47"/>
        <v>0</v>
      </c>
      <c r="M618" s="28">
        <f t="shared" si="49"/>
        <v>0</v>
      </c>
    </row>
    <row r="619" spans="1:13" ht="14.15" customHeight="1" x14ac:dyDescent="0.25">
      <c r="A619" s="129">
        <v>16202996</v>
      </c>
      <c r="B619" s="129" t="s">
        <v>202</v>
      </c>
      <c r="C619" s="129" t="s">
        <v>203</v>
      </c>
      <c r="D619" s="4" t="s">
        <v>2991</v>
      </c>
      <c r="E619" s="6">
        <v>1</v>
      </c>
      <c r="F619" s="6"/>
      <c r="G619" s="7"/>
      <c r="H619" s="122">
        <f>VLOOKUP(A619,'NIP totaal 2020'!$A$4:$I$1943,9,0)</f>
        <v>0</v>
      </c>
      <c r="I619" s="32">
        <f t="shared" si="45"/>
        <v>0</v>
      </c>
      <c r="J619" s="27">
        <f t="shared" si="46"/>
        <v>0</v>
      </c>
      <c r="K619" s="80">
        <f t="shared" si="48"/>
        <v>1</v>
      </c>
      <c r="L619" s="28">
        <f t="shared" si="47"/>
        <v>0</v>
      </c>
      <c r="M619" s="28">
        <f t="shared" si="49"/>
        <v>0</v>
      </c>
    </row>
    <row r="620" spans="1:13" ht="14.15" customHeight="1" x14ac:dyDescent="0.25">
      <c r="A620" s="129">
        <v>16203003</v>
      </c>
      <c r="B620" s="129" t="s">
        <v>202</v>
      </c>
      <c r="C620" s="129" t="s">
        <v>203</v>
      </c>
      <c r="D620" s="4" t="s">
        <v>2991</v>
      </c>
      <c r="E620" s="6">
        <v>1</v>
      </c>
      <c r="F620" s="6"/>
      <c r="G620" s="7"/>
      <c r="H620" s="122">
        <f>VLOOKUP(A620,'NIP totaal 2020'!$A$4:$I$1943,9,0)</f>
        <v>0</v>
      </c>
      <c r="I620" s="32">
        <f t="shared" si="45"/>
        <v>0</v>
      </c>
      <c r="J620" s="27">
        <f t="shared" si="46"/>
        <v>0</v>
      </c>
      <c r="K620" s="80">
        <f t="shared" si="48"/>
        <v>1</v>
      </c>
      <c r="L620" s="28">
        <f t="shared" si="47"/>
        <v>0</v>
      </c>
      <c r="M620" s="28">
        <f t="shared" si="49"/>
        <v>0</v>
      </c>
    </row>
    <row r="621" spans="1:13" ht="14.15" customHeight="1" x14ac:dyDescent="0.25">
      <c r="A621" s="129">
        <v>16203011</v>
      </c>
      <c r="B621" s="129" t="s">
        <v>202</v>
      </c>
      <c r="C621" s="129" t="s">
        <v>203</v>
      </c>
      <c r="D621" s="4" t="s">
        <v>2991</v>
      </c>
      <c r="E621" s="6">
        <v>1</v>
      </c>
      <c r="F621" s="6"/>
      <c r="G621" s="7"/>
      <c r="H621" s="122">
        <f>VLOOKUP(A621,'NIP totaal 2020'!$A$4:$I$1943,9,0)</f>
        <v>0</v>
      </c>
      <c r="I621" s="32">
        <f t="shared" si="45"/>
        <v>0</v>
      </c>
      <c r="J621" s="27">
        <f t="shared" si="46"/>
        <v>0</v>
      </c>
      <c r="K621" s="80">
        <f t="shared" si="48"/>
        <v>1</v>
      </c>
      <c r="L621" s="28">
        <f t="shared" si="47"/>
        <v>0</v>
      </c>
      <c r="M621" s="28">
        <f t="shared" si="49"/>
        <v>0</v>
      </c>
    </row>
    <row r="622" spans="1:13" ht="14.15" customHeight="1" x14ac:dyDescent="0.25">
      <c r="A622" s="129">
        <v>16203046</v>
      </c>
      <c r="B622" s="129" t="s">
        <v>202</v>
      </c>
      <c r="C622" s="129" t="s">
        <v>203</v>
      </c>
      <c r="D622" s="4" t="s">
        <v>2991</v>
      </c>
      <c r="E622" s="6">
        <v>1</v>
      </c>
      <c r="F622" s="6"/>
      <c r="G622" s="7"/>
      <c r="H622" s="122">
        <f>VLOOKUP(A622,'NIP totaal 2020'!$A$4:$I$1943,9,0)</f>
        <v>0</v>
      </c>
      <c r="I622" s="32">
        <f t="shared" si="45"/>
        <v>0</v>
      </c>
      <c r="J622" s="27">
        <f t="shared" si="46"/>
        <v>0</v>
      </c>
      <c r="K622" s="80">
        <f t="shared" si="48"/>
        <v>1</v>
      </c>
      <c r="L622" s="28">
        <f t="shared" si="47"/>
        <v>0</v>
      </c>
      <c r="M622" s="28">
        <f t="shared" si="49"/>
        <v>0</v>
      </c>
    </row>
    <row r="623" spans="1:13" ht="14.15" customHeight="1" x14ac:dyDescent="0.25">
      <c r="A623" s="129">
        <v>16203054</v>
      </c>
      <c r="B623" s="129" t="s">
        <v>202</v>
      </c>
      <c r="C623" s="129" t="s">
        <v>203</v>
      </c>
      <c r="D623" s="4" t="s">
        <v>2991</v>
      </c>
      <c r="E623" s="6">
        <v>1</v>
      </c>
      <c r="F623" s="6"/>
      <c r="G623" s="7"/>
      <c r="H623" s="122">
        <f>VLOOKUP(A623,'NIP totaal 2020'!$A$4:$I$1943,9,0)</f>
        <v>0</v>
      </c>
      <c r="I623" s="32">
        <f t="shared" si="45"/>
        <v>0</v>
      </c>
      <c r="J623" s="27">
        <f t="shared" si="46"/>
        <v>0</v>
      </c>
      <c r="K623" s="80">
        <f t="shared" si="48"/>
        <v>1</v>
      </c>
      <c r="L623" s="28">
        <f t="shared" si="47"/>
        <v>0</v>
      </c>
      <c r="M623" s="28">
        <f t="shared" si="49"/>
        <v>0</v>
      </c>
    </row>
    <row r="624" spans="1:13" ht="14.15" customHeight="1" x14ac:dyDescent="0.25">
      <c r="A624" s="129">
        <v>16210301</v>
      </c>
      <c r="B624" s="129" t="s">
        <v>295</v>
      </c>
      <c r="C624" s="129" t="s">
        <v>296</v>
      </c>
      <c r="D624" s="4" t="s">
        <v>2991</v>
      </c>
      <c r="E624" s="6">
        <v>30</v>
      </c>
      <c r="F624" s="6"/>
      <c r="G624" s="7"/>
      <c r="H624" s="122">
        <f>VLOOKUP(A624,'NIP totaal 2020'!$A$4:$I$1943,9,0)</f>
        <v>0</v>
      </c>
      <c r="I624" s="32">
        <f t="shared" si="45"/>
        <v>0</v>
      </c>
      <c r="J624" s="27">
        <f t="shared" si="46"/>
        <v>0</v>
      </c>
      <c r="K624" s="80">
        <f t="shared" si="48"/>
        <v>1</v>
      </c>
      <c r="L624" s="28">
        <f t="shared" si="47"/>
        <v>0</v>
      </c>
      <c r="M624" s="28">
        <f t="shared" si="49"/>
        <v>0</v>
      </c>
    </row>
    <row r="625" spans="1:13" ht="14.15" customHeight="1" x14ac:dyDescent="0.25">
      <c r="A625" s="129">
        <v>16211367</v>
      </c>
      <c r="B625" s="129" t="s">
        <v>297</v>
      </c>
      <c r="C625" s="129" t="s">
        <v>298</v>
      </c>
      <c r="D625" s="4" t="s">
        <v>2991</v>
      </c>
      <c r="E625" s="6">
        <v>1</v>
      </c>
      <c r="F625" s="6"/>
      <c r="G625" s="7"/>
      <c r="H625" s="122">
        <f>VLOOKUP(A625,'NIP totaal 2020'!$A$4:$I$1943,9,0)</f>
        <v>0</v>
      </c>
      <c r="I625" s="32">
        <f t="shared" si="45"/>
        <v>0</v>
      </c>
      <c r="J625" s="27">
        <f t="shared" si="46"/>
        <v>0</v>
      </c>
      <c r="K625" s="80">
        <f t="shared" si="48"/>
        <v>1</v>
      </c>
      <c r="L625" s="28">
        <f t="shared" si="47"/>
        <v>0</v>
      </c>
      <c r="M625" s="28">
        <f t="shared" si="49"/>
        <v>0</v>
      </c>
    </row>
    <row r="626" spans="1:13" ht="14.15" customHeight="1" x14ac:dyDescent="0.25">
      <c r="A626" s="129">
        <v>16211677</v>
      </c>
      <c r="B626" s="129" t="s">
        <v>295</v>
      </c>
      <c r="C626" s="129" t="s">
        <v>296</v>
      </c>
      <c r="D626" s="4" t="s">
        <v>2991</v>
      </c>
      <c r="E626" s="6">
        <v>30</v>
      </c>
      <c r="F626" s="6"/>
      <c r="G626" s="7"/>
      <c r="H626" s="122">
        <f>VLOOKUP(A626,'NIP totaal 2020'!$A$4:$I$1943,9,0)</f>
        <v>0</v>
      </c>
      <c r="I626" s="32">
        <f t="shared" si="45"/>
        <v>0</v>
      </c>
      <c r="J626" s="27">
        <f t="shared" si="46"/>
        <v>0</v>
      </c>
      <c r="K626" s="80">
        <f t="shared" si="48"/>
        <v>1</v>
      </c>
      <c r="L626" s="28">
        <f t="shared" si="47"/>
        <v>0</v>
      </c>
      <c r="M626" s="28">
        <f t="shared" si="49"/>
        <v>0</v>
      </c>
    </row>
    <row r="627" spans="1:13" ht="14.15" customHeight="1" x14ac:dyDescent="0.25">
      <c r="A627" s="129">
        <v>16212932</v>
      </c>
      <c r="B627" s="129" t="s">
        <v>122</v>
      </c>
      <c r="C627" s="129" t="s">
        <v>123</v>
      </c>
      <c r="D627" s="4" t="s">
        <v>2991</v>
      </c>
      <c r="E627" s="6">
        <v>10</v>
      </c>
      <c r="F627" s="6"/>
      <c r="G627" s="7"/>
      <c r="H627" s="122">
        <f>VLOOKUP(A627,'NIP totaal 2020'!$A$4:$I$1943,9,0)</f>
        <v>0</v>
      </c>
      <c r="I627" s="32">
        <f t="shared" si="45"/>
        <v>0</v>
      </c>
      <c r="J627" s="27">
        <f t="shared" si="46"/>
        <v>0</v>
      </c>
      <c r="K627" s="80">
        <f t="shared" si="48"/>
        <v>1</v>
      </c>
      <c r="L627" s="28">
        <f t="shared" si="47"/>
        <v>0</v>
      </c>
      <c r="M627" s="28">
        <f t="shared" si="49"/>
        <v>0</v>
      </c>
    </row>
    <row r="628" spans="1:13" ht="14.15" customHeight="1" x14ac:dyDescent="0.25">
      <c r="A628" s="129">
        <v>16219481</v>
      </c>
      <c r="B628" s="129" t="s">
        <v>223</v>
      </c>
      <c r="C628" s="129" t="s">
        <v>224</v>
      </c>
      <c r="D628" s="4" t="s">
        <v>2991</v>
      </c>
      <c r="E628" s="6">
        <v>5</v>
      </c>
      <c r="F628" s="6"/>
      <c r="G628" s="7"/>
      <c r="H628" s="122">
        <f>VLOOKUP(A628,'NIP totaal 2020'!$A$4:$I$1943,9,0)</f>
        <v>0</v>
      </c>
      <c r="I628" s="32">
        <f t="shared" si="45"/>
        <v>0</v>
      </c>
      <c r="J628" s="27">
        <f t="shared" si="46"/>
        <v>0</v>
      </c>
      <c r="K628" s="80">
        <f t="shared" si="48"/>
        <v>1</v>
      </c>
      <c r="L628" s="28">
        <f t="shared" si="47"/>
        <v>0</v>
      </c>
      <c r="M628" s="28">
        <f t="shared" si="49"/>
        <v>0</v>
      </c>
    </row>
    <row r="629" spans="1:13" ht="14.15" customHeight="1" x14ac:dyDescent="0.25">
      <c r="A629" s="129">
        <v>16219503</v>
      </c>
      <c r="B629" s="129" t="s">
        <v>223</v>
      </c>
      <c r="C629" s="129" t="s">
        <v>224</v>
      </c>
      <c r="D629" s="4" t="s">
        <v>2991</v>
      </c>
      <c r="E629" s="6">
        <v>5</v>
      </c>
      <c r="F629" s="6"/>
      <c r="G629" s="7"/>
      <c r="H629" s="122">
        <f>VLOOKUP(A629,'NIP totaal 2020'!$A$4:$I$1943,9,0)</f>
        <v>0</v>
      </c>
      <c r="I629" s="32">
        <f t="shared" si="45"/>
        <v>0</v>
      </c>
      <c r="J629" s="27">
        <f t="shared" si="46"/>
        <v>0</v>
      </c>
      <c r="K629" s="80">
        <f t="shared" si="48"/>
        <v>1</v>
      </c>
      <c r="L629" s="28">
        <f t="shared" si="47"/>
        <v>0</v>
      </c>
      <c r="M629" s="28">
        <f t="shared" si="49"/>
        <v>0</v>
      </c>
    </row>
    <row r="630" spans="1:13" ht="14.15" customHeight="1" x14ac:dyDescent="0.25">
      <c r="A630" s="129">
        <v>16219813</v>
      </c>
      <c r="B630" s="129" t="s">
        <v>170</v>
      </c>
      <c r="C630" s="129" t="s">
        <v>171</v>
      </c>
      <c r="D630" s="4" t="s">
        <v>2991</v>
      </c>
      <c r="E630" s="6">
        <v>21</v>
      </c>
      <c r="F630" s="6"/>
      <c r="G630" s="7"/>
      <c r="H630" s="122">
        <f>VLOOKUP(A630,'NIP totaal 2020'!$A$4:$I$1943,9,0)</f>
        <v>0</v>
      </c>
      <c r="I630" s="32">
        <f t="shared" si="45"/>
        <v>0</v>
      </c>
      <c r="J630" s="27">
        <f t="shared" si="46"/>
        <v>0</v>
      </c>
      <c r="K630" s="80">
        <f t="shared" si="48"/>
        <v>1</v>
      </c>
      <c r="L630" s="28">
        <f t="shared" si="47"/>
        <v>0</v>
      </c>
      <c r="M630" s="28">
        <f t="shared" si="49"/>
        <v>0</v>
      </c>
    </row>
    <row r="631" spans="1:13" ht="14.15" customHeight="1" x14ac:dyDescent="0.25">
      <c r="A631" s="129">
        <v>16219945</v>
      </c>
      <c r="B631" s="129" t="s">
        <v>170</v>
      </c>
      <c r="C631" s="129" t="s">
        <v>171</v>
      </c>
      <c r="D631" s="4" t="s">
        <v>2991</v>
      </c>
      <c r="E631" s="6">
        <v>21</v>
      </c>
      <c r="F631" s="6"/>
      <c r="G631" s="7"/>
      <c r="H631" s="122">
        <f>VLOOKUP(A631,'NIP totaal 2020'!$A$4:$I$1943,9,0)</f>
        <v>0</v>
      </c>
      <c r="I631" s="32">
        <f t="shared" si="45"/>
        <v>0</v>
      </c>
      <c r="J631" s="27">
        <f t="shared" si="46"/>
        <v>0</v>
      </c>
      <c r="K631" s="80">
        <f t="shared" si="48"/>
        <v>1</v>
      </c>
      <c r="L631" s="28">
        <f t="shared" si="47"/>
        <v>0</v>
      </c>
      <c r="M631" s="28">
        <f t="shared" si="49"/>
        <v>0</v>
      </c>
    </row>
    <row r="632" spans="1:13" ht="14.15" customHeight="1" x14ac:dyDescent="0.25">
      <c r="A632" s="129">
        <v>16220080</v>
      </c>
      <c r="B632" s="129" t="s">
        <v>225</v>
      </c>
      <c r="C632" s="129" t="s">
        <v>226</v>
      </c>
      <c r="D632" s="4" t="s">
        <v>2991</v>
      </c>
      <c r="E632" s="6">
        <v>6</v>
      </c>
      <c r="F632" s="6"/>
      <c r="G632" s="7"/>
      <c r="H632" s="122">
        <f>VLOOKUP(A632,'NIP totaal 2020'!$A$4:$I$1943,9,0)</f>
        <v>0</v>
      </c>
      <c r="I632" s="32">
        <f t="shared" si="45"/>
        <v>0</v>
      </c>
      <c r="J632" s="27">
        <f t="shared" si="46"/>
        <v>0</v>
      </c>
      <c r="K632" s="80">
        <f t="shared" si="48"/>
        <v>1</v>
      </c>
      <c r="L632" s="28">
        <f t="shared" si="47"/>
        <v>0</v>
      </c>
      <c r="M632" s="28">
        <f t="shared" si="49"/>
        <v>0</v>
      </c>
    </row>
    <row r="633" spans="1:13" ht="14.15" customHeight="1" x14ac:dyDescent="0.25">
      <c r="A633" s="129">
        <v>16220870</v>
      </c>
      <c r="B633" s="129" t="s">
        <v>299</v>
      </c>
      <c r="C633" s="129" t="s">
        <v>300</v>
      </c>
      <c r="D633" s="4" t="s">
        <v>2991</v>
      </c>
      <c r="E633" s="6">
        <v>63</v>
      </c>
      <c r="F633" s="6"/>
      <c r="G633" s="7"/>
      <c r="H633" s="122">
        <f>VLOOKUP(A633,'NIP totaal 2020'!$A$4:$I$1943,9,0)</f>
        <v>0</v>
      </c>
      <c r="I633" s="32">
        <f t="shared" si="45"/>
        <v>0</v>
      </c>
      <c r="J633" s="27">
        <f t="shared" si="46"/>
        <v>0</v>
      </c>
      <c r="K633" s="80">
        <f t="shared" si="48"/>
        <v>1</v>
      </c>
      <c r="L633" s="28">
        <f t="shared" si="47"/>
        <v>0</v>
      </c>
      <c r="M633" s="28">
        <f t="shared" si="49"/>
        <v>0</v>
      </c>
    </row>
    <row r="634" spans="1:13" ht="14.15" customHeight="1" x14ac:dyDescent="0.25">
      <c r="A634" s="129">
        <v>16224590</v>
      </c>
      <c r="B634" s="129" t="s">
        <v>225</v>
      </c>
      <c r="C634" s="129" t="s">
        <v>226</v>
      </c>
      <c r="D634" s="4" t="s">
        <v>2991</v>
      </c>
      <c r="E634" s="6">
        <v>1</v>
      </c>
      <c r="F634" s="6"/>
      <c r="G634" s="7"/>
      <c r="H634" s="122">
        <f>VLOOKUP(A634,'NIP totaal 2020'!$A$4:$I$1943,9,0)</f>
        <v>0</v>
      </c>
      <c r="I634" s="32">
        <f t="shared" si="45"/>
        <v>0</v>
      </c>
      <c r="J634" s="27">
        <f t="shared" si="46"/>
        <v>0</v>
      </c>
      <c r="K634" s="80">
        <f t="shared" si="48"/>
        <v>1</v>
      </c>
      <c r="L634" s="28">
        <f t="shared" si="47"/>
        <v>0</v>
      </c>
      <c r="M634" s="28">
        <f t="shared" si="49"/>
        <v>0</v>
      </c>
    </row>
    <row r="635" spans="1:13" ht="14.15" customHeight="1" x14ac:dyDescent="0.25">
      <c r="A635" s="129">
        <v>16224752</v>
      </c>
      <c r="B635" s="129" t="s">
        <v>138</v>
      </c>
      <c r="C635" s="129" t="s">
        <v>139</v>
      </c>
      <c r="D635" s="4" t="s">
        <v>2991</v>
      </c>
      <c r="E635" s="6">
        <v>60</v>
      </c>
      <c r="F635" s="6"/>
      <c r="G635" s="7"/>
      <c r="H635" s="122">
        <f>VLOOKUP(A635,'NIP totaal 2020'!$A$4:$I$1943,9,0)</f>
        <v>0</v>
      </c>
      <c r="I635" s="32">
        <f t="shared" si="45"/>
        <v>0</v>
      </c>
      <c r="J635" s="27">
        <f t="shared" si="46"/>
        <v>0</v>
      </c>
      <c r="K635" s="80">
        <f t="shared" si="48"/>
        <v>1</v>
      </c>
      <c r="L635" s="28">
        <f t="shared" si="47"/>
        <v>0</v>
      </c>
      <c r="M635" s="28">
        <f t="shared" si="49"/>
        <v>0</v>
      </c>
    </row>
    <row r="636" spans="1:13" ht="14.15" customHeight="1" x14ac:dyDescent="0.25">
      <c r="A636" s="129">
        <v>16224795</v>
      </c>
      <c r="B636" s="129" t="s">
        <v>138</v>
      </c>
      <c r="C636" s="129" t="s">
        <v>139</v>
      </c>
      <c r="D636" s="4" t="s">
        <v>2991</v>
      </c>
      <c r="E636" s="6">
        <v>30</v>
      </c>
      <c r="F636" s="6"/>
      <c r="G636" s="7"/>
      <c r="H636" s="122">
        <f>VLOOKUP(A636,'NIP totaal 2020'!$A$4:$I$1943,9,0)</f>
        <v>0</v>
      </c>
      <c r="I636" s="32">
        <f t="shared" si="45"/>
        <v>0</v>
      </c>
      <c r="J636" s="27">
        <f t="shared" si="46"/>
        <v>0</v>
      </c>
      <c r="K636" s="80">
        <f t="shared" si="48"/>
        <v>1</v>
      </c>
      <c r="L636" s="28">
        <f t="shared" si="47"/>
        <v>0</v>
      </c>
      <c r="M636" s="28">
        <f t="shared" si="49"/>
        <v>0</v>
      </c>
    </row>
    <row r="637" spans="1:13" ht="14.15" customHeight="1" x14ac:dyDescent="0.25">
      <c r="A637" s="129">
        <v>16225457</v>
      </c>
      <c r="B637" s="129" t="s">
        <v>301</v>
      </c>
      <c r="C637" s="129" t="s">
        <v>302</v>
      </c>
      <c r="D637" s="4" t="s">
        <v>2991</v>
      </c>
      <c r="E637" s="6">
        <v>1</v>
      </c>
      <c r="F637" s="6"/>
      <c r="G637" s="7"/>
      <c r="H637" s="122">
        <f>VLOOKUP(A637,'NIP totaal 2020'!$A$4:$I$1943,9,0)</f>
        <v>0</v>
      </c>
      <c r="I637" s="32">
        <f t="shared" si="45"/>
        <v>0</v>
      </c>
      <c r="J637" s="27">
        <f t="shared" si="46"/>
        <v>0</v>
      </c>
      <c r="K637" s="80">
        <f t="shared" si="48"/>
        <v>1</v>
      </c>
      <c r="L637" s="28">
        <f t="shared" si="47"/>
        <v>0</v>
      </c>
      <c r="M637" s="28">
        <f t="shared" si="49"/>
        <v>0</v>
      </c>
    </row>
    <row r="638" spans="1:13" ht="14.15" customHeight="1" x14ac:dyDescent="0.25">
      <c r="A638" s="129">
        <v>16225465</v>
      </c>
      <c r="B638" s="129" t="s">
        <v>301</v>
      </c>
      <c r="C638" s="129" t="s">
        <v>302</v>
      </c>
      <c r="D638" s="4" t="s">
        <v>2991</v>
      </c>
      <c r="E638" s="6">
        <v>1</v>
      </c>
      <c r="F638" s="6"/>
      <c r="G638" s="7"/>
      <c r="H638" s="122">
        <f>VLOOKUP(A638,'NIP totaal 2020'!$A$4:$I$1943,9,0)</f>
        <v>0</v>
      </c>
      <c r="I638" s="32">
        <f t="shared" si="45"/>
        <v>0</v>
      </c>
      <c r="J638" s="27">
        <f t="shared" si="46"/>
        <v>0</v>
      </c>
      <c r="K638" s="80">
        <f t="shared" si="48"/>
        <v>1</v>
      </c>
      <c r="L638" s="28">
        <f t="shared" si="47"/>
        <v>0</v>
      </c>
      <c r="M638" s="28">
        <f t="shared" si="49"/>
        <v>0</v>
      </c>
    </row>
    <row r="639" spans="1:13" ht="14.15" customHeight="1" x14ac:dyDescent="0.25">
      <c r="A639" s="129">
        <v>16225643</v>
      </c>
      <c r="B639" s="129" t="s">
        <v>303</v>
      </c>
      <c r="C639" s="129" t="s">
        <v>2724</v>
      </c>
      <c r="D639" s="4" t="s">
        <v>2991</v>
      </c>
      <c r="E639" s="6">
        <v>1</v>
      </c>
      <c r="F639" s="6"/>
      <c r="G639" s="7"/>
      <c r="H639" s="122">
        <f>VLOOKUP(A639,'NIP totaal 2020'!$A$4:$I$1943,9,0)</f>
        <v>0</v>
      </c>
      <c r="I639" s="32">
        <f t="shared" si="45"/>
        <v>0</v>
      </c>
      <c r="J639" s="27">
        <f t="shared" si="46"/>
        <v>0</v>
      </c>
      <c r="K639" s="80">
        <f t="shared" si="48"/>
        <v>1</v>
      </c>
      <c r="L639" s="28">
        <f t="shared" si="47"/>
        <v>0</v>
      </c>
      <c r="M639" s="28">
        <f t="shared" si="49"/>
        <v>0</v>
      </c>
    </row>
    <row r="640" spans="1:13" ht="14.15" customHeight="1" x14ac:dyDescent="0.25">
      <c r="A640" s="129">
        <v>16227980</v>
      </c>
      <c r="B640" s="129" t="s">
        <v>198</v>
      </c>
      <c r="C640" s="129" t="s">
        <v>199</v>
      </c>
      <c r="D640" s="4" t="s">
        <v>2991</v>
      </c>
      <c r="E640" s="6">
        <v>30</v>
      </c>
      <c r="F640" s="6"/>
      <c r="G640" s="7"/>
      <c r="H640" s="122">
        <f>VLOOKUP(A640,'NIP totaal 2020'!$A$4:$I$1943,9,0)</f>
        <v>0</v>
      </c>
      <c r="I640" s="32">
        <f t="shared" si="45"/>
        <v>0</v>
      </c>
      <c r="J640" s="27">
        <f t="shared" si="46"/>
        <v>0</v>
      </c>
      <c r="K640" s="80">
        <f t="shared" si="48"/>
        <v>1</v>
      </c>
      <c r="L640" s="28">
        <f t="shared" si="47"/>
        <v>0</v>
      </c>
      <c r="M640" s="28">
        <f t="shared" si="49"/>
        <v>0</v>
      </c>
    </row>
    <row r="641" spans="1:13" ht="14.15" customHeight="1" x14ac:dyDescent="0.25">
      <c r="A641" s="129">
        <v>16228553</v>
      </c>
      <c r="B641" s="129" t="s">
        <v>225</v>
      </c>
      <c r="C641" s="129" t="s">
        <v>226</v>
      </c>
      <c r="D641" s="4" t="s">
        <v>2991</v>
      </c>
      <c r="E641" s="6">
        <v>1</v>
      </c>
      <c r="F641" s="6"/>
      <c r="G641" s="7"/>
      <c r="H641" s="122">
        <f>VLOOKUP(A641,'NIP totaal 2020'!$A$4:$I$1943,9,0)</f>
        <v>0</v>
      </c>
      <c r="I641" s="32">
        <f t="shared" si="45"/>
        <v>0</v>
      </c>
      <c r="J641" s="27">
        <f t="shared" si="46"/>
        <v>0</v>
      </c>
      <c r="K641" s="80">
        <f t="shared" si="48"/>
        <v>1</v>
      </c>
      <c r="L641" s="28">
        <f t="shared" si="47"/>
        <v>0</v>
      </c>
      <c r="M641" s="28">
        <f t="shared" si="49"/>
        <v>0</v>
      </c>
    </row>
    <row r="642" spans="1:13" ht="14.15" customHeight="1" x14ac:dyDescent="0.25">
      <c r="A642" s="129">
        <v>16228596</v>
      </c>
      <c r="B642" s="129" t="s">
        <v>304</v>
      </c>
      <c r="C642" s="129" t="s">
        <v>305</v>
      </c>
      <c r="D642" s="4" t="s">
        <v>2991</v>
      </c>
      <c r="E642" s="6">
        <v>1</v>
      </c>
      <c r="F642" s="6"/>
      <c r="G642" s="7"/>
      <c r="H642" s="122">
        <f>VLOOKUP(A642,'NIP totaal 2020'!$A$4:$I$1943,9,0)</f>
        <v>0</v>
      </c>
      <c r="I642" s="32">
        <f t="shared" si="45"/>
        <v>0</v>
      </c>
      <c r="J642" s="27">
        <f t="shared" si="46"/>
        <v>0</v>
      </c>
      <c r="K642" s="80">
        <f t="shared" si="48"/>
        <v>1</v>
      </c>
      <c r="L642" s="28">
        <f t="shared" si="47"/>
        <v>0</v>
      </c>
      <c r="M642" s="28">
        <f t="shared" si="49"/>
        <v>0</v>
      </c>
    </row>
    <row r="643" spans="1:13" ht="14.15" customHeight="1" x14ac:dyDescent="0.25">
      <c r="A643" s="129">
        <v>16228618</v>
      </c>
      <c r="B643" s="129" t="s">
        <v>304</v>
      </c>
      <c r="C643" s="129" t="s">
        <v>305</v>
      </c>
      <c r="D643" s="4" t="s">
        <v>2991</v>
      </c>
      <c r="E643" s="6">
        <v>1</v>
      </c>
      <c r="F643" s="6"/>
      <c r="G643" s="7"/>
      <c r="H643" s="122">
        <f>VLOOKUP(A643,'NIP totaal 2020'!$A$4:$I$1943,9,0)</f>
        <v>0</v>
      </c>
      <c r="I643" s="32">
        <f t="shared" si="45"/>
        <v>0</v>
      </c>
      <c r="J643" s="27">
        <f t="shared" si="46"/>
        <v>0</v>
      </c>
      <c r="K643" s="80">
        <f t="shared" si="48"/>
        <v>1</v>
      </c>
      <c r="L643" s="28">
        <f t="shared" si="47"/>
        <v>0</v>
      </c>
      <c r="M643" s="28">
        <f t="shared" si="49"/>
        <v>0</v>
      </c>
    </row>
    <row r="644" spans="1:13" ht="14.15" customHeight="1" x14ac:dyDescent="0.25">
      <c r="A644" s="129">
        <v>16229363</v>
      </c>
      <c r="B644" s="129" t="s">
        <v>180</v>
      </c>
      <c r="C644" s="129" t="s">
        <v>181</v>
      </c>
      <c r="D644" s="4" t="s">
        <v>2991</v>
      </c>
      <c r="E644" s="6">
        <v>1</v>
      </c>
      <c r="F644" s="6"/>
      <c r="G644" s="7"/>
      <c r="H644" s="122">
        <f>VLOOKUP(A644,'NIP totaal 2020'!$A$4:$I$1943,9,0)</f>
        <v>0</v>
      </c>
      <c r="I644" s="32">
        <f t="shared" ref="I644:I707" si="50">F644/E644</f>
        <v>0</v>
      </c>
      <c r="J644" s="27">
        <f t="shared" ref="J644:J707" si="51">H644/E644*F644</f>
        <v>0</v>
      </c>
      <c r="K644" s="80">
        <f t="shared" si="48"/>
        <v>1</v>
      </c>
      <c r="L644" s="28">
        <f t="shared" ref="L644:L707" si="52">G644/E644*F644</f>
        <v>0</v>
      </c>
      <c r="M644" s="28">
        <f t="shared" si="49"/>
        <v>0</v>
      </c>
    </row>
    <row r="645" spans="1:13" ht="14.15" customHeight="1" x14ac:dyDescent="0.25">
      <c r="A645" s="129">
        <v>16233034</v>
      </c>
      <c r="B645" s="129" t="s">
        <v>148</v>
      </c>
      <c r="C645" s="129" t="s">
        <v>149</v>
      </c>
      <c r="D645" s="4" t="s">
        <v>2991</v>
      </c>
      <c r="E645" s="6">
        <v>5</v>
      </c>
      <c r="F645" s="6"/>
      <c r="G645" s="7"/>
      <c r="H645" s="122">
        <f>VLOOKUP(A645,'NIP totaal 2020'!$A$4:$I$1943,9,0)</f>
        <v>0</v>
      </c>
      <c r="I645" s="32">
        <f t="shared" si="50"/>
        <v>0</v>
      </c>
      <c r="J645" s="27">
        <f t="shared" si="51"/>
        <v>0</v>
      </c>
      <c r="K645" s="80">
        <f t="shared" ref="K645:K708" si="53">IF(H645&gt;G645, 0, 1)</f>
        <v>1</v>
      </c>
      <c r="L645" s="28">
        <f t="shared" si="52"/>
        <v>0</v>
      </c>
      <c r="M645" s="28">
        <f t="shared" ref="M645:M708" si="54">MIN(L645,J645)</f>
        <v>0</v>
      </c>
    </row>
    <row r="646" spans="1:13" ht="14.15" customHeight="1" x14ac:dyDescent="0.25">
      <c r="A646" s="129">
        <v>16233077</v>
      </c>
      <c r="B646" s="129" t="s">
        <v>148</v>
      </c>
      <c r="C646" s="129" t="s">
        <v>149</v>
      </c>
      <c r="D646" s="4" t="s">
        <v>2991</v>
      </c>
      <c r="E646" s="6">
        <v>5</v>
      </c>
      <c r="F646" s="6"/>
      <c r="G646" s="7"/>
      <c r="H646" s="122">
        <f>VLOOKUP(A646,'NIP totaal 2020'!$A$4:$I$1943,9,0)</f>
        <v>0</v>
      </c>
      <c r="I646" s="32">
        <f t="shared" si="50"/>
        <v>0</v>
      </c>
      <c r="J646" s="27">
        <f t="shared" si="51"/>
        <v>0</v>
      </c>
      <c r="K646" s="80">
        <f t="shared" si="53"/>
        <v>1</v>
      </c>
      <c r="L646" s="28">
        <f t="shared" si="52"/>
        <v>0</v>
      </c>
      <c r="M646" s="28">
        <f t="shared" si="54"/>
        <v>0</v>
      </c>
    </row>
    <row r="647" spans="1:13" ht="14.15" customHeight="1" x14ac:dyDescent="0.25">
      <c r="A647" s="129">
        <v>16233085</v>
      </c>
      <c r="B647" s="129" t="s">
        <v>148</v>
      </c>
      <c r="C647" s="129" t="s">
        <v>149</v>
      </c>
      <c r="D647" s="4" t="s">
        <v>2991</v>
      </c>
      <c r="E647" s="6">
        <v>5</v>
      </c>
      <c r="F647" s="6"/>
      <c r="G647" s="7"/>
      <c r="H647" s="122">
        <f>VLOOKUP(A647,'NIP totaal 2020'!$A$4:$I$1943,9,0)</f>
        <v>0</v>
      </c>
      <c r="I647" s="32">
        <f t="shared" si="50"/>
        <v>0</v>
      </c>
      <c r="J647" s="27">
        <f t="shared" si="51"/>
        <v>0</v>
      </c>
      <c r="K647" s="80">
        <f t="shared" si="53"/>
        <v>1</v>
      </c>
      <c r="L647" s="28">
        <f t="shared" si="52"/>
        <v>0</v>
      </c>
      <c r="M647" s="28">
        <f t="shared" si="54"/>
        <v>0</v>
      </c>
    </row>
    <row r="648" spans="1:13" ht="14.15" customHeight="1" x14ac:dyDescent="0.25">
      <c r="A648" s="129">
        <v>16233093</v>
      </c>
      <c r="B648" s="129" t="s">
        <v>148</v>
      </c>
      <c r="C648" s="129" t="s">
        <v>149</v>
      </c>
      <c r="D648" s="4" t="s">
        <v>2991</v>
      </c>
      <c r="E648" s="6">
        <v>5</v>
      </c>
      <c r="F648" s="6"/>
      <c r="G648" s="7"/>
      <c r="H648" s="122">
        <f>VLOOKUP(A648,'NIP totaal 2020'!$A$4:$I$1943,9,0)</f>
        <v>0</v>
      </c>
      <c r="I648" s="32">
        <f t="shared" si="50"/>
        <v>0</v>
      </c>
      <c r="J648" s="27">
        <f t="shared" si="51"/>
        <v>0</v>
      </c>
      <c r="K648" s="80">
        <f t="shared" si="53"/>
        <v>1</v>
      </c>
      <c r="L648" s="28">
        <f t="shared" si="52"/>
        <v>0</v>
      </c>
      <c r="M648" s="28">
        <f t="shared" si="54"/>
        <v>0</v>
      </c>
    </row>
    <row r="649" spans="1:13" ht="14.15" customHeight="1" x14ac:dyDescent="0.25">
      <c r="A649" s="129">
        <v>16233123</v>
      </c>
      <c r="B649" s="129" t="s">
        <v>148</v>
      </c>
      <c r="C649" s="129" t="s">
        <v>149</v>
      </c>
      <c r="D649" s="4" t="s">
        <v>2991</v>
      </c>
      <c r="E649" s="6">
        <v>5</v>
      </c>
      <c r="F649" s="6"/>
      <c r="G649" s="7"/>
      <c r="H649" s="122">
        <f>VLOOKUP(A649,'NIP totaal 2020'!$A$4:$I$1943,9,0)</f>
        <v>0</v>
      </c>
      <c r="I649" s="32">
        <f t="shared" si="50"/>
        <v>0</v>
      </c>
      <c r="J649" s="27">
        <f t="shared" si="51"/>
        <v>0</v>
      </c>
      <c r="K649" s="80">
        <f t="shared" si="53"/>
        <v>1</v>
      </c>
      <c r="L649" s="28">
        <f t="shared" si="52"/>
        <v>0</v>
      </c>
      <c r="M649" s="28">
        <f t="shared" si="54"/>
        <v>0</v>
      </c>
    </row>
    <row r="650" spans="1:13" ht="14.15" customHeight="1" x14ac:dyDescent="0.25">
      <c r="A650" s="129">
        <v>16233166</v>
      </c>
      <c r="B650" s="129" t="s">
        <v>148</v>
      </c>
      <c r="C650" s="129" t="s">
        <v>149</v>
      </c>
      <c r="D650" s="4" t="s">
        <v>2991</v>
      </c>
      <c r="E650" s="6">
        <v>5</v>
      </c>
      <c r="F650" s="6"/>
      <c r="G650" s="7"/>
      <c r="H650" s="122">
        <f>VLOOKUP(A650,'NIP totaal 2020'!$A$4:$I$1943,9,0)</f>
        <v>0</v>
      </c>
      <c r="I650" s="32">
        <f t="shared" si="50"/>
        <v>0</v>
      </c>
      <c r="J650" s="27">
        <f t="shared" si="51"/>
        <v>0</v>
      </c>
      <c r="K650" s="80">
        <f t="shared" si="53"/>
        <v>1</v>
      </c>
      <c r="L650" s="28">
        <f t="shared" si="52"/>
        <v>0</v>
      </c>
      <c r="M650" s="28">
        <f t="shared" si="54"/>
        <v>0</v>
      </c>
    </row>
    <row r="651" spans="1:13" ht="14.15" customHeight="1" x14ac:dyDescent="0.25">
      <c r="A651" s="129">
        <v>16233646</v>
      </c>
      <c r="B651" s="129" t="s">
        <v>275</v>
      </c>
      <c r="C651" s="129" t="s">
        <v>276</v>
      </c>
      <c r="D651" s="4" t="s">
        <v>2991</v>
      </c>
      <c r="E651" s="6">
        <v>1</v>
      </c>
      <c r="F651" s="6"/>
      <c r="G651" s="7"/>
      <c r="H651" s="122">
        <f>VLOOKUP(A651,'NIP totaal 2020'!$A$4:$I$1943,9,0)</f>
        <v>0</v>
      </c>
      <c r="I651" s="32">
        <f t="shared" si="50"/>
        <v>0</v>
      </c>
      <c r="J651" s="27">
        <f t="shared" si="51"/>
        <v>0</v>
      </c>
      <c r="K651" s="80">
        <f t="shared" si="53"/>
        <v>1</v>
      </c>
      <c r="L651" s="28">
        <f t="shared" si="52"/>
        <v>0</v>
      </c>
      <c r="M651" s="28">
        <f t="shared" si="54"/>
        <v>0</v>
      </c>
    </row>
    <row r="652" spans="1:13" ht="14.15" customHeight="1" x14ac:dyDescent="0.25">
      <c r="A652" s="129">
        <v>16233654</v>
      </c>
      <c r="B652" s="129" t="s">
        <v>275</v>
      </c>
      <c r="C652" s="129" t="s">
        <v>276</v>
      </c>
      <c r="D652" s="4" t="s">
        <v>2991</v>
      </c>
      <c r="E652" s="6">
        <v>1</v>
      </c>
      <c r="F652" s="6"/>
      <c r="G652" s="7"/>
      <c r="H652" s="122">
        <f>VLOOKUP(A652,'NIP totaal 2020'!$A$4:$I$1943,9,0)</f>
        <v>0</v>
      </c>
      <c r="I652" s="32">
        <f t="shared" si="50"/>
        <v>0</v>
      </c>
      <c r="J652" s="27">
        <f t="shared" si="51"/>
        <v>0</v>
      </c>
      <c r="K652" s="80">
        <f t="shared" si="53"/>
        <v>1</v>
      </c>
      <c r="L652" s="28">
        <f t="shared" si="52"/>
        <v>0</v>
      </c>
      <c r="M652" s="28">
        <f t="shared" si="54"/>
        <v>0</v>
      </c>
    </row>
    <row r="653" spans="1:13" ht="14.15" customHeight="1" x14ac:dyDescent="0.25">
      <c r="A653" s="129">
        <v>16237439</v>
      </c>
      <c r="B653" s="129" t="s">
        <v>259</v>
      </c>
      <c r="C653" s="129" t="s">
        <v>260</v>
      </c>
      <c r="D653" s="4" t="s">
        <v>2991</v>
      </c>
      <c r="E653" s="6">
        <v>84</v>
      </c>
      <c r="F653" s="6"/>
      <c r="G653" s="7"/>
      <c r="H653" s="122">
        <f>VLOOKUP(A653,'NIP totaal 2020'!$A$4:$I$1943,9,0)</f>
        <v>0</v>
      </c>
      <c r="I653" s="32">
        <f t="shared" si="50"/>
        <v>0</v>
      </c>
      <c r="J653" s="27">
        <f t="shared" si="51"/>
        <v>0</v>
      </c>
      <c r="K653" s="80">
        <f t="shared" si="53"/>
        <v>1</v>
      </c>
      <c r="L653" s="28">
        <f t="shared" si="52"/>
        <v>0</v>
      </c>
      <c r="M653" s="28">
        <f t="shared" si="54"/>
        <v>0</v>
      </c>
    </row>
    <row r="654" spans="1:13" ht="14.15" customHeight="1" x14ac:dyDescent="0.25">
      <c r="A654" s="129">
        <v>16237471</v>
      </c>
      <c r="B654" s="129" t="s">
        <v>221</v>
      </c>
      <c r="C654" s="129" t="s">
        <v>222</v>
      </c>
      <c r="D654" s="4" t="s">
        <v>2991</v>
      </c>
      <c r="E654" s="6">
        <v>1</v>
      </c>
      <c r="F654" s="6"/>
      <c r="G654" s="7"/>
      <c r="H654" s="122">
        <f>VLOOKUP(A654,'NIP totaal 2020'!$A$4:$I$1943,9,0)</f>
        <v>0</v>
      </c>
      <c r="I654" s="32">
        <f t="shared" si="50"/>
        <v>0</v>
      </c>
      <c r="J654" s="27">
        <f t="shared" si="51"/>
        <v>0</v>
      </c>
      <c r="K654" s="80">
        <f t="shared" si="53"/>
        <v>1</v>
      </c>
      <c r="L654" s="28">
        <f t="shared" si="52"/>
        <v>0</v>
      </c>
      <c r="M654" s="28">
        <f t="shared" si="54"/>
        <v>0</v>
      </c>
    </row>
    <row r="655" spans="1:13" ht="14.15" customHeight="1" x14ac:dyDescent="0.25">
      <c r="A655" s="129">
        <v>16237897</v>
      </c>
      <c r="B655" s="129" t="s">
        <v>225</v>
      </c>
      <c r="C655" s="129" t="s">
        <v>226</v>
      </c>
      <c r="D655" s="4" t="s">
        <v>2991</v>
      </c>
      <c r="E655" s="6">
        <v>6</v>
      </c>
      <c r="F655" s="6"/>
      <c r="G655" s="7"/>
      <c r="H655" s="122">
        <f>VLOOKUP(A655,'NIP totaal 2020'!$A$4:$I$1943,9,0)</f>
        <v>0</v>
      </c>
      <c r="I655" s="32">
        <f t="shared" si="50"/>
        <v>0</v>
      </c>
      <c r="J655" s="27">
        <f t="shared" si="51"/>
        <v>0</v>
      </c>
      <c r="K655" s="80">
        <f t="shared" si="53"/>
        <v>1</v>
      </c>
      <c r="L655" s="28">
        <f t="shared" si="52"/>
        <v>0</v>
      </c>
      <c r="M655" s="28">
        <f t="shared" si="54"/>
        <v>0</v>
      </c>
    </row>
    <row r="656" spans="1:13" ht="14.15" customHeight="1" x14ac:dyDescent="0.25">
      <c r="A656" s="129">
        <v>16237919</v>
      </c>
      <c r="B656" s="129" t="s">
        <v>259</v>
      </c>
      <c r="C656" s="129" t="s">
        <v>260</v>
      </c>
      <c r="D656" s="4" t="s">
        <v>2991</v>
      </c>
      <c r="E656" s="6">
        <v>84</v>
      </c>
      <c r="F656" s="6"/>
      <c r="G656" s="7"/>
      <c r="H656" s="122">
        <f>VLOOKUP(A656,'NIP totaal 2020'!$A$4:$I$1943,9,0)</f>
        <v>0</v>
      </c>
      <c r="I656" s="32">
        <f t="shared" si="50"/>
        <v>0</v>
      </c>
      <c r="J656" s="27">
        <f t="shared" si="51"/>
        <v>0</v>
      </c>
      <c r="K656" s="80">
        <f t="shared" si="53"/>
        <v>1</v>
      </c>
      <c r="L656" s="28">
        <f t="shared" si="52"/>
        <v>0</v>
      </c>
      <c r="M656" s="28">
        <f t="shared" si="54"/>
        <v>0</v>
      </c>
    </row>
    <row r="657" spans="1:13" ht="14.15" customHeight="1" x14ac:dyDescent="0.25">
      <c r="A657" s="129">
        <v>16240081</v>
      </c>
      <c r="B657" s="129" t="s">
        <v>259</v>
      </c>
      <c r="C657" s="129" t="s">
        <v>260</v>
      </c>
      <c r="D657" s="4" t="s">
        <v>2991</v>
      </c>
      <c r="E657" s="6">
        <v>84</v>
      </c>
      <c r="F657" s="6"/>
      <c r="G657" s="7"/>
      <c r="H657" s="122">
        <f>VLOOKUP(A657,'NIP totaal 2020'!$A$4:$I$1943,9,0)</f>
        <v>0</v>
      </c>
      <c r="I657" s="32">
        <f t="shared" si="50"/>
        <v>0</v>
      </c>
      <c r="J657" s="27">
        <f t="shared" si="51"/>
        <v>0</v>
      </c>
      <c r="K657" s="80">
        <f t="shared" si="53"/>
        <v>1</v>
      </c>
      <c r="L657" s="28">
        <f t="shared" si="52"/>
        <v>0</v>
      </c>
      <c r="M657" s="28">
        <f t="shared" si="54"/>
        <v>0</v>
      </c>
    </row>
    <row r="658" spans="1:13" ht="14.15" customHeight="1" x14ac:dyDescent="0.25">
      <c r="A658" s="129">
        <v>16241169</v>
      </c>
      <c r="B658" s="129" t="s">
        <v>306</v>
      </c>
      <c r="C658" s="129" t="s">
        <v>307</v>
      </c>
      <c r="D658" s="4" t="s">
        <v>2991</v>
      </c>
      <c r="E658" s="6">
        <v>1</v>
      </c>
      <c r="F658" s="6"/>
      <c r="G658" s="7"/>
      <c r="H658" s="122">
        <f>VLOOKUP(A658,'NIP totaal 2020'!$A$4:$I$1943,9,0)</f>
        <v>0</v>
      </c>
      <c r="I658" s="32">
        <f t="shared" si="50"/>
        <v>0</v>
      </c>
      <c r="J658" s="27">
        <f t="shared" si="51"/>
        <v>0</v>
      </c>
      <c r="K658" s="80">
        <f t="shared" si="53"/>
        <v>1</v>
      </c>
      <c r="L658" s="28">
        <f t="shared" si="52"/>
        <v>0</v>
      </c>
      <c r="M658" s="28">
        <f t="shared" si="54"/>
        <v>0</v>
      </c>
    </row>
    <row r="659" spans="1:13" ht="14.15" customHeight="1" x14ac:dyDescent="0.25">
      <c r="A659" s="129">
        <v>16242319</v>
      </c>
      <c r="B659" s="129" t="s">
        <v>308</v>
      </c>
      <c r="C659" s="129" t="s">
        <v>309</v>
      </c>
      <c r="D659" s="4" t="s">
        <v>2991</v>
      </c>
      <c r="E659" s="6">
        <v>1</v>
      </c>
      <c r="F659" s="6"/>
      <c r="G659" s="7"/>
      <c r="H659" s="122">
        <f>VLOOKUP(A659,'NIP totaal 2020'!$A$4:$I$1943,9,0)</f>
        <v>0</v>
      </c>
      <c r="I659" s="32">
        <f t="shared" si="50"/>
        <v>0</v>
      </c>
      <c r="J659" s="27">
        <f t="shared" si="51"/>
        <v>0</v>
      </c>
      <c r="K659" s="80">
        <f t="shared" si="53"/>
        <v>1</v>
      </c>
      <c r="L659" s="28">
        <f t="shared" si="52"/>
        <v>0</v>
      </c>
      <c r="M659" s="28">
        <f t="shared" si="54"/>
        <v>0</v>
      </c>
    </row>
    <row r="660" spans="1:13" ht="14.15" customHeight="1" x14ac:dyDescent="0.25">
      <c r="A660" s="129">
        <v>16244257</v>
      </c>
      <c r="B660" s="129" t="s">
        <v>196</v>
      </c>
      <c r="C660" s="129" t="s">
        <v>197</v>
      </c>
      <c r="D660" s="4" t="s">
        <v>2991</v>
      </c>
      <c r="E660" s="6">
        <v>30</v>
      </c>
      <c r="F660" s="6"/>
      <c r="G660" s="7"/>
      <c r="H660" s="122">
        <f>VLOOKUP(A660,'NIP totaal 2020'!$A$4:$I$1943,9,0)</f>
        <v>0</v>
      </c>
      <c r="I660" s="32">
        <f t="shared" si="50"/>
        <v>0</v>
      </c>
      <c r="J660" s="27">
        <f t="shared" si="51"/>
        <v>0</v>
      </c>
      <c r="K660" s="80">
        <f t="shared" si="53"/>
        <v>1</v>
      </c>
      <c r="L660" s="28">
        <f t="shared" si="52"/>
        <v>0</v>
      </c>
      <c r="M660" s="28">
        <f t="shared" si="54"/>
        <v>0</v>
      </c>
    </row>
    <row r="661" spans="1:13" ht="14.15" customHeight="1" x14ac:dyDescent="0.25">
      <c r="A661" s="129">
        <v>16245520</v>
      </c>
      <c r="B661" s="129" t="s">
        <v>253</v>
      </c>
      <c r="C661" s="129" t="s">
        <v>254</v>
      </c>
      <c r="D661" s="4" t="s">
        <v>2991</v>
      </c>
      <c r="E661" s="6">
        <v>112</v>
      </c>
      <c r="F661" s="6"/>
      <c r="G661" s="7"/>
      <c r="H661" s="122">
        <f>VLOOKUP(A661,'NIP totaal 2020'!$A$4:$I$1943,9,0)</f>
        <v>0</v>
      </c>
      <c r="I661" s="32">
        <f t="shared" si="50"/>
        <v>0</v>
      </c>
      <c r="J661" s="27">
        <f t="shared" si="51"/>
        <v>0</v>
      </c>
      <c r="K661" s="80">
        <f t="shared" si="53"/>
        <v>1</v>
      </c>
      <c r="L661" s="28">
        <f t="shared" si="52"/>
        <v>0</v>
      </c>
      <c r="M661" s="28">
        <f t="shared" si="54"/>
        <v>0</v>
      </c>
    </row>
    <row r="662" spans="1:13" ht="14.15" customHeight="1" x14ac:dyDescent="0.25">
      <c r="A662" s="129">
        <v>16248546</v>
      </c>
      <c r="B662" s="129" t="s">
        <v>209</v>
      </c>
      <c r="C662" s="129" t="s">
        <v>210</v>
      </c>
      <c r="D662" s="4" t="s">
        <v>2991</v>
      </c>
      <c r="E662" s="6">
        <v>30</v>
      </c>
      <c r="F662" s="6"/>
      <c r="G662" s="7"/>
      <c r="H662" s="122">
        <f>VLOOKUP(A662,'NIP totaal 2020'!$A$4:$I$1943,9,0)</f>
        <v>0</v>
      </c>
      <c r="I662" s="32">
        <f t="shared" si="50"/>
        <v>0</v>
      </c>
      <c r="J662" s="27">
        <f t="shared" si="51"/>
        <v>0</v>
      </c>
      <c r="K662" s="80">
        <f t="shared" si="53"/>
        <v>1</v>
      </c>
      <c r="L662" s="28">
        <f t="shared" si="52"/>
        <v>0</v>
      </c>
      <c r="M662" s="28">
        <f t="shared" si="54"/>
        <v>0</v>
      </c>
    </row>
    <row r="663" spans="1:13" ht="14.15" customHeight="1" x14ac:dyDescent="0.25">
      <c r="A663" s="129">
        <v>16248554</v>
      </c>
      <c r="B663" s="129" t="s">
        <v>209</v>
      </c>
      <c r="C663" s="129" t="s">
        <v>210</v>
      </c>
      <c r="D663" s="4" t="s">
        <v>2991</v>
      </c>
      <c r="E663" s="6">
        <v>30</v>
      </c>
      <c r="F663" s="6"/>
      <c r="G663" s="7"/>
      <c r="H663" s="122">
        <f>VLOOKUP(A663,'NIP totaal 2020'!$A$4:$I$1943,9,0)</f>
        <v>0</v>
      </c>
      <c r="I663" s="32">
        <f t="shared" si="50"/>
        <v>0</v>
      </c>
      <c r="J663" s="27">
        <f t="shared" si="51"/>
        <v>0</v>
      </c>
      <c r="K663" s="80">
        <f t="shared" si="53"/>
        <v>1</v>
      </c>
      <c r="L663" s="28">
        <f t="shared" si="52"/>
        <v>0</v>
      </c>
      <c r="M663" s="28">
        <f t="shared" si="54"/>
        <v>0</v>
      </c>
    </row>
    <row r="664" spans="1:13" ht="14.15" customHeight="1" x14ac:dyDescent="0.25">
      <c r="A664" s="129">
        <v>16248562</v>
      </c>
      <c r="B664" s="129" t="s">
        <v>209</v>
      </c>
      <c r="C664" s="129" t="s">
        <v>210</v>
      </c>
      <c r="D664" s="4" t="s">
        <v>2991</v>
      </c>
      <c r="E664" s="6">
        <v>30</v>
      </c>
      <c r="F664" s="6"/>
      <c r="G664" s="7"/>
      <c r="H664" s="122">
        <f>VLOOKUP(A664,'NIP totaal 2020'!$A$4:$I$1943,9,0)</f>
        <v>0</v>
      </c>
      <c r="I664" s="32">
        <f t="shared" si="50"/>
        <v>0</v>
      </c>
      <c r="J664" s="27">
        <f t="shared" si="51"/>
        <v>0</v>
      </c>
      <c r="K664" s="80">
        <f t="shared" si="53"/>
        <v>1</v>
      </c>
      <c r="L664" s="28">
        <f t="shared" si="52"/>
        <v>0</v>
      </c>
      <c r="M664" s="28">
        <f t="shared" si="54"/>
        <v>0</v>
      </c>
    </row>
    <row r="665" spans="1:13" ht="14.15" customHeight="1" x14ac:dyDescent="0.25">
      <c r="A665" s="129">
        <v>16248570</v>
      </c>
      <c r="B665" s="129" t="s">
        <v>209</v>
      </c>
      <c r="C665" s="129" t="s">
        <v>210</v>
      </c>
      <c r="D665" s="4" t="s">
        <v>2991</v>
      </c>
      <c r="E665" s="6">
        <v>30</v>
      </c>
      <c r="F665" s="6"/>
      <c r="G665" s="7"/>
      <c r="H665" s="122">
        <f>VLOOKUP(A665,'NIP totaal 2020'!$A$4:$I$1943,9,0)</f>
        <v>0</v>
      </c>
      <c r="I665" s="32">
        <f t="shared" si="50"/>
        <v>0</v>
      </c>
      <c r="J665" s="27">
        <f t="shared" si="51"/>
        <v>0</v>
      </c>
      <c r="K665" s="80">
        <f t="shared" si="53"/>
        <v>1</v>
      </c>
      <c r="L665" s="28">
        <f t="shared" si="52"/>
        <v>0</v>
      </c>
      <c r="M665" s="28">
        <f t="shared" si="54"/>
        <v>0</v>
      </c>
    </row>
    <row r="666" spans="1:13" ht="14.15" customHeight="1" x14ac:dyDescent="0.25">
      <c r="A666" s="129">
        <v>16248597</v>
      </c>
      <c r="B666" s="129" t="s">
        <v>122</v>
      </c>
      <c r="C666" s="129" t="s">
        <v>123</v>
      </c>
      <c r="D666" s="4" t="s">
        <v>2991</v>
      </c>
      <c r="E666" s="6">
        <v>10</v>
      </c>
      <c r="F666" s="6"/>
      <c r="G666" s="7"/>
      <c r="H666" s="122">
        <f>VLOOKUP(A666,'NIP totaal 2020'!$A$4:$I$1943,9,0)</f>
        <v>0</v>
      </c>
      <c r="I666" s="32">
        <f t="shared" si="50"/>
        <v>0</v>
      </c>
      <c r="J666" s="27">
        <f t="shared" si="51"/>
        <v>0</v>
      </c>
      <c r="K666" s="80">
        <f t="shared" si="53"/>
        <v>1</v>
      </c>
      <c r="L666" s="28">
        <f t="shared" si="52"/>
        <v>0</v>
      </c>
      <c r="M666" s="28">
        <f t="shared" si="54"/>
        <v>0</v>
      </c>
    </row>
    <row r="667" spans="1:13" ht="14.15" customHeight="1" x14ac:dyDescent="0.25">
      <c r="A667" s="129">
        <v>16248600</v>
      </c>
      <c r="B667" s="129" t="s">
        <v>217</v>
      </c>
      <c r="C667" s="129" t="s">
        <v>218</v>
      </c>
      <c r="D667" s="4" t="s">
        <v>2991</v>
      </c>
      <c r="E667" s="6">
        <v>28</v>
      </c>
      <c r="F667" s="6"/>
      <c r="G667" s="7"/>
      <c r="H667" s="122">
        <f>VLOOKUP(A667,'NIP totaal 2020'!$A$4:$I$1943,9,0)</f>
        <v>0</v>
      </c>
      <c r="I667" s="32">
        <f t="shared" si="50"/>
        <v>0</v>
      </c>
      <c r="J667" s="27">
        <f t="shared" si="51"/>
        <v>0</v>
      </c>
      <c r="K667" s="80">
        <f t="shared" si="53"/>
        <v>1</v>
      </c>
      <c r="L667" s="28">
        <f t="shared" si="52"/>
        <v>0</v>
      </c>
      <c r="M667" s="28">
        <f t="shared" si="54"/>
        <v>0</v>
      </c>
    </row>
    <row r="668" spans="1:13" ht="14.15" customHeight="1" x14ac:dyDescent="0.25">
      <c r="A668" s="129">
        <v>16249496</v>
      </c>
      <c r="B668" s="129" t="s">
        <v>146</v>
      </c>
      <c r="C668" s="129" t="s">
        <v>147</v>
      </c>
      <c r="D668" s="4" t="s">
        <v>2991</v>
      </c>
      <c r="E668" s="6">
        <v>1</v>
      </c>
      <c r="F668" s="6"/>
      <c r="G668" s="7"/>
      <c r="H668" s="122">
        <f>VLOOKUP(A668,'NIP totaal 2020'!$A$4:$I$1943,9,0)</f>
        <v>0</v>
      </c>
      <c r="I668" s="32">
        <f t="shared" si="50"/>
        <v>0</v>
      </c>
      <c r="J668" s="27">
        <f t="shared" si="51"/>
        <v>0</v>
      </c>
      <c r="K668" s="80">
        <f t="shared" si="53"/>
        <v>1</v>
      </c>
      <c r="L668" s="28">
        <f t="shared" si="52"/>
        <v>0</v>
      </c>
      <c r="M668" s="28">
        <f t="shared" si="54"/>
        <v>0</v>
      </c>
    </row>
    <row r="669" spans="1:13" ht="14.15" customHeight="1" x14ac:dyDescent="0.25">
      <c r="A669" s="129">
        <v>16249526</v>
      </c>
      <c r="B669" s="129" t="s">
        <v>146</v>
      </c>
      <c r="C669" s="129" t="s">
        <v>147</v>
      </c>
      <c r="D669" s="4" t="s">
        <v>2991</v>
      </c>
      <c r="E669" s="6">
        <v>1</v>
      </c>
      <c r="F669" s="6"/>
      <c r="G669" s="7"/>
      <c r="H669" s="122">
        <f>VLOOKUP(A669,'NIP totaal 2020'!$A$4:$I$1943,9,0)</f>
        <v>0</v>
      </c>
      <c r="I669" s="32">
        <f t="shared" si="50"/>
        <v>0</v>
      </c>
      <c r="J669" s="27">
        <f t="shared" si="51"/>
        <v>0</v>
      </c>
      <c r="K669" s="80">
        <f t="shared" si="53"/>
        <v>1</v>
      </c>
      <c r="L669" s="28">
        <f t="shared" si="52"/>
        <v>0</v>
      </c>
      <c r="M669" s="28">
        <f t="shared" si="54"/>
        <v>0</v>
      </c>
    </row>
    <row r="670" spans="1:13" ht="14.15" customHeight="1" x14ac:dyDescent="0.25">
      <c r="A670" s="129">
        <v>16252063</v>
      </c>
      <c r="B670" s="129" t="s">
        <v>310</v>
      </c>
      <c r="C670" s="129" t="s">
        <v>311</v>
      </c>
      <c r="D670" s="4" t="s">
        <v>2991</v>
      </c>
      <c r="E670" s="6">
        <v>1</v>
      </c>
      <c r="F670" s="6"/>
      <c r="G670" s="7"/>
      <c r="H670" s="122">
        <f>VLOOKUP(A670,'NIP totaal 2020'!$A$4:$I$1943,9,0)</f>
        <v>0</v>
      </c>
      <c r="I670" s="32">
        <f t="shared" si="50"/>
        <v>0</v>
      </c>
      <c r="J670" s="27">
        <f t="shared" si="51"/>
        <v>0</v>
      </c>
      <c r="K670" s="80">
        <f t="shared" si="53"/>
        <v>1</v>
      </c>
      <c r="L670" s="28">
        <f t="shared" si="52"/>
        <v>0</v>
      </c>
      <c r="M670" s="28">
        <f t="shared" si="54"/>
        <v>0</v>
      </c>
    </row>
    <row r="671" spans="1:13" ht="14.15" customHeight="1" x14ac:dyDescent="0.25">
      <c r="A671" s="129">
        <v>16252071</v>
      </c>
      <c r="B671" s="129" t="s">
        <v>310</v>
      </c>
      <c r="C671" s="129" t="s">
        <v>311</v>
      </c>
      <c r="D671" s="4" t="s">
        <v>2991</v>
      </c>
      <c r="E671" s="6">
        <v>1</v>
      </c>
      <c r="F671" s="6"/>
      <c r="G671" s="7"/>
      <c r="H671" s="122">
        <f>VLOOKUP(A671,'NIP totaal 2020'!$A$4:$I$1943,9,0)</f>
        <v>0</v>
      </c>
      <c r="I671" s="32">
        <f t="shared" si="50"/>
        <v>0</v>
      </c>
      <c r="J671" s="27">
        <f t="shared" si="51"/>
        <v>0</v>
      </c>
      <c r="K671" s="80">
        <f t="shared" si="53"/>
        <v>1</v>
      </c>
      <c r="L671" s="28">
        <f t="shared" si="52"/>
        <v>0</v>
      </c>
      <c r="M671" s="28">
        <f t="shared" si="54"/>
        <v>0</v>
      </c>
    </row>
    <row r="672" spans="1:13" ht="14.15" customHeight="1" x14ac:dyDescent="0.25">
      <c r="A672" s="129">
        <v>16252705</v>
      </c>
      <c r="B672" s="129" t="s">
        <v>198</v>
      </c>
      <c r="C672" s="129" t="s">
        <v>199</v>
      </c>
      <c r="D672" s="4" t="s">
        <v>2991</v>
      </c>
      <c r="E672" s="6">
        <v>30</v>
      </c>
      <c r="F672" s="6"/>
      <c r="G672" s="7"/>
      <c r="H672" s="122">
        <f>VLOOKUP(A672,'NIP totaal 2020'!$A$4:$I$1943,9,0)</f>
        <v>0</v>
      </c>
      <c r="I672" s="32">
        <f t="shared" si="50"/>
        <v>0</v>
      </c>
      <c r="J672" s="27">
        <f t="shared" si="51"/>
        <v>0</v>
      </c>
      <c r="K672" s="80">
        <f t="shared" si="53"/>
        <v>1</v>
      </c>
      <c r="L672" s="28">
        <f t="shared" si="52"/>
        <v>0</v>
      </c>
      <c r="M672" s="28">
        <f t="shared" si="54"/>
        <v>0</v>
      </c>
    </row>
    <row r="673" spans="1:13" ht="14.15" customHeight="1" x14ac:dyDescent="0.25">
      <c r="A673" s="129">
        <v>16255453</v>
      </c>
      <c r="B673" s="129" t="s">
        <v>198</v>
      </c>
      <c r="C673" s="129" t="s">
        <v>199</v>
      </c>
      <c r="D673" s="4" t="s">
        <v>2991</v>
      </c>
      <c r="E673" s="6">
        <v>30</v>
      </c>
      <c r="F673" s="6"/>
      <c r="G673" s="7"/>
      <c r="H673" s="122">
        <f>VLOOKUP(A673,'NIP totaal 2020'!$A$4:$I$1943,9,0)</f>
        <v>0</v>
      </c>
      <c r="I673" s="32">
        <f t="shared" si="50"/>
        <v>0</v>
      </c>
      <c r="J673" s="27">
        <f t="shared" si="51"/>
        <v>0</v>
      </c>
      <c r="K673" s="80">
        <f t="shared" si="53"/>
        <v>1</v>
      </c>
      <c r="L673" s="28">
        <f t="shared" si="52"/>
        <v>0</v>
      </c>
      <c r="M673" s="28">
        <f t="shared" si="54"/>
        <v>0</v>
      </c>
    </row>
    <row r="674" spans="1:13" ht="14.15" customHeight="1" x14ac:dyDescent="0.25">
      <c r="A674" s="129">
        <v>16255607</v>
      </c>
      <c r="B674" s="129" t="s">
        <v>206</v>
      </c>
      <c r="C674" s="129" t="s">
        <v>141</v>
      </c>
      <c r="D674" s="4" t="s">
        <v>2991</v>
      </c>
      <c r="E674" s="6">
        <v>30</v>
      </c>
      <c r="F674" s="6"/>
      <c r="G674" s="7"/>
      <c r="H674" s="122">
        <f>VLOOKUP(A674,'NIP totaal 2020'!$A$4:$I$1943,9,0)</f>
        <v>0</v>
      </c>
      <c r="I674" s="32">
        <f t="shared" si="50"/>
        <v>0</v>
      </c>
      <c r="J674" s="27">
        <f t="shared" si="51"/>
        <v>0</v>
      </c>
      <c r="K674" s="80">
        <f t="shared" si="53"/>
        <v>1</v>
      </c>
      <c r="L674" s="28">
        <f t="shared" si="52"/>
        <v>0</v>
      </c>
      <c r="M674" s="28">
        <f t="shared" si="54"/>
        <v>0</v>
      </c>
    </row>
    <row r="675" spans="1:13" ht="14.15" customHeight="1" x14ac:dyDescent="0.25">
      <c r="A675" s="129">
        <v>16255879</v>
      </c>
      <c r="B675" s="129" t="s">
        <v>206</v>
      </c>
      <c r="C675" s="129" t="s">
        <v>141</v>
      </c>
      <c r="D675" s="4" t="s">
        <v>2991</v>
      </c>
      <c r="E675" s="6">
        <v>30</v>
      </c>
      <c r="F675" s="6"/>
      <c r="G675" s="7"/>
      <c r="H675" s="122">
        <f>VLOOKUP(A675,'NIP totaal 2020'!$A$4:$I$1943,9,0)</f>
        <v>0</v>
      </c>
      <c r="I675" s="32">
        <f t="shared" si="50"/>
        <v>0</v>
      </c>
      <c r="J675" s="27">
        <f t="shared" si="51"/>
        <v>0</v>
      </c>
      <c r="K675" s="80">
        <f t="shared" si="53"/>
        <v>1</v>
      </c>
      <c r="L675" s="28">
        <f t="shared" si="52"/>
        <v>0</v>
      </c>
      <c r="M675" s="28">
        <f t="shared" si="54"/>
        <v>0</v>
      </c>
    </row>
    <row r="676" spans="1:13" ht="14.15" customHeight="1" x14ac:dyDescent="0.25">
      <c r="A676" s="129">
        <v>16259440</v>
      </c>
      <c r="B676" s="129" t="s">
        <v>170</v>
      </c>
      <c r="C676" s="129" t="s">
        <v>171</v>
      </c>
      <c r="D676" s="4" t="s">
        <v>2991</v>
      </c>
      <c r="E676" s="6">
        <v>21</v>
      </c>
      <c r="F676" s="6"/>
      <c r="G676" s="7"/>
      <c r="H676" s="122">
        <f>VLOOKUP(A676,'NIP totaal 2020'!$A$4:$I$1943,9,0)</f>
        <v>0</v>
      </c>
      <c r="I676" s="32">
        <f t="shared" si="50"/>
        <v>0</v>
      </c>
      <c r="J676" s="27">
        <f t="shared" si="51"/>
        <v>0</v>
      </c>
      <c r="K676" s="80">
        <f t="shared" si="53"/>
        <v>1</v>
      </c>
      <c r="L676" s="28">
        <f t="shared" si="52"/>
        <v>0</v>
      </c>
      <c r="M676" s="28">
        <f t="shared" si="54"/>
        <v>0</v>
      </c>
    </row>
    <row r="677" spans="1:13" ht="14.15" customHeight="1" x14ac:dyDescent="0.25">
      <c r="A677" s="129">
        <v>16259459</v>
      </c>
      <c r="B677" s="129" t="s">
        <v>170</v>
      </c>
      <c r="C677" s="129" t="s">
        <v>171</v>
      </c>
      <c r="D677" s="4" t="s">
        <v>2991</v>
      </c>
      <c r="E677" s="6">
        <v>21</v>
      </c>
      <c r="F677" s="6"/>
      <c r="G677" s="7"/>
      <c r="H677" s="122">
        <f>VLOOKUP(A677,'NIP totaal 2020'!$A$4:$I$1943,9,0)</f>
        <v>0</v>
      </c>
      <c r="I677" s="32">
        <f t="shared" si="50"/>
        <v>0</v>
      </c>
      <c r="J677" s="27">
        <f t="shared" si="51"/>
        <v>0</v>
      </c>
      <c r="K677" s="80">
        <f t="shared" si="53"/>
        <v>1</v>
      </c>
      <c r="L677" s="28">
        <f t="shared" si="52"/>
        <v>0</v>
      </c>
      <c r="M677" s="28">
        <f t="shared" si="54"/>
        <v>0</v>
      </c>
    </row>
    <row r="678" spans="1:13" ht="14.15" customHeight="1" x14ac:dyDescent="0.25">
      <c r="A678" s="129">
        <v>16259467</v>
      </c>
      <c r="B678" s="129" t="s">
        <v>170</v>
      </c>
      <c r="C678" s="129" t="s">
        <v>171</v>
      </c>
      <c r="D678" s="4" t="s">
        <v>2991</v>
      </c>
      <c r="E678" s="6">
        <v>21</v>
      </c>
      <c r="F678" s="6"/>
      <c r="G678" s="7"/>
      <c r="H678" s="122">
        <f>VLOOKUP(A678,'NIP totaal 2020'!$A$4:$I$1943,9,0)</f>
        <v>0</v>
      </c>
      <c r="I678" s="32">
        <f t="shared" si="50"/>
        <v>0</v>
      </c>
      <c r="J678" s="27">
        <f t="shared" si="51"/>
        <v>0</v>
      </c>
      <c r="K678" s="80">
        <f t="shared" si="53"/>
        <v>1</v>
      </c>
      <c r="L678" s="28">
        <f t="shared" si="52"/>
        <v>0</v>
      </c>
      <c r="M678" s="28">
        <f t="shared" si="54"/>
        <v>0</v>
      </c>
    </row>
    <row r="679" spans="1:13" ht="14.15" customHeight="1" x14ac:dyDescent="0.25">
      <c r="A679" s="129">
        <v>16259548</v>
      </c>
      <c r="B679" s="129" t="s">
        <v>233</v>
      </c>
      <c r="C679" s="129" t="s">
        <v>234</v>
      </c>
      <c r="D679" s="4" t="s">
        <v>2991</v>
      </c>
      <c r="E679" s="6">
        <v>30</v>
      </c>
      <c r="F679" s="6"/>
      <c r="G679" s="7"/>
      <c r="H679" s="122">
        <f>VLOOKUP(A679,'NIP totaal 2020'!$A$4:$I$1943,9,0)</f>
        <v>0</v>
      </c>
      <c r="I679" s="32">
        <f t="shared" si="50"/>
        <v>0</v>
      </c>
      <c r="J679" s="27">
        <f t="shared" si="51"/>
        <v>0</v>
      </c>
      <c r="K679" s="80">
        <f t="shared" si="53"/>
        <v>1</v>
      </c>
      <c r="L679" s="28">
        <f t="shared" si="52"/>
        <v>0</v>
      </c>
      <c r="M679" s="28">
        <f t="shared" si="54"/>
        <v>0</v>
      </c>
    </row>
    <row r="680" spans="1:13" ht="14.15" customHeight="1" x14ac:dyDescent="0.25">
      <c r="A680" s="129">
        <v>16259556</v>
      </c>
      <c r="B680" s="129" t="s">
        <v>233</v>
      </c>
      <c r="C680" s="129" t="s">
        <v>234</v>
      </c>
      <c r="D680" s="4" t="s">
        <v>2991</v>
      </c>
      <c r="E680" s="6">
        <v>30</v>
      </c>
      <c r="F680" s="6"/>
      <c r="G680" s="7"/>
      <c r="H680" s="122">
        <f>VLOOKUP(A680,'NIP totaal 2020'!$A$4:$I$1943,9,0)</f>
        <v>0</v>
      </c>
      <c r="I680" s="32">
        <f t="shared" si="50"/>
        <v>0</v>
      </c>
      <c r="J680" s="27">
        <f t="shared" si="51"/>
        <v>0</v>
      </c>
      <c r="K680" s="80">
        <f t="shared" si="53"/>
        <v>1</v>
      </c>
      <c r="L680" s="28">
        <f t="shared" si="52"/>
        <v>0</v>
      </c>
      <c r="M680" s="28">
        <f t="shared" si="54"/>
        <v>0</v>
      </c>
    </row>
    <row r="681" spans="1:13" ht="14.15" customHeight="1" x14ac:dyDescent="0.25">
      <c r="A681" s="129">
        <v>16260872</v>
      </c>
      <c r="B681" s="129" t="s">
        <v>154</v>
      </c>
      <c r="C681" s="129" t="s">
        <v>155</v>
      </c>
      <c r="D681" s="4" t="s">
        <v>2991</v>
      </c>
      <c r="E681" s="6">
        <v>30</v>
      </c>
      <c r="F681" s="6"/>
      <c r="G681" s="7"/>
      <c r="H681" s="122">
        <f>VLOOKUP(A681,'NIP totaal 2020'!$A$4:$I$1943,9,0)</f>
        <v>0</v>
      </c>
      <c r="I681" s="32">
        <f t="shared" si="50"/>
        <v>0</v>
      </c>
      <c r="J681" s="27">
        <f t="shared" si="51"/>
        <v>0</v>
      </c>
      <c r="K681" s="80">
        <f t="shared" si="53"/>
        <v>1</v>
      </c>
      <c r="L681" s="28">
        <f t="shared" si="52"/>
        <v>0</v>
      </c>
      <c r="M681" s="28">
        <f t="shared" si="54"/>
        <v>0</v>
      </c>
    </row>
    <row r="682" spans="1:13" ht="14.15" customHeight="1" x14ac:dyDescent="0.25">
      <c r="A682" s="129">
        <v>16260880</v>
      </c>
      <c r="B682" s="129" t="s">
        <v>154</v>
      </c>
      <c r="C682" s="129" t="s">
        <v>155</v>
      </c>
      <c r="D682" s="4" t="s">
        <v>2991</v>
      </c>
      <c r="E682" s="6">
        <v>30</v>
      </c>
      <c r="F682" s="6"/>
      <c r="G682" s="7"/>
      <c r="H682" s="122">
        <f>VLOOKUP(A682,'NIP totaal 2020'!$A$4:$I$1943,9,0)</f>
        <v>0</v>
      </c>
      <c r="I682" s="32">
        <f t="shared" si="50"/>
        <v>0</v>
      </c>
      <c r="J682" s="27">
        <f t="shared" si="51"/>
        <v>0</v>
      </c>
      <c r="K682" s="80">
        <f t="shared" si="53"/>
        <v>1</v>
      </c>
      <c r="L682" s="28">
        <f t="shared" si="52"/>
        <v>0</v>
      </c>
      <c r="M682" s="28">
        <f t="shared" si="54"/>
        <v>0</v>
      </c>
    </row>
    <row r="683" spans="1:13" ht="14.15" customHeight="1" x14ac:dyDescent="0.25">
      <c r="A683" s="129">
        <v>16260899</v>
      </c>
      <c r="B683" s="129" t="s">
        <v>150</v>
      </c>
      <c r="C683" s="129" t="s">
        <v>151</v>
      </c>
      <c r="D683" s="4" t="s">
        <v>2991</v>
      </c>
      <c r="E683" s="6">
        <v>1</v>
      </c>
      <c r="F683" s="6"/>
      <c r="G683" s="7"/>
      <c r="H683" s="122">
        <f>VLOOKUP(A683,'NIP totaal 2020'!$A$4:$I$1943,9,0)</f>
        <v>0</v>
      </c>
      <c r="I683" s="32">
        <f t="shared" si="50"/>
        <v>0</v>
      </c>
      <c r="J683" s="27">
        <f t="shared" si="51"/>
        <v>0</v>
      </c>
      <c r="K683" s="80">
        <f t="shared" si="53"/>
        <v>1</v>
      </c>
      <c r="L683" s="28">
        <f t="shared" si="52"/>
        <v>0</v>
      </c>
      <c r="M683" s="28">
        <f t="shared" si="54"/>
        <v>0</v>
      </c>
    </row>
    <row r="684" spans="1:13" ht="14.15" customHeight="1" x14ac:dyDescent="0.25">
      <c r="A684" s="129">
        <v>16263006</v>
      </c>
      <c r="B684" s="129" t="s">
        <v>275</v>
      </c>
      <c r="C684" s="129" t="s">
        <v>276</v>
      </c>
      <c r="D684" s="4" t="s">
        <v>2991</v>
      </c>
      <c r="E684" s="6">
        <v>1</v>
      </c>
      <c r="F684" s="6"/>
      <c r="G684" s="7"/>
      <c r="H684" s="122">
        <f>VLOOKUP(A684,'NIP totaal 2020'!$A$4:$I$1943,9,0)</f>
        <v>0</v>
      </c>
      <c r="I684" s="32">
        <f t="shared" si="50"/>
        <v>0</v>
      </c>
      <c r="J684" s="27">
        <f t="shared" si="51"/>
        <v>0</v>
      </c>
      <c r="K684" s="80">
        <f t="shared" si="53"/>
        <v>1</v>
      </c>
      <c r="L684" s="28">
        <f t="shared" si="52"/>
        <v>0</v>
      </c>
      <c r="M684" s="28">
        <f t="shared" si="54"/>
        <v>0</v>
      </c>
    </row>
    <row r="685" spans="1:13" ht="14.15" customHeight="1" x14ac:dyDescent="0.25">
      <c r="A685" s="129">
        <v>16263200</v>
      </c>
      <c r="B685" s="129" t="s">
        <v>247</v>
      </c>
      <c r="C685" s="129" t="s">
        <v>248</v>
      </c>
      <c r="D685" s="4" t="s">
        <v>2991</v>
      </c>
      <c r="E685" s="6">
        <v>1</v>
      </c>
      <c r="F685" s="6"/>
      <c r="G685" s="7"/>
      <c r="H685" s="122">
        <f>VLOOKUP(A685,'NIP totaal 2020'!$A$4:$I$1943,9,0)</f>
        <v>0</v>
      </c>
      <c r="I685" s="32">
        <f t="shared" si="50"/>
        <v>0</v>
      </c>
      <c r="J685" s="27">
        <f t="shared" si="51"/>
        <v>0</v>
      </c>
      <c r="K685" s="80">
        <f t="shared" si="53"/>
        <v>1</v>
      </c>
      <c r="L685" s="28">
        <f t="shared" si="52"/>
        <v>0</v>
      </c>
      <c r="M685" s="28">
        <f t="shared" si="54"/>
        <v>0</v>
      </c>
    </row>
    <row r="686" spans="1:13" ht="14.15" customHeight="1" x14ac:dyDescent="0.25">
      <c r="A686" s="129">
        <v>16263235</v>
      </c>
      <c r="B686" s="129" t="s">
        <v>275</v>
      </c>
      <c r="C686" s="129" t="s">
        <v>276</v>
      </c>
      <c r="D686" s="4" t="s">
        <v>2991</v>
      </c>
      <c r="E686" s="6">
        <v>1</v>
      </c>
      <c r="F686" s="6"/>
      <c r="G686" s="7"/>
      <c r="H686" s="122">
        <f>VLOOKUP(A686,'NIP totaal 2020'!$A$4:$I$1943,9,0)</f>
        <v>0</v>
      </c>
      <c r="I686" s="32">
        <f t="shared" si="50"/>
        <v>0</v>
      </c>
      <c r="J686" s="27">
        <f t="shared" si="51"/>
        <v>0</v>
      </c>
      <c r="K686" s="80">
        <f t="shared" si="53"/>
        <v>1</v>
      </c>
      <c r="L686" s="28">
        <f t="shared" si="52"/>
        <v>0</v>
      </c>
      <c r="M686" s="28">
        <f t="shared" si="54"/>
        <v>0</v>
      </c>
    </row>
    <row r="687" spans="1:13" ht="14.15" customHeight="1" x14ac:dyDescent="0.25">
      <c r="A687" s="129">
        <v>16263251</v>
      </c>
      <c r="B687" s="129" t="s">
        <v>247</v>
      </c>
      <c r="C687" s="129" t="s">
        <v>248</v>
      </c>
      <c r="D687" s="4" t="s">
        <v>2991</v>
      </c>
      <c r="E687" s="6">
        <v>1</v>
      </c>
      <c r="F687" s="6"/>
      <c r="G687" s="7"/>
      <c r="H687" s="122">
        <f>VLOOKUP(A687,'NIP totaal 2020'!$A$4:$I$1943,9,0)</f>
        <v>0</v>
      </c>
      <c r="I687" s="32">
        <f t="shared" si="50"/>
        <v>0</v>
      </c>
      <c r="J687" s="27">
        <f t="shared" si="51"/>
        <v>0</v>
      </c>
      <c r="K687" s="80">
        <f t="shared" si="53"/>
        <v>1</v>
      </c>
      <c r="L687" s="28">
        <f t="shared" si="52"/>
        <v>0</v>
      </c>
      <c r="M687" s="28">
        <f t="shared" si="54"/>
        <v>0</v>
      </c>
    </row>
    <row r="688" spans="1:13" ht="14.15" customHeight="1" x14ac:dyDescent="0.25">
      <c r="A688" s="129">
        <v>16264339</v>
      </c>
      <c r="B688" s="129" t="s">
        <v>275</v>
      </c>
      <c r="C688" s="129" t="s">
        <v>276</v>
      </c>
      <c r="D688" s="4" t="s">
        <v>2991</v>
      </c>
      <c r="E688" s="6">
        <v>1</v>
      </c>
      <c r="F688" s="6"/>
      <c r="G688" s="7"/>
      <c r="H688" s="122">
        <f>VLOOKUP(A688,'NIP totaal 2020'!$A$4:$I$1943,9,0)</f>
        <v>0</v>
      </c>
      <c r="I688" s="32">
        <f t="shared" si="50"/>
        <v>0</v>
      </c>
      <c r="J688" s="27">
        <f t="shared" si="51"/>
        <v>0</v>
      </c>
      <c r="K688" s="80">
        <f t="shared" si="53"/>
        <v>1</v>
      </c>
      <c r="L688" s="28">
        <f t="shared" si="52"/>
        <v>0</v>
      </c>
      <c r="M688" s="28">
        <f t="shared" si="54"/>
        <v>0</v>
      </c>
    </row>
    <row r="689" spans="1:13" ht="14.15" customHeight="1" x14ac:dyDescent="0.25">
      <c r="A689" s="129">
        <v>16264401</v>
      </c>
      <c r="B689" s="129" t="s">
        <v>275</v>
      </c>
      <c r="C689" s="129" t="s">
        <v>276</v>
      </c>
      <c r="D689" s="4" t="s">
        <v>2991</v>
      </c>
      <c r="E689" s="6">
        <v>1</v>
      </c>
      <c r="F689" s="6"/>
      <c r="G689" s="7"/>
      <c r="H689" s="122">
        <f>VLOOKUP(A689,'NIP totaal 2020'!$A$4:$I$1943,9,0)</f>
        <v>0</v>
      </c>
      <c r="I689" s="32">
        <f t="shared" si="50"/>
        <v>0</v>
      </c>
      <c r="J689" s="27">
        <f t="shared" si="51"/>
        <v>0</v>
      </c>
      <c r="K689" s="80">
        <f t="shared" si="53"/>
        <v>1</v>
      </c>
      <c r="L689" s="28">
        <f t="shared" si="52"/>
        <v>0</v>
      </c>
      <c r="M689" s="28">
        <f t="shared" si="54"/>
        <v>0</v>
      </c>
    </row>
    <row r="690" spans="1:13" ht="14.15" customHeight="1" x14ac:dyDescent="0.25">
      <c r="A690" s="129">
        <v>16265289</v>
      </c>
      <c r="B690" s="129" t="s">
        <v>312</v>
      </c>
      <c r="C690" s="129" t="s">
        <v>313</v>
      </c>
      <c r="D690" s="4" t="s">
        <v>2991</v>
      </c>
      <c r="E690" s="6">
        <v>1</v>
      </c>
      <c r="F690" s="6"/>
      <c r="G690" s="7"/>
      <c r="H690" s="122">
        <f>VLOOKUP(A690,'NIP totaal 2020'!$A$4:$I$1943,9,0)</f>
        <v>0</v>
      </c>
      <c r="I690" s="32">
        <f t="shared" si="50"/>
        <v>0</v>
      </c>
      <c r="J690" s="27">
        <f t="shared" si="51"/>
        <v>0</v>
      </c>
      <c r="K690" s="80">
        <f t="shared" si="53"/>
        <v>1</v>
      </c>
      <c r="L690" s="28">
        <f t="shared" si="52"/>
        <v>0</v>
      </c>
      <c r="M690" s="28">
        <f t="shared" si="54"/>
        <v>0</v>
      </c>
    </row>
    <row r="691" spans="1:13" ht="14.15" customHeight="1" x14ac:dyDescent="0.25">
      <c r="A691" s="129">
        <v>16265629</v>
      </c>
      <c r="B691" s="129" t="s">
        <v>314</v>
      </c>
      <c r="C691" s="129" t="s">
        <v>315</v>
      </c>
      <c r="D691" s="4" t="s">
        <v>2991</v>
      </c>
      <c r="E691" s="6">
        <v>30</v>
      </c>
      <c r="F691" s="6"/>
      <c r="G691" s="7"/>
      <c r="H691" s="122">
        <f>VLOOKUP(A691,'NIP totaal 2020'!$A$4:$I$1943,9,0)</f>
        <v>0</v>
      </c>
      <c r="I691" s="32">
        <f t="shared" si="50"/>
        <v>0</v>
      </c>
      <c r="J691" s="27">
        <f t="shared" si="51"/>
        <v>0</v>
      </c>
      <c r="K691" s="80">
        <f t="shared" si="53"/>
        <v>1</v>
      </c>
      <c r="L691" s="28">
        <f t="shared" si="52"/>
        <v>0</v>
      </c>
      <c r="M691" s="28">
        <f t="shared" si="54"/>
        <v>0</v>
      </c>
    </row>
    <row r="692" spans="1:13" ht="14.15" customHeight="1" x14ac:dyDescent="0.25">
      <c r="A692" s="129">
        <v>16265637</v>
      </c>
      <c r="B692" s="129" t="s">
        <v>314</v>
      </c>
      <c r="C692" s="129" t="s">
        <v>315</v>
      </c>
      <c r="D692" s="4" t="s">
        <v>2991</v>
      </c>
      <c r="E692" s="6">
        <v>30</v>
      </c>
      <c r="F692" s="6"/>
      <c r="G692" s="7"/>
      <c r="H692" s="122">
        <f>VLOOKUP(A692,'NIP totaal 2020'!$A$4:$I$1943,9,0)</f>
        <v>0</v>
      </c>
      <c r="I692" s="32">
        <f t="shared" si="50"/>
        <v>0</v>
      </c>
      <c r="J692" s="27">
        <f t="shared" si="51"/>
        <v>0</v>
      </c>
      <c r="K692" s="80">
        <f t="shared" si="53"/>
        <v>1</v>
      </c>
      <c r="L692" s="28">
        <f t="shared" si="52"/>
        <v>0</v>
      </c>
      <c r="M692" s="28">
        <f t="shared" si="54"/>
        <v>0</v>
      </c>
    </row>
    <row r="693" spans="1:13" ht="14.15" customHeight="1" x14ac:dyDescent="0.25">
      <c r="A693" s="129">
        <v>16271483</v>
      </c>
      <c r="B693" s="129" t="s">
        <v>126</v>
      </c>
      <c r="C693" s="129" t="s">
        <v>127</v>
      </c>
      <c r="D693" s="4" t="s">
        <v>2991</v>
      </c>
      <c r="E693" s="6">
        <v>50</v>
      </c>
      <c r="F693" s="6"/>
      <c r="G693" s="7"/>
      <c r="H693" s="122">
        <f>VLOOKUP(A693,'NIP totaal 2020'!$A$4:$I$1943,9,0)</f>
        <v>0</v>
      </c>
      <c r="I693" s="32">
        <f t="shared" si="50"/>
        <v>0</v>
      </c>
      <c r="J693" s="27">
        <f t="shared" si="51"/>
        <v>0</v>
      </c>
      <c r="K693" s="80">
        <f t="shared" si="53"/>
        <v>1</v>
      </c>
      <c r="L693" s="28">
        <f t="shared" si="52"/>
        <v>0</v>
      </c>
      <c r="M693" s="28">
        <f t="shared" si="54"/>
        <v>0</v>
      </c>
    </row>
    <row r="694" spans="1:13" ht="14.15" customHeight="1" x14ac:dyDescent="0.25">
      <c r="A694" s="129">
        <v>16274326</v>
      </c>
      <c r="B694" s="129" t="s">
        <v>225</v>
      </c>
      <c r="C694" s="129" t="s">
        <v>226</v>
      </c>
      <c r="D694" s="4" t="s">
        <v>2991</v>
      </c>
      <c r="E694" s="6">
        <v>1</v>
      </c>
      <c r="F694" s="6"/>
      <c r="G694" s="7"/>
      <c r="H694" s="122">
        <f>VLOOKUP(A694,'NIP totaal 2020'!$A$4:$I$1943,9,0)</f>
        <v>0</v>
      </c>
      <c r="I694" s="32">
        <f t="shared" si="50"/>
        <v>0</v>
      </c>
      <c r="J694" s="27">
        <f t="shared" si="51"/>
        <v>0</v>
      </c>
      <c r="K694" s="80">
        <f t="shared" si="53"/>
        <v>1</v>
      </c>
      <c r="L694" s="28">
        <f t="shared" si="52"/>
        <v>0</v>
      </c>
      <c r="M694" s="28">
        <f t="shared" si="54"/>
        <v>0</v>
      </c>
    </row>
    <row r="695" spans="1:13" ht="14.15" customHeight="1" x14ac:dyDescent="0.25">
      <c r="A695" s="129">
        <v>16275373</v>
      </c>
      <c r="B695" s="129" t="s">
        <v>122</v>
      </c>
      <c r="C695" s="129" t="s">
        <v>123</v>
      </c>
      <c r="D695" s="4" t="s">
        <v>2991</v>
      </c>
      <c r="E695" s="6">
        <v>1</v>
      </c>
      <c r="F695" s="6"/>
      <c r="G695" s="7"/>
      <c r="H695" s="122">
        <f>VLOOKUP(A695,'NIP totaal 2020'!$A$4:$I$1943,9,0)</f>
        <v>0</v>
      </c>
      <c r="I695" s="32">
        <f t="shared" si="50"/>
        <v>0</v>
      </c>
      <c r="J695" s="27">
        <f t="shared" si="51"/>
        <v>0</v>
      </c>
      <c r="K695" s="80">
        <f t="shared" si="53"/>
        <v>1</v>
      </c>
      <c r="L695" s="28">
        <f t="shared" si="52"/>
        <v>0</v>
      </c>
      <c r="M695" s="28">
        <f t="shared" si="54"/>
        <v>0</v>
      </c>
    </row>
    <row r="696" spans="1:13" ht="14.15" customHeight="1" x14ac:dyDescent="0.25">
      <c r="A696" s="129">
        <v>16275381</v>
      </c>
      <c r="B696" s="129" t="s">
        <v>122</v>
      </c>
      <c r="C696" s="129" t="s">
        <v>123</v>
      </c>
      <c r="D696" s="4" t="s">
        <v>2991</v>
      </c>
      <c r="E696" s="6">
        <v>10</v>
      </c>
      <c r="F696" s="6"/>
      <c r="G696" s="7"/>
      <c r="H696" s="122">
        <f>VLOOKUP(A696,'NIP totaal 2020'!$A$4:$I$1943,9,0)</f>
        <v>0</v>
      </c>
      <c r="I696" s="32">
        <f t="shared" si="50"/>
        <v>0</v>
      </c>
      <c r="J696" s="27">
        <f t="shared" si="51"/>
        <v>0</v>
      </c>
      <c r="K696" s="80">
        <f t="shared" si="53"/>
        <v>1</v>
      </c>
      <c r="L696" s="28">
        <f t="shared" si="52"/>
        <v>0</v>
      </c>
      <c r="M696" s="28">
        <f t="shared" si="54"/>
        <v>0</v>
      </c>
    </row>
    <row r="697" spans="1:13" ht="14.15" customHeight="1" x14ac:dyDescent="0.25">
      <c r="A697" s="129">
        <v>16275403</v>
      </c>
      <c r="B697" s="129" t="s">
        <v>144</v>
      </c>
      <c r="C697" s="129" t="s">
        <v>145</v>
      </c>
      <c r="D697" s="4" t="s">
        <v>2991</v>
      </c>
      <c r="E697" s="6">
        <v>1</v>
      </c>
      <c r="F697" s="6"/>
      <c r="G697" s="7"/>
      <c r="H697" s="122">
        <f>VLOOKUP(A697,'NIP totaal 2020'!$A$4:$I$1943,9,0)</f>
        <v>0</v>
      </c>
      <c r="I697" s="32">
        <f t="shared" si="50"/>
        <v>0</v>
      </c>
      <c r="J697" s="27">
        <f t="shared" si="51"/>
        <v>0</v>
      </c>
      <c r="K697" s="80">
        <f t="shared" si="53"/>
        <v>1</v>
      </c>
      <c r="L697" s="28">
        <f t="shared" si="52"/>
        <v>0</v>
      </c>
      <c r="M697" s="28">
        <f t="shared" si="54"/>
        <v>0</v>
      </c>
    </row>
    <row r="698" spans="1:13" ht="14.15" customHeight="1" x14ac:dyDescent="0.25">
      <c r="A698" s="129">
        <v>16275411</v>
      </c>
      <c r="B698" s="129" t="s">
        <v>190</v>
      </c>
      <c r="C698" s="129" t="s">
        <v>191</v>
      </c>
      <c r="D698" s="4" t="s">
        <v>2991</v>
      </c>
      <c r="E698" s="6">
        <v>1</v>
      </c>
      <c r="F698" s="6"/>
      <c r="G698" s="7"/>
      <c r="H698" s="122">
        <f>VLOOKUP(A698,'NIP totaal 2020'!$A$4:$I$1943,9,0)</f>
        <v>0</v>
      </c>
      <c r="I698" s="32">
        <f t="shared" si="50"/>
        <v>0</v>
      </c>
      <c r="J698" s="27">
        <f t="shared" si="51"/>
        <v>0</v>
      </c>
      <c r="K698" s="80">
        <f t="shared" si="53"/>
        <v>1</v>
      </c>
      <c r="L698" s="28">
        <f t="shared" si="52"/>
        <v>0</v>
      </c>
      <c r="M698" s="28">
        <f t="shared" si="54"/>
        <v>0</v>
      </c>
    </row>
    <row r="699" spans="1:13" ht="14.15" customHeight="1" x14ac:dyDescent="0.25">
      <c r="A699" s="129">
        <v>16276221</v>
      </c>
      <c r="B699" s="129" t="s">
        <v>287</v>
      </c>
      <c r="C699" s="129" t="s">
        <v>288</v>
      </c>
      <c r="D699" s="4" t="s">
        <v>2991</v>
      </c>
      <c r="E699" s="6">
        <v>56</v>
      </c>
      <c r="F699" s="6"/>
      <c r="G699" s="7"/>
      <c r="H699" s="122">
        <f>VLOOKUP(A699,'NIP totaal 2020'!$A$4:$I$1943,9,0)</f>
        <v>0</v>
      </c>
      <c r="I699" s="32">
        <f t="shared" si="50"/>
        <v>0</v>
      </c>
      <c r="J699" s="27">
        <f t="shared" si="51"/>
        <v>0</v>
      </c>
      <c r="K699" s="80">
        <f t="shared" si="53"/>
        <v>1</v>
      </c>
      <c r="L699" s="28">
        <f t="shared" si="52"/>
        <v>0</v>
      </c>
      <c r="M699" s="28">
        <f t="shared" si="54"/>
        <v>0</v>
      </c>
    </row>
    <row r="700" spans="1:13" ht="14.15" customHeight="1" x14ac:dyDescent="0.25">
      <c r="A700" s="129">
        <v>16276825</v>
      </c>
      <c r="B700" s="129" t="s">
        <v>316</v>
      </c>
      <c r="C700" s="129" t="s">
        <v>317</v>
      </c>
      <c r="D700" s="4" t="s">
        <v>2991</v>
      </c>
      <c r="E700" s="6">
        <v>14</v>
      </c>
      <c r="F700" s="6"/>
      <c r="G700" s="7"/>
      <c r="H700" s="122">
        <f>VLOOKUP(A700,'NIP totaal 2020'!$A$4:$I$1943,9,0)</f>
        <v>0</v>
      </c>
      <c r="I700" s="32">
        <f t="shared" si="50"/>
        <v>0</v>
      </c>
      <c r="J700" s="27">
        <f t="shared" si="51"/>
        <v>0</v>
      </c>
      <c r="K700" s="80">
        <f t="shared" si="53"/>
        <v>1</v>
      </c>
      <c r="L700" s="28">
        <f t="shared" si="52"/>
        <v>0</v>
      </c>
      <c r="M700" s="28">
        <f t="shared" si="54"/>
        <v>0</v>
      </c>
    </row>
    <row r="701" spans="1:13" ht="14.15" customHeight="1" x14ac:dyDescent="0.25">
      <c r="A701" s="129">
        <v>16276833</v>
      </c>
      <c r="B701" s="129" t="s">
        <v>316</v>
      </c>
      <c r="C701" s="129" t="s">
        <v>317</v>
      </c>
      <c r="D701" s="4" t="s">
        <v>2991</v>
      </c>
      <c r="E701" s="6">
        <v>7</v>
      </c>
      <c r="F701" s="6"/>
      <c r="G701" s="7"/>
      <c r="H701" s="122">
        <f>VLOOKUP(A701,'NIP totaal 2020'!$A$4:$I$1943,9,0)</f>
        <v>0</v>
      </c>
      <c r="I701" s="32">
        <f t="shared" si="50"/>
        <v>0</v>
      </c>
      <c r="J701" s="27">
        <f t="shared" si="51"/>
        <v>0</v>
      </c>
      <c r="K701" s="80">
        <f t="shared" si="53"/>
        <v>1</v>
      </c>
      <c r="L701" s="28">
        <f t="shared" si="52"/>
        <v>0</v>
      </c>
      <c r="M701" s="28">
        <f t="shared" si="54"/>
        <v>0</v>
      </c>
    </row>
    <row r="702" spans="1:13" ht="14.15" customHeight="1" x14ac:dyDescent="0.25">
      <c r="A702" s="129">
        <v>16276868</v>
      </c>
      <c r="B702" s="129" t="s">
        <v>316</v>
      </c>
      <c r="C702" s="129" t="s">
        <v>317</v>
      </c>
      <c r="D702" s="4" t="s">
        <v>2991</v>
      </c>
      <c r="E702" s="6">
        <v>7</v>
      </c>
      <c r="F702" s="6"/>
      <c r="G702" s="7"/>
      <c r="H702" s="122">
        <f>VLOOKUP(A702,'NIP totaal 2020'!$A$4:$I$1943,9,0)</f>
        <v>0</v>
      </c>
      <c r="I702" s="32">
        <f t="shared" si="50"/>
        <v>0</v>
      </c>
      <c r="J702" s="27">
        <f t="shared" si="51"/>
        <v>0</v>
      </c>
      <c r="K702" s="80">
        <f t="shared" si="53"/>
        <v>1</v>
      </c>
      <c r="L702" s="28">
        <f t="shared" si="52"/>
        <v>0</v>
      </c>
      <c r="M702" s="28">
        <f t="shared" si="54"/>
        <v>0</v>
      </c>
    </row>
    <row r="703" spans="1:13" ht="14.15" customHeight="1" x14ac:dyDescent="0.25">
      <c r="A703" s="129">
        <v>16276876</v>
      </c>
      <c r="B703" s="129" t="s">
        <v>316</v>
      </c>
      <c r="C703" s="129" t="s">
        <v>317</v>
      </c>
      <c r="D703" s="4" t="s">
        <v>2991</v>
      </c>
      <c r="E703" s="6">
        <v>14</v>
      </c>
      <c r="F703" s="6"/>
      <c r="G703" s="7"/>
      <c r="H703" s="122">
        <f>VLOOKUP(A703,'NIP totaal 2020'!$A$4:$I$1943,9,0)</f>
        <v>0</v>
      </c>
      <c r="I703" s="32">
        <f t="shared" si="50"/>
        <v>0</v>
      </c>
      <c r="J703" s="27">
        <f t="shared" si="51"/>
        <v>0</v>
      </c>
      <c r="K703" s="80">
        <f t="shared" si="53"/>
        <v>1</v>
      </c>
      <c r="L703" s="28">
        <f t="shared" si="52"/>
        <v>0</v>
      </c>
      <c r="M703" s="28">
        <f t="shared" si="54"/>
        <v>0</v>
      </c>
    </row>
    <row r="704" spans="1:13" ht="14.15" customHeight="1" x14ac:dyDescent="0.25">
      <c r="A704" s="129">
        <v>16276884</v>
      </c>
      <c r="B704" s="129" t="s">
        <v>316</v>
      </c>
      <c r="C704" s="129" t="s">
        <v>317</v>
      </c>
      <c r="D704" s="4" t="s">
        <v>2991</v>
      </c>
      <c r="E704" s="6">
        <v>112</v>
      </c>
      <c r="F704" s="6"/>
      <c r="G704" s="7"/>
      <c r="H704" s="122">
        <f>VLOOKUP(A704,'NIP totaal 2020'!$A$4:$I$1943,9,0)</f>
        <v>0</v>
      </c>
      <c r="I704" s="32">
        <f t="shared" si="50"/>
        <v>0</v>
      </c>
      <c r="J704" s="27">
        <f t="shared" si="51"/>
        <v>0</v>
      </c>
      <c r="K704" s="80">
        <f t="shared" si="53"/>
        <v>1</v>
      </c>
      <c r="L704" s="28">
        <f t="shared" si="52"/>
        <v>0</v>
      </c>
      <c r="M704" s="28">
        <f t="shared" si="54"/>
        <v>0</v>
      </c>
    </row>
    <row r="705" spans="1:13" ht="14.15" customHeight="1" x14ac:dyDescent="0.25">
      <c r="A705" s="129">
        <v>16279972</v>
      </c>
      <c r="B705" s="129" t="s">
        <v>233</v>
      </c>
      <c r="C705" s="129" t="s">
        <v>234</v>
      </c>
      <c r="D705" s="4" t="s">
        <v>2991</v>
      </c>
      <c r="E705" s="6">
        <v>30</v>
      </c>
      <c r="F705" s="6"/>
      <c r="G705" s="7"/>
      <c r="H705" s="122">
        <f>VLOOKUP(A705,'NIP totaal 2020'!$A$4:$I$1943,9,0)</f>
        <v>0</v>
      </c>
      <c r="I705" s="32">
        <f t="shared" si="50"/>
        <v>0</v>
      </c>
      <c r="J705" s="27">
        <f t="shared" si="51"/>
        <v>0</v>
      </c>
      <c r="K705" s="80">
        <f t="shared" si="53"/>
        <v>1</v>
      </c>
      <c r="L705" s="28">
        <f t="shared" si="52"/>
        <v>0</v>
      </c>
      <c r="M705" s="28">
        <f t="shared" si="54"/>
        <v>0</v>
      </c>
    </row>
    <row r="706" spans="1:13" ht="14.15" customHeight="1" x14ac:dyDescent="0.25">
      <c r="A706" s="129">
        <v>16279999</v>
      </c>
      <c r="B706" s="129" t="s">
        <v>275</v>
      </c>
      <c r="C706" s="129" t="s">
        <v>276</v>
      </c>
      <c r="D706" s="4" t="s">
        <v>2991</v>
      </c>
      <c r="E706" s="6">
        <v>1</v>
      </c>
      <c r="F706" s="6"/>
      <c r="G706" s="7"/>
      <c r="H706" s="122">
        <f>VLOOKUP(A706,'NIP totaal 2020'!$A$4:$I$1943,9,0)</f>
        <v>0</v>
      </c>
      <c r="I706" s="32">
        <f t="shared" si="50"/>
        <v>0</v>
      </c>
      <c r="J706" s="27">
        <f t="shared" si="51"/>
        <v>0</v>
      </c>
      <c r="K706" s="80">
        <f t="shared" si="53"/>
        <v>1</v>
      </c>
      <c r="L706" s="28">
        <f t="shared" si="52"/>
        <v>0</v>
      </c>
      <c r="M706" s="28">
        <f t="shared" si="54"/>
        <v>0</v>
      </c>
    </row>
    <row r="707" spans="1:13" ht="14.15" customHeight="1" x14ac:dyDescent="0.25">
      <c r="A707" s="129">
        <v>16280016</v>
      </c>
      <c r="B707" s="129" t="s">
        <v>275</v>
      </c>
      <c r="C707" s="129" t="s">
        <v>276</v>
      </c>
      <c r="D707" s="4" t="s">
        <v>2991</v>
      </c>
      <c r="E707" s="6">
        <v>1</v>
      </c>
      <c r="F707" s="6"/>
      <c r="G707" s="7"/>
      <c r="H707" s="122">
        <f>VLOOKUP(A707,'NIP totaal 2020'!$A$4:$I$1943,9,0)</f>
        <v>0</v>
      </c>
      <c r="I707" s="32">
        <f t="shared" si="50"/>
        <v>0</v>
      </c>
      <c r="J707" s="27">
        <f t="shared" si="51"/>
        <v>0</v>
      </c>
      <c r="K707" s="80">
        <f t="shared" si="53"/>
        <v>1</v>
      </c>
      <c r="L707" s="28">
        <f t="shared" si="52"/>
        <v>0</v>
      </c>
      <c r="M707" s="28">
        <f t="shared" si="54"/>
        <v>0</v>
      </c>
    </row>
    <row r="708" spans="1:13" ht="14.15" customHeight="1" x14ac:dyDescent="0.25">
      <c r="A708" s="129">
        <v>16280067</v>
      </c>
      <c r="B708" s="129" t="s">
        <v>233</v>
      </c>
      <c r="C708" s="129" t="s">
        <v>234</v>
      </c>
      <c r="D708" s="4" t="s">
        <v>2991</v>
      </c>
      <c r="E708" s="6">
        <v>30</v>
      </c>
      <c r="F708" s="6"/>
      <c r="G708" s="7"/>
      <c r="H708" s="122">
        <f>VLOOKUP(A708,'NIP totaal 2020'!$A$4:$I$1943,9,0)</f>
        <v>0</v>
      </c>
      <c r="I708" s="32">
        <f t="shared" ref="I708:I771" si="55">F708/E708</f>
        <v>0</v>
      </c>
      <c r="J708" s="27">
        <f t="shared" ref="J708:J771" si="56">H708/E708*F708</f>
        <v>0</v>
      </c>
      <c r="K708" s="80">
        <f t="shared" si="53"/>
        <v>1</v>
      </c>
      <c r="L708" s="28">
        <f t="shared" ref="L708:L771" si="57">G708/E708*F708</f>
        <v>0</v>
      </c>
      <c r="M708" s="28">
        <f t="shared" si="54"/>
        <v>0</v>
      </c>
    </row>
    <row r="709" spans="1:13" ht="14.15" customHeight="1" x14ac:dyDescent="0.25">
      <c r="A709" s="129">
        <v>16280261</v>
      </c>
      <c r="B709" s="129" t="s">
        <v>198</v>
      </c>
      <c r="C709" s="129" t="s">
        <v>199</v>
      </c>
      <c r="D709" s="4" t="s">
        <v>2991</v>
      </c>
      <c r="E709" s="6">
        <v>30</v>
      </c>
      <c r="F709" s="6"/>
      <c r="G709" s="7"/>
      <c r="H709" s="122">
        <f>VLOOKUP(A709,'NIP totaal 2020'!$A$4:$I$1943,9,0)</f>
        <v>0</v>
      </c>
      <c r="I709" s="32">
        <f t="shared" si="55"/>
        <v>0</v>
      </c>
      <c r="J709" s="27">
        <f t="shared" si="56"/>
        <v>0</v>
      </c>
      <c r="K709" s="80">
        <f t="shared" ref="K709:K772" si="58">IF(H709&gt;G709, 0, 1)</f>
        <v>1</v>
      </c>
      <c r="L709" s="28">
        <f t="shared" si="57"/>
        <v>0</v>
      </c>
      <c r="M709" s="28">
        <f t="shared" ref="M709:M772" si="59">MIN(L709,J709)</f>
        <v>0</v>
      </c>
    </row>
    <row r="710" spans="1:13" ht="14.15" customHeight="1" x14ac:dyDescent="0.25">
      <c r="A710" s="129">
        <v>16282825</v>
      </c>
      <c r="B710" s="129" t="s">
        <v>291</v>
      </c>
      <c r="C710" s="129" t="s">
        <v>292</v>
      </c>
      <c r="D710" s="4" t="s">
        <v>2991</v>
      </c>
      <c r="E710" s="6">
        <v>1</v>
      </c>
      <c r="F710" s="6"/>
      <c r="G710" s="7"/>
      <c r="H710" s="122">
        <f>VLOOKUP(A710,'NIP totaal 2020'!$A$4:$I$1943,9,0)</f>
        <v>0</v>
      </c>
      <c r="I710" s="32">
        <f t="shared" si="55"/>
        <v>0</v>
      </c>
      <c r="J710" s="27">
        <f t="shared" si="56"/>
        <v>0</v>
      </c>
      <c r="K710" s="80">
        <f t="shared" si="58"/>
        <v>1</v>
      </c>
      <c r="L710" s="28">
        <f t="shared" si="57"/>
        <v>0</v>
      </c>
      <c r="M710" s="28">
        <f t="shared" si="59"/>
        <v>0</v>
      </c>
    </row>
    <row r="711" spans="1:13" ht="14.15" customHeight="1" x14ac:dyDescent="0.25">
      <c r="A711" s="129">
        <v>16282841</v>
      </c>
      <c r="B711" s="129" t="s">
        <v>291</v>
      </c>
      <c r="C711" s="129" t="s">
        <v>292</v>
      </c>
      <c r="D711" s="4" t="s">
        <v>2991</v>
      </c>
      <c r="E711" s="6">
        <v>1</v>
      </c>
      <c r="F711" s="6"/>
      <c r="G711" s="7"/>
      <c r="H711" s="122">
        <f>VLOOKUP(A711,'NIP totaal 2020'!$A$4:$I$1943,9,0)</f>
        <v>0</v>
      </c>
      <c r="I711" s="32">
        <f t="shared" si="55"/>
        <v>0</v>
      </c>
      <c r="J711" s="27">
        <f t="shared" si="56"/>
        <v>0</v>
      </c>
      <c r="K711" s="80">
        <f t="shared" si="58"/>
        <v>1</v>
      </c>
      <c r="L711" s="28">
        <f t="shared" si="57"/>
        <v>0</v>
      </c>
      <c r="M711" s="28">
        <f t="shared" si="59"/>
        <v>0</v>
      </c>
    </row>
    <row r="712" spans="1:13" ht="14.15" customHeight="1" x14ac:dyDescent="0.25">
      <c r="A712" s="129">
        <v>16297075</v>
      </c>
      <c r="B712" s="129" t="s">
        <v>170</v>
      </c>
      <c r="C712" s="129" t="s">
        <v>171</v>
      </c>
      <c r="D712" s="4" t="s">
        <v>2991</v>
      </c>
      <c r="E712" s="6">
        <v>21</v>
      </c>
      <c r="F712" s="6"/>
      <c r="G712" s="7"/>
      <c r="H712" s="122">
        <f>VLOOKUP(A712,'NIP totaal 2020'!$A$4:$I$1943,9,0)</f>
        <v>0</v>
      </c>
      <c r="I712" s="32">
        <f t="shared" si="55"/>
        <v>0</v>
      </c>
      <c r="J712" s="27">
        <f t="shared" si="56"/>
        <v>0</v>
      </c>
      <c r="K712" s="80">
        <f t="shared" si="58"/>
        <v>1</v>
      </c>
      <c r="L712" s="28">
        <f t="shared" si="57"/>
        <v>0</v>
      </c>
      <c r="M712" s="28">
        <f t="shared" si="59"/>
        <v>0</v>
      </c>
    </row>
    <row r="713" spans="1:13" ht="14.15" customHeight="1" x14ac:dyDescent="0.25">
      <c r="A713" s="129">
        <v>16297083</v>
      </c>
      <c r="B713" s="129" t="s">
        <v>170</v>
      </c>
      <c r="C713" s="129" t="s">
        <v>171</v>
      </c>
      <c r="D713" s="4" t="s">
        <v>2991</v>
      </c>
      <c r="E713" s="6">
        <v>21</v>
      </c>
      <c r="F713" s="6"/>
      <c r="G713" s="7"/>
      <c r="H713" s="122">
        <f>VLOOKUP(A713,'NIP totaal 2020'!$A$4:$I$1943,9,0)</f>
        <v>0</v>
      </c>
      <c r="I713" s="32">
        <f t="shared" si="55"/>
        <v>0</v>
      </c>
      <c r="J713" s="27">
        <f t="shared" si="56"/>
        <v>0</v>
      </c>
      <c r="K713" s="80">
        <f t="shared" si="58"/>
        <v>1</v>
      </c>
      <c r="L713" s="28">
        <f t="shared" si="57"/>
        <v>0</v>
      </c>
      <c r="M713" s="28">
        <f t="shared" si="59"/>
        <v>0</v>
      </c>
    </row>
    <row r="714" spans="1:13" ht="14.15" customHeight="1" x14ac:dyDescent="0.25">
      <c r="A714" s="129">
        <v>16297091</v>
      </c>
      <c r="B714" s="129" t="s">
        <v>170</v>
      </c>
      <c r="C714" s="129" t="s">
        <v>171</v>
      </c>
      <c r="D714" s="4" t="s">
        <v>2991</v>
      </c>
      <c r="E714" s="6">
        <v>21</v>
      </c>
      <c r="F714" s="6"/>
      <c r="G714" s="7"/>
      <c r="H714" s="122">
        <f>VLOOKUP(A714,'NIP totaal 2020'!$A$4:$I$1943,9,0)</f>
        <v>0</v>
      </c>
      <c r="I714" s="32">
        <f t="shared" si="55"/>
        <v>0</v>
      </c>
      <c r="J714" s="27">
        <f t="shared" si="56"/>
        <v>0</v>
      </c>
      <c r="K714" s="80">
        <f t="shared" si="58"/>
        <v>1</v>
      </c>
      <c r="L714" s="28">
        <f t="shared" si="57"/>
        <v>0</v>
      </c>
      <c r="M714" s="28">
        <f t="shared" si="59"/>
        <v>0</v>
      </c>
    </row>
    <row r="715" spans="1:13" ht="14.15" customHeight="1" x14ac:dyDescent="0.25">
      <c r="A715" s="129">
        <v>16298098</v>
      </c>
      <c r="B715" s="129" t="s">
        <v>314</v>
      </c>
      <c r="C715" s="129" t="s">
        <v>315</v>
      </c>
      <c r="D715" s="4" t="s">
        <v>2991</v>
      </c>
      <c r="E715" s="6">
        <v>30</v>
      </c>
      <c r="F715" s="6"/>
      <c r="G715" s="7"/>
      <c r="H715" s="122">
        <f>VLOOKUP(A715,'NIP totaal 2020'!$A$4:$I$1943,9,0)</f>
        <v>0</v>
      </c>
      <c r="I715" s="32">
        <f t="shared" si="55"/>
        <v>0</v>
      </c>
      <c r="J715" s="27">
        <f t="shared" si="56"/>
        <v>0</v>
      </c>
      <c r="K715" s="80">
        <f t="shared" si="58"/>
        <v>1</v>
      </c>
      <c r="L715" s="28">
        <f t="shared" si="57"/>
        <v>0</v>
      </c>
      <c r="M715" s="28">
        <f t="shared" si="59"/>
        <v>0</v>
      </c>
    </row>
    <row r="716" spans="1:13" ht="14.15" customHeight="1" x14ac:dyDescent="0.25">
      <c r="A716" s="129">
        <v>16298268</v>
      </c>
      <c r="B716" s="129" t="s">
        <v>170</v>
      </c>
      <c r="C716" s="129" t="s">
        <v>171</v>
      </c>
      <c r="D716" s="4" t="s">
        <v>2991</v>
      </c>
      <c r="E716" s="6">
        <v>21</v>
      </c>
      <c r="F716" s="6"/>
      <c r="G716" s="7"/>
      <c r="H716" s="122">
        <f>VLOOKUP(A716,'NIP totaal 2020'!$A$4:$I$1943,9,0)</f>
        <v>0</v>
      </c>
      <c r="I716" s="32">
        <f t="shared" si="55"/>
        <v>0</v>
      </c>
      <c r="J716" s="27">
        <f t="shared" si="56"/>
        <v>0</v>
      </c>
      <c r="K716" s="80">
        <f t="shared" si="58"/>
        <v>1</v>
      </c>
      <c r="L716" s="28">
        <f t="shared" si="57"/>
        <v>0</v>
      </c>
      <c r="M716" s="28">
        <f t="shared" si="59"/>
        <v>0</v>
      </c>
    </row>
    <row r="717" spans="1:13" ht="14.15" customHeight="1" x14ac:dyDescent="0.25">
      <c r="A717" s="129">
        <v>16298276</v>
      </c>
      <c r="B717" s="129" t="s">
        <v>170</v>
      </c>
      <c r="C717" s="129" t="s">
        <v>171</v>
      </c>
      <c r="D717" s="4" t="s">
        <v>2991</v>
      </c>
      <c r="E717" s="6">
        <v>21</v>
      </c>
      <c r="F717" s="6"/>
      <c r="G717" s="7"/>
      <c r="H717" s="122">
        <f>VLOOKUP(A717,'NIP totaal 2020'!$A$4:$I$1943,9,0)</f>
        <v>0</v>
      </c>
      <c r="I717" s="32">
        <f t="shared" si="55"/>
        <v>0</v>
      </c>
      <c r="J717" s="27">
        <f t="shared" si="56"/>
        <v>0</v>
      </c>
      <c r="K717" s="80">
        <f t="shared" si="58"/>
        <v>1</v>
      </c>
      <c r="L717" s="28">
        <f t="shared" si="57"/>
        <v>0</v>
      </c>
      <c r="M717" s="28">
        <f t="shared" si="59"/>
        <v>0</v>
      </c>
    </row>
    <row r="718" spans="1:13" ht="14.15" customHeight="1" x14ac:dyDescent="0.25">
      <c r="A718" s="129">
        <v>16298284</v>
      </c>
      <c r="B718" s="129" t="s">
        <v>170</v>
      </c>
      <c r="C718" s="129" t="s">
        <v>171</v>
      </c>
      <c r="D718" s="4" t="s">
        <v>2991</v>
      </c>
      <c r="E718" s="6">
        <v>21</v>
      </c>
      <c r="F718" s="6"/>
      <c r="G718" s="7"/>
      <c r="H718" s="122">
        <f>VLOOKUP(A718,'NIP totaal 2020'!$A$4:$I$1943,9,0)</f>
        <v>0</v>
      </c>
      <c r="I718" s="32">
        <f t="shared" si="55"/>
        <v>0</v>
      </c>
      <c r="J718" s="27">
        <f t="shared" si="56"/>
        <v>0</v>
      </c>
      <c r="K718" s="80">
        <f t="shared" si="58"/>
        <v>1</v>
      </c>
      <c r="L718" s="28">
        <f t="shared" si="57"/>
        <v>0</v>
      </c>
      <c r="M718" s="28">
        <f t="shared" si="59"/>
        <v>0</v>
      </c>
    </row>
    <row r="719" spans="1:13" ht="14.15" customHeight="1" x14ac:dyDescent="0.25">
      <c r="A719" s="129">
        <v>16300335</v>
      </c>
      <c r="B719" s="129" t="s">
        <v>229</v>
      </c>
      <c r="C719" s="129" t="s">
        <v>230</v>
      </c>
      <c r="D719" s="4" t="s">
        <v>2991</v>
      </c>
      <c r="E719" s="6">
        <v>8</v>
      </c>
      <c r="F719" s="6"/>
      <c r="G719" s="7"/>
      <c r="H719" s="122">
        <f>VLOOKUP(A719,'NIP totaal 2020'!$A$4:$I$1943,9,0)</f>
        <v>0</v>
      </c>
      <c r="I719" s="32">
        <f t="shared" si="55"/>
        <v>0</v>
      </c>
      <c r="J719" s="27">
        <f t="shared" si="56"/>
        <v>0</v>
      </c>
      <c r="K719" s="80">
        <f t="shared" si="58"/>
        <v>1</v>
      </c>
      <c r="L719" s="28">
        <f t="shared" si="57"/>
        <v>0</v>
      </c>
      <c r="M719" s="28">
        <f t="shared" si="59"/>
        <v>0</v>
      </c>
    </row>
    <row r="720" spans="1:13" ht="14.15" customHeight="1" x14ac:dyDescent="0.25">
      <c r="A720" s="129">
        <v>16302060</v>
      </c>
      <c r="B720" s="129" t="s">
        <v>136</v>
      </c>
      <c r="C720" s="129" t="s">
        <v>137</v>
      </c>
      <c r="D720" s="4" t="s">
        <v>2991</v>
      </c>
      <c r="E720" s="6">
        <v>1</v>
      </c>
      <c r="F720" s="6"/>
      <c r="G720" s="7"/>
      <c r="H720" s="122">
        <f>VLOOKUP(A720,'NIP totaal 2020'!$A$4:$I$1943,9,0)</f>
        <v>0</v>
      </c>
      <c r="I720" s="32">
        <f t="shared" si="55"/>
        <v>0</v>
      </c>
      <c r="J720" s="27">
        <f t="shared" si="56"/>
        <v>0</v>
      </c>
      <c r="K720" s="80">
        <f t="shared" si="58"/>
        <v>1</v>
      </c>
      <c r="L720" s="28">
        <f t="shared" si="57"/>
        <v>0</v>
      </c>
      <c r="M720" s="28">
        <f t="shared" si="59"/>
        <v>0</v>
      </c>
    </row>
    <row r="721" spans="1:13" ht="14.15" customHeight="1" x14ac:dyDescent="0.25">
      <c r="A721" s="129">
        <v>16303709</v>
      </c>
      <c r="B721" s="129" t="s">
        <v>318</v>
      </c>
      <c r="C721" s="129" t="s">
        <v>319</v>
      </c>
      <c r="D721" s="4" t="s">
        <v>2991</v>
      </c>
      <c r="E721" s="6">
        <v>30</v>
      </c>
      <c r="F721" s="6"/>
      <c r="G721" s="7"/>
      <c r="H721" s="122">
        <f>VLOOKUP(A721,'NIP totaal 2020'!$A$4:$I$1943,9,0)</f>
        <v>0</v>
      </c>
      <c r="I721" s="32">
        <f t="shared" si="55"/>
        <v>0</v>
      </c>
      <c r="J721" s="27">
        <f t="shared" si="56"/>
        <v>0</v>
      </c>
      <c r="K721" s="80">
        <f t="shared" si="58"/>
        <v>1</v>
      </c>
      <c r="L721" s="28">
        <f t="shared" si="57"/>
        <v>0</v>
      </c>
      <c r="M721" s="28">
        <f t="shared" si="59"/>
        <v>0</v>
      </c>
    </row>
    <row r="722" spans="1:13" ht="14.15" customHeight="1" x14ac:dyDescent="0.25">
      <c r="A722" s="129">
        <v>16303717</v>
      </c>
      <c r="B722" s="129" t="s">
        <v>318</v>
      </c>
      <c r="C722" s="129" t="s">
        <v>319</v>
      </c>
      <c r="D722" s="4" t="s">
        <v>2991</v>
      </c>
      <c r="E722" s="6">
        <v>30</v>
      </c>
      <c r="F722" s="6"/>
      <c r="G722" s="7"/>
      <c r="H722" s="122">
        <f>VLOOKUP(A722,'NIP totaal 2020'!$A$4:$I$1943,9,0)</f>
        <v>0</v>
      </c>
      <c r="I722" s="32">
        <f t="shared" si="55"/>
        <v>0</v>
      </c>
      <c r="J722" s="27">
        <f t="shared" si="56"/>
        <v>0</v>
      </c>
      <c r="K722" s="80">
        <f t="shared" si="58"/>
        <v>1</v>
      </c>
      <c r="L722" s="28">
        <f t="shared" si="57"/>
        <v>0</v>
      </c>
      <c r="M722" s="28">
        <f t="shared" si="59"/>
        <v>0</v>
      </c>
    </row>
    <row r="723" spans="1:13" ht="14.15" customHeight="1" x14ac:dyDescent="0.25">
      <c r="A723" s="129">
        <v>16303725</v>
      </c>
      <c r="B723" s="129" t="s">
        <v>318</v>
      </c>
      <c r="C723" s="129" t="s">
        <v>319</v>
      </c>
      <c r="D723" s="4" t="s">
        <v>2991</v>
      </c>
      <c r="E723" s="6">
        <v>30</v>
      </c>
      <c r="F723" s="6"/>
      <c r="G723" s="7"/>
      <c r="H723" s="122">
        <f>VLOOKUP(A723,'NIP totaal 2020'!$A$4:$I$1943,9,0)</f>
        <v>0</v>
      </c>
      <c r="I723" s="32">
        <f t="shared" si="55"/>
        <v>0</v>
      </c>
      <c r="J723" s="27">
        <f t="shared" si="56"/>
        <v>0</v>
      </c>
      <c r="K723" s="80">
        <f t="shared" si="58"/>
        <v>1</v>
      </c>
      <c r="L723" s="28">
        <f t="shared" si="57"/>
        <v>0</v>
      </c>
      <c r="M723" s="28">
        <f t="shared" si="59"/>
        <v>0</v>
      </c>
    </row>
    <row r="724" spans="1:13" ht="14.15" customHeight="1" x14ac:dyDescent="0.25">
      <c r="A724" s="129">
        <v>16303792</v>
      </c>
      <c r="B724" s="129" t="s">
        <v>320</v>
      </c>
      <c r="C724" s="129" t="s">
        <v>321</v>
      </c>
      <c r="D724" s="4" t="s">
        <v>2991</v>
      </c>
      <c r="E724" s="6">
        <v>6</v>
      </c>
      <c r="F724" s="6"/>
      <c r="G724" s="7"/>
      <c r="H724" s="122">
        <f>VLOOKUP(A724,'NIP totaal 2020'!$A$4:$I$1943,9,0)</f>
        <v>0</v>
      </c>
      <c r="I724" s="32">
        <f t="shared" si="55"/>
        <v>0</v>
      </c>
      <c r="J724" s="27">
        <f t="shared" si="56"/>
        <v>0</v>
      </c>
      <c r="K724" s="80">
        <f t="shared" si="58"/>
        <v>1</v>
      </c>
      <c r="L724" s="28">
        <f t="shared" si="57"/>
        <v>0</v>
      </c>
      <c r="M724" s="28">
        <f t="shared" si="59"/>
        <v>0</v>
      </c>
    </row>
    <row r="725" spans="1:13" ht="14.15" customHeight="1" x14ac:dyDescent="0.25">
      <c r="A725" s="129">
        <v>16305531</v>
      </c>
      <c r="B725" s="129" t="s">
        <v>233</v>
      </c>
      <c r="C725" s="129" t="s">
        <v>234</v>
      </c>
      <c r="D725" s="4" t="s">
        <v>2991</v>
      </c>
      <c r="E725" s="6">
        <v>30</v>
      </c>
      <c r="F725" s="6"/>
      <c r="G725" s="7"/>
      <c r="H725" s="122">
        <f>VLOOKUP(A725,'NIP totaal 2020'!$A$4:$I$1943,9,0)</f>
        <v>0</v>
      </c>
      <c r="I725" s="32">
        <f t="shared" si="55"/>
        <v>0</v>
      </c>
      <c r="J725" s="27">
        <f t="shared" si="56"/>
        <v>0</v>
      </c>
      <c r="K725" s="80">
        <f t="shared" si="58"/>
        <v>1</v>
      </c>
      <c r="L725" s="28">
        <f t="shared" si="57"/>
        <v>0</v>
      </c>
      <c r="M725" s="28">
        <f t="shared" si="59"/>
        <v>0</v>
      </c>
    </row>
    <row r="726" spans="1:13" ht="14.15" customHeight="1" x14ac:dyDescent="0.25">
      <c r="A726" s="129">
        <v>16308085</v>
      </c>
      <c r="B726" s="129" t="s">
        <v>237</v>
      </c>
      <c r="C726" s="129" t="s">
        <v>238</v>
      </c>
      <c r="D726" s="4" t="s">
        <v>2991</v>
      </c>
      <c r="E726" s="6">
        <v>1</v>
      </c>
      <c r="F726" s="6"/>
      <c r="G726" s="7"/>
      <c r="H726" s="122">
        <f>VLOOKUP(A726,'NIP totaal 2020'!$A$4:$I$1943,9,0)</f>
        <v>0</v>
      </c>
      <c r="I726" s="32">
        <f t="shared" si="55"/>
        <v>0</v>
      </c>
      <c r="J726" s="27">
        <f t="shared" si="56"/>
        <v>0</v>
      </c>
      <c r="K726" s="80">
        <f t="shared" si="58"/>
        <v>1</v>
      </c>
      <c r="L726" s="28">
        <f t="shared" si="57"/>
        <v>0</v>
      </c>
      <c r="M726" s="28">
        <f t="shared" si="59"/>
        <v>0</v>
      </c>
    </row>
    <row r="727" spans="1:13" ht="14.15" customHeight="1" x14ac:dyDescent="0.25">
      <c r="A727" s="129">
        <v>16308646</v>
      </c>
      <c r="B727" s="129" t="s">
        <v>285</v>
      </c>
      <c r="C727" s="129" t="s">
        <v>286</v>
      </c>
      <c r="D727" s="4" t="s">
        <v>2991</v>
      </c>
      <c r="E727" s="6">
        <v>1</v>
      </c>
      <c r="F727" s="6"/>
      <c r="G727" s="7"/>
      <c r="H727" s="122">
        <f>VLOOKUP(A727,'NIP totaal 2020'!$A$4:$I$1943,9,0)</f>
        <v>0</v>
      </c>
      <c r="I727" s="32">
        <f t="shared" si="55"/>
        <v>0</v>
      </c>
      <c r="J727" s="27">
        <f t="shared" si="56"/>
        <v>0</v>
      </c>
      <c r="K727" s="80">
        <f t="shared" si="58"/>
        <v>1</v>
      </c>
      <c r="L727" s="28">
        <f t="shared" si="57"/>
        <v>0</v>
      </c>
      <c r="M727" s="28">
        <f t="shared" si="59"/>
        <v>0</v>
      </c>
    </row>
    <row r="728" spans="1:13" ht="14.15" customHeight="1" x14ac:dyDescent="0.25">
      <c r="A728" s="129">
        <v>16310217</v>
      </c>
      <c r="B728" s="129" t="s">
        <v>233</v>
      </c>
      <c r="C728" s="129" t="s">
        <v>234</v>
      </c>
      <c r="D728" s="4" t="s">
        <v>2991</v>
      </c>
      <c r="E728" s="6">
        <v>30</v>
      </c>
      <c r="F728" s="6"/>
      <c r="G728" s="7"/>
      <c r="H728" s="122">
        <f>VLOOKUP(A728,'NIP totaal 2020'!$A$4:$I$1943,9,0)</f>
        <v>0</v>
      </c>
      <c r="I728" s="32">
        <f t="shared" si="55"/>
        <v>0</v>
      </c>
      <c r="J728" s="27">
        <f t="shared" si="56"/>
        <v>0</v>
      </c>
      <c r="K728" s="80">
        <f t="shared" si="58"/>
        <v>1</v>
      </c>
      <c r="L728" s="28">
        <f t="shared" si="57"/>
        <v>0</v>
      </c>
      <c r="M728" s="28">
        <f t="shared" si="59"/>
        <v>0</v>
      </c>
    </row>
    <row r="729" spans="1:13" ht="14.15" customHeight="1" x14ac:dyDescent="0.25">
      <c r="A729" s="129">
        <v>16310292</v>
      </c>
      <c r="B729" s="129" t="s">
        <v>249</v>
      </c>
      <c r="C729" s="129" t="s">
        <v>250</v>
      </c>
      <c r="D729" s="4" t="s">
        <v>2991</v>
      </c>
      <c r="E729" s="6">
        <v>28</v>
      </c>
      <c r="F729" s="6"/>
      <c r="G729" s="7"/>
      <c r="H729" s="122">
        <f>VLOOKUP(A729,'NIP totaal 2020'!$A$4:$I$1943,9,0)</f>
        <v>0</v>
      </c>
      <c r="I729" s="32">
        <f t="shared" si="55"/>
        <v>0</v>
      </c>
      <c r="J729" s="27">
        <f t="shared" si="56"/>
        <v>0</v>
      </c>
      <c r="K729" s="80">
        <f t="shared" si="58"/>
        <v>1</v>
      </c>
      <c r="L729" s="28">
        <f t="shared" si="57"/>
        <v>0</v>
      </c>
      <c r="M729" s="28">
        <f t="shared" si="59"/>
        <v>0</v>
      </c>
    </row>
    <row r="730" spans="1:13" ht="14.15" customHeight="1" x14ac:dyDescent="0.25">
      <c r="A730" s="129">
        <v>16313356</v>
      </c>
      <c r="B730" s="129" t="s">
        <v>223</v>
      </c>
      <c r="C730" s="129" t="s">
        <v>224</v>
      </c>
      <c r="D730" s="4" t="s">
        <v>2991</v>
      </c>
      <c r="E730" s="6">
        <v>1</v>
      </c>
      <c r="F730" s="6"/>
      <c r="G730" s="7"/>
      <c r="H730" s="122">
        <f>VLOOKUP(A730,'NIP totaal 2020'!$A$4:$I$1943,9,0)</f>
        <v>0</v>
      </c>
      <c r="I730" s="32">
        <f t="shared" si="55"/>
        <v>0</v>
      </c>
      <c r="J730" s="27">
        <f t="shared" si="56"/>
        <v>0</v>
      </c>
      <c r="K730" s="80">
        <f t="shared" si="58"/>
        <v>1</v>
      </c>
      <c r="L730" s="28">
        <f t="shared" si="57"/>
        <v>0</v>
      </c>
      <c r="M730" s="28">
        <f t="shared" si="59"/>
        <v>0</v>
      </c>
    </row>
    <row r="731" spans="1:13" ht="14.15" customHeight="1" x14ac:dyDescent="0.25">
      <c r="A731" s="129">
        <v>16313364</v>
      </c>
      <c r="B731" s="129" t="s">
        <v>223</v>
      </c>
      <c r="C731" s="129" t="s">
        <v>224</v>
      </c>
      <c r="D731" s="4" t="s">
        <v>2991</v>
      </c>
      <c r="E731" s="6">
        <v>1</v>
      </c>
      <c r="F731" s="6"/>
      <c r="G731" s="7"/>
      <c r="H731" s="122">
        <f>VLOOKUP(A731,'NIP totaal 2020'!$A$4:$I$1943,9,0)</f>
        <v>0</v>
      </c>
      <c r="I731" s="32">
        <f t="shared" si="55"/>
        <v>0</v>
      </c>
      <c r="J731" s="27">
        <f t="shared" si="56"/>
        <v>0</v>
      </c>
      <c r="K731" s="80">
        <f t="shared" si="58"/>
        <v>1</v>
      </c>
      <c r="L731" s="28">
        <f t="shared" si="57"/>
        <v>0</v>
      </c>
      <c r="M731" s="28">
        <f t="shared" si="59"/>
        <v>0</v>
      </c>
    </row>
    <row r="732" spans="1:13" ht="14.15" customHeight="1" x14ac:dyDescent="0.25">
      <c r="A732" s="129">
        <v>16315189</v>
      </c>
      <c r="B732" s="129" t="s">
        <v>170</v>
      </c>
      <c r="C732" s="129" t="s">
        <v>171</v>
      </c>
      <c r="D732" s="4" t="s">
        <v>2991</v>
      </c>
      <c r="E732" s="6">
        <v>21</v>
      </c>
      <c r="F732" s="6"/>
      <c r="G732" s="7"/>
      <c r="H732" s="122">
        <f>VLOOKUP(A732,'NIP totaal 2020'!$A$4:$I$1943,9,0)</f>
        <v>0</v>
      </c>
      <c r="I732" s="32">
        <f t="shared" si="55"/>
        <v>0</v>
      </c>
      <c r="J732" s="27">
        <f t="shared" si="56"/>
        <v>0</v>
      </c>
      <c r="K732" s="80">
        <f t="shared" si="58"/>
        <v>1</v>
      </c>
      <c r="L732" s="28">
        <f t="shared" si="57"/>
        <v>0</v>
      </c>
      <c r="M732" s="28">
        <f t="shared" si="59"/>
        <v>0</v>
      </c>
    </row>
    <row r="733" spans="1:13" ht="14.15" customHeight="1" x14ac:dyDescent="0.25">
      <c r="A733" s="129">
        <v>16315227</v>
      </c>
      <c r="B733" s="129" t="s">
        <v>138</v>
      </c>
      <c r="C733" s="129" t="s">
        <v>139</v>
      </c>
      <c r="D733" s="4" t="s">
        <v>2991</v>
      </c>
      <c r="E733" s="6">
        <v>30</v>
      </c>
      <c r="F733" s="6"/>
      <c r="G733" s="7"/>
      <c r="H733" s="122">
        <f>VLOOKUP(A733,'NIP totaal 2020'!$A$4:$I$1943,9,0)</f>
        <v>0</v>
      </c>
      <c r="I733" s="32">
        <f t="shared" si="55"/>
        <v>0</v>
      </c>
      <c r="J733" s="27">
        <f t="shared" si="56"/>
        <v>0</v>
      </c>
      <c r="K733" s="80">
        <f t="shared" si="58"/>
        <v>1</v>
      </c>
      <c r="L733" s="28">
        <f t="shared" si="57"/>
        <v>0</v>
      </c>
      <c r="M733" s="28">
        <f t="shared" si="59"/>
        <v>0</v>
      </c>
    </row>
    <row r="734" spans="1:13" ht="14.15" customHeight="1" x14ac:dyDescent="0.25">
      <c r="A734" s="129">
        <v>16315235</v>
      </c>
      <c r="B734" s="129" t="s">
        <v>138</v>
      </c>
      <c r="C734" s="129" t="s">
        <v>139</v>
      </c>
      <c r="D734" s="4" t="s">
        <v>2991</v>
      </c>
      <c r="E734" s="6">
        <v>60</v>
      </c>
      <c r="F734" s="6"/>
      <c r="G734" s="7"/>
      <c r="H734" s="122">
        <f>VLOOKUP(A734,'NIP totaal 2020'!$A$4:$I$1943,9,0)</f>
        <v>0</v>
      </c>
      <c r="I734" s="32">
        <f t="shared" si="55"/>
        <v>0</v>
      </c>
      <c r="J734" s="27">
        <f t="shared" si="56"/>
        <v>0</v>
      </c>
      <c r="K734" s="80">
        <f t="shared" si="58"/>
        <v>1</v>
      </c>
      <c r="L734" s="28">
        <f t="shared" si="57"/>
        <v>0</v>
      </c>
      <c r="M734" s="28">
        <f t="shared" si="59"/>
        <v>0</v>
      </c>
    </row>
    <row r="735" spans="1:13" ht="14.15" customHeight="1" x14ac:dyDescent="0.25">
      <c r="A735" s="129">
        <v>16315898</v>
      </c>
      <c r="B735" s="129" t="s">
        <v>211</v>
      </c>
      <c r="C735" s="129" t="s">
        <v>212</v>
      </c>
      <c r="D735" s="4" t="s">
        <v>2991</v>
      </c>
      <c r="E735" s="6">
        <v>60</v>
      </c>
      <c r="F735" s="6"/>
      <c r="G735" s="7"/>
      <c r="H735" s="122">
        <f>VLOOKUP(A735,'NIP totaal 2020'!$A$4:$I$1943,9,0)</f>
        <v>0</v>
      </c>
      <c r="I735" s="32">
        <f t="shared" si="55"/>
        <v>0</v>
      </c>
      <c r="J735" s="27">
        <f t="shared" si="56"/>
        <v>0</v>
      </c>
      <c r="K735" s="80">
        <f t="shared" si="58"/>
        <v>1</v>
      </c>
      <c r="L735" s="28">
        <f t="shared" si="57"/>
        <v>0</v>
      </c>
      <c r="M735" s="28">
        <f t="shared" si="59"/>
        <v>0</v>
      </c>
    </row>
    <row r="736" spans="1:13" ht="14.15" customHeight="1" x14ac:dyDescent="0.25">
      <c r="A736" s="129">
        <v>16315944</v>
      </c>
      <c r="B736" s="129" t="s">
        <v>281</v>
      </c>
      <c r="C736" s="129" t="s">
        <v>282</v>
      </c>
      <c r="D736" s="4" t="s">
        <v>2991</v>
      </c>
      <c r="E736" s="6">
        <v>1</v>
      </c>
      <c r="F736" s="6"/>
      <c r="G736" s="7"/>
      <c r="H736" s="122">
        <f>VLOOKUP(A736,'NIP totaal 2020'!$A$4:$I$1943,9,0)</f>
        <v>0</v>
      </c>
      <c r="I736" s="32">
        <f t="shared" si="55"/>
        <v>0</v>
      </c>
      <c r="J736" s="27">
        <f t="shared" si="56"/>
        <v>0</v>
      </c>
      <c r="K736" s="80">
        <f t="shared" si="58"/>
        <v>1</v>
      </c>
      <c r="L736" s="28">
        <f t="shared" si="57"/>
        <v>0</v>
      </c>
      <c r="M736" s="28">
        <f t="shared" si="59"/>
        <v>0</v>
      </c>
    </row>
    <row r="737" spans="1:13" ht="14.15" customHeight="1" x14ac:dyDescent="0.25">
      <c r="A737" s="129">
        <v>16315952</v>
      </c>
      <c r="B737" s="129" t="s">
        <v>281</v>
      </c>
      <c r="C737" s="129" t="s">
        <v>282</v>
      </c>
      <c r="D737" s="4" t="s">
        <v>2991</v>
      </c>
      <c r="E737" s="6">
        <v>1</v>
      </c>
      <c r="F737" s="6"/>
      <c r="G737" s="7"/>
      <c r="H737" s="122">
        <f>VLOOKUP(A737,'NIP totaal 2020'!$A$4:$I$1943,9,0)</f>
        <v>0</v>
      </c>
      <c r="I737" s="32">
        <f t="shared" si="55"/>
        <v>0</v>
      </c>
      <c r="J737" s="27">
        <f t="shared" si="56"/>
        <v>0</v>
      </c>
      <c r="K737" s="80">
        <f t="shared" si="58"/>
        <v>1</v>
      </c>
      <c r="L737" s="28">
        <f t="shared" si="57"/>
        <v>0</v>
      </c>
      <c r="M737" s="28">
        <f t="shared" si="59"/>
        <v>0</v>
      </c>
    </row>
    <row r="738" spans="1:13" ht="14.15" customHeight="1" x14ac:dyDescent="0.25">
      <c r="A738" s="129">
        <v>16319001</v>
      </c>
      <c r="B738" s="129" t="s">
        <v>265</v>
      </c>
      <c r="C738" s="129" t="s">
        <v>266</v>
      </c>
      <c r="D738" s="4" t="s">
        <v>2991</v>
      </c>
      <c r="E738" s="6">
        <v>1</v>
      </c>
      <c r="F738" s="6"/>
      <c r="G738" s="7"/>
      <c r="H738" s="122">
        <f>VLOOKUP(A738,'NIP totaal 2020'!$A$4:$I$1943,9,0)</f>
        <v>0</v>
      </c>
      <c r="I738" s="32">
        <f t="shared" si="55"/>
        <v>0</v>
      </c>
      <c r="J738" s="27">
        <f t="shared" si="56"/>
        <v>0</v>
      </c>
      <c r="K738" s="80">
        <f t="shared" si="58"/>
        <v>1</v>
      </c>
      <c r="L738" s="28">
        <f t="shared" si="57"/>
        <v>0</v>
      </c>
      <c r="M738" s="28">
        <f t="shared" si="59"/>
        <v>0</v>
      </c>
    </row>
    <row r="739" spans="1:13" ht="14.15" customHeight="1" x14ac:dyDescent="0.25">
      <c r="A739" s="129">
        <v>16319028</v>
      </c>
      <c r="B739" s="129" t="s">
        <v>265</v>
      </c>
      <c r="C739" s="129" t="s">
        <v>266</v>
      </c>
      <c r="D739" s="4" t="s">
        <v>2991</v>
      </c>
      <c r="E739" s="6">
        <v>1</v>
      </c>
      <c r="F739" s="6"/>
      <c r="G739" s="7"/>
      <c r="H739" s="122">
        <f>VLOOKUP(A739,'NIP totaal 2020'!$A$4:$I$1943,9,0)</f>
        <v>0</v>
      </c>
      <c r="I739" s="32">
        <f t="shared" si="55"/>
        <v>0</v>
      </c>
      <c r="J739" s="27">
        <f t="shared" si="56"/>
        <v>0</v>
      </c>
      <c r="K739" s="80">
        <f t="shared" si="58"/>
        <v>1</v>
      </c>
      <c r="L739" s="28">
        <f t="shared" si="57"/>
        <v>0</v>
      </c>
      <c r="M739" s="28">
        <f t="shared" si="59"/>
        <v>0</v>
      </c>
    </row>
    <row r="740" spans="1:13" ht="14.15" customHeight="1" x14ac:dyDescent="0.25">
      <c r="A740" s="129">
        <v>16319192</v>
      </c>
      <c r="B740" s="129" t="s">
        <v>322</v>
      </c>
      <c r="C740" s="129" t="s">
        <v>2725</v>
      </c>
      <c r="D740" s="4" t="s">
        <v>2991</v>
      </c>
      <c r="E740" s="6">
        <v>20</v>
      </c>
      <c r="F740" s="6"/>
      <c r="G740" s="7"/>
      <c r="H740" s="122">
        <f>VLOOKUP(A740,'NIP totaal 2020'!$A$4:$I$1943,9,0)</f>
        <v>0</v>
      </c>
      <c r="I740" s="32">
        <f t="shared" si="55"/>
        <v>0</v>
      </c>
      <c r="J740" s="27">
        <f t="shared" si="56"/>
        <v>0</v>
      </c>
      <c r="K740" s="80">
        <f t="shared" si="58"/>
        <v>1</v>
      </c>
      <c r="L740" s="28">
        <f t="shared" si="57"/>
        <v>0</v>
      </c>
      <c r="M740" s="28">
        <f t="shared" si="59"/>
        <v>0</v>
      </c>
    </row>
    <row r="741" spans="1:13" ht="14.15" customHeight="1" x14ac:dyDescent="0.25">
      <c r="A741" s="129">
        <v>16319230</v>
      </c>
      <c r="B741" s="129" t="s">
        <v>322</v>
      </c>
      <c r="C741" s="129" t="s">
        <v>2725</v>
      </c>
      <c r="D741" s="4" t="s">
        <v>2991</v>
      </c>
      <c r="E741" s="6">
        <v>20</v>
      </c>
      <c r="F741" s="6"/>
      <c r="G741" s="7"/>
      <c r="H741" s="122">
        <f>VLOOKUP(A741,'NIP totaal 2020'!$A$4:$I$1943,9,0)</f>
        <v>0</v>
      </c>
      <c r="I741" s="32">
        <f t="shared" si="55"/>
        <v>0</v>
      </c>
      <c r="J741" s="27">
        <f t="shared" si="56"/>
        <v>0</v>
      </c>
      <c r="K741" s="80">
        <f t="shared" si="58"/>
        <v>1</v>
      </c>
      <c r="L741" s="28">
        <f t="shared" si="57"/>
        <v>0</v>
      </c>
      <c r="M741" s="28">
        <f t="shared" si="59"/>
        <v>0</v>
      </c>
    </row>
    <row r="742" spans="1:13" ht="14.15" customHeight="1" x14ac:dyDescent="0.25">
      <c r="A742" s="129">
        <v>16319559</v>
      </c>
      <c r="B742" s="129" t="s">
        <v>261</v>
      </c>
      <c r="C742" s="129" t="s">
        <v>262</v>
      </c>
      <c r="D742" s="4" t="s">
        <v>2991</v>
      </c>
      <c r="E742" s="6">
        <v>21</v>
      </c>
      <c r="F742" s="6"/>
      <c r="G742" s="7"/>
      <c r="H742" s="122">
        <f>VLOOKUP(A742,'NIP totaal 2020'!$A$4:$I$1943,9,0)</f>
        <v>0</v>
      </c>
      <c r="I742" s="32">
        <f t="shared" si="55"/>
        <v>0</v>
      </c>
      <c r="J742" s="27">
        <f t="shared" si="56"/>
        <v>0</v>
      </c>
      <c r="K742" s="80">
        <f t="shared" si="58"/>
        <v>1</v>
      </c>
      <c r="L742" s="28">
        <f t="shared" si="57"/>
        <v>0</v>
      </c>
      <c r="M742" s="28">
        <f t="shared" si="59"/>
        <v>0</v>
      </c>
    </row>
    <row r="743" spans="1:13" ht="14.15" customHeight="1" x14ac:dyDescent="0.25">
      <c r="A743" s="129">
        <v>16320646</v>
      </c>
      <c r="B743" s="129" t="s">
        <v>170</v>
      </c>
      <c r="C743" s="129" t="s">
        <v>171</v>
      </c>
      <c r="D743" s="4" t="s">
        <v>2991</v>
      </c>
      <c r="E743" s="6">
        <v>21</v>
      </c>
      <c r="F743" s="6"/>
      <c r="G743" s="7"/>
      <c r="H743" s="122">
        <f>VLOOKUP(A743,'NIP totaal 2020'!$A$4:$I$1943,9,0)</f>
        <v>0</v>
      </c>
      <c r="I743" s="32">
        <f t="shared" si="55"/>
        <v>0</v>
      </c>
      <c r="J743" s="27">
        <f t="shared" si="56"/>
        <v>0</v>
      </c>
      <c r="K743" s="80">
        <f t="shared" si="58"/>
        <v>1</v>
      </c>
      <c r="L743" s="28">
        <f t="shared" si="57"/>
        <v>0</v>
      </c>
      <c r="M743" s="28">
        <f t="shared" si="59"/>
        <v>0</v>
      </c>
    </row>
    <row r="744" spans="1:13" ht="14.15" customHeight="1" x14ac:dyDescent="0.25">
      <c r="A744" s="129">
        <v>16320654</v>
      </c>
      <c r="B744" s="129" t="s">
        <v>170</v>
      </c>
      <c r="C744" s="129" t="s">
        <v>171</v>
      </c>
      <c r="D744" s="4" t="s">
        <v>2991</v>
      </c>
      <c r="E744" s="6">
        <v>21</v>
      </c>
      <c r="F744" s="6"/>
      <c r="G744" s="7"/>
      <c r="H744" s="122">
        <f>VLOOKUP(A744,'NIP totaal 2020'!$A$4:$I$1943,9,0)</f>
        <v>0</v>
      </c>
      <c r="I744" s="32">
        <f t="shared" si="55"/>
        <v>0</v>
      </c>
      <c r="J744" s="27">
        <f t="shared" si="56"/>
        <v>0</v>
      </c>
      <c r="K744" s="80">
        <f t="shared" si="58"/>
        <v>1</v>
      </c>
      <c r="L744" s="28">
        <f t="shared" si="57"/>
        <v>0</v>
      </c>
      <c r="M744" s="28">
        <f t="shared" si="59"/>
        <v>0</v>
      </c>
    </row>
    <row r="745" spans="1:13" ht="14.15" customHeight="1" x14ac:dyDescent="0.25">
      <c r="A745" s="129">
        <v>16320662</v>
      </c>
      <c r="B745" s="129" t="s">
        <v>170</v>
      </c>
      <c r="C745" s="129" t="s">
        <v>171</v>
      </c>
      <c r="D745" s="4" t="s">
        <v>2991</v>
      </c>
      <c r="E745" s="6">
        <v>21</v>
      </c>
      <c r="F745" s="6"/>
      <c r="G745" s="7"/>
      <c r="H745" s="122">
        <f>VLOOKUP(A745,'NIP totaal 2020'!$A$4:$I$1943,9,0)</f>
        <v>0</v>
      </c>
      <c r="I745" s="32">
        <f t="shared" si="55"/>
        <v>0</v>
      </c>
      <c r="J745" s="27">
        <f t="shared" si="56"/>
        <v>0</v>
      </c>
      <c r="K745" s="80">
        <f t="shared" si="58"/>
        <v>1</v>
      </c>
      <c r="L745" s="28">
        <f t="shared" si="57"/>
        <v>0</v>
      </c>
      <c r="M745" s="28">
        <f t="shared" si="59"/>
        <v>0</v>
      </c>
    </row>
    <row r="746" spans="1:13" ht="14.15" customHeight="1" x14ac:dyDescent="0.25">
      <c r="A746" s="129">
        <v>16321898</v>
      </c>
      <c r="B746" s="129" t="s">
        <v>219</v>
      </c>
      <c r="C746" s="129" t="s">
        <v>220</v>
      </c>
      <c r="D746" s="4" t="s">
        <v>2991</v>
      </c>
      <c r="E746" s="6">
        <v>1</v>
      </c>
      <c r="F746" s="6"/>
      <c r="G746" s="7"/>
      <c r="H746" s="122">
        <f>VLOOKUP(A746,'NIP totaal 2020'!$A$4:$I$1943,9,0)</f>
        <v>0</v>
      </c>
      <c r="I746" s="32">
        <f t="shared" si="55"/>
        <v>0</v>
      </c>
      <c r="J746" s="27">
        <f t="shared" si="56"/>
        <v>0</v>
      </c>
      <c r="K746" s="80">
        <f t="shared" si="58"/>
        <v>1</v>
      </c>
      <c r="L746" s="28">
        <f t="shared" si="57"/>
        <v>0</v>
      </c>
      <c r="M746" s="28">
        <f t="shared" si="59"/>
        <v>0</v>
      </c>
    </row>
    <row r="747" spans="1:13" ht="14.15" customHeight="1" x14ac:dyDescent="0.25">
      <c r="A747" s="129">
        <v>16321901</v>
      </c>
      <c r="B747" s="129" t="s">
        <v>219</v>
      </c>
      <c r="C747" s="129" t="s">
        <v>220</v>
      </c>
      <c r="D747" s="4" t="s">
        <v>2991</v>
      </c>
      <c r="E747" s="6">
        <v>1</v>
      </c>
      <c r="F747" s="6"/>
      <c r="G747" s="7"/>
      <c r="H747" s="122">
        <f>VLOOKUP(A747,'NIP totaal 2020'!$A$4:$I$1943,9,0)</f>
        <v>0</v>
      </c>
      <c r="I747" s="32">
        <f t="shared" si="55"/>
        <v>0</v>
      </c>
      <c r="J747" s="27">
        <f t="shared" si="56"/>
        <v>0</v>
      </c>
      <c r="K747" s="80">
        <f t="shared" si="58"/>
        <v>1</v>
      </c>
      <c r="L747" s="28">
        <f t="shared" si="57"/>
        <v>0</v>
      </c>
      <c r="M747" s="28">
        <f t="shared" si="59"/>
        <v>0</v>
      </c>
    </row>
    <row r="748" spans="1:13" ht="14.15" customHeight="1" x14ac:dyDescent="0.25">
      <c r="A748" s="129">
        <v>16322444</v>
      </c>
      <c r="B748" s="129" t="s">
        <v>285</v>
      </c>
      <c r="C748" s="129" t="s">
        <v>286</v>
      </c>
      <c r="D748" s="4" t="s">
        <v>2991</v>
      </c>
      <c r="E748" s="6">
        <v>1</v>
      </c>
      <c r="F748" s="6"/>
      <c r="G748" s="7"/>
      <c r="H748" s="122">
        <f>VLOOKUP(A748,'NIP totaal 2020'!$A$4:$I$1943,9,0)</f>
        <v>0</v>
      </c>
      <c r="I748" s="32">
        <f t="shared" si="55"/>
        <v>0</v>
      </c>
      <c r="J748" s="27">
        <f t="shared" si="56"/>
        <v>0</v>
      </c>
      <c r="K748" s="80">
        <f t="shared" si="58"/>
        <v>1</v>
      </c>
      <c r="L748" s="28">
        <f t="shared" si="57"/>
        <v>0</v>
      </c>
      <c r="M748" s="28">
        <f t="shared" si="59"/>
        <v>0</v>
      </c>
    </row>
    <row r="749" spans="1:13" ht="14.15" customHeight="1" x14ac:dyDescent="0.25">
      <c r="A749" s="129">
        <v>16322517</v>
      </c>
      <c r="B749" s="129" t="s">
        <v>138</v>
      </c>
      <c r="C749" s="129" t="s">
        <v>139</v>
      </c>
      <c r="D749" s="4" t="s">
        <v>2991</v>
      </c>
      <c r="E749" s="6">
        <v>60</v>
      </c>
      <c r="F749" s="6"/>
      <c r="G749" s="7"/>
      <c r="H749" s="122">
        <f>VLOOKUP(A749,'NIP totaal 2020'!$A$4:$I$1943,9,0)</f>
        <v>0</v>
      </c>
      <c r="I749" s="32">
        <f t="shared" si="55"/>
        <v>0</v>
      </c>
      <c r="J749" s="27">
        <f t="shared" si="56"/>
        <v>0</v>
      </c>
      <c r="K749" s="80">
        <f t="shared" si="58"/>
        <v>1</v>
      </c>
      <c r="L749" s="28">
        <f t="shared" si="57"/>
        <v>0</v>
      </c>
      <c r="M749" s="28">
        <f t="shared" si="59"/>
        <v>0</v>
      </c>
    </row>
    <row r="750" spans="1:13" ht="14.15" customHeight="1" x14ac:dyDescent="0.25">
      <c r="A750" s="129">
        <v>16322525</v>
      </c>
      <c r="B750" s="129" t="s">
        <v>138</v>
      </c>
      <c r="C750" s="129" t="s">
        <v>139</v>
      </c>
      <c r="D750" s="4" t="s">
        <v>2991</v>
      </c>
      <c r="E750" s="6">
        <v>30</v>
      </c>
      <c r="F750" s="6"/>
      <c r="G750" s="7"/>
      <c r="H750" s="122">
        <f>VLOOKUP(A750,'NIP totaal 2020'!$A$4:$I$1943,9,0)</f>
        <v>0</v>
      </c>
      <c r="I750" s="32">
        <f t="shared" si="55"/>
        <v>0</v>
      </c>
      <c r="J750" s="27">
        <f t="shared" si="56"/>
        <v>0</v>
      </c>
      <c r="K750" s="80">
        <f t="shared" si="58"/>
        <v>1</v>
      </c>
      <c r="L750" s="28">
        <f t="shared" si="57"/>
        <v>0</v>
      </c>
      <c r="M750" s="28">
        <f t="shared" si="59"/>
        <v>0</v>
      </c>
    </row>
    <row r="751" spans="1:13" ht="14.15" customHeight="1" x14ac:dyDescent="0.25">
      <c r="A751" s="129">
        <v>16323130</v>
      </c>
      <c r="B751" s="129" t="s">
        <v>277</v>
      </c>
      <c r="C751" s="129" t="s">
        <v>278</v>
      </c>
      <c r="D751" s="4" t="s">
        <v>2991</v>
      </c>
      <c r="E751" s="6">
        <v>60</v>
      </c>
      <c r="F751" s="6"/>
      <c r="G751" s="7"/>
      <c r="H751" s="122">
        <f>VLOOKUP(A751,'NIP totaal 2020'!$A$4:$I$1943,9,0)</f>
        <v>0</v>
      </c>
      <c r="I751" s="32">
        <f t="shared" si="55"/>
        <v>0</v>
      </c>
      <c r="J751" s="27">
        <f t="shared" si="56"/>
        <v>0</v>
      </c>
      <c r="K751" s="80">
        <f t="shared" si="58"/>
        <v>1</v>
      </c>
      <c r="L751" s="28">
        <f t="shared" si="57"/>
        <v>0</v>
      </c>
      <c r="M751" s="28">
        <f t="shared" si="59"/>
        <v>0</v>
      </c>
    </row>
    <row r="752" spans="1:13" ht="14.15" customHeight="1" x14ac:dyDescent="0.25">
      <c r="A752" s="129">
        <v>16324064</v>
      </c>
      <c r="B752" s="129" t="s">
        <v>138</v>
      </c>
      <c r="C752" s="129" t="s">
        <v>139</v>
      </c>
      <c r="D752" s="4" t="s">
        <v>2991</v>
      </c>
      <c r="E752" s="6">
        <v>60</v>
      </c>
      <c r="F752" s="6"/>
      <c r="G752" s="7"/>
      <c r="H752" s="122">
        <f>VLOOKUP(A752,'NIP totaal 2020'!$A$4:$I$1943,9,0)</f>
        <v>0</v>
      </c>
      <c r="I752" s="32">
        <f t="shared" si="55"/>
        <v>0</v>
      </c>
      <c r="J752" s="27">
        <f t="shared" si="56"/>
        <v>0</v>
      </c>
      <c r="K752" s="80">
        <f t="shared" si="58"/>
        <v>1</v>
      </c>
      <c r="L752" s="28">
        <f t="shared" si="57"/>
        <v>0</v>
      </c>
      <c r="M752" s="28">
        <f t="shared" si="59"/>
        <v>0</v>
      </c>
    </row>
    <row r="753" spans="1:13" ht="14.15" customHeight="1" x14ac:dyDescent="0.25">
      <c r="A753" s="129">
        <v>16324072</v>
      </c>
      <c r="B753" s="129" t="s">
        <v>138</v>
      </c>
      <c r="C753" s="129" t="s">
        <v>139</v>
      </c>
      <c r="D753" s="4" t="s">
        <v>2991</v>
      </c>
      <c r="E753" s="6">
        <v>30</v>
      </c>
      <c r="F753" s="6"/>
      <c r="G753" s="7"/>
      <c r="H753" s="122">
        <f>VLOOKUP(A753,'NIP totaal 2020'!$A$4:$I$1943,9,0)</f>
        <v>0</v>
      </c>
      <c r="I753" s="32">
        <f t="shared" si="55"/>
        <v>0</v>
      </c>
      <c r="J753" s="27">
        <f t="shared" si="56"/>
        <v>0</v>
      </c>
      <c r="K753" s="80">
        <f t="shared" si="58"/>
        <v>1</v>
      </c>
      <c r="L753" s="28">
        <f t="shared" si="57"/>
        <v>0</v>
      </c>
      <c r="M753" s="28">
        <f t="shared" si="59"/>
        <v>0</v>
      </c>
    </row>
    <row r="754" spans="1:13" ht="14.15" customHeight="1" x14ac:dyDescent="0.25">
      <c r="A754" s="129">
        <v>16324552</v>
      </c>
      <c r="B754" s="129" t="s">
        <v>207</v>
      </c>
      <c r="C754" s="129" t="s">
        <v>208</v>
      </c>
      <c r="D754" s="4" t="s">
        <v>2991</v>
      </c>
      <c r="E754" s="6">
        <v>1</v>
      </c>
      <c r="F754" s="6"/>
      <c r="G754" s="7"/>
      <c r="H754" s="122">
        <f>VLOOKUP(A754,'NIP totaal 2020'!$A$4:$I$1943,9,0)</f>
        <v>0</v>
      </c>
      <c r="I754" s="32">
        <f t="shared" si="55"/>
        <v>0</v>
      </c>
      <c r="J754" s="27">
        <f t="shared" si="56"/>
        <v>0</v>
      </c>
      <c r="K754" s="80">
        <f t="shared" si="58"/>
        <v>1</v>
      </c>
      <c r="L754" s="28">
        <f t="shared" si="57"/>
        <v>0</v>
      </c>
      <c r="M754" s="28">
        <f t="shared" si="59"/>
        <v>0</v>
      </c>
    </row>
    <row r="755" spans="1:13" ht="14.15" customHeight="1" x14ac:dyDescent="0.25">
      <c r="A755" s="129">
        <v>16324641</v>
      </c>
      <c r="B755" s="129" t="s">
        <v>194</v>
      </c>
      <c r="C755" s="129" t="s">
        <v>195</v>
      </c>
      <c r="D755" s="4" t="s">
        <v>2991</v>
      </c>
      <c r="E755" s="6">
        <v>1</v>
      </c>
      <c r="F755" s="6"/>
      <c r="G755" s="7"/>
      <c r="H755" s="122">
        <f>VLOOKUP(A755,'NIP totaal 2020'!$A$4:$I$1943,9,0)</f>
        <v>0</v>
      </c>
      <c r="I755" s="32">
        <f t="shared" si="55"/>
        <v>0</v>
      </c>
      <c r="J755" s="27">
        <f t="shared" si="56"/>
        <v>0</v>
      </c>
      <c r="K755" s="80">
        <f t="shared" si="58"/>
        <v>1</v>
      </c>
      <c r="L755" s="28">
        <f t="shared" si="57"/>
        <v>0</v>
      </c>
      <c r="M755" s="28">
        <f t="shared" si="59"/>
        <v>0</v>
      </c>
    </row>
    <row r="756" spans="1:13" ht="14.15" customHeight="1" x14ac:dyDescent="0.25">
      <c r="A756" s="129">
        <v>16329260</v>
      </c>
      <c r="B756" s="129" t="s">
        <v>253</v>
      </c>
      <c r="C756" s="129" t="s">
        <v>254</v>
      </c>
      <c r="D756" s="4" t="s">
        <v>2991</v>
      </c>
      <c r="E756" s="6">
        <v>112</v>
      </c>
      <c r="F756" s="6"/>
      <c r="G756" s="7"/>
      <c r="H756" s="122">
        <f>VLOOKUP(A756,'NIP totaal 2020'!$A$4:$I$1943,9,0)</f>
        <v>0</v>
      </c>
      <c r="I756" s="32">
        <f t="shared" si="55"/>
        <v>0</v>
      </c>
      <c r="J756" s="27">
        <f t="shared" si="56"/>
        <v>0</v>
      </c>
      <c r="K756" s="80">
        <f t="shared" si="58"/>
        <v>1</v>
      </c>
      <c r="L756" s="28">
        <f t="shared" si="57"/>
        <v>0</v>
      </c>
      <c r="M756" s="28">
        <f t="shared" si="59"/>
        <v>0</v>
      </c>
    </row>
    <row r="757" spans="1:13" ht="14.15" customHeight="1" x14ac:dyDescent="0.25">
      <c r="A757" s="129">
        <v>16329279</v>
      </c>
      <c r="B757" s="129" t="s">
        <v>281</v>
      </c>
      <c r="C757" s="129" t="s">
        <v>282</v>
      </c>
      <c r="D757" s="4" t="s">
        <v>2991</v>
      </c>
      <c r="E757" s="6">
        <v>1</v>
      </c>
      <c r="F757" s="6"/>
      <c r="G757" s="7"/>
      <c r="H757" s="122">
        <f>VLOOKUP(A757,'NIP totaal 2020'!$A$4:$I$1943,9,0)</f>
        <v>0</v>
      </c>
      <c r="I757" s="32">
        <f t="shared" si="55"/>
        <v>0</v>
      </c>
      <c r="J757" s="27">
        <f t="shared" si="56"/>
        <v>0</v>
      </c>
      <c r="K757" s="80">
        <f t="shared" si="58"/>
        <v>1</v>
      </c>
      <c r="L757" s="28">
        <f t="shared" si="57"/>
        <v>0</v>
      </c>
      <c r="M757" s="28">
        <f t="shared" si="59"/>
        <v>0</v>
      </c>
    </row>
    <row r="758" spans="1:13" ht="14.15" customHeight="1" x14ac:dyDescent="0.25">
      <c r="A758" s="129">
        <v>16329368</v>
      </c>
      <c r="B758" s="129" t="s">
        <v>146</v>
      </c>
      <c r="C758" s="129" t="s">
        <v>147</v>
      </c>
      <c r="D758" s="4" t="s">
        <v>2991</v>
      </c>
      <c r="E758" s="6">
        <v>1</v>
      </c>
      <c r="F758" s="6"/>
      <c r="G758" s="7"/>
      <c r="H758" s="122">
        <f>VLOOKUP(A758,'NIP totaal 2020'!$A$4:$I$1943,9,0)</f>
        <v>0</v>
      </c>
      <c r="I758" s="32">
        <f t="shared" si="55"/>
        <v>0</v>
      </c>
      <c r="J758" s="27">
        <f t="shared" si="56"/>
        <v>0</v>
      </c>
      <c r="K758" s="80">
        <f t="shared" si="58"/>
        <v>1</v>
      </c>
      <c r="L758" s="28">
        <f t="shared" si="57"/>
        <v>0</v>
      </c>
      <c r="M758" s="28">
        <f t="shared" si="59"/>
        <v>0</v>
      </c>
    </row>
    <row r="759" spans="1:13" ht="14.15" customHeight="1" x14ac:dyDescent="0.25">
      <c r="A759" s="129">
        <v>16329376</v>
      </c>
      <c r="B759" s="129" t="s">
        <v>245</v>
      </c>
      <c r="C759" s="129" t="s">
        <v>246</v>
      </c>
      <c r="D759" s="4" t="s">
        <v>2991</v>
      </c>
      <c r="E759" s="6">
        <v>60</v>
      </c>
      <c r="F759" s="6"/>
      <c r="G759" s="7"/>
      <c r="H759" s="122">
        <f>VLOOKUP(A759,'NIP totaal 2020'!$A$4:$I$1943,9,0)</f>
        <v>0</v>
      </c>
      <c r="I759" s="32">
        <f t="shared" si="55"/>
        <v>0</v>
      </c>
      <c r="J759" s="27">
        <f t="shared" si="56"/>
        <v>0</v>
      </c>
      <c r="K759" s="80">
        <f t="shared" si="58"/>
        <v>1</v>
      </c>
      <c r="L759" s="28">
        <f t="shared" si="57"/>
        <v>0</v>
      </c>
      <c r="M759" s="28">
        <f t="shared" si="59"/>
        <v>0</v>
      </c>
    </row>
    <row r="760" spans="1:13" ht="14.15" customHeight="1" x14ac:dyDescent="0.25">
      <c r="A760" s="129">
        <v>16329384</v>
      </c>
      <c r="B760" s="129" t="s">
        <v>146</v>
      </c>
      <c r="C760" s="129" t="s">
        <v>147</v>
      </c>
      <c r="D760" s="4" t="s">
        <v>2991</v>
      </c>
      <c r="E760" s="6">
        <v>1</v>
      </c>
      <c r="F760" s="6"/>
      <c r="G760" s="7"/>
      <c r="H760" s="122">
        <f>VLOOKUP(A760,'NIP totaal 2020'!$A$4:$I$1943,9,0)</f>
        <v>0</v>
      </c>
      <c r="I760" s="32">
        <f t="shared" si="55"/>
        <v>0</v>
      </c>
      <c r="J760" s="27">
        <f t="shared" si="56"/>
        <v>0</v>
      </c>
      <c r="K760" s="80">
        <f t="shared" si="58"/>
        <v>1</v>
      </c>
      <c r="L760" s="28">
        <f t="shared" si="57"/>
        <v>0</v>
      </c>
      <c r="M760" s="28">
        <f t="shared" si="59"/>
        <v>0</v>
      </c>
    </row>
    <row r="761" spans="1:13" ht="14.15" customHeight="1" x14ac:dyDescent="0.25">
      <c r="A761" s="129">
        <v>16329392</v>
      </c>
      <c r="B761" s="129" t="s">
        <v>152</v>
      </c>
      <c r="C761" s="129" t="s">
        <v>153</v>
      </c>
      <c r="D761" s="4" t="s">
        <v>2991</v>
      </c>
      <c r="E761" s="6">
        <v>100</v>
      </c>
      <c r="F761" s="6"/>
      <c r="G761" s="7"/>
      <c r="H761" s="122">
        <f>VLOOKUP(A761,'NIP totaal 2020'!$A$4:$I$1943,9,0)</f>
        <v>0</v>
      </c>
      <c r="I761" s="32">
        <f t="shared" si="55"/>
        <v>0</v>
      </c>
      <c r="J761" s="27">
        <f t="shared" si="56"/>
        <v>0</v>
      </c>
      <c r="K761" s="80">
        <f t="shared" si="58"/>
        <v>1</v>
      </c>
      <c r="L761" s="28">
        <f t="shared" si="57"/>
        <v>0</v>
      </c>
      <c r="M761" s="28">
        <f t="shared" si="59"/>
        <v>0</v>
      </c>
    </row>
    <row r="762" spans="1:13" ht="14.15" customHeight="1" x14ac:dyDescent="0.25">
      <c r="A762" s="129">
        <v>16329597</v>
      </c>
      <c r="B762" s="129" t="s">
        <v>323</v>
      </c>
      <c r="C762" s="129" t="s">
        <v>324</v>
      </c>
      <c r="D762" s="4" t="s">
        <v>2991</v>
      </c>
      <c r="E762" s="6">
        <v>21</v>
      </c>
      <c r="F762" s="6"/>
      <c r="G762" s="7"/>
      <c r="H762" s="122">
        <f>VLOOKUP(A762,'NIP totaal 2020'!$A$4:$I$1943,9,0)</f>
        <v>0</v>
      </c>
      <c r="I762" s="32">
        <f t="shared" si="55"/>
        <v>0</v>
      </c>
      <c r="J762" s="27">
        <f t="shared" si="56"/>
        <v>0</v>
      </c>
      <c r="K762" s="80">
        <f t="shared" si="58"/>
        <v>1</v>
      </c>
      <c r="L762" s="28">
        <f t="shared" si="57"/>
        <v>0</v>
      </c>
      <c r="M762" s="28">
        <f t="shared" si="59"/>
        <v>0</v>
      </c>
    </row>
    <row r="763" spans="1:13" ht="14.15" customHeight="1" x14ac:dyDescent="0.25">
      <c r="A763" s="129">
        <v>16329600</v>
      </c>
      <c r="B763" s="129" t="s">
        <v>323</v>
      </c>
      <c r="C763" s="129" t="s">
        <v>324</v>
      </c>
      <c r="D763" s="4" t="s">
        <v>2991</v>
      </c>
      <c r="E763" s="6">
        <v>21</v>
      </c>
      <c r="F763" s="6"/>
      <c r="G763" s="7"/>
      <c r="H763" s="122">
        <f>VLOOKUP(A763,'NIP totaal 2020'!$A$4:$I$1943,9,0)</f>
        <v>0</v>
      </c>
      <c r="I763" s="32">
        <f t="shared" si="55"/>
        <v>0</v>
      </c>
      <c r="J763" s="27">
        <f t="shared" si="56"/>
        <v>0</v>
      </c>
      <c r="K763" s="80">
        <f t="shared" si="58"/>
        <v>1</v>
      </c>
      <c r="L763" s="28">
        <f t="shared" si="57"/>
        <v>0</v>
      </c>
      <c r="M763" s="28">
        <f t="shared" si="59"/>
        <v>0</v>
      </c>
    </row>
    <row r="764" spans="1:13" ht="14.15" customHeight="1" x14ac:dyDescent="0.25">
      <c r="A764" s="129">
        <v>16329619</v>
      </c>
      <c r="B764" s="129" t="s">
        <v>323</v>
      </c>
      <c r="C764" s="129" t="s">
        <v>324</v>
      </c>
      <c r="D764" s="4" t="s">
        <v>2991</v>
      </c>
      <c r="E764" s="6">
        <v>21</v>
      </c>
      <c r="F764" s="6"/>
      <c r="G764" s="7"/>
      <c r="H764" s="122">
        <f>VLOOKUP(A764,'NIP totaal 2020'!$A$4:$I$1943,9,0)</f>
        <v>0</v>
      </c>
      <c r="I764" s="32">
        <f t="shared" si="55"/>
        <v>0</v>
      </c>
      <c r="J764" s="27">
        <f t="shared" si="56"/>
        <v>0</v>
      </c>
      <c r="K764" s="80">
        <f t="shared" si="58"/>
        <v>1</v>
      </c>
      <c r="L764" s="28">
        <f t="shared" si="57"/>
        <v>0</v>
      </c>
      <c r="M764" s="28">
        <f t="shared" si="59"/>
        <v>0</v>
      </c>
    </row>
    <row r="765" spans="1:13" ht="14.15" customHeight="1" x14ac:dyDescent="0.25">
      <c r="A765" s="129">
        <v>16330374</v>
      </c>
      <c r="B765" s="129" t="s">
        <v>281</v>
      </c>
      <c r="C765" s="129" t="s">
        <v>282</v>
      </c>
      <c r="D765" s="4" t="s">
        <v>2991</v>
      </c>
      <c r="E765" s="6">
        <v>1</v>
      </c>
      <c r="F765" s="6"/>
      <c r="G765" s="7"/>
      <c r="H765" s="122">
        <f>VLOOKUP(A765,'NIP totaal 2020'!$A$4:$I$1943,9,0)</f>
        <v>0</v>
      </c>
      <c r="I765" s="32">
        <f t="shared" si="55"/>
        <v>0</v>
      </c>
      <c r="J765" s="27">
        <f t="shared" si="56"/>
        <v>0</v>
      </c>
      <c r="K765" s="80">
        <f t="shared" si="58"/>
        <v>1</v>
      </c>
      <c r="L765" s="28">
        <f t="shared" si="57"/>
        <v>0</v>
      </c>
      <c r="M765" s="28">
        <f t="shared" si="59"/>
        <v>0</v>
      </c>
    </row>
    <row r="766" spans="1:13" ht="14.15" customHeight="1" x14ac:dyDescent="0.25">
      <c r="A766" s="129">
        <v>16331419</v>
      </c>
      <c r="B766" s="129" t="s">
        <v>138</v>
      </c>
      <c r="C766" s="129" t="s">
        <v>139</v>
      </c>
      <c r="D766" s="4" t="s">
        <v>2991</v>
      </c>
      <c r="E766" s="6">
        <v>60</v>
      </c>
      <c r="F766" s="6"/>
      <c r="G766" s="7"/>
      <c r="H766" s="122">
        <f>VLOOKUP(A766,'NIP totaal 2020'!$A$4:$I$1943,9,0)</f>
        <v>0</v>
      </c>
      <c r="I766" s="32">
        <f t="shared" si="55"/>
        <v>0</v>
      </c>
      <c r="J766" s="27">
        <f t="shared" si="56"/>
        <v>0</v>
      </c>
      <c r="K766" s="80">
        <f t="shared" si="58"/>
        <v>1</v>
      </c>
      <c r="L766" s="28">
        <f t="shared" si="57"/>
        <v>0</v>
      </c>
      <c r="M766" s="28">
        <f t="shared" si="59"/>
        <v>0</v>
      </c>
    </row>
    <row r="767" spans="1:13" ht="14.15" customHeight="1" x14ac:dyDescent="0.25">
      <c r="A767" s="129">
        <v>16331435</v>
      </c>
      <c r="B767" s="129" t="s">
        <v>138</v>
      </c>
      <c r="C767" s="129" t="s">
        <v>139</v>
      </c>
      <c r="D767" s="4" t="s">
        <v>2991</v>
      </c>
      <c r="E767" s="6">
        <v>30</v>
      </c>
      <c r="F767" s="6"/>
      <c r="G767" s="7"/>
      <c r="H767" s="122">
        <f>VLOOKUP(A767,'NIP totaal 2020'!$A$4:$I$1943,9,0)</f>
        <v>0</v>
      </c>
      <c r="I767" s="32">
        <f t="shared" si="55"/>
        <v>0</v>
      </c>
      <c r="J767" s="27">
        <f t="shared" si="56"/>
        <v>0</v>
      </c>
      <c r="K767" s="80">
        <f t="shared" si="58"/>
        <v>1</v>
      </c>
      <c r="L767" s="28">
        <f t="shared" si="57"/>
        <v>0</v>
      </c>
      <c r="M767" s="28">
        <f t="shared" si="59"/>
        <v>0</v>
      </c>
    </row>
    <row r="768" spans="1:13" ht="14.15" customHeight="1" x14ac:dyDescent="0.25">
      <c r="A768" s="129">
        <v>16333225</v>
      </c>
      <c r="B768" s="129" t="s">
        <v>325</v>
      </c>
      <c r="C768" s="129" t="s">
        <v>326</v>
      </c>
      <c r="D768" s="4" t="s">
        <v>2991</v>
      </c>
      <c r="E768" s="6">
        <v>224</v>
      </c>
      <c r="F768" s="6"/>
      <c r="G768" s="7"/>
      <c r="H768" s="122">
        <f>VLOOKUP(A768,'NIP totaal 2020'!$A$4:$I$1943,9,0)</f>
        <v>0</v>
      </c>
      <c r="I768" s="32">
        <f t="shared" si="55"/>
        <v>0</v>
      </c>
      <c r="J768" s="27">
        <f t="shared" si="56"/>
        <v>0</v>
      </c>
      <c r="K768" s="80">
        <f t="shared" si="58"/>
        <v>1</v>
      </c>
      <c r="L768" s="28">
        <f t="shared" si="57"/>
        <v>0</v>
      </c>
      <c r="M768" s="28">
        <f t="shared" si="59"/>
        <v>0</v>
      </c>
    </row>
    <row r="769" spans="1:13" ht="14.15" customHeight="1" x14ac:dyDescent="0.25">
      <c r="A769" s="129">
        <v>16333446</v>
      </c>
      <c r="B769" s="129" t="s">
        <v>327</v>
      </c>
      <c r="C769" s="129" t="s">
        <v>328</v>
      </c>
      <c r="D769" s="4" t="s">
        <v>2991</v>
      </c>
      <c r="E769" s="6">
        <v>1</v>
      </c>
      <c r="F769" s="6"/>
      <c r="G769" s="7"/>
      <c r="H769" s="122">
        <f>VLOOKUP(A769,'NIP totaal 2020'!$A$4:$I$1943,9,0)</f>
        <v>0</v>
      </c>
      <c r="I769" s="32">
        <f t="shared" si="55"/>
        <v>0</v>
      </c>
      <c r="J769" s="27">
        <f t="shared" si="56"/>
        <v>0</v>
      </c>
      <c r="K769" s="80">
        <f t="shared" si="58"/>
        <v>1</v>
      </c>
      <c r="L769" s="28">
        <f t="shared" si="57"/>
        <v>0</v>
      </c>
      <c r="M769" s="28">
        <f t="shared" si="59"/>
        <v>0</v>
      </c>
    </row>
    <row r="770" spans="1:13" ht="14.15" customHeight="1" x14ac:dyDescent="0.25">
      <c r="A770" s="129">
        <v>16333454</v>
      </c>
      <c r="B770" s="129" t="s">
        <v>327</v>
      </c>
      <c r="C770" s="129" t="s">
        <v>328</v>
      </c>
      <c r="D770" s="4" t="s">
        <v>2991</v>
      </c>
      <c r="E770" s="6">
        <v>1</v>
      </c>
      <c r="F770" s="6"/>
      <c r="G770" s="7"/>
      <c r="H770" s="122">
        <f>VLOOKUP(A770,'NIP totaal 2020'!$A$4:$I$1943,9,0)</f>
        <v>0</v>
      </c>
      <c r="I770" s="32">
        <f t="shared" si="55"/>
        <v>0</v>
      </c>
      <c r="J770" s="27">
        <f t="shared" si="56"/>
        <v>0</v>
      </c>
      <c r="K770" s="80">
        <f t="shared" si="58"/>
        <v>1</v>
      </c>
      <c r="L770" s="28">
        <f t="shared" si="57"/>
        <v>0</v>
      </c>
      <c r="M770" s="28">
        <f t="shared" si="59"/>
        <v>0</v>
      </c>
    </row>
    <row r="771" spans="1:13" ht="14.15" customHeight="1" x14ac:dyDescent="0.25">
      <c r="A771" s="129">
        <v>16341236</v>
      </c>
      <c r="B771" s="129" t="s">
        <v>176</v>
      </c>
      <c r="C771" s="129" t="s">
        <v>177</v>
      </c>
      <c r="D771" s="4" t="s">
        <v>2991</v>
      </c>
      <c r="E771" s="6">
        <v>28</v>
      </c>
      <c r="F771" s="6"/>
      <c r="G771" s="7"/>
      <c r="H771" s="122">
        <f>VLOOKUP(A771,'NIP totaal 2020'!$A$4:$I$1943,9,0)</f>
        <v>0</v>
      </c>
      <c r="I771" s="32">
        <f t="shared" si="55"/>
        <v>0</v>
      </c>
      <c r="J771" s="27">
        <f t="shared" si="56"/>
        <v>0</v>
      </c>
      <c r="K771" s="80">
        <f t="shared" si="58"/>
        <v>1</v>
      </c>
      <c r="L771" s="28">
        <f t="shared" si="57"/>
        <v>0</v>
      </c>
      <c r="M771" s="28">
        <f t="shared" si="59"/>
        <v>0</v>
      </c>
    </row>
    <row r="772" spans="1:13" ht="14.15" customHeight="1" x14ac:dyDescent="0.25">
      <c r="A772" s="129">
        <v>16341252</v>
      </c>
      <c r="B772" s="129" t="s">
        <v>176</v>
      </c>
      <c r="C772" s="129" t="s">
        <v>177</v>
      </c>
      <c r="D772" s="4" t="s">
        <v>2991</v>
      </c>
      <c r="E772" s="6">
        <v>28</v>
      </c>
      <c r="F772" s="6"/>
      <c r="G772" s="7"/>
      <c r="H772" s="122">
        <f>VLOOKUP(A772,'NIP totaal 2020'!$A$4:$I$1943,9,0)</f>
        <v>0</v>
      </c>
      <c r="I772" s="32">
        <f t="shared" ref="I772:I835" si="60">F772/E772</f>
        <v>0</v>
      </c>
      <c r="J772" s="27">
        <f t="shared" ref="J772:J835" si="61">H772/E772*F772</f>
        <v>0</v>
      </c>
      <c r="K772" s="80">
        <f t="shared" si="58"/>
        <v>1</v>
      </c>
      <c r="L772" s="28">
        <f t="shared" ref="L772:L835" si="62">G772/E772*F772</f>
        <v>0</v>
      </c>
      <c r="M772" s="28">
        <f t="shared" si="59"/>
        <v>0</v>
      </c>
    </row>
    <row r="773" spans="1:13" ht="14.15" customHeight="1" x14ac:dyDescent="0.25">
      <c r="A773" s="129">
        <v>16341546</v>
      </c>
      <c r="B773" s="129" t="s">
        <v>285</v>
      </c>
      <c r="C773" s="129" t="s">
        <v>286</v>
      </c>
      <c r="D773" s="4" t="s">
        <v>2991</v>
      </c>
      <c r="E773" s="6">
        <v>1</v>
      </c>
      <c r="F773" s="6"/>
      <c r="G773" s="7"/>
      <c r="H773" s="122">
        <f>VLOOKUP(A773,'NIP totaal 2020'!$A$4:$I$1943,9,0)</f>
        <v>0</v>
      </c>
      <c r="I773" s="32">
        <f t="shared" si="60"/>
        <v>0</v>
      </c>
      <c r="J773" s="27">
        <f t="shared" si="61"/>
        <v>0</v>
      </c>
      <c r="K773" s="80">
        <f t="shared" ref="K773:K836" si="63">IF(H773&gt;G773, 0, 1)</f>
        <v>1</v>
      </c>
      <c r="L773" s="28">
        <f t="shared" si="62"/>
        <v>0</v>
      </c>
      <c r="M773" s="28">
        <f t="shared" ref="M773:M836" si="64">MIN(L773,J773)</f>
        <v>0</v>
      </c>
    </row>
    <row r="774" spans="1:13" ht="14.15" customHeight="1" x14ac:dyDescent="0.25">
      <c r="A774" s="129">
        <v>16341570</v>
      </c>
      <c r="B774" s="129" t="s">
        <v>281</v>
      </c>
      <c r="C774" s="129" t="s">
        <v>282</v>
      </c>
      <c r="D774" s="4" t="s">
        <v>2991</v>
      </c>
      <c r="E774" s="6">
        <v>1</v>
      </c>
      <c r="F774" s="6"/>
      <c r="G774" s="7"/>
      <c r="H774" s="122">
        <f>VLOOKUP(A774,'NIP totaal 2020'!$A$4:$I$1943,9,0)</f>
        <v>0</v>
      </c>
      <c r="I774" s="32">
        <f t="shared" si="60"/>
        <v>0</v>
      </c>
      <c r="J774" s="27">
        <f t="shared" si="61"/>
        <v>0</v>
      </c>
      <c r="K774" s="80">
        <f t="shared" si="63"/>
        <v>1</v>
      </c>
      <c r="L774" s="28">
        <f t="shared" si="62"/>
        <v>0</v>
      </c>
      <c r="M774" s="28">
        <f t="shared" si="64"/>
        <v>0</v>
      </c>
    </row>
    <row r="775" spans="1:13" ht="14.15" customHeight="1" x14ac:dyDescent="0.25">
      <c r="A775" s="129">
        <v>16341597</v>
      </c>
      <c r="B775" s="129" t="s">
        <v>281</v>
      </c>
      <c r="C775" s="129" t="s">
        <v>282</v>
      </c>
      <c r="D775" s="4" t="s">
        <v>2991</v>
      </c>
      <c r="E775" s="6">
        <v>1</v>
      </c>
      <c r="F775" s="6"/>
      <c r="G775" s="7"/>
      <c r="H775" s="122">
        <f>VLOOKUP(A775,'NIP totaal 2020'!$A$4:$I$1943,9,0)</f>
        <v>0</v>
      </c>
      <c r="I775" s="32">
        <f t="shared" si="60"/>
        <v>0</v>
      </c>
      <c r="J775" s="27">
        <f t="shared" si="61"/>
        <v>0</v>
      </c>
      <c r="K775" s="80">
        <f t="shared" si="63"/>
        <v>1</v>
      </c>
      <c r="L775" s="28">
        <f t="shared" si="62"/>
        <v>0</v>
      </c>
      <c r="M775" s="28">
        <f t="shared" si="64"/>
        <v>0</v>
      </c>
    </row>
    <row r="776" spans="1:13" ht="14.15" customHeight="1" x14ac:dyDescent="0.25">
      <c r="A776" s="129">
        <v>16342496</v>
      </c>
      <c r="B776" s="129" t="s">
        <v>194</v>
      </c>
      <c r="C776" s="129" t="s">
        <v>195</v>
      </c>
      <c r="D776" s="4" t="s">
        <v>2991</v>
      </c>
      <c r="E776" s="6">
        <v>1</v>
      </c>
      <c r="F776" s="6"/>
      <c r="G776" s="7"/>
      <c r="H776" s="122">
        <f>VLOOKUP(A776,'NIP totaal 2020'!$A$4:$I$1943,9,0)</f>
        <v>0</v>
      </c>
      <c r="I776" s="32">
        <f t="shared" si="60"/>
        <v>0</v>
      </c>
      <c r="J776" s="27">
        <f t="shared" si="61"/>
        <v>0</v>
      </c>
      <c r="K776" s="80">
        <f t="shared" si="63"/>
        <v>1</v>
      </c>
      <c r="L776" s="28">
        <f t="shared" si="62"/>
        <v>0</v>
      </c>
      <c r="M776" s="28">
        <f t="shared" si="64"/>
        <v>0</v>
      </c>
    </row>
    <row r="777" spans="1:13" ht="14.15" customHeight="1" x14ac:dyDescent="0.25">
      <c r="A777" s="129">
        <v>16342569</v>
      </c>
      <c r="B777" s="129" t="s">
        <v>194</v>
      </c>
      <c r="C777" s="129" t="s">
        <v>195</v>
      </c>
      <c r="D777" s="4" t="s">
        <v>2991</v>
      </c>
      <c r="E777" s="6">
        <v>1</v>
      </c>
      <c r="F777" s="6"/>
      <c r="G777" s="7"/>
      <c r="H777" s="122">
        <f>VLOOKUP(A777,'NIP totaal 2020'!$A$4:$I$1943,9,0)</f>
        <v>0</v>
      </c>
      <c r="I777" s="32">
        <f t="shared" si="60"/>
        <v>0</v>
      </c>
      <c r="J777" s="27">
        <f t="shared" si="61"/>
        <v>0</v>
      </c>
      <c r="K777" s="80">
        <f t="shared" si="63"/>
        <v>1</v>
      </c>
      <c r="L777" s="28">
        <f t="shared" si="62"/>
        <v>0</v>
      </c>
      <c r="M777" s="28">
        <f t="shared" si="64"/>
        <v>0</v>
      </c>
    </row>
    <row r="778" spans="1:13" ht="14.15" customHeight="1" x14ac:dyDescent="0.25">
      <c r="A778" s="129">
        <v>16342585</v>
      </c>
      <c r="B778" s="129" t="s">
        <v>194</v>
      </c>
      <c r="C778" s="129" t="s">
        <v>195</v>
      </c>
      <c r="D778" s="4" t="s">
        <v>2991</v>
      </c>
      <c r="E778" s="6">
        <v>1</v>
      </c>
      <c r="F778" s="6"/>
      <c r="G778" s="7"/>
      <c r="H778" s="122">
        <f>VLOOKUP(A778,'NIP totaal 2020'!$A$4:$I$1943,9,0)</f>
        <v>0</v>
      </c>
      <c r="I778" s="32">
        <f t="shared" si="60"/>
        <v>0</v>
      </c>
      <c r="J778" s="27">
        <f t="shared" si="61"/>
        <v>0</v>
      </c>
      <c r="K778" s="80">
        <f t="shared" si="63"/>
        <v>1</v>
      </c>
      <c r="L778" s="28">
        <f t="shared" si="62"/>
        <v>0</v>
      </c>
      <c r="M778" s="28">
        <f t="shared" si="64"/>
        <v>0</v>
      </c>
    </row>
    <row r="779" spans="1:13" ht="14.15" customHeight="1" x14ac:dyDescent="0.25">
      <c r="A779" s="129">
        <v>16342615</v>
      </c>
      <c r="B779" s="129" t="s">
        <v>194</v>
      </c>
      <c r="C779" s="129" t="s">
        <v>195</v>
      </c>
      <c r="D779" s="4" t="s">
        <v>2991</v>
      </c>
      <c r="E779" s="6">
        <v>1</v>
      </c>
      <c r="F779" s="6"/>
      <c r="G779" s="7"/>
      <c r="H779" s="122">
        <f>VLOOKUP(A779,'NIP totaal 2020'!$A$4:$I$1943,9,0)</f>
        <v>0</v>
      </c>
      <c r="I779" s="32">
        <f t="shared" si="60"/>
        <v>0</v>
      </c>
      <c r="J779" s="27">
        <f t="shared" si="61"/>
        <v>0</v>
      </c>
      <c r="K779" s="80">
        <f t="shared" si="63"/>
        <v>1</v>
      </c>
      <c r="L779" s="28">
        <f t="shared" si="62"/>
        <v>0</v>
      </c>
      <c r="M779" s="28">
        <f t="shared" si="64"/>
        <v>0</v>
      </c>
    </row>
    <row r="780" spans="1:13" ht="14.15" customHeight="1" x14ac:dyDescent="0.25">
      <c r="A780" s="129">
        <v>16345061</v>
      </c>
      <c r="B780" s="129" t="s">
        <v>329</v>
      </c>
      <c r="C780" s="129" t="s">
        <v>330</v>
      </c>
      <c r="D780" s="4" t="s">
        <v>2991</v>
      </c>
      <c r="E780" s="6">
        <v>3</v>
      </c>
      <c r="F780" s="6"/>
      <c r="G780" s="7"/>
      <c r="H780" s="122">
        <f>VLOOKUP(A780,'NIP totaal 2020'!$A$4:$I$1943,9,0)</f>
        <v>0</v>
      </c>
      <c r="I780" s="32">
        <f t="shared" si="60"/>
        <v>0</v>
      </c>
      <c r="J780" s="27">
        <f t="shared" si="61"/>
        <v>0</v>
      </c>
      <c r="K780" s="80">
        <f t="shared" si="63"/>
        <v>1</v>
      </c>
      <c r="L780" s="28">
        <f t="shared" si="62"/>
        <v>0</v>
      </c>
      <c r="M780" s="28">
        <f t="shared" si="64"/>
        <v>0</v>
      </c>
    </row>
    <row r="781" spans="1:13" ht="14.15" customHeight="1" x14ac:dyDescent="0.25">
      <c r="A781" s="129">
        <v>16345088</v>
      </c>
      <c r="B781" s="129" t="s">
        <v>329</v>
      </c>
      <c r="C781" s="129" t="s">
        <v>330</v>
      </c>
      <c r="D781" s="4" t="s">
        <v>2991</v>
      </c>
      <c r="E781" s="6">
        <v>3</v>
      </c>
      <c r="F781" s="6"/>
      <c r="G781" s="7"/>
      <c r="H781" s="122">
        <f>VLOOKUP(A781,'NIP totaal 2020'!$A$4:$I$1943,9,0)</f>
        <v>0</v>
      </c>
      <c r="I781" s="32">
        <f t="shared" si="60"/>
        <v>0</v>
      </c>
      <c r="J781" s="27">
        <f t="shared" si="61"/>
        <v>0</v>
      </c>
      <c r="K781" s="80">
        <f t="shared" si="63"/>
        <v>1</v>
      </c>
      <c r="L781" s="28">
        <f t="shared" si="62"/>
        <v>0</v>
      </c>
      <c r="M781" s="28">
        <f t="shared" si="64"/>
        <v>0</v>
      </c>
    </row>
    <row r="782" spans="1:13" ht="14.15" customHeight="1" x14ac:dyDescent="0.25">
      <c r="A782" s="129">
        <v>16345096</v>
      </c>
      <c r="B782" s="129" t="s">
        <v>329</v>
      </c>
      <c r="C782" s="129" t="s">
        <v>330</v>
      </c>
      <c r="D782" s="4" t="s">
        <v>2991</v>
      </c>
      <c r="E782" s="6">
        <v>3</v>
      </c>
      <c r="F782" s="6"/>
      <c r="G782" s="7"/>
      <c r="H782" s="122">
        <f>VLOOKUP(A782,'NIP totaal 2020'!$A$4:$I$1943,9,0)</f>
        <v>0</v>
      </c>
      <c r="I782" s="32">
        <f t="shared" si="60"/>
        <v>0</v>
      </c>
      <c r="J782" s="27">
        <f t="shared" si="61"/>
        <v>0</v>
      </c>
      <c r="K782" s="80">
        <f t="shared" si="63"/>
        <v>1</v>
      </c>
      <c r="L782" s="28">
        <f t="shared" si="62"/>
        <v>0</v>
      </c>
      <c r="M782" s="28">
        <f t="shared" si="64"/>
        <v>0</v>
      </c>
    </row>
    <row r="783" spans="1:13" ht="14.15" customHeight="1" x14ac:dyDescent="0.25">
      <c r="A783" s="129">
        <v>16345495</v>
      </c>
      <c r="B783" s="129" t="s">
        <v>245</v>
      </c>
      <c r="C783" s="129" t="s">
        <v>246</v>
      </c>
      <c r="D783" s="4" t="s">
        <v>2991</v>
      </c>
      <c r="E783" s="6">
        <v>60</v>
      </c>
      <c r="F783" s="6"/>
      <c r="G783" s="7"/>
      <c r="H783" s="122">
        <f>VLOOKUP(A783,'NIP totaal 2020'!$A$4:$I$1943,9,0)</f>
        <v>0</v>
      </c>
      <c r="I783" s="32">
        <f t="shared" si="60"/>
        <v>0</v>
      </c>
      <c r="J783" s="27">
        <f t="shared" si="61"/>
        <v>0</v>
      </c>
      <c r="K783" s="80">
        <f t="shared" si="63"/>
        <v>1</v>
      </c>
      <c r="L783" s="28">
        <f t="shared" si="62"/>
        <v>0</v>
      </c>
      <c r="M783" s="28">
        <f t="shared" si="64"/>
        <v>0</v>
      </c>
    </row>
    <row r="784" spans="1:13" ht="14.15" customHeight="1" x14ac:dyDescent="0.25">
      <c r="A784" s="129">
        <v>16346106</v>
      </c>
      <c r="B784" s="129" t="s">
        <v>255</v>
      </c>
      <c r="C784" s="129" t="s">
        <v>256</v>
      </c>
      <c r="D784" s="4" t="s">
        <v>2991</v>
      </c>
      <c r="E784" s="6">
        <v>120</v>
      </c>
      <c r="F784" s="6"/>
      <c r="G784" s="7"/>
      <c r="H784" s="122">
        <f>VLOOKUP(A784,'NIP totaal 2020'!$A$4:$I$1943,9,0)</f>
        <v>0</v>
      </c>
      <c r="I784" s="32">
        <f t="shared" si="60"/>
        <v>0</v>
      </c>
      <c r="J784" s="27">
        <f t="shared" si="61"/>
        <v>0</v>
      </c>
      <c r="K784" s="80">
        <f t="shared" si="63"/>
        <v>1</v>
      </c>
      <c r="L784" s="28">
        <f t="shared" si="62"/>
        <v>0</v>
      </c>
      <c r="M784" s="28">
        <f t="shared" si="64"/>
        <v>0</v>
      </c>
    </row>
    <row r="785" spans="1:13" ht="14.15" customHeight="1" x14ac:dyDescent="0.25">
      <c r="A785" s="129">
        <v>16346114</v>
      </c>
      <c r="B785" s="129" t="s">
        <v>283</v>
      </c>
      <c r="C785" s="129" t="s">
        <v>284</v>
      </c>
      <c r="D785" s="4" t="s">
        <v>2991</v>
      </c>
      <c r="E785" s="6">
        <v>150</v>
      </c>
      <c r="F785" s="6"/>
      <c r="G785" s="7"/>
      <c r="H785" s="122">
        <f>VLOOKUP(A785,'NIP totaal 2020'!$A$4:$I$1943,9,0)</f>
        <v>0</v>
      </c>
      <c r="I785" s="32">
        <f t="shared" si="60"/>
        <v>0</v>
      </c>
      <c r="J785" s="27">
        <f t="shared" si="61"/>
        <v>0</v>
      </c>
      <c r="K785" s="80">
        <f t="shared" si="63"/>
        <v>1</v>
      </c>
      <c r="L785" s="28">
        <f t="shared" si="62"/>
        <v>0</v>
      </c>
      <c r="M785" s="28">
        <f t="shared" si="64"/>
        <v>0</v>
      </c>
    </row>
    <row r="786" spans="1:13" ht="14.15" customHeight="1" x14ac:dyDescent="0.25">
      <c r="A786" s="129">
        <v>16346580</v>
      </c>
      <c r="B786" s="129" t="s">
        <v>120</v>
      </c>
      <c r="C786" s="129" t="s">
        <v>121</v>
      </c>
      <c r="D786" s="4" t="s">
        <v>2991</v>
      </c>
      <c r="E786" s="6">
        <v>1</v>
      </c>
      <c r="F786" s="6"/>
      <c r="G786" s="7"/>
      <c r="H786" s="122">
        <f>VLOOKUP(A786,'NIP totaal 2020'!$A$4:$I$1943,9,0)</f>
        <v>0</v>
      </c>
      <c r="I786" s="32">
        <f t="shared" si="60"/>
        <v>0</v>
      </c>
      <c r="J786" s="27">
        <f t="shared" si="61"/>
        <v>0</v>
      </c>
      <c r="K786" s="80">
        <f t="shared" si="63"/>
        <v>1</v>
      </c>
      <c r="L786" s="28">
        <f t="shared" si="62"/>
        <v>0</v>
      </c>
      <c r="M786" s="28">
        <f t="shared" si="64"/>
        <v>0</v>
      </c>
    </row>
    <row r="787" spans="1:13" ht="14.15" customHeight="1" x14ac:dyDescent="0.25">
      <c r="A787" s="129">
        <v>16346599</v>
      </c>
      <c r="B787" s="129" t="s">
        <v>120</v>
      </c>
      <c r="C787" s="129" t="s">
        <v>121</v>
      </c>
      <c r="D787" s="4" t="s">
        <v>2991</v>
      </c>
      <c r="E787" s="6">
        <v>1</v>
      </c>
      <c r="F787" s="6"/>
      <c r="G787" s="7"/>
      <c r="H787" s="122">
        <f>VLOOKUP(A787,'NIP totaal 2020'!$A$4:$I$1943,9,0)</f>
        <v>0</v>
      </c>
      <c r="I787" s="32">
        <f t="shared" si="60"/>
        <v>0</v>
      </c>
      <c r="J787" s="27">
        <f t="shared" si="61"/>
        <v>0</v>
      </c>
      <c r="K787" s="80">
        <f t="shared" si="63"/>
        <v>1</v>
      </c>
      <c r="L787" s="28">
        <f t="shared" si="62"/>
        <v>0</v>
      </c>
      <c r="M787" s="28">
        <f t="shared" si="64"/>
        <v>0</v>
      </c>
    </row>
    <row r="788" spans="1:13" ht="14.15" customHeight="1" x14ac:dyDescent="0.25">
      <c r="A788" s="129">
        <v>16346602</v>
      </c>
      <c r="B788" s="129" t="s">
        <v>120</v>
      </c>
      <c r="C788" s="129" t="s">
        <v>121</v>
      </c>
      <c r="D788" s="4" t="s">
        <v>2991</v>
      </c>
      <c r="E788" s="6">
        <v>1</v>
      </c>
      <c r="F788" s="6"/>
      <c r="G788" s="7"/>
      <c r="H788" s="122">
        <f>VLOOKUP(A788,'NIP totaal 2020'!$A$4:$I$1943,9,0)</f>
        <v>0</v>
      </c>
      <c r="I788" s="32">
        <f t="shared" si="60"/>
        <v>0</v>
      </c>
      <c r="J788" s="27">
        <f t="shared" si="61"/>
        <v>0</v>
      </c>
      <c r="K788" s="80">
        <f t="shared" si="63"/>
        <v>1</v>
      </c>
      <c r="L788" s="28">
        <f t="shared" si="62"/>
        <v>0</v>
      </c>
      <c r="M788" s="28">
        <f t="shared" si="64"/>
        <v>0</v>
      </c>
    </row>
    <row r="789" spans="1:13" ht="14.15" customHeight="1" x14ac:dyDescent="0.25">
      <c r="A789" s="129">
        <v>16350634</v>
      </c>
      <c r="B789" s="129" t="s">
        <v>233</v>
      </c>
      <c r="C789" s="129" t="s">
        <v>234</v>
      </c>
      <c r="D789" s="4" t="s">
        <v>2991</v>
      </c>
      <c r="E789" s="6">
        <v>30</v>
      </c>
      <c r="F789" s="6"/>
      <c r="G789" s="7"/>
      <c r="H789" s="122">
        <f>VLOOKUP(A789,'NIP totaal 2020'!$A$4:$I$1943,9,0)</f>
        <v>0</v>
      </c>
      <c r="I789" s="32">
        <f t="shared" si="60"/>
        <v>0</v>
      </c>
      <c r="J789" s="27">
        <f t="shared" si="61"/>
        <v>0</v>
      </c>
      <c r="K789" s="80">
        <f t="shared" si="63"/>
        <v>1</v>
      </c>
      <c r="L789" s="28">
        <f t="shared" si="62"/>
        <v>0</v>
      </c>
      <c r="M789" s="28">
        <f t="shared" si="64"/>
        <v>0</v>
      </c>
    </row>
    <row r="790" spans="1:13" ht="14.15" customHeight="1" x14ac:dyDescent="0.25">
      <c r="A790" s="129">
        <v>16362764</v>
      </c>
      <c r="B790" s="129" t="s">
        <v>206</v>
      </c>
      <c r="C790" s="129" t="s">
        <v>141</v>
      </c>
      <c r="D790" s="4" t="s">
        <v>2991</v>
      </c>
      <c r="E790" s="6">
        <v>30</v>
      </c>
      <c r="F790" s="6"/>
      <c r="G790" s="7"/>
      <c r="H790" s="122">
        <f>VLOOKUP(A790,'NIP totaal 2020'!$A$4:$I$1943,9,0)</f>
        <v>0</v>
      </c>
      <c r="I790" s="32">
        <f t="shared" si="60"/>
        <v>0</v>
      </c>
      <c r="J790" s="27">
        <f t="shared" si="61"/>
        <v>0</v>
      </c>
      <c r="K790" s="80">
        <f t="shared" si="63"/>
        <v>1</v>
      </c>
      <c r="L790" s="28">
        <f t="shared" si="62"/>
        <v>0</v>
      </c>
      <c r="M790" s="28">
        <f t="shared" si="64"/>
        <v>0</v>
      </c>
    </row>
    <row r="791" spans="1:13" ht="14.15" customHeight="1" x14ac:dyDescent="0.25">
      <c r="A791" s="129">
        <v>16371577</v>
      </c>
      <c r="B791" s="129" t="s">
        <v>265</v>
      </c>
      <c r="C791" s="129" t="s">
        <v>266</v>
      </c>
      <c r="D791" s="4" t="s">
        <v>2991</v>
      </c>
      <c r="E791" s="6">
        <v>1</v>
      </c>
      <c r="F791" s="6"/>
      <c r="G791" s="7"/>
      <c r="H791" s="122">
        <f>VLOOKUP(A791,'NIP totaal 2020'!$A$4:$I$1943,9,0)</f>
        <v>0</v>
      </c>
      <c r="I791" s="32">
        <f t="shared" si="60"/>
        <v>0</v>
      </c>
      <c r="J791" s="27">
        <f t="shared" si="61"/>
        <v>0</v>
      </c>
      <c r="K791" s="80">
        <f t="shared" si="63"/>
        <v>1</v>
      </c>
      <c r="L791" s="28">
        <f t="shared" si="62"/>
        <v>0</v>
      </c>
      <c r="M791" s="28">
        <f t="shared" si="64"/>
        <v>0</v>
      </c>
    </row>
    <row r="792" spans="1:13" ht="14.15" customHeight="1" x14ac:dyDescent="0.25">
      <c r="A792" s="129">
        <v>16375408</v>
      </c>
      <c r="B792" s="129" t="s">
        <v>223</v>
      </c>
      <c r="C792" s="129" t="s">
        <v>224</v>
      </c>
      <c r="D792" s="4" t="s">
        <v>2991</v>
      </c>
      <c r="E792" s="6">
        <v>5</v>
      </c>
      <c r="F792" s="6"/>
      <c r="G792" s="7"/>
      <c r="H792" s="122">
        <f>VLOOKUP(A792,'NIP totaal 2020'!$A$4:$I$1943,9,0)</f>
        <v>0</v>
      </c>
      <c r="I792" s="32">
        <f t="shared" si="60"/>
        <v>0</v>
      </c>
      <c r="J792" s="27">
        <f t="shared" si="61"/>
        <v>0</v>
      </c>
      <c r="K792" s="80">
        <f t="shared" si="63"/>
        <v>1</v>
      </c>
      <c r="L792" s="28">
        <f t="shared" si="62"/>
        <v>0</v>
      </c>
      <c r="M792" s="28">
        <f t="shared" si="64"/>
        <v>0</v>
      </c>
    </row>
    <row r="793" spans="1:13" ht="14.15" customHeight="1" x14ac:dyDescent="0.25">
      <c r="A793" s="129">
        <v>16375416</v>
      </c>
      <c r="B793" s="129" t="s">
        <v>223</v>
      </c>
      <c r="C793" s="129" t="s">
        <v>224</v>
      </c>
      <c r="D793" s="4" t="s">
        <v>2991</v>
      </c>
      <c r="E793" s="6">
        <v>5</v>
      </c>
      <c r="F793" s="6"/>
      <c r="G793" s="7"/>
      <c r="H793" s="122">
        <f>VLOOKUP(A793,'NIP totaal 2020'!$A$4:$I$1943,9,0)</f>
        <v>0</v>
      </c>
      <c r="I793" s="32">
        <f t="shared" si="60"/>
        <v>0</v>
      </c>
      <c r="J793" s="27">
        <f t="shared" si="61"/>
        <v>0</v>
      </c>
      <c r="K793" s="80">
        <f t="shared" si="63"/>
        <v>1</v>
      </c>
      <c r="L793" s="28">
        <f t="shared" si="62"/>
        <v>0</v>
      </c>
      <c r="M793" s="28">
        <f t="shared" si="64"/>
        <v>0</v>
      </c>
    </row>
    <row r="794" spans="1:13" ht="14.15" customHeight="1" x14ac:dyDescent="0.25">
      <c r="A794" s="129">
        <v>16410238</v>
      </c>
      <c r="B794" s="129" t="s">
        <v>164</v>
      </c>
      <c r="C794" s="129" t="s">
        <v>165</v>
      </c>
      <c r="D794" s="4" t="s">
        <v>2991</v>
      </c>
      <c r="E794" s="6">
        <v>1</v>
      </c>
      <c r="F794" s="6"/>
      <c r="G794" s="7"/>
      <c r="H794" s="122">
        <f>VLOOKUP(A794,'NIP totaal 2020'!$A$4:$I$1943,9,0)</f>
        <v>0</v>
      </c>
      <c r="I794" s="32">
        <f t="shared" si="60"/>
        <v>0</v>
      </c>
      <c r="J794" s="27">
        <f t="shared" si="61"/>
        <v>0</v>
      </c>
      <c r="K794" s="80">
        <f t="shared" si="63"/>
        <v>1</v>
      </c>
      <c r="L794" s="28">
        <f t="shared" si="62"/>
        <v>0</v>
      </c>
      <c r="M794" s="28">
        <f t="shared" si="64"/>
        <v>0</v>
      </c>
    </row>
    <row r="795" spans="1:13" ht="14.15" customHeight="1" x14ac:dyDescent="0.25">
      <c r="A795" s="129">
        <v>16410246</v>
      </c>
      <c r="B795" s="129" t="s">
        <v>164</v>
      </c>
      <c r="C795" s="129" t="s">
        <v>165</v>
      </c>
      <c r="D795" s="4" t="s">
        <v>2991</v>
      </c>
      <c r="E795" s="6">
        <v>1</v>
      </c>
      <c r="F795" s="6"/>
      <c r="G795" s="7"/>
      <c r="H795" s="122">
        <f>VLOOKUP(A795,'NIP totaal 2020'!$A$4:$I$1943,9,0)</f>
        <v>0</v>
      </c>
      <c r="I795" s="32">
        <f t="shared" si="60"/>
        <v>0</v>
      </c>
      <c r="J795" s="27">
        <f t="shared" si="61"/>
        <v>0</v>
      </c>
      <c r="K795" s="80">
        <f t="shared" si="63"/>
        <v>1</v>
      </c>
      <c r="L795" s="28">
        <f t="shared" si="62"/>
        <v>0</v>
      </c>
      <c r="M795" s="28">
        <f t="shared" si="64"/>
        <v>0</v>
      </c>
    </row>
    <row r="796" spans="1:13" ht="14.15" customHeight="1" x14ac:dyDescent="0.25">
      <c r="A796" s="129">
        <v>16517504</v>
      </c>
      <c r="B796" s="129" t="s">
        <v>331</v>
      </c>
      <c r="C796" s="129" t="s">
        <v>332</v>
      </c>
      <c r="D796" s="4" t="s">
        <v>2991</v>
      </c>
      <c r="E796" s="6">
        <v>1</v>
      </c>
      <c r="F796" s="6"/>
      <c r="G796" s="7"/>
      <c r="H796" s="122">
        <f>VLOOKUP(A796,'NIP totaal 2020'!$A$4:$I$1943,9,0)</f>
        <v>0</v>
      </c>
      <c r="I796" s="32">
        <f t="shared" si="60"/>
        <v>0</v>
      </c>
      <c r="J796" s="27">
        <f t="shared" si="61"/>
        <v>0</v>
      </c>
      <c r="K796" s="80">
        <f t="shared" si="63"/>
        <v>1</v>
      </c>
      <c r="L796" s="28">
        <f t="shared" si="62"/>
        <v>0</v>
      </c>
      <c r="M796" s="28">
        <f t="shared" si="64"/>
        <v>0</v>
      </c>
    </row>
    <row r="797" spans="1:13" ht="14.15" customHeight="1" x14ac:dyDescent="0.25">
      <c r="A797" s="129">
        <v>16518411</v>
      </c>
      <c r="B797" s="129" t="s">
        <v>170</v>
      </c>
      <c r="C797" s="129" t="s">
        <v>171</v>
      </c>
      <c r="D797" s="4" t="s">
        <v>2991</v>
      </c>
      <c r="E797" s="6">
        <v>21</v>
      </c>
      <c r="F797" s="6"/>
      <c r="G797" s="7"/>
      <c r="H797" s="122">
        <f>VLOOKUP(A797,'NIP totaal 2020'!$A$4:$I$1943,9,0)</f>
        <v>0</v>
      </c>
      <c r="I797" s="32">
        <f t="shared" si="60"/>
        <v>0</v>
      </c>
      <c r="J797" s="27">
        <f t="shared" si="61"/>
        <v>0</v>
      </c>
      <c r="K797" s="80">
        <f t="shared" si="63"/>
        <v>1</v>
      </c>
      <c r="L797" s="28">
        <f t="shared" si="62"/>
        <v>0</v>
      </c>
      <c r="M797" s="28">
        <f t="shared" si="64"/>
        <v>0</v>
      </c>
    </row>
    <row r="798" spans="1:13" ht="14.15" customHeight="1" x14ac:dyDescent="0.25">
      <c r="A798" s="129">
        <v>16518438</v>
      </c>
      <c r="B798" s="129" t="s">
        <v>170</v>
      </c>
      <c r="C798" s="129" t="s">
        <v>171</v>
      </c>
      <c r="D798" s="4" t="s">
        <v>2991</v>
      </c>
      <c r="E798" s="6">
        <v>21</v>
      </c>
      <c r="F798" s="6"/>
      <c r="G798" s="7"/>
      <c r="H798" s="122">
        <f>VLOOKUP(A798,'NIP totaal 2020'!$A$4:$I$1943,9,0)</f>
        <v>0</v>
      </c>
      <c r="I798" s="32">
        <f t="shared" si="60"/>
        <v>0</v>
      </c>
      <c r="J798" s="27">
        <f t="shared" si="61"/>
        <v>0</v>
      </c>
      <c r="K798" s="80">
        <f t="shared" si="63"/>
        <v>1</v>
      </c>
      <c r="L798" s="28">
        <f t="shared" si="62"/>
        <v>0</v>
      </c>
      <c r="M798" s="28">
        <f t="shared" si="64"/>
        <v>0</v>
      </c>
    </row>
    <row r="799" spans="1:13" ht="14.15" customHeight="1" x14ac:dyDescent="0.25">
      <c r="A799" s="129">
        <v>16518446</v>
      </c>
      <c r="B799" s="129" t="s">
        <v>170</v>
      </c>
      <c r="C799" s="129" t="s">
        <v>171</v>
      </c>
      <c r="D799" s="4" t="s">
        <v>2991</v>
      </c>
      <c r="E799" s="6">
        <v>21</v>
      </c>
      <c r="F799" s="6"/>
      <c r="G799" s="7"/>
      <c r="H799" s="122">
        <f>VLOOKUP(A799,'NIP totaal 2020'!$A$4:$I$1943,9,0)</f>
        <v>0</v>
      </c>
      <c r="I799" s="32">
        <f t="shared" si="60"/>
        <v>0</v>
      </c>
      <c r="J799" s="27">
        <f t="shared" si="61"/>
        <v>0</v>
      </c>
      <c r="K799" s="80">
        <f t="shared" si="63"/>
        <v>1</v>
      </c>
      <c r="L799" s="28">
        <f t="shared" si="62"/>
        <v>0</v>
      </c>
      <c r="M799" s="28">
        <f t="shared" si="64"/>
        <v>0</v>
      </c>
    </row>
    <row r="800" spans="1:13" ht="14.15" customHeight="1" x14ac:dyDescent="0.25">
      <c r="A800" s="129">
        <v>16518454</v>
      </c>
      <c r="B800" s="129" t="s">
        <v>170</v>
      </c>
      <c r="C800" s="129" t="s">
        <v>171</v>
      </c>
      <c r="D800" s="4" t="s">
        <v>2991</v>
      </c>
      <c r="E800" s="6">
        <v>21</v>
      </c>
      <c r="F800" s="6"/>
      <c r="G800" s="7"/>
      <c r="H800" s="122">
        <f>VLOOKUP(A800,'NIP totaal 2020'!$A$4:$I$1943,9,0)</f>
        <v>0</v>
      </c>
      <c r="I800" s="32">
        <f t="shared" si="60"/>
        <v>0</v>
      </c>
      <c r="J800" s="27">
        <f t="shared" si="61"/>
        <v>0</v>
      </c>
      <c r="K800" s="80">
        <f t="shared" si="63"/>
        <v>1</v>
      </c>
      <c r="L800" s="28">
        <f t="shared" si="62"/>
        <v>0</v>
      </c>
      <c r="M800" s="28">
        <f t="shared" si="64"/>
        <v>0</v>
      </c>
    </row>
    <row r="801" spans="1:13" ht="14.15" customHeight="1" x14ac:dyDescent="0.25">
      <c r="A801" s="129">
        <v>16520289</v>
      </c>
      <c r="B801" s="129" t="s">
        <v>196</v>
      </c>
      <c r="C801" s="129" t="s">
        <v>197</v>
      </c>
      <c r="D801" s="4" t="s">
        <v>2991</v>
      </c>
      <c r="E801" s="6">
        <v>100</v>
      </c>
      <c r="F801" s="6"/>
      <c r="G801" s="7"/>
      <c r="H801" s="122">
        <f>VLOOKUP(A801,'NIP totaal 2020'!$A$4:$I$1943,9,0)</f>
        <v>0</v>
      </c>
      <c r="I801" s="32">
        <f t="shared" si="60"/>
        <v>0</v>
      </c>
      <c r="J801" s="27">
        <f t="shared" si="61"/>
        <v>0</v>
      </c>
      <c r="K801" s="80">
        <f t="shared" si="63"/>
        <v>1</v>
      </c>
      <c r="L801" s="28">
        <f t="shared" si="62"/>
        <v>0</v>
      </c>
      <c r="M801" s="28">
        <f t="shared" si="64"/>
        <v>0</v>
      </c>
    </row>
    <row r="802" spans="1:13" ht="14.15" customHeight="1" x14ac:dyDescent="0.25">
      <c r="A802" s="129">
        <v>16520947</v>
      </c>
      <c r="B802" s="129" t="s">
        <v>223</v>
      </c>
      <c r="C802" s="129" t="s">
        <v>224</v>
      </c>
      <c r="D802" s="4" t="s">
        <v>2991</v>
      </c>
      <c r="E802" s="6">
        <v>5</v>
      </c>
      <c r="F802" s="6"/>
      <c r="G802" s="7"/>
      <c r="H802" s="122">
        <f>VLOOKUP(A802,'NIP totaal 2020'!$A$4:$I$1943,9,0)</f>
        <v>0</v>
      </c>
      <c r="I802" s="32">
        <f t="shared" si="60"/>
        <v>0</v>
      </c>
      <c r="J802" s="27">
        <f t="shared" si="61"/>
        <v>0</v>
      </c>
      <c r="K802" s="80">
        <f t="shared" si="63"/>
        <v>1</v>
      </c>
      <c r="L802" s="28">
        <f t="shared" si="62"/>
        <v>0</v>
      </c>
      <c r="M802" s="28">
        <f t="shared" si="64"/>
        <v>0</v>
      </c>
    </row>
    <row r="803" spans="1:13" ht="14.15" customHeight="1" x14ac:dyDescent="0.25">
      <c r="A803" s="129">
        <v>16520955</v>
      </c>
      <c r="B803" s="129" t="s">
        <v>223</v>
      </c>
      <c r="C803" s="129" t="s">
        <v>224</v>
      </c>
      <c r="D803" s="4" t="s">
        <v>2991</v>
      </c>
      <c r="E803" s="6">
        <v>5</v>
      </c>
      <c r="F803" s="6"/>
      <c r="G803" s="7"/>
      <c r="H803" s="122">
        <f>VLOOKUP(A803,'NIP totaal 2020'!$A$4:$I$1943,9,0)</f>
        <v>0</v>
      </c>
      <c r="I803" s="32">
        <f t="shared" si="60"/>
        <v>0</v>
      </c>
      <c r="J803" s="27">
        <f t="shared" si="61"/>
        <v>0</v>
      </c>
      <c r="K803" s="80">
        <f t="shared" si="63"/>
        <v>1</v>
      </c>
      <c r="L803" s="28">
        <f t="shared" si="62"/>
        <v>0</v>
      </c>
      <c r="M803" s="28">
        <f t="shared" si="64"/>
        <v>0</v>
      </c>
    </row>
    <row r="804" spans="1:13" ht="14.15" customHeight="1" x14ac:dyDescent="0.25">
      <c r="A804" s="129">
        <v>16521897</v>
      </c>
      <c r="B804" s="129" t="s">
        <v>289</v>
      </c>
      <c r="C804" s="129" t="s">
        <v>290</v>
      </c>
      <c r="D804" s="4" t="s">
        <v>2991</v>
      </c>
      <c r="E804" s="6">
        <v>30</v>
      </c>
      <c r="F804" s="6"/>
      <c r="G804" s="7"/>
      <c r="H804" s="122">
        <f>VLOOKUP(A804,'NIP totaal 2020'!$A$4:$I$1943,9,0)</f>
        <v>0</v>
      </c>
      <c r="I804" s="32">
        <f t="shared" si="60"/>
        <v>0</v>
      </c>
      <c r="J804" s="27">
        <f t="shared" si="61"/>
        <v>0</v>
      </c>
      <c r="K804" s="80">
        <f t="shared" si="63"/>
        <v>1</v>
      </c>
      <c r="L804" s="28">
        <f t="shared" si="62"/>
        <v>0</v>
      </c>
      <c r="M804" s="28">
        <f t="shared" si="64"/>
        <v>0</v>
      </c>
    </row>
    <row r="805" spans="1:13" ht="14.15" customHeight="1" x14ac:dyDescent="0.25">
      <c r="A805" s="129">
        <v>16523849</v>
      </c>
      <c r="B805" s="129" t="s">
        <v>211</v>
      </c>
      <c r="C805" s="129" t="s">
        <v>212</v>
      </c>
      <c r="D805" s="4" t="s">
        <v>2991</v>
      </c>
      <c r="E805" s="6">
        <v>60</v>
      </c>
      <c r="F805" s="6"/>
      <c r="G805" s="7"/>
      <c r="H805" s="122">
        <f>VLOOKUP(A805,'NIP totaal 2020'!$A$4:$I$1943,9,0)</f>
        <v>0</v>
      </c>
      <c r="I805" s="32">
        <f t="shared" si="60"/>
        <v>0</v>
      </c>
      <c r="J805" s="27">
        <f t="shared" si="61"/>
        <v>0</v>
      </c>
      <c r="K805" s="80">
        <f t="shared" si="63"/>
        <v>1</v>
      </c>
      <c r="L805" s="28">
        <f t="shared" si="62"/>
        <v>0</v>
      </c>
      <c r="M805" s="28">
        <f t="shared" si="64"/>
        <v>0</v>
      </c>
    </row>
    <row r="806" spans="1:13" ht="14.15" customHeight="1" x14ac:dyDescent="0.25">
      <c r="A806" s="129">
        <v>16523865</v>
      </c>
      <c r="B806" s="129" t="s">
        <v>211</v>
      </c>
      <c r="C806" s="129" t="s">
        <v>212</v>
      </c>
      <c r="D806" s="4" t="s">
        <v>2991</v>
      </c>
      <c r="E806" s="6">
        <v>60</v>
      </c>
      <c r="F806" s="6"/>
      <c r="G806" s="7"/>
      <c r="H806" s="122">
        <f>VLOOKUP(A806,'NIP totaal 2020'!$A$4:$I$1943,9,0)</f>
        <v>0</v>
      </c>
      <c r="I806" s="32">
        <f t="shared" si="60"/>
        <v>0</v>
      </c>
      <c r="J806" s="27">
        <f t="shared" si="61"/>
        <v>0</v>
      </c>
      <c r="K806" s="80">
        <f t="shared" si="63"/>
        <v>1</v>
      </c>
      <c r="L806" s="28">
        <f t="shared" si="62"/>
        <v>0</v>
      </c>
      <c r="M806" s="28">
        <f t="shared" si="64"/>
        <v>0</v>
      </c>
    </row>
    <row r="807" spans="1:13" ht="14.15" customHeight="1" x14ac:dyDescent="0.25">
      <c r="A807" s="129">
        <v>16523873</v>
      </c>
      <c r="B807" s="129" t="s">
        <v>211</v>
      </c>
      <c r="C807" s="129" t="s">
        <v>212</v>
      </c>
      <c r="D807" s="4" t="s">
        <v>2991</v>
      </c>
      <c r="E807" s="6">
        <v>60</v>
      </c>
      <c r="F807" s="6"/>
      <c r="G807" s="7"/>
      <c r="H807" s="122">
        <f>VLOOKUP(A807,'NIP totaal 2020'!$A$4:$I$1943,9,0)</f>
        <v>0</v>
      </c>
      <c r="I807" s="32">
        <f t="shared" si="60"/>
        <v>0</v>
      </c>
      <c r="J807" s="27">
        <f t="shared" si="61"/>
        <v>0</v>
      </c>
      <c r="K807" s="80">
        <f t="shared" si="63"/>
        <v>1</v>
      </c>
      <c r="L807" s="28">
        <f t="shared" si="62"/>
        <v>0</v>
      </c>
      <c r="M807" s="28">
        <f t="shared" si="64"/>
        <v>0</v>
      </c>
    </row>
    <row r="808" spans="1:13" ht="14.15" customHeight="1" x14ac:dyDescent="0.25">
      <c r="A808" s="129">
        <v>16527577</v>
      </c>
      <c r="B808" s="129" t="s">
        <v>335</v>
      </c>
      <c r="C808" s="129" t="s">
        <v>336</v>
      </c>
      <c r="D808" s="4" t="s">
        <v>2991</v>
      </c>
      <c r="E808" s="6">
        <v>1</v>
      </c>
      <c r="F808" s="6"/>
      <c r="G808" s="7"/>
      <c r="H808" s="122">
        <f>VLOOKUP(A808,'NIP totaal 2020'!$A$4:$I$1943,9,0)</f>
        <v>0</v>
      </c>
      <c r="I808" s="32">
        <f t="shared" si="60"/>
        <v>0</v>
      </c>
      <c r="J808" s="27">
        <f t="shared" si="61"/>
        <v>0</v>
      </c>
      <c r="K808" s="80">
        <f t="shared" si="63"/>
        <v>1</v>
      </c>
      <c r="L808" s="28">
        <f t="shared" si="62"/>
        <v>0</v>
      </c>
      <c r="M808" s="28">
        <f t="shared" si="64"/>
        <v>0</v>
      </c>
    </row>
    <row r="809" spans="1:13" ht="14.15" customHeight="1" x14ac:dyDescent="0.25">
      <c r="A809" s="129">
        <v>16529596</v>
      </c>
      <c r="B809" s="129" t="s">
        <v>269</v>
      </c>
      <c r="C809" s="129" t="s">
        <v>270</v>
      </c>
      <c r="D809" s="4" t="s">
        <v>2991</v>
      </c>
      <c r="E809" s="6">
        <v>90</v>
      </c>
      <c r="F809" s="6"/>
      <c r="G809" s="7"/>
      <c r="H809" s="122">
        <f>VLOOKUP(A809,'NIP totaal 2020'!$A$4:$I$1943,9,0)</f>
        <v>0</v>
      </c>
      <c r="I809" s="32">
        <f t="shared" si="60"/>
        <v>0</v>
      </c>
      <c r="J809" s="27">
        <f t="shared" si="61"/>
        <v>0</v>
      </c>
      <c r="K809" s="80">
        <f t="shared" si="63"/>
        <v>1</v>
      </c>
      <c r="L809" s="28">
        <f t="shared" si="62"/>
        <v>0</v>
      </c>
      <c r="M809" s="28">
        <f t="shared" si="64"/>
        <v>0</v>
      </c>
    </row>
    <row r="810" spans="1:13" ht="14.15" customHeight="1" x14ac:dyDescent="0.25">
      <c r="A810" s="129">
        <v>16529618</v>
      </c>
      <c r="B810" s="129" t="s">
        <v>269</v>
      </c>
      <c r="C810" s="129" t="s">
        <v>270</v>
      </c>
      <c r="D810" s="4" t="s">
        <v>2991</v>
      </c>
      <c r="E810" s="6">
        <v>120</v>
      </c>
      <c r="F810" s="6"/>
      <c r="G810" s="7"/>
      <c r="H810" s="122">
        <f>VLOOKUP(A810,'NIP totaal 2020'!$A$4:$I$1943,9,0)</f>
        <v>0</v>
      </c>
      <c r="I810" s="32">
        <f t="shared" si="60"/>
        <v>0</v>
      </c>
      <c r="J810" s="27">
        <f t="shared" si="61"/>
        <v>0</v>
      </c>
      <c r="K810" s="80">
        <f t="shared" si="63"/>
        <v>1</v>
      </c>
      <c r="L810" s="28">
        <f t="shared" si="62"/>
        <v>0</v>
      </c>
      <c r="M810" s="28">
        <f t="shared" si="64"/>
        <v>0</v>
      </c>
    </row>
    <row r="811" spans="1:13" ht="14.15" customHeight="1" x14ac:dyDescent="0.25">
      <c r="A811" s="129">
        <v>16531175</v>
      </c>
      <c r="B811" s="129" t="s">
        <v>225</v>
      </c>
      <c r="C811" s="129" t="s">
        <v>226</v>
      </c>
      <c r="D811" s="4" t="s">
        <v>2991</v>
      </c>
      <c r="E811" s="6">
        <v>1</v>
      </c>
      <c r="F811" s="6"/>
      <c r="G811" s="7"/>
      <c r="H811" s="122">
        <f>VLOOKUP(A811,'NIP totaal 2020'!$A$4:$I$1943,9,0)</f>
        <v>0</v>
      </c>
      <c r="I811" s="32">
        <f t="shared" si="60"/>
        <v>0</v>
      </c>
      <c r="J811" s="27">
        <f t="shared" si="61"/>
        <v>0</v>
      </c>
      <c r="K811" s="80">
        <f t="shared" si="63"/>
        <v>1</v>
      </c>
      <c r="L811" s="28">
        <f t="shared" si="62"/>
        <v>0</v>
      </c>
      <c r="M811" s="28">
        <f t="shared" si="64"/>
        <v>0</v>
      </c>
    </row>
    <row r="812" spans="1:13" ht="14.15" customHeight="1" x14ac:dyDescent="0.25">
      <c r="A812" s="129">
        <v>16531884</v>
      </c>
      <c r="B812" s="129" t="s">
        <v>289</v>
      </c>
      <c r="C812" s="129" t="s">
        <v>290</v>
      </c>
      <c r="D812" s="4" t="s">
        <v>2991</v>
      </c>
      <c r="E812" s="6">
        <v>30</v>
      </c>
      <c r="F812" s="6"/>
      <c r="G812" s="7"/>
      <c r="H812" s="122">
        <f>VLOOKUP(A812,'NIP totaal 2020'!$A$4:$I$1943,9,0)</f>
        <v>0</v>
      </c>
      <c r="I812" s="32">
        <f t="shared" si="60"/>
        <v>0</v>
      </c>
      <c r="J812" s="27">
        <f t="shared" si="61"/>
        <v>0</v>
      </c>
      <c r="K812" s="80">
        <f t="shared" si="63"/>
        <v>1</v>
      </c>
      <c r="L812" s="28">
        <f t="shared" si="62"/>
        <v>0</v>
      </c>
      <c r="M812" s="28">
        <f t="shared" si="64"/>
        <v>0</v>
      </c>
    </row>
    <row r="813" spans="1:13" ht="14.15" customHeight="1" x14ac:dyDescent="0.25">
      <c r="A813" s="129">
        <v>16533267</v>
      </c>
      <c r="B813" s="129" t="s">
        <v>314</v>
      </c>
      <c r="C813" s="129" t="s">
        <v>315</v>
      </c>
      <c r="D813" s="4" t="s">
        <v>2991</v>
      </c>
      <c r="E813" s="6">
        <v>30</v>
      </c>
      <c r="F813" s="6"/>
      <c r="G813" s="7"/>
      <c r="H813" s="122">
        <f>VLOOKUP(A813,'NIP totaal 2020'!$A$4:$I$1943,9,0)</f>
        <v>0</v>
      </c>
      <c r="I813" s="32">
        <f t="shared" si="60"/>
        <v>0</v>
      </c>
      <c r="J813" s="27">
        <f t="shared" si="61"/>
        <v>0</v>
      </c>
      <c r="K813" s="80">
        <f t="shared" si="63"/>
        <v>1</v>
      </c>
      <c r="L813" s="28">
        <f t="shared" si="62"/>
        <v>0</v>
      </c>
      <c r="M813" s="28">
        <f t="shared" si="64"/>
        <v>0</v>
      </c>
    </row>
    <row r="814" spans="1:13" ht="14.15" customHeight="1" x14ac:dyDescent="0.25">
      <c r="A814" s="129">
        <v>16533275</v>
      </c>
      <c r="B814" s="129" t="s">
        <v>314</v>
      </c>
      <c r="C814" s="129" t="s">
        <v>315</v>
      </c>
      <c r="D814" s="4" t="s">
        <v>2991</v>
      </c>
      <c r="E814" s="6">
        <v>30</v>
      </c>
      <c r="F814" s="6"/>
      <c r="G814" s="7"/>
      <c r="H814" s="122">
        <f>VLOOKUP(A814,'NIP totaal 2020'!$A$4:$I$1943,9,0)</f>
        <v>0</v>
      </c>
      <c r="I814" s="32">
        <f t="shared" si="60"/>
        <v>0</v>
      </c>
      <c r="J814" s="27">
        <f t="shared" si="61"/>
        <v>0</v>
      </c>
      <c r="K814" s="80">
        <f t="shared" si="63"/>
        <v>1</v>
      </c>
      <c r="L814" s="28">
        <f t="shared" si="62"/>
        <v>0</v>
      </c>
      <c r="M814" s="28">
        <f t="shared" si="64"/>
        <v>0</v>
      </c>
    </row>
    <row r="815" spans="1:13" ht="14.15" customHeight="1" x14ac:dyDescent="0.25">
      <c r="A815" s="129">
        <v>16534689</v>
      </c>
      <c r="B815" s="129" t="s">
        <v>219</v>
      </c>
      <c r="C815" s="129" t="s">
        <v>220</v>
      </c>
      <c r="D815" s="4" t="s">
        <v>2991</v>
      </c>
      <c r="E815" s="6">
        <v>1</v>
      </c>
      <c r="F815" s="6"/>
      <c r="G815" s="7"/>
      <c r="H815" s="122">
        <f>VLOOKUP(A815,'NIP totaal 2020'!$A$4:$I$1943,9,0)</f>
        <v>0</v>
      </c>
      <c r="I815" s="32">
        <f t="shared" si="60"/>
        <v>0</v>
      </c>
      <c r="J815" s="27">
        <f t="shared" si="61"/>
        <v>0</v>
      </c>
      <c r="K815" s="80">
        <f t="shared" si="63"/>
        <v>1</v>
      </c>
      <c r="L815" s="28">
        <f t="shared" si="62"/>
        <v>0</v>
      </c>
      <c r="M815" s="28">
        <f t="shared" si="64"/>
        <v>0</v>
      </c>
    </row>
    <row r="816" spans="1:13" ht="14.15" customHeight="1" x14ac:dyDescent="0.25">
      <c r="A816" s="129">
        <v>16535103</v>
      </c>
      <c r="B816" s="129" t="s">
        <v>225</v>
      </c>
      <c r="C816" s="129" t="s">
        <v>226</v>
      </c>
      <c r="D816" s="4" t="s">
        <v>2991</v>
      </c>
      <c r="E816" s="6">
        <v>1</v>
      </c>
      <c r="F816" s="6"/>
      <c r="G816" s="7"/>
      <c r="H816" s="122">
        <f>VLOOKUP(A816,'NIP totaal 2020'!$A$4:$I$1943,9,0)</f>
        <v>0</v>
      </c>
      <c r="I816" s="32">
        <f t="shared" si="60"/>
        <v>0</v>
      </c>
      <c r="J816" s="27">
        <f t="shared" si="61"/>
        <v>0</v>
      </c>
      <c r="K816" s="80">
        <f t="shared" si="63"/>
        <v>1</v>
      </c>
      <c r="L816" s="28">
        <f t="shared" si="62"/>
        <v>0</v>
      </c>
      <c r="M816" s="28">
        <f t="shared" si="64"/>
        <v>0</v>
      </c>
    </row>
    <row r="817" spans="1:13" ht="14.15" customHeight="1" x14ac:dyDescent="0.25">
      <c r="A817" s="129">
        <v>16535170</v>
      </c>
      <c r="B817" s="129" t="s">
        <v>225</v>
      </c>
      <c r="C817" s="129" t="s">
        <v>226</v>
      </c>
      <c r="D817" s="4" t="s">
        <v>2991</v>
      </c>
      <c r="E817" s="6">
        <v>1</v>
      </c>
      <c r="F817" s="6"/>
      <c r="G817" s="7"/>
      <c r="H817" s="122">
        <f>VLOOKUP(A817,'NIP totaal 2020'!$A$4:$I$1943,9,0)</f>
        <v>0</v>
      </c>
      <c r="I817" s="32">
        <f t="shared" si="60"/>
        <v>0</v>
      </c>
      <c r="J817" s="27">
        <f t="shared" si="61"/>
        <v>0</v>
      </c>
      <c r="K817" s="80">
        <f t="shared" si="63"/>
        <v>1</v>
      </c>
      <c r="L817" s="28">
        <f t="shared" si="62"/>
        <v>0</v>
      </c>
      <c r="M817" s="28">
        <f t="shared" si="64"/>
        <v>0</v>
      </c>
    </row>
    <row r="818" spans="1:13" ht="14.15" customHeight="1" x14ac:dyDescent="0.25">
      <c r="A818" s="129">
        <v>16535227</v>
      </c>
      <c r="B818" s="129" t="s">
        <v>285</v>
      </c>
      <c r="C818" s="129" t="s">
        <v>286</v>
      </c>
      <c r="D818" s="4" t="s">
        <v>2991</v>
      </c>
      <c r="E818" s="6">
        <v>1</v>
      </c>
      <c r="F818" s="6"/>
      <c r="G818" s="7"/>
      <c r="H818" s="122">
        <f>VLOOKUP(A818,'NIP totaal 2020'!$A$4:$I$1943,9,0)</f>
        <v>0</v>
      </c>
      <c r="I818" s="32">
        <f t="shared" si="60"/>
        <v>0</v>
      </c>
      <c r="J818" s="27">
        <f t="shared" si="61"/>
        <v>0</v>
      </c>
      <c r="K818" s="80">
        <f t="shared" si="63"/>
        <v>1</v>
      </c>
      <c r="L818" s="28">
        <f t="shared" si="62"/>
        <v>0</v>
      </c>
      <c r="M818" s="28">
        <f t="shared" si="64"/>
        <v>0</v>
      </c>
    </row>
    <row r="819" spans="1:13" ht="14.15" customHeight="1" x14ac:dyDescent="0.25">
      <c r="A819" s="129">
        <v>16535723</v>
      </c>
      <c r="B819" s="129" t="s">
        <v>283</v>
      </c>
      <c r="C819" s="129" t="s">
        <v>284</v>
      </c>
      <c r="D819" s="4" t="s">
        <v>2991</v>
      </c>
      <c r="E819" s="6">
        <v>150</v>
      </c>
      <c r="F819" s="6"/>
      <c r="G819" s="7"/>
      <c r="H819" s="122">
        <f>VLOOKUP(A819,'NIP totaal 2020'!$A$4:$I$1943,9,0)</f>
        <v>0</v>
      </c>
      <c r="I819" s="32">
        <f t="shared" si="60"/>
        <v>0</v>
      </c>
      <c r="J819" s="27">
        <f t="shared" si="61"/>
        <v>0</v>
      </c>
      <c r="K819" s="80">
        <f t="shared" si="63"/>
        <v>1</v>
      </c>
      <c r="L819" s="28">
        <f t="shared" si="62"/>
        <v>0</v>
      </c>
      <c r="M819" s="28">
        <f t="shared" si="64"/>
        <v>0</v>
      </c>
    </row>
    <row r="820" spans="1:13" ht="14.15" customHeight="1" x14ac:dyDescent="0.25">
      <c r="A820" s="129">
        <v>16536940</v>
      </c>
      <c r="B820" s="129" t="s">
        <v>337</v>
      </c>
      <c r="C820" s="129" t="s">
        <v>338</v>
      </c>
      <c r="D820" s="4" t="s">
        <v>2991</v>
      </c>
      <c r="E820" s="6">
        <v>1</v>
      </c>
      <c r="F820" s="6"/>
      <c r="G820" s="7"/>
      <c r="H820" s="122">
        <f>VLOOKUP(A820,'NIP totaal 2020'!$A$4:$I$1943,9,0)</f>
        <v>0</v>
      </c>
      <c r="I820" s="32">
        <f t="shared" si="60"/>
        <v>0</v>
      </c>
      <c r="J820" s="27">
        <f t="shared" si="61"/>
        <v>0</v>
      </c>
      <c r="K820" s="80">
        <f t="shared" si="63"/>
        <v>1</v>
      </c>
      <c r="L820" s="28">
        <f t="shared" si="62"/>
        <v>0</v>
      </c>
      <c r="M820" s="28">
        <f t="shared" si="64"/>
        <v>0</v>
      </c>
    </row>
    <row r="821" spans="1:13" ht="14.15" customHeight="1" x14ac:dyDescent="0.25">
      <c r="A821" s="129">
        <v>16536959</v>
      </c>
      <c r="B821" s="129" t="s">
        <v>206</v>
      </c>
      <c r="C821" s="129" t="s">
        <v>141</v>
      </c>
      <c r="D821" s="4" t="s">
        <v>2991</v>
      </c>
      <c r="E821" s="6">
        <v>30</v>
      </c>
      <c r="F821" s="6"/>
      <c r="G821" s="7"/>
      <c r="H821" s="122">
        <f>VLOOKUP(A821,'NIP totaal 2020'!$A$4:$I$1943,9,0)</f>
        <v>0</v>
      </c>
      <c r="I821" s="32">
        <f t="shared" si="60"/>
        <v>0</v>
      </c>
      <c r="J821" s="27">
        <f t="shared" si="61"/>
        <v>0</v>
      </c>
      <c r="K821" s="80">
        <f t="shared" si="63"/>
        <v>1</v>
      </c>
      <c r="L821" s="28">
        <f t="shared" si="62"/>
        <v>0</v>
      </c>
      <c r="M821" s="28">
        <f t="shared" si="64"/>
        <v>0</v>
      </c>
    </row>
    <row r="822" spans="1:13" ht="14.15" customHeight="1" x14ac:dyDescent="0.25">
      <c r="A822" s="129">
        <v>16538838</v>
      </c>
      <c r="B822" s="129" t="s">
        <v>225</v>
      </c>
      <c r="C822" s="129" t="s">
        <v>226</v>
      </c>
      <c r="D822" s="4" t="s">
        <v>2991</v>
      </c>
      <c r="E822" s="6">
        <v>1</v>
      </c>
      <c r="F822" s="6"/>
      <c r="G822" s="7"/>
      <c r="H822" s="122">
        <f>VLOOKUP(A822,'NIP totaal 2020'!$A$4:$I$1943,9,0)</f>
        <v>0</v>
      </c>
      <c r="I822" s="32">
        <f t="shared" si="60"/>
        <v>0</v>
      </c>
      <c r="J822" s="27">
        <f t="shared" si="61"/>
        <v>0</v>
      </c>
      <c r="K822" s="80">
        <f t="shared" si="63"/>
        <v>1</v>
      </c>
      <c r="L822" s="28">
        <f t="shared" si="62"/>
        <v>0</v>
      </c>
      <c r="M822" s="28">
        <f t="shared" si="64"/>
        <v>0</v>
      </c>
    </row>
    <row r="823" spans="1:13" ht="14.15" customHeight="1" x14ac:dyDescent="0.25">
      <c r="A823" s="129">
        <v>16538846</v>
      </c>
      <c r="B823" s="129" t="s">
        <v>225</v>
      </c>
      <c r="C823" s="129" t="s">
        <v>226</v>
      </c>
      <c r="D823" s="4" t="s">
        <v>2991</v>
      </c>
      <c r="E823" s="6">
        <v>1</v>
      </c>
      <c r="F823" s="6"/>
      <c r="G823" s="7"/>
      <c r="H823" s="122">
        <f>VLOOKUP(A823,'NIP totaal 2020'!$A$4:$I$1943,9,0)</f>
        <v>0</v>
      </c>
      <c r="I823" s="32">
        <f t="shared" si="60"/>
        <v>0</v>
      </c>
      <c r="J823" s="27">
        <f t="shared" si="61"/>
        <v>0</v>
      </c>
      <c r="K823" s="80">
        <f t="shared" si="63"/>
        <v>1</v>
      </c>
      <c r="L823" s="28">
        <f t="shared" si="62"/>
        <v>0</v>
      </c>
      <c r="M823" s="28">
        <f t="shared" si="64"/>
        <v>0</v>
      </c>
    </row>
    <row r="824" spans="1:13" ht="14.15" customHeight="1" x14ac:dyDescent="0.25">
      <c r="A824" s="129">
        <v>16538854</v>
      </c>
      <c r="B824" s="129" t="s">
        <v>285</v>
      </c>
      <c r="C824" s="129" t="s">
        <v>286</v>
      </c>
      <c r="D824" s="4" t="s">
        <v>2991</v>
      </c>
      <c r="E824" s="6">
        <v>1</v>
      </c>
      <c r="F824" s="6"/>
      <c r="G824" s="7"/>
      <c r="H824" s="122">
        <f>VLOOKUP(A824,'NIP totaal 2020'!$A$4:$I$1943,9,0)</f>
        <v>0</v>
      </c>
      <c r="I824" s="32">
        <f t="shared" si="60"/>
        <v>0</v>
      </c>
      <c r="J824" s="27">
        <f t="shared" si="61"/>
        <v>0</v>
      </c>
      <c r="K824" s="80">
        <f t="shared" si="63"/>
        <v>1</v>
      </c>
      <c r="L824" s="28">
        <f t="shared" si="62"/>
        <v>0</v>
      </c>
      <c r="M824" s="28">
        <f t="shared" si="64"/>
        <v>0</v>
      </c>
    </row>
    <row r="825" spans="1:13" ht="14.15" customHeight="1" x14ac:dyDescent="0.25">
      <c r="A825" s="129">
        <v>16538889</v>
      </c>
      <c r="B825" s="129" t="s">
        <v>219</v>
      </c>
      <c r="C825" s="129" t="s">
        <v>220</v>
      </c>
      <c r="D825" s="4" t="s">
        <v>2991</v>
      </c>
      <c r="E825" s="6">
        <v>1</v>
      </c>
      <c r="F825" s="6"/>
      <c r="G825" s="7"/>
      <c r="H825" s="122">
        <f>VLOOKUP(A825,'NIP totaal 2020'!$A$4:$I$1943,9,0)</f>
        <v>0</v>
      </c>
      <c r="I825" s="32">
        <f t="shared" si="60"/>
        <v>0</v>
      </c>
      <c r="J825" s="27">
        <f t="shared" si="61"/>
        <v>0</v>
      </c>
      <c r="K825" s="80">
        <f t="shared" si="63"/>
        <v>1</v>
      </c>
      <c r="L825" s="28">
        <f t="shared" si="62"/>
        <v>0</v>
      </c>
      <c r="M825" s="28">
        <f t="shared" si="64"/>
        <v>0</v>
      </c>
    </row>
    <row r="826" spans="1:13" ht="14.15" customHeight="1" x14ac:dyDescent="0.25">
      <c r="A826" s="129">
        <v>16545834</v>
      </c>
      <c r="B826" s="129" t="s">
        <v>244</v>
      </c>
      <c r="C826" s="129" t="s">
        <v>2723</v>
      </c>
      <c r="D826" s="4" t="s">
        <v>2991</v>
      </c>
      <c r="E826" s="6">
        <v>1</v>
      </c>
      <c r="F826" s="6"/>
      <c r="G826" s="7"/>
      <c r="H826" s="122">
        <f>VLOOKUP(A826,'NIP totaal 2020'!$A$4:$I$1943,9,0)</f>
        <v>0</v>
      </c>
      <c r="I826" s="32">
        <f t="shared" si="60"/>
        <v>0</v>
      </c>
      <c r="J826" s="27">
        <f t="shared" si="61"/>
        <v>0</v>
      </c>
      <c r="K826" s="80">
        <f t="shared" si="63"/>
        <v>1</v>
      </c>
      <c r="L826" s="28">
        <f t="shared" si="62"/>
        <v>0</v>
      </c>
      <c r="M826" s="28">
        <f t="shared" si="64"/>
        <v>0</v>
      </c>
    </row>
    <row r="827" spans="1:13" ht="14.15" customHeight="1" x14ac:dyDescent="0.25">
      <c r="A827" s="129">
        <v>16550404</v>
      </c>
      <c r="B827" s="129" t="s">
        <v>170</v>
      </c>
      <c r="C827" s="129" t="s">
        <v>171</v>
      </c>
      <c r="D827" s="4" t="s">
        <v>2991</v>
      </c>
      <c r="E827" s="6">
        <v>21</v>
      </c>
      <c r="F827" s="6"/>
      <c r="G827" s="7"/>
      <c r="H827" s="122">
        <f>VLOOKUP(A827,'NIP totaal 2020'!$A$4:$I$1943,9,0)</f>
        <v>0</v>
      </c>
      <c r="I827" s="32">
        <f t="shared" si="60"/>
        <v>0</v>
      </c>
      <c r="J827" s="27">
        <f t="shared" si="61"/>
        <v>0</v>
      </c>
      <c r="K827" s="80">
        <f t="shared" si="63"/>
        <v>1</v>
      </c>
      <c r="L827" s="28">
        <f t="shared" si="62"/>
        <v>0</v>
      </c>
      <c r="M827" s="28">
        <f t="shared" si="64"/>
        <v>0</v>
      </c>
    </row>
    <row r="828" spans="1:13" ht="14.15" customHeight="1" x14ac:dyDescent="0.25">
      <c r="A828" s="129">
        <v>16551281</v>
      </c>
      <c r="B828" s="129" t="s">
        <v>217</v>
      </c>
      <c r="C828" s="129" t="s">
        <v>218</v>
      </c>
      <c r="D828" s="4" t="s">
        <v>2991</v>
      </c>
      <c r="E828" s="6">
        <v>112</v>
      </c>
      <c r="F828" s="6"/>
      <c r="G828" s="7"/>
      <c r="H828" s="122">
        <f>VLOOKUP(A828,'NIP totaal 2020'!$A$4:$I$1943,9,0)</f>
        <v>0</v>
      </c>
      <c r="I828" s="32">
        <f t="shared" si="60"/>
        <v>0</v>
      </c>
      <c r="J828" s="27">
        <f t="shared" si="61"/>
        <v>0</v>
      </c>
      <c r="K828" s="80">
        <f t="shared" si="63"/>
        <v>1</v>
      </c>
      <c r="L828" s="28">
        <f t="shared" si="62"/>
        <v>0</v>
      </c>
      <c r="M828" s="28">
        <f t="shared" si="64"/>
        <v>0</v>
      </c>
    </row>
    <row r="829" spans="1:13" ht="14.15" customHeight="1" x14ac:dyDescent="0.25">
      <c r="A829" s="129">
        <v>16552210</v>
      </c>
      <c r="B829" s="129" t="s">
        <v>217</v>
      </c>
      <c r="C829" s="129" t="s">
        <v>218</v>
      </c>
      <c r="D829" s="4" t="s">
        <v>2991</v>
      </c>
      <c r="E829" s="6">
        <v>112</v>
      </c>
      <c r="F829" s="6"/>
      <c r="G829" s="7"/>
      <c r="H829" s="122">
        <f>VLOOKUP(A829,'NIP totaal 2020'!$A$4:$I$1943,9,0)</f>
        <v>0</v>
      </c>
      <c r="I829" s="32">
        <f t="shared" si="60"/>
        <v>0</v>
      </c>
      <c r="J829" s="27">
        <f t="shared" si="61"/>
        <v>0</v>
      </c>
      <c r="K829" s="80">
        <f t="shared" si="63"/>
        <v>1</v>
      </c>
      <c r="L829" s="28">
        <f t="shared" si="62"/>
        <v>0</v>
      </c>
      <c r="M829" s="28">
        <f t="shared" si="64"/>
        <v>0</v>
      </c>
    </row>
    <row r="830" spans="1:13" ht="14.15" customHeight="1" x14ac:dyDescent="0.25">
      <c r="A830" s="129">
        <v>16568842</v>
      </c>
      <c r="B830" s="129" t="s">
        <v>339</v>
      </c>
      <c r="C830" s="129" t="s">
        <v>340</v>
      </c>
      <c r="D830" s="4" t="s">
        <v>2991</v>
      </c>
      <c r="E830" s="6">
        <v>21</v>
      </c>
      <c r="F830" s="6"/>
      <c r="G830" s="7"/>
      <c r="H830" s="122">
        <f>VLOOKUP(A830,'NIP totaal 2020'!$A$4:$I$1943,9,0)</f>
        <v>0</v>
      </c>
      <c r="I830" s="32">
        <f t="shared" si="60"/>
        <v>0</v>
      </c>
      <c r="J830" s="27">
        <f t="shared" si="61"/>
        <v>0</v>
      </c>
      <c r="K830" s="80">
        <f t="shared" si="63"/>
        <v>1</v>
      </c>
      <c r="L830" s="28">
        <f t="shared" si="62"/>
        <v>0</v>
      </c>
      <c r="M830" s="28">
        <f t="shared" si="64"/>
        <v>0</v>
      </c>
    </row>
    <row r="831" spans="1:13" ht="14.15" customHeight="1" x14ac:dyDescent="0.25">
      <c r="A831" s="129">
        <v>16568850</v>
      </c>
      <c r="B831" s="129" t="s">
        <v>339</v>
      </c>
      <c r="C831" s="129" t="s">
        <v>340</v>
      </c>
      <c r="D831" s="4" t="s">
        <v>2991</v>
      </c>
      <c r="E831" s="6">
        <v>42</v>
      </c>
      <c r="F831" s="6"/>
      <c r="G831" s="7"/>
      <c r="H831" s="122">
        <f>VLOOKUP(A831,'NIP totaal 2020'!$A$4:$I$1943,9,0)</f>
        <v>0</v>
      </c>
      <c r="I831" s="32">
        <f t="shared" si="60"/>
        <v>0</v>
      </c>
      <c r="J831" s="27">
        <f t="shared" si="61"/>
        <v>0</v>
      </c>
      <c r="K831" s="80">
        <f t="shared" si="63"/>
        <v>1</v>
      </c>
      <c r="L831" s="28">
        <f t="shared" si="62"/>
        <v>0</v>
      </c>
      <c r="M831" s="28">
        <f t="shared" si="64"/>
        <v>0</v>
      </c>
    </row>
    <row r="832" spans="1:13" ht="14.15" customHeight="1" x14ac:dyDescent="0.25">
      <c r="A832" s="129">
        <v>16568869</v>
      </c>
      <c r="B832" s="129" t="s">
        <v>339</v>
      </c>
      <c r="C832" s="129" t="s">
        <v>340</v>
      </c>
      <c r="D832" s="4" t="s">
        <v>2991</v>
      </c>
      <c r="E832" s="6">
        <v>63</v>
      </c>
      <c r="F832" s="6"/>
      <c r="G832" s="7"/>
      <c r="H832" s="122">
        <f>VLOOKUP(A832,'NIP totaal 2020'!$A$4:$I$1943,9,0)</f>
        <v>0</v>
      </c>
      <c r="I832" s="32">
        <f t="shared" si="60"/>
        <v>0</v>
      </c>
      <c r="J832" s="27">
        <f t="shared" si="61"/>
        <v>0</v>
      </c>
      <c r="K832" s="80">
        <f t="shared" si="63"/>
        <v>1</v>
      </c>
      <c r="L832" s="28">
        <f t="shared" si="62"/>
        <v>0</v>
      </c>
      <c r="M832" s="28">
        <f t="shared" si="64"/>
        <v>0</v>
      </c>
    </row>
    <row r="833" spans="1:13" ht="14.15" customHeight="1" x14ac:dyDescent="0.25">
      <c r="A833" s="129">
        <v>16569768</v>
      </c>
      <c r="B833" s="129" t="s">
        <v>170</v>
      </c>
      <c r="C833" s="129" t="s">
        <v>171</v>
      </c>
      <c r="D833" s="4" t="s">
        <v>2991</v>
      </c>
      <c r="E833" s="6">
        <v>21</v>
      </c>
      <c r="F833" s="6"/>
      <c r="G833" s="7"/>
      <c r="H833" s="122">
        <f>VLOOKUP(A833,'NIP totaal 2020'!$A$4:$I$1943,9,0)</f>
        <v>0</v>
      </c>
      <c r="I833" s="32">
        <f t="shared" si="60"/>
        <v>0</v>
      </c>
      <c r="J833" s="27">
        <f t="shared" si="61"/>
        <v>0</v>
      </c>
      <c r="K833" s="80">
        <f t="shared" si="63"/>
        <v>1</v>
      </c>
      <c r="L833" s="28">
        <f t="shared" si="62"/>
        <v>0</v>
      </c>
      <c r="M833" s="28">
        <f t="shared" si="64"/>
        <v>0</v>
      </c>
    </row>
    <row r="834" spans="1:13" ht="14.15" customHeight="1" x14ac:dyDescent="0.25">
      <c r="A834" s="129">
        <v>16569776</v>
      </c>
      <c r="B834" s="129" t="s">
        <v>170</v>
      </c>
      <c r="C834" s="129" t="s">
        <v>171</v>
      </c>
      <c r="D834" s="4" t="s">
        <v>2991</v>
      </c>
      <c r="E834" s="6">
        <v>21</v>
      </c>
      <c r="F834" s="6"/>
      <c r="G834" s="7"/>
      <c r="H834" s="122">
        <f>VLOOKUP(A834,'NIP totaal 2020'!$A$4:$I$1943,9,0)</f>
        <v>0</v>
      </c>
      <c r="I834" s="32">
        <f t="shared" si="60"/>
        <v>0</v>
      </c>
      <c r="J834" s="27">
        <f t="shared" si="61"/>
        <v>0</v>
      </c>
      <c r="K834" s="80">
        <f t="shared" si="63"/>
        <v>1</v>
      </c>
      <c r="L834" s="28">
        <f t="shared" si="62"/>
        <v>0</v>
      </c>
      <c r="M834" s="28">
        <f t="shared" si="64"/>
        <v>0</v>
      </c>
    </row>
    <row r="835" spans="1:13" ht="14.15" customHeight="1" x14ac:dyDescent="0.25">
      <c r="A835" s="129">
        <v>16569784</v>
      </c>
      <c r="B835" s="129" t="s">
        <v>170</v>
      </c>
      <c r="C835" s="129" t="s">
        <v>171</v>
      </c>
      <c r="D835" s="4" t="s">
        <v>2991</v>
      </c>
      <c r="E835" s="6">
        <v>21</v>
      </c>
      <c r="F835" s="6"/>
      <c r="G835" s="7"/>
      <c r="H835" s="122">
        <f>VLOOKUP(A835,'NIP totaal 2020'!$A$4:$I$1943,9,0)</f>
        <v>0</v>
      </c>
      <c r="I835" s="32">
        <f t="shared" si="60"/>
        <v>0</v>
      </c>
      <c r="J835" s="27">
        <f t="shared" si="61"/>
        <v>0</v>
      </c>
      <c r="K835" s="80">
        <f t="shared" si="63"/>
        <v>1</v>
      </c>
      <c r="L835" s="28">
        <f t="shared" si="62"/>
        <v>0</v>
      </c>
      <c r="M835" s="28">
        <f t="shared" si="64"/>
        <v>0</v>
      </c>
    </row>
    <row r="836" spans="1:13" ht="14.15" customHeight="1" x14ac:dyDescent="0.25">
      <c r="A836" s="129">
        <v>16570030</v>
      </c>
      <c r="B836" s="129" t="s">
        <v>235</v>
      </c>
      <c r="C836" s="129" t="s">
        <v>236</v>
      </c>
      <c r="D836" s="4" t="s">
        <v>2991</v>
      </c>
      <c r="E836" s="6">
        <v>56</v>
      </c>
      <c r="F836" s="6"/>
      <c r="G836" s="7"/>
      <c r="H836" s="122">
        <f>VLOOKUP(A836,'NIP totaal 2020'!$A$4:$I$1943,9,0)</f>
        <v>0</v>
      </c>
      <c r="I836" s="32">
        <f t="shared" ref="I836:I899" si="65">F836/E836</f>
        <v>0</v>
      </c>
      <c r="J836" s="27">
        <f t="shared" ref="J836:J899" si="66">H836/E836*F836</f>
        <v>0</v>
      </c>
      <c r="K836" s="80">
        <f t="shared" si="63"/>
        <v>1</v>
      </c>
      <c r="L836" s="28">
        <f t="shared" ref="L836:L899" si="67">G836/E836*F836</f>
        <v>0</v>
      </c>
      <c r="M836" s="28">
        <f t="shared" si="64"/>
        <v>0</v>
      </c>
    </row>
    <row r="837" spans="1:13" ht="14.15" customHeight="1" x14ac:dyDescent="0.25">
      <c r="A837" s="129">
        <v>16570065</v>
      </c>
      <c r="B837" s="129" t="s">
        <v>164</v>
      </c>
      <c r="C837" s="129" t="s">
        <v>165</v>
      </c>
      <c r="D837" s="4" t="s">
        <v>2991</v>
      </c>
      <c r="E837" s="6">
        <v>1</v>
      </c>
      <c r="F837" s="6"/>
      <c r="G837" s="7"/>
      <c r="H837" s="122">
        <f>VLOOKUP(A837,'NIP totaal 2020'!$A$4:$I$1943,9,0)</f>
        <v>0</v>
      </c>
      <c r="I837" s="32">
        <f t="shared" si="65"/>
        <v>0</v>
      </c>
      <c r="J837" s="27">
        <f t="shared" si="66"/>
        <v>0</v>
      </c>
      <c r="K837" s="80">
        <f t="shared" ref="K837:K900" si="68">IF(H837&gt;G837, 0, 1)</f>
        <v>1</v>
      </c>
      <c r="L837" s="28">
        <f t="shared" si="67"/>
        <v>0</v>
      </c>
      <c r="M837" s="28">
        <f t="shared" ref="M837:M900" si="69">MIN(L837,J837)</f>
        <v>0</v>
      </c>
    </row>
    <row r="838" spans="1:13" ht="14.15" customHeight="1" x14ac:dyDescent="0.25">
      <c r="A838" s="129">
        <v>16570081</v>
      </c>
      <c r="B838" s="129" t="s">
        <v>221</v>
      </c>
      <c r="C838" s="129" t="s">
        <v>222</v>
      </c>
      <c r="D838" s="4" t="s">
        <v>2991</v>
      </c>
      <c r="E838" s="6">
        <v>1</v>
      </c>
      <c r="F838" s="6"/>
      <c r="G838" s="7"/>
      <c r="H838" s="122">
        <f>VLOOKUP(A838,'NIP totaal 2020'!$A$4:$I$1943,9,0)</f>
        <v>0</v>
      </c>
      <c r="I838" s="32">
        <f t="shared" si="65"/>
        <v>0</v>
      </c>
      <c r="J838" s="27">
        <f t="shared" si="66"/>
        <v>0</v>
      </c>
      <c r="K838" s="80">
        <f t="shared" si="68"/>
        <v>1</v>
      </c>
      <c r="L838" s="28">
        <f t="shared" si="67"/>
        <v>0</v>
      </c>
      <c r="M838" s="28">
        <f t="shared" si="69"/>
        <v>0</v>
      </c>
    </row>
    <row r="839" spans="1:13" ht="14.15" customHeight="1" x14ac:dyDescent="0.25">
      <c r="A839" s="129">
        <v>16570111</v>
      </c>
      <c r="B839" s="129" t="s">
        <v>289</v>
      </c>
      <c r="C839" s="129" t="s">
        <v>290</v>
      </c>
      <c r="D839" s="4" t="s">
        <v>2991</v>
      </c>
      <c r="E839" s="6">
        <v>30</v>
      </c>
      <c r="F839" s="6"/>
      <c r="G839" s="7"/>
      <c r="H839" s="122">
        <f>VLOOKUP(A839,'NIP totaal 2020'!$A$4:$I$1943,9,0)</f>
        <v>0</v>
      </c>
      <c r="I839" s="32">
        <f t="shared" si="65"/>
        <v>0</v>
      </c>
      <c r="J839" s="27">
        <f t="shared" si="66"/>
        <v>0</v>
      </c>
      <c r="K839" s="80">
        <f t="shared" si="68"/>
        <v>1</v>
      </c>
      <c r="L839" s="28">
        <f t="shared" si="67"/>
        <v>0</v>
      </c>
      <c r="M839" s="28">
        <f t="shared" si="69"/>
        <v>0</v>
      </c>
    </row>
    <row r="840" spans="1:13" ht="14.15" customHeight="1" x14ac:dyDescent="0.25">
      <c r="A840" s="129">
        <v>16570200</v>
      </c>
      <c r="B840" s="129" t="s">
        <v>211</v>
      </c>
      <c r="C840" s="129" t="s">
        <v>212</v>
      </c>
      <c r="D840" s="4" t="s">
        <v>2991</v>
      </c>
      <c r="E840" s="6">
        <v>60</v>
      </c>
      <c r="F840" s="6"/>
      <c r="G840" s="7"/>
      <c r="H840" s="122">
        <f>VLOOKUP(A840,'NIP totaal 2020'!$A$4:$I$1943,9,0)</f>
        <v>0</v>
      </c>
      <c r="I840" s="32">
        <f t="shared" si="65"/>
        <v>0</v>
      </c>
      <c r="J840" s="27">
        <f t="shared" si="66"/>
        <v>0</v>
      </c>
      <c r="K840" s="80">
        <f t="shared" si="68"/>
        <v>1</v>
      </c>
      <c r="L840" s="28">
        <f t="shared" si="67"/>
        <v>0</v>
      </c>
      <c r="M840" s="28">
        <f t="shared" si="69"/>
        <v>0</v>
      </c>
    </row>
    <row r="841" spans="1:13" ht="14.15" customHeight="1" x14ac:dyDescent="0.25">
      <c r="A841" s="129">
        <v>16570251</v>
      </c>
      <c r="B841" s="129" t="s">
        <v>152</v>
      </c>
      <c r="C841" s="129" t="s">
        <v>153</v>
      </c>
      <c r="D841" s="4" t="s">
        <v>2991</v>
      </c>
      <c r="E841" s="6">
        <v>100</v>
      </c>
      <c r="F841" s="6"/>
      <c r="G841" s="7"/>
      <c r="H841" s="122">
        <f>VLOOKUP(A841,'NIP totaal 2020'!$A$4:$I$1943,9,0)</f>
        <v>0</v>
      </c>
      <c r="I841" s="32">
        <f t="shared" si="65"/>
        <v>0</v>
      </c>
      <c r="J841" s="27">
        <f t="shared" si="66"/>
        <v>0</v>
      </c>
      <c r="K841" s="80">
        <f t="shared" si="68"/>
        <v>1</v>
      </c>
      <c r="L841" s="28">
        <f t="shared" si="67"/>
        <v>0</v>
      </c>
      <c r="M841" s="28">
        <f t="shared" si="69"/>
        <v>0</v>
      </c>
    </row>
    <row r="842" spans="1:13" ht="14.15" customHeight="1" x14ac:dyDescent="0.25">
      <c r="A842" s="129">
        <v>16570758</v>
      </c>
      <c r="B842" s="129" t="s">
        <v>223</v>
      </c>
      <c r="C842" s="129" t="s">
        <v>224</v>
      </c>
      <c r="D842" s="4" t="s">
        <v>2991</v>
      </c>
      <c r="E842" s="6">
        <v>5</v>
      </c>
      <c r="F842" s="6"/>
      <c r="G842" s="7"/>
      <c r="H842" s="122">
        <f>VLOOKUP(A842,'NIP totaal 2020'!$A$4:$I$1943,9,0)</f>
        <v>0</v>
      </c>
      <c r="I842" s="32">
        <f t="shared" si="65"/>
        <v>0</v>
      </c>
      <c r="J842" s="27">
        <f t="shared" si="66"/>
        <v>0</v>
      </c>
      <c r="K842" s="80">
        <f t="shared" si="68"/>
        <v>1</v>
      </c>
      <c r="L842" s="28">
        <f t="shared" si="67"/>
        <v>0</v>
      </c>
      <c r="M842" s="28">
        <f t="shared" si="69"/>
        <v>0</v>
      </c>
    </row>
    <row r="843" spans="1:13" ht="14.15" customHeight="1" x14ac:dyDescent="0.25">
      <c r="A843" s="129">
        <v>16570766</v>
      </c>
      <c r="B843" s="129" t="s">
        <v>223</v>
      </c>
      <c r="C843" s="129" t="s">
        <v>224</v>
      </c>
      <c r="D843" s="4" t="s">
        <v>2991</v>
      </c>
      <c r="E843" s="6">
        <v>5</v>
      </c>
      <c r="F843" s="6"/>
      <c r="G843" s="7"/>
      <c r="H843" s="122">
        <f>VLOOKUP(A843,'NIP totaal 2020'!$A$4:$I$1943,9,0)</f>
        <v>0</v>
      </c>
      <c r="I843" s="32">
        <f t="shared" si="65"/>
        <v>0</v>
      </c>
      <c r="J843" s="27">
        <f t="shared" si="66"/>
        <v>0</v>
      </c>
      <c r="K843" s="80">
        <f t="shared" si="68"/>
        <v>1</v>
      </c>
      <c r="L843" s="28">
        <f t="shared" si="67"/>
        <v>0</v>
      </c>
      <c r="M843" s="28">
        <f t="shared" si="69"/>
        <v>0</v>
      </c>
    </row>
    <row r="844" spans="1:13" ht="14.15" customHeight="1" x14ac:dyDescent="0.25">
      <c r="A844" s="129">
        <v>16570855</v>
      </c>
      <c r="B844" s="129" t="s">
        <v>291</v>
      </c>
      <c r="C844" s="129" t="s">
        <v>292</v>
      </c>
      <c r="D844" s="4" t="s">
        <v>2991</v>
      </c>
      <c r="E844" s="6">
        <v>1</v>
      </c>
      <c r="F844" s="6"/>
      <c r="G844" s="7"/>
      <c r="H844" s="122">
        <f>VLOOKUP(A844,'NIP totaal 2020'!$A$4:$I$1943,9,0)</f>
        <v>0</v>
      </c>
      <c r="I844" s="32">
        <f t="shared" si="65"/>
        <v>0</v>
      </c>
      <c r="J844" s="27">
        <f t="shared" si="66"/>
        <v>0</v>
      </c>
      <c r="K844" s="80">
        <f t="shared" si="68"/>
        <v>1</v>
      </c>
      <c r="L844" s="28">
        <f t="shared" si="67"/>
        <v>0</v>
      </c>
      <c r="M844" s="28">
        <f t="shared" si="69"/>
        <v>0</v>
      </c>
    </row>
    <row r="845" spans="1:13" ht="14.15" customHeight="1" x14ac:dyDescent="0.25">
      <c r="A845" s="129">
        <v>16570871</v>
      </c>
      <c r="B845" s="129" t="s">
        <v>291</v>
      </c>
      <c r="C845" s="129" t="s">
        <v>292</v>
      </c>
      <c r="D845" s="4" t="s">
        <v>2991</v>
      </c>
      <c r="E845" s="6">
        <v>1</v>
      </c>
      <c r="F845" s="6"/>
      <c r="G845" s="7"/>
      <c r="H845" s="122">
        <f>VLOOKUP(A845,'NIP totaal 2020'!$A$4:$I$1943,9,0)</f>
        <v>0</v>
      </c>
      <c r="I845" s="32">
        <f t="shared" si="65"/>
        <v>0</v>
      </c>
      <c r="J845" s="27">
        <f t="shared" si="66"/>
        <v>0</v>
      </c>
      <c r="K845" s="80">
        <f t="shared" si="68"/>
        <v>1</v>
      </c>
      <c r="L845" s="28">
        <f t="shared" si="67"/>
        <v>0</v>
      </c>
      <c r="M845" s="28">
        <f t="shared" si="69"/>
        <v>0</v>
      </c>
    </row>
    <row r="846" spans="1:13" ht="14.15" customHeight="1" x14ac:dyDescent="0.25">
      <c r="A846" s="129">
        <v>16570901</v>
      </c>
      <c r="B846" s="129" t="s">
        <v>291</v>
      </c>
      <c r="C846" s="129" t="s">
        <v>292</v>
      </c>
      <c r="D846" s="4" t="s">
        <v>2991</v>
      </c>
      <c r="E846" s="6">
        <v>1</v>
      </c>
      <c r="F846" s="6"/>
      <c r="G846" s="7"/>
      <c r="H846" s="122">
        <f>VLOOKUP(A846,'NIP totaal 2020'!$A$4:$I$1943,9,0)</f>
        <v>0</v>
      </c>
      <c r="I846" s="32">
        <f t="shared" si="65"/>
        <v>0</v>
      </c>
      <c r="J846" s="27">
        <f t="shared" si="66"/>
        <v>0</v>
      </c>
      <c r="K846" s="80">
        <f t="shared" si="68"/>
        <v>1</v>
      </c>
      <c r="L846" s="28">
        <f t="shared" si="67"/>
        <v>0</v>
      </c>
      <c r="M846" s="28">
        <f t="shared" si="69"/>
        <v>0</v>
      </c>
    </row>
    <row r="847" spans="1:13" ht="14.15" customHeight="1" x14ac:dyDescent="0.25">
      <c r="A847" s="129">
        <v>16571487</v>
      </c>
      <c r="B847" s="129" t="s">
        <v>285</v>
      </c>
      <c r="C847" s="129" t="s">
        <v>286</v>
      </c>
      <c r="D847" s="4" t="s">
        <v>2991</v>
      </c>
      <c r="E847" s="6">
        <v>1</v>
      </c>
      <c r="F847" s="6"/>
      <c r="G847" s="7"/>
      <c r="H847" s="122">
        <f>VLOOKUP(A847,'NIP totaal 2020'!$A$4:$I$1943,9,0)</f>
        <v>0</v>
      </c>
      <c r="I847" s="32">
        <f t="shared" si="65"/>
        <v>0</v>
      </c>
      <c r="J847" s="27">
        <f t="shared" si="66"/>
        <v>0</v>
      </c>
      <c r="K847" s="80">
        <f t="shared" si="68"/>
        <v>1</v>
      </c>
      <c r="L847" s="28">
        <f t="shared" si="67"/>
        <v>0</v>
      </c>
      <c r="M847" s="28">
        <f t="shared" si="69"/>
        <v>0</v>
      </c>
    </row>
    <row r="848" spans="1:13" ht="14.15" customHeight="1" x14ac:dyDescent="0.25">
      <c r="A848" s="129">
        <v>16572009</v>
      </c>
      <c r="B848" s="129" t="s">
        <v>287</v>
      </c>
      <c r="C848" s="129" t="s">
        <v>288</v>
      </c>
      <c r="D848" s="4" t="s">
        <v>2991</v>
      </c>
      <c r="E848" s="6">
        <v>60</v>
      </c>
      <c r="F848" s="6"/>
      <c r="G848" s="7"/>
      <c r="H848" s="122">
        <f>VLOOKUP(A848,'NIP totaal 2020'!$A$4:$I$1943,9,0)</f>
        <v>0</v>
      </c>
      <c r="I848" s="32">
        <f t="shared" si="65"/>
        <v>0</v>
      </c>
      <c r="J848" s="27">
        <f t="shared" si="66"/>
        <v>0</v>
      </c>
      <c r="K848" s="80">
        <f t="shared" si="68"/>
        <v>1</v>
      </c>
      <c r="L848" s="28">
        <f t="shared" si="67"/>
        <v>0</v>
      </c>
      <c r="M848" s="28">
        <f t="shared" si="69"/>
        <v>0</v>
      </c>
    </row>
    <row r="849" spans="1:13" ht="14.15" customHeight="1" x14ac:dyDescent="0.25">
      <c r="A849" s="129">
        <v>16572963</v>
      </c>
      <c r="B849" s="129" t="s">
        <v>2726</v>
      </c>
      <c r="C849" s="129" t="s">
        <v>342</v>
      </c>
      <c r="D849" s="4" t="s">
        <v>2991</v>
      </c>
      <c r="E849" s="6">
        <v>60</v>
      </c>
      <c r="F849" s="6"/>
      <c r="G849" s="7"/>
      <c r="H849" s="122">
        <f>VLOOKUP(A849,'NIP totaal 2020'!$A$4:$I$1943,9,0)</f>
        <v>0</v>
      </c>
      <c r="I849" s="32">
        <f t="shared" si="65"/>
        <v>0</v>
      </c>
      <c r="J849" s="27">
        <f t="shared" si="66"/>
        <v>0</v>
      </c>
      <c r="K849" s="80">
        <f t="shared" si="68"/>
        <v>1</v>
      </c>
      <c r="L849" s="28">
        <f t="shared" si="67"/>
        <v>0</v>
      </c>
      <c r="M849" s="28">
        <f t="shared" si="69"/>
        <v>0</v>
      </c>
    </row>
    <row r="850" spans="1:13" ht="14.15" customHeight="1" x14ac:dyDescent="0.25">
      <c r="A850" s="129">
        <v>16573161</v>
      </c>
      <c r="B850" s="129" t="s">
        <v>343</v>
      </c>
      <c r="C850" s="129" t="s">
        <v>344</v>
      </c>
      <c r="D850" s="4" t="s">
        <v>2991</v>
      </c>
      <c r="E850" s="6">
        <v>112</v>
      </c>
      <c r="F850" s="6"/>
      <c r="G850" s="7"/>
      <c r="H850" s="122">
        <f>VLOOKUP(A850,'NIP totaal 2020'!$A$4:$I$1943,9,0)</f>
        <v>0</v>
      </c>
      <c r="I850" s="32">
        <f t="shared" si="65"/>
        <v>0</v>
      </c>
      <c r="J850" s="27">
        <f t="shared" si="66"/>
        <v>0</v>
      </c>
      <c r="K850" s="80">
        <f t="shared" si="68"/>
        <v>1</v>
      </c>
      <c r="L850" s="28">
        <f t="shared" si="67"/>
        <v>0</v>
      </c>
      <c r="M850" s="28">
        <f t="shared" si="69"/>
        <v>0</v>
      </c>
    </row>
    <row r="851" spans="1:13" ht="14.15" customHeight="1" x14ac:dyDescent="0.25">
      <c r="A851" s="129">
        <v>16573552</v>
      </c>
      <c r="B851" s="129" t="s">
        <v>285</v>
      </c>
      <c r="C851" s="129" t="s">
        <v>286</v>
      </c>
      <c r="D851" s="4" t="s">
        <v>2991</v>
      </c>
      <c r="E851" s="6">
        <v>1</v>
      </c>
      <c r="F851" s="6"/>
      <c r="G851" s="7"/>
      <c r="H851" s="122">
        <f>VLOOKUP(A851,'NIP totaal 2020'!$A$4:$I$1943,9,0)</f>
        <v>0</v>
      </c>
      <c r="I851" s="32">
        <f t="shared" si="65"/>
        <v>0</v>
      </c>
      <c r="J851" s="27">
        <f t="shared" si="66"/>
        <v>0</v>
      </c>
      <c r="K851" s="80">
        <f t="shared" si="68"/>
        <v>1</v>
      </c>
      <c r="L851" s="28">
        <f t="shared" si="67"/>
        <v>0</v>
      </c>
      <c r="M851" s="28">
        <f t="shared" si="69"/>
        <v>0</v>
      </c>
    </row>
    <row r="852" spans="1:13" ht="14.15" customHeight="1" x14ac:dyDescent="0.25">
      <c r="A852" s="129">
        <v>16575679</v>
      </c>
      <c r="B852" s="129" t="s">
        <v>245</v>
      </c>
      <c r="C852" s="129" t="s">
        <v>246</v>
      </c>
      <c r="D852" s="4" t="s">
        <v>2991</v>
      </c>
      <c r="E852" s="6">
        <v>60</v>
      </c>
      <c r="F852" s="6"/>
      <c r="G852" s="7"/>
      <c r="H852" s="122">
        <f>VLOOKUP(A852,'NIP totaal 2020'!$A$4:$I$1943,9,0)</f>
        <v>0</v>
      </c>
      <c r="I852" s="32">
        <f t="shared" si="65"/>
        <v>0</v>
      </c>
      <c r="J852" s="27">
        <f t="shared" si="66"/>
        <v>0</v>
      </c>
      <c r="K852" s="80">
        <f t="shared" si="68"/>
        <v>1</v>
      </c>
      <c r="L852" s="28">
        <f t="shared" si="67"/>
        <v>0</v>
      </c>
      <c r="M852" s="28">
        <f t="shared" si="69"/>
        <v>0</v>
      </c>
    </row>
    <row r="853" spans="1:13" ht="14.15" customHeight="1" x14ac:dyDescent="0.25">
      <c r="A853" s="129">
        <v>16578821</v>
      </c>
      <c r="B853" s="129" t="s">
        <v>152</v>
      </c>
      <c r="C853" s="129" t="s">
        <v>153</v>
      </c>
      <c r="D853" s="4" t="s">
        <v>2991</v>
      </c>
      <c r="E853" s="6">
        <v>100</v>
      </c>
      <c r="F853" s="6"/>
      <c r="G853" s="7"/>
      <c r="H853" s="122">
        <f>VLOOKUP(A853,'NIP totaal 2020'!$A$4:$I$1943,9,0)</f>
        <v>0</v>
      </c>
      <c r="I853" s="32">
        <f t="shared" si="65"/>
        <v>0</v>
      </c>
      <c r="J853" s="27">
        <f t="shared" si="66"/>
        <v>0</v>
      </c>
      <c r="K853" s="80">
        <f t="shared" si="68"/>
        <v>1</v>
      </c>
      <c r="L853" s="28">
        <f t="shared" si="67"/>
        <v>0</v>
      </c>
      <c r="M853" s="28">
        <f t="shared" si="69"/>
        <v>0</v>
      </c>
    </row>
    <row r="854" spans="1:13" ht="14.15" customHeight="1" x14ac:dyDescent="0.25">
      <c r="A854" s="129">
        <v>16591607</v>
      </c>
      <c r="B854" s="129" t="s">
        <v>285</v>
      </c>
      <c r="C854" s="129" t="s">
        <v>286</v>
      </c>
      <c r="D854" s="4" t="s">
        <v>2991</v>
      </c>
      <c r="E854" s="6">
        <v>1</v>
      </c>
      <c r="F854" s="6"/>
      <c r="G854" s="7"/>
      <c r="H854" s="122">
        <f>VLOOKUP(A854,'NIP totaal 2020'!$A$4:$I$1943,9,0)</f>
        <v>0</v>
      </c>
      <c r="I854" s="32">
        <f t="shared" si="65"/>
        <v>0</v>
      </c>
      <c r="J854" s="27">
        <f t="shared" si="66"/>
        <v>0</v>
      </c>
      <c r="K854" s="80">
        <f t="shared" si="68"/>
        <v>1</v>
      </c>
      <c r="L854" s="28">
        <f t="shared" si="67"/>
        <v>0</v>
      </c>
      <c r="M854" s="28">
        <f t="shared" si="69"/>
        <v>0</v>
      </c>
    </row>
    <row r="855" spans="1:13" ht="14.15" customHeight="1" x14ac:dyDescent="0.25">
      <c r="A855" s="129">
        <v>16593480</v>
      </c>
      <c r="B855" s="129" t="s">
        <v>237</v>
      </c>
      <c r="C855" s="129" t="s">
        <v>238</v>
      </c>
      <c r="D855" s="4" t="s">
        <v>2991</v>
      </c>
      <c r="E855" s="6">
        <v>1</v>
      </c>
      <c r="F855" s="6"/>
      <c r="G855" s="7"/>
      <c r="H855" s="122">
        <f>VLOOKUP(A855,'NIP totaal 2020'!$A$4:$I$1943,9,0)</f>
        <v>0</v>
      </c>
      <c r="I855" s="32">
        <f t="shared" si="65"/>
        <v>0</v>
      </c>
      <c r="J855" s="27">
        <f t="shared" si="66"/>
        <v>0</v>
      </c>
      <c r="K855" s="80">
        <f t="shared" si="68"/>
        <v>1</v>
      </c>
      <c r="L855" s="28">
        <f t="shared" si="67"/>
        <v>0</v>
      </c>
      <c r="M855" s="28">
        <f t="shared" si="69"/>
        <v>0</v>
      </c>
    </row>
    <row r="856" spans="1:13" ht="14.15" customHeight="1" x14ac:dyDescent="0.25">
      <c r="A856" s="129">
        <v>16594649</v>
      </c>
      <c r="B856" s="129" t="s">
        <v>140</v>
      </c>
      <c r="C856" s="129" t="s">
        <v>141</v>
      </c>
      <c r="D856" s="4" t="s">
        <v>2991</v>
      </c>
      <c r="E856" s="6">
        <v>60</v>
      </c>
      <c r="F856" s="6"/>
      <c r="G856" s="7"/>
      <c r="H856" s="122">
        <f>VLOOKUP(A856,'NIP totaal 2020'!$A$4:$I$1943,9,0)</f>
        <v>0</v>
      </c>
      <c r="I856" s="32">
        <f t="shared" si="65"/>
        <v>0</v>
      </c>
      <c r="J856" s="27">
        <f t="shared" si="66"/>
        <v>0</v>
      </c>
      <c r="K856" s="80">
        <f t="shared" si="68"/>
        <v>1</v>
      </c>
      <c r="L856" s="28">
        <f t="shared" si="67"/>
        <v>0</v>
      </c>
      <c r="M856" s="28">
        <f t="shared" si="69"/>
        <v>0</v>
      </c>
    </row>
    <row r="857" spans="1:13" ht="14.15" customHeight="1" x14ac:dyDescent="0.25">
      <c r="A857" s="129">
        <v>16594940</v>
      </c>
      <c r="B857" s="129" t="s">
        <v>291</v>
      </c>
      <c r="C857" s="129" t="s">
        <v>292</v>
      </c>
      <c r="D857" s="4" t="s">
        <v>2991</v>
      </c>
      <c r="E857" s="6">
        <v>1</v>
      </c>
      <c r="F857" s="6"/>
      <c r="G857" s="7"/>
      <c r="H857" s="122">
        <f>VLOOKUP(A857,'NIP totaal 2020'!$A$4:$I$1943,9,0)</f>
        <v>0</v>
      </c>
      <c r="I857" s="32">
        <f t="shared" si="65"/>
        <v>0</v>
      </c>
      <c r="J857" s="27">
        <f t="shared" si="66"/>
        <v>0</v>
      </c>
      <c r="K857" s="80">
        <f t="shared" si="68"/>
        <v>1</v>
      </c>
      <c r="L857" s="28">
        <f t="shared" si="67"/>
        <v>0</v>
      </c>
      <c r="M857" s="28">
        <f t="shared" si="69"/>
        <v>0</v>
      </c>
    </row>
    <row r="858" spans="1:13" ht="14.15" customHeight="1" x14ac:dyDescent="0.25">
      <c r="A858" s="129">
        <v>16595467</v>
      </c>
      <c r="B858" s="129" t="s">
        <v>289</v>
      </c>
      <c r="C858" s="129" t="s">
        <v>290</v>
      </c>
      <c r="D858" s="4" t="s">
        <v>2991</v>
      </c>
      <c r="E858" s="6">
        <v>30</v>
      </c>
      <c r="F858" s="6"/>
      <c r="G858" s="7"/>
      <c r="H858" s="122">
        <f>VLOOKUP(A858,'NIP totaal 2020'!$A$4:$I$1943,9,0)</f>
        <v>0</v>
      </c>
      <c r="I858" s="32">
        <f t="shared" si="65"/>
        <v>0</v>
      </c>
      <c r="J858" s="27">
        <f t="shared" si="66"/>
        <v>0</v>
      </c>
      <c r="K858" s="80">
        <f t="shared" si="68"/>
        <v>1</v>
      </c>
      <c r="L858" s="28">
        <f t="shared" si="67"/>
        <v>0</v>
      </c>
      <c r="M858" s="28">
        <f t="shared" si="69"/>
        <v>0</v>
      </c>
    </row>
    <row r="859" spans="1:13" ht="14.15" customHeight="1" x14ac:dyDescent="0.25">
      <c r="A859" s="129">
        <v>16596447</v>
      </c>
      <c r="B859" s="129" t="s">
        <v>237</v>
      </c>
      <c r="C859" s="129" t="s">
        <v>238</v>
      </c>
      <c r="D859" s="4" t="s">
        <v>2991</v>
      </c>
      <c r="E859" s="6">
        <v>1</v>
      </c>
      <c r="F859" s="6"/>
      <c r="G859" s="7"/>
      <c r="H859" s="122">
        <f>VLOOKUP(A859,'NIP totaal 2020'!$A$4:$I$1943,9,0)</f>
        <v>0</v>
      </c>
      <c r="I859" s="32">
        <f t="shared" si="65"/>
        <v>0</v>
      </c>
      <c r="J859" s="27">
        <f t="shared" si="66"/>
        <v>0</v>
      </c>
      <c r="K859" s="80">
        <f t="shared" si="68"/>
        <v>1</v>
      </c>
      <c r="L859" s="28">
        <f t="shared" si="67"/>
        <v>0</v>
      </c>
      <c r="M859" s="28">
        <f t="shared" si="69"/>
        <v>0</v>
      </c>
    </row>
    <row r="860" spans="1:13" ht="14.15" customHeight="1" x14ac:dyDescent="0.25">
      <c r="A860" s="129">
        <v>16596471</v>
      </c>
      <c r="B860" s="129" t="s">
        <v>289</v>
      </c>
      <c r="C860" s="129" t="s">
        <v>290</v>
      </c>
      <c r="D860" s="4" t="s">
        <v>2991</v>
      </c>
      <c r="E860" s="6">
        <v>30</v>
      </c>
      <c r="F860" s="6"/>
      <c r="G860" s="7"/>
      <c r="H860" s="122">
        <f>VLOOKUP(A860,'NIP totaal 2020'!$A$4:$I$1943,9,0)</f>
        <v>0</v>
      </c>
      <c r="I860" s="32">
        <f t="shared" si="65"/>
        <v>0</v>
      </c>
      <c r="J860" s="27">
        <f t="shared" si="66"/>
        <v>0</v>
      </c>
      <c r="K860" s="80">
        <f t="shared" si="68"/>
        <v>1</v>
      </c>
      <c r="L860" s="28">
        <f t="shared" si="67"/>
        <v>0</v>
      </c>
      <c r="M860" s="28">
        <f t="shared" si="69"/>
        <v>0</v>
      </c>
    </row>
    <row r="861" spans="1:13" ht="14.15" customHeight="1" x14ac:dyDescent="0.25">
      <c r="A861" s="129">
        <v>16596633</v>
      </c>
      <c r="B861" s="129" t="s">
        <v>244</v>
      </c>
      <c r="C861" s="129" t="s">
        <v>2723</v>
      </c>
      <c r="D861" s="4" t="s">
        <v>2991</v>
      </c>
      <c r="E861" s="6">
        <v>1</v>
      </c>
      <c r="F861" s="6"/>
      <c r="G861" s="7"/>
      <c r="H861" s="122">
        <f>VLOOKUP(A861,'NIP totaal 2020'!$A$4:$I$1943,9,0)</f>
        <v>0</v>
      </c>
      <c r="I861" s="32">
        <f t="shared" si="65"/>
        <v>0</v>
      </c>
      <c r="J861" s="27">
        <f t="shared" si="66"/>
        <v>0</v>
      </c>
      <c r="K861" s="80">
        <f t="shared" si="68"/>
        <v>1</v>
      </c>
      <c r="L861" s="28">
        <f t="shared" si="67"/>
        <v>0</v>
      </c>
      <c r="M861" s="28">
        <f t="shared" si="69"/>
        <v>0</v>
      </c>
    </row>
    <row r="862" spans="1:13" ht="14.15" customHeight="1" x14ac:dyDescent="0.25">
      <c r="A862" s="129">
        <v>16597354</v>
      </c>
      <c r="B862" s="129" t="s">
        <v>312</v>
      </c>
      <c r="C862" s="129" t="s">
        <v>313</v>
      </c>
      <c r="D862" s="4" t="s">
        <v>2991</v>
      </c>
      <c r="E862" s="6">
        <v>1</v>
      </c>
      <c r="F862" s="6"/>
      <c r="G862" s="7"/>
      <c r="H862" s="122">
        <f>VLOOKUP(A862,'NIP totaal 2020'!$A$4:$I$1943,9,0)</f>
        <v>0</v>
      </c>
      <c r="I862" s="32">
        <f t="shared" si="65"/>
        <v>0</v>
      </c>
      <c r="J862" s="27">
        <f t="shared" si="66"/>
        <v>0</v>
      </c>
      <c r="K862" s="80">
        <f t="shared" si="68"/>
        <v>1</v>
      </c>
      <c r="L862" s="28">
        <f t="shared" si="67"/>
        <v>0</v>
      </c>
      <c r="M862" s="28">
        <f t="shared" si="69"/>
        <v>0</v>
      </c>
    </row>
    <row r="863" spans="1:13" ht="14.15" customHeight="1" x14ac:dyDescent="0.25">
      <c r="A863" s="129">
        <v>16597478</v>
      </c>
      <c r="B863" s="129" t="s">
        <v>170</v>
      </c>
      <c r="C863" s="129" t="s">
        <v>171</v>
      </c>
      <c r="D863" s="4" t="s">
        <v>2991</v>
      </c>
      <c r="E863" s="6">
        <v>21</v>
      </c>
      <c r="F863" s="6"/>
      <c r="G863" s="7"/>
      <c r="H863" s="122">
        <f>VLOOKUP(A863,'NIP totaal 2020'!$A$4:$I$1943,9,0)</f>
        <v>0</v>
      </c>
      <c r="I863" s="32">
        <f t="shared" si="65"/>
        <v>0</v>
      </c>
      <c r="J863" s="27">
        <f t="shared" si="66"/>
        <v>0</v>
      </c>
      <c r="K863" s="80">
        <f t="shared" si="68"/>
        <v>1</v>
      </c>
      <c r="L863" s="28">
        <f t="shared" si="67"/>
        <v>0</v>
      </c>
      <c r="M863" s="28">
        <f t="shared" si="69"/>
        <v>0</v>
      </c>
    </row>
    <row r="864" spans="1:13" ht="14.15" customHeight="1" x14ac:dyDescent="0.25">
      <c r="A864" s="129">
        <v>16599764</v>
      </c>
      <c r="B864" s="129" t="s">
        <v>255</v>
      </c>
      <c r="C864" s="129" t="s">
        <v>256</v>
      </c>
      <c r="D864" s="4" t="s">
        <v>2991</v>
      </c>
      <c r="E864" s="6">
        <v>120</v>
      </c>
      <c r="F864" s="6"/>
      <c r="G864" s="7"/>
      <c r="H864" s="122">
        <f>VLOOKUP(A864,'NIP totaal 2020'!$A$4:$I$1943,9,0)</f>
        <v>0</v>
      </c>
      <c r="I864" s="32">
        <f t="shared" si="65"/>
        <v>0</v>
      </c>
      <c r="J864" s="27">
        <f t="shared" si="66"/>
        <v>0</v>
      </c>
      <c r="K864" s="80">
        <f t="shared" si="68"/>
        <v>1</v>
      </c>
      <c r="L864" s="28">
        <f t="shared" si="67"/>
        <v>0</v>
      </c>
      <c r="M864" s="28">
        <f t="shared" si="69"/>
        <v>0</v>
      </c>
    </row>
    <row r="865" spans="1:13" ht="14.15" customHeight="1" x14ac:dyDescent="0.25">
      <c r="A865" s="129">
        <v>16599772</v>
      </c>
      <c r="B865" s="129" t="s">
        <v>255</v>
      </c>
      <c r="C865" s="129" t="s">
        <v>256</v>
      </c>
      <c r="D865" s="4" t="s">
        <v>2991</v>
      </c>
      <c r="E865" s="6">
        <v>120</v>
      </c>
      <c r="F865" s="6"/>
      <c r="G865" s="7"/>
      <c r="H865" s="122">
        <f>VLOOKUP(A865,'NIP totaal 2020'!$A$4:$I$1943,9,0)</f>
        <v>0</v>
      </c>
      <c r="I865" s="32">
        <f t="shared" si="65"/>
        <v>0</v>
      </c>
      <c r="J865" s="27">
        <f t="shared" si="66"/>
        <v>0</v>
      </c>
      <c r="K865" s="80">
        <f t="shared" si="68"/>
        <v>1</v>
      </c>
      <c r="L865" s="28">
        <f t="shared" si="67"/>
        <v>0</v>
      </c>
      <c r="M865" s="28">
        <f t="shared" si="69"/>
        <v>0</v>
      </c>
    </row>
    <row r="866" spans="1:13" ht="14.15" customHeight="1" x14ac:dyDescent="0.25">
      <c r="A866" s="129">
        <v>16601696</v>
      </c>
      <c r="B866" s="129" t="s">
        <v>255</v>
      </c>
      <c r="C866" s="129" t="s">
        <v>256</v>
      </c>
      <c r="D866" s="4" t="s">
        <v>2991</v>
      </c>
      <c r="E866" s="6">
        <v>120</v>
      </c>
      <c r="F866" s="6"/>
      <c r="G866" s="7"/>
      <c r="H866" s="122">
        <f>VLOOKUP(A866,'NIP totaal 2020'!$A$4:$I$1943,9,0)</f>
        <v>0</v>
      </c>
      <c r="I866" s="32">
        <f t="shared" si="65"/>
        <v>0</v>
      </c>
      <c r="J866" s="27">
        <f t="shared" si="66"/>
        <v>0</v>
      </c>
      <c r="K866" s="80">
        <f t="shared" si="68"/>
        <v>1</v>
      </c>
      <c r="L866" s="28">
        <f t="shared" si="67"/>
        <v>0</v>
      </c>
      <c r="M866" s="28">
        <f t="shared" si="69"/>
        <v>0</v>
      </c>
    </row>
    <row r="867" spans="1:13" ht="14.15" customHeight="1" x14ac:dyDescent="0.25">
      <c r="A867" s="129">
        <v>16601718</v>
      </c>
      <c r="B867" s="129" t="s">
        <v>255</v>
      </c>
      <c r="C867" s="129" t="s">
        <v>256</v>
      </c>
      <c r="D867" s="4" t="s">
        <v>2991</v>
      </c>
      <c r="E867" s="6">
        <v>120</v>
      </c>
      <c r="F867" s="6"/>
      <c r="G867" s="7"/>
      <c r="H867" s="122">
        <f>VLOOKUP(A867,'NIP totaal 2020'!$A$4:$I$1943,9,0)</f>
        <v>0</v>
      </c>
      <c r="I867" s="32">
        <f t="shared" si="65"/>
        <v>0</v>
      </c>
      <c r="J867" s="27">
        <f t="shared" si="66"/>
        <v>0</v>
      </c>
      <c r="K867" s="80">
        <f t="shared" si="68"/>
        <v>1</v>
      </c>
      <c r="L867" s="28">
        <f t="shared" si="67"/>
        <v>0</v>
      </c>
      <c r="M867" s="28">
        <f t="shared" si="69"/>
        <v>0</v>
      </c>
    </row>
    <row r="868" spans="1:13" ht="14.15" customHeight="1" x14ac:dyDescent="0.25">
      <c r="A868" s="129">
        <v>16604474</v>
      </c>
      <c r="B868" s="129" t="s">
        <v>253</v>
      </c>
      <c r="C868" s="129" t="s">
        <v>254</v>
      </c>
      <c r="D868" s="4" t="s">
        <v>2991</v>
      </c>
      <c r="E868" s="6">
        <v>112</v>
      </c>
      <c r="F868" s="6"/>
      <c r="G868" s="7"/>
      <c r="H868" s="122">
        <f>VLOOKUP(A868,'NIP totaal 2020'!$A$4:$I$1943,9,0)</f>
        <v>0</v>
      </c>
      <c r="I868" s="32">
        <f t="shared" si="65"/>
        <v>0</v>
      </c>
      <c r="J868" s="27">
        <f t="shared" si="66"/>
        <v>0</v>
      </c>
      <c r="K868" s="80">
        <f t="shared" si="68"/>
        <v>1</v>
      </c>
      <c r="L868" s="28">
        <f t="shared" si="67"/>
        <v>0</v>
      </c>
      <c r="M868" s="28">
        <f t="shared" si="69"/>
        <v>0</v>
      </c>
    </row>
    <row r="869" spans="1:13" ht="14.15" customHeight="1" x14ac:dyDescent="0.25">
      <c r="A869" s="129">
        <v>16608038</v>
      </c>
      <c r="B869" s="129" t="s">
        <v>345</v>
      </c>
      <c r="C869" s="129" t="s">
        <v>346</v>
      </c>
      <c r="D869" s="4" t="s">
        <v>2991</v>
      </c>
      <c r="E869" s="6">
        <v>1</v>
      </c>
      <c r="F869" s="6"/>
      <c r="G869" s="7"/>
      <c r="H869" s="122">
        <f>VLOOKUP(A869,'NIP totaal 2020'!$A$4:$I$1943,9,0)</f>
        <v>0</v>
      </c>
      <c r="I869" s="32">
        <f t="shared" si="65"/>
        <v>0</v>
      </c>
      <c r="J869" s="27">
        <f t="shared" si="66"/>
        <v>0</v>
      </c>
      <c r="K869" s="80">
        <f t="shared" si="68"/>
        <v>1</v>
      </c>
      <c r="L869" s="28">
        <f t="shared" si="67"/>
        <v>0</v>
      </c>
      <c r="M869" s="28">
        <f t="shared" si="69"/>
        <v>0</v>
      </c>
    </row>
    <row r="870" spans="1:13" ht="14.15" customHeight="1" x14ac:dyDescent="0.25">
      <c r="A870" s="129">
        <v>16608046</v>
      </c>
      <c r="B870" s="129" t="s">
        <v>249</v>
      </c>
      <c r="C870" s="129" t="s">
        <v>250</v>
      </c>
      <c r="D870" s="4" t="s">
        <v>2991</v>
      </c>
      <c r="E870" s="6">
        <v>28</v>
      </c>
      <c r="F870" s="6"/>
      <c r="G870" s="7"/>
      <c r="H870" s="122">
        <f>VLOOKUP(A870,'NIP totaal 2020'!$A$4:$I$1943,9,0)</f>
        <v>0</v>
      </c>
      <c r="I870" s="32">
        <f t="shared" si="65"/>
        <v>0</v>
      </c>
      <c r="J870" s="27">
        <f t="shared" si="66"/>
        <v>0</v>
      </c>
      <c r="K870" s="80">
        <f t="shared" si="68"/>
        <v>1</v>
      </c>
      <c r="L870" s="28">
        <f t="shared" si="67"/>
        <v>0</v>
      </c>
      <c r="M870" s="28">
        <f t="shared" si="69"/>
        <v>0</v>
      </c>
    </row>
    <row r="871" spans="1:13" ht="14.15" customHeight="1" x14ac:dyDescent="0.25">
      <c r="A871" s="129">
        <v>16608097</v>
      </c>
      <c r="B871" s="129" t="s">
        <v>347</v>
      </c>
      <c r="C871" s="129" t="s">
        <v>348</v>
      </c>
      <c r="D871" s="4" t="s">
        <v>2991</v>
      </c>
      <c r="E871" s="6">
        <v>84</v>
      </c>
      <c r="F871" s="6"/>
      <c r="G871" s="7"/>
      <c r="H871" s="122">
        <f>VLOOKUP(A871,'NIP totaal 2020'!$A$4:$I$1943,9,0)</f>
        <v>0</v>
      </c>
      <c r="I871" s="32">
        <f t="shared" si="65"/>
        <v>0</v>
      </c>
      <c r="J871" s="27">
        <f t="shared" si="66"/>
        <v>0</v>
      </c>
      <c r="K871" s="80">
        <f t="shared" si="68"/>
        <v>1</v>
      </c>
      <c r="L871" s="28">
        <f t="shared" si="67"/>
        <v>0</v>
      </c>
      <c r="M871" s="28">
        <f t="shared" si="69"/>
        <v>0</v>
      </c>
    </row>
    <row r="872" spans="1:13" ht="14.15" customHeight="1" x14ac:dyDescent="0.25">
      <c r="A872" s="129">
        <v>16608143</v>
      </c>
      <c r="B872" s="129" t="s">
        <v>347</v>
      </c>
      <c r="C872" s="129" t="s">
        <v>348</v>
      </c>
      <c r="D872" s="4" t="s">
        <v>2991</v>
      </c>
      <c r="E872" s="6">
        <v>56</v>
      </c>
      <c r="F872" s="6"/>
      <c r="G872" s="7"/>
      <c r="H872" s="122">
        <f>VLOOKUP(A872,'NIP totaal 2020'!$A$4:$I$1943,9,0)</f>
        <v>0</v>
      </c>
      <c r="I872" s="32">
        <f t="shared" si="65"/>
        <v>0</v>
      </c>
      <c r="J872" s="27">
        <f t="shared" si="66"/>
        <v>0</v>
      </c>
      <c r="K872" s="80">
        <f t="shared" si="68"/>
        <v>1</v>
      </c>
      <c r="L872" s="28">
        <f t="shared" si="67"/>
        <v>0</v>
      </c>
      <c r="M872" s="28">
        <f t="shared" si="69"/>
        <v>0</v>
      </c>
    </row>
    <row r="873" spans="1:13" ht="14.15" customHeight="1" x14ac:dyDescent="0.25">
      <c r="A873" s="129">
        <v>16608267</v>
      </c>
      <c r="B873" s="129" t="s">
        <v>269</v>
      </c>
      <c r="C873" s="129" t="s">
        <v>270</v>
      </c>
      <c r="D873" s="4" t="s">
        <v>2991</v>
      </c>
      <c r="E873" s="6">
        <v>90</v>
      </c>
      <c r="F873" s="6"/>
      <c r="G873" s="7"/>
      <c r="H873" s="122">
        <f>VLOOKUP(A873,'NIP totaal 2020'!$A$4:$I$1943,9,0)</f>
        <v>0</v>
      </c>
      <c r="I873" s="32">
        <f t="shared" si="65"/>
        <v>0</v>
      </c>
      <c r="J873" s="27">
        <f t="shared" si="66"/>
        <v>0</v>
      </c>
      <c r="K873" s="80">
        <f t="shared" si="68"/>
        <v>1</v>
      </c>
      <c r="L873" s="28">
        <f t="shared" si="67"/>
        <v>0</v>
      </c>
      <c r="M873" s="28">
        <f t="shared" si="69"/>
        <v>0</v>
      </c>
    </row>
    <row r="874" spans="1:13" ht="14.15" customHeight="1" x14ac:dyDescent="0.25">
      <c r="A874" s="129">
        <v>16613708</v>
      </c>
      <c r="B874" s="129" t="s">
        <v>325</v>
      </c>
      <c r="C874" s="129" t="s">
        <v>326</v>
      </c>
      <c r="D874" s="4" t="s">
        <v>2991</v>
      </c>
      <c r="E874" s="6">
        <v>240</v>
      </c>
      <c r="F874" s="6"/>
      <c r="G874" s="7"/>
      <c r="H874" s="122">
        <f>VLOOKUP(A874,'NIP totaal 2020'!$A$4:$I$1943,9,0)</f>
        <v>0</v>
      </c>
      <c r="I874" s="32">
        <f t="shared" si="65"/>
        <v>0</v>
      </c>
      <c r="J874" s="27">
        <f t="shared" si="66"/>
        <v>0</v>
      </c>
      <c r="K874" s="80">
        <f t="shared" si="68"/>
        <v>1</v>
      </c>
      <c r="L874" s="28">
        <f t="shared" si="67"/>
        <v>0</v>
      </c>
      <c r="M874" s="28">
        <f t="shared" si="69"/>
        <v>0</v>
      </c>
    </row>
    <row r="875" spans="1:13" ht="14.15" customHeight="1" x14ac:dyDescent="0.25">
      <c r="A875" s="129">
        <v>16616499</v>
      </c>
      <c r="B875" s="129" t="s">
        <v>245</v>
      </c>
      <c r="C875" s="129" t="s">
        <v>246</v>
      </c>
      <c r="D875" s="4" t="s">
        <v>2991</v>
      </c>
      <c r="E875" s="6">
        <v>60</v>
      </c>
      <c r="F875" s="6"/>
      <c r="G875" s="7"/>
      <c r="H875" s="122">
        <f>VLOOKUP(A875,'NIP totaal 2020'!$A$4:$I$1943,9,0)</f>
        <v>0</v>
      </c>
      <c r="I875" s="32">
        <f t="shared" si="65"/>
        <v>0</v>
      </c>
      <c r="J875" s="27">
        <f t="shared" si="66"/>
        <v>0</v>
      </c>
      <c r="K875" s="80">
        <f t="shared" si="68"/>
        <v>1</v>
      </c>
      <c r="L875" s="28">
        <f t="shared" si="67"/>
        <v>0</v>
      </c>
      <c r="M875" s="28">
        <f t="shared" si="69"/>
        <v>0</v>
      </c>
    </row>
    <row r="876" spans="1:13" ht="14.15" customHeight="1" x14ac:dyDescent="0.25">
      <c r="A876" s="129">
        <v>16616502</v>
      </c>
      <c r="B876" s="129" t="s">
        <v>285</v>
      </c>
      <c r="C876" s="129" t="s">
        <v>286</v>
      </c>
      <c r="D876" s="4" t="s">
        <v>2991</v>
      </c>
      <c r="E876" s="6">
        <v>1</v>
      </c>
      <c r="F876" s="6"/>
      <c r="G876" s="7"/>
      <c r="H876" s="122">
        <f>VLOOKUP(A876,'NIP totaal 2020'!$A$4:$I$1943,9,0)</f>
        <v>0</v>
      </c>
      <c r="I876" s="32">
        <f t="shared" si="65"/>
        <v>0</v>
      </c>
      <c r="J876" s="27">
        <f t="shared" si="66"/>
        <v>0</v>
      </c>
      <c r="K876" s="80">
        <f t="shared" si="68"/>
        <v>1</v>
      </c>
      <c r="L876" s="28">
        <f t="shared" si="67"/>
        <v>0</v>
      </c>
      <c r="M876" s="28">
        <f t="shared" si="69"/>
        <v>0</v>
      </c>
    </row>
    <row r="877" spans="1:13" ht="14.15" customHeight="1" x14ac:dyDescent="0.25">
      <c r="A877" s="129">
        <v>16616685</v>
      </c>
      <c r="B877" s="129" t="s">
        <v>291</v>
      </c>
      <c r="C877" s="129" t="s">
        <v>292</v>
      </c>
      <c r="D877" s="4" t="s">
        <v>2991</v>
      </c>
      <c r="E877" s="6">
        <v>1</v>
      </c>
      <c r="F877" s="6"/>
      <c r="G877" s="7"/>
      <c r="H877" s="122">
        <f>VLOOKUP(A877,'NIP totaal 2020'!$A$4:$I$1943,9,0)</f>
        <v>0</v>
      </c>
      <c r="I877" s="32">
        <f t="shared" si="65"/>
        <v>0</v>
      </c>
      <c r="J877" s="27">
        <f t="shared" si="66"/>
        <v>0</v>
      </c>
      <c r="K877" s="80">
        <f t="shared" si="68"/>
        <v>1</v>
      </c>
      <c r="L877" s="28">
        <f t="shared" si="67"/>
        <v>0</v>
      </c>
      <c r="M877" s="28">
        <f t="shared" si="69"/>
        <v>0</v>
      </c>
    </row>
    <row r="878" spans="1:13" ht="14.15" customHeight="1" x14ac:dyDescent="0.25">
      <c r="A878" s="129">
        <v>16616693</v>
      </c>
      <c r="B878" s="129" t="s">
        <v>291</v>
      </c>
      <c r="C878" s="129" t="s">
        <v>292</v>
      </c>
      <c r="D878" s="4" t="s">
        <v>2991</v>
      </c>
      <c r="E878" s="6">
        <v>1</v>
      </c>
      <c r="F878" s="6"/>
      <c r="G878" s="7"/>
      <c r="H878" s="122">
        <f>VLOOKUP(A878,'NIP totaal 2020'!$A$4:$I$1943,9,0)</f>
        <v>0</v>
      </c>
      <c r="I878" s="32">
        <f t="shared" si="65"/>
        <v>0</v>
      </c>
      <c r="J878" s="27">
        <f t="shared" si="66"/>
        <v>0</v>
      </c>
      <c r="K878" s="80">
        <f t="shared" si="68"/>
        <v>1</v>
      </c>
      <c r="L878" s="28">
        <f t="shared" si="67"/>
        <v>0</v>
      </c>
      <c r="M878" s="28">
        <f t="shared" si="69"/>
        <v>0</v>
      </c>
    </row>
    <row r="879" spans="1:13" ht="14.15" customHeight="1" x14ac:dyDescent="0.25">
      <c r="A879" s="129">
        <v>16618084</v>
      </c>
      <c r="B879" s="129" t="s">
        <v>261</v>
      </c>
      <c r="C879" s="129" t="s">
        <v>262</v>
      </c>
      <c r="D879" s="4" t="s">
        <v>2991</v>
      </c>
      <c r="E879" s="6">
        <v>21</v>
      </c>
      <c r="F879" s="6"/>
      <c r="G879" s="7"/>
      <c r="H879" s="122">
        <f>VLOOKUP(A879,'NIP totaal 2020'!$A$4:$I$1943,9,0)</f>
        <v>0</v>
      </c>
      <c r="I879" s="32">
        <f t="shared" si="65"/>
        <v>0</v>
      </c>
      <c r="J879" s="27">
        <f t="shared" si="66"/>
        <v>0</v>
      </c>
      <c r="K879" s="80">
        <f t="shared" si="68"/>
        <v>1</v>
      </c>
      <c r="L879" s="28">
        <f t="shared" si="67"/>
        <v>0</v>
      </c>
      <c r="M879" s="28">
        <f t="shared" si="69"/>
        <v>0</v>
      </c>
    </row>
    <row r="880" spans="1:13" ht="14.15" customHeight="1" x14ac:dyDescent="0.25">
      <c r="A880" s="129">
        <v>16618092</v>
      </c>
      <c r="B880" s="129" t="s">
        <v>261</v>
      </c>
      <c r="C880" s="129" t="s">
        <v>262</v>
      </c>
      <c r="D880" s="4" t="s">
        <v>2991</v>
      </c>
      <c r="E880" s="6">
        <v>21</v>
      </c>
      <c r="F880" s="6"/>
      <c r="G880" s="7"/>
      <c r="H880" s="122">
        <f>VLOOKUP(A880,'NIP totaal 2020'!$A$4:$I$1943,9,0)</f>
        <v>0</v>
      </c>
      <c r="I880" s="32">
        <f t="shared" si="65"/>
        <v>0</v>
      </c>
      <c r="J880" s="27">
        <f t="shared" si="66"/>
        <v>0</v>
      </c>
      <c r="K880" s="80">
        <f t="shared" si="68"/>
        <v>1</v>
      </c>
      <c r="L880" s="28">
        <f t="shared" si="67"/>
        <v>0</v>
      </c>
      <c r="M880" s="28">
        <f t="shared" si="69"/>
        <v>0</v>
      </c>
    </row>
    <row r="881" spans="1:13" ht="14.15" customHeight="1" x14ac:dyDescent="0.25">
      <c r="A881" s="129">
        <v>16618173</v>
      </c>
      <c r="B881" s="129" t="s">
        <v>2727</v>
      </c>
      <c r="C881" s="129" t="s">
        <v>2728</v>
      </c>
      <c r="D881" s="4" t="s">
        <v>2991</v>
      </c>
      <c r="E881" s="6">
        <v>21</v>
      </c>
      <c r="F881" s="6"/>
      <c r="G881" s="7"/>
      <c r="H881" s="122">
        <f>VLOOKUP(A881,'NIP totaal 2020'!$A$4:$I$1943,9,0)</f>
        <v>0</v>
      </c>
      <c r="I881" s="32">
        <f t="shared" si="65"/>
        <v>0</v>
      </c>
      <c r="J881" s="27">
        <f t="shared" si="66"/>
        <v>0</v>
      </c>
      <c r="K881" s="80">
        <f t="shared" si="68"/>
        <v>1</v>
      </c>
      <c r="L881" s="28">
        <f t="shared" si="67"/>
        <v>0</v>
      </c>
      <c r="M881" s="28">
        <f t="shared" si="69"/>
        <v>0</v>
      </c>
    </row>
    <row r="882" spans="1:13" ht="14.15" customHeight="1" x14ac:dyDescent="0.25">
      <c r="A882" s="129">
        <v>16618181</v>
      </c>
      <c r="B882" s="129" t="s">
        <v>2727</v>
      </c>
      <c r="C882" s="129" t="s">
        <v>2728</v>
      </c>
      <c r="D882" s="4" t="s">
        <v>2991</v>
      </c>
      <c r="E882" s="6">
        <v>21</v>
      </c>
      <c r="F882" s="6"/>
      <c r="G882" s="7"/>
      <c r="H882" s="122">
        <f>VLOOKUP(A882,'NIP totaal 2020'!$A$4:$I$1943,9,0)</f>
        <v>0</v>
      </c>
      <c r="I882" s="32">
        <f t="shared" si="65"/>
        <v>0</v>
      </c>
      <c r="J882" s="27">
        <f t="shared" si="66"/>
        <v>0</v>
      </c>
      <c r="K882" s="80">
        <f t="shared" si="68"/>
        <v>1</v>
      </c>
      <c r="L882" s="28">
        <f t="shared" si="67"/>
        <v>0</v>
      </c>
      <c r="M882" s="28">
        <f t="shared" si="69"/>
        <v>0</v>
      </c>
    </row>
    <row r="883" spans="1:13" ht="14.15" customHeight="1" x14ac:dyDescent="0.25">
      <c r="A883" s="129">
        <v>16620275</v>
      </c>
      <c r="B883" s="129" t="s">
        <v>285</v>
      </c>
      <c r="C883" s="129" t="s">
        <v>286</v>
      </c>
      <c r="D883" s="4" t="s">
        <v>2991</v>
      </c>
      <c r="E883" s="6">
        <v>1</v>
      </c>
      <c r="F883" s="6"/>
      <c r="G883" s="7"/>
      <c r="H883" s="122">
        <f>VLOOKUP(A883,'NIP totaal 2020'!$A$4:$I$1943,9,0)</f>
        <v>0</v>
      </c>
      <c r="I883" s="32">
        <f t="shared" si="65"/>
        <v>0</v>
      </c>
      <c r="J883" s="27">
        <f t="shared" si="66"/>
        <v>0</v>
      </c>
      <c r="K883" s="80">
        <f t="shared" si="68"/>
        <v>1</v>
      </c>
      <c r="L883" s="28">
        <f t="shared" si="67"/>
        <v>0</v>
      </c>
      <c r="M883" s="28">
        <f t="shared" si="69"/>
        <v>0</v>
      </c>
    </row>
    <row r="884" spans="1:13" ht="14.15" customHeight="1" x14ac:dyDescent="0.25">
      <c r="A884" s="129">
        <v>16620283</v>
      </c>
      <c r="B884" s="129" t="s">
        <v>245</v>
      </c>
      <c r="C884" s="129" t="s">
        <v>246</v>
      </c>
      <c r="D884" s="4" t="s">
        <v>2991</v>
      </c>
      <c r="E884" s="6">
        <v>60</v>
      </c>
      <c r="F884" s="6"/>
      <c r="G884" s="7"/>
      <c r="H884" s="122">
        <f>VLOOKUP(A884,'NIP totaal 2020'!$A$4:$I$1943,9,0)</f>
        <v>0</v>
      </c>
      <c r="I884" s="32">
        <f t="shared" si="65"/>
        <v>0</v>
      </c>
      <c r="J884" s="27">
        <f t="shared" si="66"/>
        <v>0</v>
      </c>
      <c r="K884" s="80">
        <f t="shared" si="68"/>
        <v>1</v>
      </c>
      <c r="L884" s="28">
        <f t="shared" si="67"/>
        <v>0</v>
      </c>
      <c r="M884" s="28">
        <f t="shared" si="69"/>
        <v>0</v>
      </c>
    </row>
    <row r="885" spans="1:13" ht="14.15" customHeight="1" x14ac:dyDescent="0.25">
      <c r="A885" s="129">
        <v>16620798</v>
      </c>
      <c r="B885" s="129" t="s">
        <v>291</v>
      </c>
      <c r="C885" s="129" t="s">
        <v>292</v>
      </c>
      <c r="D885" s="4" t="s">
        <v>2991</v>
      </c>
      <c r="E885" s="6">
        <v>1</v>
      </c>
      <c r="F885" s="6"/>
      <c r="G885" s="7"/>
      <c r="H885" s="122">
        <f>VLOOKUP(A885,'NIP totaal 2020'!$A$4:$I$1943,9,0)</f>
        <v>0</v>
      </c>
      <c r="I885" s="32">
        <f t="shared" si="65"/>
        <v>0</v>
      </c>
      <c r="J885" s="27">
        <f t="shared" si="66"/>
        <v>0</v>
      </c>
      <c r="K885" s="80">
        <f t="shared" si="68"/>
        <v>1</v>
      </c>
      <c r="L885" s="28">
        <f t="shared" si="67"/>
        <v>0</v>
      </c>
      <c r="M885" s="28">
        <f t="shared" si="69"/>
        <v>0</v>
      </c>
    </row>
    <row r="886" spans="1:13" ht="14.15" customHeight="1" x14ac:dyDescent="0.25">
      <c r="A886" s="129">
        <v>16620801</v>
      </c>
      <c r="B886" s="129" t="s">
        <v>291</v>
      </c>
      <c r="C886" s="129" t="s">
        <v>292</v>
      </c>
      <c r="D886" s="4" t="s">
        <v>2991</v>
      </c>
      <c r="E886" s="6">
        <v>1</v>
      </c>
      <c r="F886" s="6"/>
      <c r="G886" s="7"/>
      <c r="H886" s="122">
        <f>VLOOKUP(A886,'NIP totaal 2020'!$A$4:$I$1943,9,0)</f>
        <v>0</v>
      </c>
      <c r="I886" s="32">
        <f t="shared" si="65"/>
        <v>0</v>
      </c>
      <c r="J886" s="27">
        <f t="shared" si="66"/>
        <v>0</v>
      </c>
      <c r="K886" s="80">
        <f t="shared" si="68"/>
        <v>1</v>
      </c>
      <c r="L886" s="28">
        <f t="shared" si="67"/>
        <v>0</v>
      </c>
      <c r="M886" s="28">
        <f t="shared" si="69"/>
        <v>0</v>
      </c>
    </row>
    <row r="887" spans="1:13" ht="14.15" customHeight="1" x14ac:dyDescent="0.25">
      <c r="A887" s="129">
        <v>16620828</v>
      </c>
      <c r="B887" s="129" t="s">
        <v>291</v>
      </c>
      <c r="C887" s="129" t="s">
        <v>292</v>
      </c>
      <c r="D887" s="4" t="s">
        <v>2991</v>
      </c>
      <c r="E887" s="6">
        <v>1</v>
      </c>
      <c r="F887" s="6"/>
      <c r="G887" s="7"/>
      <c r="H887" s="122">
        <f>VLOOKUP(A887,'NIP totaal 2020'!$A$4:$I$1943,9,0)</f>
        <v>0</v>
      </c>
      <c r="I887" s="32">
        <f t="shared" si="65"/>
        <v>0</v>
      </c>
      <c r="J887" s="27">
        <f t="shared" si="66"/>
        <v>0</v>
      </c>
      <c r="K887" s="80">
        <f t="shared" si="68"/>
        <v>1</v>
      </c>
      <c r="L887" s="28">
        <f t="shared" si="67"/>
        <v>0</v>
      </c>
      <c r="M887" s="28">
        <f t="shared" si="69"/>
        <v>0</v>
      </c>
    </row>
    <row r="888" spans="1:13" ht="14.15" customHeight="1" x14ac:dyDescent="0.25">
      <c r="A888" s="129">
        <v>16628500</v>
      </c>
      <c r="B888" s="129" t="s">
        <v>130</v>
      </c>
      <c r="C888" s="129" t="s">
        <v>131</v>
      </c>
      <c r="D888" s="4" t="s">
        <v>2991</v>
      </c>
      <c r="E888" s="6">
        <v>1</v>
      </c>
      <c r="F888" s="6"/>
      <c r="G888" s="7"/>
      <c r="H888" s="122">
        <f>VLOOKUP(A888,'NIP totaal 2020'!$A$4:$I$1943,9,0)</f>
        <v>0</v>
      </c>
      <c r="I888" s="32">
        <f t="shared" si="65"/>
        <v>0</v>
      </c>
      <c r="J888" s="27">
        <f t="shared" si="66"/>
        <v>0</v>
      </c>
      <c r="K888" s="80">
        <f t="shared" si="68"/>
        <v>1</v>
      </c>
      <c r="L888" s="28">
        <f t="shared" si="67"/>
        <v>0</v>
      </c>
      <c r="M888" s="28">
        <f t="shared" si="69"/>
        <v>0</v>
      </c>
    </row>
    <row r="889" spans="1:13" ht="14.15" customHeight="1" x14ac:dyDescent="0.25">
      <c r="A889" s="129">
        <v>16628721</v>
      </c>
      <c r="B889" s="129" t="s">
        <v>291</v>
      </c>
      <c r="C889" s="129" t="s">
        <v>292</v>
      </c>
      <c r="D889" s="4" t="s">
        <v>2991</v>
      </c>
      <c r="E889" s="6">
        <v>1</v>
      </c>
      <c r="F889" s="6"/>
      <c r="G889" s="7"/>
      <c r="H889" s="122">
        <f>VLOOKUP(A889,'NIP totaal 2020'!$A$4:$I$1943,9,0)</f>
        <v>0</v>
      </c>
      <c r="I889" s="32">
        <f t="shared" si="65"/>
        <v>0</v>
      </c>
      <c r="J889" s="27">
        <f t="shared" si="66"/>
        <v>0</v>
      </c>
      <c r="K889" s="80">
        <f t="shared" si="68"/>
        <v>1</v>
      </c>
      <c r="L889" s="28">
        <f t="shared" si="67"/>
        <v>0</v>
      </c>
      <c r="M889" s="28">
        <f t="shared" si="69"/>
        <v>0</v>
      </c>
    </row>
    <row r="890" spans="1:13" ht="14.15" customHeight="1" x14ac:dyDescent="0.25">
      <c r="A890" s="129">
        <v>16628748</v>
      </c>
      <c r="B890" s="129" t="s">
        <v>291</v>
      </c>
      <c r="C890" s="129" t="s">
        <v>292</v>
      </c>
      <c r="D890" s="4" t="s">
        <v>2991</v>
      </c>
      <c r="E890" s="6">
        <v>1</v>
      </c>
      <c r="F890" s="6"/>
      <c r="G890" s="7"/>
      <c r="H890" s="122">
        <f>VLOOKUP(A890,'NIP totaal 2020'!$A$4:$I$1943,9,0)</f>
        <v>0</v>
      </c>
      <c r="I890" s="32">
        <f t="shared" si="65"/>
        <v>0</v>
      </c>
      <c r="J890" s="27">
        <f t="shared" si="66"/>
        <v>0</v>
      </c>
      <c r="K890" s="80">
        <f t="shared" si="68"/>
        <v>1</v>
      </c>
      <c r="L890" s="28">
        <f t="shared" si="67"/>
        <v>0</v>
      </c>
      <c r="M890" s="28">
        <f t="shared" si="69"/>
        <v>0</v>
      </c>
    </row>
    <row r="891" spans="1:13" ht="14.15" customHeight="1" x14ac:dyDescent="0.25">
      <c r="A891" s="129">
        <v>16628764</v>
      </c>
      <c r="B891" s="129" t="s">
        <v>291</v>
      </c>
      <c r="C891" s="129" t="s">
        <v>292</v>
      </c>
      <c r="D891" s="4" t="s">
        <v>2991</v>
      </c>
      <c r="E891" s="6">
        <v>1</v>
      </c>
      <c r="F891" s="6"/>
      <c r="G891" s="7"/>
      <c r="H891" s="122">
        <f>VLOOKUP(A891,'NIP totaal 2020'!$A$4:$I$1943,9,0)</f>
        <v>0</v>
      </c>
      <c r="I891" s="32">
        <f t="shared" si="65"/>
        <v>0</v>
      </c>
      <c r="J891" s="27">
        <f t="shared" si="66"/>
        <v>0</v>
      </c>
      <c r="K891" s="80">
        <f t="shared" si="68"/>
        <v>1</v>
      </c>
      <c r="L891" s="28">
        <f t="shared" si="67"/>
        <v>0</v>
      </c>
      <c r="M891" s="28">
        <f t="shared" si="69"/>
        <v>0</v>
      </c>
    </row>
    <row r="892" spans="1:13" ht="14.15" customHeight="1" x14ac:dyDescent="0.25">
      <c r="A892" s="129">
        <v>16635353</v>
      </c>
      <c r="B892" s="129" t="s">
        <v>265</v>
      </c>
      <c r="C892" s="129" t="s">
        <v>266</v>
      </c>
      <c r="D892" s="4" t="s">
        <v>2991</v>
      </c>
      <c r="E892" s="6">
        <v>1</v>
      </c>
      <c r="F892" s="6"/>
      <c r="G892" s="7"/>
      <c r="H892" s="122">
        <f>VLOOKUP(A892,'NIP totaal 2020'!$A$4:$I$1943,9,0)</f>
        <v>0</v>
      </c>
      <c r="I892" s="32">
        <f t="shared" si="65"/>
        <v>0</v>
      </c>
      <c r="J892" s="27">
        <f t="shared" si="66"/>
        <v>0</v>
      </c>
      <c r="K892" s="80">
        <f t="shared" si="68"/>
        <v>1</v>
      </c>
      <c r="L892" s="28">
        <f t="shared" si="67"/>
        <v>0</v>
      </c>
      <c r="M892" s="28">
        <f t="shared" si="69"/>
        <v>0</v>
      </c>
    </row>
    <row r="893" spans="1:13" ht="14.15" customHeight="1" x14ac:dyDescent="0.25">
      <c r="A893" s="129">
        <v>16635388</v>
      </c>
      <c r="B893" s="129" t="s">
        <v>265</v>
      </c>
      <c r="C893" s="129" t="s">
        <v>266</v>
      </c>
      <c r="D893" s="4" t="s">
        <v>2991</v>
      </c>
      <c r="E893" s="6">
        <v>1</v>
      </c>
      <c r="F893" s="6"/>
      <c r="G893" s="7"/>
      <c r="H893" s="122">
        <f>VLOOKUP(A893,'NIP totaal 2020'!$A$4:$I$1943,9,0)</f>
        <v>0</v>
      </c>
      <c r="I893" s="32">
        <f t="shared" si="65"/>
        <v>0</v>
      </c>
      <c r="J893" s="27">
        <f t="shared" si="66"/>
        <v>0</v>
      </c>
      <c r="K893" s="80">
        <f t="shared" si="68"/>
        <v>1</v>
      </c>
      <c r="L893" s="28">
        <f t="shared" si="67"/>
        <v>0</v>
      </c>
      <c r="M893" s="28">
        <f t="shared" si="69"/>
        <v>0</v>
      </c>
    </row>
    <row r="894" spans="1:13" ht="14.15" customHeight="1" x14ac:dyDescent="0.25">
      <c r="A894" s="129">
        <v>16636104</v>
      </c>
      <c r="B894" s="129" t="s">
        <v>229</v>
      </c>
      <c r="C894" s="129" t="s">
        <v>230</v>
      </c>
      <c r="D894" s="4" t="s">
        <v>2991</v>
      </c>
      <c r="E894" s="6">
        <v>8</v>
      </c>
      <c r="F894" s="6"/>
      <c r="G894" s="7"/>
      <c r="H894" s="122">
        <f>VLOOKUP(A894,'NIP totaal 2020'!$A$4:$I$1943,9,0)</f>
        <v>0</v>
      </c>
      <c r="I894" s="32">
        <f t="shared" si="65"/>
        <v>0</v>
      </c>
      <c r="J894" s="27">
        <f t="shared" si="66"/>
        <v>0</v>
      </c>
      <c r="K894" s="80">
        <f t="shared" si="68"/>
        <v>1</v>
      </c>
      <c r="L894" s="28">
        <f t="shared" si="67"/>
        <v>0</v>
      </c>
      <c r="M894" s="28">
        <f t="shared" si="69"/>
        <v>0</v>
      </c>
    </row>
    <row r="895" spans="1:13" ht="14.15" customHeight="1" x14ac:dyDescent="0.25">
      <c r="A895" s="129">
        <v>16636112</v>
      </c>
      <c r="B895" s="129" t="s">
        <v>227</v>
      </c>
      <c r="C895" s="129" t="s">
        <v>228</v>
      </c>
      <c r="D895" s="4" t="s">
        <v>2991</v>
      </c>
      <c r="E895" s="6">
        <v>1</v>
      </c>
      <c r="F895" s="6"/>
      <c r="G895" s="7"/>
      <c r="H895" s="122">
        <f>VLOOKUP(A895,'NIP totaal 2020'!$A$4:$I$1943,9,0)</f>
        <v>0</v>
      </c>
      <c r="I895" s="32">
        <f t="shared" si="65"/>
        <v>0</v>
      </c>
      <c r="J895" s="27">
        <f t="shared" si="66"/>
        <v>0</v>
      </c>
      <c r="K895" s="80">
        <f t="shared" si="68"/>
        <v>1</v>
      </c>
      <c r="L895" s="28">
        <f t="shared" si="67"/>
        <v>0</v>
      </c>
      <c r="M895" s="28">
        <f t="shared" si="69"/>
        <v>0</v>
      </c>
    </row>
    <row r="896" spans="1:13" ht="14.15" customHeight="1" x14ac:dyDescent="0.25">
      <c r="A896" s="129">
        <v>16636120</v>
      </c>
      <c r="B896" s="129" t="s">
        <v>281</v>
      </c>
      <c r="C896" s="129" t="s">
        <v>282</v>
      </c>
      <c r="D896" s="4" t="s">
        <v>2991</v>
      </c>
      <c r="E896" s="6">
        <v>1</v>
      </c>
      <c r="F896" s="6"/>
      <c r="G896" s="7"/>
      <c r="H896" s="122">
        <f>VLOOKUP(A896,'NIP totaal 2020'!$A$4:$I$1943,9,0)</f>
        <v>0</v>
      </c>
      <c r="I896" s="32">
        <f t="shared" si="65"/>
        <v>0</v>
      </c>
      <c r="J896" s="27">
        <f t="shared" si="66"/>
        <v>0</v>
      </c>
      <c r="K896" s="80">
        <f t="shared" si="68"/>
        <v>1</v>
      </c>
      <c r="L896" s="28">
        <f t="shared" si="67"/>
        <v>0</v>
      </c>
      <c r="M896" s="28">
        <f t="shared" si="69"/>
        <v>0</v>
      </c>
    </row>
    <row r="897" spans="1:13" ht="14.15" customHeight="1" x14ac:dyDescent="0.25">
      <c r="A897" s="129">
        <v>16636511</v>
      </c>
      <c r="B897" s="129" t="s">
        <v>152</v>
      </c>
      <c r="C897" s="129" t="s">
        <v>153</v>
      </c>
      <c r="D897" s="4" t="s">
        <v>2991</v>
      </c>
      <c r="E897" s="6">
        <v>100</v>
      </c>
      <c r="F897" s="6"/>
      <c r="G897" s="7"/>
      <c r="H897" s="122">
        <f>VLOOKUP(A897,'NIP totaal 2020'!$A$4:$I$1943,9,0)</f>
        <v>0</v>
      </c>
      <c r="I897" s="32">
        <f t="shared" si="65"/>
        <v>0</v>
      </c>
      <c r="J897" s="27">
        <f t="shared" si="66"/>
        <v>0</v>
      </c>
      <c r="K897" s="80">
        <f t="shared" si="68"/>
        <v>1</v>
      </c>
      <c r="L897" s="28">
        <f t="shared" si="67"/>
        <v>0</v>
      </c>
      <c r="M897" s="28">
        <f t="shared" si="69"/>
        <v>0</v>
      </c>
    </row>
    <row r="898" spans="1:13" ht="14.15" customHeight="1" x14ac:dyDescent="0.25">
      <c r="A898" s="129">
        <v>16636856</v>
      </c>
      <c r="B898" s="129" t="s">
        <v>140</v>
      </c>
      <c r="C898" s="129" t="s">
        <v>141</v>
      </c>
      <c r="D898" s="4" t="s">
        <v>2991</v>
      </c>
      <c r="E898" s="6">
        <v>60</v>
      </c>
      <c r="F898" s="6"/>
      <c r="G898" s="7"/>
      <c r="H898" s="122">
        <f>VLOOKUP(A898,'NIP totaal 2020'!$A$4:$I$1943,9,0)</f>
        <v>0</v>
      </c>
      <c r="I898" s="32">
        <f t="shared" si="65"/>
        <v>0</v>
      </c>
      <c r="J898" s="27">
        <f t="shared" si="66"/>
        <v>0</v>
      </c>
      <c r="K898" s="80">
        <f t="shared" si="68"/>
        <v>1</v>
      </c>
      <c r="L898" s="28">
        <f t="shared" si="67"/>
        <v>0</v>
      </c>
      <c r="M898" s="28">
        <f t="shared" si="69"/>
        <v>0</v>
      </c>
    </row>
    <row r="899" spans="1:13" ht="14.15" customHeight="1" x14ac:dyDescent="0.25">
      <c r="A899" s="129">
        <v>16637097</v>
      </c>
      <c r="B899" s="129" t="s">
        <v>128</v>
      </c>
      <c r="C899" s="129" t="s">
        <v>129</v>
      </c>
      <c r="D899" s="4" t="s">
        <v>2991</v>
      </c>
      <c r="E899" s="6">
        <v>1</v>
      </c>
      <c r="F899" s="6"/>
      <c r="G899" s="7"/>
      <c r="H899" s="122">
        <f>VLOOKUP(A899,'NIP totaal 2020'!$A$4:$I$1943,9,0)</f>
        <v>0</v>
      </c>
      <c r="I899" s="32">
        <f t="shared" si="65"/>
        <v>0</v>
      </c>
      <c r="J899" s="27">
        <f t="shared" si="66"/>
        <v>0</v>
      </c>
      <c r="K899" s="80">
        <f t="shared" si="68"/>
        <v>1</v>
      </c>
      <c r="L899" s="28">
        <f t="shared" si="67"/>
        <v>0</v>
      </c>
      <c r="M899" s="28">
        <f t="shared" si="69"/>
        <v>0</v>
      </c>
    </row>
    <row r="900" spans="1:13" ht="14.15" customHeight="1" x14ac:dyDescent="0.25">
      <c r="A900" s="129">
        <v>16637100</v>
      </c>
      <c r="B900" s="129" t="s">
        <v>261</v>
      </c>
      <c r="C900" s="129" t="s">
        <v>262</v>
      </c>
      <c r="D900" s="4" t="s">
        <v>2991</v>
      </c>
      <c r="E900" s="6">
        <v>21</v>
      </c>
      <c r="F900" s="6"/>
      <c r="G900" s="7"/>
      <c r="H900" s="122">
        <f>VLOOKUP(A900,'NIP totaal 2020'!$A$4:$I$1943,9,0)</f>
        <v>0</v>
      </c>
      <c r="I900" s="32">
        <f t="shared" ref="I900:I963" si="70">F900/E900</f>
        <v>0</v>
      </c>
      <c r="J900" s="27">
        <f t="shared" ref="J900:J963" si="71">H900/E900*F900</f>
        <v>0</v>
      </c>
      <c r="K900" s="80">
        <f t="shared" si="68"/>
        <v>1</v>
      </c>
      <c r="L900" s="28">
        <f t="shared" ref="L900:L963" si="72">G900/E900*F900</f>
        <v>0</v>
      </c>
      <c r="M900" s="28">
        <f t="shared" si="69"/>
        <v>0</v>
      </c>
    </row>
    <row r="901" spans="1:13" ht="14.15" customHeight="1" x14ac:dyDescent="0.25">
      <c r="A901" s="129">
        <v>16637216</v>
      </c>
      <c r="B901" s="129" t="s">
        <v>318</v>
      </c>
      <c r="C901" s="129" t="s">
        <v>319</v>
      </c>
      <c r="D901" s="4" t="s">
        <v>2991</v>
      </c>
      <c r="E901" s="6">
        <v>30</v>
      </c>
      <c r="F901" s="6"/>
      <c r="G901" s="7"/>
      <c r="H901" s="122">
        <f>VLOOKUP(A901,'NIP totaal 2020'!$A$4:$I$1943,9,0)</f>
        <v>0</v>
      </c>
      <c r="I901" s="32">
        <f t="shared" si="70"/>
        <v>0</v>
      </c>
      <c r="J901" s="27">
        <f t="shared" si="71"/>
        <v>0</v>
      </c>
      <c r="K901" s="80">
        <f t="shared" ref="K901:K964" si="73">IF(H901&gt;G901, 0, 1)</f>
        <v>1</v>
      </c>
      <c r="L901" s="28">
        <f t="shared" si="72"/>
        <v>0</v>
      </c>
      <c r="M901" s="28">
        <f t="shared" ref="M901:M964" si="74">MIN(L901,J901)</f>
        <v>0</v>
      </c>
    </row>
    <row r="902" spans="1:13" ht="14.15" customHeight="1" x14ac:dyDescent="0.25">
      <c r="A902" s="129">
        <v>16637232</v>
      </c>
      <c r="B902" s="129" t="s">
        <v>318</v>
      </c>
      <c r="C902" s="129" t="s">
        <v>319</v>
      </c>
      <c r="D902" s="4" t="s">
        <v>2991</v>
      </c>
      <c r="E902" s="6">
        <v>30</v>
      </c>
      <c r="F902" s="6"/>
      <c r="G902" s="7"/>
      <c r="H902" s="122">
        <f>VLOOKUP(A902,'NIP totaal 2020'!$A$4:$I$1943,9,0)</f>
        <v>0</v>
      </c>
      <c r="I902" s="32">
        <f t="shared" si="70"/>
        <v>0</v>
      </c>
      <c r="J902" s="27">
        <f t="shared" si="71"/>
        <v>0</v>
      </c>
      <c r="K902" s="80">
        <f t="shared" si="73"/>
        <v>1</v>
      </c>
      <c r="L902" s="28">
        <f t="shared" si="72"/>
        <v>0</v>
      </c>
      <c r="M902" s="28">
        <f t="shared" si="74"/>
        <v>0</v>
      </c>
    </row>
    <row r="903" spans="1:13" ht="14.15" customHeight="1" x14ac:dyDescent="0.25">
      <c r="A903" s="129">
        <v>16637240</v>
      </c>
      <c r="B903" s="129" t="s">
        <v>318</v>
      </c>
      <c r="C903" s="129" t="s">
        <v>319</v>
      </c>
      <c r="D903" s="4" t="s">
        <v>2991</v>
      </c>
      <c r="E903" s="6">
        <v>30</v>
      </c>
      <c r="F903" s="6"/>
      <c r="G903" s="7"/>
      <c r="H903" s="122">
        <f>VLOOKUP(A903,'NIP totaal 2020'!$A$4:$I$1943,9,0)</f>
        <v>0</v>
      </c>
      <c r="I903" s="32">
        <f t="shared" si="70"/>
        <v>0</v>
      </c>
      <c r="J903" s="27">
        <f t="shared" si="71"/>
        <v>0</v>
      </c>
      <c r="K903" s="80">
        <f t="shared" si="73"/>
        <v>1</v>
      </c>
      <c r="L903" s="28">
        <f t="shared" si="72"/>
        <v>0</v>
      </c>
      <c r="M903" s="28">
        <f t="shared" si="74"/>
        <v>0</v>
      </c>
    </row>
    <row r="904" spans="1:13" ht="14.15" customHeight="1" x14ac:dyDescent="0.25">
      <c r="A904" s="129">
        <v>16638158</v>
      </c>
      <c r="B904" s="129" t="s">
        <v>323</v>
      </c>
      <c r="C904" s="129" t="s">
        <v>324</v>
      </c>
      <c r="D904" s="4" t="s">
        <v>2991</v>
      </c>
      <c r="E904" s="6">
        <v>21</v>
      </c>
      <c r="F904" s="6"/>
      <c r="G904" s="7"/>
      <c r="H904" s="122">
        <f>VLOOKUP(A904,'NIP totaal 2020'!$A$4:$I$1943,9,0)</f>
        <v>0</v>
      </c>
      <c r="I904" s="32">
        <f t="shared" si="70"/>
        <v>0</v>
      </c>
      <c r="J904" s="27">
        <f t="shared" si="71"/>
        <v>0</v>
      </c>
      <c r="K904" s="80">
        <f t="shared" si="73"/>
        <v>1</v>
      </c>
      <c r="L904" s="28">
        <f t="shared" si="72"/>
        <v>0</v>
      </c>
      <c r="M904" s="28">
        <f t="shared" si="74"/>
        <v>0</v>
      </c>
    </row>
    <row r="905" spans="1:13" ht="14.15" customHeight="1" x14ac:dyDescent="0.25">
      <c r="A905" s="129">
        <v>16638166</v>
      </c>
      <c r="B905" s="129" t="s">
        <v>323</v>
      </c>
      <c r="C905" s="129" t="s">
        <v>324</v>
      </c>
      <c r="D905" s="4" t="s">
        <v>2991</v>
      </c>
      <c r="E905" s="6">
        <v>21</v>
      </c>
      <c r="F905" s="6"/>
      <c r="G905" s="7"/>
      <c r="H905" s="122">
        <f>VLOOKUP(A905,'NIP totaal 2020'!$A$4:$I$1943,9,0)</f>
        <v>0</v>
      </c>
      <c r="I905" s="32">
        <f t="shared" si="70"/>
        <v>0</v>
      </c>
      <c r="J905" s="27">
        <f t="shared" si="71"/>
        <v>0</v>
      </c>
      <c r="K905" s="80">
        <f t="shared" si="73"/>
        <v>1</v>
      </c>
      <c r="L905" s="28">
        <f t="shared" si="72"/>
        <v>0</v>
      </c>
      <c r="M905" s="28">
        <f t="shared" si="74"/>
        <v>0</v>
      </c>
    </row>
    <row r="906" spans="1:13" ht="14.15" customHeight="1" x14ac:dyDescent="0.25">
      <c r="A906" s="129">
        <v>16638174</v>
      </c>
      <c r="B906" s="129" t="s">
        <v>323</v>
      </c>
      <c r="C906" s="129" t="s">
        <v>324</v>
      </c>
      <c r="D906" s="4" t="s">
        <v>2991</v>
      </c>
      <c r="E906" s="6">
        <v>21</v>
      </c>
      <c r="F906" s="6"/>
      <c r="G906" s="7"/>
      <c r="H906" s="122">
        <f>VLOOKUP(A906,'NIP totaal 2020'!$A$4:$I$1943,9,0)</f>
        <v>0</v>
      </c>
      <c r="I906" s="32">
        <f t="shared" si="70"/>
        <v>0</v>
      </c>
      <c r="J906" s="27">
        <f t="shared" si="71"/>
        <v>0</v>
      </c>
      <c r="K906" s="80">
        <f t="shared" si="73"/>
        <v>1</v>
      </c>
      <c r="L906" s="28">
        <f t="shared" si="72"/>
        <v>0</v>
      </c>
      <c r="M906" s="28">
        <f t="shared" si="74"/>
        <v>0</v>
      </c>
    </row>
    <row r="907" spans="1:13" ht="14.15" customHeight="1" x14ac:dyDescent="0.25">
      <c r="A907" s="129">
        <v>16640381</v>
      </c>
      <c r="B907" s="129" t="s">
        <v>323</v>
      </c>
      <c r="C907" s="129" t="s">
        <v>324</v>
      </c>
      <c r="D907" s="4" t="s">
        <v>2991</v>
      </c>
      <c r="E907" s="6">
        <v>21</v>
      </c>
      <c r="F907" s="6"/>
      <c r="G907" s="7"/>
      <c r="H907" s="122">
        <f>VLOOKUP(A907,'NIP totaal 2020'!$A$4:$I$1943,9,0)</f>
        <v>0</v>
      </c>
      <c r="I907" s="32">
        <f t="shared" si="70"/>
        <v>0</v>
      </c>
      <c r="J907" s="27">
        <f t="shared" si="71"/>
        <v>0</v>
      </c>
      <c r="K907" s="80">
        <f t="shared" si="73"/>
        <v>1</v>
      </c>
      <c r="L907" s="28">
        <f t="shared" si="72"/>
        <v>0</v>
      </c>
      <c r="M907" s="28">
        <f t="shared" si="74"/>
        <v>0</v>
      </c>
    </row>
    <row r="908" spans="1:13" ht="14.15" customHeight="1" x14ac:dyDescent="0.25">
      <c r="A908" s="129">
        <v>16640403</v>
      </c>
      <c r="B908" s="129" t="s">
        <v>323</v>
      </c>
      <c r="C908" s="129" t="s">
        <v>324</v>
      </c>
      <c r="D908" s="4" t="s">
        <v>2991</v>
      </c>
      <c r="E908" s="6">
        <v>21</v>
      </c>
      <c r="F908" s="6"/>
      <c r="G908" s="7"/>
      <c r="H908" s="122">
        <f>VLOOKUP(A908,'NIP totaal 2020'!$A$4:$I$1943,9,0)</f>
        <v>0</v>
      </c>
      <c r="I908" s="32">
        <f t="shared" si="70"/>
        <v>0</v>
      </c>
      <c r="J908" s="27">
        <f t="shared" si="71"/>
        <v>0</v>
      </c>
      <c r="K908" s="80">
        <f t="shared" si="73"/>
        <v>1</v>
      </c>
      <c r="L908" s="28">
        <f t="shared" si="72"/>
        <v>0</v>
      </c>
      <c r="M908" s="28">
        <f t="shared" si="74"/>
        <v>0</v>
      </c>
    </row>
    <row r="909" spans="1:13" ht="14.15" customHeight="1" x14ac:dyDescent="0.25">
      <c r="A909" s="129">
        <v>16640411</v>
      </c>
      <c r="B909" s="129" t="s">
        <v>323</v>
      </c>
      <c r="C909" s="129" t="s">
        <v>324</v>
      </c>
      <c r="D909" s="4" t="s">
        <v>2991</v>
      </c>
      <c r="E909" s="6">
        <v>21</v>
      </c>
      <c r="F909" s="6"/>
      <c r="G909" s="7"/>
      <c r="H909" s="122">
        <f>VLOOKUP(A909,'NIP totaal 2020'!$A$4:$I$1943,9,0)</f>
        <v>0</v>
      </c>
      <c r="I909" s="32">
        <f t="shared" si="70"/>
        <v>0</v>
      </c>
      <c r="J909" s="27">
        <f t="shared" si="71"/>
        <v>0</v>
      </c>
      <c r="K909" s="80">
        <f t="shared" si="73"/>
        <v>1</v>
      </c>
      <c r="L909" s="28">
        <f t="shared" si="72"/>
        <v>0</v>
      </c>
      <c r="M909" s="28">
        <f t="shared" si="74"/>
        <v>0</v>
      </c>
    </row>
    <row r="910" spans="1:13" ht="14.15" customHeight="1" x14ac:dyDescent="0.25">
      <c r="A910" s="129">
        <v>16643984</v>
      </c>
      <c r="B910" s="129" t="s">
        <v>261</v>
      </c>
      <c r="C910" s="129" t="s">
        <v>262</v>
      </c>
      <c r="D910" s="4" t="s">
        <v>2991</v>
      </c>
      <c r="E910" s="6">
        <v>21</v>
      </c>
      <c r="F910" s="6"/>
      <c r="G910" s="7"/>
      <c r="H910" s="122">
        <f>VLOOKUP(A910,'NIP totaal 2020'!$A$4:$I$1943,9,0)</f>
        <v>0</v>
      </c>
      <c r="I910" s="32">
        <f t="shared" si="70"/>
        <v>0</v>
      </c>
      <c r="J910" s="27">
        <f t="shared" si="71"/>
        <v>0</v>
      </c>
      <c r="K910" s="80">
        <f t="shared" si="73"/>
        <v>1</v>
      </c>
      <c r="L910" s="28">
        <f t="shared" si="72"/>
        <v>0</v>
      </c>
      <c r="M910" s="28">
        <f t="shared" si="74"/>
        <v>0</v>
      </c>
    </row>
    <row r="911" spans="1:13" ht="14.15" customHeight="1" x14ac:dyDescent="0.25">
      <c r="A911" s="129">
        <v>16644514</v>
      </c>
      <c r="B911" s="129" t="s">
        <v>261</v>
      </c>
      <c r="C911" s="129" t="s">
        <v>262</v>
      </c>
      <c r="D911" s="4" t="s">
        <v>2991</v>
      </c>
      <c r="E911" s="6">
        <v>21</v>
      </c>
      <c r="F911" s="6"/>
      <c r="G911" s="7"/>
      <c r="H911" s="122">
        <f>VLOOKUP(A911,'NIP totaal 2020'!$A$4:$I$1943,9,0)</f>
        <v>0</v>
      </c>
      <c r="I911" s="32">
        <f t="shared" si="70"/>
        <v>0</v>
      </c>
      <c r="J911" s="27">
        <f t="shared" si="71"/>
        <v>0</v>
      </c>
      <c r="K911" s="80">
        <f t="shared" si="73"/>
        <v>1</v>
      </c>
      <c r="L911" s="28">
        <f t="shared" si="72"/>
        <v>0</v>
      </c>
      <c r="M911" s="28">
        <f t="shared" si="74"/>
        <v>0</v>
      </c>
    </row>
    <row r="912" spans="1:13" ht="14.15" customHeight="1" x14ac:dyDescent="0.25">
      <c r="A912" s="129">
        <v>16644727</v>
      </c>
      <c r="B912" s="129" t="s">
        <v>138</v>
      </c>
      <c r="C912" s="129" t="s">
        <v>139</v>
      </c>
      <c r="D912" s="4" t="s">
        <v>2991</v>
      </c>
      <c r="E912" s="6">
        <v>60</v>
      </c>
      <c r="F912" s="6"/>
      <c r="G912" s="7"/>
      <c r="H912" s="122">
        <f>VLOOKUP(A912,'NIP totaal 2020'!$A$4:$I$1943,9,0)</f>
        <v>0</v>
      </c>
      <c r="I912" s="32">
        <f t="shared" si="70"/>
        <v>0</v>
      </c>
      <c r="J912" s="27">
        <f t="shared" si="71"/>
        <v>0</v>
      </c>
      <c r="K912" s="80">
        <f t="shared" si="73"/>
        <v>1</v>
      </c>
      <c r="L912" s="28">
        <f t="shared" si="72"/>
        <v>0</v>
      </c>
      <c r="M912" s="28">
        <f t="shared" si="74"/>
        <v>0</v>
      </c>
    </row>
    <row r="913" spans="1:13" ht="14.15" customHeight="1" x14ac:dyDescent="0.25">
      <c r="A913" s="129">
        <v>16644824</v>
      </c>
      <c r="B913" s="129" t="s">
        <v>152</v>
      </c>
      <c r="C913" s="129" t="s">
        <v>153</v>
      </c>
      <c r="D913" s="4" t="s">
        <v>2991</v>
      </c>
      <c r="E913" s="6">
        <v>100</v>
      </c>
      <c r="F913" s="6"/>
      <c r="G913" s="7"/>
      <c r="H913" s="122">
        <f>VLOOKUP(A913,'NIP totaal 2020'!$A$4:$I$1943,9,0)</f>
        <v>0</v>
      </c>
      <c r="I913" s="32">
        <f t="shared" si="70"/>
        <v>0</v>
      </c>
      <c r="J913" s="27">
        <f t="shared" si="71"/>
        <v>0</v>
      </c>
      <c r="K913" s="80">
        <f t="shared" si="73"/>
        <v>1</v>
      </c>
      <c r="L913" s="28">
        <f t="shared" si="72"/>
        <v>0</v>
      </c>
      <c r="M913" s="28">
        <f t="shared" si="74"/>
        <v>0</v>
      </c>
    </row>
    <row r="914" spans="1:13" ht="14.15" customHeight="1" x14ac:dyDescent="0.25">
      <c r="A914" s="129">
        <v>16645553</v>
      </c>
      <c r="B914" s="129" t="s">
        <v>128</v>
      </c>
      <c r="C914" s="129" t="s">
        <v>129</v>
      </c>
      <c r="D914" s="4" t="s">
        <v>2991</v>
      </c>
      <c r="E914" s="6">
        <v>1</v>
      </c>
      <c r="F914" s="6"/>
      <c r="G914" s="7"/>
      <c r="H914" s="122">
        <f>VLOOKUP(A914,'NIP totaal 2020'!$A$4:$I$1943,9,0)</f>
        <v>0</v>
      </c>
      <c r="I914" s="32">
        <f t="shared" si="70"/>
        <v>0</v>
      </c>
      <c r="J914" s="27">
        <f t="shared" si="71"/>
        <v>0</v>
      </c>
      <c r="K914" s="80">
        <f t="shared" si="73"/>
        <v>1</v>
      </c>
      <c r="L914" s="28">
        <f t="shared" si="72"/>
        <v>0</v>
      </c>
      <c r="M914" s="28">
        <f t="shared" si="74"/>
        <v>0</v>
      </c>
    </row>
    <row r="915" spans="1:13" ht="14.15" customHeight="1" x14ac:dyDescent="0.25">
      <c r="A915" s="129">
        <v>16645561</v>
      </c>
      <c r="B915" s="129" t="s">
        <v>128</v>
      </c>
      <c r="C915" s="129" t="s">
        <v>129</v>
      </c>
      <c r="D915" s="4" t="s">
        <v>2991</v>
      </c>
      <c r="E915" s="6">
        <v>1</v>
      </c>
      <c r="F915" s="6"/>
      <c r="G915" s="7"/>
      <c r="H915" s="122">
        <f>VLOOKUP(A915,'NIP totaal 2020'!$A$4:$I$1943,9,0)</f>
        <v>0</v>
      </c>
      <c r="I915" s="32">
        <f t="shared" si="70"/>
        <v>0</v>
      </c>
      <c r="J915" s="27">
        <f t="shared" si="71"/>
        <v>0</v>
      </c>
      <c r="K915" s="80">
        <f t="shared" si="73"/>
        <v>1</v>
      </c>
      <c r="L915" s="28">
        <f t="shared" si="72"/>
        <v>0</v>
      </c>
      <c r="M915" s="28">
        <f t="shared" si="74"/>
        <v>0</v>
      </c>
    </row>
    <row r="916" spans="1:13" ht="14.15" customHeight="1" x14ac:dyDescent="0.25">
      <c r="A916" s="129">
        <v>16653432</v>
      </c>
      <c r="B916" s="129" t="s">
        <v>251</v>
      </c>
      <c r="C916" s="129" t="s">
        <v>252</v>
      </c>
      <c r="D916" s="4" t="s">
        <v>2991</v>
      </c>
      <c r="E916" s="6">
        <v>56</v>
      </c>
      <c r="F916" s="6"/>
      <c r="G916" s="7"/>
      <c r="H916" s="122">
        <f>VLOOKUP(A916,'NIP totaal 2020'!$A$4:$I$1943,9,0)</f>
        <v>0</v>
      </c>
      <c r="I916" s="32">
        <f t="shared" si="70"/>
        <v>0</v>
      </c>
      <c r="J916" s="27">
        <f t="shared" si="71"/>
        <v>0</v>
      </c>
      <c r="K916" s="80">
        <f t="shared" si="73"/>
        <v>1</v>
      </c>
      <c r="L916" s="28">
        <f t="shared" si="72"/>
        <v>0</v>
      </c>
      <c r="M916" s="28">
        <f t="shared" si="74"/>
        <v>0</v>
      </c>
    </row>
    <row r="917" spans="1:13" ht="14.15" customHeight="1" x14ac:dyDescent="0.25">
      <c r="A917" s="129">
        <v>16653440</v>
      </c>
      <c r="B917" s="129" t="s">
        <v>251</v>
      </c>
      <c r="C917" s="129" t="s">
        <v>252</v>
      </c>
      <c r="D917" s="4" t="s">
        <v>2991</v>
      </c>
      <c r="E917" s="6">
        <v>56</v>
      </c>
      <c r="F917" s="6"/>
      <c r="G917" s="7"/>
      <c r="H917" s="122">
        <f>VLOOKUP(A917,'NIP totaal 2020'!$A$4:$I$1943,9,0)</f>
        <v>0</v>
      </c>
      <c r="I917" s="32">
        <f t="shared" si="70"/>
        <v>0</v>
      </c>
      <c r="J917" s="27">
        <f t="shared" si="71"/>
        <v>0</v>
      </c>
      <c r="K917" s="80">
        <f t="shared" si="73"/>
        <v>1</v>
      </c>
      <c r="L917" s="28">
        <f t="shared" si="72"/>
        <v>0</v>
      </c>
      <c r="M917" s="28">
        <f t="shared" si="74"/>
        <v>0</v>
      </c>
    </row>
    <row r="918" spans="1:13" ht="14.15" customHeight="1" x14ac:dyDescent="0.25">
      <c r="A918" s="129">
        <v>16653459</v>
      </c>
      <c r="B918" s="129" t="s">
        <v>251</v>
      </c>
      <c r="C918" s="129" t="s">
        <v>252</v>
      </c>
      <c r="D918" s="4" t="s">
        <v>2991</v>
      </c>
      <c r="E918" s="6">
        <v>56</v>
      </c>
      <c r="F918" s="6"/>
      <c r="G918" s="7"/>
      <c r="H918" s="122">
        <f>VLOOKUP(A918,'NIP totaal 2020'!$A$4:$I$1943,9,0)</f>
        <v>0</v>
      </c>
      <c r="I918" s="32">
        <f t="shared" si="70"/>
        <v>0</v>
      </c>
      <c r="J918" s="27">
        <f t="shared" si="71"/>
        <v>0</v>
      </c>
      <c r="K918" s="80">
        <f t="shared" si="73"/>
        <v>1</v>
      </c>
      <c r="L918" s="28">
        <f t="shared" si="72"/>
        <v>0</v>
      </c>
      <c r="M918" s="28">
        <f t="shared" si="74"/>
        <v>0</v>
      </c>
    </row>
    <row r="919" spans="1:13" ht="14.15" customHeight="1" x14ac:dyDescent="0.25">
      <c r="A919" s="129">
        <v>16653467</v>
      </c>
      <c r="B919" s="129" t="s">
        <v>251</v>
      </c>
      <c r="C919" s="129" t="s">
        <v>252</v>
      </c>
      <c r="D919" s="4" t="s">
        <v>2991</v>
      </c>
      <c r="E919" s="6">
        <v>56</v>
      </c>
      <c r="F919" s="6"/>
      <c r="G919" s="7"/>
      <c r="H919" s="122">
        <f>VLOOKUP(A919,'NIP totaal 2020'!$A$4:$I$1943,9,0)</f>
        <v>0</v>
      </c>
      <c r="I919" s="32">
        <f t="shared" si="70"/>
        <v>0</v>
      </c>
      <c r="J919" s="27">
        <f t="shared" si="71"/>
        <v>0</v>
      </c>
      <c r="K919" s="80">
        <f t="shared" si="73"/>
        <v>1</v>
      </c>
      <c r="L919" s="28">
        <f t="shared" si="72"/>
        <v>0</v>
      </c>
      <c r="M919" s="28">
        <f t="shared" si="74"/>
        <v>0</v>
      </c>
    </row>
    <row r="920" spans="1:13" ht="14.15" customHeight="1" x14ac:dyDescent="0.25">
      <c r="A920" s="129">
        <v>16654994</v>
      </c>
      <c r="B920" s="129" t="s">
        <v>138</v>
      </c>
      <c r="C920" s="129" t="s">
        <v>139</v>
      </c>
      <c r="D920" s="4" t="s">
        <v>2991</v>
      </c>
      <c r="E920" s="6">
        <v>30</v>
      </c>
      <c r="F920" s="6"/>
      <c r="G920" s="7"/>
      <c r="H920" s="122">
        <f>VLOOKUP(A920,'NIP totaal 2020'!$A$4:$I$1943,9,0)</f>
        <v>0</v>
      </c>
      <c r="I920" s="32">
        <f t="shared" si="70"/>
        <v>0</v>
      </c>
      <c r="J920" s="27">
        <f t="shared" si="71"/>
        <v>0</v>
      </c>
      <c r="K920" s="80">
        <f t="shared" si="73"/>
        <v>1</v>
      </c>
      <c r="L920" s="28">
        <f t="shared" si="72"/>
        <v>0</v>
      </c>
      <c r="M920" s="28">
        <f t="shared" si="74"/>
        <v>0</v>
      </c>
    </row>
    <row r="921" spans="1:13" ht="14.15" customHeight="1" x14ac:dyDescent="0.25">
      <c r="A921" s="129">
        <v>16664051</v>
      </c>
      <c r="B921" s="129" t="s">
        <v>180</v>
      </c>
      <c r="C921" s="129" t="s">
        <v>181</v>
      </c>
      <c r="D921" s="4" t="s">
        <v>2991</v>
      </c>
      <c r="E921" s="6">
        <v>1</v>
      </c>
      <c r="F921" s="6"/>
      <c r="G921" s="7"/>
      <c r="H921" s="122">
        <f>VLOOKUP(A921,'NIP totaal 2020'!$A$4:$I$1943,9,0)</f>
        <v>0</v>
      </c>
      <c r="I921" s="32">
        <f t="shared" si="70"/>
        <v>0</v>
      </c>
      <c r="J921" s="27">
        <f t="shared" si="71"/>
        <v>0</v>
      </c>
      <c r="K921" s="80">
        <f t="shared" si="73"/>
        <v>1</v>
      </c>
      <c r="L921" s="28">
        <f t="shared" si="72"/>
        <v>0</v>
      </c>
      <c r="M921" s="28">
        <f t="shared" si="74"/>
        <v>0</v>
      </c>
    </row>
    <row r="922" spans="1:13" ht="14.15" customHeight="1" x14ac:dyDescent="0.25">
      <c r="A922" s="129">
        <v>16667166</v>
      </c>
      <c r="B922" s="129" t="s">
        <v>318</v>
      </c>
      <c r="C922" s="129" t="s">
        <v>319</v>
      </c>
      <c r="D922" s="4" t="s">
        <v>2991</v>
      </c>
      <c r="E922" s="6">
        <v>30</v>
      </c>
      <c r="F922" s="6"/>
      <c r="G922" s="7"/>
      <c r="H922" s="122">
        <f>VLOOKUP(A922,'NIP totaal 2020'!$A$4:$I$1943,9,0)</f>
        <v>0</v>
      </c>
      <c r="I922" s="32">
        <f t="shared" si="70"/>
        <v>0</v>
      </c>
      <c r="J922" s="27">
        <f t="shared" si="71"/>
        <v>0</v>
      </c>
      <c r="K922" s="80">
        <f t="shared" si="73"/>
        <v>1</v>
      </c>
      <c r="L922" s="28">
        <f t="shared" si="72"/>
        <v>0</v>
      </c>
      <c r="M922" s="28">
        <f t="shared" si="74"/>
        <v>0</v>
      </c>
    </row>
    <row r="923" spans="1:13" ht="14.15" customHeight="1" x14ac:dyDescent="0.25">
      <c r="A923" s="129">
        <v>16667174</v>
      </c>
      <c r="B923" s="129" t="s">
        <v>318</v>
      </c>
      <c r="C923" s="129" t="s">
        <v>319</v>
      </c>
      <c r="D923" s="4" t="s">
        <v>2991</v>
      </c>
      <c r="E923" s="6">
        <v>30</v>
      </c>
      <c r="F923" s="6"/>
      <c r="G923" s="7"/>
      <c r="H923" s="122">
        <f>VLOOKUP(A923,'NIP totaal 2020'!$A$4:$I$1943,9,0)</f>
        <v>0</v>
      </c>
      <c r="I923" s="32">
        <f t="shared" si="70"/>
        <v>0</v>
      </c>
      <c r="J923" s="27">
        <f t="shared" si="71"/>
        <v>0</v>
      </c>
      <c r="K923" s="80">
        <f t="shared" si="73"/>
        <v>1</v>
      </c>
      <c r="L923" s="28">
        <f t="shared" si="72"/>
        <v>0</v>
      </c>
      <c r="M923" s="28">
        <f t="shared" si="74"/>
        <v>0</v>
      </c>
    </row>
    <row r="924" spans="1:13" ht="14.15" customHeight="1" x14ac:dyDescent="0.25">
      <c r="A924" s="129">
        <v>16667182</v>
      </c>
      <c r="B924" s="129" t="s">
        <v>318</v>
      </c>
      <c r="C924" s="129" t="s">
        <v>319</v>
      </c>
      <c r="D924" s="4" t="s">
        <v>2991</v>
      </c>
      <c r="E924" s="6">
        <v>30</v>
      </c>
      <c r="F924" s="6"/>
      <c r="G924" s="7"/>
      <c r="H924" s="122">
        <f>VLOOKUP(A924,'NIP totaal 2020'!$A$4:$I$1943,9,0)</f>
        <v>0</v>
      </c>
      <c r="I924" s="32">
        <f t="shared" si="70"/>
        <v>0</v>
      </c>
      <c r="J924" s="27">
        <f t="shared" si="71"/>
        <v>0</v>
      </c>
      <c r="K924" s="80">
        <f t="shared" si="73"/>
        <v>1</v>
      </c>
      <c r="L924" s="28">
        <f t="shared" si="72"/>
        <v>0</v>
      </c>
      <c r="M924" s="28">
        <f t="shared" si="74"/>
        <v>0</v>
      </c>
    </row>
    <row r="925" spans="1:13" ht="14.15" customHeight="1" x14ac:dyDescent="0.25">
      <c r="A925" s="129">
        <v>16667433</v>
      </c>
      <c r="B925" s="129" t="s">
        <v>261</v>
      </c>
      <c r="C925" s="129" t="s">
        <v>262</v>
      </c>
      <c r="D925" s="4" t="s">
        <v>2991</v>
      </c>
      <c r="E925" s="6">
        <v>21</v>
      </c>
      <c r="F925" s="6"/>
      <c r="G925" s="7"/>
      <c r="H925" s="122">
        <f>VLOOKUP(A925,'NIP totaal 2020'!$A$4:$I$1943,9,0)</f>
        <v>0</v>
      </c>
      <c r="I925" s="32">
        <f t="shared" si="70"/>
        <v>0</v>
      </c>
      <c r="J925" s="27">
        <f t="shared" si="71"/>
        <v>0</v>
      </c>
      <c r="K925" s="80">
        <f t="shared" si="73"/>
        <v>1</v>
      </c>
      <c r="L925" s="28">
        <f t="shared" si="72"/>
        <v>0</v>
      </c>
      <c r="M925" s="28">
        <f t="shared" si="74"/>
        <v>0</v>
      </c>
    </row>
    <row r="926" spans="1:13" ht="14.15" customHeight="1" x14ac:dyDescent="0.25">
      <c r="A926" s="129">
        <v>16667565</v>
      </c>
      <c r="B926" s="129" t="s">
        <v>261</v>
      </c>
      <c r="C926" s="129" t="s">
        <v>262</v>
      </c>
      <c r="D926" s="4" t="s">
        <v>2991</v>
      </c>
      <c r="E926" s="6">
        <v>21</v>
      </c>
      <c r="F926" s="6"/>
      <c r="G926" s="7"/>
      <c r="H926" s="122">
        <f>VLOOKUP(A926,'NIP totaal 2020'!$A$4:$I$1943,9,0)</f>
        <v>0</v>
      </c>
      <c r="I926" s="32">
        <f t="shared" si="70"/>
        <v>0</v>
      </c>
      <c r="J926" s="27">
        <f t="shared" si="71"/>
        <v>0</v>
      </c>
      <c r="K926" s="80">
        <f t="shared" si="73"/>
        <v>1</v>
      </c>
      <c r="L926" s="28">
        <f t="shared" si="72"/>
        <v>0</v>
      </c>
      <c r="M926" s="28">
        <f t="shared" si="74"/>
        <v>0</v>
      </c>
    </row>
    <row r="927" spans="1:13" ht="14.15" customHeight="1" x14ac:dyDescent="0.25">
      <c r="A927" s="129">
        <v>16667875</v>
      </c>
      <c r="B927" s="129" t="s">
        <v>263</v>
      </c>
      <c r="C927" s="129" t="s">
        <v>264</v>
      </c>
      <c r="D927" s="4" t="s">
        <v>2991</v>
      </c>
      <c r="E927" s="6">
        <v>28</v>
      </c>
      <c r="F927" s="6"/>
      <c r="G927" s="7"/>
      <c r="H927" s="122">
        <f>VLOOKUP(A927,'NIP totaal 2020'!$A$4:$I$1943,9,0)</f>
        <v>0</v>
      </c>
      <c r="I927" s="32">
        <f t="shared" si="70"/>
        <v>0</v>
      </c>
      <c r="J927" s="27">
        <f t="shared" si="71"/>
        <v>0</v>
      </c>
      <c r="K927" s="80">
        <f t="shared" si="73"/>
        <v>1</v>
      </c>
      <c r="L927" s="28">
        <f t="shared" si="72"/>
        <v>0</v>
      </c>
      <c r="M927" s="28">
        <f t="shared" si="74"/>
        <v>0</v>
      </c>
    </row>
    <row r="928" spans="1:13" ht="14.15" customHeight="1" x14ac:dyDescent="0.25">
      <c r="A928" s="129">
        <v>16667883</v>
      </c>
      <c r="B928" s="129" t="s">
        <v>263</v>
      </c>
      <c r="C928" s="129" t="s">
        <v>264</v>
      </c>
      <c r="D928" s="4" t="s">
        <v>2991</v>
      </c>
      <c r="E928" s="6">
        <v>28</v>
      </c>
      <c r="F928" s="6"/>
      <c r="G928" s="7"/>
      <c r="H928" s="122">
        <f>VLOOKUP(A928,'NIP totaal 2020'!$A$4:$I$1943,9,0)</f>
        <v>0</v>
      </c>
      <c r="I928" s="32">
        <f t="shared" si="70"/>
        <v>0</v>
      </c>
      <c r="J928" s="27">
        <f t="shared" si="71"/>
        <v>0</v>
      </c>
      <c r="K928" s="80">
        <f t="shared" si="73"/>
        <v>1</v>
      </c>
      <c r="L928" s="28">
        <f t="shared" si="72"/>
        <v>0</v>
      </c>
      <c r="M928" s="28">
        <f t="shared" si="74"/>
        <v>0</v>
      </c>
    </row>
    <row r="929" spans="1:13" ht="14.15" customHeight="1" x14ac:dyDescent="0.25">
      <c r="A929" s="129">
        <v>16667891</v>
      </c>
      <c r="B929" s="129" t="s">
        <v>263</v>
      </c>
      <c r="C929" s="129" t="s">
        <v>264</v>
      </c>
      <c r="D929" s="4" t="s">
        <v>2991</v>
      </c>
      <c r="E929" s="6">
        <v>28</v>
      </c>
      <c r="F929" s="6"/>
      <c r="G929" s="7"/>
      <c r="H929" s="122">
        <f>VLOOKUP(A929,'NIP totaal 2020'!$A$4:$I$1943,9,0)</f>
        <v>0</v>
      </c>
      <c r="I929" s="32">
        <f t="shared" si="70"/>
        <v>0</v>
      </c>
      <c r="J929" s="27">
        <f t="shared" si="71"/>
        <v>0</v>
      </c>
      <c r="K929" s="80">
        <f t="shared" si="73"/>
        <v>1</v>
      </c>
      <c r="L929" s="28">
        <f t="shared" si="72"/>
        <v>0</v>
      </c>
      <c r="M929" s="28">
        <f t="shared" si="74"/>
        <v>0</v>
      </c>
    </row>
    <row r="930" spans="1:13" ht="14.15" customHeight="1" x14ac:dyDescent="0.25">
      <c r="A930" s="129">
        <v>16668464</v>
      </c>
      <c r="B930" s="129" t="s">
        <v>329</v>
      </c>
      <c r="C930" s="129" t="s">
        <v>330</v>
      </c>
      <c r="D930" s="4" t="s">
        <v>2991</v>
      </c>
      <c r="E930" s="6">
        <v>3</v>
      </c>
      <c r="F930" s="6"/>
      <c r="G930" s="7"/>
      <c r="H930" s="122">
        <f>VLOOKUP(A930,'NIP totaal 2020'!$A$4:$I$1943,9,0)</f>
        <v>0</v>
      </c>
      <c r="I930" s="32">
        <f t="shared" si="70"/>
        <v>0</v>
      </c>
      <c r="J930" s="27">
        <f t="shared" si="71"/>
        <v>0</v>
      </c>
      <c r="K930" s="80">
        <f t="shared" si="73"/>
        <v>1</v>
      </c>
      <c r="L930" s="28">
        <f t="shared" si="72"/>
        <v>0</v>
      </c>
      <c r="M930" s="28">
        <f t="shared" si="74"/>
        <v>0</v>
      </c>
    </row>
    <row r="931" spans="1:13" ht="14.15" customHeight="1" x14ac:dyDescent="0.25">
      <c r="A931" s="129">
        <v>16671864</v>
      </c>
      <c r="B931" s="129" t="s">
        <v>170</v>
      </c>
      <c r="C931" s="129" t="s">
        <v>171</v>
      </c>
      <c r="D931" s="4" t="s">
        <v>2991</v>
      </c>
      <c r="E931" s="6">
        <v>21</v>
      </c>
      <c r="F931" s="6"/>
      <c r="G931" s="7"/>
      <c r="H931" s="122">
        <f>VLOOKUP(A931,'NIP totaal 2020'!$A$4:$I$1943,9,0)</f>
        <v>0</v>
      </c>
      <c r="I931" s="32">
        <f t="shared" si="70"/>
        <v>0</v>
      </c>
      <c r="J931" s="27">
        <f t="shared" si="71"/>
        <v>0</v>
      </c>
      <c r="K931" s="80">
        <f t="shared" si="73"/>
        <v>1</v>
      </c>
      <c r="L931" s="28">
        <f t="shared" si="72"/>
        <v>0</v>
      </c>
      <c r="M931" s="28">
        <f t="shared" si="74"/>
        <v>0</v>
      </c>
    </row>
    <row r="932" spans="1:13" ht="14.15" customHeight="1" x14ac:dyDescent="0.25">
      <c r="A932" s="129">
        <v>16671899</v>
      </c>
      <c r="B932" s="129" t="s">
        <v>170</v>
      </c>
      <c r="C932" s="129" t="s">
        <v>171</v>
      </c>
      <c r="D932" s="4" t="s">
        <v>2991</v>
      </c>
      <c r="E932" s="6">
        <v>21</v>
      </c>
      <c r="F932" s="6"/>
      <c r="G932" s="7"/>
      <c r="H932" s="122">
        <f>VLOOKUP(A932,'NIP totaal 2020'!$A$4:$I$1943,9,0)</f>
        <v>0</v>
      </c>
      <c r="I932" s="32">
        <f t="shared" si="70"/>
        <v>0</v>
      </c>
      <c r="J932" s="27">
        <f t="shared" si="71"/>
        <v>0</v>
      </c>
      <c r="K932" s="80">
        <f t="shared" si="73"/>
        <v>1</v>
      </c>
      <c r="L932" s="28">
        <f t="shared" si="72"/>
        <v>0</v>
      </c>
      <c r="M932" s="28">
        <f t="shared" si="74"/>
        <v>0</v>
      </c>
    </row>
    <row r="933" spans="1:13" ht="14.15" customHeight="1" x14ac:dyDescent="0.25">
      <c r="A933" s="129">
        <v>16671996</v>
      </c>
      <c r="B933" s="129" t="s">
        <v>170</v>
      </c>
      <c r="C933" s="129" t="s">
        <v>171</v>
      </c>
      <c r="D933" s="4" t="s">
        <v>2991</v>
      </c>
      <c r="E933" s="6">
        <v>21</v>
      </c>
      <c r="F933" s="6"/>
      <c r="G933" s="7"/>
      <c r="H933" s="122">
        <f>VLOOKUP(A933,'NIP totaal 2020'!$A$4:$I$1943,9,0)</f>
        <v>0</v>
      </c>
      <c r="I933" s="32">
        <f t="shared" si="70"/>
        <v>0</v>
      </c>
      <c r="J933" s="27">
        <f t="shared" si="71"/>
        <v>0</v>
      </c>
      <c r="K933" s="80">
        <f t="shared" si="73"/>
        <v>1</v>
      </c>
      <c r="L933" s="28">
        <f t="shared" si="72"/>
        <v>0</v>
      </c>
      <c r="M933" s="28">
        <f t="shared" si="74"/>
        <v>0</v>
      </c>
    </row>
    <row r="934" spans="1:13" ht="14.15" customHeight="1" x14ac:dyDescent="0.25">
      <c r="A934" s="129">
        <v>16672011</v>
      </c>
      <c r="B934" s="129" t="s">
        <v>170</v>
      </c>
      <c r="C934" s="129" t="s">
        <v>171</v>
      </c>
      <c r="D934" s="4" t="s">
        <v>2991</v>
      </c>
      <c r="E934" s="6">
        <v>21</v>
      </c>
      <c r="F934" s="6"/>
      <c r="G934" s="7"/>
      <c r="H934" s="122">
        <f>VLOOKUP(A934,'NIP totaal 2020'!$A$4:$I$1943,9,0)</f>
        <v>0</v>
      </c>
      <c r="I934" s="32">
        <f t="shared" si="70"/>
        <v>0</v>
      </c>
      <c r="J934" s="27">
        <f t="shared" si="71"/>
        <v>0</v>
      </c>
      <c r="K934" s="80">
        <f t="shared" si="73"/>
        <v>1</v>
      </c>
      <c r="L934" s="28">
        <f t="shared" si="72"/>
        <v>0</v>
      </c>
      <c r="M934" s="28">
        <f t="shared" si="74"/>
        <v>0</v>
      </c>
    </row>
    <row r="935" spans="1:13" ht="14.15" customHeight="1" x14ac:dyDescent="0.25">
      <c r="A935" s="129">
        <v>16672879</v>
      </c>
      <c r="B935" s="129" t="s">
        <v>170</v>
      </c>
      <c r="C935" s="129" t="s">
        <v>171</v>
      </c>
      <c r="D935" s="4" t="s">
        <v>2991</v>
      </c>
      <c r="E935" s="6">
        <v>21</v>
      </c>
      <c r="F935" s="6"/>
      <c r="G935" s="7"/>
      <c r="H935" s="122">
        <f>VLOOKUP(A935,'NIP totaal 2020'!$A$4:$I$1943,9,0)</f>
        <v>0</v>
      </c>
      <c r="I935" s="32">
        <f t="shared" si="70"/>
        <v>0</v>
      </c>
      <c r="J935" s="27">
        <f t="shared" si="71"/>
        <v>0</v>
      </c>
      <c r="K935" s="80">
        <f t="shared" si="73"/>
        <v>1</v>
      </c>
      <c r="L935" s="28">
        <f t="shared" si="72"/>
        <v>0</v>
      </c>
      <c r="M935" s="28">
        <f t="shared" si="74"/>
        <v>0</v>
      </c>
    </row>
    <row r="936" spans="1:13" ht="14.15" customHeight="1" x14ac:dyDescent="0.25">
      <c r="A936" s="129">
        <v>16672992</v>
      </c>
      <c r="B936" s="129" t="s">
        <v>170</v>
      </c>
      <c r="C936" s="129" t="s">
        <v>171</v>
      </c>
      <c r="D936" s="4" t="s">
        <v>2991</v>
      </c>
      <c r="E936" s="6">
        <v>21</v>
      </c>
      <c r="F936" s="6"/>
      <c r="G936" s="7"/>
      <c r="H936" s="122">
        <f>VLOOKUP(A936,'NIP totaal 2020'!$A$4:$I$1943,9,0)</f>
        <v>0</v>
      </c>
      <c r="I936" s="32">
        <f t="shared" si="70"/>
        <v>0</v>
      </c>
      <c r="J936" s="27">
        <f t="shared" si="71"/>
        <v>0</v>
      </c>
      <c r="K936" s="80">
        <f t="shared" si="73"/>
        <v>1</v>
      </c>
      <c r="L936" s="28">
        <f t="shared" si="72"/>
        <v>0</v>
      </c>
      <c r="M936" s="28">
        <f t="shared" si="74"/>
        <v>0</v>
      </c>
    </row>
    <row r="937" spans="1:13" ht="14.15" customHeight="1" x14ac:dyDescent="0.25">
      <c r="A937" s="129">
        <v>16673174</v>
      </c>
      <c r="B937" s="129" t="s">
        <v>310</v>
      </c>
      <c r="C937" s="129" t="s">
        <v>311</v>
      </c>
      <c r="D937" s="4" t="s">
        <v>2991</v>
      </c>
      <c r="E937" s="6">
        <v>1</v>
      </c>
      <c r="F937" s="6"/>
      <c r="G937" s="7"/>
      <c r="H937" s="122">
        <f>VLOOKUP(A937,'NIP totaal 2020'!$A$4:$I$1943,9,0)</f>
        <v>0</v>
      </c>
      <c r="I937" s="32">
        <f t="shared" si="70"/>
        <v>0</v>
      </c>
      <c r="J937" s="27">
        <f t="shared" si="71"/>
        <v>0</v>
      </c>
      <c r="K937" s="80">
        <f t="shared" si="73"/>
        <v>1</v>
      </c>
      <c r="L937" s="28">
        <f t="shared" si="72"/>
        <v>0</v>
      </c>
      <c r="M937" s="28">
        <f t="shared" si="74"/>
        <v>0</v>
      </c>
    </row>
    <row r="938" spans="1:13" ht="14.15" customHeight="1" x14ac:dyDescent="0.25">
      <c r="A938" s="129">
        <v>16673468</v>
      </c>
      <c r="B938" s="129" t="s">
        <v>343</v>
      </c>
      <c r="C938" s="129" t="s">
        <v>344</v>
      </c>
      <c r="D938" s="4" t="s">
        <v>2991</v>
      </c>
      <c r="E938" s="6">
        <v>56</v>
      </c>
      <c r="F938" s="6"/>
      <c r="G938" s="7"/>
      <c r="H938" s="122">
        <f>VLOOKUP(A938,'NIP totaal 2020'!$A$4:$I$1943,9,0)</f>
        <v>0</v>
      </c>
      <c r="I938" s="32">
        <f t="shared" si="70"/>
        <v>0</v>
      </c>
      <c r="J938" s="27">
        <f t="shared" si="71"/>
        <v>0</v>
      </c>
      <c r="K938" s="80">
        <f t="shared" si="73"/>
        <v>1</v>
      </c>
      <c r="L938" s="28">
        <f t="shared" si="72"/>
        <v>0</v>
      </c>
      <c r="M938" s="28">
        <f t="shared" si="74"/>
        <v>0</v>
      </c>
    </row>
    <row r="939" spans="1:13" ht="14.15" customHeight="1" x14ac:dyDescent="0.25">
      <c r="A939" s="129">
        <v>16673891</v>
      </c>
      <c r="B939" s="129" t="s">
        <v>323</v>
      </c>
      <c r="C939" s="129" t="s">
        <v>324</v>
      </c>
      <c r="D939" s="4" t="s">
        <v>2991</v>
      </c>
      <c r="E939" s="6">
        <v>21</v>
      </c>
      <c r="F939" s="6"/>
      <c r="G939" s="7"/>
      <c r="H939" s="122">
        <f>VLOOKUP(A939,'NIP totaal 2020'!$A$4:$I$1943,9,0)</f>
        <v>0</v>
      </c>
      <c r="I939" s="32">
        <f t="shared" si="70"/>
        <v>0</v>
      </c>
      <c r="J939" s="27">
        <f t="shared" si="71"/>
        <v>0</v>
      </c>
      <c r="K939" s="80">
        <f t="shared" si="73"/>
        <v>1</v>
      </c>
      <c r="L939" s="28">
        <f t="shared" si="72"/>
        <v>0</v>
      </c>
      <c r="M939" s="28">
        <f t="shared" si="74"/>
        <v>0</v>
      </c>
    </row>
    <row r="940" spans="1:13" ht="14.15" customHeight="1" x14ac:dyDescent="0.25">
      <c r="A940" s="129">
        <v>16673964</v>
      </c>
      <c r="B940" s="129" t="s">
        <v>323</v>
      </c>
      <c r="C940" s="129" t="s">
        <v>324</v>
      </c>
      <c r="D940" s="4" t="s">
        <v>2991</v>
      </c>
      <c r="E940" s="6">
        <v>21</v>
      </c>
      <c r="F940" s="6"/>
      <c r="G940" s="7"/>
      <c r="H940" s="122">
        <f>VLOOKUP(A940,'NIP totaal 2020'!$A$4:$I$1943,9,0)</f>
        <v>0</v>
      </c>
      <c r="I940" s="32">
        <f t="shared" si="70"/>
        <v>0</v>
      </c>
      <c r="J940" s="27">
        <f t="shared" si="71"/>
        <v>0</v>
      </c>
      <c r="K940" s="80">
        <f t="shared" si="73"/>
        <v>1</v>
      </c>
      <c r="L940" s="28">
        <f t="shared" si="72"/>
        <v>0</v>
      </c>
      <c r="M940" s="28">
        <f t="shared" si="74"/>
        <v>0</v>
      </c>
    </row>
    <row r="941" spans="1:13" ht="14.15" customHeight="1" x14ac:dyDescent="0.25">
      <c r="A941" s="129">
        <v>16674006</v>
      </c>
      <c r="B941" s="129" t="s">
        <v>323</v>
      </c>
      <c r="C941" s="129" t="s">
        <v>324</v>
      </c>
      <c r="D941" s="4" t="s">
        <v>2991</v>
      </c>
      <c r="E941" s="6">
        <v>21</v>
      </c>
      <c r="F941" s="6"/>
      <c r="G941" s="7"/>
      <c r="H941" s="122">
        <f>VLOOKUP(A941,'NIP totaal 2020'!$A$4:$I$1943,9,0)</f>
        <v>0</v>
      </c>
      <c r="I941" s="32">
        <f t="shared" si="70"/>
        <v>0</v>
      </c>
      <c r="J941" s="27">
        <f t="shared" si="71"/>
        <v>0</v>
      </c>
      <c r="K941" s="80">
        <f t="shared" si="73"/>
        <v>1</v>
      </c>
      <c r="L941" s="28">
        <f t="shared" si="72"/>
        <v>0</v>
      </c>
      <c r="M941" s="28">
        <f t="shared" si="74"/>
        <v>0</v>
      </c>
    </row>
    <row r="942" spans="1:13" ht="14.15" customHeight="1" x14ac:dyDescent="0.25">
      <c r="A942" s="129">
        <v>16723325</v>
      </c>
      <c r="B942" s="129" t="s">
        <v>329</v>
      </c>
      <c r="C942" s="129" t="s">
        <v>330</v>
      </c>
      <c r="D942" s="4" t="s">
        <v>2991</v>
      </c>
      <c r="E942" s="6">
        <v>3</v>
      </c>
      <c r="F942" s="6"/>
      <c r="G942" s="7"/>
      <c r="H942" s="122">
        <f>VLOOKUP(A942,'NIP totaal 2020'!$A$4:$I$1943,9,0)</f>
        <v>0</v>
      </c>
      <c r="I942" s="32">
        <f t="shared" si="70"/>
        <v>0</v>
      </c>
      <c r="J942" s="27">
        <f t="shared" si="71"/>
        <v>0</v>
      </c>
      <c r="K942" s="80">
        <f t="shared" si="73"/>
        <v>1</v>
      </c>
      <c r="L942" s="28">
        <f t="shared" si="72"/>
        <v>0</v>
      </c>
      <c r="M942" s="28">
        <f t="shared" si="74"/>
        <v>0</v>
      </c>
    </row>
    <row r="943" spans="1:13" ht="14.15" customHeight="1" x14ac:dyDescent="0.25">
      <c r="A943" s="129">
        <v>16725247</v>
      </c>
      <c r="B943" s="129" t="s">
        <v>245</v>
      </c>
      <c r="C943" s="129" t="s">
        <v>246</v>
      </c>
      <c r="D943" s="4" t="s">
        <v>2991</v>
      </c>
      <c r="E943" s="6">
        <v>60</v>
      </c>
      <c r="F943" s="6"/>
      <c r="G943" s="7"/>
      <c r="H943" s="122">
        <f>VLOOKUP(A943,'NIP totaal 2020'!$A$4:$I$1943,9,0)</f>
        <v>0</v>
      </c>
      <c r="I943" s="32">
        <f t="shared" si="70"/>
        <v>0</v>
      </c>
      <c r="J943" s="27">
        <f t="shared" si="71"/>
        <v>0</v>
      </c>
      <c r="K943" s="80">
        <f t="shared" si="73"/>
        <v>1</v>
      </c>
      <c r="L943" s="28">
        <f t="shared" si="72"/>
        <v>0</v>
      </c>
      <c r="M943" s="28">
        <f t="shared" si="74"/>
        <v>0</v>
      </c>
    </row>
    <row r="944" spans="1:13" ht="14.15" customHeight="1" x14ac:dyDescent="0.25">
      <c r="A944" s="129">
        <v>16725336</v>
      </c>
      <c r="B944" s="129" t="s">
        <v>277</v>
      </c>
      <c r="C944" s="129" t="s">
        <v>278</v>
      </c>
      <c r="D944" s="4" t="s">
        <v>2991</v>
      </c>
      <c r="E944" s="6">
        <v>60</v>
      </c>
      <c r="F944" s="6"/>
      <c r="G944" s="7"/>
      <c r="H944" s="122">
        <f>VLOOKUP(A944,'NIP totaal 2020'!$A$4:$I$1943,9,0)</f>
        <v>0</v>
      </c>
      <c r="I944" s="32">
        <f t="shared" si="70"/>
        <v>0</v>
      </c>
      <c r="J944" s="27">
        <f t="shared" si="71"/>
        <v>0</v>
      </c>
      <c r="K944" s="80">
        <f t="shared" si="73"/>
        <v>1</v>
      </c>
      <c r="L944" s="28">
        <f t="shared" si="72"/>
        <v>0</v>
      </c>
      <c r="M944" s="28">
        <f t="shared" si="74"/>
        <v>0</v>
      </c>
    </row>
    <row r="945" spans="1:13" ht="14.15" customHeight="1" x14ac:dyDescent="0.25">
      <c r="A945" s="129">
        <v>16725344</v>
      </c>
      <c r="B945" s="129" t="s">
        <v>275</v>
      </c>
      <c r="C945" s="129" t="s">
        <v>276</v>
      </c>
      <c r="D945" s="4" t="s">
        <v>2991</v>
      </c>
      <c r="E945" s="6">
        <v>1</v>
      </c>
      <c r="F945" s="6"/>
      <c r="G945" s="7"/>
      <c r="H945" s="122">
        <f>VLOOKUP(A945,'NIP totaal 2020'!$A$4:$I$1943,9,0)</f>
        <v>0</v>
      </c>
      <c r="I945" s="32">
        <f t="shared" si="70"/>
        <v>0</v>
      </c>
      <c r="J945" s="27">
        <f t="shared" si="71"/>
        <v>0</v>
      </c>
      <c r="K945" s="80">
        <f t="shared" si="73"/>
        <v>1</v>
      </c>
      <c r="L945" s="28">
        <f t="shared" si="72"/>
        <v>0</v>
      </c>
      <c r="M945" s="28">
        <f t="shared" si="74"/>
        <v>0</v>
      </c>
    </row>
    <row r="946" spans="1:13" ht="14.15" customHeight="1" x14ac:dyDescent="0.25">
      <c r="A946" s="129">
        <v>16725352</v>
      </c>
      <c r="B946" s="129" t="s">
        <v>275</v>
      </c>
      <c r="C946" s="129" t="s">
        <v>276</v>
      </c>
      <c r="D946" s="4" t="s">
        <v>2991</v>
      </c>
      <c r="E946" s="6">
        <v>1</v>
      </c>
      <c r="F946" s="6"/>
      <c r="G946" s="7"/>
      <c r="H946" s="122">
        <f>VLOOKUP(A946,'NIP totaal 2020'!$A$4:$I$1943,9,0)</f>
        <v>0</v>
      </c>
      <c r="I946" s="32">
        <f t="shared" si="70"/>
        <v>0</v>
      </c>
      <c r="J946" s="27">
        <f t="shared" si="71"/>
        <v>0</v>
      </c>
      <c r="K946" s="80">
        <f t="shared" si="73"/>
        <v>1</v>
      </c>
      <c r="L946" s="28">
        <f t="shared" si="72"/>
        <v>0</v>
      </c>
      <c r="M946" s="28">
        <f t="shared" si="74"/>
        <v>0</v>
      </c>
    </row>
    <row r="947" spans="1:13" ht="14.15" customHeight="1" x14ac:dyDescent="0.25">
      <c r="A947" s="129">
        <v>16725670</v>
      </c>
      <c r="B947" s="129" t="s">
        <v>291</v>
      </c>
      <c r="C947" s="129" t="s">
        <v>292</v>
      </c>
      <c r="D947" s="4" t="s">
        <v>2991</v>
      </c>
      <c r="E947" s="6">
        <v>1</v>
      </c>
      <c r="F947" s="6"/>
      <c r="G947" s="7"/>
      <c r="H947" s="122">
        <f>VLOOKUP(A947,'NIP totaal 2020'!$A$4:$I$1943,9,0)</f>
        <v>0</v>
      </c>
      <c r="I947" s="32">
        <f t="shared" si="70"/>
        <v>0</v>
      </c>
      <c r="J947" s="27">
        <f t="shared" si="71"/>
        <v>0</v>
      </c>
      <c r="K947" s="80">
        <f t="shared" si="73"/>
        <v>1</v>
      </c>
      <c r="L947" s="28">
        <f t="shared" si="72"/>
        <v>0</v>
      </c>
      <c r="M947" s="28">
        <f t="shared" si="74"/>
        <v>0</v>
      </c>
    </row>
    <row r="948" spans="1:13" ht="14.15" customHeight="1" x14ac:dyDescent="0.25">
      <c r="A948" s="129">
        <v>16725689</v>
      </c>
      <c r="B948" s="129" t="s">
        <v>310</v>
      </c>
      <c r="C948" s="129" t="s">
        <v>311</v>
      </c>
      <c r="D948" s="4" t="s">
        <v>2991</v>
      </c>
      <c r="E948" s="6">
        <v>1</v>
      </c>
      <c r="F948" s="6"/>
      <c r="G948" s="7"/>
      <c r="H948" s="122">
        <f>VLOOKUP(A948,'NIP totaal 2020'!$A$4:$I$1943,9,0)</f>
        <v>0</v>
      </c>
      <c r="I948" s="32">
        <f t="shared" si="70"/>
        <v>0</v>
      </c>
      <c r="J948" s="27">
        <f t="shared" si="71"/>
        <v>0</v>
      </c>
      <c r="K948" s="80">
        <f t="shared" si="73"/>
        <v>1</v>
      </c>
      <c r="L948" s="28">
        <f t="shared" si="72"/>
        <v>0</v>
      </c>
      <c r="M948" s="28">
        <f t="shared" si="74"/>
        <v>0</v>
      </c>
    </row>
    <row r="949" spans="1:13" ht="14.15" customHeight="1" x14ac:dyDescent="0.25">
      <c r="A949" s="129">
        <v>16727215</v>
      </c>
      <c r="B949" s="129" t="s">
        <v>245</v>
      </c>
      <c r="C949" s="129" t="s">
        <v>246</v>
      </c>
      <c r="D949" s="4" t="s">
        <v>2991</v>
      </c>
      <c r="E949" s="6">
        <v>60</v>
      </c>
      <c r="F949" s="6"/>
      <c r="G949" s="7"/>
      <c r="H949" s="122">
        <f>VLOOKUP(A949,'NIP totaal 2020'!$A$4:$I$1943,9,0)</f>
        <v>0</v>
      </c>
      <c r="I949" s="32">
        <f t="shared" si="70"/>
        <v>0</v>
      </c>
      <c r="J949" s="27">
        <f t="shared" si="71"/>
        <v>0</v>
      </c>
      <c r="K949" s="80">
        <f t="shared" si="73"/>
        <v>1</v>
      </c>
      <c r="L949" s="28">
        <f t="shared" si="72"/>
        <v>0</v>
      </c>
      <c r="M949" s="28">
        <f t="shared" si="74"/>
        <v>0</v>
      </c>
    </row>
    <row r="950" spans="1:13" ht="14.15" customHeight="1" x14ac:dyDescent="0.25">
      <c r="A950" s="129">
        <v>16728297</v>
      </c>
      <c r="B950" s="129" t="s">
        <v>2729</v>
      </c>
      <c r="C950" s="129" t="s">
        <v>349</v>
      </c>
      <c r="D950" s="4" t="s">
        <v>2991</v>
      </c>
      <c r="E950" s="6">
        <v>42</v>
      </c>
      <c r="F950" s="6"/>
      <c r="G950" s="7"/>
      <c r="H950" s="122">
        <f>VLOOKUP(A950,'NIP totaal 2020'!$A$4:$I$1943,9,0)</f>
        <v>0</v>
      </c>
      <c r="I950" s="32">
        <f t="shared" si="70"/>
        <v>0</v>
      </c>
      <c r="J950" s="27">
        <f t="shared" si="71"/>
        <v>0</v>
      </c>
      <c r="K950" s="80">
        <f t="shared" si="73"/>
        <v>1</v>
      </c>
      <c r="L950" s="28">
        <f t="shared" si="72"/>
        <v>0</v>
      </c>
      <c r="M950" s="28">
        <f t="shared" si="74"/>
        <v>0</v>
      </c>
    </row>
    <row r="951" spans="1:13" ht="14.15" customHeight="1" x14ac:dyDescent="0.25">
      <c r="A951" s="129">
        <v>16728300</v>
      </c>
      <c r="B951" s="129" t="s">
        <v>2729</v>
      </c>
      <c r="C951" s="129" t="s">
        <v>349</v>
      </c>
      <c r="D951" s="4" t="s">
        <v>2991</v>
      </c>
      <c r="E951" s="6">
        <v>28</v>
      </c>
      <c r="F951" s="6"/>
      <c r="G951" s="7"/>
      <c r="H951" s="122">
        <f>VLOOKUP(A951,'NIP totaal 2020'!$A$4:$I$1943,9,0)</f>
        <v>0</v>
      </c>
      <c r="I951" s="32">
        <f t="shared" si="70"/>
        <v>0</v>
      </c>
      <c r="J951" s="27">
        <f t="shared" si="71"/>
        <v>0</v>
      </c>
      <c r="K951" s="80">
        <f t="shared" si="73"/>
        <v>1</v>
      </c>
      <c r="L951" s="28">
        <f t="shared" si="72"/>
        <v>0</v>
      </c>
      <c r="M951" s="28">
        <f t="shared" si="74"/>
        <v>0</v>
      </c>
    </row>
    <row r="952" spans="1:13" ht="14.15" customHeight="1" x14ac:dyDescent="0.25">
      <c r="A952" s="129">
        <v>16728319</v>
      </c>
      <c r="B952" s="129" t="s">
        <v>350</v>
      </c>
      <c r="C952" s="129" t="s">
        <v>351</v>
      </c>
      <c r="D952" s="4" t="s">
        <v>2991</v>
      </c>
      <c r="E952" s="6">
        <v>84</v>
      </c>
      <c r="F952" s="6"/>
      <c r="G952" s="7"/>
      <c r="H952" s="122">
        <f>VLOOKUP(A952,'NIP totaal 2020'!$A$4:$I$1943,9,0)</f>
        <v>0</v>
      </c>
      <c r="I952" s="32">
        <f t="shared" si="70"/>
        <v>0</v>
      </c>
      <c r="J952" s="27">
        <f t="shared" si="71"/>
        <v>0</v>
      </c>
      <c r="K952" s="80">
        <f t="shared" si="73"/>
        <v>1</v>
      </c>
      <c r="L952" s="28">
        <f t="shared" si="72"/>
        <v>0</v>
      </c>
      <c r="M952" s="28">
        <f t="shared" si="74"/>
        <v>0</v>
      </c>
    </row>
    <row r="953" spans="1:13" ht="14.15" customHeight="1" x14ac:dyDescent="0.25">
      <c r="A953" s="129">
        <v>16728629</v>
      </c>
      <c r="B953" s="129" t="s">
        <v>329</v>
      </c>
      <c r="C953" s="129" t="s">
        <v>330</v>
      </c>
      <c r="D953" s="4" t="s">
        <v>2991</v>
      </c>
      <c r="E953" s="6">
        <v>3</v>
      </c>
      <c r="F953" s="6"/>
      <c r="G953" s="7"/>
      <c r="H953" s="122">
        <f>VLOOKUP(A953,'NIP totaal 2020'!$A$4:$I$1943,9,0)</f>
        <v>0</v>
      </c>
      <c r="I953" s="32">
        <f t="shared" si="70"/>
        <v>0</v>
      </c>
      <c r="J953" s="27">
        <f t="shared" si="71"/>
        <v>0</v>
      </c>
      <c r="K953" s="80">
        <f t="shared" si="73"/>
        <v>1</v>
      </c>
      <c r="L953" s="28">
        <f t="shared" si="72"/>
        <v>0</v>
      </c>
      <c r="M953" s="28">
        <f t="shared" si="74"/>
        <v>0</v>
      </c>
    </row>
    <row r="954" spans="1:13" ht="14.15" customHeight="1" x14ac:dyDescent="0.25">
      <c r="A954" s="129">
        <v>16730771</v>
      </c>
      <c r="B954" s="129" t="s">
        <v>308</v>
      </c>
      <c r="C954" s="129" t="s">
        <v>309</v>
      </c>
      <c r="D954" s="4" t="s">
        <v>2991</v>
      </c>
      <c r="E954" s="6">
        <v>1</v>
      </c>
      <c r="F954" s="6"/>
      <c r="G954" s="7"/>
      <c r="H954" s="122">
        <f>VLOOKUP(A954,'NIP totaal 2020'!$A$4:$I$1943,9,0)</f>
        <v>0</v>
      </c>
      <c r="I954" s="32">
        <f t="shared" si="70"/>
        <v>0</v>
      </c>
      <c r="J954" s="27">
        <f t="shared" si="71"/>
        <v>0</v>
      </c>
      <c r="K954" s="80">
        <f t="shared" si="73"/>
        <v>1</v>
      </c>
      <c r="L954" s="28">
        <f t="shared" si="72"/>
        <v>0</v>
      </c>
      <c r="M954" s="28">
        <f t="shared" si="74"/>
        <v>0</v>
      </c>
    </row>
    <row r="955" spans="1:13" ht="14.15" customHeight="1" x14ac:dyDescent="0.25">
      <c r="A955" s="129">
        <v>16731166</v>
      </c>
      <c r="B955" s="129" t="s">
        <v>329</v>
      </c>
      <c r="C955" s="129" t="s">
        <v>330</v>
      </c>
      <c r="D955" s="4" t="s">
        <v>2991</v>
      </c>
      <c r="E955" s="6">
        <v>3</v>
      </c>
      <c r="F955" s="6"/>
      <c r="G955" s="7"/>
      <c r="H955" s="122">
        <f>VLOOKUP(A955,'NIP totaal 2020'!$A$4:$I$1943,9,0)</f>
        <v>0</v>
      </c>
      <c r="I955" s="32">
        <f t="shared" si="70"/>
        <v>0</v>
      </c>
      <c r="J955" s="27">
        <f t="shared" si="71"/>
        <v>0</v>
      </c>
      <c r="K955" s="80">
        <f t="shared" si="73"/>
        <v>1</v>
      </c>
      <c r="L955" s="28">
        <f t="shared" si="72"/>
        <v>0</v>
      </c>
      <c r="M955" s="28">
        <f t="shared" si="74"/>
        <v>0</v>
      </c>
    </row>
    <row r="956" spans="1:13" ht="14.15" customHeight="1" x14ac:dyDescent="0.25">
      <c r="A956" s="129">
        <v>16732421</v>
      </c>
      <c r="B956" s="129" t="s">
        <v>329</v>
      </c>
      <c r="C956" s="129" t="s">
        <v>330</v>
      </c>
      <c r="D956" s="4" t="s">
        <v>2991</v>
      </c>
      <c r="E956" s="6">
        <v>3</v>
      </c>
      <c r="F956" s="6"/>
      <c r="G956" s="7"/>
      <c r="H956" s="122">
        <f>VLOOKUP(A956,'NIP totaal 2020'!$A$4:$I$1943,9,0)</f>
        <v>0</v>
      </c>
      <c r="I956" s="32">
        <f t="shared" si="70"/>
        <v>0</v>
      </c>
      <c r="J956" s="27">
        <f t="shared" si="71"/>
        <v>0</v>
      </c>
      <c r="K956" s="80">
        <f t="shared" si="73"/>
        <v>1</v>
      </c>
      <c r="L956" s="28">
        <f t="shared" si="72"/>
        <v>0</v>
      </c>
      <c r="M956" s="28">
        <f t="shared" si="74"/>
        <v>0</v>
      </c>
    </row>
    <row r="957" spans="1:13" ht="14.15" customHeight="1" x14ac:dyDescent="0.25">
      <c r="A957" s="129">
        <v>16734122</v>
      </c>
      <c r="B957" s="129" t="s">
        <v>259</v>
      </c>
      <c r="C957" s="129" t="s">
        <v>260</v>
      </c>
      <c r="D957" s="4" t="s">
        <v>2991</v>
      </c>
      <c r="E957" s="6">
        <v>84</v>
      </c>
      <c r="F957" s="6"/>
      <c r="G957" s="7"/>
      <c r="H957" s="122">
        <f>VLOOKUP(A957,'NIP totaal 2020'!$A$4:$I$1943,9,0)</f>
        <v>0</v>
      </c>
      <c r="I957" s="32">
        <f t="shared" si="70"/>
        <v>0</v>
      </c>
      <c r="J957" s="27">
        <f t="shared" si="71"/>
        <v>0</v>
      </c>
      <c r="K957" s="80">
        <f t="shared" si="73"/>
        <v>1</v>
      </c>
      <c r="L957" s="28">
        <f t="shared" si="72"/>
        <v>0</v>
      </c>
      <c r="M957" s="28">
        <f t="shared" si="74"/>
        <v>0</v>
      </c>
    </row>
    <row r="958" spans="1:13" ht="14.15" customHeight="1" x14ac:dyDescent="0.25">
      <c r="A958" s="129">
        <v>16734149</v>
      </c>
      <c r="B958" s="129" t="s">
        <v>237</v>
      </c>
      <c r="C958" s="129" t="s">
        <v>238</v>
      </c>
      <c r="D958" s="4" t="s">
        <v>2991</v>
      </c>
      <c r="E958" s="6">
        <v>1</v>
      </c>
      <c r="F958" s="6"/>
      <c r="G958" s="7"/>
      <c r="H958" s="122">
        <f>VLOOKUP(A958,'NIP totaal 2020'!$A$4:$I$1943,9,0)</f>
        <v>0</v>
      </c>
      <c r="I958" s="32">
        <f t="shared" si="70"/>
        <v>0</v>
      </c>
      <c r="J958" s="27">
        <f t="shared" si="71"/>
        <v>0</v>
      </c>
      <c r="K958" s="80">
        <f t="shared" si="73"/>
        <v>1</v>
      </c>
      <c r="L958" s="28">
        <f t="shared" si="72"/>
        <v>0</v>
      </c>
      <c r="M958" s="28">
        <f t="shared" si="74"/>
        <v>0</v>
      </c>
    </row>
    <row r="959" spans="1:13" ht="14.15" customHeight="1" x14ac:dyDescent="0.25">
      <c r="A959" s="129">
        <v>16734203</v>
      </c>
      <c r="B959" s="129" t="s">
        <v>164</v>
      </c>
      <c r="C959" s="129" t="s">
        <v>165</v>
      </c>
      <c r="D959" s="4" t="s">
        <v>2991</v>
      </c>
      <c r="E959" s="6">
        <v>1</v>
      </c>
      <c r="F959" s="6"/>
      <c r="G959" s="7"/>
      <c r="H959" s="122">
        <f>VLOOKUP(A959,'NIP totaal 2020'!$A$4:$I$1943,9,0)</f>
        <v>0</v>
      </c>
      <c r="I959" s="32">
        <f t="shared" si="70"/>
        <v>0</v>
      </c>
      <c r="J959" s="27">
        <f t="shared" si="71"/>
        <v>0</v>
      </c>
      <c r="K959" s="80">
        <f t="shared" si="73"/>
        <v>1</v>
      </c>
      <c r="L959" s="28">
        <f t="shared" si="72"/>
        <v>0</v>
      </c>
      <c r="M959" s="28">
        <f t="shared" si="74"/>
        <v>0</v>
      </c>
    </row>
    <row r="960" spans="1:13" ht="14.15" customHeight="1" x14ac:dyDescent="0.25">
      <c r="A960" s="129">
        <v>16734319</v>
      </c>
      <c r="B960" s="129" t="s">
        <v>158</v>
      </c>
      <c r="C960" s="129" t="s">
        <v>159</v>
      </c>
      <c r="D960" s="4" t="s">
        <v>2991</v>
      </c>
      <c r="E960" s="6">
        <v>112</v>
      </c>
      <c r="F960" s="6"/>
      <c r="G960" s="7"/>
      <c r="H960" s="122">
        <f>VLOOKUP(A960,'NIP totaal 2020'!$A$4:$I$1943,9,0)</f>
        <v>0</v>
      </c>
      <c r="I960" s="32">
        <f t="shared" si="70"/>
        <v>0</v>
      </c>
      <c r="J960" s="27">
        <f t="shared" si="71"/>
        <v>0</v>
      </c>
      <c r="K960" s="80">
        <f t="shared" si="73"/>
        <v>1</v>
      </c>
      <c r="L960" s="28">
        <f t="shared" si="72"/>
        <v>0</v>
      </c>
      <c r="M960" s="28">
        <f t="shared" si="74"/>
        <v>0</v>
      </c>
    </row>
    <row r="961" spans="1:13" ht="14.15" customHeight="1" x14ac:dyDescent="0.25">
      <c r="A961" s="129">
        <v>16734327</v>
      </c>
      <c r="B961" s="129" t="s">
        <v>206</v>
      </c>
      <c r="C961" s="129" t="s">
        <v>141</v>
      </c>
      <c r="D961" s="4" t="s">
        <v>2991</v>
      </c>
      <c r="E961" s="6">
        <v>30</v>
      </c>
      <c r="F961" s="6"/>
      <c r="G961" s="7"/>
      <c r="H961" s="122">
        <f>VLOOKUP(A961,'NIP totaal 2020'!$A$4:$I$1943,9,0)</f>
        <v>0</v>
      </c>
      <c r="I961" s="32">
        <f t="shared" si="70"/>
        <v>0</v>
      </c>
      <c r="J961" s="27">
        <f t="shared" si="71"/>
        <v>0</v>
      </c>
      <c r="K961" s="80">
        <f t="shared" si="73"/>
        <v>1</v>
      </c>
      <c r="L961" s="28">
        <f t="shared" si="72"/>
        <v>0</v>
      </c>
      <c r="M961" s="28">
        <f t="shared" si="74"/>
        <v>0</v>
      </c>
    </row>
    <row r="962" spans="1:13" ht="14.15" customHeight="1" x14ac:dyDescent="0.25">
      <c r="A962" s="129">
        <v>16734335</v>
      </c>
      <c r="B962" s="129" t="s">
        <v>291</v>
      </c>
      <c r="C962" s="129" t="s">
        <v>292</v>
      </c>
      <c r="D962" s="4" t="s">
        <v>2991</v>
      </c>
      <c r="E962" s="6">
        <v>1</v>
      </c>
      <c r="F962" s="6"/>
      <c r="G962" s="7"/>
      <c r="H962" s="122">
        <f>VLOOKUP(A962,'NIP totaal 2020'!$A$4:$I$1943,9,0)</f>
        <v>0</v>
      </c>
      <c r="I962" s="32">
        <f t="shared" si="70"/>
        <v>0</v>
      </c>
      <c r="J962" s="27">
        <f t="shared" si="71"/>
        <v>0</v>
      </c>
      <c r="K962" s="80">
        <f t="shared" si="73"/>
        <v>1</v>
      </c>
      <c r="L962" s="28">
        <f t="shared" si="72"/>
        <v>0</v>
      </c>
      <c r="M962" s="28">
        <f t="shared" si="74"/>
        <v>0</v>
      </c>
    </row>
    <row r="963" spans="1:13" ht="14.15" customHeight="1" x14ac:dyDescent="0.25">
      <c r="A963" s="129">
        <v>16734343</v>
      </c>
      <c r="B963" s="129" t="s">
        <v>291</v>
      </c>
      <c r="C963" s="129" t="s">
        <v>292</v>
      </c>
      <c r="D963" s="4" t="s">
        <v>2991</v>
      </c>
      <c r="E963" s="6">
        <v>1</v>
      </c>
      <c r="F963" s="6"/>
      <c r="G963" s="7"/>
      <c r="H963" s="122">
        <f>VLOOKUP(A963,'NIP totaal 2020'!$A$4:$I$1943,9,0)</f>
        <v>0</v>
      </c>
      <c r="I963" s="32">
        <f t="shared" si="70"/>
        <v>0</v>
      </c>
      <c r="J963" s="27">
        <f t="shared" si="71"/>
        <v>0</v>
      </c>
      <c r="K963" s="80">
        <f t="shared" si="73"/>
        <v>1</v>
      </c>
      <c r="L963" s="28">
        <f t="shared" si="72"/>
        <v>0</v>
      </c>
      <c r="M963" s="28">
        <f t="shared" si="74"/>
        <v>0</v>
      </c>
    </row>
    <row r="964" spans="1:13" ht="14.15" customHeight="1" x14ac:dyDescent="0.25">
      <c r="A964" s="129">
        <v>16734351</v>
      </c>
      <c r="B964" s="129" t="s">
        <v>233</v>
      </c>
      <c r="C964" s="129" t="s">
        <v>234</v>
      </c>
      <c r="D964" s="4" t="s">
        <v>2991</v>
      </c>
      <c r="E964" s="6">
        <v>30</v>
      </c>
      <c r="F964" s="6"/>
      <c r="G964" s="7"/>
      <c r="H964" s="122">
        <f>VLOOKUP(A964,'NIP totaal 2020'!$A$4:$I$1943,9,0)</f>
        <v>0</v>
      </c>
      <c r="I964" s="32">
        <f t="shared" ref="I964:I1027" si="75">F964/E964</f>
        <v>0</v>
      </c>
      <c r="J964" s="27">
        <f t="shared" ref="J964:J1027" si="76">H964/E964*F964</f>
        <v>0</v>
      </c>
      <c r="K964" s="80">
        <f t="shared" si="73"/>
        <v>1</v>
      </c>
      <c r="L964" s="28">
        <f t="shared" ref="L964:L1027" si="77">G964/E964*F964</f>
        <v>0</v>
      </c>
      <c r="M964" s="28">
        <f t="shared" si="74"/>
        <v>0</v>
      </c>
    </row>
    <row r="965" spans="1:13" ht="14.15" customHeight="1" x14ac:dyDescent="0.25">
      <c r="A965" s="129">
        <v>16734378</v>
      </c>
      <c r="B965" s="129" t="s">
        <v>271</v>
      </c>
      <c r="C965" s="129" t="s">
        <v>272</v>
      </c>
      <c r="D965" s="4" t="s">
        <v>2991</v>
      </c>
      <c r="E965" s="6">
        <v>1</v>
      </c>
      <c r="F965" s="6"/>
      <c r="G965" s="7"/>
      <c r="H965" s="122">
        <f>VLOOKUP(A965,'NIP totaal 2020'!$A$4:$I$1943,9,0)</f>
        <v>0</v>
      </c>
      <c r="I965" s="32">
        <f t="shared" si="75"/>
        <v>0</v>
      </c>
      <c r="J965" s="27">
        <f t="shared" si="76"/>
        <v>0</v>
      </c>
      <c r="K965" s="80">
        <f t="shared" ref="K965:K1028" si="78">IF(H965&gt;G965, 0, 1)</f>
        <v>1</v>
      </c>
      <c r="L965" s="28">
        <f t="shared" si="77"/>
        <v>0</v>
      </c>
      <c r="M965" s="28">
        <f t="shared" ref="M965:M1028" si="79">MIN(L965,J965)</f>
        <v>0</v>
      </c>
    </row>
    <row r="966" spans="1:13" ht="14.15" customHeight="1" x14ac:dyDescent="0.25">
      <c r="A966" s="129">
        <v>16734386</v>
      </c>
      <c r="B966" s="129" t="s">
        <v>261</v>
      </c>
      <c r="C966" s="129" t="s">
        <v>262</v>
      </c>
      <c r="D966" s="4" t="s">
        <v>2991</v>
      </c>
      <c r="E966" s="6">
        <v>21</v>
      </c>
      <c r="F966" s="6"/>
      <c r="G966" s="7"/>
      <c r="H966" s="122">
        <f>VLOOKUP(A966,'NIP totaal 2020'!$A$4:$I$1943,9,0)</f>
        <v>0</v>
      </c>
      <c r="I966" s="32">
        <f t="shared" si="75"/>
        <v>0</v>
      </c>
      <c r="J966" s="27">
        <f t="shared" si="76"/>
        <v>0</v>
      </c>
      <c r="K966" s="80">
        <f t="shared" si="78"/>
        <v>1</v>
      </c>
      <c r="L966" s="28">
        <f t="shared" si="77"/>
        <v>0</v>
      </c>
      <c r="M966" s="28">
        <f t="shared" si="79"/>
        <v>0</v>
      </c>
    </row>
    <row r="967" spans="1:13" ht="14.15" customHeight="1" x14ac:dyDescent="0.25">
      <c r="A967" s="129">
        <v>16734394</v>
      </c>
      <c r="B967" s="129" t="s">
        <v>249</v>
      </c>
      <c r="C967" s="129" t="s">
        <v>250</v>
      </c>
      <c r="D967" s="4" t="s">
        <v>2991</v>
      </c>
      <c r="E967" s="6">
        <v>28</v>
      </c>
      <c r="F967" s="6"/>
      <c r="G967" s="7"/>
      <c r="H967" s="122">
        <f>VLOOKUP(A967,'NIP totaal 2020'!$A$4:$I$1943,9,0)</f>
        <v>0</v>
      </c>
      <c r="I967" s="32">
        <f t="shared" si="75"/>
        <v>0</v>
      </c>
      <c r="J967" s="27">
        <f t="shared" si="76"/>
        <v>0</v>
      </c>
      <c r="K967" s="80">
        <f t="shared" si="78"/>
        <v>1</v>
      </c>
      <c r="L967" s="28">
        <f t="shared" si="77"/>
        <v>0</v>
      </c>
      <c r="M967" s="28">
        <f t="shared" si="79"/>
        <v>0</v>
      </c>
    </row>
    <row r="968" spans="1:13" ht="14.15" customHeight="1" x14ac:dyDescent="0.25">
      <c r="A968" s="129">
        <v>16735692</v>
      </c>
      <c r="B968" s="129" t="s">
        <v>128</v>
      </c>
      <c r="C968" s="129" t="s">
        <v>129</v>
      </c>
      <c r="D968" s="4" t="s">
        <v>2991</v>
      </c>
      <c r="E968" s="6">
        <v>1</v>
      </c>
      <c r="F968" s="6"/>
      <c r="G968" s="7"/>
      <c r="H968" s="122">
        <f>VLOOKUP(A968,'NIP totaal 2020'!$A$4:$I$1943,9,0)</f>
        <v>0</v>
      </c>
      <c r="I968" s="32">
        <f t="shared" si="75"/>
        <v>0</v>
      </c>
      <c r="J968" s="27">
        <f t="shared" si="76"/>
        <v>0</v>
      </c>
      <c r="K968" s="80">
        <f t="shared" si="78"/>
        <v>1</v>
      </c>
      <c r="L968" s="28">
        <f t="shared" si="77"/>
        <v>0</v>
      </c>
      <c r="M968" s="28">
        <f t="shared" si="79"/>
        <v>0</v>
      </c>
    </row>
    <row r="969" spans="1:13" ht="14.15" customHeight="1" x14ac:dyDescent="0.25">
      <c r="A969" s="129">
        <v>16736184</v>
      </c>
      <c r="B969" s="129" t="s">
        <v>152</v>
      </c>
      <c r="C969" s="129" t="s">
        <v>153</v>
      </c>
      <c r="D969" s="4" t="s">
        <v>2991</v>
      </c>
      <c r="E969" s="6">
        <v>100</v>
      </c>
      <c r="F969" s="6"/>
      <c r="G969" s="7"/>
      <c r="H969" s="122">
        <f>VLOOKUP(A969,'NIP totaal 2020'!$A$4:$I$1943,9,0)</f>
        <v>0</v>
      </c>
      <c r="I969" s="32">
        <f t="shared" si="75"/>
        <v>0</v>
      </c>
      <c r="J969" s="27">
        <f t="shared" si="76"/>
        <v>0</v>
      </c>
      <c r="K969" s="80">
        <f t="shared" si="78"/>
        <v>1</v>
      </c>
      <c r="L969" s="28">
        <f t="shared" si="77"/>
        <v>0</v>
      </c>
      <c r="M969" s="28">
        <f t="shared" si="79"/>
        <v>0</v>
      </c>
    </row>
    <row r="970" spans="1:13" ht="14.15" customHeight="1" x14ac:dyDescent="0.25">
      <c r="A970" s="129">
        <v>16736931</v>
      </c>
      <c r="B970" s="129" t="s">
        <v>211</v>
      </c>
      <c r="C970" s="129" t="s">
        <v>212</v>
      </c>
      <c r="D970" s="4" t="s">
        <v>2991</v>
      </c>
      <c r="E970" s="6">
        <v>30</v>
      </c>
      <c r="F970" s="6"/>
      <c r="G970" s="7"/>
      <c r="H970" s="122">
        <f>VLOOKUP(A970,'NIP totaal 2020'!$A$4:$I$1943,9,0)</f>
        <v>0</v>
      </c>
      <c r="I970" s="32">
        <f t="shared" si="75"/>
        <v>0</v>
      </c>
      <c r="J970" s="27">
        <f t="shared" si="76"/>
        <v>0</v>
      </c>
      <c r="K970" s="80">
        <f t="shared" si="78"/>
        <v>1</v>
      </c>
      <c r="L970" s="28">
        <f t="shared" si="77"/>
        <v>0</v>
      </c>
      <c r="M970" s="28">
        <f t="shared" si="79"/>
        <v>0</v>
      </c>
    </row>
    <row r="971" spans="1:13" ht="14.15" customHeight="1" x14ac:dyDescent="0.25">
      <c r="A971" s="129">
        <v>16736958</v>
      </c>
      <c r="B971" s="129" t="s">
        <v>211</v>
      </c>
      <c r="C971" s="129" t="s">
        <v>212</v>
      </c>
      <c r="D971" s="4" t="s">
        <v>2991</v>
      </c>
      <c r="E971" s="6">
        <v>60</v>
      </c>
      <c r="F971" s="6"/>
      <c r="G971" s="7"/>
      <c r="H971" s="122">
        <f>VLOOKUP(A971,'NIP totaal 2020'!$A$4:$I$1943,9,0)</f>
        <v>0</v>
      </c>
      <c r="I971" s="32">
        <f t="shared" si="75"/>
        <v>0</v>
      </c>
      <c r="J971" s="27">
        <f t="shared" si="76"/>
        <v>0</v>
      </c>
      <c r="K971" s="80">
        <f t="shared" si="78"/>
        <v>1</v>
      </c>
      <c r="L971" s="28">
        <f t="shared" si="77"/>
        <v>0</v>
      </c>
      <c r="M971" s="28">
        <f t="shared" si="79"/>
        <v>0</v>
      </c>
    </row>
    <row r="972" spans="1:13" ht="14.15" customHeight="1" x14ac:dyDescent="0.25">
      <c r="A972" s="129">
        <v>16736966</v>
      </c>
      <c r="B972" s="129" t="s">
        <v>211</v>
      </c>
      <c r="C972" s="129" t="s">
        <v>212</v>
      </c>
      <c r="D972" s="4" t="s">
        <v>2991</v>
      </c>
      <c r="E972" s="6">
        <v>60</v>
      </c>
      <c r="F972" s="6"/>
      <c r="G972" s="7"/>
      <c r="H972" s="122">
        <f>VLOOKUP(A972,'NIP totaal 2020'!$A$4:$I$1943,9,0)</f>
        <v>0</v>
      </c>
      <c r="I972" s="32">
        <f t="shared" si="75"/>
        <v>0</v>
      </c>
      <c r="J972" s="27">
        <f t="shared" si="76"/>
        <v>0</v>
      </c>
      <c r="K972" s="80">
        <f t="shared" si="78"/>
        <v>1</v>
      </c>
      <c r="L972" s="28">
        <f t="shared" si="77"/>
        <v>0</v>
      </c>
      <c r="M972" s="28">
        <f t="shared" si="79"/>
        <v>0</v>
      </c>
    </row>
    <row r="973" spans="1:13" ht="14.15" customHeight="1" x14ac:dyDescent="0.25">
      <c r="A973" s="129">
        <v>16736974</v>
      </c>
      <c r="B973" s="129" t="s">
        <v>211</v>
      </c>
      <c r="C973" s="129" t="s">
        <v>212</v>
      </c>
      <c r="D973" s="4" t="s">
        <v>2991</v>
      </c>
      <c r="E973" s="6">
        <v>60</v>
      </c>
      <c r="F973" s="6"/>
      <c r="G973" s="7"/>
      <c r="H973" s="122">
        <f>VLOOKUP(A973,'NIP totaal 2020'!$A$4:$I$1943,9,0)</f>
        <v>0</v>
      </c>
      <c r="I973" s="32">
        <f t="shared" si="75"/>
        <v>0</v>
      </c>
      <c r="J973" s="27">
        <f t="shared" si="76"/>
        <v>0</v>
      </c>
      <c r="K973" s="80">
        <f t="shared" si="78"/>
        <v>1</v>
      </c>
      <c r="L973" s="28">
        <f t="shared" si="77"/>
        <v>0</v>
      </c>
      <c r="M973" s="28">
        <f t="shared" si="79"/>
        <v>0</v>
      </c>
    </row>
    <row r="974" spans="1:13" ht="14.15" customHeight="1" x14ac:dyDescent="0.25">
      <c r="A974" s="129">
        <v>16737083</v>
      </c>
      <c r="B974" s="129" t="s">
        <v>281</v>
      </c>
      <c r="C974" s="129" t="s">
        <v>282</v>
      </c>
      <c r="D974" s="4" t="s">
        <v>2991</v>
      </c>
      <c r="E974" s="6">
        <v>1</v>
      </c>
      <c r="F974" s="6"/>
      <c r="G974" s="7"/>
      <c r="H974" s="122">
        <f>VLOOKUP(A974,'NIP totaal 2020'!$A$4:$I$1943,9,0)</f>
        <v>0</v>
      </c>
      <c r="I974" s="32">
        <f t="shared" si="75"/>
        <v>0</v>
      </c>
      <c r="J974" s="27">
        <f t="shared" si="76"/>
        <v>0</v>
      </c>
      <c r="K974" s="80">
        <f t="shared" si="78"/>
        <v>1</v>
      </c>
      <c r="L974" s="28">
        <f t="shared" si="77"/>
        <v>0</v>
      </c>
      <c r="M974" s="28">
        <f t="shared" si="79"/>
        <v>0</v>
      </c>
    </row>
    <row r="975" spans="1:13" ht="14.15" customHeight="1" x14ac:dyDescent="0.25">
      <c r="A975" s="129">
        <v>16738470</v>
      </c>
      <c r="B975" s="129" t="s">
        <v>170</v>
      </c>
      <c r="C975" s="129" t="s">
        <v>171</v>
      </c>
      <c r="D975" s="4" t="s">
        <v>2991</v>
      </c>
      <c r="E975" s="6">
        <v>21</v>
      </c>
      <c r="F975" s="6"/>
      <c r="G975" s="7"/>
      <c r="H975" s="122">
        <f>VLOOKUP(A975,'NIP totaal 2020'!$A$4:$I$1943,9,0)</f>
        <v>0</v>
      </c>
      <c r="I975" s="32">
        <f t="shared" si="75"/>
        <v>0</v>
      </c>
      <c r="J975" s="27">
        <f t="shared" si="76"/>
        <v>0</v>
      </c>
      <c r="K975" s="80">
        <f t="shared" si="78"/>
        <v>1</v>
      </c>
      <c r="L975" s="28">
        <f t="shared" si="77"/>
        <v>0</v>
      </c>
      <c r="M975" s="28">
        <f t="shared" si="79"/>
        <v>0</v>
      </c>
    </row>
    <row r="976" spans="1:13" ht="14.15" customHeight="1" x14ac:dyDescent="0.25">
      <c r="A976" s="129">
        <v>16738519</v>
      </c>
      <c r="B976" s="129" t="s">
        <v>269</v>
      </c>
      <c r="C976" s="129" t="s">
        <v>270</v>
      </c>
      <c r="D976" s="4" t="s">
        <v>2991</v>
      </c>
      <c r="E976" s="6">
        <v>120</v>
      </c>
      <c r="F976" s="6"/>
      <c r="G976" s="7"/>
      <c r="H976" s="122">
        <f>VLOOKUP(A976,'NIP totaal 2020'!$A$4:$I$1943,9,0)</f>
        <v>0</v>
      </c>
      <c r="I976" s="32">
        <f t="shared" si="75"/>
        <v>0</v>
      </c>
      <c r="J976" s="27">
        <f t="shared" si="76"/>
        <v>0</v>
      </c>
      <c r="K976" s="80">
        <f t="shared" si="78"/>
        <v>1</v>
      </c>
      <c r="L976" s="28">
        <f t="shared" si="77"/>
        <v>0</v>
      </c>
      <c r="M976" s="28">
        <f t="shared" si="79"/>
        <v>0</v>
      </c>
    </row>
    <row r="977" spans="1:13" ht="14.15" customHeight="1" x14ac:dyDescent="0.25">
      <c r="A977" s="129">
        <v>16738527</v>
      </c>
      <c r="B977" s="129" t="s">
        <v>269</v>
      </c>
      <c r="C977" s="129" t="s">
        <v>270</v>
      </c>
      <c r="D977" s="4" t="s">
        <v>2991</v>
      </c>
      <c r="E977" s="6">
        <v>90</v>
      </c>
      <c r="F977" s="6"/>
      <c r="G977" s="7"/>
      <c r="H977" s="122">
        <f>VLOOKUP(A977,'NIP totaal 2020'!$A$4:$I$1943,9,0)</f>
        <v>0</v>
      </c>
      <c r="I977" s="32">
        <f t="shared" si="75"/>
        <v>0</v>
      </c>
      <c r="J977" s="27">
        <f t="shared" si="76"/>
        <v>0</v>
      </c>
      <c r="K977" s="80">
        <f t="shared" si="78"/>
        <v>1</v>
      </c>
      <c r="L977" s="28">
        <f t="shared" si="77"/>
        <v>0</v>
      </c>
      <c r="M977" s="28">
        <f t="shared" si="79"/>
        <v>0</v>
      </c>
    </row>
    <row r="978" spans="1:13" ht="14.15" customHeight="1" x14ac:dyDescent="0.25">
      <c r="A978" s="129">
        <v>16739515</v>
      </c>
      <c r="B978" s="129" t="s">
        <v>269</v>
      </c>
      <c r="C978" s="129" t="s">
        <v>270</v>
      </c>
      <c r="D978" s="4" t="s">
        <v>2991</v>
      </c>
      <c r="E978" s="6">
        <v>90</v>
      </c>
      <c r="F978" s="6"/>
      <c r="G978" s="7"/>
      <c r="H978" s="122">
        <f>VLOOKUP(A978,'NIP totaal 2020'!$A$4:$I$1943,9,0)</f>
        <v>0</v>
      </c>
      <c r="I978" s="32">
        <f t="shared" si="75"/>
        <v>0</v>
      </c>
      <c r="J978" s="27">
        <f t="shared" si="76"/>
        <v>0</v>
      </c>
      <c r="K978" s="80">
        <f t="shared" si="78"/>
        <v>1</v>
      </c>
      <c r="L978" s="28">
        <f t="shared" si="77"/>
        <v>0</v>
      </c>
      <c r="M978" s="28">
        <f t="shared" si="79"/>
        <v>0</v>
      </c>
    </row>
    <row r="979" spans="1:13" ht="14.15" customHeight="1" x14ac:dyDescent="0.25">
      <c r="A979" s="129">
        <v>16739523</v>
      </c>
      <c r="B979" s="129" t="s">
        <v>269</v>
      </c>
      <c r="C979" s="129" t="s">
        <v>270</v>
      </c>
      <c r="D979" s="4" t="s">
        <v>2991</v>
      </c>
      <c r="E979" s="6">
        <v>120</v>
      </c>
      <c r="F979" s="6"/>
      <c r="G979" s="7"/>
      <c r="H979" s="122">
        <f>VLOOKUP(A979,'NIP totaal 2020'!$A$4:$I$1943,9,0)</f>
        <v>0</v>
      </c>
      <c r="I979" s="32">
        <f t="shared" si="75"/>
        <v>0</v>
      </c>
      <c r="J979" s="27">
        <f t="shared" si="76"/>
        <v>0</v>
      </c>
      <c r="K979" s="80">
        <f t="shared" si="78"/>
        <v>1</v>
      </c>
      <c r="L979" s="28">
        <f t="shared" si="77"/>
        <v>0</v>
      </c>
      <c r="M979" s="28">
        <f t="shared" si="79"/>
        <v>0</v>
      </c>
    </row>
    <row r="980" spans="1:13" ht="14.15" customHeight="1" x14ac:dyDescent="0.25">
      <c r="A980" s="129">
        <v>16740432</v>
      </c>
      <c r="B980" s="129" t="s">
        <v>251</v>
      </c>
      <c r="C980" s="129" t="s">
        <v>252</v>
      </c>
      <c r="D980" s="4" t="s">
        <v>2991</v>
      </c>
      <c r="E980" s="6">
        <v>56</v>
      </c>
      <c r="F980" s="6"/>
      <c r="G980" s="7"/>
      <c r="H980" s="122">
        <f>VLOOKUP(A980,'NIP totaal 2020'!$A$4:$I$1943,9,0)</f>
        <v>0</v>
      </c>
      <c r="I980" s="32">
        <f t="shared" si="75"/>
        <v>0</v>
      </c>
      <c r="J980" s="27">
        <f t="shared" si="76"/>
        <v>0</v>
      </c>
      <c r="K980" s="80">
        <f t="shared" si="78"/>
        <v>1</v>
      </c>
      <c r="L980" s="28">
        <f t="shared" si="77"/>
        <v>0</v>
      </c>
      <c r="M980" s="28">
        <f t="shared" si="79"/>
        <v>0</v>
      </c>
    </row>
    <row r="981" spans="1:13" ht="14.15" customHeight="1" x14ac:dyDescent="0.25">
      <c r="A981" s="129">
        <v>16744373</v>
      </c>
      <c r="B981" s="129" t="s">
        <v>245</v>
      </c>
      <c r="C981" s="129" t="s">
        <v>246</v>
      </c>
      <c r="D981" s="4" t="s">
        <v>2991</v>
      </c>
      <c r="E981" s="6">
        <v>60</v>
      </c>
      <c r="F981" s="6"/>
      <c r="G981" s="7"/>
      <c r="H981" s="122">
        <f>VLOOKUP(A981,'NIP totaal 2020'!$A$4:$I$1943,9,0)</f>
        <v>0</v>
      </c>
      <c r="I981" s="32">
        <f t="shared" si="75"/>
        <v>0</v>
      </c>
      <c r="J981" s="27">
        <f t="shared" si="76"/>
        <v>0</v>
      </c>
      <c r="K981" s="80">
        <f t="shared" si="78"/>
        <v>1</v>
      </c>
      <c r="L981" s="28">
        <f t="shared" si="77"/>
        <v>0</v>
      </c>
      <c r="M981" s="28">
        <f t="shared" si="79"/>
        <v>0</v>
      </c>
    </row>
    <row r="982" spans="1:13" ht="14.15" customHeight="1" x14ac:dyDescent="0.25">
      <c r="A982" s="129">
        <v>16744381</v>
      </c>
      <c r="B982" s="129" t="s">
        <v>251</v>
      </c>
      <c r="C982" s="129" t="s">
        <v>252</v>
      </c>
      <c r="D982" s="4" t="s">
        <v>2991</v>
      </c>
      <c r="E982" s="6">
        <v>56</v>
      </c>
      <c r="F982" s="6"/>
      <c r="G982" s="7"/>
      <c r="H982" s="122">
        <f>VLOOKUP(A982,'NIP totaal 2020'!$A$4:$I$1943,9,0)</f>
        <v>0</v>
      </c>
      <c r="I982" s="32">
        <f t="shared" si="75"/>
        <v>0</v>
      </c>
      <c r="J982" s="27">
        <f t="shared" si="76"/>
        <v>0</v>
      </c>
      <c r="K982" s="80">
        <f t="shared" si="78"/>
        <v>1</v>
      </c>
      <c r="L982" s="28">
        <f t="shared" si="77"/>
        <v>0</v>
      </c>
      <c r="M982" s="28">
        <f t="shared" si="79"/>
        <v>0</v>
      </c>
    </row>
    <row r="983" spans="1:13" ht="14.15" customHeight="1" x14ac:dyDescent="0.25">
      <c r="A983" s="129">
        <v>16744780</v>
      </c>
      <c r="B983" s="129" t="s">
        <v>170</v>
      </c>
      <c r="C983" s="129" t="s">
        <v>171</v>
      </c>
      <c r="D983" s="4" t="s">
        <v>2991</v>
      </c>
      <c r="E983" s="6">
        <v>21</v>
      </c>
      <c r="F983" s="6"/>
      <c r="G983" s="7"/>
      <c r="H983" s="122">
        <f>VLOOKUP(A983,'NIP totaal 2020'!$A$4:$I$1943,9,0)</f>
        <v>0</v>
      </c>
      <c r="I983" s="32">
        <f t="shared" si="75"/>
        <v>0</v>
      </c>
      <c r="J983" s="27">
        <f t="shared" si="76"/>
        <v>0</v>
      </c>
      <c r="K983" s="80">
        <f t="shared" si="78"/>
        <v>1</v>
      </c>
      <c r="L983" s="28">
        <f t="shared" si="77"/>
        <v>0</v>
      </c>
      <c r="M983" s="28">
        <f t="shared" si="79"/>
        <v>0</v>
      </c>
    </row>
    <row r="984" spans="1:13" ht="14.15" customHeight="1" x14ac:dyDescent="0.25">
      <c r="A984" s="129">
        <v>16744799</v>
      </c>
      <c r="B984" s="129" t="s">
        <v>170</v>
      </c>
      <c r="C984" s="129" t="s">
        <v>171</v>
      </c>
      <c r="D984" s="4" t="s">
        <v>2991</v>
      </c>
      <c r="E984" s="6">
        <v>21</v>
      </c>
      <c r="F984" s="6"/>
      <c r="G984" s="7"/>
      <c r="H984" s="122">
        <f>VLOOKUP(A984,'NIP totaal 2020'!$A$4:$I$1943,9,0)</f>
        <v>0</v>
      </c>
      <c r="I984" s="32">
        <f t="shared" si="75"/>
        <v>0</v>
      </c>
      <c r="J984" s="27">
        <f t="shared" si="76"/>
        <v>0</v>
      </c>
      <c r="K984" s="80">
        <f t="shared" si="78"/>
        <v>1</v>
      </c>
      <c r="L984" s="28">
        <f t="shared" si="77"/>
        <v>0</v>
      </c>
      <c r="M984" s="28">
        <f t="shared" si="79"/>
        <v>0</v>
      </c>
    </row>
    <row r="985" spans="1:13" ht="14.15" customHeight="1" x14ac:dyDescent="0.25">
      <c r="A985" s="129">
        <v>16744802</v>
      </c>
      <c r="B985" s="129" t="s">
        <v>170</v>
      </c>
      <c r="C985" s="129" t="s">
        <v>171</v>
      </c>
      <c r="D985" s="4" t="s">
        <v>2991</v>
      </c>
      <c r="E985" s="6">
        <v>21</v>
      </c>
      <c r="F985" s="6"/>
      <c r="G985" s="7"/>
      <c r="H985" s="122">
        <f>VLOOKUP(A985,'NIP totaal 2020'!$A$4:$I$1943,9,0)</f>
        <v>0</v>
      </c>
      <c r="I985" s="32">
        <f t="shared" si="75"/>
        <v>0</v>
      </c>
      <c r="J985" s="27">
        <f t="shared" si="76"/>
        <v>0</v>
      </c>
      <c r="K985" s="80">
        <f t="shared" si="78"/>
        <v>1</v>
      </c>
      <c r="L985" s="28">
        <f t="shared" si="77"/>
        <v>0</v>
      </c>
      <c r="M985" s="28">
        <f t="shared" si="79"/>
        <v>0</v>
      </c>
    </row>
    <row r="986" spans="1:13" ht="14.15" customHeight="1" x14ac:dyDescent="0.25">
      <c r="A986" s="129">
        <v>16745191</v>
      </c>
      <c r="B986" s="129" t="s">
        <v>329</v>
      </c>
      <c r="C986" s="129" t="s">
        <v>330</v>
      </c>
      <c r="D986" s="4" t="s">
        <v>2991</v>
      </c>
      <c r="E986" s="6">
        <v>3</v>
      </c>
      <c r="F986" s="6"/>
      <c r="G986" s="7"/>
      <c r="H986" s="122">
        <f>VLOOKUP(A986,'NIP totaal 2020'!$A$4:$I$1943,9,0)</f>
        <v>0</v>
      </c>
      <c r="I986" s="32">
        <f t="shared" si="75"/>
        <v>0</v>
      </c>
      <c r="J986" s="27">
        <f t="shared" si="76"/>
        <v>0</v>
      </c>
      <c r="K986" s="80">
        <f t="shared" si="78"/>
        <v>1</v>
      </c>
      <c r="L986" s="28">
        <f t="shared" si="77"/>
        <v>0</v>
      </c>
      <c r="M986" s="28">
        <f t="shared" si="79"/>
        <v>0</v>
      </c>
    </row>
    <row r="987" spans="1:13" ht="14.15" customHeight="1" x14ac:dyDescent="0.25">
      <c r="A987" s="129">
        <v>16745698</v>
      </c>
      <c r="B987" s="129" t="s">
        <v>323</v>
      </c>
      <c r="C987" s="129" t="s">
        <v>324</v>
      </c>
      <c r="D987" s="4" t="s">
        <v>2991</v>
      </c>
      <c r="E987" s="6">
        <v>21</v>
      </c>
      <c r="F987" s="6"/>
      <c r="G987" s="7"/>
      <c r="H987" s="122">
        <f>VLOOKUP(A987,'NIP totaal 2020'!$A$4:$I$1943,9,0)</f>
        <v>0</v>
      </c>
      <c r="I987" s="32">
        <f t="shared" si="75"/>
        <v>0</v>
      </c>
      <c r="J987" s="27">
        <f t="shared" si="76"/>
        <v>0</v>
      </c>
      <c r="K987" s="80">
        <f t="shared" si="78"/>
        <v>1</v>
      </c>
      <c r="L987" s="28">
        <f t="shared" si="77"/>
        <v>0</v>
      </c>
      <c r="M987" s="28">
        <f t="shared" si="79"/>
        <v>0</v>
      </c>
    </row>
    <row r="988" spans="1:13" ht="14.15" customHeight="1" x14ac:dyDescent="0.25">
      <c r="A988" s="129">
        <v>16745728</v>
      </c>
      <c r="B988" s="129" t="s">
        <v>318</v>
      </c>
      <c r="C988" s="129" t="s">
        <v>319</v>
      </c>
      <c r="D988" s="4" t="s">
        <v>2991</v>
      </c>
      <c r="E988" s="6">
        <v>30</v>
      </c>
      <c r="F988" s="6"/>
      <c r="G988" s="7"/>
      <c r="H988" s="122">
        <f>VLOOKUP(A988,'NIP totaal 2020'!$A$4:$I$1943,9,0)</f>
        <v>0</v>
      </c>
      <c r="I988" s="32">
        <f t="shared" si="75"/>
        <v>0</v>
      </c>
      <c r="J988" s="27">
        <f t="shared" si="76"/>
        <v>0</v>
      </c>
      <c r="K988" s="80">
        <f t="shared" si="78"/>
        <v>1</v>
      </c>
      <c r="L988" s="28">
        <f t="shared" si="77"/>
        <v>0</v>
      </c>
      <c r="M988" s="28">
        <f t="shared" si="79"/>
        <v>0</v>
      </c>
    </row>
    <row r="989" spans="1:13" ht="14.15" customHeight="1" x14ac:dyDescent="0.25">
      <c r="A989" s="129">
        <v>16745744</v>
      </c>
      <c r="B989" s="129" t="s">
        <v>318</v>
      </c>
      <c r="C989" s="129" t="s">
        <v>319</v>
      </c>
      <c r="D989" s="4" t="s">
        <v>2991</v>
      </c>
      <c r="E989" s="6">
        <v>30</v>
      </c>
      <c r="F989" s="6"/>
      <c r="G989" s="7"/>
      <c r="H989" s="122">
        <f>VLOOKUP(A989,'NIP totaal 2020'!$A$4:$I$1943,9,0)</f>
        <v>0</v>
      </c>
      <c r="I989" s="32">
        <f t="shared" si="75"/>
        <v>0</v>
      </c>
      <c r="J989" s="27">
        <f t="shared" si="76"/>
        <v>0</v>
      </c>
      <c r="K989" s="80">
        <f t="shared" si="78"/>
        <v>1</v>
      </c>
      <c r="L989" s="28">
        <f t="shared" si="77"/>
        <v>0</v>
      </c>
      <c r="M989" s="28">
        <f t="shared" si="79"/>
        <v>0</v>
      </c>
    </row>
    <row r="990" spans="1:13" ht="14.15" customHeight="1" x14ac:dyDescent="0.25">
      <c r="A990" s="129">
        <v>16745809</v>
      </c>
      <c r="B990" s="129" t="s">
        <v>318</v>
      </c>
      <c r="C990" s="129" t="s">
        <v>319</v>
      </c>
      <c r="D990" s="4" t="s">
        <v>2991</v>
      </c>
      <c r="E990" s="6">
        <v>30</v>
      </c>
      <c r="F990" s="6"/>
      <c r="G990" s="7"/>
      <c r="H990" s="122">
        <f>VLOOKUP(A990,'NIP totaal 2020'!$A$4:$I$1943,9,0)</f>
        <v>0</v>
      </c>
      <c r="I990" s="32">
        <f t="shared" si="75"/>
        <v>0</v>
      </c>
      <c r="J990" s="27">
        <f t="shared" si="76"/>
        <v>0</v>
      </c>
      <c r="K990" s="80">
        <f t="shared" si="78"/>
        <v>1</v>
      </c>
      <c r="L990" s="28">
        <f t="shared" si="77"/>
        <v>0</v>
      </c>
      <c r="M990" s="28">
        <f t="shared" si="79"/>
        <v>0</v>
      </c>
    </row>
    <row r="991" spans="1:13" ht="14.15" customHeight="1" x14ac:dyDescent="0.25">
      <c r="A991" s="129">
        <v>16748352</v>
      </c>
      <c r="B991" s="129" t="s">
        <v>128</v>
      </c>
      <c r="C991" s="129" t="s">
        <v>129</v>
      </c>
      <c r="D991" s="4" t="s">
        <v>2991</v>
      </c>
      <c r="E991" s="6">
        <v>1</v>
      </c>
      <c r="F991" s="6"/>
      <c r="G991" s="7"/>
      <c r="H991" s="122">
        <f>VLOOKUP(A991,'NIP totaal 2020'!$A$4:$I$1943,9,0)</f>
        <v>0</v>
      </c>
      <c r="I991" s="32">
        <f t="shared" si="75"/>
        <v>0</v>
      </c>
      <c r="J991" s="27">
        <f t="shared" si="76"/>
        <v>0</v>
      </c>
      <c r="K991" s="80">
        <f t="shared" si="78"/>
        <v>1</v>
      </c>
      <c r="L991" s="28">
        <f t="shared" si="77"/>
        <v>0</v>
      </c>
      <c r="M991" s="28">
        <f t="shared" si="79"/>
        <v>0</v>
      </c>
    </row>
    <row r="992" spans="1:13" ht="14.15" customHeight="1" x14ac:dyDescent="0.25">
      <c r="A992" s="129">
        <v>16751418</v>
      </c>
      <c r="B992" s="129" t="s">
        <v>329</v>
      </c>
      <c r="C992" s="129" t="s">
        <v>330</v>
      </c>
      <c r="D992" s="4" t="s">
        <v>2991</v>
      </c>
      <c r="E992" s="6">
        <v>3</v>
      </c>
      <c r="F992" s="6"/>
      <c r="G992" s="7"/>
      <c r="H992" s="122">
        <f>VLOOKUP(A992,'NIP totaal 2020'!$A$4:$I$1943,9,0)</f>
        <v>0</v>
      </c>
      <c r="I992" s="32">
        <f t="shared" si="75"/>
        <v>0</v>
      </c>
      <c r="J992" s="27">
        <f t="shared" si="76"/>
        <v>0</v>
      </c>
      <c r="K992" s="80">
        <f t="shared" si="78"/>
        <v>1</v>
      </c>
      <c r="L992" s="28">
        <f t="shared" si="77"/>
        <v>0</v>
      </c>
      <c r="M992" s="28">
        <f t="shared" si="79"/>
        <v>0</v>
      </c>
    </row>
    <row r="993" spans="1:13" ht="14.15" customHeight="1" x14ac:dyDescent="0.25">
      <c r="A993" s="129">
        <v>16755235</v>
      </c>
      <c r="B993" s="129" t="s">
        <v>329</v>
      </c>
      <c r="C993" s="129" t="s">
        <v>330</v>
      </c>
      <c r="D993" s="4" t="s">
        <v>2991</v>
      </c>
      <c r="E993" s="6">
        <v>3</v>
      </c>
      <c r="F993" s="6"/>
      <c r="G993" s="7"/>
      <c r="H993" s="122">
        <f>VLOOKUP(A993,'NIP totaal 2020'!$A$4:$I$1943,9,0)</f>
        <v>0</v>
      </c>
      <c r="I993" s="32">
        <f t="shared" si="75"/>
        <v>0</v>
      </c>
      <c r="J993" s="27">
        <f t="shared" si="76"/>
        <v>0</v>
      </c>
      <c r="K993" s="80">
        <f t="shared" si="78"/>
        <v>1</v>
      </c>
      <c r="L993" s="28">
        <f t="shared" si="77"/>
        <v>0</v>
      </c>
      <c r="M993" s="28">
        <f t="shared" si="79"/>
        <v>0</v>
      </c>
    </row>
    <row r="994" spans="1:13" ht="14.15" customHeight="1" x14ac:dyDescent="0.25">
      <c r="A994" s="129">
        <v>16755243</v>
      </c>
      <c r="B994" s="129" t="s">
        <v>329</v>
      </c>
      <c r="C994" s="129" t="s">
        <v>330</v>
      </c>
      <c r="D994" s="4" t="s">
        <v>2991</v>
      </c>
      <c r="E994" s="6">
        <v>3</v>
      </c>
      <c r="F994" s="6"/>
      <c r="G994" s="7"/>
      <c r="H994" s="122">
        <f>VLOOKUP(A994,'NIP totaal 2020'!$A$4:$I$1943,9,0)</f>
        <v>0</v>
      </c>
      <c r="I994" s="32">
        <f t="shared" si="75"/>
        <v>0</v>
      </c>
      <c r="J994" s="27">
        <f t="shared" si="76"/>
        <v>0</v>
      </c>
      <c r="K994" s="80">
        <f t="shared" si="78"/>
        <v>1</v>
      </c>
      <c r="L994" s="28">
        <f t="shared" si="77"/>
        <v>0</v>
      </c>
      <c r="M994" s="28">
        <f t="shared" si="79"/>
        <v>0</v>
      </c>
    </row>
    <row r="995" spans="1:13" ht="14.15" customHeight="1" x14ac:dyDescent="0.25">
      <c r="A995" s="129">
        <v>16755405</v>
      </c>
      <c r="B995" s="129" t="s">
        <v>261</v>
      </c>
      <c r="C995" s="129" t="s">
        <v>262</v>
      </c>
      <c r="D995" s="4" t="s">
        <v>2991</v>
      </c>
      <c r="E995" s="6">
        <v>21</v>
      </c>
      <c r="F995" s="6"/>
      <c r="G995" s="7"/>
      <c r="H995" s="122">
        <f>VLOOKUP(A995,'NIP totaal 2020'!$A$4:$I$1943,9,0)</f>
        <v>0</v>
      </c>
      <c r="I995" s="32">
        <f t="shared" si="75"/>
        <v>0</v>
      </c>
      <c r="J995" s="27">
        <f t="shared" si="76"/>
        <v>0</v>
      </c>
      <c r="K995" s="80">
        <f t="shared" si="78"/>
        <v>1</v>
      </c>
      <c r="L995" s="28">
        <f t="shared" si="77"/>
        <v>0</v>
      </c>
      <c r="M995" s="28">
        <f t="shared" si="79"/>
        <v>0</v>
      </c>
    </row>
    <row r="996" spans="1:13" ht="14.15" customHeight="1" x14ac:dyDescent="0.25">
      <c r="A996" s="129">
        <v>16755413</v>
      </c>
      <c r="B996" s="129" t="s">
        <v>261</v>
      </c>
      <c r="C996" s="129" t="s">
        <v>262</v>
      </c>
      <c r="D996" s="4" t="s">
        <v>2991</v>
      </c>
      <c r="E996" s="6">
        <v>21</v>
      </c>
      <c r="F996" s="6"/>
      <c r="G996" s="7"/>
      <c r="H996" s="122">
        <f>VLOOKUP(A996,'NIP totaal 2020'!$A$4:$I$1943,9,0)</f>
        <v>0</v>
      </c>
      <c r="I996" s="32">
        <f t="shared" si="75"/>
        <v>0</v>
      </c>
      <c r="J996" s="27">
        <f t="shared" si="76"/>
        <v>0</v>
      </c>
      <c r="K996" s="80">
        <f t="shared" si="78"/>
        <v>1</v>
      </c>
      <c r="L996" s="28">
        <f t="shared" si="77"/>
        <v>0</v>
      </c>
      <c r="M996" s="28">
        <f t="shared" si="79"/>
        <v>0</v>
      </c>
    </row>
    <row r="997" spans="1:13" ht="14.15" customHeight="1" x14ac:dyDescent="0.25">
      <c r="A997" s="129">
        <v>16755421</v>
      </c>
      <c r="B997" s="129" t="s">
        <v>261</v>
      </c>
      <c r="C997" s="129" t="s">
        <v>262</v>
      </c>
      <c r="D997" s="4" t="s">
        <v>2991</v>
      </c>
      <c r="E997" s="6">
        <v>21</v>
      </c>
      <c r="F997" s="6"/>
      <c r="G997" s="7"/>
      <c r="H997" s="122">
        <f>VLOOKUP(A997,'NIP totaal 2020'!$A$4:$I$1943,9,0)</f>
        <v>0</v>
      </c>
      <c r="I997" s="32">
        <f t="shared" si="75"/>
        <v>0</v>
      </c>
      <c r="J997" s="27">
        <f t="shared" si="76"/>
        <v>0</v>
      </c>
      <c r="K997" s="80">
        <f t="shared" si="78"/>
        <v>1</v>
      </c>
      <c r="L997" s="28">
        <f t="shared" si="77"/>
        <v>0</v>
      </c>
      <c r="M997" s="28">
        <f t="shared" si="79"/>
        <v>0</v>
      </c>
    </row>
    <row r="998" spans="1:13" ht="14.15" customHeight="1" x14ac:dyDescent="0.25">
      <c r="A998" s="129">
        <v>16757009</v>
      </c>
      <c r="B998" s="129" t="s">
        <v>261</v>
      </c>
      <c r="C998" s="129" t="s">
        <v>262</v>
      </c>
      <c r="D998" s="4" t="s">
        <v>2991</v>
      </c>
      <c r="E998" s="6">
        <v>21</v>
      </c>
      <c r="F998" s="6"/>
      <c r="G998" s="7"/>
      <c r="H998" s="122">
        <f>VLOOKUP(A998,'NIP totaal 2020'!$A$4:$I$1943,9,0)</f>
        <v>0</v>
      </c>
      <c r="I998" s="32">
        <f t="shared" si="75"/>
        <v>0</v>
      </c>
      <c r="J998" s="27">
        <f t="shared" si="76"/>
        <v>0</v>
      </c>
      <c r="K998" s="80">
        <f t="shared" si="78"/>
        <v>1</v>
      </c>
      <c r="L998" s="28">
        <f t="shared" si="77"/>
        <v>0</v>
      </c>
      <c r="M998" s="28">
        <f t="shared" si="79"/>
        <v>0</v>
      </c>
    </row>
    <row r="999" spans="1:13" ht="14.15" customHeight="1" x14ac:dyDescent="0.25">
      <c r="A999" s="129">
        <v>16757017</v>
      </c>
      <c r="B999" s="129" t="s">
        <v>261</v>
      </c>
      <c r="C999" s="129" t="s">
        <v>262</v>
      </c>
      <c r="D999" s="4" t="s">
        <v>2991</v>
      </c>
      <c r="E999" s="6">
        <v>21</v>
      </c>
      <c r="F999" s="6"/>
      <c r="G999" s="7"/>
      <c r="H999" s="122">
        <f>VLOOKUP(A999,'NIP totaal 2020'!$A$4:$I$1943,9,0)</f>
        <v>0</v>
      </c>
      <c r="I999" s="32">
        <f t="shared" si="75"/>
        <v>0</v>
      </c>
      <c r="J999" s="27">
        <f t="shared" si="76"/>
        <v>0</v>
      </c>
      <c r="K999" s="80">
        <f t="shared" si="78"/>
        <v>1</v>
      </c>
      <c r="L999" s="28">
        <f t="shared" si="77"/>
        <v>0</v>
      </c>
      <c r="M999" s="28">
        <f t="shared" si="79"/>
        <v>0</v>
      </c>
    </row>
    <row r="1000" spans="1:13" ht="14.15" customHeight="1" x14ac:dyDescent="0.25">
      <c r="A1000" s="129">
        <v>16757025</v>
      </c>
      <c r="B1000" s="129" t="s">
        <v>261</v>
      </c>
      <c r="C1000" s="129" t="s">
        <v>262</v>
      </c>
      <c r="D1000" s="4" t="s">
        <v>2991</v>
      </c>
      <c r="E1000" s="6">
        <v>21</v>
      </c>
      <c r="F1000" s="6"/>
      <c r="G1000" s="7"/>
      <c r="H1000" s="122">
        <f>VLOOKUP(A1000,'NIP totaal 2020'!$A$4:$I$1943,9,0)</f>
        <v>0</v>
      </c>
      <c r="I1000" s="32">
        <f t="shared" si="75"/>
        <v>0</v>
      </c>
      <c r="J1000" s="27">
        <f t="shared" si="76"/>
        <v>0</v>
      </c>
      <c r="K1000" s="80">
        <f t="shared" si="78"/>
        <v>1</v>
      </c>
      <c r="L1000" s="28">
        <f t="shared" si="77"/>
        <v>0</v>
      </c>
      <c r="M1000" s="28">
        <f t="shared" si="79"/>
        <v>0</v>
      </c>
    </row>
    <row r="1001" spans="1:13" ht="14.15" customHeight="1" x14ac:dyDescent="0.25">
      <c r="A1001" s="129">
        <v>16757173</v>
      </c>
      <c r="B1001" s="129" t="s">
        <v>130</v>
      </c>
      <c r="C1001" s="129" t="s">
        <v>131</v>
      </c>
      <c r="D1001" s="4" t="s">
        <v>2991</v>
      </c>
      <c r="E1001" s="6">
        <v>1</v>
      </c>
      <c r="F1001" s="6"/>
      <c r="G1001" s="7"/>
      <c r="H1001" s="122">
        <f>VLOOKUP(A1001,'NIP totaal 2020'!$A$4:$I$1943,9,0)</f>
        <v>0</v>
      </c>
      <c r="I1001" s="32">
        <f t="shared" si="75"/>
        <v>0</v>
      </c>
      <c r="J1001" s="27">
        <f t="shared" si="76"/>
        <v>0</v>
      </c>
      <c r="K1001" s="80">
        <f t="shared" si="78"/>
        <v>1</v>
      </c>
      <c r="L1001" s="28">
        <f t="shared" si="77"/>
        <v>0</v>
      </c>
      <c r="M1001" s="28">
        <f t="shared" si="79"/>
        <v>0</v>
      </c>
    </row>
    <row r="1002" spans="1:13" ht="14.15" customHeight="1" x14ac:dyDescent="0.25">
      <c r="A1002" s="129">
        <v>16760069</v>
      </c>
      <c r="B1002" s="129" t="s">
        <v>269</v>
      </c>
      <c r="C1002" s="129" t="s">
        <v>270</v>
      </c>
      <c r="D1002" s="4" t="s">
        <v>2991</v>
      </c>
      <c r="E1002" s="6">
        <v>120</v>
      </c>
      <c r="F1002" s="6"/>
      <c r="G1002" s="7"/>
      <c r="H1002" s="122">
        <f>VLOOKUP(A1002,'NIP totaal 2020'!$A$4:$I$1943,9,0)</f>
        <v>0</v>
      </c>
      <c r="I1002" s="32">
        <f t="shared" si="75"/>
        <v>0</v>
      </c>
      <c r="J1002" s="27">
        <f t="shared" si="76"/>
        <v>0</v>
      </c>
      <c r="K1002" s="80">
        <f t="shared" si="78"/>
        <v>1</v>
      </c>
      <c r="L1002" s="28">
        <f t="shared" si="77"/>
        <v>0</v>
      </c>
      <c r="M1002" s="28">
        <f t="shared" si="79"/>
        <v>0</v>
      </c>
    </row>
    <row r="1003" spans="1:13" ht="14.15" customHeight="1" x14ac:dyDescent="0.25">
      <c r="A1003" s="129">
        <v>16760077</v>
      </c>
      <c r="B1003" s="129" t="s">
        <v>269</v>
      </c>
      <c r="C1003" s="129" t="s">
        <v>270</v>
      </c>
      <c r="D1003" s="4" t="s">
        <v>2991</v>
      </c>
      <c r="E1003" s="6">
        <v>90</v>
      </c>
      <c r="F1003" s="6"/>
      <c r="G1003" s="7"/>
      <c r="H1003" s="122">
        <f>VLOOKUP(A1003,'NIP totaal 2020'!$A$4:$I$1943,9,0)</f>
        <v>0</v>
      </c>
      <c r="I1003" s="32">
        <f t="shared" si="75"/>
        <v>0</v>
      </c>
      <c r="J1003" s="27">
        <f t="shared" si="76"/>
        <v>0</v>
      </c>
      <c r="K1003" s="80">
        <f t="shared" si="78"/>
        <v>1</v>
      </c>
      <c r="L1003" s="28">
        <f t="shared" si="77"/>
        <v>0</v>
      </c>
      <c r="M1003" s="28">
        <f t="shared" si="79"/>
        <v>0</v>
      </c>
    </row>
    <row r="1004" spans="1:13" ht="14.15" customHeight="1" x14ac:dyDescent="0.25">
      <c r="A1004" s="129">
        <v>16767713</v>
      </c>
      <c r="B1004" s="129" t="s">
        <v>261</v>
      </c>
      <c r="C1004" s="129" t="s">
        <v>262</v>
      </c>
      <c r="D1004" s="4" t="s">
        <v>2991</v>
      </c>
      <c r="E1004" s="6">
        <v>21</v>
      </c>
      <c r="F1004" s="6"/>
      <c r="G1004" s="7"/>
      <c r="H1004" s="122">
        <f>VLOOKUP(A1004,'NIP totaal 2020'!$A$4:$I$1943,9,0)</f>
        <v>0</v>
      </c>
      <c r="I1004" s="32">
        <f t="shared" si="75"/>
        <v>0</v>
      </c>
      <c r="J1004" s="27">
        <f t="shared" si="76"/>
        <v>0</v>
      </c>
      <c r="K1004" s="80">
        <f t="shared" si="78"/>
        <v>1</v>
      </c>
      <c r="L1004" s="28">
        <f t="shared" si="77"/>
        <v>0</v>
      </c>
      <c r="M1004" s="28">
        <f t="shared" si="79"/>
        <v>0</v>
      </c>
    </row>
    <row r="1005" spans="1:13" ht="14.15" customHeight="1" x14ac:dyDescent="0.25">
      <c r="A1005" s="129">
        <v>16767977</v>
      </c>
      <c r="B1005" s="129" t="s">
        <v>325</v>
      </c>
      <c r="C1005" s="129" t="s">
        <v>326</v>
      </c>
      <c r="D1005" s="4" t="s">
        <v>2991</v>
      </c>
      <c r="E1005" s="6">
        <v>224</v>
      </c>
      <c r="F1005" s="6"/>
      <c r="G1005" s="7"/>
      <c r="H1005" s="122">
        <f>VLOOKUP(A1005,'NIP totaal 2020'!$A$4:$I$1943,9,0)</f>
        <v>0</v>
      </c>
      <c r="I1005" s="32">
        <f t="shared" si="75"/>
        <v>0</v>
      </c>
      <c r="J1005" s="27">
        <f t="shared" si="76"/>
        <v>0</v>
      </c>
      <c r="K1005" s="80">
        <f t="shared" si="78"/>
        <v>1</v>
      </c>
      <c r="L1005" s="28">
        <f t="shared" si="77"/>
        <v>0</v>
      </c>
      <c r="M1005" s="28">
        <f t="shared" si="79"/>
        <v>0</v>
      </c>
    </row>
    <row r="1006" spans="1:13" ht="14.15" customHeight="1" x14ac:dyDescent="0.25">
      <c r="A1006" s="129">
        <v>16769104</v>
      </c>
      <c r="B1006" s="129" t="s">
        <v>323</v>
      </c>
      <c r="C1006" s="129" t="s">
        <v>324</v>
      </c>
      <c r="D1006" s="4" t="s">
        <v>2991</v>
      </c>
      <c r="E1006" s="6">
        <v>21</v>
      </c>
      <c r="F1006" s="6"/>
      <c r="G1006" s="7"/>
      <c r="H1006" s="122">
        <f>VLOOKUP(A1006,'NIP totaal 2020'!$A$4:$I$1943,9,0)</f>
        <v>0</v>
      </c>
      <c r="I1006" s="32">
        <f t="shared" si="75"/>
        <v>0</v>
      </c>
      <c r="J1006" s="27">
        <f t="shared" si="76"/>
        <v>0</v>
      </c>
      <c r="K1006" s="80">
        <f t="shared" si="78"/>
        <v>1</v>
      </c>
      <c r="L1006" s="28">
        <f t="shared" si="77"/>
        <v>0</v>
      </c>
      <c r="M1006" s="28">
        <f t="shared" si="79"/>
        <v>0</v>
      </c>
    </row>
    <row r="1007" spans="1:13" ht="14.15" customHeight="1" x14ac:dyDescent="0.25">
      <c r="A1007" s="129">
        <v>16769813</v>
      </c>
      <c r="B1007" s="129" t="s">
        <v>198</v>
      </c>
      <c r="C1007" s="129" t="s">
        <v>199</v>
      </c>
      <c r="D1007" s="4" t="s">
        <v>2991</v>
      </c>
      <c r="E1007" s="6">
        <v>30</v>
      </c>
      <c r="F1007" s="6"/>
      <c r="G1007" s="7"/>
      <c r="H1007" s="122">
        <f>VLOOKUP(A1007,'NIP totaal 2020'!$A$4:$I$1943,9,0)</f>
        <v>0</v>
      </c>
      <c r="I1007" s="32">
        <f t="shared" si="75"/>
        <v>0</v>
      </c>
      <c r="J1007" s="27">
        <f t="shared" si="76"/>
        <v>0</v>
      </c>
      <c r="K1007" s="80">
        <f t="shared" si="78"/>
        <v>1</v>
      </c>
      <c r="L1007" s="28">
        <f t="shared" si="77"/>
        <v>0</v>
      </c>
      <c r="M1007" s="28">
        <f t="shared" si="79"/>
        <v>0</v>
      </c>
    </row>
    <row r="1008" spans="1:13" ht="14.15" customHeight="1" x14ac:dyDescent="0.25">
      <c r="A1008" s="129">
        <v>16770102</v>
      </c>
      <c r="B1008" s="129" t="s">
        <v>198</v>
      </c>
      <c r="C1008" s="129" t="s">
        <v>199</v>
      </c>
      <c r="D1008" s="4" t="s">
        <v>2991</v>
      </c>
      <c r="E1008" s="6">
        <v>30</v>
      </c>
      <c r="F1008" s="6"/>
      <c r="G1008" s="7"/>
      <c r="H1008" s="122">
        <f>VLOOKUP(A1008,'NIP totaal 2020'!$A$4:$I$1943,9,0)</f>
        <v>0</v>
      </c>
      <c r="I1008" s="32">
        <f t="shared" si="75"/>
        <v>0</v>
      </c>
      <c r="J1008" s="27">
        <f t="shared" si="76"/>
        <v>0</v>
      </c>
      <c r="K1008" s="80">
        <f t="shared" si="78"/>
        <v>1</v>
      </c>
      <c r="L1008" s="28">
        <f t="shared" si="77"/>
        <v>0</v>
      </c>
      <c r="M1008" s="28">
        <f t="shared" si="79"/>
        <v>0</v>
      </c>
    </row>
    <row r="1009" spans="1:13" ht="14.15" customHeight="1" x14ac:dyDescent="0.25">
      <c r="A1009" s="129">
        <v>16770862</v>
      </c>
      <c r="B1009" s="129" t="s">
        <v>150</v>
      </c>
      <c r="C1009" s="129" t="s">
        <v>151</v>
      </c>
      <c r="D1009" s="4" t="s">
        <v>2991</v>
      </c>
      <c r="E1009" s="6">
        <v>1</v>
      </c>
      <c r="F1009" s="6"/>
      <c r="G1009" s="7"/>
      <c r="H1009" s="122">
        <f>VLOOKUP(A1009,'NIP totaal 2020'!$A$4:$I$1943,9,0)</f>
        <v>0</v>
      </c>
      <c r="I1009" s="32">
        <f t="shared" si="75"/>
        <v>0</v>
      </c>
      <c r="J1009" s="27">
        <f t="shared" si="76"/>
        <v>0</v>
      </c>
      <c r="K1009" s="80">
        <f t="shared" si="78"/>
        <v>1</v>
      </c>
      <c r="L1009" s="28">
        <f t="shared" si="77"/>
        <v>0</v>
      </c>
      <c r="M1009" s="28">
        <f t="shared" si="79"/>
        <v>0</v>
      </c>
    </row>
    <row r="1010" spans="1:13" ht="14.15" customHeight="1" x14ac:dyDescent="0.25">
      <c r="A1010" s="129">
        <v>16771745</v>
      </c>
      <c r="B1010" s="129" t="s">
        <v>249</v>
      </c>
      <c r="C1010" s="129" t="s">
        <v>250</v>
      </c>
      <c r="D1010" s="4" t="s">
        <v>2991</v>
      </c>
      <c r="E1010" s="6">
        <v>28</v>
      </c>
      <c r="F1010" s="6"/>
      <c r="G1010" s="7"/>
      <c r="H1010" s="122">
        <f>VLOOKUP(A1010,'NIP totaal 2020'!$A$4:$I$1943,9,0)</f>
        <v>0</v>
      </c>
      <c r="I1010" s="32">
        <f t="shared" si="75"/>
        <v>0</v>
      </c>
      <c r="J1010" s="27">
        <f t="shared" si="76"/>
        <v>0</v>
      </c>
      <c r="K1010" s="80">
        <f t="shared" si="78"/>
        <v>1</v>
      </c>
      <c r="L1010" s="28">
        <f t="shared" si="77"/>
        <v>0</v>
      </c>
      <c r="M1010" s="28">
        <f t="shared" si="79"/>
        <v>0</v>
      </c>
    </row>
    <row r="1011" spans="1:13" ht="14.15" customHeight="1" x14ac:dyDescent="0.25">
      <c r="A1011" s="129">
        <v>16771753</v>
      </c>
      <c r="B1011" s="129" t="s">
        <v>249</v>
      </c>
      <c r="C1011" s="129" t="s">
        <v>250</v>
      </c>
      <c r="D1011" s="4" t="s">
        <v>2991</v>
      </c>
      <c r="E1011" s="6">
        <v>28</v>
      </c>
      <c r="F1011" s="6"/>
      <c r="G1011" s="7"/>
      <c r="H1011" s="122">
        <f>VLOOKUP(A1011,'NIP totaal 2020'!$A$4:$I$1943,9,0)</f>
        <v>0</v>
      </c>
      <c r="I1011" s="32">
        <f t="shared" si="75"/>
        <v>0</v>
      </c>
      <c r="J1011" s="27">
        <f t="shared" si="76"/>
        <v>0</v>
      </c>
      <c r="K1011" s="80">
        <f t="shared" si="78"/>
        <v>1</v>
      </c>
      <c r="L1011" s="28">
        <f t="shared" si="77"/>
        <v>0</v>
      </c>
      <c r="M1011" s="28">
        <f t="shared" si="79"/>
        <v>0</v>
      </c>
    </row>
    <row r="1012" spans="1:13" ht="14.15" customHeight="1" x14ac:dyDescent="0.25">
      <c r="A1012" s="129">
        <v>16772806</v>
      </c>
      <c r="B1012" s="129" t="s">
        <v>318</v>
      </c>
      <c r="C1012" s="129" t="s">
        <v>319</v>
      </c>
      <c r="D1012" s="4" t="s">
        <v>2991</v>
      </c>
      <c r="E1012" s="6">
        <v>30</v>
      </c>
      <c r="F1012" s="6"/>
      <c r="G1012" s="7"/>
      <c r="H1012" s="122">
        <f>VLOOKUP(A1012,'NIP totaal 2020'!$A$4:$I$1943,9,0)</f>
        <v>0</v>
      </c>
      <c r="I1012" s="32">
        <f t="shared" si="75"/>
        <v>0</v>
      </c>
      <c r="J1012" s="27">
        <f t="shared" si="76"/>
        <v>0</v>
      </c>
      <c r="K1012" s="80">
        <f t="shared" si="78"/>
        <v>1</v>
      </c>
      <c r="L1012" s="28">
        <f t="shared" si="77"/>
        <v>0</v>
      </c>
      <c r="M1012" s="28">
        <f t="shared" si="79"/>
        <v>0</v>
      </c>
    </row>
    <row r="1013" spans="1:13" ht="14.15" customHeight="1" x14ac:dyDescent="0.25">
      <c r="A1013" s="129">
        <v>16772814</v>
      </c>
      <c r="B1013" s="129" t="s">
        <v>318</v>
      </c>
      <c r="C1013" s="129" t="s">
        <v>319</v>
      </c>
      <c r="D1013" s="4" t="s">
        <v>2991</v>
      </c>
      <c r="E1013" s="6">
        <v>30</v>
      </c>
      <c r="F1013" s="6"/>
      <c r="G1013" s="7"/>
      <c r="H1013" s="122">
        <f>VLOOKUP(A1013,'NIP totaal 2020'!$A$4:$I$1943,9,0)</f>
        <v>0</v>
      </c>
      <c r="I1013" s="32">
        <f t="shared" si="75"/>
        <v>0</v>
      </c>
      <c r="J1013" s="27">
        <f t="shared" si="76"/>
        <v>0</v>
      </c>
      <c r="K1013" s="80">
        <f t="shared" si="78"/>
        <v>1</v>
      </c>
      <c r="L1013" s="28">
        <f t="shared" si="77"/>
        <v>0</v>
      </c>
      <c r="M1013" s="28">
        <f t="shared" si="79"/>
        <v>0</v>
      </c>
    </row>
    <row r="1014" spans="1:13" ht="14.15" customHeight="1" x14ac:dyDescent="0.25">
      <c r="A1014" s="129">
        <v>16772822</v>
      </c>
      <c r="B1014" s="129" t="s">
        <v>318</v>
      </c>
      <c r="C1014" s="129" t="s">
        <v>319</v>
      </c>
      <c r="D1014" s="4" t="s">
        <v>2991</v>
      </c>
      <c r="E1014" s="6">
        <v>30</v>
      </c>
      <c r="F1014" s="6"/>
      <c r="G1014" s="7"/>
      <c r="H1014" s="122">
        <f>VLOOKUP(A1014,'NIP totaal 2020'!$A$4:$I$1943,9,0)</f>
        <v>0</v>
      </c>
      <c r="I1014" s="32">
        <f t="shared" si="75"/>
        <v>0</v>
      </c>
      <c r="J1014" s="27">
        <f t="shared" si="76"/>
        <v>0</v>
      </c>
      <c r="K1014" s="80">
        <f t="shared" si="78"/>
        <v>1</v>
      </c>
      <c r="L1014" s="28">
        <f t="shared" si="77"/>
        <v>0</v>
      </c>
      <c r="M1014" s="28">
        <f t="shared" si="79"/>
        <v>0</v>
      </c>
    </row>
    <row r="1015" spans="1:13" ht="14.15" customHeight="1" x14ac:dyDescent="0.25">
      <c r="A1015" s="129">
        <v>16772962</v>
      </c>
      <c r="B1015" s="129" t="s">
        <v>291</v>
      </c>
      <c r="C1015" s="129" t="s">
        <v>292</v>
      </c>
      <c r="D1015" s="4" t="s">
        <v>2991</v>
      </c>
      <c r="E1015" s="6">
        <v>1</v>
      </c>
      <c r="F1015" s="6"/>
      <c r="G1015" s="7"/>
      <c r="H1015" s="122">
        <f>VLOOKUP(A1015,'NIP totaal 2020'!$A$4:$I$1943,9,0)</f>
        <v>0</v>
      </c>
      <c r="I1015" s="32">
        <f t="shared" si="75"/>
        <v>0</v>
      </c>
      <c r="J1015" s="27">
        <f t="shared" si="76"/>
        <v>0</v>
      </c>
      <c r="K1015" s="80">
        <f t="shared" si="78"/>
        <v>1</v>
      </c>
      <c r="L1015" s="28">
        <f t="shared" si="77"/>
        <v>0</v>
      </c>
      <c r="M1015" s="28">
        <f t="shared" si="79"/>
        <v>0</v>
      </c>
    </row>
    <row r="1016" spans="1:13" ht="14.15" customHeight="1" x14ac:dyDescent="0.25">
      <c r="A1016" s="129">
        <v>16772970</v>
      </c>
      <c r="B1016" s="129" t="s">
        <v>291</v>
      </c>
      <c r="C1016" s="129" t="s">
        <v>292</v>
      </c>
      <c r="D1016" s="4" t="s">
        <v>2991</v>
      </c>
      <c r="E1016" s="6">
        <v>1</v>
      </c>
      <c r="F1016" s="6"/>
      <c r="G1016" s="7"/>
      <c r="H1016" s="122">
        <f>VLOOKUP(A1016,'NIP totaal 2020'!$A$4:$I$1943,9,0)</f>
        <v>0</v>
      </c>
      <c r="I1016" s="32">
        <f t="shared" si="75"/>
        <v>0</v>
      </c>
      <c r="J1016" s="27">
        <f t="shared" si="76"/>
        <v>0</v>
      </c>
      <c r="K1016" s="80">
        <f t="shared" si="78"/>
        <v>1</v>
      </c>
      <c r="L1016" s="28">
        <f t="shared" si="77"/>
        <v>0</v>
      </c>
      <c r="M1016" s="28">
        <f t="shared" si="79"/>
        <v>0</v>
      </c>
    </row>
    <row r="1017" spans="1:13" ht="14.15" customHeight="1" x14ac:dyDescent="0.25">
      <c r="A1017" s="129">
        <v>16772989</v>
      </c>
      <c r="B1017" s="129" t="s">
        <v>291</v>
      </c>
      <c r="C1017" s="129" t="s">
        <v>292</v>
      </c>
      <c r="D1017" s="4" t="s">
        <v>2991</v>
      </c>
      <c r="E1017" s="6">
        <v>1</v>
      </c>
      <c r="F1017" s="6"/>
      <c r="G1017" s="7"/>
      <c r="H1017" s="122">
        <f>VLOOKUP(A1017,'NIP totaal 2020'!$A$4:$I$1943,9,0)</f>
        <v>0</v>
      </c>
      <c r="I1017" s="32">
        <f t="shared" si="75"/>
        <v>0</v>
      </c>
      <c r="J1017" s="27">
        <f t="shared" si="76"/>
        <v>0</v>
      </c>
      <c r="K1017" s="80">
        <f t="shared" si="78"/>
        <v>1</v>
      </c>
      <c r="L1017" s="28">
        <f t="shared" si="77"/>
        <v>0</v>
      </c>
      <c r="M1017" s="28">
        <f t="shared" si="79"/>
        <v>0</v>
      </c>
    </row>
    <row r="1018" spans="1:13" ht="14.15" customHeight="1" x14ac:dyDescent="0.25">
      <c r="A1018" s="129">
        <v>16773039</v>
      </c>
      <c r="B1018" s="129" t="s">
        <v>249</v>
      </c>
      <c r="C1018" s="129" t="s">
        <v>250</v>
      </c>
      <c r="D1018" s="4" t="s">
        <v>2991</v>
      </c>
      <c r="E1018" s="6">
        <v>28</v>
      </c>
      <c r="F1018" s="6"/>
      <c r="G1018" s="7"/>
      <c r="H1018" s="122">
        <f>VLOOKUP(A1018,'NIP totaal 2020'!$A$4:$I$1943,9,0)</f>
        <v>0</v>
      </c>
      <c r="I1018" s="32">
        <f t="shared" si="75"/>
        <v>0</v>
      </c>
      <c r="J1018" s="27">
        <f t="shared" si="76"/>
        <v>0</v>
      </c>
      <c r="K1018" s="80">
        <f t="shared" si="78"/>
        <v>1</v>
      </c>
      <c r="L1018" s="28">
        <f t="shared" si="77"/>
        <v>0</v>
      </c>
      <c r="M1018" s="28">
        <f t="shared" si="79"/>
        <v>0</v>
      </c>
    </row>
    <row r="1019" spans="1:13" ht="14.15" customHeight="1" x14ac:dyDescent="0.25">
      <c r="A1019" s="129">
        <v>16773055</v>
      </c>
      <c r="B1019" s="129" t="s">
        <v>124</v>
      </c>
      <c r="C1019" s="129" t="s">
        <v>125</v>
      </c>
      <c r="D1019" s="4" t="s">
        <v>2991</v>
      </c>
      <c r="E1019" s="6">
        <v>1</v>
      </c>
      <c r="F1019" s="6"/>
      <c r="G1019" s="7"/>
      <c r="H1019" s="122">
        <f>VLOOKUP(A1019,'NIP totaal 2020'!$A$4:$I$1943,9,0)</f>
        <v>0</v>
      </c>
      <c r="I1019" s="32">
        <f t="shared" si="75"/>
        <v>0</v>
      </c>
      <c r="J1019" s="27">
        <f t="shared" si="76"/>
        <v>0</v>
      </c>
      <c r="K1019" s="80">
        <f t="shared" si="78"/>
        <v>1</v>
      </c>
      <c r="L1019" s="28">
        <f t="shared" si="77"/>
        <v>0</v>
      </c>
      <c r="M1019" s="28">
        <f t="shared" si="79"/>
        <v>0</v>
      </c>
    </row>
    <row r="1020" spans="1:13" ht="14.15" customHeight="1" x14ac:dyDescent="0.25">
      <c r="A1020" s="129">
        <v>16773063</v>
      </c>
      <c r="B1020" s="129" t="s">
        <v>237</v>
      </c>
      <c r="C1020" s="129" t="s">
        <v>238</v>
      </c>
      <c r="D1020" s="4" t="s">
        <v>2991</v>
      </c>
      <c r="E1020" s="6">
        <v>1</v>
      </c>
      <c r="F1020" s="6"/>
      <c r="G1020" s="7"/>
      <c r="H1020" s="122">
        <f>VLOOKUP(A1020,'NIP totaal 2020'!$A$4:$I$1943,9,0)</f>
        <v>0</v>
      </c>
      <c r="I1020" s="32">
        <f t="shared" si="75"/>
        <v>0</v>
      </c>
      <c r="J1020" s="27">
        <f t="shared" si="76"/>
        <v>0</v>
      </c>
      <c r="K1020" s="80">
        <f t="shared" si="78"/>
        <v>1</v>
      </c>
      <c r="L1020" s="28">
        <f t="shared" si="77"/>
        <v>0</v>
      </c>
      <c r="M1020" s="28">
        <f t="shared" si="79"/>
        <v>0</v>
      </c>
    </row>
    <row r="1021" spans="1:13" ht="14.15" customHeight="1" x14ac:dyDescent="0.25">
      <c r="A1021" s="129">
        <v>16773101</v>
      </c>
      <c r="B1021" s="129" t="s">
        <v>170</v>
      </c>
      <c r="C1021" s="129" t="s">
        <v>171</v>
      </c>
      <c r="D1021" s="4" t="s">
        <v>2991</v>
      </c>
      <c r="E1021" s="6">
        <v>21</v>
      </c>
      <c r="F1021" s="6"/>
      <c r="G1021" s="7"/>
      <c r="H1021" s="122">
        <f>VLOOKUP(A1021,'NIP totaal 2020'!$A$4:$I$1943,9,0)</f>
        <v>0</v>
      </c>
      <c r="I1021" s="32">
        <f t="shared" si="75"/>
        <v>0</v>
      </c>
      <c r="J1021" s="27">
        <f t="shared" si="76"/>
        <v>0</v>
      </c>
      <c r="K1021" s="80">
        <f t="shared" si="78"/>
        <v>1</v>
      </c>
      <c r="L1021" s="28">
        <f t="shared" si="77"/>
        <v>0</v>
      </c>
      <c r="M1021" s="28">
        <f t="shared" si="79"/>
        <v>0</v>
      </c>
    </row>
    <row r="1022" spans="1:13" ht="14.15" customHeight="1" x14ac:dyDescent="0.25">
      <c r="A1022" s="129">
        <v>16773128</v>
      </c>
      <c r="B1022" s="129" t="s">
        <v>170</v>
      </c>
      <c r="C1022" s="129" t="s">
        <v>171</v>
      </c>
      <c r="D1022" s="4" t="s">
        <v>2991</v>
      </c>
      <c r="E1022" s="6">
        <v>21</v>
      </c>
      <c r="F1022" s="6"/>
      <c r="G1022" s="7"/>
      <c r="H1022" s="122">
        <f>VLOOKUP(A1022,'NIP totaal 2020'!$A$4:$I$1943,9,0)</f>
        <v>0</v>
      </c>
      <c r="I1022" s="32">
        <f t="shared" si="75"/>
        <v>0</v>
      </c>
      <c r="J1022" s="27">
        <f t="shared" si="76"/>
        <v>0</v>
      </c>
      <c r="K1022" s="80">
        <f t="shared" si="78"/>
        <v>1</v>
      </c>
      <c r="L1022" s="28">
        <f t="shared" si="77"/>
        <v>0</v>
      </c>
      <c r="M1022" s="28">
        <f t="shared" si="79"/>
        <v>0</v>
      </c>
    </row>
    <row r="1023" spans="1:13" ht="14.15" customHeight="1" x14ac:dyDescent="0.25">
      <c r="A1023" s="129">
        <v>16773136</v>
      </c>
      <c r="B1023" s="129" t="s">
        <v>170</v>
      </c>
      <c r="C1023" s="129" t="s">
        <v>171</v>
      </c>
      <c r="D1023" s="4" t="s">
        <v>2991</v>
      </c>
      <c r="E1023" s="6">
        <v>21</v>
      </c>
      <c r="F1023" s="6"/>
      <c r="G1023" s="7"/>
      <c r="H1023" s="122">
        <f>VLOOKUP(A1023,'NIP totaal 2020'!$A$4:$I$1943,9,0)</f>
        <v>0</v>
      </c>
      <c r="I1023" s="32">
        <f t="shared" si="75"/>
        <v>0</v>
      </c>
      <c r="J1023" s="27">
        <f t="shared" si="76"/>
        <v>0</v>
      </c>
      <c r="K1023" s="80">
        <f t="shared" si="78"/>
        <v>1</v>
      </c>
      <c r="L1023" s="28">
        <f t="shared" si="77"/>
        <v>0</v>
      </c>
      <c r="M1023" s="28">
        <f t="shared" si="79"/>
        <v>0</v>
      </c>
    </row>
    <row r="1024" spans="1:13" ht="14.15" customHeight="1" x14ac:dyDescent="0.25">
      <c r="A1024" s="129">
        <v>16773152</v>
      </c>
      <c r="B1024" s="129" t="s">
        <v>316</v>
      </c>
      <c r="C1024" s="129" t="s">
        <v>317</v>
      </c>
      <c r="D1024" s="4" t="s">
        <v>2991</v>
      </c>
      <c r="E1024" s="6">
        <v>112</v>
      </c>
      <c r="F1024" s="6"/>
      <c r="G1024" s="7"/>
      <c r="H1024" s="122">
        <f>VLOOKUP(A1024,'NIP totaal 2020'!$A$4:$I$1943,9,0)</f>
        <v>0</v>
      </c>
      <c r="I1024" s="32">
        <f t="shared" si="75"/>
        <v>0</v>
      </c>
      <c r="J1024" s="27">
        <f t="shared" si="76"/>
        <v>0</v>
      </c>
      <c r="K1024" s="80">
        <f t="shared" si="78"/>
        <v>1</v>
      </c>
      <c r="L1024" s="28">
        <f t="shared" si="77"/>
        <v>0</v>
      </c>
      <c r="M1024" s="28">
        <f t="shared" si="79"/>
        <v>0</v>
      </c>
    </row>
    <row r="1025" spans="1:13" ht="14.15" customHeight="1" x14ac:dyDescent="0.25">
      <c r="A1025" s="129">
        <v>16773217</v>
      </c>
      <c r="B1025" s="129" t="s">
        <v>295</v>
      </c>
      <c r="C1025" s="129" t="s">
        <v>296</v>
      </c>
      <c r="D1025" s="4" t="s">
        <v>2991</v>
      </c>
      <c r="E1025" s="6">
        <v>30</v>
      </c>
      <c r="F1025" s="6"/>
      <c r="G1025" s="7"/>
      <c r="H1025" s="122">
        <f>VLOOKUP(A1025,'NIP totaal 2020'!$A$4:$I$1943,9,0)</f>
        <v>0</v>
      </c>
      <c r="I1025" s="32">
        <f t="shared" si="75"/>
        <v>0</v>
      </c>
      <c r="J1025" s="27">
        <f t="shared" si="76"/>
        <v>0</v>
      </c>
      <c r="K1025" s="80">
        <f t="shared" si="78"/>
        <v>1</v>
      </c>
      <c r="L1025" s="28">
        <f t="shared" si="77"/>
        <v>0</v>
      </c>
      <c r="M1025" s="28">
        <f t="shared" si="79"/>
        <v>0</v>
      </c>
    </row>
    <row r="1026" spans="1:13" ht="14.15" customHeight="1" x14ac:dyDescent="0.25">
      <c r="A1026" s="129">
        <v>16773225</v>
      </c>
      <c r="B1026" s="129" t="s">
        <v>295</v>
      </c>
      <c r="C1026" s="129" t="s">
        <v>296</v>
      </c>
      <c r="D1026" s="4" t="s">
        <v>2991</v>
      </c>
      <c r="E1026" s="6">
        <v>30</v>
      </c>
      <c r="F1026" s="6"/>
      <c r="G1026" s="7"/>
      <c r="H1026" s="122">
        <f>VLOOKUP(A1026,'NIP totaal 2020'!$A$4:$I$1943,9,0)</f>
        <v>0</v>
      </c>
      <c r="I1026" s="32">
        <f t="shared" si="75"/>
        <v>0</v>
      </c>
      <c r="J1026" s="27">
        <f t="shared" si="76"/>
        <v>0</v>
      </c>
      <c r="K1026" s="80">
        <f t="shared" si="78"/>
        <v>1</v>
      </c>
      <c r="L1026" s="28">
        <f t="shared" si="77"/>
        <v>0</v>
      </c>
      <c r="M1026" s="28">
        <f t="shared" si="79"/>
        <v>0</v>
      </c>
    </row>
    <row r="1027" spans="1:13" ht="14.15" customHeight="1" x14ac:dyDescent="0.25">
      <c r="A1027" s="129">
        <v>16773233</v>
      </c>
      <c r="B1027" s="129" t="s">
        <v>271</v>
      </c>
      <c r="C1027" s="129" t="s">
        <v>272</v>
      </c>
      <c r="D1027" s="4" t="s">
        <v>2991</v>
      </c>
      <c r="E1027" s="6">
        <v>1</v>
      </c>
      <c r="F1027" s="6"/>
      <c r="G1027" s="7"/>
      <c r="H1027" s="122">
        <f>VLOOKUP(A1027,'NIP totaal 2020'!$A$4:$I$1943,9,0)</f>
        <v>0</v>
      </c>
      <c r="I1027" s="32">
        <f t="shared" si="75"/>
        <v>0</v>
      </c>
      <c r="J1027" s="27">
        <f t="shared" si="76"/>
        <v>0</v>
      </c>
      <c r="K1027" s="80">
        <f t="shared" si="78"/>
        <v>1</v>
      </c>
      <c r="L1027" s="28">
        <f t="shared" si="77"/>
        <v>0</v>
      </c>
      <c r="M1027" s="28">
        <f t="shared" si="79"/>
        <v>0</v>
      </c>
    </row>
    <row r="1028" spans="1:13" ht="14.15" customHeight="1" x14ac:dyDescent="0.25">
      <c r="A1028" s="129">
        <v>16774604</v>
      </c>
      <c r="B1028" s="129" t="s">
        <v>198</v>
      </c>
      <c r="C1028" s="129" t="s">
        <v>199</v>
      </c>
      <c r="D1028" s="4" t="s">
        <v>2991</v>
      </c>
      <c r="E1028" s="6">
        <v>30</v>
      </c>
      <c r="F1028" s="6"/>
      <c r="G1028" s="7"/>
      <c r="H1028" s="122">
        <f>VLOOKUP(A1028,'NIP totaal 2020'!$A$4:$I$1943,9,0)</f>
        <v>0</v>
      </c>
      <c r="I1028" s="32">
        <f t="shared" ref="I1028:I1091" si="80">F1028/E1028</f>
        <v>0</v>
      </c>
      <c r="J1028" s="27">
        <f t="shared" ref="J1028:J1091" si="81">H1028/E1028*F1028</f>
        <v>0</v>
      </c>
      <c r="K1028" s="80">
        <f t="shared" si="78"/>
        <v>1</v>
      </c>
      <c r="L1028" s="28">
        <f t="shared" ref="L1028:L1091" si="82">G1028/E1028*F1028</f>
        <v>0</v>
      </c>
      <c r="M1028" s="28">
        <f t="shared" si="79"/>
        <v>0</v>
      </c>
    </row>
    <row r="1029" spans="1:13" ht="14.15" customHeight="1" x14ac:dyDescent="0.25">
      <c r="A1029" s="129">
        <v>16775074</v>
      </c>
      <c r="B1029" s="129" t="s">
        <v>283</v>
      </c>
      <c r="C1029" s="129" t="s">
        <v>284</v>
      </c>
      <c r="D1029" s="4" t="s">
        <v>2991</v>
      </c>
      <c r="E1029" s="6">
        <v>150</v>
      </c>
      <c r="F1029" s="6"/>
      <c r="G1029" s="7"/>
      <c r="H1029" s="122">
        <f>VLOOKUP(A1029,'NIP totaal 2020'!$A$4:$I$1943,9,0)</f>
        <v>0</v>
      </c>
      <c r="I1029" s="32">
        <f t="shared" si="80"/>
        <v>0</v>
      </c>
      <c r="J1029" s="27">
        <f t="shared" si="81"/>
        <v>0</v>
      </c>
      <c r="K1029" s="80">
        <f t="shared" ref="K1029:K1092" si="83">IF(H1029&gt;G1029, 0, 1)</f>
        <v>1</v>
      </c>
      <c r="L1029" s="28">
        <f t="shared" si="82"/>
        <v>0</v>
      </c>
      <c r="M1029" s="28">
        <f t="shared" ref="M1029:M1092" si="84">MIN(L1029,J1029)</f>
        <v>0</v>
      </c>
    </row>
    <row r="1030" spans="1:13" ht="14.15" customHeight="1" x14ac:dyDescent="0.25">
      <c r="A1030" s="129">
        <v>16775112</v>
      </c>
      <c r="B1030" s="129" t="s">
        <v>304</v>
      </c>
      <c r="C1030" s="129" t="s">
        <v>305</v>
      </c>
      <c r="D1030" s="4" t="s">
        <v>2991</v>
      </c>
      <c r="E1030" s="6">
        <v>1</v>
      </c>
      <c r="F1030" s="6"/>
      <c r="G1030" s="7"/>
      <c r="H1030" s="122">
        <f>VLOOKUP(A1030,'NIP totaal 2020'!$A$4:$I$1943,9,0)</f>
        <v>0</v>
      </c>
      <c r="I1030" s="32">
        <f t="shared" si="80"/>
        <v>0</v>
      </c>
      <c r="J1030" s="27">
        <f t="shared" si="81"/>
        <v>0</v>
      </c>
      <c r="K1030" s="80">
        <f t="shared" si="83"/>
        <v>1</v>
      </c>
      <c r="L1030" s="28">
        <f t="shared" si="82"/>
        <v>0</v>
      </c>
      <c r="M1030" s="28">
        <f t="shared" si="84"/>
        <v>0</v>
      </c>
    </row>
    <row r="1031" spans="1:13" ht="14.15" customHeight="1" x14ac:dyDescent="0.25">
      <c r="A1031" s="129">
        <v>16775120</v>
      </c>
      <c r="B1031" s="129" t="s">
        <v>304</v>
      </c>
      <c r="C1031" s="129" t="s">
        <v>305</v>
      </c>
      <c r="D1031" s="4" t="s">
        <v>2991</v>
      </c>
      <c r="E1031" s="6">
        <v>1</v>
      </c>
      <c r="F1031" s="6"/>
      <c r="G1031" s="7"/>
      <c r="H1031" s="122">
        <f>VLOOKUP(A1031,'NIP totaal 2020'!$A$4:$I$1943,9,0)</f>
        <v>0</v>
      </c>
      <c r="I1031" s="32">
        <f t="shared" si="80"/>
        <v>0</v>
      </c>
      <c r="J1031" s="27">
        <f t="shared" si="81"/>
        <v>0</v>
      </c>
      <c r="K1031" s="80">
        <f t="shared" si="83"/>
        <v>1</v>
      </c>
      <c r="L1031" s="28">
        <f t="shared" si="82"/>
        <v>0</v>
      </c>
      <c r="M1031" s="28">
        <f t="shared" si="84"/>
        <v>0</v>
      </c>
    </row>
    <row r="1032" spans="1:13" ht="14.15" customHeight="1" x14ac:dyDescent="0.25">
      <c r="A1032" s="129">
        <v>16776119</v>
      </c>
      <c r="B1032" s="129" t="s">
        <v>325</v>
      </c>
      <c r="C1032" s="129" t="s">
        <v>326</v>
      </c>
      <c r="D1032" s="4" t="s">
        <v>2991</v>
      </c>
      <c r="E1032" s="6">
        <v>224</v>
      </c>
      <c r="F1032" s="6"/>
      <c r="G1032" s="7"/>
      <c r="H1032" s="122">
        <f>VLOOKUP(A1032,'NIP totaal 2020'!$A$4:$I$1943,9,0)</f>
        <v>0</v>
      </c>
      <c r="I1032" s="32">
        <f t="shared" si="80"/>
        <v>0</v>
      </c>
      <c r="J1032" s="27">
        <f t="shared" si="81"/>
        <v>0</v>
      </c>
      <c r="K1032" s="80">
        <f t="shared" si="83"/>
        <v>1</v>
      </c>
      <c r="L1032" s="28">
        <f t="shared" si="82"/>
        <v>0</v>
      </c>
      <c r="M1032" s="28">
        <f t="shared" si="84"/>
        <v>0</v>
      </c>
    </row>
    <row r="1033" spans="1:13" ht="14.15" customHeight="1" x14ac:dyDescent="0.25">
      <c r="A1033" s="129">
        <v>16776526</v>
      </c>
      <c r="B1033" s="129" t="s">
        <v>128</v>
      </c>
      <c r="C1033" s="129" t="s">
        <v>129</v>
      </c>
      <c r="D1033" s="4" t="s">
        <v>2991</v>
      </c>
      <c r="E1033" s="6">
        <v>1</v>
      </c>
      <c r="F1033" s="6"/>
      <c r="G1033" s="7"/>
      <c r="H1033" s="122">
        <f>VLOOKUP(A1033,'NIP totaal 2020'!$A$4:$I$1943,9,0)</f>
        <v>0</v>
      </c>
      <c r="I1033" s="32">
        <f t="shared" si="80"/>
        <v>0</v>
      </c>
      <c r="J1033" s="27">
        <f t="shared" si="81"/>
        <v>0</v>
      </c>
      <c r="K1033" s="80">
        <f t="shared" si="83"/>
        <v>1</v>
      </c>
      <c r="L1033" s="28">
        <f t="shared" si="82"/>
        <v>0</v>
      </c>
      <c r="M1033" s="28">
        <f t="shared" si="84"/>
        <v>0</v>
      </c>
    </row>
    <row r="1034" spans="1:13" ht="14.15" customHeight="1" x14ac:dyDescent="0.25">
      <c r="A1034" s="129">
        <v>16776631</v>
      </c>
      <c r="B1034" s="129" t="s">
        <v>150</v>
      </c>
      <c r="C1034" s="129" t="s">
        <v>151</v>
      </c>
      <c r="D1034" s="4" t="s">
        <v>2991</v>
      </c>
      <c r="E1034" s="6">
        <v>1</v>
      </c>
      <c r="F1034" s="6"/>
      <c r="G1034" s="7"/>
      <c r="H1034" s="122">
        <f>VLOOKUP(A1034,'NIP totaal 2020'!$A$4:$I$1943,9,0)</f>
        <v>0</v>
      </c>
      <c r="I1034" s="32">
        <f t="shared" si="80"/>
        <v>0</v>
      </c>
      <c r="J1034" s="27">
        <f t="shared" si="81"/>
        <v>0</v>
      </c>
      <c r="K1034" s="80">
        <f t="shared" si="83"/>
        <v>1</v>
      </c>
      <c r="L1034" s="28">
        <f t="shared" si="82"/>
        <v>0</v>
      </c>
      <c r="M1034" s="28">
        <f t="shared" si="84"/>
        <v>0</v>
      </c>
    </row>
    <row r="1035" spans="1:13" ht="14.15" customHeight="1" x14ac:dyDescent="0.25">
      <c r="A1035" s="129">
        <v>16776658</v>
      </c>
      <c r="B1035" s="129" t="s">
        <v>124</v>
      </c>
      <c r="C1035" s="129" t="s">
        <v>125</v>
      </c>
      <c r="D1035" s="4" t="s">
        <v>2991</v>
      </c>
      <c r="E1035" s="6">
        <v>1</v>
      </c>
      <c r="F1035" s="6"/>
      <c r="G1035" s="7"/>
      <c r="H1035" s="122">
        <f>VLOOKUP(A1035,'NIP totaal 2020'!$A$4:$I$1943,9,0)</f>
        <v>0</v>
      </c>
      <c r="I1035" s="32">
        <f t="shared" si="80"/>
        <v>0</v>
      </c>
      <c r="J1035" s="27">
        <f t="shared" si="81"/>
        <v>0</v>
      </c>
      <c r="K1035" s="80">
        <f t="shared" si="83"/>
        <v>1</v>
      </c>
      <c r="L1035" s="28">
        <f t="shared" si="82"/>
        <v>0</v>
      </c>
      <c r="M1035" s="28">
        <f t="shared" si="84"/>
        <v>0</v>
      </c>
    </row>
    <row r="1036" spans="1:13" ht="14.15" customHeight="1" x14ac:dyDescent="0.25">
      <c r="A1036" s="129">
        <v>16779150</v>
      </c>
      <c r="B1036" s="129" t="s">
        <v>211</v>
      </c>
      <c r="C1036" s="129" t="s">
        <v>212</v>
      </c>
      <c r="D1036" s="4" t="s">
        <v>2991</v>
      </c>
      <c r="E1036" s="6">
        <v>60</v>
      </c>
      <c r="F1036" s="6"/>
      <c r="G1036" s="7"/>
      <c r="H1036" s="122">
        <f>VLOOKUP(A1036,'NIP totaal 2020'!$A$4:$I$1943,9,0)</f>
        <v>0</v>
      </c>
      <c r="I1036" s="32">
        <f t="shared" si="80"/>
        <v>0</v>
      </c>
      <c r="J1036" s="27">
        <f t="shared" si="81"/>
        <v>0</v>
      </c>
      <c r="K1036" s="80">
        <f t="shared" si="83"/>
        <v>1</v>
      </c>
      <c r="L1036" s="28">
        <f t="shared" si="82"/>
        <v>0</v>
      </c>
      <c r="M1036" s="28">
        <f t="shared" si="84"/>
        <v>0</v>
      </c>
    </row>
    <row r="1037" spans="1:13" ht="14.15" customHeight="1" x14ac:dyDescent="0.25">
      <c r="A1037" s="129">
        <v>16779363</v>
      </c>
      <c r="B1037" s="129" t="s">
        <v>329</v>
      </c>
      <c r="C1037" s="129" t="s">
        <v>330</v>
      </c>
      <c r="D1037" s="4" t="s">
        <v>2991</v>
      </c>
      <c r="E1037" s="6">
        <v>3</v>
      </c>
      <c r="F1037" s="6"/>
      <c r="G1037" s="7"/>
      <c r="H1037" s="122">
        <f>VLOOKUP(A1037,'NIP totaal 2020'!$A$4:$I$1943,9,0)</f>
        <v>0</v>
      </c>
      <c r="I1037" s="32">
        <f t="shared" si="80"/>
        <v>0</v>
      </c>
      <c r="J1037" s="27">
        <f t="shared" si="81"/>
        <v>0</v>
      </c>
      <c r="K1037" s="80">
        <f t="shared" si="83"/>
        <v>1</v>
      </c>
      <c r="L1037" s="28">
        <f t="shared" si="82"/>
        <v>0</v>
      </c>
      <c r="M1037" s="28">
        <f t="shared" si="84"/>
        <v>0</v>
      </c>
    </row>
    <row r="1038" spans="1:13" ht="14.15" customHeight="1" x14ac:dyDescent="0.25">
      <c r="A1038" s="129">
        <v>16779371</v>
      </c>
      <c r="B1038" s="129" t="s">
        <v>287</v>
      </c>
      <c r="C1038" s="129" t="s">
        <v>288</v>
      </c>
      <c r="D1038" s="4" t="s">
        <v>2991</v>
      </c>
      <c r="E1038" s="6">
        <v>56</v>
      </c>
      <c r="F1038" s="6"/>
      <c r="G1038" s="7"/>
      <c r="H1038" s="122">
        <f>VLOOKUP(A1038,'NIP totaal 2020'!$A$4:$I$1943,9,0)</f>
        <v>0</v>
      </c>
      <c r="I1038" s="32">
        <f t="shared" si="80"/>
        <v>0</v>
      </c>
      <c r="J1038" s="27">
        <f t="shared" si="81"/>
        <v>0</v>
      </c>
      <c r="K1038" s="80">
        <f t="shared" si="83"/>
        <v>1</v>
      </c>
      <c r="L1038" s="28">
        <f t="shared" si="82"/>
        <v>0</v>
      </c>
      <c r="M1038" s="28">
        <f t="shared" si="84"/>
        <v>0</v>
      </c>
    </row>
    <row r="1039" spans="1:13" ht="14.15" customHeight="1" x14ac:dyDescent="0.25">
      <c r="A1039" s="129">
        <v>16779398</v>
      </c>
      <c r="B1039" s="129" t="s">
        <v>333</v>
      </c>
      <c r="C1039" s="129" t="s">
        <v>334</v>
      </c>
      <c r="D1039" s="4" t="s">
        <v>2991</v>
      </c>
      <c r="E1039" s="6">
        <v>1</v>
      </c>
      <c r="F1039" s="6"/>
      <c r="G1039" s="7"/>
      <c r="H1039" s="122">
        <f>VLOOKUP(A1039,'NIP totaal 2020'!$A$4:$I$1943,9,0)</f>
        <v>0</v>
      </c>
      <c r="I1039" s="32">
        <f t="shared" si="80"/>
        <v>0</v>
      </c>
      <c r="J1039" s="27">
        <f t="shared" si="81"/>
        <v>0</v>
      </c>
      <c r="K1039" s="80">
        <f t="shared" si="83"/>
        <v>1</v>
      </c>
      <c r="L1039" s="28">
        <f t="shared" si="82"/>
        <v>0</v>
      </c>
      <c r="M1039" s="28">
        <f t="shared" si="84"/>
        <v>0</v>
      </c>
    </row>
    <row r="1040" spans="1:13" ht="14.15" customHeight="1" x14ac:dyDescent="0.25">
      <c r="A1040" s="129">
        <v>16779606</v>
      </c>
      <c r="B1040" s="129" t="s">
        <v>140</v>
      </c>
      <c r="C1040" s="129" t="s">
        <v>141</v>
      </c>
      <c r="D1040" s="4" t="s">
        <v>2991</v>
      </c>
      <c r="E1040" s="6">
        <v>60</v>
      </c>
      <c r="F1040" s="6"/>
      <c r="G1040" s="7"/>
      <c r="H1040" s="122">
        <f>VLOOKUP(A1040,'NIP totaal 2020'!$A$4:$I$1943,9,0)</f>
        <v>0</v>
      </c>
      <c r="I1040" s="32">
        <f t="shared" si="80"/>
        <v>0</v>
      </c>
      <c r="J1040" s="27">
        <f t="shared" si="81"/>
        <v>0</v>
      </c>
      <c r="K1040" s="80">
        <f t="shared" si="83"/>
        <v>1</v>
      </c>
      <c r="L1040" s="28">
        <f t="shared" si="82"/>
        <v>0</v>
      </c>
      <c r="M1040" s="28">
        <f t="shared" si="84"/>
        <v>0</v>
      </c>
    </row>
    <row r="1041" spans="1:13" ht="14.15" customHeight="1" x14ac:dyDescent="0.25">
      <c r="A1041" s="129">
        <v>16780426</v>
      </c>
      <c r="B1041" s="129" t="s">
        <v>142</v>
      </c>
      <c r="C1041" s="129" t="s">
        <v>143</v>
      </c>
      <c r="D1041" s="4" t="s">
        <v>2991</v>
      </c>
      <c r="E1041" s="6">
        <v>1</v>
      </c>
      <c r="F1041" s="6"/>
      <c r="G1041" s="7"/>
      <c r="H1041" s="122">
        <f>VLOOKUP(A1041,'NIP totaal 2020'!$A$4:$I$1943,9,0)</f>
        <v>0</v>
      </c>
      <c r="I1041" s="32">
        <f t="shared" si="80"/>
        <v>0</v>
      </c>
      <c r="J1041" s="27">
        <f t="shared" si="81"/>
        <v>0</v>
      </c>
      <c r="K1041" s="80">
        <f t="shared" si="83"/>
        <v>1</v>
      </c>
      <c r="L1041" s="28">
        <f t="shared" si="82"/>
        <v>0</v>
      </c>
      <c r="M1041" s="28">
        <f t="shared" si="84"/>
        <v>0</v>
      </c>
    </row>
    <row r="1042" spans="1:13" ht="14.15" customHeight="1" x14ac:dyDescent="0.25">
      <c r="A1042" s="129">
        <v>16781252</v>
      </c>
      <c r="B1042" s="129" t="s">
        <v>206</v>
      </c>
      <c r="C1042" s="129" t="s">
        <v>141</v>
      </c>
      <c r="D1042" s="4" t="s">
        <v>2991</v>
      </c>
      <c r="E1042" s="6">
        <v>30</v>
      </c>
      <c r="F1042" s="6"/>
      <c r="G1042" s="7"/>
      <c r="H1042" s="122">
        <f>VLOOKUP(A1042,'NIP totaal 2020'!$A$4:$I$1943,9,0)</f>
        <v>0</v>
      </c>
      <c r="I1042" s="32">
        <f t="shared" si="80"/>
        <v>0</v>
      </c>
      <c r="J1042" s="27">
        <f t="shared" si="81"/>
        <v>0</v>
      </c>
      <c r="K1042" s="80">
        <f t="shared" si="83"/>
        <v>1</v>
      </c>
      <c r="L1042" s="28">
        <f t="shared" si="82"/>
        <v>0</v>
      </c>
      <c r="M1042" s="28">
        <f t="shared" si="84"/>
        <v>0</v>
      </c>
    </row>
    <row r="1043" spans="1:13" ht="14.15" customHeight="1" x14ac:dyDescent="0.25">
      <c r="A1043" s="129">
        <v>16781260</v>
      </c>
      <c r="B1043" s="129" t="s">
        <v>206</v>
      </c>
      <c r="C1043" s="129" t="s">
        <v>141</v>
      </c>
      <c r="D1043" s="4" t="s">
        <v>2991</v>
      </c>
      <c r="E1043" s="6">
        <v>30</v>
      </c>
      <c r="F1043" s="6"/>
      <c r="G1043" s="7"/>
      <c r="H1043" s="122">
        <f>VLOOKUP(A1043,'NIP totaal 2020'!$A$4:$I$1943,9,0)</f>
        <v>0</v>
      </c>
      <c r="I1043" s="32">
        <f t="shared" si="80"/>
        <v>0</v>
      </c>
      <c r="J1043" s="27">
        <f t="shared" si="81"/>
        <v>0</v>
      </c>
      <c r="K1043" s="80">
        <f t="shared" si="83"/>
        <v>1</v>
      </c>
      <c r="L1043" s="28">
        <f t="shared" si="82"/>
        <v>0</v>
      </c>
      <c r="M1043" s="28">
        <f t="shared" si="84"/>
        <v>0</v>
      </c>
    </row>
    <row r="1044" spans="1:13" ht="14.15" customHeight="1" x14ac:dyDescent="0.25">
      <c r="A1044" s="129">
        <v>16782585</v>
      </c>
      <c r="B1044" s="129" t="s">
        <v>261</v>
      </c>
      <c r="C1044" s="129" t="s">
        <v>262</v>
      </c>
      <c r="D1044" s="4" t="s">
        <v>2991</v>
      </c>
      <c r="E1044" s="6">
        <v>21</v>
      </c>
      <c r="F1044" s="6"/>
      <c r="G1044" s="7"/>
      <c r="H1044" s="122">
        <f>VLOOKUP(A1044,'NIP totaal 2020'!$A$4:$I$1943,9,0)</f>
        <v>0</v>
      </c>
      <c r="I1044" s="32">
        <f t="shared" si="80"/>
        <v>0</v>
      </c>
      <c r="J1044" s="27">
        <f t="shared" si="81"/>
        <v>0</v>
      </c>
      <c r="K1044" s="80">
        <f t="shared" si="83"/>
        <v>1</v>
      </c>
      <c r="L1044" s="28">
        <f t="shared" si="82"/>
        <v>0</v>
      </c>
      <c r="M1044" s="28">
        <f t="shared" si="84"/>
        <v>0</v>
      </c>
    </row>
    <row r="1045" spans="1:13" ht="14.15" customHeight="1" x14ac:dyDescent="0.25">
      <c r="A1045" s="129">
        <v>16782704</v>
      </c>
      <c r="B1045" s="129" t="s">
        <v>261</v>
      </c>
      <c r="C1045" s="129" t="s">
        <v>262</v>
      </c>
      <c r="D1045" s="4" t="s">
        <v>2991</v>
      </c>
      <c r="E1045" s="6">
        <v>21</v>
      </c>
      <c r="F1045" s="6"/>
      <c r="G1045" s="7"/>
      <c r="H1045" s="122">
        <f>VLOOKUP(A1045,'NIP totaal 2020'!$A$4:$I$1943,9,0)</f>
        <v>0</v>
      </c>
      <c r="I1045" s="32">
        <f t="shared" si="80"/>
        <v>0</v>
      </c>
      <c r="J1045" s="27">
        <f t="shared" si="81"/>
        <v>0</v>
      </c>
      <c r="K1045" s="80">
        <f t="shared" si="83"/>
        <v>1</v>
      </c>
      <c r="L1045" s="28">
        <f t="shared" si="82"/>
        <v>0</v>
      </c>
      <c r="M1045" s="28">
        <f t="shared" si="84"/>
        <v>0</v>
      </c>
    </row>
    <row r="1046" spans="1:13" ht="14.15" customHeight="1" x14ac:dyDescent="0.25">
      <c r="A1046" s="129">
        <v>16782739</v>
      </c>
      <c r="B1046" s="129" t="s">
        <v>329</v>
      </c>
      <c r="C1046" s="129" t="s">
        <v>330</v>
      </c>
      <c r="D1046" s="4" t="s">
        <v>2991</v>
      </c>
      <c r="E1046" s="6">
        <v>3</v>
      </c>
      <c r="F1046" s="6"/>
      <c r="G1046" s="7"/>
      <c r="H1046" s="122">
        <f>VLOOKUP(A1046,'NIP totaal 2020'!$A$4:$I$1943,9,0)</f>
        <v>0</v>
      </c>
      <c r="I1046" s="32">
        <f t="shared" si="80"/>
        <v>0</v>
      </c>
      <c r="J1046" s="27">
        <f t="shared" si="81"/>
        <v>0</v>
      </c>
      <c r="K1046" s="80">
        <f t="shared" si="83"/>
        <v>1</v>
      </c>
      <c r="L1046" s="28">
        <f t="shared" si="82"/>
        <v>0</v>
      </c>
      <c r="M1046" s="28">
        <f t="shared" si="84"/>
        <v>0</v>
      </c>
    </row>
    <row r="1047" spans="1:13" ht="14.15" customHeight="1" x14ac:dyDescent="0.25">
      <c r="A1047" s="129">
        <v>16789687</v>
      </c>
      <c r="B1047" s="129" t="s">
        <v>196</v>
      </c>
      <c r="C1047" s="129" t="s">
        <v>197</v>
      </c>
      <c r="D1047" s="4" t="s">
        <v>2991</v>
      </c>
      <c r="E1047" s="6">
        <v>100</v>
      </c>
      <c r="F1047" s="6"/>
      <c r="G1047" s="7"/>
      <c r="H1047" s="122">
        <f>VLOOKUP(A1047,'NIP totaal 2020'!$A$4:$I$1943,9,0)</f>
        <v>0</v>
      </c>
      <c r="I1047" s="32">
        <f t="shared" si="80"/>
        <v>0</v>
      </c>
      <c r="J1047" s="27">
        <f t="shared" si="81"/>
        <v>0</v>
      </c>
      <c r="K1047" s="80">
        <f t="shared" si="83"/>
        <v>1</v>
      </c>
      <c r="L1047" s="28">
        <f t="shared" si="82"/>
        <v>0</v>
      </c>
      <c r="M1047" s="28">
        <f t="shared" si="84"/>
        <v>0</v>
      </c>
    </row>
    <row r="1048" spans="1:13" ht="14.15" customHeight="1" x14ac:dyDescent="0.25">
      <c r="A1048" s="129">
        <v>16789962</v>
      </c>
      <c r="B1048" s="129" t="s">
        <v>245</v>
      </c>
      <c r="C1048" s="129" t="s">
        <v>246</v>
      </c>
      <c r="D1048" s="4" t="s">
        <v>2991</v>
      </c>
      <c r="E1048" s="6">
        <v>60</v>
      </c>
      <c r="F1048" s="6"/>
      <c r="G1048" s="7"/>
      <c r="H1048" s="122">
        <f>VLOOKUP(A1048,'NIP totaal 2020'!$A$4:$I$1943,9,0)</f>
        <v>0</v>
      </c>
      <c r="I1048" s="32">
        <f t="shared" si="80"/>
        <v>0</v>
      </c>
      <c r="J1048" s="27">
        <f t="shared" si="81"/>
        <v>0</v>
      </c>
      <c r="K1048" s="80">
        <f t="shared" si="83"/>
        <v>1</v>
      </c>
      <c r="L1048" s="28">
        <f t="shared" si="82"/>
        <v>0</v>
      </c>
      <c r="M1048" s="28">
        <f t="shared" si="84"/>
        <v>0</v>
      </c>
    </row>
    <row r="1049" spans="1:13" ht="14.15" customHeight="1" x14ac:dyDescent="0.25">
      <c r="A1049" s="129">
        <v>16790014</v>
      </c>
      <c r="B1049" s="129" t="s">
        <v>322</v>
      </c>
      <c r="C1049" s="129" t="s">
        <v>2725</v>
      </c>
      <c r="D1049" s="4" t="s">
        <v>2991</v>
      </c>
      <c r="E1049" s="6">
        <v>60</v>
      </c>
      <c r="F1049" s="6"/>
      <c r="G1049" s="7"/>
      <c r="H1049" s="122">
        <f>VLOOKUP(A1049,'NIP totaal 2020'!$A$4:$I$1943,9,0)</f>
        <v>0</v>
      </c>
      <c r="I1049" s="32">
        <f t="shared" si="80"/>
        <v>0</v>
      </c>
      <c r="J1049" s="27">
        <f t="shared" si="81"/>
        <v>0</v>
      </c>
      <c r="K1049" s="80">
        <f t="shared" si="83"/>
        <v>1</v>
      </c>
      <c r="L1049" s="28">
        <f t="shared" si="82"/>
        <v>0</v>
      </c>
      <c r="M1049" s="28">
        <f t="shared" si="84"/>
        <v>0</v>
      </c>
    </row>
    <row r="1050" spans="1:13" ht="14.15" customHeight="1" x14ac:dyDescent="0.25">
      <c r="A1050" s="129">
        <v>16790022</v>
      </c>
      <c r="B1050" s="129" t="s">
        <v>322</v>
      </c>
      <c r="C1050" s="129" t="s">
        <v>2725</v>
      </c>
      <c r="D1050" s="4" t="s">
        <v>2991</v>
      </c>
      <c r="E1050" s="6">
        <v>60</v>
      </c>
      <c r="F1050" s="6"/>
      <c r="G1050" s="7"/>
      <c r="H1050" s="122">
        <f>VLOOKUP(A1050,'NIP totaal 2020'!$A$4:$I$1943,9,0)</f>
        <v>0</v>
      </c>
      <c r="I1050" s="32">
        <f t="shared" si="80"/>
        <v>0</v>
      </c>
      <c r="J1050" s="27">
        <f t="shared" si="81"/>
        <v>0</v>
      </c>
      <c r="K1050" s="80">
        <f t="shared" si="83"/>
        <v>1</v>
      </c>
      <c r="L1050" s="28">
        <f t="shared" si="82"/>
        <v>0</v>
      </c>
      <c r="M1050" s="28">
        <f t="shared" si="84"/>
        <v>0</v>
      </c>
    </row>
    <row r="1051" spans="1:13" ht="14.15" customHeight="1" x14ac:dyDescent="0.25">
      <c r="A1051" s="129">
        <v>16798783</v>
      </c>
      <c r="B1051" s="129" t="s">
        <v>295</v>
      </c>
      <c r="C1051" s="129" t="s">
        <v>296</v>
      </c>
      <c r="D1051" s="4" t="s">
        <v>2991</v>
      </c>
      <c r="E1051" s="6">
        <v>30</v>
      </c>
      <c r="F1051" s="6"/>
      <c r="G1051" s="7"/>
      <c r="H1051" s="122">
        <f>VLOOKUP(A1051,'NIP totaal 2020'!$A$4:$I$1943,9,0)</f>
        <v>0</v>
      </c>
      <c r="I1051" s="32">
        <f t="shared" si="80"/>
        <v>0</v>
      </c>
      <c r="J1051" s="27">
        <f t="shared" si="81"/>
        <v>0</v>
      </c>
      <c r="K1051" s="80">
        <f t="shared" si="83"/>
        <v>1</v>
      </c>
      <c r="L1051" s="28">
        <f t="shared" si="82"/>
        <v>0</v>
      </c>
      <c r="M1051" s="28">
        <f t="shared" si="84"/>
        <v>0</v>
      </c>
    </row>
    <row r="1052" spans="1:13" ht="14.15" customHeight="1" x14ac:dyDescent="0.25">
      <c r="A1052" s="129">
        <v>16798848</v>
      </c>
      <c r="B1052" s="129" t="s">
        <v>295</v>
      </c>
      <c r="C1052" s="129" t="s">
        <v>296</v>
      </c>
      <c r="D1052" s="4" t="s">
        <v>2991</v>
      </c>
      <c r="E1052" s="6">
        <v>30</v>
      </c>
      <c r="F1052" s="6"/>
      <c r="G1052" s="7"/>
      <c r="H1052" s="122">
        <f>VLOOKUP(A1052,'NIP totaal 2020'!$A$4:$I$1943,9,0)</f>
        <v>0</v>
      </c>
      <c r="I1052" s="32">
        <f t="shared" si="80"/>
        <v>0</v>
      </c>
      <c r="J1052" s="27">
        <f t="shared" si="81"/>
        <v>0</v>
      </c>
      <c r="K1052" s="80">
        <f t="shared" si="83"/>
        <v>1</v>
      </c>
      <c r="L1052" s="28">
        <f t="shared" si="82"/>
        <v>0</v>
      </c>
      <c r="M1052" s="28">
        <f t="shared" si="84"/>
        <v>0</v>
      </c>
    </row>
    <row r="1053" spans="1:13" ht="14.15" customHeight="1" x14ac:dyDescent="0.25">
      <c r="A1053" s="129">
        <v>16799380</v>
      </c>
      <c r="B1053" s="129" t="s">
        <v>211</v>
      </c>
      <c r="C1053" s="129" t="s">
        <v>212</v>
      </c>
      <c r="D1053" s="4" t="s">
        <v>2991</v>
      </c>
      <c r="E1053" s="6">
        <v>120</v>
      </c>
      <c r="F1053" s="6"/>
      <c r="G1053" s="7"/>
      <c r="H1053" s="122">
        <f>VLOOKUP(A1053,'NIP totaal 2020'!$A$4:$I$1943,9,0)</f>
        <v>0</v>
      </c>
      <c r="I1053" s="32">
        <f t="shared" si="80"/>
        <v>0</v>
      </c>
      <c r="J1053" s="27">
        <f t="shared" si="81"/>
        <v>0</v>
      </c>
      <c r="K1053" s="80">
        <f t="shared" si="83"/>
        <v>1</v>
      </c>
      <c r="L1053" s="28">
        <f t="shared" si="82"/>
        <v>0</v>
      </c>
      <c r="M1053" s="28">
        <f t="shared" si="84"/>
        <v>0</v>
      </c>
    </row>
    <row r="1054" spans="1:13" ht="14.15" customHeight="1" x14ac:dyDescent="0.25">
      <c r="A1054" s="129">
        <v>16800036</v>
      </c>
      <c r="B1054" s="129" t="s">
        <v>263</v>
      </c>
      <c r="C1054" s="129" t="s">
        <v>264</v>
      </c>
      <c r="D1054" s="4" t="s">
        <v>2991</v>
      </c>
      <c r="E1054" s="6">
        <v>28</v>
      </c>
      <c r="F1054" s="6"/>
      <c r="G1054" s="7"/>
      <c r="H1054" s="122">
        <f>VLOOKUP(A1054,'NIP totaal 2020'!$A$4:$I$1943,9,0)</f>
        <v>0</v>
      </c>
      <c r="I1054" s="32">
        <f t="shared" si="80"/>
        <v>0</v>
      </c>
      <c r="J1054" s="27">
        <f t="shared" si="81"/>
        <v>0</v>
      </c>
      <c r="K1054" s="80">
        <f t="shared" si="83"/>
        <v>1</v>
      </c>
      <c r="L1054" s="28">
        <f t="shared" si="82"/>
        <v>0</v>
      </c>
      <c r="M1054" s="28">
        <f t="shared" si="84"/>
        <v>0</v>
      </c>
    </row>
    <row r="1055" spans="1:13" ht="14.15" customHeight="1" x14ac:dyDescent="0.25">
      <c r="A1055" s="129">
        <v>16800206</v>
      </c>
      <c r="B1055" s="129" t="s">
        <v>245</v>
      </c>
      <c r="C1055" s="129" t="s">
        <v>246</v>
      </c>
      <c r="D1055" s="4" t="s">
        <v>2991</v>
      </c>
      <c r="E1055" s="6">
        <v>60</v>
      </c>
      <c r="F1055" s="6"/>
      <c r="G1055" s="7"/>
      <c r="H1055" s="122">
        <f>VLOOKUP(A1055,'NIP totaal 2020'!$A$4:$I$1943,9,0)</f>
        <v>0</v>
      </c>
      <c r="I1055" s="32">
        <f t="shared" si="80"/>
        <v>0</v>
      </c>
      <c r="J1055" s="27">
        <f t="shared" si="81"/>
        <v>0</v>
      </c>
      <c r="K1055" s="80">
        <f t="shared" si="83"/>
        <v>1</v>
      </c>
      <c r="L1055" s="28">
        <f t="shared" si="82"/>
        <v>0</v>
      </c>
      <c r="M1055" s="28">
        <f t="shared" si="84"/>
        <v>0</v>
      </c>
    </row>
    <row r="1056" spans="1:13" ht="14.15" customHeight="1" x14ac:dyDescent="0.25">
      <c r="A1056" s="129">
        <v>16801008</v>
      </c>
      <c r="B1056" s="129" t="s">
        <v>128</v>
      </c>
      <c r="C1056" s="129" t="s">
        <v>129</v>
      </c>
      <c r="D1056" s="4" t="s">
        <v>2991</v>
      </c>
      <c r="E1056" s="6">
        <v>1</v>
      </c>
      <c r="F1056" s="6"/>
      <c r="G1056" s="7"/>
      <c r="H1056" s="122">
        <f>VLOOKUP(A1056,'NIP totaal 2020'!$A$4:$I$1943,9,0)</f>
        <v>0</v>
      </c>
      <c r="I1056" s="32">
        <f t="shared" si="80"/>
        <v>0</v>
      </c>
      <c r="J1056" s="27">
        <f t="shared" si="81"/>
        <v>0</v>
      </c>
      <c r="K1056" s="80">
        <f t="shared" si="83"/>
        <v>1</v>
      </c>
      <c r="L1056" s="28">
        <f t="shared" si="82"/>
        <v>0</v>
      </c>
      <c r="M1056" s="28">
        <f t="shared" si="84"/>
        <v>0</v>
      </c>
    </row>
    <row r="1057" spans="1:13" ht="14.15" customHeight="1" x14ac:dyDescent="0.25">
      <c r="A1057" s="129">
        <v>16801636</v>
      </c>
      <c r="B1057" s="129" t="s">
        <v>263</v>
      </c>
      <c r="C1057" s="129" t="s">
        <v>264</v>
      </c>
      <c r="D1057" s="4" t="s">
        <v>2991</v>
      </c>
      <c r="E1057" s="6">
        <v>28</v>
      </c>
      <c r="F1057" s="6"/>
      <c r="G1057" s="7"/>
      <c r="H1057" s="122">
        <f>VLOOKUP(A1057,'NIP totaal 2020'!$A$4:$I$1943,9,0)</f>
        <v>0</v>
      </c>
      <c r="I1057" s="32">
        <f t="shared" si="80"/>
        <v>0</v>
      </c>
      <c r="J1057" s="27">
        <f t="shared" si="81"/>
        <v>0</v>
      </c>
      <c r="K1057" s="80">
        <f t="shared" si="83"/>
        <v>1</v>
      </c>
      <c r="L1057" s="28">
        <f t="shared" si="82"/>
        <v>0</v>
      </c>
      <c r="M1057" s="28">
        <f t="shared" si="84"/>
        <v>0</v>
      </c>
    </row>
    <row r="1058" spans="1:13" ht="14.15" customHeight="1" x14ac:dyDescent="0.25">
      <c r="A1058" s="129">
        <v>16802764</v>
      </c>
      <c r="B1058" s="129" t="s">
        <v>251</v>
      </c>
      <c r="C1058" s="129" t="s">
        <v>252</v>
      </c>
      <c r="D1058" s="4" t="s">
        <v>2991</v>
      </c>
      <c r="E1058" s="6">
        <v>56</v>
      </c>
      <c r="F1058" s="6"/>
      <c r="G1058" s="7"/>
      <c r="H1058" s="122">
        <f>VLOOKUP(A1058,'NIP totaal 2020'!$A$4:$I$1943,9,0)</f>
        <v>0</v>
      </c>
      <c r="I1058" s="32">
        <f t="shared" si="80"/>
        <v>0</v>
      </c>
      <c r="J1058" s="27">
        <f t="shared" si="81"/>
        <v>0</v>
      </c>
      <c r="K1058" s="80">
        <f t="shared" si="83"/>
        <v>1</v>
      </c>
      <c r="L1058" s="28">
        <f t="shared" si="82"/>
        <v>0</v>
      </c>
      <c r="M1058" s="28">
        <f t="shared" si="84"/>
        <v>0</v>
      </c>
    </row>
    <row r="1059" spans="1:13" ht="14.15" customHeight="1" x14ac:dyDescent="0.25">
      <c r="A1059" s="129">
        <v>16803787</v>
      </c>
      <c r="B1059" s="129" t="s">
        <v>297</v>
      </c>
      <c r="C1059" s="129" t="s">
        <v>298</v>
      </c>
      <c r="D1059" s="4" t="s">
        <v>2991</v>
      </c>
      <c r="E1059" s="6">
        <v>1</v>
      </c>
      <c r="F1059" s="6"/>
      <c r="G1059" s="7"/>
      <c r="H1059" s="122">
        <f>VLOOKUP(A1059,'NIP totaal 2020'!$A$4:$I$1943,9,0)</f>
        <v>0</v>
      </c>
      <c r="I1059" s="32">
        <f t="shared" si="80"/>
        <v>0</v>
      </c>
      <c r="J1059" s="27">
        <f t="shared" si="81"/>
        <v>0</v>
      </c>
      <c r="K1059" s="80">
        <f t="shared" si="83"/>
        <v>1</v>
      </c>
      <c r="L1059" s="28">
        <f t="shared" si="82"/>
        <v>0</v>
      </c>
      <c r="M1059" s="28">
        <f t="shared" si="84"/>
        <v>0</v>
      </c>
    </row>
    <row r="1060" spans="1:13" ht="14.15" customHeight="1" x14ac:dyDescent="0.25">
      <c r="A1060" s="129">
        <v>16803809</v>
      </c>
      <c r="B1060" s="129" t="s">
        <v>271</v>
      </c>
      <c r="C1060" s="129" t="s">
        <v>272</v>
      </c>
      <c r="D1060" s="4" t="s">
        <v>2991</v>
      </c>
      <c r="E1060" s="6">
        <v>1</v>
      </c>
      <c r="F1060" s="6"/>
      <c r="G1060" s="7"/>
      <c r="H1060" s="122">
        <f>VLOOKUP(A1060,'NIP totaal 2020'!$A$4:$I$1943,9,0)</f>
        <v>0</v>
      </c>
      <c r="I1060" s="32">
        <f t="shared" si="80"/>
        <v>0</v>
      </c>
      <c r="J1060" s="27">
        <f t="shared" si="81"/>
        <v>0</v>
      </c>
      <c r="K1060" s="80">
        <f t="shared" si="83"/>
        <v>1</v>
      </c>
      <c r="L1060" s="28">
        <f t="shared" si="82"/>
        <v>0</v>
      </c>
      <c r="M1060" s="28">
        <f t="shared" si="84"/>
        <v>0</v>
      </c>
    </row>
    <row r="1061" spans="1:13" ht="14.15" customHeight="1" x14ac:dyDescent="0.25">
      <c r="A1061" s="129">
        <v>16803825</v>
      </c>
      <c r="B1061" s="129" t="s">
        <v>140</v>
      </c>
      <c r="C1061" s="129" t="s">
        <v>141</v>
      </c>
      <c r="D1061" s="4" t="s">
        <v>2991</v>
      </c>
      <c r="E1061" s="6">
        <v>60</v>
      </c>
      <c r="F1061" s="6"/>
      <c r="G1061" s="7"/>
      <c r="H1061" s="122">
        <f>VLOOKUP(A1061,'NIP totaal 2020'!$A$4:$I$1943,9,0)</f>
        <v>0</v>
      </c>
      <c r="I1061" s="32">
        <f t="shared" si="80"/>
        <v>0</v>
      </c>
      <c r="J1061" s="27">
        <f t="shared" si="81"/>
        <v>0</v>
      </c>
      <c r="K1061" s="80">
        <f t="shared" si="83"/>
        <v>1</v>
      </c>
      <c r="L1061" s="28">
        <f t="shared" si="82"/>
        <v>0</v>
      </c>
      <c r="M1061" s="28">
        <f t="shared" si="84"/>
        <v>0</v>
      </c>
    </row>
    <row r="1062" spans="1:13" ht="14.15" customHeight="1" x14ac:dyDescent="0.25">
      <c r="A1062" s="129">
        <v>16809130</v>
      </c>
      <c r="B1062" s="129" t="s">
        <v>198</v>
      </c>
      <c r="C1062" s="129" t="s">
        <v>199</v>
      </c>
      <c r="D1062" s="4" t="s">
        <v>2991</v>
      </c>
      <c r="E1062" s="6">
        <v>30</v>
      </c>
      <c r="F1062" s="6"/>
      <c r="G1062" s="7"/>
      <c r="H1062" s="122">
        <f>VLOOKUP(A1062,'NIP totaal 2020'!$A$4:$I$1943,9,0)</f>
        <v>0</v>
      </c>
      <c r="I1062" s="32">
        <f t="shared" si="80"/>
        <v>0</v>
      </c>
      <c r="J1062" s="27">
        <f t="shared" si="81"/>
        <v>0</v>
      </c>
      <c r="K1062" s="80">
        <f t="shared" si="83"/>
        <v>1</v>
      </c>
      <c r="L1062" s="28">
        <f t="shared" si="82"/>
        <v>0</v>
      </c>
      <c r="M1062" s="28">
        <f t="shared" si="84"/>
        <v>0</v>
      </c>
    </row>
    <row r="1063" spans="1:13" ht="14.15" customHeight="1" x14ac:dyDescent="0.25">
      <c r="A1063" s="129">
        <v>16810309</v>
      </c>
      <c r="B1063" s="129" t="s">
        <v>140</v>
      </c>
      <c r="C1063" s="129" t="s">
        <v>141</v>
      </c>
      <c r="D1063" s="4" t="s">
        <v>2991</v>
      </c>
      <c r="E1063" s="6">
        <v>60</v>
      </c>
      <c r="F1063" s="6"/>
      <c r="G1063" s="7"/>
      <c r="H1063" s="122">
        <f>VLOOKUP(A1063,'NIP totaal 2020'!$A$4:$I$1943,9,0)</f>
        <v>0</v>
      </c>
      <c r="I1063" s="32">
        <f t="shared" si="80"/>
        <v>0</v>
      </c>
      <c r="J1063" s="27">
        <f t="shared" si="81"/>
        <v>0</v>
      </c>
      <c r="K1063" s="80">
        <f t="shared" si="83"/>
        <v>1</v>
      </c>
      <c r="L1063" s="28">
        <f t="shared" si="82"/>
        <v>0</v>
      </c>
      <c r="M1063" s="28">
        <f t="shared" si="84"/>
        <v>0</v>
      </c>
    </row>
    <row r="1064" spans="1:13" ht="14.15" customHeight="1" x14ac:dyDescent="0.25">
      <c r="A1064" s="129">
        <v>16811607</v>
      </c>
      <c r="B1064" s="129" t="s">
        <v>140</v>
      </c>
      <c r="C1064" s="129" t="s">
        <v>141</v>
      </c>
      <c r="D1064" s="4" t="s">
        <v>2991</v>
      </c>
      <c r="E1064" s="6">
        <v>60</v>
      </c>
      <c r="F1064" s="6"/>
      <c r="G1064" s="7"/>
      <c r="H1064" s="122">
        <f>VLOOKUP(A1064,'NIP totaal 2020'!$A$4:$I$1943,9,0)</f>
        <v>0</v>
      </c>
      <c r="I1064" s="32">
        <f t="shared" si="80"/>
        <v>0</v>
      </c>
      <c r="J1064" s="27">
        <f t="shared" si="81"/>
        <v>0</v>
      </c>
      <c r="K1064" s="80">
        <f t="shared" si="83"/>
        <v>1</v>
      </c>
      <c r="L1064" s="28">
        <f t="shared" si="82"/>
        <v>0</v>
      </c>
      <c r="M1064" s="28">
        <f t="shared" si="84"/>
        <v>0</v>
      </c>
    </row>
    <row r="1065" spans="1:13" ht="14.15" customHeight="1" x14ac:dyDescent="0.25">
      <c r="A1065" s="129">
        <v>16813014</v>
      </c>
      <c r="B1065" s="129" t="s">
        <v>304</v>
      </c>
      <c r="C1065" s="129" t="s">
        <v>305</v>
      </c>
      <c r="D1065" s="4" t="s">
        <v>2991</v>
      </c>
      <c r="E1065" s="6">
        <v>1</v>
      </c>
      <c r="F1065" s="6"/>
      <c r="G1065" s="7"/>
      <c r="H1065" s="122">
        <f>VLOOKUP(A1065,'NIP totaal 2020'!$A$4:$I$1943,9,0)</f>
        <v>0</v>
      </c>
      <c r="I1065" s="32">
        <f t="shared" si="80"/>
        <v>0</v>
      </c>
      <c r="J1065" s="27">
        <f t="shared" si="81"/>
        <v>0</v>
      </c>
      <c r="K1065" s="80">
        <f t="shared" si="83"/>
        <v>1</v>
      </c>
      <c r="L1065" s="28">
        <f t="shared" si="82"/>
        <v>0</v>
      </c>
      <c r="M1065" s="28">
        <f t="shared" si="84"/>
        <v>0</v>
      </c>
    </row>
    <row r="1066" spans="1:13" ht="14.15" customHeight="1" x14ac:dyDescent="0.25">
      <c r="A1066" s="129">
        <v>16813022</v>
      </c>
      <c r="B1066" s="129" t="s">
        <v>304</v>
      </c>
      <c r="C1066" s="129" t="s">
        <v>305</v>
      </c>
      <c r="D1066" s="4" t="s">
        <v>2991</v>
      </c>
      <c r="E1066" s="6">
        <v>1</v>
      </c>
      <c r="F1066" s="6"/>
      <c r="G1066" s="7"/>
      <c r="H1066" s="122">
        <f>VLOOKUP(A1066,'NIP totaal 2020'!$A$4:$I$1943,9,0)</f>
        <v>0</v>
      </c>
      <c r="I1066" s="32">
        <f t="shared" si="80"/>
        <v>0</v>
      </c>
      <c r="J1066" s="27">
        <f t="shared" si="81"/>
        <v>0</v>
      </c>
      <c r="K1066" s="80">
        <f t="shared" si="83"/>
        <v>1</v>
      </c>
      <c r="L1066" s="28">
        <f t="shared" si="82"/>
        <v>0</v>
      </c>
      <c r="M1066" s="28">
        <f t="shared" si="84"/>
        <v>0</v>
      </c>
    </row>
    <row r="1067" spans="1:13" ht="14.15" customHeight="1" x14ac:dyDescent="0.25">
      <c r="A1067" s="129">
        <v>16816846</v>
      </c>
      <c r="B1067" s="129" t="s">
        <v>253</v>
      </c>
      <c r="C1067" s="129" t="s">
        <v>254</v>
      </c>
      <c r="D1067" s="4" t="s">
        <v>2991</v>
      </c>
      <c r="E1067" s="6">
        <v>112</v>
      </c>
      <c r="F1067" s="6"/>
      <c r="G1067" s="7"/>
      <c r="H1067" s="122">
        <f>VLOOKUP(A1067,'NIP totaal 2020'!$A$4:$I$1943,9,0)</f>
        <v>0</v>
      </c>
      <c r="I1067" s="32">
        <f t="shared" si="80"/>
        <v>0</v>
      </c>
      <c r="J1067" s="27">
        <f t="shared" si="81"/>
        <v>0</v>
      </c>
      <c r="K1067" s="80">
        <f t="shared" si="83"/>
        <v>1</v>
      </c>
      <c r="L1067" s="28">
        <f t="shared" si="82"/>
        <v>0</v>
      </c>
      <c r="M1067" s="28">
        <f t="shared" si="84"/>
        <v>0</v>
      </c>
    </row>
    <row r="1068" spans="1:13" ht="14.15" customHeight="1" x14ac:dyDescent="0.25">
      <c r="A1068" s="129">
        <v>16817753</v>
      </c>
      <c r="B1068" s="129" t="s">
        <v>299</v>
      </c>
      <c r="C1068" s="129" t="s">
        <v>300</v>
      </c>
      <c r="D1068" s="4" t="s">
        <v>2991</v>
      </c>
      <c r="E1068" s="6">
        <v>63</v>
      </c>
      <c r="F1068" s="6"/>
      <c r="G1068" s="7"/>
      <c r="H1068" s="122">
        <f>VLOOKUP(A1068,'NIP totaal 2020'!$A$4:$I$1943,9,0)</f>
        <v>0</v>
      </c>
      <c r="I1068" s="32">
        <f t="shared" si="80"/>
        <v>0</v>
      </c>
      <c r="J1068" s="27">
        <f t="shared" si="81"/>
        <v>0</v>
      </c>
      <c r="K1068" s="80">
        <f t="shared" si="83"/>
        <v>1</v>
      </c>
      <c r="L1068" s="28">
        <f t="shared" si="82"/>
        <v>0</v>
      </c>
      <c r="M1068" s="28">
        <f t="shared" si="84"/>
        <v>0</v>
      </c>
    </row>
    <row r="1069" spans="1:13" ht="14.15" customHeight="1" x14ac:dyDescent="0.25">
      <c r="A1069" s="129">
        <v>16817826</v>
      </c>
      <c r="B1069" s="129" t="s">
        <v>219</v>
      </c>
      <c r="C1069" s="129" t="s">
        <v>220</v>
      </c>
      <c r="D1069" s="4" t="s">
        <v>2991</v>
      </c>
      <c r="E1069" s="6">
        <v>1</v>
      </c>
      <c r="F1069" s="6"/>
      <c r="G1069" s="7"/>
      <c r="H1069" s="122">
        <f>VLOOKUP(A1069,'NIP totaal 2020'!$A$4:$I$1943,9,0)</f>
        <v>0</v>
      </c>
      <c r="I1069" s="32">
        <f t="shared" si="80"/>
        <v>0</v>
      </c>
      <c r="J1069" s="27">
        <f t="shared" si="81"/>
        <v>0</v>
      </c>
      <c r="K1069" s="80">
        <f t="shared" si="83"/>
        <v>1</v>
      </c>
      <c r="L1069" s="28">
        <f t="shared" si="82"/>
        <v>0</v>
      </c>
      <c r="M1069" s="28">
        <f t="shared" si="84"/>
        <v>0</v>
      </c>
    </row>
    <row r="1070" spans="1:13" ht="14.15" customHeight="1" x14ac:dyDescent="0.25">
      <c r="A1070" s="129">
        <v>16820711</v>
      </c>
      <c r="B1070" s="129" t="s">
        <v>335</v>
      </c>
      <c r="C1070" s="129" t="s">
        <v>336</v>
      </c>
      <c r="D1070" s="4" t="s">
        <v>2991</v>
      </c>
      <c r="E1070" s="6">
        <v>1</v>
      </c>
      <c r="F1070" s="6"/>
      <c r="G1070" s="7"/>
      <c r="H1070" s="122">
        <f>VLOOKUP(A1070,'NIP totaal 2020'!$A$4:$I$1943,9,0)</f>
        <v>0</v>
      </c>
      <c r="I1070" s="32">
        <f t="shared" si="80"/>
        <v>0</v>
      </c>
      <c r="J1070" s="27">
        <f t="shared" si="81"/>
        <v>0</v>
      </c>
      <c r="K1070" s="80">
        <f t="shared" si="83"/>
        <v>1</v>
      </c>
      <c r="L1070" s="28">
        <f t="shared" si="82"/>
        <v>0</v>
      </c>
      <c r="M1070" s="28">
        <f t="shared" si="84"/>
        <v>0</v>
      </c>
    </row>
    <row r="1071" spans="1:13" ht="14.15" customHeight="1" x14ac:dyDescent="0.25">
      <c r="A1071" s="129">
        <v>16829484</v>
      </c>
      <c r="B1071" s="129" t="s">
        <v>227</v>
      </c>
      <c r="C1071" s="129" t="s">
        <v>228</v>
      </c>
      <c r="D1071" s="4" t="s">
        <v>2991</v>
      </c>
      <c r="E1071" s="6">
        <v>25</v>
      </c>
      <c r="F1071" s="6"/>
      <c r="G1071" s="7"/>
      <c r="H1071" s="122">
        <f>VLOOKUP(A1071,'NIP totaal 2020'!$A$4:$I$1943,9,0)</f>
        <v>0</v>
      </c>
      <c r="I1071" s="32">
        <f t="shared" si="80"/>
        <v>0</v>
      </c>
      <c r="J1071" s="27">
        <f t="shared" si="81"/>
        <v>0</v>
      </c>
      <c r="K1071" s="80">
        <f t="shared" si="83"/>
        <v>1</v>
      </c>
      <c r="L1071" s="28">
        <f t="shared" si="82"/>
        <v>0</v>
      </c>
      <c r="M1071" s="28">
        <f t="shared" si="84"/>
        <v>0</v>
      </c>
    </row>
    <row r="1072" spans="1:13" ht="14.15" customHeight="1" x14ac:dyDescent="0.25">
      <c r="A1072" s="129">
        <v>16830733</v>
      </c>
      <c r="B1072" s="129" t="s">
        <v>297</v>
      </c>
      <c r="C1072" s="129" t="s">
        <v>298</v>
      </c>
      <c r="D1072" s="4" t="s">
        <v>2991</v>
      </c>
      <c r="E1072" s="6">
        <v>1</v>
      </c>
      <c r="F1072" s="6"/>
      <c r="G1072" s="7"/>
      <c r="H1072" s="122">
        <f>VLOOKUP(A1072,'NIP totaal 2020'!$A$4:$I$1943,9,0)</f>
        <v>0</v>
      </c>
      <c r="I1072" s="32">
        <f t="shared" si="80"/>
        <v>0</v>
      </c>
      <c r="J1072" s="27">
        <f t="shared" si="81"/>
        <v>0</v>
      </c>
      <c r="K1072" s="80">
        <f t="shared" si="83"/>
        <v>1</v>
      </c>
      <c r="L1072" s="28">
        <f t="shared" si="82"/>
        <v>0</v>
      </c>
      <c r="M1072" s="28">
        <f t="shared" si="84"/>
        <v>0</v>
      </c>
    </row>
    <row r="1073" spans="1:13" ht="14.15" customHeight="1" x14ac:dyDescent="0.25">
      <c r="A1073" s="129">
        <v>16832817</v>
      </c>
      <c r="B1073" s="129" t="s">
        <v>322</v>
      </c>
      <c r="C1073" s="129" t="s">
        <v>2725</v>
      </c>
      <c r="D1073" s="4" t="s">
        <v>2991</v>
      </c>
      <c r="E1073" s="6">
        <v>60</v>
      </c>
      <c r="F1073" s="6"/>
      <c r="G1073" s="7"/>
      <c r="H1073" s="122">
        <f>VLOOKUP(A1073,'NIP totaal 2020'!$A$4:$I$1943,9,0)</f>
        <v>0</v>
      </c>
      <c r="I1073" s="32">
        <f t="shared" si="80"/>
        <v>0</v>
      </c>
      <c r="J1073" s="27">
        <f t="shared" si="81"/>
        <v>0</v>
      </c>
      <c r="K1073" s="80">
        <f t="shared" si="83"/>
        <v>1</v>
      </c>
      <c r="L1073" s="28">
        <f t="shared" si="82"/>
        <v>0</v>
      </c>
      <c r="M1073" s="28">
        <f t="shared" si="84"/>
        <v>0</v>
      </c>
    </row>
    <row r="1074" spans="1:13" ht="14.15" customHeight="1" x14ac:dyDescent="0.25">
      <c r="A1074" s="129">
        <v>16832825</v>
      </c>
      <c r="B1074" s="129" t="s">
        <v>322</v>
      </c>
      <c r="C1074" s="129" t="s">
        <v>2725</v>
      </c>
      <c r="D1074" s="4" t="s">
        <v>2991</v>
      </c>
      <c r="E1074" s="6">
        <v>60</v>
      </c>
      <c r="F1074" s="6"/>
      <c r="G1074" s="7"/>
      <c r="H1074" s="122">
        <f>VLOOKUP(A1074,'NIP totaal 2020'!$A$4:$I$1943,9,0)</f>
        <v>0</v>
      </c>
      <c r="I1074" s="32">
        <f t="shared" si="80"/>
        <v>0</v>
      </c>
      <c r="J1074" s="27">
        <f t="shared" si="81"/>
        <v>0</v>
      </c>
      <c r="K1074" s="80">
        <f t="shared" si="83"/>
        <v>1</v>
      </c>
      <c r="L1074" s="28">
        <f t="shared" si="82"/>
        <v>0</v>
      </c>
      <c r="M1074" s="28">
        <f t="shared" si="84"/>
        <v>0</v>
      </c>
    </row>
    <row r="1075" spans="1:13" ht="14.15" customHeight="1" x14ac:dyDescent="0.25">
      <c r="A1075" s="129">
        <v>16836316</v>
      </c>
      <c r="B1075" s="129" t="s">
        <v>249</v>
      </c>
      <c r="C1075" s="129" t="s">
        <v>250</v>
      </c>
      <c r="D1075" s="4" t="s">
        <v>2991</v>
      </c>
      <c r="E1075" s="6">
        <v>28</v>
      </c>
      <c r="F1075" s="6"/>
      <c r="G1075" s="7"/>
      <c r="H1075" s="122">
        <f>VLOOKUP(A1075,'NIP totaal 2020'!$A$4:$I$1943,9,0)</f>
        <v>0</v>
      </c>
      <c r="I1075" s="32">
        <f t="shared" si="80"/>
        <v>0</v>
      </c>
      <c r="J1075" s="27">
        <f t="shared" si="81"/>
        <v>0</v>
      </c>
      <c r="K1075" s="80">
        <f t="shared" si="83"/>
        <v>1</v>
      </c>
      <c r="L1075" s="28">
        <f t="shared" si="82"/>
        <v>0</v>
      </c>
      <c r="M1075" s="28">
        <f t="shared" si="84"/>
        <v>0</v>
      </c>
    </row>
    <row r="1076" spans="1:13" ht="14.15" customHeight="1" x14ac:dyDescent="0.25">
      <c r="A1076" s="129">
        <v>16837177</v>
      </c>
      <c r="B1076" s="129" t="s">
        <v>233</v>
      </c>
      <c r="C1076" s="129" t="s">
        <v>234</v>
      </c>
      <c r="D1076" s="4" t="s">
        <v>2991</v>
      </c>
      <c r="E1076" s="6">
        <v>30</v>
      </c>
      <c r="F1076" s="6"/>
      <c r="G1076" s="7"/>
      <c r="H1076" s="122">
        <f>VLOOKUP(A1076,'NIP totaal 2020'!$A$4:$I$1943,9,0)</f>
        <v>0</v>
      </c>
      <c r="I1076" s="32">
        <f t="shared" si="80"/>
        <v>0</v>
      </c>
      <c r="J1076" s="27">
        <f t="shared" si="81"/>
        <v>0</v>
      </c>
      <c r="K1076" s="80">
        <f t="shared" si="83"/>
        <v>1</v>
      </c>
      <c r="L1076" s="28">
        <f t="shared" si="82"/>
        <v>0</v>
      </c>
      <c r="M1076" s="28">
        <f t="shared" si="84"/>
        <v>0</v>
      </c>
    </row>
    <row r="1077" spans="1:13" ht="14.15" customHeight="1" x14ac:dyDescent="0.25">
      <c r="A1077" s="129">
        <v>16837622</v>
      </c>
      <c r="B1077" s="129" t="s">
        <v>316</v>
      </c>
      <c r="C1077" s="129" t="s">
        <v>317</v>
      </c>
      <c r="D1077" s="4" t="s">
        <v>2991</v>
      </c>
      <c r="E1077" s="6">
        <v>112</v>
      </c>
      <c r="F1077" s="6"/>
      <c r="G1077" s="7"/>
      <c r="H1077" s="122">
        <f>VLOOKUP(A1077,'NIP totaal 2020'!$A$4:$I$1943,9,0)</f>
        <v>0</v>
      </c>
      <c r="I1077" s="32">
        <f t="shared" si="80"/>
        <v>0</v>
      </c>
      <c r="J1077" s="27">
        <f t="shared" si="81"/>
        <v>0</v>
      </c>
      <c r="K1077" s="80">
        <f t="shared" si="83"/>
        <v>1</v>
      </c>
      <c r="L1077" s="28">
        <f t="shared" si="82"/>
        <v>0</v>
      </c>
      <c r="M1077" s="28">
        <f t="shared" si="84"/>
        <v>0</v>
      </c>
    </row>
    <row r="1078" spans="1:13" ht="14.15" customHeight="1" x14ac:dyDescent="0.25">
      <c r="A1078" s="129">
        <v>16838254</v>
      </c>
      <c r="B1078" s="129" t="s">
        <v>128</v>
      </c>
      <c r="C1078" s="129" t="s">
        <v>129</v>
      </c>
      <c r="D1078" s="4" t="s">
        <v>2991</v>
      </c>
      <c r="E1078" s="6">
        <v>1</v>
      </c>
      <c r="F1078" s="6"/>
      <c r="G1078" s="7"/>
      <c r="H1078" s="122">
        <f>VLOOKUP(A1078,'NIP totaal 2020'!$A$4:$I$1943,9,0)</f>
        <v>0</v>
      </c>
      <c r="I1078" s="32">
        <f t="shared" si="80"/>
        <v>0</v>
      </c>
      <c r="J1078" s="27">
        <f t="shared" si="81"/>
        <v>0</v>
      </c>
      <c r="K1078" s="80">
        <f t="shared" si="83"/>
        <v>1</v>
      </c>
      <c r="L1078" s="28">
        <f t="shared" si="82"/>
        <v>0</v>
      </c>
      <c r="M1078" s="28">
        <f t="shared" si="84"/>
        <v>0</v>
      </c>
    </row>
    <row r="1079" spans="1:13" ht="14.15" customHeight="1" x14ac:dyDescent="0.25">
      <c r="A1079" s="129">
        <v>16840186</v>
      </c>
      <c r="B1079" s="129" t="s">
        <v>295</v>
      </c>
      <c r="C1079" s="129" t="s">
        <v>296</v>
      </c>
      <c r="D1079" s="4" t="s">
        <v>2991</v>
      </c>
      <c r="E1079" s="6">
        <v>30</v>
      </c>
      <c r="F1079" s="6"/>
      <c r="G1079" s="7"/>
      <c r="H1079" s="122">
        <f>VLOOKUP(A1079,'NIP totaal 2020'!$A$4:$I$1943,9,0)</f>
        <v>0</v>
      </c>
      <c r="I1079" s="32">
        <f t="shared" si="80"/>
        <v>0</v>
      </c>
      <c r="J1079" s="27">
        <f t="shared" si="81"/>
        <v>0</v>
      </c>
      <c r="K1079" s="80">
        <f t="shared" si="83"/>
        <v>1</v>
      </c>
      <c r="L1079" s="28">
        <f t="shared" si="82"/>
        <v>0</v>
      </c>
      <c r="M1079" s="28">
        <f t="shared" si="84"/>
        <v>0</v>
      </c>
    </row>
    <row r="1080" spans="1:13" ht="14.15" customHeight="1" x14ac:dyDescent="0.25">
      <c r="A1080" s="129">
        <v>16841484</v>
      </c>
      <c r="B1080" s="129" t="s">
        <v>227</v>
      </c>
      <c r="C1080" s="129" t="s">
        <v>228</v>
      </c>
      <c r="D1080" s="4" t="s">
        <v>2991</v>
      </c>
      <c r="E1080" s="6">
        <v>1</v>
      </c>
      <c r="F1080" s="6"/>
      <c r="G1080" s="7"/>
      <c r="H1080" s="122">
        <f>VLOOKUP(A1080,'NIP totaal 2020'!$A$4:$I$1943,9,0)</f>
        <v>0</v>
      </c>
      <c r="I1080" s="32">
        <f t="shared" si="80"/>
        <v>0</v>
      </c>
      <c r="J1080" s="27">
        <f t="shared" si="81"/>
        <v>0</v>
      </c>
      <c r="K1080" s="80">
        <f t="shared" si="83"/>
        <v>1</v>
      </c>
      <c r="L1080" s="28">
        <f t="shared" si="82"/>
        <v>0</v>
      </c>
      <c r="M1080" s="28">
        <f t="shared" si="84"/>
        <v>0</v>
      </c>
    </row>
    <row r="1081" spans="1:13" ht="14.15" customHeight="1" x14ac:dyDescent="0.25">
      <c r="A1081" s="129">
        <v>16844106</v>
      </c>
      <c r="B1081" s="129" t="s">
        <v>295</v>
      </c>
      <c r="C1081" s="129" t="s">
        <v>296</v>
      </c>
      <c r="D1081" s="4" t="s">
        <v>2991</v>
      </c>
      <c r="E1081" s="6">
        <v>30</v>
      </c>
      <c r="F1081" s="6"/>
      <c r="G1081" s="7"/>
      <c r="H1081" s="122">
        <f>VLOOKUP(A1081,'NIP totaal 2020'!$A$4:$I$1943,9,0)</f>
        <v>0</v>
      </c>
      <c r="I1081" s="32">
        <f t="shared" si="80"/>
        <v>0</v>
      </c>
      <c r="J1081" s="27">
        <f t="shared" si="81"/>
        <v>0</v>
      </c>
      <c r="K1081" s="80">
        <f t="shared" si="83"/>
        <v>1</v>
      </c>
      <c r="L1081" s="28">
        <f t="shared" si="82"/>
        <v>0</v>
      </c>
      <c r="M1081" s="28">
        <f t="shared" si="84"/>
        <v>0</v>
      </c>
    </row>
    <row r="1082" spans="1:13" ht="14.15" customHeight="1" x14ac:dyDescent="0.25">
      <c r="A1082" s="129">
        <v>16844149</v>
      </c>
      <c r="B1082" s="129" t="s">
        <v>295</v>
      </c>
      <c r="C1082" s="129" t="s">
        <v>296</v>
      </c>
      <c r="D1082" s="4" t="s">
        <v>2991</v>
      </c>
      <c r="E1082" s="6">
        <v>30</v>
      </c>
      <c r="F1082" s="6"/>
      <c r="G1082" s="7"/>
      <c r="H1082" s="122">
        <f>VLOOKUP(A1082,'NIP totaal 2020'!$A$4:$I$1943,9,0)</f>
        <v>0</v>
      </c>
      <c r="I1082" s="32">
        <f t="shared" si="80"/>
        <v>0</v>
      </c>
      <c r="J1082" s="27">
        <f t="shared" si="81"/>
        <v>0</v>
      </c>
      <c r="K1082" s="80">
        <f t="shared" si="83"/>
        <v>1</v>
      </c>
      <c r="L1082" s="28">
        <f t="shared" si="82"/>
        <v>0</v>
      </c>
      <c r="M1082" s="28">
        <f t="shared" si="84"/>
        <v>0</v>
      </c>
    </row>
    <row r="1083" spans="1:13" ht="14.15" customHeight="1" x14ac:dyDescent="0.25">
      <c r="A1083" s="129">
        <v>16845382</v>
      </c>
      <c r="B1083" s="129" t="s">
        <v>295</v>
      </c>
      <c r="C1083" s="129" t="s">
        <v>296</v>
      </c>
      <c r="D1083" s="4" t="s">
        <v>2991</v>
      </c>
      <c r="E1083" s="6">
        <v>30</v>
      </c>
      <c r="F1083" s="6"/>
      <c r="G1083" s="7"/>
      <c r="H1083" s="122">
        <f>VLOOKUP(A1083,'NIP totaal 2020'!$A$4:$I$1943,9,0)</f>
        <v>0</v>
      </c>
      <c r="I1083" s="32">
        <f t="shared" si="80"/>
        <v>0</v>
      </c>
      <c r="J1083" s="27">
        <f t="shared" si="81"/>
        <v>0</v>
      </c>
      <c r="K1083" s="80">
        <f t="shared" si="83"/>
        <v>1</v>
      </c>
      <c r="L1083" s="28">
        <f t="shared" si="82"/>
        <v>0</v>
      </c>
      <c r="M1083" s="28">
        <f t="shared" si="84"/>
        <v>0</v>
      </c>
    </row>
    <row r="1084" spans="1:13" ht="14.15" customHeight="1" x14ac:dyDescent="0.25">
      <c r="A1084" s="129">
        <v>16845404</v>
      </c>
      <c r="B1084" s="129" t="s">
        <v>231</v>
      </c>
      <c r="C1084" s="129" t="s">
        <v>232</v>
      </c>
      <c r="D1084" s="4" t="s">
        <v>2991</v>
      </c>
      <c r="E1084" s="6">
        <v>25</v>
      </c>
      <c r="F1084" s="6"/>
      <c r="G1084" s="7"/>
      <c r="H1084" s="122">
        <f>VLOOKUP(A1084,'NIP totaal 2020'!$A$4:$I$1943,9,0)</f>
        <v>0</v>
      </c>
      <c r="I1084" s="32">
        <f t="shared" si="80"/>
        <v>0</v>
      </c>
      <c r="J1084" s="27">
        <f t="shared" si="81"/>
        <v>0</v>
      </c>
      <c r="K1084" s="80">
        <f t="shared" si="83"/>
        <v>1</v>
      </c>
      <c r="L1084" s="28">
        <f t="shared" si="82"/>
        <v>0</v>
      </c>
      <c r="M1084" s="28">
        <f t="shared" si="84"/>
        <v>0</v>
      </c>
    </row>
    <row r="1085" spans="1:13" ht="14.15" customHeight="1" x14ac:dyDescent="0.25">
      <c r="A1085" s="129">
        <v>16846125</v>
      </c>
      <c r="B1085" s="129" t="s">
        <v>335</v>
      </c>
      <c r="C1085" s="129" t="s">
        <v>336</v>
      </c>
      <c r="D1085" s="4" t="s">
        <v>2991</v>
      </c>
      <c r="E1085" s="6">
        <v>1</v>
      </c>
      <c r="F1085" s="6"/>
      <c r="G1085" s="7"/>
      <c r="H1085" s="122">
        <f>VLOOKUP(A1085,'NIP totaal 2020'!$A$4:$I$1943,9,0)</f>
        <v>0</v>
      </c>
      <c r="I1085" s="32">
        <f t="shared" si="80"/>
        <v>0</v>
      </c>
      <c r="J1085" s="27">
        <f t="shared" si="81"/>
        <v>0</v>
      </c>
      <c r="K1085" s="80">
        <f t="shared" si="83"/>
        <v>1</v>
      </c>
      <c r="L1085" s="28">
        <f t="shared" si="82"/>
        <v>0</v>
      </c>
      <c r="M1085" s="28">
        <f t="shared" si="84"/>
        <v>0</v>
      </c>
    </row>
    <row r="1086" spans="1:13" ht="14.15" customHeight="1" x14ac:dyDescent="0.25">
      <c r="A1086" s="129">
        <v>16849493</v>
      </c>
      <c r="B1086" s="129" t="s">
        <v>184</v>
      </c>
      <c r="C1086" s="129" t="s">
        <v>185</v>
      </c>
      <c r="D1086" s="4" t="s">
        <v>2991</v>
      </c>
      <c r="E1086" s="6">
        <v>1</v>
      </c>
      <c r="F1086" s="6"/>
      <c r="G1086" s="7"/>
      <c r="H1086" s="122">
        <f>VLOOKUP(A1086,'NIP totaal 2020'!$A$4:$I$1943,9,0)</f>
        <v>0</v>
      </c>
      <c r="I1086" s="32">
        <f t="shared" si="80"/>
        <v>0</v>
      </c>
      <c r="J1086" s="27">
        <f t="shared" si="81"/>
        <v>0</v>
      </c>
      <c r="K1086" s="80">
        <f t="shared" si="83"/>
        <v>1</v>
      </c>
      <c r="L1086" s="28">
        <f t="shared" si="82"/>
        <v>0</v>
      </c>
      <c r="M1086" s="28">
        <f t="shared" si="84"/>
        <v>0</v>
      </c>
    </row>
    <row r="1087" spans="1:13" ht="14.15" customHeight="1" x14ac:dyDescent="0.25">
      <c r="A1087" s="129">
        <v>16849507</v>
      </c>
      <c r="B1087" s="129" t="s">
        <v>184</v>
      </c>
      <c r="C1087" s="129" t="s">
        <v>185</v>
      </c>
      <c r="D1087" s="4" t="s">
        <v>2991</v>
      </c>
      <c r="E1087" s="6">
        <v>1</v>
      </c>
      <c r="F1087" s="6"/>
      <c r="G1087" s="7"/>
      <c r="H1087" s="122">
        <f>VLOOKUP(A1087,'NIP totaal 2020'!$A$4:$I$1943,9,0)</f>
        <v>0</v>
      </c>
      <c r="I1087" s="32">
        <f t="shared" si="80"/>
        <v>0</v>
      </c>
      <c r="J1087" s="27">
        <f t="shared" si="81"/>
        <v>0</v>
      </c>
      <c r="K1087" s="80">
        <f t="shared" si="83"/>
        <v>1</v>
      </c>
      <c r="L1087" s="28">
        <f t="shared" si="82"/>
        <v>0</v>
      </c>
      <c r="M1087" s="28">
        <f t="shared" si="84"/>
        <v>0</v>
      </c>
    </row>
    <row r="1088" spans="1:13" ht="14.15" customHeight="1" x14ac:dyDescent="0.25">
      <c r="A1088" s="129">
        <v>16849523</v>
      </c>
      <c r="B1088" s="129" t="s">
        <v>322</v>
      </c>
      <c r="C1088" s="129" t="s">
        <v>2725</v>
      </c>
      <c r="D1088" s="4" t="s">
        <v>2991</v>
      </c>
      <c r="E1088" s="6">
        <v>20</v>
      </c>
      <c r="F1088" s="6"/>
      <c r="G1088" s="7"/>
      <c r="H1088" s="122">
        <f>VLOOKUP(A1088,'NIP totaal 2020'!$A$4:$I$1943,9,0)</f>
        <v>0</v>
      </c>
      <c r="I1088" s="32">
        <f t="shared" si="80"/>
        <v>0</v>
      </c>
      <c r="J1088" s="27">
        <f t="shared" si="81"/>
        <v>0</v>
      </c>
      <c r="K1088" s="80">
        <f t="shared" si="83"/>
        <v>1</v>
      </c>
      <c r="L1088" s="28">
        <f t="shared" si="82"/>
        <v>0</v>
      </c>
      <c r="M1088" s="28">
        <f t="shared" si="84"/>
        <v>0</v>
      </c>
    </row>
    <row r="1089" spans="1:13" ht="14.15" customHeight="1" x14ac:dyDescent="0.25">
      <c r="A1089" s="129">
        <v>16849760</v>
      </c>
      <c r="B1089" s="129" t="s">
        <v>297</v>
      </c>
      <c r="C1089" s="129" t="s">
        <v>298</v>
      </c>
      <c r="D1089" s="4" t="s">
        <v>2991</v>
      </c>
      <c r="E1089" s="6">
        <v>1</v>
      </c>
      <c r="F1089" s="6"/>
      <c r="G1089" s="7"/>
      <c r="H1089" s="122">
        <f>VLOOKUP(A1089,'NIP totaal 2020'!$A$4:$I$1943,9,0)</f>
        <v>0</v>
      </c>
      <c r="I1089" s="32">
        <f t="shared" si="80"/>
        <v>0</v>
      </c>
      <c r="J1089" s="27">
        <f t="shared" si="81"/>
        <v>0</v>
      </c>
      <c r="K1089" s="80">
        <f t="shared" si="83"/>
        <v>1</v>
      </c>
      <c r="L1089" s="28">
        <f t="shared" si="82"/>
        <v>0</v>
      </c>
      <c r="M1089" s="28">
        <f t="shared" si="84"/>
        <v>0</v>
      </c>
    </row>
    <row r="1090" spans="1:13" ht="14.15" customHeight="1" x14ac:dyDescent="0.25">
      <c r="A1090" s="129">
        <v>16853164</v>
      </c>
      <c r="B1090" s="129" t="s">
        <v>316</v>
      </c>
      <c r="C1090" s="129" t="s">
        <v>317</v>
      </c>
      <c r="D1090" s="4" t="s">
        <v>2991</v>
      </c>
      <c r="E1090" s="6">
        <v>112</v>
      </c>
      <c r="F1090" s="6"/>
      <c r="G1090" s="7"/>
      <c r="H1090" s="122">
        <f>VLOOKUP(A1090,'NIP totaal 2020'!$A$4:$I$1943,9,0)</f>
        <v>0</v>
      </c>
      <c r="I1090" s="32">
        <f t="shared" si="80"/>
        <v>0</v>
      </c>
      <c r="J1090" s="27">
        <f t="shared" si="81"/>
        <v>0</v>
      </c>
      <c r="K1090" s="80">
        <f t="shared" si="83"/>
        <v>1</v>
      </c>
      <c r="L1090" s="28">
        <f t="shared" si="82"/>
        <v>0</v>
      </c>
      <c r="M1090" s="28">
        <f t="shared" si="84"/>
        <v>0</v>
      </c>
    </row>
    <row r="1091" spans="1:13" ht="14.15" customHeight="1" x14ac:dyDescent="0.25">
      <c r="A1091" s="129">
        <v>16857224</v>
      </c>
      <c r="B1091" s="129" t="s">
        <v>325</v>
      </c>
      <c r="C1091" s="129" t="s">
        <v>326</v>
      </c>
      <c r="D1091" s="4" t="s">
        <v>2991</v>
      </c>
      <c r="E1091" s="6">
        <v>224</v>
      </c>
      <c r="F1091" s="6"/>
      <c r="G1091" s="7"/>
      <c r="H1091" s="122">
        <f>VLOOKUP(A1091,'NIP totaal 2020'!$A$4:$I$1943,9,0)</f>
        <v>0</v>
      </c>
      <c r="I1091" s="32">
        <f t="shared" si="80"/>
        <v>0</v>
      </c>
      <c r="J1091" s="27">
        <f t="shared" si="81"/>
        <v>0</v>
      </c>
      <c r="K1091" s="80">
        <f t="shared" si="83"/>
        <v>1</v>
      </c>
      <c r="L1091" s="28">
        <f t="shared" si="82"/>
        <v>0</v>
      </c>
      <c r="M1091" s="28">
        <f t="shared" si="84"/>
        <v>0</v>
      </c>
    </row>
    <row r="1092" spans="1:13" ht="14.15" customHeight="1" x14ac:dyDescent="0.25">
      <c r="A1092" s="129">
        <v>16859308</v>
      </c>
      <c r="B1092" s="129" t="s">
        <v>118</v>
      </c>
      <c r="C1092" s="129" t="s">
        <v>119</v>
      </c>
      <c r="D1092" s="4" t="s">
        <v>2991</v>
      </c>
      <c r="E1092" s="6">
        <v>1</v>
      </c>
      <c r="F1092" s="6"/>
      <c r="G1092" s="7"/>
      <c r="H1092" s="122">
        <f>VLOOKUP(A1092,'NIP totaal 2020'!$A$4:$I$1943,9,0)</f>
        <v>0</v>
      </c>
      <c r="I1092" s="32">
        <f t="shared" ref="I1092:I1155" si="85">F1092/E1092</f>
        <v>0</v>
      </c>
      <c r="J1092" s="27">
        <f t="shared" ref="J1092:J1155" si="86">H1092/E1092*F1092</f>
        <v>0</v>
      </c>
      <c r="K1092" s="80">
        <f t="shared" si="83"/>
        <v>1</v>
      </c>
      <c r="L1092" s="28">
        <f t="shared" ref="L1092:L1155" si="87">G1092/E1092*F1092</f>
        <v>0</v>
      </c>
      <c r="M1092" s="28">
        <f t="shared" si="84"/>
        <v>0</v>
      </c>
    </row>
    <row r="1093" spans="1:13" ht="14.15" customHeight="1" x14ac:dyDescent="0.25">
      <c r="A1093" s="129">
        <v>16859324</v>
      </c>
      <c r="B1093" s="129" t="s">
        <v>285</v>
      </c>
      <c r="C1093" s="129" t="s">
        <v>286</v>
      </c>
      <c r="D1093" s="4" t="s">
        <v>2991</v>
      </c>
      <c r="E1093" s="6">
        <v>1</v>
      </c>
      <c r="F1093" s="6"/>
      <c r="G1093" s="7"/>
      <c r="H1093" s="122">
        <f>VLOOKUP(A1093,'NIP totaal 2020'!$A$4:$I$1943,9,0)</f>
        <v>0</v>
      </c>
      <c r="I1093" s="32">
        <f t="shared" si="85"/>
        <v>0</v>
      </c>
      <c r="J1093" s="27">
        <f t="shared" si="86"/>
        <v>0</v>
      </c>
      <c r="K1093" s="80">
        <f t="shared" ref="K1093:K1156" si="88">IF(H1093&gt;G1093, 0, 1)</f>
        <v>1</v>
      </c>
      <c r="L1093" s="28">
        <f t="shared" si="87"/>
        <v>0</v>
      </c>
      <c r="M1093" s="28">
        <f t="shared" ref="M1093:M1156" si="89">MIN(L1093,J1093)</f>
        <v>0</v>
      </c>
    </row>
    <row r="1094" spans="1:13" ht="14.15" customHeight="1" x14ac:dyDescent="0.25">
      <c r="A1094" s="129">
        <v>14221357</v>
      </c>
      <c r="B1094" s="129" t="s">
        <v>352</v>
      </c>
      <c r="C1094" s="129" t="s">
        <v>353</v>
      </c>
      <c r="D1094" s="4" t="s">
        <v>2991</v>
      </c>
      <c r="E1094" s="6">
        <v>1</v>
      </c>
      <c r="F1094" s="6"/>
      <c r="G1094" s="7"/>
      <c r="H1094" s="122">
        <f>VLOOKUP(A1094,'NIP totaal 2020'!$A$4:$I$1943,9,0)</f>
        <v>0</v>
      </c>
      <c r="I1094" s="32">
        <f t="shared" si="85"/>
        <v>0</v>
      </c>
      <c r="J1094" s="27">
        <f t="shared" si="86"/>
        <v>0</v>
      </c>
      <c r="K1094" s="80">
        <f t="shared" si="88"/>
        <v>1</v>
      </c>
      <c r="L1094" s="28">
        <f t="shared" si="87"/>
        <v>0</v>
      </c>
      <c r="M1094" s="28">
        <f t="shared" si="89"/>
        <v>0</v>
      </c>
    </row>
    <row r="1095" spans="1:13" ht="14.15" customHeight="1" x14ac:dyDescent="0.25">
      <c r="A1095" s="129">
        <v>14571420</v>
      </c>
      <c r="B1095" s="129" t="s">
        <v>354</v>
      </c>
      <c r="C1095" s="129" t="s">
        <v>2730</v>
      </c>
      <c r="D1095" s="4" t="s">
        <v>2991</v>
      </c>
      <c r="E1095" s="6">
        <v>1</v>
      </c>
      <c r="F1095" s="6"/>
      <c r="G1095" s="7"/>
      <c r="H1095" s="122">
        <f>VLOOKUP(A1095,'NIP totaal 2020'!$A$4:$I$1943,9,0)</f>
        <v>0</v>
      </c>
      <c r="I1095" s="32">
        <f t="shared" si="85"/>
        <v>0</v>
      </c>
      <c r="J1095" s="27">
        <f t="shared" si="86"/>
        <v>0</v>
      </c>
      <c r="K1095" s="80">
        <f t="shared" si="88"/>
        <v>1</v>
      </c>
      <c r="L1095" s="28">
        <f t="shared" si="87"/>
        <v>0</v>
      </c>
      <c r="M1095" s="28">
        <f t="shared" si="89"/>
        <v>0</v>
      </c>
    </row>
    <row r="1096" spans="1:13" ht="14.15" customHeight="1" x14ac:dyDescent="0.25">
      <c r="A1096" s="129">
        <v>14571439</v>
      </c>
      <c r="B1096" s="129" t="s">
        <v>354</v>
      </c>
      <c r="C1096" s="129" t="s">
        <v>2730</v>
      </c>
      <c r="D1096" s="4" t="s">
        <v>2991</v>
      </c>
      <c r="E1096" s="6">
        <v>1</v>
      </c>
      <c r="F1096" s="6"/>
      <c r="G1096" s="7"/>
      <c r="H1096" s="122">
        <f>VLOOKUP(A1096,'NIP totaal 2020'!$A$4:$I$1943,9,0)</f>
        <v>0</v>
      </c>
      <c r="I1096" s="32">
        <f t="shared" si="85"/>
        <v>0</v>
      </c>
      <c r="J1096" s="27">
        <f t="shared" si="86"/>
        <v>0</v>
      </c>
      <c r="K1096" s="80">
        <f t="shared" si="88"/>
        <v>1</v>
      </c>
      <c r="L1096" s="28">
        <f t="shared" si="87"/>
        <v>0</v>
      </c>
      <c r="M1096" s="28">
        <f t="shared" si="89"/>
        <v>0</v>
      </c>
    </row>
    <row r="1097" spans="1:13" ht="14.15" customHeight="1" x14ac:dyDescent="0.25">
      <c r="A1097" s="129">
        <v>14805200</v>
      </c>
      <c r="B1097" s="129" t="s">
        <v>355</v>
      </c>
      <c r="C1097" s="129" t="s">
        <v>2731</v>
      </c>
      <c r="D1097" s="4" t="s">
        <v>2991</v>
      </c>
      <c r="E1097" s="6">
        <v>1</v>
      </c>
      <c r="F1097" s="6"/>
      <c r="G1097" s="7"/>
      <c r="H1097" s="122">
        <f>VLOOKUP(A1097,'NIP totaal 2020'!$A$4:$I$1943,9,0)</f>
        <v>0</v>
      </c>
      <c r="I1097" s="32">
        <f t="shared" si="85"/>
        <v>0</v>
      </c>
      <c r="J1097" s="27">
        <f t="shared" si="86"/>
        <v>0</v>
      </c>
      <c r="K1097" s="80">
        <f t="shared" si="88"/>
        <v>1</v>
      </c>
      <c r="L1097" s="28">
        <f t="shared" si="87"/>
        <v>0</v>
      </c>
      <c r="M1097" s="28">
        <f t="shared" si="89"/>
        <v>0</v>
      </c>
    </row>
    <row r="1098" spans="1:13" ht="14.15" customHeight="1" x14ac:dyDescent="0.25">
      <c r="A1098" s="129">
        <v>14806746</v>
      </c>
      <c r="B1098" s="129" t="s">
        <v>355</v>
      </c>
      <c r="C1098" s="129" t="s">
        <v>2731</v>
      </c>
      <c r="D1098" s="4" t="s">
        <v>2991</v>
      </c>
      <c r="E1098" s="6">
        <v>1</v>
      </c>
      <c r="F1098" s="6"/>
      <c r="G1098" s="7"/>
      <c r="H1098" s="122">
        <f>VLOOKUP(A1098,'NIP totaal 2020'!$A$4:$I$1943,9,0)</f>
        <v>0</v>
      </c>
      <c r="I1098" s="32">
        <f t="shared" si="85"/>
        <v>0</v>
      </c>
      <c r="J1098" s="27">
        <f t="shared" si="86"/>
        <v>0</v>
      </c>
      <c r="K1098" s="80">
        <f t="shared" si="88"/>
        <v>1</v>
      </c>
      <c r="L1098" s="28">
        <f t="shared" si="87"/>
        <v>0</v>
      </c>
      <c r="M1098" s="28">
        <f t="shared" si="89"/>
        <v>0</v>
      </c>
    </row>
    <row r="1099" spans="1:13" ht="14.15" customHeight="1" x14ac:dyDescent="0.25">
      <c r="A1099" s="129">
        <v>14808447</v>
      </c>
      <c r="B1099" s="129" t="s">
        <v>355</v>
      </c>
      <c r="C1099" s="129" t="s">
        <v>2731</v>
      </c>
      <c r="D1099" s="4" t="s">
        <v>2991</v>
      </c>
      <c r="E1099" s="6">
        <v>1</v>
      </c>
      <c r="F1099" s="6"/>
      <c r="G1099" s="7"/>
      <c r="H1099" s="122">
        <f>VLOOKUP(A1099,'NIP totaal 2020'!$A$4:$I$1943,9,0)</f>
        <v>0</v>
      </c>
      <c r="I1099" s="32">
        <f t="shared" si="85"/>
        <v>0</v>
      </c>
      <c r="J1099" s="27">
        <f t="shared" si="86"/>
        <v>0</v>
      </c>
      <c r="K1099" s="80">
        <f t="shared" si="88"/>
        <v>1</v>
      </c>
      <c r="L1099" s="28">
        <f t="shared" si="87"/>
        <v>0</v>
      </c>
      <c r="M1099" s="28">
        <f t="shared" si="89"/>
        <v>0</v>
      </c>
    </row>
    <row r="1100" spans="1:13" ht="14.15" customHeight="1" x14ac:dyDescent="0.25">
      <c r="A1100" s="129">
        <v>14844982</v>
      </c>
      <c r="B1100" s="129" t="s">
        <v>355</v>
      </c>
      <c r="C1100" s="129" t="s">
        <v>2731</v>
      </c>
      <c r="D1100" s="4" t="s">
        <v>2991</v>
      </c>
      <c r="E1100" s="6">
        <v>1</v>
      </c>
      <c r="F1100" s="6"/>
      <c r="G1100" s="7"/>
      <c r="H1100" s="122">
        <f>VLOOKUP(A1100,'NIP totaal 2020'!$A$4:$I$1943,9,0)</f>
        <v>0</v>
      </c>
      <c r="I1100" s="32">
        <f t="shared" si="85"/>
        <v>0</v>
      </c>
      <c r="J1100" s="27">
        <f t="shared" si="86"/>
        <v>0</v>
      </c>
      <c r="K1100" s="80">
        <f t="shared" si="88"/>
        <v>1</v>
      </c>
      <c r="L1100" s="28">
        <f t="shared" si="87"/>
        <v>0</v>
      </c>
      <c r="M1100" s="28">
        <f t="shared" si="89"/>
        <v>0</v>
      </c>
    </row>
    <row r="1101" spans="1:13" ht="14.15" customHeight="1" x14ac:dyDescent="0.25">
      <c r="A1101" s="129">
        <v>14865742</v>
      </c>
      <c r="B1101" s="129" t="s">
        <v>355</v>
      </c>
      <c r="C1101" s="129" t="s">
        <v>2731</v>
      </c>
      <c r="D1101" s="4" t="s">
        <v>2991</v>
      </c>
      <c r="E1101" s="6">
        <v>1</v>
      </c>
      <c r="F1101" s="6"/>
      <c r="G1101" s="7"/>
      <c r="H1101" s="122">
        <f>VLOOKUP(A1101,'NIP totaal 2020'!$A$4:$I$1943,9,0)</f>
        <v>0</v>
      </c>
      <c r="I1101" s="32">
        <f t="shared" si="85"/>
        <v>0</v>
      </c>
      <c r="J1101" s="27">
        <f t="shared" si="86"/>
        <v>0</v>
      </c>
      <c r="K1101" s="80">
        <f t="shared" si="88"/>
        <v>1</v>
      </c>
      <c r="L1101" s="28">
        <f t="shared" si="87"/>
        <v>0</v>
      </c>
      <c r="M1101" s="28">
        <f t="shared" si="89"/>
        <v>0</v>
      </c>
    </row>
    <row r="1102" spans="1:13" ht="14.15" customHeight="1" x14ac:dyDescent="0.25">
      <c r="A1102" s="129">
        <v>14897148</v>
      </c>
      <c r="B1102" s="129" t="s">
        <v>355</v>
      </c>
      <c r="C1102" s="129" t="s">
        <v>2731</v>
      </c>
      <c r="D1102" s="4" t="s">
        <v>2991</v>
      </c>
      <c r="E1102" s="6">
        <v>1</v>
      </c>
      <c r="F1102" s="6"/>
      <c r="G1102" s="7"/>
      <c r="H1102" s="122">
        <f>VLOOKUP(A1102,'NIP totaal 2020'!$A$4:$I$1943,9,0)</f>
        <v>0</v>
      </c>
      <c r="I1102" s="32">
        <f t="shared" si="85"/>
        <v>0</v>
      </c>
      <c r="J1102" s="27">
        <f t="shared" si="86"/>
        <v>0</v>
      </c>
      <c r="K1102" s="80">
        <f t="shared" si="88"/>
        <v>1</v>
      </c>
      <c r="L1102" s="28">
        <f t="shared" si="87"/>
        <v>0</v>
      </c>
      <c r="M1102" s="28">
        <f t="shared" si="89"/>
        <v>0</v>
      </c>
    </row>
    <row r="1103" spans="1:13" ht="14.15" customHeight="1" x14ac:dyDescent="0.25">
      <c r="A1103" s="129">
        <v>14904101</v>
      </c>
      <c r="B1103" s="129" t="s">
        <v>355</v>
      </c>
      <c r="C1103" s="129" t="s">
        <v>2731</v>
      </c>
      <c r="D1103" s="4" t="s">
        <v>2991</v>
      </c>
      <c r="E1103" s="6">
        <v>1</v>
      </c>
      <c r="F1103" s="6"/>
      <c r="G1103" s="7"/>
      <c r="H1103" s="122">
        <f>VLOOKUP(A1103,'NIP totaal 2020'!$A$4:$I$1943,9,0)</f>
        <v>0</v>
      </c>
      <c r="I1103" s="32">
        <f t="shared" si="85"/>
        <v>0</v>
      </c>
      <c r="J1103" s="27">
        <f t="shared" si="86"/>
        <v>0</v>
      </c>
      <c r="K1103" s="80">
        <f t="shared" si="88"/>
        <v>1</v>
      </c>
      <c r="L1103" s="28">
        <f t="shared" si="87"/>
        <v>0</v>
      </c>
      <c r="M1103" s="28">
        <f t="shared" si="89"/>
        <v>0</v>
      </c>
    </row>
    <row r="1104" spans="1:13" ht="14.15" customHeight="1" x14ac:dyDescent="0.25">
      <c r="A1104" s="129">
        <v>14904128</v>
      </c>
      <c r="B1104" s="129" t="s">
        <v>355</v>
      </c>
      <c r="C1104" s="129" t="s">
        <v>2731</v>
      </c>
      <c r="D1104" s="4" t="s">
        <v>2991</v>
      </c>
      <c r="E1104" s="6">
        <v>5</v>
      </c>
      <c r="F1104" s="6"/>
      <c r="G1104" s="7"/>
      <c r="H1104" s="122">
        <f>VLOOKUP(A1104,'NIP totaal 2020'!$A$4:$I$1943,9,0)</f>
        <v>0</v>
      </c>
      <c r="I1104" s="32">
        <f t="shared" si="85"/>
        <v>0</v>
      </c>
      <c r="J1104" s="27">
        <f t="shared" si="86"/>
        <v>0</v>
      </c>
      <c r="K1104" s="80">
        <f t="shared" si="88"/>
        <v>1</v>
      </c>
      <c r="L1104" s="28">
        <f t="shared" si="87"/>
        <v>0</v>
      </c>
      <c r="M1104" s="28">
        <f t="shared" si="89"/>
        <v>0</v>
      </c>
    </row>
    <row r="1105" spans="1:13" ht="14.15" customHeight="1" x14ac:dyDescent="0.25">
      <c r="A1105" s="129">
        <v>14917165</v>
      </c>
      <c r="B1105" s="129" t="s">
        <v>355</v>
      </c>
      <c r="C1105" s="129" t="s">
        <v>2731</v>
      </c>
      <c r="D1105" s="4" t="s">
        <v>2991</v>
      </c>
      <c r="E1105" s="6">
        <v>1</v>
      </c>
      <c r="F1105" s="6"/>
      <c r="G1105" s="7"/>
      <c r="H1105" s="122">
        <f>VLOOKUP(A1105,'NIP totaal 2020'!$A$4:$I$1943,9,0)</f>
        <v>0</v>
      </c>
      <c r="I1105" s="32">
        <f t="shared" si="85"/>
        <v>0</v>
      </c>
      <c r="J1105" s="27">
        <f t="shared" si="86"/>
        <v>0</v>
      </c>
      <c r="K1105" s="80">
        <f t="shared" si="88"/>
        <v>1</v>
      </c>
      <c r="L1105" s="28">
        <f t="shared" si="87"/>
        <v>0</v>
      </c>
      <c r="M1105" s="28">
        <f t="shared" si="89"/>
        <v>0</v>
      </c>
    </row>
    <row r="1106" spans="1:13" ht="14.15" customHeight="1" x14ac:dyDescent="0.25">
      <c r="A1106" s="129">
        <v>14917173</v>
      </c>
      <c r="B1106" s="129" t="s">
        <v>355</v>
      </c>
      <c r="C1106" s="129" t="s">
        <v>2731</v>
      </c>
      <c r="D1106" s="4" t="s">
        <v>2991</v>
      </c>
      <c r="E1106" s="6">
        <v>1</v>
      </c>
      <c r="F1106" s="6"/>
      <c r="G1106" s="7"/>
      <c r="H1106" s="122">
        <f>VLOOKUP(A1106,'NIP totaal 2020'!$A$4:$I$1943,9,0)</f>
        <v>0</v>
      </c>
      <c r="I1106" s="32">
        <f t="shared" si="85"/>
        <v>0</v>
      </c>
      <c r="J1106" s="27">
        <f t="shared" si="86"/>
        <v>0</v>
      </c>
      <c r="K1106" s="80">
        <f t="shared" si="88"/>
        <v>1</v>
      </c>
      <c r="L1106" s="28">
        <f t="shared" si="87"/>
        <v>0</v>
      </c>
      <c r="M1106" s="28">
        <f t="shared" si="89"/>
        <v>0</v>
      </c>
    </row>
    <row r="1107" spans="1:13" ht="14.15" customHeight="1" x14ac:dyDescent="0.25">
      <c r="A1107" s="129">
        <v>14917181</v>
      </c>
      <c r="B1107" s="129" t="s">
        <v>355</v>
      </c>
      <c r="C1107" s="129" t="s">
        <v>2731</v>
      </c>
      <c r="D1107" s="4" t="s">
        <v>2991</v>
      </c>
      <c r="E1107" s="6">
        <v>1</v>
      </c>
      <c r="F1107" s="6"/>
      <c r="G1107" s="7"/>
      <c r="H1107" s="122">
        <f>VLOOKUP(A1107,'NIP totaal 2020'!$A$4:$I$1943,9,0)</f>
        <v>0</v>
      </c>
      <c r="I1107" s="32">
        <f t="shared" si="85"/>
        <v>0</v>
      </c>
      <c r="J1107" s="27">
        <f t="shared" si="86"/>
        <v>0</v>
      </c>
      <c r="K1107" s="80">
        <f t="shared" si="88"/>
        <v>1</v>
      </c>
      <c r="L1107" s="28">
        <f t="shared" si="87"/>
        <v>0</v>
      </c>
      <c r="M1107" s="28">
        <f t="shared" si="89"/>
        <v>0</v>
      </c>
    </row>
    <row r="1108" spans="1:13" ht="14.15" customHeight="1" x14ac:dyDescent="0.25">
      <c r="A1108" s="129">
        <v>14991233</v>
      </c>
      <c r="B1108" s="129" t="s">
        <v>354</v>
      </c>
      <c r="C1108" s="129" t="s">
        <v>2730</v>
      </c>
      <c r="D1108" s="4" t="s">
        <v>2991</v>
      </c>
      <c r="E1108" s="6">
        <v>1</v>
      </c>
      <c r="F1108" s="6"/>
      <c r="G1108" s="7"/>
      <c r="H1108" s="122">
        <f>VLOOKUP(A1108,'NIP totaal 2020'!$A$4:$I$1943,9,0)</f>
        <v>0</v>
      </c>
      <c r="I1108" s="32">
        <f t="shared" si="85"/>
        <v>0</v>
      </c>
      <c r="J1108" s="27">
        <f t="shared" si="86"/>
        <v>0</v>
      </c>
      <c r="K1108" s="80">
        <f t="shared" si="88"/>
        <v>1</v>
      </c>
      <c r="L1108" s="28">
        <f t="shared" si="87"/>
        <v>0</v>
      </c>
      <c r="M1108" s="28">
        <f t="shared" si="89"/>
        <v>0</v>
      </c>
    </row>
    <row r="1109" spans="1:13" ht="14.15" customHeight="1" x14ac:dyDescent="0.25">
      <c r="A1109" s="129">
        <v>14991241</v>
      </c>
      <c r="B1109" s="129" t="s">
        <v>354</v>
      </c>
      <c r="C1109" s="129" t="s">
        <v>2730</v>
      </c>
      <c r="D1109" s="4" t="s">
        <v>2991</v>
      </c>
      <c r="E1109" s="6">
        <v>1</v>
      </c>
      <c r="F1109" s="6"/>
      <c r="G1109" s="7"/>
      <c r="H1109" s="122">
        <f>VLOOKUP(A1109,'NIP totaal 2020'!$A$4:$I$1943,9,0)</f>
        <v>0</v>
      </c>
      <c r="I1109" s="32">
        <f t="shared" si="85"/>
        <v>0</v>
      </c>
      <c r="J1109" s="27">
        <f t="shared" si="86"/>
        <v>0</v>
      </c>
      <c r="K1109" s="80">
        <f t="shared" si="88"/>
        <v>1</v>
      </c>
      <c r="L1109" s="28">
        <f t="shared" si="87"/>
        <v>0</v>
      </c>
      <c r="M1109" s="28">
        <f t="shared" si="89"/>
        <v>0</v>
      </c>
    </row>
    <row r="1110" spans="1:13" ht="14.15" customHeight="1" x14ac:dyDescent="0.25">
      <c r="A1110" s="129">
        <v>15008355</v>
      </c>
      <c r="B1110" s="129" t="s">
        <v>355</v>
      </c>
      <c r="C1110" s="129" t="s">
        <v>2731</v>
      </c>
      <c r="D1110" s="4" t="s">
        <v>2991</v>
      </c>
      <c r="E1110" s="6">
        <v>1</v>
      </c>
      <c r="F1110" s="6"/>
      <c r="G1110" s="7"/>
      <c r="H1110" s="122">
        <f>VLOOKUP(A1110,'NIP totaal 2020'!$A$4:$I$1943,9,0)</f>
        <v>0</v>
      </c>
      <c r="I1110" s="32">
        <f t="shared" si="85"/>
        <v>0</v>
      </c>
      <c r="J1110" s="27">
        <f t="shared" si="86"/>
        <v>0</v>
      </c>
      <c r="K1110" s="80">
        <f t="shared" si="88"/>
        <v>1</v>
      </c>
      <c r="L1110" s="28">
        <f t="shared" si="87"/>
        <v>0</v>
      </c>
      <c r="M1110" s="28">
        <f t="shared" si="89"/>
        <v>0</v>
      </c>
    </row>
    <row r="1111" spans="1:13" ht="14.15" customHeight="1" x14ac:dyDescent="0.25">
      <c r="A1111" s="129">
        <v>15008363</v>
      </c>
      <c r="B1111" s="129" t="s">
        <v>355</v>
      </c>
      <c r="C1111" s="129" t="s">
        <v>2731</v>
      </c>
      <c r="D1111" s="4" t="s">
        <v>2991</v>
      </c>
      <c r="E1111" s="6">
        <v>1</v>
      </c>
      <c r="F1111" s="6"/>
      <c r="G1111" s="7"/>
      <c r="H1111" s="122">
        <f>VLOOKUP(A1111,'NIP totaal 2020'!$A$4:$I$1943,9,0)</f>
        <v>0</v>
      </c>
      <c r="I1111" s="32">
        <f t="shared" si="85"/>
        <v>0</v>
      </c>
      <c r="J1111" s="27">
        <f t="shared" si="86"/>
        <v>0</v>
      </c>
      <c r="K1111" s="80">
        <f t="shared" si="88"/>
        <v>1</v>
      </c>
      <c r="L1111" s="28">
        <f t="shared" si="87"/>
        <v>0</v>
      </c>
      <c r="M1111" s="28">
        <f t="shared" si="89"/>
        <v>0</v>
      </c>
    </row>
    <row r="1112" spans="1:13" ht="14.15" customHeight="1" x14ac:dyDescent="0.25">
      <c r="A1112" s="129">
        <v>15008371</v>
      </c>
      <c r="B1112" s="129" t="s">
        <v>355</v>
      </c>
      <c r="C1112" s="129" t="s">
        <v>2731</v>
      </c>
      <c r="D1112" s="4" t="s">
        <v>2991</v>
      </c>
      <c r="E1112" s="6">
        <v>1</v>
      </c>
      <c r="F1112" s="6"/>
      <c r="G1112" s="7"/>
      <c r="H1112" s="122">
        <f>VLOOKUP(A1112,'NIP totaal 2020'!$A$4:$I$1943,9,0)</f>
        <v>0</v>
      </c>
      <c r="I1112" s="32">
        <f t="shared" si="85"/>
        <v>0</v>
      </c>
      <c r="J1112" s="27">
        <f t="shared" si="86"/>
        <v>0</v>
      </c>
      <c r="K1112" s="80">
        <f t="shared" si="88"/>
        <v>1</v>
      </c>
      <c r="L1112" s="28">
        <f t="shared" si="87"/>
        <v>0</v>
      </c>
      <c r="M1112" s="28">
        <f t="shared" si="89"/>
        <v>0</v>
      </c>
    </row>
    <row r="1113" spans="1:13" ht="14.15" customHeight="1" x14ac:dyDescent="0.25">
      <c r="A1113" s="129">
        <v>15033163</v>
      </c>
      <c r="B1113" s="129" t="s">
        <v>354</v>
      </c>
      <c r="C1113" s="129" t="s">
        <v>2730</v>
      </c>
      <c r="D1113" s="4" t="s">
        <v>2991</v>
      </c>
      <c r="E1113" s="6">
        <v>1</v>
      </c>
      <c r="F1113" s="6"/>
      <c r="G1113" s="7"/>
      <c r="H1113" s="122">
        <f>VLOOKUP(A1113,'NIP totaal 2020'!$A$4:$I$1943,9,0)</f>
        <v>0</v>
      </c>
      <c r="I1113" s="32">
        <f t="shared" si="85"/>
        <v>0</v>
      </c>
      <c r="J1113" s="27">
        <f t="shared" si="86"/>
        <v>0</v>
      </c>
      <c r="K1113" s="80">
        <f t="shared" si="88"/>
        <v>1</v>
      </c>
      <c r="L1113" s="28">
        <f t="shared" si="87"/>
        <v>0</v>
      </c>
      <c r="M1113" s="28">
        <f t="shared" si="89"/>
        <v>0</v>
      </c>
    </row>
    <row r="1114" spans="1:13" ht="14.15" customHeight="1" x14ac:dyDescent="0.25">
      <c r="A1114" s="129">
        <v>15106063</v>
      </c>
      <c r="B1114" s="129" t="s">
        <v>354</v>
      </c>
      <c r="C1114" s="129" t="s">
        <v>2730</v>
      </c>
      <c r="D1114" s="4" t="s">
        <v>2991</v>
      </c>
      <c r="E1114" s="6">
        <v>1</v>
      </c>
      <c r="F1114" s="6"/>
      <c r="G1114" s="7"/>
      <c r="H1114" s="122">
        <f>VLOOKUP(A1114,'NIP totaal 2020'!$A$4:$I$1943,9,0)</f>
        <v>0</v>
      </c>
      <c r="I1114" s="32">
        <f t="shared" si="85"/>
        <v>0</v>
      </c>
      <c r="J1114" s="27">
        <f t="shared" si="86"/>
        <v>0</v>
      </c>
      <c r="K1114" s="80">
        <f t="shared" si="88"/>
        <v>1</v>
      </c>
      <c r="L1114" s="28">
        <f t="shared" si="87"/>
        <v>0</v>
      </c>
      <c r="M1114" s="28">
        <f t="shared" si="89"/>
        <v>0</v>
      </c>
    </row>
    <row r="1115" spans="1:13" ht="14.15" customHeight="1" x14ac:dyDescent="0.25">
      <c r="A1115" s="129">
        <v>15180549</v>
      </c>
      <c r="B1115" s="129" t="s">
        <v>355</v>
      </c>
      <c r="C1115" s="129" t="s">
        <v>2731</v>
      </c>
      <c r="D1115" s="4" t="s">
        <v>2991</v>
      </c>
      <c r="E1115" s="6">
        <v>1</v>
      </c>
      <c r="F1115" s="6"/>
      <c r="G1115" s="7"/>
      <c r="H1115" s="122">
        <f>VLOOKUP(A1115,'NIP totaal 2020'!$A$4:$I$1943,9,0)</f>
        <v>0</v>
      </c>
      <c r="I1115" s="32">
        <f t="shared" si="85"/>
        <v>0</v>
      </c>
      <c r="J1115" s="27">
        <f t="shared" si="86"/>
        <v>0</v>
      </c>
      <c r="K1115" s="80">
        <f t="shared" si="88"/>
        <v>1</v>
      </c>
      <c r="L1115" s="28">
        <f t="shared" si="87"/>
        <v>0</v>
      </c>
      <c r="M1115" s="28">
        <f t="shared" si="89"/>
        <v>0</v>
      </c>
    </row>
    <row r="1116" spans="1:13" ht="14.15" customHeight="1" x14ac:dyDescent="0.25">
      <c r="A1116" s="129">
        <v>15180557</v>
      </c>
      <c r="B1116" s="129" t="s">
        <v>355</v>
      </c>
      <c r="C1116" s="129" t="s">
        <v>2731</v>
      </c>
      <c r="D1116" s="4" t="s">
        <v>2991</v>
      </c>
      <c r="E1116" s="6">
        <v>1</v>
      </c>
      <c r="F1116" s="6"/>
      <c r="G1116" s="7"/>
      <c r="H1116" s="122">
        <f>VLOOKUP(A1116,'NIP totaal 2020'!$A$4:$I$1943,9,0)</f>
        <v>0</v>
      </c>
      <c r="I1116" s="32">
        <f t="shared" si="85"/>
        <v>0</v>
      </c>
      <c r="J1116" s="27">
        <f t="shared" si="86"/>
        <v>0</v>
      </c>
      <c r="K1116" s="80">
        <f t="shared" si="88"/>
        <v>1</v>
      </c>
      <c r="L1116" s="28">
        <f t="shared" si="87"/>
        <v>0</v>
      </c>
      <c r="M1116" s="28">
        <f t="shared" si="89"/>
        <v>0</v>
      </c>
    </row>
    <row r="1117" spans="1:13" ht="14.15" customHeight="1" x14ac:dyDescent="0.25">
      <c r="A1117" s="129">
        <v>15180565</v>
      </c>
      <c r="B1117" s="129" t="s">
        <v>355</v>
      </c>
      <c r="C1117" s="129" t="s">
        <v>2731</v>
      </c>
      <c r="D1117" s="4" t="s">
        <v>2991</v>
      </c>
      <c r="E1117" s="6">
        <v>1</v>
      </c>
      <c r="F1117" s="6"/>
      <c r="G1117" s="7"/>
      <c r="H1117" s="122">
        <f>VLOOKUP(A1117,'NIP totaal 2020'!$A$4:$I$1943,9,0)</f>
        <v>0</v>
      </c>
      <c r="I1117" s="32">
        <f t="shared" si="85"/>
        <v>0</v>
      </c>
      <c r="J1117" s="27">
        <f t="shared" si="86"/>
        <v>0</v>
      </c>
      <c r="K1117" s="80">
        <f t="shared" si="88"/>
        <v>1</v>
      </c>
      <c r="L1117" s="28">
        <f t="shared" si="87"/>
        <v>0</v>
      </c>
      <c r="M1117" s="28">
        <f t="shared" si="89"/>
        <v>0</v>
      </c>
    </row>
    <row r="1118" spans="1:13" ht="14.15" customHeight="1" x14ac:dyDescent="0.25">
      <c r="A1118" s="129">
        <v>15182185</v>
      </c>
      <c r="B1118" s="129" t="s">
        <v>355</v>
      </c>
      <c r="C1118" s="129" t="s">
        <v>2731</v>
      </c>
      <c r="D1118" s="4" t="s">
        <v>2991</v>
      </c>
      <c r="E1118" s="6">
        <v>1</v>
      </c>
      <c r="F1118" s="6"/>
      <c r="G1118" s="7"/>
      <c r="H1118" s="122">
        <f>VLOOKUP(A1118,'NIP totaal 2020'!$A$4:$I$1943,9,0)</f>
        <v>0</v>
      </c>
      <c r="I1118" s="32">
        <f t="shared" si="85"/>
        <v>0</v>
      </c>
      <c r="J1118" s="27">
        <f t="shared" si="86"/>
        <v>0</v>
      </c>
      <c r="K1118" s="80">
        <f t="shared" si="88"/>
        <v>1</v>
      </c>
      <c r="L1118" s="28">
        <f t="shared" si="87"/>
        <v>0</v>
      </c>
      <c r="M1118" s="28">
        <f t="shared" si="89"/>
        <v>0</v>
      </c>
    </row>
    <row r="1119" spans="1:13" ht="14.15" customHeight="1" x14ac:dyDescent="0.25">
      <c r="A1119" s="129">
        <v>15182193</v>
      </c>
      <c r="B1119" s="129" t="s">
        <v>355</v>
      </c>
      <c r="C1119" s="129" t="s">
        <v>2731</v>
      </c>
      <c r="D1119" s="4" t="s">
        <v>2991</v>
      </c>
      <c r="E1119" s="6">
        <v>1</v>
      </c>
      <c r="F1119" s="6"/>
      <c r="G1119" s="7"/>
      <c r="H1119" s="122">
        <f>VLOOKUP(A1119,'NIP totaal 2020'!$A$4:$I$1943,9,0)</f>
        <v>0</v>
      </c>
      <c r="I1119" s="32">
        <f t="shared" si="85"/>
        <v>0</v>
      </c>
      <c r="J1119" s="27">
        <f t="shared" si="86"/>
        <v>0</v>
      </c>
      <c r="K1119" s="80">
        <f t="shared" si="88"/>
        <v>1</v>
      </c>
      <c r="L1119" s="28">
        <f t="shared" si="87"/>
        <v>0</v>
      </c>
      <c r="M1119" s="28">
        <f t="shared" si="89"/>
        <v>0</v>
      </c>
    </row>
    <row r="1120" spans="1:13" ht="14.15" customHeight="1" x14ac:dyDescent="0.25">
      <c r="A1120" s="129">
        <v>15182207</v>
      </c>
      <c r="B1120" s="129" t="s">
        <v>355</v>
      </c>
      <c r="C1120" s="129" t="s">
        <v>2731</v>
      </c>
      <c r="D1120" s="4" t="s">
        <v>2991</v>
      </c>
      <c r="E1120" s="6">
        <v>1</v>
      </c>
      <c r="F1120" s="6"/>
      <c r="G1120" s="7"/>
      <c r="H1120" s="122">
        <f>VLOOKUP(A1120,'NIP totaal 2020'!$A$4:$I$1943,9,0)</f>
        <v>0</v>
      </c>
      <c r="I1120" s="32">
        <f t="shared" si="85"/>
        <v>0</v>
      </c>
      <c r="J1120" s="27">
        <f t="shared" si="86"/>
        <v>0</v>
      </c>
      <c r="K1120" s="80">
        <f t="shared" si="88"/>
        <v>1</v>
      </c>
      <c r="L1120" s="28">
        <f t="shared" si="87"/>
        <v>0</v>
      </c>
      <c r="M1120" s="28">
        <f t="shared" si="89"/>
        <v>0</v>
      </c>
    </row>
    <row r="1121" spans="1:13" ht="14.15" customHeight="1" x14ac:dyDescent="0.25">
      <c r="A1121" s="129">
        <v>15188280</v>
      </c>
      <c r="B1121" s="129" t="s">
        <v>354</v>
      </c>
      <c r="C1121" s="129" t="s">
        <v>2730</v>
      </c>
      <c r="D1121" s="4" t="s">
        <v>2991</v>
      </c>
      <c r="E1121" s="6">
        <v>1</v>
      </c>
      <c r="F1121" s="6"/>
      <c r="G1121" s="7"/>
      <c r="H1121" s="122">
        <f>VLOOKUP(A1121,'NIP totaal 2020'!$A$4:$I$1943,9,0)</f>
        <v>0</v>
      </c>
      <c r="I1121" s="32">
        <f t="shared" si="85"/>
        <v>0</v>
      </c>
      <c r="J1121" s="27">
        <f t="shared" si="86"/>
        <v>0</v>
      </c>
      <c r="K1121" s="80">
        <f t="shared" si="88"/>
        <v>1</v>
      </c>
      <c r="L1121" s="28">
        <f t="shared" si="87"/>
        <v>0</v>
      </c>
      <c r="M1121" s="28">
        <f t="shared" si="89"/>
        <v>0</v>
      </c>
    </row>
    <row r="1122" spans="1:13" ht="14.15" customHeight="1" x14ac:dyDescent="0.25">
      <c r="A1122" s="129">
        <v>15244393</v>
      </c>
      <c r="B1122" s="129" t="s">
        <v>356</v>
      </c>
      <c r="C1122" s="129" t="s">
        <v>357</v>
      </c>
      <c r="D1122" s="4" t="s">
        <v>2991</v>
      </c>
      <c r="E1122" s="6">
        <v>5</v>
      </c>
      <c r="F1122" s="6"/>
      <c r="G1122" s="7"/>
      <c r="H1122" s="122">
        <f>VLOOKUP(A1122,'NIP totaal 2020'!$A$4:$I$1943,9,0)</f>
        <v>0</v>
      </c>
      <c r="I1122" s="32">
        <f t="shared" si="85"/>
        <v>0</v>
      </c>
      <c r="J1122" s="27">
        <f t="shared" si="86"/>
        <v>0</v>
      </c>
      <c r="K1122" s="80">
        <f t="shared" si="88"/>
        <v>1</v>
      </c>
      <c r="L1122" s="28">
        <f t="shared" si="87"/>
        <v>0</v>
      </c>
      <c r="M1122" s="28">
        <f t="shared" si="89"/>
        <v>0</v>
      </c>
    </row>
    <row r="1123" spans="1:13" ht="14.15" customHeight="1" x14ac:dyDescent="0.25">
      <c r="A1123" s="129">
        <v>15261840</v>
      </c>
      <c r="B1123" s="129" t="s">
        <v>354</v>
      </c>
      <c r="C1123" s="129" t="s">
        <v>2730</v>
      </c>
      <c r="D1123" s="4" t="s">
        <v>2991</v>
      </c>
      <c r="E1123" s="6">
        <v>1</v>
      </c>
      <c r="F1123" s="6"/>
      <c r="G1123" s="7"/>
      <c r="H1123" s="122">
        <f>VLOOKUP(A1123,'NIP totaal 2020'!$A$4:$I$1943,9,0)</f>
        <v>0</v>
      </c>
      <c r="I1123" s="32">
        <f t="shared" si="85"/>
        <v>0</v>
      </c>
      <c r="J1123" s="27">
        <f t="shared" si="86"/>
        <v>0</v>
      </c>
      <c r="K1123" s="80">
        <f t="shared" si="88"/>
        <v>1</v>
      </c>
      <c r="L1123" s="28">
        <f t="shared" si="87"/>
        <v>0</v>
      </c>
      <c r="M1123" s="28">
        <f t="shared" si="89"/>
        <v>0</v>
      </c>
    </row>
    <row r="1124" spans="1:13" ht="14.15" customHeight="1" x14ac:dyDescent="0.25">
      <c r="A1124" s="129">
        <v>15269221</v>
      </c>
      <c r="B1124" s="129" t="s">
        <v>354</v>
      </c>
      <c r="C1124" s="129" t="s">
        <v>2730</v>
      </c>
      <c r="D1124" s="4" t="s">
        <v>2991</v>
      </c>
      <c r="E1124" s="6">
        <v>1</v>
      </c>
      <c r="F1124" s="6"/>
      <c r="G1124" s="7"/>
      <c r="H1124" s="122">
        <f>VLOOKUP(A1124,'NIP totaal 2020'!$A$4:$I$1943,9,0)</f>
        <v>0</v>
      </c>
      <c r="I1124" s="32">
        <f t="shared" si="85"/>
        <v>0</v>
      </c>
      <c r="J1124" s="27">
        <f t="shared" si="86"/>
        <v>0</v>
      </c>
      <c r="K1124" s="80">
        <f t="shared" si="88"/>
        <v>1</v>
      </c>
      <c r="L1124" s="28">
        <f t="shared" si="87"/>
        <v>0</v>
      </c>
      <c r="M1124" s="28">
        <f t="shared" si="89"/>
        <v>0</v>
      </c>
    </row>
    <row r="1125" spans="1:13" ht="14.15" customHeight="1" x14ac:dyDescent="0.25">
      <c r="A1125" s="129">
        <v>15290468</v>
      </c>
      <c r="B1125" s="129" t="s">
        <v>358</v>
      </c>
      <c r="C1125" s="129" t="s">
        <v>2732</v>
      </c>
      <c r="D1125" s="4" t="s">
        <v>2991</v>
      </c>
      <c r="E1125" s="6">
        <v>1</v>
      </c>
      <c r="F1125" s="6"/>
      <c r="G1125" s="7"/>
      <c r="H1125" s="122">
        <f>VLOOKUP(A1125,'NIP totaal 2020'!$A$4:$I$1943,9,0)</f>
        <v>0</v>
      </c>
      <c r="I1125" s="32">
        <f t="shared" si="85"/>
        <v>0</v>
      </c>
      <c r="J1125" s="27">
        <f t="shared" si="86"/>
        <v>0</v>
      </c>
      <c r="K1125" s="80">
        <f t="shared" si="88"/>
        <v>1</v>
      </c>
      <c r="L1125" s="28">
        <f t="shared" si="87"/>
        <v>0</v>
      </c>
      <c r="M1125" s="28">
        <f t="shared" si="89"/>
        <v>0</v>
      </c>
    </row>
    <row r="1126" spans="1:13" ht="14.15" customHeight="1" x14ac:dyDescent="0.25">
      <c r="A1126" s="129">
        <v>15294072</v>
      </c>
      <c r="B1126" s="129" t="s">
        <v>354</v>
      </c>
      <c r="C1126" s="129" t="s">
        <v>2730</v>
      </c>
      <c r="D1126" s="4" t="s">
        <v>2991</v>
      </c>
      <c r="E1126" s="6">
        <v>1</v>
      </c>
      <c r="F1126" s="6"/>
      <c r="G1126" s="7"/>
      <c r="H1126" s="122">
        <f>VLOOKUP(A1126,'NIP totaal 2020'!$A$4:$I$1943,9,0)</f>
        <v>0</v>
      </c>
      <c r="I1126" s="32">
        <f t="shared" si="85"/>
        <v>0</v>
      </c>
      <c r="J1126" s="27">
        <f t="shared" si="86"/>
        <v>0</v>
      </c>
      <c r="K1126" s="80">
        <f t="shared" si="88"/>
        <v>1</v>
      </c>
      <c r="L1126" s="28">
        <f t="shared" si="87"/>
        <v>0</v>
      </c>
      <c r="M1126" s="28">
        <f t="shared" si="89"/>
        <v>0</v>
      </c>
    </row>
    <row r="1127" spans="1:13" ht="14.15" customHeight="1" x14ac:dyDescent="0.25">
      <c r="A1127" s="129">
        <v>15294080</v>
      </c>
      <c r="B1127" s="129" t="s">
        <v>354</v>
      </c>
      <c r="C1127" s="129" t="s">
        <v>2730</v>
      </c>
      <c r="D1127" s="4" t="s">
        <v>2991</v>
      </c>
      <c r="E1127" s="6">
        <v>1</v>
      </c>
      <c r="F1127" s="6"/>
      <c r="G1127" s="7"/>
      <c r="H1127" s="122">
        <f>VLOOKUP(A1127,'NIP totaal 2020'!$A$4:$I$1943,9,0)</f>
        <v>0</v>
      </c>
      <c r="I1127" s="32">
        <f t="shared" si="85"/>
        <v>0</v>
      </c>
      <c r="J1127" s="27">
        <f t="shared" si="86"/>
        <v>0</v>
      </c>
      <c r="K1127" s="80">
        <f t="shared" si="88"/>
        <v>1</v>
      </c>
      <c r="L1127" s="28">
        <f t="shared" si="87"/>
        <v>0</v>
      </c>
      <c r="M1127" s="28">
        <f t="shared" si="89"/>
        <v>0</v>
      </c>
    </row>
    <row r="1128" spans="1:13" ht="14.15" customHeight="1" x14ac:dyDescent="0.25">
      <c r="A1128" s="129">
        <v>15294099</v>
      </c>
      <c r="B1128" s="129" t="s">
        <v>354</v>
      </c>
      <c r="C1128" s="129" t="s">
        <v>2730</v>
      </c>
      <c r="D1128" s="4" t="s">
        <v>2991</v>
      </c>
      <c r="E1128" s="6">
        <v>1</v>
      </c>
      <c r="F1128" s="6"/>
      <c r="G1128" s="7"/>
      <c r="H1128" s="122">
        <f>VLOOKUP(A1128,'NIP totaal 2020'!$A$4:$I$1943,9,0)</f>
        <v>0</v>
      </c>
      <c r="I1128" s="32">
        <f t="shared" si="85"/>
        <v>0</v>
      </c>
      <c r="J1128" s="27">
        <f t="shared" si="86"/>
        <v>0</v>
      </c>
      <c r="K1128" s="80">
        <f t="shared" si="88"/>
        <v>1</v>
      </c>
      <c r="L1128" s="28">
        <f t="shared" si="87"/>
        <v>0</v>
      </c>
      <c r="M1128" s="28">
        <f t="shared" si="89"/>
        <v>0</v>
      </c>
    </row>
    <row r="1129" spans="1:13" ht="14.15" customHeight="1" x14ac:dyDescent="0.25">
      <c r="A1129" s="129">
        <v>15294102</v>
      </c>
      <c r="B1129" s="129" t="s">
        <v>354</v>
      </c>
      <c r="C1129" s="129" t="s">
        <v>2730</v>
      </c>
      <c r="D1129" s="4" t="s">
        <v>2991</v>
      </c>
      <c r="E1129" s="6">
        <v>1</v>
      </c>
      <c r="F1129" s="6"/>
      <c r="G1129" s="7"/>
      <c r="H1129" s="122">
        <f>VLOOKUP(A1129,'NIP totaal 2020'!$A$4:$I$1943,9,0)</f>
        <v>0</v>
      </c>
      <c r="I1129" s="32">
        <f t="shared" si="85"/>
        <v>0</v>
      </c>
      <c r="J1129" s="27">
        <f t="shared" si="86"/>
        <v>0</v>
      </c>
      <c r="K1129" s="80">
        <f t="shared" si="88"/>
        <v>1</v>
      </c>
      <c r="L1129" s="28">
        <f t="shared" si="87"/>
        <v>0</v>
      </c>
      <c r="M1129" s="28">
        <f t="shared" si="89"/>
        <v>0</v>
      </c>
    </row>
    <row r="1130" spans="1:13" ht="14.15" customHeight="1" x14ac:dyDescent="0.25">
      <c r="A1130" s="129">
        <v>15298256</v>
      </c>
      <c r="B1130" s="129" t="s">
        <v>354</v>
      </c>
      <c r="C1130" s="129" t="s">
        <v>2730</v>
      </c>
      <c r="D1130" s="4" t="s">
        <v>2991</v>
      </c>
      <c r="E1130" s="6">
        <v>1</v>
      </c>
      <c r="F1130" s="6"/>
      <c r="G1130" s="7"/>
      <c r="H1130" s="122">
        <f>VLOOKUP(A1130,'NIP totaal 2020'!$A$4:$I$1943,9,0)</f>
        <v>0</v>
      </c>
      <c r="I1130" s="32">
        <f t="shared" si="85"/>
        <v>0</v>
      </c>
      <c r="J1130" s="27">
        <f t="shared" si="86"/>
        <v>0</v>
      </c>
      <c r="K1130" s="80">
        <f t="shared" si="88"/>
        <v>1</v>
      </c>
      <c r="L1130" s="28">
        <f t="shared" si="87"/>
        <v>0</v>
      </c>
      <c r="M1130" s="28">
        <f t="shared" si="89"/>
        <v>0</v>
      </c>
    </row>
    <row r="1131" spans="1:13" ht="14.15" customHeight="1" x14ac:dyDescent="0.25">
      <c r="A1131" s="129">
        <v>15306941</v>
      </c>
      <c r="B1131" s="129" t="s">
        <v>354</v>
      </c>
      <c r="C1131" s="129" t="s">
        <v>2730</v>
      </c>
      <c r="D1131" s="4" t="s">
        <v>2991</v>
      </c>
      <c r="E1131" s="6">
        <v>1</v>
      </c>
      <c r="F1131" s="6"/>
      <c r="G1131" s="7"/>
      <c r="H1131" s="122">
        <f>VLOOKUP(A1131,'NIP totaal 2020'!$A$4:$I$1943,9,0)</f>
        <v>0</v>
      </c>
      <c r="I1131" s="32">
        <f t="shared" si="85"/>
        <v>0</v>
      </c>
      <c r="J1131" s="27">
        <f t="shared" si="86"/>
        <v>0</v>
      </c>
      <c r="K1131" s="80">
        <f t="shared" si="88"/>
        <v>1</v>
      </c>
      <c r="L1131" s="28">
        <f t="shared" si="87"/>
        <v>0</v>
      </c>
      <c r="M1131" s="28">
        <f t="shared" si="89"/>
        <v>0</v>
      </c>
    </row>
    <row r="1132" spans="1:13" ht="14.15" customHeight="1" x14ac:dyDescent="0.25">
      <c r="A1132" s="129">
        <v>15306976</v>
      </c>
      <c r="B1132" s="129" t="s">
        <v>354</v>
      </c>
      <c r="C1132" s="129" t="s">
        <v>2730</v>
      </c>
      <c r="D1132" s="4" t="s">
        <v>2991</v>
      </c>
      <c r="E1132" s="6">
        <v>1</v>
      </c>
      <c r="F1132" s="6"/>
      <c r="G1132" s="7"/>
      <c r="H1132" s="122">
        <f>VLOOKUP(A1132,'NIP totaal 2020'!$A$4:$I$1943,9,0)</f>
        <v>0</v>
      </c>
      <c r="I1132" s="32">
        <f t="shared" si="85"/>
        <v>0</v>
      </c>
      <c r="J1132" s="27">
        <f t="shared" si="86"/>
        <v>0</v>
      </c>
      <c r="K1132" s="80">
        <f t="shared" si="88"/>
        <v>1</v>
      </c>
      <c r="L1132" s="28">
        <f t="shared" si="87"/>
        <v>0</v>
      </c>
      <c r="M1132" s="28">
        <f t="shared" si="89"/>
        <v>0</v>
      </c>
    </row>
    <row r="1133" spans="1:13" ht="14.15" customHeight="1" x14ac:dyDescent="0.25">
      <c r="A1133" s="129">
        <v>15306984</v>
      </c>
      <c r="B1133" s="129" t="s">
        <v>354</v>
      </c>
      <c r="C1133" s="129" t="s">
        <v>2730</v>
      </c>
      <c r="D1133" s="4" t="s">
        <v>2991</v>
      </c>
      <c r="E1133" s="6">
        <v>1</v>
      </c>
      <c r="F1133" s="6"/>
      <c r="G1133" s="7"/>
      <c r="H1133" s="122">
        <f>VLOOKUP(A1133,'NIP totaal 2020'!$A$4:$I$1943,9,0)</f>
        <v>0</v>
      </c>
      <c r="I1133" s="32">
        <f t="shared" si="85"/>
        <v>0</v>
      </c>
      <c r="J1133" s="27">
        <f t="shared" si="86"/>
        <v>0</v>
      </c>
      <c r="K1133" s="80">
        <f t="shared" si="88"/>
        <v>1</v>
      </c>
      <c r="L1133" s="28">
        <f t="shared" si="87"/>
        <v>0</v>
      </c>
      <c r="M1133" s="28">
        <f t="shared" si="89"/>
        <v>0</v>
      </c>
    </row>
    <row r="1134" spans="1:13" ht="14.15" customHeight="1" x14ac:dyDescent="0.25">
      <c r="A1134" s="129">
        <v>15306992</v>
      </c>
      <c r="B1134" s="129" t="s">
        <v>354</v>
      </c>
      <c r="C1134" s="129" t="s">
        <v>2730</v>
      </c>
      <c r="D1134" s="4" t="s">
        <v>2991</v>
      </c>
      <c r="E1134" s="6">
        <v>1</v>
      </c>
      <c r="F1134" s="6"/>
      <c r="G1134" s="7"/>
      <c r="H1134" s="122">
        <f>VLOOKUP(A1134,'NIP totaal 2020'!$A$4:$I$1943,9,0)</f>
        <v>0</v>
      </c>
      <c r="I1134" s="32">
        <f t="shared" si="85"/>
        <v>0</v>
      </c>
      <c r="J1134" s="27">
        <f t="shared" si="86"/>
        <v>0</v>
      </c>
      <c r="K1134" s="80">
        <f t="shared" si="88"/>
        <v>1</v>
      </c>
      <c r="L1134" s="28">
        <f t="shared" si="87"/>
        <v>0</v>
      </c>
      <c r="M1134" s="28">
        <f t="shared" si="89"/>
        <v>0</v>
      </c>
    </row>
    <row r="1135" spans="1:13" ht="14.15" customHeight="1" x14ac:dyDescent="0.25">
      <c r="A1135" s="129">
        <v>15316122</v>
      </c>
      <c r="B1135" s="129" t="s">
        <v>354</v>
      </c>
      <c r="C1135" s="129" t="s">
        <v>2730</v>
      </c>
      <c r="D1135" s="4" t="s">
        <v>2991</v>
      </c>
      <c r="E1135" s="6">
        <v>1</v>
      </c>
      <c r="F1135" s="6"/>
      <c r="G1135" s="7"/>
      <c r="H1135" s="122">
        <f>VLOOKUP(A1135,'NIP totaal 2020'!$A$4:$I$1943,9,0)</f>
        <v>0</v>
      </c>
      <c r="I1135" s="32">
        <f t="shared" si="85"/>
        <v>0</v>
      </c>
      <c r="J1135" s="27">
        <f t="shared" si="86"/>
        <v>0</v>
      </c>
      <c r="K1135" s="80">
        <f t="shared" si="88"/>
        <v>1</v>
      </c>
      <c r="L1135" s="28">
        <f t="shared" si="87"/>
        <v>0</v>
      </c>
      <c r="M1135" s="28">
        <f t="shared" si="89"/>
        <v>0</v>
      </c>
    </row>
    <row r="1136" spans="1:13" ht="14.15" customHeight="1" x14ac:dyDescent="0.25">
      <c r="A1136" s="129">
        <v>15409198</v>
      </c>
      <c r="B1136" s="129" t="s">
        <v>355</v>
      </c>
      <c r="C1136" s="129" t="s">
        <v>2731</v>
      </c>
      <c r="D1136" s="4" t="s">
        <v>2991</v>
      </c>
      <c r="E1136" s="6">
        <v>1</v>
      </c>
      <c r="F1136" s="6"/>
      <c r="G1136" s="7"/>
      <c r="H1136" s="122">
        <f>VLOOKUP(A1136,'NIP totaal 2020'!$A$4:$I$1943,9,0)</f>
        <v>0</v>
      </c>
      <c r="I1136" s="32">
        <f t="shared" si="85"/>
        <v>0</v>
      </c>
      <c r="J1136" s="27">
        <f t="shared" si="86"/>
        <v>0</v>
      </c>
      <c r="K1136" s="80">
        <f t="shared" si="88"/>
        <v>1</v>
      </c>
      <c r="L1136" s="28">
        <f t="shared" si="87"/>
        <v>0</v>
      </c>
      <c r="M1136" s="28">
        <f t="shared" si="89"/>
        <v>0</v>
      </c>
    </row>
    <row r="1137" spans="1:13" ht="14.15" customHeight="1" x14ac:dyDescent="0.25">
      <c r="A1137" s="129">
        <v>15571009</v>
      </c>
      <c r="B1137" s="129" t="s">
        <v>359</v>
      </c>
      <c r="C1137" s="129" t="s">
        <v>360</v>
      </c>
      <c r="D1137" s="4" t="s">
        <v>2991</v>
      </c>
      <c r="E1137" s="6">
        <v>1</v>
      </c>
      <c r="F1137" s="6"/>
      <c r="G1137" s="7"/>
      <c r="H1137" s="122">
        <f>VLOOKUP(A1137,'NIP totaal 2020'!$A$4:$I$1943,9,0)</f>
        <v>0</v>
      </c>
      <c r="I1137" s="32">
        <f t="shared" si="85"/>
        <v>0</v>
      </c>
      <c r="J1137" s="27">
        <f t="shared" si="86"/>
        <v>0</v>
      </c>
      <c r="K1137" s="80">
        <f t="shared" si="88"/>
        <v>1</v>
      </c>
      <c r="L1137" s="28">
        <f t="shared" si="87"/>
        <v>0</v>
      </c>
      <c r="M1137" s="28">
        <f t="shared" si="89"/>
        <v>0</v>
      </c>
    </row>
    <row r="1138" spans="1:13" ht="14.15" customHeight="1" x14ac:dyDescent="0.25">
      <c r="A1138" s="129">
        <v>15571017</v>
      </c>
      <c r="B1138" s="129" t="s">
        <v>359</v>
      </c>
      <c r="C1138" s="129" t="s">
        <v>360</v>
      </c>
      <c r="D1138" s="4" t="s">
        <v>2991</v>
      </c>
      <c r="E1138" s="6">
        <v>1</v>
      </c>
      <c r="F1138" s="6"/>
      <c r="G1138" s="7"/>
      <c r="H1138" s="122">
        <f>VLOOKUP(A1138,'NIP totaal 2020'!$A$4:$I$1943,9,0)</f>
        <v>0</v>
      </c>
      <c r="I1138" s="32">
        <f t="shared" si="85"/>
        <v>0</v>
      </c>
      <c r="J1138" s="27">
        <f t="shared" si="86"/>
        <v>0</v>
      </c>
      <c r="K1138" s="80">
        <f t="shared" si="88"/>
        <v>1</v>
      </c>
      <c r="L1138" s="28">
        <f t="shared" si="87"/>
        <v>0</v>
      </c>
      <c r="M1138" s="28">
        <f t="shared" si="89"/>
        <v>0</v>
      </c>
    </row>
    <row r="1139" spans="1:13" ht="14.15" customHeight="1" x14ac:dyDescent="0.25">
      <c r="A1139" s="129">
        <v>15797279</v>
      </c>
      <c r="B1139" s="129" t="s">
        <v>354</v>
      </c>
      <c r="C1139" s="129" t="s">
        <v>2730</v>
      </c>
      <c r="D1139" s="4" t="s">
        <v>2991</v>
      </c>
      <c r="E1139" s="6">
        <v>1</v>
      </c>
      <c r="F1139" s="6"/>
      <c r="G1139" s="7"/>
      <c r="H1139" s="122">
        <f>VLOOKUP(A1139,'NIP totaal 2020'!$A$4:$I$1943,9,0)</f>
        <v>0</v>
      </c>
      <c r="I1139" s="32">
        <f t="shared" si="85"/>
        <v>0</v>
      </c>
      <c r="J1139" s="27">
        <f t="shared" si="86"/>
        <v>0</v>
      </c>
      <c r="K1139" s="80">
        <f t="shared" si="88"/>
        <v>1</v>
      </c>
      <c r="L1139" s="28">
        <f t="shared" si="87"/>
        <v>0</v>
      </c>
      <c r="M1139" s="28">
        <f t="shared" si="89"/>
        <v>0</v>
      </c>
    </row>
    <row r="1140" spans="1:13" ht="14.15" customHeight="1" x14ac:dyDescent="0.25">
      <c r="A1140" s="129">
        <v>15822737</v>
      </c>
      <c r="B1140" s="129" t="s">
        <v>354</v>
      </c>
      <c r="C1140" s="129" t="s">
        <v>2730</v>
      </c>
      <c r="D1140" s="4" t="s">
        <v>2991</v>
      </c>
      <c r="E1140" s="6">
        <v>1</v>
      </c>
      <c r="F1140" s="6"/>
      <c r="G1140" s="7"/>
      <c r="H1140" s="122">
        <f>VLOOKUP(A1140,'NIP totaal 2020'!$A$4:$I$1943,9,0)</f>
        <v>0</v>
      </c>
      <c r="I1140" s="32">
        <f t="shared" si="85"/>
        <v>0</v>
      </c>
      <c r="J1140" s="27">
        <f t="shared" si="86"/>
        <v>0</v>
      </c>
      <c r="K1140" s="80">
        <f t="shared" si="88"/>
        <v>1</v>
      </c>
      <c r="L1140" s="28">
        <f t="shared" si="87"/>
        <v>0</v>
      </c>
      <c r="M1140" s="28">
        <f t="shared" si="89"/>
        <v>0</v>
      </c>
    </row>
    <row r="1141" spans="1:13" ht="14.15" customHeight="1" x14ac:dyDescent="0.25">
      <c r="A1141" s="129">
        <v>15834409</v>
      </c>
      <c r="B1141" s="129" t="s">
        <v>352</v>
      </c>
      <c r="C1141" s="129" t="s">
        <v>353</v>
      </c>
      <c r="D1141" s="4" t="s">
        <v>2991</v>
      </c>
      <c r="E1141" s="6">
        <v>1</v>
      </c>
      <c r="F1141" s="6"/>
      <c r="G1141" s="7"/>
      <c r="H1141" s="122">
        <f>VLOOKUP(A1141,'NIP totaal 2020'!$A$4:$I$1943,9,0)</f>
        <v>0</v>
      </c>
      <c r="I1141" s="32">
        <f t="shared" si="85"/>
        <v>0</v>
      </c>
      <c r="J1141" s="27">
        <f t="shared" si="86"/>
        <v>0</v>
      </c>
      <c r="K1141" s="80">
        <f t="shared" si="88"/>
        <v>1</v>
      </c>
      <c r="L1141" s="28">
        <f t="shared" si="87"/>
        <v>0</v>
      </c>
      <c r="M1141" s="28">
        <f t="shared" si="89"/>
        <v>0</v>
      </c>
    </row>
    <row r="1142" spans="1:13" ht="14.15" customHeight="1" x14ac:dyDescent="0.25">
      <c r="A1142" s="129">
        <v>15858693</v>
      </c>
      <c r="B1142" s="129" t="s">
        <v>356</v>
      </c>
      <c r="C1142" s="129" t="s">
        <v>357</v>
      </c>
      <c r="D1142" s="4" t="s">
        <v>2991</v>
      </c>
      <c r="E1142" s="6">
        <v>1</v>
      </c>
      <c r="F1142" s="6"/>
      <c r="G1142" s="7"/>
      <c r="H1142" s="122">
        <f>VLOOKUP(A1142,'NIP totaal 2020'!$A$4:$I$1943,9,0)</f>
        <v>0</v>
      </c>
      <c r="I1142" s="32">
        <f t="shared" si="85"/>
        <v>0</v>
      </c>
      <c r="J1142" s="27">
        <f t="shared" si="86"/>
        <v>0</v>
      </c>
      <c r="K1142" s="80">
        <f t="shared" si="88"/>
        <v>1</v>
      </c>
      <c r="L1142" s="28">
        <f t="shared" si="87"/>
        <v>0</v>
      </c>
      <c r="M1142" s="28">
        <f t="shared" si="89"/>
        <v>0</v>
      </c>
    </row>
    <row r="1143" spans="1:13" ht="14.15" customHeight="1" x14ac:dyDescent="0.25">
      <c r="A1143" s="129">
        <v>15858707</v>
      </c>
      <c r="B1143" s="129" t="s">
        <v>356</v>
      </c>
      <c r="C1143" s="129" t="s">
        <v>357</v>
      </c>
      <c r="D1143" s="4" t="s">
        <v>2991</v>
      </c>
      <c r="E1143" s="6">
        <v>1</v>
      </c>
      <c r="F1143" s="6"/>
      <c r="G1143" s="7"/>
      <c r="H1143" s="122">
        <f>VLOOKUP(A1143,'NIP totaal 2020'!$A$4:$I$1943,9,0)</f>
        <v>0</v>
      </c>
      <c r="I1143" s="32">
        <f t="shared" si="85"/>
        <v>0</v>
      </c>
      <c r="J1143" s="27">
        <f t="shared" si="86"/>
        <v>0</v>
      </c>
      <c r="K1143" s="80">
        <f t="shared" si="88"/>
        <v>1</v>
      </c>
      <c r="L1143" s="28">
        <f t="shared" si="87"/>
        <v>0</v>
      </c>
      <c r="M1143" s="28">
        <f t="shared" si="89"/>
        <v>0</v>
      </c>
    </row>
    <row r="1144" spans="1:13" ht="14.15" customHeight="1" x14ac:dyDescent="0.25">
      <c r="A1144" s="129">
        <v>16015649</v>
      </c>
      <c r="B1144" s="129" t="s">
        <v>356</v>
      </c>
      <c r="C1144" s="129" t="s">
        <v>357</v>
      </c>
      <c r="D1144" s="4" t="s">
        <v>2991</v>
      </c>
      <c r="E1144" s="6">
        <v>1</v>
      </c>
      <c r="F1144" s="6"/>
      <c r="G1144" s="7"/>
      <c r="H1144" s="122">
        <f>VLOOKUP(A1144,'NIP totaal 2020'!$A$4:$I$1943,9,0)</f>
        <v>0</v>
      </c>
      <c r="I1144" s="32">
        <f t="shared" si="85"/>
        <v>0</v>
      </c>
      <c r="J1144" s="27">
        <f t="shared" si="86"/>
        <v>0</v>
      </c>
      <c r="K1144" s="80">
        <f t="shared" si="88"/>
        <v>1</v>
      </c>
      <c r="L1144" s="28">
        <f t="shared" si="87"/>
        <v>0</v>
      </c>
      <c r="M1144" s="28">
        <f t="shared" si="89"/>
        <v>0</v>
      </c>
    </row>
    <row r="1145" spans="1:13" ht="14.15" customHeight="1" x14ac:dyDescent="0.25">
      <c r="A1145" s="129">
        <v>16027213</v>
      </c>
      <c r="B1145" s="129" t="s">
        <v>355</v>
      </c>
      <c r="C1145" s="129" t="s">
        <v>2731</v>
      </c>
      <c r="D1145" s="4" t="s">
        <v>2991</v>
      </c>
      <c r="E1145" s="6">
        <v>1</v>
      </c>
      <c r="F1145" s="6"/>
      <c r="G1145" s="7"/>
      <c r="H1145" s="122">
        <f>VLOOKUP(A1145,'NIP totaal 2020'!$A$4:$I$1943,9,0)</f>
        <v>0</v>
      </c>
      <c r="I1145" s="32">
        <f t="shared" si="85"/>
        <v>0</v>
      </c>
      <c r="J1145" s="27">
        <f t="shared" si="86"/>
        <v>0</v>
      </c>
      <c r="K1145" s="80">
        <f t="shared" si="88"/>
        <v>1</v>
      </c>
      <c r="L1145" s="28">
        <f t="shared" si="87"/>
        <v>0</v>
      </c>
      <c r="M1145" s="28">
        <f t="shared" si="89"/>
        <v>0</v>
      </c>
    </row>
    <row r="1146" spans="1:13" ht="14.15" customHeight="1" x14ac:dyDescent="0.25">
      <c r="A1146" s="129">
        <v>16027221</v>
      </c>
      <c r="B1146" s="129" t="s">
        <v>355</v>
      </c>
      <c r="C1146" s="129" t="s">
        <v>2731</v>
      </c>
      <c r="D1146" s="4" t="s">
        <v>2991</v>
      </c>
      <c r="E1146" s="6">
        <v>1</v>
      </c>
      <c r="F1146" s="6"/>
      <c r="G1146" s="7"/>
      <c r="H1146" s="122">
        <f>VLOOKUP(A1146,'NIP totaal 2020'!$A$4:$I$1943,9,0)</f>
        <v>0</v>
      </c>
      <c r="I1146" s="32">
        <f t="shared" si="85"/>
        <v>0</v>
      </c>
      <c r="J1146" s="27">
        <f t="shared" si="86"/>
        <v>0</v>
      </c>
      <c r="K1146" s="80">
        <f t="shared" si="88"/>
        <v>1</v>
      </c>
      <c r="L1146" s="28">
        <f t="shared" si="87"/>
        <v>0</v>
      </c>
      <c r="M1146" s="28">
        <f t="shared" si="89"/>
        <v>0</v>
      </c>
    </row>
    <row r="1147" spans="1:13" ht="14.15" customHeight="1" x14ac:dyDescent="0.25">
      <c r="A1147" s="129">
        <v>16027248</v>
      </c>
      <c r="B1147" s="129" t="s">
        <v>355</v>
      </c>
      <c r="C1147" s="129" t="s">
        <v>2731</v>
      </c>
      <c r="D1147" s="4" t="s">
        <v>2991</v>
      </c>
      <c r="E1147" s="6">
        <v>1</v>
      </c>
      <c r="F1147" s="6"/>
      <c r="G1147" s="7"/>
      <c r="H1147" s="122">
        <f>VLOOKUP(A1147,'NIP totaal 2020'!$A$4:$I$1943,9,0)</f>
        <v>0</v>
      </c>
      <c r="I1147" s="32">
        <f t="shared" si="85"/>
        <v>0</v>
      </c>
      <c r="J1147" s="27">
        <f t="shared" si="86"/>
        <v>0</v>
      </c>
      <c r="K1147" s="80">
        <f t="shared" si="88"/>
        <v>1</v>
      </c>
      <c r="L1147" s="28">
        <f t="shared" si="87"/>
        <v>0</v>
      </c>
      <c r="M1147" s="28">
        <f t="shared" si="89"/>
        <v>0</v>
      </c>
    </row>
    <row r="1148" spans="1:13" ht="14.15" customHeight="1" x14ac:dyDescent="0.25">
      <c r="A1148" s="129">
        <v>16027256</v>
      </c>
      <c r="B1148" s="129" t="s">
        <v>355</v>
      </c>
      <c r="C1148" s="129" t="s">
        <v>2731</v>
      </c>
      <c r="D1148" s="4" t="s">
        <v>2991</v>
      </c>
      <c r="E1148" s="6">
        <v>1</v>
      </c>
      <c r="F1148" s="6"/>
      <c r="G1148" s="7"/>
      <c r="H1148" s="122">
        <f>VLOOKUP(A1148,'NIP totaal 2020'!$A$4:$I$1943,9,0)</f>
        <v>0</v>
      </c>
      <c r="I1148" s="32">
        <f t="shared" si="85"/>
        <v>0</v>
      </c>
      <c r="J1148" s="27">
        <f t="shared" si="86"/>
        <v>0</v>
      </c>
      <c r="K1148" s="80">
        <f t="shared" si="88"/>
        <v>1</v>
      </c>
      <c r="L1148" s="28">
        <f t="shared" si="87"/>
        <v>0</v>
      </c>
      <c r="M1148" s="28">
        <f t="shared" si="89"/>
        <v>0</v>
      </c>
    </row>
    <row r="1149" spans="1:13" ht="14.15" customHeight="1" x14ac:dyDescent="0.25">
      <c r="A1149" s="129">
        <v>16071301</v>
      </c>
      <c r="B1149" s="129" t="s">
        <v>356</v>
      </c>
      <c r="C1149" s="129" t="s">
        <v>357</v>
      </c>
      <c r="D1149" s="4" t="s">
        <v>2991</v>
      </c>
      <c r="E1149" s="6">
        <v>1</v>
      </c>
      <c r="F1149" s="6"/>
      <c r="G1149" s="7"/>
      <c r="H1149" s="122">
        <f>VLOOKUP(A1149,'NIP totaal 2020'!$A$4:$I$1943,9,0)</f>
        <v>0</v>
      </c>
      <c r="I1149" s="32">
        <f t="shared" si="85"/>
        <v>0</v>
      </c>
      <c r="J1149" s="27">
        <f t="shared" si="86"/>
        <v>0</v>
      </c>
      <c r="K1149" s="80">
        <f t="shared" si="88"/>
        <v>1</v>
      </c>
      <c r="L1149" s="28">
        <f t="shared" si="87"/>
        <v>0</v>
      </c>
      <c r="M1149" s="28">
        <f t="shared" si="89"/>
        <v>0</v>
      </c>
    </row>
    <row r="1150" spans="1:13" ht="14.15" customHeight="1" x14ac:dyDescent="0.25">
      <c r="A1150" s="129">
        <v>16079612</v>
      </c>
      <c r="B1150" s="129" t="s">
        <v>361</v>
      </c>
      <c r="C1150" s="129" t="s">
        <v>362</v>
      </c>
      <c r="D1150" s="4" t="s">
        <v>2991</v>
      </c>
      <c r="E1150" s="6">
        <v>5</v>
      </c>
      <c r="F1150" s="6"/>
      <c r="G1150" s="7"/>
      <c r="H1150" s="122">
        <f>VLOOKUP(A1150,'NIP totaal 2020'!$A$4:$I$1943,9,0)</f>
        <v>0</v>
      </c>
      <c r="I1150" s="32">
        <f t="shared" si="85"/>
        <v>0</v>
      </c>
      <c r="J1150" s="27">
        <f t="shared" si="86"/>
        <v>0</v>
      </c>
      <c r="K1150" s="80">
        <f t="shared" si="88"/>
        <v>1</v>
      </c>
      <c r="L1150" s="28">
        <f t="shared" si="87"/>
        <v>0</v>
      </c>
      <c r="M1150" s="28">
        <f t="shared" si="89"/>
        <v>0</v>
      </c>
    </row>
    <row r="1151" spans="1:13" ht="14.15" customHeight="1" x14ac:dyDescent="0.25">
      <c r="A1151" s="129">
        <v>16187245</v>
      </c>
      <c r="B1151" s="129" t="s">
        <v>355</v>
      </c>
      <c r="C1151" s="129" t="s">
        <v>2731</v>
      </c>
      <c r="D1151" s="4" t="s">
        <v>2991</v>
      </c>
      <c r="E1151" s="6">
        <v>1</v>
      </c>
      <c r="F1151" s="6"/>
      <c r="G1151" s="7"/>
      <c r="H1151" s="122">
        <f>VLOOKUP(A1151,'NIP totaal 2020'!$A$4:$I$1943,9,0)</f>
        <v>0</v>
      </c>
      <c r="I1151" s="32">
        <f t="shared" si="85"/>
        <v>0</v>
      </c>
      <c r="J1151" s="27">
        <f t="shared" si="86"/>
        <v>0</v>
      </c>
      <c r="K1151" s="80">
        <f t="shared" si="88"/>
        <v>1</v>
      </c>
      <c r="L1151" s="28">
        <f t="shared" si="87"/>
        <v>0</v>
      </c>
      <c r="M1151" s="28">
        <f t="shared" si="89"/>
        <v>0</v>
      </c>
    </row>
    <row r="1152" spans="1:13" ht="14.15" customHeight="1" x14ac:dyDescent="0.25">
      <c r="A1152" s="129">
        <v>16187253</v>
      </c>
      <c r="B1152" s="129" t="s">
        <v>355</v>
      </c>
      <c r="C1152" s="129" t="s">
        <v>2731</v>
      </c>
      <c r="D1152" s="4" t="s">
        <v>2991</v>
      </c>
      <c r="E1152" s="6">
        <v>1</v>
      </c>
      <c r="F1152" s="6"/>
      <c r="G1152" s="7"/>
      <c r="H1152" s="122">
        <f>VLOOKUP(A1152,'NIP totaal 2020'!$A$4:$I$1943,9,0)</f>
        <v>0</v>
      </c>
      <c r="I1152" s="32">
        <f t="shared" si="85"/>
        <v>0</v>
      </c>
      <c r="J1152" s="27">
        <f t="shared" si="86"/>
        <v>0</v>
      </c>
      <c r="K1152" s="80">
        <f t="shared" si="88"/>
        <v>1</v>
      </c>
      <c r="L1152" s="28">
        <f t="shared" si="87"/>
        <v>0</v>
      </c>
      <c r="M1152" s="28">
        <f t="shared" si="89"/>
        <v>0</v>
      </c>
    </row>
    <row r="1153" spans="1:13" ht="14.15" customHeight="1" x14ac:dyDescent="0.25">
      <c r="A1153" s="129">
        <v>16187261</v>
      </c>
      <c r="B1153" s="129" t="s">
        <v>355</v>
      </c>
      <c r="C1153" s="129" t="s">
        <v>2731</v>
      </c>
      <c r="D1153" s="4" t="s">
        <v>2991</v>
      </c>
      <c r="E1153" s="6">
        <v>1</v>
      </c>
      <c r="F1153" s="6"/>
      <c r="G1153" s="7"/>
      <c r="H1153" s="122">
        <f>VLOOKUP(A1153,'NIP totaal 2020'!$A$4:$I$1943,9,0)</f>
        <v>0</v>
      </c>
      <c r="I1153" s="32">
        <f t="shared" si="85"/>
        <v>0</v>
      </c>
      <c r="J1153" s="27">
        <f t="shared" si="86"/>
        <v>0</v>
      </c>
      <c r="K1153" s="80">
        <f t="shared" si="88"/>
        <v>1</v>
      </c>
      <c r="L1153" s="28">
        <f t="shared" si="87"/>
        <v>0</v>
      </c>
      <c r="M1153" s="28">
        <f t="shared" si="89"/>
        <v>0</v>
      </c>
    </row>
    <row r="1154" spans="1:13" ht="14.15" customHeight="1" x14ac:dyDescent="0.25">
      <c r="A1154" s="129">
        <v>16189418</v>
      </c>
      <c r="B1154" s="129" t="s">
        <v>361</v>
      </c>
      <c r="C1154" s="129" t="s">
        <v>362</v>
      </c>
      <c r="D1154" s="4" t="s">
        <v>2991</v>
      </c>
      <c r="E1154" s="6">
        <v>10</v>
      </c>
      <c r="F1154" s="6"/>
      <c r="G1154" s="7"/>
      <c r="H1154" s="122">
        <f>VLOOKUP(A1154,'NIP totaal 2020'!$A$4:$I$1943,9,0)</f>
        <v>0</v>
      </c>
      <c r="I1154" s="32">
        <f t="shared" si="85"/>
        <v>0</v>
      </c>
      <c r="J1154" s="27">
        <f t="shared" si="86"/>
        <v>0</v>
      </c>
      <c r="K1154" s="80">
        <f t="shared" si="88"/>
        <v>1</v>
      </c>
      <c r="L1154" s="28">
        <f t="shared" si="87"/>
        <v>0</v>
      </c>
      <c r="M1154" s="28">
        <f t="shared" si="89"/>
        <v>0</v>
      </c>
    </row>
    <row r="1155" spans="1:13" ht="14.15" customHeight="1" x14ac:dyDescent="0.25">
      <c r="A1155" s="129">
        <v>16189426</v>
      </c>
      <c r="B1155" s="129" t="s">
        <v>361</v>
      </c>
      <c r="C1155" s="129" t="s">
        <v>362</v>
      </c>
      <c r="D1155" s="4" t="s">
        <v>2991</v>
      </c>
      <c r="E1155" s="6">
        <v>10</v>
      </c>
      <c r="F1155" s="6"/>
      <c r="G1155" s="7"/>
      <c r="H1155" s="122">
        <f>VLOOKUP(A1155,'NIP totaal 2020'!$A$4:$I$1943,9,0)</f>
        <v>0</v>
      </c>
      <c r="I1155" s="32">
        <f t="shared" si="85"/>
        <v>0</v>
      </c>
      <c r="J1155" s="27">
        <f t="shared" si="86"/>
        <v>0</v>
      </c>
      <c r="K1155" s="80">
        <f t="shared" si="88"/>
        <v>1</v>
      </c>
      <c r="L1155" s="28">
        <f t="shared" si="87"/>
        <v>0</v>
      </c>
      <c r="M1155" s="28">
        <f t="shared" si="89"/>
        <v>0</v>
      </c>
    </row>
    <row r="1156" spans="1:13" ht="14.15" customHeight="1" x14ac:dyDescent="0.25">
      <c r="A1156" s="129">
        <v>16260988</v>
      </c>
      <c r="B1156" s="129" t="s">
        <v>355</v>
      </c>
      <c r="C1156" s="129" t="s">
        <v>2731</v>
      </c>
      <c r="D1156" s="4" t="s">
        <v>2991</v>
      </c>
      <c r="E1156" s="6">
        <v>1</v>
      </c>
      <c r="F1156" s="6"/>
      <c r="G1156" s="7"/>
      <c r="H1156" s="122">
        <f>VLOOKUP(A1156,'NIP totaal 2020'!$A$4:$I$1943,9,0)</f>
        <v>0</v>
      </c>
      <c r="I1156" s="32">
        <f t="shared" ref="I1156:I1219" si="90">F1156/E1156</f>
        <v>0</v>
      </c>
      <c r="J1156" s="27">
        <f t="shared" ref="J1156:J1219" si="91">H1156/E1156*F1156</f>
        <v>0</v>
      </c>
      <c r="K1156" s="80">
        <f t="shared" si="88"/>
        <v>1</v>
      </c>
      <c r="L1156" s="28">
        <f t="shared" ref="L1156:L1219" si="92">G1156/E1156*F1156</f>
        <v>0</v>
      </c>
      <c r="M1156" s="28">
        <f t="shared" si="89"/>
        <v>0</v>
      </c>
    </row>
    <row r="1157" spans="1:13" ht="14.15" customHeight="1" x14ac:dyDescent="0.25">
      <c r="A1157" s="129">
        <v>16260996</v>
      </c>
      <c r="B1157" s="129" t="s">
        <v>355</v>
      </c>
      <c r="C1157" s="129" t="s">
        <v>2731</v>
      </c>
      <c r="D1157" s="4" t="s">
        <v>2991</v>
      </c>
      <c r="E1157" s="6">
        <v>1</v>
      </c>
      <c r="F1157" s="6"/>
      <c r="G1157" s="7"/>
      <c r="H1157" s="122">
        <f>VLOOKUP(A1157,'NIP totaal 2020'!$A$4:$I$1943,9,0)</f>
        <v>0</v>
      </c>
      <c r="I1157" s="32">
        <f t="shared" si="90"/>
        <v>0</v>
      </c>
      <c r="J1157" s="27">
        <f t="shared" si="91"/>
        <v>0</v>
      </c>
      <c r="K1157" s="80">
        <f t="shared" ref="K1157:K1220" si="93">IF(H1157&gt;G1157, 0, 1)</f>
        <v>1</v>
      </c>
      <c r="L1157" s="28">
        <f t="shared" si="92"/>
        <v>0</v>
      </c>
      <c r="M1157" s="28">
        <f t="shared" ref="M1157:M1220" si="94">MIN(L1157,J1157)</f>
        <v>0</v>
      </c>
    </row>
    <row r="1158" spans="1:13" ht="14.15" customHeight="1" x14ac:dyDescent="0.25">
      <c r="A1158" s="129">
        <v>16261003</v>
      </c>
      <c r="B1158" s="129" t="s">
        <v>355</v>
      </c>
      <c r="C1158" s="129" t="s">
        <v>2731</v>
      </c>
      <c r="D1158" s="4" t="s">
        <v>2991</v>
      </c>
      <c r="E1158" s="6">
        <v>1</v>
      </c>
      <c r="F1158" s="6"/>
      <c r="G1158" s="7"/>
      <c r="H1158" s="122">
        <f>VLOOKUP(A1158,'NIP totaal 2020'!$A$4:$I$1943,9,0)</f>
        <v>0</v>
      </c>
      <c r="I1158" s="32">
        <f t="shared" si="90"/>
        <v>0</v>
      </c>
      <c r="J1158" s="27">
        <f t="shared" si="91"/>
        <v>0</v>
      </c>
      <c r="K1158" s="80">
        <f t="shared" si="93"/>
        <v>1</v>
      </c>
      <c r="L1158" s="28">
        <f t="shared" si="92"/>
        <v>0</v>
      </c>
      <c r="M1158" s="28">
        <f t="shared" si="94"/>
        <v>0</v>
      </c>
    </row>
    <row r="1159" spans="1:13" ht="14.15" customHeight="1" x14ac:dyDescent="0.25">
      <c r="A1159" s="129">
        <v>16271750</v>
      </c>
      <c r="B1159" s="129" t="s">
        <v>361</v>
      </c>
      <c r="C1159" s="129" t="s">
        <v>362</v>
      </c>
      <c r="D1159" s="4" t="s">
        <v>2991</v>
      </c>
      <c r="E1159" s="6">
        <v>5</v>
      </c>
      <c r="F1159" s="6"/>
      <c r="G1159" s="7"/>
      <c r="H1159" s="122">
        <f>VLOOKUP(A1159,'NIP totaal 2020'!$A$4:$I$1943,9,0)</f>
        <v>0</v>
      </c>
      <c r="I1159" s="32">
        <f t="shared" si="90"/>
        <v>0</v>
      </c>
      <c r="J1159" s="27">
        <f t="shared" si="91"/>
        <v>0</v>
      </c>
      <c r="K1159" s="80">
        <f t="shared" si="93"/>
        <v>1</v>
      </c>
      <c r="L1159" s="28">
        <f t="shared" si="92"/>
        <v>0</v>
      </c>
      <c r="M1159" s="28">
        <f t="shared" si="94"/>
        <v>0</v>
      </c>
    </row>
    <row r="1160" spans="1:13" ht="14.15" customHeight="1" x14ac:dyDescent="0.25">
      <c r="A1160" s="129">
        <v>16314212</v>
      </c>
      <c r="B1160" s="129" t="s">
        <v>363</v>
      </c>
      <c r="C1160" s="129" t="s">
        <v>2733</v>
      </c>
      <c r="D1160" s="4" t="s">
        <v>2991</v>
      </c>
      <c r="E1160" s="6">
        <v>1</v>
      </c>
      <c r="F1160" s="6"/>
      <c r="G1160" s="7"/>
      <c r="H1160" s="122">
        <f>VLOOKUP(A1160,'NIP totaal 2020'!$A$4:$I$1943,9,0)</f>
        <v>0</v>
      </c>
      <c r="I1160" s="32">
        <f t="shared" si="90"/>
        <v>0</v>
      </c>
      <c r="J1160" s="27">
        <f t="shared" si="91"/>
        <v>0</v>
      </c>
      <c r="K1160" s="80">
        <f t="shared" si="93"/>
        <v>1</v>
      </c>
      <c r="L1160" s="28">
        <f t="shared" si="92"/>
        <v>0</v>
      </c>
      <c r="M1160" s="28">
        <f t="shared" si="94"/>
        <v>0</v>
      </c>
    </row>
    <row r="1161" spans="1:13" ht="14.15" customHeight="1" x14ac:dyDescent="0.25">
      <c r="A1161" s="129">
        <v>16314220</v>
      </c>
      <c r="B1161" s="129" t="s">
        <v>363</v>
      </c>
      <c r="C1161" s="129" t="s">
        <v>2733</v>
      </c>
      <c r="D1161" s="4" t="s">
        <v>2991</v>
      </c>
      <c r="E1161" s="6">
        <v>1</v>
      </c>
      <c r="F1161" s="6"/>
      <c r="G1161" s="7"/>
      <c r="H1161" s="122">
        <f>VLOOKUP(A1161,'NIP totaal 2020'!$A$4:$I$1943,9,0)</f>
        <v>0</v>
      </c>
      <c r="I1161" s="32">
        <f t="shared" si="90"/>
        <v>0</v>
      </c>
      <c r="J1161" s="27">
        <f t="shared" si="91"/>
        <v>0</v>
      </c>
      <c r="K1161" s="80">
        <f t="shared" si="93"/>
        <v>1</v>
      </c>
      <c r="L1161" s="28">
        <f t="shared" si="92"/>
        <v>0</v>
      </c>
      <c r="M1161" s="28">
        <f t="shared" si="94"/>
        <v>0</v>
      </c>
    </row>
    <row r="1162" spans="1:13" ht="14.15" customHeight="1" x14ac:dyDescent="0.25">
      <c r="A1162" s="129">
        <v>16314239</v>
      </c>
      <c r="B1162" s="129" t="s">
        <v>363</v>
      </c>
      <c r="C1162" s="129" t="s">
        <v>2733</v>
      </c>
      <c r="D1162" s="4" t="s">
        <v>2991</v>
      </c>
      <c r="E1162" s="6">
        <v>1</v>
      </c>
      <c r="F1162" s="6"/>
      <c r="G1162" s="7"/>
      <c r="H1162" s="122">
        <f>VLOOKUP(A1162,'NIP totaal 2020'!$A$4:$I$1943,9,0)</f>
        <v>0</v>
      </c>
      <c r="I1162" s="32">
        <f t="shared" si="90"/>
        <v>0</v>
      </c>
      <c r="J1162" s="27">
        <f t="shared" si="91"/>
        <v>0</v>
      </c>
      <c r="K1162" s="80">
        <f t="shared" si="93"/>
        <v>1</v>
      </c>
      <c r="L1162" s="28">
        <f t="shared" si="92"/>
        <v>0</v>
      </c>
      <c r="M1162" s="28">
        <f t="shared" si="94"/>
        <v>0</v>
      </c>
    </row>
    <row r="1163" spans="1:13" ht="14.15" customHeight="1" x14ac:dyDescent="0.25">
      <c r="A1163" s="129">
        <v>16522788</v>
      </c>
      <c r="B1163" s="129" t="s">
        <v>358</v>
      </c>
      <c r="C1163" s="129" t="s">
        <v>2732</v>
      </c>
      <c r="D1163" s="4" t="s">
        <v>2991</v>
      </c>
      <c r="E1163" s="6">
        <v>1</v>
      </c>
      <c r="F1163" s="6"/>
      <c r="G1163" s="7"/>
      <c r="H1163" s="122">
        <f>VLOOKUP(A1163,'NIP totaal 2020'!$A$4:$I$1943,9,0)</f>
        <v>0</v>
      </c>
      <c r="I1163" s="32">
        <f t="shared" si="90"/>
        <v>0</v>
      </c>
      <c r="J1163" s="27">
        <f t="shared" si="91"/>
        <v>0</v>
      </c>
      <c r="K1163" s="80">
        <f t="shared" si="93"/>
        <v>1</v>
      </c>
      <c r="L1163" s="28">
        <f t="shared" si="92"/>
        <v>0</v>
      </c>
      <c r="M1163" s="28">
        <f t="shared" si="94"/>
        <v>0</v>
      </c>
    </row>
    <row r="1164" spans="1:13" ht="14.15" customHeight="1" x14ac:dyDescent="0.25">
      <c r="A1164" s="129">
        <v>16522818</v>
      </c>
      <c r="B1164" s="129" t="s">
        <v>358</v>
      </c>
      <c r="C1164" s="129" t="s">
        <v>2732</v>
      </c>
      <c r="D1164" s="4" t="s">
        <v>2991</v>
      </c>
      <c r="E1164" s="6">
        <v>1</v>
      </c>
      <c r="F1164" s="6"/>
      <c r="G1164" s="7"/>
      <c r="H1164" s="122">
        <f>VLOOKUP(A1164,'NIP totaal 2020'!$A$4:$I$1943,9,0)</f>
        <v>0</v>
      </c>
      <c r="I1164" s="32">
        <f t="shared" si="90"/>
        <v>0</v>
      </c>
      <c r="J1164" s="27">
        <f t="shared" si="91"/>
        <v>0</v>
      </c>
      <c r="K1164" s="80">
        <f t="shared" si="93"/>
        <v>1</v>
      </c>
      <c r="L1164" s="28">
        <f t="shared" si="92"/>
        <v>0</v>
      </c>
      <c r="M1164" s="28">
        <f t="shared" si="94"/>
        <v>0</v>
      </c>
    </row>
    <row r="1165" spans="1:13" ht="14.15" customHeight="1" x14ac:dyDescent="0.25">
      <c r="A1165" s="129">
        <v>16522826</v>
      </c>
      <c r="B1165" s="129" t="s">
        <v>358</v>
      </c>
      <c r="C1165" s="129" t="s">
        <v>2732</v>
      </c>
      <c r="D1165" s="4" t="s">
        <v>2991</v>
      </c>
      <c r="E1165" s="6">
        <v>1</v>
      </c>
      <c r="F1165" s="6"/>
      <c r="G1165" s="7"/>
      <c r="H1165" s="122">
        <f>VLOOKUP(A1165,'NIP totaal 2020'!$A$4:$I$1943,9,0)</f>
        <v>0</v>
      </c>
      <c r="I1165" s="32">
        <f t="shared" si="90"/>
        <v>0</v>
      </c>
      <c r="J1165" s="27">
        <f t="shared" si="91"/>
        <v>0</v>
      </c>
      <c r="K1165" s="80">
        <f t="shared" si="93"/>
        <v>1</v>
      </c>
      <c r="L1165" s="28">
        <f t="shared" si="92"/>
        <v>0</v>
      </c>
      <c r="M1165" s="28">
        <f t="shared" si="94"/>
        <v>0</v>
      </c>
    </row>
    <row r="1166" spans="1:13" ht="14.15" customHeight="1" x14ac:dyDescent="0.25">
      <c r="A1166" s="129">
        <v>16595777</v>
      </c>
      <c r="B1166" s="129" t="s">
        <v>363</v>
      </c>
      <c r="C1166" s="129" t="s">
        <v>2733</v>
      </c>
      <c r="D1166" s="4" t="s">
        <v>2991</v>
      </c>
      <c r="E1166" s="6">
        <v>1</v>
      </c>
      <c r="F1166" s="6"/>
      <c r="G1166" s="7"/>
      <c r="H1166" s="122">
        <f>VLOOKUP(A1166,'NIP totaal 2020'!$A$4:$I$1943,9,0)</f>
        <v>0</v>
      </c>
      <c r="I1166" s="32">
        <f t="shared" si="90"/>
        <v>0</v>
      </c>
      <c r="J1166" s="27">
        <f t="shared" si="91"/>
        <v>0</v>
      </c>
      <c r="K1166" s="80">
        <f t="shared" si="93"/>
        <v>1</v>
      </c>
      <c r="L1166" s="28">
        <f t="shared" si="92"/>
        <v>0</v>
      </c>
      <c r="M1166" s="28">
        <f t="shared" si="94"/>
        <v>0</v>
      </c>
    </row>
    <row r="1167" spans="1:13" ht="14.15" customHeight="1" x14ac:dyDescent="0.25">
      <c r="A1167" s="129">
        <v>16595785</v>
      </c>
      <c r="B1167" s="129" t="s">
        <v>363</v>
      </c>
      <c r="C1167" s="129" t="s">
        <v>2733</v>
      </c>
      <c r="D1167" s="4" t="s">
        <v>2991</v>
      </c>
      <c r="E1167" s="6">
        <v>1</v>
      </c>
      <c r="F1167" s="6"/>
      <c r="G1167" s="7"/>
      <c r="H1167" s="122">
        <f>VLOOKUP(A1167,'NIP totaal 2020'!$A$4:$I$1943,9,0)</f>
        <v>0</v>
      </c>
      <c r="I1167" s="32">
        <f t="shared" si="90"/>
        <v>0</v>
      </c>
      <c r="J1167" s="27">
        <f t="shared" si="91"/>
        <v>0</v>
      </c>
      <c r="K1167" s="80">
        <f t="shared" si="93"/>
        <v>1</v>
      </c>
      <c r="L1167" s="28">
        <f t="shared" si="92"/>
        <v>0</v>
      </c>
      <c r="M1167" s="28">
        <f t="shared" si="94"/>
        <v>0</v>
      </c>
    </row>
    <row r="1168" spans="1:13" ht="14.15" customHeight="1" x14ac:dyDescent="0.25">
      <c r="A1168" s="129">
        <v>16595793</v>
      </c>
      <c r="B1168" s="129" t="s">
        <v>363</v>
      </c>
      <c r="C1168" s="129" t="s">
        <v>2733</v>
      </c>
      <c r="D1168" s="4" t="s">
        <v>2991</v>
      </c>
      <c r="E1168" s="6">
        <v>1</v>
      </c>
      <c r="F1168" s="6"/>
      <c r="G1168" s="7"/>
      <c r="H1168" s="122">
        <f>VLOOKUP(A1168,'NIP totaal 2020'!$A$4:$I$1943,9,0)</f>
        <v>0</v>
      </c>
      <c r="I1168" s="32">
        <f t="shared" si="90"/>
        <v>0</v>
      </c>
      <c r="J1168" s="27">
        <f t="shared" si="91"/>
        <v>0</v>
      </c>
      <c r="K1168" s="80">
        <f t="shared" si="93"/>
        <v>1</v>
      </c>
      <c r="L1168" s="28">
        <f t="shared" si="92"/>
        <v>0</v>
      </c>
      <c r="M1168" s="28">
        <f t="shared" si="94"/>
        <v>0</v>
      </c>
    </row>
    <row r="1169" spans="1:13" ht="14.15" customHeight="1" x14ac:dyDescent="0.25">
      <c r="A1169" s="129">
        <v>16637895</v>
      </c>
      <c r="B1169" s="129" t="s">
        <v>361</v>
      </c>
      <c r="C1169" s="129" t="s">
        <v>362</v>
      </c>
      <c r="D1169" s="4" t="s">
        <v>2991</v>
      </c>
      <c r="E1169" s="6">
        <v>1</v>
      </c>
      <c r="F1169" s="6"/>
      <c r="G1169" s="7"/>
      <c r="H1169" s="122">
        <f>VLOOKUP(A1169,'NIP totaal 2020'!$A$4:$I$1943,9,0)</f>
        <v>0</v>
      </c>
      <c r="I1169" s="32">
        <f t="shared" si="90"/>
        <v>0</v>
      </c>
      <c r="J1169" s="27">
        <f t="shared" si="91"/>
        <v>0</v>
      </c>
      <c r="K1169" s="80">
        <f t="shared" si="93"/>
        <v>1</v>
      </c>
      <c r="L1169" s="28">
        <f t="shared" si="92"/>
        <v>0</v>
      </c>
      <c r="M1169" s="28">
        <f t="shared" si="94"/>
        <v>0</v>
      </c>
    </row>
    <row r="1170" spans="1:13" ht="14.15" customHeight="1" x14ac:dyDescent="0.25">
      <c r="A1170" s="129">
        <v>16637909</v>
      </c>
      <c r="B1170" s="129" t="s">
        <v>361</v>
      </c>
      <c r="C1170" s="129" t="s">
        <v>362</v>
      </c>
      <c r="D1170" s="4" t="s">
        <v>2991</v>
      </c>
      <c r="E1170" s="6">
        <v>1</v>
      </c>
      <c r="F1170" s="6"/>
      <c r="G1170" s="7"/>
      <c r="H1170" s="122">
        <f>VLOOKUP(A1170,'NIP totaal 2020'!$A$4:$I$1943,9,0)</f>
        <v>0</v>
      </c>
      <c r="I1170" s="32">
        <f t="shared" si="90"/>
        <v>0</v>
      </c>
      <c r="J1170" s="27">
        <f t="shared" si="91"/>
        <v>0</v>
      </c>
      <c r="K1170" s="80">
        <f t="shared" si="93"/>
        <v>1</v>
      </c>
      <c r="L1170" s="28">
        <f t="shared" si="92"/>
        <v>0</v>
      </c>
      <c r="M1170" s="28">
        <f t="shared" si="94"/>
        <v>0</v>
      </c>
    </row>
    <row r="1171" spans="1:13" ht="14.15" customHeight="1" x14ac:dyDescent="0.25">
      <c r="A1171" s="129">
        <v>13842900</v>
      </c>
      <c r="B1171" s="129" t="s">
        <v>364</v>
      </c>
      <c r="C1171" s="129" t="s">
        <v>365</v>
      </c>
      <c r="D1171" s="4" t="s">
        <v>2991</v>
      </c>
      <c r="E1171" s="6">
        <v>1</v>
      </c>
      <c r="F1171" s="6"/>
      <c r="G1171" s="7"/>
      <c r="H1171" s="122">
        <f>VLOOKUP(A1171,'NIP totaal 2020'!$A$4:$I$1943,9,0)</f>
        <v>0</v>
      </c>
      <c r="I1171" s="32">
        <f t="shared" si="90"/>
        <v>0</v>
      </c>
      <c r="J1171" s="27">
        <f t="shared" si="91"/>
        <v>0</v>
      </c>
      <c r="K1171" s="80">
        <f t="shared" si="93"/>
        <v>1</v>
      </c>
      <c r="L1171" s="28">
        <f t="shared" si="92"/>
        <v>0</v>
      </c>
      <c r="M1171" s="28">
        <f t="shared" si="94"/>
        <v>0</v>
      </c>
    </row>
    <row r="1172" spans="1:13" ht="14.15" customHeight="1" x14ac:dyDescent="0.25">
      <c r="A1172" s="129">
        <v>13842919</v>
      </c>
      <c r="B1172" s="129" t="s">
        <v>364</v>
      </c>
      <c r="C1172" s="129" t="s">
        <v>365</v>
      </c>
      <c r="D1172" s="4" t="s">
        <v>2991</v>
      </c>
      <c r="E1172" s="6">
        <v>1</v>
      </c>
      <c r="F1172" s="6"/>
      <c r="G1172" s="7"/>
      <c r="H1172" s="122">
        <f>VLOOKUP(A1172,'NIP totaal 2020'!$A$4:$I$1943,9,0)</f>
        <v>0</v>
      </c>
      <c r="I1172" s="32">
        <f t="shared" si="90"/>
        <v>0</v>
      </c>
      <c r="J1172" s="27">
        <f t="shared" si="91"/>
        <v>0</v>
      </c>
      <c r="K1172" s="80">
        <f t="shared" si="93"/>
        <v>1</v>
      </c>
      <c r="L1172" s="28">
        <f t="shared" si="92"/>
        <v>0</v>
      </c>
      <c r="M1172" s="28">
        <f t="shared" si="94"/>
        <v>0</v>
      </c>
    </row>
    <row r="1173" spans="1:13" ht="14.15" customHeight="1" x14ac:dyDescent="0.25">
      <c r="A1173" s="129">
        <v>13842927</v>
      </c>
      <c r="B1173" s="129" t="s">
        <v>364</v>
      </c>
      <c r="C1173" s="129" t="s">
        <v>365</v>
      </c>
      <c r="D1173" s="4" t="s">
        <v>2991</v>
      </c>
      <c r="E1173" s="6">
        <v>1</v>
      </c>
      <c r="F1173" s="6"/>
      <c r="G1173" s="7"/>
      <c r="H1173" s="122">
        <f>VLOOKUP(A1173,'NIP totaal 2020'!$A$4:$I$1943,9,0)</f>
        <v>0</v>
      </c>
      <c r="I1173" s="32">
        <f t="shared" si="90"/>
        <v>0</v>
      </c>
      <c r="J1173" s="27">
        <f t="shared" si="91"/>
        <v>0</v>
      </c>
      <c r="K1173" s="80">
        <f t="shared" si="93"/>
        <v>1</v>
      </c>
      <c r="L1173" s="28">
        <f t="shared" si="92"/>
        <v>0</v>
      </c>
      <c r="M1173" s="28">
        <f t="shared" si="94"/>
        <v>0</v>
      </c>
    </row>
    <row r="1174" spans="1:13" ht="14.15" customHeight="1" x14ac:dyDescent="0.25">
      <c r="A1174" s="129">
        <v>14286998</v>
      </c>
      <c r="B1174" s="129" t="s">
        <v>364</v>
      </c>
      <c r="C1174" s="129" t="s">
        <v>365</v>
      </c>
      <c r="D1174" s="4" t="s">
        <v>2991</v>
      </c>
      <c r="E1174" s="6">
        <v>1</v>
      </c>
      <c r="F1174" s="6"/>
      <c r="G1174" s="7"/>
      <c r="H1174" s="122">
        <f>VLOOKUP(A1174,'NIP totaal 2020'!$A$4:$I$1943,9,0)</f>
        <v>0</v>
      </c>
      <c r="I1174" s="32">
        <f t="shared" si="90"/>
        <v>0</v>
      </c>
      <c r="J1174" s="27">
        <f t="shared" si="91"/>
        <v>0</v>
      </c>
      <c r="K1174" s="80">
        <f t="shared" si="93"/>
        <v>1</v>
      </c>
      <c r="L1174" s="28">
        <f t="shared" si="92"/>
        <v>0</v>
      </c>
      <c r="M1174" s="28">
        <f t="shared" si="94"/>
        <v>0</v>
      </c>
    </row>
    <row r="1175" spans="1:13" ht="14.15" customHeight="1" x14ac:dyDescent="0.25">
      <c r="A1175" s="129">
        <v>14287005</v>
      </c>
      <c r="B1175" s="129" t="s">
        <v>364</v>
      </c>
      <c r="C1175" s="129" t="s">
        <v>365</v>
      </c>
      <c r="D1175" s="4" t="s">
        <v>2991</v>
      </c>
      <c r="E1175" s="6">
        <v>1</v>
      </c>
      <c r="F1175" s="6"/>
      <c r="G1175" s="7"/>
      <c r="H1175" s="122">
        <f>VLOOKUP(A1175,'NIP totaal 2020'!$A$4:$I$1943,9,0)</f>
        <v>0</v>
      </c>
      <c r="I1175" s="32">
        <f t="shared" si="90"/>
        <v>0</v>
      </c>
      <c r="J1175" s="27">
        <f t="shared" si="91"/>
        <v>0</v>
      </c>
      <c r="K1175" s="80">
        <f t="shared" si="93"/>
        <v>1</v>
      </c>
      <c r="L1175" s="28">
        <f t="shared" si="92"/>
        <v>0</v>
      </c>
      <c r="M1175" s="28">
        <f t="shared" si="94"/>
        <v>0</v>
      </c>
    </row>
    <row r="1176" spans="1:13" ht="14.15" customHeight="1" x14ac:dyDescent="0.25">
      <c r="A1176" s="129">
        <v>14287013</v>
      </c>
      <c r="B1176" s="129" t="s">
        <v>364</v>
      </c>
      <c r="C1176" s="129" t="s">
        <v>365</v>
      </c>
      <c r="D1176" s="4" t="s">
        <v>2991</v>
      </c>
      <c r="E1176" s="6">
        <v>1</v>
      </c>
      <c r="F1176" s="6"/>
      <c r="G1176" s="7"/>
      <c r="H1176" s="122">
        <f>VLOOKUP(A1176,'NIP totaal 2020'!$A$4:$I$1943,9,0)</f>
        <v>0</v>
      </c>
      <c r="I1176" s="32">
        <f t="shared" si="90"/>
        <v>0</v>
      </c>
      <c r="J1176" s="27">
        <f t="shared" si="91"/>
        <v>0</v>
      </c>
      <c r="K1176" s="80">
        <f t="shared" si="93"/>
        <v>1</v>
      </c>
      <c r="L1176" s="28">
        <f t="shared" si="92"/>
        <v>0</v>
      </c>
      <c r="M1176" s="28">
        <f t="shared" si="94"/>
        <v>0</v>
      </c>
    </row>
    <row r="1177" spans="1:13" ht="14.15" customHeight="1" x14ac:dyDescent="0.25">
      <c r="A1177" s="129">
        <v>14607557</v>
      </c>
      <c r="B1177" s="129" t="s">
        <v>364</v>
      </c>
      <c r="C1177" s="129" t="s">
        <v>365</v>
      </c>
      <c r="D1177" s="4" t="s">
        <v>2991</v>
      </c>
      <c r="E1177" s="6">
        <v>1</v>
      </c>
      <c r="F1177" s="6"/>
      <c r="G1177" s="7"/>
      <c r="H1177" s="122">
        <f>VLOOKUP(A1177,'NIP totaal 2020'!$A$4:$I$1943,9,0)</f>
        <v>0</v>
      </c>
      <c r="I1177" s="32">
        <f t="shared" si="90"/>
        <v>0</v>
      </c>
      <c r="J1177" s="27">
        <f t="shared" si="91"/>
        <v>0</v>
      </c>
      <c r="K1177" s="80">
        <f t="shared" si="93"/>
        <v>1</v>
      </c>
      <c r="L1177" s="28">
        <f t="shared" si="92"/>
        <v>0</v>
      </c>
      <c r="M1177" s="28">
        <f t="shared" si="94"/>
        <v>0</v>
      </c>
    </row>
    <row r="1178" spans="1:13" ht="14.15" customHeight="1" x14ac:dyDescent="0.25">
      <c r="A1178" s="129">
        <v>14607573</v>
      </c>
      <c r="B1178" s="129" t="s">
        <v>364</v>
      </c>
      <c r="C1178" s="129" t="s">
        <v>365</v>
      </c>
      <c r="D1178" s="4" t="s">
        <v>2991</v>
      </c>
      <c r="E1178" s="6">
        <v>1</v>
      </c>
      <c r="F1178" s="6"/>
      <c r="G1178" s="7"/>
      <c r="H1178" s="122">
        <f>VLOOKUP(A1178,'NIP totaal 2020'!$A$4:$I$1943,9,0)</f>
        <v>0</v>
      </c>
      <c r="I1178" s="32">
        <f t="shared" si="90"/>
        <v>0</v>
      </c>
      <c r="J1178" s="27">
        <f t="shared" si="91"/>
        <v>0</v>
      </c>
      <c r="K1178" s="80">
        <f t="shared" si="93"/>
        <v>1</v>
      </c>
      <c r="L1178" s="28">
        <f t="shared" si="92"/>
        <v>0</v>
      </c>
      <c r="M1178" s="28">
        <f t="shared" si="94"/>
        <v>0</v>
      </c>
    </row>
    <row r="1179" spans="1:13" ht="14.15" customHeight="1" x14ac:dyDescent="0.25">
      <c r="A1179" s="129">
        <v>14670879</v>
      </c>
      <c r="B1179" s="129" t="s">
        <v>364</v>
      </c>
      <c r="C1179" s="129" t="s">
        <v>365</v>
      </c>
      <c r="D1179" s="4" t="s">
        <v>2991</v>
      </c>
      <c r="E1179" s="6">
        <v>1</v>
      </c>
      <c r="F1179" s="6"/>
      <c r="G1179" s="7"/>
      <c r="H1179" s="122">
        <f>VLOOKUP(A1179,'NIP totaal 2020'!$A$4:$I$1943,9,0)</f>
        <v>0</v>
      </c>
      <c r="I1179" s="32">
        <f t="shared" si="90"/>
        <v>0</v>
      </c>
      <c r="J1179" s="27">
        <f t="shared" si="91"/>
        <v>0</v>
      </c>
      <c r="K1179" s="80">
        <f t="shared" si="93"/>
        <v>1</v>
      </c>
      <c r="L1179" s="28">
        <f t="shared" si="92"/>
        <v>0</v>
      </c>
      <c r="M1179" s="28">
        <f t="shared" si="94"/>
        <v>0</v>
      </c>
    </row>
    <row r="1180" spans="1:13" ht="14.15" customHeight="1" x14ac:dyDescent="0.25">
      <c r="A1180" s="129">
        <v>14670887</v>
      </c>
      <c r="B1180" s="129" t="s">
        <v>364</v>
      </c>
      <c r="C1180" s="129" t="s">
        <v>365</v>
      </c>
      <c r="D1180" s="4" t="s">
        <v>2991</v>
      </c>
      <c r="E1180" s="6">
        <v>5</v>
      </c>
      <c r="F1180" s="6"/>
      <c r="G1180" s="7"/>
      <c r="H1180" s="122">
        <f>VLOOKUP(A1180,'NIP totaal 2020'!$A$4:$I$1943,9,0)</f>
        <v>0</v>
      </c>
      <c r="I1180" s="32">
        <f t="shared" si="90"/>
        <v>0</v>
      </c>
      <c r="J1180" s="27">
        <f t="shared" si="91"/>
        <v>0</v>
      </c>
      <c r="K1180" s="80">
        <f t="shared" si="93"/>
        <v>1</v>
      </c>
      <c r="L1180" s="28">
        <f t="shared" si="92"/>
        <v>0</v>
      </c>
      <c r="M1180" s="28">
        <f t="shared" si="94"/>
        <v>0</v>
      </c>
    </row>
    <row r="1181" spans="1:13" ht="14.15" customHeight="1" x14ac:dyDescent="0.25">
      <c r="A1181" s="129">
        <v>14959011</v>
      </c>
      <c r="B1181" s="129" t="s">
        <v>364</v>
      </c>
      <c r="C1181" s="129" t="s">
        <v>365</v>
      </c>
      <c r="D1181" s="4" t="s">
        <v>2991</v>
      </c>
      <c r="E1181" s="6">
        <v>1</v>
      </c>
      <c r="F1181" s="6"/>
      <c r="G1181" s="7"/>
      <c r="H1181" s="122">
        <f>VLOOKUP(A1181,'NIP totaal 2020'!$A$4:$I$1943,9,0)</f>
        <v>0</v>
      </c>
      <c r="I1181" s="32">
        <f t="shared" si="90"/>
        <v>0</v>
      </c>
      <c r="J1181" s="27">
        <f t="shared" si="91"/>
        <v>0</v>
      </c>
      <c r="K1181" s="80">
        <f t="shared" si="93"/>
        <v>1</v>
      </c>
      <c r="L1181" s="28">
        <f t="shared" si="92"/>
        <v>0</v>
      </c>
      <c r="M1181" s="28">
        <f t="shared" si="94"/>
        <v>0</v>
      </c>
    </row>
    <row r="1182" spans="1:13" ht="14.15" customHeight="1" x14ac:dyDescent="0.25">
      <c r="A1182" s="129">
        <v>14959038</v>
      </c>
      <c r="B1182" s="129" t="s">
        <v>364</v>
      </c>
      <c r="C1182" s="129" t="s">
        <v>365</v>
      </c>
      <c r="D1182" s="4" t="s">
        <v>2991</v>
      </c>
      <c r="E1182" s="6">
        <v>3</v>
      </c>
      <c r="F1182" s="6"/>
      <c r="G1182" s="7"/>
      <c r="H1182" s="122">
        <f>VLOOKUP(A1182,'NIP totaal 2020'!$A$4:$I$1943,9,0)</f>
        <v>0</v>
      </c>
      <c r="I1182" s="32">
        <f t="shared" si="90"/>
        <v>0</v>
      </c>
      <c r="J1182" s="27">
        <f t="shared" si="91"/>
        <v>0</v>
      </c>
      <c r="K1182" s="80">
        <f t="shared" si="93"/>
        <v>1</v>
      </c>
      <c r="L1182" s="28">
        <f t="shared" si="92"/>
        <v>0</v>
      </c>
      <c r="M1182" s="28">
        <f t="shared" si="94"/>
        <v>0</v>
      </c>
    </row>
    <row r="1183" spans="1:13" ht="14.15" customHeight="1" x14ac:dyDescent="0.25">
      <c r="A1183" s="129">
        <v>15255042</v>
      </c>
      <c r="B1183" s="129" t="s">
        <v>366</v>
      </c>
      <c r="C1183" s="129" t="s">
        <v>367</v>
      </c>
      <c r="D1183" s="4" t="s">
        <v>2991</v>
      </c>
      <c r="E1183" s="6">
        <v>1</v>
      </c>
      <c r="F1183" s="6"/>
      <c r="G1183" s="7"/>
      <c r="H1183" s="122">
        <f>VLOOKUP(A1183,'NIP totaal 2020'!$A$4:$I$1943,9,0)</f>
        <v>0</v>
      </c>
      <c r="I1183" s="32">
        <f t="shared" si="90"/>
        <v>0</v>
      </c>
      <c r="J1183" s="27">
        <f t="shared" si="91"/>
        <v>0</v>
      </c>
      <c r="K1183" s="80">
        <f t="shared" si="93"/>
        <v>1</v>
      </c>
      <c r="L1183" s="28">
        <f t="shared" si="92"/>
        <v>0</v>
      </c>
      <c r="M1183" s="28">
        <f t="shared" si="94"/>
        <v>0</v>
      </c>
    </row>
    <row r="1184" spans="1:13" ht="14.15" customHeight="1" x14ac:dyDescent="0.25">
      <c r="A1184" s="129">
        <v>15265889</v>
      </c>
      <c r="B1184" s="129" t="s">
        <v>364</v>
      </c>
      <c r="C1184" s="129" t="s">
        <v>365</v>
      </c>
      <c r="D1184" s="4" t="s">
        <v>2991</v>
      </c>
      <c r="E1184" s="6">
        <v>5</v>
      </c>
      <c r="F1184" s="6"/>
      <c r="G1184" s="7"/>
      <c r="H1184" s="122">
        <f>VLOOKUP(A1184,'NIP totaal 2020'!$A$4:$I$1943,9,0)</f>
        <v>0</v>
      </c>
      <c r="I1184" s="32">
        <f t="shared" si="90"/>
        <v>0</v>
      </c>
      <c r="J1184" s="27">
        <f t="shared" si="91"/>
        <v>0</v>
      </c>
      <c r="K1184" s="80">
        <f t="shared" si="93"/>
        <v>1</v>
      </c>
      <c r="L1184" s="28">
        <f t="shared" si="92"/>
        <v>0</v>
      </c>
      <c r="M1184" s="28">
        <f t="shared" si="94"/>
        <v>0</v>
      </c>
    </row>
    <row r="1185" spans="1:13" ht="14.15" customHeight="1" x14ac:dyDescent="0.25">
      <c r="A1185" s="129">
        <v>15373444</v>
      </c>
      <c r="B1185" s="129" t="s">
        <v>364</v>
      </c>
      <c r="C1185" s="129" t="s">
        <v>365</v>
      </c>
      <c r="D1185" s="4" t="s">
        <v>2991</v>
      </c>
      <c r="E1185" s="6">
        <v>5</v>
      </c>
      <c r="F1185" s="6"/>
      <c r="G1185" s="7"/>
      <c r="H1185" s="122">
        <f>VLOOKUP(A1185,'NIP totaal 2020'!$A$4:$I$1943,9,0)</f>
        <v>0</v>
      </c>
      <c r="I1185" s="32">
        <f t="shared" si="90"/>
        <v>0</v>
      </c>
      <c r="J1185" s="27">
        <f t="shared" si="91"/>
        <v>0</v>
      </c>
      <c r="K1185" s="80">
        <f t="shared" si="93"/>
        <v>1</v>
      </c>
      <c r="L1185" s="28">
        <f t="shared" si="92"/>
        <v>0</v>
      </c>
      <c r="M1185" s="28">
        <f t="shared" si="94"/>
        <v>0</v>
      </c>
    </row>
    <row r="1186" spans="1:13" ht="14.15" customHeight="1" x14ac:dyDescent="0.25">
      <c r="A1186" s="129">
        <v>15419126</v>
      </c>
      <c r="B1186" s="129" t="s">
        <v>364</v>
      </c>
      <c r="C1186" s="129" t="s">
        <v>365</v>
      </c>
      <c r="D1186" s="4" t="s">
        <v>2991</v>
      </c>
      <c r="E1186" s="6">
        <v>1</v>
      </c>
      <c r="F1186" s="6"/>
      <c r="G1186" s="7"/>
      <c r="H1186" s="122">
        <f>VLOOKUP(A1186,'NIP totaal 2020'!$A$4:$I$1943,9,0)</f>
        <v>0</v>
      </c>
      <c r="I1186" s="32">
        <f t="shared" si="90"/>
        <v>0</v>
      </c>
      <c r="J1186" s="27">
        <f t="shared" si="91"/>
        <v>0</v>
      </c>
      <c r="K1186" s="80">
        <f t="shared" si="93"/>
        <v>1</v>
      </c>
      <c r="L1186" s="28">
        <f t="shared" si="92"/>
        <v>0</v>
      </c>
      <c r="M1186" s="28">
        <f t="shared" si="94"/>
        <v>0</v>
      </c>
    </row>
    <row r="1187" spans="1:13" ht="14.15" customHeight="1" x14ac:dyDescent="0.25">
      <c r="A1187" s="129">
        <v>15419134</v>
      </c>
      <c r="B1187" s="129" t="s">
        <v>364</v>
      </c>
      <c r="C1187" s="129" t="s">
        <v>365</v>
      </c>
      <c r="D1187" s="4" t="s">
        <v>2991</v>
      </c>
      <c r="E1187" s="6">
        <v>5</v>
      </c>
      <c r="F1187" s="6"/>
      <c r="G1187" s="7"/>
      <c r="H1187" s="122">
        <f>VLOOKUP(A1187,'NIP totaal 2020'!$A$4:$I$1943,9,0)</f>
        <v>0</v>
      </c>
      <c r="I1187" s="32">
        <f t="shared" si="90"/>
        <v>0</v>
      </c>
      <c r="J1187" s="27">
        <f t="shared" si="91"/>
        <v>0</v>
      </c>
      <c r="K1187" s="80">
        <f t="shared" si="93"/>
        <v>1</v>
      </c>
      <c r="L1187" s="28">
        <f t="shared" si="92"/>
        <v>0</v>
      </c>
      <c r="M1187" s="28">
        <f t="shared" si="94"/>
        <v>0</v>
      </c>
    </row>
    <row r="1188" spans="1:13" ht="14.15" customHeight="1" x14ac:dyDescent="0.25">
      <c r="A1188" s="129">
        <v>15419150</v>
      </c>
      <c r="B1188" s="129" t="s">
        <v>364</v>
      </c>
      <c r="C1188" s="129" t="s">
        <v>365</v>
      </c>
      <c r="D1188" s="4" t="s">
        <v>2991</v>
      </c>
      <c r="E1188" s="6">
        <v>1</v>
      </c>
      <c r="F1188" s="6"/>
      <c r="G1188" s="7"/>
      <c r="H1188" s="122">
        <f>VLOOKUP(A1188,'NIP totaal 2020'!$A$4:$I$1943,9,0)</f>
        <v>0</v>
      </c>
      <c r="I1188" s="32">
        <f t="shared" si="90"/>
        <v>0</v>
      </c>
      <c r="J1188" s="27">
        <f t="shared" si="91"/>
        <v>0</v>
      </c>
      <c r="K1188" s="80">
        <f t="shared" si="93"/>
        <v>1</v>
      </c>
      <c r="L1188" s="28">
        <f t="shared" si="92"/>
        <v>0</v>
      </c>
      <c r="M1188" s="28">
        <f t="shared" si="94"/>
        <v>0</v>
      </c>
    </row>
    <row r="1189" spans="1:13" ht="14.15" customHeight="1" x14ac:dyDescent="0.25">
      <c r="A1189" s="129">
        <v>15569179</v>
      </c>
      <c r="B1189" s="129" t="s">
        <v>364</v>
      </c>
      <c r="C1189" s="129" t="s">
        <v>365</v>
      </c>
      <c r="D1189" s="4" t="s">
        <v>2991</v>
      </c>
      <c r="E1189" s="6">
        <v>1</v>
      </c>
      <c r="F1189" s="6"/>
      <c r="G1189" s="7"/>
      <c r="H1189" s="122">
        <f>VLOOKUP(A1189,'NIP totaal 2020'!$A$4:$I$1943,9,0)</f>
        <v>0</v>
      </c>
      <c r="I1189" s="32">
        <f t="shared" si="90"/>
        <v>0</v>
      </c>
      <c r="J1189" s="27">
        <f t="shared" si="91"/>
        <v>0</v>
      </c>
      <c r="K1189" s="80">
        <f t="shared" si="93"/>
        <v>1</v>
      </c>
      <c r="L1189" s="28">
        <f t="shared" si="92"/>
        <v>0</v>
      </c>
      <c r="M1189" s="28">
        <f t="shared" si="94"/>
        <v>0</v>
      </c>
    </row>
    <row r="1190" spans="1:13" ht="14.15" customHeight="1" x14ac:dyDescent="0.25">
      <c r="A1190" s="129">
        <v>15583694</v>
      </c>
      <c r="B1190" s="129" t="s">
        <v>364</v>
      </c>
      <c r="C1190" s="129" t="s">
        <v>365</v>
      </c>
      <c r="D1190" s="4" t="s">
        <v>2991</v>
      </c>
      <c r="E1190" s="6">
        <v>1</v>
      </c>
      <c r="F1190" s="6"/>
      <c r="G1190" s="7"/>
      <c r="H1190" s="122">
        <f>VLOOKUP(A1190,'NIP totaal 2020'!$A$4:$I$1943,9,0)</f>
        <v>0</v>
      </c>
      <c r="I1190" s="32">
        <f t="shared" si="90"/>
        <v>0</v>
      </c>
      <c r="J1190" s="27">
        <f t="shared" si="91"/>
        <v>0</v>
      </c>
      <c r="K1190" s="80">
        <f t="shared" si="93"/>
        <v>1</v>
      </c>
      <c r="L1190" s="28">
        <f t="shared" si="92"/>
        <v>0</v>
      </c>
      <c r="M1190" s="28">
        <f t="shared" si="94"/>
        <v>0</v>
      </c>
    </row>
    <row r="1191" spans="1:13" ht="14.15" customHeight="1" x14ac:dyDescent="0.25">
      <c r="A1191" s="129">
        <v>15583708</v>
      </c>
      <c r="B1191" s="129" t="s">
        <v>364</v>
      </c>
      <c r="C1191" s="129" t="s">
        <v>365</v>
      </c>
      <c r="D1191" s="4" t="s">
        <v>2991</v>
      </c>
      <c r="E1191" s="6">
        <v>1</v>
      </c>
      <c r="F1191" s="6"/>
      <c r="G1191" s="7"/>
      <c r="H1191" s="122">
        <f>VLOOKUP(A1191,'NIP totaal 2020'!$A$4:$I$1943,9,0)</f>
        <v>0</v>
      </c>
      <c r="I1191" s="32">
        <f t="shared" si="90"/>
        <v>0</v>
      </c>
      <c r="J1191" s="27">
        <f t="shared" si="91"/>
        <v>0</v>
      </c>
      <c r="K1191" s="80">
        <f t="shared" si="93"/>
        <v>1</v>
      </c>
      <c r="L1191" s="28">
        <f t="shared" si="92"/>
        <v>0</v>
      </c>
      <c r="M1191" s="28">
        <f t="shared" si="94"/>
        <v>0</v>
      </c>
    </row>
    <row r="1192" spans="1:13" ht="14.15" customHeight="1" x14ac:dyDescent="0.25">
      <c r="A1192" s="129">
        <v>15583910</v>
      </c>
      <c r="B1192" s="129" t="s">
        <v>364</v>
      </c>
      <c r="C1192" s="129" t="s">
        <v>365</v>
      </c>
      <c r="D1192" s="4" t="s">
        <v>2991</v>
      </c>
      <c r="E1192" s="6">
        <v>1</v>
      </c>
      <c r="F1192" s="6"/>
      <c r="G1192" s="7"/>
      <c r="H1192" s="122">
        <f>VLOOKUP(A1192,'NIP totaal 2020'!$A$4:$I$1943,9,0)</f>
        <v>0</v>
      </c>
      <c r="I1192" s="32">
        <f t="shared" si="90"/>
        <v>0</v>
      </c>
      <c r="J1192" s="27">
        <f t="shared" si="91"/>
        <v>0</v>
      </c>
      <c r="K1192" s="80">
        <f t="shared" si="93"/>
        <v>1</v>
      </c>
      <c r="L1192" s="28">
        <f t="shared" si="92"/>
        <v>0</v>
      </c>
      <c r="M1192" s="28">
        <f t="shared" si="94"/>
        <v>0</v>
      </c>
    </row>
    <row r="1193" spans="1:13" ht="14.15" customHeight="1" x14ac:dyDescent="0.25">
      <c r="A1193" s="129">
        <v>15583929</v>
      </c>
      <c r="B1193" s="129" t="s">
        <v>364</v>
      </c>
      <c r="C1193" s="129" t="s">
        <v>365</v>
      </c>
      <c r="D1193" s="4" t="s">
        <v>2991</v>
      </c>
      <c r="E1193" s="6">
        <v>1</v>
      </c>
      <c r="F1193" s="6"/>
      <c r="G1193" s="7"/>
      <c r="H1193" s="122">
        <f>VLOOKUP(A1193,'NIP totaal 2020'!$A$4:$I$1943,9,0)</f>
        <v>0</v>
      </c>
      <c r="I1193" s="32">
        <f t="shared" si="90"/>
        <v>0</v>
      </c>
      <c r="J1193" s="27">
        <f t="shared" si="91"/>
        <v>0</v>
      </c>
      <c r="K1193" s="80">
        <f t="shared" si="93"/>
        <v>1</v>
      </c>
      <c r="L1193" s="28">
        <f t="shared" si="92"/>
        <v>0</v>
      </c>
      <c r="M1193" s="28">
        <f t="shared" si="94"/>
        <v>0</v>
      </c>
    </row>
    <row r="1194" spans="1:13" ht="14.15" customHeight="1" x14ac:dyDescent="0.25">
      <c r="A1194" s="129">
        <v>15625044</v>
      </c>
      <c r="B1194" s="129" t="s">
        <v>364</v>
      </c>
      <c r="C1194" s="129" t="s">
        <v>365</v>
      </c>
      <c r="D1194" s="4" t="s">
        <v>2991</v>
      </c>
      <c r="E1194" s="6">
        <v>1</v>
      </c>
      <c r="F1194" s="6"/>
      <c r="G1194" s="7"/>
      <c r="H1194" s="122">
        <f>VLOOKUP(A1194,'NIP totaal 2020'!$A$4:$I$1943,9,0)</f>
        <v>0</v>
      </c>
      <c r="I1194" s="32">
        <f t="shared" si="90"/>
        <v>0</v>
      </c>
      <c r="J1194" s="27">
        <f t="shared" si="91"/>
        <v>0</v>
      </c>
      <c r="K1194" s="80">
        <f t="shared" si="93"/>
        <v>1</v>
      </c>
      <c r="L1194" s="28">
        <f t="shared" si="92"/>
        <v>0</v>
      </c>
      <c r="M1194" s="28">
        <f t="shared" si="94"/>
        <v>0</v>
      </c>
    </row>
    <row r="1195" spans="1:13" ht="14.15" customHeight="1" x14ac:dyDescent="0.25">
      <c r="A1195" s="129">
        <v>15625060</v>
      </c>
      <c r="B1195" s="129" t="s">
        <v>364</v>
      </c>
      <c r="C1195" s="129" t="s">
        <v>365</v>
      </c>
      <c r="D1195" s="4" t="s">
        <v>2991</v>
      </c>
      <c r="E1195" s="6">
        <v>1</v>
      </c>
      <c r="F1195" s="6"/>
      <c r="G1195" s="7"/>
      <c r="H1195" s="122">
        <f>VLOOKUP(A1195,'NIP totaal 2020'!$A$4:$I$1943,9,0)</f>
        <v>0</v>
      </c>
      <c r="I1195" s="32">
        <f t="shared" si="90"/>
        <v>0</v>
      </c>
      <c r="J1195" s="27">
        <f t="shared" si="91"/>
        <v>0</v>
      </c>
      <c r="K1195" s="80">
        <f t="shared" si="93"/>
        <v>1</v>
      </c>
      <c r="L1195" s="28">
        <f t="shared" si="92"/>
        <v>0</v>
      </c>
      <c r="M1195" s="28">
        <f t="shared" si="94"/>
        <v>0</v>
      </c>
    </row>
    <row r="1196" spans="1:13" ht="14.15" customHeight="1" x14ac:dyDescent="0.25">
      <c r="A1196" s="129">
        <v>15625370</v>
      </c>
      <c r="B1196" s="129" t="s">
        <v>364</v>
      </c>
      <c r="C1196" s="129" t="s">
        <v>365</v>
      </c>
      <c r="D1196" s="4" t="s">
        <v>2991</v>
      </c>
      <c r="E1196" s="6">
        <v>1</v>
      </c>
      <c r="F1196" s="6"/>
      <c r="G1196" s="7"/>
      <c r="H1196" s="122">
        <f>VLOOKUP(A1196,'NIP totaal 2020'!$A$4:$I$1943,9,0)</f>
        <v>0</v>
      </c>
      <c r="I1196" s="32">
        <f t="shared" si="90"/>
        <v>0</v>
      </c>
      <c r="J1196" s="27">
        <f t="shared" si="91"/>
        <v>0</v>
      </c>
      <c r="K1196" s="80">
        <f t="shared" si="93"/>
        <v>1</v>
      </c>
      <c r="L1196" s="28">
        <f t="shared" si="92"/>
        <v>0</v>
      </c>
      <c r="M1196" s="28">
        <f t="shared" si="94"/>
        <v>0</v>
      </c>
    </row>
    <row r="1197" spans="1:13" ht="14.15" customHeight="1" x14ac:dyDescent="0.25">
      <c r="A1197" s="129">
        <v>15990850</v>
      </c>
      <c r="B1197" s="129" t="s">
        <v>364</v>
      </c>
      <c r="C1197" s="129" t="s">
        <v>365</v>
      </c>
      <c r="D1197" s="4" t="s">
        <v>2991</v>
      </c>
      <c r="E1197" s="6">
        <v>5</v>
      </c>
      <c r="F1197" s="6"/>
      <c r="G1197" s="7"/>
      <c r="H1197" s="122">
        <f>VLOOKUP(A1197,'NIP totaal 2020'!$A$4:$I$1943,9,0)</f>
        <v>0</v>
      </c>
      <c r="I1197" s="32">
        <f t="shared" si="90"/>
        <v>0</v>
      </c>
      <c r="J1197" s="27">
        <f t="shared" si="91"/>
        <v>0</v>
      </c>
      <c r="K1197" s="80">
        <f t="shared" si="93"/>
        <v>1</v>
      </c>
      <c r="L1197" s="28">
        <f t="shared" si="92"/>
        <v>0</v>
      </c>
      <c r="M1197" s="28">
        <f t="shared" si="94"/>
        <v>0</v>
      </c>
    </row>
    <row r="1198" spans="1:13" ht="14.15" customHeight="1" x14ac:dyDescent="0.25">
      <c r="A1198" s="129">
        <v>15990869</v>
      </c>
      <c r="B1198" s="129" t="s">
        <v>364</v>
      </c>
      <c r="C1198" s="129" t="s">
        <v>365</v>
      </c>
      <c r="D1198" s="4" t="s">
        <v>2991</v>
      </c>
      <c r="E1198" s="6">
        <v>5</v>
      </c>
      <c r="F1198" s="6"/>
      <c r="G1198" s="7"/>
      <c r="H1198" s="122">
        <f>VLOOKUP(A1198,'NIP totaal 2020'!$A$4:$I$1943,9,0)</f>
        <v>0</v>
      </c>
      <c r="I1198" s="32">
        <f t="shared" si="90"/>
        <v>0</v>
      </c>
      <c r="J1198" s="27">
        <f t="shared" si="91"/>
        <v>0</v>
      </c>
      <c r="K1198" s="80">
        <f t="shared" si="93"/>
        <v>1</v>
      </c>
      <c r="L1198" s="28">
        <f t="shared" si="92"/>
        <v>0</v>
      </c>
      <c r="M1198" s="28">
        <f t="shared" si="94"/>
        <v>0</v>
      </c>
    </row>
    <row r="1199" spans="1:13" ht="14.15" customHeight="1" x14ac:dyDescent="0.25">
      <c r="A1199" s="129">
        <v>16004299</v>
      </c>
      <c r="B1199" s="129" t="s">
        <v>364</v>
      </c>
      <c r="C1199" s="129" t="s">
        <v>365</v>
      </c>
      <c r="D1199" s="4" t="s">
        <v>2991</v>
      </c>
      <c r="E1199" s="6">
        <v>5</v>
      </c>
      <c r="F1199" s="6"/>
      <c r="G1199" s="7"/>
      <c r="H1199" s="122">
        <f>VLOOKUP(A1199,'NIP totaal 2020'!$A$4:$I$1943,9,0)</f>
        <v>0</v>
      </c>
      <c r="I1199" s="32">
        <f t="shared" si="90"/>
        <v>0</v>
      </c>
      <c r="J1199" s="27">
        <f t="shared" si="91"/>
        <v>0</v>
      </c>
      <c r="K1199" s="80">
        <f t="shared" si="93"/>
        <v>1</v>
      </c>
      <c r="L1199" s="28">
        <f t="shared" si="92"/>
        <v>0</v>
      </c>
      <c r="M1199" s="28">
        <f t="shared" si="94"/>
        <v>0</v>
      </c>
    </row>
    <row r="1200" spans="1:13" ht="14.15" customHeight="1" x14ac:dyDescent="0.25">
      <c r="A1200" s="129">
        <v>16021967</v>
      </c>
      <c r="B1200" s="129" t="s">
        <v>364</v>
      </c>
      <c r="C1200" s="129" t="s">
        <v>365</v>
      </c>
      <c r="D1200" s="4" t="s">
        <v>2991</v>
      </c>
      <c r="E1200" s="6">
        <v>1</v>
      </c>
      <c r="F1200" s="6"/>
      <c r="G1200" s="7"/>
      <c r="H1200" s="122">
        <f>VLOOKUP(A1200,'NIP totaal 2020'!$A$4:$I$1943,9,0)</f>
        <v>0</v>
      </c>
      <c r="I1200" s="32">
        <f t="shared" si="90"/>
        <v>0</v>
      </c>
      <c r="J1200" s="27">
        <f t="shared" si="91"/>
        <v>0</v>
      </c>
      <c r="K1200" s="80">
        <f t="shared" si="93"/>
        <v>1</v>
      </c>
      <c r="L1200" s="28">
        <f t="shared" si="92"/>
        <v>0</v>
      </c>
      <c r="M1200" s="28">
        <f t="shared" si="94"/>
        <v>0</v>
      </c>
    </row>
    <row r="1201" spans="1:13" ht="14.15" customHeight="1" x14ac:dyDescent="0.25">
      <c r="A1201" s="129">
        <v>16411676</v>
      </c>
      <c r="B1201" s="129" t="s">
        <v>364</v>
      </c>
      <c r="C1201" s="129" t="s">
        <v>365</v>
      </c>
      <c r="D1201" s="4" t="s">
        <v>2991</v>
      </c>
      <c r="E1201" s="6">
        <v>5</v>
      </c>
      <c r="F1201" s="6"/>
      <c r="G1201" s="7"/>
      <c r="H1201" s="122">
        <f>VLOOKUP(A1201,'NIP totaal 2020'!$A$4:$I$1943,9,0)</f>
        <v>0</v>
      </c>
      <c r="I1201" s="32">
        <f t="shared" si="90"/>
        <v>0</v>
      </c>
      <c r="J1201" s="27">
        <f t="shared" si="91"/>
        <v>0</v>
      </c>
      <c r="K1201" s="80">
        <f t="shared" si="93"/>
        <v>1</v>
      </c>
      <c r="L1201" s="28">
        <f t="shared" si="92"/>
        <v>0</v>
      </c>
      <c r="M1201" s="28">
        <f t="shared" si="94"/>
        <v>0</v>
      </c>
    </row>
    <row r="1202" spans="1:13" ht="14.15" customHeight="1" x14ac:dyDescent="0.25">
      <c r="A1202" s="129">
        <v>16546113</v>
      </c>
      <c r="B1202" s="129" t="s">
        <v>364</v>
      </c>
      <c r="C1202" s="129" t="s">
        <v>365</v>
      </c>
      <c r="D1202" s="4" t="s">
        <v>2991</v>
      </c>
      <c r="E1202" s="6">
        <v>5</v>
      </c>
      <c r="F1202" s="6"/>
      <c r="G1202" s="7"/>
      <c r="H1202" s="122">
        <f>VLOOKUP(A1202,'NIP totaal 2020'!$A$4:$I$1943,9,0)</f>
        <v>0</v>
      </c>
      <c r="I1202" s="32">
        <f t="shared" si="90"/>
        <v>0</v>
      </c>
      <c r="J1202" s="27">
        <f t="shared" si="91"/>
        <v>0</v>
      </c>
      <c r="K1202" s="80">
        <f t="shared" si="93"/>
        <v>1</v>
      </c>
      <c r="L1202" s="28">
        <f t="shared" si="92"/>
        <v>0</v>
      </c>
      <c r="M1202" s="28">
        <f t="shared" si="94"/>
        <v>0</v>
      </c>
    </row>
    <row r="1203" spans="1:13" ht="14.15" customHeight="1" x14ac:dyDescent="0.25">
      <c r="A1203" s="129">
        <v>16546121</v>
      </c>
      <c r="B1203" s="129" t="s">
        <v>364</v>
      </c>
      <c r="C1203" s="129" t="s">
        <v>365</v>
      </c>
      <c r="D1203" s="4" t="s">
        <v>2991</v>
      </c>
      <c r="E1203" s="6">
        <v>5</v>
      </c>
      <c r="F1203" s="6"/>
      <c r="G1203" s="7"/>
      <c r="H1203" s="122">
        <f>VLOOKUP(A1203,'NIP totaal 2020'!$A$4:$I$1943,9,0)</f>
        <v>0</v>
      </c>
      <c r="I1203" s="32">
        <f t="shared" si="90"/>
        <v>0</v>
      </c>
      <c r="J1203" s="27">
        <f t="shared" si="91"/>
        <v>0</v>
      </c>
      <c r="K1203" s="80">
        <f t="shared" si="93"/>
        <v>1</v>
      </c>
      <c r="L1203" s="28">
        <f t="shared" si="92"/>
        <v>0</v>
      </c>
      <c r="M1203" s="28">
        <f t="shared" si="94"/>
        <v>0</v>
      </c>
    </row>
    <row r="1204" spans="1:13" ht="14.15" customHeight="1" x14ac:dyDescent="0.25">
      <c r="A1204" s="129">
        <v>13965255</v>
      </c>
      <c r="B1204" s="129" t="s">
        <v>368</v>
      </c>
      <c r="C1204" s="129" t="s">
        <v>369</v>
      </c>
      <c r="D1204" s="4" t="s">
        <v>2991</v>
      </c>
      <c r="E1204" s="6">
        <v>1</v>
      </c>
      <c r="F1204" s="6"/>
      <c r="G1204" s="7"/>
      <c r="H1204" s="122">
        <f>VLOOKUP(A1204,'NIP totaal 2020'!$A$4:$I$1943,9,0)</f>
        <v>0</v>
      </c>
      <c r="I1204" s="32">
        <f t="shared" si="90"/>
        <v>0</v>
      </c>
      <c r="J1204" s="27">
        <f t="shared" si="91"/>
        <v>0</v>
      </c>
      <c r="K1204" s="80">
        <f t="shared" si="93"/>
        <v>1</v>
      </c>
      <c r="L1204" s="28">
        <f t="shared" si="92"/>
        <v>0</v>
      </c>
      <c r="M1204" s="28">
        <f t="shared" si="94"/>
        <v>0</v>
      </c>
    </row>
    <row r="1205" spans="1:13" ht="14.15" customHeight="1" x14ac:dyDescent="0.25">
      <c r="A1205" s="129">
        <v>14134055</v>
      </c>
      <c r="B1205" s="129" t="s">
        <v>370</v>
      </c>
      <c r="C1205" s="129" t="s">
        <v>371</v>
      </c>
      <c r="D1205" s="4" t="s">
        <v>2991</v>
      </c>
      <c r="E1205" s="6">
        <v>1</v>
      </c>
      <c r="F1205" s="6"/>
      <c r="G1205" s="7"/>
      <c r="H1205" s="122">
        <f>VLOOKUP(A1205,'NIP totaal 2020'!$A$4:$I$1943,9,0)</f>
        <v>0</v>
      </c>
      <c r="I1205" s="32">
        <f t="shared" si="90"/>
        <v>0</v>
      </c>
      <c r="J1205" s="27">
        <f t="shared" si="91"/>
        <v>0</v>
      </c>
      <c r="K1205" s="80">
        <f t="shared" si="93"/>
        <v>1</v>
      </c>
      <c r="L1205" s="28">
        <f t="shared" si="92"/>
        <v>0</v>
      </c>
      <c r="M1205" s="28">
        <f t="shared" si="94"/>
        <v>0</v>
      </c>
    </row>
    <row r="1206" spans="1:13" ht="14.15" customHeight="1" x14ac:dyDescent="0.25">
      <c r="A1206" s="129">
        <v>14167735</v>
      </c>
      <c r="B1206" s="129" t="s">
        <v>372</v>
      </c>
      <c r="C1206" s="129" t="s">
        <v>373</v>
      </c>
      <c r="D1206" s="4" t="s">
        <v>2991</v>
      </c>
      <c r="E1206" s="6">
        <v>1</v>
      </c>
      <c r="F1206" s="6"/>
      <c r="G1206" s="7"/>
      <c r="H1206" s="122">
        <f>VLOOKUP(A1206,'NIP totaal 2020'!$A$4:$I$1943,9,0)</f>
        <v>0</v>
      </c>
      <c r="I1206" s="32">
        <f t="shared" si="90"/>
        <v>0</v>
      </c>
      <c r="J1206" s="27">
        <f t="shared" si="91"/>
        <v>0</v>
      </c>
      <c r="K1206" s="80">
        <f t="shared" si="93"/>
        <v>1</v>
      </c>
      <c r="L1206" s="28">
        <f t="shared" si="92"/>
        <v>0</v>
      </c>
      <c r="M1206" s="28">
        <f t="shared" si="94"/>
        <v>0</v>
      </c>
    </row>
    <row r="1207" spans="1:13" ht="14.15" customHeight="1" x14ac:dyDescent="0.25">
      <c r="A1207" s="129">
        <v>14167743</v>
      </c>
      <c r="B1207" s="129" t="s">
        <v>372</v>
      </c>
      <c r="C1207" s="129" t="s">
        <v>373</v>
      </c>
      <c r="D1207" s="4" t="s">
        <v>2991</v>
      </c>
      <c r="E1207" s="6">
        <v>1</v>
      </c>
      <c r="F1207" s="6"/>
      <c r="G1207" s="7"/>
      <c r="H1207" s="122">
        <f>VLOOKUP(A1207,'NIP totaal 2020'!$A$4:$I$1943,9,0)</f>
        <v>0</v>
      </c>
      <c r="I1207" s="32">
        <f t="shared" si="90"/>
        <v>0</v>
      </c>
      <c r="J1207" s="27">
        <f t="shared" si="91"/>
        <v>0</v>
      </c>
      <c r="K1207" s="80">
        <f t="shared" si="93"/>
        <v>1</v>
      </c>
      <c r="L1207" s="28">
        <f t="shared" si="92"/>
        <v>0</v>
      </c>
      <c r="M1207" s="28">
        <f t="shared" si="94"/>
        <v>0</v>
      </c>
    </row>
    <row r="1208" spans="1:13" ht="14.15" customHeight="1" x14ac:dyDescent="0.25">
      <c r="A1208" s="129">
        <v>14198282</v>
      </c>
      <c r="B1208" s="129" t="s">
        <v>374</v>
      </c>
      <c r="C1208" s="129" t="s">
        <v>375</v>
      </c>
      <c r="D1208" s="4" t="s">
        <v>2991</v>
      </c>
      <c r="E1208" s="6">
        <v>1</v>
      </c>
      <c r="F1208" s="6"/>
      <c r="G1208" s="7"/>
      <c r="H1208" s="122">
        <f>VLOOKUP(A1208,'NIP totaal 2020'!$A$4:$I$1943,9,0)</f>
        <v>0</v>
      </c>
      <c r="I1208" s="32">
        <f t="shared" si="90"/>
        <v>0</v>
      </c>
      <c r="J1208" s="27">
        <f t="shared" si="91"/>
        <v>0</v>
      </c>
      <c r="K1208" s="80">
        <f t="shared" si="93"/>
        <v>1</v>
      </c>
      <c r="L1208" s="28">
        <f t="shared" si="92"/>
        <v>0</v>
      </c>
      <c r="M1208" s="28">
        <f t="shared" si="94"/>
        <v>0</v>
      </c>
    </row>
    <row r="1209" spans="1:13" ht="14.15" customHeight="1" x14ac:dyDescent="0.25">
      <c r="A1209" s="129">
        <v>14611708</v>
      </c>
      <c r="B1209" s="129" t="s">
        <v>368</v>
      </c>
      <c r="C1209" s="129" t="s">
        <v>369</v>
      </c>
      <c r="D1209" s="4" t="s">
        <v>2991</v>
      </c>
      <c r="E1209" s="6">
        <v>1</v>
      </c>
      <c r="F1209" s="6"/>
      <c r="G1209" s="7"/>
      <c r="H1209" s="122">
        <f>VLOOKUP(A1209,'NIP totaal 2020'!$A$4:$I$1943,9,0)</f>
        <v>0</v>
      </c>
      <c r="I1209" s="32">
        <f t="shared" si="90"/>
        <v>0</v>
      </c>
      <c r="J1209" s="27">
        <f t="shared" si="91"/>
        <v>0</v>
      </c>
      <c r="K1209" s="80">
        <f t="shared" si="93"/>
        <v>1</v>
      </c>
      <c r="L1209" s="28">
        <f t="shared" si="92"/>
        <v>0</v>
      </c>
      <c r="M1209" s="28">
        <f t="shared" si="94"/>
        <v>0</v>
      </c>
    </row>
    <row r="1210" spans="1:13" ht="14.15" customHeight="1" x14ac:dyDescent="0.25">
      <c r="A1210" s="129">
        <v>14611716</v>
      </c>
      <c r="B1210" s="129" t="s">
        <v>368</v>
      </c>
      <c r="C1210" s="129" t="s">
        <v>369</v>
      </c>
      <c r="D1210" s="4" t="s">
        <v>2991</v>
      </c>
      <c r="E1210" s="6">
        <v>1</v>
      </c>
      <c r="F1210" s="6"/>
      <c r="G1210" s="7"/>
      <c r="H1210" s="122">
        <f>VLOOKUP(A1210,'NIP totaal 2020'!$A$4:$I$1943,9,0)</f>
        <v>0</v>
      </c>
      <c r="I1210" s="32">
        <f t="shared" si="90"/>
        <v>0</v>
      </c>
      <c r="J1210" s="27">
        <f t="shared" si="91"/>
        <v>0</v>
      </c>
      <c r="K1210" s="80">
        <f t="shared" si="93"/>
        <v>1</v>
      </c>
      <c r="L1210" s="28">
        <f t="shared" si="92"/>
        <v>0</v>
      </c>
      <c r="M1210" s="28">
        <f t="shared" si="94"/>
        <v>0</v>
      </c>
    </row>
    <row r="1211" spans="1:13" ht="14.15" customHeight="1" x14ac:dyDescent="0.25">
      <c r="A1211" s="129">
        <v>14611732</v>
      </c>
      <c r="B1211" s="129" t="s">
        <v>368</v>
      </c>
      <c r="C1211" s="129" t="s">
        <v>369</v>
      </c>
      <c r="D1211" s="4" t="s">
        <v>2991</v>
      </c>
      <c r="E1211" s="6">
        <v>1</v>
      </c>
      <c r="F1211" s="6"/>
      <c r="G1211" s="7"/>
      <c r="H1211" s="122">
        <f>VLOOKUP(A1211,'NIP totaal 2020'!$A$4:$I$1943,9,0)</f>
        <v>0</v>
      </c>
      <c r="I1211" s="32">
        <f t="shared" si="90"/>
        <v>0</v>
      </c>
      <c r="J1211" s="27">
        <f t="shared" si="91"/>
        <v>0</v>
      </c>
      <c r="K1211" s="80">
        <f t="shared" si="93"/>
        <v>1</v>
      </c>
      <c r="L1211" s="28">
        <f t="shared" si="92"/>
        <v>0</v>
      </c>
      <c r="M1211" s="28">
        <f t="shared" si="94"/>
        <v>0</v>
      </c>
    </row>
    <row r="1212" spans="1:13" ht="14.15" customHeight="1" x14ac:dyDescent="0.25">
      <c r="A1212" s="129">
        <v>15087921</v>
      </c>
      <c r="B1212" s="129" t="s">
        <v>370</v>
      </c>
      <c r="C1212" s="129" t="s">
        <v>371</v>
      </c>
      <c r="D1212" s="4" t="s">
        <v>2991</v>
      </c>
      <c r="E1212" s="6">
        <v>1</v>
      </c>
      <c r="F1212" s="6"/>
      <c r="G1212" s="7"/>
      <c r="H1212" s="122">
        <f>VLOOKUP(A1212,'NIP totaal 2020'!$A$4:$I$1943,9,0)</f>
        <v>0</v>
      </c>
      <c r="I1212" s="32">
        <f t="shared" si="90"/>
        <v>0</v>
      </c>
      <c r="J1212" s="27">
        <f t="shared" si="91"/>
        <v>0</v>
      </c>
      <c r="K1212" s="80">
        <f t="shared" si="93"/>
        <v>1</v>
      </c>
      <c r="L1212" s="28">
        <f t="shared" si="92"/>
        <v>0</v>
      </c>
      <c r="M1212" s="28">
        <f t="shared" si="94"/>
        <v>0</v>
      </c>
    </row>
    <row r="1213" spans="1:13" ht="14.15" customHeight="1" x14ac:dyDescent="0.25">
      <c r="A1213" s="129">
        <v>15202674</v>
      </c>
      <c r="B1213" s="129" t="s">
        <v>376</v>
      </c>
      <c r="C1213" s="129" t="s">
        <v>2734</v>
      </c>
      <c r="D1213" s="4" t="s">
        <v>2991</v>
      </c>
      <c r="E1213" s="6">
        <v>1</v>
      </c>
      <c r="F1213" s="6"/>
      <c r="G1213" s="7"/>
      <c r="H1213" s="122">
        <f>VLOOKUP(A1213,'NIP totaal 2020'!$A$4:$I$1943,9,0)</f>
        <v>0</v>
      </c>
      <c r="I1213" s="32">
        <f t="shared" si="90"/>
        <v>0</v>
      </c>
      <c r="J1213" s="27">
        <f t="shared" si="91"/>
        <v>0</v>
      </c>
      <c r="K1213" s="80">
        <f t="shared" si="93"/>
        <v>1</v>
      </c>
      <c r="L1213" s="28">
        <f t="shared" si="92"/>
        <v>0</v>
      </c>
      <c r="M1213" s="28">
        <f t="shared" si="94"/>
        <v>0</v>
      </c>
    </row>
    <row r="1214" spans="1:13" ht="14.15" customHeight="1" x14ac:dyDescent="0.25">
      <c r="A1214" s="129">
        <v>15202682</v>
      </c>
      <c r="B1214" s="129" t="s">
        <v>376</v>
      </c>
      <c r="C1214" s="129" t="s">
        <v>2734</v>
      </c>
      <c r="D1214" s="4" t="s">
        <v>2991</v>
      </c>
      <c r="E1214" s="6">
        <v>1</v>
      </c>
      <c r="F1214" s="6"/>
      <c r="G1214" s="7"/>
      <c r="H1214" s="122">
        <f>VLOOKUP(A1214,'NIP totaal 2020'!$A$4:$I$1943,9,0)</f>
        <v>0</v>
      </c>
      <c r="I1214" s="32">
        <f t="shared" si="90"/>
        <v>0</v>
      </c>
      <c r="J1214" s="27">
        <f t="shared" si="91"/>
        <v>0</v>
      </c>
      <c r="K1214" s="80">
        <f t="shared" si="93"/>
        <v>1</v>
      </c>
      <c r="L1214" s="28">
        <f t="shared" si="92"/>
        <v>0</v>
      </c>
      <c r="M1214" s="28">
        <f t="shared" si="94"/>
        <v>0</v>
      </c>
    </row>
    <row r="1215" spans="1:13" ht="14.15" customHeight="1" x14ac:dyDescent="0.25">
      <c r="A1215" s="129">
        <v>15202690</v>
      </c>
      <c r="B1215" s="129" t="s">
        <v>376</v>
      </c>
      <c r="C1215" s="129" t="s">
        <v>2734</v>
      </c>
      <c r="D1215" s="4" t="s">
        <v>2991</v>
      </c>
      <c r="E1215" s="6">
        <v>1</v>
      </c>
      <c r="F1215" s="6"/>
      <c r="G1215" s="7"/>
      <c r="H1215" s="122">
        <f>VLOOKUP(A1215,'NIP totaal 2020'!$A$4:$I$1943,9,0)</f>
        <v>0</v>
      </c>
      <c r="I1215" s="32">
        <f t="shared" si="90"/>
        <v>0</v>
      </c>
      <c r="J1215" s="27">
        <f t="shared" si="91"/>
        <v>0</v>
      </c>
      <c r="K1215" s="80">
        <f t="shared" si="93"/>
        <v>1</v>
      </c>
      <c r="L1215" s="28">
        <f t="shared" si="92"/>
        <v>0</v>
      </c>
      <c r="M1215" s="28">
        <f t="shared" si="94"/>
        <v>0</v>
      </c>
    </row>
    <row r="1216" spans="1:13" ht="14.15" customHeight="1" x14ac:dyDescent="0.25">
      <c r="A1216" s="129">
        <v>15295818</v>
      </c>
      <c r="B1216" s="129" t="s">
        <v>374</v>
      </c>
      <c r="C1216" s="129" t="s">
        <v>375</v>
      </c>
      <c r="D1216" s="4" t="s">
        <v>2991</v>
      </c>
      <c r="E1216" s="6">
        <v>1</v>
      </c>
      <c r="F1216" s="6"/>
      <c r="G1216" s="7"/>
      <c r="H1216" s="122">
        <f>VLOOKUP(A1216,'NIP totaal 2020'!$A$4:$I$1943,9,0)</f>
        <v>0</v>
      </c>
      <c r="I1216" s="32">
        <f t="shared" si="90"/>
        <v>0</v>
      </c>
      <c r="J1216" s="27">
        <f t="shared" si="91"/>
        <v>0</v>
      </c>
      <c r="K1216" s="80">
        <f t="shared" si="93"/>
        <v>1</v>
      </c>
      <c r="L1216" s="28">
        <f t="shared" si="92"/>
        <v>0</v>
      </c>
      <c r="M1216" s="28">
        <f t="shared" si="94"/>
        <v>0</v>
      </c>
    </row>
    <row r="1217" spans="1:13" ht="14.15" customHeight="1" x14ac:dyDescent="0.25">
      <c r="A1217" s="129">
        <v>15295826</v>
      </c>
      <c r="B1217" s="129" t="s">
        <v>374</v>
      </c>
      <c r="C1217" s="129" t="s">
        <v>375</v>
      </c>
      <c r="D1217" s="4" t="s">
        <v>2991</v>
      </c>
      <c r="E1217" s="6">
        <v>1</v>
      </c>
      <c r="F1217" s="6"/>
      <c r="G1217" s="7"/>
      <c r="H1217" s="122">
        <f>VLOOKUP(A1217,'NIP totaal 2020'!$A$4:$I$1943,9,0)</f>
        <v>0</v>
      </c>
      <c r="I1217" s="32">
        <f t="shared" si="90"/>
        <v>0</v>
      </c>
      <c r="J1217" s="27">
        <f t="shared" si="91"/>
        <v>0</v>
      </c>
      <c r="K1217" s="80">
        <f t="shared" si="93"/>
        <v>1</v>
      </c>
      <c r="L1217" s="28">
        <f t="shared" si="92"/>
        <v>0</v>
      </c>
      <c r="M1217" s="28">
        <f t="shared" si="94"/>
        <v>0</v>
      </c>
    </row>
    <row r="1218" spans="1:13" ht="14.15" customHeight="1" x14ac:dyDescent="0.25">
      <c r="A1218" s="129">
        <v>15295834</v>
      </c>
      <c r="B1218" s="129" t="s">
        <v>374</v>
      </c>
      <c r="C1218" s="129" t="s">
        <v>375</v>
      </c>
      <c r="D1218" s="4" t="s">
        <v>2991</v>
      </c>
      <c r="E1218" s="6">
        <v>1</v>
      </c>
      <c r="F1218" s="6"/>
      <c r="G1218" s="7"/>
      <c r="H1218" s="122">
        <f>VLOOKUP(A1218,'NIP totaal 2020'!$A$4:$I$1943,9,0)</f>
        <v>0</v>
      </c>
      <c r="I1218" s="32">
        <f t="shared" si="90"/>
        <v>0</v>
      </c>
      <c r="J1218" s="27">
        <f t="shared" si="91"/>
        <v>0</v>
      </c>
      <c r="K1218" s="80">
        <f t="shared" si="93"/>
        <v>1</v>
      </c>
      <c r="L1218" s="28">
        <f t="shared" si="92"/>
        <v>0</v>
      </c>
      <c r="M1218" s="28">
        <f t="shared" si="94"/>
        <v>0</v>
      </c>
    </row>
    <row r="1219" spans="1:13" ht="14.15" customHeight="1" x14ac:dyDescent="0.25">
      <c r="A1219" s="129">
        <v>15295842</v>
      </c>
      <c r="B1219" s="129" t="s">
        <v>374</v>
      </c>
      <c r="C1219" s="129" t="s">
        <v>375</v>
      </c>
      <c r="D1219" s="4" t="s">
        <v>2991</v>
      </c>
      <c r="E1219" s="6">
        <v>1</v>
      </c>
      <c r="F1219" s="6"/>
      <c r="G1219" s="7"/>
      <c r="H1219" s="122">
        <f>VLOOKUP(A1219,'NIP totaal 2020'!$A$4:$I$1943,9,0)</f>
        <v>0</v>
      </c>
      <c r="I1219" s="32">
        <f t="shared" si="90"/>
        <v>0</v>
      </c>
      <c r="J1219" s="27">
        <f t="shared" si="91"/>
        <v>0</v>
      </c>
      <c r="K1219" s="80">
        <f t="shared" si="93"/>
        <v>1</v>
      </c>
      <c r="L1219" s="28">
        <f t="shared" si="92"/>
        <v>0</v>
      </c>
      <c r="M1219" s="28">
        <f t="shared" si="94"/>
        <v>0</v>
      </c>
    </row>
    <row r="1220" spans="1:13" ht="14.15" customHeight="1" x14ac:dyDescent="0.25">
      <c r="A1220" s="129">
        <v>15322289</v>
      </c>
      <c r="B1220" s="129" t="s">
        <v>368</v>
      </c>
      <c r="C1220" s="129" t="s">
        <v>369</v>
      </c>
      <c r="D1220" s="4" t="s">
        <v>2991</v>
      </c>
      <c r="E1220" s="6">
        <v>1</v>
      </c>
      <c r="F1220" s="6"/>
      <c r="G1220" s="7"/>
      <c r="H1220" s="122">
        <f>VLOOKUP(A1220,'NIP totaal 2020'!$A$4:$I$1943,9,0)</f>
        <v>0</v>
      </c>
      <c r="I1220" s="32">
        <f t="shared" ref="I1220:I1283" si="95">F1220/E1220</f>
        <v>0</v>
      </c>
      <c r="J1220" s="27">
        <f t="shared" ref="J1220:J1283" si="96">H1220/E1220*F1220</f>
        <v>0</v>
      </c>
      <c r="K1220" s="80">
        <f t="shared" si="93"/>
        <v>1</v>
      </c>
      <c r="L1220" s="28">
        <f t="shared" ref="L1220:L1283" si="97">G1220/E1220*F1220</f>
        <v>0</v>
      </c>
      <c r="M1220" s="28">
        <f t="shared" si="94"/>
        <v>0</v>
      </c>
    </row>
    <row r="1221" spans="1:13" ht="14.15" customHeight="1" x14ac:dyDescent="0.25">
      <c r="A1221" s="129">
        <v>15353397</v>
      </c>
      <c r="B1221" s="129" t="s">
        <v>372</v>
      </c>
      <c r="C1221" s="129" t="s">
        <v>373</v>
      </c>
      <c r="D1221" s="4" t="s">
        <v>2991</v>
      </c>
      <c r="E1221" s="6">
        <v>1</v>
      </c>
      <c r="F1221" s="6"/>
      <c r="G1221" s="7"/>
      <c r="H1221" s="122">
        <f>VLOOKUP(A1221,'NIP totaal 2020'!$A$4:$I$1943,9,0)</f>
        <v>0</v>
      </c>
      <c r="I1221" s="32">
        <f t="shared" si="95"/>
        <v>0</v>
      </c>
      <c r="J1221" s="27">
        <f t="shared" si="96"/>
        <v>0</v>
      </c>
      <c r="K1221" s="80">
        <f t="shared" ref="K1221:K1284" si="98">IF(H1221&gt;G1221, 0, 1)</f>
        <v>1</v>
      </c>
      <c r="L1221" s="28">
        <f t="shared" si="97"/>
        <v>0</v>
      </c>
      <c r="M1221" s="28">
        <f t="shared" ref="M1221:M1284" si="99">MIN(L1221,J1221)</f>
        <v>0</v>
      </c>
    </row>
    <row r="1222" spans="1:13" ht="14.15" customHeight="1" x14ac:dyDescent="0.25">
      <c r="A1222" s="129">
        <v>15353400</v>
      </c>
      <c r="B1222" s="129" t="s">
        <v>372</v>
      </c>
      <c r="C1222" s="129" t="s">
        <v>373</v>
      </c>
      <c r="D1222" s="4" t="s">
        <v>2991</v>
      </c>
      <c r="E1222" s="6">
        <v>1</v>
      </c>
      <c r="F1222" s="6"/>
      <c r="G1222" s="7"/>
      <c r="H1222" s="122">
        <f>VLOOKUP(A1222,'NIP totaal 2020'!$A$4:$I$1943,9,0)</f>
        <v>0</v>
      </c>
      <c r="I1222" s="32">
        <f t="shared" si="95"/>
        <v>0</v>
      </c>
      <c r="J1222" s="27">
        <f t="shared" si="96"/>
        <v>0</v>
      </c>
      <c r="K1222" s="80">
        <f t="shared" si="98"/>
        <v>1</v>
      </c>
      <c r="L1222" s="28">
        <f t="shared" si="97"/>
        <v>0</v>
      </c>
      <c r="M1222" s="28">
        <f t="shared" si="99"/>
        <v>0</v>
      </c>
    </row>
    <row r="1223" spans="1:13" ht="14.15" customHeight="1" x14ac:dyDescent="0.25">
      <c r="A1223" s="129">
        <v>15368548</v>
      </c>
      <c r="B1223" s="129" t="s">
        <v>368</v>
      </c>
      <c r="C1223" s="129" t="s">
        <v>369</v>
      </c>
      <c r="D1223" s="4" t="s">
        <v>2991</v>
      </c>
      <c r="E1223" s="6">
        <v>1</v>
      </c>
      <c r="F1223" s="6"/>
      <c r="G1223" s="7"/>
      <c r="H1223" s="122">
        <f>VLOOKUP(A1223,'NIP totaal 2020'!$A$4:$I$1943,9,0)</f>
        <v>0</v>
      </c>
      <c r="I1223" s="32">
        <f t="shared" si="95"/>
        <v>0</v>
      </c>
      <c r="J1223" s="27">
        <f t="shared" si="96"/>
        <v>0</v>
      </c>
      <c r="K1223" s="80">
        <f t="shared" si="98"/>
        <v>1</v>
      </c>
      <c r="L1223" s="28">
        <f t="shared" si="97"/>
        <v>0</v>
      </c>
      <c r="M1223" s="28">
        <f t="shared" si="99"/>
        <v>0</v>
      </c>
    </row>
    <row r="1224" spans="1:13" ht="14.15" customHeight="1" x14ac:dyDescent="0.25">
      <c r="A1224" s="129">
        <v>15368556</v>
      </c>
      <c r="B1224" s="129" t="s">
        <v>368</v>
      </c>
      <c r="C1224" s="129" t="s">
        <v>369</v>
      </c>
      <c r="D1224" s="4" t="s">
        <v>2991</v>
      </c>
      <c r="E1224" s="6">
        <v>1</v>
      </c>
      <c r="F1224" s="6"/>
      <c r="G1224" s="7"/>
      <c r="H1224" s="122">
        <f>VLOOKUP(A1224,'NIP totaal 2020'!$A$4:$I$1943,9,0)</f>
        <v>0</v>
      </c>
      <c r="I1224" s="32">
        <f t="shared" si="95"/>
        <v>0</v>
      </c>
      <c r="J1224" s="27">
        <f t="shared" si="96"/>
        <v>0</v>
      </c>
      <c r="K1224" s="80">
        <f t="shared" si="98"/>
        <v>1</v>
      </c>
      <c r="L1224" s="28">
        <f t="shared" si="97"/>
        <v>0</v>
      </c>
      <c r="M1224" s="28">
        <f t="shared" si="99"/>
        <v>0</v>
      </c>
    </row>
    <row r="1225" spans="1:13" ht="14.15" customHeight="1" x14ac:dyDescent="0.25">
      <c r="A1225" s="129">
        <v>15368564</v>
      </c>
      <c r="B1225" s="129" t="s">
        <v>368</v>
      </c>
      <c r="C1225" s="129" t="s">
        <v>369</v>
      </c>
      <c r="D1225" s="4" t="s">
        <v>2991</v>
      </c>
      <c r="E1225" s="6">
        <v>1</v>
      </c>
      <c r="F1225" s="6"/>
      <c r="G1225" s="7"/>
      <c r="H1225" s="122">
        <f>VLOOKUP(A1225,'NIP totaal 2020'!$A$4:$I$1943,9,0)</f>
        <v>0</v>
      </c>
      <c r="I1225" s="32">
        <f t="shared" si="95"/>
        <v>0</v>
      </c>
      <c r="J1225" s="27">
        <f t="shared" si="96"/>
        <v>0</v>
      </c>
      <c r="K1225" s="80">
        <f t="shared" si="98"/>
        <v>1</v>
      </c>
      <c r="L1225" s="28">
        <f t="shared" si="97"/>
        <v>0</v>
      </c>
      <c r="M1225" s="28">
        <f t="shared" si="99"/>
        <v>0</v>
      </c>
    </row>
    <row r="1226" spans="1:13" ht="14.15" customHeight="1" x14ac:dyDescent="0.25">
      <c r="A1226" s="129">
        <v>15587762</v>
      </c>
      <c r="B1226" s="129" t="s">
        <v>368</v>
      </c>
      <c r="C1226" s="129" t="s">
        <v>369</v>
      </c>
      <c r="D1226" s="4" t="s">
        <v>2991</v>
      </c>
      <c r="E1226" s="6">
        <v>1</v>
      </c>
      <c r="F1226" s="6"/>
      <c r="G1226" s="7"/>
      <c r="H1226" s="122">
        <f>VLOOKUP(A1226,'NIP totaal 2020'!$A$4:$I$1943,9,0)</f>
        <v>0</v>
      </c>
      <c r="I1226" s="32">
        <f t="shared" si="95"/>
        <v>0</v>
      </c>
      <c r="J1226" s="27">
        <f t="shared" si="96"/>
        <v>0</v>
      </c>
      <c r="K1226" s="80">
        <f t="shared" si="98"/>
        <v>1</v>
      </c>
      <c r="L1226" s="28">
        <f t="shared" si="97"/>
        <v>0</v>
      </c>
      <c r="M1226" s="28">
        <f t="shared" si="99"/>
        <v>0</v>
      </c>
    </row>
    <row r="1227" spans="1:13" ht="14.15" customHeight="1" x14ac:dyDescent="0.25">
      <c r="A1227" s="129">
        <v>15587770</v>
      </c>
      <c r="B1227" s="129" t="s">
        <v>368</v>
      </c>
      <c r="C1227" s="129" t="s">
        <v>369</v>
      </c>
      <c r="D1227" s="4" t="s">
        <v>2991</v>
      </c>
      <c r="E1227" s="6">
        <v>1</v>
      </c>
      <c r="F1227" s="6"/>
      <c r="G1227" s="7"/>
      <c r="H1227" s="122">
        <f>VLOOKUP(A1227,'NIP totaal 2020'!$A$4:$I$1943,9,0)</f>
        <v>0</v>
      </c>
      <c r="I1227" s="32">
        <f t="shared" si="95"/>
        <v>0</v>
      </c>
      <c r="J1227" s="27">
        <f t="shared" si="96"/>
        <v>0</v>
      </c>
      <c r="K1227" s="80">
        <f t="shared" si="98"/>
        <v>1</v>
      </c>
      <c r="L1227" s="28">
        <f t="shared" si="97"/>
        <v>0</v>
      </c>
      <c r="M1227" s="28">
        <f t="shared" si="99"/>
        <v>0</v>
      </c>
    </row>
    <row r="1228" spans="1:13" ht="14.15" customHeight="1" x14ac:dyDescent="0.25">
      <c r="A1228" s="129">
        <v>15587789</v>
      </c>
      <c r="B1228" s="129" t="s">
        <v>368</v>
      </c>
      <c r="C1228" s="129" t="s">
        <v>369</v>
      </c>
      <c r="D1228" s="4" t="s">
        <v>2991</v>
      </c>
      <c r="E1228" s="6">
        <v>1</v>
      </c>
      <c r="F1228" s="6"/>
      <c r="G1228" s="7"/>
      <c r="H1228" s="122">
        <f>VLOOKUP(A1228,'NIP totaal 2020'!$A$4:$I$1943,9,0)</f>
        <v>0</v>
      </c>
      <c r="I1228" s="32">
        <f t="shared" si="95"/>
        <v>0</v>
      </c>
      <c r="J1228" s="27">
        <f t="shared" si="96"/>
        <v>0</v>
      </c>
      <c r="K1228" s="80">
        <f t="shared" si="98"/>
        <v>1</v>
      </c>
      <c r="L1228" s="28">
        <f t="shared" si="97"/>
        <v>0</v>
      </c>
      <c r="M1228" s="28">
        <f t="shared" si="99"/>
        <v>0</v>
      </c>
    </row>
    <row r="1229" spans="1:13" ht="14.15" customHeight="1" x14ac:dyDescent="0.25">
      <c r="A1229" s="129">
        <v>15600203</v>
      </c>
      <c r="B1229" s="129" t="s">
        <v>368</v>
      </c>
      <c r="C1229" s="129" t="s">
        <v>369</v>
      </c>
      <c r="D1229" s="4" t="s">
        <v>2991</v>
      </c>
      <c r="E1229" s="6">
        <v>1</v>
      </c>
      <c r="F1229" s="6"/>
      <c r="G1229" s="7"/>
      <c r="H1229" s="122">
        <f>VLOOKUP(A1229,'NIP totaal 2020'!$A$4:$I$1943,9,0)</f>
        <v>0</v>
      </c>
      <c r="I1229" s="32">
        <f t="shared" si="95"/>
        <v>0</v>
      </c>
      <c r="J1229" s="27">
        <f t="shared" si="96"/>
        <v>0</v>
      </c>
      <c r="K1229" s="80">
        <f t="shared" si="98"/>
        <v>1</v>
      </c>
      <c r="L1229" s="28">
        <f t="shared" si="97"/>
        <v>0</v>
      </c>
      <c r="M1229" s="28">
        <f t="shared" si="99"/>
        <v>0</v>
      </c>
    </row>
    <row r="1230" spans="1:13" ht="14.15" customHeight="1" x14ac:dyDescent="0.25">
      <c r="A1230" s="129">
        <v>15602427</v>
      </c>
      <c r="B1230" s="129" t="s">
        <v>377</v>
      </c>
      <c r="C1230" s="129" t="s">
        <v>378</v>
      </c>
      <c r="D1230" s="4" t="s">
        <v>2991</v>
      </c>
      <c r="E1230" s="6">
        <v>1</v>
      </c>
      <c r="F1230" s="6"/>
      <c r="G1230" s="7"/>
      <c r="H1230" s="122">
        <f>VLOOKUP(A1230,'NIP totaal 2020'!$A$4:$I$1943,9,0)</f>
        <v>0</v>
      </c>
      <c r="I1230" s="32">
        <f t="shared" si="95"/>
        <v>0</v>
      </c>
      <c r="J1230" s="27">
        <f t="shared" si="96"/>
        <v>0</v>
      </c>
      <c r="K1230" s="80">
        <f t="shared" si="98"/>
        <v>1</v>
      </c>
      <c r="L1230" s="28">
        <f t="shared" si="97"/>
        <v>0</v>
      </c>
      <c r="M1230" s="28">
        <f t="shared" si="99"/>
        <v>0</v>
      </c>
    </row>
    <row r="1231" spans="1:13" ht="14.15" customHeight="1" x14ac:dyDescent="0.25">
      <c r="A1231" s="129">
        <v>15753948</v>
      </c>
      <c r="B1231" s="129" t="s">
        <v>368</v>
      </c>
      <c r="C1231" s="129" t="s">
        <v>369</v>
      </c>
      <c r="D1231" s="4" t="s">
        <v>2991</v>
      </c>
      <c r="E1231" s="6">
        <v>1</v>
      </c>
      <c r="F1231" s="6"/>
      <c r="G1231" s="7"/>
      <c r="H1231" s="122">
        <f>VLOOKUP(A1231,'NIP totaal 2020'!$A$4:$I$1943,9,0)</f>
        <v>0</v>
      </c>
      <c r="I1231" s="32">
        <f t="shared" si="95"/>
        <v>0</v>
      </c>
      <c r="J1231" s="27">
        <f t="shared" si="96"/>
        <v>0</v>
      </c>
      <c r="K1231" s="80">
        <f t="shared" si="98"/>
        <v>1</v>
      </c>
      <c r="L1231" s="28">
        <f t="shared" si="97"/>
        <v>0</v>
      </c>
      <c r="M1231" s="28">
        <f t="shared" si="99"/>
        <v>0</v>
      </c>
    </row>
    <row r="1232" spans="1:13" ht="14.15" customHeight="1" x14ac:dyDescent="0.25">
      <c r="A1232" s="129">
        <v>15753956</v>
      </c>
      <c r="B1232" s="129" t="s">
        <v>368</v>
      </c>
      <c r="C1232" s="129" t="s">
        <v>369</v>
      </c>
      <c r="D1232" s="4" t="s">
        <v>2991</v>
      </c>
      <c r="E1232" s="6">
        <v>1</v>
      </c>
      <c r="F1232" s="6"/>
      <c r="G1232" s="7"/>
      <c r="H1232" s="122">
        <f>VLOOKUP(A1232,'NIP totaal 2020'!$A$4:$I$1943,9,0)</f>
        <v>0</v>
      </c>
      <c r="I1232" s="32">
        <f t="shared" si="95"/>
        <v>0</v>
      </c>
      <c r="J1232" s="27">
        <f t="shared" si="96"/>
        <v>0</v>
      </c>
      <c r="K1232" s="80">
        <f t="shared" si="98"/>
        <v>1</v>
      </c>
      <c r="L1232" s="28">
        <f t="shared" si="97"/>
        <v>0</v>
      </c>
      <c r="M1232" s="28">
        <f t="shared" si="99"/>
        <v>0</v>
      </c>
    </row>
    <row r="1233" spans="1:13" ht="14.15" customHeight="1" x14ac:dyDescent="0.25">
      <c r="A1233" s="129">
        <v>15753972</v>
      </c>
      <c r="B1233" s="129" t="s">
        <v>368</v>
      </c>
      <c r="C1233" s="129" t="s">
        <v>369</v>
      </c>
      <c r="D1233" s="4" t="s">
        <v>2991</v>
      </c>
      <c r="E1233" s="6">
        <v>1</v>
      </c>
      <c r="F1233" s="6"/>
      <c r="G1233" s="7"/>
      <c r="H1233" s="122">
        <f>VLOOKUP(A1233,'NIP totaal 2020'!$A$4:$I$1943,9,0)</f>
        <v>0</v>
      </c>
      <c r="I1233" s="32">
        <f t="shared" si="95"/>
        <v>0</v>
      </c>
      <c r="J1233" s="27">
        <f t="shared" si="96"/>
        <v>0</v>
      </c>
      <c r="K1233" s="80">
        <f t="shared" si="98"/>
        <v>1</v>
      </c>
      <c r="L1233" s="28">
        <f t="shared" si="97"/>
        <v>0</v>
      </c>
      <c r="M1233" s="28">
        <f t="shared" si="99"/>
        <v>0</v>
      </c>
    </row>
    <row r="1234" spans="1:13" ht="14.15" customHeight="1" x14ac:dyDescent="0.25">
      <c r="A1234" s="129">
        <v>15902064</v>
      </c>
      <c r="B1234" s="129" t="s">
        <v>368</v>
      </c>
      <c r="C1234" s="129" t="s">
        <v>369</v>
      </c>
      <c r="D1234" s="4" t="s">
        <v>2991</v>
      </c>
      <c r="E1234" s="6">
        <v>1</v>
      </c>
      <c r="F1234" s="6"/>
      <c r="G1234" s="7"/>
      <c r="H1234" s="122">
        <f>VLOOKUP(A1234,'NIP totaal 2020'!$A$4:$I$1943,9,0)</f>
        <v>0</v>
      </c>
      <c r="I1234" s="32">
        <f t="shared" si="95"/>
        <v>0</v>
      </c>
      <c r="J1234" s="27">
        <f t="shared" si="96"/>
        <v>0</v>
      </c>
      <c r="K1234" s="80">
        <f t="shared" si="98"/>
        <v>1</v>
      </c>
      <c r="L1234" s="28">
        <f t="shared" si="97"/>
        <v>0</v>
      </c>
      <c r="M1234" s="28">
        <f t="shared" si="99"/>
        <v>0</v>
      </c>
    </row>
    <row r="1235" spans="1:13" ht="14.15" customHeight="1" x14ac:dyDescent="0.25">
      <c r="A1235" s="129">
        <v>15922286</v>
      </c>
      <c r="B1235" s="129" t="s">
        <v>374</v>
      </c>
      <c r="C1235" s="129" t="s">
        <v>375</v>
      </c>
      <c r="D1235" s="4" t="s">
        <v>2991</v>
      </c>
      <c r="E1235" s="6">
        <v>1</v>
      </c>
      <c r="F1235" s="6"/>
      <c r="G1235" s="7"/>
      <c r="H1235" s="122">
        <f>VLOOKUP(A1235,'NIP totaal 2020'!$A$4:$I$1943,9,0)</f>
        <v>0</v>
      </c>
      <c r="I1235" s="32">
        <f t="shared" si="95"/>
        <v>0</v>
      </c>
      <c r="J1235" s="27">
        <f t="shared" si="96"/>
        <v>0</v>
      </c>
      <c r="K1235" s="80">
        <f t="shared" si="98"/>
        <v>1</v>
      </c>
      <c r="L1235" s="28">
        <f t="shared" si="97"/>
        <v>0</v>
      </c>
      <c r="M1235" s="28">
        <f t="shared" si="99"/>
        <v>0</v>
      </c>
    </row>
    <row r="1236" spans="1:13" ht="14.15" customHeight="1" x14ac:dyDescent="0.25">
      <c r="A1236" s="129">
        <v>15986063</v>
      </c>
      <c r="B1236" s="129" t="s">
        <v>368</v>
      </c>
      <c r="C1236" s="129" t="s">
        <v>369</v>
      </c>
      <c r="D1236" s="4" t="s">
        <v>2991</v>
      </c>
      <c r="E1236" s="6">
        <v>1</v>
      </c>
      <c r="F1236" s="6"/>
      <c r="G1236" s="7"/>
      <c r="H1236" s="122">
        <f>VLOOKUP(A1236,'NIP totaal 2020'!$A$4:$I$1943,9,0)</f>
        <v>0</v>
      </c>
      <c r="I1236" s="32">
        <f t="shared" si="95"/>
        <v>0</v>
      </c>
      <c r="J1236" s="27">
        <f t="shared" si="96"/>
        <v>0</v>
      </c>
      <c r="K1236" s="80">
        <f t="shared" si="98"/>
        <v>1</v>
      </c>
      <c r="L1236" s="28">
        <f t="shared" si="97"/>
        <v>0</v>
      </c>
      <c r="M1236" s="28">
        <f t="shared" si="99"/>
        <v>0</v>
      </c>
    </row>
    <row r="1237" spans="1:13" ht="14.15" customHeight="1" x14ac:dyDescent="0.25">
      <c r="A1237" s="129">
        <v>15986071</v>
      </c>
      <c r="B1237" s="129" t="s">
        <v>368</v>
      </c>
      <c r="C1237" s="129" t="s">
        <v>369</v>
      </c>
      <c r="D1237" s="4" t="s">
        <v>2991</v>
      </c>
      <c r="E1237" s="6">
        <v>1</v>
      </c>
      <c r="F1237" s="6"/>
      <c r="G1237" s="7"/>
      <c r="H1237" s="122">
        <f>VLOOKUP(A1237,'NIP totaal 2020'!$A$4:$I$1943,9,0)</f>
        <v>0</v>
      </c>
      <c r="I1237" s="32">
        <f t="shared" si="95"/>
        <v>0</v>
      </c>
      <c r="J1237" s="27">
        <f t="shared" si="96"/>
        <v>0</v>
      </c>
      <c r="K1237" s="80">
        <f t="shared" si="98"/>
        <v>1</v>
      </c>
      <c r="L1237" s="28">
        <f t="shared" si="97"/>
        <v>0</v>
      </c>
      <c r="M1237" s="28">
        <f t="shared" si="99"/>
        <v>0</v>
      </c>
    </row>
    <row r="1238" spans="1:13" ht="14.15" customHeight="1" x14ac:dyDescent="0.25">
      <c r="A1238" s="129">
        <v>15986098</v>
      </c>
      <c r="B1238" s="129" t="s">
        <v>368</v>
      </c>
      <c r="C1238" s="129" t="s">
        <v>369</v>
      </c>
      <c r="D1238" s="4" t="s">
        <v>2991</v>
      </c>
      <c r="E1238" s="6">
        <v>1</v>
      </c>
      <c r="F1238" s="6"/>
      <c r="G1238" s="7"/>
      <c r="H1238" s="122">
        <f>VLOOKUP(A1238,'NIP totaal 2020'!$A$4:$I$1943,9,0)</f>
        <v>0</v>
      </c>
      <c r="I1238" s="32">
        <f t="shared" si="95"/>
        <v>0</v>
      </c>
      <c r="J1238" s="27">
        <f t="shared" si="96"/>
        <v>0</v>
      </c>
      <c r="K1238" s="80">
        <f t="shared" si="98"/>
        <v>1</v>
      </c>
      <c r="L1238" s="28">
        <f t="shared" si="97"/>
        <v>0</v>
      </c>
      <c r="M1238" s="28">
        <f t="shared" si="99"/>
        <v>0</v>
      </c>
    </row>
    <row r="1239" spans="1:13" ht="14.15" customHeight="1" x14ac:dyDescent="0.25">
      <c r="A1239" s="129">
        <v>15986101</v>
      </c>
      <c r="B1239" s="129" t="s">
        <v>368</v>
      </c>
      <c r="C1239" s="129" t="s">
        <v>369</v>
      </c>
      <c r="D1239" s="4" t="s">
        <v>2991</v>
      </c>
      <c r="E1239" s="6">
        <v>1</v>
      </c>
      <c r="F1239" s="6"/>
      <c r="G1239" s="7"/>
      <c r="H1239" s="122">
        <f>VLOOKUP(A1239,'NIP totaal 2020'!$A$4:$I$1943,9,0)</f>
        <v>0</v>
      </c>
      <c r="I1239" s="32">
        <f t="shared" si="95"/>
        <v>0</v>
      </c>
      <c r="J1239" s="27">
        <f t="shared" si="96"/>
        <v>0</v>
      </c>
      <c r="K1239" s="80">
        <f t="shared" si="98"/>
        <v>1</v>
      </c>
      <c r="L1239" s="28">
        <f t="shared" si="97"/>
        <v>0</v>
      </c>
      <c r="M1239" s="28">
        <f t="shared" si="99"/>
        <v>0</v>
      </c>
    </row>
    <row r="1240" spans="1:13" ht="14.15" customHeight="1" x14ac:dyDescent="0.25">
      <c r="A1240" s="129">
        <v>15986128</v>
      </c>
      <c r="B1240" s="129" t="s">
        <v>368</v>
      </c>
      <c r="C1240" s="129" t="s">
        <v>369</v>
      </c>
      <c r="D1240" s="4" t="s">
        <v>2991</v>
      </c>
      <c r="E1240" s="6">
        <v>1</v>
      </c>
      <c r="F1240" s="6"/>
      <c r="G1240" s="7"/>
      <c r="H1240" s="122">
        <f>VLOOKUP(A1240,'NIP totaal 2020'!$A$4:$I$1943,9,0)</f>
        <v>0</v>
      </c>
      <c r="I1240" s="32">
        <f t="shared" si="95"/>
        <v>0</v>
      </c>
      <c r="J1240" s="27">
        <f t="shared" si="96"/>
        <v>0</v>
      </c>
      <c r="K1240" s="80">
        <f t="shared" si="98"/>
        <v>1</v>
      </c>
      <c r="L1240" s="28">
        <f t="shared" si="97"/>
        <v>0</v>
      </c>
      <c r="M1240" s="28">
        <f t="shared" si="99"/>
        <v>0</v>
      </c>
    </row>
    <row r="1241" spans="1:13" ht="14.15" customHeight="1" x14ac:dyDescent="0.25">
      <c r="A1241" s="129">
        <v>15986136</v>
      </c>
      <c r="B1241" s="129" t="s">
        <v>368</v>
      </c>
      <c r="C1241" s="129" t="s">
        <v>369</v>
      </c>
      <c r="D1241" s="4" t="s">
        <v>2991</v>
      </c>
      <c r="E1241" s="6">
        <v>1</v>
      </c>
      <c r="F1241" s="6"/>
      <c r="G1241" s="7"/>
      <c r="H1241" s="122">
        <f>VLOOKUP(A1241,'NIP totaal 2020'!$A$4:$I$1943,9,0)</f>
        <v>0</v>
      </c>
      <c r="I1241" s="32">
        <f t="shared" si="95"/>
        <v>0</v>
      </c>
      <c r="J1241" s="27">
        <f t="shared" si="96"/>
        <v>0</v>
      </c>
      <c r="K1241" s="80">
        <f t="shared" si="98"/>
        <v>1</v>
      </c>
      <c r="L1241" s="28">
        <f t="shared" si="97"/>
        <v>0</v>
      </c>
      <c r="M1241" s="28">
        <f t="shared" si="99"/>
        <v>0</v>
      </c>
    </row>
    <row r="1242" spans="1:13" ht="14.15" customHeight="1" x14ac:dyDescent="0.25">
      <c r="A1242" s="129">
        <v>15994589</v>
      </c>
      <c r="B1242" s="129" t="s">
        <v>379</v>
      </c>
      <c r="C1242" s="129" t="s">
        <v>2735</v>
      </c>
      <c r="D1242" s="4" t="s">
        <v>2991</v>
      </c>
      <c r="E1242" s="6">
        <v>1</v>
      </c>
      <c r="F1242" s="6"/>
      <c r="G1242" s="7"/>
      <c r="H1242" s="122">
        <f>VLOOKUP(A1242,'NIP totaal 2020'!$A$4:$I$1943,9,0)</f>
        <v>0</v>
      </c>
      <c r="I1242" s="32">
        <f t="shared" si="95"/>
        <v>0</v>
      </c>
      <c r="J1242" s="27">
        <f t="shared" si="96"/>
        <v>0</v>
      </c>
      <c r="K1242" s="80">
        <f t="shared" si="98"/>
        <v>1</v>
      </c>
      <c r="L1242" s="28">
        <f t="shared" si="97"/>
        <v>0</v>
      </c>
      <c r="M1242" s="28">
        <f t="shared" si="99"/>
        <v>0</v>
      </c>
    </row>
    <row r="1243" spans="1:13" ht="14.15" customHeight="1" x14ac:dyDescent="0.25">
      <c r="A1243" s="129">
        <v>15994597</v>
      </c>
      <c r="B1243" s="129" t="s">
        <v>379</v>
      </c>
      <c r="C1243" s="129" t="s">
        <v>2735</v>
      </c>
      <c r="D1243" s="4" t="s">
        <v>2991</v>
      </c>
      <c r="E1243" s="6">
        <v>1</v>
      </c>
      <c r="F1243" s="6"/>
      <c r="G1243" s="7"/>
      <c r="H1243" s="122">
        <f>VLOOKUP(A1243,'NIP totaal 2020'!$A$4:$I$1943,9,0)</f>
        <v>0</v>
      </c>
      <c r="I1243" s="32">
        <f t="shared" si="95"/>
        <v>0</v>
      </c>
      <c r="J1243" s="27">
        <f t="shared" si="96"/>
        <v>0</v>
      </c>
      <c r="K1243" s="80">
        <f t="shared" si="98"/>
        <v>1</v>
      </c>
      <c r="L1243" s="28">
        <f t="shared" si="97"/>
        <v>0</v>
      </c>
      <c r="M1243" s="28">
        <f t="shared" si="99"/>
        <v>0</v>
      </c>
    </row>
    <row r="1244" spans="1:13" ht="14.15" customHeight="1" x14ac:dyDescent="0.25">
      <c r="A1244" s="129">
        <v>15994600</v>
      </c>
      <c r="B1244" s="129" t="s">
        <v>379</v>
      </c>
      <c r="C1244" s="129" t="s">
        <v>2735</v>
      </c>
      <c r="D1244" s="4" t="s">
        <v>2991</v>
      </c>
      <c r="E1244" s="6">
        <v>1</v>
      </c>
      <c r="F1244" s="6"/>
      <c r="G1244" s="7"/>
      <c r="H1244" s="122">
        <f>VLOOKUP(A1244,'NIP totaal 2020'!$A$4:$I$1943,9,0)</f>
        <v>0</v>
      </c>
      <c r="I1244" s="32">
        <f t="shared" si="95"/>
        <v>0</v>
      </c>
      <c r="J1244" s="27">
        <f t="shared" si="96"/>
        <v>0</v>
      </c>
      <c r="K1244" s="80">
        <f t="shared" si="98"/>
        <v>1</v>
      </c>
      <c r="L1244" s="28">
        <f t="shared" si="97"/>
        <v>0</v>
      </c>
      <c r="M1244" s="28">
        <f t="shared" si="99"/>
        <v>0</v>
      </c>
    </row>
    <row r="1245" spans="1:13" ht="14.15" customHeight="1" x14ac:dyDescent="0.25">
      <c r="A1245" s="129">
        <v>15994619</v>
      </c>
      <c r="B1245" s="129" t="s">
        <v>379</v>
      </c>
      <c r="C1245" s="129" t="s">
        <v>2735</v>
      </c>
      <c r="D1245" s="4" t="s">
        <v>2991</v>
      </c>
      <c r="E1245" s="6">
        <v>1</v>
      </c>
      <c r="F1245" s="6"/>
      <c r="G1245" s="7"/>
      <c r="H1245" s="122">
        <f>VLOOKUP(A1245,'NIP totaal 2020'!$A$4:$I$1943,9,0)</f>
        <v>0</v>
      </c>
      <c r="I1245" s="32">
        <f t="shared" si="95"/>
        <v>0</v>
      </c>
      <c r="J1245" s="27">
        <f t="shared" si="96"/>
        <v>0</v>
      </c>
      <c r="K1245" s="80">
        <f t="shared" si="98"/>
        <v>1</v>
      </c>
      <c r="L1245" s="28">
        <f t="shared" si="97"/>
        <v>0</v>
      </c>
      <c r="M1245" s="28">
        <f t="shared" si="99"/>
        <v>0</v>
      </c>
    </row>
    <row r="1246" spans="1:13" ht="14.15" customHeight="1" x14ac:dyDescent="0.25">
      <c r="A1246" s="129">
        <v>16029879</v>
      </c>
      <c r="B1246" s="129" t="s">
        <v>380</v>
      </c>
      <c r="C1246" s="129" t="s">
        <v>381</v>
      </c>
      <c r="D1246" s="4" t="s">
        <v>2991</v>
      </c>
      <c r="E1246" s="6">
        <v>1</v>
      </c>
      <c r="F1246" s="6"/>
      <c r="G1246" s="7"/>
      <c r="H1246" s="122">
        <f>VLOOKUP(A1246,'NIP totaal 2020'!$A$4:$I$1943,9,0)</f>
        <v>0</v>
      </c>
      <c r="I1246" s="32">
        <f t="shared" si="95"/>
        <v>0</v>
      </c>
      <c r="J1246" s="27">
        <f t="shared" si="96"/>
        <v>0</v>
      </c>
      <c r="K1246" s="80">
        <f t="shared" si="98"/>
        <v>1</v>
      </c>
      <c r="L1246" s="28">
        <f t="shared" si="97"/>
        <v>0</v>
      </c>
      <c r="M1246" s="28">
        <f t="shared" si="99"/>
        <v>0</v>
      </c>
    </row>
    <row r="1247" spans="1:13" ht="14.15" customHeight="1" x14ac:dyDescent="0.25">
      <c r="A1247" s="129">
        <v>16029887</v>
      </c>
      <c r="B1247" s="129" t="s">
        <v>380</v>
      </c>
      <c r="C1247" s="129" t="s">
        <v>381</v>
      </c>
      <c r="D1247" s="4" t="s">
        <v>2991</v>
      </c>
      <c r="E1247" s="6">
        <v>1</v>
      </c>
      <c r="F1247" s="6"/>
      <c r="G1247" s="7"/>
      <c r="H1247" s="122">
        <f>VLOOKUP(A1247,'NIP totaal 2020'!$A$4:$I$1943,9,0)</f>
        <v>0</v>
      </c>
      <c r="I1247" s="32">
        <f t="shared" si="95"/>
        <v>0</v>
      </c>
      <c r="J1247" s="27">
        <f t="shared" si="96"/>
        <v>0</v>
      </c>
      <c r="K1247" s="80">
        <f t="shared" si="98"/>
        <v>1</v>
      </c>
      <c r="L1247" s="28">
        <f t="shared" si="97"/>
        <v>0</v>
      </c>
      <c r="M1247" s="28">
        <f t="shared" si="99"/>
        <v>0</v>
      </c>
    </row>
    <row r="1248" spans="1:13" ht="14.15" customHeight="1" x14ac:dyDescent="0.25">
      <c r="A1248" s="129">
        <v>16029992</v>
      </c>
      <c r="B1248" s="129" t="s">
        <v>382</v>
      </c>
      <c r="C1248" s="129" t="s">
        <v>383</v>
      </c>
      <c r="D1248" s="4" t="s">
        <v>2991</v>
      </c>
      <c r="E1248" s="6">
        <v>1</v>
      </c>
      <c r="F1248" s="6"/>
      <c r="G1248" s="7"/>
      <c r="H1248" s="122">
        <f>VLOOKUP(A1248,'NIP totaal 2020'!$A$4:$I$1943,9,0)</f>
        <v>0</v>
      </c>
      <c r="I1248" s="32">
        <f t="shared" si="95"/>
        <v>0</v>
      </c>
      <c r="J1248" s="27">
        <f t="shared" si="96"/>
        <v>0</v>
      </c>
      <c r="K1248" s="80">
        <f t="shared" si="98"/>
        <v>1</v>
      </c>
      <c r="L1248" s="28">
        <f t="shared" si="97"/>
        <v>0</v>
      </c>
      <c r="M1248" s="28">
        <f t="shared" si="99"/>
        <v>0</v>
      </c>
    </row>
    <row r="1249" spans="1:13" ht="14.15" customHeight="1" x14ac:dyDescent="0.25">
      <c r="A1249" s="129">
        <v>16041305</v>
      </c>
      <c r="B1249" s="129" t="s">
        <v>382</v>
      </c>
      <c r="C1249" s="129" t="s">
        <v>383</v>
      </c>
      <c r="D1249" s="4" t="s">
        <v>2991</v>
      </c>
      <c r="E1249" s="6">
        <v>1</v>
      </c>
      <c r="F1249" s="6"/>
      <c r="G1249" s="7"/>
      <c r="H1249" s="122">
        <f>VLOOKUP(A1249,'NIP totaal 2020'!$A$4:$I$1943,9,0)</f>
        <v>0</v>
      </c>
      <c r="I1249" s="32">
        <f t="shared" si="95"/>
        <v>0</v>
      </c>
      <c r="J1249" s="27">
        <f t="shared" si="96"/>
        <v>0</v>
      </c>
      <c r="K1249" s="80">
        <f t="shared" si="98"/>
        <v>1</v>
      </c>
      <c r="L1249" s="28">
        <f t="shared" si="97"/>
        <v>0</v>
      </c>
      <c r="M1249" s="28">
        <f t="shared" si="99"/>
        <v>0</v>
      </c>
    </row>
    <row r="1250" spans="1:13" ht="14.15" customHeight="1" x14ac:dyDescent="0.25">
      <c r="A1250" s="129">
        <v>16065220</v>
      </c>
      <c r="B1250" s="129" t="s">
        <v>368</v>
      </c>
      <c r="C1250" s="129" t="s">
        <v>369</v>
      </c>
      <c r="D1250" s="4" t="s">
        <v>2991</v>
      </c>
      <c r="E1250" s="6">
        <v>1</v>
      </c>
      <c r="F1250" s="6"/>
      <c r="G1250" s="7"/>
      <c r="H1250" s="122">
        <f>VLOOKUP(A1250,'NIP totaal 2020'!$A$4:$I$1943,9,0)</f>
        <v>0</v>
      </c>
      <c r="I1250" s="32">
        <f t="shared" si="95"/>
        <v>0</v>
      </c>
      <c r="J1250" s="27">
        <f t="shared" si="96"/>
        <v>0</v>
      </c>
      <c r="K1250" s="80">
        <f t="shared" si="98"/>
        <v>1</v>
      </c>
      <c r="L1250" s="28">
        <f t="shared" si="97"/>
        <v>0</v>
      </c>
      <c r="M1250" s="28">
        <f t="shared" si="99"/>
        <v>0</v>
      </c>
    </row>
    <row r="1251" spans="1:13" ht="14.15" customHeight="1" x14ac:dyDescent="0.25">
      <c r="A1251" s="129">
        <v>16065239</v>
      </c>
      <c r="B1251" s="129" t="s">
        <v>368</v>
      </c>
      <c r="C1251" s="129" t="s">
        <v>369</v>
      </c>
      <c r="D1251" s="4" t="s">
        <v>2991</v>
      </c>
      <c r="E1251" s="6">
        <v>1</v>
      </c>
      <c r="F1251" s="6"/>
      <c r="G1251" s="7"/>
      <c r="H1251" s="122">
        <f>VLOOKUP(A1251,'NIP totaal 2020'!$A$4:$I$1943,9,0)</f>
        <v>0</v>
      </c>
      <c r="I1251" s="32">
        <f t="shared" si="95"/>
        <v>0</v>
      </c>
      <c r="J1251" s="27">
        <f t="shared" si="96"/>
        <v>0</v>
      </c>
      <c r="K1251" s="80">
        <f t="shared" si="98"/>
        <v>1</v>
      </c>
      <c r="L1251" s="28">
        <f t="shared" si="97"/>
        <v>0</v>
      </c>
      <c r="M1251" s="28">
        <f t="shared" si="99"/>
        <v>0</v>
      </c>
    </row>
    <row r="1252" spans="1:13" ht="14.15" customHeight="1" x14ac:dyDescent="0.25">
      <c r="A1252" s="129">
        <v>16065247</v>
      </c>
      <c r="B1252" s="129" t="s">
        <v>368</v>
      </c>
      <c r="C1252" s="129" t="s">
        <v>369</v>
      </c>
      <c r="D1252" s="4" t="s">
        <v>2991</v>
      </c>
      <c r="E1252" s="6">
        <v>1</v>
      </c>
      <c r="F1252" s="6"/>
      <c r="G1252" s="7"/>
      <c r="H1252" s="122">
        <f>VLOOKUP(A1252,'NIP totaal 2020'!$A$4:$I$1943,9,0)</f>
        <v>0</v>
      </c>
      <c r="I1252" s="32">
        <f t="shared" si="95"/>
        <v>0</v>
      </c>
      <c r="J1252" s="27">
        <f t="shared" si="96"/>
        <v>0</v>
      </c>
      <c r="K1252" s="80">
        <f t="shared" si="98"/>
        <v>1</v>
      </c>
      <c r="L1252" s="28">
        <f t="shared" si="97"/>
        <v>0</v>
      </c>
      <c r="M1252" s="28">
        <f t="shared" si="99"/>
        <v>0</v>
      </c>
    </row>
    <row r="1253" spans="1:13" ht="14.15" customHeight="1" x14ac:dyDescent="0.25">
      <c r="A1253" s="129">
        <v>16065255</v>
      </c>
      <c r="B1253" s="129" t="s">
        <v>368</v>
      </c>
      <c r="C1253" s="129" t="s">
        <v>369</v>
      </c>
      <c r="D1253" s="4" t="s">
        <v>2991</v>
      </c>
      <c r="E1253" s="6">
        <v>1</v>
      </c>
      <c r="F1253" s="6"/>
      <c r="G1253" s="7"/>
      <c r="H1253" s="122">
        <f>VLOOKUP(A1253,'NIP totaal 2020'!$A$4:$I$1943,9,0)</f>
        <v>0</v>
      </c>
      <c r="I1253" s="32">
        <f t="shared" si="95"/>
        <v>0</v>
      </c>
      <c r="J1253" s="27">
        <f t="shared" si="96"/>
        <v>0</v>
      </c>
      <c r="K1253" s="80">
        <f t="shared" si="98"/>
        <v>1</v>
      </c>
      <c r="L1253" s="28">
        <f t="shared" si="97"/>
        <v>0</v>
      </c>
      <c r="M1253" s="28">
        <f t="shared" si="99"/>
        <v>0</v>
      </c>
    </row>
    <row r="1254" spans="1:13" ht="14.15" customHeight="1" x14ac:dyDescent="0.25">
      <c r="A1254" s="129">
        <v>16137973</v>
      </c>
      <c r="B1254" s="129" t="s">
        <v>384</v>
      </c>
      <c r="C1254" s="129" t="s">
        <v>2736</v>
      </c>
      <c r="D1254" s="4" t="s">
        <v>2991</v>
      </c>
      <c r="E1254" s="6">
        <v>1</v>
      </c>
      <c r="F1254" s="6"/>
      <c r="G1254" s="7"/>
      <c r="H1254" s="122">
        <f>VLOOKUP(A1254,'NIP totaal 2020'!$A$4:$I$1943,9,0)</f>
        <v>0</v>
      </c>
      <c r="I1254" s="32">
        <f t="shared" si="95"/>
        <v>0</v>
      </c>
      <c r="J1254" s="27">
        <f t="shared" si="96"/>
        <v>0</v>
      </c>
      <c r="K1254" s="80">
        <f t="shared" si="98"/>
        <v>1</v>
      </c>
      <c r="L1254" s="28">
        <f t="shared" si="97"/>
        <v>0</v>
      </c>
      <c r="M1254" s="28">
        <f t="shared" si="99"/>
        <v>0</v>
      </c>
    </row>
    <row r="1255" spans="1:13" ht="14.15" customHeight="1" x14ac:dyDescent="0.25">
      <c r="A1255" s="129">
        <v>16140087</v>
      </c>
      <c r="B1255" s="129" t="s">
        <v>385</v>
      </c>
      <c r="C1255" s="129" t="s">
        <v>386</v>
      </c>
      <c r="D1255" s="4" t="s">
        <v>2991</v>
      </c>
      <c r="E1255" s="6">
        <v>1</v>
      </c>
      <c r="F1255" s="6"/>
      <c r="G1255" s="7"/>
      <c r="H1255" s="122">
        <f>VLOOKUP(A1255,'NIP totaal 2020'!$A$4:$I$1943,9,0)</f>
        <v>0</v>
      </c>
      <c r="I1255" s="32">
        <f t="shared" si="95"/>
        <v>0</v>
      </c>
      <c r="J1255" s="27">
        <f t="shared" si="96"/>
        <v>0</v>
      </c>
      <c r="K1255" s="80">
        <f t="shared" si="98"/>
        <v>1</v>
      </c>
      <c r="L1255" s="28">
        <f t="shared" si="97"/>
        <v>0</v>
      </c>
      <c r="M1255" s="28">
        <f t="shared" si="99"/>
        <v>0</v>
      </c>
    </row>
    <row r="1256" spans="1:13" ht="14.15" customHeight="1" x14ac:dyDescent="0.25">
      <c r="A1256" s="129">
        <v>16140125</v>
      </c>
      <c r="B1256" s="129" t="s">
        <v>387</v>
      </c>
      <c r="C1256" s="129" t="s">
        <v>388</v>
      </c>
      <c r="D1256" s="4" t="s">
        <v>2991</v>
      </c>
      <c r="E1256" s="6">
        <v>1</v>
      </c>
      <c r="F1256" s="6"/>
      <c r="G1256" s="7"/>
      <c r="H1256" s="122">
        <f>VLOOKUP(A1256,'NIP totaal 2020'!$A$4:$I$1943,9,0)</f>
        <v>0</v>
      </c>
      <c r="I1256" s="32">
        <f t="shared" si="95"/>
        <v>0</v>
      </c>
      <c r="J1256" s="27">
        <f t="shared" si="96"/>
        <v>0</v>
      </c>
      <c r="K1256" s="80">
        <f t="shared" si="98"/>
        <v>1</v>
      </c>
      <c r="L1256" s="28">
        <f t="shared" si="97"/>
        <v>0</v>
      </c>
      <c r="M1256" s="28">
        <f t="shared" si="99"/>
        <v>0</v>
      </c>
    </row>
    <row r="1257" spans="1:13" ht="14.15" customHeight="1" x14ac:dyDescent="0.25">
      <c r="A1257" s="129">
        <v>16165969</v>
      </c>
      <c r="B1257" s="129" t="s">
        <v>376</v>
      </c>
      <c r="C1257" s="129" t="s">
        <v>2734</v>
      </c>
      <c r="D1257" s="4" t="s">
        <v>2991</v>
      </c>
      <c r="E1257" s="6">
        <v>1</v>
      </c>
      <c r="F1257" s="6"/>
      <c r="G1257" s="7"/>
      <c r="H1257" s="122">
        <f>VLOOKUP(A1257,'NIP totaal 2020'!$A$4:$I$1943,9,0)</f>
        <v>0</v>
      </c>
      <c r="I1257" s="32">
        <f t="shared" si="95"/>
        <v>0</v>
      </c>
      <c r="J1257" s="27">
        <f t="shared" si="96"/>
        <v>0</v>
      </c>
      <c r="K1257" s="80">
        <f t="shared" si="98"/>
        <v>1</v>
      </c>
      <c r="L1257" s="28">
        <f t="shared" si="97"/>
        <v>0</v>
      </c>
      <c r="M1257" s="28">
        <f t="shared" si="99"/>
        <v>0</v>
      </c>
    </row>
    <row r="1258" spans="1:13" ht="14.15" customHeight="1" x14ac:dyDescent="0.25">
      <c r="A1258" s="129">
        <v>16165977</v>
      </c>
      <c r="B1258" s="129" t="s">
        <v>376</v>
      </c>
      <c r="C1258" s="129" t="s">
        <v>2734</v>
      </c>
      <c r="D1258" s="4" t="s">
        <v>2991</v>
      </c>
      <c r="E1258" s="6">
        <v>1</v>
      </c>
      <c r="F1258" s="6"/>
      <c r="G1258" s="7"/>
      <c r="H1258" s="122">
        <f>VLOOKUP(A1258,'NIP totaal 2020'!$A$4:$I$1943,9,0)</f>
        <v>0</v>
      </c>
      <c r="I1258" s="32">
        <f t="shared" si="95"/>
        <v>0</v>
      </c>
      <c r="J1258" s="27">
        <f t="shared" si="96"/>
        <v>0</v>
      </c>
      <c r="K1258" s="80">
        <f t="shared" si="98"/>
        <v>1</v>
      </c>
      <c r="L1258" s="28">
        <f t="shared" si="97"/>
        <v>0</v>
      </c>
      <c r="M1258" s="28">
        <f t="shared" si="99"/>
        <v>0</v>
      </c>
    </row>
    <row r="1259" spans="1:13" ht="14.15" customHeight="1" x14ac:dyDescent="0.25">
      <c r="A1259" s="129">
        <v>16168054</v>
      </c>
      <c r="B1259" s="129" t="s">
        <v>372</v>
      </c>
      <c r="C1259" s="129" t="s">
        <v>373</v>
      </c>
      <c r="D1259" s="4" t="s">
        <v>2991</v>
      </c>
      <c r="E1259" s="6">
        <v>1</v>
      </c>
      <c r="F1259" s="6"/>
      <c r="G1259" s="7"/>
      <c r="H1259" s="122">
        <f>VLOOKUP(A1259,'NIP totaal 2020'!$A$4:$I$1943,9,0)</f>
        <v>0</v>
      </c>
      <c r="I1259" s="32">
        <f t="shared" si="95"/>
        <v>0</v>
      </c>
      <c r="J1259" s="27">
        <f t="shared" si="96"/>
        <v>0</v>
      </c>
      <c r="K1259" s="80">
        <f t="shared" si="98"/>
        <v>1</v>
      </c>
      <c r="L1259" s="28">
        <f t="shared" si="97"/>
        <v>0</v>
      </c>
      <c r="M1259" s="28">
        <f t="shared" si="99"/>
        <v>0</v>
      </c>
    </row>
    <row r="1260" spans="1:13" ht="14.15" customHeight="1" x14ac:dyDescent="0.25">
      <c r="A1260" s="129">
        <v>16190688</v>
      </c>
      <c r="B1260" s="129" t="s">
        <v>368</v>
      </c>
      <c r="C1260" s="129" t="s">
        <v>369</v>
      </c>
      <c r="D1260" s="4" t="s">
        <v>2991</v>
      </c>
      <c r="E1260" s="6">
        <v>1</v>
      </c>
      <c r="F1260" s="6"/>
      <c r="G1260" s="7"/>
      <c r="H1260" s="122">
        <f>VLOOKUP(A1260,'NIP totaal 2020'!$A$4:$I$1943,9,0)</f>
        <v>0</v>
      </c>
      <c r="I1260" s="32">
        <f t="shared" si="95"/>
        <v>0</v>
      </c>
      <c r="J1260" s="27">
        <f t="shared" si="96"/>
        <v>0</v>
      </c>
      <c r="K1260" s="80">
        <f t="shared" si="98"/>
        <v>1</v>
      </c>
      <c r="L1260" s="28">
        <f t="shared" si="97"/>
        <v>0</v>
      </c>
      <c r="M1260" s="28">
        <f t="shared" si="99"/>
        <v>0</v>
      </c>
    </row>
    <row r="1261" spans="1:13" ht="14.15" customHeight="1" x14ac:dyDescent="0.25">
      <c r="A1261" s="129">
        <v>16190793</v>
      </c>
      <c r="B1261" s="129" t="s">
        <v>368</v>
      </c>
      <c r="C1261" s="129" t="s">
        <v>369</v>
      </c>
      <c r="D1261" s="4" t="s">
        <v>2991</v>
      </c>
      <c r="E1261" s="6">
        <v>1</v>
      </c>
      <c r="F1261" s="6"/>
      <c r="G1261" s="7"/>
      <c r="H1261" s="122">
        <f>VLOOKUP(A1261,'NIP totaal 2020'!$A$4:$I$1943,9,0)</f>
        <v>0</v>
      </c>
      <c r="I1261" s="32">
        <f t="shared" si="95"/>
        <v>0</v>
      </c>
      <c r="J1261" s="27">
        <f t="shared" si="96"/>
        <v>0</v>
      </c>
      <c r="K1261" s="80">
        <f t="shared" si="98"/>
        <v>1</v>
      </c>
      <c r="L1261" s="28">
        <f t="shared" si="97"/>
        <v>0</v>
      </c>
      <c r="M1261" s="28">
        <f t="shared" si="99"/>
        <v>0</v>
      </c>
    </row>
    <row r="1262" spans="1:13" ht="14.15" customHeight="1" x14ac:dyDescent="0.25">
      <c r="A1262" s="129">
        <v>16190807</v>
      </c>
      <c r="B1262" s="129" t="s">
        <v>368</v>
      </c>
      <c r="C1262" s="129" t="s">
        <v>369</v>
      </c>
      <c r="D1262" s="4" t="s">
        <v>2991</v>
      </c>
      <c r="E1262" s="6">
        <v>1</v>
      </c>
      <c r="F1262" s="6"/>
      <c r="G1262" s="7"/>
      <c r="H1262" s="122">
        <f>VLOOKUP(A1262,'NIP totaal 2020'!$A$4:$I$1943,9,0)</f>
        <v>0</v>
      </c>
      <c r="I1262" s="32">
        <f t="shared" si="95"/>
        <v>0</v>
      </c>
      <c r="J1262" s="27">
        <f t="shared" si="96"/>
        <v>0</v>
      </c>
      <c r="K1262" s="80">
        <f t="shared" si="98"/>
        <v>1</v>
      </c>
      <c r="L1262" s="28">
        <f t="shared" si="97"/>
        <v>0</v>
      </c>
      <c r="M1262" s="28">
        <f t="shared" si="99"/>
        <v>0</v>
      </c>
    </row>
    <row r="1263" spans="1:13" ht="14.15" customHeight="1" x14ac:dyDescent="0.25">
      <c r="A1263" s="129">
        <v>16190815</v>
      </c>
      <c r="B1263" s="129" t="s">
        <v>368</v>
      </c>
      <c r="C1263" s="129" t="s">
        <v>369</v>
      </c>
      <c r="D1263" s="4" t="s">
        <v>2991</v>
      </c>
      <c r="E1263" s="6">
        <v>1</v>
      </c>
      <c r="F1263" s="6"/>
      <c r="G1263" s="7"/>
      <c r="H1263" s="122">
        <f>VLOOKUP(A1263,'NIP totaal 2020'!$A$4:$I$1943,9,0)</f>
        <v>0</v>
      </c>
      <c r="I1263" s="32">
        <f t="shared" si="95"/>
        <v>0</v>
      </c>
      <c r="J1263" s="27">
        <f t="shared" si="96"/>
        <v>0</v>
      </c>
      <c r="K1263" s="80">
        <f t="shared" si="98"/>
        <v>1</v>
      </c>
      <c r="L1263" s="28">
        <f t="shared" si="97"/>
        <v>0</v>
      </c>
      <c r="M1263" s="28">
        <f t="shared" si="99"/>
        <v>0</v>
      </c>
    </row>
    <row r="1264" spans="1:13" ht="14.15" customHeight="1" x14ac:dyDescent="0.25">
      <c r="A1264" s="129">
        <v>16190823</v>
      </c>
      <c r="B1264" s="129" t="s">
        <v>368</v>
      </c>
      <c r="C1264" s="129" t="s">
        <v>369</v>
      </c>
      <c r="D1264" s="4" t="s">
        <v>2991</v>
      </c>
      <c r="E1264" s="6">
        <v>1</v>
      </c>
      <c r="F1264" s="6"/>
      <c r="G1264" s="7"/>
      <c r="H1264" s="122">
        <f>VLOOKUP(A1264,'NIP totaal 2020'!$A$4:$I$1943,9,0)</f>
        <v>0</v>
      </c>
      <c r="I1264" s="32">
        <f t="shared" si="95"/>
        <v>0</v>
      </c>
      <c r="J1264" s="27">
        <f t="shared" si="96"/>
        <v>0</v>
      </c>
      <c r="K1264" s="80">
        <f t="shared" si="98"/>
        <v>1</v>
      </c>
      <c r="L1264" s="28">
        <f t="shared" si="97"/>
        <v>0</v>
      </c>
      <c r="M1264" s="28">
        <f t="shared" si="99"/>
        <v>0</v>
      </c>
    </row>
    <row r="1265" spans="1:13" ht="14.15" customHeight="1" x14ac:dyDescent="0.25">
      <c r="A1265" s="129">
        <v>16190831</v>
      </c>
      <c r="B1265" s="129" t="s">
        <v>368</v>
      </c>
      <c r="C1265" s="129" t="s">
        <v>369</v>
      </c>
      <c r="D1265" s="4" t="s">
        <v>2991</v>
      </c>
      <c r="E1265" s="6">
        <v>1</v>
      </c>
      <c r="F1265" s="6"/>
      <c r="G1265" s="7"/>
      <c r="H1265" s="122">
        <f>VLOOKUP(A1265,'NIP totaal 2020'!$A$4:$I$1943,9,0)</f>
        <v>0</v>
      </c>
      <c r="I1265" s="32">
        <f t="shared" si="95"/>
        <v>0</v>
      </c>
      <c r="J1265" s="27">
        <f t="shared" si="96"/>
        <v>0</v>
      </c>
      <c r="K1265" s="80">
        <f t="shared" si="98"/>
        <v>1</v>
      </c>
      <c r="L1265" s="28">
        <f t="shared" si="97"/>
        <v>0</v>
      </c>
      <c r="M1265" s="28">
        <f t="shared" si="99"/>
        <v>0</v>
      </c>
    </row>
    <row r="1266" spans="1:13" ht="14.15" customHeight="1" x14ac:dyDescent="0.25">
      <c r="A1266" s="129">
        <v>16190858</v>
      </c>
      <c r="B1266" s="129" t="s">
        <v>374</v>
      </c>
      <c r="C1266" s="129" t="s">
        <v>375</v>
      </c>
      <c r="D1266" s="4" t="s">
        <v>2991</v>
      </c>
      <c r="E1266" s="6">
        <v>1</v>
      </c>
      <c r="F1266" s="6"/>
      <c r="G1266" s="7"/>
      <c r="H1266" s="122">
        <f>VLOOKUP(A1266,'NIP totaal 2020'!$A$4:$I$1943,9,0)</f>
        <v>0</v>
      </c>
      <c r="I1266" s="32">
        <f t="shared" si="95"/>
        <v>0</v>
      </c>
      <c r="J1266" s="27">
        <f t="shared" si="96"/>
        <v>0</v>
      </c>
      <c r="K1266" s="80">
        <f t="shared" si="98"/>
        <v>1</v>
      </c>
      <c r="L1266" s="28">
        <f t="shared" si="97"/>
        <v>0</v>
      </c>
      <c r="M1266" s="28">
        <f t="shared" si="99"/>
        <v>0</v>
      </c>
    </row>
    <row r="1267" spans="1:13" ht="14.15" customHeight="1" x14ac:dyDescent="0.25">
      <c r="A1267" s="129">
        <v>16190866</v>
      </c>
      <c r="B1267" s="129" t="s">
        <v>374</v>
      </c>
      <c r="C1267" s="129" t="s">
        <v>375</v>
      </c>
      <c r="D1267" s="4" t="s">
        <v>2991</v>
      </c>
      <c r="E1267" s="6">
        <v>1</v>
      </c>
      <c r="F1267" s="6"/>
      <c r="G1267" s="7"/>
      <c r="H1267" s="122">
        <f>VLOOKUP(A1267,'NIP totaal 2020'!$A$4:$I$1943,9,0)</f>
        <v>0</v>
      </c>
      <c r="I1267" s="32">
        <f t="shared" si="95"/>
        <v>0</v>
      </c>
      <c r="J1267" s="27">
        <f t="shared" si="96"/>
        <v>0</v>
      </c>
      <c r="K1267" s="80">
        <f t="shared" si="98"/>
        <v>1</v>
      </c>
      <c r="L1267" s="28">
        <f t="shared" si="97"/>
        <v>0</v>
      </c>
      <c r="M1267" s="28">
        <f t="shared" si="99"/>
        <v>0</v>
      </c>
    </row>
    <row r="1268" spans="1:13" ht="14.15" customHeight="1" x14ac:dyDescent="0.25">
      <c r="A1268" s="129">
        <v>16190874</v>
      </c>
      <c r="B1268" s="129" t="s">
        <v>374</v>
      </c>
      <c r="C1268" s="129" t="s">
        <v>375</v>
      </c>
      <c r="D1268" s="4" t="s">
        <v>2991</v>
      </c>
      <c r="E1268" s="6">
        <v>1</v>
      </c>
      <c r="F1268" s="6"/>
      <c r="G1268" s="7"/>
      <c r="H1268" s="122">
        <f>VLOOKUP(A1268,'NIP totaal 2020'!$A$4:$I$1943,9,0)</f>
        <v>0</v>
      </c>
      <c r="I1268" s="32">
        <f t="shared" si="95"/>
        <v>0</v>
      </c>
      <c r="J1268" s="27">
        <f t="shared" si="96"/>
        <v>0</v>
      </c>
      <c r="K1268" s="80">
        <f t="shared" si="98"/>
        <v>1</v>
      </c>
      <c r="L1268" s="28">
        <f t="shared" si="97"/>
        <v>0</v>
      </c>
      <c r="M1268" s="28">
        <f t="shared" si="99"/>
        <v>0</v>
      </c>
    </row>
    <row r="1269" spans="1:13" ht="14.15" customHeight="1" x14ac:dyDescent="0.25">
      <c r="A1269" s="129">
        <v>16190882</v>
      </c>
      <c r="B1269" s="129" t="s">
        <v>374</v>
      </c>
      <c r="C1269" s="129" t="s">
        <v>375</v>
      </c>
      <c r="D1269" s="4" t="s">
        <v>2991</v>
      </c>
      <c r="E1269" s="6">
        <v>1</v>
      </c>
      <c r="F1269" s="6"/>
      <c r="G1269" s="7"/>
      <c r="H1269" s="122">
        <f>VLOOKUP(A1269,'NIP totaal 2020'!$A$4:$I$1943,9,0)</f>
        <v>0</v>
      </c>
      <c r="I1269" s="32">
        <f t="shared" si="95"/>
        <v>0</v>
      </c>
      <c r="J1269" s="27">
        <f t="shared" si="96"/>
        <v>0</v>
      </c>
      <c r="K1269" s="80">
        <f t="shared" si="98"/>
        <v>1</v>
      </c>
      <c r="L1269" s="28">
        <f t="shared" si="97"/>
        <v>0</v>
      </c>
      <c r="M1269" s="28">
        <f t="shared" si="99"/>
        <v>0</v>
      </c>
    </row>
    <row r="1270" spans="1:13" ht="14.15" customHeight="1" x14ac:dyDescent="0.25">
      <c r="A1270" s="129">
        <v>16190890</v>
      </c>
      <c r="B1270" s="129" t="s">
        <v>374</v>
      </c>
      <c r="C1270" s="129" t="s">
        <v>375</v>
      </c>
      <c r="D1270" s="4" t="s">
        <v>2991</v>
      </c>
      <c r="E1270" s="6">
        <v>1</v>
      </c>
      <c r="F1270" s="6"/>
      <c r="G1270" s="7"/>
      <c r="H1270" s="122">
        <f>VLOOKUP(A1270,'NIP totaal 2020'!$A$4:$I$1943,9,0)</f>
        <v>0</v>
      </c>
      <c r="I1270" s="32">
        <f t="shared" si="95"/>
        <v>0</v>
      </c>
      <c r="J1270" s="27">
        <f t="shared" si="96"/>
        <v>0</v>
      </c>
      <c r="K1270" s="80">
        <f t="shared" si="98"/>
        <v>1</v>
      </c>
      <c r="L1270" s="28">
        <f t="shared" si="97"/>
        <v>0</v>
      </c>
      <c r="M1270" s="28">
        <f t="shared" si="99"/>
        <v>0</v>
      </c>
    </row>
    <row r="1271" spans="1:13" ht="14.15" customHeight="1" x14ac:dyDescent="0.25">
      <c r="A1271" s="129">
        <v>16201825</v>
      </c>
      <c r="B1271" s="129" t="s">
        <v>372</v>
      </c>
      <c r="C1271" s="129" t="s">
        <v>373</v>
      </c>
      <c r="D1271" s="4" t="s">
        <v>2991</v>
      </c>
      <c r="E1271" s="6">
        <v>1</v>
      </c>
      <c r="F1271" s="6"/>
      <c r="G1271" s="7"/>
      <c r="H1271" s="122">
        <f>VLOOKUP(A1271,'NIP totaal 2020'!$A$4:$I$1943,9,0)</f>
        <v>0</v>
      </c>
      <c r="I1271" s="32">
        <f t="shared" si="95"/>
        <v>0</v>
      </c>
      <c r="J1271" s="27">
        <f t="shared" si="96"/>
        <v>0</v>
      </c>
      <c r="K1271" s="80">
        <f t="shared" si="98"/>
        <v>1</v>
      </c>
      <c r="L1271" s="28">
        <f t="shared" si="97"/>
        <v>0</v>
      </c>
      <c r="M1271" s="28">
        <f t="shared" si="99"/>
        <v>0</v>
      </c>
    </row>
    <row r="1272" spans="1:13" ht="14.15" customHeight="1" x14ac:dyDescent="0.25">
      <c r="A1272" s="129">
        <v>16201833</v>
      </c>
      <c r="B1272" s="129" t="s">
        <v>368</v>
      </c>
      <c r="C1272" s="129" t="s">
        <v>369</v>
      </c>
      <c r="D1272" s="4" t="s">
        <v>2991</v>
      </c>
      <c r="E1272" s="6">
        <v>1</v>
      </c>
      <c r="F1272" s="6"/>
      <c r="G1272" s="7"/>
      <c r="H1272" s="122">
        <f>VLOOKUP(A1272,'NIP totaal 2020'!$A$4:$I$1943,9,0)</f>
        <v>0</v>
      </c>
      <c r="I1272" s="32">
        <f t="shared" si="95"/>
        <v>0</v>
      </c>
      <c r="J1272" s="27">
        <f t="shared" si="96"/>
        <v>0</v>
      </c>
      <c r="K1272" s="80">
        <f t="shared" si="98"/>
        <v>1</v>
      </c>
      <c r="L1272" s="28">
        <f t="shared" si="97"/>
        <v>0</v>
      </c>
      <c r="M1272" s="28">
        <f t="shared" si="99"/>
        <v>0</v>
      </c>
    </row>
    <row r="1273" spans="1:13" ht="14.15" customHeight="1" x14ac:dyDescent="0.25">
      <c r="A1273" s="129">
        <v>16201841</v>
      </c>
      <c r="B1273" s="129" t="s">
        <v>368</v>
      </c>
      <c r="C1273" s="129" t="s">
        <v>369</v>
      </c>
      <c r="D1273" s="4" t="s">
        <v>2991</v>
      </c>
      <c r="E1273" s="6">
        <v>1</v>
      </c>
      <c r="F1273" s="6"/>
      <c r="G1273" s="7"/>
      <c r="H1273" s="122">
        <f>VLOOKUP(A1273,'NIP totaal 2020'!$A$4:$I$1943,9,0)</f>
        <v>0</v>
      </c>
      <c r="I1273" s="32">
        <f t="shared" si="95"/>
        <v>0</v>
      </c>
      <c r="J1273" s="27">
        <f t="shared" si="96"/>
        <v>0</v>
      </c>
      <c r="K1273" s="80">
        <f t="shared" si="98"/>
        <v>1</v>
      </c>
      <c r="L1273" s="28">
        <f t="shared" si="97"/>
        <v>0</v>
      </c>
      <c r="M1273" s="28">
        <f t="shared" si="99"/>
        <v>0</v>
      </c>
    </row>
    <row r="1274" spans="1:13" ht="14.15" customHeight="1" x14ac:dyDescent="0.25">
      <c r="A1274" s="129">
        <v>16201868</v>
      </c>
      <c r="B1274" s="129" t="s">
        <v>368</v>
      </c>
      <c r="C1274" s="129" t="s">
        <v>369</v>
      </c>
      <c r="D1274" s="4" t="s">
        <v>2991</v>
      </c>
      <c r="E1274" s="6">
        <v>1</v>
      </c>
      <c r="F1274" s="6"/>
      <c r="G1274" s="7"/>
      <c r="H1274" s="122">
        <f>VLOOKUP(A1274,'NIP totaal 2020'!$A$4:$I$1943,9,0)</f>
        <v>0</v>
      </c>
      <c r="I1274" s="32">
        <f t="shared" si="95"/>
        <v>0</v>
      </c>
      <c r="J1274" s="27">
        <f t="shared" si="96"/>
        <v>0</v>
      </c>
      <c r="K1274" s="80">
        <f t="shared" si="98"/>
        <v>1</v>
      </c>
      <c r="L1274" s="28">
        <f t="shared" si="97"/>
        <v>0</v>
      </c>
      <c r="M1274" s="28">
        <f t="shared" si="99"/>
        <v>0</v>
      </c>
    </row>
    <row r="1275" spans="1:13" ht="14.15" customHeight="1" x14ac:dyDescent="0.25">
      <c r="A1275" s="129">
        <v>16201876</v>
      </c>
      <c r="B1275" s="129" t="s">
        <v>368</v>
      </c>
      <c r="C1275" s="129" t="s">
        <v>369</v>
      </c>
      <c r="D1275" s="4" t="s">
        <v>2991</v>
      </c>
      <c r="E1275" s="6">
        <v>1</v>
      </c>
      <c r="F1275" s="6"/>
      <c r="G1275" s="7"/>
      <c r="H1275" s="122">
        <f>VLOOKUP(A1275,'NIP totaal 2020'!$A$4:$I$1943,9,0)</f>
        <v>0</v>
      </c>
      <c r="I1275" s="32">
        <f t="shared" si="95"/>
        <v>0</v>
      </c>
      <c r="J1275" s="27">
        <f t="shared" si="96"/>
        <v>0</v>
      </c>
      <c r="K1275" s="80">
        <f t="shared" si="98"/>
        <v>1</v>
      </c>
      <c r="L1275" s="28">
        <f t="shared" si="97"/>
        <v>0</v>
      </c>
      <c r="M1275" s="28">
        <f t="shared" si="99"/>
        <v>0</v>
      </c>
    </row>
    <row r="1276" spans="1:13" ht="14.15" customHeight="1" x14ac:dyDescent="0.25">
      <c r="A1276" s="129">
        <v>16201884</v>
      </c>
      <c r="B1276" s="129" t="s">
        <v>368</v>
      </c>
      <c r="C1276" s="129" t="s">
        <v>369</v>
      </c>
      <c r="D1276" s="4" t="s">
        <v>2991</v>
      </c>
      <c r="E1276" s="6">
        <v>1</v>
      </c>
      <c r="F1276" s="6"/>
      <c r="G1276" s="7"/>
      <c r="H1276" s="122">
        <f>VLOOKUP(A1276,'NIP totaal 2020'!$A$4:$I$1943,9,0)</f>
        <v>0</v>
      </c>
      <c r="I1276" s="32">
        <f t="shared" si="95"/>
        <v>0</v>
      </c>
      <c r="J1276" s="27">
        <f t="shared" si="96"/>
        <v>0</v>
      </c>
      <c r="K1276" s="80">
        <f t="shared" si="98"/>
        <v>1</v>
      </c>
      <c r="L1276" s="28">
        <f t="shared" si="97"/>
        <v>0</v>
      </c>
      <c r="M1276" s="28">
        <f t="shared" si="99"/>
        <v>0</v>
      </c>
    </row>
    <row r="1277" spans="1:13" ht="14.15" customHeight="1" x14ac:dyDescent="0.25">
      <c r="A1277" s="129">
        <v>16201892</v>
      </c>
      <c r="B1277" s="129" t="s">
        <v>368</v>
      </c>
      <c r="C1277" s="129" t="s">
        <v>369</v>
      </c>
      <c r="D1277" s="4" t="s">
        <v>2991</v>
      </c>
      <c r="E1277" s="6">
        <v>1</v>
      </c>
      <c r="F1277" s="6"/>
      <c r="G1277" s="7"/>
      <c r="H1277" s="122">
        <f>VLOOKUP(A1277,'NIP totaal 2020'!$A$4:$I$1943,9,0)</f>
        <v>0</v>
      </c>
      <c r="I1277" s="32">
        <f t="shared" si="95"/>
        <v>0</v>
      </c>
      <c r="J1277" s="27">
        <f t="shared" si="96"/>
        <v>0</v>
      </c>
      <c r="K1277" s="80">
        <f t="shared" si="98"/>
        <v>1</v>
      </c>
      <c r="L1277" s="28">
        <f t="shared" si="97"/>
        <v>0</v>
      </c>
      <c r="M1277" s="28">
        <f t="shared" si="99"/>
        <v>0</v>
      </c>
    </row>
    <row r="1278" spans="1:13" ht="14.15" customHeight="1" x14ac:dyDescent="0.25">
      <c r="A1278" s="129">
        <v>16201906</v>
      </c>
      <c r="B1278" s="129" t="s">
        <v>368</v>
      </c>
      <c r="C1278" s="129" t="s">
        <v>369</v>
      </c>
      <c r="D1278" s="4" t="s">
        <v>2991</v>
      </c>
      <c r="E1278" s="6">
        <v>1</v>
      </c>
      <c r="F1278" s="6"/>
      <c r="G1278" s="7"/>
      <c r="H1278" s="122">
        <f>VLOOKUP(A1278,'NIP totaal 2020'!$A$4:$I$1943,9,0)</f>
        <v>0</v>
      </c>
      <c r="I1278" s="32">
        <f t="shared" si="95"/>
        <v>0</v>
      </c>
      <c r="J1278" s="27">
        <f t="shared" si="96"/>
        <v>0</v>
      </c>
      <c r="K1278" s="80">
        <f t="shared" si="98"/>
        <v>1</v>
      </c>
      <c r="L1278" s="28">
        <f t="shared" si="97"/>
        <v>0</v>
      </c>
      <c r="M1278" s="28">
        <f t="shared" si="99"/>
        <v>0</v>
      </c>
    </row>
    <row r="1279" spans="1:13" ht="14.15" customHeight="1" x14ac:dyDescent="0.25">
      <c r="A1279" s="129">
        <v>16202929</v>
      </c>
      <c r="B1279" s="129" t="s">
        <v>368</v>
      </c>
      <c r="C1279" s="129" t="s">
        <v>369</v>
      </c>
      <c r="D1279" s="4" t="s">
        <v>2991</v>
      </c>
      <c r="E1279" s="6">
        <v>1</v>
      </c>
      <c r="F1279" s="6"/>
      <c r="G1279" s="7"/>
      <c r="H1279" s="122">
        <f>VLOOKUP(A1279,'NIP totaal 2020'!$A$4:$I$1943,9,0)</f>
        <v>0</v>
      </c>
      <c r="I1279" s="32">
        <f t="shared" si="95"/>
        <v>0</v>
      </c>
      <c r="J1279" s="27">
        <f t="shared" si="96"/>
        <v>0</v>
      </c>
      <c r="K1279" s="80">
        <f t="shared" si="98"/>
        <v>1</v>
      </c>
      <c r="L1279" s="28">
        <f t="shared" si="97"/>
        <v>0</v>
      </c>
      <c r="M1279" s="28">
        <f t="shared" si="99"/>
        <v>0</v>
      </c>
    </row>
    <row r="1280" spans="1:13" ht="14.15" customHeight="1" x14ac:dyDescent="0.25">
      <c r="A1280" s="129">
        <v>16202937</v>
      </c>
      <c r="B1280" s="129" t="s">
        <v>368</v>
      </c>
      <c r="C1280" s="129" t="s">
        <v>369</v>
      </c>
      <c r="D1280" s="4" t="s">
        <v>2991</v>
      </c>
      <c r="E1280" s="6">
        <v>1</v>
      </c>
      <c r="F1280" s="6"/>
      <c r="G1280" s="7"/>
      <c r="H1280" s="122">
        <f>VLOOKUP(A1280,'NIP totaal 2020'!$A$4:$I$1943,9,0)</f>
        <v>0</v>
      </c>
      <c r="I1280" s="32">
        <f t="shared" si="95"/>
        <v>0</v>
      </c>
      <c r="J1280" s="27">
        <f t="shared" si="96"/>
        <v>0</v>
      </c>
      <c r="K1280" s="80">
        <f t="shared" si="98"/>
        <v>1</v>
      </c>
      <c r="L1280" s="28">
        <f t="shared" si="97"/>
        <v>0</v>
      </c>
      <c r="M1280" s="28">
        <f t="shared" si="99"/>
        <v>0</v>
      </c>
    </row>
    <row r="1281" spans="1:13" ht="14.15" customHeight="1" x14ac:dyDescent="0.25">
      <c r="A1281" s="129">
        <v>16202945</v>
      </c>
      <c r="B1281" s="129" t="s">
        <v>368</v>
      </c>
      <c r="C1281" s="129" t="s">
        <v>369</v>
      </c>
      <c r="D1281" s="4" t="s">
        <v>2991</v>
      </c>
      <c r="E1281" s="6">
        <v>1</v>
      </c>
      <c r="F1281" s="6"/>
      <c r="G1281" s="7"/>
      <c r="H1281" s="122">
        <f>VLOOKUP(A1281,'NIP totaal 2020'!$A$4:$I$1943,9,0)</f>
        <v>0</v>
      </c>
      <c r="I1281" s="32">
        <f t="shared" si="95"/>
        <v>0</v>
      </c>
      <c r="J1281" s="27">
        <f t="shared" si="96"/>
        <v>0</v>
      </c>
      <c r="K1281" s="80">
        <f t="shared" si="98"/>
        <v>1</v>
      </c>
      <c r="L1281" s="28">
        <f t="shared" si="97"/>
        <v>0</v>
      </c>
      <c r="M1281" s="28">
        <f t="shared" si="99"/>
        <v>0</v>
      </c>
    </row>
    <row r="1282" spans="1:13" ht="14.15" customHeight="1" x14ac:dyDescent="0.25">
      <c r="A1282" s="129">
        <v>16208277</v>
      </c>
      <c r="B1282" s="129" t="s">
        <v>368</v>
      </c>
      <c r="C1282" s="129" t="s">
        <v>369</v>
      </c>
      <c r="D1282" s="4" t="s">
        <v>2991</v>
      </c>
      <c r="E1282" s="6">
        <v>1</v>
      </c>
      <c r="F1282" s="6"/>
      <c r="G1282" s="7"/>
      <c r="H1282" s="122">
        <f>VLOOKUP(A1282,'NIP totaal 2020'!$A$4:$I$1943,9,0)</f>
        <v>0</v>
      </c>
      <c r="I1282" s="32">
        <f t="shared" si="95"/>
        <v>0</v>
      </c>
      <c r="J1282" s="27">
        <f t="shared" si="96"/>
        <v>0</v>
      </c>
      <c r="K1282" s="80">
        <f t="shared" si="98"/>
        <v>1</v>
      </c>
      <c r="L1282" s="28">
        <f t="shared" si="97"/>
        <v>0</v>
      </c>
      <c r="M1282" s="28">
        <f t="shared" si="99"/>
        <v>0</v>
      </c>
    </row>
    <row r="1283" spans="1:13" ht="14.15" customHeight="1" x14ac:dyDescent="0.25">
      <c r="A1283" s="129">
        <v>16208285</v>
      </c>
      <c r="B1283" s="129" t="s">
        <v>368</v>
      </c>
      <c r="C1283" s="129" t="s">
        <v>369</v>
      </c>
      <c r="D1283" s="4" t="s">
        <v>2991</v>
      </c>
      <c r="E1283" s="6">
        <v>1</v>
      </c>
      <c r="F1283" s="6"/>
      <c r="G1283" s="7"/>
      <c r="H1283" s="122">
        <f>VLOOKUP(A1283,'NIP totaal 2020'!$A$4:$I$1943,9,0)</f>
        <v>0</v>
      </c>
      <c r="I1283" s="32">
        <f t="shared" si="95"/>
        <v>0</v>
      </c>
      <c r="J1283" s="27">
        <f t="shared" si="96"/>
        <v>0</v>
      </c>
      <c r="K1283" s="80">
        <f t="shared" si="98"/>
        <v>1</v>
      </c>
      <c r="L1283" s="28">
        <f t="shared" si="97"/>
        <v>0</v>
      </c>
      <c r="M1283" s="28">
        <f t="shared" si="99"/>
        <v>0</v>
      </c>
    </row>
    <row r="1284" spans="1:13" ht="14.15" customHeight="1" x14ac:dyDescent="0.25">
      <c r="A1284" s="129">
        <v>16219767</v>
      </c>
      <c r="B1284" s="129" t="s">
        <v>385</v>
      </c>
      <c r="C1284" s="129" t="s">
        <v>386</v>
      </c>
      <c r="D1284" s="4" t="s">
        <v>2991</v>
      </c>
      <c r="E1284" s="6">
        <v>1</v>
      </c>
      <c r="F1284" s="6"/>
      <c r="G1284" s="7"/>
      <c r="H1284" s="122">
        <f>VLOOKUP(A1284,'NIP totaal 2020'!$A$4:$I$1943,9,0)</f>
        <v>0</v>
      </c>
      <c r="I1284" s="32">
        <f t="shared" ref="I1284:I1347" si="100">F1284/E1284</f>
        <v>0</v>
      </c>
      <c r="J1284" s="27">
        <f t="shared" ref="J1284:J1347" si="101">H1284/E1284*F1284</f>
        <v>0</v>
      </c>
      <c r="K1284" s="80">
        <f t="shared" si="98"/>
        <v>1</v>
      </c>
      <c r="L1284" s="28">
        <f t="shared" ref="L1284:L1347" si="102">G1284/E1284*F1284</f>
        <v>0</v>
      </c>
      <c r="M1284" s="28">
        <f t="shared" si="99"/>
        <v>0</v>
      </c>
    </row>
    <row r="1285" spans="1:13" ht="14.15" customHeight="1" x14ac:dyDescent="0.25">
      <c r="A1285" s="129">
        <v>16219775</v>
      </c>
      <c r="B1285" s="129" t="s">
        <v>385</v>
      </c>
      <c r="C1285" s="129" t="s">
        <v>386</v>
      </c>
      <c r="D1285" s="4" t="s">
        <v>2991</v>
      </c>
      <c r="E1285" s="6">
        <v>1</v>
      </c>
      <c r="F1285" s="6"/>
      <c r="G1285" s="7"/>
      <c r="H1285" s="122">
        <f>VLOOKUP(A1285,'NIP totaal 2020'!$A$4:$I$1943,9,0)</f>
        <v>0</v>
      </c>
      <c r="I1285" s="32">
        <f t="shared" si="100"/>
        <v>0</v>
      </c>
      <c r="J1285" s="27">
        <f t="shared" si="101"/>
        <v>0</v>
      </c>
      <c r="K1285" s="80">
        <f t="shared" ref="K1285:K1348" si="103">IF(H1285&gt;G1285, 0, 1)</f>
        <v>1</v>
      </c>
      <c r="L1285" s="28">
        <f t="shared" si="102"/>
        <v>0</v>
      </c>
      <c r="M1285" s="28">
        <f t="shared" ref="M1285:M1348" si="104">MIN(L1285,J1285)</f>
        <v>0</v>
      </c>
    </row>
    <row r="1286" spans="1:13" ht="14.15" customHeight="1" x14ac:dyDescent="0.25">
      <c r="A1286" s="129">
        <v>16231597</v>
      </c>
      <c r="B1286" s="129" t="s">
        <v>368</v>
      </c>
      <c r="C1286" s="129" t="s">
        <v>369</v>
      </c>
      <c r="D1286" s="4" t="s">
        <v>2991</v>
      </c>
      <c r="E1286" s="6">
        <v>1</v>
      </c>
      <c r="F1286" s="6"/>
      <c r="G1286" s="7"/>
      <c r="H1286" s="122">
        <f>VLOOKUP(A1286,'NIP totaal 2020'!$A$4:$I$1943,9,0)</f>
        <v>0</v>
      </c>
      <c r="I1286" s="32">
        <f t="shared" si="100"/>
        <v>0</v>
      </c>
      <c r="J1286" s="27">
        <f t="shared" si="101"/>
        <v>0</v>
      </c>
      <c r="K1286" s="80">
        <f t="shared" si="103"/>
        <v>1</v>
      </c>
      <c r="L1286" s="28">
        <f t="shared" si="102"/>
        <v>0</v>
      </c>
      <c r="M1286" s="28">
        <f t="shared" si="104"/>
        <v>0</v>
      </c>
    </row>
    <row r="1287" spans="1:13" ht="14.15" customHeight="1" x14ac:dyDescent="0.25">
      <c r="A1287" s="129">
        <v>16231600</v>
      </c>
      <c r="B1287" s="129" t="s">
        <v>368</v>
      </c>
      <c r="C1287" s="129" t="s">
        <v>369</v>
      </c>
      <c r="D1287" s="4" t="s">
        <v>2991</v>
      </c>
      <c r="E1287" s="6">
        <v>1</v>
      </c>
      <c r="F1287" s="6"/>
      <c r="G1287" s="7"/>
      <c r="H1287" s="122">
        <f>VLOOKUP(A1287,'NIP totaal 2020'!$A$4:$I$1943,9,0)</f>
        <v>0</v>
      </c>
      <c r="I1287" s="32">
        <f t="shared" si="100"/>
        <v>0</v>
      </c>
      <c r="J1287" s="27">
        <f t="shared" si="101"/>
        <v>0</v>
      </c>
      <c r="K1287" s="80">
        <f t="shared" si="103"/>
        <v>1</v>
      </c>
      <c r="L1287" s="28">
        <f t="shared" si="102"/>
        <v>0</v>
      </c>
      <c r="M1287" s="28">
        <f t="shared" si="104"/>
        <v>0</v>
      </c>
    </row>
    <row r="1288" spans="1:13" ht="14.15" customHeight="1" x14ac:dyDescent="0.25">
      <c r="A1288" s="129">
        <v>16231619</v>
      </c>
      <c r="B1288" s="129" t="s">
        <v>368</v>
      </c>
      <c r="C1288" s="129" t="s">
        <v>369</v>
      </c>
      <c r="D1288" s="4" t="s">
        <v>2991</v>
      </c>
      <c r="E1288" s="6">
        <v>1</v>
      </c>
      <c r="F1288" s="6"/>
      <c r="G1288" s="7"/>
      <c r="H1288" s="122">
        <f>VLOOKUP(A1288,'NIP totaal 2020'!$A$4:$I$1943,9,0)</f>
        <v>0</v>
      </c>
      <c r="I1288" s="32">
        <f t="shared" si="100"/>
        <v>0</v>
      </c>
      <c r="J1288" s="27">
        <f t="shared" si="101"/>
        <v>0</v>
      </c>
      <c r="K1288" s="80">
        <f t="shared" si="103"/>
        <v>1</v>
      </c>
      <c r="L1288" s="28">
        <f t="shared" si="102"/>
        <v>0</v>
      </c>
      <c r="M1288" s="28">
        <f t="shared" si="104"/>
        <v>0</v>
      </c>
    </row>
    <row r="1289" spans="1:13" ht="14.15" customHeight="1" x14ac:dyDescent="0.25">
      <c r="A1289" s="129">
        <v>16231627</v>
      </c>
      <c r="B1289" s="129" t="s">
        <v>368</v>
      </c>
      <c r="C1289" s="129" t="s">
        <v>369</v>
      </c>
      <c r="D1289" s="4" t="s">
        <v>2991</v>
      </c>
      <c r="E1289" s="6">
        <v>1</v>
      </c>
      <c r="F1289" s="6"/>
      <c r="G1289" s="7"/>
      <c r="H1289" s="122">
        <f>VLOOKUP(A1289,'NIP totaal 2020'!$A$4:$I$1943,9,0)</f>
        <v>0</v>
      </c>
      <c r="I1289" s="32">
        <f t="shared" si="100"/>
        <v>0</v>
      </c>
      <c r="J1289" s="27">
        <f t="shared" si="101"/>
        <v>0</v>
      </c>
      <c r="K1289" s="80">
        <f t="shared" si="103"/>
        <v>1</v>
      </c>
      <c r="L1289" s="28">
        <f t="shared" si="102"/>
        <v>0</v>
      </c>
      <c r="M1289" s="28">
        <f t="shared" si="104"/>
        <v>0</v>
      </c>
    </row>
    <row r="1290" spans="1:13" ht="14.15" customHeight="1" x14ac:dyDescent="0.25">
      <c r="A1290" s="129">
        <v>16234669</v>
      </c>
      <c r="B1290" s="129" t="s">
        <v>368</v>
      </c>
      <c r="C1290" s="129" t="s">
        <v>369</v>
      </c>
      <c r="D1290" s="4" t="s">
        <v>2991</v>
      </c>
      <c r="E1290" s="6">
        <v>1</v>
      </c>
      <c r="F1290" s="6"/>
      <c r="G1290" s="7"/>
      <c r="H1290" s="122">
        <f>VLOOKUP(A1290,'NIP totaal 2020'!$A$4:$I$1943,9,0)</f>
        <v>0</v>
      </c>
      <c r="I1290" s="32">
        <f t="shared" si="100"/>
        <v>0</v>
      </c>
      <c r="J1290" s="27">
        <f t="shared" si="101"/>
        <v>0</v>
      </c>
      <c r="K1290" s="80">
        <f t="shared" si="103"/>
        <v>1</v>
      </c>
      <c r="L1290" s="28">
        <f t="shared" si="102"/>
        <v>0</v>
      </c>
      <c r="M1290" s="28">
        <f t="shared" si="104"/>
        <v>0</v>
      </c>
    </row>
    <row r="1291" spans="1:13" ht="14.15" customHeight="1" x14ac:dyDescent="0.25">
      <c r="A1291" s="129">
        <v>16234677</v>
      </c>
      <c r="B1291" s="129" t="s">
        <v>368</v>
      </c>
      <c r="C1291" s="129" t="s">
        <v>369</v>
      </c>
      <c r="D1291" s="4" t="s">
        <v>2991</v>
      </c>
      <c r="E1291" s="6">
        <v>1</v>
      </c>
      <c r="F1291" s="6"/>
      <c r="G1291" s="7"/>
      <c r="H1291" s="122">
        <f>VLOOKUP(A1291,'NIP totaal 2020'!$A$4:$I$1943,9,0)</f>
        <v>0</v>
      </c>
      <c r="I1291" s="32">
        <f t="shared" si="100"/>
        <v>0</v>
      </c>
      <c r="J1291" s="27">
        <f t="shared" si="101"/>
        <v>0</v>
      </c>
      <c r="K1291" s="80">
        <f t="shared" si="103"/>
        <v>1</v>
      </c>
      <c r="L1291" s="28">
        <f t="shared" si="102"/>
        <v>0</v>
      </c>
      <c r="M1291" s="28">
        <f t="shared" si="104"/>
        <v>0</v>
      </c>
    </row>
    <row r="1292" spans="1:13" ht="14.15" customHeight="1" x14ac:dyDescent="0.25">
      <c r="A1292" s="129">
        <v>16234685</v>
      </c>
      <c r="B1292" s="129" t="s">
        <v>368</v>
      </c>
      <c r="C1292" s="129" t="s">
        <v>369</v>
      </c>
      <c r="D1292" s="4" t="s">
        <v>2991</v>
      </c>
      <c r="E1292" s="6">
        <v>1</v>
      </c>
      <c r="F1292" s="6"/>
      <c r="G1292" s="7"/>
      <c r="H1292" s="122">
        <f>VLOOKUP(A1292,'NIP totaal 2020'!$A$4:$I$1943,9,0)</f>
        <v>0</v>
      </c>
      <c r="I1292" s="32">
        <f t="shared" si="100"/>
        <v>0</v>
      </c>
      <c r="J1292" s="27">
        <f t="shared" si="101"/>
        <v>0</v>
      </c>
      <c r="K1292" s="80">
        <f t="shared" si="103"/>
        <v>1</v>
      </c>
      <c r="L1292" s="28">
        <f t="shared" si="102"/>
        <v>0</v>
      </c>
      <c r="M1292" s="28">
        <f t="shared" si="104"/>
        <v>0</v>
      </c>
    </row>
    <row r="1293" spans="1:13" ht="14.15" customHeight="1" x14ac:dyDescent="0.25">
      <c r="A1293" s="129">
        <v>16234693</v>
      </c>
      <c r="B1293" s="129" t="s">
        <v>368</v>
      </c>
      <c r="C1293" s="129" t="s">
        <v>369</v>
      </c>
      <c r="D1293" s="4" t="s">
        <v>2991</v>
      </c>
      <c r="E1293" s="6">
        <v>1</v>
      </c>
      <c r="F1293" s="6"/>
      <c r="G1293" s="7"/>
      <c r="H1293" s="122">
        <f>VLOOKUP(A1293,'NIP totaal 2020'!$A$4:$I$1943,9,0)</f>
        <v>0</v>
      </c>
      <c r="I1293" s="32">
        <f t="shared" si="100"/>
        <v>0</v>
      </c>
      <c r="J1293" s="27">
        <f t="shared" si="101"/>
        <v>0</v>
      </c>
      <c r="K1293" s="80">
        <f t="shared" si="103"/>
        <v>1</v>
      </c>
      <c r="L1293" s="28">
        <f t="shared" si="102"/>
        <v>0</v>
      </c>
      <c r="M1293" s="28">
        <f t="shared" si="104"/>
        <v>0</v>
      </c>
    </row>
    <row r="1294" spans="1:13" ht="14.15" customHeight="1" x14ac:dyDescent="0.25">
      <c r="A1294" s="129">
        <v>16253035</v>
      </c>
      <c r="B1294" s="129" t="s">
        <v>374</v>
      </c>
      <c r="C1294" s="129" t="s">
        <v>375</v>
      </c>
      <c r="D1294" s="4" t="s">
        <v>2991</v>
      </c>
      <c r="E1294" s="6">
        <v>1</v>
      </c>
      <c r="F1294" s="6"/>
      <c r="G1294" s="7"/>
      <c r="H1294" s="122">
        <f>VLOOKUP(A1294,'NIP totaal 2020'!$A$4:$I$1943,9,0)</f>
        <v>0</v>
      </c>
      <c r="I1294" s="32">
        <f t="shared" si="100"/>
        <v>0</v>
      </c>
      <c r="J1294" s="27">
        <f t="shared" si="101"/>
        <v>0</v>
      </c>
      <c r="K1294" s="80">
        <f t="shared" si="103"/>
        <v>1</v>
      </c>
      <c r="L1294" s="28">
        <f t="shared" si="102"/>
        <v>0</v>
      </c>
      <c r="M1294" s="28">
        <f t="shared" si="104"/>
        <v>0</v>
      </c>
    </row>
    <row r="1295" spans="1:13" ht="14.15" customHeight="1" x14ac:dyDescent="0.25">
      <c r="A1295" s="129">
        <v>16253043</v>
      </c>
      <c r="B1295" s="129" t="s">
        <v>374</v>
      </c>
      <c r="C1295" s="129" t="s">
        <v>375</v>
      </c>
      <c r="D1295" s="4" t="s">
        <v>2991</v>
      </c>
      <c r="E1295" s="6">
        <v>1</v>
      </c>
      <c r="F1295" s="6"/>
      <c r="G1295" s="7"/>
      <c r="H1295" s="122">
        <f>VLOOKUP(A1295,'NIP totaal 2020'!$A$4:$I$1943,9,0)</f>
        <v>0</v>
      </c>
      <c r="I1295" s="32">
        <f t="shared" si="100"/>
        <v>0</v>
      </c>
      <c r="J1295" s="27">
        <f t="shared" si="101"/>
        <v>0</v>
      </c>
      <c r="K1295" s="80">
        <f t="shared" si="103"/>
        <v>1</v>
      </c>
      <c r="L1295" s="28">
        <f t="shared" si="102"/>
        <v>0</v>
      </c>
      <c r="M1295" s="28">
        <f t="shared" si="104"/>
        <v>0</v>
      </c>
    </row>
    <row r="1296" spans="1:13" ht="14.15" customHeight="1" x14ac:dyDescent="0.25">
      <c r="A1296" s="129">
        <v>16253051</v>
      </c>
      <c r="B1296" s="129" t="s">
        <v>374</v>
      </c>
      <c r="C1296" s="129" t="s">
        <v>375</v>
      </c>
      <c r="D1296" s="4" t="s">
        <v>2991</v>
      </c>
      <c r="E1296" s="6">
        <v>1</v>
      </c>
      <c r="F1296" s="6"/>
      <c r="G1296" s="7"/>
      <c r="H1296" s="122">
        <f>VLOOKUP(A1296,'NIP totaal 2020'!$A$4:$I$1943,9,0)</f>
        <v>0</v>
      </c>
      <c r="I1296" s="32">
        <f t="shared" si="100"/>
        <v>0</v>
      </c>
      <c r="J1296" s="27">
        <f t="shared" si="101"/>
        <v>0</v>
      </c>
      <c r="K1296" s="80">
        <f t="shared" si="103"/>
        <v>1</v>
      </c>
      <c r="L1296" s="28">
        <f t="shared" si="102"/>
        <v>0</v>
      </c>
      <c r="M1296" s="28">
        <f t="shared" si="104"/>
        <v>0</v>
      </c>
    </row>
    <row r="1297" spans="1:13" ht="14.15" customHeight="1" x14ac:dyDescent="0.25">
      <c r="A1297" s="129">
        <v>16253078</v>
      </c>
      <c r="B1297" s="129" t="s">
        <v>374</v>
      </c>
      <c r="C1297" s="129" t="s">
        <v>375</v>
      </c>
      <c r="D1297" s="4" t="s">
        <v>2991</v>
      </c>
      <c r="E1297" s="6">
        <v>1</v>
      </c>
      <c r="F1297" s="6"/>
      <c r="G1297" s="7"/>
      <c r="H1297" s="122">
        <f>VLOOKUP(A1297,'NIP totaal 2020'!$A$4:$I$1943,9,0)</f>
        <v>0</v>
      </c>
      <c r="I1297" s="32">
        <f t="shared" si="100"/>
        <v>0</v>
      </c>
      <c r="J1297" s="27">
        <f t="shared" si="101"/>
        <v>0</v>
      </c>
      <c r="K1297" s="80">
        <f t="shared" si="103"/>
        <v>1</v>
      </c>
      <c r="L1297" s="28">
        <f t="shared" si="102"/>
        <v>0</v>
      </c>
      <c r="M1297" s="28">
        <f t="shared" si="104"/>
        <v>0</v>
      </c>
    </row>
    <row r="1298" spans="1:13" ht="14.15" customHeight="1" x14ac:dyDescent="0.25">
      <c r="A1298" s="129">
        <v>16253086</v>
      </c>
      <c r="B1298" s="129" t="s">
        <v>374</v>
      </c>
      <c r="C1298" s="129" t="s">
        <v>375</v>
      </c>
      <c r="D1298" s="4" t="s">
        <v>2991</v>
      </c>
      <c r="E1298" s="6">
        <v>1</v>
      </c>
      <c r="F1298" s="6"/>
      <c r="G1298" s="7"/>
      <c r="H1298" s="122">
        <f>VLOOKUP(A1298,'NIP totaal 2020'!$A$4:$I$1943,9,0)</f>
        <v>0</v>
      </c>
      <c r="I1298" s="32">
        <f t="shared" si="100"/>
        <v>0</v>
      </c>
      <c r="J1298" s="27">
        <f t="shared" si="101"/>
        <v>0</v>
      </c>
      <c r="K1298" s="80">
        <f t="shared" si="103"/>
        <v>1</v>
      </c>
      <c r="L1298" s="28">
        <f t="shared" si="102"/>
        <v>0</v>
      </c>
      <c r="M1298" s="28">
        <f t="shared" si="104"/>
        <v>0</v>
      </c>
    </row>
    <row r="1299" spans="1:13" ht="14.15" customHeight="1" x14ac:dyDescent="0.25">
      <c r="A1299" s="129">
        <v>16255771</v>
      </c>
      <c r="B1299" s="129" t="s">
        <v>374</v>
      </c>
      <c r="C1299" s="129" t="s">
        <v>375</v>
      </c>
      <c r="D1299" s="4" t="s">
        <v>2991</v>
      </c>
      <c r="E1299" s="6">
        <v>1</v>
      </c>
      <c r="F1299" s="6"/>
      <c r="G1299" s="7"/>
      <c r="H1299" s="122">
        <f>VLOOKUP(A1299,'NIP totaal 2020'!$A$4:$I$1943,9,0)</f>
        <v>0</v>
      </c>
      <c r="I1299" s="32">
        <f t="shared" si="100"/>
        <v>0</v>
      </c>
      <c r="J1299" s="27">
        <f t="shared" si="101"/>
        <v>0</v>
      </c>
      <c r="K1299" s="80">
        <f t="shared" si="103"/>
        <v>1</v>
      </c>
      <c r="L1299" s="28">
        <f t="shared" si="102"/>
        <v>0</v>
      </c>
      <c r="M1299" s="28">
        <f t="shared" si="104"/>
        <v>0</v>
      </c>
    </row>
    <row r="1300" spans="1:13" ht="14.15" customHeight="1" x14ac:dyDescent="0.25">
      <c r="A1300" s="129">
        <v>16255801</v>
      </c>
      <c r="B1300" s="129" t="s">
        <v>374</v>
      </c>
      <c r="C1300" s="129" t="s">
        <v>375</v>
      </c>
      <c r="D1300" s="4" t="s">
        <v>2991</v>
      </c>
      <c r="E1300" s="6">
        <v>1</v>
      </c>
      <c r="F1300" s="6"/>
      <c r="G1300" s="7"/>
      <c r="H1300" s="122">
        <f>VLOOKUP(A1300,'NIP totaal 2020'!$A$4:$I$1943,9,0)</f>
        <v>0</v>
      </c>
      <c r="I1300" s="32">
        <f t="shared" si="100"/>
        <v>0</v>
      </c>
      <c r="J1300" s="27">
        <f t="shared" si="101"/>
        <v>0</v>
      </c>
      <c r="K1300" s="80">
        <f t="shared" si="103"/>
        <v>1</v>
      </c>
      <c r="L1300" s="28">
        <f t="shared" si="102"/>
        <v>0</v>
      </c>
      <c r="M1300" s="28">
        <f t="shared" si="104"/>
        <v>0</v>
      </c>
    </row>
    <row r="1301" spans="1:13" ht="14.15" customHeight="1" x14ac:dyDescent="0.25">
      <c r="A1301" s="129">
        <v>16255828</v>
      </c>
      <c r="B1301" s="129" t="s">
        <v>374</v>
      </c>
      <c r="C1301" s="129" t="s">
        <v>375</v>
      </c>
      <c r="D1301" s="4" t="s">
        <v>2991</v>
      </c>
      <c r="E1301" s="6">
        <v>1</v>
      </c>
      <c r="F1301" s="6"/>
      <c r="G1301" s="7"/>
      <c r="H1301" s="122">
        <f>VLOOKUP(A1301,'NIP totaal 2020'!$A$4:$I$1943,9,0)</f>
        <v>0</v>
      </c>
      <c r="I1301" s="32">
        <f t="shared" si="100"/>
        <v>0</v>
      </c>
      <c r="J1301" s="27">
        <f t="shared" si="101"/>
        <v>0</v>
      </c>
      <c r="K1301" s="80">
        <f t="shared" si="103"/>
        <v>1</v>
      </c>
      <c r="L1301" s="28">
        <f t="shared" si="102"/>
        <v>0</v>
      </c>
      <c r="M1301" s="28">
        <f t="shared" si="104"/>
        <v>0</v>
      </c>
    </row>
    <row r="1302" spans="1:13" ht="14.15" customHeight="1" x14ac:dyDescent="0.25">
      <c r="A1302" s="129">
        <v>16255836</v>
      </c>
      <c r="B1302" s="129" t="s">
        <v>374</v>
      </c>
      <c r="C1302" s="129" t="s">
        <v>375</v>
      </c>
      <c r="D1302" s="4" t="s">
        <v>2991</v>
      </c>
      <c r="E1302" s="6">
        <v>1</v>
      </c>
      <c r="F1302" s="6"/>
      <c r="G1302" s="7"/>
      <c r="H1302" s="122">
        <f>VLOOKUP(A1302,'NIP totaal 2020'!$A$4:$I$1943,9,0)</f>
        <v>0</v>
      </c>
      <c r="I1302" s="32">
        <f t="shared" si="100"/>
        <v>0</v>
      </c>
      <c r="J1302" s="27">
        <f t="shared" si="101"/>
        <v>0</v>
      </c>
      <c r="K1302" s="80">
        <f t="shared" si="103"/>
        <v>1</v>
      </c>
      <c r="L1302" s="28">
        <f t="shared" si="102"/>
        <v>0</v>
      </c>
      <c r="M1302" s="28">
        <f t="shared" si="104"/>
        <v>0</v>
      </c>
    </row>
    <row r="1303" spans="1:13" ht="14.15" customHeight="1" x14ac:dyDescent="0.25">
      <c r="A1303" s="129">
        <v>16288416</v>
      </c>
      <c r="B1303" s="129" t="s">
        <v>389</v>
      </c>
      <c r="C1303" s="129" t="s">
        <v>390</v>
      </c>
      <c r="D1303" s="4" t="s">
        <v>2991</v>
      </c>
      <c r="E1303" s="6">
        <v>1</v>
      </c>
      <c r="F1303" s="6"/>
      <c r="G1303" s="7"/>
      <c r="H1303" s="122">
        <f>VLOOKUP(A1303,'NIP totaal 2020'!$A$4:$I$1943,9,0)</f>
        <v>0</v>
      </c>
      <c r="I1303" s="32">
        <f t="shared" si="100"/>
        <v>0</v>
      </c>
      <c r="J1303" s="27">
        <f t="shared" si="101"/>
        <v>0</v>
      </c>
      <c r="K1303" s="80">
        <f t="shared" si="103"/>
        <v>1</v>
      </c>
      <c r="L1303" s="28">
        <f t="shared" si="102"/>
        <v>0</v>
      </c>
      <c r="M1303" s="28">
        <f t="shared" si="104"/>
        <v>0</v>
      </c>
    </row>
    <row r="1304" spans="1:13" ht="14.15" customHeight="1" x14ac:dyDescent="0.25">
      <c r="A1304" s="129">
        <v>16304438</v>
      </c>
      <c r="B1304" s="129" t="s">
        <v>374</v>
      </c>
      <c r="C1304" s="129" t="s">
        <v>375</v>
      </c>
      <c r="D1304" s="4" t="s">
        <v>2991</v>
      </c>
      <c r="E1304" s="6">
        <v>1</v>
      </c>
      <c r="F1304" s="6"/>
      <c r="G1304" s="7"/>
      <c r="H1304" s="122">
        <f>VLOOKUP(A1304,'NIP totaal 2020'!$A$4:$I$1943,9,0)</f>
        <v>0</v>
      </c>
      <c r="I1304" s="32">
        <f t="shared" si="100"/>
        <v>0</v>
      </c>
      <c r="J1304" s="27">
        <f t="shared" si="101"/>
        <v>0</v>
      </c>
      <c r="K1304" s="80">
        <f t="shared" si="103"/>
        <v>1</v>
      </c>
      <c r="L1304" s="28">
        <f t="shared" si="102"/>
        <v>0</v>
      </c>
      <c r="M1304" s="28">
        <f t="shared" si="104"/>
        <v>0</v>
      </c>
    </row>
    <row r="1305" spans="1:13" ht="14.15" customHeight="1" x14ac:dyDescent="0.25">
      <c r="A1305" s="129">
        <v>16308700</v>
      </c>
      <c r="B1305" s="129" t="s">
        <v>391</v>
      </c>
      <c r="C1305" s="129" t="s">
        <v>392</v>
      </c>
      <c r="D1305" s="4" t="s">
        <v>2991</v>
      </c>
      <c r="E1305" s="6">
        <v>1</v>
      </c>
      <c r="F1305" s="6"/>
      <c r="G1305" s="7"/>
      <c r="H1305" s="122">
        <f>VLOOKUP(A1305,'NIP totaal 2020'!$A$4:$I$1943,9,0)</f>
        <v>0</v>
      </c>
      <c r="I1305" s="32">
        <f t="shared" si="100"/>
        <v>0</v>
      </c>
      <c r="J1305" s="27">
        <f t="shared" si="101"/>
        <v>0</v>
      </c>
      <c r="K1305" s="80">
        <f t="shared" si="103"/>
        <v>1</v>
      </c>
      <c r="L1305" s="28">
        <f t="shared" si="102"/>
        <v>0</v>
      </c>
      <c r="M1305" s="28">
        <f t="shared" si="104"/>
        <v>0</v>
      </c>
    </row>
    <row r="1306" spans="1:13" ht="14.15" customHeight="1" x14ac:dyDescent="0.25">
      <c r="A1306" s="129">
        <v>16343476</v>
      </c>
      <c r="B1306" s="129" t="s">
        <v>368</v>
      </c>
      <c r="C1306" s="129" t="s">
        <v>369</v>
      </c>
      <c r="D1306" s="4" t="s">
        <v>2991</v>
      </c>
      <c r="E1306" s="6">
        <v>1</v>
      </c>
      <c r="F1306" s="6"/>
      <c r="G1306" s="7"/>
      <c r="H1306" s="122">
        <f>VLOOKUP(A1306,'NIP totaal 2020'!$A$4:$I$1943,9,0)</f>
        <v>0</v>
      </c>
      <c r="I1306" s="32">
        <f t="shared" si="100"/>
        <v>0</v>
      </c>
      <c r="J1306" s="27">
        <f t="shared" si="101"/>
        <v>0</v>
      </c>
      <c r="K1306" s="80">
        <f t="shared" si="103"/>
        <v>1</v>
      </c>
      <c r="L1306" s="28">
        <f t="shared" si="102"/>
        <v>0</v>
      </c>
      <c r="M1306" s="28">
        <f t="shared" si="104"/>
        <v>0</v>
      </c>
    </row>
    <row r="1307" spans="1:13" ht="14.15" customHeight="1" x14ac:dyDescent="0.25">
      <c r="A1307" s="129">
        <v>16343492</v>
      </c>
      <c r="B1307" s="129" t="s">
        <v>368</v>
      </c>
      <c r="C1307" s="129" t="s">
        <v>369</v>
      </c>
      <c r="D1307" s="4" t="s">
        <v>2991</v>
      </c>
      <c r="E1307" s="6">
        <v>1</v>
      </c>
      <c r="F1307" s="6"/>
      <c r="G1307" s="7"/>
      <c r="H1307" s="122">
        <f>VLOOKUP(A1307,'NIP totaal 2020'!$A$4:$I$1943,9,0)</f>
        <v>0</v>
      </c>
      <c r="I1307" s="32">
        <f t="shared" si="100"/>
        <v>0</v>
      </c>
      <c r="J1307" s="27">
        <f t="shared" si="101"/>
        <v>0</v>
      </c>
      <c r="K1307" s="80">
        <f t="shared" si="103"/>
        <v>1</v>
      </c>
      <c r="L1307" s="28">
        <f t="shared" si="102"/>
        <v>0</v>
      </c>
      <c r="M1307" s="28">
        <f t="shared" si="104"/>
        <v>0</v>
      </c>
    </row>
    <row r="1308" spans="1:13" ht="14.15" customHeight="1" x14ac:dyDescent="0.25">
      <c r="A1308" s="129">
        <v>16343506</v>
      </c>
      <c r="B1308" s="129" t="s">
        <v>368</v>
      </c>
      <c r="C1308" s="129" t="s">
        <v>369</v>
      </c>
      <c r="D1308" s="4" t="s">
        <v>2991</v>
      </c>
      <c r="E1308" s="6">
        <v>1</v>
      </c>
      <c r="F1308" s="6"/>
      <c r="G1308" s="7"/>
      <c r="H1308" s="122">
        <f>VLOOKUP(A1308,'NIP totaal 2020'!$A$4:$I$1943,9,0)</f>
        <v>0</v>
      </c>
      <c r="I1308" s="32">
        <f t="shared" si="100"/>
        <v>0</v>
      </c>
      <c r="J1308" s="27">
        <f t="shared" si="101"/>
        <v>0</v>
      </c>
      <c r="K1308" s="80">
        <f t="shared" si="103"/>
        <v>1</v>
      </c>
      <c r="L1308" s="28">
        <f t="shared" si="102"/>
        <v>0</v>
      </c>
      <c r="M1308" s="28">
        <f t="shared" si="104"/>
        <v>0</v>
      </c>
    </row>
    <row r="1309" spans="1:13" ht="14.15" customHeight="1" x14ac:dyDescent="0.25">
      <c r="A1309" s="129">
        <v>16343514</v>
      </c>
      <c r="B1309" s="129" t="s">
        <v>368</v>
      </c>
      <c r="C1309" s="129" t="s">
        <v>369</v>
      </c>
      <c r="D1309" s="4" t="s">
        <v>2991</v>
      </c>
      <c r="E1309" s="6">
        <v>1</v>
      </c>
      <c r="F1309" s="6"/>
      <c r="G1309" s="7"/>
      <c r="H1309" s="122">
        <f>VLOOKUP(A1309,'NIP totaal 2020'!$A$4:$I$1943,9,0)</f>
        <v>0</v>
      </c>
      <c r="I1309" s="32">
        <f t="shared" si="100"/>
        <v>0</v>
      </c>
      <c r="J1309" s="27">
        <f t="shared" si="101"/>
        <v>0</v>
      </c>
      <c r="K1309" s="80">
        <f t="shared" si="103"/>
        <v>1</v>
      </c>
      <c r="L1309" s="28">
        <f t="shared" si="102"/>
        <v>0</v>
      </c>
      <c r="M1309" s="28">
        <f t="shared" si="104"/>
        <v>0</v>
      </c>
    </row>
    <row r="1310" spans="1:13" ht="14.15" customHeight="1" x14ac:dyDescent="0.25">
      <c r="A1310" s="129">
        <v>16343522</v>
      </c>
      <c r="B1310" s="129" t="s">
        <v>368</v>
      </c>
      <c r="C1310" s="129" t="s">
        <v>369</v>
      </c>
      <c r="D1310" s="4" t="s">
        <v>2991</v>
      </c>
      <c r="E1310" s="6">
        <v>1</v>
      </c>
      <c r="F1310" s="6"/>
      <c r="G1310" s="7"/>
      <c r="H1310" s="122">
        <f>VLOOKUP(A1310,'NIP totaal 2020'!$A$4:$I$1943,9,0)</f>
        <v>0</v>
      </c>
      <c r="I1310" s="32">
        <f t="shared" si="100"/>
        <v>0</v>
      </c>
      <c r="J1310" s="27">
        <f t="shared" si="101"/>
        <v>0</v>
      </c>
      <c r="K1310" s="80">
        <f t="shared" si="103"/>
        <v>1</v>
      </c>
      <c r="L1310" s="28">
        <f t="shared" si="102"/>
        <v>0</v>
      </c>
      <c r="M1310" s="28">
        <f t="shared" si="104"/>
        <v>0</v>
      </c>
    </row>
    <row r="1311" spans="1:13" ht="14.15" customHeight="1" x14ac:dyDescent="0.25">
      <c r="A1311" s="129">
        <v>16343530</v>
      </c>
      <c r="B1311" s="129" t="s">
        <v>368</v>
      </c>
      <c r="C1311" s="129" t="s">
        <v>369</v>
      </c>
      <c r="D1311" s="4" t="s">
        <v>2991</v>
      </c>
      <c r="E1311" s="6">
        <v>1</v>
      </c>
      <c r="F1311" s="6"/>
      <c r="G1311" s="7"/>
      <c r="H1311" s="122">
        <f>VLOOKUP(A1311,'NIP totaal 2020'!$A$4:$I$1943,9,0)</f>
        <v>0</v>
      </c>
      <c r="I1311" s="32">
        <f t="shared" si="100"/>
        <v>0</v>
      </c>
      <c r="J1311" s="27">
        <f t="shared" si="101"/>
        <v>0</v>
      </c>
      <c r="K1311" s="80">
        <f t="shared" si="103"/>
        <v>1</v>
      </c>
      <c r="L1311" s="28">
        <f t="shared" si="102"/>
        <v>0</v>
      </c>
      <c r="M1311" s="28">
        <f t="shared" si="104"/>
        <v>0</v>
      </c>
    </row>
    <row r="1312" spans="1:13" ht="14.15" customHeight="1" x14ac:dyDescent="0.25">
      <c r="A1312" s="129">
        <v>16343549</v>
      </c>
      <c r="B1312" s="129" t="s">
        <v>368</v>
      </c>
      <c r="C1312" s="129" t="s">
        <v>369</v>
      </c>
      <c r="D1312" s="4" t="s">
        <v>2991</v>
      </c>
      <c r="E1312" s="6">
        <v>1</v>
      </c>
      <c r="F1312" s="6"/>
      <c r="G1312" s="7"/>
      <c r="H1312" s="122">
        <f>VLOOKUP(A1312,'NIP totaal 2020'!$A$4:$I$1943,9,0)</f>
        <v>0</v>
      </c>
      <c r="I1312" s="32">
        <f t="shared" si="100"/>
        <v>0</v>
      </c>
      <c r="J1312" s="27">
        <f t="shared" si="101"/>
        <v>0</v>
      </c>
      <c r="K1312" s="80">
        <f t="shared" si="103"/>
        <v>1</v>
      </c>
      <c r="L1312" s="28">
        <f t="shared" si="102"/>
        <v>0</v>
      </c>
      <c r="M1312" s="28">
        <f t="shared" si="104"/>
        <v>0</v>
      </c>
    </row>
    <row r="1313" spans="1:13" ht="14.15" customHeight="1" x14ac:dyDescent="0.25">
      <c r="A1313" s="129">
        <v>16528840</v>
      </c>
      <c r="B1313" s="129" t="s">
        <v>374</v>
      </c>
      <c r="C1313" s="129" t="s">
        <v>375</v>
      </c>
      <c r="D1313" s="4" t="s">
        <v>2991</v>
      </c>
      <c r="E1313" s="6">
        <v>1</v>
      </c>
      <c r="F1313" s="6"/>
      <c r="G1313" s="7"/>
      <c r="H1313" s="122">
        <f>VLOOKUP(A1313,'NIP totaal 2020'!$A$4:$I$1943,9,0)</f>
        <v>0</v>
      </c>
      <c r="I1313" s="32">
        <f t="shared" si="100"/>
        <v>0</v>
      </c>
      <c r="J1313" s="27">
        <f t="shared" si="101"/>
        <v>0</v>
      </c>
      <c r="K1313" s="80">
        <f t="shared" si="103"/>
        <v>1</v>
      </c>
      <c r="L1313" s="28">
        <f t="shared" si="102"/>
        <v>0</v>
      </c>
      <c r="M1313" s="28">
        <f t="shared" si="104"/>
        <v>0</v>
      </c>
    </row>
    <row r="1314" spans="1:13" ht="14.15" customHeight="1" x14ac:dyDescent="0.25">
      <c r="A1314" s="129">
        <v>16528859</v>
      </c>
      <c r="B1314" s="129" t="s">
        <v>374</v>
      </c>
      <c r="C1314" s="129" t="s">
        <v>375</v>
      </c>
      <c r="D1314" s="4" t="s">
        <v>2991</v>
      </c>
      <c r="E1314" s="6">
        <v>1</v>
      </c>
      <c r="F1314" s="6"/>
      <c r="G1314" s="7"/>
      <c r="H1314" s="122">
        <f>VLOOKUP(A1314,'NIP totaal 2020'!$A$4:$I$1943,9,0)</f>
        <v>0</v>
      </c>
      <c r="I1314" s="32">
        <f t="shared" si="100"/>
        <v>0</v>
      </c>
      <c r="J1314" s="27">
        <f t="shared" si="101"/>
        <v>0</v>
      </c>
      <c r="K1314" s="80">
        <f t="shared" si="103"/>
        <v>1</v>
      </c>
      <c r="L1314" s="28">
        <f t="shared" si="102"/>
        <v>0</v>
      </c>
      <c r="M1314" s="28">
        <f t="shared" si="104"/>
        <v>0</v>
      </c>
    </row>
    <row r="1315" spans="1:13" ht="14.15" customHeight="1" x14ac:dyDescent="0.25">
      <c r="A1315" s="129">
        <v>16528875</v>
      </c>
      <c r="B1315" s="129" t="s">
        <v>374</v>
      </c>
      <c r="C1315" s="129" t="s">
        <v>375</v>
      </c>
      <c r="D1315" s="4" t="s">
        <v>2991</v>
      </c>
      <c r="E1315" s="6">
        <v>1</v>
      </c>
      <c r="F1315" s="6"/>
      <c r="G1315" s="7"/>
      <c r="H1315" s="122">
        <f>VLOOKUP(A1315,'NIP totaal 2020'!$A$4:$I$1943,9,0)</f>
        <v>0</v>
      </c>
      <c r="I1315" s="32">
        <f t="shared" si="100"/>
        <v>0</v>
      </c>
      <c r="J1315" s="27">
        <f t="shared" si="101"/>
        <v>0</v>
      </c>
      <c r="K1315" s="80">
        <f t="shared" si="103"/>
        <v>1</v>
      </c>
      <c r="L1315" s="28">
        <f t="shared" si="102"/>
        <v>0</v>
      </c>
      <c r="M1315" s="28">
        <f t="shared" si="104"/>
        <v>0</v>
      </c>
    </row>
    <row r="1316" spans="1:13" ht="14.15" customHeight="1" x14ac:dyDescent="0.25">
      <c r="A1316" s="129">
        <v>16580125</v>
      </c>
      <c r="B1316" s="129" t="s">
        <v>384</v>
      </c>
      <c r="C1316" s="129" t="s">
        <v>2736</v>
      </c>
      <c r="D1316" s="4" t="s">
        <v>2991</v>
      </c>
      <c r="E1316" s="6">
        <v>1</v>
      </c>
      <c r="F1316" s="6"/>
      <c r="G1316" s="7"/>
      <c r="H1316" s="122">
        <f>VLOOKUP(A1316,'NIP totaal 2020'!$A$4:$I$1943,9,0)</f>
        <v>0</v>
      </c>
      <c r="I1316" s="32">
        <f t="shared" si="100"/>
        <v>0</v>
      </c>
      <c r="J1316" s="27">
        <f t="shared" si="101"/>
        <v>0</v>
      </c>
      <c r="K1316" s="80">
        <f t="shared" si="103"/>
        <v>1</v>
      </c>
      <c r="L1316" s="28">
        <f t="shared" si="102"/>
        <v>0</v>
      </c>
      <c r="M1316" s="28">
        <f t="shared" si="104"/>
        <v>0</v>
      </c>
    </row>
    <row r="1317" spans="1:13" ht="14.15" customHeight="1" x14ac:dyDescent="0.25">
      <c r="A1317" s="129">
        <v>16598970</v>
      </c>
      <c r="B1317" s="129" t="s">
        <v>368</v>
      </c>
      <c r="C1317" s="129" t="s">
        <v>369</v>
      </c>
      <c r="D1317" s="4" t="s">
        <v>2991</v>
      </c>
      <c r="E1317" s="6">
        <v>1</v>
      </c>
      <c r="F1317" s="6"/>
      <c r="G1317" s="7"/>
      <c r="H1317" s="122">
        <f>VLOOKUP(A1317,'NIP totaal 2020'!$A$4:$I$1943,9,0)</f>
        <v>0</v>
      </c>
      <c r="I1317" s="32">
        <f t="shared" si="100"/>
        <v>0</v>
      </c>
      <c r="J1317" s="27">
        <f t="shared" si="101"/>
        <v>0</v>
      </c>
      <c r="K1317" s="80">
        <f t="shared" si="103"/>
        <v>1</v>
      </c>
      <c r="L1317" s="28">
        <f t="shared" si="102"/>
        <v>0</v>
      </c>
      <c r="M1317" s="28">
        <f t="shared" si="104"/>
        <v>0</v>
      </c>
    </row>
    <row r="1318" spans="1:13" ht="14.15" customHeight="1" x14ac:dyDescent="0.25">
      <c r="A1318" s="129">
        <v>16598989</v>
      </c>
      <c r="B1318" s="129" t="s">
        <v>368</v>
      </c>
      <c r="C1318" s="129" t="s">
        <v>369</v>
      </c>
      <c r="D1318" s="4" t="s">
        <v>2991</v>
      </c>
      <c r="E1318" s="6">
        <v>1</v>
      </c>
      <c r="F1318" s="6"/>
      <c r="G1318" s="7"/>
      <c r="H1318" s="122">
        <f>VLOOKUP(A1318,'NIP totaal 2020'!$A$4:$I$1943,9,0)</f>
        <v>0</v>
      </c>
      <c r="I1318" s="32">
        <f t="shared" si="100"/>
        <v>0</v>
      </c>
      <c r="J1318" s="27">
        <f t="shared" si="101"/>
        <v>0</v>
      </c>
      <c r="K1318" s="80">
        <f t="shared" si="103"/>
        <v>1</v>
      </c>
      <c r="L1318" s="28">
        <f t="shared" si="102"/>
        <v>0</v>
      </c>
      <c r="M1318" s="28">
        <f t="shared" si="104"/>
        <v>0</v>
      </c>
    </row>
    <row r="1319" spans="1:13" ht="14.15" customHeight="1" x14ac:dyDescent="0.25">
      <c r="A1319" s="129">
        <v>16598997</v>
      </c>
      <c r="B1319" s="129" t="s">
        <v>368</v>
      </c>
      <c r="C1319" s="129" t="s">
        <v>369</v>
      </c>
      <c r="D1319" s="4" t="s">
        <v>2991</v>
      </c>
      <c r="E1319" s="6">
        <v>1</v>
      </c>
      <c r="F1319" s="6"/>
      <c r="G1319" s="7"/>
      <c r="H1319" s="122">
        <f>VLOOKUP(A1319,'NIP totaal 2020'!$A$4:$I$1943,9,0)</f>
        <v>0</v>
      </c>
      <c r="I1319" s="32">
        <f t="shared" si="100"/>
        <v>0</v>
      </c>
      <c r="J1319" s="27">
        <f t="shared" si="101"/>
        <v>0</v>
      </c>
      <c r="K1319" s="80">
        <f t="shared" si="103"/>
        <v>1</v>
      </c>
      <c r="L1319" s="28">
        <f t="shared" si="102"/>
        <v>0</v>
      </c>
      <c r="M1319" s="28">
        <f t="shared" si="104"/>
        <v>0</v>
      </c>
    </row>
    <row r="1320" spans="1:13" ht="14.15" customHeight="1" x14ac:dyDescent="0.25">
      <c r="A1320" s="129">
        <v>16627601</v>
      </c>
      <c r="B1320" s="129" t="s">
        <v>2737</v>
      </c>
      <c r="C1320" s="129" t="s">
        <v>394</v>
      </c>
      <c r="D1320" s="4" t="s">
        <v>2991</v>
      </c>
      <c r="E1320" s="6">
        <v>1</v>
      </c>
      <c r="F1320" s="6"/>
      <c r="G1320" s="7"/>
      <c r="H1320" s="122">
        <f>VLOOKUP(A1320,'NIP totaal 2020'!$A$4:$I$1943,9,0)</f>
        <v>0</v>
      </c>
      <c r="I1320" s="32">
        <f t="shared" si="100"/>
        <v>0</v>
      </c>
      <c r="J1320" s="27">
        <f t="shared" si="101"/>
        <v>0</v>
      </c>
      <c r="K1320" s="80">
        <f t="shared" si="103"/>
        <v>1</v>
      </c>
      <c r="L1320" s="28">
        <f t="shared" si="102"/>
        <v>0</v>
      </c>
      <c r="M1320" s="28">
        <f t="shared" si="104"/>
        <v>0</v>
      </c>
    </row>
    <row r="1321" spans="1:13" ht="14.15" customHeight="1" x14ac:dyDescent="0.25">
      <c r="A1321" s="129">
        <v>16628209</v>
      </c>
      <c r="B1321" s="129" t="s">
        <v>2737</v>
      </c>
      <c r="C1321" s="129" t="s">
        <v>394</v>
      </c>
      <c r="D1321" s="4" t="s">
        <v>2991</v>
      </c>
      <c r="E1321" s="6">
        <v>1</v>
      </c>
      <c r="F1321" s="6"/>
      <c r="G1321" s="7"/>
      <c r="H1321" s="122">
        <f>VLOOKUP(A1321,'NIP totaal 2020'!$A$4:$I$1943,9,0)</f>
        <v>0</v>
      </c>
      <c r="I1321" s="32">
        <f t="shared" si="100"/>
        <v>0</v>
      </c>
      <c r="J1321" s="27">
        <f t="shared" si="101"/>
        <v>0</v>
      </c>
      <c r="K1321" s="80">
        <f t="shared" si="103"/>
        <v>1</v>
      </c>
      <c r="L1321" s="28">
        <f t="shared" si="102"/>
        <v>0</v>
      </c>
      <c r="M1321" s="28">
        <f t="shared" si="104"/>
        <v>0</v>
      </c>
    </row>
    <row r="1322" spans="1:13" ht="14.15" customHeight="1" x14ac:dyDescent="0.25">
      <c r="A1322" s="129">
        <v>16628217</v>
      </c>
      <c r="B1322" s="129" t="s">
        <v>2737</v>
      </c>
      <c r="C1322" s="129" t="s">
        <v>394</v>
      </c>
      <c r="D1322" s="4" t="s">
        <v>2991</v>
      </c>
      <c r="E1322" s="6">
        <v>1</v>
      </c>
      <c r="F1322" s="6"/>
      <c r="G1322" s="7"/>
      <c r="H1322" s="122">
        <f>VLOOKUP(A1322,'NIP totaal 2020'!$A$4:$I$1943,9,0)</f>
        <v>0</v>
      </c>
      <c r="I1322" s="32">
        <f t="shared" si="100"/>
        <v>0</v>
      </c>
      <c r="J1322" s="27">
        <f t="shared" si="101"/>
        <v>0</v>
      </c>
      <c r="K1322" s="80">
        <f t="shared" si="103"/>
        <v>1</v>
      </c>
      <c r="L1322" s="28">
        <f t="shared" si="102"/>
        <v>0</v>
      </c>
      <c r="M1322" s="28">
        <f t="shared" si="104"/>
        <v>0</v>
      </c>
    </row>
    <row r="1323" spans="1:13" ht="14.15" customHeight="1" x14ac:dyDescent="0.25">
      <c r="A1323" s="129">
        <v>16628225</v>
      </c>
      <c r="B1323" s="129" t="s">
        <v>2737</v>
      </c>
      <c r="C1323" s="129" t="s">
        <v>394</v>
      </c>
      <c r="D1323" s="4" t="s">
        <v>2991</v>
      </c>
      <c r="E1323" s="6">
        <v>1</v>
      </c>
      <c r="F1323" s="6"/>
      <c r="G1323" s="7"/>
      <c r="H1323" s="122">
        <f>VLOOKUP(A1323,'NIP totaal 2020'!$A$4:$I$1943,9,0)</f>
        <v>0</v>
      </c>
      <c r="I1323" s="32">
        <f t="shared" si="100"/>
        <v>0</v>
      </c>
      <c r="J1323" s="27">
        <f t="shared" si="101"/>
        <v>0</v>
      </c>
      <c r="K1323" s="80">
        <f t="shared" si="103"/>
        <v>1</v>
      </c>
      <c r="L1323" s="28">
        <f t="shared" si="102"/>
        <v>0</v>
      </c>
      <c r="M1323" s="28">
        <f t="shared" si="104"/>
        <v>0</v>
      </c>
    </row>
    <row r="1324" spans="1:13" ht="14.15" customHeight="1" x14ac:dyDescent="0.25">
      <c r="A1324" s="129">
        <v>16736826</v>
      </c>
      <c r="B1324" s="129" t="s">
        <v>368</v>
      </c>
      <c r="C1324" s="129" t="s">
        <v>369</v>
      </c>
      <c r="D1324" s="4" t="s">
        <v>2991</v>
      </c>
      <c r="E1324" s="6">
        <v>1</v>
      </c>
      <c r="F1324" s="6"/>
      <c r="G1324" s="7"/>
      <c r="H1324" s="122">
        <f>VLOOKUP(A1324,'NIP totaal 2020'!$A$4:$I$1943,9,0)</f>
        <v>0</v>
      </c>
      <c r="I1324" s="32">
        <f t="shared" si="100"/>
        <v>0</v>
      </c>
      <c r="J1324" s="27">
        <f t="shared" si="101"/>
        <v>0</v>
      </c>
      <c r="K1324" s="80">
        <f t="shared" si="103"/>
        <v>1</v>
      </c>
      <c r="L1324" s="28">
        <f t="shared" si="102"/>
        <v>0</v>
      </c>
      <c r="M1324" s="28">
        <f t="shared" si="104"/>
        <v>0</v>
      </c>
    </row>
    <row r="1325" spans="1:13" ht="14.15" customHeight="1" x14ac:dyDescent="0.25">
      <c r="A1325" s="129">
        <v>16736834</v>
      </c>
      <c r="B1325" s="129" t="s">
        <v>368</v>
      </c>
      <c r="C1325" s="129" t="s">
        <v>369</v>
      </c>
      <c r="D1325" s="4" t="s">
        <v>2991</v>
      </c>
      <c r="E1325" s="6">
        <v>1</v>
      </c>
      <c r="F1325" s="6"/>
      <c r="G1325" s="7"/>
      <c r="H1325" s="122">
        <f>VLOOKUP(A1325,'NIP totaal 2020'!$A$4:$I$1943,9,0)</f>
        <v>0</v>
      </c>
      <c r="I1325" s="32">
        <f t="shared" si="100"/>
        <v>0</v>
      </c>
      <c r="J1325" s="27">
        <f t="shared" si="101"/>
        <v>0</v>
      </c>
      <c r="K1325" s="80">
        <f t="shared" si="103"/>
        <v>1</v>
      </c>
      <c r="L1325" s="28">
        <f t="shared" si="102"/>
        <v>0</v>
      </c>
      <c r="M1325" s="28">
        <f t="shared" si="104"/>
        <v>0</v>
      </c>
    </row>
    <row r="1326" spans="1:13" ht="14.15" customHeight="1" x14ac:dyDescent="0.25">
      <c r="A1326" s="129">
        <v>16736842</v>
      </c>
      <c r="B1326" s="129" t="s">
        <v>368</v>
      </c>
      <c r="C1326" s="129" t="s">
        <v>369</v>
      </c>
      <c r="D1326" s="4" t="s">
        <v>2991</v>
      </c>
      <c r="E1326" s="6">
        <v>1</v>
      </c>
      <c r="F1326" s="6"/>
      <c r="G1326" s="7"/>
      <c r="H1326" s="122">
        <f>VLOOKUP(A1326,'NIP totaal 2020'!$A$4:$I$1943,9,0)</f>
        <v>0</v>
      </c>
      <c r="I1326" s="32">
        <f t="shared" si="100"/>
        <v>0</v>
      </c>
      <c r="J1326" s="27">
        <f t="shared" si="101"/>
        <v>0</v>
      </c>
      <c r="K1326" s="80">
        <f t="shared" si="103"/>
        <v>1</v>
      </c>
      <c r="L1326" s="28">
        <f t="shared" si="102"/>
        <v>0</v>
      </c>
      <c r="M1326" s="28">
        <f t="shared" si="104"/>
        <v>0</v>
      </c>
    </row>
    <row r="1327" spans="1:13" ht="14.15" customHeight="1" x14ac:dyDescent="0.25">
      <c r="A1327" s="129">
        <v>16736850</v>
      </c>
      <c r="B1327" s="129" t="s">
        <v>368</v>
      </c>
      <c r="C1327" s="129" t="s">
        <v>369</v>
      </c>
      <c r="D1327" s="4" t="s">
        <v>2991</v>
      </c>
      <c r="E1327" s="6">
        <v>1</v>
      </c>
      <c r="F1327" s="6"/>
      <c r="G1327" s="7"/>
      <c r="H1327" s="122">
        <f>VLOOKUP(A1327,'NIP totaal 2020'!$A$4:$I$1943,9,0)</f>
        <v>0</v>
      </c>
      <c r="I1327" s="32">
        <f t="shared" si="100"/>
        <v>0</v>
      </c>
      <c r="J1327" s="27">
        <f t="shared" si="101"/>
        <v>0</v>
      </c>
      <c r="K1327" s="80">
        <f t="shared" si="103"/>
        <v>1</v>
      </c>
      <c r="L1327" s="28">
        <f t="shared" si="102"/>
        <v>0</v>
      </c>
      <c r="M1327" s="28">
        <f t="shared" si="104"/>
        <v>0</v>
      </c>
    </row>
    <row r="1328" spans="1:13" ht="14.15" customHeight="1" x14ac:dyDescent="0.25">
      <c r="A1328" s="129">
        <v>16736885</v>
      </c>
      <c r="B1328" s="129" t="s">
        <v>368</v>
      </c>
      <c r="C1328" s="129" t="s">
        <v>369</v>
      </c>
      <c r="D1328" s="4" t="s">
        <v>2991</v>
      </c>
      <c r="E1328" s="6">
        <v>1</v>
      </c>
      <c r="F1328" s="6"/>
      <c r="G1328" s="7"/>
      <c r="H1328" s="122">
        <f>VLOOKUP(A1328,'NIP totaal 2020'!$A$4:$I$1943,9,0)</f>
        <v>0</v>
      </c>
      <c r="I1328" s="32">
        <f t="shared" si="100"/>
        <v>0</v>
      </c>
      <c r="J1328" s="27">
        <f t="shared" si="101"/>
        <v>0</v>
      </c>
      <c r="K1328" s="80">
        <f t="shared" si="103"/>
        <v>1</v>
      </c>
      <c r="L1328" s="28">
        <f t="shared" si="102"/>
        <v>0</v>
      </c>
      <c r="M1328" s="28">
        <f t="shared" si="104"/>
        <v>0</v>
      </c>
    </row>
    <row r="1329" spans="1:13" ht="14.15" customHeight="1" x14ac:dyDescent="0.25">
      <c r="A1329" s="129">
        <v>16755626</v>
      </c>
      <c r="B1329" s="129" t="s">
        <v>377</v>
      </c>
      <c r="C1329" s="129" t="s">
        <v>378</v>
      </c>
      <c r="D1329" s="4" t="s">
        <v>2991</v>
      </c>
      <c r="E1329" s="6">
        <v>1</v>
      </c>
      <c r="F1329" s="6"/>
      <c r="G1329" s="7"/>
      <c r="H1329" s="122">
        <f>VLOOKUP(A1329,'NIP totaal 2020'!$A$4:$I$1943,9,0)</f>
        <v>0</v>
      </c>
      <c r="I1329" s="32">
        <f t="shared" si="100"/>
        <v>0</v>
      </c>
      <c r="J1329" s="27">
        <f t="shared" si="101"/>
        <v>0</v>
      </c>
      <c r="K1329" s="80">
        <f t="shared" si="103"/>
        <v>1</v>
      </c>
      <c r="L1329" s="28">
        <f t="shared" si="102"/>
        <v>0</v>
      </c>
      <c r="M1329" s="28">
        <f t="shared" si="104"/>
        <v>0</v>
      </c>
    </row>
    <row r="1330" spans="1:13" ht="14.15" customHeight="1" x14ac:dyDescent="0.25">
      <c r="A1330" s="129">
        <v>16755634</v>
      </c>
      <c r="B1330" s="129" t="s">
        <v>377</v>
      </c>
      <c r="C1330" s="129" t="s">
        <v>378</v>
      </c>
      <c r="D1330" s="4" t="s">
        <v>2991</v>
      </c>
      <c r="E1330" s="6">
        <v>1</v>
      </c>
      <c r="F1330" s="6"/>
      <c r="G1330" s="7"/>
      <c r="H1330" s="122">
        <f>VLOOKUP(A1330,'NIP totaal 2020'!$A$4:$I$1943,9,0)</f>
        <v>0</v>
      </c>
      <c r="I1330" s="32">
        <f t="shared" si="100"/>
        <v>0</v>
      </c>
      <c r="J1330" s="27">
        <f t="shared" si="101"/>
        <v>0</v>
      </c>
      <c r="K1330" s="80">
        <f t="shared" si="103"/>
        <v>1</v>
      </c>
      <c r="L1330" s="28">
        <f t="shared" si="102"/>
        <v>0</v>
      </c>
      <c r="M1330" s="28">
        <f t="shared" si="104"/>
        <v>0</v>
      </c>
    </row>
    <row r="1331" spans="1:13" ht="14.15" customHeight="1" x14ac:dyDescent="0.25">
      <c r="A1331" s="129">
        <v>16757041</v>
      </c>
      <c r="B1331" s="129" t="s">
        <v>368</v>
      </c>
      <c r="C1331" s="129" t="s">
        <v>369</v>
      </c>
      <c r="D1331" s="4" t="s">
        <v>2991</v>
      </c>
      <c r="E1331" s="6">
        <v>1</v>
      </c>
      <c r="F1331" s="6"/>
      <c r="G1331" s="7"/>
      <c r="H1331" s="122">
        <f>VLOOKUP(A1331,'NIP totaal 2020'!$A$4:$I$1943,9,0)</f>
        <v>0</v>
      </c>
      <c r="I1331" s="32">
        <f t="shared" si="100"/>
        <v>0</v>
      </c>
      <c r="J1331" s="27">
        <f t="shared" si="101"/>
        <v>0</v>
      </c>
      <c r="K1331" s="80">
        <f t="shared" si="103"/>
        <v>1</v>
      </c>
      <c r="L1331" s="28">
        <f t="shared" si="102"/>
        <v>0</v>
      </c>
      <c r="M1331" s="28">
        <f t="shared" si="104"/>
        <v>0</v>
      </c>
    </row>
    <row r="1332" spans="1:13" ht="14.15" customHeight="1" x14ac:dyDescent="0.25">
      <c r="A1332" s="129">
        <v>16819012</v>
      </c>
      <c r="B1332" s="129" t="s">
        <v>368</v>
      </c>
      <c r="C1332" s="129" t="s">
        <v>369</v>
      </c>
      <c r="D1332" s="4" t="s">
        <v>2991</v>
      </c>
      <c r="E1332" s="6">
        <v>1</v>
      </c>
      <c r="F1332" s="6"/>
      <c r="G1332" s="7"/>
      <c r="H1332" s="122">
        <f>VLOOKUP(A1332,'NIP totaal 2020'!$A$4:$I$1943,9,0)</f>
        <v>0</v>
      </c>
      <c r="I1332" s="32">
        <f t="shared" si="100"/>
        <v>0</v>
      </c>
      <c r="J1332" s="27">
        <f t="shared" si="101"/>
        <v>0</v>
      </c>
      <c r="K1332" s="80">
        <f t="shared" si="103"/>
        <v>1</v>
      </c>
      <c r="L1332" s="28">
        <f t="shared" si="102"/>
        <v>0</v>
      </c>
      <c r="M1332" s="28">
        <f t="shared" si="104"/>
        <v>0</v>
      </c>
    </row>
    <row r="1333" spans="1:13" ht="14.15" customHeight="1" x14ac:dyDescent="0.25">
      <c r="A1333" s="129">
        <v>16819160</v>
      </c>
      <c r="B1333" s="129" t="s">
        <v>368</v>
      </c>
      <c r="C1333" s="129" t="s">
        <v>369</v>
      </c>
      <c r="D1333" s="4" t="s">
        <v>2991</v>
      </c>
      <c r="E1333" s="6">
        <v>1</v>
      </c>
      <c r="F1333" s="6"/>
      <c r="G1333" s="7"/>
      <c r="H1333" s="122">
        <f>VLOOKUP(A1333,'NIP totaal 2020'!$A$4:$I$1943,9,0)</f>
        <v>0</v>
      </c>
      <c r="I1333" s="32">
        <f t="shared" si="100"/>
        <v>0</v>
      </c>
      <c r="J1333" s="27">
        <f t="shared" si="101"/>
        <v>0</v>
      </c>
      <c r="K1333" s="80">
        <f t="shared" si="103"/>
        <v>1</v>
      </c>
      <c r="L1333" s="28">
        <f t="shared" si="102"/>
        <v>0</v>
      </c>
      <c r="M1333" s="28">
        <f t="shared" si="104"/>
        <v>0</v>
      </c>
    </row>
    <row r="1334" spans="1:13" ht="14.15" customHeight="1" x14ac:dyDescent="0.25">
      <c r="A1334" s="129">
        <v>16819179</v>
      </c>
      <c r="B1334" s="129" t="s">
        <v>368</v>
      </c>
      <c r="C1334" s="129" t="s">
        <v>369</v>
      </c>
      <c r="D1334" s="4" t="s">
        <v>2991</v>
      </c>
      <c r="E1334" s="6">
        <v>1</v>
      </c>
      <c r="F1334" s="6"/>
      <c r="G1334" s="7"/>
      <c r="H1334" s="122">
        <f>VLOOKUP(A1334,'NIP totaal 2020'!$A$4:$I$1943,9,0)</f>
        <v>0</v>
      </c>
      <c r="I1334" s="32">
        <f t="shared" si="100"/>
        <v>0</v>
      </c>
      <c r="J1334" s="27">
        <f t="shared" si="101"/>
        <v>0</v>
      </c>
      <c r="K1334" s="80">
        <f t="shared" si="103"/>
        <v>1</v>
      </c>
      <c r="L1334" s="28">
        <f t="shared" si="102"/>
        <v>0</v>
      </c>
      <c r="M1334" s="28">
        <f t="shared" si="104"/>
        <v>0</v>
      </c>
    </row>
    <row r="1335" spans="1:13" ht="14.15" customHeight="1" x14ac:dyDescent="0.25">
      <c r="A1335" s="129">
        <v>16819187</v>
      </c>
      <c r="B1335" s="129" t="s">
        <v>368</v>
      </c>
      <c r="C1335" s="129" t="s">
        <v>369</v>
      </c>
      <c r="D1335" s="4" t="s">
        <v>2991</v>
      </c>
      <c r="E1335" s="6">
        <v>1</v>
      </c>
      <c r="F1335" s="6"/>
      <c r="G1335" s="7"/>
      <c r="H1335" s="122">
        <f>VLOOKUP(A1335,'NIP totaal 2020'!$A$4:$I$1943,9,0)</f>
        <v>0</v>
      </c>
      <c r="I1335" s="32">
        <f t="shared" si="100"/>
        <v>0</v>
      </c>
      <c r="J1335" s="27">
        <f t="shared" si="101"/>
        <v>0</v>
      </c>
      <c r="K1335" s="80">
        <f t="shared" si="103"/>
        <v>1</v>
      </c>
      <c r="L1335" s="28">
        <f t="shared" si="102"/>
        <v>0</v>
      </c>
      <c r="M1335" s="28">
        <f t="shared" si="104"/>
        <v>0</v>
      </c>
    </row>
    <row r="1336" spans="1:13" ht="14.15" customHeight="1" x14ac:dyDescent="0.25">
      <c r="A1336" s="129">
        <v>16819195</v>
      </c>
      <c r="B1336" s="129" t="s">
        <v>368</v>
      </c>
      <c r="C1336" s="129" t="s">
        <v>369</v>
      </c>
      <c r="D1336" s="4" t="s">
        <v>2991</v>
      </c>
      <c r="E1336" s="6">
        <v>1</v>
      </c>
      <c r="F1336" s="6"/>
      <c r="G1336" s="7"/>
      <c r="H1336" s="122">
        <f>VLOOKUP(A1336,'NIP totaal 2020'!$A$4:$I$1943,9,0)</f>
        <v>0</v>
      </c>
      <c r="I1336" s="32">
        <f t="shared" si="100"/>
        <v>0</v>
      </c>
      <c r="J1336" s="27">
        <f t="shared" si="101"/>
        <v>0</v>
      </c>
      <c r="K1336" s="80">
        <f t="shared" si="103"/>
        <v>1</v>
      </c>
      <c r="L1336" s="28">
        <f t="shared" si="102"/>
        <v>0</v>
      </c>
      <c r="M1336" s="28">
        <f t="shared" si="104"/>
        <v>0</v>
      </c>
    </row>
    <row r="1337" spans="1:13" ht="14.15" customHeight="1" x14ac:dyDescent="0.25">
      <c r="A1337" s="129">
        <v>14695898</v>
      </c>
      <c r="B1337" s="129" t="s">
        <v>395</v>
      </c>
      <c r="C1337" s="129" t="s">
        <v>396</v>
      </c>
      <c r="D1337" s="4" t="s">
        <v>2991</v>
      </c>
      <c r="E1337" s="6">
        <v>1</v>
      </c>
      <c r="F1337" s="6"/>
      <c r="G1337" s="7"/>
      <c r="H1337" s="122">
        <f>VLOOKUP(A1337,'NIP totaal 2020'!$A$4:$I$1943,9,0)</f>
        <v>0</v>
      </c>
      <c r="I1337" s="32">
        <f t="shared" si="100"/>
        <v>0</v>
      </c>
      <c r="J1337" s="27">
        <f t="shared" si="101"/>
        <v>0</v>
      </c>
      <c r="K1337" s="80">
        <f t="shared" si="103"/>
        <v>1</v>
      </c>
      <c r="L1337" s="28">
        <f t="shared" si="102"/>
        <v>0</v>
      </c>
      <c r="M1337" s="28">
        <f t="shared" si="104"/>
        <v>0</v>
      </c>
    </row>
    <row r="1338" spans="1:13" ht="14.15" customHeight="1" x14ac:dyDescent="0.25">
      <c r="A1338" s="129">
        <v>14889110</v>
      </c>
      <c r="B1338" s="129" t="s">
        <v>395</v>
      </c>
      <c r="C1338" s="129" t="s">
        <v>396</v>
      </c>
      <c r="D1338" s="4" t="s">
        <v>2991</v>
      </c>
      <c r="E1338" s="6">
        <v>1</v>
      </c>
      <c r="F1338" s="6"/>
      <c r="G1338" s="7"/>
      <c r="H1338" s="122">
        <f>VLOOKUP(A1338,'NIP totaal 2020'!$A$4:$I$1943,9,0)</f>
        <v>0</v>
      </c>
      <c r="I1338" s="32">
        <f t="shared" si="100"/>
        <v>0</v>
      </c>
      <c r="J1338" s="27">
        <f t="shared" si="101"/>
        <v>0</v>
      </c>
      <c r="K1338" s="80">
        <f t="shared" si="103"/>
        <v>1</v>
      </c>
      <c r="L1338" s="28">
        <f t="shared" si="102"/>
        <v>0</v>
      </c>
      <c r="M1338" s="28">
        <f t="shared" si="104"/>
        <v>0</v>
      </c>
    </row>
    <row r="1339" spans="1:13" ht="14.15" customHeight="1" x14ac:dyDescent="0.25">
      <c r="A1339" s="129">
        <v>14969467</v>
      </c>
      <c r="B1339" s="129" t="s">
        <v>397</v>
      </c>
      <c r="C1339" s="129" t="s">
        <v>398</v>
      </c>
      <c r="D1339" s="4" t="s">
        <v>2991</v>
      </c>
      <c r="E1339" s="6">
        <v>1</v>
      </c>
      <c r="F1339" s="6"/>
      <c r="G1339" s="7"/>
      <c r="H1339" s="122">
        <f>VLOOKUP(A1339,'NIP totaal 2020'!$A$4:$I$1943,9,0)</f>
        <v>0</v>
      </c>
      <c r="I1339" s="32">
        <f t="shared" si="100"/>
        <v>0</v>
      </c>
      <c r="J1339" s="27">
        <f t="shared" si="101"/>
        <v>0</v>
      </c>
      <c r="K1339" s="80">
        <f t="shared" si="103"/>
        <v>1</v>
      </c>
      <c r="L1339" s="28">
        <f t="shared" si="102"/>
        <v>0</v>
      </c>
      <c r="M1339" s="28">
        <f t="shared" si="104"/>
        <v>0</v>
      </c>
    </row>
    <row r="1340" spans="1:13" ht="14.15" customHeight="1" x14ac:dyDescent="0.25">
      <c r="A1340" s="129">
        <v>15148157</v>
      </c>
      <c r="B1340" s="129" t="s">
        <v>399</v>
      </c>
      <c r="C1340" s="129" t="s">
        <v>400</v>
      </c>
      <c r="D1340" s="4" t="s">
        <v>2991</v>
      </c>
      <c r="E1340" s="6">
        <v>10</v>
      </c>
      <c r="F1340" s="6"/>
      <c r="G1340" s="7"/>
      <c r="H1340" s="122">
        <f>VLOOKUP(A1340,'NIP totaal 2020'!$A$4:$I$1943,9,0)</f>
        <v>0</v>
      </c>
      <c r="I1340" s="32">
        <f t="shared" si="100"/>
        <v>0</v>
      </c>
      <c r="J1340" s="27">
        <f t="shared" si="101"/>
        <v>0</v>
      </c>
      <c r="K1340" s="80">
        <f t="shared" si="103"/>
        <v>1</v>
      </c>
      <c r="L1340" s="28">
        <f t="shared" si="102"/>
        <v>0</v>
      </c>
      <c r="M1340" s="28">
        <f t="shared" si="104"/>
        <v>0</v>
      </c>
    </row>
    <row r="1341" spans="1:13" ht="14.15" customHeight="1" x14ac:dyDescent="0.25">
      <c r="A1341" s="129">
        <v>15937852</v>
      </c>
      <c r="B1341" s="129" t="s">
        <v>403</v>
      </c>
      <c r="C1341" s="129" t="s">
        <v>404</v>
      </c>
      <c r="D1341" s="4" t="s">
        <v>2991</v>
      </c>
      <c r="E1341" s="6">
        <v>30</v>
      </c>
      <c r="F1341" s="6"/>
      <c r="G1341" s="7"/>
      <c r="H1341" s="122">
        <f>VLOOKUP(A1341,'NIP totaal 2020'!$A$4:$I$1943,9,0)</f>
        <v>0</v>
      </c>
      <c r="I1341" s="32">
        <f t="shared" si="100"/>
        <v>0</v>
      </c>
      <c r="J1341" s="27">
        <f t="shared" si="101"/>
        <v>0</v>
      </c>
      <c r="K1341" s="80">
        <f t="shared" si="103"/>
        <v>1</v>
      </c>
      <c r="L1341" s="28">
        <f t="shared" si="102"/>
        <v>0</v>
      </c>
      <c r="M1341" s="28">
        <f t="shared" si="104"/>
        <v>0</v>
      </c>
    </row>
    <row r="1342" spans="1:13" ht="14.15" customHeight="1" x14ac:dyDescent="0.25">
      <c r="A1342" s="129">
        <v>15948560</v>
      </c>
      <c r="B1342" s="129" t="s">
        <v>405</v>
      </c>
      <c r="C1342" s="129" t="s">
        <v>406</v>
      </c>
      <c r="D1342" s="4" t="s">
        <v>2991</v>
      </c>
      <c r="E1342" s="6">
        <v>1</v>
      </c>
      <c r="F1342" s="6"/>
      <c r="G1342" s="7"/>
      <c r="H1342" s="122">
        <f>VLOOKUP(A1342,'NIP totaal 2020'!$A$4:$I$1943,9,0)</f>
        <v>0</v>
      </c>
      <c r="I1342" s="32">
        <f t="shared" si="100"/>
        <v>0</v>
      </c>
      <c r="J1342" s="27">
        <f t="shared" si="101"/>
        <v>0</v>
      </c>
      <c r="K1342" s="80">
        <f t="shared" si="103"/>
        <v>1</v>
      </c>
      <c r="L1342" s="28">
        <f t="shared" si="102"/>
        <v>0</v>
      </c>
      <c r="M1342" s="28">
        <f t="shared" si="104"/>
        <v>0</v>
      </c>
    </row>
    <row r="1343" spans="1:13" ht="14.15" customHeight="1" x14ac:dyDescent="0.25">
      <c r="A1343" s="129">
        <v>15948579</v>
      </c>
      <c r="B1343" s="129" t="s">
        <v>405</v>
      </c>
      <c r="C1343" s="129" t="s">
        <v>406</v>
      </c>
      <c r="D1343" s="4" t="s">
        <v>2991</v>
      </c>
      <c r="E1343" s="6">
        <v>1</v>
      </c>
      <c r="F1343" s="6"/>
      <c r="G1343" s="7"/>
      <c r="H1343" s="122">
        <f>VLOOKUP(A1343,'NIP totaal 2020'!$A$4:$I$1943,9,0)</f>
        <v>0</v>
      </c>
      <c r="I1343" s="32">
        <f t="shared" si="100"/>
        <v>0</v>
      </c>
      <c r="J1343" s="27">
        <f t="shared" si="101"/>
        <v>0</v>
      </c>
      <c r="K1343" s="80">
        <f t="shared" si="103"/>
        <v>1</v>
      </c>
      <c r="L1343" s="28">
        <f t="shared" si="102"/>
        <v>0</v>
      </c>
      <c r="M1343" s="28">
        <f t="shared" si="104"/>
        <v>0</v>
      </c>
    </row>
    <row r="1344" spans="1:13" ht="14.15" customHeight="1" x14ac:dyDescent="0.25">
      <c r="A1344" s="129">
        <v>15986144</v>
      </c>
      <c r="B1344" s="129" t="s">
        <v>407</v>
      </c>
      <c r="C1344" s="129" t="s">
        <v>408</v>
      </c>
      <c r="D1344" s="4" t="s">
        <v>2991</v>
      </c>
      <c r="E1344" s="6">
        <v>188</v>
      </c>
      <c r="F1344" s="6"/>
      <c r="G1344" s="7"/>
      <c r="H1344" s="122">
        <f>VLOOKUP(A1344,'NIP totaal 2020'!$A$4:$I$1943,9,0)</f>
        <v>0</v>
      </c>
      <c r="I1344" s="32">
        <f t="shared" si="100"/>
        <v>0</v>
      </c>
      <c r="J1344" s="27">
        <f t="shared" si="101"/>
        <v>0</v>
      </c>
      <c r="K1344" s="80">
        <f t="shared" si="103"/>
        <v>1</v>
      </c>
      <c r="L1344" s="28">
        <f t="shared" si="102"/>
        <v>0</v>
      </c>
      <c r="M1344" s="28">
        <f t="shared" si="104"/>
        <v>0</v>
      </c>
    </row>
    <row r="1345" spans="1:13" ht="14.15" customHeight="1" x14ac:dyDescent="0.25">
      <c r="A1345" s="129">
        <v>16009134</v>
      </c>
      <c r="B1345" s="129" t="s">
        <v>409</v>
      </c>
      <c r="C1345" s="129" t="s">
        <v>410</v>
      </c>
      <c r="D1345" s="4" t="s">
        <v>2991</v>
      </c>
      <c r="E1345" s="6">
        <v>1</v>
      </c>
      <c r="F1345" s="6"/>
      <c r="G1345" s="7"/>
      <c r="H1345" s="122">
        <f>VLOOKUP(A1345,'NIP totaal 2020'!$A$4:$I$1943,9,0)</f>
        <v>0</v>
      </c>
      <c r="I1345" s="32">
        <f t="shared" si="100"/>
        <v>0</v>
      </c>
      <c r="J1345" s="27">
        <f t="shared" si="101"/>
        <v>0</v>
      </c>
      <c r="K1345" s="80">
        <f t="shared" si="103"/>
        <v>1</v>
      </c>
      <c r="L1345" s="28">
        <f t="shared" si="102"/>
        <v>0</v>
      </c>
      <c r="M1345" s="28">
        <f t="shared" si="104"/>
        <v>0</v>
      </c>
    </row>
    <row r="1346" spans="1:13" ht="14.15" customHeight="1" x14ac:dyDescent="0.25">
      <c r="A1346" s="129">
        <v>16009142</v>
      </c>
      <c r="B1346" s="129" t="s">
        <v>409</v>
      </c>
      <c r="C1346" s="129" t="s">
        <v>410</v>
      </c>
      <c r="D1346" s="4" t="s">
        <v>2991</v>
      </c>
      <c r="E1346" s="6">
        <v>1</v>
      </c>
      <c r="F1346" s="6"/>
      <c r="G1346" s="7"/>
      <c r="H1346" s="122">
        <f>VLOOKUP(A1346,'NIP totaal 2020'!$A$4:$I$1943,9,0)</f>
        <v>0</v>
      </c>
      <c r="I1346" s="32">
        <f t="shared" si="100"/>
        <v>0</v>
      </c>
      <c r="J1346" s="27">
        <f t="shared" si="101"/>
        <v>0</v>
      </c>
      <c r="K1346" s="80">
        <f t="shared" si="103"/>
        <v>1</v>
      </c>
      <c r="L1346" s="28">
        <f t="shared" si="102"/>
        <v>0</v>
      </c>
      <c r="M1346" s="28">
        <f t="shared" si="104"/>
        <v>0</v>
      </c>
    </row>
    <row r="1347" spans="1:13" ht="14.15" customHeight="1" x14ac:dyDescent="0.25">
      <c r="A1347" s="129">
        <v>16058941</v>
      </c>
      <c r="B1347" s="129" t="s">
        <v>411</v>
      </c>
      <c r="C1347" s="129" t="s">
        <v>412</v>
      </c>
      <c r="D1347" s="4" t="s">
        <v>2991</v>
      </c>
      <c r="E1347" s="6">
        <v>1</v>
      </c>
      <c r="F1347" s="6"/>
      <c r="G1347" s="7"/>
      <c r="H1347" s="122">
        <f>VLOOKUP(A1347,'NIP totaal 2020'!$A$4:$I$1943,9,0)</f>
        <v>0</v>
      </c>
      <c r="I1347" s="32">
        <f t="shared" si="100"/>
        <v>0</v>
      </c>
      <c r="J1347" s="27">
        <f t="shared" si="101"/>
        <v>0</v>
      </c>
      <c r="K1347" s="80">
        <f t="shared" si="103"/>
        <v>1</v>
      </c>
      <c r="L1347" s="28">
        <f t="shared" si="102"/>
        <v>0</v>
      </c>
      <c r="M1347" s="28">
        <f t="shared" si="104"/>
        <v>0</v>
      </c>
    </row>
    <row r="1348" spans="1:13" ht="14.15" customHeight="1" x14ac:dyDescent="0.25">
      <c r="A1348" s="129">
        <v>16070666</v>
      </c>
      <c r="B1348" s="129" t="s">
        <v>413</v>
      </c>
      <c r="C1348" s="129" t="s">
        <v>414</v>
      </c>
      <c r="D1348" s="4" t="s">
        <v>2991</v>
      </c>
      <c r="E1348" s="6">
        <v>448</v>
      </c>
      <c r="F1348" s="6"/>
      <c r="G1348" s="7"/>
      <c r="H1348" s="122">
        <f>VLOOKUP(A1348,'NIP totaal 2020'!$A$4:$I$1943,9,0)</f>
        <v>0</v>
      </c>
      <c r="I1348" s="32">
        <f t="shared" ref="I1348:I1411" si="105">F1348/E1348</f>
        <v>0</v>
      </c>
      <c r="J1348" s="27">
        <f t="shared" ref="J1348:J1411" si="106">H1348/E1348*F1348</f>
        <v>0</v>
      </c>
      <c r="K1348" s="80">
        <f t="shared" si="103"/>
        <v>1</v>
      </c>
      <c r="L1348" s="28">
        <f t="shared" ref="L1348:L1411" si="107">G1348/E1348*F1348</f>
        <v>0</v>
      </c>
      <c r="M1348" s="28">
        <f t="shared" si="104"/>
        <v>0</v>
      </c>
    </row>
    <row r="1349" spans="1:13" ht="14.15" customHeight="1" x14ac:dyDescent="0.25">
      <c r="A1349" s="129">
        <v>16090845</v>
      </c>
      <c r="B1349" s="129" t="s">
        <v>415</v>
      </c>
      <c r="C1349" s="129" t="s">
        <v>416</v>
      </c>
      <c r="D1349" s="4" t="s">
        <v>2991</v>
      </c>
      <c r="E1349" s="6">
        <v>56</v>
      </c>
      <c r="F1349" s="6"/>
      <c r="G1349" s="7"/>
      <c r="H1349" s="122">
        <f>VLOOKUP(A1349,'NIP totaal 2020'!$A$4:$I$1943,9,0)</f>
        <v>0</v>
      </c>
      <c r="I1349" s="32">
        <f t="shared" si="105"/>
        <v>0</v>
      </c>
      <c r="J1349" s="27">
        <f t="shared" si="106"/>
        <v>0</v>
      </c>
      <c r="K1349" s="80">
        <f t="shared" ref="K1349:K1412" si="108">IF(H1349&gt;G1349, 0, 1)</f>
        <v>1</v>
      </c>
      <c r="L1349" s="28">
        <f t="shared" si="107"/>
        <v>0</v>
      </c>
      <c r="M1349" s="28">
        <f t="shared" ref="M1349:M1412" si="109">MIN(L1349,J1349)</f>
        <v>0</v>
      </c>
    </row>
    <row r="1350" spans="1:13" ht="14.15" customHeight="1" x14ac:dyDescent="0.25">
      <c r="A1350" s="129">
        <v>16103556</v>
      </c>
      <c r="B1350" s="129" t="s">
        <v>405</v>
      </c>
      <c r="C1350" s="129" t="s">
        <v>406</v>
      </c>
      <c r="D1350" s="4" t="s">
        <v>2991</v>
      </c>
      <c r="E1350" s="6">
        <v>1</v>
      </c>
      <c r="F1350" s="6"/>
      <c r="G1350" s="7"/>
      <c r="H1350" s="122">
        <f>VLOOKUP(A1350,'NIP totaal 2020'!$A$4:$I$1943,9,0)</f>
        <v>0</v>
      </c>
      <c r="I1350" s="32">
        <f t="shared" si="105"/>
        <v>0</v>
      </c>
      <c r="J1350" s="27">
        <f t="shared" si="106"/>
        <v>0</v>
      </c>
      <c r="K1350" s="80">
        <f t="shared" si="108"/>
        <v>1</v>
      </c>
      <c r="L1350" s="28">
        <f t="shared" si="107"/>
        <v>0</v>
      </c>
      <c r="M1350" s="28">
        <f t="shared" si="109"/>
        <v>0</v>
      </c>
    </row>
    <row r="1351" spans="1:13" ht="14.15" customHeight="1" x14ac:dyDescent="0.25">
      <c r="A1351" s="129">
        <v>16103564</v>
      </c>
      <c r="B1351" s="129" t="s">
        <v>405</v>
      </c>
      <c r="C1351" s="129" t="s">
        <v>406</v>
      </c>
      <c r="D1351" s="4" t="s">
        <v>2991</v>
      </c>
      <c r="E1351" s="6">
        <v>1</v>
      </c>
      <c r="F1351" s="6"/>
      <c r="G1351" s="7"/>
      <c r="H1351" s="122">
        <f>VLOOKUP(A1351,'NIP totaal 2020'!$A$4:$I$1943,9,0)</f>
        <v>0</v>
      </c>
      <c r="I1351" s="32">
        <f t="shared" si="105"/>
        <v>0</v>
      </c>
      <c r="J1351" s="27">
        <f t="shared" si="106"/>
        <v>0</v>
      </c>
      <c r="K1351" s="80">
        <f t="shared" si="108"/>
        <v>1</v>
      </c>
      <c r="L1351" s="28">
        <f t="shared" si="107"/>
        <v>0</v>
      </c>
      <c r="M1351" s="28">
        <f t="shared" si="109"/>
        <v>0</v>
      </c>
    </row>
    <row r="1352" spans="1:13" ht="14.15" customHeight="1" x14ac:dyDescent="0.25">
      <c r="A1352" s="129">
        <v>16203127</v>
      </c>
      <c r="B1352" s="129" t="s">
        <v>415</v>
      </c>
      <c r="C1352" s="129" t="s">
        <v>416</v>
      </c>
      <c r="D1352" s="4" t="s">
        <v>2991</v>
      </c>
      <c r="E1352" s="6">
        <v>56</v>
      </c>
      <c r="F1352" s="6"/>
      <c r="G1352" s="7"/>
      <c r="H1352" s="122">
        <f>VLOOKUP(A1352,'NIP totaal 2020'!$A$4:$I$1943,9,0)</f>
        <v>0</v>
      </c>
      <c r="I1352" s="32">
        <f t="shared" si="105"/>
        <v>0</v>
      </c>
      <c r="J1352" s="27">
        <f t="shared" si="106"/>
        <v>0</v>
      </c>
      <c r="K1352" s="80">
        <f t="shared" si="108"/>
        <v>1</v>
      </c>
      <c r="L1352" s="28">
        <f t="shared" si="107"/>
        <v>0</v>
      </c>
      <c r="M1352" s="28">
        <f t="shared" si="109"/>
        <v>0</v>
      </c>
    </row>
    <row r="1353" spans="1:13" ht="14.15" customHeight="1" x14ac:dyDescent="0.25">
      <c r="A1353" s="129">
        <v>16204654</v>
      </c>
      <c r="B1353" s="129" t="s">
        <v>415</v>
      </c>
      <c r="C1353" s="129" t="s">
        <v>416</v>
      </c>
      <c r="D1353" s="4" t="s">
        <v>2991</v>
      </c>
      <c r="E1353" s="6">
        <v>56</v>
      </c>
      <c r="F1353" s="6"/>
      <c r="G1353" s="7"/>
      <c r="H1353" s="122">
        <f>VLOOKUP(A1353,'NIP totaal 2020'!$A$4:$I$1943,9,0)</f>
        <v>0</v>
      </c>
      <c r="I1353" s="32">
        <f t="shared" si="105"/>
        <v>0</v>
      </c>
      <c r="J1353" s="27">
        <f t="shared" si="106"/>
        <v>0</v>
      </c>
      <c r="K1353" s="80">
        <f t="shared" si="108"/>
        <v>1</v>
      </c>
      <c r="L1353" s="28">
        <f t="shared" si="107"/>
        <v>0</v>
      </c>
      <c r="M1353" s="28">
        <f t="shared" si="109"/>
        <v>0</v>
      </c>
    </row>
    <row r="1354" spans="1:13" ht="14.15" customHeight="1" x14ac:dyDescent="0.25">
      <c r="A1354" s="129">
        <v>16213904</v>
      </c>
      <c r="B1354" s="129" t="s">
        <v>417</v>
      </c>
      <c r="C1354" s="129" t="s">
        <v>418</v>
      </c>
      <c r="D1354" s="4" t="s">
        <v>2991</v>
      </c>
      <c r="E1354" s="6">
        <v>1</v>
      </c>
      <c r="F1354" s="6"/>
      <c r="G1354" s="7"/>
      <c r="H1354" s="122">
        <f>VLOOKUP(A1354,'NIP totaal 2020'!$A$4:$I$1943,9,0)</f>
        <v>0</v>
      </c>
      <c r="I1354" s="32">
        <f t="shared" si="105"/>
        <v>0</v>
      </c>
      <c r="J1354" s="27">
        <f t="shared" si="106"/>
        <v>0</v>
      </c>
      <c r="K1354" s="80">
        <f t="shared" si="108"/>
        <v>1</v>
      </c>
      <c r="L1354" s="28">
        <f t="shared" si="107"/>
        <v>0</v>
      </c>
      <c r="M1354" s="28">
        <f t="shared" si="109"/>
        <v>0</v>
      </c>
    </row>
    <row r="1355" spans="1:13" ht="14.15" customHeight="1" x14ac:dyDescent="0.25">
      <c r="A1355" s="129">
        <v>16233638</v>
      </c>
      <c r="B1355" s="129" t="s">
        <v>419</v>
      </c>
      <c r="C1355" s="129" t="s">
        <v>420</v>
      </c>
      <c r="D1355" s="4" t="s">
        <v>2991</v>
      </c>
      <c r="E1355" s="6">
        <v>1</v>
      </c>
      <c r="F1355" s="6"/>
      <c r="G1355" s="7"/>
      <c r="H1355" s="122">
        <f>VLOOKUP(A1355,'NIP totaal 2020'!$A$4:$I$1943,9,0)</f>
        <v>0</v>
      </c>
      <c r="I1355" s="32">
        <f t="shared" si="105"/>
        <v>0</v>
      </c>
      <c r="J1355" s="27">
        <f t="shared" si="106"/>
        <v>0</v>
      </c>
      <c r="K1355" s="80">
        <f t="shared" si="108"/>
        <v>1</v>
      </c>
      <c r="L1355" s="28">
        <f t="shared" si="107"/>
        <v>0</v>
      </c>
      <c r="M1355" s="28">
        <f t="shared" si="109"/>
        <v>0</v>
      </c>
    </row>
    <row r="1356" spans="1:13" ht="14.15" customHeight="1" x14ac:dyDescent="0.25">
      <c r="A1356" s="129">
        <v>16244265</v>
      </c>
      <c r="B1356" s="129" t="s">
        <v>421</v>
      </c>
      <c r="C1356" s="129" t="s">
        <v>422</v>
      </c>
      <c r="D1356" s="4" t="s">
        <v>2991</v>
      </c>
      <c r="E1356" s="6">
        <v>1</v>
      </c>
      <c r="F1356" s="6"/>
      <c r="G1356" s="7"/>
      <c r="H1356" s="122">
        <f>VLOOKUP(A1356,'NIP totaal 2020'!$A$4:$I$1943,9,0)</f>
        <v>0</v>
      </c>
      <c r="I1356" s="32">
        <f t="shared" si="105"/>
        <v>0</v>
      </c>
      <c r="J1356" s="27">
        <f t="shared" si="106"/>
        <v>0</v>
      </c>
      <c r="K1356" s="80">
        <f t="shared" si="108"/>
        <v>1</v>
      </c>
      <c r="L1356" s="28">
        <f t="shared" si="107"/>
        <v>0</v>
      </c>
      <c r="M1356" s="28">
        <f t="shared" si="109"/>
        <v>0</v>
      </c>
    </row>
    <row r="1357" spans="1:13" ht="14.15" customHeight="1" x14ac:dyDescent="0.25">
      <c r="A1357" s="129">
        <v>16244273</v>
      </c>
      <c r="B1357" s="129" t="s">
        <v>421</v>
      </c>
      <c r="C1357" s="129" t="s">
        <v>422</v>
      </c>
      <c r="D1357" s="4" t="s">
        <v>2991</v>
      </c>
      <c r="E1357" s="6">
        <v>10</v>
      </c>
      <c r="F1357" s="6"/>
      <c r="G1357" s="7"/>
      <c r="H1357" s="122">
        <f>VLOOKUP(A1357,'NIP totaal 2020'!$A$4:$I$1943,9,0)</f>
        <v>0</v>
      </c>
      <c r="I1357" s="32">
        <f t="shared" si="105"/>
        <v>0</v>
      </c>
      <c r="J1357" s="27">
        <f t="shared" si="106"/>
        <v>0</v>
      </c>
      <c r="K1357" s="80">
        <f t="shared" si="108"/>
        <v>1</v>
      </c>
      <c r="L1357" s="28">
        <f t="shared" si="107"/>
        <v>0</v>
      </c>
      <c r="M1357" s="28">
        <f t="shared" si="109"/>
        <v>0</v>
      </c>
    </row>
    <row r="1358" spans="1:13" ht="14.15" customHeight="1" x14ac:dyDescent="0.25">
      <c r="A1358" s="129">
        <v>16272854</v>
      </c>
      <c r="B1358" s="129" t="s">
        <v>423</v>
      </c>
      <c r="C1358" s="129" t="s">
        <v>424</v>
      </c>
      <c r="D1358" s="4" t="s">
        <v>2991</v>
      </c>
      <c r="E1358" s="6">
        <v>1</v>
      </c>
      <c r="F1358" s="6"/>
      <c r="G1358" s="7"/>
      <c r="H1358" s="122">
        <f>VLOOKUP(A1358,'NIP totaal 2020'!$A$4:$I$1943,9,0)</f>
        <v>0</v>
      </c>
      <c r="I1358" s="32">
        <f t="shared" si="105"/>
        <v>0</v>
      </c>
      <c r="J1358" s="27">
        <f t="shared" si="106"/>
        <v>0</v>
      </c>
      <c r="K1358" s="80">
        <f t="shared" si="108"/>
        <v>1</v>
      </c>
      <c r="L1358" s="28">
        <f t="shared" si="107"/>
        <v>0</v>
      </c>
      <c r="M1358" s="28">
        <f t="shared" si="109"/>
        <v>0</v>
      </c>
    </row>
    <row r="1359" spans="1:13" ht="14.15" customHeight="1" x14ac:dyDescent="0.25">
      <c r="A1359" s="129">
        <v>16307313</v>
      </c>
      <c r="B1359" s="129" t="s">
        <v>403</v>
      </c>
      <c r="C1359" s="129" t="s">
        <v>404</v>
      </c>
      <c r="D1359" s="4" t="s">
        <v>2991</v>
      </c>
      <c r="E1359" s="6">
        <v>30</v>
      </c>
      <c r="F1359" s="6"/>
      <c r="G1359" s="7"/>
      <c r="H1359" s="122">
        <f>VLOOKUP(A1359,'NIP totaal 2020'!$A$4:$I$1943,9,0)</f>
        <v>0</v>
      </c>
      <c r="I1359" s="32">
        <f t="shared" si="105"/>
        <v>0</v>
      </c>
      <c r="J1359" s="27">
        <f t="shared" si="106"/>
        <v>0</v>
      </c>
      <c r="K1359" s="80">
        <f t="shared" si="108"/>
        <v>1</v>
      </c>
      <c r="L1359" s="28">
        <f t="shared" si="107"/>
        <v>0</v>
      </c>
      <c r="M1359" s="28">
        <f t="shared" si="109"/>
        <v>0</v>
      </c>
    </row>
    <row r="1360" spans="1:13" ht="14.15" customHeight="1" x14ac:dyDescent="0.25">
      <c r="A1360" s="129">
        <v>16316428</v>
      </c>
      <c r="B1360" s="129" t="s">
        <v>425</v>
      </c>
      <c r="C1360" s="129" t="s">
        <v>426</v>
      </c>
      <c r="D1360" s="4" t="s">
        <v>2991</v>
      </c>
      <c r="E1360" s="6">
        <v>1</v>
      </c>
      <c r="F1360" s="6"/>
      <c r="G1360" s="7"/>
      <c r="H1360" s="122">
        <f>VLOOKUP(A1360,'NIP totaal 2020'!$A$4:$I$1943,9,0)</f>
        <v>0</v>
      </c>
      <c r="I1360" s="32">
        <f t="shared" si="105"/>
        <v>0</v>
      </c>
      <c r="J1360" s="27">
        <f t="shared" si="106"/>
        <v>0</v>
      </c>
      <c r="K1360" s="80">
        <f t="shared" si="108"/>
        <v>1</v>
      </c>
      <c r="L1360" s="28">
        <f t="shared" si="107"/>
        <v>0</v>
      </c>
      <c r="M1360" s="28">
        <f t="shared" si="109"/>
        <v>0</v>
      </c>
    </row>
    <row r="1361" spans="1:13" ht="14.15" customHeight="1" x14ac:dyDescent="0.25">
      <c r="A1361" s="129">
        <v>16316436</v>
      </c>
      <c r="B1361" s="129" t="s">
        <v>427</v>
      </c>
      <c r="C1361" s="129" t="s">
        <v>428</v>
      </c>
      <c r="D1361" s="4" t="s">
        <v>2991</v>
      </c>
      <c r="E1361" s="6">
        <v>1</v>
      </c>
      <c r="F1361" s="6"/>
      <c r="G1361" s="7"/>
      <c r="H1361" s="122">
        <f>VLOOKUP(A1361,'NIP totaal 2020'!$A$4:$I$1943,9,0)</f>
        <v>0</v>
      </c>
      <c r="I1361" s="32">
        <f t="shared" si="105"/>
        <v>0</v>
      </c>
      <c r="J1361" s="27">
        <f t="shared" si="106"/>
        <v>0</v>
      </c>
      <c r="K1361" s="80">
        <f t="shared" si="108"/>
        <v>1</v>
      </c>
      <c r="L1361" s="28">
        <f t="shared" si="107"/>
        <v>0</v>
      </c>
      <c r="M1361" s="28">
        <f t="shared" si="109"/>
        <v>0</v>
      </c>
    </row>
    <row r="1362" spans="1:13" ht="14.15" customHeight="1" x14ac:dyDescent="0.25">
      <c r="A1362" s="129">
        <v>16324560</v>
      </c>
      <c r="B1362" s="129" t="s">
        <v>417</v>
      </c>
      <c r="C1362" s="129" t="s">
        <v>418</v>
      </c>
      <c r="D1362" s="4" t="s">
        <v>2991</v>
      </c>
      <c r="E1362" s="6">
        <v>1</v>
      </c>
      <c r="F1362" s="6"/>
      <c r="G1362" s="7"/>
      <c r="H1362" s="122">
        <f>VLOOKUP(A1362,'NIP totaal 2020'!$A$4:$I$1943,9,0)</f>
        <v>0</v>
      </c>
      <c r="I1362" s="32">
        <f t="shared" si="105"/>
        <v>0</v>
      </c>
      <c r="J1362" s="27">
        <f t="shared" si="106"/>
        <v>0</v>
      </c>
      <c r="K1362" s="80">
        <f t="shared" si="108"/>
        <v>1</v>
      </c>
      <c r="L1362" s="28">
        <f t="shared" si="107"/>
        <v>0</v>
      </c>
      <c r="M1362" s="28">
        <f t="shared" si="109"/>
        <v>0</v>
      </c>
    </row>
    <row r="1363" spans="1:13" ht="14.15" customHeight="1" x14ac:dyDescent="0.25">
      <c r="A1363" s="129">
        <v>16343042</v>
      </c>
      <c r="B1363" s="129" t="s">
        <v>403</v>
      </c>
      <c r="C1363" s="129" t="s">
        <v>404</v>
      </c>
      <c r="D1363" s="4" t="s">
        <v>2991</v>
      </c>
      <c r="E1363" s="6">
        <v>30</v>
      </c>
      <c r="F1363" s="6"/>
      <c r="G1363" s="7"/>
      <c r="H1363" s="122">
        <f>VLOOKUP(A1363,'NIP totaal 2020'!$A$4:$I$1943,9,0)</f>
        <v>0</v>
      </c>
      <c r="I1363" s="32">
        <f t="shared" si="105"/>
        <v>0</v>
      </c>
      <c r="J1363" s="27">
        <f t="shared" si="106"/>
        <v>0</v>
      </c>
      <c r="K1363" s="80">
        <f t="shared" si="108"/>
        <v>1</v>
      </c>
      <c r="L1363" s="28">
        <f t="shared" si="107"/>
        <v>0</v>
      </c>
      <c r="M1363" s="28">
        <f t="shared" si="109"/>
        <v>0</v>
      </c>
    </row>
    <row r="1364" spans="1:13" ht="14.15" customHeight="1" x14ac:dyDescent="0.25">
      <c r="A1364" s="129">
        <v>16413458</v>
      </c>
      <c r="B1364" s="129" t="s">
        <v>401</v>
      </c>
      <c r="C1364" s="129" t="s">
        <v>402</v>
      </c>
      <c r="D1364" s="4" t="s">
        <v>2991</v>
      </c>
      <c r="E1364" s="6">
        <v>1</v>
      </c>
      <c r="F1364" s="6"/>
      <c r="G1364" s="7"/>
      <c r="H1364" s="122">
        <f>VLOOKUP(A1364,'NIP totaal 2020'!$A$4:$I$1943,9,0)</f>
        <v>0</v>
      </c>
      <c r="I1364" s="32">
        <f t="shared" si="105"/>
        <v>0</v>
      </c>
      <c r="J1364" s="27">
        <f t="shared" si="106"/>
        <v>0</v>
      </c>
      <c r="K1364" s="80">
        <f t="shared" si="108"/>
        <v>1</v>
      </c>
      <c r="L1364" s="28">
        <f t="shared" si="107"/>
        <v>0</v>
      </c>
      <c r="M1364" s="28">
        <f t="shared" si="109"/>
        <v>0</v>
      </c>
    </row>
    <row r="1365" spans="1:13" ht="14.15" customHeight="1" x14ac:dyDescent="0.25">
      <c r="A1365" s="129">
        <v>16604423</v>
      </c>
      <c r="B1365" s="129" t="s">
        <v>429</v>
      </c>
      <c r="C1365" s="129" t="s">
        <v>430</v>
      </c>
      <c r="D1365" s="4" t="s">
        <v>2991</v>
      </c>
      <c r="E1365" s="6">
        <v>1</v>
      </c>
      <c r="F1365" s="6"/>
      <c r="G1365" s="7"/>
      <c r="H1365" s="122">
        <f>VLOOKUP(A1365,'NIP totaal 2020'!$A$4:$I$1943,9,0)</f>
        <v>0</v>
      </c>
      <c r="I1365" s="32">
        <f t="shared" si="105"/>
        <v>0</v>
      </c>
      <c r="J1365" s="27">
        <f t="shared" si="106"/>
        <v>0</v>
      </c>
      <c r="K1365" s="80">
        <f t="shared" si="108"/>
        <v>1</v>
      </c>
      <c r="L1365" s="28">
        <f t="shared" si="107"/>
        <v>0</v>
      </c>
      <c r="M1365" s="28">
        <f t="shared" si="109"/>
        <v>0</v>
      </c>
    </row>
    <row r="1366" spans="1:13" ht="14.15" customHeight="1" x14ac:dyDescent="0.25">
      <c r="A1366" s="129">
        <v>16607082</v>
      </c>
      <c r="B1366" s="129" t="s">
        <v>431</v>
      </c>
      <c r="C1366" s="129" t="s">
        <v>432</v>
      </c>
      <c r="D1366" s="4" t="s">
        <v>2991</v>
      </c>
      <c r="E1366" s="6">
        <v>1</v>
      </c>
      <c r="F1366" s="6"/>
      <c r="G1366" s="7"/>
      <c r="H1366" s="122">
        <f>VLOOKUP(A1366,'NIP totaal 2020'!$A$4:$I$1943,9,0)</f>
        <v>0</v>
      </c>
      <c r="I1366" s="32">
        <f t="shared" si="105"/>
        <v>0</v>
      </c>
      <c r="J1366" s="27">
        <f t="shared" si="106"/>
        <v>0</v>
      </c>
      <c r="K1366" s="80">
        <f t="shared" si="108"/>
        <v>1</v>
      </c>
      <c r="L1366" s="28">
        <f t="shared" si="107"/>
        <v>0</v>
      </c>
      <c r="M1366" s="28">
        <f t="shared" si="109"/>
        <v>0</v>
      </c>
    </row>
    <row r="1367" spans="1:13" ht="14.15" customHeight="1" x14ac:dyDescent="0.25">
      <c r="A1367" s="129">
        <v>16613716</v>
      </c>
      <c r="B1367" s="129" t="s">
        <v>413</v>
      </c>
      <c r="C1367" s="129" t="s">
        <v>414</v>
      </c>
      <c r="D1367" s="4" t="s">
        <v>2991</v>
      </c>
      <c r="E1367" s="6">
        <v>56</v>
      </c>
      <c r="F1367" s="6"/>
      <c r="G1367" s="7"/>
      <c r="H1367" s="122">
        <f>VLOOKUP(A1367,'NIP totaal 2020'!$A$4:$I$1943,9,0)</f>
        <v>0</v>
      </c>
      <c r="I1367" s="32">
        <f t="shared" si="105"/>
        <v>0</v>
      </c>
      <c r="J1367" s="27">
        <f t="shared" si="106"/>
        <v>0</v>
      </c>
      <c r="K1367" s="80">
        <f t="shared" si="108"/>
        <v>1</v>
      </c>
      <c r="L1367" s="28">
        <f t="shared" si="107"/>
        <v>0</v>
      </c>
      <c r="M1367" s="28">
        <f t="shared" si="109"/>
        <v>0</v>
      </c>
    </row>
    <row r="1368" spans="1:13" ht="14.15" customHeight="1" x14ac:dyDescent="0.25">
      <c r="A1368" s="129">
        <v>16613724</v>
      </c>
      <c r="B1368" s="129" t="s">
        <v>413</v>
      </c>
      <c r="C1368" s="129" t="s">
        <v>414</v>
      </c>
      <c r="D1368" s="4" t="s">
        <v>2991</v>
      </c>
      <c r="E1368" s="6">
        <v>56</v>
      </c>
      <c r="F1368" s="6"/>
      <c r="G1368" s="7"/>
      <c r="H1368" s="122">
        <f>VLOOKUP(A1368,'NIP totaal 2020'!$A$4:$I$1943,9,0)</f>
        <v>0</v>
      </c>
      <c r="I1368" s="32">
        <f t="shared" si="105"/>
        <v>0</v>
      </c>
      <c r="J1368" s="27">
        <f t="shared" si="106"/>
        <v>0</v>
      </c>
      <c r="K1368" s="80">
        <f t="shared" si="108"/>
        <v>1</v>
      </c>
      <c r="L1368" s="28">
        <f t="shared" si="107"/>
        <v>0</v>
      </c>
      <c r="M1368" s="28">
        <f t="shared" si="109"/>
        <v>0</v>
      </c>
    </row>
    <row r="1369" spans="1:13" ht="14.15" customHeight="1" x14ac:dyDescent="0.25">
      <c r="A1369" s="129">
        <v>16625994</v>
      </c>
      <c r="B1369" s="129" t="s">
        <v>433</v>
      </c>
      <c r="C1369" s="129" t="s">
        <v>434</v>
      </c>
      <c r="D1369" s="4" t="s">
        <v>2991</v>
      </c>
      <c r="E1369" s="6">
        <v>1</v>
      </c>
      <c r="F1369" s="6"/>
      <c r="G1369" s="7"/>
      <c r="H1369" s="122">
        <f>VLOOKUP(A1369,'NIP totaal 2020'!$A$4:$I$1943,9,0)</f>
        <v>0</v>
      </c>
      <c r="I1369" s="32">
        <f t="shared" si="105"/>
        <v>0</v>
      </c>
      <c r="J1369" s="27">
        <f t="shared" si="106"/>
        <v>0</v>
      </c>
      <c r="K1369" s="80">
        <f t="shared" si="108"/>
        <v>1</v>
      </c>
      <c r="L1369" s="28">
        <f t="shared" si="107"/>
        <v>0</v>
      </c>
      <c r="M1369" s="28">
        <f t="shared" si="109"/>
        <v>0</v>
      </c>
    </row>
    <row r="1370" spans="1:13" ht="14.15" customHeight="1" x14ac:dyDescent="0.25">
      <c r="A1370" s="129">
        <v>16644557</v>
      </c>
      <c r="B1370" s="129" t="s">
        <v>433</v>
      </c>
      <c r="C1370" s="129" t="s">
        <v>434</v>
      </c>
      <c r="D1370" s="4" t="s">
        <v>2991</v>
      </c>
      <c r="E1370" s="6">
        <v>1</v>
      </c>
      <c r="F1370" s="6"/>
      <c r="G1370" s="7"/>
      <c r="H1370" s="122">
        <f>VLOOKUP(A1370,'NIP totaal 2020'!$A$4:$I$1943,9,0)</f>
        <v>0</v>
      </c>
      <c r="I1370" s="32">
        <f t="shared" si="105"/>
        <v>0</v>
      </c>
      <c r="J1370" s="27">
        <f t="shared" si="106"/>
        <v>0</v>
      </c>
      <c r="K1370" s="80">
        <f t="shared" si="108"/>
        <v>1</v>
      </c>
      <c r="L1370" s="28">
        <f t="shared" si="107"/>
        <v>0</v>
      </c>
      <c r="M1370" s="28">
        <f t="shared" si="109"/>
        <v>0</v>
      </c>
    </row>
    <row r="1371" spans="1:13" ht="14.15" customHeight="1" x14ac:dyDescent="0.25">
      <c r="A1371" s="129">
        <v>16644565</v>
      </c>
      <c r="B1371" s="129" t="s">
        <v>433</v>
      </c>
      <c r="C1371" s="129" t="s">
        <v>434</v>
      </c>
      <c r="D1371" s="4" t="s">
        <v>2991</v>
      </c>
      <c r="E1371" s="6">
        <v>1</v>
      </c>
      <c r="F1371" s="6"/>
      <c r="G1371" s="7"/>
      <c r="H1371" s="122">
        <f>VLOOKUP(A1371,'NIP totaal 2020'!$A$4:$I$1943,9,0)</f>
        <v>0</v>
      </c>
      <c r="I1371" s="32">
        <f t="shared" si="105"/>
        <v>0</v>
      </c>
      <c r="J1371" s="27">
        <f t="shared" si="106"/>
        <v>0</v>
      </c>
      <c r="K1371" s="80">
        <f t="shared" si="108"/>
        <v>1</v>
      </c>
      <c r="L1371" s="28">
        <f t="shared" si="107"/>
        <v>0</v>
      </c>
      <c r="M1371" s="28">
        <f t="shared" si="109"/>
        <v>0</v>
      </c>
    </row>
    <row r="1372" spans="1:13" ht="14.15" customHeight="1" x14ac:dyDescent="0.25">
      <c r="A1372" s="129">
        <v>16745825</v>
      </c>
      <c r="B1372" s="129" t="s">
        <v>417</v>
      </c>
      <c r="C1372" s="129" t="s">
        <v>418</v>
      </c>
      <c r="D1372" s="4" t="s">
        <v>2991</v>
      </c>
      <c r="E1372" s="6">
        <v>1</v>
      </c>
      <c r="F1372" s="6"/>
      <c r="G1372" s="7"/>
      <c r="H1372" s="122">
        <f>VLOOKUP(A1372,'NIP totaal 2020'!$A$4:$I$1943,9,0)</f>
        <v>0</v>
      </c>
      <c r="I1372" s="32">
        <f t="shared" si="105"/>
        <v>0</v>
      </c>
      <c r="J1372" s="27">
        <f t="shared" si="106"/>
        <v>0</v>
      </c>
      <c r="K1372" s="80">
        <f t="shared" si="108"/>
        <v>1</v>
      </c>
      <c r="L1372" s="28">
        <f t="shared" si="107"/>
        <v>0</v>
      </c>
      <c r="M1372" s="28">
        <f t="shared" si="109"/>
        <v>0</v>
      </c>
    </row>
    <row r="1373" spans="1:13" ht="14.15" customHeight="1" x14ac:dyDescent="0.25">
      <c r="A1373" s="129">
        <v>16745841</v>
      </c>
      <c r="B1373" s="129" t="s">
        <v>417</v>
      </c>
      <c r="C1373" s="129" t="s">
        <v>418</v>
      </c>
      <c r="D1373" s="4" t="s">
        <v>2991</v>
      </c>
      <c r="E1373" s="6">
        <v>1</v>
      </c>
      <c r="F1373" s="6"/>
      <c r="G1373" s="7"/>
      <c r="H1373" s="122">
        <f>VLOOKUP(A1373,'NIP totaal 2020'!$A$4:$I$1943,9,0)</f>
        <v>0</v>
      </c>
      <c r="I1373" s="32">
        <f t="shared" si="105"/>
        <v>0</v>
      </c>
      <c r="J1373" s="27">
        <f t="shared" si="106"/>
        <v>0</v>
      </c>
      <c r="K1373" s="80">
        <f t="shared" si="108"/>
        <v>1</v>
      </c>
      <c r="L1373" s="28">
        <f t="shared" si="107"/>
        <v>0</v>
      </c>
      <c r="M1373" s="28">
        <f t="shared" si="109"/>
        <v>0</v>
      </c>
    </row>
    <row r="1374" spans="1:13" ht="14.15" customHeight="1" x14ac:dyDescent="0.25">
      <c r="A1374" s="129">
        <v>16795032</v>
      </c>
      <c r="B1374" s="129" t="s">
        <v>415</v>
      </c>
      <c r="C1374" s="129" t="s">
        <v>416</v>
      </c>
      <c r="D1374" s="4" t="s">
        <v>2991</v>
      </c>
      <c r="E1374" s="6">
        <v>28</v>
      </c>
      <c r="F1374" s="6"/>
      <c r="G1374" s="7"/>
      <c r="H1374" s="122">
        <f>VLOOKUP(A1374,'NIP totaal 2020'!$A$4:$I$1943,9,0)</f>
        <v>0</v>
      </c>
      <c r="I1374" s="32">
        <f t="shared" si="105"/>
        <v>0</v>
      </c>
      <c r="J1374" s="27">
        <f t="shared" si="106"/>
        <v>0</v>
      </c>
      <c r="K1374" s="80">
        <f t="shared" si="108"/>
        <v>1</v>
      </c>
      <c r="L1374" s="28">
        <f t="shared" si="107"/>
        <v>0</v>
      </c>
      <c r="M1374" s="28">
        <f t="shared" si="109"/>
        <v>0</v>
      </c>
    </row>
    <row r="1375" spans="1:13" ht="14.15" customHeight="1" x14ac:dyDescent="0.25">
      <c r="A1375" s="129">
        <v>16811941</v>
      </c>
      <c r="B1375" s="129" t="s">
        <v>413</v>
      </c>
      <c r="C1375" s="129" t="s">
        <v>414</v>
      </c>
      <c r="D1375" s="4" t="s">
        <v>2991</v>
      </c>
      <c r="E1375" s="6">
        <v>56</v>
      </c>
      <c r="F1375" s="6"/>
      <c r="G1375" s="7"/>
      <c r="H1375" s="122">
        <f>VLOOKUP(A1375,'NIP totaal 2020'!$A$4:$I$1943,9,0)</f>
        <v>0</v>
      </c>
      <c r="I1375" s="32">
        <f t="shared" si="105"/>
        <v>0</v>
      </c>
      <c r="J1375" s="27">
        <f t="shared" si="106"/>
        <v>0</v>
      </c>
      <c r="K1375" s="80">
        <f t="shared" si="108"/>
        <v>1</v>
      </c>
      <c r="L1375" s="28">
        <f t="shared" si="107"/>
        <v>0</v>
      </c>
      <c r="M1375" s="28">
        <f t="shared" si="109"/>
        <v>0</v>
      </c>
    </row>
    <row r="1376" spans="1:13" ht="14.15" customHeight="1" x14ac:dyDescent="0.25">
      <c r="A1376" s="129">
        <v>16832779</v>
      </c>
      <c r="B1376" s="129" t="s">
        <v>405</v>
      </c>
      <c r="C1376" s="129" t="s">
        <v>406</v>
      </c>
      <c r="D1376" s="4" t="s">
        <v>2991</v>
      </c>
      <c r="E1376" s="6">
        <v>1</v>
      </c>
      <c r="F1376" s="6"/>
      <c r="G1376" s="7"/>
      <c r="H1376" s="122">
        <f>VLOOKUP(A1376,'NIP totaal 2020'!$A$4:$I$1943,9,0)</f>
        <v>0</v>
      </c>
      <c r="I1376" s="32">
        <f t="shared" si="105"/>
        <v>0</v>
      </c>
      <c r="J1376" s="27">
        <f t="shared" si="106"/>
        <v>0</v>
      </c>
      <c r="K1376" s="80">
        <f t="shared" si="108"/>
        <v>1</v>
      </c>
      <c r="L1376" s="28">
        <f t="shared" si="107"/>
        <v>0</v>
      </c>
      <c r="M1376" s="28">
        <f t="shared" si="109"/>
        <v>0</v>
      </c>
    </row>
    <row r="1377" spans="1:13" ht="14.15" customHeight="1" x14ac:dyDescent="0.25">
      <c r="A1377" s="129">
        <v>16832787</v>
      </c>
      <c r="B1377" s="129" t="s">
        <v>405</v>
      </c>
      <c r="C1377" s="129" t="s">
        <v>406</v>
      </c>
      <c r="D1377" s="4" t="s">
        <v>2991</v>
      </c>
      <c r="E1377" s="6">
        <v>1</v>
      </c>
      <c r="F1377" s="6"/>
      <c r="G1377" s="7"/>
      <c r="H1377" s="122">
        <f>VLOOKUP(A1377,'NIP totaal 2020'!$A$4:$I$1943,9,0)</f>
        <v>0</v>
      </c>
      <c r="I1377" s="32">
        <f t="shared" si="105"/>
        <v>0</v>
      </c>
      <c r="J1377" s="27">
        <f t="shared" si="106"/>
        <v>0</v>
      </c>
      <c r="K1377" s="80">
        <f t="shared" si="108"/>
        <v>1</v>
      </c>
      <c r="L1377" s="28">
        <f t="shared" si="107"/>
        <v>0</v>
      </c>
      <c r="M1377" s="28">
        <f t="shared" si="109"/>
        <v>0</v>
      </c>
    </row>
    <row r="1378" spans="1:13" ht="14.15" customHeight="1" x14ac:dyDescent="0.25">
      <c r="A1378" s="129">
        <v>14143593</v>
      </c>
      <c r="B1378" s="129" t="s">
        <v>435</v>
      </c>
      <c r="C1378" s="129" t="s">
        <v>2738</v>
      </c>
      <c r="D1378" s="4" t="s">
        <v>2991</v>
      </c>
      <c r="E1378" s="6">
        <v>1</v>
      </c>
      <c r="F1378" s="6"/>
      <c r="G1378" s="7"/>
      <c r="H1378" s="122">
        <f>VLOOKUP(A1378,'NIP totaal 2020'!$A$4:$I$1943,9,0)</f>
        <v>0</v>
      </c>
      <c r="I1378" s="32">
        <f t="shared" si="105"/>
        <v>0</v>
      </c>
      <c r="J1378" s="27">
        <f t="shared" si="106"/>
        <v>0</v>
      </c>
      <c r="K1378" s="80">
        <f t="shared" si="108"/>
        <v>1</v>
      </c>
      <c r="L1378" s="28">
        <f t="shared" si="107"/>
        <v>0</v>
      </c>
      <c r="M1378" s="28">
        <f t="shared" si="109"/>
        <v>0</v>
      </c>
    </row>
    <row r="1379" spans="1:13" ht="14.15" customHeight="1" x14ac:dyDescent="0.25">
      <c r="A1379" s="129">
        <v>14143607</v>
      </c>
      <c r="B1379" s="129" t="s">
        <v>435</v>
      </c>
      <c r="C1379" s="129" t="s">
        <v>2738</v>
      </c>
      <c r="D1379" s="4" t="s">
        <v>2991</v>
      </c>
      <c r="E1379" s="6">
        <v>1</v>
      </c>
      <c r="F1379" s="6"/>
      <c r="G1379" s="7"/>
      <c r="H1379" s="122">
        <f>VLOOKUP(A1379,'NIP totaal 2020'!$A$4:$I$1943,9,0)</f>
        <v>0</v>
      </c>
      <c r="I1379" s="32">
        <f t="shared" si="105"/>
        <v>0</v>
      </c>
      <c r="J1379" s="27">
        <f t="shared" si="106"/>
        <v>0</v>
      </c>
      <c r="K1379" s="80">
        <f t="shared" si="108"/>
        <v>1</v>
      </c>
      <c r="L1379" s="28">
        <f t="shared" si="107"/>
        <v>0</v>
      </c>
      <c r="M1379" s="28">
        <f t="shared" si="109"/>
        <v>0</v>
      </c>
    </row>
    <row r="1380" spans="1:13" ht="14.15" customHeight="1" x14ac:dyDescent="0.25">
      <c r="A1380" s="129">
        <v>14143615</v>
      </c>
      <c r="B1380" s="129" t="s">
        <v>435</v>
      </c>
      <c r="C1380" s="129" t="s">
        <v>2738</v>
      </c>
      <c r="D1380" s="4" t="s">
        <v>2991</v>
      </c>
      <c r="E1380" s="6">
        <v>1</v>
      </c>
      <c r="F1380" s="6"/>
      <c r="G1380" s="7"/>
      <c r="H1380" s="122">
        <f>VLOOKUP(A1380,'NIP totaal 2020'!$A$4:$I$1943,9,0)</f>
        <v>0</v>
      </c>
      <c r="I1380" s="32">
        <f t="shared" si="105"/>
        <v>0</v>
      </c>
      <c r="J1380" s="27">
        <f t="shared" si="106"/>
        <v>0</v>
      </c>
      <c r="K1380" s="80">
        <f t="shared" si="108"/>
        <v>1</v>
      </c>
      <c r="L1380" s="28">
        <f t="shared" si="107"/>
        <v>0</v>
      </c>
      <c r="M1380" s="28">
        <f t="shared" si="109"/>
        <v>0</v>
      </c>
    </row>
    <row r="1381" spans="1:13" ht="14.15" customHeight="1" x14ac:dyDescent="0.25">
      <c r="A1381" s="129">
        <v>14219557</v>
      </c>
      <c r="B1381" s="129" t="s">
        <v>436</v>
      </c>
      <c r="C1381" s="129" t="s">
        <v>437</v>
      </c>
      <c r="D1381" s="4" t="s">
        <v>2991</v>
      </c>
      <c r="E1381" s="6">
        <v>2</v>
      </c>
      <c r="F1381" s="6"/>
      <c r="G1381" s="7"/>
      <c r="H1381" s="122">
        <f>VLOOKUP(A1381,'NIP totaal 2020'!$A$4:$I$1943,9,0)</f>
        <v>0</v>
      </c>
      <c r="I1381" s="32">
        <f t="shared" si="105"/>
        <v>0</v>
      </c>
      <c r="J1381" s="27">
        <f t="shared" si="106"/>
        <v>0</v>
      </c>
      <c r="K1381" s="80">
        <f t="shared" si="108"/>
        <v>1</v>
      </c>
      <c r="L1381" s="28">
        <f t="shared" si="107"/>
        <v>0</v>
      </c>
      <c r="M1381" s="28">
        <f t="shared" si="109"/>
        <v>0</v>
      </c>
    </row>
    <row r="1382" spans="1:13" ht="14.15" customHeight="1" x14ac:dyDescent="0.25">
      <c r="A1382" s="129">
        <v>14219565</v>
      </c>
      <c r="B1382" s="129" t="s">
        <v>436</v>
      </c>
      <c r="C1382" s="129" t="s">
        <v>437</v>
      </c>
      <c r="D1382" s="4" t="s">
        <v>2991</v>
      </c>
      <c r="E1382" s="6">
        <v>1</v>
      </c>
      <c r="F1382" s="6"/>
      <c r="G1382" s="7"/>
      <c r="H1382" s="122">
        <f>VLOOKUP(A1382,'NIP totaal 2020'!$A$4:$I$1943,9,0)</f>
        <v>0</v>
      </c>
      <c r="I1382" s="32">
        <f t="shared" si="105"/>
        <v>0</v>
      </c>
      <c r="J1382" s="27">
        <f t="shared" si="106"/>
        <v>0</v>
      </c>
      <c r="K1382" s="80">
        <f t="shared" si="108"/>
        <v>1</v>
      </c>
      <c r="L1382" s="28">
        <f t="shared" si="107"/>
        <v>0</v>
      </c>
      <c r="M1382" s="28">
        <f t="shared" si="109"/>
        <v>0</v>
      </c>
    </row>
    <row r="1383" spans="1:13" ht="14.15" customHeight="1" x14ac:dyDescent="0.25">
      <c r="A1383" s="129">
        <v>14252074</v>
      </c>
      <c r="B1383" s="129" t="s">
        <v>438</v>
      </c>
      <c r="C1383" s="129" t="s">
        <v>2739</v>
      </c>
      <c r="D1383" s="4" t="s">
        <v>2991</v>
      </c>
      <c r="E1383" s="6">
        <v>2</v>
      </c>
      <c r="F1383" s="6"/>
      <c r="G1383" s="7"/>
      <c r="H1383" s="122">
        <f>VLOOKUP(A1383,'NIP totaal 2020'!$A$4:$I$1943,9,0)</f>
        <v>0</v>
      </c>
      <c r="I1383" s="32">
        <f t="shared" si="105"/>
        <v>0</v>
      </c>
      <c r="J1383" s="27">
        <f t="shared" si="106"/>
        <v>0</v>
      </c>
      <c r="K1383" s="80">
        <f t="shared" si="108"/>
        <v>1</v>
      </c>
      <c r="L1383" s="28">
        <f t="shared" si="107"/>
        <v>0</v>
      </c>
      <c r="M1383" s="28">
        <f t="shared" si="109"/>
        <v>0</v>
      </c>
    </row>
    <row r="1384" spans="1:13" ht="14.15" customHeight="1" x14ac:dyDescent="0.25">
      <c r="A1384" s="129">
        <v>14338343</v>
      </c>
      <c r="B1384" s="129" t="s">
        <v>438</v>
      </c>
      <c r="C1384" s="129" t="s">
        <v>2739</v>
      </c>
      <c r="D1384" s="4" t="s">
        <v>2991</v>
      </c>
      <c r="E1384" s="6">
        <v>1</v>
      </c>
      <c r="F1384" s="6"/>
      <c r="G1384" s="7"/>
      <c r="H1384" s="122">
        <f>VLOOKUP(A1384,'NIP totaal 2020'!$A$4:$I$1943,9,0)</f>
        <v>0</v>
      </c>
      <c r="I1384" s="32">
        <f t="shared" si="105"/>
        <v>0</v>
      </c>
      <c r="J1384" s="27">
        <f t="shared" si="106"/>
        <v>0</v>
      </c>
      <c r="K1384" s="80">
        <f t="shared" si="108"/>
        <v>1</v>
      </c>
      <c r="L1384" s="28">
        <f t="shared" si="107"/>
        <v>0</v>
      </c>
      <c r="M1384" s="28">
        <f t="shared" si="109"/>
        <v>0</v>
      </c>
    </row>
    <row r="1385" spans="1:13" ht="14.15" customHeight="1" x14ac:dyDescent="0.25">
      <c r="A1385" s="129">
        <v>14645955</v>
      </c>
      <c r="B1385" s="129" t="s">
        <v>439</v>
      </c>
      <c r="C1385" s="129" t="s">
        <v>440</v>
      </c>
      <c r="D1385" s="4" t="s">
        <v>2991</v>
      </c>
      <c r="E1385" s="6">
        <v>1</v>
      </c>
      <c r="F1385" s="6"/>
      <c r="G1385" s="7"/>
      <c r="H1385" s="122">
        <f>VLOOKUP(A1385,'NIP totaal 2020'!$A$4:$I$1943,9,0)</f>
        <v>0</v>
      </c>
      <c r="I1385" s="32">
        <f t="shared" si="105"/>
        <v>0</v>
      </c>
      <c r="J1385" s="27">
        <f t="shared" si="106"/>
        <v>0</v>
      </c>
      <c r="K1385" s="80">
        <f t="shared" si="108"/>
        <v>1</v>
      </c>
      <c r="L1385" s="28">
        <f t="shared" si="107"/>
        <v>0</v>
      </c>
      <c r="M1385" s="28">
        <f t="shared" si="109"/>
        <v>0</v>
      </c>
    </row>
    <row r="1386" spans="1:13" ht="14.15" customHeight="1" x14ac:dyDescent="0.25">
      <c r="A1386" s="129">
        <v>14696096</v>
      </c>
      <c r="B1386" s="129" t="s">
        <v>441</v>
      </c>
      <c r="C1386" s="129" t="s">
        <v>442</v>
      </c>
      <c r="D1386" s="4" t="s">
        <v>2991</v>
      </c>
      <c r="E1386" s="6">
        <v>1</v>
      </c>
      <c r="F1386" s="6"/>
      <c r="G1386" s="7"/>
      <c r="H1386" s="122">
        <f>VLOOKUP(A1386,'NIP totaal 2020'!$A$4:$I$1943,9,0)</f>
        <v>0</v>
      </c>
      <c r="I1386" s="32">
        <f t="shared" si="105"/>
        <v>0</v>
      </c>
      <c r="J1386" s="27">
        <f t="shared" si="106"/>
        <v>0</v>
      </c>
      <c r="K1386" s="80">
        <f t="shared" si="108"/>
        <v>1</v>
      </c>
      <c r="L1386" s="28">
        <f t="shared" si="107"/>
        <v>0</v>
      </c>
      <c r="M1386" s="28">
        <f t="shared" si="109"/>
        <v>0</v>
      </c>
    </row>
    <row r="1387" spans="1:13" ht="14.15" customHeight="1" x14ac:dyDescent="0.25">
      <c r="A1387" s="129">
        <v>14696118</v>
      </c>
      <c r="B1387" s="129" t="s">
        <v>441</v>
      </c>
      <c r="C1387" s="129" t="s">
        <v>442</v>
      </c>
      <c r="D1387" s="4" t="s">
        <v>2991</v>
      </c>
      <c r="E1387" s="6">
        <v>1</v>
      </c>
      <c r="F1387" s="6"/>
      <c r="G1387" s="7"/>
      <c r="H1387" s="122">
        <f>VLOOKUP(A1387,'NIP totaal 2020'!$A$4:$I$1943,9,0)</f>
        <v>0</v>
      </c>
      <c r="I1387" s="32">
        <f t="shared" si="105"/>
        <v>0</v>
      </c>
      <c r="J1387" s="27">
        <f t="shared" si="106"/>
        <v>0</v>
      </c>
      <c r="K1387" s="80">
        <f t="shared" si="108"/>
        <v>1</v>
      </c>
      <c r="L1387" s="28">
        <f t="shared" si="107"/>
        <v>0</v>
      </c>
      <c r="M1387" s="28">
        <f t="shared" si="109"/>
        <v>0</v>
      </c>
    </row>
    <row r="1388" spans="1:13" ht="14.15" customHeight="1" x14ac:dyDescent="0.25">
      <c r="A1388" s="129">
        <v>14751933</v>
      </c>
      <c r="B1388" s="129" t="s">
        <v>443</v>
      </c>
      <c r="C1388" s="129" t="s">
        <v>444</v>
      </c>
      <c r="D1388" s="4" t="s">
        <v>2991</v>
      </c>
      <c r="E1388" s="6">
        <v>1</v>
      </c>
      <c r="F1388" s="6"/>
      <c r="G1388" s="7"/>
      <c r="H1388" s="122">
        <f>VLOOKUP(A1388,'NIP totaal 2020'!$A$4:$I$1943,9,0)</f>
        <v>0</v>
      </c>
      <c r="I1388" s="32">
        <f t="shared" si="105"/>
        <v>0</v>
      </c>
      <c r="J1388" s="27">
        <f t="shared" si="106"/>
        <v>0</v>
      </c>
      <c r="K1388" s="80">
        <f t="shared" si="108"/>
        <v>1</v>
      </c>
      <c r="L1388" s="28">
        <f t="shared" si="107"/>
        <v>0</v>
      </c>
      <c r="M1388" s="28">
        <f t="shared" si="109"/>
        <v>0</v>
      </c>
    </row>
    <row r="1389" spans="1:13" ht="14.15" customHeight="1" x14ac:dyDescent="0.25">
      <c r="A1389" s="129">
        <v>14751941</v>
      </c>
      <c r="B1389" s="129" t="s">
        <v>443</v>
      </c>
      <c r="C1389" s="129" t="s">
        <v>444</v>
      </c>
      <c r="D1389" s="4" t="s">
        <v>2991</v>
      </c>
      <c r="E1389" s="6">
        <v>30</v>
      </c>
      <c r="F1389" s="6"/>
      <c r="G1389" s="7"/>
      <c r="H1389" s="122">
        <f>VLOOKUP(A1389,'NIP totaal 2020'!$A$4:$I$1943,9,0)</f>
        <v>0</v>
      </c>
      <c r="I1389" s="32">
        <f t="shared" si="105"/>
        <v>0</v>
      </c>
      <c r="J1389" s="27">
        <f t="shared" si="106"/>
        <v>0</v>
      </c>
      <c r="K1389" s="80">
        <f t="shared" si="108"/>
        <v>1</v>
      </c>
      <c r="L1389" s="28">
        <f t="shared" si="107"/>
        <v>0</v>
      </c>
      <c r="M1389" s="28">
        <f t="shared" si="109"/>
        <v>0</v>
      </c>
    </row>
    <row r="1390" spans="1:13" ht="14.15" customHeight="1" x14ac:dyDescent="0.25">
      <c r="A1390" s="129">
        <v>14751976</v>
      </c>
      <c r="B1390" s="129" t="s">
        <v>443</v>
      </c>
      <c r="C1390" s="129" t="s">
        <v>444</v>
      </c>
      <c r="D1390" s="4" t="s">
        <v>2991</v>
      </c>
      <c r="E1390" s="6">
        <v>30</v>
      </c>
      <c r="F1390" s="6"/>
      <c r="G1390" s="7"/>
      <c r="H1390" s="122">
        <f>VLOOKUP(A1390,'NIP totaal 2020'!$A$4:$I$1943,9,0)</f>
        <v>0</v>
      </c>
      <c r="I1390" s="32">
        <f t="shared" si="105"/>
        <v>0</v>
      </c>
      <c r="J1390" s="27">
        <f t="shared" si="106"/>
        <v>0</v>
      </c>
      <c r="K1390" s="80">
        <f t="shared" si="108"/>
        <v>1</v>
      </c>
      <c r="L1390" s="28">
        <f t="shared" si="107"/>
        <v>0</v>
      </c>
      <c r="M1390" s="28">
        <f t="shared" si="109"/>
        <v>0</v>
      </c>
    </row>
    <row r="1391" spans="1:13" ht="14.15" customHeight="1" x14ac:dyDescent="0.25">
      <c r="A1391" s="129">
        <v>14939886</v>
      </c>
      <c r="B1391" s="129" t="s">
        <v>443</v>
      </c>
      <c r="C1391" s="129" t="s">
        <v>444</v>
      </c>
      <c r="D1391" s="4" t="s">
        <v>2991</v>
      </c>
      <c r="E1391" s="6">
        <v>70</v>
      </c>
      <c r="F1391" s="6"/>
      <c r="G1391" s="7"/>
      <c r="H1391" s="122">
        <f>VLOOKUP(A1391,'NIP totaal 2020'!$A$4:$I$1943,9,0)</f>
        <v>0</v>
      </c>
      <c r="I1391" s="32">
        <f t="shared" si="105"/>
        <v>0</v>
      </c>
      <c r="J1391" s="27">
        <f t="shared" si="106"/>
        <v>0</v>
      </c>
      <c r="K1391" s="80">
        <f t="shared" si="108"/>
        <v>1</v>
      </c>
      <c r="L1391" s="28">
        <f t="shared" si="107"/>
        <v>0</v>
      </c>
      <c r="M1391" s="28">
        <f t="shared" si="109"/>
        <v>0</v>
      </c>
    </row>
    <row r="1392" spans="1:13" ht="14.15" customHeight="1" x14ac:dyDescent="0.25">
      <c r="A1392" s="129">
        <v>15016757</v>
      </c>
      <c r="B1392" s="129" t="s">
        <v>445</v>
      </c>
      <c r="C1392" s="129" t="s">
        <v>446</v>
      </c>
      <c r="D1392" s="4" t="s">
        <v>2991</v>
      </c>
      <c r="E1392" s="6">
        <v>10</v>
      </c>
      <c r="F1392" s="6"/>
      <c r="G1392" s="7"/>
      <c r="H1392" s="122">
        <f>VLOOKUP(A1392,'NIP totaal 2020'!$A$4:$I$1943,9,0)</f>
        <v>0</v>
      </c>
      <c r="I1392" s="32">
        <f t="shared" si="105"/>
        <v>0</v>
      </c>
      <c r="J1392" s="27">
        <f t="shared" si="106"/>
        <v>0</v>
      </c>
      <c r="K1392" s="80">
        <f t="shared" si="108"/>
        <v>1</v>
      </c>
      <c r="L1392" s="28">
        <f t="shared" si="107"/>
        <v>0</v>
      </c>
      <c r="M1392" s="28">
        <f t="shared" si="109"/>
        <v>0</v>
      </c>
    </row>
    <row r="1393" spans="1:13" ht="14.15" customHeight="1" x14ac:dyDescent="0.25">
      <c r="A1393" s="129">
        <v>15045315</v>
      </c>
      <c r="B1393" s="129" t="s">
        <v>447</v>
      </c>
      <c r="C1393" s="129" t="s">
        <v>2740</v>
      </c>
      <c r="D1393" s="4" t="s">
        <v>2991</v>
      </c>
      <c r="E1393" s="6">
        <v>7</v>
      </c>
      <c r="F1393" s="6"/>
      <c r="G1393" s="7"/>
      <c r="H1393" s="122">
        <f>VLOOKUP(A1393,'NIP totaal 2020'!$A$4:$I$1943,9,0)</f>
        <v>0</v>
      </c>
      <c r="I1393" s="32">
        <f t="shared" si="105"/>
        <v>0</v>
      </c>
      <c r="J1393" s="27">
        <f t="shared" si="106"/>
        <v>0</v>
      </c>
      <c r="K1393" s="80">
        <f t="shared" si="108"/>
        <v>1</v>
      </c>
      <c r="L1393" s="28">
        <f t="shared" si="107"/>
        <v>0</v>
      </c>
      <c r="M1393" s="28">
        <f t="shared" si="109"/>
        <v>0</v>
      </c>
    </row>
    <row r="1394" spans="1:13" ht="14.15" customHeight="1" x14ac:dyDescent="0.25">
      <c r="A1394" s="129">
        <v>15061736</v>
      </c>
      <c r="B1394" s="129" t="s">
        <v>435</v>
      </c>
      <c r="C1394" s="129" t="s">
        <v>2738</v>
      </c>
      <c r="D1394" s="4" t="s">
        <v>2991</v>
      </c>
      <c r="E1394" s="6">
        <v>1</v>
      </c>
      <c r="F1394" s="6"/>
      <c r="G1394" s="7"/>
      <c r="H1394" s="122">
        <f>VLOOKUP(A1394,'NIP totaal 2020'!$A$4:$I$1943,9,0)</f>
        <v>0</v>
      </c>
      <c r="I1394" s="32">
        <f t="shared" si="105"/>
        <v>0</v>
      </c>
      <c r="J1394" s="27">
        <f t="shared" si="106"/>
        <v>0</v>
      </c>
      <c r="K1394" s="80">
        <f t="shared" si="108"/>
        <v>1</v>
      </c>
      <c r="L1394" s="28">
        <f t="shared" si="107"/>
        <v>0</v>
      </c>
      <c r="M1394" s="28">
        <f t="shared" si="109"/>
        <v>0</v>
      </c>
    </row>
    <row r="1395" spans="1:13" ht="14.15" customHeight="1" x14ac:dyDescent="0.25">
      <c r="A1395" s="129">
        <v>15061744</v>
      </c>
      <c r="B1395" s="129" t="s">
        <v>435</v>
      </c>
      <c r="C1395" s="129" t="s">
        <v>2738</v>
      </c>
      <c r="D1395" s="4" t="s">
        <v>2991</v>
      </c>
      <c r="E1395" s="6">
        <v>1</v>
      </c>
      <c r="F1395" s="6"/>
      <c r="G1395" s="7"/>
      <c r="H1395" s="122">
        <f>VLOOKUP(A1395,'NIP totaal 2020'!$A$4:$I$1943,9,0)</f>
        <v>0</v>
      </c>
      <c r="I1395" s="32">
        <f t="shared" si="105"/>
        <v>0</v>
      </c>
      <c r="J1395" s="27">
        <f t="shared" si="106"/>
        <v>0</v>
      </c>
      <c r="K1395" s="80">
        <f t="shared" si="108"/>
        <v>1</v>
      </c>
      <c r="L1395" s="28">
        <f t="shared" si="107"/>
        <v>0</v>
      </c>
      <c r="M1395" s="28">
        <f t="shared" si="109"/>
        <v>0</v>
      </c>
    </row>
    <row r="1396" spans="1:13" ht="14.15" customHeight="1" x14ac:dyDescent="0.25">
      <c r="A1396" s="129">
        <v>15061752</v>
      </c>
      <c r="B1396" s="129" t="s">
        <v>435</v>
      </c>
      <c r="C1396" s="129" t="s">
        <v>2738</v>
      </c>
      <c r="D1396" s="4" t="s">
        <v>2991</v>
      </c>
      <c r="E1396" s="6">
        <v>1</v>
      </c>
      <c r="F1396" s="6"/>
      <c r="G1396" s="7"/>
      <c r="H1396" s="122">
        <f>VLOOKUP(A1396,'NIP totaal 2020'!$A$4:$I$1943,9,0)</f>
        <v>0</v>
      </c>
      <c r="I1396" s="32">
        <f t="shared" si="105"/>
        <v>0</v>
      </c>
      <c r="J1396" s="27">
        <f t="shared" si="106"/>
        <v>0</v>
      </c>
      <c r="K1396" s="80">
        <f t="shared" si="108"/>
        <v>1</v>
      </c>
      <c r="L1396" s="28">
        <f t="shared" si="107"/>
        <v>0</v>
      </c>
      <c r="M1396" s="28">
        <f t="shared" si="109"/>
        <v>0</v>
      </c>
    </row>
    <row r="1397" spans="1:13" ht="14.15" customHeight="1" x14ac:dyDescent="0.25">
      <c r="A1397" s="129">
        <v>15061760</v>
      </c>
      <c r="B1397" s="129" t="s">
        <v>435</v>
      </c>
      <c r="C1397" s="129" t="s">
        <v>2738</v>
      </c>
      <c r="D1397" s="4" t="s">
        <v>2991</v>
      </c>
      <c r="E1397" s="6">
        <v>1</v>
      </c>
      <c r="F1397" s="6"/>
      <c r="G1397" s="7"/>
      <c r="H1397" s="122">
        <f>VLOOKUP(A1397,'NIP totaal 2020'!$A$4:$I$1943,9,0)</f>
        <v>0</v>
      </c>
      <c r="I1397" s="32">
        <f t="shared" si="105"/>
        <v>0</v>
      </c>
      <c r="J1397" s="27">
        <f t="shared" si="106"/>
        <v>0</v>
      </c>
      <c r="K1397" s="80">
        <f t="shared" si="108"/>
        <v>1</v>
      </c>
      <c r="L1397" s="28">
        <f t="shared" si="107"/>
        <v>0</v>
      </c>
      <c r="M1397" s="28">
        <f t="shared" si="109"/>
        <v>0</v>
      </c>
    </row>
    <row r="1398" spans="1:13" ht="14.15" customHeight="1" x14ac:dyDescent="0.25">
      <c r="A1398" s="129">
        <v>15061779</v>
      </c>
      <c r="B1398" s="129" t="s">
        <v>435</v>
      </c>
      <c r="C1398" s="129" t="s">
        <v>2738</v>
      </c>
      <c r="D1398" s="4" t="s">
        <v>2991</v>
      </c>
      <c r="E1398" s="6">
        <v>1</v>
      </c>
      <c r="F1398" s="6"/>
      <c r="G1398" s="7"/>
      <c r="H1398" s="122">
        <f>VLOOKUP(A1398,'NIP totaal 2020'!$A$4:$I$1943,9,0)</f>
        <v>0</v>
      </c>
      <c r="I1398" s="32">
        <f t="shared" si="105"/>
        <v>0</v>
      </c>
      <c r="J1398" s="27">
        <f t="shared" si="106"/>
        <v>0</v>
      </c>
      <c r="K1398" s="80">
        <f t="shared" si="108"/>
        <v>1</v>
      </c>
      <c r="L1398" s="28">
        <f t="shared" si="107"/>
        <v>0</v>
      </c>
      <c r="M1398" s="28">
        <f t="shared" si="109"/>
        <v>0</v>
      </c>
    </row>
    <row r="1399" spans="1:13" ht="14.15" customHeight="1" x14ac:dyDescent="0.25">
      <c r="A1399" s="129">
        <v>15189724</v>
      </c>
      <c r="B1399" s="129" t="s">
        <v>448</v>
      </c>
      <c r="C1399" s="129" t="s">
        <v>449</v>
      </c>
      <c r="D1399" s="4" t="s">
        <v>2991</v>
      </c>
      <c r="E1399" s="6">
        <v>1</v>
      </c>
      <c r="F1399" s="6"/>
      <c r="G1399" s="7"/>
      <c r="H1399" s="122">
        <f>VLOOKUP(A1399,'NIP totaal 2020'!$A$4:$I$1943,9,0)</f>
        <v>0</v>
      </c>
      <c r="I1399" s="32">
        <f t="shared" si="105"/>
        <v>0</v>
      </c>
      <c r="J1399" s="27">
        <f t="shared" si="106"/>
        <v>0</v>
      </c>
      <c r="K1399" s="80">
        <f t="shared" si="108"/>
        <v>1</v>
      </c>
      <c r="L1399" s="28">
        <f t="shared" si="107"/>
        <v>0</v>
      </c>
      <c r="M1399" s="28">
        <f t="shared" si="109"/>
        <v>0</v>
      </c>
    </row>
    <row r="1400" spans="1:13" ht="14.15" customHeight="1" x14ac:dyDescent="0.25">
      <c r="A1400" s="129">
        <v>15220508</v>
      </c>
      <c r="B1400" s="129" t="s">
        <v>436</v>
      </c>
      <c r="C1400" s="129" t="s">
        <v>437</v>
      </c>
      <c r="D1400" s="4" t="s">
        <v>2991</v>
      </c>
      <c r="E1400" s="6">
        <v>2</v>
      </c>
      <c r="F1400" s="6"/>
      <c r="G1400" s="7"/>
      <c r="H1400" s="122">
        <f>VLOOKUP(A1400,'NIP totaal 2020'!$A$4:$I$1943,9,0)</f>
        <v>0</v>
      </c>
      <c r="I1400" s="32">
        <f t="shared" si="105"/>
        <v>0</v>
      </c>
      <c r="J1400" s="27">
        <f t="shared" si="106"/>
        <v>0</v>
      </c>
      <c r="K1400" s="80">
        <f t="shared" si="108"/>
        <v>1</v>
      </c>
      <c r="L1400" s="28">
        <f t="shared" si="107"/>
        <v>0</v>
      </c>
      <c r="M1400" s="28">
        <f t="shared" si="109"/>
        <v>0</v>
      </c>
    </row>
    <row r="1401" spans="1:13" ht="14.15" customHeight="1" x14ac:dyDescent="0.25">
      <c r="A1401" s="129">
        <v>15220516</v>
      </c>
      <c r="B1401" s="129" t="s">
        <v>436</v>
      </c>
      <c r="C1401" s="129" t="s">
        <v>437</v>
      </c>
      <c r="D1401" s="4" t="s">
        <v>2991</v>
      </c>
      <c r="E1401" s="6">
        <v>1</v>
      </c>
      <c r="F1401" s="6"/>
      <c r="G1401" s="7"/>
      <c r="H1401" s="122">
        <f>VLOOKUP(A1401,'NIP totaal 2020'!$A$4:$I$1943,9,0)</f>
        <v>0</v>
      </c>
      <c r="I1401" s="32">
        <f t="shared" si="105"/>
        <v>0</v>
      </c>
      <c r="J1401" s="27">
        <f t="shared" si="106"/>
        <v>0</v>
      </c>
      <c r="K1401" s="80">
        <f t="shared" si="108"/>
        <v>1</v>
      </c>
      <c r="L1401" s="28">
        <f t="shared" si="107"/>
        <v>0</v>
      </c>
      <c r="M1401" s="28">
        <f t="shared" si="109"/>
        <v>0</v>
      </c>
    </row>
    <row r="1402" spans="1:13" ht="14.15" customHeight="1" x14ac:dyDescent="0.25">
      <c r="A1402" s="129">
        <v>15259056</v>
      </c>
      <c r="B1402" s="129" t="s">
        <v>450</v>
      </c>
      <c r="C1402" s="129" t="s">
        <v>451</v>
      </c>
      <c r="D1402" s="4" t="s">
        <v>2991</v>
      </c>
      <c r="E1402" s="6">
        <v>10</v>
      </c>
      <c r="F1402" s="6"/>
      <c r="G1402" s="7"/>
      <c r="H1402" s="122">
        <f>VLOOKUP(A1402,'NIP totaal 2020'!$A$4:$I$1943,9,0)</f>
        <v>0</v>
      </c>
      <c r="I1402" s="32">
        <f t="shared" si="105"/>
        <v>0</v>
      </c>
      <c r="J1402" s="27">
        <f t="shared" si="106"/>
        <v>0</v>
      </c>
      <c r="K1402" s="80">
        <f t="shared" si="108"/>
        <v>1</v>
      </c>
      <c r="L1402" s="28">
        <f t="shared" si="107"/>
        <v>0</v>
      </c>
      <c r="M1402" s="28">
        <f t="shared" si="109"/>
        <v>0</v>
      </c>
    </row>
    <row r="1403" spans="1:13" ht="14.15" customHeight="1" x14ac:dyDescent="0.25">
      <c r="A1403" s="129">
        <v>15262987</v>
      </c>
      <c r="B1403" s="129" t="s">
        <v>452</v>
      </c>
      <c r="C1403" s="129" t="s">
        <v>453</v>
      </c>
      <c r="D1403" s="4" t="s">
        <v>2991</v>
      </c>
      <c r="E1403" s="6">
        <v>2</v>
      </c>
      <c r="F1403" s="6"/>
      <c r="G1403" s="7"/>
      <c r="H1403" s="122">
        <f>VLOOKUP(A1403,'NIP totaal 2020'!$A$4:$I$1943,9,0)</f>
        <v>0</v>
      </c>
      <c r="I1403" s="32">
        <f t="shared" si="105"/>
        <v>0</v>
      </c>
      <c r="J1403" s="27">
        <f t="shared" si="106"/>
        <v>0</v>
      </c>
      <c r="K1403" s="80">
        <f t="shared" si="108"/>
        <v>1</v>
      </c>
      <c r="L1403" s="28">
        <f t="shared" si="107"/>
        <v>0</v>
      </c>
      <c r="M1403" s="28">
        <f t="shared" si="109"/>
        <v>0</v>
      </c>
    </row>
    <row r="1404" spans="1:13" ht="14.15" customHeight="1" x14ac:dyDescent="0.25">
      <c r="A1404" s="129">
        <v>15354091</v>
      </c>
      <c r="B1404" s="129" t="s">
        <v>436</v>
      </c>
      <c r="C1404" s="129" t="s">
        <v>437</v>
      </c>
      <c r="D1404" s="4" t="s">
        <v>2991</v>
      </c>
      <c r="E1404" s="6">
        <v>2</v>
      </c>
      <c r="F1404" s="6"/>
      <c r="G1404" s="7"/>
      <c r="H1404" s="122">
        <f>VLOOKUP(A1404,'NIP totaal 2020'!$A$4:$I$1943,9,0)</f>
        <v>0</v>
      </c>
      <c r="I1404" s="32">
        <f t="shared" si="105"/>
        <v>0</v>
      </c>
      <c r="J1404" s="27">
        <f t="shared" si="106"/>
        <v>0</v>
      </c>
      <c r="K1404" s="80">
        <f t="shared" si="108"/>
        <v>1</v>
      </c>
      <c r="L1404" s="28">
        <f t="shared" si="107"/>
        <v>0</v>
      </c>
      <c r="M1404" s="28">
        <f t="shared" si="109"/>
        <v>0</v>
      </c>
    </row>
    <row r="1405" spans="1:13" ht="14.15" customHeight="1" x14ac:dyDescent="0.25">
      <c r="A1405" s="129">
        <v>15354105</v>
      </c>
      <c r="B1405" s="129" t="s">
        <v>436</v>
      </c>
      <c r="C1405" s="129" t="s">
        <v>437</v>
      </c>
      <c r="D1405" s="4" t="s">
        <v>2991</v>
      </c>
      <c r="E1405" s="6">
        <v>1</v>
      </c>
      <c r="F1405" s="6"/>
      <c r="G1405" s="7"/>
      <c r="H1405" s="122">
        <f>VLOOKUP(A1405,'NIP totaal 2020'!$A$4:$I$1943,9,0)</f>
        <v>0</v>
      </c>
      <c r="I1405" s="32">
        <f t="shared" si="105"/>
        <v>0</v>
      </c>
      <c r="J1405" s="27">
        <f t="shared" si="106"/>
        <v>0</v>
      </c>
      <c r="K1405" s="80">
        <f t="shared" si="108"/>
        <v>1</v>
      </c>
      <c r="L1405" s="28">
        <f t="shared" si="107"/>
        <v>0</v>
      </c>
      <c r="M1405" s="28">
        <f t="shared" si="109"/>
        <v>0</v>
      </c>
    </row>
    <row r="1406" spans="1:13" ht="14.15" customHeight="1" x14ac:dyDescent="0.25">
      <c r="A1406" s="129">
        <v>15368505</v>
      </c>
      <c r="B1406" s="129" t="s">
        <v>445</v>
      </c>
      <c r="C1406" s="129" t="s">
        <v>446</v>
      </c>
      <c r="D1406" s="4" t="s">
        <v>2991</v>
      </c>
      <c r="E1406" s="6">
        <v>10</v>
      </c>
      <c r="F1406" s="6"/>
      <c r="G1406" s="7"/>
      <c r="H1406" s="122">
        <f>VLOOKUP(A1406,'NIP totaal 2020'!$A$4:$I$1943,9,0)</f>
        <v>0</v>
      </c>
      <c r="I1406" s="32">
        <f t="shared" si="105"/>
        <v>0</v>
      </c>
      <c r="J1406" s="27">
        <f t="shared" si="106"/>
        <v>0</v>
      </c>
      <c r="K1406" s="80">
        <f t="shared" si="108"/>
        <v>1</v>
      </c>
      <c r="L1406" s="28">
        <f t="shared" si="107"/>
        <v>0</v>
      </c>
      <c r="M1406" s="28">
        <f t="shared" si="109"/>
        <v>0</v>
      </c>
    </row>
    <row r="1407" spans="1:13" ht="14.15" customHeight="1" x14ac:dyDescent="0.25">
      <c r="A1407" s="129">
        <v>15467147</v>
      </c>
      <c r="B1407" s="129" t="s">
        <v>454</v>
      </c>
      <c r="C1407" s="129" t="s">
        <v>455</v>
      </c>
      <c r="D1407" s="4" t="s">
        <v>2991</v>
      </c>
      <c r="E1407" s="6">
        <v>1</v>
      </c>
      <c r="F1407" s="6"/>
      <c r="G1407" s="7"/>
      <c r="H1407" s="122">
        <f>VLOOKUP(A1407,'NIP totaal 2020'!$A$4:$I$1943,9,0)</f>
        <v>0</v>
      </c>
      <c r="I1407" s="32">
        <f t="shared" si="105"/>
        <v>0</v>
      </c>
      <c r="J1407" s="27">
        <f t="shared" si="106"/>
        <v>0</v>
      </c>
      <c r="K1407" s="80">
        <f t="shared" si="108"/>
        <v>1</v>
      </c>
      <c r="L1407" s="28">
        <f t="shared" si="107"/>
        <v>0</v>
      </c>
      <c r="M1407" s="28">
        <f t="shared" si="109"/>
        <v>0</v>
      </c>
    </row>
    <row r="1408" spans="1:13" ht="14.15" customHeight="1" x14ac:dyDescent="0.25">
      <c r="A1408" s="129">
        <v>15467155</v>
      </c>
      <c r="B1408" s="129" t="s">
        <v>454</v>
      </c>
      <c r="C1408" s="129" t="s">
        <v>455</v>
      </c>
      <c r="D1408" s="4" t="s">
        <v>2991</v>
      </c>
      <c r="E1408" s="6">
        <v>1</v>
      </c>
      <c r="F1408" s="6"/>
      <c r="G1408" s="7"/>
      <c r="H1408" s="122">
        <f>VLOOKUP(A1408,'NIP totaal 2020'!$A$4:$I$1943,9,0)</f>
        <v>0</v>
      </c>
      <c r="I1408" s="32">
        <f t="shared" si="105"/>
        <v>0</v>
      </c>
      <c r="J1408" s="27">
        <f t="shared" si="106"/>
        <v>0</v>
      </c>
      <c r="K1408" s="80">
        <f t="shared" si="108"/>
        <v>1</v>
      </c>
      <c r="L1408" s="28">
        <f t="shared" si="107"/>
        <v>0</v>
      </c>
      <c r="M1408" s="28">
        <f t="shared" si="109"/>
        <v>0</v>
      </c>
    </row>
    <row r="1409" spans="1:13" ht="14.15" customHeight="1" x14ac:dyDescent="0.25">
      <c r="A1409" s="129">
        <v>15488756</v>
      </c>
      <c r="B1409" s="129" t="s">
        <v>435</v>
      </c>
      <c r="C1409" s="129" t="s">
        <v>2738</v>
      </c>
      <c r="D1409" s="4" t="s">
        <v>2991</v>
      </c>
      <c r="E1409" s="6">
        <v>1</v>
      </c>
      <c r="F1409" s="6"/>
      <c r="G1409" s="7"/>
      <c r="H1409" s="122">
        <f>VLOOKUP(A1409,'NIP totaal 2020'!$A$4:$I$1943,9,0)</f>
        <v>0</v>
      </c>
      <c r="I1409" s="32">
        <f t="shared" si="105"/>
        <v>0</v>
      </c>
      <c r="J1409" s="27">
        <f t="shared" si="106"/>
        <v>0</v>
      </c>
      <c r="K1409" s="80">
        <f t="shared" si="108"/>
        <v>1</v>
      </c>
      <c r="L1409" s="28">
        <f t="shared" si="107"/>
        <v>0</v>
      </c>
      <c r="M1409" s="28">
        <f t="shared" si="109"/>
        <v>0</v>
      </c>
    </row>
    <row r="1410" spans="1:13" ht="14.15" customHeight="1" x14ac:dyDescent="0.25">
      <c r="A1410" s="129">
        <v>15488764</v>
      </c>
      <c r="B1410" s="129" t="s">
        <v>435</v>
      </c>
      <c r="C1410" s="129" t="s">
        <v>2738</v>
      </c>
      <c r="D1410" s="4" t="s">
        <v>2991</v>
      </c>
      <c r="E1410" s="6">
        <v>1</v>
      </c>
      <c r="F1410" s="6"/>
      <c r="G1410" s="7"/>
      <c r="H1410" s="122">
        <f>VLOOKUP(A1410,'NIP totaal 2020'!$A$4:$I$1943,9,0)</f>
        <v>0</v>
      </c>
      <c r="I1410" s="32">
        <f t="shared" si="105"/>
        <v>0</v>
      </c>
      <c r="J1410" s="27">
        <f t="shared" si="106"/>
        <v>0</v>
      </c>
      <c r="K1410" s="80">
        <f t="shared" si="108"/>
        <v>1</v>
      </c>
      <c r="L1410" s="28">
        <f t="shared" si="107"/>
        <v>0</v>
      </c>
      <c r="M1410" s="28">
        <f t="shared" si="109"/>
        <v>0</v>
      </c>
    </row>
    <row r="1411" spans="1:13" ht="14.15" customHeight="1" x14ac:dyDescent="0.25">
      <c r="A1411" s="129">
        <v>15488772</v>
      </c>
      <c r="B1411" s="129" t="s">
        <v>435</v>
      </c>
      <c r="C1411" s="129" t="s">
        <v>2738</v>
      </c>
      <c r="D1411" s="4" t="s">
        <v>2991</v>
      </c>
      <c r="E1411" s="6">
        <v>1</v>
      </c>
      <c r="F1411" s="6"/>
      <c r="G1411" s="7"/>
      <c r="H1411" s="122">
        <f>VLOOKUP(A1411,'NIP totaal 2020'!$A$4:$I$1943,9,0)</f>
        <v>0</v>
      </c>
      <c r="I1411" s="32">
        <f t="shared" si="105"/>
        <v>0</v>
      </c>
      <c r="J1411" s="27">
        <f t="shared" si="106"/>
        <v>0</v>
      </c>
      <c r="K1411" s="80">
        <f t="shared" si="108"/>
        <v>1</v>
      </c>
      <c r="L1411" s="28">
        <f t="shared" si="107"/>
        <v>0</v>
      </c>
      <c r="M1411" s="28">
        <f t="shared" si="109"/>
        <v>0</v>
      </c>
    </row>
    <row r="1412" spans="1:13" ht="14.15" customHeight="1" x14ac:dyDescent="0.25">
      <c r="A1412" s="129">
        <v>15518914</v>
      </c>
      <c r="B1412" s="129" t="s">
        <v>456</v>
      </c>
      <c r="C1412" s="129" t="s">
        <v>457</v>
      </c>
      <c r="D1412" s="4" t="s">
        <v>2991</v>
      </c>
      <c r="E1412" s="6">
        <v>1</v>
      </c>
      <c r="F1412" s="6"/>
      <c r="G1412" s="7"/>
      <c r="H1412" s="122">
        <f>VLOOKUP(A1412,'NIP totaal 2020'!$A$4:$I$1943,9,0)</f>
        <v>0</v>
      </c>
      <c r="I1412" s="32">
        <f t="shared" ref="I1412:I1475" si="110">F1412/E1412</f>
        <v>0</v>
      </c>
      <c r="J1412" s="27">
        <f t="shared" ref="J1412:J1475" si="111">H1412/E1412*F1412</f>
        <v>0</v>
      </c>
      <c r="K1412" s="80">
        <f t="shared" si="108"/>
        <v>1</v>
      </c>
      <c r="L1412" s="28">
        <f t="shared" ref="L1412:L1475" si="112">G1412/E1412*F1412</f>
        <v>0</v>
      </c>
      <c r="M1412" s="28">
        <f t="shared" si="109"/>
        <v>0</v>
      </c>
    </row>
    <row r="1413" spans="1:13" ht="14.15" customHeight="1" x14ac:dyDescent="0.25">
      <c r="A1413" s="129">
        <v>15548112</v>
      </c>
      <c r="B1413" s="129" t="s">
        <v>435</v>
      </c>
      <c r="C1413" s="129" t="s">
        <v>2738</v>
      </c>
      <c r="D1413" s="4" t="s">
        <v>2991</v>
      </c>
      <c r="E1413" s="6">
        <v>1</v>
      </c>
      <c r="F1413" s="6"/>
      <c r="G1413" s="7"/>
      <c r="H1413" s="122">
        <f>VLOOKUP(A1413,'NIP totaal 2020'!$A$4:$I$1943,9,0)</f>
        <v>0</v>
      </c>
      <c r="I1413" s="32">
        <f t="shared" si="110"/>
        <v>0</v>
      </c>
      <c r="J1413" s="27">
        <f t="shared" si="111"/>
        <v>0</v>
      </c>
      <c r="K1413" s="80">
        <f t="shared" ref="K1413:K1476" si="113">IF(H1413&gt;G1413, 0, 1)</f>
        <v>1</v>
      </c>
      <c r="L1413" s="28">
        <f t="shared" si="112"/>
        <v>0</v>
      </c>
      <c r="M1413" s="28">
        <f t="shared" ref="M1413:M1476" si="114">MIN(L1413,J1413)</f>
        <v>0</v>
      </c>
    </row>
    <row r="1414" spans="1:13" ht="14.15" customHeight="1" x14ac:dyDescent="0.25">
      <c r="A1414" s="129">
        <v>15548155</v>
      </c>
      <c r="B1414" s="129" t="s">
        <v>435</v>
      </c>
      <c r="C1414" s="129" t="s">
        <v>2738</v>
      </c>
      <c r="D1414" s="4" t="s">
        <v>2991</v>
      </c>
      <c r="E1414" s="6">
        <v>1</v>
      </c>
      <c r="F1414" s="6"/>
      <c r="G1414" s="7"/>
      <c r="H1414" s="122">
        <f>VLOOKUP(A1414,'NIP totaal 2020'!$A$4:$I$1943,9,0)</f>
        <v>0</v>
      </c>
      <c r="I1414" s="32">
        <f t="shared" si="110"/>
        <v>0</v>
      </c>
      <c r="J1414" s="27">
        <f t="shared" si="111"/>
        <v>0</v>
      </c>
      <c r="K1414" s="80">
        <f t="shared" si="113"/>
        <v>1</v>
      </c>
      <c r="L1414" s="28">
        <f t="shared" si="112"/>
        <v>0</v>
      </c>
      <c r="M1414" s="28">
        <f t="shared" si="114"/>
        <v>0</v>
      </c>
    </row>
    <row r="1415" spans="1:13" ht="14.15" customHeight="1" x14ac:dyDescent="0.25">
      <c r="A1415" s="129">
        <v>15548198</v>
      </c>
      <c r="B1415" s="129" t="s">
        <v>435</v>
      </c>
      <c r="C1415" s="129" t="s">
        <v>2738</v>
      </c>
      <c r="D1415" s="4" t="s">
        <v>2991</v>
      </c>
      <c r="E1415" s="6">
        <v>1</v>
      </c>
      <c r="F1415" s="6"/>
      <c r="G1415" s="7"/>
      <c r="H1415" s="122">
        <f>VLOOKUP(A1415,'NIP totaal 2020'!$A$4:$I$1943,9,0)</f>
        <v>0</v>
      </c>
      <c r="I1415" s="32">
        <f t="shared" si="110"/>
        <v>0</v>
      </c>
      <c r="J1415" s="27">
        <f t="shared" si="111"/>
        <v>0</v>
      </c>
      <c r="K1415" s="80">
        <f t="shared" si="113"/>
        <v>1</v>
      </c>
      <c r="L1415" s="28">
        <f t="shared" si="112"/>
        <v>0</v>
      </c>
      <c r="M1415" s="28">
        <f t="shared" si="114"/>
        <v>0</v>
      </c>
    </row>
    <row r="1416" spans="1:13" ht="14.15" customHeight="1" x14ac:dyDescent="0.25">
      <c r="A1416" s="129">
        <v>15548228</v>
      </c>
      <c r="B1416" s="129" t="s">
        <v>435</v>
      </c>
      <c r="C1416" s="129" t="s">
        <v>2738</v>
      </c>
      <c r="D1416" s="4" t="s">
        <v>2991</v>
      </c>
      <c r="E1416" s="6">
        <v>1</v>
      </c>
      <c r="F1416" s="6"/>
      <c r="G1416" s="7"/>
      <c r="H1416" s="122">
        <f>VLOOKUP(A1416,'NIP totaal 2020'!$A$4:$I$1943,9,0)</f>
        <v>0</v>
      </c>
      <c r="I1416" s="32">
        <f t="shared" si="110"/>
        <v>0</v>
      </c>
      <c r="J1416" s="27">
        <f t="shared" si="111"/>
        <v>0</v>
      </c>
      <c r="K1416" s="80">
        <f t="shared" si="113"/>
        <v>1</v>
      </c>
      <c r="L1416" s="28">
        <f t="shared" si="112"/>
        <v>0</v>
      </c>
      <c r="M1416" s="28">
        <f t="shared" si="114"/>
        <v>0</v>
      </c>
    </row>
    <row r="1417" spans="1:13" ht="14.15" customHeight="1" x14ac:dyDescent="0.25">
      <c r="A1417" s="129">
        <v>15557715</v>
      </c>
      <c r="B1417" s="129" t="s">
        <v>458</v>
      </c>
      <c r="C1417" s="129" t="s">
        <v>459</v>
      </c>
      <c r="D1417" s="4" t="s">
        <v>2991</v>
      </c>
      <c r="E1417" s="6">
        <v>1</v>
      </c>
      <c r="F1417" s="6"/>
      <c r="G1417" s="7"/>
      <c r="H1417" s="122">
        <f>VLOOKUP(A1417,'NIP totaal 2020'!$A$4:$I$1943,9,0)</f>
        <v>0</v>
      </c>
      <c r="I1417" s="32">
        <f t="shared" si="110"/>
        <v>0</v>
      </c>
      <c r="J1417" s="27">
        <f t="shared" si="111"/>
        <v>0</v>
      </c>
      <c r="K1417" s="80">
        <f t="shared" si="113"/>
        <v>1</v>
      </c>
      <c r="L1417" s="28">
        <f t="shared" si="112"/>
        <v>0</v>
      </c>
      <c r="M1417" s="28">
        <f t="shared" si="114"/>
        <v>0</v>
      </c>
    </row>
    <row r="1418" spans="1:13" ht="14.15" customHeight="1" x14ac:dyDescent="0.25">
      <c r="A1418" s="129">
        <v>15557723</v>
      </c>
      <c r="B1418" s="129" t="s">
        <v>458</v>
      </c>
      <c r="C1418" s="129" t="s">
        <v>459</v>
      </c>
      <c r="D1418" s="4" t="s">
        <v>2991</v>
      </c>
      <c r="E1418" s="6">
        <v>1</v>
      </c>
      <c r="F1418" s="6"/>
      <c r="G1418" s="7"/>
      <c r="H1418" s="122">
        <f>VLOOKUP(A1418,'NIP totaal 2020'!$A$4:$I$1943,9,0)</f>
        <v>0</v>
      </c>
      <c r="I1418" s="32">
        <f t="shared" si="110"/>
        <v>0</v>
      </c>
      <c r="J1418" s="27">
        <f t="shared" si="111"/>
        <v>0</v>
      </c>
      <c r="K1418" s="80">
        <f t="shared" si="113"/>
        <v>1</v>
      </c>
      <c r="L1418" s="28">
        <f t="shared" si="112"/>
        <v>0</v>
      </c>
      <c r="M1418" s="28">
        <f t="shared" si="114"/>
        <v>0</v>
      </c>
    </row>
    <row r="1419" spans="1:13" ht="14.15" customHeight="1" x14ac:dyDescent="0.25">
      <c r="A1419" s="129">
        <v>15576329</v>
      </c>
      <c r="B1419" s="129" t="s">
        <v>454</v>
      </c>
      <c r="C1419" s="129" t="s">
        <v>455</v>
      </c>
      <c r="D1419" s="4" t="s">
        <v>2991</v>
      </c>
      <c r="E1419" s="6">
        <v>1</v>
      </c>
      <c r="F1419" s="6"/>
      <c r="G1419" s="7"/>
      <c r="H1419" s="122">
        <f>VLOOKUP(A1419,'NIP totaal 2020'!$A$4:$I$1943,9,0)</f>
        <v>0</v>
      </c>
      <c r="I1419" s="32">
        <f t="shared" si="110"/>
        <v>0</v>
      </c>
      <c r="J1419" s="27">
        <f t="shared" si="111"/>
        <v>0</v>
      </c>
      <c r="K1419" s="80">
        <f t="shared" si="113"/>
        <v>1</v>
      </c>
      <c r="L1419" s="28">
        <f t="shared" si="112"/>
        <v>0</v>
      </c>
      <c r="M1419" s="28">
        <f t="shared" si="114"/>
        <v>0</v>
      </c>
    </row>
    <row r="1420" spans="1:13" ht="14.15" customHeight="1" x14ac:dyDescent="0.25">
      <c r="A1420" s="129">
        <v>15577562</v>
      </c>
      <c r="B1420" s="129" t="s">
        <v>454</v>
      </c>
      <c r="C1420" s="129" t="s">
        <v>455</v>
      </c>
      <c r="D1420" s="4" t="s">
        <v>2991</v>
      </c>
      <c r="E1420" s="6">
        <v>1</v>
      </c>
      <c r="F1420" s="6"/>
      <c r="G1420" s="7"/>
      <c r="H1420" s="122">
        <f>VLOOKUP(A1420,'NIP totaal 2020'!$A$4:$I$1943,9,0)</f>
        <v>0</v>
      </c>
      <c r="I1420" s="32">
        <f t="shared" si="110"/>
        <v>0</v>
      </c>
      <c r="J1420" s="27">
        <f t="shared" si="111"/>
        <v>0</v>
      </c>
      <c r="K1420" s="80">
        <f t="shared" si="113"/>
        <v>1</v>
      </c>
      <c r="L1420" s="28">
        <f t="shared" si="112"/>
        <v>0</v>
      </c>
      <c r="M1420" s="28">
        <f t="shared" si="114"/>
        <v>0</v>
      </c>
    </row>
    <row r="1421" spans="1:13" ht="14.15" customHeight="1" x14ac:dyDescent="0.25">
      <c r="A1421" s="129">
        <v>15584321</v>
      </c>
      <c r="B1421" s="129" t="s">
        <v>443</v>
      </c>
      <c r="C1421" s="129" t="s">
        <v>444</v>
      </c>
      <c r="D1421" s="4" t="s">
        <v>2991</v>
      </c>
      <c r="E1421" s="6">
        <v>1</v>
      </c>
      <c r="F1421" s="6"/>
      <c r="G1421" s="7"/>
      <c r="H1421" s="122">
        <f>VLOOKUP(A1421,'NIP totaal 2020'!$A$4:$I$1943,9,0)</f>
        <v>0</v>
      </c>
      <c r="I1421" s="32">
        <f t="shared" si="110"/>
        <v>0</v>
      </c>
      <c r="J1421" s="27">
        <f t="shared" si="111"/>
        <v>0</v>
      </c>
      <c r="K1421" s="80">
        <f t="shared" si="113"/>
        <v>1</v>
      </c>
      <c r="L1421" s="28">
        <f t="shared" si="112"/>
        <v>0</v>
      </c>
      <c r="M1421" s="28">
        <f t="shared" si="114"/>
        <v>0</v>
      </c>
    </row>
    <row r="1422" spans="1:13" ht="14.15" customHeight="1" x14ac:dyDescent="0.25">
      <c r="A1422" s="129">
        <v>15625826</v>
      </c>
      <c r="B1422" s="129" t="s">
        <v>443</v>
      </c>
      <c r="C1422" s="129" t="s">
        <v>444</v>
      </c>
      <c r="D1422" s="4" t="s">
        <v>2991</v>
      </c>
      <c r="E1422" s="6">
        <v>1</v>
      </c>
      <c r="F1422" s="6"/>
      <c r="G1422" s="7"/>
      <c r="H1422" s="122">
        <f>VLOOKUP(A1422,'NIP totaal 2020'!$A$4:$I$1943,9,0)</f>
        <v>0</v>
      </c>
      <c r="I1422" s="32">
        <f t="shared" si="110"/>
        <v>0</v>
      </c>
      <c r="J1422" s="27">
        <f t="shared" si="111"/>
        <v>0</v>
      </c>
      <c r="K1422" s="80">
        <f t="shared" si="113"/>
        <v>1</v>
      </c>
      <c r="L1422" s="28">
        <f t="shared" si="112"/>
        <v>0</v>
      </c>
      <c r="M1422" s="28">
        <f t="shared" si="114"/>
        <v>0</v>
      </c>
    </row>
    <row r="1423" spans="1:13" ht="14.15" customHeight="1" x14ac:dyDescent="0.25">
      <c r="A1423" s="129">
        <v>15627195</v>
      </c>
      <c r="B1423" s="129" t="s">
        <v>443</v>
      </c>
      <c r="C1423" s="129" t="s">
        <v>444</v>
      </c>
      <c r="D1423" s="4" t="s">
        <v>2991</v>
      </c>
      <c r="E1423" s="6">
        <v>1</v>
      </c>
      <c r="F1423" s="6"/>
      <c r="G1423" s="7"/>
      <c r="H1423" s="122">
        <f>VLOOKUP(A1423,'NIP totaal 2020'!$A$4:$I$1943,9,0)</f>
        <v>0</v>
      </c>
      <c r="I1423" s="32">
        <f t="shared" si="110"/>
        <v>0</v>
      </c>
      <c r="J1423" s="27">
        <f t="shared" si="111"/>
        <v>0</v>
      </c>
      <c r="K1423" s="80">
        <f t="shared" si="113"/>
        <v>1</v>
      </c>
      <c r="L1423" s="28">
        <f t="shared" si="112"/>
        <v>0</v>
      </c>
      <c r="M1423" s="28">
        <f t="shared" si="114"/>
        <v>0</v>
      </c>
    </row>
    <row r="1424" spans="1:13" ht="14.15" customHeight="1" x14ac:dyDescent="0.25">
      <c r="A1424" s="129">
        <v>15638405</v>
      </c>
      <c r="B1424" s="129" t="s">
        <v>456</v>
      </c>
      <c r="C1424" s="129" t="s">
        <v>457</v>
      </c>
      <c r="D1424" s="4" t="s">
        <v>2991</v>
      </c>
      <c r="E1424" s="6">
        <v>1</v>
      </c>
      <c r="F1424" s="6"/>
      <c r="G1424" s="7"/>
      <c r="H1424" s="122">
        <f>VLOOKUP(A1424,'NIP totaal 2020'!$A$4:$I$1943,9,0)</f>
        <v>0</v>
      </c>
      <c r="I1424" s="32">
        <f t="shared" si="110"/>
        <v>0</v>
      </c>
      <c r="J1424" s="27">
        <f t="shared" si="111"/>
        <v>0</v>
      </c>
      <c r="K1424" s="80">
        <f t="shared" si="113"/>
        <v>1</v>
      </c>
      <c r="L1424" s="28">
        <f t="shared" si="112"/>
        <v>0</v>
      </c>
      <c r="M1424" s="28">
        <f t="shared" si="114"/>
        <v>0</v>
      </c>
    </row>
    <row r="1425" spans="1:13" ht="14.15" customHeight="1" x14ac:dyDescent="0.25">
      <c r="A1425" s="129">
        <v>15638707</v>
      </c>
      <c r="B1425" s="129" t="s">
        <v>456</v>
      </c>
      <c r="C1425" s="129" t="s">
        <v>457</v>
      </c>
      <c r="D1425" s="4" t="s">
        <v>2991</v>
      </c>
      <c r="E1425" s="6">
        <v>1</v>
      </c>
      <c r="F1425" s="6"/>
      <c r="G1425" s="7"/>
      <c r="H1425" s="122">
        <f>VLOOKUP(A1425,'NIP totaal 2020'!$A$4:$I$1943,9,0)</f>
        <v>0</v>
      </c>
      <c r="I1425" s="32">
        <f t="shared" si="110"/>
        <v>0</v>
      </c>
      <c r="J1425" s="27">
        <f t="shared" si="111"/>
        <v>0</v>
      </c>
      <c r="K1425" s="80">
        <f t="shared" si="113"/>
        <v>1</v>
      </c>
      <c r="L1425" s="28">
        <f t="shared" si="112"/>
        <v>0</v>
      </c>
      <c r="M1425" s="28">
        <f t="shared" si="114"/>
        <v>0</v>
      </c>
    </row>
    <row r="1426" spans="1:13" ht="14.15" customHeight="1" x14ac:dyDescent="0.25">
      <c r="A1426" s="129">
        <v>15642070</v>
      </c>
      <c r="B1426" s="129" t="s">
        <v>441</v>
      </c>
      <c r="C1426" s="129" t="s">
        <v>442</v>
      </c>
      <c r="D1426" s="4" t="s">
        <v>2991</v>
      </c>
      <c r="E1426" s="6">
        <v>1</v>
      </c>
      <c r="F1426" s="6"/>
      <c r="G1426" s="7"/>
      <c r="H1426" s="122">
        <f>VLOOKUP(A1426,'NIP totaal 2020'!$A$4:$I$1943,9,0)</f>
        <v>0</v>
      </c>
      <c r="I1426" s="32">
        <f t="shared" si="110"/>
        <v>0</v>
      </c>
      <c r="J1426" s="27">
        <f t="shared" si="111"/>
        <v>0</v>
      </c>
      <c r="K1426" s="80">
        <f t="shared" si="113"/>
        <v>1</v>
      </c>
      <c r="L1426" s="28">
        <f t="shared" si="112"/>
        <v>0</v>
      </c>
      <c r="M1426" s="28">
        <f t="shared" si="114"/>
        <v>0</v>
      </c>
    </row>
    <row r="1427" spans="1:13" ht="14.15" customHeight="1" x14ac:dyDescent="0.25">
      <c r="A1427" s="129">
        <v>15642925</v>
      </c>
      <c r="B1427" s="129" t="s">
        <v>441</v>
      </c>
      <c r="C1427" s="129" t="s">
        <v>442</v>
      </c>
      <c r="D1427" s="4" t="s">
        <v>2991</v>
      </c>
      <c r="E1427" s="6">
        <v>1</v>
      </c>
      <c r="F1427" s="6"/>
      <c r="G1427" s="7"/>
      <c r="H1427" s="122">
        <f>VLOOKUP(A1427,'NIP totaal 2020'!$A$4:$I$1943,9,0)</f>
        <v>0</v>
      </c>
      <c r="I1427" s="32">
        <f t="shared" si="110"/>
        <v>0</v>
      </c>
      <c r="J1427" s="27">
        <f t="shared" si="111"/>
        <v>0</v>
      </c>
      <c r="K1427" s="80">
        <f t="shared" si="113"/>
        <v>1</v>
      </c>
      <c r="L1427" s="28">
        <f t="shared" si="112"/>
        <v>0</v>
      </c>
      <c r="M1427" s="28">
        <f t="shared" si="114"/>
        <v>0</v>
      </c>
    </row>
    <row r="1428" spans="1:13" ht="14.15" customHeight="1" x14ac:dyDescent="0.25">
      <c r="A1428" s="129">
        <v>15659542</v>
      </c>
      <c r="B1428" s="129" t="s">
        <v>435</v>
      </c>
      <c r="C1428" s="129" t="s">
        <v>2738</v>
      </c>
      <c r="D1428" s="4" t="s">
        <v>2991</v>
      </c>
      <c r="E1428" s="6">
        <v>1</v>
      </c>
      <c r="F1428" s="6"/>
      <c r="G1428" s="7"/>
      <c r="H1428" s="122">
        <f>VLOOKUP(A1428,'NIP totaal 2020'!$A$4:$I$1943,9,0)</f>
        <v>0</v>
      </c>
      <c r="I1428" s="32">
        <f t="shared" si="110"/>
        <v>0</v>
      </c>
      <c r="J1428" s="27">
        <f t="shared" si="111"/>
        <v>0</v>
      </c>
      <c r="K1428" s="80">
        <f t="shared" si="113"/>
        <v>1</v>
      </c>
      <c r="L1428" s="28">
        <f t="shared" si="112"/>
        <v>0</v>
      </c>
      <c r="M1428" s="28">
        <f t="shared" si="114"/>
        <v>0</v>
      </c>
    </row>
    <row r="1429" spans="1:13" ht="14.15" customHeight="1" x14ac:dyDescent="0.25">
      <c r="A1429" s="129">
        <v>15659550</v>
      </c>
      <c r="B1429" s="129" t="s">
        <v>435</v>
      </c>
      <c r="C1429" s="129" t="s">
        <v>2738</v>
      </c>
      <c r="D1429" s="4" t="s">
        <v>2991</v>
      </c>
      <c r="E1429" s="6">
        <v>1</v>
      </c>
      <c r="F1429" s="6"/>
      <c r="G1429" s="7"/>
      <c r="H1429" s="122">
        <f>VLOOKUP(A1429,'NIP totaal 2020'!$A$4:$I$1943,9,0)</f>
        <v>0</v>
      </c>
      <c r="I1429" s="32">
        <f t="shared" si="110"/>
        <v>0</v>
      </c>
      <c r="J1429" s="27">
        <f t="shared" si="111"/>
        <v>0</v>
      </c>
      <c r="K1429" s="80">
        <f t="shared" si="113"/>
        <v>1</v>
      </c>
      <c r="L1429" s="28">
        <f t="shared" si="112"/>
        <v>0</v>
      </c>
      <c r="M1429" s="28">
        <f t="shared" si="114"/>
        <v>0</v>
      </c>
    </row>
    <row r="1430" spans="1:13" ht="14.15" customHeight="1" x14ac:dyDescent="0.25">
      <c r="A1430" s="129">
        <v>15659569</v>
      </c>
      <c r="B1430" s="129" t="s">
        <v>435</v>
      </c>
      <c r="C1430" s="129" t="s">
        <v>2738</v>
      </c>
      <c r="D1430" s="4" t="s">
        <v>2991</v>
      </c>
      <c r="E1430" s="6">
        <v>1</v>
      </c>
      <c r="F1430" s="6"/>
      <c r="G1430" s="7"/>
      <c r="H1430" s="122">
        <f>VLOOKUP(A1430,'NIP totaal 2020'!$A$4:$I$1943,9,0)</f>
        <v>0</v>
      </c>
      <c r="I1430" s="32">
        <f t="shared" si="110"/>
        <v>0</v>
      </c>
      <c r="J1430" s="27">
        <f t="shared" si="111"/>
        <v>0</v>
      </c>
      <c r="K1430" s="80">
        <f t="shared" si="113"/>
        <v>1</v>
      </c>
      <c r="L1430" s="28">
        <f t="shared" si="112"/>
        <v>0</v>
      </c>
      <c r="M1430" s="28">
        <f t="shared" si="114"/>
        <v>0</v>
      </c>
    </row>
    <row r="1431" spans="1:13" ht="14.15" customHeight="1" x14ac:dyDescent="0.25">
      <c r="A1431" s="129">
        <v>15659577</v>
      </c>
      <c r="B1431" s="129" t="s">
        <v>435</v>
      </c>
      <c r="C1431" s="129" t="s">
        <v>2738</v>
      </c>
      <c r="D1431" s="4" t="s">
        <v>2991</v>
      </c>
      <c r="E1431" s="6">
        <v>1</v>
      </c>
      <c r="F1431" s="6"/>
      <c r="G1431" s="7"/>
      <c r="H1431" s="122">
        <f>VLOOKUP(A1431,'NIP totaal 2020'!$A$4:$I$1943,9,0)</f>
        <v>0</v>
      </c>
      <c r="I1431" s="32">
        <f t="shared" si="110"/>
        <v>0</v>
      </c>
      <c r="J1431" s="27">
        <f t="shared" si="111"/>
        <v>0</v>
      </c>
      <c r="K1431" s="80">
        <f t="shared" si="113"/>
        <v>1</v>
      </c>
      <c r="L1431" s="28">
        <f t="shared" si="112"/>
        <v>0</v>
      </c>
      <c r="M1431" s="28">
        <f t="shared" si="114"/>
        <v>0</v>
      </c>
    </row>
    <row r="1432" spans="1:13" ht="14.15" customHeight="1" x14ac:dyDescent="0.25">
      <c r="A1432" s="129">
        <v>15662985</v>
      </c>
      <c r="B1432" s="129" t="s">
        <v>454</v>
      </c>
      <c r="C1432" s="129" t="s">
        <v>455</v>
      </c>
      <c r="D1432" s="4" t="s">
        <v>2991</v>
      </c>
      <c r="E1432" s="6">
        <v>1</v>
      </c>
      <c r="F1432" s="6"/>
      <c r="G1432" s="7"/>
      <c r="H1432" s="122">
        <f>VLOOKUP(A1432,'NIP totaal 2020'!$A$4:$I$1943,9,0)</f>
        <v>0</v>
      </c>
      <c r="I1432" s="32">
        <f t="shared" si="110"/>
        <v>0</v>
      </c>
      <c r="J1432" s="27">
        <f t="shared" si="111"/>
        <v>0</v>
      </c>
      <c r="K1432" s="80">
        <f t="shared" si="113"/>
        <v>1</v>
      </c>
      <c r="L1432" s="28">
        <f t="shared" si="112"/>
        <v>0</v>
      </c>
      <c r="M1432" s="28">
        <f t="shared" si="114"/>
        <v>0</v>
      </c>
    </row>
    <row r="1433" spans="1:13" ht="14.15" customHeight="1" x14ac:dyDescent="0.25">
      <c r="A1433" s="129">
        <v>15668754</v>
      </c>
      <c r="B1433" s="129" t="s">
        <v>435</v>
      </c>
      <c r="C1433" s="129" t="s">
        <v>2738</v>
      </c>
      <c r="D1433" s="4" t="s">
        <v>2991</v>
      </c>
      <c r="E1433" s="6">
        <v>1</v>
      </c>
      <c r="F1433" s="6"/>
      <c r="G1433" s="7"/>
      <c r="H1433" s="122">
        <f>VLOOKUP(A1433,'NIP totaal 2020'!$A$4:$I$1943,9,0)</f>
        <v>0</v>
      </c>
      <c r="I1433" s="32">
        <f t="shared" si="110"/>
        <v>0</v>
      </c>
      <c r="J1433" s="27">
        <f t="shared" si="111"/>
        <v>0</v>
      </c>
      <c r="K1433" s="80">
        <f t="shared" si="113"/>
        <v>1</v>
      </c>
      <c r="L1433" s="28">
        <f t="shared" si="112"/>
        <v>0</v>
      </c>
      <c r="M1433" s="28">
        <f t="shared" si="114"/>
        <v>0</v>
      </c>
    </row>
    <row r="1434" spans="1:13" ht="14.15" customHeight="1" x14ac:dyDescent="0.25">
      <c r="A1434" s="129">
        <v>15679756</v>
      </c>
      <c r="B1434" s="129" t="s">
        <v>435</v>
      </c>
      <c r="C1434" s="129" t="s">
        <v>2738</v>
      </c>
      <c r="D1434" s="4" t="s">
        <v>2991</v>
      </c>
      <c r="E1434" s="6">
        <v>1</v>
      </c>
      <c r="F1434" s="6"/>
      <c r="G1434" s="7"/>
      <c r="H1434" s="122">
        <f>VLOOKUP(A1434,'NIP totaal 2020'!$A$4:$I$1943,9,0)</f>
        <v>0</v>
      </c>
      <c r="I1434" s="32">
        <f t="shared" si="110"/>
        <v>0</v>
      </c>
      <c r="J1434" s="27">
        <f t="shared" si="111"/>
        <v>0</v>
      </c>
      <c r="K1434" s="80">
        <f t="shared" si="113"/>
        <v>1</v>
      </c>
      <c r="L1434" s="28">
        <f t="shared" si="112"/>
        <v>0</v>
      </c>
      <c r="M1434" s="28">
        <f t="shared" si="114"/>
        <v>0</v>
      </c>
    </row>
    <row r="1435" spans="1:13" ht="14.15" customHeight="1" x14ac:dyDescent="0.25">
      <c r="A1435" s="129">
        <v>15679764</v>
      </c>
      <c r="B1435" s="129" t="s">
        <v>435</v>
      </c>
      <c r="C1435" s="129" t="s">
        <v>2738</v>
      </c>
      <c r="D1435" s="4" t="s">
        <v>2991</v>
      </c>
      <c r="E1435" s="6">
        <v>1</v>
      </c>
      <c r="F1435" s="6"/>
      <c r="G1435" s="7"/>
      <c r="H1435" s="122">
        <f>VLOOKUP(A1435,'NIP totaal 2020'!$A$4:$I$1943,9,0)</f>
        <v>0</v>
      </c>
      <c r="I1435" s="32">
        <f t="shared" si="110"/>
        <v>0</v>
      </c>
      <c r="J1435" s="27">
        <f t="shared" si="111"/>
        <v>0</v>
      </c>
      <c r="K1435" s="80">
        <f t="shared" si="113"/>
        <v>1</v>
      </c>
      <c r="L1435" s="28">
        <f t="shared" si="112"/>
        <v>0</v>
      </c>
      <c r="M1435" s="28">
        <f t="shared" si="114"/>
        <v>0</v>
      </c>
    </row>
    <row r="1436" spans="1:13" ht="14.15" customHeight="1" x14ac:dyDescent="0.25">
      <c r="A1436" s="129">
        <v>15679772</v>
      </c>
      <c r="B1436" s="129" t="s">
        <v>435</v>
      </c>
      <c r="C1436" s="129" t="s">
        <v>2738</v>
      </c>
      <c r="D1436" s="4" t="s">
        <v>2991</v>
      </c>
      <c r="E1436" s="6">
        <v>1</v>
      </c>
      <c r="F1436" s="6"/>
      <c r="G1436" s="7"/>
      <c r="H1436" s="122">
        <f>VLOOKUP(A1436,'NIP totaal 2020'!$A$4:$I$1943,9,0)</f>
        <v>0</v>
      </c>
      <c r="I1436" s="32">
        <f t="shared" si="110"/>
        <v>0</v>
      </c>
      <c r="J1436" s="27">
        <f t="shared" si="111"/>
        <v>0</v>
      </c>
      <c r="K1436" s="80">
        <f t="shared" si="113"/>
        <v>1</v>
      </c>
      <c r="L1436" s="28">
        <f t="shared" si="112"/>
        <v>0</v>
      </c>
      <c r="M1436" s="28">
        <f t="shared" si="114"/>
        <v>0</v>
      </c>
    </row>
    <row r="1437" spans="1:13" ht="14.15" customHeight="1" x14ac:dyDescent="0.25">
      <c r="A1437" s="129">
        <v>15679799</v>
      </c>
      <c r="B1437" s="129" t="s">
        <v>435</v>
      </c>
      <c r="C1437" s="129" t="s">
        <v>2738</v>
      </c>
      <c r="D1437" s="4" t="s">
        <v>2991</v>
      </c>
      <c r="E1437" s="6">
        <v>1</v>
      </c>
      <c r="F1437" s="6"/>
      <c r="G1437" s="7"/>
      <c r="H1437" s="122">
        <f>VLOOKUP(A1437,'NIP totaal 2020'!$A$4:$I$1943,9,0)</f>
        <v>0</v>
      </c>
      <c r="I1437" s="32">
        <f t="shared" si="110"/>
        <v>0</v>
      </c>
      <c r="J1437" s="27">
        <f t="shared" si="111"/>
        <v>0</v>
      </c>
      <c r="K1437" s="80">
        <f t="shared" si="113"/>
        <v>1</v>
      </c>
      <c r="L1437" s="28">
        <f t="shared" si="112"/>
        <v>0</v>
      </c>
      <c r="M1437" s="28">
        <f t="shared" si="114"/>
        <v>0</v>
      </c>
    </row>
    <row r="1438" spans="1:13" ht="14.15" customHeight="1" x14ac:dyDescent="0.25">
      <c r="A1438" s="129">
        <v>15685152</v>
      </c>
      <c r="B1438" s="129" t="s">
        <v>460</v>
      </c>
      <c r="C1438" s="129" t="s">
        <v>461</v>
      </c>
      <c r="D1438" s="4" t="s">
        <v>2991</v>
      </c>
      <c r="E1438" s="6">
        <v>1</v>
      </c>
      <c r="F1438" s="6"/>
      <c r="G1438" s="7"/>
      <c r="H1438" s="122">
        <f>VLOOKUP(A1438,'NIP totaal 2020'!$A$4:$I$1943,9,0)</f>
        <v>0</v>
      </c>
      <c r="I1438" s="32">
        <f t="shared" si="110"/>
        <v>0</v>
      </c>
      <c r="J1438" s="27">
        <f t="shared" si="111"/>
        <v>0</v>
      </c>
      <c r="K1438" s="80">
        <f t="shared" si="113"/>
        <v>1</v>
      </c>
      <c r="L1438" s="28">
        <f t="shared" si="112"/>
        <v>0</v>
      </c>
      <c r="M1438" s="28">
        <f t="shared" si="114"/>
        <v>0</v>
      </c>
    </row>
    <row r="1439" spans="1:13" ht="14.15" customHeight="1" x14ac:dyDescent="0.25">
      <c r="A1439" s="129">
        <v>15688348</v>
      </c>
      <c r="B1439" s="129" t="s">
        <v>462</v>
      </c>
      <c r="C1439" s="129" t="s">
        <v>463</v>
      </c>
      <c r="D1439" s="4" t="s">
        <v>2991</v>
      </c>
      <c r="E1439" s="6">
        <v>1</v>
      </c>
      <c r="F1439" s="6"/>
      <c r="G1439" s="7"/>
      <c r="H1439" s="122">
        <f>VLOOKUP(A1439,'NIP totaal 2020'!$A$4:$I$1943,9,0)</f>
        <v>0</v>
      </c>
      <c r="I1439" s="32">
        <f t="shared" si="110"/>
        <v>0</v>
      </c>
      <c r="J1439" s="27">
        <f t="shared" si="111"/>
        <v>0</v>
      </c>
      <c r="K1439" s="80">
        <f t="shared" si="113"/>
        <v>1</v>
      </c>
      <c r="L1439" s="28">
        <f t="shared" si="112"/>
        <v>0</v>
      </c>
      <c r="M1439" s="28">
        <f t="shared" si="114"/>
        <v>0</v>
      </c>
    </row>
    <row r="1440" spans="1:13" ht="14.15" customHeight="1" x14ac:dyDescent="0.25">
      <c r="A1440" s="129">
        <v>15688356</v>
      </c>
      <c r="B1440" s="129" t="s">
        <v>462</v>
      </c>
      <c r="C1440" s="129" t="s">
        <v>463</v>
      </c>
      <c r="D1440" s="4" t="s">
        <v>2991</v>
      </c>
      <c r="E1440" s="6">
        <v>2</v>
      </c>
      <c r="F1440" s="6"/>
      <c r="G1440" s="7"/>
      <c r="H1440" s="122">
        <f>VLOOKUP(A1440,'NIP totaal 2020'!$A$4:$I$1943,9,0)</f>
        <v>0</v>
      </c>
      <c r="I1440" s="32">
        <f t="shared" si="110"/>
        <v>0</v>
      </c>
      <c r="J1440" s="27">
        <f t="shared" si="111"/>
        <v>0</v>
      </c>
      <c r="K1440" s="80">
        <f t="shared" si="113"/>
        <v>1</v>
      </c>
      <c r="L1440" s="28">
        <f t="shared" si="112"/>
        <v>0</v>
      </c>
      <c r="M1440" s="28">
        <f t="shared" si="114"/>
        <v>0</v>
      </c>
    </row>
    <row r="1441" spans="1:13" ht="14.15" customHeight="1" x14ac:dyDescent="0.25">
      <c r="A1441" s="129">
        <v>15694097</v>
      </c>
      <c r="B1441" s="129" t="s">
        <v>464</v>
      </c>
      <c r="C1441" s="129" t="s">
        <v>465</v>
      </c>
      <c r="D1441" s="4" t="s">
        <v>2991</v>
      </c>
      <c r="E1441" s="6">
        <v>1</v>
      </c>
      <c r="F1441" s="6"/>
      <c r="G1441" s="7"/>
      <c r="H1441" s="122">
        <f>VLOOKUP(A1441,'NIP totaal 2020'!$A$4:$I$1943,9,0)</f>
        <v>0</v>
      </c>
      <c r="I1441" s="32">
        <f t="shared" si="110"/>
        <v>0</v>
      </c>
      <c r="J1441" s="27">
        <f t="shared" si="111"/>
        <v>0</v>
      </c>
      <c r="K1441" s="80">
        <f t="shared" si="113"/>
        <v>1</v>
      </c>
      <c r="L1441" s="28">
        <f t="shared" si="112"/>
        <v>0</v>
      </c>
      <c r="M1441" s="28">
        <f t="shared" si="114"/>
        <v>0</v>
      </c>
    </row>
    <row r="1442" spans="1:13" ht="14.15" customHeight="1" x14ac:dyDescent="0.25">
      <c r="A1442" s="129">
        <v>15694100</v>
      </c>
      <c r="B1442" s="129" t="s">
        <v>464</v>
      </c>
      <c r="C1442" s="129" t="s">
        <v>465</v>
      </c>
      <c r="D1442" s="4" t="s">
        <v>2991</v>
      </c>
      <c r="E1442" s="6">
        <v>1</v>
      </c>
      <c r="F1442" s="6"/>
      <c r="G1442" s="7"/>
      <c r="H1442" s="122">
        <f>VLOOKUP(A1442,'NIP totaal 2020'!$A$4:$I$1943,9,0)</f>
        <v>0</v>
      </c>
      <c r="I1442" s="32">
        <f t="shared" si="110"/>
        <v>0</v>
      </c>
      <c r="J1442" s="27">
        <f t="shared" si="111"/>
        <v>0</v>
      </c>
      <c r="K1442" s="80">
        <f t="shared" si="113"/>
        <v>1</v>
      </c>
      <c r="L1442" s="28">
        <f t="shared" si="112"/>
        <v>0</v>
      </c>
      <c r="M1442" s="28">
        <f t="shared" si="114"/>
        <v>0</v>
      </c>
    </row>
    <row r="1443" spans="1:13" ht="14.15" customHeight="1" x14ac:dyDescent="0.25">
      <c r="A1443" s="129">
        <v>15695891</v>
      </c>
      <c r="B1443" s="129" t="s">
        <v>466</v>
      </c>
      <c r="C1443" s="129" t="s">
        <v>467</v>
      </c>
      <c r="D1443" s="4" t="s">
        <v>2991</v>
      </c>
      <c r="E1443" s="6">
        <v>1</v>
      </c>
      <c r="F1443" s="6"/>
      <c r="G1443" s="7"/>
      <c r="H1443" s="122">
        <f>VLOOKUP(A1443,'NIP totaal 2020'!$A$4:$I$1943,9,0)</f>
        <v>0</v>
      </c>
      <c r="I1443" s="32">
        <f t="shared" si="110"/>
        <v>0</v>
      </c>
      <c r="J1443" s="27">
        <f t="shared" si="111"/>
        <v>0</v>
      </c>
      <c r="K1443" s="80">
        <f t="shared" si="113"/>
        <v>1</v>
      </c>
      <c r="L1443" s="28">
        <f t="shared" si="112"/>
        <v>0</v>
      </c>
      <c r="M1443" s="28">
        <f t="shared" si="114"/>
        <v>0</v>
      </c>
    </row>
    <row r="1444" spans="1:13" ht="14.15" customHeight="1" x14ac:dyDescent="0.25">
      <c r="A1444" s="129">
        <v>15718948</v>
      </c>
      <c r="B1444" s="129" t="s">
        <v>435</v>
      </c>
      <c r="C1444" s="129" t="s">
        <v>2738</v>
      </c>
      <c r="D1444" s="4" t="s">
        <v>2991</v>
      </c>
      <c r="E1444" s="6">
        <v>1</v>
      </c>
      <c r="F1444" s="6"/>
      <c r="G1444" s="7"/>
      <c r="H1444" s="122">
        <f>VLOOKUP(A1444,'NIP totaal 2020'!$A$4:$I$1943,9,0)</f>
        <v>0</v>
      </c>
      <c r="I1444" s="32">
        <f t="shared" si="110"/>
        <v>0</v>
      </c>
      <c r="J1444" s="27">
        <f t="shared" si="111"/>
        <v>0</v>
      </c>
      <c r="K1444" s="80">
        <f t="shared" si="113"/>
        <v>1</v>
      </c>
      <c r="L1444" s="28">
        <f t="shared" si="112"/>
        <v>0</v>
      </c>
      <c r="M1444" s="28">
        <f t="shared" si="114"/>
        <v>0</v>
      </c>
    </row>
    <row r="1445" spans="1:13" ht="14.15" customHeight="1" x14ac:dyDescent="0.25">
      <c r="A1445" s="129">
        <v>15740439</v>
      </c>
      <c r="B1445" s="129" t="s">
        <v>435</v>
      </c>
      <c r="C1445" s="129" t="s">
        <v>2738</v>
      </c>
      <c r="D1445" s="4" t="s">
        <v>2991</v>
      </c>
      <c r="E1445" s="6">
        <v>1</v>
      </c>
      <c r="F1445" s="6"/>
      <c r="G1445" s="7"/>
      <c r="H1445" s="122">
        <f>VLOOKUP(A1445,'NIP totaal 2020'!$A$4:$I$1943,9,0)</f>
        <v>0</v>
      </c>
      <c r="I1445" s="32">
        <f t="shared" si="110"/>
        <v>0</v>
      </c>
      <c r="J1445" s="27">
        <f t="shared" si="111"/>
        <v>0</v>
      </c>
      <c r="K1445" s="80">
        <f t="shared" si="113"/>
        <v>1</v>
      </c>
      <c r="L1445" s="28">
        <f t="shared" si="112"/>
        <v>0</v>
      </c>
      <c r="M1445" s="28">
        <f t="shared" si="114"/>
        <v>0</v>
      </c>
    </row>
    <row r="1446" spans="1:13" ht="14.15" customHeight="1" x14ac:dyDescent="0.25">
      <c r="A1446" s="129">
        <v>15743780</v>
      </c>
      <c r="B1446" s="129" t="s">
        <v>436</v>
      </c>
      <c r="C1446" s="129" t="s">
        <v>437</v>
      </c>
      <c r="D1446" s="4" t="s">
        <v>2991</v>
      </c>
      <c r="E1446" s="6">
        <v>2</v>
      </c>
      <c r="F1446" s="6"/>
      <c r="G1446" s="7"/>
      <c r="H1446" s="122">
        <f>VLOOKUP(A1446,'NIP totaal 2020'!$A$4:$I$1943,9,0)</f>
        <v>0</v>
      </c>
      <c r="I1446" s="32">
        <f t="shared" si="110"/>
        <v>0</v>
      </c>
      <c r="J1446" s="27">
        <f t="shared" si="111"/>
        <v>0</v>
      </c>
      <c r="K1446" s="80">
        <f t="shared" si="113"/>
        <v>1</v>
      </c>
      <c r="L1446" s="28">
        <f t="shared" si="112"/>
        <v>0</v>
      </c>
      <c r="M1446" s="28">
        <f t="shared" si="114"/>
        <v>0</v>
      </c>
    </row>
    <row r="1447" spans="1:13" ht="14.15" customHeight="1" x14ac:dyDescent="0.25">
      <c r="A1447" s="129">
        <v>15743799</v>
      </c>
      <c r="B1447" s="129" t="s">
        <v>436</v>
      </c>
      <c r="C1447" s="129" t="s">
        <v>437</v>
      </c>
      <c r="D1447" s="4" t="s">
        <v>2991</v>
      </c>
      <c r="E1447" s="6">
        <v>1</v>
      </c>
      <c r="F1447" s="6"/>
      <c r="G1447" s="7"/>
      <c r="H1447" s="122">
        <f>VLOOKUP(A1447,'NIP totaal 2020'!$A$4:$I$1943,9,0)</f>
        <v>0</v>
      </c>
      <c r="I1447" s="32">
        <f t="shared" si="110"/>
        <v>0</v>
      </c>
      <c r="J1447" s="27">
        <f t="shared" si="111"/>
        <v>0</v>
      </c>
      <c r="K1447" s="80">
        <f t="shared" si="113"/>
        <v>1</v>
      </c>
      <c r="L1447" s="28">
        <f t="shared" si="112"/>
        <v>0</v>
      </c>
      <c r="M1447" s="28">
        <f t="shared" si="114"/>
        <v>0</v>
      </c>
    </row>
    <row r="1448" spans="1:13" ht="14.15" customHeight="1" x14ac:dyDescent="0.25">
      <c r="A1448" s="129">
        <v>15755967</v>
      </c>
      <c r="B1448" s="129" t="s">
        <v>438</v>
      </c>
      <c r="C1448" s="129" t="s">
        <v>2739</v>
      </c>
      <c r="D1448" s="4" t="s">
        <v>2991</v>
      </c>
      <c r="E1448" s="6">
        <v>1</v>
      </c>
      <c r="F1448" s="6"/>
      <c r="G1448" s="7"/>
      <c r="H1448" s="122">
        <f>VLOOKUP(A1448,'NIP totaal 2020'!$A$4:$I$1943,9,0)</f>
        <v>0</v>
      </c>
      <c r="I1448" s="32">
        <f t="shared" si="110"/>
        <v>0</v>
      </c>
      <c r="J1448" s="27">
        <f t="shared" si="111"/>
        <v>0</v>
      </c>
      <c r="K1448" s="80">
        <f t="shared" si="113"/>
        <v>1</v>
      </c>
      <c r="L1448" s="28">
        <f t="shared" si="112"/>
        <v>0</v>
      </c>
      <c r="M1448" s="28">
        <f t="shared" si="114"/>
        <v>0</v>
      </c>
    </row>
    <row r="1449" spans="1:13" ht="14.15" customHeight="1" x14ac:dyDescent="0.25">
      <c r="A1449" s="129">
        <v>15780228</v>
      </c>
      <c r="B1449" s="129" t="s">
        <v>435</v>
      </c>
      <c r="C1449" s="129" t="s">
        <v>2738</v>
      </c>
      <c r="D1449" s="4" t="s">
        <v>2991</v>
      </c>
      <c r="E1449" s="6">
        <v>1</v>
      </c>
      <c r="F1449" s="6"/>
      <c r="G1449" s="7"/>
      <c r="H1449" s="122">
        <f>VLOOKUP(A1449,'NIP totaal 2020'!$A$4:$I$1943,9,0)</f>
        <v>0</v>
      </c>
      <c r="I1449" s="32">
        <f t="shared" si="110"/>
        <v>0</v>
      </c>
      <c r="J1449" s="27">
        <f t="shared" si="111"/>
        <v>0</v>
      </c>
      <c r="K1449" s="80">
        <f t="shared" si="113"/>
        <v>1</v>
      </c>
      <c r="L1449" s="28">
        <f t="shared" si="112"/>
        <v>0</v>
      </c>
      <c r="M1449" s="28">
        <f t="shared" si="114"/>
        <v>0</v>
      </c>
    </row>
    <row r="1450" spans="1:13" ht="14.15" customHeight="1" x14ac:dyDescent="0.25">
      <c r="A1450" s="129">
        <v>15795543</v>
      </c>
      <c r="B1450" s="129" t="s">
        <v>441</v>
      </c>
      <c r="C1450" s="129" t="s">
        <v>442</v>
      </c>
      <c r="D1450" s="4" t="s">
        <v>2991</v>
      </c>
      <c r="E1450" s="6">
        <v>1</v>
      </c>
      <c r="F1450" s="6"/>
      <c r="G1450" s="7"/>
      <c r="H1450" s="122">
        <f>VLOOKUP(A1450,'NIP totaal 2020'!$A$4:$I$1943,9,0)</f>
        <v>0</v>
      </c>
      <c r="I1450" s="32">
        <f t="shared" si="110"/>
        <v>0</v>
      </c>
      <c r="J1450" s="27">
        <f t="shared" si="111"/>
        <v>0</v>
      </c>
      <c r="K1450" s="80">
        <f t="shared" si="113"/>
        <v>1</v>
      </c>
      <c r="L1450" s="28">
        <f t="shared" si="112"/>
        <v>0</v>
      </c>
      <c r="M1450" s="28">
        <f t="shared" si="114"/>
        <v>0</v>
      </c>
    </row>
    <row r="1451" spans="1:13" ht="14.15" customHeight="1" x14ac:dyDescent="0.25">
      <c r="A1451" s="129">
        <v>15803872</v>
      </c>
      <c r="B1451" s="129" t="s">
        <v>441</v>
      </c>
      <c r="C1451" s="129" t="s">
        <v>442</v>
      </c>
      <c r="D1451" s="4" t="s">
        <v>2991</v>
      </c>
      <c r="E1451" s="6">
        <v>1</v>
      </c>
      <c r="F1451" s="6"/>
      <c r="G1451" s="7"/>
      <c r="H1451" s="122">
        <f>VLOOKUP(A1451,'NIP totaal 2020'!$A$4:$I$1943,9,0)</f>
        <v>0</v>
      </c>
      <c r="I1451" s="32">
        <f t="shared" si="110"/>
        <v>0</v>
      </c>
      <c r="J1451" s="27">
        <f t="shared" si="111"/>
        <v>0</v>
      </c>
      <c r="K1451" s="80">
        <f t="shared" si="113"/>
        <v>1</v>
      </c>
      <c r="L1451" s="28">
        <f t="shared" si="112"/>
        <v>0</v>
      </c>
      <c r="M1451" s="28">
        <f t="shared" si="114"/>
        <v>0</v>
      </c>
    </row>
    <row r="1452" spans="1:13" ht="14.15" customHeight="1" x14ac:dyDescent="0.25">
      <c r="A1452" s="129">
        <v>15820750</v>
      </c>
      <c r="B1452" s="129" t="s">
        <v>454</v>
      </c>
      <c r="C1452" s="129" t="s">
        <v>455</v>
      </c>
      <c r="D1452" s="4" t="s">
        <v>2991</v>
      </c>
      <c r="E1452" s="6">
        <v>1</v>
      </c>
      <c r="F1452" s="6"/>
      <c r="G1452" s="7"/>
      <c r="H1452" s="122">
        <f>VLOOKUP(A1452,'NIP totaal 2020'!$A$4:$I$1943,9,0)</f>
        <v>0</v>
      </c>
      <c r="I1452" s="32">
        <f t="shared" si="110"/>
        <v>0</v>
      </c>
      <c r="J1452" s="27">
        <f t="shared" si="111"/>
        <v>0</v>
      </c>
      <c r="K1452" s="80">
        <f t="shared" si="113"/>
        <v>1</v>
      </c>
      <c r="L1452" s="28">
        <f t="shared" si="112"/>
        <v>0</v>
      </c>
      <c r="M1452" s="28">
        <f t="shared" si="114"/>
        <v>0</v>
      </c>
    </row>
    <row r="1453" spans="1:13" ht="14.15" customHeight="1" x14ac:dyDescent="0.25">
      <c r="A1453" s="129">
        <v>15824195</v>
      </c>
      <c r="B1453" s="129" t="s">
        <v>239</v>
      </c>
      <c r="C1453" s="129" t="s">
        <v>240</v>
      </c>
      <c r="D1453" s="4" t="s">
        <v>2991</v>
      </c>
      <c r="E1453" s="6">
        <v>56</v>
      </c>
      <c r="F1453" s="6"/>
      <c r="G1453" s="7"/>
      <c r="H1453" s="122">
        <f>VLOOKUP(A1453,'NIP totaal 2020'!$A$4:$I$1943,9,0)</f>
        <v>0</v>
      </c>
      <c r="I1453" s="32">
        <f t="shared" si="110"/>
        <v>0</v>
      </c>
      <c r="J1453" s="27">
        <f t="shared" si="111"/>
        <v>0</v>
      </c>
      <c r="K1453" s="80">
        <f t="shared" si="113"/>
        <v>1</v>
      </c>
      <c r="L1453" s="28">
        <f t="shared" si="112"/>
        <v>0</v>
      </c>
      <c r="M1453" s="28">
        <f t="shared" si="114"/>
        <v>0</v>
      </c>
    </row>
    <row r="1454" spans="1:13" ht="14.15" customHeight="1" x14ac:dyDescent="0.25">
      <c r="A1454" s="129">
        <v>15854981</v>
      </c>
      <c r="B1454" s="129" t="s">
        <v>468</v>
      </c>
      <c r="C1454" s="129" t="s">
        <v>469</v>
      </c>
      <c r="D1454" s="4" t="s">
        <v>2991</v>
      </c>
      <c r="E1454" s="6">
        <v>1</v>
      </c>
      <c r="F1454" s="6"/>
      <c r="G1454" s="7"/>
      <c r="H1454" s="122">
        <f>VLOOKUP(A1454,'NIP totaal 2020'!$A$4:$I$1943,9,0)</f>
        <v>0</v>
      </c>
      <c r="I1454" s="32">
        <f t="shared" si="110"/>
        <v>0</v>
      </c>
      <c r="J1454" s="27">
        <f t="shared" si="111"/>
        <v>0</v>
      </c>
      <c r="K1454" s="80">
        <f t="shared" si="113"/>
        <v>1</v>
      </c>
      <c r="L1454" s="28">
        <f t="shared" si="112"/>
        <v>0</v>
      </c>
      <c r="M1454" s="28">
        <f t="shared" si="114"/>
        <v>0</v>
      </c>
    </row>
    <row r="1455" spans="1:13" ht="14.15" customHeight="1" x14ac:dyDescent="0.25">
      <c r="A1455" s="129">
        <v>15861473</v>
      </c>
      <c r="B1455" s="129" t="s">
        <v>438</v>
      </c>
      <c r="C1455" s="129" t="s">
        <v>2739</v>
      </c>
      <c r="D1455" s="4" t="s">
        <v>2991</v>
      </c>
      <c r="E1455" s="6">
        <v>1</v>
      </c>
      <c r="F1455" s="6"/>
      <c r="G1455" s="7"/>
      <c r="H1455" s="122">
        <f>VLOOKUP(A1455,'NIP totaal 2020'!$A$4:$I$1943,9,0)</f>
        <v>0</v>
      </c>
      <c r="I1455" s="32">
        <f t="shared" si="110"/>
        <v>0</v>
      </c>
      <c r="J1455" s="27">
        <f t="shared" si="111"/>
        <v>0</v>
      </c>
      <c r="K1455" s="80">
        <f t="shared" si="113"/>
        <v>1</v>
      </c>
      <c r="L1455" s="28">
        <f t="shared" si="112"/>
        <v>0</v>
      </c>
      <c r="M1455" s="28">
        <f t="shared" si="114"/>
        <v>0</v>
      </c>
    </row>
    <row r="1456" spans="1:13" ht="14.15" customHeight="1" x14ac:dyDescent="0.25">
      <c r="A1456" s="129">
        <v>15901521</v>
      </c>
      <c r="B1456" s="129" t="s">
        <v>448</v>
      </c>
      <c r="C1456" s="129" t="s">
        <v>449</v>
      </c>
      <c r="D1456" s="4" t="s">
        <v>2991</v>
      </c>
      <c r="E1456" s="6">
        <v>1</v>
      </c>
      <c r="F1456" s="6"/>
      <c r="G1456" s="7"/>
      <c r="H1456" s="122">
        <f>VLOOKUP(A1456,'NIP totaal 2020'!$A$4:$I$1943,9,0)</f>
        <v>0</v>
      </c>
      <c r="I1456" s="32">
        <f t="shared" si="110"/>
        <v>0</v>
      </c>
      <c r="J1456" s="27">
        <f t="shared" si="111"/>
        <v>0</v>
      </c>
      <c r="K1456" s="80">
        <f t="shared" si="113"/>
        <v>1</v>
      </c>
      <c r="L1456" s="28">
        <f t="shared" si="112"/>
        <v>0</v>
      </c>
      <c r="M1456" s="28">
        <f t="shared" si="114"/>
        <v>0</v>
      </c>
    </row>
    <row r="1457" spans="1:13" ht="14.15" customHeight="1" x14ac:dyDescent="0.25">
      <c r="A1457" s="129">
        <v>15908224</v>
      </c>
      <c r="B1457" s="129" t="s">
        <v>443</v>
      </c>
      <c r="C1457" s="129" t="s">
        <v>444</v>
      </c>
      <c r="D1457" s="4" t="s">
        <v>2991</v>
      </c>
      <c r="E1457" s="6">
        <v>50</v>
      </c>
      <c r="F1457" s="6"/>
      <c r="G1457" s="7"/>
      <c r="H1457" s="122">
        <f>VLOOKUP(A1457,'NIP totaal 2020'!$A$4:$I$1943,9,0)</f>
        <v>0</v>
      </c>
      <c r="I1457" s="32">
        <f t="shared" si="110"/>
        <v>0</v>
      </c>
      <c r="J1457" s="27">
        <f t="shared" si="111"/>
        <v>0</v>
      </c>
      <c r="K1457" s="80">
        <f t="shared" si="113"/>
        <v>1</v>
      </c>
      <c r="L1457" s="28">
        <f t="shared" si="112"/>
        <v>0</v>
      </c>
      <c r="M1457" s="28">
        <f t="shared" si="114"/>
        <v>0</v>
      </c>
    </row>
    <row r="1458" spans="1:13" ht="14.15" customHeight="1" x14ac:dyDescent="0.25">
      <c r="A1458" s="129">
        <v>15910121</v>
      </c>
      <c r="B1458" s="129" t="s">
        <v>448</v>
      </c>
      <c r="C1458" s="129" t="s">
        <v>449</v>
      </c>
      <c r="D1458" s="4" t="s">
        <v>2991</v>
      </c>
      <c r="E1458" s="6">
        <v>1</v>
      </c>
      <c r="F1458" s="6"/>
      <c r="G1458" s="7"/>
      <c r="H1458" s="122">
        <f>VLOOKUP(A1458,'NIP totaal 2020'!$A$4:$I$1943,9,0)</f>
        <v>0</v>
      </c>
      <c r="I1458" s="32">
        <f t="shared" si="110"/>
        <v>0</v>
      </c>
      <c r="J1458" s="27">
        <f t="shared" si="111"/>
        <v>0</v>
      </c>
      <c r="K1458" s="80">
        <f t="shared" si="113"/>
        <v>1</v>
      </c>
      <c r="L1458" s="28">
        <f t="shared" si="112"/>
        <v>0</v>
      </c>
      <c r="M1458" s="28">
        <f t="shared" si="114"/>
        <v>0</v>
      </c>
    </row>
    <row r="1459" spans="1:13" ht="14.15" customHeight="1" x14ac:dyDescent="0.25">
      <c r="A1459" s="129">
        <v>15914046</v>
      </c>
      <c r="B1459" s="129" t="s">
        <v>443</v>
      </c>
      <c r="C1459" s="129" t="s">
        <v>444</v>
      </c>
      <c r="D1459" s="4" t="s">
        <v>2991</v>
      </c>
      <c r="E1459" s="6">
        <v>10</v>
      </c>
      <c r="F1459" s="6"/>
      <c r="G1459" s="7"/>
      <c r="H1459" s="122">
        <f>VLOOKUP(A1459,'NIP totaal 2020'!$A$4:$I$1943,9,0)</f>
        <v>0</v>
      </c>
      <c r="I1459" s="32">
        <f t="shared" si="110"/>
        <v>0</v>
      </c>
      <c r="J1459" s="27">
        <f t="shared" si="111"/>
        <v>0</v>
      </c>
      <c r="K1459" s="80">
        <f t="shared" si="113"/>
        <v>1</v>
      </c>
      <c r="L1459" s="28">
        <f t="shared" si="112"/>
        <v>0</v>
      </c>
      <c r="M1459" s="28">
        <f t="shared" si="114"/>
        <v>0</v>
      </c>
    </row>
    <row r="1460" spans="1:13" ht="14.15" customHeight="1" x14ac:dyDescent="0.25">
      <c r="A1460" s="129">
        <v>15917460</v>
      </c>
      <c r="B1460" s="129" t="s">
        <v>435</v>
      </c>
      <c r="C1460" s="129" t="s">
        <v>2738</v>
      </c>
      <c r="D1460" s="4" t="s">
        <v>2991</v>
      </c>
      <c r="E1460" s="6">
        <v>1</v>
      </c>
      <c r="F1460" s="6"/>
      <c r="G1460" s="7"/>
      <c r="H1460" s="122">
        <f>VLOOKUP(A1460,'NIP totaal 2020'!$A$4:$I$1943,9,0)</f>
        <v>0</v>
      </c>
      <c r="I1460" s="32">
        <f t="shared" si="110"/>
        <v>0</v>
      </c>
      <c r="J1460" s="27">
        <f t="shared" si="111"/>
        <v>0</v>
      </c>
      <c r="K1460" s="80">
        <f t="shared" si="113"/>
        <v>1</v>
      </c>
      <c r="L1460" s="28">
        <f t="shared" si="112"/>
        <v>0</v>
      </c>
      <c r="M1460" s="28">
        <f t="shared" si="114"/>
        <v>0</v>
      </c>
    </row>
    <row r="1461" spans="1:13" ht="14.15" customHeight="1" x14ac:dyDescent="0.25">
      <c r="A1461" s="129">
        <v>15917479</v>
      </c>
      <c r="B1461" s="129" t="s">
        <v>435</v>
      </c>
      <c r="C1461" s="129" t="s">
        <v>2738</v>
      </c>
      <c r="D1461" s="4" t="s">
        <v>2991</v>
      </c>
      <c r="E1461" s="6">
        <v>1</v>
      </c>
      <c r="F1461" s="6"/>
      <c r="G1461" s="7"/>
      <c r="H1461" s="122">
        <f>VLOOKUP(A1461,'NIP totaal 2020'!$A$4:$I$1943,9,0)</f>
        <v>0</v>
      </c>
      <c r="I1461" s="32">
        <f t="shared" si="110"/>
        <v>0</v>
      </c>
      <c r="J1461" s="27">
        <f t="shared" si="111"/>
        <v>0</v>
      </c>
      <c r="K1461" s="80">
        <f t="shared" si="113"/>
        <v>1</v>
      </c>
      <c r="L1461" s="28">
        <f t="shared" si="112"/>
        <v>0</v>
      </c>
      <c r="M1461" s="28">
        <f t="shared" si="114"/>
        <v>0</v>
      </c>
    </row>
    <row r="1462" spans="1:13" ht="14.15" customHeight="1" x14ac:dyDescent="0.25">
      <c r="A1462" s="129">
        <v>15919951</v>
      </c>
      <c r="B1462" s="129" t="s">
        <v>454</v>
      </c>
      <c r="C1462" s="129" t="s">
        <v>455</v>
      </c>
      <c r="D1462" s="4" t="s">
        <v>2991</v>
      </c>
      <c r="E1462" s="6">
        <v>1</v>
      </c>
      <c r="F1462" s="6"/>
      <c r="G1462" s="7"/>
      <c r="H1462" s="122">
        <f>VLOOKUP(A1462,'NIP totaal 2020'!$A$4:$I$1943,9,0)</f>
        <v>0</v>
      </c>
      <c r="I1462" s="32">
        <f t="shared" si="110"/>
        <v>0</v>
      </c>
      <c r="J1462" s="27">
        <f t="shared" si="111"/>
        <v>0</v>
      </c>
      <c r="K1462" s="80">
        <f t="shared" si="113"/>
        <v>1</v>
      </c>
      <c r="L1462" s="28">
        <f t="shared" si="112"/>
        <v>0</v>
      </c>
      <c r="M1462" s="28">
        <f t="shared" si="114"/>
        <v>0</v>
      </c>
    </row>
    <row r="1463" spans="1:13" ht="14.15" customHeight="1" x14ac:dyDescent="0.25">
      <c r="A1463" s="129">
        <v>15922065</v>
      </c>
      <c r="B1463" s="129" t="s">
        <v>435</v>
      </c>
      <c r="C1463" s="129" t="s">
        <v>2738</v>
      </c>
      <c r="D1463" s="4" t="s">
        <v>2991</v>
      </c>
      <c r="E1463" s="6">
        <v>1</v>
      </c>
      <c r="F1463" s="6"/>
      <c r="G1463" s="7"/>
      <c r="H1463" s="122">
        <f>VLOOKUP(A1463,'NIP totaal 2020'!$A$4:$I$1943,9,0)</f>
        <v>0</v>
      </c>
      <c r="I1463" s="32">
        <f t="shared" si="110"/>
        <v>0</v>
      </c>
      <c r="J1463" s="27">
        <f t="shared" si="111"/>
        <v>0</v>
      </c>
      <c r="K1463" s="80">
        <f t="shared" si="113"/>
        <v>1</v>
      </c>
      <c r="L1463" s="28">
        <f t="shared" si="112"/>
        <v>0</v>
      </c>
      <c r="M1463" s="28">
        <f t="shared" si="114"/>
        <v>0</v>
      </c>
    </row>
    <row r="1464" spans="1:13" ht="14.15" customHeight="1" x14ac:dyDescent="0.25">
      <c r="A1464" s="129">
        <v>15930114</v>
      </c>
      <c r="B1464" s="129" t="s">
        <v>448</v>
      </c>
      <c r="C1464" s="129" t="s">
        <v>449</v>
      </c>
      <c r="D1464" s="4" t="s">
        <v>2991</v>
      </c>
      <c r="E1464" s="6">
        <v>1</v>
      </c>
      <c r="F1464" s="6"/>
      <c r="G1464" s="7"/>
      <c r="H1464" s="122">
        <f>VLOOKUP(A1464,'NIP totaal 2020'!$A$4:$I$1943,9,0)</f>
        <v>0</v>
      </c>
      <c r="I1464" s="32">
        <f t="shared" si="110"/>
        <v>0</v>
      </c>
      <c r="J1464" s="27">
        <f t="shared" si="111"/>
        <v>0</v>
      </c>
      <c r="K1464" s="80">
        <f t="shared" si="113"/>
        <v>1</v>
      </c>
      <c r="L1464" s="28">
        <f t="shared" si="112"/>
        <v>0</v>
      </c>
      <c r="M1464" s="28">
        <f t="shared" si="114"/>
        <v>0</v>
      </c>
    </row>
    <row r="1465" spans="1:13" ht="14.15" customHeight="1" x14ac:dyDescent="0.25">
      <c r="A1465" s="129">
        <v>15930920</v>
      </c>
      <c r="B1465" s="129" t="s">
        <v>448</v>
      </c>
      <c r="C1465" s="129" t="s">
        <v>449</v>
      </c>
      <c r="D1465" s="4" t="s">
        <v>2991</v>
      </c>
      <c r="E1465" s="6">
        <v>1</v>
      </c>
      <c r="F1465" s="6"/>
      <c r="G1465" s="7"/>
      <c r="H1465" s="122">
        <f>VLOOKUP(A1465,'NIP totaal 2020'!$A$4:$I$1943,9,0)</f>
        <v>0</v>
      </c>
      <c r="I1465" s="32">
        <f t="shared" si="110"/>
        <v>0</v>
      </c>
      <c r="J1465" s="27">
        <f t="shared" si="111"/>
        <v>0</v>
      </c>
      <c r="K1465" s="80">
        <f t="shared" si="113"/>
        <v>1</v>
      </c>
      <c r="L1465" s="28">
        <f t="shared" si="112"/>
        <v>0</v>
      </c>
      <c r="M1465" s="28">
        <f t="shared" si="114"/>
        <v>0</v>
      </c>
    </row>
    <row r="1466" spans="1:13" ht="14.15" customHeight="1" x14ac:dyDescent="0.25">
      <c r="A1466" s="129">
        <v>15947300</v>
      </c>
      <c r="B1466" s="129" t="s">
        <v>470</v>
      </c>
      <c r="C1466" s="129" t="s">
        <v>2741</v>
      </c>
      <c r="D1466" s="4" t="s">
        <v>2991</v>
      </c>
      <c r="E1466" s="6">
        <v>1</v>
      </c>
      <c r="F1466" s="6"/>
      <c r="G1466" s="7"/>
      <c r="H1466" s="122">
        <f>VLOOKUP(A1466,'NIP totaal 2020'!$A$4:$I$1943,9,0)</f>
        <v>0</v>
      </c>
      <c r="I1466" s="32">
        <f t="shared" si="110"/>
        <v>0</v>
      </c>
      <c r="J1466" s="27">
        <f t="shared" si="111"/>
        <v>0</v>
      </c>
      <c r="K1466" s="80">
        <f t="shared" si="113"/>
        <v>1</v>
      </c>
      <c r="L1466" s="28">
        <f t="shared" si="112"/>
        <v>0</v>
      </c>
      <c r="M1466" s="28">
        <f t="shared" si="114"/>
        <v>0</v>
      </c>
    </row>
    <row r="1467" spans="1:13" ht="14.15" customHeight="1" x14ac:dyDescent="0.25">
      <c r="A1467" s="129">
        <v>15947327</v>
      </c>
      <c r="B1467" s="129" t="s">
        <v>471</v>
      </c>
      <c r="C1467" s="129" t="s">
        <v>472</v>
      </c>
      <c r="D1467" s="4" t="s">
        <v>2991</v>
      </c>
      <c r="E1467" s="6">
        <v>1</v>
      </c>
      <c r="F1467" s="6"/>
      <c r="G1467" s="7"/>
      <c r="H1467" s="122">
        <f>VLOOKUP(A1467,'NIP totaal 2020'!$A$4:$I$1943,9,0)</f>
        <v>0</v>
      </c>
      <c r="I1467" s="32">
        <f t="shared" si="110"/>
        <v>0</v>
      </c>
      <c r="J1467" s="27">
        <f t="shared" si="111"/>
        <v>0</v>
      </c>
      <c r="K1467" s="80">
        <f t="shared" si="113"/>
        <v>1</v>
      </c>
      <c r="L1467" s="28">
        <f t="shared" si="112"/>
        <v>0</v>
      </c>
      <c r="M1467" s="28">
        <f t="shared" si="114"/>
        <v>0</v>
      </c>
    </row>
    <row r="1468" spans="1:13" ht="14.15" customHeight="1" x14ac:dyDescent="0.25">
      <c r="A1468" s="129">
        <v>15948420</v>
      </c>
      <c r="B1468" s="129" t="s">
        <v>435</v>
      </c>
      <c r="C1468" s="129" t="s">
        <v>2738</v>
      </c>
      <c r="D1468" s="4" t="s">
        <v>2991</v>
      </c>
      <c r="E1468" s="6">
        <v>1</v>
      </c>
      <c r="F1468" s="6"/>
      <c r="G1468" s="7"/>
      <c r="H1468" s="122">
        <f>VLOOKUP(A1468,'NIP totaal 2020'!$A$4:$I$1943,9,0)</f>
        <v>0</v>
      </c>
      <c r="I1468" s="32">
        <f t="shared" si="110"/>
        <v>0</v>
      </c>
      <c r="J1468" s="27">
        <f t="shared" si="111"/>
        <v>0</v>
      </c>
      <c r="K1468" s="80">
        <f t="shared" si="113"/>
        <v>1</v>
      </c>
      <c r="L1468" s="28">
        <f t="shared" si="112"/>
        <v>0</v>
      </c>
      <c r="M1468" s="28">
        <f t="shared" si="114"/>
        <v>0</v>
      </c>
    </row>
    <row r="1469" spans="1:13" ht="14.15" customHeight="1" x14ac:dyDescent="0.25">
      <c r="A1469" s="129">
        <v>15951723</v>
      </c>
      <c r="B1469" s="129" t="s">
        <v>473</v>
      </c>
      <c r="C1469" s="129" t="s">
        <v>469</v>
      </c>
      <c r="D1469" s="4" t="s">
        <v>2991</v>
      </c>
      <c r="E1469" s="6">
        <v>1</v>
      </c>
      <c r="F1469" s="6"/>
      <c r="G1469" s="7"/>
      <c r="H1469" s="122">
        <f>VLOOKUP(A1469,'NIP totaal 2020'!$A$4:$I$1943,9,0)</f>
        <v>0</v>
      </c>
      <c r="I1469" s="32">
        <f t="shared" si="110"/>
        <v>0</v>
      </c>
      <c r="J1469" s="27">
        <f t="shared" si="111"/>
        <v>0</v>
      </c>
      <c r="K1469" s="80">
        <f t="shared" si="113"/>
        <v>1</v>
      </c>
      <c r="L1469" s="28">
        <f t="shared" si="112"/>
        <v>0</v>
      </c>
      <c r="M1469" s="28">
        <f t="shared" si="114"/>
        <v>0</v>
      </c>
    </row>
    <row r="1470" spans="1:13" ht="14.15" customHeight="1" x14ac:dyDescent="0.25">
      <c r="A1470" s="129">
        <v>15951731</v>
      </c>
      <c r="B1470" s="129" t="s">
        <v>473</v>
      </c>
      <c r="C1470" s="129" t="s">
        <v>469</v>
      </c>
      <c r="D1470" s="4" t="s">
        <v>2991</v>
      </c>
      <c r="E1470" s="6">
        <v>1</v>
      </c>
      <c r="F1470" s="6"/>
      <c r="G1470" s="7"/>
      <c r="H1470" s="122">
        <f>VLOOKUP(A1470,'NIP totaal 2020'!$A$4:$I$1943,9,0)</f>
        <v>0</v>
      </c>
      <c r="I1470" s="32">
        <f t="shared" si="110"/>
        <v>0</v>
      </c>
      <c r="J1470" s="27">
        <f t="shared" si="111"/>
        <v>0</v>
      </c>
      <c r="K1470" s="80">
        <f t="shared" si="113"/>
        <v>1</v>
      </c>
      <c r="L1470" s="28">
        <f t="shared" si="112"/>
        <v>0</v>
      </c>
      <c r="M1470" s="28">
        <f t="shared" si="114"/>
        <v>0</v>
      </c>
    </row>
    <row r="1471" spans="1:13" ht="14.15" customHeight="1" x14ac:dyDescent="0.25">
      <c r="A1471" s="129">
        <v>15966097</v>
      </c>
      <c r="B1471" s="129" t="s">
        <v>443</v>
      </c>
      <c r="C1471" s="129" t="s">
        <v>444</v>
      </c>
      <c r="D1471" s="4" t="s">
        <v>2991</v>
      </c>
      <c r="E1471" s="6">
        <v>1</v>
      </c>
      <c r="F1471" s="6"/>
      <c r="G1471" s="7"/>
      <c r="H1471" s="122">
        <f>VLOOKUP(A1471,'NIP totaal 2020'!$A$4:$I$1943,9,0)</f>
        <v>0</v>
      </c>
      <c r="I1471" s="32">
        <f t="shared" si="110"/>
        <v>0</v>
      </c>
      <c r="J1471" s="27">
        <f t="shared" si="111"/>
        <v>0</v>
      </c>
      <c r="K1471" s="80">
        <f t="shared" si="113"/>
        <v>1</v>
      </c>
      <c r="L1471" s="28">
        <f t="shared" si="112"/>
        <v>0</v>
      </c>
      <c r="M1471" s="28">
        <f t="shared" si="114"/>
        <v>0</v>
      </c>
    </row>
    <row r="1472" spans="1:13" ht="14.15" customHeight="1" x14ac:dyDescent="0.25">
      <c r="A1472" s="129">
        <v>15971465</v>
      </c>
      <c r="B1472" s="129" t="s">
        <v>466</v>
      </c>
      <c r="C1472" s="129" t="s">
        <v>467</v>
      </c>
      <c r="D1472" s="4" t="s">
        <v>2991</v>
      </c>
      <c r="E1472" s="6">
        <v>1</v>
      </c>
      <c r="F1472" s="6"/>
      <c r="G1472" s="7"/>
      <c r="H1472" s="122">
        <f>VLOOKUP(A1472,'NIP totaal 2020'!$A$4:$I$1943,9,0)</f>
        <v>0</v>
      </c>
      <c r="I1472" s="32">
        <f t="shared" si="110"/>
        <v>0</v>
      </c>
      <c r="J1472" s="27">
        <f t="shared" si="111"/>
        <v>0</v>
      </c>
      <c r="K1472" s="80">
        <f t="shared" si="113"/>
        <v>1</v>
      </c>
      <c r="L1472" s="28">
        <f t="shared" si="112"/>
        <v>0</v>
      </c>
      <c r="M1472" s="28">
        <f t="shared" si="114"/>
        <v>0</v>
      </c>
    </row>
    <row r="1473" spans="1:13" ht="14.15" customHeight="1" x14ac:dyDescent="0.25">
      <c r="A1473" s="129">
        <v>15971481</v>
      </c>
      <c r="B1473" s="129" t="s">
        <v>448</v>
      </c>
      <c r="C1473" s="129" t="s">
        <v>449</v>
      </c>
      <c r="D1473" s="4" t="s">
        <v>2991</v>
      </c>
      <c r="E1473" s="6">
        <v>1</v>
      </c>
      <c r="F1473" s="6"/>
      <c r="G1473" s="7"/>
      <c r="H1473" s="122">
        <f>VLOOKUP(A1473,'NIP totaal 2020'!$A$4:$I$1943,9,0)</f>
        <v>0</v>
      </c>
      <c r="I1473" s="32">
        <f t="shared" si="110"/>
        <v>0</v>
      </c>
      <c r="J1473" s="27">
        <f t="shared" si="111"/>
        <v>0</v>
      </c>
      <c r="K1473" s="80">
        <f t="shared" si="113"/>
        <v>1</v>
      </c>
      <c r="L1473" s="28">
        <f t="shared" si="112"/>
        <v>0</v>
      </c>
      <c r="M1473" s="28">
        <f t="shared" si="114"/>
        <v>0</v>
      </c>
    </row>
    <row r="1474" spans="1:13" ht="14.15" customHeight="1" x14ac:dyDescent="0.25">
      <c r="A1474" s="129">
        <v>15994392</v>
      </c>
      <c r="B1474" s="129" t="s">
        <v>450</v>
      </c>
      <c r="C1474" s="129" t="s">
        <v>451</v>
      </c>
      <c r="D1474" s="4" t="s">
        <v>2991</v>
      </c>
      <c r="E1474" s="6">
        <v>1</v>
      </c>
      <c r="F1474" s="6"/>
      <c r="G1474" s="7"/>
      <c r="H1474" s="122">
        <f>VLOOKUP(A1474,'NIP totaal 2020'!$A$4:$I$1943,9,0)</f>
        <v>0</v>
      </c>
      <c r="I1474" s="32">
        <f t="shared" si="110"/>
        <v>0</v>
      </c>
      <c r="J1474" s="27">
        <f t="shared" si="111"/>
        <v>0</v>
      </c>
      <c r="K1474" s="80">
        <f t="shared" si="113"/>
        <v>1</v>
      </c>
      <c r="L1474" s="28">
        <f t="shared" si="112"/>
        <v>0</v>
      </c>
      <c r="M1474" s="28">
        <f t="shared" si="114"/>
        <v>0</v>
      </c>
    </row>
    <row r="1475" spans="1:13" ht="14.15" customHeight="1" x14ac:dyDescent="0.25">
      <c r="A1475" s="129">
        <v>15997901</v>
      </c>
      <c r="B1475" s="129" t="s">
        <v>441</v>
      </c>
      <c r="C1475" s="129" t="s">
        <v>442</v>
      </c>
      <c r="D1475" s="4" t="s">
        <v>2991</v>
      </c>
      <c r="E1475" s="6">
        <v>1</v>
      </c>
      <c r="F1475" s="6"/>
      <c r="G1475" s="7"/>
      <c r="H1475" s="122">
        <f>VLOOKUP(A1475,'NIP totaal 2020'!$A$4:$I$1943,9,0)</f>
        <v>0</v>
      </c>
      <c r="I1475" s="32">
        <f t="shared" si="110"/>
        <v>0</v>
      </c>
      <c r="J1475" s="27">
        <f t="shared" si="111"/>
        <v>0</v>
      </c>
      <c r="K1475" s="80">
        <f t="shared" si="113"/>
        <v>1</v>
      </c>
      <c r="L1475" s="28">
        <f t="shared" si="112"/>
        <v>0</v>
      </c>
      <c r="M1475" s="28">
        <f t="shared" si="114"/>
        <v>0</v>
      </c>
    </row>
    <row r="1476" spans="1:13" ht="14.15" customHeight="1" x14ac:dyDescent="0.25">
      <c r="A1476" s="129">
        <v>15998932</v>
      </c>
      <c r="B1476" s="129" t="s">
        <v>441</v>
      </c>
      <c r="C1476" s="129" t="s">
        <v>442</v>
      </c>
      <c r="D1476" s="4" t="s">
        <v>2991</v>
      </c>
      <c r="E1476" s="6">
        <v>1</v>
      </c>
      <c r="F1476" s="6"/>
      <c r="G1476" s="7"/>
      <c r="H1476" s="122">
        <f>VLOOKUP(A1476,'NIP totaal 2020'!$A$4:$I$1943,9,0)</f>
        <v>0</v>
      </c>
      <c r="I1476" s="32">
        <f t="shared" ref="I1476:I1539" si="115">F1476/E1476</f>
        <v>0</v>
      </c>
      <c r="J1476" s="27">
        <f t="shared" ref="J1476:J1539" si="116">H1476/E1476*F1476</f>
        <v>0</v>
      </c>
      <c r="K1476" s="80">
        <f t="shared" si="113"/>
        <v>1</v>
      </c>
      <c r="L1476" s="28">
        <f t="shared" ref="L1476:L1539" si="117">G1476/E1476*F1476</f>
        <v>0</v>
      </c>
      <c r="M1476" s="28">
        <f t="shared" si="114"/>
        <v>0</v>
      </c>
    </row>
    <row r="1477" spans="1:13" ht="14.15" customHeight="1" x14ac:dyDescent="0.25">
      <c r="A1477" s="129">
        <v>15999106</v>
      </c>
      <c r="B1477" s="129" t="s">
        <v>239</v>
      </c>
      <c r="C1477" s="129" t="s">
        <v>240</v>
      </c>
      <c r="D1477" s="4" t="s">
        <v>2991</v>
      </c>
      <c r="E1477" s="6">
        <v>56</v>
      </c>
      <c r="F1477" s="6"/>
      <c r="G1477" s="7"/>
      <c r="H1477" s="122">
        <f>VLOOKUP(A1477,'NIP totaal 2020'!$A$4:$I$1943,9,0)</f>
        <v>0</v>
      </c>
      <c r="I1477" s="32">
        <f t="shared" si="115"/>
        <v>0</v>
      </c>
      <c r="J1477" s="27">
        <f t="shared" si="116"/>
        <v>0</v>
      </c>
      <c r="K1477" s="80">
        <f t="shared" ref="K1477:K1540" si="118">IF(H1477&gt;G1477, 0, 1)</f>
        <v>1</v>
      </c>
      <c r="L1477" s="28">
        <f t="shared" si="117"/>
        <v>0</v>
      </c>
      <c r="M1477" s="28">
        <f t="shared" ref="M1477:M1540" si="119">MIN(L1477,J1477)</f>
        <v>0</v>
      </c>
    </row>
    <row r="1478" spans="1:13" ht="14.15" customHeight="1" x14ac:dyDescent="0.25">
      <c r="A1478" s="129">
        <v>16004418</v>
      </c>
      <c r="B1478" s="129" t="s">
        <v>438</v>
      </c>
      <c r="C1478" s="129" t="s">
        <v>2739</v>
      </c>
      <c r="D1478" s="4" t="s">
        <v>2991</v>
      </c>
      <c r="E1478" s="6">
        <v>1</v>
      </c>
      <c r="F1478" s="6"/>
      <c r="G1478" s="7"/>
      <c r="H1478" s="122">
        <f>VLOOKUP(A1478,'NIP totaal 2020'!$A$4:$I$1943,9,0)</f>
        <v>0</v>
      </c>
      <c r="I1478" s="32">
        <f t="shared" si="115"/>
        <v>0</v>
      </c>
      <c r="J1478" s="27">
        <f t="shared" si="116"/>
        <v>0</v>
      </c>
      <c r="K1478" s="80">
        <f t="shared" si="118"/>
        <v>1</v>
      </c>
      <c r="L1478" s="28">
        <f t="shared" si="117"/>
        <v>0</v>
      </c>
      <c r="M1478" s="28">
        <f t="shared" si="119"/>
        <v>0</v>
      </c>
    </row>
    <row r="1479" spans="1:13" ht="14.15" customHeight="1" x14ac:dyDescent="0.25">
      <c r="A1479" s="129">
        <v>16004426</v>
      </c>
      <c r="B1479" s="129" t="s">
        <v>438</v>
      </c>
      <c r="C1479" s="129" t="s">
        <v>2739</v>
      </c>
      <c r="D1479" s="4" t="s">
        <v>2991</v>
      </c>
      <c r="E1479" s="6">
        <v>1</v>
      </c>
      <c r="F1479" s="6"/>
      <c r="G1479" s="7"/>
      <c r="H1479" s="122">
        <f>VLOOKUP(A1479,'NIP totaal 2020'!$A$4:$I$1943,9,0)</f>
        <v>0</v>
      </c>
      <c r="I1479" s="32">
        <f t="shared" si="115"/>
        <v>0</v>
      </c>
      <c r="J1479" s="27">
        <f t="shared" si="116"/>
        <v>0</v>
      </c>
      <c r="K1479" s="80">
        <f t="shared" si="118"/>
        <v>1</v>
      </c>
      <c r="L1479" s="28">
        <f t="shared" si="117"/>
        <v>0</v>
      </c>
      <c r="M1479" s="28">
        <f t="shared" si="119"/>
        <v>0</v>
      </c>
    </row>
    <row r="1480" spans="1:13" ht="14.15" customHeight="1" x14ac:dyDescent="0.25">
      <c r="A1480" s="129">
        <v>16011392</v>
      </c>
      <c r="B1480" s="129" t="s">
        <v>436</v>
      </c>
      <c r="C1480" s="129" t="s">
        <v>437</v>
      </c>
      <c r="D1480" s="4" t="s">
        <v>2991</v>
      </c>
      <c r="E1480" s="6">
        <v>1</v>
      </c>
      <c r="F1480" s="6"/>
      <c r="G1480" s="7"/>
      <c r="H1480" s="122">
        <f>VLOOKUP(A1480,'NIP totaal 2020'!$A$4:$I$1943,9,0)</f>
        <v>0</v>
      </c>
      <c r="I1480" s="32">
        <f t="shared" si="115"/>
        <v>0</v>
      </c>
      <c r="J1480" s="27">
        <f t="shared" si="116"/>
        <v>0</v>
      </c>
      <c r="K1480" s="80">
        <f t="shared" si="118"/>
        <v>1</v>
      </c>
      <c r="L1480" s="28">
        <f t="shared" si="117"/>
        <v>0</v>
      </c>
      <c r="M1480" s="28">
        <f t="shared" si="119"/>
        <v>0</v>
      </c>
    </row>
    <row r="1481" spans="1:13" ht="14.15" customHeight="1" x14ac:dyDescent="0.25">
      <c r="A1481" s="129">
        <v>16016122</v>
      </c>
      <c r="B1481" s="129" t="s">
        <v>474</v>
      </c>
      <c r="C1481" s="129" t="s">
        <v>475</v>
      </c>
      <c r="D1481" s="4" t="s">
        <v>2991</v>
      </c>
      <c r="E1481" s="6">
        <v>24</v>
      </c>
      <c r="F1481" s="6"/>
      <c r="G1481" s="7"/>
      <c r="H1481" s="122">
        <f>VLOOKUP(A1481,'NIP totaal 2020'!$A$4:$I$1943,9,0)</f>
        <v>0</v>
      </c>
      <c r="I1481" s="32">
        <f t="shared" si="115"/>
        <v>0</v>
      </c>
      <c r="J1481" s="27">
        <f t="shared" si="116"/>
        <v>0</v>
      </c>
      <c r="K1481" s="80">
        <f t="shared" si="118"/>
        <v>1</v>
      </c>
      <c r="L1481" s="28">
        <f t="shared" si="117"/>
        <v>0</v>
      </c>
      <c r="M1481" s="28">
        <f t="shared" si="119"/>
        <v>0</v>
      </c>
    </row>
    <row r="1482" spans="1:13" ht="14.15" customHeight="1" x14ac:dyDescent="0.25">
      <c r="A1482" s="129">
        <v>16016610</v>
      </c>
      <c r="B1482" s="129" t="s">
        <v>466</v>
      </c>
      <c r="C1482" s="129" t="s">
        <v>467</v>
      </c>
      <c r="D1482" s="4" t="s">
        <v>2991</v>
      </c>
      <c r="E1482" s="6">
        <v>1</v>
      </c>
      <c r="F1482" s="6"/>
      <c r="G1482" s="7"/>
      <c r="H1482" s="122">
        <f>VLOOKUP(A1482,'NIP totaal 2020'!$A$4:$I$1943,9,0)</f>
        <v>0</v>
      </c>
      <c r="I1482" s="32">
        <f t="shared" si="115"/>
        <v>0</v>
      </c>
      <c r="J1482" s="27">
        <f t="shared" si="116"/>
        <v>0</v>
      </c>
      <c r="K1482" s="80">
        <f t="shared" si="118"/>
        <v>1</v>
      </c>
      <c r="L1482" s="28">
        <f t="shared" si="117"/>
        <v>0</v>
      </c>
      <c r="M1482" s="28">
        <f t="shared" si="119"/>
        <v>0</v>
      </c>
    </row>
    <row r="1483" spans="1:13" ht="14.15" customHeight="1" x14ac:dyDescent="0.25">
      <c r="A1483" s="129">
        <v>16064127</v>
      </c>
      <c r="B1483" s="129" t="s">
        <v>474</v>
      </c>
      <c r="C1483" s="129" t="s">
        <v>475</v>
      </c>
      <c r="D1483" s="4" t="s">
        <v>2991</v>
      </c>
      <c r="E1483" s="6">
        <v>1</v>
      </c>
      <c r="F1483" s="6"/>
      <c r="G1483" s="7"/>
      <c r="H1483" s="122">
        <f>VLOOKUP(A1483,'NIP totaal 2020'!$A$4:$I$1943,9,0)</f>
        <v>0</v>
      </c>
      <c r="I1483" s="32">
        <f t="shared" si="115"/>
        <v>0</v>
      </c>
      <c r="J1483" s="27">
        <f t="shared" si="116"/>
        <v>0</v>
      </c>
      <c r="K1483" s="80">
        <f t="shared" si="118"/>
        <v>1</v>
      </c>
      <c r="L1483" s="28">
        <f t="shared" si="117"/>
        <v>0</v>
      </c>
      <c r="M1483" s="28">
        <f t="shared" si="119"/>
        <v>0</v>
      </c>
    </row>
    <row r="1484" spans="1:13" ht="14.15" customHeight="1" x14ac:dyDescent="0.25">
      <c r="A1484" s="129">
        <v>16074238</v>
      </c>
      <c r="B1484" s="129" t="s">
        <v>456</v>
      </c>
      <c r="C1484" s="129" t="s">
        <v>457</v>
      </c>
      <c r="D1484" s="4" t="s">
        <v>2991</v>
      </c>
      <c r="E1484" s="6">
        <v>1</v>
      </c>
      <c r="F1484" s="6"/>
      <c r="G1484" s="7"/>
      <c r="H1484" s="122">
        <f>VLOOKUP(A1484,'NIP totaal 2020'!$A$4:$I$1943,9,0)</f>
        <v>0</v>
      </c>
      <c r="I1484" s="32">
        <f t="shared" si="115"/>
        <v>0</v>
      </c>
      <c r="J1484" s="27">
        <f t="shared" si="116"/>
        <v>0</v>
      </c>
      <c r="K1484" s="80">
        <f t="shared" si="118"/>
        <v>1</v>
      </c>
      <c r="L1484" s="28">
        <f t="shared" si="117"/>
        <v>0</v>
      </c>
      <c r="M1484" s="28">
        <f t="shared" si="119"/>
        <v>0</v>
      </c>
    </row>
    <row r="1485" spans="1:13" ht="14.15" customHeight="1" x14ac:dyDescent="0.25">
      <c r="A1485" s="129">
        <v>16086279</v>
      </c>
      <c r="B1485" s="129" t="s">
        <v>239</v>
      </c>
      <c r="C1485" s="129" t="s">
        <v>240</v>
      </c>
      <c r="D1485" s="4" t="s">
        <v>2991</v>
      </c>
      <c r="E1485" s="6">
        <v>56</v>
      </c>
      <c r="F1485" s="6"/>
      <c r="G1485" s="7"/>
      <c r="H1485" s="122">
        <f>VLOOKUP(A1485,'NIP totaal 2020'!$A$4:$I$1943,9,0)</f>
        <v>0</v>
      </c>
      <c r="I1485" s="32">
        <f t="shared" si="115"/>
        <v>0</v>
      </c>
      <c r="J1485" s="27">
        <f t="shared" si="116"/>
        <v>0</v>
      </c>
      <c r="K1485" s="80">
        <f t="shared" si="118"/>
        <v>1</v>
      </c>
      <c r="L1485" s="28">
        <f t="shared" si="117"/>
        <v>0</v>
      </c>
      <c r="M1485" s="28">
        <f t="shared" si="119"/>
        <v>0</v>
      </c>
    </row>
    <row r="1486" spans="1:13" ht="14.15" customHeight="1" x14ac:dyDescent="0.25">
      <c r="A1486" s="129">
        <v>16096398</v>
      </c>
      <c r="B1486" s="129" t="s">
        <v>441</v>
      </c>
      <c r="C1486" s="129" t="s">
        <v>442</v>
      </c>
      <c r="D1486" s="4" t="s">
        <v>2991</v>
      </c>
      <c r="E1486" s="6">
        <v>1</v>
      </c>
      <c r="F1486" s="6"/>
      <c r="G1486" s="7"/>
      <c r="H1486" s="122">
        <f>VLOOKUP(A1486,'NIP totaal 2020'!$A$4:$I$1943,9,0)</f>
        <v>0</v>
      </c>
      <c r="I1486" s="32">
        <f t="shared" si="115"/>
        <v>0</v>
      </c>
      <c r="J1486" s="27">
        <f t="shared" si="116"/>
        <v>0</v>
      </c>
      <c r="K1486" s="80">
        <f t="shared" si="118"/>
        <v>1</v>
      </c>
      <c r="L1486" s="28">
        <f t="shared" si="117"/>
        <v>0</v>
      </c>
      <c r="M1486" s="28">
        <f t="shared" si="119"/>
        <v>0</v>
      </c>
    </row>
    <row r="1487" spans="1:13" ht="14.15" customHeight="1" x14ac:dyDescent="0.25">
      <c r="A1487" s="129">
        <v>16096401</v>
      </c>
      <c r="B1487" s="129" t="s">
        <v>441</v>
      </c>
      <c r="C1487" s="129" t="s">
        <v>442</v>
      </c>
      <c r="D1487" s="4" t="s">
        <v>2991</v>
      </c>
      <c r="E1487" s="6">
        <v>1</v>
      </c>
      <c r="F1487" s="6"/>
      <c r="G1487" s="7"/>
      <c r="H1487" s="122">
        <f>VLOOKUP(A1487,'NIP totaal 2020'!$A$4:$I$1943,9,0)</f>
        <v>0</v>
      </c>
      <c r="I1487" s="32">
        <f t="shared" si="115"/>
        <v>0</v>
      </c>
      <c r="J1487" s="27">
        <f t="shared" si="116"/>
        <v>0</v>
      </c>
      <c r="K1487" s="80">
        <f t="shared" si="118"/>
        <v>1</v>
      </c>
      <c r="L1487" s="28">
        <f t="shared" si="117"/>
        <v>0</v>
      </c>
      <c r="M1487" s="28">
        <f t="shared" si="119"/>
        <v>0</v>
      </c>
    </row>
    <row r="1488" spans="1:13" ht="14.15" customHeight="1" x14ac:dyDescent="0.25">
      <c r="A1488" s="129">
        <v>16106873</v>
      </c>
      <c r="B1488" s="129" t="s">
        <v>456</v>
      </c>
      <c r="C1488" s="129" t="s">
        <v>457</v>
      </c>
      <c r="D1488" s="4" t="s">
        <v>2991</v>
      </c>
      <c r="E1488" s="6">
        <v>1</v>
      </c>
      <c r="F1488" s="6"/>
      <c r="G1488" s="7"/>
      <c r="H1488" s="122">
        <f>VLOOKUP(A1488,'NIP totaal 2020'!$A$4:$I$1943,9,0)</f>
        <v>0</v>
      </c>
      <c r="I1488" s="32">
        <f t="shared" si="115"/>
        <v>0</v>
      </c>
      <c r="J1488" s="27">
        <f t="shared" si="116"/>
        <v>0</v>
      </c>
      <c r="K1488" s="80">
        <f t="shared" si="118"/>
        <v>1</v>
      </c>
      <c r="L1488" s="28">
        <f t="shared" si="117"/>
        <v>0</v>
      </c>
      <c r="M1488" s="28">
        <f t="shared" si="119"/>
        <v>0</v>
      </c>
    </row>
    <row r="1489" spans="1:13" ht="14.15" customHeight="1" x14ac:dyDescent="0.25">
      <c r="A1489" s="129">
        <v>16132637</v>
      </c>
      <c r="B1489" s="129" t="s">
        <v>438</v>
      </c>
      <c r="C1489" s="129" t="s">
        <v>2739</v>
      </c>
      <c r="D1489" s="4" t="s">
        <v>2991</v>
      </c>
      <c r="E1489" s="6">
        <v>1</v>
      </c>
      <c r="F1489" s="6"/>
      <c r="G1489" s="7"/>
      <c r="H1489" s="122">
        <f>VLOOKUP(A1489,'NIP totaal 2020'!$A$4:$I$1943,9,0)</f>
        <v>0</v>
      </c>
      <c r="I1489" s="32">
        <f t="shared" si="115"/>
        <v>0</v>
      </c>
      <c r="J1489" s="27">
        <f t="shared" si="116"/>
        <v>0</v>
      </c>
      <c r="K1489" s="80">
        <f t="shared" si="118"/>
        <v>1</v>
      </c>
      <c r="L1489" s="28">
        <f t="shared" si="117"/>
        <v>0</v>
      </c>
      <c r="M1489" s="28">
        <f t="shared" si="119"/>
        <v>0</v>
      </c>
    </row>
    <row r="1490" spans="1:13" ht="14.15" customHeight="1" x14ac:dyDescent="0.25">
      <c r="A1490" s="129">
        <v>16140109</v>
      </c>
      <c r="B1490" s="129" t="s">
        <v>435</v>
      </c>
      <c r="C1490" s="129" t="s">
        <v>2738</v>
      </c>
      <c r="D1490" s="4" t="s">
        <v>2991</v>
      </c>
      <c r="E1490" s="6">
        <v>1</v>
      </c>
      <c r="F1490" s="6"/>
      <c r="G1490" s="7"/>
      <c r="H1490" s="122">
        <f>VLOOKUP(A1490,'NIP totaal 2020'!$A$4:$I$1943,9,0)</f>
        <v>0</v>
      </c>
      <c r="I1490" s="32">
        <f t="shared" si="115"/>
        <v>0</v>
      </c>
      <c r="J1490" s="27">
        <f t="shared" si="116"/>
        <v>0</v>
      </c>
      <c r="K1490" s="80">
        <f t="shared" si="118"/>
        <v>1</v>
      </c>
      <c r="L1490" s="28">
        <f t="shared" si="117"/>
        <v>0</v>
      </c>
      <c r="M1490" s="28">
        <f t="shared" si="119"/>
        <v>0</v>
      </c>
    </row>
    <row r="1491" spans="1:13" ht="14.15" customHeight="1" x14ac:dyDescent="0.25">
      <c r="A1491" s="129">
        <v>16140117</v>
      </c>
      <c r="B1491" s="129" t="s">
        <v>435</v>
      </c>
      <c r="C1491" s="129" t="s">
        <v>2738</v>
      </c>
      <c r="D1491" s="4" t="s">
        <v>2991</v>
      </c>
      <c r="E1491" s="6">
        <v>1</v>
      </c>
      <c r="F1491" s="6"/>
      <c r="G1491" s="7"/>
      <c r="H1491" s="122">
        <f>VLOOKUP(A1491,'NIP totaal 2020'!$A$4:$I$1943,9,0)</f>
        <v>0</v>
      </c>
      <c r="I1491" s="32">
        <f t="shared" si="115"/>
        <v>0</v>
      </c>
      <c r="J1491" s="27">
        <f t="shared" si="116"/>
        <v>0</v>
      </c>
      <c r="K1491" s="80">
        <f t="shared" si="118"/>
        <v>1</v>
      </c>
      <c r="L1491" s="28">
        <f t="shared" si="117"/>
        <v>0</v>
      </c>
      <c r="M1491" s="28">
        <f t="shared" si="119"/>
        <v>0</v>
      </c>
    </row>
    <row r="1492" spans="1:13" ht="14.15" customHeight="1" x14ac:dyDescent="0.25">
      <c r="A1492" s="129">
        <v>16140176</v>
      </c>
      <c r="B1492" s="129" t="s">
        <v>435</v>
      </c>
      <c r="C1492" s="129" t="s">
        <v>2738</v>
      </c>
      <c r="D1492" s="4" t="s">
        <v>2991</v>
      </c>
      <c r="E1492" s="6">
        <v>1</v>
      </c>
      <c r="F1492" s="6"/>
      <c r="G1492" s="7"/>
      <c r="H1492" s="122">
        <f>VLOOKUP(A1492,'NIP totaal 2020'!$A$4:$I$1943,9,0)</f>
        <v>0</v>
      </c>
      <c r="I1492" s="32">
        <f t="shared" si="115"/>
        <v>0</v>
      </c>
      <c r="J1492" s="27">
        <f t="shared" si="116"/>
        <v>0</v>
      </c>
      <c r="K1492" s="80">
        <f t="shared" si="118"/>
        <v>1</v>
      </c>
      <c r="L1492" s="28">
        <f t="shared" si="117"/>
        <v>0</v>
      </c>
      <c r="M1492" s="28">
        <f t="shared" si="119"/>
        <v>0</v>
      </c>
    </row>
    <row r="1493" spans="1:13" ht="14.15" customHeight="1" x14ac:dyDescent="0.25">
      <c r="A1493" s="129">
        <v>16140184</v>
      </c>
      <c r="B1493" s="129" t="s">
        <v>435</v>
      </c>
      <c r="C1493" s="129" t="s">
        <v>2738</v>
      </c>
      <c r="D1493" s="4" t="s">
        <v>2991</v>
      </c>
      <c r="E1493" s="6">
        <v>1</v>
      </c>
      <c r="F1493" s="6"/>
      <c r="G1493" s="7"/>
      <c r="H1493" s="122">
        <f>VLOOKUP(A1493,'NIP totaal 2020'!$A$4:$I$1943,9,0)</f>
        <v>0</v>
      </c>
      <c r="I1493" s="32">
        <f t="shared" si="115"/>
        <v>0</v>
      </c>
      <c r="J1493" s="27">
        <f t="shared" si="116"/>
        <v>0</v>
      </c>
      <c r="K1493" s="80">
        <f t="shared" si="118"/>
        <v>1</v>
      </c>
      <c r="L1493" s="28">
        <f t="shared" si="117"/>
        <v>0</v>
      </c>
      <c r="M1493" s="28">
        <f t="shared" si="119"/>
        <v>0</v>
      </c>
    </row>
    <row r="1494" spans="1:13" ht="14.15" customHeight="1" x14ac:dyDescent="0.25">
      <c r="A1494" s="129">
        <v>16140192</v>
      </c>
      <c r="B1494" s="129" t="s">
        <v>435</v>
      </c>
      <c r="C1494" s="129" t="s">
        <v>2738</v>
      </c>
      <c r="D1494" s="4" t="s">
        <v>2991</v>
      </c>
      <c r="E1494" s="6">
        <v>1</v>
      </c>
      <c r="F1494" s="6"/>
      <c r="G1494" s="7"/>
      <c r="H1494" s="122">
        <f>VLOOKUP(A1494,'NIP totaal 2020'!$A$4:$I$1943,9,0)</f>
        <v>0</v>
      </c>
      <c r="I1494" s="32">
        <f t="shared" si="115"/>
        <v>0</v>
      </c>
      <c r="J1494" s="27">
        <f t="shared" si="116"/>
        <v>0</v>
      </c>
      <c r="K1494" s="80">
        <f t="shared" si="118"/>
        <v>1</v>
      </c>
      <c r="L1494" s="28">
        <f t="shared" si="117"/>
        <v>0</v>
      </c>
      <c r="M1494" s="28">
        <f t="shared" si="119"/>
        <v>0</v>
      </c>
    </row>
    <row r="1495" spans="1:13" ht="14.15" customHeight="1" x14ac:dyDescent="0.25">
      <c r="A1495" s="129">
        <v>16140206</v>
      </c>
      <c r="B1495" s="129" t="s">
        <v>435</v>
      </c>
      <c r="C1495" s="129" t="s">
        <v>2738</v>
      </c>
      <c r="D1495" s="4" t="s">
        <v>2991</v>
      </c>
      <c r="E1495" s="6">
        <v>1</v>
      </c>
      <c r="F1495" s="6"/>
      <c r="G1495" s="7"/>
      <c r="H1495" s="122">
        <f>VLOOKUP(A1495,'NIP totaal 2020'!$A$4:$I$1943,9,0)</f>
        <v>0</v>
      </c>
      <c r="I1495" s="32">
        <f t="shared" si="115"/>
        <v>0</v>
      </c>
      <c r="J1495" s="27">
        <f t="shared" si="116"/>
        <v>0</v>
      </c>
      <c r="K1495" s="80">
        <f t="shared" si="118"/>
        <v>1</v>
      </c>
      <c r="L1495" s="28">
        <f t="shared" si="117"/>
        <v>0</v>
      </c>
      <c r="M1495" s="28">
        <f t="shared" si="119"/>
        <v>0</v>
      </c>
    </row>
    <row r="1496" spans="1:13" ht="14.15" customHeight="1" x14ac:dyDescent="0.25">
      <c r="A1496" s="129">
        <v>16140214</v>
      </c>
      <c r="B1496" s="129" t="s">
        <v>435</v>
      </c>
      <c r="C1496" s="129" t="s">
        <v>2738</v>
      </c>
      <c r="D1496" s="4" t="s">
        <v>2991</v>
      </c>
      <c r="E1496" s="6">
        <v>1</v>
      </c>
      <c r="F1496" s="6"/>
      <c r="G1496" s="7"/>
      <c r="H1496" s="122">
        <f>VLOOKUP(A1496,'NIP totaal 2020'!$A$4:$I$1943,9,0)</f>
        <v>0</v>
      </c>
      <c r="I1496" s="32">
        <f t="shared" si="115"/>
        <v>0</v>
      </c>
      <c r="J1496" s="27">
        <f t="shared" si="116"/>
        <v>0</v>
      </c>
      <c r="K1496" s="80">
        <f t="shared" si="118"/>
        <v>1</v>
      </c>
      <c r="L1496" s="28">
        <f t="shared" si="117"/>
        <v>0</v>
      </c>
      <c r="M1496" s="28">
        <f t="shared" si="119"/>
        <v>0</v>
      </c>
    </row>
    <row r="1497" spans="1:13" ht="14.15" customHeight="1" x14ac:dyDescent="0.25">
      <c r="A1497" s="129">
        <v>16140222</v>
      </c>
      <c r="B1497" s="129" t="s">
        <v>435</v>
      </c>
      <c r="C1497" s="129" t="s">
        <v>2738</v>
      </c>
      <c r="D1497" s="4" t="s">
        <v>2991</v>
      </c>
      <c r="E1497" s="6">
        <v>1</v>
      </c>
      <c r="F1497" s="6"/>
      <c r="G1497" s="7"/>
      <c r="H1497" s="122">
        <f>VLOOKUP(A1497,'NIP totaal 2020'!$A$4:$I$1943,9,0)</f>
        <v>0</v>
      </c>
      <c r="I1497" s="32">
        <f t="shared" si="115"/>
        <v>0</v>
      </c>
      <c r="J1497" s="27">
        <f t="shared" si="116"/>
        <v>0</v>
      </c>
      <c r="K1497" s="80">
        <f t="shared" si="118"/>
        <v>1</v>
      </c>
      <c r="L1497" s="28">
        <f t="shared" si="117"/>
        <v>0</v>
      </c>
      <c r="M1497" s="28">
        <f t="shared" si="119"/>
        <v>0</v>
      </c>
    </row>
    <row r="1498" spans="1:13" ht="14.15" customHeight="1" x14ac:dyDescent="0.25">
      <c r="A1498" s="129">
        <v>16148460</v>
      </c>
      <c r="B1498" s="129" t="s">
        <v>435</v>
      </c>
      <c r="C1498" s="129" t="s">
        <v>2738</v>
      </c>
      <c r="D1498" s="4" t="s">
        <v>2991</v>
      </c>
      <c r="E1498" s="6">
        <v>1</v>
      </c>
      <c r="F1498" s="6"/>
      <c r="G1498" s="7"/>
      <c r="H1498" s="122">
        <f>VLOOKUP(A1498,'NIP totaal 2020'!$A$4:$I$1943,9,0)</f>
        <v>0</v>
      </c>
      <c r="I1498" s="32">
        <f t="shared" si="115"/>
        <v>0</v>
      </c>
      <c r="J1498" s="27">
        <f t="shared" si="116"/>
        <v>0</v>
      </c>
      <c r="K1498" s="80">
        <f t="shared" si="118"/>
        <v>1</v>
      </c>
      <c r="L1498" s="28">
        <f t="shared" si="117"/>
        <v>0</v>
      </c>
      <c r="M1498" s="28">
        <f t="shared" si="119"/>
        <v>0</v>
      </c>
    </row>
    <row r="1499" spans="1:13" ht="14.15" customHeight="1" x14ac:dyDescent="0.25">
      <c r="A1499" s="129">
        <v>16148479</v>
      </c>
      <c r="B1499" s="129" t="s">
        <v>435</v>
      </c>
      <c r="C1499" s="129" t="s">
        <v>2738</v>
      </c>
      <c r="D1499" s="4" t="s">
        <v>2991</v>
      </c>
      <c r="E1499" s="6">
        <v>1</v>
      </c>
      <c r="F1499" s="6"/>
      <c r="G1499" s="7"/>
      <c r="H1499" s="122">
        <f>VLOOKUP(A1499,'NIP totaal 2020'!$A$4:$I$1943,9,0)</f>
        <v>0</v>
      </c>
      <c r="I1499" s="32">
        <f t="shared" si="115"/>
        <v>0</v>
      </c>
      <c r="J1499" s="27">
        <f t="shared" si="116"/>
        <v>0</v>
      </c>
      <c r="K1499" s="80">
        <f t="shared" si="118"/>
        <v>1</v>
      </c>
      <c r="L1499" s="28">
        <f t="shared" si="117"/>
        <v>0</v>
      </c>
      <c r="M1499" s="28">
        <f t="shared" si="119"/>
        <v>0</v>
      </c>
    </row>
    <row r="1500" spans="1:13" ht="14.15" customHeight="1" x14ac:dyDescent="0.25">
      <c r="A1500" s="129">
        <v>16148487</v>
      </c>
      <c r="B1500" s="129" t="s">
        <v>435</v>
      </c>
      <c r="C1500" s="129" t="s">
        <v>2738</v>
      </c>
      <c r="D1500" s="4" t="s">
        <v>2991</v>
      </c>
      <c r="E1500" s="6">
        <v>1</v>
      </c>
      <c r="F1500" s="6"/>
      <c r="G1500" s="7"/>
      <c r="H1500" s="122">
        <f>VLOOKUP(A1500,'NIP totaal 2020'!$A$4:$I$1943,9,0)</f>
        <v>0</v>
      </c>
      <c r="I1500" s="32">
        <f t="shared" si="115"/>
        <v>0</v>
      </c>
      <c r="J1500" s="27">
        <f t="shared" si="116"/>
        <v>0</v>
      </c>
      <c r="K1500" s="80">
        <f t="shared" si="118"/>
        <v>1</v>
      </c>
      <c r="L1500" s="28">
        <f t="shared" si="117"/>
        <v>0</v>
      </c>
      <c r="M1500" s="28">
        <f t="shared" si="119"/>
        <v>0</v>
      </c>
    </row>
    <row r="1501" spans="1:13" ht="14.15" customHeight="1" x14ac:dyDescent="0.25">
      <c r="A1501" s="129">
        <v>16148495</v>
      </c>
      <c r="B1501" s="129" t="s">
        <v>435</v>
      </c>
      <c r="C1501" s="129" t="s">
        <v>2738</v>
      </c>
      <c r="D1501" s="4" t="s">
        <v>2991</v>
      </c>
      <c r="E1501" s="6">
        <v>1</v>
      </c>
      <c r="F1501" s="6"/>
      <c r="G1501" s="7"/>
      <c r="H1501" s="122">
        <f>VLOOKUP(A1501,'NIP totaal 2020'!$A$4:$I$1943,9,0)</f>
        <v>0</v>
      </c>
      <c r="I1501" s="32">
        <f t="shared" si="115"/>
        <v>0</v>
      </c>
      <c r="J1501" s="27">
        <f t="shared" si="116"/>
        <v>0</v>
      </c>
      <c r="K1501" s="80">
        <f t="shared" si="118"/>
        <v>1</v>
      </c>
      <c r="L1501" s="28">
        <f t="shared" si="117"/>
        <v>0</v>
      </c>
      <c r="M1501" s="28">
        <f t="shared" si="119"/>
        <v>0</v>
      </c>
    </row>
    <row r="1502" spans="1:13" ht="14.15" customHeight="1" x14ac:dyDescent="0.25">
      <c r="A1502" s="129">
        <v>16151992</v>
      </c>
      <c r="B1502" s="129" t="s">
        <v>239</v>
      </c>
      <c r="C1502" s="129" t="s">
        <v>240</v>
      </c>
      <c r="D1502" s="4" t="s">
        <v>2991</v>
      </c>
      <c r="E1502" s="6">
        <v>56</v>
      </c>
      <c r="F1502" s="6"/>
      <c r="G1502" s="7"/>
      <c r="H1502" s="122">
        <f>VLOOKUP(A1502,'NIP totaal 2020'!$A$4:$I$1943,9,0)</f>
        <v>0</v>
      </c>
      <c r="I1502" s="32">
        <f t="shared" si="115"/>
        <v>0</v>
      </c>
      <c r="J1502" s="27">
        <f t="shared" si="116"/>
        <v>0</v>
      </c>
      <c r="K1502" s="80">
        <f t="shared" si="118"/>
        <v>1</v>
      </c>
      <c r="L1502" s="28">
        <f t="shared" si="117"/>
        <v>0</v>
      </c>
      <c r="M1502" s="28">
        <f t="shared" si="119"/>
        <v>0</v>
      </c>
    </row>
    <row r="1503" spans="1:13" ht="14.15" customHeight="1" x14ac:dyDescent="0.25">
      <c r="A1503" s="129">
        <v>16152360</v>
      </c>
      <c r="B1503" s="129" t="s">
        <v>435</v>
      </c>
      <c r="C1503" s="129" t="s">
        <v>2738</v>
      </c>
      <c r="D1503" s="4" t="s">
        <v>2991</v>
      </c>
      <c r="E1503" s="6">
        <v>1</v>
      </c>
      <c r="F1503" s="6"/>
      <c r="G1503" s="7"/>
      <c r="H1503" s="122">
        <f>VLOOKUP(A1503,'NIP totaal 2020'!$A$4:$I$1943,9,0)</f>
        <v>0</v>
      </c>
      <c r="I1503" s="32">
        <f t="shared" si="115"/>
        <v>0</v>
      </c>
      <c r="J1503" s="27">
        <f t="shared" si="116"/>
        <v>0</v>
      </c>
      <c r="K1503" s="80">
        <f t="shared" si="118"/>
        <v>1</v>
      </c>
      <c r="L1503" s="28">
        <f t="shared" si="117"/>
        <v>0</v>
      </c>
      <c r="M1503" s="28">
        <f t="shared" si="119"/>
        <v>0</v>
      </c>
    </row>
    <row r="1504" spans="1:13" ht="14.15" customHeight="1" x14ac:dyDescent="0.25">
      <c r="A1504" s="129">
        <v>16155831</v>
      </c>
      <c r="B1504" s="129" t="s">
        <v>474</v>
      </c>
      <c r="C1504" s="129" t="s">
        <v>475</v>
      </c>
      <c r="D1504" s="4" t="s">
        <v>2991</v>
      </c>
      <c r="E1504" s="6">
        <v>24</v>
      </c>
      <c r="F1504" s="6"/>
      <c r="G1504" s="7"/>
      <c r="H1504" s="122">
        <f>VLOOKUP(A1504,'NIP totaal 2020'!$A$4:$I$1943,9,0)</f>
        <v>0</v>
      </c>
      <c r="I1504" s="32">
        <f t="shared" si="115"/>
        <v>0</v>
      </c>
      <c r="J1504" s="27">
        <f t="shared" si="116"/>
        <v>0</v>
      </c>
      <c r="K1504" s="80">
        <f t="shared" si="118"/>
        <v>1</v>
      </c>
      <c r="L1504" s="28">
        <f t="shared" si="117"/>
        <v>0</v>
      </c>
      <c r="M1504" s="28">
        <f t="shared" si="119"/>
        <v>0</v>
      </c>
    </row>
    <row r="1505" spans="1:13" ht="14.15" customHeight="1" x14ac:dyDescent="0.25">
      <c r="A1505" s="129">
        <v>16156048</v>
      </c>
      <c r="B1505" s="129" t="s">
        <v>441</v>
      </c>
      <c r="C1505" s="129" t="s">
        <v>442</v>
      </c>
      <c r="D1505" s="4" t="s">
        <v>2991</v>
      </c>
      <c r="E1505" s="6">
        <v>1</v>
      </c>
      <c r="F1505" s="6"/>
      <c r="G1505" s="7"/>
      <c r="H1505" s="122">
        <f>VLOOKUP(A1505,'NIP totaal 2020'!$A$4:$I$1943,9,0)</f>
        <v>0</v>
      </c>
      <c r="I1505" s="32">
        <f t="shared" si="115"/>
        <v>0</v>
      </c>
      <c r="J1505" s="27">
        <f t="shared" si="116"/>
        <v>0</v>
      </c>
      <c r="K1505" s="80">
        <f t="shared" si="118"/>
        <v>1</v>
      </c>
      <c r="L1505" s="28">
        <f t="shared" si="117"/>
        <v>0</v>
      </c>
      <c r="M1505" s="28">
        <f t="shared" si="119"/>
        <v>0</v>
      </c>
    </row>
    <row r="1506" spans="1:13" ht="14.15" customHeight="1" x14ac:dyDescent="0.25">
      <c r="A1506" s="129">
        <v>16156145</v>
      </c>
      <c r="B1506" s="129" t="s">
        <v>443</v>
      </c>
      <c r="C1506" s="129" t="s">
        <v>444</v>
      </c>
      <c r="D1506" s="4" t="s">
        <v>2991</v>
      </c>
      <c r="E1506" s="6">
        <v>50</v>
      </c>
      <c r="F1506" s="6"/>
      <c r="G1506" s="7"/>
      <c r="H1506" s="122">
        <f>VLOOKUP(A1506,'NIP totaal 2020'!$A$4:$I$1943,9,0)</f>
        <v>0</v>
      </c>
      <c r="I1506" s="32">
        <f t="shared" si="115"/>
        <v>0</v>
      </c>
      <c r="J1506" s="27">
        <f t="shared" si="116"/>
        <v>0</v>
      </c>
      <c r="K1506" s="80">
        <f t="shared" si="118"/>
        <v>1</v>
      </c>
      <c r="L1506" s="28">
        <f t="shared" si="117"/>
        <v>0</v>
      </c>
      <c r="M1506" s="28">
        <f t="shared" si="119"/>
        <v>0</v>
      </c>
    </row>
    <row r="1507" spans="1:13" ht="14.15" customHeight="1" x14ac:dyDescent="0.25">
      <c r="A1507" s="129">
        <v>16164636</v>
      </c>
      <c r="B1507" s="129" t="s">
        <v>441</v>
      </c>
      <c r="C1507" s="129" t="s">
        <v>442</v>
      </c>
      <c r="D1507" s="4" t="s">
        <v>2991</v>
      </c>
      <c r="E1507" s="6">
        <v>1</v>
      </c>
      <c r="F1507" s="6"/>
      <c r="G1507" s="7"/>
      <c r="H1507" s="122">
        <f>VLOOKUP(A1507,'NIP totaal 2020'!$A$4:$I$1943,9,0)</f>
        <v>0</v>
      </c>
      <c r="I1507" s="32">
        <f t="shared" si="115"/>
        <v>0</v>
      </c>
      <c r="J1507" s="27">
        <f t="shared" si="116"/>
        <v>0</v>
      </c>
      <c r="K1507" s="80">
        <f t="shared" si="118"/>
        <v>1</v>
      </c>
      <c r="L1507" s="28">
        <f t="shared" si="117"/>
        <v>0</v>
      </c>
      <c r="M1507" s="28">
        <f t="shared" si="119"/>
        <v>0</v>
      </c>
    </row>
    <row r="1508" spans="1:13" ht="14.15" customHeight="1" x14ac:dyDescent="0.25">
      <c r="A1508" s="129">
        <v>16164660</v>
      </c>
      <c r="B1508" s="129" t="s">
        <v>438</v>
      </c>
      <c r="C1508" s="129" t="s">
        <v>2739</v>
      </c>
      <c r="D1508" s="4" t="s">
        <v>2991</v>
      </c>
      <c r="E1508" s="6">
        <v>1</v>
      </c>
      <c r="F1508" s="6"/>
      <c r="G1508" s="7"/>
      <c r="H1508" s="122">
        <f>VLOOKUP(A1508,'NIP totaal 2020'!$A$4:$I$1943,9,0)</f>
        <v>0</v>
      </c>
      <c r="I1508" s="32">
        <f t="shared" si="115"/>
        <v>0</v>
      </c>
      <c r="J1508" s="27">
        <f t="shared" si="116"/>
        <v>0</v>
      </c>
      <c r="K1508" s="80">
        <f t="shared" si="118"/>
        <v>1</v>
      </c>
      <c r="L1508" s="28">
        <f t="shared" si="117"/>
        <v>0</v>
      </c>
      <c r="M1508" s="28">
        <f t="shared" si="119"/>
        <v>0</v>
      </c>
    </row>
    <row r="1509" spans="1:13" ht="14.15" customHeight="1" x14ac:dyDescent="0.25">
      <c r="A1509" s="129">
        <v>16175476</v>
      </c>
      <c r="B1509" s="129" t="s">
        <v>468</v>
      </c>
      <c r="C1509" s="129" t="s">
        <v>469</v>
      </c>
      <c r="D1509" s="4" t="s">
        <v>2991</v>
      </c>
      <c r="E1509" s="6">
        <v>1</v>
      </c>
      <c r="F1509" s="6"/>
      <c r="G1509" s="7"/>
      <c r="H1509" s="122">
        <f>VLOOKUP(A1509,'NIP totaal 2020'!$A$4:$I$1943,9,0)</f>
        <v>0</v>
      </c>
      <c r="I1509" s="32">
        <f t="shared" si="115"/>
        <v>0</v>
      </c>
      <c r="J1509" s="27">
        <f t="shared" si="116"/>
        <v>0</v>
      </c>
      <c r="K1509" s="80">
        <f t="shared" si="118"/>
        <v>1</v>
      </c>
      <c r="L1509" s="28">
        <f t="shared" si="117"/>
        <v>0</v>
      </c>
      <c r="M1509" s="28">
        <f t="shared" si="119"/>
        <v>0</v>
      </c>
    </row>
    <row r="1510" spans="1:13" ht="14.15" customHeight="1" x14ac:dyDescent="0.25">
      <c r="A1510" s="129">
        <v>16181263</v>
      </c>
      <c r="B1510" s="129" t="s">
        <v>239</v>
      </c>
      <c r="C1510" s="129" t="s">
        <v>240</v>
      </c>
      <c r="D1510" s="4" t="s">
        <v>2991</v>
      </c>
      <c r="E1510" s="6">
        <v>56</v>
      </c>
      <c r="F1510" s="6"/>
      <c r="G1510" s="7"/>
      <c r="H1510" s="122">
        <f>VLOOKUP(A1510,'NIP totaal 2020'!$A$4:$I$1943,9,0)</f>
        <v>0</v>
      </c>
      <c r="I1510" s="32">
        <f t="shared" si="115"/>
        <v>0</v>
      </c>
      <c r="J1510" s="27">
        <f t="shared" si="116"/>
        <v>0</v>
      </c>
      <c r="K1510" s="80">
        <f t="shared" si="118"/>
        <v>1</v>
      </c>
      <c r="L1510" s="28">
        <f t="shared" si="117"/>
        <v>0</v>
      </c>
      <c r="M1510" s="28">
        <f t="shared" si="119"/>
        <v>0</v>
      </c>
    </row>
    <row r="1511" spans="1:13" ht="14.15" customHeight="1" x14ac:dyDescent="0.25">
      <c r="A1511" s="129">
        <v>16192842</v>
      </c>
      <c r="B1511" s="129" t="s">
        <v>476</v>
      </c>
      <c r="C1511" s="129" t="s">
        <v>477</v>
      </c>
      <c r="D1511" s="4" t="s">
        <v>2991</v>
      </c>
      <c r="E1511" s="6">
        <v>1</v>
      </c>
      <c r="F1511" s="6"/>
      <c r="G1511" s="7"/>
      <c r="H1511" s="122">
        <f>VLOOKUP(A1511,'NIP totaal 2020'!$A$4:$I$1943,9,0)</f>
        <v>0</v>
      </c>
      <c r="I1511" s="32">
        <f t="shared" si="115"/>
        <v>0</v>
      </c>
      <c r="J1511" s="27">
        <f t="shared" si="116"/>
        <v>0</v>
      </c>
      <c r="K1511" s="80">
        <f t="shared" si="118"/>
        <v>1</v>
      </c>
      <c r="L1511" s="28">
        <f t="shared" si="117"/>
        <v>0</v>
      </c>
      <c r="M1511" s="28">
        <f t="shared" si="119"/>
        <v>0</v>
      </c>
    </row>
    <row r="1512" spans="1:13" ht="14.15" customHeight="1" x14ac:dyDescent="0.25">
      <c r="A1512" s="129">
        <v>16194047</v>
      </c>
      <c r="B1512" s="129" t="s">
        <v>441</v>
      </c>
      <c r="C1512" s="129" t="s">
        <v>442</v>
      </c>
      <c r="D1512" s="4" t="s">
        <v>2991</v>
      </c>
      <c r="E1512" s="6">
        <v>1</v>
      </c>
      <c r="F1512" s="6"/>
      <c r="G1512" s="7"/>
      <c r="H1512" s="122">
        <f>VLOOKUP(A1512,'NIP totaal 2020'!$A$4:$I$1943,9,0)</f>
        <v>0</v>
      </c>
      <c r="I1512" s="32">
        <f t="shared" si="115"/>
        <v>0</v>
      </c>
      <c r="J1512" s="27">
        <f t="shared" si="116"/>
        <v>0</v>
      </c>
      <c r="K1512" s="80">
        <f t="shared" si="118"/>
        <v>1</v>
      </c>
      <c r="L1512" s="28">
        <f t="shared" si="117"/>
        <v>0</v>
      </c>
      <c r="M1512" s="28">
        <f t="shared" si="119"/>
        <v>0</v>
      </c>
    </row>
    <row r="1513" spans="1:13" ht="14.15" customHeight="1" x14ac:dyDescent="0.25">
      <c r="A1513" s="129">
        <v>16199251</v>
      </c>
      <c r="B1513" s="129" t="s">
        <v>474</v>
      </c>
      <c r="C1513" s="129" t="s">
        <v>475</v>
      </c>
      <c r="D1513" s="4" t="s">
        <v>2991</v>
      </c>
      <c r="E1513" s="6">
        <v>24</v>
      </c>
      <c r="F1513" s="6"/>
      <c r="G1513" s="7"/>
      <c r="H1513" s="122">
        <f>VLOOKUP(A1513,'NIP totaal 2020'!$A$4:$I$1943,9,0)</f>
        <v>0</v>
      </c>
      <c r="I1513" s="32">
        <f t="shared" si="115"/>
        <v>0</v>
      </c>
      <c r="J1513" s="27">
        <f t="shared" si="116"/>
        <v>0</v>
      </c>
      <c r="K1513" s="80">
        <f t="shared" si="118"/>
        <v>1</v>
      </c>
      <c r="L1513" s="28">
        <f t="shared" si="117"/>
        <v>0</v>
      </c>
      <c r="M1513" s="28">
        <f t="shared" si="119"/>
        <v>0</v>
      </c>
    </row>
    <row r="1514" spans="1:13" ht="14.15" customHeight="1" x14ac:dyDescent="0.25">
      <c r="A1514" s="129">
        <v>16200144</v>
      </c>
      <c r="B1514" s="129" t="s">
        <v>474</v>
      </c>
      <c r="C1514" s="129" t="s">
        <v>475</v>
      </c>
      <c r="D1514" s="4" t="s">
        <v>2991</v>
      </c>
      <c r="E1514" s="6">
        <v>24</v>
      </c>
      <c r="F1514" s="6"/>
      <c r="G1514" s="7"/>
      <c r="H1514" s="122">
        <f>VLOOKUP(A1514,'NIP totaal 2020'!$A$4:$I$1943,9,0)</f>
        <v>0</v>
      </c>
      <c r="I1514" s="32">
        <f t="shared" si="115"/>
        <v>0</v>
      </c>
      <c r="J1514" s="27">
        <f t="shared" si="116"/>
        <v>0</v>
      </c>
      <c r="K1514" s="80">
        <f t="shared" si="118"/>
        <v>1</v>
      </c>
      <c r="L1514" s="28">
        <f t="shared" si="117"/>
        <v>0</v>
      </c>
      <c r="M1514" s="28">
        <f t="shared" si="119"/>
        <v>0</v>
      </c>
    </row>
    <row r="1515" spans="1:13" ht="14.15" customHeight="1" x14ac:dyDescent="0.25">
      <c r="A1515" s="129">
        <v>16202600</v>
      </c>
      <c r="B1515" s="129" t="s">
        <v>478</v>
      </c>
      <c r="C1515" s="129" t="s">
        <v>479</v>
      </c>
      <c r="D1515" s="4" t="s">
        <v>2991</v>
      </c>
      <c r="E1515" s="6">
        <v>2</v>
      </c>
      <c r="F1515" s="6"/>
      <c r="G1515" s="7"/>
      <c r="H1515" s="122">
        <f>VLOOKUP(A1515,'NIP totaal 2020'!$A$4:$I$1943,9,0)</f>
        <v>0</v>
      </c>
      <c r="I1515" s="32">
        <f t="shared" si="115"/>
        <v>0</v>
      </c>
      <c r="J1515" s="27">
        <f t="shared" si="116"/>
        <v>0</v>
      </c>
      <c r="K1515" s="80">
        <f t="shared" si="118"/>
        <v>1</v>
      </c>
      <c r="L1515" s="28">
        <f t="shared" si="117"/>
        <v>0</v>
      </c>
      <c r="M1515" s="28">
        <f t="shared" si="119"/>
        <v>0</v>
      </c>
    </row>
    <row r="1516" spans="1:13" ht="14.15" customHeight="1" x14ac:dyDescent="0.25">
      <c r="A1516" s="129">
        <v>16211189</v>
      </c>
      <c r="B1516" s="129" t="s">
        <v>438</v>
      </c>
      <c r="C1516" s="129" t="s">
        <v>2739</v>
      </c>
      <c r="D1516" s="4" t="s">
        <v>2991</v>
      </c>
      <c r="E1516" s="6">
        <v>1</v>
      </c>
      <c r="F1516" s="6"/>
      <c r="G1516" s="7"/>
      <c r="H1516" s="122">
        <f>VLOOKUP(A1516,'NIP totaal 2020'!$A$4:$I$1943,9,0)</f>
        <v>0</v>
      </c>
      <c r="I1516" s="32">
        <f t="shared" si="115"/>
        <v>0</v>
      </c>
      <c r="J1516" s="27">
        <f t="shared" si="116"/>
        <v>0</v>
      </c>
      <c r="K1516" s="80">
        <f t="shared" si="118"/>
        <v>1</v>
      </c>
      <c r="L1516" s="28">
        <f t="shared" si="117"/>
        <v>0</v>
      </c>
      <c r="M1516" s="28">
        <f t="shared" si="119"/>
        <v>0</v>
      </c>
    </row>
    <row r="1517" spans="1:13" ht="14.15" customHeight="1" x14ac:dyDescent="0.25">
      <c r="A1517" s="129">
        <v>16220331</v>
      </c>
      <c r="B1517" s="129" t="s">
        <v>443</v>
      </c>
      <c r="C1517" s="129" t="s">
        <v>444</v>
      </c>
      <c r="D1517" s="4" t="s">
        <v>2991</v>
      </c>
      <c r="E1517" s="6">
        <v>1</v>
      </c>
      <c r="F1517" s="6"/>
      <c r="G1517" s="7"/>
      <c r="H1517" s="122">
        <f>VLOOKUP(A1517,'NIP totaal 2020'!$A$4:$I$1943,9,0)</f>
        <v>0</v>
      </c>
      <c r="I1517" s="32">
        <f t="shared" si="115"/>
        <v>0</v>
      </c>
      <c r="J1517" s="27">
        <f t="shared" si="116"/>
        <v>0</v>
      </c>
      <c r="K1517" s="80">
        <f t="shared" si="118"/>
        <v>1</v>
      </c>
      <c r="L1517" s="28">
        <f t="shared" si="117"/>
        <v>0</v>
      </c>
      <c r="M1517" s="28">
        <f t="shared" si="119"/>
        <v>0</v>
      </c>
    </row>
    <row r="1518" spans="1:13" ht="14.15" customHeight="1" x14ac:dyDescent="0.25">
      <c r="A1518" s="129">
        <v>16220358</v>
      </c>
      <c r="B1518" s="129" t="s">
        <v>443</v>
      </c>
      <c r="C1518" s="129" t="s">
        <v>444</v>
      </c>
      <c r="D1518" s="4" t="s">
        <v>2991</v>
      </c>
      <c r="E1518" s="6">
        <v>30</v>
      </c>
      <c r="F1518" s="6"/>
      <c r="G1518" s="7"/>
      <c r="H1518" s="122">
        <f>VLOOKUP(A1518,'NIP totaal 2020'!$A$4:$I$1943,9,0)</f>
        <v>0</v>
      </c>
      <c r="I1518" s="32">
        <f t="shared" si="115"/>
        <v>0</v>
      </c>
      <c r="J1518" s="27">
        <f t="shared" si="116"/>
        <v>0</v>
      </c>
      <c r="K1518" s="80">
        <f t="shared" si="118"/>
        <v>1</v>
      </c>
      <c r="L1518" s="28">
        <f t="shared" si="117"/>
        <v>0</v>
      </c>
      <c r="M1518" s="28">
        <f t="shared" si="119"/>
        <v>0</v>
      </c>
    </row>
    <row r="1519" spans="1:13" ht="14.15" customHeight="1" x14ac:dyDescent="0.25">
      <c r="A1519" s="129">
        <v>16220374</v>
      </c>
      <c r="B1519" s="129" t="s">
        <v>443</v>
      </c>
      <c r="C1519" s="129" t="s">
        <v>444</v>
      </c>
      <c r="D1519" s="4" t="s">
        <v>2991</v>
      </c>
      <c r="E1519" s="6">
        <v>30</v>
      </c>
      <c r="F1519" s="6"/>
      <c r="G1519" s="7"/>
      <c r="H1519" s="122">
        <f>VLOOKUP(A1519,'NIP totaal 2020'!$A$4:$I$1943,9,0)</f>
        <v>0</v>
      </c>
      <c r="I1519" s="32">
        <f t="shared" si="115"/>
        <v>0</v>
      </c>
      <c r="J1519" s="27">
        <f t="shared" si="116"/>
        <v>0</v>
      </c>
      <c r="K1519" s="80">
        <f t="shared" si="118"/>
        <v>1</v>
      </c>
      <c r="L1519" s="28">
        <f t="shared" si="117"/>
        <v>0</v>
      </c>
      <c r="M1519" s="28">
        <f t="shared" si="119"/>
        <v>0</v>
      </c>
    </row>
    <row r="1520" spans="1:13" ht="14.15" customHeight="1" x14ac:dyDescent="0.25">
      <c r="A1520" s="129">
        <v>16226097</v>
      </c>
      <c r="B1520" s="129" t="s">
        <v>438</v>
      </c>
      <c r="C1520" s="129" t="s">
        <v>2739</v>
      </c>
      <c r="D1520" s="4" t="s">
        <v>2991</v>
      </c>
      <c r="E1520" s="6">
        <v>1</v>
      </c>
      <c r="F1520" s="6"/>
      <c r="G1520" s="7"/>
      <c r="H1520" s="122">
        <f>VLOOKUP(A1520,'NIP totaal 2020'!$A$4:$I$1943,9,0)</f>
        <v>0</v>
      </c>
      <c r="I1520" s="32">
        <f t="shared" si="115"/>
        <v>0</v>
      </c>
      <c r="J1520" s="27">
        <f t="shared" si="116"/>
        <v>0</v>
      </c>
      <c r="K1520" s="80">
        <f t="shared" si="118"/>
        <v>1</v>
      </c>
      <c r="L1520" s="28">
        <f t="shared" si="117"/>
        <v>0</v>
      </c>
      <c r="M1520" s="28">
        <f t="shared" si="119"/>
        <v>0</v>
      </c>
    </row>
    <row r="1521" spans="1:13" ht="14.15" customHeight="1" x14ac:dyDescent="0.25">
      <c r="A1521" s="129">
        <v>16226100</v>
      </c>
      <c r="B1521" s="129" t="s">
        <v>438</v>
      </c>
      <c r="C1521" s="129" t="s">
        <v>2739</v>
      </c>
      <c r="D1521" s="4" t="s">
        <v>2991</v>
      </c>
      <c r="E1521" s="6">
        <v>1</v>
      </c>
      <c r="F1521" s="6"/>
      <c r="G1521" s="7"/>
      <c r="H1521" s="122">
        <f>VLOOKUP(A1521,'NIP totaal 2020'!$A$4:$I$1943,9,0)</f>
        <v>0</v>
      </c>
      <c r="I1521" s="32">
        <f t="shared" si="115"/>
        <v>0</v>
      </c>
      <c r="J1521" s="27">
        <f t="shared" si="116"/>
        <v>0</v>
      </c>
      <c r="K1521" s="80">
        <f t="shared" si="118"/>
        <v>1</v>
      </c>
      <c r="L1521" s="28">
        <f t="shared" si="117"/>
        <v>0</v>
      </c>
      <c r="M1521" s="28">
        <f t="shared" si="119"/>
        <v>0</v>
      </c>
    </row>
    <row r="1522" spans="1:13" ht="14.15" customHeight="1" x14ac:dyDescent="0.25">
      <c r="A1522" s="129">
        <v>16229525</v>
      </c>
      <c r="B1522" s="129" t="s">
        <v>239</v>
      </c>
      <c r="C1522" s="129" t="s">
        <v>240</v>
      </c>
      <c r="D1522" s="4" t="s">
        <v>2991</v>
      </c>
      <c r="E1522" s="6">
        <v>56</v>
      </c>
      <c r="F1522" s="6"/>
      <c r="G1522" s="7"/>
      <c r="H1522" s="122">
        <f>VLOOKUP(A1522,'NIP totaal 2020'!$A$4:$I$1943,9,0)</f>
        <v>0</v>
      </c>
      <c r="I1522" s="32">
        <f t="shared" si="115"/>
        <v>0</v>
      </c>
      <c r="J1522" s="27">
        <f t="shared" si="116"/>
        <v>0</v>
      </c>
      <c r="K1522" s="80">
        <f t="shared" si="118"/>
        <v>1</v>
      </c>
      <c r="L1522" s="28">
        <f t="shared" si="117"/>
        <v>0</v>
      </c>
      <c r="M1522" s="28">
        <f t="shared" si="119"/>
        <v>0</v>
      </c>
    </row>
    <row r="1523" spans="1:13" ht="14.15" customHeight="1" x14ac:dyDescent="0.25">
      <c r="A1523" s="129">
        <v>16231686</v>
      </c>
      <c r="B1523" s="129" t="s">
        <v>480</v>
      </c>
      <c r="C1523" s="129" t="s">
        <v>2742</v>
      </c>
      <c r="D1523" s="4" t="s">
        <v>2991</v>
      </c>
      <c r="E1523" s="6">
        <v>1</v>
      </c>
      <c r="F1523" s="6"/>
      <c r="G1523" s="7"/>
      <c r="H1523" s="122">
        <f>VLOOKUP(A1523,'NIP totaal 2020'!$A$4:$I$1943,9,0)</f>
        <v>0</v>
      </c>
      <c r="I1523" s="32">
        <f t="shared" si="115"/>
        <v>0</v>
      </c>
      <c r="J1523" s="27">
        <f t="shared" si="116"/>
        <v>0</v>
      </c>
      <c r="K1523" s="80">
        <f t="shared" si="118"/>
        <v>1</v>
      </c>
      <c r="L1523" s="28">
        <f t="shared" si="117"/>
        <v>0</v>
      </c>
      <c r="M1523" s="28">
        <f t="shared" si="119"/>
        <v>0</v>
      </c>
    </row>
    <row r="1524" spans="1:13" ht="14.15" customHeight="1" x14ac:dyDescent="0.25">
      <c r="A1524" s="129">
        <v>16232070</v>
      </c>
      <c r="B1524" s="129" t="s">
        <v>239</v>
      </c>
      <c r="C1524" s="129" t="s">
        <v>240</v>
      </c>
      <c r="D1524" s="4" t="s">
        <v>2991</v>
      </c>
      <c r="E1524" s="6">
        <v>56</v>
      </c>
      <c r="F1524" s="6"/>
      <c r="G1524" s="7"/>
      <c r="H1524" s="122">
        <f>VLOOKUP(A1524,'NIP totaal 2020'!$A$4:$I$1943,9,0)</f>
        <v>0</v>
      </c>
      <c r="I1524" s="32">
        <f t="shared" si="115"/>
        <v>0</v>
      </c>
      <c r="J1524" s="27">
        <f t="shared" si="116"/>
        <v>0</v>
      </c>
      <c r="K1524" s="80">
        <f t="shared" si="118"/>
        <v>1</v>
      </c>
      <c r="L1524" s="28">
        <f t="shared" si="117"/>
        <v>0</v>
      </c>
      <c r="M1524" s="28">
        <f t="shared" si="119"/>
        <v>0</v>
      </c>
    </row>
    <row r="1525" spans="1:13" ht="14.15" customHeight="1" x14ac:dyDescent="0.25">
      <c r="A1525" s="129">
        <v>16245415</v>
      </c>
      <c r="B1525" s="129" t="s">
        <v>435</v>
      </c>
      <c r="C1525" s="129" t="s">
        <v>2738</v>
      </c>
      <c r="D1525" s="4" t="s">
        <v>2991</v>
      </c>
      <c r="E1525" s="6">
        <v>1</v>
      </c>
      <c r="F1525" s="6"/>
      <c r="G1525" s="7"/>
      <c r="H1525" s="122">
        <f>VLOOKUP(A1525,'NIP totaal 2020'!$A$4:$I$1943,9,0)</f>
        <v>0</v>
      </c>
      <c r="I1525" s="32">
        <f t="shared" si="115"/>
        <v>0</v>
      </c>
      <c r="J1525" s="27">
        <f t="shared" si="116"/>
        <v>0</v>
      </c>
      <c r="K1525" s="80">
        <f t="shared" si="118"/>
        <v>1</v>
      </c>
      <c r="L1525" s="28">
        <f t="shared" si="117"/>
        <v>0</v>
      </c>
      <c r="M1525" s="28">
        <f t="shared" si="119"/>
        <v>0</v>
      </c>
    </row>
    <row r="1526" spans="1:13" ht="14.15" customHeight="1" x14ac:dyDescent="0.25">
      <c r="A1526" s="129">
        <v>16245423</v>
      </c>
      <c r="B1526" s="129" t="s">
        <v>435</v>
      </c>
      <c r="C1526" s="129" t="s">
        <v>2738</v>
      </c>
      <c r="D1526" s="4" t="s">
        <v>2991</v>
      </c>
      <c r="E1526" s="6">
        <v>1</v>
      </c>
      <c r="F1526" s="6"/>
      <c r="G1526" s="7"/>
      <c r="H1526" s="122">
        <f>VLOOKUP(A1526,'NIP totaal 2020'!$A$4:$I$1943,9,0)</f>
        <v>0</v>
      </c>
      <c r="I1526" s="32">
        <f t="shared" si="115"/>
        <v>0</v>
      </c>
      <c r="J1526" s="27">
        <f t="shared" si="116"/>
        <v>0</v>
      </c>
      <c r="K1526" s="80">
        <f t="shared" si="118"/>
        <v>1</v>
      </c>
      <c r="L1526" s="28">
        <f t="shared" si="117"/>
        <v>0</v>
      </c>
      <c r="M1526" s="28">
        <f t="shared" si="119"/>
        <v>0</v>
      </c>
    </row>
    <row r="1527" spans="1:13" ht="14.15" customHeight="1" x14ac:dyDescent="0.25">
      <c r="A1527" s="129">
        <v>16245431</v>
      </c>
      <c r="B1527" s="129" t="s">
        <v>435</v>
      </c>
      <c r="C1527" s="129" t="s">
        <v>2738</v>
      </c>
      <c r="D1527" s="4" t="s">
        <v>2991</v>
      </c>
      <c r="E1527" s="6">
        <v>1</v>
      </c>
      <c r="F1527" s="6"/>
      <c r="G1527" s="7"/>
      <c r="H1527" s="122">
        <f>VLOOKUP(A1527,'NIP totaal 2020'!$A$4:$I$1943,9,0)</f>
        <v>0</v>
      </c>
      <c r="I1527" s="32">
        <f t="shared" si="115"/>
        <v>0</v>
      </c>
      <c r="J1527" s="27">
        <f t="shared" si="116"/>
        <v>0</v>
      </c>
      <c r="K1527" s="80">
        <f t="shared" si="118"/>
        <v>1</v>
      </c>
      <c r="L1527" s="28">
        <f t="shared" si="117"/>
        <v>0</v>
      </c>
      <c r="M1527" s="28">
        <f t="shared" si="119"/>
        <v>0</v>
      </c>
    </row>
    <row r="1528" spans="1:13" ht="14.15" customHeight="1" x14ac:dyDescent="0.25">
      <c r="A1528" s="129">
        <v>16245466</v>
      </c>
      <c r="B1528" s="129" t="s">
        <v>474</v>
      </c>
      <c r="C1528" s="129" t="s">
        <v>475</v>
      </c>
      <c r="D1528" s="4" t="s">
        <v>2991</v>
      </c>
      <c r="E1528" s="6">
        <v>24</v>
      </c>
      <c r="F1528" s="6"/>
      <c r="G1528" s="7"/>
      <c r="H1528" s="122">
        <f>VLOOKUP(A1528,'NIP totaal 2020'!$A$4:$I$1943,9,0)</f>
        <v>0</v>
      </c>
      <c r="I1528" s="32">
        <f t="shared" si="115"/>
        <v>0</v>
      </c>
      <c r="J1528" s="27">
        <f t="shared" si="116"/>
        <v>0</v>
      </c>
      <c r="K1528" s="80">
        <f t="shared" si="118"/>
        <v>1</v>
      </c>
      <c r="L1528" s="28">
        <f t="shared" si="117"/>
        <v>0</v>
      </c>
      <c r="M1528" s="28">
        <f t="shared" si="119"/>
        <v>0</v>
      </c>
    </row>
    <row r="1529" spans="1:13" ht="14.15" customHeight="1" x14ac:dyDescent="0.25">
      <c r="A1529" s="129">
        <v>16248821</v>
      </c>
      <c r="B1529" s="129" t="s">
        <v>454</v>
      </c>
      <c r="C1529" s="129" t="s">
        <v>455</v>
      </c>
      <c r="D1529" s="4" t="s">
        <v>2991</v>
      </c>
      <c r="E1529" s="6">
        <v>1</v>
      </c>
      <c r="F1529" s="6"/>
      <c r="G1529" s="7"/>
      <c r="H1529" s="122">
        <f>VLOOKUP(A1529,'NIP totaal 2020'!$A$4:$I$1943,9,0)</f>
        <v>0</v>
      </c>
      <c r="I1529" s="32">
        <f t="shared" si="115"/>
        <v>0</v>
      </c>
      <c r="J1529" s="27">
        <f t="shared" si="116"/>
        <v>0</v>
      </c>
      <c r="K1529" s="80">
        <f t="shared" si="118"/>
        <v>1</v>
      </c>
      <c r="L1529" s="28">
        <f t="shared" si="117"/>
        <v>0</v>
      </c>
      <c r="M1529" s="28">
        <f t="shared" si="119"/>
        <v>0</v>
      </c>
    </row>
    <row r="1530" spans="1:13" ht="14.15" customHeight="1" x14ac:dyDescent="0.25">
      <c r="A1530" s="129">
        <v>16248899</v>
      </c>
      <c r="B1530" s="129" t="s">
        <v>454</v>
      </c>
      <c r="C1530" s="129" t="s">
        <v>455</v>
      </c>
      <c r="D1530" s="4" t="s">
        <v>2991</v>
      </c>
      <c r="E1530" s="6">
        <v>1</v>
      </c>
      <c r="F1530" s="6"/>
      <c r="G1530" s="7"/>
      <c r="H1530" s="122">
        <f>VLOOKUP(A1530,'NIP totaal 2020'!$A$4:$I$1943,9,0)</f>
        <v>0</v>
      </c>
      <c r="I1530" s="32">
        <f t="shared" si="115"/>
        <v>0</v>
      </c>
      <c r="J1530" s="27">
        <f t="shared" si="116"/>
        <v>0</v>
      </c>
      <c r="K1530" s="80">
        <f t="shared" si="118"/>
        <v>1</v>
      </c>
      <c r="L1530" s="28">
        <f t="shared" si="117"/>
        <v>0</v>
      </c>
      <c r="M1530" s="28">
        <f t="shared" si="119"/>
        <v>0</v>
      </c>
    </row>
    <row r="1531" spans="1:13" ht="14.15" customHeight="1" x14ac:dyDescent="0.25">
      <c r="A1531" s="129">
        <v>16248910</v>
      </c>
      <c r="B1531" s="129" t="s">
        <v>468</v>
      </c>
      <c r="C1531" s="129" t="s">
        <v>469</v>
      </c>
      <c r="D1531" s="4" t="s">
        <v>2991</v>
      </c>
      <c r="E1531" s="6">
        <v>1</v>
      </c>
      <c r="F1531" s="6"/>
      <c r="G1531" s="7"/>
      <c r="H1531" s="122">
        <f>VLOOKUP(A1531,'NIP totaal 2020'!$A$4:$I$1943,9,0)</f>
        <v>0</v>
      </c>
      <c r="I1531" s="32">
        <f t="shared" si="115"/>
        <v>0</v>
      </c>
      <c r="J1531" s="27">
        <f t="shared" si="116"/>
        <v>0</v>
      </c>
      <c r="K1531" s="80">
        <f t="shared" si="118"/>
        <v>1</v>
      </c>
      <c r="L1531" s="28">
        <f t="shared" si="117"/>
        <v>0</v>
      </c>
      <c r="M1531" s="28">
        <f t="shared" si="119"/>
        <v>0</v>
      </c>
    </row>
    <row r="1532" spans="1:13" ht="14.15" customHeight="1" x14ac:dyDescent="0.25">
      <c r="A1532" s="129">
        <v>16249151</v>
      </c>
      <c r="B1532" s="129" t="s">
        <v>443</v>
      </c>
      <c r="C1532" s="129" t="s">
        <v>444</v>
      </c>
      <c r="D1532" s="4" t="s">
        <v>2991</v>
      </c>
      <c r="E1532" s="6">
        <v>1</v>
      </c>
      <c r="F1532" s="6"/>
      <c r="G1532" s="7"/>
      <c r="H1532" s="122">
        <f>VLOOKUP(A1532,'NIP totaal 2020'!$A$4:$I$1943,9,0)</f>
        <v>0</v>
      </c>
      <c r="I1532" s="32">
        <f t="shared" si="115"/>
        <v>0</v>
      </c>
      <c r="J1532" s="27">
        <f t="shared" si="116"/>
        <v>0</v>
      </c>
      <c r="K1532" s="80">
        <f t="shared" si="118"/>
        <v>1</v>
      </c>
      <c r="L1532" s="28">
        <f t="shared" si="117"/>
        <v>0</v>
      </c>
      <c r="M1532" s="28">
        <f t="shared" si="119"/>
        <v>0</v>
      </c>
    </row>
    <row r="1533" spans="1:13" ht="14.15" customHeight="1" x14ac:dyDescent="0.25">
      <c r="A1533" s="129">
        <v>16253213</v>
      </c>
      <c r="B1533" s="129" t="s">
        <v>435</v>
      </c>
      <c r="C1533" s="129" t="s">
        <v>2738</v>
      </c>
      <c r="D1533" s="4" t="s">
        <v>2991</v>
      </c>
      <c r="E1533" s="6">
        <v>1</v>
      </c>
      <c r="F1533" s="6"/>
      <c r="G1533" s="7"/>
      <c r="H1533" s="122">
        <f>VLOOKUP(A1533,'NIP totaal 2020'!$A$4:$I$1943,9,0)</f>
        <v>0</v>
      </c>
      <c r="I1533" s="32">
        <f t="shared" si="115"/>
        <v>0</v>
      </c>
      <c r="J1533" s="27">
        <f t="shared" si="116"/>
        <v>0</v>
      </c>
      <c r="K1533" s="80">
        <f t="shared" si="118"/>
        <v>1</v>
      </c>
      <c r="L1533" s="28">
        <f t="shared" si="117"/>
        <v>0</v>
      </c>
      <c r="M1533" s="28">
        <f t="shared" si="119"/>
        <v>0</v>
      </c>
    </row>
    <row r="1534" spans="1:13" ht="14.15" customHeight="1" x14ac:dyDescent="0.25">
      <c r="A1534" s="129">
        <v>16253221</v>
      </c>
      <c r="B1534" s="129" t="s">
        <v>435</v>
      </c>
      <c r="C1534" s="129" t="s">
        <v>2738</v>
      </c>
      <c r="D1534" s="4" t="s">
        <v>2991</v>
      </c>
      <c r="E1534" s="6">
        <v>1</v>
      </c>
      <c r="F1534" s="6"/>
      <c r="G1534" s="7"/>
      <c r="H1534" s="122">
        <f>VLOOKUP(A1534,'NIP totaal 2020'!$A$4:$I$1943,9,0)</f>
        <v>0</v>
      </c>
      <c r="I1534" s="32">
        <f t="shared" si="115"/>
        <v>0</v>
      </c>
      <c r="J1534" s="27">
        <f t="shared" si="116"/>
        <v>0</v>
      </c>
      <c r="K1534" s="80">
        <f t="shared" si="118"/>
        <v>1</v>
      </c>
      <c r="L1534" s="28">
        <f t="shared" si="117"/>
        <v>0</v>
      </c>
      <c r="M1534" s="28">
        <f t="shared" si="119"/>
        <v>0</v>
      </c>
    </row>
    <row r="1535" spans="1:13" ht="14.15" customHeight="1" x14ac:dyDescent="0.25">
      <c r="A1535" s="129">
        <v>16253248</v>
      </c>
      <c r="B1535" s="129" t="s">
        <v>435</v>
      </c>
      <c r="C1535" s="129" t="s">
        <v>2738</v>
      </c>
      <c r="D1535" s="4" t="s">
        <v>2991</v>
      </c>
      <c r="E1535" s="6">
        <v>1</v>
      </c>
      <c r="F1535" s="6"/>
      <c r="G1535" s="7"/>
      <c r="H1535" s="122">
        <f>VLOOKUP(A1535,'NIP totaal 2020'!$A$4:$I$1943,9,0)</f>
        <v>0</v>
      </c>
      <c r="I1535" s="32">
        <f t="shared" si="115"/>
        <v>0</v>
      </c>
      <c r="J1535" s="27">
        <f t="shared" si="116"/>
        <v>0</v>
      </c>
      <c r="K1535" s="80">
        <f t="shared" si="118"/>
        <v>1</v>
      </c>
      <c r="L1535" s="28">
        <f t="shared" si="117"/>
        <v>0</v>
      </c>
      <c r="M1535" s="28">
        <f t="shared" si="119"/>
        <v>0</v>
      </c>
    </row>
    <row r="1536" spans="1:13" ht="14.15" customHeight="1" x14ac:dyDescent="0.25">
      <c r="A1536" s="129">
        <v>16253256</v>
      </c>
      <c r="B1536" s="129" t="s">
        <v>435</v>
      </c>
      <c r="C1536" s="129" t="s">
        <v>2738</v>
      </c>
      <c r="D1536" s="4" t="s">
        <v>2991</v>
      </c>
      <c r="E1536" s="6">
        <v>1</v>
      </c>
      <c r="F1536" s="6"/>
      <c r="G1536" s="7"/>
      <c r="H1536" s="122">
        <f>VLOOKUP(A1536,'NIP totaal 2020'!$A$4:$I$1943,9,0)</f>
        <v>0</v>
      </c>
      <c r="I1536" s="32">
        <f t="shared" si="115"/>
        <v>0</v>
      </c>
      <c r="J1536" s="27">
        <f t="shared" si="116"/>
        <v>0</v>
      </c>
      <c r="K1536" s="80">
        <f t="shared" si="118"/>
        <v>1</v>
      </c>
      <c r="L1536" s="28">
        <f t="shared" si="117"/>
        <v>0</v>
      </c>
      <c r="M1536" s="28">
        <f t="shared" si="119"/>
        <v>0</v>
      </c>
    </row>
    <row r="1537" spans="1:13" ht="14.15" customHeight="1" x14ac:dyDescent="0.25">
      <c r="A1537" s="129">
        <v>16253264</v>
      </c>
      <c r="B1537" s="129" t="s">
        <v>435</v>
      </c>
      <c r="C1537" s="129" t="s">
        <v>2738</v>
      </c>
      <c r="D1537" s="4" t="s">
        <v>2991</v>
      </c>
      <c r="E1537" s="6">
        <v>1</v>
      </c>
      <c r="F1537" s="6"/>
      <c r="G1537" s="7"/>
      <c r="H1537" s="122">
        <f>VLOOKUP(A1537,'NIP totaal 2020'!$A$4:$I$1943,9,0)</f>
        <v>0</v>
      </c>
      <c r="I1537" s="32">
        <f t="shared" si="115"/>
        <v>0</v>
      </c>
      <c r="J1537" s="27">
        <f t="shared" si="116"/>
        <v>0</v>
      </c>
      <c r="K1537" s="80">
        <f t="shared" si="118"/>
        <v>1</v>
      </c>
      <c r="L1537" s="28">
        <f t="shared" si="117"/>
        <v>0</v>
      </c>
      <c r="M1537" s="28">
        <f t="shared" si="119"/>
        <v>0</v>
      </c>
    </row>
    <row r="1538" spans="1:13" ht="14.15" customHeight="1" x14ac:dyDescent="0.25">
      <c r="A1538" s="129">
        <v>16253280</v>
      </c>
      <c r="B1538" s="129" t="s">
        <v>435</v>
      </c>
      <c r="C1538" s="129" t="s">
        <v>2738</v>
      </c>
      <c r="D1538" s="4" t="s">
        <v>2991</v>
      </c>
      <c r="E1538" s="6">
        <v>1</v>
      </c>
      <c r="F1538" s="6"/>
      <c r="G1538" s="7"/>
      <c r="H1538" s="122">
        <f>VLOOKUP(A1538,'NIP totaal 2020'!$A$4:$I$1943,9,0)</f>
        <v>0</v>
      </c>
      <c r="I1538" s="32">
        <f t="shared" si="115"/>
        <v>0</v>
      </c>
      <c r="J1538" s="27">
        <f t="shared" si="116"/>
        <v>0</v>
      </c>
      <c r="K1538" s="80">
        <f t="shared" si="118"/>
        <v>1</v>
      </c>
      <c r="L1538" s="28">
        <f t="shared" si="117"/>
        <v>0</v>
      </c>
      <c r="M1538" s="28">
        <f t="shared" si="119"/>
        <v>0</v>
      </c>
    </row>
    <row r="1539" spans="1:13" ht="14.15" customHeight="1" x14ac:dyDescent="0.25">
      <c r="A1539" s="129">
        <v>16253299</v>
      </c>
      <c r="B1539" s="129" t="s">
        <v>435</v>
      </c>
      <c r="C1539" s="129" t="s">
        <v>2738</v>
      </c>
      <c r="D1539" s="4" t="s">
        <v>2991</v>
      </c>
      <c r="E1539" s="6">
        <v>1</v>
      </c>
      <c r="F1539" s="6"/>
      <c r="G1539" s="7"/>
      <c r="H1539" s="122">
        <f>VLOOKUP(A1539,'NIP totaal 2020'!$A$4:$I$1943,9,0)</f>
        <v>0</v>
      </c>
      <c r="I1539" s="32">
        <f t="shared" si="115"/>
        <v>0</v>
      </c>
      <c r="J1539" s="27">
        <f t="shared" si="116"/>
        <v>0</v>
      </c>
      <c r="K1539" s="80">
        <f t="shared" si="118"/>
        <v>1</v>
      </c>
      <c r="L1539" s="28">
        <f t="shared" si="117"/>
        <v>0</v>
      </c>
      <c r="M1539" s="28">
        <f t="shared" si="119"/>
        <v>0</v>
      </c>
    </row>
    <row r="1540" spans="1:13" ht="14.15" customHeight="1" x14ac:dyDescent="0.25">
      <c r="A1540" s="129">
        <v>16253310</v>
      </c>
      <c r="B1540" s="129" t="s">
        <v>435</v>
      </c>
      <c r="C1540" s="129" t="s">
        <v>2738</v>
      </c>
      <c r="D1540" s="4" t="s">
        <v>2991</v>
      </c>
      <c r="E1540" s="6">
        <v>3</v>
      </c>
      <c r="F1540" s="6"/>
      <c r="G1540" s="7"/>
      <c r="H1540" s="122">
        <f>VLOOKUP(A1540,'NIP totaal 2020'!$A$4:$I$1943,9,0)</f>
        <v>0</v>
      </c>
      <c r="I1540" s="32">
        <f t="shared" ref="I1540:I1803" si="120">F1540/E1540</f>
        <v>0</v>
      </c>
      <c r="J1540" s="27">
        <f t="shared" ref="J1540:J1803" si="121">H1540/E1540*F1540</f>
        <v>0</v>
      </c>
      <c r="K1540" s="80">
        <f t="shared" si="118"/>
        <v>1</v>
      </c>
      <c r="L1540" s="28">
        <f t="shared" ref="L1540:L1803" si="122">G1540/E1540*F1540</f>
        <v>0</v>
      </c>
      <c r="M1540" s="28">
        <f t="shared" si="119"/>
        <v>0</v>
      </c>
    </row>
    <row r="1541" spans="1:13" ht="14.15" customHeight="1" x14ac:dyDescent="0.25">
      <c r="A1541" s="129">
        <v>16253337</v>
      </c>
      <c r="B1541" s="129" t="s">
        <v>435</v>
      </c>
      <c r="C1541" s="129" t="s">
        <v>2738</v>
      </c>
      <c r="D1541" s="4" t="s">
        <v>2991</v>
      </c>
      <c r="E1541" s="6">
        <v>3</v>
      </c>
      <c r="F1541" s="6"/>
      <c r="G1541" s="7"/>
      <c r="H1541" s="122">
        <f>VLOOKUP(A1541,'NIP totaal 2020'!$A$4:$I$1943,9,0)</f>
        <v>0</v>
      </c>
      <c r="I1541" s="32">
        <f t="shared" si="120"/>
        <v>0</v>
      </c>
      <c r="J1541" s="27">
        <f t="shared" si="121"/>
        <v>0</v>
      </c>
      <c r="K1541" s="80">
        <f t="shared" ref="K1541:K1804" si="123">IF(H1541&gt;G1541, 0, 1)</f>
        <v>1</v>
      </c>
      <c r="L1541" s="28">
        <f t="shared" si="122"/>
        <v>0</v>
      </c>
      <c r="M1541" s="28">
        <f t="shared" ref="M1541:M1804" si="124">MIN(L1541,J1541)</f>
        <v>0</v>
      </c>
    </row>
    <row r="1542" spans="1:13" ht="14.15" customHeight="1" x14ac:dyDescent="0.25">
      <c r="A1542" s="129">
        <v>16263359</v>
      </c>
      <c r="B1542" s="129" t="s">
        <v>438</v>
      </c>
      <c r="C1542" s="129" t="s">
        <v>2739</v>
      </c>
      <c r="D1542" s="4" t="s">
        <v>2991</v>
      </c>
      <c r="E1542" s="6">
        <v>1</v>
      </c>
      <c r="F1542" s="6"/>
      <c r="G1542" s="7"/>
      <c r="H1542" s="122">
        <f>VLOOKUP(A1542,'NIP totaal 2020'!$A$4:$I$1943,9,0)</f>
        <v>0</v>
      </c>
      <c r="I1542" s="32">
        <f t="shared" si="120"/>
        <v>0</v>
      </c>
      <c r="J1542" s="27">
        <f t="shared" si="121"/>
        <v>0</v>
      </c>
      <c r="K1542" s="80">
        <f t="shared" si="123"/>
        <v>1</v>
      </c>
      <c r="L1542" s="28">
        <f t="shared" si="122"/>
        <v>0</v>
      </c>
      <c r="M1542" s="28">
        <f t="shared" si="124"/>
        <v>0</v>
      </c>
    </row>
    <row r="1543" spans="1:13" ht="14.15" customHeight="1" x14ac:dyDescent="0.25">
      <c r="A1543" s="129">
        <v>16263391</v>
      </c>
      <c r="B1543" s="129" t="s">
        <v>438</v>
      </c>
      <c r="C1543" s="129" t="s">
        <v>2739</v>
      </c>
      <c r="D1543" s="4" t="s">
        <v>2991</v>
      </c>
      <c r="E1543" s="6">
        <v>1</v>
      </c>
      <c r="F1543" s="6"/>
      <c r="G1543" s="7"/>
      <c r="H1543" s="122">
        <f>VLOOKUP(A1543,'NIP totaal 2020'!$A$4:$I$1943,9,0)</f>
        <v>0</v>
      </c>
      <c r="I1543" s="32">
        <f t="shared" si="120"/>
        <v>0</v>
      </c>
      <c r="J1543" s="27">
        <f t="shared" si="121"/>
        <v>0</v>
      </c>
      <c r="K1543" s="80">
        <f t="shared" si="123"/>
        <v>1</v>
      </c>
      <c r="L1543" s="28">
        <f t="shared" si="122"/>
        <v>0</v>
      </c>
      <c r="M1543" s="28">
        <f t="shared" si="124"/>
        <v>0</v>
      </c>
    </row>
    <row r="1544" spans="1:13" ht="14.15" customHeight="1" x14ac:dyDescent="0.25">
      <c r="A1544" s="129">
        <v>16265149</v>
      </c>
      <c r="B1544" s="129" t="s">
        <v>443</v>
      </c>
      <c r="C1544" s="129" t="s">
        <v>444</v>
      </c>
      <c r="D1544" s="4" t="s">
        <v>2991</v>
      </c>
      <c r="E1544" s="6">
        <v>30</v>
      </c>
      <c r="F1544" s="6"/>
      <c r="G1544" s="7"/>
      <c r="H1544" s="122">
        <f>VLOOKUP(A1544,'NIP totaal 2020'!$A$4:$I$1943,9,0)</f>
        <v>0</v>
      </c>
      <c r="I1544" s="32">
        <f t="shared" si="120"/>
        <v>0</v>
      </c>
      <c r="J1544" s="27">
        <f t="shared" si="121"/>
        <v>0</v>
      </c>
      <c r="K1544" s="80">
        <f t="shared" si="123"/>
        <v>1</v>
      </c>
      <c r="L1544" s="28">
        <f t="shared" si="122"/>
        <v>0</v>
      </c>
      <c r="M1544" s="28">
        <f t="shared" si="124"/>
        <v>0</v>
      </c>
    </row>
    <row r="1545" spans="1:13" ht="14.15" customHeight="1" x14ac:dyDescent="0.25">
      <c r="A1545" s="129">
        <v>16265157</v>
      </c>
      <c r="B1545" s="129" t="s">
        <v>443</v>
      </c>
      <c r="C1545" s="129" t="s">
        <v>444</v>
      </c>
      <c r="D1545" s="4" t="s">
        <v>2991</v>
      </c>
      <c r="E1545" s="6">
        <v>30</v>
      </c>
      <c r="F1545" s="6"/>
      <c r="G1545" s="7"/>
      <c r="H1545" s="122">
        <f>VLOOKUP(A1545,'NIP totaal 2020'!$A$4:$I$1943,9,0)</f>
        <v>0</v>
      </c>
      <c r="I1545" s="32">
        <f t="shared" si="120"/>
        <v>0</v>
      </c>
      <c r="J1545" s="27">
        <f t="shared" si="121"/>
        <v>0</v>
      </c>
      <c r="K1545" s="80">
        <f t="shared" si="123"/>
        <v>1</v>
      </c>
      <c r="L1545" s="28">
        <f t="shared" si="122"/>
        <v>0</v>
      </c>
      <c r="M1545" s="28">
        <f t="shared" si="124"/>
        <v>0</v>
      </c>
    </row>
    <row r="1546" spans="1:13" ht="14.15" customHeight="1" x14ac:dyDescent="0.25">
      <c r="A1546" s="129">
        <v>16267982</v>
      </c>
      <c r="B1546" s="129" t="s">
        <v>443</v>
      </c>
      <c r="C1546" s="129" t="s">
        <v>444</v>
      </c>
      <c r="D1546" s="4" t="s">
        <v>2991</v>
      </c>
      <c r="E1546" s="6">
        <v>1</v>
      </c>
      <c r="F1546" s="6"/>
      <c r="G1546" s="7"/>
      <c r="H1546" s="122">
        <f>VLOOKUP(A1546,'NIP totaal 2020'!$A$4:$I$1943,9,0)</f>
        <v>0</v>
      </c>
      <c r="I1546" s="32">
        <f t="shared" si="120"/>
        <v>0</v>
      </c>
      <c r="J1546" s="27">
        <f t="shared" si="121"/>
        <v>0</v>
      </c>
      <c r="K1546" s="80">
        <f t="shared" si="123"/>
        <v>1</v>
      </c>
      <c r="L1546" s="28">
        <f t="shared" si="122"/>
        <v>0</v>
      </c>
      <c r="M1546" s="28">
        <f t="shared" si="124"/>
        <v>0</v>
      </c>
    </row>
    <row r="1547" spans="1:13" ht="14.15" customHeight="1" x14ac:dyDescent="0.25">
      <c r="A1547" s="129">
        <v>16267990</v>
      </c>
      <c r="B1547" s="129" t="s">
        <v>443</v>
      </c>
      <c r="C1547" s="129" t="s">
        <v>444</v>
      </c>
      <c r="D1547" s="4" t="s">
        <v>2991</v>
      </c>
      <c r="E1547" s="6">
        <v>30</v>
      </c>
      <c r="F1547" s="6"/>
      <c r="G1547" s="7"/>
      <c r="H1547" s="122">
        <f>VLOOKUP(A1547,'NIP totaal 2020'!$A$4:$I$1943,9,0)</f>
        <v>0</v>
      </c>
      <c r="I1547" s="32">
        <f t="shared" si="120"/>
        <v>0</v>
      </c>
      <c r="J1547" s="27">
        <f t="shared" si="121"/>
        <v>0</v>
      </c>
      <c r="K1547" s="80">
        <f t="shared" si="123"/>
        <v>1</v>
      </c>
      <c r="L1547" s="28">
        <f t="shared" si="122"/>
        <v>0</v>
      </c>
      <c r="M1547" s="28">
        <f t="shared" si="124"/>
        <v>0</v>
      </c>
    </row>
    <row r="1548" spans="1:13" ht="14.15" customHeight="1" x14ac:dyDescent="0.25">
      <c r="A1548" s="129">
        <v>16268008</v>
      </c>
      <c r="B1548" s="129" t="s">
        <v>443</v>
      </c>
      <c r="C1548" s="129" t="s">
        <v>444</v>
      </c>
      <c r="D1548" s="4" t="s">
        <v>2991</v>
      </c>
      <c r="E1548" s="6">
        <v>30</v>
      </c>
      <c r="F1548" s="6"/>
      <c r="G1548" s="7"/>
      <c r="H1548" s="122">
        <f>VLOOKUP(A1548,'NIP totaal 2020'!$A$4:$I$1943,9,0)</f>
        <v>0</v>
      </c>
      <c r="I1548" s="32">
        <f t="shared" si="120"/>
        <v>0</v>
      </c>
      <c r="J1548" s="27">
        <f t="shared" si="121"/>
        <v>0</v>
      </c>
      <c r="K1548" s="80">
        <f t="shared" si="123"/>
        <v>1</v>
      </c>
      <c r="L1548" s="28">
        <f t="shared" si="122"/>
        <v>0</v>
      </c>
      <c r="M1548" s="28">
        <f t="shared" si="124"/>
        <v>0</v>
      </c>
    </row>
    <row r="1549" spans="1:13" ht="14.15" customHeight="1" x14ac:dyDescent="0.25">
      <c r="A1549" s="129">
        <v>16268059</v>
      </c>
      <c r="B1549" s="129" t="s">
        <v>443</v>
      </c>
      <c r="C1549" s="129" t="s">
        <v>444</v>
      </c>
      <c r="D1549" s="4" t="s">
        <v>2991</v>
      </c>
      <c r="E1549" s="6">
        <v>30</v>
      </c>
      <c r="F1549" s="6"/>
      <c r="G1549" s="7"/>
      <c r="H1549" s="122">
        <f>VLOOKUP(A1549,'NIP totaal 2020'!$A$4:$I$1943,9,0)</f>
        <v>0</v>
      </c>
      <c r="I1549" s="32">
        <f t="shared" si="120"/>
        <v>0</v>
      </c>
      <c r="J1549" s="27">
        <f t="shared" si="121"/>
        <v>0</v>
      </c>
      <c r="K1549" s="80">
        <f t="shared" si="123"/>
        <v>1</v>
      </c>
      <c r="L1549" s="28">
        <f t="shared" si="122"/>
        <v>0</v>
      </c>
      <c r="M1549" s="28">
        <f t="shared" si="124"/>
        <v>0</v>
      </c>
    </row>
    <row r="1550" spans="1:13" ht="14.15" customHeight="1" x14ac:dyDescent="0.25">
      <c r="A1550" s="129">
        <v>16268075</v>
      </c>
      <c r="B1550" s="129" t="s">
        <v>443</v>
      </c>
      <c r="C1550" s="129" t="s">
        <v>444</v>
      </c>
      <c r="D1550" s="4" t="s">
        <v>2991</v>
      </c>
      <c r="E1550" s="6">
        <v>30</v>
      </c>
      <c r="F1550" s="6"/>
      <c r="G1550" s="7"/>
      <c r="H1550" s="122">
        <f>VLOOKUP(A1550,'NIP totaal 2020'!$A$4:$I$1943,9,0)</f>
        <v>0</v>
      </c>
      <c r="I1550" s="32">
        <f t="shared" si="120"/>
        <v>0</v>
      </c>
      <c r="J1550" s="27">
        <f t="shared" si="121"/>
        <v>0</v>
      </c>
      <c r="K1550" s="80">
        <f t="shared" si="123"/>
        <v>1</v>
      </c>
      <c r="L1550" s="28">
        <f t="shared" si="122"/>
        <v>0</v>
      </c>
      <c r="M1550" s="28">
        <f t="shared" si="124"/>
        <v>0</v>
      </c>
    </row>
    <row r="1551" spans="1:13" ht="14.15" customHeight="1" x14ac:dyDescent="0.25">
      <c r="A1551" s="129">
        <v>16271335</v>
      </c>
      <c r="B1551" s="129" t="s">
        <v>481</v>
      </c>
      <c r="C1551" s="129" t="s">
        <v>482</v>
      </c>
      <c r="D1551" s="4" t="s">
        <v>2991</v>
      </c>
      <c r="E1551" s="6">
        <v>1</v>
      </c>
      <c r="F1551" s="6"/>
      <c r="G1551" s="7"/>
      <c r="H1551" s="122">
        <f>VLOOKUP(A1551,'NIP totaal 2020'!$A$4:$I$1943,9,0)</f>
        <v>0</v>
      </c>
      <c r="I1551" s="32">
        <f t="shared" si="120"/>
        <v>0</v>
      </c>
      <c r="J1551" s="27">
        <f t="shared" si="121"/>
        <v>0</v>
      </c>
      <c r="K1551" s="80">
        <f t="shared" si="123"/>
        <v>1</v>
      </c>
      <c r="L1551" s="28">
        <f t="shared" si="122"/>
        <v>0</v>
      </c>
      <c r="M1551" s="28">
        <f t="shared" si="124"/>
        <v>0</v>
      </c>
    </row>
    <row r="1552" spans="1:13" ht="14.15" customHeight="1" x14ac:dyDescent="0.25">
      <c r="A1552" s="129">
        <v>16271580</v>
      </c>
      <c r="B1552" s="129" t="s">
        <v>443</v>
      </c>
      <c r="C1552" s="129" t="s">
        <v>444</v>
      </c>
      <c r="D1552" s="4" t="s">
        <v>2991</v>
      </c>
      <c r="E1552" s="6">
        <v>30</v>
      </c>
      <c r="F1552" s="6"/>
      <c r="G1552" s="7"/>
      <c r="H1552" s="122">
        <f>VLOOKUP(A1552,'NIP totaal 2020'!$A$4:$I$1943,9,0)</f>
        <v>0</v>
      </c>
      <c r="I1552" s="32">
        <f t="shared" si="120"/>
        <v>0</v>
      </c>
      <c r="J1552" s="27">
        <f t="shared" si="121"/>
        <v>0</v>
      </c>
      <c r="K1552" s="80">
        <f t="shared" si="123"/>
        <v>1</v>
      </c>
      <c r="L1552" s="28">
        <f t="shared" si="122"/>
        <v>0</v>
      </c>
      <c r="M1552" s="28">
        <f t="shared" si="124"/>
        <v>0</v>
      </c>
    </row>
    <row r="1553" spans="1:13" ht="14.15" customHeight="1" x14ac:dyDescent="0.25">
      <c r="A1553" s="129">
        <v>16271599</v>
      </c>
      <c r="B1553" s="129" t="s">
        <v>443</v>
      </c>
      <c r="C1553" s="129" t="s">
        <v>444</v>
      </c>
      <c r="D1553" s="4" t="s">
        <v>2991</v>
      </c>
      <c r="E1553" s="6">
        <v>30</v>
      </c>
      <c r="F1553" s="6"/>
      <c r="G1553" s="7"/>
      <c r="H1553" s="122">
        <f>VLOOKUP(A1553,'NIP totaal 2020'!$A$4:$I$1943,9,0)</f>
        <v>0</v>
      </c>
      <c r="I1553" s="32">
        <f t="shared" si="120"/>
        <v>0</v>
      </c>
      <c r="J1553" s="27">
        <f t="shared" si="121"/>
        <v>0</v>
      </c>
      <c r="K1553" s="80">
        <f t="shared" si="123"/>
        <v>1</v>
      </c>
      <c r="L1553" s="28">
        <f t="shared" si="122"/>
        <v>0</v>
      </c>
      <c r="M1553" s="28">
        <f t="shared" si="124"/>
        <v>0</v>
      </c>
    </row>
    <row r="1554" spans="1:13" ht="14.15" customHeight="1" x14ac:dyDescent="0.25">
      <c r="A1554" s="129">
        <v>16271610</v>
      </c>
      <c r="B1554" s="129" t="s">
        <v>443</v>
      </c>
      <c r="C1554" s="129" t="s">
        <v>444</v>
      </c>
      <c r="D1554" s="4" t="s">
        <v>2991</v>
      </c>
      <c r="E1554" s="6">
        <v>1</v>
      </c>
      <c r="F1554" s="6"/>
      <c r="G1554" s="7"/>
      <c r="H1554" s="122">
        <f>VLOOKUP(A1554,'NIP totaal 2020'!$A$4:$I$1943,9,0)</f>
        <v>0</v>
      </c>
      <c r="I1554" s="32">
        <f t="shared" si="120"/>
        <v>0</v>
      </c>
      <c r="J1554" s="27">
        <f t="shared" si="121"/>
        <v>0</v>
      </c>
      <c r="K1554" s="80">
        <f t="shared" si="123"/>
        <v>1</v>
      </c>
      <c r="L1554" s="28">
        <f t="shared" si="122"/>
        <v>0</v>
      </c>
      <c r="M1554" s="28">
        <f t="shared" si="124"/>
        <v>0</v>
      </c>
    </row>
    <row r="1555" spans="1:13" ht="14.15" customHeight="1" x14ac:dyDescent="0.25">
      <c r="A1555" s="129">
        <v>16272706</v>
      </c>
      <c r="B1555" s="129" t="s">
        <v>483</v>
      </c>
      <c r="C1555" s="129" t="s">
        <v>484</v>
      </c>
      <c r="D1555" s="4" t="s">
        <v>2991</v>
      </c>
      <c r="E1555" s="6">
        <v>1</v>
      </c>
      <c r="F1555" s="6"/>
      <c r="G1555" s="7"/>
      <c r="H1555" s="122">
        <f>VLOOKUP(A1555,'NIP totaal 2020'!$A$4:$I$1943,9,0)</f>
        <v>0</v>
      </c>
      <c r="I1555" s="32">
        <f t="shared" si="120"/>
        <v>0</v>
      </c>
      <c r="J1555" s="27">
        <f t="shared" si="121"/>
        <v>0</v>
      </c>
      <c r="K1555" s="80">
        <f t="shared" si="123"/>
        <v>1</v>
      </c>
      <c r="L1555" s="28">
        <f t="shared" si="122"/>
        <v>0</v>
      </c>
      <c r="M1555" s="28">
        <f t="shared" si="124"/>
        <v>0</v>
      </c>
    </row>
    <row r="1556" spans="1:13" ht="14.15" customHeight="1" x14ac:dyDescent="0.25">
      <c r="A1556" s="129">
        <v>16272714</v>
      </c>
      <c r="B1556" s="129" t="s">
        <v>483</v>
      </c>
      <c r="C1556" s="129" t="s">
        <v>484</v>
      </c>
      <c r="D1556" s="4" t="s">
        <v>2991</v>
      </c>
      <c r="E1556" s="6">
        <v>14</v>
      </c>
      <c r="F1556" s="6"/>
      <c r="G1556" s="7"/>
      <c r="H1556" s="122">
        <f>VLOOKUP(A1556,'NIP totaal 2020'!$A$4:$I$1943,9,0)</f>
        <v>0</v>
      </c>
      <c r="I1556" s="32">
        <f t="shared" si="120"/>
        <v>0</v>
      </c>
      <c r="J1556" s="27">
        <f t="shared" si="121"/>
        <v>0</v>
      </c>
      <c r="K1556" s="80">
        <f t="shared" si="123"/>
        <v>1</v>
      </c>
      <c r="L1556" s="28">
        <f t="shared" si="122"/>
        <v>0</v>
      </c>
      <c r="M1556" s="28">
        <f t="shared" si="124"/>
        <v>0</v>
      </c>
    </row>
    <row r="1557" spans="1:13" ht="14.15" customHeight="1" x14ac:dyDescent="0.25">
      <c r="A1557" s="129">
        <v>16275322</v>
      </c>
      <c r="B1557" s="129" t="s">
        <v>435</v>
      </c>
      <c r="C1557" s="129" t="s">
        <v>2738</v>
      </c>
      <c r="D1557" s="4" t="s">
        <v>2991</v>
      </c>
      <c r="E1557" s="6">
        <v>1</v>
      </c>
      <c r="F1557" s="6"/>
      <c r="G1557" s="7"/>
      <c r="H1557" s="122">
        <f>VLOOKUP(A1557,'NIP totaal 2020'!$A$4:$I$1943,9,0)</f>
        <v>0</v>
      </c>
      <c r="I1557" s="32">
        <f t="shared" si="120"/>
        <v>0</v>
      </c>
      <c r="J1557" s="27">
        <f t="shared" si="121"/>
        <v>0</v>
      </c>
      <c r="K1557" s="80">
        <f t="shared" si="123"/>
        <v>1</v>
      </c>
      <c r="L1557" s="28">
        <f t="shared" si="122"/>
        <v>0</v>
      </c>
      <c r="M1557" s="28">
        <f t="shared" si="124"/>
        <v>0</v>
      </c>
    </row>
    <row r="1558" spans="1:13" ht="14.15" customHeight="1" x14ac:dyDescent="0.25">
      <c r="A1558" s="129">
        <v>16275330</v>
      </c>
      <c r="B1558" s="129" t="s">
        <v>435</v>
      </c>
      <c r="C1558" s="129" t="s">
        <v>2738</v>
      </c>
      <c r="D1558" s="4" t="s">
        <v>2991</v>
      </c>
      <c r="E1558" s="6">
        <v>1</v>
      </c>
      <c r="F1558" s="6"/>
      <c r="G1558" s="7"/>
      <c r="H1558" s="122">
        <f>VLOOKUP(A1558,'NIP totaal 2020'!$A$4:$I$1943,9,0)</f>
        <v>0</v>
      </c>
      <c r="I1558" s="32">
        <f t="shared" si="120"/>
        <v>0</v>
      </c>
      <c r="J1558" s="27">
        <f t="shared" si="121"/>
        <v>0</v>
      </c>
      <c r="K1558" s="80">
        <f t="shared" si="123"/>
        <v>1</v>
      </c>
      <c r="L1558" s="28">
        <f t="shared" si="122"/>
        <v>0</v>
      </c>
      <c r="M1558" s="28">
        <f t="shared" si="124"/>
        <v>0</v>
      </c>
    </row>
    <row r="1559" spans="1:13" ht="14.15" customHeight="1" x14ac:dyDescent="0.25">
      <c r="A1559" s="129">
        <v>16275349</v>
      </c>
      <c r="B1559" s="129" t="s">
        <v>435</v>
      </c>
      <c r="C1559" s="129" t="s">
        <v>2738</v>
      </c>
      <c r="D1559" s="4" t="s">
        <v>2991</v>
      </c>
      <c r="E1559" s="6">
        <v>1</v>
      </c>
      <c r="F1559" s="6"/>
      <c r="G1559" s="7"/>
      <c r="H1559" s="122">
        <f>VLOOKUP(A1559,'NIP totaal 2020'!$A$4:$I$1943,9,0)</f>
        <v>0</v>
      </c>
      <c r="I1559" s="32">
        <f t="shared" ref="I1559:I1622" si="125">F1559/E1559</f>
        <v>0</v>
      </c>
      <c r="J1559" s="27">
        <f t="shared" ref="J1559:J1622" si="126">H1559/E1559*F1559</f>
        <v>0</v>
      </c>
      <c r="K1559" s="80">
        <f t="shared" ref="K1559:K1622" si="127">IF(H1559&gt;G1559, 0, 1)</f>
        <v>1</v>
      </c>
      <c r="L1559" s="28">
        <f t="shared" ref="L1559:L1622" si="128">G1559/E1559*F1559</f>
        <v>0</v>
      </c>
      <c r="M1559" s="28">
        <f t="shared" ref="M1559:M1622" si="129">MIN(L1559,J1559)</f>
        <v>0</v>
      </c>
    </row>
    <row r="1560" spans="1:13" ht="14.15" customHeight="1" x14ac:dyDescent="0.25">
      <c r="A1560" s="129">
        <v>16275357</v>
      </c>
      <c r="B1560" s="129" t="s">
        <v>435</v>
      </c>
      <c r="C1560" s="129" t="s">
        <v>2738</v>
      </c>
      <c r="D1560" s="4" t="s">
        <v>2991</v>
      </c>
      <c r="E1560" s="6">
        <v>1</v>
      </c>
      <c r="F1560" s="6"/>
      <c r="G1560" s="7"/>
      <c r="H1560" s="122">
        <f>VLOOKUP(A1560,'NIP totaal 2020'!$A$4:$I$1943,9,0)</f>
        <v>0</v>
      </c>
      <c r="I1560" s="32">
        <f t="shared" si="125"/>
        <v>0</v>
      </c>
      <c r="J1560" s="27">
        <f t="shared" si="126"/>
        <v>0</v>
      </c>
      <c r="K1560" s="80">
        <f t="shared" si="127"/>
        <v>1</v>
      </c>
      <c r="L1560" s="28">
        <f t="shared" si="128"/>
        <v>0</v>
      </c>
      <c r="M1560" s="28">
        <f t="shared" si="129"/>
        <v>0</v>
      </c>
    </row>
    <row r="1561" spans="1:13" ht="14.15" customHeight="1" x14ac:dyDescent="0.25">
      <c r="A1561" s="129">
        <v>16275365</v>
      </c>
      <c r="B1561" s="129" t="s">
        <v>435</v>
      </c>
      <c r="C1561" s="129" t="s">
        <v>2738</v>
      </c>
      <c r="D1561" s="4" t="s">
        <v>2991</v>
      </c>
      <c r="E1561" s="6">
        <v>1</v>
      </c>
      <c r="F1561" s="6"/>
      <c r="G1561" s="7"/>
      <c r="H1561" s="122">
        <f>VLOOKUP(A1561,'NIP totaal 2020'!$A$4:$I$1943,9,0)</f>
        <v>0</v>
      </c>
      <c r="I1561" s="32">
        <f t="shared" si="125"/>
        <v>0</v>
      </c>
      <c r="J1561" s="27">
        <f t="shared" si="126"/>
        <v>0</v>
      </c>
      <c r="K1561" s="80">
        <f t="shared" si="127"/>
        <v>1</v>
      </c>
      <c r="L1561" s="28">
        <f t="shared" si="128"/>
        <v>0</v>
      </c>
      <c r="M1561" s="28">
        <f t="shared" si="129"/>
        <v>0</v>
      </c>
    </row>
    <row r="1562" spans="1:13" ht="14.15" customHeight="1" x14ac:dyDescent="0.25">
      <c r="A1562" s="129">
        <v>16280806</v>
      </c>
      <c r="B1562" s="129" t="s">
        <v>438</v>
      </c>
      <c r="C1562" s="129" t="s">
        <v>2739</v>
      </c>
      <c r="D1562" s="4" t="s">
        <v>2991</v>
      </c>
      <c r="E1562" s="6">
        <v>1</v>
      </c>
      <c r="F1562" s="6"/>
      <c r="G1562" s="7"/>
      <c r="H1562" s="122">
        <f>VLOOKUP(A1562,'NIP totaal 2020'!$A$4:$I$1943,9,0)</f>
        <v>0</v>
      </c>
      <c r="I1562" s="32">
        <f t="shared" si="125"/>
        <v>0</v>
      </c>
      <c r="J1562" s="27">
        <f t="shared" si="126"/>
        <v>0</v>
      </c>
      <c r="K1562" s="80">
        <f t="shared" si="127"/>
        <v>1</v>
      </c>
      <c r="L1562" s="28">
        <f t="shared" si="128"/>
        <v>0</v>
      </c>
      <c r="M1562" s="28">
        <f t="shared" si="129"/>
        <v>0</v>
      </c>
    </row>
    <row r="1563" spans="1:13" ht="14.15" customHeight="1" x14ac:dyDescent="0.25">
      <c r="A1563" s="129">
        <v>16297113</v>
      </c>
      <c r="B1563" s="129" t="s">
        <v>468</v>
      </c>
      <c r="C1563" s="129" t="s">
        <v>469</v>
      </c>
      <c r="D1563" s="4" t="s">
        <v>2991</v>
      </c>
      <c r="E1563" s="6">
        <v>1</v>
      </c>
      <c r="F1563" s="6"/>
      <c r="G1563" s="7"/>
      <c r="H1563" s="122">
        <f>VLOOKUP(A1563,'NIP totaal 2020'!$A$4:$I$1943,9,0)</f>
        <v>0</v>
      </c>
      <c r="I1563" s="32">
        <f t="shared" si="125"/>
        <v>0</v>
      </c>
      <c r="J1563" s="27">
        <f t="shared" si="126"/>
        <v>0</v>
      </c>
      <c r="K1563" s="80">
        <f t="shared" si="127"/>
        <v>1</v>
      </c>
      <c r="L1563" s="28">
        <f t="shared" si="128"/>
        <v>0</v>
      </c>
      <c r="M1563" s="28">
        <f t="shared" si="129"/>
        <v>0</v>
      </c>
    </row>
    <row r="1564" spans="1:13" ht="14.15" customHeight="1" x14ac:dyDescent="0.25">
      <c r="A1564" s="129">
        <v>16298233</v>
      </c>
      <c r="B1564" s="129" t="s">
        <v>468</v>
      </c>
      <c r="C1564" s="129" t="s">
        <v>469</v>
      </c>
      <c r="D1564" s="4" t="s">
        <v>2991</v>
      </c>
      <c r="E1564" s="6">
        <v>1</v>
      </c>
      <c r="F1564" s="6"/>
      <c r="G1564" s="7"/>
      <c r="H1564" s="122">
        <f>VLOOKUP(A1564,'NIP totaal 2020'!$A$4:$I$1943,9,0)</f>
        <v>0</v>
      </c>
      <c r="I1564" s="32">
        <f t="shared" si="125"/>
        <v>0</v>
      </c>
      <c r="J1564" s="27">
        <f t="shared" si="126"/>
        <v>0</v>
      </c>
      <c r="K1564" s="80">
        <f t="shared" si="127"/>
        <v>1</v>
      </c>
      <c r="L1564" s="28">
        <f t="shared" si="128"/>
        <v>0</v>
      </c>
      <c r="M1564" s="28">
        <f t="shared" si="129"/>
        <v>0</v>
      </c>
    </row>
    <row r="1565" spans="1:13" ht="14.15" customHeight="1" x14ac:dyDescent="0.25">
      <c r="A1565" s="129">
        <v>16300092</v>
      </c>
      <c r="B1565" s="129" t="s">
        <v>485</v>
      </c>
      <c r="C1565" s="129" t="s">
        <v>486</v>
      </c>
      <c r="D1565" s="4" t="s">
        <v>2991</v>
      </c>
      <c r="E1565" s="6">
        <v>6</v>
      </c>
      <c r="F1565" s="6"/>
      <c r="G1565" s="7"/>
      <c r="H1565" s="122">
        <f>VLOOKUP(A1565,'NIP totaal 2020'!$A$4:$I$1943,9,0)</f>
        <v>0</v>
      </c>
      <c r="I1565" s="32">
        <f t="shared" si="125"/>
        <v>0</v>
      </c>
      <c r="J1565" s="27">
        <f t="shared" si="126"/>
        <v>0</v>
      </c>
      <c r="K1565" s="80">
        <f t="shared" si="127"/>
        <v>1</v>
      </c>
      <c r="L1565" s="28">
        <f t="shared" si="128"/>
        <v>0</v>
      </c>
      <c r="M1565" s="28">
        <f t="shared" si="129"/>
        <v>0</v>
      </c>
    </row>
    <row r="1566" spans="1:13" ht="14.15" customHeight="1" x14ac:dyDescent="0.25">
      <c r="A1566" s="129">
        <v>16300106</v>
      </c>
      <c r="B1566" s="129" t="s">
        <v>485</v>
      </c>
      <c r="C1566" s="129" t="s">
        <v>486</v>
      </c>
      <c r="D1566" s="4" t="s">
        <v>2991</v>
      </c>
      <c r="E1566" s="6">
        <v>6</v>
      </c>
      <c r="F1566" s="6"/>
      <c r="G1566" s="7"/>
      <c r="H1566" s="122">
        <f>VLOOKUP(A1566,'NIP totaal 2020'!$A$4:$I$1943,9,0)</f>
        <v>0</v>
      </c>
      <c r="I1566" s="32">
        <f t="shared" si="125"/>
        <v>0</v>
      </c>
      <c r="J1566" s="27">
        <f t="shared" si="126"/>
        <v>0</v>
      </c>
      <c r="K1566" s="80">
        <f t="shared" si="127"/>
        <v>1</v>
      </c>
      <c r="L1566" s="28">
        <f t="shared" si="128"/>
        <v>0</v>
      </c>
      <c r="M1566" s="28">
        <f t="shared" si="129"/>
        <v>0</v>
      </c>
    </row>
    <row r="1567" spans="1:13" ht="14.15" customHeight="1" x14ac:dyDescent="0.25">
      <c r="A1567" s="129">
        <v>16300114</v>
      </c>
      <c r="B1567" s="129" t="s">
        <v>485</v>
      </c>
      <c r="C1567" s="129" t="s">
        <v>486</v>
      </c>
      <c r="D1567" s="4" t="s">
        <v>2991</v>
      </c>
      <c r="E1567" s="6">
        <v>6</v>
      </c>
      <c r="F1567" s="6"/>
      <c r="G1567" s="7"/>
      <c r="H1567" s="122">
        <f>VLOOKUP(A1567,'NIP totaal 2020'!$A$4:$I$1943,9,0)</f>
        <v>0</v>
      </c>
      <c r="I1567" s="32">
        <f t="shared" si="125"/>
        <v>0</v>
      </c>
      <c r="J1567" s="27">
        <f t="shared" si="126"/>
        <v>0</v>
      </c>
      <c r="K1567" s="80">
        <f t="shared" si="127"/>
        <v>1</v>
      </c>
      <c r="L1567" s="28">
        <f t="shared" si="128"/>
        <v>0</v>
      </c>
      <c r="M1567" s="28">
        <f t="shared" si="129"/>
        <v>0</v>
      </c>
    </row>
    <row r="1568" spans="1:13" ht="14.15" customHeight="1" x14ac:dyDescent="0.25">
      <c r="A1568" s="129">
        <v>16300300</v>
      </c>
      <c r="B1568" s="129" t="s">
        <v>435</v>
      </c>
      <c r="C1568" s="129" t="s">
        <v>2738</v>
      </c>
      <c r="D1568" s="4" t="s">
        <v>2991</v>
      </c>
      <c r="E1568" s="6">
        <v>1</v>
      </c>
      <c r="F1568" s="6"/>
      <c r="G1568" s="7"/>
      <c r="H1568" s="122">
        <f>VLOOKUP(A1568,'NIP totaal 2020'!$A$4:$I$1943,9,0)</f>
        <v>0</v>
      </c>
      <c r="I1568" s="32">
        <f t="shared" si="125"/>
        <v>0</v>
      </c>
      <c r="J1568" s="27">
        <f t="shared" si="126"/>
        <v>0</v>
      </c>
      <c r="K1568" s="80">
        <f t="shared" si="127"/>
        <v>1</v>
      </c>
      <c r="L1568" s="28">
        <f t="shared" si="128"/>
        <v>0</v>
      </c>
      <c r="M1568" s="28">
        <f t="shared" si="129"/>
        <v>0</v>
      </c>
    </row>
    <row r="1569" spans="1:13" ht="14.15" customHeight="1" x14ac:dyDescent="0.25">
      <c r="A1569" s="129">
        <v>16307240</v>
      </c>
      <c r="B1569" s="129" t="s">
        <v>435</v>
      </c>
      <c r="C1569" s="129" t="s">
        <v>2738</v>
      </c>
      <c r="D1569" s="4" t="s">
        <v>2991</v>
      </c>
      <c r="E1569" s="6">
        <v>1</v>
      </c>
      <c r="F1569" s="6"/>
      <c r="G1569" s="7"/>
      <c r="H1569" s="122">
        <f>VLOOKUP(A1569,'NIP totaal 2020'!$A$4:$I$1943,9,0)</f>
        <v>0</v>
      </c>
      <c r="I1569" s="32">
        <f t="shared" si="125"/>
        <v>0</v>
      </c>
      <c r="J1569" s="27">
        <f t="shared" si="126"/>
        <v>0</v>
      </c>
      <c r="K1569" s="80">
        <f t="shared" si="127"/>
        <v>1</v>
      </c>
      <c r="L1569" s="28">
        <f t="shared" si="128"/>
        <v>0</v>
      </c>
      <c r="M1569" s="28">
        <f t="shared" si="129"/>
        <v>0</v>
      </c>
    </row>
    <row r="1570" spans="1:13" ht="14.15" customHeight="1" x14ac:dyDescent="0.25">
      <c r="A1570" s="129">
        <v>16310306</v>
      </c>
      <c r="B1570" s="129" t="s">
        <v>438</v>
      </c>
      <c r="C1570" s="129" t="s">
        <v>2739</v>
      </c>
      <c r="D1570" s="4" t="s">
        <v>2991</v>
      </c>
      <c r="E1570" s="6">
        <v>1</v>
      </c>
      <c r="F1570" s="6"/>
      <c r="G1570" s="7"/>
      <c r="H1570" s="122">
        <f>VLOOKUP(A1570,'NIP totaal 2020'!$A$4:$I$1943,9,0)</f>
        <v>0</v>
      </c>
      <c r="I1570" s="32">
        <f t="shared" si="125"/>
        <v>0</v>
      </c>
      <c r="J1570" s="27">
        <f t="shared" si="126"/>
        <v>0</v>
      </c>
      <c r="K1570" s="80">
        <f t="shared" si="127"/>
        <v>1</v>
      </c>
      <c r="L1570" s="28">
        <f t="shared" si="128"/>
        <v>0</v>
      </c>
      <c r="M1570" s="28">
        <f t="shared" si="129"/>
        <v>0</v>
      </c>
    </row>
    <row r="1571" spans="1:13" ht="14.15" customHeight="1" x14ac:dyDescent="0.25">
      <c r="A1571" s="129">
        <v>16314107</v>
      </c>
      <c r="B1571" s="129" t="s">
        <v>466</v>
      </c>
      <c r="C1571" s="129" t="s">
        <v>467</v>
      </c>
      <c r="D1571" s="4" t="s">
        <v>2991</v>
      </c>
      <c r="E1571" s="6">
        <v>1</v>
      </c>
      <c r="F1571" s="6"/>
      <c r="G1571" s="7"/>
      <c r="H1571" s="122">
        <f>VLOOKUP(A1571,'NIP totaal 2020'!$A$4:$I$1943,9,0)</f>
        <v>0</v>
      </c>
      <c r="I1571" s="32">
        <f t="shared" si="125"/>
        <v>0</v>
      </c>
      <c r="J1571" s="27">
        <f t="shared" si="126"/>
        <v>0</v>
      </c>
      <c r="K1571" s="80">
        <f t="shared" si="127"/>
        <v>1</v>
      </c>
      <c r="L1571" s="28">
        <f t="shared" si="128"/>
        <v>0</v>
      </c>
      <c r="M1571" s="28">
        <f t="shared" si="129"/>
        <v>0</v>
      </c>
    </row>
    <row r="1572" spans="1:13" ht="14.15" customHeight="1" x14ac:dyDescent="0.25">
      <c r="A1572" s="129">
        <v>16315901</v>
      </c>
      <c r="B1572" s="129" t="s">
        <v>487</v>
      </c>
      <c r="C1572" s="129" t="s">
        <v>488</v>
      </c>
      <c r="D1572" s="4" t="s">
        <v>2991</v>
      </c>
      <c r="E1572" s="6">
        <v>5</v>
      </c>
      <c r="F1572" s="6"/>
      <c r="G1572" s="7"/>
      <c r="H1572" s="122">
        <f>VLOOKUP(A1572,'NIP totaal 2020'!$A$4:$I$1943,9,0)</f>
        <v>0</v>
      </c>
      <c r="I1572" s="32">
        <f t="shared" si="125"/>
        <v>0</v>
      </c>
      <c r="J1572" s="27">
        <f t="shared" si="126"/>
        <v>0</v>
      </c>
      <c r="K1572" s="80">
        <f t="shared" si="127"/>
        <v>1</v>
      </c>
      <c r="L1572" s="28">
        <f t="shared" si="128"/>
        <v>0</v>
      </c>
      <c r="M1572" s="28">
        <f t="shared" si="129"/>
        <v>0</v>
      </c>
    </row>
    <row r="1573" spans="1:13" ht="14.15" customHeight="1" x14ac:dyDescent="0.25">
      <c r="A1573" s="129">
        <v>16320050</v>
      </c>
      <c r="B1573" s="129" t="s">
        <v>443</v>
      </c>
      <c r="C1573" s="129" t="s">
        <v>444</v>
      </c>
      <c r="D1573" s="4" t="s">
        <v>2991</v>
      </c>
      <c r="E1573" s="6">
        <v>1</v>
      </c>
      <c r="F1573" s="6"/>
      <c r="G1573" s="7"/>
      <c r="H1573" s="122">
        <f>VLOOKUP(A1573,'NIP totaal 2020'!$A$4:$I$1943,9,0)</f>
        <v>0</v>
      </c>
      <c r="I1573" s="32">
        <f t="shared" si="125"/>
        <v>0</v>
      </c>
      <c r="J1573" s="27">
        <f t="shared" si="126"/>
        <v>0</v>
      </c>
      <c r="K1573" s="80">
        <f t="shared" si="127"/>
        <v>1</v>
      </c>
      <c r="L1573" s="28">
        <f t="shared" si="128"/>
        <v>0</v>
      </c>
      <c r="M1573" s="28">
        <f t="shared" si="129"/>
        <v>0</v>
      </c>
    </row>
    <row r="1574" spans="1:13" ht="14.15" customHeight="1" x14ac:dyDescent="0.25">
      <c r="A1574" s="129">
        <v>16320670</v>
      </c>
      <c r="B1574" s="129" t="s">
        <v>435</v>
      </c>
      <c r="C1574" s="129" t="s">
        <v>2738</v>
      </c>
      <c r="D1574" s="4" t="s">
        <v>2991</v>
      </c>
      <c r="E1574" s="6">
        <v>1</v>
      </c>
      <c r="F1574" s="6"/>
      <c r="G1574" s="7"/>
      <c r="H1574" s="122">
        <f>VLOOKUP(A1574,'NIP totaal 2020'!$A$4:$I$1943,9,0)</f>
        <v>0</v>
      </c>
      <c r="I1574" s="32">
        <f t="shared" si="125"/>
        <v>0</v>
      </c>
      <c r="J1574" s="27">
        <f t="shared" si="126"/>
        <v>0</v>
      </c>
      <c r="K1574" s="80">
        <f t="shared" si="127"/>
        <v>1</v>
      </c>
      <c r="L1574" s="28">
        <f t="shared" si="128"/>
        <v>0</v>
      </c>
      <c r="M1574" s="28">
        <f t="shared" si="129"/>
        <v>0</v>
      </c>
    </row>
    <row r="1575" spans="1:13" ht="14.15" customHeight="1" x14ac:dyDescent="0.25">
      <c r="A1575" s="129">
        <v>16320689</v>
      </c>
      <c r="B1575" s="129" t="s">
        <v>435</v>
      </c>
      <c r="C1575" s="129" t="s">
        <v>2738</v>
      </c>
      <c r="D1575" s="4" t="s">
        <v>2991</v>
      </c>
      <c r="E1575" s="6">
        <v>1</v>
      </c>
      <c r="F1575" s="6"/>
      <c r="G1575" s="7"/>
      <c r="H1575" s="122">
        <f>VLOOKUP(A1575,'NIP totaal 2020'!$A$4:$I$1943,9,0)</f>
        <v>0</v>
      </c>
      <c r="I1575" s="32">
        <f t="shared" si="125"/>
        <v>0</v>
      </c>
      <c r="J1575" s="27">
        <f t="shared" si="126"/>
        <v>0</v>
      </c>
      <c r="K1575" s="80">
        <f t="shared" si="127"/>
        <v>1</v>
      </c>
      <c r="L1575" s="28">
        <f t="shared" si="128"/>
        <v>0</v>
      </c>
      <c r="M1575" s="28">
        <f t="shared" si="129"/>
        <v>0</v>
      </c>
    </row>
    <row r="1576" spans="1:13" ht="14.15" customHeight="1" x14ac:dyDescent="0.25">
      <c r="A1576" s="129">
        <v>16320697</v>
      </c>
      <c r="B1576" s="129" t="s">
        <v>435</v>
      </c>
      <c r="C1576" s="129" t="s">
        <v>2738</v>
      </c>
      <c r="D1576" s="4" t="s">
        <v>2991</v>
      </c>
      <c r="E1576" s="6">
        <v>1</v>
      </c>
      <c r="F1576" s="6"/>
      <c r="G1576" s="7"/>
      <c r="H1576" s="122">
        <f>VLOOKUP(A1576,'NIP totaal 2020'!$A$4:$I$1943,9,0)</f>
        <v>0</v>
      </c>
      <c r="I1576" s="32">
        <f t="shared" si="125"/>
        <v>0</v>
      </c>
      <c r="J1576" s="27">
        <f t="shared" si="126"/>
        <v>0</v>
      </c>
      <c r="K1576" s="80">
        <f t="shared" si="127"/>
        <v>1</v>
      </c>
      <c r="L1576" s="28">
        <f t="shared" si="128"/>
        <v>0</v>
      </c>
      <c r="M1576" s="28">
        <f t="shared" si="129"/>
        <v>0</v>
      </c>
    </row>
    <row r="1577" spans="1:13" ht="14.15" customHeight="1" x14ac:dyDescent="0.25">
      <c r="A1577" s="129">
        <v>16329406</v>
      </c>
      <c r="B1577" s="129" t="s">
        <v>435</v>
      </c>
      <c r="C1577" s="129" t="s">
        <v>2738</v>
      </c>
      <c r="D1577" s="4" t="s">
        <v>2991</v>
      </c>
      <c r="E1577" s="6">
        <v>1</v>
      </c>
      <c r="F1577" s="6"/>
      <c r="G1577" s="7"/>
      <c r="H1577" s="122">
        <f>VLOOKUP(A1577,'NIP totaal 2020'!$A$4:$I$1943,9,0)</f>
        <v>0</v>
      </c>
      <c r="I1577" s="32">
        <f t="shared" si="125"/>
        <v>0</v>
      </c>
      <c r="J1577" s="27">
        <f t="shared" si="126"/>
        <v>0</v>
      </c>
      <c r="K1577" s="80">
        <f t="shared" si="127"/>
        <v>1</v>
      </c>
      <c r="L1577" s="28">
        <f t="shared" si="128"/>
        <v>0</v>
      </c>
      <c r="M1577" s="28">
        <f t="shared" si="129"/>
        <v>0</v>
      </c>
    </row>
    <row r="1578" spans="1:13" ht="14.15" customHeight="1" x14ac:dyDescent="0.25">
      <c r="A1578" s="129">
        <v>16347889</v>
      </c>
      <c r="B1578" s="129" t="s">
        <v>435</v>
      </c>
      <c r="C1578" s="129" t="s">
        <v>2738</v>
      </c>
      <c r="D1578" s="4" t="s">
        <v>2991</v>
      </c>
      <c r="E1578" s="6">
        <v>1</v>
      </c>
      <c r="F1578" s="6"/>
      <c r="G1578" s="7"/>
      <c r="H1578" s="122">
        <f>VLOOKUP(A1578,'NIP totaal 2020'!$A$4:$I$1943,9,0)</f>
        <v>0</v>
      </c>
      <c r="I1578" s="32">
        <f t="shared" si="125"/>
        <v>0</v>
      </c>
      <c r="J1578" s="27">
        <f t="shared" si="126"/>
        <v>0</v>
      </c>
      <c r="K1578" s="80">
        <f t="shared" si="127"/>
        <v>1</v>
      </c>
      <c r="L1578" s="28">
        <f t="shared" si="128"/>
        <v>0</v>
      </c>
      <c r="M1578" s="28">
        <f t="shared" si="129"/>
        <v>0</v>
      </c>
    </row>
    <row r="1579" spans="1:13" ht="14.15" customHeight="1" x14ac:dyDescent="0.25">
      <c r="A1579" s="129">
        <v>16348133</v>
      </c>
      <c r="B1579" s="129" t="s">
        <v>436</v>
      </c>
      <c r="C1579" s="129" t="s">
        <v>437</v>
      </c>
      <c r="D1579" s="4" t="s">
        <v>2991</v>
      </c>
      <c r="E1579" s="6">
        <v>1</v>
      </c>
      <c r="F1579" s="6"/>
      <c r="G1579" s="7"/>
      <c r="H1579" s="122">
        <f>VLOOKUP(A1579,'NIP totaal 2020'!$A$4:$I$1943,9,0)</f>
        <v>0</v>
      </c>
      <c r="I1579" s="32">
        <f t="shared" si="125"/>
        <v>0</v>
      </c>
      <c r="J1579" s="27">
        <f t="shared" si="126"/>
        <v>0</v>
      </c>
      <c r="K1579" s="80">
        <f t="shared" si="127"/>
        <v>1</v>
      </c>
      <c r="L1579" s="28">
        <f t="shared" si="128"/>
        <v>0</v>
      </c>
      <c r="M1579" s="28">
        <f t="shared" si="129"/>
        <v>0</v>
      </c>
    </row>
    <row r="1580" spans="1:13" ht="14.15" customHeight="1" x14ac:dyDescent="0.25">
      <c r="A1580" s="129">
        <v>16348303</v>
      </c>
      <c r="B1580" s="129" t="s">
        <v>489</v>
      </c>
      <c r="C1580" s="129" t="s">
        <v>490</v>
      </c>
      <c r="D1580" s="4" t="s">
        <v>2991</v>
      </c>
      <c r="E1580" s="6">
        <v>1</v>
      </c>
      <c r="F1580" s="6"/>
      <c r="G1580" s="7"/>
      <c r="H1580" s="122">
        <f>VLOOKUP(A1580,'NIP totaal 2020'!$A$4:$I$1943,9,0)</f>
        <v>0</v>
      </c>
      <c r="I1580" s="32">
        <f t="shared" si="125"/>
        <v>0</v>
      </c>
      <c r="J1580" s="27">
        <f t="shared" si="126"/>
        <v>0</v>
      </c>
      <c r="K1580" s="80">
        <f t="shared" si="127"/>
        <v>1</v>
      </c>
      <c r="L1580" s="28">
        <f t="shared" si="128"/>
        <v>0</v>
      </c>
      <c r="M1580" s="28">
        <f t="shared" si="129"/>
        <v>0</v>
      </c>
    </row>
    <row r="1581" spans="1:13" ht="14.15" customHeight="1" x14ac:dyDescent="0.25">
      <c r="A1581" s="129">
        <v>16373146</v>
      </c>
      <c r="B1581" s="129" t="s">
        <v>436</v>
      </c>
      <c r="C1581" s="129" t="s">
        <v>437</v>
      </c>
      <c r="D1581" s="4" t="s">
        <v>2991</v>
      </c>
      <c r="E1581" s="6">
        <v>2</v>
      </c>
      <c r="F1581" s="6"/>
      <c r="G1581" s="7"/>
      <c r="H1581" s="122">
        <f>VLOOKUP(A1581,'NIP totaal 2020'!$A$4:$I$1943,9,0)</f>
        <v>0</v>
      </c>
      <c r="I1581" s="32">
        <f t="shared" si="125"/>
        <v>0</v>
      </c>
      <c r="J1581" s="27">
        <f t="shared" si="126"/>
        <v>0</v>
      </c>
      <c r="K1581" s="80">
        <f t="shared" si="127"/>
        <v>1</v>
      </c>
      <c r="L1581" s="28">
        <f t="shared" si="128"/>
        <v>0</v>
      </c>
      <c r="M1581" s="28">
        <f t="shared" si="129"/>
        <v>0</v>
      </c>
    </row>
    <row r="1582" spans="1:13" ht="14.15" customHeight="1" x14ac:dyDescent="0.25">
      <c r="A1582" s="129">
        <v>16374851</v>
      </c>
      <c r="B1582" s="129" t="s">
        <v>436</v>
      </c>
      <c r="C1582" s="129" t="s">
        <v>437</v>
      </c>
      <c r="D1582" s="4" t="s">
        <v>2991</v>
      </c>
      <c r="E1582" s="6">
        <v>3</v>
      </c>
      <c r="F1582" s="6"/>
      <c r="G1582" s="7"/>
      <c r="H1582" s="122">
        <f>VLOOKUP(A1582,'NIP totaal 2020'!$A$4:$I$1943,9,0)</f>
        <v>0</v>
      </c>
      <c r="I1582" s="32">
        <f t="shared" si="125"/>
        <v>0</v>
      </c>
      <c r="J1582" s="27">
        <f t="shared" si="126"/>
        <v>0</v>
      </c>
      <c r="K1582" s="80">
        <f t="shared" si="127"/>
        <v>1</v>
      </c>
      <c r="L1582" s="28">
        <f t="shared" si="128"/>
        <v>0</v>
      </c>
      <c r="M1582" s="28">
        <f t="shared" si="129"/>
        <v>0</v>
      </c>
    </row>
    <row r="1583" spans="1:13" ht="14.15" customHeight="1" x14ac:dyDescent="0.25">
      <c r="A1583" s="129">
        <v>16374878</v>
      </c>
      <c r="B1583" s="129" t="s">
        <v>436</v>
      </c>
      <c r="C1583" s="129" t="s">
        <v>437</v>
      </c>
      <c r="D1583" s="4" t="s">
        <v>2991</v>
      </c>
      <c r="E1583" s="6">
        <v>1</v>
      </c>
      <c r="F1583" s="6"/>
      <c r="G1583" s="7"/>
      <c r="H1583" s="122">
        <f>VLOOKUP(A1583,'NIP totaal 2020'!$A$4:$I$1943,9,0)</f>
        <v>0</v>
      </c>
      <c r="I1583" s="32">
        <f t="shared" si="125"/>
        <v>0</v>
      </c>
      <c r="J1583" s="27">
        <f t="shared" si="126"/>
        <v>0</v>
      </c>
      <c r="K1583" s="80">
        <f t="shared" si="127"/>
        <v>1</v>
      </c>
      <c r="L1583" s="28">
        <f t="shared" si="128"/>
        <v>0</v>
      </c>
      <c r="M1583" s="28">
        <f t="shared" si="129"/>
        <v>0</v>
      </c>
    </row>
    <row r="1584" spans="1:13" ht="14.15" customHeight="1" x14ac:dyDescent="0.25">
      <c r="A1584" s="129">
        <v>16374975</v>
      </c>
      <c r="B1584" s="129" t="s">
        <v>436</v>
      </c>
      <c r="C1584" s="129" t="s">
        <v>437</v>
      </c>
      <c r="D1584" s="4" t="s">
        <v>2991</v>
      </c>
      <c r="E1584" s="6">
        <v>2</v>
      </c>
      <c r="F1584" s="6"/>
      <c r="G1584" s="7"/>
      <c r="H1584" s="122">
        <f>VLOOKUP(A1584,'NIP totaal 2020'!$A$4:$I$1943,9,0)</f>
        <v>0</v>
      </c>
      <c r="I1584" s="32">
        <f t="shared" si="125"/>
        <v>0</v>
      </c>
      <c r="J1584" s="27">
        <f t="shared" si="126"/>
        <v>0</v>
      </c>
      <c r="K1584" s="80">
        <f t="shared" si="127"/>
        <v>1</v>
      </c>
      <c r="L1584" s="28">
        <f t="shared" si="128"/>
        <v>0</v>
      </c>
      <c r="M1584" s="28">
        <f t="shared" si="129"/>
        <v>0</v>
      </c>
    </row>
    <row r="1585" spans="1:13" ht="14.15" customHeight="1" x14ac:dyDescent="0.25">
      <c r="A1585" s="129">
        <v>16379527</v>
      </c>
      <c r="B1585" s="129" t="s">
        <v>491</v>
      </c>
      <c r="C1585" s="129" t="s">
        <v>492</v>
      </c>
      <c r="D1585" s="4" t="s">
        <v>2991</v>
      </c>
      <c r="E1585" s="6">
        <v>4</v>
      </c>
      <c r="F1585" s="6"/>
      <c r="G1585" s="7"/>
      <c r="H1585" s="122">
        <f>VLOOKUP(A1585,'NIP totaal 2020'!$A$4:$I$1943,9,0)</f>
        <v>0</v>
      </c>
      <c r="I1585" s="32">
        <f t="shared" si="125"/>
        <v>0</v>
      </c>
      <c r="J1585" s="27">
        <f t="shared" si="126"/>
        <v>0</v>
      </c>
      <c r="K1585" s="80">
        <f t="shared" si="127"/>
        <v>1</v>
      </c>
      <c r="L1585" s="28">
        <f t="shared" si="128"/>
        <v>0</v>
      </c>
      <c r="M1585" s="28">
        <f t="shared" si="129"/>
        <v>0</v>
      </c>
    </row>
    <row r="1586" spans="1:13" ht="14.15" customHeight="1" x14ac:dyDescent="0.25">
      <c r="A1586" s="129">
        <v>16379535</v>
      </c>
      <c r="B1586" s="129" t="s">
        <v>491</v>
      </c>
      <c r="C1586" s="129" t="s">
        <v>492</v>
      </c>
      <c r="D1586" s="4" t="s">
        <v>2991</v>
      </c>
      <c r="E1586" s="6">
        <v>8</v>
      </c>
      <c r="F1586" s="6"/>
      <c r="G1586" s="7"/>
      <c r="H1586" s="122">
        <f>VLOOKUP(A1586,'NIP totaal 2020'!$A$4:$I$1943,9,0)</f>
        <v>0</v>
      </c>
      <c r="I1586" s="32">
        <f t="shared" si="125"/>
        <v>0</v>
      </c>
      <c r="J1586" s="27">
        <f t="shared" si="126"/>
        <v>0</v>
      </c>
      <c r="K1586" s="80">
        <f t="shared" si="127"/>
        <v>1</v>
      </c>
      <c r="L1586" s="28">
        <f t="shared" si="128"/>
        <v>0</v>
      </c>
      <c r="M1586" s="28">
        <f t="shared" si="129"/>
        <v>0</v>
      </c>
    </row>
    <row r="1587" spans="1:13" ht="14.15" customHeight="1" x14ac:dyDescent="0.25">
      <c r="A1587" s="129">
        <v>16379586</v>
      </c>
      <c r="B1587" s="129" t="s">
        <v>468</v>
      </c>
      <c r="C1587" s="129" t="s">
        <v>469</v>
      </c>
      <c r="D1587" s="4" t="s">
        <v>2991</v>
      </c>
      <c r="E1587" s="6">
        <v>1</v>
      </c>
      <c r="F1587" s="6"/>
      <c r="G1587" s="7"/>
      <c r="H1587" s="122">
        <f>VLOOKUP(A1587,'NIP totaal 2020'!$A$4:$I$1943,9,0)</f>
        <v>0</v>
      </c>
      <c r="I1587" s="32">
        <f t="shared" si="125"/>
        <v>0</v>
      </c>
      <c r="J1587" s="27">
        <f t="shared" si="126"/>
        <v>0</v>
      </c>
      <c r="K1587" s="80">
        <f t="shared" si="127"/>
        <v>1</v>
      </c>
      <c r="L1587" s="28">
        <f t="shared" si="128"/>
        <v>0</v>
      </c>
      <c r="M1587" s="28">
        <f t="shared" si="129"/>
        <v>0</v>
      </c>
    </row>
    <row r="1588" spans="1:13" ht="14.15" customHeight="1" x14ac:dyDescent="0.25">
      <c r="A1588" s="129">
        <v>16387422</v>
      </c>
      <c r="B1588" s="129" t="s">
        <v>435</v>
      </c>
      <c r="C1588" s="129" t="s">
        <v>2738</v>
      </c>
      <c r="D1588" s="4" t="s">
        <v>2991</v>
      </c>
      <c r="E1588" s="6">
        <v>1</v>
      </c>
      <c r="F1588" s="6"/>
      <c r="G1588" s="7"/>
      <c r="H1588" s="122">
        <f>VLOOKUP(A1588,'NIP totaal 2020'!$A$4:$I$1943,9,0)</f>
        <v>0</v>
      </c>
      <c r="I1588" s="32">
        <f t="shared" si="125"/>
        <v>0</v>
      </c>
      <c r="J1588" s="27">
        <f t="shared" si="126"/>
        <v>0</v>
      </c>
      <c r="K1588" s="80">
        <f t="shared" si="127"/>
        <v>1</v>
      </c>
      <c r="L1588" s="28">
        <f t="shared" si="128"/>
        <v>0</v>
      </c>
      <c r="M1588" s="28">
        <f t="shared" si="129"/>
        <v>0</v>
      </c>
    </row>
    <row r="1589" spans="1:13" ht="14.15" customHeight="1" x14ac:dyDescent="0.25">
      <c r="A1589" s="129">
        <v>16400860</v>
      </c>
      <c r="B1589" s="129" t="s">
        <v>458</v>
      </c>
      <c r="C1589" s="129" t="s">
        <v>459</v>
      </c>
      <c r="D1589" s="4" t="s">
        <v>2991</v>
      </c>
      <c r="E1589" s="6">
        <v>1</v>
      </c>
      <c r="F1589" s="6"/>
      <c r="G1589" s="7"/>
      <c r="H1589" s="122">
        <f>VLOOKUP(A1589,'NIP totaal 2020'!$A$4:$I$1943,9,0)</f>
        <v>0</v>
      </c>
      <c r="I1589" s="32">
        <f t="shared" si="125"/>
        <v>0</v>
      </c>
      <c r="J1589" s="27">
        <f t="shared" si="126"/>
        <v>0</v>
      </c>
      <c r="K1589" s="80">
        <f t="shared" si="127"/>
        <v>1</v>
      </c>
      <c r="L1589" s="28">
        <f t="shared" si="128"/>
        <v>0</v>
      </c>
      <c r="M1589" s="28">
        <f t="shared" si="129"/>
        <v>0</v>
      </c>
    </row>
    <row r="1590" spans="1:13" ht="14.15" customHeight="1" x14ac:dyDescent="0.25">
      <c r="A1590" s="129">
        <v>16406702</v>
      </c>
      <c r="B1590" s="129" t="s">
        <v>493</v>
      </c>
      <c r="C1590" s="129" t="s">
        <v>2743</v>
      </c>
      <c r="D1590" s="4" t="s">
        <v>2991</v>
      </c>
      <c r="E1590" s="6">
        <v>1</v>
      </c>
      <c r="F1590" s="6"/>
      <c r="G1590" s="7"/>
      <c r="H1590" s="122">
        <f>VLOOKUP(A1590,'NIP totaal 2020'!$A$4:$I$1943,9,0)</f>
        <v>0</v>
      </c>
      <c r="I1590" s="32">
        <f t="shared" si="125"/>
        <v>0</v>
      </c>
      <c r="J1590" s="27">
        <f t="shared" si="126"/>
        <v>0</v>
      </c>
      <c r="K1590" s="80">
        <f t="shared" si="127"/>
        <v>1</v>
      </c>
      <c r="L1590" s="28">
        <f t="shared" si="128"/>
        <v>0</v>
      </c>
      <c r="M1590" s="28">
        <f t="shared" si="129"/>
        <v>0</v>
      </c>
    </row>
    <row r="1591" spans="1:13" ht="14.15" customHeight="1" x14ac:dyDescent="0.25">
      <c r="A1591" s="129">
        <v>16412788</v>
      </c>
      <c r="B1591" s="129" t="s">
        <v>494</v>
      </c>
      <c r="C1591" s="129" t="s">
        <v>495</v>
      </c>
      <c r="D1591" s="4" t="s">
        <v>2991</v>
      </c>
      <c r="E1591" s="6">
        <v>10</v>
      </c>
      <c r="F1591" s="6"/>
      <c r="G1591" s="7"/>
      <c r="H1591" s="122">
        <f>VLOOKUP(A1591,'NIP totaal 2020'!$A$4:$I$1943,9,0)</f>
        <v>0</v>
      </c>
      <c r="I1591" s="32">
        <f t="shared" si="125"/>
        <v>0</v>
      </c>
      <c r="J1591" s="27">
        <f t="shared" si="126"/>
        <v>0</v>
      </c>
      <c r="K1591" s="80">
        <f t="shared" si="127"/>
        <v>1</v>
      </c>
      <c r="L1591" s="28">
        <f t="shared" si="128"/>
        <v>0</v>
      </c>
      <c r="M1591" s="28">
        <f t="shared" si="129"/>
        <v>0</v>
      </c>
    </row>
    <row r="1592" spans="1:13" ht="14.15" customHeight="1" x14ac:dyDescent="0.25">
      <c r="A1592" s="129">
        <v>16413156</v>
      </c>
      <c r="B1592" s="129" t="s">
        <v>441</v>
      </c>
      <c r="C1592" s="129" t="s">
        <v>442</v>
      </c>
      <c r="D1592" s="4" t="s">
        <v>2991</v>
      </c>
      <c r="E1592" s="6">
        <v>1</v>
      </c>
      <c r="F1592" s="6"/>
      <c r="G1592" s="7"/>
      <c r="H1592" s="122">
        <f>VLOOKUP(A1592,'NIP totaal 2020'!$A$4:$I$1943,9,0)</f>
        <v>0</v>
      </c>
      <c r="I1592" s="32">
        <f t="shared" si="125"/>
        <v>0</v>
      </c>
      <c r="J1592" s="27">
        <f t="shared" si="126"/>
        <v>0</v>
      </c>
      <c r="K1592" s="80">
        <f t="shared" si="127"/>
        <v>1</v>
      </c>
      <c r="L1592" s="28">
        <f t="shared" si="128"/>
        <v>0</v>
      </c>
      <c r="M1592" s="28">
        <f t="shared" si="129"/>
        <v>0</v>
      </c>
    </row>
    <row r="1593" spans="1:13" ht="14.15" customHeight="1" x14ac:dyDescent="0.25">
      <c r="A1593" s="129">
        <v>16413164</v>
      </c>
      <c r="B1593" s="129" t="s">
        <v>441</v>
      </c>
      <c r="C1593" s="129" t="s">
        <v>442</v>
      </c>
      <c r="D1593" s="4" t="s">
        <v>2991</v>
      </c>
      <c r="E1593" s="6">
        <v>1</v>
      </c>
      <c r="F1593" s="6"/>
      <c r="G1593" s="7"/>
      <c r="H1593" s="122">
        <f>VLOOKUP(A1593,'NIP totaal 2020'!$A$4:$I$1943,9,0)</f>
        <v>0</v>
      </c>
      <c r="I1593" s="32">
        <f t="shared" si="125"/>
        <v>0</v>
      </c>
      <c r="J1593" s="27">
        <f t="shared" si="126"/>
        <v>0</v>
      </c>
      <c r="K1593" s="80">
        <f t="shared" si="127"/>
        <v>1</v>
      </c>
      <c r="L1593" s="28">
        <f t="shared" si="128"/>
        <v>0</v>
      </c>
      <c r="M1593" s="28">
        <f t="shared" si="129"/>
        <v>0</v>
      </c>
    </row>
    <row r="1594" spans="1:13" ht="14.15" customHeight="1" x14ac:dyDescent="0.25">
      <c r="A1594" s="129">
        <v>16516729</v>
      </c>
      <c r="B1594" s="129" t="s">
        <v>481</v>
      </c>
      <c r="C1594" s="129" t="s">
        <v>482</v>
      </c>
      <c r="D1594" s="4" t="s">
        <v>2991</v>
      </c>
      <c r="E1594" s="6">
        <v>1</v>
      </c>
      <c r="F1594" s="6"/>
      <c r="G1594" s="7"/>
      <c r="H1594" s="122">
        <f>VLOOKUP(A1594,'NIP totaal 2020'!$A$4:$I$1943,9,0)</f>
        <v>0</v>
      </c>
      <c r="I1594" s="32">
        <f t="shared" si="125"/>
        <v>0</v>
      </c>
      <c r="J1594" s="27">
        <f t="shared" si="126"/>
        <v>0</v>
      </c>
      <c r="K1594" s="80">
        <f t="shared" si="127"/>
        <v>1</v>
      </c>
      <c r="L1594" s="28">
        <f t="shared" si="128"/>
        <v>0</v>
      </c>
      <c r="M1594" s="28">
        <f t="shared" si="129"/>
        <v>0</v>
      </c>
    </row>
    <row r="1595" spans="1:13" ht="14.15" customHeight="1" x14ac:dyDescent="0.25">
      <c r="A1595" s="129">
        <v>16520831</v>
      </c>
      <c r="B1595" s="129" t="s">
        <v>441</v>
      </c>
      <c r="C1595" s="129" t="s">
        <v>442</v>
      </c>
      <c r="D1595" s="4" t="s">
        <v>2991</v>
      </c>
      <c r="E1595" s="6">
        <v>1</v>
      </c>
      <c r="F1595" s="6"/>
      <c r="G1595" s="7"/>
      <c r="H1595" s="122">
        <f>VLOOKUP(A1595,'NIP totaal 2020'!$A$4:$I$1943,9,0)</f>
        <v>0</v>
      </c>
      <c r="I1595" s="32">
        <f t="shared" si="125"/>
        <v>0</v>
      </c>
      <c r="J1595" s="27">
        <f t="shared" si="126"/>
        <v>0</v>
      </c>
      <c r="K1595" s="80">
        <f t="shared" si="127"/>
        <v>1</v>
      </c>
      <c r="L1595" s="28">
        <f t="shared" si="128"/>
        <v>0</v>
      </c>
      <c r="M1595" s="28">
        <f t="shared" si="129"/>
        <v>0</v>
      </c>
    </row>
    <row r="1596" spans="1:13" ht="14.15" customHeight="1" x14ac:dyDescent="0.25">
      <c r="A1596" s="129">
        <v>16520858</v>
      </c>
      <c r="B1596" s="129" t="s">
        <v>441</v>
      </c>
      <c r="C1596" s="129" t="s">
        <v>442</v>
      </c>
      <c r="D1596" s="4" t="s">
        <v>2991</v>
      </c>
      <c r="E1596" s="6">
        <v>1</v>
      </c>
      <c r="F1596" s="6"/>
      <c r="G1596" s="7"/>
      <c r="H1596" s="122">
        <f>VLOOKUP(A1596,'NIP totaal 2020'!$A$4:$I$1943,9,0)</f>
        <v>0</v>
      </c>
      <c r="I1596" s="32">
        <f t="shared" si="125"/>
        <v>0</v>
      </c>
      <c r="J1596" s="27">
        <f t="shared" si="126"/>
        <v>0</v>
      </c>
      <c r="K1596" s="80">
        <f t="shared" si="127"/>
        <v>1</v>
      </c>
      <c r="L1596" s="28">
        <f t="shared" si="128"/>
        <v>0</v>
      </c>
      <c r="M1596" s="28">
        <f t="shared" si="129"/>
        <v>0</v>
      </c>
    </row>
    <row r="1597" spans="1:13" ht="14.15" customHeight="1" x14ac:dyDescent="0.25">
      <c r="A1597" s="129">
        <v>16523253</v>
      </c>
      <c r="B1597" s="129" t="s">
        <v>436</v>
      </c>
      <c r="C1597" s="129" t="s">
        <v>437</v>
      </c>
      <c r="D1597" s="4" t="s">
        <v>2991</v>
      </c>
      <c r="E1597" s="6">
        <v>2</v>
      </c>
      <c r="F1597" s="6"/>
      <c r="G1597" s="7"/>
      <c r="H1597" s="122">
        <f>VLOOKUP(A1597,'NIP totaal 2020'!$A$4:$I$1943,9,0)</f>
        <v>0</v>
      </c>
      <c r="I1597" s="32">
        <f t="shared" si="125"/>
        <v>0</v>
      </c>
      <c r="J1597" s="27">
        <f t="shared" si="126"/>
        <v>0</v>
      </c>
      <c r="K1597" s="80">
        <f t="shared" si="127"/>
        <v>1</v>
      </c>
      <c r="L1597" s="28">
        <f t="shared" si="128"/>
        <v>0</v>
      </c>
      <c r="M1597" s="28">
        <f t="shared" si="129"/>
        <v>0</v>
      </c>
    </row>
    <row r="1598" spans="1:13" ht="14.15" customHeight="1" x14ac:dyDescent="0.25">
      <c r="A1598" s="129">
        <v>16531183</v>
      </c>
      <c r="B1598" s="129" t="s">
        <v>466</v>
      </c>
      <c r="C1598" s="129" t="s">
        <v>467</v>
      </c>
      <c r="D1598" s="4" t="s">
        <v>2991</v>
      </c>
      <c r="E1598" s="6">
        <v>1</v>
      </c>
      <c r="F1598" s="6"/>
      <c r="G1598" s="7"/>
      <c r="H1598" s="122">
        <f>VLOOKUP(A1598,'NIP totaal 2020'!$A$4:$I$1943,9,0)</f>
        <v>0</v>
      </c>
      <c r="I1598" s="32">
        <f t="shared" si="125"/>
        <v>0</v>
      </c>
      <c r="J1598" s="27">
        <f t="shared" si="126"/>
        <v>0</v>
      </c>
      <c r="K1598" s="80">
        <f t="shared" si="127"/>
        <v>1</v>
      </c>
      <c r="L1598" s="28">
        <f t="shared" si="128"/>
        <v>0</v>
      </c>
      <c r="M1598" s="28">
        <f t="shared" si="129"/>
        <v>0</v>
      </c>
    </row>
    <row r="1599" spans="1:13" ht="14.15" customHeight="1" x14ac:dyDescent="0.25">
      <c r="A1599" s="129">
        <v>16568419</v>
      </c>
      <c r="B1599" s="129" t="s">
        <v>496</v>
      </c>
      <c r="C1599" s="129" t="s">
        <v>497</v>
      </c>
      <c r="D1599" s="4" t="s">
        <v>2991</v>
      </c>
      <c r="E1599" s="6">
        <v>1</v>
      </c>
      <c r="F1599" s="6"/>
      <c r="G1599" s="7"/>
      <c r="H1599" s="122">
        <f>VLOOKUP(A1599,'NIP totaal 2020'!$A$4:$I$1943,9,0)</f>
        <v>0</v>
      </c>
      <c r="I1599" s="32">
        <f t="shared" si="125"/>
        <v>0</v>
      </c>
      <c r="J1599" s="27">
        <f t="shared" si="126"/>
        <v>0</v>
      </c>
      <c r="K1599" s="80">
        <f t="shared" si="127"/>
        <v>1</v>
      </c>
      <c r="L1599" s="28">
        <f t="shared" si="128"/>
        <v>0</v>
      </c>
      <c r="M1599" s="28">
        <f t="shared" si="129"/>
        <v>0</v>
      </c>
    </row>
    <row r="1600" spans="1:13" ht="14.15" customHeight="1" x14ac:dyDescent="0.25">
      <c r="A1600" s="129">
        <v>16570006</v>
      </c>
      <c r="B1600" s="129" t="s">
        <v>458</v>
      </c>
      <c r="C1600" s="129" t="s">
        <v>459</v>
      </c>
      <c r="D1600" s="4" t="s">
        <v>2991</v>
      </c>
      <c r="E1600" s="6">
        <v>1</v>
      </c>
      <c r="F1600" s="6"/>
      <c r="G1600" s="7"/>
      <c r="H1600" s="122">
        <f>VLOOKUP(A1600,'NIP totaal 2020'!$A$4:$I$1943,9,0)</f>
        <v>0</v>
      </c>
      <c r="I1600" s="32">
        <f t="shared" si="125"/>
        <v>0</v>
      </c>
      <c r="J1600" s="27">
        <f t="shared" si="126"/>
        <v>0</v>
      </c>
      <c r="K1600" s="80">
        <f t="shared" si="127"/>
        <v>1</v>
      </c>
      <c r="L1600" s="28">
        <f t="shared" si="128"/>
        <v>0</v>
      </c>
      <c r="M1600" s="28">
        <f t="shared" si="129"/>
        <v>0</v>
      </c>
    </row>
    <row r="1601" spans="1:13" ht="14.15" customHeight="1" x14ac:dyDescent="0.25">
      <c r="A1601" s="129">
        <v>16570138</v>
      </c>
      <c r="B1601" s="129" t="s">
        <v>458</v>
      </c>
      <c r="C1601" s="129" t="s">
        <v>459</v>
      </c>
      <c r="D1601" s="4" t="s">
        <v>2991</v>
      </c>
      <c r="E1601" s="6">
        <v>1</v>
      </c>
      <c r="F1601" s="6"/>
      <c r="G1601" s="7"/>
      <c r="H1601" s="122">
        <f>VLOOKUP(A1601,'NIP totaal 2020'!$A$4:$I$1943,9,0)</f>
        <v>0</v>
      </c>
      <c r="I1601" s="32">
        <f t="shared" si="125"/>
        <v>0</v>
      </c>
      <c r="J1601" s="27">
        <f t="shared" si="126"/>
        <v>0</v>
      </c>
      <c r="K1601" s="80">
        <f t="shared" si="127"/>
        <v>1</v>
      </c>
      <c r="L1601" s="28">
        <f t="shared" si="128"/>
        <v>0</v>
      </c>
      <c r="M1601" s="28">
        <f t="shared" si="129"/>
        <v>0</v>
      </c>
    </row>
    <row r="1602" spans="1:13" ht="14.15" customHeight="1" x14ac:dyDescent="0.25">
      <c r="A1602" s="129">
        <v>16570227</v>
      </c>
      <c r="B1602" s="129" t="s">
        <v>448</v>
      </c>
      <c r="C1602" s="129" t="s">
        <v>449</v>
      </c>
      <c r="D1602" s="4" t="s">
        <v>2991</v>
      </c>
      <c r="E1602" s="6">
        <v>1</v>
      </c>
      <c r="F1602" s="6"/>
      <c r="G1602" s="7"/>
      <c r="H1602" s="122">
        <f>VLOOKUP(A1602,'NIP totaal 2020'!$A$4:$I$1943,9,0)</f>
        <v>0</v>
      </c>
      <c r="I1602" s="32">
        <f t="shared" si="125"/>
        <v>0</v>
      </c>
      <c r="J1602" s="27">
        <f t="shared" si="126"/>
        <v>0</v>
      </c>
      <c r="K1602" s="80">
        <f t="shared" si="127"/>
        <v>1</v>
      </c>
      <c r="L1602" s="28">
        <f t="shared" si="128"/>
        <v>0</v>
      </c>
      <c r="M1602" s="28">
        <f t="shared" si="129"/>
        <v>0</v>
      </c>
    </row>
    <row r="1603" spans="1:13" ht="14.15" customHeight="1" x14ac:dyDescent="0.25">
      <c r="A1603" s="129">
        <v>16573021</v>
      </c>
      <c r="B1603" s="129" t="s">
        <v>438</v>
      </c>
      <c r="C1603" s="129" t="s">
        <v>2739</v>
      </c>
      <c r="D1603" s="4" t="s">
        <v>2991</v>
      </c>
      <c r="E1603" s="6">
        <v>1</v>
      </c>
      <c r="F1603" s="6"/>
      <c r="G1603" s="7"/>
      <c r="H1603" s="122">
        <f>VLOOKUP(A1603,'NIP totaal 2020'!$A$4:$I$1943,9,0)</f>
        <v>0</v>
      </c>
      <c r="I1603" s="32">
        <f t="shared" si="125"/>
        <v>0</v>
      </c>
      <c r="J1603" s="27">
        <f t="shared" si="126"/>
        <v>0</v>
      </c>
      <c r="K1603" s="80">
        <f t="shared" si="127"/>
        <v>1</v>
      </c>
      <c r="L1603" s="28">
        <f t="shared" si="128"/>
        <v>0</v>
      </c>
      <c r="M1603" s="28">
        <f t="shared" si="129"/>
        <v>0</v>
      </c>
    </row>
    <row r="1604" spans="1:13" ht="14.15" customHeight="1" x14ac:dyDescent="0.25">
      <c r="A1604" s="129">
        <v>16596587</v>
      </c>
      <c r="B1604" s="129" t="s">
        <v>498</v>
      </c>
      <c r="C1604" s="129" t="s">
        <v>499</v>
      </c>
      <c r="D1604" s="4" t="s">
        <v>2991</v>
      </c>
      <c r="E1604" s="6">
        <v>1</v>
      </c>
      <c r="F1604" s="6"/>
      <c r="G1604" s="7"/>
      <c r="H1604" s="122">
        <f>VLOOKUP(A1604,'NIP totaal 2020'!$A$4:$I$1943,9,0)</f>
        <v>0</v>
      </c>
      <c r="I1604" s="32">
        <f t="shared" si="125"/>
        <v>0</v>
      </c>
      <c r="J1604" s="27">
        <f t="shared" si="126"/>
        <v>0</v>
      </c>
      <c r="K1604" s="80">
        <f t="shared" si="127"/>
        <v>1</v>
      </c>
      <c r="L1604" s="28">
        <f t="shared" si="128"/>
        <v>0</v>
      </c>
      <c r="M1604" s="28">
        <f t="shared" si="129"/>
        <v>0</v>
      </c>
    </row>
    <row r="1605" spans="1:13" ht="14.15" customHeight="1" x14ac:dyDescent="0.25">
      <c r="A1605" s="129">
        <v>16602099</v>
      </c>
      <c r="B1605" s="129" t="s">
        <v>438</v>
      </c>
      <c r="C1605" s="129" t="s">
        <v>2739</v>
      </c>
      <c r="D1605" s="4" t="s">
        <v>2991</v>
      </c>
      <c r="E1605" s="6">
        <v>1</v>
      </c>
      <c r="F1605" s="6"/>
      <c r="G1605" s="7"/>
      <c r="H1605" s="122">
        <f>VLOOKUP(A1605,'NIP totaal 2020'!$A$4:$I$1943,9,0)</f>
        <v>0</v>
      </c>
      <c r="I1605" s="32">
        <f t="shared" si="125"/>
        <v>0</v>
      </c>
      <c r="J1605" s="27">
        <f t="shared" si="126"/>
        <v>0</v>
      </c>
      <c r="K1605" s="80">
        <f t="shared" si="127"/>
        <v>1</v>
      </c>
      <c r="L1605" s="28">
        <f t="shared" si="128"/>
        <v>0</v>
      </c>
      <c r="M1605" s="28">
        <f t="shared" si="129"/>
        <v>0</v>
      </c>
    </row>
    <row r="1606" spans="1:13" ht="14.15" customHeight="1" x14ac:dyDescent="0.25">
      <c r="A1606" s="129">
        <v>16602234</v>
      </c>
      <c r="B1606" s="129" t="s">
        <v>464</v>
      </c>
      <c r="C1606" s="129" t="s">
        <v>465</v>
      </c>
      <c r="D1606" s="4" t="s">
        <v>2991</v>
      </c>
      <c r="E1606" s="6">
        <v>1</v>
      </c>
      <c r="F1606" s="6"/>
      <c r="G1606" s="7"/>
      <c r="H1606" s="122">
        <f>VLOOKUP(A1606,'NIP totaal 2020'!$A$4:$I$1943,9,0)</f>
        <v>0</v>
      </c>
      <c r="I1606" s="32">
        <f t="shared" si="125"/>
        <v>0</v>
      </c>
      <c r="J1606" s="27">
        <f t="shared" si="126"/>
        <v>0</v>
      </c>
      <c r="K1606" s="80">
        <f t="shared" si="127"/>
        <v>1</v>
      </c>
      <c r="L1606" s="28">
        <f t="shared" si="128"/>
        <v>0</v>
      </c>
      <c r="M1606" s="28">
        <f t="shared" si="129"/>
        <v>0</v>
      </c>
    </row>
    <row r="1607" spans="1:13" ht="14.15" customHeight="1" x14ac:dyDescent="0.25">
      <c r="A1607" s="129">
        <v>16613937</v>
      </c>
      <c r="B1607" s="129" t="s">
        <v>456</v>
      </c>
      <c r="C1607" s="129" t="s">
        <v>457</v>
      </c>
      <c r="D1607" s="4" t="s">
        <v>2991</v>
      </c>
      <c r="E1607" s="6">
        <v>1</v>
      </c>
      <c r="F1607" s="6"/>
      <c r="G1607" s="7"/>
      <c r="H1607" s="122">
        <f>VLOOKUP(A1607,'NIP totaal 2020'!$A$4:$I$1943,9,0)</f>
        <v>0</v>
      </c>
      <c r="I1607" s="32">
        <f t="shared" si="125"/>
        <v>0</v>
      </c>
      <c r="J1607" s="27">
        <f t="shared" si="126"/>
        <v>0</v>
      </c>
      <c r="K1607" s="80">
        <f t="shared" si="127"/>
        <v>1</v>
      </c>
      <c r="L1607" s="28">
        <f t="shared" si="128"/>
        <v>0</v>
      </c>
      <c r="M1607" s="28">
        <f t="shared" si="129"/>
        <v>0</v>
      </c>
    </row>
    <row r="1608" spans="1:13" ht="14.15" customHeight="1" x14ac:dyDescent="0.25">
      <c r="A1608" s="129">
        <v>16628349</v>
      </c>
      <c r="B1608" s="129" t="s">
        <v>487</v>
      </c>
      <c r="C1608" s="129" t="s">
        <v>488</v>
      </c>
      <c r="D1608" s="4" t="s">
        <v>2991</v>
      </c>
      <c r="E1608" s="6">
        <v>1</v>
      </c>
      <c r="F1608" s="6"/>
      <c r="G1608" s="7"/>
      <c r="H1608" s="122">
        <f>VLOOKUP(A1608,'NIP totaal 2020'!$A$4:$I$1943,9,0)</f>
        <v>0</v>
      </c>
      <c r="I1608" s="32">
        <f t="shared" si="125"/>
        <v>0</v>
      </c>
      <c r="J1608" s="27">
        <f t="shared" si="126"/>
        <v>0</v>
      </c>
      <c r="K1608" s="80">
        <f t="shared" si="127"/>
        <v>1</v>
      </c>
      <c r="L1608" s="28">
        <f t="shared" si="128"/>
        <v>0</v>
      </c>
      <c r="M1608" s="28">
        <f t="shared" si="129"/>
        <v>0</v>
      </c>
    </row>
    <row r="1609" spans="1:13" ht="14.15" customHeight="1" x14ac:dyDescent="0.25">
      <c r="A1609" s="129">
        <v>16634896</v>
      </c>
      <c r="B1609" s="129" t="s">
        <v>435</v>
      </c>
      <c r="C1609" s="129" t="s">
        <v>2738</v>
      </c>
      <c r="D1609" s="4" t="s">
        <v>2991</v>
      </c>
      <c r="E1609" s="6">
        <v>1</v>
      </c>
      <c r="F1609" s="6"/>
      <c r="G1609" s="7"/>
      <c r="H1609" s="122">
        <f>VLOOKUP(A1609,'NIP totaal 2020'!$A$4:$I$1943,9,0)</f>
        <v>0</v>
      </c>
      <c r="I1609" s="32">
        <f t="shared" si="125"/>
        <v>0</v>
      </c>
      <c r="J1609" s="27">
        <f t="shared" si="126"/>
        <v>0</v>
      </c>
      <c r="K1609" s="80">
        <f t="shared" si="127"/>
        <v>1</v>
      </c>
      <c r="L1609" s="28">
        <f t="shared" si="128"/>
        <v>0</v>
      </c>
      <c r="M1609" s="28">
        <f t="shared" si="129"/>
        <v>0</v>
      </c>
    </row>
    <row r="1610" spans="1:13" ht="14.15" customHeight="1" x14ac:dyDescent="0.25">
      <c r="A1610" s="129">
        <v>16634918</v>
      </c>
      <c r="B1610" s="129" t="s">
        <v>435</v>
      </c>
      <c r="C1610" s="129" t="s">
        <v>2738</v>
      </c>
      <c r="D1610" s="4" t="s">
        <v>2991</v>
      </c>
      <c r="E1610" s="6">
        <v>1</v>
      </c>
      <c r="F1610" s="6"/>
      <c r="G1610" s="7"/>
      <c r="H1610" s="122">
        <f>VLOOKUP(A1610,'NIP totaal 2020'!$A$4:$I$1943,9,0)</f>
        <v>0</v>
      </c>
      <c r="I1610" s="32">
        <f t="shared" si="125"/>
        <v>0</v>
      </c>
      <c r="J1610" s="27">
        <f t="shared" si="126"/>
        <v>0</v>
      </c>
      <c r="K1610" s="80">
        <f t="shared" si="127"/>
        <v>1</v>
      </c>
      <c r="L1610" s="28">
        <f t="shared" si="128"/>
        <v>0</v>
      </c>
      <c r="M1610" s="28">
        <f t="shared" si="129"/>
        <v>0</v>
      </c>
    </row>
    <row r="1611" spans="1:13" ht="14.15" customHeight="1" x14ac:dyDescent="0.25">
      <c r="A1611" s="129">
        <v>16635329</v>
      </c>
      <c r="B1611" s="129" t="s">
        <v>435</v>
      </c>
      <c r="C1611" s="129" t="s">
        <v>2738</v>
      </c>
      <c r="D1611" s="4" t="s">
        <v>2991</v>
      </c>
      <c r="E1611" s="6">
        <v>1</v>
      </c>
      <c r="F1611" s="6"/>
      <c r="G1611" s="7"/>
      <c r="H1611" s="122">
        <f>VLOOKUP(A1611,'NIP totaal 2020'!$A$4:$I$1943,9,0)</f>
        <v>0</v>
      </c>
      <c r="I1611" s="32">
        <f t="shared" si="125"/>
        <v>0</v>
      </c>
      <c r="J1611" s="27">
        <f t="shared" si="126"/>
        <v>0</v>
      </c>
      <c r="K1611" s="80">
        <f t="shared" si="127"/>
        <v>1</v>
      </c>
      <c r="L1611" s="28">
        <f t="shared" si="128"/>
        <v>0</v>
      </c>
      <c r="M1611" s="28">
        <f t="shared" si="129"/>
        <v>0</v>
      </c>
    </row>
    <row r="1612" spans="1:13" ht="14.15" customHeight="1" x14ac:dyDescent="0.25">
      <c r="A1612" s="129">
        <v>16635337</v>
      </c>
      <c r="B1612" s="129" t="s">
        <v>435</v>
      </c>
      <c r="C1612" s="129" t="s">
        <v>2738</v>
      </c>
      <c r="D1612" s="4" t="s">
        <v>2991</v>
      </c>
      <c r="E1612" s="6">
        <v>1</v>
      </c>
      <c r="F1612" s="6"/>
      <c r="G1612" s="7"/>
      <c r="H1612" s="122">
        <f>VLOOKUP(A1612,'NIP totaal 2020'!$A$4:$I$1943,9,0)</f>
        <v>0</v>
      </c>
      <c r="I1612" s="32">
        <f t="shared" si="125"/>
        <v>0</v>
      </c>
      <c r="J1612" s="27">
        <f t="shared" si="126"/>
        <v>0</v>
      </c>
      <c r="K1612" s="80">
        <f t="shared" si="127"/>
        <v>1</v>
      </c>
      <c r="L1612" s="28">
        <f t="shared" si="128"/>
        <v>0</v>
      </c>
      <c r="M1612" s="28">
        <f t="shared" si="129"/>
        <v>0</v>
      </c>
    </row>
    <row r="1613" spans="1:13" ht="14.15" customHeight="1" x14ac:dyDescent="0.25">
      <c r="A1613" s="129">
        <v>16645626</v>
      </c>
      <c r="B1613" s="129" t="s">
        <v>2744</v>
      </c>
      <c r="C1613" s="129" t="s">
        <v>500</v>
      </c>
      <c r="D1613" s="4" t="s">
        <v>2991</v>
      </c>
      <c r="E1613" s="6">
        <v>4</v>
      </c>
      <c r="F1613" s="6"/>
      <c r="G1613" s="7"/>
      <c r="H1613" s="122">
        <f>VLOOKUP(A1613,'NIP totaal 2020'!$A$4:$I$1943,9,0)</f>
        <v>0</v>
      </c>
      <c r="I1613" s="32">
        <f t="shared" si="125"/>
        <v>0</v>
      </c>
      <c r="J1613" s="27">
        <f t="shared" si="126"/>
        <v>0</v>
      </c>
      <c r="K1613" s="80">
        <f t="shared" si="127"/>
        <v>1</v>
      </c>
      <c r="L1613" s="28">
        <f t="shared" si="128"/>
        <v>0</v>
      </c>
      <c r="M1613" s="28">
        <f t="shared" si="129"/>
        <v>0</v>
      </c>
    </row>
    <row r="1614" spans="1:13" ht="14.15" customHeight="1" x14ac:dyDescent="0.25">
      <c r="A1614" s="129">
        <v>16666666</v>
      </c>
      <c r="B1614" s="129" t="s">
        <v>438</v>
      </c>
      <c r="C1614" s="129" t="s">
        <v>2739</v>
      </c>
      <c r="D1614" s="4" t="s">
        <v>2991</v>
      </c>
      <c r="E1614" s="6">
        <v>1</v>
      </c>
      <c r="F1614" s="6"/>
      <c r="G1614" s="7"/>
      <c r="H1614" s="122">
        <f>VLOOKUP(A1614,'NIP totaal 2020'!$A$4:$I$1943,9,0)</f>
        <v>0</v>
      </c>
      <c r="I1614" s="32">
        <f t="shared" si="125"/>
        <v>0</v>
      </c>
      <c r="J1614" s="27">
        <f t="shared" si="126"/>
        <v>0</v>
      </c>
      <c r="K1614" s="80">
        <f t="shared" si="127"/>
        <v>1</v>
      </c>
      <c r="L1614" s="28">
        <f t="shared" si="128"/>
        <v>0</v>
      </c>
      <c r="M1614" s="28">
        <f t="shared" si="129"/>
        <v>0</v>
      </c>
    </row>
    <row r="1615" spans="1:13" ht="14.15" customHeight="1" x14ac:dyDescent="0.25">
      <c r="A1615" s="129">
        <v>16674944</v>
      </c>
      <c r="B1615" s="129" t="s">
        <v>474</v>
      </c>
      <c r="C1615" s="129" t="s">
        <v>475</v>
      </c>
      <c r="D1615" s="4" t="s">
        <v>2991</v>
      </c>
      <c r="E1615" s="6">
        <v>24</v>
      </c>
      <c r="F1615" s="6"/>
      <c r="G1615" s="7"/>
      <c r="H1615" s="122">
        <f>VLOOKUP(A1615,'NIP totaal 2020'!$A$4:$I$1943,9,0)</f>
        <v>0</v>
      </c>
      <c r="I1615" s="32">
        <f t="shared" si="125"/>
        <v>0</v>
      </c>
      <c r="J1615" s="27">
        <f t="shared" si="126"/>
        <v>0</v>
      </c>
      <c r="K1615" s="80">
        <f t="shared" si="127"/>
        <v>1</v>
      </c>
      <c r="L1615" s="28">
        <f t="shared" si="128"/>
        <v>0</v>
      </c>
      <c r="M1615" s="28">
        <f t="shared" si="129"/>
        <v>0</v>
      </c>
    </row>
    <row r="1616" spans="1:13" ht="14.15" customHeight="1" x14ac:dyDescent="0.25">
      <c r="A1616" s="129">
        <v>16675258</v>
      </c>
      <c r="B1616" s="129" t="s">
        <v>501</v>
      </c>
      <c r="C1616" s="129" t="s">
        <v>502</v>
      </c>
      <c r="D1616" s="4" t="s">
        <v>2991</v>
      </c>
      <c r="E1616" s="6">
        <v>14</v>
      </c>
      <c r="F1616" s="6"/>
      <c r="G1616" s="7"/>
      <c r="H1616" s="122">
        <f>VLOOKUP(A1616,'NIP totaal 2020'!$A$4:$I$1943,9,0)</f>
        <v>0</v>
      </c>
      <c r="I1616" s="32">
        <f t="shared" si="125"/>
        <v>0</v>
      </c>
      <c r="J1616" s="27">
        <f t="shared" si="126"/>
        <v>0</v>
      </c>
      <c r="K1616" s="80">
        <f t="shared" si="127"/>
        <v>1</v>
      </c>
      <c r="L1616" s="28">
        <f t="shared" si="128"/>
        <v>0</v>
      </c>
      <c r="M1616" s="28">
        <f t="shared" si="129"/>
        <v>0</v>
      </c>
    </row>
    <row r="1617" spans="1:13" ht="14.15" customHeight="1" x14ac:dyDescent="0.25">
      <c r="A1617" s="129">
        <v>16675266</v>
      </c>
      <c r="B1617" s="129" t="s">
        <v>501</v>
      </c>
      <c r="C1617" s="129" t="s">
        <v>502</v>
      </c>
      <c r="D1617" s="4" t="s">
        <v>2991</v>
      </c>
      <c r="E1617" s="6">
        <v>14</v>
      </c>
      <c r="F1617" s="6"/>
      <c r="G1617" s="7"/>
      <c r="H1617" s="122">
        <f>VLOOKUP(A1617,'NIP totaal 2020'!$A$4:$I$1943,9,0)</f>
        <v>0</v>
      </c>
      <c r="I1617" s="32">
        <f t="shared" si="125"/>
        <v>0</v>
      </c>
      <c r="J1617" s="27">
        <f t="shared" si="126"/>
        <v>0</v>
      </c>
      <c r="K1617" s="80">
        <f t="shared" si="127"/>
        <v>1</v>
      </c>
      <c r="L1617" s="28">
        <f t="shared" si="128"/>
        <v>0</v>
      </c>
      <c r="M1617" s="28">
        <f t="shared" si="129"/>
        <v>0</v>
      </c>
    </row>
    <row r="1618" spans="1:13" ht="14.15" customHeight="1" x14ac:dyDescent="0.25">
      <c r="A1618" s="129">
        <v>16675274</v>
      </c>
      <c r="B1618" s="129" t="s">
        <v>501</v>
      </c>
      <c r="C1618" s="129" t="s">
        <v>502</v>
      </c>
      <c r="D1618" s="4" t="s">
        <v>2991</v>
      </c>
      <c r="E1618" s="6">
        <v>14</v>
      </c>
      <c r="F1618" s="6"/>
      <c r="G1618" s="7"/>
      <c r="H1618" s="122">
        <f>VLOOKUP(A1618,'NIP totaal 2020'!$A$4:$I$1943,9,0)</f>
        <v>0</v>
      </c>
      <c r="I1618" s="32">
        <f t="shared" si="125"/>
        <v>0</v>
      </c>
      <c r="J1618" s="27">
        <f t="shared" si="126"/>
        <v>0</v>
      </c>
      <c r="K1618" s="80">
        <f t="shared" si="127"/>
        <v>1</v>
      </c>
      <c r="L1618" s="28">
        <f t="shared" si="128"/>
        <v>0</v>
      </c>
      <c r="M1618" s="28">
        <f t="shared" si="129"/>
        <v>0</v>
      </c>
    </row>
    <row r="1619" spans="1:13" ht="14.15" customHeight="1" x14ac:dyDescent="0.25">
      <c r="A1619" s="129">
        <v>16675282</v>
      </c>
      <c r="B1619" s="129" t="s">
        <v>501</v>
      </c>
      <c r="C1619" s="129" t="s">
        <v>502</v>
      </c>
      <c r="D1619" s="4" t="s">
        <v>2991</v>
      </c>
      <c r="E1619" s="6">
        <v>56</v>
      </c>
      <c r="F1619" s="6"/>
      <c r="G1619" s="7"/>
      <c r="H1619" s="122">
        <f>VLOOKUP(A1619,'NIP totaal 2020'!$A$4:$I$1943,9,0)</f>
        <v>0</v>
      </c>
      <c r="I1619" s="32">
        <f t="shared" si="125"/>
        <v>0</v>
      </c>
      <c r="J1619" s="27">
        <f t="shared" si="126"/>
        <v>0</v>
      </c>
      <c r="K1619" s="80">
        <f t="shared" si="127"/>
        <v>1</v>
      </c>
      <c r="L1619" s="28">
        <f t="shared" si="128"/>
        <v>0</v>
      </c>
      <c r="M1619" s="28">
        <f t="shared" si="129"/>
        <v>0</v>
      </c>
    </row>
    <row r="1620" spans="1:13" ht="14.15" customHeight="1" x14ac:dyDescent="0.25">
      <c r="A1620" s="129">
        <v>16675290</v>
      </c>
      <c r="B1620" s="129" t="s">
        <v>501</v>
      </c>
      <c r="C1620" s="129" t="s">
        <v>502</v>
      </c>
      <c r="D1620" s="4" t="s">
        <v>2991</v>
      </c>
      <c r="E1620" s="6">
        <v>56</v>
      </c>
      <c r="F1620" s="6"/>
      <c r="G1620" s="7"/>
      <c r="H1620" s="122">
        <f>VLOOKUP(A1620,'NIP totaal 2020'!$A$4:$I$1943,9,0)</f>
        <v>0</v>
      </c>
      <c r="I1620" s="32">
        <f t="shared" si="125"/>
        <v>0</v>
      </c>
      <c r="J1620" s="27">
        <f t="shared" si="126"/>
        <v>0</v>
      </c>
      <c r="K1620" s="80">
        <f t="shared" si="127"/>
        <v>1</v>
      </c>
      <c r="L1620" s="28">
        <f t="shared" si="128"/>
        <v>0</v>
      </c>
      <c r="M1620" s="28">
        <f t="shared" si="129"/>
        <v>0</v>
      </c>
    </row>
    <row r="1621" spans="1:13" ht="14.15" customHeight="1" x14ac:dyDescent="0.25">
      <c r="A1621" s="129">
        <v>16675304</v>
      </c>
      <c r="B1621" s="129" t="s">
        <v>501</v>
      </c>
      <c r="C1621" s="129" t="s">
        <v>502</v>
      </c>
      <c r="D1621" s="4" t="s">
        <v>2991</v>
      </c>
      <c r="E1621" s="6">
        <v>56</v>
      </c>
      <c r="F1621" s="6"/>
      <c r="G1621" s="7"/>
      <c r="H1621" s="122">
        <f>VLOOKUP(A1621,'NIP totaal 2020'!$A$4:$I$1943,9,0)</f>
        <v>0</v>
      </c>
      <c r="I1621" s="32">
        <f t="shared" si="125"/>
        <v>0</v>
      </c>
      <c r="J1621" s="27">
        <f t="shared" si="126"/>
        <v>0</v>
      </c>
      <c r="K1621" s="80">
        <f t="shared" si="127"/>
        <v>1</v>
      </c>
      <c r="L1621" s="28">
        <f t="shared" si="128"/>
        <v>0</v>
      </c>
      <c r="M1621" s="28">
        <f t="shared" si="129"/>
        <v>0</v>
      </c>
    </row>
    <row r="1622" spans="1:13" ht="14.15" customHeight="1" x14ac:dyDescent="0.25">
      <c r="A1622" s="129">
        <v>16723317</v>
      </c>
      <c r="B1622" s="129" t="s">
        <v>438</v>
      </c>
      <c r="C1622" s="129" t="s">
        <v>2739</v>
      </c>
      <c r="D1622" s="4" t="s">
        <v>2991</v>
      </c>
      <c r="E1622" s="6">
        <v>1</v>
      </c>
      <c r="F1622" s="6"/>
      <c r="G1622" s="7"/>
      <c r="H1622" s="122">
        <f>VLOOKUP(A1622,'NIP totaal 2020'!$A$4:$I$1943,9,0)</f>
        <v>0</v>
      </c>
      <c r="I1622" s="32">
        <f t="shared" si="125"/>
        <v>0</v>
      </c>
      <c r="J1622" s="27">
        <f t="shared" si="126"/>
        <v>0</v>
      </c>
      <c r="K1622" s="80">
        <f t="shared" si="127"/>
        <v>1</v>
      </c>
      <c r="L1622" s="28">
        <f t="shared" si="128"/>
        <v>0</v>
      </c>
      <c r="M1622" s="28">
        <f t="shared" si="129"/>
        <v>0</v>
      </c>
    </row>
    <row r="1623" spans="1:13" ht="14.15" customHeight="1" x14ac:dyDescent="0.25">
      <c r="A1623" s="129">
        <v>16725395</v>
      </c>
      <c r="B1623" s="129" t="s">
        <v>503</v>
      </c>
      <c r="C1623" s="129" t="s">
        <v>2745</v>
      </c>
      <c r="D1623" s="4" t="s">
        <v>2991</v>
      </c>
      <c r="E1623" s="6">
        <v>1</v>
      </c>
      <c r="F1623" s="6"/>
      <c r="G1623" s="7"/>
      <c r="H1623" s="122">
        <f>VLOOKUP(A1623,'NIP totaal 2020'!$A$4:$I$1943,9,0)</f>
        <v>0</v>
      </c>
      <c r="I1623" s="32">
        <f t="shared" ref="I1623:I1686" si="130">F1623/E1623</f>
        <v>0</v>
      </c>
      <c r="J1623" s="27">
        <f t="shared" ref="J1623:J1686" si="131">H1623/E1623*F1623</f>
        <v>0</v>
      </c>
      <c r="K1623" s="80">
        <f t="shared" ref="K1623:K1686" si="132">IF(H1623&gt;G1623, 0, 1)</f>
        <v>1</v>
      </c>
      <c r="L1623" s="28">
        <f t="shared" ref="L1623:L1686" si="133">G1623/E1623*F1623</f>
        <v>0</v>
      </c>
      <c r="M1623" s="28">
        <f t="shared" ref="M1623:M1686" si="134">MIN(L1623,J1623)</f>
        <v>0</v>
      </c>
    </row>
    <row r="1624" spans="1:13" ht="14.15" customHeight="1" x14ac:dyDescent="0.25">
      <c r="A1624" s="129">
        <v>16730712</v>
      </c>
      <c r="B1624" s="129" t="s">
        <v>443</v>
      </c>
      <c r="C1624" s="129" t="s">
        <v>444</v>
      </c>
      <c r="D1624" s="4" t="s">
        <v>2991</v>
      </c>
      <c r="E1624" s="6">
        <v>30</v>
      </c>
      <c r="F1624" s="6"/>
      <c r="G1624" s="7"/>
      <c r="H1624" s="122">
        <f>VLOOKUP(A1624,'NIP totaal 2020'!$A$4:$I$1943,9,0)</f>
        <v>0</v>
      </c>
      <c r="I1624" s="32">
        <f t="shared" si="130"/>
        <v>0</v>
      </c>
      <c r="J1624" s="27">
        <f t="shared" si="131"/>
        <v>0</v>
      </c>
      <c r="K1624" s="80">
        <f t="shared" si="132"/>
        <v>1</v>
      </c>
      <c r="L1624" s="28">
        <f t="shared" si="133"/>
        <v>0</v>
      </c>
      <c r="M1624" s="28">
        <f t="shared" si="134"/>
        <v>0</v>
      </c>
    </row>
    <row r="1625" spans="1:13" ht="14.15" customHeight="1" x14ac:dyDescent="0.25">
      <c r="A1625" s="129">
        <v>16734238</v>
      </c>
      <c r="B1625" s="129" t="s">
        <v>436</v>
      </c>
      <c r="C1625" s="129" t="s">
        <v>437</v>
      </c>
      <c r="D1625" s="4" t="s">
        <v>2991</v>
      </c>
      <c r="E1625" s="6">
        <v>1</v>
      </c>
      <c r="F1625" s="6"/>
      <c r="G1625" s="7"/>
      <c r="H1625" s="122">
        <f>VLOOKUP(A1625,'NIP totaal 2020'!$A$4:$I$1943,9,0)</f>
        <v>0</v>
      </c>
      <c r="I1625" s="32">
        <f t="shared" si="130"/>
        <v>0</v>
      </c>
      <c r="J1625" s="27">
        <f t="shared" si="131"/>
        <v>0</v>
      </c>
      <c r="K1625" s="80">
        <f t="shared" si="132"/>
        <v>1</v>
      </c>
      <c r="L1625" s="28">
        <f t="shared" si="133"/>
        <v>0</v>
      </c>
      <c r="M1625" s="28">
        <f t="shared" si="134"/>
        <v>0</v>
      </c>
    </row>
    <row r="1626" spans="1:13" ht="14.15" customHeight="1" x14ac:dyDescent="0.25">
      <c r="A1626" s="129">
        <v>16734289</v>
      </c>
      <c r="B1626" s="129" t="s">
        <v>436</v>
      </c>
      <c r="C1626" s="129" t="s">
        <v>437</v>
      </c>
      <c r="D1626" s="4" t="s">
        <v>2991</v>
      </c>
      <c r="E1626" s="6">
        <v>2</v>
      </c>
      <c r="F1626" s="6"/>
      <c r="G1626" s="7"/>
      <c r="H1626" s="122">
        <f>VLOOKUP(A1626,'NIP totaal 2020'!$A$4:$I$1943,9,0)</f>
        <v>0</v>
      </c>
      <c r="I1626" s="32">
        <f t="shared" si="130"/>
        <v>0</v>
      </c>
      <c r="J1626" s="27">
        <f t="shared" si="131"/>
        <v>0</v>
      </c>
      <c r="K1626" s="80">
        <f t="shared" si="132"/>
        <v>1</v>
      </c>
      <c r="L1626" s="28">
        <f t="shared" si="133"/>
        <v>0</v>
      </c>
      <c r="M1626" s="28">
        <f t="shared" si="134"/>
        <v>0</v>
      </c>
    </row>
    <row r="1627" spans="1:13" ht="14.15" customHeight="1" x14ac:dyDescent="0.25">
      <c r="A1627" s="129">
        <v>16734297</v>
      </c>
      <c r="B1627" s="129" t="s">
        <v>436</v>
      </c>
      <c r="C1627" s="129" t="s">
        <v>437</v>
      </c>
      <c r="D1627" s="4" t="s">
        <v>2991</v>
      </c>
      <c r="E1627" s="6">
        <v>1</v>
      </c>
      <c r="F1627" s="6"/>
      <c r="G1627" s="7"/>
      <c r="H1627" s="122">
        <f>VLOOKUP(A1627,'NIP totaal 2020'!$A$4:$I$1943,9,0)</f>
        <v>0</v>
      </c>
      <c r="I1627" s="32">
        <f t="shared" si="130"/>
        <v>0</v>
      </c>
      <c r="J1627" s="27">
        <f t="shared" si="131"/>
        <v>0</v>
      </c>
      <c r="K1627" s="80">
        <f t="shared" si="132"/>
        <v>1</v>
      </c>
      <c r="L1627" s="28">
        <f t="shared" si="133"/>
        <v>0</v>
      </c>
      <c r="M1627" s="28">
        <f t="shared" si="134"/>
        <v>0</v>
      </c>
    </row>
    <row r="1628" spans="1:13" ht="14.15" customHeight="1" x14ac:dyDescent="0.25">
      <c r="A1628" s="129">
        <v>16736664</v>
      </c>
      <c r="B1628" s="129" t="s">
        <v>456</v>
      </c>
      <c r="C1628" s="129" t="s">
        <v>457</v>
      </c>
      <c r="D1628" s="4" t="s">
        <v>2991</v>
      </c>
      <c r="E1628" s="6">
        <v>1</v>
      </c>
      <c r="F1628" s="6"/>
      <c r="G1628" s="7"/>
      <c r="H1628" s="122">
        <f>VLOOKUP(A1628,'NIP totaal 2020'!$A$4:$I$1943,9,0)</f>
        <v>0</v>
      </c>
      <c r="I1628" s="32">
        <f t="shared" si="130"/>
        <v>0</v>
      </c>
      <c r="J1628" s="27">
        <f t="shared" si="131"/>
        <v>0</v>
      </c>
      <c r="K1628" s="80">
        <f t="shared" si="132"/>
        <v>1</v>
      </c>
      <c r="L1628" s="28">
        <f t="shared" si="133"/>
        <v>0</v>
      </c>
      <c r="M1628" s="28">
        <f t="shared" si="134"/>
        <v>0</v>
      </c>
    </row>
    <row r="1629" spans="1:13" ht="14.15" customHeight="1" x14ac:dyDescent="0.25">
      <c r="A1629" s="129">
        <v>16739035</v>
      </c>
      <c r="B1629" s="129" t="s">
        <v>443</v>
      </c>
      <c r="C1629" s="129" t="s">
        <v>444</v>
      </c>
      <c r="D1629" s="4" t="s">
        <v>2991</v>
      </c>
      <c r="E1629" s="6">
        <v>30</v>
      </c>
      <c r="F1629" s="6"/>
      <c r="G1629" s="7"/>
      <c r="H1629" s="122">
        <f>VLOOKUP(A1629,'NIP totaal 2020'!$A$4:$I$1943,9,0)</f>
        <v>0</v>
      </c>
      <c r="I1629" s="32">
        <f t="shared" si="130"/>
        <v>0</v>
      </c>
      <c r="J1629" s="27">
        <f t="shared" si="131"/>
        <v>0</v>
      </c>
      <c r="K1629" s="80">
        <f t="shared" si="132"/>
        <v>1</v>
      </c>
      <c r="L1629" s="28">
        <f t="shared" si="133"/>
        <v>0</v>
      </c>
      <c r="M1629" s="28">
        <f t="shared" si="134"/>
        <v>0</v>
      </c>
    </row>
    <row r="1630" spans="1:13" ht="14.15" customHeight="1" x14ac:dyDescent="0.25">
      <c r="A1630" s="129">
        <v>16741706</v>
      </c>
      <c r="B1630" s="129" t="s">
        <v>504</v>
      </c>
      <c r="C1630" s="129" t="s">
        <v>2746</v>
      </c>
      <c r="D1630" s="4" t="s">
        <v>2991</v>
      </c>
      <c r="E1630" s="6">
        <v>1</v>
      </c>
      <c r="F1630" s="6"/>
      <c r="G1630" s="7"/>
      <c r="H1630" s="122">
        <f>VLOOKUP(A1630,'NIP totaal 2020'!$A$4:$I$1943,9,0)</f>
        <v>0</v>
      </c>
      <c r="I1630" s="32">
        <f t="shared" si="130"/>
        <v>0</v>
      </c>
      <c r="J1630" s="27">
        <f t="shared" si="131"/>
        <v>0</v>
      </c>
      <c r="K1630" s="80">
        <f t="shared" si="132"/>
        <v>1</v>
      </c>
      <c r="L1630" s="28">
        <f t="shared" si="133"/>
        <v>0</v>
      </c>
      <c r="M1630" s="28">
        <f t="shared" si="134"/>
        <v>0</v>
      </c>
    </row>
    <row r="1631" spans="1:13" ht="14.15" customHeight="1" x14ac:dyDescent="0.25">
      <c r="A1631" s="129">
        <v>16742761</v>
      </c>
      <c r="B1631" s="129" t="s">
        <v>474</v>
      </c>
      <c r="C1631" s="129" t="s">
        <v>475</v>
      </c>
      <c r="D1631" s="4" t="s">
        <v>2991</v>
      </c>
      <c r="E1631" s="6">
        <v>50</v>
      </c>
      <c r="F1631" s="6"/>
      <c r="G1631" s="7"/>
      <c r="H1631" s="122">
        <f>VLOOKUP(A1631,'NIP totaal 2020'!$A$4:$I$1943,9,0)</f>
        <v>0</v>
      </c>
      <c r="I1631" s="32">
        <f t="shared" si="130"/>
        <v>0</v>
      </c>
      <c r="J1631" s="27">
        <f t="shared" si="131"/>
        <v>0</v>
      </c>
      <c r="K1631" s="80">
        <f t="shared" si="132"/>
        <v>1</v>
      </c>
      <c r="L1631" s="28">
        <f t="shared" si="133"/>
        <v>0</v>
      </c>
      <c r="M1631" s="28">
        <f t="shared" si="134"/>
        <v>0</v>
      </c>
    </row>
    <row r="1632" spans="1:13" ht="14.15" customHeight="1" x14ac:dyDescent="0.25">
      <c r="A1632" s="129">
        <v>16742893</v>
      </c>
      <c r="B1632" s="129" t="s">
        <v>445</v>
      </c>
      <c r="C1632" s="129" t="s">
        <v>446</v>
      </c>
      <c r="D1632" s="4" t="s">
        <v>2991</v>
      </c>
      <c r="E1632" s="6">
        <v>10</v>
      </c>
      <c r="F1632" s="6"/>
      <c r="G1632" s="7"/>
      <c r="H1632" s="122">
        <f>VLOOKUP(A1632,'NIP totaal 2020'!$A$4:$I$1943,9,0)</f>
        <v>0</v>
      </c>
      <c r="I1632" s="32">
        <f t="shared" si="130"/>
        <v>0</v>
      </c>
      <c r="J1632" s="27">
        <f t="shared" si="131"/>
        <v>0</v>
      </c>
      <c r="K1632" s="80">
        <f t="shared" si="132"/>
        <v>1</v>
      </c>
      <c r="L1632" s="28">
        <f t="shared" si="133"/>
        <v>0</v>
      </c>
      <c r="M1632" s="28">
        <f t="shared" si="134"/>
        <v>0</v>
      </c>
    </row>
    <row r="1633" spans="1:13" ht="14.15" customHeight="1" x14ac:dyDescent="0.25">
      <c r="A1633" s="129">
        <v>16743334</v>
      </c>
      <c r="B1633" s="129" t="s">
        <v>464</v>
      </c>
      <c r="C1633" s="129" t="s">
        <v>465</v>
      </c>
      <c r="D1633" s="4" t="s">
        <v>2991</v>
      </c>
      <c r="E1633" s="6">
        <v>4</v>
      </c>
      <c r="F1633" s="6"/>
      <c r="G1633" s="7"/>
      <c r="H1633" s="122">
        <f>VLOOKUP(A1633,'NIP totaal 2020'!$A$4:$I$1943,9,0)</f>
        <v>0</v>
      </c>
      <c r="I1633" s="32">
        <f t="shared" si="130"/>
        <v>0</v>
      </c>
      <c r="J1633" s="27">
        <f t="shared" si="131"/>
        <v>0</v>
      </c>
      <c r="K1633" s="80">
        <f t="shared" si="132"/>
        <v>1</v>
      </c>
      <c r="L1633" s="28">
        <f t="shared" si="133"/>
        <v>0</v>
      </c>
      <c r="M1633" s="28">
        <f t="shared" si="134"/>
        <v>0</v>
      </c>
    </row>
    <row r="1634" spans="1:13" ht="14.15" customHeight="1" x14ac:dyDescent="0.25">
      <c r="A1634" s="129">
        <v>16743571</v>
      </c>
      <c r="B1634" s="129" t="s">
        <v>438</v>
      </c>
      <c r="C1634" s="129" t="s">
        <v>2739</v>
      </c>
      <c r="D1634" s="4" t="s">
        <v>2991</v>
      </c>
      <c r="E1634" s="6">
        <v>1</v>
      </c>
      <c r="F1634" s="6"/>
      <c r="G1634" s="7"/>
      <c r="H1634" s="122">
        <f>VLOOKUP(A1634,'NIP totaal 2020'!$A$4:$I$1943,9,0)</f>
        <v>0</v>
      </c>
      <c r="I1634" s="32">
        <f t="shared" si="130"/>
        <v>0</v>
      </c>
      <c r="J1634" s="27">
        <f t="shared" si="131"/>
        <v>0</v>
      </c>
      <c r="K1634" s="80">
        <f t="shared" si="132"/>
        <v>1</v>
      </c>
      <c r="L1634" s="28">
        <f t="shared" si="133"/>
        <v>0</v>
      </c>
      <c r="M1634" s="28">
        <f t="shared" si="134"/>
        <v>0</v>
      </c>
    </row>
    <row r="1635" spans="1:13" ht="14.15" customHeight="1" x14ac:dyDescent="0.25">
      <c r="A1635" s="129">
        <v>16747712</v>
      </c>
      <c r="B1635" s="129" t="s">
        <v>505</v>
      </c>
      <c r="C1635" s="129" t="s">
        <v>506</v>
      </c>
      <c r="D1635" s="4" t="s">
        <v>2991</v>
      </c>
      <c r="E1635" s="6">
        <v>28</v>
      </c>
      <c r="F1635" s="6"/>
      <c r="G1635" s="7"/>
      <c r="H1635" s="122">
        <f>VLOOKUP(A1635,'NIP totaal 2020'!$A$4:$I$1943,9,0)</f>
        <v>0</v>
      </c>
      <c r="I1635" s="32">
        <f t="shared" si="130"/>
        <v>0</v>
      </c>
      <c r="J1635" s="27">
        <f t="shared" si="131"/>
        <v>0</v>
      </c>
      <c r="K1635" s="80">
        <f t="shared" si="132"/>
        <v>1</v>
      </c>
      <c r="L1635" s="28">
        <f t="shared" si="133"/>
        <v>0</v>
      </c>
      <c r="M1635" s="28">
        <f t="shared" si="134"/>
        <v>0</v>
      </c>
    </row>
    <row r="1636" spans="1:13" ht="14.15" customHeight="1" x14ac:dyDescent="0.25">
      <c r="A1636" s="129">
        <v>16747720</v>
      </c>
      <c r="B1636" s="129" t="s">
        <v>505</v>
      </c>
      <c r="C1636" s="129" t="s">
        <v>506</v>
      </c>
      <c r="D1636" s="4" t="s">
        <v>2991</v>
      </c>
      <c r="E1636" s="6">
        <v>28</v>
      </c>
      <c r="F1636" s="6"/>
      <c r="G1636" s="7"/>
      <c r="H1636" s="122">
        <f>VLOOKUP(A1636,'NIP totaal 2020'!$A$4:$I$1943,9,0)</f>
        <v>0</v>
      </c>
      <c r="I1636" s="32">
        <f t="shared" si="130"/>
        <v>0</v>
      </c>
      <c r="J1636" s="27">
        <f t="shared" si="131"/>
        <v>0</v>
      </c>
      <c r="K1636" s="80">
        <f t="shared" si="132"/>
        <v>1</v>
      </c>
      <c r="L1636" s="28">
        <f t="shared" si="133"/>
        <v>0</v>
      </c>
      <c r="M1636" s="28">
        <f t="shared" si="134"/>
        <v>0</v>
      </c>
    </row>
    <row r="1637" spans="1:13" ht="14.15" customHeight="1" x14ac:dyDescent="0.25">
      <c r="A1637" s="129">
        <v>16747941</v>
      </c>
      <c r="B1637" s="129" t="s">
        <v>507</v>
      </c>
      <c r="C1637" s="129" t="s">
        <v>508</v>
      </c>
      <c r="D1637" s="4" t="s">
        <v>2991</v>
      </c>
      <c r="E1637" s="6">
        <v>56</v>
      </c>
      <c r="F1637" s="6"/>
      <c r="G1637" s="7"/>
      <c r="H1637" s="122">
        <f>VLOOKUP(A1637,'NIP totaal 2020'!$A$4:$I$1943,9,0)</f>
        <v>0</v>
      </c>
      <c r="I1637" s="32">
        <f t="shared" si="130"/>
        <v>0</v>
      </c>
      <c r="J1637" s="27">
        <f t="shared" si="131"/>
        <v>0</v>
      </c>
      <c r="K1637" s="80">
        <f t="shared" si="132"/>
        <v>1</v>
      </c>
      <c r="L1637" s="28">
        <f t="shared" si="133"/>
        <v>0</v>
      </c>
      <c r="M1637" s="28">
        <f t="shared" si="134"/>
        <v>0</v>
      </c>
    </row>
    <row r="1638" spans="1:13" ht="14.15" customHeight="1" x14ac:dyDescent="0.25">
      <c r="A1638" s="129">
        <v>16747968</v>
      </c>
      <c r="B1638" s="129" t="s">
        <v>507</v>
      </c>
      <c r="C1638" s="129" t="s">
        <v>508</v>
      </c>
      <c r="D1638" s="4" t="s">
        <v>2991</v>
      </c>
      <c r="E1638" s="6">
        <v>7</v>
      </c>
      <c r="F1638" s="6"/>
      <c r="G1638" s="7"/>
      <c r="H1638" s="122">
        <f>VLOOKUP(A1638,'NIP totaal 2020'!$A$4:$I$1943,9,0)</f>
        <v>0</v>
      </c>
      <c r="I1638" s="32">
        <f t="shared" si="130"/>
        <v>0</v>
      </c>
      <c r="J1638" s="27">
        <f t="shared" si="131"/>
        <v>0</v>
      </c>
      <c r="K1638" s="80">
        <f t="shared" si="132"/>
        <v>1</v>
      </c>
      <c r="L1638" s="28">
        <f t="shared" si="133"/>
        <v>0</v>
      </c>
      <c r="M1638" s="28">
        <f t="shared" si="134"/>
        <v>0</v>
      </c>
    </row>
    <row r="1639" spans="1:13" ht="14.15" customHeight="1" x14ac:dyDescent="0.25">
      <c r="A1639" s="129">
        <v>16747976</v>
      </c>
      <c r="B1639" s="129" t="s">
        <v>507</v>
      </c>
      <c r="C1639" s="129" t="s">
        <v>508</v>
      </c>
      <c r="D1639" s="4" t="s">
        <v>2991</v>
      </c>
      <c r="E1639" s="6">
        <v>28</v>
      </c>
      <c r="F1639" s="6"/>
      <c r="G1639" s="7"/>
      <c r="H1639" s="122">
        <f>VLOOKUP(A1639,'NIP totaal 2020'!$A$4:$I$1943,9,0)</f>
        <v>0</v>
      </c>
      <c r="I1639" s="32">
        <f t="shared" si="130"/>
        <v>0</v>
      </c>
      <c r="J1639" s="27">
        <f t="shared" si="131"/>
        <v>0</v>
      </c>
      <c r="K1639" s="80">
        <f t="shared" si="132"/>
        <v>1</v>
      </c>
      <c r="L1639" s="28">
        <f t="shared" si="133"/>
        <v>0</v>
      </c>
      <c r="M1639" s="28">
        <f t="shared" si="134"/>
        <v>0</v>
      </c>
    </row>
    <row r="1640" spans="1:13" ht="14.15" customHeight="1" x14ac:dyDescent="0.25">
      <c r="A1640" s="129">
        <v>16747984</v>
      </c>
      <c r="B1640" s="129" t="s">
        <v>507</v>
      </c>
      <c r="C1640" s="129" t="s">
        <v>508</v>
      </c>
      <c r="D1640" s="4" t="s">
        <v>2991</v>
      </c>
      <c r="E1640" s="6">
        <v>28</v>
      </c>
      <c r="F1640" s="6"/>
      <c r="G1640" s="7"/>
      <c r="H1640" s="122">
        <f>VLOOKUP(A1640,'NIP totaal 2020'!$A$4:$I$1943,9,0)</f>
        <v>0</v>
      </c>
      <c r="I1640" s="32">
        <f t="shared" si="130"/>
        <v>0</v>
      </c>
      <c r="J1640" s="27">
        <f t="shared" si="131"/>
        <v>0</v>
      </c>
      <c r="K1640" s="80">
        <f t="shared" si="132"/>
        <v>1</v>
      </c>
      <c r="L1640" s="28">
        <f t="shared" si="133"/>
        <v>0</v>
      </c>
      <c r="M1640" s="28">
        <f t="shared" si="134"/>
        <v>0</v>
      </c>
    </row>
    <row r="1641" spans="1:13" ht="14.15" customHeight="1" x14ac:dyDescent="0.25">
      <c r="A1641" s="129">
        <v>16747992</v>
      </c>
      <c r="B1641" s="129" t="s">
        <v>507</v>
      </c>
      <c r="C1641" s="129" t="s">
        <v>508</v>
      </c>
      <c r="D1641" s="4" t="s">
        <v>2991</v>
      </c>
      <c r="E1641" s="6">
        <v>28</v>
      </c>
      <c r="F1641" s="6"/>
      <c r="G1641" s="7"/>
      <c r="H1641" s="122">
        <f>VLOOKUP(A1641,'NIP totaal 2020'!$A$4:$I$1943,9,0)</f>
        <v>0</v>
      </c>
      <c r="I1641" s="32">
        <f t="shared" si="130"/>
        <v>0</v>
      </c>
      <c r="J1641" s="27">
        <f t="shared" si="131"/>
        <v>0</v>
      </c>
      <c r="K1641" s="80">
        <f t="shared" si="132"/>
        <v>1</v>
      </c>
      <c r="L1641" s="28">
        <f t="shared" si="133"/>
        <v>0</v>
      </c>
      <c r="M1641" s="28">
        <f t="shared" si="134"/>
        <v>0</v>
      </c>
    </row>
    <row r="1642" spans="1:13" ht="14.15" customHeight="1" x14ac:dyDescent="0.25">
      <c r="A1642" s="129">
        <v>16749286</v>
      </c>
      <c r="B1642" s="129" t="s">
        <v>435</v>
      </c>
      <c r="C1642" s="129" t="s">
        <v>2738</v>
      </c>
      <c r="D1642" s="4" t="s">
        <v>2991</v>
      </c>
      <c r="E1642" s="6">
        <v>1</v>
      </c>
      <c r="F1642" s="6"/>
      <c r="G1642" s="7"/>
      <c r="H1642" s="122">
        <f>VLOOKUP(A1642,'NIP totaal 2020'!$A$4:$I$1943,9,0)</f>
        <v>0</v>
      </c>
      <c r="I1642" s="32">
        <f t="shared" si="130"/>
        <v>0</v>
      </c>
      <c r="J1642" s="27">
        <f t="shared" si="131"/>
        <v>0</v>
      </c>
      <c r="K1642" s="80">
        <f t="shared" si="132"/>
        <v>1</v>
      </c>
      <c r="L1642" s="28">
        <f t="shared" si="133"/>
        <v>0</v>
      </c>
      <c r="M1642" s="28">
        <f t="shared" si="134"/>
        <v>0</v>
      </c>
    </row>
    <row r="1643" spans="1:13" ht="14.15" customHeight="1" x14ac:dyDescent="0.25">
      <c r="A1643" s="129">
        <v>16750365</v>
      </c>
      <c r="B1643" s="129" t="s">
        <v>509</v>
      </c>
      <c r="C1643" s="129" t="s">
        <v>510</v>
      </c>
      <c r="D1643" s="4" t="s">
        <v>2991</v>
      </c>
      <c r="E1643" s="6">
        <v>1</v>
      </c>
      <c r="F1643" s="6"/>
      <c r="G1643" s="7"/>
      <c r="H1643" s="122">
        <f>VLOOKUP(A1643,'NIP totaal 2020'!$A$4:$I$1943,9,0)</f>
        <v>0</v>
      </c>
      <c r="I1643" s="32">
        <f t="shared" si="130"/>
        <v>0</v>
      </c>
      <c r="J1643" s="27">
        <f t="shared" si="131"/>
        <v>0</v>
      </c>
      <c r="K1643" s="80">
        <f t="shared" si="132"/>
        <v>1</v>
      </c>
      <c r="L1643" s="28">
        <f t="shared" si="133"/>
        <v>0</v>
      </c>
      <c r="M1643" s="28">
        <f t="shared" si="134"/>
        <v>0</v>
      </c>
    </row>
    <row r="1644" spans="1:13" ht="14.15" customHeight="1" x14ac:dyDescent="0.25">
      <c r="A1644" s="129">
        <v>16750373</v>
      </c>
      <c r="B1644" s="129" t="s">
        <v>509</v>
      </c>
      <c r="C1644" s="129" t="s">
        <v>510</v>
      </c>
      <c r="D1644" s="4" t="s">
        <v>2991</v>
      </c>
      <c r="E1644" s="6">
        <v>1</v>
      </c>
      <c r="F1644" s="6"/>
      <c r="G1644" s="7"/>
      <c r="H1644" s="122">
        <f>VLOOKUP(A1644,'NIP totaal 2020'!$A$4:$I$1943,9,0)</f>
        <v>0</v>
      </c>
      <c r="I1644" s="32">
        <f t="shared" si="130"/>
        <v>0</v>
      </c>
      <c r="J1644" s="27">
        <f t="shared" si="131"/>
        <v>0</v>
      </c>
      <c r="K1644" s="80">
        <f t="shared" si="132"/>
        <v>1</v>
      </c>
      <c r="L1644" s="28">
        <f t="shared" si="133"/>
        <v>0</v>
      </c>
      <c r="M1644" s="28">
        <f t="shared" si="134"/>
        <v>0</v>
      </c>
    </row>
    <row r="1645" spans="1:13" ht="14.15" customHeight="1" x14ac:dyDescent="0.25">
      <c r="A1645" s="129">
        <v>16751221</v>
      </c>
      <c r="B1645" s="129" t="s">
        <v>438</v>
      </c>
      <c r="C1645" s="129" t="s">
        <v>2739</v>
      </c>
      <c r="D1645" s="4" t="s">
        <v>2991</v>
      </c>
      <c r="E1645" s="6">
        <v>1</v>
      </c>
      <c r="F1645" s="6"/>
      <c r="G1645" s="7"/>
      <c r="H1645" s="122">
        <f>VLOOKUP(A1645,'NIP totaal 2020'!$A$4:$I$1943,9,0)</f>
        <v>0</v>
      </c>
      <c r="I1645" s="32">
        <f t="shared" si="130"/>
        <v>0</v>
      </c>
      <c r="J1645" s="27">
        <f t="shared" si="131"/>
        <v>0</v>
      </c>
      <c r="K1645" s="80">
        <f t="shared" si="132"/>
        <v>1</v>
      </c>
      <c r="L1645" s="28">
        <f t="shared" si="133"/>
        <v>0</v>
      </c>
      <c r="M1645" s="28">
        <f t="shared" si="134"/>
        <v>0</v>
      </c>
    </row>
    <row r="1646" spans="1:13" ht="14.15" customHeight="1" x14ac:dyDescent="0.25">
      <c r="A1646" s="129">
        <v>16753798</v>
      </c>
      <c r="B1646" s="129" t="s">
        <v>507</v>
      </c>
      <c r="C1646" s="129" t="s">
        <v>508</v>
      </c>
      <c r="D1646" s="4" t="s">
        <v>2991</v>
      </c>
      <c r="E1646" s="6">
        <v>28</v>
      </c>
      <c r="F1646" s="6"/>
      <c r="G1646" s="7"/>
      <c r="H1646" s="122">
        <f>VLOOKUP(A1646,'NIP totaal 2020'!$A$4:$I$1943,9,0)</f>
        <v>0</v>
      </c>
      <c r="I1646" s="32">
        <f t="shared" si="130"/>
        <v>0</v>
      </c>
      <c r="J1646" s="27">
        <f t="shared" si="131"/>
        <v>0</v>
      </c>
      <c r="K1646" s="80">
        <f t="shared" si="132"/>
        <v>1</v>
      </c>
      <c r="L1646" s="28">
        <f t="shared" si="133"/>
        <v>0</v>
      </c>
      <c r="M1646" s="28">
        <f t="shared" si="134"/>
        <v>0</v>
      </c>
    </row>
    <row r="1647" spans="1:13" ht="14.15" customHeight="1" x14ac:dyDescent="0.25">
      <c r="A1647" s="129">
        <v>16755251</v>
      </c>
      <c r="B1647" s="129" t="s">
        <v>511</v>
      </c>
      <c r="C1647" s="129" t="s">
        <v>512</v>
      </c>
      <c r="D1647" s="4" t="s">
        <v>2991</v>
      </c>
      <c r="E1647" s="6">
        <v>1</v>
      </c>
      <c r="F1647" s="6"/>
      <c r="G1647" s="7"/>
      <c r="H1647" s="122">
        <f>VLOOKUP(A1647,'NIP totaal 2020'!$A$4:$I$1943,9,0)</f>
        <v>0</v>
      </c>
      <c r="I1647" s="32">
        <f t="shared" si="130"/>
        <v>0</v>
      </c>
      <c r="J1647" s="27">
        <f t="shared" si="131"/>
        <v>0</v>
      </c>
      <c r="K1647" s="80">
        <f t="shared" si="132"/>
        <v>1</v>
      </c>
      <c r="L1647" s="28">
        <f t="shared" si="133"/>
        <v>0</v>
      </c>
      <c r="M1647" s="28">
        <f t="shared" si="134"/>
        <v>0</v>
      </c>
    </row>
    <row r="1648" spans="1:13" ht="14.15" customHeight="1" x14ac:dyDescent="0.25">
      <c r="A1648" s="129">
        <v>16755456</v>
      </c>
      <c r="B1648" s="129" t="s">
        <v>435</v>
      </c>
      <c r="C1648" s="129" t="s">
        <v>2738</v>
      </c>
      <c r="D1648" s="4" t="s">
        <v>2991</v>
      </c>
      <c r="E1648" s="6">
        <v>1</v>
      </c>
      <c r="F1648" s="6"/>
      <c r="G1648" s="7"/>
      <c r="H1648" s="122">
        <f>VLOOKUP(A1648,'NIP totaal 2020'!$A$4:$I$1943,9,0)</f>
        <v>0</v>
      </c>
      <c r="I1648" s="32">
        <f t="shared" si="130"/>
        <v>0</v>
      </c>
      <c r="J1648" s="27">
        <f t="shared" si="131"/>
        <v>0</v>
      </c>
      <c r="K1648" s="80">
        <f t="shared" si="132"/>
        <v>1</v>
      </c>
      <c r="L1648" s="28">
        <f t="shared" si="133"/>
        <v>0</v>
      </c>
      <c r="M1648" s="28">
        <f t="shared" si="134"/>
        <v>0</v>
      </c>
    </row>
    <row r="1649" spans="1:13" ht="14.15" customHeight="1" x14ac:dyDescent="0.25">
      <c r="A1649" s="129">
        <v>16759648</v>
      </c>
      <c r="B1649" s="129" t="s">
        <v>513</v>
      </c>
      <c r="C1649" s="129" t="s">
        <v>514</v>
      </c>
      <c r="D1649" s="4" t="s">
        <v>2991</v>
      </c>
      <c r="E1649" s="6">
        <v>1</v>
      </c>
      <c r="F1649" s="6"/>
      <c r="G1649" s="7"/>
      <c r="H1649" s="122">
        <f>VLOOKUP(A1649,'NIP totaal 2020'!$A$4:$I$1943,9,0)</f>
        <v>0</v>
      </c>
      <c r="I1649" s="32">
        <f t="shared" si="130"/>
        <v>0</v>
      </c>
      <c r="J1649" s="27">
        <f t="shared" si="131"/>
        <v>0</v>
      </c>
      <c r="K1649" s="80">
        <f t="shared" si="132"/>
        <v>1</v>
      </c>
      <c r="L1649" s="28">
        <f t="shared" si="133"/>
        <v>0</v>
      </c>
      <c r="M1649" s="28">
        <f t="shared" si="134"/>
        <v>0</v>
      </c>
    </row>
    <row r="1650" spans="1:13" ht="14.15" customHeight="1" x14ac:dyDescent="0.25">
      <c r="A1650" s="129">
        <v>16768981</v>
      </c>
      <c r="B1650" s="129" t="s">
        <v>438</v>
      </c>
      <c r="C1650" s="129" t="s">
        <v>2739</v>
      </c>
      <c r="D1650" s="4" t="s">
        <v>2991</v>
      </c>
      <c r="E1650" s="6">
        <v>1</v>
      </c>
      <c r="F1650" s="6"/>
      <c r="G1650" s="7"/>
      <c r="H1650" s="122">
        <f>VLOOKUP(A1650,'NIP totaal 2020'!$A$4:$I$1943,9,0)</f>
        <v>0</v>
      </c>
      <c r="I1650" s="32">
        <f t="shared" si="130"/>
        <v>0</v>
      </c>
      <c r="J1650" s="27">
        <f t="shared" si="131"/>
        <v>0</v>
      </c>
      <c r="K1650" s="80">
        <f t="shared" si="132"/>
        <v>1</v>
      </c>
      <c r="L1650" s="28">
        <f t="shared" si="133"/>
        <v>0</v>
      </c>
      <c r="M1650" s="28">
        <f t="shared" si="134"/>
        <v>0</v>
      </c>
    </row>
    <row r="1651" spans="1:13" ht="14.15" customHeight="1" x14ac:dyDescent="0.25">
      <c r="A1651" s="129">
        <v>16773187</v>
      </c>
      <c r="B1651" s="129" t="s">
        <v>436</v>
      </c>
      <c r="C1651" s="129" t="s">
        <v>437</v>
      </c>
      <c r="D1651" s="4" t="s">
        <v>2991</v>
      </c>
      <c r="E1651" s="6">
        <v>2</v>
      </c>
      <c r="F1651" s="6"/>
      <c r="G1651" s="7"/>
      <c r="H1651" s="122">
        <f>VLOOKUP(A1651,'NIP totaal 2020'!$A$4:$I$1943,9,0)</f>
        <v>0</v>
      </c>
      <c r="I1651" s="32">
        <f t="shared" si="130"/>
        <v>0</v>
      </c>
      <c r="J1651" s="27">
        <f t="shared" si="131"/>
        <v>0</v>
      </c>
      <c r="K1651" s="80">
        <f t="shared" si="132"/>
        <v>1</v>
      </c>
      <c r="L1651" s="28">
        <f t="shared" si="133"/>
        <v>0</v>
      </c>
      <c r="M1651" s="28">
        <f t="shared" si="134"/>
        <v>0</v>
      </c>
    </row>
    <row r="1652" spans="1:13" ht="14.15" customHeight="1" x14ac:dyDescent="0.25">
      <c r="A1652" s="129">
        <v>16773195</v>
      </c>
      <c r="B1652" s="129" t="s">
        <v>436</v>
      </c>
      <c r="C1652" s="129" t="s">
        <v>437</v>
      </c>
      <c r="D1652" s="4" t="s">
        <v>2991</v>
      </c>
      <c r="E1652" s="6">
        <v>1</v>
      </c>
      <c r="F1652" s="6"/>
      <c r="G1652" s="7"/>
      <c r="H1652" s="122">
        <f>VLOOKUP(A1652,'NIP totaal 2020'!$A$4:$I$1943,9,0)</f>
        <v>0</v>
      </c>
      <c r="I1652" s="32">
        <f t="shared" si="130"/>
        <v>0</v>
      </c>
      <c r="J1652" s="27">
        <f t="shared" si="131"/>
        <v>0</v>
      </c>
      <c r="K1652" s="80">
        <f t="shared" si="132"/>
        <v>1</v>
      </c>
      <c r="L1652" s="28">
        <f t="shared" si="133"/>
        <v>0</v>
      </c>
      <c r="M1652" s="28">
        <f t="shared" si="134"/>
        <v>0</v>
      </c>
    </row>
    <row r="1653" spans="1:13" ht="14.15" customHeight="1" x14ac:dyDescent="0.25">
      <c r="A1653" s="129">
        <v>16775171</v>
      </c>
      <c r="B1653" s="129" t="s">
        <v>468</v>
      </c>
      <c r="C1653" s="129" t="s">
        <v>469</v>
      </c>
      <c r="D1653" s="4" t="s">
        <v>2991</v>
      </c>
      <c r="E1653" s="6">
        <v>1</v>
      </c>
      <c r="F1653" s="6"/>
      <c r="G1653" s="7"/>
      <c r="H1653" s="122">
        <f>VLOOKUP(A1653,'NIP totaal 2020'!$A$4:$I$1943,9,0)</f>
        <v>0</v>
      </c>
      <c r="I1653" s="32">
        <f t="shared" si="130"/>
        <v>0</v>
      </c>
      <c r="J1653" s="27">
        <f t="shared" si="131"/>
        <v>0</v>
      </c>
      <c r="K1653" s="80">
        <f t="shared" si="132"/>
        <v>1</v>
      </c>
      <c r="L1653" s="28">
        <f t="shared" si="133"/>
        <v>0</v>
      </c>
      <c r="M1653" s="28">
        <f t="shared" si="134"/>
        <v>0</v>
      </c>
    </row>
    <row r="1654" spans="1:13" ht="14.15" customHeight="1" x14ac:dyDescent="0.25">
      <c r="A1654" s="129">
        <v>16775708</v>
      </c>
      <c r="B1654" s="129" t="s">
        <v>438</v>
      </c>
      <c r="C1654" s="129" t="s">
        <v>2739</v>
      </c>
      <c r="D1654" s="4" t="s">
        <v>2991</v>
      </c>
      <c r="E1654" s="6">
        <v>1</v>
      </c>
      <c r="F1654" s="6"/>
      <c r="G1654" s="7"/>
      <c r="H1654" s="122">
        <f>VLOOKUP(A1654,'NIP totaal 2020'!$A$4:$I$1943,9,0)</f>
        <v>0</v>
      </c>
      <c r="I1654" s="32">
        <f t="shared" si="130"/>
        <v>0</v>
      </c>
      <c r="J1654" s="27">
        <f t="shared" si="131"/>
        <v>0</v>
      </c>
      <c r="K1654" s="80">
        <f t="shared" si="132"/>
        <v>1</v>
      </c>
      <c r="L1654" s="28">
        <f t="shared" si="133"/>
        <v>0</v>
      </c>
      <c r="M1654" s="28">
        <f t="shared" si="134"/>
        <v>0</v>
      </c>
    </row>
    <row r="1655" spans="1:13" ht="14.15" customHeight="1" x14ac:dyDescent="0.25">
      <c r="A1655" s="129">
        <v>16780450</v>
      </c>
      <c r="B1655" s="129" t="s">
        <v>515</v>
      </c>
      <c r="C1655" s="129" t="s">
        <v>516</v>
      </c>
      <c r="D1655" s="4" t="s">
        <v>2991</v>
      </c>
      <c r="E1655" s="6">
        <v>1</v>
      </c>
      <c r="F1655" s="6"/>
      <c r="G1655" s="7"/>
      <c r="H1655" s="122">
        <f>VLOOKUP(A1655,'NIP totaal 2020'!$A$4:$I$1943,9,0)</f>
        <v>0</v>
      </c>
      <c r="I1655" s="32">
        <f t="shared" si="130"/>
        <v>0</v>
      </c>
      <c r="J1655" s="27">
        <f t="shared" si="131"/>
        <v>0</v>
      </c>
      <c r="K1655" s="80">
        <f t="shared" si="132"/>
        <v>1</v>
      </c>
      <c r="L1655" s="28">
        <f t="shared" si="133"/>
        <v>0</v>
      </c>
      <c r="M1655" s="28">
        <f t="shared" si="134"/>
        <v>0</v>
      </c>
    </row>
    <row r="1656" spans="1:13" ht="14.15" customHeight="1" x14ac:dyDescent="0.25">
      <c r="A1656" s="129">
        <v>16780469</v>
      </c>
      <c r="B1656" s="129" t="s">
        <v>515</v>
      </c>
      <c r="C1656" s="129" t="s">
        <v>516</v>
      </c>
      <c r="D1656" s="4" t="s">
        <v>2991</v>
      </c>
      <c r="E1656" s="6">
        <v>7</v>
      </c>
      <c r="F1656" s="6"/>
      <c r="G1656" s="7"/>
      <c r="H1656" s="122">
        <f>VLOOKUP(A1656,'NIP totaal 2020'!$A$4:$I$1943,9,0)</f>
        <v>0</v>
      </c>
      <c r="I1656" s="32">
        <f t="shared" si="130"/>
        <v>0</v>
      </c>
      <c r="J1656" s="27">
        <f t="shared" si="131"/>
        <v>0</v>
      </c>
      <c r="K1656" s="80">
        <f t="shared" si="132"/>
        <v>1</v>
      </c>
      <c r="L1656" s="28">
        <f t="shared" si="133"/>
        <v>0</v>
      </c>
      <c r="M1656" s="28">
        <f t="shared" si="134"/>
        <v>0</v>
      </c>
    </row>
    <row r="1657" spans="1:13" ht="14.15" customHeight="1" x14ac:dyDescent="0.25">
      <c r="A1657" s="129">
        <v>16787536</v>
      </c>
      <c r="B1657" s="129" t="s">
        <v>517</v>
      </c>
      <c r="C1657" s="129" t="s">
        <v>518</v>
      </c>
      <c r="D1657" s="4" t="s">
        <v>2991</v>
      </c>
      <c r="E1657" s="6">
        <v>120</v>
      </c>
      <c r="F1657" s="6"/>
      <c r="G1657" s="7"/>
      <c r="H1657" s="122">
        <f>VLOOKUP(A1657,'NIP totaal 2020'!$A$4:$I$1943,9,0)</f>
        <v>0</v>
      </c>
      <c r="I1657" s="32">
        <f t="shared" si="130"/>
        <v>0</v>
      </c>
      <c r="J1657" s="27">
        <f t="shared" si="131"/>
        <v>0</v>
      </c>
      <c r="K1657" s="80">
        <f t="shared" si="132"/>
        <v>1</v>
      </c>
      <c r="L1657" s="28">
        <f t="shared" si="133"/>
        <v>0</v>
      </c>
      <c r="M1657" s="28">
        <f t="shared" si="134"/>
        <v>0</v>
      </c>
    </row>
    <row r="1658" spans="1:13" ht="14.15" customHeight="1" x14ac:dyDescent="0.25">
      <c r="A1658" s="129">
        <v>16787609</v>
      </c>
      <c r="B1658" s="129" t="s">
        <v>517</v>
      </c>
      <c r="C1658" s="129" t="s">
        <v>518</v>
      </c>
      <c r="D1658" s="4" t="s">
        <v>2991</v>
      </c>
      <c r="E1658" s="6">
        <v>30</v>
      </c>
      <c r="F1658" s="6"/>
      <c r="G1658" s="7"/>
      <c r="H1658" s="122">
        <f>VLOOKUP(A1658,'NIP totaal 2020'!$A$4:$I$1943,9,0)</f>
        <v>0</v>
      </c>
      <c r="I1658" s="32">
        <f t="shared" si="130"/>
        <v>0</v>
      </c>
      <c r="J1658" s="27">
        <f t="shared" si="131"/>
        <v>0</v>
      </c>
      <c r="K1658" s="80">
        <f t="shared" si="132"/>
        <v>1</v>
      </c>
      <c r="L1658" s="28">
        <f t="shared" si="133"/>
        <v>0</v>
      </c>
      <c r="M1658" s="28">
        <f t="shared" si="134"/>
        <v>0</v>
      </c>
    </row>
    <row r="1659" spans="1:13" ht="14.15" customHeight="1" x14ac:dyDescent="0.25">
      <c r="A1659" s="129">
        <v>16796063</v>
      </c>
      <c r="B1659" s="129" t="s">
        <v>498</v>
      </c>
      <c r="C1659" s="129" t="s">
        <v>499</v>
      </c>
      <c r="D1659" s="4" t="s">
        <v>2991</v>
      </c>
      <c r="E1659" s="6">
        <v>1</v>
      </c>
      <c r="F1659" s="6"/>
      <c r="G1659" s="7"/>
      <c r="H1659" s="122">
        <f>VLOOKUP(A1659,'NIP totaal 2020'!$A$4:$I$1943,9,0)</f>
        <v>0</v>
      </c>
      <c r="I1659" s="32">
        <f t="shared" si="130"/>
        <v>0</v>
      </c>
      <c r="J1659" s="27">
        <f t="shared" si="131"/>
        <v>0</v>
      </c>
      <c r="K1659" s="80">
        <f t="shared" si="132"/>
        <v>1</v>
      </c>
      <c r="L1659" s="28">
        <f t="shared" si="133"/>
        <v>0</v>
      </c>
      <c r="M1659" s="28">
        <f t="shared" si="134"/>
        <v>0</v>
      </c>
    </row>
    <row r="1660" spans="1:13" ht="14.15" customHeight="1" x14ac:dyDescent="0.25">
      <c r="A1660" s="129">
        <v>16799208</v>
      </c>
      <c r="B1660" s="129" t="s">
        <v>456</v>
      </c>
      <c r="C1660" s="129" t="s">
        <v>457</v>
      </c>
      <c r="D1660" s="4" t="s">
        <v>2991</v>
      </c>
      <c r="E1660" s="6">
        <v>1</v>
      </c>
      <c r="F1660" s="6"/>
      <c r="G1660" s="7"/>
      <c r="H1660" s="122">
        <f>VLOOKUP(A1660,'NIP totaal 2020'!$A$4:$I$1943,9,0)</f>
        <v>0</v>
      </c>
      <c r="I1660" s="32">
        <f t="shared" si="130"/>
        <v>0</v>
      </c>
      <c r="J1660" s="27">
        <f t="shared" si="131"/>
        <v>0</v>
      </c>
      <c r="K1660" s="80">
        <f t="shared" si="132"/>
        <v>1</v>
      </c>
      <c r="L1660" s="28">
        <f t="shared" si="133"/>
        <v>0</v>
      </c>
      <c r="M1660" s="28">
        <f t="shared" si="134"/>
        <v>0</v>
      </c>
    </row>
    <row r="1661" spans="1:13" ht="14.15" customHeight="1" x14ac:dyDescent="0.25">
      <c r="A1661" s="129">
        <v>16816218</v>
      </c>
      <c r="B1661" s="129" t="s">
        <v>476</v>
      </c>
      <c r="C1661" s="129" t="s">
        <v>477</v>
      </c>
      <c r="D1661" s="4" t="s">
        <v>2991</v>
      </c>
      <c r="E1661" s="6">
        <v>1</v>
      </c>
      <c r="F1661" s="6"/>
      <c r="G1661" s="7"/>
      <c r="H1661" s="122">
        <f>VLOOKUP(A1661,'NIP totaal 2020'!$A$4:$I$1943,9,0)</f>
        <v>0</v>
      </c>
      <c r="I1661" s="32">
        <f t="shared" si="130"/>
        <v>0</v>
      </c>
      <c r="J1661" s="27">
        <f t="shared" si="131"/>
        <v>0</v>
      </c>
      <c r="K1661" s="80">
        <f t="shared" si="132"/>
        <v>1</v>
      </c>
      <c r="L1661" s="28">
        <f t="shared" si="133"/>
        <v>0</v>
      </c>
      <c r="M1661" s="28">
        <f t="shared" si="134"/>
        <v>0</v>
      </c>
    </row>
    <row r="1662" spans="1:13" ht="14.15" customHeight="1" x14ac:dyDescent="0.25">
      <c r="A1662" s="129">
        <v>16816730</v>
      </c>
      <c r="B1662" s="129" t="s">
        <v>435</v>
      </c>
      <c r="C1662" s="129" t="s">
        <v>2738</v>
      </c>
      <c r="D1662" s="4" t="s">
        <v>2991</v>
      </c>
      <c r="E1662" s="6">
        <v>1</v>
      </c>
      <c r="F1662" s="6"/>
      <c r="G1662" s="7"/>
      <c r="H1662" s="122">
        <f>VLOOKUP(A1662,'NIP totaal 2020'!$A$4:$I$1943,9,0)</f>
        <v>0</v>
      </c>
      <c r="I1662" s="32">
        <f t="shared" si="130"/>
        <v>0</v>
      </c>
      <c r="J1662" s="27">
        <f t="shared" si="131"/>
        <v>0</v>
      </c>
      <c r="K1662" s="80">
        <f t="shared" si="132"/>
        <v>1</v>
      </c>
      <c r="L1662" s="28">
        <f t="shared" si="133"/>
        <v>0</v>
      </c>
      <c r="M1662" s="28">
        <f t="shared" si="134"/>
        <v>0</v>
      </c>
    </row>
    <row r="1663" spans="1:13" ht="14.15" customHeight="1" x14ac:dyDescent="0.25">
      <c r="A1663" s="129">
        <v>16816749</v>
      </c>
      <c r="B1663" s="129" t="s">
        <v>435</v>
      </c>
      <c r="C1663" s="129" t="s">
        <v>2738</v>
      </c>
      <c r="D1663" s="4" t="s">
        <v>2991</v>
      </c>
      <c r="E1663" s="6">
        <v>1</v>
      </c>
      <c r="F1663" s="6"/>
      <c r="G1663" s="7"/>
      <c r="H1663" s="122">
        <f>VLOOKUP(A1663,'NIP totaal 2020'!$A$4:$I$1943,9,0)</f>
        <v>0</v>
      </c>
      <c r="I1663" s="32">
        <f t="shared" si="130"/>
        <v>0</v>
      </c>
      <c r="J1663" s="27">
        <f t="shared" si="131"/>
        <v>0</v>
      </c>
      <c r="K1663" s="80">
        <f t="shared" si="132"/>
        <v>1</v>
      </c>
      <c r="L1663" s="28">
        <f t="shared" si="133"/>
        <v>0</v>
      </c>
      <c r="M1663" s="28">
        <f t="shared" si="134"/>
        <v>0</v>
      </c>
    </row>
    <row r="1664" spans="1:13" ht="14.15" customHeight="1" x14ac:dyDescent="0.25">
      <c r="A1664" s="129">
        <v>16816757</v>
      </c>
      <c r="B1664" s="129" t="s">
        <v>435</v>
      </c>
      <c r="C1664" s="129" t="s">
        <v>2738</v>
      </c>
      <c r="D1664" s="4" t="s">
        <v>2991</v>
      </c>
      <c r="E1664" s="6">
        <v>1</v>
      </c>
      <c r="F1664" s="6"/>
      <c r="G1664" s="7"/>
      <c r="H1664" s="122">
        <f>VLOOKUP(A1664,'NIP totaal 2020'!$A$4:$I$1943,9,0)</f>
        <v>0</v>
      </c>
      <c r="I1664" s="32">
        <f t="shared" si="130"/>
        <v>0</v>
      </c>
      <c r="J1664" s="27">
        <f t="shared" si="131"/>
        <v>0</v>
      </c>
      <c r="K1664" s="80">
        <f t="shared" si="132"/>
        <v>1</v>
      </c>
      <c r="L1664" s="28">
        <f t="shared" si="133"/>
        <v>0</v>
      </c>
      <c r="M1664" s="28">
        <f t="shared" si="134"/>
        <v>0</v>
      </c>
    </row>
    <row r="1665" spans="1:13" ht="14.15" customHeight="1" x14ac:dyDescent="0.25">
      <c r="A1665" s="129">
        <v>16817028</v>
      </c>
      <c r="B1665" s="129" t="s">
        <v>435</v>
      </c>
      <c r="C1665" s="129" t="s">
        <v>2738</v>
      </c>
      <c r="D1665" s="4" t="s">
        <v>2991</v>
      </c>
      <c r="E1665" s="6">
        <v>1</v>
      </c>
      <c r="F1665" s="6"/>
      <c r="G1665" s="7"/>
      <c r="H1665" s="122">
        <f>VLOOKUP(A1665,'NIP totaal 2020'!$A$4:$I$1943,9,0)</f>
        <v>0</v>
      </c>
      <c r="I1665" s="32">
        <f t="shared" si="130"/>
        <v>0</v>
      </c>
      <c r="J1665" s="27">
        <f t="shared" si="131"/>
        <v>0</v>
      </c>
      <c r="K1665" s="80">
        <f t="shared" si="132"/>
        <v>1</v>
      </c>
      <c r="L1665" s="28">
        <f t="shared" si="133"/>
        <v>0</v>
      </c>
      <c r="M1665" s="28">
        <f t="shared" si="134"/>
        <v>0</v>
      </c>
    </row>
    <row r="1666" spans="1:13" ht="14.15" customHeight="1" x14ac:dyDescent="0.25">
      <c r="A1666" s="129">
        <v>16817036</v>
      </c>
      <c r="B1666" s="129" t="s">
        <v>435</v>
      </c>
      <c r="C1666" s="129" t="s">
        <v>2738</v>
      </c>
      <c r="D1666" s="4" t="s">
        <v>2991</v>
      </c>
      <c r="E1666" s="6">
        <v>1</v>
      </c>
      <c r="F1666" s="6"/>
      <c r="G1666" s="7"/>
      <c r="H1666" s="122">
        <f>VLOOKUP(A1666,'NIP totaal 2020'!$A$4:$I$1943,9,0)</f>
        <v>0</v>
      </c>
      <c r="I1666" s="32">
        <f t="shared" si="130"/>
        <v>0</v>
      </c>
      <c r="J1666" s="27">
        <f t="shared" si="131"/>
        <v>0</v>
      </c>
      <c r="K1666" s="80">
        <f t="shared" si="132"/>
        <v>1</v>
      </c>
      <c r="L1666" s="28">
        <f t="shared" si="133"/>
        <v>0</v>
      </c>
      <c r="M1666" s="28">
        <f t="shared" si="134"/>
        <v>0</v>
      </c>
    </row>
    <row r="1667" spans="1:13" ht="14.15" customHeight="1" x14ac:dyDescent="0.25">
      <c r="A1667" s="129">
        <v>16817761</v>
      </c>
      <c r="B1667" s="129" t="s">
        <v>498</v>
      </c>
      <c r="C1667" s="129" t="s">
        <v>499</v>
      </c>
      <c r="D1667" s="4" t="s">
        <v>2991</v>
      </c>
      <c r="E1667" s="6">
        <v>1</v>
      </c>
      <c r="F1667" s="6"/>
      <c r="G1667" s="7"/>
      <c r="H1667" s="122">
        <f>VLOOKUP(A1667,'NIP totaal 2020'!$A$4:$I$1943,9,0)</f>
        <v>0</v>
      </c>
      <c r="I1667" s="32">
        <f t="shared" si="130"/>
        <v>0</v>
      </c>
      <c r="J1667" s="27">
        <f t="shared" si="131"/>
        <v>0</v>
      </c>
      <c r="K1667" s="80">
        <f t="shared" si="132"/>
        <v>1</v>
      </c>
      <c r="L1667" s="28">
        <f t="shared" si="133"/>
        <v>0</v>
      </c>
      <c r="M1667" s="28">
        <f t="shared" si="134"/>
        <v>0</v>
      </c>
    </row>
    <row r="1668" spans="1:13" ht="14.15" customHeight="1" x14ac:dyDescent="0.25">
      <c r="A1668" s="129">
        <v>16820649</v>
      </c>
      <c r="B1668" s="129" t="s">
        <v>519</v>
      </c>
      <c r="C1668" s="129" t="s">
        <v>520</v>
      </c>
      <c r="D1668" s="4" t="s">
        <v>2991</v>
      </c>
      <c r="E1668" s="6">
        <v>4</v>
      </c>
      <c r="F1668" s="6"/>
      <c r="G1668" s="7"/>
      <c r="H1668" s="122">
        <f>VLOOKUP(A1668,'NIP totaal 2020'!$A$4:$I$1943,9,0)</f>
        <v>0</v>
      </c>
      <c r="I1668" s="32">
        <f t="shared" si="130"/>
        <v>0</v>
      </c>
      <c r="J1668" s="27">
        <f t="shared" si="131"/>
        <v>0</v>
      </c>
      <c r="K1668" s="80">
        <f t="shared" si="132"/>
        <v>1</v>
      </c>
      <c r="L1668" s="28">
        <f t="shared" si="133"/>
        <v>0</v>
      </c>
      <c r="M1668" s="28">
        <f t="shared" si="134"/>
        <v>0</v>
      </c>
    </row>
    <row r="1669" spans="1:13" ht="14.15" customHeight="1" x14ac:dyDescent="0.25">
      <c r="A1669" s="129">
        <v>16821181</v>
      </c>
      <c r="B1669" s="129" t="s">
        <v>476</v>
      </c>
      <c r="C1669" s="129" t="s">
        <v>477</v>
      </c>
      <c r="D1669" s="4" t="s">
        <v>2991</v>
      </c>
      <c r="E1669" s="6">
        <v>1</v>
      </c>
      <c r="F1669" s="6"/>
      <c r="G1669" s="7"/>
      <c r="H1669" s="122">
        <f>VLOOKUP(A1669,'NIP totaal 2020'!$A$4:$I$1943,9,0)</f>
        <v>0</v>
      </c>
      <c r="I1669" s="32">
        <f t="shared" si="130"/>
        <v>0</v>
      </c>
      <c r="J1669" s="27">
        <f t="shared" si="131"/>
        <v>0</v>
      </c>
      <c r="K1669" s="80">
        <f t="shared" si="132"/>
        <v>1</v>
      </c>
      <c r="L1669" s="28">
        <f t="shared" si="133"/>
        <v>0</v>
      </c>
      <c r="M1669" s="28">
        <f t="shared" si="134"/>
        <v>0</v>
      </c>
    </row>
    <row r="1670" spans="1:13" ht="14.15" customHeight="1" x14ac:dyDescent="0.25">
      <c r="A1670" s="129">
        <v>16827120</v>
      </c>
      <c r="B1670" s="129" t="s">
        <v>498</v>
      </c>
      <c r="C1670" s="129" t="s">
        <v>499</v>
      </c>
      <c r="D1670" s="4" t="s">
        <v>2991</v>
      </c>
      <c r="E1670" s="6">
        <v>1</v>
      </c>
      <c r="F1670" s="6"/>
      <c r="G1670" s="7"/>
      <c r="H1670" s="122">
        <f>VLOOKUP(A1670,'NIP totaal 2020'!$A$4:$I$1943,9,0)</f>
        <v>0</v>
      </c>
      <c r="I1670" s="32">
        <f t="shared" si="130"/>
        <v>0</v>
      </c>
      <c r="J1670" s="27">
        <f t="shared" si="131"/>
        <v>0</v>
      </c>
      <c r="K1670" s="80">
        <f t="shared" si="132"/>
        <v>1</v>
      </c>
      <c r="L1670" s="28">
        <f t="shared" si="133"/>
        <v>0</v>
      </c>
      <c r="M1670" s="28">
        <f t="shared" si="134"/>
        <v>0</v>
      </c>
    </row>
    <row r="1671" spans="1:13" ht="14.15" customHeight="1" x14ac:dyDescent="0.25">
      <c r="A1671" s="129">
        <v>16827252</v>
      </c>
      <c r="B1671" s="129" t="s">
        <v>496</v>
      </c>
      <c r="C1671" s="129" t="s">
        <v>497</v>
      </c>
      <c r="D1671" s="4" t="s">
        <v>2991</v>
      </c>
      <c r="E1671" s="6">
        <v>1</v>
      </c>
      <c r="F1671" s="6"/>
      <c r="G1671" s="7"/>
      <c r="H1671" s="122">
        <f>VLOOKUP(A1671,'NIP totaal 2020'!$A$4:$I$1943,9,0)</f>
        <v>0</v>
      </c>
      <c r="I1671" s="32">
        <f t="shared" si="130"/>
        <v>0</v>
      </c>
      <c r="J1671" s="27">
        <f t="shared" si="131"/>
        <v>0</v>
      </c>
      <c r="K1671" s="80">
        <f t="shared" si="132"/>
        <v>1</v>
      </c>
      <c r="L1671" s="28">
        <f t="shared" si="133"/>
        <v>0</v>
      </c>
      <c r="M1671" s="28">
        <f t="shared" si="134"/>
        <v>0</v>
      </c>
    </row>
    <row r="1672" spans="1:13" ht="14.15" customHeight="1" x14ac:dyDescent="0.25">
      <c r="A1672" s="129">
        <v>16829190</v>
      </c>
      <c r="B1672" s="129" t="s">
        <v>476</v>
      </c>
      <c r="C1672" s="129" t="s">
        <v>477</v>
      </c>
      <c r="D1672" s="4" t="s">
        <v>2991</v>
      </c>
      <c r="E1672" s="6">
        <v>1</v>
      </c>
      <c r="F1672" s="6"/>
      <c r="G1672" s="7"/>
      <c r="H1672" s="122">
        <f>VLOOKUP(A1672,'NIP totaal 2020'!$A$4:$I$1943,9,0)</f>
        <v>0</v>
      </c>
      <c r="I1672" s="32">
        <f t="shared" si="130"/>
        <v>0</v>
      </c>
      <c r="J1672" s="27">
        <f t="shared" si="131"/>
        <v>0</v>
      </c>
      <c r="K1672" s="80">
        <f t="shared" si="132"/>
        <v>1</v>
      </c>
      <c r="L1672" s="28">
        <f t="shared" si="133"/>
        <v>0</v>
      </c>
      <c r="M1672" s="28">
        <f t="shared" si="134"/>
        <v>0</v>
      </c>
    </row>
    <row r="1673" spans="1:13" ht="14.15" customHeight="1" x14ac:dyDescent="0.25">
      <c r="A1673" s="129">
        <v>16841794</v>
      </c>
      <c r="B1673" s="129" t="s">
        <v>496</v>
      </c>
      <c r="C1673" s="129" t="s">
        <v>497</v>
      </c>
      <c r="D1673" s="4" t="s">
        <v>2991</v>
      </c>
      <c r="E1673" s="6">
        <v>1</v>
      </c>
      <c r="F1673" s="6"/>
      <c r="G1673" s="7"/>
      <c r="H1673" s="122">
        <f>VLOOKUP(A1673,'NIP totaal 2020'!$A$4:$I$1943,9,0)</f>
        <v>0</v>
      </c>
      <c r="I1673" s="32">
        <f t="shared" si="130"/>
        <v>0</v>
      </c>
      <c r="J1673" s="27">
        <f t="shared" si="131"/>
        <v>0</v>
      </c>
      <c r="K1673" s="80">
        <f t="shared" si="132"/>
        <v>1</v>
      </c>
      <c r="L1673" s="28">
        <f t="shared" si="133"/>
        <v>0</v>
      </c>
      <c r="M1673" s="28">
        <f t="shared" si="134"/>
        <v>0</v>
      </c>
    </row>
    <row r="1674" spans="1:13" ht="14.15" customHeight="1" x14ac:dyDescent="0.25">
      <c r="A1674" s="129">
        <v>16851447</v>
      </c>
      <c r="B1674" s="129" t="s">
        <v>438</v>
      </c>
      <c r="C1674" s="129" t="s">
        <v>2739</v>
      </c>
      <c r="D1674" s="4" t="s">
        <v>2991</v>
      </c>
      <c r="E1674" s="6">
        <v>1</v>
      </c>
      <c r="F1674" s="6"/>
      <c r="G1674" s="7"/>
      <c r="H1674" s="122">
        <f>VLOOKUP(A1674,'NIP totaal 2020'!$A$4:$I$1943,9,0)</f>
        <v>0</v>
      </c>
      <c r="I1674" s="32">
        <f t="shared" si="130"/>
        <v>0</v>
      </c>
      <c r="J1674" s="27">
        <f t="shared" si="131"/>
        <v>0</v>
      </c>
      <c r="K1674" s="80">
        <f t="shared" si="132"/>
        <v>1</v>
      </c>
      <c r="L1674" s="28">
        <f t="shared" si="133"/>
        <v>0</v>
      </c>
      <c r="M1674" s="28">
        <f t="shared" si="134"/>
        <v>0</v>
      </c>
    </row>
    <row r="1675" spans="1:13" ht="14.15" customHeight="1" x14ac:dyDescent="0.25">
      <c r="A1675" s="129">
        <v>16857275</v>
      </c>
      <c r="B1675" s="129" t="s">
        <v>454</v>
      </c>
      <c r="C1675" s="129" t="s">
        <v>455</v>
      </c>
      <c r="D1675" s="4" t="s">
        <v>2991</v>
      </c>
      <c r="E1675" s="6">
        <v>1</v>
      </c>
      <c r="F1675" s="6"/>
      <c r="G1675" s="7"/>
      <c r="H1675" s="122">
        <f>VLOOKUP(A1675,'NIP totaal 2020'!$A$4:$I$1943,9,0)</f>
        <v>0</v>
      </c>
      <c r="I1675" s="32">
        <f t="shared" si="130"/>
        <v>0</v>
      </c>
      <c r="J1675" s="27">
        <f t="shared" si="131"/>
        <v>0</v>
      </c>
      <c r="K1675" s="80">
        <f t="shared" si="132"/>
        <v>1</v>
      </c>
      <c r="L1675" s="28">
        <f t="shared" si="133"/>
        <v>0</v>
      </c>
      <c r="M1675" s="28">
        <f t="shared" si="134"/>
        <v>0</v>
      </c>
    </row>
    <row r="1676" spans="1:13" ht="14.15" customHeight="1" x14ac:dyDescent="0.25">
      <c r="A1676" s="129">
        <v>16847148</v>
      </c>
      <c r="B1676" s="129" t="s">
        <v>78</v>
      </c>
      <c r="C1676" s="129" t="s">
        <v>79</v>
      </c>
      <c r="D1676" s="4" t="s">
        <v>2991</v>
      </c>
      <c r="E1676" s="6">
        <v>4</v>
      </c>
      <c r="F1676" s="6"/>
      <c r="G1676" s="7"/>
      <c r="H1676" s="122">
        <f>VLOOKUP(A1676,'NIP totaal 2020'!$A$4:$I$1943,9,0)</f>
        <v>0</v>
      </c>
      <c r="I1676" s="32">
        <f t="shared" si="130"/>
        <v>0</v>
      </c>
      <c r="J1676" s="27">
        <f t="shared" si="131"/>
        <v>0</v>
      </c>
      <c r="K1676" s="80">
        <f t="shared" si="132"/>
        <v>1</v>
      </c>
      <c r="L1676" s="28">
        <f t="shared" si="133"/>
        <v>0</v>
      </c>
      <c r="M1676" s="28">
        <f t="shared" si="134"/>
        <v>0</v>
      </c>
    </row>
    <row r="1677" spans="1:13" ht="14.15" customHeight="1" x14ac:dyDescent="0.25">
      <c r="A1677" s="129">
        <v>16847156</v>
      </c>
      <c r="B1677" s="129" t="s">
        <v>78</v>
      </c>
      <c r="C1677" s="129" t="s">
        <v>79</v>
      </c>
      <c r="D1677" s="4" t="s">
        <v>2991</v>
      </c>
      <c r="E1677" s="6">
        <v>4</v>
      </c>
      <c r="F1677" s="6"/>
      <c r="G1677" s="7"/>
      <c r="H1677" s="122">
        <f>VLOOKUP(A1677,'NIP totaal 2020'!$A$4:$I$1943,9,0)</f>
        <v>0</v>
      </c>
      <c r="I1677" s="32">
        <f t="shared" si="130"/>
        <v>0</v>
      </c>
      <c r="J1677" s="27">
        <f t="shared" si="131"/>
        <v>0</v>
      </c>
      <c r="K1677" s="80">
        <f t="shared" si="132"/>
        <v>1</v>
      </c>
      <c r="L1677" s="28">
        <f t="shared" si="133"/>
        <v>0</v>
      </c>
      <c r="M1677" s="28">
        <f t="shared" si="134"/>
        <v>0</v>
      </c>
    </row>
    <row r="1678" spans="1:13" ht="14.15" customHeight="1" x14ac:dyDescent="0.25">
      <c r="A1678" s="129">
        <v>16895037</v>
      </c>
      <c r="B1678" s="129" t="s">
        <v>501</v>
      </c>
      <c r="C1678" s="129" t="s">
        <v>502</v>
      </c>
      <c r="D1678" s="4" t="s">
        <v>2991</v>
      </c>
      <c r="E1678" s="6">
        <v>56</v>
      </c>
      <c r="F1678" s="6"/>
      <c r="G1678" s="7"/>
      <c r="H1678" s="122">
        <f>VLOOKUP(A1678,'NIP totaal 2020'!$A$4:$I$1943,9,0)</f>
        <v>0</v>
      </c>
      <c r="I1678" s="32">
        <f t="shared" si="130"/>
        <v>0</v>
      </c>
      <c r="J1678" s="27">
        <f t="shared" si="131"/>
        <v>0</v>
      </c>
      <c r="K1678" s="80">
        <f t="shared" si="132"/>
        <v>1</v>
      </c>
      <c r="L1678" s="28">
        <f t="shared" si="133"/>
        <v>0</v>
      </c>
      <c r="M1678" s="28">
        <f t="shared" si="134"/>
        <v>0</v>
      </c>
    </row>
    <row r="1679" spans="1:13" ht="14.15" customHeight="1" x14ac:dyDescent="0.25">
      <c r="A1679" s="129">
        <v>16895045</v>
      </c>
      <c r="B1679" s="129" t="s">
        <v>501</v>
      </c>
      <c r="C1679" s="129" t="s">
        <v>502</v>
      </c>
      <c r="D1679" s="4" t="s">
        <v>2991</v>
      </c>
      <c r="E1679" s="6">
        <v>56</v>
      </c>
      <c r="F1679" s="6"/>
      <c r="G1679" s="7"/>
      <c r="H1679" s="122">
        <f>VLOOKUP(A1679,'NIP totaal 2020'!$A$4:$I$1943,9,0)</f>
        <v>0</v>
      </c>
      <c r="I1679" s="32">
        <f t="shared" si="130"/>
        <v>0</v>
      </c>
      <c r="J1679" s="27">
        <f t="shared" si="131"/>
        <v>0</v>
      </c>
      <c r="K1679" s="80">
        <f t="shared" si="132"/>
        <v>1</v>
      </c>
      <c r="L1679" s="28">
        <f t="shared" si="133"/>
        <v>0</v>
      </c>
      <c r="M1679" s="28">
        <f t="shared" si="134"/>
        <v>0</v>
      </c>
    </row>
    <row r="1680" spans="1:13" ht="14.15" customHeight="1" x14ac:dyDescent="0.25">
      <c r="A1680" s="129">
        <v>16965906</v>
      </c>
      <c r="B1680" s="129" t="s">
        <v>501</v>
      </c>
      <c r="C1680" s="129" t="s">
        <v>502</v>
      </c>
      <c r="D1680" s="4" t="s">
        <v>2991</v>
      </c>
      <c r="E1680" s="6">
        <v>56</v>
      </c>
      <c r="F1680" s="6"/>
      <c r="G1680" s="7"/>
      <c r="H1680" s="122">
        <f>VLOOKUP(A1680,'NIP totaal 2020'!$A$4:$I$1943,9,0)</f>
        <v>0</v>
      </c>
      <c r="I1680" s="32">
        <f t="shared" si="130"/>
        <v>0</v>
      </c>
      <c r="J1680" s="27">
        <f t="shared" si="131"/>
        <v>0</v>
      </c>
      <c r="K1680" s="80">
        <f t="shared" si="132"/>
        <v>1</v>
      </c>
      <c r="L1680" s="28">
        <f t="shared" si="133"/>
        <v>0</v>
      </c>
      <c r="M1680" s="28">
        <f t="shared" si="134"/>
        <v>0</v>
      </c>
    </row>
    <row r="1681" spans="1:13" ht="14.15" customHeight="1" x14ac:dyDescent="0.25">
      <c r="A1681" s="129">
        <v>16965914</v>
      </c>
      <c r="B1681" s="129" t="s">
        <v>501</v>
      </c>
      <c r="C1681" s="129" t="s">
        <v>502</v>
      </c>
      <c r="D1681" s="4" t="s">
        <v>2991</v>
      </c>
      <c r="E1681" s="6">
        <v>56</v>
      </c>
      <c r="F1681" s="6"/>
      <c r="G1681" s="7"/>
      <c r="H1681" s="122">
        <f>VLOOKUP(A1681,'NIP totaal 2020'!$A$4:$I$1943,9,0)</f>
        <v>0</v>
      </c>
      <c r="I1681" s="32">
        <f t="shared" si="130"/>
        <v>0</v>
      </c>
      <c r="J1681" s="27">
        <f t="shared" si="131"/>
        <v>0</v>
      </c>
      <c r="K1681" s="80">
        <f t="shared" si="132"/>
        <v>1</v>
      </c>
      <c r="L1681" s="28">
        <f t="shared" si="133"/>
        <v>0</v>
      </c>
      <c r="M1681" s="28">
        <f t="shared" si="134"/>
        <v>0</v>
      </c>
    </row>
    <row r="1682" spans="1:13" ht="14.15" customHeight="1" x14ac:dyDescent="0.25">
      <c r="A1682" s="129">
        <v>16965922</v>
      </c>
      <c r="B1682" s="129" t="s">
        <v>501</v>
      </c>
      <c r="C1682" s="129" t="s">
        <v>502</v>
      </c>
      <c r="D1682" s="4" t="s">
        <v>2991</v>
      </c>
      <c r="E1682" s="6">
        <v>56</v>
      </c>
      <c r="F1682" s="6"/>
      <c r="G1682" s="7"/>
      <c r="H1682" s="122">
        <f>VLOOKUP(A1682,'NIP totaal 2020'!$A$4:$I$1943,9,0)</f>
        <v>0</v>
      </c>
      <c r="I1682" s="32">
        <f t="shared" si="130"/>
        <v>0</v>
      </c>
      <c r="J1682" s="27">
        <f t="shared" si="131"/>
        <v>0</v>
      </c>
      <c r="K1682" s="80">
        <f t="shared" si="132"/>
        <v>1</v>
      </c>
      <c r="L1682" s="28">
        <f t="shared" si="133"/>
        <v>0</v>
      </c>
      <c r="M1682" s="28">
        <f t="shared" si="134"/>
        <v>0</v>
      </c>
    </row>
    <row r="1683" spans="1:13" ht="14.15" customHeight="1" x14ac:dyDescent="0.25">
      <c r="A1683" s="129">
        <v>16947266</v>
      </c>
      <c r="B1683" s="129" t="s">
        <v>86</v>
      </c>
      <c r="C1683" s="129" t="s">
        <v>87</v>
      </c>
      <c r="D1683" s="4" t="s">
        <v>2991</v>
      </c>
      <c r="E1683" s="6">
        <v>2</v>
      </c>
      <c r="F1683" s="6"/>
      <c r="G1683" s="7"/>
      <c r="H1683" s="122">
        <f>VLOOKUP(A1683,'NIP totaal 2020'!$A$4:$I$1943,9,0)</f>
        <v>0</v>
      </c>
      <c r="I1683" s="32">
        <f t="shared" si="130"/>
        <v>0</v>
      </c>
      <c r="J1683" s="27">
        <f t="shared" si="131"/>
        <v>0</v>
      </c>
      <c r="K1683" s="80">
        <f t="shared" si="132"/>
        <v>1</v>
      </c>
      <c r="L1683" s="28">
        <f t="shared" si="133"/>
        <v>0</v>
      </c>
      <c r="M1683" s="28">
        <f t="shared" si="134"/>
        <v>0</v>
      </c>
    </row>
    <row r="1684" spans="1:13" ht="14.15" customHeight="1" x14ac:dyDescent="0.25">
      <c r="A1684" s="129">
        <v>16948858</v>
      </c>
      <c r="B1684" s="129" t="s">
        <v>86</v>
      </c>
      <c r="C1684" s="129" t="s">
        <v>87</v>
      </c>
      <c r="D1684" s="4" t="s">
        <v>2991</v>
      </c>
      <c r="E1684" s="6">
        <v>2</v>
      </c>
      <c r="F1684" s="6"/>
      <c r="G1684" s="7"/>
      <c r="H1684" s="122">
        <f>VLOOKUP(A1684,'NIP totaal 2020'!$A$4:$I$1943,9,0)</f>
        <v>0</v>
      </c>
      <c r="I1684" s="32">
        <f t="shared" si="130"/>
        <v>0</v>
      </c>
      <c r="J1684" s="27">
        <f t="shared" si="131"/>
        <v>0</v>
      </c>
      <c r="K1684" s="80">
        <f t="shared" si="132"/>
        <v>1</v>
      </c>
      <c r="L1684" s="28">
        <f t="shared" si="133"/>
        <v>0</v>
      </c>
      <c r="M1684" s="28">
        <f t="shared" si="134"/>
        <v>0</v>
      </c>
    </row>
    <row r="1685" spans="1:13" ht="14.15" customHeight="1" x14ac:dyDescent="0.25">
      <c r="A1685" s="129">
        <v>16952510</v>
      </c>
      <c r="B1685" s="129" t="s">
        <v>86</v>
      </c>
      <c r="C1685" s="129" t="s">
        <v>87</v>
      </c>
      <c r="D1685" s="4" t="s">
        <v>2991</v>
      </c>
      <c r="E1685" s="6">
        <v>2</v>
      </c>
      <c r="F1685" s="6"/>
      <c r="G1685" s="7"/>
      <c r="H1685" s="122">
        <f>VLOOKUP(A1685,'NIP totaal 2020'!$A$4:$I$1943,9,0)</f>
        <v>0</v>
      </c>
      <c r="I1685" s="32">
        <f t="shared" si="130"/>
        <v>0</v>
      </c>
      <c r="J1685" s="27">
        <f t="shared" si="131"/>
        <v>0</v>
      </c>
      <c r="K1685" s="80">
        <f t="shared" si="132"/>
        <v>1</v>
      </c>
      <c r="L1685" s="28">
        <f t="shared" si="133"/>
        <v>0</v>
      </c>
      <c r="M1685" s="28">
        <f t="shared" si="134"/>
        <v>0</v>
      </c>
    </row>
    <row r="1686" spans="1:13" ht="14.15" customHeight="1" x14ac:dyDescent="0.25">
      <c r="A1686" s="129">
        <v>16910494</v>
      </c>
      <c r="B1686" s="129" t="s">
        <v>468</v>
      </c>
      <c r="C1686" s="129" t="s">
        <v>469</v>
      </c>
      <c r="D1686" s="4" t="s">
        <v>2991</v>
      </c>
      <c r="E1686" s="6">
        <v>1</v>
      </c>
      <c r="F1686" s="6"/>
      <c r="G1686" s="7"/>
      <c r="H1686" s="122">
        <f>VLOOKUP(A1686,'NIP totaal 2020'!$A$4:$I$1943,9,0)</f>
        <v>0</v>
      </c>
      <c r="I1686" s="32">
        <f t="shared" si="130"/>
        <v>0</v>
      </c>
      <c r="J1686" s="27">
        <f t="shared" si="131"/>
        <v>0</v>
      </c>
      <c r="K1686" s="80">
        <f t="shared" si="132"/>
        <v>1</v>
      </c>
      <c r="L1686" s="28">
        <f t="shared" si="133"/>
        <v>0</v>
      </c>
      <c r="M1686" s="28">
        <f t="shared" si="134"/>
        <v>0</v>
      </c>
    </row>
    <row r="1687" spans="1:13" ht="14.15" customHeight="1" x14ac:dyDescent="0.25">
      <c r="A1687" s="129">
        <v>16862074</v>
      </c>
      <c r="B1687" s="129" t="s">
        <v>325</v>
      </c>
      <c r="C1687" s="129" t="s">
        <v>326</v>
      </c>
      <c r="D1687" s="4" t="s">
        <v>2991</v>
      </c>
      <c r="E1687" s="6">
        <v>224</v>
      </c>
      <c r="F1687" s="6"/>
      <c r="G1687" s="7"/>
      <c r="H1687" s="122">
        <f>VLOOKUP(A1687,'NIP totaal 2020'!$A$4:$I$1943,9,0)</f>
        <v>0</v>
      </c>
      <c r="I1687" s="32">
        <f t="shared" ref="I1687:I1750" si="135">F1687/E1687</f>
        <v>0</v>
      </c>
      <c r="J1687" s="27">
        <f t="shared" ref="J1687:J1750" si="136">H1687/E1687*F1687</f>
        <v>0</v>
      </c>
      <c r="K1687" s="80">
        <f t="shared" ref="K1687:K1750" si="137">IF(H1687&gt;G1687, 0, 1)</f>
        <v>1</v>
      </c>
      <c r="L1687" s="28">
        <f t="shared" ref="L1687:L1750" si="138">G1687/E1687*F1687</f>
        <v>0</v>
      </c>
      <c r="M1687" s="28">
        <f t="shared" ref="M1687:M1750" si="139">MIN(L1687,J1687)</f>
        <v>0</v>
      </c>
    </row>
    <row r="1688" spans="1:13" ht="14.15" customHeight="1" x14ac:dyDescent="0.25">
      <c r="A1688" s="129">
        <v>16862228</v>
      </c>
      <c r="B1688" s="129" t="s">
        <v>325</v>
      </c>
      <c r="C1688" s="129" t="s">
        <v>326</v>
      </c>
      <c r="D1688" s="4" t="s">
        <v>2991</v>
      </c>
      <c r="E1688" s="6">
        <v>224</v>
      </c>
      <c r="F1688" s="6"/>
      <c r="G1688" s="7"/>
      <c r="H1688" s="122">
        <f>VLOOKUP(A1688,'NIP totaal 2020'!$A$4:$I$1943,9,0)</f>
        <v>0</v>
      </c>
      <c r="I1688" s="32">
        <f t="shared" si="135"/>
        <v>0</v>
      </c>
      <c r="J1688" s="27">
        <f t="shared" si="136"/>
        <v>0</v>
      </c>
      <c r="K1688" s="80">
        <f t="shared" si="137"/>
        <v>1</v>
      </c>
      <c r="L1688" s="28">
        <f t="shared" si="138"/>
        <v>0</v>
      </c>
      <c r="M1688" s="28">
        <f t="shared" si="139"/>
        <v>0</v>
      </c>
    </row>
    <row r="1689" spans="1:13" ht="14.15" customHeight="1" x14ac:dyDescent="0.25">
      <c r="A1689" s="129">
        <v>16938763</v>
      </c>
      <c r="B1689" s="129" t="s">
        <v>325</v>
      </c>
      <c r="C1689" s="129" t="s">
        <v>326</v>
      </c>
      <c r="D1689" s="4" t="s">
        <v>2991</v>
      </c>
      <c r="E1689" s="6">
        <v>224</v>
      </c>
      <c r="F1689" s="6"/>
      <c r="G1689" s="7"/>
      <c r="H1689" s="122">
        <f>VLOOKUP(A1689,'NIP totaal 2020'!$A$4:$I$1943,9,0)</f>
        <v>0</v>
      </c>
      <c r="I1689" s="32">
        <f t="shared" si="135"/>
        <v>0</v>
      </c>
      <c r="J1689" s="27">
        <f t="shared" si="136"/>
        <v>0</v>
      </c>
      <c r="K1689" s="80">
        <f t="shared" si="137"/>
        <v>1</v>
      </c>
      <c r="L1689" s="28">
        <f t="shared" si="138"/>
        <v>0</v>
      </c>
      <c r="M1689" s="28">
        <f t="shared" si="139"/>
        <v>0</v>
      </c>
    </row>
    <row r="1690" spans="1:13" ht="14.15" customHeight="1" x14ac:dyDescent="0.25">
      <c r="A1690" s="129">
        <v>16952553</v>
      </c>
      <c r="B1690" s="129" t="s">
        <v>471</v>
      </c>
      <c r="C1690" s="129" t="s">
        <v>472</v>
      </c>
      <c r="D1690" s="4" t="s">
        <v>2991</v>
      </c>
      <c r="E1690" s="6">
        <v>1</v>
      </c>
      <c r="F1690" s="6"/>
      <c r="G1690" s="7"/>
      <c r="H1690" s="122">
        <f>VLOOKUP(A1690,'NIP totaal 2020'!$A$4:$I$1943,9,0)</f>
        <v>0</v>
      </c>
      <c r="I1690" s="32">
        <f t="shared" si="135"/>
        <v>0</v>
      </c>
      <c r="J1690" s="27">
        <f t="shared" si="136"/>
        <v>0</v>
      </c>
      <c r="K1690" s="80">
        <f t="shared" si="137"/>
        <v>1</v>
      </c>
      <c r="L1690" s="28">
        <f t="shared" si="138"/>
        <v>0</v>
      </c>
      <c r="M1690" s="28">
        <f t="shared" si="139"/>
        <v>0</v>
      </c>
    </row>
    <row r="1691" spans="1:13" ht="14.15" customHeight="1" x14ac:dyDescent="0.25">
      <c r="A1691" s="129">
        <v>16861728</v>
      </c>
      <c r="B1691" s="129" t="s">
        <v>2747</v>
      </c>
      <c r="C1691" s="129" t="s">
        <v>2748</v>
      </c>
      <c r="D1691" s="4" t="s">
        <v>2991</v>
      </c>
      <c r="E1691" s="6">
        <v>56</v>
      </c>
      <c r="F1691" s="6"/>
      <c r="G1691" s="7"/>
      <c r="H1691" s="122">
        <f>VLOOKUP(A1691,'NIP totaal 2020'!$A$4:$I$1943,9,0)</f>
        <v>0</v>
      </c>
      <c r="I1691" s="32">
        <f t="shared" si="135"/>
        <v>0</v>
      </c>
      <c r="J1691" s="27">
        <f t="shared" si="136"/>
        <v>0</v>
      </c>
      <c r="K1691" s="80">
        <f t="shared" si="137"/>
        <v>1</v>
      </c>
      <c r="L1691" s="28">
        <f t="shared" si="138"/>
        <v>0</v>
      </c>
      <c r="M1691" s="28">
        <f t="shared" si="139"/>
        <v>0</v>
      </c>
    </row>
    <row r="1692" spans="1:13" ht="14.15" customHeight="1" x14ac:dyDescent="0.25">
      <c r="A1692" s="129">
        <v>16861736</v>
      </c>
      <c r="B1692" s="129" t="s">
        <v>2747</v>
      </c>
      <c r="C1692" s="129" t="s">
        <v>2748</v>
      </c>
      <c r="D1692" s="4" t="s">
        <v>2991</v>
      </c>
      <c r="E1692" s="6">
        <v>28</v>
      </c>
      <c r="F1692" s="6"/>
      <c r="G1692" s="7"/>
      <c r="H1692" s="122">
        <f>VLOOKUP(A1692,'NIP totaal 2020'!$A$4:$I$1943,9,0)</f>
        <v>0</v>
      </c>
      <c r="I1692" s="32">
        <f t="shared" si="135"/>
        <v>0</v>
      </c>
      <c r="J1692" s="27">
        <f t="shared" si="136"/>
        <v>0</v>
      </c>
      <c r="K1692" s="80">
        <f t="shared" si="137"/>
        <v>1</v>
      </c>
      <c r="L1692" s="28">
        <f t="shared" si="138"/>
        <v>0</v>
      </c>
      <c r="M1692" s="28">
        <f t="shared" si="139"/>
        <v>0</v>
      </c>
    </row>
    <row r="1693" spans="1:13" ht="14.15" customHeight="1" x14ac:dyDescent="0.25">
      <c r="A1693" s="129">
        <v>16861744</v>
      </c>
      <c r="B1693" s="129" t="s">
        <v>2747</v>
      </c>
      <c r="C1693" s="129" t="s">
        <v>2748</v>
      </c>
      <c r="D1693" s="4" t="s">
        <v>2991</v>
      </c>
      <c r="E1693" s="6">
        <v>56</v>
      </c>
      <c r="F1693" s="6"/>
      <c r="G1693" s="7"/>
      <c r="H1693" s="122">
        <f>VLOOKUP(A1693,'NIP totaal 2020'!$A$4:$I$1943,9,0)</f>
        <v>0</v>
      </c>
      <c r="I1693" s="32">
        <f t="shared" si="135"/>
        <v>0</v>
      </c>
      <c r="J1693" s="27">
        <f t="shared" si="136"/>
        <v>0</v>
      </c>
      <c r="K1693" s="80">
        <f t="shared" si="137"/>
        <v>1</v>
      </c>
      <c r="L1693" s="28">
        <f t="shared" si="138"/>
        <v>0</v>
      </c>
      <c r="M1693" s="28">
        <f t="shared" si="139"/>
        <v>0</v>
      </c>
    </row>
    <row r="1694" spans="1:13" ht="14.15" customHeight="1" x14ac:dyDescent="0.25">
      <c r="A1694" s="129">
        <v>16861752</v>
      </c>
      <c r="B1694" s="129" t="s">
        <v>2747</v>
      </c>
      <c r="C1694" s="129" t="s">
        <v>2748</v>
      </c>
      <c r="D1694" s="4" t="s">
        <v>2991</v>
      </c>
      <c r="E1694" s="6">
        <v>28</v>
      </c>
      <c r="F1694" s="6"/>
      <c r="G1694" s="7"/>
      <c r="H1694" s="122">
        <f>VLOOKUP(A1694,'NIP totaal 2020'!$A$4:$I$1943,9,0)</f>
        <v>0</v>
      </c>
      <c r="I1694" s="32">
        <f t="shared" si="135"/>
        <v>0</v>
      </c>
      <c r="J1694" s="27">
        <f t="shared" si="136"/>
        <v>0</v>
      </c>
      <c r="K1694" s="80">
        <f t="shared" si="137"/>
        <v>1</v>
      </c>
      <c r="L1694" s="28">
        <f t="shared" si="138"/>
        <v>0</v>
      </c>
      <c r="M1694" s="28">
        <f t="shared" si="139"/>
        <v>0</v>
      </c>
    </row>
    <row r="1695" spans="1:13" ht="14.15" customHeight="1" x14ac:dyDescent="0.25">
      <c r="A1695" s="129">
        <v>16924681</v>
      </c>
      <c r="B1695" s="129" t="s">
        <v>445</v>
      </c>
      <c r="C1695" s="129" t="s">
        <v>446</v>
      </c>
      <c r="D1695" s="4" t="s">
        <v>2991</v>
      </c>
      <c r="E1695" s="6">
        <v>1</v>
      </c>
      <c r="F1695" s="6"/>
      <c r="G1695" s="7"/>
      <c r="H1695" s="122">
        <f>VLOOKUP(A1695,'NIP totaal 2020'!$A$4:$I$1943,9,0)</f>
        <v>0</v>
      </c>
      <c r="I1695" s="32">
        <f t="shared" si="135"/>
        <v>0</v>
      </c>
      <c r="J1695" s="27">
        <f t="shared" si="136"/>
        <v>0</v>
      </c>
      <c r="K1695" s="80">
        <f t="shared" si="137"/>
        <v>1</v>
      </c>
      <c r="L1695" s="28">
        <f t="shared" si="138"/>
        <v>0</v>
      </c>
      <c r="M1695" s="28">
        <f t="shared" si="139"/>
        <v>0</v>
      </c>
    </row>
    <row r="1696" spans="1:13" ht="14.15" customHeight="1" x14ac:dyDescent="0.25">
      <c r="A1696" s="129">
        <v>16894383</v>
      </c>
      <c r="B1696" s="129" t="s">
        <v>456</v>
      </c>
      <c r="C1696" s="129" t="s">
        <v>457</v>
      </c>
      <c r="D1696" s="4" t="s">
        <v>2991</v>
      </c>
      <c r="E1696" s="6">
        <v>1</v>
      </c>
      <c r="F1696" s="6"/>
      <c r="G1696" s="7"/>
      <c r="H1696" s="122">
        <f>VLOOKUP(A1696,'NIP totaal 2020'!$A$4:$I$1943,9,0)</f>
        <v>0</v>
      </c>
      <c r="I1696" s="32">
        <f t="shared" si="135"/>
        <v>0</v>
      </c>
      <c r="J1696" s="27">
        <f t="shared" si="136"/>
        <v>0</v>
      </c>
      <c r="K1696" s="80">
        <f t="shared" si="137"/>
        <v>1</v>
      </c>
      <c r="L1696" s="28">
        <f t="shared" si="138"/>
        <v>0</v>
      </c>
      <c r="M1696" s="28">
        <f t="shared" si="139"/>
        <v>0</v>
      </c>
    </row>
    <row r="1697" spans="1:13" ht="14.15" customHeight="1" x14ac:dyDescent="0.25">
      <c r="A1697" s="129">
        <v>16749049</v>
      </c>
      <c r="B1697" s="129" t="s">
        <v>2749</v>
      </c>
      <c r="C1697" s="129" t="s">
        <v>2750</v>
      </c>
      <c r="D1697" s="4" t="s">
        <v>2991</v>
      </c>
      <c r="E1697" s="6">
        <v>112</v>
      </c>
      <c r="F1697" s="6"/>
      <c r="G1697" s="7"/>
      <c r="H1697" s="122">
        <f>VLOOKUP(A1697,'NIP totaal 2020'!$A$4:$I$1943,9,0)</f>
        <v>0</v>
      </c>
      <c r="I1697" s="32">
        <f t="shared" si="135"/>
        <v>0</v>
      </c>
      <c r="J1697" s="27">
        <f t="shared" si="136"/>
        <v>0</v>
      </c>
      <c r="K1697" s="80">
        <f t="shared" si="137"/>
        <v>1</v>
      </c>
      <c r="L1697" s="28">
        <f t="shared" si="138"/>
        <v>0</v>
      </c>
      <c r="M1697" s="28">
        <f t="shared" si="139"/>
        <v>0</v>
      </c>
    </row>
    <row r="1698" spans="1:13" ht="14.15" customHeight="1" x14ac:dyDescent="0.25">
      <c r="A1698" s="129">
        <v>16832965</v>
      </c>
      <c r="B1698" s="129" t="s">
        <v>132</v>
      </c>
      <c r="C1698" s="129" t="s">
        <v>133</v>
      </c>
      <c r="D1698" s="4" t="s">
        <v>2991</v>
      </c>
      <c r="E1698" s="6">
        <v>10</v>
      </c>
      <c r="F1698" s="6"/>
      <c r="G1698" s="7"/>
      <c r="H1698" s="122">
        <f>VLOOKUP(A1698,'NIP totaal 2020'!$A$4:$I$1943,9,0)</f>
        <v>0</v>
      </c>
      <c r="I1698" s="32">
        <f t="shared" si="135"/>
        <v>0</v>
      </c>
      <c r="J1698" s="27">
        <f t="shared" si="136"/>
        <v>0</v>
      </c>
      <c r="K1698" s="80">
        <f t="shared" si="137"/>
        <v>1</v>
      </c>
      <c r="L1698" s="28">
        <f t="shared" si="138"/>
        <v>0</v>
      </c>
      <c r="M1698" s="28">
        <f t="shared" si="139"/>
        <v>0</v>
      </c>
    </row>
    <row r="1699" spans="1:13" ht="14.15" customHeight="1" x14ac:dyDescent="0.25">
      <c r="A1699" s="129">
        <v>16894901</v>
      </c>
      <c r="B1699" s="129" t="s">
        <v>2751</v>
      </c>
      <c r="C1699" s="129" t="s">
        <v>2752</v>
      </c>
      <c r="D1699" s="4" t="s">
        <v>2991</v>
      </c>
      <c r="E1699" s="6">
        <v>1</v>
      </c>
      <c r="F1699" s="6"/>
      <c r="G1699" s="7"/>
      <c r="H1699" s="122">
        <f>VLOOKUP(A1699,'NIP totaal 2020'!$A$4:$I$1943,9,0)</f>
        <v>0</v>
      </c>
      <c r="I1699" s="32">
        <f t="shared" si="135"/>
        <v>0</v>
      </c>
      <c r="J1699" s="27">
        <f t="shared" si="136"/>
        <v>0</v>
      </c>
      <c r="K1699" s="80">
        <f t="shared" si="137"/>
        <v>1</v>
      </c>
      <c r="L1699" s="28">
        <f t="shared" si="138"/>
        <v>0</v>
      </c>
      <c r="M1699" s="28">
        <f t="shared" si="139"/>
        <v>0</v>
      </c>
    </row>
    <row r="1700" spans="1:13" ht="14.15" customHeight="1" x14ac:dyDescent="0.25">
      <c r="A1700" s="129">
        <v>16894928</v>
      </c>
      <c r="B1700" s="129" t="s">
        <v>2751</v>
      </c>
      <c r="C1700" s="129" t="s">
        <v>2752</v>
      </c>
      <c r="D1700" s="4" t="s">
        <v>2991</v>
      </c>
      <c r="E1700" s="6">
        <v>12</v>
      </c>
      <c r="F1700" s="6"/>
      <c r="G1700" s="7"/>
      <c r="H1700" s="122">
        <f>VLOOKUP(A1700,'NIP totaal 2020'!$A$4:$I$1943,9,0)</f>
        <v>0</v>
      </c>
      <c r="I1700" s="32">
        <f t="shared" si="135"/>
        <v>0</v>
      </c>
      <c r="J1700" s="27">
        <f t="shared" si="136"/>
        <v>0</v>
      </c>
      <c r="K1700" s="80">
        <f t="shared" si="137"/>
        <v>1</v>
      </c>
      <c r="L1700" s="28">
        <f t="shared" si="138"/>
        <v>0</v>
      </c>
      <c r="M1700" s="28">
        <f t="shared" si="139"/>
        <v>0</v>
      </c>
    </row>
    <row r="1701" spans="1:13" ht="14.15" customHeight="1" x14ac:dyDescent="0.25">
      <c r="A1701" s="129">
        <v>16894936</v>
      </c>
      <c r="B1701" s="129" t="s">
        <v>2751</v>
      </c>
      <c r="C1701" s="129" t="s">
        <v>2752</v>
      </c>
      <c r="D1701" s="4" t="s">
        <v>2991</v>
      </c>
      <c r="E1701" s="6">
        <v>1</v>
      </c>
      <c r="F1701" s="6"/>
      <c r="G1701" s="7"/>
      <c r="H1701" s="122">
        <f>VLOOKUP(A1701,'NIP totaal 2020'!$A$4:$I$1943,9,0)</f>
        <v>0</v>
      </c>
      <c r="I1701" s="32">
        <f t="shared" si="135"/>
        <v>0</v>
      </c>
      <c r="J1701" s="27">
        <f t="shared" si="136"/>
        <v>0</v>
      </c>
      <c r="K1701" s="80">
        <f t="shared" si="137"/>
        <v>1</v>
      </c>
      <c r="L1701" s="28">
        <f t="shared" si="138"/>
        <v>0</v>
      </c>
      <c r="M1701" s="28">
        <f t="shared" si="139"/>
        <v>0</v>
      </c>
    </row>
    <row r="1702" spans="1:13" ht="14.15" customHeight="1" x14ac:dyDescent="0.25">
      <c r="A1702" s="129">
        <v>16894944</v>
      </c>
      <c r="B1702" s="129" t="s">
        <v>2751</v>
      </c>
      <c r="C1702" s="129" t="s">
        <v>2752</v>
      </c>
      <c r="D1702" s="4" t="s">
        <v>2991</v>
      </c>
      <c r="E1702" s="6">
        <v>1</v>
      </c>
      <c r="F1702" s="6"/>
      <c r="G1702" s="7"/>
      <c r="H1702" s="122">
        <f>VLOOKUP(A1702,'NIP totaal 2020'!$A$4:$I$1943,9,0)</f>
        <v>0</v>
      </c>
      <c r="I1702" s="32">
        <f t="shared" si="135"/>
        <v>0</v>
      </c>
      <c r="J1702" s="27">
        <f t="shared" si="136"/>
        <v>0</v>
      </c>
      <c r="K1702" s="80">
        <f t="shared" si="137"/>
        <v>1</v>
      </c>
      <c r="L1702" s="28">
        <f t="shared" si="138"/>
        <v>0</v>
      </c>
      <c r="M1702" s="28">
        <f t="shared" si="139"/>
        <v>0</v>
      </c>
    </row>
    <row r="1703" spans="1:13" ht="14.15" customHeight="1" x14ac:dyDescent="0.25">
      <c r="A1703" s="129">
        <v>16894952</v>
      </c>
      <c r="B1703" s="129" t="s">
        <v>2751</v>
      </c>
      <c r="C1703" s="129" t="s">
        <v>2752</v>
      </c>
      <c r="D1703" s="4" t="s">
        <v>2991</v>
      </c>
      <c r="E1703" s="6">
        <v>12</v>
      </c>
      <c r="F1703" s="6"/>
      <c r="G1703" s="7"/>
      <c r="H1703" s="122">
        <f>VLOOKUP(A1703,'NIP totaal 2020'!$A$4:$I$1943,9,0)</f>
        <v>0</v>
      </c>
      <c r="I1703" s="32">
        <f t="shared" si="135"/>
        <v>0</v>
      </c>
      <c r="J1703" s="27">
        <f t="shared" si="136"/>
        <v>0</v>
      </c>
      <c r="K1703" s="80">
        <f t="shared" si="137"/>
        <v>1</v>
      </c>
      <c r="L1703" s="28">
        <f t="shared" si="138"/>
        <v>0</v>
      </c>
      <c r="M1703" s="28">
        <f t="shared" si="139"/>
        <v>0</v>
      </c>
    </row>
    <row r="1704" spans="1:13" ht="14.15" customHeight="1" x14ac:dyDescent="0.25">
      <c r="A1704" s="129">
        <v>16894960</v>
      </c>
      <c r="B1704" s="129" t="s">
        <v>2751</v>
      </c>
      <c r="C1704" s="129" t="s">
        <v>2752</v>
      </c>
      <c r="D1704" s="4" t="s">
        <v>2991</v>
      </c>
      <c r="E1704" s="6">
        <v>1</v>
      </c>
      <c r="F1704" s="6"/>
      <c r="G1704" s="7"/>
      <c r="H1704" s="122">
        <f>VLOOKUP(A1704,'NIP totaal 2020'!$A$4:$I$1943,9,0)</f>
        <v>0</v>
      </c>
      <c r="I1704" s="32">
        <f t="shared" si="135"/>
        <v>0</v>
      </c>
      <c r="J1704" s="27">
        <f t="shared" si="136"/>
        <v>0</v>
      </c>
      <c r="K1704" s="80">
        <f t="shared" si="137"/>
        <v>1</v>
      </c>
      <c r="L1704" s="28">
        <f t="shared" si="138"/>
        <v>0</v>
      </c>
      <c r="M1704" s="28">
        <f t="shared" si="139"/>
        <v>0</v>
      </c>
    </row>
    <row r="1705" spans="1:13" ht="14.15" customHeight="1" x14ac:dyDescent="0.25">
      <c r="A1705" s="129">
        <v>16894979</v>
      </c>
      <c r="B1705" s="129" t="s">
        <v>2751</v>
      </c>
      <c r="C1705" s="129" t="s">
        <v>2752</v>
      </c>
      <c r="D1705" s="4" t="s">
        <v>2991</v>
      </c>
      <c r="E1705" s="6">
        <v>12</v>
      </c>
      <c r="F1705" s="6"/>
      <c r="G1705" s="7"/>
      <c r="H1705" s="122">
        <f>VLOOKUP(A1705,'NIP totaal 2020'!$A$4:$I$1943,9,0)</f>
        <v>0</v>
      </c>
      <c r="I1705" s="32">
        <f t="shared" si="135"/>
        <v>0</v>
      </c>
      <c r="J1705" s="27">
        <f t="shared" si="136"/>
        <v>0</v>
      </c>
      <c r="K1705" s="80">
        <f t="shared" si="137"/>
        <v>1</v>
      </c>
      <c r="L1705" s="28">
        <f t="shared" si="138"/>
        <v>0</v>
      </c>
      <c r="M1705" s="28">
        <f t="shared" si="139"/>
        <v>0</v>
      </c>
    </row>
    <row r="1706" spans="1:13" ht="14.15" customHeight="1" x14ac:dyDescent="0.25">
      <c r="A1706" s="129">
        <v>16894987</v>
      </c>
      <c r="B1706" s="129" t="s">
        <v>2751</v>
      </c>
      <c r="C1706" s="129" t="s">
        <v>2752</v>
      </c>
      <c r="D1706" s="4" t="s">
        <v>2991</v>
      </c>
      <c r="E1706" s="6">
        <v>12</v>
      </c>
      <c r="F1706" s="6"/>
      <c r="G1706" s="7"/>
      <c r="H1706" s="122">
        <f>VLOOKUP(A1706,'NIP totaal 2020'!$A$4:$I$1943,9,0)</f>
        <v>0</v>
      </c>
      <c r="I1706" s="32">
        <f t="shared" si="135"/>
        <v>0</v>
      </c>
      <c r="J1706" s="27">
        <f t="shared" si="136"/>
        <v>0</v>
      </c>
      <c r="K1706" s="80">
        <f t="shared" si="137"/>
        <v>1</v>
      </c>
      <c r="L1706" s="28">
        <f t="shared" si="138"/>
        <v>0</v>
      </c>
      <c r="M1706" s="28">
        <f t="shared" si="139"/>
        <v>0</v>
      </c>
    </row>
    <row r="1707" spans="1:13" ht="14.15" customHeight="1" x14ac:dyDescent="0.25">
      <c r="A1707" s="129">
        <v>16895215</v>
      </c>
      <c r="B1707" s="129" t="s">
        <v>335</v>
      </c>
      <c r="C1707" s="129" t="s">
        <v>336</v>
      </c>
      <c r="D1707" s="4" t="s">
        <v>2991</v>
      </c>
      <c r="E1707" s="6">
        <v>1</v>
      </c>
      <c r="F1707" s="6"/>
      <c r="G1707" s="7"/>
      <c r="H1707" s="122">
        <f>VLOOKUP(A1707,'NIP totaal 2020'!$A$4:$I$1943,9,0)</f>
        <v>0</v>
      </c>
      <c r="I1707" s="32">
        <f t="shared" si="135"/>
        <v>0</v>
      </c>
      <c r="J1707" s="27">
        <f t="shared" si="136"/>
        <v>0</v>
      </c>
      <c r="K1707" s="80">
        <f t="shared" si="137"/>
        <v>1</v>
      </c>
      <c r="L1707" s="28">
        <f t="shared" si="138"/>
        <v>0</v>
      </c>
      <c r="M1707" s="28">
        <f t="shared" si="139"/>
        <v>0</v>
      </c>
    </row>
    <row r="1708" spans="1:13" ht="14.15" customHeight="1" x14ac:dyDescent="0.25">
      <c r="A1708" s="129">
        <v>16952561</v>
      </c>
      <c r="B1708" s="129" t="s">
        <v>335</v>
      </c>
      <c r="C1708" s="129" t="s">
        <v>336</v>
      </c>
      <c r="D1708" s="4" t="s">
        <v>2991</v>
      </c>
      <c r="E1708" s="6">
        <v>1</v>
      </c>
      <c r="F1708" s="6"/>
      <c r="G1708" s="7"/>
      <c r="H1708" s="122">
        <f>VLOOKUP(A1708,'NIP totaal 2020'!$A$4:$I$1943,9,0)</f>
        <v>0</v>
      </c>
      <c r="I1708" s="32">
        <f t="shared" si="135"/>
        <v>0</v>
      </c>
      <c r="J1708" s="27">
        <f t="shared" si="136"/>
        <v>0</v>
      </c>
      <c r="K1708" s="80">
        <f t="shared" si="137"/>
        <v>1</v>
      </c>
      <c r="L1708" s="28">
        <f t="shared" si="138"/>
        <v>0</v>
      </c>
      <c r="M1708" s="28">
        <f t="shared" si="139"/>
        <v>0</v>
      </c>
    </row>
    <row r="1709" spans="1:13" ht="14.15" customHeight="1" x14ac:dyDescent="0.25">
      <c r="A1709" s="129">
        <v>16909992</v>
      </c>
      <c r="B1709" s="129" t="s">
        <v>337</v>
      </c>
      <c r="C1709" s="129" t="s">
        <v>338</v>
      </c>
      <c r="D1709" s="4" t="s">
        <v>2991</v>
      </c>
      <c r="E1709" s="6">
        <v>1</v>
      </c>
      <c r="F1709" s="6"/>
      <c r="G1709" s="7"/>
      <c r="H1709" s="122">
        <f>VLOOKUP(A1709,'NIP totaal 2020'!$A$4:$I$1943,9,0)</f>
        <v>0</v>
      </c>
      <c r="I1709" s="32">
        <f t="shared" si="135"/>
        <v>0</v>
      </c>
      <c r="J1709" s="27">
        <f t="shared" si="136"/>
        <v>0</v>
      </c>
      <c r="K1709" s="80">
        <f t="shared" si="137"/>
        <v>1</v>
      </c>
      <c r="L1709" s="28">
        <f t="shared" si="138"/>
        <v>0</v>
      </c>
      <c r="M1709" s="28">
        <f t="shared" si="139"/>
        <v>0</v>
      </c>
    </row>
    <row r="1710" spans="1:13" ht="14.15" customHeight="1" x14ac:dyDescent="0.25">
      <c r="A1710" s="129">
        <v>16912195</v>
      </c>
      <c r="B1710" s="129" t="s">
        <v>337</v>
      </c>
      <c r="C1710" s="129" t="s">
        <v>338</v>
      </c>
      <c r="D1710" s="4" t="s">
        <v>2991</v>
      </c>
      <c r="E1710" s="6">
        <v>1</v>
      </c>
      <c r="F1710" s="6"/>
      <c r="G1710" s="7"/>
      <c r="H1710" s="122">
        <f>VLOOKUP(A1710,'NIP totaal 2020'!$A$4:$I$1943,9,0)</f>
        <v>0</v>
      </c>
      <c r="I1710" s="32">
        <f t="shared" si="135"/>
        <v>0</v>
      </c>
      <c r="J1710" s="27">
        <f t="shared" si="136"/>
        <v>0</v>
      </c>
      <c r="K1710" s="80">
        <f t="shared" si="137"/>
        <v>1</v>
      </c>
      <c r="L1710" s="28">
        <f t="shared" si="138"/>
        <v>0</v>
      </c>
      <c r="M1710" s="28">
        <f t="shared" si="139"/>
        <v>0</v>
      </c>
    </row>
    <row r="1711" spans="1:13" ht="14.15" customHeight="1" x14ac:dyDescent="0.25">
      <c r="A1711" s="129">
        <v>16941942</v>
      </c>
      <c r="B1711" s="129" t="s">
        <v>337</v>
      </c>
      <c r="C1711" s="129" t="s">
        <v>338</v>
      </c>
      <c r="D1711" s="4" t="s">
        <v>2991</v>
      </c>
      <c r="E1711" s="6">
        <v>1</v>
      </c>
      <c r="F1711" s="6"/>
      <c r="G1711" s="7"/>
      <c r="H1711" s="122">
        <f>VLOOKUP(A1711,'NIP totaal 2020'!$A$4:$I$1943,9,0)</f>
        <v>0</v>
      </c>
      <c r="I1711" s="32">
        <f t="shared" si="135"/>
        <v>0</v>
      </c>
      <c r="J1711" s="27">
        <f t="shared" si="136"/>
        <v>0</v>
      </c>
      <c r="K1711" s="80">
        <f t="shared" si="137"/>
        <v>1</v>
      </c>
      <c r="L1711" s="28">
        <f t="shared" si="138"/>
        <v>0</v>
      </c>
      <c r="M1711" s="28">
        <f t="shared" si="139"/>
        <v>0</v>
      </c>
    </row>
    <row r="1712" spans="1:13" ht="14.15" customHeight="1" x14ac:dyDescent="0.25">
      <c r="A1712" s="129">
        <v>16749081</v>
      </c>
      <c r="B1712" s="129" t="s">
        <v>2753</v>
      </c>
      <c r="C1712" s="129" t="s">
        <v>2754</v>
      </c>
      <c r="D1712" s="4" t="s">
        <v>2991</v>
      </c>
      <c r="E1712" s="6">
        <v>1</v>
      </c>
      <c r="F1712" s="6"/>
      <c r="G1712" s="7"/>
      <c r="H1712" s="122">
        <f>VLOOKUP(A1712,'NIP totaal 2020'!$A$4:$I$1943,9,0)</f>
        <v>0</v>
      </c>
      <c r="I1712" s="32">
        <f t="shared" si="135"/>
        <v>0</v>
      </c>
      <c r="J1712" s="27">
        <f t="shared" si="136"/>
        <v>0</v>
      </c>
      <c r="K1712" s="80">
        <f t="shared" si="137"/>
        <v>1</v>
      </c>
      <c r="L1712" s="28">
        <f t="shared" si="138"/>
        <v>0</v>
      </c>
      <c r="M1712" s="28">
        <f t="shared" si="139"/>
        <v>0</v>
      </c>
    </row>
    <row r="1713" spans="1:13" ht="14.15" customHeight="1" x14ac:dyDescent="0.25">
      <c r="A1713" s="129">
        <v>16890833</v>
      </c>
      <c r="B1713" s="129" t="s">
        <v>190</v>
      </c>
      <c r="C1713" s="129" t="s">
        <v>191</v>
      </c>
      <c r="D1713" s="4" t="s">
        <v>2991</v>
      </c>
      <c r="E1713" s="6">
        <v>1</v>
      </c>
      <c r="F1713" s="6"/>
      <c r="G1713" s="7"/>
      <c r="H1713" s="122">
        <f>VLOOKUP(A1713,'NIP totaal 2020'!$A$4:$I$1943,9,0)</f>
        <v>0</v>
      </c>
      <c r="I1713" s="32">
        <f t="shared" si="135"/>
        <v>0</v>
      </c>
      <c r="J1713" s="27">
        <f t="shared" si="136"/>
        <v>0</v>
      </c>
      <c r="K1713" s="80">
        <f t="shared" si="137"/>
        <v>1</v>
      </c>
      <c r="L1713" s="28">
        <f t="shared" si="138"/>
        <v>0</v>
      </c>
      <c r="M1713" s="28">
        <f t="shared" si="139"/>
        <v>0</v>
      </c>
    </row>
    <row r="1714" spans="1:13" ht="14.15" customHeight="1" x14ac:dyDescent="0.25">
      <c r="A1714" s="129">
        <v>16932978</v>
      </c>
      <c r="B1714" s="129" t="s">
        <v>190</v>
      </c>
      <c r="C1714" s="129" t="s">
        <v>191</v>
      </c>
      <c r="D1714" s="4" t="s">
        <v>2991</v>
      </c>
      <c r="E1714" s="6">
        <v>1</v>
      </c>
      <c r="F1714" s="6"/>
      <c r="G1714" s="7"/>
      <c r="H1714" s="122">
        <f>VLOOKUP(A1714,'NIP totaal 2020'!$A$4:$I$1943,9,0)</f>
        <v>0</v>
      </c>
      <c r="I1714" s="32">
        <f t="shared" si="135"/>
        <v>0</v>
      </c>
      <c r="J1714" s="27">
        <f t="shared" si="136"/>
        <v>0</v>
      </c>
      <c r="K1714" s="80">
        <f t="shared" si="137"/>
        <v>1</v>
      </c>
      <c r="L1714" s="28">
        <f t="shared" si="138"/>
        <v>0</v>
      </c>
      <c r="M1714" s="28">
        <f t="shared" si="139"/>
        <v>0</v>
      </c>
    </row>
    <row r="1715" spans="1:13" ht="14.15" customHeight="1" x14ac:dyDescent="0.25">
      <c r="A1715" s="129">
        <v>16964489</v>
      </c>
      <c r="B1715" s="129" t="s">
        <v>190</v>
      </c>
      <c r="C1715" s="129" t="s">
        <v>191</v>
      </c>
      <c r="D1715" s="4" t="s">
        <v>2991</v>
      </c>
      <c r="E1715" s="6">
        <v>1</v>
      </c>
      <c r="F1715" s="6"/>
      <c r="G1715" s="7"/>
      <c r="H1715" s="122">
        <f>VLOOKUP(A1715,'NIP totaal 2020'!$A$4:$I$1943,9,0)</f>
        <v>0</v>
      </c>
      <c r="I1715" s="32">
        <f t="shared" si="135"/>
        <v>0</v>
      </c>
      <c r="J1715" s="27">
        <f t="shared" si="136"/>
        <v>0</v>
      </c>
      <c r="K1715" s="80">
        <f t="shared" si="137"/>
        <v>1</v>
      </c>
      <c r="L1715" s="28">
        <f t="shared" si="138"/>
        <v>0</v>
      </c>
      <c r="M1715" s="28">
        <f t="shared" si="139"/>
        <v>0</v>
      </c>
    </row>
    <row r="1716" spans="1:13" ht="14.15" customHeight="1" x14ac:dyDescent="0.25">
      <c r="A1716" s="129">
        <v>16953037</v>
      </c>
      <c r="B1716" s="129" t="s">
        <v>223</v>
      </c>
      <c r="C1716" s="129" t="s">
        <v>224</v>
      </c>
      <c r="D1716" s="4" t="s">
        <v>2991</v>
      </c>
      <c r="E1716" s="6">
        <v>5</v>
      </c>
      <c r="F1716" s="6"/>
      <c r="G1716" s="7"/>
      <c r="H1716" s="122">
        <f>VLOOKUP(A1716,'NIP totaal 2020'!$A$4:$I$1943,9,0)</f>
        <v>0</v>
      </c>
      <c r="I1716" s="32">
        <f t="shared" si="135"/>
        <v>0</v>
      </c>
      <c r="J1716" s="27">
        <f t="shared" si="136"/>
        <v>0</v>
      </c>
      <c r="K1716" s="80">
        <f t="shared" si="137"/>
        <v>1</v>
      </c>
      <c r="L1716" s="28">
        <f t="shared" si="138"/>
        <v>0</v>
      </c>
      <c r="M1716" s="28">
        <f t="shared" si="139"/>
        <v>0</v>
      </c>
    </row>
    <row r="1717" spans="1:13" ht="14.15" customHeight="1" x14ac:dyDescent="0.25">
      <c r="A1717" s="129">
        <v>16953045</v>
      </c>
      <c r="B1717" s="129" t="s">
        <v>223</v>
      </c>
      <c r="C1717" s="129" t="s">
        <v>224</v>
      </c>
      <c r="D1717" s="4" t="s">
        <v>2991</v>
      </c>
      <c r="E1717" s="6">
        <v>5</v>
      </c>
      <c r="F1717" s="6"/>
      <c r="G1717" s="7"/>
      <c r="H1717" s="122">
        <f>VLOOKUP(A1717,'NIP totaal 2020'!$A$4:$I$1943,9,0)</f>
        <v>0</v>
      </c>
      <c r="I1717" s="32">
        <f t="shared" si="135"/>
        <v>0</v>
      </c>
      <c r="J1717" s="27">
        <f t="shared" si="136"/>
        <v>0</v>
      </c>
      <c r="K1717" s="80">
        <f t="shared" si="137"/>
        <v>1</v>
      </c>
      <c r="L1717" s="28">
        <f t="shared" si="138"/>
        <v>0</v>
      </c>
      <c r="M1717" s="28">
        <f t="shared" si="139"/>
        <v>0</v>
      </c>
    </row>
    <row r="1718" spans="1:13" ht="14.15" customHeight="1" x14ac:dyDescent="0.25">
      <c r="A1718" s="129">
        <v>16932501</v>
      </c>
      <c r="B1718" s="129" t="s">
        <v>498</v>
      </c>
      <c r="C1718" s="129" t="s">
        <v>499</v>
      </c>
      <c r="D1718" s="4" t="s">
        <v>2991</v>
      </c>
      <c r="E1718" s="6">
        <v>1</v>
      </c>
      <c r="F1718" s="6"/>
      <c r="G1718" s="7"/>
      <c r="H1718" s="122">
        <f>VLOOKUP(A1718,'NIP totaal 2020'!$A$4:$I$1943,9,0)</f>
        <v>0</v>
      </c>
      <c r="I1718" s="32">
        <f t="shared" si="135"/>
        <v>0</v>
      </c>
      <c r="J1718" s="27">
        <f t="shared" si="136"/>
        <v>0</v>
      </c>
      <c r="K1718" s="80">
        <f t="shared" si="137"/>
        <v>1</v>
      </c>
      <c r="L1718" s="28">
        <f t="shared" si="138"/>
        <v>0</v>
      </c>
      <c r="M1718" s="28">
        <f t="shared" si="139"/>
        <v>0</v>
      </c>
    </row>
    <row r="1719" spans="1:13" ht="14.15" customHeight="1" x14ac:dyDescent="0.25">
      <c r="A1719" s="129">
        <v>16941934</v>
      </c>
      <c r="B1719" s="129" t="s">
        <v>498</v>
      </c>
      <c r="C1719" s="129" t="s">
        <v>499</v>
      </c>
      <c r="D1719" s="4" t="s">
        <v>2991</v>
      </c>
      <c r="E1719" s="6">
        <v>1</v>
      </c>
      <c r="F1719" s="6"/>
      <c r="G1719" s="7"/>
      <c r="H1719" s="122">
        <f>VLOOKUP(A1719,'NIP totaal 2020'!$A$4:$I$1943,9,0)</f>
        <v>0</v>
      </c>
      <c r="I1719" s="32">
        <f t="shared" si="135"/>
        <v>0</v>
      </c>
      <c r="J1719" s="27">
        <f t="shared" si="136"/>
        <v>0</v>
      </c>
      <c r="K1719" s="80">
        <f t="shared" si="137"/>
        <v>1</v>
      </c>
      <c r="L1719" s="28">
        <f t="shared" si="138"/>
        <v>0</v>
      </c>
      <c r="M1719" s="28">
        <f t="shared" si="139"/>
        <v>0</v>
      </c>
    </row>
    <row r="1720" spans="1:13" ht="14.15" customHeight="1" x14ac:dyDescent="0.25">
      <c r="A1720" s="129">
        <v>16942000</v>
      </c>
      <c r="B1720" s="129" t="s">
        <v>498</v>
      </c>
      <c r="C1720" s="129" t="s">
        <v>499</v>
      </c>
      <c r="D1720" s="4" t="s">
        <v>2991</v>
      </c>
      <c r="E1720" s="6">
        <v>1</v>
      </c>
      <c r="F1720" s="6"/>
      <c r="G1720" s="7"/>
      <c r="H1720" s="122">
        <f>VLOOKUP(A1720,'NIP totaal 2020'!$A$4:$I$1943,9,0)</f>
        <v>0</v>
      </c>
      <c r="I1720" s="32">
        <f t="shared" si="135"/>
        <v>0</v>
      </c>
      <c r="J1720" s="27">
        <f t="shared" si="136"/>
        <v>0</v>
      </c>
      <c r="K1720" s="80">
        <f t="shared" si="137"/>
        <v>1</v>
      </c>
      <c r="L1720" s="28">
        <f t="shared" si="138"/>
        <v>0</v>
      </c>
      <c r="M1720" s="28">
        <f t="shared" si="139"/>
        <v>0</v>
      </c>
    </row>
    <row r="1721" spans="1:13" ht="14.15" customHeight="1" x14ac:dyDescent="0.25">
      <c r="A1721" s="129">
        <v>16852672</v>
      </c>
      <c r="B1721" s="129" t="s">
        <v>150</v>
      </c>
      <c r="C1721" s="129" t="s">
        <v>151</v>
      </c>
      <c r="D1721" s="4" t="s">
        <v>2991</v>
      </c>
      <c r="E1721" s="6">
        <v>1</v>
      </c>
      <c r="F1721" s="6"/>
      <c r="G1721" s="7"/>
      <c r="H1721" s="122">
        <f>VLOOKUP(A1721,'NIP totaal 2020'!$A$4:$I$1943,9,0)</f>
        <v>0</v>
      </c>
      <c r="I1721" s="32">
        <f t="shared" si="135"/>
        <v>0</v>
      </c>
      <c r="J1721" s="27">
        <f t="shared" si="136"/>
        <v>0</v>
      </c>
      <c r="K1721" s="80">
        <f t="shared" si="137"/>
        <v>1</v>
      </c>
      <c r="L1721" s="28">
        <f t="shared" si="138"/>
        <v>0</v>
      </c>
      <c r="M1721" s="28">
        <f t="shared" si="139"/>
        <v>0</v>
      </c>
    </row>
    <row r="1722" spans="1:13" ht="14.15" customHeight="1" x14ac:dyDescent="0.25">
      <c r="A1722" s="129">
        <v>16852702</v>
      </c>
      <c r="B1722" s="129" t="s">
        <v>150</v>
      </c>
      <c r="C1722" s="129" t="s">
        <v>151</v>
      </c>
      <c r="D1722" s="4" t="s">
        <v>2991</v>
      </c>
      <c r="E1722" s="6">
        <v>1</v>
      </c>
      <c r="F1722" s="6"/>
      <c r="G1722" s="7"/>
      <c r="H1722" s="122">
        <f>VLOOKUP(A1722,'NIP totaal 2020'!$A$4:$I$1943,9,0)</f>
        <v>0</v>
      </c>
      <c r="I1722" s="32">
        <f t="shared" si="135"/>
        <v>0</v>
      </c>
      <c r="J1722" s="27">
        <f t="shared" si="136"/>
        <v>0</v>
      </c>
      <c r="K1722" s="80">
        <f t="shared" si="137"/>
        <v>1</v>
      </c>
      <c r="L1722" s="28">
        <f t="shared" si="138"/>
        <v>0</v>
      </c>
      <c r="M1722" s="28">
        <f t="shared" si="139"/>
        <v>0</v>
      </c>
    </row>
    <row r="1723" spans="1:13" ht="14.15" customHeight="1" x14ac:dyDescent="0.25">
      <c r="A1723" s="129">
        <v>16936558</v>
      </c>
      <c r="B1723" s="129" t="s">
        <v>150</v>
      </c>
      <c r="C1723" s="129" t="s">
        <v>151</v>
      </c>
      <c r="D1723" s="4" t="s">
        <v>2991</v>
      </c>
      <c r="E1723" s="6">
        <v>1</v>
      </c>
      <c r="F1723" s="6"/>
      <c r="G1723" s="7"/>
      <c r="H1723" s="122">
        <f>VLOOKUP(A1723,'NIP totaal 2020'!$A$4:$I$1943,9,0)</f>
        <v>0</v>
      </c>
      <c r="I1723" s="32">
        <f t="shared" si="135"/>
        <v>0</v>
      </c>
      <c r="J1723" s="27">
        <f t="shared" si="136"/>
        <v>0</v>
      </c>
      <c r="K1723" s="80">
        <f t="shared" si="137"/>
        <v>1</v>
      </c>
      <c r="L1723" s="28">
        <f t="shared" si="138"/>
        <v>0</v>
      </c>
      <c r="M1723" s="28">
        <f t="shared" si="139"/>
        <v>0</v>
      </c>
    </row>
    <row r="1724" spans="1:13" ht="14.15" customHeight="1" x14ac:dyDescent="0.25">
      <c r="A1724" s="129">
        <v>16936574</v>
      </c>
      <c r="B1724" s="129" t="s">
        <v>150</v>
      </c>
      <c r="C1724" s="129" t="s">
        <v>151</v>
      </c>
      <c r="D1724" s="4" t="s">
        <v>2991</v>
      </c>
      <c r="E1724" s="6">
        <v>1</v>
      </c>
      <c r="F1724" s="6"/>
      <c r="G1724" s="7"/>
      <c r="H1724" s="122">
        <f>VLOOKUP(A1724,'NIP totaal 2020'!$A$4:$I$1943,9,0)</f>
        <v>0</v>
      </c>
      <c r="I1724" s="32">
        <f t="shared" si="135"/>
        <v>0</v>
      </c>
      <c r="J1724" s="27">
        <f t="shared" si="136"/>
        <v>0</v>
      </c>
      <c r="K1724" s="80">
        <f t="shared" si="137"/>
        <v>1</v>
      </c>
      <c r="L1724" s="28">
        <f t="shared" si="138"/>
        <v>0</v>
      </c>
      <c r="M1724" s="28">
        <f t="shared" si="139"/>
        <v>0</v>
      </c>
    </row>
    <row r="1725" spans="1:13" ht="14.15" customHeight="1" x14ac:dyDescent="0.25">
      <c r="A1725" s="129">
        <v>16870972</v>
      </c>
      <c r="B1725" s="129" t="s">
        <v>297</v>
      </c>
      <c r="C1725" s="129" t="s">
        <v>298</v>
      </c>
      <c r="D1725" s="4" t="s">
        <v>2991</v>
      </c>
      <c r="E1725" s="6">
        <v>1</v>
      </c>
      <c r="F1725" s="6"/>
      <c r="G1725" s="7"/>
      <c r="H1725" s="122">
        <f>VLOOKUP(A1725,'NIP totaal 2020'!$A$4:$I$1943,9,0)</f>
        <v>0</v>
      </c>
      <c r="I1725" s="32">
        <f t="shared" si="135"/>
        <v>0</v>
      </c>
      <c r="J1725" s="27">
        <f t="shared" si="136"/>
        <v>0</v>
      </c>
      <c r="K1725" s="80">
        <f t="shared" si="137"/>
        <v>1</v>
      </c>
      <c r="L1725" s="28">
        <f t="shared" si="138"/>
        <v>0</v>
      </c>
      <c r="M1725" s="28">
        <f t="shared" si="139"/>
        <v>0</v>
      </c>
    </row>
    <row r="1726" spans="1:13" ht="14.15" customHeight="1" x14ac:dyDescent="0.25">
      <c r="A1726" s="129">
        <v>16856694</v>
      </c>
      <c r="B1726" s="129" t="s">
        <v>249</v>
      </c>
      <c r="C1726" s="129" t="s">
        <v>250</v>
      </c>
      <c r="D1726" s="4" t="s">
        <v>2991</v>
      </c>
      <c r="E1726" s="6">
        <v>112</v>
      </c>
      <c r="F1726" s="6"/>
      <c r="G1726" s="7"/>
      <c r="H1726" s="122">
        <f>VLOOKUP(A1726,'NIP totaal 2020'!$A$4:$I$1943,9,0)</f>
        <v>0</v>
      </c>
      <c r="I1726" s="32">
        <f t="shared" si="135"/>
        <v>0</v>
      </c>
      <c r="J1726" s="27">
        <f t="shared" si="136"/>
        <v>0</v>
      </c>
      <c r="K1726" s="80">
        <f t="shared" si="137"/>
        <v>1</v>
      </c>
      <c r="L1726" s="28">
        <f t="shared" si="138"/>
        <v>0</v>
      </c>
      <c r="M1726" s="28">
        <f t="shared" si="139"/>
        <v>0</v>
      </c>
    </row>
    <row r="1727" spans="1:13" ht="14.15" customHeight="1" x14ac:dyDescent="0.25">
      <c r="A1727" s="129">
        <v>16895088</v>
      </c>
      <c r="B1727" s="129" t="s">
        <v>249</v>
      </c>
      <c r="C1727" s="129" t="s">
        <v>250</v>
      </c>
      <c r="D1727" s="4" t="s">
        <v>2991</v>
      </c>
      <c r="E1727" s="6">
        <v>28</v>
      </c>
      <c r="F1727" s="6"/>
      <c r="G1727" s="7"/>
      <c r="H1727" s="122">
        <f>VLOOKUP(A1727,'NIP totaal 2020'!$A$4:$I$1943,9,0)</f>
        <v>0</v>
      </c>
      <c r="I1727" s="32">
        <f t="shared" si="135"/>
        <v>0</v>
      </c>
      <c r="J1727" s="27">
        <f t="shared" si="136"/>
        <v>0</v>
      </c>
      <c r="K1727" s="80">
        <f t="shared" si="137"/>
        <v>1</v>
      </c>
      <c r="L1727" s="28">
        <f t="shared" si="138"/>
        <v>0</v>
      </c>
      <c r="M1727" s="28">
        <f t="shared" si="139"/>
        <v>0</v>
      </c>
    </row>
    <row r="1728" spans="1:13" ht="14.15" customHeight="1" x14ac:dyDescent="0.25">
      <c r="A1728" s="129">
        <v>16944127</v>
      </c>
      <c r="B1728" s="129" t="s">
        <v>249</v>
      </c>
      <c r="C1728" s="129" t="s">
        <v>250</v>
      </c>
      <c r="D1728" s="4" t="s">
        <v>2991</v>
      </c>
      <c r="E1728" s="6">
        <v>28</v>
      </c>
      <c r="F1728" s="6"/>
      <c r="G1728" s="7"/>
      <c r="H1728" s="122">
        <f>VLOOKUP(A1728,'NIP totaal 2020'!$A$4:$I$1943,9,0)</f>
        <v>0</v>
      </c>
      <c r="I1728" s="32">
        <f t="shared" si="135"/>
        <v>0</v>
      </c>
      <c r="J1728" s="27">
        <f t="shared" si="136"/>
        <v>0</v>
      </c>
      <c r="K1728" s="80">
        <f t="shared" si="137"/>
        <v>1</v>
      </c>
      <c r="L1728" s="28">
        <f t="shared" si="138"/>
        <v>0</v>
      </c>
      <c r="M1728" s="28">
        <f t="shared" si="139"/>
        <v>0</v>
      </c>
    </row>
    <row r="1729" spans="1:13" ht="14.15" customHeight="1" x14ac:dyDescent="0.25">
      <c r="A1729" s="129">
        <v>16881419</v>
      </c>
      <c r="B1729" s="129" t="s">
        <v>244</v>
      </c>
      <c r="C1729" s="129" t="s">
        <v>2723</v>
      </c>
      <c r="D1729" s="4" t="s">
        <v>2991</v>
      </c>
      <c r="E1729" s="6">
        <v>1</v>
      </c>
      <c r="F1729" s="6"/>
      <c r="G1729" s="7"/>
      <c r="H1729" s="122">
        <f>VLOOKUP(A1729,'NIP totaal 2020'!$A$4:$I$1943,9,0)</f>
        <v>0</v>
      </c>
      <c r="I1729" s="32">
        <f t="shared" si="135"/>
        <v>0</v>
      </c>
      <c r="J1729" s="27">
        <f t="shared" si="136"/>
        <v>0</v>
      </c>
      <c r="K1729" s="80">
        <f t="shared" si="137"/>
        <v>1</v>
      </c>
      <c r="L1729" s="28">
        <f t="shared" si="138"/>
        <v>0</v>
      </c>
      <c r="M1729" s="28">
        <f t="shared" si="139"/>
        <v>0</v>
      </c>
    </row>
    <row r="1730" spans="1:13" ht="14.15" customHeight="1" x14ac:dyDescent="0.25">
      <c r="A1730" s="129">
        <v>16952545</v>
      </c>
      <c r="B1730" s="129" t="s">
        <v>507</v>
      </c>
      <c r="C1730" s="129" t="s">
        <v>508</v>
      </c>
      <c r="D1730" s="4" t="s">
        <v>2991</v>
      </c>
      <c r="E1730" s="6">
        <v>28</v>
      </c>
      <c r="F1730" s="6"/>
      <c r="G1730" s="7"/>
      <c r="H1730" s="122">
        <f>VLOOKUP(A1730,'NIP totaal 2020'!$A$4:$I$1943,9,0)</f>
        <v>0</v>
      </c>
      <c r="I1730" s="32">
        <f t="shared" si="135"/>
        <v>0</v>
      </c>
      <c r="J1730" s="27">
        <f t="shared" si="136"/>
        <v>0</v>
      </c>
      <c r="K1730" s="80">
        <f t="shared" si="137"/>
        <v>1</v>
      </c>
      <c r="L1730" s="28">
        <f t="shared" si="138"/>
        <v>0</v>
      </c>
      <c r="M1730" s="28">
        <f t="shared" si="139"/>
        <v>0</v>
      </c>
    </row>
    <row r="1731" spans="1:13" ht="14.15" customHeight="1" x14ac:dyDescent="0.25">
      <c r="A1731" s="129">
        <v>16860977</v>
      </c>
      <c r="B1731" s="129" t="s">
        <v>2755</v>
      </c>
      <c r="C1731" s="129" t="s">
        <v>2756</v>
      </c>
      <c r="D1731" s="4" t="s">
        <v>2991</v>
      </c>
      <c r="E1731" s="6">
        <v>1</v>
      </c>
      <c r="F1731" s="6"/>
      <c r="G1731" s="7"/>
      <c r="H1731" s="122">
        <f>VLOOKUP(A1731,'NIP totaal 2020'!$A$4:$I$1943,9,0)</f>
        <v>0</v>
      </c>
      <c r="I1731" s="32">
        <f t="shared" si="135"/>
        <v>0</v>
      </c>
      <c r="J1731" s="27">
        <f t="shared" si="136"/>
        <v>0</v>
      </c>
      <c r="K1731" s="80">
        <f t="shared" si="137"/>
        <v>1</v>
      </c>
      <c r="L1731" s="28">
        <f t="shared" si="138"/>
        <v>0</v>
      </c>
      <c r="M1731" s="28">
        <f t="shared" si="139"/>
        <v>0</v>
      </c>
    </row>
    <row r="1732" spans="1:13" ht="14.15" customHeight="1" x14ac:dyDescent="0.25">
      <c r="A1732" s="129">
        <v>16031393</v>
      </c>
      <c r="B1732" s="129" t="s">
        <v>318</v>
      </c>
      <c r="C1732" s="129" t="s">
        <v>319</v>
      </c>
      <c r="D1732" s="4" t="s">
        <v>2991</v>
      </c>
      <c r="E1732" s="6">
        <v>84</v>
      </c>
      <c r="F1732" s="6"/>
      <c r="G1732" s="7"/>
      <c r="H1732" s="122">
        <f>VLOOKUP(A1732,'NIP totaal 2020'!$A$4:$I$1943,9,0)</f>
        <v>0</v>
      </c>
      <c r="I1732" s="32">
        <f t="shared" si="135"/>
        <v>0</v>
      </c>
      <c r="J1732" s="27">
        <f t="shared" si="136"/>
        <v>0</v>
      </c>
      <c r="K1732" s="80">
        <f t="shared" si="137"/>
        <v>1</v>
      </c>
      <c r="L1732" s="28">
        <f t="shared" si="138"/>
        <v>0</v>
      </c>
      <c r="M1732" s="28">
        <f t="shared" si="139"/>
        <v>0</v>
      </c>
    </row>
    <row r="1733" spans="1:13" ht="14.15" customHeight="1" x14ac:dyDescent="0.25">
      <c r="A1733" s="129">
        <v>16031407</v>
      </c>
      <c r="B1733" s="129" t="s">
        <v>318</v>
      </c>
      <c r="C1733" s="129" t="s">
        <v>319</v>
      </c>
      <c r="D1733" s="4" t="s">
        <v>2991</v>
      </c>
      <c r="E1733" s="6">
        <v>56</v>
      </c>
      <c r="F1733" s="6"/>
      <c r="G1733" s="7"/>
      <c r="H1733" s="122">
        <f>VLOOKUP(A1733,'NIP totaal 2020'!$A$4:$I$1943,9,0)</f>
        <v>0</v>
      </c>
      <c r="I1733" s="32">
        <f t="shared" si="135"/>
        <v>0</v>
      </c>
      <c r="J1733" s="27">
        <f t="shared" si="136"/>
        <v>0</v>
      </c>
      <c r="K1733" s="80">
        <f t="shared" si="137"/>
        <v>1</v>
      </c>
      <c r="L1733" s="28">
        <f t="shared" si="138"/>
        <v>0</v>
      </c>
      <c r="M1733" s="28">
        <f t="shared" si="139"/>
        <v>0</v>
      </c>
    </row>
    <row r="1734" spans="1:13" ht="14.15" customHeight="1" x14ac:dyDescent="0.25">
      <c r="A1734" s="129">
        <v>16031415</v>
      </c>
      <c r="B1734" s="129" t="s">
        <v>318</v>
      </c>
      <c r="C1734" s="129" t="s">
        <v>319</v>
      </c>
      <c r="D1734" s="4" t="s">
        <v>2991</v>
      </c>
      <c r="E1734" s="6">
        <v>112</v>
      </c>
      <c r="F1734" s="6"/>
      <c r="G1734" s="7"/>
      <c r="H1734" s="122">
        <f>VLOOKUP(A1734,'NIP totaal 2020'!$A$4:$I$1943,9,0)</f>
        <v>0</v>
      </c>
      <c r="I1734" s="32">
        <f t="shared" si="135"/>
        <v>0</v>
      </c>
      <c r="J1734" s="27">
        <f t="shared" si="136"/>
        <v>0</v>
      </c>
      <c r="K1734" s="80">
        <f t="shared" si="137"/>
        <v>1</v>
      </c>
      <c r="L1734" s="28">
        <f t="shared" si="138"/>
        <v>0</v>
      </c>
      <c r="M1734" s="28">
        <f t="shared" si="139"/>
        <v>0</v>
      </c>
    </row>
    <row r="1735" spans="1:13" ht="14.15" customHeight="1" x14ac:dyDescent="0.25">
      <c r="A1735" s="129">
        <v>16952588</v>
      </c>
      <c r="B1735" s="129" t="s">
        <v>401</v>
      </c>
      <c r="C1735" s="129" t="s">
        <v>402</v>
      </c>
      <c r="D1735" s="4" t="s">
        <v>2991</v>
      </c>
      <c r="E1735" s="6">
        <v>1</v>
      </c>
      <c r="F1735" s="6"/>
      <c r="G1735" s="7"/>
      <c r="H1735" s="122">
        <f>VLOOKUP(A1735,'NIP totaal 2020'!$A$4:$I$1943,9,0)</f>
        <v>0</v>
      </c>
      <c r="I1735" s="32">
        <f t="shared" si="135"/>
        <v>0</v>
      </c>
      <c r="J1735" s="27">
        <f t="shared" si="136"/>
        <v>0</v>
      </c>
      <c r="K1735" s="80">
        <f t="shared" si="137"/>
        <v>1</v>
      </c>
      <c r="L1735" s="28">
        <f t="shared" si="138"/>
        <v>0</v>
      </c>
      <c r="M1735" s="28">
        <f t="shared" si="139"/>
        <v>0</v>
      </c>
    </row>
    <row r="1736" spans="1:13" ht="14.15" customHeight="1" x14ac:dyDescent="0.25">
      <c r="A1736" s="129">
        <v>16330994</v>
      </c>
      <c r="B1736" s="129" t="s">
        <v>441</v>
      </c>
      <c r="C1736" s="129" t="s">
        <v>442</v>
      </c>
      <c r="D1736" s="4" t="s">
        <v>2991</v>
      </c>
      <c r="E1736" s="6">
        <v>1</v>
      </c>
      <c r="F1736" s="6"/>
      <c r="G1736" s="7"/>
      <c r="H1736" s="122">
        <f>VLOOKUP(A1736,'NIP totaal 2020'!$A$4:$I$1943,9,0)</f>
        <v>0</v>
      </c>
      <c r="I1736" s="32">
        <f t="shared" si="135"/>
        <v>0</v>
      </c>
      <c r="J1736" s="27">
        <f t="shared" si="136"/>
        <v>0</v>
      </c>
      <c r="K1736" s="80">
        <f t="shared" si="137"/>
        <v>1</v>
      </c>
      <c r="L1736" s="28">
        <f t="shared" si="138"/>
        <v>0</v>
      </c>
      <c r="M1736" s="28">
        <f t="shared" si="139"/>
        <v>0</v>
      </c>
    </row>
    <row r="1737" spans="1:13" ht="14.15" customHeight="1" x14ac:dyDescent="0.25">
      <c r="A1737" s="129">
        <v>16331087</v>
      </c>
      <c r="B1737" s="129" t="s">
        <v>441</v>
      </c>
      <c r="C1737" s="129" t="s">
        <v>442</v>
      </c>
      <c r="D1737" s="4" t="s">
        <v>2991</v>
      </c>
      <c r="E1737" s="6">
        <v>1</v>
      </c>
      <c r="F1737" s="6"/>
      <c r="G1737" s="7"/>
      <c r="H1737" s="122">
        <f>VLOOKUP(A1737,'NIP totaal 2020'!$A$4:$I$1943,9,0)</f>
        <v>0</v>
      </c>
      <c r="I1737" s="32">
        <f t="shared" si="135"/>
        <v>0</v>
      </c>
      <c r="J1737" s="27">
        <f t="shared" si="136"/>
        <v>0</v>
      </c>
      <c r="K1737" s="80">
        <f t="shared" si="137"/>
        <v>1</v>
      </c>
      <c r="L1737" s="28">
        <f t="shared" si="138"/>
        <v>0</v>
      </c>
      <c r="M1737" s="28">
        <f t="shared" si="139"/>
        <v>0</v>
      </c>
    </row>
    <row r="1738" spans="1:13" ht="14.15" customHeight="1" x14ac:dyDescent="0.25">
      <c r="A1738" s="129">
        <v>16543858</v>
      </c>
      <c r="B1738" s="129" t="s">
        <v>441</v>
      </c>
      <c r="C1738" s="129" t="s">
        <v>442</v>
      </c>
      <c r="D1738" s="4" t="s">
        <v>2991</v>
      </c>
      <c r="E1738" s="6">
        <v>1</v>
      </c>
      <c r="F1738" s="6"/>
      <c r="G1738" s="7"/>
      <c r="H1738" s="122">
        <f>VLOOKUP(A1738,'NIP totaal 2020'!$A$4:$I$1943,9,0)</f>
        <v>0</v>
      </c>
      <c r="I1738" s="32">
        <f t="shared" si="135"/>
        <v>0</v>
      </c>
      <c r="J1738" s="27">
        <f t="shared" si="136"/>
        <v>0</v>
      </c>
      <c r="K1738" s="80">
        <f t="shared" si="137"/>
        <v>1</v>
      </c>
      <c r="L1738" s="28">
        <f t="shared" si="138"/>
        <v>0</v>
      </c>
      <c r="M1738" s="28">
        <f t="shared" si="139"/>
        <v>0</v>
      </c>
    </row>
    <row r="1739" spans="1:13" ht="14.15" customHeight="1" x14ac:dyDescent="0.25">
      <c r="A1739" s="129">
        <v>16543874</v>
      </c>
      <c r="B1739" s="129" t="s">
        <v>441</v>
      </c>
      <c r="C1739" s="129" t="s">
        <v>442</v>
      </c>
      <c r="D1739" s="4" t="s">
        <v>2991</v>
      </c>
      <c r="E1739" s="6">
        <v>1</v>
      </c>
      <c r="F1739" s="6"/>
      <c r="G1739" s="7"/>
      <c r="H1739" s="122">
        <f>VLOOKUP(A1739,'NIP totaal 2020'!$A$4:$I$1943,9,0)</f>
        <v>0</v>
      </c>
      <c r="I1739" s="32">
        <f t="shared" si="135"/>
        <v>0</v>
      </c>
      <c r="J1739" s="27">
        <f t="shared" si="136"/>
        <v>0</v>
      </c>
      <c r="K1739" s="80">
        <f t="shared" si="137"/>
        <v>1</v>
      </c>
      <c r="L1739" s="28">
        <f t="shared" si="138"/>
        <v>0</v>
      </c>
      <c r="M1739" s="28">
        <f t="shared" si="139"/>
        <v>0</v>
      </c>
    </row>
    <row r="1740" spans="1:13" ht="14.15" customHeight="1" x14ac:dyDescent="0.25">
      <c r="A1740" s="129">
        <v>16877853</v>
      </c>
      <c r="B1740" s="129" t="s">
        <v>441</v>
      </c>
      <c r="C1740" s="129" t="s">
        <v>442</v>
      </c>
      <c r="D1740" s="4" t="s">
        <v>2991</v>
      </c>
      <c r="E1740" s="6">
        <v>1</v>
      </c>
      <c r="F1740" s="6"/>
      <c r="G1740" s="7"/>
      <c r="H1740" s="122">
        <f>VLOOKUP(A1740,'NIP totaal 2020'!$A$4:$I$1943,9,0)</f>
        <v>0</v>
      </c>
      <c r="I1740" s="32">
        <f t="shared" si="135"/>
        <v>0</v>
      </c>
      <c r="J1740" s="27">
        <f t="shared" si="136"/>
        <v>0</v>
      </c>
      <c r="K1740" s="80">
        <f t="shared" si="137"/>
        <v>1</v>
      </c>
      <c r="L1740" s="28">
        <f t="shared" si="138"/>
        <v>0</v>
      </c>
      <c r="M1740" s="28">
        <f t="shared" si="139"/>
        <v>0</v>
      </c>
    </row>
    <row r="1741" spans="1:13" ht="14.15" customHeight="1" x14ac:dyDescent="0.25">
      <c r="A1741" s="129">
        <v>16877861</v>
      </c>
      <c r="B1741" s="129" t="s">
        <v>441</v>
      </c>
      <c r="C1741" s="129" t="s">
        <v>442</v>
      </c>
      <c r="D1741" s="4" t="s">
        <v>2991</v>
      </c>
      <c r="E1741" s="6">
        <v>1</v>
      </c>
      <c r="F1741" s="6"/>
      <c r="G1741" s="7"/>
      <c r="H1741" s="122">
        <f>VLOOKUP(A1741,'NIP totaal 2020'!$A$4:$I$1943,9,0)</f>
        <v>0</v>
      </c>
      <c r="I1741" s="32">
        <f t="shared" si="135"/>
        <v>0</v>
      </c>
      <c r="J1741" s="27">
        <f t="shared" si="136"/>
        <v>0</v>
      </c>
      <c r="K1741" s="80">
        <f t="shared" si="137"/>
        <v>1</v>
      </c>
      <c r="L1741" s="28">
        <f t="shared" si="138"/>
        <v>0</v>
      </c>
      <c r="M1741" s="28">
        <f t="shared" si="139"/>
        <v>0</v>
      </c>
    </row>
    <row r="1742" spans="1:13" ht="14.15" customHeight="1" x14ac:dyDescent="0.25">
      <c r="A1742" s="129">
        <v>16962591</v>
      </c>
      <c r="B1742" s="129" t="s">
        <v>441</v>
      </c>
      <c r="C1742" s="129" t="s">
        <v>442</v>
      </c>
      <c r="D1742" s="4" t="s">
        <v>2991</v>
      </c>
      <c r="E1742" s="6">
        <v>1</v>
      </c>
      <c r="F1742" s="6"/>
      <c r="G1742" s="7"/>
      <c r="H1742" s="122">
        <f>VLOOKUP(A1742,'NIP totaal 2020'!$A$4:$I$1943,9,0)</f>
        <v>0</v>
      </c>
      <c r="I1742" s="32">
        <f t="shared" si="135"/>
        <v>0</v>
      </c>
      <c r="J1742" s="27">
        <f t="shared" si="136"/>
        <v>0</v>
      </c>
      <c r="K1742" s="80">
        <f t="shared" si="137"/>
        <v>1</v>
      </c>
      <c r="L1742" s="28">
        <f t="shared" si="138"/>
        <v>0</v>
      </c>
      <c r="M1742" s="28">
        <f t="shared" si="139"/>
        <v>0</v>
      </c>
    </row>
    <row r="1743" spans="1:13" ht="14.15" customHeight="1" x14ac:dyDescent="0.25">
      <c r="A1743" s="129">
        <v>16962621</v>
      </c>
      <c r="B1743" s="129" t="s">
        <v>441</v>
      </c>
      <c r="C1743" s="129" t="s">
        <v>442</v>
      </c>
      <c r="D1743" s="4" t="s">
        <v>2991</v>
      </c>
      <c r="E1743" s="6">
        <v>1</v>
      </c>
      <c r="F1743" s="6"/>
      <c r="G1743" s="7"/>
      <c r="H1743" s="122">
        <f>VLOOKUP(A1743,'NIP totaal 2020'!$A$4:$I$1943,9,0)</f>
        <v>0</v>
      </c>
      <c r="I1743" s="32">
        <f t="shared" si="135"/>
        <v>0</v>
      </c>
      <c r="J1743" s="27">
        <f t="shared" si="136"/>
        <v>0</v>
      </c>
      <c r="K1743" s="80">
        <f t="shared" si="137"/>
        <v>1</v>
      </c>
      <c r="L1743" s="28">
        <f t="shared" si="138"/>
        <v>0</v>
      </c>
      <c r="M1743" s="28">
        <f t="shared" si="139"/>
        <v>0</v>
      </c>
    </row>
    <row r="1744" spans="1:13" ht="14.15" customHeight="1" x14ac:dyDescent="0.25">
      <c r="A1744" s="129">
        <v>16189159</v>
      </c>
      <c r="B1744" s="129" t="s">
        <v>2757</v>
      </c>
      <c r="C1744" s="129" t="s">
        <v>2758</v>
      </c>
      <c r="D1744" s="4" t="s">
        <v>2991</v>
      </c>
      <c r="E1744" s="6">
        <v>10</v>
      </c>
      <c r="F1744" s="6"/>
      <c r="G1744" s="7"/>
      <c r="H1744" s="122">
        <f>VLOOKUP(A1744,'NIP totaal 2020'!$A$4:$I$1943,9,0)</f>
        <v>0</v>
      </c>
      <c r="I1744" s="32">
        <f t="shared" si="135"/>
        <v>0</v>
      </c>
      <c r="J1744" s="27">
        <f t="shared" si="136"/>
        <v>0</v>
      </c>
      <c r="K1744" s="80">
        <f t="shared" si="137"/>
        <v>1</v>
      </c>
      <c r="L1744" s="28">
        <f t="shared" si="138"/>
        <v>0</v>
      </c>
      <c r="M1744" s="28">
        <f t="shared" si="139"/>
        <v>0</v>
      </c>
    </row>
    <row r="1745" spans="1:13" ht="14.15" customHeight="1" x14ac:dyDescent="0.25">
      <c r="A1745" s="129">
        <v>16798066</v>
      </c>
      <c r="B1745" s="129" t="s">
        <v>2759</v>
      </c>
      <c r="C1745" s="129" t="s">
        <v>2760</v>
      </c>
      <c r="D1745" s="4" t="s">
        <v>2991</v>
      </c>
      <c r="E1745" s="6">
        <v>1</v>
      </c>
      <c r="F1745" s="6"/>
      <c r="G1745" s="7"/>
      <c r="H1745" s="122">
        <f>VLOOKUP(A1745,'NIP totaal 2020'!$A$4:$I$1943,9,0)</f>
        <v>0</v>
      </c>
      <c r="I1745" s="32">
        <f t="shared" si="135"/>
        <v>0</v>
      </c>
      <c r="J1745" s="27">
        <f t="shared" si="136"/>
        <v>0</v>
      </c>
      <c r="K1745" s="80">
        <f t="shared" si="137"/>
        <v>1</v>
      </c>
      <c r="L1745" s="28">
        <f t="shared" si="138"/>
        <v>0</v>
      </c>
      <c r="M1745" s="28">
        <f t="shared" si="139"/>
        <v>0</v>
      </c>
    </row>
    <row r="1746" spans="1:13" ht="14.15" customHeight="1" x14ac:dyDescent="0.25">
      <c r="A1746" s="129">
        <v>16843649</v>
      </c>
      <c r="B1746" s="129" t="s">
        <v>283</v>
      </c>
      <c r="C1746" s="129" t="s">
        <v>284</v>
      </c>
      <c r="D1746" s="4" t="s">
        <v>2991</v>
      </c>
      <c r="E1746" s="6">
        <v>84</v>
      </c>
      <c r="F1746" s="6"/>
      <c r="G1746" s="7"/>
      <c r="H1746" s="122">
        <f>VLOOKUP(A1746,'NIP totaal 2020'!$A$4:$I$1943,9,0)</f>
        <v>0</v>
      </c>
      <c r="I1746" s="32">
        <f t="shared" si="135"/>
        <v>0</v>
      </c>
      <c r="J1746" s="27">
        <f t="shared" si="136"/>
        <v>0</v>
      </c>
      <c r="K1746" s="80">
        <f t="shared" si="137"/>
        <v>1</v>
      </c>
      <c r="L1746" s="28">
        <f t="shared" si="138"/>
        <v>0</v>
      </c>
      <c r="M1746" s="28">
        <f t="shared" si="139"/>
        <v>0</v>
      </c>
    </row>
    <row r="1747" spans="1:13" ht="14.15" customHeight="1" x14ac:dyDescent="0.25">
      <c r="A1747" s="129">
        <v>16972457</v>
      </c>
      <c r="B1747" s="129" t="s">
        <v>308</v>
      </c>
      <c r="C1747" s="129" t="s">
        <v>309</v>
      </c>
      <c r="D1747" s="4" t="s">
        <v>2991</v>
      </c>
      <c r="E1747" s="6">
        <v>1</v>
      </c>
      <c r="F1747" s="6"/>
      <c r="G1747" s="7"/>
      <c r="H1747" s="122">
        <f>VLOOKUP(A1747,'NIP totaal 2020'!$A$4:$I$1943,9,0)</f>
        <v>0</v>
      </c>
      <c r="I1747" s="32">
        <f t="shared" si="135"/>
        <v>0</v>
      </c>
      <c r="J1747" s="27">
        <f t="shared" si="136"/>
        <v>0</v>
      </c>
      <c r="K1747" s="80">
        <f t="shared" si="137"/>
        <v>1</v>
      </c>
      <c r="L1747" s="28">
        <f t="shared" si="138"/>
        <v>0</v>
      </c>
      <c r="M1747" s="28">
        <f t="shared" si="139"/>
        <v>0</v>
      </c>
    </row>
    <row r="1748" spans="1:13" ht="14.15" customHeight="1" x14ac:dyDescent="0.25">
      <c r="A1748" s="129">
        <v>16934822</v>
      </c>
      <c r="B1748" s="129" t="s">
        <v>114</v>
      </c>
      <c r="C1748" s="129" t="s">
        <v>115</v>
      </c>
      <c r="D1748" s="4" t="s">
        <v>2991</v>
      </c>
      <c r="E1748" s="6">
        <v>50</v>
      </c>
      <c r="F1748" s="6"/>
      <c r="G1748" s="7"/>
      <c r="H1748" s="122">
        <f>VLOOKUP(A1748,'NIP totaal 2020'!$A$4:$I$1943,9,0)</f>
        <v>0</v>
      </c>
      <c r="I1748" s="32">
        <f t="shared" si="135"/>
        <v>0</v>
      </c>
      <c r="J1748" s="27">
        <f t="shared" si="136"/>
        <v>0</v>
      </c>
      <c r="K1748" s="80">
        <f t="shared" si="137"/>
        <v>1</v>
      </c>
      <c r="L1748" s="28">
        <f t="shared" si="138"/>
        <v>0</v>
      </c>
      <c r="M1748" s="28">
        <f t="shared" si="139"/>
        <v>0</v>
      </c>
    </row>
    <row r="1749" spans="1:13" ht="14.15" customHeight="1" x14ac:dyDescent="0.25">
      <c r="A1749" s="129">
        <v>16779312</v>
      </c>
      <c r="B1749" s="129" t="s">
        <v>2761</v>
      </c>
      <c r="C1749" s="129" t="s">
        <v>2762</v>
      </c>
      <c r="D1749" s="4" t="s">
        <v>2991</v>
      </c>
      <c r="E1749" s="6">
        <v>30</v>
      </c>
      <c r="F1749" s="6"/>
      <c r="G1749" s="7"/>
      <c r="H1749" s="122">
        <f>VLOOKUP(A1749,'NIP totaal 2020'!$A$4:$I$1943,9,0)</f>
        <v>0</v>
      </c>
      <c r="I1749" s="32">
        <f t="shared" si="135"/>
        <v>0</v>
      </c>
      <c r="J1749" s="27">
        <f t="shared" si="136"/>
        <v>0</v>
      </c>
      <c r="K1749" s="80">
        <f t="shared" si="137"/>
        <v>1</v>
      </c>
      <c r="L1749" s="28">
        <f t="shared" si="138"/>
        <v>0</v>
      </c>
      <c r="M1749" s="28">
        <f t="shared" si="139"/>
        <v>0</v>
      </c>
    </row>
    <row r="1750" spans="1:13" ht="14.15" customHeight="1" x14ac:dyDescent="0.25">
      <c r="A1750" s="129">
        <v>16779320</v>
      </c>
      <c r="B1750" s="129" t="s">
        <v>2761</v>
      </c>
      <c r="C1750" s="129" t="s">
        <v>2762</v>
      </c>
      <c r="D1750" s="4" t="s">
        <v>2991</v>
      </c>
      <c r="E1750" s="6">
        <v>30</v>
      </c>
      <c r="F1750" s="6"/>
      <c r="G1750" s="7"/>
      <c r="H1750" s="122">
        <f>VLOOKUP(A1750,'NIP totaal 2020'!$A$4:$I$1943,9,0)</f>
        <v>0</v>
      </c>
      <c r="I1750" s="32">
        <f t="shared" si="135"/>
        <v>0</v>
      </c>
      <c r="J1750" s="27">
        <f t="shared" si="136"/>
        <v>0</v>
      </c>
      <c r="K1750" s="80">
        <f t="shared" si="137"/>
        <v>1</v>
      </c>
      <c r="L1750" s="28">
        <f t="shared" si="138"/>
        <v>0</v>
      </c>
      <c r="M1750" s="28">
        <f t="shared" si="139"/>
        <v>0</v>
      </c>
    </row>
    <row r="1751" spans="1:13" ht="14.15" customHeight="1" x14ac:dyDescent="0.25">
      <c r="A1751" s="129">
        <v>16779339</v>
      </c>
      <c r="B1751" s="129" t="s">
        <v>2761</v>
      </c>
      <c r="C1751" s="129" t="s">
        <v>2762</v>
      </c>
      <c r="D1751" s="4" t="s">
        <v>2991</v>
      </c>
      <c r="E1751" s="6">
        <v>30</v>
      </c>
      <c r="F1751" s="6"/>
      <c r="G1751" s="7"/>
      <c r="H1751" s="122">
        <f>VLOOKUP(A1751,'NIP totaal 2020'!$A$4:$I$1943,9,0)</f>
        <v>0</v>
      </c>
      <c r="I1751" s="32">
        <f t="shared" ref="I1751:I1758" si="140">F1751/E1751</f>
        <v>0</v>
      </c>
      <c r="J1751" s="27">
        <f t="shared" ref="J1751:J1758" si="141">H1751/E1751*F1751</f>
        <v>0</v>
      </c>
      <c r="K1751" s="80">
        <f t="shared" ref="K1751:K1758" si="142">IF(H1751&gt;G1751, 0, 1)</f>
        <v>1</v>
      </c>
      <c r="L1751" s="28">
        <f t="shared" ref="L1751:L1758" si="143">G1751/E1751*F1751</f>
        <v>0</v>
      </c>
      <c r="M1751" s="28">
        <f t="shared" ref="M1751:M1758" si="144">MIN(L1751,J1751)</f>
        <v>0</v>
      </c>
    </row>
    <row r="1752" spans="1:13" ht="14.15" customHeight="1" x14ac:dyDescent="0.25">
      <c r="A1752" s="129">
        <v>16906748</v>
      </c>
      <c r="B1752" s="129" t="s">
        <v>310</v>
      </c>
      <c r="C1752" s="129" t="s">
        <v>311</v>
      </c>
      <c r="D1752" s="4" t="s">
        <v>2991</v>
      </c>
      <c r="E1752" s="6">
        <v>1</v>
      </c>
      <c r="F1752" s="6"/>
      <c r="G1752" s="7"/>
      <c r="H1752" s="122">
        <f>VLOOKUP(A1752,'NIP totaal 2020'!$A$4:$I$1943,9,0)</f>
        <v>0</v>
      </c>
      <c r="I1752" s="32">
        <f t="shared" si="140"/>
        <v>0</v>
      </c>
      <c r="J1752" s="27">
        <f t="shared" si="141"/>
        <v>0</v>
      </c>
      <c r="K1752" s="80">
        <f t="shared" si="142"/>
        <v>1</v>
      </c>
      <c r="L1752" s="28">
        <f t="shared" si="143"/>
        <v>0</v>
      </c>
      <c r="M1752" s="28">
        <f t="shared" si="144"/>
        <v>0</v>
      </c>
    </row>
    <row r="1753" spans="1:13" ht="14.15" customHeight="1" x14ac:dyDescent="0.25">
      <c r="A1753" s="129">
        <v>16835131</v>
      </c>
      <c r="B1753" s="129" t="s">
        <v>211</v>
      </c>
      <c r="C1753" s="129" t="s">
        <v>212</v>
      </c>
      <c r="D1753" s="4" t="s">
        <v>2991</v>
      </c>
      <c r="E1753" s="6">
        <v>30</v>
      </c>
      <c r="F1753" s="6"/>
      <c r="G1753" s="7"/>
      <c r="H1753" s="122">
        <f>VLOOKUP(A1753,'NIP totaal 2020'!$A$4:$I$1943,9,0)</f>
        <v>0</v>
      </c>
      <c r="I1753" s="32">
        <f t="shared" si="140"/>
        <v>0</v>
      </c>
      <c r="J1753" s="27">
        <f t="shared" si="141"/>
        <v>0</v>
      </c>
      <c r="K1753" s="80">
        <f t="shared" si="142"/>
        <v>1</v>
      </c>
      <c r="L1753" s="28">
        <f t="shared" si="143"/>
        <v>0</v>
      </c>
      <c r="M1753" s="28">
        <f t="shared" si="144"/>
        <v>0</v>
      </c>
    </row>
    <row r="1754" spans="1:13" ht="14.15" customHeight="1" x14ac:dyDescent="0.25">
      <c r="A1754" s="129">
        <v>15831671</v>
      </c>
      <c r="B1754" s="129" t="s">
        <v>136</v>
      </c>
      <c r="C1754" s="129" t="s">
        <v>137</v>
      </c>
      <c r="D1754" s="4" t="s">
        <v>2991</v>
      </c>
      <c r="E1754" s="6">
        <v>1</v>
      </c>
      <c r="F1754" s="6"/>
      <c r="G1754" s="7"/>
      <c r="H1754" s="122">
        <f>VLOOKUP(A1754,'NIP totaal 2020'!$A$4:$I$1943,9,0)</f>
        <v>0</v>
      </c>
      <c r="I1754" s="32">
        <f t="shared" si="140"/>
        <v>0</v>
      </c>
      <c r="J1754" s="27">
        <f t="shared" si="141"/>
        <v>0</v>
      </c>
      <c r="K1754" s="80">
        <f t="shared" si="142"/>
        <v>1</v>
      </c>
      <c r="L1754" s="28">
        <f t="shared" si="143"/>
        <v>0</v>
      </c>
      <c r="M1754" s="28">
        <f t="shared" si="144"/>
        <v>0</v>
      </c>
    </row>
    <row r="1755" spans="1:13" ht="14.15" customHeight="1" x14ac:dyDescent="0.25">
      <c r="A1755" s="129">
        <v>16883020</v>
      </c>
      <c r="B1755" s="129" t="s">
        <v>108</v>
      </c>
      <c r="C1755" s="129" t="s">
        <v>109</v>
      </c>
      <c r="D1755" s="4" t="s">
        <v>2991</v>
      </c>
      <c r="E1755" s="6">
        <v>2</v>
      </c>
      <c r="F1755" s="6"/>
      <c r="G1755" s="7"/>
      <c r="H1755" s="122">
        <f>VLOOKUP(A1755,'NIP totaal 2020'!$A$4:$I$1943,9,0)</f>
        <v>0</v>
      </c>
      <c r="I1755" s="32">
        <f t="shared" si="140"/>
        <v>0</v>
      </c>
      <c r="J1755" s="27">
        <f t="shared" si="141"/>
        <v>0</v>
      </c>
      <c r="K1755" s="80">
        <f t="shared" si="142"/>
        <v>1</v>
      </c>
      <c r="L1755" s="28">
        <f t="shared" si="143"/>
        <v>0</v>
      </c>
      <c r="M1755" s="28">
        <f t="shared" si="144"/>
        <v>0</v>
      </c>
    </row>
    <row r="1756" spans="1:13" ht="14.15" customHeight="1" x14ac:dyDescent="0.25">
      <c r="A1756" s="129">
        <v>16883039</v>
      </c>
      <c r="B1756" s="129" t="s">
        <v>108</v>
      </c>
      <c r="C1756" s="129" t="s">
        <v>109</v>
      </c>
      <c r="D1756" s="4" t="s">
        <v>2991</v>
      </c>
      <c r="E1756" s="6">
        <v>2</v>
      </c>
      <c r="F1756" s="6"/>
      <c r="G1756" s="7"/>
      <c r="H1756" s="122">
        <f>VLOOKUP(A1756,'NIP totaal 2020'!$A$4:$I$1943,9,0)</f>
        <v>0</v>
      </c>
      <c r="I1756" s="32">
        <f t="shared" si="140"/>
        <v>0</v>
      </c>
      <c r="J1756" s="27">
        <f t="shared" si="141"/>
        <v>0</v>
      </c>
      <c r="K1756" s="80">
        <f t="shared" si="142"/>
        <v>1</v>
      </c>
      <c r="L1756" s="28">
        <f t="shared" si="143"/>
        <v>0</v>
      </c>
      <c r="M1756" s="28">
        <f t="shared" si="144"/>
        <v>0</v>
      </c>
    </row>
    <row r="1757" spans="1:13" ht="14.15" customHeight="1" x14ac:dyDescent="0.25">
      <c r="A1757" s="129">
        <v>16878159</v>
      </c>
      <c r="B1757" s="129" t="s">
        <v>509</v>
      </c>
      <c r="C1757" s="129" t="s">
        <v>510</v>
      </c>
      <c r="D1757" s="4" t="s">
        <v>2991</v>
      </c>
      <c r="E1757" s="6">
        <v>1</v>
      </c>
      <c r="F1757" s="6"/>
      <c r="G1757" s="7"/>
      <c r="H1757" s="122">
        <f>VLOOKUP(A1757,'NIP totaal 2020'!$A$4:$I$1943,9,0)</f>
        <v>0</v>
      </c>
      <c r="I1757" s="32">
        <f t="shared" si="140"/>
        <v>0</v>
      </c>
      <c r="J1757" s="27">
        <f t="shared" si="141"/>
        <v>0</v>
      </c>
      <c r="K1757" s="80">
        <f t="shared" si="142"/>
        <v>1</v>
      </c>
      <c r="L1757" s="28">
        <f t="shared" si="143"/>
        <v>0</v>
      </c>
      <c r="M1757" s="28">
        <f t="shared" si="144"/>
        <v>0</v>
      </c>
    </row>
    <row r="1758" spans="1:13" ht="14.15" customHeight="1" x14ac:dyDescent="0.25">
      <c r="A1758" s="129">
        <v>16878248</v>
      </c>
      <c r="B1758" s="129" t="s">
        <v>509</v>
      </c>
      <c r="C1758" s="129" t="s">
        <v>510</v>
      </c>
      <c r="D1758" s="4" t="s">
        <v>2991</v>
      </c>
      <c r="E1758" s="6">
        <v>1</v>
      </c>
      <c r="F1758" s="6"/>
      <c r="G1758" s="7"/>
      <c r="H1758" s="122">
        <f>VLOOKUP(A1758,'NIP totaal 2020'!$A$4:$I$1943,9,0)</f>
        <v>0</v>
      </c>
      <c r="I1758" s="32">
        <f t="shared" si="140"/>
        <v>0</v>
      </c>
      <c r="J1758" s="27">
        <f t="shared" si="141"/>
        <v>0</v>
      </c>
      <c r="K1758" s="80">
        <f t="shared" si="142"/>
        <v>1</v>
      </c>
      <c r="L1758" s="28">
        <f t="shared" si="143"/>
        <v>0</v>
      </c>
      <c r="M1758" s="28">
        <f t="shared" si="144"/>
        <v>0</v>
      </c>
    </row>
    <row r="1759" spans="1:13" ht="14.15" customHeight="1" x14ac:dyDescent="0.25">
      <c r="A1759" s="129">
        <v>16881311</v>
      </c>
      <c r="B1759" s="129" t="s">
        <v>509</v>
      </c>
      <c r="C1759" s="129" t="s">
        <v>510</v>
      </c>
      <c r="D1759" s="4" t="s">
        <v>2991</v>
      </c>
      <c r="E1759" s="6">
        <v>1</v>
      </c>
      <c r="F1759" s="6"/>
      <c r="G1759" s="7"/>
      <c r="H1759" s="122">
        <f>VLOOKUP(A1759,'NIP totaal 2020'!$A$4:$I$1943,9,0)</f>
        <v>0</v>
      </c>
      <c r="I1759" s="32">
        <f t="shared" si="120"/>
        <v>0</v>
      </c>
      <c r="J1759" s="27">
        <f t="shared" si="121"/>
        <v>0</v>
      </c>
      <c r="K1759" s="80">
        <f t="shared" si="123"/>
        <v>1</v>
      </c>
      <c r="L1759" s="28">
        <f t="shared" si="122"/>
        <v>0</v>
      </c>
      <c r="M1759" s="28">
        <f t="shared" si="124"/>
        <v>0</v>
      </c>
    </row>
    <row r="1760" spans="1:13" ht="14.15" customHeight="1" x14ac:dyDescent="0.25">
      <c r="A1760" s="129">
        <v>16892445</v>
      </c>
      <c r="B1760" s="129" t="s">
        <v>509</v>
      </c>
      <c r="C1760" s="129" t="s">
        <v>510</v>
      </c>
      <c r="D1760" s="4" t="s">
        <v>2991</v>
      </c>
      <c r="E1760" s="6">
        <v>1</v>
      </c>
      <c r="F1760" s="6"/>
      <c r="G1760" s="7"/>
      <c r="H1760" s="122">
        <f>VLOOKUP(A1760,'NIP totaal 2020'!$A$4:$I$1943,9,0)</f>
        <v>0</v>
      </c>
      <c r="I1760" s="32">
        <f t="shared" si="120"/>
        <v>0</v>
      </c>
      <c r="J1760" s="27">
        <f t="shared" si="121"/>
        <v>0</v>
      </c>
      <c r="K1760" s="80">
        <f t="shared" si="123"/>
        <v>1</v>
      </c>
      <c r="L1760" s="28">
        <f t="shared" si="122"/>
        <v>0</v>
      </c>
      <c r="M1760" s="28">
        <f t="shared" si="124"/>
        <v>0</v>
      </c>
    </row>
    <row r="1761" spans="1:13" ht="14.15" customHeight="1" x14ac:dyDescent="0.25">
      <c r="A1761" s="129">
        <v>16895169</v>
      </c>
      <c r="B1761" s="129" t="s">
        <v>509</v>
      </c>
      <c r="C1761" s="129" t="s">
        <v>510</v>
      </c>
      <c r="D1761" s="4" t="s">
        <v>2991</v>
      </c>
      <c r="E1761" s="6">
        <v>1</v>
      </c>
      <c r="F1761" s="6"/>
      <c r="G1761" s="7"/>
      <c r="H1761" s="122">
        <f>VLOOKUP(A1761,'NIP totaal 2020'!$A$4:$I$1943,9,0)</f>
        <v>0</v>
      </c>
      <c r="I1761" s="32">
        <f t="shared" si="120"/>
        <v>0</v>
      </c>
      <c r="J1761" s="27">
        <f t="shared" si="121"/>
        <v>0</v>
      </c>
      <c r="K1761" s="80">
        <f t="shared" si="123"/>
        <v>1</v>
      </c>
      <c r="L1761" s="28">
        <f t="shared" si="122"/>
        <v>0</v>
      </c>
      <c r="M1761" s="28">
        <f t="shared" si="124"/>
        <v>0</v>
      </c>
    </row>
    <row r="1762" spans="1:13" ht="14.15" customHeight="1" x14ac:dyDescent="0.25">
      <c r="A1762" s="129">
        <v>16895185</v>
      </c>
      <c r="B1762" s="129" t="s">
        <v>509</v>
      </c>
      <c r="C1762" s="129" t="s">
        <v>510</v>
      </c>
      <c r="D1762" s="4" t="s">
        <v>2991</v>
      </c>
      <c r="E1762" s="6">
        <v>1</v>
      </c>
      <c r="F1762" s="6"/>
      <c r="G1762" s="7"/>
      <c r="H1762" s="122">
        <f>VLOOKUP(A1762,'NIP totaal 2020'!$A$4:$I$1943,9,0)</f>
        <v>0</v>
      </c>
      <c r="I1762" s="32">
        <f t="shared" si="120"/>
        <v>0</v>
      </c>
      <c r="J1762" s="27">
        <f t="shared" si="121"/>
        <v>0</v>
      </c>
      <c r="K1762" s="80">
        <f t="shared" si="123"/>
        <v>1</v>
      </c>
      <c r="L1762" s="28">
        <f t="shared" si="122"/>
        <v>0</v>
      </c>
      <c r="M1762" s="28">
        <f t="shared" si="124"/>
        <v>0</v>
      </c>
    </row>
    <row r="1763" spans="1:13" ht="14.15" customHeight="1" x14ac:dyDescent="0.25">
      <c r="A1763" s="129">
        <v>16920481</v>
      </c>
      <c r="B1763" s="129" t="s">
        <v>509</v>
      </c>
      <c r="C1763" s="129" t="s">
        <v>510</v>
      </c>
      <c r="D1763" s="4" t="s">
        <v>2991</v>
      </c>
      <c r="E1763" s="6">
        <v>1</v>
      </c>
      <c r="F1763" s="6"/>
      <c r="G1763" s="7"/>
      <c r="H1763" s="122">
        <f>VLOOKUP(A1763,'NIP totaal 2020'!$A$4:$I$1943,9,0)</f>
        <v>0</v>
      </c>
      <c r="I1763" s="32">
        <f t="shared" si="120"/>
        <v>0</v>
      </c>
      <c r="J1763" s="27">
        <f t="shared" si="121"/>
        <v>0</v>
      </c>
      <c r="K1763" s="80">
        <f t="shared" si="123"/>
        <v>1</v>
      </c>
      <c r="L1763" s="28">
        <f t="shared" si="122"/>
        <v>0</v>
      </c>
      <c r="M1763" s="28">
        <f t="shared" si="124"/>
        <v>0</v>
      </c>
    </row>
    <row r="1764" spans="1:13" ht="14.15" customHeight="1" x14ac:dyDescent="0.25">
      <c r="A1764" s="129">
        <v>16920503</v>
      </c>
      <c r="B1764" s="129" t="s">
        <v>509</v>
      </c>
      <c r="C1764" s="129" t="s">
        <v>510</v>
      </c>
      <c r="D1764" s="4" t="s">
        <v>2991</v>
      </c>
      <c r="E1764" s="6">
        <v>1</v>
      </c>
      <c r="F1764" s="6"/>
      <c r="G1764" s="7"/>
      <c r="H1764" s="122">
        <f>VLOOKUP(A1764,'NIP totaal 2020'!$A$4:$I$1943,9,0)</f>
        <v>0</v>
      </c>
      <c r="I1764" s="32">
        <f t="shared" si="120"/>
        <v>0</v>
      </c>
      <c r="J1764" s="27">
        <f t="shared" si="121"/>
        <v>0</v>
      </c>
      <c r="K1764" s="80">
        <f t="shared" si="123"/>
        <v>1</v>
      </c>
      <c r="L1764" s="28">
        <f t="shared" si="122"/>
        <v>0</v>
      </c>
      <c r="M1764" s="28">
        <f t="shared" si="124"/>
        <v>0</v>
      </c>
    </row>
    <row r="1765" spans="1:13" ht="14.15" customHeight="1" x14ac:dyDescent="0.25">
      <c r="A1765" s="129">
        <v>16938852</v>
      </c>
      <c r="B1765" s="129" t="s">
        <v>509</v>
      </c>
      <c r="C1765" s="129" t="s">
        <v>510</v>
      </c>
      <c r="D1765" s="4" t="s">
        <v>2991</v>
      </c>
      <c r="E1765" s="6">
        <v>1</v>
      </c>
      <c r="F1765" s="6"/>
      <c r="G1765" s="7"/>
      <c r="H1765" s="122">
        <f>VLOOKUP(A1765,'NIP totaal 2020'!$A$4:$I$1943,9,0)</f>
        <v>0</v>
      </c>
      <c r="I1765" s="32">
        <f t="shared" si="120"/>
        <v>0</v>
      </c>
      <c r="J1765" s="27">
        <f t="shared" si="121"/>
        <v>0</v>
      </c>
      <c r="K1765" s="80">
        <f t="shared" si="123"/>
        <v>1</v>
      </c>
      <c r="L1765" s="28">
        <f t="shared" si="122"/>
        <v>0</v>
      </c>
      <c r="M1765" s="28">
        <f t="shared" si="124"/>
        <v>0</v>
      </c>
    </row>
    <row r="1766" spans="1:13" ht="14.15" customHeight="1" x14ac:dyDescent="0.25">
      <c r="A1766" s="129">
        <v>16938860</v>
      </c>
      <c r="B1766" s="129" t="s">
        <v>509</v>
      </c>
      <c r="C1766" s="129" t="s">
        <v>510</v>
      </c>
      <c r="D1766" s="4" t="s">
        <v>2991</v>
      </c>
      <c r="E1766" s="6">
        <v>1</v>
      </c>
      <c r="F1766" s="6"/>
      <c r="G1766" s="7"/>
      <c r="H1766" s="122">
        <f>VLOOKUP(A1766,'NIP totaal 2020'!$A$4:$I$1943,9,0)</f>
        <v>0</v>
      </c>
      <c r="I1766" s="32">
        <f t="shared" si="120"/>
        <v>0</v>
      </c>
      <c r="J1766" s="27">
        <f t="shared" si="121"/>
        <v>0</v>
      </c>
      <c r="K1766" s="80">
        <f t="shared" si="123"/>
        <v>1</v>
      </c>
      <c r="L1766" s="28">
        <f t="shared" si="122"/>
        <v>0</v>
      </c>
      <c r="M1766" s="28">
        <f t="shared" si="124"/>
        <v>0</v>
      </c>
    </row>
    <row r="1767" spans="1:13" ht="14.15" customHeight="1" x14ac:dyDescent="0.25">
      <c r="A1767" s="129">
        <v>16091973</v>
      </c>
      <c r="B1767" s="129" t="s">
        <v>2763</v>
      </c>
      <c r="C1767" s="129" t="s">
        <v>2764</v>
      </c>
      <c r="D1767" s="4" t="s">
        <v>2991</v>
      </c>
      <c r="E1767" s="6">
        <v>1</v>
      </c>
      <c r="F1767" s="6"/>
      <c r="G1767" s="7"/>
      <c r="H1767" s="122">
        <f>VLOOKUP(A1767,'NIP totaal 2020'!$A$4:$I$1943,9,0)</f>
        <v>0</v>
      </c>
      <c r="I1767" s="32">
        <f t="shared" si="120"/>
        <v>0</v>
      </c>
      <c r="J1767" s="27">
        <f t="shared" si="121"/>
        <v>0</v>
      </c>
      <c r="K1767" s="80">
        <f t="shared" si="123"/>
        <v>1</v>
      </c>
      <c r="L1767" s="28">
        <f t="shared" si="122"/>
        <v>0</v>
      </c>
      <c r="M1767" s="28">
        <f t="shared" si="124"/>
        <v>0</v>
      </c>
    </row>
    <row r="1768" spans="1:13" ht="14.15" customHeight="1" x14ac:dyDescent="0.25">
      <c r="A1768" s="129">
        <v>16941985</v>
      </c>
      <c r="B1768" s="129" t="s">
        <v>304</v>
      </c>
      <c r="C1768" s="129" t="s">
        <v>305</v>
      </c>
      <c r="D1768" s="4" t="s">
        <v>2991</v>
      </c>
      <c r="E1768" s="6">
        <v>1</v>
      </c>
      <c r="F1768" s="6"/>
      <c r="G1768" s="7"/>
      <c r="H1768" s="122">
        <f>VLOOKUP(A1768,'NIP totaal 2020'!$A$4:$I$1943,9,0)</f>
        <v>0</v>
      </c>
      <c r="I1768" s="32">
        <f t="shared" si="120"/>
        <v>0</v>
      </c>
      <c r="J1768" s="27">
        <f t="shared" si="121"/>
        <v>0</v>
      </c>
      <c r="K1768" s="80">
        <f t="shared" si="123"/>
        <v>1</v>
      </c>
      <c r="L1768" s="28">
        <f t="shared" si="122"/>
        <v>0</v>
      </c>
      <c r="M1768" s="28">
        <f t="shared" si="124"/>
        <v>0</v>
      </c>
    </row>
    <row r="1769" spans="1:13" ht="14.15" customHeight="1" x14ac:dyDescent="0.25">
      <c r="A1769" s="129">
        <v>16941993</v>
      </c>
      <c r="B1769" s="129" t="s">
        <v>304</v>
      </c>
      <c r="C1769" s="129" t="s">
        <v>305</v>
      </c>
      <c r="D1769" s="4" t="s">
        <v>2991</v>
      </c>
      <c r="E1769" s="6">
        <v>1</v>
      </c>
      <c r="F1769" s="6"/>
      <c r="G1769" s="7"/>
      <c r="H1769" s="122">
        <f>VLOOKUP(A1769,'NIP totaal 2020'!$A$4:$I$1943,9,0)</f>
        <v>0</v>
      </c>
      <c r="I1769" s="32">
        <f t="shared" si="120"/>
        <v>0</v>
      </c>
      <c r="J1769" s="27">
        <f t="shared" si="121"/>
        <v>0</v>
      </c>
      <c r="K1769" s="80">
        <f t="shared" si="123"/>
        <v>1</v>
      </c>
      <c r="L1769" s="28">
        <f t="shared" si="122"/>
        <v>0</v>
      </c>
      <c r="M1769" s="28">
        <f t="shared" si="124"/>
        <v>0</v>
      </c>
    </row>
    <row r="1770" spans="1:13" ht="14.15" customHeight="1" x14ac:dyDescent="0.25">
      <c r="A1770" s="129">
        <v>16851013</v>
      </c>
      <c r="B1770" s="129" t="s">
        <v>154</v>
      </c>
      <c r="C1770" s="129" t="s">
        <v>155</v>
      </c>
      <c r="D1770" s="4" t="s">
        <v>2991</v>
      </c>
      <c r="E1770" s="6">
        <v>30</v>
      </c>
      <c r="F1770" s="6"/>
      <c r="G1770" s="7"/>
      <c r="H1770" s="122">
        <f>VLOOKUP(A1770,'NIP totaal 2020'!$A$4:$I$1943,9,0)</f>
        <v>0</v>
      </c>
      <c r="I1770" s="32">
        <f t="shared" si="120"/>
        <v>0</v>
      </c>
      <c r="J1770" s="27">
        <f t="shared" si="121"/>
        <v>0</v>
      </c>
      <c r="K1770" s="80">
        <f t="shared" si="123"/>
        <v>1</v>
      </c>
      <c r="L1770" s="28">
        <f t="shared" si="122"/>
        <v>0</v>
      </c>
      <c r="M1770" s="28">
        <f t="shared" si="124"/>
        <v>0</v>
      </c>
    </row>
    <row r="1771" spans="1:13" ht="14.15" customHeight="1" x14ac:dyDescent="0.25">
      <c r="A1771" s="129">
        <v>16851021</v>
      </c>
      <c r="B1771" s="129" t="s">
        <v>154</v>
      </c>
      <c r="C1771" s="129" t="s">
        <v>155</v>
      </c>
      <c r="D1771" s="4" t="s">
        <v>2991</v>
      </c>
      <c r="E1771" s="6">
        <v>30</v>
      </c>
      <c r="F1771" s="6"/>
      <c r="G1771" s="7"/>
      <c r="H1771" s="122">
        <f>VLOOKUP(A1771,'NIP totaal 2020'!$A$4:$I$1943,9,0)</f>
        <v>0</v>
      </c>
      <c r="I1771" s="32">
        <f t="shared" si="120"/>
        <v>0</v>
      </c>
      <c r="J1771" s="27">
        <f t="shared" si="121"/>
        <v>0</v>
      </c>
      <c r="K1771" s="80">
        <f t="shared" si="123"/>
        <v>1</v>
      </c>
      <c r="L1771" s="28">
        <f t="shared" si="122"/>
        <v>0</v>
      </c>
      <c r="M1771" s="28">
        <f t="shared" si="124"/>
        <v>0</v>
      </c>
    </row>
    <row r="1772" spans="1:13" ht="14.15" customHeight="1" x14ac:dyDescent="0.25">
      <c r="A1772" s="129">
        <v>16851048</v>
      </c>
      <c r="B1772" s="129" t="s">
        <v>154</v>
      </c>
      <c r="C1772" s="129" t="s">
        <v>155</v>
      </c>
      <c r="D1772" s="4" t="s">
        <v>2991</v>
      </c>
      <c r="E1772" s="6">
        <v>30</v>
      </c>
      <c r="F1772" s="6"/>
      <c r="G1772" s="7"/>
      <c r="H1772" s="122">
        <f>VLOOKUP(A1772,'NIP totaal 2020'!$A$4:$I$1943,9,0)</f>
        <v>0</v>
      </c>
      <c r="I1772" s="32">
        <f t="shared" si="120"/>
        <v>0</v>
      </c>
      <c r="J1772" s="27">
        <f t="shared" si="121"/>
        <v>0</v>
      </c>
      <c r="K1772" s="80">
        <f t="shared" si="123"/>
        <v>1</v>
      </c>
      <c r="L1772" s="28">
        <f t="shared" si="122"/>
        <v>0</v>
      </c>
      <c r="M1772" s="28">
        <f t="shared" si="124"/>
        <v>0</v>
      </c>
    </row>
    <row r="1773" spans="1:13" ht="14.15" customHeight="1" x14ac:dyDescent="0.25">
      <c r="A1773" s="129">
        <v>16881575</v>
      </c>
      <c r="B1773" s="129" t="s">
        <v>154</v>
      </c>
      <c r="C1773" s="129" t="s">
        <v>155</v>
      </c>
      <c r="D1773" s="4" t="s">
        <v>2991</v>
      </c>
      <c r="E1773" s="6">
        <v>30</v>
      </c>
      <c r="F1773" s="6"/>
      <c r="G1773" s="7"/>
      <c r="H1773" s="122">
        <f>VLOOKUP(A1773,'NIP totaal 2020'!$A$4:$I$1943,9,0)</f>
        <v>0</v>
      </c>
      <c r="I1773" s="32">
        <f t="shared" si="120"/>
        <v>0</v>
      </c>
      <c r="J1773" s="27">
        <f t="shared" si="121"/>
        <v>0</v>
      </c>
      <c r="K1773" s="80">
        <f t="shared" si="123"/>
        <v>1</v>
      </c>
      <c r="L1773" s="28">
        <f t="shared" si="122"/>
        <v>0</v>
      </c>
      <c r="M1773" s="28">
        <f t="shared" si="124"/>
        <v>0</v>
      </c>
    </row>
    <row r="1774" spans="1:13" ht="14.15" customHeight="1" x14ac:dyDescent="0.25">
      <c r="A1774" s="129">
        <v>16881583</v>
      </c>
      <c r="B1774" s="129" t="s">
        <v>154</v>
      </c>
      <c r="C1774" s="129" t="s">
        <v>155</v>
      </c>
      <c r="D1774" s="4" t="s">
        <v>2991</v>
      </c>
      <c r="E1774" s="6">
        <v>30</v>
      </c>
      <c r="F1774" s="6"/>
      <c r="G1774" s="7"/>
      <c r="H1774" s="122">
        <f>VLOOKUP(A1774,'NIP totaal 2020'!$A$4:$I$1943,9,0)</f>
        <v>0</v>
      </c>
      <c r="I1774" s="32">
        <f t="shared" si="120"/>
        <v>0</v>
      </c>
      <c r="J1774" s="27">
        <f t="shared" si="121"/>
        <v>0</v>
      </c>
      <c r="K1774" s="80">
        <f t="shared" si="123"/>
        <v>1</v>
      </c>
      <c r="L1774" s="28">
        <f t="shared" si="122"/>
        <v>0</v>
      </c>
      <c r="M1774" s="28">
        <f t="shared" si="124"/>
        <v>0</v>
      </c>
    </row>
    <row r="1775" spans="1:13" ht="14.15" customHeight="1" x14ac:dyDescent="0.25">
      <c r="A1775" s="129">
        <v>16881605</v>
      </c>
      <c r="B1775" s="129" t="s">
        <v>154</v>
      </c>
      <c r="C1775" s="129" t="s">
        <v>155</v>
      </c>
      <c r="D1775" s="4" t="s">
        <v>2991</v>
      </c>
      <c r="E1775" s="6">
        <v>30</v>
      </c>
      <c r="F1775" s="6"/>
      <c r="G1775" s="7"/>
      <c r="H1775" s="122">
        <f>VLOOKUP(A1775,'NIP totaal 2020'!$A$4:$I$1943,9,0)</f>
        <v>0</v>
      </c>
      <c r="I1775" s="32">
        <f t="shared" si="120"/>
        <v>0</v>
      </c>
      <c r="J1775" s="27">
        <f t="shared" si="121"/>
        <v>0</v>
      </c>
      <c r="K1775" s="80">
        <f t="shared" si="123"/>
        <v>1</v>
      </c>
      <c r="L1775" s="28">
        <f t="shared" si="122"/>
        <v>0</v>
      </c>
      <c r="M1775" s="28">
        <f t="shared" si="124"/>
        <v>0</v>
      </c>
    </row>
    <row r="1776" spans="1:13" ht="14.15" customHeight="1" x14ac:dyDescent="0.25">
      <c r="A1776" s="129">
        <v>16891384</v>
      </c>
      <c r="B1776" s="129" t="s">
        <v>154</v>
      </c>
      <c r="C1776" s="129" t="s">
        <v>155</v>
      </c>
      <c r="D1776" s="4" t="s">
        <v>2991</v>
      </c>
      <c r="E1776" s="6">
        <v>30</v>
      </c>
      <c r="F1776" s="6"/>
      <c r="G1776" s="7"/>
      <c r="H1776" s="122">
        <f>VLOOKUP(A1776,'NIP totaal 2020'!$A$4:$I$1943,9,0)</f>
        <v>0</v>
      </c>
      <c r="I1776" s="32">
        <f t="shared" si="120"/>
        <v>0</v>
      </c>
      <c r="J1776" s="27">
        <f t="shared" si="121"/>
        <v>0</v>
      </c>
      <c r="K1776" s="80">
        <f t="shared" si="123"/>
        <v>1</v>
      </c>
      <c r="L1776" s="28">
        <f t="shared" si="122"/>
        <v>0</v>
      </c>
      <c r="M1776" s="28">
        <f t="shared" si="124"/>
        <v>0</v>
      </c>
    </row>
    <row r="1777" spans="1:13" ht="14.15" customHeight="1" x14ac:dyDescent="0.25">
      <c r="A1777" s="129">
        <v>16891392</v>
      </c>
      <c r="B1777" s="129" t="s">
        <v>154</v>
      </c>
      <c r="C1777" s="129" t="s">
        <v>155</v>
      </c>
      <c r="D1777" s="4" t="s">
        <v>2991</v>
      </c>
      <c r="E1777" s="6">
        <v>30</v>
      </c>
      <c r="F1777" s="6"/>
      <c r="G1777" s="7"/>
      <c r="H1777" s="122">
        <f>VLOOKUP(A1777,'NIP totaal 2020'!$A$4:$I$1943,9,0)</f>
        <v>0</v>
      </c>
      <c r="I1777" s="32">
        <f t="shared" si="120"/>
        <v>0</v>
      </c>
      <c r="J1777" s="27">
        <f t="shared" si="121"/>
        <v>0</v>
      </c>
      <c r="K1777" s="80">
        <f t="shared" si="123"/>
        <v>1</v>
      </c>
      <c r="L1777" s="28">
        <f t="shared" si="122"/>
        <v>0</v>
      </c>
      <c r="M1777" s="28">
        <f t="shared" si="124"/>
        <v>0</v>
      </c>
    </row>
    <row r="1778" spans="1:13" ht="14.15" customHeight="1" x14ac:dyDescent="0.25">
      <c r="A1778" s="129">
        <v>16891406</v>
      </c>
      <c r="B1778" s="129" t="s">
        <v>154</v>
      </c>
      <c r="C1778" s="129" t="s">
        <v>155</v>
      </c>
      <c r="D1778" s="4" t="s">
        <v>2991</v>
      </c>
      <c r="E1778" s="6">
        <v>30</v>
      </c>
      <c r="F1778" s="6"/>
      <c r="G1778" s="7"/>
      <c r="H1778" s="122">
        <f>VLOOKUP(A1778,'NIP totaal 2020'!$A$4:$I$1943,9,0)</f>
        <v>0</v>
      </c>
      <c r="I1778" s="32">
        <f t="shared" si="120"/>
        <v>0</v>
      </c>
      <c r="J1778" s="27">
        <f t="shared" si="121"/>
        <v>0</v>
      </c>
      <c r="K1778" s="80">
        <f t="shared" si="123"/>
        <v>1</v>
      </c>
      <c r="L1778" s="28">
        <f t="shared" si="122"/>
        <v>0</v>
      </c>
      <c r="M1778" s="28">
        <f t="shared" si="124"/>
        <v>0</v>
      </c>
    </row>
    <row r="1779" spans="1:13" ht="14.15" customHeight="1" x14ac:dyDescent="0.25">
      <c r="A1779" s="129">
        <v>16900677</v>
      </c>
      <c r="B1779" s="129" t="s">
        <v>154</v>
      </c>
      <c r="C1779" s="129" t="s">
        <v>155</v>
      </c>
      <c r="D1779" s="4" t="s">
        <v>2991</v>
      </c>
      <c r="E1779" s="6">
        <v>30</v>
      </c>
      <c r="F1779" s="6"/>
      <c r="G1779" s="7"/>
      <c r="H1779" s="122">
        <f>VLOOKUP(A1779,'NIP totaal 2020'!$A$4:$I$1943,9,0)</f>
        <v>0</v>
      </c>
      <c r="I1779" s="32">
        <f t="shared" si="120"/>
        <v>0</v>
      </c>
      <c r="J1779" s="27">
        <f t="shared" si="121"/>
        <v>0</v>
      </c>
      <c r="K1779" s="80">
        <f t="shared" si="123"/>
        <v>1</v>
      </c>
      <c r="L1779" s="28">
        <f t="shared" si="122"/>
        <v>0</v>
      </c>
      <c r="M1779" s="28">
        <f t="shared" si="124"/>
        <v>0</v>
      </c>
    </row>
    <row r="1780" spans="1:13" ht="14.15" customHeight="1" x14ac:dyDescent="0.25">
      <c r="A1780" s="129">
        <v>16900731</v>
      </c>
      <c r="B1780" s="129" t="s">
        <v>154</v>
      </c>
      <c r="C1780" s="129" t="s">
        <v>155</v>
      </c>
      <c r="D1780" s="4" t="s">
        <v>2991</v>
      </c>
      <c r="E1780" s="6">
        <v>30</v>
      </c>
      <c r="F1780" s="6"/>
      <c r="G1780" s="7"/>
      <c r="H1780" s="122">
        <f>VLOOKUP(A1780,'NIP totaal 2020'!$A$4:$I$1943,9,0)</f>
        <v>0</v>
      </c>
      <c r="I1780" s="32">
        <f t="shared" si="120"/>
        <v>0</v>
      </c>
      <c r="J1780" s="27">
        <f t="shared" si="121"/>
        <v>0</v>
      </c>
      <c r="K1780" s="80">
        <f t="shared" si="123"/>
        <v>1</v>
      </c>
      <c r="L1780" s="28">
        <f t="shared" si="122"/>
        <v>0</v>
      </c>
      <c r="M1780" s="28">
        <f t="shared" si="124"/>
        <v>0</v>
      </c>
    </row>
    <row r="1781" spans="1:13" ht="14.15" customHeight="1" x14ac:dyDescent="0.25">
      <c r="A1781" s="129">
        <v>16900758</v>
      </c>
      <c r="B1781" s="129" t="s">
        <v>154</v>
      </c>
      <c r="C1781" s="129" t="s">
        <v>155</v>
      </c>
      <c r="D1781" s="4" t="s">
        <v>2991</v>
      </c>
      <c r="E1781" s="6">
        <v>30</v>
      </c>
      <c r="F1781" s="6"/>
      <c r="G1781" s="7"/>
      <c r="H1781" s="122">
        <f>VLOOKUP(A1781,'NIP totaal 2020'!$A$4:$I$1943,9,0)</f>
        <v>0</v>
      </c>
      <c r="I1781" s="32">
        <f t="shared" si="120"/>
        <v>0</v>
      </c>
      <c r="J1781" s="27">
        <f t="shared" si="121"/>
        <v>0</v>
      </c>
      <c r="K1781" s="80">
        <f t="shared" si="123"/>
        <v>1</v>
      </c>
      <c r="L1781" s="28">
        <f t="shared" si="122"/>
        <v>0</v>
      </c>
      <c r="M1781" s="28">
        <f t="shared" si="124"/>
        <v>0</v>
      </c>
    </row>
    <row r="1782" spans="1:13" ht="14.15" customHeight="1" x14ac:dyDescent="0.25">
      <c r="A1782" s="129">
        <v>16906292</v>
      </c>
      <c r="B1782" s="129" t="s">
        <v>154</v>
      </c>
      <c r="C1782" s="129" t="s">
        <v>155</v>
      </c>
      <c r="D1782" s="4" t="s">
        <v>2991</v>
      </c>
      <c r="E1782" s="6">
        <v>30</v>
      </c>
      <c r="F1782" s="6"/>
      <c r="G1782" s="7"/>
      <c r="H1782" s="122">
        <f>VLOOKUP(A1782,'NIP totaal 2020'!$A$4:$I$1943,9,0)</f>
        <v>0</v>
      </c>
      <c r="I1782" s="32">
        <f t="shared" si="120"/>
        <v>0</v>
      </c>
      <c r="J1782" s="27">
        <f t="shared" si="121"/>
        <v>0</v>
      </c>
      <c r="K1782" s="80">
        <f t="shared" si="123"/>
        <v>1</v>
      </c>
      <c r="L1782" s="28">
        <f t="shared" si="122"/>
        <v>0</v>
      </c>
      <c r="M1782" s="28">
        <f t="shared" si="124"/>
        <v>0</v>
      </c>
    </row>
    <row r="1783" spans="1:13" ht="14.15" customHeight="1" x14ac:dyDescent="0.25">
      <c r="A1783" s="129">
        <v>16906306</v>
      </c>
      <c r="B1783" s="129" t="s">
        <v>154</v>
      </c>
      <c r="C1783" s="129" t="s">
        <v>155</v>
      </c>
      <c r="D1783" s="4" t="s">
        <v>2991</v>
      </c>
      <c r="E1783" s="6">
        <v>30</v>
      </c>
      <c r="F1783" s="6"/>
      <c r="G1783" s="7"/>
      <c r="H1783" s="122">
        <f>VLOOKUP(A1783,'NIP totaal 2020'!$A$4:$I$1943,9,0)</f>
        <v>0</v>
      </c>
      <c r="I1783" s="32">
        <f t="shared" si="120"/>
        <v>0</v>
      </c>
      <c r="J1783" s="27">
        <f t="shared" si="121"/>
        <v>0</v>
      </c>
      <c r="K1783" s="80">
        <f t="shared" si="123"/>
        <v>1</v>
      </c>
      <c r="L1783" s="28">
        <f t="shared" si="122"/>
        <v>0</v>
      </c>
      <c r="M1783" s="28">
        <f t="shared" si="124"/>
        <v>0</v>
      </c>
    </row>
    <row r="1784" spans="1:13" ht="14.15" customHeight="1" x14ac:dyDescent="0.25">
      <c r="A1784" s="129">
        <v>16906314</v>
      </c>
      <c r="B1784" s="129" t="s">
        <v>154</v>
      </c>
      <c r="C1784" s="129" t="s">
        <v>155</v>
      </c>
      <c r="D1784" s="4" t="s">
        <v>2991</v>
      </c>
      <c r="E1784" s="6">
        <v>30</v>
      </c>
      <c r="F1784" s="6"/>
      <c r="G1784" s="7"/>
      <c r="H1784" s="122">
        <f>VLOOKUP(A1784,'NIP totaal 2020'!$A$4:$I$1943,9,0)</f>
        <v>0</v>
      </c>
      <c r="I1784" s="32">
        <f t="shared" si="120"/>
        <v>0</v>
      </c>
      <c r="J1784" s="27">
        <f t="shared" si="121"/>
        <v>0</v>
      </c>
      <c r="K1784" s="80">
        <f t="shared" si="123"/>
        <v>1</v>
      </c>
      <c r="L1784" s="28">
        <f t="shared" si="122"/>
        <v>0</v>
      </c>
      <c r="M1784" s="28">
        <f t="shared" si="124"/>
        <v>0</v>
      </c>
    </row>
    <row r="1785" spans="1:13" ht="14.15" customHeight="1" x14ac:dyDescent="0.25">
      <c r="A1785" s="129">
        <v>16864557</v>
      </c>
      <c r="B1785" s="129" t="s">
        <v>140</v>
      </c>
      <c r="C1785" s="129" t="s">
        <v>141</v>
      </c>
      <c r="D1785" s="4" t="s">
        <v>2991</v>
      </c>
      <c r="E1785" s="6">
        <v>60</v>
      </c>
      <c r="F1785" s="6"/>
      <c r="G1785" s="7"/>
      <c r="H1785" s="122">
        <f>VLOOKUP(A1785,'NIP totaal 2020'!$A$4:$I$1943,9,0)</f>
        <v>0</v>
      </c>
      <c r="I1785" s="32">
        <f t="shared" si="120"/>
        <v>0</v>
      </c>
      <c r="J1785" s="27">
        <f t="shared" si="121"/>
        <v>0</v>
      </c>
      <c r="K1785" s="80">
        <f t="shared" si="123"/>
        <v>1</v>
      </c>
      <c r="L1785" s="28">
        <f t="shared" si="122"/>
        <v>0</v>
      </c>
      <c r="M1785" s="28">
        <f t="shared" si="124"/>
        <v>0</v>
      </c>
    </row>
    <row r="1786" spans="1:13" ht="14.15" customHeight="1" x14ac:dyDescent="0.25">
      <c r="A1786" s="129">
        <v>16943201</v>
      </c>
      <c r="B1786" s="129" t="s">
        <v>382</v>
      </c>
      <c r="C1786" s="129" t="s">
        <v>383</v>
      </c>
      <c r="D1786" s="4" t="s">
        <v>2991</v>
      </c>
      <c r="E1786" s="6">
        <v>1</v>
      </c>
      <c r="F1786" s="6"/>
      <c r="G1786" s="7"/>
      <c r="H1786" s="122">
        <f>VLOOKUP(A1786,'NIP totaal 2020'!$A$4:$I$1943,9,0)</f>
        <v>0</v>
      </c>
      <c r="I1786" s="32">
        <f t="shared" si="120"/>
        <v>0</v>
      </c>
      <c r="J1786" s="27">
        <f t="shared" si="121"/>
        <v>0</v>
      </c>
      <c r="K1786" s="80">
        <f t="shared" si="123"/>
        <v>1</v>
      </c>
      <c r="L1786" s="28">
        <f t="shared" si="122"/>
        <v>0</v>
      </c>
      <c r="M1786" s="28">
        <f t="shared" si="124"/>
        <v>0</v>
      </c>
    </row>
    <row r="1787" spans="1:13" ht="14.15" customHeight="1" x14ac:dyDescent="0.25">
      <c r="A1787" s="129">
        <v>16922298</v>
      </c>
      <c r="B1787" s="129" t="s">
        <v>2765</v>
      </c>
      <c r="C1787" s="129" t="s">
        <v>2766</v>
      </c>
      <c r="D1787" s="4" t="s">
        <v>2991</v>
      </c>
      <c r="E1787" s="6">
        <v>1</v>
      </c>
      <c r="F1787" s="6"/>
      <c r="G1787" s="7"/>
      <c r="H1787" s="122">
        <f>VLOOKUP(A1787,'NIP totaal 2020'!$A$4:$I$1943,9,0)</f>
        <v>0</v>
      </c>
      <c r="I1787" s="32">
        <f t="shared" si="120"/>
        <v>0</v>
      </c>
      <c r="J1787" s="27">
        <f t="shared" si="121"/>
        <v>0</v>
      </c>
      <c r="K1787" s="80">
        <f t="shared" si="123"/>
        <v>1</v>
      </c>
      <c r="L1787" s="28">
        <f t="shared" si="122"/>
        <v>0</v>
      </c>
      <c r="M1787" s="28">
        <f t="shared" si="124"/>
        <v>0</v>
      </c>
    </row>
    <row r="1788" spans="1:13" ht="14.15" customHeight="1" x14ac:dyDescent="0.25">
      <c r="A1788" s="129">
        <v>16849515</v>
      </c>
      <c r="B1788" s="129" t="s">
        <v>202</v>
      </c>
      <c r="C1788" s="129" t="s">
        <v>203</v>
      </c>
      <c r="D1788" s="4" t="s">
        <v>2991</v>
      </c>
      <c r="E1788" s="6">
        <v>1</v>
      </c>
      <c r="F1788" s="6"/>
      <c r="G1788" s="7"/>
      <c r="H1788" s="122">
        <f>VLOOKUP(A1788,'NIP totaal 2020'!$A$4:$I$1943,9,0)</f>
        <v>0</v>
      </c>
      <c r="I1788" s="32">
        <f t="shared" si="120"/>
        <v>0</v>
      </c>
      <c r="J1788" s="27">
        <f t="shared" si="121"/>
        <v>0</v>
      </c>
      <c r="K1788" s="80">
        <f t="shared" si="123"/>
        <v>1</v>
      </c>
      <c r="L1788" s="28">
        <f t="shared" si="122"/>
        <v>0</v>
      </c>
      <c r="M1788" s="28">
        <f t="shared" si="124"/>
        <v>0</v>
      </c>
    </row>
    <row r="1789" spans="1:13" ht="14.15" customHeight="1" x14ac:dyDescent="0.25">
      <c r="A1789" s="129">
        <v>16933745</v>
      </c>
      <c r="B1789" s="129" t="s">
        <v>202</v>
      </c>
      <c r="C1789" s="129" t="s">
        <v>203</v>
      </c>
      <c r="D1789" s="4" t="s">
        <v>2991</v>
      </c>
      <c r="E1789" s="6">
        <v>1</v>
      </c>
      <c r="F1789" s="6"/>
      <c r="G1789" s="7"/>
      <c r="H1789" s="122">
        <f>VLOOKUP(A1789,'NIP totaal 2020'!$A$4:$I$1943,9,0)</f>
        <v>0</v>
      </c>
      <c r="I1789" s="32">
        <f t="shared" si="120"/>
        <v>0</v>
      </c>
      <c r="J1789" s="27">
        <f t="shared" si="121"/>
        <v>0</v>
      </c>
      <c r="K1789" s="80">
        <f t="shared" si="123"/>
        <v>1</v>
      </c>
      <c r="L1789" s="28">
        <f t="shared" si="122"/>
        <v>0</v>
      </c>
      <c r="M1789" s="28">
        <f t="shared" si="124"/>
        <v>0</v>
      </c>
    </row>
    <row r="1790" spans="1:13" ht="14.15" customHeight="1" x14ac:dyDescent="0.25">
      <c r="A1790" s="129">
        <v>16946421</v>
      </c>
      <c r="B1790" s="129" t="s">
        <v>202</v>
      </c>
      <c r="C1790" s="129" t="s">
        <v>203</v>
      </c>
      <c r="D1790" s="4" t="s">
        <v>2991</v>
      </c>
      <c r="E1790" s="6">
        <v>1</v>
      </c>
      <c r="F1790" s="6"/>
      <c r="G1790" s="7"/>
      <c r="H1790" s="122">
        <f>VLOOKUP(A1790,'NIP totaal 2020'!$A$4:$I$1943,9,0)</f>
        <v>0</v>
      </c>
      <c r="I1790" s="32">
        <f t="shared" si="120"/>
        <v>0</v>
      </c>
      <c r="J1790" s="27">
        <f t="shared" si="121"/>
        <v>0</v>
      </c>
      <c r="K1790" s="80">
        <f t="shared" si="123"/>
        <v>1</v>
      </c>
      <c r="L1790" s="28">
        <f t="shared" si="122"/>
        <v>0</v>
      </c>
      <c r="M1790" s="28">
        <f t="shared" si="124"/>
        <v>0</v>
      </c>
    </row>
    <row r="1791" spans="1:13" ht="14.15" customHeight="1" x14ac:dyDescent="0.25">
      <c r="A1791" s="129">
        <v>16948998</v>
      </c>
      <c r="B1791" s="129" t="s">
        <v>202</v>
      </c>
      <c r="C1791" s="129" t="s">
        <v>203</v>
      </c>
      <c r="D1791" s="4" t="s">
        <v>2991</v>
      </c>
      <c r="E1791" s="6">
        <v>1</v>
      </c>
      <c r="F1791" s="6"/>
      <c r="G1791" s="7"/>
      <c r="H1791" s="122">
        <f>VLOOKUP(A1791,'NIP totaal 2020'!$A$4:$I$1943,9,0)</f>
        <v>0</v>
      </c>
      <c r="I1791" s="32">
        <f t="shared" si="120"/>
        <v>0</v>
      </c>
      <c r="J1791" s="27">
        <f t="shared" si="121"/>
        <v>0</v>
      </c>
      <c r="K1791" s="80">
        <f t="shared" si="123"/>
        <v>1</v>
      </c>
      <c r="L1791" s="28">
        <f t="shared" si="122"/>
        <v>0</v>
      </c>
      <c r="M1791" s="28">
        <f t="shared" si="124"/>
        <v>0</v>
      </c>
    </row>
    <row r="1792" spans="1:13" ht="14.15" customHeight="1" x14ac:dyDescent="0.25">
      <c r="A1792" s="129">
        <v>16949005</v>
      </c>
      <c r="B1792" s="129" t="s">
        <v>202</v>
      </c>
      <c r="C1792" s="129" t="s">
        <v>203</v>
      </c>
      <c r="D1792" s="4" t="s">
        <v>2991</v>
      </c>
      <c r="E1792" s="6">
        <v>1</v>
      </c>
      <c r="F1792" s="6"/>
      <c r="G1792" s="7"/>
      <c r="H1792" s="122">
        <f>VLOOKUP(A1792,'NIP totaal 2020'!$A$4:$I$1943,9,0)</f>
        <v>0</v>
      </c>
      <c r="I1792" s="32">
        <f t="shared" si="120"/>
        <v>0</v>
      </c>
      <c r="J1792" s="27">
        <f t="shared" si="121"/>
        <v>0</v>
      </c>
      <c r="K1792" s="80">
        <f t="shared" si="123"/>
        <v>1</v>
      </c>
      <c r="L1792" s="28">
        <f t="shared" si="122"/>
        <v>0</v>
      </c>
      <c r="M1792" s="28">
        <f t="shared" si="124"/>
        <v>0</v>
      </c>
    </row>
    <row r="1793" spans="1:13" ht="14.15" customHeight="1" x14ac:dyDescent="0.25">
      <c r="A1793" s="129">
        <v>16938933</v>
      </c>
      <c r="B1793" s="129" t="s">
        <v>88</v>
      </c>
      <c r="C1793" s="129" t="s">
        <v>89</v>
      </c>
      <c r="D1793" s="4" t="s">
        <v>2991</v>
      </c>
      <c r="E1793" s="6">
        <v>1</v>
      </c>
      <c r="F1793" s="6"/>
      <c r="G1793" s="7"/>
      <c r="H1793" s="122">
        <f>VLOOKUP(A1793,'NIP totaal 2020'!$A$4:$I$1943,9,0)</f>
        <v>0</v>
      </c>
      <c r="I1793" s="32">
        <f t="shared" si="120"/>
        <v>0</v>
      </c>
      <c r="J1793" s="27">
        <f t="shared" si="121"/>
        <v>0</v>
      </c>
      <c r="K1793" s="80">
        <f t="shared" si="123"/>
        <v>1</v>
      </c>
      <c r="L1793" s="28">
        <f t="shared" si="122"/>
        <v>0</v>
      </c>
      <c r="M1793" s="28">
        <f t="shared" si="124"/>
        <v>0</v>
      </c>
    </row>
    <row r="1794" spans="1:13" ht="14.15" customHeight="1" x14ac:dyDescent="0.25">
      <c r="A1794" s="129">
        <v>16849124</v>
      </c>
      <c r="B1794" s="129" t="s">
        <v>196</v>
      </c>
      <c r="C1794" s="129" t="s">
        <v>197</v>
      </c>
      <c r="D1794" s="4" t="s">
        <v>2991</v>
      </c>
      <c r="E1794" s="6">
        <v>60</v>
      </c>
      <c r="F1794" s="6"/>
      <c r="G1794" s="7"/>
      <c r="H1794" s="122">
        <f>VLOOKUP(A1794,'NIP totaal 2020'!$A$4:$I$1943,9,0)</f>
        <v>0</v>
      </c>
      <c r="I1794" s="32">
        <f t="shared" si="120"/>
        <v>0</v>
      </c>
      <c r="J1794" s="27">
        <f t="shared" si="121"/>
        <v>0</v>
      </c>
      <c r="K1794" s="80">
        <f t="shared" si="123"/>
        <v>1</v>
      </c>
      <c r="L1794" s="28">
        <f t="shared" si="122"/>
        <v>0</v>
      </c>
      <c r="M1794" s="28">
        <f t="shared" si="124"/>
        <v>0</v>
      </c>
    </row>
    <row r="1795" spans="1:13" ht="14.15" customHeight="1" x14ac:dyDescent="0.25">
      <c r="A1795" s="129">
        <v>16857488</v>
      </c>
      <c r="B1795" s="129" t="s">
        <v>196</v>
      </c>
      <c r="C1795" s="129" t="s">
        <v>197</v>
      </c>
      <c r="D1795" s="4" t="s">
        <v>2991</v>
      </c>
      <c r="E1795" s="6">
        <v>30</v>
      </c>
      <c r="F1795" s="6"/>
      <c r="G1795" s="7"/>
      <c r="H1795" s="122">
        <f>VLOOKUP(A1795,'NIP totaal 2020'!$A$4:$I$1943,9,0)</f>
        <v>0</v>
      </c>
      <c r="I1795" s="32">
        <f t="shared" si="120"/>
        <v>0</v>
      </c>
      <c r="J1795" s="27">
        <f t="shared" si="121"/>
        <v>0</v>
      </c>
      <c r="K1795" s="80">
        <f t="shared" si="123"/>
        <v>1</v>
      </c>
      <c r="L1795" s="28">
        <f t="shared" si="122"/>
        <v>0</v>
      </c>
      <c r="M1795" s="28">
        <f t="shared" si="124"/>
        <v>0</v>
      </c>
    </row>
    <row r="1796" spans="1:13" ht="14.15" customHeight="1" x14ac:dyDescent="0.25">
      <c r="A1796" s="129">
        <v>16869249</v>
      </c>
      <c r="B1796" s="129" t="s">
        <v>196</v>
      </c>
      <c r="C1796" s="129" t="s">
        <v>197</v>
      </c>
      <c r="D1796" s="4" t="s">
        <v>2991</v>
      </c>
      <c r="E1796" s="6">
        <v>100</v>
      </c>
      <c r="F1796" s="6"/>
      <c r="G1796" s="7"/>
      <c r="H1796" s="122">
        <f>VLOOKUP(A1796,'NIP totaal 2020'!$A$4:$I$1943,9,0)</f>
        <v>0</v>
      </c>
      <c r="I1796" s="32">
        <f t="shared" si="120"/>
        <v>0</v>
      </c>
      <c r="J1796" s="27">
        <f t="shared" si="121"/>
        <v>0</v>
      </c>
      <c r="K1796" s="80">
        <f t="shared" si="123"/>
        <v>1</v>
      </c>
      <c r="L1796" s="28">
        <f t="shared" si="122"/>
        <v>0</v>
      </c>
      <c r="M1796" s="28">
        <f t="shared" si="124"/>
        <v>0</v>
      </c>
    </row>
    <row r="1797" spans="1:13" ht="14.15" customHeight="1" x14ac:dyDescent="0.25">
      <c r="A1797" s="129">
        <v>16897846</v>
      </c>
      <c r="B1797" s="129" t="s">
        <v>196</v>
      </c>
      <c r="C1797" s="129" t="s">
        <v>197</v>
      </c>
      <c r="D1797" s="4" t="s">
        <v>2991</v>
      </c>
      <c r="E1797" s="6">
        <v>30</v>
      </c>
      <c r="F1797" s="6"/>
      <c r="G1797" s="7"/>
      <c r="H1797" s="122">
        <f>VLOOKUP(A1797,'NIP totaal 2020'!$A$4:$I$1943,9,0)</f>
        <v>0</v>
      </c>
      <c r="I1797" s="32">
        <f t="shared" si="120"/>
        <v>0</v>
      </c>
      <c r="J1797" s="27">
        <f t="shared" si="121"/>
        <v>0</v>
      </c>
      <c r="K1797" s="80">
        <f t="shared" si="123"/>
        <v>1</v>
      </c>
      <c r="L1797" s="28">
        <f t="shared" si="122"/>
        <v>0</v>
      </c>
      <c r="M1797" s="28">
        <f t="shared" si="124"/>
        <v>0</v>
      </c>
    </row>
    <row r="1798" spans="1:13" ht="14.15" customHeight="1" x14ac:dyDescent="0.25">
      <c r="A1798" s="129">
        <v>16944348</v>
      </c>
      <c r="B1798" s="129" t="s">
        <v>196</v>
      </c>
      <c r="C1798" s="129" t="s">
        <v>197</v>
      </c>
      <c r="D1798" s="4" t="s">
        <v>2991</v>
      </c>
      <c r="E1798" s="6">
        <v>60</v>
      </c>
      <c r="F1798" s="6"/>
      <c r="G1798" s="7"/>
      <c r="H1798" s="122">
        <f>VLOOKUP(A1798,'NIP totaal 2020'!$A$4:$I$1943,9,0)</f>
        <v>0</v>
      </c>
      <c r="I1798" s="32">
        <f t="shared" si="120"/>
        <v>0</v>
      </c>
      <c r="J1798" s="27">
        <f t="shared" si="121"/>
        <v>0</v>
      </c>
      <c r="K1798" s="80">
        <f t="shared" si="123"/>
        <v>1</v>
      </c>
      <c r="L1798" s="28">
        <f t="shared" si="122"/>
        <v>0</v>
      </c>
      <c r="M1798" s="28">
        <f t="shared" si="124"/>
        <v>0</v>
      </c>
    </row>
    <row r="1799" spans="1:13" ht="14.15" customHeight="1" x14ac:dyDescent="0.25">
      <c r="A1799" s="129">
        <v>16812093</v>
      </c>
      <c r="B1799" s="129" t="s">
        <v>269</v>
      </c>
      <c r="C1799" s="129" t="s">
        <v>270</v>
      </c>
      <c r="D1799" s="4" t="s">
        <v>2991</v>
      </c>
      <c r="E1799" s="6">
        <v>30</v>
      </c>
      <c r="F1799" s="6"/>
      <c r="G1799" s="7"/>
      <c r="H1799" s="122">
        <f>VLOOKUP(A1799,'NIP totaal 2020'!$A$4:$I$1943,9,0)</f>
        <v>0</v>
      </c>
      <c r="I1799" s="32">
        <f t="shared" si="120"/>
        <v>0</v>
      </c>
      <c r="J1799" s="27">
        <f t="shared" si="121"/>
        <v>0</v>
      </c>
      <c r="K1799" s="80">
        <f t="shared" si="123"/>
        <v>1</v>
      </c>
      <c r="L1799" s="28">
        <f t="shared" si="122"/>
        <v>0</v>
      </c>
      <c r="M1799" s="28">
        <f t="shared" si="124"/>
        <v>0</v>
      </c>
    </row>
    <row r="1800" spans="1:13" ht="14.15" customHeight="1" x14ac:dyDescent="0.25">
      <c r="A1800" s="129">
        <v>16812107</v>
      </c>
      <c r="B1800" s="129" t="s">
        <v>269</v>
      </c>
      <c r="C1800" s="129" t="s">
        <v>270</v>
      </c>
      <c r="D1800" s="4" t="s">
        <v>2991</v>
      </c>
      <c r="E1800" s="6">
        <v>30</v>
      </c>
      <c r="F1800" s="6"/>
      <c r="G1800" s="7"/>
      <c r="H1800" s="122">
        <f>VLOOKUP(A1800,'NIP totaal 2020'!$A$4:$I$1943,9,0)</f>
        <v>0</v>
      </c>
      <c r="I1800" s="32">
        <f t="shared" si="120"/>
        <v>0</v>
      </c>
      <c r="J1800" s="27">
        <f t="shared" si="121"/>
        <v>0</v>
      </c>
      <c r="K1800" s="80">
        <f t="shared" si="123"/>
        <v>1</v>
      </c>
      <c r="L1800" s="28">
        <f t="shared" si="122"/>
        <v>0</v>
      </c>
      <c r="M1800" s="28">
        <f t="shared" si="124"/>
        <v>0</v>
      </c>
    </row>
    <row r="1801" spans="1:13" ht="14.15" customHeight="1" x14ac:dyDescent="0.25">
      <c r="A1801" s="129">
        <v>16812115</v>
      </c>
      <c r="B1801" s="129" t="s">
        <v>269</v>
      </c>
      <c r="C1801" s="129" t="s">
        <v>270</v>
      </c>
      <c r="D1801" s="4" t="s">
        <v>2991</v>
      </c>
      <c r="E1801" s="6">
        <v>30</v>
      </c>
      <c r="F1801" s="6"/>
      <c r="G1801" s="7"/>
      <c r="H1801" s="122">
        <f>VLOOKUP(A1801,'NIP totaal 2020'!$A$4:$I$1943,9,0)</f>
        <v>0</v>
      </c>
      <c r="I1801" s="32">
        <f t="shared" si="120"/>
        <v>0</v>
      </c>
      <c r="J1801" s="27">
        <f t="shared" si="121"/>
        <v>0</v>
      </c>
      <c r="K1801" s="80">
        <f t="shared" si="123"/>
        <v>1</v>
      </c>
      <c r="L1801" s="28">
        <f t="shared" si="122"/>
        <v>0</v>
      </c>
      <c r="M1801" s="28">
        <f t="shared" si="124"/>
        <v>0</v>
      </c>
    </row>
    <row r="1802" spans="1:13" ht="14.15" customHeight="1" x14ac:dyDescent="0.25">
      <c r="A1802" s="129">
        <v>16812123</v>
      </c>
      <c r="B1802" s="129" t="s">
        <v>269</v>
      </c>
      <c r="C1802" s="129" t="s">
        <v>270</v>
      </c>
      <c r="D1802" s="4" t="s">
        <v>2991</v>
      </c>
      <c r="E1802" s="6">
        <v>30</v>
      </c>
      <c r="F1802" s="6"/>
      <c r="G1802" s="7"/>
      <c r="H1802" s="122">
        <f>VLOOKUP(A1802,'NIP totaal 2020'!$A$4:$I$1943,9,0)</f>
        <v>0</v>
      </c>
      <c r="I1802" s="32">
        <f t="shared" si="120"/>
        <v>0</v>
      </c>
      <c r="J1802" s="27">
        <f t="shared" si="121"/>
        <v>0</v>
      </c>
      <c r="K1802" s="80">
        <f t="shared" si="123"/>
        <v>1</v>
      </c>
      <c r="L1802" s="28">
        <f t="shared" si="122"/>
        <v>0</v>
      </c>
      <c r="M1802" s="28">
        <f t="shared" si="124"/>
        <v>0</v>
      </c>
    </row>
    <row r="1803" spans="1:13" ht="14.15" customHeight="1" x14ac:dyDescent="0.25">
      <c r="A1803" s="129">
        <v>16879155</v>
      </c>
      <c r="B1803" s="129" t="s">
        <v>269</v>
      </c>
      <c r="C1803" s="129" t="s">
        <v>270</v>
      </c>
      <c r="D1803" s="4" t="s">
        <v>2991</v>
      </c>
      <c r="E1803" s="6">
        <v>28</v>
      </c>
      <c r="F1803" s="6"/>
      <c r="G1803" s="7"/>
      <c r="H1803" s="122">
        <f>VLOOKUP(A1803,'NIP totaal 2020'!$A$4:$I$1943,9,0)</f>
        <v>0</v>
      </c>
      <c r="I1803" s="32">
        <f t="shared" si="120"/>
        <v>0</v>
      </c>
      <c r="J1803" s="27">
        <f t="shared" si="121"/>
        <v>0</v>
      </c>
      <c r="K1803" s="80">
        <f t="shared" si="123"/>
        <v>1</v>
      </c>
      <c r="L1803" s="28">
        <f t="shared" si="122"/>
        <v>0</v>
      </c>
      <c r="M1803" s="28">
        <f t="shared" si="124"/>
        <v>0</v>
      </c>
    </row>
    <row r="1804" spans="1:13" ht="14.15" customHeight="1" x14ac:dyDescent="0.25">
      <c r="A1804" s="129">
        <v>16879198</v>
      </c>
      <c r="B1804" s="129" t="s">
        <v>269</v>
      </c>
      <c r="C1804" s="129" t="s">
        <v>270</v>
      </c>
      <c r="D1804" s="4" t="s">
        <v>2991</v>
      </c>
      <c r="E1804" s="6">
        <v>28</v>
      </c>
      <c r="F1804" s="6"/>
      <c r="G1804" s="7"/>
      <c r="H1804" s="122">
        <f>VLOOKUP(A1804,'NIP totaal 2020'!$A$4:$I$1943,9,0)</f>
        <v>0</v>
      </c>
      <c r="I1804" s="32">
        <f t="shared" ref="I1804:I1867" si="145">F1804/E1804</f>
        <v>0</v>
      </c>
      <c r="J1804" s="27">
        <f t="shared" ref="J1804:J1867" si="146">H1804/E1804*F1804</f>
        <v>0</v>
      </c>
      <c r="K1804" s="80">
        <f t="shared" si="123"/>
        <v>1</v>
      </c>
      <c r="L1804" s="28">
        <f t="shared" ref="L1804:L1867" si="147">G1804/E1804*F1804</f>
        <v>0</v>
      </c>
      <c r="M1804" s="28">
        <f t="shared" si="124"/>
        <v>0</v>
      </c>
    </row>
    <row r="1805" spans="1:13" ht="14.15" customHeight="1" x14ac:dyDescent="0.25">
      <c r="A1805" s="129">
        <v>16879244</v>
      </c>
      <c r="B1805" s="129" t="s">
        <v>269</v>
      </c>
      <c r="C1805" s="129" t="s">
        <v>270</v>
      </c>
      <c r="D1805" s="4" t="s">
        <v>2991</v>
      </c>
      <c r="E1805" s="6">
        <v>28</v>
      </c>
      <c r="F1805" s="6"/>
      <c r="G1805" s="7"/>
      <c r="H1805" s="122">
        <f>VLOOKUP(A1805,'NIP totaal 2020'!$A$4:$I$1943,9,0)</f>
        <v>0</v>
      </c>
      <c r="I1805" s="32">
        <f t="shared" si="145"/>
        <v>0</v>
      </c>
      <c r="J1805" s="27">
        <f t="shared" si="146"/>
        <v>0</v>
      </c>
      <c r="K1805" s="80">
        <f t="shared" ref="K1805:K1868" si="148">IF(H1805&gt;G1805, 0, 1)</f>
        <v>1</v>
      </c>
      <c r="L1805" s="28">
        <f t="shared" si="147"/>
        <v>0</v>
      </c>
      <c r="M1805" s="28">
        <f t="shared" ref="M1805:M1868" si="149">MIN(L1805,J1805)</f>
        <v>0</v>
      </c>
    </row>
    <row r="1806" spans="1:13" ht="14.15" customHeight="1" x14ac:dyDescent="0.25">
      <c r="A1806" s="129">
        <v>16879252</v>
      </c>
      <c r="B1806" s="129" t="s">
        <v>269</v>
      </c>
      <c r="C1806" s="129" t="s">
        <v>270</v>
      </c>
      <c r="D1806" s="4" t="s">
        <v>2991</v>
      </c>
      <c r="E1806" s="6">
        <v>28</v>
      </c>
      <c r="F1806" s="6"/>
      <c r="G1806" s="7"/>
      <c r="H1806" s="122">
        <f>VLOOKUP(A1806,'NIP totaal 2020'!$A$4:$I$1943,9,0)</f>
        <v>0</v>
      </c>
      <c r="I1806" s="32">
        <f t="shared" si="145"/>
        <v>0</v>
      </c>
      <c r="J1806" s="27">
        <f t="shared" si="146"/>
        <v>0</v>
      </c>
      <c r="K1806" s="80">
        <f t="shared" si="148"/>
        <v>1</v>
      </c>
      <c r="L1806" s="28">
        <f t="shared" si="147"/>
        <v>0</v>
      </c>
      <c r="M1806" s="28">
        <f t="shared" si="149"/>
        <v>0</v>
      </c>
    </row>
    <row r="1807" spans="1:13" ht="14.15" customHeight="1" x14ac:dyDescent="0.25">
      <c r="A1807" s="129">
        <v>16944208</v>
      </c>
      <c r="B1807" s="129" t="s">
        <v>269</v>
      </c>
      <c r="C1807" s="129" t="s">
        <v>270</v>
      </c>
      <c r="D1807" s="4" t="s">
        <v>2991</v>
      </c>
      <c r="E1807" s="6">
        <v>28</v>
      </c>
      <c r="F1807" s="6"/>
      <c r="G1807" s="7"/>
      <c r="H1807" s="122">
        <f>VLOOKUP(A1807,'NIP totaal 2020'!$A$4:$I$1943,9,0)</f>
        <v>0</v>
      </c>
      <c r="I1807" s="32">
        <f t="shared" si="145"/>
        <v>0</v>
      </c>
      <c r="J1807" s="27">
        <f t="shared" si="146"/>
        <v>0</v>
      </c>
      <c r="K1807" s="80">
        <f t="shared" si="148"/>
        <v>1</v>
      </c>
      <c r="L1807" s="28">
        <f t="shared" si="147"/>
        <v>0</v>
      </c>
      <c r="M1807" s="28">
        <f t="shared" si="149"/>
        <v>0</v>
      </c>
    </row>
    <row r="1808" spans="1:13" ht="14.15" customHeight="1" x14ac:dyDescent="0.25">
      <c r="A1808" s="129">
        <v>16944224</v>
      </c>
      <c r="B1808" s="129" t="s">
        <v>269</v>
      </c>
      <c r="C1808" s="129" t="s">
        <v>270</v>
      </c>
      <c r="D1808" s="4" t="s">
        <v>2991</v>
      </c>
      <c r="E1808" s="6">
        <v>28</v>
      </c>
      <c r="F1808" s="6"/>
      <c r="G1808" s="7"/>
      <c r="H1808" s="122">
        <f>VLOOKUP(A1808,'NIP totaal 2020'!$A$4:$I$1943,9,0)</f>
        <v>0</v>
      </c>
      <c r="I1808" s="32">
        <f t="shared" si="145"/>
        <v>0</v>
      </c>
      <c r="J1808" s="27">
        <f t="shared" si="146"/>
        <v>0</v>
      </c>
      <c r="K1808" s="80">
        <f t="shared" si="148"/>
        <v>1</v>
      </c>
      <c r="L1808" s="28">
        <f t="shared" si="147"/>
        <v>0</v>
      </c>
      <c r="M1808" s="28">
        <f t="shared" si="149"/>
        <v>0</v>
      </c>
    </row>
    <row r="1809" spans="1:13" ht="14.15" customHeight="1" x14ac:dyDescent="0.25">
      <c r="A1809" s="129">
        <v>16944240</v>
      </c>
      <c r="B1809" s="129" t="s">
        <v>269</v>
      </c>
      <c r="C1809" s="129" t="s">
        <v>270</v>
      </c>
      <c r="D1809" s="4" t="s">
        <v>2991</v>
      </c>
      <c r="E1809" s="6">
        <v>28</v>
      </c>
      <c r="F1809" s="6"/>
      <c r="G1809" s="7"/>
      <c r="H1809" s="122">
        <f>VLOOKUP(A1809,'NIP totaal 2020'!$A$4:$I$1943,9,0)</f>
        <v>0</v>
      </c>
      <c r="I1809" s="32">
        <f t="shared" si="145"/>
        <v>0</v>
      </c>
      <c r="J1809" s="27">
        <f t="shared" si="146"/>
        <v>0</v>
      </c>
      <c r="K1809" s="80">
        <f t="shared" si="148"/>
        <v>1</v>
      </c>
      <c r="L1809" s="28">
        <f t="shared" si="147"/>
        <v>0</v>
      </c>
      <c r="M1809" s="28">
        <f t="shared" si="149"/>
        <v>0</v>
      </c>
    </row>
    <row r="1810" spans="1:13" ht="14.15" customHeight="1" x14ac:dyDescent="0.25">
      <c r="A1810" s="129">
        <v>16944259</v>
      </c>
      <c r="B1810" s="129" t="s">
        <v>269</v>
      </c>
      <c r="C1810" s="129" t="s">
        <v>270</v>
      </c>
      <c r="D1810" s="4" t="s">
        <v>2991</v>
      </c>
      <c r="E1810" s="6">
        <v>28</v>
      </c>
      <c r="F1810" s="6"/>
      <c r="G1810" s="7"/>
      <c r="H1810" s="122">
        <f>VLOOKUP(A1810,'NIP totaal 2020'!$A$4:$I$1943,9,0)</f>
        <v>0</v>
      </c>
      <c r="I1810" s="32">
        <f t="shared" si="145"/>
        <v>0</v>
      </c>
      <c r="J1810" s="27">
        <f t="shared" si="146"/>
        <v>0</v>
      </c>
      <c r="K1810" s="80">
        <f t="shared" si="148"/>
        <v>1</v>
      </c>
      <c r="L1810" s="28">
        <f t="shared" si="147"/>
        <v>0</v>
      </c>
      <c r="M1810" s="28">
        <f t="shared" si="149"/>
        <v>0</v>
      </c>
    </row>
    <row r="1811" spans="1:13" ht="14.15" customHeight="1" x14ac:dyDescent="0.25">
      <c r="A1811" s="129">
        <v>16922433</v>
      </c>
      <c r="B1811" s="129" t="s">
        <v>138</v>
      </c>
      <c r="C1811" s="129" t="s">
        <v>139</v>
      </c>
      <c r="D1811" s="4" t="s">
        <v>2991</v>
      </c>
      <c r="E1811" s="6">
        <v>60</v>
      </c>
      <c r="F1811" s="6"/>
      <c r="G1811" s="7"/>
      <c r="H1811" s="122">
        <f>VLOOKUP(A1811,'NIP totaal 2020'!$A$4:$I$1943,9,0)</f>
        <v>0</v>
      </c>
      <c r="I1811" s="32">
        <f t="shared" si="145"/>
        <v>0</v>
      </c>
      <c r="J1811" s="27">
        <f t="shared" si="146"/>
        <v>0</v>
      </c>
      <c r="K1811" s="80">
        <f t="shared" si="148"/>
        <v>1</v>
      </c>
      <c r="L1811" s="28">
        <f t="shared" si="147"/>
        <v>0</v>
      </c>
      <c r="M1811" s="28">
        <f t="shared" si="149"/>
        <v>0</v>
      </c>
    </row>
    <row r="1812" spans="1:13" ht="14.15" customHeight="1" x14ac:dyDescent="0.25">
      <c r="A1812" s="129">
        <v>16922441</v>
      </c>
      <c r="B1812" s="129" t="s">
        <v>138</v>
      </c>
      <c r="C1812" s="129" t="s">
        <v>139</v>
      </c>
      <c r="D1812" s="4" t="s">
        <v>2991</v>
      </c>
      <c r="E1812" s="6">
        <v>30</v>
      </c>
      <c r="F1812" s="6"/>
      <c r="G1812" s="7"/>
      <c r="H1812" s="122">
        <f>VLOOKUP(A1812,'NIP totaal 2020'!$A$4:$I$1943,9,0)</f>
        <v>0</v>
      </c>
      <c r="I1812" s="32">
        <f t="shared" si="145"/>
        <v>0</v>
      </c>
      <c r="J1812" s="27">
        <f t="shared" si="146"/>
        <v>0</v>
      </c>
      <c r="K1812" s="80">
        <f t="shared" si="148"/>
        <v>1</v>
      </c>
      <c r="L1812" s="28">
        <f t="shared" si="147"/>
        <v>0</v>
      </c>
      <c r="M1812" s="28">
        <f t="shared" si="149"/>
        <v>0</v>
      </c>
    </row>
    <row r="1813" spans="1:13" ht="14.15" customHeight="1" x14ac:dyDescent="0.25">
      <c r="A1813" s="129">
        <v>16925521</v>
      </c>
      <c r="B1813" s="129" t="s">
        <v>138</v>
      </c>
      <c r="C1813" s="129" t="s">
        <v>139</v>
      </c>
      <c r="D1813" s="4" t="s">
        <v>2991</v>
      </c>
      <c r="E1813" s="6">
        <v>30</v>
      </c>
      <c r="F1813" s="6"/>
      <c r="G1813" s="7"/>
      <c r="H1813" s="122">
        <f>VLOOKUP(A1813,'NIP totaal 2020'!$A$4:$I$1943,9,0)</f>
        <v>0</v>
      </c>
      <c r="I1813" s="32">
        <f t="shared" si="145"/>
        <v>0</v>
      </c>
      <c r="J1813" s="27">
        <f t="shared" si="146"/>
        <v>0</v>
      </c>
      <c r="K1813" s="80">
        <f t="shared" si="148"/>
        <v>1</v>
      </c>
      <c r="L1813" s="28">
        <f t="shared" si="147"/>
        <v>0</v>
      </c>
      <c r="M1813" s="28">
        <f t="shared" si="149"/>
        <v>0</v>
      </c>
    </row>
    <row r="1814" spans="1:13" ht="14.15" customHeight="1" x14ac:dyDescent="0.25">
      <c r="A1814" s="129">
        <v>16925548</v>
      </c>
      <c r="B1814" s="129" t="s">
        <v>138</v>
      </c>
      <c r="C1814" s="129" t="s">
        <v>139</v>
      </c>
      <c r="D1814" s="4" t="s">
        <v>2991</v>
      </c>
      <c r="E1814" s="6">
        <v>60</v>
      </c>
      <c r="F1814" s="6"/>
      <c r="G1814" s="7"/>
      <c r="H1814" s="122">
        <f>VLOOKUP(A1814,'NIP totaal 2020'!$A$4:$I$1943,9,0)</f>
        <v>0</v>
      </c>
      <c r="I1814" s="32">
        <f t="shared" si="145"/>
        <v>0</v>
      </c>
      <c r="J1814" s="27">
        <f t="shared" si="146"/>
        <v>0</v>
      </c>
      <c r="K1814" s="80">
        <f t="shared" si="148"/>
        <v>1</v>
      </c>
      <c r="L1814" s="28">
        <f t="shared" si="147"/>
        <v>0</v>
      </c>
      <c r="M1814" s="28">
        <f t="shared" si="149"/>
        <v>0</v>
      </c>
    </row>
    <row r="1815" spans="1:13" ht="14.15" customHeight="1" x14ac:dyDescent="0.25">
      <c r="A1815" s="129">
        <v>14624273</v>
      </c>
      <c r="B1815" s="129" t="s">
        <v>2767</v>
      </c>
      <c r="C1815" s="129" t="s">
        <v>2768</v>
      </c>
      <c r="D1815" s="4" t="s">
        <v>2991</v>
      </c>
      <c r="E1815" s="6">
        <v>1</v>
      </c>
      <c r="F1815" s="6"/>
      <c r="G1815" s="7"/>
      <c r="H1815" s="122">
        <f>VLOOKUP(A1815,'NIP totaal 2020'!$A$4:$I$1943,9,0)</f>
        <v>0</v>
      </c>
      <c r="I1815" s="32">
        <f t="shared" si="145"/>
        <v>0</v>
      </c>
      <c r="J1815" s="27">
        <f t="shared" si="146"/>
        <v>0</v>
      </c>
      <c r="K1815" s="80">
        <f t="shared" si="148"/>
        <v>1</v>
      </c>
      <c r="L1815" s="28">
        <f t="shared" si="147"/>
        <v>0</v>
      </c>
      <c r="M1815" s="28">
        <f t="shared" si="149"/>
        <v>0</v>
      </c>
    </row>
    <row r="1816" spans="1:13" ht="14.15" customHeight="1" x14ac:dyDescent="0.25">
      <c r="A1816" s="129">
        <v>16264711</v>
      </c>
      <c r="B1816" s="129" t="s">
        <v>2767</v>
      </c>
      <c r="C1816" s="129" t="s">
        <v>2768</v>
      </c>
      <c r="D1816" s="4" t="s">
        <v>2991</v>
      </c>
      <c r="E1816" s="6">
        <v>1</v>
      </c>
      <c r="F1816" s="6"/>
      <c r="G1816" s="7"/>
      <c r="H1816" s="122">
        <f>VLOOKUP(A1816,'NIP totaal 2020'!$A$4:$I$1943,9,0)</f>
        <v>0</v>
      </c>
      <c r="I1816" s="32">
        <f t="shared" si="145"/>
        <v>0</v>
      </c>
      <c r="J1816" s="27">
        <f t="shared" si="146"/>
        <v>0</v>
      </c>
      <c r="K1816" s="80">
        <f t="shared" si="148"/>
        <v>1</v>
      </c>
      <c r="L1816" s="28">
        <f t="shared" si="147"/>
        <v>0</v>
      </c>
      <c r="M1816" s="28">
        <f t="shared" si="149"/>
        <v>0</v>
      </c>
    </row>
    <row r="1817" spans="1:13" ht="14.15" customHeight="1" x14ac:dyDescent="0.25">
      <c r="A1817" s="129">
        <v>16903153</v>
      </c>
      <c r="B1817" s="129" t="s">
        <v>435</v>
      </c>
      <c r="C1817" s="129" t="s">
        <v>2738</v>
      </c>
      <c r="D1817" s="4" t="s">
        <v>2991</v>
      </c>
      <c r="E1817" s="6">
        <v>1</v>
      </c>
      <c r="F1817" s="6"/>
      <c r="G1817" s="7"/>
      <c r="H1817" s="122">
        <f>VLOOKUP(A1817,'NIP totaal 2020'!$A$4:$I$1943,9,0)</f>
        <v>0</v>
      </c>
      <c r="I1817" s="32">
        <f t="shared" si="145"/>
        <v>0</v>
      </c>
      <c r="J1817" s="27">
        <f t="shared" si="146"/>
        <v>0</v>
      </c>
      <c r="K1817" s="80">
        <f t="shared" si="148"/>
        <v>1</v>
      </c>
      <c r="L1817" s="28">
        <f t="shared" si="147"/>
        <v>0</v>
      </c>
      <c r="M1817" s="28">
        <f t="shared" si="149"/>
        <v>0</v>
      </c>
    </row>
    <row r="1818" spans="1:13" ht="14.15" customHeight="1" x14ac:dyDescent="0.25">
      <c r="A1818" s="129">
        <v>16903188</v>
      </c>
      <c r="B1818" s="129" t="s">
        <v>435</v>
      </c>
      <c r="C1818" s="129" t="s">
        <v>2738</v>
      </c>
      <c r="D1818" s="4" t="s">
        <v>2991</v>
      </c>
      <c r="E1818" s="6">
        <v>1</v>
      </c>
      <c r="F1818" s="6"/>
      <c r="G1818" s="7"/>
      <c r="H1818" s="122">
        <f>VLOOKUP(A1818,'NIP totaal 2020'!$A$4:$I$1943,9,0)</f>
        <v>0</v>
      </c>
      <c r="I1818" s="32">
        <f t="shared" si="145"/>
        <v>0</v>
      </c>
      <c r="J1818" s="27">
        <f t="shared" si="146"/>
        <v>0</v>
      </c>
      <c r="K1818" s="80">
        <f t="shared" si="148"/>
        <v>1</v>
      </c>
      <c r="L1818" s="28">
        <f t="shared" si="147"/>
        <v>0</v>
      </c>
      <c r="M1818" s="28">
        <f t="shared" si="149"/>
        <v>0</v>
      </c>
    </row>
    <row r="1819" spans="1:13" ht="14.15" customHeight="1" x14ac:dyDescent="0.25">
      <c r="A1819" s="129">
        <v>16903196</v>
      </c>
      <c r="B1819" s="129" t="s">
        <v>435</v>
      </c>
      <c r="C1819" s="129" t="s">
        <v>2738</v>
      </c>
      <c r="D1819" s="4" t="s">
        <v>2991</v>
      </c>
      <c r="E1819" s="6">
        <v>1</v>
      </c>
      <c r="F1819" s="6"/>
      <c r="G1819" s="7"/>
      <c r="H1819" s="122">
        <f>VLOOKUP(A1819,'NIP totaal 2020'!$A$4:$I$1943,9,0)</f>
        <v>0</v>
      </c>
      <c r="I1819" s="32">
        <f t="shared" si="145"/>
        <v>0</v>
      </c>
      <c r="J1819" s="27">
        <f t="shared" si="146"/>
        <v>0</v>
      </c>
      <c r="K1819" s="80">
        <f t="shared" si="148"/>
        <v>1</v>
      </c>
      <c r="L1819" s="28">
        <f t="shared" si="147"/>
        <v>0</v>
      </c>
      <c r="M1819" s="28">
        <f t="shared" si="149"/>
        <v>0</v>
      </c>
    </row>
    <row r="1820" spans="1:13" ht="14.15" customHeight="1" x14ac:dyDescent="0.25">
      <c r="A1820" s="129">
        <v>16883934</v>
      </c>
      <c r="B1820" s="129" t="s">
        <v>72</v>
      </c>
      <c r="C1820" s="129" t="s">
        <v>73</v>
      </c>
      <c r="D1820" s="4" t="s">
        <v>2991</v>
      </c>
      <c r="E1820" s="6">
        <v>2</v>
      </c>
      <c r="F1820" s="6"/>
      <c r="G1820" s="7"/>
      <c r="H1820" s="122">
        <f>VLOOKUP(A1820,'NIP totaal 2020'!$A$4:$I$1943,9,0)</f>
        <v>0</v>
      </c>
      <c r="I1820" s="32">
        <f t="shared" si="145"/>
        <v>0</v>
      </c>
      <c r="J1820" s="27">
        <f t="shared" si="146"/>
        <v>0</v>
      </c>
      <c r="K1820" s="80">
        <f t="shared" si="148"/>
        <v>1</v>
      </c>
      <c r="L1820" s="28">
        <f t="shared" si="147"/>
        <v>0</v>
      </c>
      <c r="M1820" s="28">
        <f t="shared" si="149"/>
        <v>0</v>
      </c>
    </row>
    <row r="1821" spans="1:13" ht="14.15" customHeight="1" x14ac:dyDescent="0.25">
      <c r="A1821" s="129">
        <v>16883985</v>
      </c>
      <c r="B1821" s="129" t="s">
        <v>72</v>
      </c>
      <c r="C1821" s="129" t="s">
        <v>73</v>
      </c>
      <c r="D1821" s="4" t="s">
        <v>2991</v>
      </c>
      <c r="E1821" s="6">
        <v>2</v>
      </c>
      <c r="F1821" s="6"/>
      <c r="G1821" s="7"/>
      <c r="H1821" s="122">
        <f>VLOOKUP(A1821,'NIP totaal 2020'!$A$4:$I$1943,9,0)</f>
        <v>0</v>
      </c>
      <c r="I1821" s="32">
        <f t="shared" si="145"/>
        <v>0</v>
      </c>
      <c r="J1821" s="27">
        <f t="shared" si="146"/>
        <v>0</v>
      </c>
      <c r="K1821" s="80">
        <f t="shared" si="148"/>
        <v>1</v>
      </c>
      <c r="L1821" s="28">
        <f t="shared" si="147"/>
        <v>0</v>
      </c>
      <c r="M1821" s="28">
        <f t="shared" si="149"/>
        <v>0</v>
      </c>
    </row>
    <row r="1822" spans="1:13" ht="14.15" customHeight="1" x14ac:dyDescent="0.25">
      <c r="A1822" s="129">
        <v>16968131</v>
      </c>
      <c r="B1822" s="129" t="s">
        <v>72</v>
      </c>
      <c r="C1822" s="129" t="s">
        <v>73</v>
      </c>
      <c r="D1822" s="4" t="s">
        <v>2991</v>
      </c>
      <c r="E1822" s="6">
        <v>1</v>
      </c>
      <c r="F1822" s="6"/>
      <c r="G1822" s="7"/>
      <c r="H1822" s="122">
        <f>VLOOKUP(A1822,'NIP totaal 2020'!$A$4:$I$1943,9,0)</f>
        <v>0</v>
      </c>
      <c r="I1822" s="32">
        <f t="shared" si="145"/>
        <v>0</v>
      </c>
      <c r="J1822" s="27">
        <f t="shared" si="146"/>
        <v>0</v>
      </c>
      <c r="K1822" s="80">
        <f t="shared" si="148"/>
        <v>1</v>
      </c>
      <c r="L1822" s="28">
        <f t="shared" si="147"/>
        <v>0</v>
      </c>
      <c r="M1822" s="28">
        <f t="shared" si="149"/>
        <v>0</v>
      </c>
    </row>
    <row r="1823" spans="1:13" ht="14.15" customHeight="1" x14ac:dyDescent="0.25">
      <c r="A1823" s="129">
        <v>16862082</v>
      </c>
      <c r="B1823" s="129" t="s">
        <v>331</v>
      </c>
      <c r="C1823" s="129" t="s">
        <v>332</v>
      </c>
      <c r="D1823" s="4" t="s">
        <v>2991</v>
      </c>
      <c r="E1823" s="6">
        <v>1</v>
      </c>
      <c r="F1823" s="6"/>
      <c r="G1823" s="7"/>
      <c r="H1823" s="122">
        <f>VLOOKUP(A1823,'NIP totaal 2020'!$A$4:$I$1943,9,0)</f>
        <v>0</v>
      </c>
      <c r="I1823" s="32">
        <f t="shared" si="145"/>
        <v>0</v>
      </c>
      <c r="J1823" s="27">
        <f t="shared" si="146"/>
        <v>0</v>
      </c>
      <c r="K1823" s="80">
        <f t="shared" si="148"/>
        <v>1</v>
      </c>
      <c r="L1823" s="28">
        <f t="shared" si="147"/>
        <v>0</v>
      </c>
      <c r="M1823" s="28">
        <f t="shared" si="149"/>
        <v>0</v>
      </c>
    </row>
    <row r="1824" spans="1:13" ht="14.15" customHeight="1" x14ac:dyDescent="0.25">
      <c r="A1824" s="129">
        <v>16865014</v>
      </c>
      <c r="B1824" s="129" t="s">
        <v>219</v>
      </c>
      <c r="C1824" s="129" t="s">
        <v>220</v>
      </c>
      <c r="D1824" s="4" t="s">
        <v>2991</v>
      </c>
      <c r="E1824" s="6">
        <v>1</v>
      </c>
      <c r="F1824" s="6"/>
      <c r="G1824" s="7"/>
      <c r="H1824" s="122">
        <f>VLOOKUP(A1824,'NIP totaal 2020'!$A$4:$I$1943,9,0)</f>
        <v>0</v>
      </c>
      <c r="I1824" s="32">
        <f t="shared" si="145"/>
        <v>0</v>
      </c>
      <c r="J1824" s="27">
        <f t="shared" si="146"/>
        <v>0</v>
      </c>
      <c r="K1824" s="80">
        <f t="shared" si="148"/>
        <v>1</v>
      </c>
      <c r="L1824" s="28">
        <f t="shared" si="147"/>
        <v>0</v>
      </c>
      <c r="M1824" s="28">
        <f t="shared" si="149"/>
        <v>0</v>
      </c>
    </row>
    <row r="1825" spans="1:13" ht="14.15" customHeight="1" x14ac:dyDescent="0.25">
      <c r="A1825" s="129">
        <v>16933966</v>
      </c>
      <c r="B1825" s="129" t="s">
        <v>194</v>
      </c>
      <c r="C1825" s="129" t="s">
        <v>195</v>
      </c>
      <c r="D1825" s="4" t="s">
        <v>2991</v>
      </c>
      <c r="E1825" s="6">
        <v>1</v>
      </c>
      <c r="F1825" s="6"/>
      <c r="G1825" s="7"/>
      <c r="H1825" s="122">
        <f>VLOOKUP(A1825,'NIP totaal 2020'!$A$4:$I$1943,9,0)</f>
        <v>0</v>
      </c>
      <c r="I1825" s="32">
        <f t="shared" si="145"/>
        <v>0</v>
      </c>
      <c r="J1825" s="27">
        <f t="shared" si="146"/>
        <v>0</v>
      </c>
      <c r="K1825" s="80">
        <f t="shared" si="148"/>
        <v>1</v>
      </c>
      <c r="L1825" s="28">
        <f t="shared" si="147"/>
        <v>0</v>
      </c>
      <c r="M1825" s="28">
        <f t="shared" si="149"/>
        <v>0</v>
      </c>
    </row>
    <row r="1826" spans="1:13" ht="14.15" customHeight="1" x14ac:dyDescent="0.25">
      <c r="A1826" s="129">
        <v>16933974</v>
      </c>
      <c r="B1826" s="129" t="s">
        <v>194</v>
      </c>
      <c r="C1826" s="129" t="s">
        <v>195</v>
      </c>
      <c r="D1826" s="4" t="s">
        <v>2991</v>
      </c>
      <c r="E1826" s="6">
        <v>1</v>
      </c>
      <c r="F1826" s="6"/>
      <c r="G1826" s="7"/>
      <c r="H1826" s="122">
        <f>VLOOKUP(A1826,'NIP totaal 2020'!$A$4:$I$1943,9,0)</f>
        <v>0</v>
      </c>
      <c r="I1826" s="32">
        <f t="shared" si="145"/>
        <v>0</v>
      </c>
      <c r="J1826" s="27">
        <f t="shared" si="146"/>
        <v>0</v>
      </c>
      <c r="K1826" s="80">
        <f t="shared" si="148"/>
        <v>1</v>
      </c>
      <c r="L1826" s="28">
        <f t="shared" si="147"/>
        <v>0</v>
      </c>
      <c r="M1826" s="28">
        <f t="shared" si="149"/>
        <v>0</v>
      </c>
    </row>
    <row r="1827" spans="1:13" ht="14.15" customHeight="1" x14ac:dyDescent="0.25">
      <c r="A1827" s="129">
        <v>16921437</v>
      </c>
      <c r="B1827" s="129" t="s">
        <v>415</v>
      </c>
      <c r="C1827" s="129" t="s">
        <v>416</v>
      </c>
      <c r="D1827" s="4" t="s">
        <v>2991</v>
      </c>
      <c r="E1827" s="6">
        <v>56</v>
      </c>
      <c r="F1827" s="6"/>
      <c r="G1827" s="7"/>
      <c r="H1827" s="122">
        <f>VLOOKUP(A1827,'NIP totaal 2020'!$A$4:$I$1943,9,0)</f>
        <v>0</v>
      </c>
      <c r="I1827" s="32">
        <f t="shared" si="145"/>
        <v>0</v>
      </c>
      <c r="J1827" s="27">
        <f t="shared" si="146"/>
        <v>0</v>
      </c>
      <c r="K1827" s="80">
        <f t="shared" si="148"/>
        <v>1</v>
      </c>
      <c r="L1827" s="28">
        <f t="shared" si="147"/>
        <v>0</v>
      </c>
      <c r="M1827" s="28">
        <f t="shared" si="149"/>
        <v>0</v>
      </c>
    </row>
    <row r="1828" spans="1:13" ht="14.15" customHeight="1" x14ac:dyDescent="0.25">
      <c r="A1828" s="129">
        <v>16922255</v>
      </c>
      <c r="B1828" s="129" t="s">
        <v>415</v>
      </c>
      <c r="C1828" s="129" t="s">
        <v>416</v>
      </c>
      <c r="D1828" s="4" t="s">
        <v>2991</v>
      </c>
      <c r="E1828" s="6">
        <v>28</v>
      </c>
      <c r="F1828" s="6"/>
      <c r="G1828" s="7"/>
      <c r="H1828" s="122">
        <f>VLOOKUP(A1828,'NIP totaal 2020'!$A$4:$I$1943,9,0)</f>
        <v>0</v>
      </c>
      <c r="I1828" s="32">
        <f t="shared" si="145"/>
        <v>0</v>
      </c>
      <c r="J1828" s="27">
        <f t="shared" si="146"/>
        <v>0</v>
      </c>
      <c r="K1828" s="80">
        <f t="shared" si="148"/>
        <v>1</v>
      </c>
      <c r="L1828" s="28">
        <f t="shared" si="147"/>
        <v>0</v>
      </c>
      <c r="M1828" s="28">
        <f t="shared" si="149"/>
        <v>0</v>
      </c>
    </row>
    <row r="1829" spans="1:13" ht="14.15" customHeight="1" x14ac:dyDescent="0.25">
      <c r="A1829" s="129">
        <v>16944275</v>
      </c>
      <c r="B1829" s="129" t="s">
        <v>415</v>
      </c>
      <c r="C1829" s="129" t="s">
        <v>416</v>
      </c>
      <c r="D1829" s="4" t="s">
        <v>2991</v>
      </c>
      <c r="E1829" s="6">
        <v>28</v>
      </c>
      <c r="F1829" s="6"/>
      <c r="G1829" s="7"/>
      <c r="H1829" s="122">
        <f>VLOOKUP(A1829,'NIP totaal 2020'!$A$4:$I$1943,9,0)</f>
        <v>0</v>
      </c>
      <c r="I1829" s="32">
        <f t="shared" si="145"/>
        <v>0</v>
      </c>
      <c r="J1829" s="27">
        <f t="shared" si="146"/>
        <v>0</v>
      </c>
      <c r="K1829" s="80">
        <f t="shared" si="148"/>
        <v>1</v>
      </c>
      <c r="L1829" s="28">
        <f t="shared" si="147"/>
        <v>0</v>
      </c>
      <c r="M1829" s="28">
        <f t="shared" si="149"/>
        <v>0</v>
      </c>
    </row>
    <row r="1830" spans="1:13" ht="14.15" customHeight="1" x14ac:dyDescent="0.25">
      <c r="A1830" s="129">
        <v>16943864</v>
      </c>
      <c r="B1830" s="129" t="s">
        <v>314</v>
      </c>
      <c r="C1830" s="129" t="s">
        <v>315</v>
      </c>
      <c r="D1830" s="4" t="s">
        <v>2991</v>
      </c>
      <c r="E1830" s="6">
        <v>30</v>
      </c>
      <c r="F1830" s="6"/>
      <c r="G1830" s="7"/>
      <c r="H1830" s="122">
        <f>VLOOKUP(A1830,'NIP totaal 2020'!$A$4:$I$1943,9,0)</f>
        <v>0</v>
      </c>
      <c r="I1830" s="32">
        <f t="shared" si="145"/>
        <v>0</v>
      </c>
      <c r="J1830" s="27">
        <f t="shared" si="146"/>
        <v>0</v>
      </c>
      <c r="K1830" s="80">
        <f t="shared" si="148"/>
        <v>1</v>
      </c>
      <c r="L1830" s="28">
        <f t="shared" si="147"/>
        <v>0</v>
      </c>
      <c r="M1830" s="28">
        <f t="shared" si="149"/>
        <v>0</v>
      </c>
    </row>
    <row r="1831" spans="1:13" ht="14.15" customHeight="1" x14ac:dyDescent="0.25">
      <c r="A1831" s="129">
        <v>16943872</v>
      </c>
      <c r="B1831" s="129" t="s">
        <v>314</v>
      </c>
      <c r="C1831" s="129" t="s">
        <v>315</v>
      </c>
      <c r="D1831" s="4" t="s">
        <v>2991</v>
      </c>
      <c r="E1831" s="6">
        <v>30</v>
      </c>
      <c r="F1831" s="6"/>
      <c r="G1831" s="7"/>
      <c r="H1831" s="122">
        <f>VLOOKUP(A1831,'NIP totaal 2020'!$A$4:$I$1943,9,0)</f>
        <v>0</v>
      </c>
      <c r="I1831" s="32">
        <f t="shared" si="145"/>
        <v>0</v>
      </c>
      <c r="J1831" s="27">
        <f t="shared" si="146"/>
        <v>0</v>
      </c>
      <c r="K1831" s="80">
        <f t="shared" si="148"/>
        <v>1</v>
      </c>
      <c r="L1831" s="28">
        <f t="shared" si="147"/>
        <v>0</v>
      </c>
      <c r="M1831" s="28">
        <f t="shared" si="149"/>
        <v>0</v>
      </c>
    </row>
    <row r="1832" spans="1:13" ht="14.15" customHeight="1" x14ac:dyDescent="0.25">
      <c r="A1832" s="129">
        <v>16747739</v>
      </c>
      <c r="B1832" s="129" t="s">
        <v>505</v>
      </c>
      <c r="C1832" s="129" t="s">
        <v>506</v>
      </c>
      <c r="D1832" s="4" t="s">
        <v>2991</v>
      </c>
      <c r="E1832" s="6">
        <v>1</v>
      </c>
      <c r="F1832" s="6"/>
      <c r="G1832" s="7"/>
      <c r="H1832" s="122">
        <f>VLOOKUP(A1832,'NIP totaal 2020'!$A$4:$I$1943,9,0)</f>
        <v>0</v>
      </c>
      <c r="I1832" s="32">
        <f t="shared" si="145"/>
        <v>0</v>
      </c>
      <c r="J1832" s="27">
        <f t="shared" si="146"/>
        <v>0</v>
      </c>
      <c r="K1832" s="80">
        <f t="shared" si="148"/>
        <v>1</v>
      </c>
      <c r="L1832" s="28">
        <f t="shared" si="147"/>
        <v>0</v>
      </c>
      <c r="M1832" s="28">
        <f t="shared" si="149"/>
        <v>0</v>
      </c>
    </row>
    <row r="1833" spans="1:13" ht="14.15" customHeight="1" x14ac:dyDescent="0.25">
      <c r="A1833" s="129">
        <v>16928326</v>
      </c>
      <c r="B1833" s="129" t="s">
        <v>156</v>
      </c>
      <c r="C1833" s="129" t="s">
        <v>157</v>
      </c>
      <c r="D1833" s="4" t="s">
        <v>2991</v>
      </c>
      <c r="E1833" s="6">
        <v>20</v>
      </c>
      <c r="F1833" s="6"/>
      <c r="G1833" s="7"/>
      <c r="H1833" s="122">
        <f>VLOOKUP(A1833,'NIP totaal 2020'!$A$4:$I$1943,9,0)</f>
        <v>0</v>
      </c>
      <c r="I1833" s="32">
        <f t="shared" si="145"/>
        <v>0</v>
      </c>
      <c r="J1833" s="27">
        <f t="shared" si="146"/>
        <v>0</v>
      </c>
      <c r="K1833" s="80">
        <f t="shared" si="148"/>
        <v>1</v>
      </c>
      <c r="L1833" s="28">
        <f t="shared" si="147"/>
        <v>0</v>
      </c>
      <c r="M1833" s="28">
        <f t="shared" si="149"/>
        <v>0</v>
      </c>
    </row>
    <row r="1834" spans="1:13" ht="14.15" customHeight="1" x14ac:dyDescent="0.25">
      <c r="A1834" s="129">
        <v>16941608</v>
      </c>
      <c r="B1834" s="129" t="s">
        <v>156</v>
      </c>
      <c r="C1834" s="129" t="s">
        <v>157</v>
      </c>
      <c r="D1834" s="4" t="s">
        <v>2991</v>
      </c>
      <c r="E1834" s="6">
        <v>20</v>
      </c>
      <c r="F1834" s="6"/>
      <c r="G1834" s="7"/>
      <c r="H1834" s="122">
        <f>VLOOKUP(A1834,'NIP totaal 2020'!$A$4:$I$1943,9,0)</f>
        <v>0</v>
      </c>
      <c r="I1834" s="32">
        <f t="shared" si="145"/>
        <v>0</v>
      </c>
      <c r="J1834" s="27">
        <f t="shared" si="146"/>
        <v>0</v>
      </c>
      <c r="K1834" s="80">
        <f t="shared" si="148"/>
        <v>1</v>
      </c>
      <c r="L1834" s="28">
        <f t="shared" si="147"/>
        <v>0</v>
      </c>
      <c r="M1834" s="28">
        <f t="shared" si="149"/>
        <v>0</v>
      </c>
    </row>
    <row r="1835" spans="1:13" ht="14.15" customHeight="1" x14ac:dyDescent="0.25">
      <c r="A1835" s="129">
        <v>16943295</v>
      </c>
      <c r="B1835" s="129" t="s">
        <v>156</v>
      </c>
      <c r="C1835" s="129" t="s">
        <v>157</v>
      </c>
      <c r="D1835" s="4" t="s">
        <v>2991</v>
      </c>
      <c r="E1835" s="6">
        <v>20</v>
      </c>
      <c r="F1835" s="6"/>
      <c r="G1835" s="7"/>
      <c r="H1835" s="122">
        <f>VLOOKUP(A1835,'NIP totaal 2020'!$A$4:$I$1943,9,0)</f>
        <v>0</v>
      </c>
      <c r="I1835" s="32">
        <f t="shared" si="145"/>
        <v>0</v>
      </c>
      <c r="J1835" s="27">
        <f t="shared" si="146"/>
        <v>0</v>
      </c>
      <c r="K1835" s="80">
        <f t="shared" si="148"/>
        <v>1</v>
      </c>
      <c r="L1835" s="28">
        <f t="shared" si="147"/>
        <v>0</v>
      </c>
      <c r="M1835" s="28">
        <f t="shared" si="149"/>
        <v>0</v>
      </c>
    </row>
    <row r="1836" spans="1:13" ht="14.15" customHeight="1" x14ac:dyDescent="0.25">
      <c r="A1836" s="129">
        <v>16817885</v>
      </c>
      <c r="B1836" s="129" t="s">
        <v>517</v>
      </c>
      <c r="C1836" s="129" t="s">
        <v>518</v>
      </c>
      <c r="D1836" s="4" t="s">
        <v>2991</v>
      </c>
      <c r="E1836" s="6">
        <v>90</v>
      </c>
      <c r="F1836" s="6"/>
      <c r="G1836" s="7"/>
      <c r="H1836" s="122">
        <f>VLOOKUP(A1836,'NIP totaal 2020'!$A$4:$I$1943,9,0)</f>
        <v>0</v>
      </c>
      <c r="I1836" s="32">
        <f t="shared" si="145"/>
        <v>0</v>
      </c>
      <c r="J1836" s="27">
        <f t="shared" si="146"/>
        <v>0</v>
      </c>
      <c r="K1836" s="80">
        <f t="shared" si="148"/>
        <v>1</v>
      </c>
      <c r="L1836" s="28">
        <f t="shared" si="147"/>
        <v>0</v>
      </c>
      <c r="M1836" s="28">
        <f t="shared" si="149"/>
        <v>0</v>
      </c>
    </row>
    <row r="1837" spans="1:13" ht="14.15" customHeight="1" x14ac:dyDescent="0.25">
      <c r="A1837" s="129">
        <v>16941624</v>
      </c>
      <c r="B1837" s="129" t="s">
        <v>517</v>
      </c>
      <c r="C1837" s="129" t="s">
        <v>518</v>
      </c>
      <c r="D1837" s="4" t="s">
        <v>2991</v>
      </c>
      <c r="E1837" s="6">
        <v>90</v>
      </c>
      <c r="F1837" s="6"/>
      <c r="G1837" s="7"/>
      <c r="H1837" s="122">
        <f>VLOOKUP(A1837,'NIP totaal 2020'!$A$4:$I$1943,9,0)</f>
        <v>0</v>
      </c>
      <c r="I1837" s="32">
        <f t="shared" si="145"/>
        <v>0</v>
      </c>
      <c r="J1837" s="27">
        <f t="shared" si="146"/>
        <v>0</v>
      </c>
      <c r="K1837" s="80">
        <f t="shared" si="148"/>
        <v>1</v>
      </c>
      <c r="L1837" s="28">
        <f t="shared" si="147"/>
        <v>0</v>
      </c>
      <c r="M1837" s="28">
        <f t="shared" si="149"/>
        <v>0</v>
      </c>
    </row>
    <row r="1838" spans="1:13" ht="14.15" customHeight="1" x14ac:dyDescent="0.25">
      <c r="A1838" s="129">
        <v>16941659</v>
      </c>
      <c r="B1838" s="129" t="s">
        <v>517</v>
      </c>
      <c r="C1838" s="129" t="s">
        <v>518</v>
      </c>
      <c r="D1838" s="4" t="s">
        <v>2991</v>
      </c>
      <c r="E1838" s="6">
        <v>30</v>
      </c>
      <c r="F1838" s="6"/>
      <c r="G1838" s="7"/>
      <c r="H1838" s="122">
        <f>VLOOKUP(A1838,'NIP totaal 2020'!$A$4:$I$1943,9,0)</f>
        <v>0</v>
      </c>
      <c r="I1838" s="32">
        <f t="shared" si="145"/>
        <v>0</v>
      </c>
      <c r="J1838" s="27">
        <f t="shared" si="146"/>
        <v>0</v>
      </c>
      <c r="K1838" s="80">
        <f t="shared" si="148"/>
        <v>1</v>
      </c>
      <c r="L1838" s="28">
        <f t="shared" si="147"/>
        <v>0</v>
      </c>
      <c r="M1838" s="28">
        <f t="shared" si="149"/>
        <v>0</v>
      </c>
    </row>
    <row r="1839" spans="1:13" ht="14.15" customHeight="1" x14ac:dyDescent="0.25">
      <c r="A1839" s="129">
        <v>16956133</v>
      </c>
      <c r="B1839" s="129" t="s">
        <v>517</v>
      </c>
      <c r="C1839" s="129" t="s">
        <v>518</v>
      </c>
      <c r="D1839" s="4" t="s">
        <v>2991</v>
      </c>
      <c r="E1839" s="6">
        <v>30</v>
      </c>
      <c r="F1839" s="6"/>
      <c r="G1839" s="7"/>
      <c r="H1839" s="122">
        <f>VLOOKUP(A1839,'NIP totaal 2020'!$A$4:$I$1943,9,0)</f>
        <v>0</v>
      </c>
      <c r="I1839" s="32">
        <f t="shared" si="145"/>
        <v>0</v>
      </c>
      <c r="J1839" s="27">
        <f t="shared" si="146"/>
        <v>0</v>
      </c>
      <c r="K1839" s="80">
        <f t="shared" si="148"/>
        <v>1</v>
      </c>
      <c r="L1839" s="28">
        <f t="shared" si="147"/>
        <v>0</v>
      </c>
      <c r="M1839" s="28">
        <f t="shared" si="149"/>
        <v>0</v>
      </c>
    </row>
    <row r="1840" spans="1:13" ht="14.15" customHeight="1" x14ac:dyDescent="0.25">
      <c r="A1840" s="129">
        <v>16591925</v>
      </c>
      <c r="B1840" s="129" t="s">
        <v>2769</v>
      </c>
      <c r="C1840" s="129" t="s">
        <v>2770</v>
      </c>
      <c r="D1840" s="4" t="s">
        <v>2991</v>
      </c>
      <c r="E1840" s="6">
        <v>1</v>
      </c>
      <c r="F1840" s="6"/>
      <c r="G1840" s="7"/>
      <c r="H1840" s="122">
        <f>VLOOKUP(A1840,'NIP totaal 2020'!$A$4:$I$1943,9,0)</f>
        <v>0</v>
      </c>
      <c r="I1840" s="32">
        <f t="shared" si="145"/>
        <v>0</v>
      </c>
      <c r="J1840" s="27">
        <f t="shared" si="146"/>
        <v>0</v>
      </c>
      <c r="K1840" s="80">
        <f t="shared" si="148"/>
        <v>1</v>
      </c>
      <c r="L1840" s="28">
        <f t="shared" si="147"/>
        <v>0</v>
      </c>
      <c r="M1840" s="28">
        <f t="shared" si="149"/>
        <v>0</v>
      </c>
    </row>
    <row r="1841" spans="1:13" ht="14.15" customHeight="1" x14ac:dyDescent="0.25">
      <c r="A1841" s="129">
        <v>16737385</v>
      </c>
      <c r="B1841" s="129" t="s">
        <v>227</v>
      </c>
      <c r="C1841" s="129" t="s">
        <v>228</v>
      </c>
      <c r="D1841" s="4" t="s">
        <v>2991</v>
      </c>
      <c r="E1841" s="6">
        <v>1</v>
      </c>
      <c r="F1841" s="6"/>
      <c r="G1841" s="7"/>
      <c r="H1841" s="122">
        <f>VLOOKUP(A1841,'NIP totaal 2020'!$A$4:$I$1943,9,0)</f>
        <v>0</v>
      </c>
      <c r="I1841" s="32">
        <f t="shared" si="145"/>
        <v>0</v>
      </c>
      <c r="J1841" s="27">
        <f t="shared" si="146"/>
        <v>0</v>
      </c>
      <c r="K1841" s="80">
        <f t="shared" si="148"/>
        <v>1</v>
      </c>
      <c r="L1841" s="28">
        <f t="shared" si="147"/>
        <v>0</v>
      </c>
      <c r="M1841" s="28">
        <f t="shared" si="149"/>
        <v>0</v>
      </c>
    </row>
    <row r="1842" spans="1:13" ht="14.15" customHeight="1" x14ac:dyDescent="0.25">
      <c r="A1842" s="129">
        <v>16893883</v>
      </c>
      <c r="B1842" s="129" t="s">
        <v>227</v>
      </c>
      <c r="C1842" s="129" t="s">
        <v>228</v>
      </c>
      <c r="D1842" s="4" t="s">
        <v>2991</v>
      </c>
      <c r="E1842" s="6">
        <v>25</v>
      </c>
      <c r="F1842" s="6"/>
      <c r="G1842" s="7"/>
      <c r="H1842" s="122">
        <f>VLOOKUP(A1842,'NIP totaal 2020'!$A$4:$I$1943,9,0)</f>
        <v>0</v>
      </c>
      <c r="I1842" s="32">
        <f t="shared" si="145"/>
        <v>0</v>
      </c>
      <c r="J1842" s="27">
        <f t="shared" si="146"/>
        <v>0</v>
      </c>
      <c r="K1842" s="80">
        <f t="shared" si="148"/>
        <v>1</v>
      </c>
      <c r="L1842" s="28">
        <f t="shared" si="147"/>
        <v>0</v>
      </c>
      <c r="M1842" s="28">
        <f t="shared" si="149"/>
        <v>0</v>
      </c>
    </row>
    <row r="1843" spans="1:13" ht="14.15" customHeight="1" x14ac:dyDescent="0.25">
      <c r="A1843" s="129">
        <v>16894820</v>
      </c>
      <c r="B1843" s="129" t="s">
        <v>227</v>
      </c>
      <c r="C1843" s="129" t="s">
        <v>228</v>
      </c>
      <c r="D1843" s="4" t="s">
        <v>2991</v>
      </c>
      <c r="E1843" s="6">
        <v>25</v>
      </c>
      <c r="F1843" s="6"/>
      <c r="G1843" s="7"/>
      <c r="H1843" s="122">
        <f>VLOOKUP(A1843,'NIP totaal 2020'!$A$4:$I$1943,9,0)</f>
        <v>0</v>
      </c>
      <c r="I1843" s="32">
        <f t="shared" si="145"/>
        <v>0</v>
      </c>
      <c r="J1843" s="27">
        <f t="shared" si="146"/>
        <v>0</v>
      </c>
      <c r="K1843" s="80">
        <f t="shared" si="148"/>
        <v>1</v>
      </c>
      <c r="L1843" s="28">
        <f t="shared" si="147"/>
        <v>0</v>
      </c>
      <c r="M1843" s="28">
        <f t="shared" si="149"/>
        <v>0</v>
      </c>
    </row>
    <row r="1844" spans="1:13" ht="14.15" customHeight="1" x14ac:dyDescent="0.25">
      <c r="A1844" s="129">
        <v>16912144</v>
      </c>
      <c r="B1844" s="129" t="s">
        <v>476</v>
      </c>
      <c r="C1844" s="129" t="s">
        <v>477</v>
      </c>
      <c r="D1844" s="4" t="s">
        <v>2991</v>
      </c>
      <c r="E1844" s="6">
        <v>1</v>
      </c>
      <c r="F1844" s="6"/>
      <c r="G1844" s="7"/>
      <c r="H1844" s="122">
        <f>VLOOKUP(A1844,'NIP totaal 2020'!$A$4:$I$1943,9,0)</f>
        <v>0</v>
      </c>
      <c r="I1844" s="32">
        <f t="shared" si="145"/>
        <v>0</v>
      </c>
      <c r="J1844" s="27">
        <f t="shared" si="146"/>
        <v>0</v>
      </c>
      <c r="K1844" s="80">
        <f t="shared" si="148"/>
        <v>1</v>
      </c>
      <c r="L1844" s="28">
        <f t="shared" si="147"/>
        <v>0</v>
      </c>
      <c r="M1844" s="28">
        <f t="shared" si="149"/>
        <v>0</v>
      </c>
    </row>
    <row r="1845" spans="1:13" ht="14.15" customHeight="1" x14ac:dyDescent="0.25">
      <c r="A1845" s="129">
        <v>16909461</v>
      </c>
      <c r="B1845" s="129" t="s">
        <v>458</v>
      </c>
      <c r="C1845" s="129" t="s">
        <v>459</v>
      </c>
      <c r="D1845" s="4" t="s">
        <v>2991</v>
      </c>
      <c r="E1845" s="6">
        <v>1</v>
      </c>
      <c r="F1845" s="6"/>
      <c r="G1845" s="7"/>
      <c r="H1845" s="122">
        <f>VLOOKUP(A1845,'NIP totaal 2020'!$A$4:$I$1943,9,0)</f>
        <v>0</v>
      </c>
      <c r="I1845" s="32">
        <f t="shared" si="145"/>
        <v>0</v>
      </c>
      <c r="J1845" s="27">
        <f t="shared" si="146"/>
        <v>0</v>
      </c>
      <c r="K1845" s="80">
        <f t="shared" si="148"/>
        <v>1</v>
      </c>
      <c r="L1845" s="28">
        <f t="shared" si="147"/>
        <v>0</v>
      </c>
      <c r="M1845" s="28">
        <f t="shared" si="149"/>
        <v>0</v>
      </c>
    </row>
    <row r="1846" spans="1:13" ht="14.15" customHeight="1" x14ac:dyDescent="0.25">
      <c r="A1846" s="129">
        <v>16909488</v>
      </c>
      <c r="B1846" s="129" t="s">
        <v>458</v>
      </c>
      <c r="C1846" s="129" t="s">
        <v>459</v>
      </c>
      <c r="D1846" s="4" t="s">
        <v>2991</v>
      </c>
      <c r="E1846" s="6">
        <v>1</v>
      </c>
      <c r="F1846" s="6"/>
      <c r="G1846" s="7"/>
      <c r="H1846" s="122">
        <f>VLOOKUP(A1846,'NIP totaal 2020'!$A$4:$I$1943,9,0)</f>
        <v>0</v>
      </c>
      <c r="I1846" s="32">
        <f t="shared" si="145"/>
        <v>0</v>
      </c>
      <c r="J1846" s="27">
        <f t="shared" si="146"/>
        <v>0</v>
      </c>
      <c r="K1846" s="80">
        <f t="shared" si="148"/>
        <v>1</v>
      </c>
      <c r="L1846" s="28">
        <f t="shared" si="147"/>
        <v>0</v>
      </c>
      <c r="M1846" s="28">
        <f t="shared" si="149"/>
        <v>0</v>
      </c>
    </row>
    <row r="1847" spans="1:13" ht="14.15" customHeight="1" x14ac:dyDescent="0.25">
      <c r="A1847" s="129">
        <v>16945476</v>
      </c>
      <c r="B1847" s="129" t="s">
        <v>458</v>
      </c>
      <c r="C1847" s="129" t="s">
        <v>459</v>
      </c>
      <c r="D1847" s="4" t="s">
        <v>2991</v>
      </c>
      <c r="E1847" s="6">
        <v>1</v>
      </c>
      <c r="F1847" s="6"/>
      <c r="G1847" s="7"/>
      <c r="H1847" s="122">
        <f>VLOOKUP(A1847,'NIP totaal 2020'!$A$4:$I$1943,9,0)</f>
        <v>0</v>
      </c>
      <c r="I1847" s="32">
        <f t="shared" si="145"/>
        <v>0</v>
      </c>
      <c r="J1847" s="27">
        <f t="shared" si="146"/>
        <v>0</v>
      </c>
      <c r="K1847" s="80">
        <f t="shared" si="148"/>
        <v>1</v>
      </c>
      <c r="L1847" s="28">
        <f t="shared" si="147"/>
        <v>0</v>
      </c>
      <c r="M1847" s="28">
        <f t="shared" si="149"/>
        <v>0</v>
      </c>
    </row>
    <row r="1848" spans="1:13" ht="14.15" customHeight="1" x14ac:dyDescent="0.25">
      <c r="A1848" s="129">
        <v>16945492</v>
      </c>
      <c r="B1848" s="129" t="s">
        <v>458</v>
      </c>
      <c r="C1848" s="129" t="s">
        <v>459</v>
      </c>
      <c r="D1848" s="4" t="s">
        <v>2991</v>
      </c>
      <c r="E1848" s="6">
        <v>1</v>
      </c>
      <c r="F1848" s="6"/>
      <c r="G1848" s="7"/>
      <c r="H1848" s="122">
        <f>VLOOKUP(A1848,'NIP totaal 2020'!$A$4:$I$1943,9,0)</f>
        <v>0</v>
      </c>
      <c r="I1848" s="32">
        <f t="shared" si="145"/>
        <v>0</v>
      </c>
      <c r="J1848" s="27">
        <f t="shared" si="146"/>
        <v>0</v>
      </c>
      <c r="K1848" s="80">
        <f t="shared" si="148"/>
        <v>1</v>
      </c>
      <c r="L1848" s="28">
        <f t="shared" si="147"/>
        <v>0</v>
      </c>
      <c r="M1848" s="28">
        <f t="shared" si="149"/>
        <v>0</v>
      </c>
    </row>
    <row r="1849" spans="1:13" ht="14.15" customHeight="1" x14ac:dyDescent="0.25">
      <c r="A1849" s="129">
        <v>15811840</v>
      </c>
      <c r="B1849" s="129" t="s">
        <v>2771</v>
      </c>
      <c r="C1849" s="129" t="s">
        <v>2772</v>
      </c>
      <c r="D1849" s="4" t="s">
        <v>2991</v>
      </c>
      <c r="E1849" s="6">
        <v>1</v>
      </c>
      <c r="F1849" s="6"/>
      <c r="G1849" s="7"/>
      <c r="H1849" s="122">
        <f>VLOOKUP(A1849,'NIP totaal 2020'!$A$4:$I$1943,9,0)</f>
        <v>0</v>
      </c>
      <c r="I1849" s="32">
        <f t="shared" si="145"/>
        <v>0</v>
      </c>
      <c r="J1849" s="27">
        <f t="shared" si="146"/>
        <v>0</v>
      </c>
      <c r="K1849" s="80">
        <f t="shared" si="148"/>
        <v>1</v>
      </c>
      <c r="L1849" s="28">
        <f t="shared" si="147"/>
        <v>0</v>
      </c>
      <c r="M1849" s="28">
        <f t="shared" si="149"/>
        <v>0</v>
      </c>
    </row>
    <row r="1850" spans="1:13" ht="14.15" customHeight="1" x14ac:dyDescent="0.25">
      <c r="A1850" s="129">
        <v>16911830</v>
      </c>
      <c r="B1850" s="129" t="s">
        <v>2773</v>
      </c>
      <c r="C1850" s="129" t="s">
        <v>2774</v>
      </c>
      <c r="D1850" s="4" t="s">
        <v>2991</v>
      </c>
      <c r="E1850" s="6">
        <v>1</v>
      </c>
      <c r="F1850" s="6"/>
      <c r="G1850" s="7"/>
      <c r="H1850" s="122">
        <f>VLOOKUP(A1850,'NIP totaal 2020'!$A$4:$I$1943,9,0)</f>
        <v>0</v>
      </c>
      <c r="I1850" s="32">
        <f t="shared" si="145"/>
        <v>0</v>
      </c>
      <c r="J1850" s="27">
        <f t="shared" si="146"/>
        <v>0</v>
      </c>
      <c r="K1850" s="80">
        <f t="shared" si="148"/>
        <v>1</v>
      </c>
      <c r="L1850" s="28">
        <f t="shared" si="147"/>
        <v>0</v>
      </c>
      <c r="M1850" s="28">
        <f t="shared" si="149"/>
        <v>0</v>
      </c>
    </row>
    <row r="1851" spans="1:13" ht="14.15" customHeight="1" x14ac:dyDescent="0.25">
      <c r="A1851" s="129">
        <v>16911865</v>
      </c>
      <c r="B1851" s="129" t="s">
        <v>2773</v>
      </c>
      <c r="C1851" s="129" t="s">
        <v>2774</v>
      </c>
      <c r="D1851" s="4" t="s">
        <v>2991</v>
      </c>
      <c r="E1851" s="6">
        <v>1</v>
      </c>
      <c r="F1851" s="6"/>
      <c r="G1851" s="7"/>
      <c r="H1851" s="122">
        <f>VLOOKUP(A1851,'NIP totaal 2020'!$A$4:$I$1943,9,0)</f>
        <v>0</v>
      </c>
      <c r="I1851" s="32">
        <f t="shared" si="145"/>
        <v>0</v>
      </c>
      <c r="J1851" s="27">
        <f t="shared" si="146"/>
        <v>0</v>
      </c>
      <c r="K1851" s="80">
        <f t="shared" si="148"/>
        <v>1</v>
      </c>
      <c r="L1851" s="28">
        <f t="shared" si="147"/>
        <v>0</v>
      </c>
      <c r="M1851" s="28">
        <f t="shared" si="149"/>
        <v>0</v>
      </c>
    </row>
    <row r="1852" spans="1:13" ht="14.15" customHeight="1" x14ac:dyDescent="0.25">
      <c r="A1852" s="129">
        <v>16911334</v>
      </c>
      <c r="B1852" s="129" t="s">
        <v>168</v>
      </c>
      <c r="C1852" s="129" t="s">
        <v>169</v>
      </c>
      <c r="D1852" s="4" t="s">
        <v>2991</v>
      </c>
      <c r="E1852" s="6">
        <v>6</v>
      </c>
      <c r="F1852" s="6"/>
      <c r="G1852" s="7"/>
      <c r="H1852" s="122">
        <f>VLOOKUP(A1852,'NIP totaal 2020'!$A$4:$I$1943,9,0)</f>
        <v>0</v>
      </c>
      <c r="I1852" s="32">
        <f t="shared" si="145"/>
        <v>0</v>
      </c>
      <c r="J1852" s="27">
        <f t="shared" si="146"/>
        <v>0</v>
      </c>
      <c r="K1852" s="80">
        <f t="shared" si="148"/>
        <v>1</v>
      </c>
      <c r="L1852" s="28">
        <f t="shared" si="147"/>
        <v>0</v>
      </c>
      <c r="M1852" s="28">
        <f t="shared" si="149"/>
        <v>0</v>
      </c>
    </row>
    <row r="1853" spans="1:13" ht="14.15" customHeight="1" x14ac:dyDescent="0.25">
      <c r="A1853" s="129">
        <v>16883500</v>
      </c>
      <c r="B1853" s="129" t="s">
        <v>347</v>
      </c>
      <c r="C1853" s="129" t="s">
        <v>348</v>
      </c>
      <c r="D1853" s="4" t="s">
        <v>2991</v>
      </c>
      <c r="E1853" s="6">
        <v>84</v>
      </c>
      <c r="F1853" s="6"/>
      <c r="G1853" s="7"/>
      <c r="H1853" s="122">
        <f>VLOOKUP(A1853,'NIP totaal 2020'!$A$4:$I$1943,9,0)</f>
        <v>0</v>
      </c>
      <c r="I1853" s="32">
        <f t="shared" si="145"/>
        <v>0</v>
      </c>
      <c r="J1853" s="27">
        <f t="shared" si="146"/>
        <v>0</v>
      </c>
      <c r="K1853" s="80">
        <f t="shared" si="148"/>
        <v>1</v>
      </c>
      <c r="L1853" s="28">
        <f t="shared" si="147"/>
        <v>0</v>
      </c>
      <c r="M1853" s="28">
        <f t="shared" si="149"/>
        <v>0</v>
      </c>
    </row>
    <row r="1854" spans="1:13" ht="14.15" customHeight="1" x14ac:dyDescent="0.25">
      <c r="A1854" s="129">
        <v>16894766</v>
      </c>
      <c r="B1854" s="129" t="s">
        <v>347</v>
      </c>
      <c r="C1854" s="129" t="s">
        <v>348</v>
      </c>
      <c r="D1854" s="4" t="s">
        <v>2991</v>
      </c>
      <c r="E1854" s="6">
        <v>84</v>
      </c>
      <c r="F1854" s="6"/>
      <c r="G1854" s="7"/>
      <c r="H1854" s="122">
        <f>VLOOKUP(A1854,'NIP totaal 2020'!$A$4:$I$1943,9,0)</f>
        <v>0</v>
      </c>
      <c r="I1854" s="32">
        <f t="shared" si="145"/>
        <v>0</v>
      </c>
      <c r="J1854" s="27">
        <f t="shared" si="146"/>
        <v>0</v>
      </c>
      <c r="K1854" s="80">
        <f t="shared" si="148"/>
        <v>1</v>
      </c>
      <c r="L1854" s="28">
        <f t="shared" si="147"/>
        <v>0</v>
      </c>
      <c r="M1854" s="28">
        <f t="shared" si="149"/>
        <v>0</v>
      </c>
    </row>
    <row r="1855" spans="1:13" ht="14.15" customHeight="1" x14ac:dyDescent="0.25">
      <c r="A1855" s="129">
        <v>16938984</v>
      </c>
      <c r="B1855" s="129" t="s">
        <v>347</v>
      </c>
      <c r="C1855" s="129" t="s">
        <v>348</v>
      </c>
      <c r="D1855" s="4" t="s">
        <v>2991</v>
      </c>
      <c r="E1855" s="6">
        <v>84</v>
      </c>
      <c r="F1855" s="6"/>
      <c r="G1855" s="7"/>
      <c r="H1855" s="122">
        <f>VLOOKUP(A1855,'NIP totaal 2020'!$A$4:$I$1943,9,0)</f>
        <v>0</v>
      </c>
      <c r="I1855" s="32">
        <f t="shared" si="145"/>
        <v>0</v>
      </c>
      <c r="J1855" s="27">
        <f t="shared" si="146"/>
        <v>0</v>
      </c>
      <c r="K1855" s="80">
        <f t="shared" si="148"/>
        <v>1</v>
      </c>
      <c r="L1855" s="28">
        <f t="shared" si="147"/>
        <v>0</v>
      </c>
      <c r="M1855" s="28">
        <f t="shared" si="149"/>
        <v>0</v>
      </c>
    </row>
    <row r="1856" spans="1:13" ht="14.15" customHeight="1" x14ac:dyDescent="0.25">
      <c r="A1856" s="129">
        <v>16943309</v>
      </c>
      <c r="B1856" s="129" t="s">
        <v>347</v>
      </c>
      <c r="C1856" s="129" t="s">
        <v>348</v>
      </c>
      <c r="D1856" s="4" t="s">
        <v>2991</v>
      </c>
      <c r="E1856" s="6">
        <v>84</v>
      </c>
      <c r="F1856" s="6"/>
      <c r="G1856" s="7"/>
      <c r="H1856" s="122">
        <f>VLOOKUP(A1856,'NIP totaal 2020'!$A$4:$I$1943,9,0)</f>
        <v>0</v>
      </c>
      <c r="I1856" s="32">
        <f t="shared" si="145"/>
        <v>0</v>
      </c>
      <c r="J1856" s="27">
        <f t="shared" si="146"/>
        <v>0</v>
      </c>
      <c r="K1856" s="80">
        <f t="shared" si="148"/>
        <v>1</v>
      </c>
      <c r="L1856" s="28">
        <f t="shared" si="147"/>
        <v>0</v>
      </c>
      <c r="M1856" s="28">
        <f t="shared" si="149"/>
        <v>0</v>
      </c>
    </row>
    <row r="1857" spans="1:13" ht="14.15" customHeight="1" x14ac:dyDescent="0.25">
      <c r="A1857" s="129">
        <v>16943317</v>
      </c>
      <c r="B1857" s="129" t="s">
        <v>347</v>
      </c>
      <c r="C1857" s="129" t="s">
        <v>348</v>
      </c>
      <c r="D1857" s="4" t="s">
        <v>2991</v>
      </c>
      <c r="E1857" s="6">
        <v>56</v>
      </c>
      <c r="F1857" s="6"/>
      <c r="G1857" s="7"/>
      <c r="H1857" s="122">
        <f>VLOOKUP(A1857,'NIP totaal 2020'!$A$4:$I$1943,9,0)</f>
        <v>0</v>
      </c>
      <c r="I1857" s="32">
        <f t="shared" si="145"/>
        <v>0</v>
      </c>
      <c r="J1857" s="27">
        <f t="shared" si="146"/>
        <v>0</v>
      </c>
      <c r="K1857" s="80">
        <f t="shared" si="148"/>
        <v>1</v>
      </c>
      <c r="L1857" s="28">
        <f t="shared" si="147"/>
        <v>0</v>
      </c>
      <c r="M1857" s="28">
        <f t="shared" si="149"/>
        <v>0</v>
      </c>
    </row>
    <row r="1858" spans="1:13" ht="14.15" customHeight="1" x14ac:dyDescent="0.25">
      <c r="A1858" s="129">
        <v>16944429</v>
      </c>
      <c r="B1858" s="129" t="s">
        <v>347</v>
      </c>
      <c r="C1858" s="129" t="s">
        <v>348</v>
      </c>
      <c r="D1858" s="4" t="s">
        <v>2991</v>
      </c>
      <c r="E1858" s="6">
        <v>84</v>
      </c>
      <c r="F1858" s="6"/>
      <c r="G1858" s="7"/>
      <c r="H1858" s="122">
        <f>VLOOKUP(A1858,'NIP totaal 2020'!$A$4:$I$1943,9,0)</f>
        <v>0</v>
      </c>
      <c r="I1858" s="32">
        <f t="shared" si="145"/>
        <v>0</v>
      </c>
      <c r="J1858" s="27">
        <f t="shared" si="146"/>
        <v>0</v>
      </c>
      <c r="K1858" s="80">
        <f t="shared" si="148"/>
        <v>1</v>
      </c>
      <c r="L1858" s="28">
        <f t="shared" si="147"/>
        <v>0</v>
      </c>
      <c r="M1858" s="28">
        <f t="shared" si="149"/>
        <v>0</v>
      </c>
    </row>
    <row r="1859" spans="1:13" ht="14.15" customHeight="1" x14ac:dyDescent="0.25">
      <c r="A1859" s="129">
        <v>16938836</v>
      </c>
      <c r="B1859" s="129" t="s">
        <v>271</v>
      </c>
      <c r="C1859" s="129" t="s">
        <v>272</v>
      </c>
      <c r="D1859" s="4" t="s">
        <v>2991</v>
      </c>
      <c r="E1859" s="6">
        <v>1</v>
      </c>
      <c r="F1859" s="6"/>
      <c r="G1859" s="7"/>
      <c r="H1859" s="122">
        <f>VLOOKUP(A1859,'NIP totaal 2020'!$A$4:$I$1943,9,0)</f>
        <v>0</v>
      </c>
      <c r="I1859" s="32">
        <f t="shared" si="145"/>
        <v>0</v>
      </c>
      <c r="J1859" s="27">
        <f t="shared" si="146"/>
        <v>0</v>
      </c>
      <c r="K1859" s="80">
        <f t="shared" si="148"/>
        <v>1</v>
      </c>
      <c r="L1859" s="28">
        <f t="shared" si="147"/>
        <v>0</v>
      </c>
      <c r="M1859" s="28">
        <f t="shared" si="149"/>
        <v>0</v>
      </c>
    </row>
    <row r="1860" spans="1:13" ht="14.15" customHeight="1" x14ac:dyDescent="0.25">
      <c r="A1860" s="129">
        <v>16893344</v>
      </c>
      <c r="B1860" s="129" t="s">
        <v>496</v>
      </c>
      <c r="C1860" s="129" t="s">
        <v>497</v>
      </c>
      <c r="D1860" s="4" t="s">
        <v>2991</v>
      </c>
      <c r="E1860" s="6">
        <v>1</v>
      </c>
      <c r="F1860" s="6"/>
      <c r="G1860" s="7"/>
      <c r="H1860" s="122">
        <f>VLOOKUP(A1860,'NIP totaal 2020'!$A$4:$I$1943,9,0)</f>
        <v>0</v>
      </c>
      <c r="I1860" s="32">
        <f t="shared" si="145"/>
        <v>0</v>
      </c>
      <c r="J1860" s="27">
        <f t="shared" si="146"/>
        <v>0</v>
      </c>
      <c r="K1860" s="80">
        <f t="shared" si="148"/>
        <v>1</v>
      </c>
      <c r="L1860" s="28">
        <f t="shared" si="147"/>
        <v>0</v>
      </c>
      <c r="M1860" s="28">
        <f t="shared" si="149"/>
        <v>0</v>
      </c>
    </row>
    <row r="1861" spans="1:13" ht="14.15" customHeight="1" x14ac:dyDescent="0.25">
      <c r="A1861" s="129">
        <v>16912764</v>
      </c>
      <c r="B1861" s="129" t="s">
        <v>496</v>
      </c>
      <c r="C1861" s="129" t="s">
        <v>497</v>
      </c>
      <c r="D1861" s="4" t="s">
        <v>2991</v>
      </c>
      <c r="E1861" s="6">
        <v>1</v>
      </c>
      <c r="F1861" s="6"/>
      <c r="G1861" s="7"/>
      <c r="H1861" s="122">
        <f>VLOOKUP(A1861,'NIP totaal 2020'!$A$4:$I$1943,9,0)</f>
        <v>0</v>
      </c>
      <c r="I1861" s="32">
        <f t="shared" si="145"/>
        <v>0</v>
      </c>
      <c r="J1861" s="27">
        <f t="shared" si="146"/>
        <v>0</v>
      </c>
      <c r="K1861" s="80">
        <f t="shared" si="148"/>
        <v>1</v>
      </c>
      <c r="L1861" s="28">
        <f t="shared" si="147"/>
        <v>0</v>
      </c>
      <c r="M1861" s="28">
        <f t="shared" si="149"/>
        <v>0</v>
      </c>
    </row>
    <row r="1862" spans="1:13" ht="14.15" customHeight="1" x14ac:dyDescent="0.25">
      <c r="A1862" s="129">
        <v>16938909</v>
      </c>
      <c r="B1862" s="129" t="s">
        <v>496</v>
      </c>
      <c r="C1862" s="129" t="s">
        <v>497</v>
      </c>
      <c r="D1862" s="4" t="s">
        <v>2991</v>
      </c>
      <c r="E1862" s="6">
        <v>1</v>
      </c>
      <c r="F1862" s="6"/>
      <c r="G1862" s="7"/>
      <c r="H1862" s="122">
        <f>VLOOKUP(A1862,'NIP totaal 2020'!$A$4:$I$1943,9,0)</f>
        <v>0</v>
      </c>
      <c r="I1862" s="32">
        <f t="shared" si="145"/>
        <v>0</v>
      </c>
      <c r="J1862" s="27">
        <f t="shared" si="146"/>
        <v>0</v>
      </c>
      <c r="K1862" s="80">
        <f t="shared" si="148"/>
        <v>1</v>
      </c>
      <c r="L1862" s="28">
        <f t="shared" si="147"/>
        <v>0</v>
      </c>
      <c r="M1862" s="28">
        <f t="shared" si="149"/>
        <v>0</v>
      </c>
    </row>
    <row r="1863" spans="1:13" ht="14.15" customHeight="1" x14ac:dyDescent="0.25">
      <c r="A1863" s="129">
        <v>16931513</v>
      </c>
      <c r="B1863" s="129" t="s">
        <v>413</v>
      </c>
      <c r="C1863" s="129" t="s">
        <v>414</v>
      </c>
      <c r="D1863" s="4" t="s">
        <v>2991</v>
      </c>
      <c r="E1863" s="6">
        <v>448</v>
      </c>
      <c r="F1863" s="6"/>
      <c r="G1863" s="7"/>
      <c r="H1863" s="122">
        <f>VLOOKUP(A1863,'NIP totaal 2020'!$A$4:$I$1943,9,0)</f>
        <v>0</v>
      </c>
      <c r="I1863" s="32">
        <f t="shared" si="145"/>
        <v>0</v>
      </c>
      <c r="J1863" s="27">
        <f t="shared" si="146"/>
        <v>0</v>
      </c>
      <c r="K1863" s="80">
        <f t="shared" si="148"/>
        <v>1</v>
      </c>
      <c r="L1863" s="28">
        <f t="shared" si="147"/>
        <v>0</v>
      </c>
      <c r="M1863" s="28">
        <f t="shared" si="149"/>
        <v>0</v>
      </c>
    </row>
    <row r="1864" spans="1:13" ht="14.15" customHeight="1" x14ac:dyDescent="0.25">
      <c r="A1864" s="129">
        <v>16950976</v>
      </c>
      <c r="B1864" s="129" t="s">
        <v>413</v>
      </c>
      <c r="C1864" s="129" t="s">
        <v>414</v>
      </c>
      <c r="D1864" s="4" t="s">
        <v>2991</v>
      </c>
      <c r="E1864" s="6">
        <v>56</v>
      </c>
      <c r="F1864" s="6"/>
      <c r="G1864" s="7"/>
      <c r="H1864" s="122">
        <f>VLOOKUP(A1864,'NIP totaal 2020'!$A$4:$I$1943,9,0)</f>
        <v>0</v>
      </c>
      <c r="I1864" s="32">
        <f t="shared" si="145"/>
        <v>0</v>
      </c>
      <c r="J1864" s="27">
        <f t="shared" si="146"/>
        <v>0</v>
      </c>
      <c r="K1864" s="80">
        <f t="shared" si="148"/>
        <v>1</v>
      </c>
      <c r="L1864" s="28">
        <f t="shared" si="147"/>
        <v>0</v>
      </c>
      <c r="M1864" s="28">
        <f t="shared" si="149"/>
        <v>0</v>
      </c>
    </row>
    <row r="1865" spans="1:13" ht="14.15" customHeight="1" x14ac:dyDescent="0.25">
      <c r="A1865" s="129">
        <v>16951352</v>
      </c>
      <c r="B1865" s="129" t="s">
        <v>413</v>
      </c>
      <c r="C1865" s="129" t="s">
        <v>414</v>
      </c>
      <c r="D1865" s="4" t="s">
        <v>2991</v>
      </c>
      <c r="E1865" s="6">
        <v>56</v>
      </c>
      <c r="F1865" s="6"/>
      <c r="G1865" s="7"/>
      <c r="H1865" s="122">
        <f>VLOOKUP(A1865,'NIP totaal 2020'!$A$4:$I$1943,9,0)</f>
        <v>0</v>
      </c>
      <c r="I1865" s="32">
        <f t="shared" si="145"/>
        <v>0</v>
      </c>
      <c r="J1865" s="27">
        <f t="shared" si="146"/>
        <v>0</v>
      </c>
      <c r="K1865" s="80">
        <f t="shared" si="148"/>
        <v>1</v>
      </c>
      <c r="L1865" s="28">
        <f t="shared" si="147"/>
        <v>0</v>
      </c>
      <c r="M1865" s="28">
        <f t="shared" si="149"/>
        <v>0</v>
      </c>
    </row>
    <row r="1866" spans="1:13" ht="14.15" customHeight="1" x14ac:dyDescent="0.25">
      <c r="A1866" s="129">
        <v>16960815</v>
      </c>
      <c r="B1866" s="129" t="s">
        <v>413</v>
      </c>
      <c r="C1866" s="129" t="s">
        <v>414</v>
      </c>
      <c r="D1866" s="4" t="s">
        <v>2991</v>
      </c>
      <c r="E1866" s="6">
        <v>56</v>
      </c>
      <c r="F1866" s="6"/>
      <c r="G1866" s="7"/>
      <c r="H1866" s="122">
        <f>VLOOKUP(A1866,'NIP totaal 2020'!$A$4:$I$1943,9,0)</f>
        <v>0</v>
      </c>
      <c r="I1866" s="32">
        <f t="shared" si="145"/>
        <v>0</v>
      </c>
      <c r="J1866" s="27">
        <f t="shared" si="146"/>
        <v>0</v>
      </c>
      <c r="K1866" s="80">
        <f t="shared" si="148"/>
        <v>1</v>
      </c>
      <c r="L1866" s="28">
        <f t="shared" si="147"/>
        <v>0</v>
      </c>
      <c r="M1866" s="28">
        <f t="shared" si="149"/>
        <v>0</v>
      </c>
    </row>
    <row r="1867" spans="1:13" ht="14.15" customHeight="1" x14ac:dyDescent="0.25">
      <c r="A1867" s="129">
        <v>16960858</v>
      </c>
      <c r="B1867" s="129" t="s">
        <v>413</v>
      </c>
      <c r="C1867" s="129" t="s">
        <v>414</v>
      </c>
      <c r="D1867" s="4" t="s">
        <v>2991</v>
      </c>
      <c r="E1867" s="6">
        <v>56</v>
      </c>
      <c r="F1867" s="6"/>
      <c r="G1867" s="7"/>
      <c r="H1867" s="122">
        <f>VLOOKUP(A1867,'NIP totaal 2020'!$A$4:$I$1943,9,0)</f>
        <v>0</v>
      </c>
      <c r="I1867" s="32">
        <f t="shared" si="145"/>
        <v>0</v>
      </c>
      <c r="J1867" s="27">
        <f t="shared" si="146"/>
        <v>0</v>
      </c>
      <c r="K1867" s="80">
        <f t="shared" si="148"/>
        <v>1</v>
      </c>
      <c r="L1867" s="28">
        <f t="shared" si="147"/>
        <v>0</v>
      </c>
      <c r="M1867" s="28">
        <f t="shared" si="149"/>
        <v>0</v>
      </c>
    </row>
    <row r="1868" spans="1:13" ht="14.15" customHeight="1" x14ac:dyDescent="0.25">
      <c r="A1868" s="129">
        <v>16963490</v>
      </c>
      <c r="B1868" s="129" t="s">
        <v>413</v>
      </c>
      <c r="C1868" s="129" t="s">
        <v>414</v>
      </c>
      <c r="D1868" s="4" t="s">
        <v>2991</v>
      </c>
      <c r="E1868" s="6">
        <v>56</v>
      </c>
      <c r="F1868" s="6"/>
      <c r="G1868" s="7"/>
      <c r="H1868" s="122">
        <f>VLOOKUP(A1868,'NIP totaal 2020'!$A$4:$I$1943,9,0)</f>
        <v>0</v>
      </c>
      <c r="I1868" s="32">
        <f t="shared" ref="I1868:I1931" si="150">F1868/E1868</f>
        <v>0</v>
      </c>
      <c r="J1868" s="27">
        <f t="shared" ref="J1868:J1931" si="151">H1868/E1868*F1868</f>
        <v>0</v>
      </c>
      <c r="K1868" s="80">
        <f t="shared" si="148"/>
        <v>1</v>
      </c>
      <c r="L1868" s="28">
        <f t="shared" ref="L1868:L1931" si="152">G1868/E1868*F1868</f>
        <v>0</v>
      </c>
      <c r="M1868" s="28">
        <f t="shared" si="149"/>
        <v>0</v>
      </c>
    </row>
    <row r="1869" spans="1:13" ht="14.15" customHeight="1" x14ac:dyDescent="0.25">
      <c r="A1869" s="129">
        <v>16902025</v>
      </c>
      <c r="B1869" s="129" t="s">
        <v>295</v>
      </c>
      <c r="C1869" s="129" t="s">
        <v>296</v>
      </c>
      <c r="D1869" s="4" t="s">
        <v>2991</v>
      </c>
      <c r="E1869" s="6">
        <v>30</v>
      </c>
      <c r="F1869" s="6"/>
      <c r="G1869" s="7"/>
      <c r="H1869" s="122">
        <f>VLOOKUP(A1869,'NIP totaal 2020'!$A$4:$I$1943,9,0)</f>
        <v>0</v>
      </c>
      <c r="I1869" s="32">
        <f t="shared" si="150"/>
        <v>0</v>
      </c>
      <c r="J1869" s="27">
        <f t="shared" si="151"/>
        <v>0</v>
      </c>
      <c r="K1869" s="80">
        <f t="shared" ref="K1869:K1932" si="153">IF(H1869&gt;G1869, 0, 1)</f>
        <v>1</v>
      </c>
      <c r="L1869" s="28">
        <f t="shared" si="152"/>
        <v>0</v>
      </c>
      <c r="M1869" s="28">
        <f t="shared" ref="M1869:M1932" si="154">MIN(L1869,J1869)</f>
        <v>0</v>
      </c>
    </row>
    <row r="1870" spans="1:13" ht="14.15" customHeight="1" x14ac:dyDescent="0.25">
      <c r="A1870" s="129">
        <v>16904354</v>
      </c>
      <c r="B1870" s="129" t="s">
        <v>295</v>
      </c>
      <c r="C1870" s="129" t="s">
        <v>296</v>
      </c>
      <c r="D1870" s="4" t="s">
        <v>2991</v>
      </c>
      <c r="E1870" s="6">
        <v>30</v>
      </c>
      <c r="F1870" s="6"/>
      <c r="G1870" s="7"/>
      <c r="H1870" s="122">
        <f>VLOOKUP(A1870,'NIP totaal 2020'!$A$4:$I$1943,9,0)</f>
        <v>0</v>
      </c>
      <c r="I1870" s="32">
        <f t="shared" si="150"/>
        <v>0</v>
      </c>
      <c r="J1870" s="27">
        <f t="shared" si="151"/>
        <v>0</v>
      </c>
      <c r="K1870" s="80">
        <f t="shared" si="153"/>
        <v>1</v>
      </c>
      <c r="L1870" s="28">
        <f t="shared" si="152"/>
        <v>0</v>
      </c>
      <c r="M1870" s="28">
        <f t="shared" si="154"/>
        <v>0</v>
      </c>
    </row>
    <row r="1871" spans="1:13" ht="14.15" customHeight="1" x14ac:dyDescent="0.25">
      <c r="A1871" s="129">
        <v>16938941</v>
      </c>
      <c r="B1871" s="129" t="s">
        <v>295</v>
      </c>
      <c r="C1871" s="129" t="s">
        <v>296</v>
      </c>
      <c r="D1871" s="4" t="s">
        <v>2991</v>
      </c>
      <c r="E1871" s="6">
        <v>30</v>
      </c>
      <c r="F1871" s="6"/>
      <c r="G1871" s="7"/>
      <c r="H1871" s="122">
        <f>VLOOKUP(A1871,'NIP totaal 2020'!$A$4:$I$1943,9,0)</f>
        <v>0</v>
      </c>
      <c r="I1871" s="32">
        <f t="shared" si="150"/>
        <v>0</v>
      </c>
      <c r="J1871" s="27">
        <f t="shared" si="151"/>
        <v>0</v>
      </c>
      <c r="K1871" s="80">
        <f t="shared" si="153"/>
        <v>1</v>
      </c>
      <c r="L1871" s="28">
        <f t="shared" si="152"/>
        <v>0</v>
      </c>
      <c r="M1871" s="28">
        <f t="shared" si="154"/>
        <v>0</v>
      </c>
    </row>
    <row r="1872" spans="1:13" ht="14.15" customHeight="1" x14ac:dyDescent="0.25">
      <c r="A1872" s="129">
        <v>16938968</v>
      </c>
      <c r="B1872" s="129" t="s">
        <v>295</v>
      </c>
      <c r="C1872" s="129" t="s">
        <v>296</v>
      </c>
      <c r="D1872" s="4" t="s">
        <v>2991</v>
      </c>
      <c r="E1872" s="6">
        <v>30</v>
      </c>
      <c r="F1872" s="6"/>
      <c r="G1872" s="7"/>
      <c r="H1872" s="122">
        <f>VLOOKUP(A1872,'NIP totaal 2020'!$A$4:$I$1943,9,0)</f>
        <v>0</v>
      </c>
      <c r="I1872" s="32">
        <f t="shared" si="150"/>
        <v>0</v>
      </c>
      <c r="J1872" s="27">
        <f t="shared" si="151"/>
        <v>0</v>
      </c>
      <c r="K1872" s="80">
        <f t="shared" si="153"/>
        <v>1</v>
      </c>
      <c r="L1872" s="28">
        <f t="shared" si="152"/>
        <v>0</v>
      </c>
      <c r="M1872" s="28">
        <f t="shared" si="154"/>
        <v>0</v>
      </c>
    </row>
    <row r="1873" spans="1:13" ht="14.15" customHeight="1" x14ac:dyDescent="0.25">
      <c r="A1873" s="129">
        <v>16867734</v>
      </c>
      <c r="B1873" s="129" t="s">
        <v>323</v>
      </c>
      <c r="C1873" s="129" t="s">
        <v>324</v>
      </c>
      <c r="D1873" s="4" t="s">
        <v>2991</v>
      </c>
      <c r="E1873" s="6">
        <v>21</v>
      </c>
      <c r="F1873" s="6"/>
      <c r="G1873" s="7"/>
      <c r="H1873" s="122">
        <f>VLOOKUP(A1873,'NIP totaal 2020'!$A$4:$I$1943,9,0)</f>
        <v>0</v>
      </c>
      <c r="I1873" s="32">
        <f t="shared" si="150"/>
        <v>0</v>
      </c>
      <c r="J1873" s="27">
        <f t="shared" si="151"/>
        <v>0</v>
      </c>
      <c r="K1873" s="80">
        <f t="shared" si="153"/>
        <v>1</v>
      </c>
      <c r="L1873" s="28">
        <f t="shared" si="152"/>
        <v>0</v>
      </c>
      <c r="M1873" s="28">
        <f t="shared" si="154"/>
        <v>0</v>
      </c>
    </row>
    <row r="1874" spans="1:13" ht="14.15" customHeight="1" x14ac:dyDescent="0.25">
      <c r="A1874" s="129">
        <v>16881400</v>
      </c>
      <c r="B1874" s="129" t="s">
        <v>323</v>
      </c>
      <c r="C1874" s="129" t="s">
        <v>324</v>
      </c>
      <c r="D1874" s="4" t="s">
        <v>2991</v>
      </c>
      <c r="E1874" s="6">
        <v>21</v>
      </c>
      <c r="F1874" s="6"/>
      <c r="G1874" s="7"/>
      <c r="H1874" s="122">
        <f>VLOOKUP(A1874,'NIP totaal 2020'!$A$4:$I$1943,9,0)</f>
        <v>0</v>
      </c>
      <c r="I1874" s="32">
        <f t="shared" si="150"/>
        <v>0</v>
      </c>
      <c r="J1874" s="27">
        <f t="shared" si="151"/>
        <v>0</v>
      </c>
      <c r="K1874" s="80">
        <f t="shared" si="153"/>
        <v>1</v>
      </c>
      <c r="L1874" s="28">
        <f t="shared" si="152"/>
        <v>0</v>
      </c>
      <c r="M1874" s="28">
        <f t="shared" si="154"/>
        <v>0</v>
      </c>
    </row>
    <row r="1875" spans="1:13" ht="14.15" customHeight="1" x14ac:dyDescent="0.25">
      <c r="A1875" s="129">
        <v>16895193</v>
      </c>
      <c r="B1875" s="129" t="s">
        <v>285</v>
      </c>
      <c r="C1875" s="129" t="s">
        <v>286</v>
      </c>
      <c r="D1875" s="4" t="s">
        <v>2991</v>
      </c>
      <c r="E1875" s="6">
        <v>1</v>
      </c>
      <c r="F1875" s="6"/>
      <c r="G1875" s="7"/>
      <c r="H1875" s="122">
        <f>VLOOKUP(A1875,'NIP totaal 2020'!$A$4:$I$1943,9,0)</f>
        <v>0</v>
      </c>
      <c r="I1875" s="32">
        <f t="shared" si="150"/>
        <v>0</v>
      </c>
      <c r="J1875" s="27">
        <f t="shared" si="151"/>
        <v>0</v>
      </c>
      <c r="K1875" s="80">
        <f t="shared" si="153"/>
        <v>1</v>
      </c>
      <c r="L1875" s="28">
        <f t="shared" si="152"/>
        <v>0</v>
      </c>
      <c r="M1875" s="28">
        <f t="shared" si="154"/>
        <v>0</v>
      </c>
    </row>
    <row r="1876" spans="1:13" ht="14.15" customHeight="1" x14ac:dyDescent="0.25">
      <c r="A1876" s="129">
        <v>16906764</v>
      </c>
      <c r="B1876" s="129" t="s">
        <v>285</v>
      </c>
      <c r="C1876" s="129" t="s">
        <v>286</v>
      </c>
      <c r="D1876" s="4" t="s">
        <v>2991</v>
      </c>
      <c r="E1876" s="6">
        <v>1</v>
      </c>
      <c r="F1876" s="6"/>
      <c r="G1876" s="7"/>
      <c r="H1876" s="122">
        <f>VLOOKUP(A1876,'NIP totaal 2020'!$A$4:$I$1943,9,0)</f>
        <v>0</v>
      </c>
      <c r="I1876" s="32">
        <f t="shared" si="150"/>
        <v>0</v>
      </c>
      <c r="J1876" s="27">
        <f t="shared" si="151"/>
        <v>0</v>
      </c>
      <c r="K1876" s="80">
        <f t="shared" si="153"/>
        <v>1</v>
      </c>
      <c r="L1876" s="28">
        <f t="shared" si="152"/>
        <v>0</v>
      </c>
      <c r="M1876" s="28">
        <f t="shared" si="154"/>
        <v>0</v>
      </c>
    </row>
    <row r="1877" spans="1:13" ht="14.15" customHeight="1" x14ac:dyDescent="0.25">
      <c r="A1877" s="129">
        <v>16345320</v>
      </c>
      <c r="B1877" s="129" t="s">
        <v>146</v>
      </c>
      <c r="C1877" s="129" t="s">
        <v>147</v>
      </c>
      <c r="D1877" s="4" t="s">
        <v>2991</v>
      </c>
      <c r="E1877" s="6">
        <v>1</v>
      </c>
      <c r="F1877" s="6"/>
      <c r="G1877" s="7"/>
      <c r="H1877" s="122">
        <f>VLOOKUP(A1877,'NIP totaal 2020'!$A$4:$I$1943,9,0)</f>
        <v>0</v>
      </c>
      <c r="I1877" s="32">
        <f t="shared" si="150"/>
        <v>0</v>
      </c>
      <c r="J1877" s="27">
        <f t="shared" si="151"/>
        <v>0</v>
      </c>
      <c r="K1877" s="80">
        <f t="shared" si="153"/>
        <v>1</v>
      </c>
      <c r="L1877" s="28">
        <f t="shared" si="152"/>
        <v>0</v>
      </c>
      <c r="M1877" s="28">
        <f t="shared" si="154"/>
        <v>0</v>
      </c>
    </row>
    <row r="1878" spans="1:13" ht="14.15" customHeight="1" x14ac:dyDescent="0.25">
      <c r="A1878" s="129">
        <v>16345339</v>
      </c>
      <c r="B1878" s="129" t="s">
        <v>146</v>
      </c>
      <c r="C1878" s="129" t="s">
        <v>147</v>
      </c>
      <c r="D1878" s="4" t="s">
        <v>2991</v>
      </c>
      <c r="E1878" s="6">
        <v>1</v>
      </c>
      <c r="F1878" s="6"/>
      <c r="G1878" s="7"/>
      <c r="H1878" s="122">
        <f>VLOOKUP(A1878,'NIP totaal 2020'!$A$4:$I$1943,9,0)</f>
        <v>0</v>
      </c>
      <c r="I1878" s="32">
        <f t="shared" si="150"/>
        <v>0</v>
      </c>
      <c r="J1878" s="27">
        <f t="shared" si="151"/>
        <v>0</v>
      </c>
      <c r="K1878" s="80">
        <f t="shared" si="153"/>
        <v>1</v>
      </c>
      <c r="L1878" s="28">
        <f t="shared" si="152"/>
        <v>0</v>
      </c>
      <c r="M1878" s="28">
        <f t="shared" si="154"/>
        <v>0</v>
      </c>
    </row>
    <row r="1879" spans="1:13" ht="14.15" customHeight="1" x14ac:dyDescent="0.25">
      <c r="A1879" s="129">
        <v>16345347</v>
      </c>
      <c r="B1879" s="129" t="s">
        <v>146</v>
      </c>
      <c r="C1879" s="129" t="s">
        <v>147</v>
      </c>
      <c r="D1879" s="4" t="s">
        <v>2991</v>
      </c>
      <c r="E1879" s="6">
        <v>1</v>
      </c>
      <c r="F1879" s="6"/>
      <c r="G1879" s="7"/>
      <c r="H1879" s="122">
        <f>VLOOKUP(A1879,'NIP totaal 2020'!$A$4:$I$1943,9,0)</f>
        <v>0</v>
      </c>
      <c r="I1879" s="32">
        <f t="shared" si="150"/>
        <v>0</v>
      </c>
      <c r="J1879" s="27">
        <f t="shared" si="151"/>
        <v>0</v>
      </c>
      <c r="K1879" s="80">
        <f t="shared" si="153"/>
        <v>1</v>
      </c>
      <c r="L1879" s="28">
        <f t="shared" si="152"/>
        <v>0</v>
      </c>
      <c r="M1879" s="28">
        <f t="shared" si="154"/>
        <v>0</v>
      </c>
    </row>
    <row r="1880" spans="1:13" ht="14.15" customHeight="1" x14ac:dyDescent="0.25">
      <c r="A1880" s="129">
        <v>16880412</v>
      </c>
      <c r="B1880" s="129" t="s">
        <v>146</v>
      </c>
      <c r="C1880" s="129" t="s">
        <v>147</v>
      </c>
      <c r="D1880" s="4" t="s">
        <v>2991</v>
      </c>
      <c r="E1880" s="6">
        <v>1</v>
      </c>
      <c r="F1880" s="6"/>
      <c r="G1880" s="7"/>
      <c r="H1880" s="122">
        <f>VLOOKUP(A1880,'NIP totaal 2020'!$A$4:$I$1943,9,0)</f>
        <v>0</v>
      </c>
      <c r="I1880" s="32">
        <f t="shared" si="150"/>
        <v>0</v>
      </c>
      <c r="J1880" s="27">
        <f t="shared" si="151"/>
        <v>0</v>
      </c>
      <c r="K1880" s="80">
        <f t="shared" si="153"/>
        <v>1</v>
      </c>
      <c r="L1880" s="28">
        <f t="shared" si="152"/>
        <v>0</v>
      </c>
      <c r="M1880" s="28">
        <f t="shared" si="154"/>
        <v>0</v>
      </c>
    </row>
    <row r="1881" spans="1:13" ht="14.15" customHeight="1" x14ac:dyDescent="0.25">
      <c r="A1881" s="129">
        <v>16880579</v>
      </c>
      <c r="B1881" s="129" t="s">
        <v>146</v>
      </c>
      <c r="C1881" s="129" t="s">
        <v>147</v>
      </c>
      <c r="D1881" s="4" t="s">
        <v>2991</v>
      </c>
      <c r="E1881" s="6">
        <v>1</v>
      </c>
      <c r="F1881" s="6"/>
      <c r="G1881" s="7"/>
      <c r="H1881" s="122">
        <f>VLOOKUP(A1881,'NIP totaal 2020'!$A$4:$I$1943,9,0)</f>
        <v>0</v>
      </c>
      <c r="I1881" s="32">
        <f t="shared" si="150"/>
        <v>0</v>
      </c>
      <c r="J1881" s="27">
        <f t="shared" si="151"/>
        <v>0</v>
      </c>
      <c r="K1881" s="80">
        <f t="shared" si="153"/>
        <v>1</v>
      </c>
      <c r="L1881" s="28">
        <f t="shared" si="152"/>
        <v>0</v>
      </c>
      <c r="M1881" s="28">
        <f t="shared" si="154"/>
        <v>0</v>
      </c>
    </row>
    <row r="1882" spans="1:13" ht="14.15" customHeight="1" x14ac:dyDescent="0.25">
      <c r="A1882" s="129">
        <v>16880587</v>
      </c>
      <c r="B1882" s="129" t="s">
        <v>146</v>
      </c>
      <c r="C1882" s="129" t="s">
        <v>147</v>
      </c>
      <c r="D1882" s="4" t="s">
        <v>2991</v>
      </c>
      <c r="E1882" s="6">
        <v>1</v>
      </c>
      <c r="F1882" s="6"/>
      <c r="G1882" s="7"/>
      <c r="H1882" s="122">
        <f>VLOOKUP(A1882,'NIP totaal 2020'!$A$4:$I$1943,9,0)</f>
        <v>0</v>
      </c>
      <c r="I1882" s="32">
        <f t="shared" si="150"/>
        <v>0</v>
      </c>
      <c r="J1882" s="27">
        <f t="shared" si="151"/>
        <v>0</v>
      </c>
      <c r="K1882" s="80">
        <f t="shared" si="153"/>
        <v>1</v>
      </c>
      <c r="L1882" s="28">
        <f t="shared" si="152"/>
        <v>0</v>
      </c>
      <c r="M1882" s="28">
        <f t="shared" si="154"/>
        <v>0</v>
      </c>
    </row>
    <row r="1883" spans="1:13" ht="14.15" customHeight="1" x14ac:dyDescent="0.25">
      <c r="A1883" s="129">
        <v>16965728</v>
      </c>
      <c r="B1883" s="129" t="s">
        <v>146</v>
      </c>
      <c r="C1883" s="129" t="s">
        <v>147</v>
      </c>
      <c r="D1883" s="4" t="s">
        <v>2991</v>
      </c>
      <c r="E1883" s="6">
        <v>1</v>
      </c>
      <c r="F1883" s="6"/>
      <c r="G1883" s="7"/>
      <c r="H1883" s="122">
        <f>VLOOKUP(A1883,'NIP totaal 2020'!$A$4:$I$1943,9,0)</f>
        <v>0</v>
      </c>
      <c r="I1883" s="32">
        <f t="shared" si="150"/>
        <v>0</v>
      </c>
      <c r="J1883" s="27">
        <f t="shared" si="151"/>
        <v>0</v>
      </c>
      <c r="K1883" s="80">
        <f t="shared" si="153"/>
        <v>1</v>
      </c>
      <c r="L1883" s="28">
        <f t="shared" si="152"/>
        <v>0</v>
      </c>
      <c r="M1883" s="28">
        <f t="shared" si="154"/>
        <v>0</v>
      </c>
    </row>
    <row r="1884" spans="1:13" ht="14.15" customHeight="1" x14ac:dyDescent="0.25">
      <c r="A1884" s="129">
        <v>16938925</v>
      </c>
      <c r="B1884" s="129" t="s">
        <v>247</v>
      </c>
      <c r="C1884" s="129" t="s">
        <v>248</v>
      </c>
      <c r="D1884" s="4" t="s">
        <v>2991</v>
      </c>
      <c r="E1884" s="6">
        <v>1</v>
      </c>
      <c r="F1884" s="6"/>
      <c r="G1884" s="7"/>
      <c r="H1884" s="122">
        <f>VLOOKUP(A1884,'NIP totaal 2020'!$A$4:$I$1943,9,0)</f>
        <v>0</v>
      </c>
      <c r="I1884" s="32">
        <f t="shared" si="150"/>
        <v>0</v>
      </c>
      <c r="J1884" s="27">
        <f t="shared" si="151"/>
        <v>0</v>
      </c>
      <c r="K1884" s="80">
        <f t="shared" si="153"/>
        <v>1</v>
      </c>
      <c r="L1884" s="28">
        <f t="shared" si="152"/>
        <v>0</v>
      </c>
      <c r="M1884" s="28">
        <f t="shared" si="154"/>
        <v>0</v>
      </c>
    </row>
    <row r="1885" spans="1:13" ht="14.15" customHeight="1" x14ac:dyDescent="0.25">
      <c r="A1885" s="129">
        <v>16944321</v>
      </c>
      <c r="B1885" s="129" t="s">
        <v>247</v>
      </c>
      <c r="C1885" s="129" t="s">
        <v>248</v>
      </c>
      <c r="D1885" s="4" t="s">
        <v>2991</v>
      </c>
      <c r="E1885" s="6">
        <v>1</v>
      </c>
      <c r="F1885" s="6"/>
      <c r="G1885" s="7"/>
      <c r="H1885" s="122">
        <f>VLOOKUP(A1885,'NIP totaal 2020'!$A$4:$I$1943,9,0)</f>
        <v>0</v>
      </c>
      <c r="I1885" s="32">
        <f t="shared" si="150"/>
        <v>0</v>
      </c>
      <c r="J1885" s="27">
        <f t="shared" si="151"/>
        <v>0</v>
      </c>
      <c r="K1885" s="80">
        <f t="shared" si="153"/>
        <v>1</v>
      </c>
      <c r="L1885" s="28">
        <f t="shared" si="152"/>
        <v>0</v>
      </c>
      <c r="M1885" s="28">
        <f t="shared" si="154"/>
        <v>0</v>
      </c>
    </row>
    <row r="1886" spans="1:13" ht="14.15" customHeight="1" x14ac:dyDescent="0.25">
      <c r="A1886" s="129">
        <v>16867769</v>
      </c>
      <c r="B1886" s="129" t="s">
        <v>261</v>
      </c>
      <c r="C1886" s="129" t="s">
        <v>262</v>
      </c>
      <c r="D1886" s="4" t="s">
        <v>2991</v>
      </c>
      <c r="E1886" s="6">
        <v>14</v>
      </c>
      <c r="F1886" s="6"/>
      <c r="G1886" s="7"/>
      <c r="H1886" s="122">
        <f>VLOOKUP(A1886,'NIP totaal 2020'!$A$4:$I$1943,9,0)</f>
        <v>0</v>
      </c>
      <c r="I1886" s="32">
        <f t="shared" si="150"/>
        <v>0</v>
      </c>
      <c r="J1886" s="27">
        <f t="shared" si="151"/>
        <v>0</v>
      </c>
      <c r="K1886" s="80">
        <f t="shared" si="153"/>
        <v>1</v>
      </c>
      <c r="L1886" s="28">
        <f t="shared" si="152"/>
        <v>0</v>
      </c>
      <c r="M1886" s="28">
        <f t="shared" si="154"/>
        <v>0</v>
      </c>
    </row>
    <row r="1887" spans="1:13" ht="14.15" customHeight="1" x14ac:dyDescent="0.25">
      <c r="A1887" s="129">
        <v>16924118</v>
      </c>
      <c r="B1887" s="129" t="s">
        <v>403</v>
      </c>
      <c r="C1887" s="129" t="s">
        <v>404</v>
      </c>
      <c r="D1887" s="4" t="s">
        <v>2991</v>
      </c>
      <c r="E1887" s="6">
        <v>30</v>
      </c>
      <c r="F1887" s="6"/>
      <c r="G1887" s="7"/>
      <c r="H1887" s="122">
        <f>VLOOKUP(A1887,'NIP totaal 2020'!$A$4:$I$1943,9,0)</f>
        <v>0</v>
      </c>
      <c r="I1887" s="32">
        <f t="shared" si="150"/>
        <v>0</v>
      </c>
      <c r="J1887" s="27">
        <f t="shared" si="151"/>
        <v>0</v>
      </c>
      <c r="K1887" s="80">
        <f t="shared" si="153"/>
        <v>1</v>
      </c>
      <c r="L1887" s="28">
        <f t="shared" si="152"/>
        <v>0</v>
      </c>
      <c r="M1887" s="28">
        <f t="shared" si="154"/>
        <v>0</v>
      </c>
    </row>
    <row r="1888" spans="1:13" ht="14.15" customHeight="1" x14ac:dyDescent="0.25">
      <c r="A1888" s="129">
        <v>16924126</v>
      </c>
      <c r="B1888" s="129" t="s">
        <v>403</v>
      </c>
      <c r="C1888" s="129" t="s">
        <v>404</v>
      </c>
      <c r="D1888" s="4" t="s">
        <v>2991</v>
      </c>
      <c r="E1888" s="6">
        <v>30</v>
      </c>
      <c r="F1888" s="6"/>
      <c r="G1888" s="7"/>
      <c r="H1888" s="122">
        <f>VLOOKUP(A1888,'NIP totaal 2020'!$A$4:$I$1943,9,0)</f>
        <v>0</v>
      </c>
      <c r="I1888" s="32">
        <f t="shared" si="150"/>
        <v>0</v>
      </c>
      <c r="J1888" s="27">
        <f t="shared" si="151"/>
        <v>0</v>
      </c>
      <c r="K1888" s="80">
        <f t="shared" si="153"/>
        <v>1</v>
      </c>
      <c r="L1888" s="28">
        <f t="shared" si="152"/>
        <v>0</v>
      </c>
      <c r="M1888" s="28">
        <f t="shared" si="154"/>
        <v>0</v>
      </c>
    </row>
    <row r="1889" spans="1:13" ht="14.15" customHeight="1" x14ac:dyDescent="0.25">
      <c r="A1889" s="129">
        <v>16924134</v>
      </c>
      <c r="B1889" s="129" t="s">
        <v>403</v>
      </c>
      <c r="C1889" s="129" t="s">
        <v>404</v>
      </c>
      <c r="D1889" s="4" t="s">
        <v>2991</v>
      </c>
      <c r="E1889" s="6">
        <v>30</v>
      </c>
      <c r="F1889" s="6"/>
      <c r="G1889" s="7"/>
      <c r="H1889" s="122">
        <f>VLOOKUP(A1889,'NIP totaal 2020'!$A$4:$I$1943,9,0)</f>
        <v>0</v>
      </c>
      <c r="I1889" s="32">
        <f t="shared" si="150"/>
        <v>0</v>
      </c>
      <c r="J1889" s="27">
        <f t="shared" si="151"/>
        <v>0</v>
      </c>
      <c r="K1889" s="80">
        <f t="shared" si="153"/>
        <v>1</v>
      </c>
      <c r="L1889" s="28">
        <f t="shared" si="152"/>
        <v>0</v>
      </c>
      <c r="M1889" s="28">
        <f t="shared" si="154"/>
        <v>0</v>
      </c>
    </row>
    <row r="1890" spans="1:13" ht="14.15" customHeight="1" x14ac:dyDescent="0.25">
      <c r="A1890" s="129">
        <v>16944135</v>
      </c>
      <c r="B1890" s="129" t="s">
        <v>403</v>
      </c>
      <c r="C1890" s="129" t="s">
        <v>404</v>
      </c>
      <c r="D1890" s="4" t="s">
        <v>2991</v>
      </c>
      <c r="E1890" s="6">
        <v>30</v>
      </c>
      <c r="F1890" s="6"/>
      <c r="G1890" s="7"/>
      <c r="H1890" s="122">
        <f>VLOOKUP(A1890,'NIP totaal 2020'!$A$4:$I$1943,9,0)</f>
        <v>0</v>
      </c>
      <c r="I1890" s="32">
        <f t="shared" si="150"/>
        <v>0</v>
      </c>
      <c r="J1890" s="27">
        <f t="shared" si="151"/>
        <v>0</v>
      </c>
      <c r="K1890" s="80">
        <f t="shared" si="153"/>
        <v>1</v>
      </c>
      <c r="L1890" s="28">
        <f t="shared" si="152"/>
        <v>0</v>
      </c>
      <c r="M1890" s="28">
        <f t="shared" si="154"/>
        <v>0</v>
      </c>
    </row>
    <row r="1891" spans="1:13" ht="14.15" customHeight="1" x14ac:dyDescent="0.25">
      <c r="A1891" s="129">
        <v>16944151</v>
      </c>
      <c r="B1891" s="129" t="s">
        <v>403</v>
      </c>
      <c r="C1891" s="129" t="s">
        <v>404</v>
      </c>
      <c r="D1891" s="4" t="s">
        <v>2991</v>
      </c>
      <c r="E1891" s="6">
        <v>30</v>
      </c>
      <c r="F1891" s="6"/>
      <c r="G1891" s="7"/>
      <c r="H1891" s="122">
        <f>VLOOKUP(A1891,'NIP totaal 2020'!$A$4:$I$1943,9,0)</f>
        <v>0</v>
      </c>
      <c r="I1891" s="32">
        <f t="shared" si="150"/>
        <v>0</v>
      </c>
      <c r="J1891" s="27">
        <f t="shared" si="151"/>
        <v>0</v>
      </c>
      <c r="K1891" s="80">
        <f t="shared" si="153"/>
        <v>1</v>
      </c>
      <c r="L1891" s="28">
        <f t="shared" si="152"/>
        <v>0</v>
      </c>
      <c r="M1891" s="28">
        <f t="shared" si="154"/>
        <v>0</v>
      </c>
    </row>
    <row r="1892" spans="1:13" ht="14.15" customHeight="1" x14ac:dyDescent="0.25">
      <c r="A1892" s="129">
        <v>16944178</v>
      </c>
      <c r="B1892" s="129" t="s">
        <v>403</v>
      </c>
      <c r="C1892" s="129" t="s">
        <v>404</v>
      </c>
      <c r="D1892" s="4" t="s">
        <v>2991</v>
      </c>
      <c r="E1892" s="6">
        <v>30</v>
      </c>
      <c r="F1892" s="6"/>
      <c r="G1892" s="7"/>
      <c r="H1892" s="122">
        <f>VLOOKUP(A1892,'NIP totaal 2020'!$A$4:$I$1943,9,0)</f>
        <v>0</v>
      </c>
      <c r="I1892" s="32">
        <f t="shared" si="150"/>
        <v>0</v>
      </c>
      <c r="J1892" s="27">
        <f t="shared" si="151"/>
        <v>0</v>
      </c>
      <c r="K1892" s="80">
        <f t="shared" si="153"/>
        <v>1</v>
      </c>
      <c r="L1892" s="28">
        <f t="shared" si="152"/>
        <v>0</v>
      </c>
      <c r="M1892" s="28">
        <f t="shared" si="154"/>
        <v>0</v>
      </c>
    </row>
    <row r="1893" spans="1:13" ht="14.15" customHeight="1" x14ac:dyDescent="0.25">
      <c r="A1893" s="129">
        <v>16840909</v>
      </c>
      <c r="B1893" s="129" t="s">
        <v>474</v>
      </c>
      <c r="C1893" s="129" t="s">
        <v>475</v>
      </c>
      <c r="D1893" s="4" t="s">
        <v>2991</v>
      </c>
      <c r="E1893" s="6">
        <v>24</v>
      </c>
      <c r="F1893" s="6"/>
      <c r="G1893" s="7"/>
      <c r="H1893" s="122">
        <f>VLOOKUP(A1893,'NIP totaal 2020'!$A$4:$I$1943,9,0)</f>
        <v>0</v>
      </c>
      <c r="I1893" s="32">
        <f t="shared" si="150"/>
        <v>0</v>
      </c>
      <c r="J1893" s="27">
        <f t="shared" si="151"/>
        <v>0</v>
      </c>
      <c r="K1893" s="80">
        <f t="shared" si="153"/>
        <v>1</v>
      </c>
      <c r="L1893" s="28">
        <f t="shared" si="152"/>
        <v>0</v>
      </c>
      <c r="M1893" s="28">
        <f t="shared" si="154"/>
        <v>0</v>
      </c>
    </row>
    <row r="1894" spans="1:13" ht="14.15" customHeight="1" x14ac:dyDescent="0.25">
      <c r="A1894" s="129">
        <v>16935888</v>
      </c>
      <c r="B1894" s="129" t="s">
        <v>474</v>
      </c>
      <c r="C1894" s="129" t="s">
        <v>475</v>
      </c>
      <c r="D1894" s="4" t="s">
        <v>2991</v>
      </c>
      <c r="E1894" s="6">
        <v>24</v>
      </c>
      <c r="F1894" s="6"/>
      <c r="G1894" s="7"/>
      <c r="H1894" s="122">
        <f>VLOOKUP(A1894,'NIP totaal 2020'!$A$4:$I$1943,9,0)</f>
        <v>0</v>
      </c>
      <c r="I1894" s="32">
        <f t="shared" si="150"/>
        <v>0</v>
      </c>
      <c r="J1894" s="27">
        <f t="shared" si="151"/>
        <v>0</v>
      </c>
      <c r="K1894" s="80">
        <f t="shared" si="153"/>
        <v>1</v>
      </c>
      <c r="L1894" s="28">
        <f t="shared" si="152"/>
        <v>0</v>
      </c>
      <c r="M1894" s="28">
        <f t="shared" si="154"/>
        <v>0</v>
      </c>
    </row>
    <row r="1895" spans="1:13" ht="14.15" customHeight="1" x14ac:dyDescent="0.25">
      <c r="A1895" s="129">
        <v>16947304</v>
      </c>
      <c r="B1895" s="129" t="s">
        <v>474</v>
      </c>
      <c r="C1895" s="129" t="s">
        <v>475</v>
      </c>
      <c r="D1895" s="4" t="s">
        <v>2991</v>
      </c>
      <c r="E1895" s="6">
        <v>24</v>
      </c>
      <c r="F1895" s="6"/>
      <c r="G1895" s="7"/>
      <c r="H1895" s="122">
        <f>VLOOKUP(A1895,'NIP totaal 2020'!$A$4:$I$1943,9,0)</f>
        <v>0</v>
      </c>
      <c r="I1895" s="32">
        <f t="shared" si="150"/>
        <v>0</v>
      </c>
      <c r="J1895" s="27">
        <f t="shared" si="151"/>
        <v>0</v>
      </c>
      <c r="K1895" s="80">
        <f t="shared" si="153"/>
        <v>1</v>
      </c>
      <c r="L1895" s="28">
        <f t="shared" si="152"/>
        <v>0</v>
      </c>
      <c r="M1895" s="28">
        <f t="shared" si="154"/>
        <v>0</v>
      </c>
    </row>
    <row r="1896" spans="1:13" ht="14.15" customHeight="1" x14ac:dyDescent="0.25">
      <c r="A1896" s="129">
        <v>16953681</v>
      </c>
      <c r="B1896" s="129" t="s">
        <v>474</v>
      </c>
      <c r="C1896" s="129" t="s">
        <v>475</v>
      </c>
      <c r="D1896" s="4" t="s">
        <v>2991</v>
      </c>
      <c r="E1896" s="6">
        <v>24</v>
      </c>
      <c r="F1896" s="6"/>
      <c r="G1896" s="7"/>
      <c r="H1896" s="122">
        <f>VLOOKUP(A1896,'NIP totaal 2020'!$A$4:$I$1943,9,0)</f>
        <v>0</v>
      </c>
      <c r="I1896" s="32">
        <f t="shared" si="150"/>
        <v>0</v>
      </c>
      <c r="J1896" s="27">
        <f t="shared" si="151"/>
        <v>0</v>
      </c>
      <c r="K1896" s="80">
        <f t="shared" si="153"/>
        <v>1</v>
      </c>
      <c r="L1896" s="28">
        <f t="shared" si="152"/>
        <v>0</v>
      </c>
      <c r="M1896" s="28">
        <f t="shared" si="154"/>
        <v>0</v>
      </c>
    </row>
    <row r="1897" spans="1:13" ht="14.15" customHeight="1" x14ac:dyDescent="0.25">
      <c r="A1897" s="129">
        <v>16967593</v>
      </c>
      <c r="B1897" s="129" t="s">
        <v>474</v>
      </c>
      <c r="C1897" s="129" t="s">
        <v>475</v>
      </c>
      <c r="D1897" s="4" t="s">
        <v>2991</v>
      </c>
      <c r="E1897" s="6">
        <v>24</v>
      </c>
      <c r="F1897" s="6"/>
      <c r="G1897" s="7"/>
      <c r="H1897" s="122">
        <f>VLOOKUP(A1897,'NIP totaal 2020'!$A$4:$I$1943,9,0)</f>
        <v>0</v>
      </c>
      <c r="I1897" s="32">
        <f t="shared" si="150"/>
        <v>0</v>
      </c>
      <c r="J1897" s="27">
        <f t="shared" si="151"/>
        <v>0</v>
      </c>
      <c r="K1897" s="80">
        <f t="shared" si="153"/>
        <v>1</v>
      </c>
      <c r="L1897" s="28">
        <f t="shared" si="152"/>
        <v>0</v>
      </c>
      <c r="M1897" s="28">
        <f t="shared" si="154"/>
        <v>0</v>
      </c>
    </row>
    <row r="1898" spans="1:13" ht="14.15" customHeight="1" x14ac:dyDescent="0.25">
      <c r="A1898" s="129">
        <v>16941144</v>
      </c>
      <c r="B1898" s="129" t="s">
        <v>372</v>
      </c>
      <c r="C1898" s="129" t="s">
        <v>373</v>
      </c>
      <c r="D1898" s="4" t="s">
        <v>2991</v>
      </c>
      <c r="E1898" s="6">
        <v>1</v>
      </c>
      <c r="F1898" s="6"/>
      <c r="G1898" s="7"/>
      <c r="H1898" s="122">
        <f>VLOOKUP(A1898,'NIP totaal 2020'!$A$4:$I$1943,9,0)</f>
        <v>0</v>
      </c>
      <c r="I1898" s="32">
        <f t="shared" si="150"/>
        <v>0</v>
      </c>
      <c r="J1898" s="27">
        <f t="shared" si="151"/>
        <v>0</v>
      </c>
      <c r="K1898" s="80">
        <f t="shared" si="153"/>
        <v>1</v>
      </c>
      <c r="L1898" s="28">
        <f t="shared" si="152"/>
        <v>0</v>
      </c>
      <c r="M1898" s="28">
        <f t="shared" si="154"/>
        <v>0</v>
      </c>
    </row>
    <row r="1899" spans="1:13" ht="14.15" customHeight="1" x14ac:dyDescent="0.25">
      <c r="A1899" s="129">
        <v>16938801</v>
      </c>
      <c r="B1899" s="129" t="s">
        <v>275</v>
      </c>
      <c r="C1899" s="129" t="s">
        <v>276</v>
      </c>
      <c r="D1899" s="4" t="s">
        <v>2991</v>
      </c>
      <c r="E1899" s="6">
        <v>1</v>
      </c>
      <c r="F1899" s="6"/>
      <c r="G1899" s="7"/>
      <c r="H1899" s="122">
        <f>VLOOKUP(A1899,'NIP totaal 2020'!$A$4:$I$1943,9,0)</f>
        <v>0</v>
      </c>
      <c r="I1899" s="32">
        <f t="shared" si="150"/>
        <v>0</v>
      </c>
      <c r="J1899" s="27">
        <f t="shared" si="151"/>
        <v>0</v>
      </c>
      <c r="K1899" s="80">
        <f t="shared" si="153"/>
        <v>1</v>
      </c>
      <c r="L1899" s="28">
        <f t="shared" si="152"/>
        <v>0</v>
      </c>
      <c r="M1899" s="28">
        <f t="shared" si="154"/>
        <v>0</v>
      </c>
    </row>
    <row r="1900" spans="1:13" ht="14.15" customHeight="1" x14ac:dyDescent="0.25">
      <c r="A1900" s="129">
        <v>16938828</v>
      </c>
      <c r="B1900" s="129" t="s">
        <v>275</v>
      </c>
      <c r="C1900" s="129" t="s">
        <v>276</v>
      </c>
      <c r="D1900" s="4" t="s">
        <v>2991</v>
      </c>
      <c r="E1900" s="6">
        <v>1</v>
      </c>
      <c r="F1900" s="6"/>
      <c r="G1900" s="7"/>
      <c r="H1900" s="122">
        <f>VLOOKUP(A1900,'NIP totaal 2020'!$A$4:$I$1943,9,0)</f>
        <v>0</v>
      </c>
      <c r="I1900" s="32">
        <f t="shared" si="150"/>
        <v>0</v>
      </c>
      <c r="J1900" s="27">
        <f t="shared" si="151"/>
        <v>0</v>
      </c>
      <c r="K1900" s="80">
        <f t="shared" si="153"/>
        <v>1</v>
      </c>
      <c r="L1900" s="28">
        <f t="shared" si="152"/>
        <v>0</v>
      </c>
      <c r="M1900" s="28">
        <f t="shared" si="154"/>
        <v>0</v>
      </c>
    </row>
    <row r="1901" spans="1:13" ht="14.15" customHeight="1" x14ac:dyDescent="0.25">
      <c r="A1901" s="129">
        <v>16938895</v>
      </c>
      <c r="B1901" s="129" t="s">
        <v>466</v>
      </c>
      <c r="C1901" s="129" t="s">
        <v>467</v>
      </c>
      <c r="D1901" s="4" t="s">
        <v>2991</v>
      </c>
      <c r="E1901" s="6">
        <v>1</v>
      </c>
      <c r="F1901" s="6"/>
      <c r="G1901" s="7"/>
      <c r="H1901" s="122">
        <f>VLOOKUP(A1901,'NIP totaal 2020'!$A$4:$I$1943,9,0)</f>
        <v>0</v>
      </c>
      <c r="I1901" s="32">
        <f t="shared" si="150"/>
        <v>0</v>
      </c>
      <c r="J1901" s="27">
        <f t="shared" si="151"/>
        <v>0</v>
      </c>
      <c r="K1901" s="80">
        <f t="shared" si="153"/>
        <v>1</v>
      </c>
      <c r="L1901" s="28">
        <f t="shared" si="152"/>
        <v>0</v>
      </c>
      <c r="M1901" s="28">
        <f t="shared" si="154"/>
        <v>0</v>
      </c>
    </row>
    <row r="1902" spans="1:13" ht="14.15" customHeight="1" x14ac:dyDescent="0.25">
      <c r="A1902" s="129">
        <v>16861248</v>
      </c>
      <c r="B1902" s="129" t="s">
        <v>339</v>
      </c>
      <c r="C1902" s="129" t="s">
        <v>340</v>
      </c>
      <c r="D1902" s="4" t="s">
        <v>2991</v>
      </c>
      <c r="E1902" s="6">
        <v>63</v>
      </c>
      <c r="F1902" s="6"/>
      <c r="G1902" s="7"/>
      <c r="H1902" s="122">
        <f>VLOOKUP(A1902,'NIP totaal 2020'!$A$4:$I$1943,9,0)</f>
        <v>0</v>
      </c>
      <c r="I1902" s="32">
        <f t="shared" si="150"/>
        <v>0</v>
      </c>
      <c r="J1902" s="27">
        <f t="shared" si="151"/>
        <v>0</v>
      </c>
      <c r="K1902" s="80">
        <f t="shared" si="153"/>
        <v>1</v>
      </c>
      <c r="L1902" s="28">
        <f t="shared" si="152"/>
        <v>0</v>
      </c>
      <c r="M1902" s="28">
        <f t="shared" si="154"/>
        <v>0</v>
      </c>
    </row>
    <row r="1903" spans="1:13" ht="14.15" customHeight="1" x14ac:dyDescent="0.25">
      <c r="A1903" s="129">
        <v>16935217</v>
      </c>
      <c r="B1903" s="129" t="s">
        <v>339</v>
      </c>
      <c r="C1903" s="129" t="s">
        <v>340</v>
      </c>
      <c r="D1903" s="4" t="s">
        <v>2991</v>
      </c>
      <c r="E1903" s="6">
        <v>63</v>
      </c>
      <c r="F1903" s="6"/>
      <c r="G1903" s="7"/>
      <c r="H1903" s="122">
        <f>VLOOKUP(A1903,'NIP totaal 2020'!$A$4:$I$1943,9,0)</f>
        <v>0</v>
      </c>
      <c r="I1903" s="32">
        <f t="shared" si="150"/>
        <v>0</v>
      </c>
      <c r="J1903" s="27">
        <f t="shared" si="151"/>
        <v>0</v>
      </c>
      <c r="K1903" s="80">
        <f t="shared" si="153"/>
        <v>1</v>
      </c>
      <c r="L1903" s="28">
        <f t="shared" si="152"/>
        <v>0</v>
      </c>
      <c r="M1903" s="28">
        <f t="shared" si="154"/>
        <v>0</v>
      </c>
    </row>
    <row r="1904" spans="1:13" ht="14.15" customHeight="1" x14ac:dyDescent="0.25">
      <c r="A1904" s="129">
        <v>16907302</v>
      </c>
      <c r="B1904" s="129" t="s">
        <v>436</v>
      </c>
      <c r="C1904" s="129" t="s">
        <v>437</v>
      </c>
      <c r="D1904" s="4" t="s">
        <v>2991</v>
      </c>
      <c r="E1904" s="6">
        <v>1</v>
      </c>
      <c r="F1904" s="6"/>
      <c r="G1904" s="7"/>
      <c r="H1904" s="122">
        <f>VLOOKUP(A1904,'NIP totaal 2020'!$A$4:$I$1943,9,0)</f>
        <v>0</v>
      </c>
      <c r="I1904" s="32">
        <f t="shared" si="150"/>
        <v>0</v>
      </c>
      <c r="J1904" s="27">
        <f t="shared" si="151"/>
        <v>0</v>
      </c>
      <c r="K1904" s="80">
        <f t="shared" si="153"/>
        <v>1</v>
      </c>
      <c r="L1904" s="28">
        <f t="shared" si="152"/>
        <v>0</v>
      </c>
      <c r="M1904" s="28">
        <f t="shared" si="154"/>
        <v>0</v>
      </c>
    </row>
    <row r="1905" spans="1:13" ht="14.15" customHeight="1" x14ac:dyDescent="0.25">
      <c r="A1905" s="129">
        <v>16907310</v>
      </c>
      <c r="B1905" s="129" t="s">
        <v>436</v>
      </c>
      <c r="C1905" s="129" t="s">
        <v>437</v>
      </c>
      <c r="D1905" s="4" t="s">
        <v>2991</v>
      </c>
      <c r="E1905" s="6">
        <v>1</v>
      </c>
      <c r="F1905" s="6"/>
      <c r="G1905" s="7"/>
      <c r="H1905" s="122">
        <f>VLOOKUP(A1905,'NIP totaal 2020'!$A$4:$I$1943,9,0)</f>
        <v>0</v>
      </c>
      <c r="I1905" s="32">
        <f t="shared" si="150"/>
        <v>0</v>
      </c>
      <c r="J1905" s="27">
        <f t="shared" si="151"/>
        <v>0</v>
      </c>
      <c r="K1905" s="80">
        <f t="shared" si="153"/>
        <v>1</v>
      </c>
      <c r="L1905" s="28">
        <f t="shared" si="152"/>
        <v>0</v>
      </c>
      <c r="M1905" s="28">
        <f t="shared" si="154"/>
        <v>0</v>
      </c>
    </row>
    <row r="1906" spans="1:13" ht="14.15" customHeight="1" x14ac:dyDescent="0.25">
      <c r="A1906" s="129">
        <v>16778502</v>
      </c>
      <c r="B1906" s="129" t="s">
        <v>2775</v>
      </c>
      <c r="C1906" s="129" t="s">
        <v>2776</v>
      </c>
      <c r="D1906" s="4" t="s">
        <v>2991</v>
      </c>
      <c r="E1906" s="6">
        <v>60</v>
      </c>
      <c r="F1906" s="6"/>
      <c r="G1906" s="7"/>
      <c r="H1906" s="122">
        <f>VLOOKUP(A1906,'NIP totaal 2020'!$A$4:$I$1943,9,0)</f>
        <v>0</v>
      </c>
      <c r="I1906" s="32">
        <f t="shared" si="150"/>
        <v>0</v>
      </c>
      <c r="J1906" s="27">
        <f t="shared" si="151"/>
        <v>0</v>
      </c>
      <c r="K1906" s="80">
        <f t="shared" si="153"/>
        <v>1</v>
      </c>
      <c r="L1906" s="28">
        <f t="shared" si="152"/>
        <v>0</v>
      </c>
      <c r="M1906" s="28">
        <f t="shared" si="154"/>
        <v>0</v>
      </c>
    </row>
    <row r="1907" spans="1:13" ht="14.15" customHeight="1" x14ac:dyDescent="0.25">
      <c r="A1907" s="129">
        <v>16778510</v>
      </c>
      <c r="B1907" s="129" t="s">
        <v>2775</v>
      </c>
      <c r="C1907" s="129" t="s">
        <v>2776</v>
      </c>
      <c r="D1907" s="4" t="s">
        <v>2991</v>
      </c>
      <c r="E1907" s="6">
        <v>60</v>
      </c>
      <c r="F1907" s="6"/>
      <c r="G1907" s="7"/>
      <c r="H1907" s="122">
        <f>VLOOKUP(A1907,'NIP totaal 2020'!$A$4:$I$1943,9,0)</f>
        <v>0</v>
      </c>
      <c r="I1907" s="32">
        <f t="shared" si="150"/>
        <v>0</v>
      </c>
      <c r="J1907" s="27">
        <f t="shared" si="151"/>
        <v>0</v>
      </c>
      <c r="K1907" s="80">
        <f t="shared" si="153"/>
        <v>1</v>
      </c>
      <c r="L1907" s="28">
        <f t="shared" si="152"/>
        <v>0</v>
      </c>
      <c r="M1907" s="28">
        <f t="shared" si="154"/>
        <v>0</v>
      </c>
    </row>
    <row r="1908" spans="1:13" ht="14.15" customHeight="1" x14ac:dyDescent="0.25">
      <c r="A1908" s="129">
        <v>16778529</v>
      </c>
      <c r="B1908" s="129" t="s">
        <v>2775</v>
      </c>
      <c r="C1908" s="129" t="s">
        <v>2776</v>
      </c>
      <c r="D1908" s="4" t="s">
        <v>2991</v>
      </c>
      <c r="E1908" s="6">
        <v>60</v>
      </c>
      <c r="F1908" s="6"/>
      <c r="G1908" s="7"/>
      <c r="H1908" s="122">
        <f>VLOOKUP(A1908,'NIP totaal 2020'!$A$4:$I$1943,9,0)</f>
        <v>0</v>
      </c>
      <c r="I1908" s="32">
        <f t="shared" si="150"/>
        <v>0</v>
      </c>
      <c r="J1908" s="27">
        <f t="shared" si="151"/>
        <v>0</v>
      </c>
      <c r="K1908" s="80">
        <f t="shared" si="153"/>
        <v>1</v>
      </c>
      <c r="L1908" s="28">
        <f t="shared" si="152"/>
        <v>0</v>
      </c>
      <c r="M1908" s="28">
        <f t="shared" si="154"/>
        <v>0</v>
      </c>
    </row>
    <row r="1909" spans="1:13" ht="14.15" customHeight="1" x14ac:dyDescent="0.25">
      <c r="A1909" s="129">
        <v>16939182</v>
      </c>
      <c r="B1909" s="129" t="s">
        <v>2777</v>
      </c>
      <c r="C1909" s="129" t="s">
        <v>2778</v>
      </c>
      <c r="D1909" s="4" t="s">
        <v>2991</v>
      </c>
      <c r="E1909" s="6">
        <v>30</v>
      </c>
      <c r="F1909" s="6"/>
      <c r="G1909" s="7"/>
      <c r="H1909" s="122">
        <f>VLOOKUP(A1909,'NIP totaal 2020'!$A$4:$I$1943,9,0)</f>
        <v>0</v>
      </c>
      <c r="I1909" s="32">
        <f t="shared" si="150"/>
        <v>0</v>
      </c>
      <c r="J1909" s="27">
        <f t="shared" si="151"/>
        <v>0</v>
      </c>
      <c r="K1909" s="80">
        <f t="shared" si="153"/>
        <v>1</v>
      </c>
      <c r="L1909" s="28">
        <f t="shared" si="152"/>
        <v>0</v>
      </c>
      <c r="M1909" s="28">
        <f t="shared" si="154"/>
        <v>0</v>
      </c>
    </row>
    <row r="1910" spans="1:13" ht="14.15" customHeight="1" x14ac:dyDescent="0.25">
      <c r="A1910" s="129">
        <v>16939190</v>
      </c>
      <c r="B1910" s="129" t="s">
        <v>2777</v>
      </c>
      <c r="C1910" s="129" t="s">
        <v>2778</v>
      </c>
      <c r="D1910" s="4" t="s">
        <v>2991</v>
      </c>
      <c r="E1910" s="6">
        <v>30</v>
      </c>
      <c r="F1910" s="6"/>
      <c r="G1910" s="7"/>
      <c r="H1910" s="122">
        <f>VLOOKUP(A1910,'NIP totaal 2020'!$A$4:$I$1943,9,0)</f>
        <v>0</v>
      </c>
      <c r="I1910" s="32">
        <f t="shared" si="150"/>
        <v>0</v>
      </c>
      <c r="J1910" s="27">
        <f t="shared" si="151"/>
        <v>0</v>
      </c>
      <c r="K1910" s="80">
        <f t="shared" si="153"/>
        <v>1</v>
      </c>
      <c r="L1910" s="28">
        <f t="shared" si="152"/>
        <v>0</v>
      </c>
      <c r="M1910" s="28">
        <f t="shared" si="154"/>
        <v>0</v>
      </c>
    </row>
    <row r="1911" spans="1:13" ht="14.15" customHeight="1" x14ac:dyDescent="0.25">
      <c r="A1911" s="129">
        <v>16801970</v>
      </c>
      <c r="B1911" s="129" t="s">
        <v>2779</v>
      </c>
      <c r="C1911" s="129" t="s">
        <v>2780</v>
      </c>
      <c r="D1911" s="4" t="s">
        <v>2991</v>
      </c>
      <c r="E1911" s="6">
        <v>30</v>
      </c>
      <c r="F1911" s="6"/>
      <c r="G1911" s="7"/>
      <c r="H1911" s="122">
        <f>VLOOKUP(A1911,'NIP totaal 2020'!$A$4:$I$1943,9,0)</f>
        <v>0</v>
      </c>
      <c r="I1911" s="32">
        <f t="shared" si="150"/>
        <v>0</v>
      </c>
      <c r="J1911" s="27">
        <f t="shared" si="151"/>
        <v>0</v>
      </c>
      <c r="K1911" s="80">
        <f t="shared" si="153"/>
        <v>1</v>
      </c>
      <c r="L1911" s="28">
        <f t="shared" si="152"/>
        <v>0</v>
      </c>
      <c r="M1911" s="28">
        <f t="shared" si="154"/>
        <v>0</v>
      </c>
    </row>
    <row r="1912" spans="1:13" ht="14.15" customHeight="1" x14ac:dyDescent="0.25">
      <c r="A1912" s="129">
        <v>16802055</v>
      </c>
      <c r="B1912" s="129" t="s">
        <v>2779</v>
      </c>
      <c r="C1912" s="129" t="s">
        <v>2780</v>
      </c>
      <c r="D1912" s="4" t="s">
        <v>2991</v>
      </c>
      <c r="E1912" s="6">
        <v>30</v>
      </c>
      <c r="F1912" s="6"/>
      <c r="G1912" s="7"/>
      <c r="H1912" s="122">
        <f>VLOOKUP(A1912,'NIP totaal 2020'!$A$4:$I$1943,9,0)</f>
        <v>0</v>
      </c>
      <c r="I1912" s="32">
        <f t="shared" si="150"/>
        <v>0</v>
      </c>
      <c r="J1912" s="27">
        <f t="shared" si="151"/>
        <v>0</v>
      </c>
      <c r="K1912" s="80">
        <f t="shared" si="153"/>
        <v>1</v>
      </c>
      <c r="L1912" s="28">
        <f t="shared" si="152"/>
        <v>0</v>
      </c>
      <c r="M1912" s="28">
        <f t="shared" si="154"/>
        <v>0</v>
      </c>
    </row>
    <row r="1913" spans="1:13" ht="14.15" customHeight="1" x14ac:dyDescent="0.25">
      <c r="A1913" s="129">
        <v>16852125</v>
      </c>
      <c r="B1913" s="129" t="s">
        <v>100</v>
      </c>
      <c r="C1913" s="129" t="s">
        <v>101</v>
      </c>
      <c r="D1913" s="4" t="s">
        <v>2991</v>
      </c>
      <c r="E1913" s="6">
        <v>28</v>
      </c>
      <c r="F1913" s="6"/>
      <c r="G1913" s="7"/>
      <c r="H1913" s="122">
        <f>VLOOKUP(A1913,'NIP totaal 2020'!$A$4:$I$1943,9,0)</f>
        <v>0</v>
      </c>
      <c r="I1913" s="32">
        <f t="shared" si="150"/>
        <v>0</v>
      </c>
      <c r="J1913" s="27">
        <f t="shared" si="151"/>
        <v>0</v>
      </c>
      <c r="K1913" s="80">
        <f t="shared" si="153"/>
        <v>1</v>
      </c>
      <c r="L1913" s="28">
        <f t="shared" si="152"/>
        <v>0</v>
      </c>
      <c r="M1913" s="28">
        <f t="shared" si="154"/>
        <v>0</v>
      </c>
    </row>
    <row r="1914" spans="1:13" ht="14.15" customHeight="1" x14ac:dyDescent="0.25">
      <c r="A1914" s="129">
        <v>16948653</v>
      </c>
      <c r="B1914" s="129" t="s">
        <v>100</v>
      </c>
      <c r="C1914" s="129" t="s">
        <v>101</v>
      </c>
      <c r="D1914" s="4" t="s">
        <v>2991</v>
      </c>
      <c r="E1914" s="6">
        <v>56</v>
      </c>
      <c r="F1914" s="6"/>
      <c r="G1914" s="7"/>
      <c r="H1914" s="122">
        <f>VLOOKUP(A1914,'NIP totaal 2020'!$A$4:$I$1943,9,0)</f>
        <v>0</v>
      </c>
      <c r="I1914" s="32">
        <f t="shared" si="150"/>
        <v>0</v>
      </c>
      <c r="J1914" s="27">
        <f t="shared" si="151"/>
        <v>0</v>
      </c>
      <c r="K1914" s="80">
        <f t="shared" si="153"/>
        <v>1</v>
      </c>
      <c r="L1914" s="28">
        <f t="shared" si="152"/>
        <v>0</v>
      </c>
      <c r="M1914" s="28">
        <f t="shared" si="154"/>
        <v>0</v>
      </c>
    </row>
    <row r="1915" spans="1:13" ht="14.15" customHeight="1" x14ac:dyDescent="0.25">
      <c r="A1915" s="129">
        <v>16948971</v>
      </c>
      <c r="B1915" s="129" t="s">
        <v>100</v>
      </c>
      <c r="C1915" s="129" t="s">
        <v>101</v>
      </c>
      <c r="D1915" s="4" t="s">
        <v>2991</v>
      </c>
      <c r="E1915" s="6">
        <v>56</v>
      </c>
      <c r="F1915" s="6"/>
      <c r="G1915" s="7"/>
      <c r="H1915" s="122">
        <f>VLOOKUP(A1915,'NIP totaal 2020'!$A$4:$I$1943,9,0)</f>
        <v>0</v>
      </c>
      <c r="I1915" s="32">
        <f t="shared" si="150"/>
        <v>0</v>
      </c>
      <c r="J1915" s="27">
        <f t="shared" si="151"/>
        <v>0</v>
      </c>
      <c r="K1915" s="80">
        <f t="shared" si="153"/>
        <v>1</v>
      </c>
      <c r="L1915" s="28">
        <f t="shared" si="152"/>
        <v>0</v>
      </c>
      <c r="M1915" s="28">
        <f t="shared" si="154"/>
        <v>0</v>
      </c>
    </row>
    <row r="1916" spans="1:13" ht="14.15" customHeight="1" x14ac:dyDescent="0.25">
      <c r="A1916" s="129">
        <v>16936825</v>
      </c>
      <c r="B1916" s="129" t="s">
        <v>122</v>
      </c>
      <c r="C1916" s="129" t="s">
        <v>123</v>
      </c>
      <c r="D1916" s="4" t="s">
        <v>2991</v>
      </c>
      <c r="E1916" s="6">
        <v>1</v>
      </c>
      <c r="F1916" s="6"/>
      <c r="G1916" s="7"/>
      <c r="H1916" s="122">
        <f>VLOOKUP(A1916,'NIP totaal 2020'!$A$4:$I$1943,9,0)</f>
        <v>0</v>
      </c>
      <c r="I1916" s="32">
        <f t="shared" si="150"/>
        <v>0</v>
      </c>
      <c r="J1916" s="27">
        <f t="shared" si="151"/>
        <v>0</v>
      </c>
      <c r="K1916" s="80">
        <f t="shared" si="153"/>
        <v>1</v>
      </c>
      <c r="L1916" s="28">
        <f t="shared" si="152"/>
        <v>0</v>
      </c>
      <c r="M1916" s="28">
        <f t="shared" si="154"/>
        <v>0</v>
      </c>
    </row>
    <row r="1917" spans="1:13" ht="14.15" customHeight="1" x14ac:dyDescent="0.25">
      <c r="A1917" s="129">
        <v>16944437</v>
      </c>
      <c r="B1917" s="129" t="s">
        <v>128</v>
      </c>
      <c r="C1917" s="129" t="s">
        <v>129</v>
      </c>
      <c r="D1917" s="4" t="s">
        <v>2991</v>
      </c>
      <c r="E1917" s="6">
        <v>1</v>
      </c>
      <c r="F1917" s="6"/>
      <c r="G1917" s="7"/>
      <c r="H1917" s="122">
        <f>VLOOKUP(A1917,'NIP totaal 2020'!$A$4:$I$1943,9,0)</f>
        <v>0</v>
      </c>
      <c r="I1917" s="32">
        <f t="shared" si="150"/>
        <v>0</v>
      </c>
      <c r="J1917" s="27">
        <f t="shared" si="151"/>
        <v>0</v>
      </c>
      <c r="K1917" s="80">
        <f t="shared" si="153"/>
        <v>1</v>
      </c>
      <c r="L1917" s="28">
        <f t="shared" si="152"/>
        <v>0</v>
      </c>
      <c r="M1917" s="28">
        <f t="shared" si="154"/>
        <v>0</v>
      </c>
    </row>
    <row r="1918" spans="1:13" ht="14.15" customHeight="1" x14ac:dyDescent="0.25">
      <c r="A1918" s="129">
        <v>16944445</v>
      </c>
      <c r="B1918" s="129" t="s">
        <v>128</v>
      </c>
      <c r="C1918" s="129" t="s">
        <v>129</v>
      </c>
      <c r="D1918" s="4" t="s">
        <v>2991</v>
      </c>
      <c r="E1918" s="6">
        <v>1</v>
      </c>
      <c r="F1918" s="6"/>
      <c r="G1918" s="7"/>
      <c r="H1918" s="122">
        <f>VLOOKUP(A1918,'NIP totaal 2020'!$A$4:$I$1943,9,0)</f>
        <v>0</v>
      </c>
      <c r="I1918" s="32">
        <f t="shared" si="150"/>
        <v>0</v>
      </c>
      <c r="J1918" s="27">
        <f t="shared" si="151"/>
        <v>0</v>
      </c>
      <c r="K1918" s="80">
        <f t="shared" si="153"/>
        <v>1</v>
      </c>
      <c r="L1918" s="28">
        <f t="shared" si="152"/>
        <v>0</v>
      </c>
      <c r="M1918" s="28">
        <f t="shared" si="154"/>
        <v>0</v>
      </c>
    </row>
    <row r="1919" spans="1:13" ht="14.15" customHeight="1" x14ac:dyDescent="0.25">
      <c r="A1919" s="129">
        <v>16957083</v>
      </c>
      <c r="B1919" s="129" t="s">
        <v>128</v>
      </c>
      <c r="C1919" s="129" t="s">
        <v>129</v>
      </c>
      <c r="D1919" s="4" t="s">
        <v>2991</v>
      </c>
      <c r="E1919" s="6">
        <v>1</v>
      </c>
      <c r="F1919" s="6"/>
      <c r="G1919" s="7"/>
      <c r="H1919" s="122">
        <f>VLOOKUP(A1919,'NIP totaal 2020'!$A$4:$I$1943,9,0)</f>
        <v>0</v>
      </c>
      <c r="I1919" s="32">
        <f t="shared" si="150"/>
        <v>0</v>
      </c>
      <c r="J1919" s="27">
        <f t="shared" si="151"/>
        <v>0</v>
      </c>
      <c r="K1919" s="80">
        <f t="shared" si="153"/>
        <v>1</v>
      </c>
      <c r="L1919" s="28">
        <f t="shared" si="152"/>
        <v>0</v>
      </c>
      <c r="M1919" s="28">
        <f t="shared" si="154"/>
        <v>0</v>
      </c>
    </row>
    <row r="1920" spans="1:13" ht="14.15" customHeight="1" x14ac:dyDescent="0.25">
      <c r="A1920" s="129">
        <v>16962516</v>
      </c>
      <c r="B1920" s="129" t="s">
        <v>128</v>
      </c>
      <c r="C1920" s="129" t="s">
        <v>129</v>
      </c>
      <c r="D1920" s="4" t="s">
        <v>2991</v>
      </c>
      <c r="E1920" s="6">
        <v>1</v>
      </c>
      <c r="F1920" s="6"/>
      <c r="G1920" s="7"/>
      <c r="H1920" s="122">
        <f>VLOOKUP(A1920,'NIP totaal 2020'!$A$4:$I$1943,9,0)</f>
        <v>0</v>
      </c>
      <c r="I1920" s="32">
        <f t="shared" si="150"/>
        <v>0</v>
      </c>
      <c r="J1920" s="27">
        <f t="shared" si="151"/>
        <v>0</v>
      </c>
      <c r="K1920" s="80">
        <f t="shared" si="153"/>
        <v>1</v>
      </c>
      <c r="L1920" s="28">
        <f t="shared" si="152"/>
        <v>0</v>
      </c>
      <c r="M1920" s="28">
        <f t="shared" si="154"/>
        <v>0</v>
      </c>
    </row>
    <row r="1921" spans="1:13" ht="14.15" customHeight="1" x14ac:dyDescent="0.25">
      <c r="A1921" s="129">
        <v>16861930</v>
      </c>
      <c r="B1921" s="129" t="s">
        <v>265</v>
      </c>
      <c r="C1921" s="129" t="s">
        <v>266</v>
      </c>
      <c r="D1921" s="4" t="s">
        <v>2991</v>
      </c>
      <c r="E1921" s="6">
        <v>1</v>
      </c>
      <c r="F1921" s="6"/>
      <c r="G1921" s="7"/>
      <c r="H1921" s="122">
        <f>VLOOKUP(A1921,'NIP totaal 2020'!$A$4:$I$1943,9,0)</f>
        <v>0</v>
      </c>
      <c r="I1921" s="32">
        <f t="shared" si="150"/>
        <v>0</v>
      </c>
      <c r="J1921" s="27">
        <f t="shared" si="151"/>
        <v>0</v>
      </c>
      <c r="K1921" s="80">
        <f t="shared" si="153"/>
        <v>1</v>
      </c>
      <c r="L1921" s="28">
        <f t="shared" si="152"/>
        <v>0</v>
      </c>
      <c r="M1921" s="28">
        <f t="shared" si="154"/>
        <v>0</v>
      </c>
    </row>
    <row r="1922" spans="1:13" ht="14.15" customHeight="1" x14ac:dyDescent="0.25">
      <c r="A1922" s="129">
        <v>16861949</v>
      </c>
      <c r="B1922" s="129" t="s">
        <v>265</v>
      </c>
      <c r="C1922" s="129" t="s">
        <v>266</v>
      </c>
      <c r="D1922" s="4" t="s">
        <v>2991</v>
      </c>
      <c r="E1922" s="6">
        <v>1</v>
      </c>
      <c r="F1922" s="6"/>
      <c r="G1922" s="7"/>
      <c r="H1922" s="122">
        <f>VLOOKUP(A1922,'NIP totaal 2020'!$A$4:$I$1943,9,0)</f>
        <v>0</v>
      </c>
      <c r="I1922" s="32">
        <f t="shared" si="150"/>
        <v>0</v>
      </c>
      <c r="J1922" s="27">
        <f t="shared" si="151"/>
        <v>0</v>
      </c>
      <c r="K1922" s="80">
        <f t="shared" si="153"/>
        <v>1</v>
      </c>
      <c r="L1922" s="28">
        <f t="shared" si="152"/>
        <v>0</v>
      </c>
      <c r="M1922" s="28">
        <f t="shared" si="154"/>
        <v>0</v>
      </c>
    </row>
    <row r="1923" spans="1:13" ht="14.15" customHeight="1" x14ac:dyDescent="0.25">
      <c r="A1923" s="129">
        <v>16862104</v>
      </c>
      <c r="B1923" s="129" t="s">
        <v>265</v>
      </c>
      <c r="C1923" s="129" t="s">
        <v>266</v>
      </c>
      <c r="D1923" s="4" t="s">
        <v>2991</v>
      </c>
      <c r="E1923" s="6">
        <v>1</v>
      </c>
      <c r="F1923" s="6"/>
      <c r="G1923" s="7"/>
      <c r="H1923" s="122">
        <f>VLOOKUP(A1923,'NIP totaal 2020'!$A$4:$I$1943,9,0)</f>
        <v>0</v>
      </c>
      <c r="I1923" s="32">
        <f t="shared" si="150"/>
        <v>0</v>
      </c>
      <c r="J1923" s="27">
        <f t="shared" si="151"/>
        <v>0</v>
      </c>
      <c r="K1923" s="80">
        <f t="shared" si="153"/>
        <v>1</v>
      </c>
      <c r="L1923" s="28">
        <f t="shared" si="152"/>
        <v>0</v>
      </c>
      <c r="M1923" s="28">
        <f t="shared" si="154"/>
        <v>0</v>
      </c>
    </row>
    <row r="1924" spans="1:13" ht="14.15" customHeight="1" x14ac:dyDescent="0.25">
      <c r="A1924" s="129">
        <v>16862112</v>
      </c>
      <c r="B1924" s="129" t="s">
        <v>265</v>
      </c>
      <c r="C1924" s="129" t="s">
        <v>266</v>
      </c>
      <c r="D1924" s="4" t="s">
        <v>2991</v>
      </c>
      <c r="E1924" s="6">
        <v>1</v>
      </c>
      <c r="F1924" s="6"/>
      <c r="G1924" s="7"/>
      <c r="H1924" s="122">
        <f>VLOOKUP(A1924,'NIP totaal 2020'!$A$4:$I$1943,9,0)</f>
        <v>0</v>
      </c>
      <c r="I1924" s="32">
        <f t="shared" si="150"/>
        <v>0</v>
      </c>
      <c r="J1924" s="27">
        <f t="shared" si="151"/>
        <v>0</v>
      </c>
      <c r="K1924" s="80">
        <f t="shared" si="153"/>
        <v>1</v>
      </c>
      <c r="L1924" s="28">
        <f t="shared" si="152"/>
        <v>0</v>
      </c>
      <c r="M1924" s="28">
        <f t="shared" si="154"/>
        <v>0</v>
      </c>
    </row>
    <row r="1925" spans="1:13" ht="14.15" customHeight="1" x14ac:dyDescent="0.25">
      <c r="A1925" s="129">
        <v>16897080</v>
      </c>
      <c r="B1925" s="129" t="s">
        <v>265</v>
      </c>
      <c r="C1925" s="129" t="s">
        <v>266</v>
      </c>
      <c r="D1925" s="4" t="s">
        <v>2991</v>
      </c>
      <c r="E1925" s="6">
        <v>1</v>
      </c>
      <c r="F1925" s="6"/>
      <c r="G1925" s="7"/>
      <c r="H1925" s="122">
        <f>VLOOKUP(A1925,'NIP totaal 2020'!$A$4:$I$1943,9,0)</f>
        <v>0</v>
      </c>
      <c r="I1925" s="32">
        <f t="shared" si="150"/>
        <v>0</v>
      </c>
      <c r="J1925" s="27">
        <f t="shared" si="151"/>
        <v>0</v>
      </c>
      <c r="K1925" s="80">
        <f t="shared" si="153"/>
        <v>1</v>
      </c>
      <c r="L1925" s="28">
        <f t="shared" si="152"/>
        <v>0</v>
      </c>
      <c r="M1925" s="28">
        <f t="shared" si="154"/>
        <v>0</v>
      </c>
    </row>
    <row r="1926" spans="1:13" ht="14.15" customHeight="1" x14ac:dyDescent="0.25">
      <c r="A1926" s="129">
        <v>16938879</v>
      </c>
      <c r="B1926" s="129" t="s">
        <v>265</v>
      </c>
      <c r="C1926" s="129" t="s">
        <v>266</v>
      </c>
      <c r="D1926" s="4" t="s">
        <v>2991</v>
      </c>
      <c r="E1926" s="6">
        <v>1</v>
      </c>
      <c r="F1926" s="6"/>
      <c r="G1926" s="7"/>
      <c r="H1926" s="122">
        <f>VLOOKUP(A1926,'NIP totaal 2020'!$A$4:$I$1943,9,0)</f>
        <v>0</v>
      </c>
      <c r="I1926" s="32">
        <f t="shared" si="150"/>
        <v>0</v>
      </c>
      <c r="J1926" s="27">
        <f t="shared" si="151"/>
        <v>0</v>
      </c>
      <c r="K1926" s="80">
        <f t="shared" si="153"/>
        <v>1</v>
      </c>
      <c r="L1926" s="28">
        <f t="shared" si="152"/>
        <v>0</v>
      </c>
      <c r="M1926" s="28">
        <f t="shared" si="154"/>
        <v>0</v>
      </c>
    </row>
    <row r="1927" spans="1:13" ht="14.15" customHeight="1" x14ac:dyDescent="0.25">
      <c r="A1927" s="129">
        <v>16938887</v>
      </c>
      <c r="B1927" s="129" t="s">
        <v>265</v>
      </c>
      <c r="C1927" s="129" t="s">
        <v>266</v>
      </c>
      <c r="D1927" s="4" t="s">
        <v>2991</v>
      </c>
      <c r="E1927" s="6">
        <v>1</v>
      </c>
      <c r="F1927" s="6"/>
      <c r="G1927" s="7"/>
      <c r="H1927" s="122">
        <f>VLOOKUP(A1927,'NIP totaal 2020'!$A$4:$I$1943,9,0)</f>
        <v>0</v>
      </c>
      <c r="I1927" s="32">
        <f t="shared" si="150"/>
        <v>0</v>
      </c>
      <c r="J1927" s="27">
        <f t="shared" si="151"/>
        <v>0</v>
      </c>
      <c r="K1927" s="80">
        <f t="shared" si="153"/>
        <v>1</v>
      </c>
      <c r="L1927" s="28">
        <f t="shared" si="152"/>
        <v>0</v>
      </c>
      <c r="M1927" s="28">
        <f t="shared" si="154"/>
        <v>0</v>
      </c>
    </row>
    <row r="1928" spans="1:13" ht="14.15" customHeight="1" x14ac:dyDescent="0.25">
      <c r="A1928" s="129">
        <v>16798708</v>
      </c>
      <c r="B1928" s="129" t="s">
        <v>2781</v>
      </c>
      <c r="C1928" s="129" t="s">
        <v>2782</v>
      </c>
      <c r="D1928" s="4" t="s">
        <v>2991</v>
      </c>
      <c r="E1928" s="6">
        <v>28</v>
      </c>
      <c r="F1928" s="6"/>
      <c r="G1928" s="7"/>
      <c r="H1928" s="122">
        <f>VLOOKUP(A1928,'NIP totaal 2020'!$A$4:$I$1943,9,0)</f>
        <v>0</v>
      </c>
      <c r="I1928" s="32">
        <f t="shared" si="150"/>
        <v>0</v>
      </c>
      <c r="J1928" s="27">
        <f t="shared" si="151"/>
        <v>0</v>
      </c>
      <c r="K1928" s="80">
        <f t="shared" si="153"/>
        <v>1</v>
      </c>
      <c r="L1928" s="28">
        <f t="shared" si="152"/>
        <v>0</v>
      </c>
      <c r="M1928" s="28">
        <f t="shared" si="154"/>
        <v>0</v>
      </c>
    </row>
    <row r="1929" spans="1:13" ht="14.15" customHeight="1" x14ac:dyDescent="0.25">
      <c r="A1929" s="129">
        <v>16894391</v>
      </c>
      <c r="B1929" s="129" t="s">
        <v>90</v>
      </c>
      <c r="C1929" s="129" t="s">
        <v>91</v>
      </c>
      <c r="D1929" s="4" t="s">
        <v>2991</v>
      </c>
      <c r="E1929" s="6">
        <v>1</v>
      </c>
      <c r="F1929" s="6"/>
      <c r="G1929" s="7"/>
      <c r="H1929" s="122">
        <f>VLOOKUP(A1929,'NIP totaal 2020'!$A$4:$I$1943,9,0)</f>
        <v>0</v>
      </c>
      <c r="I1929" s="32">
        <f t="shared" si="150"/>
        <v>0</v>
      </c>
      <c r="J1929" s="27">
        <f t="shared" si="151"/>
        <v>0</v>
      </c>
      <c r="K1929" s="80">
        <f t="shared" si="153"/>
        <v>1</v>
      </c>
      <c r="L1929" s="28">
        <f t="shared" si="152"/>
        <v>0</v>
      </c>
      <c r="M1929" s="28">
        <f t="shared" si="154"/>
        <v>0</v>
      </c>
    </row>
    <row r="1930" spans="1:13" ht="14.15" customHeight="1" x14ac:dyDescent="0.25">
      <c r="A1930" s="129">
        <v>16894871</v>
      </c>
      <c r="B1930" s="129" t="s">
        <v>90</v>
      </c>
      <c r="C1930" s="129" t="s">
        <v>91</v>
      </c>
      <c r="D1930" s="4" t="s">
        <v>2991</v>
      </c>
      <c r="E1930" s="6">
        <v>1</v>
      </c>
      <c r="F1930" s="6"/>
      <c r="G1930" s="7"/>
      <c r="H1930" s="122">
        <f>VLOOKUP(A1930,'NIP totaal 2020'!$A$4:$I$1943,9,0)</f>
        <v>0</v>
      </c>
      <c r="I1930" s="32">
        <f t="shared" si="150"/>
        <v>0</v>
      </c>
      <c r="J1930" s="27">
        <f t="shared" si="151"/>
        <v>0</v>
      </c>
      <c r="K1930" s="80">
        <f t="shared" si="153"/>
        <v>1</v>
      </c>
      <c r="L1930" s="28">
        <f t="shared" si="152"/>
        <v>0</v>
      </c>
      <c r="M1930" s="28">
        <f t="shared" si="154"/>
        <v>0</v>
      </c>
    </row>
    <row r="1931" spans="1:13" ht="14.15" customHeight="1" x14ac:dyDescent="0.25">
      <c r="A1931" s="129">
        <v>16901266</v>
      </c>
      <c r="B1931" s="129" t="s">
        <v>90</v>
      </c>
      <c r="C1931" s="129" t="s">
        <v>91</v>
      </c>
      <c r="D1931" s="4" t="s">
        <v>2991</v>
      </c>
      <c r="E1931" s="6">
        <v>2</v>
      </c>
      <c r="F1931" s="6"/>
      <c r="G1931" s="7"/>
      <c r="H1931" s="122">
        <f>VLOOKUP(A1931,'NIP totaal 2020'!$A$4:$I$1943,9,0)</f>
        <v>0</v>
      </c>
      <c r="I1931" s="32">
        <f t="shared" si="150"/>
        <v>0</v>
      </c>
      <c r="J1931" s="27">
        <f t="shared" si="151"/>
        <v>0</v>
      </c>
      <c r="K1931" s="80">
        <f t="shared" si="153"/>
        <v>1</v>
      </c>
      <c r="L1931" s="28">
        <f t="shared" si="152"/>
        <v>0</v>
      </c>
      <c r="M1931" s="28">
        <f t="shared" si="154"/>
        <v>0</v>
      </c>
    </row>
    <row r="1932" spans="1:13" ht="14.15" customHeight="1" x14ac:dyDescent="0.25">
      <c r="A1932" s="129">
        <v>16901460</v>
      </c>
      <c r="B1932" s="129" t="s">
        <v>90</v>
      </c>
      <c r="C1932" s="129" t="s">
        <v>91</v>
      </c>
      <c r="D1932" s="4" t="s">
        <v>2991</v>
      </c>
      <c r="E1932" s="6">
        <v>2</v>
      </c>
      <c r="F1932" s="6"/>
      <c r="G1932" s="7"/>
      <c r="H1932" s="122">
        <f>VLOOKUP(A1932,'NIP totaal 2020'!$A$4:$I$1943,9,0)</f>
        <v>0</v>
      </c>
      <c r="I1932" s="32">
        <f t="shared" ref="I1932:I1943" si="155">F1932/E1932</f>
        <v>0</v>
      </c>
      <c r="J1932" s="27">
        <f t="shared" ref="J1932:J1943" si="156">H1932/E1932*F1932</f>
        <v>0</v>
      </c>
      <c r="K1932" s="80">
        <f t="shared" si="153"/>
        <v>1</v>
      </c>
      <c r="L1932" s="28">
        <f t="shared" ref="L1932:L1943" si="157">G1932/E1932*F1932</f>
        <v>0</v>
      </c>
      <c r="M1932" s="28">
        <f t="shared" si="154"/>
        <v>0</v>
      </c>
    </row>
    <row r="1933" spans="1:13" ht="14.15" customHeight="1" x14ac:dyDescent="0.25">
      <c r="A1933" s="129">
        <v>16041437</v>
      </c>
      <c r="B1933" s="129" t="s">
        <v>2783</v>
      </c>
      <c r="C1933" s="129" t="s">
        <v>2784</v>
      </c>
      <c r="D1933" s="4" t="s">
        <v>2991</v>
      </c>
      <c r="E1933" s="6">
        <v>1</v>
      </c>
      <c r="F1933" s="6"/>
      <c r="G1933" s="7"/>
      <c r="H1933" s="122">
        <f>VLOOKUP(A1933,'NIP totaal 2020'!$A$4:$I$1943,9,0)</f>
        <v>0</v>
      </c>
      <c r="I1933" s="32">
        <f t="shared" si="155"/>
        <v>0</v>
      </c>
      <c r="J1933" s="27">
        <f t="shared" si="156"/>
        <v>0</v>
      </c>
      <c r="K1933" s="80">
        <f t="shared" ref="K1933:K1943" si="158">IF(H1933&gt;G1933, 0, 1)</f>
        <v>1</v>
      </c>
      <c r="L1933" s="28">
        <f t="shared" si="157"/>
        <v>0</v>
      </c>
      <c r="M1933" s="28">
        <f t="shared" ref="M1933:M1943" si="159">MIN(L1933,J1933)</f>
        <v>0</v>
      </c>
    </row>
    <row r="1934" spans="1:13" ht="14.15" customHeight="1" x14ac:dyDescent="0.25">
      <c r="A1934" s="129">
        <v>16938992</v>
      </c>
      <c r="B1934" s="129" t="s">
        <v>235</v>
      </c>
      <c r="C1934" s="129" t="s">
        <v>236</v>
      </c>
      <c r="D1934" s="4" t="s">
        <v>2991</v>
      </c>
      <c r="E1934" s="6">
        <v>56</v>
      </c>
      <c r="F1934" s="6"/>
      <c r="G1934" s="7"/>
      <c r="H1934" s="122">
        <f>VLOOKUP(A1934,'NIP totaal 2020'!$A$4:$I$1943,9,0)</f>
        <v>0</v>
      </c>
      <c r="I1934" s="32">
        <f t="shared" si="155"/>
        <v>0</v>
      </c>
      <c r="J1934" s="27">
        <f t="shared" si="156"/>
        <v>0</v>
      </c>
      <c r="K1934" s="80">
        <f t="shared" si="158"/>
        <v>1</v>
      </c>
      <c r="L1934" s="28">
        <f t="shared" si="157"/>
        <v>0</v>
      </c>
      <c r="M1934" s="28">
        <f t="shared" si="159"/>
        <v>0</v>
      </c>
    </row>
    <row r="1935" spans="1:13" ht="14.15" customHeight="1" x14ac:dyDescent="0.25">
      <c r="A1935" s="129">
        <v>16892003</v>
      </c>
      <c r="B1935" s="129" t="s">
        <v>316</v>
      </c>
      <c r="C1935" s="129" t="s">
        <v>317</v>
      </c>
      <c r="D1935" s="4" t="s">
        <v>2991</v>
      </c>
      <c r="E1935" s="6">
        <v>7</v>
      </c>
      <c r="F1935" s="6"/>
      <c r="G1935" s="7"/>
      <c r="H1935" s="122">
        <f>VLOOKUP(A1935,'NIP totaal 2020'!$A$4:$I$1943,9,0)</f>
        <v>0</v>
      </c>
      <c r="I1935" s="32">
        <f t="shared" si="155"/>
        <v>0</v>
      </c>
      <c r="J1935" s="27">
        <f t="shared" si="156"/>
        <v>0</v>
      </c>
      <c r="K1935" s="80">
        <f t="shared" si="158"/>
        <v>1</v>
      </c>
      <c r="L1935" s="28">
        <f t="shared" si="157"/>
        <v>0</v>
      </c>
      <c r="M1935" s="28">
        <f t="shared" si="159"/>
        <v>0</v>
      </c>
    </row>
    <row r="1936" spans="1:13" ht="14.15" customHeight="1" x14ac:dyDescent="0.25">
      <c r="A1936" s="129">
        <v>16892011</v>
      </c>
      <c r="B1936" s="129" t="s">
        <v>316</v>
      </c>
      <c r="C1936" s="129" t="s">
        <v>317</v>
      </c>
      <c r="D1936" s="4" t="s">
        <v>2991</v>
      </c>
      <c r="E1936" s="6">
        <v>14</v>
      </c>
      <c r="F1936" s="6"/>
      <c r="G1936" s="7"/>
      <c r="H1936" s="122">
        <f>VLOOKUP(A1936,'NIP totaal 2020'!$A$4:$I$1943,9,0)</f>
        <v>0</v>
      </c>
      <c r="I1936" s="32">
        <f t="shared" si="155"/>
        <v>0</v>
      </c>
      <c r="J1936" s="27">
        <f t="shared" si="156"/>
        <v>0</v>
      </c>
      <c r="K1936" s="80">
        <f t="shared" si="158"/>
        <v>1</v>
      </c>
      <c r="L1936" s="28">
        <f t="shared" si="157"/>
        <v>0</v>
      </c>
      <c r="M1936" s="28">
        <f t="shared" si="159"/>
        <v>0</v>
      </c>
    </row>
    <row r="1937" spans="1:13" ht="14.15" customHeight="1" x14ac:dyDescent="0.25">
      <c r="A1937" s="129">
        <v>16892038</v>
      </c>
      <c r="B1937" s="129" t="s">
        <v>316</v>
      </c>
      <c r="C1937" s="129" t="s">
        <v>317</v>
      </c>
      <c r="D1937" s="4" t="s">
        <v>2991</v>
      </c>
      <c r="E1937" s="6">
        <v>112</v>
      </c>
      <c r="F1937" s="6"/>
      <c r="G1937" s="7"/>
      <c r="H1937" s="122">
        <f>VLOOKUP(A1937,'NIP totaal 2020'!$A$4:$I$1943,9,0)</f>
        <v>0</v>
      </c>
      <c r="I1937" s="32">
        <f t="shared" si="155"/>
        <v>0</v>
      </c>
      <c r="J1937" s="27">
        <f t="shared" si="156"/>
        <v>0</v>
      </c>
      <c r="K1937" s="80">
        <f t="shared" si="158"/>
        <v>1</v>
      </c>
      <c r="L1937" s="28">
        <f t="shared" si="157"/>
        <v>0</v>
      </c>
      <c r="M1937" s="28">
        <f t="shared" si="159"/>
        <v>0</v>
      </c>
    </row>
    <row r="1938" spans="1:13" ht="14.15" customHeight="1" x14ac:dyDescent="0.25">
      <c r="A1938" s="129">
        <v>16938976</v>
      </c>
      <c r="B1938" s="129" t="s">
        <v>316</v>
      </c>
      <c r="C1938" s="129" t="s">
        <v>317</v>
      </c>
      <c r="D1938" s="4" t="s">
        <v>2991</v>
      </c>
      <c r="E1938" s="6">
        <v>112</v>
      </c>
      <c r="F1938" s="6"/>
      <c r="G1938" s="7"/>
      <c r="H1938" s="122">
        <f>VLOOKUP(A1938,'NIP totaal 2020'!$A$4:$I$1943,9,0)</f>
        <v>0</v>
      </c>
      <c r="I1938" s="32">
        <f t="shared" si="155"/>
        <v>0</v>
      </c>
      <c r="J1938" s="27">
        <f t="shared" si="156"/>
        <v>0</v>
      </c>
      <c r="K1938" s="80">
        <f t="shared" si="158"/>
        <v>1</v>
      </c>
      <c r="L1938" s="28">
        <f t="shared" si="157"/>
        <v>0</v>
      </c>
      <c r="M1938" s="28">
        <f t="shared" si="159"/>
        <v>0</v>
      </c>
    </row>
    <row r="1939" spans="1:13" ht="14.15" customHeight="1" x14ac:dyDescent="0.25">
      <c r="A1939" s="129">
        <v>16944372</v>
      </c>
      <c r="B1939" s="129" t="s">
        <v>316</v>
      </c>
      <c r="C1939" s="129" t="s">
        <v>317</v>
      </c>
      <c r="D1939" s="4" t="s">
        <v>2991</v>
      </c>
      <c r="E1939" s="6">
        <v>14</v>
      </c>
      <c r="F1939" s="6"/>
      <c r="G1939" s="7"/>
      <c r="H1939" s="122">
        <f>VLOOKUP(A1939,'NIP totaal 2020'!$A$4:$I$1943,9,0)</f>
        <v>0</v>
      </c>
      <c r="I1939" s="32">
        <f t="shared" si="155"/>
        <v>0</v>
      </c>
      <c r="J1939" s="27">
        <f t="shared" si="156"/>
        <v>0</v>
      </c>
      <c r="K1939" s="80">
        <f t="shared" si="158"/>
        <v>1</v>
      </c>
      <c r="L1939" s="28">
        <f t="shared" si="157"/>
        <v>0</v>
      </c>
      <c r="M1939" s="28">
        <f t="shared" si="159"/>
        <v>0</v>
      </c>
    </row>
    <row r="1940" spans="1:13" ht="14.15" customHeight="1" x14ac:dyDescent="0.25">
      <c r="A1940" s="129">
        <v>16944380</v>
      </c>
      <c r="B1940" s="129" t="s">
        <v>316</v>
      </c>
      <c r="C1940" s="129" t="s">
        <v>317</v>
      </c>
      <c r="D1940" s="4" t="s">
        <v>2991</v>
      </c>
      <c r="E1940" s="6">
        <v>7</v>
      </c>
      <c r="F1940" s="6"/>
      <c r="G1940" s="7"/>
      <c r="H1940" s="122">
        <f>VLOOKUP(A1940,'NIP totaal 2020'!$A$4:$I$1943,9,0)</f>
        <v>0</v>
      </c>
      <c r="I1940" s="32">
        <f t="shared" si="155"/>
        <v>0</v>
      </c>
      <c r="J1940" s="27">
        <f t="shared" si="156"/>
        <v>0</v>
      </c>
      <c r="K1940" s="80">
        <f t="shared" si="158"/>
        <v>1</v>
      </c>
      <c r="L1940" s="28">
        <f t="shared" si="157"/>
        <v>0</v>
      </c>
      <c r="M1940" s="28">
        <f t="shared" si="159"/>
        <v>0</v>
      </c>
    </row>
    <row r="1941" spans="1:13" ht="14.15" customHeight="1" x14ac:dyDescent="0.25">
      <c r="A1941" s="129">
        <v>16937279</v>
      </c>
      <c r="B1941" s="129" t="s">
        <v>443</v>
      </c>
      <c r="C1941" s="129" t="s">
        <v>444</v>
      </c>
      <c r="D1941" s="4" t="s">
        <v>2991</v>
      </c>
      <c r="E1941" s="6">
        <v>1</v>
      </c>
      <c r="F1941" s="6"/>
      <c r="G1941" s="7"/>
      <c r="H1941" s="122">
        <f>VLOOKUP(A1941,'NIP totaal 2020'!$A$4:$I$1943,9,0)</f>
        <v>0</v>
      </c>
      <c r="I1941" s="32">
        <f t="shared" si="155"/>
        <v>0</v>
      </c>
      <c r="J1941" s="27">
        <f t="shared" si="156"/>
        <v>0</v>
      </c>
      <c r="K1941" s="80">
        <f t="shared" si="158"/>
        <v>1</v>
      </c>
      <c r="L1941" s="28">
        <f t="shared" si="157"/>
        <v>0</v>
      </c>
      <c r="M1941" s="28">
        <f t="shared" si="159"/>
        <v>0</v>
      </c>
    </row>
    <row r="1942" spans="1:13" ht="14.15" customHeight="1" x14ac:dyDescent="0.25">
      <c r="A1942" s="129">
        <v>16943325</v>
      </c>
      <c r="B1942" s="129" t="s">
        <v>443</v>
      </c>
      <c r="C1942" s="129" t="s">
        <v>444</v>
      </c>
      <c r="D1942" s="4" t="s">
        <v>2991</v>
      </c>
      <c r="E1942" s="6">
        <v>30</v>
      </c>
      <c r="F1942" s="6"/>
      <c r="G1942" s="7"/>
      <c r="H1942" s="122">
        <f>VLOOKUP(A1942,'NIP totaal 2020'!$A$4:$I$1943,9,0)</f>
        <v>0</v>
      </c>
      <c r="I1942" s="32">
        <f t="shared" si="155"/>
        <v>0</v>
      </c>
      <c r="J1942" s="27">
        <f t="shared" si="156"/>
        <v>0</v>
      </c>
      <c r="K1942" s="80">
        <f t="shared" si="158"/>
        <v>1</v>
      </c>
      <c r="L1942" s="28">
        <f t="shared" si="157"/>
        <v>0</v>
      </c>
      <c r="M1942" s="28">
        <f t="shared" si="159"/>
        <v>0</v>
      </c>
    </row>
    <row r="1943" spans="1:13" ht="14.15" customHeight="1" x14ac:dyDescent="0.25">
      <c r="A1943" s="129">
        <v>16961765</v>
      </c>
      <c r="B1943" s="129" t="s">
        <v>443</v>
      </c>
      <c r="C1943" s="129" t="s">
        <v>444</v>
      </c>
      <c r="D1943" s="4" t="s">
        <v>2991</v>
      </c>
      <c r="E1943" s="6">
        <v>30</v>
      </c>
      <c r="F1943" s="6"/>
      <c r="G1943" s="7"/>
      <c r="H1943" s="122">
        <f>VLOOKUP(A1943,'NIP totaal 2020'!$A$4:$I$1943,9,0)</f>
        <v>0</v>
      </c>
      <c r="I1943" s="32">
        <f t="shared" si="155"/>
        <v>0</v>
      </c>
      <c r="J1943" s="27">
        <f t="shared" si="156"/>
        <v>0</v>
      </c>
      <c r="K1943" s="80">
        <f t="shared" si="158"/>
        <v>1</v>
      </c>
      <c r="L1943" s="28">
        <f t="shared" si="157"/>
        <v>0</v>
      </c>
      <c r="M1943" s="28">
        <f t="shared" si="159"/>
        <v>0</v>
      </c>
    </row>
    <row r="1944" spans="1:13" ht="12" customHeight="1" x14ac:dyDescent="0.25">
      <c r="A1944" s="126"/>
      <c r="B1944" s="126"/>
      <c r="C1944" s="126" t="s">
        <v>2624</v>
      </c>
      <c r="D1944" s="69"/>
      <c r="E1944" s="69"/>
      <c r="F1944" s="109">
        <f>SUM(F4:F1943)</f>
        <v>0</v>
      </c>
      <c r="G1944" s="69"/>
      <c r="H1944" s="69"/>
      <c r="I1944" s="69"/>
      <c r="J1944" s="69"/>
      <c r="K1944" s="69"/>
      <c r="L1944" s="69"/>
      <c r="M1944" s="69"/>
    </row>
    <row r="1945" spans="1:13" ht="12" customHeight="1" x14ac:dyDescent="0.25"/>
    <row r="1946" spans="1:13" ht="12" customHeight="1" x14ac:dyDescent="0.25"/>
    <row r="1947" spans="1:13" ht="12" customHeight="1" x14ac:dyDescent="0.25"/>
    <row r="1948" spans="1:13" ht="10.5" hidden="1" customHeight="1" x14ac:dyDescent="0.25"/>
  </sheetData>
  <pageMargins left="0.05" right="0.05" top="0.5" bottom="0.5" header="0" footer="0"/>
  <pageSetup orientation="portrait" horizontalDpi="300" verticalDpi="300" r:id="rId1"/>
  <extLst>
    <ext xmlns:x14="http://schemas.microsoft.com/office/spreadsheetml/2009/9/main" uri="{78C0D931-6437-407d-A8EE-F0AAD7539E65}">
      <x14:conditionalFormattings>
        <x14:conditionalFormatting xmlns:xm="http://schemas.microsoft.com/office/excel/2006/main">
          <x14:cfRule type="iconSet" priority="2" id="{D6208057-975A-45F5-A076-DEFF119E0ECF}">
            <x14:iconSet iconSet="3Symbols2" showValue="0" custom="1">
              <x14:cfvo type="percent">
                <xm:f>0</xm:f>
              </x14:cfvo>
              <x14:cfvo type="num">
                <xm:f>0</xm:f>
              </x14:cfvo>
              <x14:cfvo type="num">
                <xm:f>1</xm:f>
              </x14:cfvo>
              <x14:cfIcon iconSet="NoIcons" iconId="0"/>
              <x14:cfIcon iconSet="3Symbols2" iconId="0"/>
              <x14:cfIcon iconSet="3Symbols2" iconId="2"/>
            </x14:iconSet>
          </x14:cfRule>
          <xm:sqref>K4:K1943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tabColor rgb="FFF4B084"/>
  </sheetPr>
  <dimension ref="A1:Z11"/>
  <sheetViews>
    <sheetView zoomScaleNormal="100" workbookViewId="0">
      <selection activeCell="A38" sqref="A38"/>
    </sheetView>
  </sheetViews>
  <sheetFormatPr defaultColWidth="0" defaultRowHeight="10" customHeight="1" x14ac:dyDescent="0.25"/>
  <cols>
    <col min="1" max="1" width="26.81640625" customWidth="1"/>
    <col min="2" max="2" width="31" customWidth="1"/>
    <col min="3" max="3" width="23.81640625" bestFit="1" customWidth="1"/>
    <col min="4" max="4" width="34.81640625" bestFit="1" customWidth="1"/>
    <col min="5" max="5" width="30.1796875" bestFit="1" customWidth="1"/>
    <col min="6" max="6" width="35.81640625" customWidth="1"/>
    <col min="7" max="8" width="29.7265625" bestFit="1" customWidth="1"/>
    <col min="9" max="9" width="25" customWidth="1"/>
    <col min="10" max="10" width="32" customWidth="1"/>
    <col min="11" max="11" width="37" customWidth="1"/>
    <col min="12" max="12" width="24.453125" customWidth="1"/>
    <col min="13" max="13" width="25.453125" customWidth="1"/>
    <col min="14" max="14" width="26" customWidth="1"/>
    <col min="15" max="15" width="21.453125" bestFit="1" customWidth="1"/>
    <col min="16" max="16" width="26.453125" customWidth="1"/>
    <col min="17" max="17" width="21.453125" customWidth="1"/>
    <col min="18" max="18" width="25.1796875" bestFit="1" customWidth="1"/>
    <col min="19" max="23" width="11.453125" customWidth="1"/>
    <col min="24" max="26" width="0" hidden="1" customWidth="1"/>
    <col min="27" max="16384" width="11.453125" hidden="1"/>
  </cols>
  <sheetData>
    <row r="1" spans="1:22" ht="30.75" customHeight="1" thickBot="1" x14ac:dyDescent="0.5">
      <c r="A1" s="66" t="s">
        <v>583</v>
      </c>
      <c r="B1" s="66"/>
      <c r="C1" s="66"/>
      <c r="D1" s="66"/>
      <c r="E1" s="66"/>
      <c r="F1" s="66"/>
      <c r="G1" s="66"/>
      <c r="H1" s="66"/>
      <c r="I1" s="66"/>
      <c r="J1" s="66"/>
      <c r="K1" s="66"/>
      <c r="L1" s="66"/>
      <c r="M1" s="66"/>
      <c r="N1" s="66"/>
      <c r="O1" s="66"/>
      <c r="P1" s="66"/>
      <c r="Q1" s="66"/>
    </row>
    <row r="2" spans="1:22" ht="42.75" customHeight="1" thickTop="1" x14ac:dyDescent="0.25">
      <c r="A2" s="69" t="s">
        <v>24</v>
      </c>
      <c r="B2" s="69" t="s">
        <v>26</v>
      </c>
      <c r="C2" s="69" t="s">
        <v>17</v>
      </c>
      <c r="D2" s="69" t="s">
        <v>648</v>
      </c>
      <c r="E2" s="69" t="s">
        <v>33</v>
      </c>
      <c r="F2" s="70" t="s">
        <v>531</v>
      </c>
      <c r="G2" s="70" t="s">
        <v>2710</v>
      </c>
      <c r="H2" s="69" t="s">
        <v>532</v>
      </c>
      <c r="I2" s="70" t="s">
        <v>533</v>
      </c>
      <c r="J2" s="70" t="s">
        <v>534</v>
      </c>
      <c r="K2" s="70" t="s">
        <v>535</v>
      </c>
      <c r="L2" s="70" t="s">
        <v>57</v>
      </c>
      <c r="M2" s="70" t="s">
        <v>536</v>
      </c>
      <c r="N2" s="69" t="s">
        <v>537</v>
      </c>
      <c r="O2" s="69" t="s">
        <v>538</v>
      </c>
      <c r="P2" s="69" t="s">
        <v>39</v>
      </c>
      <c r="Q2" s="69" t="s">
        <v>539</v>
      </c>
      <c r="S2" s="41"/>
      <c r="T2" s="41"/>
      <c r="U2" s="41"/>
      <c r="V2" s="41"/>
    </row>
    <row r="3" spans="1:22" ht="39" customHeight="1" x14ac:dyDescent="0.25">
      <c r="A3" s="67" t="s">
        <v>586</v>
      </c>
      <c r="B3" s="67" t="s">
        <v>585</v>
      </c>
      <c r="C3" s="67" t="s">
        <v>526</v>
      </c>
      <c r="D3" s="67" t="s">
        <v>647</v>
      </c>
      <c r="E3" s="67" t="s">
        <v>646</v>
      </c>
      <c r="F3" s="67" t="s">
        <v>2996</v>
      </c>
      <c r="G3" s="67" t="s">
        <v>3015</v>
      </c>
      <c r="H3" s="67" t="s">
        <v>2698</v>
      </c>
      <c r="I3" s="68" t="s">
        <v>584</v>
      </c>
      <c r="J3" s="67" t="s">
        <v>527</v>
      </c>
      <c r="K3" s="68" t="s">
        <v>530</v>
      </c>
      <c r="L3" s="67" t="s">
        <v>588</v>
      </c>
      <c r="M3" s="67" t="s">
        <v>588</v>
      </c>
      <c r="N3" s="68" t="s">
        <v>530</v>
      </c>
      <c r="O3" s="68" t="s">
        <v>530</v>
      </c>
      <c r="P3" s="68" t="s">
        <v>530</v>
      </c>
      <c r="Q3" s="68" t="s">
        <v>530</v>
      </c>
      <c r="S3" s="41"/>
      <c r="T3" s="41"/>
      <c r="U3" s="41"/>
      <c r="V3" s="41"/>
    </row>
    <row r="4" spans="1:22" ht="14.15" customHeight="1" x14ac:dyDescent="0.25">
      <c r="A4" s="157" t="str">
        <f t="shared" ref="A4:A11" si="0">IF(AGB="","Selecteer AGB op vooblad",AGB)</f>
        <v>Selecteer AGB</v>
      </c>
      <c r="B4" s="83" t="str">
        <f t="shared" ref="B4:B11" si="1">_xlfn.IFNA(Ziekenhuis,"Selecteer ziekenhuis op voorblad")</f>
        <v>…</v>
      </c>
      <c r="C4" s="117" t="s">
        <v>2989</v>
      </c>
      <c r="D4" s="4">
        <v>1</v>
      </c>
      <c r="E4" s="57"/>
      <c r="F4" s="161" t="s">
        <v>543</v>
      </c>
      <c r="G4" s="5">
        <v>1</v>
      </c>
      <c r="H4" s="3"/>
      <c r="I4" s="82">
        <f>IF(E4=0,0,IF(E4&gt;0,H4-E4,""))</f>
        <v>0</v>
      </c>
      <c r="J4" s="83">
        <f>SUMIF('Inkoopwaarde (NAAM ZVZ) 2020'!$D$4:$D$1943,C4,'Inkoopwaarde (NAAM ZVZ) 2020'!$F$4:$F$1943)</f>
        <v>0</v>
      </c>
      <c r="K4" s="60">
        <f>IFERROR(H4/J4,0)</f>
        <v>0</v>
      </c>
      <c r="L4" s="29">
        <f>SUMIF('Inkoopwaarde (NAAM ZVZ) 2020'!$D$4:$D$1943,C4,'Inkoopwaarde (NAAM ZVZ) 2020'!$M$4:$M$1943)</f>
        <v>0</v>
      </c>
      <c r="M4" s="11">
        <f>IFERROR(L4/J4,0)</f>
        <v>0</v>
      </c>
      <c r="N4" s="30" t="str">
        <f t="shared" ref="N4:N11" si="2">IFERROR((1-M4/K4),"")</f>
        <v/>
      </c>
      <c r="O4" s="31">
        <f t="shared" ref="O4:O11" si="3">IFERROR(H4*N4,0)</f>
        <v>0</v>
      </c>
      <c r="P4" s="115"/>
      <c r="Q4" s="60">
        <f>IF(G4=1,O4-P4,O4)</f>
        <v>0</v>
      </c>
      <c r="S4" s="41"/>
      <c r="T4" s="41"/>
      <c r="U4" s="41"/>
      <c r="V4" s="41"/>
    </row>
    <row r="5" spans="1:22" ht="14.15" customHeight="1" x14ac:dyDescent="0.25">
      <c r="A5" s="157" t="str">
        <f t="shared" si="0"/>
        <v>Selecteer AGB</v>
      </c>
      <c r="B5" s="83" t="str">
        <f t="shared" si="1"/>
        <v>…</v>
      </c>
      <c r="C5" s="117" t="s">
        <v>2990</v>
      </c>
      <c r="D5" s="4">
        <v>2</v>
      </c>
      <c r="E5" s="57"/>
      <c r="F5" s="161" t="s">
        <v>543</v>
      </c>
      <c r="G5" s="5">
        <v>1</v>
      </c>
      <c r="H5" s="3"/>
      <c r="I5" s="82">
        <f t="shared" ref="I5:I11" si="4">IF(E5=0,0,IF(E5&gt;0,H5-E5,""))</f>
        <v>0</v>
      </c>
      <c r="J5" s="83">
        <f>SUMIF('Inkoopwaarde (NAAM ZVZ) 2020'!$D$4:$D$1943,C5,'Inkoopwaarde (NAAM ZVZ) 2020'!$F$4:$F$1943)</f>
        <v>0</v>
      </c>
      <c r="K5" s="60">
        <f t="shared" ref="K5:K11" si="5">IFERROR(H5/J5,0)</f>
        <v>0</v>
      </c>
      <c r="L5" s="29">
        <f>SUMIF('Inkoopwaarde (NAAM ZVZ) 2020'!$D$4:$D$1943,C5,'Inkoopwaarde (NAAM ZVZ) 2020'!$M$4:$M$1943)</f>
        <v>0</v>
      </c>
      <c r="M5" s="11">
        <f t="shared" ref="M5:M11" si="6">IFERROR(L5/J5,0)</f>
        <v>0</v>
      </c>
      <c r="N5" s="30" t="str">
        <f t="shared" si="2"/>
        <v/>
      </c>
      <c r="O5" s="31">
        <f t="shared" si="3"/>
        <v>0</v>
      </c>
      <c r="P5" s="115"/>
      <c r="Q5" s="60">
        <f t="shared" ref="Q5:Q11" si="7">IF(G5=1,O5-P5,O5)</f>
        <v>0</v>
      </c>
      <c r="S5" s="41"/>
      <c r="T5" s="41"/>
      <c r="U5" s="41"/>
      <c r="V5" s="41"/>
    </row>
    <row r="6" spans="1:22" ht="14.15" customHeight="1" x14ac:dyDescent="0.25">
      <c r="A6" s="157" t="str">
        <f t="shared" si="0"/>
        <v>Selecteer AGB</v>
      </c>
      <c r="B6" s="83" t="str">
        <f t="shared" si="1"/>
        <v>…</v>
      </c>
      <c r="C6" s="4" t="s">
        <v>2991</v>
      </c>
      <c r="D6" s="4">
        <v>3</v>
      </c>
      <c r="E6" s="57"/>
      <c r="F6" s="161" t="s">
        <v>2994</v>
      </c>
      <c r="G6" s="5">
        <v>0</v>
      </c>
      <c r="H6" s="3"/>
      <c r="I6" s="82">
        <f t="shared" si="4"/>
        <v>0</v>
      </c>
      <c r="J6" s="83">
        <f>SUMIF('Inkoopwaarde (NAAM ZVZ) 2020'!$D$4:$D$1943,C6,'Inkoopwaarde (NAAM ZVZ) 2020'!$F$4:$F$1943)</f>
        <v>0</v>
      </c>
      <c r="K6" s="60">
        <f t="shared" si="5"/>
        <v>0</v>
      </c>
      <c r="L6" s="29">
        <f>SUMIF('Inkoopwaarde (NAAM ZVZ) 2020'!$D$4:$D$1943,C6,'Inkoopwaarde (NAAM ZVZ) 2020'!$M$4:$M$1943)</f>
        <v>0</v>
      </c>
      <c r="M6" s="11">
        <f t="shared" si="6"/>
        <v>0</v>
      </c>
      <c r="N6" s="30" t="str">
        <f t="shared" si="2"/>
        <v/>
      </c>
      <c r="O6" s="31">
        <f t="shared" si="3"/>
        <v>0</v>
      </c>
      <c r="P6" s="115"/>
      <c r="Q6" s="60">
        <f t="shared" si="7"/>
        <v>0</v>
      </c>
      <c r="S6" s="41"/>
      <c r="T6" s="41"/>
      <c r="U6" s="41"/>
      <c r="V6" s="41"/>
    </row>
    <row r="7" spans="1:22" ht="14.15" customHeight="1" x14ac:dyDescent="0.25">
      <c r="A7" s="157" t="str">
        <f t="shared" si="0"/>
        <v>Selecteer AGB</v>
      </c>
      <c r="B7" s="83" t="str">
        <f t="shared" si="1"/>
        <v>…</v>
      </c>
      <c r="C7" s="4" t="s">
        <v>2991</v>
      </c>
      <c r="D7" s="4">
        <v>4</v>
      </c>
      <c r="E7" s="57"/>
      <c r="F7" s="161" t="s">
        <v>2994</v>
      </c>
      <c r="G7" s="5"/>
      <c r="H7" s="3"/>
      <c r="I7" s="82">
        <f t="shared" si="4"/>
        <v>0</v>
      </c>
      <c r="J7" s="83">
        <f>SUMIF('Inkoopwaarde (NAAM ZVZ) 2020'!$D$4:$D$1943,C7,'Inkoopwaarde (NAAM ZVZ) 2020'!$F$4:$F$1943)</f>
        <v>0</v>
      </c>
      <c r="K7" s="60">
        <f t="shared" si="5"/>
        <v>0</v>
      </c>
      <c r="L7" s="29">
        <f>SUMIF('Inkoopwaarde (NAAM ZVZ) 2020'!$D$4:$D$1943,C7,'Inkoopwaarde (NAAM ZVZ) 2020'!$M$4:$M$1943)</f>
        <v>0</v>
      </c>
      <c r="M7" s="11">
        <f t="shared" si="6"/>
        <v>0</v>
      </c>
      <c r="N7" s="30" t="str">
        <f t="shared" si="2"/>
        <v/>
      </c>
      <c r="O7" s="31">
        <f t="shared" si="3"/>
        <v>0</v>
      </c>
      <c r="P7" s="115"/>
      <c r="Q7" s="60">
        <f t="shared" si="7"/>
        <v>0</v>
      </c>
      <c r="S7" s="41"/>
      <c r="T7" s="41"/>
      <c r="U7" s="41"/>
      <c r="V7" s="41"/>
    </row>
    <row r="8" spans="1:22" ht="14.15" customHeight="1" x14ac:dyDescent="0.25">
      <c r="A8" s="157" t="str">
        <f t="shared" si="0"/>
        <v>Selecteer AGB</v>
      </c>
      <c r="B8" s="83" t="str">
        <f t="shared" si="1"/>
        <v>…</v>
      </c>
      <c r="C8" s="4" t="s">
        <v>2991</v>
      </c>
      <c r="D8" s="4">
        <v>5</v>
      </c>
      <c r="E8" s="57"/>
      <c r="F8" s="161" t="s">
        <v>2993</v>
      </c>
      <c r="G8" s="5">
        <v>0</v>
      </c>
      <c r="H8" s="3"/>
      <c r="I8" s="82">
        <f t="shared" si="4"/>
        <v>0</v>
      </c>
      <c r="J8" s="83">
        <f>SUMIF('Inkoopwaarde (NAAM ZVZ) 2020'!$D$4:$D$1943,C8,'Inkoopwaarde (NAAM ZVZ) 2020'!$F$4:$F$1943)</f>
        <v>0</v>
      </c>
      <c r="K8" s="60">
        <f t="shared" si="5"/>
        <v>0</v>
      </c>
      <c r="L8" s="29">
        <f>SUMIF('Inkoopwaarde (NAAM ZVZ) 2020'!$D$4:$D$1943,C8,'Inkoopwaarde (NAAM ZVZ) 2020'!$M$4:$M$1943)</f>
        <v>0</v>
      </c>
      <c r="M8" s="11">
        <f t="shared" si="6"/>
        <v>0</v>
      </c>
      <c r="N8" s="30" t="str">
        <f t="shared" si="2"/>
        <v/>
      </c>
      <c r="O8" s="31">
        <f t="shared" si="3"/>
        <v>0</v>
      </c>
      <c r="P8" s="115"/>
      <c r="Q8" s="60">
        <f t="shared" si="7"/>
        <v>0</v>
      </c>
      <c r="S8" s="41"/>
      <c r="T8" s="41"/>
      <c r="U8" s="41"/>
      <c r="V8" s="41"/>
    </row>
    <row r="9" spans="1:22" ht="14.15" customHeight="1" x14ac:dyDescent="0.25">
      <c r="A9" s="157" t="str">
        <f t="shared" si="0"/>
        <v>Selecteer AGB</v>
      </c>
      <c r="B9" s="83" t="str">
        <f t="shared" si="1"/>
        <v>…</v>
      </c>
      <c r="C9" s="4" t="s">
        <v>2991</v>
      </c>
      <c r="D9" s="4">
        <v>6</v>
      </c>
      <c r="E9" s="57"/>
      <c r="F9" s="161" t="s">
        <v>2993</v>
      </c>
      <c r="G9" s="5"/>
      <c r="H9" s="3"/>
      <c r="I9" s="82">
        <f t="shared" si="4"/>
        <v>0</v>
      </c>
      <c r="J9" s="83">
        <f>SUMIF('Inkoopwaarde (NAAM ZVZ) 2020'!$D$4:$D$1943,C9,'Inkoopwaarde (NAAM ZVZ) 2020'!$F$4:$F$1943)</f>
        <v>0</v>
      </c>
      <c r="K9" s="60">
        <f t="shared" si="5"/>
        <v>0</v>
      </c>
      <c r="L9" s="29">
        <f>SUMIF('Inkoopwaarde (NAAM ZVZ) 2020'!$D$4:$D$1943,C9,'Inkoopwaarde (NAAM ZVZ) 2020'!$M$4:$M$1943)</f>
        <v>0</v>
      </c>
      <c r="M9" s="11">
        <f t="shared" si="6"/>
        <v>0</v>
      </c>
      <c r="N9" s="30" t="str">
        <f t="shared" si="2"/>
        <v/>
      </c>
      <c r="O9" s="31">
        <f t="shared" si="3"/>
        <v>0</v>
      </c>
      <c r="P9" s="115"/>
      <c r="Q9" s="60">
        <f t="shared" si="7"/>
        <v>0</v>
      </c>
      <c r="S9" s="41"/>
      <c r="T9" s="41"/>
      <c r="U9" s="41"/>
      <c r="V9" s="41"/>
    </row>
    <row r="10" spans="1:22" ht="14.15" customHeight="1" x14ac:dyDescent="0.25">
      <c r="A10" s="157" t="str">
        <f t="shared" si="0"/>
        <v>Selecteer AGB</v>
      </c>
      <c r="B10" s="83" t="str">
        <f t="shared" si="1"/>
        <v>…</v>
      </c>
      <c r="C10" s="4" t="s">
        <v>2991</v>
      </c>
      <c r="D10" s="4">
        <v>7</v>
      </c>
      <c r="E10" s="57"/>
      <c r="F10" s="161" t="s">
        <v>2993</v>
      </c>
      <c r="G10" s="5"/>
      <c r="H10" s="3"/>
      <c r="I10" s="82">
        <f t="shared" si="4"/>
        <v>0</v>
      </c>
      <c r="J10" s="83">
        <f>SUMIF('Inkoopwaarde (NAAM ZVZ) 2020'!$D$4:$D$1943,C10,'Inkoopwaarde (NAAM ZVZ) 2020'!$F$4:$F$1943)</f>
        <v>0</v>
      </c>
      <c r="K10" s="60">
        <f t="shared" si="5"/>
        <v>0</v>
      </c>
      <c r="L10" s="29">
        <f>SUMIF('Inkoopwaarde (NAAM ZVZ) 2020'!$D$4:$D$1943,C10,'Inkoopwaarde (NAAM ZVZ) 2020'!$M$4:$M$1943)</f>
        <v>0</v>
      </c>
      <c r="M10" s="11">
        <f t="shared" si="6"/>
        <v>0</v>
      </c>
      <c r="N10" s="30" t="str">
        <f t="shared" si="2"/>
        <v/>
      </c>
      <c r="O10" s="31">
        <f t="shared" si="3"/>
        <v>0</v>
      </c>
      <c r="P10" s="115"/>
      <c r="Q10" s="60">
        <f t="shared" si="7"/>
        <v>0</v>
      </c>
      <c r="S10" s="41"/>
      <c r="T10" s="41"/>
      <c r="U10" s="41"/>
      <c r="V10" s="41"/>
    </row>
    <row r="11" spans="1:22" ht="14" customHeight="1" x14ac:dyDescent="0.25">
      <c r="A11" s="157" t="str">
        <f t="shared" si="0"/>
        <v>Selecteer AGB</v>
      </c>
      <c r="B11" s="83" t="str">
        <f t="shared" si="1"/>
        <v>…</v>
      </c>
      <c r="C11" s="4" t="s">
        <v>2991</v>
      </c>
      <c r="D11" s="4">
        <v>8</v>
      </c>
      <c r="E11" s="57"/>
      <c r="F11" s="161" t="s">
        <v>2993</v>
      </c>
      <c r="G11" s="5"/>
      <c r="H11" s="3"/>
      <c r="I11" s="82">
        <f t="shared" si="4"/>
        <v>0</v>
      </c>
      <c r="J11" s="83">
        <f>SUMIF('Inkoopwaarde (NAAM ZVZ) 2020'!$D$4:$D$1943,C11,'Inkoopwaarde (NAAM ZVZ) 2020'!$F$4:$F$1943)</f>
        <v>0</v>
      </c>
      <c r="K11" s="60">
        <f t="shared" si="5"/>
        <v>0</v>
      </c>
      <c r="L11" s="29">
        <f>SUMIF('Inkoopwaarde (NAAM ZVZ) 2020'!$D$4:$D$1943,C11,'Inkoopwaarde (NAAM ZVZ) 2020'!$M$4:$M$1943)</f>
        <v>0</v>
      </c>
      <c r="M11" s="11">
        <f t="shared" si="6"/>
        <v>0</v>
      </c>
      <c r="N11" s="30" t="str">
        <f t="shared" si="2"/>
        <v/>
      </c>
      <c r="O11" s="31">
        <f t="shared" si="3"/>
        <v>0</v>
      </c>
      <c r="P11" s="115"/>
      <c r="Q11" s="60">
        <f t="shared" si="7"/>
        <v>0</v>
      </c>
      <c r="S11" s="41"/>
      <c r="T11" s="41"/>
      <c r="U11" s="41"/>
      <c r="V11" s="41"/>
    </row>
  </sheetData>
  <pageMargins left="0.05" right="0.05" top="0.5" bottom="0.5" header="0" footer="0"/>
  <pageSetup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EB679D-D6E9-4B21-9D9E-061220F3A4FD}">
  <sheetPr codeName="Sheet7">
    <tabColor rgb="FFC6E0B4"/>
  </sheetPr>
  <dimension ref="A1:J2407"/>
  <sheetViews>
    <sheetView topLeftCell="A2074" zoomScaleNormal="100" workbookViewId="0">
      <selection activeCell="H4" sqref="H4:I2114"/>
    </sheetView>
  </sheetViews>
  <sheetFormatPr defaultColWidth="0" defaultRowHeight="12" zeroHeight="1" x14ac:dyDescent="0.25"/>
  <cols>
    <col min="1" max="1" width="16.54296875" customWidth="1"/>
    <col min="2" max="3" width="16.54296875" style="125" customWidth="1"/>
    <col min="4" max="4" width="18.08984375" customWidth="1"/>
    <col min="5" max="5" width="16.54296875" customWidth="1"/>
    <col min="6" max="6" width="33.81640625" customWidth="1"/>
    <col min="7" max="7" width="22.81640625" customWidth="1"/>
    <col min="8" max="8" width="24.54296875" customWidth="1"/>
    <col min="9" max="9" width="28.1796875" customWidth="1"/>
    <col min="10" max="10" width="9.1796875" customWidth="1"/>
    <col min="11" max="16384" width="9.1796875" hidden="1"/>
  </cols>
  <sheetData>
    <row r="1" spans="1:9" ht="19.5" x14ac:dyDescent="0.45">
      <c r="A1" s="61" t="s">
        <v>540</v>
      </c>
      <c r="B1" s="133"/>
      <c r="C1" s="133"/>
      <c r="D1" s="61"/>
      <c r="E1" s="61"/>
      <c r="F1" s="61"/>
      <c r="G1" s="61"/>
      <c r="H1" s="71"/>
      <c r="I1" s="61"/>
    </row>
    <row r="2" spans="1:9" ht="44" thickTop="1" x14ac:dyDescent="0.35">
      <c r="A2" s="130" t="s">
        <v>7</v>
      </c>
      <c r="B2" s="134" t="s">
        <v>65</v>
      </c>
      <c r="C2" s="134" t="s">
        <v>66</v>
      </c>
      <c r="D2" s="72" t="s">
        <v>15</v>
      </c>
      <c r="E2" s="72" t="s">
        <v>42</v>
      </c>
      <c r="F2" s="72" t="s">
        <v>2716</v>
      </c>
      <c r="G2" s="72" t="s">
        <v>2717</v>
      </c>
      <c r="H2" s="72" t="s">
        <v>51</v>
      </c>
      <c r="I2" s="72" t="s">
        <v>49</v>
      </c>
    </row>
    <row r="3" spans="1:9" ht="179.25" customHeight="1" x14ac:dyDescent="0.25">
      <c r="A3" s="131" t="s">
        <v>67</v>
      </c>
      <c r="B3" s="62" t="s">
        <v>68</v>
      </c>
      <c r="C3" s="62" t="s">
        <v>69</v>
      </c>
      <c r="D3" s="62" t="s">
        <v>70</v>
      </c>
      <c r="E3" s="62" t="s">
        <v>2651</v>
      </c>
      <c r="F3" s="62" t="s">
        <v>2719</v>
      </c>
      <c r="G3" s="62" t="s">
        <v>2720</v>
      </c>
      <c r="H3" s="63" t="s">
        <v>71</v>
      </c>
      <c r="I3" s="63" t="s">
        <v>71</v>
      </c>
    </row>
    <row r="4" spans="1:9" x14ac:dyDescent="0.25">
      <c r="A4" s="132">
        <v>14309602</v>
      </c>
      <c r="B4" s="135" t="s">
        <v>72</v>
      </c>
      <c r="C4" s="135" t="s">
        <v>73</v>
      </c>
      <c r="D4" s="10">
        <v>1</v>
      </c>
      <c r="E4" s="10"/>
      <c r="F4" s="9"/>
      <c r="G4" s="9"/>
      <c r="H4" s="26">
        <f>E4/D4</f>
        <v>0</v>
      </c>
      <c r="I4" s="11">
        <f>IFERROR(G4/H4,0)</f>
        <v>0</v>
      </c>
    </row>
    <row r="5" spans="1:9" x14ac:dyDescent="0.25">
      <c r="A5" s="132">
        <v>14771918</v>
      </c>
      <c r="B5" s="135" t="s">
        <v>74</v>
      </c>
      <c r="C5" s="135" t="s">
        <v>75</v>
      </c>
      <c r="D5" s="10">
        <v>4</v>
      </c>
      <c r="E5" s="10"/>
      <c r="F5" s="9" t="s">
        <v>2718</v>
      </c>
      <c r="G5" s="9"/>
      <c r="H5" s="26">
        <f t="shared" ref="H5:H14" si="0">E5/D5</f>
        <v>0</v>
      </c>
      <c r="I5" s="11">
        <f t="shared" ref="I5:I14" si="1">IFERROR(G5/H5,0)</f>
        <v>0</v>
      </c>
    </row>
    <row r="6" spans="1:9" x14ac:dyDescent="0.25">
      <c r="A6" s="132">
        <v>14895706</v>
      </c>
      <c r="B6" s="135" t="s">
        <v>72</v>
      </c>
      <c r="C6" s="135" t="s">
        <v>73</v>
      </c>
      <c r="D6" s="10">
        <v>1</v>
      </c>
      <c r="E6" s="10"/>
      <c r="F6" s="9"/>
      <c r="G6" s="9"/>
      <c r="H6" s="26">
        <f t="shared" si="0"/>
        <v>0</v>
      </c>
      <c r="I6" s="11">
        <f t="shared" si="1"/>
        <v>0</v>
      </c>
    </row>
    <row r="7" spans="1:9" x14ac:dyDescent="0.25">
      <c r="A7" s="132">
        <v>14991349</v>
      </c>
      <c r="B7" s="135" t="s">
        <v>76</v>
      </c>
      <c r="C7" s="135" t="s">
        <v>77</v>
      </c>
      <c r="D7" s="10">
        <v>28</v>
      </c>
      <c r="E7" s="10"/>
      <c r="F7" s="9"/>
      <c r="G7" s="9"/>
      <c r="H7" s="26">
        <f t="shared" si="0"/>
        <v>0</v>
      </c>
      <c r="I7" s="11">
        <f t="shared" si="1"/>
        <v>0</v>
      </c>
    </row>
    <row r="8" spans="1:9" x14ac:dyDescent="0.25">
      <c r="A8" s="132">
        <v>15050203</v>
      </c>
      <c r="B8" s="135" t="s">
        <v>76</v>
      </c>
      <c r="C8" s="135" t="s">
        <v>77</v>
      </c>
      <c r="D8" s="10">
        <v>28</v>
      </c>
      <c r="E8" s="10"/>
      <c r="F8" s="9"/>
      <c r="G8" s="9"/>
      <c r="H8" s="26">
        <f t="shared" si="0"/>
        <v>0</v>
      </c>
      <c r="I8" s="11">
        <f t="shared" si="1"/>
        <v>0</v>
      </c>
    </row>
    <row r="9" spans="1:9" x14ac:dyDescent="0.25">
      <c r="A9" s="132">
        <v>15060888</v>
      </c>
      <c r="B9" s="135" t="s">
        <v>72</v>
      </c>
      <c r="C9" s="135" t="s">
        <v>73</v>
      </c>
      <c r="D9" s="10">
        <v>1</v>
      </c>
      <c r="E9" s="10"/>
      <c r="F9" s="9"/>
      <c r="G9" s="9"/>
      <c r="H9" s="26">
        <f t="shared" si="0"/>
        <v>0</v>
      </c>
      <c r="I9" s="11">
        <f t="shared" si="1"/>
        <v>0</v>
      </c>
    </row>
    <row r="10" spans="1:9" x14ac:dyDescent="0.25">
      <c r="A10" s="132">
        <v>15113981</v>
      </c>
      <c r="B10" s="135" t="s">
        <v>72</v>
      </c>
      <c r="C10" s="135" t="s">
        <v>73</v>
      </c>
      <c r="D10" s="10">
        <v>1</v>
      </c>
      <c r="E10" s="10"/>
      <c r="F10" s="9"/>
      <c r="G10" s="9"/>
      <c r="H10" s="26">
        <f t="shared" si="0"/>
        <v>0</v>
      </c>
      <c r="I10" s="11">
        <f t="shared" si="1"/>
        <v>0</v>
      </c>
    </row>
    <row r="11" spans="1:9" x14ac:dyDescent="0.25">
      <c r="A11" s="132">
        <v>15179427</v>
      </c>
      <c r="B11" s="135" t="s">
        <v>76</v>
      </c>
      <c r="C11" s="135" t="s">
        <v>77</v>
      </c>
      <c r="D11" s="10">
        <v>7</v>
      </c>
      <c r="E11" s="10"/>
      <c r="F11" s="9"/>
      <c r="G11" s="9"/>
      <c r="H11" s="26">
        <f t="shared" si="0"/>
        <v>0</v>
      </c>
      <c r="I11" s="11">
        <f t="shared" si="1"/>
        <v>0</v>
      </c>
    </row>
    <row r="12" spans="1:9" x14ac:dyDescent="0.25">
      <c r="A12" s="132">
        <v>15189953</v>
      </c>
      <c r="B12" s="135" t="s">
        <v>78</v>
      </c>
      <c r="C12" s="135" t="s">
        <v>79</v>
      </c>
      <c r="D12" s="10">
        <v>1</v>
      </c>
      <c r="E12" s="10"/>
      <c r="F12" s="9"/>
      <c r="G12" s="9"/>
      <c r="H12" s="26">
        <f t="shared" si="0"/>
        <v>0</v>
      </c>
      <c r="I12" s="11">
        <f t="shared" si="1"/>
        <v>0</v>
      </c>
    </row>
    <row r="13" spans="1:9" x14ac:dyDescent="0.25">
      <c r="A13" s="132">
        <v>15208826</v>
      </c>
      <c r="B13" s="135" t="s">
        <v>74</v>
      </c>
      <c r="C13" s="135" t="s">
        <v>75</v>
      </c>
      <c r="D13" s="10">
        <v>4</v>
      </c>
      <c r="E13" s="10"/>
      <c r="F13" s="9"/>
      <c r="G13" s="9"/>
      <c r="H13" s="26">
        <f t="shared" si="0"/>
        <v>0</v>
      </c>
      <c r="I13" s="11">
        <f t="shared" si="1"/>
        <v>0</v>
      </c>
    </row>
    <row r="14" spans="1:9" x14ac:dyDescent="0.25">
      <c r="A14" s="132">
        <v>15208850</v>
      </c>
      <c r="B14" s="135" t="s">
        <v>74</v>
      </c>
      <c r="C14" s="135" t="s">
        <v>75</v>
      </c>
      <c r="D14" s="10">
        <v>4</v>
      </c>
      <c r="E14" s="10"/>
      <c r="F14" s="9"/>
      <c r="G14" s="9"/>
      <c r="H14" s="26">
        <f t="shared" si="0"/>
        <v>0</v>
      </c>
      <c r="I14" s="11">
        <f t="shared" si="1"/>
        <v>0</v>
      </c>
    </row>
    <row r="15" spans="1:9" x14ac:dyDescent="0.25">
      <c r="A15" s="132">
        <v>15428710</v>
      </c>
      <c r="B15" s="135" t="s">
        <v>80</v>
      </c>
      <c r="C15" s="135" t="s">
        <v>81</v>
      </c>
      <c r="D15" s="10">
        <v>1</v>
      </c>
      <c r="E15" s="10"/>
      <c r="F15" s="9"/>
      <c r="G15" s="9"/>
      <c r="H15" s="26">
        <f t="shared" ref="H15:H78" si="2">E15/D15</f>
        <v>0</v>
      </c>
      <c r="I15" s="11">
        <f t="shared" ref="I15:I78" si="3">IFERROR(G15/H15,0)</f>
        <v>0</v>
      </c>
    </row>
    <row r="16" spans="1:9" x14ac:dyDescent="0.25">
      <c r="A16" s="132">
        <v>15448037</v>
      </c>
      <c r="B16" s="135" t="s">
        <v>74</v>
      </c>
      <c r="C16" s="135" t="s">
        <v>75</v>
      </c>
      <c r="D16" s="10">
        <v>4</v>
      </c>
      <c r="E16" s="10"/>
      <c r="F16" s="9"/>
      <c r="G16" s="9"/>
      <c r="H16" s="26">
        <f t="shared" si="2"/>
        <v>0</v>
      </c>
      <c r="I16" s="11">
        <f t="shared" si="3"/>
        <v>0</v>
      </c>
    </row>
    <row r="17" spans="1:9" x14ac:dyDescent="0.25">
      <c r="A17" s="132">
        <v>15459373</v>
      </c>
      <c r="B17" s="135" t="s">
        <v>82</v>
      </c>
      <c r="C17" s="135" t="s">
        <v>83</v>
      </c>
      <c r="D17" s="10">
        <v>1</v>
      </c>
      <c r="E17" s="10"/>
      <c r="F17" s="9"/>
      <c r="G17" s="9"/>
      <c r="H17" s="26">
        <f t="shared" si="2"/>
        <v>0</v>
      </c>
      <c r="I17" s="11">
        <f t="shared" si="3"/>
        <v>0</v>
      </c>
    </row>
    <row r="18" spans="1:9" x14ac:dyDescent="0.25">
      <c r="A18" s="132">
        <v>15459381</v>
      </c>
      <c r="B18" s="135" t="s">
        <v>82</v>
      </c>
      <c r="C18" s="135" t="s">
        <v>83</v>
      </c>
      <c r="D18" s="10">
        <v>1</v>
      </c>
      <c r="E18" s="10"/>
      <c r="F18" s="9"/>
      <c r="G18" s="9"/>
      <c r="H18" s="26">
        <f t="shared" si="2"/>
        <v>0</v>
      </c>
      <c r="I18" s="11">
        <f t="shared" si="3"/>
        <v>0</v>
      </c>
    </row>
    <row r="19" spans="1:9" x14ac:dyDescent="0.25">
      <c r="A19" s="132">
        <v>15459403</v>
      </c>
      <c r="B19" s="135" t="s">
        <v>82</v>
      </c>
      <c r="C19" s="135" t="s">
        <v>83</v>
      </c>
      <c r="D19" s="10">
        <v>1</v>
      </c>
      <c r="E19" s="10"/>
      <c r="F19" s="9"/>
      <c r="G19" s="9"/>
      <c r="H19" s="26">
        <f t="shared" si="2"/>
        <v>0</v>
      </c>
      <c r="I19" s="11">
        <f t="shared" si="3"/>
        <v>0</v>
      </c>
    </row>
    <row r="20" spans="1:9" x14ac:dyDescent="0.25">
      <c r="A20" s="132">
        <v>15497933</v>
      </c>
      <c r="B20" s="135" t="s">
        <v>74</v>
      </c>
      <c r="C20" s="135" t="s">
        <v>75</v>
      </c>
      <c r="D20" s="10">
        <v>4</v>
      </c>
      <c r="E20" s="10"/>
      <c r="F20" s="9"/>
      <c r="G20" s="9"/>
      <c r="H20" s="26">
        <f t="shared" si="2"/>
        <v>0</v>
      </c>
      <c r="I20" s="11">
        <f t="shared" si="3"/>
        <v>0</v>
      </c>
    </row>
    <row r="21" spans="1:9" x14ac:dyDescent="0.25">
      <c r="A21" s="132">
        <v>15557707</v>
      </c>
      <c r="B21" s="135" t="s">
        <v>80</v>
      </c>
      <c r="C21" s="135" t="s">
        <v>81</v>
      </c>
      <c r="D21" s="10">
        <v>1</v>
      </c>
      <c r="E21" s="10"/>
      <c r="F21" s="9"/>
      <c r="G21" s="9"/>
      <c r="H21" s="26">
        <f t="shared" si="2"/>
        <v>0</v>
      </c>
      <c r="I21" s="11">
        <f t="shared" si="3"/>
        <v>0</v>
      </c>
    </row>
    <row r="22" spans="1:9" x14ac:dyDescent="0.25">
      <c r="A22" s="132">
        <v>15570479</v>
      </c>
      <c r="B22" s="135" t="s">
        <v>84</v>
      </c>
      <c r="C22" s="135" t="s">
        <v>85</v>
      </c>
      <c r="D22" s="10">
        <v>2</v>
      </c>
      <c r="E22" s="10"/>
      <c r="F22" s="9"/>
      <c r="G22" s="9"/>
      <c r="H22" s="26">
        <f t="shared" si="2"/>
        <v>0</v>
      </c>
      <c r="I22" s="11">
        <f t="shared" si="3"/>
        <v>0</v>
      </c>
    </row>
    <row r="23" spans="1:9" x14ac:dyDescent="0.25">
      <c r="A23" s="132">
        <v>15619109</v>
      </c>
      <c r="B23" s="135" t="s">
        <v>72</v>
      </c>
      <c r="C23" s="135" t="s">
        <v>73</v>
      </c>
      <c r="D23" s="10">
        <v>1</v>
      </c>
      <c r="E23" s="10"/>
      <c r="F23" s="9"/>
      <c r="G23" s="9"/>
      <c r="H23" s="26">
        <f t="shared" si="2"/>
        <v>0</v>
      </c>
      <c r="I23" s="11">
        <f t="shared" si="3"/>
        <v>0</v>
      </c>
    </row>
    <row r="24" spans="1:9" x14ac:dyDescent="0.25">
      <c r="A24" s="132">
        <v>15685276</v>
      </c>
      <c r="B24" s="135" t="s">
        <v>84</v>
      </c>
      <c r="C24" s="135" t="s">
        <v>85</v>
      </c>
      <c r="D24" s="10">
        <v>2</v>
      </c>
      <c r="E24" s="10"/>
      <c r="F24" s="9"/>
      <c r="G24" s="9"/>
      <c r="H24" s="26">
        <f t="shared" si="2"/>
        <v>0</v>
      </c>
      <c r="I24" s="11">
        <f t="shared" si="3"/>
        <v>0</v>
      </c>
    </row>
    <row r="25" spans="1:9" x14ac:dyDescent="0.25">
      <c r="A25" s="132">
        <v>15689824</v>
      </c>
      <c r="B25" s="135" t="s">
        <v>84</v>
      </c>
      <c r="C25" s="135" t="s">
        <v>85</v>
      </c>
      <c r="D25" s="10">
        <v>2</v>
      </c>
      <c r="E25" s="10"/>
      <c r="F25" s="9"/>
      <c r="G25" s="9"/>
      <c r="H25" s="26">
        <f t="shared" si="2"/>
        <v>0</v>
      </c>
      <c r="I25" s="11">
        <f t="shared" si="3"/>
        <v>0</v>
      </c>
    </row>
    <row r="26" spans="1:9" x14ac:dyDescent="0.25">
      <c r="A26" s="132">
        <v>15703428</v>
      </c>
      <c r="B26" s="135" t="s">
        <v>84</v>
      </c>
      <c r="C26" s="135" t="s">
        <v>85</v>
      </c>
      <c r="D26" s="10">
        <v>2</v>
      </c>
      <c r="E26" s="10"/>
      <c r="F26" s="9"/>
      <c r="G26" s="9"/>
      <c r="H26" s="26">
        <f t="shared" si="2"/>
        <v>0</v>
      </c>
      <c r="I26" s="11">
        <f t="shared" si="3"/>
        <v>0</v>
      </c>
    </row>
    <row r="27" spans="1:9" x14ac:dyDescent="0.25">
      <c r="A27" s="132">
        <v>15748049</v>
      </c>
      <c r="B27" s="135" t="s">
        <v>88</v>
      </c>
      <c r="C27" s="135" t="s">
        <v>89</v>
      </c>
      <c r="D27" s="10">
        <v>1</v>
      </c>
      <c r="E27" s="10"/>
      <c r="F27" s="9"/>
      <c r="G27" s="9"/>
      <c r="H27" s="26">
        <f t="shared" si="2"/>
        <v>0</v>
      </c>
      <c r="I27" s="11">
        <f t="shared" si="3"/>
        <v>0</v>
      </c>
    </row>
    <row r="28" spans="1:9" x14ac:dyDescent="0.25">
      <c r="A28" s="132">
        <v>15762114</v>
      </c>
      <c r="B28" s="135" t="s">
        <v>74</v>
      </c>
      <c r="C28" s="135" t="s">
        <v>75</v>
      </c>
      <c r="D28" s="10">
        <v>4</v>
      </c>
      <c r="E28" s="10"/>
      <c r="F28" s="9"/>
      <c r="G28" s="9"/>
      <c r="H28" s="26">
        <f t="shared" si="2"/>
        <v>0</v>
      </c>
      <c r="I28" s="11">
        <f t="shared" si="3"/>
        <v>0</v>
      </c>
    </row>
    <row r="29" spans="1:9" x14ac:dyDescent="0.25">
      <c r="A29" s="132">
        <v>15804100</v>
      </c>
      <c r="B29" s="135" t="s">
        <v>78</v>
      </c>
      <c r="C29" s="135" t="s">
        <v>79</v>
      </c>
      <c r="D29" s="10">
        <v>4</v>
      </c>
      <c r="E29" s="10"/>
      <c r="F29" s="9"/>
      <c r="G29" s="9"/>
      <c r="H29" s="26">
        <f t="shared" si="2"/>
        <v>0</v>
      </c>
      <c r="I29" s="11">
        <f t="shared" si="3"/>
        <v>0</v>
      </c>
    </row>
    <row r="30" spans="1:9" x14ac:dyDescent="0.25">
      <c r="A30" s="132">
        <v>15811832</v>
      </c>
      <c r="B30" s="135" t="s">
        <v>76</v>
      </c>
      <c r="C30" s="135" t="s">
        <v>77</v>
      </c>
      <c r="D30" s="10">
        <v>7</v>
      </c>
      <c r="E30" s="10"/>
      <c r="F30" s="9"/>
      <c r="G30" s="9"/>
      <c r="H30" s="26">
        <f t="shared" si="2"/>
        <v>0</v>
      </c>
      <c r="I30" s="11">
        <f t="shared" si="3"/>
        <v>0</v>
      </c>
    </row>
    <row r="31" spans="1:9" x14ac:dyDescent="0.25">
      <c r="A31" s="132">
        <v>15813460</v>
      </c>
      <c r="B31" s="135" t="s">
        <v>80</v>
      </c>
      <c r="C31" s="135" t="s">
        <v>81</v>
      </c>
      <c r="D31" s="10">
        <v>1</v>
      </c>
      <c r="E31" s="10"/>
      <c r="F31" s="9"/>
      <c r="G31" s="9"/>
      <c r="H31" s="26">
        <f t="shared" si="2"/>
        <v>0</v>
      </c>
      <c r="I31" s="11">
        <f t="shared" si="3"/>
        <v>0</v>
      </c>
    </row>
    <row r="32" spans="1:9" x14ac:dyDescent="0.25">
      <c r="A32" s="132">
        <v>15862518</v>
      </c>
      <c r="B32" s="135" t="s">
        <v>72</v>
      </c>
      <c r="C32" s="135" t="s">
        <v>73</v>
      </c>
      <c r="D32" s="10">
        <v>3</v>
      </c>
      <c r="E32" s="10"/>
      <c r="F32" s="9"/>
      <c r="G32" s="9"/>
      <c r="H32" s="26">
        <f t="shared" si="2"/>
        <v>0</v>
      </c>
      <c r="I32" s="11">
        <f t="shared" si="3"/>
        <v>0</v>
      </c>
    </row>
    <row r="33" spans="1:9" x14ac:dyDescent="0.25">
      <c r="A33" s="132">
        <v>15865401</v>
      </c>
      <c r="B33" s="135" t="s">
        <v>72</v>
      </c>
      <c r="C33" s="135" t="s">
        <v>73</v>
      </c>
      <c r="D33" s="10">
        <v>3</v>
      </c>
      <c r="E33" s="10"/>
      <c r="F33" s="9"/>
      <c r="G33" s="9"/>
      <c r="H33" s="26">
        <f t="shared" si="2"/>
        <v>0</v>
      </c>
      <c r="I33" s="11">
        <f t="shared" si="3"/>
        <v>0</v>
      </c>
    </row>
    <row r="34" spans="1:9" x14ac:dyDescent="0.25">
      <c r="A34" s="132">
        <v>15865630</v>
      </c>
      <c r="B34" s="135" t="s">
        <v>72</v>
      </c>
      <c r="C34" s="135" t="s">
        <v>73</v>
      </c>
      <c r="D34" s="10">
        <v>3</v>
      </c>
      <c r="E34" s="10"/>
      <c r="F34" s="9"/>
      <c r="G34" s="9"/>
      <c r="H34" s="26">
        <f t="shared" si="2"/>
        <v>0</v>
      </c>
      <c r="I34" s="11">
        <f t="shared" si="3"/>
        <v>0</v>
      </c>
    </row>
    <row r="35" spans="1:9" x14ac:dyDescent="0.25">
      <c r="A35" s="132">
        <v>15901165</v>
      </c>
      <c r="B35" s="135" t="s">
        <v>88</v>
      </c>
      <c r="C35" s="135" t="s">
        <v>89</v>
      </c>
      <c r="D35" s="10">
        <v>1</v>
      </c>
      <c r="E35" s="10"/>
      <c r="F35" s="9"/>
      <c r="G35" s="9"/>
      <c r="H35" s="26">
        <f t="shared" si="2"/>
        <v>0</v>
      </c>
      <c r="I35" s="11">
        <f t="shared" si="3"/>
        <v>0</v>
      </c>
    </row>
    <row r="36" spans="1:9" x14ac:dyDescent="0.25">
      <c r="A36" s="132">
        <v>15901742</v>
      </c>
      <c r="B36" s="135" t="s">
        <v>88</v>
      </c>
      <c r="C36" s="135" t="s">
        <v>89</v>
      </c>
      <c r="D36" s="10">
        <v>1</v>
      </c>
      <c r="E36" s="10"/>
      <c r="F36" s="9"/>
      <c r="G36" s="9"/>
      <c r="H36" s="26">
        <f t="shared" si="2"/>
        <v>0</v>
      </c>
      <c r="I36" s="11">
        <f t="shared" si="3"/>
        <v>0</v>
      </c>
    </row>
    <row r="37" spans="1:9" x14ac:dyDescent="0.25">
      <c r="A37" s="132">
        <v>15910091</v>
      </c>
      <c r="B37" s="135" t="s">
        <v>88</v>
      </c>
      <c r="C37" s="135" t="s">
        <v>89</v>
      </c>
      <c r="D37" s="10">
        <v>1</v>
      </c>
      <c r="E37" s="10"/>
      <c r="F37" s="9"/>
      <c r="G37" s="9"/>
      <c r="H37" s="26">
        <f t="shared" si="2"/>
        <v>0</v>
      </c>
      <c r="I37" s="11">
        <f t="shared" si="3"/>
        <v>0</v>
      </c>
    </row>
    <row r="38" spans="1:9" x14ac:dyDescent="0.25">
      <c r="A38" s="132">
        <v>15910164</v>
      </c>
      <c r="B38" s="135" t="s">
        <v>88</v>
      </c>
      <c r="C38" s="135" t="s">
        <v>89</v>
      </c>
      <c r="D38" s="10">
        <v>1</v>
      </c>
      <c r="E38" s="10"/>
      <c r="F38" s="9"/>
      <c r="G38" s="9"/>
      <c r="H38" s="26">
        <f t="shared" si="2"/>
        <v>0</v>
      </c>
      <c r="I38" s="11">
        <f t="shared" si="3"/>
        <v>0</v>
      </c>
    </row>
    <row r="39" spans="1:9" x14ac:dyDescent="0.25">
      <c r="A39" s="132">
        <v>15912450</v>
      </c>
      <c r="B39" s="135" t="s">
        <v>88</v>
      </c>
      <c r="C39" s="135" t="s">
        <v>89</v>
      </c>
      <c r="D39" s="10">
        <v>1</v>
      </c>
      <c r="E39" s="10"/>
      <c r="F39" s="9"/>
      <c r="G39" s="9"/>
      <c r="H39" s="26">
        <f t="shared" si="2"/>
        <v>0</v>
      </c>
      <c r="I39" s="11">
        <f t="shared" si="3"/>
        <v>0</v>
      </c>
    </row>
    <row r="40" spans="1:9" x14ac:dyDescent="0.25">
      <c r="A40" s="132">
        <v>15922081</v>
      </c>
      <c r="B40" s="135" t="s">
        <v>72</v>
      </c>
      <c r="C40" s="135" t="s">
        <v>73</v>
      </c>
      <c r="D40" s="10">
        <v>3</v>
      </c>
      <c r="E40" s="10"/>
      <c r="F40" s="9"/>
      <c r="G40" s="9"/>
      <c r="H40" s="26">
        <f t="shared" si="2"/>
        <v>0</v>
      </c>
      <c r="I40" s="11">
        <f t="shared" si="3"/>
        <v>0</v>
      </c>
    </row>
    <row r="41" spans="1:9" x14ac:dyDescent="0.25">
      <c r="A41" s="132">
        <v>15971511</v>
      </c>
      <c r="B41" s="135" t="s">
        <v>72</v>
      </c>
      <c r="C41" s="135" t="s">
        <v>73</v>
      </c>
      <c r="D41" s="10">
        <v>1</v>
      </c>
      <c r="E41" s="10"/>
      <c r="F41" s="9"/>
      <c r="G41" s="9"/>
      <c r="H41" s="26">
        <f t="shared" si="2"/>
        <v>0</v>
      </c>
      <c r="I41" s="11">
        <f t="shared" si="3"/>
        <v>0</v>
      </c>
    </row>
    <row r="42" spans="1:9" x14ac:dyDescent="0.25">
      <c r="A42" s="132">
        <v>16015924</v>
      </c>
      <c r="B42" s="135" t="s">
        <v>82</v>
      </c>
      <c r="C42" s="135" t="s">
        <v>83</v>
      </c>
      <c r="D42" s="10">
        <v>4</v>
      </c>
      <c r="E42" s="10"/>
      <c r="F42" s="9"/>
      <c r="G42" s="9"/>
      <c r="H42" s="26">
        <f t="shared" si="2"/>
        <v>0</v>
      </c>
      <c r="I42" s="11">
        <f t="shared" si="3"/>
        <v>0</v>
      </c>
    </row>
    <row r="43" spans="1:9" x14ac:dyDescent="0.25">
      <c r="A43" s="132">
        <v>16022009</v>
      </c>
      <c r="B43" s="135" t="s">
        <v>72</v>
      </c>
      <c r="C43" s="135" t="s">
        <v>73</v>
      </c>
      <c r="D43" s="10">
        <v>1</v>
      </c>
      <c r="E43" s="10"/>
      <c r="F43" s="9"/>
      <c r="G43" s="9"/>
      <c r="H43" s="26">
        <f t="shared" si="2"/>
        <v>0</v>
      </c>
      <c r="I43" s="11">
        <f t="shared" si="3"/>
        <v>0</v>
      </c>
    </row>
    <row r="44" spans="1:9" x14ac:dyDescent="0.25">
      <c r="A44" s="132">
        <v>16043065</v>
      </c>
      <c r="B44" s="135" t="s">
        <v>90</v>
      </c>
      <c r="C44" s="135" t="s">
        <v>91</v>
      </c>
      <c r="D44" s="10">
        <v>1</v>
      </c>
      <c r="E44" s="10"/>
      <c r="F44" s="9"/>
      <c r="G44" s="9"/>
      <c r="H44" s="26">
        <f t="shared" si="2"/>
        <v>0</v>
      </c>
      <c r="I44" s="11">
        <f t="shared" si="3"/>
        <v>0</v>
      </c>
    </row>
    <row r="45" spans="1:9" x14ac:dyDescent="0.25">
      <c r="A45" s="132">
        <v>16046781</v>
      </c>
      <c r="B45" s="135" t="s">
        <v>72</v>
      </c>
      <c r="C45" s="135" t="s">
        <v>73</v>
      </c>
      <c r="D45" s="10">
        <v>1</v>
      </c>
      <c r="E45" s="10"/>
      <c r="F45" s="9"/>
      <c r="G45" s="9"/>
      <c r="H45" s="26">
        <f t="shared" si="2"/>
        <v>0</v>
      </c>
      <c r="I45" s="11">
        <f t="shared" si="3"/>
        <v>0</v>
      </c>
    </row>
    <row r="46" spans="1:9" x14ac:dyDescent="0.25">
      <c r="A46" s="132">
        <v>16056086</v>
      </c>
      <c r="B46" s="135" t="s">
        <v>72</v>
      </c>
      <c r="C46" s="135" t="s">
        <v>73</v>
      </c>
      <c r="D46" s="10">
        <v>1</v>
      </c>
      <c r="E46" s="10"/>
      <c r="F46" s="9"/>
      <c r="G46" s="9"/>
      <c r="H46" s="26">
        <f t="shared" si="2"/>
        <v>0</v>
      </c>
      <c r="I46" s="11">
        <f t="shared" si="3"/>
        <v>0</v>
      </c>
    </row>
    <row r="47" spans="1:9" x14ac:dyDescent="0.25">
      <c r="A47" s="132">
        <v>16078845</v>
      </c>
      <c r="B47" s="135" t="s">
        <v>72</v>
      </c>
      <c r="C47" s="135" t="s">
        <v>73</v>
      </c>
      <c r="D47" s="10">
        <v>1</v>
      </c>
      <c r="E47" s="10"/>
      <c r="F47" s="9"/>
      <c r="G47" s="9"/>
      <c r="H47" s="26">
        <f t="shared" si="2"/>
        <v>0</v>
      </c>
      <c r="I47" s="11">
        <f t="shared" si="3"/>
        <v>0</v>
      </c>
    </row>
    <row r="48" spans="1:9" x14ac:dyDescent="0.25">
      <c r="A48" s="132">
        <v>16078918</v>
      </c>
      <c r="B48" s="135" t="s">
        <v>72</v>
      </c>
      <c r="C48" s="135" t="s">
        <v>73</v>
      </c>
      <c r="D48" s="10">
        <v>1</v>
      </c>
      <c r="E48" s="10"/>
      <c r="F48" s="9"/>
      <c r="G48" s="9"/>
      <c r="H48" s="26">
        <f t="shared" si="2"/>
        <v>0</v>
      </c>
      <c r="I48" s="11">
        <f t="shared" si="3"/>
        <v>0</v>
      </c>
    </row>
    <row r="49" spans="1:9" x14ac:dyDescent="0.25">
      <c r="A49" s="132">
        <v>16089472</v>
      </c>
      <c r="B49" s="135" t="s">
        <v>72</v>
      </c>
      <c r="C49" s="135" t="s">
        <v>73</v>
      </c>
      <c r="D49" s="10">
        <v>1</v>
      </c>
      <c r="E49" s="10"/>
      <c r="F49" s="9"/>
      <c r="G49" s="9"/>
      <c r="H49" s="26">
        <f t="shared" si="2"/>
        <v>0</v>
      </c>
      <c r="I49" s="11">
        <f t="shared" si="3"/>
        <v>0</v>
      </c>
    </row>
    <row r="50" spans="1:9" x14ac:dyDescent="0.25">
      <c r="A50" s="132">
        <v>16089995</v>
      </c>
      <c r="B50" s="135" t="s">
        <v>72</v>
      </c>
      <c r="C50" s="135" t="s">
        <v>73</v>
      </c>
      <c r="D50" s="10">
        <v>1</v>
      </c>
      <c r="E50" s="10"/>
      <c r="F50" s="9"/>
      <c r="G50" s="9"/>
      <c r="H50" s="26">
        <f t="shared" si="2"/>
        <v>0</v>
      </c>
      <c r="I50" s="11">
        <f t="shared" si="3"/>
        <v>0</v>
      </c>
    </row>
    <row r="51" spans="1:9" x14ac:dyDescent="0.25">
      <c r="A51" s="132">
        <v>16095324</v>
      </c>
      <c r="B51" s="135" t="s">
        <v>92</v>
      </c>
      <c r="C51" s="135" t="s">
        <v>93</v>
      </c>
      <c r="D51" s="10">
        <v>2</v>
      </c>
      <c r="E51" s="10"/>
      <c r="F51" s="9"/>
      <c r="G51" s="9"/>
      <c r="H51" s="26">
        <f t="shared" si="2"/>
        <v>0</v>
      </c>
      <c r="I51" s="11">
        <f t="shared" si="3"/>
        <v>0</v>
      </c>
    </row>
    <row r="52" spans="1:9" x14ac:dyDescent="0.25">
      <c r="A52" s="132">
        <v>16095332</v>
      </c>
      <c r="B52" s="135" t="s">
        <v>92</v>
      </c>
      <c r="C52" s="135" t="s">
        <v>93</v>
      </c>
      <c r="D52" s="10">
        <v>2</v>
      </c>
      <c r="E52" s="10"/>
      <c r="F52" s="9"/>
      <c r="G52" s="9"/>
      <c r="H52" s="26">
        <f t="shared" si="2"/>
        <v>0</v>
      </c>
      <c r="I52" s="11">
        <f t="shared" si="3"/>
        <v>0</v>
      </c>
    </row>
    <row r="53" spans="1:9" x14ac:dyDescent="0.25">
      <c r="A53" s="132">
        <v>16101731</v>
      </c>
      <c r="B53" s="135" t="s">
        <v>72</v>
      </c>
      <c r="C53" s="135" t="s">
        <v>73</v>
      </c>
      <c r="D53" s="10">
        <v>1</v>
      </c>
      <c r="E53" s="10"/>
      <c r="F53" s="9"/>
      <c r="G53" s="9"/>
      <c r="H53" s="26">
        <f t="shared" si="2"/>
        <v>0</v>
      </c>
      <c r="I53" s="11">
        <f t="shared" si="3"/>
        <v>0</v>
      </c>
    </row>
    <row r="54" spans="1:9" x14ac:dyDescent="0.25">
      <c r="A54" s="132">
        <v>16112768</v>
      </c>
      <c r="B54" s="135" t="s">
        <v>88</v>
      </c>
      <c r="C54" s="135" t="s">
        <v>89</v>
      </c>
      <c r="D54" s="10">
        <v>1</v>
      </c>
      <c r="E54" s="10"/>
      <c r="F54" s="9"/>
      <c r="G54" s="9"/>
      <c r="H54" s="26">
        <f t="shared" si="2"/>
        <v>0</v>
      </c>
      <c r="I54" s="11">
        <f t="shared" si="3"/>
        <v>0</v>
      </c>
    </row>
    <row r="55" spans="1:9" x14ac:dyDescent="0.25">
      <c r="A55" s="132">
        <v>16113152</v>
      </c>
      <c r="B55" s="135" t="s">
        <v>78</v>
      </c>
      <c r="C55" s="135" t="s">
        <v>79</v>
      </c>
      <c r="D55" s="10">
        <v>4</v>
      </c>
      <c r="E55" s="10"/>
      <c r="F55" s="9"/>
      <c r="G55" s="9"/>
      <c r="H55" s="26">
        <f t="shared" si="2"/>
        <v>0</v>
      </c>
      <c r="I55" s="11">
        <f t="shared" si="3"/>
        <v>0</v>
      </c>
    </row>
    <row r="56" spans="1:9" x14ac:dyDescent="0.25">
      <c r="A56" s="132">
        <v>16113217</v>
      </c>
      <c r="B56" s="135" t="s">
        <v>76</v>
      </c>
      <c r="C56" s="135" t="s">
        <v>77</v>
      </c>
      <c r="D56" s="10">
        <v>7</v>
      </c>
      <c r="E56" s="10"/>
      <c r="F56" s="9"/>
      <c r="G56" s="9"/>
      <c r="H56" s="26">
        <f t="shared" si="2"/>
        <v>0</v>
      </c>
      <c r="I56" s="11">
        <f t="shared" si="3"/>
        <v>0</v>
      </c>
    </row>
    <row r="57" spans="1:9" x14ac:dyDescent="0.25">
      <c r="A57" s="132">
        <v>16115783</v>
      </c>
      <c r="B57" s="135" t="s">
        <v>72</v>
      </c>
      <c r="C57" s="135" t="s">
        <v>73</v>
      </c>
      <c r="D57" s="10">
        <v>1</v>
      </c>
      <c r="E57" s="10"/>
      <c r="F57" s="9"/>
      <c r="G57" s="9"/>
      <c r="H57" s="26">
        <f t="shared" si="2"/>
        <v>0</v>
      </c>
      <c r="I57" s="11">
        <f t="shared" si="3"/>
        <v>0</v>
      </c>
    </row>
    <row r="58" spans="1:9" x14ac:dyDescent="0.25">
      <c r="A58" s="132">
        <v>16117239</v>
      </c>
      <c r="B58" s="135" t="s">
        <v>72</v>
      </c>
      <c r="C58" s="135" t="s">
        <v>73</v>
      </c>
      <c r="D58" s="10">
        <v>1</v>
      </c>
      <c r="E58" s="10"/>
      <c r="F58" s="9"/>
      <c r="G58" s="9"/>
      <c r="H58" s="26">
        <f t="shared" si="2"/>
        <v>0</v>
      </c>
      <c r="I58" s="11">
        <f t="shared" si="3"/>
        <v>0</v>
      </c>
    </row>
    <row r="59" spans="1:9" x14ac:dyDescent="0.25">
      <c r="A59" s="132">
        <v>16145429</v>
      </c>
      <c r="B59" s="135" t="s">
        <v>94</v>
      </c>
      <c r="C59" s="135" t="s">
        <v>95</v>
      </c>
      <c r="D59" s="10">
        <v>56</v>
      </c>
      <c r="E59" s="10"/>
      <c r="F59" s="9"/>
      <c r="G59" s="9"/>
      <c r="H59" s="26">
        <f t="shared" si="2"/>
        <v>0</v>
      </c>
      <c r="I59" s="11">
        <f t="shared" si="3"/>
        <v>0</v>
      </c>
    </row>
    <row r="60" spans="1:9" x14ac:dyDescent="0.25">
      <c r="A60" s="132">
        <v>16145437</v>
      </c>
      <c r="B60" s="135" t="s">
        <v>94</v>
      </c>
      <c r="C60" s="135" t="s">
        <v>95</v>
      </c>
      <c r="D60" s="10">
        <v>27</v>
      </c>
      <c r="E60" s="10"/>
      <c r="F60" s="9"/>
      <c r="G60" s="9"/>
      <c r="H60" s="26">
        <f t="shared" si="2"/>
        <v>0</v>
      </c>
      <c r="I60" s="11">
        <f t="shared" si="3"/>
        <v>0</v>
      </c>
    </row>
    <row r="61" spans="1:9" x14ac:dyDescent="0.25">
      <c r="A61" s="132">
        <v>16150317</v>
      </c>
      <c r="B61" s="135" t="s">
        <v>72</v>
      </c>
      <c r="C61" s="135" t="s">
        <v>73</v>
      </c>
      <c r="D61" s="10">
        <v>3</v>
      </c>
      <c r="E61" s="10"/>
      <c r="F61" s="9"/>
      <c r="G61" s="9"/>
      <c r="H61" s="26">
        <f t="shared" si="2"/>
        <v>0</v>
      </c>
      <c r="I61" s="11">
        <f t="shared" si="3"/>
        <v>0</v>
      </c>
    </row>
    <row r="62" spans="1:9" x14ac:dyDescent="0.25">
      <c r="A62" s="132">
        <v>16156056</v>
      </c>
      <c r="B62" s="135" t="s">
        <v>88</v>
      </c>
      <c r="C62" s="135" t="s">
        <v>89</v>
      </c>
      <c r="D62" s="10">
        <v>1</v>
      </c>
      <c r="E62" s="10"/>
      <c r="F62" s="9"/>
      <c r="G62" s="9"/>
      <c r="H62" s="26">
        <f t="shared" si="2"/>
        <v>0</v>
      </c>
      <c r="I62" s="11">
        <f t="shared" si="3"/>
        <v>0</v>
      </c>
    </row>
    <row r="63" spans="1:9" x14ac:dyDescent="0.25">
      <c r="A63" s="132">
        <v>16180607</v>
      </c>
      <c r="B63" s="135" t="s">
        <v>88</v>
      </c>
      <c r="C63" s="135" t="s">
        <v>89</v>
      </c>
      <c r="D63" s="10">
        <v>1</v>
      </c>
      <c r="E63" s="10"/>
      <c r="F63" s="9"/>
      <c r="G63" s="9"/>
      <c r="H63" s="26">
        <f t="shared" si="2"/>
        <v>0</v>
      </c>
      <c r="I63" s="11">
        <f t="shared" si="3"/>
        <v>0</v>
      </c>
    </row>
    <row r="64" spans="1:9" x14ac:dyDescent="0.25">
      <c r="A64" s="132">
        <v>16181328</v>
      </c>
      <c r="B64" s="135" t="s">
        <v>72</v>
      </c>
      <c r="C64" s="135" t="s">
        <v>73</v>
      </c>
      <c r="D64" s="10">
        <v>1</v>
      </c>
      <c r="E64" s="10"/>
      <c r="F64" s="9"/>
      <c r="G64" s="9"/>
      <c r="H64" s="26">
        <f t="shared" si="2"/>
        <v>0</v>
      </c>
      <c r="I64" s="11">
        <f t="shared" si="3"/>
        <v>0</v>
      </c>
    </row>
    <row r="65" spans="1:9" x14ac:dyDescent="0.25">
      <c r="A65" s="132">
        <v>16199340</v>
      </c>
      <c r="B65" s="135" t="s">
        <v>72</v>
      </c>
      <c r="C65" s="135" t="s">
        <v>73</v>
      </c>
      <c r="D65" s="10">
        <v>1</v>
      </c>
      <c r="E65" s="10"/>
      <c r="F65" s="9"/>
      <c r="G65" s="9"/>
      <c r="H65" s="26">
        <f t="shared" si="2"/>
        <v>0</v>
      </c>
      <c r="I65" s="11">
        <f t="shared" si="3"/>
        <v>0</v>
      </c>
    </row>
    <row r="66" spans="1:9" x14ac:dyDescent="0.25">
      <c r="A66" s="132">
        <v>16213025</v>
      </c>
      <c r="B66" s="135" t="s">
        <v>86</v>
      </c>
      <c r="C66" s="135" t="s">
        <v>87</v>
      </c>
      <c r="D66" s="10">
        <v>2</v>
      </c>
      <c r="E66" s="10"/>
      <c r="F66" s="9"/>
      <c r="G66" s="9"/>
      <c r="H66" s="26">
        <f t="shared" si="2"/>
        <v>0</v>
      </c>
      <c r="I66" s="11">
        <f t="shared" si="3"/>
        <v>0</v>
      </c>
    </row>
    <row r="67" spans="1:9" x14ac:dyDescent="0.25">
      <c r="A67" s="132">
        <v>16214323</v>
      </c>
      <c r="B67" s="135" t="s">
        <v>86</v>
      </c>
      <c r="C67" s="135" t="s">
        <v>87</v>
      </c>
      <c r="D67" s="10">
        <v>2</v>
      </c>
      <c r="E67" s="10"/>
      <c r="F67" s="9"/>
      <c r="G67" s="9"/>
      <c r="H67" s="26">
        <f t="shared" si="2"/>
        <v>0</v>
      </c>
      <c r="I67" s="11">
        <f t="shared" si="3"/>
        <v>0</v>
      </c>
    </row>
    <row r="68" spans="1:9" x14ac:dyDescent="0.25">
      <c r="A68" s="132">
        <v>16223454</v>
      </c>
      <c r="B68" s="135" t="s">
        <v>74</v>
      </c>
      <c r="C68" s="135" t="s">
        <v>75</v>
      </c>
      <c r="D68" s="10">
        <v>4</v>
      </c>
      <c r="E68" s="10"/>
      <c r="F68" s="9"/>
      <c r="G68" s="9"/>
      <c r="H68" s="26">
        <f t="shared" si="2"/>
        <v>0</v>
      </c>
      <c r="I68" s="11">
        <f t="shared" si="3"/>
        <v>0</v>
      </c>
    </row>
    <row r="69" spans="1:9" x14ac:dyDescent="0.25">
      <c r="A69" s="132">
        <v>16223462</v>
      </c>
      <c r="B69" s="135" t="s">
        <v>74</v>
      </c>
      <c r="C69" s="135" t="s">
        <v>75</v>
      </c>
      <c r="D69" s="10">
        <v>4</v>
      </c>
      <c r="E69" s="10"/>
      <c r="F69" s="9"/>
      <c r="G69" s="9"/>
      <c r="H69" s="26">
        <f t="shared" si="2"/>
        <v>0</v>
      </c>
      <c r="I69" s="11">
        <f t="shared" si="3"/>
        <v>0</v>
      </c>
    </row>
    <row r="70" spans="1:9" x14ac:dyDescent="0.25">
      <c r="A70" s="132">
        <v>16231643</v>
      </c>
      <c r="B70" s="135" t="s">
        <v>82</v>
      </c>
      <c r="C70" s="135" t="s">
        <v>83</v>
      </c>
      <c r="D70" s="10">
        <v>4</v>
      </c>
      <c r="E70" s="10"/>
      <c r="F70" s="9"/>
      <c r="G70" s="9"/>
      <c r="H70" s="26">
        <f t="shared" si="2"/>
        <v>0</v>
      </c>
      <c r="I70" s="11">
        <f t="shared" si="3"/>
        <v>0</v>
      </c>
    </row>
    <row r="71" spans="1:9" x14ac:dyDescent="0.25">
      <c r="A71" s="132">
        <v>16240049</v>
      </c>
      <c r="B71" s="135" t="s">
        <v>96</v>
      </c>
      <c r="C71" s="135" t="s">
        <v>97</v>
      </c>
      <c r="D71" s="10">
        <v>1</v>
      </c>
      <c r="E71" s="10"/>
      <c r="F71" s="9"/>
      <c r="G71" s="9"/>
      <c r="H71" s="26">
        <f t="shared" si="2"/>
        <v>0</v>
      </c>
      <c r="I71" s="11">
        <f t="shared" si="3"/>
        <v>0</v>
      </c>
    </row>
    <row r="72" spans="1:9" x14ac:dyDescent="0.25">
      <c r="A72" s="132">
        <v>16240057</v>
      </c>
      <c r="B72" s="135" t="s">
        <v>96</v>
      </c>
      <c r="C72" s="135" t="s">
        <v>97</v>
      </c>
      <c r="D72" s="10">
        <v>1</v>
      </c>
      <c r="E72" s="10"/>
      <c r="F72" s="9"/>
      <c r="G72" s="9"/>
      <c r="H72" s="26">
        <f t="shared" si="2"/>
        <v>0</v>
      </c>
      <c r="I72" s="11">
        <f t="shared" si="3"/>
        <v>0</v>
      </c>
    </row>
    <row r="73" spans="1:9" x14ac:dyDescent="0.25">
      <c r="A73" s="132">
        <v>16260767</v>
      </c>
      <c r="B73" s="135" t="s">
        <v>84</v>
      </c>
      <c r="C73" s="135" t="s">
        <v>85</v>
      </c>
      <c r="D73" s="10">
        <v>2</v>
      </c>
      <c r="E73" s="10"/>
      <c r="F73" s="9"/>
      <c r="G73" s="9"/>
      <c r="H73" s="26">
        <f t="shared" si="2"/>
        <v>0</v>
      </c>
      <c r="I73" s="11">
        <f t="shared" si="3"/>
        <v>0</v>
      </c>
    </row>
    <row r="74" spans="1:9" x14ac:dyDescent="0.25">
      <c r="A74" s="132">
        <v>16263820</v>
      </c>
      <c r="B74" s="135" t="s">
        <v>82</v>
      </c>
      <c r="C74" s="135" t="s">
        <v>83</v>
      </c>
      <c r="D74" s="10">
        <v>1</v>
      </c>
      <c r="E74" s="10"/>
      <c r="F74" s="9"/>
      <c r="G74" s="9"/>
      <c r="H74" s="26">
        <f t="shared" si="2"/>
        <v>0</v>
      </c>
      <c r="I74" s="11">
        <f t="shared" si="3"/>
        <v>0</v>
      </c>
    </row>
    <row r="75" spans="1:9" x14ac:dyDescent="0.25">
      <c r="A75" s="132">
        <v>16263839</v>
      </c>
      <c r="B75" s="135" t="s">
        <v>82</v>
      </c>
      <c r="C75" s="135" t="s">
        <v>83</v>
      </c>
      <c r="D75" s="10">
        <v>1</v>
      </c>
      <c r="E75" s="10"/>
      <c r="F75" s="9"/>
      <c r="G75" s="9"/>
      <c r="H75" s="26">
        <f t="shared" si="2"/>
        <v>0</v>
      </c>
      <c r="I75" s="11">
        <f t="shared" si="3"/>
        <v>0</v>
      </c>
    </row>
    <row r="76" spans="1:9" x14ac:dyDescent="0.25">
      <c r="A76" s="132">
        <v>16265750</v>
      </c>
      <c r="B76" s="135" t="s">
        <v>72</v>
      </c>
      <c r="C76" s="135" t="s">
        <v>73</v>
      </c>
      <c r="D76" s="10">
        <v>1</v>
      </c>
      <c r="E76" s="10"/>
      <c r="F76" s="9"/>
      <c r="G76" s="9"/>
      <c r="H76" s="26">
        <f t="shared" si="2"/>
        <v>0</v>
      </c>
      <c r="I76" s="11">
        <f t="shared" si="3"/>
        <v>0</v>
      </c>
    </row>
    <row r="77" spans="1:9" x14ac:dyDescent="0.25">
      <c r="A77" s="132">
        <v>16275705</v>
      </c>
      <c r="B77" s="135" t="s">
        <v>88</v>
      </c>
      <c r="C77" s="135" t="s">
        <v>89</v>
      </c>
      <c r="D77" s="10">
        <v>1</v>
      </c>
      <c r="E77" s="10"/>
      <c r="F77" s="9"/>
      <c r="G77" s="9"/>
      <c r="H77" s="26">
        <f t="shared" si="2"/>
        <v>0</v>
      </c>
      <c r="I77" s="11">
        <f t="shared" si="3"/>
        <v>0</v>
      </c>
    </row>
    <row r="78" spans="1:9" x14ac:dyDescent="0.25">
      <c r="A78" s="132">
        <v>16275799</v>
      </c>
      <c r="B78" s="135" t="s">
        <v>88</v>
      </c>
      <c r="C78" s="135" t="s">
        <v>89</v>
      </c>
      <c r="D78" s="10">
        <v>1</v>
      </c>
      <c r="E78" s="10"/>
      <c r="F78" s="9"/>
      <c r="G78" s="9"/>
      <c r="H78" s="26">
        <f t="shared" si="2"/>
        <v>0</v>
      </c>
      <c r="I78" s="11">
        <f t="shared" si="3"/>
        <v>0</v>
      </c>
    </row>
    <row r="79" spans="1:9" x14ac:dyDescent="0.25">
      <c r="A79" s="132">
        <v>16318986</v>
      </c>
      <c r="B79" s="135" t="s">
        <v>84</v>
      </c>
      <c r="C79" s="135" t="s">
        <v>85</v>
      </c>
      <c r="D79" s="10">
        <v>2</v>
      </c>
      <c r="E79" s="10"/>
      <c r="F79" s="9"/>
      <c r="G79" s="9"/>
      <c r="H79" s="26">
        <f t="shared" ref="H79:H142" si="4">E79/D79</f>
        <v>0</v>
      </c>
      <c r="I79" s="11">
        <f t="shared" ref="I79:I142" si="5">IFERROR(G79/H79,0)</f>
        <v>0</v>
      </c>
    </row>
    <row r="80" spans="1:9" x14ac:dyDescent="0.25">
      <c r="A80" s="132">
        <v>16322606</v>
      </c>
      <c r="B80" s="135" t="s">
        <v>84</v>
      </c>
      <c r="C80" s="135" t="s">
        <v>85</v>
      </c>
      <c r="D80" s="10">
        <v>2</v>
      </c>
      <c r="E80" s="10"/>
      <c r="F80" s="9"/>
      <c r="G80" s="9"/>
      <c r="H80" s="26">
        <f t="shared" si="4"/>
        <v>0</v>
      </c>
      <c r="I80" s="11">
        <f t="shared" si="5"/>
        <v>0</v>
      </c>
    </row>
    <row r="81" spans="1:9" x14ac:dyDescent="0.25">
      <c r="A81" s="132">
        <v>16330498</v>
      </c>
      <c r="B81" s="135" t="s">
        <v>98</v>
      </c>
      <c r="C81" s="135" t="s">
        <v>99</v>
      </c>
      <c r="D81" s="10">
        <v>28</v>
      </c>
      <c r="E81" s="10"/>
      <c r="F81" s="9"/>
      <c r="G81" s="9"/>
      <c r="H81" s="26">
        <f t="shared" si="4"/>
        <v>0</v>
      </c>
      <c r="I81" s="11">
        <f t="shared" si="5"/>
        <v>0</v>
      </c>
    </row>
    <row r="82" spans="1:9" x14ac:dyDescent="0.25">
      <c r="A82" s="132">
        <v>16330528</v>
      </c>
      <c r="B82" s="135" t="s">
        <v>98</v>
      </c>
      <c r="C82" s="135" t="s">
        <v>99</v>
      </c>
      <c r="D82" s="10">
        <v>28</v>
      </c>
      <c r="E82" s="10"/>
      <c r="F82" s="9"/>
      <c r="G82" s="9"/>
      <c r="H82" s="26">
        <f t="shared" si="4"/>
        <v>0</v>
      </c>
      <c r="I82" s="11">
        <f t="shared" si="5"/>
        <v>0</v>
      </c>
    </row>
    <row r="83" spans="1:9" x14ac:dyDescent="0.25">
      <c r="A83" s="132">
        <v>16331192</v>
      </c>
      <c r="B83" s="135" t="s">
        <v>100</v>
      </c>
      <c r="C83" s="135" t="s">
        <v>101</v>
      </c>
      <c r="D83" s="10">
        <v>56</v>
      </c>
      <c r="E83" s="10"/>
      <c r="F83" s="9"/>
      <c r="G83" s="9"/>
      <c r="H83" s="26">
        <f t="shared" si="4"/>
        <v>0</v>
      </c>
      <c r="I83" s="11">
        <f t="shared" si="5"/>
        <v>0</v>
      </c>
    </row>
    <row r="84" spans="1:9" x14ac:dyDescent="0.25">
      <c r="A84" s="132">
        <v>16408241</v>
      </c>
      <c r="B84" s="135" t="s">
        <v>86</v>
      </c>
      <c r="C84" s="135" t="s">
        <v>87</v>
      </c>
      <c r="D84" s="10">
        <v>1</v>
      </c>
      <c r="E84" s="10"/>
      <c r="F84" s="9"/>
      <c r="G84" s="9"/>
      <c r="H84" s="26">
        <f t="shared" si="4"/>
        <v>0</v>
      </c>
      <c r="I84" s="11">
        <f t="shared" si="5"/>
        <v>0</v>
      </c>
    </row>
    <row r="85" spans="1:9" x14ac:dyDescent="0.25">
      <c r="A85" s="132">
        <v>16410602</v>
      </c>
      <c r="B85" s="135" t="s">
        <v>74</v>
      </c>
      <c r="C85" s="135" t="s">
        <v>75</v>
      </c>
      <c r="D85" s="10">
        <v>4</v>
      </c>
      <c r="E85" s="10"/>
      <c r="F85" s="9"/>
      <c r="G85" s="9"/>
      <c r="H85" s="26">
        <f t="shared" si="4"/>
        <v>0</v>
      </c>
      <c r="I85" s="11">
        <f t="shared" si="5"/>
        <v>0</v>
      </c>
    </row>
    <row r="86" spans="1:9" x14ac:dyDescent="0.25">
      <c r="A86" s="132">
        <v>16410610</v>
      </c>
      <c r="B86" s="135" t="s">
        <v>74</v>
      </c>
      <c r="C86" s="135" t="s">
        <v>75</v>
      </c>
      <c r="D86" s="10">
        <v>4</v>
      </c>
      <c r="E86" s="10"/>
      <c r="F86" s="9"/>
      <c r="G86" s="9"/>
      <c r="H86" s="26">
        <f t="shared" si="4"/>
        <v>0</v>
      </c>
      <c r="I86" s="11">
        <f t="shared" si="5"/>
        <v>0</v>
      </c>
    </row>
    <row r="87" spans="1:9" x14ac:dyDescent="0.25">
      <c r="A87" s="132">
        <v>16410629</v>
      </c>
      <c r="B87" s="135" t="s">
        <v>74</v>
      </c>
      <c r="C87" s="135" t="s">
        <v>75</v>
      </c>
      <c r="D87" s="10">
        <v>4</v>
      </c>
      <c r="E87" s="10"/>
      <c r="F87" s="9"/>
      <c r="G87" s="9"/>
      <c r="H87" s="26">
        <f t="shared" si="4"/>
        <v>0</v>
      </c>
      <c r="I87" s="11">
        <f t="shared" si="5"/>
        <v>0</v>
      </c>
    </row>
    <row r="88" spans="1:9" x14ac:dyDescent="0.25">
      <c r="A88" s="132">
        <v>16413423</v>
      </c>
      <c r="B88" s="135" t="s">
        <v>84</v>
      </c>
      <c r="C88" s="135" t="s">
        <v>85</v>
      </c>
      <c r="D88" s="10">
        <v>2</v>
      </c>
      <c r="E88" s="10"/>
      <c r="F88" s="9"/>
      <c r="G88" s="9"/>
      <c r="H88" s="26">
        <f t="shared" si="4"/>
        <v>0</v>
      </c>
      <c r="I88" s="11">
        <f t="shared" si="5"/>
        <v>0</v>
      </c>
    </row>
    <row r="89" spans="1:9" x14ac:dyDescent="0.25">
      <c r="A89" s="132">
        <v>16523814</v>
      </c>
      <c r="B89" s="135" t="s">
        <v>74</v>
      </c>
      <c r="C89" s="135" t="s">
        <v>75</v>
      </c>
      <c r="D89" s="10">
        <v>4</v>
      </c>
      <c r="E89" s="10"/>
      <c r="F89" s="9"/>
      <c r="G89" s="9"/>
      <c r="H89" s="26">
        <f t="shared" si="4"/>
        <v>0</v>
      </c>
      <c r="I89" s="11">
        <f t="shared" si="5"/>
        <v>0</v>
      </c>
    </row>
    <row r="90" spans="1:9" x14ac:dyDescent="0.25">
      <c r="A90" s="132">
        <v>16529421</v>
      </c>
      <c r="B90" s="135" t="s">
        <v>86</v>
      </c>
      <c r="C90" s="135" t="s">
        <v>87</v>
      </c>
      <c r="D90" s="10">
        <v>2</v>
      </c>
      <c r="E90" s="10"/>
      <c r="F90" s="9"/>
      <c r="G90" s="9"/>
      <c r="H90" s="26">
        <f t="shared" si="4"/>
        <v>0</v>
      </c>
      <c r="I90" s="11">
        <f t="shared" si="5"/>
        <v>0</v>
      </c>
    </row>
    <row r="91" spans="1:9" x14ac:dyDescent="0.25">
      <c r="A91" s="132">
        <v>16531345</v>
      </c>
      <c r="B91" s="135" t="s">
        <v>102</v>
      </c>
      <c r="C91" s="135" t="s">
        <v>103</v>
      </c>
      <c r="D91" s="10">
        <v>2</v>
      </c>
      <c r="E91" s="10"/>
      <c r="F91" s="9"/>
      <c r="G91" s="9"/>
      <c r="H91" s="26">
        <f t="shared" si="4"/>
        <v>0</v>
      </c>
      <c r="I91" s="11">
        <f t="shared" si="5"/>
        <v>0</v>
      </c>
    </row>
    <row r="92" spans="1:9" x14ac:dyDescent="0.25">
      <c r="A92" s="132">
        <v>16531353</v>
      </c>
      <c r="B92" s="135" t="s">
        <v>102</v>
      </c>
      <c r="C92" s="135" t="s">
        <v>103</v>
      </c>
      <c r="D92" s="10">
        <v>2</v>
      </c>
      <c r="E92" s="10"/>
      <c r="F92" s="9"/>
      <c r="G92" s="9"/>
      <c r="H92" s="26">
        <f t="shared" si="4"/>
        <v>0</v>
      </c>
      <c r="I92" s="11">
        <f t="shared" si="5"/>
        <v>0</v>
      </c>
    </row>
    <row r="93" spans="1:9" x14ac:dyDescent="0.25">
      <c r="A93" s="132">
        <v>16531361</v>
      </c>
      <c r="B93" s="135" t="s">
        <v>102</v>
      </c>
      <c r="C93" s="135" t="s">
        <v>103</v>
      </c>
      <c r="D93" s="10">
        <v>2</v>
      </c>
      <c r="E93" s="10"/>
      <c r="F93" s="9"/>
      <c r="G93" s="9"/>
      <c r="H93" s="26">
        <f t="shared" si="4"/>
        <v>0</v>
      </c>
      <c r="I93" s="11">
        <f t="shared" si="5"/>
        <v>0</v>
      </c>
    </row>
    <row r="94" spans="1:9" x14ac:dyDescent="0.25">
      <c r="A94" s="132">
        <v>16531388</v>
      </c>
      <c r="B94" s="135" t="s">
        <v>102</v>
      </c>
      <c r="C94" s="135" t="s">
        <v>103</v>
      </c>
      <c r="D94" s="10">
        <v>2</v>
      </c>
      <c r="E94" s="10"/>
      <c r="F94" s="9"/>
      <c r="G94" s="9"/>
      <c r="H94" s="26">
        <f t="shared" si="4"/>
        <v>0</v>
      </c>
      <c r="I94" s="11">
        <f t="shared" si="5"/>
        <v>0</v>
      </c>
    </row>
    <row r="95" spans="1:9" x14ac:dyDescent="0.25">
      <c r="A95" s="132">
        <v>16541170</v>
      </c>
      <c r="B95" s="135" t="s">
        <v>104</v>
      </c>
      <c r="C95" s="135" t="s">
        <v>105</v>
      </c>
      <c r="D95" s="10">
        <v>2</v>
      </c>
      <c r="E95" s="10"/>
      <c r="F95" s="9"/>
      <c r="G95" s="9"/>
      <c r="H95" s="26">
        <f t="shared" si="4"/>
        <v>0</v>
      </c>
      <c r="I95" s="11">
        <f t="shared" si="5"/>
        <v>0</v>
      </c>
    </row>
    <row r="96" spans="1:9" x14ac:dyDescent="0.25">
      <c r="A96" s="132">
        <v>16543920</v>
      </c>
      <c r="B96" s="135" t="s">
        <v>74</v>
      </c>
      <c r="C96" s="135" t="s">
        <v>75</v>
      </c>
      <c r="D96" s="10">
        <v>4</v>
      </c>
      <c r="E96" s="10"/>
      <c r="F96" s="9"/>
      <c r="G96" s="9"/>
      <c r="H96" s="26">
        <f t="shared" si="4"/>
        <v>0</v>
      </c>
      <c r="I96" s="11">
        <f t="shared" si="5"/>
        <v>0</v>
      </c>
    </row>
    <row r="97" spans="1:9" x14ac:dyDescent="0.25">
      <c r="A97" s="132">
        <v>16552032</v>
      </c>
      <c r="B97" s="135" t="s">
        <v>106</v>
      </c>
      <c r="C97" s="135" t="s">
        <v>107</v>
      </c>
      <c r="D97" s="10">
        <v>1</v>
      </c>
      <c r="E97" s="10"/>
      <c r="F97" s="9"/>
      <c r="G97" s="9"/>
      <c r="H97" s="26">
        <f t="shared" si="4"/>
        <v>0</v>
      </c>
      <c r="I97" s="11">
        <f t="shared" si="5"/>
        <v>0</v>
      </c>
    </row>
    <row r="98" spans="1:9" x14ac:dyDescent="0.25">
      <c r="A98" s="132">
        <v>16579968</v>
      </c>
      <c r="B98" s="135" t="s">
        <v>108</v>
      </c>
      <c r="C98" s="135" t="s">
        <v>109</v>
      </c>
      <c r="D98" s="10">
        <v>2</v>
      </c>
      <c r="E98" s="10"/>
      <c r="F98" s="9"/>
      <c r="G98" s="9"/>
      <c r="H98" s="26">
        <f t="shared" si="4"/>
        <v>0</v>
      </c>
      <c r="I98" s="11">
        <f t="shared" si="5"/>
        <v>0</v>
      </c>
    </row>
    <row r="99" spans="1:9" x14ac:dyDescent="0.25">
      <c r="A99" s="132">
        <v>16581644</v>
      </c>
      <c r="B99" s="135" t="s">
        <v>92</v>
      </c>
      <c r="C99" s="135" t="s">
        <v>93</v>
      </c>
      <c r="D99" s="10">
        <v>2</v>
      </c>
      <c r="E99" s="10"/>
      <c r="F99" s="9"/>
      <c r="G99" s="9"/>
      <c r="H99" s="26">
        <f t="shared" si="4"/>
        <v>0</v>
      </c>
      <c r="I99" s="11">
        <f t="shared" si="5"/>
        <v>0</v>
      </c>
    </row>
    <row r="100" spans="1:9" x14ac:dyDescent="0.25">
      <c r="A100" s="132">
        <v>16606787</v>
      </c>
      <c r="B100" s="135" t="s">
        <v>92</v>
      </c>
      <c r="C100" s="135" t="s">
        <v>93</v>
      </c>
      <c r="D100" s="10">
        <v>2</v>
      </c>
      <c r="E100" s="10"/>
      <c r="F100" s="9"/>
      <c r="G100" s="9"/>
      <c r="H100" s="26">
        <f t="shared" si="4"/>
        <v>0</v>
      </c>
      <c r="I100" s="11">
        <f t="shared" si="5"/>
        <v>0</v>
      </c>
    </row>
    <row r="101" spans="1:9" x14ac:dyDescent="0.25">
      <c r="A101" s="132">
        <v>16634195</v>
      </c>
      <c r="B101" s="135" t="s">
        <v>72</v>
      </c>
      <c r="C101" s="135" t="s">
        <v>73</v>
      </c>
      <c r="D101" s="10">
        <v>1</v>
      </c>
      <c r="E101" s="10"/>
      <c r="F101" s="9"/>
      <c r="G101" s="9"/>
      <c r="H101" s="26">
        <f t="shared" si="4"/>
        <v>0</v>
      </c>
      <c r="I101" s="11">
        <f t="shared" si="5"/>
        <v>0</v>
      </c>
    </row>
    <row r="102" spans="1:9" x14ac:dyDescent="0.25">
      <c r="A102" s="132">
        <v>16635345</v>
      </c>
      <c r="B102" s="135" t="s">
        <v>98</v>
      </c>
      <c r="C102" s="135" t="s">
        <v>99</v>
      </c>
      <c r="D102" s="10">
        <v>28</v>
      </c>
      <c r="E102" s="10"/>
      <c r="F102" s="9"/>
      <c r="G102" s="9"/>
      <c r="H102" s="26">
        <f t="shared" si="4"/>
        <v>0</v>
      </c>
      <c r="I102" s="11">
        <f t="shared" si="5"/>
        <v>0</v>
      </c>
    </row>
    <row r="103" spans="1:9" x14ac:dyDescent="0.25">
      <c r="A103" s="132">
        <v>16635582</v>
      </c>
      <c r="B103" s="135" t="s">
        <v>82</v>
      </c>
      <c r="C103" s="135" t="s">
        <v>83</v>
      </c>
      <c r="D103" s="10">
        <v>4</v>
      </c>
      <c r="E103" s="10"/>
      <c r="F103" s="9"/>
      <c r="G103" s="9"/>
      <c r="H103" s="26">
        <f t="shared" si="4"/>
        <v>0</v>
      </c>
      <c r="I103" s="11">
        <f t="shared" si="5"/>
        <v>0</v>
      </c>
    </row>
    <row r="104" spans="1:9" x14ac:dyDescent="0.25">
      <c r="A104" s="132">
        <v>16635744</v>
      </c>
      <c r="B104" s="135" t="s">
        <v>98</v>
      </c>
      <c r="C104" s="135" t="s">
        <v>99</v>
      </c>
      <c r="D104" s="10">
        <v>28</v>
      </c>
      <c r="E104" s="10"/>
      <c r="F104" s="9"/>
      <c r="G104" s="9"/>
      <c r="H104" s="26">
        <f t="shared" si="4"/>
        <v>0</v>
      </c>
      <c r="I104" s="11">
        <f t="shared" si="5"/>
        <v>0</v>
      </c>
    </row>
    <row r="105" spans="1:9" x14ac:dyDescent="0.25">
      <c r="A105" s="132">
        <v>16636740</v>
      </c>
      <c r="B105" s="135" t="s">
        <v>94</v>
      </c>
      <c r="C105" s="135" t="s">
        <v>95</v>
      </c>
      <c r="D105" s="10">
        <v>56</v>
      </c>
      <c r="E105" s="10"/>
      <c r="F105" s="9"/>
      <c r="G105" s="9"/>
      <c r="H105" s="26">
        <f t="shared" si="4"/>
        <v>0</v>
      </c>
      <c r="I105" s="11">
        <f t="shared" si="5"/>
        <v>0</v>
      </c>
    </row>
    <row r="106" spans="1:9" x14ac:dyDescent="0.25">
      <c r="A106" s="132">
        <v>16651804</v>
      </c>
      <c r="B106" s="135" t="s">
        <v>86</v>
      </c>
      <c r="C106" s="135" t="s">
        <v>87</v>
      </c>
      <c r="D106" s="10">
        <v>2</v>
      </c>
      <c r="E106" s="10"/>
      <c r="F106" s="9"/>
      <c r="G106" s="9"/>
      <c r="H106" s="26">
        <f t="shared" si="4"/>
        <v>0</v>
      </c>
      <c r="I106" s="11">
        <f t="shared" si="5"/>
        <v>0</v>
      </c>
    </row>
    <row r="107" spans="1:9" x14ac:dyDescent="0.25">
      <c r="A107" s="132">
        <v>16651812</v>
      </c>
      <c r="B107" s="135" t="s">
        <v>86</v>
      </c>
      <c r="C107" s="135" t="s">
        <v>87</v>
      </c>
      <c r="D107" s="10">
        <v>2</v>
      </c>
      <c r="E107" s="10"/>
      <c r="F107" s="9"/>
      <c r="G107" s="9"/>
      <c r="H107" s="26">
        <f t="shared" si="4"/>
        <v>0</v>
      </c>
      <c r="I107" s="11">
        <f t="shared" si="5"/>
        <v>0</v>
      </c>
    </row>
    <row r="108" spans="1:9" x14ac:dyDescent="0.25">
      <c r="A108" s="132">
        <v>16667255</v>
      </c>
      <c r="B108" s="135" t="s">
        <v>100</v>
      </c>
      <c r="C108" s="135" t="s">
        <v>101</v>
      </c>
      <c r="D108" s="10">
        <v>56</v>
      </c>
      <c r="E108" s="10"/>
      <c r="F108" s="9"/>
      <c r="G108" s="9"/>
      <c r="H108" s="26">
        <f t="shared" si="4"/>
        <v>0</v>
      </c>
      <c r="I108" s="11">
        <f t="shared" si="5"/>
        <v>0</v>
      </c>
    </row>
    <row r="109" spans="1:9" x14ac:dyDescent="0.25">
      <c r="A109" s="132">
        <v>16668855</v>
      </c>
      <c r="B109" s="135" t="s">
        <v>2721</v>
      </c>
      <c r="C109" s="135" t="s">
        <v>111</v>
      </c>
      <c r="D109" s="10">
        <v>2</v>
      </c>
      <c r="E109" s="10"/>
      <c r="F109" s="9"/>
      <c r="G109" s="9"/>
      <c r="H109" s="26">
        <f t="shared" si="4"/>
        <v>0</v>
      </c>
      <c r="I109" s="11">
        <f t="shared" si="5"/>
        <v>0</v>
      </c>
    </row>
    <row r="110" spans="1:9" x14ac:dyDescent="0.25">
      <c r="A110" s="132">
        <v>16671937</v>
      </c>
      <c r="B110" s="135" t="s">
        <v>86</v>
      </c>
      <c r="C110" s="135" t="s">
        <v>87</v>
      </c>
      <c r="D110" s="10">
        <v>2</v>
      </c>
      <c r="E110" s="10"/>
      <c r="F110" s="9"/>
      <c r="G110" s="9"/>
      <c r="H110" s="26">
        <f t="shared" si="4"/>
        <v>0</v>
      </c>
      <c r="I110" s="11">
        <f t="shared" si="5"/>
        <v>0</v>
      </c>
    </row>
    <row r="111" spans="1:9" x14ac:dyDescent="0.25">
      <c r="A111" s="132">
        <v>16673026</v>
      </c>
      <c r="B111" s="135" t="s">
        <v>86</v>
      </c>
      <c r="C111" s="135" t="s">
        <v>87</v>
      </c>
      <c r="D111" s="10">
        <v>2</v>
      </c>
      <c r="E111" s="10"/>
      <c r="F111" s="9"/>
      <c r="G111" s="9"/>
      <c r="H111" s="26">
        <f t="shared" si="4"/>
        <v>0</v>
      </c>
      <c r="I111" s="11">
        <f t="shared" si="5"/>
        <v>0</v>
      </c>
    </row>
    <row r="112" spans="1:9" x14ac:dyDescent="0.25">
      <c r="A112" s="132">
        <v>16675215</v>
      </c>
      <c r="B112" s="135" t="s">
        <v>86</v>
      </c>
      <c r="C112" s="135" t="s">
        <v>87</v>
      </c>
      <c r="D112" s="10">
        <v>1</v>
      </c>
      <c r="E112" s="10"/>
      <c r="F112" s="9"/>
      <c r="G112" s="9"/>
      <c r="H112" s="26">
        <f t="shared" si="4"/>
        <v>0</v>
      </c>
      <c r="I112" s="11">
        <f t="shared" si="5"/>
        <v>0</v>
      </c>
    </row>
    <row r="113" spans="1:9" x14ac:dyDescent="0.25">
      <c r="A113" s="132">
        <v>16675223</v>
      </c>
      <c r="B113" s="135" t="s">
        <v>86</v>
      </c>
      <c r="C113" s="135" t="s">
        <v>87</v>
      </c>
      <c r="D113" s="10">
        <v>2</v>
      </c>
      <c r="E113" s="10"/>
      <c r="F113" s="9"/>
      <c r="G113" s="9"/>
      <c r="H113" s="26">
        <f t="shared" si="4"/>
        <v>0</v>
      </c>
      <c r="I113" s="11">
        <f t="shared" si="5"/>
        <v>0</v>
      </c>
    </row>
    <row r="114" spans="1:9" x14ac:dyDescent="0.25">
      <c r="A114" s="132">
        <v>16675231</v>
      </c>
      <c r="B114" s="135" t="s">
        <v>86</v>
      </c>
      <c r="C114" s="135" t="s">
        <v>87</v>
      </c>
      <c r="D114" s="10">
        <v>2</v>
      </c>
      <c r="E114" s="10"/>
      <c r="F114" s="9"/>
      <c r="G114" s="9"/>
      <c r="H114" s="26">
        <f t="shared" si="4"/>
        <v>0</v>
      </c>
      <c r="I114" s="11">
        <f t="shared" si="5"/>
        <v>0</v>
      </c>
    </row>
    <row r="115" spans="1:9" x14ac:dyDescent="0.25">
      <c r="A115" s="132">
        <v>16732316</v>
      </c>
      <c r="B115" s="135" t="s">
        <v>86</v>
      </c>
      <c r="C115" s="135" t="s">
        <v>87</v>
      </c>
      <c r="D115" s="10">
        <v>2</v>
      </c>
      <c r="E115" s="10"/>
      <c r="F115" s="9"/>
      <c r="G115" s="9"/>
      <c r="H115" s="26">
        <f t="shared" si="4"/>
        <v>0</v>
      </c>
      <c r="I115" s="11">
        <f t="shared" si="5"/>
        <v>0</v>
      </c>
    </row>
    <row r="116" spans="1:9" x14ac:dyDescent="0.25">
      <c r="A116" s="132">
        <v>16732324</v>
      </c>
      <c r="B116" s="135" t="s">
        <v>86</v>
      </c>
      <c r="C116" s="135" t="s">
        <v>87</v>
      </c>
      <c r="D116" s="10">
        <v>2</v>
      </c>
      <c r="E116" s="10"/>
      <c r="F116" s="9"/>
      <c r="G116" s="9"/>
      <c r="H116" s="26">
        <f t="shared" si="4"/>
        <v>0</v>
      </c>
      <c r="I116" s="11">
        <f t="shared" si="5"/>
        <v>0</v>
      </c>
    </row>
    <row r="117" spans="1:9" x14ac:dyDescent="0.25">
      <c r="A117" s="132">
        <v>16734246</v>
      </c>
      <c r="B117" s="135" t="s">
        <v>90</v>
      </c>
      <c r="C117" s="135" t="s">
        <v>91</v>
      </c>
      <c r="D117" s="10">
        <v>1</v>
      </c>
      <c r="E117" s="10"/>
      <c r="F117" s="9"/>
      <c r="G117" s="9"/>
      <c r="H117" s="26">
        <f t="shared" si="4"/>
        <v>0</v>
      </c>
      <c r="I117" s="11">
        <f t="shared" si="5"/>
        <v>0</v>
      </c>
    </row>
    <row r="118" spans="1:9" x14ac:dyDescent="0.25">
      <c r="A118" s="132">
        <v>16736257</v>
      </c>
      <c r="B118" s="135" t="s">
        <v>106</v>
      </c>
      <c r="C118" s="135" t="s">
        <v>107</v>
      </c>
      <c r="D118" s="10">
        <v>1</v>
      </c>
      <c r="E118" s="10"/>
      <c r="F118" s="9"/>
      <c r="G118" s="9"/>
      <c r="H118" s="26">
        <f t="shared" si="4"/>
        <v>0</v>
      </c>
      <c r="I118" s="11">
        <f t="shared" si="5"/>
        <v>0</v>
      </c>
    </row>
    <row r="119" spans="1:9" x14ac:dyDescent="0.25">
      <c r="A119" s="132">
        <v>16738594</v>
      </c>
      <c r="B119" s="135" t="s">
        <v>88</v>
      </c>
      <c r="C119" s="135" t="s">
        <v>89</v>
      </c>
      <c r="D119" s="10">
        <v>1</v>
      </c>
      <c r="E119" s="10"/>
      <c r="F119" s="9"/>
      <c r="G119" s="9"/>
      <c r="H119" s="26">
        <f t="shared" si="4"/>
        <v>0</v>
      </c>
      <c r="I119" s="11">
        <f t="shared" si="5"/>
        <v>0</v>
      </c>
    </row>
    <row r="120" spans="1:9" x14ac:dyDescent="0.25">
      <c r="A120" s="132">
        <v>16744349</v>
      </c>
      <c r="B120" s="135" t="s">
        <v>86</v>
      </c>
      <c r="C120" s="135" t="s">
        <v>87</v>
      </c>
      <c r="D120" s="10">
        <v>2</v>
      </c>
      <c r="E120" s="10"/>
      <c r="F120" s="9"/>
      <c r="G120" s="9"/>
      <c r="H120" s="26">
        <f t="shared" si="4"/>
        <v>0</v>
      </c>
      <c r="I120" s="11">
        <f t="shared" si="5"/>
        <v>0</v>
      </c>
    </row>
    <row r="121" spans="1:9" x14ac:dyDescent="0.25">
      <c r="A121" s="132">
        <v>16744357</v>
      </c>
      <c r="B121" s="135" t="s">
        <v>86</v>
      </c>
      <c r="C121" s="135" t="s">
        <v>87</v>
      </c>
      <c r="D121" s="10">
        <v>2</v>
      </c>
      <c r="E121" s="10"/>
      <c r="F121" s="9"/>
      <c r="G121" s="9"/>
      <c r="H121" s="26">
        <f t="shared" si="4"/>
        <v>0</v>
      </c>
      <c r="I121" s="11">
        <f t="shared" si="5"/>
        <v>0</v>
      </c>
    </row>
    <row r="122" spans="1:9" x14ac:dyDescent="0.25">
      <c r="A122" s="132">
        <v>16754069</v>
      </c>
      <c r="B122" s="135" t="s">
        <v>98</v>
      </c>
      <c r="C122" s="135" t="s">
        <v>99</v>
      </c>
      <c r="D122" s="10">
        <v>28</v>
      </c>
      <c r="E122" s="10"/>
      <c r="F122" s="9"/>
      <c r="G122" s="9"/>
      <c r="H122" s="26">
        <f t="shared" si="4"/>
        <v>0</v>
      </c>
      <c r="I122" s="11">
        <f t="shared" si="5"/>
        <v>0</v>
      </c>
    </row>
    <row r="123" spans="1:9" x14ac:dyDescent="0.25">
      <c r="A123" s="132">
        <v>16760050</v>
      </c>
      <c r="B123" s="135" t="s">
        <v>72</v>
      </c>
      <c r="C123" s="135" t="s">
        <v>73</v>
      </c>
      <c r="D123" s="10">
        <v>1</v>
      </c>
      <c r="E123" s="10"/>
      <c r="F123" s="9"/>
      <c r="G123" s="9"/>
      <c r="H123" s="26">
        <f t="shared" si="4"/>
        <v>0</v>
      </c>
      <c r="I123" s="11">
        <f t="shared" si="5"/>
        <v>0</v>
      </c>
    </row>
    <row r="124" spans="1:9" x14ac:dyDescent="0.25">
      <c r="A124" s="132">
        <v>16770854</v>
      </c>
      <c r="B124" s="135" t="s">
        <v>100</v>
      </c>
      <c r="C124" s="135" t="s">
        <v>101</v>
      </c>
      <c r="D124" s="10">
        <v>56</v>
      </c>
      <c r="E124" s="10"/>
      <c r="F124" s="9"/>
      <c r="G124" s="9"/>
      <c r="H124" s="26">
        <f t="shared" si="4"/>
        <v>0</v>
      </c>
      <c r="I124" s="11">
        <f t="shared" si="5"/>
        <v>0</v>
      </c>
    </row>
    <row r="125" spans="1:9" x14ac:dyDescent="0.25">
      <c r="A125" s="132">
        <v>16785630</v>
      </c>
      <c r="B125" s="135" t="s">
        <v>90</v>
      </c>
      <c r="C125" s="135" t="s">
        <v>91</v>
      </c>
      <c r="D125" s="10">
        <v>1</v>
      </c>
      <c r="E125" s="10"/>
      <c r="F125" s="9"/>
      <c r="G125" s="9"/>
      <c r="H125" s="26">
        <f t="shared" si="4"/>
        <v>0</v>
      </c>
      <c r="I125" s="11">
        <f t="shared" si="5"/>
        <v>0</v>
      </c>
    </row>
    <row r="126" spans="1:9" x14ac:dyDescent="0.25">
      <c r="A126" s="132">
        <v>16786904</v>
      </c>
      <c r="B126" s="135" t="s">
        <v>86</v>
      </c>
      <c r="C126" s="135" t="s">
        <v>87</v>
      </c>
      <c r="D126" s="10">
        <v>2</v>
      </c>
      <c r="E126" s="10"/>
      <c r="F126" s="9"/>
      <c r="G126" s="9"/>
      <c r="H126" s="26">
        <f t="shared" si="4"/>
        <v>0</v>
      </c>
      <c r="I126" s="11">
        <f t="shared" si="5"/>
        <v>0</v>
      </c>
    </row>
    <row r="127" spans="1:9" x14ac:dyDescent="0.25">
      <c r="A127" s="132">
        <v>16791940</v>
      </c>
      <c r="B127" s="135" t="s">
        <v>86</v>
      </c>
      <c r="C127" s="135" t="s">
        <v>87</v>
      </c>
      <c r="D127" s="10">
        <v>2</v>
      </c>
      <c r="E127" s="10"/>
      <c r="F127" s="9"/>
      <c r="G127" s="9"/>
      <c r="H127" s="26">
        <f t="shared" si="4"/>
        <v>0</v>
      </c>
      <c r="I127" s="11">
        <f t="shared" si="5"/>
        <v>0</v>
      </c>
    </row>
    <row r="128" spans="1:9" x14ac:dyDescent="0.25">
      <c r="A128" s="132">
        <v>16792254</v>
      </c>
      <c r="B128" s="135" t="s">
        <v>108</v>
      </c>
      <c r="C128" s="135" t="s">
        <v>109</v>
      </c>
      <c r="D128" s="10">
        <v>2</v>
      </c>
      <c r="E128" s="10"/>
      <c r="F128" s="9"/>
      <c r="G128" s="9"/>
      <c r="H128" s="26">
        <f t="shared" si="4"/>
        <v>0</v>
      </c>
      <c r="I128" s="11">
        <f t="shared" si="5"/>
        <v>0</v>
      </c>
    </row>
    <row r="129" spans="1:9" x14ac:dyDescent="0.25">
      <c r="A129" s="132">
        <v>16796489</v>
      </c>
      <c r="B129" s="135" t="s">
        <v>112</v>
      </c>
      <c r="C129" s="135" t="s">
        <v>113</v>
      </c>
      <c r="D129" s="10">
        <v>1</v>
      </c>
      <c r="E129" s="10"/>
      <c r="F129" s="9"/>
      <c r="G129" s="9"/>
      <c r="H129" s="26">
        <f t="shared" si="4"/>
        <v>0</v>
      </c>
      <c r="I129" s="11">
        <f t="shared" si="5"/>
        <v>0</v>
      </c>
    </row>
    <row r="130" spans="1:9" x14ac:dyDescent="0.25">
      <c r="A130" s="132">
        <v>16802209</v>
      </c>
      <c r="B130" s="135" t="s">
        <v>86</v>
      </c>
      <c r="C130" s="135" t="s">
        <v>87</v>
      </c>
      <c r="D130" s="10">
        <v>2</v>
      </c>
      <c r="E130" s="10"/>
      <c r="F130" s="9"/>
      <c r="G130" s="9"/>
      <c r="H130" s="26">
        <f t="shared" si="4"/>
        <v>0</v>
      </c>
      <c r="I130" s="11">
        <f t="shared" si="5"/>
        <v>0</v>
      </c>
    </row>
    <row r="131" spans="1:9" x14ac:dyDescent="0.25">
      <c r="A131" s="132">
        <v>16802233</v>
      </c>
      <c r="B131" s="135" t="s">
        <v>86</v>
      </c>
      <c r="C131" s="135" t="s">
        <v>87</v>
      </c>
      <c r="D131" s="10">
        <v>2</v>
      </c>
      <c r="E131" s="10"/>
      <c r="F131" s="9"/>
      <c r="G131" s="9"/>
      <c r="H131" s="26">
        <f t="shared" si="4"/>
        <v>0</v>
      </c>
      <c r="I131" s="11">
        <f t="shared" si="5"/>
        <v>0</v>
      </c>
    </row>
    <row r="132" spans="1:9" x14ac:dyDescent="0.25">
      <c r="A132" s="132">
        <v>16802241</v>
      </c>
      <c r="B132" s="135" t="s">
        <v>86</v>
      </c>
      <c r="C132" s="135" t="s">
        <v>87</v>
      </c>
      <c r="D132" s="10">
        <v>1</v>
      </c>
      <c r="E132" s="10"/>
      <c r="F132" s="9"/>
      <c r="G132" s="9"/>
      <c r="H132" s="26">
        <f t="shared" si="4"/>
        <v>0</v>
      </c>
      <c r="I132" s="11">
        <f t="shared" si="5"/>
        <v>0</v>
      </c>
    </row>
    <row r="133" spans="1:9" x14ac:dyDescent="0.25">
      <c r="A133" s="132">
        <v>16826876</v>
      </c>
      <c r="B133" s="135" t="s">
        <v>104</v>
      </c>
      <c r="C133" s="135" t="s">
        <v>105</v>
      </c>
      <c r="D133" s="10">
        <v>2</v>
      </c>
      <c r="E133" s="10"/>
      <c r="F133" s="9"/>
      <c r="G133" s="9"/>
      <c r="H133" s="26">
        <f t="shared" si="4"/>
        <v>0</v>
      </c>
      <c r="I133" s="11">
        <f t="shared" si="5"/>
        <v>0</v>
      </c>
    </row>
    <row r="134" spans="1:9" x14ac:dyDescent="0.25">
      <c r="A134" s="132">
        <v>16846214</v>
      </c>
      <c r="B134" s="135" t="s">
        <v>86</v>
      </c>
      <c r="C134" s="135" t="s">
        <v>87</v>
      </c>
      <c r="D134" s="10">
        <v>2</v>
      </c>
      <c r="E134" s="10"/>
      <c r="F134" s="9"/>
      <c r="G134" s="9"/>
      <c r="H134" s="26">
        <f t="shared" si="4"/>
        <v>0</v>
      </c>
      <c r="I134" s="11">
        <f t="shared" si="5"/>
        <v>0</v>
      </c>
    </row>
    <row r="135" spans="1:9" x14ac:dyDescent="0.25">
      <c r="A135" s="132">
        <v>16849744</v>
      </c>
      <c r="B135" s="135" t="s">
        <v>90</v>
      </c>
      <c r="C135" s="135" t="s">
        <v>91</v>
      </c>
      <c r="D135" s="10">
        <v>1</v>
      </c>
      <c r="E135" s="10"/>
      <c r="F135" s="9"/>
      <c r="G135" s="9"/>
      <c r="H135" s="26">
        <f t="shared" si="4"/>
        <v>0</v>
      </c>
      <c r="I135" s="11">
        <f t="shared" si="5"/>
        <v>0</v>
      </c>
    </row>
    <row r="136" spans="1:9" x14ac:dyDescent="0.25">
      <c r="A136" s="132">
        <v>12118249</v>
      </c>
      <c r="B136" s="135" t="s">
        <v>114</v>
      </c>
      <c r="C136" s="135" t="s">
        <v>115</v>
      </c>
      <c r="D136" s="10">
        <v>50</v>
      </c>
      <c r="E136" s="10"/>
      <c r="F136" s="9"/>
      <c r="G136" s="9"/>
      <c r="H136" s="26">
        <f t="shared" si="4"/>
        <v>0</v>
      </c>
      <c r="I136" s="11">
        <f t="shared" si="5"/>
        <v>0</v>
      </c>
    </row>
    <row r="137" spans="1:9" x14ac:dyDescent="0.25">
      <c r="A137" s="132">
        <v>12316091</v>
      </c>
      <c r="B137" s="135" t="s">
        <v>116</v>
      </c>
      <c r="C137" s="135" t="s">
        <v>117</v>
      </c>
      <c r="D137" s="10">
        <v>10</v>
      </c>
      <c r="E137" s="10"/>
      <c r="F137" s="9"/>
      <c r="G137" s="9"/>
      <c r="H137" s="26">
        <f t="shared" si="4"/>
        <v>0</v>
      </c>
      <c r="I137" s="11">
        <f t="shared" si="5"/>
        <v>0</v>
      </c>
    </row>
    <row r="138" spans="1:9" x14ac:dyDescent="0.25">
      <c r="A138" s="132">
        <v>12554243</v>
      </c>
      <c r="B138" s="135" t="s">
        <v>116</v>
      </c>
      <c r="C138" s="135" t="s">
        <v>117</v>
      </c>
      <c r="D138" s="10">
        <v>20</v>
      </c>
      <c r="E138" s="10"/>
      <c r="F138" s="9"/>
      <c r="G138" s="9"/>
      <c r="H138" s="26">
        <f t="shared" si="4"/>
        <v>0</v>
      </c>
      <c r="I138" s="11">
        <f t="shared" si="5"/>
        <v>0</v>
      </c>
    </row>
    <row r="139" spans="1:9" x14ac:dyDescent="0.25">
      <c r="A139" s="132">
        <v>13882694</v>
      </c>
      <c r="B139" s="135" t="s">
        <v>116</v>
      </c>
      <c r="C139" s="135" t="s">
        <v>117</v>
      </c>
      <c r="D139" s="10">
        <v>1</v>
      </c>
      <c r="E139" s="10"/>
      <c r="F139" s="9"/>
      <c r="G139" s="9"/>
      <c r="H139" s="26">
        <f t="shared" si="4"/>
        <v>0</v>
      </c>
      <c r="I139" s="11">
        <f t="shared" si="5"/>
        <v>0</v>
      </c>
    </row>
    <row r="140" spans="1:9" x14ac:dyDescent="0.25">
      <c r="A140" s="132">
        <v>14086727</v>
      </c>
      <c r="B140" s="135" t="s">
        <v>2785</v>
      </c>
      <c r="C140" s="135" t="s">
        <v>123</v>
      </c>
      <c r="D140" s="10">
        <v>1</v>
      </c>
      <c r="E140" s="10"/>
      <c r="F140" s="9"/>
      <c r="G140" s="9"/>
      <c r="H140" s="26">
        <f t="shared" si="4"/>
        <v>0</v>
      </c>
      <c r="I140" s="11">
        <f t="shared" si="5"/>
        <v>0</v>
      </c>
    </row>
    <row r="141" spans="1:9" x14ac:dyDescent="0.25">
      <c r="A141" s="132">
        <v>14175126</v>
      </c>
      <c r="B141" s="135" t="s">
        <v>124</v>
      </c>
      <c r="C141" s="135" t="s">
        <v>125</v>
      </c>
      <c r="D141" s="10">
        <v>1</v>
      </c>
      <c r="E141" s="10"/>
      <c r="F141" s="9"/>
      <c r="G141" s="9"/>
      <c r="H141" s="26">
        <f t="shared" si="4"/>
        <v>0</v>
      </c>
      <c r="I141" s="11">
        <f t="shared" si="5"/>
        <v>0</v>
      </c>
    </row>
    <row r="142" spans="1:9" x14ac:dyDescent="0.25">
      <c r="A142" s="132">
        <v>14239663</v>
      </c>
      <c r="B142" s="135" t="s">
        <v>126</v>
      </c>
      <c r="C142" s="135" t="s">
        <v>127</v>
      </c>
      <c r="D142" s="10">
        <v>50</v>
      </c>
      <c r="E142" s="10"/>
      <c r="F142" s="9"/>
      <c r="G142" s="9"/>
      <c r="H142" s="26">
        <f t="shared" si="4"/>
        <v>0</v>
      </c>
      <c r="I142" s="11">
        <f t="shared" si="5"/>
        <v>0</v>
      </c>
    </row>
    <row r="143" spans="1:9" x14ac:dyDescent="0.25">
      <c r="A143" s="132">
        <v>14612437</v>
      </c>
      <c r="B143" s="135" t="s">
        <v>128</v>
      </c>
      <c r="C143" s="135" t="s">
        <v>129</v>
      </c>
      <c r="D143" s="10">
        <v>1</v>
      </c>
      <c r="E143" s="10"/>
      <c r="F143" s="9"/>
      <c r="G143" s="9"/>
      <c r="H143" s="26">
        <f t="shared" ref="H143:H206" si="6">E143/D143</f>
        <v>0</v>
      </c>
      <c r="I143" s="11">
        <f t="shared" ref="I143:I206" si="7">IFERROR(G143/H143,0)</f>
        <v>0</v>
      </c>
    </row>
    <row r="144" spans="1:9" x14ac:dyDescent="0.25">
      <c r="A144" s="132">
        <v>14633620</v>
      </c>
      <c r="B144" s="135" t="s">
        <v>124</v>
      </c>
      <c r="C144" s="135" t="s">
        <v>125</v>
      </c>
      <c r="D144" s="10">
        <v>1</v>
      </c>
      <c r="E144" s="10"/>
      <c r="F144" s="9"/>
      <c r="G144" s="9"/>
      <c r="H144" s="26">
        <f t="shared" si="6"/>
        <v>0</v>
      </c>
      <c r="I144" s="11">
        <f t="shared" si="7"/>
        <v>0</v>
      </c>
    </row>
    <row r="145" spans="1:9" x14ac:dyDescent="0.25">
      <c r="A145" s="132">
        <v>14645971</v>
      </c>
      <c r="B145" s="135" t="s">
        <v>130</v>
      </c>
      <c r="C145" s="135" t="s">
        <v>131</v>
      </c>
      <c r="D145" s="10">
        <v>1</v>
      </c>
      <c r="E145" s="10"/>
      <c r="F145" s="9"/>
      <c r="G145" s="9"/>
      <c r="H145" s="26">
        <f t="shared" si="6"/>
        <v>0</v>
      </c>
      <c r="I145" s="11">
        <f t="shared" si="7"/>
        <v>0</v>
      </c>
    </row>
    <row r="146" spans="1:9" x14ac:dyDescent="0.25">
      <c r="A146" s="132">
        <v>14646005</v>
      </c>
      <c r="B146" s="135" t="s">
        <v>130</v>
      </c>
      <c r="C146" s="135" t="s">
        <v>131</v>
      </c>
      <c r="D146" s="10">
        <v>1</v>
      </c>
      <c r="E146" s="10"/>
      <c r="F146" s="9"/>
      <c r="G146" s="9"/>
      <c r="H146" s="26">
        <f t="shared" si="6"/>
        <v>0</v>
      </c>
      <c r="I146" s="11">
        <f t="shared" si="7"/>
        <v>0</v>
      </c>
    </row>
    <row r="147" spans="1:9" x14ac:dyDescent="0.25">
      <c r="A147" s="132">
        <v>14750368</v>
      </c>
      <c r="B147" s="135" t="s">
        <v>132</v>
      </c>
      <c r="C147" s="135" t="s">
        <v>133</v>
      </c>
      <c r="D147" s="10">
        <v>10</v>
      </c>
      <c r="E147" s="10"/>
      <c r="F147" s="9"/>
      <c r="G147" s="9"/>
      <c r="H147" s="26">
        <f t="shared" si="6"/>
        <v>0</v>
      </c>
      <c r="I147" s="11">
        <f t="shared" si="7"/>
        <v>0</v>
      </c>
    </row>
    <row r="148" spans="1:9" x14ac:dyDescent="0.25">
      <c r="A148" s="132">
        <v>14754088</v>
      </c>
      <c r="B148" s="135" t="s">
        <v>134</v>
      </c>
      <c r="C148" s="135" t="s">
        <v>135</v>
      </c>
      <c r="D148" s="10">
        <v>5</v>
      </c>
      <c r="E148" s="10"/>
      <c r="F148" s="9"/>
      <c r="G148" s="9"/>
      <c r="H148" s="26">
        <f t="shared" si="6"/>
        <v>0</v>
      </c>
      <c r="I148" s="11">
        <f t="shared" si="7"/>
        <v>0</v>
      </c>
    </row>
    <row r="149" spans="1:9" x14ac:dyDescent="0.25">
      <c r="A149" s="132">
        <v>14754126</v>
      </c>
      <c r="B149" s="135" t="s">
        <v>134</v>
      </c>
      <c r="C149" s="135" t="s">
        <v>135</v>
      </c>
      <c r="D149" s="10">
        <v>1</v>
      </c>
      <c r="E149" s="10"/>
      <c r="F149" s="9"/>
      <c r="G149" s="9"/>
      <c r="H149" s="26">
        <f t="shared" si="6"/>
        <v>0</v>
      </c>
      <c r="I149" s="11">
        <f t="shared" si="7"/>
        <v>0</v>
      </c>
    </row>
    <row r="150" spans="1:9" x14ac:dyDescent="0.25">
      <c r="A150" s="132">
        <v>14754215</v>
      </c>
      <c r="B150" s="135" t="s">
        <v>134</v>
      </c>
      <c r="C150" s="135" t="s">
        <v>135</v>
      </c>
      <c r="D150" s="10">
        <v>1</v>
      </c>
      <c r="E150" s="10"/>
      <c r="F150" s="9"/>
      <c r="G150" s="9"/>
      <c r="H150" s="26">
        <f t="shared" si="6"/>
        <v>0</v>
      </c>
      <c r="I150" s="11">
        <f t="shared" si="7"/>
        <v>0</v>
      </c>
    </row>
    <row r="151" spans="1:9" x14ac:dyDescent="0.25">
      <c r="A151" s="132">
        <v>14889129</v>
      </c>
      <c r="B151" s="135" t="s">
        <v>116</v>
      </c>
      <c r="C151" s="135" t="s">
        <v>117</v>
      </c>
      <c r="D151" s="10">
        <v>1</v>
      </c>
      <c r="E151" s="10"/>
      <c r="F151" s="9"/>
      <c r="G151" s="9"/>
      <c r="H151" s="26">
        <f t="shared" si="6"/>
        <v>0</v>
      </c>
      <c r="I151" s="11">
        <f t="shared" si="7"/>
        <v>0</v>
      </c>
    </row>
    <row r="152" spans="1:9" x14ac:dyDescent="0.25">
      <c r="A152" s="132">
        <v>14889137</v>
      </c>
      <c r="B152" s="135" t="s">
        <v>116</v>
      </c>
      <c r="C152" s="135" t="s">
        <v>117</v>
      </c>
      <c r="D152" s="10">
        <v>1</v>
      </c>
      <c r="E152" s="10"/>
      <c r="F152" s="9"/>
      <c r="G152" s="9"/>
      <c r="H152" s="26">
        <f t="shared" si="6"/>
        <v>0</v>
      </c>
      <c r="I152" s="11">
        <f t="shared" si="7"/>
        <v>0</v>
      </c>
    </row>
    <row r="153" spans="1:9" x14ac:dyDescent="0.25">
      <c r="A153" s="132">
        <v>14899396</v>
      </c>
      <c r="B153" s="135" t="s">
        <v>136</v>
      </c>
      <c r="C153" s="135" t="s">
        <v>137</v>
      </c>
      <c r="D153" s="10">
        <v>1</v>
      </c>
      <c r="E153" s="10"/>
      <c r="F153" s="9"/>
      <c r="G153" s="9"/>
      <c r="H153" s="26">
        <f t="shared" si="6"/>
        <v>0</v>
      </c>
      <c r="I153" s="11">
        <f t="shared" si="7"/>
        <v>0</v>
      </c>
    </row>
    <row r="154" spans="1:9" x14ac:dyDescent="0.25">
      <c r="A154" s="132">
        <v>14899418</v>
      </c>
      <c r="B154" s="135" t="s">
        <v>136</v>
      </c>
      <c r="C154" s="135" t="s">
        <v>137</v>
      </c>
      <c r="D154" s="10">
        <v>1</v>
      </c>
      <c r="E154" s="10"/>
      <c r="F154" s="9"/>
      <c r="G154" s="9"/>
      <c r="H154" s="26">
        <f t="shared" si="6"/>
        <v>0</v>
      </c>
      <c r="I154" s="11">
        <f t="shared" si="7"/>
        <v>0</v>
      </c>
    </row>
    <row r="155" spans="1:9" x14ac:dyDescent="0.25">
      <c r="A155" s="132">
        <v>14914050</v>
      </c>
      <c r="B155" s="135" t="s">
        <v>2786</v>
      </c>
      <c r="C155" s="135" t="s">
        <v>139</v>
      </c>
      <c r="D155" s="10">
        <v>60</v>
      </c>
      <c r="E155" s="10"/>
      <c r="F155" s="9"/>
      <c r="G155" s="9"/>
      <c r="H155" s="26">
        <f t="shared" si="6"/>
        <v>0</v>
      </c>
      <c r="I155" s="11">
        <f t="shared" si="7"/>
        <v>0</v>
      </c>
    </row>
    <row r="156" spans="1:9" x14ac:dyDescent="0.25">
      <c r="A156" s="132">
        <v>14914077</v>
      </c>
      <c r="B156" s="135" t="s">
        <v>2786</v>
      </c>
      <c r="C156" s="135" t="s">
        <v>139</v>
      </c>
      <c r="D156" s="10">
        <v>30</v>
      </c>
      <c r="E156" s="10"/>
      <c r="F156" s="9"/>
      <c r="G156" s="9"/>
      <c r="H156" s="26">
        <f t="shared" si="6"/>
        <v>0</v>
      </c>
      <c r="I156" s="11">
        <f t="shared" si="7"/>
        <v>0</v>
      </c>
    </row>
    <row r="157" spans="1:9" x14ac:dyDescent="0.25">
      <c r="A157" s="132">
        <v>14965453</v>
      </c>
      <c r="B157" s="135" t="s">
        <v>140</v>
      </c>
      <c r="C157" s="135" t="s">
        <v>141</v>
      </c>
      <c r="D157" s="10">
        <v>60</v>
      </c>
      <c r="E157" s="10"/>
      <c r="F157" s="9"/>
      <c r="G157" s="9"/>
      <c r="H157" s="26">
        <f t="shared" si="6"/>
        <v>0</v>
      </c>
      <c r="I157" s="11">
        <f t="shared" si="7"/>
        <v>0</v>
      </c>
    </row>
    <row r="158" spans="1:9" x14ac:dyDescent="0.25">
      <c r="A158" s="132">
        <v>14965461</v>
      </c>
      <c r="B158" s="135" t="s">
        <v>140</v>
      </c>
      <c r="C158" s="135" t="s">
        <v>141</v>
      </c>
      <c r="D158" s="10">
        <v>60</v>
      </c>
      <c r="E158" s="10"/>
      <c r="F158" s="9"/>
      <c r="G158" s="9"/>
      <c r="H158" s="26">
        <f t="shared" si="6"/>
        <v>0</v>
      </c>
      <c r="I158" s="11">
        <f t="shared" si="7"/>
        <v>0</v>
      </c>
    </row>
    <row r="159" spans="1:9" x14ac:dyDescent="0.25">
      <c r="A159" s="132">
        <v>14965488</v>
      </c>
      <c r="B159" s="135" t="s">
        <v>140</v>
      </c>
      <c r="C159" s="135" t="s">
        <v>141</v>
      </c>
      <c r="D159" s="10">
        <v>60</v>
      </c>
      <c r="E159" s="10"/>
      <c r="F159" s="9"/>
      <c r="G159" s="9"/>
      <c r="H159" s="26">
        <f t="shared" si="6"/>
        <v>0</v>
      </c>
      <c r="I159" s="11">
        <f t="shared" si="7"/>
        <v>0</v>
      </c>
    </row>
    <row r="160" spans="1:9" x14ac:dyDescent="0.25">
      <c r="A160" s="132">
        <v>14975017</v>
      </c>
      <c r="B160" s="135" t="s">
        <v>2787</v>
      </c>
      <c r="C160" s="135" t="s">
        <v>143</v>
      </c>
      <c r="D160" s="10">
        <v>1</v>
      </c>
      <c r="E160" s="10"/>
      <c r="F160" s="9"/>
      <c r="G160" s="9"/>
      <c r="H160" s="26">
        <f t="shared" si="6"/>
        <v>0</v>
      </c>
      <c r="I160" s="11">
        <f t="shared" si="7"/>
        <v>0</v>
      </c>
    </row>
    <row r="161" spans="1:9" x14ac:dyDescent="0.25">
      <c r="A161" s="132">
        <v>14987805</v>
      </c>
      <c r="B161" s="135" t="s">
        <v>146</v>
      </c>
      <c r="C161" s="135" t="s">
        <v>147</v>
      </c>
      <c r="D161" s="10">
        <v>1</v>
      </c>
      <c r="E161" s="10"/>
      <c r="F161" s="9"/>
      <c r="G161" s="9"/>
      <c r="H161" s="26">
        <f t="shared" si="6"/>
        <v>0</v>
      </c>
      <c r="I161" s="11">
        <f t="shared" si="7"/>
        <v>0</v>
      </c>
    </row>
    <row r="162" spans="1:9" x14ac:dyDescent="0.25">
      <c r="A162" s="132">
        <v>15006123</v>
      </c>
      <c r="B162" s="135" t="s">
        <v>148</v>
      </c>
      <c r="C162" s="135" t="s">
        <v>149</v>
      </c>
      <c r="D162" s="10">
        <v>5</v>
      </c>
      <c r="E162" s="10"/>
      <c r="F162" s="9"/>
      <c r="G162" s="9"/>
      <c r="H162" s="26">
        <f t="shared" si="6"/>
        <v>0</v>
      </c>
      <c r="I162" s="11">
        <f t="shared" si="7"/>
        <v>0</v>
      </c>
    </row>
    <row r="163" spans="1:9" x14ac:dyDescent="0.25">
      <c r="A163" s="132">
        <v>15023753</v>
      </c>
      <c r="B163" s="135" t="s">
        <v>150</v>
      </c>
      <c r="C163" s="135" t="s">
        <v>151</v>
      </c>
      <c r="D163" s="10">
        <v>1</v>
      </c>
      <c r="E163" s="10"/>
      <c r="F163" s="9"/>
      <c r="G163" s="9"/>
      <c r="H163" s="26">
        <f t="shared" si="6"/>
        <v>0</v>
      </c>
      <c r="I163" s="11">
        <f t="shared" si="7"/>
        <v>0</v>
      </c>
    </row>
    <row r="164" spans="1:9" x14ac:dyDescent="0.25">
      <c r="A164" s="132">
        <v>15023761</v>
      </c>
      <c r="B164" s="135" t="s">
        <v>150</v>
      </c>
      <c r="C164" s="135" t="s">
        <v>151</v>
      </c>
      <c r="D164" s="10">
        <v>1</v>
      </c>
      <c r="E164" s="10"/>
      <c r="F164" s="9"/>
      <c r="G164" s="9"/>
      <c r="H164" s="26">
        <f t="shared" si="6"/>
        <v>0</v>
      </c>
      <c r="I164" s="11">
        <f t="shared" si="7"/>
        <v>0</v>
      </c>
    </row>
    <row r="165" spans="1:9" x14ac:dyDescent="0.25">
      <c r="A165" s="132">
        <v>15040453</v>
      </c>
      <c r="B165" s="135" t="s">
        <v>152</v>
      </c>
      <c r="C165" s="135" t="s">
        <v>153</v>
      </c>
      <c r="D165" s="10">
        <v>100</v>
      </c>
      <c r="E165" s="10"/>
      <c r="F165" s="9"/>
      <c r="G165" s="9"/>
      <c r="H165" s="26">
        <f t="shared" si="6"/>
        <v>0</v>
      </c>
      <c r="I165" s="11">
        <f t="shared" si="7"/>
        <v>0</v>
      </c>
    </row>
    <row r="166" spans="1:9" x14ac:dyDescent="0.25">
      <c r="A166" s="132">
        <v>15099865</v>
      </c>
      <c r="B166" s="135" t="s">
        <v>2788</v>
      </c>
      <c r="C166" s="135" t="s">
        <v>155</v>
      </c>
      <c r="D166" s="10">
        <v>30</v>
      </c>
      <c r="E166" s="10"/>
      <c r="F166" s="9"/>
      <c r="G166" s="9"/>
      <c r="H166" s="26">
        <f t="shared" si="6"/>
        <v>0</v>
      </c>
      <c r="I166" s="11">
        <f t="shared" si="7"/>
        <v>0</v>
      </c>
    </row>
    <row r="167" spans="1:9" x14ac:dyDescent="0.25">
      <c r="A167" s="132">
        <v>15099873</v>
      </c>
      <c r="B167" s="135" t="s">
        <v>2788</v>
      </c>
      <c r="C167" s="135" t="s">
        <v>155</v>
      </c>
      <c r="D167" s="10">
        <v>30</v>
      </c>
      <c r="E167" s="10"/>
      <c r="F167" s="9"/>
      <c r="G167" s="9"/>
      <c r="H167" s="26">
        <f t="shared" si="6"/>
        <v>0</v>
      </c>
      <c r="I167" s="11">
        <f t="shared" si="7"/>
        <v>0</v>
      </c>
    </row>
    <row r="168" spans="1:9" x14ac:dyDescent="0.25">
      <c r="A168" s="132">
        <v>15099881</v>
      </c>
      <c r="B168" s="135" t="s">
        <v>2788</v>
      </c>
      <c r="C168" s="135" t="s">
        <v>155</v>
      </c>
      <c r="D168" s="10">
        <v>30</v>
      </c>
      <c r="E168" s="10"/>
      <c r="F168" s="9"/>
      <c r="G168" s="9"/>
      <c r="H168" s="26">
        <f t="shared" si="6"/>
        <v>0</v>
      </c>
      <c r="I168" s="11">
        <f t="shared" si="7"/>
        <v>0</v>
      </c>
    </row>
    <row r="169" spans="1:9" x14ac:dyDescent="0.25">
      <c r="A169" s="132">
        <v>15108430</v>
      </c>
      <c r="B169" s="135" t="s">
        <v>156</v>
      </c>
      <c r="C169" s="135" t="s">
        <v>157</v>
      </c>
      <c r="D169" s="10">
        <v>5</v>
      </c>
      <c r="E169" s="10"/>
      <c r="F169" s="9"/>
      <c r="G169" s="9"/>
      <c r="H169" s="26">
        <f t="shared" si="6"/>
        <v>0</v>
      </c>
      <c r="I169" s="11">
        <f t="shared" si="7"/>
        <v>0</v>
      </c>
    </row>
    <row r="170" spans="1:9" x14ac:dyDescent="0.25">
      <c r="A170" s="132">
        <v>15134482</v>
      </c>
      <c r="B170" s="135" t="s">
        <v>148</v>
      </c>
      <c r="C170" s="135" t="s">
        <v>149</v>
      </c>
      <c r="D170" s="10">
        <v>5</v>
      </c>
      <c r="E170" s="10"/>
      <c r="F170" s="9"/>
      <c r="G170" s="9"/>
      <c r="H170" s="26">
        <f t="shared" si="6"/>
        <v>0</v>
      </c>
      <c r="I170" s="11">
        <f t="shared" si="7"/>
        <v>0</v>
      </c>
    </row>
    <row r="171" spans="1:9" x14ac:dyDescent="0.25">
      <c r="A171" s="132">
        <v>15134504</v>
      </c>
      <c r="B171" s="135" t="s">
        <v>148</v>
      </c>
      <c r="C171" s="135" t="s">
        <v>149</v>
      </c>
      <c r="D171" s="10">
        <v>5</v>
      </c>
      <c r="E171" s="10"/>
      <c r="F171" s="9"/>
      <c r="G171" s="9"/>
      <c r="H171" s="26">
        <f t="shared" si="6"/>
        <v>0</v>
      </c>
      <c r="I171" s="11">
        <f t="shared" si="7"/>
        <v>0</v>
      </c>
    </row>
    <row r="172" spans="1:9" x14ac:dyDescent="0.25">
      <c r="A172" s="132">
        <v>15195252</v>
      </c>
      <c r="B172" s="135" t="s">
        <v>2789</v>
      </c>
      <c r="C172" s="135" t="s">
        <v>159</v>
      </c>
      <c r="D172" s="10">
        <v>112</v>
      </c>
      <c r="E172" s="10"/>
      <c r="F172" s="9"/>
      <c r="G172" s="9"/>
      <c r="H172" s="26">
        <f t="shared" si="6"/>
        <v>0</v>
      </c>
      <c r="I172" s="11">
        <f t="shared" si="7"/>
        <v>0</v>
      </c>
    </row>
    <row r="173" spans="1:9" x14ac:dyDescent="0.25">
      <c r="A173" s="132">
        <v>15219593</v>
      </c>
      <c r="B173" s="135" t="s">
        <v>160</v>
      </c>
      <c r="C173" s="135" t="s">
        <v>161</v>
      </c>
      <c r="D173" s="10">
        <v>100</v>
      </c>
      <c r="E173" s="10"/>
      <c r="F173" s="9"/>
      <c r="G173" s="9"/>
      <c r="H173" s="26">
        <f t="shared" si="6"/>
        <v>0</v>
      </c>
      <c r="I173" s="11">
        <f t="shared" si="7"/>
        <v>0</v>
      </c>
    </row>
    <row r="174" spans="1:9" x14ac:dyDescent="0.25">
      <c r="A174" s="132">
        <v>15219682</v>
      </c>
      <c r="B174" s="135" t="s">
        <v>148</v>
      </c>
      <c r="C174" s="135" t="s">
        <v>149</v>
      </c>
      <c r="D174" s="10">
        <v>5</v>
      </c>
      <c r="E174" s="10"/>
      <c r="F174" s="9"/>
      <c r="G174" s="9"/>
      <c r="H174" s="26">
        <f t="shared" si="6"/>
        <v>0</v>
      </c>
      <c r="I174" s="11">
        <f t="shared" si="7"/>
        <v>0</v>
      </c>
    </row>
    <row r="175" spans="1:9" x14ac:dyDescent="0.25">
      <c r="A175" s="132">
        <v>15224120</v>
      </c>
      <c r="B175" s="135" t="s">
        <v>162</v>
      </c>
      <c r="C175" s="135" t="s">
        <v>163</v>
      </c>
      <c r="D175" s="10">
        <v>40</v>
      </c>
      <c r="E175" s="10"/>
      <c r="F175" s="9"/>
      <c r="G175" s="9"/>
      <c r="H175" s="26">
        <f t="shared" si="6"/>
        <v>0</v>
      </c>
      <c r="I175" s="11">
        <f t="shared" si="7"/>
        <v>0</v>
      </c>
    </row>
    <row r="176" spans="1:9" x14ac:dyDescent="0.25">
      <c r="A176" s="132">
        <v>15248003</v>
      </c>
      <c r="B176" s="135" t="s">
        <v>164</v>
      </c>
      <c r="C176" s="135" t="s">
        <v>165</v>
      </c>
      <c r="D176" s="10">
        <v>1</v>
      </c>
      <c r="E176" s="10"/>
      <c r="F176" s="9"/>
      <c r="G176" s="9"/>
      <c r="H176" s="26">
        <f t="shared" si="6"/>
        <v>0</v>
      </c>
      <c r="I176" s="11">
        <f t="shared" si="7"/>
        <v>0</v>
      </c>
    </row>
    <row r="177" spans="1:9" x14ac:dyDescent="0.25">
      <c r="A177" s="132">
        <v>15248011</v>
      </c>
      <c r="B177" s="135" t="s">
        <v>164</v>
      </c>
      <c r="C177" s="135" t="s">
        <v>165</v>
      </c>
      <c r="D177" s="10">
        <v>1</v>
      </c>
      <c r="E177" s="10"/>
      <c r="F177" s="9"/>
      <c r="G177" s="9"/>
      <c r="H177" s="26">
        <f t="shared" si="6"/>
        <v>0</v>
      </c>
      <c r="I177" s="11">
        <f t="shared" si="7"/>
        <v>0</v>
      </c>
    </row>
    <row r="178" spans="1:9" x14ac:dyDescent="0.25">
      <c r="A178" s="132">
        <v>15265110</v>
      </c>
      <c r="B178" s="135" t="s">
        <v>166</v>
      </c>
      <c r="C178" s="135" t="s">
        <v>167</v>
      </c>
      <c r="D178" s="10">
        <v>1</v>
      </c>
      <c r="E178" s="10"/>
      <c r="F178" s="9"/>
      <c r="G178" s="9"/>
      <c r="H178" s="26">
        <f t="shared" si="6"/>
        <v>0</v>
      </c>
      <c r="I178" s="11">
        <f t="shared" si="7"/>
        <v>0</v>
      </c>
    </row>
    <row r="179" spans="1:9" x14ac:dyDescent="0.25">
      <c r="A179" s="132">
        <v>15265129</v>
      </c>
      <c r="B179" s="135" t="s">
        <v>166</v>
      </c>
      <c r="C179" s="135" t="s">
        <v>167</v>
      </c>
      <c r="D179" s="10">
        <v>1</v>
      </c>
      <c r="E179" s="10"/>
      <c r="F179" s="9"/>
      <c r="G179" s="9"/>
      <c r="H179" s="26">
        <f t="shared" si="6"/>
        <v>0</v>
      </c>
      <c r="I179" s="11">
        <f t="shared" si="7"/>
        <v>0</v>
      </c>
    </row>
    <row r="180" spans="1:9" x14ac:dyDescent="0.25">
      <c r="A180" s="132">
        <v>15265137</v>
      </c>
      <c r="B180" s="135" t="s">
        <v>166</v>
      </c>
      <c r="C180" s="135" t="s">
        <v>167</v>
      </c>
      <c r="D180" s="10">
        <v>1</v>
      </c>
      <c r="E180" s="10"/>
      <c r="F180" s="9"/>
      <c r="G180" s="9"/>
      <c r="H180" s="26">
        <f t="shared" si="6"/>
        <v>0</v>
      </c>
      <c r="I180" s="11">
        <f t="shared" si="7"/>
        <v>0</v>
      </c>
    </row>
    <row r="181" spans="1:9" x14ac:dyDescent="0.25">
      <c r="A181" s="132">
        <v>15266524</v>
      </c>
      <c r="B181" s="135" t="s">
        <v>148</v>
      </c>
      <c r="C181" s="135" t="s">
        <v>149</v>
      </c>
      <c r="D181" s="10">
        <v>5</v>
      </c>
      <c r="E181" s="10"/>
      <c r="F181" s="9"/>
      <c r="G181" s="9"/>
      <c r="H181" s="26">
        <f t="shared" si="6"/>
        <v>0</v>
      </c>
      <c r="I181" s="11">
        <f t="shared" si="7"/>
        <v>0</v>
      </c>
    </row>
    <row r="182" spans="1:9" x14ac:dyDescent="0.25">
      <c r="A182" s="132">
        <v>15268462</v>
      </c>
      <c r="B182" s="135" t="s">
        <v>148</v>
      </c>
      <c r="C182" s="135" t="s">
        <v>149</v>
      </c>
      <c r="D182" s="10">
        <v>5</v>
      </c>
      <c r="E182" s="10"/>
      <c r="F182" s="9"/>
      <c r="G182" s="9"/>
      <c r="H182" s="26">
        <f t="shared" si="6"/>
        <v>0</v>
      </c>
      <c r="I182" s="11">
        <f t="shared" si="7"/>
        <v>0</v>
      </c>
    </row>
    <row r="183" spans="1:9" x14ac:dyDescent="0.25">
      <c r="A183" s="132">
        <v>15292290</v>
      </c>
      <c r="B183" s="135" t="s">
        <v>168</v>
      </c>
      <c r="C183" s="135" t="s">
        <v>169</v>
      </c>
      <c r="D183" s="10">
        <v>6</v>
      </c>
      <c r="E183" s="10"/>
      <c r="F183" s="9"/>
      <c r="G183" s="9"/>
      <c r="H183" s="26">
        <f t="shared" si="6"/>
        <v>0</v>
      </c>
      <c r="I183" s="11">
        <f t="shared" si="7"/>
        <v>0</v>
      </c>
    </row>
    <row r="184" spans="1:9" x14ac:dyDescent="0.25">
      <c r="A184" s="132">
        <v>15293939</v>
      </c>
      <c r="B184" s="135" t="s">
        <v>170</v>
      </c>
      <c r="C184" s="135" t="s">
        <v>171</v>
      </c>
      <c r="D184" s="10">
        <v>21</v>
      </c>
      <c r="E184" s="10"/>
      <c r="F184" s="9"/>
      <c r="G184" s="9"/>
      <c r="H184" s="26">
        <f t="shared" si="6"/>
        <v>0</v>
      </c>
      <c r="I184" s="11">
        <f t="shared" si="7"/>
        <v>0</v>
      </c>
    </row>
    <row r="185" spans="1:9" x14ac:dyDescent="0.25">
      <c r="A185" s="132">
        <v>15293947</v>
      </c>
      <c r="B185" s="135" t="s">
        <v>170</v>
      </c>
      <c r="C185" s="135" t="s">
        <v>171</v>
      </c>
      <c r="D185" s="10">
        <v>21</v>
      </c>
      <c r="E185" s="10"/>
      <c r="F185" s="9"/>
      <c r="G185" s="9"/>
      <c r="H185" s="26">
        <f t="shared" si="6"/>
        <v>0</v>
      </c>
      <c r="I185" s="11">
        <f t="shared" si="7"/>
        <v>0</v>
      </c>
    </row>
    <row r="186" spans="1:9" x14ac:dyDescent="0.25">
      <c r="A186" s="132">
        <v>15293955</v>
      </c>
      <c r="B186" s="135" t="s">
        <v>170</v>
      </c>
      <c r="C186" s="135" t="s">
        <v>171</v>
      </c>
      <c r="D186" s="10">
        <v>21</v>
      </c>
      <c r="E186" s="10"/>
      <c r="F186" s="9"/>
      <c r="G186" s="9"/>
      <c r="H186" s="26">
        <f t="shared" si="6"/>
        <v>0</v>
      </c>
      <c r="I186" s="11">
        <f t="shared" si="7"/>
        <v>0</v>
      </c>
    </row>
    <row r="187" spans="1:9" x14ac:dyDescent="0.25">
      <c r="A187" s="132">
        <v>15293963</v>
      </c>
      <c r="B187" s="135" t="s">
        <v>170</v>
      </c>
      <c r="C187" s="135" t="s">
        <v>171</v>
      </c>
      <c r="D187" s="10">
        <v>21</v>
      </c>
      <c r="E187" s="10"/>
      <c r="F187" s="9"/>
      <c r="G187" s="9"/>
      <c r="H187" s="26">
        <f t="shared" si="6"/>
        <v>0</v>
      </c>
      <c r="I187" s="11">
        <f t="shared" si="7"/>
        <v>0</v>
      </c>
    </row>
    <row r="188" spans="1:9" x14ac:dyDescent="0.25">
      <c r="A188" s="132">
        <v>15299309</v>
      </c>
      <c r="B188" s="135" t="s">
        <v>172</v>
      </c>
      <c r="C188" s="135" t="s">
        <v>173</v>
      </c>
      <c r="D188" s="10">
        <v>1</v>
      </c>
      <c r="E188" s="10"/>
      <c r="F188" s="9"/>
      <c r="G188" s="9"/>
      <c r="H188" s="26">
        <f t="shared" si="6"/>
        <v>0</v>
      </c>
      <c r="I188" s="11">
        <f t="shared" si="7"/>
        <v>0</v>
      </c>
    </row>
    <row r="189" spans="1:9" x14ac:dyDescent="0.25">
      <c r="A189" s="132">
        <v>15324567</v>
      </c>
      <c r="B189" s="135" t="s">
        <v>174</v>
      </c>
      <c r="C189" s="135" t="s">
        <v>175</v>
      </c>
      <c r="D189" s="10">
        <v>120</v>
      </c>
      <c r="E189" s="10"/>
      <c r="F189" s="9"/>
      <c r="G189" s="9"/>
      <c r="H189" s="26">
        <f t="shared" si="6"/>
        <v>0</v>
      </c>
      <c r="I189" s="11">
        <f t="shared" si="7"/>
        <v>0</v>
      </c>
    </row>
    <row r="190" spans="1:9" x14ac:dyDescent="0.25">
      <c r="A190" s="132">
        <v>15324575</v>
      </c>
      <c r="B190" s="135" t="s">
        <v>2790</v>
      </c>
      <c r="C190" s="135" t="s">
        <v>177</v>
      </c>
      <c r="D190" s="10">
        <v>28</v>
      </c>
      <c r="E190" s="10"/>
      <c r="F190" s="9"/>
      <c r="G190" s="9"/>
      <c r="H190" s="26">
        <f t="shared" si="6"/>
        <v>0</v>
      </c>
      <c r="I190" s="11">
        <f t="shared" si="7"/>
        <v>0</v>
      </c>
    </row>
    <row r="191" spans="1:9" x14ac:dyDescent="0.25">
      <c r="A191" s="132">
        <v>15324583</v>
      </c>
      <c r="B191" s="135" t="s">
        <v>2790</v>
      </c>
      <c r="C191" s="135" t="s">
        <v>177</v>
      </c>
      <c r="D191" s="10">
        <v>28</v>
      </c>
      <c r="E191" s="10"/>
      <c r="F191" s="9"/>
      <c r="G191" s="9"/>
      <c r="H191" s="26">
        <f t="shared" si="6"/>
        <v>0</v>
      </c>
      <c r="I191" s="11">
        <f t="shared" si="7"/>
        <v>0</v>
      </c>
    </row>
    <row r="192" spans="1:9" x14ac:dyDescent="0.25">
      <c r="A192" s="132">
        <v>15324591</v>
      </c>
      <c r="B192" s="135" t="s">
        <v>2790</v>
      </c>
      <c r="C192" s="135" t="s">
        <v>177</v>
      </c>
      <c r="D192" s="10">
        <v>28</v>
      </c>
      <c r="E192" s="10"/>
      <c r="F192" s="9"/>
      <c r="G192" s="9"/>
      <c r="H192" s="26">
        <f t="shared" si="6"/>
        <v>0</v>
      </c>
      <c r="I192" s="11">
        <f t="shared" si="7"/>
        <v>0</v>
      </c>
    </row>
    <row r="193" spans="1:9" x14ac:dyDescent="0.25">
      <c r="A193" s="132">
        <v>15327914</v>
      </c>
      <c r="B193" s="135" t="s">
        <v>2791</v>
      </c>
      <c r="C193" s="135" t="s">
        <v>179</v>
      </c>
      <c r="D193" s="10">
        <v>1</v>
      </c>
      <c r="E193" s="10"/>
      <c r="F193" s="9"/>
      <c r="G193" s="9"/>
      <c r="H193" s="26">
        <f t="shared" si="6"/>
        <v>0</v>
      </c>
      <c r="I193" s="11">
        <f t="shared" si="7"/>
        <v>0</v>
      </c>
    </row>
    <row r="194" spans="1:9" x14ac:dyDescent="0.25">
      <c r="A194" s="132">
        <v>15334724</v>
      </c>
      <c r="B194" s="135" t="s">
        <v>146</v>
      </c>
      <c r="C194" s="135" t="s">
        <v>147</v>
      </c>
      <c r="D194" s="10">
        <v>1</v>
      </c>
      <c r="E194" s="10"/>
      <c r="F194" s="9"/>
      <c r="G194" s="9"/>
      <c r="H194" s="26">
        <f t="shared" si="6"/>
        <v>0</v>
      </c>
      <c r="I194" s="11">
        <f t="shared" si="7"/>
        <v>0</v>
      </c>
    </row>
    <row r="195" spans="1:9" x14ac:dyDescent="0.25">
      <c r="A195" s="132">
        <v>15335429</v>
      </c>
      <c r="B195" s="135" t="s">
        <v>148</v>
      </c>
      <c r="C195" s="135" t="s">
        <v>149</v>
      </c>
      <c r="D195" s="10">
        <v>5</v>
      </c>
      <c r="E195" s="10"/>
      <c r="F195" s="9"/>
      <c r="G195" s="9"/>
      <c r="H195" s="26">
        <f t="shared" si="6"/>
        <v>0</v>
      </c>
      <c r="I195" s="11">
        <f t="shared" si="7"/>
        <v>0</v>
      </c>
    </row>
    <row r="196" spans="1:9" x14ac:dyDescent="0.25">
      <c r="A196" s="132">
        <v>15336271</v>
      </c>
      <c r="B196" s="135" t="s">
        <v>174</v>
      </c>
      <c r="C196" s="135" t="s">
        <v>175</v>
      </c>
      <c r="D196" s="10">
        <v>120</v>
      </c>
      <c r="E196" s="10"/>
      <c r="F196" s="9"/>
      <c r="G196" s="9"/>
      <c r="H196" s="26">
        <f t="shared" si="6"/>
        <v>0</v>
      </c>
      <c r="I196" s="11">
        <f t="shared" si="7"/>
        <v>0</v>
      </c>
    </row>
    <row r="197" spans="1:9" x14ac:dyDescent="0.25">
      <c r="A197" s="132">
        <v>15342778</v>
      </c>
      <c r="B197" s="135" t="s">
        <v>2787</v>
      </c>
      <c r="C197" s="135" t="s">
        <v>143</v>
      </c>
      <c r="D197" s="10">
        <v>1</v>
      </c>
      <c r="E197" s="10"/>
      <c r="F197" s="9"/>
      <c r="G197" s="9"/>
      <c r="H197" s="26">
        <f t="shared" si="6"/>
        <v>0</v>
      </c>
      <c r="I197" s="11">
        <f t="shared" si="7"/>
        <v>0</v>
      </c>
    </row>
    <row r="198" spans="1:9" x14ac:dyDescent="0.25">
      <c r="A198" s="132">
        <v>15343561</v>
      </c>
      <c r="B198" s="135" t="s">
        <v>180</v>
      </c>
      <c r="C198" s="135" t="s">
        <v>181</v>
      </c>
      <c r="D198" s="10">
        <v>1</v>
      </c>
      <c r="E198" s="10"/>
      <c r="F198" s="9"/>
      <c r="G198" s="9"/>
      <c r="H198" s="26">
        <f t="shared" si="6"/>
        <v>0</v>
      </c>
      <c r="I198" s="11">
        <f t="shared" si="7"/>
        <v>0</v>
      </c>
    </row>
    <row r="199" spans="1:9" x14ac:dyDescent="0.25">
      <c r="A199" s="132">
        <v>15344150</v>
      </c>
      <c r="B199" s="135" t="s">
        <v>174</v>
      </c>
      <c r="C199" s="135" t="s">
        <v>175</v>
      </c>
      <c r="D199" s="10">
        <v>120</v>
      </c>
      <c r="E199" s="10"/>
      <c r="F199" s="9"/>
      <c r="G199" s="9"/>
      <c r="H199" s="26">
        <f t="shared" si="6"/>
        <v>0</v>
      </c>
      <c r="I199" s="11">
        <f t="shared" si="7"/>
        <v>0</v>
      </c>
    </row>
    <row r="200" spans="1:9" x14ac:dyDescent="0.25">
      <c r="A200" s="132">
        <v>15353435</v>
      </c>
      <c r="B200" s="135" t="s">
        <v>2785</v>
      </c>
      <c r="C200" s="135" t="s">
        <v>123</v>
      </c>
      <c r="D200" s="10">
        <v>10</v>
      </c>
      <c r="E200" s="10"/>
      <c r="F200" s="9"/>
      <c r="G200" s="9"/>
      <c r="H200" s="26">
        <f t="shared" si="6"/>
        <v>0</v>
      </c>
      <c r="I200" s="11">
        <f t="shared" si="7"/>
        <v>0</v>
      </c>
    </row>
    <row r="201" spans="1:9" x14ac:dyDescent="0.25">
      <c r="A201" s="132">
        <v>15353443</v>
      </c>
      <c r="B201" s="135" t="s">
        <v>2785</v>
      </c>
      <c r="C201" s="135" t="s">
        <v>123</v>
      </c>
      <c r="D201" s="10">
        <v>10</v>
      </c>
      <c r="E201" s="10"/>
      <c r="F201" s="9"/>
      <c r="G201" s="9"/>
      <c r="H201" s="26">
        <f t="shared" si="6"/>
        <v>0</v>
      </c>
      <c r="I201" s="11">
        <f t="shared" si="7"/>
        <v>0</v>
      </c>
    </row>
    <row r="202" spans="1:9" x14ac:dyDescent="0.25">
      <c r="A202" s="132">
        <v>15379043</v>
      </c>
      <c r="B202" s="135" t="s">
        <v>146</v>
      </c>
      <c r="C202" s="135" t="s">
        <v>147</v>
      </c>
      <c r="D202" s="10">
        <v>1</v>
      </c>
      <c r="E202" s="10"/>
      <c r="F202" s="9"/>
      <c r="G202" s="9"/>
      <c r="H202" s="26">
        <f t="shared" si="6"/>
        <v>0</v>
      </c>
      <c r="I202" s="11">
        <f t="shared" si="7"/>
        <v>0</v>
      </c>
    </row>
    <row r="203" spans="1:9" x14ac:dyDescent="0.25">
      <c r="A203" s="132">
        <v>15380157</v>
      </c>
      <c r="B203" s="135" t="s">
        <v>144</v>
      </c>
      <c r="C203" s="135" t="s">
        <v>145</v>
      </c>
      <c r="D203" s="10">
        <v>1</v>
      </c>
      <c r="E203" s="10"/>
      <c r="F203" s="9"/>
      <c r="G203" s="9"/>
      <c r="H203" s="26">
        <f t="shared" si="6"/>
        <v>0</v>
      </c>
      <c r="I203" s="11">
        <f t="shared" si="7"/>
        <v>0</v>
      </c>
    </row>
    <row r="204" spans="1:9" x14ac:dyDescent="0.25">
      <c r="A204" s="132">
        <v>15380165</v>
      </c>
      <c r="B204" s="135" t="s">
        <v>144</v>
      </c>
      <c r="C204" s="135" t="s">
        <v>145</v>
      </c>
      <c r="D204" s="10">
        <v>1</v>
      </c>
      <c r="E204" s="10"/>
      <c r="F204" s="9"/>
      <c r="G204" s="9"/>
      <c r="H204" s="26">
        <f t="shared" si="6"/>
        <v>0</v>
      </c>
      <c r="I204" s="11">
        <f t="shared" si="7"/>
        <v>0</v>
      </c>
    </row>
    <row r="205" spans="1:9" x14ac:dyDescent="0.25">
      <c r="A205" s="132">
        <v>15380173</v>
      </c>
      <c r="B205" s="135" t="s">
        <v>144</v>
      </c>
      <c r="C205" s="135" t="s">
        <v>145</v>
      </c>
      <c r="D205" s="10">
        <v>1</v>
      </c>
      <c r="E205" s="10"/>
      <c r="F205" s="9"/>
      <c r="G205" s="9"/>
      <c r="H205" s="26">
        <f t="shared" si="6"/>
        <v>0</v>
      </c>
      <c r="I205" s="11">
        <f t="shared" si="7"/>
        <v>0</v>
      </c>
    </row>
    <row r="206" spans="1:9" x14ac:dyDescent="0.25">
      <c r="A206" s="132">
        <v>15380181</v>
      </c>
      <c r="B206" s="135" t="s">
        <v>144</v>
      </c>
      <c r="C206" s="135" t="s">
        <v>145</v>
      </c>
      <c r="D206" s="10">
        <v>1</v>
      </c>
      <c r="E206" s="10"/>
      <c r="F206" s="9"/>
      <c r="G206" s="9"/>
      <c r="H206" s="26">
        <f t="shared" si="6"/>
        <v>0</v>
      </c>
      <c r="I206" s="11">
        <f t="shared" si="7"/>
        <v>0</v>
      </c>
    </row>
    <row r="207" spans="1:9" x14ac:dyDescent="0.25">
      <c r="A207" s="132">
        <v>15401375</v>
      </c>
      <c r="B207" s="135" t="s">
        <v>184</v>
      </c>
      <c r="C207" s="135" t="s">
        <v>185</v>
      </c>
      <c r="D207" s="10">
        <v>1</v>
      </c>
      <c r="E207" s="10"/>
      <c r="F207" s="9"/>
      <c r="G207" s="9"/>
      <c r="H207" s="26">
        <f t="shared" ref="H207:H270" si="8">E207/D207</f>
        <v>0</v>
      </c>
      <c r="I207" s="11">
        <f t="shared" ref="I207:I270" si="9">IFERROR(G207/H207,0)</f>
        <v>0</v>
      </c>
    </row>
    <row r="208" spans="1:9" x14ac:dyDescent="0.25">
      <c r="A208" s="132">
        <v>15401383</v>
      </c>
      <c r="B208" s="135" t="s">
        <v>184</v>
      </c>
      <c r="C208" s="135" t="s">
        <v>185</v>
      </c>
      <c r="D208" s="10">
        <v>1</v>
      </c>
      <c r="E208" s="10"/>
      <c r="F208" s="9"/>
      <c r="G208" s="9"/>
      <c r="H208" s="26">
        <f t="shared" si="8"/>
        <v>0</v>
      </c>
      <c r="I208" s="11">
        <f t="shared" si="9"/>
        <v>0</v>
      </c>
    </row>
    <row r="209" spans="1:9" x14ac:dyDescent="0.25">
      <c r="A209" s="132">
        <v>15407322</v>
      </c>
      <c r="B209" s="135" t="s">
        <v>180</v>
      </c>
      <c r="C209" s="135" t="s">
        <v>181</v>
      </c>
      <c r="D209" s="10">
        <v>1</v>
      </c>
      <c r="E209" s="10"/>
      <c r="F209" s="9"/>
      <c r="G209" s="9"/>
      <c r="H209" s="26">
        <f t="shared" si="8"/>
        <v>0</v>
      </c>
      <c r="I209" s="11">
        <f t="shared" si="9"/>
        <v>0</v>
      </c>
    </row>
    <row r="210" spans="1:9" x14ac:dyDescent="0.25">
      <c r="A210" s="132">
        <v>15412156</v>
      </c>
      <c r="B210" s="135" t="s">
        <v>116</v>
      </c>
      <c r="C210" s="135" t="s">
        <v>117</v>
      </c>
      <c r="D210" s="10">
        <v>1</v>
      </c>
      <c r="E210" s="10"/>
      <c r="F210" s="9"/>
      <c r="G210" s="9"/>
      <c r="H210" s="26">
        <f t="shared" si="8"/>
        <v>0</v>
      </c>
      <c r="I210" s="11">
        <f t="shared" si="9"/>
        <v>0</v>
      </c>
    </row>
    <row r="211" spans="1:9" x14ac:dyDescent="0.25">
      <c r="A211" s="132">
        <v>15413535</v>
      </c>
      <c r="B211" s="135" t="s">
        <v>184</v>
      </c>
      <c r="C211" s="135" t="s">
        <v>185</v>
      </c>
      <c r="D211" s="10">
        <v>1</v>
      </c>
      <c r="E211" s="10"/>
      <c r="F211" s="9"/>
      <c r="G211" s="9"/>
      <c r="H211" s="26">
        <f t="shared" si="8"/>
        <v>0</v>
      </c>
      <c r="I211" s="11">
        <f t="shared" si="9"/>
        <v>0</v>
      </c>
    </row>
    <row r="212" spans="1:9" x14ac:dyDescent="0.25">
      <c r="A212" s="132">
        <v>15413543</v>
      </c>
      <c r="B212" s="135" t="s">
        <v>184</v>
      </c>
      <c r="C212" s="135" t="s">
        <v>185</v>
      </c>
      <c r="D212" s="10">
        <v>1</v>
      </c>
      <c r="E212" s="10"/>
      <c r="F212" s="9"/>
      <c r="G212" s="9"/>
      <c r="H212" s="26">
        <f t="shared" si="8"/>
        <v>0</v>
      </c>
      <c r="I212" s="11">
        <f t="shared" si="9"/>
        <v>0</v>
      </c>
    </row>
    <row r="213" spans="1:9" x14ac:dyDescent="0.25">
      <c r="A213" s="132">
        <v>15413551</v>
      </c>
      <c r="B213" s="135" t="s">
        <v>184</v>
      </c>
      <c r="C213" s="135" t="s">
        <v>185</v>
      </c>
      <c r="D213" s="10">
        <v>1</v>
      </c>
      <c r="E213" s="10"/>
      <c r="F213" s="9"/>
      <c r="G213" s="9"/>
      <c r="H213" s="26">
        <f t="shared" si="8"/>
        <v>0</v>
      </c>
      <c r="I213" s="11">
        <f t="shared" si="9"/>
        <v>0</v>
      </c>
    </row>
    <row r="214" spans="1:9" x14ac:dyDescent="0.25">
      <c r="A214" s="132">
        <v>15413578</v>
      </c>
      <c r="B214" s="135" t="s">
        <v>184</v>
      </c>
      <c r="C214" s="135" t="s">
        <v>185</v>
      </c>
      <c r="D214" s="10">
        <v>1</v>
      </c>
      <c r="E214" s="10"/>
      <c r="F214" s="9"/>
      <c r="G214" s="9"/>
      <c r="H214" s="26">
        <f t="shared" si="8"/>
        <v>0</v>
      </c>
      <c r="I214" s="11">
        <f t="shared" si="9"/>
        <v>0</v>
      </c>
    </row>
    <row r="215" spans="1:9" x14ac:dyDescent="0.25">
      <c r="A215" s="132">
        <v>15415392</v>
      </c>
      <c r="B215" s="135" t="s">
        <v>188</v>
      </c>
      <c r="C215" s="135" t="s">
        <v>189</v>
      </c>
      <c r="D215" s="10">
        <v>1</v>
      </c>
      <c r="E215" s="10"/>
      <c r="F215" s="9"/>
      <c r="G215" s="9"/>
      <c r="H215" s="26">
        <f t="shared" si="8"/>
        <v>0</v>
      </c>
      <c r="I215" s="11">
        <f t="shared" si="9"/>
        <v>0</v>
      </c>
    </row>
    <row r="216" spans="1:9" x14ac:dyDescent="0.25">
      <c r="A216" s="132">
        <v>15425673</v>
      </c>
      <c r="B216" s="135" t="s">
        <v>152</v>
      </c>
      <c r="C216" s="135" t="s">
        <v>153</v>
      </c>
      <c r="D216" s="10">
        <v>100</v>
      </c>
      <c r="E216" s="10"/>
      <c r="F216" s="9"/>
      <c r="G216" s="9"/>
      <c r="H216" s="26">
        <f t="shared" si="8"/>
        <v>0</v>
      </c>
      <c r="I216" s="11">
        <f t="shared" si="9"/>
        <v>0</v>
      </c>
    </row>
    <row r="217" spans="1:9" x14ac:dyDescent="0.25">
      <c r="A217" s="132">
        <v>15429032</v>
      </c>
      <c r="B217" s="135" t="s">
        <v>174</v>
      </c>
      <c r="C217" s="135" t="s">
        <v>175</v>
      </c>
      <c r="D217" s="10">
        <v>60</v>
      </c>
      <c r="E217" s="10"/>
      <c r="F217" s="9"/>
      <c r="G217" s="9"/>
      <c r="H217" s="26">
        <f t="shared" si="8"/>
        <v>0</v>
      </c>
      <c r="I217" s="11">
        <f t="shared" si="9"/>
        <v>0</v>
      </c>
    </row>
    <row r="218" spans="1:9" x14ac:dyDescent="0.25">
      <c r="A218" s="132">
        <v>15436608</v>
      </c>
      <c r="B218" s="135" t="s">
        <v>2786</v>
      </c>
      <c r="C218" s="135" t="s">
        <v>139</v>
      </c>
      <c r="D218" s="10">
        <v>60</v>
      </c>
      <c r="E218" s="10"/>
      <c r="F218" s="9"/>
      <c r="G218" s="9"/>
      <c r="H218" s="26">
        <f t="shared" si="8"/>
        <v>0</v>
      </c>
      <c r="I218" s="11">
        <f t="shared" si="9"/>
        <v>0</v>
      </c>
    </row>
    <row r="219" spans="1:9" x14ac:dyDescent="0.25">
      <c r="A219" s="132">
        <v>15436616</v>
      </c>
      <c r="B219" s="135" t="s">
        <v>2786</v>
      </c>
      <c r="C219" s="135" t="s">
        <v>139</v>
      </c>
      <c r="D219" s="10">
        <v>30</v>
      </c>
      <c r="E219" s="10"/>
      <c r="F219" s="9"/>
      <c r="G219" s="9"/>
      <c r="H219" s="26">
        <f t="shared" si="8"/>
        <v>0</v>
      </c>
      <c r="I219" s="11">
        <f t="shared" si="9"/>
        <v>0</v>
      </c>
    </row>
    <row r="220" spans="1:9" x14ac:dyDescent="0.25">
      <c r="A220" s="132">
        <v>15440699</v>
      </c>
      <c r="B220" s="135" t="s">
        <v>190</v>
      </c>
      <c r="C220" s="135" t="s">
        <v>191</v>
      </c>
      <c r="D220" s="10">
        <v>1</v>
      </c>
      <c r="E220" s="10"/>
      <c r="F220" s="9"/>
      <c r="G220" s="9"/>
      <c r="H220" s="26">
        <f t="shared" si="8"/>
        <v>0</v>
      </c>
      <c r="I220" s="11">
        <f t="shared" si="9"/>
        <v>0</v>
      </c>
    </row>
    <row r="221" spans="1:9" x14ac:dyDescent="0.25">
      <c r="A221" s="132">
        <v>15459977</v>
      </c>
      <c r="B221" s="135" t="s">
        <v>174</v>
      </c>
      <c r="C221" s="135" t="s">
        <v>175</v>
      </c>
      <c r="D221" s="10">
        <v>60</v>
      </c>
      <c r="E221" s="10"/>
      <c r="F221" s="9"/>
      <c r="G221" s="9"/>
      <c r="H221" s="26">
        <f t="shared" si="8"/>
        <v>0</v>
      </c>
      <c r="I221" s="11">
        <f t="shared" si="9"/>
        <v>0</v>
      </c>
    </row>
    <row r="222" spans="1:9" x14ac:dyDescent="0.25">
      <c r="A222" s="132">
        <v>15460762</v>
      </c>
      <c r="B222" s="135" t="s">
        <v>192</v>
      </c>
      <c r="C222" s="135" t="s">
        <v>193</v>
      </c>
      <c r="D222" s="10">
        <v>1</v>
      </c>
      <c r="E222" s="10"/>
      <c r="F222" s="9"/>
      <c r="G222" s="9"/>
      <c r="H222" s="26">
        <f t="shared" si="8"/>
        <v>0</v>
      </c>
      <c r="I222" s="11">
        <f t="shared" si="9"/>
        <v>0</v>
      </c>
    </row>
    <row r="223" spans="1:9" x14ac:dyDescent="0.25">
      <c r="A223" s="132">
        <v>15460770</v>
      </c>
      <c r="B223" s="135" t="s">
        <v>192</v>
      </c>
      <c r="C223" s="135" t="s">
        <v>193</v>
      </c>
      <c r="D223" s="10">
        <v>1</v>
      </c>
      <c r="E223" s="10"/>
      <c r="F223" s="9"/>
      <c r="G223" s="9"/>
      <c r="H223" s="26">
        <f t="shared" si="8"/>
        <v>0</v>
      </c>
      <c r="I223" s="11">
        <f t="shared" si="9"/>
        <v>0</v>
      </c>
    </row>
    <row r="224" spans="1:9" x14ac:dyDescent="0.25">
      <c r="A224" s="132">
        <v>15466515</v>
      </c>
      <c r="B224" s="135" t="s">
        <v>148</v>
      </c>
      <c r="C224" s="135" t="s">
        <v>149</v>
      </c>
      <c r="D224" s="10">
        <v>5</v>
      </c>
      <c r="E224" s="10"/>
      <c r="F224" s="9"/>
      <c r="G224" s="9"/>
      <c r="H224" s="26">
        <f t="shared" si="8"/>
        <v>0</v>
      </c>
      <c r="I224" s="11">
        <f t="shared" si="9"/>
        <v>0</v>
      </c>
    </row>
    <row r="225" spans="1:9" x14ac:dyDescent="0.25">
      <c r="A225" s="132">
        <v>15474305</v>
      </c>
      <c r="B225" s="135" t="s">
        <v>186</v>
      </c>
      <c r="C225" s="135" t="s">
        <v>187</v>
      </c>
      <c r="D225" s="10">
        <v>1</v>
      </c>
      <c r="E225" s="10"/>
      <c r="F225" s="9"/>
      <c r="G225" s="9"/>
      <c r="H225" s="26">
        <f t="shared" si="8"/>
        <v>0</v>
      </c>
      <c r="I225" s="11">
        <f t="shared" si="9"/>
        <v>0</v>
      </c>
    </row>
    <row r="226" spans="1:9" x14ac:dyDescent="0.25">
      <c r="A226" s="132">
        <v>15474313</v>
      </c>
      <c r="B226" s="135" t="s">
        <v>186</v>
      </c>
      <c r="C226" s="135" t="s">
        <v>187</v>
      </c>
      <c r="D226" s="10">
        <v>1</v>
      </c>
      <c r="E226" s="10"/>
      <c r="F226" s="9"/>
      <c r="G226" s="9"/>
      <c r="H226" s="26">
        <f t="shared" si="8"/>
        <v>0</v>
      </c>
      <c r="I226" s="11">
        <f t="shared" si="9"/>
        <v>0</v>
      </c>
    </row>
    <row r="227" spans="1:9" x14ac:dyDescent="0.25">
      <c r="A227" s="132">
        <v>15474518</v>
      </c>
      <c r="B227" s="135" t="s">
        <v>184</v>
      </c>
      <c r="C227" s="135" t="s">
        <v>185</v>
      </c>
      <c r="D227" s="10">
        <v>1</v>
      </c>
      <c r="E227" s="10"/>
      <c r="F227" s="9"/>
      <c r="G227" s="9"/>
      <c r="H227" s="26">
        <f t="shared" si="8"/>
        <v>0</v>
      </c>
      <c r="I227" s="11">
        <f t="shared" si="9"/>
        <v>0</v>
      </c>
    </row>
    <row r="228" spans="1:9" x14ac:dyDescent="0.25">
      <c r="A228" s="132">
        <v>15474534</v>
      </c>
      <c r="B228" s="135" t="s">
        <v>184</v>
      </c>
      <c r="C228" s="135" t="s">
        <v>185</v>
      </c>
      <c r="D228" s="10">
        <v>1</v>
      </c>
      <c r="E228" s="10"/>
      <c r="F228" s="9"/>
      <c r="G228" s="9"/>
      <c r="H228" s="26">
        <f t="shared" si="8"/>
        <v>0</v>
      </c>
      <c r="I228" s="11">
        <f t="shared" si="9"/>
        <v>0</v>
      </c>
    </row>
    <row r="229" spans="1:9" x14ac:dyDescent="0.25">
      <c r="A229" s="132">
        <v>15488373</v>
      </c>
      <c r="B229" s="135" t="s">
        <v>196</v>
      </c>
      <c r="C229" s="135" t="s">
        <v>197</v>
      </c>
      <c r="D229" s="10">
        <v>100</v>
      </c>
      <c r="E229" s="10"/>
      <c r="F229" s="9"/>
      <c r="G229" s="9"/>
      <c r="H229" s="26">
        <f t="shared" si="8"/>
        <v>0</v>
      </c>
      <c r="I229" s="11">
        <f t="shared" si="9"/>
        <v>0</v>
      </c>
    </row>
    <row r="230" spans="1:9" x14ac:dyDescent="0.25">
      <c r="A230" s="132">
        <v>15492753</v>
      </c>
      <c r="B230" s="135" t="s">
        <v>2792</v>
      </c>
      <c r="C230" s="135" t="s">
        <v>195</v>
      </c>
      <c r="D230" s="10">
        <v>1</v>
      </c>
      <c r="E230" s="10"/>
      <c r="F230" s="9"/>
      <c r="G230" s="9"/>
      <c r="H230" s="26">
        <f t="shared" si="8"/>
        <v>0</v>
      </c>
      <c r="I230" s="11">
        <f t="shared" si="9"/>
        <v>0</v>
      </c>
    </row>
    <row r="231" spans="1:9" x14ac:dyDescent="0.25">
      <c r="A231" s="132">
        <v>15492761</v>
      </c>
      <c r="B231" s="135" t="s">
        <v>2792</v>
      </c>
      <c r="C231" s="135" t="s">
        <v>195</v>
      </c>
      <c r="D231" s="10">
        <v>1</v>
      </c>
      <c r="E231" s="10"/>
      <c r="F231" s="9"/>
      <c r="G231" s="9"/>
      <c r="H231" s="26">
        <f t="shared" si="8"/>
        <v>0</v>
      </c>
      <c r="I231" s="11">
        <f t="shared" si="9"/>
        <v>0</v>
      </c>
    </row>
    <row r="232" spans="1:9" x14ac:dyDescent="0.25">
      <c r="A232" s="132">
        <v>15492818</v>
      </c>
      <c r="B232" s="135" t="s">
        <v>2793</v>
      </c>
      <c r="C232" s="135" t="s">
        <v>199</v>
      </c>
      <c r="D232" s="10">
        <v>30</v>
      </c>
      <c r="E232" s="10"/>
      <c r="F232" s="9"/>
      <c r="G232" s="9"/>
      <c r="H232" s="26">
        <f t="shared" si="8"/>
        <v>0</v>
      </c>
      <c r="I232" s="11">
        <f t="shared" si="9"/>
        <v>0</v>
      </c>
    </row>
    <row r="233" spans="1:9" x14ac:dyDescent="0.25">
      <c r="A233" s="132">
        <v>15501094</v>
      </c>
      <c r="B233" s="135" t="s">
        <v>172</v>
      </c>
      <c r="C233" s="135" t="s">
        <v>173</v>
      </c>
      <c r="D233" s="10">
        <v>15</v>
      </c>
      <c r="E233" s="10"/>
      <c r="F233" s="9"/>
      <c r="G233" s="9"/>
      <c r="H233" s="26">
        <f t="shared" si="8"/>
        <v>0</v>
      </c>
      <c r="I233" s="11">
        <f t="shared" si="9"/>
        <v>0</v>
      </c>
    </row>
    <row r="234" spans="1:9" x14ac:dyDescent="0.25">
      <c r="A234" s="132">
        <v>15501108</v>
      </c>
      <c r="B234" s="135" t="s">
        <v>172</v>
      </c>
      <c r="C234" s="135" t="s">
        <v>173</v>
      </c>
      <c r="D234" s="10">
        <v>20</v>
      </c>
      <c r="E234" s="10"/>
      <c r="F234" s="9"/>
      <c r="G234" s="9"/>
      <c r="H234" s="26">
        <f t="shared" si="8"/>
        <v>0</v>
      </c>
      <c r="I234" s="11">
        <f t="shared" si="9"/>
        <v>0</v>
      </c>
    </row>
    <row r="235" spans="1:9" x14ac:dyDescent="0.25">
      <c r="A235" s="132">
        <v>15517500</v>
      </c>
      <c r="B235" s="135" t="s">
        <v>200</v>
      </c>
      <c r="C235" s="135" t="s">
        <v>201</v>
      </c>
      <c r="D235" s="10">
        <v>1</v>
      </c>
      <c r="E235" s="10"/>
      <c r="F235" s="9"/>
      <c r="G235" s="9"/>
      <c r="H235" s="26">
        <f t="shared" si="8"/>
        <v>0</v>
      </c>
      <c r="I235" s="11">
        <f t="shared" si="9"/>
        <v>0</v>
      </c>
    </row>
    <row r="236" spans="1:9" x14ac:dyDescent="0.25">
      <c r="A236" s="132">
        <v>15518310</v>
      </c>
      <c r="B236" s="135" t="s">
        <v>202</v>
      </c>
      <c r="C236" s="135" t="s">
        <v>203</v>
      </c>
      <c r="D236" s="10">
        <v>1</v>
      </c>
      <c r="E236" s="10"/>
      <c r="F236" s="9"/>
      <c r="G236" s="9"/>
      <c r="H236" s="26">
        <f t="shared" si="8"/>
        <v>0</v>
      </c>
      <c r="I236" s="11">
        <f t="shared" si="9"/>
        <v>0</v>
      </c>
    </row>
    <row r="237" spans="1:9" x14ac:dyDescent="0.25">
      <c r="A237" s="132">
        <v>15518329</v>
      </c>
      <c r="B237" s="135" t="s">
        <v>202</v>
      </c>
      <c r="C237" s="135" t="s">
        <v>203</v>
      </c>
      <c r="D237" s="10">
        <v>1</v>
      </c>
      <c r="E237" s="10"/>
      <c r="F237" s="9"/>
      <c r="G237" s="9"/>
      <c r="H237" s="26">
        <f t="shared" si="8"/>
        <v>0</v>
      </c>
      <c r="I237" s="11">
        <f t="shared" si="9"/>
        <v>0</v>
      </c>
    </row>
    <row r="238" spans="1:9" x14ac:dyDescent="0.25">
      <c r="A238" s="132">
        <v>15522768</v>
      </c>
      <c r="B238" s="135" t="s">
        <v>2790</v>
      </c>
      <c r="C238" s="135" t="s">
        <v>177</v>
      </c>
      <c r="D238" s="10">
        <v>28</v>
      </c>
      <c r="E238" s="10"/>
      <c r="F238" s="9"/>
      <c r="G238" s="9"/>
      <c r="H238" s="26">
        <f t="shared" si="8"/>
        <v>0</v>
      </c>
      <c r="I238" s="11">
        <f t="shared" si="9"/>
        <v>0</v>
      </c>
    </row>
    <row r="239" spans="1:9" x14ac:dyDescent="0.25">
      <c r="A239" s="132">
        <v>15522776</v>
      </c>
      <c r="B239" s="135" t="s">
        <v>2790</v>
      </c>
      <c r="C239" s="135" t="s">
        <v>177</v>
      </c>
      <c r="D239" s="10">
        <v>28</v>
      </c>
      <c r="E239" s="10"/>
      <c r="F239" s="9"/>
      <c r="G239" s="9"/>
      <c r="H239" s="26">
        <f t="shared" si="8"/>
        <v>0</v>
      </c>
      <c r="I239" s="11">
        <f t="shared" si="9"/>
        <v>0</v>
      </c>
    </row>
    <row r="240" spans="1:9" x14ac:dyDescent="0.25">
      <c r="A240" s="132">
        <v>15522784</v>
      </c>
      <c r="B240" s="135" t="s">
        <v>2790</v>
      </c>
      <c r="C240" s="135" t="s">
        <v>177</v>
      </c>
      <c r="D240" s="10">
        <v>28</v>
      </c>
      <c r="E240" s="10"/>
      <c r="F240" s="9"/>
      <c r="G240" s="9"/>
      <c r="H240" s="26">
        <f t="shared" si="8"/>
        <v>0</v>
      </c>
      <c r="I240" s="11">
        <f t="shared" si="9"/>
        <v>0</v>
      </c>
    </row>
    <row r="241" spans="1:9" x14ac:dyDescent="0.25">
      <c r="A241" s="132">
        <v>15532585</v>
      </c>
      <c r="B241" s="135" t="s">
        <v>166</v>
      </c>
      <c r="C241" s="135" t="s">
        <v>167</v>
      </c>
      <c r="D241" s="10">
        <v>1</v>
      </c>
      <c r="E241" s="10"/>
      <c r="F241" s="9"/>
      <c r="G241" s="9"/>
      <c r="H241" s="26">
        <f t="shared" si="8"/>
        <v>0</v>
      </c>
      <c r="I241" s="11">
        <f t="shared" si="9"/>
        <v>0</v>
      </c>
    </row>
    <row r="242" spans="1:9" x14ac:dyDescent="0.25">
      <c r="A242" s="132">
        <v>15532593</v>
      </c>
      <c r="B242" s="135" t="s">
        <v>166</v>
      </c>
      <c r="C242" s="135" t="s">
        <v>167</v>
      </c>
      <c r="D242" s="10">
        <v>1</v>
      </c>
      <c r="E242" s="10"/>
      <c r="F242" s="9"/>
      <c r="G242" s="9"/>
      <c r="H242" s="26">
        <f t="shared" si="8"/>
        <v>0</v>
      </c>
      <c r="I242" s="11">
        <f t="shared" si="9"/>
        <v>0</v>
      </c>
    </row>
    <row r="243" spans="1:9" x14ac:dyDescent="0.25">
      <c r="A243" s="132">
        <v>15532607</v>
      </c>
      <c r="B243" s="135" t="s">
        <v>144</v>
      </c>
      <c r="C243" s="135" t="s">
        <v>145</v>
      </c>
      <c r="D243" s="10">
        <v>1</v>
      </c>
      <c r="E243" s="10"/>
      <c r="F243" s="9"/>
      <c r="G243" s="9"/>
      <c r="H243" s="26">
        <f t="shared" si="8"/>
        <v>0</v>
      </c>
      <c r="I243" s="11">
        <f t="shared" si="9"/>
        <v>0</v>
      </c>
    </row>
    <row r="244" spans="1:9" x14ac:dyDescent="0.25">
      <c r="A244" s="132">
        <v>15532623</v>
      </c>
      <c r="B244" s="135" t="s">
        <v>144</v>
      </c>
      <c r="C244" s="135" t="s">
        <v>145</v>
      </c>
      <c r="D244" s="10">
        <v>1</v>
      </c>
      <c r="E244" s="10"/>
      <c r="F244" s="9"/>
      <c r="G244" s="9"/>
      <c r="H244" s="26">
        <f t="shared" si="8"/>
        <v>0</v>
      </c>
      <c r="I244" s="11">
        <f t="shared" si="9"/>
        <v>0</v>
      </c>
    </row>
    <row r="245" spans="1:9" x14ac:dyDescent="0.25">
      <c r="A245" s="132">
        <v>15532658</v>
      </c>
      <c r="B245" s="135" t="s">
        <v>144</v>
      </c>
      <c r="C245" s="135" t="s">
        <v>145</v>
      </c>
      <c r="D245" s="10">
        <v>1</v>
      </c>
      <c r="E245" s="10"/>
      <c r="F245" s="9"/>
      <c r="G245" s="9"/>
      <c r="H245" s="26">
        <f t="shared" si="8"/>
        <v>0</v>
      </c>
      <c r="I245" s="11">
        <f t="shared" si="9"/>
        <v>0</v>
      </c>
    </row>
    <row r="246" spans="1:9" x14ac:dyDescent="0.25">
      <c r="A246" s="132">
        <v>15534952</v>
      </c>
      <c r="B246" s="135" t="s">
        <v>2792</v>
      </c>
      <c r="C246" s="135" t="s">
        <v>195</v>
      </c>
      <c r="D246" s="10">
        <v>1</v>
      </c>
      <c r="E246" s="10"/>
      <c r="F246" s="9"/>
      <c r="G246" s="9"/>
      <c r="H246" s="26">
        <f t="shared" si="8"/>
        <v>0</v>
      </c>
      <c r="I246" s="11">
        <f t="shared" si="9"/>
        <v>0</v>
      </c>
    </row>
    <row r="247" spans="1:9" x14ac:dyDescent="0.25">
      <c r="A247" s="132">
        <v>15534960</v>
      </c>
      <c r="B247" s="135" t="s">
        <v>2792</v>
      </c>
      <c r="C247" s="135" t="s">
        <v>195</v>
      </c>
      <c r="D247" s="10">
        <v>1</v>
      </c>
      <c r="E247" s="10"/>
      <c r="F247" s="9"/>
      <c r="G247" s="9"/>
      <c r="H247" s="26">
        <f t="shared" si="8"/>
        <v>0</v>
      </c>
      <c r="I247" s="11">
        <f t="shared" si="9"/>
        <v>0</v>
      </c>
    </row>
    <row r="248" spans="1:9" x14ac:dyDescent="0.25">
      <c r="A248" s="132">
        <v>15561593</v>
      </c>
      <c r="B248" s="135" t="s">
        <v>2794</v>
      </c>
      <c r="C248" s="135" t="s">
        <v>141</v>
      </c>
      <c r="D248" s="10">
        <v>30</v>
      </c>
      <c r="E248" s="10"/>
      <c r="F248" s="9"/>
      <c r="G248" s="9"/>
      <c r="H248" s="26">
        <f t="shared" si="8"/>
        <v>0</v>
      </c>
      <c r="I248" s="11">
        <f t="shared" si="9"/>
        <v>0</v>
      </c>
    </row>
    <row r="249" spans="1:9" x14ac:dyDescent="0.25">
      <c r="A249" s="132">
        <v>15561607</v>
      </c>
      <c r="B249" s="135" t="s">
        <v>2794</v>
      </c>
      <c r="C249" s="135" t="s">
        <v>141</v>
      </c>
      <c r="D249" s="10">
        <v>30</v>
      </c>
      <c r="E249" s="10"/>
      <c r="F249" s="9"/>
      <c r="G249" s="9"/>
      <c r="H249" s="26">
        <f t="shared" si="8"/>
        <v>0</v>
      </c>
      <c r="I249" s="11">
        <f t="shared" si="9"/>
        <v>0</v>
      </c>
    </row>
    <row r="250" spans="1:9" x14ac:dyDescent="0.25">
      <c r="A250" s="132">
        <v>15563456</v>
      </c>
      <c r="B250" s="135" t="s">
        <v>207</v>
      </c>
      <c r="C250" s="135" t="s">
        <v>208</v>
      </c>
      <c r="D250" s="10">
        <v>5</v>
      </c>
      <c r="E250" s="10"/>
      <c r="F250" s="9"/>
      <c r="G250" s="9"/>
      <c r="H250" s="26">
        <f t="shared" si="8"/>
        <v>0</v>
      </c>
      <c r="I250" s="11">
        <f t="shared" si="9"/>
        <v>0</v>
      </c>
    </row>
    <row r="251" spans="1:9" x14ac:dyDescent="0.25">
      <c r="A251" s="132">
        <v>15569756</v>
      </c>
      <c r="B251" s="135" t="s">
        <v>2792</v>
      </c>
      <c r="C251" s="135" t="s">
        <v>195</v>
      </c>
      <c r="D251" s="10">
        <v>1</v>
      </c>
      <c r="E251" s="10"/>
      <c r="F251" s="9"/>
      <c r="G251" s="9"/>
      <c r="H251" s="26">
        <f t="shared" si="8"/>
        <v>0</v>
      </c>
      <c r="I251" s="11">
        <f t="shared" si="9"/>
        <v>0</v>
      </c>
    </row>
    <row r="252" spans="1:9" x14ac:dyDescent="0.25">
      <c r="A252" s="132">
        <v>15569764</v>
      </c>
      <c r="B252" s="135" t="s">
        <v>2792</v>
      </c>
      <c r="C252" s="135" t="s">
        <v>195</v>
      </c>
      <c r="D252" s="10">
        <v>1</v>
      </c>
      <c r="E252" s="10"/>
      <c r="F252" s="9"/>
      <c r="G252" s="9"/>
      <c r="H252" s="26">
        <f t="shared" si="8"/>
        <v>0</v>
      </c>
      <c r="I252" s="11">
        <f t="shared" si="9"/>
        <v>0</v>
      </c>
    </row>
    <row r="253" spans="1:9" x14ac:dyDescent="0.25">
      <c r="A253" s="132">
        <v>15576299</v>
      </c>
      <c r="B253" s="135" t="s">
        <v>196</v>
      </c>
      <c r="C253" s="135" t="s">
        <v>197</v>
      </c>
      <c r="D253" s="10">
        <v>100</v>
      </c>
      <c r="E253" s="10"/>
      <c r="F253" s="9"/>
      <c r="G253" s="9"/>
      <c r="H253" s="26">
        <f t="shared" si="8"/>
        <v>0</v>
      </c>
      <c r="I253" s="11">
        <f t="shared" si="9"/>
        <v>0</v>
      </c>
    </row>
    <row r="254" spans="1:9" x14ac:dyDescent="0.25">
      <c r="A254" s="132">
        <v>15579239</v>
      </c>
      <c r="B254" s="135" t="s">
        <v>2795</v>
      </c>
      <c r="C254" s="135" t="s">
        <v>210</v>
      </c>
      <c r="D254" s="10">
        <v>30</v>
      </c>
      <c r="E254" s="10"/>
      <c r="F254" s="9"/>
      <c r="G254" s="9"/>
      <c r="H254" s="26">
        <f t="shared" si="8"/>
        <v>0</v>
      </c>
      <c r="I254" s="11">
        <f t="shared" si="9"/>
        <v>0</v>
      </c>
    </row>
    <row r="255" spans="1:9" x14ac:dyDescent="0.25">
      <c r="A255" s="132">
        <v>15579247</v>
      </c>
      <c r="B255" s="135" t="s">
        <v>2795</v>
      </c>
      <c r="C255" s="135" t="s">
        <v>210</v>
      </c>
      <c r="D255" s="10">
        <v>60</v>
      </c>
      <c r="E255" s="10"/>
      <c r="F255" s="9"/>
      <c r="G255" s="9"/>
      <c r="H255" s="26">
        <f t="shared" si="8"/>
        <v>0</v>
      </c>
      <c r="I255" s="11">
        <f t="shared" si="9"/>
        <v>0</v>
      </c>
    </row>
    <row r="256" spans="1:9" x14ac:dyDescent="0.25">
      <c r="A256" s="132">
        <v>15584348</v>
      </c>
      <c r="B256" s="135" t="s">
        <v>2785</v>
      </c>
      <c r="C256" s="135" t="s">
        <v>123</v>
      </c>
      <c r="D256" s="10">
        <v>10</v>
      </c>
      <c r="E256" s="10"/>
      <c r="F256" s="9"/>
      <c r="G256" s="9"/>
      <c r="H256" s="26">
        <f t="shared" si="8"/>
        <v>0</v>
      </c>
      <c r="I256" s="11">
        <f t="shared" si="9"/>
        <v>0</v>
      </c>
    </row>
    <row r="257" spans="1:9" x14ac:dyDescent="0.25">
      <c r="A257" s="132">
        <v>15587207</v>
      </c>
      <c r="B257" s="135" t="s">
        <v>2786</v>
      </c>
      <c r="C257" s="135" t="s">
        <v>139</v>
      </c>
      <c r="D257" s="10">
        <v>60</v>
      </c>
      <c r="E257" s="10"/>
      <c r="F257" s="9"/>
      <c r="G257" s="9"/>
      <c r="H257" s="26">
        <f t="shared" si="8"/>
        <v>0</v>
      </c>
      <c r="I257" s="11">
        <f t="shared" si="9"/>
        <v>0</v>
      </c>
    </row>
    <row r="258" spans="1:9" x14ac:dyDescent="0.25">
      <c r="A258" s="132">
        <v>15587215</v>
      </c>
      <c r="B258" s="135" t="s">
        <v>2786</v>
      </c>
      <c r="C258" s="135" t="s">
        <v>139</v>
      </c>
      <c r="D258" s="10">
        <v>30</v>
      </c>
      <c r="E258" s="10"/>
      <c r="F258" s="9"/>
      <c r="G258" s="9"/>
      <c r="H258" s="26">
        <f t="shared" si="8"/>
        <v>0</v>
      </c>
      <c r="I258" s="11">
        <f t="shared" si="9"/>
        <v>0</v>
      </c>
    </row>
    <row r="259" spans="1:9" x14ac:dyDescent="0.25">
      <c r="A259" s="132">
        <v>15587622</v>
      </c>
      <c r="B259" s="135" t="s">
        <v>2786</v>
      </c>
      <c r="C259" s="135" t="s">
        <v>139</v>
      </c>
      <c r="D259" s="10">
        <v>60</v>
      </c>
      <c r="E259" s="10"/>
      <c r="F259" s="9"/>
      <c r="G259" s="9"/>
      <c r="H259" s="26">
        <f t="shared" si="8"/>
        <v>0</v>
      </c>
      <c r="I259" s="11">
        <f t="shared" si="9"/>
        <v>0</v>
      </c>
    </row>
    <row r="260" spans="1:9" x14ac:dyDescent="0.25">
      <c r="A260" s="132">
        <v>15587630</v>
      </c>
      <c r="B260" s="135" t="s">
        <v>2786</v>
      </c>
      <c r="C260" s="135" t="s">
        <v>139</v>
      </c>
      <c r="D260" s="10">
        <v>30</v>
      </c>
      <c r="E260" s="10"/>
      <c r="F260" s="9"/>
      <c r="G260" s="9"/>
      <c r="H260" s="26">
        <f t="shared" si="8"/>
        <v>0</v>
      </c>
      <c r="I260" s="11">
        <f t="shared" si="9"/>
        <v>0</v>
      </c>
    </row>
    <row r="261" spans="1:9" x14ac:dyDescent="0.25">
      <c r="A261" s="132">
        <v>15592634</v>
      </c>
      <c r="B261" s="135" t="s">
        <v>2796</v>
      </c>
      <c r="C261" s="135" t="s">
        <v>212</v>
      </c>
      <c r="D261" s="10">
        <v>60</v>
      </c>
      <c r="E261" s="10"/>
      <c r="F261" s="9"/>
      <c r="G261" s="9"/>
      <c r="H261" s="26">
        <f t="shared" si="8"/>
        <v>0</v>
      </c>
      <c r="I261" s="11">
        <f t="shared" si="9"/>
        <v>0</v>
      </c>
    </row>
    <row r="262" spans="1:9" x14ac:dyDescent="0.25">
      <c r="A262" s="132">
        <v>15592642</v>
      </c>
      <c r="B262" s="135" t="s">
        <v>2796</v>
      </c>
      <c r="C262" s="135" t="s">
        <v>212</v>
      </c>
      <c r="D262" s="10">
        <v>60</v>
      </c>
      <c r="E262" s="10"/>
      <c r="F262" s="9"/>
      <c r="G262" s="9"/>
      <c r="H262" s="26">
        <f t="shared" si="8"/>
        <v>0</v>
      </c>
      <c r="I262" s="11">
        <f t="shared" si="9"/>
        <v>0</v>
      </c>
    </row>
    <row r="263" spans="1:9" x14ac:dyDescent="0.25">
      <c r="A263" s="132">
        <v>15596850</v>
      </c>
      <c r="B263" s="135" t="s">
        <v>184</v>
      </c>
      <c r="C263" s="135" t="s">
        <v>185</v>
      </c>
      <c r="D263" s="10">
        <v>1</v>
      </c>
      <c r="E263" s="10"/>
      <c r="F263" s="9"/>
      <c r="G263" s="9"/>
      <c r="H263" s="26">
        <f t="shared" si="8"/>
        <v>0</v>
      </c>
      <c r="I263" s="11">
        <f t="shared" si="9"/>
        <v>0</v>
      </c>
    </row>
    <row r="264" spans="1:9" x14ac:dyDescent="0.25">
      <c r="A264" s="132">
        <v>15596869</v>
      </c>
      <c r="B264" s="135" t="s">
        <v>184</v>
      </c>
      <c r="C264" s="135" t="s">
        <v>185</v>
      </c>
      <c r="D264" s="10">
        <v>1</v>
      </c>
      <c r="E264" s="10"/>
      <c r="F264" s="9"/>
      <c r="G264" s="9"/>
      <c r="H264" s="26">
        <f t="shared" si="8"/>
        <v>0</v>
      </c>
      <c r="I264" s="11">
        <f t="shared" si="9"/>
        <v>0</v>
      </c>
    </row>
    <row r="265" spans="1:9" x14ac:dyDescent="0.25">
      <c r="A265" s="132">
        <v>15596877</v>
      </c>
      <c r="B265" s="135" t="s">
        <v>184</v>
      </c>
      <c r="C265" s="135" t="s">
        <v>185</v>
      </c>
      <c r="D265" s="10">
        <v>1</v>
      </c>
      <c r="E265" s="10"/>
      <c r="F265" s="9"/>
      <c r="G265" s="9"/>
      <c r="H265" s="26">
        <f t="shared" si="8"/>
        <v>0</v>
      </c>
      <c r="I265" s="11">
        <f t="shared" si="9"/>
        <v>0</v>
      </c>
    </row>
    <row r="266" spans="1:9" x14ac:dyDescent="0.25">
      <c r="A266" s="132">
        <v>15596974</v>
      </c>
      <c r="B266" s="135" t="s">
        <v>166</v>
      </c>
      <c r="C266" s="135" t="s">
        <v>167</v>
      </c>
      <c r="D266" s="10">
        <v>1</v>
      </c>
      <c r="E266" s="10"/>
      <c r="F266" s="9"/>
      <c r="G266" s="9"/>
      <c r="H266" s="26">
        <f t="shared" si="8"/>
        <v>0</v>
      </c>
      <c r="I266" s="11">
        <f t="shared" si="9"/>
        <v>0</v>
      </c>
    </row>
    <row r="267" spans="1:9" x14ac:dyDescent="0.25">
      <c r="A267" s="132">
        <v>15596982</v>
      </c>
      <c r="B267" s="135" t="s">
        <v>166</v>
      </c>
      <c r="C267" s="135" t="s">
        <v>167</v>
      </c>
      <c r="D267" s="10">
        <v>1</v>
      </c>
      <c r="E267" s="10"/>
      <c r="F267" s="9"/>
      <c r="G267" s="9"/>
      <c r="H267" s="26">
        <f t="shared" si="8"/>
        <v>0</v>
      </c>
      <c r="I267" s="11">
        <f t="shared" si="9"/>
        <v>0</v>
      </c>
    </row>
    <row r="268" spans="1:9" x14ac:dyDescent="0.25">
      <c r="A268" s="132">
        <v>15597032</v>
      </c>
      <c r="B268" s="135" t="s">
        <v>184</v>
      </c>
      <c r="C268" s="135" t="s">
        <v>185</v>
      </c>
      <c r="D268" s="10">
        <v>1</v>
      </c>
      <c r="E268" s="10"/>
      <c r="F268" s="9"/>
      <c r="G268" s="9"/>
      <c r="H268" s="26">
        <f t="shared" si="8"/>
        <v>0</v>
      </c>
      <c r="I268" s="11">
        <f t="shared" si="9"/>
        <v>0</v>
      </c>
    </row>
    <row r="269" spans="1:9" x14ac:dyDescent="0.25">
      <c r="A269" s="132">
        <v>15598934</v>
      </c>
      <c r="B269" s="135" t="s">
        <v>2790</v>
      </c>
      <c r="C269" s="135" t="s">
        <v>177</v>
      </c>
      <c r="D269" s="10">
        <v>28</v>
      </c>
      <c r="E269" s="10"/>
      <c r="F269" s="9"/>
      <c r="G269" s="9"/>
      <c r="H269" s="26">
        <f t="shared" si="8"/>
        <v>0</v>
      </c>
      <c r="I269" s="11">
        <f t="shared" si="9"/>
        <v>0</v>
      </c>
    </row>
    <row r="270" spans="1:9" x14ac:dyDescent="0.25">
      <c r="A270" s="132">
        <v>15598942</v>
      </c>
      <c r="B270" s="135" t="s">
        <v>2790</v>
      </c>
      <c r="C270" s="135" t="s">
        <v>177</v>
      </c>
      <c r="D270" s="10">
        <v>28</v>
      </c>
      <c r="E270" s="10"/>
      <c r="F270" s="9"/>
      <c r="G270" s="9"/>
      <c r="H270" s="26">
        <f t="shared" si="8"/>
        <v>0</v>
      </c>
      <c r="I270" s="11">
        <f t="shared" si="9"/>
        <v>0</v>
      </c>
    </row>
    <row r="271" spans="1:9" x14ac:dyDescent="0.25">
      <c r="A271" s="132">
        <v>15598950</v>
      </c>
      <c r="B271" s="135" t="s">
        <v>2790</v>
      </c>
      <c r="C271" s="135" t="s">
        <v>177</v>
      </c>
      <c r="D271" s="10">
        <v>28</v>
      </c>
      <c r="E271" s="10"/>
      <c r="F271" s="9"/>
      <c r="G271" s="9"/>
      <c r="H271" s="26">
        <f t="shared" ref="H271:H334" si="10">E271/D271</f>
        <v>0</v>
      </c>
      <c r="I271" s="11">
        <f t="shared" ref="I271:I334" si="11">IFERROR(G271/H271,0)</f>
        <v>0</v>
      </c>
    </row>
    <row r="272" spans="1:9" x14ac:dyDescent="0.25">
      <c r="A272" s="132">
        <v>15599140</v>
      </c>
      <c r="B272" s="135" t="s">
        <v>2790</v>
      </c>
      <c r="C272" s="135" t="s">
        <v>177</v>
      </c>
      <c r="D272" s="10">
        <v>28</v>
      </c>
      <c r="E272" s="10"/>
      <c r="F272" s="9"/>
      <c r="G272" s="9"/>
      <c r="H272" s="26">
        <f t="shared" si="10"/>
        <v>0</v>
      </c>
      <c r="I272" s="11">
        <f t="shared" si="11"/>
        <v>0</v>
      </c>
    </row>
    <row r="273" spans="1:9" x14ac:dyDescent="0.25">
      <c r="A273" s="132">
        <v>15599159</v>
      </c>
      <c r="B273" s="135" t="s">
        <v>2790</v>
      </c>
      <c r="C273" s="135" t="s">
        <v>177</v>
      </c>
      <c r="D273" s="10">
        <v>28</v>
      </c>
      <c r="E273" s="10"/>
      <c r="F273" s="9"/>
      <c r="G273" s="9"/>
      <c r="H273" s="26">
        <f t="shared" si="10"/>
        <v>0</v>
      </c>
      <c r="I273" s="11">
        <f t="shared" si="11"/>
        <v>0</v>
      </c>
    </row>
    <row r="274" spans="1:9" x14ac:dyDescent="0.25">
      <c r="A274" s="132">
        <v>15599167</v>
      </c>
      <c r="B274" s="135" t="s">
        <v>2790</v>
      </c>
      <c r="C274" s="135" t="s">
        <v>177</v>
      </c>
      <c r="D274" s="10">
        <v>28</v>
      </c>
      <c r="E274" s="10"/>
      <c r="F274" s="9"/>
      <c r="G274" s="9"/>
      <c r="H274" s="26">
        <f t="shared" si="10"/>
        <v>0</v>
      </c>
      <c r="I274" s="11">
        <f t="shared" si="11"/>
        <v>0</v>
      </c>
    </row>
    <row r="275" spans="1:9" x14ac:dyDescent="0.25">
      <c r="A275" s="132">
        <v>15602737</v>
      </c>
      <c r="B275" s="135" t="s">
        <v>166</v>
      </c>
      <c r="C275" s="135" t="s">
        <v>167</v>
      </c>
      <c r="D275" s="10">
        <v>1</v>
      </c>
      <c r="E275" s="10"/>
      <c r="F275" s="9"/>
      <c r="G275" s="9"/>
      <c r="H275" s="26">
        <f t="shared" si="10"/>
        <v>0</v>
      </c>
      <c r="I275" s="11">
        <f t="shared" si="11"/>
        <v>0</v>
      </c>
    </row>
    <row r="276" spans="1:9" x14ac:dyDescent="0.25">
      <c r="A276" s="132">
        <v>15602834</v>
      </c>
      <c r="B276" s="135" t="s">
        <v>213</v>
      </c>
      <c r="C276" s="135" t="s">
        <v>214</v>
      </c>
      <c r="D276" s="10">
        <v>1</v>
      </c>
      <c r="E276" s="10"/>
      <c r="F276" s="9"/>
      <c r="G276" s="9"/>
      <c r="H276" s="26">
        <f t="shared" si="10"/>
        <v>0</v>
      </c>
      <c r="I276" s="11">
        <f t="shared" si="11"/>
        <v>0</v>
      </c>
    </row>
    <row r="277" spans="1:9" x14ac:dyDescent="0.25">
      <c r="A277" s="132">
        <v>15602842</v>
      </c>
      <c r="B277" s="135" t="s">
        <v>213</v>
      </c>
      <c r="C277" s="135" t="s">
        <v>214</v>
      </c>
      <c r="D277" s="10">
        <v>1</v>
      </c>
      <c r="E277" s="10"/>
      <c r="F277" s="9"/>
      <c r="G277" s="9"/>
      <c r="H277" s="26">
        <f t="shared" si="10"/>
        <v>0</v>
      </c>
      <c r="I277" s="11">
        <f t="shared" si="11"/>
        <v>0</v>
      </c>
    </row>
    <row r="278" spans="1:9" x14ac:dyDescent="0.25">
      <c r="A278" s="132">
        <v>15604969</v>
      </c>
      <c r="B278" s="135" t="s">
        <v>144</v>
      </c>
      <c r="C278" s="135" t="s">
        <v>145</v>
      </c>
      <c r="D278" s="10">
        <v>1</v>
      </c>
      <c r="E278" s="10"/>
      <c r="F278" s="9"/>
      <c r="G278" s="9"/>
      <c r="H278" s="26">
        <f t="shared" si="10"/>
        <v>0</v>
      </c>
      <c r="I278" s="11">
        <f t="shared" si="11"/>
        <v>0</v>
      </c>
    </row>
    <row r="279" spans="1:9" x14ac:dyDescent="0.25">
      <c r="A279" s="132">
        <v>15604977</v>
      </c>
      <c r="B279" s="135" t="s">
        <v>144</v>
      </c>
      <c r="C279" s="135" t="s">
        <v>145</v>
      </c>
      <c r="D279" s="10">
        <v>1</v>
      </c>
      <c r="E279" s="10"/>
      <c r="F279" s="9"/>
      <c r="G279" s="9"/>
      <c r="H279" s="26">
        <f t="shared" si="10"/>
        <v>0</v>
      </c>
      <c r="I279" s="11">
        <f t="shared" si="11"/>
        <v>0</v>
      </c>
    </row>
    <row r="280" spans="1:9" x14ac:dyDescent="0.25">
      <c r="A280" s="132">
        <v>15604985</v>
      </c>
      <c r="B280" s="135" t="s">
        <v>166</v>
      </c>
      <c r="C280" s="135" t="s">
        <v>167</v>
      </c>
      <c r="D280" s="10">
        <v>1</v>
      </c>
      <c r="E280" s="10"/>
      <c r="F280" s="9"/>
      <c r="G280" s="9"/>
      <c r="H280" s="26">
        <f t="shared" si="10"/>
        <v>0</v>
      </c>
      <c r="I280" s="11">
        <f t="shared" si="11"/>
        <v>0</v>
      </c>
    </row>
    <row r="281" spans="1:9" x14ac:dyDescent="0.25">
      <c r="A281" s="132">
        <v>15607585</v>
      </c>
      <c r="B281" s="135" t="s">
        <v>2785</v>
      </c>
      <c r="C281" s="135" t="s">
        <v>123</v>
      </c>
      <c r="D281" s="10">
        <v>10</v>
      </c>
      <c r="E281" s="10"/>
      <c r="F281" s="9"/>
      <c r="G281" s="9"/>
      <c r="H281" s="26">
        <f t="shared" si="10"/>
        <v>0</v>
      </c>
      <c r="I281" s="11">
        <f t="shared" si="11"/>
        <v>0</v>
      </c>
    </row>
    <row r="282" spans="1:9" x14ac:dyDescent="0.25">
      <c r="A282" s="132">
        <v>15607593</v>
      </c>
      <c r="B282" s="135" t="s">
        <v>146</v>
      </c>
      <c r="C282" s="135" t="s">
        <v>147</v>
      </c>
      <c r="D282" s="10">
        <v>1</v>
      </c>
      <c r="E282" s="10"/>
      <c r="F282" s="9"/>
      <c r="G282" s="9"/>
      <c r="H282" s="26">
        <f t="shared" si="10"/>
        <v>0</v>
      </c>
      <c r="I282" s="11">
        <f t="shared" si="11"/>
        <v>0</v>
      </c>
    </row>
    <row r="283" spans="1:9" x14ac:dyDescent="0.25">
      <c r="A283" s="132">
        <v>15608565</v>
      </c>
      <c r="B283" s="135" t="s">
        <v>2785</v>
      </c>
      <c r="C283" s="135" t="s">
        <v>123</v>
      </c>
      <c r="D283" s="10">
        <v>10</v>
      </c>
      <c r="E283" s="10"/>
      <c r="F283" s="9"/>
      <c r="G283" s="9"/>
      <c r="H283" s="26">
        <f t="shared" si="10"/>
        <v>0</v>
      </c>
      <c r="I283" s="11">
        <f t="shared" si="11"/>
        <v>0</v>
      </c>
    </row>
    <row r="284" spans="1:9" x14ac:dyDescent="0.25">
      <c r="A284" s="132">
        <v>15611116</v>
      </c>
      <c r="B284" s="135" t="s">
        <v>146</v>
      </c>
      <c r="C284" s="135" t="s">
        <v>147</v>
      </c>
      <c r="D284" s="10">
        <v>1</v>
      </c>
      <c r="E284" s="10"/>
      <c r="F284" s="9"/>
      <c r="G284" s="9"/>
      <c r="H284" s="26">
        <f t="shared" si="10"/>
        <v>0</v>
      </c>
      <c r="I284" s="11">
        <f t="shared" si="11"/>
        <v>0</v>
      </c>
    </row>
    <row r="285" spans="1:9" x14ac:dyDescent="0.25">
      <c r="A285" s="132">
        <v>15611558</v>
      </c>
      <c r="B285" s="135" t="s">
        <v>202</v>
      </c>
      <c r="C285" s="135" t="s">
        <v>203</v>
      </c>
      <c r="D285" s="10">
        <v>1</v>
      </c>
      <c r="E285" s="10"/>
      <c r="F285" s="9"/>
      <c r="G285" s="9"/>
      <c r="H285" s="26">
        <f t="shared" si="10"/>
        <v>0</v>
      </c>
      <c r="I285" s="11">
        <f t="shared" si="11"/>
        <v>0</v>
      </c>
    </row>
    <row r="286" spans="1:9" x14ac:dyDescent="0.25">
      <c r="A286" s="132">
        <v>15611574</v>
      </c>
      <c r="B286" s="135" t="s">
        <v>202</v>
      </c>
      <c r="C286" s="135" t="s">
        <v>203</v>
      </c>
      <c r="D286" s="10">
        <v>1</v>
      </c>
      <c r="E286" s="10"/>
      <c r="F286" s="9"/>
      <c r="G286" s="9"/>
      <c r="H286" s="26">
        <f t="shared" si="10"/>
        <v>0</v>
      </c>
      <c r="I286" s="11">
        <f t="shared" si="11"/>
        <v>0</v>
      </c>
    </row>
    <row r="287" spans="1:9" x14ac:dyDescent="0.25">
      <c r="A287" s="132">
        <v>15611582</v>
      </c>
      <c r="B287" s="135" t="s">
        <v>202</v>
      </c>
      <c r="C287" s="135" t="s">
        <v>203</v>
      </c>
      <c r="D287" s="10">
        <v>1</v>
      </c>
      <c r="E287" s="10"/>
      <c r="F287" s="9"/>
      <c r="G287" s="9"/>
      <c r="H287" s="26">
        <f t="shared" si="10"/>
        <v>0</v>
      </c>
      <c r="I287" s="11">
        <f t="shared" si="11"/>
        <v>0</v>
      </c>
    </row>
    <row r="288" spans="1:9" x14ac:dyDescent="0.25">
      <c r="A288" s="132">
        <v>15612589</v>
      </c>
      <c r="B288" s="135" t="s">
        <v>120</v>
      </c>
      <c r="C288" s="135" t="s">
        <v>121</v>
      </c>
      <c r="D288" s="10">
        <v>1</v>
      </c>
      <c r="E288" s="10"/>
      <c r="F288" s="9"/>
      <c r="G288" s="9"/>
      <c r="H288" s="26">
        <f t="shared" si="10"/>
        <v>0</v>
      </c>
      <c r="I288" s="11">
        <f t="shared" si="11"/>
        <v>0</v>
      </c>
    </row>
    <row r="289" spans="1:9" x14ac:dyDescent="0.25">
      <c r="A289" s="132">
        <v>15612597</v>
      </c>
      <c r="B289" s="135" t="s">
        <v>120</v>
      </c>
      <c r="C289" s="135" t="s">
        <v>121</v>
      </c>
      <c r="D289" s="10">
        <v>1</v>
      </c>
      <c r="E289" s="10"/>
      <c r="F289" s="9"/>
      <c r="G289" s="9"/>
      <c r="H289" s="26">
        <f t="shared" si="10"/>
        <v>0</v>
      </c>
      <c r="I289" s="11">
        <f t="shared" si="11"/>
        <v>0</v>
      </c>
    </row>
    <row r="290" spans="1:9" x14ac:dyDescent="0.25">
      <c r="A290" s="132">
        <v>15617289</v>
      </c>
      <c r="B290" s="135" t="s">
        <v>2788</v>
      </c>
      <c r="C290" s="135" t="s">
        <v>155</v>
      </c>
      <c r="D290" s="10">
        <v>30</v>
      </c>
      <c r="E290" s="10"/>
      <c r="F290" s="9"/>
      <c r="G290" s="9"/>
      <c r="H290" s="26">
        <f t="shared" si="10"/>
        <v>0</v>
      </c>
      <c r="I290" s="11">
        <f t="shared" si="11"/>
        <v>0</v>
      </c>
    </row>
    <row r="291" spans="1:9" x14ac:dyDescent="0.25">
      <c r="A291" s="132">
        <v>15617297</v>
      </c>
      <c r="B291" s="135" t="s">
        <v>2788</v>
      </c>
      <c r="C291" s="135" t="s">
        <v>155</v>
      </c>
      <c r="D291" s="10">
        <v>30</v>
      </c>
      <c r="E291" s="10"/>
      <c r="F291" s="9"/>
      <c r="G291" s="9"/>
      <c r="H291" s="26">
        <f t="shared" si="10"/>
        <v>0</v>
      </c>
      <c r="I291" s="11">
        <f t="shared" si="11"/>
        <v>0</v>
      </c>
    </row>
    <row r="292" spans="1:9" x14ac:dyDescent="0.25">
      <c r="A292" s="132">
        <v>15617726</v>
      </c>
      <c r="B292" s="135" t="s">
        <v>202</v>
      </c>
      <c r="C292" s="135" t="s">
        <v>203</v>
      </c>
      <c r="D292" s="10">
        <v>1</v>
      </c>
      <c r="E292" s="10"/>
      <c r="F292" s="9"/>
      <c r="G292" s="9"/>
      <c r="H292" s="26">
        <f t="shared" si="10"/>
        <v>0</v>
      </c>
      <c r="I292" s="11">
        <f t="shared" si="11"/>
        <v>0</v>
      </c>
    </row>
    <row r="293" spans="1:9" x14ac:dyDescent="0.25">
      <c r="A293" s="132">
        <v>15618641</v>
      </c>
      <c r="B293" s="135" t="s">
        <v>144</v>
      </c>
      <c r="C293" s="135" t="s">
        <v>145</v>
      </c>
      <c r="D293" s="10">
        <v>1</v>
      </c>
      <c r="E293" s="10"/>
      <c r="F293" s="9"/>
      <c r="G293" s="9"/>
      <c r="H293" s="26">
        <f t="shared" si="10"/>
        <v>0</v>
      </c>
      <c r="I293" s="11">
        <f t="shared" si="11"/>
        <v>0</v>
      </c>
    </row>
    <row r="294" spans="1:9" x14ac:dyDescent="0.25">
      <c r="A294" s="132">
        <v>15618668</v>
      </c>
      <c r="B294" s="135" t="s">
        <v>144</v>
      </c>
      <c r="C294" s="135" t="s">
        <v>145</v>
      </c>
      <c r="D294" s="10">
        <v>1</v>
      </c>
      <c r="E294" s="10"/>
      <c r="F294" s="9"/>
      <c r="G294" s="9"/>
      <c r="H294" s="26">
        <f t="shared" si="10"/>
        <v>0</v>
      </c>
      <c r="I294" s="11">
        <f t="shared" si="11"/>
        <v>0</v>
      </c>
    </row>
    <row r="295" spans="1:9" x14ac:dyDescent="0.25">
      <c r="A295" s="132">
        <v>15618676</v>
      </c>
      <c r="B295" s="135" t="s">
        <v>144</v>
      </c>
      <c r="C295" s="135" t="s">
        <v>145</v>
      </c>
      <c r="D295" s="10">
        <v>1</v>
      </c>
      <c r="E295" s="10"/>
      <c r="F295" s="9"/>
      <c r="G295" s="9"/>
      <c r="H295" s="26">
        <f t="shared" si="10"/>
        <v>0</v>
      </c>
      <c r="I295" s="11">
        <f t="shared" si="11"/>
        <v>0</v>
      </c>
    </row>
    <row r="296" spans="1:9" x14ac:dyDescent="0.25">
      <c r="A296" s="132">
        <v>15619249</v>
      </c>
      <c r="B296" s="135" t="s">
        <v>202</v>
      </c>
      <c r="C296" s="135" t="s">
        <v>203</v>
      </c>
      <c r="D296" s="10">
        <v>1</v>
      </c>
      <c r="E296" s="10"/>
      <c r="F296" s="9"/>
      <c r="G296" s="9"/>
      <c r="H296" s="26">
        <f t="shared" si="10"/>
        <v>0</v>
      </c>
      <c r="I296" s="11">
        <f t="shared" si="11"/>
        <v>0</v>
      </c>
    </row>
    <row r="297" spans="1:9" x14ac:dyDescent="0.25">
      <c r="A297" s="132">
        <v>15619257</v>
      </c>
      <c r="B297" s="135" t="s">
        <v>202</v>
      </c>
      <c r="C297" s="135" t="s">
        <v>203</v>
      </c>
      <c r="D297" s="10">
        <v>1</v>
      </c>
      <c r="E297" s="10"/>
      <c r="F297" s="9"/>
      <c r="G297" s="9"/>
      <c r="H297" s="26">
        <f t="shared" si="10"/>
        <v>0</v>
      </c>
      <c r="I297" s="11">
        <f t="shared" si="11"/>
        <v>0</v>
      </c>
    </row>
    <row r="298" spans="1:9" x14ac:dyDescent="0.25">
      <c r="A298" s="132">
        <v>15623858</v>
      </c>
      <c r="B298" s="135" t="s">
        <v>136</v>
      </c>
      <c r="C298" s="135" t="s">
        <v>137</v>
      </c>
      <c r="D298" s="10">
        <v>1</v>
      </c>
      <c r="E298" s="10"/>
      <c r="F298" s="9"/>
      <c r="G298" s="9"/>
      <c r="H298" s="26">
        <f t="shared" si="10"/>
        <v>0</v>
      </c>
      <c r="I298" s="11">
        <f t="shared" si="11"/>
        <v>0</v>
      </c>
    </row>
    <row r="299" spans="1:9" x14ac:dyDescent="0.25">
      <c r="A299" s="132">
        <v>15623866</v>
      </c>
      <c r="B299" s="135" t="s">
        <v>136</v>
      </c>
      <c r="C299" s="135" t="s">
        <v>137</v>
      </c>
      <c r="D299" s="10">
        <v>1</v>
      </c>
      <c r="E299" s="10"/>
      <c r="F299" s="9"/>
      <c r="G299" s="9"/>
      <c r="H299" s="26">
        <f t="shared" si="10"/>
        <v>0</v>
      </c>
      <c r="I299" s="11">
        <f t="shared" si="11"/>
        <v>0</v>
      </c>
    </row>
    <row r="300" spans="1:9" x14ac:dyDescent="0.25">
      <c r="A300" s="132">
        <v>15623874</v>
      </c>
      <c r="B300" s="135" t="s">
        <v>136</v>
      </c>
      <c r="C300" s="135" t="s">
        <v>137</v>
      </c>
      <c r="D300" s="10">
        <v>1</v>
      </c>
      <c r="E300" s="10"/>
      <c r="F300" s="9"/>
      <c r="G300" s="9"/>
      <c r="H300" s="26">
        <f t="shared" si="10"/>
        <v>0</v>
      </c>
      <c r="I300" s="11">
        <f t="shared" si="11"/>
        <v>0</v>
      </c>
    </row>
    <row r="301" spans="1:9" x14ac:dyDescent="0.25">
      <c r="A301" s="132">
        <v>15624420</v>
      </c>
      <c r="B301" s="135" t="s">
        <v>186</v>
      </c>
      <c r="C301" s="135" t="s">
        <v>187</v>
      </c>
      <c r="D301" s="10">
        <v>1</v>
      </c>
      <c r="E301" s="10"/>
      <c r="F301" s="9"/>
      <c r="G301" s="9"/>
      <c r="H301" s="26">
        <f t="shared" si="10"/>
        <v>0</v>
      </c>
      <c r="I301" s="11">
        <f t="shared" si="11"/>
        <v>0</v>
      </c>
    </row>
    <row r="302" spans="1:9" x14ac:dyDescent="0.25">
      <c r="A302" s="132">
        <v>15624498</v>
      </c>
      <c r="B302" s="135" t="s">
        <v>120</v>
      </c>
      <c r="C302" s="135" t="s">
        <v>121</v>
      </c>
      <c r="D302" s="10">
        <v>1</v>
      </c>
      <c r="E302" s="10"/>
      <c r="F302" s="9"/>
      <c r="G302" s="9"/>
      <c r="H302" s="26">
        <f t="shared" si="10"/>
        <v>0</v>
      </c>
      <c r="I302" s="11">
        <f t="shared" si="11"/>
        <v>0</v>
      </c>
    </row>
    <row r="303" spans="1:9" x14ac:dyDescent="0.25">
      <c r="A303" s="132">
        <v>15625079</v>
      </c>
      <c r="B303" s="135" t="s">
        <v>174</v>
      </c>
      <c r="C303" s="135" t="s">
        <v>175</v>
      </c>
      <c r="D303" s="10">
        <v>120</v>
      </c>
      <c r="E303" s="10"/>
      <c r="F303" s="9"/>
      <c r="G303" s="9"/>
      <c r="H303" s="26">
        <f t="shared" si="10"/>
        <v>0</v>
      </c>
      <c r="I303" s="11">
        <f t="shared" si="11"/>
        <v>0</v>
      </c>
    </row>
    <row r="304" spans="1:9" x14ac:dyDescent="0.25">
      <c r="A304" s="132">
        <v>15636623</v>
      </c>
      <c r="B304" s="135" t="s">
        <v>174</v>
      </c>
      <c r="C304" s="135" t="s">
        <v>175</v>
      </c>
      <c r="D304" s="10">
        <v>60</v>
      </c>
      <c r="E304" s="10"/>
      <c r="F304" s="9"/>
      <c r="G304" s="9"/>
      <c r="H304" s="26">
        <f t="shared" si="10"/>
        <v>0</v>
      </c>
      <c r="I304" s="11">
        <f t="shared" si="11"/>
        <v>0</v>
      </c>
    </row>
    <row r="305" spans="1:9" x14ac:dyDescent="0.25">
      <c r="A305" s="132">
        <v>15649946</v>
      </c>
      <c r="B305" s="135" t="s">
        <v>196</v>
      </c>
      <c r="C305" s="135" t="s">
        <v>197</v>
      </c>
      <c r="D305" s="10">
        <v>100</v>
      </c>
      <c r="E305" s="10"/>
      <c r="F305" s="9"/>
      <c r="G305" s="9"/>
      <c r="H305" s="26">
        <f t="shared" si="10"/>
        <v>0</v>
      </c>
      <c r="I305" s="11">
        <f t="shared" si="11"/>
        <v>0</v>
      </c>
    </row>
    <row r="306" spans="1:9" x14ac:dyDescent="0.25">
      <c r="A306" s="132">
        <v>15654184</v>
      </c>
      <c r="B306" s="135" t="s">
        <v>150</v>
      </c>
      <c r="C306" s="135" t="s">
        <v>151</v>
      </c>
      <c r="D306" s="10">
        <v>1</v>
      </c>
      <c r="E306" s="10"/>
      <c r="F306" s="9"/>
      <c r="G306" s="9"/>
      <c r="H306" s="26">
        <f t="shared" si="10"/>
        <v>0</v>
      </c>
      <c r="I306" s="11">
        <f t="shared" si="11"/>
        <v>0</v>
      </c>
    </row>
    <row r="307" spans="1:9" x14ac:dyDescent="0.25">
      <c r="A307" s="132">
        <v>15662780</v>
      </c>
      <c r="B307" s="135" t="s">
        <v>2797</v>
      </c>
      <c r="C307" s="135" t="s">
        <v>216</v>
      </c>
      <c r="D307" s="10">
        <v>140</v>
      </c>
      <c r="E307" s="10"/>
      <c r="F307" s="9"/>
      <c r="G307" s="9"/>
      <c r="H307" s="26">
        <f t="shared" si="10"/>
        <v>0</v>
      </c>
      <c r="I307" s="11">
        <f t="shared" si="11"/>
        <v>0</v>
      </c>
    </row>
    <row r="308" spans="1:9" x14ac:dyDescent="0.25">
      <c r="A308" s="132">
        <v>15666131</v>
      </c>
      <c r="B308" s="135" t="s">
        <v>124</v>
      </c>
      <c r="C308" s="135" t="s">
        <v>125</v>
      </c>
      <c r="D308" s="10">
        <v>1</v>
      </c>
      <c r="E308" s="10"/>
      <c r="F308" s="9"/>
      <c r="G308" s="9"/>
      <c r="H308" s="26">
        <f t="shared" si="10"/>
        <v>0</v>
      </c>
      <c r="I308" s="11">
        <f t="shared" si="11"/>
        <v>0</v>
      </c>
    </row>
    <row r="309" spans="1:9" x14ac:dyDescent="0.25">
      <c r="A309" s="132">
        <v>15666158</v>
      </c>
      <c r="B309" s="135" t="s">
        <v>124</v>
      </c>
      <c r="C309" s="135" t="s">
        <v>125</v>
      </c>
      <c r="D309" s="10">
        <v>1</v>
      </c>
      <c r="E309" s="10"/>
      <c r="F309" s="9"/>
      <c r="G309" s="9"/>
      <c r="H309" s="26">
        <f t="shared" si="10"/>
        <v>0</v>
      </c>
      <c r="I309" s="11">
        <f t="shared" si="11"/>
        <v>0</v>
      </c>
    </row>
    <row r="310" spans="1:9" x14ac:dyDescent="0.25">
      <c r="A310" s="132">
        <v>15666352</v>
      </c>
      <c r="B310" s="135" t="s">
        <v>128</v>
      </c>
      <c r="C310" s="135" t="s">
        <v>129</v>
      </c>
      <c r="D310" s="10">
        <v>1</v>
      </c>
      <c r="E310" s="10"/>
      <c r="F310" s="9"/>
      <c r="G310" s="9"/>
      <c r="H310" s="26">
        <f t="shared" si="10"/>
        <v>0</v>
      </c>
      <c r="I310" s="11">
        <f t="shared" si="11"/>
        <v>0</v>
      </c>
    </row>
    <row r="311" spans="1:9" x14ac:dyDescent="0.25">
      <c r="A311" s="132">
        <v>15668304</v>
      </c>
      <c r="B311" s="135" t="s">
        <v>124</v>
      </c>
      <c r="C311" s="135" t="s">
        <v>125</v>
      </c>
      <c r="D311" s="10">
        <v>1</v>
      </c>
      <c r="E311" s="10"/>
      <c r="F311" s="9"/>
      <c r="G311" s="9"/>
      <c r="H311" s="26">
        <f t="shared" si="10"/>
        <v>0</v>
      </c>
      <c r="I311" s="11">
        <f t="shared" si="11"/>
        <v>0</v>
      </c>
    </row>
    <row r="312" spans="1:9" x14ac:dyDescent="0.25">
      <c r="A312" s="132">
        <v>15668312</v>
      </c>
      <c r="B312" s="135" t="s">
        <v>124</v>
      </c>
      <c r="C312" s="135" t="s">
        <v>125</v>
      </c>
      <c r="D312" s="10">
        <v>1</v>
      </c>
      <c r="E312" s="10"/>
      <c r="F312" s="9"/>
      <c r="G312" s="9"/>
      <c r="H312" s="26">
        <f t="shared" si="10"/>
        <v>0</v>
      </c>
      <c r="I312" s="11">
        <f t="shared" si="11"/>
        <v>0</v>
      </c>
    </row>
    <row r="313" spans="1:9" x14ac:dyDescent="0.25">
      <c r="A313" s="132">
        <v>15683311</v>
      </c>
      <c r="B313" s="135" t="s">
        <v>144</v>
      </c>
      <c r="C313" s="135" t="s">
        <v>145</v>
      </c>
      <c r="D313" s="10">
        <v>1</v>
      </c>
      <c r="E313" s="10"/>
      <c r="F313" s="9"/>
      <c r="G313" s="9"/>
      <c r="H313" s="26">
        <f t="shared" si="10"/>
        <v>0</v>
      </c>
      <c r="I313" s="11">
        <f t="shared" si="11"/>
        <v>0</v>
      </c>
    </row>
    <row r="314" spans="1:9" x14ac:dyDescent="0.25">
      <c r="A314" s="132">
        <v>15683338</v>
      </c>
      <c r="B314" s="135" t="s">
        <v>186</v>
      </c>
      <c r="C314" s="135" t="s">
        <v>187</v>
      </c>
      <c r="D314" s="10">
        <v>1</v>
      </c>
      <c r="E314" s="10"/>
      <c r="F314" s="9"/>
      <c r="G314" s="9"/>
      <c r="H314" s="26">
        <f t="shared" si="10"/>
        <v>0</v>
      </c>
      <c r="I314" s="11">
        <f t="shared" si="11"/>
        <v>0</v>
      </c>
    </row>
    <row r="315" spans="1:9" x14ac:dyDescent="0.25">
      <c r="A315" s="132">
        <v>15683354</v>
      </c>
      <c r="B315" s="135" t="s">
        <v>186</v>
      </c>
      <c r="C315" s="135" t="s">
        <v>187</v>
      </c>
      <c r="D315" s="10">
        <v>1</v>
      </c>
      <c r="E315" s="10"/>
      <c r="F315" s="9"/>
      <c r="G315" s="9"/>
      <c r="H315" s="26">
        <f t="shared" si="10"/>
        <v>0</v>
      </c>
      <c r="I315" s="11">
        <f t="shared" si="11"/>
        <v>0</v>
      </c>
    </row>
    <row r="316" spans="1:9" x14ac:dyDescent="0.25">
      <c r="A316" s="132">
        <v>15683362</v>
      </c>
      <c r="B316" s="135" t="s">
        <v>186</v>
      </c>
      <c r="C316" s="135" t="s">
        <v>187</v>
      </c>
      <c r="D316" s="10">
        <v>1</v>
      </c>
      <c r="E316" s="10"/>
      <c r="F316" s="9"/>
      <c r="G316" s="9"/>
      <c r="H316" s="26">
        <f t="shared" si="10"/>
        <v>0</v>
      </c>
      <c r="I316" s="11">
        <f t="shared" si="11"/>
        <v>0</v>
      </c>
    </row>
    <row r="317" spans="1:9" x14ac:dyDescent="0.25">
      <c r="A317" s="132">
        <v>15687708</v>
      </c>
      <c r="B317" s="135" t="s">
        <v>2796</v>
      </c>
      <c r="C317" s="135" t="s">
        <v>212</v>
      </c>
      <c r="D317" s="10">
        <v>60</v>
      </c>
      <c r="E317" s="10"/>
      <c r="F317" s="9"/>
      <c r="G317" s="9"/>
      <c r="H317" s="26">
        <f t="shared" si="10"/>
        <v>0</v>
      </c>
      <c r="I317" s="11">
        <f t="shared" si="11"/>
        <v>0</v>
      </c>
    </row>
    <row r="318" spans="1:9" x14ac:dyDescent="0.25">
      <c r="A318" s="132">
        <v>15687724</v>
      </c>
      <c r="B318" s="135" t="s">
        <v>2796</v>
      </c>
      <c r="C318" s="135" t="s">
        <v>212</v>
      </c>
      <c r="D318" s="10">
        <v>60</v>
      </c>
      <c r="E318" s="10"/>
      <c r="F318" s="9">
        <v>0</v>
      </c>
      <c r="G318" s="9"/>
      <c r="H318" s="26">
        <f t="shared" si="10"/>
        <v>0</v>
      </c>
      <c r="I318" s="11">
        <f t="shared" si="11"/>
        <v>0</v>
      </c>
    </row>
    <row r="319" spans="1:9" x14ac:dyDescent="0.25">
      <c r="A319" s="132">
        <v>15687732</v>
      </c>
      <c r="B319" s="135" t="s">
        <v>2796</v>
      </c>
      <c r="C319" s="135" t="s">
        <v>212</v>
      </c>
      <c r="D319" s="10">
        <v>60</v>
      </c>
      <c r="E319" s="10"/>
      <c r="F319" s="9">
        <v>0</v>
      </c>
      <c r="G319" s="9"/>
      <c r="H319" s="26">
        <f t="shared" si="10"/>
        <v>0</v>
      </c>
      <c r="I319" s="11">
        <f t="shared" si="11"/>
        <v>0</v>
      </c>
    </row>
    <row r="320" spans="1:9" x14ac:dyDescent="0.25">
      <c r="A320" s="132">
        <v>15687759</v>
      </c>
      <c r="B320" s="135" t="s">
        <v>2796</v>
      </c>
      <c r="C320" s="135" t="s">
        <v>212</v>
      </c>
      <c r="D320" s="10">
        <v>30</v>
      </c>
      <c r="E320" s="10"/>
      <c r="F320" s="9">
        <v>0</v>
      </c>
      <c r="G320" s="9"/>
      <c r="H320" s="26">
        <f t="shared" si="10"/>
        <v>0</v>
      </c>
      <c r="I320" s="11">
        <f t="shared" si="11"/>
        <v>0</v>
      </c>
    </row>
    <row r="321" spans="1:9" x14ac:dyDescent="0.25">
      <c r="A321" s="132">
        <v>15688399</v>
      </c>
      <c r="B321" s="135" t="s">
        <v>219</v>
      </c>
      <c r="C321" s="135" t="s">
        <v>220</v>
      </c>
      <c r="D321" s="10">
        <v>1</v>
      </c>
      <c r="E321" s="10"/>
      <c r="F321" s="9">
        <v>0</v>
      </c>
      <c r="G321" s="9"/>
      <c r="H321" s="26">
        <f t="shared" si="10"/>
        <v>0</v>
      </c>
      <c r="I321" s="11">
        <f t="shared" si="11"/>
        <v>0</v>
      </c>
    </row>
    <row r="322" spans="1:9" x14ac:dyDescent="0.25">
      <c r="A322" s="132">
        <v>15688410</v>
      </c>
      <c r="B322" s="135" t="s">
        <v>219</v>
      </c>
      <c r="C322" s="135" t="s">
        <v>220</v>
      </c>
      <c r="D322" s="10">
        <v>1</v>
      </c>
      <c r="E322" s="10"/>
      <c r="F322" s="9">
        <v>0</v>
      </c>
      <c r="G322" s="9"/>
      <c r="H322" s="26">
        <f t="shared" si="10"/>
        <v>0</v>
      </c>
      <c r="I322" s="11">
        <f t="shared" si="11"/>
        <v>0</v>
      </c>
    </row>
    <row r="323" spans="1:9" x14ac:dyDescent="0.25">
      <c r="A323" s="132">
        <v>15688445</v>
      </c>
      <c r="B323" s="135" t="s">
        <v>170</v>
      </c>
      <c r="C323" s="135" t="s">
        <v>171</v>
      </c>
      <c r="D323" s="10">
        <v>21</v>
      </c>
      <c r="E323" s="10"/>
      <c r="F323" s="9">
        <v>0</v>
      </c>
      <c r="G323" s="9"/>
      <c r="H323" s="26">
        <f t="shared" si="10"/>
        <v>0</v>
      </c>
      <c r="I323" s="11">
        <f t="shared" si="11"/>
        <v>0</v>
      </c>
    </row>
    <row r="324" spans="1:9" x14ac:dyDescent="0.25">
      <c r="A324" s="132">
        <v>15690172</v>
      </c>
      <c r="B324" s="135" t="s">
        <v>144</v>
      </c>
      <c r="C324" s="135" t="s">
        <v>145</v>
      </c>
      <c r="D324" s="10">
        <v>1</v>
      </c>
      <c r="E324" s="10"/>
      <c r="F324" s="9">
        <v>0</v>
      </c>
      <c r="G324" s="9"/>
      <c r="H324" s="26">
        <f t="shared" si="10"/>
        <v>0</v>
      </c>
      <c r="I324" s="11">
        <f t="shared" si="11"/>
        <v>0</v>
      </c>
    </row>
    <row r="325" spans="1:9" x14ac:dyDescent="0.25">
      <c r="A325" s="132">
        <v>15711358</v>
      </c>
      <c r="B325" s="135" t="s">
        <v>221</v>
      </c>
      <c r="C325" s="135" t="s">
        <v>222</v>
      </c>
      <c r="D325" s="10">
        <v>1</v>
      </c>
      <c r="E325" s="10"/>
      <c r="F325" s="9">
        <v>0</v>
      </c>
      <c r="G325" s="9"/>
      <c r="H325" s="26">
        <f t="shared" si="10"/>
        <v>0</v>
      </c>
      <c r="I325" s="11">
        <f t="shared" si="11"/>
        <v>0</v>
      </c>
    </row>
    <row r="326" spans="1:9" x14ac:dyDescent="0.25">
      <c r="A326" s="132">
        <v>15712575</v>
      </c>
      <c r="B326" s="135" t="s">
        <v>223</v>
      </c>
      <c r="C326" s="135" t="s">
        <v>224</v>
      </c>
      <c r="D326" s="10">
        <v>5</v>
      </c>
      <c r="E326" s="10"/>
      <c r="F326" s="9">
        <v>0</v>
      </c>
      <c r="G326" s="9"/>
      <c r="H326" s="26">
        <f t="shared" si="10"/>
        <v>0</v>
      </c>
      <c r="I326" s="11">
        <f t="shared" si="11"/>
        <v>0</v>
      </c>
    </row>
    <row r="327" spans="1:9" x14ac:dyDescent="0.25">
      <c r="A327" s="132">
        <v>15712583</v>
      </c>
      <c r="B327" s="135" t="s">
        <v>223</v>
      </c>
      <c r="C327" s="135" t="s">
        <v>224</v>
      </c>
      <c r="D327" s="10">
        <v>5</v>
      </c>
      <c r="E327" s="10"/>
      <c r="F327" s="9">
        <v>0</v>
      </c>
      <c r="G327" s="9"/>
      <c r="H327" s="26">
        <f t="shared" si="10"/>
        <v>0</v>
      </c>
      <c r="I327" s="11">
        <f t="shared" si="11"/>
        <v>0</v>
      </c>
    </row>
    <row r="328" spans="1:9" x14ac:dyDescent="0.25">
      <c r="A328" s="132">
        <v>15713903</v>
      </c>
      <c r="B328" s="135" t="s">
        <v>186</v>
      </c>
      <c r="C328" s="135" t="s">
        <v>187</v>
      </c>
      <c r="D328" s="10">
        <v>1</v>
      </c>
      <c r="E328" s="10"/>
      <c r="F328" s="9">
        <v>0</v>
      </c>
      <c r="G328" s="9"/>
      <c r="H328" s="26">
        <f t="shared" si="10"/>
        <v>0</v>
      </c>
      <c r="I328" s="11">
        <f t="shared" si="11"/>
        <v>0</v>
      </c>
    </row>
    <row r="329" spans="1:9" x14ac:dyDescent="0.25">
      <c r="A329" s="132">
        <v>15721388</v>
      </c>
      <c r="B329" s="135" t="s">
        <v>202</v>
      </c>
      <c r="C329" s="135" t="s">
        <v>203</v>
      </c>
      <c r="D329" s="10">
        <v>1</v>
      </c>
      <c r="E329" s="10"/>
      <c r="F329" s="9">
        <v>0</v>
      </c>
      <c r="G329" s="9"/>
      <c r="H329" s="26">
        <f t="shared" si="10"/>
        <v>0</v>
      </c>
      <c r="I329" s="11">
        <f t="shared" si="11"/>
        <v>0</v>
      </c>
    </row>
    <row r="330" spans="1:9" x14ac:dyDescent="0.25">
      <c r="A330" s="132">
        <v>15723941</v>
      </c>
      <c r="B330" s="135" t="s">
        <v>225</v>
      </c>
      <c r="C330" s="135" t="s">
        <v>226</v>
      </c>
      <c r="D330" s="10">
        <v>1</v>
      </c>
      <c r="E330" s="10"/>
      <c r="F330" s="9">
        <v>0</v>
      </c>
      <c r="G330" s="9"/>
      <c r="H330" s="26">
        <f t="shared" si="10"/>
        <v>0</v>
      </c>
      <c r="I330" s="11">
        <f t="shared" si="11"/>
        <v>0</v>
      </c>
    </row>
    <row r="331" spans="1:9" x14ac:dyDescent="0.25">
      <c r="A331" s="132">
        <v>15733319</v>
      </c>
      <c r="B331" s="135" t="s">
        <v>170</v>
      </c>
      <c r="C331" s="135" t="s">
        <v>171</v>
      </c>
      <c r="D331" s="10">
        <v>21</v>
      </c>
      <c r="E331" s="10"/>
      <c r="F331" s="9">
        <v>0</v>
      </c>
      <c r="G331" s="9"/>
      <c r="H331" s="26">
        <f t="shared" si="10"/>
        <v>0</v>
      </c>
      <c r="I331" s="11">
        <f t="shared" si="11"/>
        <v>0</v>
      </c>
    </row>
    <row r="332" spans="1:9" x14ac:dyDescent="0.25">
      <c r="A332" s="132">
        <v>15735346</v>
      </c>
      <c r="B332" s="135" t="s">
        <v>2794</v>
      </c>
      <c r="C332" s="135" t="s">
        <v>141</v>
      </c>
      <c r="D332" s="10">
        <v>30</v>
      </c>
      <c r="E332" s="10"/>
      <c r="F332" s="9">
        <v>0</v>
      </c>
      <c r="G332" s="9"/>
      <c r="H332" s="26">
        <f t="shared" si="10"/>
        <v>0</v>
      </c>
      <c r="I332" s="11">
        <f t="shared" si="11"/>
        <v>0</v>
      </c>
    </row>
    <row r="333" spans="1:9" x14ac:dyDescent="0.25">
      <c r="A333" s="132">
        <v>15735354</v>
      </c>
      <c r="B333" s="135" t="s">
        <v>2794</v>
      </c>
      <c r="C333" s="135" t="s">
        <v>141</v>
      </c>
      <c r="D333" s="10">
        <v>30</v>
      </c>
      <c r="E333" s="10"/>
      <c r="F333" s="9">
        <v>0</v>
      </c>
      <c r="G333" s="9"/>
      <c r="H333" s="26">
        <f t="shared" si="10"/>
        <v>0</v>
      </c>
      <c r="I333" s="11">
        <f t="shared" si="11"/>
        <v>0</v>
      </c>
    </row>
    <row r="334" spans="1:9" x14ac:dyDescent="0.25">
      <c r="A334" s="132">
        <v>15738272</v>
      </c>
      <c r="B334" s="135" t="s">
        <v>170</v>
      </c>
      <c r="C334" s="135" t="s">
        <v>171</v>
      </c>
      <c r="D334" s="10">
        <v>21</v>
      </c>
      <c r="E334" s="10"/>
      <c r="F334" s="9">
        <v>0</v>
      </c>
      <c r="G334" s="9"/>
      <c r="H334" s="26">
        <f t="shared" si="10"/>
        <v>0</v>
      </c>
      <c r="I334" s="11">
        <f t="shared" si="11"/>
        <v>0</v>
      </c>
    </row>
    <row r="335" spans="1:9" x14ac:dyDescent="0.25">
      <c r="A335" s="132">
        <v>15740447</v>
      </c>
      <c r="B335" s="135" t="s">
        <v>2788</v>
      </c>
      <c r="C335" s="135" t="s">
        <v>155</v>
      </c>
      <c r="D335" s="10">
        <v>30</v>
      </c>
      <c r="E335" s="10"/>
      <c r="F335" s="9">
        <v>0</v>
      </c>
      <c r="G335" s="9"/>
      <c r="H335" s="26">
        <f t="shared" ref="H335:H398" si="12">E335/D335</f>
        <v>0</v>
      </c>
      <c r="I335" s="11">
        <f t="shared" ref="I335:I398" si="13">IFERROR(G335/H335,0)</f>
        <v>0</v>
      </c>
    </row>
    <row r="336" spans="1:9" x14ac:dyDescent="0.25">
      <c r="A336" s="132">
        <v>15758176</v>
      </c>
      <c r="B336" s="135" t="s">
        <v>227</v>
      </c>
      <c r="C336" s="135" t="s">
        <v>228</v>
      </c>
      <c r="D336" s="10">
        <v>25</v>
      </c>
      <c r="E336" s="10"/>
      <c r="F336" s="9">
        <v>0</v>
      </c>
      <c r="G336" s="9"/>
      <c r="H336" s="26">
        <f t="shared" si="12"/>
        <v>0</v>
      </c>
      <c r="I336" s="11">
        <f t="shared" si="13"/>
        <v>0</v>
      </c>
    </row>
    <row r="337" spans="1:9" x14ac:dyDescent="0.25">
      <c r="A337" s="132">
        <v>15758184</v>
      </c>
      <c r="B337" s="135" t="s">
        <v>227</v>
      </c>
      <c r="C337" s="135" t="s">
        <v>228</v>
      </c>
      <c r="D337" s="10">
        <v>1</v>
      </c>
      <c r="E337" s="10"/>
      <c r="F337" s="9">
        <v>0</v>
      </c>
      <c r="G337" s="9"/>
      <c r="H337" s="26">
        <f t="shared" si="12"/>
        <v>0</v>
      </c>
      <c r="I337" s="11">
        <f t="shared" si="13"/>
        <v>0</v>
      </c>
    </row>
    <row r="338" spans="1:9" x14ac:dyDescent="0.25">
      <c r="A338" s="132">
        <v>15758206</v>
      </c>
      <c r="B338" s="135" t="s">
        <v>229</v>
      </c>
      <c r="C338" s="135" t="s">
        <v>230</v>
      </c>
      <c r="D338" s="10">
        <v>100</v>
      </c>
      <c r="E338" s="10"/>
      <c r="F338" s="9">
        <v>0</v>
      </c>
      <c r="G338" s="9"/>
      <c r="H338" s="26">
        <f t="shared" si="12"/>
        <v>0</v>
      </c>
      <c r="I338" s="11">
        <f t="shared" si="13"/>
        <v>0</v>
      </c>
    </row>
    <row r="339" spans="1:9" x14ac:dyDescent="0.25">
      <c r="A339" s="132">
        <v>15758265</v>
      </c>
      <c r="B339" s="135" t="s">
        <v>231</v>
      </c>
      <c r="C339" s="135" t="s">
        <v>232</v>
      </c>
      <c r="D339" s="10">
        <v>25</v>
      </c>
      <c r="E339" s="10"/>
      <c r="F339" s="9">
        <v>0</v>
      </c>
      <c r="G339" s="9"/>
      <c r="H339" s="26">
        <f t="shared" si="12"/>
        <v>0</v>
      </c>
      <c r="I339" s="11">
        <f t="shared" si="13"/>
        <v>0</v>
      </c>
    </row>
    <row r="340" spans="1:9" x14ac:dyDescent="0.25">
      <c r="A340" s="132">
        <v>15766861</v>
      </c>
      <c r="B340" s="135" t="s">
        <v>2798</v>
      </c>
      <c r="C340" s="135" t="s">
        <v>234</v>
      </c>
      <c r="D340" s="10">
        <v>30</v>
      </c>
      <c r="E340" s="10"/>
      <c r="F340" s="9">
        <v>0</v>
      </c>
      <c r="G340" s="9"/>
      <c r="H340" s="26">
        <f t="shared" si="12"/>
        <v>0</v>
      </c>
      <c r="I340" s="11">
        <f t="shared" si="13"/>
        <v>0</v>
      </c>
    </row>
    <row r="341" spans="1:9" x14ac:dyDescent="0.25">
      <c r="A341" s="132">
        <v>15766896</v>
      </c>
      <c r="B341" s="135" t="s">
        <v>2798</v>
      </c>
      <c r="C341" s="135" t="s">
        <v>234</v>
      </c>
      <c r="D341" s="10">
        <v>30</v>
      </c>
      <c r="E341" s="10"/>
      <c r="F341" s="9">
        <v>0</v>
      </c>
      <c r="G341" s="9"/>
      <c r="H341" s="26">
        <f t="shared" si="12"/>
        <v>0</v>
      </c>
      <c r="I341" s="11">
        <f t="shared" si="13"/>
        <v>0</v>
      </c>
    </row>
    <row r="342" spans="1:9" x14ac:dyDescent="0.25">
      <c r="A342" s="132">
        <v>15768546</v>
      </c>
      <c r="B342" s="135" t="s">
        <v>2799</v>
      </c>
      <c r="C342" s="135" t="s">
        <v>236</v>
      </c>
      <c r="D342" s="10">
        <v>56</v>
      </c>
      <c r="E342" s="10"/>
      <c r="F342" s="9">
        <v>0</v>
      </c>
      <c r="G342" s="9"/>
      <c r="H342" s="26">
        <f t="shared" si="12"/>
        <v>0</v>
      </c>
      <c r="I342" s="11">
        <f t="shared" si="13"/>
        <v>0</v>
      </c>
    </row>
    <row r="343" spans="1:9" x14ac:dyDescent="0.25">
      <c r="A343" s="132">
        <v>15780783</v>
      </c>
      <c r="B343" s="135" t="s">
        <v>202</v>
      </c>
      <c r="C343" s="135" t="s">
        <v>203</v>
      </c>
      <c r="D343" s="10">
        <v>1</v>
      </c>
      <c r="E343" s="10"/>
      <c r="F343" s="9">
        <v>0</v>
      </c>
      <c r="G343" s="9"/>
      <c r="H343" s="26">
        <f t="shared" si="12"/>
        <v>0</v>
      </c>
      <c r="I343" s="11">
        <f t="shared" si="13"/>
        <v>0</v>
      </c>
    </row>
    <row r="344" spans="1:9" x14ac:dyDescent="0.25">
      <c r="A344" s="132">
        <v>15780791</v>
      </c>
      <c r="B344" s="135" t="s">
        <v>202</v>
      </c>
      <c r="C344" s="135" t="s">
        <v>203</v>
      </c>
      <c r="D344" s="10">
        <v>1</v>
      </c>
      <c r="E344" s="10"/>
      <c r="F344" s="9">
        <v>0</v>
      </c>
      <c r="G344" s="9"/>
      <c r="H344" s="26">
        <f t="shared" si="12"/>
        <v>0</v>
      </c>
      <c r="I344" s="11">
        <f t="shared" si="13"/>
        <v>0</v>
      </c>
    </row>
    <row r="345" spans="1:9" x14ac:dyDescent="0.25">
      <c r="A345" s="132">
        <v>15780805</v>
      </c>
      <c r="B345" s="135" t="s">
        <v>202</v>
      </c>
      <c r="C345" s="135" t="s">
        <v>203</v>
      </c>
      <c r="D345" s="10">
        <v>1</v>
      </c>
      <c r="E345" s="10"/>
      <c r="F345" s="9">
        <v>0</v>
      </c>
      <c r="G345" s="9"/>
      <c r="H345" s="26">
        <f t="shared" si="12"/>
        <v>0</v>
      </c>
      <c r="I345" s="11">
        <f t="shared" si="13"/>
        <v>0</v>
      </c>
    </row>
    <row r="346" spans="1:9" x14ac:dyDescent="0.25">
      <c r="A346" s="132">
        <v>15780813</v>
      </c>
      <c r="B346" s="135" t="s">
        <v>202</v>
      </c>
      <c r="C346" s="135" t="s">
        <v>203</v>
      </c>
      <c r="D346" s="10">
        <v>1</v>
      </c>
      <c r="E346" s="10"/>
      <c r="F346" s="9">
        <v>0</v>
      </c>
      <c r="G346" s="9"/>
      <c r="H346" s="26">
        <f t="shared" si="12"/>
        <v>0</v>
      </c>
      <c r="I346" s="11">
        <f t="shared" si="13"/>
        <v>0</v>
      </c>
    </row>
    <row r="347" spans="1:9" x14ac:dyDescent="0.25">
      <c r="A347" s="132">
        <v>15780848</v>
      </c>
      <c r="B347" s="135" t="s">
        <v>2800</v>
      </c>
      <c r="C347" s="135" t="s">
        <v>218</v>
      </c>
      <c r="D347" s="10">
        <v>40</v>
      </c>
      <c r="E347" s="10"/>
      <c r="F347" s="9">
        <v>0</v>
      </c>
      <c r="G347" s="9"/>
      <c r="H347" s="26">
        <f t="shared" si="12"/>
        <v>0</v>
      </c>
      <c r="I347" s="11">
        <f t="shared" si="13"/>
        <v>0</v>
      </c>
    </row>
    <row r="348" spans="1:9" x14ac:dyDescent="0.25">
      <c r="A348" s="132">
        <v>15780856</v>
      </c>
      <c r="B348" s="135" t="s">
        <v>2800</v>
      </c>
      <c r="C348" s="135" t="s">
        <v>218</v>
      </c>
      <c r="D348" s="10">
        <v>40</v>
      </c>
      <c r="E348" s="10"/>
      <c r="F348" s="9">
        <v>0</v>
      </c>
      <c r="G348" s="9"/>
      <c r="H348" s="26">
        <f t="shared" si="12"/>
        <v>0</v>
      </c>
      <c r="I348" s="11">
        <f t="shared" si="13"/>
        <v>0</v>
      </c>
    </row>
    <row r="349" spans="1:9" x14ac:dyDescent="0.25">
      <c r="A349" s="132">
        <v>15781267</v>
      </c>
      <c r="B349" s="135" t="s">
        <v>2796</v>
      </c>
      <c r="C349" s="135" t="s">
        <v>212</v>
      </c>
      <c r="D349" s="10">
        <v>30</v>
      </c>
      <c r="E349" s="10"/>
      <c r="F349" s="9">
        <v>0</v>
      </c>
      <c r="G349" s="9"/>
      <c r="H349" s="26">
        <f t="shared" si="12"/>
        <v>0</v>
      </c>
      <c r="I349" s="11">
        <f t="shared" si="13"/>
        <v>0</v>
      </c>
    </row>
    <row r="350" spans="1:9" x14ac:dyDescent="0.25">
      <c r="A350" s="132">
        <v>15787125</v>
      </c>
      <c r="B350" s="135" t="s">
        <v>170</v>
      </c>
      <c r="C350" s="135" t="s">
        <v>171</v>
      </c>
      <c r="D350" s="10">
        <v>21</v>
      </c>
      <c r="E350" s="10"/>
      <c r="F350" s="9">
        <v>0</v>
      </c>
      <c r="G350" s="9"/>
      <c r="H350" s="26">
        <f t="shared" si="12"/>
        <v>0</v>
      </c>
      <c r="I350" s="11">
        <f t="shared" si="13"/>
        <v>0</v>
      </c>
    </row>
    <row r="351" spans="1:9" x14ac:dyDescent="0.25">
      <c r="A351" s="132">
        <v>15787141</v>
      </c>
      <c r="B351" s="135" t="s">
        <v>170</v>
      </c>
      <c r="C351" s="135" t="s">
        <v>171</v>
      </c>
      <c r="D351" s="10">
        <v>21</v>
      </c>
      <c r="E351" s="10"/>
      <c r="F351" s="9">
        <v>0</v>
      </c>
      <c r="G351" s="9"/>
      <c r="H351" s="26">
        <f t="shared" si="12"/>
        <v>0</v>
      </c>
      <c r="I351" s="11">
        <f t="shared" si="13"/>
        <v>0</v>
      </c>
    </row>
    <row r="352" spans="1:9" x14ac:dyDescent="0.25">
      <c r="A352" s="132">
        <v>15787168</v>
      </c>
      <c r="B352" s="135" t="s">
        <v>170</v>
      </c>
      <c r="C352" s="135" t="s">
        <v>171</v>
      </c>
      <c r="D352" s="10">
        <v>21</v>
      </c>
      <c r="E352" s="10"/>
      <c r="F352" s="9">
        <v>0</v>
      </c>
      <c r="G352" s="9"/>
      <c r="H352" s="26">
        <f t="shared" si="12"/>
        <v>0</v>
      </c>
      <c r="I352" s="11">
        <f t="shared" si="13"/>
        <v>0</v>
      </c>
    </row>
    <row r="353" spans="1:9" x14ac:dyDescent="0.25">
      <c r="A353" s="132">
        <v>15787176</v>
      </c>
      <c r="B353" s="135" t="s">
        <v>170</v>
      </c>
      <c r="C353" s="135" t="s">
        <v>171</v>
      </c>
      <c r="D353" s="10">
        <v>21</v>
      </c>
      <c r="E353" s="10"/>
      <c r="F353" s="9">
        <v>0</v>
      </c>
      <c r="G353" s="9"/>
      <c r="H353" s="26">
        <f t="shared" si="12"/>
        <v>0</v>
      </c>
      <c r="I353" s="11">
        <f t="shared" si="13"/>
        <v>0</v>
      </c>
    </row>
    <row r="354" spans="1:9" x14ac:dyDescent="0.25">
      <c r="A354" s="132">
        <v>15787184</v>
      </c>
      <c r="B354" s="135" t="s">
        <v>170</v>
      </c>
      <c r="C354" s="135" t="s">
        <v>171</v>
      </c>
      <c r="D354" s="10">
        <v>21</v>
      </c>
      <c r="E354" s="10"/>
      <c r="F354" s="9">
        <v>0</v>
      </c>
      <c r="G354" s="9"/>
      <c r="H354" s="26">
        <f t="shared" si="12"/>
        <v>0</v>
      </c>
      <c r="I354" s="11">
        <f t="shared" si="13"/>
        <v>0</v>
      </c>
    </row>
    <row r="355" spans="1:9" x14ac:dyDescent="0.25">
      <c r="A355" s="132">
        <v>15787192</v>
      </c>
      <c r="B355" s="135" t="s">
        <v>170</v>
      </c>
      <c r="C355" s="135" t="s">
        <v>171</v>
      </c>
      <c r="D355" s="10">
        <v>21</v>
      </c>
      <c r="E355" s="10"/>
      <c r="F355" s="9">
        <v>0</v>
      </c>
      <c r="G355" s="9"/>
      <c r="H355" s="26">
        <f t="shared" si="12"/>
        <v>0</v>
      </c>
      <c r="I355" s="11">
        <f t="shared" si="13"/>
        <v>0</v>
      </c>
    </row>
    <row r="356" spans="1:9" x14ac:dyDescent="0.25">
      <c r="A356" s="132">
        <v>15803864</v>
      </c>
      <c r="B356" s="135" t="s">
        <v>2786</v>
      </c>
      <c r="C356" s="135" t="s">
        <v>139</v>
      </c>
      <c r="D356" s="10">
        <v>120</v>
      </c>
      <c r="E356" s="10"/>
      <c r="F356" s="9">
        <v>0</v>
      </c>
      <c r="G356" s="9"/>
      <c r="H356" s="26">
        <f t="shared" si="12"/>
        <v>0</v>
      </c>
      <c r="I356" s="11">
        <f t="shared" si="13"/>
        <v>0</v>
      </c>
    </row>
    <row r="357" spans="1:9" x14ac:dyDescent="0.25">
      <c r="A357" s="132">
        <v>15803880</v>
      </c>
      <c r="B357" s="135" t="s">
        <v>2790</v>
      </c>
      <c r="C357" s="135" t="s">
        <v>177</v>
      </c>
      <c r="D357" s="10">
        <v>30</v>
      </c>
      <c r="E357" s="10"/>
      <c r="F357" s="9">
        <v>0</v>
      </c>
      <c r="G357" s="9"/>
      <c r="H357" s="26">
        <f t="shared" si="12"/>
        <v>0</v>
      </c>
      <c r="I357" s="11">
        <f t="shared" si="13"/>
        <v>0</v>
      </c>
    </row>
    <row r="358" spans="1:9" x14ac:dyDescent="0.25">
      <c r="A358" s="132">
        <v>15803899</v>
      </c>
      <c r="B358" s="135" t="s">
        <v>2790</v>
      </c>
      <c r="C358" s="135" t="s">
        <v>177</v>
      </c>
      <c r="D358" s="10">
        <v>30</v>
      </c>
      <c r="E358" s="10"/>
      <c r="F358" s="9">
        <v>0</v>
      </c>
      <c r="G358" s="9"/>
      <c r="H358" s="26">
        <f t="shared" si="12"/>
        <v>0</v>
      </c>
      <c r="I358" s="11">
        <f t="shared" si="13"/>
        <v>0</v>
      </c>
    </row>
    <row r="359" spans="1:9" x14ac:dyDescent="0.25">
      <c r="A359" s="132">
        <v>15803902</v>
      </c>
      <c r="B359" s="135" t="s">
        <v>2790</v>
      </c>
      <c r="C359" s="135" t="s">
        <v>177</v>
      </c>
      <c r="D359" s="10">
        <v>30</v>
      </c>
      <c r="E359" s="10"/>
      <c r="F359" s="9">
        <v>0</v>
      </c>
      <c r="G359" s="9"/>
      <c r="H359" s="26">
        <f t="shared" si="12"/>
        <v>0</v>
      </c>
      <c r="I359" s="11">
        <f t="shared" si="13"/>
        <v>0</v>
      </c>
    </row>
    <row r="360" spans="1:9" x14ac:dyDescent="0.25">
      <c r="A360" s="132">
        <v>15806200</v>
      </c>
      <c r="B360" s="135" t="s">
        <v>2785</v>
      </c>
      <c r="C360" s="135" t="s">
        <v>123</v>
      </c>
      <c r="D360" s="10">
        <v>1</v>
      </c>
      <c r="E360" s="10"/>
      <c r="F360" s="9">
        <v>0</v>
      </c>
      <c r="G360" s="9"/>
      <c r="H360" s="26">
        <f t="shared" si="12"/>
        <v>0</v>
      </c>
      <c r="I360" s="11">
        <f t="shared" si="13"/>
        <v>0</v>
      </c>
    </row>
    <row r="361" spans="1:9" x14ac:dyDescent="0.25">
      <c r="A361" s="132">
        <v>15806219</v>
      </c>
      <c r="B361" s="135" t="s">
        <v>2785</v>
      </c>
      <c r="C361" s="135" t="s">
        <v>123</v>
      </c>
      <c r="D361" s="10">
        <v>1</v>
      </c>
      <c r="E361" s="10"/>
      <c r="F361" s="9">
        <v>0</v>
      </c>
      <c r="G361" s="9"/>
      <c r="H361" s="26">
        <f t="shared" si="12"/>
        <v>0</v>
      </c>
      <c r="I361" s="11">
        <f t="shared" si="13"/>
        <v>0</v>
      </c>
    </row>
    <row r="362" spans="1:9" x14ac:dyDescent="0.25">
      <c r="A362" s="132">
        <v>15806561</v>
      </c>
      <c r="B362" s="135" t="s">
        <v>188</v>
      </c>
      <c r="C362" s="135" t="s">
        <v>189</v>
      </c>
      <c r="D362" s="10">
        <v>1</v>
      </c>
      <c r="E362" s="10"/>
      <c r="F362" s="9">
        <v>0</v>
      </c>
      <c r="G362" s="9"/>
      <c r="H362" s="26">
        <f t="shared" si="12"/>
        <v>0</v>
      </c>
      <c r="I362" s="11">
        <f t="shared" si="13"/>
        <v>0</v>
      </c>
    </row>
    <row r="363" spans="1:9" x14ac:dyDescent="0.25">
      <c r="A363" s="132">
        <v>15806588</v>
      </c>
      <c r="B363" s="135" t="s">
        <v>188</v>
      </c>
      <c r="C363" s="135" t="s">
        <v>189</v>
      </c>
      <c r="D363" s="10">
        <v>1</v>
      </c>
      <c r="E363" s="10"/>
      <c r="F363" s="9">
        <v>0</v>
      </c>
      <c r="G363" s="9"/>
      <c r="H363" s="26">
        <f t="shared" si="12"/>
        <v>0</v>
      </c>
      <c r="I363" s="11">
        <f t="shared" si="13"/>
        <v>0</v>
      </c>
    </row>
    <row r="364" spans="1:9" x14ac:dyDescent="0.25">
      <c r="A364" s="132">
        <v>15806618</v>
      </c>
      <c r="B364" s="135" t="s">
        <v>188</v>
      </c>
      <c r="C364" s="135" t="s">
        <v>189</v>
      </c>
      <c r="D364" s="10">
        <v>1</v>
      </c>
      <c r="E364" s="10"/>
      <c r="F364" s="9">
        <v>0</v>
      </c>
      <c r="G364" s="9"/>
      <c r="H364" s="26">
        <f t="shared" si="12"/>
        <v>0</v>
      </c>
      <c r="I364" s="11">
        <f t="shared" si="13"/>
        <v>0</v>
      </c>
    </row>
    <row r="365" spans="1:9" x14ac:dyDescent="0.25">
      <c r="A365" s="132">
        <v>15806634</v>
      </c>
      <c r="B365" s="135" t="s">
        <v>188</v>
      </c>
      <c r="C365" s="135" t="s">
        <v>189</v>
      </c>
      <c r="D365" s="10">
        <v>1</v>
      </c>
      <c r="E365" s="10"/>
      <c r="F365" s="9">
        <v>0</v>
      </c>
      <c r="G365" s="9"/>
      <c r="H365" s="26">
        <f t="shared" si="12"/>
        <v>0</v>
      </c>
      <c r="I365" s="11">
        <f t="shared" si="13"/>
        <v>0</v>
      </c>
    </row>
    <row r="366" spans="1:9" x14ac:dyDescent="0.25">
      <c r="A366" s="132">
        <v>15820742</v>
      </c>
      <c r="B366" s="135" t="s">
        <v>237</v>
      </c>
      <c r="C366" s="135" t="s">
        <v>238</v>
      </c>
      <c r="D366" s="10">
        <v>1</v>
      </c>
      <c r="E366" s="10"/>
      <c r="F366" s="9">
        <v>0</v>
      </c>
      <c r="G366" s="9"/>
      <c r="H366" s="26">
        <f t="shared" si="12"/>
        <v>0</v>
      </c>
      <c r="I366" s="11">
        <f t="shared" si="13"/>
        <v>0</v>
      </c>
    </row>
    <row r="367" spans="1:9" x14ac:dyDescent="0.25">
      <c r="A367" s="132">
        <v>15824152</v>
      </c>
      <c r="B367" s="135" t="s">
        <v>2801</v>
      </c>
      <c r="C367" s="135" t="s">
        <v>240</v>
      </c>
      <c r="D367" s="10">
        <v>56</v>
      </c>
      <c r="E367" s="10"/>
      <c r="F367" s="9">
        <v>0</v>
      </c>
      <c r="G367" s="9"/>
      <c r="H367" s="26">
        <f t="shared" si="12"/>
        <v>0</v>
      </c>
      <c r="I367" s="11">
        <f t="shared" si="13"/>
        <v>0</v>
      </c>
    </row>
    <row r="368" spans="1:9" x14ac:dyDescent="0.25">
      <c r="A368" s="132">
        <v>15825701</v>
      </c>
      <c r="B368" s="135" t="s">
        <v>241</v>
      </c>
      <c r="C368" s="135" t="s">
        <v>2722</v>
      </c>
      <c r="D368" s="10">
        <v>42</v>
      </c>
      <c r="E368" s="10"/>
      <c r="F368" s="9">
        <v>0</v>
      </c>
      <c r="G368" s="9"/>
      <c r="H368" s="26">
        <f t="shared" si="12"/>
        <v>0</v>
      </c>
      <c r="I368" s="11">
        <f t="shared" si="13"/>
        <v>0</v>
      </c>
    </row>
    <row r="369" spans="1:9" x14ac:dyDescent="0.25">
      <c r="A369" s="132">
        <v>15825744</v>
      </c>
      <c r="B369" s="135" t="s">
        <v>241</v>
      </c>
      <c r="C369" s="135" t="s">
        <v>2722</v>
      </c>
      <c r="D369" s="10">
        <v>42</v>
      </c>
      <c r="E369" s="10"/>
      <c r="F369" s="9">
        <v>0</v>
      </c>
      <c r="G369" s="9"/>
      <c r="H369" s="26">
        <f t="shared" si="12"/>
        <v>0</v>
      </c>
      <c r="I369" s="11">
        <f t="shared" si="13"/>
        <v>0</v>
      </c>
    </row>
    <row r="370" spans="1:9" x14ac:dyDescent="0.25">
      <c r="A370" s="132">
        <v>15826465</v>
      </c>
      <c r="B370" s="135" t="s">
        <v>242</v>
      </c>
      <c r="C370" s="135" t="s">
        <v>243</v>
      </c>
      <c r="D370" s="10">
        <v>1</v>
      </c>
      <c r="E370" s="10"/>
      <c r="F370" s="9">
        <v>0</v>
      </c>
      <c r="G370" s="9"/>
      <c r="H370" s="26">
        <f t="shared" si="12"/>
        <v>0</v>
      </c>
      <c r="I370" s="11">
        <f t="shared" si="13"/>
        <v>0</v>
      </c>
    </row>
    <row r="371" spans="1:9" x14ac:dyDescent="0.25">
      <c r="A371" s="132">
        <v>15828565</v>
      </c>
      <c r="B371" s="135" t="s">
        <v>244</v>
      </c>
      <c r="C371" s="135" t="s">
        <v>2723</v>
      </c>
      <c r="D371" s="10">
        <v>1</v>
      </c>
      <c r="E371" s="10"/>
      <c r="F371" s="9">
        <v>0</v>
      </c>
      <c r="G371" s="9"/>
      <c r="H371" s="26">
        <f t="shared" si="12"/>
        <v>0</v>
      </c>
      <c r="I371" s="11">
        <f t="shared" si="13"/>
        <v>0</v>
      </c>
    </row>
    <row r="372" spans="1:9" x14ac:dyDescent="0.25">
      <c r="A372" s="132">
        <v>15831590</v>
      </c>
      <c r="B372" s="135" t="s">
        <v>136</v>
      </c>
      <c r="C372" s="135" t="s">
        <v>137</v>
      </c>
      <c r="D372" s="10">
        <v>1</v>
      </c>
      <c r="E372" s="10"/>
      <c r="F372" s="9">
        <v>0</v>
      </c>
      <c r="G372" s="9"/>
      <c r="H372" s="26">
        <f t="shared" si="12"/>
        <v>0</v>
      </c>
      <c r="I372" s="11">
        <f t="shared" si="13"/>
        <v>0</v>
      </c>
    </row>
    <row r="373" spans="1:9" x14ac:dyDescent="0.25">
      <c r="A373" s="132">
        <v>15831612</v>
      </c>
      <c r="B373" s="135" t="s">
        <v>136</v>
      </c>
      <c r="C373" s="135" t="s">
        <v>137</v>
      </c>
      <c r="D373" s="10">
        <v>1</v>
      </c>
      <c r="E373" s="10"/>
      <c r="F373" s="9">
        <v>0</v>
      </c>
      <c r="G373" s="9"/>
      <c r="H373" s="26">
        <f t="shared" si="12"/>
        <v>0</v>
      </c>
      <c r="I373" s="11">
        <f t="shared" si="13"/>
        <v>0</v>
      </c>
    </row>
    <row r="374" spans="1:9" x14ac:dyDescent="0.25">
      <c r="A374" s="132">
        <v>15831639</v>
      </c>
      <c r="B374" s="135" t="s">
        <v>136</v>
      </c>
      <c r="C374" s="135" t="s">
        <v>137</v>
      </c>
      <c r="D374" s="10">
        <v>1</v>
      </c>
      <c r="E374" s="10"/>
      <c r="F374" s="9">
        <v>0</v>
      </c>
      <c r="G374" s="9"/>
      <c r="H374" s="26">
        <f t="shared" si="12"/>
        <v>0</v>
      </c>
      <c r="I374" s="11">
        <f t="shared" si="13"/>
        <v>0</v>
      </c>
    </row>
    <row r="375" spans="1:9" x14ac:dyDescent="0.25">
      <c r="A375" s="132">
        <v>15831655</v>
      </c>
      <c r="B375" s="135" t="s">
        <v>136</v>
      </c>
      <c r="C375" s="135" t="s">
        <v>137</v>
      </c>
      <c r="D375" s="10">
        <v>1</v>
      </c>
      <c r="E375" s="10"/>
      <c r="F375" s="9">
        <v>0</v>
      </c>
      <c r="G375" s="9"/>
      <c r="H375" s="26">
        <f t="shared" si="12"/>
        <v>0</v>
      </c>
      <c r="I375" s="11">
        <f t="shared" si="13"/>
        <v>0</v>
      </c>
    </row>
    <row r="376" spans="1:9" x14ac:dyDescent="0.25">
      <c r="A376" s="132">
        <v>15831744</v>
      </c>
      <c r="B376" s="135" t="s">
        <v>2794</v>
      </c>
      <c r="C376" s="135" t="s">
        <v>141</v>
      </c>
      <c r="D376" s="10">
        <v>30</v>
      </c>
      <c r="E376" s="10"/>
      <c r="F376" s="9">
        <v>0</v>
      </c>
      <c r="G376" s="9"/>
      <c r="H376" s="26">
        <f t="shared" si="12"/>
        <v>0</v>
      </c>
      <c r="I376" s="11">
        <f t="shared" si="13"/>
        <v>0</v>
      </c>
    </row>
    <row r="377" spans="1:9" x14ac:dyDescent="0.25">
      <c r="A377" s="132">
        <v>15839605</v>
      </c>
      <c r="B377" s="135" t="s">
        <v>2802</v>
      </c>
      <c r="C377" s="135" t="s">
        <v>246</v>
      </c>
      <c r="D377" s="10">
        <v>60</v>
      </c>
      <c r="E377" s="10"/>
      <c r="F377" s="9">
        <v>0</v>
      </c>
      <c r="G377" s="9"/>
      <c r="H377" s="26">
        <f t="shared" si="12"/>
        <v>0</v>
      </c>
      <c r="I377" s="11">
        <f t="shared" si="13"/>
        <v>0</v>
      </c>
    </row>
    <row r="378" spans="1:9" x14ac:dyDescent="0.25">
      <c r="A378" s="132">
        <v>15839613</v>
      </c>
      <c r="B378" s="135" t="s">
        <v>2802</v>
      </c>
      <c r="C378" s="135" t="s">
        <v>246</v>
      </c>
      <c r="D378" s="10">
        <v>60</v>
      </c>
      <c r="E378" s="10"/>
      <c r="F378" s="9">
        <v>0</v>
      </c>
      <c r="G378" s="9"/>
      <c r="H378" s="26">
        <f t="shared" si="12"/>
        <v>0</v>
      </c>
      <c r="I378" s="11">
        <f t="shared" si="13"/>
        <v>0</v>
      </c>
    </row>
    <row r="379" spans="1:9" x14ac:dyDescent="0.25">
      <c r="A379" s="132">
        <v>15854736</v>
      </c>
      <c r="B379" s="135" t="s">
        <v>136</v>
      </c>
      <c r="C379" s="135" t="s">
        <v>137</v>
      </c>
      <c r="D379" s="10">
        <v>1</v>
      </c>
      <c r="E379" s="10"/>
      <c r="F379" s="9">
        <v>0</v>
      </c>
      <c r="G379" s="9"/>
      <c r="H379" s="26">
        <f t="shared" si="12"/>
        <v>0</v>
      </c>
      <c r="I379" s="11">
        <f t="shared" si="13"/>
        <v>0</v>
      </c>
    </row>
    <row r="380" spans="1:9" x14ac:dyDescent="0.25">
      <c r="A380" s="132">
        <v>15861813</v>
      </c>
      <c r="B380" s="135" t="s">
        <v>184</v>
      </c>
      <c r="C380" s="135" t="s">
        <v>185</v>
      </c>
      <c r="D380" s="10">
        <v>1</v>
      </c>
      <c r="E380" s="10"/>
      <c r="F380" s="9">
        <v>0</v>
      </c>
      <c r="G380" s="9"/>
      <c r="H380" s="26">
        <f t="shared" si="12"/>
        <v>0</v>
      </c>
      <c r="I380" s="11">
        <f t="shared" si="13"/>
        <v>0</v>
      </c>
    </row>
    <row r="381" spans="1:9" x14ac:dyDescent="0.25">
      <c r="A381" s="132">
        <v>15864065</v>
      </c>
      <c r="B381" s="135" t="s">
        <v>2788</v>
      </c>
      <c r="C381" s="135" t="s">
        <v>155</v>
      </c>
      <c r="D381" s="10">
        <v>30</v>
      </c>
      <c r="E381" s="10"/>
      <c r="F381" s="9">
        <v>0</v>
      </c>
      <c r="G381" s="9"/>
      <c r="H381" s="26">
        <f t="shared" si="12"/>
        <v>0</v>
      </c>
      <c r="I381" s="11">
        <f t="shared" si="13"/>
        <v>0</v>
      </c>
    </row>
    <row r="382" spans="1:9" x14ac:dyDescent="0.25">
      <c r="A382" s="132">
        <v>15901548</v>
      </c>
      <c r="B382" s="135" t="s">
        <v>2789</v>
      </c>
      <c r="C382" s="135" t="s">
        <v>159</v>
      </c>
      <c r="D382" s="10">
        <v>112</v>
      </c>
      <c r="E382" s="10"/>
      <c r="F382" s="9">
        <v>0</v>
      </c>
      <c r="G382" s="9"/>
      <c r="H382" s="26">
        <f t="shared" si="12"/>
        <v>0</v>
      </c>
      <c r="I382" s="11">
        <f t="shared" si="13"/>
        <v>0</v>
      </c>
    </row>
    <row r="383" spans="1:9" x14ac:dyDescent="0.25">
      <c r="A383" s="132">
        <v>15905306</v>
      </c>
      <c r="B383" s="135" t="s">
        <v>247</v>
      </c>
      <c r="C383" s="135" t="s">
        <v>248</v>
      </c>
      <c r="D383" s="10">
        <v>1</v>
      </c>
      <c r="E383" s="10"/>
      <c r="F383" s="9">
        <v>0</v>
      </c>
      <c r="G383" s="9"/>
      <c r="H383" s="26">
        <f t="shared" si="12"/>
        <v>0</v>
      </c>
      <c r="I383" s="11">
        <f t="shared" si="13"/>
        <v>0</v>
      </c>
    </row>
    <row r="384" spans="1:9" x14ac:dyDescent="0.25">
      <c r="A384" s="132">
        <v>15907406</v>
      </c>
      <c r="B384" s="135" t="s">
        <v>2803</v>
      </c>
      <c r="C384" s="135" t="s">
        <v>250</v>
      </c>
      <c r="D384" s="10">
        <v>28</v>
      </c>
      <c r="E384" s="10"/>
      <c r="F384" s="9">
        <v>0</v>
      </c>
      <c r="G384" s="9"/>
      <c r="H384" s="26">
        <f t="shared" si="12"/>
        <v>0</v>
      </c>
      <c r="I384" s="11">
        <f t="shared" si="13"/>
        <v>0</v>
      </c>
    </row>
    <row r="385" spans="1:9" x14ac:dyDescent="0.25">
      <c r="A385" s="132">
        <v>15907414</v>
      </c>
      <c r="B385" s="135" t="s">
        <v>114</v>
      </c>
      <c r="C385" s="135" t="s">
        <v>115</v>
      </c>
      <c r="D385" s="10">
        <v>1</v>
      </c>
      <c r="E385" s="10"/>
      <c r="F385" s="9">
        <v>0</v>
      </c>
      <c r="G385" s="9"/>
      <c r="H385" s="26">
        <f t="shared" si="12"/>
        <v>0</v>
      </c>
      <c r="I385" s="11">
        <f t="shared" si="13"/>
        <v>0</v>
      </c>
    </row>
    <row r="386" spans="1:9" x14ac:dyDescent="0.25">
      <c r="A386" s="132">
        <v>15907422</v>
      </c>
      <c r="B386" s="135" t="s">
        <v>2803</v>
      </c>
      <c r="C386" s="135" t="s">
        <v>250</v>
      </c>
      <c r="D386" s="10">
        <v>28</v>
      </c>
      <c r="E386" s="10"/>
      <c r="F386" s="9">
        <v>0</v>
      </c>
      <c r="G386" s="9"/>
      <c r="H386" s="26">
        <f t="shared" si="12"/>
        <v>0</v>
      </c>
      <c r="I386" s="11">
        <f t="shared" si="13"/>
        <v>0</v>
      </c>
    </row>
    <row r="387" spans="1:9" x14ac:dyDescent="0.25">
      <c r="A387" s="132">
        <v>15907805</v>
      </c>
      <c r="B387" s="135" t="s">
        <v>2794</v>
      </c>
      <c r="C387" s="135" t="s">
        <v>141</v>
      </c>
      <c r="D387" s="10">
        <v>30</v>
      </c>
      <c r="E387" s="10"/>
      <c r="F387" s="9">
        <v>0</v>
      </c>
      <c r="G387" s="9"/>
      <c r="H387" s="26">
        <f t="shared" si="12"/>
        <v>0</v>
      </c>
      <c r="I387" s="11">
        <f t="shared" si="13"/>
        <v>0</v>
      </c>
    </row>
    <row r="388" spans="1:9" x14ac:dyDescent="0.25">
      <c r="A388" s="132">
        <v>15907813</v>
      </c>
      <c r="B388" s="135" t="s">
        <v>2804</v>
      </c>
      <c r="C388" s="135" t="s">
        <v>252</v>
      </c>
      <c r="D388" s="10">
        <v>56</v>
      </c>
      <c r="E388" s="10"/>
      <c r="F388" s="9">
        <v>0</v>
      </c>
      <c r="G388" s="9"/>
      <c r="H388" s="26">
        <f t="shared" si="12"/>
        <v>0</v>
      </c>
      <c r="I388" s="11">
        <f t="shared" si="13"/>
        <v>0</v>
      </c>
    </row>
    <row r="389" spans="1:9" x14ac:dyDescent="0.25">
      <c r="A389" s="132">
        <v>15907821</v>
      </c>
      <c r="B389" s="135" t="s">
        <v>2804</v>
      </c>
      <c r="C389" s="135" t="s">
        <v>252</v>
      </c>
      <c r="D389" s="10">
        <v>56</v>
      </c>
      <c r="E389" s="10"/>
      <c r="F389" s="9">
        <v>0</v>
      </c>
      <c r="G389" s="9"/>
      <c r="H389" s="26">
        <f t="shared" si="12"/>
        <v>0</v>
      </c>
      <c r="I389" s="11">
        <f t="shared" si="13"/>
        <v>0</v>
      </c>
    </row>
    <row r="390" spans="1:9" x14ac:dyDescent="0.25">
      <c r="A390" s="132">
        <v>15907848</v>
      </c>
      <c r="B390" s="135" t="s">
        <v>2804</v>
      </c>
      <c r="C390" s="135" t="s">
        <v>252</v>
      </c>
      <c r="D390" s="10">
        <v>56</v>
      </c>
      <c r="E390" s="10"/>
      <c r="F390" s="9">
        <v>0</v>
      </c>
      <c r="G390" s="9"/>
      <c r="H390" s="26">
        <f t="shared" si="12"/>
        <v>0</v>
      </c>
      <c r="I390" s="11">
        <f t="shared" si="13"/>
        <v>0</v>
      </c>
    </row>
    <row r="391" spans="1:9" x14ac:dyDescent="0.25">
      <c r="A391" s="132">
        <v>15909301</v>
      </c>
      <c r="B391" s="135" t="s">
        <v>134</v>
      </c>
      <c r="C391" s="135" t="s">
        <v>135</v>
      </c>
      <c r="D391" s="10">
        <v>1</v>
      </c>
      <c r="E391" s="10"/>
      <c r="F391" s="9">
        <v>0</v>
      </c>
      <c r="G391" s="9"/>
      <c r="H391" s="26">
        <f t="shared" si="12"/>
        <v>0</v>
      </c>
      <c r="I391" s="11">
        <f t="shared" si="13"/>
        <v>0</v>
      </c>
    </row>
    <row r="392" spans="1:9" x14ac:dyDescent="0.25">
      <c r="A392" s="132">
        <v>15909328</v>
      </c>
      <c r="B392" s="135" t="s">
        <v>134</v>
      </c>
      <c r="C392" s="135" t="s">
        <v>135</v>
      </c>
      <c r="D392" s="10">
        <v>1</v>
      </c>
      <c r="E392" s="10"/>
      <c r="F392" s="9">
        <v>0</v>
      </c>
      <c r="G392" s="9"/>
      <c r="H392" s="26">
        <f t="shared" si="12"/>
        <v>0</v>
      </c>
      <c r="I392" s="11">
        <f t="shared" si="13"/>
        <v>0</v>
      </c>
    </row>
    <row r="393" spans="1:9" x14ac:dyDescent="0.25">
      <c r="A393" s="132">
        <v>15909778</v>
      </c>
      <c r="B393" s="135" t="s">
        <v>134</v>
      </c>
      <c r="C393" s="135" t="s">
        <v>135</v>
      </c>
      <c r="D393" s="10">
        <v>1</v>
      </c>
      <c r="E393" s="10"/>
      <c r="F393" s="9">
        <v>0</v>
      </c>
      <c r="G393" s="9"/>
      <c r="H393" s="26">
        <f t="shared" si="12"/>
        <v>0</v>
      </c>
      <c r="I393" s="11">
        <f t="shared" si="13"/>
        <v>0</v>
      </c>
    </row>
    <row r="394" spans="1:9" x14ac:dyDescent="0.25">
      <c r="A394" s="132">
        <v>15909786</v>
      </c>
      <c r="B394" s="135" t="s">
        <v>134</v>
      </c>
      <c r="C394" s="135" t="s">
        <v>135</v>
      </c>
      <c r="D394" s="10">
        <v>1</v>
      </c>
      <c r="E394" s="10"/>
      <c r="F394" s="9">
        <v>0</v>
      </c>
      <c r="G394" s="9"/>
      <c r="H394" s="26">
        <f t="shared" si="12"/>
        <v>0</v>
      </c>
      <c r="I394" s="11">
        <f t="shared" si="13"/>
        <v>0</v>
      </c>
    </row>
    <row r="395" spans="1:9" x14ac:dyDescent="0.25">
      <c r="A395" s="132">
        <v>15910083</v>
      </c>
      <c r="B395" s="135" t="s">
        <v>2789</v>
      </c>
      <c r="C395" s="135" t="s">
        <v>159</v>
      </c>
      <c r="D395" s="10">
        <v>112</v>
      </c>
      <c r="E395" s="10"/>
      <c r="F395" s="9">
        <v>0</v>
      </c>
      <c r="G395" s="9"/>
      <c r="H395" s="26">
        <f t="shared" si="12"/>
        <v>0</v>
      </c>
      <c r="I395" s="11">
        <f t="shared" si="13"/>
        <v>0</v>
      </c>
    </row>
    <row r="396" spans="1:9" x14ac:dyDescent="0.25">
      <c r="A396" s="132">
        <v>15910113</v>
      </c>
      <c r="B396" s="135" t="s">
        <v>2788</v>
      </c>
      <c r="C396" s="135" t="s">
        <v>155</v>
      </c>
      <c r="D396" s="10">
        <v>30</v>
      </c>
      <c r="E396" s="10"/>
      <c r="F396" s="9">
        <v>0</v>
      </c>
      <c r="G396" s="9"/>
      <c r="H396" s="26">
        <f t="shared" si="12"/>
        <v>0</v>
      </c>
      <c r="I396" s="11">
        <f t="shared" si="13"/>
        <v>0</v>
      </c>
    </row>
    <row r="397" spans="1:9" x14ac:dyDescent="0.25">
      <c r="A397" s="132">
        <v>15913384</v>
      </c>
      <c r="B397" s="135" t="s">
        <v>148</v>
      </c>
      <c r="C397" s="135" t="s">
        <v>149</v>
      </c>
      <c r="D397" s="10">
        <v>5</v>
      </c>
      <c r="E397" s="10"/>
      <c r="F397" s="9">
        <v>0</v>
      </c>
      <c r="G397" s="9"/>
      <c r="H397" s="26">
        <f t="shared" si="12"/>
        <v>0</v>
      </c>
      <c r="I397" s="11">
        <f t="shared" si="13"/>
        <v>0</v>
      </c>
    </row>
    <row r="398" spans="1:9" x14ac:dyDescent="0.25">
      <c r="A398" s="132">
        <v>15913392</v>
      </c>
      <c r="B398" s="135" t="s">
        <v>148</v>
      </c>
      <c r="C398" s="135" t="s">
        <v>149</v>
      </c>
      <c r="D398" s="10">
        <v>5</v>
      </c>
      <c r="E398" s="10"/>
      <c r="F398" s="9">
        <v>0</v>
      </c>
      <c r="G398" s="9"/>
      <c r="H398" s="26">
        <f t="shared" si="12"/>
        <v>0</v>
      </c>
      <c r="I398" s="11">
        <f t="shared" si="13"/>
        <v>0</v>
      </c>
    </row>
    <row r="399" spans="1:9" x14ac:dyDescent="0.25">
      <c r="A399" s="132">
        <v>15913406</v>
      </c>
      <c r="B399" s="135" t="s">
        <v>148</v>
      </c>
      <c r="C399" s="135" t="s">
        <v>149</v>
      </c>
      <c r="D399" s="10">
        <v>5</v>
      </c>
      <c r="E399" s="10"/>
      <c r="F399" s="9">
        <v>0</v>
      </c>
      <c r="G399" s="9"/>
      <c r="H399" s="26">
        <f t="shared" ref="H399:H462" si="14">E399/D399</f>
        <v>0</v>
      </c>
      <c r="I399" s="11">
        <f t="shared" ref="I399:I462" si="15">IFERROR(G399/H399,0)</f>
        <v>0</v>
      </c>
    </row>
    <row r="400" spans="1:9" x14ac:dyDescent="0.25">
      <c r="A400" s="132">
        <v>15913414</v>
      </c>
      <c r="B400" s="135" t="s">
        <v>148</v>
      </c>
      <c r="C400" s="135" t="s">
        <v>149</v>
      </c>
      <c r="D400" s="10">
        <v>5</v>
      </c>
      <c r="E400" s="10"/>
      <c r="F400" s="9">
        <v>0</v>
      </c>
      <c r="G400" s="9"/>
      <c r="H400" s="26">
        <f t="shared" si="14"/>
        <v>0</v>
      </c>
      <c r="I400" s="11">
        <f t="shared" si="15"/>
        <v>0</v>
      </c>
    </row>
    <row r="401" spans="1:9" x14ac:dyDescent="0.25">
      <c r="A401" s="132">
        <v>15913422</v>
      </c>
      <c r="B401" s="135" t="s">
        <v>148</v>
      </c>
      <c r="C401" s="135" t="s">
        <v>149</v>
      </c>
      <c r="D401" s="10">
        <v>5</v>
      </c>
      <c r="E401" s="10"/>
      <c r="F401" s="9">
        <v>0</v>
      </c>
      <c r="G401" s="9"/>
      <c r="H401" s="26">
        <f t="shared" si="14"/>
        <v>0</v>
      </c>
      <c r="I401" s="11">
        <f t="shared" si="15"/>
        <v>0</v>
      </c>
    </row>
    <row r="402" spans="1:9" x14ac:dyDescent="0.25">
      <c r="A402" s="132">
        <v>15913430</v>
      </c>
      <c r="B402" s="135" t="s">
        <v>148</v>
      </c>
      <c r="C402" s="135" t="s">
        <v>149</v>
      </c>
      <c r="D402" s="10">
        <v>5</v>
      </c>
      <c r="E402" s="10"/>
      <c r="F402" s="9">
        <v>0</v>
      </c>
      <c r="G402" s="9"/>
      <c r="H402" s="26">
        <f t="shared" si="14"/>
        <v>0</v>
      </c>
      <c r="I402" s="11">
        <f t="shared" si="15"/>
        <v>0</v>
      </c>
    </row>
    <row r="403" spans="1:9" x14ac:dyDescent="0.25">
      <c r="A403" s="132">
        <v>15922057</v>
      </c>
      <c r="B403" s="135" t="s">
        <v>146</v>
      </c>
      <c r="C403" s="135" t="s">
        <v>147</v>
      </c>
      <c r="D403" s="10">
        <v>1</v>
      </c>
      <c r="E403" s="10"/>
      <c r="F403" s="9">
        <v>0</v>
      </c>
      <c r="G403" s="9"/>
      <c r="H403" s="26">
        <f t="shared" si="14"/>
        <v>0</v>
      </c>
      <c r="I403" s="11">
        <f t="shared" si="15"/>
        <v>0</v>
      </c>
    </row>
    <row r="404" spans="1:9" x14ac:dyDescent="0.25">
      <c r="A404" s="132">
        <v>15928462</v>
      </c>
      <c r="B404" s="135" t="s">
        <v>164</v>
      </c>
      <c r="C404" s="135" t="s">
        <v>165</v>
      </c>
      <c r="D404" s="10">
        <v>1</v>
      </c>
      <c r="E404" s="10"/>
      <c r="F404" s="9">
        <v>0</v>
      </c>
      <c r="G404" s="9"/>
      <c r="H404" s="26">
        <f t="shared" si="14"/>
        <v>0</v>
      </c>
      <c r="I404" s="11">
        <f t="shared" si="15"/>
        <v>0</v>
      </c>
    </row>
    <row r="405" spans="1:9" x14ac:dyDescent="0.25">
      <c r="A405" s="132">
        <v>15930106</v>
      </c>
      <c r="B405" s="135" t="s">
        <v>253</v>
      </c>
      <c r="C405" s="135" t="s">
        <v>254</v>
      </c>
      <c r="D405" s="10">
        <v>112</v>
      </c>
      <c r="E405" s="10"/>
      <c r="F405" s="9">
        <v>0</v>
      </c>
      <c r="G405" s="9"/>
      <c r="H405" s="26">
        <f t="shared" si="14"/>
        <v>0</v>
      </c>
      <c r="I405" s="11">
        <f t="shared" si="15"/>
        <v>0</v>
      </c>
    </row>
    <row r="406" spans="1:9" x14ac:dyDescent="0.25">
      <c r="A406" s="132">
        <v>15932893</v>
      </c>
      <c r="B406" s="135" t="s">
        <v>144</v>
      </c>
      <c r="C406" s="135" t="s">
        <v>145</v>
      </c>
      <c r="D406" s="10">
        <v>1</v>
      </c>
      <c r="E406" s="10"/>
      <c r="F406" s="9">
        <v>0</v>
      </c>
      <c r="G406" s="9"/>
      <c r="H406" s="26">
        <f t="shared" si="14"/>
        <v>0</v>
      </c>
      <c r="I406" s="11">
        <f t="shared" si="15"/>
        <v>0</v>
      </c>
    </row>
    <row r="407" spans="1:9" x14ac:dyDescent="0.25">
      <c r="A407" s="132">
        <v>15933067</v>
      </c>
      <c r="B407" s="135" t="s">
        <v>2794</v>
      </c>
      <c r="C407" s="135" t="s">
        <v>141</v>
      </c>
      <c r="D407" s="10">
        <v>30</v>
      </c>
      <c r="E407" s="10"/>
      <c r="F407" s="9">
        <v>0</v>
      </c>
      <c r="G407" s="9"/>
      <c r="H407" s="26">
        <f t="shared" si="14"/>
        <v>0</v>
      </c>
      <c r="I407" s="11">
        <f t="shared" si="15"/>
        <v>0</v>
      </c>
    </row>
    <row r="408" spans="1:9" x14ac:dyDescent="0.25">
      <c r="A408" s="132">
        <v>15933660</v>
      </c>
      <c r="B408" s="135" t="s">
        <v>2805</v>
      </c>
      <c r="C408" s="135" t="s">
        <v>256</v>
      </c>
      <c r="D408" s="10">
        <v>28</v>
      </c>
      <c r="E408" s="10"/>
      <c r="F408" s="9">
        <v>0</v>
      </c>
      <c r="G408" s="9"/>
      <c r="H408" s="26">
        <f t="shared" si="14"/>
        <v>0</v>
      </c>
      <c r="I408" s="11">
        <f t="shared" si="15"/>
        <v>0</v>
      </c>
    </row>
    <row r="409" spans="1:9" x14ac:dyDescent="0.25">
      <c r="A409" s="132">
        <v>15933679</v>
      </c>
      <c r="B409" s="135" t="s">
        <v>2805</v>
      </c>
      <c r="C409" s="135" t="s">
        <v>256</v>
      </c>
      <c r="D409" s="10">
        <v>120</v>
      </c>
      <c r="E409" s="10"/>
      <c r="F409" s="9">
        <v>0</v>
      </c>
      <c r="G409" s="9"/>
      <c r="H409" s="26">
        <f t="shared" si="14"/>
        <v>0</v>
      </c>
      <c r="I409" s="11">
        <f t="shared" si="15"/>
        <v>0</v>
      </c>
    </row>
    <row r="410" spans="1:9" x14ac:dyDescent="0.25">
      <c r="A410" s="132">
        <v>15933687</v>
      </c>
      <c r="B410" s="135" t="s">
        <v>2805</v>
      </c>
      <c r="C410" s="135" t="s">
        <v>256</v>
      </c>
      <c r="D410" s="10">
        <v>28</v>
      </c>
      <c r="E410" s="10"/>
      <c r="F410" s="9">
        <v>0</v>
      </c>
      <c r="G410" s="9"/>
      <c r="H410" s="26">
        <f t="shared" si="14"/>
        <v>0</v>
      </c>
      <c r="I410" s="11">
        <f t="shared" si="15"/>
        <v>0</v>
      </c>
    </row>
    <row r="411" spans="1:9" x14ac:dyDescent="0.25">
      <c r="A411" s="132">
        <v>15933695</v>
      </c>
      <c r="B411" s="135" t="s">
        <v>2805</v>
      </c>
      <c r="C411" s="135" t="s">
        <v>256</v>
      </c>
      <c r="D411" s="10">
        <v>120</v>
      </c>
      <c r="E411" s="10"/>
      <c r="F411" s="9">
        <v>0</v>
      </c>
      <c r="G411" s="9"/>
      <c r="H411" s="26">
        <f t="shared" si="14"/>
        <v>0</v>
      </c>
      <c r="I411" s="11">
        <f t="shared" si="15"/>
        <v>0</v>
      </c>
    </row>
    <row r="412" spans="1:9" x14ac:dyDescent="0.25">
      <c r="A412" s="132">
        <v>15934454</v>
      </c>
      <c r="B412" s="135" t="s">
        <v>2794</v>
      </c>
      <c r="C412" s="135" t="s">
        <v>141</v>
      </c>
      <c r="D412" s="10">
        <v>30</v>
      </c>
      <c r="E412" s="10"/>
      <c r="F412" s="9">
        <v>0</v>
      </c>
      <c r="G412" s="9"/>
      <c r="H412" s="26">
        <f t="shared" si="14"/>
        <v>0</v>
      </c>
      <c r="I412" s="11">
        <f t="shared" si="15"/>
        <v>0</v>
      </c>
    </row>
    <row r="413" spans="1:9" x14ac:dyDescent="0.25">
      <c r="A413" s="132">
        <v>15935701</v>
      </c>
      <c r="B413" s="135" t="s">
        <v>204</v>
      </c>
      <c r="C413" s="135" t="s">
        <v>205</v>
      </c>
      <c r="D413" s="10">
        <v>1</v>
      </c>
      <c r="E413" s="10"/>
      <c r="F413" s="9">
        <v>0</v>
      </c>
      <c r="G413" s="9"/>
      <c r="H413" s="26">
        <f t="shared" si="14"/>
        <v>0</v>
      </c>
      <c r="I413" s="11">
        <f t="shared" si="15"/>
        <v>0</v>
      </c>
    </row>
    <row r="414" spans="1:9" x14ac:dyDescent="0.25">
      <c r="A414" s="132">
        <v>15936090</v>
      </c>
      <c r="B414" s="135" t="s">
        <v>2806</v>
      </c>
      <c r="C414" s="135" t="s">
        <v>258</v>
      </c>
      <c r="D414" s="10">
        <v>28</v>
      </c>
      <c r="E414" s="10"/>
      <c r="F414" s="9">
        <v>0</v>
      </c>
      <c r="G414" s="9"/>
      <c r="H414" s="26">
        <f t="shared" si="14"/>
        <v>0</v>
      </c>
      <c r="I414" s="11">
        <f t="shared" si="15"/>
        <v>0</v>
      </c>
    </row>
    <row r="415" spans="1:9" x14ac:dyDescent="0.25">
      <c r="A415" s="132">
        <v>15940888</v>
      </c>
      <c r="B415" s="135" t="s">
        <v>2807</v>
      </c>
      <c r="C415" s="135" t="s">
        <v>260</v>
      </c>
      <c r="D415" s="10">
        <v>84</v>
      </c>
      <c r="E415" s="10"/>
      <c r="F415" s="9">
        <v>0</v>
      </c>
      <c r="G415" s="9"/>
      <c r="H415" s="26">
        <f t="shared" si="14"/>
        <v>0</v>
      </c>
      <c r="I415" s="11">
        <f t="shared" si="15"/>
        <v>0</v>
      </c>
    </row>
    <row r="416" spans="1:9" x14ac:dyDescent="0.25">
      <c r="A416" s="132">
        <v>15941043</v>
      </c>
      <c r="B416" s="135" t="s">
        <v>174</v>
      </c>
      <c r="C416" s="135" t="s">
        <v>175</v>
      </c>
      <c r="D416" s="10">
        <v>60</v>
      </c>
      <c r="E416" s="10"/>
      <c r="F416" s="9">
        <v>0</v>
      </c>
      <c r="G416" s="9"/>
      <c r="H416" s="26">
        <f t="shared" si="14"/>
        <v>0</v>
      </c>
      <c r="I416" s="11">
        <f t="shared" si="15"/>
        <v>0</v>
      </c>
    </row>
    <row r="417" spans="1:9" x14ac:dyDescent="0.25">
      <c r="A417" s="132">
        <v>15941051</v>
      </c>
      <c r="B417" s="135" t="s">
        <v>174</v>
      </c>
      <c r="C417" s="135" t="s">
        <v>175</v>
      </c>
      <c r="D417" s="10">
        <v>120</v>
      </c>
      <c r="E417" s="10"/>
      <c r="F417" s="9">
        <v>0</v>
      </c>
      <c r="G417" s="9"/>
      <c r="H417" s="26">
        <f t="shared" si="14"/>
        <v>0</v>
      </c>
      <c r="I417" s="11">
        <f t="shared" si="15"/>
        <v>0</v>
      </c>
    </row>
    <row r="418" spans="1:9" x14ac:dyDescent="0.25">
      <c r="A418" s="132">
        <v>15944174</v>
      </c>
      <c r="B418" s="135" t="s">
        <v>128</v>
      </c>
      <c r="C418" s="135" t="s">
        <v>129</v>
      </c>
      <c r="D418" s="10">
        <v>1</v>
      </c>
      <c r="E418" s="10"/>
      <c r="F418" s="9">
        <v>0</v>
      </c>
      <c r="G418" s="9"/>
      <c r="H418" s="26">
        <f t="shared" si="14"/>
        <v>0</v>
      </c>
      <c r="I418" s="11">
        <f t="shared" si="15"/>
        <v>0</v>
      </c>
    </row>
    <row r="419" spans="1:9" x14ac:dyDescent="0.25">
      <c r="A419" s="132">
        <v>15947572</v>
      </c>
      <c r="B419" s="135" t="s">
        <v>261</v>
      </c>
      <c r="C419" s="135" t="s">
        <v>262</v>
      </c>
      <c r="D419" s="10">
        <v>21</v>
      </c>
      <c r="E419" s="10"/>
      <c r="F419" s="9">
        <v>0</v>
      </c>
      <c r="G419" s="9"/>
      <c r="H419" s="26">
        <f t="shared" si="14"/>
        <v>0</v>
      </c>
      <c r="I419" s="11">
        <f t="shared" si="15"/>
        <v>0</v>
      </c>
    </row>
    <row r="420" spans="1:9" x14ac:dyDescent="0.25">
      <c r="A420" s="132">
        <v>15947580</v>
      </c>
      <c r="B420" s="135" t="s">
        <v>261</v>
      </c>
      <c r="C420" s="135" t="s">
        <v>262</v>
      </c>
      <c r="D420" s="10">
        <v>21</v>
      </c>
      <c r="E420" s="10"/>
      <c r="F420" s="9">
        <v>0</v>
      </c>
      <c r="G420" s="9"/>
      <c r="H420" s="26">
        <f t="shared" si="14"/>
        <v>0</v>
      </c>
      <c r="I420" s="11">
        <f t="shared" si="15"/>
        <v>0</v>
      </c>
    </row>
    <row r="421" spans="1:9" x14ac:dyDescent="0.25">
      <c r="A421" s="132">
        <v>15947599</v>
      </c>
      <c r="B421" s="135" t="s">
        <v>261</v>
      </c>
      <c r="C421" s="135" t="s">
        <v>262</v>
      </c>
      <c r="D421" s="10">
        <v>21</v>
      </c>
      <c r="E421" s="10"/>
      <c r="F421" s="9">
        <v>0</v>
      </c>
      <c r="G421" s="9"/>
      <c r="H421" s="26">
        <f t="shared" si="14"/>
        <v>0</v>
      </c>
      <c r="I421" s="11">
        <f t="shared" si="15"/>
        <v>0</v>
      </c>
    </row>
    <row r="422" spans="1:9" x14ac:dyDescent="0.25">
      <c r="A422" s="132">
        <v>15947602</v>
      </c>
      <c r="B422" s="135" t="s">
        <v>261</v>
      </c>
      <c r="C422" s="135" t="s">
        <v>262</v>
      </c>
      <c r="D422" s="10">
        <v>21</v>
      </c>
      <c r="E422" s="10"/>
      <c r="F422" s="9">
        <v>0</v>
      </c>
      <c r="G422" s="9"/>
      <c r="H422" s="26">
        <f t="shared" si="14"/>
        <v>0</v>
      </c>
      <c r="I422" s="11">
        <f t="shared" si="15"/>
        <v>0</v>
      </c>
    </row>
    <row r="423" spans="1:9" x14ac:dyDescent="0.25">
      <c r="A423" s="132">
        <v>15947688</v>
      </c>
      <c r="B423" s="135" t="s">
        <v>2808</v>
      </c>
      <c r="C423" s="135" t="s">
        <v>264</v>
      </c>
      <c r="D423" s="10">
        <v>28</v>
      </c>
      <c r="E423" s="10"/>
      <c r="F423" s="9">
        <v>0</v>
      </c>
      <c r="G423" s="9"/>
      <c r="H423" s="26">
        <f t="shared" si="14"/>
        <v>0</v>
      </c>
      <c r="I423" s="11">
        <f t="shared" si="15"/>
        <v>0</v>
      </c>
    </row>
    <row r="424" spans="1:9" x14ac:dyDescent="0.25">
      <c r="A424" s="132">
        <v>15947696</v>
      </c>
      <c r="B424" s="135" t="s">
        <v>2808</v>
      </c>
      <c r="C424" s="135" t="s">
        <v>264</v>
      </c>
      <c r="D424" s="10">
        <v>28</v>
      </c>
      <c r="E424" s="10"/>
      <c r="F424" s="9">
        <v>0</v>
      </c>
      <c r="G424" s="9"/>
      <c r="H424" s="26">
        <f t="shared" si="14"/>
        <v>0</v>
      </c>
      <c r="I424" s="11">
        <f t="shared" si="15"/>
        <v>0</v>
      </c>
    </row>
    <row r="425" spans="1:9" x14ac:dyDescent="0.25">
      <c r="A425" s="132">
        <v>15947718</v>
      </c>
      <c r="B425" s="135" t="s">
        <v>2808</v>
      </c>
      <c r="C425" s="135" t="s">
        <v>264</v>
      </c>
      <c r="D425" s="10">
        <v>28</v>
      </c>
      <c r="E425" s="10"/>
      <c r="F425" s="9">
        <v>0</v>
      </c>
      <c r="G425" s="9"/>
      <c r="H425" s="26">
        <f t="shared" si="14"/>
        <v>0</v>
      </c>
      <c r="I425" s="11">
        <f t="shared" si="15"/>
        <v>0</v>
      </c>
    </row>
    <row r="426" spans="1:9" x14ac:dyDescent="0.25">
      <c r="A426" s="132">
        <v>15947726</v>
      </c>
      <c r="B426" s="135" t="s">
        <v>2808</v>
      </c>
      <c r="C426" s="135" t="s">
        <v>264</v>
      </c>
      <c r="D426" s="10">
        <v>28</v>
      </c>
      <c r="E426" s="10"/>
      <c r="F426" s="9">
        <v>0</v>
      </c>
      <c r="G426" s="9"/>
      <c r="H426" s="26">
        <f t="shared" si="14"/>
        <v>0</v>
      </c>
      <c r="I426" s="11">
        <f t="shared" si="15"/>
        <v>0</v>
      </c>
    </row>
    <row r="427" spans="1:9" x14ac:dyDescent="0.25">
      <c r="A427" s="132">
        <v>15951871</v>
      </c>
      <c r="B427" s="135" t="s">
        <v>172</v>
      </c>
      <c r="C427" s="135" t="s">
        <v>173</v>
      </c>
      <c r="D427" s="10">
        <v>1</v>
      </c>
      <c r="E427" s="10"/>
      <c r="F427" s="9">
        <v>0</v>
      </c>
      <c r="G427" s="9"/>
      <c r="H427" s="26">
        <f t="shared" si="14"/>
        <v>0</v>
      </c>
      <c r="I427" s="11">
        <f t="shared" si="15"/>
        <v>0</v>
      </c>
    </row>
    <row r="428" spans="1:9" x14ac:dyDescent="0.25">
      <c r="A428" s="132">
        <v>15970906</v>
      </c>
      <c r="B428" s="135" t="s">
        <v>265</v>
      </c>
      <c r="C428" s="135" t="s">
        <v>266</v>
      </c>
      <c r="D428" s="10">
        <v>1</v>
      </c>
      <c r="E428" s="10"/>
      <c r="F428" s="9">
        <v>0</v>
      </c>
      <c r="G428" s="9"/>
      <c r="H428" s="26">
        <f t="shared" si="14"/>
        <v>0</v>
      </c>
      <c r="I428" s="11">
        <f t="shared" si="15"/>
        <v>0</v>
      </c>
    </row>
    <row r="429" spans="1:9" x14ac:dyDescent="0.25">
      <c r="A429" s="132">
        <v>15970914</v>
      </c>
      <c r="B429" s="135" t="s">
        <v>265</v>
      </c>
      <c r="C429" s="135" t="s">
        <v>266</v>
      </c>
      <c r="D429" s="10">
        <v>1</v>
      </c>
      <c r="E429" s="10"/>
      <c r="F429" s="9">
        <v>0</v>
      </c>
      <c r="G429" s="9"/>
      <c r="H429" s="26">
        <f t="shared" si="14"/>
        <v>0</v>
      </c>
      <c r="I429" s="11">
        <f t="shared" si="15"/>
        <v>0</v>
      </c>
    </row>
    <row r="430" spans="1:9" x14ac:dyDescent="0.25">
      <c r="A430" s="132">
        <v>15971805</v>
      </c>
      <c r="B430" s="135" t="s">
        <v>174</v>
      </c>
      <c r="C430" s="135" t="s">
        <v>175</v>
      </c>
      <c r="D430" s="10">
        <v>60</v>
      </c>
      <c r="E430" s="10"/>
      <c r="F430" s="9">
        <v>0</v>
      </c>
      <c r="G430" s="9"/>
      <c r="H430" s="26">
        <f t="shared" si="14"/>
        <v>0</v>
      </c>
      <c r="I430" s="11">
        <f t="shared" si="15"/>
        <v>0</v>
      </c>
    </row>
    <row r="431" spans="1:9" x14ac:dyDescent="0.25">
      <c r="A431" s="132">
        <v>15971813</v>
      </c>
      <c r="B431" s="135" t="s">
        <v>174</v>
      </c>
      <c r="C431" s="135" t="s">
        <v>175</v>
      </c>
      <c r="D431" s="10">
        <v>120</v>
      </c>
      <c r="E431" s="10"/>
      <c r="F431" s="9">
        <v>0</v>
      </c>
      <c r="G431" s="9"/>
      <c r="H431" s="26">
        <f t="shared" si="14"/>
        <v>0</v>
      </c>
      <c r="I431" s="11">
        <f t="shared" si="15"/>
        <v>0</v>
      </c>
    </row>
    <row r="432" spans="1:9" x14ac:dyDescent="0.25">
      <c r="A432" s="132">
        <v>15972275</v>
      </c>
      <c r="B432" s="135" t="s">
        <v>2809</v>
      </c>
      <c r="C432" s="135" t="s">
        <v>183</v>
      </c>
      <c r="D432" s="10">
        <v>100</v>
      </c>
      <c r="E432" s="10"/>
      <c r="F432" s="9">
        <v>0</v>
      </c>
      <c r="G432" s="9"/>
      <c r="H432" s="26">
        <f t="shared" si="14"/>
        <v>0</v>
      </c>
      <c r="I432" s="11">
        <f t="shared" si="15"/>
        <v>0</v>
      </c>
    </row>
    <row r="433" spans="1:9" x14ac:dyDescent="0.25">
      <c r="A433" s="132">
        <v>15977900</v>
      </c>
      <c r="B433" s="135" t="s">
        <v>2789</v>
      </c>
      <c r="C433" s="135" t="s">
        <v>159</v>
      </c>
      <c r="D433" s="10">
        <v>112</v>
      </c>
      <c r="E433" s="10"/>
      <c r="F433" s="9">
        <v>0</v>
      </c>
      <c r="G433" s="9"/>
      <c r="H433" s="26">
        <f t="shared" si="14"/>
        <v>0</v>
      </c>
      <c r="I433" s="11">
        <f t="shared" si="15"/>
        <v>0</v>
      </c>
    </row>
    <row r="434" spans="1:9" x14ac:dyDescent="0.25">
      <c r="A434" s="132">
        <v>15978257</v>
      </c>
      <c r="B434" s="135" t="s">
        <v>2793</v>
      </c>
      <c r="C434" s="135" t="s">
        <v>199</v>
      </c>
      <c r="D434" s="10">
        <v>30</v>
      </c>
      <c r="E434" s="10"/>
      <c r="F434" s="9">
        <v>0</v>
      </c>
      <c r="G434" s="9"/>
      <c r="H434" s="26">
        <f t="shared" si="14"/>
        <v>0</v>
      </c>
      <c r="I434" s="11">
        <f t="shared" si="15"/>
        <v>0</v>
      </c>
    </row>
    <row r="435" spans="1:9" x14ac:dyDescent="0.25">
      <c r="A435" s="132">
        <v>15978486</v>
      </c>
      <c r="B435" s="135" t="s">
        <v>2789</v>
      </c>
      <c r="C435" s="135" t="s">
        <v>159</v>
      </c>
      <c r="D435" s="10">
        <v>112</v>
      </c>
      <c r="E435" s="10"/>
      <c r="F435" s="9">
        <v>0</v>
      </c>
      <c r="G435" s="9"/>
      <c r="H435" s="26">
        <f t="shared" si="14"/>
        <v>0</v>
      </c>
      <c r="I435" s="11">
        <f t="shared" si="15"/>
        <v>0</v>
      </c>
    </row>
    <row r="436" spans="1:9" x14ac:dyDescent="0.25">
      <c r="A436" s="132">
        <v>15987027</v>
      </c>
      <c r="B436" s="135" t="s">
        <v>152</v>
      </c>
      <c r="C436" s="135" t="s">
        <v>153</v>
      </c>
      <c r="D436" s="10">
        <v>100</v>
      </c>
      <c r="E436" s="10"/>
      <c r="F436" s="9">
        <v>0</v>
      </c>
      <c r="G436" s="9"/>
      <c r="H436" s="26">
        <f t="shared" si="14"/>
        <v>0</v>
      </c>
      <c r="I436" s="11">
        <f t="shared" si="15"/>
        <v>0</v>
      </c>
    </row>
    <row r="437" spans="1:9" x14ac:dyDescent="0.25">
      <c r="A437" s="132">
        <v>15987884</v>
      </c>
      <c r="B437" s="135" t="s">
        <v>152</v>
      </c>
      <c r="C437" s="135" t="s">
        <v>153</v>
      </c>
      <c r="D437" s="10">
        <v>100</v>
      </c>
      <c r="E437" s="10"/>
      <c r="F437" s="9">
        <v>0</v>
      </c>
      <c r="G437" s="9"/>
      <c r="H437" s="26">
        <f t="shared" si="14"/>
        <v>0</v>
      </c>
      <c r="I437" s="11">
        <f t="shared" si="15"/>
        <v>0</v>
      </c>
    </row>
    <row r="438" spans="1:9" x14ac:dyDescent="0.25">
      <c r="A438" s="132">
        <v>15988147</v>
      </c>
      <c r="B438" s="135" t="s">
        <v>2794</v>
      </c>
      <c r="C438" s="135" t="s">
        <v>141</v>
      </c>
      <c r="D438" s="10">
        <v>30</v>
      </c>
      <c r="E438" s="10"/>
      <c r="F438" s="9">
        <v>0</v>
      </c>
      <c r="G438" s="9"/>
      <c r="H438" s="26">
        <f t="shared" si="14"/>
        <v>0</v>
      </c>
      <c r="I438" s="11">
        <f t="shared" si="15"/>
        <v>0</v>
      </c>
    </row>
    <row r="439" spans="1:9" x14ac:dyDescent="0.25">
      <c r="A439" s="132">
        <v>15990702</v>
      </c>
      <c r="B439" s="135" t="s">
        <v>204</v>
      </c>
      <c r="C439" s="135" t="s">
        <v>205</v>
      </c>
      <c r="D439" s="10">
        <v>1</v>
      </c>
      <c r="E439" s="10"/>
      <c r="F439" s="9">
        <v>0</v>
      </c>
      <c r="G439" s="9"/>
      <c r="H439" s="26">
        <f t="shared" si="14"/>
        <v>0</v>
      </c>
      <c r="I439" s="11">
        <f t="shared" si="15"/>
        <v>0</v>
      </c>
    </row>
    <row r="440" spans="1:9" x14ac:dyDescent="0.25">
      <c r="A440" s="132">
        <v>15990729</v>
      </c>
      <c r="B440" s="135" t="s">
        <v>219</v>
      </c>
      <c r="C440" s="135" t="s">
        <v>220</v>
      </c>
      <c r="D440" s="10">
        <v>1</v>
      </c>
      <c r="E440" s="10"/>
      <c r="F440" s="9">
        <v>0</v>
      </c>
      <c r="G440" s="9"/>
      <c r="H440" s="26">
        <f t="shared" si="14"/>
        <v>0</v>
      </c>
      <c r="I440" s="11">
        <f t="shared" si="15"/>
        <v>0</v>
      </c>
    </row>
    <row r="441" spans="1:9" x14ac:dyDescent="0.25">
      <c r="A441" s="132">
        <v>15990737</v>
      </c>
      <c r="B441" s="135" t="s">
        <v>219</v>
      </c>
      <c r="C441" s="135" t="s">
        <v>220</v>
      </c>
      <c r="D441" s="10">
        <v>1</v>
      </c>
      <c r="E441" s="10"/>
      <c r="F441" s="9">
        <v>0</v>
      </c>
      <c r="G441" s="9"/>
      <c r="H441" s="26">
        <f t="shared" si="14"/>
        <v>0</v>
      </c>
      <c r="I441" s="11">
        <f t="shared" si="15"/>
        <v>0</v>
      </c>
    </row>
    <row r="442" spans="1:9" x14ac:dyDescent="0.25">
      <c r="A442" s="132">
        <v>15994929</v>
      </c>
      <c r="B442" s="135" t="s">
        <v>170</v>
      </c>
      <c r="C442" s="135" t="s">
        <v>171</v>
      </c>
      <c r="D442" s="10">
        <v>21</v>
      </c>
      <c r="E442" s="10"/>
      <c r="F442" s="9">
        <v>0</v>
      </c>
      <c r="G442" s="9"/>
      <c r="H442" s="26">
        <f t="shared" si="14"/>
        <v>0</v>
      </c>
      <c r="I442" s="11">
        <f t="shared" si="15"/>
        <v>0</v>
      </c>
    </row>
    <row r="443" spans="1:9" x14ac:dyDescent="0.25">
      <c r="A443" s="132">
        <v>15999092</v>
      </c>
      <c r="B443" s="135" t="s">
        <v>2801</v>
      </c>
      <c r="C443" s="135" t="s">
        <v>240</v>
      </c>
      <c r="D443" s="10">
        <v>56</v>
      </c>
      <c r="E443" s="10"/>
      <c r="F443" s="9">
        <v>0</v>
      </c>
      <c r="G443" s="9"/>
      <c r="H443" s="26">
        <f t="shared" si="14"/>
        <v>0</v>
      </c>
      <c r="I443" s="11">
        <f t="shared" si="15"/>
        <v>0</v>
      </c>
    </row>
    <row r="444" spans="1:9" x14ac:dyDescent="0.25">
      <c r="A444" s="132">
        <v>16021932</v>
      </c>
      <c r="B444" s="135" t="s">
        <v>2804</v>
      </c>
      <c r="C444" s="135" t="s">
        <v>252</v>
      </c>
      <c r="D444" s="10">
        <v>56</v>
      </c>
      <c r="E444" s="10"/>
      <c r="F444" s="9">
        <v>0</v>
      </c>
      <c r="G444" s="9"/>
      <c r="H444" s="26">
        <f t="shared" si="14"/>
        <v>0</v>
      </c>
      <c r="I444" s="11">
        <f t="shared" si="15"/>
        <v>0</v>
      </c>
    </row>
    <row r="445" spans="1:9" x14ac:dyDescent="0.25">
      <c r="A445" s="132">
        <v>16021940</v>
      </c>
      <c r="B445" s="135" t="s">
        <v>2804</v>
      </c>
      <c r="C445" s="135" t="s">
        <v>252</v>
      </c>
      <c r="D445" s="10">
        <v>56</v>
      </c>
      <c r="E445" s="10"/>
      <c r="F445" s="9">
        <v>0</v>
      </c>
      <c r="G445" s="9"/>
      <c r="H445" s="26">
        <f t="shared" si="14"/>
        <v>0</v>
      </c>
      <c r="I445" s="11">
        <f t="shared" si="15"/>
        <v>0</v>
      </c>
    </row>
    <row r="446" spans="1:9" x14ac:dyDescent="0.25">
      <c r="A446" s="132">
        <v>16021959</v>
      </c>
      <c r="B446" s="135" t="s">
        <v>2804</v>
      </c>
      <c r="C446" s="135" t="s">
        <v>252</v>
      </c>
      <c r="D446" s="10">
        <v>56</v>
      </c>
      <c r="E446" s="10"/>
      <c r="F446" s="9">
        <v>0</v>
      </c>
      <c r="G446" s="9"/>
      <c r="H446" s="26">
        <f t="shared" si="14"/>
        <v>0</v>
      </c>
      <c r="I446" s="11">
        <f t="shared" si="15"/>
        <v>0</v>
      </c>
    </row>
    <row r="447" spans="1:9" x14ac:dyDescent="0.25">
      <c r="A447" s="132">
        <v>16021975</v>
      </c>
      <c r="B447" s="135" t="s">
        <v>2797</v>
      </c>
      <c r="C447" s="135" t="s">
        <v>216</v>
      </c>
      <c r="D447" s="10">
        <v>140</v>
      </c>
      <c r="E447" s="10"/>
      <c r="F447" s="9">
        <v>0</v>
      </c>
      <c r="G447" s="9"/>
      <c r="H447" s="26">
        <f t="shared" si="14"/>
        <v>0</v>
      </c>
      <c r="I447" s="11">
        <f t="shared" si="15"/>
        <v>0</v>
      </c>
    </row>
    <row r="448" spans="1:9" x14ac:dyDescent="0.25">
      <c r="A448" s="132">
        <v>16022068</v>
      </c>
      <c r="B448" s="135" t="s">
        <v>128</v>
      </c>
      <c r="C448" s="135" t="s">
        <v>129</v>
      </c>
      <c r="D448" s="10">
        <v>1</v>
      </c>
      <c r="E448" s="10"/>
      <c r="F448" s="9">
        <v>0</v>
      </c>
      <c r="G448" s="9"/>
      <c r="H448" s="26">
        <f t="shared" si="14"/>
        <v>0</v>
      </c>
      <c r="I448" s="11">
        <f t="shared" si="15"/>
        <v>0</v>
      </c>
    </row>
    <row r="449" spans="1:9" x14ac:dyDescent="0.25">
      <c r="A449" s="132">
        <v>16026241</v>
      </c>
      <c r="B449" s="135" t="s">
        <v>180</v>
      </c>
      <c r="C449" s="135" t="s">
        <v>181</v>
      </c>
      <c r="D449" s="10">
        <v>1</v>
      </c>
      <c r="E449" s="10"/>
      <c r="F449" s="9">
        <v>0</v>
      </c>
      <c r="G449" s="9"/>
      <c r="H449" s="26">
        <f t="shared" si="14"/>
        <v>0</v>
      </c>
      <c r="I449" s="11">
        <f t="shared" si="15"/>
        <v>0</v>
      </c>
    </row>
    <row r="450" spans="1:9" x14ac:dyDescent="0.25">
      <c r="A450" s="132">
        <v>16026276</v>
      </c>
      <c r="B450" s="135" t="s">
        <v>2786</v>
      </c>
      <c r="C450" s="135" t="s">
        <v>139</v>
      </c>
      <c r="D450" s="10">
        <v>120</v>
      </c>
      <c r="E450" s="10"/>
      <c r="F450" s="9">
        <v>0</v>
      </c>
      <c r="G450" s="9"/>
      <c r="H450" s="26">
        <f t="shared" si="14"/>
        <v>0</v>
      </c>
      <c r="I450" s="11">
        <f t="shared" si="15"/>
        <v>0</v>
      </c>
    </row>
    <row r="451" spans="1:9" x14ac:dyDescent="0.25">
      <c r="A451" s="132">
        <v>16031598</v>
      </c>
      <c r="B451" s="135" t="s">
        <v>2802</v>
      </c>
      <c r="C451" s="135" t="s">
        <v>246</v>
      </c>
      <c r="D451" s="10">
        <v>60</v>
      </c>
      <c r="E451" s="10"/>
      <c r="F451" s="9">
        <v>0</v>
      </c>
      <c r="G451" s="9"/>
      <c r="H451" s="26">
        <f t="shared" si="14"/>
        <v>0</v>
      </c>
      <c r="I451" s="11">
        <f t="shared" si="15"/>
        <v>0</v>
      </c>
    </row>
    <row r="452" spans="1:9" x14ac:dyDescent="0.25">
      <c r="A452" s="132">
        <v>16037820</v>
      </c>
      <c r="B452" s="135" t="s">
        <v>267</v>
      </c>
      <c r="C452" s="135" t="s">
        <v>268</v>
      </c>
      <c r="D452" s="10">
        <v>10</v>
      </c>
      <c r="E452" s="10"/>
      <c r="F452" s="9">
        <v>0</v>
      </c>
      <c r="G452" s="9"/>
      <c r="H452" s="26">
        <f t="shared" si="14"/>
        <v>0</v>
      </c>
      <c r="I452" s="11">
        <f t="shared" si="15"/>
        <v>0</v>
      </c>
    </row>
    <row r="453" spans="1:9" x14ac:dyDescent="0.25">
      <c r="A453" s="132">
        <v>16037855</v>
      </c>
      <c r="B453" s="135" t="s">
        <v>130</v>
      </c>
      <c r="C453" s="135" t="s">
        <v>131</v>
      </c>
      <c r="D453" s="10">
        <v>1</v>
      </c>
      <c r="E453" s="10"/>
      <c r="F453" s="9">
        <v>0</v>
      </c>
      <c r="G453" s="9"/>
      <c r="H453" s="26">
        <f t="shared" si="14"/>
        <v>0</v>
      </c>
      <c r="I453" s="11">
        <f t="shared" si="15"/>
        <v>0</v>
      </c>
    </row>
    <row r="454" spans="1:9" x14ac:dyDescent="0.25">
      <c r="A454" s="132">
        <v>16037863</v>
      </c>
      <c r="B454" s="135" t="s">
        <v>130</v>
      </c>
      <c r="C454" s="135" t="s">
        <v>131</v>
      </c>
      <c r="D454" s="10">
        <v>1</v>
      </c>
      <c r="E454" s="10"/>
      <c r="F454" s="9">
        <v>0</v>
      </c>
      <c r="G454" s="9"/>
      <c r="H454" s="26">
        <f t="shared" si="14"/>
        <v>0</v>
      </c>
      <c r="I454" s="11">
        <f t="shared" si="15"/>
        <v>0</v>
      </c>
    </row>
    <row r="455" spans="1:9" x14ac:dyDescent="0.25">
      <c r="A455" s="132">
        <v>16039920</v>
      </c>
      <c r="B455" s="135" t="s">
        <v>118</v>
      </c>
      <c r="C455" s="135" t="s">
        <v>119</v>
      </c>
      <c r="D455" s="10">
        <v>1</v>
      </c>
      <c r="E455" s="10"/>
      <c r="F455" s="9">
        <v>0</v>
      </c>
      <c r="G455" s="9"/>
      <c r="H455" s="26">
        <f t="shared" si="14"/>
        <v>0</v>
      </c>
      <c r="I455" s="11">
        <f t="shared" si="15"/>
        <v>0</v>
      </c>
    </row>
    <row r="456" spans="1:9" x14ac:dyDescent="0.25">
      <c r="A456" s="132">
        <v>16040996</v>
      </c>
      <c r="B456" s="135" t="s">
        <v>2810</v>
      </c>
      <c r="C456" s="135" t="s">
        <v>270</v>
      </c>
      <c r="D456" s="10">
        <v>90</v>
      </c>
      <c r="E456" s="10"/>
      <c r="F456" s="9">
        <v>0</v>
      </c>
      <c r="G456" s="9"/>
      <c r="H456" s="26">
        <f t="shared" si="14"/>
        <v>0</v>
      </c>
      <c r="I456" s="11">
        <f t="shared" si="15"/>
        <v>0</v>
      </c>
    </row>
    <row r="457" spans="1:9" x14ac:dyDescent="0.25">
      <c r="A457" s="132">
        <v>16041003</v>
      </c>
      <c r="B457" s="135" t="s">
        <v>2810</v>
      </c>
      <c r="C457" s="135" t="s">
        <v>270</v>
      </c>
      <c r="D457" s="10">
        <v>120</v>
      </c>
      <c r="E457" s="10"/>
      <c r="F457" s="9">
        <v>0</v>
      </c>
      <c r="G457" s="9"/>
      <c r="H457" s="26">
        <f t="shared" si="14"/>
        <v>0</v>
      </c>
      <c r="I457" s="11">
        <f t="shared" si="15"/>
        <v>0</v>
      </c>
    </row>
    <row r="458" spans="1:9" x14ac:dyDescent="0.25">
      <c r="A458" s="132">
        <v>16042417</v>
      </c>
      <c r="B458" s="135" t="s">
        <v>271</v>
      </c>
      <c r="C458" s="135" t="s">
        <v>272</v>
      </c>
      <c r="D458" s="10">
        <v>1</v>
      </c>
      <c r="E458" s="10"/>
      <c r="F458" s="9">
        <v>0</v>
      </c>
      <c r="G458" s="9"/>
      <c r="H458" s="26">
        <f t="shared" si="14"/>
        <v>0</v>
      </c>
      <c r="I458" s="11">
        <f t="shared" si="15"/>
        <v>0</v>
      </c>
    </row>
    <row r="459" spans="1:9" x14ac:dyDescent="0.25">
      <c r="A459" s="132">
        <v>16054628</v>
      </c>
      <c r="B459" s="135" t="s">
        <v>202</v>
      </c>
      <c r="C459" s="135" t="s">
        <v>203</v>
      </c>
      <c r="D459" s="10">
        <v>1</v>
      </c>
      <c r="E459" s="10"/>
      <c r="F459" s="9">
        <v>0</v>
      </c>
      <c r="G459" s="9"/>
      <c r="H459" s="26">
        <f t="shared" si="14"/>
        <v>0</v>
      </c>
      <c r="I459" s="11">
        <f t="shared" si="15"/>
        <v>0</v>
      </c>
    </row>
    <row r="460" spans="1:9" x14ac:dyDescent="0.25">
      <c r="A460" s="132">
        <v>16054636</v>
      </c>
      <c r="B460" s="135" t="s">
        <v>202</v>
      </c>
      <c r="C460" s="135" t="s">
        <v>203</v>
      </c>
      <c r="D460" s="10">
        <v>1</v>
      </c>
      <c r="E460" s="10"/>
      <c r="F460" s="9">
        <v>0</v>
      </c>
      <c r="G460" s="9"/>
      <c r="H460" s="26">
        <f t="shared" si="14"/>
        <v>0</v>
      </c>
      <c r="I460" s="11">
        <f t="shared" si="15"/>
        <v>0</v>
      </c>
    </row>
    <row r="461" spans="1:9" x14ac:dyDescent="0.25">
      <c r="A461" s="132">
        <v>16054644</v>
      </c>
      <c r="B461" s="135" t="s">
        <v>202</v>
      </c>
      <c r="C461" s="135" t="s">
        <v>203</v>
      </c>
      <c r="D461" s="10">
        <v>1</v>
      </c>
      <c r="E461" s="10"/>
      <c r="F461" s="9">
        <v>0</v>
      </c>
      <c r="G461" s="9"/>
      <c r="H461" s="26">
        <f t="shared" si="14"/>
        <v>0</v>
      </c>
      <c r="I461" s="11">
        <f t="shared" si="15"/>
        <v>0</v>
      </c>
    </row>
    <row r="462" spans="1:9" x14ac:dyDescent="0.25">
      <c r="A462" s="132">
        <v>16056256</v>
      </c>
      <c r="B462" s="135" t="s">
        <v>174</v>
      </c>
      <c r="C462" s="135" t="s">
        <v>175</v>
      </c>
      <c r="D462" s="10">
        <v>60</v>
      </c>
      <c r="E462" s="10"/>
      <c r="F462" s="9">
        <v>0</v>
      </c>
      <c r="G462" s="9"/>
      <c r="H462" s="26">
        <f t="shared" si="14"/>
        <v>0</v>
      </c>
      <c r="I462" s="11">
        <f t="shared" si="15"/>
        <v>0</v>
      </c>
    </row>
    <row r="463" spans="1:9" x14ac:dyDescent="0.25">
      <c r="A463" s="132">
        <v>16056493</v>
      </c>
      <c r="B463" s="135" t="s">
        <v>116</v>
      </c>
      <c r="C463" s="135" t="s">
        <v>117</v>
      </c>
      <c r="D463" s="10">
        <v>1</v>
      </c>
      <c r="E463" s="10"/>
      <c r="F463" s="9">
        <v>0</v>
      </c>
      <c r="G463" s="9"/>
      <c r="H463" s="26">
        <f t="shared" ref="H463:H526" si="16">E463/D463</f>
        <v>0</v>
      </c>
      <c r="I463" s="11">
        <f t="shared" ref="I463:I526" si="17">IFERROR(G463/H463,0)</f>
        <v>0</v>
      </c>
    </row>
    <row r="464" spans="1:9" x14ac:dyDescent="0.25">
      <c r="A464" s="132">
        <v>16056507</v>
      </c>
      <c r="B464" s="135" t="s">
        <v>116</v>
      </c>
      <c r="C464" s="135" t="s">
        <v>117</v>
      </c>
      <c r="D464" s="10">
        <v>1</v>
      </c>
      <c r="E464" s="10"/>
      <c r="F464" s="9">
        <v>0</v>
      </c>
      <c r="G464" s="9"/>
      <c r="H464" s="26">
        <f t="shared" si="16"/>
        <v>0</v>
      </c>
      <c r="I464" s="11">
        <f t="shared" si="17"/>
        <v>0</v>
      </c>
    </row>
    <row r="465" spans="1:9" x14ac:dyDescent="0.25">
      <c r="A465" s="132">
        <v>16060768</v>
      </c>
      <c r="B465" s="135" t="s">
        <v>134</v>
      </c>
      <c r="C465" s="135" t="s">
        <v>135</v>
      </c>
      <c r="D465" s="10">
        <v>1</v>
      </c>
      <c r="E465" s="10"/>
      <c r="F465" s="9">
        <v>0</v>
      </c>
      <c r="G465" s="9"/>
      <c r="H465" s="26">
        <f t="shared" si="16"/>
        <v>0</v>
      </c>
      <c r="I465" s="11">
        <f t="shared" si="17"/>
        <v>0</v>
      </c>
    </row>
    <row r="466" spans="1:9" x14ac:dyDescent="0.25">
      <c r="A466" s="132">
        <v>16060776</v>
      </c>
      <c r="B466" s="135" t="s">
        <v>134</v>
      </c>
      <c r="C466" s="135" t="s">
        <v>135</v>
      </c>
      <c r="D466" s="10">
        <v>1</v>
      </c>
      <c r="E466" s="10"/>
      <c r="F466" s="9">
        <v>0</v>
      </c>
      <c r="G466" s="9"/>
      <c r="H466" s="26">
        <f t="shared" si="16"/>
        <v>0</v>
      </c>
      <c r="I466" s="11">
        <f t="shared" si="17"/>
        <v>0</v>
      </c>
    </row>
    <row r="467" spans="1:9" x14ac:dyDescent="0.25">
      <c r="A467" s="132">
        <v>16061330</v>
      </c>
      <c r="B467" s="135" t="s">
        <v>2811</v>
      </c>
      <c r="C467" s="135" t="s">
        <v>274</v>
      </c>
      <c r="D467" s="10">
        <v>60</v>
      </c>
      <c r="E467" s="10"/>
      <c r="F467" s="9">
        <v>0</v>
      </c>
      <c r="G467" s="9"/>
      <c r="H467" s="26">
        <f t="shared" si="16"/>
        <v>0</v>
      </c>
      <c r="I467" s="11">
        <f t="shared" si="17"/>
        <v>0</v>
      </c>
    </row>
    <row r="468" spans="1:9" x14ac:dyDescent="0.25">
      <c r="A468" s="132">
        <v>16061349</v>
      </c>
      <c r="B468" s="135" t="s">
        <v>2811</v>
      </c>
      <c r="C468" s="135" t="s">
        <v>274</v>
      </c>
      <c r="D468" s="10">
        <v>60</v>
      </c>
      <c r="E468" s="10"/>
      <c r="F468" s="9">
        <v>0</v>
      </c>
      <c r="G468" s="9"/>
      <c r="H468" s="26">
        <f t="shared" si="16"/>
        <v>0</v>
      </c>
      <c r="I468" s="11">
        <f t="shared" si="17"/>
        <v>0</v>
      </c>
    </row>
    <row r="469" spans="1:9" x14ac:dyDescent="0.25">
      <c r="A469" s="132">
        <v>16063848</v>
      </c>
      <c r="B469" s="135" t="s">
        <v>2785</v>
      </c>
      <c r="C469" s="135" t="s">
        <v>123</v>
      </c>
      <c r="D469" s="10">
        <v>10</v>
      </c>
      <c r="E469" s="10"/>
      <c r="F469" s="9">
        <v>0</v>
      </c>
      <c r="G469" s="9"/>
      <c r="H469" s="26">
        <f t="shared" si="16"/>
        <v>0</v>
      </c>
      <c r="I469" s="11">
        <f t="shared" si="17"/>
        <v>0</v>
      </c>
    </row>
    <row r="470" spans="1:9" x14ac:dyDescent="0.25">
      <c r="A470" s="132">
        <v>16063856</v>
      </c>
      <c r="B470" s="135" t="s">
        <v>2804</v>
      </c>
      <c r="C470" s="135" t="s">
        <v>252</v>
      </c>
      <c r="D470" s="10">
        <v>56</v>
      </c>
      <c r="E470" s="10"/>
      <c r="F470" s="9">
        <v>0</v>
      </c>
      <c r="G470" s="9"/>
      <c r="H470" s="26">
        <f t="shared" si="16"/>
        <v>0</v>
      </c>
      <c r="I470" s="11">
        <f t="shared" si="17"/>
        <v>0</v>
      </c>
    </row>
    <row r="471" spans="1:9" x14ac:dyDescent="0.25">
      <c r="A471" s="132">
        <v>16063864</v>
      </c>
      <c r="B471" s="135" t="s">
        <v>2804</v>
      </c>
      <c r="C471" s="135" t="s">
        <v>252</v>
      </c>
      <c r="D471" s="10">
        <v>56</v>
      </c>
      <c r="E471" s="10"/>
      <c r="F471" s="9">
        <v>0</v>
      </c>
      <c r="G471" s="9"/>
      <c r="H471" s="26">
        <f t="shared" si="16"/>
        <v>0</v>
      </c>
      <c r="I471" s="11">
        <f t="shared" si="17"/>
        <v>0</v>
      </c>
    </row>
    <row r="472" spans="1:9" x14ac:dyDescent="0.25">
      <c r="A472" s="132">
        <v>16063872</v>
      </c>
      <c r="B472" s="135" t="s">
        <v>2804</v>
      </c>
      <c r="C472" s="135" t="s">
        <v>252</v>
      </c>
      <c r="D472" s="10">
        <v>56</v>
      </c>
      <c r="E472" s="10"/>
      <c r="F472" s="9">
        <v>0</v>
      </c>
      <c r="G472" s="9"/>
      <c r="H472" s="26">
        <f t="shared" si="16"/>
        <v>0</v>
      </c>
      <c r="I472" s="11">
        <f t="shared" si="17"/>
        <v>0</v>
      </c>
    </row>
    <row r="473" spans="1:9" x14ac:dyDescent="0.25">
      <c r="A473" s="132">
        <v>16064119</v>
      </c>
      <c r="B473" s="135" t="s">
        <v>2793</v>
      </c>
      <c r="C473" s="135" t="s">
        <v>199</v>
      </c>
      <c r="D473" s="10">
        <v>30</v>
      </c>
      <c r="E473" s="10"/>
      <c r="F473" s="9">
        <v>0</v>
      </c>
      <c r="G473" s="9"/>
      <c r="H473" s="26">
        <f t="shared" si="16"/>
        <v>0</v>
      </c>
      <c r="I473" s="11">
        <f t="shared" si="17"/>
        <v>0</v>
      </c>
    </row>
    <row r="474" spans="1:9" x14ac:dyDescent="0.25">
      <c r="A474" s="132">
        <v>16064135</v>
      </c>
      <c r="B474" s="135" t="s">
        <v>2789</v>
      </c>
      <c r="C474" s="135" t="s">
        <v>159</v>
      </c>
      <c r="D474" s="10">
        <v>112</v>
      </c>
      <c r="E474" s="10"/>
      <c r="F474" s="9">
        <v>0</v>
      </c>
      <c r="G474" s="9"/>
      <c r="H474" s="26">
        <f t="shared" si="16"/>
        <v>0</v>
      </c>
      <c r="I474" s="11">
        <f t="shared" si="17"/>
        <v>0</v>
      </c>
    </row>
    <row r="475" spans="1:9" x14ac:dyDescent="0.25">
      <c r="A475" s="132">
        <v>16064178</v>
      </c>
      <c r="B475" s="135" t="s">
        <v>2788</v>
      </c>
      <c r="C475" s="135" t="s">
        <v>155</v>
      </c>
      <c r="D475" s="10">
        <v>30</v>
      </c>
      <c r="E475" s="10"/>
      <c r="F475" s="9">
        <v>0</v>
      </c>
      <c r="G475" s="9"/>
      <c r="H475" s="26">
        <f t="shared" si="16"/>
        <v>0</v>
      </c>
      <c r="I475" s="11">
        <f t="shared" si="17"/>
        <v>0</v>
      </c>
    </row>
    <row r="476" spans="1:9" x14ac:dyDescent="0.25">
      <c r="A476" s="132">
        <v>16064186</v>
      </c>
      <c r="B476" s="135" t="s">
        <v>2788</v>
      </c>
      <c r="C476" s="135" t="s">
        <v>155</v>
      </c>
      <c r="D476" s="10">
        <v>30</v>
      </c>
      <c r="E476" s="10"/>
      <c r="F476" s="9">
        <v>0</v>
      </c>
      <c r="G476" s="9"/>
      <c r="H476" s="26">
        <f t="shared" si="16"/>
        <v>0</v>
      </c>
      <c r="I476" s="11">
        <f t="shared" si="17"/>
        <v>0</v>
      </c>
    </row>
    <row r="477" spans="1:9" x14ac:dyDescent="0.25">
      <c r="A477" s="132">
        <v>16064194</v>
      </c>
      <c r="B477" s="135" t="s">
        <v>2799</v>
      </c>
      <c r="C477" s="135" t="s">
        <v>236</v>
      </c>
      <c r="D477" s="10">
        <v>56</v>
      </c>
      <c r="E477" s="10"/>
      <c r="F477" s="9">
        <v>0</v>
      </c>
      <c r="G477" s="9"/>
      <c r="H477" s="26">
        <f t="shared" si="16"/>
        <v>0</v>
      </c>
      <c r="I477" s="11">
        <f t="shared" si="17"/>
        <v>0</v>
      </c>
    </row>
    <row r="478" spans="1:9" x14ac:dyDescent="0.25">
      <c r="A478" s="132">
        <v>16065336</v>
      </c>
      <c r="B478" s="135" t="s">
        <v>275</v>
      </c>
      <c r="C478" s="135" t="s">
        <v>276</v>
      </c>
      <c r="D478" s="10">
        <v>1</v>
      </c>
      <c r="E478" s="10"/>
      <c r="F478" s="9">
        <v>0</v>
      </c>
      <c r="G478" s="9"/>
      <c r="H478" s="26">
        <f t="shared" si="16"/>
        <v>0</v>
      </c>
      <c r="I478" s="11">
        <f t="shared" si="17"/>
        <v>0</v>
      </c>
    </row>
    <row r="479" spans="1:9" x14ac:dyDescent="0.25">
      <c r="A479" s="132">
        <v>16065344</v>
      </c>
      <c r="B479" s="135" t="s">
        <v>275</v>
      </c>
      <c r="C479" s="135" t="s">
        <v>276</v>
      </c>
      <c r="D479" s="10">
        <v>1</v>
      </c>
      <c r="E479" s="10"/>
      <c r="F479" s="9">
        <v>0</v>
      </c>
      <c r="G479" s="9"/>
      <c r="H479" s="26">
        <f t="shared" si="16"/>
        <v>0</v>
      </c>
      <c r="I479" s="11">
        <f t="shared" si="17"/>
        <v>0</v>
      </c>
    </row>
    <row r="480" spans="1:9" x14ac:dyDescent="0.25">
      <c r="A480" s="132">
        <v>16067967</v>
      </c>
      <c r="B480" s="135" t="s">
        <v>2807</v>
      </c>
      <c r="C480" s="135" t="s">
        <v>260</v>
      </c>
      <c r="D480" s="10">
        <v>84</v>
      </c>
      <c r="E480" s="10"/>
      <c r="F480" s="9">
        <v>0</v>
      </c>
      <c r="G480" s="9"/>
      <c r="H480" s="26">
        <f t="shared" si="16"/>
        <v>0</v>
      </c>
      <c r="I480" s="11">
        <f t="shared" si="17"/>
        <v>0</v>
      </c>
    </row>
    <row r="481" spans="1:9" x14ac:dyDescent="0.25">
      <c r="A481" s="132">
        <v>16067975</v>
      </c>
      <c r="B481" s="135" t="s">
        <v>225</v>
      </c>
      <c r="C481" s="135" t="s">
        <v>226</v>
      </c>
      <c r="D481" s="10">
        <v>1</v>
      </c>
      <c r="E481" s="10"/>
      <c r="F481" s="9">
        <v>0</v>
      </c>
      <c r="G481" s="9"/>
      <c r="H481" s="26">
        <f t="shared" si="16"/>
        <v>0</v>
      </c>
      <c r="I481" s="11">
        <f t="shared" si="17"/>
        <v>0</v>
      </c>
    </row>
    <row r="482" spans="1:9" x14ac:dyDescent="0.25">
      <c r="A482" s="132">
        <v>16068149</v>
      </c>
      <c r="B482" s="135" t="s">
        <v>2785</v>
      </c>
      <c r="C482" s="135" t="s">
        <v>123</v>
      </c>
      <c r="D482" s="10">
        <v>1</v>
      </c>
      <c r="E482" s="10"/>
      <c r="F482" s="9">
        <v>0</v>
      </c>
      <c r="G482" s="9"/>
      <c r="H482" s="26">
        <f t="shared" si="16"/>
        <v>0</v>
      </c>
      <c r="I482" s="11">
        <f t="shared" si="17"/>
        <v>0</v>
      </c>
    </row>
    <row r="483" spans="1:9" x14ac:dyDescent="0.25">
      <c r="A483" s="132">
        <v>16071336</v>
      </c>
      <c r="B483" s="135" t="s">
        <v>247</v>
      </c>
      <c r="C483" s="135" t="s">
        <v>248</v>
      </c>
      <c r="D483" s="10">
        <v>1</v>
      </c>
      <c r="E483" s="10"/>
      <c r="F483" s="9">
        <v>0</v>
      </c>
      <c r="G483" s="9"/>
      <c r="H483" s="26">
        <f t="shared" si="16"/>
        <v>0</v>
      </c>
      <c r="I483" s="11">
        <f t="shared" si="17"/>
        <v>0</v>
      </c>
    </row>
    <row r="484" spans="1:9" x14ac:dyDescent="0.25">
      <c r="A484" s="132">
        <v>16073770</v>
      </c>
      <c r="B484" s="135" t="s">
        <v>114</v>
      </c>
      <c r="C484" s="135" t="s">
        <v>115</v>
      </c>
      <c r="D484" s="10">
        <v>1</v>
      </c>
      <c r="E484" s="10"/>
      <c r="F484" s="9">
        <v>0</v>
      </c>
      <c r="G484" s="9"/>
      <c r="H484" s="26">
        <f t="shared" si="16"/>
        <v>0</v>
      </c>
      <c r="I484" s="11">
        <f t="shared" si="17"/>
        <v>0</v>
      </c>
    </row>
    <row r="485" spans="1:9" x14ac:dyDescent="0.25">
      <c r="A485" s="132">
        <v>16073789</v>
      </c>
      <c r="B485" s="135" t="s">
        <v>114</v>
      </c>
      <c r="C485" s="135" t="s">
        <v>115</v>
      </c>
      <c r="D485" s="10">
        <v>1</v>
      </c>
      <c r="E485" s="10"/>
      <c r="F485" s="9">
        <v>0</v>
      </c>
      <c r="G485" s="9"/>
      <c r="H485" s="26">
        <f t="shared" si="16"/>
        <v>0</v>
      </c>
      <c r="I485" s="11">
        <f t="shared" si="17"/>
        <v>0</v>
      </c>
    </row>
    <row r="486" spans="1:9" x14ac:dyDescent="0.25">
      <c r="A486" s="132">
        <v>16073797</v>
      </c>
      <c r="B486" s="135" t="s">
        <v>114</v>
      </c>
      <c r="C486" s="135" t="s">
        <v>115</v>
      </c>
      <c r="D486" s="10">
        <v>1</v>
      </c>
      <c r="E486" s="10"/>
      <c r="F486" s="9">
        <v>0</v>
      </c>
      <c r="G486" s="9"/>
      <c r="H486" s="26">
        <f t="shared" si="16"/>
        <v>0</v>
      </c>
      <c r="I486" s="11">
        <f t="shared" si="17"/>
        <v>0</v>
      </c>
    </row>
    <row r="487" spans="1:9" x14ac:dyDescent="0.25">
      <c r="A487" s="132">
        <v>16074203</v>
      </c>
      <c r="B487" s="135" t="s">
        <v>164</v>
      </c>
      <c r="C487" s="135" t="s">
        <v>165</v>
      </c>
      <c r="D487" s="10">
        <v>1</v>
      </c>
      <c r="E487" s="10"/>
      <c r="F487" s="9">
        <v>0</v>
      </c>
      <c r="G487" s="9"/>
      <c r="H487" s="26">
        <f t="shared" si="16"/>
        <v>0</v>
      </c>
      <c r="I487" s="11">
        <f t="shared" si="17"/>
        <v>0</v>
      </c>
    </row>
    <row r="488" spans="1:9" x14ac:dyDescent="0.25">
      <c r="A488" s="132">
        <v>16074211</v>
      </c>
      <c r="B488" s="135" t="s">
        <v>164</v>
      </c>
      <c r="C488" s="135" t="s">
        <v>165</v>
      </c>
      <c r="D488" s="10">
        <v>1</v>
      </c>
      <c r="E488" s="10"/>
      <c r="F488" s="9">
        <v>0</v>
      </c>
      <c r="G488" s="9"/>
      <c r="H488" s="26">
        <f t="shared" si="16"/>
        <v>0</v>
      </c>
      <c r="I488" s="11">
        <f t="shared" si="17"/>
        <v>0</v>
      </c>
    </row>
    <row r="489" spans="1:9" x14ac:dyDescent="0.25">
      <c r="A489" s="132">
        <v>16075420</v>
      </c>
      <c r="B489" s="135" t="s">
        <v>164</v>
      </c>
      <c r="C489" s="135" t="s">
        <v>165</v>
      </c>
      <c r="D489" s="10">
        <v>1</v>
      </c>
      <c r="E489" s="10"/>
      <c r="F489" s="9">
        <v>0</v>
      </c>
      <c r="G489" s="9"/>
      <c r="H489" s="26">
        <f t="shared" si="16"/>
        <v>0</v>
      </c>
      <c r="I489" s="11">
        <f t="shared" si="17"/>
        <v>0</v>
      </c>
    </row>
    <row r="490" spans="1:9" x14ac:dyDescent="0.25">
      <c r="A490" s="132">
        <v>16075439</v>
      </c>
      <c r="B490" s="135" t="s">
        <v>164</v>
      </c>
      <c r="C490" s="135" t="s">
        <v>165</v>
      </c>
      <c r="D490" s="10">
        <v>1</v>
      </c>
      <c r="E490" s="10"/>
      <c r="F490" s="9">
        <v>0</v>
      </c>
      <c r="G490" s="9"/>
      <c r="H490" s="26">
        <f t="shared" si="16"/>
        <v>0</v>
      </c>
      <c r="I490" s="11">
        <f t="shared" si="17"/>
        <v>0</v>
      </c>
    </row>
    <row r="491" spans="1:9" x14ac:dyDescent="0.25">
      <c r="A491" s="132">
        <v>16075447</v>
      </c>
      <c r="B491" s="135" t="s">
        <v>221</v>
      </c>
      <c r="C491" s="135" t="s">
        <v>222</v>
      </c>
      <c r="D491" s="10">
        <v>1</v>
      </c>
      <c r="E491" s="10"/>
      <c r="F491" s="9">
        <v>0</v>
      </c>
      <c r="G491" s="9"/>
      <c r="H491" s="26">
        <f t="shared" si="16"/>
        <v>0</v>
      </c>
      <c r="I491" s="11">
        <f t="shared" si="17"/>
        <v>0</v>
      </c>
    </row>
    <row r="492" spans="1:9" x14ac:dyDescent="0.25">
      <c r="A492" s="132">
        <v>16078764</v>
      </c>
      <c r="B492" s="135" t="s">
        <v>2804</v>
      </c>
      <c r="C492" s="135" t="s">
        <v>252</v>
      </c>
      <c r="D492" s="10">
        <v>56</v>
      </c>
      <c r="E492" s="10"/>
      <c r="F492" s="9">
        <v>0</v>
      </c>
      <c r="G492" s="9"/>
      <c r="H492" s="26">
        <f t="shared" si="16"/>
        <v>0</v>
      </c>
      <c r="I492" s="11">
        <f t="shared" si="17"/>
        <v>0</v>
      </c>
    </row>
    <row r="493" spans="1:9" x14ac:dyDescent="0.25">
      <c r="A493" s="132">
        <v>16078772</v>
      </c>
      <c r="B493" s="135" t="s">
        <v>2804</v>
      </c>
      <c r="C493" s="135" t="s">
        <v>252</v>
      </c>
      <c r="D493" s="10">
        <v>56</v>
      </c>
      <c r="E493" s="10"/>
      <c r="F493" s="9">
        <v>0</v>
      </c>
      <c r="G493" s="9"/>
      <c r="H493" s="26">
        <f t="shared" si="16"/>
        <v>0</v>
      </c>
      <c r="I493" s="11">
        <f t="shared" si="17"/>
        <v>0</v>
      </c>
    </row>
    <row r="494" spans="1:9" x14ac:dyDescent="0.25">
      <c r="A494" s="132">
        <v>16078780</v>
      </c>
      <c r="B494" s="135" t="s">
        <v>2804</v>
      </c>
      <c r="C494" s="135" t="s">
        <v>252</v>
      </c>
      <c r="D494" s="10">
        <v>56</v>
      </c>
      <c r="E494" s="10"/>
      <c r="F494" s="9">
        <v>0</v>
      </c>
      <c r="G494" s="9"/>
      <c r="H494" s="26">
        <f t="shared" si="16"/>
        <v>0</v>
      </c>
      <c r="I494" s="11">
        <f t="shared" si="17"/>
        <v>0</v>
      </c>
    </row>
    <row r="495" spans="1:9" x14ac:dyDescent="0.25">
      <c r="A495" s="132">
        <v>16078926</v>
      </c>
      <c r="B495" s="135" t="s">
        <v>221</v>
      </c>
      <c r="C495" s="135" t="s">
        <v>222</v>
      </c>
      <c r="D495" s="10">
        <v>1</v>
      </c>
      <c r="E495" s="10"/>
      <c r="F495" s="9">
        <v>0</v>
      </c>
      <c r="G495" s="9"/>
      <c r="H495" s="26">
        <f t="shared" si="16"/>
        <v>0</v>
      </c>
      <c r="I495" s="11">
        <f t="shared" si="17"/>
        <v>0</v>
      </c>
    </row>
    <row r="496" spans="1:9" x14ac:dyDescent="0.25">
      <c r="A496" s="132">
        <v>16081854</v>
      </c>
      <c r="B496" s="135" t="s">
        <v>2812</v>
      </c>
      <c r="C496" s="135" t="s">
        <v>278</v>
      </c>
      <c r="D496" s="10">
        <v>60</v>
      </c>
      <c r="E496" s="10"/>
      <c r="F496" s="9">
        <v>0</v>
      </c>
      <c r="G496" s="9"/>
      <c r="H496" s="26">
        <f t="shared" si="16"/>
        <v>0</v>
      </c>
      <c r="I496" s="11">
        <f t="shared" si="17"/>
        <v>0</v>
      </c>
    </row>
    <row r="497" spans="1:9" x14ac:dyDescent="0.25">
      <c r="A497" s="132">
        <v>16081862</v>
      </c>
      <c r="B497" s="135" t="s">
        <v>2812</v>
      </c>
      <c r="C497" s="135" t="s">
        <v>278</v>
      </c>
      <c r="D497" s="10">
        <v>60</v>
      </c>
      <c r="E497" s="10"/>
      <c r="F497" s="9">
        <v>0</v>
      </c>
      <c r="G497" s="9"/>
      <c r="H497" s="26">
        <f t="shared" si="16"/>
        <v>0</v>
      </c>
      <c r="I497" s="11">
        <f t="shared" si="17"/>
        <v>0</v>
      </c>
    </row>
    <row r="498" spans="1:9" x14ac:dyDescent="0.25">
      <c r="A498" s="132">
        <v>16085620</v>
      </c>
      <c r="B498" s="135" t="s">
        <v>2806</v>
      </c>
      <c r="C498" s="135" t="s">
        <v>258</v>
      </c>
      <c r="D498" s="10">
        <v>28</v>
      </c>
      <c r="E498" s="10"/>
      <c r="F498" s="9">
        <v>0</v>
      </c>
      <c r="G498" s="9"/>
      <c r="H498" s="26">
        <f t="shared" si="16"/>
        <v>0</v>
      </c>
      <c r="I498" s="11">
        <f t="shared" si="17"/>
        <v>0</v>
      </c>
    </row>
    <row r="499" spans="1:9" x14ac:dyDescent="0.25">
      <c r="A499" s="132">
        <v>16086031</v>
      </c>
      <c r="B499" s="135" t="s">
        <v>2796</v>
      </c>
      <c r="C499" s="135" t="s">
        <v>212</v>
      </c>
      <c r="D499" s="10">
        <v>60</v>
      </c>
      <c r="E499" s="10"/>
      <c r="F499" s="9">
        <v>0</v>
      </c>
      <c r="G499" s="9"/>
      <c r="H499" s="26">
        <f t="shared" si="16"/>
        <v>0</v>
      </c>
      <c r="I499" s="11">
        <f t="shared" si="17"/>
        <v>0</v>
      </c>
    </row>
    <row r="500" spans="1:9" x14ac:dyDescent="0.25">
      <c r="A500" s="132">
        <v>16089650</v>
      </c>
      <c r="B500" s="135" t="s">
        <v>148</v>
      </c>
      <c r="C500" s="135" t="s">
        <v>149</v>
      </c>
      <c r="D500" s="10">
        <v>5</v>
      </c>
      <c r="E500" s="10"/>
      <c r="F500" s="9">
        <v>0</v>
      </c>
      <c r="G500" s="9"/>
      <c r="H500" s="26">
        <f t="shared" si="16"/>
        <v>0</v>
      </c>
      <c r="I500" s="11">
        <f t="shared" si="17"/>
        <v>0</v>
      </c>
    </row>
    <row r="501" spans="1:9" x14ac:dyDescent="0.25">
      <c r="A501" s="132">
        <v>16089669</v>
      </c>
      <c r="B501" s="135" t="s">
        <v>148</v>
      </c>
      <c r="C501" s="135" t="s">
        <v>149</v>
      </c>
      <c r="D501" s="10">
        <v>5</v>
      </c>
      <c r="E501" s="10"/>
      <c r="F501" s="9">
        <v>0</v>
      </c>
      <c r="G501" s="9"/>
      <c r="H501" s="26">
        <f t="shared" si="16"/>
        <v>0</v>
      </c>
      <c r="I501" s="11">
        <f t="shared" si="17"/>
        <v>0</v>
      </c>
    </row>
    <row r="502" spans="1:9" x14ac:dyDescent="0.25">
      <c r="A502" s="132">
        <v>16089677</v>
      </c>
      <c r="B502" s="135" t="s">
        <v>148</v>
      </c>
      <c r="C502" s="135" t="s">
        <v>149</v>
      </c>
      <c r="D502" s="10">
        <v>5</v>
      </c>
      <c r="E502" s="10"/>
      <c r="F502" s="9">
        <v>0</v>
      </c>
      <c r="G502" s="9"/>
      <c r="H502" s="26">
        <f t="shared" si="16"/>
        <v>0</v>
      </c>
      <c r="I502" s="11">
        <f t="shared" si="17"/>
        <v>0</v>
      </c>
    </row>
    <row r="503" spans="1:9" x14ac:dyDescent="0.25">
      <c r="A503" s="132">
        <v>16089685</v>
      </c>
      <c r="B503" s="135" t="s">
        <v>148</v>
      </c>
      <c r="C503" s="135" t="s">
        <v>149</v>
      </c>
      <c r="D503" s="10">
        <v>5</v>
      </c>
      <c r="E503" s="10"/>
      <c r="F503" s="9">
        <v>0</v>
      </c>
      <c r="G503" s="9"/>
      <c r="H503" s="26">
        <f t="shared" si="16"/>
        <v>0</v>
      </c>
      <c r="I503" s="11">
        <f t="shared" si="17"/>
        <v>0</v>
      </c>
    </row>
    <row r="504" spans="1:9" x14ac:dyDescent="0.25">
      <c r="A504" s="132">
        <v>16089693</v>
      </c>
      <c r="B504" s="135" t="s">
        <v>148</v>
      </c>
      <c r="C504" s="135" t="s">
        <v>149</v>
      </c>
      <c r="D504" s="10">
        <v>5</v>
      </c>
      <c r="E504" s="10"/>
      <c r="F504" s="9">
        <v>0</v>
      </c>
      <c r="G504" s="9"/>
      <c r="H504" s="26">
        <f t="shared" si="16"/>
        <v>0</v>
      </c>
      <c r="I504" s="11">
        <f t="shared" si="17"/>
        <v>0</v>
      </c>
    </row>
    <row r="505" spans="1:9" x14ac:dyDescent="0.25">
      <c r="A505" s="132">
        <v>16089707</v>
      </c>
      <c r="B505" s="135" t="s">
        <v>148</v>
      </c>
      <c r="C505" s="135" t="s">
        <v>149</v>
      </c>
      <c r="D505" s="10">
        <v>5</v>
      </c>
      <c r="E505" s="10"/>
      <c r="F505" s="9">
        <v>0</v>
      </c>
      <c r="G505" s="9"/>
      <c r="H505" s="26">
        <f t="shared" si="16"/>
        <v>0</v>
      </c>
      <c r="I505" s="11">
        <f t="shared" si="17"/>
        <v>0</v>
      </c>
    </row>
    <row r="506" spans="1:9" x14ac:dyDescent="0.25">
      <c r="A506" s="132">
        <v>16102010</v>
      </c>
      <c r="B506" s="135" t="s">
        <v>196</v>
      </c>
      <c r="C506" s="135" t="s">
        <v>197</v>
      </c>
      <c r="D506" s="10">
        <v>60</v>
      </c>
      <c r="E506" s="10"/>
      <c r="F506" s="9">
        <v>0</v>
      </c>
      <c r="G506" s="9"/>
      <c r="H506" s="26">
        <f t="shared" si="16"/>
        <v>0</v>
      </c>
      <c r="I506" s="11">
        <f t="shared" si="17"/>
        <v>0</v>
      </c>
    </row>
    <row r="507" spans="1:9" x14ac:dyDescent="0.25">
      <c r="A507" s="132">
        <v>16102029</v>
      </c>
      <c r="B507" s="135" t="s">
        <v>196</v>
      </c>
      <c r="C507" s="135" t="s">
        <v>197</v>
      </c>
      <c r="D507" s="10">
        <v>30</v>
      </c>
      <c r="E507" s="10"/>
      <c r="F507" s="9">
        <v>0</v>
      </c>
      <c r="G507" s="9"/>
      <c r="H507" s="26">
        <f t="shared" si="16"/>
        <v>0</v>
      </c>
      <c r="I507" s="11">
        <f t="shared" si="17"/>
        <v>0</v>
      </c>
    </row>
    <row r="508" spans="1:9" x14ac:dyDescent="0.25">
      <c r="A508" s="132">
        <v>16105095</v>
      </c>
      <c r="B508" s="135" t="s">
        <v>2804</v>
      </c>
      <c r="C508" s="135" t="s">
        <v>252</v>
      </c>
      <c r="D508" s="10">
        <v>56</v>
      </c>
      <c r="E508" s="10"/>
      <c r="F508" s="9">
        <v>0</v>
      </c>
      <c r="G508" s="9"/>
      <c r="H508" s="26">
        <f t="shared" si="16"/>
        <v>0</v>
      </c>
      <c r="I508" s="11">
        <f t="shared" si="17"/>
        <v>0</v>
      </c>
    </row>
    <row r="509" spans="1:9" x14ac:dyDescent="0.25">
      <c r="A509" s="132">
        <v>16105109</v>
      </c>
      <c r="B509" s="135" t="s">
        <v>2804</v>
      </c>
      <c r="C509" s="135" t="s">
        <v>252</v>
      </c>
      <c r="D509" s="10">
        <v>56</v>
      </c>
      <c r="E509" s="10"/>
      <c r="F509" s="9">
        <v>0</v>
      </c>
      <c r="G509" s="9"/>
      <c r="H509" s="26">
        <f t="shared" si="16"/>
        <v>0</v>
      </c>
      <c r="I509" s="11">
        <f t="shared" si="17"/>
        <v>0</v>
      </c>
    </row>
    <row r="510" spans="1:9" x14ac:dyDescent="0.25">
      <c r="A510" s="132">
        <v>16105117</v>
      </c>
      <c r="B510" s="135" t="s">
        <v>2804</v>
      </c>
      <c r="C510" s="135" t="s">
        <v>252</v>
      </c>
      <c r="D510" s="10">
        <v>56</v>
      </c>
      <c r="E510" s="10"/>
      <c r="F510" s="9">
        <v>0</v>
      </c>
      <c r="G510" s="9"/>
      <c r="H510" s="26">
        <f t="shared" si="16"/>
        <v>0</v>
      </c>
      <c r="I510" s="11">
        <f t="shared" si="17"/>
        <v>0</v>
      </c>
    </row>
    <row r="511" spans="1:9" x14ac:dyDescent="0.25">
      <c r="A511" s="132">
        <v>16105265</v>
      </c>
      <c r="B511" s="135" t="s">
        <v>2799</v>
      </c>
      <c r="C511" s="135" t="s">
        <v>236</v>
      </c>
      <c r="D511" s="10">
        <v>56</v>
      </c>
      <c r="E511" s="10"/>
      <c r="F511" s="9">
        <v>0</v>
      </c>
      <c r="G511" s="9"/>
      <c r="H511" s="26">
        <f t="shared" si="16"/>
        <v>0</v>
      </c>
      <c r="I511" s="11">
        <f t="shared" si="17"/>
        <v>0</v>
      </c>
    </row>
    <row r="512" spans="1:9" x14ac:dyDescent="0.25">
      <c r="A512" s="132">
        <v>16105346</v>
      </c>
      <c r="B512" s="135" t="s">
        <v>2804</v>
      </c>
      <c r="C512" s="135" t="s">
        <v>252</v>
      </c>
      <c r="D512" s="10">
        <v>56</v>
      </c>
      <c r="E512" s="10"/>
      <c r="F512" s="9">
        <v>0</v>
      </c>
      <c r="G512" s="9"/>
      <c r="H512" s="26">
        <f t="shared" si="16"/>
        <v>0</v>
      </c>
      <c r="I512" s="11">
        <f t="shared" si="17"/>
        <v>0</v>
      </c>
    </row>
    <row r="513" spans="1:9" x14ac:dyDescent="0.25">
      <c r="A513" s="132">
        <v>16105362</v>
      </c>
      <c r="B513" s="135" t="s">
        <v>2804</v>
      </c>
      <c r="C513" s="135" t="s">
        <v>252</v>
      </c>
      <c r="D513" s="10">
        <v>56</v>
      </c>
      <c r="E513" s="10"/>
      <c r="F513" s="9">
        <v>0</v>
      </c>
      <c r="G513" s="9"/>
      <c r="H513" s="26">
        <f t="shared" si="16"/>
        <v>0</v>
      </c>
      <c r="I513" s="11">
        <f t="shared" si="17"/>
        <v>0</v>
      </c>
    </row>
    <row r="514" spans="1:9" x14ac:dyDescent="0.25">
      <c r="A514" s="132">
        <v>16105389</v>
      </c>
      <c r="B514" s="135" t="s">
        <v>2804</v>
      </c>
      <c r="C514" s="135" t="s">
        <v>252</v>
      </c>
      <c r="D514" s="10">
        <v>56</v>
      </c>
      <c r="E514" s="10"/>
      <c r="F514" s="9">
        <v>0</v>
      </c>
      <c r="G514" s="9"/>
      <c r="H514" s="26">
        <f t="shared" si="16"/>
        <v>0</v>
      </c>
      <c r="I514" s="11">
        <f t="shared" si="17"/>
        <v>0</v>
      </c>
    </row>
    <row r="515" spans="1:9" x14ac:dyDescent="0.25">
      <c r="A515" s="132">
        <v>16106881</v>
      </c>
      <c r="B515" s="135" t="s">
        <v>146</v>
      </c>
      <c r="C515" s="135" t="s">
        <v>147</v>
      </c>
      <c r="D515" s="10">
        <v>1</v>
      </c>
      <c r="E515" s="10"/>
      <c r="F515" s="9">
        <v>0</v>
      </c>
      <c r="G515" s="9"/>
      <c r="H515" s="26">
        <f t="shared" si="16"/>
        <v>0</v>
      </c>
      <c r="I515" s="11">
        <f t="shared" si="17"/>
        <v>0</v>
      </c>
    </row>
    <row r="516" spans="1:9" x14ac:dyDescent="0.25">
      <c r="A516" s="132">
        <v>16106903</v>
      </c>
      <c r="B516" s="135" t="s">
        <v>146</v>
      </c>
      <c r="C516" s="135" t="s">
        <v>147</v>
      </c>
      <c r="D516" s="10">
        <v>1</v>
      </c>
      <c r="E516" s="10"/>
      <c r="F516" s="9">
        <v>0</v>
      </c>
      <c r="G516" s="9"/>
      <c r="H516" s="26">
        <f t="shared" si="16"/>
        <v>0</v>
      </c>
      <c r="I516" s="11">
        <f t="shared" si="17"/>
        <v>0</v>
      </c>
    </row>
    <row r="517" spans="1:9" x14ac:dyDescent="0.25">
      <c r="A517" s="132">
        <v>16106946</v>
      </c>
      <c r="B517" s="135" t="s">
        <v>2813</v>
      </c>
      <c r="C517" s="135" t="s">
        <v>280</v>
      </c>
      <c r="D517" s="10">
        <v>100</v>
      </c>
      <c r="E517" s="10"/>
      <c r="F517" s="9">
        <v>0</v>
      </c>
      <c r="G517" s="9"/>
      <c r="H517" s="26">
        <f t="shared" si="16"/>
        <v>0</v>
      </c>
      <c r="I517" s="11">
        <f t="shared" si="17"/>
        <v>0</v>
      </c>
    </row>
    <row r="518" spans="1:9" x14ac:dyDescent="0.25">
      <c r="A518" s="132">
        <v>16113179</v>
      </c>
      <c r="B518" s="135" t="s">
        <v>281</v>
      </c>
      <c r="C518" s="135" t="s">
        <v>282</v>
      </c>
      <c r="D518" s="10">
        <v>1</v>
      </c>
      <c r="E518" s="10"/>
      <c r="F518" s="9">
        <v>0</v>
      </c>
      <c r="G518" s="9"/>
      <c r="H518" s="26">
        <f t="shared" si="16"/>
        <v>0</v>
      </c>
      <c r="I518" s="11">
        <f t="shared" si="17"/>
        <v>0</v>
      </c>
    </row>
    <row r="519" spans="1:9" x14ac:dyDescent="0.25">
      <c r="A519" s="132">
        <v>16113187</v>
      </c>
      <c r="B519" s="135" t="s">
        <v>281</v>
      </c>
      <c r="C519" s="135" t="s">
        <v>282</v>
      </c>
      <c r="D519" s="10">
        <v>1</v>
      </c>
      <c r="E519" s="10"/>
      <c r="F519" s="9">
        <v>0</v>
      </c>
      <c r="G519" s="9"/>
      <c r="H519" s="26">
        <f t="shared" si="16"/>
        <v>0</v>
      </c>
      <c r="I519" s="11">
        <f t="shared" si="17"/>
        <v>0</v>
      </c>
    </row>
    <row r="520" spans="1:9" x14ac:dyDescent="0.25">
      <c r="A520" s="132">
        <v>16116658</v>
      </c>
      <c r="B520" s="135" t="s">
        <v>114</v>
      </c>
      <c r="C520" s="135" t="s">
        <v>115</v>
      </c>
      <c r="D520" s="10">
        <v>1</v>
      </c>
      <c r="E520" s="10"/>
      <c r="F520" s="9">
        <v>0</v>
      </c>
      <c r="G520" s="9"/>
      <c r="H520" s="26">
        <f t="shared" si="16"/>
        <v>0</v>
      </c>
      <c r="I520" s="11">
        <f t="shared" si="17"/>
        <v>0</v>
      </c>
    </row>
    <row r="521" spans="1:9" x14ac:dyDescent="0.25">
      <c r="A521" s="132">
        <v>16148231</v>
      </c>
      <c r="B521" s="135" t="s">
        <v>170</v>
      </c>
      <c r="C521" s="135" t="s">
        <v>171</v>
      </c>
      <c r="D521" s="10">
        <v>21</v>
      </c>
      <c r="E521" s="10"/>
      <c r="F521" s="9">
        <v>0</v>
      </c>
      <c r="G521" s="9"/>
      <c r="H521" s="26">
        <f t="shared" si="16"/>
        <v>0</v>
      </c>
      <c r="I521" s="11">
        <f t="shared" si="17"/>
        <v>0</v>
      </c>
    </row>
    <row r="522" spans="1:9" x14ac:dyDescent="0.25">
      <c r="A522" s="132">
        <v>16148258</v>
      </c>
      <c r="B522" s="135" t="s">
        <v>170</v>
      </c>
      <c r="C522" s="135" t="s">
        <v>171</v>
      </c>
      <c r="D522" s="10">
        <v>21</v>
      </c>
      <c r="E522" s="10"/>
      <c r="F522" s="9">
        <v>0</v>
      </c>
      <c r="G522" s="9"/>
      <c r="H522" s="26">
        <f t="shared" si="16"/>
        <v>0</v>
      </c>
      <c r="I522" s="11">
        <f t="shared" si="17"/>
        <v>0</v>
      </c>
    </row>
    <row r="523" spans="1:9" x14ac:dyDescent="0.25">
      <c r="A523" s="132">
        <v>16149106</v>
      </c>
      <c r="B523" s="135" t="s">
        <v>116</v>
      </c>
      <c r="C523" s="135" t="s">
        <v>117</v>
      </c>
      <c r="D523" s="10">
        <v>10</v>
      </c>
      <c r="E523" s="10"/>
      <c r="F523" s="9">
        <v>0</v>
      </c>
      <c r="G523" s="9"/>
      <c r="H523" s="26">
        <f t="shared" si="16"/>
        <v>0</v>
      </c>
      <c r="I523" s="11">
        <f t="shared" si="17"/>
        <v>0</v>
      </c>
    </row>
    <row r="524" spans="1:9" x14ac:dyDescent="0.25">
      <c r="A524" s="132">
        <v>16149416</v>
      </c>
      <c r="B524" s="135" t="s">
        <v>2814</v>
      </c>
      <c r="C524" s="135" t="s">
        <v>284</v>
      </c>
      <c r="D524" s="10">
        <v>150</v>
      </c>
      <c r="E524" s="10"/>
      <c r="F524" s="9">
        <v>0</v>
      </c>
      <c r="G524" s="9"/>
      <c r="H524" s="26">
        <f t="shared" si="16"/>
        <v>0</v>
      </c>
      <c r="I524" s="11">
        <f t="shared" si="17"/>
        <v>0</v>
      </c>
    </row>
    <row r="525" spans="1:9" x14ac:dyDescent="0.25">
      <c r="A525" s="132">
        <v>16150260</v>
      </c>
      <c r="B525" s="135" t="s">
        <v>128</v>
      </c>
      <c r="C525" s="135" t="s">
        <v>129</v>
      </c>
      <c r="D525" s="10">
        <v>1</v>
      </c>
      <c r="E525" s="10"/>
      <c r="F525" s="9">
        <v>0</v>
      </c>
      <c r="G525" s="9"/>
      <c r="H525" s="26">
        <f t="shared" si="16"/>
        <v>0</v>
      </c>
      <c r="I525" s="11">
        <f t="shared" si="17"/>
        <v>0</v>
      </c>
    </row>
    <row r="526" spans="1:9" x14ac:dyDescent="0.25">
      <c r="A526" s="132">
        <v>16156846</v>
      </c>
      <c r="B526" s="135" t="s">
        <v>247</v>
      </c>
      <c r="C526" s="135" t="s">
        <v>248</v>
      </c>
      <c r="D526" s="10">
        <v>1</v>
      </c>
      <c r="E526" s="10"/>
      <c r="F526" s="9">
        <v>0</v>
      </c>
      <c r="G526" s="9"/>
      <c r="H526" s="26">
        <f t="shared" si="16"/>
        <v>0</v>
      </c>
      <c r="I526" s="11">
        <f t="shared" si="17"/>
        <v>0</v>
      </c>
    </row>
    <row r="527" spans="1:9" x14ac:dyDescent="0.25">
      <c r="A527" s="132">
        <v>16157656</v>
      </c>
      <c r="B527" s="135" t="s">
        <v>128</v>
      </c>
      <c r="C527" s="135" t="s">
        <v>129</v>
      </c>
      <c r="D527" s="10">
        <v>1</v>
      </c>
      <c r="E527" s="10"/>
      <c r="F527" s="9">
        <v>0</v>
      </c>
      <c r="G527" s="9"/>
      <c r="H527" s="26">
        <f t="shared" ref="H527:H590" si="18">E527/D527</f>
        <v>0</v>
      </c>
      <c r="I527" s="11">
        <f t="shared" ref="I527:I590" si="19">IFERROR(G527/H527,0)</f>
        <v>0</v>
      </c>
    </row>
    <row r="528" spans="1:9" x14ac:dyDescent="0.25">
      <c r="A528" s="132">
        <v>16159853</v>
      </c>
      <c r="B528" s="135" t="s">
        <v>2805</v>
      </c>
      <c r="C528" s="135" t="s">
        <v>256</v>
      </c>
      <c r="D528" s="10">
        <v>120</v>
      </c>
      <c r="E528" s="10"/>
      <c r="F528" s="9">
        <v>0</v>
      </c>
      <c r="G528" s="9"/>
      <c r="H528" s="26">
        <f t="shared" si="18"/>
        <v>0</v>
      </c>
      <c r="I528" s="11">
        <f t="shared" si="19"/>
        <v>0</v>
      </c>
    </row>
    <row r="529" spans="1:9" x14ac:dyDescent="0.25">
      <c r="A529" s="132">
        <v>16161661</v>
      </c>
      <c r="B529" s="135" t="s">
        <v>2787</v>
      </c>
      <c r="C529" s="135" t="s">
        <v>143</v>
      </c>
      <c r="D529" s="10">
        <v>1</v>
      </c>
      <c r="E529" s="10"/>
      <c r="F529" s="9">
        <v>0</v>
      </c>
      <c r="G529" s="9"/>
      <c r="H529" s="26">
        <f t="shared" si="18"/>
        <v>0</v>
      </c>
      <c r="I529" s="11">
        <f t="shared" si="19"/>
        <v>0</v>
      </c>
    </row>
    <row r="530" spans="1:9" x14ac:dyDescent="0.25">
      <c r="A530" s="132">
        <v>16164644</v>
      </c>
      <c r="B530" s="135" t="s">
        <v>2807</v>
      </c>
      <c r="C530" s="135" t="s">
        <v>260</v>
      </c>
      <c r="D530" s="10">
        <v>84</v>
      </c>
      <c r="E530" s="10"/>
      <c r="F530" s="9">
        <v>0</v>
      </c>
      <c r="G530" s="9"/>
      <c r="H530" s="26">
        <f t="shared" si="18"/>
        <v>0</v>
      </c>
      <c r="I530" s="11">
        <f t="shared" si="19"/>
        <v>0</v>
      </c>
    </row>
    <row r="531" spans="1:9" x14ac:dyDescent="0.25">
      <c r="A531" s="132">
        <v>16168070</v>
      </c>
      <c r="B531" s="135" t="s">
        <v>180</v>
      </c>
      <c r="C531" s="135" t="s">
        <v>181</v>
      </c>
      <c r="D531" s="10">
        <v>1</v>
      </c>
      <c r="E531" s="10"/>
      <c r="F531" s="9">
        <v>0</v>
      </c>
      <c r="G531" s="9"/>
      <c r="H531" s="26">
        <f t="shared" si="18"/>
        <v>0</v>
      </c>
      <c r="I531" s="11">
        <f t="shared" si="19"/>
        <v>0</v>
      </c>
    </row>
    <row r="532" spans="1:9" x14ac:dyDescent="0.25">
      <c r="A532" s="132">
        <v>16174941</v>
      </c>
      <c r="B532" s="135" t="s">
        <v>2800</v>
      </c>
      <c r="C532" s="135" t="s">
        <v>218</v>
      </c>
      <c r="D532" s="10">
        <v>28</v>
      </c>
      <c r="E532" s="10"/>
      <c r="F532" s="9">
        <v>0</v>
      </c>
      <c r="G532" s="9"/>
      <c r="H532" s="26">
        <f t="shared" si="18"/>
        <v>0</v>
      </c>
      <c r="I532" s="11">
        <f t="shared" si="19"/>
        <v>0</v>
      </c>
    </row>
    <row r="533" spans="1:9" x14ac:dyDescent="0.25">
      <c r="A533" s="132">
        <v>16175433</v>
      </c>
      <c r="B533" s="135" t="s">
        <v>150</v>
      </c>
      <c r="C533" s="135" t="s">
        <v>151</v>
      </c>
      <c r="D533" s="10">
        <v>1</v>
      </c>
      <c r="E533" s="10"/>
      <c r="F533" s="9">
        <v>0</v>
      </c>
      <c r="G533" s="9"/>
      <c r="H533" s="26">
        <f t="shared" si="18"/>
        <v>0</v>
      </c>
      <c r="I533" s="11">
        <f t="shared" si="19"/>
        <v>0</v>
      </c>
    </row>
    <row r="534" spans="1:9" x14ac:dyDescent="0.25">
      <c r="A534" s="132">
        <v>16181247</v>
      </c>
      <c r="B534" s="135" t="s">
        <v>124</v>
      </c>
      <c r="C534" s="135" t="s">
        <v>125</v>
      </c>
      <c r="D534" s="10">
        <v>1</v>
      </c>
      <c r="E534" s="10"/>
      <c r="F534" s="9">
        <v>0</v>
      </c>
      <c r="G534" s="9"/>
      <c r="H534" s="26">
        <f t="shared" si="18"/>
        <v>0</v>
      </c>
      <c r="I534" s="11">
        <f t="shared" si="19"/>
        <v>0</v>
      </c>
    </row>
    <row r="535" spans="1:9" x14ac:dyDescent="0.25">
      <c r="A535" s="132">
        <v>16181255</v>
      </c>
      <c r="B535" s="135" t="s">
        <v>150</v>
      </c>
      <c r="C535" s="135" t="s">
        <v>151</v>
      </c>
      <c r="D535" s="10">
        <v>1</v>
      </c>
      <c r="E535" s="10"/>
      <c r="F535" s="9">
        <v>0</v>
      </c>
      <c r="G535" s="9"/>
      <c r="H535" s="26">
        <f t="shared" si="18"/>
        <v>0</v>
      </c>
      <c r="I535" s="11">
        <f t="shared" si="19"/>
        <v>0</v>
      </c>
    </row>
    <row r="536" spans="1:9" x14ac:dyDescent="0.25">
      <c r="A536" s="132">
        <v>16181271</v>
      </c>
      <c r="B536" s="135" t="s">
        <v>124</v>
      </c>
      <c r="C536" s="135" t="s">
        <v>125</v>
      </c>
      <c r="D536" s="10">
        <v>2</v>
      </c>
      <c r="E536" s="10"/>
      <c r="F536" s="9">
        <v>0</v>
      </c>
      <c r="G536" s="9"/>
      <c r="H536" s="26">
        <f t="shared" si="18"/>
        <v>0</v>
      </c>
      <c r="I536" s="11">
        <f t="shared" si="19"/>
        <v>0</v>
      </c>
    </row>
    <row r="537" spans="1:9" x14ac:dyDescent="0.25">
      <c r="A537" s="132">
        <v>16181301</v>
      </c>
      <c r="B537" s="135" t="s">
        <v>287</v>
      </c>
      <c r="C537" s="135" t="s">
        <v>288</v>
      </c>
      <c r="D537" s="10">
        <v>120</v>
      </c>
      <c r="E537" s="10"/>
      <c r="F537" s="9">
        <v>0</v>
      </c>
      <c r="G537" s="9"/>
      <c r="H537" s="26">
        <f t="shared" si="18"/>
        <v>0</v>
      </c>
      <c r="I537" s="11">
        <f t="shared" si="19"/>
        <v>0</v>
      </c>
    </row>
    <row r="538" spans="1:9" x14ac:dyDescent="0.25">
      <c r="A538" s="132">
        <v>16182162</v>
      </c>
      <c r="B538" s="135" t="s">
        <v>2815</v>
      </c>
      <c r="C538" s="135" t="s">
        <v>290</v>
      </c>
      <c r="D538" s="10">
        <v>30</v>
      </c>
      <c r="E538" s="10"/>
      <c r="F538" s="9">
        <v>0</v>
      </c>
      <c r="G538" s="9"/>
      <c r="H538" s="26">
        <f t="shared" si="18"/>
        <v>0</v>
      </c>
      <c r="I538" s="11">
        <f t="shared" si="19"/>
        <v>0</v>
      </c>
    </row>
    <row r="539" spans="1:9" x14ac:dyDescent="0.25">
      <c r="A539" s="132">
        <v>16182170</v>
      </c>
      <c r="B539" s="135" t="s">
        <v>2815</v>
      </c>
      <c r="C539" s="135" t="s">
        <v>290</v>
      </c>
      <c r="D539" s="10">
        <v>30</v>
      </c>
      <c r="E539" s="10"/>
      <c r="F539" s="9">
        <v>0</v>
      </c>
      <c r="G539" s="9"/>
      <c r="H539" s="26">
        <f t="shared" si="18"/>
        <v>0</v>
      </c>
      <c r="I539" s="11">
        <f t="shared" si="19"/>
        <v>0</v>
      </c>
    </row>
    <row r="540" spans="1:9" x14ac:dyDescent="0.25">
      <c r="A540" s="132">
        <v>16182189</v>
      </c>
      <c r="B540" s="135" t="s">
        <v>204</v>
      </c>
      <c r="C540" s="135" t="s">
        <v>205</v>
      </c>
      <c r="D540" s="10">
        <v>1</v>
      </c>
      <c r="E540" s="10"/>
      <c r="F540" s="9">
        <v>0</v>
      </c>
      <c r="G540" s="9"/>
      <c r="H540" s="26">
        <f t="shared" si="18"/>
        <v>0</v>
      </c>
      <c r="I540" s="11">
        <f t="shared" si="19"/>
        <v>0</v>
      </c>
    </row>
    <row r="541" spans="1:9" x14ac:dyDescent="0.25">
      <c r="A541" s="132">
        <v>16184300</v>
      </c>
      <c r="B541" s="135" t="s">
        <v>2794</v>
      </c>
      <c r="C541" s="135" t="s">
        <v>141</v>
      </c>
      <c r="D541" s="10">
        <v>30</v>
      </c>
      <c r="E541" s="10"/>
      <c r="F541" s="9">
        <v>0</v>
      </c>
      <c r="G541" s="9"/>
      <c r="H541" s="26">
        <f t="shared" si="18"/>
        <v>0</v>
      </c>
      <c r="I541" s="11">
        <f t="shared" si="19"/>
        <v>0</v>
      </c>
    </row>
    <row r="542" spans="1:9" x14ac:dyDescent="0.25">
      <c r="A542" s="132">
        <v>16190068</v>
      </c>
      <c r="B542" s="135" t="s">
        <v>172</v>
      </c>
      <c r="C542" s="135" t="s">
        <v>173</v>
      </c>
      <c r="D542" s="10">
        <v>1</v>
      </c>
      <c r="E542" s="10"/>
      <c r="F542" s="9">
        <v>0</v>
      </c>
      <c r="G542" s="9"/>
      <c r="H542" s="26">
        <f t="shared" si="18"/>
        <v>0</v>
      </c>
      <c r="I542" s="11">
        <f t="shared" si="19"/>
        <v>0</v>
      </c>
    </row>
    <row r="543" spans="1:9" x14ac:dyDescent="0.25">
      <c r="A543" s="132">
        <v>16192532</v>
      </c>
      <c r="B543" s="135" t="s">
        <v>271</v>
      </c>
      <c r="C543" s="135" t="s">
        <v>272</v>
      </c>
      <c r="D543" s="10">
        <v>1</v>
      </c>
      <c r="E543" s="10"/>
      <c r="F543" s="9">
        <v>0</v>
      </c>
      <c r="G543" s="9"/>
      <c r="H543" s="26">
        <f t="shared" si="18"/>
        <v>0</v>
      </c>
      <c r="I543" s="11">
        <f t="shared" si="19"/>
        <v>0</v>
      </c>
    </row>
    <row r="544" spans="1:9" x14ac:dyDescent="0.25">
      <c r="A544" s="132">
        <v>16193113</v>
      </c>
      <c r="B544" s="135" t="s">
        <v>2799</v>
      </c>
      <c r="C544" s="135" t="s">
        <v>236</v>
      </c>
      <c r="D544" s="10">
        <v>56</v>
      </c>
      <c r="E544" s="10"/>
      <c r="F544" s="9">
        <v>0</v>
      </c>
      <c r="G544" s="9"/>
      <c r="H544" s="26">
        <f t="shared" si="18"/>
        <v>0</v>
      </c>
      <c r="I544" s="11">
        <f t="shared" si="19"/>
        <v>0</v>
      </c>
    </row>
    <row r="545" spans="1:9" x14ac:dyDescent="0.25">
      <c r="A545" s="132">
        <v>16193148</v>
      </c>
      <c r="B545" s="135" t="s">
        <v>2816</v>
      </c>
      <c r="C545" s="135" t="s">
        <v>292</v>
      </c>
      <c r="D545" s="10">
        <v>1</v>
      </c>
      <c r="E545" s="10"/>
      <c r="F545" s="9">
        <v>0</v>
      </c>
      <c r="G545" s="9"/>
      <c r="H545" s="26">
        <f t="shared" si="18"/>
        <v>0</v>
      </c>
      <c r="I545" s="11">
        <f t="shared" si="19"/>
        <v>0</v>
      </c>
    </row>
    <row r="546" spans="1:9" x14ac:dyDescent="0.25">
      <c r="A546" s="132">
        <v>16193164</v>
      </c>
      <c r="B546" s="135" t="s">
        <v>2799</v>
      </c>
      <c r="C546" s="135" t="s">
        <v>236</v>
      </c>
      <c r="D546" s="10">
        <v>56</v>
      </c>
      <c r="E546" s="10"/>
      <c r="F546" s="9">
        <v>0</v>
      </c>
      <c r="G546" s="9"/>
      <c r="H546" s="26">
        <f t="shared" si="18"/>
        <v>0</v>
      </c>
      <c r="I546" s="11">
        <f t="shared" si="19"/>
        <v>0</v>
      </c>
    </row>
    <row r="547" spans="1:9" x14ac:dyDescent="0.25">
      <c r="A547" s="132">
        <v>16194543</v>
      </c>
      <c r="B547" s="135" t="s">
        <v>2817</v>
      </c>
      <c r="C547" s="135" t="s">
        <v>294</v>
      </c>
      <c r="D547" s="10">
        <v>6</v>
      </c>
      <c r="E547" s="10"/>
      <c r="F547" s="9">
        <v>0</v>
      </c>
      <c r="G547" s="9"/>
      <c r="H547" s="26">
        <f t="shared" si="18"/>
        <v>0</v>
      </c>
      <c r="I547" s="11">
        <f t="shared" si="19"/>
        <v>0</v>
      </c>
    </row>
    <row r="548" spans="1:9" x14ac:dyDescent="0.25">
      <c r="A548" s="132">
        <v>16194551</v>
      </c>
      <c r="B548" s="135" t="s">
        <v>2817</v>
      </c>
      <c r="C548" s="135" t="s">
        <v>294</v>
      </c>
      <c r="D548" s="10">
        <v>6</v>
      </c>
      <c r="E548" s="10"/>
      <c r="F548" s="9">
        <v>0</v>
      </c>
      <c r="G548" s="9"/>
      <c r="H548" s="26">
        <f t="shared" si="18"/>
        <v>0</v>
      </c>
      <c r="I548" s="11">
        <f t="shared" si="19"/>
        <v>0</v>
      </c>
    </row>
    <row r="549" spans="1:9" x14ac:dyDescent="0.25">
      <c r="A549" s="132">
        <v>16194578</v>
      </c>
      <c r="B549" s="135" t="s">
        <v>2817</v>
      </c>
      <c r="C549" s="135" t="s">
        <v>294</v>
      </c>
      <c r="D549" s="10">
        <v>6</v>
      </c>
      <c r="E549" s="10"/>
      <c r="F549" s="9">
        <v>0</v>
      </c>
      <c r="G549" s="9"/>
      <c r="H549" s="26">
        <f t="shared" si="18"/>
        <v>0</v>
      </c>
      <c r="I549" s="11">
        <f t="shared" si="19"/>
        <v>0</v>
      </c>
    </row>
    <row r="550" spans="1:9" x14ac:dyDescent="0.25">
      <c r="A550" s="132">
        <v>16198999</v>
      </c>
      <c r="B550" s="135" t="s">
        <v>196</v>
      </c>
      <c r="C550" s="135" t="s">
        <v>197</v>
      </c>
      <c r="D550" s="10">
        <v>100</v>
      </c>
      <c r="E550" s="10"/>
      <c r="F550" s="9">
        <v>0</v>
      </c>
      <c r="G550" s="9"/>
      <c r="H550" s="26">
        <f t="shared" si="18"/>
        <v>0</v>
      </c>
      <c r="I550" s="11">
        <f t="shared" si="19"/>
        <v>0</v>
      </c>
    </row>
    <row r="551" spans="1:9" x14ac:dyDescent="0.25">
      <c r="A551" s="132">
        <v>16199111</v>
      </c>
      <c r="B551" s="135" t="s">
        <v>287</v>
      </c>
      <c r="C551" s="135" t="s">
        <v>288</v>
      </c>
      <c r="D551" s="10">
        <v>120</v>
      </c>
      <c r="E551" s="10"/>
      <c r="F551" s="9">
        <v>0</v>
      </c>
      <c r="G551" s="9"/>
      <c r="H551" s="26">
        <f t="shared" si="18"/>
        <v>0</v>
      </c>
      <c r="I551" s="11">
        <f t="shared" si="19"/>
        <v>0</v>
      </c>
    </row>
    <row r="552" spans="1:9" x14ac:dyDescent="0.25">
      <c r="A552" s="132">
        <v>16200187</v>
      </c>
      <c r="B552" s="135" t="s">
        <v>2808</v>
      </c>
      <c r="C552" s="135" t="s">
        <v>264</v>
      </c>
      <c r="D552" s="10">
        <v>28</v>
      </c>
      <c r="E552" s="10"/>
      <c r="F552" s="9">
        <v>0</v>
      </c>
      <c r="G552" s="9"/>
      <c r="H552" s="26">
        <f t="shared" si="18"/>
        <v>0</v>
      </c>
      <c r="I552" s="11">
        <f t="shared" si="19"/>
        <v>0</v>
      </c>
    </row>
    <row r="553" spans="1:9" x14ac:dyDescent="0.25">
      <c r="A553" s="132">
        <v>16201140</v>
      </c>
      <c r="B553" s="135" t="s">
        <v>2808</v>
      </c>
      <c r="C553" s="135" t="s">
        <v>264</v>
      </c>
      <c r="D553" s="10">
        <v>28</v>
      </c>
      <c r="E553" s="10"/>
      <c r="F553" s="9">
        <v>0</v>
      </c>
      <c r="G553" s="9"/>
      <c r="H553" s="26">
        <f t="shared" si="18"/>
        <v>0</v>
      </c>
      <c r="I553" s="11">
        <f t="shared" si="19"/>
        <v>0</v>
      </c>
    </row>
    <row r="554" spans="1:9" x14ac:dyDescent="0.25">
      <c r="A554" s="132">
        <v>16210301</v>
      </c>
      <c r="B554" s="135" t="s">
        <v>2818</v>
      </c>
      <c r="C554" s="135" t="s">
        <v>296</v>
      </c>
      <c r="D554" s="10">
        <v>30</v>
      </c>
      <c r="E554" s="10"/>
      <c r="F554" s="9">
        <v>0</v>
      </c>
      <c r="G554" s="9"/>
      <c r="H554" s="26">
        <f t="shared" si="18"/>
        <v>0</v>
      </c>
      <c r="I554" s="11">
        <f t="shared" si="19"/>
        <v>0</v>
      </c>
    </row>
    <row r="555" spans="1:9" x14ac:dyDescent="0.25">
      <c r="A555" s="132">
        <v>16211367</v>
      </c>
      <c r="B555" s="135" t="s">
        <v>297</v>
      </c>
      <c r="C555" s="135" t="s">
        <v>298</v>
      </c>
      <c r="D555" s="10">
        <v>1</v>
      </c>
      <c r="E555" s="10"/>
      <c r="F555" s="9">
        <v>0</v>
      </c>
      <c r="G555" s="9"/>
      <c r="H555" s="26">
        <f t="shared" si="18"/>
        <v>0</v>
      </c>
      <c r="I555" s="11">
        <f t="shared" si="19"/>
        <v>0</v>
      </c>
    </row>
    <row r="556" spans="1:9" x14ac:dyDescent="0.25">
      <c r="A556" s="132">
        <v>16211677</v>
      </c>
      <c r="B556" s="135" t="s">
        <v>2818</v>
      </c>
      <c r="C556" s="135" t="s">
        <v>296</v>
      </c>
      <c r="D556" s="10">
        <v>30</v>
      </c>
      <c r="E556" s="10"/>
      <c r="F556" s="9">
        <v>0</v>
      </c>
      <c r="G556" s="9"/>
      <c r="H556" s="26">
        <f t="shared" si="18"/>
        <v>0</v>
      </c>
      <c r="I556" s="11">
        <f t="shared" si="19"/>
        <v>0</v>
      </c>
    </row>
    <row r="557" spans="1:9" x14ac:dyDescent="0.25">
      <c r="A557" s="132">
        <v>16212932</v>
      </c>
      <c r="B557" s="135" t="s">
        <v>2785</v>
      </c>
      <c r="C557" s="135" t="s">
        <v>123</v>
      </c>
      <c r="D557" s="10">
        <v>10</v>
      </c>
      <c r="E557" s="10"/>
      <c r="F557" s="9">
        <v>0</v>
      </c>
      <c r="G557" s="9"/>
      <c r="H557" s="26">
        <f t="shared" si="18"/>
        <v>0</v>
      </c>
      <c r="I557" s="11">
        <f t="shared" si="19"/>
        <v>0</v>
      </c>
    </row>
    <row r="558" spans="1:9" x14ac:dyDescent="0.25">
      <c r="A558" s="132">
        <v>16219481</v>
      </c>
      <c r="B558" s="135" t="s">
        <v>223</v>
      </c>
      <c r="C558" s="135" t="s">
        <v>224</v>
      </c>
      <c r="D558" s="10">
        <v>5</v>
      </c>
      <c r="E558" s="10"/>
      <c r="F558" s="9">
        <v>0</v>
      </c>
      <c r="G558" s="9"/>
      <c r="H558" s="26">
        <f t="shared" si="18"/>
        <v>0</v>
      </c>
      <c r="I558" s="11">
        <f t="shared" si="19"/>
        <v>0</v>
      </c>
    </row>
    <row r="559" spans="1:9" x14ac:dyDescent="0.25">
      <c r="A559" s="132">
        <v>16219503</v>
      </c>
      <c r="B559" s="135" t="s">
        <v>223</v>
      </c>
      <c r="C559" s="135" t="s">
        <v>224</v>
      </c>
      <c r="D559" s="10">
        <v>5</v>
      </c>
      <c r="E559" s="10"/>
      <c r="F559" s="9">
        <v>0</v>
      </c>
      <c r="G559" s="9"/>
      <c r="H559" s="26">
        <f t="shared" si="18"/>
        <v>0</v>
      </c>
      <c r="I559" s="11">
        <f t="shared" si="19"/>
        <v>0</v>
      </c>
    </row>
    <row r="560" spans="1:9" x14ac:dyDescent="0.25">
      <c r="A560" s="132">
        <v>16219813</v>
      </c>
      <c r="B560" s="135" t="s">
        <v>170</v>
      </c>
      <c r="C560" s="135" t="s">
        <v>171</v>
      </c>
      <c r="D560" s="10">
        <v>21</v>
      </c>
      <c r="E560" s="10"/>
      <c r="F560" s="9">
        <v>0</v>
      </c>
      <c r="G560" s="9"/>
      <c r="H560" s="26">
        <f t="shared" si="18"/>
        <v>0</v>
      </c>
      <c r="I560" s="11">
        <f t="shared" si="19"/>
        <v>0</v>
      </c>
    </row>
    <row r="561" spans="1:9" x14ac:dyDescent="0.25">
      <c r="A561" s="132">
        <v>16219945</v>
      </c>
      <c r="B561" s="135" t="s">
        <v>170</v>
      </c>
      <c r="C561" s="135" t="s">
        <v>171</v>
      </c>
      <c r="D561" s="10">
        <v>21</v>
      </c>
      <c r="E561" s="10"/>
      <c r="F561" s="9">
        <v>0</v>
      </c>
      <c r="G561" s="9"/>
      <c r="H561" s="26">
        <f t="shared" si="18"/>
        <v>0</v>
      </c>
      <c r="I561" s="11">
        <f t="shared" si="19"/>
        <v>0</v>
      </c>
    </row>
    <row r="562" spans="1:9" x14ac:dyDescent="0.25">
      <c r="A562" s="132">
        <v>16220870</v>
      </c>
      <c r="B562" s="135" t="s">
        <v>2819</v>
      </c>
      <c r="C562" s="135" t="s">
        <v>300</v>
      </c>
      <c r="D562" s="10">
        <v>63</v>
      </c>
      <c r="E562" s="10"/>
      <c r="F562" s="9">
        <v>0</v>
      </c>
      <c r="G562" s="9"/>
      <c r="H562" s="26">
        <f t="shared" si="18"/>
        <v>0</v>
      </c>
      <c r="I562" s="11">
        <f t="shared" si="19"/>
        <v>0</v>
      </c>
    </row>
    <row r="563" spans="1:9" x14ac:dyDescent="0.25">
      <c r="A563" s="132">
        <v>16224590</v>
      </c>
      <c r="B563" s="135" t="s">
        <v>225</v>
      </c>
      <c r="C563" s="135" t="s">
        <v>226</v>
      </c>
      <c r="D563" s="10">
        <v>1</v>
      </c>
      <c r="E563" s="10"/>
      <c r="F563" s="9">
        <v>0</v>
      </c>
      <c r="G563" s="9"/>
      <c r="H563" s="26">
        <f t="shared" si="18"/>
        <v>0</v>
      </c>
      <c r="I563" s="11">
        <f t="shared" si="19"/>
        <v>0</v>
      </c>
    </row>
    <row r="564" spans="1:9" x14ac:dyDescent="0.25">
      <c r="A564" s="132">
        <v>16224752</v>
      </c>
      <c r="B564" s="135" t="s">
        <v>2786</v>
      </c>
      <c r="C564" s="135" t="s">
        <v>139</v>
      </c>
      <c r="D564" s="10">
        <v>60</v>
      </c>
      <c r="E564" s="10"/>
      <c r="F564" s="9">
        <v>0</v>
      </c>
      <c r="G564" s="9"/>
      <c r="H564" s="26">
        <f t="shared" si="18"/>
        <v>0</v>
      </c>
      <c r="I564" s="11">
        <f t="shared" si="19"/>
        <v>0</v>
      </c>
    </row>
    <row r="565" spans="1:9" x14ac:dyDescent="0.25">
      <c r="A565" s="132">
        <v>16224795</v>
      </c>
      <c r="B565" s="135" t="s">
        <v>2786</v>
      </c>
      <c r="C565" s="135" t="s">
        <v>139</v>
      </c>
      <c r="D565" s="10">
        <v>30</v>
      </c>
      <c r="E565" s="10"/>
      <c r="F565" s="9">
        <v>0</v>
      </c>
      <c r="G565" s="9"/>
      <c r="H565" s="26">
        <f t="shared" si="18"/>
        <v>0</v>
      </c>
      <c r="I565" s="11">
        <f t="shared" si="19"/>
        <v>0</v>
      </c>
    </row>
    <row r="566" spans="1:9" x14ac:dyDescent="0.25">
      <c r="A566" s="132">
        <v>16225457</v>
      </c>
      <c r="B566" s="135" t="s">
        <v>301</v>
      </c>
      <c r="C566" s="135" t="s">
        <v>302</v>
      </c>
      <c r="D566" s="10">
        <v>1</v>
      </c>
      <c r="E566" s="10"/>
      <c r="F566" s="9">
        <v>0</v>
      </c>
      <c r="G566" s="9"/>
      <c r="H566" s="26">
        <f t="shared" si="18"/>
        <v>0</v>
      </c>
      <c r="I566" s="11">
        <f t="shared" si="19"/>
        <v>0</v>
      </c>
    </row>
    <row r="567" spans="1:9" x14ac:dyDescent="0.25">
      <c r="A567" s="132">
        <v>16225465</v>
      </c>
      <c r="B567" s="135" t="s">
        <v>301</v>
      </c>
      <c r="C567" s="135" t="s">
        <v>302</v>
      </c>
      <c r="D567" s="10">
        <v>1</v>
      </c>
      <c r="E567" s="10"/>
      <c r="F567" s="9">
        <v>0</v>
      </c>
      <c r="G567" s="9"/>
      <c r="H567" s="26">
        <f t="shared" si="18"/>
        <v>0</v>
      </c>
      <c r="I567" s="11">
        <f t="shared" si="19"/>
        <v>0</v>
      </c>
    </row>
    <row r="568" spans="1:9" x14ac:dyDescent="0.25">
      <c r="A568" s="132">
        <v>16225643</v>
      </c>
      <c r="B568" s="135" t="s">
        <v>303</v>
      </c>
      <c r="C568" s="135" t="s">
        <v>2724</v>
      </c>
      <c r="D568" s="10">
        <v>1</v>
      </c>
      <c r="E568" s="10"/>
      <c r="F568" s="9">
        <v>0</v>
      </c>
      <c r="G568" s="9"/>
      <c r="H568" s="26">
        <f t="shared" si="18"/>
        <v>0</v>
      </c>
      <c r="I568" s="11">
        <f t="shared" si="19"/>
        <v>0</v>
      </c>
    </row>
    <row r="569" spans="1:9" x14ac:dyDescent="0.25">
      <c r="A569" s="132">
        <v>16227980</v>
      </c>
      <c r="B569" s="135" t="s">
        <v>2793</v>
      </c>
      <c r="C569" s="135" t="s">
        <v>199</v>
      </c>
      <c r="D569" s="10">
        <v>30</v>
      </c>
      <c r="E569" s="10"/>
      <c r="F569" s="9">
        <v>0</v>
      </c>
      <c r="G569" s="9"/>
      <c r="H569" s="26">
        <f t="shared" si="18"/>
        <v>0</v>
      </c>
      <c r="I569" s="11">
        <f t="shared" si="19"/>
        <v>0</v>
      </c>
    </row>
    <row r="570" spans="1:9" x14ac:dyDescent="0.25">
      <c r="A570" s="132">
        <v>16228553</v>
      </c>
      <c r="B570" s="135" t="s">
        <v>225</v>
      </c>
      <c r="C570" s="135" t="s">
        <v>226</v>
      </c>
      <c r="D570" s="10">
        <v>1</v>
      </c>
      <c r="E570" s="10"/>
      <c r="F570" s="9">
        <v>0</v>
      </c>
      <c r="G570" s="9"/>
      <c r="H570" s="26">
        <f t="shared" si="18"/>
        <v>0</v>
      </c>
      <c r="I570" s="11">
        <f t="shared" si="19"/>
        <v>0</v>
      </c>
    </row>
    <row r="571" spans="1:9" x14ac:dyDescent="0.25">
      <c r="A571" s="132">
        <v>16228596</v>
      </c>
      <c r="B571" s="135" t="s">
        <v>304</v>
      </c>
      <c r="C571" s="135" t="s">
        <v>305</v>
      </c>
      <c r="D571" s="10">
        <v>1</v>
      </c>
      <c r="E571" s="10"/>
      <c r="F571" s="9">
        <v>0</v>
      </c>
      <c r="G571" s="9"/>
      <c r="H571" s="26">
        <f t="shared" si="18"/>
        <v>0</v>
      </c>
      <c r="I571" s="11">
        <f t="shared" si="19"/>
        <v>0</v>
      </c>
    </row>
    <row r="572" spans="1:9" x14ac:dyDescent="0.25">
      <c r="A572" s="132">
        <v>16228618</v>
      </c>
      <c r="B572" s="135" t="s">
        <v>304</v>
      </c>
      <c r="C572" s="135" t="s">
        <v>305</v>
      </c>
      <c r="D572" s="10">
        <v>1</v>
      </c>
      <c r="E572" s="10"/>
      <c r="F572" s="9">
        <v>0</v>
      </c>
      <c r="G572" s="9"/>
      <c r="H572" s="26">
        <f t="shared" si="18"/>
        <v>0</v>
      </c>
      <c r="I572" s="11">
        <f t="shared" si="19"/>
        <v>0</v>
      </c>
    </row>
    <row r="573" spans="1:9" x14ac:dyDescent="0.25">
      <c r="A573" s="132">
        <v>16229363</v>
      </c>
      <c r="B573" s="135" t="s">
        <v>180</v>
      </c>
      <c r="C573" s="135" t="s">
        <v>181</v>
      </c>
      <c r="D573" s="10">
        <v>1</v>
      </c>
      <c r="E573" s="10"/>
      <c r="F573" s="9">
        <v>0</v>
      </c>
      <c r="G573" s="9"/>
      <c r="H573" s="26">
        <f t="shared" si="18"/>
        <v>0</v>
      </c>
      <c r="I573" s="11">
        <f t="shared" si="19"/>
        <v>0</v>
      </c>
    </row>
    <row r="574" spans="1:9" x14ac:dyDescent="0.25">
      <c r="A574" s="132">
        <v>16233034</v>
      </c>
      <c r="B574" s="135" t="s">
        <v>148</v>
      </c>
      <c r="C574" s="135" t="s">
        <v>149</v>
      </c>
      <c r="D574" s="10">
        <v>5</v>
      </c>
      <c r="E574" s="10"/>
      <c r="F574" s="9">
        <v>0</v>
      </c>
      <c r="G574" s="9"/>
      <c r="H574" s="26">
        <f t="shared" si="18"/>
        <v>0</v>
      </c>
      <c r="I574" s="11">
        <f t="shared" si="19"/>
        <v>0</v>
      </c>
    </row>
    <row r="575" spans="1:9" x14ac:dyDescent="0.25">
      <c r="A575" s="132">
        <v>16233077</v>
      </c>
      <c r="B575" s="135" t="s">
        <v>148</v>
      </c>
      <c r="C575" s="135" t="s">
        <v>149</v>
      </c>
      <c r="D575" s="10">
        <v>5</v>
      </c>
      <c r="E575" s="10"/>
      <c r="F575" s="9">
        <v>0</v>
      </c>
      <c r="G575" s="9"/>
      <c r="H575" s="26">
        <f t="shared" si="18"/>
        <v>0</v>
      </c>
      <c r="I575" s="11">
        <f t="shared" si="19"/>
        <v>0</v>
      </c>
    </row>
    <row r="576" spans="1:9" x14ac:dyDescent="0.25">
      <c r="A576" s="132">
        <v>16233085</v>
      </c>
      <c r="B576" s="135" t="s">
        <v>148</v>
      </c>
      <c r="C576" s="135" t="s">
        <v>149</v>
      </c>
      <c r="D576" s="10">
        <v>5</v>
      </c>
      <c r="E576" s="10"/>
      <c r="F576" s="9">
        <v>0</v>
      </c>
      <c r="G576" s="9"/>
      <c r="H576" s="26">
        <f t="shared" si="18"/>
        <v>0</v>
      </c>
      <c r="I576" s="11">
        <f t="shared" si="19"/>
        <v>0</v>
      </c>
    </row>
    <row r="577" spans="1:9" x14ac:dyDescent="0.25">
      <c r="A577" s="132">
        <v>16233093</v>
      </c>
      <c r="B577" s="135" t="s">
        <v>148</v>
      </c>
      <c r="C577" s="135" t="s">
        <v>149</v>
      </c>
      <c r="D577" s="10">
        <v>5</v>
      </c>
      <c r="E577" s="10"/>
      <c r="F577" s="9">
        <v>0</v>
      </c>
      <c r="G577" s="9"/>
      <c r="H577" s="26">
        <f t="shared" si="18"/>
        <v>0</v>
      </c>
      <c r="I577" s="11">
        <f t="shared" si="19"/>
        <v>0</v>
      </c>
    </row>
    <row r="578" spans="1:9" x14ac:dyDescent="0.25">
      <c r="A578" s="132">
        <v>16233123</v>
      </c>
      <c r="B578" s="135" t="s">
        <v>148</v>
      </c>
      <c r="C578" s="135" t="s">
        <v>149</v>
      </c>
      <c r="D578" s="10">
        <v>5</v>
      </c>
      <c r="E578" s="10"/>
      <c r="F578" s="9">
        <v>0</v>
      </c>
      <c r="G578" s="9"/>
      <c r="H578" s="26">
        <f t="shared" si="18"/>
        <v>0</v>
      </c>
      <c r="I578" s="11">
        <f t="shared" si="19"/>
        <v>0</v>
      </c>
    </row>
    <row r="579" spans="1:9" x14ac:dyDescent="0.25">
      <c r="A579" s="132">
        <v>16233166</v>
      </c>
      <c r="B579" s="135" t="s">
        <v>148</v>
      </c>
      <c r="C579" s="135" t="s">
        <v>149</v>
      </c>
      <c r="D579" s="10">
        <v>5</v>
      </c>
      <c r="E579" s="10"/>
      <c r="F579" s="9">
        <v>0</v>
      </c>
      <c r="G579" s="9"/>
      <c r="H579" s="26">
        <f t="shared" si="18"/>
        <v>0</v>
      </c>
      <c r="I579" s="11">
        <f t="shared" si="19"/>
        <v>0</v>
      </c>
    </row>
    <row r="580" spans="1:9" x14ac:dyDescent="0.25">
      <c r="A580" s="132">
        <v>16233646</v>
      </c>
      <c r="B580" s="135" t="s">
        <v>275</v>
      </c>
      <c r="C580" s="135" t="s">
        <v>276</v>
      </c>
      <c r="D580" s="10">
        <v>1</v>
      </c>
      <c r="E580" s="10"/>
      <c r="F580" s="9">
        <v>0</v>
      </c>
      <c r="G580" s="9"/>
      <c r="H580" s="26">
        <f t="shared" si="18"/>
        <v>0</v>
      </c>
      <c r="I580" s="11">
        <f t="shared" si="19"/>
        <v>0</v>
      </c>
    </row>
    <row r="581" spans="1:9" x14ac:dyDescent="0.25">
      <c r="A581" s="132">
        <v>16233654</v>
      </c>
      <c r="B581" s="135" t="s">
        <v>275</v>
      </c>
      <c r="C581" s="135" t="s">
        <v>276</v>
      </c>
      <c r="D581" s="10">
        <v>1</v>
      </c>
      <c r="E581" s="10"/>
      <c r="F581" s="9">
        <v>0</v>
      </c>
      <c r="G581" s="9"/>
      <c r="H581" s="26">
        <f t="shared" si="18"/>
        <v>0</v>
      </c>
      <c r="I581" s="11">
        <f t="shared" si="19"/>
        <v>0</v>
      </c>
    </row>
    <row r="582" spans="1:9" x14ac:dyDescent="0.25">
      <c r="A582" s="132">
        <v>16237439</v>
      </c>
      <c r="B582" s="135" t="s">
        <v>2807</v>
      </c>
      <c r="C582" s="135" t="s">
        <v>260</v>
      </c>
      <c r="D582" s="10">
        <v>84</v>
      </c>
      <c r="E582" s="10"/>
      <c r="F582" s="9">
        <v>0</v>
      </c>
      <c r="G582" s="9"/>
      <c r="H582" s="26">
        <f t="shared" si="18"/>
        <v>0</v>
      </c>
      <c r="I582" s="11">
        <f t="shared" si="19"/>
        <v>0</v>
      </c>
    </row>
    <row r="583" spans="1:9" x14ac:dyDescent="0.25">
      <c r="A583" s="132">
        <v>16237471</v>
      </c>
      <c r="B583" s="135" t="s">
        <v>221</v>
      </c>
      <c r="C583" s="135" t="s">
        <v>222</v>
      </c>
      <c r="D583" s="10">
        <v>1</v>
      </c>
      <c r="E583" s="10"/>
      <c r="F583" s="9">
        <v>0</v>
      </c>
      <c r="G583" s="9"/>
      <c r="H583" s="26">
        <f t="shared" si="18"/>
        <v>0</v>
      </c>
      <c r="I583" s="11">
        <f t="shared" si="19"/>
        <v>0</v>
      </c>
    </row>
    <row r="584" spans="1:9" x14ac:dyDescent="0.25">
      <c r="A584" s="132">
        <v>16237897</v>
      </c>
      <c r="B584" s="135" t="s">
        <v>225</v>
      </c>
      <c r="C584" s="135" t="s">
        <v>226</v>
      </c>
      <c r="D584" s="10">
        <v>6</v>
      </c>
      <c r="E584" s="10"/>
      <c r="F584" s="9">
        <v>0</v>
      </c>
      <c r="G584" s="9"/>
      <c r="H584" s="26">
        <f t="shared" si="18"/>
        <v>0</v>
      </c>
      <c r="I584" s="11">
        <f t="shared" si="19"/>
        <v>0</v>
      </c>
    </row>
    <row r="585" spans="1:9" x14ac:dyDescent="0.25">
      <c r="A585" s="132">
        <v>16237919</v>
      </c>
      <c r="B585" s="135" t="s">
        <v>2807</v>
      </c>
      <c r="C585" s="135" t="s">
        <v>260</v>
      </c>
      <c r="D585" s="10">
        <v>84</v>
      </c>
      <c r="E585" s="10"/>
      <c r="F585" s="9">
        <v>0</v>
      </c>
      <c r="G585" s="9"/>
      <c r="H585" s="26">
        <f t="shared" si="18"/>
        <v>0</v>
      </c>
      <c r="I585" s="11">
        <f t="shared" si="19"/>
        <v>0</v>
      </c>
    </row>
    <row r="586" spans="1:9" x14ac:dyDescent="0.25">
      <c r="A586" s="132">
        <v>16240081</v>
      </c>
      <c r="B586" s="135" t="s">
        <v>2807</v>
      </c>
      <c r="C586" s="135" t="s">
        <v>260</v>
      </c>
      <c r="D586" s="10">
        <v>84</v>
      </c>
      <c r="E586" s="10"/>
      <c r="F586" s="9">
        <v>0</v>
      </c>
      <c r="G586" s="9"/>
      <c r="H586" s="26">
        <f t="shared" si="18"/>
        <v>0</v>
      </c>
      <c r="I586" s="11">
        <f t="shared" si="19"/>
        <v>0</v>
      </c>
    </row>
    <row r="587" spans="1:9" x14ac:dyDescent="0.25">
      <c r="A587" s="132">
        <v>16241169</v>
      </c>
      <c r="B587" s="135" t="s">
        <v>306</v>
      </c>
      <c r="C587" s="135" t="s">
        <v>307</v>
      </c>
      <c r="D587" s="10">
        <v>1</v>
      </c>
      <c r="E587" s="10"/>
      <c r="F587" s="9">
        <v>0</v>
      </c>
      <c r="G587" s="9"/>
      <c r="H587" s="26">
        <f t="shared" si="18"/>
        <v>0</v>
      </c>
      <c r="I587" s="11">
        <f t="shared" si="19"/>
        <v>0</v>
      </c>
    </row>
    <row r="588" spans="1:9" x14ac:dyDescent="0.25">
      <c r="A588" s="132">
        <v>16242319</v>
      </c>
      <c r="B588" s="135" t="s">
        <v>308</v>
      </c>
      <c r="C588" s="135" t="s">
        <v>309</v>
      </c>
      <c r="D588" s="10">
        <v>1</v>
      </c>
      <c r="E588" s="10"/>
      <c r="F588" s="9">
        <v>0</v>
      </c>
      <c r="G588" s="9"/>
      <c r="H588" s="26">
        <f t="shared" si="18"/>
        <v>0</v>
      </c>
      <c r="I588" s="11">
        <f t="shared" si="19"/>
        <v>0</v>
      </c>
    </row>
    <row r="589" spans="1:9" x14ac:dyDescent="0.25">
      <c r="A589" s="132">
        <v>16245520</v>
      </c>
      <c r="B589" s="135" t="s">
        <v>253</v>
      </c>
      <c r="C589" s="135" t="s">
        <v>254</v>
      </c>
      <c r="D589" s="10">
        <v>112</v>
      </c>
      <c r="E589" s="10"/>
      <c r="F589" s="9">
        <v>0</v>
      </c>
      <c r="G589" s="9"/>
      <c r="H589" s="26">
        <f t="shared" si="18"/>
        <v>0</v>
      </c>
      <c r="I589" s="11">
        <f t="shared" si="19"/>
        <v>0</v>
      </c>
    </row>
    <row r="590" spans="1:9" x14ac:dyDescent="0.25">
      <c r="A590" s="132">
        <v>16248546</v>
      </c>
      <c r="B590" s="135" t="s">
        <v>2795</v>
      </c>
      <c r="C590" s="135" t="s">
        <v>210</v>
      </c>
      <c r="D590" s="10">
        <v>30</v>
      </c>
      <c r="E590" s="10"/>
      <c r="F590" s="9">
        <v>0</v>
      </c>
      <c r="G590" s="9"/>
      <c r="H590" s="26">
        <f t="shared" si="18"/>
        <v>0</v>
      </c>
      <c r="I590" s="11">
        <f t="shared" si="19"/>
        <v>0</v>
      </c>
    </row>
    <row r="591" spans="1:9" x14ac:dyDescent="0.25">
      <c r="A591" s="132">
        <v>16248554</v>
      </c>
      <c r="B591" s="135" t="s">
        <v>2795</v>
      </c>
      <c r="C591" s="135" t="s">
        <v>210</v>
      </c>
      <c r="D591" s="10">
        <v>30</v>
      </c>
      <c r="E591" s="10"/>
      <c r="F591" s="9">
        <v>0</v>
      </c>
      <c r="G591" s="9"/>
      <c r="H591" s="26">
        <f t="shared" ref="H591:H654" si="20">E591/D591</f>
        <v>0</v>
      </c>
      <c r="I591" s="11">
        <f t="shared" ref="I591:I654" si="21">IFERROR(G591/H591,0)</f>
        <v>0</v>
      </c>
    </row>
    <row r="592" spans="1:9" x14ac:dyDescent="0.25">
      <c r="A592" s="132">
        <v>16248562</v>
      </c>
      <c r="B592" s="135" t="s">
        <v>2795</v>
      </c>
      <c r="C592" s="135" t="s">
        <v>210</v>
      </c>
      <c r="D592" s="10">
        <v>30</v>
      </c>
      <c r="E592" s="10"/>
      <c r="F592" s="9">
        <v>0</v>
      </c>
      <c r="G592" s="9"/>
      <c r="H592" s="26">
        <f t="shared" si="20"/>
        <v>0</v>
      </c>
      <c r="I592" s="11">
        <f t="shared" si="21"/>
        <v>0</v>
      </c>
    </row>
    <row r="593" spans="1:9" x14ac:dyDescent="0.25">
      <c r="A593" s="132">
        <v>16248570</v>
      </c>
      <c r="B593" s="135" t="s">
        <v>2795</v>
      </c>
      <c r="C593" s="135" t="s">
        <v>210</v>
      </c>
      <c r="D593" s="10">
        <v>30</v>
      </c>
      <c r="E593" s="10"/>
      <c r="F593" s="9">
        <v>0</v>
      </c>
      <c r="G593" s="9"/>
      <c r="H593" s="26">
        <f t="shared" si="20"/>
        <v>0</v>
      </c>
      <c r="I593" s="11">
        <f t="shared" si="21"/>
        <v>0</v>
      </c>
    </row>
    <row r="594" spans="1:9" x14ac:dyDescent="0.25">
      <c r="A594" s="132">
        <v>16248597</v>
      </c>
      <c r="B594" s="135" t="s">
        <v>2785</v>
      </c>
      <c r="C594" s="135" t="s">
        <v>123</v>
      </c>
      <c r="D594" s="10">
        <v>10</v>
      </c>
      <c r="E594" s="10"/>
      <c r="F594" s="9">
        <v>0</v>
      </c>
      <c r="G594" s="9"/>
      <c r="H594" s="26">
        <f t="shared" si="20"/>
        <v>0</v>
      </c>
      <c r="I594" s="11">
        <f t="shared" si="21"/>
        <v>0</v>
      </c>
    </row>
    <row r="595" spans="1:9" x14ac:dyDescent="0.25">
      <c r="A595" s="132">
        <v>16248600</v>
      </c>
      <c r="B595" s="135" t="s">
        <v>2800</v>
      </c>
      <c r="C595" s="135" t="s">
        <v>218</v>
      </c>
      <c r="D595" s="10">
        <v>28</v>
      </c>
      <c r="E595" s="10"/>
      <c r="F595" s="9">
        <v>0</v>
      </c>
      <c r="G595" s="9"/>
      <c r="H595" s="26">
        <f t="shared" si="20"/>
        <v>0</v>
      </c>
      <c r="I595" s="11">
        <f t="shared" si="21"/>
        <v>0</v>
      </c>
    </row>
    <row r="596" spans="1:9" x14ac:dyDescent="0.25">
      <c r="A596" s="132">
        <v>16249496</v>
      </c>
      <c r="B596" s="135" t="s">
        <v>146</v>
      </c>
      <c r="C596" s="135" t="s">
        <v>147</v>
      </c>
      <c r="D596" s="10">
        <v>1</v>
      </c>
      <c r="E596" s="10"/>
      <c r="F596" s="9">
        <v>0</v>
      </c>
      <c r="G596" s="9"/>
      <c r="H596" s="26">
        <f t="shared" si="20"/>
        <v>0</v>
      </c>
      <c r="I596" s="11">
        <f t="shared" si="21"/>
        <v>0</v>
      </c>
    </row>
    <row r="597" spans="1:9" x14ac:dyDescent="0.25">
      <c r="A597" s="132">
        <v>16249526</v>
      </c>
      <c r="B597" s="135" t="s">
        <v>146</v>
      </c>
      <c r="C597" s="135" t="s">
        <v>147</v>
      </c>
      <c r="D597" s="10">
        <v>1</v>
      </c>
      <c r="E597" s="10"/>
      <c r="F597" s="9">
        <v>0</v>
      </c>
      <c r="G597" s="9"/>
      <c r="H597" s="26">
        <f t="shared" si="20"/>
        <v>0</v>
      </c>
      <c r="I597" s="11">
        <f t="shared" si="21"/>
        <v>0</v>
      </c>
    </row>
    <row r="598" spans="1:9" x14ac:dyDescent="0.25">
      <c r="A598" s="132">
        <v>16252063</v>
      </c>
      <c r="B598" s="135" t="s">
        <v>310</v>
      </c>
      <c r="C598" s="135" t="s">
        <v>311</v>
      </c>
      <c r="D598" s="10">
        <v>1</v>
      </c>
      <c r="E598" s="10"/>
      <c r="F598" s="9">
        <v>0</v>
      </c>
      <c r="G598" s="9"/>
      <c r="H598" s="26">
        <f t="shared" si="20"/>
        <v>0</v>
      </c>
      <c r="I598" s="11">
        <f t="shared" si="21"/>
        <v>0</v>
      </c>
    </row>
    <row r="599" spans="1:9" x14ac:dyDescent="0.25">
      <c r="A599" s="132">
        <v>16252071</v>
      </c>
      <c r="B599" s="135" t="s">
        <v>310</v>
      </c>
      <c r="C599" s="135" t="s">
        <v>311</v>
      </c>
      <c r="D599" s="10">
        <v>1</v>
      </c>
      <c r="E599" s="10"/>
      <c r="F599" s="9">
        <v>0</v>
      </c>
      <c r="G599" s="9"/>
      <c r="H599" s="26">
        <f t="shared" si="20"/>
        <v>0</v>
      </c>
      <c r="I599" s="11">
        <f t="shared" si="21"/>
        <v>0</v>
      </c>
    </row>
    <row r="600" spans="1:9" x14ac:dyDescent="0.25">
      <c r="A600" s="132">
        <v>16252705</v>
      </c>
      <c r="B600" s="135" t="s">
        <v>2793</v>
      </c>
      <c r="C600" s="135" t="s">
        <v>199</v>
      </c>
      <c r="D600" s="10">
        <v>30</v>
      </c>
      <c r="E600" s="10"/>
      <c r="F600" s="9">
        <v>0</v>
      </c>
      <c r="G600" s="9"/>
      <c r="H600" s="26">
        <f t="shared" si="20"/>
        <v>0</v>
      </c>
      <c r="I600" s="11">
        <f t="shared" si="21"/>
        <v>0</v>
      </c>
    </row>
    <row r="601" spans="1:9" x14ac:dyDescent="0.25">
      <c r="A601" s="132">
        <v>16255453</v>
      </c>
      <c r="B601" s="135" t="s">
        <v>2793</v>
      </c>
      <c r="C601" s="135" t="s">
        <v>199</v>
      </c>
      <c r="D601" s="10">
        <v>30</v>
      </c>
      <c r="E601" s="10"/>
      <c r="F601" s="9">
        <v>0</v>
      </c>
      <c r="G601" s="9"/>
      <c r="H601" s="26">
        <f t="shared" si="20"/>
        <v>0</v>
      </c>
      <c r="I601" s="11">
        <f t="shared" si="21"/>
        <v>0</v>
      </c>
    </row>
    <row r="602" spans="1:9" x14ac:dyDescent="0.25">
      <c r="A602" s="132">
        <v>16255607</v>
      </c>
      <c r="B602" s="135" t="s">
        <v>2794</v>
      </c>
      <c r="C602" s="135" t="s">
        <v>141</v>
      </c>
      <c r="D602" s="10">
        <v>30</v>
      </c>
      <c r="E602" s="10"/>
      <c r="F602" s="9">
        <v>0</v>
      </c>
      <c r="G602" s="9"/>
      <c r="H602" s="26">
        <f t="shared" si="20"/>
        <v>0</v>
      </c>
      <c r="I602" s="11">
        <f t="shared" si="21"/>
        <v>0</v>
      </c>
    </row>
    <row r="603" spans="1:9" x14ac:dyDescent="0.25">
      <c r="A603" s="132">
        <v>16255879</v>
      </c>
      <c r="B603" s="135" t="s">
        <v>2794</v>
      </c>
      <c r="C603" s="135" t="s">
        <v>141</v>
      </c>
      <c r="D603" s="10">
        <v>30</v>
      </c>
      <c r="E603" s="10"/>
      <c r="F603" s="9">
        <v>0</v>
      </c>
      <c r="G603" s="9"/>
      <c r="H603" s="26">
        <f t="shared" si="20"/>
        <v>0</v>
      </c>
      <c r="I603" s="11">
        <f t="shared" si="21"/>
        <v>0</v>
      </c>
    </row>
    <row r="604" spans="1:9" x14ac:dyDescent="0.25">
      <c r="A604" s="132">
        <v>16259440</v>
      </c>
      <c r="B604" s="135" t="s">
        <v>170</v>
      </c>
      <c r="C604" s="135" t="s">
        <v>171</v>
      </c>
      <c r="D604" s="10">
        <v>21</v>
      </c>
      <c r="E604" s="10"/>
      <c r="F604" s="9">
        <v>0</v>
      </c>
      <c r="G604" s="9"/>
      <c r="H604" s="26">
        <f t="shared" si="20"/>
        <v>0</v>
      </c>
      <c r="I604" s="11">
        <f t="shared" si="21"/>
        <v>0</v>
      </c>
    </row>
    <row r="605" spans="1:9" x14ac:dyDescent="0.25">
      <c r="A605" s="132">
        <v>16259459</v>
      </c>
      <c r="B605" s="135" t="s">
        <v>170</v>
      </c>
      <c r="C605" s="135" t="s">
        <v>171</v>
      </c>
      <c r="D605" s="10">
        <v>21</v>
      </c>
      <c r="E605" s="10"/>
      <c r="F605" s="9">
        <v>0</v>
      </c>
      <c r="G605" s="9"/>
      <c r="H605" s="26">
        <f t="shared" si="20"/>
        <v>0</v>
      </c>
      <c r="I605" s="11">
        <f t="shared" si="21"/>
        <v>0</v>
      </c>
    </row>
    <row r="606" spans="1:9" x14ac:dyDescent="0.25">
      <c r="A606" s="132">
        <v>16259467</v>
      </c>
      <c r="B606" s="135" t="s">
        <v>170</v>
      </c>
      <c r="C606" s="135" t="s">
        <v>171</v>
      </c>
      <c r="D606" s="10">
        <v>21</v>
      </c>
      <c r="E606" s="10"/>
      <c r="F606" s="9">
        <v>0</v>
      </c>
      <c r="G606" s="9"/>
      <c r="H606" s="26">
        <f t="shared" si="20"/>
        <v>0</v>
      </c>
      <c r="I606" s="11">
        <f t="shared" si="21"/>
        <v>0</v>
      </c>
    </row>
    <row r="607" spans="1:9" x14ac:dyDescent="0.25">
      <c r="A607" s="132">
        <v>16259548</v>
      </c>
      <c r="B607" s="135" t="s">
        <v>2798</v>
      </c>
      <c r="C607" s="135" t="s">
        <v>234</v>
      </c>
      <c r="D607" s="10">
        <v>30</v>
      </c>
      <c r="E607" s="10"/>
      <c r="F607" s="9">
        <v>0</v>
      </c>
      <c r="G607" s="9"/>
      <c r="H607" s="26">
        <f t="shared" si="20"/>
        <v>0</v>
      </c>
      <c r="I607" s="11">
        <f t="shared" si="21"/>
        <v>0</v>
      </c>
    </row>
    <row r="608" spans="1:9" x14ac:dyDescent="0.25">
      <c r="A608" s="132">
        <v>16259556</v>
      </c>
      <c r="B608" s="135" t="s">
        <v>2798</v>
      </c>
      <c r="C608" s="135" t="s">
        <v>234</v>
      </c>
      <c r="D608" s="10">
        <v>30</v>
      </c>
      <c r="E608" s="10"/>
      <c r="F608" s="9">
        <v>0</v>
      </c>
      <c r="G608" s="9"/>
      <c r="H608" s="26">
        <f t="shared" si="20"/>
        <v>0</v>
      </c>
      <c r="I608" s="11">
        <f t="shared" si="21"/>
        <v>0</v>
      </c>
    </row>
    <row r="609" spans="1:9" x14ac:dyDescent="0.25">
      <c r="A609" s="132">
        <v>16260872</v>
      </c>
      <c r="B609" s="135" t="s">
        <v>2788</v>
      </c>
      <c r="C609" s="135" t="s">
        <v>155</v>
      </c>
      <c r="D609" s="10">
        <v>30</v>
      </c>
      <c r="E609" s="10"/>
      <c r="F609" s="9">
        <v>0</v>
      </c>
      <c r="G609" s="9"/>
      <c r="H609" s="26">
        <f t="shared" si="20"/>
        <v>0</v>
      </c>
      <c r="I609" s="11">
        <f t="shared" si="21"/>
        <v>0</v>
      </c>
    </row>
    <row r="610" spans="1:9" x14ac:dyDescent="0.25">
      <c r="A610" s="132">
        <v>16260880</v>
      </c>
      <c r="B610" s="135" t="s">
        <v>2788</v>
      </c>
      <c r="C610" s="135" t="s">
        <v>155</v>
      </c>
      <c r="D610" s="10">
        <v>30</v>
      </c>
      <c r="E610" s="10"/>
      <c r="F610" s="9">
        <v>0</v>
      </c>
      <c r="G610" s="9"/>
      <c r="H610" s="26">
        <f t="shared" si="20"/>
        <v>0</v>
      </c>
      <c r="I610" s="11">
        <f t="shared" si="21"/>
        <v>0</v>
      </c>
    </row>
    <row r="611" spans="1:9" x14ac:dyDescent="0.25">
      <c r="A611" s="132">
        <v>16260899</v>
      </c>
      <c r="B611" s="135" t="s">
        <v>150</v>
      </c>
      <c r="C611" s="135" t="s">
        <v>151</v>
      </c>
      <c r="D611" s="10">
        <v>1</v>
      </c>
      <c r="E611" s="10"/>
      <c r="F611" s="9">
        <v>0</v>
      </c>
      <c r="G611" s="9"/>
      <c r="H611" s="26">
        <f t="shared" si="20"/>
        <v>0</v>
      </c>
      <c r="I611" s="11">
        <f t="shared" si="21"/>
        <v>0</v>
      </c>
    </row>
    <row r="612" spans="1:9" x14ac:dyDescent="0.25">
      <c r="A612" s="132">
        <v>16263006</v>
      </c>
      <c r="B612" s="135" t="s">
        <v>275</v>
      </c>
      <c r="C612" s="135" t="s">
        <v>276</v>
      </c>
      <c r="D612" s="10">
        <v>1</v>
      </c>
      <c r="E612" s="10"/>
      <c r="F612" s="9">
        <v>0</v>
      </c>
      <c r="G612" s="9"/>
      <c r="H612" s="26">
        <f t="shared" si="20"/>
        <v>0</v>
      </c>
      <c r="I612" s="11">
        <f t="shared" si="21"/>
        <v>0</v>
      </c>
    </row>
    <row r="613" spans="1:9" x14ac:dyDescent="0.25">
      <c r="A613" s="132">
        <v>16263200</v>
      </c>
      <c r="B613" s="135" t="s">
        <v>247</v>
      </c>
      <c r="C613" s="135" t="s">
        <v>248</v>
      </c>
      <c r="D613" s="10">
        <v>1</v>
      </c>
      <c r="E613" s="10"/>
      <c r="F613" s="9">
        <v>0</v>
      </c>
      <c r="G613" s="9"/>
      <c r="H613" s="26">
        <f t="shared" si="20"/>
        <v>0</v>
      </c>
      <c r="I613" s="11">
        <f t="shared" si="21"/>
        <v>0</v>
      </c>
    </row>
    <row r="614" spans="1:9" x14ac:dyDescent="0.25">
      <c r="A614" s="132">
        <v>16263235</v>
      </c>
      <c r="B614" s="135" t="s">
        <v>275</v>
      </c>
      <c r="C614" s="135" t="s">
        <v>276</v>
      </c>
      <c r="D614" s="10">
        <v>1</v>
      </c>
      <c r="E614" s="10"/>
      <c r="F614" s="9">
        <v>0</v>
      </c>
      <c r="G614" s="9"/>
      <c r="H614" s="26">
        <f t="shared" si="20"/>
        <v>0</v>
      </c>
      <c r="I614" s="11">
        <f t="shared" si="21"/>
        <v>0</v>
      </c>
    </row>
    <row r="615" spans="1:9" x14ac:dyDescent="0.25">
      <c r="A615" s="132">
        <v>16263251</v>
      </c>
      <c r="B615" s="135" t="s">
        <v>247</v>
      </c>
      <c r="C615" s="135" t="s">
        <v>248</v>
      </c>
      <c r="D615" s="10">
        <v>1</v>
      </c>
      <c r="E615" s="10"/>
      <c r="F615" s="9">
        <v>0</v>
      </c>
      <c r="G615" s="9"/>
      <c r="H615" s="26">
        <f t="shared" si="20"/>
        <v>0</v>
      </c>
      <c r="I615" s="11">
        <f t="shared" si="21"/>
        <v>0</v>
      </c>
    </row>
    <row r="616" spans="1:9" x14ac:dyDescent="0.25">
      <c r="A616" s="132">
        <v>16264339</v>
      </c>
      <c r="B616" s="135" t="s">
        <v>275</v>
      </c>
      <c r="C616" s="135" t="s">
        <v>276</v>
      </c>
      <c r="D616" s="10">
        <v>1</v>
      </c>
      <c r="E616" s="10"/>
      <c r="F616" s="9">
        <v>0</v>
      </c>
      <c r="G616" s="9"/>
      <c r="H616" s="26">
        <f t="shared" si="20"/>
        <v>0</v>
      </c>
      <c r="I616" s="11">
        <f t="shared" si="21"/>
        <v>0</v>
      </c>
    </row>
    <row r="617" spans="1:9" x14ac:dyDescent="0.25">
      <c r="A617" s="132">
        <v>16264401</v>
      </c>
      <c r="B617" s="135" t="s">
        <v>275</v>
      </c>
      <c r="C617" s="135" t="s">
        <v>276</v>
      </c>
      <c r="D617" s="10">
        <v>1</v>
      </c>
      <c r="E617" s="10"/>
      <c r="F617" s="9">
        <v>0</v>
      </c>
      <c r="G617" s="9"/>
      <c r="H617" s="26">
        <f t="shared" si="20"/>
        <v>0</v>
      </c>
      <c r="I617" s="11">
        <f t="shared" si="21"/>
        <v>0</v>
      </c>
    </row>
    <row r="618" spans="1:9" x14ac:dyDescent="0.25">
      <c r="A618" s="132">
        <v>16265629</v>
      </c>
      <c r="B618" s="135" t="s">
        <v>2820</v>
      </c>
      <c r="C618" s="135" t="s">
        <v>315</v>
      </c>
      <c r="D618" s="10">
        <v>30</v>
      </c>
      <c r="E618" s="10"/>
      <c r="F618" s="9">
        <v>0</v>
      </c>
      <c r="G618" s="9"/>
      <c r="H618" s="26">
        <f t="shared" si="20"/>
        <v>0</v>
      </c>
      <c r="I618" s="11">
        <f t="shared" si="21"/>
        <v>0</v>
      </c>
    </row>
    <row r="619" spans="1:9" x14ac:dyDescent="0.25">
      <c r="A619" s="132">
        <v>16265637</v>
      </c>
      <c r="B619" s="135" t="s">
        <v>2820</v>
      </c>
      <c r="C619" s="135" t="s">
        <v>315</v>
      </c>
      <c r="D619" s="10">
        <v>30</v>
      </c>
      <c r="E619" s="10"/>
      <c r="F619" s="9">
        <v>0</v>
      </c>
      <c r="G619" s="9"/>
      <c r="H619" s="26">
        <f t="shared" si="20"/>
        <v>0</v>
      </c>
      <c r="I619" s="11">
        <f t="shared" si="21"/>
        <v>0</v>
      </c>
    </row>
    <row r="620" spans="1:9" x14ac:dyDescent="0.25">
      <c r="A620" s="132">
        <v>16271483</v>
      </c>
      <c r="B620" s="135" t="s">
        <v>126</v>
      </c>
      <c r="C620" s="135" t="s">
        <v>127</v>
      </c>
      <c r="D620" s="10">
        <v>50</v>
      </c>
      <c r="E620" s="10"/>
      <c r="F620" s="9">
        <v>0</v>
      </c>
      <c r="G620" s="9"/>
      <c r="H620" s="26">
        <f t="shared" si="20"/>
        <v>0</v>
      </c>
      <c r="I620" s="11">
        <f t="shared" si="21"/>
        <v>0</v>
      </c>
    </row>
    <row r="621" spans="1:9" x14ac:dyDescent="0.25">
      <c r="A621" s="132">
        <v>16274326</v>
      </c>
      <c r="B621" s="135" t="s">
        <v>225</v>
      </c>
      <c r="C621" s="135" t="s">
        <v>226</v>
      </c>
      <c r="D621" s="10">
        <v>1</v>
      </c>
      <c r="E621" s="10"/>
      <c r="F621" s="9">
        <v>0</v>
      </c>
      <c r="G621" s="9"/>
      <c r="H621" s="26">
        <f t="shared" si="20"/>
        <v>0</v>
      </c>
      <c r="I621" s="11">
        <f t="shared" si="21"/>
        <v>0</v>
      </c>
    </row>
    <row r="622" spans="1:9" x14ac:dyDescent="0.25">
      <c r="A622" s="132">
        <v>16275373</v>
      </c>
      <c r="B622" s="135" t="s">
        <v>2785</v>
      </c>
      <c r="C622" s="135" t="s">
        <v>123</v>
      </c>
      <c r="D622" s="10">
        <v>1</v>
      </c>
      <c r="E622" s="10"/>
      <c r="F622" s="9">
        <v>0</v>
      </c>
      <c r="G622" s="9"/>
      <c r="H622" s="26">
        <f t="shared" si="20"/>
        <v>0</v>
      </c>
      <c r="I622" s="11">
        <f t="shared" si="21"/>
        <v>0</v>
      </c>
    </row>
    <row r="623" spans="1:9" x14ac:dyDescent="0.25">
      <c r="A623" s="132">
        <v>16275381</v>
      </c>
      <c r="B623" s="135" t="s">
        <v>2785</v>
      </c>
      <c r="C623" s="135" t="s">
        <v>123</v>
      </c>
      <c r="D623" s="10">
        <v>10</v>
      </c>
      <c r="E623" s="10"/>
      <c r="F623" s="9">
        <v>0</v>
      </c>
      <c r="G623" s="9"/>
      <c r="H623" s="26">
        <f t="shared" si="20"/>
        <v>0</v>
      </c>
      <c r="I623" s="11">
        <f t="shared" si="21"/>
        <v>0</v>
      </c>
    </row>
    <row r="624" spans="1:9" x14ac:dyDescent="0.25">
      <c r="A624" s="132">
        <v>16275403</v>
      </c>
      <c r="B624" s="135" t="s">
        <v>144</v>
      </c>
      <c r="C624" s="135" t="s">
        <v>145</v>
      </c>
      <c r="D624" s="10">
        <v>1</v>
      </c>
      <c r="E624" s="10"/>
      <c r="F624" s="9">
        <v>0</v>
      </c>
      <c r="G624" s="9"/>
      <c r="H624" s="26">
        <f t="shared" si="20"/>
        <v>0</v>
      </c>
      <c r="I624" s="11">
        <f t="shared" si="21"/>
        <v>0</v>
      </c>
    </row>
    <row r="625" spans="1:9" x14ac:dyDescent="0.25">
      <c r="A625" s="132">
        <v>16275411</v>
      </c>
      <c r="B625" s="135" t="s">
        <v>190</v>
      </c>
      <c r="C625" s="135" t="s">
        <v>191</v>
      </c>
      <c r="D625" s="10">
        <v>1</v>
      </c>
      <c r="E625" s="10"/>
      <c r="F625" s="9">
        <v>0</v>
      </c>
      <c r="G625" s="9"/>
      <c r="H625" s="26">
        <f t="shared" si="20"/>
        <v>0</v>
      </c>
      <c r="I625" s="11">
        <f t="shared" si="21"/>
        <v>0</v>
      </c>
    </row>
    <row r="626" spans="1:9" x14ac:dyDescent="0.25">
      <c r="A626" s="132">
        <v>16276221</v>
      </c>
      <c r="B626" s="135" t="s">
        <v>287</v>
      </c>
      <c r="C626" s="135" t="s">
        <v>288</v>
      </c>
      <c r="D626" s="10">
        <v>56</v>
      </c>
      <c r="E626" s="10"/>
      <c r="F626" s="9">
        <v>0</v>
      </c>
      <c r="G626" s="9"/>
      <c r="H626" s="26">
        <f t="shared" si="20"/>
        <v>0</v>
      </c>
      <c r="I626" s="11">
        <f t="shared" si="21"/>
        <v>0</v>
      </c>
    </row>
    <row r="627" spans="1:9" x14ac:dyDescent="0.25">
      <c r="A627" s="132">
        <v>16276825</v>
      </c>
      <c r="B627" s="135" t="s">
        <v>316</v>
      </c>
      <c r="C627" s="135" t="s">
        <v>317</v>
      </c>
      <c r="D627" s="10">
        <v>14</v>
      </c>
      <c r="E627" s="10"/>
      <c r="F627" s="9">
        <v>0</v>
      </c>
      <c r="G627" s="9"/>
      <c r="H627" s="26">
        <f t="shared" si="20"/>
        <v>0</v>
      </c>
      <c r="I627" s="11">
        <f t="shared" si="21"/>
        <v>0</v>
      </c>
    </row>
    <row r="628" spans="1:9" x14ac:dyDescent="0.25">
      <c r="A628" s="132">
        <v>16276833</v>
      </c>
      <c r="B628" s="135" t="s">
        <v>316</v>
      </c>
      <c r="C628" s="135" t="s">
        <v>317</v>
      </c>
      <c r="D628" s="10">
        <v>7</v>
      </c>
      <c r="E628" s="10"/>
      <c r="F628" s="9">
        <v>0</v>
      </c>
      <c r="G628" s="9"/>
      <c r="H628" s="26">
        <f t="shared" si="20"/>
        <v>0</v>
      </c>
      <c r="I628" s="11">
        <f t="shared" si="21"/>
        <v>0</v>
      </c>
    </row>
    <row r="629" spans="1:9" x14ac:dyDescent="0.25">
      <c r="A629" s="132">
        <v>16276868</v>
      </c>
      <c r="B629" s="135" t="s">
        <v>316</v>
      </c>
      <c r="C629" s="135" t="s">
        <v>317</v>
      </c>
      <c r="D629" s="10">
        <v>7</v>
      </c>
      <c r="E629" s="10"/>
      <c r="F629" s="9">
        <v>0</v>
      </c>
      <c r="G629" s="9"/>
      <c r="H629" s="26">
        <f t="shared" si="20"/>
        <v>0</v>
      </c>
      <c r="I629" s="11">
        <f t="shared" si="21"/>
        <v>0</v>
      </c>
    </row>
    <row r="630" spans="1:9" x14ac:dyDescent="0.25">
      <c r="A630" s="132">
        <v>16276876</v>
      </c>
      <c r="B630" s="135" t="s">
        <v>316</v>
      </c>
      <c r="C630" s="135" t="s">
        <v>317</v>
      </c>
      <c r="D630" s="10">
        <v>14</v>
      </c>
      <c r="E630" s="10"/>
      <c r="F630" s="9">
        <v>0</v>
      </c>
      <c r="G630" s="9"/>
      <c r="H630" s="26">
        <f t="shared" si="20"/>
        <v>0</v>
      </c>
      <c r="I630" s="11">
        <f t="shared" si="21"/>
        <v>0</v>
      </c>
    </row>
    <row r="631" spans="1:9" x14ac:dyDescent="0.25">
      <c r="A631" s="132">
        <v>16276884</v>
      </c>
      <c r="B631" s="135" t="s">
        <v>316</v>
      </c>
      <c r="C631" s="135" t="s">
        <v>317</v>
      </c>
      <c r="D631" s="10">
        <v>112</v>
      </c>
      <c r="E631" s="10"/>
      <c r="F631" s="9">
        <v>0</v>
      </c>
      <c r="G631" s="9"/>
      <c r="H631" s="26">
        <f t="shared" si="20"/>
        <v>0</v>
      </c>
      <c r="I631" s="11">
        <f t="shared" si="21"/>
        <v>0</v>
      </c>
    </row>
    <row r="632" spans="1:9" x14ac:dyDescent="0.25">
      <c r="A632" s="132">
        <v>16279972</v>
      </c>
      <c r="B632" s="135" t="s">
        <v>2798</v>
      </c>
      <c r="C632" s="135" t="s">
        <v>234</v>
      </c>
      <c r="D632" s="10">
        <v>30</v>
      </c>
      <c r="E632" s="10"/>
      <c r="F632" s="9">
        <v>0</v>
      </c>
      <c r="G632" s="9"/>
      <c r="H632" s="26">
        <f t="shared" si="20"/>
        <v>0</v>
      </c>
      <c r="I632" s="11">
        <f t="shared" si="21"/>
        <v>0</v>
      </c>
    </row>
    <row r="633" spans="1:9" x14ac:dyDescent="0.25">
      <c r="A633" s="132">
        <v>16279999</v>
      </c>
      <c r="B633" s="135" t="s">
        <v>275</v>
      </c>
      <c r="C633" s="135" t="s">
        <v>276</v>
      </c>
      <c r="D633" s="10">
        <v>1</v>
      </c>
      <c r="E633" s="10"/>
      <c r="F633" s="9">
        <v>0</v>
      </c>
      <c r="G633" s="9"/>
      <c r="H633" s="26">
        <f t="shared" si="20"/>
        <v>0</v>
      </c>
      <c r="I633" s="11">
        <f t="shared" si="21"/>
        <v>0</v>
      </c>
    </row>
    <row r="634" spans="1:9" x14ac:dyDescent="0.25">
      <c r="A634" s="132">
        <v>16280016</v>
      </c>
      <c r="B634" s="135" t="s">
        <v>275</v>
      </c>
      <c r="C634" s="135" t="s">
        <v>276</v>
      </c>
      <c r="D634" s="10">
        <v>1</v>
      </c>
      <c r="E634" s="10"/>
      <c r="F634" s="9">
        <v>0</v>
      </c>
      <c r="G634" s="9"/>
      <c r="H634" s="26">
        <f t="shared" si="20"/>
        <v>0</v>
      </c>
      <c r="I634" s="11">
        <f t="shared" si="21"/>
        <v>0</v>
      </c>
    </row>
    <row r="635" spans="1:9" x14ac:dyDescent="0.25">
      <c r="A635" s="132">
        <v>16280067</v>
      </c>
      <c r="B635" s="135" t="s">
        <v>2798</v>
      </c>
      <c r="C635" s="135" t="s">
        <v>234</v>
      </c>
      <c r="D635" s="10">
        <v>30</v>
      </c>
      <c r="E635" s="10"/>
      <c r="F635" s="9">
        <v>0</v>
      </c>
      <c r="G635" s="9"/>
      <c r="H635" s="26">
        <f t="shared" si="20"/>
        <v>0</v>
      </c>
      <c r="I635" s="11">
        <f t="shared" si="21"/>
        <v>0</v>
      </c>
    </row>
    <row r="636" spans="1:9" x14ac:dyDescent="0.25">
      <c r="A636" s="132">
        <v>16280261</v>
      </c>
      <c r="B636" s="135" t="s">
        <v>2793</v>
      </c>
      <c r="C636" s="135" t="s">
        <v>199</v>
      </c>
      <c r="D636" s="10">
        <v>30</v>
      </c>
      <c r="E636" s="10"/>
      <c r="F636" s="9">
        <v>0</v>
      </c>
      <c r="G636" s="9"/>
      <c r="H636" s="26">
        <f t="shared" si="20"/>
        <v>0</v>
      </c>
      <c r="I636" s="11">
        <f t="shared" si="21"/>
        <v>0</v>
      </c>
    </row>
    <row r="637" spans="1:9" x14ac:dyDescent="0.25">
      <c r="A637" s="132">
        <v>16282825</v>
      </c>
      <c r="B637" s="135" t="s">
        <v>2816</v>
      </c>
      <c r="C637" s="135" t="s">
        <v>292</v>
      </c>
      <c r="D637" s="10">
        <v>1</v>
      </c>
      <c r="E637" s="10"/>
      <c r="F637" s="9">
        <v>0</v>
      </c>
      <c r="G637" s="9"/>
      <c r="H637" s="26">
        <f t="shared" si="20"/>
        <v>0</v>
      </c>
      <c r="I637" s="11">
        <f t="shared" si="21"/>
        <v>0</v>
      </c>
    </row>
    <row r="638" spans="1:9" x14ac:dyDescent="0.25">
      <c r="A638" s="132">
        <v>16282841</v>
      </c>
      <c r="B638" s="135" t="s">
        <v>2816</v>
      </c>
      <c r="C638" s="135" t="s">
        <v>292</v>
      </c>
      <c r="D638" s="10">
        <v>1</v>
      </c>
      <c r="E638" s="10"/>
      <c r="F638" s="9">
        <v>0</v>
      </c>
      <c r="G638" s="9"/>
      <c r="H638" s="26">
        <f t="shared" si="20"/>
        <v>0</v>
      </c>
      <c r="I638" s="11">
        <f t="shared" si="21"/>
        <v>0</v>
      </c>
    </row>
    <row r="639" spans="1:9" x14ac:dyDescent="0.25">
      <c r="A639" s="132">
        <v>16297075</v>
      </c>
      <c r="B639" s="135" t="s">
        <v>170</v>
      </c>
      <c r="C639" s="135" t="s">
        <v>171</v>
      </c>
      <c r="D639" s="10">
        <v>21</v>
      </c>
      <c r="E639" s="10"/>
      <c r="F639" s="9">
        <v>0</v>
      </c>
      <c r="G639" s="9"/>
      <c r="H639" s="26">
        <f t="shared" si="20"/>
        <v>0</v>
      </c>
      <c r="I639" s="11">
        <f t="shared" si="21"/>
        <v>0</v>
      </c>
    </row>
    <row r="640" spans="1:9" x14ac:dyDescent="0.25">
      <c r="A640" s="132">
        <v>16297083</v>
      </c>
      <c r="B640" s="135" t="s">
        <v>170</v>
      </c>
      <c r="C640" s="135" t="s">
        <v>171</v>
      </c>
      <c r="D640" s="10">
        <v>21</v>
      </c>
      <c r="E640" s="10"/>
      <c r="F640" s="9">
        <v>0</v>
      </c>
      <c r="G640" s="9"/>
      <c r="H640" s="26">
        <f t="shared" si="20"/>
        <v>0</v>
      </c>
      <c r="I640" s="11">
        <f t="shared" si="21"/>
        <v>0</v>
      </c>
    </row>
    <row r="641" spans="1:9" x14ac:dyDescent="0.25">
      <c r="A641" s="132">
        <v>16297091</v>
      </c>
      <c r="B641" s="135" t="s">
        <v>170</v>
      </c>
      <c r="C641" s="135" t="s">
        <v>171</v>
      </c>
      <c r="D641" s="10">
        <v>21</v>
      </c>
      <c r="E641" s="10"/>
      <c r="F641" s="9">
        <v>0</v>
      </c>
      <c r="G641" s="9"/>
      <c r="H641" s="26">
        <f t="shared" si="20"/>
        <v>0</v>
      </c>
      <c r="I641" s="11">
        <f t="shared" si="21"/>
        <v>0</v>
      </c>
    </row>
    <row r="642" spans="1:9" x14ac:dyDescent="0.25">
      <c r="A642" s="132">
        <v>16298098</v>
      </c>
      <c r="B642" s="135" t="s">
        <v>2820</v>
      </c>
      <c r="C642" s="135" t="s">
        <v>315</v>
      </c>
      <c r="D642" s="10">
        <v>30</v>
      </c>
      <c r="E642" s="10"/>
      <c r="F642" s="9">
        <v>0</v>
      </c>
      <c r="G642" s="9"/>
      <c r="H642" s="26">
        <f t="shared" si="20"/>
        <v>0</v>
      </c>
      <c r="I642" s="11">
        <f t="shared" si="21"/>
        <v>0</v>
      </c>
    </row>
    <row r="643" spans="1:9" x14ac:dyDescent="0.25">
      <c r="A643" s="132">
        <v>16298268</v>
      </c>
      <c r="B643" s="135" t="s">
        <v>170</v>
      </c>
      <c r="C643" s="135" t="s">
        <v>171</v>
      </c>
      <c r="D643" s="10">
        <v>21</v>
      </c>
      <c r="E643" s="10"/>
      <c r="F643" s="9">
        <v>0</v>
      </c>
      <c r="G643" s="9"/>
      <c r="H643" s="26">
        <f t="shared" si="20"/>
        <v>0</v>
      </c>
      <c r="I643" s="11">
        <f t="shared" si="21"/>
        <v>0</v>
      </c>
    </row>
    <row r="644" spans="1:9" x14ac:dyDescent="0.25">
      <c r="A644" s="132">
        <v>16298276</v>
      </c>
      <c r="B644" s="135" t="s">
        <v>170</v>
      </c>
      <c r="C644" s="135" t="s">
        <v>171</v>
      </c>
      <c r="D644" s="10">
        <v>21</v>
      </c>
      <c r="E644" s="10"/>
      <c r="F644" s="9">
        <v>0</v>
      </c>
      <c r="G644" s="9"/>
      <c r="H644" s="26">
        <f t="shared" si="20"/>
        <v>0</v>
      </c>
      <c r="I644" s="11">
        <f t="shared" si="21"/>
        <v>0</v>
      </c>
    </row>
    <row r="645" spans="1:9" x14ac:dyDescent="0.25">
      <c r="A645" s="132">
        <v>16298284</v>
      </c>
      <c r="B645" s="135" t="s">
        <v>170</v>
      </c>
      <c r="C645" s="135" t="s">
        <v>171</v>
      </c>
      <c r="D645" s="10">
        <v>21</v>
      </c>
      <c r="E645" s="10"/>
      <c r="F645" s="9">
        <v>0</v>
      </c>
      <c r="G645" s="9"/>
      <c r="H645" s="26">
        <f t="shared" si="20"/>
        <v>0</v>
      </c>
      <c r="I645" s="11">
        <f t="shared" si="21"/>
        <v>0</v>
      </c>
    </row>
    <row r="646" spans="1:9" x14ac:dyDescent="0.25">
      <c r="A646" s="132">
        <v>16300335</v>
      </c>
      <c r="B646" s="135" t="s">
        <v>229</v>
      </c>
      <c r="C646" s="135" t="s">
        <v>230</v>
      </c>
      <c r="D646" s="10">
        <v>8</v>
      </c>
      <c r="E646" s="10"/>
      <c r="F646" s="9">
        <v>0</v>
      </c>
      <c r="G646" s="9"/>
      <c r="H646" s="26">
        <f t="shared" si="20"/>
        <v>0</v>
      </c>
      <c r="I646" s="11">
        <f t="shared" si="21"/>
        <v>0</v>
      </c>
    </row>
    <row r="647" spans="1:9" x14ac:dyDescent="0.25">
      <c r="A647" s="132">
        <v>16302060</v>
      </c>
      <c r="B647" s="135" t="s">
        <v>136</v>
      </c>
      <c r="C647" s="135" t="s">
        <v>137</v>
      </c>
      <c r="D647" s="10">
        <v>1</v>
      </c>
      <c r="E647" s="10"/>
      <c r="F647" s="9">
        <v>0</v>
      </c>
      <c r="G647" s="9"/>
      <c r="H647" s="26">
        <f t="shared" si="20"/>
        <v>0</v>
      </c>
      <c r="I647" s="11">
        <f t="shared" si="21"/>
        <v>0</v>
      </c>
    </row>
    <row r="648" spans="1:9" x14ac:dyDescent="0.25">
      <c r="A648" s="132">
        <v>16303709</v>
      </c>
      <c r="B648" s="135" t="s">
        <v>2821</v>
      </c>
      <c r="C648" s="135" t="s">
        <v>319</v>
      </c>
      <c r="D648" s="10">
        <v>30</v>
      </c>
      <c r="E648" s="10"/>
      <c r="F648" s="9">
        <v>0</v>
      </c>
      <c r="G648" s="9"/>
      <c r="H648" s="26">
        <f t="shared" si="20"/>
        <v>0</v>
      </c>
      <c r="I648" s="11">
        <f t="shared" si="21"/>
        <v>0</v>
      </c>
    </row>
    <row r="649" spans="1:9" x14ac:dyDescent="0.25">
      <c r="A649" s="132">
        <v>16303717</v>
      </c>
      <c r="B649" s="135" t="s">
        <v>2821</v>
      </c>
      <c r="C649" s="135" t="s">
        <v>319</v>
      </c>
      <c r="D649" s="10">
        <v>30</v>
      </c>
      <c r="E649" s="10"/>
      <c r="F649" s="9">
        <v>0</v>
      </c>
      <c r="G649" s="9"/>
      <c r="H649" s="26">
        <f t="shared" si="20"/>
        <v>0</v>
      </c>
      <c r="I649" s="11">
        <f t="shared" si="21"/>
        <v>0</v>
      </c>
    </row>
    <row r="650" spans="1:9" x14ac:dyDescent="0.25">
      <c r="A650" s="132">
        <v>16303725</v>
      </c>
      <c r="B650" s="135" t="s">
        <v>2821</v>
      </c>
      <c r="C650" s="135" t="s">
        <v>319</v>
      </c>
      <c r="D650" s="10">
        <v>30</v>
      </c>
      <c r="E650" s="10"/>
      <c r="F650" s="9">
        <v>0</v>
      </c>
      <c r="G650" s="9"/>
      <c r="H650" s="26">
        <f t="shared" si="20"/>
        <v>0</v>
      </c>
      <c r="I650" s="11">
        <f t="shared" si="21"/>
        <v>0</v>
      </c>
    </row>
    <row r="651" spans="1:9" x14ac:dyDescent="0.25">
      <c r="A651" s="132">
        <v>16303792</v>
      </c>
      <c r="B651" s="135" t="s">
        <v>320</v>
      </c>
      <c r="C651" s="135" t="s">
        <v>321</v>
      </c>
      <c r="D651" s="10">
        <v>6</v>
      </c>
      <c r="E651" s="10"/>
      <c r="F651" s="9">
        <v>0</v>
      </c>
      <c r="G651" s="9"/>
      <c r="H651" s="26">
        <f t="shared" si="20"/>
        <v>0</v>
      </c>
      <c r="I651" s="11">
        <f t="shared" si="21"/>
        <v>0</v>
      </c>
    </row>
    <row r="652" spans="1:9" x14ac:dyDescent="0.25">
      <c r="A652" s="132">
        <v>16305531</v>
      </c>
      <c r="B652" s="135" t="s">
        <v>2798</v>
      </c>
      <c r="C652" s="135" t="s">
        <v>234</v>
      </c>
      <c r="D652" s="10">
        <v>30</v>
      </c>
      <c r="E652" s="10"/>
      <c r="F652" s="9">
        <v>0</v>
      </c>
      <c r="G652" s="9"/>
      <c r="H652" s="26">
        <f t="shared" si="20"/>
        <v>0</v>
      </c>
      <c r="I652" s="11">
        <f t="shared" si="21"/>
        <v>0</v>
      </c>
    </row>
    <row r="653" spans="1:9" x14ac:dyDescent="0.25">
      <c r="A653" s="132">
        <v>16308085</v>
      </c>
      <c r="B653" s="135" t="s">
        <v>237</v>
      </c>
      <c r="C653" s="135" t="s">
        <v>238</v>
      </c>
      <c r="D653" s="10">
        <v>1</v>
      </c>
      <c r="E653" s="10"/>
      <c r="F653" s="9">
        <v>0</v>
      </c>
      <c r="G653" s="9"/>
      <c r="H653" s="26">
        <f t="shared" si="20"/>
        <v>0</v>
      </c>
      <c r="I653" s="11">
        <f t="shared" si="21"/>
        <v>0</v>
      </c>
    </row>
    <row r="654" spans="1:9" x14ac:dyDescent="0.25">
      <c r="A654" s="132">
        <v>16308646</v>
      </c>
      <c r="B654" s="135" t="s">
        <v>285</v>
      </c>
      <c r="C654" s="135" t="s">
        <v>286</v>
      </c>
      <c r="D654" s="10">
        <v>1</v>
      </c>
      <c r="E654" s="10"/>
      <c r="F654" s="9">
        <v>0</v>
      </c>
      <c r="G654" s="9"/>
      <c r="H654" s="26">
        <f t="shared" si="20"/>
        <v>0</v>
      </c>
      <c r="I654" s="11">
        <f t="shared" si="21"/>
        <v>0</v>
      </c>
    </row>
    <row r="655" spans="1:9" x14ac:dyDescent="0.25">
      <c r="A655" s="132">
        <v>16310217</v>
      </c>
      <c r="B655" s="135" t="s">
        <v>2798</v>
      </c>
      <c r="C655" s="135" t="s">
        <v>234</v>
      </c>
      <c r="D655" s="10">
        <v>30</v>
      </c>
      <c r="E655" s="10"/>
      <c r="F655" s="9">
        <v>0</v>
      </c>
      <c r="G655" s="9"/>
      <c r="H655" s="26">
        <f t="shared" ref="H655:H718" si="22">E655/D655</f>
        <v>0</v>
      </c>
      <c r="I655" s="11">
        <f t="shared" ref="I655:I718" si="23">IFERROR(G655/H655,0)</f>
        <v>0</v>
      </c>
    </row>
    <row r="656" spans="1:9" x14ac:dyDescent="0.25">
      <c r="A656" s="132">
        <v>16310292</v>
      </c>
      <c r="B656" s="135" t="s">
        <v>2803</v>
      </c>
      <c r="C656" s="135" t="s">
        <v>250</v>
      </c>
      <c r="D656" s="10">
        <v>28</v>
      </c>
      <c r="E656" s="10"/>
      <c r="F656" s="9">
        <v>0</v>
      </c>
      <c r="G656" s="9"/>
      <c r="H656" s="26">
        <f t="shared" si="22"/>
        <v>0</v>
      </c>
      <c r="I656" s="11">
        <f t="shared" si="23"/>
        <v>0</v>
      </c>
    </row>
    <row r="657" spans="1:9" x14ac:dyDescent="0.25">
      <c r="A657" s="132">
        <v>16313356</v>
      </c>
      <c r="B657" s="135" t="s">
        <v>223</v>
      </c>
      <c r="C657" s="135" t="s">
        <v>224</v>
      </c>
      <c r="D657" s="10">
        <v>1</v>
      </c>
      <c r="E657" s="10"/>
      <c r="F657" s="9">
        <v>0</v>
      </c>
      <c r="G657" s="9"/>
      <c r="H657" s="26">
        <f t="shared" si="22"/>
        <v>0</v>
      </c>
      <c r="I657" s="11">
        <f t="shared" si="23"/>
        <v>0</v>
      </c>
    </row>
    <row r="658" spans="1:9" x14ac:dyDescent="0.25">
      <c r="A658" s="132">
        <v>16313364</v>
      </c>
      <c r="B658" s="135" t="s">
        <v>223</v>
      </c>
      <c r="C658" s="135" t="s">
        <v>224</v>
      </c>
      <c r="D658" s="10">
        <v>1</v>
      </c>
      <c r="E658" s="10"/>
      <c r="F658" s="9">
        <v>0</v>
      </c>
      <c r="G658" s="9"/>
      <c r="H658" s="26">
        <f t="shared" si="22"/>
        <v>0</v>
      </c>
      <c r="I658" s="11">
        <f t="shared" si="23"/>
        <v>0</v>
      </c>
    </row>
    <row r="659" spans="1:9" x14ac:dyDescent="0.25">
      <c r="A659" s="132">
        <v>16315189</v>
      </c>
      <c r="B659" s="135" t="s">
        <v>170</v>
      </c>
      <c r="C659" s="135" t="s">
        <v>171</v>
      </c>
      <c r="D659" s="10">
        <v>21</v>
      </c>
      <c r="E659" s="10"/>
      <c r="F659" s="9">
        <v>0</v>
      </c>
      <c r="G659" s="9"/>
      <c r="H659" s="26">
        <f t="shared" si="22"/>
        <v>0</v>
      </c>
      <c r="I659" s="11">
        <f t="shared" si="23"/>
        <v>0</v>
      </c>
    </row>
    <row r="660" spans="1:9" x14ac:dyDescent="0.25">
      <c r="A660" s="132">
        <v>16315227</v>
      </c>
      <c r="B660" s="135" t="s">
        <v>2786</v>
      </c>
      <c r="C660" s="135" t="s">
        <v>139</v>
      </c>
      <c r="D660" s="10">
        <v>30</v>
      </c>
      <c r="E660" s="10"/>
      <c r="F660" s="9">
        <v>0</v>
      </c>
      <c r="G660" s="9"/>
      <c r="H660" s="26">
        <f t="shared" si="22"/>
        <v>0</v>
      </c>
      <c r="I660" s="11">
        <f t="shared" si="23"/>
        <v>0</v>
      </c>
    </row>
    <row r="661" spans="1:9" x14ac:dyDescent="0.25">
      <c r="A661" s="132">
        <v>16315235</v>
      </c>
      <c r="B661" s="135" t="s">
        <v>2786</v>
      </c>
      <c r="C661" s="135" t="s">
        <v>139</v>
      </c>
      <c r="D661" s="10">
        <v>60</v>
      </c>
      <c r="E661" s="10"/>
      <c r="F661" s="9">
        <v>0</v>
      </c>
      <c r="G661" s="9"/>
      <c r="H661" s="26">
        <f t="shared" si="22"/>
        <v>0</v>
      </c>
      <c r="I661" s="11">
        <f t="shared" si="23"/>
        <v>0</v>
      </c>
    </row>
    <row r="662" spans="1:9" x14ac:dyDescent="0.25">
      <c r="A662" s="132">
        <v>16315898</v>
      </c>
      <c r="B662" s="135" t="s">
        <v>2796</v>
      </c>
      <c r="C662" s="135" t="s">
        <v>212</v>
      </c>
      <c r="D662" s="10">
        <v>60</v>
      </c>
      <c r="E662" s="10"/>
      <c r="F662" s="9">
        <v>0</v>
      </c>
      <c r="G662" s="9"/>
      <c r="H662" s="26">
        <f t="shared" si="22"/>
        <v>0</v>
      </c>
      <c r="I662" s="11">
        <f t="shared" si="23"/>
        <v>0</v>
      </c>
    </row>
    <row r="663" spans="1:9" x14ac:dyDescent="0.25">
      <c r="A663" s="132">
        <v>16315944</v>
      </c>
      <c r="B663" s="135" t="s">
        <v>281</v>
      </c>
      <c r="C663" s="135" t="s">
        <v>282</v>
      </c>
      <c r="D663" s="10">
        <v>1</v>
      </c>
      <c r="E663" s="10"/>
      <c r="F663" s="9">
        <v>0</v>
      </c>
      <c r="G663" s="9"/>
      <c r="H663" s="26">
        <f t="shared" si="22"/>
        <v>0</v>
      </c>
      <c r="I663" s="11">
        <f t="shared" si="23"/>
        <v>0</v>
      </c>
    </row>
    <row r="664" spans="1:9" x14ac:dyDescent="0.25">
      <c r="A664" s="132">
        <v>16315952</v>
      </c>
      <c r="B664" s="135" t="s">
        <v>281</v>
      </c>
      <c r="C664" s="135" t="s">
        <v>282</v>
      </c>
      <c r="D664" s="10">
        <v>1</v>
      </c>
      <c r="E664" s="10"/>
      <c r="F664" s="9">
        <v>0</v>
      </c>
      <c r="G664" s="9"/>
      <c r="H664" s="26">
        <f t="shared" si="22"/>
        <v>0</v>
      </c>
      <c r="I664" s="11">
        <f t="shared" si="23"/>
        <v>0</v>
      </c>
    </row>
    <row r="665" spans="1:9" x14ac:dyDescent="0.25">
      <c r="A665" s="132">
        <v>16319001</v>
      </c>
      <c r="B665" s="135" t="s">
        <v>265</v>
      </c>
      <c r="C665" s="135" t="s">
        <v>266</v>
      </c>
      <c r="D665" s="10">
        <v>1</v>
      </c>
      <c r="E665" s="10"/>
      <c r="F665" s="9">
        <v>0</v>
      </c>
      <c r="G665" s="9"/>
      <c r="H665" s="26">
        <f t="shared" si="22"/>
        <v>0</v>
      </c>
      <c r="I665" s="11">
        <f t="shared" si="23"/>
        <v>0</v>
      </c>
    </row>
    <row r="666" spans="1:9" x14ac:dyDescent="0.25">
      <c r="A666" s="132">
        <v>16319028</v>
      </c>
      <c r="B666" s="135" t="s">
        <v>265</v>
      </c>
      <c r="C666" s="135" t="s">
        <v>266</v>
      </c>
      <c r="D666" s="10">
        <v>1</v>
      </c>
      <c r="E666" s="10"/>
      <c r="F666" s="9">
        <v>0</v>
      </c>
      <c r="G666" s="9"/>
      <c r="H666" s="26">
        <f t="shared" si="22"/>
        <v>0</v>
      </c>
      <c r="I666" s="11">
        <f t="shared" si="23"/>
        <v>0</v>
      </c>
    </row>
    <row r="667" spans="1:9" x14ac:dyDescent="0.25">
      <c r="A667" s="132">
        <v>16319192</v>
      </c>
      <c r="B667" s="135" t="s">
        <v>322</v>
      </c>
      <c r="C667" s="135" t="s">
        <v>2725</v>
      </c>
      <c r="D667" s="10">
        <v>20</v>
      </c>
      <c r="E667" s="10"/>
      <c r="F667" s="9">
        <v>0</v>
      </c>
      <c r="G667" s="9"/>
      <c r="H667" s="26">
        <f t="shared" si="22"/>
        <v>0</v>
      </c>
      <c r="I667" s="11">
        <f t="shared" si="23"/>
        <v>0</v>
      </c>
    </row>
    <row r="668" spans="1:9" x14ac:dyDescent="0.25">
      <c r="A668" s="132">
        <v>16319230</v>
      </c>
      <c r="B668" s="135" t="s">
        <v>322</v>
      </c>
      <c r="C668" s="135" t="s">
        <v>2725</v>
      </c>
      <c r="D668" s="10">
        <v>20</v>
      </c>
      <c r="E668" s="10"/>
      <c r="F668" s="9">
        <v>0</v>
      </c>
      <c r="G668" s="9"/>
      <c r="H668" s="26">
        <f t="shared" si="22"/>
        <v>0</v>
      </c>
      <c r="I668" s="11">
        <f t="shared" si="23"/>
        <v>0</v>
      </c>
    </row>
    <row r="669" spans="1:9" x14ac:dyDescent="0.25">
      <c r="A669" s="132">
        <v>16319559</v>
      </c>
      <c r="B669" s="135" t="s">
        <v>261</v>
      </c>
      <c r="C669" s="135" t="s">
        <v>262</v>
      </c>
      <c r="D669" s="10">
        <v>21</v>
      </c>
      <c r="E669" s="10"/>
      <c r="F669" s="9">
        <v>0</v>
      </c>
      <c r="G669" s="9"/>
      <c r="H669" s="26">
        <f t="shared" si="22"/>
        <v>0</v>
      </c>
      <c r="I669" s="11">
        <f t="shared" si="23"/>
        <v>0</v>
      </c>
    </row>
    <row r="670" spans="1:9" x14ac:dyDescent="0.25">
      <c r="A670" s="132">
        <v>16320646</v>
      </c>
      <c r="B670" s="135" t="s">
        <v>170</v>
      </c>
      <c r="C670" s="135" t="s">
        <v>171</v>
      </c>
      <c r="D670" s="10">
        <v>21</v>
      </c>
      <c r="E670" s="10"/>
      <c r="F670" s="9">
        <v>0</v>
      </c>
      <c r="G670" s="9"/>
      <c r="H670" s="26">
        <f t="shared" si="22"/>
        <v>0</v>
      </c>
      <c r="I670" s="11">
        <f t="shared" si="23"/>
        <v>0</v>
      </c>
    </row>
    <row r="671" spans="1:9" x14ac:dyDescent="0.25">
      <c r="A671" s="132">
        <v>16320654</v>
      </c>
      <c r="B671" s="135" t="s">
        <v>170</v>
      </c>
      <c r="C671" s="135" t="s">
        <v>171</v>
      </c>
      <c r="D671" s="10">
        <v>21</v>
      </c>
      <c r="E671" s="10"/>
      <c r="F671" s="9">
        <v>0</v>
      </c>
      <c r="G671" s="9"/>
      <c r="H671" s="26">
        <f t="shared" si="22"/>
        <v>0</v>
      </c>
      <c r="I671" s="11">
        <f t="shared" si="23"/>
        <v>0</v>
      </c>
    </row>
    <row r="672" spans="1:9" x14ac:dyDescent="0.25">
      <c r="A672" s="132">
        <v>16320662</v>
      </c>
      <c r="B672" s="135" t="s">
        <v>170</v>
      </c>
      <c r="C672" s="135" t="s">
        <v>171</v>
      </c>
      <c r="D672" s="10">
        <v>21</v>
      </c>
      <c r="E672" s="10"/>
      <c r="F672" s="9">
        <v>0</v>
      </c>
      <c r="G672" s="9"/>
      <c r="H672" s="26">
        <f t="shared" si="22"/>
        <v>0</v>
      </c>
      <c r="I672" s="11">
        <f t="shared" si="23"/>
        <v>0</v>
      </c>
    </row>
    <row r="673" spans="1:9" x14ac:dyDescent="0.25">
      <c r="A673" s="132">
        <v>16321898</v>
      </c>
      <c r="B673" s="135" t="s">
        <v>219</v>
      </c>
      <c r="C673" s="135" t="s">
        <v>220</v>
      </c>
      <c r="D673" s="10">
        <v>1</v>
      </c>
      <c r="E673" s="10"/>
      <c r="F673" s="9">
        <v>0</v>
      </c>
      <c r="G673" s="9"/>
      <c r="H673" s="26">
        <f t="shared" si="22"/>
        <v>0</v>
      </c>
      <c r="I673" s="11">
        <f t="shared" si="23"/>
        <v>0</v>
      </c>
    </row>
    <row r="674" spans="1:9" x14ac:dyDescent="0.25">
      <c r="A674" s="132">
        <v>16321901</v>
      </c>
      <c r="B674" s="135" t="s">
        <v>219</v>
      </c>
      <c r="C674" s="135" t="s">
        <v>220</v>
      </c>
      <c r="D674" s="10">
        <v>1</v>
      </c>
      <c r="E674" s="10"/>
      <c r="F674" s="9">
        <v>0</v>
      </c>
      <c r="G674" s="9"/>
      <c r="H674" s="26">
        <f t="shared" si="22"/>
        <v>0</v>
      </c>
      <c r="I674" s="11">
        <f t="shared" si="23"/>
        <v>0</v>
      </c>
    </row>
    <row r="675" spans="1:9" x14ac:dyDescent="0.25">
      <c r="A675" s="132">
        <v>16322444</v>
      </c>
      <c r="B675" s="135" t="s">
        <v>285</v>
      </c>
      <c r="C675" s="135" t="s">
        <v>286</v>
      </c>
      <c r="D675" s="10">
        <v>1</v>
      </c>
      <c r="E675" s="10"/>
      <c r="F675" s="9">
        <v>0</v>
      </c>
      <c r="G675" s="9"/>
      <c r="H675" s="26">
        <f t="shared" si="22"/>
        <v>0</v>
      </c>
      <c r="I675" s="11">
        <f t="shared" si="23"/>
        <v>0</v>
      </c>
    </row>
    <row r="676" spans="1:9" x14ac:dyDescent="0.25">
      <c r="A676" s="132">
        <v>16322517</v>
      </c>
      <c r="B676" s="135" t="s">
        <v>2786</v>
      </c>
      <c r="C676" s="135" t="s">
        <v>139</v>
      </c>
      <c r="D676" s="10">
        <v>60</v>
      </c>
      <c r="E676" s="10"/>
      <c r="F676" s="9">
        <v>0</v>
      </c>
      <c r="G676" s="9"/>
      <c r="H676" s="26">
        <f t="shared" si="22"/>
        <v>0</v>
      </c>
      <c r="I676" s="11">
        <f t="shared" si="23"/>
        <v>0</v>
      </c>
    </row>
    <row r="677" spans="1:9" x14ac:dyDescent="0.25">
      <c r="A677" s="132">
        <v>16322525</v>
      </c>
      <c r="B677" s="135" t="s">
        <v>2786</v>
      </c>
      <c r="C677" s="135" t="s">
        <v>139</v>
      </c>
      <c r="D677" s="10">
        <v>30</v>
      </c>
      <c r="E677" s="10"/>
      <c r="F677" s="9">
        <v>0</v>
      </c>
      <c r="G677" s="9"/>
      <c r="H677" s="26">
        <f t="shared" si="22"/>
        <v>0</v>
      </c>
      <c r="I677" s="11">
        <f t="shared" si="23"/>
        <v>0</v>
      </c>
    </row>
    <row r="678" spans="1:9" x14ac:dyDescent="0.25">
      <c r="A678" s="132">
        <v>16323130</v>
      </c>
      <c r="B678" s="135" t="s">
        <v>2812</v>
      </c>
      <c r="C678" s="135" t="s">
        <v>278</v>
      </c>
      <c r="D678" s="10">
        <v>60</v>
      </c>
      <c r="E678" s="10"/>
      <c r="F678" s="9">
        <v>0</v>
      </c>
      <c r="G678" s="9"/>
      <c r="H678" s="26">
        <f t="shared" si="22"/>
        <v>0</v>
      </c>
      <c r="I678" s="11">
        <f t="shared" si="23"/>
        <v>0</v>
      </c>
    </row>
    <row r="679" spans="1:9" x14ac:dyDescent="0.25">
      <c r="A679" s="132">
        <v>16324064</v>
      </c>
      <c r="B679" s="135" t="s">
        <v>2786</v>
      </c>
      <c r="C679" s="135" t="s">
        <v>139</v>
      </c>
      <c r="D679" s="10">
        <v>60</v>
      </c>
      <c r="E679" s="10"/>
      <c r="F679" s="9">
        <v>0</v>
      </c>
      <c r="G679" s="9"/>
      <c r="H679" s="26">
        <f t="shared" si="22"/>
        <v>0</v>
      </c>
      <c r="I679" s="11">
        <f t="shared" si="23"/>
        <v>0</v>
      </c>
    </row>
    <row r="680" spans="1:9" x14ac:dyDescent="0.25">
      <c r="A680" s="132">
        <v>16324072</v>
      </c>
      <c r="B680" s="135" t="s">
        <v>2786</v>
      </c>
      <c r="C680" s="135" t="s">
        <v>139</v>
      </c>
      <c r="D680" s="10">
        <v>30</v>
      </c>
      <c r="E680" s="10"/>
      <c r="F680" s="9">
        <v>0</v>
      </c>
      <c r="G680" s="9"/>
      <c r="H680" s="26">
        <f t="shared" si="22"/>
        <v>0</v>
      </c>
      <c r="I680" s="11">
        <f t="shared" si="23"/>
        <v>0</v>
      </c>
    </row>
    <row r="681" spans="1:9" x14ac:dyDescent="0.25">
      <c r="A681" s="132">
        <v>16324552</v>
      </c>
      <c r="B681" s="135" t="s">
        <v>207</v>
      </c>
      <c r="C681" s="135" t="s">
        <v>208</v>
      </c>
      <c r="D681" s="10">
        <v>1</v>
      </c>
      <c r="E681" s="10"/>
      <c r="F681" s="9">
        <v>0</v>
      </c>
      <c r="G681" s="9"/>
      <c r="H681" s="26">
        <f t="shared" si="22"/>
        <v>0</v>
      </c>
      <c r="I681" s="11">
        <f t="shared" si="23"/>
        <v>0</v>
      </c>
    </row>
    <row r="682" spans="1:9" x14ac:dyDescent="0.25">
      <c r="A682" s="132">
        <v>16324641</v>
      </c>
      <c r="B682" s="135" t="s">
        <v>2792</v>
      </c>
      <c r="C682" s="135" t="s">
        <v>195</v>
      </c>
      <c r="D682" s="10">
        <v>1</v>
      </c>
      <c r="E682" s="10"/>
      <c r="F682" s="9">
        <v>0</v>
      </c>
      <c r="G682" s="9"/>
      <c r="H682" s="26">
        <f t="shared" si="22"/>
        <v>0</v>
      </c>
      <c r="I682" s="11">
        <f t="shared" si="23"/>
        <v>0</v>
      </c>
    </row>
    <row r="683" spans="1:9" x14ac:dyDescent="0.25">
      <c r="A683" s="132">
        <v>16329260</v>
      </c>
      <c r="B683" s="135" t="s">
        <v>253</v>
      </c>
      <c r="C683" s="135" t="s">
        <v>254</v>
      </c>
      <c r="D683" s="10">
        <v>112</v>
      </c>
      <c r="E683" s="10"/>
      <c r="F683" s="9">
        <v>0</v>
      </c>
      <c r="G683" s="9"/>
      <c r="H683" s="26">
        <f t="shared" si="22"/>
        <v>0</v>
      </c>
      <c r="I683" s="11">
        <f t="shared" si="23"/>
        <v>0</v>
      </c>
    </row>
    <row r="684" spans="1:9" x14ac:dyDescent="0.25">
      <c r="A684" s="132">
        <v>16329279</v>
      </c>
      <c r="B684" s="135" t="s">
        <v>281</v>
      </c>
      <c r="C684" s="135" t="s">
        <v>282</v>
      </c>
      <c r="D684" s="10">
        <v>1</v>
      </c>
      <c r="E684" s="10"/>
      <c r="F684" s="9">
        <v>0</v>
      </c>
      <c r="G684" s="9"/>
      <c r="H684" s="26">
        <f t="shared" si="22"/>
        <v>0</v>
      </c>
      <c r="I684" s="11">
        <f t="shared" si="23"/>
        <v>0</v>
      </c>
    </row>
    <row r="685" spans="1:9" x14ac:dyDescent="0.25">
      <c r="A685" s="132">
        <v>16329368</v>
      </c>
      <c r="B685" s="135" t="s">
        <v>146</v>
      </c>
      <c r="C685" s="135" t="s">
        <v>147</v>
      </c>
      <c r="D685" s="10">
        <v>1</v>
      </c>
      <c r="E685" s="10"/>
      <c r="F685" s="9">
        <v>0</v>
      </c>
      <c r="G685" s="9"/>
      <c r="H685" s="26">
        <f t="shared" si="22"/>
        <v>0</v>
      </c>
      <c r="I685" s="11">
        <f t="shared" si="23"/>
        <v>0</v>
      </c>
    </row>
    <row r="686" spans="1:9" x14ac:dyDescent="0.25">
      <c r="A686" s="132">
        <v>16329376</v>
      </c>
      <c r="B686" s="135" t="s">
        <v>2802</v>
      </c>
      <c r="C686" s="135" t="s">
        <v>246</v>
      </c>
      <c r="D686" s="10">
        <v>60</v>
      </c>
      <c r="E686" s="10"/>
      <c r="F686" s="9">
        <v>0</v>
      </c>
      <c r="G686" s="9"/>
      <c r="H686" s="26">
        <f t="shared" si="22"/>
        <v>0</v>
      </c>
      <c r="I686" s="11">
        <f t="shared" si="23"/>
        <v>0</v>
      </c>
    </row>
    <row r="687" spans="1:9" x14ac:dyDescent="0.25">
      <c r="A687" s="132">
        <v>16329384</v>
      </c>
      <c r="B687" s="135" t="s">
        <v>146</v>
      </c>
      <c r="C687" s="135" t="s">
        <v>147</v>
      </c>
      <c r="D687" s="10">
        <v>1</v>
      </c>
      <c r="E687" s="10"/>
      <c r="F687" s="9">
        <v>0</v>
      </c>
      <c r="G687" s="9"/>
      <c r="H687" s="26">
        <f t="shared" si="22"/>
        <v>0</v>
      </c>
      <c r="I687" s="11">
        <f t="shared" si="23"/>
        <v>0</v>
      </c>
    </row>
    <row r="688" spans="1:9" x14ac:dyDescent="0.25">
      <c r="A688" s="132">
        <v>16329392</v>
      </c>
      <c r="B688" s="135" t="s">
        <v>152</v>
      </c>
      <c r="C688" s="135" t="s">
        <v>153</v>
      </c>
      <c r="D688" s="10">
        <v>100</v>
      </c>
      <c r="E688" s="10"/>
      <c r="F688" s="9">
        <v>0</v>
      </c>
      <c r="G688" s="9"/>
      <c r="H688" s="26">
        <f t="shared" si="22"/>
        <v>0</v>
      </c>
      <c r="I688" s="11">
        <f t="shared" si="23"/>
        <v>0</v>
      </c>
    </row>
    <row r="689" spans="1:9" x14ac:dyDescent="0.25">
      <c r="A689" s="132">
        <v>16329597</v>
      </c>
      <c r="B689" s="135" t="s">
        <v>2822</v>
      </c>
      <c r="C689" s="135" t="s">
        <v>324</v>
      </c>
      <c r="D689" s="10">
        <v>21</v>
      </c>
      <c r="E689" s="10"/>
      <c r="F689" s="9">
        <v>0</v>
      </c>
      <c r="G689" s="9"/>
      <c r="H689" s="26">
        <f t="shared" si="22"/>
        <v>0</v>
      </c>
      <c r="I689" s="11">
        <f t="shared" si="23"/>
        <v>0</v>
      </c>
    </row>
    <row r="690" spans="1:9" x14ac:dyDescent="0.25">
      <c r="A690" s="132">
        <v>16329600</v>
      </c>
      <c r="B690" s="135" t="s">
        <v>2822</v>
      </c>
      <c r="C690" s="135" t="s">
        <v>324</v>
      </c>
      <c r="D690" s="10">
        <v>21</v>
      </c>
      <c r="E690" s="10"/>
      <c r="F690" s="9">
        <v>0</v>
      </c>
      <c r="G690" s="9"/>
      <c r="H690" s="26">
        <f t="shared" si="22"/>
        <v>0</v>
      </c>
      <c r="I690" s="11">
        <f t="shared" si="23"/>
        <v>0</v>
      </c>
    </row>
    <row r="691" spans="1:9" x14ac:dyDescent="0.25">
      <c r="A691" s="132">
        <v>16329619</v>
      </c>
      <c r="B691" s="135" t="s">
        <v>2822</v>
      </c>
      <c r="C691" s="135" t="s">
        <v>324</v>
      </c>
      <c r="D691" s="10">
        <v>21</v>
      </c>
      <c r="E691" s="10"/>
      <c r="F691" s="9">
        <v>0</v>
      </c>
      <c r="G691" s="9"/>
      <c r="H691" s="26">
        <f t="shared" si="22"/>
        <v>0</v>
      </c>
      <c r="I691" s="11">
        <f t="shared" si="23"/>
        <v>0</v>
      </c>
    </row>
    <row r="692" spans="1:9" x14ac:dyDescent="0.25">
      <c r="A692" s="132">
        <v>16330374</v>
      </c>
      <c r="B692" s="135" t="s">
        <v>281</v>
      </c>
      <c r="C692" s="135" t="s">
        <v>282</v>
      </c>
      <c r="D692" s="10">
        <v>1</v>
      </c>
      <c r="E692" s="10"/>
      <c r="F692" s="9">
        <v>0</v>
      </c>
      <c r="G692" s="9"/>
      <c r="H692" s="26">
        <f t="shared" si="22"/>
        <v>0</v>
      </c>
      <c r="I692" s="11">
        <f t="shared" si="23"/>
        <v>0</v>
      </c>
    </row>
    <row r="693" spans="1:9" x14ac:dyDescent="0.25">
      <c r="A693" s="132">
        <v>16333225</v>
      </c>
      <c r="B693" s="135" t="s">
        <v>2823</v>
      </c>
      <c r="C693" s="135" t="s">
        <v>326</v>
      </c>
      <c r="D693" s="10">
        <v>224</v>
      </c>
      <c r="E693" s="10"/>
      <c r="F693" s="9">
        <v>0</v>
      </c>
      <c r="G693" s="9"/>
      <c r="H693" s="26">
        <f t="shared" si="22"/>
        <v>0</v>
      </c>
      <c r="I693" s="11">
        <f t="shared" si="23"/>
        <v>0</v>
      </c>
    </row>
    <row r="694" spans="1:9" x14ac:dyDescent="0.25">
      <c r="A694" s="132">
        <v>16333446</v>
      </c>
      <c r="B694" s="135" t="s">
        <v>327</v>
      </c>
      <c r="C694" s="135" t="s">
        <v>328</v>
      </c>
      <c r="D694" s="10">
        <v>1</v>
      </c>
      <c r="E694" s="10"/>
      <c r="F694" s="9">
        <v>0</v>
      </c>
      <c r="G694" s="9"/>
      <c r="H694" s="26">
        <f t="shared" si="22"/>
        <v>0</v>
      </c>
      <c r="I694" s="11">
        <f t="shared" si="23"/>
        <v>0</v>
      </c>
    </row>
    <row r="695" spans="1:9" x14ac:dyDescent="0.25">
      <c r="A695" s="132">
        <v>16333454</v>
      </c>
      <c r="B695" s="135" t="s">
        <v>327</v>
      </c>
      <c r="C695" s="135" t="s">
        <v>328</v>
      </c>
      <c r="D695" s="10">
        <v>1</v>
      </c>
      <c r="E695" s="10"/>
      <c r="F695" s="9">
        <v>0</v>
      </c>
      <c r="G695" s="9"/>
      <c r="H695" s="26">
        <f t="shared" si="22"/>
        <v>0</v>
      </c>
      <c r="I695" s="11">
        <f t="shared" si="23"/>
        <v>0</v>
      </c>
    </row>
    <row r="696" spans="1:9" x14ac:dyDescent="0.25">
      <c r="A696" s="132">
        <v>16341236</v>
      </c>
      <c r="B696" s="135" t="s">
        <v>2790</v>
      </c>
      <c r="C696" s="135" t="s">
        <v>177</v>
      </c>
      <c r="D696" s="10">
        <v>28</v>
      </c>
      <c r="E696" s="10"/>
      <c r="F696" s="9">
        <v>0</v>
      </c>
      <c r="G696" s="9"/>
      <c r="H696" s="26">
        <f t="shared" si="22"/>
        <v>0</v>
      </c>
      <c r="I696" s="11">
        <f t="shared" si="23"/>
        <v>0</v>
      </c>
    </row>
    <row r="697" spans="1:9" x14ac:dyDescent="0.25">
      <c r="A697" s="132">
        <v>16341252</v>
      </c>
      <c r="B697" s="135" t="s">
        <v>2790</v>
      </c>
      <c r="C697" s="135" t="s">
        <v>177</v>
      </c>
      <c r="D697" s="10">
        <v>28</v>
      </c>
      <c r="E697" s="10"/>
      <c r="F697" s="9">
        <v>0</v>
      </c>
      <c r="G697" s="9"/>
      <c r="H697" s="26">
        <f t="shared" si="22"/>
        <v>0</v>
      </c>
      <c r="I697" s="11">
        <f t="shared" si="23"/>
        <v>0</v>
      </c>
    </row>
    <row r="698" spans="1:9" x14ac:dyDescent="0.25">
      <c r="A698" s="132">
        <v>16341546</v>
      </c>
      <c r="B698" s="135" t="s">
        <v>285</v>
      </c>
      <c r="C698" s="135" t="s">
        <v>286</v>
      </c>
      <c r="D698" s="10">
        <v>1</v>
      </c>
      <c r="E698" s="10"/>
      <c r="F698" s="9">
        <v>0</v>
      </c>
      <c r="G698" s="9"/>
      <c r="H698" s="26">
        <f t="shared" si="22"/>
        <v>0</v>
      </c>
      <c r="I698" s="11">
        <f t="shared" si="23"/>
        <v>0</v>
      </c>
    </row>
    <row r="699" spans="1:9" x14ac:dyDescent="0.25">
      <c r="A699" s="132">
        <v>16341570</v>
      </c>
      <c r="B699" s="135" t="s">
        <v>281</v>
      </c>
      <c r="C699" s="135" t="s">
        <v>282</v>
      </c>
      <c r="D699" s="10">
        <v>1</v>
      </c>
      <c r="E699" s="10"/>
      <c r="F699" s="9">
        <v>0</v>
      </c>
      <c r="G699" s="9"/>
      <c r="H699" s="26">
        <f t="shared" si="22"/>
        <v>0</v>
      </c>
      <c r="I699" s="11">
        <f t="shared" si="23"/>
        <v>0</v>
      </c>
    </row>
    <row r="700" spans="1:9" x14ac:dyDescent="0.25">
      <c r="A700" s="132">
        <v>16341597</v>
      </c>
      <c r="B700" s="135" t="s">
        <v>281</v>
      </c>
      <c r="C700" s="135" t="s">
        <v>282</v>
      </c>
      <c r="D700" s="10">
        <v>1</v>
      </c>
      <c r="E700" s="10"/>
      <c r="F700" s="9">
        <v>0</v>
      </c>
      <c r="G700" s="9"/>
      <c r="H700" s="26">
        <f t="shared" si="22"/>
        <v>0</v>
      </c>
      <c r="I700" s="11">
        <f t="shared" si="23"/>
        <v>0</v>
      </c>
    </row>
    <row r="701" spans="1:9" x14ac:dyDescent="0.25">
      <c r="A701" s="132">
        <v>16342496</v>
      </c>
      <c r="B701" s="135" t="s">
        <v>2792</v>
      </c>
      <c r="C701" s="135" t="s">
        <v>195</v>
      </c>
      <c r="D701" s="10">
        <v>1</v>
      </c>
      <c r="E701" s="10"/>
      <c r="F701" s="9">
        <v>0</v>
      </c>
      <c r="G701" s="9"/>
      <c r="H701" s="26">
        <f t="shared" si="22"/>
        <v>0</v>
      </c>
      <c r="I701" s="11">
        <f t="shared" si="23"/>
        <v>0</v>
      </c>
    </row>
    <row r="702" spans="1:9" x14ac:dyDescent="0.25">
      <c r="A702" s="132">
        <v>16342569</v>
      </c>
      <c r="B702" s="135" t="s">
        <v>2792</v>
      </c>
      <c r="C702" s="135" t="s">
        <v>195</v>
      </c>
      <c r="D702" s="10">
        <v>1</v>
      </c>
      <c r="E702" s="10"/>
      <c r="F702" s="9">
        <v>0</v>
      </c>
      <c r="G702" s="9"/>
      <c r="H702" s="26">
        <f t="shared" si="22"/>
        <v>0</v>
      </c>
      <c r="I702" s="11">
        <f t="shared" si="23"/>
        <v>0</v>
      </c>
    </row>
    <row r="703" spans="1:9" x14ac:dyDescent="0.25">
      <c r="A703" s="132">
        <v>16342585</v>
      </c>
      <c r="B703" s="135" t="s">
        <v>2792</v>
      </c>
      <c r="C703" s="135" t="s">
        <v>195</v>
      </c>
      <c r="D703" s="10">
        <v>1</v>
      </c>
      <c r="E703" s="10"/>
      <c r="F703" s="9">
        <v>0</v>
      </c>
      <c r="G703" s="9"/>
      <c r="H703" s="26">
        <f t="shared" si="22"/>
        <v>0</v>
      </c>
      <c r="I703" s="11">
        <f t="shared" si="23"/>
        <v>0</v>
      </c>
    </row>
    <row r="704" spans="1:9" x14ac:dyDescent="0.25">
      <c r="A704" s="132">
        <v>16342615</v>
      </c>
      <c r="B704" s="135" t="s">
        <v>2792</v>
      </c>
      <c r="C704" s="135" t="s">
        <v>195</v>
      </c>
      <c r="D704" s="10">
        <v>1</v>
      </c>
      <c r="E704" s="10"/>
      <c r="F704" s="9">
        <v>0</v>
      </c>
      <c r="G704" s="9"/>
      <c r="H704" s="26">
        <f t="shared" si="22"/>
        <v>0</v>
      </c>
      <c r="I704" s="11">
        <f t="shared" si="23"/>
        <v>0</v>
      </c>
    </row>
    <row r="705" spans="1:9" x14ac:dyDescent="0.25">
      <c r="A705" s="132">
        <v>16345061</v>
      </c>
      <c r="B705" s="135" t="s">
        <v>2824</v>
      </c>
      <c r="C705" s="135" t="s">
        <v>330</v>
      </c>
      <c r="D705" s="10">
        <v>3</v>
      </c>
      <c r="E705" s="10"/>
      <c r="F705" s="9">
        <v>0</v>
      </c>
      <c r="G705" s="9"/>
      <c r="H705" s="26">
        <f t="shared" si="22"/>
        <v>0</v>
      </c>
      <c r="I705" s="11">
        <f t="shared" si="23"/>
        <v>0</v>
      </c>
    </row>
    <row r="706" spans="1:9" x14ac:dyDescent="0.25">
      <c r="A706" s="132">
        <v>16345088</v>
      </c>
      <c r="B706" s="135" t="s">
        <v>2824</v>
      </c>
      <c r="C706" s="135" t="s">
        <v>330</v>
      </c>
      <c r="D706" s="10">
        <v>3</v>
      </c>
      <c r="E706" s="10"/>
      <c r="F706" s="9">
        <v>0</v>
      </c>
      <c r="G706" s="9"/>
      <c r="H706" s="26">
        <f t="shared" si="22"/>
        <v>0</v>
      </c>
      <c r="I706" s="11">
        <f t="shared" si="23"/>
        <v>0</v>
      </c>
    </row>
    <row r="707" spans="1:9" x14ac:dyDescent="0.25">
      <c r="A707" s="132">
        <v>16345096</v>
      </c>
      <c r="B707" s="135" t="s">
        <v>2824</v>
      </c>
      <c r="C707" s="135" t="s">
        <v>330</v>
      </c>
      <c r="D707" s="10">
        <v>3</v>
      </c>
      <c r="E707" s="10"/>
      <c r="F707" s="9">
        <v>0</v>
      </c>
      <c r="G707" s="9"/>
      <c r="H707" s="26">
        <f t="shared" si="22"/>
        <v>0</v>
      </c>
      <c r="I707" s="11">
        <f t="shared" si="23"/>
        <v>0</v>
      </c>
    </row>
    <row r="708" spans="1:9" x14ac:dyDescent="0.25">
      <c r="A708" s="132">
        <v>16345495</v>
      </c>
      <c r="B708" s="135" t="s">
        <v>2802</v>
      </c>
      <c r="C708" s="135" t="s">
        <v>246</v>
      </c>
      <c r="D708" s="10">
        <v>60</v>
      </c>
      <c r="E708" s="10"/>
      <c r="F708" s="9">
        <v>0</v>
      </c>
      <c r="G708" s="9"/>
      <c r="H708" s="26">
        <f t="shared" si="22"/>
        <v>0</v>
      </c>
      <c r="I708" s="11">
        <f t="shared" si="23"/>
        <v>0</v>
      </c>
    </row>
    <row r="709" spans="1:9" x14ac:dyDescent="0.25">
      <c r="A709" s="132">
        <v>16346106</v>
      </c>
      <c r="B709" s="135" t="s">
        <v>2805</v>
      </c>
      <c r="C709" s="135" t="s">
        <v>256</v>
      </c>
      <c r="D709" s="10">
        <v>120</v>
      </c>
      <c r="E709" s="10"/>
      <c r="F709" s="9">
        <v>0</v>
      </c>
      <c r="G709" s="9"/>
      <c r="H709" s="26">
        <f t="shared" si="22"/>
        <v>0</v>
      </c>
      <c r="I709" s="11">
        <f t="shared" si="23"/>
        <v>0</v>
      </c>
    </row>
    <row r="710" spans="1:9" x14ac:dyDescent="0.25">
      <c r="A710" s="132">
        <v>16346114</v>
      </c>
      <c r="B710" s="135" t="s">
        <v>2814</v>
      </c>
      <c r="C710" s="135" t="s">
        <v>284</v>
      </c>
      <c r="D710" s="10">
        <v>150</v>
      </c>
      <c r="E710" s="10"/>
      <c r="F710" s="9">
        <v>0</v>
      </c>
      <c r="G710" s="9"/>
      <c r="H710" s="26">
        <f t="shared" si="22"/>
        <v>0</v>
      </c>
      <c r="I710" s="11">
        <f t="shared" si="23"/>
        <v>0</v>
      </c>
    </row>
    <row r="711" spans="1:9" x14ac:dyDescent="0.25">
      <c r="A711" s="132">
        <v>16346580</v>
      </c>
      <c r="B711" s="135" t="s">
        <v>120</v>
      </c>
      <c r="C711" s="135" t="s">
        <v>121</v>
      </c>
      <c r="D711" s="10">
        <v>1</v>
      </c>
      <c r="E711" s="10"/>
      <c r="F711" s="9">
        <v>0</v>
      </c>
      <c r="G711" s="9"/>
      <c r="H711" s="26">
        <f t="shared" si="22"/>
        <v>0</v>
      </c>
      <c r="I711" s="11">
        <f t="shared" si="23"/>
        <v>0</v>
      </c>
    </row>
    <row r="712" spans="1:9" x14ac:dyDescent="0.25">
      <c r="A712" s="132">
        <v>16346599</v>
      </c>
      <c r="B712" s="135" t="s">
        <v>120</v>
      </c>
      <c r="C712" s="135" t="s">
        <v>121</v>
      </c>
      <c r="D712" s="10">
        <v>1</v>
      </c>
      <c r="E712" s="10"/>
      <c r="F712" s="9">
        <v>0</v>
      </c>
      <c r="G712" s="9"/>
      <c r="H712" s="26">
        <f t="shared" si="22"/>
        <v>0</v>
      </c>
      <c r="I712" s="11">
        <f t="shared" si="23"/>
        <v>0</v>
      </c>
    </row>
    <row r="713" spans="1:9" x14ac:dyDescent="0.25">
      <c r="A713" s="132">
        <v>16346602</v>
      </c>
      <c r="B713" s="135" t="s">
        <v>120</v>
      </c>
      <c r="C713" s="135" t="s">
        <v>121</v>
      </c>
      <c r="D713" s="10">
        <v>1</v>
      </c>
      <c r="E713" s="10"/>
      <c r="F713" s="9">
        <v>0</v>
      </c>
      <c r="G713" s="9"/>
      <c r="H713" s="26">
        <f t="shared" si="22"/>
        <v>0</v>
      </c>
      <c r="I713" s="11">
        <f t="shared" si="23"/>
        <v>0</v>
      </c>
    </row>
    <row r="714" spans="1:9" x14ac:dyDescent="0.25">
      <c r="A714" s="132">
        <v>16350634</v>
      </c>
      <c r="B714" s="135" t="s">
        <v>2798</v>
      </c>
      <c r="C714" s="135" t="s">
        <v>234</v>
      </c>
      <c r="D714" s="10">
        <v>30</v>
      </c>
      <c r="E714" s="10"/>
      <c r="F714" s="9">
        <v>0</v>
      </c>
      <c r="G714" s="9"/>
      <c r="H714" s="26">
        <f t="shared" si="22"/>
        <v>0</v>
      </c>
      <c r="I714" s="11">
        <f t="shared" si="23"/>
        <v>0</v>
      </c>
    </row>
    <row r="715" spans="1:9" x14ac:dyDescent="0.25">
      <c r="A715" s="132">
        <v>16362764</v>
      </c>
      <c r="B715" s="135" t="s">
        <v>2794</v>
      </c>
      <c r="C715" s="135" t="s">
        <v>141</v>
      </c>
      <c r="D715" s="10">
        <v>30</v>
      </c>
      <c r="E715" s="10"/>
      <c r="F715" s="9">
        <v>0</v>
      </c>
      <c r="G715" s="9"/>
      <c r="H715" s="26">
        <f t="shared" si="22"/>
        <v>0</v>
      </c>
      <c r="I715" s="11">
        <f t="shared" si="23"/>
        <v>0</v>
      </c>
    </row>
    <row r="716" spans="1:9" x14ac:dyDescent="0.25">
      <c r="A716" s="132">
        <v>16371577</v>
      </c>
      <c r="B716" s="135" t="s">
        <v>265</v>
      </c>
      <c r="C716" s="135" t="s">
        <v>266</v>
      </c>
      <c r="D716" s="10">
        <v>1</v>
      </c>
      <c r="E716" s="10"/>
      <c r="F716" s="9">
        <v>0</v>
      </c>
      <c r="G716" s="9"/>
      <c r="H716" s="26">
        <f t="shared" si="22"/>
        <v>0</v>
      </c>
      <c r="I716" s="11">
        <f t="shared" si="23"/>
        <v>0</v>
      </c>
    </row>
    <row r="717" spans="1:9" x14ac:dyDescent="0.25">
      <c r="A717" s="132">
        <v>16375408</v>
      </c>
      <c r="B717" s="135" t="s">
        <v>223</v>
      </c>
      <c r="C717" s="135" t="s">
        <v>224</v>
      </c>
      <c r="D717" s="10">
        <v>5</v>
      </c>
      <c r="E717" s="10"/>
      <c r="F717" s="9">
        <v>0</v>
      </c>
      <c r="G717" s="9"/>
      <c r="H717" s="26">
        <f t="shared" si="22"/>
        <v>0</v>
      </c>
      <c r="I717" s="11">
        <f t="shared" si="23"/>
        <v>0</v>
      </c>
    </row>
    <row r="718" spans="1:9" x14ac:dyDescent="0.25">
      <c r="A718" s="132">
        <v>16375416</v>
      </c>
      <c r="B718" s="135" t="s">
        <v>223</v>
      </c>
      <c r="C718" s="135" t="s">
        <v>224</v>
      </c>
      <c r="D718" s="10">
        <v>5</v>
      </c>
      <c r="E718" s="10"/>
      <c r="F718" s="9">
        <v>0</v>
      </c>
      <c r="G718" s="9"/>
      <c r="H718" s="26">
        <f t="shared" si="22"/>
        <v>0</v>
      </c>
      <c r="I718" s="11">
        <f t="shared" si="23"/>
        <v>0</v>
      </c>
    </row>
    <row r="719" spans="1:9" x14ac:dyDescent="0.25">
      <c r="A719" s="132">
        <v>16410238</v>
      </c>
      <c r="B719" s="135" t="s">
        <v>164</v>
      </c>
      <c r="C719" s="135" t="s">
        <v>165</v>
      </c>
      <c r="D719" s="10">
        <v>1</v>
      </c>
      <c r="E719" s="10"/>
      <c r="F719" s="9">
        <v>0</v>
      </c>
      <c r="G719" s="9"/>
      <c r="H719" s="26">
        <f t="shared" ref="H719:H782" si="24">E719/D719</f>
        <v>0</v>
      </c>
      <c r="I719" s="11">
        <f t="shared" ref="I719:I782" si="25">IFERROR(G719/H719,0)</f>
        <v>0</v>
      </c>
    </row>
    <row r="720" spans="1:9" x14ac:dyDescent="0.25">
      <c r="A720" s="132">
        <v>16410246</v>
      </c>
      <c r="B720" s="135" t="s">
        <v>164</v>
      </c>
      <c r="C720" s="135" t="s">
        <v>165</v>
      </c>
      <c r="D720" s="10">
        <v>1</v>
      </c>
      <c r="E720" s="10"/>
      <c r="F720" s="9">
        <v>0</v>
      </c>
      <c r="G720" s="9"/>
      <c r="H720" s="26">
        <f t="shared" si="24"/>
        <v>0</v>
      </c>
      <c r="I720" s="11">
        <f t="shared" si="25"/>
        <v>0</v>
      </c>
    </row>
    <row r="721" spans="1:9" x14ac:dyDescent="0.25">
      <c r="A721" s="132">
        <v>16517504</v>
      </c>
      <c r="B721" s="135" t="s">
        <v>331</v>
      </c>
      <c r="C721" s="135" t="s">
        <v>332</v>
      </c>
      <c r="D721" s="10">
        <v>1</v>
      </c>
      <c r="E721" s="10"/>
      <c r="F721" s="9">
        <v>0</v>
      </c>
      <c r="G721" s="9"/>
      <c r="H721" s="26">
        <f t="shared" si="24"/>
        <v>0</v>
      </c>
      <c r="I721" s="11">
        <f t="shared" si="25"/>
        <v>0</v>
      </c>
    </row>
    <row r="722" spans="1:9" x14ac:dyDescent="0.25">
      <c r="A722" s="132">
        <v>16518411</v>
      </c>
      <c r="B722" s="135" t="s">
        <v>170</v>
      </c>
      <c r="C722" s="135" t="s">
        <v>171</v>
      </c>
      <c r="D722" s="10">
        <v>21</v>
      </c>
      <c r="E722" s="10"/>
      <c r="F722" s="9">
        <v>0</v>
      </c>
      <c r="G722" s="9"/>
      <c r="H722" s="26">
        <f t="shared" si="24"/>
        <v>0</v>
      </c>
      <c r="I722" s="11">
        <f t="shared" si="25"/>
        <v>0</v>
      </c>
    </row>
    <row r="723" spans="1:9" x14ac:dyDescent="0.25">
      <c r="A723" s="132">
        <v>16518438</v>
      </c>
      <c r="B723" s="135" t="s">
        <v>170</v>
      </c>
      <c r="C723" s="135" t="s">
        <v>171</v>
      </c>
      <c r="D723" s="10">
        <v>21</v>
      </c>
      <c r="E723" s="10"/>
      <c r="F723" s="9">
        <v>0</v>
      </c>
      <c r="G723" s="9"/>
      <c r="H723" s="26">
        <f t="shared" si="24"/>
        <v>0</v>
      </c>
      <c r="I723" s="11">
        <f t="shared" si="25"/>
        <v>0</v>
      </c>
    </row>
    <row r="724" spans="1:9" x14ac:dyDescent="0.25">
      <c r="A724" s="132">
        <v>16518446</v>
      </c>
      <c r="B724" s="135" t="s">
        <v>170</v>
      </c>
      <c r="C724" s="135" t="s">
        <v>171</v>
      </c>
      <c r="D724" s="10">
        <v>21</v>
      </c>
      <c r="E724" s="10"/>
      <c r="F724" s="9">
        <v>0</v>
      </c>
      <c r="G724" s="9"/>
      <c r="H724" s="26">
        <f t="shared" si="24"/>
        <v>0</v>
      </c>
      <c r="I724" s="11">
        <f t="shared" si="25"/>
        <v>0</v>
      </c>
    </row>
    <row r="725" spans="1:9" x14ac:dyDescent="0.25">
      <c r="A725" s="132">
        <v>16518454</v>
      </c>
      <c r="B725" s="135" t="s">
        <v>170</v>
      </c>
      <c r="C725" s="135" t="s">
        <v>171</v>
      </c>
      <c r="D725" s="10">
        <v>21</v>
      </c>
      <c r="E725" s="10"/>
      <c r="F725" s="9">
        <v>0</v>
      </c>
      <c r="G725" s="9"/>
      <c r="H725" s="26">
        <f t="shared" si="24"/>
        <v>0</v>
      </c>
      <c r="I725" s="11">
        <f t="shared" si="25"/>
        <v>0</v>
      </c>
    </row>
    <row r="726" spans="1:9" x14ac:dyDescent="0.25">
      <c r="A726" s="132">
        <v>16520289</v>
      </c>
      <c r="B726" s="135" t="s">
        <v>196</v>
      </c>
      <c r="C726" s="135" t="s">
        <v>197</v>
      </c>
      <c r="D726" s="10">
        <v>100</v>
      </c>
      <c r="E726" s="10"/>
      <c r="F726" s="9">
        <v>0</v>
      </c>
      <c r="G726" s="9"/>
      <c r="H726" s="26">
        <f t="shared" si="24"/>
        <v>0</v>
      </c>
      <c r="I726" s="11">
        <f t="shared" si="25"/>
        <v>0</v>
      </c>
    </row>
    <row r="727" spans="1:9" x14ac:dyDescent="0.25">
      <c r="A727" s="132">
        <v>16520947</v>
      </c>
      <c r="B727" s="135" t="s">
        <v>223</v>
      </c>
      <c r="C727" s="135" t="s">
        <v>224</v>
      </c>
      <c r="D727" s="10">
        <v>5</v>
      </c>
      <c r="E727" s="10"/>
      <c r="F727" s="9">
        <v>0</v>
      </c>
      <c r="G727" s="9"/>
      <c r="H727" s="26">
        <f t="shared" si="24"/>
        <v>0</v>
      </c>
      <c r="I727" s="11">
        <f t="shared" si="25"/>
        <v>0</v>
      </c>
    </row>
    <row r="728" spans="1:9" x14ac:dyDescent="0.25">
      <c r="A728" s="132">
        <v>16520955</v>
      </c>
      <c r="B728" s="135" t="s">
        <v>223</v>
      </c>
      <c r="C728" s="135" t="s">
        <v>224</v>
      </c>
      <c r="D728" s="10">
        <v>5</v>
      </c>
      <c r="E728" s="10"/>
      <c r="F728" s="9">
        <v>0</v>
      </c>
      <c r="G728" s="9"/>
      <c r="H728" s="26">
        <f t="shared" si="24"/>
        <v>0</v>
      </c>
      <c r="I728" s="11">
        <f t="shared" si="25"/>
        <v>0</v>
      </c>
    </row>
    <row r="729" spans="1:9" x14ac:dyDescent="0.25">
      <c r="A729" s="132">
        <v>16521897</v>
      </c>
      <c r="B729" s="135" t="s">
        <v>2815</v>
      </c>
      <c r="C729" s="135" t="s">
        <v>290</v>
      </c>
      <c r="D729" s="10">
        <v>30</v>
      </c>
      <c r="E729" s="10"/>
      <c r="F729" s="9">
        <v>0</v>
      </c>
      <c r="G729" s="9"/>
      <c r="H729" s="26">
        <f t="shared" si="24"/>
        <v>0</v>
      </c>
      <c r="I729" s="11">
        <f t="shared" si="25"/>
        <v>0</v>
      </c>
    </row>
    <row r="730" spans="1:9" x14ac:dyDescent="0.25">
      <c r="A730" s="132">
        <v>16523849</v>
      </c>
      <c r="B730" s="135" t="s">
        <v>2796</v>
      </c>
      <c r="C730" s="135" t="s">
        <v>212</v>
      </c>
      <c r="D730" s="10">
        <v>60</v>
      </c>
      <c r="E730" s="10"/>
      <c r="F730" s="9">
        <v>0</v>
      </c>
      <c r="G730" s="9"/>
      <c r="H730" s="26">
        <f t="shared" si="24"/>
        <v>0</v>
      </c>
      <c r="I730" s="11">
        <f t="shared" si="25"/>
        <v>0</v>
      </c>
    </row>
    <row r="731" spans="1:9" x14ac:dyDescent="0.25">
      <c r="A731" s="132">
        <v>16523865</v>
      </c>
      <c r="B731" s="135" t="s">
        <v>2796</v>
      </c>
      <c r="C731" s="135" t="s">
        <v>212</v>
      </c>
      <c r="D731" s="10">
        <v>60</v>
      </c>
      <c r="E731" s="10"/>
      <c r="F731" s="9">
        <v>0</v>
      </c>
      <c r="G731" s="9"/>
      <c r="H731" s="26">
        <f t="shared" si="24"/>
        <v>0</v>
      </c>
      <c r="I731" s="11">
        <f t="shared" si="25"/>
        <v>0</v>
      </c>
    </row>
    <row r="732" spans="1:9" x14ac:dyDescent="0.25">
      <c r="A732" s="132">
        <v>16523873</v>
      </c>
      <c r="B732" s="135" t="s">
        <v>2796</v>
      </c>
      <c r="C732" s="135" t="s">
        <v>212</v>
      </c>
      <c r="D732" s="10">
        <v>60</v>
      </c>
      <c r="E732" s="10"/>
      <c r="F732" s="9">
        <v>0</v>
      </c>
      <c r="G732" s="9"/>
      <c r="H732" s="26">
        <f t="shared" si="24"/>
        <v>0</v>
      </c>
      <c r="I732" s="11">
        <f t="shared" si="25"/>
        <v>0</v>
      </c>
    </row>
    <row r="733" spans="1:9" x14ac:dyDescent="0.25">
      <c r="A733" s="132">
        <v>16527577</v>
      </c>
      <c r="B733" s="135" t="s">
        <v>335</v>
      </c>
      <c r="C733" s="135" t="s">
        <v>336</v>
      </c>
      <c r="D733" s="10">
        <v>1</v>
      </c>
      <c r="E733" s="10"/>
      <c r="F733" s="9">
        <v>0</v>
      </c>
      <c r="G733" s="9"/>
      <c r="H733" s="26">
        <f t="shared" si="24"/>
        <v>0</v>
      </c>
      <c r="I733" s="11">
        <f t="shared" si="25"/>
        <v>0</v>
      </c>
    </row>
    <row r="734" spans="1:9" x14ac:dyDescent="0.25">
      <c r="A734" s="132">
        <v>16529596</v>
      </c>
      <c r="B734" s="135" t="s">
        <v>2810</v>
      </c>
      <c r="C734" s="135" t="s">
        <v>270</v>
      </c>
      <c r="D734" s="10">
        <v>90</v>
      </c>
      <c r="E734" s="10"/>
      <c r="F734" s="9">
        <v>0</v>
      </c>
      <c r="G734" s="9"/>
      <c r="H734" s="26">
        <f t="shared" si="24"/>
        <v>0</v>
      </c>
      <c r="I734" s="11">
        <f t="shared" si="25"/>
        <v>0</v>
      </c>
    </row>
    <row r="735" spans="1:9" x14ac:dyDescent="0.25">
      <c r="A735" s="132">
        <v>16529618</v>
      </c>
      <c r="B735" s="135" t="s">
        <v>2810</v>
      </c>
      <c r="C735" s="135" t="s">
        <v>270</v>
      </c>
      <c r="D735" s="10">
        <v>120</v>
      </c>
      <c r="E735" s="10"/>
      <c r="F735" s="9">
        <v>0</v>
      </c>
      <c r="G735" s="9"/>
      <c r="H735" s="26">
        <f t="shared" si="24"/>
        <v>0</v>
      </c>
      <c r="I735" s="11">
        <f t="shared" si="25"/>
        <v>0</v>
      </c>
    </row>
    <row r="736" spans="1:9" x14ac:dyDescent="0.25">
      <c r="A736" s="132">
        <v>16531175</v>
      </c>
      <c r="B736" s="135" t="s">
        <v>225</v>
      </c>
      <c r="C736" s="135" t="s">
        <v>226</v>
      </c>
      <c r="D736" s="10">
        <v>1</v>
      </c>
      <c r="E736" s="10"/>
      <c r="F736" s="9">
        <v>0</v>
      </c>
      <c r="G736" s="9"/>
      <c r="H736" s="26">
        <f t="shared" si="24"/>
        <v>0</v>
      </c>
      <c r="I736" s="11">
        <f t="shared" si="25"/>
        <v>0</v>
      </c>
    </row>
    <row r="737" spans="1:9" x14ac:dyDescent="0.25">
      <c r="A737" s="132">
        <v>16531884</v>
      </c>
      <c r="B737" s="135" t="s">
        <v>2815</v>
      </c>
      <c r="C737" s="135" t="s">
        <v>290</v>
      </c>
      <c r="D737" s="10">
        <v>30</v>
      </c>
      <c r="E737" s="10"/>
      <c r="F737" s="9">
        <v>0</v>
      </c>
      <c r="G737" s="9"/>
      <c r="H737" s="26">
        <f t="shared" si="24"/>
        <v>0</v>
      </c>
      <c r="I737" s="11">
        <f t="shared" si="25"/>
        <v>0</v>
      </c>
    </row>
    <row r="738" spans="1:9" x14ac:dyDescent="0.25">
      <c r="A738" s="132">
        <v>16533267</v>
      </c>
      <c r="B738" s="135" t="s">
        <v>2820</v>
      </c>
      <c r="C738" s="135" t="s">
        <v>315</v>
      </c>
      <c r="D738" s="10">
        <v>30</v>
      </c>
      <c r="E738" s="10"/>
      <c r="F738" s="9">
        <v>0</v>
      </c>
      <c r="G738" s="9"/>
      <c r="H738" s="26">
        <f t="shared" si="24"/>
        <v>0</v>
      </c>
      <c r="I738" s="11">
        <f t="shared" si="25"/>
        <v>0</v>
      </c>
    </row>
    <row r="739" spans="1:9" x14ac:dyDescent="0.25">
      <c r="A739" s="132">
        <v>16533275</v>
      </c>
      <c r="B739" s="135" t="s">
        <v>2820</v>
      </c>
      <c r="C739" s="135" t="s">
        <v>315</v>
      </c>
      <c r="D739" s="10">
        <v>30</v>
      </c>
      <c r="E739" s="10"/>
      <c r="F739" s="9">
        <v>0</v>
      </c>
      <c r="G739" s="9"/>
      <c r="H739" s="26">
        <f t="shared" si="24"/>
        <v>0</v>
      </c>
      <c r="I739" s="11">
        <f t="shared" si="25"/>
        <v>0</v>
      </c>
    </row>
    <row r="740" spans="1:9" x14ac:dyDescent="0.25">
      <c r="A740" s="132">
        <v>16534689</v>
      </c>
      <c r="B740" s="135" t="s">
        <v>219</v>
      </c>
      <c r="C740" s="135" t="s">
        <v>220</v>
      </c>
      <c r="D740" s="10">
        <v>1</v>
      </c>
      <c r="E740" s="10"/>
      <c r="F740" s="9">
        <v>0</v>
      </c>
      <c r="G740" s="9"/>
      <c r="H740" s="26">
        <f t="shared" si="24"/>
        <v>0</v>
      </c>
      <c r="I740" s="11">
        <f t="shared" si="25"/>
        <v>0</v>
      </c>
    </row>
    <row r="741" spans="1:9" x14ac:dyDescent="0.25">
      <c r="A741" s="132">
        <v>16535103</v>
      </c>
      <c r="B741" s="135" t="s">
        <v>225</v>
      </c>
      <c r="C741" s="135" t="s">
        <v>226</v>
      </c>
      <c r="D741" s="10">
        <v>1</v>
      </c>
      <c r="E741" s="10"/>
      <c r="F741" s="9">
        <v>0</v>
      </c>
      <c r="G741" s="9"/>
      <c r="H741" s="26">
        <f t="shared" si="24"/>
        <v>0</v>
      </c>
      <c r="I741" s="11">
        <f t="shared" si="25"/>
        <v>0</v>
      </c>
    </row>
    <row r="742" spans="1:9" x14ac:dyDescent="0.25">
      <c r="A742" s="132">
        <v>16535170</v>
      </c>
      <c r="B742" s="135" t="s">
        <v>225</v>
      </c>
      <c r="C742" s="135" t="s">
        <v>226</v>
      </c>
      <c r="D742" s="10">
        <v>1</v>
      </c>
      <c r="E742" s="10"/>
      <c r="F742" s="9">
        <v>0</v>
      </c>
      <c r="G742" s="9"/>
      <c r="H742" s="26">
        <f t="shared" si="24"/>
        <v>0</v>
      </c>
      <c r="I742" s="11">
        <f t="shared" si="25"/>
        <v>0</v>
      </c>
    </row>
    <row r="743" spans="1:9" x14ac:dyDescent="0.25">
      <c r="A743" s="132">
        <v>16535227</v>
      </c>
      <c r="B743" s="135" t="s">
        <v>285</v>
      </c>
      <c r="C743" s="135" t="s">
        <v>286</v>
      </c>
      <c r="D743" s="10">
        <v>1</v>
      </c>
      <c r="E743" s="10"/>
      <c r="F743" s="9">
        <v>0</v>
      </c>
      <c r="G743" s="9"/>
      <c r="H743" s="26">
        <f t="shared" si="24"/>
        <v>0</v>
      </c>
      <c r="I743" s="11">
        <f t="shared" si="25"/>
        <v>0</v>
      </c>
    </row>
    <row r="744" spans="1:9" x14ac:dyDescent="0.25">
      <c r="A744" s="132">
        <v>16535723</v>
      </c>
      <c r="B744" s="135" t="s">
        <v>2814</v>
      </c>
      <c r="C744" s="135" t="s">
        <v>284</v>
      </c>
      <c r="D744" s="10">
        <v>150</v>
      </c>
      <c r="E744" s="10"/>
      <c r="F744" s="9">
        <v>0</v>
      </c>
      <c r="G744" s="9"/>
      <c r="H744" s="26">
        <f t="shared" si="24"/>
        <v>0</v>
      </c>
      <c r="I744" s="11">
        <f t="shared" si="25"/>
        <v>0</v>
      </c>
    </row>
    <row r="745" spans="1:9" x14ac:dyDescent="0.25">
      <c r="A745" s="132">
        <v>16536940</v>
      </c>
      <c r="B745" s="135" t="s">
        <v>337</v>
      </c>
      <c r="C745" s="135" t="s">
        <v>338</v>
      </c>
      <c r="D745" s="10">
        <v>1</v>
      </c>
      <c r="E745" s="10"/>
      <c r="F745" s="9">
        <v>0</v>
      </c>
      <c r="G745" s="9"/>
      <c r="H745" s="26">
        <f t="shared" si="24"/>
        <v>0</v>
      </c>
      <c r="I745" s="11">
        <f t="shared" si="25"/>
        <v>0</v>
      </c>
    </row>
    <row r="746" spans="1:9" x14ac:dyDescent="0.25">
      <c r="A746" s="132">
        <v>16536959</v>
      </c>
      <c r="B746" s="135" t="s">
        <v>2794</v>
      </c>
      <c r="C746" s="135" t="s">
        <v>141</v>
      </c>
      <c r="D746" s="10">
        <v>30</v>
      </c>
      <c r="E746" s="10"/>
      <c r="F746" s="9">
        <v>0</v>
      </c>
      <c r="G746" s="9"/>
      <c r="H746" s="26">
        <f t="shared" si="24"/>
        <v>0</v>
      </c>
      <c r="I746" s="11">
        <f t="shared" si="25"/>
        <v>0</v>
      </c>
    </row>
    <row r="747" spans="1:9" x14ac:dyDescent="0.25">
      <c r="A747" s="132">
        <v>16538838</v>
      </c>
      <c r="B747" s="135" t="s">
        <v>225</v>
      </c>
      <c r="C747" s="135" t="s">
        <v>226</v>
      </c>
      <c r="D747" s="10">
        <v>1</v>
      </c>
      <c r="E747" s="10"/>
      <c r="F747" s="9">
        <v>0</v>
      </c>
      <c r="G747" s="9"/>
      <c r="H747" s="26">
        <f t="shared" si="24"/>
        <v>0</v>
      </c>
      <c r="I747" s="11">
        <f t="shared" si="25"/>
        <v>0</v>
      </c>
    </row>
    <row r="748" spans="1:9" x14ac:dyDescent="0.25">
      <c r="A748" s="132">
        <v>16538846</v>
      </c>
      <c r="B748" s="135" t="s">
        <v>225</v>
      </c>
      <c r="C748" s="135" t="s">
        <v>226</v>
      </c>
      <c r="D748" s="10">
        <v>1</v>
      </c>
      <c r="E748" s="10"/>
      <c r="F748" s="9">
        <v>0</v>
      </c>
      <c r="G748" s="9"/>
      <c r="H748" s="26">
        <f t="shared" si="24"/>
        <v>0</v>
      </c>
      <c r="I748" s="11">
        <f t="shared" si="25"/>
        <v>0</v>
      </c>
    </row>
    <row r="749" spans="1:9" x14ac:dyDescent="0.25">
      <c r="A749" s="132">
        <v>16538854</v>
      </c>
      <c r="B749" s="135" t="s">
        <v>285</v>
      </c>
      <c r="C749" s="135" t="s">
        <v>286</v>
      </c>
      <c r="D749" s="10">
        <v>1</v>
      </c>
      <c r="E749" s="10"/>
      <c r="F749" s="9">
        <v>0</v>
      </c>
      <c r="G749" s="9"/>
      <c r="H749" s="26">
        <f t="shared" si="24"/>
        <v>0</v>
      </c>
      <c r="I749" s="11">
        <f t="shared" si="25"/>
        <v>0</v>
      </c>
    </row>
    <row r="750" spans="1:9" x14ac:dyDescent="0.25">
      <c r="A750" s="132">
        <v>16538889</v>
      </c>
      <c r="B750" s="135" t="s">
        <v>219</v>
      </c>
      <c r="C750" s="135" t="s">
        <v>220</v>
      </c>
      <c r="D750" s="10">
        <v>1</v>
      </c>
      <c r="E750" s="10"/>
      <c r="F750" s="9">
        <v>0</v>
      </c>
      <c r="G750" s="9"/>
      <c r="H750" s="26">
        <f t="shared" si="24"/>
        <v>0</v>
      </c>
      <c r="I750" s="11">
        <f t="shared" si="25"/>
        <v>0</v>
      </c>
    </row>
    <row r="751" spans="1:9" x14ac:dyDescent="0.25">
      <c r="A751" s="132">
        <v>16545834</v>
      </c>
      <c r="B751" s="135" t="s">
        <v>244</v>
      </c>
      <c r="C751" s="135" t="s">
        <v>2723</v>
      </c>
      <c r="D751" s="10">
        <v>1</v>
      </c>
      <c r="E751" s="10"/>
      <c r="F751" s="9">
        <v>0</v>
      </c>
      <c r="G751" s="9"/>
      <c r="H751" s="26">
        <f t="shared" si="24"/>
        <v>0</v>
      </c>
      <c r="I751" s="11">
        <f t="shared" si="25"/>
        <v>0</v>
      </c>
    </row>
    <row r="752" spans="1:9" x14ac:dyDescent="0.25">
      <c r="A752" s="132">
        <v>16550404</v>
      </c>
      <c r="B752" s="135" t="s">
        <v>170</v>
      </c>
      <c r="C752" s="135" t="s">
        <v>171</v>
      </c>
      <c r="D752" s="10">
        <v>21</v>
      </c>
      <c r="E752" s="10"/>
      <c r="F752" s="9">
        <v>0</v>
      </c>
      <c r="G752" s="9"/>
      <c r="H752" s="26">
        <f t="shared" si="24"/>
        <v>0</v>
      </c>
      <c r="I752" s="11">
        <f t="shared" si="25"/>
        <v>0</v>
      </c>
    </row>
    <row r="753" spans="1:9" x14ac:dyDescent="0.25">
      <c r="A753" s="132">
        <v>16551281</v>
      </c>
      <c r="B753" s="135" t="s">
        <v>2800</v>
      </c>
      <c r="C753" s="135" t="s">
        <v>218</v>
      </c>
      <c r="D753" s="10">
        <v>112</v>
      </c>
      <c r="E753" s="10"/>
      <c r="F753" s="9">
        <v>0</v>
      </c>
      <c r="G753" s="9"/>
      <c r="H753" s="26">
        <f t="shared" si="24"/>
        <v>0</v>
      </c>
      <c r="I753" s="11">
        <f t="shared" si="25"/>
        <v>0</v>
      </c>
    </row>
    <row r="754" spans="1:9" x14ac:dyDescent="0.25">
      <c r="A754" s="132">
        <v>16552210</v>
      </c>
      <c r="B754" s="135" t="s">
        <v>2800</v>
      </c>
      <c r="C754" s="135" t="s">
        <v>218</v>
      </c>
      <c r="D754" s="10">
        <v>112</v>
      </c>
      <c r="E754" s="10"/>
      <c r="F754" s="9">
        <v>0</v>
      </c>
      <c r="G754" s="9"/>
      <c r="H754" s="26">
        <f t="shared" si="24"/>
        <v>0</v>
      </c>
      <c r="I754" s="11">
        <f t="shared" si="25"/>
        <v>0</v>
      </c>
    </row>
    <row r="755" spans="1:9" x14ac:dyDescent="0.25">
      <c r="A755" s="132">
        <v>16568842</v>
      </c>
      <c r="B755" s="135" t="s">
        <v>2825</v>
      </c>
      <c r="C755" s="135" t="s">
        <v>340</v>
      </c>
      <c r="D755" s="10">
        <v>21</v>
      </c>
      <c r="E755" s="10"/>
      <c r="F755" s="9">
        <v>0</v>
      </c>
      <c r="G755" s="9"/>
      <c r="H755" s="26">
        <f t="shared" si="24"/>
        <v>0</v>
      </c>
      <c r="I755" s="11">
        <f t="shared" si="25"/>
        <v>0</v>
      </c>
    </row>
    <row r="756" spans="1:9" x14ac:dyDescent="0.25">
      <c r="A756" s="132">
        <v>16568850</v>
      </c>
      <c r="B756" s="135" t="s">
        <v>2825</v>
      </c>
      <c r="C756" s="135" t="s">
        <v>340</v>
      </c>
      <c r="D756" s="10">
        <v>42</v>
      </c>
      <c r="E756" s="10"/>
      <c r="F756" s="9">
        <v>0</v>
      </c>
      <c r="G756" s="9"/>
      <c r="H756" s="26">
        <f t="shared" si="24"/>
        <v>0</v>
      </c>
      <c r="I756" s="11">
        <f t="shared" si="25"/>
        <v>0</v>
      </c>
    </row>
    <row r="757" spans="1:9" x14ac:dyDescent="0.25">
      <c r="A757" s="132">
        <v>16568869</v>
      </c>
      <c r="B757" s="135" t="s">
        <v>2825</v>
      </c>
      <c r="C757" s="135" t="s">
        <v>340</v>
      </c>
      <c r="D757" s="10">
        <v>63</v>
      </c>
      <c r="E757" s="10"/>
      <c r="F757" s="9">
        <v>0</v>
      </c>
      <c r="G757" s="9"/>
      <c r="H757" s="26">
        <f t="shared" si="24"/>
        <v>0</v>
      </c>
      <c r="I757" s="11">
        <f t="shared" si="25"/>
        <v>0</v>
      </c>
    </row>
    <row r="758" spans="1:9" x14ac:dyDescent="0.25">
      <c r="A758" s="132">
        <v>16569768</v>
      </c>
      <c r="B758" s="135" t="s">
        <v>170</v>
      </c>
      <c r="C758" s="135" t="s">
        <v>171</v>
      </c>
      <c r="D758" s="10">
        <v>21</v>
      </c>
      <c r="E758" s="10"/>
      <c r="F758" s="9">
        <v>0</v>
      </c>
      <c r="G758" s="9"/>
      <c r="H758" s="26">
        <f t="shared" si="24"/>
        <v>0</v>
      </c>
      <c r="I758" s="11">
        <f t="shared" si="25"/>
        <v>0</v>
      </c>
    </row>
    <row r="759" spans="1:9" x14ac:dyDescent="0.25">
      <c r="A759" s="132">
        <v>16569776</v>
      </c>
      <c r="B759" s="135" t="s">
        <v>170</v>
      </c>
      <c r="C759" s="135" t="s">
        <v>171</v>
      </c>
      <c r="D759" s="10">
        <v>21</v>
      </c>
      <c r="E759" s="10"/>
      <c r="F759" s="9">
        <v>0</v>
      </c>
      <c r="G759" s="9"/>
      <c r="H759" s="26">
        <f t="shared" si="24"/>
        <v>0</v>
      </c>
      <c r="I759" s="11">
        <f t="shared" si="25"/>
        <v>0</v>
      </c>
    </row>
    <row r="760" spans="1:9" x14ac:dyDescent="0.25">
      <c r="A760" s="132">
        <v>16569784</v>
      </c>
      <c r="B760" s="135" t="s">
        <v>170</v>
      </c>
      <c r="C760" s="135" t="s">
        <v>171</v>
      </c>
      <c r="D760" s="10">
        <v>21</v>
      </c>
      <c r="E760" s="10"/>
      <c r="F760" s="9">
        <v>0</v>
      </c>
      <c r="G760" s="9"/>
      <c r="H760" s="26">
        <f t="shared" si="24"/>
        <v>0</v>
      </c>
      <c r="I760" s="11">
        <f t="shared" si="25"/>
        <v>0</v>
      </c>
    </row>
    <row r="761" spans="1:9" x14ac:dyDescent="0.25">
      <c r="A761" s="132">
        <v>16570030</v>
      </c>
      <c r="B761" s="135" t="s">
        <v>2799</v>
      </c>
      <c r="C761" s="135" t="s">
        <v>236</v>
      </c>
      <c r="D761" s="10">
        <v>56</v>
      </c>
      <c r="E761" s="10"/>
      <c r="F761" s="9">
        <v>0</v>
      </c>
      <c r="G761" s="9"/>
      <c r="H761" s="26">
        <f t="shared" si="24"/>
        <v>0</v>
      </c>
      <c r="I761" s="11">
        <f t="shared" si="25"/>
        <v>0</v>
      </c>
    </row>
    <row r="762" spans="1:9" x14ac:dyDescent="0.25">
      <c r="A762" s="132">
        <v>16570065</v>
      </c>
      <c r="B762" s="135" t="s">
        <v>164</v>
      </c>
      <c r="C762" s="135" t="s">
        <v>165</v>
      </c>
      <c r="D762" s="10">
        <v>1</v>
      </c>
      <c r="E762" s="10"/>
      <c r="F762" s="9">
        <v>0</v>
      </c>
      <c r="G762" s="9"/>
      <c r="H762" s="26">
        <f t="shared" si="24"/>
        <v>0</v>
      </c>
      <c r="I762" s="11">
        <f t="shared" si="25"/>
        <v>0</v>
      </c>
    </row>
    <row r="763" spans="1:9" x14ac:dyDescent="0.25">
      <c r="A763" s="132">
        <v>16570081</v>
      </c>
      <c r="B763" s="135" t="s">
        <v>221</v>
      </c>
      <c r="C763" s="135" t="s">
        <v>222</v>
      </c>
      <c r="D763" s="10">
        <v>1</v>
      </c>
      <c r="E763" s="10"/>
      <c r="F763" s="9">
        <v>0</v>
      </c>
      <c r="G763" s="9"/>
      <c r="H763" s="26">
        <f t="shared" si="24"/>
        <v>0</v>
      </c>
      <c r="I763" s="11">
        <f t="shared" si="25"/>
        <v>0</v>
      </c>
    </row>
    <row r="764" spans="1:9" x14ac:dyDescent="0.25">
      <c r="A764" s="132">
        <v>16570111</v>
      </c>
      <c r="B764" s="135" t="s">
        <v>2815</v>
      </c>
      <c r="C764" s="135" t="s">
        <v>290</v>
      </c>
      <c r="D764" s="10">
        <v>30</v>
      </c>
      <c r="E764" s="10"/>
      <c r="F764" s="9">
        <v>0</v>
      </c>
      <c r="G764" s="9"/>
      <c r="H764" s="26">
        <f t="shared" si="24"/>
        <v>0</v>
      </c>
      <c r="I764" s="11">
        <f t="shared" si="25"/>
        <v>0</v>
      </c>
    </row>
    <row r="765" spans="1:9" x14ac:dyDescent="0.25">
      <c r="A765" s="132">
        <v>16570200</v>
      </c>
      <c r="B765" s="135" t="s">
        <v>2796</v>
      </c>
      <c r="C765" s="135" t="s">
        <v>212</v>
      </c>
      <c r="D765" s="10">
        <v>60</v>
      </c>
      <c r="E765" s="10"/>
      <c r="F765" s="9">
        <v>0</v>
      </c>
      <c r="G765" s="9"/>
      <c r="H765" s="26">
        <f t="shared" si="24"/>
        <v>0</v>
      </c>
      <c r="I765" s="11">
        <f t="shared" si="25"/>
        <v>0</v>
      </c>
    </row>
    <row r="766" spans="1:9" x14ac:dyDescent="0.25">
      <c r="A766" s="132">
        <v>16570251</v>
      </c>
      <c r="B766" s="135" t="s">
        <v>152</v>
      </c>
      <c r="C766" s="135" t="s">
        <v>153</v>
      </c>
      <c r="D766" s="10">
        <v>100</v>
      </c>
      <c r="E766" s="10"/>
      <c r="F766" s="9">
        <v>0</v>
      </c>
      <c r="G766" s="9"/>
      <c r="H766" s="26">
        <f t="shared" si="24"/>
        <v>0</v>
      </c>
      <c r="I766" s="11">
        <f t="shared" si="25"/>
        <v>0</v>
      </c>
    </row>
    <row r="767" spans="1:9" x14ac:dyDescent="0.25">
      <c r="A767" s="132">
        <v>16570855</v>
      </c>
      <c r="B767" s="135" t="s">
        <v>2816</v>
      </c>
      <c r="C767" s="135" t="s">
        <v>292</v>
      </c>
      <c r="D767" s="10">
        <v>1</v>
      </c>
      <c r="E767" s="10"/>
      <c r="F767" s="9">
        <v>0</v>
      </c>
      <c r="G767" s="9"/>
      <c r="H767" s="26">
        <f t="shared" si="24"/>
        <v>0</v>
      </c>
      <c r="I767" s="11">
        <f t="shared" si="25"/>
        <v>0</v>
      </c>
    </row>
    <row r="768" spans="1:9" x14ac:dyDescent="0.25">
      <c r="A768" s="132">
        <v>16570871</v>
      </c>
      <c r="B768" s="135" t="s">
        <v>2816</v>
      </c>
      <c r="C768" s="135" t="s">
        <v>292</v>
      </c>
      <c r="D768" s="10">
        <v>1</v>
      </c>
      <c r="E768" s="10"/>
      <c r="F768" s="9">
        <v>0</v>
      </c>
      <c r="G768" s="9"/>
      <c r="H768" s="26">
        <f t="shared" si="24"/>
        <v>0</v>
      </c>
      <c r="I768" s="11">
        <f t="shared" si="25"/>
        <v>0</v>
      </c>
    </row>
    <row r="769" spans="1:9" x14ac:dyDescent="0.25">
      <c r="A769" s="132">
        <v>16570901</v>
      </c>
      <c r="B769" s="135" t="s">
        <v>2816</v>
      </c>
      <c r="C769" s="135" t="s">
        <v>292</v>
      </c>
      <c r="D769" s="10">
        <v>1</v>
      </c>
      <c r="E769" s="10"/>
      <c r="F769" s="9">
        <v>0</v>
      </c>
      <c r="G769" s="9"/>
      <c r="H769" s="26">
        <f t="shared" si="24"/>
        <v>0</v>
      </c>
      <c r="I769" s="11">
        <f t="shared" si="25"/>
        <v>0</v>
      </c>
    </row>
    <row r="770" spans="1:9" x14ac:dyDescent="0.25">
      <c r="A770" s="132">
        <v>16571487</v>
      </c>
      <c r="B770" s="135" t="s">
        <v>285</v>
      </c>
      <c r="C770" s="135" t="s">
        <v>286</v>
      </c>
      <c r="D770" s="10">
        <v>1</v>
      </c>
      <c r="E770" s="10"/>
      <c r="F770" s="9">
        <v>0</v>
      </c>
      <c r="G770" s="9"/>
      <c r="H770" s="26">
        <f t="shared" si="24"/>
        <v>0</v>
      </c>
      <c r="I770" s="11">
        <f t="shared" si="25"/>
        <v>0</v>
      </c>
    </row>
    <row r="771" spans="1:9" x14ac:dyDescent="0.25">
      <c r="A771" s="132">
        <v>16572009</v>
      </c>
      <c r="B771" s="135" t="s">
        <v>287</v>
      </c>
      <c r="C771" s="135" t="s">
        <v>288</v>
      </c>
      <c r="D771" s="10">
        <v>60</v>
      </c>
      <c r="E771" s="10"/>
      <c r="F771" s="9">
        <v>0</v>
      </c>
      <c r="G771" s="9"/>
      <c r="H771" s="26">
        <f t="shared" si="24"/>
        <v>0</v>
      </c>
      <c r="I771" s="11">
        <f t="shared" si="25"/>
        <v>0</v>
      </c>
    </row>
    <row r="772" spans="1:9" x14ac:dyDescent="0.25">
      <c r="A772" s="132">
        <v>16572963</v>
      </c>
      <c r="B772" s="135" t="s">
        <v>341</v>
      </c>
      <c r="C772" s="135" t="s">
        <v>342</v>
      </c>
      <c r="D772" s="10">
        <v>60</v>
      </c>
      <c r="E772" s="10"/>
      <c r="F772" s="9">
        <v>0</v>
      </c>
      <c r="G772" s="9"/>
      <c r="H772" s="26">
        <f t="shared" si="24"/>
        <v>0</v>
      </c>
      <c r="I772" s="11">
        <f t="shared" si="25"/>
        <v>0</v>
      </c>
    </row>
    <row r="773" spans="1:9" x14ac:dyDescent="0.25">
      <c r="A773" s="132">
        <v>16573161</v>
      </c>
      <c r="B773" s="135" t="s">
        <v>2826</v>
      </c>
      <c r="C773" s="135" t="s">
        <v>344</v>
      </c>
      <c r="D773" s="10">
        <v>112</v>
      </c>
      <c r="E773" s="10"/>
      <c r="F773" s="9">
        <v>0</v>
      </c>
      <c r="G773" s="9"/>
      <c r="H773" s="26">
        <f t="shared" si="24"/>
        <v>0</v>
      </c>
      <c r="I773" s="11">
        <f t="shared" si="25"/>
        <v>0</v>
      </c>
    </row>
    <row r="774" spans="1:9" x14ac:dyDescent="0.25">
      <c r="A774" s="132">
        <v>16573552</v>
      </c>
      <c r="B774" s="135" t="s">
        <v>285</v>
      </c>
      <c r="C774" s="135" t="s">
        <v>286</v>
      </c>
      <c r="D774" s="10">
        <v>1</v>
      </c>
      <c r="E774" s="10"/>
      <c r="F774" s="9">
        <v>0</v>
      </c>
      <c r="G774" s="9"/>
      <c r="H774" s="26">
        <f t="shared" si="24"/>
        <v>0</v>
      </c>
      <c r="I774" s="11">
        <f t="shared" si="25"/>
        <v>0</v>
      </c>
    </row>
    <row r="775" spans="1:9" x14ac:dyDescent="0.25">
      <c r="A775" s="132">
        <v>16575679</v>
      </c>
      <c r="B775" s="135" t="s">
        <v>2802</v>
      </c>
      <c r="C775" s="135" t="s">
        <v>246</v>
      </c>
      <c r="D775" s="10">
        <v>60</v>
      </c>
      <c r="E775" s="10"/>
      <c r="F775" s="9">
        <v>0</v>
      </c>
      <c r="G775" s="9"/>
      <c r="H775" s="26">
        <f t="shared" si="24"/>
        <v>0</v>
      </c>
      <c r="I775" s="11">
        <f t="shared" si="25"/>
        <v>0</v>
      </c>
    </row>
    <row r="776" spans="1:9" x14ac:dyDescent="0.25">
      <c r="A776" s="132">
        <v>16578821</v>
      </c>
      <c r="B776" s="135" t="s">
        <v>152</v>
      </c>
      <c r="C776" s="135" t="s">
        <v>153</v>
      </c>
      <c r="D776" s="10">
        <v>100</v>
      </c>
      <c r="E776" s="10"/>
      <c r="F776" s="9">
        <v>0</v>
      </c>
      <c r="G776" s="9"/>
      <c r="H776" s="26">
        <f t="shared" si="24"/>
        <v>0</v>
      </c>
      <c r="I776" s="11">
        <f t="shared" si="25"/>
        <v>0</v>
      </c>
    </row>
    <row r="777" spans="1:9" x14ac:dyDescent="0.25">
      <c r="A777" s="132">
        <v>16591607</v>
      </c>
      <c r="B777" s="135" t="s">
        <v>285</v>
      </c>
      <c r="C777" s="135" t="s">
        <v>286</v>
      </c>
      <c r="D777" s="10">
        <v>1</v>
      </c>
      <c r="E777" s="10"/>
      <c r="F777" s="9">
        <v>0</v>
      </c>
      <c r="G777" s="9"/>
      <c r="H777" s="26">
        <f t="shared" si="24"/>
        <v>0</v>
      </c>
      <c r="I777" s="11">
        <f t="shared" si="25"/>
        <v>0</v>
      </c>
    </row>
    <row r="778" spans="1:9" x14ac:dyDescent="0.25">
      <c r="A778" s="132">
        <v>16593480</v>
      </c>
      <c r="B778" s="135" t="s">
        <v>237</v>
      </c>
      <c r="C778" s="135" t="s">
        <v>238</v>
      </c>
      <c r="D778" s="10">
        <v>1</v>
      </c>
      <c r="E778" s="10"/>
      <c r="F778" s="9">
        <v>0</v>
      </c>
      <c r="G778" s="9"/>
      <c r="H778" s="26">
        <f t="shared" si="24"/>
        <v>0</v>
      </c>
      <c r="I778" s="11">
        <f t="shared" si="25"/>
        <v>0</v>
      </c>
    </row>
    <row r="779" spans="1:9" x14ac:dyDescent="0.25">
      <c r="A779" s="132">
        <v>16594940</v>
      </c>
      <c r="B779" s="135" t="s">
        <v>2816</v>
      </c>
      <c r="C779" s="135" t="s">
        <v>292</v>
      </c>
      <c r="D779" s="10">
        <v>1</v>
      </c>
      <c r="E779" s="10"/>
      <c r="F779" s="9">
        <v>0</v>
      </c>
      <c r="G779" s="9"/>
      <c r="H779" s="26">
        <f t="shared" si="24"/>
        <v>0</v>
      </c>
      <c r="I779" s="11">
        <f t="shared" si="25"/>
        <v>0</v>
      </c>
    </row>
    <row r="780" spans="1:9" x14ac:dyDescent="0.25">
      <c r="A780" s="132">
        <v>16595467</v>
      </c>
      <c r="B780" s="135" t="s">
        <v>2815</v>
      </c>
      <c r="C780" s="135" t="s">
        <v>290</v>
      </c>
      <c r="D780" s="10">
        <v>30</v>
      </c>
      <c r="E780" s="10"/>
      <c r="F780" s="9">
        <v>0</v>
      </c>
      <c r="G780" s="9"/>
      <c r="H780" s="26">
        <f t="shared" si="24"/>
        <v>0</v>
      </c>
      <c r="I780" s="11">
        <f t="shared" si="25"/>
        <v>0</v>
      </c>
    </row>
    <row r="781" spans="1:9" x14ac:dyDescent="0.25">
      <c r="A781" s="132">
        <v>16596447</v>
      </c>
      <c r="B781" s="135" t="s">
        <v>237</v>
      </c>
      <c r="C781" s="135" t="s">
        <v>238</v>
      </c>
      <c r="D781" s="10">
        <v>1</v>
      </c>
      <c r="E781" s="10"/>
      <c r="F781" s="9">
        <v>0</v>
      </c>
      <c r="G781" s="9"/>
      <c r="H781" s="26">
        <f t="shared" si="24"/>
        <v>0</v>
      </c>
      <c r="I781" s="11">
        <f t="shared" si="25"/>
        <v>0</v>
      </c>
    </row>
    <row r="782" spans="1:9" x14ac:dyDescent="0.25">
      <c r="A782" s="132">
        <v>16596471</v>
      </c>
      <c r="B782" s="135" t="s">
        <v>2815</v>
      </c>
      <c r="C782" s="135" t="s">
        <v>290</v>
      </c>
      <c r="D782" s="10">
        <v>30</v>
      </c>
      <c r="E782" s="10"/>
      <c r="F782" s="9">
        <v>0</v>
      </c>
      <c r="G782" s="9"/>
      <c r="H782" s="26">
        <f t="shared" si="24"/>
        <v>0</v>
      </c>
      <c r="I782" s="11">
        <f t="shared" si="25"/>
        <v>0</v>
      </c>
    </row>
    <row r="783" spans="1:9" x14ac:dyDescent="0.25">
      <c r="A783" s="132">
        <v>16596633</v>
      </c>
      <c r="B783" s="135" t="s">
        <v>244</v>
      </c>
      <c r="C783" s="135" t="s">
        <v>2723</v>
      </c>
      <c r="D783" s="10">
        <v>1</v>
      </c>
      <c r="E783" s="10"/>
      <c r="F783" s="9">
        <v>0</v>
      </c>
      <c r="G783" s="9"/>
      <c r="H783" s="26">
        <f t="shared" ref="H783:H846" si="26">E783/D783</f>
        <v>0</v>
      </c>
      <c r="I783" s="11">
        <f t="shared" ref="I783:I846" si="27">IFERROR(G783/H783,0)</f>
        <v>0</v>
      </c>
    </row>
    <row r="784" spans="1:9" x14ac:dyDescent="0.25">
      <c r="A784" s="132">
        <v>16597354</v>
      </c>
      <c r="B784" s="135" t="s">
        <v>312</v>
      </c>
      <c r="C784" s="135" t="s">
        <v>313</v>
      </c>
      <c r="D784" s="10">
        <v>1</v>
      </c>
      <c r="E784" s="10"/>
      <c r="F784" s="9">
        <v>0</v>
      </c>
      <c r="G784" s="9"/>
      <c r="H784" s="26">
        <f t="shared" si="26"/>
        <v>0</v>
      </c>
      <c r="I784" s="11">
        <f t="shared" si="27"/>
        <v>0</v>
      </c>
    </row>
    <row r="785" spans="1:9" x14ac:dyDescent="0.25">
      <c r="A785" s="132">
        <v>16597478</v>
      </c>
      <c r="B785" s="135" t="s">
        <v>170</v>
      </c>
      <c r="C785" s="135" t="s">
        <v>171</v>
      </c>
      <c r="D785" s="10">
        <v>21</v>
      </c>
      <c r="E785" s="10"/>
      <c r="F785" s="9">
        <v>0</v>
      </c>
      <c r="G785" s="9"/>
      <c r="H785" s="26">
        <f t="shared" si="26"/>
        <v>0</v>
      </c>
      <c r="I785" s="11">
        <f t="shared" si="27"/>
        <v>0</v>
      </c>
    </row>
    <row r="786" spans="1:9" x14ac:dyDescent="0.25">
      <c r="A786" s="132">
        <v>16599764</v>
      </c>
      <c r="B786" s="135" t="s">
        <v>2805</v>
      </c>
      <c r="C786" s="135" t="s">
        <v>256</v>
      </c>
      <c r="D786" s="10">
        <v>120</v>
      </c>
      <c r="E786" s="10"/>
      <c r="F786" s="9">
        <v>0</v>
      </c>
      <c r="G786" s="9"/>
      <c r="H786" s="26">
        <f t="shared" si="26"/>
        <v>0</v>
      </c>
      <c r="I786" s="11">
        <f t="shared" si="27"/>
        <v>0</v>
      </c>
    </row>
    <row r="787" spans="1:9" x14ac:dyDescent="0.25">
      <c r="A787" s="132">
        <v>16599772</v>
      </c>
      <c r="B787" s="135" t="s">
        <v>2805</v>
      </c>
      <c r="C787" s="135" t="s">
        <v>256</v>
      </c>
      <c r="D787" s="10">
        <v>120</v>
      </c>
      <c r="E787" s="10"/>
      <c r="F787" s="9">
        <v>0</v>
      </c>
      <c r="G787" s="9"/>
      <c r="H787" s="26">
        <f t="shared" si="26"/>
        <v>0</v>
      </c>
      <c r="I787" s="11">
        <f t="shared" si="27"/>
        <v>0</v>
      </c>
    </row>
    <row r="788" spans="1:9" x14ac:dyDescent="0.25">
      <c r="A788" s="132">
        <v>16601696</v>
      </c>
      <c r="B788" s="135" t="s">
        <v>2805</v>
      </c>
      <c r="C788" s="135" t="s">
        <v>256</v>
      </c>
      <c r="D788" s="10">
        <v>120</v>
      </c>
      <c r="E788" s="10"/>
      <c r="F788" s="9">
        <v>0</v>
      </c>
      <c r="G788" s="9"/>
      <c r="H788" s="26">
        <f t="shared" si="26"/>
        <v>0</v>
      </c>
      <c r="I788" s="11">
        <f t="shared" si="27"/>
        <v>0</v>
      </c>
    </row>
    <row r="789" spans="1:9" x14ac:dyDescent="0.25">
      <c r="A789" s="132">
        <v>16601718</v>
      </c>
      <c r="B789" s="135" t="s">
        <v>2805</v>
      </c>
      <c r="C789" s="135" t="s">
        <v>256</v>
      </c>
      <c r="D789" s="10">
        <v>120</v>
      </c>
      <c r="E789" s="10"/>
      <c r="F789" s="9">
        <v>0</v>
      </c>
      <c r="G789" s="9"/>
      <c r="H789" s="26">
        <f t="shared" si="26"/>
        <v>0</v>
      </c>
      <c r="I789" s="11">
        <f t="shared" si="27"/>
        <v>0</v>
      </c>
    </row>
    <row r="790" spans="1:9" x14ac:dyDescent="0.25">
      <c r="A790" s="132">
        <v>16604474</v>
      </c>
      <c r="B790" s="135" t="s">
        <v>253</v>
      </c>
      <c r="C790" s="135" t="s">
        <v>254</v>
      </c>
      <c r="D790" s="10">
        <v>112</v>
      </c>
      <c r="E790" s="10"/>
      <c r="F790" s="9">
        <v>0</v>
      </c>
      <c r="G790" s="9"/>
      <c r="H790" s="26">
        <f t="shared" si="26"/>
        <v>0</v>
      </c>
      <c r="I790" s="11">
        <f t="shared" si="27"/>
        <v>0</v>
      </c>
    </row>
    <row r="791" spans="1:9" x14ac:dyDescent="0.25">
      <c r="A791" s="132">
        <v>16608038</v>
      </c>
      <c r="B791" s="135" t="s">
        <v>345</v>
      </c>
      <c r="C791" s="135" t="s">
        <v>346</v>
      </c>
      <c r="D791" s="10">
        <v>1</v>
      </c>
      <c r="E791" s="10"/>
      <c r="F791" s="9">
        <v>0</v>
      </c>
      <c r="G791" s="9"/>
      <c r="H791" s="26">
        <f t="shared" si="26"/>
        <v>0</v>
      </c>
      <c r="I791" s="11">
        <f t="shared" si="27"/>
        <v>0</v>
      </c>
    </row>
    <row r="792" spans="1:9" x14ac:dyDescent="0.25">
      <c r="A792" s="132">
        <v>16608046</v>
      </c>
      <c r="B792" s="135" t="s">
        <v>2803</v>
      </c>
      <c r="C792" s="135" t="s">
        <v>250</v>
      </c>
      <c r="D792" s="10">
        <v>28</v>
      </c>
      <c r="E792" s="10"/>
      <c r="F792" s="9">
        <v>0</v>
      </c>
      <c r="G792" s="9"/>
      <c r="H792" s="26">
        <f t="shared" si="26"/>
        <v>0</v>
      </c>
      <c r="I792" s="11">
        <f t="shared" si="27"/>
        <v>0</v>
      </c>
    </row>
    <row r="793" spans="1:9" x14ac:dyDescent="0.25">
      <c r="A793" s="132">
        <v>16608097</v>
      </c>
      <c r="B793" s="135" t="s">
        <v>2827</v>
      </c>
      <c r="C793" s="135" t="s">
        <v>348</v>
      </c>
      <c r="D793" s="10">
        <v>84</v>
      </c>
      <c r="E793" s="10"/>
      <c r="F793" s="9">
        <v>0</v>
      </c>
      <c r="G793" s="9"/>
      <c r="H793" s="26">
        <f t="shared" si="26"/>
        <v>0</v>
      </c>
      <c r="I793" s="11">
        <f t="shared" si="27"/>
        <v>0</v>
      </c>
    </row>
    <row r="794" spans="1:9" x14ac:dyDescent="0.25">
      <c r="A794" s="132">
        <v>16608143</v>
      </c>
      <c r="B794" s="135" t="s">
        <v>2827</v>
      </c>
      <c r="C794" s="135" t="s">
        <v>348</v>
      </c>
      <c r="D794" s="10">
        <v>56</v>
      </c>
      <c r="E794" s="10"/>
      <c r="F794" s="9">
        <v>0</v>
      </c>
      <c r="G794" s="9"/>
      <c r="H794" s="26">
        <f t="shared" si="26"/>
        <v>0</v>
      </c>
      <c r="I794" s="11">
        <f t="shared" si="27"/>
        <v>0</v>
      </c>
    </row>
    <row r="795" spans="1:9" x14ac:dyDescent="0.25">
      <c r="A795" s="132">
        <v>16608267</v>
      </c>
      <c r="B795" s="135" t="s">
        <v>2810</v>
      </c>
      <c r="C795" s="135" t="s">
        <v>270</v>
      </c>
      <c r="D795" s="10">
        <v>90</v>
      </c>
      <c r="E795" s="10"/>
      <c r="F795" s="9">
        <v>0</v>
      </c>
      <c r="G795" s="9"/>
      <c r="H795" s="26">
        <f t="shared" si="26"/>
        <v>0</v>
      </c>
      <c r="I795" s="11">
        <f t="shared" si="27"/>
        <v>0</v>
      </c>
    </row>
    <row r="796" spans="1:9" x14ac:dyDescent="0.25">
      <c r="A796" s="132">
        <v>16613708</v>
      </c>
      <c r="B796" s="135" t="s">
        <v>2823</v>
      </c>
      <c r="C796" s="135" t="s">
        <v>326</v>
      </c>
      <c r="D796" s="10">
        <v>240</v>
      </c>
      <c r="E796" s="10"/>
      <c r="F796" s="9">
        <v>0</v>
      </c>
      <c r="G796" s="9"/>
      <c r="H796" s="26">
        <f t="shared" si="26"/>
        <v>0</v>
      </c>
      <c r="I796" s="11">
        <f t="shared" si="27"/>
        <v>0</v>
      </c>
    </row>
    <row r="797" spans="1:9" x14ac:dyDescent="0.25">
      <c r="A797" s="132">
        <v>16616499</v>
      </c>
      <c r="B797" s="135" t="s">
        <v>2802</v>
      </c>
      <c r="C797" s="135" t="s">
        <v>246</v>
      </c>
      <c r="D797" s="10">
        <v>60</v>
      </c>
      <c r="E797" s="10"/>
      <c r="F797" s="9">
        <v>0</v>
      </c>
      <c r="G797" s="9"/>
      <c r="H797" s="26">
        <f t="shared" si="26"/>
        <v>0</v>
      </c>
      <c r="I797" s="11">
        <f t="shared" si="27"/>
        <v>0</v>
      </c>
    </row>
    <row r="798" spans="1:9" x14ac:dyDescent="0.25">
      <c r="A798" s="132">
        <v>16616502</v>
      </c>
      <c r="B798" s="135" t="s">
        <v>285</v>
      </c>
      <c r="C798" s="135" t="s">
        <v>286</v>
      </c>
      <c r="D798" s="10">
        <v>1</v>
      </c>
      <c r="E798" s="10"/>
      <c r="F798" s="9">
        <v>0</v>
      </c>
      <c r="G798" s="9"/>
      <c r="H798" s="26">
        <f t="shared" si="26"/>
        <v>0</v>
      </c>
      <c r="I798" s="11">
        <f t="shared" si="27"/>
        <v>0</v>
      </c>
    </row>
    <row r="799" spans="1:9" x14ac:dyDescent="0.25">
      <c r="A799" s="132">
        <v>16616685</v>
      </c>
      <c r="B799" s="135" t="s">
        <v>2816</v>
      </c>
      <c r="C799" s="135" t="s">
        <v>292</v>
      </c>
      <c r="D799" s="10">
        <v>1</v>
      </c>
      <c r="E799" s="10"/>
      <c r="F799" s="9">
        <v>0</v>
      </c>
      <c r="G799" s="9"/>
      <c r="H799" s="26">
        <f t="shared" si="26"/>
        <v>0</v>
      </c>
      <c r="I799" s="11">
        <f t="shared" si="27"/>
        <v>0</v>
      </c>
    </row>
    <row r="800" spans="1:9" x14ac:dyDescent="0.25">
      <c r="A800" s="132">
        <v>16616693</v>
      </c>
      <c r="B800" s="135" t="s">
        <v>2816</v>
      </c>
      <c r="C800" s="135" t="s">
        <v>292</v>
      </c>
      <c r="D800" s="10">
        <v>1</v>
      </c>
      <c r="E800" s="10"/>
      <c r="F800" s="9">
        <v>0</v>
      </c>
      <c r="G800" s="9"/>
      <c r="H800" s="26">
        <f t="shared" si="26"/>
        <v>0</v>
      </c>
      <c r="I800" s="11">
        <f t="shared" si="27"/>
        <v>0</v>
      </c>
    </row>
    <row r="801" spans="1:9" x14ac:dyDescent="0.25">
      <c r="A801" s="132">
        <v>16618084</v>
      </c>
      <c r="B801" s="135" t="s">
        <v>261</v>
      </c>
      <c r="C801" s="135" t="s">
        <v>262</v>
      </c>
      <c r="D801" s="10">
        <v>21</v>
      </c>
      <c r="E801" s="10"/>
      <c r="F801" s="9">
        <v>0</v>
      </c>
      <c r="G801" s="9"/>
      <c r="H801" s="26">
        <f t="shared" si="26"/>
        <v>0</v>
      </c>
      <c r="I801" s="11">
        <f t="shared" si="27"/>
        <v>0</v>
      </c>
    </row>
    <row r="802" spans="1:9" x14ac:dyDescent="0.25">
      <c r="A802" s="132">
        <v>16618092</v>
      </c>
      <c r="B802" s="135" t="s">
        <v>261</v>
      </c>
      <c r="C802" s="135" t="s">
        <v>262</v>
      </c>
      <c r="D802" s="10">
        <v>21</v>
      </c>
      <c r="E802" s="10"/>
      <c r="F802" s="9">
        <v>0</v>
      </c>
      <c r="G802" s="9"/>
      <c r="H802" s="26">
        <f t="shared" si="26"/>
        <v>0</v>
      </c>
      <c r="I802" s="11">
        <f t="shared" si="27"/>
        <v>0</v>
      </c>
    </row>
    <row r="803" spans="1:9" x14ac:dyDescent="0.25">
      <c r="A803" s="132">
        <v>16618173</v>
      </c>
      <c r="B803" s="135" t="s">
        <v>2828</v>
      </c>
      <c r="C803" s="135" t="s">
        <v>2728</v>
      </c>
      <c r="D803" s="10">
        <v>21</v>
      </c>
      <c r="E803" s="10"/>
      <c r="F803" s="9">
        <v>0</v>
      </c>
      <c r="G803" s="9"/>
      <c r="H803" s="26">
        <f t="shared" si="26"/>
        <v>0</v>
      </c>
      <c r="I803" s="11">
        <f t="shared" si="27"/>
        <v>0</v>
      </c>
    </row>
    <row r="804" spans="1:9" x14ac:dyDescent="0.25">
      <c r="A804" s="132">
        <v>16618181</v>
      </c>
      <c r="B804" s="135" t="s">
        <v>2828</v>
      </c>
      <c r="C804" s="135" t="s">
        <v>2728</v>
      </c>
      <c r="D804" s="10">
        <v>21</v>
      </c>
      <c r="E804" s="10"/>
      <c r="F804" s="9">
        <v>0</v>
      </c>
      <c r="G804" s="9"/>
      <c r="H804" s="26">
        <f t="shared" si="26"/>
        <v>0</v>
      </c>
      <c r="I804" s="11">
        <f t="shared" si="27"/>
        <v>0</v>
      </c>
    </row>
    <row r="805" spans="1:9" x14ac:dyDescent="0.25">
      <c r="A805" s="132">
        <v>16620275</v>
      </c>
      <c r="B805" s="135" t="s">
        <v>285</v>
      </c>
      <c r="C805" s="135" t="s">
        <v>286</v>
      </c>
      <c r="D805" s="10">
        <v>1</v>
      </c>
      <c r="E805" s="10"/>
      <c r="F805" s="9">
        <v>0</v>
      </c>
      <c r="G805" s="9"/>
      <c r="H805" s="26">
        <f t="shared" si="26"/>
        <v>0</v>
      </c>
      <c r="I805" s="11">
        <f t="shared" si="27"/>
        <v>0</v>
      </c>
    </row>
    <row r="806" spans="1:9" x14ac:dyDescent="0.25">
      <c r="A806" s="132">
        <v>16620283</v>
      </c>
      <c r="B806" s="135" t="s">
        <v>2802</v>
      </c>
      <c r="C806" s="135" t="s">
        <v>246</v>
      </c>
      <c r="D806" s="10">
        <v>60</v>
      </c>
      <c r="E806" s="10"/>
      <c r="F806" s="9">
        <v>0</v>
      </c>
      <c r="G806" s="9"/>
      <c r="H806" s="26">
        <f t="shared" si="26"/>
        <v>0</v>
      </c>
      <c r="I806" s="11">
        <f t="shared" si="27"/>
        <v>0</v>
      </c>
    </row>
    <row r="807" spans="1:9" x14ac:dyDescent="0.25">
      <c r="A807" s="132">
        <v>16620798</v>
      </c>
      <c r="B807" s="135" t="s">
        <v>2816</v>
      </c>
      <c r="C807" s="135" t="s">
        <v>292</v>
      </c>
      <c r="D807" s="10">
        <v>1</v>
      </c>
      <c r="E807" s="10"/>
      <c r="F807" s="9">
        <v>0</v>
      </c>
      <c r="G807" s="9"/>
      <c r="H807" s="26">
        <f t="shared" si="26"/>
        <v>0</v>
      </c>
      <c r="I807" s="11">
        <f t="shared" si="27"/>
        <v>0</v>
      </c>
    </row>
    <row r="808" spans="1:9" x14ac:dyDescent="0.25">
      <c r="A808" s="132">
        <v>16620801</v>
      </c>
      <c r="B808" s="135" t="s">
        <v>2816</v>
      </c>
      <c r="C808" s="135" t="s">
        <v>292</v>
      </c>
      <c r="D808" s="10">
        <v>1</v>
      </c>
      <c r="E808" s="10"/>
      <c r="F808" s="9">
        <v>0</v>
      </c>
      <c r="G808" s="9"/>
      <c r="H808" s="26">
        <f t="shared" si="26"/>
        <v>0</v>
      </c>
      <c r="I808" s="11">
        <f t="shared" si="27"/>
        <v>0</v>
      </c>
    </row>
    <row r="809" spans="1:9" x14ac:dyDescent="0.25">
      <c r="A809" s="132">
        <v>16620828</v>
      </c>
      <c r="B809" s="135" t="s">
        <v>2816</v>
      </c>
      <c r="C809" s="135" t="s">
        <v>292</v>
      </c>
      <c r="D809" s="10">
        <v>1</v>
      </c>
      <c r="E809" s="10"/>
      <c r="F809" s="9">
        <v>0</v>
      </c>
      <c r="G809" s="9"/>
      <c r="H809" s="26">
        <f t="shared" si="26"/>
        <v>0</v>
      </c>
      <c r="I809" s="11">
        <f t="shared" si="27"/>
        <v>0</v>
      </c>
    </row>
    <row r="810" spans="1:9" x14ac:dyDescent="0.25">
      <c r="A810" s="132">
        <v>16628500</v>
      </c>
      <c r="B810" s="135" t="s">
        <v>130</v>
      </c>
      <c r="C810" s="135" t="s">
        <v>131</v>
      </c>
      <c r="D810" s="10">
        <v>1</v>
      </c>
      <c r="E810" s="10"/>
      <c r="F810" s="9">
        <v>0</v>
      </c>
      <c r="G810" s="9"/>
      <c r="H810" s="26">
        <f t="shared" si="26"/>
        <v>0</v>
      </c>
      <c r="I810" s="11">
        <f t="shared" si="27"/>
        <v>0</v>
      </c>
    </row>
    <row r="811" spans="1:9" x14ac:dyDescent="0.25">
      <c r="A811" s="132">
        <v>16628721</v>
      </c>
      <c r="B811" s="135" t="s">
        <v>2816</v>
      </c>
      <c r="C811" s="135" t="s">
        <v>292</v>
      </c>
      <c r="D811" s="10">
        <v>1</v>
      </c>
      <c r="E811" s="10"/>
      <c r="F811" s="9">
        <v>0</v>
      </c>
      <c r="G811" s="9"/>
      <c r="H811" s="26">
        <f t="shared" si="26"/>
        <v>0</v>
      </c>
      <c r="I811" s="11">
        <f t="shared" si="27"/>
        <v>0</v>
      </c>
    </row>
    <row r="812" spans="1:9" x14ac:dyDescent="0.25">
      <c r="A812" s="132">
        <v>16628748</v>
      </c>
      <c r="B812" s="135" t="s">
        <v>2816</v>
      </c>
      <c r="C812" s="135" t="s">
        <v>292</v>
      </c>
      <c r="D812" s="10">
        <v>1</v>
      </c>
      <c r="E812" s="10"/>
      <c r="F812" s="9">
        <v>0</v>
      </c>
      <c r="G812" s="9"/>
      <c r="H812" s="26">
        <f t="shared" si="26"/>
        <v>0</v>
      </c>
      <c r="I812" s="11">
        <f t="shared" si="27"/>
        <v>0</v>
      </c>
    </row>
    <row r="813" spans="1:9" x14ac:dyDescent="0.25">
      <c r="A813" s="132">
        <v>16628764</v>
      </c>
      <c r="B813" s="135" t="s">
        <v>2816</v>
      </c>
      <c r="C813" s="135" t="s">
        <v>292</v>
      </c>
      <c r="D813" s="10">
        <v>1</v>
      </c>
      <c r="E813" s="10"/>
      <c r="F813" s="9">
        <v>0</v>
      </c>
      <c r="G813" s="9"/>
      <c r="H813" s="26">
        <f t="shared" si="26"/>
        <v>0</v>
      </c>
      <c r="I813" s="11">
        <f t="shared" si="27"/>
        <v>0</v>
      </c>
    </row>
    <row r="814" spans="1:9" x14ac:dyDescent="0.25">
      <c r="A814" s="132">
        <v>16635353</v>
      </c>
      <c r="B814" s="135" t="s">
        <v>265</v>
      </c>
      <c r="C814" s="135" t="s">
        <v>266</v>
      </c>
      <c r="D814" s="10">
        <v>1</v>
      </c>
      <c r="E814" s="10"/>
      <c r="F814" s="9">
        <v>0</v>
      </c>
      <c r="G814" s="9"/>
      <c r="H814" s="26">
        <f t="shared" si="26"/>
        <v>0</v>
      </c>
      <c r="I814" s="11">
        <f t="shared" si="27"/>
        <v>0</v>
      </c>
    </row>
    <row r="815" spans="1:9" x14ac:dyDescent="0.25">
      <c r="A815" s="132">
        <v>16635388</v>
      </c>
      <c r="B815" s="135" t="s">
        <v>265</v>
      </c>
      <c r="C815" s="135" t="s">
        <v>266</v>
      </c>
      <c r="D815" s="10">
        <v>1</v>
      </c>
      <c r="E815" s="10"/>
      <c r="F815" s="9">
        <v>0</v>
      </c>
      <c r="G815" s="9"/>
      <c r="H815" s="26">
        <f t="shared" si="26"/>
        <v>0</v>
      </c>
      <c r="I815" s="11">
        <f t="shared" si="27"/>
        <v>0</v>
      </c>
    </row>
    <row r="816" spans="1:9" x14ac:dyDescent="0.25">
      <c r="A816" s="132">
        <v>16636104</v>
      </c>
      <c r="B816" s="135" t="s">
        <v>229</v>
      </c>
      <c r="C816" s="135" t="s">
        <v>230</v>
      </c>
      <c r="D816" s="10">
        <v>8</v>
      </c>
      <c r="E816" s="10"/>
      <c r="F816" s="9">
        <v>0</v>
      </c>
      <c r="G816" s="9"/>
      <c r="H816" s="26">
        <f t="shared" si="26"/>
        <v>0</v>
      </c>
      <c r="I816" s="11">
        <f t="shared" si="27"/>
        <v>0</v>
      </c>
    </row>
    <row r="817" spans="1:9" x14ac:dyDescent="0.25">
      <c r="A817" s="132">
        <v>16636112</v>
      </c>
      <c r="B817" s="135" t="s">
        <v>227</v>
      </c>
      <c r="C817" s="135" t="s">
        <v>228</v>
      </c>
      <c r="D817" s="10">
        <v>1</v>
      </c>
      <c r="E817" s="10"/>
      <c r="F817" s="9">
        <v>0</v>
      </c>
      <c r="G817" s="9"/>
      <c r="H817" s="26">
        <f t="shared" si="26"/>
        <v>0</v>
      </c>
      <c r="I817" s="11">
        <f t="shared" si="27"/>
        <v>0</v>
      </c>
    </row>
    <row r="818" spans="1:9" x14ac:dyDescent="0.25">
      <c r="A818" s="132">
        <v>16636120</v>
      </c>
      <c r="B818" s="135" t="s">
        <v>281</v>
      </c>
      <c r="C818" s="135" t="s">
        <v>282</v>
      </c>
      <c r="D818" s="10">
        <v>1</v>
      </c>
      <c r="E818" s="10"/>
      <c r="F818" s="9">
        <v>0</v>
      </c>
      <c r="G818" s="9"/>
      <c r="H818" s="26">
        <f t="shared" si="26"/>
        <v>0</v>
      </c>
      <c r="I818" s="11">
        <f t="shared" si="27"/>
        <v>0</v>
      </c>
    </row>
    <row r="819" spans="1:9" x14ac:dyDescent="0.25">
      <c r="A819" s="132">
        <v>16636511</v>
      </c>
      <c r="B819" s="135" t="s">
        <v>152</v>
      </c>
      <c r="C819" s="135" t="s">
        <v>153</v>
      </c>
      <c r="D819" s="10">
        <v>100</v>
      </c>
      <c r="E819" s="10"/>
      <c r="F819" s="9">
        <v>0</v>
      </c>
      <c r="G819" s="9"/>
      <c r="H819" s="26">
        <f t="shared" si="26"/>
        <v>0</v>
      </c>
      <c r="I819" s="11">
        <f t="shared" si="27"/>
        <v>0</v>
      </c>
    </row>
    <row r="820" spans="1:9" x14ac:dyDescent="0.25">
      <c r="A820" s="132">
        <v>16636856</v>
      </c>
      <c r="B820" s="135" t="s">
        <v>140</v>
      </c>
      <c r="C820" s="135" t="s">
        <v>141</v>
      </c>
      <c r="D820" s="10">
        <v>60</v>
      </c>
      <c r="E820" s="10"/>
      <c r="F820" s="9">
        <v>0</v>
      </c>
      <c r="G820" s="9"/>
      <c r="H820" s="26">
        <f t="shared" si="26"/>
        <v>0</v>
      </c>
      <c r="I820" s="11">
        <f t="shared" si="27"/>
        <v>0</v>
      </c>
    </row>
    <row r="821" spans="1:9" x14ac:dyDescent="0.25">
      <c r="A821" s="132">
        <v>16637097</v>
      </c>
      <c r="B821" s="135" t="s">
        <v>128</v>
      </c>
      <c r="C821" s="135" t="s">
        <v>129</v>
      </c>
      <c r="D821" s="10">
        <v>1</v>
      </c>
      <c r="E821" s="10"/>
      <c r="F821" s="9">
        <v>0</v>
      </c>
      <c r="G821" s="9"/>
      <c r="H821" s="26">
        <f t="shared" si="26"/>
        <v>0</v>
      </c>
      <c r="I821" s="11">
        <f t="shared" si="27"/>
        <v>0</v>
      </c>
    </row>
    <row r="822" spans="1:9" x14ac:dyDescent="0.25">
      <c r="A822" s="132">
        <v>16637100</v>
      </c>
      <c r="B822" s="135" t="s">
        <v>261</v>
      </c>
      <c r="C822" s="135" t="s">
        <v>262</v>
      </c>
      <c r="D822" s="10">
        <v>21</v>
      </c>
      <c r="E822" s="10"/>
      <c r="F822" s="9">
        <v>0</v>
      </c>
      <c r="G822" s="9"/>
      <c r="H822" s="26">
        <f t="shared" si="26"/>
        <v>0</v>
      </c>
      <c r="I822" s="11">
        <f t="shared" si="27"/>
        <v>0</v>
      </c>
    </row>
    <row r="823" spans="1:9" x14ac:dyDescent="0.25">
      <c r="A823" s="132">
        <v>16637216</v>
      </c>
      <c r="B823" s="135" t="s">
        <v>2821</v>
      </c>
      <c r="C823" s="135" t="s">
        <v>319</v>
      </c>
      <c r="D823" s="10">
        <v>30</v>
      </c>
      <c r="E823" s="10"/>
      <c r="F823" s="9">
        <v>0</v>
      </c>
      <c r="G823" s="9"/>
      <c r="H823" s="26">
        <f t="shared" si="26"/>
        <v>0</v>
      </c>
      <c r="I823" s="11">
        <f t="shared" si="27"/>
        <v>0</v>
      </c>
    </row>
    <row r="824" spans="1:9" x14ac:dyDescent="0.25">
      <c r="A824" s="132">
        <v>16637232</v>
      </c>
      <c r="B824" s="135" t="s">
        <v>2821</v>
      </c>
      <c r="C824" s="135" t="s">
        <v>319</v>
      </c>
      <c r="D824" s="10">
        <v>30</v>
      </c>
      <c r="E824" s="10"/>
      <c r="F824" s="9">
        <v>0</v>
      </c>
      <c r="G824" s="9"/>
      <c r="H824" s="26">
        <f t="shared" si="26"/>
        <v>0</v>
      </c>
      <c r="I824" s="11">
        <f t="shared" si="27"/>
        <v>0</v>
      </c>
    </row>
    <row r="825" spans="1:9" x14ac:dyDescent="0.25">
      <c r="A825" s="132">
        <v>16637240</v>
      </c>
      <c r="B825" s="135" t="s">
        <v>2821</v>
      </c>
      <c r="C825" s="135" t="s">
        <v>319</v>
      </c>
      <c r="D825" s="10">
        <v>30</v>
      </c>
      <c r="E825" s="10"/>
      <c r="F825" s="9">
        <v>0</v>
      </c>
      <c r="G825" s="9"/>
      <c r="H825" s="26">
        <f t="shared" si="26"/>
        <v>0</v>
      </c>
      <c r="I825" s="11">
        <f t="shared" si="27"/>
        <v>0</v>
      </c>
    </row>
    <row r="826" spans="1:9" x14ac:dyDescent="0.25">
      <c r="A826" s="132">
        <v>16638158</v>
      </c>
      <c r="B826" s="135" t="s">
        <v>2822</v>
      </c>
      <c r="C826" s="135" t="s">
        <v>324</v>
      </c>
      <c r="D826" s="10">
        <v>21</v>
      </c>
      <c r="E826" s="10"/>
      <c r="F826" s="9">
        <v>0</v>
      </c>
      <c r="G826" s="9"/>
      <c r="H826" s="26">
        <f t="shared" si="26"/>
        <v>0</v>
      </c>
      <c r="I826" s="11">
        <f t="shared" si="27"/>
        <v>0</v>
      </c>
    </row>
    <row r="827" spans="1:9" x14ac:dyDescent="0.25">
      <c r="A827" s="132">
        <v>16638166</v>
      </c>
      <c r="B827" s="135" t="s">
        <v>2822</v>
      </c>
      <c r="C827" s="135" t="s">
        <v>324</v>
      </c>
      <c r="D827" s="10">
        <v>21</v>
      </c>
      <c r="E827" s="10"/>
      <c r="F827" s="9">
        <v>0</v>
      </c>
      <c r="G827" s="9"/>
      <c r="H827" s="26">
        <f t="shared" si="26"/>
        <v>0</v>
      </c>
      <c r="I827" s="11">
        <f t="shared" si="27"/>
        <v>0</v>
      </c>
    </row>
    <row r="828" spans="1:9" x14ac:dyDescent="0.25">
      <c r="A828" s="132">
        <v>16638174</v>
      </c>
      <c r="B828" s="135" t="s">
        <v>2822</v>
      </c>
      <c r="C828" s="135" t="s">
        <v>324</v>
      </c>
      <c r="D828" s="10">
        <v>21</v>
      </c>
      <c r="E828" s="10"/>
      <c r="F828" s="9">
        <v>0</v>
      </c>
      <c r="G828" s="9"/>
      <c r="H828" s="26">
        <f t="shared" si="26"/>
        <v>0</v>
      </c>
      <c r="I828" s="11">
        <f t="shared" si="27"/>
        <v>0</v>
      </c>
    </row>
    <row r="829" spans="1:9" x14ac:dyDescent="0.25">
      <c r="A829" s="132">
        <v>16643984</v>
      </c>
      <c r="B829" s="135" t="s">
        <v>261</v>
      </c>
      <c r="C829" s="135" t="s">
        <v>262</v>
      </c>
      <c r="D829" s="10">
        <v>21</v>
      </c>
      <c r="E829" s="10"/>
      <c r="F829" s="9">
        <v>0</v>
      </c>
      <c r="G829" s="9"/>
      <c r="H829" s="26">
        <f t="shared" si="26"/>
        <v>0</v>
      </c>
      <c r="I829" s="11">
        <f t="shared" si="27"/>
        <v>0</v>
      </c>
    </row>
    <row r="830" spans="1:9" x14ac:dyDescent="0.25">
      <c r="A830" s="132">
        <v>16644514</v>
      </c>
      <c r="B830" s="135" t="s">
        <v>261</v>
      </c>
      <c r="C830" s="135" t="s">
        <v>262</v>
      </c>
      <c r="D830" s="10">
        <v>21</v>
      </c>
      <c r="E830" s="10"/>
      <c r="F830" s="9">
        <v>0</v>
      </c>
      <c r="G830" s="9"/>
      <c r="H830" s="26">
        <f t="shared" si="26"/>
        <v>0</v>
      </c>
      <c r="I830" s="11">
        <f t="shared" si="27"/>
        <v>0</v>
      </c>
    </row>
    <row r="831" spans="1:9" x14ac:dyDescent="0.25">
      <c r="A831" s="132">
        <v>16644727</v>
      </c>
      <c r="B831" s="135" t="s">
        <v>2786</v>
      </c>
      <c r="C831" s="135" t="s">
        <v>139</v>
      </c>
      <c r="D831" s="10">
        <v>60</v>
      </c>
      <c r="E831" s="10"/>
      <c r="F831" s="9">
        <v>0</v>
      </c>
      <c r="G831" s="9"/>
      <c r="H831" s="26">
        <f t="shared" si="26"/>
        <v>0</v>
      </c>
      <c r="I831" s="11">
        <f t="shared" si="27"/>
        <v>0</v>
      </c>
    </row>
    <row r="832" spans="1:9" x14ac:dyDescent="0.25">
      <c r="A832" s="132">
        <v>16644824</v>
      </c>
      <c r="B832" s="135" t="s">
        <v>152</v>
      </c>
      <c r="C832" s="135" t="s">
        <v>153</v>
      </c>
      <c r="D832" s="10">
        <v>100</v>
      </c>
      <c r="E832" s="10"/>
      <c r="F832" s="9">
        <v>0</v>
      </c>
      <c r="G832" s="9"/>
      <c r="H832" s="26">
        <f t="shared" si="26"/>
        <v>0</v>
      </c>
      <c r="I832" s="11">
        <f t="shared" si="27"/>
        <v>0</v>
      </c>
    </row>
    <row r="833" spans="1:9" x14ac:dyDescent="0.25">
      <c r="A833" s="132">
        <v>16645553</v>
      </c>
      <c r="B833" s="135" t="s">
        <v>128</v>
      </c>
      <c r="C833" s="135" t="s">
        <v>129</v>
      </c>
      <c r="D833" s="10">
        <v>1</v>
      </c>
      <c r="E833" s="10"/>
      <c r="F833" s="9">
        <v>0</v>
      </c>
      <c r="G833" s="9"/>
      <c r="H833" s="26">
        <f t="shared" si="26"/>
        <v>0</v>
      </c>
      <c r="I833" s="11">
        <f t="shared" si="27"/>
        <v>0</v>
      </c>
    </row>
    <row r="834" spans="1:9" x14ac:dyDescent="0.25">
      <c r="A834" s="132">
        <v>16645561</v>
      </c>
      <c r="B834" s="135" t="s">
        <v>128</v>
      </c>
      <c r="C834" s="135" t="s">
        <v>129</v>
      </c>
      <c r="D834" s="10">
        <v>1</v>
      </c>
      <c r="E834" s="10"/>
      <c r="F834" s="9">
        <v>0</v>
      </c>
      <c r="G834" s="9"/>
      <c r="H834" s="26">
        <f t="shared" si="26"/>
        <v>0</v>
      </c>
      <c r="I834" s="11">
        <f t="shared" si="27"/>
        <v>0</v>
      </c>
    </row>
    <row r="835" spans="1:9" x14ac:dyDescent="0.25">
      <c r="A835" s="132">
        <v>16653432</v>
      </c>
      <c r="B835" s="135" t="s">
        <v>2804</v>
      </c>
      <c r="C835" s="135" t="s">
        <v>252</v>
      </c>
      <c r="D835" s="10">
        <v>56</v>
      </c>
      <c r="E835" s="10"/>
      <c r="F835" s="9">
        <v>0</v>
      </c>
      <c r="G835" s="9"/>
      <c r="H835" s="26">
        <f t="shared" si="26"/>
        <v>0</v>
      </c>
      <c r="I835" s="11">
        <f t="shared" si="27"/>
        <v>0</v>
      </c>
    </row>
    <row r="836" spans="1:9" x14ac:dyDescent="0.25">
      <c r="A836" s="132">
        <v>16653440</v>
      </c>
      <c r="B836" s="135" t="s">
        <v>2804</v>
      </c>
      <c r="C836" s="135" t="s">
        <v>252</v>
      </c>
      <c r="D836" s="10">
        <v>56</v>
      </c>
      <c r="E836" s="10"/>
      <c r="F836" s="9">
        <v>0</v>
      </c>
      <c r="G836" s="9"/>
      <c r="H836" s="26">
        <f t="shared" si="26"/>
        <v>0</v>
      </c>
      <c r="I836" s="11">
        <f t="shared" si="27"/>
        <v>0</v>
      </c>
    </row>
    <row r="837" spans="1:9" x14ac:dyDescent="0.25">
      <c r="A837" s="132">
        <v>16653459</v>
      </c>
      <c r="B837" s="135" t="s">
        <v>2804</v>
      </c>
      <c r="C837" s="135" t="s">
        <v>252</v>
      </c>
      <c r="D837" s="10">
        <v>56</v>
      </c>
      <c r="E837" s="10"/>
      <c r="F837" s="9">
        <v>0</v>
      </c>
      <c r="G837" s="9"/>
      <c r="H837" s="26">
        <f t="shared" si="26"/>
        <v>0</v>
      </c>
      <c r="I837" s="11">
        <f t="shared" si="27"/>
        <v>0</v>
      </c>
    </row>
    <row r="838" spans="1:9" x14ac:dyDescent="0.25">
      <c r="A838" s="132">
        <v>16653467</v>
      </c>
      <c r="B838" s="135" t="s">
        <v>2804</v>
      </c>
      <c r="C838" s="135" t="s">
        <v>252</v>
      </c>
      <c r="D838" s="10">
        <v>56</v>
      </c>
      <c r="E838" s="10"/>
      <c r="F838" s="9">
        <v>0</v>
      </c>
      <c r="G838" s="9"/>
      <c r="H838" s="26">
        <f t="shared" si="26"/>
        <v>0</v>
      </c>
      <c r="I838" s="11">
        <f t="shared" si="27"/>
        <v>0</v>
      </c>
    </row>
    <row r="839" spans="1:9" x14ac:dyDescent="0.25">
      <c r="A839" s="132">
        <v>16654994</v>
      </c>
      <c r="B839" s="135" t="s">
        <v>2786</v>
      </c>
      <c r="C839" s="135" t="s">
        <v>139</v>
      </c>
      <c r="D839" s="10">
        <v>30</v>
      </c>
      <c r="E839" s="10"/>
      <c r="F839" s="9">
        <v>0</v>
      </c>
      <c r="G839" s="9"/>
      <c r="H839" s="26">
        <f t="shared" si="26"/>
        <v>0</v>
      </c>
      <c r="I839" s="11">
        <f t="shared" si="27"/>
        <v>0</v>
      </c>
    </row>
    <row r="840" spans="1:9" x14ac:dyDescent="0.25">
      <c r="A840" s="132">
        <v>16664051</v>
      </c>
      <c r="B840" s="135" t="s">
        <v>180</v>
      </c>
      <c r="C840" s="135" t="s">
        <v>181</v>
      </c>
      <c r="D840" s="10">
        <v>1</v>
      </c>
      <c r="E840" s="10"/>
      <c r="F840" s="9">
        <v>0</v>
      </c>
      <c r="G840" s="9"/>
      <c r="H840" s="26">
        <f t="shared" si="26"/>
        <v>0</v>
      </c>
      <c r="I840" s="11">
        <f t="shared" si="27"/>
        <v>0</v>
      </c>
    </row>
    <row r="841" spans="1:9" x14ac:dyDescent="0.25">
      <c r="A841" s="132">
        <v>16667166</v>
      </c>
      <c r="B841" s="135" t="s">
        <v>2821</v>
      </c>
      <c r="C841" s="135" t="s">
        <v>319</v>
      </c>
      <c r="D841" s="10">
        <v>30</v>
      </c>
      <c r="E841" s="10"/>
      <c r="F841" s="9">
        <v>0</v>
      </c>
      <c r="G841" s="9"/>
      <c r="H841" s="26">
        <f t="shared" si="26"/>
        <v>0</v>
      </c>
      <c r="I841" s="11">
        <f t="shared" si="27"/>
        <v>0</v>
      </c>
    </row>
    <row r="842" spans="1:9" x14ac:dyDescent="0.25">
      <c r="A842" s="132">
        <v>16667174</v>
      </c>
      <c r="B842" s="135" t="s">
        <v>2821</v>
      </c>
      <c r="C842" s="135" t="s">
        <v>319</v>
      </c>
      <c r="D842" s="10">
        <v>30</v>
      </c>
      <c r="E842" s="10"/>
      <c r="F842" s="9">
        <v>0</v>
      </c>
      <c r="G842" s="9"/>
      <c r="H842" s="26">
        <f t="shared" si="26"/>
        <v>0</v>
      </c>
      <c r="I842" s="11">
        <f t="shared" si="27"/>
        <v>0</v>
      </c>
    </row>
    <row r="843" spans="1:9" x14ac:dyDescent="0.25">
      <c r="A843" s="132">
        <v>16667182</v>
      </c>
      <c r="B843" s="135" t="s">
        <v>2821</v>
      </c>
      <c r="C843" s="135" t="s">
        <v>319</v>
      </c>
      <c r="D843" s="10">
        <v>30</v>
      </c>
      <c r="E843" s="10"/>
      <c r="F843" s="9">
        <v>0</v>
      </c>
      <c r="G843" s="9"/>
      <c r="H843" s="26">
        <f t="shared" si="26"/>
        <v>0</v>
      </c>
      <c r="I843" s="11">
        <f t="shared" si="27"/>
        <v>0</v>
      </c>
    </row>
    <row r="844" spans="1:9" x14ac:dyDescent="0.25">
      <c r="A844" s="132">
        <v>16667433</v>
      </c>
      <c r="B844" s="135" t="s">
        <v>261</v>
      </c>
      <c r="C844" s="135" t="s">
        <v>262</v>
      </c>
      <c r="D844" s="10">
        <v>21</v>
      </c>
      <c r="E844" s="10"/>
      <c r="F844" s="9">
        <v>0</v>
      </c>
      <c r="G844" s="9"/>
      <c r="H844" s="26">
        <f t="shared" si="26"/>
        <v>0</v>
      </c>
      <c r="I844" s="11">
        <f t="shared" si="27"/>
        <v>0</v>
      </c>
    </row>
    <row r="845" spans="1:9" x14ac:dyDescent="0.25">
      <c r="A845" s="132">
        <v>16667565</v>
      </c>
      <c r="B845" s="135" t="s">
        <v>261</v>
      </c>
      <c r="C845" s="135" t="s">
        <v>262</v>
      </c>
      <c r="D845" s="10">
        <v>21</v>
      </c>
      <c r="E845" s="10"/>
      <c r="F845" s="9">
        <v>0</v>
      </c>
      <c r="G845" s="9"/>
      <c r="H845" s="26">
        <f t="shared" si="26"/>
        <v>0</v>
      </c>
      <c r="I845" s="11">
        <f t="shared" si="27"/>
        <v>0</v>
      </c>
    </row>
    <row r="846" spans="1:9" x14ac:dyDescent="0.25">
      <c r="A846" s="132">
        <v>16667875</v>
      </c>
      <c r="B846" s="135" t="s">
        <v>2808</v>
      </c>
      <c r="C846" s="135" t="s">
        <v>264</v>
      </c>
      <c r="D846" s="10">
        <v>28</v>
      </c>
      <c r="E846" s="10"/>
      <c r="F846" s="9">
        <v>0</v>
      </c>
      <c r="G846" s="9"/>
      <c r="H846" s="26">
        <f t="shared" si="26"/>
        <v>0</v>
      </c>
      <c r="I846" s="11">
        <f t="shared" si="27"/>
        <v>0</v>
      </c>
    </row>
    <row r="847" spans="1:9" x14ac:dyDescent="0.25">
      <c r="A847" s="132">
        <v>16667883</v>
      </c>
      <c r="B847" s="135" t="s">
        <v>2808</v>
      </c>
      <c r="C847" s="135" t="s">
        <v>264</v>
      </c>
      <c r="D847" s="10">
        <v>28</v>
      </c>
      <c r="E847" s="10"/>
      <c r="F847" s="9">
        <v>0</v>
      </c>
      <c r="G847" s="9"/>
      <c r="H847" s="26">
        <f t="shared" ref="H847:H910" si="28">E847/D847</f>
        <v>0</v>
      </c>
      <c r="I847" s="11">
        <f t="shared" ref="I847:I910" si="29">IFERROR(G847/H847,0)</f>
        <v>0</v>
      </c>
    </row>
    <row r="848" spans="1:9" x14ac:dyDescent="0.25">
      <c r="A848" s="132">
        <v>16667891</v>
      </c>
      <c r="B848" s="135" t="s">
        <v>2808</v>
      </c>
      <c r="C848" s="135" t="s">
        <v>264</v>
      </c>
      <c r="D848" s="10">
        <v>28</v>
      </c>
      <c r="E848" s="10"/>
      <c r="F848" s="9">
        <v>0</v>
      </c>
      <c r="G848" s="9"/>
      <c r="H848" s="26">
        <f t="shared" si="28"/>
        <v>0</v>
      </c>
      <c r="I848" s="11">
        <f t="shared" si="29"/>
        <v>0</v>
      </c>
    </row>
    <row r="849" spans="1:9" x14ac:dyDescent="0.25">
      <c r="A849" s="132">
        <v>16668464</v>
      </c>
      <c r="B849" s="135" t="s">
        <v>2824</v>
      </c>
      <c r="C849" s="135" t="s">
        <v>330</v>
      </c>
      <c r="D849" s="10">
        <v>3</v>
      </c>
      <c r="E849" s="10"/>
      <c r="F849" s="9">
        <v>0</v>
      </c>
      <c r="G849" s="9"/>
      <c r="H849" s="26">
        <f t="shared" si="28"/>
        <v>0</v>
      </c>
      <c r="I849" s="11">
        <f t="shared" si="29"/>
        <v>0</v>
      </c>
    </row>
    <row r="850" spans="1:9" x14ac:dyDescent="0.25">
      <c r="A850" s="132">
        <v>16671864</v>
      </c>
      <c r="B850" s="135" t="s">
        <v>170</v>
      </c>
      <c r="C850" s="135" t="s">
        <v>171</v>
      </c>
      <c r="D850" s="10">
        <v>21</v>
      </c>
      <c r="E850" s="10"/>
      <c r="F850" s="9">
        <v>0</v>
      </c>
      <c r="G850" s="9"/>
      <c r="H850" s="26">
        <f t="shared" si="28"/>
        <v>0</v>
      </c>
      <c r="I850" s="11">
        <f t="shared" si="29"/>
        <v>0</v>
      </c>
    </row>
    <row r="851" spans="1:9" x14ac:dyDescent="0.25">
      <c r="A851" s="132">
        <v>16671899</v>
      </c>
      <c r="B851" s="135" t="s">
        <v>170</v>
      </c>
      <c r="C851" s="135" t="s">
        <v>171</v>
      </c>
      <c r="D851" s="10">
        <v>21</v>
      </c>
      <c r="E851" s="10"/>
      <c r="F851" s="9">
        <v>0</v>
      </c>
      <c r="G851" s="9"/>
      <c r="H851" s="26">
        <f t="shared" si="28"/>
        <v>0</v>
      </c>
      <c r="I851" s="11">
        <f t="shared" si="29"/>
        <v>0</v>
      </c>
    </row>
    <row r="852" spans="1:9" x14ac:dyDescent="0.25">
      <c r="A852" s="132">
        <v>16671996</v>
      </c>
      <c r="B852" s="135" t="s">
        <v>170</v>
      </c>
      <c r="C852" s="135" t="s">
        <v>171</v>
      </c>
      <c r="D852" s="10">
        <v>21</v>
      </c>
      <c r="E852" s="10"/>
      <c r="F852" s="9">
        <v>0</v>
      </c>
      <c r="G852" s="9"/>
      <c r="H852" s="26">
        <f t="shared" si="28"/>
        <v>0</v>
      </c>
      <c r="I852" s="11">
        <f t="shared" si="29"/>
        <v>0</v>
      </c>
    </row>
    <row r="853" spans="1:9" x14ac:dyDescent="0.25">
      <c r="A853" s="132">
        <v>16672011</v>
      </c>
      <c r="B853" s="135" t="s">
        <v>170</v>
      </c>
      <c r="C853" s="135" t="s">
        <v>171</v>
      </c>
      <c r="D853" s="10">
        <v>21</v>
      </c>
      <c r="E853" s="10"/>
      <c r="F853" s="9">
        <v>0</v>
      </c>
      <c r="G853" s="9"/>
      <c r="H853" s="26">
        <f t="shared" si="28"/>
        <v>0</v>
      </c>
      <c r="I853" s="11">
        <f t="shared" si="29"/>
        <v>0</v>
      </c>
    </row>
    <row r="854" spans="1:9" x14ac:dyDescent="0.25">
      <c r="A854" s="132">
        <v>16672879</v>
      </c>
      <c r="B854" s="135" t="s">
        <v>170</v>
      </c>
      <c r="C854" s="135" t="s">
        <v>171</v>
      </c>
      <c r="D854" s="10">
        <v>21</v>
      </c>
      <c r="E854" s="10"/>
      <c r="F854" s="9">
        <v>0</v>
      </c>
      <c r="G854" s="9"/>
      <c r="H854" s="26">
        <f t="shared" si="28"/>
        <v>0</v>
      </c>
      <c r="I854" s="11">
        <f t="shared" si="29"/>
        <v>0</v>
      </c>
    </row>
    <row r="855" spans="1:9" x14ac:dyDescent="0.25">
      <c r="A855" s="132">
        <v>16672992</v>
      </c>
      <c r="B855" s="135" t="s">
        <v>170</v>
      </c>
      <c r="C855" s="135" t="s">
        <v>171</v>
      </c>
      <c r="D855" s="10">
        <v>21</v>
      </c>
      <c r="E855" s="10"/>
      <c r="F855" s="9">
        <v>0</v>
      </c>
      <c r="G855" s="9"/>
      <c r="H855" s="26">
        <f t="shared" si="28"/>
        <v>0</v>
      </c>
      <c r="I855" s="11">
        <f t="shared" si="29"/>
        <v>0</v>
      </c>
    </row>
    <row r="856" spans="1:9" x14ac:dyDescent="0.25">
      <c r="A856" s="132">
        <v>16673174</v>
      </c>
      <c r="B856" s="135" t="s">
        <v>310</v>
      </c>
      <c r="C856" s="135" t="s">
        <v>311</v>
      </c>
      <c r="D856" s="10">
        <v>1</v>
      </c>
      <c r="E856" s="10"/>
      <c r="F856" s="9">
        <v>0</v>
      </c>
      <c r="G856" s="9"/>
      <c r="H856" s="26">
        <f t="shared" si="28"/>
        <v>0</v>
      </c>
      <c r="I856" s="11">
        <f t="shared" si="29"/>
        <v>0</v>
      </c>
    </row>
    <row r="857" spans="1:9" x14ac:dyDescent="0.25">
      <c r="A857" s="132">
        <v>16673468</v>
      </c>
      <c r="B857" s="135" t="s">
        <v>2826</v>
      </c>
      <c r="C857" s="135" t="s">
        <v>344</v>
      </c>
      <c r="D857" s="10">
        <v>56</v>
      </c>
      <c r="E857" s="10"/>
      <c r="F857" s="9">
        <v>0</v>
      </c>
      <c r="G857" s="9"/>
      <c r="H857" s="26">
        <f t="shared" si="28"/>
        <v>0</v>
      </c>
      <c r="I857" s="11">
        <f t="shared" si="29"/>
        <v>0</v>
      </c>
    </row>
    <row r="858" spans="1:9" x14ac:dyDescent="0.25">
      <c r="A858" s="132">
        <v>16673891</v>
      </c>
      <c r="B858" s="135" t="s">
        <v>2822</v>
      </c>
      <c r="C858" s="135" t="s">
        <v>324</v>
      </c>
      <c r="D858" s="10">
        <v>21</v>
      </c>
      <c r="E858" s="10"/>
      <c r="F858" s="9">
        <v>0</v>
      </c>
      <c r="G858" s="9"/>
      <c r="H858" s="26">
        <f t="shared" si="28"/>
        <v>0</v>
      </c>
      <c r="I858" s="11">
        <f t="shared" si="29"/>
        <v>0</v>
      </c>
    </row>
    <row r="859" spans="1:9" x14ac:dyDescent="0.25">
      <c r="A859" s="132">
        <v>16673964</v>
      </c>
      <c r="B859" s="135" t="s">
        <v>2822</v>
      </c>
      <c r="C859" s="135" t="s">
        <v>324</v>
      </c>
      <c r="D859" s="10">
        <v>21</v>
      </c>
      <c r="E859" s="10"/>
      <c r="F859" s="9">
        <v>0</v>
      </c>
      <c r="G859" s="9"/>
      <c r="H859" s="26">
        <f t="shared" si="28"/>
        <v>0</v>
      </c>
      <c r="I859" s="11">
        <f t="shared" si="29"/>
        <v>0</v>
      </c>
    </row>
    <row r="860" spans="1:9" x14ac:dyDescent="0.25">
      <c r="A860" s="132">
        <v>16674006</v>
      </c>
      <c r="B860" s="135" t="s">
        <v>2822</v>
      </c>
      <c r="C860" s="135" t="s">
        <v>324</v>
      </c>
      <c r="D860" s="10">
        <v>21</v>
      </c>
      <c r="E860" s="10"/>
      <c r="F860" s="9">
        <v>0</v>
      </c>
      <c r="G860" s="9"/>
      <c r="H860" s="26">
        <f t="shared" si="28"/>
        <v>0</v>
      </c>
      <c r="I860" s="11">
        <f t="shared" si="29"/>
        <v>0</v>
      </c>
    </row>
    <row r="861" spans="1:9" x14ac:dyDescent="0.25">
      <c r="A861" s="132">
        <v>16723325</v>
      </c>
      <c r="B861" s="135" t="s">
        <v>2824</v>
      </c>
      <c r="C861" s="135" t="s">
        <v>330</v>
      </c>
      <c r="D861" s="10">
        <v>3</v>
      </c>
      <c r="E861" s="10"/>
      <c r="F861" s="9">
        <v>0</v>
      </c>
      <c r="G861" s="9"/>
      <c r="H861" s="26">
        <f t="shared" si="28"/>
        <v>0</v>
      </c>
      <c r="I861" s="11">
        <f t="shared" si="29"/>
        <v>0</v>
      </c>
    </row>
    <row r="862" spans="1:9" x14ac:dyDescent="0.25">
      <c r="A862" s="132">
        <v>16725247</v>
      </c>
      <c r="B862" s="135" t="s">
        <v>2802</v>
      </c>
      <c r="C862" s="135" t="s">
        <v>246</v>
      </c>
      <c r="D862" s="10">
        <v>60</v>
      </c>
      <c r="E862" s="10"/>
      <c r="F862" s="9">
        <v>0</v>
      </c>
      <c r="G862" s="9"/>
      <c r="H862" s="26">
        <f t="shared" si="28"/>
        <v>0</v>
      </c>
      <c r="I862" s="11">
        <f t="shared" si="29"/>
        <v>0</v>
      </c>
    </row>
    <row r="863" spans="1:9" x14ac:dyDescent="0.25">
      <c r="A863" s="132">
        <v>16725336</v>
      </c>
      <c r="B863" s="135" t="s">
        <v>2812</v>
      </c>
      <c r="C863" s="135" t="s">
        <v>278</v>
      </c>
      <c r="D863" s="10">
        <v>60</v>
      </c>
      <c r="E863" s="10"/>
      <c r="F863" s="9">
        <v>0</v>
      </c>
      <c r="G863" s="9"/>
      <c r="H863" s="26">
        <f t="shared" si="28"/>
        <v>0</v>
      </c>
      <c r="I863" s="11">
        <f t="shared" si="29"/>
        <v>0</v>
      </c>
    </row>
    <row r="864" spans="1:9" x14ac:dyDescent="0.25">
      <c r="A864" s="132">
        <v>16725344</v>
      </c>
      <c r="B864" s="135" t="s">
        <v>275</v>
      </c>
      <c r="C864" s="135" t="s">
        <v>276</v>
      </c>
      <c r="D864" s="10">
        <v>1</v>
      </c>
      <c r="E864" s="10"/>
      <c r="F864" s="9">
        <v>0</v>
      </c>
      <c r="G864" s="9"/>
      <c r="H864" s="26">
        <f t="shared" si="28"/>
        <v>0</v>
      </c>
      <c r="I864" s="11">
        <f t="shared" si="29"/>
        <v>0</v>
      </c>
    </row>
    <row r="865" spans="1:9" x14ac:dyDescent="0.25">
      <c r="A865" s="132">
        <v>16725352</v>
      </c>
      <c r="B865" s="135" t="s">
        <v>275</v>
      </c>
      <c r="C865" s="135" t="s">
        <v>276</v>
      </c>
      <c r="D865" s="10">
        <v>1</v>
      </c>
      <c r="E865" s="10"/>
      <c r="F865" s="9">
        <v>0</v>
      </c>
      <c r="G865" s="9"/>
      <c r="H865" s="26">
        <f t="shared" si="28"/>
        <v>0</v>
      </c>
      <c r="I865" s="11">
        <f t="shared" si="29"/>
        <v>0</v>
      </c>
    </row>
    <row r="866" spans="1:9" x14ac:dyDescent="0.25">
      <c r="A866" s="132">
        <v>16725670</v>
      </c>
      <c r="B866" s="135" t="s">
        <v>2816</v>
      </c>
      <c r="C866" s="135" t="s">
        <v>292</v>
      </c>
      <c r="D866" s="10">
        <v>1</v>
      </c>
      <c r="E866" s="10"/>
      <c r="F866" s="9">
        <v>0</v>
      </c>
      <c r="G866" s="9"/>
      <c r="H866" s="26">
        <f t="shared" si="28"/>
        <v>0</v>
      </c>
      <c r="I866" s="11">
        <f t="shared" si="29"/>
        <v>0</v>
      </c>
    </row>
    <row r="867" spans="1:9" x14ac:dyDescent="0.25">
      <c r="A867" s="132">
        <v>16725689</v>
      </c>
      <c r="B867" s="135" t="s">
        <v>310</v>
      </c>
      <c r="C867" s="135" t="s">
        <v>311</v>
      </c>
      <c r="D867" s="10">
        <v>1</v>
      </c>
      <c r="E867" s="10"/>
      <c r="F867" s="9">
        <v>0</v>
      </c>
      <c r="G867" s="9"/>
      <c r="H867" s="26">
        <f t="shared" si="28"/>
        <v>0</v>
      </c>
      <c r="I867" s="11">
        <f t="shared" si="29"/>
        <v>0</v>
      </c>
    </row>
    <row r="868" spans="1:9" x14ac:dyDescent="0.25">
      <c r="A868" s="132">
        <v>16727215</v>
      </c>
      <c r="B868" s="135" t="s">
        <v>2802</v>
      </c>
      <c r="C868" s="135" t="s">
        <v>246</v>
      </c>
      <c r="D868" s="10">
        <v>60</v>
      </c>
      <c r="E868" s="10"/>
      <c r="F868" s="9">
        <v>0</v>
      </c>
      <c r="G868" s="9"/>
      <c r="H868" s="26">
        <f t="shared" si="28"/>
        <v>0</v>
      </c>
      <c r="I868" s="11">
        <f t="shared" si="29"/>
        <v>0</v>
      </c>
    </row>
    <row r="869" spans="1:9" x14ac:dyDescent="0.25">
      <c r="A869" s="132">
        <v>16728297</v>
      </c>
      <c r="B869" s="135" t="s">
        <v>2829</v>
      </c>
      <c r="C869" s="135" t="s">
        <v>349</v>
      </c>
      <c r="D869" s="10">
        <v>42</v>
      </c>
      <c r="E869" s="10"/>
      <c r="F869" s="9">
        <v>0</v>
      </c>
      <c r="G869" s="9"/>
      <c r="H869" s="26">
        <f t="shared" si="28"/>
        <v>0</v>
      </c>
      <c r="I869" s="11">
        <f t="shared" si="29"/>
        <v>0</v>
      </c>
    </row>
    <row r="870" spans="1:9" x14ac:dyDescent="0.25">
      <c r="A870" s="132">
        <v>16728300</v>
      </c>
      <c r="B870" s="135" t="s">
        <v>2829</v>
      </c>
      <c r="C870" s="135" t="s">
        <v>349</v>
      </c>
      <c r="D870" s="10">
        <v>28</v>
      </c>
      <c r="E870" s="10"/>
      <c r="F870" s="9">
        <v>0</v>
      </c>
      <c r="G870" s="9"/>
      <c r="H870" s="26">
        <f t="shared" si="28"/>
        <v>0</v>
      </c>
      <c r="I870" s="11">
        <f t="shared" si="29"/>
        <v>0</v>
      </c>
    </row>
    <row r="871" spans="1:9" x14ac:dyDescent="0.25">
      <c r="A871" s="132">
        <v>16728319</v>
      </c>
      <c r="B871" s="135" t="s">
        <v>2830</v>
      </c>
      <c r="C871" s="135" t="s">
        <v>351</v>
      </c>
      <c r="D871" s="10">
        <v>84</v>
      </c>
      <c r="E871" s="10"/>
      <c r="F871" s="9">
        <v>0</v>
      </c>
      <c r="G871" s="9"/>
      <c r="H871" s="26">
        <f t="shared" si="28"/>
        <v>0</v>
      </c>
      <c r="I871" s="11">
        <f t="shared" si="29"/>
        <v>0</v>
      </c>
    </row>
    <row r="872" spans="1:9" x14ac:dyDescent="0.25">
      <c r="A872" s="132">
        <v>16728629</v>
      </c>
      <c r="B872" s="135" t="s">
        <v>2824</v>
      </c>
      <c r="C872" s="135" t="s">
        <v>330</v>
      </c>
      <c r="D872" s="10">
        <v>3</v>
      </c>
      <c r="E872" s="10"/>
      <c r="F872" s="9">
        <v>0</v>
      </c>
      <c r="G872" s="9"/>
      <c r="H872" s="26">
        <f t="shared" si="28"/>
        <v>0</v>
      </c>
      <c r="I872" s="11">
        <f t="shared" si="29"/>
        <v>0</v>
      </c>
    </row>
    <row r="873" spans="1:9" x14ac:dyDescent="0.25">
      <c r="A873" s="132">
        <v>16730771</v>
      </c>
      <c r="B873" s="135" t="s">
        <v>308</v>
      </c>
      <c r="C873" s="135" t="s">
        <v>309</v>
      </c>
      <c r="D873" s="10">
        <v>1</v>
      </c>
      <c r="E873" s="10"/>
      <c r="F873" s="9">
        <v>0</v>
      </c>
      <c r="G873" s="9"/>
      <c r="H873" s="26">
        <f t="shared" si="28"/>
        <v>0</v>
      </c>
      <c r="I873" s="11">
        <f t="shared" si="29"/>
        <v>0</v>
      </c>
    </row>
    <row r="874" spans="1:9" x14ac:dyDescent="0.25">
      <c r="A874" s="132">
        <v>16731166</v>
      </c>
      <c r="B874" s="135" t="s">
        <v>2824</v>
      </c>
      <c r="C874" s="135" t="s">
        <v>330</v>
      </c>
      <c r="D874" s="10">
        <v>3</v>
      </c>
      <c r="E874" s="10"/>
      <c r="F874" s="9">
        <v>0</v>
      </c>
      <c r="G874" s="9"/>
      <c r="H874" s="26">
        <f t="shared" si="28"/>
        <v>0</v>
      </c>
      <c r="I874" s="11">
        <f t="shared" si="29"/>
        <v>0</v>
      </c>
    </row>
    <row r="875" spans="1:9" x14ac:dyDescent="0.25">
      <c r="A875" s="132">
        <v>16732421</v>
      </c>
      <c r="B875" s="135" t="s">
        <v>2824</v>
      </c>
      <c r="C875" s="135" t="s">
        <v>330</v>
      </c>
      <c r="D875" s="10">
        <v>3</v>
      </c>
      <c r="E875" s="10"/>
      <c r="F875" s="9">
        <v>0</v>
      </c>
      <c r="G875" s="9"/>
      <c r="H875" s="26">
        <f t="shared" si="28"/>
        <v>0</v>
      </c>
      <c r="I875" s="11">
        <f t="shared" si="29"/>
        <v>0</v>
      </c>
    </row>
    <row r="876" spans="1:9" x14ac:dyDescent="0.25">
      <c r="A876" s="132">
        <v>16734122</v>
      </c>
      <c r="B876" s="135" t="s">
        <v>2807</v>
      </c>
      <c r="C876" s="135" t="s">
        <v>260</v>
      </c>
      <c r="D876" s="10">
        <v>84</v>
      </c>
      <c r="E876" s="10"/>
      <c r="F876" s="9">
        <v>0</v>
      </c>
      <c r="G876" s="9"/>
      <c r="H876" s="26">
        <f t="shared" si="28"/>
        <v>0</v>
      </c>
      <c r="I876" s="11">
        <f t="shared" si="29"/>
        <v>0</v>
      </c>
    </row>
    <row r="877" spans="1:9" x14ac:dyDescent="0.25">
      <c r="A877" s="132">
        <v>16734149</v>
      </c>
      <c r="B877" s="135" t="s">
        <v>237</v>
      </c>
      <c r="C877" s="135" t="s">
        <v>238</v>
      </c>
      <c r="D877" s="10">
        <v>1</v>
      </c>
      <c r="E877" s="10"/>
      <c r="F877" s="9">
        <v>0</v>
      </c>
      <c r="G877" s="9"/>
      <c r="H877" s="26">
        <f t="shared" si="28"/>
        <v>0</v>
      </c>
      <c r="I877" s="11">
        <f t="shared" si="29"/>
        <v>0</v>
      </c>
    </row>
    <row r="878" spans="1:9" x14ac:dyDescent="0.25">
      <c r="A878" s="132">
        <v>16734203</v>
      </c>
      <c r="B878" s="135" t="s">
        <v>164</v>
      </c>
      <c r="C878" s="135" t="s">
        <v>165</v>
      </c>
      <c r="D878" s="10">
        <v>1</v>
      </c>
      <c r="E878" s="10"/>
      <c r="F878" s="9">
        <v>0</v>
      </c>
      <c r="G878" s="9"/>
      <c r="H878" s="26">
        <f t="shared" si="28"/>
        <v>0</v>
      </c>
      <c r="I878" s="11">
        <f t="shared" si="29"/>
        <v>0</v>
      </c>
    </row>
    <row r="879" spans="1:9" x14ac:dyDescent="0.25">
      <c r="A879" s="132">
        <v>16734319</v>
      </c>
      <c r="B879" s="135" t="s">
        <v>2789</v>
      </c>
      <c r="C879" s="135" t="s">
        <v>159</v>
      </c>
      <c r="D879" s="10">
        <v>112</v>
      </c>
      <c r="E879" s="10"/>
      <c r="F879" s="9">
        <v>0</v>
      </c>
      <c r="G879" s="9"/>
      <c r="H879" s="26">
        <f t="shared" si="28"/>
        <v>0</v>
      </c>
      <c r="I879" s="11">
        <f t="shared" si="29"/>
        <v>0</v>
      </c>
    </row>
    <row r="880" spans="1:9" x14ac:dyDescent="0.25">
      <c r="A880" s="132">
        <v>16734327</v>
      </c>
      <c r="B880" s="135" t="s">
        <v>2794</v>
      </c>
      <c r="C880" s="135" t="s">
        <v>141</v>
      </c>
      <c r="D880" s="10">
        <v>30</v>
      </c>
      <c r="E880" s="10"/>
      <c r="F880" s="9">
        <v>0</v>
      </c>
      <c r="G880" s="9"/>
      <c r="H880" s="26">
        <f t="shared" si="28"/>
        <v>0</v>
      </c>
      <c r="I880" s="11">
        <f t="shared" si="29"/>
        <v>0</v>
      </c>
    </row>
    <row r="881" spans="1:9" x14ac:dyDescent="0.25">
      <c r="A881" s="132">
        <v>16734335</v>
      </c>
      <c r="B881" s="135" t="s">
        <v>2816</v>
      </c>
      <c r="C881" s="135" t="s">
        <v>292</v>
      </c>
      <c r="D881" s="10">
        <v>1</v>
      </c>
      <c r="E881" s="10"/>
      <c r="F881" s="9">
        <v>0</v>
      </c>
      <c r="G881" s="9"/>
      <c r="H881" s="26">
        <f t="shared" si="28"/>
        <v>0</v>
      </c>
      <c r="I881" s="11">
        <f t="shared" si="29"/>
        <v>0</v>
      </c>
    </row>
    <row r="882" spans="1:9" x14ac:dyDescent="0.25">
      <c r="A882" s="132">
        <v>16734343</v>
      </c>
      <c r="B882" s="135" t="s">
        <v>2816</v>
      </c>
      <c r="C882" s="135" t="s">
        <v>292</v>
      </c>
      <c r="D882" s="10">
        <v>1</v>
      </c>
      <c r="E882" s="10"/>
      <c r="F882" s="9">
        <v>0</v>
      </c>
      <c r="G882" s="9"/>
      <c r="H882" s="26">
        <f t="shared" si="28"/>
        <v>0</v>
      </c>
      <c r="I882" s="11">
        <f t="shared" si="29"/>
        <v>0</v>
      </c>
    </row>
    <row r="883" spans="1:9" x14ac:dyDescent="0.25">
      <c r="A883" s="132">
        <v>16734351</v>
      </c>
      <c r="B883" s="135" t="s">
        <v>2798</v>
      </c>
      <c r="C883" s="135" t="s">
        <v>234</v>
      </c>
      <c r="D883" s="10">
        <v>30</v>
      </c>
      <c r="E883" s="10"/>
      <c r="F883" s="9">
        <v>0</v>
      </c>
      <c r="G883" s="9"/>
      <c r="H883" s="26">
        <f t="shared" si="28"/>
        <v>0</v>
      </c>
      <c r="I883" s="11">
        <f t="shared" si="29"/>
        <v>0</v>
      </c>
    </row>
    <row r="884" spans="1:9" x14ac:dyDescent="0.25">
      <c r="A884" s="132">
        <v>16734378</v>
      </c>
      <c r="B884" s="135" t="s">
        <v>271</v>
      </c>
      <c r="C884" s="135" t="s">
        <v>272</v>
      </c>
      <c r="D884" s="10">
        <v>1</v>
      </c>
      <c r="E884" s="10"/>
      <c r="F884" s="9">
        <v>0</v>
      </c>
      <c r="G884" s="9"/>
      <c r="H884" s="26">
        <f t="shared" si="28"/>
        <v>0</v>
      </c>
      <c r="I884" s="11">
        <f t="shared" si="29"/>
        <v>0</v>
      </c>
    </row>
    <row r="885" spans="1:9" x14ac:dyDescent="0.25">
      <c r="A885" s="132">
        <v>16734386</v>
      </c>
      <c r="B885" s="135" t="s">
        <v>261</v>
      </c>
      <c r="C885" s="135" t="s">
        <v>262</v>
      </c>
      <c r="D885" s="10">
        <v>21</v>
      </c>
      <c r="E885" s="10"/>
      <c r="F885" s="9">
        <v>0</v>
      </c>
      <c r="G885" s="9"/>
      <c r="H885" s="26">
        <f t="shared" si="28"/>
        <v>0</v>
      </c>
      <c r="I885" s="11">
        <f t="shared" si="29"/>
        <v>0</v>
      </c>
    </row>
    <row r="886" spans="1:9" x14ac:dyDescent="0.25">
      <c r="A886" s="132">
        <v>16734394</v>
      </c>
      <c r="B886" s="135" t="s">
        <v>2803</v>
      </c>
      <c r="C886" s="135" t="s">
        <v>250</v>
      </c>
      <c r="D886" s="10">
        <v>28</v>
      </c>
      <c r="E886" s="10"/>
      <c r="F886" s="9">
        <v>0</v>
      </c>
      <c r="G886" s="9"/>
      <c r="H886" s="26">
        <f t="shared" si="28"/>
        <v>0</v>
      </c>
      <c r="I886" s="11">
        <f t="shared" si="29"/>
        <v>0</v>
      </c>
    </row>
    <row r="887" spans="1:9" x14ac:dyDescent="0.25">
      <c r="A887" s="132">
        <v>16735692</v>
      </c>
      <c r="B887" s="135" t="s">
        <v>128</v>
      </c>
      <c r="C887" s="135" t="s">
        <v>129</v>
      </c>
      <c r="D887" s="10">
        <v>1</v>
      </c>
      <c r="E887" s="10"/>
      <c r="F887" s="9">
        <v>0</v>
      </c>
      <c r="G887" s="9"/>
      <c r="H887" s="26">
        <f t="shared" si="28"/>
        <v>0</v>
      </c>
      <c r="I887" s="11">
        <f t="shared" si="29"/>
        <v>0</v>
      </c>
    </row>
    <row r="888" spans="1:9" x14ac:dyDescent="0.25">
      <c r="A888" s="132">
        <v>16736184</v>
      </c>
      <c r="B888" s="135" t="s">
        <v>152</v>
      </c>
      <c r="C888" s="135" t="s">
        <v>153</v>
      </c>
      <c r="D888" s="10">
        <v>100</v>
      </c>
      <c r="E888" s="10"/>
      <c r="F888" s="9">
        <v>0</v>
      </c>
      <c r="G888" s="9"/>
      <c r="H888" s="26">
        <f t="shared" si="28"/>
        <v>0</v>
      </c>
      <c r="I888" s="11">
        <f t="shared" si="29"/>
        <v>0</v>
      </c>
    </row>
    <row r="889" spans="1:9" x14ac:dyDescent="0.25">
      <c r="A889" s="132">
        <v>16736931</v>
      </c>
      <c r="B889" s="135" t="s">
        <v>2796</v>
      </c>
      <c r="C889" s="135" t="s">
        <v>212</v>
      </c>
      <c r="D889" s="10">
        <v>30</v>
      </c>
      <c r="E889" s="10"/>
      <c r="F889" s="9">
        <v>0</v>
      </c>
      <c r="G889" s="9"/>
      <c r="H889" s="26">
        <f t="shared" si="28"/>
        <v>0</v>
      </c>
      <c r="I889" s="11">
        <f t="shared" si="29"/>
        <v>0</v>
      </c>
    </row>
    <row r="890" spans="1:9" x14ac:dyDescent="0.25">
      <c r="A890" s="132">
        <v>16736958</v>
      </c>
      <c r="B890" s="135" t="s">
        <v>2796</v>
      </c>
      <c r="C890" s="135" t="s">
        <v>212</v>
      </c>
      <c r="D890" s="10">
        <v>60</v>
      </c>
      <c r="E890" s="10"/>
      <c r="F890" s="9">
        <v>0</v>
      </c>
      <c r="G890" s="9"/>
      <c r="H890" s="26">
        <f t="shared" si="28"/>
        <v>0</v>
      </c>
      <c r="I890" s="11">
        <f t="shared" si="29"/>
        <v>0</v>
      </c>
    </row>
    <row r="891" spans="1:9" x14ac:dyDescent="0.25">
      <c r="A891" s="132">
        <v>16736966</v>
      </c>
      <c r="B891" s="135" t="s">
        <v>2796</v>
      </c>
      <c r="C891" s="135" t="s">
        <v>212</v>
      </c>
      <c r="D891" s="10">
        <v>60</v>
      </c>
      <c r="E891" s="10"/>
      <c r="F891" s="9">
        <v>0</v>
      </c>
      <c r="G891" s="9"/>
      <c r="H891" s="26">
        <f t="shared" si="28"/>
        <v>0</v>
      </c>
      <c r="I891" s="11">
        <f t="shared" si="29"/>
        <v>0</v>
      </c>
    </row>
    <row r="892" spans="1:9" x14ac:dyDescent="0.25">
      <c r="A892" s="132">
        <v>16736974</v>
      </c>
      <c r="B892" s="135" t="s">
        <v>2796</v>
      </c>
      <c r="C892" s="135" t="s">
        <v>212</v>
      </c>
      <c r="D892" s="10">
        <v>60</v>
      </c>
      <c r="E892" s="10"/>
      <c r="F892" s="9">
        <v>0</v>
      </c>
      <c r="G892" s="9"/>
      <c r="H892" s="26">
        <f t="shared" si="28"/>
        <v>0</v>
      </c>
      <c r="I892" s="11">
        <f t="shared" si="29"/>
        <v>0</v>
      </c>
    </row>
    <row r="893" spans="1:9" x14ac:dyDescent="0.25">
      <c r="A893" s="132">
        <v>16737083</v>
      </c>
      <c r="B893" s="135" t="s">
        <v>281</v>
      </c>
      <c r="C893" s="135" t="s">
        <v>282</v>
      </c>
      <c r="D893" s="10">
        <v>1</v>
      </c>
      <c r="E893" s="10"/>
      <c r="F893" s="9">
        <v>0</v>
      </c>
      <c r="G893" s="9"/>
      <c r="H893" s="26">
        <f t="shared" si="28"/>
        <v>0</v>
      </c>
      <c r="I893" s="11">
        <f t="shared" si="29"/>
        <v>0</v>
      </c>
    </row>
    <row r="894" spans="1:9" x14ac:dyDescent="0.25">
      <c r="A894" s="132">
        <v>16738470</v>
      </c>
      <c r="B894" s="135" t="s">
        <v>170</v>
      </c>
      <c r="C894" s="135" t="s">
        <v>171</v>
      </c>
      <c r="D894" s="10">
        <v>21</v>
      </c>
      <c r="E894" s="10"/>
      <c r="F894" s="9">
        <v>0</v>
      </c>
      <c r="G894" s="9"/>
      <c r="H894" s="26">
        <f t="shared" si="28"/>
        <v>0</v>
      </c>
      <c r="I894" s="11">
        <f t="shared" si="29"/>
        <v>0</v>
      </c>
    </row>
    <row r="895" spans="1:9" x14ac:dyDescent="0.25">
      <c r="A895" s="132">
        <v>16738519</v>
      </c>
      <c r="B895" s="135" t="s">
        <v>2810</v>
      </c>
      <c r="C895" s="135" t="s">
        <v>270</v>
      </c>
      <c r="D895" s="10">
        <v>120</v>
      </c>
      <c r="E895" s="10"/>
      <c r="F895" s="9">
        <v>0</v>
      </c>
      <c r="G895" s="9"/>
      <c r="H895" s="26">
        <f t="shared" si="28"/>
        <v>0</v>
      </c>
      <c r="I895" s="11">
        <f t="shared" si="29"/>
        <v>0</v>
      </c>
    </row>
    <row r="896" spans="1:9" x14ac:dyDescent="0.25">
      <c r="A896" s="132">
        <v>16738527</v>
      </c>
      <c r="B896" s="135" t="s">
        <v>2810</v>
      </c>
      <c r="C896" s="135" t="s">
        <v>270</v>
      </c>
      <c r="D896" s="10">
        <v>90</v>
      </c>
      <c r="E896" s="10"/>
      <c r="F896" s="9">
        <v>0</v>
      </c>
      <c r="G896" s="9"/>
      <c r="H896" s="26">
        <f t="shared" si="28"/>
        <v>0</v>
      </c>
      <c r="I896" s="11">
        <f t="shared" si="29"/>
        <v>0</v>
      </c>
    </row>
    <row r="897" spans="1:9" x14ac:dyDescent="0.25">
      <c r="A897" s="132">
        <v>16739515</v>
      </c>
      <c r="B897" s="135" t="s">
        <v>2810</v>
      </c>
      <c r="C897" s="135" t="s">
        <v>270</v>
      </c>
      <c r="D897" s="10">
        <v>90</v>
      </c>
      <c r="E897" s="10"/>
      <c r="F897" s="9">
        <v>0</v>
      </c>
      <c r="G897" s="9"/>
      <c r="H897" s="26">
        <f t="shared" si="28"/>
        <v>0</v>
      </c>
      <c r="I897" s="11">
        <f t="shared" si="29"/>
        <v>0</v>
      </c>
    </row>
    <row r="898" spans="1:9" x14ac:dyDescent="0.25">
      <c r="A898" s="132">
        <v>16739523</v>
      </c>
      <c r="B898" s="135" t="s">
        <v>2810</v>
      </c>
      <c r="C898" s="135" t="s">
        <v>270</v>
      </c>
      <c r="D898" s="10">
        <v>120</v>
      </c>
      <c r="E898" s="10"/>
      <c r="F898" s="9">
        <v>0</v>
      </c>
      <c r="G898" s="9"/>
      <c r="H898" s="26">
        <f t="shared" si="28"/>
        <v>0</v>
      </c>
      <c r="I898" s="11">
        <f t="shared" si="29"/>
        <v>0</v>
      </c>
    </row>
    <row r="899" spans="1:9" x14ac:dyDescent="0.25">
      <c r="A899" s="132">
        <v>16740432</v>
      </c>
      <c r="B899" s="135" t="s">
        <v>2804</v>
      </c>
      <c r="C899" s="135" t="s">
        <v>252</v>
      </c>
      <c r="D899" s="10">
        <v>56</v>
      </c>
      <c r="E899" s="10"/>
      <c r="F899" s="9">
        <v>0</v>
      </c>
      <c r="G899" s="9"/>
      <c r="H899" s="26">
        <f t="shared" si="28"/>
        <v>0</v>
      </c>
      <c r="I899" s="11">
        <f t="shared" si="29"/>
        <v>0</v>
      </c>
    </row>
    <row r="900" spans="1:9" x14ac:dyDescent="0.25">
      <c r="A900" s="132">
        <v>16744373</v>
      </c>
      <c r="B900" s="135" t="s">
        <v>2802</v>
      </c>
      <c r="C900" s="135" t="s">
        <v>246</v>
      </c>
      <c r="D900" s="10">
        <v>60</v>
      </c>
      <c r="E900" s="10"/>
      <c r="F900" s="9">
        <v>0</v>
      </c>
      <c r="G900" s="9"/>
      <c r="H900" s="26">
        <f t="shared" si="28"/>
        <v>0</v>
      </c>
      <c r="I900" s="11">
        <f t="shared" si="29"/>
        <v>0</v>
      </c>
    </row>
    <row r="901" spans="1:9" x14ac:dyDescent="0.25">
      <c r="A901" s="132">
        <v>16744381</v>
      </c>
      <c r="B901" s="135" t="s">
        <v>2804</v>
      </c>
      <c r="C901" s="135" t="s">
        <v>252</v>
      </c>
      <c r="D901" s="10">
        <v>56</v>
      </c>
      <c r="E901" s="10"/>
      <c r="F901" s="9">
        <v>0</v>
      </c>
      <c r="G901" s="9"/>
      <c r="H901" s="26">
        <f t="shared" si="28"/>
        <v>0</v>
      </c>
      <c r="I901" s="11">
        <f t="shared" si="29"/>
        <v>0</v>
      </c>
    </row>
    <row r="902" spans="1:9" x14ac:dyDescent="0.25">
      <c r="A902" s="132">
        <v>16744780</v>
      </c>
      <c r="B902" s="135" t="s">
        <v>170</v>
      </c>
      <c r="C902" s="135" t="s">
        <v>171</v>
      </c>
      <c r="D902" s="10">
        <v>21</v>
      </c>
      <c r="E902" s="10"/>
      <c r="F902" s="9">
        <v>0</v>
      </c>
      <c r="G902" s="9"/>
      <c r="H902" s="26">
        <f t="shared" si="28"/>
        <v>0</v>
      </c>
      <c r="I902" s="11">
        <f t="shared" si="29"/>
        <v>0</v>
      </c>
    </row>
    <row r="903" spans="1:9" x14ac:dyDescent="0.25">
      <c r="A903" s="132">
        <v>16744799</v>
      </c>
      <c r="B903" s="135" t="s">
        <v>170</v>
      </c>
      <c r="C903" s="135" t="s">
        <v>171</v>
      </c>
      <c r="D903" s="10">
        <v>21</v>
      </c>
      <c r="E903" s="10"/>
      <c r="F903" s="9">
        <v>0</v>
      </c>
      <c r="G903" s="9"/>
      <c r="H903" s="26">
        <f t="shared" si="28"/>
        <v>0</v>
      </c>
      <c r="I903" s="11">
        <f t="shared" si="29"/>
        <v>0</v>
      </c>
    </row>
    <row r="904" spans="1:9" x14ac:dyDescent="0.25">
      <c r="A904" s="132">
        <v>16744802</v>
      </c>
      <c r="B904" s="135" t="s">
        <v>170</v>
      </c>
      <c r="C904" s="135" t="s">
        <v>171</v>
      </c>
      <c r="D904" s="10">
        <v>21</v>
      </c>
      <c r="E904" s="10"/>
      <c r="F904" s="9">
        <v>0</v>
      </c>
      <c r="G904" s="9"/>
      <c r="H904" s="26">
        <f t="shared" si="28"/>
        <v>0</v>
      </c>
      <c r="I904" s="11">
        <f t="shared" si="29"/>
        <v>0</v>
      </c>
    </row>
    <row r="905" spans="1:9" x14ac:dyDescent="0.25">
      <c r="A905" s="132">
        <v>16745191</v>
      </c>
      <c r="B905" s="135" t="s">
        <v>2824</v>
      </c>
      <c r="C905" s="135" t="s">
        <v>330</v>
      </c>
      <c r="D905" s="10">
        <v>3</v>
      </c>
      <c r="E905" s="10"/>
      <c r="F905" s="9">
        <v>0</v>
      </c>
      <c r="G905" s="9"/>
      <c r="H905" s="26">
        <f t="shared" si="28"/>
        <v>0</v>
      </c>
      <c r="I905" s="11">
        <f t="shared" si="29"/>
        <v>0</v>
      </c>
    </row>
    <row r="906" spans="1:9" x14ac:dyDescent="0.25">
      <c r="A906" s="132">
        <v>16745698</v>
      </c>
      <c r="B906" s="135" t="s">
        <v>2822</v>
      </c>
      <c r="C906" s="135" t="s">
        <v>324</v>
      </c>
      <c r="D906" s="10">
        <v>21</v>
      </c>
      <c r="E906" s="10"/>
      <c r="F906" s="9">
        <v>0</v>
      </c>
      <c r="G906" s="9"/>
      <c r="H906" s="26">
        <f t="shared" si="28"/>
        <v>0</v>
      </c>
      <c r="I906" s="11">
        <f t="shared" si="29"/>
        <v>0</v>
      </c>
    </row>
    <row r="907" spans="1:9" x14ac:dyDescent="0.25">
      <c r="A907" s="132">
        <v>16745728</v>
      </c>
      <c r="B907" s="135" t="s">
        <v>2821</v>
      </c>
      <c r="C907" s="135" t="s">
        <v>319</v>
      </c>
      <c r="D907" s="10">
        <v>30</v>
      </c>
      <c r="E907" s="10"/>
      <c r="F907" s="9">
        <v>0</v>
      </c>
      <c r="G907" s="9"/>
      <c r="H907" s="26">
        <f t="shared" si="28"/>
        <v>0</v>
      </c>
      <c r="I907" s="11">
        <f t="shared" si="29"/>
        <v>0</v>
      </c>
    </row>
    <row r="908" spans="1:9" x14ac:dyDescent="0.25">
      <c r="A908" s="132">
        <v>16745744</v>
      </c>
      <c r="B908" s="135" t="s">
        <v>2821</v>
      </c>
      <c r="C908" s="135" t="s">
        <v>319</v>
      </c>
      <c r="D908" s="10">
        <v>30</v>
      </c>
      <c r="E908" s="10"/>
      <c r="F908" s="9">
        <v>0</v>
      </c>
      <c r="G908" s="9"/>
      <c r="H908" s="26">
        <f t="shared" si="28"/>
        <v>0</v>
      </c>
      <c r="I908" s="11">
        <f t="shared" si="29"/>
        <v>0</v>
      </c>
    </row>
    <row r="909" spans="1:9" x14ac:dyDescent="0.25">
      <c r="A909" s="132">
        <v>16745809</v>
      </c>
      <c r="B909" s="135" t="s">
        <v>2821</v>
      </c>
      <c r="C909" s="135" t="s">
        <v>319</v>
      </c>
      <c r="D909" s="10">
        <v>30</v>
      </c>
      <c r="E909" s="10"/>
      <c r="F909" s="9">
        <v>0</v>
      </c>
      <c r="G909" s="9"/>
      <c r="H909" s="26">
        <f t="shared" si="28"/>
        <v>0</v>
      </c>
      <c r="I909" s="11">
        <f t="shared" si="29"/>
        <v>0</v>
      </c>
    </row>
    <row r="910" spans="1:9" x14ac:dyDescent="0.25">
      <c r="A910" s="132">
        <v>16748352</v>
      </c>
      <c r="B910" s="135" t="s">
        <v>128</v>
      </c>
      <c r="C910" s="135" t="s">
        <v>129</v>
      </c>
      <c r="D910" s="10">
        <v>1</v>
      </c>
      <c r="E910" s="10"/>
      <c r="F910" s="9">
        <v>0</v>
      </c>
      <c r="G910" s="9"/>
      <c r="H910" s="26">
        <f t="shared" si="28"/>
        <v>0</v>
      </c>
      <c r="I910" s="11">
        <f t="shared" si="29"/>
        <v>0</v>
      </c>
    </row>
    <row r="911" spans="1:9" x14ac:dyDescent="0.25">
      <c r="A911" s="132">
        <v>16751418</v>
      </c>
      <c r="B911" s="135" t="s">
        <v>2824</v>
      </c>
      <c r="C911" s="135" t="s">
        <v>330</v>
      </c>
      <c r="D911" s="10">
        <v>3</v>
      </c>
      <c r="E911" s="10"/>
      <c r="F911" s="9">
        <v>0</v>
      </c>
      <c r="G911" s="9"/>
      <c r="H911" s="26">
        <f t="shared" ref="H911:H974" si="30">E911/D911</f>
        <v>0</v>
      </c>
      <c r="I911" s="11">
        <f t="shared" ref="I911:I974" si="31">IFERROR(G911/H911,0)</f>
        <v>0</v>
      </c>
    </row>
    <row r="912" spans="1:9" x14ac:dyDescent="0.25">
      <c r="A912" s="132">
        <v>16755235</v>
      </c>
      <c r="B912" s="135" t="s">
        <v>2824</v>
      </c>
      <c r="C912" s="135" t="s">
        <v>330</v>
      </c>
      <c r="D912" s="10">
        <v>3</v>
      </c>
      <c r="E912" s="10"/>
      <c r="F912" s="9">
        <v>0</v>
      </c>
      <c r="G912" s="9"/>
      <c r="H912" s="26">
        <f t="shared" si="30"/>
        <v>0</v>
      </c>
      <c r="I912" s="11">
        <f t="shared" si="31"/>
        <v>0</v>
      </c>
    </row>
    <row r="913" spans="1:9" x14ac:dyDescent="0.25">
      <c r="A913" s="132">
        <v>16755243</v>
      </c>
      <c r="B913" s="135" t="s">
        <v>2824</v>
      </c>
      <c r="C913" s="135" t="s">
        <v>330</v>
      </c>
      <c r="D913" s="10">
        <v>3</v>
      </c>
      <c r="E913" s="10"/>
      <c r="F913" s="9">
        <v>0</v>
      </c>
      <c r="G913" s="9"/>
      <c r="H913" s="26">
        <f t="shared" si="30"/>
        <v>0</v>
      </c>
      <c r="I913" s="11">
        <f t="shared" si="31"/>
        <v>0</v>
      </c>
    </row>
    <row r="914" spans="1:9" x14ac:dyDescent="0.25">
      <c r="A914" s="132">
        <v>16755405</v>
      </c>
      <c r="B914" s="135" t="s">
        <v>261</v>
      </c>
      <c r="C914" s="135" t="s">
        <v>262</v>
      </c>
      <c r="D914" s="10">
        <v>21</v>
      </c>
      <c r="E914" s="10"/>
      <c r="F914" s="9">
        <v>0</v>
      </c>
      <c r="G914" s="9"/>
      <c r="H914" s="26">
        <f t="shared" si="30"/>
        <v>0</v>
      </c>
      <c r="I914" s="11">
        <f t="shared" si="31"/>
        <v>0</v>
      </c>
    </row>
    <row r="915" spans="1:9" x14ac:dyDescent="0.25">
      <c r="A915" s="132">
        <v>16755413</v>
      </c>
      <c r="B915" s="135" t="s">
        <v>261</v>
      </c>
      <c r="C915" s="135" t="s">
        <v>262</v>
      </c>
      <c r="D915" s="10">
        <v>21</v>
      </c>
      <c r="E915" s="10"/>
      <c r="F915" s="9">
        <v>0</v>
      </c>
      <c r="G915" s="9"/>
      <c r="H915" s="26">
        <f t="shared" si="30"/>
        <v>0</v>
      </c>
      <c r="I915" s="11">
        <f t="shared" si="31"/>
        <v>0</v>
      </c>
    </row>
    <row r="916" spans="1:9" x14ac:dyDescent="0.25">
      <c r="A916" s="132">
        <v>16755421</v>
      </c>
      <c r="B916" s="135" t="s">
        <v>261</v>
      </c>
      <c r="C916" s="135" t="s">
        <v>262</v>
      </c>
      <c r="D916" s="10">
        <v>21</v>
      </c>
      <c r="E916" s="10"/>
      <c r="F916" s="9">
        <v>0</v>
      </c>
      <c r="G916" s="9"/>
      <c r="H916" s="26">
        <f t="shared" si="30"/>
        <v>0</v>
      </c>
      <c r="I916" s="11">
        <f t="shared" si="31"/>
        <v>0</v>
      </c>
    </row>
    <row r="917" spans="1:9" x14ac:dyDescent="0.25">
      <c r="A917" s="132">
        <v>16757009</v>
      </c>
      <c r="B917" s="135" t="s">
        <v>261</v>
      </c>
      <c r="C917" s="135" t="s">
        <v>262</v>
      </c>
      <c r="D917" s="10">
        <v>21</v>
      </c>
      <c r="E917" s="10"/>
      <c r="F917" s="9">
        <v>0</v>
      </c>
      <c r="G917" s="9"/>
      <c r="H917" s="26">
        <f t="shared" si="30"/>
        <v>0</v>
      </c>
      <c r="I917" s="11">
        <f t="shared" si="31"/>
        <v>0</v>
      </c>
    </row>
    <row r="918" spans="1:9" x14ac:dyDescent="0.25">
      <c r="A918" s="132">
        <v>16757017</v>
      </c>
      <c r="B918" s="135" t="s">
        <v>261</v>
      </c>
      <c r="C918" s="135" t="s">
        <v>262</v>
      </c>
      <c r="D918" s="10">
        <v>21</v>
      </c>
      <c r="E918" s="10"/>
      <c r="F918" s="9">
        <v>0</v>
      </c>
      <c r="G918" s="9"/>
      <c r="H918" s="26">
        <f t="shared" si="30"/>
        <v>0</v>
      </c>
      <c r="I918" s="11">
        <f t="shared" si="31"/>
        <v>0</v>
      </c>
    </row>
    <row r="919" spans="1:9" x14ac:dyDescent="0.25">
      <c r="A919" s="132">
        <v>16757025</v>
      </c>
      <c r="B919" s="135" t="s">
        <v>261</v>
      </c>
      <c r="C919" s="135" t="s">
        <v>262</v>
      </c>
      <c r="D919" s="10">
        <v>21</v>
      </c>
      <c r="E919" s="10"/>
      <c r="F919" s="9">
        <v>0</v>
      </c>
      <c r="G919" s="9"/>
      <c r="H919" s="26">
        <f t="shared" si="30"/>
        <v>0</v>
      </c>
      <c r="I919" s="11">
        <f t="shared" si="31"/>
        <v>0</v>
      </c>
    </row>
    <row r="920" spans="1:9" x14ac:dyDescent="0.25">
      <c r="A920" s="132">
        <v>16757173</v>
      </c>
      <c r="B920" s="135" t="s">
        <v>130</v>
      </c>
      <c r="C920" s="135" t="s">
        <v>131</v>
      </c>
      <c r="D920" s="10">
        <v>1</v>
      </c>
      <c r="E920" s="10"/>
      <c r="F920" s="9">
        <v>0</v>
      </c>
      <c r="G920" s="9"/>
      <c r="H920" s="26">
        <f t="shared" si="30"/>
        <v>0</v>
      </c>
      <c r="I920" s="11">
        <f t="shared" si="31"/>
        <v>0</v>
      </c>
    </row>
    <row r="921" spans="1:9" x14ac:dyDescent="0.25">
      <c r="A921" s="132">
        <v>16760069</v>
      </c>
      <c r="B921" s="135" t="s">
        <v>2810</v>
      </c>
      <c r="C921" s="135" t="s">
        <v>270</v>
      </c>
      <c r="D921" s="10">
        <v>120</v>
      </c>
      <c r="E921" s="10"/>
      <c r="F921" s="9">
        <v>0</v>
      </c>
      <c r="G921" s="9"/>
      <c r="H921" s="26">
        <f t="shared" si="30"/>
        <v>0</v>
      </c>
      <c r="I921" s="11">
        <f t="shared" si="31"/>
        <v>0</v>
      </c>
    </row>
    <row r="922" spans="1:9" x14ac:dyDescent="0.25">
      <c r="A922" s="132">
        <v>16760077</v>
      </c>
      <c r="B922" s="135" t="s">
        <v>2810</v>
      </c>
      <c r="C922" s="135" t="s">
        <v>270</v>
      </c>
      <c r="D922" s="10">
        <v>90</v>
      </c>
      <c r="E922" s="10"/>
      <c r="F922" s="9">
        <v>0</v>
      </c>
      <c r="G922" s="9"/>
      <c r="H922" s="26">
        <f t="shared" si="30"/>
        <v>0</v>
      </c>
      <c r="I922" s="11">
        <f t="shared" si="31"/>
        <v>0</v>
      </c>
    </row>
    <row r="923" spans="1:9" x14ac:dyDescent="0.25">
      <c r="A923" s="132">
        <v>16767713</v>
      </c>
      <c r="B923" s="135" t="s">
        <v>261</v>
      </c>
      <c r="C923" s="135" t="s">
        <v>262</v>
      </c>
      <c r="D923" s="10">
        <v>21</v>
      </c>
      <c r="E923" s="10"/>
      <c r="F923" s="9">
        <v>0</v>
      </c>
      <c r="G923" s="9"/>
      <c r="H923" s="26">
        <f t="shared" si="30"/>
        <v>0</v>
      </c>
      <c r="I923" s="11">
        <f t="shared" si="31"/>
        <v>0</v>
      </c>
    </row>
    <row r="924" spans="1:9" x14ac:dyDescent="0.25">
      <c r="A924" s="132">
        <v>16767977</v>
      </c>
      <c r="B924" s="135" t="s">
        <v>2823</v>
      </c>
      <c r="C924" s="135" t="s">
        <v>326</v>
      </c>
      <c r="D924" s="10">
        <v>224</v>
      </c>
      <c r="E924" s="10"/>
      <c r="F924" s="9">
        <v>0</v>
      </c>
      <c r="G924" s="9"/>
      <c r="H924" s="26">
        <f t="shared" si="30"/>
        <v>0</v>
      </c>
      <c r="I924" s="11">
        <f t="shared" si="31"/>
        <v>0</v>
      </c>
    </row>
    <row r="925" spans="1:9" x14ac:dyDescent="0.25">
      <c r="A925" s="132">
        <v>16769104</v>
      </c>
      <c r="B925" s="135" t="s">
        <v>2822</v>
      </c>
      <c r="C925" s="135" t="s">
        <v>324</v>
      </c>
      <c r="D925" s="10">
        <v>21</v>
      </c>
      <c r="E925" s="10"/>
      <c r="F925" s="9">
        <v>0</v>
      </c>
      <c r="G925" s="9"/>
      <c r="H925" s="26">
        <f t="shared" si="30"/>
        <v>0</v>
      </c>
      <c r="I925" s="11">
        <f t="shared" si="31"/>
        <v>0</v>
      </c>
    </row>
    <row r="926" spans="1:9" x14ac:dyDescent="0.25">
      <c r="A926" s="132">
        <v>16769813</v>
      </c>
      <c r="B926" s="135" t="s">
        <v>2793</v>
      </c>
      <c r="C926" s="135" t="s">
        <v>199</v>
      </c>
      <c r="D926" s="10">
        <v>30</v>
      </c>
      <c r="E926" s="10"/>
      <c r="F926" s="9">
        <v>0</v>
      </c>
      <c r="G926" s="9"/>
      <c r="H926" s="26">
        <f t="shared" si="30"/>
        <v>0</v>
      </c>
      <c r="I926" s="11">
        <f t="shared" si="31"/>
        <v>0</v>
      </c>
    </row>
    <row r="927" spans="1:9" x14ac:dyDescent="0.25">
      <c r="A927" s="132">
        <v>16770102</v>
      </c>
      <c r="B927" s="135" t="s">
        <v>2793</v>
      </c>
      <c r="C927" s="135" t="s">
        <v>199</v>
      </c>
      <c r="D927" s="10">
        <v>30</v>
      </c>
      <c r="E927" s="10"/>
      <c r="F927" s="9">
        <v>0</v>
      </c>
      <c r="G927" s="9"/>
      <c r="H927" s="26">
        <f t="shared" si="30"/>
        <v>0</v>
      </c>
      <c r="I927" s="11">
        <f t="shared" si="31"/>
        <v>0</v>
      </c>
    </row>
    <row r="928" spans="1:9" x14ac:dyDescent="0.25">
      <c r="A928" s="132">
        <v>16770862</v>
      </c>
      <c r="B928" s="135" t="s">
        <v>150</v>
      </c>
      <c r="C928" s="135" t="s">
        <v>151</v>
      </c>
      <c r="D928" s="10">
        <v>1</v>
      </c>
      <c r="E928" s="10"/>
      <c r="F928" s="9">
        <v>0</v>
      </c>
      <c r="G928" s="9"/>
      <c r="H928" s="26">
        <f t="shared" si="30"/>
        <v>0</v>
      </c>
      <c r="I928" s="11">
        <f t="shared" si="31"/>
        <v>0</v>
      </c>
    </row>
    <row r="929" spans="1:9" x14ac:dyDescent="0.25">
      <c r="A929" s="132">
        <v>16771745</v>
      </c>
      <c r="B929" s="135" t="s">
        <v>2803</v>
      </c>
      <c r="C929" s="135" t="s">
        <v>250</v>
      </c>
      <c r="D929" s="10">
        <v>28</v>
      </c>
      <c r="E929" s="10"/>
      <c r="F929" s="9">
        <v>0</v>
      </c>
      <c r="G929" s="9"/>
      <c r="H929" s="26">
        <f t="shared" si="30"/>
        <v>0</v>
      </c>
      <c r="I929" s="11">
        <f t="shared" si="31"/>
        <v>0</v>
      </c>
    </row>
    <row r="930" spans="1:9" x14ac:dyDescent="0.25">
      <c r="A930" s="132">
        <v>16771753</v>
      </c>
      <c r="B930" s="135" t="s">
        <v>2803</v>
      </c>
      <c r="C930" s="135" t="s">
        <v>250</v>
      </c>
      <c r="D930" s="10">
        <v>28</v>
      </c>
      <c r="E930" s="10"/>
      <c r="F930" s="9">
        <v>0</v>
      </c>
      <c r="G930" s="9"/>
      <c r="H930" s="26">
        <f t="shared" si="30"/>
        <v>0</v>
      </c>
      <c r="I930" s="11">
        <f t="shared" si="31"/>
        <v>0</v>
      </c>
    </row>
    <row r="931" spans="1:9" x14ac:dyDescent="0.25">
      <c r="A931" s="132">
        <v>16772806</v>
      </c>
      <c r="B931" s="135" t="s">
        <v>2821</v>
      </c>
      <c r="C931" s="135" t="s">
        <v>319</v>
      </c>
      <c r="D931" s="10">
        <v>30</v>
      </c>
      <c r="E931" s="10"/>
      <c r="F931" s="9">
        <v>0</v>
      </c>
      <c r="G931" s="9"/>
      <c r="H931" s="26">
        <f t="shared" si="30"/>
        <v>0</v>
      </c>
      <c r="I931" s="11">
        <f t="shared" si="31"/>
        <v>0</v>
      </c>
    </row>
    <row r="932" spans="1:9" x14ac:dyDescent="0.25">
      <c r="A932" s="132">
        <v>16772814</v>
      </c>
      <c r="B932" s="135" t="s">
        <v>2821</v>
      </c>
      <c r="C932" s="135" t="s">
        <v>319</v>
      </c>
      <c r="D932" s="10">
        <v>30</v>
      </c>
      <c r="E932" s="10"/>
      <c r="F932" s="9">
        <v>0</v>
      </c>
      <c r="G932" s="9"/>
      <c r="H932" s="26">
        <f t="shared" si="30"/>
        <v>0</v>
      </c>
      <c r="I932" s="11">
        <f t="shared" si="31"/>
        <v>0</v>
      </c>
    </row>
    <row r="933" spans="1:9" x14ac:dyDescent="0.25">
      <c r="A933" s="132">
        <v>16772822</v>
      </c>
      <c r="B933" s="135" t="s">
        <v>2821</v>
      </c>
      <c r="C933" s="135" t="s">
        <v>319</v>
      </c>
      <c r="D933" s="10">
        <v>30</v>
      </c>
      <c r="E933" s="10"/>
      <c r="F933" s="9">
        <v>0</v>
      </c>
      <c r="G933" s="9"/>
      <c r="H933" s="26">
        <f t="shared" si="30"/>
        <v>0</v>
      </c>
      <c r="I933" s="11">
        <f t="shared" si="31"/>
        <v>0</v>
      </c>
    </row>
    <row r="934" spans="1:9" x14ac:dyDescent="0.25">
      <c r="A934" s="132">
        <v>16772962</v>
      </c>
      <c r="B934" s="135" t="s">
        <v>2816</v>
      </c>
      <c r="C934" s="135" t="s">
        <v>292</v>
      </c>
      <c r="D934" s="10">
        <v>1</v>
      </c>
      <c r="E934" s="10"/>
      <c r="F934" s="9">
        <v>0</v>
      </c>
      <c r="G934" s="9"/>
      <c r="H934" s="26">
        <f t="shared" si="30"/>
        <v>0</v>
      </c>
      <c r="I934" s="11">
        <f t="shared" si="31"/>
        <v>0</v>
      </c>
    </row>
    <row r="935" spans="1:9" x14ac:dyDescent="0.25">
      <c r="A935" s="132">
        <v>16772970</v>
      </c>
      <c r="B935" s="135" t="s">
        <v>2816</v>
      </c>
      <c r="C935" s="135" t="s">
        <v>292</v>
      </c>
      <c r="D935" s="10">
        <v>1</v>
      </c>
      <c r="E935" s="10"/>
      <c r="F935" s="9">
        <v>0</v>
      </c>
      <c r="G935" s="9"/>
      <c r="H935" s="26">
        <f t="shared" si="30"/>
        <v>0</v>
      </c>
      <c r="I935" s="11">
        <f t="shared" si="31"/>
        <v>0</v>
      </c>
    </row>
    <row r="936" spans="1:9" x14ac:dyDescent="0.25">
      <c r="A936" s="132">
        <v>16772989</v>
      </c>
      <c r="B936" s="135" t="s">
        <v>2816</v>
      </c>
      <c r="C936" s="135" t="s">
        <v>292</v>
      </c>
      <c r="D936" s="10">
        <v>1</v>
      </c>
      <c r="E936" s="10"/>
      <c r="F936" s="9">
        <v>0</v>
      </c>
      <c r="G936" s="9"/>
      <c r="H936" s="26">
        <f t="shared" si="30"/>
        <v>0</v>
      </c>
      <c r="I936" s="11">
        <f t="shared" si="31"/>
        <v>0</v>
      </c>
    </row>
    <row r="937" spans="1:9" x14ac:dyDescent="0.25">
      <c r="A937" s="132">
        <v>16773039</v>
      </c>
      <c r="B937" s="135" t="s">
        <v>2803</v>
      </c>
      <c r="C937" s="135" t="s">
        <v>250</v>
      </c>
      <c r="D937" s="10">
        <v>28</v>
      </c>
      <c r="E937" s="10"/>
      <c r="F937" s="9">
        <v>0</v>
      </c>
      <c r="G937" s="9"/>
      <c r="H937" s="26">
        <f t="shared" si="30"/>
        <v>0</v>
      </c>
      <c r="I937" s="11">
        <f t="shared" si="31"/>
        <v>0</v>
      </c>
    </row>
    <row r="938" spans="1:9" x14ac:dyDescent="0.25">
      <c r="A938" s="132">
        <v>16773055</v>
      </c>
      <c r="B938" s="135" t="s">
        <v>124</v>
      </c>
      <c r="C938" s="135" t="s">
        <v>125</v>
      </c>
      <c r="D938" s="10">
        <v>1</v>
      </c>
      <c r="E938" s="10"/>
      <c r="F938" s="9">
        <v>0</v>
      </c>
      <c r="G938" s="9"/>
      <c r="H938" s="26">
        <f t="shared" si="30"/>
        <v>0</v>
      </c>
      <c r="I938" s="11">
        <f t="shared" si="31"/>
        <v>0</v>
      </c>
    </row>
    <row r="939" spans="1:9" x14ac:dyDescent="0.25">
      <c r="A939" s="132">
        <v>16773063</v>
      </c>
      <c r="B939" s="135" t="s">
        <v>237</v>
      </c>
      <c r="C939" s="135" t="s">
        <v>238</v>
      </c>
      <c r="D939" s="10">
        <v>1</v>
      </c>
      <c r="E939" s="10"/>
      <c r="F939" s="9">
        <v>0</v>
      </c>
      <c r="G939" s="9"/>
      <c r="H939" s="26">
        <f t="shared" si="30"/>
        <v>0</v>
      </c>
      <c r="I939" s="11">
        <f t="shared" si="31"/>
        <v>0</v>
      </c>
    </row>
    <row r="940" spans="1:9" x14ac:dyDescent="0.25">
      <c r="A940" s="132">
        <v>16773101</v>
      </c>
      <c r="B940" s="135" t="s">
        <v>170</v>
      </c>
      <c r="C940" s="135" t="s">
        <v>171</v>
      </c>
      <c r="D940" s="10">
        <v>21</v>
      </c>
      <c r="E940" s="10"/>
      <c r="F940" s="9">
        <v>0</v>
      </c>
      <c r="G940" s="9"/>
      <c r="H940" s="26">
        <f t="shared" si="30"/>
        <v>0</v>
      </c>
      <c r="I940" s="11">
        <f t="shared" si="31"/>
        <v>0</v>
      </c>
    </row>
    <row r="941" spans="1:9" x14ac:dyDescent="0.25">
      <c r="A941" s="132">
        <v>16773128</v>
      </c>
      <c r="B941" s="135" t="s">
        <v>170</v>
      </c>
      <c r="C941" s="135" t="s">
        <v>171</v>
      </c>
      <c r="D941" s="10">
        <v>21</v>
      </c>
      <c r="E941" s="10"/>
      <c r="F941" s="9">
        <v>0</v>
      </c>
      <c r="G941" s="9"/>
      <c r="H941" s="26">
        <f t="shared" si="30"/>
        <v>0</v>
      </c>
      <c r="I941" s="11">
        <f t="shared" si="31"/>
        <v>0</v>
      </c>
    </row>
    <row r="942" spans="1:9" x14ac:dyDescent="0.25">
      <c r="A942" s="132">
        <v>16773136</v>
      </c>
      <c r="B942" s="135" t="s">
        <v>170</v>
      </c>
      <c r="C942" s="135" t="s">
        <v>171</v>
      </c>
      <c r="D942" s="10">
        <v>21</v>
      </c>
      <c r="E942" s="10"/>
      <c r="F942" s="9">
        <v>0</v>
      </c>
      <c r="G942" s="9"/>
      <c r="H942" s="26">
        <f t="shared" si="30"/>
        <v>0</v>
      </c>
      <c r="I942" s="11">
        <f t="shared" si="31"/>
        <v>0</v>
      </c>
    </row>
    <row r="943" spans="1:9" x14ac:dyDescent="0.25">
      <c r="A943" s="132">
        <v>16773152</v>
      </c>
      <c r="B943" s="135" t="s">
        <v>316</v>
      </c>
      <c r="C943" s="135" t="s">
        <v>317</v>
      </c>
      <c r="D943" s="10">
        <v>112</v>
      </c>
      <c r="E943" s="10"/>
      <c r="F943" s="9">
        <v>0</v>
      </c>
      <c r="G943" s="9"/>
      <c r="H943" s="26">
        <f t="shared" si="30"/>
        <v>0</v>
      </c>
      <c r="I943" s="11">
        <f t="shared" si="31"/>
        <v>0</v>
      </c>
    </row>
    <row r="944" spans="1:9" x14ac:dyDescent="0.25">
      <c r="A944" s="132">
        <v>16773217</v>
      </c>
      <c r="B944" s="135" t="s">
        <v>2818</v>
      </c>
      <c r="C944" s="135" t="s">
        <v>296</v>
      </c>
      <c r="D944" s="10">
        <v>30</v>
      </c>
      <c r="E944" s="10"/>
      <c r="F944" s="9">
        <v>0</v>
      </c>
      <c r="G944" s="9"/>
      <c r="H944" s="26">
        <f t="shared" si="30"/>
        <v>0</v>
      </c>
      <c r="I944" s="11">
        <f t="shared" si="31"/>
        <v>0</v>
      </c>
    </row>
    <row r="945" spans="1:9" x14ac:dyDescent="0.25">
      <c r="A945" s="132">
        <v>16773225</v>
      </c>
      <c r="B945" s="135" t="s">
        <v>2818</v>
      </c>
      <c r="C945" s="135" t="s">
        <v>296</v>
      </c>
      <c r="D945" s="10">
        <v>30</v>
      </c>
      <c r="E945" s="10"/>
      <c r="F945" s="9">
        <v>0</v>
      </c>
      <c r="G945" s="9"/>
      <c r="H945" s="26">
        <f t="shared" si="30"/>
        <v>0</v>
      </c>
      <c r="I945" s="11">
        <f t="shared" si="31"/>
        <v>0</v>
      </c>
    </row>
    <row r="946" spans="1:9" x14ac:dyDescent="0.25">
      <c r="A946" s="132">
        <v>16773233</v>
      </c>
      <c r="B946" s="135" t="s">
        <v>271</v>
      </c>
      <c r="C946" s="135" t="s">
        <v>272</v>
      </c>
      <c r="D946" s="10">
        <v>1</v>
      </c>
      <c r="E946" s="10"/>
      <c r="F946" s="9">
        <v>0</v>
      </c>
      <c r="G946" s="9"/>
      <c r="H946" s="26">
        <f t="shared" si="30"/>
        <v>0</v>
      </c>
      <c r="I946" s="11">
        <f t="shared" si="31"/>
        <v>0</v>
      </c>
    </row>
    <row r="947" spans="1:9" x14ac:dyDescent="0.25">
      <c r="A947" s="132">
        <v>16774604</v>
      </c>
      <c r="B947" s="135" t="s">
        <v>2793</v>
      </c>
      <c r="C947" s="135" t="s">
        <v>199</v>
      </c>
      <c r="D947" s="10">
        <v>30</v>
      </c>
      <c r="E947" s="10"/>
      <c r="F947" s="9">
        <v>0</v>
      </c>
      <c r="G947" s="9"/>
      <c r="H947" s="26">
        <f t="shared" si="30"/>
        <v>0</v>
      </c>
      <c r="I947" s="11">
        <f t="shared" si="31"/>
        <v>0</v>
      </c>
    </row>
    <row r="948" spans="1:9" x14ac:dyDescent="0.25">
      <c r="A948" s="132">
        <v>16775074</v>
      </c>
      <c r="B948" s="135" t="s">
        <v>2814</v>
      </c>
      <c r="C948" s="135" t="s">
        <v>284</v>
      </c>
      <c r="D948" s="10">
        <v>150</v>
      </c>
      <c r="E948" s="10"/>
      <c r="F948" s="9">
        <v>0</v>
      </c>
      <c r="G948" s="9"/>
      <c r="H948" s="26">
        <f t="shared" si="30"/>
        <v>0</v>
      </c>
      <c r="I948" s="11">
        <f t="shared" si="31"/>
        <v>0</v>
      </c>
    </row>
    <row r="949" spans="1:9" x14ac:dyDescent="0.25">
      <c r="A949" s="132">
        <v>16775112</v>
      </c>
      <c r="B949" s="135" t="s">
        <v>304</v>
      </c>
      <c r="C949" s="135" t="s">
        <v>305</v>
      </c>
      <c r="D949" s="10">
        <v>1</v>
      </c>
      <c r="E949" s="10"/>
      <c r="F949" s="9">
        <v>0</v>
      </c>
      <c r="G949" s="9"/>
      <c r="H949" s="26">
        <f t="shared" si="30"/>
        <v>0</v>
      </c>
      <c r="I949" s="11">
        <f t="shared" si="31"/>
        <v>0</v>
      </c>
    </row>
    <row r="950" spans="1:9" x14ac:dyDescent="0.25">
      <c r="A950" s="132">
        <v>16775120</v>
      </c>
      <c r="B950" s="135" t="s">
        <v>304</v>
      </c>
      <c r="C950" s="135" t="s">
        <v>305</v>
      </c>
      <c r="D950" s="10">
        <v>1</v>
      </c>
      <c r="E950" s="10"/>
      <c r="F950" s="9">
        <v>0</v>
      </c>
      <c r="G950" s="9"/>
      <c r="H950" s="26">
        <f t="shared" si="30"/>
        <v>0</v>
      </c>
      <c r="I950" s="11">
        <f t="shared" si="31"/>
        <v>0</v>
      </c>
    </row>
    <row r="951" spans="1:9" x14ac:dyDescent="0.25">
      <c r="A951" s="132">
        <v>16776119</v>
      </c>
      <c r="B951" s="135" t="s">
        <v>2823</v>
      </c>
      <c r="C951" s="135" t="s">
        <v>326</v>
      </c>
      <c r="D951" s="10">
        <v>224</v>
      </c>
      <c r="E951" s="10"/>
      <c r="F951" s="9">
        <v>0</v>
      </c>
      <c r="G951" s="9"/>
      <c r="H951" s="26">
        <f t="shared" si="30"/>
        <v>0</v>
      </c>
      <c r="I951" s="11">
        <f t="shared" si="31"/>
        <v>0</v>
      </c>
    </row>
    <row r="952" spans="1:9" x14ac:dyDescent="0.25">
      <c r="A952" s="132">
        <v>16776526</v>
      </c>
      <c r="B952" s="135" t="s">
        <v>128</v>
      </c>
      <c r="C952" s="135" t="s">
        <v>129</v>
      </c>
      <c r="D952" s="10">
        <v>1</v>
      </c>
      <c r="E952" s="10"/>
      <c r="F952" s="9">
        <v>0</v>
      </c>
      <c r="G952" s="9"/>
      <c r="H952" s="26">
        <f t="shared" si="30"/>
        <v>0</v>
      </c>
      <c r="I952" s="11">
        <f t="shared" si="31"/>
        <v>0</v>
      </c>
    </row>
    <row r="953" spans="1:9" x14ac:dyDescent="0.25">
      <c r="A953" s="132">
        <v>16776631</v>
      </c>
      <c r="B953" s="135" t="s">
        <v>150</v>
      </c>
      <c r="C953" s="135" t="s">
        <v>151</v>
      </c>
      <c r="D953" s="10">
        <v>1</v>
      </c>
      <c r="E953" s="10"/>
      <c r="F953" s="9">
        <v>0</v>
      </c>
      <c r="G953" s="9"/>
      <c r="H953" s="26">
        <f t="shared" si="30"/>
        <v>0</v>
      </c>
      <c r="I953" s="11">
        <f t="shared" si="31"/>
        <v>0</v>
      </c>
    </row>
    <row r="954" spans="1:9" x14ac:dyDescent="0.25">
      <c r="A954" s="132">
        <v>16776658</v>
      </c>
      <c r="B954" s="135" t="s">
        <v>124</v>
      </c>
      <c r="C954" s="135" t="s">
        <v>125</v>
      </c>
      <c r="D954" s="10">
        <v>1</v>
      </c>
      <c r="E954" s="10"/>
      <c r="F954" s="9">
        <v>0</v>
      </c>
      <c r="G954" s="9"/>
      <c r="H954" s="26">
        <f t="shared" si="30"/>
        <v>0</v>
      </c>
      <c r="I954" s="11">
        <f t="shared" si="31"/>
        <v>0</v>
      </c>
    </row>
    <row r="955" spans="1:9" x14ac:dyDescent="0.25">
      <c r="A955" s="132">
        <v>16779150</v>
      </c>
      <c r="B955" s="135" t="s">
        <v>2796</v>
      </c>
      <c r="C955" s="135" t="s">
        <v>212</v>
      </c>
      <c r="D955" s="10">
        <v>60</v>
      </c>
      <c r="E955" s="10"/>
      <c r="F955" s="9">
        <v>0</v>
      </c>
      <c r="G955" s="9"/>
      <c r="H955" s="26">
        <f t="shared" si="30"/>
        <v>0</v>
      </c>
      <c r="I955" s="11">
        <f t="shared" si="31"/>
        <v>0</v>
      </c>
    </row>
    <row r="956" spans="1:9" x14ac:dyDescent="0.25">
      <c r="A956" s="132">
        <v>16779363</v>
      </c>
      <c r="B956" s="135" t="s">
        <v>2824</v>
      </c>
      <c r="C956" s="135" t="s">
        <v>330</v>
      </c>
      <c r="D956" s="10">
        <v>3</v>
      </c>
      <c r="E956" s="10"/>
      <c r="F956" s="9">
        <v>0</v>
      </c>
      <c r="G956" s="9"/>
      <c r="H956" s="26">
        <f t="shared" si="30"/>
        <v>0</v>
      </c>
      <c r="I956" s="11">
        <f t="shared" si="31"/>
        <v>0</v>
      </c>
    </row>
    <row r="957" spans="1:9" x14ac:dyDescent="0.25">
      <c r="A957" s="132">
        <v>16779371</v>
      </c>
      <c r="B957" s="135" t="s">
        <v>287</v>
      </c>
      <c r="C957" s="135" t="s">
        <v>288</v>
      </c>
      <c r="D957" s="10">
        <v>56</v>
      </c>
      <c r="E957" s="10"/>
      <c r="F957" s="9">
        <v>0</v>
      </c>
      <c r="G957" s="9"/>
      <c r="H957" s="26">
        <f t="shared" si="30"/>
        <v>0</v>
      </c>
      <c r="I957" s="11">
        <f t="shared" si="31"/>
        <v>0</v>
      </c>
    </row>
    <row r="958" spans="1:9" x14ac:dyDescent="0.25">
      <c r="A958" s="132">
        <v>16779398</v>
      </c>
      <c r="B958" s="135" t="s">
        <v>333</v>
      </c>
      <c r="C958" s="135" t="s">
        <v>334</v>
      </c>
      <c r="D958" s="10">
        <v>1</v>
      </c>
      <c r="E958" s="10"/>
      <c r="F958" s="9">
        <v>0</v>
      </c>
      <c r="G958" s="9"/>
      <c r="H958" s="26">
        <f t="shared" si="30"/>
        <v>0</v>
      </c>
      <c r="I958" s="11">
        <f t="shared" si="31"/>
        <v>0</v>
      </c>
    </row>
    <row r="959" spans="1:9" x14ac:dyDescent="0.25">
      <c r="A959" s="132">
        <v>16779606</v>
      </c>
      <c r="B959" s="135" t="s">
        <v>140</v>
      </c>
      <c r="C959" s="135" t="s">
        <v>141</v>
      </c>
      <c r="D959" s="10">
        <v>60</v>
      </c>
      <c r="E959" s="10"/>
      <c r="F959" s="9">
        <v>0</v>
      </c>
      <c r="G959" s="9"/>
      <c r="H959" s="26">
        <f t="shared" si="30"/>
        <v>0</v>
      </c>
      <c r="I959" s="11">
        <f t="shared" si="31"/>
        <v>0</v>
      </c>
    </row>
    <row r="960" spans="1:9" x14ac:dyDescent="0.25">
      <c r="A960" s="132">
        <v>16780426</v>
      </c>
      <c r="B960" s="135" t="s">
        <v>2787</v>
      </c>
      <c r="C960" s="135" t="s">
        <v>143</v>
      </c>
      <c r="D960" s="10">
        <v>1</v>
      </c>
      <c r="E960" s="10"/>
      <c r="F960" s="9">
        <v>0</v>
      </c>
      <c r="G960" s="9"/>
      <c r="H960" s="26">
        <f t="shared" si="30"/>
        <v>0</v>
      </c>
      <c r="I960" s="11">
        <f t="shared" si="31"/>
        <v>0</v>
      </c>
    </row>
    <row r="961" spans="1:9" x14ac:dyDescent="0.25">
      <c r="A961" s="132">
        <v>16781252</v>
      </c>
      <c r="B961" s="135" t="s">
        <v>2794</v>
      </c>
      <c r="C961" s="135" t="s">
        <v>141</v>
      </c>
      <c r="D961" s="10">
        <v>30</v>
      </c>
      <c r="E961" s="10"/>
      <c r="F961" s="9">
        <v>0</v>
      </c>
      <c r="G961" s="9"/>
      <c r="H961" s="26">
        <f t="shared" si="30"/>
        <v>0</v>
      </c>
      <c r="I961" s="11">
        <f t="shared" si="31"/>
        <v>0</v>
      </c>
    </row>
    <row r="962" spans="1:9" x14ac:dyDescent="0.25">
      <c r="A962" s="132">
        <v>16781260</v>
      </c>
      <c r="B962" s="135" t="s">
        <v>2794</v>
      </c>
      <c r="C962" s="135" t="s">
        <v>141</v>
      </c>
      <c r="D962" s="10">
        <v>30</v>
      </c>
      <c r="E962" s="10"/>
      <c r="F962" s="9">
        <v>0</v>
      </c>
      <c r="G962" s="9"/>
      <c r="H962" s="26">
        <f t="shared" si="30"/>
        <v>0</v>
      </c>
      <c r="I962" s="11">
        <f t="shared" si="31"/>
        <v>0</v>
      </c>
    </row>
    <row r="963" spans="1:9" x14ac:dyDescent="0.25">
      <c r="A963" s="132">
        <v>16782585</v>
      </c>
      <c r="B963" s="135" t="s">
        <v>261</v>
      </c>
      <c r="C963" s="135" t="s">
        <v>262</v>
      </c>
      <c r="D963" s="10">
        <v>21</v>
      </c>
      <c r="E963" s="10"/>
      <c r="F963" s="9">
        <v>0</v>
      </c>
      <c r="G963" s="9"/>
      <c r="H963" s="26">
        <f t="shared" si="30"/>
        <v>0</v>
      </c>
      <c r="I963" s="11">
        <f t="shared" si="31"/>
        <v>0</v>
      </c>
    </row>
    <row r="964" spans="1:9" x14ac:dyDescent="0.25">
      <c r="A964" s="132">
        <v>16782704</v>
      </c>
      <c r="B964" s="135" t="s">
        <v>261</v>
      </c>
      <c r="C964" s="135" t="s">
        <v>262</v>
      </c>
      <c r="D964" s="10">
        <v>21</v>
      </c>
      <c r="E964" s="10"/>
      <c r="F964" s="9">
        <v>0</v>
      </c>
      <c r="G964" s="9"/>
      <c r="H964" s="26">
        <f t="shared" si="30"/>
        <v>0</v>
      </c>
      <c r="I964" s="11">
        <f t="shared" si="31"/>
        <v>0</v>
      </c>
    </row>
    <row r="965" spans="1:9" x14ac:dyDescent="0.25">
      <c r="A965" s="132">
        <v>16782739</v>
      </c>
      <c r="B965" s="135" t="s">
        <v>2824</v>
      </c>
      <c r="C965" s="135" t="s">
        <v>330</v>
      </c>
      <c r="D965" s="10">
        <v>3</v>
      </c>
      <c r="E965" s="10"/>
      <c r="F965" s="9">
        <v>0</v>
      </c>
      <c r="G965" s="9"/>
      <c r="H965" s="26">
        <f t="shared" si="30"/>
        <v>0</v>
      </c>
      <c r="I965" s="11">
        <f t="shared" si="31"/>
        <v>0</v>
      </c>
    </row>
    <row r="966" spans="1:9" x14ac:dyDescent="0.25">
      <c r="A966" s="132">
        <v>16789687</v>
      </c>
      <c r="B966" s="135" t="s">
        <v>196</v>
      </c>
      <c r="C966" s="135" t="s">
        <v>197</v>
      </c>
      <c r="D966" s="10">
        <v>100</v>
      </c>
      <c r="E966" s="10"/>
      <c r="F966" s="9">
        <v>0</v>
      </c>
      <c r="G966" s="9"/>
      <c r="H966" s="26">
        <f t="shared" si="30"/>
        <v>0</v>
      </c>
      <c r="I966" s="11">
        <f t="shared" si="31"/>
        <v>0</v>
      </c>
    </row>
    <row r="967" spans="1:9" x14ac:dyDescent="0.25">
      <c r="A967" s="132">
        <v>16789962</v>
      </c>
      <c r="B967" s="135" t="s">
        <v>2802</v>
      </c>
      <c r="C967" s="135" t="s">
        <v>246</v>
      </c>
      <c r="D967" s="10">
        <v>60</v>
      </c>
      <c r="E967" s="10"/>
      <c r="F967" s="9">
        <v>0</v>
      </c>
      <c r="G967" s="9"/>
      <c r="H967" s="26">
        <f t="shared" si="30"/>
        <v>0</v>
      </c>
      <c r="I967" s="11">
        <f t="shared" si="31"/>
        <v>0</v>
      </c>
    </row>
    <row r="968" spans="1:9" x14ac:dyDescent="0.25">
      <c r="A968" s="132">
        <v>16790014</v>
      </c>
      <c r="B968" s="135" t="s">
        <v>322</v>
      </c>
      <c r="C968" s="135" t="s">
        <v>2725</v>
      </c>
      <c r="D968" s="10">
        <v>60</v>
      </c>
      <c r="E968" s="10"/>
      <c r="F968" s="9">
        <v>0</v>
      </c>
      <c r="G968" s="9"/>
      <c r="H968" s="26">
        <f t="shared" si="30"/>
        <v>0</v>
      </c>
      <c r="I968" s="11">
        <f t="shared" si="31"/>
        <v>0</v>
      </c>
    </row>
    <row r="969" spans="1:9" x14ac:dyDescent="0.25">
      <c r="A969" s="132">
        <v>16790022</v>
      </c>
      <c r="B969" s="135" t="s">
        <v>322</v>
      </c>
      <c r="C969" s="135" t="s">
        <v>2725</v>
      </c>
      <c r="D969" s="10">
        <v>60</v>
      </c>
      <c r="E969" s="10"/>
      <c r="F969" s="9">
        <v>0</v>
      </c>
      <c r="G969" s="9"/>
      <c r="H969" s="26">
        <f t="shared" si="30"/>
        <v>0</v>
      </c>
      <c r="I969" s="11">
        <f t="shared" si="31"/>
        <v>0</v>
      </c>
    </row>
    <row r="970" spans="1:9" x14ac:dyDescent="0.25">
      <c r="A970" s="132">
        <v>16798783</v>
      </c>
      <c r="B970" s="135" t="s">
        <v>2818</v>
      </c>
      <c r="C970" s="135" t="s">
        <v>296</v>
      </c>
      <c r="D970" s="10">
        <v>30</v>
      </c>
      <c r="E970" s="10"/>
      <c r="F970" s="9">
        <v>0</v>
      </c>
      <c r="G970" s="9"/>
      <c r="H970" s="26">
        <f t="shared" si="30"/>
        <v>0</v>
      </c>
      <c r="I970" s="11">
        <f t="shared" si="31"/>
        <v>0</v>
      </c>
    </row>
    <row r="971" spans="1:9" x14ac:dyDescent="0.25">
      <c r="A971" s="132">
        <v>16798848</v>
      </c>
      <c r="B971" s="135" t="s">
        <v>2818</v>
      </c>
      <c r="C971" s="135" t="s">
        <v>296</v>
      </c>
      <c r="D971" s="10">
        <v>30</v>
      </c>
      <c r="E971" s="10"/>
      <c r="F971" s="9">
        <v>0</v>
      </c>
      <c r="G971" s="9"/>
      <c r="H971" s="26">
        <f t="shared" si="30"/>
        <v>0</v>
      </c>
      <c r="I971" s="11">
        <f t="shared" si="31"/>
        <v>0</v>
      </c>
    </row>
    <row r="972" spans="1:9" x14ac:dyDescent="0.25">
      <c r="A972" s="132">
        <v>16799380</v>
      </c>
      <c r="B972" s="135" t="s">
        <v>2796</v>
      </c>
      <c r="C972" s="135" t="s">
        <v>212</v>
      </c>
      <c r="D972" s="10">
        <v>120</v>
      </c>
      <c r="E972" s="10"/>
      <c r="F972" s="9">
        <v>0</v>
      </c>
      <c r="G972" s="9"/>
      <c r="H972" s="26">
        <f t="shared" si="30"/>
        <v>0</v>
      </c>
      <c r="I972" s="11">
        <f t="shared" si="31"/>
        <v>0</v>
      </c>
    </row>
    <row r="973" spans="1:9" x14ac:dyDescent="0.25">
      <c r="A973" s="132">
        <v>16800036</v>
      </c>
      <c r="B973" s="135" t="s">
        <v>2808</v>
      </c>
      <c r="C973" s="135" t="s">
        <v>264</v>
      </c>
      <c r="D973" s="10">
        <v>28</v>
      </c>
      <c r="E973" s="10"/>
      <c r="F973" s="9">
        <v>0</v>
      </c>
      <c r="G973" s="9"/>
      <c r="H973" s="26">
        <f t="shared" si="30"/>
        <v>0</v>
      </c>
      <c r="I973" s="11">
        <f t="shared" si="31"/>
        <v>0</v>
      </c>
    </row>
    <row r="974" spans="1:9" x14ac:dyDescent="0.25">
      <c r="A974" s="132">
        <v>16800206</v>
      </c>
      <c r="B974" s="135" t="s">
        <v>2802</v>
      </c>
      <c r="C974" s="135" t="s">
        <v>246</v>
      </c>
      <c r="D974" s="10">
        <v>60</v>
      </c>
      <c r="E974" s="10"/>
      <c r="F974" s="9">
        <v>0</v>
      </c>
      <c r="G974" s="9"/>
      <c r="H974" s="26">
        <f t="shared" si="30"/>
        <v>0</v>
      </c>
      <c r="I974" s="11">
        <f t="shared" si="31"/>
        <v>0</v>
      </c>
    </row>
    <row r="975" spans="1:9" x14ac:dyDescent="0.25">
      <c r="A975" s="132">
        <v>16801008</v>
      </c>
      <c r="B975" s="135" t="s">
        <v>128</v>
      </c>
      <c r="C975" s="135" t="s">
        <v>129</v>
      </c>
      <c r="D975" s="10">
        <v>1</v>
      </c>
      <c r="E975" s="10"/>
      <c r="F975" s="9">
        <v>0</v>
      </c>
      <c r="G975" s="9"/>
      <c r="H975" s="26">
        <f t="shared" ref="H975:H1038" si="32">E975/D975</f>
        <v>0</v>
      </c>
      <c r="I975" s="11">
        <f t="shared" ref="I975:I1038" si="33">IFERROR(G975/H975,0)</f>
        <v>0</v>
      </c>
    </row>
    <row r="976" spans="1:9" x14ac:dyDescent="0.25">
      <c r="A976" s="132">
        <v>16801636</v>
      </c>
      <c r="B976" s="135" t="s">
        <v>2808</v>
      </c>
      <c r="C976" s="135" t="s">
        <v>264</v>
      </c>
      <c r="D976" s="10">
        <v>28</v>
      </c>
      <c r="E976" s="10"/>
      <c r="F976" s="9">
        <v>0</v>
      </c>
      <c r="G976" s="9"/>
      <c r="H976" s="26">
        <f t="shared" si="32"/>
        <v>0</v>
      </c>
      <c r="I976" s="11">
        <f t="shared" si="33"/>
        <v>0</v>
      </c>
    </row>
    <row r="977" spans="1:9" x14ac:dyDescent="0.25">
      <c r="A977" s="132">
        <v>16802764</v>
      </c>
      <c r="B977" s="135" t="s">
        <v>2804</v>
      </c>
      <c r="C977" s="135" t="s">
        <v>252</v>
      </c>
      <c r="D977" s="10">
        <v>56</v>
      </c>
      <c r="E977" s="10"/>
      <c r="F977" s="9">
        <v>0</v>
      </c>
      <c r="G977" s="9"/>
      <c r="H977" s="26">
        <f t="shared" si="32"/>
        <v>0</v>
      </c>
      <c r="I977" s="11">
        <f t="shared" si="33"/>
        <v>0</v>
      </c>
    </row>
    <row r="978" spans="1:9" x14ac:dyDescent="0.25">
      <c r="A978" s="132">
        <v>16803787</v>
      </c>
      <c r="B978" s="135" t="s">
        <v>297</v>
      </c>
      <c r="C978" s="135" t="s">
        <v>298</v>
      </c>
      <c r="D978" s="10">
        <v>1</v>
      </c>
      <c r="E978" s="10"/>
      <c r="F978" s="9">
        <v>0</v>
      </c>
      <c r="G978" s="9"/>
      <c r="H978" s="26">
        <f t="shared" si="32"/>
        <v>0</v>
      </c>
      <c r="I978" s="11">
        <f t="shared" si="33"/>
        <v>0</v>
      </c>
    </row>
    <row r="979" spans="1:9" x14ac:dyDescent="0.25">
      <c r="A979" s="132">
        <v>16803809</v>
      </c>
      <c r="B979" s="135" t="s">
        <v>271</v>
      </c>
      <c r="C979" s="135" t="s">
        <v>272</v>
      </c>
      <c r="D979" s="10">
        <v>1</v>
      </c>
      <c r="E979" s="10"/>
      <c r="F979" s="9">
        <v>0</v>
      </c>
      <c r="G979" s="9"/>
      <c r="H979" s="26">
        <f t="shared" si="32"/>
        <v>0</v>
      </c>
      <c r="I979" s="11">
        <f t="shared" si="33"/>
        <v>0</v>
      </c>
    </row>
    <row r="980" spans="1:9" x14ac:dyDescent="0.25">
      <c r="A980" s="132">
        <v>16803825</v>
      </c>
      <c r="B980" s="135" t="s">
        <v>140</v>
      </c>
      <c r="C980" s="135" t="s">
        <v>141</v>
      </c>
      <c r="D980" s="10">
        <v>60</v>
      </c>
      <c r="E980" s="10"/>
      <c r="F980" s="9">
        <v>0</v>
      </c>
      <c r="G980" s="9"/>
      <c r="H980" s="26">
        <f t="shared" si="32"/>
        <v>0</v>
      </c>
      <c r="I980" s="11">
        <f t="shared" si="33"/>
        <v>0</v>
      </c>
    </row>
    <row r="981" spans="1:9" x14ac:dyDescent="0.25">
      <c r="A981" s="132">
        <v>16809130</v>
      </c>
      <c r="B981" s="135" t="s">
        <v>2793</v>
      </c>
      <c r="C981" s="135" t="s">
        <v>199</v>
      </c>
      <c r="D981" s="10">
        <v>30</v>
      </c>
      <c r="E981" s="10"/>
      <c r="F981" s="9">
        <v>0</v>
      </c>
      <c r="G981" s="9"/>
      <c r="H981" s="26">
        <f t="shared" si="32"/>
        <v>0</v>
      </c>
      <c r="I981" s="11">
        <f t="shared" si="33"/>
        <v>0</v>
      </c>
    </row>
    <row r="982" spans="1:9" x14ac:dyDescent="0.25">
      <c r="A982" s="132">
        <v>16810309</v>
      </c>
      <c r="B982" s="135" t="s">
        <v>140</v>
      </c>
      <c r="C982" s="135" t="s">
        <v>141</v>
      </c>
      <c r="D982" s="10">
        <v>60</v>
      </c>
      <c r="E982" s="10"/>
      <c r="F982" s="9">
        <v>0</v>
      </c>
      <c r="G982" s="9"/>
      <c r="H982" s="26">
        <f t="shared" si="32"/>
        <v>0</v>
      </c>
      <c r="I982" s="11">
        <f t="shared" si="33"/>
        <v>0</v>
      </c>
    </row>
    <row r="983" spans="1:9" x14ac:dyDescent="0.25">
      <c r="A983" s="132">
        <v>16811607</v>
      </c>
      <c r="B983" s="135" t="s">
        <v>140</v>
      </c>
      <c r="C983" s="135" t="s">
        <v>141</v>
      </c>
      <c r="D983" s="10">
        <v>60</v>
      </c>
      <c r="E983" s="10"/>
      <c r="F983" s="9">
        <v>0</v>
      </c>
      <c r="G983" s="9"/>
      <c r="H983" s="26">
        <f t="shared" si="32"/>
        <v>0</v>
      </c>
      <c r="I983" s="11">
        <f t="shared" si="33"/>
        <v>0</v>
      </c>
    </row>
    <row r="984" spans="1:9" x14ac:dyDescent="0.25">
      <c r="A984" s="132">
        <v>16813014</v>
      </c>
      <c r="B984" s="135" t="s">
        <v>304</v>
      </c>
      <c r="C984" s="135" t="s">
        <v>305</v>
      </c>
      <c r="D984" s="10">
        <v>1</v>
      </c>
      <c r="E984" s="10"/>
      <c r="F984" s="9">
        <v>0</v>
      </c>
      <c r="G984" s="9"/>
      <c r="H984" s="26">
        <f t="shared" si="32"/>
        <v>0</v>
      </c>
      <c r="I984" s="11">
        <f t="shared" si="33"/>
        <v>0</v>
      </c>
    </row>
    <row r="985" spans="1:9" x14ac:dyDescent="0.25">
      <c r="A985" s="132">
        <v>16813022</v>
      </c>
      <c r="B985" s="135" t="s">
        <v>304</v>
      </c>
      <c r="C985" s="135" t="s">
        <v>305</v>
      </c>
      <c r="D985" s="10">
        <v>1</v>
      </c>
      <c r="E985" s="10"/>
      <c r="F985" s="9">
        <v>0</v>
      </c>
      <c r="G985" s="9"/>
      <c r="H985" s="26">
        <f t="shared" si="32"/>
        <v>0</v>
      </c>
      <c r="I985" s="11">
        <f t="shared" si="33"/>
        <v>0</v>
      </c>
    </row>
    <row r="986" spans="1:9" x14ac:dyDescent="0.25">
      <c r="A986" s="132">
        <v>16816846</v>
      </c>
      <c r="B986" s="135" t="s">
        <v>253</v>
      </c>
      <c r="C986" s="135" t="s">
        <v>254</v>
      </c>
      <c r="D986" s="10">
        <v>112</v>
      </c>
      <c r="E986" s="10"/>
      <c r="F986" s="9">
        <v>0</v>
      </c>
      <c r="G986" s="9"/>
      <c r="H986" s="26">
        <f t="shared" si="32"/>
        <v>0</v>
      </c>
      <c r="I986" s="11">
        <f t="shared" si="33"/>
        <v>0</v>
      </c>
    </row>
    <row r="987" spans="1:9" x14ac:dyDescent="0.25">
      <c r="A987" s="132">
        <v>16817753</v>
      </c>
      <c r="B987" s="135" t="s">
        <v>2819</v>
      </c>
      <c r="C987" s="135" t="s">
        <v>300</v>
      </c>
      <c r="D987" s="10">
        <v>63</v>
      </c>
      <c r="E987" s="10"/>
      <c r="F987" s="9">
        <v>0</v>
      </c>
      <c r="G987" s="9"/>
      <c r="H987" s="26">
        <f t="shared" si="32"/>
        <v>0</v>
      </c>
      <c r="I987" s="11">
        <f t="shared" si="33"/>
        <v>0</v>
      </c>
    </row>
    <row r="988" spans="1:9" x14ac:dyDescent="0.25">
      <c r="A988" s="132">
        <v>16817826</v>
      </c>
      <c r="B988" s="135" t="s">
        <v>219</v>
      </c>
      <c r="C988" s="135" t="s">
        <v>220</v>
      </c>
      <c r="D988" s="10">
        <v>1</v>
      </c>
      <c r="E988" s="10"/>
      <c r="F988" s="9">
        <v>0</v>
      </c>
      <c r="G988" s="9"/>
      <c r="H988" s="26">
        <f t="shared" si="32"/>
        <v>0</v>
      </c>
      <c r="I988" s="11">
        <f t="shared" si="33"/>
        <v>0</v>
      </c>
    </row>
    <row r="989" spans="1:9" x14ac:dyDescent="0.25">
      <c r="A989" s="132">
        <v>16820711</v>
      </c>
      <c r="B989" s="135" t="s">
        <v>335</v>
      </c>
      <c r="C989" s="135" t="s">
        <v>336</v>
      </c>
      <c r="D989" s="10">
        <v>1</v>
      </c>
      <c r="E989" s="10"/>
      <c r="F989" s="9">
        <v>0</v>
      </c>
      <c r="G989" s="9"/>
      <c r="H989" s="26">
        <f t="shared" si="32"/>
        <v>0</v>
      </c>
      <c r="I989" s="11">
        <f t="shared" si="33"/>
        <v>0</v>
      </c>
    </row>
    <row r="990" spans="1:9" x14ac:dyDescent="0.25">
      <c r="A990" s="132">
        <v>16829484</v>
      </c>
      <c r="B990" s="135" t="s">
        <v>227</v>
      </c>
      <c r="C990" s="135" t="s">
        <v>228</v>
      </c>
      <c r="D990" s="10">
        <v>25</v>
      </c>
      <c r="E990" s="10"/>
      <c r="F990" s="9">
        <v>0</v>
      </c>
      <c r="G990" s="9"/>
      <c r="H990" s="26">
        <f t="shared" si="32"/>
        <v>0</v>
      </c>
      <c r="I990" s="11">
        <f t="shared" si="33"/>
        <v>0</v>
      </c>
    </row>
    <row r="991" spans="1:9" x14ac:dyDescent="0.25">
      <c r="A991" s="132">
        <v>16830733</v>
      </c>
      <c r="B991" s="135" t="s">
        <v>297</v>
      </c>
      <c r="C991" s="135" t="s">
        <v>298</v>
      </c>
      <c r="D991" s="10">
        <v>1</v>
      </c>
      <c r="E991" s="10"/>
      <c r="F991" s="9">
        <v>0</v>
      </c>
      <c r="G991" s="9"/>
      <c r="H991" s="26">
        <f t="shared" si="32"/>
        <v>0</v>
      </c>
      <c r="I991" s="11">
        <f t="shared" si="33"/>
        <v>0</v>
      </c>
    </row>
    <row r="992" spans="1:9" x14ac:dyDescent="0.25">
      <c r="A992" s="132">
        <v>16832817</v>
      </c>
      <c r="B992" s="135" t="s">
        <v>322</v>
      </c>
      <c r="C992" s="135" t="s">
        <v>2725</v>
      </c>
      <c r="D992" s="10">
        <v>60</v>
      </c>
      <c r="E992" s="10"/>
      <c r="F992" s="9">
        <v>0</v>
      </c>
      <c r="G992" s="9"/>
      <c r="H992" s="26">
        <f t="shared" si="32"/>
        <v>0</v>
      </c>
      <c r="I992" s="11">
        <f t="shared" si="33"/>
        <v>0</v>
      </c>
    </row>
    <row r="993" spans="1:9" x14ac:dyDescent="0.25">
      <c r="A993" s="132">
        <v>16832825</v>
      </c>
      <c r="B993" s="135" t="s">
        <v>322</v>
      </c>
      <c r="C993" s="135" t="s">
        <v>2725</v>
      </c>
      <c r="D993" s="10">
        <v>60</v>
      </c>
      <c r="E993" s="10"/>
      <c r="F993" s="9">
        <v>0</v>
      </c>
      <c r="G993" s="9"/>
      <c r="H993" s="26">
        <f t="shared" si="32"/>
        <v>0</v>
      </c>
      <c r="I993" s="11">
        <f t="shared" si="33"/>
        <v>0</v>
      </c>
    </row>
    <row r="994" spans="1:9" x14ac:dyDescent="0.25">
      <c r="A994" s="132">
        <v>16836316</v>
      </c>
      <c r="B994" s="135" t="s">
        <v>2803</v>
      </c>
      <c r="C994" s="135" t="s">
        <v>250</v>
      </c>
      <c r="D994" s="10">
        <v>28</v>
      </c>
      <c r="E994" s="10"/>
      <c r="F994" s="9">
        <v>0</v>
      </c>
      <c r="G994" s="9"/>
      <c r="H994" s="26">
        <f t="shared" si="32"/>
        <v>0</v>
      </c>
      <c r="I994" s="11">
        <f t="shared" si="33"/>
        <v>0</v>
      </c>
    </row>
    <row r="995" spans="1:9" x14ac:dyDescent="0.25">
      <c r="A995" s="132">
        <v>16837177</v>
      </c>
      <c r="B995" s="135" t="s">
        <v>2798</v>
      </c>
      <c r="C995" s="135" t="s">
        <v>234</v>
      </c>
      <c r="D995" s="10">
        <v>30</v>
      </c>
      <c r="E995" s="10"/>
      <c r="F995" s="9">
        <v>0</v>
      </c>
      <c r="G995" s="9"/>
      <c r="H995" s="26">
        <f t="shared" si="32"/>
        <v>0</v>
      </c>
      <c r="I995" s="11">
        <f t="shared" si="33"/>
        <v>0</v>
      </c>
    </row>
    <row r="996" spans="1:9" x14ac:dyDescent="0.25">
      <c r="A996" s="132">
        <v>16837622</v>
      </c>
      <c r="B996" s="135" t="s">
        <v>316</v>
      </c>
      <c r="C996" s="135" t="s">
        <v>317</v>
      </c>
      <c r="D996" s="10">
        <v>112</v>
      </c>
      <c r="E996" s="10"/>
      <c r="F996" s="9">
        <v>0</v>
      </c>
      <c r="G996" s="9"/>
      <c r="H996" s="26">
        <f t="shared" si="32"/>
        <v>0</v>
      </c>
      <c r="I996" s="11">
        <f t="shared" si="33"/>
        <v>0</v>
      </c>
    </row>
    <row r="997" spans="1:9" x14ac:dyDescent="0.25">
      <c r="A997" s="132">
        <v>16838254</v>
      </c>
      <c r="B997" s="135" t="s">
        <v>128</v>
      </c>
      <c r="C997" s="135" t="s">
        <v>129</v>
      </c>
      <c r="D997" s="10">
        <v>1</v>
      </c>
      <c r="E997" s="10"/>
      <c r="F997" s="9">
        <v>0</v>
      </c>
      <c r="G997" s="9"/>
      <c r="H997" s="26">
        <f t="shared" si="32"/>
        <v>0</v>
      </c>
      <c r="I997" s="11">
        <f t="shared" si="33"/>
        <v>0</v>
      </c>
    </row>
    <row r="998" spans="1:9" x14ac:dyDescent="0.25">
      <c r="A998" s="132">
        <v>16840186</v>
      </c>
      <c r="B998" s="135" t="s">
        <v>2818</v>
      </c>
      <c r="C998" s="135" t="s">
        <v>296</v>
      </c>
      <c r="D998" s="10">
        <v>30</v>
      </c>
      <c r="E998" s="10"/>
      <c r="F998" s="9">
        <v>0</v>
      </c>
      <c r="G998" s="9"/>
      <c r="H998" s="26">
        <f t="shared" si="32"/>
        <v>0</v>
      </c>
      <c r="I998" s="11">
        <f t="shared" si="33"/>
        <v>0</v>
      </c>
    </row>
    <row r="999" spans="1:9" x14ac:dyDescent="0.25">
      <c r="A999" s="132">
        <v>16841484</v>
      </c>
      <c r="B999" s="135" t="s">
        <v>227</v>
      </c>
      <c r="C999" s="135" t="s">
        <v>228</v>
      </c>
      <c r="D999" s="10">
        <v>1</v>
      </c>
      <c r="E999" s="10"/>
      <c r="F999" s="9">
        <v>0</v>
      </c>
      <c r="G999" s="9"/>
      <c r="H999" s="26">
        <f t="shared" si="32"/>
        <v>0</v>
      </c>
      <c r="I999" s="11">
        <f t="shared" si="33"/>
        <v>0</v>
      </c>
    </row>
    <row r="1000" spans="1:9" x14ac:dyDescent="0.25">
      <c r="A1000" s="132">
        <v>16844106</v>
      </c>
      <c r="B1000" s="135" t="s">
        <v>2818</v>
      </c>
      <c r="C1000" s="135" t="s">
        <v>296</v>
      </c>
      <c r="D1000" s="10">
        <v>30</v>
      </c>
      <c r="E1000" s="10"/>
      <c r="F1000" s="9">
        <v>0</v>
      </c>
      <c r="G1000" s="9"/>
      <c r="H1000" s="26">
        <f t="shared" si="32"/>
        <v>0</v>
      </c>
      <c r="I1000" s="11">
        <f t="shared" si="33"/>
        <v>0</v>
      </c>
    </row>
    <row r="1001" spans="1:9" x14ac:dyDescent="0.25">
      <c r="A1001" s="132">
        <v>16844149</v>
      </c>
      <c r="B1001" s="135" t="s">
        <v>2818</v>
      </c>
      <c r="C1001" s="135" t="s">
        <v>296</v>
      </c>
      <c r="D1001" s="10">
        <v>30</v>
      </c>
      <c r="E1001" s="10"/>
      <c r="F1001" s="9">
        <v>0</v>
      </c>
      <c r="G1001" s="9"/>
      <c r="H1001" s="26">
        <f t="shared" si="32"/>
        <v>0</v>
      </c>
      <c r="I1001" s="11">
        <f t="shared" si="33"/>
        <v>0</v>
      </c>
    </row>
    <row r="1002" spans="1:9" x14ac:dyDescent="0.25">
      <c r="A1002" s="132">
        <v>16845382</v>
      </c>
      <c r="B1002" s="135" t="s">
        <v>2818</v>
      </c>
      <c r="C1002" s="135" t="s">
        <v>296</v>
      </c>
      <c r="D1002" s="10">
        <v>30</v>
      </c>
      <c r="E1002" s="10"/>
      <c r="F1002" s="9">
        <v>0</v>
      </c>
      <c r="G1002" s="9"/>
      <c r="H1002" s="26">
        <f t="shared" si="32"/>
        <v>0</v>
      </c>
      <c r="I1002" s="11">
        <f t="shared" si="33"/>
        <v>0</v>
      </c>
    </row>
    <row r="1003" spans="1:9" x14ac:dyDescent="0.25">
      <c r="A1003" s="132">
        <v>16845404</v>
      </c>
      <c r="B1003" s="135" t="s">
        <v>231</v>
      </c>
      <c r="C1003" s="135" t="s">
        <v>232</v>
      </c>
      <c r="D1003" s="10">
        <v>25</v>
      </c>
      <c r="E1003" s="10"/>
      <c r="F1003" s="9">
        <v>0</v>
      </c>
      <c r="G1003" s="9"/>
      <c r="H1003" s="26">
        <f t="shared" si="32"/>
        <v>0</v>
      </c>
      <c r="I1003" s="11">
        <f t="shared" si="33"/>
        <v>0</v>
      </c>
    </row>
    <row r="1004" spans="1:9" x14ac:dyDescent="0.25">
      <c r="A1004" s="132">
        <v>16846125</v>
      </c>
      <c r="B1004" s="135" t="s">
        <v>335</v>
      </c>
      <c r="C1004" s="135" t="s">
        <v>336</v>
      </c>
      <c r="D1004" s="10">
        <v>1</v>
      </c>
      <c r="E1004" s="10"/>
      <c r="F1004" s="9">
        <v>0</v>
      </c>
      <c r="G1004" s="9"/>
      <c r="H1004" s="26">
        <f t="shared" si="32"/>
        <v>0</v>
      </c>
      <c r="I1004" s="11">
        <f t="shared" si="33"/>
        <v>0</v>
      </c>
    </row>
    <row r="1005" spans="1:9" x14ac:dyDescent="0.25">
      <c r="A1005" s="132">
        <v>16849493</v>
      </c>
      <c r="B1005" s="135" t="s">
        <v>184</v>
      </c>
      <c r="C1005" s="135" t="s">
        <v>185</v>
      </c>
      <c r="D1005" s="10">
        <v>1</v>
      </c>
      <c r="E1005" s="10"/>
      <c r="F1005" s="9">
        <v>0</v>
      </c>
      <c r="G1005" s="9"/>
      <c r="H1005" s="26">
        <f t="shared" si="32"/>
        <v>0</v>
      </c>
      <c r="I1005" s="11">
        <f t="shared" si="33"/>
        <v>0</v>
      </c>
    </row>
    <row r="1006" spans="1:9" x14ac:dyDescent="0.25">
      <c r="A1006" s="132">
        <v>16849507</v>
      </c>
      <c r="B1006" s="135" t="s">
        <v>184</v>
      </c>
      <c r="C1006" s="135" t="s">
        <v>185</v>
      </c>
      <c r="D1006" s="10">
        <v>1</v>
      </c>
      <c r="E1006" s="10"/>
      <c r="F1006" s="9">
        <v>0</v>
      </c>
      <c r="G1006" s="9"/>
      <c r="H1006" s="26">
        <f t="shared" si="32"/>
        <v>0</v>
      </c>
      <c r="I1006" s="11">
        <f t="shared" si="33"/>
        <v>0</v>
      </c>
    </row>
    <row r="1007" spans="1:9" x14ac:dyDescent="0.25">
      <c r="A1007" s="132">
        <v>16849523</v>
      </c>
      <c r="B1007" s="135" t="s">
        <v>322</v>
      </c>
      <c r="C1007" s="135" t="s">
        <v>2725</v>
      </c>
      <c r="D1007" s="10">
        <v>20</v>
      </c>
      <c r="E1007" s="10"/>
      <c r="F1007" s="9">
        <v>0</v>
      </c>
      <c r="G1007" s="9"/>
      <c r="H1007" s="26">
        <f t="shared" si="32"/>
        <v>0</v>
      </c>
      <c r="I1007" s="11">
        <f t="shared" si="33"/>
        <v>0</v>
      </c>
    </row>
    <row r="1008" spans="1:9" x14ac:dyDescent="0.25">
      <c r="A1008" s="132">
        <v>16849760</v>
      </c>
      <c r="B1008" s="135" t="s">
        <v>297</v>
      </c>
      <c r="C1008" s="135" t="s">
        <v>298</v>
      </c>
      <c r="D1008" s="10">
        <v>1</v>
      </c>
      <c r="E1008" s="10"/>
      <c r="F1008" s="9">
        <v>0</v>
      </c>
      <c r="G1008" s="9"/>
      <c r="H1008" s="26">
        <f t="shared" si="32"/>
        <v>0</v>
      </c>
      <c r="I1008" s="11">
        <f t="shared" si="33"/>
        <v>0</v>
      </c>
    </row>
    <row r="1009" spans="1:9" x14ac:dyDescent="0.25">
      <c r="A1009" s="132">
        <v>16853164</v>
      </c>
      <c r="B1009" s="135" t="s">
        <v>316</v>
      </c>
      <c r="C1009" s="135" t="s">
        <v>317</v>
      </c>
      <c r="D1009" s="10">
        <v>112</v>
      </c>
      <c r="E1009" s="10"/>
      <c r="F1009" s="9">
        <v>0</v>
      </c>
      <c r="G1009" s="9"/>
      <c r="H1009" s="26">
        <f t="shared" si="32"/>
        <v>0</v>
      </c>
      <c r="I1009" s="11">
        <f t="shared" si="33"/>
        <v>0</v>
      </c>
    </row>
    <row r="1010" spans="1:9" x14ac:dyDescent="0.25">
      <c r="A1010" s="132">
        <v>16857224</v>
      </c>
      <c r="B1010" s="135" t="s">
        <v>2823</v>
      </c>
      <c r="C1010" s="135" t="s">
        <v>326</v>
      </c>
      <c r="D1010" s="10">
        <v>224</v>
      </c>
      <c r="E1010" s="10"/>
      <c r="F1010" s="9">
        <v>0</v>
      </c>
      <c r="G1010" s="9"/>
      <c r="H1010" s="26">
        <f t="shared" si="32"/>
        <v>0</v>
      </c>
      <c r="I1010" s="11">
        <f t="shared" si="33"/>
        <v>0</v>
      </c>
    </row>
    <row r="1011" spans="1:9" x14ac:dyDescent="0.25">
      <c r="A1011" s="132">
        <v>16859308</v>
      </c>
      <c r="B1011" s="135" t="s">
        <v>118</v>
      </c>
      <c r="C1011" s="135" t="s">
        <v>119</v>
      </c>
      <c r="D1011" s="10">
        <v>1</v>
      </c>
      <c r="E1011" s="10"/>
      <c r="F1011" s="9">
        <v>0</v>
      </c>
      <c r="G1011" s="9"/>
      <c r="H1011" s="26">
        <f t="shared" si="32"/>
        <v>0</v>
      </c>
      <c r="I1011" s="11">
        <f t="shared" si="33"/>
        <v>0</v>
      </c>
    </row>
    <row r="1012" spans="1:9" x14ac:dyDescent="0.25">
      <c r="A1012" s="132">
        <v>16859324</v>
      </c>
      <c r="B1012" s="135" t="s">
        <v>285</v>
      </c>
      <c r="C1012" s="135" t="s">
        <v>286</v>
      </c>
      <c r="D1012" s="10">
        <v>1</v>
      </c>
      <c r="E1012" s="10"/>
      <c r="F1012" s="9">
        <v>0</v>
      </c>
      <c r="G1012" s="9"/>
      <c r="H1012" s="26">
        <f t="shared" si="32"/>
        <v>0</v>
      </c>
      <c r="I1012" s="11">
        <f t="shared" si="33"/>
        <v>0</v>
      </c>
    </row>
    <row r="1013" spans="1:9" x14ac:dyDescent="0.25">
      <c r="A1013" s="132">
        <v>14221357</v>
      </c>
      <c r="B1013" s="135" t="s">
        <v>352</v>
      </c>
      <c r="C1013" s="135" t="s">
        <v>353</v>
      </c>
      <c r="D1013" s="10">
        <v>1</v>
      </c>
      <c r="E1013" s="10"/>
      <c r="F1013" s="9">
        <v>0</v>
      </c>
      <c r="G1013" s="9"/>
      <c r="H1013" s="26">
        <f t="shared" si="32"/>
        <v>0</v>
      </c>
      <c r="I1013" s="11">
        <f t="shared" si="33"/>
        <v>0</v>
      </c>
    </row>
    <row r="1014" spans="1:9" x14ac:dyDescent="0.25">
      <c r="A1014" s="132">
        <v>14571420</v>
      </c>
      <c r="B1014" s="135" t="s">
        <v>354</v>
      </c>
      <c r="C1014" s="135" t="s">
        <v>2730</v>
      </c>
      <c r="D1014" s="10">
        <v>1</v>
      </c>
      <c r="E1014" s="10"/>
      <c r="F1014" s="9">
        <v>0</v>
      </c>
      <c r="G1014" s="9"/>
      <c r="H1014" s="26">
        <f t="shared" si="32"/>
        <v>0</v>
      </c>
      <c r="I1014" s="11">
        <f t="shared" si="33"/>
        <v>0</v>
      </c>
    </row>
    <row r="1015" spans="1:9" x14ac:dyDescent="0.25">
      <c r="A1015" s="132">
        <v>14571439</v>
      </c>
      <c r="B1015" s="135" t="s">
        <v>354</v>
      </c>
      <c r="C1015" s="135" t="s">
        <v>2730</v>
      </c>
      <c r="D1015" s="10">
        <v>1</v>
      </c>
      <c r="E1015" s="10"/>
      <c r="F1015" s="9">
        <v>0</v>
      </c>
      <c r="G1015" s="9"/>
      <c r="H1015" s="26">
        <f t="shared" si="32"/>
        <v>0</v>
      </c>
      <c r="I1015" s="11">
        <f t="shared" si="33"/>
        <v>0</v>
      </c>
    </row>
    <row r="1016" spans="1:9" x14ac:dyDescent="0.25">
      <c r="A1016" s="132">
        <v>14805200</v>
      </c>
      <c r="B1016" s="135" t="s">
        <v>355</v>
      </c>
      <c r="C1016" s="135" t="s">
        <v>2731</v>
      </c>
      <c r="D1016" s="10">
        <v>1</v>
      </c>
      <c r="E1016" s="10"/>
      <c r="F1016" s="9">
        <v>0</v>
      </c>
      <c r="G1016" s="9"/>
      <c r="H1016" s="26">
        <f t="shared" si="32"/>
        <v>0</v>
      </c>
      <c r="I1016" s="11">
        <f t="shared" si="33"/>
        <v>0</v>
      </c>
    </row>
    <row r="1017" spans="1:9" x14ac:dyDescent="0.25">
      <c r="A1017" s="132">
        <v>14806746</v>
      </c>
      <c r="B1017" s="135" t="s">
        <v>355</v>
      </c>
      <c r="C1017" s="135" t="s">
        <v>2731</v>
      </c>
      <c r="D1017" s="10">
        <v>1</v>
      </c>
      <c r="E1017" s="10"/>
      <c r="F1017" s="9">
        <v>0</v>
      </c>
      <c r="G1017" s="9"/>
      <c r="H1017" s="26">
        <f t="shared" si="32"/>
        <v>0</v>
      </c>
      <c r="I1017" s="11">
        <f t="shared" si="33"/>
        <v>0</v>
      </c>
    </row>
    <row r="1018" spans="1:9" x14ac:dyDescent="0.25">
      <c r="A1018" s="132">
        <v>14808447</v>
      </c>
      <c r="B1018" s="135" t="s">
        <v>355</v>
      </c>
      <c r="C1018" s="135" t="s">
        <v>2731</v>
      </c>
      <c r="D1018" s="10">
        <v>1</v>
      </c>
      <c r="E1018" s="10"/>
      <c r="F1018" s="9">
        <v>0</v>
      </c>
      <c r="G1018" s="9"/>
      <c r="H1018" s="26">
        <f t="shared" si="32"/>
        <v>0</v>
      </c>
      <c r="I1018" s="11">
        <f t="shared" si="33"/>
        <v>0</v>
      </c>
    </row>
    <row r="1019" spans="1:9" x14ac:dyDescent="0.25">
      <c r="A1019" s="132">
        <v>14844982</v>
      </c>
      <c r="B1019" s="135" t="s">
        <v>355</v>
      </c>
      <c r="C1019" s="135" t="s">
        <v>2731</v>
      </c>
      <c r="D1019" s="10">
        <v>1</v>
      </c>
      <c r="E1019" s="10"/>
      <c r="F1019" s="9">
        <v>0</v>
      </c>
      <c r="G1019" s="9"/>
      <c r="H1019" s="26">
        <f t="shared" si="32"/>
        <v>0</v>
      </c>
      <c r="I1019" s="11">
        <f t="shared" si="33"/>
        <v>0</v>
      </c>
    </row>
    <row r="1020" spans="1:9" x14ac:dyDescent="0.25">
      <c r="A1020" s="132">
        <v>14865742</v>
      </c>
      <c r="B1020" s="135" t="s">
        <v>355</v>
      </c>
      <c r="C1020" s="135" t="s">
        <v>2731</v>
      </c>
      <c r="D1020" s="10">
        <v>1</v>
      </c>
      <c r="E1020" s="10"/>
      <c r="F1020" s="9">
        <v>0</v>
      </c>
      <c r="G1020" s="9"/>
      <c r="H1020" s="26">
        <f t="shared" si="32"/>
        <v>0</v>
      </c>
      <c r="I1020" s="11">
        <f t="shared" si="33"/>
        <v>0</v>
      </c>
    </row>
    <row r="1021" spans="1:9" x14ac:dyDescent="0.25">
      <c r="A1021" s="132">
        <v>14897148</v>
      </c>
      <c r="B1021" s="135" t="s">
        <v>355</v>
      </c>
      <c r="C1021" s="135" t="s">
        <v>2731</v>
      </c>
      <c r="D1021" s="10">
        <v>1</v>
      </c>
      <c r="E1021" s="10"/>
      <c r="F1021" s="9">
        <v>0</v>
      </c>
      <c r="G1021" s="9"/>
      <c r="H1021" s="26">
        <f t="shared" si="32"/>
        <v>0</v>
      </c>
      <c r="I1021" s="11">
        <f t="shared" si="33"/>
        <v>0</v>
      </c>
    </row>
    <row r="1022" spans="1:9" x14ac:dyDescent="0.25">
      <c r="A1022" s="132">
        <v>14904101</v>
      </c>
      <c r="B1022" s="135" t="s">
        <v>355</v>
      </c>
      <c r="C1022" s="135" t="s">
        <v>2731</v>
      </c>
      <c r="D1022" s="10">
        <v>1</v>
      </c>
      <c r="E1022" s="10"/>
      <c r="F1022" s="9">
        <v>0</v>
      </c>
      <c r="G1022" s="9"/>
      <c r="H1022" s="26">
        <f t="shared" si="32"/>
        <v>0</v>
      </c>
      <c r="I1022" s="11">
        <f t="shared" si="33"/>
        <v>0</v>
      </c>
    </row>
    <row r="1023" spans="1:9" x14ac:dyDescent="0.25">
      <c r="A1023" s="132">
        <v>14904128</v>
      </c>
      <c r="B1023" s="135" t="s">
        <v>355</v>
      </c>
      <c r="C1023" s="135" t="s">
        <v>2731</v>
      </c>
      <c r="D1023" s="10">
        <v>5</v>
      </c>
      <c r="E1023" s="10"/>
      <c r="F1023" s="9">
        <v>0</v>
      </c>
      <c r="G1023" s="9"/>
      <c r="H1023" s="26">
        <f t="shared" si="32"/>
        <v>0</v>
      </c>
      <c r="I1023" s="11">
        <f t="shared" si="33"/>
        <v>0</v>
      </c>
    </row>
    <row r="1024" spans="1:9" x14ac:dyDescent="0.25">
      <c r="A1024" s="132">
        <v>14917165</v>
      </c>
      <c r="B1024" s="135" t="s">
        <v>355</v>
      </c>
      <c r="C1024" s="135" t="s">
        <v>2731</v>
      </c>
      <c r="D1024" s="10">
        <v>1</v>
      </c>
      <c r="E1024" s="10"/>
      <c r="F1024" s="9">
        <v>0</v>
      </c>
      <c r="G1024" s="9"/>
      <c r="H1024" s="26">
        <f t="shared" si="32"/>
        <v>0</v>
      </c>
      <c r="I1024" s="11">
        <f t="shared" si="33"/>
        <v>0</v>
      </c>
    </row>
    <row r="1025" spans="1:9" x14ac:dyDescent="0.25">
      <c r="A1025" s="132">
        <v>14917173</v>
      </c>
      <c r="B1025" s="135" t="s">
        <v>355</v>
      </c>
      <c r="C1025" s="135" t="s">
        <v>2731</v>
      </c>
      <c r="D1025" s="10">
        <v>1</v>
      </c>
      <c r="E1025" s="10"/>
      <c r="F1025" s="9">
        <v>0</v>
      </c>
      <c r="G1025" s="9"/>
      <c r="H1025" s="26">
        <f t="shared" si="32"/>
        <v>0</v>
      </c>
      <c r="I1025" s="11">
        <f t="shared" si="33"/>
        <v>0</v>
      </c>
    </row>
    <row r="1026" spans="1:9" x14ac:dyDescent="0.25">
      <c r="A1026" s="132">
        <v>14917181</v>
      </c>
      <c r="B1026" s="135" t="s">
        <v>355</v>
      </c>
      <c r="C1026" s="135" t="s">
        <v>2731</v>
      </c>
      <c r="D1026" s="10">
        <v>1</v>
      </c>
      <c r="E1026" s="10"/>
      <c r="F1026" s="9">
        <v>0</v>
      </c>
      <c r="G1026" s="9"/>
      <c r="H1026" s="26">
        <f t="shared" si="32"/>
        <v>0</v>
      </c>
      <c r="I1026" s="11">
        <f t="shared" si="33"/>
        <v>0</v>
      </c>
    </row>
    <row r="1027" spans="1:9" x14ac:dyDescent="0.25">
      <c r="A1027" s="132">
        <v>14991233</v>
      </c>
      <c r="B1027" s="135" t="s">
        <v>354</v>
      </c>
      <c r="C1027" s="135" t="s">
        <v>2730</v>
      </c>
      <c r="D1027" s="10">
        <v>1</v>
      </c>
      <c r="E1027" s="10"/>
      <c r="F1027" s="9">
        <v>0</v>
      </c>
      <c r="G1027" s="9"/>
      <c r="H1027" s="26">
        <f t="shared" si="32"/>
        <v>0</v>
      </c>
      <c r="I1027" s="11">
        <f t="shared" si="33"/>
        <v>0</v>
      </c>
    </row>
    <row r="1028" spans="1:9" x14ac:dyDescent="0.25">
      <c r="A1028" s="132">
        <v>14991241</v>
      </c>
      <c r="B1028" s="135" t="s">
        <v>354</v>
      </c>
      <c r="C1028" s="135" t="s">
        <v>2730</v>
      </c>
      <c r="D1028" s="10">
        <v>1</v>
      </c>
      <c r="E1028" s="10"/>
      <c r="F1028" s="9">
        <v>0</v>
      </c>
      <c r="G1028" s="9"/>
      <c r="H1028" s="26">
        <f t="shared" si="32"/>
        <v>0</v>
      </c>
      <c r="I1028" s="11">
        <f t="shared" si="33"/>
        <v>0</v>
      </c>
    </row>
    <row r="1029" spans="1:9" x14ac:dyDescent="0.25">
      <c r="A1029" s="132">
        <v>15008355</v>
      </c>
      <c r="B1029" s="135" t="s">
        <v>355</v>
      </c>
      <c r="C1029" s="135" t="s">
        <v>2731</v>
      </c>
      <c r="D1029" s="10">
        <v>1</v>
      </c>
      <c r="E1029" s="10"/>
      <c r="F1029" s="9">
        <v>0</v>
      </c>
      <c r="G1029" s="9"/>
      <c r="H1029" s="26">
        <f t="shared" si="32"/>
        <v>0</v>
      </c>
      <c r="I1029" s="11">
        <f t="shared" si="33"/>
        <v>0</v>
      </c>
    </row>
    <row r="1030" spans="1:9" x14ac:dyDescent="0.25">
      <c r="A1030" s="132">
        <v>15008363</v>
      </c>
      <c r="B1030" s="135" t="s">
        <v>355</v>
      </c>
      <c r="C1030" s="135" t="s">
        <v>2731</v>
      </c>
      <c r="D1030" s="10">
        <v>1</v>
      </c>
      <c r="E1030" s="10"/>
      <c r="F1030" s="9">
        <v>0</v>
      </c>
      <c r="G1030" s="9"/>
      <c r="H1030" s="26">
        <f t="shared" si="32"/>
        <v>0</v>
      </c>
      <c r="I1030" s="11">
        <f t="shared" si="33"/>
        <v>0</v>
      </c>
    </row>
    <row r="1031" spans="1:9" x14ac:dyDescent="0.25">
      <c r="A1031" s="132">
        <v>15008371</v>
      </c>
      <c r="B1031" s="135" t="s">
        <v>355</v>
      </c>
      <c r="C1031" s="135" t="s">
        <v>2731</v>
      </c>
      <c r="D1031" s="10">
        <v>1</v>
      </c>
      <c r="E1031" s="10"/>
      <c r="F1031" s="9">
        <v>0</v>
      </c>
      <c r="G1031" s="9"/>
      <c r="H1031" s="26">
        <f t="shared" si="32"/>
        <v>0</v>
      </c>
      <c r="I1031" s="11">
        <f t="shared" si="33"/>
        <v>0</v>
      </c>
    </row>
    <row r="1032" spans="1:9" x14ac:dyDescent="0.25">
      <c r="A1032" s="132">
        <v>15033163</v>
      </c>
      <c r="B1032" s="135" t="s">
        <v>354</v>
      </c>
      <c r="C1032" s="135" t="s">
        <v>2730</v>
      </c>
      <c r="D1032" s="10">
        <v>1</v>
      </c>
      <c r="E1032" s="10"/>
      <c r="F1032" s="9">
        <v>0</v>
      </c>
      <c r="G1032" s="9"/>
      <c r="H1032" s="26">
        <f t="shared" si="32"/>
        <v>0</v>
      </c>
      <c r="I1032" s="11">
        <f t="shared" si="33"/>
        <v>0</v>
      </c>
    </row>
    <row r="1033" spans="1:9" x14ac:dyDescent="0.25">
      <c r="A1033" s="132">
        <v>15106063</v>
      </c>
      <c r="B1033" s="135" t="s">
        <v>354</v>
      </c>
      <c r="C1033" s="135" t="s">
        <v>2730</v>
      </c>
      <c r="D1033" s="10">
        <v>1</v>
      </c>
      <c r="E1033" s="10"/>
      <c r="F1033" s="9">
        <v>0</v>
      </c>
      <c r="G1033" s="9"/>
      <c r="H1033" s="26">
        <f t="shared" si="32"/>
        <v>0</v>
      </c>
      <c r="I1033" s="11">
        <f t="shared" si="33"/>
        <v>0</v>
      </c>
    </row>
    <row r="1034" spans="1:9" x14ac:dyDescent="0.25">
      <c r="A1034" s="132">
        <v>15180549</v>
      </c>
      <c r="B1034" s="135" t="s">
        <v>355</v>
      </c>
      <c r="C1034" s="135" t="s">
        <v>2731</v>
      </c>
      <c r="D1034" s="10">
        <v>1</v>
      </c>
      <c r="E1034" s="10"/>
      <c r="F1034" s="9">
        <v>0</v>
      </c>
      <c r="G1034" s="9"/>
      <c r="H1034" s="26">
        <f t="shared" si="32"/>
        <v>0</v>
      </c>
      <c r="I1034" s="11">
        <f t="shared" si="33"/>
        <v>0</v>
      </c>
    </row>
    <row r="1035" spans="1:9" x14ac:dyDescent="0.25">
      <c r="A1035" s="132">
        <v>15180557</v>
      </c>
      <c r="B1035" s="135" t="s">
        <v>355</v>
      </c>
      <c r="C1035" s="135" t="s">
        <v>2731</v>
      </c>
      <c r="D1035" s="10">
        <v>1</v>
      </c>
      <c r="E1035" s="10"/>
      <c r="F1035" s="9">
        <v>0</v>
      </c>
      <c r="G1035" s="9"/>
      <c r="H1035" s="26">
        <f t="shared" si="32"/>
        <v>0</v>
      </c>
      <c r="I1035" s="11">
        <f t="shared" si="33"/>
        <v>0</v>
      </c>
    </row>
    <row r="1036" spans="1:9" x14ac:dyDescent="0.25">
      <c r="A1036" s="132">
        <v>15180565</v>
      </c>
      <c r="B1036" s="135" t="s">
        <v>355</v>
      </c>
      <c r="C1036" s="135" t="s">
        <v>2731</v>
      </c>
      <c r="D1036" s="10">
        <v>1</v>
      </c>
      <c r="E1036" s="10"/>
      <c r="F1036" s="9">
        <v>0</v>
      </c>
      <c r="G1036" s="9"/>
      <c r="H1036" s="26">
        <f t="shared" si="32"/>
        <v>0</v>
      </c>
      <c r="I1036" s="11">
        <f t="shared" si="33"/>
        <v>0</v>
      </c>
    </row>
    <row r="1037" spans="1:9" x14ac:dyDescent="0.25">
      <c r="A1037" s="132">
        <v>15182185</v>
      </c>
      <c r="B1037" s="135" t="s">
        <v>355</v>
      </c>
      <c r="C1037" s="135" t="s">
        <v>2731</v>
      </c>
      <c r="D1037" s="10">
        <v>1</v>
      </c>
      <c r="E1037" s="10"/>
      <c r="F1037" s="9">
        <v>0</v>
      </c>
      <c r="G1037" s="9"/>
      <c r="H1037" s="26">
        <f t="shared" si="32"/>
        <v>0</v>
      </c>
      <c r="I1037" s="11">
        <f t="shared" si="33"/>
        <v>0</v>
      </c>
    </row>
    <row r="1038" spans="1:9" x14ac:dyDescent="0.25">
      <c r="A1038" s="132">
        <v>15182193</v>
      </c>
      <c r="B1038" s="135" t="s">
        <v>355</v>
      </c>
      <c r="C1038" s="135" t="s">
        <v>2731</v>
      </c>
      <c r="D1038" s="10">
        <v>1</v>
      </c>
      <c r="E1038" s="10"/>
      <c r="F1038" s="9">
        <v>0</v>
      </c>
      <c r="G1038" s="9"/>
      <c r="H1038" s="26">
        <f t="shared" si="32"/>
        <v>0</v>
      </c>
      <c r="I1038" s="11">
        <f t="shared" si="33"/>
        <v>0</v>
      </c>
    </row>
    <row r="1039" spans="1:9" x14ac:dyDescent="0.25">
      <c r="A1039" s="132">
        <v>15182207</v>
      </c>
      <c r="B1039" s="135" t="s">
        <v>355</v>
      </c>
      <c r="C1039" s="135" t="s">
        <v>2731</v>
      </c>
      <c r="D1039" s="10">
        <v>1</v>
      </c>
      <c r="E1039" s="10"/>
      <c r="F1039" s="9">
        <v>0</v>
      </c>
      <c r="G1039" s="9"/>
      <c r="H1039" s="26">
        <f t="shared" ref="H1039:H1102" si="34">E1039/D1039</f>
        <v>0</v>
      </c>
      <c r="I1039" s="11">
        <f t="shared" ref="I1039:I1102" si="35">IFERROR(G1039/H1039,0)</f>
        <v>0</v>
      </c>
    </row>
    <row r="1040" spans="1:9" x14ac:dyDescent="0.25">
      <c r="A1040" s="132">
        <v>15188280</v>
      </c>
      <c r="B1040" s="135" t="s">
        <v>354</v>
      </c>
      <c r="C1040" s="135" t="s">
        <v>2730</v>
      </c>
      <c r="D1040" s="10">
        <v>1</v>
      </c>
      <c r="E1040" s="10"/>
      <c r="F1040" s="9">
        <v>0</v>
      </c>
      <c r="G1040" s="9"/>
      <c r="H1040" s="26">
        <f t="shared" si="34"/>
        <v>0</v>
      </c>
      <c r="I1040" s="11">
        <f t="shared" si="35"/>
        <v>0</v>
      </c>
    </row>
    <row r="1041" spans="1:9" x14ac:dyDescent="0.25">
      <c r="A1041" s="132">
        <v>15261840</v>
      </c>
      <c r="B1041" s="135" t="s">
        <v>354</v>
      </c>
      <c r="C1041" s="135" t="s">
        <v>2730</v>
      </c>
      <c r="D1041" s="10">
        <v>1</v>
      </c>
      <c r="E1041" s="10"/>
      <c r="F1041" s="9">
        <v>0</v>
      </c>
      <c r="G1041" s="9"/>
      <c r="H1041" s="26">
        <f t="shared" si="34"/>
        <v>0</v>
      </c>
      <c r="I1041" s="11">
        <f t="shared" si="35"/>
        <v>0</v>
      </c>
    </row>
    <row r="1042" spans="1:9" x14ac:dyDescent="0.25">
      <c r="A1042" s="132">
        <v>15269221</v>
      </c>
      <c r="B1042" s="135" t="s">
        <v>354</v>
      </c>
      <c r="C1042" s="135" t="s">
        <v>2730</v>
      </c>
      <c r="D1042" s="10">
        <v>1</v>
      </c>
      <c r="E1042" s="10"/>
      <c r="F1042" s="9">
        <v>0</v>
      </c>
      <c r="G1042" s="9"/>
      <c r="H1042" s="26">
        <f t="shared" si="34"/>
        <v>0</v>
      </c>
      <c r="I1042" s="11">
        <f t="shared" si="35"/>
        <v>0</v>
      </c>
    </row>
    <row r="1043" spans="1:9" x14ac:dyDescent="0.25">
      <c r="A1043" s="132">
        <v>15290468</v>
      </c>
      <c r="B1043" s="135" t="s">
        <v>358</v>
      </c>
      <c r="C1043" s="135" t="s">
        <v>2732</v>
      </c>
      <c r="D1043" s="10">
        <v>1</v>
      </c>
      <c r="E1043" s="10"/>
      <c r="F1043" s="9">
        <v>0</v>
      </c>
      <c r="G1043" s="9"/>
      <c r="H1043" s="26">
        <f t="shared" si="34"/>
        <v>0</v>
      </c>
      <c r="I1043" s="11">
        <f t="shared" si="35"/>
        <v>0</v>
      </c>
    </row>
    <row r="1044" spans="1:9" x14ac:dyDescent="0.25">
      <c r="A1044" s="132">
        <v>15294072</v>
      </c>
      <c r="B1044" s="135" t="s">
        <v>354</v>
      </c>
      <c r="C1044" s="135" t="s">
        <v>2730</v>
      </c>
      <c r="D1044" s="10">
        <v>1</v>
      </c>
      <c r="E1044" s="10"/>
      <c r="F1044" s="9">
        <v>0</v>
      </c>
      <c r="G1044" s="9"/>
      <c r="H1044" s="26">
        <f t="shared" si="34"/>
        <v>0</v>
      </c>
      <c r="I1044" s="11">
        <f t="shared" si="35"/>
        <v>0</v>
      </c>
    </row>
    <row r="1045" spans="1:9" x14ac:dyDescent="0.25">
      <c r="A1045" s="132">
        <v>15294080</v>
      </c>
      <c r="B1045" s="135" t="s">
        <v>354</v>
      </c>
      <c r="C1045" s="135" t="s">
        <v>2730</v>
      </c>
      <c r="D1045" s="10">
        <v>1</v>
      </c>
      <c r="E1045" s="10"/>
      <c r="F1045" s="9">
        <v>0</v>
      </c>
      <c r="G1045" s="9"/>
      <c r="H1045" s="26">
        <f t="shared" si="34"/>
        <v>0</v>
      </c>
      <c r="I1045" s="11">
        <f t="shared" si="35"/>
        <v>0</v>
      </c>
    </row>
    <row r="1046" spans="1:9" x14ac:dyDescent="0.25">
      <c r="A1046" s="132">
        <v>15294099</v>
      </c>
      <c r="B1046" s="135" t="s">
        <v>354</v>
      </c>
      <c r="C1046" s="135" t="s">
        <v>2730</v>
      </c>
      <c r="D1046" s="10">
        <v>1</v>
      </c>
      <c r="E1046" s="10"/>
      <c r="F1046" s="9">
        <v>0</v>
      </c>
      <c r="G1046" s="9"/>
      <c r="H1046" s="26">
        <f t="shared" si="34"/>
        <v>0</v>
      </c>
      <c r="I1046" s="11">
        <f t="shared" si="35"/>
        <v>0</v>
      </c>
    </row>
    <row r="1047" spans="1:9" x14ac:dyDescent="0.25">
      <c r="A1047" s="132">
        <v>15294102</v>
      </c>
      <c r="B1047" s="135" t="s">
        <v>354</v>
      </c>
      <c r="C1047" s="135" t="s">
        <v>2730</v>
      </c>
      <c r="D1047" s="10">
        <v>1</v>
      </c>
      <c r="E1047" s="10"/>
      <c r="F1047" s="9">
        <v>0</v>
      </c>
      <c r="G1047" s="9"/>
      <c r="H1047" s="26">
        <f t="shared" si="34"/>
        <v>0</v>
      </c>
      <c r="I1047" s="11">
        <f t="shared" si="35"/>
        <v>0</v>
      </c>
    </row>
    <row r="1048" spans="1:9" x14ac:dyDescent="0.25">
      <c r="A1048" s="132">
        <v>15298256</v>
      </c>
      <c r="B1048" s="135" t="s">
        <v>354</v>
      </c>
      <c r="C1048" s="135" t="s">
        <v>2730</v>
      </c>
      <c r="D1048" s="10">
        <v>1</v>
      </c>
      <c r="E1048" s="10"/>
      <c r="F1048" s="9">
        <v>0</v>
      </c>
      <c r="G1048" s="9"/>
      <c r="H1048" s="26">
        <f t="shared" si="34"/>
        <v>0</v>
      </c>
      <c r="I1048" s="11">
        <f t="shared" si="35"/>
        <v>0</v>
      </c>
    </row>
    <row r="1049" spans="1:9" x14ac:dyDescent="0.25">
      <c r="A1049" s="132">
        <v>15306941</v>
      </c>
      <c r="B1049" s="135" t="s">
        <v>354</v>
      </c>
      <c r="C1049" s="135" t="s">
        <v>2730</v>
      </c>
      <c r="D1049" s="10">
        <v>1</v>
      </c>
      <c r="E1049" s="10"/>
      <c r="F1049" s="9">
        <v>0</v>
      </c>
      <c r="G1049" s="9"/>
      <c r="H1049" s="26">
        <f t="shared" si="34"/>
        <v>0</v>
      </c>
      <c r="I1049" s="11">
        <f t="shared" si="35"/>
        <v>0</v>
      </c>
    </row>
    <row r="1050" spans="1:9" x14ac:dyDescent="0.25">
      <c r="A1050" s="132">
        <v>15306976</v>
      </c>
      <c r="B1050" s="135" t="s">
        <v>354</v>
      </c>
      <c r="C1050" s="135" t="s">
        <v>2730</v>
      </c>
      <c r="D1050" s="10">
        <v>1</v>
      </c>
      <c r="E1050" s="10"/>
      <c r="F1050" s="9">
        <v>0</v>
      </c>
      <c r="G1050" s="9"/>
      <c r="H1050" s="26">
        <f t="shared" si="34"/>
        <v>0</v>
      </c>
      <c r="I1050" s="11">
        <f t="shared" si="35"/>
        <v>0</v>
      </c>
    </row>
    <row r="1051" spans="1:9" x14ac:dyDescent="0.25">
      <c r="A1051" s="132">
        <v>15306984</v>
      </c>
      <c r="B1051" s="135" t="s">
        <v>354</v>
      </c>
      <c r="C1051" s="135" t="s">
        <v>2730</v>
      </c>
      <c r="D1051" s="10">
        <v>1</v>
      </c>
      <c r="E1051" s="10"/>
      <c r="F1051" s="9">
        <v>0</v>
      </c>
      <c r="G1051" s="9"/>
      <c r="H1051" s="26">
        <f t="shared" si="34"/>
        <v>0</v>
      </c>
      <c r="I1051" s="11">
        <f t="shared" si="35"/>
        <v>0</v>
      </c>
    </row>
    <row r="1052" spans="1:9" x14ac:dyDescent="0.25">
      <c r="A1052" s="132">
        <v>15306992</v>
      </c>
      <c r="B1052" s="135" t="s">
        <v>354</v>
      </c>
      <c r="C1052" s="135" t="s">
        <v>2730</v>
      </c>
      <c r="D1052" s="10">
        <v>1</v>
      </c>
      <c r="E1052" s="10"/>
      <c r="F1052" s="9">
        <v>0</v>
      </c>
      <c r="G1052" s="9"/>
      <c r="H1052" s="26">
        <f t="shared" si="34"/>
        <v>0</v>
      </c>
      <c r="I1052" s="11">
        <f t="shared" si="35"/>
        <v>0</v>
      </c>
    </row>
    <row r="1053" spans="1:9" x14ac:dyDescent="0.25">
      <c r="A1053" s="132">
        <v>15316122</v>
      </c>
      <c r="B1053" s="135" t="s">
        <v>354</v>
      </c>
      <c r="C1053" s="135" t="s">
        <v>2730</v>
      </c>
      <c r="D1053" s="10">
        <v>1</v>
      </c>
      <c r="E1053" s="10"/>
      <c r="F1053" s="9">
        <v>0</v>
      </c>
      <c r="G1053" s="9"/>
      <c r="H1053" s="26">
        <f t="shared" si="34"/>
        <v>0</v>
      </c>
      <c r="I1053" s="11">
        <f t="shared" si="35"/>
        <v>0</v>
      </c>
    </row>
    <row r="1054" spans="1:9" x14ac:dyDescent="0.25">
      <c r="A1054" s="132">
        <v>15409198</v>
      </c>
      <c r="B1054" s="135" t="s">
        <v>355</v>
      </c>
      <c r="C1054" s="135" t="s">
        <v>2731</v>
      </c>
      <c r="D1054" s="10">
        <v>1</v>
      </c>
      <c r="E1054" s="10"/>
      <c r="F1054" s="9">
        <v>0</v>
      </c>
      <c r="G1054" s="9"/>
      <c r="H1054" s="26">
        <f t="shared" si="34"/>
        <v>0</v>
      </c>
      <c r="I1054" s="11">
        <f t="shared" si="35"/>
        <v>0</v>
      </c>
    </row>
    <row r="1055" spans="1:9" x14ac:dyDescent="0.25">
      <c r="A1055" s="132">
        <v>15571009</v>
      </c>
      <c r="B1055" s="135" t="s">
        <v>359</v>
      </c>
      <c r="C1055" s="135" t="s">
        <v>360</v>
      </c>
      <c r="D1055" s="10">
        <v>1</v>
      </c>
      <c r="E1055" s="10"/>
      <c r="F1055" s="9">
        <v>0</v>
      </c>
      <c r="G1055" s="9"/>
      <c r="H1055" s="26">
        <f t="shared" si="34"/>
        <v>0</v>
      </c>
      <c r="I1055" s="11">
        <f t="shared" si="35"/>
        <v>0</v>
      </c>
    </row>
    <row r="1056" spans="1:9" x14ac:dyDescent="0.25">
      <c r="A1056" s="132">
        <v>15571017</v>
      </c>
      <c r="B1056" s="135" t="s">
        <v>359</v>
      </c>
      <c r="C1056" s="135" t="s">
        <v>360</v>
      </c>
      <c r="D1056" s="10">
        <v>1</v>
      </c>
      <c r="E1056" s="10"/>
      <c r="F1056" s="9">
        <v>0</v>
      </c>
      <c r="G1056" s="9"/>
      <c r="H1056" s="26">
        <f t="shared" si="34"/>
        <v>0</v>
      </c>
      <c r="I1056" s="11">
        <f t="shared" si="35"/>
        <v>0</v>
      </c>
    </row>
    <row r="1057" spans="1:9" x14ac:dyDescent="0.25">
      <c r="A1057" s="132">
        <v>15797279</v>
      </c>
      <c r="B1057" s="135" t="s">
        <v>354</v>
      </c>
      <c r="C1057" s="135" t="s">
        <v>2730</v>
      </c>
      <c r="D1057" s="10">
        <v>1</v>
      </c>
      <c r="E1057" s="10"/>
      <c r="F1057" s="9">
        <v>0</v>
      </c>
      <c r="G1057" s="9"/>
      <c r="H1057" s="26">
        <f t="shared" si="34"/>
        <v>0</v>
      </c>
      <c r="I1057" s="11">
        <f t="shared" si="35"/>
        <v>0</v>
      </c>
    </row>
    <row r="1058" spans="1:9" x14ac:dyDescent="0.25">
      <c r="A1058" s="132">
        <v>15822737</v>
      </c>
      <c r="B1058" s="135" t="s">
        <v>354</v>
      </c>
      <c r="C1058" s="135" t="s">
        <v>2730</v>
      </c>
      <c r="D1058" s="10">
        <v>1</v>
      </c>
      <c r="E1058" s="10"/>
      <c r="F1058" s="9">
        <v>0</v>
      </c>
      <c r="G1058" s="9"/>
      <c r="H1058" s="26">
        <f t="shared" si="34"/>
        <v>0</v>
      </c>
      <c r="I1058" s="11">
        <f t="shared" si="35"/>
        <v>0</v>
      </c>
    </row>
    <row r="1059" spans="1:9" x14ac:dyDescent="0.25">
      <c r="A1059" s="132">
        <v>15834409</v>
      </c>
      <c r="B1059" s="135" t="s">
        <v>352</v>
      </c>
      <c r="C1059" s="135" t="s">
        <v>353</v>
      </c>
      <c r="D1059" s="10">
        <v>1</v>
      </c>
      <c r="E1059" s="10"/>
      <c r="F1059" s="9">
        <v>0</v>
      </c>
      <c r="G1059" s="9"/>
      <c r="H1059" s="26">
        <f t="shared" si="34"/>
        <v>0</v>
      </c>
      <c r="I1059" s="11">
        <f t="shared" si="35"/>
        <v>0</v>
      </c>
    </row>
    <row r="1060" spans="1:9" x14ac:dyDescent="0.25">
      <c r="A1060" s="132">
        <v>15858693</v>
      </c>
      <c r="B1060" s="135" t="s">
        <v>356</v>
      </c>
      <c r="C1060" s="135" t="s">
        <v>357</v>
      </c>
      <c r="D1060" s="10">
        <v>1</v>
      </c>
      <c r="E1060" s="10"/>
      <c r="F1060" s="9">
        <v>0</v>
      </c>
      <c r="G1060" s="9"/>
      <c r="H1060" s="26">
        <f t="shared" si="34"/>
        <v>0</v>
      </c>
      <c r="I1060" s="11">
        <f t="shared" si="35"/>
        <v>0</v>
      </c>
    </row>
    <row r="1061" spans="1:9" x14ac:dyDescent="0.25">
      <c r="A1061" s="132">
        <v>15858707</v>
      </c>
      <c r="B1061" s="135" t="s">
        <v>356</v>
      </c>
      <c r="C1061" s="135" t="s">
        <v>357</v>
      </c>
      <c r="D1061" s="10">
        <v>1</v>
      </c>
      <c r="E1061" s="10"/>
      <c r="F1061" s="9">
        <v>0</v>
      </c>
      <c r="G1061" s="9"/>
      <c r="H1061" s="26">
        <f t="shared" si="34"/>
        <v>0</v>
      </c>
      <c r="I1061" s="11">
        <f t="shared" si="35"/>
        <v>0</v>
      </c>
    </row>
    <row r="1062" spans="1:9" x14ac:dyDescent="0.25">
      <c r="A1062" s="132">
        <v>16015649</v>
      </c>
      <c r="B1062" s="135" t="s">
        <v>356</v>
      </c>
      <c r="C1062" s="135" t="s">
        <v>357</v>
      </c>
      <c r="D1062" s="10">
        <v>1</v>
      </c>
      <c r="E1062" s="10"/>
      <c r="F1062" s="9">
        <v>0</v>
      </c>
      <c r="G1062" s="9"/>
      <c r="H1062" s="26">
        <f t="shared" si="34"/>
        <v>0</v>
      </c>
      <c r="I1062" s="11">
        <f t="shared" si="35"/>
        <v>0</v>
      </c>
    </row>
    <row r="1063" spans="1:9" x14ac:dyDescent="0.25">
      <c r="A1063" s="132">
        <v>16027213</v>
      </c>
      <c r="B1063" s="135" t="s">
        <v>355</v>
      </c>
      <c r="C1063" s="135" t="s">
        <v>2731</v>
      </c>
      <c r="D1063" s="10">
        <v>1</v>
      </c>
      <c r="E1063" s="10"/>
      <c r="F1063" s="9">
        <v>0</v>
      </c>
      <c r="G1063" s="9"/>
      <c r="H1063" s="26">
        <f t="shared" si="34"/>
        <v>0</v>
      </c>
      <c r="I1063" s="11">
        <f t="shared" si="35"/>
        <v>0</v>
      </c>
    </row>
    <row r="1064" spans="1:9" x14ac:dyDescent="0.25">
      <c r="A1064" s="132">
        <v>16027221</v>
      </c>
      <c r="B1064" s="135" t="s">
        <v>355</v>
      </c>
      <c r="C1064" s="135" t="s">
        <v>2731</v>
      </c>
      <c r="D1064" s="10">
        <v>1</v>
      </c>
      <c r="E1064" s="10"/>
      <c r="F1064" s="9">
        <v>0</v>
      </c>
      <c r="G1064" s="9"/>
      <c r="H1064" s="26">
        <f t="shared" si="34"/>
        <v>0</v>
      </c>
      <c r="I1064" s="11">
        <f t="shared" si="35"/>
        <v>0</v>
      </c>
    </row>
    <row r="1065" spans="1:9" x14ac:dyDescent="0.25">
      <c r="A1065" s="132">
        <v>16027248</v>
      </c>
      <c r="B1065" s="135" t="s">
        <v>355</v>
      </c>
      <c r="C1065" s="135" t="s">
        <v>2731</v>
      </c>
      <c r="D1065" s="10">
        <v>1</v>
      </c>
      <c r="E1065" s="10"/>
      <c r="F1065" s="9">
        <v>0</v>
      </c>
      <c r="G1065" s="9"/>
      <c r="H1065" s="26">
        <f t="shared" si="34"/>
        <v>0</v>
      </c>
      <c r="I1065" s="11">
        <f t="shared" si="35"/>
        <v>0</v>
      </c>
    </row>
    <row r="1066" spans="1:9" x14ac:dyDescent="0.25">
      <c r="A1066" s="132">
        <v>16027256</v>
      </c>
      <c r="B1066" s="135" t="s">
        <v>355</v>
      </c>
      <c r="C1066" s="135" t="s">
        <v>2731</v>
      </c>
      <c r="D1066" s="10">
        <v>1</v>
      </c>
      <c r="E1066" s="10"/>
      <c r="F1066" s="9">
        <v>0</v>
      </c>
      <c r="G1066" s="9"/>
      <c r="H1066" s="26">
        <f t="shared" si="34"/>
        <v>0</v>
      </c>
      <c r="I1066" s="11">
        <f t="shared" si="35"/>
        <v>0</v>
      </c>
    </row>
    <row r="1067" spans="1:9" x14ac:dyDescent="0.25">
      <c r="A1067" s="132">
        <v>16071301</v>
      </c>
      <c r="B1067" s="135" t="s">
        <v>356</v>
      </c>
      <c r="C1067" s="135" t="s">
        <v>357</v>
      </c>
      <c r="D1067" s="10">
        <v>1</v>
      </c>
      <c r="E1067" s="10"/>
      <c r="F1067" s="9">
        <v>0</v>
      </c>
      <c r="G1067" s="9"/>
      <c r="H1067" s="26">
        <f t="shared" si="34"/>
        <v>0</v>
      </c>
      <c r="I1067" s="11">
        <f t="shared" si="35"/>
        <v>0</v>
      </c>
    </row>
    <row r="1068" spans="1:9" x14ac:dyDescent="0.25">
      <c r="A1068" s="132">
        <v>16079612</v>
      </c>
      <c r="B1068" s="135" t="s">
        <v>361</v>
      </c>
      <c r="C1068" s="135" t="s">
        <v>362</v>
      </c>
      <c r="D1068" s="10">
        <v>5</v>
      </c>
      <c r="E1068" s="10"/>
      <c r="F1068" s="9">
        <v>0</v>
      </c>
      <c r="G1068" s="9"/>
      <c r="H1068" s="26">
        <f t="shared" si="34"/>
        <v>0</v>
      </c>
      <c r="I1068" s="11">
        <f t="shared" si="35"/>
        <v>0</v>
      </c>
    </row>
    <row r="1069" spans="1:9" x14ac:dyDescent="0.25">
      <c r="A1069" s="132">
        <v>16187245</v>
      </c>
      <c r="B1069" s="135" t="s">
        <v>355</v>
      </c>
      <c r="C1069" s="135" t="s">
        <v>2731</v>
      </c>
      <c r="D1069" s="10">
        <v>1</v>
      </c>
      <c r="E1069" s="10"/>
      <c r="F1069" s="9">
        <v>0</v>
      </c>
      <c r="G1069" s="9"/>
      <c r="H1069" s="26">
        <f t="shared" si="34"/>
        <v>0</v>
      </c>
      <c r="I1069" s="11">
        <f t="shared" si="35"/>
        <v>0</v>
      </c>
    </row>
    <row r="1070" spans="1:9" x14ac:dyDescent="0.25">
      <c r="A1070" s="132">
        <v>16187253</v>
      </c>
      <c r="B1070" s="135" t="s">
        <v>355</v>
      </c>
      <c r="C1070" s="135" t="s">
        <v>2731</v>
      </c>
      <c r="D1070" s="10">
        <v>1</v>
      </c>
      <c r="E1070" s="10"/>
      <c r="F1070" s="9">
        <v>0</v>
      </c>
      <c r="G1070" s="9"/>
      <c r="H1070" s="26">
        <f t="shared" si="34"/>
        <v>0</v>
      </c>
      <c r="I1070" s="11">
        <f t="shared" si="35"/>
        <v>0</v>
      </c>
    </row>
    <row r="1071" spans="1:9" x14ac:dyDescent="0.25">
      <c r="A1071" s="132">
        <v>16187261</v>
      </c>
      <c r="B1071" s="135" t="s">
        <v>355</v>
      </c>
      <c r="C1071" s="135" t="s">
        <v>2731</v>
      </c>
      <c r="D1071" s="10">
        <v>1</v>
      </c>
      <c r="E1071" s="10"/>
      <c r="F1071" s="9">
        <v>0</v>
      </c>
      <c r="G1071" s="9"/>
      <c r="H1071" s="26">
        <f t="shared" si="34"/>
        <v>0</v>
      </c>
      <c r="I1071" s="11">
        <f t="shared" si="35"/>
        <v>0</v>
      </c>
    </row>
    <row r="1072" spans="1:9" x14ac:dyDescent="0.25">
      <c r="A1072" s="132">
        <v>16260988</v>
      </c>
      <c r="B1072" s="135" t="s">
        <v>355</v>
      </c>
      <c r="C1072" s="135" t="s">
        <v>2731</v>
      </c>
      <c r="D1072" s="10">
        <v>1</v>
      </c>
      <c r="E1072" s="10"/>
      <c r="F1072" s="9">
        <v>0</v>
      </c>
      <c r="G1072" s="9"/>
      <c r="H1072" s="26">
        <f t="shared" si="34"/>
        <v>0</v>
      </c>
      <c r="I1072" s="11">
        <f t="shared" si="35"/>
        <v>0</v>
      </c>
    </row>
    <row r="1073" spans="1:9" x14ac:dyDescent="0.25">
      <c r="A1073" s="132">
        <v>16260996</v>
      </c>
      <c r="B1073" s="135" t="s">
        <v>355</v>
      </c>
      <c r="C1073" s="135" t="s">
        <v>2731</v>
      </c>
      <c r="D1073" s="10">
        <v>1</v>
      </c>
      <c r="E1073" s="10"/>
      <c r="F1073" s="9">
        <v>0</v>
      </c>
      <c r="G1073" s="9"/>
      <c r="H1073" s="26">
        <f t="shared" si="34"/>
        <v>0</v>
      </c>
      <c r="I1073" s="11">
        <f t="shared" si="35"/>
        <v>0</v>
      </c>
    </row>
    <row r="1074" spans="1:9" x14ac:dyDescent="0.25">
      <c r="A1074" s="132">
        <v>16261003</v>
      </c>
      <c r="B1074" s="135" t="s">
        <v>355</v>
      </c>
      <c r="C1074" s="135" t="s">
        <v>2731</v>
      </c>
      <c r="D1074" s="10">
        <v>1</v>
      </c>
      <c r="E1074" s="10"/>
      <c r="F1074" s="9">
        <v>0</v>
      </c>
      <c r="G1074" s="9"/>
      <c r="H1074" s="26">
        <f t="shared" si="34"/>
        <v>0</v>
      </c>
      <c r="I1074" s="11">
        <f t="shared" si="35"/>
        <v>0</v>
      </c>
    </row>
    <row r="1075" spans="1:9" x14ac:dyDescent="0.25">
      <c r="A1075" s="132">
        <v>16271750</v>
      </c>
      <c r="B1075" s="135" t="s">
        <v>361</v>
      </c>
      <c r="C1075" s="135" t="s">
        <v>362</v>
      </c>
      <c r="D1075" s="10">
        <v>5</v>
      </c>
      <c r="E1075" s="10"/>
      <c r="F1075" s="9">
        <v>0</v>
      </c>
      <c r="G1075" s="9"/>
      <c r="H1075" s="26">
        <f t="shared" si="34"/>
        <v>0</v>
      </c>
      <c r="I1075" s="11">
        <f t="shared" si="35"/>
        <v>0</v>
      </c>
    </row>
    <row r="1076" spans="1:9" x14ac:dyDescent="0.25">
      <c r="A1076" s="132">
        <v>16522788</v>
      </c>
      <c r="B1076" s="135" t="s">
        <v>358</v>
      </c>
      <c r="C1076" s="135" t="s">
        <v>2732</v>
      </c>
      <c r="D1076" s="10">
        <v>1</v>
      </c>
      <c r="E1076" s="10"/>
      <c r="F1076" s="9">
        <v>0</v>
      </c>
      <c r="G1076" s="9"/>
      <c r="H1076" s="26">
        <f t="shared" si="34"/>
        <v>0</v>
      </c>
      <c r="I1076" s="11">
        <f t="shared" si="35"/>
        <v>0</v>
      </c>
    </row>
    <row r="1077" spans="1:9" x14ac:dyDescent="0.25">
      <c r="A1077" s="132">
        <v>16522818</v>
      </c>
      <c r="B1077" s="135" t="s">
        <v>358</v>
      </c>
      <c r="C1077" s="135" t="s">
        <v>2732</v>
      </c>
      <c r="D1077" s="10">
        <v>1</v>
      </c>
      <c r="E1077" s="10"/>
      <c r="F1077" s="9">
        <v>0</v>
      </c>
      <c r="G1077" s="9"/>
      <c r="H1077" s="26">
        <f t="shared" si="34"/>
        <v>0</v>
      </c>
      <c r="I1077" s="11">
        <f t="shared" si="35"/>
        <v>0</v>
      </c>
    </row>
    <row r="1078" spans="1:9" x14ac:dyDescent="0.25">
      <c r="A1078" s="132">
        <v>16522826</v>
      </c>
      <c r="B1078" s="135" t="s">
        <v>358</v>
      </c>
      <c r="C1078" s="135" t="s">
        <v>2732</v>
      </c>
      <c r="D1078" s="10">
        <v>1</v>
      </c>
      <c r="E1078" s="10"/>
      <c r="F1078" s="9">
        <v>0</v>
      </c>
      <c r="G1078" s="9"/>
      <c r="H1078" s="26">
        <f t="shared" si="34"/>
        <v>0</v>
      </c>
      <c r="I1078" s="11">
        <f t="shared" si="35"/>
        <v>0</v>
      </c>
    </row>
    <row r="1079" spans="1:9" x14ac:dyDescent="0.25">
      <c r="A1079" s="132">
        <v>16595777</v>
      </c>
      <c r="B1079" s="135" t="s">
        <v>363</v>
      </c>
      <c r="C1079" s="135" t="s">
        <v>2733</v>
      </c>
      <c r="D1079" s="10">
        <v>1</v>
      </c>
      <c r="E1079" s="10"/>
      <c r="F1079" s="9">
        <v>0</v>
      </c>
      <c r="G1079" s="9"/>
      <c r="H1079" s="26">
        <f t="shared" si="34"/>
        <v>0</v>
      </c>
      <c r="I1079" s="11">
        <f t="shared" si="35"/>
        <v>0</v>
      </c>
    </row>
    <row r="1080" spans="1:9" x14ac:dyDescent="0.25">
      <c r="A1080" s="132">
        <v>16595785</v>
      </c>
      <c r="B1080" s="135" t="s">
        <v>363</v>
      </c>
      <c r="C1080" s="135" t="s">
        <v>2733</v>
      </c>
      <c r="D1080" s="10">
        <v>1</v>
      </c>
      <c r="E1080" s="10"/>
      <c r="F1080" s="9">
        <v>0</v>
      </c>
      <c r="G1080" s="9"/>
      <c r="H1080" s="26">
        <f t="shared" si="34"/>
        <v>0</v>
      </c>
      <c r="I1080" s="11">
        <f t="shared" si="35"/>
        <v>0</v>
      </c>
    </row>
    <row r="1081" spans="1:9" x14ac:dyDescent="0.25">
      <c r="A1081" s="132">
        <v>16595793</v>
      </c>
      <c r="B1081" s="135" t="s">
        <v>363</v>
      </c>
      <c r="C1081" s="135" t="s">
        <v>2733</v>
      </c>
      <c r="D1081" s="10">
        <v>1</v>
      </c>
      <c r="E1081" s="10"/>
      <c r="F1081" s="9">
        <v>0</v>
      </c>
      <c r="G1081" s="9"/>
      <c r="H1081" s="26">
        <f t="shared" si="34"/>
        <v>0</v>
      </c>
      <c r="I1081" s="11">
        <f t="shared" si="35"/>
        <v>0</v>
      </c>
    </row>
    <row r="1082" spans="1:9" x14ac:dyDescent="0.25">
      <c r="A1082" s="132">
        <v>16637895</v>
      </c>
      <c r="B1082" s="135" t="s">
        <v>361</v>
      </c>
      <c r="C1082" s="135" t="s">
        <v>362</v>
      </c>
      <c r="D1082" s="10">
        <v>1</v>
      </c>
      <c r="E1082" s="10"/>
      <c r="F1082" s="9">
        <v>0</v>
      </c>
      <c r="G1082" s="9"/>
      <c r="H1082" s="26">
        <f t="shared" si="34"/>
        <v>0</v>
      </c>
      <c r="I1082" s="11">
        <f t="shared" si="35"/>
        <v>0</v>
      </c>
    </row>
    <row r="1083" spans="1:9" x14ac:dyDescent="0.25">
      <c r="A1083" s="132">
        <v>16637909</v>
      </c>
      <c r="B1083" s="135" t="s">
        <v>361</v>
      </c>
      <c r="C1083" s="135" t="s">
        <v>362</v>
      </c>
      <c r="D1083" s="10">
        <v>1</v>
      </c>
      <c r="E1083" s="10"/>
      <c r="F1083" s="9">
        <v>0</v>
      </c>
      <c r="G1083" s="9"/>
      <c r="H1083" s="26">
        <f t="shared" si="34"/>
        <v>0</v>
      </c>
      <c r="I1083" s="11">
        <f t="shared" si="35"/>
        <v>0</v>
      </c>
    </row>
    <row r="1084" spans="1:9" x14ac:dyDescent="0.25">
      <c r="A1084" s="132">
        <v>13842900</v>
      </c>
      <c r="B1084" s="135" t="s">
        <v>364</v>
      </c>
      <c r="C1084" s="135" t="s">
        <v>365</v>
      </c>
      <c r="D1084" s="10">
        <v>1</v>
      </c>
      <c r="E1084" s="10"/>
      <c r="F1084" s="9">
        <v>0</v>
      </c>
      <c r="G1084" s="9"/>
      <c r="H1084" s="26">
        <f t="shared" si="34"/>
        <v>0</v>
      </c>
      <c r="I1084" s="11">
        <f t="shared" si="35"/>
        <v>0</v>
      </c>
    </row>
    <row r="1085" spans="1:9" x14ac:dyDescent="0.25">
      <c r="A1085" s="132">
        <v>13842919</v>
      </c>
      <c r="B1085" s="135" t="s">
        <v>364</v>
      </c>
      <c r="C1085" s="135" t="s">
        <v>365</v>
      </c>
      <c r="D1085" s="10">
        <v>1</v>
      </c>
      <c r="E1085" s="10"/>
      <c r="F1085" s="9">
        <v>0</v>
      </c>
      <c r="G1085" s="9"/>
      <c r="H1085" s="26">
        <f t="shared" si="34"/>
        <v>0</v>
      </c>
      <c r="I1085" s="11">
        <f t="shared" si="35"/>
        <v>0</v>
      </c>
    </row>
    <row r="1086" spans="1:9" x14ac:dyDescent="0.25">
      <c r="A1086" s="132">
        <v>13842927</v>
      </c>
      <c r="B1086" s="135" t="s">
        <v>364</v>
      </c>
      <c r="C1086" s="135" t="s">
        <v>365</v>
      </c>
      <c r="D1086" s="10">
        <v>1</v>
      </c>
      <c r="E1086" s="10"/>
      <c r="F1086" s="9">
        <v>0</v>
      </c>
      <c r="G1086" s="9"/>
      <c r="H1086" s="26">
        <f t="shared" si="34"/>
        <v>0</v>
      </c>
      <c r="I1086" s="11">
        <f t="shared" si="35"/>
        <v>0</v>
      </c>
    </row>
    <row r="1087" spans="1:9" x14ac:dyDescent="0.25">
      <c r="A1087" s="132">
        <v>14286998</v>
      </c>
      <c r="B1087" s="135" t="s">
        <v>364</v>
      </c>
      <c r="C1087" s="135" t="s">
        <v>365</v>
      </c>
      <c r="D1087" s="10">
        <v>1</v>
      </c>
      <c r="E1087" s="10"/>
      <c r="F1087" s="9">
        <v>0</v>
      </c>
      <c r="G1087" s="9"/>
      <c r="H1087" s="26">
        <f t="shared" si="34"/>
        <v>0</v>
      </c>
      <c r="I1087" s="11">
        <f t="shared" si="35"/>
        <v>0</v>
      </c>
    </row>
    <row r="1088" spans="1:9" x14ac:dyDescent="0.25">
      <c r="A1088" s="132">
        <v>14287005</v>
      </c>
      <c r="B1088" s="135" t="s">
        <v>364</v>
      </c>
      <c r="C1088" s="135" t="s">
        <v>365</v>
      </c>
      <c r="D1088" s="10">
        <v>1</v>
      </c>
      <c r="E1088" s="10"/>
      <c r="F1088" s="9">
        <v>0</v>
      </c>
      <c r="G1088" s="9"/>
      <c r="H1088" s="26">
        <f t="shared" si="34"/>
        <v>0</v>
      </c>
      <c r="I1088" s="11">
        <f t="shared" si="35"/>
        <v>0</v>
      </c>
    </row>
    <row r="1089" spans="1:9" x14ac:dyDescent="0.25">
      <c r="A1089" s="132">
        <v>14287013</v>
      </c>
      <c r="B1089" s="135" t="s">
        <v>364</v>
      </c>
      <c r="C1089" s="135" t="s">
        <v>365</v>
      </c>
      <c r="D1089" s="10">
        <v>1</v>
      </c>
      <c r="E1089" s="10"/>
      <c r="F1089" s="9">
        <v>0</v>
      </c>
      <c r="G1089" s="9"/>
      <c r="H1089" s="26">
        <f t="shared" si="34"/>
        <v>0</v>
      </c>
      <c r="I1089" s="11">
        <f t="shared" si="35"/>
        <v>0</v>
      </c>
    </row>
    <row r="1090" spans="1:9" x14ac:dyDescent="0.25">
      <c r="A1090" s="132">
        <v>14607557</v>
      </c>
      <c r="B1090" s="135" t="s">
        <v>364</v>
      </c>
      <c r="C1090" s="135" t="s">
        <v>365</v>
      </c>
      <c r="D1090" s="10">
        <v>1</v>
      </c>
      <c r="E1090" s="10"/>
      <c r="F1090" s="9">
        <v>0</v>
      </c>
      <c r="G1090" s="9"/>
      <c r="H1090" s="26">
        <f t="shared" si="34"/>
        <v>0</v>
      </c>
      <c r="I1090" s="11">
        <f t="shared" si="35"/>
        <v>0</v>
      </c>
    </row>
    <row r="1091" spans="1:9" x14ac:dyDescent="0.25">
      <c r="A1091" s="132">
        <v>14607573</v>
      </c>
      <c r="B1091" s="135" t="s">
        <v>364</v>
      </c>
      <c r="C1091" s="135" t="s">
        <v>365</v>
      </c>
      <c r="D1091" s="10">
        <v>1</v>
      </c>
      <c r="E1091" s="10"/>
      <c r="F1091" s="9">
        <v>0</v>
      </c>
      <c r="G1091" s="9"/>
      <c r="H1091" s="26">
        <f t="shared" si="34"/>
        <v>0</v>
      </c>
      <c r="I1091" s="11">
        <f t="shared" si="35"/>
        <v>0</v>
      </c>
    </row>
    <row r="1092" spans="1:9" x14ac:dyDescent="0.25">
      <c r="A1092" s="132">
        <v>14670879</v>
      </c>
      <c r="B1092" s="135" t="s">
        <v>364</v>
      </c>
      <c r="C1092" s="135" t="s">
        <v>365</v>
      </c>
      <c r="D1092" s="10">
        <v>1</v>
      </c>
      <c r="E1092" s="10"/>
      <c r="F1092" s="9">
        <v>0</v>
      </c>
      <c r="G1092" s="9"/>
      <c r="H1092" s="26">
        <f t="shared" si="34"/>
        <v>0</v>
      </c>
      <c r="I1092" s="11">
        <f t="shared" si="35"/>
        <v>0</v>
      </c>
    </row>
    <row r="1093" spans="1:9" x14ac:dyDescent="0.25">
      <c r="A1093" s="132">
        <v>14670887</v>
      </c>
      <c r="B1093" s="135" t="s">
        <v>364</v>
      </c>
      <c r="C1093" s="135" t="s">
        <v>365</v>
      </c>
      <c r="D1093" s="10">
        <v>5</v>
      </c>
      <c r="E1093" s="10"/>
      <c r="F1093" s="9">
        <v>0</v>
      </c>
      <c r="G1093" s="9"/>
      <c r="H1093" s="26">
        <f t="shared" si="34"/>
        <v>0</v>
      </c>
      <c r="I1093" s="11">
        <f t="shared" si="35"/>
        <v>0</v>
      </c>
    </row>
    <row r="1094" spans="1:9" x14ac:dyDescent="0.25">
      <c r="A1094" s="132">
        <v>14959011</v>
      </c>
      <c r="B1094" s="135" t="s">
        <v>364</v>
      </c>
      <c r="C1094" s="135" t="s">
        <v>365</v>
      </c>
      <c r="D1094" s="10">
        <v>1</v>
      </c>
      <c r="E1094" s="10"/>
      <c r="F1094" s="9">
        <v>0</v>
      </c>
      <c r="G1094" s="9"/>
      <c r="H1094" s="26">
        <f t="shared" si="34"/>
        <v>0</v>
      </c>
      <c r="I1094" s="11">
        <f t="shared" si="35"/>
        <v>0</v>
      </c>
    </row>
    <row r="1095" spans="1:9" x14ac:dyDescent="0.25">
      <c r="A1095" s="132">
        <v>14959038</v>
      </c>
      <c r="B1095" s="135" t="s">
        <v>364</v>
      </c>
      <c r="C1095" s="135" t="s">
        <v>365</v>
      </c>
      <c r="D1095" s="10">
        <v>3</v>
      </c>
      <c r="E1095" s="10"/>
      <c r="F1095" s="9">
        <v>0</v>
      </c>
      <c r="G1095" s="9"/>
      <c r="H1095" s="26">
        <f t="shared" si="34"/>
        <v>0</v>
      </c>
      <c r="I1095" s="11">
        <f t="shared" si="35"/>
        <v>0</v>
      </c>
    </row>
    <row r="1096" spans="1:9" x14ac:dyDescent="0.25">
      <c r="A1096" s="132">
        <v>15255042</v>
      </c>
      <c r="B1096" s="135" t="s">
        <v>366</v>
      </c>
      <c r="C1096" s="135" t="s">
        <v>367</v>
      </c>
      <c r="D1096" s="10">
        <v>1</v>
      </c>
      <c r="E1096" s="10"/>
      <c r="F1096" s="9">
        <v>0</v>
      </c>
      <c r="G1096" s="9"/>
      <c r="H1096" s="26">
        <f t="shared" si="34"/>
        <v>0</v>
      </c>
      <c r="I1096" s="11">
        <f t="shared" si="35"/>
        <v>0</v>
      </c>
    </row>
    <row r="1097" spans="1:9" x14ac:dyDescent="0.25">
      <c r="A1097" s="132">
        <v>15419126</v>
      </c>
      <c r="B1097" s="135" t="s">
        <v>364</v>
      </c>
      <c r="C1097" s="135" t="s">
        <v>365</v>
      </c>
      <c r="D1097" s="10">
        <v>1</v>
      </c>
      <c r="E1097" s="10"/>
      <c r="F1097" s="9">
        <v>0</v>
      </c>
      <c r="G1097" s="9"/>
      <c r="H1097" s="26">
        <f t="shared" si="34"/>
        <v>0</v>
      </c>
      <c r="I1097" s="11">
        <f t="shared" si="35"/>
        <v>0</v>
      </c>
    </row>
    <row r="1098" spans="1:9" x14ac:dyDescent="0.25">
      <c r="A1098" s="132">
        <v>15419134</v>
      </c>
      <c r="B1098" s="135" t="s">
        <v>364</v>
      </c>
      <c r="C1098" s="135" t="s">
        <v>365</v>
      </c>
      <c r="D1098" s="10">
        <v>5</v>
      </c>
      <c r="E1098" s="10"/>
      <c r="F1098" s="9">
        <v>0</v>
      </c>
      <c r="G1098" s="9"/>
      <c r="H1098" s="26">
        <f t="shared" si="34"/>
        <v>0</v>
      </c>
      <c r="I1098" s="11">
        <f t="shared" si="35"/>
        <v>0</v>
      </c>
    </row>
    <row r="1099" spans="1:9" x14ac:dyDescent="0.25">
      <c r="A1099" s="132">
        <v>15419150</v>
      </c>
      <c r="B1099" s="135" t="s">
        <v>364</v>
      </c>
      <c r="C1099" s="135" t="s">
        <v>365</v>
      </c>
      <c r="D1099" s="10">
        <v>1</v>
      </c>
      <c r="E1099" s="10"/>
      <c r="F1099" s="9">
        <v>0</v>
      </c>
      <c r="G1099" s="9"/>
      <c r="H1099" s="26">
        <f t="shared" si="34"/>
        <v>0</v>
      </c>
      <c r="I1099" s="11">
        <f t="shared" si="35"/>
        <v>0</v>
      </c>
    </row>
    <row r="1100" spans="1:9" x14ac:dyDescent="0.25">
      <c r="A1100" s="132">
        <v>15569179</v>
      </c>
      <c r="B1100" s="135" t="s">
        <v>364</v>
      </c>
      <c r="C1100" s="135" t="s">
        <v>365</v>
      </c>
      <c r="D1100" s="10">
        <v>1</v>
      </c>
      <c r="E1100" s="10"/>
      <c r="F1100" s="9">
        <v>0</v>
      </c>
      <c r="G1100" s="9"/>
      <c r="H1100" s="26">
        <f t="shared" si="34"/>
        <v>0</v>
      </c>
      <c r="I1100" s="11">
        <f t="shared" si="35"/>
        <v>0</v>
      </c>
    </row>
    <row r="1101" spans="1:9" x14ac:dyDescent="0.25">
      <c r="A1101" s="132">
        <v>15583694</v>
      </c>
      <c r="B1101" s="135" t="s">
        <v>364</v>
      </c>
      <c r="C1101" s="135" t="s">
        <v>365</v>
      </c>
      <c r="D1101" s="10">
        <v>1</v>
      </c>
      <c r="E1101" s="10"/>
      <c r="F1101" s="9">
        <v>0</v>
      </c>
      <c r="G1101" s="9"/>
      <c r="H1101" s="26">
        <f t="shared" si="34"/>
        <v>0</v>
      </c>
      <c r="I1101" s="11">
        <f t="shared" si="35"/>
        <v>0</v>
      </c>
    </row>
    <row r="1102" spans="1:9" x14ac:dyDescent="0.25">
      <c r="A1102" s="132">
        <v>15583708</v>
      </c>
      <c r="B1102" s="135" t="s">
        <v>364</v>
      </c>
      <c r="C1102" s="135" t="s">
        <v>365</v>
      </c>
      <c r="D1102" s="10">
        <v>1</v>
      </c>
      <c r="E1102" s="10"/>
      <c r="F1102" s="9">
        <v>0</v>
      </c>
      <c r="G1102" s="9"/>
      <c r="H1102" s="26">
        <f t="shared" si="34"/>
        <v>0</v>
      </c>
      <c r="I1102" s="11">
        <f t="shared" si="35"/>
        <v>0</v>
      </c>
    </row>
    <row r="1103" spans="1:9" x14ac:dyDescent="0.25">
      <c r="A1103" s="132">
        <v>15583910</v>
      </c>
      <c r="B1103" s="135" t="s">
        <v>364</v>
      </c>
      <c r="C1103" s="135" t="s">
        <v>365</v>
      </c>
      <c r="D1103" s="10">
        <v>1</v>
      </c>
      <c r="E1103" s="10"/>
      <c r="F1103" s="9">
        <v>0</v>
      </c>
      <c r="G1103" s="9"/>
      <c r="H1103" s="26">
        <f t="shared" ref="H1103:H1166" si="36">E1103/D1103</f>
        <v>0</v>
      </c>
      <c r="I1103" s="11">
        <f t="shared" ref="I1103:I1166" si="37">IFERROR(G1103/H1103,0)</f>
        <v>0</v>
      </c>
    </row>
    <row r="1104" spans="1:9" x14ac:dyDescent="0.25">
      <c r="A1104" s="132">
        <v>15583929</v>
      </c>
      <c r="B1104" s="135" t="s">
        <v>364</v>
      </c>
      <c r="C1104" s="135" t="s">
        <v>365</v>
      </c>
      <c r="D1104" s="10">
        <v>1</v>
      </c>
      <c r="E1104" s="10"/>
      <c r="F1104" s="9">
        <v>0</v>
      </c>
      <c r="G1104" s="9"/>
      <c r="H1104" s="26">
        <f t="shared" si="36"/>
        <v>0</v>
      </c>
      <c r="I1104" s="11">
        <f t="shared" si="37"/>
        <v>0</v>
      </c>
    </row>
    <row r="1105" spans="1:9" x14ac:dyDescent="0.25">
      <c r="A1105" s="132">
        <v>15625044</v>
      </c>
      <c r="B1105" s="135" t="s">
        <v>364</v>
      </c>
      <c r="C1105" s="135" t="s">
        <v>365</v>
      </c>
      <c r="D1105" s="10">
        <v>1</v>
      </c>
      <c r="E1105" s="10"/>
      <c r="F1105" s="9">
        <v>0</v>
      </c>
      <c r="G1105" s="9"/>
      <c r="H1105" s="26">
        <f t="shared" si="36"/>
        <v>0</v>
      </c>
      <c r="I1105" s="11">
        <f t="shared" si="37"/>
        <v>0</v>
      </c>
    </row>
    <row r="1106" spans="1:9" x14ac:dyDescent="0.25">
      <c r="A1106" s="132">
        <v>15625060</v>
      </c>
      <c r="B1106" s="135" t="s">
        <v>364</v>
      </c>
      <c r="C1106" s="135" t="s">
        <v>365</v>
      </c>
      <c r="D1106" s="10">
        <v>1</v>
      </c>
      <c r="E1106" s="10"/>
      <c r="F1106" s="9">
        <v>0</v>
      </c>
      <c r="G1106" s="9"/>
      <c r="H1106" s="26">
        <f t="shared" si="36"/>
        <v>0</v>
      </c>
      <c r="I1106" s="11">
        <f t="shared" si="37"/>
        <v>0</v>
      </c>
    </row>
    <row r="1107" spans="1:9" x14ac:dyDescent="0.25">
      <c r="A1107" s="132">
        <v>15625370</v>
      </c>
      <c r="B1107" s="135" t="s">
        <v>364</v>
      </c>
      <c r="C1107" s="135" t="s">
        <v>365</v>
      </c>
      <c r="D1107" s="10">
        <v>1</v>
      </c>
      <c r="E1107" s="10"/>
      <c r="F1107" s="9">
        <v>0</v>
      </c>
      <c r="G1107" s="9"/>
      <c r="H1107" s="26">
        <f t="shared" si="36"/>
        <v>0</v>
      </c>
      <c r="I1107" s="11">
        <f t="shared" si="37"/>
        <v>0</v>
      </c>
    </row>
    <row r="1108" spans="1:9" x14ac:dyDescent="0.25">
      <c r="A1108" s="132">
        <v>15990850</v>
      </c>
      <c r="B1108" s="135" t="s">
        <v>364</v>
      </c>
      <c r="C1108" s="135" t="s">
        <v>365</v>
      </c>
      <c r="D1108" s="10">
        <v>5</v>
      </c>
      <c r="E1108" s="10"/>
      <c r="F1108" s="9">
        <v>0</v>
      </c>
      <c r="G1108" s="9"/>
      <c r="H1108" s="26">
        <f t="shared" si="36"/>
        <v>0</v>
      </c>
      <c r="I1108" s="11">
        <f t="shared" si="37"/>
        <v>0</v>
      </c>
    </row>
    <row r="1109" spans="1:9" x14ac:dyDescent="0.25">
      <c r="A1109" s="132">
        <v>15990869</v>
      </c>
      <c r="B1109" s="135" t="s">
        <v>364</v>
      </c>
      <c r="C1109" s="135" t="s">
        <v>365</v>
      </c>
      <c r="D1109" s="10">
        <v>5</v>
      </c>
      <c r="E1109" s="10"/>
      <c r="F1109" s="9">
        <v>0</v>
      </c>
      <c r="G1109" s="9"/>
      <c r="H1109" s="26">
        <f t="shared" si="36"/>
        <v>0</v>
      </c>
      <c r="I1109" s="11">
        <f t="shared" si="37"/>
        <v>0</v>
      </c>
    </row>
    <row r="1110" spans="1:9" x14ac:dyDescent="0.25">
      <c r="A1110" s="132">
        <v>16004299</v>
      </c>
      <c r="B1110" s="135" t="s">
        <v>364</v>
      </c>
      <c r="C1110" s="135" t="s">
        <v>365</v>
      </c>
      <c r="D1110" s="10">
        <v>5</v>
      </c>
      <c r="E1110" s="10"/>
      <c r="F1110" s="9">
        <v>0</v>
      </c>
      <c r="G1110" s="9"/>
      <c r="H1110" s="26">
        <f t="shared" si="36"/>
        <v>0</v>
      </c>
      <c r="I1110" s="11">
        <f t="shared" si="37"/>
        <v>0</v>
      </c>
    </row>
    <row r="1111" spans="1:9" x14ac:dyDescent="0.25">
      <c r="A1111" s="132">
        <v>16021967</v>
      </c>
      <c r="B1111" s="135" t="s">
        <v>364</v>
      </c>
      <c r="C1111" s="135" t="s">
        <v>365</v>
      </c>
      <c r="D1111" s="10">
        <v>1</v>
      </c>
      <c r="E1111" s="10"/>
      <c r="F1111" s="9">
        <v>0</v>
      </c>
      <c r="G1111" s="9"/>
      <c r="H1111" s="26">
        <f t="shared" si="36"/>
        <v>0</v>
      </c>
      <c r="I1111" s="11">
        <f t="shared" si="37"/>
        <v>0</v>
      </c>
    </row>
    <row r="1112" spans="1:9" x14ac:dyDescent="0.25">
      <c r="A1112" s="132">
        <v>16411676</v>
      </c>
      <c r="B1112" s="135" t="s">
        <v>364</v>
      </c>
      <c r="C1112" s="135" t="s">
        <v>365</v>
      </c>
      <c r="D1112" s="10">
        <v>5</v>
      </c>
      <c r="E1112" s="10"/>
      <c r="F1112" s="9">
        <v>0</v>
      </c>
      <c r="G1112" s="9"/>
      <c r="H1112" s="26">
        <f t="shared" si="36"/>
        <v>0</v>
      </c>
      <c r="I1112" s="11">
        <f t="shared" si="37"/>
        <v>0</v>
      </c>
    </row>
    <row r="1113" spans="1:9" x14ac:dyDescent="0.25">
      <c r="A1113" s="132">
        <v>16546113</v>
      </c>
      <c r="B1113" s="135" t="s">
        <v>364</v>
      </c>
      <c r="C1113" s="135" t="s">
        <v>365</v>
      </c>
      <c r="D1113" s="10">
        <v>5</v>
      </c>
      <c r="E1113" s="10"/>
      <c r="F1113" s="9">
        <v>0</v>
      </c>
      <c r="G1113" s="9"/>
      <c r="H1113" s="26">
        <f t="shared" si="36"/>
        <v>0</v>
      </c>
      <c r="I1113" s="11">
        <f t="shared" si="37"/>
        <v>0</v>
      </c>
    </row>
    <row r="1114" spans="1:9" x14ac:dyDescent="0.25">
      <c r="A1114" s="132">
        <v>16546121</v>
      </c>
      <c r="B1114" s="135" t="s">
        <v>364</v>
      </c>
      <c r="C1114" s="135" t="s">
        <v>365</v>
      </c>
      <c r="D1114" s="10">
        <v>5</v>
      </c>
      <c r="E1114" s="10"/>
      <c r="F1114" s="9">
        <v>0</v>
      </c>
      <c r="G1114" s="9"/>
      <c r="H1114" s="26">
        <f t="shared" si="36"/>
        <v>0</v>
      </c>
      <c r="I1114" s="11">
        <f t="shared" si="37"/>
        <v>0</v>
      </c>
    </row>
    <row r="1115" spans="1:9" x14ac:dyDescent="0.25">
      <c r="A1115" s="132">
        <v>13965255</v>
      </c>
      <c r="B1115" s="135" t="s">
        <v>368</v>
      </c>
      <c r="C1115" s="135" t="s">
        <v>369</v>
      </c>
      <c r="D1115" s="10">
        <v>1</v>
      </c>
      <c r="E1115" s="10"/>
      <c r="F1115" s="9">
        <v>0</v>
      </c>
      <c r="G1115" s="9"/>
      <c r="H1115" s="26">
        <f t="shared" si="36"/>
        <v>0</v>
      </c>
      <c r="I1115" s="11">
        <f t="shared" si="37"/>
        <v>0</v>
      </c>
    </row>
    <row r="1116" spans="1:9" x14ac:dyDescent="0.25">
      <c r="A1116" s="132">
        <v>14134055</v>
      </c>
      <c r="B1116" s="135" t="s">
        <v>370</v>
      </c>
      <c r="C1116" s="135" t="s">
        <v>371</v>
      </c>
      <c r="D1116" s="10">
        <v>1</v>
      </c>
      <c r="E1116" s="10"/>
      <c r="F1116" s="9">
        <v>0</v>
      </c>
      <c r="G1116" s="9"/>
      <c r="H1116" s="26">
        <f t="shared" si="36"/>
        <v>0</v>
      </c>
      <c r="I1116" s="11">
        <f t="shared" si="37"/>
        <v>0</v>
      </c>
    </row>
    <row r="1117" spans="1:9" x14ac:dyDescent="0.25">
      <c r="A1117" s="132">
        <v>14167735</v>
      </c>
      <c r="B1117" s="135" t="s">
        <v>372</v>
      </c>
      <c r="C1117" s="135" t="s">
        <v>373</v>
      </c>
      <c r="D1117" s="10">
        <v>1</v>
      </c>
      <c r="E1117" s="10"/>
      <c r="F1117" s="9">
        <v>0</v>
      </c>
      <c r="G1117" s="9"/>
      <c r="H1117" s="26">
        <f t="shared" si="36"/>
        <v>0</v>
      </c>
      <c r="I1117" s="11">
        <f t="shared" si="37"/>
        <v>0</v>
      </c>
    </row>
    <row r="1118" spans="1:9" x14ac:dyDescent="0.25">
      <c r="A1118" s="132">
        <v>14167743</v>
      </c>
      <c r="B1118" s="135" t="s">
        <v>372</v>
      </c>
      <c r="C1118" s="135" t="s">
        <v>373</v>
      </c>
      <c r="D1118" s="10">
        <v>1</v>
      </c>
      <c r="E1118" s="10"/>
      <c r="F1118" s="9">
        <v>0</v>
      </c>
      <c r="G1118" s="9"/>
      <c r="H1118" s="26">
        <f t="shared" si="36"/>
        <v>0</v>
      </c>
      <c r="I1118" s="11">
        <f t="shared" si="37"/>
        <v>0</v>
      </c>
    </row>
    <row r="1119" spans="1:9" x14ac:dyDescent="0.25">
      <c r="A1119" s="132">
        <v>15087921</v>
      </c>
      <c r="B1119" s="135" t="s">
        <v>370</v>
      </c>
      <c r="C1119" s="135" t="s">
        <v>371</v>
      </c>
      <c r="D1119" s="10">
        <v>1</v>
      </c>
      <c r="E1119" s="10"/>
      <c r="F1119" s="9">
        <v>0</v>
      </c>
      <c r="G1119" s="9"/>
      <c r="H1119" s="26">
        <f t="shared" si="36"/>
        <v>0</v>
      </c>
      <c r="I1119" s="11">
        <f t="shared" si="37"/>
        <v>0</v>
      </c>
    </row>
    <row r="1120" spans="1:9" x14ac:dyDescent="0.25">
      <c r="A1120" s="132">
        <v>15202674</v>
      </c>
      <c r="B1120" s="135" t="s">
        <v>376</v>
      </c>
      <c r="C1120" s="135" t="s">
        <v>2734</v>
      </c>
      <c r="D1120" s="10">
        <v>1</v>
      </c>
      <c r="E1120" s="10"/>
      <c r="F1120" s="9">
        <v>0</v>
      </c>
      <c r="G1120" s="9"/>
      <c r="H1120" s="26">
        <f t="shared" si="36"/>
        <v>0</v>
      </c>
      <c r="I1120" s="11">
        <f t="shared" si="37"/>
        <v>0</v>
      </c>
    </row>
    <row r="1121" spans="1:9" x14ac:dyDescent="0.25">
      <c r="A1121" s="132">
        <v>15202682</v>
      </c>
      <c r="B1121" s="135" t="s">
        <v>376</v>
      </c>
      <c r="C1121" s="135" t="s">
        <v>2734</v>
      </c>
      <c r="D1121" s="10">
        <v>1</v>
      </c>
      <c r="E1121" s="10"/>
      <c r="F1121" s="9">
        <v>0</v>
      </c>
      <c r="G1121" s="9"/>
      <c r="H1121" s="26">
        <f t="shared" si="36"/>
        <v>0</v>
      </c>
      <c r="I1121" s="11">
        <f t="shared" si="37"/>
        <v>0</v>
      </c>
    </row>
    <row r="1122" spans="1:9" x14ac:dyDescent="0.25">
      <c r="A1122" s="132">
        <v>15202690</v>
      </c>
      <c r="B1122" s="135" t="s">
        <v>376</v>
      </c>
      <c r="C1122" s="135" t="s">
        <v>2734</v>
      </c>
      <c r="D1122" s="10">
        <v>1</v>
      </c>
      <c r="E1122" s="10"/>
      <c r="F1122" s="9">
        <v>0</v>
      </c>
      <c r="G1122" s="9"/>
      <c r="H1122" s="26">
        <f t="shared" si="36"/>
        <v>0</v>
      </c>
      <c r="I1122" s="11">
        <f t="shared" si="37"/>
        <v>0</v>
      </c>
    </row>
    <row r="1123" spans="1:9" x14ac:dyDescent="0.25">
      <c r="A1123" s="132">
        <v>15295818</v>
      </c>
      <c r="B1123" s="135" t="s">
        <v>374</v>
      </c>
      <c r="C1123" s="135" t="s">
        <v>375</v>
      </c>
      <c r="D1123" s="10">
        <v>1</v>
      </c>
      <c r="E1123" s="10"/>
      <c r="F1123" s="9">
        <v>0</v>
      </c>
      <c r="G1123" s="9"/>
      <c r="H1123" s="26">
        <f t="shared" si="36"/>
        <v>0</v>
      </c>
      <c r="I1123" s="11">
        <f t="shared" si="37"/>
        <v>0</v>
      </c>
    </row>
    <row r="1124" spans="1:9" x14ac:dyDescent="0.25">
      <c r="A1124" s="132">
        <v>15295826</v>
      </c>
      <c r="B1124" s="135" t="s">
        <v>374</v>
      </c>
      <c r="C1124" s="135" t="s">
        <v>375</v>
      </c>
      <c r="D1124" s="10">
        <v>1</v>
      </c>
      <c r="E1124" s="10"/>
      <c r="F1124" s="9">
        <v>0</v>
      </c>
      <c r="G1124" s="9"/>
      <c r="H1124" s="26">
        <f t="shared" si="36"/>
        <v>0</v>
      </c>
      <c r="I1124" s="11">
        <f t="shared" si="37"/>
        <v>0</v>
      </c>
    </row>
    <row r="1125" spans="1:9" x14ac:dyDescent="0.25">
      <c r="A1125" s="132">
        <v>15295834</v>
      </c>
      <c r="B1125" s="135" t="s">
        <v>374</v>
      </c>
      <c r="C1125" s="135" t="s">
        <v>375</v>
      </c>
      <c r="D1125" s="10">
        <v>1</v>
      </c>
      <c r="E1125" s="10"/>
      <c r="F1125" s="9">
        <v>0</v>
      </c>
      <c r="G1125" s="9"/>
      <c r="H1125" s="26">
        <f t="shared" si="36"/>
        <v>0</v>
      </c>
      <c r="I1125" s="11">
        <f t="shared" si="37"/>
        <v>0</v>
      </c>
    </row>
    <row r="1126" spans="1:9" x14ac:dyDescent="0.25">
      <c r="A1126" s="132">
        <v>15295842</v>
      </c>
      <c r="B1126" s="135" t="s">
        <v>374</v>
      </c>
      <c r="C1126" s="135" t="s">
        <v>375</v>
      </c>
      <c r="D1126" s="10">
        <v>1</v>
      </c>
      <c r="E1126" s="10"/>
      <c r="F1126" s="9">
        <v>0</v>
      </c>
      <c r="G1126" s="9"/>
      <c r="H1126" s="26">
        <f t="shared" si="36"/>
        <v>0</v>
      </c>
      <c r="I1126" s="11">
        <f t="shared" si="37"/>
        <v>0</v>
      </c>
    </row>
    <row r="1127" spans="1:9" x14ac:dyDescent="0.25">
      <c r="A1127" s="132">
        <v>15353397</v>
      </c>
      <c r="B1127" s="135" t="s">
        <v>372</v>
      </c>
      <c r="C1127" s="135" t="s">
        <v>373</v>
      </c>
      <c r="D1127" s="10">
        <v>1</v>
      </c>
      <c r="E1127" s="10"/>
      <c r="F1127" s="9">
        <v>0</v>
      </c>
      <c r="G1127" s="9"/>
      <c r="H1127" s="26">
        <f t="shared" si="36"/>
        <v>0</v>
      </c>
      <c r="I1127" s="11">
        <f t="shared" si="37"/>
        <v>0</v>
      </c>
    </row>
    <row r="1128" spans="1:9" x14ac:dyDescent="0.25">
      <c r="A1128" s="132">
        <v>15353400</v>
      </c>
      <c r="B1128" s="135" t="s">
        <v>372</v>
      </c>
      <c r="C1128" s="135" t="s">
        <v>373</v>
      </c>
      <c r="D1128" s="10">
        <v>1</v>
      </c>
      <c r="E1128" s="10"/>
      <c r="F1128" s="9">
        <v>0</v>
      </c>
      <c r="G1128" s="9"/>
      <c r="H1128" s="26">
        <f t="shared" si="36"/>
        <v>0</v>
      </c>
      <c r="I1128" s="11">
        <f t="shared" si="37"/>
        <v>0</v>
      </c>
    </row>
    <row r="1129" spans="1:9" x14ac:dyDescent="0.25">
      <c r="A1129" s="132">
        <v>15368548</v>
      </c>
      <c r="B1129" s="135" t="s">
        <v>368</v>
      </c>
      <c r="C1129" s="135" t="s">
        <v>369</v>
      </c>
      <c r="D1129" s="10">
        <v>1</v>
      </c>
      <c r="E1129" s="10"/>
      <c r="F1129" s="9">
        <v>0</v>
      </c>
      <c r="G1129" s="9"/>
      <c r="H1129" s="26">
        <f t="shared" si="36"/>
        <v>0</v>
      </c>
      <c r="I1129" s="11">
        <f t="shared" si="37"/>
        <v>0</v>
      </c>
    </row>
    <row r="1130" spans="1:9" x14ac:dyDescent="0.25">
      <c r="A1130" s="132">
        <v>15368556</v>
      </c>
      <c r="B1130" s="135" t="s">
        <v>368</v>
      </c>
      <c r="C1130" s="135" t="s">
        <v>369</v>
      </c>
      <c r="D1130" s="10">
        <v>1</v>
      </c>
      <c r="E1130" s="10"/>
      <c r="F1130" s="9">
        <v>0</v>
      </c>
      <c r="G1130" s="9"/>
      <c r="H1130" s="26">
        <f t="shared" si="36"/>
        <v>0</v>
      </c>
      <c r="I1130" s="11">
        <f t="shared" si="37"/>
        <v>0</v>
      </c>
    </row>
    <row r="1131" spans="1:9" x14ac:dyDescent="0.25">
      <c r="A1131" s="132">
        <v>15368564</v>
      </c>
      <c r="B1131" s="135" t="s">
        <v>368</v>
      </c>
      <c r="C1131" s="135" t="s">
        <v>369</v>
      </c>
      <c r="D1131" s="10">
        <v>1</v>
      </c>
      <c r="E1131" s="10"/>
      <c r="F1131" s="9">
        <v>0</v>
      </c>
      <c r="G1131" s="9"/>
      <c r="H1131" s="26">
        <f t="shared" si="36"/>
        <v>0</v>
      </c>
      <c r="I1131" s="11">
        <f t="shared" si="37"/>
        <v>0</v>
      </c>
    </row>
    <row r="1132" spans="1:9" x14ac:dyDescent="0.25">
      <c r="A1132" s="132">
        <v>15587762</v>
      </c>
      <c r="B1132" s="135" t="s">
        <v>368</v>
      </c>
      <c r="C1132" s="135" t="s">
        <v>369</v>
      </c>
      <c r="D1132" s="10">
        <v>1</v>
      </c>
      <c r="E1132" s="10"/>
      <c r="F1132" s="9">
        <v>0</v>
      </c>
      <c r="G1132" s="9"/>
      <c r="H1132" s="26">
        <f t="shared" si="36"/>
        <v>0</v>
      </c>
      <c r="I1132" s="11">
        <f t="shared" si="37"/>
        <v>0</v>
      </c>
    </row>
    <row r="1133" spans="1:9" x14ac:dyDescent="0.25">
      <c r="A1133" s="132">
        <v>15587770</v>
      </c>
      <c r="B1133" s="135" t="s">
        <v>368</v>
      </c>
      <c r="C1133" s="135" t="s">
        <v>369</v>
      </c>
      <c r="D1133" s="10">
        <v>1</v>
      </c>
      <c r="E1133" s="10"/>
      <c r="F1133" s="9">
        <v>0</v>
      </c>
      <c r="G1133" s="9"/>
      <c r="H1133" s="26">
        <f t="shared" si="36"/>
        <v>0</v>
      </c>
      <c r="I1133" s="11">
        <f t="shared" si="37"/>
        <v>0</v>
      </c>
    </row>
    <row r="1134" spans="1:9" x14ac:dyDescent="0.25">
      <c r="A1134" s="132">
        <v>15587789</v>
      </c>
      <c r="B1134" s="135" t="s">
        <v>368</v>
      </c>
      <c r="C1134" s="135" t="s">
        <v>369</v>
      </c>
      <c r="D1134" s="10">
        <v>1</v>
      </c>
      <c r="E1134" s="10"/>
      <c r="F1134" s="9">
        <v>0</v>
      </c>
      <c r="G1134" s="9"/>
      <c r="H1134" s="26">
        <f t="shared" si="36"/>
        <v>0</v>
      </c>
      <c r="I1134" s="11">
        <f t="shared" si="37"/>
        <v>0</v>
      </c>
    </row>
    <row r="1135" spans="1:9" x14ac:dyDescent="0.25">
      <c r="A1135" s="132">
        <v>15600203</v>
      </c>
      <c r="B1135" s="135" t="s">
        <v>368</v>
      </c>
      <c r="C1135" s="135" t="s">
        <v>369</v>
      </c>
      <c r="D1135" s="10">
        <v>1</v>
      </c>
      <c r="E1135" s="10"/>
      <c r="F1135" s="9">
        <v>0</v>
      </c>
      <c r="G1135" s="9"/>
      <c r="H1135" s="26">
        <f t="shared" si="36"/>
        <v>0</v>
      </c>
      <c r="I1135" s="11">
        <f t="shared" si="37"/>
        <v>0</v>
      </c>
    </row>
    <row r="1136" spans="1:9" x14ac:dyDescent="0.25">
      <c r="A1136" s="132">
        <v>15602427</v>
      </c>
      <c r="B1136" s="135" t="s">
        <v>377</v>
      </c>
      <c r="C1136" s="135" t="s">
        <v>378</v>
      </c>
      <c r="D1136" s="10">
        <v>1</v>
      </c>
      <c r="E1136" s="10"/>
      <c r="F1136" s="9">
        <v>0</v>
      </c>
      <c r="G1136" s="9"/>
      <c r="H1136" s="26">
        <f t="shared" si="36"/>
        <v>0</v>
      </c>
      <c r="I1136" s="11">
        <f t="shared" si="37"/>
        <v>0</v>
      </c>
    </row>
    <row r="1137" spans="1:9" x14ac:dyDescent="0.25">
      <c r="A1137" s="132">
        <v>15753948</v>
      </c>
      <c r="B1137" s="135" t="s">
        <v>368</v>
      </c>
      <c r="C1137" s="135" t="s">
        <v>369</v>
      </c>
      <c r="D1137" s="10">
        <v>1</v>
      </c>
      <c r="E1137" s="10"/>
      <c r="F1137" s="9">
        <v>0</v>
      </c>
      <c r="G1137" s="9"/>
      <c r="H1137" s="26">
        <f t="shared" si="36"/>
        <v>0</v>
      </c>
      <c r="I1137" s="11">
        <f t="shared" si="37"/>
        <v>0</v>
      </c>
    </row>
    <row r="1138" spans="1:9" x14ac:dyDescent="0.25">
      <c r="A1138" s="132">
        <v>15753956</v>
      </c>
      <c r="B1138" s="135" t="s">
        <v>368</v>
      </c>
      <c r="C1138" s="135" t="s">
        <v>369</v>
      </c>
      <c r="D1138" s="10">
        <v>1</v>
      </c>
      <c r="E1138" s="10"/>
      <c r="F1138" s="9">
        <v>0</v>
      </c>
      <c r="G1138" s="9"/>
      <c r="H1138" s="26">
        <f t="shared" si="36"/>
        <v>0</v>
      </c>
      <c r="I1138" s="11">
        <f t="shared" si="37"/>
        <v>0</v>
      </c>
    </row>
    <row r="1139" spans="1:9" x14ac:dyDescent="0.25">
      <c r="A1139" s="132">
        <v>15753972</v>
      </c>
      <c r="B1139" s="135" t="s">
        <v>368</v>
      </c>
      <c r="C1139" s="135" t="s">
        <v>369</v>
      </c>
      <c r="D1139" s="10">
        <v>1</v>
      </c>
      <c r="E1139" s="10"/>
      <c r="F1139" s="9">
        <v>0</v>
      </c>
      <c r="G1139" s="9"/>
      <c r="H1139" s="26">
        <f t="shared" si="36"/>
        <v>0</v>
      </c>
      <c r="I1139" s="11">
        <f t="shared" si="37"/>
        <v>0</v>
      </c>
    </row>
    <row r="1140" spans="1:9" x14ac:dyDescent="0.25">
      <c r="A1140" s="132">
        <v>15902064</v>
      </c>
      <c r="B1140" s="135" t="s">
        <v>368</v>
      </c>
      <c r="C1140" s="135" t="s">
        <v>369</v>
      </c>
      <c r="D1140" s="10">
        <v>1</v>
      </c>
      <c r="E1140" s="10"/>
      <c r="F1140" s="9">
        <v>0</v>
      </c>
      <c r="G1140" s="9"/>
      <c r="H1140" s="26">
        <f t="shared" si="36"/>
        <v>0</v>
      </c>
      <c r="I1140" s="11">
        <f t="shared" si="37"/>
        <v>0</v>
      </c>
    </row>
    <row r="1141" spans="1:9" x14ac:dyDescent="0.25">
      <c r="A1141" s="132">
        <v>15922286</v>
      </c>
      <c r="B1141" s="135" t="s">
        <v>374</v>
      </c>
      <c r="C1141" s="135" t="s">
        <v>375</v>
      </c>
      <c r="D1141" s="10">
        <v>1</v>
      </c>
      <c r="E1141" s="10"/>
      <c r="F1141" s="9">
        <v>0</v>
      </c>
      <c r="G1141" s="9"/>
      <c r="H1141" s="26">
        <f t="shared" si="36"/>
        <v>0</v>
      </c>
      <c r="I1141" s="11">
        <f t="shared" si="37"/>
        <v>0</v>
      </c>
    </row>
    <row r="1142" spans="1:9" x14ac:dyDescent="0.25">
      <c r="A1142" s="132">
        <v>15986063</v>
      </c>
      <c r="B1142" s="135" t="s">
        <v>368</v>
      </c>
      <c r="C1142" s="135" t="s">
        <v>369</v>
      </c>
      <c r="D1142" s="10">
        <v>1</v>
      </c>
      <c r="E1142" s="10"/>
      <c r="F1142" s="9">
        <v>0</v>
      </c>
      <c r="G1142" s="9"/>
      <c r="H1142" s="26">
        <f t="shared" si="36"/>
        <v>0</v>
      </c>
      <c r="I1142" s="11">
        <f t="shared" si="37"/>
        <v>0</v>
      </c>
    </row>
    <row r="1143" spans="1:9" x14ac:dyDescent="0.25">
      <c r="A1143" s="132">
        <v>15986071</v>
      </c>
      <c r="B1143" s="135" t="s">
        <v>368</v>
      </c>
      <c r="C1143" s="135" t="s">
        <v>369</v>
      </c>
      <c r="D1143" s="10">
        <v>1</v>
      </c>
      <c r="E1143" s="10"/>
      <c r="F1143" s="9">
        <v>0</v>
      </c>
      <c r="G1143" s="9"/>
      <c r="H1143" s="26">
        <f t="shared" si="36"/>
        <v>0</v>
      </c>
      <c r="I1143" s="11">
        <f t="shared" si="37"/>
        <v>0</v>
      </c>
    </row>
    <row r="1144" spans="1:9" x14ac:dyDescent="0.25">
      <c r="A1144" s="132">
        <v>15986098</v>
      </c>
      <c r="B1144" s="135" t="s">
        <v>368</v>
      </c>
      <c r="C1144" s="135" t="s">
        <v>369</v>
      </c>
      <c r="D1144" s="10">
        <v>1</v>
      </c>
      <c r="E1144" s="10"/>
      <c r="F1144" s="9">
        <v>0</v>
      </c>
      <c r="G1144" s="9"/>
      <c r="H1144" s="26">
        <f t="shared" si="36"/>
        <v>0</v>
      </c>
      <c r="I1144" s="11">
        <f t="shared" si="37"/>
        <v>0</v>
      </c>
    </row>
    <row r="1145" spans="1:9" x14ac:dyDescent="0.25">
      <c r="A1145" s="132">
        <v>15986101</v>
      </c>
      <c r="B1145" s="135" t="s">
        <v>368</v>
      </c>
      <c r="C1145" s="135" t="s">
        <v>369</v>
      </c>
      <c r="D1145" s="10">
        <v>1</v>
      </c>
      <c r="E1145" s="10"/>
      <c r="F1145" s="9">
        <v>0</v>
      </c>
      <c r="G1145" s="9"/>
      <c r="H1145" s="26">
        <f t="shared" si="36"/>
        <v>0</v>
      </c>
      <c r="I1145" s="11">
        <f t="shared" si="37"/>
        <v>0</v>
      </c>
    </row>
    <row r="1146" spans="1:9" x14ac:dyDescent="0.25">
      <c r="A1146" s="132">
        <v>15986128</v>
      </c>
      <c r="B1146" s="135" t="s">
        <v>368</v>
      </c>
      <c r="C1146" s="135" t="s">
        <v>369</v>
      </c>
      <c r="D1146" s="10">
        <v>1</v>
      </c>
      <c r="E1146" s="10"/>
      <c r="F1146" s="9">
        <v>0</v>
      </c>
      <c r="G1146" s="9"/>
      <c r="H1146" s="26">
        <f t="shared" si="36"/>
        <v>0</v>
      </c>
      <c r="I1146" s="11">
        <f t="shared" si="37"/>
        <v>0</v>
      </c>
    </row>
    <row r="1147" spans="1:9" x14ac:dyDescent="0.25">
      <c r="A1147" s="132">
        <v>15986136</v>
      </c>
      <c r="B1147" s="135" t="s">
        <v>368</v>
      </c>
      <c r="C1147" s="135" t="s">
        <v>369</v>
      </c>
      <c r="D1147" s="10">
        <v>1</v>
      </c>
      <c r="E1147" s="10"/>
      <c r="F1147" s="9">
        <v>0</v>
      </c>
      <c r="G1147" s="9"/>
      <c r="H1147" s="26">
        <f t="shared" si="36"/>
        <v>0</v>
      </c>
      <c r="I1147" s="11">
        <f t="shared" si="37"/>
        <v>0</v>
      </c>
    </row>
    <row r="1148" spans="1:9" x14ac:dyDescent="0.25">
      <c r="A1148" s="132">
        <v>15994589</v>
      </c>
      <c r="B1148" s="135" t="s">
        <v>379</v>
      </c>
      <c r="C1148" s="135" t="s">
        <v>2735</v>
      </c>
      <c r="D1148" s="10">
        <v>1</v>
      </c>
      <c r="E1148" s="10"/>
      <c r="F1148" s="9">
        <v>0</v>
      </c>
      <c r="G1148" s="9"/>
      <c r="H1148" s="26">
        <f t="shared" si="36"/>
        <v>0</v>
      </c>
      <c r="I1148" s="11">
        <f t="shared" si="37"/>
        <v>0</v>
      </c>
    </row>
    <row r="1149" spans="1:9" x14ac:dyDescent="0.25">
      <c r="A1149" s="132">
        <v>15994597</v>
      </c>
      <c r="B1149" s="135" t="s">
        <v>379</v>
      </c>
      <c r="C1149" s="135" t="s">
        <v>2735</v>
      </c>
      <c r="D1149" s="10">
        <v>1</v>
      </c>
      <c r="E1149" s="10"/>
      <c r="F1149" s="9">
        <v>0</v>
      </c>
      <c r="G1149" s="9"/>
      <c r="H1149" s="26">
        <f t="shared" si="36"/>
        <v>0</v>
      </c>
      <c r="I1149" s="11">
        <f t="shared" si="37"/>
        <v>0</v>
      </c>
    </row>
    <row r="1150" spans="1:9" x14ac:dyDescent="0.25">
      <c r="A1150" s="132">
        <v>15994600</v>
      </c>
      <c r="B1150" s="135" t="s">
        <v>379</v>
      </c>
      <c r="C1150" s="135" t="s">
        <v>2735</v>
      </c>
      <c r="D1150" s="10">
        <v>1</v>
      </c>
      <c r="E1150" s="10"/>
      <c r="F1150" s="9">
        <v>0</v>
      </c>
      <c r="G1150" s="9"/>
      <c r="H1150" s="26">
        <f t="shared" si="36"/>
        <v>0</v>
      </c>
      <c r="I1150" s="11">
        <f t="shared" si="37"/>
        <v>0</v>
      </c>
    </row>
    <row r="1151" spans="1:9" x14ac:dyDescent="0.25">
      <c r="A1151" s="132">
        <v>15994619</v>
      </c>
      <c r="B1151" s="135" t="s">
        <v>379</v>
      </c>
      <c r="C1151" s="135" t="s">
        <v>2735</v>
      </c>
      <c r="D1151" s="10">
        <v>1</v>
      </c>
      <c r="E1151" s="10"/>
      <c r="F1151" s="9">
        <v>0</v>
      </c>
      <c r="G1151" s="9"/>
      <c r="H1151" s="26">
        <f t="shared" si="36"/>
        <v>0</v>
      </c>
      <c r="I1151" s="11">
        <f t="shared" si="37"/>
        <v>0</v>
      </c>
    </row>
    <row r="1152" spans="1:9" x14ac:dyDescent="0.25">
      <c r="A1152" s="132">
        <v>16029879</v>
      </c>
      <c r="B1152" s="135" t="s">
        <v>380</v>
      </c>
      <c r="C1152" s="135" t="s">
        <v>381</v>
      </c>
      <c r="D1152" s="10">
        <v>1</v>
      </c>
      <c r="E1152" s="10"/>
      <c r="F1152" s="9">
        <v>0</v>
      </c>
      <c r="G1152" s="9"/>
      <c r="H1152" s="26">
        <f t="shared" si="36"/>
        <v>0</v>
      </c>
      <c r="I1152" s="11">
        <f t="shared" si="37"/>
        <v>0</v>
      </c>
    </row>
    <row r="1153" spans="1:9" x14ac:dyDescent="0.25">
      <c r="A1153" s="132">
        <v>16029887</v>
      </c>
      <c r="B1153" s="135" t="s">
        <v>380</v>
      </c>
      <c r="C1153" s="135" t="s">
        <v>381</v>
      </c>
      <c r="D1153" s="10">
        <v>1</v>
      </c>
      <c r="E1153" s="10"/>
      <c r="F1153" s="9">
        <v>0</v>
      </c>
      <c r="G1153" s="9"/>
      <c r="H1153" s="26">
        <f t="shared" si="36"/>
        <v>0</v>
      </c>
      <c r="I1153" s="11">
        <f t="shared" si="37"/>
        <v>0</v>
      </c>
    </row>
    <row r="1154" spans="1:9" x14ac:dyDescent="0.25">
      <c r="A1154" s="132">
        <v>16029992</v>
      </c>
      <c r="B1154" s="135" t="s">
        <v>382</v>
      </c>
      <c r="C1154" s="135" t="s">
        <v>383</v>
      </c>
      <c r="D1154" s="10">
        <v>1</v>
      </c>
      <c r="E1154" s="10"/>
      <c r="F1154" s="9">
        <v>0</v>
      </c>
      <c r="G1154" s="9"/>
      <c r="H1154" s="26">
        <f t="shared" si="36"/>
        <v>0</v>
      </c>
      <c r="I1154" s="11">
        <f t="shared" si="37"/>
        <v>0</v>
      </c>
    </row>
    <row r="1155" spans="1:9" x14ac:dyDescent="0.25">
      <c r="A1155" s="132">
        <v>16041305</v>
      </c>
      <c r="B1155" s="135" t="s">
        <v>382</v>
      </c>
      <c r="C1155" s="135" t="s">
        <v>383</v>
      </c>
      <c r="D1155" s="10">
        <v>1</v>
      </c>
      <c r="E1155" s="10"/>
      <c r="F1155" s="9">
        <v>0</v>
      </c>
      <c r="G1155" s="9"/>
      <c r="H1155" s="26">
        <f t="shared" si="36"/>
        <v>0</v>
      </c>
      <c r="I1155" s="11">
        <f t="shared" si="37"/>
        <v>0</v>
      </c>
    </row>
    <row r="1156" spans="1:9" x14ac:dyDescent="0.25">
      <c r="A1156" s="132">
        <v>16065220</v>
      </c>
      <c r="B1156" s="135" t="s">
        <v>368</v>
      </c>
      <c r="C1156" s="135" t="s">
        <v>369</v>
      </c>
      <c r="D1156" s="10">
        <v>1</v>
      </c>
      <c r="E1156" s="10"/>
      <c r="F1156" s="9">
        <v>0</v>
      </c>
      <c r="G1156" s="9"/>
      <c r="H1156" s="26">
        <f t="shared" si="36"/>
        <v>0</v>
      </c>
      <c r="I1156" s="11">
        <f t="shared" si="37"/>
        <v>0</v>
      </c>
    </row>
    <row r="1157" spans="1:9" x14ac:dyDescent="0.25">
      <c r="A1157" s="132">
        <v>16065239</v>
      </c>
      <c r="B1157" s="135" t="s">
        <v>368</v>
      </c>
      <c r="C1157" s="135" t="s">
        <v>369</v>
      </c>
      <c r="D1157" s="10">
        <v>1</v>
      </c>
      <c r="E1157" s="10"/>
      <c r="F1157" s="9">
        <v>0</v>
      </c>
      <c r="G1157" s="9"/>
      <c r="H1157" s="26">
        <f t="shared" si="36"/>
        <v>0</v>
      </c>
      <c r="I1157" s="11">
        <f t="shared" si="37"/>
        <v>0</v>
      </c>
    </row>
    <row r="1158" spans="1:9" x14ac:dyDescent="0.25">
      <c r="A1158" s="132">
        <v>16065247</v>
      </c>
      <c r="B1158" s="135" t="s">
        <v>368</v>
      </c>
      <c r="C1158" s="135" t="s">
        <v>369</v>
      </c>
      <c r="D1158" s="10">
        <v>1</v>
      </c>
      <c r="E1158" s="10"/>
      <c r="F1158" s="9">
        <v>0</v>
      </c>
      <c r="G1158" s="9"/>
      <c r="H1158" s="26">
        <f t="shared" si="36"/>
        <v>0</v>
      </c>
      <c r="I1158" s="11">
        <f t="shared" si="37"/>
        <v>0</v>
      </c>
    </row>
    <row r="1159" spans="1:9" x14ac:dyDescent="0.25">
      <c r="A1159" s="132">
        <v>16065255</v>
      </c>
      <c r="B1159" s="135" t="s">
        <v>368</v>
      </c>
      <c r="C1159" s="135" t="s">
        <v>369</v>
      </c>
      <c r="D1159" s="10">
        <v>1</v>
      </c>
      <c r="E1159" s="10"/>
      <c r="F1159" s="9">
        <v>0</v>
      </c>
      <c r="G1159" s="9"/>
      <c r="H1159" s="26">
        <f t="shared" si="36"/>
        <v>0</v>
      </c>
      <c r="I1159" s="11">
        <f t="shared" si="37"/>
        <v>0</v>
      </c>
    </row>
    <row r="1160" spans="1:9" x14ac:dyDescent="0.25">
      <c r="A1160" s="132">
        <v>16137973</v>
      </c>
      <c r="B1160" s="135" t="s">
        <v>384</v>
      </c>
      <c r="C1160" s="135" t="s">
        <v>2736</v>
      </c>
      <c r="D1160" s="10">
        <v>1</v>
      </c>
      <c r="E1160" s="10"/>
      <c r="F1160" s="9">
        <v>0</v>
      </c>
      <c r="G1160" s="9"/>
      <c r="H1160" s="26">
        <f t="shared" si="36"/>
        <v>0</v>
      </c>
      <c r="I1160" s="11">
        <f t="shared" si="37"/>
        <v>0</v>
      </c>
    </row>
    <row r="1161" spans="1:9" x14ac:dyDescent="0.25">
      <c r="A1161" s="132">
        <v>16140087</v>
      </c>
      <c r="B1161" s="135" t="s">
        <v>385</v>
      </c>
      <c r="C1161" s="135" t="s">
        <v>386</v>
      </c>
      <c r="D1161" s="10">
        <v>1</v>
      </c>
      <c r="E1161" s="10"/>
      <c r="F1161" s="9">
        <v>0</v>
      </c>
      <c r="G1161" s="9"/>
      <c r="H1161" s="26">
        <f t="shared" si="36"/>
        <v>0</v>
      </c>
      <c r="I1161" s="11">
        <f t="shared" si="37"/>
        <v>0</v>
      </c>
    </row>
    <row r="1162" spans="1:9" x14ac:dyDescent="0.25">
      <c r="A1162" s="132">
        <v>16140125</v>
      </c>
      <c r="B1162" s="135" t="s">
        <v>387</v>
      </c>
      <c r="C1162" s="135" t="s">
        <v>388</v>
      </c>
      <c r="D1162" s="10">
        <v>1</v>
      </c>
      <c r="E1162" s="10"/>
      <c r="F1162" s="9">
        <v>0</v>
      </c>
      <c r="G1162" s="9"/>
      <c r="H1162" s="26">
        <f t="shared" si="36"/>
        <v>0</v>
      </c>
      <c r="I1162" s="11">
        <f t="shared" si="37"/>
        <v>0</v>
      </c>
    </row>
    <row r="1163" spans="1:9" x14ac:dyDescent="0.25">
      <c r="A1163" s="132">
        <v>16165969</v>
      </c>
      <c r="B1163" s="135" t="s">
        <v>376</v>
      </c>
      <c r="C1163" s="135" t="s">
        <v>2734</v>
      </c>
      <c r="D1163" s="10">
        <v>1</v>
      </c>
      <c r="E1163" s="10"/>
      <c r="F1163" s="9">
        <v>0</v>
      </c>
      <c r="G1163" s="9"/>
      <c r="H1163" s="26">
        <f t="shared" si="36"/>
        <v>0</v>
      </c>
      <c r="I1163" s="11">
        <f t="shared" si="37"/>
        <v>0</v>
      </c>
    </row>
    <row r="1164" spans="1:9" x14ac:dyDescent="0.25">
      <c r="A1164" s="132">
        <v>16165977</v>
      </c>
      <c r="B1164" s="135" t="s">
        <v>376</v>
      </c>
      <c r="C1164" s="135" t="s">
        <v>2734</v>
      </c>
      <c r="D1164" s="10">
        <v>1</v>
      </c>
      <c r="E1164" s="10"/>
      <c r="F1164" s="9">
        <v>0</v>
      </c>
      <c r="G1164" s="9"/>
      <c r="H1164" s="26">
        <f t="shared" si="36"/>
        <v>0</v>
      </c>
      <c r="I1164" s="11">
        <f t="shared" si="37"/>
        <v>0</v>
      </c>
    </row>
    <row r="1165" spans="1:9" x14ac:dyDescent="0.25">
      <c r="A1165" s="132">
        <v>16168054</v>
      </c>
      <c r="B1165" s="135" t="s">
        <v>372</v>
      </c>
      <c r="C1165" s="135" t="s">
        <v>373</v>
      </c>
      <c r="D1165" s="10">
        <v>1</v>
      </c>
      <c r="E1165" s="10"/>
      <c r="F1165" s="9">
        <v>0</v>
      </c>
      <c r="G1165" s="9"/>
      <c r="H1165" s="26">
        <f t="shared" si="36"/>
        <v>0</v>
      </c>
      <c r="I1165" s="11">
        <f t="shared" si="37"/>
        <v>0</v>
      </c>
    </row>
    <row r="1166" spans="1:9" x14ac:dyDescent="0.25">
      <c r="A1166" s="132">
        <v>16190688</v>
      </c>
      <c r="B1166" s="135" t="s">
        <v>368</v>
      </c>
      <c r="C1166" s="135" t="s">
        <v>369</v>
      </c>
      <c r="D1166" s="10">
        <v>1</v>
      </c>
      <c r="E1166" s="10"/>
      <c r="F1166" s="9">
        <v>0</v>
      </c>
      <c r="G1166" s="9"/>
      <c r="H1166" s="26">
        <f t="shared" si="36"/>
        <v>0</v>
      </c>
      <c r="I1166" s="11">
        <f t="shared" si="37"/>
        <v>0</v>
      </c>
    </row>
    <row r="1167" spans="1:9" x14ac:dyDescent="0.25">
      <c r="A1167" s="132">
        <v>16190793</v>
      </c>
      <c r="B1167" s="135" t="s">
        <v>368</v>
      </c>
      <c r="C1167" s="135" t="s">
        <v>369</v>
      </c>
      <c r="D1167" s="10">
        <v>1</v>
      </c>
      <c r="E1167" s="10"/>
      <c r="F1167" s="9">
        <v>0</v>
      </c>
      <c r="G1167" s="9"/>
      <c r="H1167" s="26">
        <f t="shared" ref="H1167:H1230" si="38">E1167/D1167</f>
        <v>0</v>
      </c>
      <c r="I1167" s="11">
        <f t="shared" ref="I1167:I1230" si="39">IFERROR(G1167/H1167,0)</f>
        <v>0</v>
      </c>
    </row>
    <row r="1168" spans="1:9" x14ac:dyDescent="0.25">
      <c r="A1168" s="132">
        <v>16190807</v>
      </c>
      <c r="B1168" s="135" t="s">
        <v>368</v>
      </c>
      <c r="C1168" s="135" t="s">
        <v>369</v>
      </c>
      <c r="D1168" s="10">
        <v>1</v>
      </c>
      <c r="E1168" s="10"/>
      <c r="F1168" s="9">
        <v>0</v>
      </c>
      <c r="G1168" s="9"/>
      <c r="H1168" s="26">
        <f t="shared" si="38"/>
        <v>0</v>
      </c>
      <c r="I1168" s="11">
        <f t="shared" si="39"/>
        <v>0</v>
      </c>
    </row>
    <row r="1169" spans="1:9" x14ac:dyDescent="0.25">
      <c r="A1169" s="132">
        <v>16190815</v>
      </c>
      <c r="B1169" s="135" t="s">
        <v>368</v>
      </c>
      <c r="C1169" s="135" t="s">
        <v>369</v>
      </c>
      <c r="D1169" s="10">
        <v>1</v>
      </c>
      <c r="E1169" s="10"/>
      <c r="F1169" s="9">
        <v>0</v>
      </c>
      <c r="G1169" s="9"/>
      <c r="H1169" s="26">
        <f t="shared" si="38"/>
        <v>0</v>
      </c>
      <c r="I1169" s="11">
        <f t="shared" si="39"/>
        <v>0</v>
      </c>
    </row>
    <row r="1170" spans="1:9" x14ac:dyDescent="0.25">
      <c r="A1170" s="132">
        <v>16190823</v>
      </c>
      <c r="B1170" s="135" t="s">
        <v>368</v>
      </c>
      <c r="C1170" s="135" t="s">
        <v>369</v>
      </c>
      <c r="D1170" s="10">
        <v>1</v>
      </c>
      <c r="E1170" s="10"/>
      <c r="F1170" s="9">
        <v>0</v>
      </c>
      <c r="G1170" s="9"/>
      <c r="H1170" s="26">
        <f t="shared" si="38"/>
        <v>0</v>
      </c>
      <c r="I1170" s="11">
        <f t="shared" si="39"/>
        <v>0</v>
      </c>
    </row>
    <row r="1171" spans="1:9" x14ac:dyDescent="0.25">
      <c r="A1171" s="132">
        <v>16190831</v>
      </c>
      <c r="B1171" s="135" t="s">
        <v>368</v>
      </c>
      <c r="C1171" s="135" t="s">
        <v>369</v>
      </c>
      <c r="D1171" s="10">
        <v>1</v>
      </c>
      <c r="E1171" s="10"/>
      <c r="F1171" s="9">
        <v>0</v>
      </c>
      <c r="G1171" s="9"/>
      <c r="H1171" s="26">
        <f t="shared" si="38"/>
        <v>0</v>
      </c>
      <c r="I1171" s="11">
        <f t="shared" si="39"/>
        <v>0</v>
      </c>
    </row>
    <row r="1172" spans="1:9" x14ac:dyDescent="0.25">
      <c r="A1172" s="132">
        <v>16190858</v>
      </c>
      <c r="B1172" s="135" t="s">
        <v>374</v>
      </c>
      <c r="C1172" s="135" t="s">
        <v>375</v>
      </c>
      <c r="D1172" s="10">
        <v>1</v>
      </c>
      <c r="E1172" s="10"/>
      <c r="F1172" s="9">
        <v>0</v>
      </c>
      <c r="G1172" s="9"/>
      <c r="H1172" s="26">
        <f t="shared" si="38"/>
        <v>0</v>
      </c>
      <c r="I1172" s="11">
        <f t="shared" si="39"/>
        <v>0</v>
      </c>
    </row>
    <row r="1173" spans="1:9" x14ac:dyDescent="0.25">
      <c r="A1173" s="132">
        <v>16190866</v>
      </c>
      <c r="B1173" s="135" t="s">
        <v>374</v>
      </c>
      <c r="C1173" s="135" t="s">
        <v>375</v>
      </c>
      <c r="D1173" s="10">
        <v>1</v>
      </c>
      <c r="E1173" s="10"/>
      <c r="F1173" s="9">
        <v>0</v>
      </c>
      <c r="G1173" s="9"/>
      <c r="H1173" s="26">
        <f t="shared" si="38"/>
        <v>0</v>
      </c>
      <c r="I1173" s="11">
        <f t="shared" si="39"/>
        <v>0</v>
      </c>
    </row>
    <row r="1174" spans="1:9" x14ac:dyDescent="0.25">
      <c r="A1174" s="132">
        <v>16190874</v>
      </c>
      <c r="B1174" s="135" t="s">
        <v>374</v>
      </c>
      <c r="C1174" s="135" t="s">
        <v>375</v>
      </c>
      <c r="D1174" s="10">
        <v>1</v>
      </c>
      <c r="E1174" s="10"/>
      <c r="F1174" s="9">
        <v>0</v>
      </c>
      <c r="G1174" s="9"/>
      <c r="H1174" s="26">
        <f t="shared" si="38"/>
        <v>0</v>
      </c>
      <c r="I1174" s="11">
        <f t="shared" si="39"/>
        <v>0</v>
      </c>
    </row>
    <row r="1175" spans="1:9" x14ac:dyDescent="0.25">
      <c r="A1175" s="132">
        <v>16190882</v>
      </c>
      <c r="B1175" s="135" t="s">
        <v>374</v>
      </c>
      <c r="C1175" s="135" t="s">
        <v>375</v>
      </c>
      <c r="D1175" s="10">
        <v>1</v>
      </c>
      <c r="E1175" s="10"/>
      <c r="F1175" s="9">
        <v>0</v>
      </c>
      <c r="G1175" s="9"/>
      <c r="H1175" s="26">
        <f t="shared" si="38"/>
        <v>0</v>
      </c>
      <c r="I1175" s="11">
        <f t="shared" si="39"/>
        <v>0</v>
      </c>
    </row>
    <row r="1176" spans="1:9" x14ac:dyDescent="0.25">
      <c r="A1176" s="132">
        <v>16190890</v>
      </c>
      <c r="B1176" s="135" t="s">
        <v>374</v>
      </c>
      <c r="C1176" s="135" t="s">
        <v>375</v>
      </c>
      <c r="D1176" s="10">
        <v>1</v>
      </c>
      <c r="E1176" s="10"/>
      <c r="F1176" s="9">
        <v>0</v>
      </c>
      <c r="G1176" s="9"/>
      <c r="H1176" s="26">
        <f t="shared" si="38"/>
        <v>0</v>
      </c>
      <c r="I1176" s="11">
        <f t="shared" si="39"/>
        <v>0</v>
      </c>
    </row>
    <row r="1177" spans="1:9" x14ac:dyDescent="0.25">
      <c r="A1177" s="132">
        <v>16201825</v>
      </c>
      <c r="B1177" s="135" t="s">
        <v>372</v>
      </c>
      <c r="C1177" s="135" t="s">
        <v>373</v>
      </c>
      <c r="D1177" s="10">
        <v>1</v>
      </c>
      <c r="E1177" s="10"/>
      <c r="F1177" s="9">
        <v>0</v>
      </c>
      <c r="G1177" s="9"/>
      <c r="H1177" s="26">
        <f t="shared" si="38"/>
        <v>0</v>
      </c>
      <c r="I1177" s="11">
        <f t="shared" si="39"/>
        <v>0</v>
      </c>
    </row>
    <row r="1178" spans="1:9" x14ac:dyDescent="0.25">
      <c r="A1178" s="132">
        <v>16201833</v>
      </c>
      <c r="B1178" s="135" t="s">
        <v>368</v>
      </c>
      <c r="C1178" s="135" t="s">
        <v>369</v>
      </c>
      <c r="D1178" s="10">
        <v>1</v>
      </c>
      <c r="E1178" s="10"/>
      <c r="F1178" s="9">
        <v>0</v>
      </c>
      <c r="G1178" s="9"/>
      <c r="H1178" s="26">
        <f t="shared" si="38"/>
        <v>0</v>
      </c>
      <c r="I1178" s="11">
        <f t="shared" si="39"/>
        <v>0</v>
      </c>
    </row>
    <row r="1179" spans="1:9" x14ac:dyDescent="0.25">
      <c r="A1179" s="132">
        <v>16201841</v>
      </c>
      <c r="B1179" s="135" t="s">
        <v>368</v>
      </c>
      <c r="C1179" s="135" t="s">
        <v>369</v>
      </c>
      <c r="D1179" s="10">
        <v>1</v>
      </c>
      <c r="E1179" s="10"/>
      <c r="F1179" s="9">
        <v>0</v>
      </c>
      <c r="G1179" s="9"/>
      <c r="H1179" s="26">
        <f t="shared" si="38"/>
        <v>0</v>
      </c>
      <c r="I1179" s="11">
        <f t="shared" si="39"/>
        <v>0</v>
      </c>
    </row>
    <row r="1180" spans="1:9" x14ac:dyDescent="0.25">
      <c r="A1180" s="132">
        <v>16201868</v>
      </c>
      <c r="B1180" s="135" t="s">
        <v>368</v>
      </c>
      <c r="C1180" s="135" t="s">
        <v>369</v>
      </c>
      <c r="D1180" s="10">
        <v>1</v>
      </c>
      <c r="E1180" s="10"/>
      <c r="F1180" s="9">
        <v>0</v>
      </c>
      <c r="G1180" s="9"/>
      <c r="H1180" s="26">
        <f t="shared" si="38"/>
        <v>0</v>
      </c>
      <c r="I1180" s="11">
        <f t="shared" si="39"/>
        <v>0</v>
      </c>
    </row>
    <row r="1181" spans="1:9" x14ac:dyDescent="0.25">
      <c r="A1181" s="132">
        <v>16201876</v>
      </c>
      <c r="B1181" s="135" t="s">
        <v>368</v>
      </c>
      <c r="C1181" s="135" t="s">
        <v>369</v>
      </c>
      <c r="D1181" s="10">
        <v>1</v>
      </c>
      <c r="E1181" s="10"/>
      <c r="F1181" s="9">
        <v>0</v>
      </c>
      <c r="G1181" s="9"/>
      <c r="H1181" s="26">
        <f t="shared" si="38"/>
        <v>0</v>
      </c>
      <c r="I1181" s="11">
        <f t="shared" si="39"/>
        <v>0</v>
      </c>
    </row>
    <row r="1182" spans="1:9" x14ac:dyDescent="0.25">
      <c r="A1182" s="132">
        <v>16201884</v>
      </c>
      <c r="B1182" s="135" t="s">
        <v>368</v>
      </c>
      <c r="C1182" s="135" t="s">
        <v>369</v>
      </c>
      <c r="D1182" s="10">
        <v>1</v>
      </c>
      <c r="E1182" s="10"/>
      <c r="F1182" s="9">
        <v>0</v>
      </c>
      <c r="G1182" s="9"/>
      <c r="H1182" s="26">
        <f t="shared" si="38"/>
        <v>0</v>
      </c>
      <c r="I1182" s="11">
        <f t="shared" si="39"/>
        <v>0</v>
      </c>
    </row>
    <row r="1183" spans="1:9" x14ac:dyDescent="0.25">
      <c r="A1183" s="132">
        <v>16201892</v>
      </c>
      <c r="B1183" s="135" t="s">
        <v>368</v>
      </c>
      <c r="C1183" s="135" t="s">
        <v>369</v>
      </c>
      <c r="D1183" s="10">
        <v>1</v>
      </c>
      <c r="E1183" s="10"/>
      <c r="F1183" s="9">
        <v>0</v>
      </c>
      <c r="G1183" s="9"/>
      <c r="H1183" s="26">
        <f t="shared" si="38"/>
        <v>0</v>
      </c>
      <c r="I1183" s="11">
        <f t="shared" si="39"/>
        <v>0</v>
      </c>
    </row>
    <row r="1184" spans="1:9" x14ac:dyDescent="0.25">
      <c r="A1184" s="132">
        <v>16201906</v>
      </c>
      <c r="B1184" s="135" t="s">
        <v>368</v>
      </c>
      <c r="C1184" s="135" t="s">
        <v>369</v>
      </c>
      <c r="D1184" s="10">
        <v>1</v>
      </c>
      <c r="E1184" s="10"/>
      <c r="F1184" s="9">
        <v>0</v>
      </c>
      <c r="G1184" s="9"/>
      <c r="H1184" s="26">
        <f t="shared" si="38"/>
        <v>0</v>
      </c>
      <c r="I1184" s="11">
        <f t="shared" si="39"/>
        <v>0</v>
      </c>
    </row>
    <row r="1185" spans="1:9" x14ac:dyDescent="0.25">
      <c r="A1185" s="132">
        <v>16202929</v>
      </c>
      <c r="B1185" s="135" t="s">
        <v>368</v>
      </c>
      <c r="C1185" s="135" t="s">
        <v>369</v>
      </c>
      <c r="D1185" s="10">
        <v>1</v>
      </c>
      <c r="E1185" s="10"/>
      <c r="F1185" s="9">
        <v>0</v>
      </c>
      <c r="G1185" s="9"/>
      <c r="H1185" s="26">
        <f t="shared" si="38"/>
        <v>0</v>
      </c>
      <c r="I1185" s="11">
        <f t="shared" si="39"/>
        <v>0</v>
      </c>
    </row>
    <row r="1186" spans="1:9" x14ac:dyDescent="0.25">
      <c r="A1186" s="132">
        <v>16202937</v>
      </c>
      <c r="B1186" s="135" t="s">
        <v>368</v>
      </c>
      <c r="C1186" s="135" t="s">
        <v>369</v>
      </c>
      <c r="D1186" s="10">
        <v>1</v>
      </c>
      <c r="E1186" s="10"/>
      <c r="F1186" s="9">
        <v>0</v>
      </c>
      <c r="G1186" s="9"/>
      <c r="H1186" s="26">
        <f t="shared" si="38"/>
        <v>0</v>
      </c>
      <c r="I1186" s="11">
        <f t="shared" si="39"/>
        <v>0</v>
      </c>
    </row>
    <row r="1187" spans="1:9" x14ac:dyDescent="0.25">
      <c r="A1187" s="132">
        <v>16202945</v>
      </c>
      <c r="B1187" s="135" t="s">
        <v>368</v>
      </c>
      <c r="C1187" s="135" t="s">
        <v>369</v>
      </c>
      <c r="D1187" s="10">
        <v>1</v>
      </c>
      <c r="E1187" s="10"/>
      <c r="F1187" s="9">
        <v>0</v>
      </c>
      <c r="G1187" s="9"/>
      <c r="H1187" s="26">
        <f t="shared" si="38"/>
        <v>0</v>
      </c>
      <c r="I1187" s="11">
        <f t="shared" si="39"/>
        <v>0</v>
      </c>
    </row>
    <row r="1188" spans="1:9" x14ac:dyDescent="0.25">
      <c r="A1188" s="132">
        <v>16208277</v>
      </c>
      <c r="B1188" s="135" t="s">
        <v>368</v>
      </c>
      <c r="C1188" s="135" t="s">
        <v>369</v>
      </c>
      <c r="D1188" s="10">
        <v>1</v>
      </c>
      <c r="E1188" s="10"/>
      <c r="F1188" s="9">
        <v>0</v>
      </c>
      <c r="G1188" s="9"/>
      <c r="H1188" s="26">
        <f t="shared" si="38"/>
        <v>0</v>
      </c>
      <c r="I1188" s="11">
        <f t="shared" si="39"/>
        <v>0</v>
      </c>
    </row>
    <row r="1189" spans="1:9" x14ac:dyDescent="0.25">
      <c r="A1189" s="132">
        <v>16208285</v>
      </c>
      <c r="B1189" s="135" t="s">
        <v>368</v>
      </c>
      <c r="C1189" s="135" t="s">
        <v>369</v>
      </c>
      <c r="D1189" s="10">
        <v>1</v>
      </c>
      <c r="E1189" s="10"/>
      <c r="F1189" s="9">
        <v>0</v>
      </c>
      <c r="G1189" s="9"/>
      <c r="H1189" s="26">
        <f t="shared" si="38"/>
        <v>0</v>
      </c>
      <c r="I1189" s="11">
        <f t="shared" si="39"/>
        <v>0</v>
      </c>
    </row>
    <row r="1190" spans="1:9" x14ac:dyDescent="0.25">
      <c r="A1190" s="132">
        <v>16219767</v>
      </c>
      <c r="B1190" s="135" t="s">
        <v>385</v>
      </c>
      <c r="C1190" s="135" t="s">
        <v>386</v>
      </c>
      <c r="D1190" s="10">
        <v>1</v>
      </c>
      <c r="E1190" s="10"/>
      <c r="F1190" s="9">
        <v>0</v>
      </c>
      <c r="G1190" s="9"/>
      <c r="H1190" s="26">
        <f t="shared" si="38"/>
        <v>0</v>
      </c>
      <c r="I1190" s="11">
        <f t="shared" si="39"/>
        <v>0</v>
      </c>
    </row>
    <row r="1191" spans="1:9" x14ac:dyDescent="0.25">
      <c r="A1191" s="132">
        <v>16219775</v>
      </c>
      <c r="B1191" s="135" t="s">
        <v>385</v>
      </c>
      <c r="C1191" s="135" t="s">
        <v>386</v>
      </c>
      <c r="D1191" s="10">
        <v>1</v>
      </c>
      <c r="E1191" s="10"/>
      <c r="F1191" s="9">
        <v>0</v>
      </c>
      <c r="G1191" s="9"/>
      <c r="H1191" s="26">
        <f t="shared" si="38"/>
        <v>0</v>
      </c>
      <c r="I1191" s="11">
        <f t="shared" si="39"/>
        <v>0</v>
      </c>
    </row>
    <row r="1192" spans="1:9" x14ac:dyDescent="0.25">
      <c r="A1192" s="132">
        <v>16231597</v>
      </c>
      <c r="B1192" s="135" t="s">
        <v>368</v>
      </c>
      <c r="C1192" s="135" t="s">
        <v>369</v>
      </c>
      <c r="D1192" s="10">
        <v>1</v>
      </c>
      <c r="E1192" s="10"/>
      <c r="F1192" s="9">
        <v>0</v>
      </c>
      <c r="G1192" s="9"/>
      <c r="H1192" s="26">
        <f t="shared" si="38"/>
        <v>0</v>
      </c>
      <c r="I1192" s="11">
        <f t="shared" si="39"/>
        <v>0</v>
      </c>
    </row>
    <row r="1193" spans="1:9" x14ac:dyDescent="0.25">
      <c r="A1193" s="132">
        <v>16231600</v>
      </c>
      <c r="B1193" s="135" t="s">
        <v>368</v>
      </c>
      <c r="C1193" s="135" t="s">
        <v>369</v>
      </c>
      <c r="D1193" s="10">
        <v>1</v>
      </c>
      <c r="E1193" s="10"/>
      <c r="F1193" s="9">
        <v>0</v>
      </c>
      <c r="G1193" s="9"/>
      <c r="H1193" s="26">
        <f t="shared" si="38"/>
        <v>0</v>
      </c>
      <c r="I1193" s="11">
        <f t="shared" si="39"/>
        <v>0</v>
      </c>
    </row>
    <row r="1194" spans="1:9" x14ac:dyDescent="0.25">
      <c r="A1194" s="132">
        <v>16231619</v>
      </c>
      <c r="B1194" s="135" t="s">
        <v>368</v>
      </c>
      <c r="C1194" s="135" t="s">
        <v>369</v>
      </c>
      <c r="D1194" s="10">
        <v>1</v>
      </c>
      <c r="E1194" s="10"/>
      <c r="F1194" s="9">
        <v>0</v>
      </c>
      <c r="G1194" s="9"/>
      <c r="H1194" s="26">
        <f t="shared" si="38"/>
        <v>0</v>
      </c>
      <c r="I1194" s="11">
        <f t="shared" si="39"/>
        <v>0</v>
      </c>
    </row>
    <row r="1195" spans="1:9" x14ac:dyDescent="0.25">
      <c r="A1195" s="132">
        <v>16231627</v>
      </c>
      <c r="B1195" s="135" t="s">
        <v>368</v>
      </c>
      <c r="C1195" s="135" t="s">
        <v>369</v>
      </c>
      <c r="D1195" s="10">
        <v>1</v>
      </c>
      <c r="E1195" s="10"/>
      <c r="F1195" s="9">
        <v>0</v>
      </c>
      <c r="G1195" s="9"/>
      <c r="H1195" s="26">
        <f t="shared" si="38"/>
        <v>0</v>
      </c>
      <c r="I1195" s="11">
        <f t="shared" si="39"/>
        <v>0</v>
      </c>
    </row>
    <row r="1196" spans="1:9" x14ac:dyDescent="0.25">
      <c r="A1196" s="132">
        <v>16253035</v>
      </c>
      <c r="B1196" s="135" t="s">
        <v>374</v>
      </c>
      <c r="C1196" s="135" t="s">
        <v>375</v>
      </c>
      <c r="D1196" s="10">
        <v>1</v>
      </c>
      <c r="E1196" s="10"/>
      <c r="F1196" s="9">
        <v>0</v>
      </c>
      <c r="G1196" s="9"/>
      <c r="H1196" s="26">
        <f t="shared" si="38"/>
        <v>0</v>
      </c>
      <c r="I1196" s="11">
        <f t="shared" si="39"/>
        <v>0</v>
      </c>
    </row>
    <row r="1197" spans="1:9" x14ac:dyDescent="0.25">
      <c r="A1197" s="132">
        <v>16253043</v>
      </c>
      <c r="B1197" s="135" t="s">
        <v>374</v>
      </c>
      <c r="C1197" s="135" t="s">
        <v>375</v>
      </c>
      <c r="D1197" s="10">
        <v>1</v>
      </c>
      <c r="E1197" s="10"/>
      <c r="F1197" s="9">
        <v>0</v>
      </c>
      <c r="G1197" s="9"/>
      <c r="H1197" s="26">
        <f t="shared" si="38"/>
        <v>0</v>
      </c>
      <c r="I1197" s="11">
        <f t="shared" si="39"/>
        <v>0</v>
      </c>
    </row>
    <row r="1198" spans="1:9" x14ac:dyDescent="0.25">
      <c r="A1198" s="132">
        <v>16253051</v>
      </c>
      <c r="B1198" s="135" t="s">
        <v>374</v>
      </c>
      <c r="C1198" s="135" t="s">
        <v>375</v>
      </c>
      <c r="D1198" s="10">
        <v>1</v>
      </c>
      <c r="E1198" s="10"/>
      <c r="F1198" s="9">
        <v>0</v>
      </c>
      <c r="G1198" s="9"/>
      <c r="H1198" s="26">
        <f t="shared" si="38"/>
        <v>0</v>
      </c>
      <c r="I1198" s="11">
        <f t="shared" si="39"/>
        <v>0</v>
      </c>
    </row>
    <row r="1199" spans="1:9" x14ac:dyDescent="0.25">
      <c r="A1199" s="132">
        <v>16253078</v>
      </c>
      <c r="B1199" s="135" t="s">
        <v>374</v>
      </c>
      <c r="C1199" s="135" t="s">
        <v>375</v>
      </c>
      <c r="D1199" s="10">
        <v>1</v>
      </c>
      <c r="E1199" s="10"/>
      <c r="F1199" s="9">
        <v>0</v>
      </c>
      <c r="G1199" s="9"/>
      <c r="H1199" s="26">
        <f t="shared" si="38"/>
        <v>0</v>
      </c>
      <c r="I1199" s="11">
        <f t="shared" si="39"/>
        <v>0</v>
      </c>
    </row>
    <row r="1200" spans="1:9" x14ac:dyDescent="0.25">
      <c r="A1200" s="132">
        <v>16253086</v>
      </c>
      <c r="B1200" s="135" t="s">
        <v>374</v>
      </c>
      <c r="C1200" s="135" t="s">
        <v>375</v>
      </c>
      <c r="D1200" s="10">
        <v>1</v>
      </c>
      <c r="E1200" s="10"/>
      <c r="F1200" s="9">
        <v>0</v>
      </c>
      <c r="G1200" s="9"/>
      <c r="H1200" s="26">
        <f t="shared" si="38"/>
        <v>0</v>
      </c>
      <c r="I1200" s="11">
        <f t="shared" si="39"/>
        <v>0</v>
      </c>
    </row>
    <row r="1201" spans="1:9" x14ac:dyDescent="0.25">
      <c r="A1201" s="132">
        <v>16255771</v>
      </c>
      <c r="B1201" s="135" t="s">
        <v>374</v>
      </c>
      <c r="C1201" s="135" t="s">
        <v>375</v>
      </c>
      <c r="D1201" s="10">
        <v>1</v>
      </c>
      <c r="E1201" s="10"/>
      <c r="F1201" s="9">
        <v>0</v>
      </c>
      <c r="G1201" s="9"/>
      <c r="H1201" s="26">
        <f t="shared" si="38"/>
        <v>0</v>
      </c>
      <c r="I1201" s="11">
        <f t="shared" si="39"/>
        <v>0</v>
      </c>
    </row>
    <row r="1202" spans="1:9" x14ac:dyDescent="0.25">
      <c r="A1202" s="132">
        <v>16255801</v>
      </c>
      <c r="B1202" s="135" t="s">
        <v>374</v>
      </c>
      <c r="C1202" s="135" t="s">
        <v>375</v>
      </c>
      <c r="D1202" s="10">
        <v>1</v>
      </c>
      <c r="E1202" s="10"/>
      <c r="F1202" s="9">
        <v>0</v>
      </c>
      <c r="G1202" s="9"/>
      <c r="H1202" s="26">
        <f t="shared" si="38"/>
        <v>0</v>
      </c>
      <c r="I1202" s="11">
        <f t="shared" si="39"/>
        <v>0</v>
      </c>
    </row>
    <row r="1203" spans="1:9" x14ac:dyDescent="0.25">
      <c r="A1203" s="132">
        <v>16255828</v>
      </c>
      <c r="B1203" s="135" t="s">
        <v>374</v>
      </c>
      <c r="C1203" s="135" t="s">
        <v>375</v>
      </c>
      <c r="D1203" s="10">
        <v>1</v>
      </c>
      <c r="E1203" s="10"/>
      <c r="F1203" s="9">
        <v>0</v>
      </c>
      <c r="G1203" s="9"/>
      <c r="H1203" s="26">
        <f t="shared" si="38"/>
        <v>0</v>
      </c>
      <c r="I1203" s="11">
        <f t="shared" si="39"/>
        <v>0</v>
      </c>
    </row>
    <row r="1204" spans="1:9" x14ac:dyDescent="0.25">
      <c r="A1204" s="132">
        <v>16255836</v>
      </c>
      <c r="B1204" s="135" t="s">
        <v>374</v>
      </c>
      <c r="C1204" s="135" t="s">
        <v>375</v>
      </c>
      <c r="D1204" s="10">
        <v>1</v>
      </c>
      <c r="E1204" s="10"/>
      <c r="F1204" s="9">
        <v>0</v>
      </c>
      <c r="G1204" s="9"/>
      <c r="H1204" s="26">
        <f t="shared" si="38"/>
        <v>0</v>
      </c>
      <c r="I1204" s="11">
        <f t="shared" si="39"/>
        <v>0</v>
      </c>
    </row>
    <row r="1205" spans="1:9" x14ac:dyDescent="0.25">
      <c r="A1205" s="132">
        <v>16288416</v>
      </c>
      <c r="B1205" s="135" t="s">
        <v>389</v>
      </c>
      <c r="C1205" s="135" t="s">
        <v>390</v>
      </c>
      <c r="D1205" s="10">
        <v>1</v>
      </c>
      <c r="E1205" s="10"/>
      <c r="F1205" s="9">
        <v>0</v>
      </c>
      <c r="G1205" s="9"/>
      <c r="H1205" s="26">
        <f t="shared" si="38"/>
        <v>0</v>
      </c>
      <c r="I1205" s="11">
        <f t="shared" si="39"/>
        <v>0</v>
      </c>
    </row>
    <row r="1206" spans="1:9" x14ac:dyDescent="0.25">
      <c r="A1206" s="132">
        <v>16304438</v>
      </c>
      <c r="B1206" s="135" t="s">
        <v>374</v>
      </c>
      <c r="C1206" s="135" t="s">
        <v>375</v>
      </c>
      <c r="D1206" s="10">
        <v>1</v>
      </c>
      <c r="E1206" s="10"/>
      <c r="F1206" s="9">
        <v>0</v>
      </c>
      <c r="G1206" s="9"/>
      <c r="H1206" s="26">
        <f t="shared" si="38"/>
        <v>0</v>
      </c>
      <c r="I1206" s="11">
        <f t="shared" si="39"/>
        <v>0</v>
      </c>
    </row>
    <row r="1207" spans="1:9" x14ac:dyDescent="0.25">
      <c r="A1207" s="132">
        <v>16308700</v>
      </c>
      <c r="B1207" s="135" t="s">
        <v>391</v>
      </c>
      <c r="C1207" s="135" t="s">
        <v>392</v>
      </c>
      <c r="D1207" s="10">
        <v>1</v>
      </c>
      <c r="E1207" s="10"/>
      <c r="F1207" s="9">
        <v>0</v>
      </c>
      <c r="G1207" s="9"/>
      <c r="H1207" s="26">
        <f t="shared" si="38"/>
        <v>0</v>
      </c>
      <c r="I1207" s="11">
        <f t="shared" si="39"/>
        <v>0</v>
      </c>
    </row>
    <row r="1208" spans="1:9" x14ac:dyDescent="0.25">
      <c r="A1208" s="132">
        <v>16343476</v>
      </c>
      <c r="B1208" s="135" t="s">
        <v>368</v>
      </c>
      <c r="C1208" s="135" t="s">
        <v>369</v>
      </c>
      <c r="D1208" s="10">
        <v>1</v>
      </c>
      <c r="E1208" s="10"/>
      <c r="F1208" s="9">
        <v>0</v>
      </c>
      <c r="G1208" s="9"/>
      <c r="H1208" s="26">
        <f t="shared" si="38"/>
        <v>0</v>
      </c>
      <c r="I1208" s="11">
        <f t="shared" si="39"/>
        <v>0</v>
      </c>
    </row>
    <row r="1209" spans="1:9" x14ac:dyDescent="0.25">
      <c r="A1209" s="132">
        <v>16343492</v>
      </c>
      <c r="B1209" s="135" t="s">
        <v>368</v>
      </c>
      <c r="C1209" s="135" t="s">
        <v>369</v>
      </c>
      <c r="D1209" s="10">
        <v>1</v>
      </c>
      <c r="E1209" s="10"/>
      <c r="F1209" s="9">
        <v>0</v>
      </c>
      <c r="G1209" s="9"/>
      <c r="H1209" s="26">
        <f t="shared" si="38"/>
        <v>0</v>
      </c>
      <c r="I1209" s="11">
        <f t="shared" si="39"/>
        <v>0</v>
      </c>
    </row>
    <row r="1210" spans="1:9" x14ac:dyDescent="0.25">
      <c r="A1210" s="132">
        <v>16343506</v>
      </c>
      <c r="B1210" s="135" t="s">
        <v>368</v>
      </c>
      <c r="C1210" s="135" t="s">
        <v>369</v>
      </c>
      <c r="D1210" s="10">
        <v>1</v>
      </c>
      <c r="E1210" s="10"/>
      <c r="F1210" s="9">
        <v>0</v>
      </c>
      <c r="G1210" s="9"/>
      <c r="H1210" s="26">
        <f t="shared" si="38"/>
        <v>0</v>
      </c>
      <c r="I1210" s="11">
        <f t="shared" si="39"/>
        <v>0</v>
      </c>
    </row>
    <row r="1211" spans="1:9" x14ac:dyDescent="0.25">
      <c r="A1211" s="132">
        <v>16343514</v>
      </c>
      <c r="B1211" s="135" t="s">
        <v>368</v>
      </c>
      <c r="C1211" s="135" t="s">
        <v>369</v>
      </c>
      <c r="D1211" s="10">
        <v>1</v>
      </c>
      <c r="E1211" s="10"/>
      <c r="F1211" s="9">
        <v>0</v>
      </c>
      <c r="G1211" s="9"/>
      <c r="H1211" s="26">
        <f t="shared" si="38"/>
        <v>0</v>
      </c>
      <c r="I1211" s="11">
        <f t="shared" si="39"/>
        <v>0</v>
      </c>
    </row>
    <row r="1212" spans="1:9" x14ac:dyDescent="0.25">
      <c r="A1212" s="132">
        <v>16343522</v>
      </c>
      <c r="B1212" s="135" t="s">
        <v>368</v>
      </c>
      <c r="C1212" s="135" t="s">
        <v>369</v>
      </c>
      <c r="D1212" s="10">
        <v>1</v>
      </c>
      <c r="E1212" s="10"/>
      <c r="F1212" s="9">
        <v>0</v>
      </c>
      <c r="G1212" s="9"/>
      <c r="H1212" s="26">
        <f t="shared" si="38"/>
        <v>0</v>
      </c>
      <c r="I1212" s="11">
        <f t="shared" si="39"/>
        <v>0</v>
      </c>
    </row>
    <row r="1213" spans="1:9" x14ac:dyDescent="0.25">
      <c r="A1213" s="132">
        <v>16343530</v>
      </c>
      <c r="B1213" s="135" t="s">
        <v>368</v>
      </c>
      <c r="C1213" s="135" t="s">
        <v>369</v>
      </c>
      <c r="D1213" s="10">
        <v>1</v>
      </c>
      <c r="E1213" s="10"/>
      <c r="F1213" s="9">
        <v>0</v>
      </c>
      <c r="G1213" s="9"/>
      <c r="H1213" s="26">
        <f t="shared" si="38"/>
        <v>0</v>
      </c>
      <c r="I1213" s="11">
        <f t="shared" si="39"/>
        <v>0</v>
      </c>
    </row>
    <row r="1214" spans="1:9" x14ac:dyDescent="0.25">
      <c r="A1214" s="132">
        <v>16343549</v>
      </c>
      <c r="B1214" s="135" t="s">
        <v>368</v>
      </c>
      <c r="C1214" s="135" t="s">
        <v>369</v>
      </c>
      <c r="D1214" s="10">
        <v>1</v>
      </c>
      <c r="E1214" s="10"/>
      <c r="F1214" s="9">
        <v>0</v>
      </c>
      <c r="G1214" s="9"/>
      <c r="H1214" s="26">
        <f t="shared" si="38"/>
        <v>0</v>
      </c>
      <c r="I1214" s="11">
        <f t="shared" si="39"/>
        <v>0</v>
      </c>
    </row>
    <row r="1215" spans="1:9" x14ac:dyDescent="0.25">
      <c r="A1215" s="132">
        <v>16528840</v>
      </c>
      <c r="B1215" s="135" t="s">
        <v>374</v>
      </c>
      <c r="C1215" s="135" t="s">
        <v>375</v>
      </c>
      <c r="D1215" s="10">
        <v>1</v>
      </c>
      <c r="E1215" s="10"/>
      <c r="F1215" s="9">
        <v>0</v>
      </c>
      <c r="G1215" s="9"/>
      <c r="H1215" s="26">
        <f t="shared" si="38"/>
        <v>0</v>
      </c>
      <c r="I1215" s="11">
        <f t="shared" si="39"/>
        <v>0</v>
      </c>
    </row>
    <row r="1216" spans="1:9" x14ac:dyDescent="0.25">
      <c r="A1216" s="132">
        <v>16528859</v>
      </c>
      <c r="B1216" s="135" t="s">
        <v>374</v>
      </c>
      <c r="C1216" s="135" t="s">
        <v>375</v>
      </c>
      <c r="D1216" s="10">
        <v>1</v>
      </c>
      <c r="E1216" s="10"/>
      <c r="F1216" s="9">
        <v>0</v>
      </c>
      <c r="G1216" s="9"/>
      <c r="H1216" s="26">
        <f t="shared" si="38"/>
        <v>0</v>
      </c>
      <c r="I1216" s="11">
        <f t="shared" si="39"/>
        <v>0</v>
      </c>
    </row>
    <row r="1217" spans="1:9" x14ac:dyDescent="0.25">
      <c r="A1217" s="132">
        <v>16528875</v>
      </c>
      <c r="B1217" s="135" t="s">
        <v>374</v>
      </c>
      <c r="C1217" s="135" t="s">
        <v>375</v>
      </c>
      <c r="D1217" s="10">
        <v>1</v>
      </c>
      <c r="E1217" s="10"/>
      <c r="F1217" s="9">
        <v>0</v>
      </c>
      <c r="G1217" s="9"/>
      <c r="H1217" s="26">
        <f t="shared" si="38"/>
        <v>0</v>
      </c>
      <c r="I1217" s="11">
        <f t="shared" si="39"/>
        <v>0</v>
      </c>
    </row>
    <row r="1218" spans="1:9" x14ac:dyDescent="0.25">
      <c r="A1218" s="132">
        <v>16580125</v>
      </c>
      <c r="B1218" s="135" t="s">
        <v>384</v>
      </c>
      <c r="C1218" s="135" t="s">
        <v>2736</v>
      </c>
      <c r="D1218" s="10">
        <v>1</v>
      </c>
      <c r="E1218" s="10"/>
      <c r="F1218" s="9">
        <v>0</v>
      </c>
      <c r="G1218" s="9"/>
      <c r="H1218" s="26">
        <f t="shared" si="38"/>
        <v>0</v>
      </c>
      <c r="I1218" s="11">
        <f t="shared" si="39"/>
        <v>0</v>
      </c>
    </row>
    <row r="1219" spans="1:9" x14ac:dyDescent="0.25">
      <c r="A1219" s="132">
        <v>16598970</v>
      </c>
      <c r="B1219" s="135" t="s">
        <v>368</v>
      </c>
      <c r="C1219" s="135" t="s">
        <v>369</v>
      </c>
      <c r="D1219" s="10">
        <v>1</v>
      </c>
      <c r="E1219" s="10"/>
      <c r="F1219" s="9">
        <v>0</v>
      </c>
      <c r="G1219" s="9"/>
      <c r="H1219" s="26">
        <f t="shared" si="38"/>
        <v>0</v>
      </c>
      <c r="I1219" s="11">
        <f t="shared" si="39"/>
        <v>0</v>
      </c>
    </row>
    <row r="1220" spans="1:9" x14ac:dyDescent="0.25">
      <c r="A1220" s="132">
        <v>16598989</v>
      </c>
      <c r="B1220" s="135" t="s">
        <v>368</v>
      </c>
      <c r="C1220" s="135" t="s">
        <v>369</v>
      </c>
      <c r="D1220" s="10">
        <v>1</v>
      </c>
      <c r="E1220" s="10"/>
      <c r="F1220" s="9">
        <v>0</v>
      </c>
      <c r="G1220" s="9"/>
      <c r="H1220" s="26">
        <f t="shared" si="38"/>
        <v>0</v>
      </c>
      <c r="I1220" s="11">
        <f t="shared" si="39"/>
        <v>0</v>
      </c>
    </row>
    <row r="1221" spans="1:9" x14ac:dyDescent="0.25">
      <c r="A1221" s="132">
        <v>16598997</v>
      </c>
      <c r="B1221" s="135" t="s">
        <v>368</v>
      </c>
      <c r="C1221" s="135" t="s">
        <v>369</v>
      </c>
      <c r="D1221" s="10">
        <v>1</v>
      </c>
      <c r="E1221" s="10"/>
      <c r="F1221" s="9">
        <v>0</v>
      </c>
      <c r="G1221" s="9"/>
      <c r="H1221" s="26">
        <f t="shared" si="38"/>
        <v>0</v>
      </c>
      <c r="I1221" s="11">
        <f t="shared" si="39"/>
        <v>0</v>
      </c>
    </row>
    <row r="1222" spans="1:9" x14ac:dyDescent="0.25">
      <c r="A1222" s="132">
        <v>16627601</v>
      </c>
      <c r="B1222" s="135" t="s">
        <v>393</v>
      </c>
      <c r="C1222" s="135" t="s">
        <v>394</v>
      </c>
      <c r="D1222" s="10">
        <v>1</v>
      </c>
      <c r="E1222" s="10"/>
      <c r="F1222" s="9">
        <v>0</v>
      </c>
      <c r="G1222" s="9"/>
      <c r="H1222" s="26">
        <f t="shared" si="38"/>
        <v>0</v>
      </c>
      <c r="I1222" s="11">
        <f t="shared" si="39"/>
        <v>0</v>
      </c>
    </row>
    <row r="1223" spans="1:9" x14ac:dyDescent="0.25">
      <c r="A1223" s="132">
        <v>16628209</v>
      </c>
      <c r="B1223" s="135" t="s">
        <v>393</v>
      </c>
      <c r="C1223" s="135" t="s">
        <v>394</v>
      </c>
      <c r="D1223" s="10">
        <v>1</v>
      </c>
      <c r="E1223" s="10"/>
      <c r="F1223" s="9">
        <v>0</v>
      </c>
      <c r="G1223" s="9"/>
      <c r="H1223" s="26">
        <f t="shared" si="38"/>
        <v>0</v>
      </c>
      <c r="I1223" s="11">
        <f t="shared" si="39"/>
        <v>0</v>
      </c>
    </row>
    <row r="1224" spans="1:9" x14ac:dyDescent="0.25">
      <c r="A1224" s="132">
        <v>16628217</v>
      </c>
      <c r="B1224" s="135" t="s">
        <v>393</v>
      </c>
      <c r="C1224" s="135" t="s">
        <v>394</v>
      </c>
      <c r="D1224" s="10">
        <v>1</v>
      </c>
      <c r="E1224" s="10"/>
      <c r="F1224" s="9">
        <v>0</v>
      </c>
      <c r="G1224" s="9"/>
      <c r="H1224" s="26">
        <f t="shared" si="38"/>
        <v>0</v>
      </c>
      <c r="I1224" s="11">
        <f t="shared" si="39"/>
        <v>0</v>
      </c>
    </row>
    <row r="1225" spans="1:9" x14ac:dyDescent="0.25">
      <c r="A1225" s="132">
        <v>16628225</v>
      </c>
      <c r="B1225" s="135" t="s">
        <v>393</v>
      </c>
      <c r="C1225" s="135" t="s">
        <v>394</v>
      </c>
      <c r="D1225" s="10">
        <v>1</v>
      </c>
      <c r="E1225" s="10"/>
      <c r="F1225" s="9">
        <v>0</v>
      </c>
      <c r="G1225" s="9"/>
      <c r="H1225" s="26">
        <f t="shared" si="38"/>
        <v>0</v>
      </c>
      <c r="I1225" s="11">
        <f t="shared" si="39"/>
        <v>0</v>
      </c>
    </row>
    <row r="1226" spans="1:9" x14ac:dyDescent="0.25">
      <c r="A1226" s="132">
        <v>16736834</v>
      </c>
      <c r="B1226" s="135" t="s">
        <v>368</v>
      </c>
      <c r="C1226" s="135" t="s">
        <v>369</v>
      </c>
      <c r="D1226" s="10">
        <v>1</v>
      </c>
      <c r="E1226" s="10"/>
      <c r="F1226" s="9">
        <v>0</v>
      </c>
      <c r="G1226" s="9"/>
      <c r="H1226" s="26">
        <f t="shared" si="38"/>
        <v>0</v>
      </c>
      <c r="I1226" s="11">
        <f t="shared" si="39"/>
        <v>0</v>
      </c>
    </row>
    <row r="1227" spans="1:9" x14ac:dyDescent="0.25">
      <c r="A1227" s="132">
        <v>16736842</v>
      </c>
      <c r="B1227" s="135" t="s">
        <v>368</v>
      </c>
      <c r="C1227" s="135" t="s">
        <v>369</v>
      </c>
      <c r="D1227" s="10">
        <v>1</v>
      </c>
      <c r="E1227" s="10"/>
      <c r="F1227" s="9">
        <v>0</v>
      </c>
      <c r="G1227" s="9"/>
      <c r="H1227" s="26">
        <f t="shared" si="38"/>
        <v>0</v>
      </c>
      <c r="I1227" s="11">
        <f t="shared" si="39"/>
        <v>0</v>
      </c>
    </row>
    <row r="1228" spans="1:9" x14ac:dyDescent="0.25">
      <c r="A1228" s="132">
        <v>16736850</v>
      </c>
      <c r="B1228" s="135" t="s">
        <v>368</v>
      </c>
      <c r="C1228" s="135" t="s">
        <v>369</v>
      </c>
      <c r="D1228" s="10">
        <v>1</v>
      </c>
      <c r="E1228" s="10"/>
      <c r="F1228" s="9">
        <v>0</v>
      </c>
      <c r="G1228" s="9"/>
      <c r="H1228" s="26">
        <f t="shared" si="38"/>
        <v>0</v>
      </c>
      <c r="I1228" s="11">
        <f t="shared" si="39"/>
        <v>0</v>
      </c>
    </row>
    <row r="1229" spans="1:9" x14ac:dyDescent="0.25">
      <c r="A1229" s="132">
        <v>16736885</v>
      </c>
      <c r="B1229" s="135" t="s">
        <v>368</v>
      </c>
      <c r="C1229" s="135" t="s">
        <v>369</v>
      </c>
      <c r="D1229" s="10">
        <v>1</v>
      </c>
      <c r="E1229" s="10"/>
      <c r="F1229" s="9">
        <v>0</v>
      </c>
      <c r="G1229" s="9"/>
      <c r="H1229" s="26">
        <f t="shared" si="38"/>
        <v>0</v>
      </c>
      <c r="I1229" s="11">
        <f t="shared" si="39"/>
        <v>0</v>
      </c>
    </row>
    <row r="1230" spans="1:9" x14ac:dyDescent="0.25">
      <c r="A1230" s="132">
        <v>16755626</v>
      </c>
      <c r="B1230" s="135" t="s">
        <v>377</v>
      </c>
      <c r="C1230" s="135" t="s">
        <v>378</v>
      </c>
      <c r="D1230" s="10">
        <v>1</v>
      </c>
      <c r="E1230" s="10"/>
      <c r="F1230" s="9">
        <v>0</v>
      </c>
      <c r="G1230" s="9"/>
      <c r="H1230" s="26">
        <f t="shared" si="38"/>
        <v>0</v>
      </c>
      <c r="I1230" s="11">
        <f t="shared" si="39"/>
        <v>0</v>
      </c>
    </row>
    <row r="1231" spans="1:9" x14ac:dyDescent="0.25">
      <c r="A1231" s="132">
        <v>16755634</v>
      </c>
      <c r="B1231" s="135" t="s">
        <v>377</v>
      </c>
      <c r="C1231" s="135" t="s">
        <v>378</v>
      </c>
      <c r="D1231" s="10">
        <v>1</v>
      </c>
      <c r="E1231" s="10"/>
      <c r="F1231" s="9">
        <v>0</v>
      </c>
      <c r="G1231" s="9"/>
      <c r="H1231" s="26">
        <f t="shared" ref="H1231:H1294" si="40">E1231/D1231</f>
        <v>0</v>
      </c>
      <c r="I1231" s="11">
        <f t="shared" ref="I1231:I1294" si="41">IFERROR(G1231/H1231,0)</f>
        <v>0</v>
      </c>
    </row>
    <row r="1232" spans="1:9" x14ac:dyDescent="0.25">
      <c r="A1232" s="132">
        <v>16757041</v>
      </c>
      <c r="B1232" s="135" t="s">
        <v>368</v>
      </c>
      <c r="C1232" s="135" t="s">
        <v>369</v>
      </c>
      <c r="D1232" s="10">
        <v>1</v>
      </c>
      <c r="E1232" s="10"/>
      <c r="F1232" s="9">
        <v>0</v>
      </c>
      <c r="G1232" s="9"/>
      <c r="H1232" s="26">
        <f t="shared" si="40"/>
        <v>0</v>
      </c>
      <c r="I1232" s="11">
        <f t="shared" si="41"/>
        <v>0</v>
      </c>
    </row>
    <row r="1233" spans="1:9" x14ac:dyDescent="0.25">
      <c r="A1233" s="132">
        <v>16819012</v>
      </c>
      <c r="B1233" s="135" t="s">
        <v>368</v>
      </c>
      <c r="C1233" s="135" t="s">
        <v>369</v>
      </c>
      <c r="D1233" s="10">
        <v>1</v>
      </c>
      <c r="E1233" s="10"/>
      <c r="F1233" s="9">
        <v>0</v>
      </c>
      <c r="G1233" s="9"/>
      <c r="H1233" s="26">
        <f t="shared" si="40"/>
        <v>0</v>
      </c>
      <c r="I1233" s="11">
        <f t="shared" si="41"/>
        <v>0</v>
      </c>
    </row>
    <row r="1234" spans="1:9" x14ac:dyDescent="0.25">
      <c r="A1234" s="132">
        <v>16819160</v>
      </c>
      <c r="B1234" s="135" t="s">
        <v>368</v>
      </c>
      <c r="C1234" s="135" t="s">
        <v>369</v>
      </c>
      <c r="D1234" s="10">
        <v>1</v>
      </c>
      <c r="E1234" s="10"/>
      <c r="F1234" s="9">
        <v>0</v>
      </c>
      <c r="G1234" s="9"/>
      <c r="H1234" s="26">
        <f t="shared" si="40"/>
        <v>0</v>
      </c>
      <c r="I1234" s="11">
        <f t="shared" si="41"/>
        <v>0</v>
      </c>
    </row>
    <row r="1235" spans="1:9" x14ac:dyDescent="0.25">
      <c r="A1235" s="132">
        <v>16819179</v>
      </c>
      <c r="B1235" s="135" t="s">
        <v>368</v>
      </c>
      <c r="C1235" s="135" t="s">
        <v>369</v>
      </c>
      <c r="D1235" s="10">
        <v>1</v>
      </c>
      <c r="E1235" s="10"/>
      <c r="F1235" s="9">
        <v>0</v>
      </c>
      <c r="G1235" s="9"/>
      <c r="H1235" s="26">
        <f t="shared" si="40"/>
        <v>0</v>
      </c>
      <c r="I1235" s="11">
        <f t="shared" si="41"/>
        <v>0</v>
      </c>
    </row>
    <row r="1236" spans="1:9" x14ac:dyDescent="0.25">
      <c r="A1236" s="132">
        <v>16819187</v>
      </c>
      <c r="B1236" s="135" t="s">
        <v>368</v>
      </c>
      <c r="C1236" s="135" t="s">
        <v>369</v>
      </c>
      <c r="D1236" s="10">
        <v>1</v>
      </c>
      <c r="E1236" s="10"/>
      <c r="F1236" s="9">
        <v>0</v>
      </c>
      <c r="G1236" s="9"/>
      <c r="H1236" s="26">
        <f t="shared" si="40"/>
        <v>0</v>
      </c>
      <c r="I1236" s="11">
        <f t="shared" si="41"/>
        <v>0</v>
      </c>
    </row>
    <row r="1237" spans="1:9" x14ac:dyDescent="0.25">
      <c r="A1237" s="132">
        <v>16819195</v>
      </c>
      <c r="B1237" s="135" t="s">
        <v>368</v>
      </c>
      <c r="C1237" s="135" t="s">
        <v>369</v>
      </c>
      <c r="D1237" s="10">
        <v>1</v>
      </c>
      <c r="E1237" s="10"/>
      <c r="F1237" s="9">
        <v>0</v>
      </c>
      <c r="G1237" s="9"/>
      <c r="H1237" s="26">
        <f t="shared" si="40"/>
        <v>0</v>
      </c>
      <c r="I1237" s="11">
        <f t="shared" si="41"/>
        <v>0</v>
      </c>
    </row>
    <row r="1238" spans="1:9" x14ac:dyDescent="0.25">
      <c r="A1238" s="132">
        <v>14695898</v>
      </c>
      <c r="B1238" s="135" t="s">
        <v>395</v>
      </c>
      <c r="C1238" s="135" t="s">
        <v>396</v>
      </c>
      <c r="D1238" s="10">
        <v>1</v>
      </c>
      <c r="E1238" s="10"/>
      <c r="F1238" s="9">
        <v>0</v>
      </c>
      <c r="G1238" s="9"/>
      <c r="H1238" s="26">
        <f t="shared" si="40"/>
        <v>0</v>
      </c>
      <c r="I1238" s="11">
        <f t="shared" si="41"/>
        <v>0</v>
      </c>
    </row>
    <row r="1239" spans="1:9" x14ac:dyDescent="0.25">
      <c r="A1239" s="132">
        <v>14889110</v>
      </c>
      <c r="B1239" s="135" t="s">
        <v>395</v>
      </c>
      <c r="C1239" s="135" t="s">
        <v>396</v>
      </c>
      <c r="D1239" s="10">
        <v>1</v>
      </c>
      <c r="E1239" s="10"/>
      <c r="F1239" s="9">
        <v>0</v>
      </c>
      <c r="G1239" s="9"/>
      <c r="H1239" s="26">
        <f t="shared" si="40"/>
        <v>0</v>
      </c>
      <c r="I1239" s="11">
        <f t="shared" si="41"/>
        <v>0</v>
      </c>
    </row>
    <row r="1240" spans="1:9" x14ac:dyDescent="0.25">
      <c r="A1240" s="132">
        <v>14969467</v>
      </c>
      <c r="B1240" s="135" t="s">
        <v>397</v>
      </c>
      <c r="C1240" s="135" t="s">
        <v>398</v>
      </c>
      <c r="D1240" s="10">
        <v>1</v>
      </c>
      <c r="E1240" s="10"/>
      <c r="F1240" s="9">
        <v>0</v>
      </c>
      <c r="G1240" s="9"/>
      <c r="H1240" s="26">
        <f t="shared" si="40"/>
        <v>0</v>
      </c>
      <c r="I1240" s="11">
        <f t="shared" si="41"/>
        <v>0</v>
      </c>
    </row>
    <row r="1241" spans="1:9" x14ac:dyDescent="0.25">
      <c r="A1241" s="132">
        <v>15148157</v>
      </c>
      <c r="B1241" s="135" t="s">
        <v>399</v>
      </c>
      <c r="C1241" s="135" t="s">
        <v>400</v>
      </c>
      <c r="D1241" s="10">
        <v>10</v>
      </c>
      <c r="E1241" s="10"/>
      <c r="F1241" s="9">
        <v>0</v>
      </c>
      <c r="G1241" s="9"/>
      <c r="H1241" s="26">
        <f t="shared" si="40"/>
        <v>0</v>
      </c>
      <c r="I1241" s="11">
        <f t="shared" si="41"/>
        <v>0</v>
      </c>
    </row>
    <row r="1242" spans="1:9" x14ac:dyDescent="0.25">
      <c r="A1242" s="132">
        <v>15937852</v>
      </c>
      <c r="B1242" s="135" t="s">
        <v>2831</v>
      </c>
      <c r="C1242" s="135" t="s">
        <v>404</v>
      </c>
      <c r="D1242" s="10">
        <v>30</v>
      </c>
      <c r="E1242" s="10"/>
      <c r="F1242" s="9">
        <v>0</v>
      </c>
      <c r="G1242" s="9"/>
      <c r="H1242" s="26">
        <f t="shared" si="40"/>
        <v>0</v>
      </c>
      <c r="I1242" s="11">
        <f t="shared" si="41"/>
        <v>0</v>
      </c>
    </row>
    <row r="1243" spans="1:9" x14ac:dyDescent="0.25">
      <c r="A1243" s="132">
        <v>15986144</v>
      </c>
      <c r="B1243" s="135" t="s">
        <v>407</v>
      </c>
      <c r="C1243" s="135" t="s">
        <v>408</v>
      </c>
      <c r="D1243" s="10">
        <v>188</v>
      </c>
      <c r="E1243" s="10"/>
      <c r="F1243" s="9">
        <v>0</v>
      </c>
      <c r="G1243" s="9"/>
      <c r="H1243" s="26">
        <f t="shared" si="40"/>
        <v>0</v>
      </c>
      <c r="I1243" s="11">
        <f t="shared" si="41"/>
        <v>0</v>
      </c>
    </row>
    <row r="1244" spans="1:9" x14ac:dyDescent="0.25">
      <c r="A1244" s="132">
        <v>16009134</v>
      </c>
      <c r="B1244" s="135" t="s">
        <v>409</v>
      </c>
      <c r="C1244" s="135" t="s">
        <v>410</v>
      </c>
      <c r="D1244" s="10">
        <v>1</v>
      </c>
      <c r="E1244" s="10"/>
      <c r="F1244" s="9">
        <v>0</v>
      </c>
      <c r="G1244" s="9"/>
      <c r="H1244" s="26">
        <f t="shared" si="40"/>
        <v>0</v>
      </c>
      <c r="I1244" s="11">
        <f t="shared" si="41"/>
        <v>0</v>
      </c>
    </row>
    <row r="1245" spans="1:9" x14ac:dyDescent="0.25">
      <c r="A1245" s="132">
        <v>16009142</v>
      </c>
      <c r="B1245" s="135" t="s">
        <v>409</v>
      </c>
      <c r="C1245" s="135" t="s">
        <v>410</v>
      </c>
      <c r="D1245" s="10">
        <v>1</v>
      </c>
      <c r="E1245" s="10"/>
      <c r="F1245" s="9">
        <v>0</v>
      </c>
      <c r="G1245" s="9"/>
      <c r="H1245" s="26">
        <f t="shared" si="40"/>
        <v>0</v>
      </c>
      <c r="I1245" s="11">
        <f t="shared" si="41"/>
        <v>0</v>
      </c>
    </row>
    <row r="1246" spans="1:9" x14ac:dyDescent="0.25">
      <c r="A1246" s="132">
        <v>16058941</v>
      </c>
      <c r="B1246" s="135" t="s">
        <v>411</v>
      </c>
      <c r="C1246" s="135" t="s">
        <v>412</v>
      </c>
      <c r="D1246" s="10">
        <v>1</v>
      </c>
      <c r="E1246" s="10"/>
      <c r="F1246" s="9">
        <v>0</v>
      </c>
      <c r="G1246" s="9"/>
      <c r="H1246" s="26">
        <f t="shared" si="40"/>
        <v>0</v>
      </c>
      <c r="I1246" s="11">
        <f t="shared" si="41"/>
        <v>0</v>
      </c>
    </row>
    <row r="1247" spans="1:9" x14ac:dyDescent="0.25">
      <c r="A1247" s="132">
        <v>16070666</v>
      </c>
      <c r="B1247" s="135" t="s">
        <v>2832</v>
      </c>
      <c r="C1247" s="135" t="s">
        <v>414</v>
      </c>
      <c r="D1247" s="10">
        <v>448</v>
      </c>
      <c r="E1247" s="10"/>
      <c r="F1247" s="9">
        <v>0</v>
      </c>
      <c r="G1247" s="9"/>
      <c r="H1247" s="26">
        <f t="shared" si="40"/>
        <v>0</v>
      </c>
      <c r="I1247" s="11">
        <f t="shared" si="41"/>
        <v>0</v>
      </c>
    </row>
    <row r="1248" spans="1:9" x14ac:dyDescent="0.25">
      <c r="A1248" s="132">
        <v>16090845</v>
      </c>
      <c r="B1248" s="135" t="s">
        <v>415</v>
      </c>
      <c r="C1248" s="135" t="s">
        <v>416</v>
      </c>
      <c r="D1248" s="10">
        <v>56</v>
      </c>
      <c r="E1248" s="10"/>
      <c r="F1248" s="9">
        <v>0</v>
      </c>
      <c r="G1248" s="9"/>
      <c r="H1248" s="26">
        <f t="shared" si="40"/>
        <v>0</v>
      </c>
      <c r="I1248" s="11">
        <f t="shared" si="41"/>
        <v>0</v>
      </c>
    </row>
    <row r="1249" spans="1:9" x14ac:dyDescent="0.25">
      <c r="A1249" s="132">
        <v>16103556</v>
      </c>
      <c r="B1249" s="135" t="s">
        <v>405</v>
      </c>
      <c r="C1249" s="135" t="s">
        <v>406</v>
      </c>
      <c r="D1249" s="10">
        <v>1</v>
      </c>
      <c r="E1249" s="10"/>
      <c r="F1249" s="9">
        <v>0</v>
      </c>
      <c r="G1249" s="9"/>
      <c r="H1249" s="26">
        <f t="shared" si="40"/>
        <v>0</v>
      </c>
      <c r="I1249" s="11">
        <f t="shared" si="41"/>
        <v>0</v>
      </c>
    </row>
    <row r="1250" spans="1:9" x14ac:dyDescent="0.25">
      <c r="A1250" s="132">
        <v>16103564</v>
      </c>
      <c r="B1250" s="135" t="s">
        <v>405</v>
      </c>
      <c r="C1250" s="135" t="s">
        <v>406</v>
      </c>
      <c r="D1250" s="10">
        <v>1</v>
      </c>
      <c r="E1250" s="10"/>
      <c r="F1250" s="9">
        <v>0</v>
      </c>
      <c r="G1250" s="9"/>
      <c r="H1250" s="26">
        <f t="shared" si="40"/>
        <v>0</v>
      </c>
      <c r="I1250" s="11">
        <f t="shared" si="41"/>
        <v>0</v>
      </c>
    </row>
    <row r="1251" spans="1:9" x14ac:dyDescent="0.25">
      <c r="A1251" s="132">
        <v>16203127</v>
      </c>
      <c r="B1251" s="135" t="s">
        <v>415</v>
      </c>
      <c r="C1251" s="135" t="s">
        <v>416</v>
      </c>
      <c r="D1251" s="10">
        <v>56</v>
      </c>
      <c r="E1251" s="10"/>
      <c r="F1251" s="9">
        <v>0</v>
      </c>
      <c r="G1251" s="9"/>
      <c r="H1251" s="26">
        <f t="shared" si="40"/>
        <v>0</v>
      </c>
      <c r="I1251" s="11">
        <f t="shared" si="41"/>
        <v>0</v>
      </c>
    </row>
    <row r="1252" spans="1:9" x14ac:dyDescent="0.25">
      <c r="A1252" s="132">
        <v>16204654</v>
      </c>
      <c r="B1252" s="135" t="s">
        <v>415</v>
      </c>
      <c r="C1252" s="135" t="s">
        <v>416</v>
      </c>
      <c r="D1252" s="10">
        <v>56</v>
      </c>
      <c r="E1252" s="10"/>
      <c r="F1252" s="9">
        <v>0</v>
      </c>
      <c r="G1252" s="9"/>
      <c r="H1252" s="26">
        <f t="shared" si="40"/>
        <v>0</v>
      </c>
      <c r="I1252" s="11">
        <f t="shared" si="41"/>
        <v>0</v>
      </c>
    </row>
    <row r="1253" spans="1:9" x14ac:dyDescent="0.25">
      <c r="A1253" s="132">
        <v>16213904</v>
      </c>
      <c r="B1253" s="135" t="s">
        <v>417</v>
      </c>
      <c r="C1253" s="135" t="s">
        <v>418</v>
      </c>
      <c r="D1253" s="10">
        <v>1</v>
      </c>
      <c r="E1253" s="10"/>
      <c r="F1253" s="9">
        <v>0</v>
      </c>
      <c r="G1253" s="9"/>
      <c r="H1253" s="26">
        <f t="shared" si="40"/>
        <v>0</v>
      </c>
      <c r="I1253" s="11">
        <f t="shared" si="41"/>
        <v>0</v>
      </c>
    </row>
    <row r="1254" spans="1:9" x14ac:dyDescent="0.25">
      <c r="A1254" s="132">
        <v>16233638</v>
      </c>
      <c r="B1254" s="135" t="s">
        <v>419</v>
      </c>
      <c r="C1254" s="135" t="s">
        <v>420</v>
      </c>
      <c r="D1254" s="10">
        <v>1</v>
      </c>
      <c r="E1254" s="10"/>
      <c r="F1254" s="9">
        <v>0</v>
      </c>
      <c r="G1254" s="9"/>
      <c r="H1254" s="26">
        <f t="shared" si="40"/>
        <v>0</v>
      </c>
      <c r="I1254" s="11">
        <f t="shared" si="41"/>
        <v>0</v>
      </c>
    </row>
    <row r="1255" spans="1:9" x14ac:dyDescent="0.25">
      <c r="A1255" s="132">
        <v>16244265</v>
      </c>
      <c r="B1255" s="135" t="s">
        <v>421</v>
      </c>
      <c r="C1255" s="135" t="s">
        <v>422</v>
      </c>
      <c r="D1255" s="10">
        <v>1</v>
      </c>
      <c r="E1255" s="10"/>
      <c r="F1255" s="9">
        <v>0</v>
      </c>
      <c r="G1255" s="9"/>
      <c r="H1255" s="26">
        <f t="shared" si="40"/>
        <v>0</v>
      </c>
      <c r="I1255" s="11">
        <f t="shared" si="41"/>
        <v>0</v>
      </c>
    </row>
    <row r="1256" spans="1:9" x14ac:dyDescent="0.25">
      <c r="A1256" s="132">
        <v>16244273</v>
      </c>
      <c r="B1256" s="135" t="s">
        <v>421</v>
      </c>
      <c r="C1256" s="135" t="s">
        <v>422</v>
      </c>
      <c r="D1256" s="10">
        <v>10</v>
      </c>
      <c r="E1256" s="10"/>
      <c r="F1256" s="9">
        <v>0</v>
      </c>
      <c r="G1256" s="9"/>
      <c r="H1256" s="26">
        <f t="shared" si="40"/>
        <v>0</v>
      </c>
      <c r="I1256" s="11">
        <f t="shared" si="41"/>
        <v>0</v>
      </c>
    </row>
    <row r="1257" spans="1:9" x14ac:dyDescent="0.25">
      <c r="A1257" s="132">
        <v>16272854</v>
      </c>
      <c r="B1257" s="135" t="s">
        <v>423</v>
      </c>
      <c r="C1257" s="135" t="s">
        <v>424</v>
      </c>
      <c r="D1257" s="10">
        <v>1</v>
      </c>
      <c r="E1257" s="10"/>
      <c r="F1257" s="9">
        <v>0</v>
      </c>
      <c r="G1257" s="9"/>
      <c r="H1257" s="26">
        <f t="shared" si="40"/>
        <v>0</v>
      </c>
      <c r="I1257" s="11">
        <f t="shared" si="41"/>
        <v>0</v>
      </c>
    </row>
    <row r="1258" spans="1:9" x14ac:dyDescent="0.25">
      <c r="A1258" s="132">
        <v>16307313</v>
      </c>
      <c r="B1258" s="135" t="s">
        <v>2831</v>
      </c>
      <c r="C1258" s="135" t="s">
        <v>404</v>
      </c>
      <c r="D1258" s="10">
        <v>30</v>
      </c>
      <c r="E1258" s="10"/>
      <c r="F1258" s="9">
        <v>0</v>
      </c>
      <c r="G1258" s="9"/>
      <c r="H1258" s="26">
        <f t="shared" si="40"/>
        <v>0</v>
      </c>
      <c r="I1258" s="11">
        <f t="shared" si="41"/>
        <v>0</v>
      </c>
    </row>
    <row r="1259" spans="1:9" x14ac:dyDescent="0.25">
      <c r="A1259" s="132">
        <v>16316428</v>
      </c>
      <c r="B1259" s="135" t="s">
        <v>425</v>
      </c>
      <c r="C1259" s="135" t="s">
        <v>426</v>
      </c>
      <c r="D1259" s="10">
        <v>1</v>
      </c>
      <c r="E1259" s="10"/>
      <c r="F1259" s="9">
        <v>0</v>
      </c>
      <c r="G1259" s="9"/>
      <c r="H1259" s="26">
        <f t="shared" si="40"/>
        <v>0</v>
      </c>
      <c r="I1259" s="11">
        <f t="shared" si="41"/>
        <v>0</v>
      </c>
    </row>
    <row r="1260" spans="1:9" x14ac:dyDescent="0.25">
      <c r="A1260" s="132">
        <v>16316436</v>
      </c>
      <c r="B1260" s="135" t="s">
        <v>427</v>
      </c>
      <c r="C1260" s="135" t="s">
        <v>428</v>
      </c>
      <c r="D1260" s="10">
        <v>1</v>
      </c>
      <c r="E1260" s="10"/>
      <c r="F1260" s="9">
        <v>0</v>
      </c>
      <c r="G1260" s="9"/>
      <c r="H1260" s="26">
        <f t="shared" si="40"/>
        <v>0</v>
      </c>
      <c r="I1260" s="11">
        <f t="shared" si="41"/>
        <v>0</v>
      </c>
    </row>
    <row r="1261" spans="1:9" x14ac:dyDescent="0.25">
      <c r="A1261" s="132">
        <v>16324560</v>
      </c>
      <c r="B1261" s="135" t="s">
        <v>417</v>
      </c>
      <c r="C1261" s="135" t="s">
        <v>418</v>
      </c>
      <c r="D1261" s="10">
        <v>1</v>
      </c>
      <c r="E1261" s="10"/>
      <c r="F1261" s="9">
        <v>0</v>
      </c>
      <c r="G1261" s="9"/>
      <c r="H1261" s="26">
        <f t="shared" si="40"/>
        <v>0</v>
      </c>
      <c r="I1261" s="11">
        <f t="shared" si="41"/>
        <v>0</v>
      </c>
    </row>
    <row r="1262" spans="1:9" x14ac:dyDescent="0.25">
      <c r="A1262" s="132">
        <v>16343042</v>
      </c>
      <c r="B1262" s="135" t="s">
        <v>2831</v>
      </c>
      <c r="C1262" s="135" t="s">
        <v>404</v>
      </c>
      <c r="D1262" s="10">
        <v>30</v>
      </c>
      <c r="E1262" s="10"/>
      <c r="F1262" s="9">
        <v>0</v>
      </c>
      <c r="G1262" s="9"/>
      <c r="H1262" s="26">
        <f t="shared" si="40"/>
        <v>0</v>
      </c>
      <c r="I1262" s="11">
        <f t="shared" si="41"/>
        <v>0</v>
      </c>
    </row>
    <row r="1263" spans="1:9" x14ac:dyDescent="0.25">
      <c r="A1263" s="132">
        <v>16413458</v>
      </c>
      <c r="B1263" s="135" t="s">
        <v>401</v>
      </c>
      <c r="C1263" s="135" t="s">
        <v>402</v>
      </c>
      <c r="D1263" s="10">
        <v>1</v>
      </c>
      <c r="E1263" s="10"/>
      <c r="F1263" s="9">
        <v>0</v>
      </c>
      <c r="G1263" s="9"/>
      <c r="H1263" s="26">
        <f t="shared" si="40"/>
        <v>0</v>
      </c>
      <c r="I1263" s="11">
        <f t="shared" si="41"/>
        <v>0</v>
      </c>
    </row>
    <row r="1264" spans="1:9" x14ac:dyDescent="0.25">
      <c r="A1264" s="132">
        <v>16604423</v>
      </c>
      <c r="B1264" s="135" t="s">
        <v>429</v>
      </c>
      <c r="C1264" s="135" t="s">
        <v>430</v>
      </c>
      <c r="D1264" s="10">
        <v>1</v>
      </c>
      <c r="E1264" s="10"/>
      <c r="F1264" s="9">
        <v>0</v>
      </c>
      <c r="G1264" s="9"/>
      <c r="H1264" s="26">
        <f t="shared" si="40"/>
        <v>0</v>
      </c>
      <c r="I1264" s="11">
        <f t="shared" si="41"/>
        <v>0</v>
      </c>
    </row>
    <row r="1265" spans="1:9" x14ac:dyDescent="0.25">
      <c r="A1265" s="132">
        <v>16607082</v>
      </c>
      <c r="B1265" s="135" t="s">
        <v>431</v>
      </c>
      <c r="C1265" s="135" t="s">
        <v>432</v>
      </c>
      <c r="D1265" s="10">
        <v>1</v>
      </c>
      <c r="E1265" s="10"/>
      <c r="F1265" s="9">
        <v>0</v>
      </c>
      <c r="G1265" s="9"/>
      <c r="H1265" s="26">
        <f t="shared" si="40"/>
        <v>0</v>
      </c>
      <c r="I1265" s="11">
        <f t="shared" si="41"/>
        <v>0</v>
      </c>
    </row>
    <row r="1266" spans="1:9" x14ac:dyDescent="0.25">
      <c r="A1266" s="132">
        <v>16613716</v>
      </c>
      <c r="B1266" s="135" t="s">
        <v>2832</v>
      </c>
      <c r="C1266" s="135" t="s">
        <v>414</v>
      </c>
      <c r="D1266" s="10">
        <v>56</v>
      </c>
      <c r="E1266" s="10"/>
      <c r="F1266" s="9">
        <v>0</v>
      </c>
      <c r="G1266" s="9"/>
      <c r="H1266" s="26">
        <f t="shared" si="40"/>
        <v>0</v>
      </c>
      <c r="I1266" s="11">
        <f t="shared" si="41"/>
        <v>0</v>
      </c>
    </row>
    <row r="1267" spans="1:9" x14ac:dyDescent="0.25">
      <c r="A1267" s="132">
        <v>16613724</v>
      </c>
      <c r="B1267" s="135" t="s">
        <v>2832</v>
      </c>
      <c r="C1267" s="135" t="s">
        <v>414</v>
      </c>
      <c r="D1267" s="10">
        <v>56</v>
      </c>
      <c r="E1267" s="10"/>
      <c r="F1267" s="9">
        <v>0</v>
      </c>
      <c r="G1267" s="9"/>
      <c r="H1267" s="26">
        <f t="shared" si="40"/>
        <v>0</v>
      </c>
      <c r="I1267" s="11">
        <f t="shared" si="41"/>
        <v>0</v>
      </c>
    </row>
    <row r="1268" spans="1:9" x14ac:dyDescent="0.25">
      <c r="A1268" s="132">
        <v>16625994</v>
      </c>
      <c r="B1268" s="135" t="s">
        <v>433</v>
      </c>
      <c r="C1268" s="135" t="s">
        <v>434</v>
      </c>
      <c r="D1268" s="10">
        <v>1</v>
      </c>
      <c r="E1268" s="10"/>
      <c r="F1268" s="9">
        <v>0</v>
      </c>
      <c r="G1268" s="9"/>
      <c r="H1268" s="26">
        <f t="shared" si="40"/>
        <v>0</v>
      </c>
      <c r="I1268" s="11">
        <f t="shared" si="41"/>
        <v>0</v>
      </c>
    </row>
    <row r="1269" spans="1:9" x14ac:dyDescent="0.25">
      <c r="A1269" s="132">
        <v>16644557</v>
      </c>
      <c r="B1269" s="135" t="s">
        <v>433</v>
      </c>
      <c r="C1269" s="135" t="s">
        <v>434</v>
      </c>
      <c r="D1269" s="10">
        <v>1</v>
      </c>
      <c r="E1269" s="10"/>
      <c r="F1269" s="9">
        <v>0</v>
      </c>
      <c r="G1269" s="9"/>
      <c r="H1269" s="26">
        <f t="shared" si="40"/>
        <v>0</v>
      </c>
      <c r="I1269" s="11">
        <f t="shared" si="41"/>
        <v>0</v>
      </c>
    </row>
    <row r="1270" spans="1:9" x14ac:dyDescent="0.25">
      <c r="A1270" s="132">
        <v>16644565</v>
      </c>
      <c r="B1270" s="135" t="s">
        <v>433</v>
      </c>
      <c r="C1270" s="135" t="s">
        <v>434</v>
      </c>
      <c r="D1270" s="10">
        <v>1</v>
      </c>
      <c r="E1270" s="10"/>
      <c r="F1270" s="9">
        <v>0</v>
      </c>
      <c r="G1270" s="9"/>
      <c r="H1270" s="26">
        <f t="shared" si="40"/>
        <v>0</v>
      </c>
      <c r="I1270" s="11">
        <f t="shared" si="41"/>
        <v>0</v>
      </c>
    </row>
    <row r="1271" spans="1:9" x14ac:dyDescent="0.25">
      <c r="A1271" s="132">
        <v>16745825</v>
      </c>
      <c r="B1271" s="135" t="s">
        <v>417</v>
      </c>
      <c r="C1271" s="135" t="s">
        <v>418</v>
      </c>
      <c r="D1271" s="10">
        <v>1</v>
      </c>
      <c r="E1271" s="10"/>
      <c r="F1271" s="9">
        <v>0</v>
      </c>
      <c r="G1271" s="9"/>
      <c r="H1271" s="26">
        <f t="shared" si="40"/>
        <v>0</v>
      </c>
      <c r="I1271" s="11">
        <f t="shared" si="41"/>
        <v>0</v>
      </c>
    </row>
    <row r="1272" spans="1:9" x14ac:dyDescent="0.25">
      <c r="A1272" s="132">
        <v>16745841</v>
      </c>
      <c r="B1272" s="135" t="s">
        <v>417</v>
      </c>
      <c r="C1272" s="135" t="s">
        <v>418</v>
      </c>
      <c r="D1272" s="10">
        <v>1</v>
      </c>
      <c r="E1272" s="10"/>
      <c r="F1272" s="9">
        <v>0</v>
      </c>
      <c r="G1272" s="9"/>
      <c r="H1272" s="26">
        <f t="shared" si="40"/>
        <v>0</v>
      </c>
      <c r="I1272" s="11">
        <f t="shared" si="41"/>
        <v>0</v>
      </c>
    </row>
    <row r="1273" spans="1:9" x14ac:dyDescent="0.25">
      <c r="A1273" s="132">
        <v>16795032</v>
      </c>
      <c r="B1273" s="135" t="s">
        <v>415</v>
      </c>
      <c r="C1273" s="135" t="s">
        <v>416</v>
      </c>
      <c r="D1273" s="10">
        <v>28</v>
      </c>
      <c r="E1273" s="10"/>
      <c r="F1273" s="9">
        <v>0</v>
      </c>
      <c r="G1273" s="9"/>
      <c r="H1273" s="26">
        <f t="shared" si="40"/>
        <v>0</v>
      </c>
      <c r="I1273" s="11">
        <f t="shared" si="41"/>
        <v>0</v>
      </c>
    </row>
    <row r="1274" spans="1:9" x14ac:dyDescent="0.25">
      <c r="A1274" s="132">
        <v>16811941</v>
      </c>
      <c r="B1274" s="135" t="s">
        <v>2832</v>
      </c>
      <c r="C1274" s="135" t="s">
        <v>414</v>
      </c>
      <c r="D1274" s="10">
        <v>56</v>
      </c>
      <c r="E1274" s="10"/>
      <c r="F1274" s="9">
        <v>0</v>
      </c>
      <c r="G1274" s="9"/>
      <c r="H1274" s="26">
        <f t="shared" si="40"/>
        <v>0</v>
      </c>
      <c r="I1274" s="11">
        <f t="shared" si="41"/>
        <v>0</v>
      </c>
    </row>
    <row r="1275" spans="1:9" x14ac:dyDescent="0.25">
      <c r="A1275" s="132">
        <v>16832779</v>
      </c>
      <c r="B1275" s="135" t="s">
        <v>405</v>
      </c>
      <c r="C1275" s="135" t="s">
        <v>406</v>
      </c>
      <c r="D1275" s="10">
        <v>1</v>
      </c>
      <c r="E1275" s="10"/>
      <c r="F1275" s="9">
        <v>0</v>
      </c>
      <c r="G1275" s="9"/>
      <c r="H1275" s="26">
        <f t="shared" si="40"/>
        <v>0</v>
      </c>
      <c r="I1275" s="11">
        <f t="shared" si="41"/>
        <v>0</v>
      </c>
    </row>
    <row r="1276" spans="1:9" x14ac:dyDescent="0.25">
      <c r="A1276" s="132">
        <v>16832787</v>
      </c>
      <c r="B1276" s="135" t="s">
        <v>405</v>
      </c>
      <c r="C1276" s="135" t="s">
        <v>406</v>
      </c>
      <c r="D1276" s="10">
        <v>1</v>
      </c>
      <c r="E1276" s="10"/>
      <c r="F1276" s="9">
        <v>0</v>
      </c>
      <c r="G1276" s="9"/>
      <c r="H1276" s="26">
        <f t="shared" si="40"/>
        <v>0</v>
      </c>
      <c r="I1276" s="11">
        <f t="shared" si="41"/>
        <v>0</v>
      </c>
    </row>
    <row r="1277" spans="1:9" x14ac:dyDescent="0.25">
      <c r="A1277" s="132">
        <v>14219557</v>
      </c>
      <c r="B1277" s="135" t="s">
        <v>436</v>
      </c>
      <c r="C1277" s="135" t="s">
        <v>437</v>
      </c>
      <c r="D1277" s="10">
        <v>2</v>
      </c>
      <c r="E1277" s="10"/>
      <c r="F1277" s="9">
        <v>0</v>
      </c>
      <c r="G1277" s="9"/>
      <c r="H1277" s="26">
        <f t="shared" si="40"/>
        <v>0</v>
      </c>
      <c r="I1277" s="11">
        <f t="shared" si="41"/>
        <v>0</v>
      </c>
    </row>
    <row r="1278" spans="1:9" x14ac:dyDescent="0.25">
      <c r="A1278" s="132">
        <v>14219565</v>
      </c>
      <c r="B1278" s="135" t="s">
        <v>436</v>
      </c>
      <c r="C1278" s="135" t="s">
        <v>437</v>
      </c>
      <c r="D1278" s="10">
        <v>1</v>
      </c>
      <c r="E1278" s="10"/>
      <c r="F1278" s="9">
        <v>0</v>
      </c>
      <c r="G1278" s="9"/>
      <c r="H1278" s="26">
        <f t="shared" si="40"/>
        <v>0</v>
      </c>
      <c r="I1278" s="11">
        <f t="shared" si="41"/>
        <v>0</v>
      </c>
    </row>
    <row r="1279" spans="1:9" x14ac:dyDescent="0.25">
      <c r="A1279" s="132">
        <v>14252074</v>
      </c>
      <c r="B1279" s="135" t="s">
        <v>438</v>
      </c>
      <c r="C1279" s="135" t="s">
        <v>2739</v>
      </c>
      <c r="D1279" s="10">
        <v>2</v>
      </c>
      <c r="E1279" s="10"/>
      <c r="F1279" s="9">
        <v>0</v>
      </c>
      <c r="G1279" s="9"/>
      <c r="H1279" s="26">
        <f t="shared" si="40"/>
        <v>0</v>
      </c>
      <c r="I1279" s="11">
        <f t="shared" si="41"/>
        <v>0</v>
      </c>
    </row>
    <row r="1280" spans="1:9" x14ac:dyDescent="0.25">
      <c r="A1280" s="132">
        <v>14338343</v>
      </c>
      <c r="B1280" s="135" t="s">
        <v>438</v>
      </c>
      <c r="C1280" s="135" t="s">
        <v>2739</v>
      </c>
      <c r="D1280" s="10">
        <v>1</v>
      </c>
      <c r="E1280" s="10"/>
      <c r="F1280" s="9">
        <v>0</v>
      </c>
      <c r="G1280" s="9"/>
      <c r="H1280" s="26">
        <f t="shared" si="40"/>
        <v>0</v>
      </c>
      <c r="I1280" s="11">
        <f t="shared" si="41"/>
        <v>0</v>
      </c>
    </row>
    <row r="1281" spans="1:9" x14ac:dyDescent="0.25">
      <c r="A1281" s="132">
        <v>14645955</v>
      </c>
      <c r="B1281" s="135" t="s">
        <v>439</v>
      </c>
      <c r="C1281" s="135" t="s">
        <v>440</v>
      </c>
      <c r="D1281" s="10">
        <v>1</v>
      </c>
      <c r="E1281" s="10"/>
      <c r="F1281" s="9">
        <v>0</v>
      </c>
      <c r="G1281" s="9"/>
      <c r="H1281" s="26">
        <f t="shared" si="40"/>
        <v>0</v>
      </c>
      <c r="I1281" s="11">
        <f t="shared" si="41"/>
        <v>0</v>
      </c>
    </row>
    <row r="1282" spans="1:9" x14ac:dyDescent="0.25">
      <c r="A1282" s="132">
        <v>14696096</v>
      </c>
      <c r="B1282" s="135" t="s">
        <v>441</v>
      </c>
      <c r="C1282" s="135" t="s">
        <v>442</v>
      </c>
      <c r="D1282" s="10">
        <v>1</v>
      </c>
      <c r="E1282" s="10"/>
      <c r="F1282" s="9">
        <v>0</v>
      </c>
      <c r="G1282" s="9"/>
      <c r="H1282" s="26">
        <f t="shared" si="40"/>
        <v>0</v>
      </c>
      <c r="I1282" s="11">
        <f t="shared" si="41"/>
        <v>0</v>
      </c>
    </row>
    <row r="1283" spans="1:9" x14ac:dyDescent="0.25">
      <c r="A1283" s="132">
        <v>14696118</v>
      </c>
      <c r="B1283" s="135" t="s">
        <v>441</v>
      </c>
      <c r="C1283" s="135" t="s">
        <v>442</v>
      </c>
      <c r="D1283" s="10">
        <v>1</v>
      </c>
      <c r="E1283" s="10"/>
      <c r="F1283" s="9">
        <v>0</v>
      </c>
      <c r="G1283" s="9"/>
      <c r="H1283" s="26">
        <f t="shared" si="40"/>
        <v>0</v>
      </c>
      <c r="I1283" s="11">
        <f t="shared" si="41"/>
        <v>0</v>
      </c>
    </row>
    <row r="1284" spans="1:9" x14ac:dyDescent="0.25">
      <c r="A1284" s="132">
        <v>14751933</v>
      </c>
      <c r="B1284" s="135" t="s">
        <v>443</v>
      </c>
      <c r="C1284" s="135" t="s">
        <v>444</v>
      </c>
      <c r="D1284" s="10">
        <v>1</v>
      </c>
      <c r="E1284" s="10"/>
      <c r="F1284" s="9">
        <v>0</v>
      </c>
      <c r="G1284" s="9"/>
      <c r="H1284" s="26">
        <f t="shared" si="40"/>
        <v>0</v>
      </c>
      <c r="I1284" s="11">
        <f t="shared" si="41"/>
        <v>0</v>
      </c>
    </row>
    <row r="1285" spans="1:9" x14ac:dyDescent="0.25">
      <c r="A1285" s="132">
        <v>14751941</v>
      </c>
      <c r="B1285" s="135" t="s">
        <v>443</v>
      </c>
      <c r="C1285" s="135" t="s">
        <v>444</v>
      </c>
      <c r="D1285" s="10">
        <v>30</v>
      </c>
      <c r="E1285" s="10"/>
      <c r="F1285" s="9">
        <v>0</v>
      </c>
      <c r="G1285" s="9"/>
      <c r="H1285" s="26">
        <f t="shared" si="40"/>
        <v>0</v>
      </c>
      <c r="I1285" s="11">
        <f t="shared" si="41"/>
        <v>0</v>
      </c>
    </row>
    <row r="1286" spans="1:9" x14ac:dyDescent="0.25">
      <c r="A1286" s="132">
        <v>14939886</v>
      </c>
      <c r="B1286" s="135" t="s">
        <v>443</v>
      </c>
      <c r="C1286" s="135" t="s">
        <v>444</v>
      </c>
      <c r="D1286" s="10">
        <v>70</v>
      </c>
      <c r="E1286" s="10"/>
      <c r="F1286" s="9">
        <v>0</v>
      </c>
      <c r="G1286" s="9"/>
      <c r="H1286" s="26">
        <f t="shared" si="40"/>
        <v>0</v>
      </c>
      <c r="I1286" s="11">
        <f t="shared" si="41"/>
        <v>0</v>
      </c>
    </row>
    <row r="1287" spans="1:9" x14ac:dyDescent="0.25">
      <c r="A1287" s="132">
        <v>15016757</v>
      </c>
      <c r="B1287" s="135" t="s">
        <v>445</v>
      </c>
      <c r="C1287" s="135" t="s">
        <v>446</v>
      </c>
      <c r="D1287" s="10">
        <v>10</v>
      </c>
      <c r="E1287" s="10"/>
      <c r="F1287" s="9">
        <v>0</v>
      </c>
      <c r="G1287" s="9"/>
      <c r="H1287" s="26">
        <f t="shared" si="40"/>
        <v>0</v>
      </c>
      <c r="I1287" s="11">
        <f t="shared" si="41"/>
        <v>0</v>
      </c>
    </row>
    <row r="1288" spans="1:9" x14ac:dyDescent="0.25">
      <c r="A1288" s="132">
        <v>15045315</v>
      </c>
      <c r="B1288" s="135" t="s">
        <v>447</v>
      </c>
      <c r="C1288" s="135" t="s">
        <v>2740</v>
      </c>
      <c r="D1288" s="10">
        <v>7</v>
      </c>
      <c r="E1288" s="10"/>
      <c r="F1288" s="9">
        <v>0</v>
      </c>
      <c r="G1288" s="9"/>
      <c r="H1288" s="26">
        <f t="shared" si="40"/>
        <v>0</v>
      </c>
      <c r="I1288" s="11">
        <f t="shared" si="41"/>
        <v>0</v>
      </c>
    </row>
    <row r="1289" spans="1:9" x14ac:dyDescent="0.25">
      <c r="A1289" s="132">
        <v>15061736</v>
      </c>
      <c r="B1289" s="135" t="s">
        <v>435</v>
      </c>
      <c r="C1289" s="135" t="s">
        <v>2738</v>
      </c>
      <c r="D1289" s="10">
        <v>1</v>
      </c>
      <c r="E1289" s="10"/>
      <c r="F1289" s="9">
        <v>0</v>
      </c>
      <c r="G1289" s="9"/>
      <c r="H1289" s="26">
        <f t="shared" si="40"/>
        <v>0</v>
      </c>
      <c r="I1289" s="11">
        <f t="shared" si="41"/>
        <v>0</v>
      </c>
    </row>
    <row r="1290" spans="1:9" x14ac:dyDescent="0.25">
      <c r="A1290" s="132">
        <v>15061744</v>
      </c>
      <c r="B1290" s="135" t="s">
        <v>435</v>
      </c>
      <c r="C1290" s="135" t="s">
        <v>2738</v>
      </c>
      <c r="D1290" s="10">
        <v>1</v>
      </c>
      <c r="E1290" s="10"/>
      <c r="F1290" s="9">
        <v>0</v>
      </c>
      <c r="G1290" s="9"/>
      <c r="H1290" s="26">
        <f t="shared" si="40"/>
        <v>0</v>
      </c>
      <c r="I1290" s="11">
        <f t="shared" si="41"/>
        <v>0</v>
      </c>
    </row>
    <row r="1291" spans="1:9" x14ac:dyDescent="0.25">
      <c r="A1291" s="132">
        <v>15061752</v>
      </c>
      <c r="B1291" s="135" t="s">
        <v>435</v>
      </c>
      <c r="C1291" s="135" t="s">
        <v>2738</v>
      </c>
      <c r="D1291" s="10">
        <v>1</v>
      </c>
      <c r="E1291" s="10"/>
      <c r="F1291" s="9">
        <v>0</v>
      </c>
      <c r="G1291" s="9"/>
      <c r="H1291" s="26">
        <f t="shared" si="40"/>
        <v>0</v>
      </c>
      <c r="I1291" s="11">
        <f t="shared" si="41"/>
        <v>0</v>
      </c>
    </row>
    <row r="1292" spans="1:9" x14ac:dyDescent="0.25">
      <c r="A1292" s="132">
        <v>15061760</v>
      </c>
      <c r="B1292" s="135" t="s">
        <v>435</v>
      </c>
      <c r="C1292" s="135" t="s">
        <v>2738</v>
      </c>
      <c r="D1292" s="10">
        <v>1</v>
      </c>
      <c r="E1292" s="10"/>
      <c r="F1292" s="9">
        <v>0</v>
      </c>
      <c r="G1292" s="9"/>
      <c r="H1292" s="26">
        <f t="shared" si="40"/>
        <v>0</v>
      </c>
      <c r="I1292" s="11">
        <f t="shared" si="41"/>
        <v>0</v>
      </c>
    </row>
    <row r="1293" spans="1:9" x14ac:dyDescent="0.25">
      <c r="A1293" s="132">
        <v>15061779</v>
      </c>
      <c r="B1293" s="135" t="s">
        <v>435</v>
      </c>
      <c r="C1293" s="135" t="s">
        <v>2738</v>
      </c>
      <c r="D1293" s="10">
        <v>1</v>
      </c>
      <c r="E1293" s="10"/>
      <c r="F1293" s="9">
        <v>0</v>
      </c>
      <c r="G1293" s="9"/>
      <c r="H1293" s="26">
        <f t="shared" si="40"/>
        <v>0</v>
      </c>
      <c r="I1293" s="11">
        <f t="shared" si="41"/>
        <v>0</v>
      </c>
    </row>
    <row r="1294" spans="1:9" x14ac:dyDescent="0.25">
      <c r="A1294" s="132">
        <v>15189724</v>
      </c>
      <c r="B1294" s="135" t="s">
        <v>448</v>
      </c>
      <c r="C1294" s="135" t="s">
        <v>449</v>
      </c>
      <c r="D1294" s="10">
        <v>1</v>
      </c>
      <c r="E1294" s="10"/>
      <c r="F1294" s="9">
        <v>0</v>
      </c>
      <c r="G1294" s="9"/>
      <c r="H1294" s="26">
        <f t="shared" si="40"/>
        <v>0</v>
      </c>
      <c r="I1294" s="11">
        <f t="shared" si="41"/>
        <v>0</v>
      </c>
    </row>
    <row r="1295" spans="1:9" x14ac:dyDescent="0.25">
      <c r="A1295" s="132">
        <v>15220508</v>
      </c>
      <c r="B1295" s="135" t="s">
        <v>436</v>
      </c>
      <c r="C1295" s="135" t="s">
        <v>437</v>
      </c>
      <c r="D1295" s="10">
        <v>2</v>
      </c>
      <c r="E1295" s="10"/>
      <c r="F1295" s="9">
        <v>0</v>
      </c>
      <c r="G1295" s="9"/>
      <c r="H1295" s="26">
        <f t="shared" ref="H1295:H1358" si="42">E1295/D1295</f>
        <v>0</v>
      </c>
      <c r="I1295" s="11">
        <f t="shared" ref="I1295:I1358" si="43">IFERROR(G1295/H1295,0)</f>
        <v>0</v>
      </c>
    </row>
    <row r="1296" spans="1:9" x14ac:dyDescent="0.25">
      <c r="A1296" s="132">
        <v>15220516</v>
      </c>
      <c r="B1296" s="135" t="s">
        <v>436</v>
      </c>
      <c r="C1296" s="135" t="s">
        <v>437</v>
      </c>
      <c r="D1296" s="10">
        <v>1</v>
      </c>
      <c r="E1296" s="10"/>
      <c r="F1296" s="9">
        <v>0</v>
      </c>
      <c r="G1296" s="9"/>
      <c r="H1296" s="26">
        <f t="shared" si="42"/>
        <v>0</v>
      </c>
      <c r="I1296" s="11">
        <f t="shared" si="43"/>
        <v>0</v>
      </c>
    </row>
    <row r="1297" spans="1:9" x14ac:dyDescent="0.25">
      <c r="A1297" s="132">
        <v>15259056</v>
      </c>
      <c r="B1297" s="135" t="s">
        <v>450</v>
      </c>
      <c r="C1297" s="135" t="s">
        <v>451</v>
      </c>
      <c r="D1297" s="10">
        <v>10</v>
      </c>
      <c r="E1297" s="10"/>
      <c r="F1297" s="9">
        <v>0</v>
      </c>
      <c r="G1297" s="9"/>
      <c r="H1297" s="26">
        <f t="shared" si="42"/>
        <v>0</v>
      </c>
      <c r="I1297" s="11">
        <f t="shared" si="43"/>
        <v>0</v>
      </c>
    </row>
    <row r="1298" spans="1:9" x14ac:dyDescent="0.25">
      <c r="A1298" s="132">
        <v>15262987</v>
      </c>
      <c r="B1298" s="135" t="s">
        <v>452</v>
      </c>
      <c r="C1298" s="135" t="s">
        <v>453</v>
      </c>
      <c r="D1298" s="10">
        <v>2</v>
      </c>
      <c r="E1298" s="10"/>
      <c r="F1298" s="9">
        <v>0</v>
      </c>
      <c r="G1298" s="9"/>
      <c r="H1298" s="26">
        <f t="shared" si="42"/>
        <v>0</v>
      </c>
      <c r="I1298" s="11">
        <f t="shared" si="43"/>
        <v>0</v>
      </c>
    </row>
    <row r="1299" spans="1:9" x14ac:dyDescent="0.25">
      <c r="A1299" s="132">
        <v>15354091</v>
      </c>
      <c r="B1299" s="135" t="s">
        <v>436</v>
      </c>
      <c r="C1299" s="135" t="s">
        <v>437</v>
      </c>
      <c r="D1299" s="10">
        <v>2</v>
      </c>
      <c r="E1299" s="10"/>
      <c r="F1299" s="9">
        <v>0</v>
      </c>
      <c r="G1299" s="9"/>
      <c r="H1299" s="26">
        <f t="shared" si="42"/>
        <v>0</v>
      </c>
      <c r="I1299" s="11">
        <f t="shared" si="43"/>
        <v>0</v>
      </c>
    </row>
    <row r="1300" spans="1:9" x14ac:dyDescent="0.25">
      <c r="A1300" s="132">
        <v>15354105</v>
      </c>
      <c r="B1300" s="135" t="s">
        <v>436</v>
      </c>
      <c r="C1300" s="135" t="s">
        <v>437</v>
      </c>
      <c r="D1300" s="10">
        <v>1</v>
      </c>
      <c r="E1300" s="10"/>
      <c r="F1300" s="9">
        <v>0</v>
      </c>
      <c r="G1300" s="9"/>
      <c r="H1300" s="26">
        <f t="shared" si="42"/>
        <v>0</v>
      </c>
      <c r="I1300" s="11">
        <f t="shared" si="43"/>
        <v>0</v>
      </c>
    </row>
    <row r="1301" spans="1:9" x14ac:dyDescent="0.25">
      <c r="A1301" s="132">
        <v>15368505</v>
      </c>
      <c r="B1301" s="135" t="s">
        <v>445</v>
      </c>
      <c r="C1301" s="135" t="s">
        <v>446</v>
      </c>
      <c r="D1301" s="10">
        <v>10</v>
      </c>
      <c r="E1301" s="10"/>
      <c r="F1301" s="9">
        <v>0</v>
      </c>
      <c r="G1301" s="9"/>
      <c r="H1301" s="26">
        <f t="shared" si="42"/>
        <v>0</v>
      </c>
      <c r="I1301" s="11">
        <f t="shared" si="43"/>
        <v>0</v>
      </c>
    </row>
    <row r="1302" spans="1:9" x14ac:dyDescent="0.25">
      <c r="A1302" s="132">
        <v>15467147</v>
      </c>
      <c r="B1302" s="135" t="s">
        <v>454</v>
      </c>
      <c r="C1302" s="135" t="s">
        <v>455</v>
      </c>
      <c r="D1302" s="10">
        <v>1</v>
      </c>
      <c r="E1302" s="10"/>
      <c r="F1302" s="9">
        <v>0</v>
      </c>
      <c r="G1302" s="9"/>
      <c r="H1302" s="26">
        <f t="shared" si="42"/>
        <v>0</v>
      </c>
      <c r="I1302" s="11">
        <f t="shared" si="43"/>
        <v>0</v>
      </c>
    </row>
    <row r="1303" spans="1:9" x14ac:dyDescent="0.25">
      <c r="A1303" s="132">
        <v>15467155</v>
      </c>
      <c r="B1303" s="135" t="s">
        <v>454</v>
      </c>
      <c r="C1303" s="135" t="s">
        <v>455</v>
      </c>
      <c r="D1303" s="10">
        <v>1</v>
      </c>
      <c r="E1303" s="10"/>
      <c r="F1303" s="9">
        <v>0</v>
      </c>
      <c r="G1303" s="9"/>
      <c r="H1303" s="26">
        <f t="shared" si="42"/>
        <v>0</v>
      </c>
      <c r="I1303" s="11">
        <f t="shared" si="43"/>
        <v>0</v>
      </c>
    </row>
    <row r="1304" spans="1:9" x14ac:dyDescent="0.25">
      <c r="A1304" s="132">
        <v>15488756</v>
      </c>
      <c r="B1304" s="135" t="s">
        <v>435</v>
      </c>
      <c r="C1304" s="135" t="s">
        <v>2738</v>
      </c>
      <c r="D1304" s="10">
        <v>1</v>
      </c>
      <c r="E1304" s="10"/>
      <c r="F1304" s="9">
        <v>0</v>
      </c>
      <c r="G1304" s="9"/>
      <c r="H1304" s="26">
        <f t="shared" si="42"/>
        <v>0</v>
      </c>
      <c r="I1304" s="11">
        <f t="shared" si="43"/>
        <v>0</v>
      </c>
    </row>
    <row r="1305" spans="1:9" x14ac:dyDescent="0.25">
      <c r="A1305" s="132">
        <v>15488764</v>
      </c>
      <c r="B1305" s="135" t="s">
        <v>435</v>
      </c>
      <c r="C1305" s="135" t="s">
        <v>2738</v>
      </c>
      <c r="D1305" s="10">
        <v>1</v>
      </c>
      <c r="E1305" s="10"/>
      <c r="F1305" s="9">
        <v>0</v>
      </c>
      <c r="G1305" s="9"/>
      <c r="H1305" s="26">
        <f t="shared" si="42"/>
        <v>0</v>
      </c>
      <c r="I1305" s="11">
        <f t="shared" si="43"/>
        <v>0</v>
      </c>
    </row>
    <row r="1306" spans="1:9" x14ac:dyDescent="0.25">
      <c r="A1306" s="132">
        <v>15488772</v>
      </c>
      <c r="B1306" s="135" t="s">
        <v>435</v>
      </c>
      <c r="C1306" s="135" t="s">
        <v>2738</v>
      </c>
      <c r="D1306" s="10">
        <v>1</v>
      </c>
      <c r="E1306" s="10"/>
      <c r="F1306" s="9">
        <v>0</v>
      </c>
      <c r="G1306" s="9"/>
      <c r="H1306" s="26">
        <f t="shared" si="42"/>
        <v>0</v>
      </c>
      <c r="I1306" s="11">
        <f t="shared" si="43"/>
        <v>0</v>
      </c>
    </row>
    <row r="1307" spans="1:9" x14ac:dyDescent="0.25">
      <c r="A1307" s="132">
        <v>15518914</v>
      </c>
      <c r="B1307" s="135" t="s">
        <v>456</v>
      </c>
      <c r="C1307" s="135" t="s">
        <v>457</v>
      </c>
      <c r="D1307" s="10">
        <v>1</v>
      </c>
      <c r="E1307" s="10"/>
      <c r="F1307" s="9">
        <v>0</v>
      </c>
      <c r="G1307" s="9"/>
      <c r="H1307" s="26">
        <f t="shared" si="42"/>
        <v>0</v>
      </c>
      <c r="I1307" s="11">
        <f t="shared" si="43"/>
        <v>0</v>
      </c>
    </row>
    <row r="1308" spans="1:9" x14ac:dyDescent="0.25">
      <c r="A1308" s="132">
        <v>15548112</v>
      </c>
      <c r="B1308" s="135" t="s">
        <v>435</v>
      </c>
      <c r="C1308" s="135" t="s">
        <v>2738</v>
      </c>
      <c r="D1308" s="10">
        <v>1</v>
      </c>
      <c r="E1308" s="10"/>
      <c r="F1308" s="9">
        <v>0</v>
      </c>
      <c r="G1308" s="9"/>
      <c r="H1308" s="26">
        <f t="shared" si="42"/>
        <v>0</v>
      </c>
      <c r="I1308" s="11">
        <f t="shared" si="43"/>
        <v>0</v>
      </c>
    </row>
    <row r="1309" spans="1:9" x14ac:dyDescent="0.25">
      <c r="A1309" s="132">
        <v>15548155</v>
      </c>
      <c r="B1309" s="135" t="s">
        <v>435</v>
      </c>
      <c r="C1309" s="135" t="s">
        <v>2738</v>
      </c>
      <c r="D1309" s="10">
        <v>1</v>
      </c>
      <c r="E1309" s="10"/>
      <c r="F1309" s="9">
        <v>0</v>
      </c>
      <c r="G1309" s="9"/>
      <c r="H1309" s="26">
        <f t="shared" si="42"/>
        <v>0</v>
      </c>
      <c r="I1309" s="11">
        <f t="shared" si="43"/>
        <v>0</v>
      </c>
    </row>
    <row r="1310" spans="1:9" x14ac:dyDescent="0.25">
      <c r="A1310" s="132">
        <v>15548198</v>
      </c>
      <c r="B1310" s="135" t="s">
        <v>435</v>
      </c>
      <c r="C1310" s="135" t="s">
        <v>2738</v>
      </c>
      <c r="D1310" s="10">
        <v>1</v>
      </c>
      <c r="E1310" s="10"/>
      <c r="F1310" s="9">
        <v>0</v>
      </c>
      <c r="G1310" s="9"/>
      <c r="H1310" s="26">
        <f t="shared" si="42"/>
        <v>0</v>
      </c>
      <c r="I1310" s="11">
        <f t="shared" si="43"/>
        <v>0</v>
      </c>
    </row>
    <row r="1311" spans="1:9" x14ac:dyDescent="0.25">
      <c r="A1311" s="132">
        <v>15548228</v>
      </c>
      <c r="B1311" s="135" t="s">
        <v>435</v>
      </c>
      <c r="C1311" s="135" t="s">
        <v>2738</v>
      </c>
      <c r="D1311" s="10">
        <v>1</v>
      </c>
      <c r="E1311" s="10"/>
      <c r="F1311" s="9">
        <v>0</v>
      </c>
      <c r="G1311" s="9"/>
      <c r="H1311" s="26">
        <f t="shared" si="42"/>
        <v>0</v>
      </c>
      <c r="I1311" s="11">
        <f t="shared" si="43"/>
        <v>0</v>
      </c>
    </row>
    <row r="1312" spans="1:9" x14ac:dyDescent="0.25">
      <c r="A1312" s="132">
        <v>15557715</v>
      </c>
      <c r="B1312" s="135" t="s">
        <v>458</v>
      </c>
      <c r="C1312" s="135" t="s">
        <v>459</v>
      </c>
      <c r="D1312" s="10">
        <v>1</v>
      </c>
      <c r="E1312" s="10"/>
      <c r="F1312" s="9">
        <v>0</v>
      </c>
      <c r="G1312" s="9"/>
      <c r="H1312" s="26">
        <f t="shared" si="42"/>
        <v>0</v>
      </c>
      <c r="I1312" s="11">
        <f t="shared" si="43"/>
        <v>0</v>
      </c>
    </row>
    <row r="1313" spans="1:9" x14ac:dyDescent="0.25">
      <c r="A1313" s="132">
        <v>15557723</v>
      </c>
      <c r="B1313" s="135" t="s">
        <v>458</v>
      </c>
      <c r="C1313" s="135" t="s">
        <v>459</v>
      </c>
      <c r="D1313" s="10">
        <v>1</v>
      </c>
      <c r="E1313" s="10"/>
      <c r="F1313" s="9">
        <v>0</v>
      </c>
      <c r="G1313" s="9"/>
      <c r="H1313" s="26">
        <f t="shared" si="42"/>
        <v>0</v>
      </c>
      <c r="I1313" s="11">
        <f t="shared" si="43"/>
        <v>0</v>
      </c>
    </row>
    <row r="1314" spans="1:9" x14ac:dyDescent="0.25">
      <c r="A1314" s="132">
        <v>15576329</v>
      </c>
      <c r="B1314" s="135" t="s">
        <v>454</v>
      </c>
      <c r="C1314" s="135" t="s">
        <v>455</v>
      </c>
      <c r="D1314" s="10">
        <v>1</v>
      </c>
      <c r="E1314" s="10"/>
      <c r="F1314" s="9">
        <v>0</v>
      </c>
      <c r="G1314" s="9"/>
      <c r="H1314" s="26">
        <f t="shared" si="42"/>
        <v>0</v>
      </c>
      <c r="I1314" s="11">
        <f t="shared" si="43"/>
        <v>0</v>
      </c>
    </row>
    <row r="1315" spans="1:9" x14ac:dyDescent="0.25">
      <c r="A1315" s="132">
        <v>15577562</v>
      </c>
      <c r="B1315" s="135" t="s">
        <v>454</v>
      </c>
      <c r="C1315" s="135" t="s">
        <v>455</v>
      </c>
      <c r="D1315" s="10">
        <v>1</v>
      </c>
      <c r="E1315" s="10"/>
      <c r="F1315" s="9">
        <v>0</v>
      </c>
      <c r="G1315" s="9"/>
      <c r="H1315" s="26">
        <f t="shared" si="42"/>
        <v>0</v>
      </c>
      <c r="I1315" s="11">
        <f t="shared" si="43"/>
        <v>0</v>
      </c>
    </row>
    <row r="1316" spans="1:9" x14ac:dyDescent="0.25">
      <c r="A1316" s="132">
        <v>15584321</v>
      </c>
      <c r="B1316" s="135" t="s">
        <v>443</v>
      </c>
      <c r="C1316" s="135" t="s">
        <v>444</v>
      </c>
      <c r="D1316" s="10">
        <v>1</v>
      </c>
      <c r="E1316" s="10"/>
      <c r="F1316" s="9">
        <v>0</v>
      </c>
      <c r="G1316" s="9"/>
      <c r="H1316" s="26">
        <f t="shared" si="42"/>
        <v>0</v>
      </c>
      <c r="I1316" s="11">
        <f t="shared" si="43"/>
        <v>0</v>
      </c>
    </row>
    <row r="1317" spans="1:9" x14ac:dyDescent="0.25">
      <c r="A1317" s="132">
        <v>15625826</v>
      </c>
      <c r="B1317" s="135" t="s">
        <v>443</v>
      </c>
      <c r="C1317" s="135" t="s">
        <v>444</v>
      </c>
      <c r="D1317" s="10">
        <v>1</v>
      </c>
      <c r="E1317" s="10"/>
      <c r="F1317" s="9">
        <v>0</v>
      </c>
      <c r="G1317" s="9"/>
      <c r="H1317" s="26">
        <f t="shared" si="42"/>
        <v>0</v>
      </c>
      <c r="I1317" s="11">
        <f t="shared" si="43"/>
        <v>0</v>
      </c>
    </row>
    <row r="1318" spans="1:9" x14ac:dyDescent="0.25">
      <c r="A1318" s="132">
        <v>15627195</v>
      </c>
      <c r="B1318" s="135" t="s">
        <v>443</v>
      </c>
      <c r="C1318" s="135" t="s">
        <v>444</v>
      </c>
      <c r="D1318" s="10">
        <v>1</v>
      </c>
      <c r="E1318" s="10"/>
      <c r="F1318" s="9">
        <v>0</v>
      </c>
      <c r="G1318" s="9"/>
      <c r="H1318" s="26">
        <f t="shared" si="42"/>
        <v>0</v>
      </c>
      <c r="I1318" s="11">
        <f t="shared" si="43"/>
        <v>0</v>
      </c>
    </row>
    <row r="1319" spans="1:9" x14ac:dyDescent="0.25">
      <c r="A1319" s="132">
        <v>15638405</v>
      </c>
      <c r="B1319" s="135" t="s">
        <v>456</v>
      </c>
      <c r="C1319" s="135" t="s">
        <v>457</v>
      </c>
      <c r="D1319" s="10">
        <v>1</v>
      </c>
      <c r="E1319" s="10"/>
      <c r="F1319" s="9">
        <v>0</v>
      </c>
      <c r="G1319" s="9"/>
      <c r="H1319" s="26">
        <f t="shared" si="42"/>
        <v>0</v>
      </c>
      <c r="I1319" s="11">
        <f t="shared" si="43"/>
        <v>0</v>
      </c>
    </row>
    <row r="1320" spans="1:9" x14ac:dyDescent="0.25">
      <c r="A1320" s="132">
        <v>15638707</v>
      </c>
      <c r="B1320" s="135" t="s">
        <v>456</v>
      </c>
      <c r="C1320" s="135" t="s">
        <v>457</v>
      </c>
      <c r="D1320" s="10">
        <v>1</v>
      </c>
      <c r="E1320" s="10"/>
      <c r="F1320" s="9">
        <v>0</v>
      </c>
      <c r="G1320" s="9"/>
      <c r="H1320" s="26">
        <f t="shared" si="42"/>
        <v>0</v>
      </c>
      <c r="I1320" s="11">
        <f t="shared" si="43"/>
        <v>0</v>
      </c>
    </row>
    <row r="1321" spans="1:9" x14ac:dyDescent="0.25">
      <c r="A1321" s="132">
        <v>15642070</v>
      </c>
      <c r="B1321" s="135" t="s">
        <v>441</v>
      </c>
      <c r="C1321" s="135" t="s">
        <v>442</v>
      </c>
      <c r="D1321" s="10">
        <v>1</v>
      </c>
      <c r="E1321" s="10"/>
      <c r="F1321" s="9">
        <v>0</v>
      </c>
      <c r="G1321" s="9"/>
      <c r="H1321" s="26">
        <f t="shared" si="42"/>
        <v>0</v>
      </c>
      <c r="I1321" s="11">
        <f t="shared" si="43"/>
        <v>0</v>
      </c>
    </row>
    <row r="1322" spans="1:9" x14ac:dyDescent="0.25">
      <c r="A1322" s="132">
        <v>15642925</v>
      </c>
      <c r="B1322" s="135" t="s">
        <v>441</v>
      </c>
      <c r="C1322" s="135" t="s">
        <v>442</v>
      </c>
      <c r="D1322" s="10">
        <v>1</v>
      </c>
      <c r="E1322" s="10"/>
      <c r="F1322" s="9">
        <v>0</v>
      </c>
      <c r="G1322" s="9"/>
      <c r="H1322" s="26">
        <f t="shared" si="42"/>
        <v>0</v>
      </c>
      <c r="I1322" s="11">
        <f t="shared" si="43"/>
        <v>0</v>
      </c>
    </row>
    <row r="1323" spans="1:9" x14ac:dyDescent="0.25">
      <c r="A1323" s="132">
        <v>15659542</v>
      </c>
      <c r="B1323" s="135" t="s">
        <v>435</v>
      </c>
      <c r="C1323" s="135" t="s">
        <v>2738</v>
      </c>
      <c r="D1323" s="10">
        <v>1</v>
      </c>
      <c r="E1323" s="10"/>
      <c r="F1323" s="9">
        <v>0</v>
      </c>
      <c r="G1323" s="9"/>
      <c r="H1323" s="26">
        <f t="shared" si="42"/>
        <v>0</v>
      </c>
      <c r="I1323" s="11">
        <f t="shared" si="43"/>
        <v>0</v>
      </c>
    </row>
    <row r="1324" spans="1:9" x14ac:dyDescent="0.25">
      <c r="A1324" s="132">
        <v>15659550</v>
      </c>
      <c r="B1324" s="135" t="s">
        <v>435</v>
      </c>
      <c r="C1324" s="135" t="s">
        <v>2738</v>
      </c>
      <c r="D1324" s="10">
        <v>1</v>
      </c>
      <c r="E1324" s="10"/>
      <c r="F1324" s="9">
        <v>0</v>
      </c>
      <c r="G1324" s="9"/>
      <c r="H1324" s="26">
        <f t="shared" si="42"/>
        <v>0</v>
      </c>
      <c r="I1324" s="11">
        <f t="shared" si="43"/>
        <v>0</v>
      </c>
    </row>
    <row r="1325" spans="1:9" x14ac:dyDescent="0.25">
      <c r="A1325" s="132">
        <v>15659569</v>
      </c>
      <c r="B1325" s="135" t="s">
        <v>435</v>
      </c>
      <c r="C1325" s="135" t="s">
        <v>2738</v>
      </c>
      <c r="D1325" s="10">
        <v>1</v>
      </c>
      <c r="E1325" s="10"/>
      <c r="F1325" s="9">
        <v>0</v>
      </c>
      <c r="G1325" s="9"/>
      <c r="H1325" s="26">
        <f t="shared" si="42"/>
        <v>0</v>
      </c>
      <c r="I1325" s="11">
        <f t="shared" si="43"/>
        <v>0</v>
      </c>
    </row>
    <row r="1326" spans="1:9" x14ac:dyDescent="0.25">
      <c r="A1326" s="132">
        <v>15659577</v>
      </c>
      <c r="B1326" s="135" t="s">
        <v>435</v>
      </c>
      <c r="C1326" s="135" t="s">
        <v>2738</v>
      </c>
      <c r="D1326" s="10">
        <v>1</v>
      </c>
      <c r="E1326" s="10"/>
      <c r="F1326" s="9">
        <v>0</v>
      </c>
      <c r="G1326" s="9"/>
      <c r="H1326" s="26">
        <f t="shared" si="42"/>
        <v>0</v>
      </c>
      <c r="I1326" s="11">
        <f t="shared" si="43"/>
        <v>0</v>
      </c>
    </row>
    <row r="1327" spans="1:9" x14ac:dyDescent="0.25">
      <c r="A1327" s="132">
        <v>15662985</v>
      </c>
      <c r="B1327" s="135" t="s">
        <v>454</v>
      </c>
      <c r="C1327" s="135" t="s">
        <v>455</v>
      </c>
      <c r="D1327" s="10">
        <v>1</v>
      </c>
      <c r="E1327" s="10"/>
      <c r="F1327" s="9">
        <v>0</v>
      </c>
      <c r="G1327" s="9"/>
      <c r="H1327" s="26">
        <f t="shared" si="42"/>
        <v>0</v>
      </c>
      <c r="I1327" s="11">
        <f t="shared" si="43"/>
        <v>0</v>
      </c>
    </row>
    <row r="1328" spans="1:9" x14ac:dyDescent="0.25">
      <c r="A1328" s="132">
        <v>15668754</v>
      </c>
      <c r="B1328" s="135" t="s">
        <v>435</v>
      </c>
      <c r="C1328" s="135" t="s">
        <v>2738</v>
      </c>
      <c r="D1328" s="10">
        <v>1</v>
      </c>
      <c r="E1328" s="10"/>
      <c r="F1328" s="9">
        <v>0</v>
      </c>
      <c r="G1328" s="9"/>
      <c r="H1328" s="26">
        <f t="shared" si="42"/>
        <v>0</v>
      </c>
      <c r="I1328" s="11">
        <f t="shared" si="43"/>
        <v>0</v>
      </c>
    </row>
    <row r="1329" spans="1:9" x14ac:dyDescent="0.25">
      <c r="A1329" s="132">
        <v>15679756</v>
      </c>
      <c r="B1329" s="135" t="s">
        <v>435</v>
      </c>
      <c r="C1329" s="135" t="s">
        <v>2738</v>
      </c>
      <c r="D1329" s="10">
        <v>1</v>
      </c>
      <c r="E1329" s="10"/>
      <c r="F1329" s="9">
        <v>0</v>
      </c>
      <c r="G1329" s="9"/>
      <c r="H1329" s="26">
        <f t="shared" si="42"/>
        <v>0</v>
      </c>
      <c r="I1329" s="11">
        <f t="shared" si="43"/>
        <v>0</v>
      </c>
    </row>
    <row r="1330" spans="1:9" x14ac:dyDescent="0.25">
      <c r="A1330" s="132">
        <v>15679764</v>
      </c>
      <c r="B1330" s="135" t="s">
        <v>435</v>
      </c>
      <c r="C1330" s="135" t="s">
        <v>2738</v>
      </c>
      <c r="D1330" s="10">
        <v>1</v>
      </c>
      <c r="E1330" s="10"/>
      <c r="F1330" s="9">
        <v>0</v>
      </c>
      <c r="G1330" s="9"/>
      <c r="H1330" s="26">
        <f t="shared" si="42"/>
        <v>0</v>
      </c>
      <c r="I1330" s="11">
        <f t="shared" si="43"/>
        <v>0</v>
      </c>
    </row>
    <row r="1331" spans="1:9" x14ac:dyDescent="0.25">
      <c r="A1331" s="132">
        <v>15679772</v>
      </c>
      <c r="B1331" s="135" t="s">
        <v>435</v>
      </c>
      <c r="C1331" s="135" t="s">
        <v>2738</v>
      </c>
      <c r="D1331" s="10">
        <v>1</v>
      </c>
      <c r="E1331" s="10"/>
      <c r="F1331" s="9">
        <v>0</v>
      </c>
      <c r="G1331" s="9"/>
      <c r="H1331" s="26">
        <f t="shared" si="42"/>
        <v>0</v>
      </c>
      <c r="I1331" s="11">
        <f t="shared" si="43"/>
        <v>0</v>
      </c>
    </row>
    <row r="1332" spans="1:9" x14ac:dyDescent="0.25">
      <c r="A1332" s="132">
        <v>15679799</v>
      </c>
      <c r="B1332" s="135" t="s">
        <v>435</v>
      </c>
      <c r="C1332" s="135" t="s">
        <v>2738</v>
      </c>
      <c r="D1332" s="10">
        <v>1</v>
      </c>
      <c r="E1332" s="10"/>
      <c r="F1332" s="9">
        <v>0</v>
      </c>
      <c r="G1332" s="9"/>
      <c r="H1332" s="26">
        <f t="shared" si="42"/>
        <v>0</v>
      </c>
      <c r="I1332" s="11">
        <f t="shared" si="43"/>
        <v>0</v>
      </c>
    </row>
    <row r="1333" spans="1:9" x14ac:dyDescent="0.25">
      <c r="A1333" s="132">
        <v>15685152</v>
      </c>
      <c r="B1333" s="135" t="s">
        <v>460</v>
      </c>
      <c r="C1333" s="135" t="s">
        <v>461</v>
      </c>
      <c r="D1333" s="10">
        <v>1</v>
      </c>
      <c r="E1333" s="10"/>
      <c r="F1333" s="9">
        <v>0</v>
      </c>
      <c r="G1333" s="9"/>
      <c r="H1333" s="26">
        <f t="shared" si="42"/>
        <v>0</v>
      </c>
      <c r="I1333" s="11">
        <f t="shared" si="43"/>
        <v>0</v>
      </c>
    </row>
    <row r="1334" spans="1:9" x14ac:dyDescent="0.25">
      <c r="A1334" s="132">
        <v>15688348</v>
      </c>
      <c r="B1334" s="135" t="s">
        <v>462</v>
      </c>
      <c r="C1334" s="135" t="s">
        <v>463</v>
      </c>
      <c r="D1334" s="10">
        <v>1</v>
      </c>
      <c r="E1334" s="10"/>
      <c r="F1334" s="9">
        <v>0</v>
      </c>
      <c r="G1334" s="9"/>
      <c r="H1334" s="26">
        <f t="shared" si="42"/>
        <v>0</v>
      </c>
      <c r="I1334" s="11">
        <f t="shared" si="43"/>
        <v>0</v>
      </c>
    </row>
    <row r="1335" spans="1:9" x14ac:dyDescent="0.25">
      <c r="A1335" s="132">
        <v>15688356</v>
      </c>
      <c r="B1335" s="135" t="s">
        <v>462</v>
      </c>
      <c r="C1335" s="135" t="s">
        <v>463</v>
      </c>
      <c r="D1335" s="10">
        <v>2</v>
      </c>
      <c r="E1335" s="10"/>
      <c r="F1335" s="9">
        <v>0</v>
      </c>
      <c r="G1335" s="9"/>
      <c r="H1335" s="26">
        <f t="shared" si="42"/>
        <v>0</v>
      </c>
      <c r="I1335" s="11">
        <f t="shared" si="43"/>
        <v>0</v>
      </c>
    </row>
    <row r="1336" spans="1:9" x14ac:dyDescent="0.25">
      <c r="A1336" s="132">
        <v>15694097</v>
      </c>
      <c r="B1336" s="135" t="s">
        <v>464</v>
      </c>
      <c r="C1336" s="135" t="s">
        <v>465</v>
      </c>
      <c r="D1336" s="10">
        <v>1</v>
      </c>
      <c r="E1336" s="10"/>
      <c r="F1336" s="9">
        <v>0</v>
      </c>
      <c r="G1336" s="9"/>
      <c r="H1336" s="26">
        <f t="shared" si="42"/>
        <v>0</v>
      </c>
      <c r="I1336" s="11">
        <f t="shared" si="43"/>
        <v>0</v>
      </c>
    </row>
    <row r="1337" spans="1:9" x14ac:dyDescent="0.25">
      <c r="A1337" s="132">
        <v>15694100</v>
      </c>
      <c r="B1337" s="135" t="s">
        <v>464</v>
      </c>
      <c r="C1337" s="135" t="s">
        <v>465</v>
      </c>
      <c r="D1337" s="10">
        <v>1</v>
      </c>
      <c r="E1337" s="10"/>
      <c r="F1337" s="9">
        <v>0</v>
      </c>
      <c r="G1337" s="9"/>
      <c r="H1337" s="26">
        <f t="shared" si="42"/>
        <v>0</v>
      </c>
      <c r="I1337" s="11">
        <f t="shared" si="43"/>
        <v>0</v>
      </c>
    </row>
    <row r="1338" spans="1:9" x14ac:dyDescent="0.25">
      <c r="A1338" s="132">
        <v>15695891</v>
      </c>
      <c r="B1338" s="135" t="s">
        <v>466</v>
      </c>
      <c r="C1338" s="135" t="s">
        <v>467</v>
      </c>
      <c r="D1338" s="10">
        <v>1</v>
      </c>
      <c r="E1338" s="10"/>
      <c r="F1338" s="9">
        <v>0</v>
      </c>
      <c r="G1338" s="9"/>
      <c r="H1338" s="26">
        <f t="shared" si="42"/>
        <v>0</v>
      </c>
      <c r="I1338" s="11">
        <f t="shared" si="43"/>
        <v>0</v>
      </c>
    </row>
    <row r="1339" spans="1:9" x14ac:dyDescent="0.25">
      <c r="A1339" s="132">
        <v>15718948</v>
      </c>
      <c r="B1339" s="135" t="s">
        <v>435</v>
      </c>
      <c r="C1339" s="135" t="s">
        <v>2738</v>
      </c>
      <c r="D1339" s="10">
        <v>1</v>
      </c>
      <c r="E1339" s="10"/>
      <c r="F1339" s="9">
        <v>0</v>
      </c>
      <c r="G1339" s="9"/>
      <c r="H1339" s="26">
        <f t="shared" si="42"/>
        <v>0</v>
      </c>
      <c r="I1339" s="11">
        <f t="shared" si="43"/>
        <v>0</v>
      </c>
    </row>
    <row r="1340" spans="1:9" x14ac:dyDescent="0.25">
      <c r="A1340" s="132">
        <v>15740439</v>
      </c>
      <c r="B1340" s="135" t="s">
        <v>435</v>
      </c>
      <c r="C1340" s="135" t="s">
        <v>2738</v>
      </c>
      <c r="D1340" s="10">
        <v>1</v>
      </c>
      <c r="E1340" s="10"/>
      <c r="F1340" s="9">
        <v>0</v>
      </c>
      <c r="G1340" s="9"/>
      <c r="H1340" s="26">
        <f t="shared" si="42"/>
        <v>0</v>
      </c>
      <c r="I1340" s="11">
        <f t="shared" si="43"/>
        <v>0</v>
      </c>
    </row>
    <row r="1341" spans="1:9" x14ac:dyDescent="0.25">
      <c r="A1341" s="132">
        <v>15743780</v>
      </c>
      <c r="B1341" s="135" t="s">
        <v>436</v>
      </c>
      <c r="C1341" s="135" t="s">
        <v>437</v>
      </c>
      <c r="D1341" s="10">
        <v>2</v>
      </c>
      <c r="E1341" s="10"/>
      <c r="F1341" s="9">
        <v>0</v>
      </c>
      <c r="G1341" s="9"/>
      <c r="H1341" s="26">
        <f t="shared" si="42"/>
        <v>0</v>
      </c>
      <c r="I1341" s="11">
        <f t="shared" si="43"/>
        <v>0</v>
      </c>
    </row>
    <row r="1342" spans="1:9" x14ac:dyDescent="0.25">
      <c r="A1342" s="132">
        <v>15743799</v>
      </c>
      <c r="B1342" s="135" t="s">
        <v>436</v>
      </c>
      <c r="C1342" s="135" t="s">
        <v>437</v>
      </c>
      <c r="D1342" s="10">
        <v>1</v>
      </c>
      <c r="E1342" s="10"/>
      <c r="F1342" s="9">
        <v>0</v>
      </c>
      <c r="G1342" s="9"/>
      <c r="H1342" s="26">
        <f t="shared" si="42"/>
        <v>0</v>
      </c>
      <c r="I1342" s="11">
        <f t="shared" si="43"/>
        <v>0</v>
      </c>
    </row>
    <row r="1343" spans="1:9" x14ac:dyDescent="0.25">
      <c r="A1343" s="132">
        <v>15755967</v>
      </c>
      <c r="B1343" s="135" t="s">
        <v>438</v>
      </c>
      <c r="C1343" s="135" t="s">
        <v>2739</v>
      </c>
      <c r="D1343" s="10">
        <v>1</v>
      </c>
      <c r="E1343" s="10"/>
      <c r="F1343" s="9">
        <v>0</v>
      </c>
      <c r="G1343" s="9"/>
      <c r="H1343" s="26">
        <f t="shared" si="42"/>
        <v>0</v>
      </c>
      <c r="I1343" s="11">
        <f t="shared" si="43"/>
        <v>0</v>
      </c>
    </row>
    <row r="1344" spans="1:9" x14ac:dyDescent="0.25">
      <c r="A1344" s="132">
        <v>15780228</v>
      </c>
      <c r="B1344" s="135" t="s">
        <v>435</v>
      </c>
      <c r="C1344" s="135" t="s">
        <v>2738</v>
      </c>
      <c r="D1344" s="10">
        <v>1</v>
      </c>
      <c r="E1344" s="10"/>
      <c r="F1344" s="9">
        <v>0</v>
      </c>
      <c r="G1344" s="9"/>
      <c r="H1344" s="26">
        <f t="shared" si="42"/>
        <v>0</v>
      </c>
      <c r="I1344" s="11">
        <f t="shared" si="43"/>
        <v>0</v>
      </c>
    </row>
    <row r="1345" spans="1:9" x14ac:dyDescent="0.25">
      <c r="A1345" s="132">
        <v>15795543</v>
      </c>
      <c r="B1345" s="135" t="s">
        <v>441</v>
      </c>
      <c r="C1345" s="135" t="s">
        <v>442</v>
      </c>
      <c r="D1345" s="10">
        <v>1</v>
      </c>
      <c r="E1345" s="10"/>
      <c r="F1345" s="9">
        <v>0</v>
      </c>
      <c r="G1345" s="9"/>
      <c r="H1345" s="26">
        <f t="shared" si="42"/>
        <v>0</v>
      </c>
      <c r="I1345" s="11">
        <f t="shared" si="43"/>
        <v>0</v>
      </c>
    </row>
    <row r="1346" spans="1:9" x14ac:dyDescent="0.25">
      <c r="A1346" s="132">
        <v>15803872</v>
      </c>
      <c r="B1346" s="135" t="s">
        <v>441</v>
      </c>
      <c r="C1346" s="135" t="s">
        <v>442</v>
      </c>
      <c r="D1346" s="10">
        <v>1</v>
      </c>
      <c r="E1346" s="10"/>
      <c r="F1346" s="9">
        <v>0</v>
      </c>
      <c r="G1346" s="9"/>
      <c r="H1346" s="26">
        <f t="shared" si="42"/>
        <v>0</v>
      </c>
      <c r="I1346" s="11">
        <f t="shared" si="43"/>
        <v>0</v>
      </c>
    </row>
    <row r="1347" spans="1:9" x14ac:dyDescent="0.25">
      <c r="A1347" s="132">
        <v>15820750</v>
      </c>
      <c r="B1347" s="135" t="s">
        <v>454</v>
      </c>
      <c r="C1347" s="135" t="s">
        <v>455</v>
      </c>
      <c r="D1347" s="10">
        <v>1</v>
      </c>
      <c r="E1347" s="10"/>
      <c r="F1347" s="9">
        <v>0</v>
      </c>
      <c r="G1347" s="9"/>
      <c r="H1347" s="26">
        <f t="shared" si="42"/>
        <v>0</v>
      </c>
      <c r="I1347" s="11">
        <f t="shared" si="43"/>
        <v>0</v>
      </c>
    </row>
    <row r="1348" spans="1:9" x14ac:dyDescent="0.25">
      <c r="A1348" s="132">
        <v>15824195</v>
      </c>
      <c r="B1348" s="135" t="s">
        <v>2801</v>
      </c>
      <c r="C1348" s="135" t="s">
        <v>240</v>
      </c>
      <c r="D1348" s="10">
        <v>56</v>
      </c>
      <c r="E1348" s="10"/>
      <c r="F1348" s="9">
        <v>0</v>
      </c>
      <c r="G1348" s="9"/>
      <c r="H1348" s="26">
        <f t="shared" si="42"/>
        <v>0</v>
      </c>
      <c r="I1348" s="11">
        <f t="shared" si="43"/>
        <v>0</v>
      </c>
    </row>
    <row r="1349" spans="1:9" x14ac:dyDescent="0.25">
      <c r="A1349" s="132">
        <v>15854981</v>
      </c>
      <c r="B1349" s="135" t="s">
        <v>468</v>
      </c>
      <c r="C1349" s="135" t="s">
        <v>469</v>
      </c>
      <c r="D1349" s="10">
        <v>1</v>
      </c>
      <c r="E1349" s="10"/>
      <c r="F1349" s="9">
        <v>0</v>
      </c>
      <c r="G1349" s="9"/>
      <c r="H1349" s="26">
        <f t="shared" si="42"/>
        <v>0</v>
      </c>
      <c r="I1349" s="11">
        <f t="shared" si="43"/>
        <v>0</v>
      </c>
    </row>
    <row r="1350" spans="1:9" x14ac:dyDescent="0.25">
      <c r="A1350" s="132">
        <v>15861473</v>
      </c>
      <c r="B1350" s="135" t="s">
        <v>438</v>
      </c>
      <c r="C1350" s="135" t="s">
        <v>2739</v>
      </c>
      <c r="D1350" s="10">
        <v>1</v>
      </c>
      <c r="E1350" s="10"/>
      <c r="F1350" s="9">
        <v>0</v>
      </c>
      <c r="G1350" s="9"/>
      <c r="H1350" s="26">
        <f t="shared" si="42"/>
        <v>0</v>
      </c>
      <c r="I1350" s="11">
        <f t="shared" si="43"/>
        <v>0</v>
      </c>
    </row>
    <row r="1351" spans="1:9" x14ac:dyDescent="0.25">
      <c r="A1351" s="132">
        <v>15901521</v>
      </c>
      <c r="B1351" s="135" t="s">
        <v>448</v>
      </c>
      <c r="C1351" s="135" t="s">
        <v>449</v>
      </c>
      <c r="D1351" s="10">
        <v>1</v>
      </c>
      <c r="E1351" s="10"/>
      <c r="F1351" s="9">
        <v>0</v>
      </c>
      <c r="G1351" s="9"/>
      <c r="H1351" s="26">
        <f t="shared" si="42"/>
        <v>0</v>
      </c>
      <c r="I1351" s="11">
        <f t="shared" si="43"/>
        <v>0</v>
      </c>
    </row>
    <row r="1352" spans="1:9" x14ac:dyDescent="0.25">
      <c r="A1352" s="132">
        <v>15917460</v>
      </c>
      <c r="B1352" s="135" t="s">
        <v>435</v>
      </c>
      <c r="C1352" s="135" t="s">
        <v>2738</v>
      </c>
      <c r="D1352" s="10">
        <v>1</v>
      </c>
      <c r="E1352" s="10"/>
      <c r="F1352" s="9">
        <v>0</v>
      </c>
      <c r="G1352" s="9"/>
      <c r="H1352" s="26">
        <f t="shared" si="42"/>
        <v>0</v>
      </c>
      <c r="I1352" s="11">
        <f t="shared" si="43"/>
        <v>0</v>
      </c>
    </row>
    <row r="1353" spans="1:9" x14ac:dyDescent="0.25">
      <c r="A1353" s="132">
        <v>15917479</v>
      </c>
      <c r="B1353" s="135" t="s">
        <v>435</v>
      </c>
      <c r="C1353" s="135" t="s">
        <v>2738</v>
      </c>
      <c r="D1353" s="10">
        <v>1</v>
      </c>
      <c r="E1353" s="10"/>
      <c r="F1353" s="9">
        <v>0</v>
      </c>
      <c r="G1353" s="9"/>
      <c r="H1353" s="26">
        <f t="shared" si="42"/>
        <v>0</v>
      </c>
      <c r="I1353" s="11">
        <f t="shared" si="43"/>
        <v>0</v>
      </c>
    </row>
    <row r="1354" spans="1:9" x14ac:dyDescent="0.25">
      <c r="A1354" s="132">
        <v>15922065</v>
      </c>
      <c r="B1354" s="135" t="s">
        <v>435</v>
      </c>
      <c r="C1354" s="135" t="s">
        <v>2738</v>
      </c>
      <c r="D1354" s="10">
        <v>1</v>
      </c>
      <c r="E1354" s="10"/>
      <c r="F1354" s="9">
        <v>0</v>
      </c>
      <c r="G1354" s="9"/>
      <c r="H1354" s="26">
        <f t="shared" si="42"/>
        <v>0</v>
      </c>
      <c r="I1354" s="11">
        <f t="shared" si="43"/>
        <v>0</v>
      </c>
    </row>
    <row r="1355" spans="1:9" x14ac:dyDescent="0.25">
      <c r="A1355" s="132">
        <v>15930114</v>
      </c>
      <c r="B1355" s="135" t="s">
        <v>448</v>
      </c>
      <c r="C1355" s="135" t="s">
        <v>449</v>
      </c>
      <c r="D1355" s="10">
        <v>1</v>
      </c>
      <c r="E1355" s="10"/>
      <c r="F1355" s="9">
        <v>0</v>
      </c>
      <c r="G1355" s="9"/>
      <c r="H1355" s="26">
        <f t="shared" si="42"/>
        <v>0</v>
      </c>
      <c r="I1355" s="11">
        <f t="shared" si="43"/>
        <v>0</v>
      </c>
    </row>
    <row r="1356" spans="1:9" x14ac:dyDescent="0.25">
      <c r="A1356" s="132">
        <v>15930920</v>
      </c>
      <c r="B1356" s="135" t="s">
        <v>448</v>
      </c>
      <c r="C1356" s="135" t="s">
        <v>449</v>
      </c>
      <c r="D1356" s="10">
        <v>1</v>
      </c>
      <c r="E1356" s="10"/>
      <c r="F1356" s="9">
        <v>0</v>
      </c>
      <c r="G1356" s="9"/>
      <c r="H1356" s="26">
        <f t="shared" si="42"/>
        <v>0</v>
      </c>
      <c r="I1356" s="11">
        <f t="shared" si="43"/>
        <v>0</v>
      </c>
    </row>
    <row r="1357" spans="1:9" x14ac:dyDescent="0.25">
      <c r="A1357" s="132">
        <v>15947327</v>
      </c>
      <c r="B1357" s="135" t="s">
        <v>471</v>
      </c>
      <c r="C1357" s="135" t="s">
        <v>472</v>
      </c>
      <c r="D1357" s="10">
        <v>1</v>
      </c>
      <c r="E1357" s="10"/>
      <c r="F1357" s="9">
        <v>0</v>
      </c>
      <c r="G1357" s="9"/>
      <c r="H1357" s="26">
        <f t="shared" si="42"/>
        <v>0</v>
      </c>
      <c r="I1357" s="11">
        <f t="shared" si="43"/>
        <v>0</v>
      </c>
    </row>
    <row r="1358" spans="1:9" x14ac:dyDescent="0.25">
      <c r="A1358" s="132">
        <v>15951723</v>
      </c>
      <c r="B1358" s="135" t="s">
        <v>473</v>
      </c>
      <c r="C1358" s="135" t="s">
        <v>469</v>
      </c>
      <c r="D1358" s="10">
        <v>1</v>
      </c>
      <c r="E1358" s="10"/>
      <c r="F1358" s="9">
        <v>0</v>
      </c>
      <c r="G1358" s="9"/>
      <c r="H1358" s="26">
        <f t="shared" si="42"/>
        <v>0</v>
      </c>
      <c r="I1358" s="11">
        <f t="shared" si="43"/>
        <v>0</v>
      </c>
    </row>
    <row r="1359" spans="1:9" x14ac:dyDescent="0.25">
      <c r="A1359" s="132">
        <v>15951731</v>
      </c>
      <c r="B1359" s="135" t="s">
        <v>473</v>
      </c>
      <c r="C1359" s="135" t="s">
        <v>469</v>
      </c>
      <c r="D1359" s="10">
        <v>1</v>
      </c>
      <c r="E1359" s="10"/>
      <c r="F1359" s="9">
        <v>0</v>
      </c>
      <c r="G1359" s="9"/>
      <c r="H1359" s="26">
        <f t="shared" ref="H1359:H1422" si="44">E1359/D1359</f>
        <v>0</v>
      </c>
      <c r="I1359" s="11">
        <f t="shared" ref="I1359:I1422" si="45">IFERROR(G1359/H1359,0)</f>
        <v>0</v>
      </c>
    </row>
    <row r="1360" spans="1:9" x14ac:dyDescent="0.25">
      <c r="A1360" s="132">
        <v>15966097</v>
      </c>
      <c r="B1360" s="135" t="s">
        <v>443</v>
      </c>
      <c r="C1360" s="135" t="s">
        <v>444</v>
      </c>
      <c r="D1360" s="10">
        <v>1</v>
      </c>
      <c r="E1360" s="10"/>
      <c r="F1360" s="9">
        <v>0</v>
      </c>
      <c r="G1360" s="9"/>
      <c r="H1360" s="26">
        <f t="shared" si="44"/>
        <v>0</v>
      </c>
      <c r="I1360" s="11">
        <f t="shared" si="45"/>
        <v>0</v>
      </c>
    </row>
    <row r="1361" spans="1:9" x14ac:dyDescent="0.25">
      <c r="A1361" s="132">
        <v>15971465</v>
      </c>
      <c r="B1361" s="135" t="s">
        <v>466</v>
      </c>
      <c r="C1361" s="135" t="s">
        <v>467</v>
      </c>
      <c r="D1361" s="10">
        <v>1</v>
      </c>
      <c r="E1361" s="10"/>
      <c r="F1361" s="9">
        <v>0</v>
      </c>
      <c r="G1361" s="9"/>
      <c r="H1361" s="26">
        <f t="shared" si="44"/>
        <v>0</v>
      </c>
      <c r="I1361" s="11">
        <f t="shared" si="45"/>
        <v>0</v>
      </c>
    </row>
    <row r="1362" spans="1:9" x14ac:dyDescent="0.25">
      <c r="A1362" s="132">
        <v>15971481</v>
      </c>
      <c r="B1362" s="135" t="s">
        <v>448</v>
      </c>
      <c r="C1362" s="135" t="s">
        <v>449</v>
      </c>
      <c r="D1362" s="10">
        <v>1</v>
      </c>
      <c r="E1362" s="10"/>
      <c r="F1362" s="9">
        <v>0</v>
      </c>
      <c r="G1362" s="9"/>
      <c r="H1362" s="26">
        <f t="shared" si="44"/>
        <v>0</v>
      </c>
      <c r="I1362" s="11">
        <f t="shared" si="45"/>
        <v>0</v>
      </c>
    </row>
    <row r="1363" spans="1:9" x14ac:dyDescent="0.25">
      <c r="A1363" s="132">
        <v>15994392</v>
      </c>
      <c r="B1363" s="135" t="s">
        <v>450</v>
      </c>
      <c r="C1363" s="135" t="s">
        <v>451</v>
      </c>
      <c r="D1363" s="10">
        <v>1</v>
      </c>
      <c r="E1363" s="10"/>
      <c r="F1363" s="9">
        <v>0</v>
      </c>
      <c r="G1363" s="9"/>
      <c r="H1363" s="26">
        <f t="shared" si="44"/>
        <v>0</v>
      </c>
      <c r="I1363" s="11">
        <f t="shared" si="45"/>
        <v>0</v>
      </c>
    </row>
    <row r="1364" spans="1:9" x14ac:dyDescent="0.25">
      <c r="A1364" s="132">
        <v>15997901</v>
      </c>
      <c r="B1364" s="135" t="s">
        <v>441</v>
      </c>
      <c r="C1364" s="135" t="s">
        <v>442</v>
      </c>
      <c r="D1364" s="10">
        <v>1</v>
      </c>
      <c r="E1364" s="10"/>
      <c r="F1364" s="9">
        <v>0</v>
      </c>
      <c r="G1364" s="9"/>
      <c r="H1364" s="26">
        <f t="shared" si="44"/>
        <v>0</v>
      </c>
      <c r="I1364" s="11">
        <f t="shared" si="45"/>
        <v>0</v>
      </c>
    </row>
    <row r="1365" spans="1:9" x14ac:dyDescent="0.25">
      <c r="A1365" s="132">
        <v>15998932</v>
      </c>
      <c r="B1365" s="135" t="s">
        <v>441</v>
      </c>
      <c r="C1365" s="135" t="s">
        <v>442</v>
      </c>
      <c r="D1365" s="10">
        <v>1</v>
      </c>
      <c r="E1365" s="10"/>
      <c r="F1365" s="9">
        <v>0</v>
      </c>
      <c r="G1365" s="9"/>
      <c r="H1365" s="26">
        <f t="shared" si="44"/>
        <v>0</v>
      </c>
      <c r="I1365" s="11">
        <f t="shared" si="45"/>
        <v>0</v>
      </c>
    </row>
    <row r="1366" spans="1:9" x14ac:dyDescent="0.25">
      <c r="A1366" s="132">
        <v>15999106</v>
      </c>
      <c r="B1366" s="135" t="s">
        <v>2801</v>
      </c>
      <c r="C1366" s="135" t="s">
        <v>240</v>
      </c>
      <c r="D1366" s="10">
        <v>56</v>
      </c>
      <c r="E1366" s="10"/>
      <c r="F1366" s="9">
        <v>0</v>
      </c>
      <c r="G1366" s="9"/>
      <c r="H1366" s="26">
        <f t="shared" si="44"/>
        <v>0</v>
      </c>
      <c r="I1366" s="11">
        <f t="shared" si="45"/>
        <v>0</v>
      </c>
    </row>
    <row r="1367" spans="1:9" x14ac:dyDescent="0.25">
      <c r="A1367" s="132">
        <v>16004418</v>
      </c>
      <c r="B1367" s="135" t="s">
        <v>438</v>
      </c>
      <c r="C1367" s="135" t="s">
        <v>2739</v>
      </c>
      <c r="D1367" s="10">
        <v>1</v>
      </c>
      <c r="E1367" s="10"/>
      <c r="F1367" s="9">
        <v>0</v>
      </c>
      <c r="G1367" s="9"/>
      <c r="H1367" s="26">
        <f t="shared" si="44"/>
        <v>0</v>
      </c>
      <c r="I1367" s="11">
        <f t="shared" si="45"/>
        <v>0</v>
      </c>
    </row>
    <row r="1368" spans="1:9" x14ac:dyDescent="0.25">
      <c r="A1368" s="132">
        <v>16004426</v>
      </c>
      <c r="B1368" s="135" t="s">
        <v>438</v>
      </c>
      <c r="C1368" s="135" t="s">
        <v>2739</v>
      </c>
      <c r="D1368" s="10">
        <v>1</v>
      </c>
      <c r="E1368" s="10"/>
      <c r="F1368" s="9">
        <v>0</v>
      </c>
      <c r="G1368" s="9"/>
      <c r="H1368" s="26">
        <f t="shared" si="44"/>
        <v>0</v>
      </c>
      <c r="I1368" s="11">
        <f t="shared" si="45"/>
        <v>0</v>
      </c>
    </row>
    <row r="1369" spans="1:9" x14ac:dyDescent="0.25">
      <c r="A1369" s="132">
        <v>16011392</v>
      </c>
      <c r="B1369" s="135" t="s">
        <v>436</v>
      </c>
      <c r="C1369" s="135" t="s">
        <v>437</v>
      </c>
      <c r="D1369" s="10">
        <v>1</v>
      </c>
      <c r="E1369" s="10"/>
      <c r="F1369" s="9">
        <v>0</v>
      </c>
      <c r="G1369" s="9"/>
      <c r="H1369" s="26">
        <f t="shared" si="44"/>
        <v>0</v>
      </c>
      <c r="I1369" s="11">
        <f t="shared" si="45"/>
        <v>0</v>
      </c>
    </row>
    <row r="1370" spans="1:9" x14ac:dyDescent="0.25">
      <c r="A1370" s="132">
        <v>16016122</v>
      </c>
      <c r="B1370" s="135" t="s">
        <v>474</v>
      </c>
      <c r="C1370" s="135" t="s">
        <v>475</v>
      </c>
      <c r="D1370" s="10">
        <v>24</v>
      </c>
      <c r="E1370" s="10"/>
      <c r="F1370" s="9">
        <v>0</v>
      </c>
      <c r="G1370" s="9"/>
      <c r="H1370" s="26">
        <f t="shared" si="44"/>
        <v>0</v>
      </c>
      <c r="I1370" s="11">
        <f t="shared" si="45"/>
        <v>0</v>
      </c>
    </row>
    <row r="1371" spans="1:9" x14ac:dyDescent="0.25">
      <c r="A1371" s="132">
        <v>16016610</v>
      </c>
      <c r="B1371" s="135" t="s">
        <v>466</v>
      </c>
      <c r="C1371" s="135" t="s">
        <v>467</v>
      </c>
      <c r="D1371" s="10">
        <v>1</v>
      </c>
      <c r="E1371" s="10"/>
      <c r="F1371" s="9">
        <v>0</v>
      </c>
      <c r="G1371" s="9"/>
      <c r="H1371" s="26">
        <f t="shared" si="44"/>
        <v>0</v>
      </c>
      <c r="I1371" s="11">
        <f t="shared" si="45"/>
        <v>0</v>
      </c>
    </row>
    <row r="1372" spans="1:9" x14ac:dyDescent="0.25">
      <c r="A1372" s="132">
        <v>16064127</v>
      </c>
      <c r="B1372" s="135" t="s">
        <v>474</v>
      </c>
      <c r="C1372" s="135" t="s">
        <v>475</v>
      </c>
      <c r="D1372" s="10">
        <v>1</v>
      </c>
      <c r="E1372" s="10"/>
      <c r="F1372" s="9">
        <v>0</v>
      </c>
      <c r="G1372" s="9"/>
      <c r="H1372" s="26">
        <f t="shared" si="44"/>
        <v>0</v>
      </c>
      <c r="I1372" s="11">
        <f t="shared" si="45"/>
        <v>0</v>
      </c>
    </row>
    <row r="1373" spans="1:9" x14ac:dyDescent="0.25">
      <c r="A1373" s="132">
        <v>16074238</v>
      </c>
      <c r="B1373" s="135" t="s">
        <v>456</v>
      </c>
      <c r="C1373" s="135" t="s">
        <v>457</v>
      </c>
      <c r="D1373" s="10">
        <v>1</v>
      </c>
      <c r="E1373" s="10"/>
      <c r="F1373" s="9">
        <v>0</v>
      </c>
      <c r="G1373" s="9"/>
      <c r="H1373" s="26">
        <f t="shared" si="44"/>
        <v>0</v>
      </c>
      <c r="I1373" s="11">
        <f t="shared" si="45"/>
        <v>0</v>
      </c>
    </row>
    <row r="1374" spans="1:9" x14ac:dyDescent="0.25">
      <c r="A1374" s="132">
        <v>16086279</v>
      </c>
      <c r="B1374" s="135" t="s">
        <v>2801</v>
      </c>
      <c r="C1374" s="135" t="s">
        <v>240</v>
      </c>
      <c r="D1374" s="10">
        <v>56</v>
      </c>
      <c r="E1374" s="10"/>
      <c r="F1374" s="9">
        <v>0</v>
      </c>
      <c r="G1374" s="9"/>
      <c r="H1374" s="26">
        <f t="shared" si="44"/>
        <v>0</v>
      </c>
      <c r="I1374" s="11">
        <f t="shared" si="45"/>
        <v>0</v>
      </c>
    </row>
    <row r="1375" spans="1:9" x14ac:dyDescent="0.25">
      <c r="A1375" s="132">
        <v>16096398</v>
      </c>
      <c r="B1375" s="135" t="s">
        <v>441</v>
      </c>
      <c r="C1375" s="135" t="s">
        <v>442</v>
      </c>
      <c r="D1375" s="10">
        <v>1</v>
      </c>
      <c r="E1375" s="10"/>
      <c r="F1375" s="9">
        <v>0</v>
      </c>
      <c r="G1375" s="9"/>
      <c r="H1375" s="26">
        <f t="shared" si="44"/>
        <v>0</v>
      </c>
      <c r="I1375" s="11">
        <f t="shared" si="45"/>
        <v>0</v>
      </c>
    </row>
    <row r="1376" spans="1:9" x14ac:dyDescent="0.25">
      <c r="A1376" s="132">
        <v>16096401</v>
      </c>
      <c r="B1376" s="135" t="s">
        <v>441</v>
      </c>
      <c r="C1376" s="135" t="s">
        <v>442</v>
      </c>
      <c r="D1376" s="10">
        <v>1</v>
      </c>
      <c r="E1376" s="10"/>
      <c r="F1376" s="9">
        <v>0</v>
      </c>
      <c r="G1376" s="9"/>
      <c r="H1376" s="26">
        <f t="shared" si="44"/>
        <v>0</v>
      </c>
      <c r="I1376" s="11">
        <f t="shared" si="45"/>
        <v>0</v>
      </c>
    </row>
    <row r="1377" spans="1:9" x14ac:dyDescent="0.25">
      <c r="A1377" s="132">
        <v>16106873</v>
      </c>
      <c r="B1377" s="135" t="s">
        <v>456</v>
      </c>
      <c r="C1377" s="135" t="s">
        <v>457</v>
      </c>
      <c r="D1377" s="10">
        <v>1</v>
      </c>
      <c r="E1377" s="10"/>
      <c r="F1377" s="9">
        <v>0</v>
      </c>
      <c r="G1377" s="9"/>
      <c r="H1377" s="26">
        <f t="shared" si="44"/>
        <v>0</v>
      </c>
      <c r="I1377" s="11">
        <f t="shared" si="45"/>
        <v>0</v>
      </c>
    </row>
    <row r="1378" spans="1:9" x14ac:dyDescent="0.25">
      <c r="A1378" s="132">
        <v>16132637</v>
      </c>
      <c r="B1378" s="135" t="s">
        <v>438</v>
      </c>
      <c r="C1378" s="135" t="s">
        <v>2739</v>
      </c>
      <c r="D1378" s="10">
        <v>1</v>
      </c>
      <c r="E1378" s="10"/>
      <c r="F1378" s="9">
        <v>0</v>
      </c>
      <c r="G1378" s="9"/>
      <c r="H1378" s="26">
        <f t="shared" si="44"/>
        <v>0</v>
      </c>
      <c r="I1378" s="11">
        <f t="shared" si="45"/>
        <v>0</v>
      </c>
    </row>
    <row r="1379" spans="1:9" x14ac:dyDescent="0.25">
      <c r="A1379" s="132">
        <v>16140109</v>
      </c>
      <c r="B1379" s="135" t="s">
        <v>435</v>
      </c>
      <c r="C1379" s="135" t="s">
        <v>2738</v>
      </c>
      <c r="D1379" s="10">
        <v>1</v>
      </c>
      <c r="E1379" s="10"/>
      <c r="F1379" s="9">
        <v>0</v>
      </c>
      <c r="G1379" s="9"/>
      <c r="H1379" s="26">
        <f t="shared" si="44"/>
        <v>0</v>
      </c>
      <c r="I1379" s="11">
        <f t="shared" si="45"/>
        <v>0</v>
      </c>
    </row>
    <row r="1380" spans="1:9" x14ac:dyDescent="0.25">
      <c r="A1380" s="132">
        <v>16140117</v>
      </c>
      <c r="B1380" s="135" t="s">
        <v>435</v>
      </c>
      <c r="C1380" s="135" t="s">
        <v>2738</v>
      </c>
      <c r="D1380" s="10">
        <v>1</v>
      </c>
      <c r="E1380" s="10"/>
      <c r="F1380" s="9">
        <v>0</v>
      </c>
      <c r="G1380" s="9"/>
      <c r="H1380" s="26">
        <f t="shared" si="44"/>
        <v>0</v>
      </c>
      <c r="I1380" s="11">
        <f t="shared" si="45"/>
        <v>0</v>
      </c>
    </row>
    <row r="1381" spans="1:9" x14ac:dyDescent="0.25">
      <c r="A1381" s="132">
        <v>16140176</v>
      </c>
      <c r="B1381" s="135" t="s">
        <v>435</v>
      </c>
      <c r="C1381" s="135" t="s">
        <v>2738</v>
      </c>
      <c r="D1381" s="10">
        <v>1</v>
      </c>
      <c r="E1381" s="10"/>
      <c r="F1381" s="9">
        <v>0</v>
      </c>
      <c r="G1381" s="9"/>
      <c r="H1381" s="26">
        <f t="shared" si="44"/>
        <v>0</v>
      </c>
      <c r="I1381" s="11">
        <f t="shared" si="45"/>
        <v>0</v>
      </c>
    </row>
    <row r="1382" spans="1:9" x14ac:dyDescent="0.25">
      <c r="A1382" s="132">
        <v>16140184</v>
      </c>
      <c r="B1382" s="135" t="s">
        <v>435</v>
      </c>
      <c r="C1382" s="135" t="s">
        <v>2738</v>
      </c>
      <c r="D1382" s="10">
        <v>1</v>
      </c>
      <c r="E1382" s="10"/>
      <c r="F1382" s="9">
        <v>0</v>
      </c>
      <c r="G1382" s="9"/>
      <c r="H1382" s="26">
        <f t="shared" si="44"/>
        <v>0</v>
      </c>
      <c r="I1382" s="11">
        <f t="shared" si="45"/>
        <v>0</v>
      </c>
    </row>
    <row r="1383" spans="1:9" x14ac:dyDescent="0.25">
      <c r="A1383" s="132">
        <v>16140192</v>
      </c>
      <c r="B1383" s="135" t="s">
        <v>435</v>
      </c>
      <c r="C1383" s="135" t="s">
        <v>2738</v>
      </c>
      <c r="D1383" s="10">
        <v>1</v>
      </c>
      <c r="E1383" s="10"/>
      <c r="F1383" s="9">
        <v>0</v>
      </c>
      <c r="G1383" s="9"/>
      <c r="H1383" s="26">
        <f t="shared" si="44"/>
        <v>0</v>
      </c>
      <c r="I1383" s="11">
        <f t="shared" si="45"/>
        <v>0</v>
      </c>
    </row>
    <row r="1384" spans="1:9" x14ac:dyDescent="0.25">
      <c r="A1384" s="132">
        <v>16140206</v>
      </c>
      <c r="B1384" s="135" t="s">
        <v>435</v>
      </c>
      <c r="C1384" s="135" t="s">
        <v>2738</v>
      </c>
      <c r="D1384" s="10">
        <v>1</v>
      </c>
      <c r="E1384" s="10"/>
      <c r="F1384" s="9">
        <v>0</v>
      </c>
      <c r="G1384" s="9"/>
      <c r="H1384" s="26">
        <f t="shared" si="44"/>
        <v>0</v>
      </c>
      <c r="I1384" s="11">
        <f t="shared" si="45"/>
        <v>0</v>
      </c>
    </row>
    <row r="1385" spans="1:9" x14ac:dyDescent="0.25">
      <c r="A1385" s="132">
        <v>16140214</v>
      </c>
      <c r="B1385" s="135" t="s">
        <v>435</v>
      </c>
      <c r="C1385" s="135" t="s">
        <v>2738</v>
      </c>
      <c r="D1385" s="10">
        <v>1</v>
      </c>
      <c r="E1385" s="10"/>
      <c r="F1385" s="9">
        <v>0</v>
      </c>
      <c r="G1385" s="9"/>
      <c r="H1385" s="26">
        <f t="shared" si="44"/>
        <v>0</v>
      </c>
      <c r="I1385" s="11">
        <f t="shared" si="45"/>
        <v>0</v>
      </c>
    </row>
    <row r="1386" spans="1:9" x14ac:dyDescent="0.25">
      <c r="A1386" s="132">
        <v>16140222</v>
      </c>
      <c r="B1386" s="135" t="s">
        <v>435</v>
      </c>
      <c r="C1386" s="135" t="s">
        <v>2738</v>
      </c>
      <c r="D1386" s="10">
        <v>1</v>
      </c>
      <c r="E1386" s="10"/>
      <c r="F1386" s="9">
        <v>0</v>
      </c>
      <c r="G1386" s="9"/>
      <c r="H1386" s="26">
        <f t="shared" si="44"/>
        <v>0</v>
      </c>
      <c r="I1386" s="11">
        <f t="shared" si="45"/>
        <v>0</v>
      </c>
    </row>
    <row r="1387" spans="1:9" x14ac:dyDescent="0.25">
      <c r="A1387" s="132">
        <v>16148460</v>
      </c>
      <c r="B1387" s="135" t="s">
        <v>435</v>
      </c>
      <c r="C1387" s="135" t="s">
        <v>2738</v>
      </c>
      <c r="D1387" s="10">
        <v>1</v>
      </c>
      <c r="E1387" s="10"/>
      <c r="F1387" s="9">
        <v>0</v>
      </c>
      <c r="G1387" s="9"/>
      <c r="H1387" s="26">
        <f t="shared" si="44"/>
        <v>0</v>
      </c>
      <c r="I1387" s="11">
        <f t="shared" si="45"/>
        <v>0</v>
      </c>
    </row>
    <row r="1388" spans="1:9" x14ac:dyDescent="0.25">
      <c r="A1388" s="132">
        <v>16148479</v>
      </c>
      <c r="B1388" s="135" t="s">
        <v>435</v>
      </c>
      <c r="C1388" s="135" t="s">
        <v>2738</v>
      </c>
      <c r="D1388" s="10">
        <v>1</v>
      </c>
      <c r="E1388" s="10"/>
      <c r="F1388" s="9">
        <v>0</v>
      </c>
      <c r="G1388" s="9"/>
      <c r="H1388" s="26">
        <f t="shared" si="44"/>
        <v>0</v>
      </c>
      <c r="I1388" s="11">
        <f t="shared" si="45"/>
        <v>0</v>
      </c>
    </row>
    <row r="1389" spans="1:9" x14ac:dyDescent="0.25">
      <c r="A1389" s="132">
        <v>16148487</v>
      </c>
      <c r="B1389" s="135" t="s">
        <v>435</v>
      </c>
      <c r="C1389" s="135" t="s">
        <v>2738</v>
      </c>
      <c r="D1389" s="10">
        <v>1</v>
      </c>
      <c r="E1389" s="10"/>
      <c r="F1389" s="9">
        <v>0</v>
      </c>
      <c r="G1389" s="9"/>
      <c r="H1389" s="26">
        <f t="shared" si="44"/>
        <v>0</v>
      </c>
      <c r="I1389" s="11">
        <f t="shared" si="45"/>
        <v>0</v>
      </c>
    </row>
    <row r="1390" spans="1:9" x14ac:dyDescent="0.25">
      <c r="A1390" s="132">
        <v>16148495</v>
      </c>
      <c r="B1390" s="135" t="s">
        <v>435</v>
      </c>
      <c r="C1390" s="135" t="s">
        <v>2738</v>
      </c>
      <c r="D1390" s="10">
        <v>1</v>
      </c>
      <c r="E1390" s="10"/>
      <c r="F1390" s="9">
        <v>0</v>
      </c>
      <c r="G1390" s="9"/>
      <c r="H1390" s="26">
        <f t="shared" si="44"/>
        <v>0</v>
      </c>
      <c r="I1390" s="11">
        <f t="shared" si="45"/>
        <v>0</v>
      </c>
    </row>
    <row r="1391" spans="1:9" x14ac:dyDescent="0.25">
      <c r="A1391" s="132">
        <v>16151992</v>
      </c>
      <c r="B1391" s="135" t="s">
        <v>2801</v>
      </c>
      <c r="C1391" s="135" t="s">
        <v>240</v>
      </c>
      <c r="D1391" s="10">
        <v>56</v>
      </c>
      <c r="E1391" s="10"/>
      <c r="F1391" s="9">
        <v>0</v>
      </c>
      <c r="G1391" s="9"/>
      <c r="H1391" s="26">
        <f t="shared" si="44"/>
        <v>0</v>
      </c>
      <c r="I1391" s="11">
        <f t="shared" si="45"/>
        <v>0</v>
      </c>
    </row>
    <row r="1392" spans="1:9" x14ac:dyDescent="0.25">
      <c r="A1392" s="132">
        <v>16152360</v>
      </c>
      <c r="B1392" s="135" t="s">
        <v>435</v>
      </c>
      <c r="C1392" s="135" t="s">
        <v>2738</v>
      </c>
      <c r="D1392" s="10">
        <v>1</v>
      </c>
      <c r="E1392" s="10"/>
      <c r="F1392" s="9">
        <v>0</v>
      </c>
      <c r="G1392" s="9"/>
      <c r="H1392" s="26">
        <f t="shared" si="44"/>
        <v>0</v>
      </c>
      <c r="I1392" s="11">
        <f t="shared" si="45"/>
        <v>0</v>
      </c>
    </row>
    <row r="1393" spans="1:9" x14ac:dyDescent="0.25">
      <c r="A1393" s="132">
        <v>16155831</v>
      </c>
      <c r="B1393" s="135" t="s">
        <v>474</v>
      </c>
      <c r="C1393" s="135" t="s">
        <v>475</v>
      </c>
      <c r="D1393" s="10">
        <v>24</v>
      </c>
      <c r="E1393" s="10"/>
      <c r="F1393" s="9">
        <v>0</v>
      </c>
      <c r="G1393" s="9"/>
      <c r="H1393" s="26">
        <f t="shared" si="44"/>
        <v>0</v>
      </c>
      <c r="I1393" s="11">
        <f t="shared" si="45"/>
        <v>0</v>
      </c>
    </row>
    <row r="1394" spans="1:9" x14ac:dyDescent="0.25">
      <c r="A1394" s="132">
        <v>16156048</v>
      </c>
      <c r="B1394" s="135" t="s">
        <v>441</v>
      </c>
      <c r="C1394" s="135" t="s">
        <v>442</v>
      </c>
      <c r="D1394" s="10">
        <v>1</v>
      </c>
      <c r="E1394" s="10"/>
      <c r="F1394" s="9">
        <v>0</v>
      </c>
      <c r="G1394" s="9"/>
      <c r="H1394" s="26">
        <f t="shared" si="44"/>
        <v>0</v>
      </c>
      <c r="I1394" s="11">
        <f t="shared" si="45"/>
        <v>0</v>
      </c>
    </row>
    <row r="1395" spans="1:9" x14ac:dyDescent="0.25">
      <c r="A1395" s="132">
        <v>16156145</v>
      </c>
      <c r="B1395" s="135" t="s">
        <v>443</v>
      </c>
      <c r="C1395" s="135" t="s">
        <v>444</v>
      </c>
      <c r="D1395" s="10">
        <v>50</v>
      </c>
      <c r="E1395" s="10"/>
      <c r="F1395" s="9">
        <v>0</v>
      </c>
      <c r="G1395" s="9"/>
      <c r="H1395" s="26">
        <f t="shared" si="44"/>
        <v>0</v>
      </c>
      <c r="I1395" s="11">
        <f t="shared" si="45"/>
        <v>0</v>
      </c>
    </row>
    <row r="1396" spans="1:9" x14ac:dyDescent="0.25">
      <c r="A1396" s="132">
        <v>16164636</v>
      </c>
      <c r="B1396" s="135" t="s">
        <v>441</v>
      </c>
      <c r="C1396" s="135" t="s">
        <v>442</v>
      </c>
      <c r="D1396" s="10">
        <v>1</v>
      </c>
      <c r="E1396" s="10"/>
      <c r="F1396" s="9">
        <v>0</v>
      </c>
      <c r="G1396" s="9"/>
      <c r="H1396" s="26">
        <f t="shared" si="44"/>
        <v>0</v>
      </c>
      <c r="I1396" s="11">
        <f t="shared" si="45"/>
        <v>0</v>
      </c>
    </row>
    <row r="1397" spans="1:9" x14ac:dyDescent="0.25">
      <c r="A1397" s="132">
        <v>16164660</v>
      </c>
      <c r="B1397" s="135" t="s">
        <v>438</v>
      </c>
      <c r="C1397" s="135" t="s">
        <v>2739</v>
      </c>
      <c r="D1397" s="10">
        <v>1</v>
      </c>
      <c r="E1397" s="10"/>
      <c r="F1397" s="9">
        <v>0</v>
      </c>
      <c r="G1397" s="9"/>
      <c r="H1397" s="26">
        <f t="shared" si="44"/>
        <v>0</v>
      </c>
      <c r="I1397" s="11">
        <f t="shared" si="45"/>
        <v>0</v>
      </c>
    </row>
    <row r="1398" spans="1:9" x14ac:dyDescent="0.25">
      <c r="A1398" s="132">
        <v>16175476</v>
      </c>
      <c r="B1398" s="135" t="s">
        <v>468</v>
      </c>
      <c r="C1398" s="135" t="s">
        <v>469</v>
      </c>
      <c r="D1398" s="10">
        <v>1</v>
      </c>
      <c r="E1398" s="10"/>
      <c r="F1398" s="9">
        <v>0</v>
      </c>
      <c r="G1398" s="9"/>
      <c r="H1398" s="26">
        <f t="shared" si="44"/>
        <v>0</v>
      </c>
      <c r="I1398" s="11">
        <f t="shared" si="45"/>
        <v>0</v>
      </c>
    </row>
    <row r="1399" spans="1:9" x14ac:dyDescent="0.25">
      <c r="A1399" s="132">
        <v>16181263</v>
      </c>
      <c r="B1399" s="135" t="s">
        <v>2801</v>
      </c>
      <c r="C1399" s="135" t="s">
        <v>240</v>
      </c>
      <c r="D1399" s="10">
        <v>56</v>
      </c>
      <c r="E1399" s="10"/>
      <c r="F1399" s="9">
        <v>0</v>
      </c>
      <c r="G1399" s="9"/>
      <c r="H1399" s="26">
        <f t="shared" si="44"/>
        <v>0</v>
      </c>
      <c r="I1399" s="11">
        <f t="shared" si="45"/>
        <v>0</v>
      </c>
    </row>
    <row r="1400" spans="1:9" x14ac:dyDescent="0.25">
      <c r="A1400" s="132">
        <v>16192842</v>
      </c>
      <c r="B1400" s="135" t="s">
        <v>476</v>
      </c>
      <c r="C1400" s="135" t="s">
        <v>477</v>
      </c>
      <c r="D1400" s="10">
        <v>1</v>
      </c>
      <c r="E1400" s="10"/>
      <c r="F1400" s="9">
        <v>0</v>
      </c>
      <c r="G1400" s="9"/>
      <c r="H1400" s="26">
        <f t="shared" si="44"/>
        <v>0</v>
      </c>
      <c r="I1400" s="11">
        <f t="shared" si="45"/>
        <v>0</v>
      </c>
    </row>
    <row r="1401" spans="1:9" x14ac:dyDescent="0.25">
      <c r="A1401" s="132">
        <v>16194047</v>
      </c>
      <c r="B1401" s="135" t="s">
        <v>441</v>
      </c>
      <c r="C1401" s="135" t="s">
        <v>442</v>
      </c>
      <c r="D1401" s="10">
        <v>1</v>
      </c>
      <c r="E1401" s="10"/>
      <c r="F1401" s="9">
        <v>0</v>
      </c>
      <c r="G1401" s="9"/>
      <c r="H1401" s="26">
        <f t="shared" si="44"/>
        <v>0</v>
      </c>
      <c r="I1401" s="11">
        <f t="shared" si="45"/>
        <v>0</v>
      </c>
    </row>
    <row r="1402" spans="1:9" x14ac:dyDescent="0.25">
      <c r="A1402" s="132">
        <v>16199251</v>
      </c>
      <c r="B1402" s="135" t="s">
        <v>474</v>
      </c>
      <c r="C1402" s="135" t="s">
        <v>475</v>
      </c>
      <c r="D1402" s="10">
        <v>24</v>
      </c>
      <c r="E1402" s="10"/>
      <c r="F1402" s="9">
        <v>0</v>
      </c>
      <c r="G1402" s="9"/>
      <c r="H1402" s="26">
        <f t="shared" si="44"/>
        <v>0</v>
      </c>
      <c r="I1402" s="11">
        <f t="shared" si="45"/>
        <v>0</v>
      </c>
    </row>
    <row r="1403" spans="1:9" x14ac:dyDescent="0.25">
      <c r="A1403" s="132">
        <v>16200144</v>
      </c>
      <c r="B1403" s="135" t="s">
        <v>474</v>
      </c>
      <c r="C1403" s="135" t="s">
        <v>475</v>
      </c>
      <c r="D1403" s="10">
        <v>24</v>
      </c>
      <c r="E1403" s="10"/>
      <c r="F1403" s="9">
        <v>0</v>
      </c>
      <c r="G1403" s="9"/>
      <c r="H1403" s="26">
        <f t="shared" si="44"/>
        <v>0</v>
      </c>
      <c r="I1403" s="11">
        <f t="shared" si="45"/>
        <v>0</v>
      </c>
    </row>
    <row r="1404" spans="1:9" x14ac:dyDescent="0.25">
      <c r="A1404" s="132">
        <v>16202600</v>
      </c>
      <c r="B1404" s="135" t="s">
        <v>478</v>
      </c>
      <c r="C1404" s="135" t="s">
        <v>479</v>
      </c>
      <c r="D1404" s="10">
        <v>2</v>
      </c>
      <c r="E1404" s="10"/>
      <c r="F1404" s="9">
        <v>0</v>
      </c>
      <c r="G1404" s="9"/>
      <c r="H1404" s="26">
        <f t="shared" si="44"/>
        <v>0</v>
      </c>
      <c r="I1404" s="11">
        <f t="shared" si="45"/>
        <v>0</v>
      </c>
    </row>
    <row r="1405" spans="1:9" x14ac:dyDescent="0.25">
      <c r="A1405" s="132">
        <v>16211189</v>
      </c>
      <c r="B1405" s="135" t="s">
        <v>438</v>
      </c>
      <c r="C1405" s="135" t="s">
        <v>2739</v>
      </c>
      <c r="D1405" s="10">
        <v>1</v>
      </c>
      <c r="E1405" s="10"/>
      <c r="F1405" s="9">
        <v>0</v>
      </c>
      <c r="G1405" s="9"/>
      <c r="H1405" s="26">
        <f t="shared" si="44"/>
        <v>0</v>
      </c>
      <c r="I1405" s="11">
        <f t="shared" si="45"/>
        <v>0</v>
      </c>
    </row>
    <row r="1406" spans="1:9" x14ac:dyDescent="0.25">
      <c r="A1406" s="132">
        <v>16220331</v>
      </c>
      <c r="B1406" s="135" t="s">
        <v>443</v>
      </c>
      <c r="C1406" s="135" t="s">
        <v>444</v>
      </c>
      <c r="D1406" s="10">
        <v>1</v>
      </c>
      <c r="E1406" s="10"/>
      <c r="F1406" s="9">
        <v>0</v>
      </c>
      <c r="G1406" s="9"/>
      <c r="H1406" s="26">
        <f t="shared" si="44"/>
        <v>0</v>
      </c>
      <c r="I1406" s="11">
        <f t="shared" si="45"/>
        <v>0</v>
      </c>
    </row>
    <row r="1407" spans="1:9" x14ac:dyDescent="0.25">
      <c r="A1407" s="132">
        <v>16220358</v>
      </c>
      <c r="B1407" s="135" t="s">
        <v>443</v>
      </c>
      <c r="C1407" s="135" t="s">
        <v>444</v>
      </c>
      <c r="D1407" s="10">
        <v>30</v>
      </c>
      <c r="E1407" s="10"/>
      <c r="F1407" s="9">
        <v>0</v>
      </c>
      <c r="G1407" s="9"/>
      <c r="H1407" s="26">
        <f t="shared" si="44"/>
        <v>0</v>
      </c>
      <c r="I1407" s="11">
        <f t="shared" si="45"/>
        <v>0</v>
      </c>
    </row>
    <row r="1408" spans="1:9" x14ac:dyDescent="0.25">
      <c r="A1408" s="132">
        <v>16220374</v>
      </c>
      <c r="B1408" s="135" t="s">
        <v>443</v>
      </c>
      <c r="C1408" s="135" t="s">
        <v>444</v>
      </c>
      <c r="D1408" s="10">
        <v>30</v>
      </c>
      <c r="E1408" s="10"/>
      <c r="F1408" s="9">
        <v>0</v>
      </c>
      <c r="G1408" s="9"/>
      <c r="H1408" s="26">
        <f t="shared" si="44"/>
        <v>0</v>
      </c>
      <c r="I1408" s="11">
        <f t="shared" si="45"/>
        <v>0</v>
      </c>
    </row>
    <row r="1409" spans="1:9" x14ac:dyDescent="0.25">
      <c r="A1409" s="132">
        <v>16226097</v>
      </c>
      <c r="B1409" s="135" t="s">
        <v>438</v>
      </c>
      <c r="C1409" s="135" t="s">
        <v>2739</v>
      </c>
      <c r="D1409" s="10">
        <v>1</v>
      </c>
      <c r="E1409" s="10"/>
      <c r="F1409" s="9">
        <v>0</v>
      </c>
      <c r="G1409" s="9"/>
      <c r="H1409" s="26">
        <f t="shared" si="44"/>
        <v>0</v>
      </c>
      <c r="I1409" s="11">
        <f t="shared" si="45"/>
        <v>0</v>
      </c>
    </row>
    <row r="1410" spans="1:9" x14ac:dyDescent="0.25">
      <c r="A1410" s="132">
        <v>16226100</v>
      </c>
      <c r="B1410" s="135" t="s">
        <v>438</v>
      </c>
      <c r="C1410" s="135" t="s">
        <v>2739</v>
      </c>
      <c r="D1410" s="10">
        <v>1</v>
      </c>
      <c r="E1410" s="10"/>
      <c r="F1410" s="9">
        <v>0</v>
      </c>
      <c r="G1410" s="9"/>
      <c r="H1410" s="26">
        <f t="shared" si="44"/>
        <v>0</v>
      </c>
      <c r="I1410" s="11">
        <f t="shared" si="45"/>
        <v>0</v>
      </c>
    </row>
    <row r="1411" spans="1:9" x14ac:dyDescent="0.25">
      <c r="A1411" s="132">
        <v>16229525</v>
      </c>
      <c r="B1411" s="135" t="s">
        <v>2801</v>
      </c>
      <c r="C1411" s="135" t="s">
        <v>240</v>
      </c>
      <c r="D1411" s="10">
        <v>56</v>
      </c>
      <c r="E1411" s="10"/>
      <c r="F1411" s="9">
        <v>0</v>
      </c>
      <c r="G1411" s="9"/>
      <c r="H1411" s="26">
        <f t="shared" si="44"/>
        <v>0</v>
      </c>
      <c r="I1411" s="11">
        <f t="shared" si="45"/>
        <v>0</v>
      </c>
    </row>
    <row r="1412" spans="1:9" x14ac:dyDescent="0.25">
      <c r="A1412" s="132">
        <v>16231686</v>
      </c>
      <c r="B1412" s="135" t="s">
        <v>480</v>
      </c>
      <c r="C1412" s="135" t="s">
        <v>2742</v>
      </c>
      <c r="D1412" s="10">
        <v>1</v>
      </c>
      <c r="E1412" s="10"/>
      <c r="F1412" s="9">
        <v>0</v>
      </c>
      <c r="G1412" s="9"/>
      <c r="H1412" s="26">
        <f t="shared" si="44"/>
        <v>0</v>
      </c>
      <c r="I1412" s="11">
        <f t="shared" si="45"/>
        <v>0</v>
      </c>
    </row>
    <row r="1413" spans="1:9" x14ac:dyDescent="0.25">
      <c r="A1413" s="132">
        <v>16232070</v>
      </c>
      <c r="B1413" s="135" t="s">
        <v>2801</v>
      </c>
      <c r="C1413" s="135" t="s">
        <v>240</v>
      </c>
      <c r="D1413" s="10">
        <v>56</v>
      </c>
      <c r="E1413" s="10"/>
      <c r="F1413" s="9">
        <v>0</v>
      </c>
      <c r="G1413" s="9"/>
      <c r="H1413" s="26">
        <f t="shared" si="44"/>
        <v>0</v>
      </c>
      <c r="I1413" s="11">
        <f t="shared" si="45"/>
        <v>0</v>
      </c>
    </row>
    <row r="1414" spans="1:9" x14ac:dyDescent="0.25">
      <c r="A1414" s="132">
        <v>16245415</v>
      </c>
      <c r="B1414" s="135" t="s">
        <v>435</v>
      </c>
      <c r="C1414" s="135" t="s">
        <v>2738</v>
      </c>
      <c r="D1414" s="10">
        <v>1</v>
      </c>
      <c r="E1414" s="10"/>
      <c r="F1414" s="9">
        <v>0</v>
      </c>
      <c r="G1414" s="9"/>
      <c r="H1414" s="26">
        <f t="shared" si="44"/>
        <v>0</v>
      </c>
      <c r="I1414" s="11">
        <f t="shared" si="45"/>
        <v>0</v>
      </c>
    </row>
    <row r="1415" spans="1:9" x14ac:dyDescent="0.25">
      <c r="A1415" s="132">
        <v>16245423</v>
      </c>
      <c r="B1415" s="135" t="s">
        <v>435</v>
      </c>
      <c r="C1415" s="135" t="s">
        <v>2738</v>
      </c>
      <c r="D1415" s="10">
        <v>1</v>
      </c>
      <c r="E1415" s="10"/>
      <c r="F1415" s="9">
        <v>0</v>
      </c>
      <c r="G1415" s="9"/>
      <c r="H1415" s="26">
        <f t="shared" si="44"/>
        <v>0</v>
      </c>
      <c r="I1415" s="11">
        <f t="shared" si="45"/>
        <v>0</v>
      </c>
    </row>
    <row r="1416" spans="1:9" x14ac:dyDescent="0.25">
      <c r="A1416" s="132">
        <v>16245431</v>
      </c>
      <c r="B1416" s="135" t="s">
        <v>435</v>
      </c>
      <c r="C1416" s="135" t="s">
        <v>2738</v>
      </c>
      <c r="D1416" s="10">
        <v>1</v>
      </c>
      <c r="E1416" s="10"/>
      <c r="F1416" s="9">
        <v>0</v>
      </c>
      <c r="G1416" s="9"/>
      <c r="H1416" s="26">
        <f t="shared" si="44"/>
        <v>0</v>
      </c>
      <c r="I1416" s="11">
        <f t="shared" si="45"/>
        <v>0</v>
      </c>
    </row>
    <row r="1417" spans="1:9" x14ac:dyDescent="0.25">
      <c r="A1417" s="132">
        <v>16245466</v>
      </c>
      <c r="B1417" s="135" t="s">
        <v>474</v>
      </c>
      <c r="C1417" s="135" t="s">
        <v>475</v>
      </c>
      <c r="D1417" s="10">
        <v>24</v>
      </c>
      <c r="E1417" s="10"/>
      <c r="F1417" s="9">
        <v>0</v>
      </c>
      <c r="G1417" s="9"/>
      <c r="H1417" s="26">
        <f t="shared" si="44"/>
        <v>0</v>
      </c>
      <c r="I1417" s="11">
        <f t="shared" si="45"/>
        <v>0</v>
      </c>
    </row>
    <row r="1418" spans="1:9" x14ac:dyDescent="0.25">
      <c r="A1418" s="132">
        <v>16248821</v>
      </c>
      <c r="B1418" s="135" t="s">
        <v>454</v>
      </c>
      <c r="C1418" s="135" t="s">
        <v>455</v>
      </c>
      <c r="D1418" s="10">
        <v>1</v>
      </c>
      <c r="E1418" s="10"/>
      <c r="F1418" s="9">
        <v>0</v>
      </c>
      <c r="G1418" s="9"/>
      <c r="H1418" s="26">
        <f t="shared" si="44"/>
        <v>0</v>
      </c>
      <c r="I1418" s="11">
        <f t="shared" si="45"/>
        <v>0</v>
      </c>
    </row>
    <row r="1419" spans="1:9" x14ac:dyDescent="0.25">
      <c r="A1419" s="132">
        <v>16248899</v>
      </c>
      <c r="B1419" s="135" t="s">
        <v>454</v>
      </c>
      <c r="C1419" s="135" t="s">
        <v>455</v>
      </c>
      <c r="D1419" s="10">
        <v>1</v>
      </c>
      <c r="E1419" s="10"/>
      <c r="F1419" s="9">
        <v>0</v>
      </c>
      <c r="G1419" s="9"/>
      <c r="H1419" s="26">
        <f t="shared" si="44"/>
        <v>0</v>
      </c>
      <c r="I1419" s="11">
        <f t="shared" si="45"/>
        <v>0</v>
      </c>
    </row>
    <row r="1420" spans="1:9" x14ac:dyDescent="0.25">
      <c r="A1420" s="132">
        <v>16248910</v>
      </c>
      <c r="B1420" s="135" t="s">
        <v>468</v>
      </c>
      <c r="C1420" s="135" t="s">
        <v>469</v>
      </c>
      <c r="D1420" s="10">
        <v>1</v>
      </c>
      <c r="E1420" s="10"/>
      <c r="F1420" s="9">
        <v>0</v>
      </c>
      <c r="G1420" s="9"/>
      <c r="H1420" s="26">
        <f t="shared" si="44"/>
        <v>0</v>
      </c>
      <c r="I1420" s="11">
        <f t="shared" si="45"/>
        <v>0</v>
      </c>
    </row>
    <row r="1421" spans="1:9" x14ac:dyDescent="0.25">
      <c r="A1421" s="132">
        <v>16249151</v>
      </c>
      <c r="B1421" s="135" t="s">
        <v>443</v>
      </c>
      <c r="C1421" s="135" t="s">
        <v>444</v>
      </c>
      <c r="D1421" s="10">
        <v>1</v>
      </c>
      <c r="E1421" s="10"/>
      <c r="F1421" s="9">
        <v>0</v>
      </c>
      <c r="G1421" s="9"/>
      <c r="H1421" s="26">
        <f t="shared" si="44"/>
        <v>0</v>
      </c>
      <c r="I1421" s="11">
        <f t="shared" si="45"/>
        <v>0</v>
      </c>
    </row>
    <row r="1422" spans="1:9" x14ac:dyDescent="0.25">
      <c r="A1422" s="132">
        <v>16253213</v>
      </c>
      <c r="B1422" s="135" t="s">
        <v>435</v>
      </c>
      <c r="C1422" s="135" t="s">
        <v>2738</v>
      </c>
      <c r="D1422" s="10">
        <v>1</v>
      </c>
      <c r="E1422" s="10"/>
      <c r="F1422" s="9">
        <v>0</v>
      </c>
      <c r="G1422" s="9"/>
      <c r="H1422" s="26">
        <f t="shared" si="44"/>
        <v>0</v>
      </c>
      <c r="I1422" s="11">
        <f t="shared" si="45"/>
        <v>0</v>
      </c>
    </row>
    <row r="1423" spans="1:9" x14ac:dyDescent="0.25">
      <c r="A1423" s="132">
        <v>16253221</v>
      </c>
      <c r="B1423" s="135" t="s">
        <v>435</v>
      </c>
      <c r="C1423" s="135" t="s">
        <v>2738</v>
      </c>
      <c r="D1423" s="10">
        <v>1</v>
      </c>
      <c r="E1423" s="10"/>
      <c r="F1423" s="9">
        <v>0</v>
      </c>
      <c r="G1423" s="9"/>
      <c r="H1423" s="26">
        <f t="shared" ref="H1423:H1486" si="46">E1423/D1423</f>
        <v>0</v>
      </c>
      <c r="I1423" s="11">
        <f t="shared" ref="I1423:I1486" si="47">IFERROR(G1423/H1423,0)</f>
        <v>0</v>
      </c>
    </row>
    <row r="1424" spans="1:9" x14ac:dyDescent="0.25">
      <c r="A1424" s="132">
        <v>16253248</v>
      </c>
      <c r="B1424" s="135" t="s">
        <v>435</v>
      </c>
      <c r="C1424" s="135" t="s">
        <v>2738</v>
      </c>
      <c r="D1424" s="10">
        <v>1</v>
      </c>
      <c r="E1424" s="10"/>
      <c r="F1424" s="9">
        <v>0</v>
      </c>
      <c r="G1424" s="9"/>
      <c r="H1424" s="26">
        <f t="shared" si="46"/>
        <v>0</v>
      </c>
      <c r="I1424" s="11">
        <f t="shared" si="47"/>
        <v>0</v>
      </c>
    </row>
    <row r="1425" spans="1:9" x14ac:dyDescent="0.25">
      <c r="A1425" s="132">
        <v>16253256</v>
      </c>
      <c r="B1425" s="135" t="s">
        <v>435</v>
      </c>
      <c r="C1425" s="135" t="s">
        <v>2738</v>
      </c>
      <c r="D1425" s="10">
        <v>1</v>
      </c>
      <c r="E1425" s="10"/>
      <c r="F1425" s="9">
        <v>0</v>
      </c>
      <c r="G1425" s="9"/>
      <c r="H1425" s="26">
        <f t="shared" si="46"/>
        <v>0</v>
      </c>
      <c r="I1425" s="11">
        <f t="shared" si="47"/>
        <v>0</v>
      </c>
    </row>
    <row r="1426" spans="1:9" x14ac:dyDescent="0.25">
      <c r="A1426" s="132">
        <v>16253264</v>
      </c>
      <c r="B1426" s="135" t="s">
        <v>435</v>
      </c>
      <c r="C1426" s="135" t="s">
        <v>2738</v>
      </c>
      <c r="D1426" s="10">
        <v>1</v>
      </c>
      <c r="E1426" s="10"/>
      <c r="F1426" s="9">
        <v>0</v>
      </c>
      <c r="G1426" s="9"/>
      <c r="H1426" s="26">
        <f t="shared" si="46"/>
        <v>0</v>
      </c>
      <c r="I1426" s="11">
        <f t="shared" si="47"/>
        <v>0</v>
      </c>
    </row>
    <row r="1427" spans="1:9" x14ac:dyDescent="0.25">
      <c r="A1427" s="132">
        <v>16253280</v>
      </c>
      <c r="B1427" s="135" t="s">
        <v>435</v>
      </c>
      <c r="C1427" s="135" t="s">
        <v>2738</v>
      </c>
      <c r="D1427" s="10">
        <v>1</v>
      </c>
      <c r="E1427" s="10"/>
      <c r="F1427" s="9">
        <v>0</v>
      </c>
      <c r="G1427" s="9"/>
      <c r="H1427" s="26">
        <f t="shared" si="46"/>
        <v>0</v>
      </c>
      <c r="I1427" s="11">
        <f t="shared" si="47"/>
        <v>0</v>
      </c>
    </row>
    <row r="1428" spans="1:9" x14ac:dyDescent="0.25">
      <c r="A1428" s="132">
        <v>16253299</v>
      </c>
      <c r="B1428" s="135" t="s">
        <v>435</v>
      </c>
      <c r="C1428" s="135" t="s">
        <v>2738</v>
      </c>
      <c r="D1428" s="10">
        <v>1</v>
      </c>
      <c r="E1428" s="10"/>
      <c r="F1428" s="9">
        <v>0</v>
      </c>
      <c r="G1428" s="9"/>
      <c r="H1428" s="26">
        <f t="shared" si="46"/>
        <v>0</v>
      </c>
      <c r="I1428" s="11">
        <f t="shared" si="47"/>
        <v>0</v>
      </c>
    </row>
    <row r="1429" spans="1:9" x14ac:dyDescent="0.25">
      <c r="A1429" s="132">
        <v>16253310</v>
      </c>
      <c r="B1429" s="135" t="s">
        <v>435</v>
      </c>
      <c r="C1429" s="135" t="s">
        <v>2738</v>
      </c>
      <c r="D1429" s="10">
        <v>3</v>
      </c>
      <c r="E1429" s="10"/>
      <c r="F1429" s="9">
        <v>0</v>
      </c>
      <c r="G1429" s="9"/>
      <c r="H1429" s="26">
        <f t="shared" si="46"/>
        <v>0</v>
      </c>
      <c r="I1429" s="11">
        <f t="shared" si="47"/>
        <v>0</v>
      </c>
    </row>
    <row r="1430" spans="1:9" x14ac:dyDescent="0.25">
      <c r="A1430" s="132">
        <v>16253337</v>
      </c>
      <c r="B1430" s="135" t="s">
        <v>435</v>
      </c>
      <c r="C1430" s="135" t="s">
        <v>2738</v>
      </c>
      <c r="D1430" s="10">
        <v>3</v>
      </c>
      <c r="E1430" s="10"/>
      <c r="F1430" s="9">
        <v>0</v>
      </c>
      <c r="G1430" s="9"/>
      <c r="H1430" s="26">
        <f t="shared" si="46"/>
        <v>0</v>
      </c>
      <c r="I1430" s="11">
        <f t="shared" si="47"/>
        <v>0</v>
      </c>
    </row>
    <row r="1431" spans="1:9" x14ac:dyDescent="0.25">
      <c r="A1431" s="132">
        <v>16263359</v>
      </c>
      <c r="B1431" s="135" t="s">
        <v>438</v>
      </c>
      <c r="C1431" s="135" t="s">
        <v>2739</v>
      </c>
      <c r="D1431" s="10">
        <v>1</v>
      </c>
      <c r="E1431" s="10"/>
      <c r="F1431" s="9">
        <v>0</v>
      </c>
      <c r="G1431" s="9"/>
      <c r="H1431" s="26">
        <f t="shared" si="46"/>
        <v>0</v>
      </c>
      <c r="I1431" s="11">
        <f t="shared" si="47"/>
        <v>0</v>
      </c>
    </row>
    <row r="1432" spans="1:9" x14ac:dyDescent="0.25">
      <c r="A1432" s="132">
        <v>16263391</v>
      </c>
      <c r="B1432" s="135" t="s">
        <v>438</v>
      </c>
      <c r="C1432" s="135" t="s">
        <v>2739</v>
      </c>
      <c r="D1432" s="10">
        <v>1</v>
      </c>
      <c r="E1432" s="10"/>
      <c r="F1432" s="9">
        <v>0</v>
      </c>
      <c r="G1432" s="9"/>
      <c r="H1432" s="26">
        <f t="shared" si="46"/>
        <v>0</v>
      </c>
      <c r="I1432" s="11">
        <f t="shared" si="47"/>
        <v>0</v>
      </c>
    </row>
    <row r="1433" spans="1:9" x14ac:dyDescent="0.25">
      <c r="A1433" s="132">
        <v>16265149</v>
      </c>
      <c r="B1433" s="135" t="s">
        <v>443</v>
      </c>
      <c r="C1433" s="135" t="s">
        <v>444</v>
      </c>
      <c r="D1433" s="10">
        <v>30</v>
      </c>
      <c r="E1433" s="10"/>
      <c r="F1433" s="9">
        <v>0</v>
      </c>
      <c r="G1433" s="9"/>
      <c r="H1433" s="26">
        <f t="shared" si="46"/>
        <v>0</v>
      </c>
      <c r="I1433" s="11">
        <f t="shared" si="47"/>
        <v>0</v>
      </c>
    </row>
    <row r="1434" spans="1:9" x14ac:dyDescent="0.25">
      <c r="A1434" s="132">
        <v>16265157</v>
      </c>
      <c r="B1434" s="135" t="s">
        <v>443</v>
      </c>
      <c r="C1434" s="135" t="s">
        <v>444</v>
      </c>
      <c r="D1434" s="10">
        <v>30</v>
      </c>
      <c r="E1434" s="10"/>
      <c r="F1434" s="9">
        <v>0</v>
      </c>
      <c r="G1434" s="9"/>
      <c r="H1434" s="26">
        <f t="shared" si="46"/>
        <v>0</v>
      </c>
      <c r="I1434" s="11">
        <f t="shared" si="47"/>
        <v>0</v>
      </c>
    </row>
    <row r="1435" spans="1:9" x14ac:dyDescent="0.25">
      <c r="A1435" s="132">
        <v>16268008</v>
      </c>
      <c r="B1435" s="135" t="s">
        <v>443</v>
      </c>
      <c r="C1435" s="135" t="s">
        <v>444</v>
      </c>
      <c r="D1435" s="10">
        <v>30</v>
      </c>
      <c r="E1435" s="10"/>
      <c r="F1435" s="9">
        <v>0</v>
      </c>
      <c r="G1435" s="9"/>
      <c r="H1435" s="26">
        <f t="shared" si="46"/>
        <v>0</v>
      </c>
      <c r="I1435" s="11">
        <f t="shared" si="47"/>
        <v>0</v>
      </c>
    </row>
    <row r="1436" spans="1:9" x14ac:dyDescent="0.25">
      <c r="A1436" s="132">
        <v>16268059</v>
      </c>
      <c r="B1436" s="135" t="s">
        <v>443</v>
      </c>
      <c r="C1436" s="135" t="s">
        <v>444</v>
      </c>
      <c r="D1436" s="10">
        <v>30</v>
      </c>
      <c r="E1436" s="10"/>
      <c r="F1436" s="9">
        <v>0</v>
      </c>
      <c r="G1436" s="9"/>
      <c r="H1436" s="26">
        <f t="shared" si="46"/>
        <v>0</v>
      </c>
      <c r="I1436" s="11">
        <f t="shared" si="47"/>
        <v>0</v>
      </c>
    </row>
    <row r="1437" spans="1:9" x14ac:dyDescent="0.25">
      <c r="A1437" s="132">
        <v>16268075</v>
      </c>
      <c r="B1437" s="135" t="s">
        <v>443</v>
      </c>
      <c r="C1437" s="135" t="s">
        <v>444</v>
      </c>
      <c r="D1437" s="10">
        <v>30</v>
      </c>
      <c r="E1437" s="10"/>
      <c r="F1437" s="9">
        <v>0</v>
      </c>
      <c r="G1437" s="9"/>
      <c r="H1437" s="26">
        <f t="shared" si="46"/>
        <v>0</v>
      </c>
      <c r="I1437" s="11">
        <f t="shared" si="47"/>
        <v>0</v>
      </c>
    </row>
    <row r="1438" spans="1:9" x14ac:dyDescent="0.25">
      <c r="A1438" s="132">
        <v>16271335</v>
      </c>
      <c r="B1438" s="135" t="s">
        <v>481</v>
      </c>
      <c r="C1438" s="135" t="s">
        <v>482</v>
      </c>
      <c r="D1438" s="10">
        <v>1</v>
      </c>
      <c r="E1438" s="10"/>
      <c r="F1438" s="9">
        <v>0</v>
      </c>
      <c r="G1438" s="9"/>
      <c r="H1438" s="26">
        <f t="shared" si="46"/>
        <v>0</v>
      </c>
      <c r="I1438" s="11">
        <f t="shared" si="47"/>
        <v>0</v>
      </c>
    </row>
    <row r="1439" spans="1:9" x14ac:dyDescent="0.25">
      <c r="A1439" s="132">
        <v>16271580</v>
      </c>
      <c r="B1439" s="135" t="s">
        <v>443</v>
      </c>
      <c r="C1439" s="135" t="s">
        <v>444</v>
      </c>
      <c r="D1439" s="10">
        <v>30</v>
      </c>
      <c r="E1439" s="10"/>
      <c r="F1439" s="9">
        <v>0</v>
      </c>
      <c r="G1439" s="9"/>
      <c r="H1439" s="26">
        <f t="shared" si="46"/>
        <v>0</v>
      </c>
      <c r="I1439" s="11">
        <f t="shared" si="47"/>
        <v>0</v>
      </c>
    </row>
    <row r="1440" spans="1:9" x14ac:dyDescent="0.25">
      <c r="A1440" s="132">
        <v>16271599</v>
      </c>
      <c r="B1440" s="135" t="s">
        <v>443</v>
      </c>
      <c r="C1440" s="135" t="s">
        <v>444</v>
      </c>
      <c r="D1440" s="10">
        <v>30</v>
      </c>
      <c r="E1440" s="10"/>
      <c r="F1440" s="9">
        <v>0</v>
      </c>
      <c r="G1440" s="9"/>
      <c r="H1440" s="26">
        <f t="shared" si="46"/>
        <v>0</v>
      </c>
      <c r="I1440" s="11">
        <f t="shared" si="47"/>
        <v>0</v>
      </c>
    </row>
    <row r="1441" spans="1:9" x14ac:dyDescent="0.25">
      <c r="A1441" s="132">
        <v>16271610</v>
      </c>
      <c r="B1441" s="135" t="s">
        <v>443</v>
      </c>
      <c r="C1441" s="135" t="s">
        <v>444</v>
      </c>
      <c r="D1441" s="10">
        <v>1</v>
      </c>
      <c r="E1441" s="10"/>
      <c r="F1441" s="9">
        <v>0</v>
      </c>
      <c r="G1441" s="9"/>
      <c r="H1441" s="26">
        <f t="shared" si="46"/>
        <v>0</v>
      </c>
      <c r="I1441" s="11">
        <f t="shared" si="47"/>
        <v>0</v>
      </c>
    </row>
    <row r="1442" spans="1:9" x14ac:dyDescent="0.25">
      <c r="A1442" s="132">
        <v>16272706</v>
      </c>
      <c r="B1442" s="135" t="s">
        <v>483</v>
      </c>
      <c r="C1442" s="135" t="s">
        <v>484</v>
      </c>
      <c r="D1442" s="10">
        <v>1</v>
      </c>
      <c r="E1442" s="10"/>
      <c r="F1442" s="9">
        <v>0</v>
      </c>
      <c r="G1442" s="9"/>
      <c r="H1442" s="26">
        <f t="shared" si="46"/>
        <v>0</v>
      </c>
      <c r="I1442" s="11">
        <f t="shared" si="47"/>
        <v>0</v>
      </c>
    </row>
    <row r="1443" spans="1:9" x14ac:dyDescent="0.25">
      <c r="A1443" s="132">
        <v>16272714</v>
      </c>
      <c r="B1443" s="135" t="s">
        <v>483</v>
      </c>
      <c r="C1443" s="135" t="s">
        <v>484</v>
      </c>
      <c r="D1443" s="10">
        <v>14</v>
      </c>
      <c r="E1443" s="10"/>
      <c r="F1443" s="9">
        <v>0</v>
      </c>
      <c r="G1443" s="9"/>
      <c r="H1443" s="26">
        <f t="shared" si="46"/>
        <v>0</v>
      </c>
      <c r="I1443" s="11">
        <f t="shared" si="47"/>
        <v>0</v>
      </c>
    </row>
    <row r="1444" spans="1:9" x14ac:dyDescent="0.25">
      <c r="A1444" s="132">
        <v>16275322</v>
      </c>
      <c r="B1444" s="135" t="s">
        <v>435</v>
      </c>
      <c r="C1444" s="135" t="s">
        <v>2738</v>
      </c>
      <c r="D1444" s="10">
        <v>1</v>
      </c>
      <c r="E1444" s="10"/>
      <c r="F1444" s="9">
        <v>0</v>
      </c>
      <c r="G1444" s="9"/>
      <c r="H1444" s="26">
        <f t="shared" si="46"/>
        <v>0</v>
      </c>
      <c r="I1444" s="11">
        <f t="shared" si="47"/>
        <v>0</v>
      </c>
    </row>
    <row r="1445" spans="1:9" x14ac:dyDescent="0.25">
      <c r="A1445" s="132">
        <v>16275330</v>
      </c>
      <c r="B1445" s="135" t="s">
        <v>435</v>
      </c>
      <c r="C1445" s="135" t="s">
        <v>2738</v>
      </c>
      <c r="D1445" s="10">
        <v>1</v>
      </c>
      <c r="E1445" s="10"/>
      <c r="F1445" s="9">
        <v>0</v>
      </c>
      <c r="G1445" s="9"/>
      <c r="H1445" s="26">
        <f t="shared" si="46"/>
        <v>0</v>
      </c>
      <c r="I1445" s="11">
        <f t="shared" si="47"/>
        <v>0</v>
      </c>
    </row>
    <row r="1446" spans="1:9" x14ac:dyDescent="0.25">
      <c r="A1446" s="132">
        <v>16275349</v>
      </c>
      <c r="B1446" s="135" t="s">
        <v>435</v>
      </c>
      <c r="C1446" s="135" t="s">
        <v>2738</v>
      </c>
      <c r="D1446" s="10">
        <v>1</v>
      </c>
      <c r="E1446" s="10"/>
      <c r="F1446" s="9">
        <v>0</v>
      </c>
      <c r="G1446" s="9"/>
      <c r="H1446" s="26">
        <f t="shared" si="46"/>
        <v>0</v>
      </c>
      <c r="I1446" s="11">
        <f t="shared" si="47"/>
        <v>0</v>
      </c>
    </row>
    <row r="1447" spans="1:9" x14ac:dyDescent="0.25">
      <c r="A1447" s="132">
        <v>16275357</v>
      </c>
      <c r="B1447" s="135" t="s">
        <v>435</v>
      </c>
      <c r="C1447" s="135" t="s">
        <v>2738</v>
      </c>
      <c r="D1447" s="10">
        <v>1</v>
      </c>
      <c r="E1447" s="10"/>
      <c r="F1447" s="9">
        <v>0</v>
      </c>
      <c r="G1447" s="9"/>
      <c r="H1447" s="26">
        <f t="shared" si="46"/>
        <v>0</v>
      </c>
      <c r="I1447" s="11">
        <f t="shared" si="47"/>
        <v>0</v>
      </c>
    </row>
    <row r="1448" spans="1:9" x14ac:dyDescent="0.25">
      <c r="A1448" s="132">
        <v>16275365</v>
      </c>
      <c r="B1448" s="135" t="s">
        <v>435</v>
      </c>
      <c r="C1448" s="135" t="s">
        <v>2738</v>
      </c>
      <c r="D1448" s="10">
        <v>1</v>
      </c>
      <c r="E1448" s="10"/>
      <c r="F1448" s="9">
        <v>0</v>
      </c>
      <c r="G1448" s="9"/>
      <c r="H1448" s="26">
        <f t="shared" si="46"/>
        <v>0</v>
      </c>
      <c r="I1448" s="11">
        <f t="shared" si="47"/>
        <v>0</v>
      </c>
    </row>
    <row r="1449" spans="1:9" x14ac:dyDescent="0.25">
      <c r="A1449" s="132">
        <v>16280806</v>
      </c>
      <c r="B1449" s="135" t="s">
        <v>438</v>
      </c>
      <c r="C1449" s="135" t="s">
        <v>2739</v>
      </c>
      <c r="D1449" s="10">
        <v>1</v>
      </c>
      <c r="E1449" s="10"/>
      <c r="F1449" s="9">
        <v>0</v>
      </c>
      <c r="G1449" s="9"/>
      <c r="H1449" s="26">
        <f t="shared" si="46"/>
        <v>0</v>
      </c>
      <c r="I1449" s="11">
        <f t="shared" si="47"/>
        <v>0</v>
      </c>
    </row>
    <row r="1450" spans="1:9" x14ac:dyDescent="0.25">
      <c r="A1450" s="132">
        <v>16297113</v>
      </c>
      <c r="B1450" s="135" t="s">
        <v>468</v>
      </c>
      <c r="C1450" s="135" t="s">
        <v>469</v>
      </c>
      <c r="D1450" s="10">
        <v>1</v>
      </c>
      <c r="E1450" s="10"/>
      <c r="F1450" s="9">
        <v>0</v>
      </c>
      <c r="G1450" s="9"/>
      <c r="H1450" s="26">
        <f t="shared" si="46"/>
        <v>0</v>
      </c>
      <c r="I1450" s="11">
        <f t="shared" si="47"/>
        <v>0</v>
      </c>
    </row>
    <row r="1451" spans="1:9" x14ac:dyDescent="0.25">
      <c r="A1451" s="132">
        <v>16298233</v>
      </c>
      <c r="B1451" s="135" t="s">
        <v>468</v>
      </c>
      <c r="C1451" s="135" t="s">
        <v>469</v>
      </c>
      <c r="D1451" s="10">
        <v>1</v>
      </c>
      <c r="E1451" s="10"/>
      <c r="F1451" s="9">
        <v>0</v>
      </c>
      <c r="G1451" s="9"/>
      <c r="H1451" s="26">
        <f t="shared" si="46"/>
        <v>0</v>
      </c>
      <c r="I1451" s="11">
        <f t="shared" si="47"/>
        <v>0</v>
      </c>
    </row>
    <row r="1452" spans="1:9" x14ac:dyDescent="0.25">
      <c r="A1452" s="132">
        <v>16300092</v>
      </c>
      <c r="B1452" s="135" t="s">
        <v>485</v>
      </c>
      <c r="C1452" s="135" t="s">
        <v>486</v>
      </c>
      <c r="D1452" s="10">
        <v>6</v>
      </c>
      <c r="E1452" s="10"/>
      <c r="F1452" s="9">
        <v>0</v>
      </c>
      <c r="G1452" s="9"/>
      <c r="H1452" s="26">
        <f t="shared" si="46"/>
        <v>0</v>
      </c>
      <c r="I1452" s="11">
        <f t="shared" si="47"/>
        <v>0</v>
      </c>
    </row>
    <row r="1453" spans="1:9" x14ac:dyDescent="0.25">
      <c r="A1453" s="132">
        <v>16300106</v>
      </c>
      <c r="B1453" s="135" t="s">
        <v>485</v>
      </c>
      <c r="C1453" s="135" t="s">
        <v>486</v>
      </c>
      <c r="D1453" s="10">
        <v>6</v>
      </c>
      <c r="E1453" s="10"/>
      <c r="F1453" s="9">
        <v>0</v>
      </c>
      <c r="G1453" s="9"/>
      <c r="H1453" s="26">
        <f t="shared" si="46"/>
        <v>0</v>
      </c>
      <c r="I1453" s="11">
        <f t="shared" si="47"/>
        <v>0</v>
      </c>
    </row>
    <row r="1454" spans="1:9" x14ac:dyDescent="0.25">
      <c r="A1454" s="132">
        <v>16300114</v>
      </c>
      <c r="B1454" s="135" t="s">
        <v>485</v>
      </c>
      <c r="C1454" s="135" t="s">
        <v>486</v>
      </c>
      <c r="D1454" s="10">
        <v>6</v>
      </c>
      <c r="E1454" s="10"/>
      <c r="F1454" s="9">
        <v>0</v>
      </c>
      <c r="G1454" s="9"/>
      <c r="H1454" s="26">
        <f t="shared" si="46"/>
        <v>0</v>
      </c>
      <c r="I1454" s="11">
        <f t="shared" si="47"/>
        <v>0</v>
      </c>
    </row>
    <row r="1455" spans="1:9" x14ac:dyDescent="0.25">
      <c r="A1455" s="132">
        <v>16300300</v>
      </c>
      <c r="B1455" s="135" t="s">
        <v>435</v>
      </c>
      <c r="C1455" s="135" t="s">
        <v>2738</v>
      </c>
      <c r="D1455" s="10">
        <v>1</v>
      </c>
      <c r="E1455" s="10"/>
      <c r="F1455" s="9">
        <v>0</v>
      </c>
      <c r="G1455" s="9"/>
      <c r="H1455" s="26">
        <f t="shared" si="46"/>
        <v>0</v>
      </c>
      <c r="I1455" s="11">
        <f t="shared" si="47"/>
        <v>0</v>
      </c>
    </row>
    <row r="1456" spans="1:9" x14ac:dyDescent="0.25">
      <c r="A1456" s="132">
        <v>16307240</v>
      </c>
      <c r="B1456" s="135" t="s">
        <v>435</v>
      </c>
      <c r="C1456" s="135" t="s">
        <v>2738</v>
      </c>
      <c r="D1456" s="10">
        <v>1</v>
      </c>
      <c r="E1456" s="10"/>
      <c r="F1456" s="9">
        <v>0</v>
      </c>
      <c r="G1456" s="9"/>
      <c r="H1456" s="26">
        <f t="shared" si="46"/>
        <v>0</v>
      </c>
      <c r="I1456" s="11">
        <f t="shared" si="47"/>
        <v>0</v>
      </c>
    </row>
    <row r="1457" spans="1:9" x14ac:dyDescent="0.25">
      <c r="A1457" s="132">
        <v>16310306</v>
      </c>
      <c r="B1457" s="135" t="s">
        <v>438</v>
      </c>
      <c r="C1457" s="135" t="s">
        <v>2739</v>
      </c>
      <c r="D1457" s="10">
        <v>1</v>
      </c>
      <c r="E1457" s="10"/>
      <c r="F1457" s="9">
        <v>0</v>
      </c>
      <c r="G1457" s="9"/>
      <c r="H1457" s="26">
        <f t="shared" si="46"/>
        <v>0</v>
      </c>
      <c r="I1457" s="11">
        <f t="shared" si="47"/>
        <v>0</v>
      </c>
    </row>
    <row r="1458" spans="1:9" x14ac:dyDescent="0.25">
      <c r="A1458" s="132">
        <v>16314107</v>
      </c>
      <c r="B1458" s="135" t="s">
        <v>466</v>
      </c>
      <c r="C1458" s="135" t="s">
        <v>467</v>
      </c>
      <c r="D1458" s="10">
        <v>1</v>
      </c>
      <c r="E1458" s="10"/>
      <c r="F1458" s="9">
        <v>0</v>
      </c>
      <c r="G1458" s="9"/>
      <c r="H1458" s="26">
        <f t="shared" si="46"/>
        <v>0</v>
      </c>
      <c r="I1458" s="11">
        <f t="shared" si="47"/>
        <v>0</v>
      </c>
    </row>
    <row r="1459" spans="1:9" x14ac:dyDescent="0.25">
      <c r="A1459" s="132">
        <v>16320050</v>
      </c>
      <c r="B1459" s="135" t="s">
        <v>443</v>
      </c>
      <c r="C1459" s="135" t="s">
        <v>444</v>
      </c>
      <c r="D1459" s="10">
        <v>1</v>
      </c>
      <c r="E1459" s="10"/>
      <c r="F1459" s="9">
        <v>0</v>
      </c>
      <c r="G1459" s="9"/>
      <c r="H1459" s="26">
        <f t="shared" si="46"/>
        <v>0</v>
      </c>
      <c r="I1459" s="11">
        <f t="shared" si="47"/>
        <v>0</v>
      </c>
    </row>
    <row r="1460" spans="1:9" x14ac:dyDescent="0.25">
      <c r="A1460" s="132">
        <v>16320670</v>
      </c>
      <c r="B1460" s="135" t="s">
        <v>435</v>
      </c>
      <c r="C1460" s="135" t="s">
        <v>2738</v>
      </c>
      <c r="D1460" s="10">
        <v>1</v>
      </c>
      <c r="E1460" s="10"/>
      <c r="F1460" s="9">
        <v>0</v>
      </c>
      <c r="G1460" s="9"/>
      <c r="H1460" s="26">
        <f t="shared" si="46"/>
        <v>0</v>
      </c>
      <c r="I1460" s="11">
        <f t="shared" si="47"/>
        <v>0</v>
      </c>
    </row>
    <row r="1461" spans="1:9" x14ac:dyDescent="0.25">
      <c r="A1461" s="132">
        <v>16320689</v>
      </c>
      <c r="B1461" s="135" t="s">
        <v>435</v>
      </c>
      <c r="C1461" s="135" t="s">
        <v>2738</v>
      </c>
      <c r="D1461" s="10">
        <v>1</v>
      </c>
      <c r="E1461" s="10"/>
      <c r="F1461" s="9">
        <v>0</v>
      </c>
      <c r="G1461" s="9"/>
      <c r="H1461" s="26">
        <f t="shared" si="46"/>
        <v>0</v>
      </c>
      <c r="I1461" s="11">
        <f t="shared" si="47"/>
        <v>0</v>
      </c>
    </row>
    <row r="1462" spans="1:9" x14ac:dyDescent="0.25">
      <c r="A1462" s="132">
        <v>16320697</v>
      </c>
      <c r="B1462" s="135" t="s">
        <v>435</v>
      </c>
      <c r="C1462" s="135" t="s">
        <v>2738</v>
      </c>
      <c r="D1462" s="10">
        <v>1</v>
      </c>
      <c r="E1462" s="10"/>
      <c r="F1462" s="9">
        <v>0</v>
      </c>
      <c r="G1462" s="9"/>
      <c r="H1462" s="26">
        <f t="shared" si="46"/>
        <v>0</v>
      </c>
      <c r="I1462" s="11">
        <f t="shared" si="47"/>
        <v>0</v>
      </c>
    </row>
    <row r="1463" spans="1:9" x14ac:dyDescent="0.25">
      <c r="A1463" s="132">
        <v>16329406</v>
      </c>
      <c r="B1463" s="135" t="s">
        <v>435</v>
      </c>
      <c r="C1463" s="135" t="s">
        <v>2738</v>
      </c>
      <c r="D1463" s="10">
        <v>1</v>
      </c>
      <c r="E1463" s="10"/>
      <c r="F1463" s="9">
        <v>0</v>
      </c>
      <c r="G1463" s="9"/>
      <c r="H1463" s="26">
        <f t="shared" si="46"/>
        <v>0</v>
      </c>
      <c r="I1463" s="11">
        <f t="shared" si="47"/>
        <v>0</v>
      </c>
    </row>
    <row r="1464" spans="1:9" x14ac:dyDescent="0.25">
      <c r="A1464" s="132">
        <v>16347889</v>
      </c>
      <c r="B1464" s="135" t="s">
        <v>435</v>
      </c>
      <c r="C1464" s="135" t="s">
        <v>2738</v>
      </c>
      <c r="D1464" s="10">
        <v>1</v>
      </c>
      <c r="E1464" s="10"/>
      <c r="F1464" s="9">
        <v>0</v>
      </c>
      <c r="G1464" s="9"/>
      <c r="H1464" s="26">
        <f t="shared" si="46"/>
        <v>0</v>
      </c>
      <c r="I1464" s="11">
        <f t="shared" si="47"/>
        <v>0</v>
      </c>
    </row>
    <row r="1465" spans="1:9" x14ac:dyDescent="0.25">
      <c r="A1465" s="132">
        <v>16348133</v>
      </c>
      <c r="B1465" s="135" t="s">
        <v>436</v>
      </c>
      <c r="C1465" s="135" t="s">
        <v>437</v>
      </c>
      <c r="D1465" s="10">
        <v>1</v>
      </c>
      <c r="E1465" s="10"/>
      <c r="F1465" s="9">
        <v>0</v>
      </c>
      <c r="G1465" s="9"/>
      <c r="H1465" s="26">
        <f t="shared" si="46"/>
        <v>0</v>
      </c>
      <c r="I1465" s="11">
        <f t="shared" si="47"/>
        <v>0</v>
      </c>
    </row>
    <row r="1466" spans="1:9" x14ac:dyDescent="0.25">
      <c r="A1466" s="132">
        <v>16348303</v>
      </c>
      <c r="B1466" s="135" t="s">
        <v>489</v>
      </c>
      <c r="C1466" s="135" t="s">
        <v>490</v>
      </c>
      <c r="D1466" s="10">
        <v>1</v>
      </c>
      <c r="E1466" s="10"/>
      <c r="F1466" s="9">
        <v>0</v>
      </c>
      <c r="G1466" s="9"/>
      <c r="H1466" s="26">
        <f t="shared" si="46"/>
        <v>0</v>
      </c>
      <c r="I1466" s="11">
        <f t="shared" si="47"/>
        <v>0</v>
      </c>
    </row>
    <row r="1467" spans="1:9" x14ac:dyDescent="0.25">
      <c r="A1467" s="132">
        <v>16373146</v>
      </c>
      <c r="B1467" s="135" t="s">
        <v>436</v>
      </c>
      <c r="C1467" s="135" t="s">
        <v>437</v>
      </c>
      <c r="D1467" s="10">
        <v>2</v>
      </c>
      <c r="E1467" s="10"/>
      <c r="F1467" s="9">
        <v>0</v>
      </c>
      <c r="G1467" s="9"/>
      <c r="H1467" s="26">
        <f t="shared" si="46"/>
        <v>0</v>
      </c>
      <c r="I1467" s="11">
        <f t="shared" si="47"/>
        <v>0</v>
      </c>
    </row>
    <row r="1468" spans="1:9" x14ac:dyDescent="0.25">
      <c r="A1468" s="132">
        <v>16374851</v>
      </c>
      <c r="B1468" s="135" t="s">
        <v>436</v>
      </c>
      <c r="C1468" s="135" t="s">
        <v>437</v>
      </c>
      <c r="D1468" s="10">
        <v>3</v>
      </c>
      <c r="E1468" s="10"/>
      <c r="F1468" s="9">
        <v>0</v>
      </c>
      <c r="G1468" s="9"/>
      <c r="H1468" s="26">
        <f t="shared" si="46"/>
        <v>0</v>
      </c>
      <c r="I1468" s="11">
        <f t="shared" si="47"/>
        <v>0</v>
      </c>
    </row>
    <row r="1469" spans="1:9" x14ac:dyDescent="0.25">
      <c r="A1469" s="132">
        <v>16374878</v>
      </c>
      <c r="B1469" s="135" t="s">
        <v>436</v>
      </c>
      <c r="C1469" s="135" t="s">
        <v>437</v>
      </c>
      <c r="D1469" s="10">
        <v>1</v>
      </c>
      <c r="E1469" s="10"/>
      <c r="F1469" s="9">
        <v>0</v>
      </c>
      <c r="G1469" s="9"/>
      <c r="H1469" s="26">
        <f t="shared" si="46"/>
        <v>0</v>
      </c>
      <c r="I1469" s="11">
        <f t="shared" si="47"/>
        <v>0</v>
      </c>
    </row>
    <row r="1470" spans="1:9" x14ac:dyDescent="0.25">
      <c r="A1470" s="132">
        <v>16379527</v>
      </c>
      <c r="B1470" s="135" t="s">
        <v>491</v>
      </c>
      <c r="C1470" s="135" t="s">
        <v>492</v>
      </c>
      <c r="D1470" s="10">
        <v>4</v>
      </c>
      <c r="E1470" s="10"/>
      <c r="F1470" s="9">
        <v>0</v>
      </c>
      <c r="G1470" s="9"/>
      <c r="H1470" s="26">
        <f t="shared" si="46"/>
        <v>0</v>
      </c>
      <c r="I1470" s="11">
        <f t="shared" si="47"/>
        <v>0</v>
      </c>
    </row>
    <row r="1471" spans="1:9" x14ac:dyDescent="0.25">
      <c r="A1471" s="132">
        <v>16379535</v>
      </c>
      <c r="B1471" s="135" t="s">
        <v>491</v>
      </c>
      <c r="C1471" s="135" t="s">
        <v>492</v>
      </c>
      <c r="D1471" s="10">
        <v>8</v>
      </c>
      <c r="E1471" s="10"/>
      <c r="F1471" s="9">
        <v>0</v>
      </c>
      <c r="G1471" s="9"/>
      <c r="H1471" s="26">
        <f t="shared" si="46"/>
        <v>0</v>
      </c>
      <c r="I1471" s="11">
        <f t="shared" si="47"/>
        <v>0</v>
      </c>
    </row>
    <row r="1472" spans="1:9" x14ac:dyDescent="0.25">
      <c r="A1472" s="132">
        <v>16379586</v>
      </c>
      <c r="B1472" s="135" t="s">
        <v>468</v>
      </c>
      <c r="C1472" s="135" t="s">
        <v>469</v>
      </c>
      <c r="D1472" s="10">
        <v>1</v>
      </c>
      <c r="E1472" s="10"/>
      <c r="F1472" s="9">
        <v>0</v>
      </c>
      <c r="G1472" s="9"/>
      <c r="H1472" s="26">
        <f t="shared" si="46"/>
        <v>0</v>
      </c>
      <c r="I1472" s="11">
        <f t="shared" si="47"/>
        <v>0</v>
      </c>
    </row>
    <row r="1473" spans="1:9" x14ac:dyDescent="0.25">
      <c r="A1473" s="132">
        <v>16387422</v>
      </c>
      <c r="B1473" s="135" t="s">
        <v>435</v>
      </c>
      <c r="C1473" s="135" t="s">
        <v>2738</v>
      </c>
      <c r="D1473" s="10">
        <v>1</v>
      </c>
      <c r="E1473" s="10"/>
      <c r="F1473" s="9">
        <v>0</v>
      </c>
      <c r="G1473" s="9"/>
      <c r="H1473" s="26">
        <f t="shared" si="46"/>
        <v>0</v>
      </c>
      <c r="I1473" s="11">
        <f t="shared" si="47"/>
        <v>0</v>
      </c>
    </row>
    <row r="1474" spans="1:9" x14ac:dyDescent="0.25">
      <c r="A1474" s="132">
        <v>16400860</v>
      </c>
      <c r="B1474" s="135" t="s">
        <v>458</v>
      </c>
      <c r="C1474" s="135" t="s">
        <v>459</v>
      </c>
      <c r="D1474" s="10">
        <v>1</v>
      </c>
      <c r="E1474" s="10"/>
      <c r="F1474" s="9">
        <v>0</v>
      </c>
      <c r="G1474" s="9"/>
      <c r="H1474" s="26">
        <f t="shared" si="46"/>
        <v>0</v>
      </c>
      <c r="I1474" s="11">
        <f t="shared" si="47"/>
        <v>0</v>
      </c>
    </row>
    <row r="1475" spans="1:9" x14ac:dyDescent="0.25">
      <c r="A1475" s="132">
        <v>16406702</v>
      </c>
      <c r="B1475" s="135" t="s">
        <v>493</v>
      </c>
      <c r="C1475" s="135" t="s">
        <v>2743</v>
      </c>
      <c r="D1475" s="10">
        <v>1</v>
      </c>
      <c r="E1475" s="10"/>
      <c r="F1475" s="9">
        <v>0</v>
      </c>
      <c r="G1475" s="9"/>
      <c r="H1475" s="26">
        <f t="shared" si="46"/>
        <v>0</v>
      </c>
      <c r="I1475" s="11">
        <f t="shared" si="47"/>
        <v>0</v>
      </c>
    </row>
    <row r="1476" spans="1:9" x14ac:dyDescent="0.25">
      <c r="A1476" s="132">
        <v>16412788</v>
      </c>
      <c r="B1476" s="135" t="s">
        <v>494</v>
      </c>
      <c r="C1476" s="135" t="s">
        <v>2833</v>
      </c>
      <c r="D1476" s="10">
        <v>10</v>
      </c>
      <c r="E1476" s="10"/>
      <c r="F1476" s="9">
        <v>0</v>
      </c>
      <c r="G1476" s="9"/>
      <c r="H1476" s="26">
        <f t="shared" si="46"/>
        <v>0</v>
      </c>
      <c r="I1476" s="11">
        <f t="shared" si="47"/>
        <v>0</v>
      </c>
    </row>
    <row r="1477" spans="1:9" x14ac:dyDescent="0.25">
      <c r="A1477" s="132">
        <v>16413156</v>
      </c>
      <c r="B1477" s="135" t="s">
        <v>441</v>
      </c>
      <c r="C1477" s="135" t="s">
        <v>442</v>
      </c>
      <c r="D1477" s="10">
        <v>1</v>
      </c>
      <c r="E1477" s="10"/>
      <c r="F1477" s="9">
        <v>0</v>
      </c>
      <c r="G1477" s="9"/>
      <c r="H1477" s="26">
        <f t="shared" si="46"/>
        <v>0</v>
      </c>
      <c r="I1477" s="11">
        <f t="shared" si="47"/>
        <v>0</v>
      </c>
    </row>
    <row r="1478" spans="1:9" x14ac:dyDescent="0.25">
      <c r="A1478" s="132">
        <v>16413164</v>
      </c>
      <c r="B1478" s="135" t="s">
        <v>441</v>
      </c>
      <c r="C1478" s="135" t="s">
        <v>442</v>
      </c>
      <c r="D1478" s="10">
        <v>1</v>
      </c>
      <c r="E1478" s="10"/>
      <c r="F1478" s="9">
        <v>0</v>
      </c>
      <c r="G1478" s="9"/>
      <c r="H1478" s="26">
        <f t="shared" si="46"/>
        <v>0</v>
      </c>
      <c r="I1478" s="11">
        <f t="shared" si="47"/>
        <v>0</v>
      </c>
    </row>
    <row r="1479" spans="1:9" x14ac:dyDescent="0.25">
      <c r="A1479" s="132">
        <v>16516729</v>
      </c>
      <c r="B1479" s="135" t="s">
        <v>481</v>
      </c>
      <c r="C1479" s="135" t="s">
        <v>482</v>
      </c>
      <c r="D1479" s="10">
        <v>1</v>
      </c>
      <c r="E1479" s="10"/>
      <c r="F1479" s="9">
        <v>0</v>
      </c>
      <c r="G1479" s="9"/>
      <c r="H1479" s="26">
        <f t="shared" si="46"/>
        <v>0</v>
      </c>
      <c r="I1479" s="11">
        <f t="shared" si="47"/>
        <v>0</v>
      </c>
    </row>
    <row r="1480" spans="1:9" x14ac:dyDescent="0.25">
      <c r="A1480" s="132">
        <v>16520831</v>
      </c>
      <c r="B1480" s="135" t="s">
        <v>441</v>
      </c>
      <c r="C1480" s="135" t="s">
        <v>442</v>
      </c>
      <c r="D1480" s="10">
        <v>1</v>
      </c>
      <c r="E1480" s="10"/>
      <c r="F1480" s="9">
        <v>0</v>
      </c>
      <c r="G1480" s="9"/>
      <c r="H1480" s="26">
        <f t="shared" si="46"/>
        <v>0</v>
      </c>
      <c r="I1480" s="11">
        <f t="shared" si="47"/>
        <v>0</v>
      </c>
    </row>
    <row r="1481" spans="1:9" x14ac:dyDescent="0.25">
      <c r="A1481" s="132">
        <v>16520858</v>
      </c>
      <c r="B1481" s="135" t="s">
        <v>441</v>
      </c>
      <c r="C1481" s="135" t="s">
        <v>442</v>
      </c>
      <c r="D1481" s="10">
        <v>1</v>
      </c>
      <c r="E1481" s="10"/>
      <c r="F1481" s="9">
        <v>0</v>
      </c>
      <c r="G1481" s="9"/>
      <c r="H1481" s="26">
        <f t="shared" si="46"/>
        <v>0</v>
      </c>
      <c r="I1481" s="11">
        <f t="shared" si="47"/>
        <v>0</v>
      </c>
    </row>
    <row r="1482" spans="1:9" x14ac:dyDescent="0.25">
      <c r="A1482" s="132">
        <v>16523253</v>
      </c>
      <c r="B1482" s="135" t="s">
        <v>436</v>
      </c>
      <c r="C1482" s="135" t="s">
        <v>437</v>
      </c>
      <c r="D1482" s="10">
        <v>2</v>
      </c>
      <c r="E1482" s="10"/>
      <c r="F1482" s="9">
        <v>0</v>
      </c>
      <c r="G1482" s="9"/>
      <c r="H1482" s="26">
        <f t="shared" si="46"/>
        <v>0</v>
      </c>
      <c r="I1482" s="11">
        <f t="shared" si="47"/>
        <v>0</v>
      </c>
    </row>
    <row r="1483" spans="1:9" x14ac:dyDescent="0.25">
      <c r="A1483" s="132">
        <v>16531183</v>
      </c>
      <c r="B1483" s="135" t="s">
        <v>466</v>
      </c>
      <c r="C1483" s="135" t="s">
        <v>467</v>
      </c>
      <c r="D1483" s="10">
        <v>1</v>
      </c>
      <c r="E1483" s="10"/>
      <c r="F1483" s="9">
        <v>0</v>
      </c>
      <c r="G1483" s="9"/>
      <c r="H1483" s="26">
        <f t="shared" si="46"/>
        <v>0</v>
      </c>
      <c r="I1483" s="11">
        <f t="shared" si="47"/>
        <v>0</v>
      </c>
    </row>
    <row r="1484" spans="1:9" x14ac:dyDescent="0.25">
      <c r="A1484" s="132">
        <v>16568419</v>
      </c>
      <c r="B1484" s="135" t="s">
        <v>496</v>
      </c>
      <c r="C1484" s="135" t="s">
        <v>497</v>
      </c>
      <c r="D1484" s="10">
        <v>1</v>
      </c>
      <c r="E1484" s="10"/>
      <c r="F1484" s="9">
        <v>0</v>
      </c>
      <c r="G1484" s="9"/>
      <c r="H1484" s="26">
        <f t="shared" si="46"/>
        <v>0</v>
      </c>
      <c r="I1484" s="11">
        <f t="shared" si="47"/>
        <v>0</v>
      </c>
    </row>
    <row r="1485" spans="1:9" x14ac:dyDescent="0.25">
      <c r="A1485" s="132">
        <v>16570006</v>
      </c>
      <c r="B1485" s="135" t="s">
        <v>458</v>
      </c>
      <c r="C1485" s="135" t="s">
        <v>459</v>
      </c>
      <c r="D1485" s="10">
        <v>1</v>
      </c>
      <c r="E1485" s="10"/>
      <c r="F1485" s="9">
        <v>0</v>
      </c>
      <c r="G1485" s="9"/>
      <c r="H1485" s="26">
        <f t="shared" si="46"/>
        <v>0</v>
      </c>
      <c r="I1485" s="11">
        <f t="shared" si="47"/>
        <v>0</v>
      </c>
    </row>
    <row r="1486" spans="1:9" x14ac:dyDescent="0.25">
      <c r="A1486" s="132">
        <v>16570138</v>
      </c>
      <c r="B1486" s="135" t="s">
        <v>458</v>
      </c>
      <c r="C1486" s="135" t="s">
        <v>459</v>
      </c>
      <c r="D1486" s="10">
        <v>1</v>
      </c>
      <c r="E1486" s="10"/>
      <c r="F1486" s="9">
        <v>0</v>
      </c>
      <c r="G1486" s="9"/>
      <c r="H1486" s="26">
        <f t="shared" si="46"/>
        <v>0</v>
      </c>
      <c r="I1486" s="11">
        <f t="shared" si="47"/>
        <v>0</v>
      </c>
    </row>
    <row r="1487" spans="1:9" x14ac:dyDescent="0.25">
      <c r="A1487" s="132">
        <v>16570227</v>
      </c>
      <c r="B1487" s="135" t="s">
        <v>448</v>
      </c>
      <c r="C1487" s="135" t="s">
        <v>449</v>
      </c>
      <c r="D1487" s="10">
        <v>1</v>
      </c>
      <c r="E1487" s="10"/>
      <c r="F1487" s="9">
        <v>0</v>
      </c>
      <c r="G1487" s="9"/>
      <c r="H1487" s="26">
        <f t="shared" ref="H1487:H1550" si="48">E1487/D1487</f>
        <v>0</v>
      </c>
      <c r="I1487" s="11">
        <f t="shared" ref="I1487:I1550" si="49">IFERROR(G1487/H1487,0)</f>
        <v>0</v>
      </c>
    </row>
    <row r="1488" spans="1:9" x14ac:dyDescent="0.25">
      <c r="A1488" s="132">
        <v>16596587</v>
      </c>
      <c r="B1488" s="135" t="s">
        <v>498</v>
      </c>
      <c r="C1488" s="135" t="s">
        <v>499</v>
      </c>
      <c r="D1488" s="10">
        <v>1</v>
      </c>
      <c r="E1488" s="10"/>
      <c r="F1488" s="9">
        <v>0</v>
      </c>
      <c r="G1488" s="9"/>
      <c r="H1488" s="26">
        <f t="shared" si="48"/>
        <v>0</v>
      </c>
      <c r="I1488" s="11">
        <f t="shared" si="49"/>
        <v>0</v>
      </c>
    </row>
    <row r="1489" spans="1:9" x14ac:dyDescent="0.25">
      <c r="A1489" s="132">
        <v>16602099</v>
      </c>
      <c r="B1489" s="135" t="s">
        <v>438</v>
      </c>
      <c r="C1489" s="135" t="s">
        <v>2739</v>
      </c>
      <c r="D1489" s="10">
        <v>1</v>
      </c>
      <c r="E1489" s="10"/>
      <c r="F1489" s="9">
        <v>0</v>
      </c>
      <c r="G1489" s="9"/>
      <c r="H1489" s="26">
        <f t="shared" si="48"/>
        <v>0</v>
      </c>
      <c r="I1489" s="11">
        <f t="shared" si="49"/>
        <v>0</v>
      </c>
    </row>
    <row r="1490" spans="1:9" x14ac:dyDescent="0.25">
      <c r="A1490" s="132">
        <v>16602234</v>
      </c>
      <c r="B1490" s="135" t="s">
        <v>464</v>
      </c>
      <c r="C1490" s="135" t="s">
        <v>465</v>
      </c>
      <c r="D1490" s="10">
        <v>1</v>
      </c>
      <c r="E1490" s="10"/>
      <c r="F1490" s="9">
        <v>0</v>
      </c>
      <c r="G1490" s="9"/>
      <c r="H1490" s="26">
        <f t="shared" si="48"/>
        <v>0</v>
      </c>
      <c r="I1490" s="11">
        <f t="shared" si="49"/>
        <v>0</v>
      </c>
    </row>
    <row r="1491" spans="1:9" x14ac:dyDescent="0.25">
      <c r="A1491" s="132">
        <v>16613937</v>
      </c>
      <c r="B1491" s="135" t="s">
        <v>456</v>
      </c>
      <c r="C1491" s="135" t="s">
        <v>457</v>
      </c>
      <c r="D1491" s="10">
        <v>1</v>
      </c>
      <c r="E1491" s="10"/>
      <c r="F1491" s="9">
        <v>0</v>
      </c>
      <c r="G1491" s="9"/>
      <c r="H1491" s="26">
        <f t="shared" si="48"/>
        <v>0</v>
      </c>
      <c r="I1491" s="11">
        <f t="shared" si="49"/>
        <v>0</v>
      </c>
    </row>
    <row r="1492" spans="1:9" x14ac:dyDescent="0.25">
      <c r="A1492" s="132">
        <v>16634896</v>
      </c>
      <c r="B1492" s="135" t="s">
        <v>435</v>
      </c>
      <c r="C1492" s="135" t="s">
        <v>2738</v>
      </c>
      <c r="D1492" s="10">
        <v>1</v>
      </c>
      <c r="E1492" s="10"/>
      <c r="F1492" s="9">
        <v>0</v>
      </c>
      <c r="G1492" s="9"/>
      <c r="H1492" s="26">
        <f t="shared" si="48"/>
        <v>0</v>
      </c>
      <c r="I1492" s="11">
        <f t="shared" si="49"/>
        <v>0</v>
      </c>
    </row>
    <row r="1493" spans="1:9" x14ac:dyDescent="0.25">
      <c r="A1493" s="132">
        <v>16634918</v>
      </c>
      <c r="B1493" s="135" t="s">
        <v>435</v>
      </c>
      <c r="C1493" s="135" t="s">
        <v>2738</v>
      </c>
      <c r="D1493" s="10">
        <v>1</v>
      </c>
      <c r="E1493" s="10"/>
      <c r="F1493" s="9">
        <v>0</v>
      </c>
      <c r="G1493" s="9"/>
      <c r="H1493" s="26">
        <f t="shared" si="48"/>
        <v>0</v>
      </c>
      <c r="I1493" s="11">
        <f t="shared" si="49"/>
        <v>0</v>
      </c>
    </row>
    <row r="1494" spans="1:9" x14ac:dyDescent="0.25">
      <c r="A1494" s="132">
        <v>16635329</v>
      </c>
      <c r="B1494" s="135" t="s">
        <v>435</v>
      </c>
      <c r="C1494" s="135" t="s">
        <v>2738</v>
      </c>
      <c r="D1494" s="10">
        <v>1</v>
      </c>
      <c r="E1494" s="10"/>
      <c r="F1494" s="9">
        <v>0</v>
      </c>
      <c r="G1494" s="9"/>
      <c r="H1494" s="26">
        <f t="shared" si="48"/>
        <v>0</v>
      </c>
      <c r="I1494" s="11">
        <f t="shared" si="49"/>
        <v>0</v>
      </c>
    </row>
    <row r="1495" spans="1:9" x14ac:dyDescent="0.25">
      <c r="A1495" s="132">
        <v>16635337</v>
      </c>
      <c r="B1495" s="135" t="s">
        <v>435</v>
      </c>
      <c r="C1495" s="135" t="s">
        <v>2738</v>
      </c>
      <c r="D1495" s="10">
        <v>1</v>
      </c>
      <c r="E1495" s="10"/>
      <c r="F1495" s="9">
        <v>0</v>
      </c>
      <c r="G1495" s="9"/>
      <c r="H1495" s="26">
        <f t="shared" si="48"/>
        <v>0</v>
      </c>
      <c r="I1495" s="11">
        <f t="shared" si="49"/>
        <v>0</v>
      </c>
    </row>
    <row r="1496" spans="1:9" x14ac:dyDescent="0.25">
      <c r="A1496" s="132">
        <v>16645626</v>
      </c>
      <c r="B1496" s="135" t="s">
        <v>2834</v>
      </c>
      <c r="C1496" s="135" t="s">
        <v>500</v>
      </c>
      <c r="D1496" s="10">
        <v>4</v>
      </c>
      <c r="E1496" s="10"/>
      <c r="F1496" s="9">
        <v>0</v>
      </c>
      <c r="G1496" s="9"/>
      <c r="H1496" s="26">
        <f t="shared" si="48"/>
        <v>0</v>
      </c>
      <c r="I1496" s="11">
        <f t="shared" si="49"/>
        <v>0</v>
      </c>
    </row>
    <row r="1497" spans="1:9" x14ac:dyDescent="0.25">
      <c r="A1497" s="132">
        <v>16666666</v>
      </c>
      <c r="B1497" s="135" t="s">
        <v>438</v>
      </c>
      <c r="C1497" s="135" t="s">
        <v>2739</v>
      </c>
      <c r="D1497" s="10">
        <v>1</v>
      </c>
      <c r="E1497" s="10"/>
      <c r="F1497" s="9">
        <v>0</v>
      </c>
      <c r="G1497" s="9"/>
      <c r="H1497" s="26">
        <f t="shared" si="48"/>
        <v>0</v>
      </c>
      <c r="I1497" s="11">
        <f t="shared" si="49"/>
        <v>0</v>
      </c>
    </row>
    <row r="1498" spans="1:9" x14ac:dyDescent="0.25">
      <c r="A1498" s="132">
        <v>16674944</v>
      </c>
      <c r="B1498" s="135" t="s">
        <v>474</v>
      </c>
      <c r="C1498" s="135" t="s">
        <v>475</v>
      </c>
      <c r="D1498" s="10">
        <v>24</v>
      </c>
      <c r="E1498" s="10"/>
      <c r="F1498" s="9">
        <v>0</v>
      </c>
      <c r="G1498" s="9"/>
      <c r="H1498" s="26">
        <f t="shared" si="48"/>
        <v>0</v>
      </c>
      <c r="I1498" s="11">
        <f t="shared" si="49"/>
        <v>0</v>
      </c>
    </row>
    <row r="1499" spans="1:9" x14ac:dyDescent="0.25">
      <c r="A1499" s="132">
        <v>16675258</v>
      </c>
      <c r="B1499" s="135" t="s">
        <v>2835</v>
      </c>
      <c r="C1499" s="135" t="s">
        <v>502</v>
      </c>
      <c r="D1499" s="10">
        <v>14</v>
      </c>
      <c r="E1499" s="10"/>
      <c r="F1499" s="9">
        <v>0</v>
      </c>
      <c r="G1499" s="9"/>
      <c r="H1499" s="26">
        <f t="shared" si="48"/>
        <v>0</v>
      </c>
      <c r="I1499" s="11">
        <f t="shared" si="49"/>
        <v>0</v>
      </c>
    </row>
    <row r="1500" spans="1:9" x14ac:dyDescent="0.25">
      <c r="A1500" s="132">
        <v>16675266</v>
      </c>
      <c r="B1500" s="135" t="s">
        <v>2835</v>
      </c>
      <c r="C1500" s="135" t="s">
        <v>502</v>
      </c>
      <c r="D1500" s="10">
        <v>14</v>
      </c>
      <c r="E1500" s="10"/>
      <c r="F1500" s="9">
        <v>0</v>
      </c>
      <c r="G1500" s="9"/>
      <c r="H1500" s="26">
        <f t="shared" si="48"/>
        <v>0</v>
      </c>
      <c r="I1500" s="11">
        <f t="shared" si="49"/>
        <v>0</v>
      </c>
    </row>
    <row r="1501" spans="1:9" x14ac:dyDescent="0.25">
      <c r="A1501" s="132">
        <v>16675274</v>
      </c>
      <c r="B1501" s="135" t="s">
        <v>2835</v>
      </c>
      <c r="C1501" s="135" t="s">
        <v>502</v>
      </c>
      <c r="D1501" s="10">
        <v>14</v>
      </c>
      <c r="E1501" s="10"/>
      <c r="F1501" s="9">
        <v>0</v>
      </c>
      <c r="G1501" s="9"/>
      <c r="H1501" s="26">
        <f t="shared" si="48"/>
        <v>0</v>
      </c>
      <c r="I1501" s="11">
        <f t="shared" si="49"/>
        <v>0</v>
      </c>
    </row>
    <row r="1502" spans="1:9" x14ac:dyDescent="0.25">
      <c r="A1502" s="132">
        <v>16675282</v>
      </c>
      <c r="B1502" s="135" t="s">
        <v>2835</v>
      </c>
      <c r="C1502" s="135" t="s">
        <v>502</v>
      </c>
      <c r="D1502" s="10">
        <v>56</v>
      </c>
      <c r="E1502" s="10"/>
      <c r="F1502" s="9">
        <v>0</v>
      </c>
      <c r="G1502" s="9"/>
      <c r="H1502" s="26">
        <f t="shared" si="48"/>
        <v>0</v>
      </c>
      <c r="I1502" s="11">
        <f t="shared" si="49"/>
        <v>0</v>
      </c>
    </row>
    <row r="1503" spans="1:9" x14ac:dyDescent="0.25">
      <c r="A1503" s="132">
        <v>16675290</v>
      </c>
      <c r="B1503" s="135" t="s">
        <v>2835</v>
      </c>
      <c r="C1503" s="135" t="s">
        <v>502</v>
      </c>
      <c r="D1503" s="10">
        <v>56</v>
      </c>
      <c r="E1503" s="10"/>
      <c r="F1503" s="9">
        <v>0</v>
      </c>
      <c r="G1503" s="9"/>
      <c r="H1503" s="26">
        <f t="shared" si="48"/>
        <v>0</v>
      </c>
      <c r="I1503" s="11">
        <f t="shared" si="49"/>
        <v>0</v>
      </c>
    </row>
    <row r="1504" spans="1:9" x14ac:dyDescent="0.25">
      <c r="A1504" s="132">
        <v>16675304</v>
      </c>
      <c r="B1504" s="135" t="s">
        <v>2835</v>
      </c>
      <c r="C1504" s="135" t="s">
        <v>502</v>
      </c>
      <c r="D1504" s="10">
        <v>56</v>
      </c>
      <c r="E1504" s="10"/>
      <c r="F1504" s="9">
        <v>0</v>
      </c>
      <c r="G1504" s="9"/>
      <c r="H1504" s="26">
        <f t="shared" si="48"/>
        <v>0</v>
      </c>
      <c r="I1504" s="11">
        <f t="shared" si="49"/>
        <v>0</v>
      </c>
    </row>
    <row r="1505" spans="1:9" x14ac:dyDescent="0.25">
      <c r="A1505" s="132">
        <v>16725395</v>
      </c>
      <c r="B1505" s="135" t="s">
        <v>503</v>
      </c>
      <c r="C1505" s="135" t="s">
        <v>2745</v>
      </c>
      <c r="D1505" s="10">
        <v>1</v>
      </c>
      <c r="E1505" s="10"/>
      <c r="F1505" s="9">
        <v>0</v>
      </c>
      <c r="G1505" s="9"/>
      <c r="H1505" s="26">
        <f t="shared" si="48"/>
        <v>0</v>
      </c>
      <c r="I1505" s="11">
        <f t="shared" si="49"/>
        <v>0</v>
      </c>
    </row>
    <row r="1506" spans="1:9" x14ac:dyDescent="0.25">
      <c r="A1506" s="132">
        <v>16730712</v>
      </c>
      <c r="B1506" s="135" t="s">
        <v>443</v>
      </c>
      <c r="C1506" s="135" t="s">
        <v>444</v>
      </c>
      <c r="D1506" s="10">
        <v>30</v>
      </c>
      <c r="E1506" s="10"/>
      <c r="F1506" s="9">
        <v>0</v>
      </c>
      <c r="G1506" s="9"/>
      <c r="H1506" s="26">
        <f t="shared" si="48"/>
        <v>0</v>
      </c>
      <c r="I1506" s="11">
        <f t="shared" si="49"/>
        <v>0</v>
      </c>
    </row>
    <row r="1507" spans="1:9" x14ac:dyDescent="0.25">
      <c r="A1507" s="132">
        <v>16734238</v>
      </c>
      <c r="B1507" s="135" t="s">
        <v>436</v>
      </c>
      <c r="C1507" s="135" t="s">
        <v>437</v>
      </c>
      <c r="D1507" s="10">
        <v>1</v>
      </c>
      <c r="E1507" s="10"/>
      <c r="F1507" s="9">
        <v>0</v>
      </c>
      <c r="G1507" s="9"/>
      <c r="H1507" s="26">
        <f t="shared" si="48"/>
        <v>0</v>
      </c>
      <c r="I1507" s="11">
        <f t="shared" si="49"/>
        <v>0</v>
      </c>
    </row>
    <row r="1508" spans="1:9" x14ac:dyDescent="0.25">
      <c r="A1508" s="132">
        <v>16734289</v>
      </c>
      <c r="B1508" s="135" t="s">
        <v>436</v>
      </c>
      <c r="C1508" s="135" t="s">
        <v>437</v>
      </c>
      <c r="D1508" s="10">
        <v>2</v>
      </c>
      <c r="E1508" s="10"/>
      <c r="F1508" s="9">
        <v>0</v>
      </c>
      <c r="G1508" s="9"/>
      <c r="H1508" s="26">
        <f t="shared" si="48"/>
        <v>0</v>
      </c>
      <c r="I1508" s="11">
        <f t="shared" si="49"/>
        <v>0</v>
      </c>
    </row>
    <row r="1509" spans="1:9" x14ac:dyDescent="0.25">
      <c r="A1509" s="132">
        <v>16734297</v>
      </c>
      <c r="B1509" s="135" t="s">
        <v>436</v>
      </c>
      <c r="C1509" s="135" t="s">
        <v>437</v>
      </c>
      <c r="D1509" s="10">
        <v>1</v>
      </c>
      <c r="E1509" s="10"/>
      <c r="F1509" s="9">
        <v>0</v>
      </c>
      <c r="G1509" s="9"/>
      <c r="H1509" s="26">
        <f t="shared" si="48"/>
        <v>0</v>
      </c>
      <c r="I1509" s="11">
        <f t="shared" si="49"/>
        <v>0</v>
      </c>
    </row>
    <row r="1510" spans="1:9" x14ac:dyDescent="0.25">
      <c r="A1510" s="132">
        <v>16736664</v>
      </c>
      <c r="B1510" s="135" t="s">
        <v>456</v>
      </c>
      <c r="C1510" s="135" t="s">
        <v>457</v>
      </c>
      <c r="D1510" s="10">
        <v>1</v>
      </c>
      <c r="E1510" s="10"/>
      <c r="F1510" s="9">
        <v>0</v>
      </c>
      <c r="G1510" s="9"/>
      <c r="H1510" s="26">
        <f t="shared" si="48"/>
        <v>0</v>
      </c>
      <c r="I1510" s="11">
        <f t="shared" si="49"/>
        <v>0</v>
      </c>
    </row>
    <row r="1511" spans="1:9" x14ac:dyDescent="0.25">
      <c r="A1511" s="132">
        <v>16739035</v>
      </c>
      <c r="B1511" s="135" t="s">
        <v>443</v>
      </c>
      <c r="C1511" s="135" t="s">
        <v>444</v>
      </c>
      <c r="D1511" s="10">
        <v>30</v>
      </c>
      <c r="E1511" s="10"/>
      <c r="F1511" s="9">
        <v>0</v>
      </c>
      <c r="G1511" s="9"/>
      <c r="H1511" s="26">
        <f t="shared" si="48"/>
        <v>0</v>
      </c>
      <c r="I1511" s="11">
        <f t="shared" si="49"/>
        <v>0</v>
      </c>
    </row>
    <row r="1512" spans="1:9" x14ac:dyDescent="0.25">
      <c r="A1512" s="132">
        <v>16741706</v>
      </c>
      <c r="B1512" s="135" t="s">
        <v>504</v>
      </c>
      <c r="C1512" s="135" t="s">
        <v>2746</v>
      </c>
      <c r="D1512" s="10">
        <v>1</v>
      </c>
      <c r="E1512" s="10"/>
      <c r="F1512" s="9">
        <v>0</v>
      </c>
      <c r="G1512" s="9"/>
      <c r="H1512" s="26">
        <f t="shared" si="48"/>
        <v>0</v>
      </c>
      <c r="I1512" s="11">
        <f t="shared" si="49"/>
        <v>0</v>
      </c>
    </row>
    <row r="1513" spans="1:9" x14ac:dyDescent="0.25">
      <c r="A1513" s="132">
        <v>16742761</v>
      </c>
      <c r="B1513" s="135" t="s">
        <v>474</v>
      </c>
      <c r="C1513" s="135" t="s">
        <v>475</v>
      </c>
      <c r="D1513" s="10">
        <v>50</v>
      </c>
      <c r="E1513" s="10"/>
      <c r="F1513" s="9">
        <v>0</v>
      </c>
      <c r="G1513" s="9"/>
      <c r="H1513" s="26">
        <f t="shared" si="48"/>
        <v>0</v>
      </c>
      <c r="I1513" s="11">
        <f t="shared" si="49"/>
        <v>0</v>
      </c>
    </row>
    <row r="1514" spans="1:9" x14ac:dyDescent="0.25">
      <c r="A1514" s="132">
        <v>16742893</v>
      </c>
      <c r="B1514" s="135" t="s">
        <v>445</v>
      </c>
      <c r="C1514" s="135" t="s">
        <v>446</v>
      </c>
      <c r="D1514" s="10">
        <v>10</v>
      </c>
      <c r="E1514" s="10"/>
      <c r="F1514" s="9">
        <v>0</v>
      </c>
      <c r="G1514" s="9"/>
      <c r="H1514" s="26">
        <f t="shared" si="48"/>
        <v>0</v>
      </c>
      <c r="I1514" s="11">
        <f t="shared" si="49"/>
        <v>0</v>
      </c>
    </row>
    <row r="1515" spans="1:9" x14ac:dyDescent="0.25">
      <c r="A1515" s="132">
        <v>16743334</v>
      </c>
      <c r="B1515" s="135" t="s">
        <v>464</v>
      </c>
      <c r="C1515" s="135" t="s">
        <v>465</v>
      </c>
      <c r="D1515" s="10">
        <v>4</v>
      </c>
      <c r="E1515" s="10"/>
      <c r="F1515" s="9">
        <v>0</v>
      </c>
      <c r="G1515" s="9"/>
      <c r="H1515" s="26">
        <f t="shared" si="48"/>
        <v>0</v>
      </c>
      <c r="I1515" s="11">
        <f t="shared" si="49"/>
        <v>0</v>
      </c>
    </row>
    <row r="1516" spans="1:9" x14ac:dyDescent="0.25">
      <c r="A1516" s="132">
        <v>16743571</v>
      </c>
      <c r="B1516" s="135" t="s">
        <v>438</v>
      </c>
      <c r="C1516" s="135" t="s">
        <v>2739</v>
      </c>
      <c r="D1516" s="10">
        <v>1</v>
      </c>
      <c r="E1516" s="10"/>
      <c r="F1516" s="9">
        <v>0</v>
      </c>
      <c r="G1516" s="9"/>
      <c r="H1516" s="26">
        <f t="shared" si="48"/>
        <v>0</v>
      </c>
      <c r="I1516" s="11">
        <f t="shared" si="49"/>
        <v>0</v>
      </c>
    </row>
    <row r="1517" spans="1:9" x14ac:dyDescent="0.25">
      <c r="A1517" s="132">
        <v>16747712</v>
      </c>
      <c r="B1517" s="135" t="s">
        <v>505</v>
      </c>
      <c r="C1517" s="135" t="s">
        <v>506</v>
      </c>
      <c r="D1517" s="10">
        <v>28</v>
      </c>
      <c r="E1517" s="10"/>
      <c r="F1517" s="9">
        <v>0</v>
      </c>
      <c r="G1517" s="9"/>
      <c r="H1517" s="26">
        <f t="shared" si="48"/>
        <v>0</v>
      </c>
      <c r="I1517" s="11">
        <f t="shared" si="49"/>
        <v>0</v>
      </c>
    </row>
    <row r="1518" spans="1:9" x14ac:dyDescent="0.25">
      <c r="A1518" s="132">
        <v>16747720</v>
      </c>
      <c r="B1518" s="135" t="s">
        <v>505</v>
      </c>
      <c r="C1518" s="135" t="s">
        <v>506</v>
      </c>
      <c r="D1518" s="10">
        <v>28</v>
      </c>
      <c r="E1518" s="10"/>
      <c r="F1518" s="9">
        <v>0</v>
      </c>
      <c r="G1518" s="9"/>
      <c r="H1518" s="26">
        <f t="shared" si="48"/>
        <v>0</v>
      </c>
      <c r="I1518" s="11">
        <f t="shared" si="49"/>
        <v>0</v>
      </c>
    </row>
    <row r="1519" spans="1:9" x14ac:dyDescent="0.25">
      <c r="A1519" s="132">
        <v>16747941</v>
      </c>
      <c r="B1519" s="135" t="s">
        <v>2836</v>
      </c>
      <c r="C1519" s="135" t="s">
        <v>508</v>
      </c>
      <c r="D1519" s="10">
        <v>56</v>
      </c>
      <c r="E1519" s="10"/>
      <c r="F1519" s="9">
        <v>0</v>
      </c>
      <c r="G1519" s="9"/>
      <c r="H1519" s="26">
        <f t="shared" si="48"/>
        <v>0</v>
      </c>
      <c r="I1519" s="11">
        <f t="shared" si="49"/>
        <v>0</v>
      </c>
    </row>
    <row r="1520" spans="1:9" x14ac:dyDescent="0.25">
      <c r="A1520" s="132">
        <v>16747968</v>
      </c>
      <c r="B1520" s="135" t="s">
        <v>2836</v>
      </c>
      <c r="C1520" s="135" t="s">
        <v>508</v>
      </c>
      <c r="D1520" s="10">
        <v>7</v>
      </c>
      <c r="E1520" s="10"/>
      <c r="F1520" s="9">
        <v>0</v>
      </c>
      <c r="G1520" s="9"/>
      <c r="H1520" s="26">
        <f t="shared" si="48"/>
        <v>0</v>
      </c>
      <c r="I1520" s="11">
        <f t="shared" si="49"/>
        <v>0</v>
      </c>
    </row>
    <row r="1521" spans="1:9" x14ac:dyDescent="0.25">
      <c r="A1521" s="132">
        <v>16747976</v>
      </c>
      <c r="B1521" s="135" t="s">
        <v>2836</v>
      </c>
      <c r="C1521" s="135" t="s">
        <v>508</v>
      </c>
      <c r="D1521" s="10">
        <v>28</v>
      </c>
      <c r="E1521" s="10"/>
      <c r="F1521" s="9">
        <v>0</v>
      </c>
      <c r="G1521" s="9"/>
      <c r="H1521" s="26">
        <f t="shared" si="48"/>
        <v>0</v>
      </c>
      <c r="I1521" s="11">
        <f t="shared" si="49"/>
        <v>0</v>
      </c>
    </row>
    <row r="1522" spans="1:9" x14ac:dyDescent="0.25">
      <c r="A1522" s="132">
        <v>16747984</v>
      </c>
      <c r="B1522" s="135" t="s">
        <v>2836</v>
      </c>
      <c r="C1522" s="135" t="s">
        <v>508</v>
      </c>
      <c r="D1522" s="10">
        <v>28</v>
      </c>
      <c r="E1522" s="10"/>
      <c r="F1522" s="9">
        <v>0</v>
      </c>
      <c r="G1522" s="9"/>
      <c r="H1522" s="26">
        <f t="shared" si="48"/>
        <v>0</v>
      </c>
      <c r="I1522" s="11">
        <f t="shared" si="49"/>
        <v>0</v>
      </c>
    </row>
    <row r="1523" spans="1:9" x14ac:dyDescent="0.25">
      <c r="A1523" s="132">
        <v>16747992</v>
      </c>
      <c r="B1523" s="135" t="s">
        <v>2836</v>
      </c>
      <c r="C1523" s="135" t="s">
        <v>508</v>
      </c>
      <c r="D1523" s="10">
        <v>28</v>
      </c>
      <c r="E1523" s="10"/>
      <c r="F1523" s="9">
        <v>0</v>
      </c>
      <c r="G1523" s="9"/>
      <c r="H1523" s="26">
        <f t="shared" si="48"/>
        <v>0</v>
      </c>
      <c r="I1523" s="11">
        <f t="shared" si="49"/>
        <v>0</v>
      </c>
    </row>
    <row r="1524" spans="1:9" x14ac:dyDescent="0.25">
      <c r="A1524" s="132">
        <v>16749286</v>
      </c>
      <c r="B1524" s="135" t="s">
        <v>435</v>
      </c>
      <c r="C1524" s="135" t="s">
        <v>2738</v>
      </c>
      <c r="D1524" s="10">
        <v>1</v>
      </c>
      <c r="E1524" s="10"/>
      <c r="F1524" s="9">
        <v>0</v>
      </c>
      <c r="G1524" s="9"/>
      <c r="H1524" s="26">
        <f t="shared" si="48"/>
        <v>0</v>
      </c>
      <c r="I1524" s="11">
        <f t="shared" si="49"/>
        <v>0</v>
      </c>
    </row>
    <row r="1525" spans="1:9" x14ac:dyDescent="0.25">
      <c r="A1525" s="132">
        <v>16750365</v>
      </c>
      <c r="B1525" s="135" t="s">
        <v>509</v>
      </c>
      <c r="C1525" s="135" t="s">
        <v>510</v>
      </c>
      <c r="D1525" s="10">
        <v>1</v>
      </c>
      <c r="E1525" s="10"/>
      <c r="F1525" s="9">
        <v>0</v>
      </c>
      <c r="G1525" s="9"/>
      <c r="H1525" s="26">
        <f t="shared" si="48"/>
        <v>0</v>
      </c>
      <c r="I1525" s="11">
        <f t="shared" si="49"/>
        <v>0</v>
      </c>
    </row>
    <row r="1526" spans="1:9" x14ac:dyDescent="0.25">
      <c r="A1526" s="132">
        <v>16750373</v>
      </c>
      <c r="B1526" s="135" t="s">
        <v>509</v>
      </c>
      <c r="C1526" s="135" t="s">
        <v>510</v>
      </c>
      <c r="D1526" s="10">
        <v>1</v>
      </c>
      <c r="E1526" s="10"/>
      <c r="F1526" s="9">
        <v>0</v>
      </c>
      <c r="G1526" s="9"/>
      <c r="H1526" s="26">
        <f t="shared" si="48"/>
        <v>0</v>
      </c>
      <c r="I1526" s="11">
        <f t="shared" si="49"/>
        <v>0</v>
      </c>
    </row>
    <row r="1527" spans="1:9" x14ac:dyDescent="0.25">
      <c r="A1527" s="132">
        <v>16751221</v>
      </c>
      <c r="B1527" s="135" t="s">
        <v>438</v>
      </c>
      <c r="C1527" s="135" t="s">
        <v>2739</v>
      </c>
      <c r="D1527" s="10">
        <v>1</v>
      </c>
      <c r="E1527" s="10"/>
      <c r="F1527" s="9">
        <v>0</v>
      </c>
      <c r="G1527" s="9"/>
      <c r="H1527" s="26">
        <f t="shared" si="48"/>
        <v>0</v>
      </c>
      <c r="I1527" s="11">
        <f t="shared" si="49"/>
        <v>0</v>
      </c>
    </row>
    <row r="1528" spans="1:9" x14ac:dyDescent="0.25">
      <c r="A1528" s="132">
        <v>16753798</v>
      </c>
      <c r="B1528" s="135" t="s">
        <v>2836</v>
      </c>
      <c r="C1528" s="135" t="s">
        <v>508</v>
      </c>
      <c r="D1528" s="10">
        <v>28</v>
      </c>
      <c r="E1528" s="10"/>
      <c r="F1528" s="9">
        <v>0</v>
      </c>
      <c r="G1528" s="9"/>
      <c r="H1528" s="26">
        <f t="shared" si="48"/>
        <v>0</v>
      </c>
      <c r="I1528" s="11">
        <f t="shared" si="49"/>
        <v>0</v>
      </c>
    </row>
    <row r="1529" spans="1:9" x14ac:dyDescent="0.25">
      <c r="A1529" s="132">
        <v>16755251</v>
      </c>
      <c r="B1529" s="135" t="s">
        <v>2837</v>
      </c>
      <c r="C1529" s="135" t="s">
        <v>512</v>
      </c>
      <c r="D1529" s="10">
        <v>1</v>
      </c>
      <c r="E1529" s="10"/>
      <c r="F1529" s="9">
        <v>0</v>
      </c>
      <c r="G1529" s="9"/>
      <c r="H1529" s="26">
        <f t="shared" si="48"/>
        <v>0</v>
      </c>
      <c r="I1529" s="11">
        <f t="shared" si="49"/>
        <v>0</v>
      </c>
    </row>
    <row r="1530" spans="1:9" x14ac:dyDescent="0.25">
      <c r="A1530" s="132">
        <v>16755456</v>
      </c>
      <c r="B1530" s="135" t="s">
        <v>435</v>
      </c>
      <c r="C1530" s="135" t="s">
        <v>2738</v>
      </c>
      <c r="D1530" s="10">
        <v>1</v>
      </c>
      <c r="E1530" s="10"/>
      <c r="F1530" s="9">
        <v>0</v>
      </c>
      <c r="G1530" s="9"/>
      <c r="H1530" s="26">
        <f t="shared" si="48"/>
        <v>0</v>
      </c>
      <c r="I1530" s="11">
        <f t="shared" si="49"/>
        <v>0</v>
      </c>
    </row>
    <row r="1531" spans="1:9" x14ac:dyDescent="0.25">
      <c r="A1531" s="132">
        <v>16759648</v>
      </c>
      <c r="B1531" s="135" t="s">
        <v>513</v>
      </c>
      <c r="C1531" s="135" t="s">
        <v>514</v>
      </c>
      <c r="D1531" s="10">
        <v>1</v>
      </c>
      <c r="E1531" s="10"/>
      <c r="F1531" s="9">
        <v>0</v>
      </c>
      <c r="G1531" s="9"/>
      <c r="H1531" s="26">
        <f t="shared" si="48"/>
        <v>0</v>
      </c>
      <c r="I1531" s="11">
        <f t="shared" si="49"/>
        <v>0</v>
      </c>
    </row>
    <row r="1532" spans="1:9" x14ac:dyDescent="0.25">
      <c r="A1532" s="132">
        <v>16768981</v>
      </c>
      <c r="B1532" s="135" t="s">
        <v>438</v>
      </c>
      <c r="C1532" s="135" t="s">
        <v>2739</v>
      </c>
      <c r="D1532" s="10">
        <v>1</v>
      </c>
      <c r="E1532" s="10"/>
      <c r="F1532" s="9">
        <v>0</v>
      </c>
      <c r="G1532" s="9"/>
      <c r="H1532" s="26">
        <f t="shared" si="48"/>
        <v>0</v>
      </c>
      <c r="I1532" s="11">
        <f t="shared" si="49"/>
        <v>0</v>
      </c>
    </row>
    <row r="1533" spans="1:9" x14ac:dyDescent="0.25">
      <c r="A1533" s="132">
        <v>16773187</v>
      </c>
      <c r="B1533" s="135" t="s">
        <v>436</v>
      </c>
      <c r="C1533" s="135" t="s">
        <v>437</v>
      </c>
      <c r="D1533" s="10">
        <v>2</v>
      </c>
      <c r="E1533" s="10"/>
      <c r="F1533" s="9">
        <v>0</v>
      </c>
      <c r="G1533" s="9"/>
      <c r="H1533" s="26">
        <f t="shared" si="48"/>
        <v>0</v>
      </c>
      <c r="I1533" s="11">
        <f t="shared" si="49"/>
        <v>0</v>
      </c>
    </row>
    <row r="1534" spans="1:9" x14ac:dyDescent="0.25">
      <c r="A1534" s="132">
        <v>16773195</v>
      </c>
      <c r="B1534" s="135" t="s">
        <v>436</v>
      </c>
      <c r="C1534" s="135" t="s">
        <v>437</v>
      </c>
      <c r="D1534" s="10">
        <v>1</v>
      </c>
      <c r="E1534" s="10"/>
      <c r="F1534" s="9">
        <v>0</v>
      </c>
      <c r="G1534" s="9"/>
      <c r="H1534" s="26">
        <f t="shared" si="48"/>
        <v>0</v>
      </c>
      <c r="I1534" s="11">
        <f t="shared" si="49"/>
        <v>0</v>
      </c>
    </row>
    <row r="1535" spans="1:9" x14ac:dyDescent="0.25">
      <c r="A1535" s="132">
        <v>16775171</v>
      </c>
      <c r="B1535" s="135" t="s">
        <v>468</v>
      </c>
      <c r="C1535" s="135" t="s">
        <v>469</v>
      </c>
      <c r="D1535" s="10">
        <v>1</v>
      </c>
      <c r="E1535" s="10"/>
      <c r="F1535" s="9">
        <v>0</v>
      </c>
      <c r="G1535" s="9"/>
      <c r="H1535" s="26">
        <f t="shared" si="48"/>
        <v>0</v>
      </c>
      <c r="I1535" s="11">
        <f t="shared" si="49"/>
        <v>0</v>
      </c>
    </row>
    <row r="1536" spans="1:9" x14ac:dyDescent="0.25">
      <c r="A1536" s="132">
        <v>16780450</v>
      </c>
      <c r="B1536" s="135" t="s">
        <v>515</v>
      </c>
      <c r="C1536" s="135" t="s">
        <v>516</v>
      </c>
      <c r="D1536" s="10">
        <v>1</v>
      </c>
      <c r="E1536" s="10"/>
      <c r="F1536" s="9">
        <v>0</v>
      </c>
      <c r="G1536" s="9"/>
      <c r="H1536" s="26">
        <f t="shared" si="48"/>
        <v>0</v>
      </c>
      <c r="I1536" s="11">
        <f t="shared" si="49"/>
        <v>0</v>
      </c>
    </row>
    <row r="1537" spans="1:9" x14ac:dyDescent="0.25">
      <c r="A1537" s="132">
        <v>16780469</v>
      </c>
      <c r="B1537" s="135" t="s">
        <v>515</v>
      </c>
      <c r="C1537" s="135" t="s">
        <v>516</v>
      </c>
      <c r="D1537" s="10">
        <v>7</v>
      </c>
      <c r="E1537" s="10"/>
      <c r="F1537" s="9">
        <v>0</v>
      </c>
      <c r="G1537" s="9"/>
      <c r="H1537" s="26">
        <f t="shared" si="48"/>
        <v>0</v>
      </c>
      <c r="I1537" s="11">
        <f t="shared" si="49"/>
        <v>0</v>
      </c>
    </row>
    <row r="1538" spans="1:9" x14ac:dyDescent="0.25">
      <c r="A1538" s="132">
        <v>16787536</v>
      </c>
      <c r="B1538" s="135" t="s">
        <v>2838</v>
      </c>
      <c r="C1538" s="135" t="s">
        <v>518</v>
      </c>
      <c r="D1538" s="10">
        <v>120</v>
      </c>
      <c r="E1538" s="10"/>
      <c r="F1538" s="9">
        <v>0</v>
      </c>
      <c r="G1538" s="9"/>
      <c r="H1538" s="26">
        <f t="shared" si="48"/>
        <v>0</v>
      </c>
      <c r="I1538" s="11">
        <f t="shared" si="49"/>
        <v>0</v>
      </c>
    </row>
    <row r="1539" spans="1:9" x14ac:dyDescent="0.25">
      <c r="A1539" s="132">
        <v>16787609</v>
      </c>
      <c r="B1539" s="135" t="s">
        <v>2838</v>
      </c>
      <c r="C1539" s="135" t="s">
        <v>518</v>
      </c>
      <c r="D1539" s="10">
        <v>30</v>
      </c>
      <c r="E1539" s="10"/>
      <c r="F1539" s="9">
        <v>0</v>
      </c>
      <c r="G1539" s="9"/>
      <c r="H1539" s="26">
        <f t="shared" si="48"/>
        <v>0</v>
      </c>
      <c r="I1539" s="11">
        <f t="shared" si="49"/>
        <v>0</v>
      </c>
    </row>
    <row r="1540" spans="1:9" x14ac:dyDescent="0.25">
      <c r="A1540" s="132">
        <v>16796063</v>
      </c>
      <c r="B1540" s="135" t="s">
        <v>498</v>
      </c>
      <c r="C1540" s="135" t="s">
        <v>499</v>
      </c>
      <c r="D1540" s="10">
        <v>1</v>
      </c>
      <c r="E1540" s="10"/>
      <c r="F1540" s="9">
        <v>0</v>
      </c>
      <c r="G1540" s="9"/>
      <c r="H1540" s="26">
        <f t="shared" si="48"/>
        <v>0</v>
      </c>
      <c r="I1540" s="11">
        <f t="shared" si="49"/>
        <v>0</v>
      </c>
    </row>
    <row r="1541" spans="1:9" x14ac:dyDescent="0.25">
      <c r="A1541" s="132">
        <v>16799208</v>
      </c>
      <c r="B1541" s="135" t="s">
        <v>456</v>
      </c>
      <c r="C1541" s="135" t="s">
        <v>457</v>
      </c>
      <c r="D1541" s="10">
        <v>1</v>
      </c>
      <c r="E1541" s="10"/>
      <c r="F1541" s="9">
        <v>0</v>
      </c>
      <c r="G1541" s="9"/>
      <c r="H1541" s="26">
        <f t="shared" si="48"/>
        <v>0</v>
      </c>
      <c r="I1541" s="11">
        <f t="shared" si="49"/>
        <v>0</v>
      </c>
    </row>
    <row r="1542" spans="1:9" x14ac:dyDescent="0.25">
      <c r="A1542" s="132">
        <v>16816218</v>
      </c>
      <c r="B1542" s="135" t="s">
        <v>476</v>
      </c>
      <c r="C1542" s="135" t="s">
        <v>477</v>
      </c>
      <c r="D1542" s="10">
        <v>1</v>
      </c>
      <c r="E1542" s="10"/>
      <c r="F1542" s="9">
        <v>0</v>
      </c>
      <c r="G1542" s="9"/>
      <c r="H1542" s="26">
        <f t="shared" si="48"/>
        <v>0</v>
      </c>
      <c r="I1542" s="11">
        <f t="shared" si="49"/>
        <v>0</v>
      </c>
    </row>
    <row r="1543" spans="1:9" x14ac:dyDescent="0.25">
      <c r="A1543" s="132">
        <v>16816730</v>
      </c>
      <c r="B1543" s="135" t="s">
        <v>435</v>
      </c>
      <c r="C1543" s="135" t="s">
        <v>2738</v>
      </c>
      <c r="D1543" s="10">
        <v>1</v>
      </c>
      <c r="E1543" s="10"/>
      <c r="F1543" s="9">
        <v>0</v>
      </c>
      <c r="G1543" s="9"/>
      <c r="H1543" s="26">
        <f t="shared" si="48"/>
        <v>0</v>
      </c>
      <c r="I1543" s="11">
        <f t="shared" si="49"/>
        <v>0</v>
      </c>
    </row>
    <row r="1544" spans="1:9" x14ac:dyDescent="0.25">
      <c r="A1544" s="132">
        <v>16816749</v>
      </c>
      <c r="B1544" s="135" t="s">
        <v>435</v>
      </c>
      <c r="C1544" s="135" t="s">
        <v>2738</v>
      </c>
      <c r="D1544" s="10">
        <v>1</v>
      </c>
      <c r="E1544" s="10"/>
      <c r="F1544" s="9">
        <v>0</v>
      </c>
      <c r="G1544" s="9"/>
      <c r="H1544" s="26">
        <f t="shared" si="48"/>
        <v>0</v>
      </c>
      <c r="I1544" s="11">
        <f t="shared" si="49"/>
        <v>0</v>
      </c>
    </row>
    <row r="1545" spans="1:9" x14ac:dyDescent="0.25">
      <c r="A1545" s="132">
        <v>16816757</v>
      </c>
      <c r="B1545" s="135" t="s">
        <v>435</v>
      </c>
      <c r="C1545" s="135" t="s">
        <v>2738</v>
      </c>
      <c r="D1545" s="10">
        <v>1</v>
      </c>
      <c r="E1545" s="10"/>
      <c r="F1545" s="9">
        <v>0</v>
      </c>
      <c r="G1545" s="9"/>
      <c r="H1545" s="26">
        <f t="shared" si="48"/>
        <v>0</v>
      </c>
      <c r="I1545" s="11">
        <f t="shared" si="49"/>
        <v>0</v>
      </c>
    </row>
    <row r="1546" spans="1:9" x14ac:dyDescent="0.25">
      <c r="A1546" s="132">
        <v>16817028</v>
      </c>
      <c r="B1546" s="135" t="s">
        <v>435</v>
      </c>
      <c r="C1546" s="135" t="s">
        <v>2738</v>
      </c>
      <c r="D1546" s="10">
        <v>1</v>
      </c>
      <c r="E1546" s="10"/>
      <c r="F1546" s="9">
        <v>0</v>
      </c>
      <c r="G1546" s="9"/>
      <c r="H1546" s="26">
        <f t="shared" si="48"/>
        <v>0</v>
      </c>
      <c r="I1546" s="11">
        <f t="shared" si="49"/>
        <v>0</v>
      </c>
    </row>
    <row r="1547" spans="1:9" x14ac:dyDescent="0.25">
      <c r="A1547" s="132">
        <v>16817036</v>
      </c>
      <c r="B1547" s="135" t="s">
        <v>435</v>
      </c>
      <c r="C1547" s="135" t="s">
        <v>2738</v>
      </c>
      <c r="D1547" s="10">
        <v>1</v>
      </c>
      <c r="E1547" s="10"/>
      <c r="F1547" s="9">
        <v>0</v>
      </c>
      <c r="G1547" s="9"/>
      <c r="H1547" s="26">
        <f t="shared" si="48"/>
        <v>0</v>
      </c>
      <c r="I1547" s="11">
        <f t="shared" si="49"/>
        <v>0</v>
      </c>
    </row>
    <row r="1548" spans="1:9" x14ac:dyDescent="0.25">
      <c r="A1548" s="132">
        <v>16817761</v>
      </c>
      <c r="B1548" s="135" t="s">
        <v>498</v>
      </c>
      <c r="C1548" s="135" t="s">
        <v>499</v>
      </c>
      <c r="D1548" s="10">
        <v>1</v>
      </c>
      <c r="E1548" s="10"/>
      <c r="F1548" s="9">
        <v>0</v>
      </c>
      <c r="G1548" s="9"/>
      <c r="H1548" s="26">
        <f t="shared" si="48"/>
        <v>0</v>
      </c>
      <c r="I1548" s="11">
        <f t="shared" si="49"/>
        <v>0</v>
      </c>
    </row>
    <row r="1549" spans="1:9" x14ac:dyDescent="0.25">
      <c r="A1549" s="132">
        <v>16820649</v>
      </c>
      <c r="B1549" s="135" t="s">
        <v>519</v>
      </c>
      <c r="C1549" s="135" t="s">
        <v>520</v>
      </c>
      <c r="D1549" s="10">
        <v>4</v>
      </c>
      <c r="E1549" s="10"/>
      <c r="F1549" s="9">
        <v>0</v>
      </c>
      <c r="G1549" s="9"/>
      <c r="H1549" s="26">
        <f t="shared" si="48"/>
        <v>0</v>
      </c>
      <c r="I1549" s="11">
        <f t="shared" si="49"/>
        <v>0</v>
      </c>
    </row>
    <row r="1550" spans="1:9" x14ac:dyDescent="0.25">
      <c r="A1550" s="132">
        <v>16821181</v>
      </c>
      <c r="B1550" s="135" t="s">
        <v>476</v>
      </c>
      <c r="C1550" s="135" t="s">
        <v>477</v>
      </c>
      <c r="D1550" s="10">
        <v>1</v>
      </c>
      <c r="E1550" s="10"/>
      <c r="F1550" s="9">
        <v>0</v>
      </c>
      <c r="G1550" s="9"/>
      <c r="H1550" s="26">
        <f t="shared" si="48"/>
        <v>0</v>
      </c>
      <c r="I1550" s="11">
        <f t="shared" si="49"/>
        <v>0</v>
      </c>
    </row>
    <row r="1551" spans="1:9" x14ac:dyDescent="0.25">
      <c r="A1551" s="132">
        <v>16827120</v>
      </c>
      <c r="B1551" s="135" t="s">
        <v>498</v>
      </c>
      <c r="C1551" s="135" t="s">
        <v>499</v>
      </c>
      <c r="D1551" s="10">
        <v>1</v>
      </c>
      <c r="E1551" s="10"/>
      <c r="F1551" s="9">
        <v>0</v>
      </c>
      <c r="G1551" s="9"/>
      <c r="H1551" s="26">
        <f t="shared" ref="H1551:H1614" si="50">E1551/D1551</f>
        <v>0</v>
      </c>
      <c r="I1551" s="11">
        <f t="shared" ref="I1551:I1614" si="51">IFERROR(G1551/H1551,0)</f>
        <v>0</v>
      </c>
    </row>
    <row r="1552" spans="1:9" x14ac:dyDescent="0.25">
      <c r="A1552" s="132">
        <v>16827252</v>
      </c>
      <c r="B1552" s="135" t="s">
        <v>496</v>
      </c>
      <c r="C1552" s="135" t="s">
        <v>497</v>
      </c>
      <c r="D1552" s="10">
        <v>1</v>
      </c>
      <c r="E1552" s="10"/>
      <c r="F1552" s="9">
        <v>0</v>
      </c>
      <c r="G1552" s="9"/>
      <c r="H1552" s="26">
        <f t="shared" si="50"/>
        <v>0</v>
      </c>
      <c r="I1552" s="11">
        <f t="shared" si="51"/>
        <v>0</v>
      </c>
    </row>
    <row r="1553" spans="1:9" x14ac:dyDescent="0.25">
      <c r="A1553" s="132">
        <v>16829190</v>
      </c>
      <c r="B1553" s="135" t="s">
        <v>476</v>
      </c>
      <c r="C1553" s="135" t="s">
        <v>477</v>
      </c>
      <c r="D1553" s="10">
        <v>1</v>
      </c>
      <c r="E1553" s="10"/>
      <c r="F1553" s="9">
        <v>0</v>
      </c>
      <c r="G1553" s="9"/>
      <c r="H1553" s="26">
        <f t="shared" si="50"/>
        <v>0</v>
      </c>
      <c r="I1553" s="11">
        <f t="shared" si="51"/>
        <v>0</v>
      </c>
    </row>
    <row r="1554" spans="1:9" x14ac:dyDescent="0.25">
      <c r="A1554" s="132">
        <v>16841794</v>
      </c>
      <c r="B1554" s="135" t="s">
        <v>496</v>
      </c>
      <c r="C1554" s="135" t="s">
        <v>497</v>
      </c>
      <c r="D1554" s="10">
        <v>1</v>
      </c>
      <c r="E1554" s="10"/>
      <c r="F1554" s="9">
        <v>0</v>
      </c>
      <c r="G1554" s="9"/>
      <c r="H1554" s="26">
        <f t="shared" si="50"/>
        <v>0</v>
      </c>
      <c r="I1554" s="11">
        <f t="shared" si="51"/>
        <v>0</v>
      </c>
    </row>
    <row r="1555" spans="1:9" x14ac:dyDescent="0.25">
      <c r="A1555" s="132">
        <v>16851447</v>
      </c>
      <c r="B1555" s="135" t="s">
        <v>438</v>
      </c>
      <c r="C1555" s="135" t="s">
        <v>2739</v>
      </c>
      <c r="D1555" s="10">
        <v>1</v>
      </c>
      <c r="E1555" s="10"/>
      <c r="F1555" s="9">
        <v>0</v>
      </c>
      <c r="G1555" s="9"/>
      <c r="H1555" s="26">
        <f t="shared" si="50"/>
        <v>0</v>
      </c>
      <c r="I1555" s="11">
        <f t="shared" si="51"/>
        <v>0</v>
      </c>
    </row>
    <row r="1556" spans="1:9" x14ac:dyDescent="0.25">
      <c r="A1556" s="132">
        <v>16857275</v>
      </c>
      <c r="B1556" s="135" t="s">
        <v>454</v>
      </c>
      <c r="C1556" s="135" t="s">
        <v>455</v>
      </c>
      <c r="D1556" s="10">
        <v>1</v>
      </c>
      <c r="E1556" s="10"/>
      <c r="F1556" s="9">
        <v>0</v>
      </c>
      <c r="G1556" s="9"/>
      <c r="H1556" s="26">
        <f t="shared" si="50"/>
        <v>0</v>
      </c>
      <c r="I1556" s="11">
        <f t="shared" si="51"/>
        <v>0</v>
      </c>
    </row>
    <row r="1557" spans="1:9" x14ac:dyDescent="0.25">
      <c r="A1557" s="132">
        <v>14624273</v>
      </c>
      <c r="B1557" s="135" t="s">
        <v>2767</v>
      </c>
      <c r="C1557" s="135" t="s">
        <v>2768</v>
      </c>
      <c r="D1557" s="10">
        <v>1</v>
      </c>
      <c r="E1557" s="10"/>
      <c r="F1557" s="9">
        <v>0</v>
      </c>
      <c r="G1557" s="9"/>
      <c r="H1557" s="26">
        <f t="shared" si="50"/>
        <v>0</v>
      </c>
      <c r="I1557" s="11">
        <f t="shared" si="51"/>
        <v>0</v>
      </c>
    </row>
    <row r="1558" spans="1:9" x14ac:dyDescent="0.25">
      <c r="A1558" s="132">
        <v>15811840</v>
      </c>
      <c r="B1558" s="135" t="s">
        <v>2771</v>
      </c>
      <c r="C1558" s="135" t="s">
        <v>2772</v>
      </c>
      <c r="D1558" s="10">
        <v>1</v>
      </c>
      <c r="E1558" s="10"/>
      <c r="F1558" s="9">
        <v>0</v>
      </c>
      <c r="G1558" s="9"/>
      <c r="H1558" s="26">
        <f t="shared" si="50"/>
        <v>0</v>
      </c>
      <c r="I1558" s="11">
        <f t="shared" si="51"/>
        <v>0</v>
      </c>
    </row>
    <row r="1559" spans="1:9" x14ac:dyDescent="0.25">
      <c r="A1559" s="132">
        <v>15831671</v>
      </c>
      <c r="B1559" s="135" t="s">
        <v>136</v>
      </c>
      <c r="C1559" s="135" t="s">
        <v>137</v>
      </c>
      <c r="D1559" s="10">
        <v>1</v>
      </c>
      <c r="E1559" s="10"/>
      <c r="F1559" s="9">
        <v>0</v>
      </c>
      <c r="G1559" s="9"/>
      <c r="H1559" s="26">
        <f t="shared" si="50"/>
        <v>0</v>
      </c>
      <c r="I1559" s="11">
        <f t="shared" si="51"/>
        <v>0</v>
      </c>
    </row>
    <row r="1560" spans="1:9" x14ac:dyDescent="0.25">
      <c r="A1560" s="132">
        <v>16031393</v>
      </c>
      <c r="B1560" s="135" t="s">
        <v>2821</v>
      </c>
      <c r="C1560" s="135" t="s">
        <v>319</v>
      </c>
      <c r="D1560" s="10">
        <v>84</v>
      </c>
      <c r="E1560" s="10"/>
      <c r="F1560" s="9">
        <v>0</v>
      </c>
      <c r="G1560" s="9"/>
      <c r="H1560" s="26">
        <f t="shared" si="50"/>
        <v>0</v>
      </c>
      <c r="I1560" s="11">
        <f t="shared" si="51"/>
        <v>0</v>
      </c>
    </row>
    <row r="1561" spans="1:9" x14ac:dyDescent="0.25">
      <c r="A1561" s="132">
        <v>16031407</v>
      </c>
      <c r="B1561" s="135" t="s">
        <v>2821</v>
      </c>
      <c r="C1561" s="135" t="s">
        <v>319</v>
      </c>
      <c r="D1561" s="10">
        <v>56</v>
      </c>
      <c r="E1561" s="10"/>
      <c r="F1561" s="9">
        <v>0</v>
      </c>
      <c r="G1561" s="9"/>
      <c r="H1561" s="26">
        <f t="shared" si="50"/>
        <v>0</v>
      </c>
      <c r="I1561" s="11">
        <f t="shared" si="51"/>
        <v>0</v>
      </c>
    </row>
    <row r="1562" spans="1:9" x14ac:dyDescent="0.25">
      <c r="A1562" s="132">
        <v>16031415</v>
      </c>
      <c r="B1562" s="135" t="s">
        <v>2821</v>
      </c>
      <c r="C1562" s="135" t="s">
        <v>319</v>
      </c>
      <c r="D1562" s="10">
        <v>112</v>
      </c>
      <c r="E1562" s="10"/>
      <c r="F1562" s="9">
        <v>0</v>
      </c>
      <c r="G1562" s="9"/>
      <c r="H1562" s="26">
        <f t="shared" si="50"/>
        <v>0</v>
      </c>
      <c r="I1562" s="11">
        <f t="shared" si="51"/>
        <v>0</v>
      </c>
    </row>
    <row r="1563" spans="1:9" x14ac:dyDescent="0.25">
      <c r="A1563" s="132">
        <v>16041437</v>
      </c>
      <c r="B1563" s="135" t="s">
        <v>2783</v>
      </c>
      <c r="C1563" s="135" t="s">
        <v>2784</v>
      </c>
      <c r="D1563" s="10">
        <v>1</v>
      </c>
      <c r="E1563" s="10"/>
      <c r="F1563" s="9">
        <v>0</v>
      </c>
      <c r="G1563" s="9"/>
      <c r="H1563" s="26">
        <f t="shared" si="50"/>
        <v>0</v>
      </c>
      <c r="I1563" s="11">
        <f t="shared" si="51"/>
        <v>0</v>
      </c>
    </row>
    <row r="1564" spans="1:9" x14ac:dyDescent="0.25">
      <c r="A1564" s="132">
        <v>16091973</v>
      </c>
      <c r="B1564" s="135" t="s">
        <v>2763</v>
      </c>
      <c r="C1564" s="135" t="s">
        <v>2764</v>
      </c>
      <c r="D1564" s="10">
        <v>1</v>
      </c>
      <c r="E1564" s="10"/>
      <c r="F1564" s="9">
        <v>0</v>
      </c>
      <c r="G1564" s="9"/>
      <c r="H1564" s="26">
        <f t="shared" si="50"/>
        <v>0</v>
      </c>
      <c r="I1564" s="11">
        <f t="shared" si="51"/>
        <v>0</v>
      </c>
    </row>
    <row r="1565" spans="1:9" x14ac:dyDescent="0.25">
      <c r="A1565" s="132">
        <v>16189159</v>
      </c>
      <c r="B1565" s="135" t="s">
        <v>2757</v>
      </c>
      <c r="C1565" s="135" t="s">
        <v>2758</v>
      </c>
      <c r="D1565" s="10">
        <v>10</v>
      </c>
      <c r="E1565" s="10"/>
      <c r="F1565" s="9">
        <v>0</v>
      </c>
      <c r="G1565" s="9"/>
      <c r="H1565" s="26">
        <f t="shared" si="50"/>
        <v>0</v>
      </c>
      <c r="I1565" s="11">
        <f t="shared" si="51"/>
        <v>0</v>
      </c>
    </row>
    <row r="1566" spans="1:9" x14ac:dyDescent="0.25">
      <c r="A1566" s="132">
        <v>16239407</v>
      </c>
      <c r="B1566" s="135" t="s">
        <v>468</v>
      </c>
      <c r="C1566" s="135" t="s">
        <v>469</v>
      </c>
      <c r="D1566" s="10">
        <v>1</v>
      </c>
      <c r="E1566" s="10"/>
      <c r="F1566" s="9">
        <v>0</v>
      </c>
      <c r="G1566" s="9"/>
      <c r="H1566" s="26">
        <f t="shared" si="50"/>
        <v>0</v>
      </c>
      <c r="I1566" s="11">
        <f t="shared" si="51"/>
        <v>0</v>
      </c>
    </row>
    <row r="1567" spans="1:9" x14ac:dyDescent="0.25">
      <c r="A1567" s="132">
        <v>16264711</v>
      </c>
      <c r="B1567" s="135" t="s">
        <v>2767</v>
      </c>
      <c r="C1567" s="135" t="s">
        <v>2768</v>
      </c>
      <c r="D1567" s="10">
        <v>1</v>
      </c>
      <c r="E1567" s="10"/>
      <c r="F1567" s="9">
        <v>0</v>
      </c>
      <c r="G1567" s="9"/>
      <c r="H1567" s="26">
        <f t="shared" si="50"/>
        <v>0</v>
      </c>
      <c r="I1567" s="11">
        <f t="shared" si="51"/>
        <v>0</v>
      </c>
    </row>
    <row r="1568" spans="1:9" x14ac:dyDescent="0.25">
      <c r="A1568" s="132">
        <v>16300041</v>
      </c>
      <c r="B1568" s="135" t="s">
        <v>2839</v>
      </c>
      <c r="C1568" s="135" t="s">
        <v>2840</v>
      </c>
      <c r="D1568" s="10">
        <v>56</v>
      </c>
      <c r="E1568" s="10"/>
      <c r="F1568" s="9">
        <v>0</v>
      </c>
      <c r="G1568" s="9"/>
      <c r="H1568" s="26">
        <f t="shared" si="50"/>
        <v>0</v>
      </c>
      <c r="I1568" s="11">
        <f t="shared" si="51"/>
        <v>0</v>
      </c>
    </row>
    <row r="1569" spans="1:9" x14ac:dyDescent="0.25">
      <c r="A1569" s="132">
        <v>16330994</v>
      </c>
      <c r="B1569" s="135" t="s">
        <v>441</v>
      </c>
      <c r="C1569" s="135" t="s">
        <v>442</v>
      </c>
      <c r="D1569" s="10">
        <v>1</v>
      </c>
      <c r="E1569" s="10"/>
      <c r="F1569" s="9">
        <v>0</v>
      </c>
      <c r="G1569" s="9"/>
      <c r="H1569" s="26">
        <f t="shared" si="50"/>
        <v>0</v>
      </c>
      <c r="I1569" s="11">
        <f t="shared" si="51"/>
        <v>0</v>
      </c>
    </row>
    <row r="1570" spans="1:9" x14ac:dyDescent="0.25">
      <c r="A1570" s="132">
        <v>16331087</v>
      </c>
      <c r="B1570" s="135" t="s">
        <v>441</v>
      </c>
      <c r="C1570" s="135" t="s">
        <v>442</v>
      </c>
      <c r="D1570" s="10">
        <v>1</v>
      </c>
      <c r="E1570" s="10"/>
      <c r="F1570" s="9">
        <v>0</v>
      </c>
      <c r="G1570" s="9"/>
      <c r="H1570" s="26">
        <f t="shared" si="50"/>
        <v>0</v>
      </c>
      <c r="I1570" s="11">
        <f t="shared" si="51"/>
        <v>0</v>
      </c>
    </row>
    <row r="1571" spans="1:9" x14ac:dyDescent="0.25">
      <c r="A1571" s="132">
        <v>16345320</v>
      </c>
      <c r="B1571" s="135" t="s">
        <v>146</v>
      </c>
      <c r="C1571" s="135" t="s">
        <v>147</v>
      </c>
      <c r="D1571" s="10">
        <v>1</v>
      </c>
      <c r="E1571" s="10"/>
      <c r="F1571" s="9">
        <v>0</v>
      </c>
      <c r="G1571" s="9"/>
      <c r="H1571" s="26">
        <f t="shared" si="50"/>
        <v>0</v>
      </c>
      <c r="I1571" s="11">
        <f t="shared" si="51"/>
        <v>0</v>
      </c>
    </row>
    <row r="1572" spans="1:9" x14ac:dyDescent="0.25">
      <c r="A1572" s="132">
        <v>16345339</v>
      </c>
      <c r="B1572" s="135" t="s">
        <v>146</v>
      </c>
      <c r="C1572" s="135" t="s">
        <v>147</v>
      </c>
      <c r="D1572" s="10">
        <v>1</v>
      </c>
      <c r="E1572" s="10"/>
      <c r="F1572" s="9">
        <v>0</v>
      </c>
      <c r="G1572" s="9"/>
      <c r="H1572" s="26">
        <f t="shared" si="50"/>
        <v>0</v>
      </c>
      <c r="I1572" s="11">
        <f t="shared" si="51"/>
        <v>0</v>
      </c>
    </row>
    <row r="1573" spans="1:9" x14ac:dyDescent="0.25">
      <c r="A1573" s="132">
        <v>16345347</v>
      </c>
      <c r="B1573" s="135" t="s">
        <v>146</v>
      </c>
      <c r="C1573" s="135" t="s">
        <v>147</v>
      </c>
      <c r="D1573" s="10">
        <v>1</v>
      </c>
      <c r="E1573" s="10"/>
      <c r="F1573" s="9">
        <v>0</v>
      </c>
      <c r="G1573" s="9"/>
      <c r="H1573" s="26">
        <f t="shared" si="50"/>
        <v>0</v>
      </c>
      <c r="I1573" s="11">
        <f t="shared" si="51"/>
        <v>0</v>
      </c>
    </row>
    <row r="1574" spans="1:9" x14ac:dyDescent="0.25">
      <c r="A1574" s="132">
        <v>16591925</v>
      </c>
      <c r="B1574" s="135" t="s">
        <v>2769</v>
      </c>
      <c r="C1574" s="135" t="s">
        <v>2841</v>
      </c>
      <c r="D1574" s="10">
        <v>1</v>
      </c>
      <c r="E1574" s="10"/>
      <c r="F1574" s="9">
        <v>0</v>
      </c>
      <c r="G1574" s="9"/>
      <c r="H1574" s="26">
        <f t="shared" si="50"/>
        <v>0</v>
      </c>
      <c r="I1574" s="11">
        <f t="shared" si="51"/>
        <v>0</v>
      </c>
    </row>
    <row r="1575" spans="1:9" x14ac:dyDescent="0.25">
      <c r="A1575" s="132">
        <v>16737385</v>
      </c>
      <c r="B1575" s="135" t="s">
        <v>227</v>
      </c>
      <c r="C1575" s="135" t="s">
        <v>228</v>
      </c>
      <c r="D1575" s="10">
        <v>1</v>
      </c>
      <c r="E1575" s="10"/>
      <c r="F1575" s="9">
        <v>0</v>
      </c>
      <c r="G1575" s="9"/>
      <c r="H1575" s="26">
        <f t="shared" si="50"/>
        <v>0</v>
      </c>
      <c r="I1575" s="11">
        <f t="shared" si="51"/>
        <v>0</v>
      </c>
    </row>
    <row r="1576" spans="1:9" x14ac:dyDescent="0.25">
      <c r="A1576" s="132">
        <v>16747739</v>
      </c>
      <c r="B1576" s="135" t="s">
        <v>505</v>
      </c>
      <c r="C1576" s="135" t="s">
        <v>506</v>
      </c>
      <c r="D1576" s="10">
        <v>1</v>
      </c>
      <c r="E1576" s="10"/>
      <c r="F1576" s="9">
        <v>0</v>
      </c>
      <c r="G1576" s="9"/>
      <c r="H1576" s="26">
        <f t="shared" si="50"/>
        <v>0</v>
      </c>
      <c r="I1576" s="11">
        <f t="shared" si="51"/>
        <v>0</v>
      </c>
    </row>
    <row r="1577" spans="1:9" x14ac:dyDescent="0.25">
      <c r="A1577" s="132">
        <v>16749049</v>
      </c>
      <c r="B1577" s="135" t="s">
        <v>2749</v>
      </c>
      <c r="C1577" s="135" t="s">
        <v>2750</v>
      </c>
      <c r="D1577" s="10">
        <v>112</v>
      </c>
      <c r="E1577" s="10"/>
      <c r="F1577" s="9">
        <v>0</v>
      </c>
      <c r="G1577" s="9"/>
      <c r="H1577" s="26">
        <f t="shared" si="50"/>
        <v>0</v>
      </c>
      <c r="I1577" s="11">
        <f t="shared" si="51"/>
        <v>0</v>
      </c>
    </row>
    <row r="1578" spans="1:9" x14ac:dyDescent="0.25">
      <c r="A1578" s="132">
        <v>16749081</v>
      </c>
      <c r="B1578" s="135" t="s">
        <v>2842</v>
      </c>
      <c r="C1578" s="135" t="s">
        <v>2843</v>
      </c>
      <c r="D1578" s="10">
        <v>1</v>
      </c>
      <c r="E1578" s="10"/>
      <c r="F1578" s="9">
        <v>0</v>
      </c>
      <c r="G1578" s="9"/>
      <c r="H1578" s="26">
        <f t="shared" si="50"/>
        <v>0</v>
      </c>
      <c r="I1578" s="11">
        <f t="shared" si="51"/>
        <v>0</v>
      </c>
    </row>
    <row r="1579" spans="1:9" x14ac:dyDescent="0.25">
      <c r="A1579" s="132">
        <v>16774078</v>
      </c>
      <c r="B1579" s="135" t="s">
        <v>2844</v>
      </c>
      <c r="C1579" s="135" t="s">
        <v>2845</v>
      </c>
      <c r="D1579" s="10">
        <v>1</v>
      </c>
      <c r="E1579" s="10"/>
      <c r="F1579" s="9">
        <v>0</v>
      </c>
      <c r="G1579" s="9"/>
      <c r="H1579" s="26">
        <f t="shared" si="50"/>
        <v>0</v>
      </c>
      <c r="I1579" s="11">
        <f t="shared" si="51"/>
        <v>0</v>
      </c>
    </row>
    <row r="1580" spans="1:9" x14ac:dyDescent="0.25">
      <c r="A1580" s="132">
        <v>16778502</v>
      </c>
      <c r="B1580" s="135" t="s">
        <v>2846</v>
      </c>
      <c r="C1580" s="135" t="s">
        <v>2776</v>
      </c>
      <c r="D1580" s="10">
        <v>60</v>
      </c>
      <c r="E1580" s="10"/>
      <c r="F1580" s="9">
        <v>0</v>
      </c>
      <c r="G1580" s="9"/>
      <c r="H1580" s="26">
        <f t="shared" si="50"/>
        <v>0</v>
      </c>
      <c r="I1580" s="11">
        <f t="shared" si="51"/>
        <v>0</v>
      </c>
    </row>
    <row r="1581" spans="1:9" x14ac:dyDescent="0.25">
      <c r="A1581" s="132">
        <v>16778510</v>
      </c>
      <c r="B1581" s="135" t="s">
        <v>2846</v>
      </c>
      <c r="C1581" s="135" t="s">
        <v>2776</v>
      </c>
      <c r="D1581" s="10">
        <v>60</v>
      </c>
      <c r="E1581" s="10"/>
      <c r="F1581" s="9">
        <v>0</v>
      </c>
      <c r="G1581" s="9"/>
      <c r="H1581" s="26">
        <f t="shared" si="50"/>
        <v>0</v>
      </c>
      <c r="I1581" s="11">
        <f t="shared" si="51"/>
        <v>0</v>
      </c>
    </row>
    <row r="1582" spans="1:9" x14ac:dyDescent="0.25">
      <c r="A1582" s="132">
        <v>16778529</v>
      </c>
      <c r="B1582" s="135" t="s">
        <v>2846</v>
      </c>
      <c r="C1582" s="135" t="s">
        <v>2776</v>
      </c>
      <c r="D1582" s="10">
        <v>60</v>
      </c>
      <c r="E1582" s="10"/>
      <c r="F1582" s="9">
        <v>0</v>
      </c>
      <c r="G1582" s="9"/>
      <c r="H1582" s="26">
        <f t="shared" si="50"/>
        <v>0</v>
      </c>
      <c r="I1582" s="11">
        <f t="shared" si="51"/>
        <v>0</v>
      </c>
    </row>
    <row r="1583" spans="1:9" x14ac:dyDescent="0.25">
      <c r="A1583" s="132">
        <v>16779312</v>
      </c>
      <c r="B1583" s="135" t="s">
        <v>2847</v>
      </c>
      <c r="C1583" s="135" t="s">
        <v>2762</v>
      </c>
      <c r="D1583" s="10">
        <v>30</v>
      </c>
      <c r="E1583" s="10"/>
      <c r="F1583" s="9">
        <v>0</v>
      </c>
      <c r="G1583" s="9"/>
      <c r="H1583" s="26">
        <f t="shared" si="50"/>
        <v>0</v>
      </c>
      <c r="I1583" s="11">
        <f t="shared" si="51"/>
        <v>0</v>
      </c>
    </row>
    <row r="1584" spans="1:9" x14ac:dyDescent="0.25">
      <c r="A1584" s="132">
        <v>16779320</v>
      </c>
      <c r="B1584" s="135" t="s">
        <v>2847</v>
      </c>
      <c r="C1584" s="135" t="s">
        <v>2762</v>
      </c>
      <c r="D1584" s="10">
        <v>30</v>
      </c>
      <c r="E1584" s="10"/>
      <c r="F1584" s="9">
        <v>0</v>
      </c>
      <c r="G1584" s="9"/>
      <c r="H1584" s="26">
        <f t="shared" si="50"/>
        <v>0</v>
      </c>
      <c r="I1584" s="11">
        <f t="shared" si="51"/>
        <v>0</v>
      </c>
    </row>
    <row r="1585" spans="1:9" x14ac:dyDescent="0.25">
      <c r="A1585" s="132">
        <v>16779339</v>
      </c>
      <c r="B1585" s="135" t="s">
        <v>2847</v>
      </c>
      <c r="C1585" s="135" t="s">
        <v>2762</v>
      </c>
      <c r="D1585" s="10">
        <v>30</v>
      </c>
      <c r="E1585" s="10"/>
      <c r="F1585" s="9">
        <v>0</v>
      </c>
      <c r="G1585" s="9"/>
      <c r="H1585" s="26">
        <f t="shared" si="50"/>
        <v>0</v>
      </c>
      <c r="I1585" s="11">
        <f t="shared" si="51"/>
        <v>0</v>
      </c>
    </row>
    <row r="1586" spans="1:9" x14ac:dyDescent="0.25">
      <c r="A1586" s="132">
        <v>16786319</v>
      </c>
      <c r="B1586" s="135" t="s">
        <v>144</v>
      </c>
      <c r="C1586" s="135" t="s">
        <v>145</v>
      </c>
      <c r="D1586" s="10">
        <v>1</v>
      </c>
      <c r="E1586" s="10"/>
      <c r="F1586" s="9">
        <v>0</v>
      </c>
      <c r="G1586" s="9"/>
      <c r="H1586" s="26">
        <f t="shared" si="50"/>
        <v>0</v>
      </c>
      <c r="I1586" s="11">
        <f t="shared" si="51"/>
        <v>0</v>
      </c>
    </row>
    <row r="1587" spans="1:9" x14ac:dyDescent="0.25">
      <c r="A1587" s="132">
        <v>16798066</v>
      </c>
      <c r="B1587" s="135" t="s">
        <v>2759</v>
      </c>
      <c r="C1587" s="135" t="s">
        <v>2760</v>
      </c>
      <c r="D1587" s="10">
        <v>1</v>
      </c>
      <c r="E1587" s="10"/>
      <c r="F1587" s="9">
        <v>0</v>
      </c>
      <c r="G1587" s="9"/>
      <c r="H1587" s="26">
        <f t="shared" si="50"/>
        <v>0</v>
      </c>
      <c r="I1587" s="11">
        <f t="shared" si="51"/>
        <v>0</v>
      </c>
    </row>
    <row r="1588" spans="1:9" x14ac:dyDescent="0.25">
      <c r="A1588" s="132">
        <v>16798708</v>
      </c>
      <c r="B1588" s="135" t="s">
        <v>2781</v>
      </c>
      <c r="C1588" s="135" t="s">
        <v>2782</v>
      </c>
      <c r="D1588" s="10">
        <v>28</v>
      </c>
      <c r="E1588" s="10"/>
      <c r="F1588" s="9">
        <v>0</v>
      </c>
      <c r="G1588" s="9"/>
      <c r="H1588" s="26">
        <f t="shared" si="50"/>
        <v>0</v>
      </c>
      <c r="I1588" s="11">
        <f t="shared" si="51"/>
        <v>0</v>
      </c>
    </row>
    <row r="1589" spans="1:9" x14ac:dyDescent="0.25">
      <c r="A1589" s="132">
        <v>16801970</v>
      </c>
      <c r="B1589" s="135" t="s">
        <v>2848</v>
      </c>
      <c r="C1589" s="135" t="s">
        <v>2780</v>
      </c>
      <c r="D1589" s="10">
        <v>30</v>
      </c>
      <c r="E1589" s="10"/>
      <c r="F1589" s="9">
        <v>0</v>
      </c>
      <c r="G1589" s="9"/>
      <c r="H1589" s="26">
        <f t="shared" si="50"/>
        <v>0</v>
      </c>
      <c r="I1589" s="11">
        <f t="shared" si="51"/>
        <v>0</v>
      </c>
    </row>
    <row r="1590" spans="1:9" x14ac:dyDescent="0.25">
      <c r="A1590" s="132">
        <v>16802055</v>
      </c>
      <c r="B1590" s="135" t="s">
        <v>2848</v>
      </c>
      <c r="C1590" s="135" t="s">
        <v>2780</v>
      </c>
      <c r="D1590" s="10">
        <v>30</v>
      </c>
      <c r="E1590" s="10"/>
      <c r="F1590" s="9">
        <v>0</v>
      </c>
      <c r="G1590" s="9"/>
      <c r="H1590" s="26">
        <f t="shared" si="50"/>
        <v>0</v>
      </c>
      <c r="I1590" s="11">
        <f t="shared" si="51"/>
        <v>0</v>
      </c>
    </row>
    <row r="1591" spans="1:9" x14ac:dyDescent="0.25">
      <c r="A1591" s="132">
        <v>16810708</v>
      </c>
      <c r="B1591" s="135" t="s">
        <v>2849</v>
      </c>
      <c r="C1591" s="135" t="s">
        <v>2850</v>
      </c>
      <c r="D1591" s="10">
        <v>1</v>
      </c>
      <c r="E1591" s="10"/>
      <c r="F1591" s="9">
        <v>0</v>
      </c>
      <c r="G1591" s="9"/>
      <c r="H1591" s="26">
        <f t="shared" si="50"/>
        <v>0</v>
      </c>
      <c r="I1591" s="11">
        <f t="shared" si="51"/>
        <v>0</v>
      </c>
    </row>
    <row r="1592" spans="1:9" x14ac:dyDescent="0.25">
      <c r="A1592" s="132">
        <v>16811763</v>
      </c>
      <c r="B1592" s="135" t="s">
        <v>2851</v>
      </c>
      <c r="C1592" s="135" t="s">
        <v>2852</v>
      </c>
      <c r="D1592" s="10">
        <v>100</v>
      </c>
      <c r="E1592" s="10"/>
      <c r="F1592" s="9">
        <v>0</v>
      </c>
      <c r="G1592" s="9"/>
      <c r="H1592" s="26">
        <f t="shared" si="50"/>
        <v>0</v>
      </c>
      <c r="I1592" s="11">
        <f t="shared" si="51"/>
        <v>0</v>
      </c>
    </row>
    <row r="1593" spans="1:9" x14ac:dyDescent="0.25">
      <c r="A1593" s="132">
        <v>16811828</v>
      </c>
      <c r="B1593" s="135" t="s">
        <v>2851</v>
      </c>
      <c r="C1593" s="135" t="s">
        <v>2852</v>
      </c>
      <c r="D1593" s="10">
        <v>56</v>
      </c>
      <c r="E1593" s="10"/>
      <c r="F1593" s="9">
        <v>0</v>
      </c>
      <c r="G1593" s="9"/>
      <c r="H1593" s="26">
        <f t="shared" si="50"/>
        <v>0</v>
      </c>
      <c r="I1593" s="11">
        <f t="shared" si="51"/>
        <v>0</v>
      </c>
    </row>
    <row r="1594" spans="1:9" x14ac:dyDescent="0.25">
      <c r="A1594" s="132">
        <v>16811933</v>
      </c>
      <c r="B1594" s="135" t="s">
        <v>2851</v>
      </c>
      <c r="C1594" s="135" t="s">
        <v>2852</v>
      </c>
      <c r="D1594" s="10">
        <v>56</v>
      </c>
      <c r="E1594" s="10"/>
      <c r="F1594" s="9">
        <v>0</v>
      </c>
      <c r="G1594" s="9"/>
      <c r="H1594" s="26">
        <f t="shared" si="50"/>
        <v>0</v>
      </c>
      <c r="I1594" s="11">
        <f t="shared" si="51"/>
        <v>0</v>
      </c>
    </row>
    <row r="1595" spans="1:9" x14ac:dyDescent="0.25">
      <c r="A1595" s="132">
        <v>16812093</v>
      </c>
      <c r="B1595" s="135" t="s">
        <v>2810</v>
      </c>
      <c r="C1595" s="135" t="s">
        <v>270</v>
      </c>
      <c r="D1595" s="10">
        <v>30</v>
      </c>
      <c r="E1595" s="10"/>
      <c r="F1595" s="9">
        <v>0</v>
      </c>
      <c r="G1595" s="9"/>
      <c r="H1595" s="26">
        <f t="shared" si="50"/>
        <v>0</v>
      </c>
      <c r="I1595" s="11">
        <f t="shared" si="51"/>
        <v>0</v>
      </c>
    </row>
    <row r="1596" spans="1:9" x14ac:dyDescent="0.25">
      <c r="A1596" s="132">
        <v>16812107</v>
      </c>
      <c r="B1596" s="135" t="s">
        <v>2810</v>
      </c>
      <c r="C1596" s="135" t="s">
        <v>270</v>
      </c>
      <c r="D1596" s="10">
        <v>30</v>
      </c>
      <c r="E1596" s="10"/>
      <c r="F1596" s="9">
        <v>0</v>
      </c>
      <c r="G1596" s="9"/>
      <c r="H1596" s="26">
        <f t="shared" si="50"/>
        <v>0</v>
      </c>
      <c r="I1596" s="11">
        <f t="shared" si="51"/>
        <v>0</v>
      </c>
    </row>
    <row r="1597" spans="1:9" x14ac:dyDescent="0.25">
      <c r="A1597" s="132">
        <v>16812115</v>
      </c>
      <c r="B1597" s="135" t="s">
        <v>2810</v>
      </c>
      <c r="C1597" s="135" t="s">
        <v>270</v>
      </c>
      <c r="D1597" s="10">
        <v>30</v>
      </c>
      <c r="E1597" s="10"/>
      <c r="F1597" s="9">
        <v>0</v>
      </c>
      <c r="G1597" s="9"/>
      <c r="H1597" s="26">
        <f t="shared" si="50"/>
        <v>0</v>
      </c>
      <c r="I1597" s="11">
        <f t="shared" si="51"/>
        <v>0</v>
      </c>
    </row>
    <row r="1598" spans="1:9" x14ac:dyDescent="0.25">
      <c r="A1598" s="132">
        <v>16812123</v>
      </c>
      <c r="B1598" s="135" t="s">
        <v>2810</v>
      </c>
      <c r="C1598" s="135" t="s">
        <v>270</v>
      </c>
      <c r="D1598" s="10">
        <v>30</v>
      </c>
      <c r="E1598" s="10"/>
      <c r="F1598" s="9">
        <v>0</v>
      </c>
      <c r="G1598" s="9"/>
      <c r="H1598" s="26">
        <f t="shared" si="50"/>
        <v>0</v>
      </c>
      <c r="I1598" s="11">
        <f t="shared" si="51"/>
        <v>0</v>
      </c>
    </row>
    <row r="1599" spans="1:9" x14ac:dyDescent="0.25">
      <c r="A1599" s="132">
        <v>16817885</v>
      </c>
      <c r="B1599" s="135" t="s">
        <v>2838</v>
      </c>
      <c r="C1599" s="135" t="s">
        <v>518</v>
      </c>
      <c r="D1599" s="10">
        <v>90</v>
      </c>
      <c r="E1599" s="10"/>
      <c r="F1599" s="9">
        <v>0</v>
      </c>
      <c r="G1599" s="9"/>
      <c r="H1599" s="26">
        <f t="shared" si="50"/>
        <v>0</v>
      </c>
      <c r="I1599" s="11">
        <f t="shared" si="51"/>
        <v>0</v>
      </c>
    </row>
    <row r="1600" spans="1:9" x14ac:dyDescent="0.25">
      <c r="A1600" s="132">
        <v>16823001</v>
      </c>
      <c r="B1600" s="135" t="s">
        <v>2853</v>
      </c>
      <c r="C1600" s="135" t="s">
        <v>2854</v>
      </c>
      <c r="D1600" s="10">
        <v>1</v>
      </c>
      <c r="E1600" s="10"/>
      <c r="F1600" s="9">
        <v>0</v>
      </c>
      <c r="G1600" s="9"/>
      <c r="H1600" s="26">
        <f t="shared" si="50"/>
        <v>0</v>
      </c>
      <c r="I1600" s="11">
        <f t="shared" si="51"/>
        <v>0</v>
      </c>
    </row>
    <row r="1601" spans="1:9" x14ac:dyDescent="0.25">
      <c r="A1601" s="132">
        <v>16832965</v>
      </c>
      <c r="B1601" s="135" t="s">
        <v>132</v>
      </c>
      <c r="C1601" s="135" t="s">
        <v>133</v>
      </c>
      <c r="D1601" s="10">
        <v>10</v>
      </c>
      <c r="E1601" s="10"/>
      <c r="F1601" s="9">
        <v>0</v>
      </c>
      <c r="G1601" s="9"/>
      <c r="H1601" s="26">
        <f t="shared" si="50"/>
        <v>0</v>
      </c>
      <c r="I1601" s="11">
        <f t="shared" si="51"/>
        <v>0</v>
      </c>
    </row>
    <row r="1602" spans="1:9" x14ac:dyDescent="0.25">
      <c r="A1602" s="132">
        <v>16835131</v>
      </c>
      <c r="B1602" s="135" t="s">
        <v>2796</v>
      </c>
      <c r="C1602" s="135" t="s">
        <v>212</v>
      </c>
      <c r="D1602" s="10">
        <v>30</v>
      </c>
      <c r="E1602" s="10"/>
      <c r="F1602" s="9">
        <v>0</v>
      </c>
      <c r="G1602" s="9"/>
      <c r="H1602" s="26">
        <f t="shared" si="50"/>
        <v>0</v>
      </c>
      <c r="I1602" s="11">
        <f t="shared" si="51"/>
        <v>0</v>
      </c>
    </row>
    <row r="1603" spans="1:9" x14ac:dyDescent="0.25">
      <c r="A1603" s="132">
        <v>16840909</v>
      </c>
      <c r="B1603" s="135" t="s">
        <v>474</v>
      </c>
      <c r="C1603" s="135" t="s">
        <v>475</v>
      </c>
      <c r="D1603" s="10">
        <v>24</v>
      </c>
      <c r="E1603" s="10"/>
      <c r="F1603" s="9">
        <v>0</v>
      </c>
      <c r="G1603" s="9"/>
      <c r="H1603" s="26">
        <f t="shared" si="50"/>
        <v>0</v>
      </c>
      <c r="I1603" s="11">
        <f t="shared" si="51"/>
        <v>0</v>
      </c>
    </row>
    <row r="1604" spans="1:9" x14ac:dyDescent="0.25">
      <c r="A1604" s="132">
        <v>16843649</v>
      </c>
      <c r="B1604" s="135" t="s">
        <v>2814</v>
      </c>
      <c r="C1604" s="135" t="s">
        <v>284</v>
      </c>
      <c r="D1604" s="10">
        <v>84</v>
      </c>
      <c r="E1604" s="10"/>
      <c r="F1604" s="9">
        <v>0</v>
      </c>
      <c r="G1604" s="9"/>
      <c r="H1604" s="26">
        <f t="shared" si="50"/>
        <v>0</v>
      </c>
      <c r="I1604" s="11">
        <f t="shared" si="51"/>
        <v>0</v>
      </c>
    </row>
    <row r="1605" spans="1:9" x14ac:dyDescent="0.25">
      <c r="A1605" s="132">
        <v>16844564</v>
      </c>
      <c r="B1605" s="135" t="s">
        <v>2855</v>
      </c>
      <c r="C1605" s="135" t="s">
        <v>2856</v>
      </c>
      <c r="D1605" s="10">
        <v>84</v>
      </c>
      <c r="E1605" s="10"/>
      <c r="F1605" s="9">
        <v>0</v>
      </c>
      <c r="G1605" s="9"/>
      <c r="H1605" s="26">
        <f t="shared" si="50"/>
        <v>0</v>
      </c>
      <c r="I1605" s="11">
        <f t="shared" si="51"/>
        <v>0</v>
      </c>
    </row>
    <row r="1606" spans="1:9" x14ac:dyDescent="0.25">
      <c r="A1606" s="132">
        <v>16847148</v>
      </c>
      <c r="B1606" s="135" t="s">
        <v>78</v>
      </c>
      <c r="C1606" s="135" t="s">
        <v>79</v>
      </c>
      <c r="D1606" s="10">
        <v>4</v>
      </c>
      <c r="E1606" s="10"/>
      <c r="F1606" s="9">
        <v>0</v>
      </c>
      <c r="G1606" s="9"/>
      <c r="H1606" s="26">
        <f t="shared" si="50"/>
        <v>0</v>
      </c>
      <c r="I1606" s="11">
        <f t="shared" si="51"/>
        <v>0</v>
      </c>
    </row>
    <row r="1607" spans="1:9" x14ac:dyDescent="0.25">
      <c r="A1607" s="132">
        <v>16847156</v>
      </c>
      <c r="B1607" s="135" t="s">
        <v>78</v>
      </c>
      <c r="C1607" s="135" t="s">
        <v>79</v>
      </c>
      <c r="D1607" s="10">
        <v>4</v>
      </c>
      <c r="E1607" s="10"/>
      <c r="F1607" s="9">
        <v>0</v>
      </c>
      <c r="G1607" s="9"/>
      <c r="H1607" s="26">
        <f t="shared" si="50"/>
        <v>0</v>
      </c>
      <c r="I1607" s="11">
        <f t="shared" si="51"/>
        <v>0</v>
      </c>
    </row>
    <row r="1608" spans="1:9" x14ac:dyDescent="0.25">
      <c r="A1608" s="132">
        <v>16849124</v>
      </c>
      <c r="B1608" s="135" t="s">
        <v>196</v>
      </c>
      <c r="C1608" s="135" t="s">
        <v>197</v>
      </c>
      <c r="D1608" s="10">
        <v>60</v>
      </c>
      <c r="E1608" s="10"/>
      <c r="F1608" s="9">
        <v>0</v>
      </c>
      <c r="G1608" s="9"/>
      <c r="H1608" s="26">
        <f t="shared" si="50"/>
        <v>0</v>
      </c>
      <c r="I1608" s="11">
        <f t="shared" si="51"/>
        <v>0</v>
      </c>
    </row>
    <row r="1609" spans="1:9" x14ac:dyDescent="0.25">
      <c r="A1609" s="132">
        <v>16849515</v>
      </c>
      <c r="B1609" s="135" t="s">
        <v>202</v>
      </c>
      <c r="C1609" s="135" t="s">
        <v>203</v>
      </c>
      <c r="D1609" s="10">
        <v>1</v>
      </c>
      <c r="E1609" s="10"/>
      <c r="F1609" s="9">
        <v>0</v>
      </c>
      <c r="G1609" s="9"/>
      <c r="H1609" s="26">
        <f t="shared" si="50"/>
        <v>0</v>
      </c>
      <c r="I1609" s="11">
        <f t="shared" si="51"/>
        <v>0</v>
      </c>
    </row>
    <row r="1610" spans="1:9" x14ac:dyDescent="0.25">
      <c r="A1610" s="132">
        <v>16851013</v>
      </c>
      <c r="B1610" s="135" t="s">
        <v>2788</v>
      </c>
      <c r="C1610" s="135" t="s">
        <v>155</v>
      </c>
      <c r="D1610" s="10">
        <v>30</v>
      </c>
      <c r="E1610" s="10"/>
      <c r="F1610" s="9">
        <v>0</v>
      </c>
      <c r="G1610" s="9"/>
      <c r="H1610" s="26">
        <f t="shared" si="50"/>
        <v>0</v>
      </c>
      <c r="I1610" s="11">
        <f t="shared" si="51"/>
        <v>0</v>
      </c>
    </row>
    <row r="1611" spans="1:9" x14ac:dyDescent="0.25">
      <c r="A1611" s="132">
        <v>16851021</v>
      </c>
      <c r="B1611" s="135" t="s">
        <v>2788</v>
      </c>
      <c r="C1611" s="135" t="s">
        <v>155</v>
      </c>
      <c r="D1611" s="10">
        <v>30</v>
      </c>
      <c r="E1611" s="10"/>
      <c r="F1611" s="9">
        <v>0</v>
      </c>
      <c r="G1611" s="9"/>
      <c r="H1611" s="26">
        <f t="shared" si="50"/>
        <v>0</v>
      </c>
      <c r="I1611" s="11">
        <f t="shared" si="51"/>
        <v>0</v>
      </c>
    </row>
    <row r="1612" spans="1:9" x14ac:dyDescent="0.25">
      <c r="A1612" s="132">
        <v>16851048</v>
      </c>
      <c r="B1612" s="135" t="s">
        <v>2788</v>
      </c>
      <c r="C1612" s="135" t="s">
        <v>155</v>
      </c>
      <c r="D1612" s="10">
        <v>30</v>
      </c>
      <c r="E1612" s="10"/>
      <c r="F1612" s="9">
        <v>0</v>
      </c>
      <c r="G1612" s="9"/>
      <c r="H1612" s="26">
        <f t="shared" si="50"/>
        <v>0</v>
      </c>
      <c r="I1612" s="11">
        <f t="shared" si="51"/>
        <v>0</v>
      </c>
    </row>
    <row r="1613" spans="1:9" x14ac:dyDescent="0.25">
      <c r="A1613" s="132">
        <v>16852125</v>
      </c>
      <c r="B1613" s="135" t="s">
        <v>100</v>
      </c>
      <c r="C1613" s="135" t="s">
        <v>101</v>
      </c>
      <c r="D1613" s="10">
        <v>28</v>
      </c>
      <c r="E1613" s="10"/>
      <c r="F1613" s="9">
        <v>0</v>
      </c>
      <c r="G1613" s="9"/>
      <c r="H1613" s="26">
        <f t="shared" si="50"/>
        <v>0</v>
      </c>
      <c r="I1613" s="11">
        <f t="shared" si="51"/>
        <v>0</v>
      </c>
    </row>
    <row r="1614" spans="1:9" x14ac:dyDescent="0.25">
      <c r="A1614" s="132">
        <v>16852672</v>
      </c>
      <c r="B1614" s="135" t="s">
        <v>150</v>
      </c>
      <c r="C1614" s="135" t="s">
        <v>151</v>
      </c>
      <c r="D1614" s="10">
        <v>1</v>
      </c>
      <c r="E1614" s="10"/>
      <c r="F1614" s="9">
        <v>0</v>
      </c>
      <c r="G1614" s="9"/>
      <c r="H1614" s="26">
        <f t="shared" si="50"/>
        <v>0</v>
      </c>
      <c r="I1614" s="11">
        <f t="shared" si="51"/>
        <v>0</v>
      </c>
    </row>
    <row r="1615" spans="1:9" x14ac:dyDescent="0.25">
      <c r="A1615" s="132">
        <v>16852702</v>
      </c>
      <c r="B1615" s="135" t="s">
        <v>150</v>
      </c>
      <c r="C1615" s="135" t="s">
        <v>151</v>
      </c>
      <c r="D1615" s="10">
        <v>1</v>
      </c>
      <c r="E1615" s="10"/>
      <c r="F1615" s="9">
        <v>0</v>
      </c>
      <c r="G1615" s="9"/>
      <c r="H1615" s="26">
        <f t="shared" ref="H1615:H1678" si="52">E1615/D1615</f>
        <v>0</v>
      </c>
      <c r="I1615" s="11">
        <f t="shared" ref="I1615:I1678" si="53">IFERROR(G1615/H1615,0)</f>
        <v>0</v>
      </c>
    </row>
    <row r="1616" spans="1:9" x14ac:dyDescent="0.25">
      <c r="A1616" s="132">
        <v>16856694</v>
      </c>
      <c r="B1616" s="135" t="s">
        <v>2803</v>
      </c>
      <c r="C1616" s="135" t="s">
        <v>250</v>
      </c>
      <c r="D1616" s="10">
        <v>112</v>
      </c>
      <c r="E1616" s="10"/>
      <c r="F1616" s="9">
        <v>0</v>
      </c>
      <c r="G1616" s="9"/>
      <c r="H1616" s="26">
        <f t="shared" si="52"/>
        <v>0</v>
      </c>
      <c r="I1616" s="11">
        <f t="shared" si="53"/>
        <v>0</v>
      </c>
    </row>
    <row r="1617" spans="1:9" x14ac:dyDescent="0.25">
      <c r="A1617" s="132">
        <v>16857488</v>
      </c>
      <c r="B1617" s="135" t="s">
        <v>196</v>
      </c>
      <c r="C1617" s="135" t="s">
        <v>197</v>
      </c>
      <c r="D1617" s="10">
        <v>30</v>
      </c>
      <c r="E1617" s="10"/>
      <c r="F1617" s="9">
        <v>0</v>
      </c>
      <c r="G1617" s="9"/>
      <c r="H1617" s="26">
        <f t="shared" si="52"/>
        <v>0</v>
      </c>
      <c r="I1617" s="11">
        <f t="shared" si="53"/>
        <v>0</v>
      </c>
    </row>
    <row r="1618" spans="1:9" x14ac:dyDescent="0.25">
      <c r="A1618" s="132">
        <v>16860977</v>
      </c>
      <c r="B1618" s="135" t="s">
        <v>2755</v>
      </c>
      <c r="C1618" s="135" t="s">
        <v>2756</v>
      </c>
      <c r="D1618" s="10">
        <v>1</v>
      </c>
      <c r="E1618" s="10"/>
      <c r="F1618" s="9">
        <v>0</v>
      </c>
      <c r="G1618" s="9"/>
      <c r="H1618" s="26">
        <f t="shared" si="52"/>
        <v>0</v>
      </c>
      <c r="I1618" s="11">
        <f t="shared" si="53"/>
        <v>0</v>
      </c>
    </row>
    <row r="1619" spans="1:9" x14ac:dyDescent="0.25">
      <c r="A1619" s="132">
        <v>16861248</v>
      </c>
      <c r="B1619" s="135" t="s">
        <v>2825</v>
      </c>
      <c r="C1619" s="135" t="s">
        <v>340</v>
      </c>
      <c r="D1619" s="10">
        <v>63</v>
      </c>
      <c r="E1619" s="10"/>
      <c r="F1619" s="9">
        <v>0</v>
      </c>
      <c r="G1619" s="9"/>
      <c r="H1619" s="26">
        <f t="shared" si="52"/>
        <v>0</v>
      </c>
      <c r="I1619" s="11">
        <f t="shared" si="53"/>
        <v>0</v>
      </c>
    </row>
    <row r="1620" spans="1:9" x14ac:dyDescent="0.25">
      <c r="A1620" s="132">
        <v>16861728</v>
      </c>
      <c r="B1620" s="135" t="s">
        <v>2857</v>
      </c>
      <c r="C1620" s="135" t="s">
        <v>2748</v>
      </c>
      <c r="D1620" s="10">
        <v>56</v>
      </c>
      <c r="E1620" s="10"/>
      <c r="F1620" s="9">
        <v>0</v>
      </c>
      <c r="G1620" s="9"/>
      <c r="H1620" s="26">
        <f t="shared" si="52"/>
        <v>0</v>
      </c>
      <c r="I1620" s="11">
        <f t="shared" si="53"/>
        <v>0</v>
      </c>
    </row>
    <row r="1621" spans="1:9" x14ac:dyDescent="0.25">
      <c r="A1621" s="132">
        <v>16861736</v>
      </c>
      <c r="B1621" s="135" t="s">
        <v>2857</v>
      </c>
      <c r="C1621" s="135" t="s">
        <v>2748</v>
      </c>
      <c r="D1621" s="10">
        <v>28</v>
      </c>
      <c r="E1621" s="10"/>
      <c r="F1621" s="9">
        <v>0</v>
      </c>
      <c r="G1621" s="9"/>
      <c r="H1621" s="26">
        <f t="shared" si="52"/>
        <v>0</v>
      </c>
      <c r="I1621" s="11">
        <f t="shared" si="53"/>
        <v>0</v>
      </c>
    </row>
    <row r="1622" spans="1:9" x14ac:dyDescent="0.25">
      <c r="A1622" s="132">
        <v>16861744</v>
      </c>
      <c r="B1622" s="135" t="s">
        <v>2857</v>
      </c>
      <c r="C1622" s="135" t="s">
        <v>2748</v>
      </c>
      <c r="D1622" s="10">
        <v>56</v>
      </c>
      <c r="E1622" s="10"/>
      <c r="F1622" s="9">
        <v>0</v>
      </c>
      <c r="G1622" s="9"/>
      <c r="H1622" s="26">
        <f t="shared" si="52"/>
        <v>0</v>
      </c>
      <c r="I1622" s="11">
        <f t="shared" si="53"/>
        <v>0</v>
      </c>
    </row>
    <row r="1623" spans="1:9" x14ac:dyDescent="0.25">
      <c r="A1623" s="132">
        <v>16861752</v>
      </c>
      <c r="B1623" s="135" t="s">
        <v>2857</v>
      </c>
      <c r="C1623" s="135" t="s">
        <v>2748</v>
      </c>
      <c r="D1623" s="10">
        <v>28</v>
      </c>
      <c r="E1623" s="10"/>
      <c r="F1623" s="9">
        <v>0</v>
      </c>
      <c r="G1623" s="9"/>
      <c r="H1623" s="26">
        <f t="shared" si="52"/>
        <v>0</v>
      </c>
      <c r="I1623" s="11">
        <f t="shared" si="53"/>
        <v>0</v>
      </c>
    </row>
    <row r="1624" spans="1:9" x14ac:dyDescent="0.25">
      <c r="A1624" s="132">
        <v>16861930</v>
      </c>
      <c r="B1624" s="135" t="s">
        <v>265</v>
      </c>
      <c r="C1624" s="135" t="s">
        <v>266</v>
      </c>
      <c r="D1624" s="10">
        <v>1</v>
      </c>
      <c r="E1624" s="10"/>
      <c r="F1624" s="9">
        <v>0</v>
      </c>
      <c r="G1624" s="9"/>
      <c r="H1624" s="26">
        <f t="shared" si="52"/>
        <v>0</v>
      </c>
      <c r="I1624" s="11">
        <f t="shared" si="53"/>
        <v>0</v>
      </c>
    </row>
    <row r="1625" spans="1:9" x14ac:dyDescent="0.25">
      <c r="A1625" s="132">
        <v>16861949</v>
      </c>
      <c r="B1625" s="135" t="s">
        <v>265</v>
      </c>
      <c r="C1625" s="135" t="s">
        <v>266</v>
      </c>
      <c r="D1625" s="10">
        <v>1</v>
      </c>
      <c r="E1625" s="10"/>
      <c r="F1625" s="9">
        <v>0</v>
      </c>
      <c r="G1625" s="9"/>
      <c r="H1625" s="26">
        <f t="shared" si="52"/>
        <v>0</v>
      </c>
      <c r="I1625" s="11">
        <f t="shared" si="53"/>
        <v>0</v>
      </c>
    </row>
    <row r="1626" spans="1:9" x14ac:dyDescent="0.25">
      <c r="A1626" s="132">
        <v>16862074</v>
      </c>
      <c r="B1626" s="135" t="s">
        <v>2823</v>
      </c>
      <c r="C1626" s="135" t="s">
        <v>326</v>
      </c>
      <c r="D1626" s="10">
        <v>224</v>
      </c>
      <c r="E1626" s="10"/>
      <c r="F1626" s="9">
        <v>0</v>
      </c>
      <c r="G1626" s="9"/>
      <c r="H1626" s="26">
        <f t="shared" si="52"/>
        <v>0</v>
      </c>
      <c r="I1626" s="11">
        <f t="shared" si="53"/>
        <v>0</v>
      </c>
    </row>
    <row r="1627" spans="1:9" x14ac:dyDescent="0.25">
      <c r="A1627" s="132">
        <v>16862082</v>
      </c>
      <c r="B1627" s="135" t="s">
        <v>331</v>
      </c>
      <c r="C1627" s="135" t="s">
        <v>332</v>
      </c>
      <c r="D1627" s="10">
        <v>1</v>
      </c>
      <c r="E1627" s="10"/>
      <c r="F1627" s="9">
        <v>0</v>
      </c>
      <c r="G1627" s="9"/>
      <c r="H1627" s="26">
        <f t="shared" si="52"/>
        <v>0</v>
      </c>
      <c r="I1627" s="11">
        <f t="shared" si="53"/>
        <v>0</v>
      </c>
    </row>
    <row r="1628" spans="1:9" x14ac:dyDescent="0.25">
      <c r="A1628" s="132">
        <v>16862104</v>
      </c>
      <c r="B1628" s="135" t="s">
        <v>265</v>
      </c>
      <c r="C1628" s="135" t="s">
        <v>266</v>
      </c>
      <c r="D1628" s="10">
        <v>1</v>
      </c>
      <c r="E1628" s="10"/>
      <c r="F1628" s="9">
        <v>0</v>
      </c>
      <c r="G1628" s="9"/>
      <c r="H1628" s="26">
        <f t="shared" si="52"/>
        <v>0</v>
      </c>
      <c r="I1628" s="11">
        <f t="shared" si="53"/>
        <v>0</v>
      </c>
    </row>
    <row r="1629" spans="1:9" x14ac:dyDescent="0.25">
      <c r="A1629" s="132">
        <v>16862112</v>
      </c>
      <c r="B1629" s="135" t="s">
        <v>265</v>
      </c>
      <c r="C1629" s="135" t="s">
        <v>266</v>
      </c>
      <c r="D1629" s="10">
        <v>1</v>
      </c>
      <c r="E1629" s="10"/>
      <c r="F1629" s="9">
        <v>0</v>
      </c>
      <c r="G1629" s="9"/>
      <c r="H1629" s="26">
        <f t="shared" si="52"/>
        <v>0</v>
      </c>
      <c r="I1629" s="11">
        <f t="shared" si="53"/>
        <v>0</v>
      </c>
    </row>
    <row r="1630" spans="1:9" x14ac:dyDescent="0.25">
      <c r="A1630" s="132">
        <v>16862228</v>
      </c>
      <c r="B1630" s="135" t="s">
        <v>2823</v>
      </c>
      <c r="C1630" s="135" t="s">
        <v>326</v>
      </c>
      <c r="D1630" s="10">
        <v>224</v>
      </c>
      <c r="E1630" s="10"/>
      <c r="F1630" s="9">
        <v>0</v>
      </c>
      <c r="G1630" s="9"/>
      <c r="H1630" s="26">
        <f t="shared" si="52"/>
        <v>0</v>
      </c>
      <c r="I1630" s="11">
        <f t="shared" si="53"/>
        <v>0</v>
      </c>
    </row>
    <row r="1631" spans="1:9" x14ac:dyDescent="0.25">
      <c r="A1631" s="132">
        <v>16864557</v>
      </c>
      <c r="B1631" s="135" t="s">
        <v>140</v>
      </c>
      <c r="C1631" s="135" t="s">
        <v>141</v>
      </c>
      <c r="D1631" s="10">
        <v>60</v>
      </c>
      <c r="E1631" s="10"/>
      <c r="F1631" s="9">
        <v>0</v>
      </c>
      <c r="G1631" s="9"/>
      <c r="H1631" s="26">
        <f t="shared" si="52"/>
        <v>0</v>
      </c>
      <c r="I1631" s="11">
        <f t="shared" si="53"/>
        <v>0</v>
      </c>
    </row>
    <row r="1632" spans="1:9" x14ac:dyDescent="0.25">
      <c r="A1632" s="132">
        <v>16865014</v>
      </c>
      <c r="B1632" s="135" t="s">
        <v>219</v>
      </c>
      <c r="C1632" s="135" t="s">
        <v>220</v>
      </c>
      <c r="D1632" s="10">
        <v>1</v>
      </c>
      <c r="E1632" s="10"/>
      <c r="F1632" s="9">
        <v>0</v>
      </c>
      <c r="G1632" s="9"/>
      <c r="H1632" s="26">
        <f t="shared" si="52"/>
        <v>0</v>
      </c>
      <c r="I1632" s="11">
        <f t="shared" si="53"/>
        <v>0</v>
      </c>
    </row>
    <row r="1633" spans="1:9" x14ac:dyDescent="0.25">
      <c r="A1633" s="132">
        <v>16867734</v>
      </c>
      <c r="B1633" s="135" t="s">
        <v>2822</v>
      </c>
      <c r="C1633" s="135" t="s">
        <v>324</v>
      </c>
      <c r="D1633" s="10">
        <v>21</v>
      </c>
      <c r="E1633" s="10"/>
      <c r="F1633" s="9">
        <v>0</v>
      </c>
      <c r="G1633" s="9"/>
      <c r="H1633" s="26">
        <f t="shared" si="52"/>
        <v>0</v>
      </c>
      <c r="I1633" s="11">
        <f t="shared" si="53"/>
        <v>0</v>
      </c>
    </row>
    <row r="1634" spans="1:9" x14ac:dyDescent="0.25">
      <c r="A1634" s="132">
        <v>16867769</v>
      </c>
      <c r="B1634" s="135" t="s">
        <v>261</v>
      </c>
      <c r="C1634" s="135" t="s">
        <v>262</v>
      </c>
      <c r="D1634" s="10">
        <v>14</v>
      </c>
      <c r="E1634" s="10"/>
      <c r="F1634" s="9">
        <v>0</v>
      </c>
      <c r="G1634" s="9"/>
      <c r="H1634" s="26">
        <f t="shared" si="52"/>
        <v>0</v>
      </c>
      <c r="I1634" s="11">
        <f t="shared" si="53"/>
        <v>0</v>
      </c>
    </row>
    <row r="1635" spans="1:9" x14ac:dyDescent="0.25">
      <c r="A1635" s="132">
        <v>16869249</v>
      </c>
      <c r="B1635" s="135" t="s">
        <v>196</v>
      </c>
      <c r="C1635" s="135" t="s">
        <v>197</v>
      </c>
      <c r="D1635" s="10">
        <v>100</v>
      </c>
      <c r="E1635" s="10"/>
      <c r="F1635" s="9">
        <v>0</v>
      </c>
      <c r="G1635" s="9"/>
      <c r="H1635" s="26">
        <f t="shared" si="52"/>
        <v>0</v>
      </c>
      <c r="I1635" s="11">
        <f t="shared" si="53"/>
        <v>0</v>
      </c>
    </row>
    <row r="1636" spans="1:9" x14ac:dyDescent="0.25">
      <c r="A1636" s="132">
        <v>16870972</v>
      </c>
      <c r="B1636" s="135" t="s">
        <v>297</v>
      </c>
      <c r="C1636" s="135" t="s">
        <v>298</v>
      </c>
      <c r="D1636" s="10">
        <v>1</v>
      </c>
      <c r="E1636" s="10"/>
      <c r="F1636" s="9">
        <v>0</v>
      </c>
      <c r="G1636" s="9"/>
      <c r="H1636" s="26">
        <f t="shared" si="52"/>
        <v>0</v>
      </c>
      <c r="I1636" s="11">
        <f t="shared" si="53"/>
        <v>0</v>
      </c>
    </row>
    <row r="1637" spans="1:9" x14ac:dyDescent="0.25">
      <c r="A1637" s="132">
        <v>16877853</v>
      </c>
      <c r="B1637" s="135" t="s">
        <v>441</v>
      </c>
      <c r="C1637" s="135" t="s">
        <v>442</v>
      </c>
      <c r="D1637" s="10">
        <v>1</v>
      </c>
      <c r="E1637" s="10"/>
      <c r="F1637" s="9">
        <v>0</v>
      </c>
      <c r="G1637" s="9"/>
      <c r="H1637" s="26">
        <f t="shared" si="52"/>
        <v>0</v>
      </c>
      <c r="I1637" s="11">
        <f t="shared" si="53"/>
        <v>0</v>
      </c>
    </row>
    <row r="1638" spans="1:9" x14ac:dyDescent="0.25">
      <c r="A1638" s="132">
        <v>16877861</v>
      </c>
      <c r="B1638" s="135" t="s">
        <v>441</v>
      </c>
      <c r="C1638" s="135" t="s">
        <v>442</v>
      </c>
      <c r="D1638" s="10">
        <v>1</v>
      </c>
      <c r="E1638" s="10"/>
      <c r="F1638" s="9">
        <v>0</v>
      </c>
      <c r="G1638" s="9"/>
      <c r="H1638" s="26">
        <f t="shared" si="52"/>
        <v>0</v>
      </c>
      <c r="I1638" s="11">
        <f t="shared" si="53"/>
        <v>0</v>
      </c>
    </row>
    <row r="1639" spans="1:9" x14ac:dyDescent="0.25">
      <c r="A1639" s="132">
        <v>16878159</v>
      </c>
      <c r="B1639" s="135" t="s">
        <v>509</v>
      </c>
      <c r="C1639" s="135" t="s">
        <v>510</v>
      </c>
      <c r="D1639" s="10">
        <v>1</v>
      </c>
      <c r="E1639" s="10"/>
      <c r="F1639" s="9">
        <v>0</v>
      </c>
      <c r="G1639" s="9"/>
      <c r="H1639" s="26">
        <f t="shared" si="52"/>
        <v>0</v>
      </c>
      <c r="I1639" s="11">
        <f t="shared" si="53"/>
        <v>0</v>
      </c>
    </row>
    <row r="1640" spans="1:9" x14ac:dyDescent="0.25">
      <c r="A1640" s="132">
        <v>16878248</v>
      </c>
      <c r="B1640" s="135" t="s">
        <v>509</v>
      </c>
      <c r="C1640" s="135" t="s">
        <v>510</v>
      </c>
      <c r="D1640" s="10">
        <v>1</v>
      </c>
      <c r="E1640" s="10"/>
      <c r="F1640" s="9">
        <v>0</v>
      </c>
      <c r="G1640" s="9"/>
      <c r="H1640" s="26">
        <f t="shared" si="52"/>
        <v>0</v>
      </c>
      <c r="I1640" s="11">
        <f t="shared" si="53"/>
        <v>0</v>
      </c>
    </row>
    <row r="1641" spans="1:9" x14ac:dyDescent="0.25">
      <c r="A1641" s="132">
        <v>16879155</v>
      </c>
      <c r="B1641" s="135" t="s">
        <v>2810</v>
      </c>
      <c r="C1641" s="135" t="s">
        <v>270</v>
      </c>
      <c r="D1641" s="10">
        <v>28</v>
      </c>
      <c r="E1641" s="10"/>
      <c r="F1641" s="9">
        <v>0</v>
      </c>
      <c r="G1641" s="9"/>
      <c r="H1641" s="26">
        <f t="shared" si="52"/>
        <v>0</v>
      </c>
      <c r="I1641" s="11">
        <f t="shared" si="53"/>
        <v>0</v>
      </c>
    </row>
    <row r="1642" spans="1:9" x14ac:dyDescent="0.25">
      <c r="A1642" s="132">
        <v>16879198</v>
      </c>
      <c r="B1642" s="135" t="s">
        <v>2810</v>
      </c>
      <c r="C1642" s="135" t="s">
        <v>270</v>
      </c>
      <c r="D1642" s="10">
        <v>28</v>
      </c>
      <c r="E1642" s="10"/>
      <c r="F1642" s="9">
        <v>0</v>
      </c>
      <c r="G1642" s="9"/>
      <c r="H1642" s="26">
        <f t="shared" si="52"/>
        <v>0</v>
      </c>
      <c r="I1642" s="11">
        <f t="shared" si="53"/>
        <v>0</v>
      </c>
    </row>
    <row r="1643" spans="1:9" x14ac:dyDescent="0.25">
      <c r="A1643" s="132">
        <v>16879244</v>
      </c>
      <c r="B1643" s="135" t="s">
        <v>2810</v>
      </c>
      <c r="C1643" s="135" t="s">
        <v>270</v>
      </c>
      <c r="D1643" s="10">
        <v>28</v>
      </c>
      <c r="E1643" s="10"/>
      <c r="F1643" s="9">
        <v>0</v>
      </c>
      <c r="G1643" s="9"/>
      <c r="H1643" s="26">
        <f t="shared" si="52"/>
        <v>0</v>
      </c>
      <c r="I1643" s="11">
        <f t="shared" si="53"/>
        <v>0</v>
      </c>
    </row>
    <row r="1644" spans="1:9" x14ac:dyDescent="0.25">
      <c r="A1644" s="132">
        <v>16879252</v>
      </c>
      <c r="B1644" s="135" t="s">
        <v>2810</v>
      </c>
      <c r="C1644" s="135" t="s">
        <v>270</v>
      </c>
      <c r="D1644" s="10">
        <v>28</v>
      </c>
      <c r="E1644" s="10"/>
      <c r="F1644" s="9">
        <v>0</v>
      </c>
      <c r="G1644" s="9"/>
      <c r="H1644" s="26">
        <f t="shared" si="52"/>
        <v>0</v>
      </c>
      <c r="I1644" s="11">
        <f t="shared" si="53"/>
        <v>0</v>
      </c>
    </row>
    <row r="1645" spans="1:9" x14ac:dyDescent="0.25">
      <c r="A1645" s="132">
        <v>16880412</v>
      </c>
      <c r="B1645" s="135" t="s">
        <v>146</v>
      </c>
      <c r="C1645" s="135" t="s">
        <v>147</v>
      </c>
      <c r="D1645" s="10">
        <v>1</v>
      </c>
      <c r="E1645" s="10"/>
      <c r="F1645" s="9">
        <v>0</v>
      </c>
      <c r="G1645" s="9"/>
      <c r="H1645" s="26">
        <f t="shared" si="52"/>
        <v>0</v>
      </c>
      <c r="I1645" s="11">
        <f t="shared" si="53"/>
        <v>0</v>
      </c>
    </row>
    <row r="1646" spans="1:9" x14ac:dyDescent="0.25">
      <c r="A1646" s="132">
        <v>16880579</v>
      </c>
      <c r="B1646" s="135" t="s">
        <v>146</v>
      </c>
      <c r="C1646" s="135" t="s">
        <v>147</v>
      </c>
      <c r="D1646" s="10">
        <v>1</v>
      </c>
      <c r="E1646" s="10"/>
      <c r="F1646" s="9">
        <v>0</v>
      </c>
      <c r="G1646" s="9"/>
      <c r="H1646" s="26">
        <f t="shared" si="52"/>
        <v>0</v>
      </c>
      <c r="I1646" s="11">
        <f t="shared" si="53"/>
        <v>0</v>
      </c>
    </row>
    <row r="1647" spans="1:9" x14ac:dyDescent="0.25">
      <c r="A1647" s="132">
        <v>16880587</v>
      </c>
      <c r="B1647" s="135" t="s">
        <v>146</v>
      </c>
      <c r="C1647" s="135" t="s">
        <v>147</v>
      </c>
      <c r="D1647" s="10">
        <v>1</v>
      </c>
      <c r="E1647" s="10"/>
      <c r="F1647" s="9">
        <v>0</v>
      </c>
      <c r="G1647" s="9"/>
      <c r="H1647" s="26">
        <f t="shared" si="52"/>
        <v>0</v>
      </c>
      <c r="I1647" s="11">
        <f t="shared" si="53"/>
        <v>0</v>
      </c>
    </row>
    <row r="1648" spans="1:9" x14ac:dyDescent="0.25">
      <c r="A1648" s="132">
        <v>16881311</v>
      </c>
      <c r="B1648" s="135" t="s">
        <v>509</v>
      </c>
      <c r="C1648" s="135" t="s">
        <v>510</v>
      </c>
      <c r="D1648" s="10">
        <v>1</v>
      </c>
      <c r="E1648" s="10"/>
      <c r="F1648" s="9">
        <v>0</v>
      </c>
      <c r="G1648" s="9"/>
      <c r="H1648" s="26">
        <f t="shared" si="52"/>
        <v>0</v>
      </c>
      <c r="I1648" s="11">
        <f t="shared" si="53"/>
        <v>0</v>
      </c>
    </row>
    <row r="1649" spans="1:9" x14ac:dyDescent="0.25">
      <c r="A1649" s="132">
        <v>16881400</v>
      </c>
      <c r="B1649" s="135" t="s">
        <v>2822</v>
      </c>
      <c r="C1649" s="135" t="s">
        <v>324</v>
      </c>
      <c r="D1649" s="10">
        <v>21</v>
      </c>
      <c r="E1649" s="10"/>
      <c r="F1649" s="9">
        <v>0</v>
      </c>
      <c r="G1649" s="9"/>
      <c r="H1649" s="26">
        <f t="shared" si="52"/>
        <v>0</v>
      </c>
      <c r="I1649" s="11">
        <f t="shared" si="53"/>
        <v>0</v>
      </c>
    </row>
    <row r="1650" spans="1:9" x14ac:dyDescent="0.25">
      <c r="A1650" s="132">
        <v>16881419</v>
      </c>
      <c r="B1650" s="135" t="s">
        <v>244</v>
      </c>
      <c r="C1650" s="135" t="s">
        <v>2723</v>
      </c>
      <c r="D1650" s="10">
        <v>1</v>
      </c>
      <c r="E1650" s="10"/>
      <c r="F1650" s="9">
        <v>0</v>
      </c>
      <c r="G1650" s="9"/>
      <c r="H1650" s="26">
        <f t="shared" si="52"/>
        <v>0</v>
      </c>
      <c r="I1650" s="11">
        <f t="shared" si="53"/>
        <v>0</v>
      </c>
    </row>
    <row r="1651" spans="1:9" x14ac:dyDescent="0.25">
      <c r="A1651" s="132">
        <v>16881575</v>
      </c>
      <c r="B1651" s="135" t="s">
        <v>2788</v>
      </c>
      <c r="C1651" s="135" t="s">
        <v>155</v>
      </c>
      <c r="D1651" s="10">
        <v>30</v>
      </c>
      <c r="E1651" s="10"/>
      <c r="F1651" s="9">
        <v>0</v>
      </c>
      <c r="G1651" s="9"/>
      <c r="H1651" s="26">
        <f t="shared" si="52"/>
        <v>0</v>
      </c>
      <c r="I1651" s="11">
        <f t="shared" si="53"/>
        <v>0</v>
      </c>
    </row>
    <row r="1652" spans="1:9" x14ac:dyDescent="0.25">
      <c r="A1652" s="132">
        <v>16881583</v>
      </c>
      <c r="B1652" s="135" t="s">
        <v>2788</v>
      </c>
      <c r="C1652" s="135" t="s">
        <v>155</v>
      </c>
      <c r="D1652" s="10">
        <v>30</v>
      </c>
      <c r="E1652" s="10"/>
      <c r="F1652" s="9">
        <v>0</v>
      </c>
      <c r="G1652" s="9"/>
      <c r="H1652" s="26">
        <f t="shared" si="52"/>
        <v>0</v>
      </c>
      <c r="I1652" s="11">
        <f t="shared" si="53"/>
        <v>0</v>
      </c>
    </row>
    <row r="1653" spans="1:9" x14ac:dyDescent="0.25">
      <c r="A1653" s="132">
        <v>16881605</v>
      </c>
      <c r="B1653" s="135" t="s">
        <v>2788</v>
      </c>
      <c r="C1653" s="135" t="s">
        <v>155</v>
      </c>
      <c r="D1653" s="10">
        <v>30</v>
      </c>
      <c r="E1653" s="10"/>
      <c r="F1653" s="9">
        <v>0</v>
      </c>
      <c r="G1653" s="9"/>
      <c r="H1653" s="26">
        <f t="shared" si="52"/>
        <v>0</v>
      </c>
      <c r="I1653" s="11">
        <f t="shared" si="53"/>
        <v>0</v>
      </c>
    </row>
    <row r="1654" spans="1:9" x14ac:dyDescent="0.25">
      <c r="A1654" s="132">
        <v>16883020</v>
      </c>
      <c r="B1654" s="135" t="s">
        <v>108</v>
      </c>
      <c r="C1654" s="135" t="s">
        <v>109</v>
      </c>
      <c r="D1654" s="10">
        <v>2</v>
      </c>
      <c r="E1654" s="10"/>
      <c r="F1654" s="9">
        <v>0</v>
      </c>
      <c r="G1654" s="9"/>
      <c r="H1654" s="26">
        <f t="shared" si="52"/>
        <v>0</v>
      </c>
      <c r="I1654" s="11">
        <f t="shared" si="53"/>
        <v>0</v>
      </c>
    </row>
    <row r="1655" spans="1:9" x14ac:dyDescent="0.25">
      <c r="A1655" s="132">
        <v>16883039</v>
      </c>
      <c r="B1655" s="135" t="s">
        <v>108</v>
      </c>
      <c r="C1655" s="135" t="s">
        <v>109</v>
      </c>
      <c r="D1655" s="10">
        <v>2</v>
      </c>
      <c r="E1655" s="10"/>
      <c r="F1655" s="9">
        <v>0</v>
      </c>
      <c r="G1655" s="9"/>
      <c r="H1655" s="26">
        <f t="shared" si="52"/>
        <v>0</v>
      </c>
      <c r="I1655" s="11">
        <f t="shared" si="53"/>
        <v>0</v>
      </c>
    </row>
    <row r="1656" spans="1:9" x14ac:dyDescent="0.25">
      <c r="A1656" s="132">
        <v>16883500</v>
      </c>
      <c r="B1656" s="135" t="s">
        <v>2827</v>
      </c>
      <c r="C1656" s="135" t="s">
        <v>348</v>
      </c>
      <c r="D1656" s="10">
        <v>84</v>
      </c>
      <c r="E1656" s="10"/>
      <c r="F1656" s="9">
        <v>0</v>
      </c>
      <c r="G1656" s="9"/>
      <c r="H1656" s="26">
        <f t="shared" si="52"/>
        <v>0</v>
      </c>
      <c r="I1656" s="11">
        <f t="shared" si="53"/>
        <v>0</v>
      </c>
    </row>
    <row r="1657" spans="1:9" x14ac:dyDescent="0.25">
      <c r="A1657" s="132">
        <v>16883934</v>
      </c>
      <c r="B1657" s="135" t="s">
        <v>72</v>
      </c>
      <c r="C1657" s="135" t="s">
        <v>73</v>
      </c>
      <c r="D1657" s="10">
        <v>2</v>
      </c>
      <c r="E1657" s="10"/>
      <c r="F1657" s="9">
        <v>0</v>
      </c>
      <c r="G1657" s="9"/>
      <c r="H1657" s="26">
        <f t="shared" si="52"/>
        <v>0</v>
      </c>
      <c r="I1657" s="11">
        <f t="shared" si="53"/>
        <v>0</v>
      </c>
    </row>
    <row r="1658" spans="1:9" x14ac:dyDescent="0.25">
      <c r="A1658" s="132">
        <v>16883985</v>
      </c>
      <c r="B1658" s="135" t="s">
        <v>72</v>
      </c>
      <c r="C1658" s="135" t="s">
        <v>73</v>
      </c>
      <c r="D1658" s="10">
        <v>2</v>
      </c>
      <c r="E1658" s="10"/>
      <c r="F1658" s="9">
        <v>0</v>
      </c>
      <c r="G1658" s="9"/>
      <c r="H1658" s="26">
        <f t="shared" si="52"/>
        <v>0</v>
      </c>
      <c r="I1658" s="11">
        <f t="shared" si="53"/>
        <v>0</v>
      </c>
    </row>
    <row r="1659" spans="1:9" x14ac:dyDescent="0.25">
      <c r="A1659" s="132">
        <v>16890833</v>
      </c>
      <c r="B1659" s="135" t="s">
        <v>190</v>
      </c>
      <c r="C1659" s="135" t="s">
        <v>191</v>
      </c>
      <c r="D1659" s="10">
        <v>1</v>
      </c>
      <c r="E1659" s="10"/>
      <c r="F1659" s="9">
        <v>0</v>
      </c>
      <c r="G1659" s="9"/>
      <c r="H1659" s="26">
        <f t="shared" si="52"/>
        <v>0</v>
      </c>
      <c r="I1659" s="11">
        <f t="shared" si="53"/>
        <v>0</v>
      </c>
    </row>
    <row r="1660" spans="1:9" x14ac:dyDescent="0.25">
      <c r="A1660" s="132">
        <v>16891384</v>
      </c>
      <c r="B1660" s="135" t="s">
        <v>2788</v>
      </c>
      <c r="C1660" s="135" t="s">
        <v>155</v>
      </c>
      <c r="D1660" s="10">
        <v>30</v>
      </c>
      <c r="E1660" s="10"/>
      <c r="F1660" s="9">
        <v>0</v>
      </c>
      <c r="G1660" s="9"/>
      <c r="H1660" s="26">
        <f t="shared" si="52"/>
        <v>0</v>
      </c>
      <c r="I1660" s="11">
        <f t="shared" si="53"/>
        <v>0</v>
      </c>
    </row>
    <row r="1661" spans="1:9" x14ac:dyDescent="0.25">
      <c r="A1661" s="132">
        <v>16891392</v>
      </c>
      <c r="B1661" s="135" t="s">
        <v>2788</v>
      </c>
      <c r="C1661" s="135" t="s">
        <v>155</v>
      </c>
      <c r="D1661" s="10">
        <v>30</v>
      </c>
      <c r="E1661" s="10"/>
      <c r="F1661" s="9">
        <v>0</v>
      </c>
      <c r="G1661" s="9"/>
      <c r="H1661" s="26">
        <f t="shared" si="52"/>
        <v>0</v>
      </c>
      <c r="I1661" s="11">
        <f t="shared" si="53"/>
        <v>0</v>
      </c>
    </row>
    <row r="1662" spans="1:9" x14ac:dyDescent="0.25">
      <c r="A1662" s="132">
        <v>16891406</v>
      </c>
      <c r="B1662" s="135" t="s">
        <v>2788</v>
      </c>
      <c r="C1662" s="135" t="s">
        <v>155</v>
      </c>
      <c r="D1662" s="10">
        <v>30</v>
      </c>
      <c r="E1662" s="10"/>
      <c r="F1662" s="9">
        <v>0</v>
      </c>
      <c r="G1662" s="9"/>
      <c r="H1662" s="26">
        <f t="shared" si="52"/>
        <v>0</v>
      </c>
      <c r="I1662" s="11">
        <f t="shared" si="53"/>
        <v>0</v>
      </c>
    </row>
    <row r="1663" spans="1:9" x14ac:dyDescent="0.25">
      <c r="A1663" s="132">
        <v>16892003</v>
      </c>
      <c r="B1663" s="135" t="s">
        <v>316</v>
      </c>
      <c r="C1663" s="135" t="s">
        <v>317</v>
      </c>
      <c r="D1663" s="10">
        <v>7</v>
      </c>
      <c r="E1663" s="10"/>
      <c r="F1663" s="9">
        <v>0</v>
      </c>
      <c r="G1663" s="9"/>
      <c r="H1663" s="26">
        <f t="shared" si="52"/>
        <v>0</v>
      </c>
      <c r="I1663" s="11">
        <f t="shared" si="53"/>
        <v>0</v>
      </c>
    </row>
    <row r="1664" spans="1:9" x14ac:dyDescent="0.25">
      <c r="A1664" s="132">
        <v>16892011</v>
      </c>
      <c r="B1664" s="135" t="s">
        <v>316</v>
      </c>
      <c r="C1664" s="135" t="s">
        <v>317</v>
      </c>
      <c r="D1664" s="10">
        <v>14</v>
      </c>
      <c r="E1664" s="10"/>
      <c r="F1664" s="9">
        <v>0</v>
      </c>
      <c r="G1664" s="9"/>
      <c r="H1664" s="26">
        <f t="shared" si="52"/>
        <v>0</v>
      </c>
      <c r="I1664" s="11">
        <f t="shared" si="53"/>
        <v>0</v>
      </c>
    </row>
    <row r="1665" spans="1:9" x14ac:dyDescent="0.25">
      <c r="A1665" s="132">
        <v>16892038</v>
      </c>
      <c r="B1665" s="135" t="s">
        <v>316</v>
      </c>
      <c r="C1665" s="135" t="s">
        <v>317</v>
      </c>
      <c r="D1665" s="10">
        <v>112</v>
      </c>
      <c r="E1665" s="10"/>
      <c r="F1665" s="9">
        <v>0</v>
      </c>
      <c r="G1665" s="9"/>
      <c r="H1665" s="26">
        <f t="shared" si="52"/>
        <v>0</v>
      </c>
      <c r="I1665" s="11">
        <f t="shared" si="53"/>
        <v>0</v>
      </c>
    </row>
    <row r="1666" spans="1:9" x14ac:dyDescent="0.25">
      <c r="A1666" s="132">
        <v>16892445</v>
      </c>
      <c r="B1666" s="135" t="s">
        <v>509</v>
      </c>
      <c r="C1666" s="135" t="s">
        <v>510</v>
      </c>
      <c r="D1666" s="10">
        <v>1</v>
      </c>
      <c r="E1666" s="10"/>
      <c r="F1666" s="9">
        <v>0</v>
      </c>
      <c r="G1666" s="9"/>
      <c r="H1666" s="26">
        <f t="shared" si="52"/>
        <v>0</v>
      </c>
      <c r="I1666" s="11">
        <f t="shared" si="53"/>
        <v>0</v>
      </c>
    </row>
    <row r="1667" spans="1:9" x14ac:dyDescent="0.25">
      <c r="A1667" s="132">
        <v>16893344</v>
      </c>
      <c r="B1667" s="135" t="s">
        <v>496</v>
      </c>
      <c r="C1667" s="135" t="s">
        <v>497</v>
      </c>
      <c r="D1667" s="10">
        <v>1</v>
      </c>
      <c r="E1667" s="10"/>
      <c r="F1667" s="9">
        <v>0</v>
      </c>
      <c r="G1667" s="9"/>
      <c r="H1667" s="26">
        <f t="shared" si="52"/>
        <v>0</v>
      </c>
      <c r="I1667" s="11">
        <f t="shared" si="53"/>
        <v>0</v>
      </c>
    </row>
    <row r="1668" spans="1:9" x14ac:dyDescent="0.25">
      <c r="A1668" s="132">
        <v>16893883</v>
      </c>
      <c r="B1668" s="135" t="s">
        <v>227</v>
      </c>
      <c r="C1668" s="135" t="s">
        <v>228</v>
      </c>
      <c r="D1668" s="10">
        <v>25</v>
      </c>
      <c r="E1668" s="10"/>
      <c r="F1668" s="9">
        <v>0</v>
      </c>
      <c r="G1668" s="9"/>
      <c r="H1668" s="26">
        <f t="shared" si="52"/>
        <v>0</v>
      </c>
      <c r="I1668" s="11">
        <f t="shared" si="53"/>
        <v>0</v>
      </c>
    </row>
    <row r="1669" spans="1:9" x14ac:dyDescent="0.25">
      <c r="A1669" s="132">
        <v>16894383</v>
      </c>
      <c r="B1669" s="135" t="s">
        <v>456</v>
      </c>
      <c r="C1669" s="135" t="s">
        <v>457</v>
      </c>
      <c r="D1669" s="10">
        <v>1</v>
      </c>
      <c r="E1669" s="10"/>
      <c r="F1669" s="9">
        <v>0</v>
      </c>
      <c r="G1669" s="9"/>
      <c r="H1669" s="26">
        <f t="shared" si="52"/>
        <v>0</v>
      </c>
      <c r="I1669" s="11">
        <f t="shared" si="53"/>
        <v>0</v>
      </c>
    </row>
    <row r="1670" spans="1:9" x14ac:dyDescent="0.25">
      <c r="A1670" s="132">
        <v>16894391</v>
      </c>
      <c r="B1670" s="135" t="s">
        <v>90</v>
      </c>
      <c r="C1670" s="135" t="s">
        <v>91</v>
      </c>
      <c r="D1670" s="10">
        <v>1</v>
      </c>
      <c r="E1670" s="10"/>
      <c r="F1670" s="9">
        <v>0</v>
      </c>
      <c r="G1670" s="9"/>
      <c r="H1670" s="26">
        <f t="shared" si="52"/>
        <v>0</v>
      </c>
      <c r="I1670" s="11">
        <f t="shared" si="53"/>
        <v>0</v>
      </c>
    </row>
    <row r="1671" spans="1:9" x14ac:dyDescent="0.25">
      <c r="A1671" s="132">
        <v>16894766</v>
      </c>
      <c r="B1671" s="135" t="s">
        <v>2827</v>
      </c>
      <c r="C1671" s="135" t="s">
        <v>348</v>
      </c>
      <c r="D1671" s="10">
        <v>84</v>
      </c>
      <c r="E1671" s="10"/>
      <c r="F1671" s="9">
        <v>0</v>
      </c>
      <c r="G1671" s="9"/>
      <c r="H1671" s="26">
        <f t="shared" si="52"/>
        <v>0</v>
      </c>
      <c r="I1671" s="11">
        <f t="shared" si="53"/>
        <v>0</v>
      </c>
    </row>
    <row r="1672" spans="1:9" x14ac:dyDescent="0.25">
      <c r="A1672" s="132">
        <v>16894820</v>
      </c>
      <c r="B1672" s="135" t="s">
        <v>227</v>
      </c>
      <c r="C1672" s="135" t="s">
        <v>228</v>
      </c>
      <c r="D1672" s="10">
        <v>25</v>
      </c>
      <c r="E1672" s="10"/>
      <c r="F1672" s="9">
        <v>0</v>
      </c>
      <c r="G1672" s="9"/>
      <c r="H1672" s="26">
        <f t="shared" si="52"/>
        <v>0</v>
      </c>
      <c r="I1672" s="11">
        <f t="shared" si="53"/>
        <v>0</v>
      </c>
    </row>
    <row r="1673" spans="1:9" x14ac:dyDescent="0.25">
      <c r="A1673" s="132">
        <v>16894871</v>
      </c>
      <c r="B1673" s="135" t="s">
        <v>90</v>
      </c>
      <c r="C1673" s="135" t="s">
        <v>91</v>
      </c>
      <c r="D1673" s="10">
        <v>1</v>
      </c>
      <c r="E1673" s="10"/>
      <c r="F1673" s="9">
        <v>0</v>
      </c>
      <c r="G1673" s="9"/>
      <c r="H1673" s="26">
        <f t="shared" si="52"/>
        <v>0</v>
      </c>
      <c r="I1673" s="11">
        <f t="shared" si="53"/>
        <v>0</v>
      </c>
    </row>
    <row r="1674" spans="1:9" x14ac:dyDescent="0.25">
      <c r="A1674" s="132">
        <v>16894901</v>
      </c>
      <c r="B1674" s="135" t="s">
        <v>2751</v>
      </c>
      <c r="C1674" s="135" t="s">
        <v>2752</v>
      </c>
      <c r="D1674" s="10">
        <v>1</v>
      </c>
      <c r="E1674" s="10"/>
      <c r="F1674" s="9">
        <v>0</v>
      </c>
      <c r="G1674" s="9"/>
      <c r="H1674" s="26">
        <f t="shared" si="52"/>
        <v>0</v>
      </c>
      <c r="I1674" s="11">
        <f t="shared" si="53"/>
        <v>0</v>
      </c>
    </row>
    <row r="1675" spans="1:9" x14ac:dyDescent="0.25">
      <c r="A1675" s="132">
        <v>16894928</v>
      </c>
      <c r="B1675" s="135" t="s">
        <v>2751</v>
      </c>
      <c r="C1675" s="135" t="s">
        <v>2752</v>
      </c>
      <c r="D1675" s="10">
        <v>12</v>
      </c>
      <c r="E1675" s="10"/>
      <c r="F1675" s="9">
        <v>0</v>
      </c>
      <c r="G1675" s="9"/>
      <c r="H1675" s="26">
        <f t="shared" si="52"/>
        <v>0</v>
      </c>
      <c r="I1675" s="11">
        <f t="shared" si="53"/>
        <v>0</v>
      </c>
    </row>
    <row r="1676" spans="1:9" x14ac:dyDescent="0.25">
      <c r="A1676" s="132">
        <v>16894936</v>
      </c>
      <c r="B1676" s="135" t="s">
        <v>2751</v>
      </c>
      <c r="C1676" s="135" t="s">
        <v>2752</v>
      </c>
      <c r="D1676" s="10">
        <v>1</v>
      </c>
      <c r="E1676" s="10"/>
      <c r="F1676" s="9">
        <v>0</v>
      </c>
      <c r="G1676" s="9"/>
      <c r="H1676" s="26">
        <f t="shared" si="52"/>
        <v>0</v>
      </c>
      <c r="I1676" s="11">
        <f t="shared" si="53"/>
        <v>0</v>
      </c>
    </row>
    <row r="1677" spans="1:9" x14ac:dyDescent="0.25">
      <c r="A1677" s="132">
        <v>16894944</v>
      </c>
      <c r="B1677" s="135" t="s">
        <v>2751</v>
      </c>
      <c r="C1677" s="135" t="s">
        <v>2752</v>
      </c>
      <c r="D1677" s="10">
        <v>1</v>
      </c>
      <c r="E1677" s="10"/>
      <c r="F1677" s="9">
        <v>0</v>
      </c>
      <c r="G1677" s="9"/>
      <c r="H1677" s="26">
        <f t="shared" si="52"/>
        <v>0</v>
      </c>
      <c r="I1677" s="11">
        <f t="shared" si="53"/>
        <v>0</v>
      </c>
    </row>
    <row r="1678" spans="1:9" x14ac:dyDescent="0.25">
      <c r="A1678" s="132">
        <v>16894952</v>
      </c>
      <c r="B1678" s="135" t="s">
        <v>2751</v>
      </c>
      <c r="C1678" s="135" t="s">
        <v>2752</v>
      </c>
      <c r="D1678" s="10">
        <v>12</v>
      </c>
      <c r="E1678" s="10"/>
      <c r="F1678" s="9">
        <v>0</v>
      </c>
      <c r="G1678" s="9"/>
      <c r="H1678" s="26">
        <f t="shared" si="52"/>
        <v>0</v>
      </c>
      <c r="I1678" s="11">
        <f t="shared" si="53"/>
        <v>0</v>
      </c>
    </row>
    <row r="1679" spans="1:9" x14ac:dyDescent="0.25">
      <c r="A1679" s="132">
        <v>16894960</v>
      </c>
      <c r="B1679" s="135" t="s">
        <v>2751</v>
      </c>
      <c r="C1679" s="135" t="s">
        <v>2752</v>
      </c>
      <c r="D1679" s="10">
        <v>1</v>
      </c>
      <c r="E1679" s="10"/>
      <c r="F1679" s="9">
        <v>0</v>
      </c>
      <c r="G1679" s="9"/>
      <c r="H1679" s="26">
        <f t="shared" ref="H1679:H1742" si="54">E1679/D1679</f>
        <v>0</v>
      </c>
      <c r="I1679" s="11">
        <f t="shared" ref="I1679:I1742" si="55">IFERROR(G1679/H1679,0)</f>
        <v>0</v>
      </c>
    </row>
    <row r="1680" spans="1:9" x14ac:dyDescent="0.25">
      <c r="A1680" s="132">
        <v>16894979</v>
      </c>
      <c r="B1680" s="135" t="s">
        <v>2751</v>
      </c>
      <c r="C1680" s="135" t="s">
        <v>2752</v>
      </c>
      <c r="D1680" s="10">
        <v>12</v>
      </c>
      <c r="E1680" s="10"/>
      <c r="F1680" s="9">
        <v>0</v>
      </c>
      <c r="G1680" s="9"/>
      <c r="H1680" s="26">
        <f t="shared" si="54"/>
        <v>0</v>
      </c>
      <c r="I1680" s="11">
        <f t="shared" si="55"/>
        <v>0</v>
      </c>
    </row>
    <row r="1681" spans="1:9" x14ac:dyDescent="0.25">
      <c r="A1681" s="132">
        <v>16894987</v>
      </c>
      <c r="B1681" s="135" t="s">
        <v>2751</v>
      </c>
      <c r="C1681" s="135" t="s">
        <v>2752</v>
      </c>
      <c r="D1681" s="10">
        <v>12</v>
      </c>
      <c r="E1681" s="10"/>
      <c r="F1681" s="9">
        <v>0</v>
      </c>
      <c r="G1681" s="9"/>
      <c r="H1681" s="26">
        <f t="shared" si="54"/>
        <v>0</v>
      </c>
      <c r="I1681" s="11">
        <f t="shared" si="55"/>
        <v>0</v>
      </c>
    </row>
    <row r="1682" spans="1:9" x14ac:dyDescent="0.25">
      <c r="A1682" s="132">
        <v>16895037</v>
      </c>
      <c r="B1682" s="135" t="s">
        <v>2835</v>
      </c>
      <c r="C1682" s="135" t="s">
        <v>502</v>
      </c>
      <c r="D1682" s="10">
        <v>56</v>
      </c>
      <c r="E1682" s="10"/>
      <c r="F1682" s="9">
        <v>0</v>
      </c>
      <c r="G1682" s="9"/>
      <c r="H1682" s="26">
        <f t="shared" si="54"/>
        <v>0</v>
      </c>
      <c r="I1682" s="11">
        <f t="shared" si="55"/>
        <v>0</v>
      </c>
    </row>
    <row r="1683" spans="1:9" x14ac:dyDescent="0.25">
      <c r="A1683" s="132">
        <v>16895045</v>
      </c>
      <c r="B1683" s="135" t="s">
        <v>2835</v>
      </c>
      <c r="C1683" s="135" t="s">
        <v>502</v>
      </c>
      <c r="D1683" s="10">
        <v>56</v>
      </c>
      <c r="E1683" s="10"/>
      <c r="F1683" s="9">
        <v>0</v>
      </c>
      <c r="G1683" s="9"/>
      <c r="H1683" s="26">
        <f t="shared" si="54"/>
        <v>0</v>
      </c>
      <c r="I1683" s="11">
        <f t="shared" si="55"/>
        <v>0</v>
      </c>
    </row>
    <row r="1684" spans="1:9" x14ac:dyDescent="0.25">
      <c r="A1684" s="132">
        <v>16895088</v>
      </c>
      <c r="B1684" s="135" t="s">
        <v>2803</v>
      </c>
      <c r="C1684" s="135" t="s">
        <v>250</v>
      </c>
      <c r="D1684" s="10">
        <v>28</v>
      </c>
      <c r="E1684" s="10"/>
      <c r="F1684" s="9">
        <v>0</v>
      </c>
      <c r="G1684" s="9"/>
      <c r="H1684" s="26">
        <f t="shared" si="54"/>
        <v>0</v>
      </c>
      <c r="I1684" s="11">
        <f t="shared" si="55"/>
        <v>0</v>
      </c>
    </row>
    <row r="1685" spans="1:9" x14ac:dyDescent="0.25">
      <c r="A1685" s="132">
        <v>16895169</v>
      </c>
      <c r="B1685" s="135" t="s">
        <v>509</v>
      </c>
      <c r="C1685" s="135" t="s">
        <v>510</v>
      </c>
      <c r="D1685" s="10">
        <v>1</v>
      </c>
      <c r="E1685" s="10"/>
      <c r="F1685" s="9">
        <v>0</v>
      </c>
      <c r="G1685" s="9"/>
      <c r="H1685" s="26">
        <f t="shared" si="54"/>
        <v>0</v>
      </c>
      <c r="I1685" s="11">
        <f t="shared" si="55"/>
        <v>0</v>
      </c>
    </row>
    <row r="1686" spans="1:9" x14ac:dyDescent="0.25">
      <c r="A1686" s="132">
        <v>16895185</v>
      </c>
      <c r="B1686" s="135" t="s">
        <v>509</v>
      </c>
      <c r="C1686" s="135" t="s">
        <v>510</v>
      </c>
      <c r="D1686" s="10">
        <v>1</v>
      </c>
      <c r="E1686" s="10"/>
      <c r="F1686" s="9">
        <v>0</v>
      </c>
      <c r="G1686" s="9"/>
      <c r="H1686" s="26">
        <f t="shared" si="54"/>
        <v>0</v>
      </c>
      <c r="I1686" s="11">
        <f t="shared" si="55"/>
        <v>0</v>
      </c>
    </row>
    <row r="1687" spans="1:9" x14ac:dyDescent="0.25">
      <c r="A1687" s="132">
        <v>16895193</v>
      </c>
      <c r="B1687" s="135" t="s">
        <v>285</v>
      </c>
      <c r="C1687" s="135" t="s">
        <v>286</v>
      </c>
      <c r="D1687" s="10">
        <v>1</v>
      </c>
      <c r="E1687" s="10"/>
      <c r="F1687" s="9">
        <v>0</v>
      </c>
      <c r="G1687" s="9"/>
      <c r="H1687" s="26">
        <f t="shared" si="54"/>
        <v>0</v>
      </c>
      <c r="I1687" s="11">
        <f t="shared" si="55"/>
        <v>0</v>
      </c>
    </row>
    <row r="1688" spans="1:9" x14ac:dyDescent="0.25">
      <c r="A1688" s="132">
        <v>16895215</v>
      </c>
      <c r="B1688" s="135" t="s">
        <v>335</v>
      </c>
      <c r="C1688" s="135" t="s">
        <v>336</v>
      </c>
      <c r="D1688" s="10">
        <v>1</v>
      </c>
      <c r="E1688" s="10"/>
      <c r="F1688" s="9">
        <v>0</v>
      </c>
      <c r="G1688" s="9"/>
      <c r="H1688" s="26">
        <f t="shared" si="54"/>
        <v>0</v>
      </c>
      <c r="I1688" s="11">
        <f t="shared" si="55"/>
        <v>0</v>
      </c>
    </row>
    <row r="1689" spans="1:9" x14ac:dyDescent="0.25">
      <c r="A1689" s="132">
        <v>16897080</v>
      </c>
      <c r="B1689" s="135" t="s">
        <v>265</v>
      </c>
      <c r="C1689" s="135" t="s">
        <v>266</v>
      </c>
      <c r="D1689" s="10">
        <v>1</v>
      </c>
      <c r="E1689" s="10"/>
      <c r="F1689" s="9">
        <v>0</v>
      </c>
      <c r="G1689" s="9"/>
      <c r="H1689" s="26">
        <f t="shared" si="54"/>
        <v>0</v>
      </c>
      <c r="I1689" s="11">
        <f t="shared" si="55"/>
        <v>0</v>
      </c>
    </row>
    <row r="1690" spans="1:9" x14ac:dyDescent="0.25">
      <c r="A1690" s="132">
        <v>16897846</v>
      </c>
      <c r="B1690" s="135" t="s">
        <v>196</v>
      </c>
      <c r="C1690" s="135" t="s">
        <v>197</v>
      </c>
      <c r="D1690" s="10">
        <v>30</v>
      </c>
      <c r="E1690" s="10"/>
      <c r="F1690" s="9">
        <v>0</v>
      </c>
      <c r="G1690" s="9"/>
      <c r="H1690" s="26">
        <f t="shared" si="54"/>
        <v>0</v>
      </c>
      <c r="I1690" s="11">
        <f t="shared" si="55"/>
        <v>0</v>
      </c>
    </row>
    <row r="1691" spans="1:9" x14ac:dyDescent="0.25">
      <c r="A1691" s="132">
        <v>16900006</v>
      </c>
      <c r="B1691" s="135" t="s">
        <v>2838</v>
      </c>
      <c r="C1691" s="135" t="s">
        <v>518</v>
      </c>
      <c r="D1691" s="10">
        <v>30</v>
      </c>
      <c r="E1691" s="10"/>
      <c r="F1691" s="9">
        <v>0</v>
      </c>
      <c r="G1691" s="9"/>
      <c r="H1691" s="26">
        <f t="shared" si="54"/>
        <v>0</v>
      </c>
      <c r="I1691" s="11">
        <f t="shared" si="55"/>
        <v>0</v>
      </c>
    </row>
    <row r="1692" spans="1:9" x14ac:dyDescent="0.25">
      <c r="A1692" s="132">
        <v>16900677</v>
      </c>
      <c r="B1692" s="135" t="s">
        <v>2788</v>
      </c>
      <c r="C1692" s="135" t="s">
        <v>155</v>
      </c>
      <c r="D1692" s="10">
        <v>30</v>
      </c>
      <c r="E1692" s="10"/>
      <c r="F1692" s="9">
        <v>0</v>
      </c>
      <c r="G1692" s="9"/>
      <c r="H1692" s="26">
        <f t="shared" si="54"/>
        <v>0</v>
      </c>
      <c r="I1692" s="11">
        <f t="shared" si="55"/>
        <v>0</v>
      </c>
    </row>
    <row r="1693" spans="1:9" x14ac:dyDescent="0.25">
      <c r="A1693" s="132">
        <v>16900731</v>
      </c>
      <c r="B1693" s="135" t="s">
        <v>2788</v>
      </c>
      <c r="C1693" s="135" t="s">
        <v>155</v>
      </c>
      <c r="D1693" s="10">
        <v>30</v>
      </c>
      <c r="E1693" s="10"/>
      <c r="F1693" s="9">
        <v>0</v>
      </c>
      <c r="G1693" s="9"/>
      <c r="H1693" s="26">
        <f t="shared" si="54"/>
        <v>0</v>
      </c>
      <c r="I1693" s="11">
        <f t="shared" si="55"/>
        <v>0</v>
      </c>
    </row>
    <row r="1694" spans="1:9" x14ac:dyDescent="0.25">
      <c r="A1694" s="132">
        <v>16900758</v>
      </c>
      <c r="B1694" s="135" t="s">
        <v>2788</v>
      </c>
      <c r="C1694" s="135" t="s">
        <v>155</v>
      </c>
      <c r="D1694" s="10">
        <v>30</v>
      </c>
      <c r="E1694" s="10"/>
      <c r="F1694" s="9">
        <v>0</v>
      </c>
      <c r="G1694" s="9"/>
      <c r="H1694" s="26">
        <f t="shared" si="54"/>
        <v>0</v>
      </c>
      <c r="I1694" s="11">
        <f t="shared" si="55"/>
        <v>0</v>
      </c>
    </row>
    <row r="1695" spans="1:9" x14ac:dyDescent="0.25">
      <c r="A1695" s="132">
        <v>16901266</v>
      </c>
      <c r="B1695" s="135" t="s">
        <v>90</v>
      </c>
      <c r="C1695" s="135" t="s">
        <v>91</v>
      </c>
      <c r="D1695" s="10">
        <v>2</v>
      </c>
      <c r="E1695" s="10"/>
      <c r="F1695" s="9">
        <v>0</v>
      </c>
      <c r="G1695" s="9"/>
      <c r="H1695" s="26">
        <f t="shared" si="54"/>
        <v>0</v>
      </c>
      <c r="I1695" s="11">
        <f t="shared" si="55"/>
        <v>0</v>
      </c>
    </row>
    <row r="1696" spans="1:9" x14ac:dyDescent="0.25">
      <c r="A1696" s="132">
        <v>16901460</v>
      </c>
      <c r="B1696" s="135" t="s">
        <v>90</v>
      </c>
      <c r="C1696" s="135" t="s">
        <v>91</v>
      </c>
      <c r="D1696" s="10">
        <v>2</v>
      </c>
      <c r="E1696" s="10"/>
      <c r="F1696" s="9">
        <v>0</v>
      </c>
      <c r="G1696" s="9"/>
      <c r="H1696" s="26">
        <f t="shared" si="54"/>
        <v>0</v>
      </c>
      <c r="I1696" s="11">
        <f t="shared" si="55"/>
        <v>0</v>
      </c>
    </row>
    <row r="1697" spans="1:9" x14ac:dyDescent="0.25">
      <c r="A1697" s="132">
        <v>16902025</v>
      </c>
      <c r="B1697" s="135" t="s">
        <v>2818</v>
      </c>
      <c r="C1697" s="135" t="s">
        <v>296</v>
      </c>
      <c r="D1697" s="10">
        <v>30</v>
      </c>
      <c r="E1697" s="10"/>
      <c r="F1697" s="9">
        <v>0</v>
      </c>
      <c r="G1697" s="9"/>
      <c r="H1697" s="26">
        <f t="shared" si="54"/>
        <v>0</v>
      </c>
      <c r="I1697" s="11">
        <f t="shared" si="55"/>
        <v>0</v>
      </c>
    </row>
    <row r="1698" spans="1:9" x14ac:dyDescent="0.25">
      <c r="A1698" s="132">
        <v>16903153</v>
      </c>
      <c r="B1698" s="135" t="s">
        <v>435</v>
      </c>
      <c r="C1698" s="135" t="s">
        <v>2738</v>
      </c>
      <c r="D1698" s="10">
        <v>1</v>
      </c>
      <c r="E1698" s="10"/>
      <c r="F1698" s="9">
        <v>0</v>
      </c>
      <c r="G1698" s="9"/>
      <c r="H1698" s="26">
        <f t="shared" si="54"/>
        <v>0</v>
      </c>
      <c r="I1698" s="11">
        <f t="shared" si="55"/>
        <v>0</v>
      </c>
    </row>
    <row r="1699" spans="1:9" x14ac:dyDescent="0.25">
      <c r="A1699" s="132">
        <v>16903188</v>
      </c>
      <c r="B1699" s="135" t="s">
        <v>435</v>
      </c>
      <c r="C1699" s="135" t="s">
        <v>2738</v>
      </c>
      <c r="D1699" s="10">
        <v>1</v>
      </c>
      <c r="E1699" s="10"/>
      <c r="F1699" s="9">
        <v>0</v>
      </c>
      <c r="G1699" s="9"/>
      <c r="H1699" s="26">
        <f t="shared" si="54"/>
        <v>0</v>
      </c>
      <c r="I1699" s="11">
        <f t="shared" si="55"/>
        <v>0</v>
      </c>
    </row>
    <row r="1700" spans="1:9" x14ac:dyDescent="0.25">
      <c r="A1700" s="132">
        <v>16903196</v>
      </c>
      <c r="B1700" s="135" t="s">
        <v>435</v>
      </c>
      <c r="C1700" s="135" t="s">
        <v>2738</v>
      </c>
      <c r="D1700" s="10">
        <v>1</v>
      </c>
      <c r="E1700" s="10"/>
      <c r="F1700" s="9">
        <v>0</v>
      </c>
      <c r="G1700" s="9"/>
      <c r="H1700" s="26">
        <f t="shared" si="54"/>
        <v>0</v>
      </c>
      <c r="I1700" s="11">
        <f t="shared" si="55"/>
        <v>0</v>
      </c>
    </row>
    <row r="1701" spans="1:9" x14ac:dyDescent="0.25">
      <c r="A1701" s="132">
        <v>16904354</v>
      </c>
      <c r="B1701" s="135" t="s">
        <v>2818</v>
      </c>
      <c r="C1701" s="135" t="s">
        <v>296</v>
      </c>
      <c r="D1701" s="10">
        <v>30</v>
      </c>
      <c r="E1701" s="10"/>
      <c r="F1701" s="9">
        <v>0</v>
      </c>
      <c r="G1701" s="9"/>
      <c r="H1701" s="26">
        <f t="shared" si="54"/>
        <v>0</v>
      </c>
      <c r="I1701" s="11">
        <f t="shared" si="55"/>
        <v>0</v>
      </c>
    </row>
    <row r="1702" spans="1:9" x14ac:dyDescent="0.25">
      <c r="A1702" s="132">
        <v>16906292</v>
      </c>
      <c r="B1702" s="135" t="s">
        <v>2788</v>
      </c>
      <c r="C1702" s="135" t="s">
        <v>155</v>
      </c>
      <c r="D1702" s="10">
        <v>30</v>
      </c>
      <c r="E1702" s="10"/>
      <c r="F1702" s="9">
        <v>0</v>
      </c>
      <c r="G1702" s="9"/>
      <c r="H1702" s="26">
        <f t="shared" si="54"/>
        <v>0</v>
      </c>
      <c r="I1702" s="11">
        <f t="shared" si="55"/>
        <v>0</v>
      </c>
    </row>
    <row r="1703" spans="1:9" x14ac:dyDescent="0.25">
      <c r="A1703" s="132">
        <v>16906306</v>
      </c>
      <c r="B1703" s="135" t="s">
        <v>2788</v>
      </c>
      <c r="C1703" s="135" t="s">
        <v>155</v>
      </c>
      <c r="D1703" s="10">
        <v>30</v>
      </c>
      <c r="E1703" s="10"/>
      <c r="F1703" s="9">
        <v>0</v>
      </c>
      <c r="G1703" s="9"/>
      <c r="H1703" s="26">
        <f t="shared" si="54"/>
        <v>0</v>
      </c>
      <c r="I1703" s="11">
        <f t="shared" si="55"/>
        <v>0</v>
      </c>
    </row>
    <row r="1704" spans="1:9" x14ac:dyDescent="0.25">
      <c r="A1704" s="132">
        <v>16906314</v>
      </c>
      <c r="B1704" s="135" t="s">
        <v>2788</v>
      </c>
      <c r="C1704" s="135" t="s">
        <v>155</v>
      </c>
      <c r="D1704" s="10">
        <v>30</v>
      </c>
      <c r="E1704" s="10"/>
      <c r="F1704" s="9">
        <v>0</v>
      </c>
      <c r="G1704" s="9"/>
      <c r="H1704" s="26">
        <f t="shared" si="54"/>
        <v>0</v>
      </c>
      <c r="I1704" s="11">
        <f t="shared" si="55"/>
        <v>0</v>
      </c>
    </row>
    <row r="1705" spans="1:9" x14ac:dyDescent="0.25">
      <c r="A1705" s="132">
        <v>16906349</v>
      </c>
      <c r="B1705" s="135" t="s">
        <v>474</v>
      </c>
      <c r="C1705" s="135" t="s">
        <v>475</v>
      </c>
      <c r="D1705" s="10">
        <v>24</v>
      </c>
      <c r="E1705" s="10"/>
      <c r="F1705" s="9">
        <v>0</v>
      </c>
      <c r="G1705" s="9"/>
      <c r="H1705" s="26">
        <f t="shared" si="54"/>
        <v>0</v>
      </c>
      <c r="I1705" s="11">
        <f t="shared" si="55"/>
        <v>0</v>
      </c>
    </row>
    <row r="1706" spans="1:9" x14ac:dyDescent="0.25">
      <c r="A1706" s="132">
        <v>16906748</v>
      </c>
      <c r="B1706" s="135" t="s">
        <v>310</v>
      </c>
      <c r="C1706" s="135" t="s">
        <v>311</v>
      </c>
      <c r="D1706" s="10">
        <v>1</v>
      </c>
      <c r="E1706" s="10"/>
      <c r="F1706" s="9">
        <v>0</v>
      </c>
      <c r="G1706" s="9"/>
      <c r="H1706" s="26">
        <f t="shared" si="54"/>
        <v>0</v>
      </c>
      <c r="I1706" s="11">
        <f t="shared" si="55"/>
        <v>0</v>
      </c>
    </row>
    <row r="1707" spans="1:9" x14ac:dyDescent="0.25">
      <c r="A1707" s="132">
        <v>16906764</v>
      </c>
      <c r="B1707" s="135" t="s">
        <v>285</v>
      </c>
      <c r="C1707" s="135" t="s">
        <v>286</v>
      </c>
      <c r="D1707" s="10">
        <v>1</v>
      </c>
      <c r="E1707" s="10"/>
      <c r="F1707" s="9">
        <v>0</v>
      </c>
      <c r="G1707" s="9"/>
      <c r="H1707" s="26">
        <f t="shared" si="54"/>
        <v>0</v>
      </c>
      <c r="I1707" s="11">
        <f t="shared" si="55"/>
        <v>0</v>
      </c>
    </row>
    <row r="1708" spans="1:9" x14ac:dyDescent="0.25">
      <c r="A1708" s="132">
        <v>16907302</v>
      </c>
      <c r="B1708" s="135" t="s">
        <v>436</v>
      </c>
      <c r="C1708" s="135" t="s">
        <v>437</v>
      </c>
      <c r="D1708" s="10">
        <v>1</v>
      </c>
      <c r="E1708" s="10"/>
      <c r="F1708" s="9">
        <v>0</v>
      </c>
      <c r="G1708" s="9"/>
      <c r="H1708" s="26">
        <f t="shared" si="54"/>
        <v>0</v>
      </c>
      <c r="I1708" s="11">
        <f t="shared" si="55"/>
        <v>0</v>
      </c>
    </row>
    <row r="1709" spans="1:9" x14ac:dyDescent="0.25">
      <c r="A1709" s="132">
        <v>16907310</v>
      </c>
      <c r="B1709" s="135" t="s">
        <v>436</v>
      </c>
      <c r="C1709" s="135" t="s">
        <v>437</v>
      </c>
      <c r="D1709" s="10">
        <v>1</v>
      </c>
      <c r="E1709" s="10"/>
      <c r="F1709" s="9">
        <v>0</v>
      </c>
      <c r="G1709" s="9"/>
      <c r="H1709" s="26">
        <f t="shared" si="54"/>
        <v>0</v>
      </c>
      <c r="I1709" s="11">
        <f t="shared" si="55"/>
        <v>0</v>
      </c>
    </row>
    <row r="1710" spans="1:9" x14ac:dyDescent="0.25">
      <c r="A1710" s="132">
        <v>16909461</v>
      </c>
      <c r="B1710" s="135" t="s">
        <v>458</v>
      </c>
      <c r="C1710" s="135" t="s">
        <v>459</v>
      </c>
      <c r="D1710" s="10">
        <v>1</v>
      </c>
      <c r="E1710" s="10"/>
      <c r="F1710" s="9">
        <v>0</v>
      </c>
      <c r="G1710" s="9"/>
      <c r="H1710" s="26">
        <f t="shared" si="54"/>
        <v>0</v>
      </c>
      <c r="I1710" s="11">
        <f t="shared" si="55"/>
        <v>0</v>
      </c>
    </row>
    <row r="1711" spans="1:9" x14ac:dyDescent="0.25">
      <c r="A1711" s="132">
        <v>16909488</v>
      </c>
      <c r="B1711" s="135" t="s">
        <v>458</v>
      </c>
      <c r="C1711" s="135" t="s">
        <v>459</v>
      </c>
      <c r="D1711" s="10">
        <v>1</v>
      </c>
      <c r="E1711" s="10"/>
      <c r="F1711" s="9">
        <v>0</v>
      </c>
      <c r="G1711" s="9"/>
      <c r="H1711" s="26">
        <f t="shared" si="54"/>
        <v>0</v>
      </c>
      <c r="I1711" s="11">
        <f t="shared" si="55"/>
        <v>0</v>
      </c>
    </row>
    <row r="1712" spans="1:9" x14ac:dyDescent="0.25">
      <c r="A1712" s="132">
        <v>16909992</v>
      </c>
      <c r="B1712" s="135" t="s">
        <v>337</v>
      </c>
      <c r="C1712" s="135" t="s">
        <v>338</v>
      </c>
      <c r="D1712" s="10">
        <v>1</v>
      </c>
      <c r="E1712" s="10"/>
      <c r="F1712" s="9">
        <v>0</v>
      </c>
      <c r="G1712" s="9"/>
      <c r="H1712" s="26">
        <f t="shared" si="54"/>
        <v>0</v>
      </c>
      <c r="I1712" s="11">
        <f t="shared" si="55"/>
        <v>0</v>
      </c>
    </row>
    <row r="1713" spans="1:9" x14ac:dyDescent="0.25">
      <c r="A1713" s="132">
        <v>16910494</v>
      </c>
      <c r="B1713" s="135" t="s">
        <v>468</v>
      </c>
      <c r="C1713" s="135" t="s">
        <v>469</v>
      </c>
      <c r="D1713" s="10">
        <v>1</v>
      </c>
      <c r="E1713" s="10"/>
      <c r="F1713" s="9">
        <v>0</v>
      </c>
      <c r="G1713" s="9"/>
      <c r="H1713" s="26">
        <f t="shared" si="54"/>
        <v>0</v>
      </c>
      <c r="I1713" s="11">
        <f t="shared" si="55"/>
        <v>0</v>
      </c>
    </row>
    <row r="1714" spans="1:9" x14ac:dyDescent="0.25">
      <c r="A1714" s="132">
        <v>16911334</v>
      </c>
      <c r="B1714" s="135" t="s">
        <v>168</v>
      </c>
      <c r="C1714" s="135" t="s">
        <v>169</v>
      </c>
      <c r="D1714" s="10">
        <v>6</v>
      </c>
      <c r="E1714" s="10"/>
      <c r="F1714" s="9">
        <v>0</v>
      </c>
      <c r="G1714" s="9"/>
      <c r="H1714" s="26">
        <f t="shared" si="54"/>
        <v>0</v>
      </c>
      <c r="I1714" s="11">
        <f t="shared" si="55"/>
        <v>0</v>
      </c>
    </row>
    <row r="1715" spans="1:9" x14ac:dyDescent="0.25">
      <c r="A1715" s="132">
        <v>16911830</v>
      </c>
      <c r="B1715" s="135" t="s">
        <v>2858</v>
      </c>
      <c r="C1715" s="135" t="s">
        <v>2859</v>
      </c>
      <c r="D1715" s="10">
        <v>1</v>
      </c>
      <c r="E1715" s="10"/>
      <c r="F1715" s="9">
        <v>0</v>
      </c>
      <c r="G1715" s="9"/>
      <c r="H1715" s="26">
        <f t="shared" si="54"/>
        <v>0</v>
      </c>
      <c r="I1715" s="11">
        <f t="shared" si="55"/>
        <v>0</v>
      </c>
    </row>
    <row r="1716" spans="1:9" x14ac:dyDescent="0.25">
      <c r="A1716" s="132">
        <v>16911865</v>
      </c>
      <c r="B1716" s="135" t="s">
        <v>2858</v>
      </c>
      <c r="C1716" s="135" t="s">
        <v>2859</v>
      </c>
      <c r="D1716" s="10">
        <v>1</v>
      </c>
      <c r="E1716" s="10"/>
      <c r="F1716" s="9">
        <v>0</v>
      </c>
      <c r="G1716" s="9"/>
      <c r="H1716" s="26">
        <f t="shared" si="54"/>
        <v>0</v>
      </c>
      <c r="I1716" s="11">
        <f t="shared" si="55"/>
        <v>0</v>
      </c>
    </row>
    <row r="1717" spans="1:9" x14ac:dyDescent="0.25">
      <c r="A1717" s="132">
        <v>16912144</v>
      </c>
      <c r="B1717" s="135" t="s">
        <v>476</v>
      </c>
      <c r="C1717" s="135" t="s">
        <v>477</v>
      </c>
      <c r="D1717" s="10">
        <v>1</v>
      </c>
      <c r="E1717" s="10"/>
      <c r="F1717" s="9">
        <v>0</v>
      </c>
      <c r="G1717" s="9"/>
      <c r="H1717" s="26">
        <f t="shared" si="54"/>
        <v>0</v>
      </c>
      <c r="I1717" s="11">
        <f t="shared" si="55"/>
        <v>0</v>
      </c>
    </row>
    <row r="1718" spans="1:9" x14ac:dyDescent="0.25">
      <c r="A1718" s="132">
        <v>16912195</v>
      </c>
      <c r="B1718" s="135" t="s">
        <v>337</v>
      </c>
      <c r="C1718" s="135" t="s">
        <v>338</v>
      </c>
      <c r="D1718" s="10">
        <v>1</v>
      </c>
      <c r="E1718" s="10"/>
      <c r="F1718" s="9">
        <v>0</v>
      </c>
      <c r="G1718" s="9"/>
      <c r="H1718" s="26">
        <f t="shared" si="54"/>
        <v>0</v>
      </c>
      <c r="I1718" s="11">
        <f t="shared" si="55"/>
        <v>0</v>
      </c>
    </row>
    <row r="1719" spans="1:9" x14ac:dyDescent="0.25">
      <c r="A1719" s="132">
        <v>16912764</v>
      </c>
      <c r="B1719" s="135" t="s">
        <v>496</v>
      </c>
      <c r="C1719" s="135" t="s">
        <v>497</v>
      </c>
      <c r="D1719" s="10">
        <v>1</v>
      </c>
      <c r="E1719" s="10"/>
      <c r="F1719" s="9">
        <v>0</v>
      </c>
      <c r="G1719" s="9"/>
      <c r="H1719" s="26">
        <f t="shared" si="54"/>
        <v>0</v>
      </c>
      <c r="I1719" s="11">
        <f t="shared" si="55"/>
        <v>0</v>
      </c>
    </row>
    <row r="1720" spans="1:9" x14ac:dyDescent="0.25">
      <c r="A1720" s="132">
        <v>16920481</v>
      </c>
      <c r="B1720" s="135" t="s">
        <v>509</v>
      </c>
      <c r="C1720" s="135" t="s">
        <v>510</v>
      </c>
      <c r="D1720" s="10">
        <v>1</v>
      </c>
      <c r="E1720" s="10"/>
      <c r="F1720" s="9">
        <v>0</v>
      </c>
      <c r="G1720" s="9"/>
      <c r="H1720" s="26">
        <f t="shared" si="54"/>
        <v>0</v>
      </c>
      <c r="I1720" s="11">
        <f t="shared" si="55"/>
        <v>0</v>
      </c>
    </row>
    <row r="1721" spans="1:9" x14ac:dyDescent="0.25">
      <c r="A1721" s="132">
        <v>16920503</v>
      </c>
      <c r="B1721" s="135" t="s">
        <v>509</v>
      </c>
      <c r="C1721" s="135" t="s">
        <v>510</v>
      </c>
      <c r="D1721" s="10">
        <v>1</v>
      </c>
      <c r="E1721" s="10"/>
      <c r="F1721" s="9">
        <v>0</v>
      </c>
      <c r="G1721" s="9"/>
      <c r="H1721" s="26">
        <f t="shared" si="54"/>
        <v>0</v>
      </c>
      <c r="I1721" s="11">
        <f t="shared" si="55"/>
        <v>0</v>
      </c>
    </row>
    <row r="1722" spans="1:9" x14ac:dyDescent="0.25">
      <c r="A1722" s="132">
        <v>16921437</v>
      </c>
      <c r="B1722" s="135" t="s">
        <v>415</v>
      </c>
      <c r="C1722" s="135" t="s">
        <v>416</v>
      </c>
      <c r="D1722" s="10">
        <v>56</v>
      </c>
      <c r="E1722" s="10"/>
      <c r="F1722" s="9">
        <v>0</v>
      </c>
      <c r="G1722" s="9"/>
      <c r="H1722" s="26">
        <f t="shared" si="54"/>
        <v>0</v>
      </c>
      <c r="I1722" s="11">
        <f t="shared" si="55"/>
        <v>0</v>
      </c>
    </row>
    <row r="1723" spans="1:9" x14ac:dyDescent="0.25">
      <c r="A1723" s="132">
        <v>16922255</v>
      </c>
      <c r="B1723" s="135" t="s">
        <v>415</v>
      </c>
      <c r="C1723" s="135" t="s">
        <v>416</v>
      </c>
      <c r="D1723" s="10">
        <v>28</v>
      </c>
      <c r="E1723" s="10"/>
      <c r="F1723" s="9">
        <v>0</v>
      </c>
      <c r="G1723" s="9"/>
      <c r="H1723" s="26">
        <f t="shared" si="54"/>
        <v>0</v>
      </c>
      <c r="I1723" s="11">
        <f t="shared" si="55"/>
        <v>0</v>
      </c>
    </row>
    <row r="1724" spans="1:9" x14ac:dyDescent="0.25">
      <c r="A1724" s="132">
        <v>16922298</v>
      </c>
      <c r="B1724" s="135" t="s">
        <v>2765</v>
      </c>
      <c r="C1724" s="135" t="s">
        <v>2766</v>
      </c>
      <c r="D1724" s="10">
        <v>1</v>
      </c>
      <c r="E1724" s="10"/>
      <c r="F1724" s="9">
        <v>0</v>
      </c>
      <c r="G1724" s="9"/>
      <c r="H1724" s="26">
        <f t="shared" si="54"/>
        <v>0</v>
      </c>
      <c r="I1724" s="11">
        <f t="shared" si="55"/>
        <v>0</v>
      </c>
    </row>
    <row r="1725" spans="1:9" x14ac:dyDescent="0.25">
      <c r="A1725" s="132">
        <v>16922433</v>
      </c>
      <c r="B1725" s="135" t="s">
        <v>2786</v>
      </c>
      <c r="C1725" s="135" t="s">
        <v>139</v>
      </c>
      <c r="D1725" s="10">
        <v>60</v>
      </c>
      <c r="E1725" s="10"/>
      <c r="F1725" s="9">
        <v>0</v>
      </c>
      <c r="G1725" s="9"/>
      <c r="H1725" s="26">
        <f t="shared" si="54"/>
        <v>0</v>
      </c>
      <c r="I1725" s="11">
        <f t="shared" si="55"/>
        <v>0</v>
      </c>
    </row>
    <row r="1726" spans="1:9" x14ac:dyDescent="0.25">
      <c r="A1726" s="132">
        <v>16922441</v>
      </c>
      <c r="B1726" s="135" t="s">
        <v>2786</v>
      </c>
      <c r="C1726" s="135" t="s">
        <v>139</v>
      </c>
      <c r="D1726" s="10">
        <v>30</v>
      </c>
      <c r="E1726" s="10"/>
      <c r="F1726" s="9">
        <v>0</v>
      </c>
      <c r="G1726" s="9"/>
      <c r="H1726" s="26">
        <f t="shared" si="54"/>
        <v>0</v>
      </c>
      <c r="I1726" s="11">
        <f t="shared" si="55"/>
        <v>0</v>
      </c>
    </row>
    <row r="1727" spans="1:9" x14ac:dyDescent="0.25">
      <c r="A1727" s="132">
        <v>16922468</v>
      </c>
      <c r="B1727" s="135" t="s">
        <v>2786</v>
      </c>
      <c r="C1727" s="135" t="s">
        <v>139</v>
      </c>
      <c r="D1727" s="10">
        <v>30</v>
      </c>
      <c r="E1727" s="10"/>
      <c r="F1727" s="9">
        <v>0</v>
      </c>
      <c r="G1727" s="9"/>
      <c r="H1727" s="26">
        <f t="shared" si="54"/>
        <v>0</v>
      </c>
      <c r="I1727" s="11">
        <f t="shared" si="55"/>
        <v>0</v>
      </c>
    </row>
    <row r="1728" spans="1:9" x14ac:dyDescent="0.25">
      <c r="A1728" s="132">
        <v>16924118</v>
      </c>
      <c r="B1728" s="135" t="s">
        <v>2831</v>
      </c>
      <c r="C1728" s="135" t="s">
        <v>404</v>
      </c>
      <c r="D1728" s="10">
        <v>30</v>
      </c>
      <c r="E1728" s="10"/>
      <c r="F1728" s="9">
        <v>0</v>
      </c>
      <c r="G1728" s="9"/>
      <c r="H1728" s="26">
        <f t="shared" si="54"/>
        <v>0</v>
      </c>
      <c r="I1728" s="11">
        <f t="shared" si="55"/>
        <v>0</v>
      </c>
    </row>
    <row r="1729" spans="1:9" x14ac:dyDescent="0.25">
      <c r="A1729" s="132">
        <v>16924126</v>
      </c>
      <c r="B1729" s="135" t="s">
        <v>2831</v>
      </c>
      <c r="C1729" s="135" t="s">
        <v>404</v>
      </c>
      <c r="D1729" s="10">
        <v>30</v>
      </c>
      <c r="E1729" s="10"/>
      <c r="F1729" s="9">
        <v>0</v>
      </c>
      <c r="G1729" s="9"/>
      <c r="H1729" s="26">
        <f t="shared" si="54"/>
        <v>0</v>
      </c>
      <c r="I1729" s="11">
        <f t="shared" si="55"/>
        <v>0</v>
      </c>
    </row>
    <row r="1730" spans="1:9" x14ac:dyDescent="0.25">
      <c r="A1730" s="132">
        <v>16924134</v>
      </c>
      <c r="B1730" s="135" t="s">
        <v>2831</v>
      </c>
      <c r="C1730" s="135" t="s">
        <v>404</v>
      </c>
      <c r="D1730" s="10">
        <v>30</v>
      </c>
      <c r="E1730" s="10"/>
      <c r="F1730" s="9">
        <v>0</v>
      </c>
      <c r="G1730" s="9"/>
      <c r="H1730" s="26">
        <f t="shared" si="54"/>
        <v>0</v>
      </c>
      <c r="I1730" s="11">
        <f t="shared" si="55"/>
        <v>0</v>
      </c>
    </row>
    <row r="1731" spans="1:9" x14ac:dyDescent="0.25">
      <c r="A1731" s="132">
        <v>16924681</v>
      </c>
      <c r="B1731" s="135" t="s">
        <v>445</v>
      </c>
      <c r="C1731" s="135" t="s">
        <v>446</v>
      </c>
      <c r="D1731" s="10">
        <v>1</v>
      </c>
      <c r="E1731" s="10"/>
      <c r="F1731" s="9">
        <v>0</v>
      </c>
      <c r="G1731" s="9"/>
      <c r="H1731" s="26">
        <f t="shared" si="54"/>
        <v>0</v>
      </c>
      <c r="I1731" s="11">
        <f t="shared" si="55"/>
        <v>0</v>
      </c>
    </row>
    <row r="1732" spans="1:9" x14ac:dyDescent="0.25">
      <c r="A1732" s="132">
        <v>16925521</v>
      </c>
      <c r="B1732" s="135" t="s">
        <v>2786</v>
      </c>
      <c r="C1732" s="135" t="s">
        <v>139</v>
      </c>
      <c r="D1732" s="10">
        <v>30</v>
      </c>
      <c r="E1732" s="10"/>
      <c r="F1732" s="9">
        <v>0</v>
      </c>
      <c r="G1732" s="9"/>
      <c r="H1732" s="26">
        <f t="shared" si="54"/>
        <v>0</v>
      </c>
      <c r="I1732" s="11">
        <f t="shared" si="55"/>
        <v>0</v>
      </c>
    </row>
    <row r="1733" spans="1:9" x14ac:dyDescent="0.25">
      <c r="A1733" s="132">
        <v>16925548</v>
      </c>
      <c r="B1733" s="135" t="s">
        <v>2786</v>
      </c>
      <c r="C1733" s="135" t="s">
        <v>139</v>
      </c>
      <c r="D1733" s="10">
        <v>60</v>
      </c>
      <c r="E1733" s="10"/>
      <c r="F1733" s="9">
        <v>0</v>
      </c>
      <c r="G1733" s="9"/>
      <c r="H1733" s="26">
        <f t="shared" si="54"/>
        <v>0</v>
      </c>
      <c r="I1733" s="11">
        <f t="shared" si="55"/>
        <v>0</v>
      </c>
    </row>
    <row r="1734" spans="1:9" x14ac:dyDescent="0.25">
      <c r="A1734" s="132">
        <v>16927648</v>
      </c>
      <c r="B1734" s="135" t="s">
        <v>2860</v>
      </c>
      <c r="C1734" s="135" t="s">
        <v>2861</v>
      </c>
      <c r="D1734" s="10">
        <v>1</v>
      </c>
      <c r="E1734" s="10"/>
      <c r="F1734" s="9">
        <v>0</v>
      </c>
      <c r="G1734" s="9"/>
      <c r="H1734" s="26">
        <f t="shared" si="54"/>
        <v>0</v>
      </c>
      <c r="I1734" s="11">
        <f t="shared" si="55"/>
        <v>0</v>
      </c>
    </row>
    <row r="1735" spans="1:9" x14ac:dyDescent="0.25">
      <c r="A1735" s="132">
        <v>16927656</v>
      </c>
      <c r="B1735" s="135" t="s">
        <v>2860</v>
      </c>
      <c r="C1735" s="135" t="s">
        <v>2861</v>
      </c>
      <c r="D1735" s="10">
        <v>1</v>
      </c>
      <c r="E1735" s="10"/>
      <c r="F1735" s="9"/>
      <c r="G1735" s="9"/>
      <c r="H1735" s="26">
        <f t="shared" si="54"/>
        <v>0</v>
      </c>
      <c r="I1735" s="11">
        <f t="shared" si="55"/>
        <v>0</v>
      </c>
    </row>
    <row r="1736" spans="1:9" x14ac:dyDescent="0.25">
      <c r="A1736" s="132">
        <v>16928326</v>
      </c>
      <c r="B1736" s="135" t="s">
        <v>156</v>
      </c>
      <c r="C1736" s="135" t="s">
        <v>157</v>
      </c>
      <c r="D1736" s="10">
        <v>20</v>
      </c>
      <c r="E1736" s="10"/>
      <c r="F1736" s="9"/>
      <c r="G1736" s="9"/>
      <c r="H1736" s="26">
        <f t="shared" si="54"/>
        <v>0</v>
      </c>
      <c r="I1736" s="11">
        <f t="shared" si="55"/>
        <v>0</v>
      </c>
    </row>
    <row r="1737" spans="1:9" x14ac:dyDescent="0.25">
      <c r="A1737" s="132">
        <v>16931513</v>
      </c>
      <c r="B1737" s="135" t="s">
        <v>2832</v>
      </c>
      <c r="C1737" s="135" t="s">
        <v>414</v>
      </c>
      <c r="D1737" s="10">
        <v>448</v>
      </c>
      <c r="E1737" s="10"/>
      <c r="F1737" s="9"/>
      <c r="G1737" s="9"/>
      <c r="H1737" s="26">
        <f t="shared" si="54"/>
        <v>0</v>
      </c>
      <c r="I1737" s="11">
        <f t="shared" si="55"/>
        <v>0</v>
      </c>
    </row>
    <row r="1738" spans="1:9" x14ac:dyDescent="0.25">
      <c r="A1738" s="132">
        <v>16932242</v>
      </c>
      <c r="B1738" s="135" t="s">
        <v>2862</v>
      </c>
      <c r="C1738" s="135" t="s">
        <v>2863</v>
      </c>
      <c r="D1738" s="10">
        <v>1</v>
      </c>
      <c r="E1738" s="10"/>
      <c r="F1738" s="9"/>
      <c r="G1738" s="9"/>
      <c r="H1738" s="26">
        <f t="shared" si="54"/>
        <v>0</v>
      </c>
      <c r="I1738" s="11">
        <f t="shared" si="55"/>
        <v>0</v>
      </c>
    </row>
    <row r="1739" spans="1:9" x14ac:dyDescent="0.25">
      <c r="A1739" s="132">
        <v>16932501</v>
      </c>
      <c r="B1739" s="135" t="s">
        <v>498</v>
      </c>
      <c r="C1739" s="135" t="s">
        <v>499</v>
      </c>
      <c r="D1739" s="10">
        <v>1</v>
      </c>
      <c r="E1739" s="10"/>
      <c r="F1739" s="9"/>
      <c r="G1739" s="9"/>
      <c r="H1739" s="26">
        <f t="shared" si="54"/>
        <v>0</v>
      </c>
      <c r="I1739" s="11">
        <f t="shared" si="55"/>
        <v>0</v>
      </c>
    </row>
    <row r="1740" spans="1:9" x14ac:dyDescent="0.25">
      <c r="A1740" s="132">
        <v>16932978</v>
      </c>
      <c r="B1740" s="135" t="s">
        <v>190</v>
      </c>
      <c r="C1740" s="135" t="s">
        <v>191</v>
      </c>
      <c r="D1740" s="10">
        <v>1</v>
      </c>
      <c r="E1740" s="10"/>
      <c r="F1740" s="9"/>
      <c r="G1740" s="9"/>
      <c r="H1740" s="26">
        <f t="shared" si="54"/>
        <v>0</v>
      </c>
      <c r="I1740" s="11">
        <f t="shared" si="55"/>
        <v>0</v>
      </c>
    </row>
    <row r="1741" spans="1:9" x14ac:dyDescent="0.25">
      <c r="A1741" s="132">
        <v>16933745</v>
      </c>
      <c r="B1741" s="135" t="s">
        <v>202</v>
      </c>
      <c r="C1741" s="135" t="s">
        <v>203</v>
      </c>
      <c r="D1741" s="10">
        <v>1</v>
      </c>
      <c r="E1741" s="10"/>
      <c r="F1741" s="9"/>
      <c r="G1741" s="9"/>
      <c r="H1741" s="26">
        <f t="shared" si="54"/>
        <v>0</v>
      </c>
      <c r="I1741" s="11">
        <f t="shared" si="55"/>
        <v>0</v>
      </c>
    </row>
    <row r="1742" spans="1:9" x14ac:dyDescent="0.25">
      <c r="A1742" s="132">
        <v>16933966</v>
      </c>
      <c r="B1742" s="135" t="s">
        <v>2792</v>
      </c>
      <c r="C1742" s="135" t="s">
        <v>195</v>
      </c>
      <c r="D1742" s="10">
        <v>1</v>
      </c>
      <c r="E1742" s="10"/>
      <c r="F1742" s="9"/>
      <c r="G1742" s="9"/>
      <c r="H1742" s="26">
        <f t="shared" si="54"/>
        <v>0</v>
      </c>
      <c r="I1742" s="11">
        <f t="shared" si="55"/>
        <v>0</v>
      </c>
    </row>
    <row r="1743" spans="1:9" x14ac:dyDescent="0.25">
      <c r="A1743" s="132">
        <v>16933974</v>
      </c>
      <c r="B1743" s="135" t="s">
        <v>2792</v>
      </c>
      <c r="C1743" s="135" t="s">
        <v>195</v>
      </c>
      <c r="D1743" s="10">
        <v>1</v>
      </c>
      <c r="E1743" s="10"/>
      <c r="F1743" s="9"/>
      <c r="G1743" s="9"/>
      <c r="H1743" s="26">
        <f t="shared" ref="H1743:H1806" si="56">E1743/D1743</f>
        <v>0</v>
      </c>
      <c r="I1743" s="11">
        <f t="shared" ref="I1743:I1806" si="57">IFERROR(G1743/H1743,0)</f>
        <v>0</v>
      </c>
    </row>
    <row r="1744" spans="1:9" x14ac:dyDescent="0.25">
      <c r="A1744" s="132">
        <v>16934822</v>
      </c>
      <c r="B1744" s="135" t="s">
        <v>114</v>
      </c>
      <c r="C1744" s="135" t="s">
        <v>115</v>
      </c>
      <c r="D1744" s="10">
        <v>50</v>
      </c>
      <c r="E1744" s="10"/>
      <c r="F1744" s="9"/>
      <c r="G1744" s="9"/>
      <c r="H1744" s="26">
        <f t="shared" si="56"/>
        <v>0</v>
      </c>
      <c r="I1744" s="11">
        <f t="shared" si="57"/>
        <v>0</v>
      </c>
    </row>
    <row r="1745" spans="1:9" x14ac:dyDescent="0.25">
      <c r="A1745" s="132">
        <v>16935217</v>
      </c>
      <c r="B1745" s="135" t="s">
        <v>2825</v>
      </c>
      <c r="C1745" s="135" t="s">
        <v>340</v>
      </c>
      <c r="D1745" s="10">
        <v>63</v>
      </c>
      <c r="E1745" s="10"/>
      <c r="F1745" s="9"/>
      <c r="G1745" s="9"/>
      <c r="H1745" s="26">
        <f t="shared" si="56"/>
        <v>0</v>
      </c>
      <c r="I1745" s="11">
        <f t="shared" si="57"/>
        <v>0</v>
      </c>
    </row>
    <row r="1746" spans="1:9" x14ac:dyDescent="0.25">
      <c r="A1746" s="132">
        <v>16935888</v>
      </c>
      <c r="B1746" s="135" t="s">
        <v>474</v>
      </c>
      <c r="C1746" s="135" t="s">
        <v>475</v>
      </c>
      <c r="D1746" s="10">
        <v>24</v>
      </c>
      <c r="E1746" s="10"/>
      <c r="F1746" s="9"/>
      <c r="G1746" s="9"/>
      <c r="H1746" s="26">
        <f t="shared" si="56"/>
        <v>0</v>
      </c>
      <c r="I1746" s="11">
        <f t="shared" si="57"/>
        <v>0</v>
      </c>
    </row>
    <row r="1747" spans="1:9" x14ac:dyDescent="0.25">
      <c r="A1747" s="132">
        <v>16936248</v>
      </c>
      <c r="B1747" s="135" t="s">
        <v>2822</v>
      </c>
      <c r="C1747" s="135" t="s">
        <v>324</v>
      </c>
      <c r="D1747" s="10">
        <v>21</v>
      </c>
      <c r="E1747" s="10"/>
      <c r="F1747" s="9"/>
      <c r="G1747" s="9"/>
      <c r="H1747" s="26">
        <f t="shared" si="56"/>
        <v>0</v>
      </c>
      <c r="I1747" s="11">
        <f t="shared" si="57"/>
        <v>0</v>
      </c>
    </row>
    <row r="1748" spans="1:9" x14ac:dyDescent="0.25">
      <c r="A1748" s="132">
        <v>16936256</v>
      </c>
      <c r="B1748" s="135" t="s">
        <v>2822</v>
      </c>
      <c r="C1748" s="135" t="s">
        <v>324</v>
      </c>
      <c r="D1748" s="10">
        <v>21</v>
      </c>
      <c r="E1748" s="10"/>
      <c r="F1748" s="9"/>
      <c r="G1748" s="9"/>
      <c r="H1748" s="26">
        <f t="shared" si="56"/>
        <v>0</v>
      </c>
      <c r="I1748" s="11">
        <f t="shared" si="57"/>
        <v>0</v>
      </c>
    </row>
    <row r="1749" spans="1:9" x14ac:dyDescent="0.25">
      <c r="A1749" s="132">
        <v>16936264</v>
      </c>
      <c r="B1749" s="135" t="s">
        <v>2822</v>
      </c>
      <c r="C1749" s="135" t="s">
        <v>324</v>
      </c>
      <c r="D1749" s="10">
        <v>21</v>
      </c>
      <c r="E1749" s="10"/>
      <c r="F1749" s="9"/>
      <c r="G1749" s="9"/>
      <c r="H1749" s="26">
        <f t="shared" si="56"/>
        <v>0</v>
      </c>
      <c r="I1749" s="11">
        <f t="shared" si="57"/>
        <v>0</v>
      </c>
    </row>
    <row r="1750" spans="1:9" x14ac:dyDescent="0.25">
      <c r="A1750" s="132">
        <v>16936558</v>
      </c>
      <c r="B1750" s="135" t="s">
        <v>150</v>
      </c>
      <c r="C1750" s="135" t="s">
        <v>151</v>
      </c>
      <c r="D1750" s="10">
        <v>1</v>
      </c>
      <c r="E1750" s="10"/>
      <c r="F1750" s="9"/>
      <c r="G1750" s="9"/>
      <c r="H1750" s="26">
        <f t="shared" si="56"/>
        <v>0</v>
      </c>
      <c r="I1750" s="11">
        <f t="shared" si="57"/>
        <v>0</v>
      </c>
    </row>
    <row r="1751" spans="1:9" x14ac:dyDescent="0.25">
      <c r="A1751" s="132">
        <v>16936574</v>
      </c>
      <c r="B1751" s="135" t="s">
        <v>150</v>
      </c>
      <c r="C1751" s="135" t="s">
        <v>151</v>
      </c>
      <c r="D1751" s="10">
        <v>1</v>
      </c>
      <c r="E1751" s="10"/>
      <c r="F1751" s="9"/>
      <c r="G1751" s="9"/>
      <c r="H1751" s="26">
        <f t="shared" si="56"/>
        <v>0</v>
      </c>
      <c r="I1751" s="11">
        <f t="shared" si="57"/>
        <v>0</v>
      </c>
    </row>
    <row r="1752" spans="1:9" x14ac:dyDescent="0.25">
      <c r="A1752" s="132">
        <v>16936612</v>
      </c>
      <c r="B1752" s="135" t="s">
        <v>2864</v>
      </c>
      <c r="C1752" s="135" t="s">
        <v>2865</v>
      </c>
      <c r="D1752" s="10">
        <v>90</v>
      </c>
      <c r="E1752" s="10"/>
      <c r="F1752" s="9"/>
      <c r="G1752" s="9"/>
      <c r="H1752" s="26">
        <f t="shared" si="56"/>
        <v>0</v>
      </c>
      <c r="I1752" s="11">
        <f t="shared" si="57"/>
        <v>0</v>
      </c>
    </row>
    <row r="1753" spans="1:9" x14ac:dyDescent="0.25">
      <c r="A1753" s="132">
        <v>16936736</v>
      </c>
      <c r="B1753" s="135" t="s">
        <v>2864</v>
      </c>
      <c r="C1753" s="135" t="s">
        <v>2865</v>
      </c>
      <c r="D1753" s="10">
        <v>30</v>
      </c>
      <c r="E1753" s="10"/>
      <c r="F1753" s="9"/>
      <c r="G1753" s="9"/>
      <c r="H1753" s="26">
        <f t="shared" si="56"/>
        <v>0</v>
      </c>
      <c r="I1753" s="11">
        <f t="shared" si="57"/>
        <v>0</v>
      </c>
    </row>
    <row r="1754" spans="1:9" x14ac:dyDescent="0.25">
      <c r="A1754" s="132">
        <v>16936825</v>
      </c>
      <c r="B1754" s="135" t="s">
        <v>2785</v>
      </c>
      <c r="C1754" s="135" t="s">
        <v>123</v>
      </c>
      <c r="D1754" s="10">
        <v>1</v>
      </c>
      <c r="E1754" s="10"/>
      <c r="F1754" s="9"/>
      <c r="G1754" s="9"/>
      <c r="H1754" s="26">
        <f t="shared" si="56"/>
        <v>0</v>
      </c>
      <c r="I1754" s="11">
        <f t="shared" si="57"/>
        <v>0</v>
      </c>
    </row>
    <row r="1755" spans="1:9" x14ac:dyDescent="0.25">
      <c r="A1755" s="132">
        <v>16937279</v>
      </c>
      <c r="B1755" s="135" t="s">
        <v>443</v>
      </c>
      <c r="C1755" s="135" t="s">
        <v>444</v>
      </c>
      <c r="D1755" s="10">
        <v>1</v>
      </c>
      <c r="E1755" s="10"/>
      <c r="F1755" s="9"/>
      <c r="G1755" s="9"/>
      <c r="H1755" s="26">
        <f t="shared" si="56"/>
        <v>0</v>
      </c>
      <c r="I1755" s="11">
        <f t="shared" si="57"/>
        <v>0</v>
      </c>
    </row>
    <row r="1756" spans="1:9" x14ac:dyDescent="0.25">
      <c r="A1756" s="132">
        <v>16938577</v>
      </c>
      <c r="B1756" s="135" t="s">
        <v>196</v>
      </c>
      <c r="C1756" s="135" t="s">
        <v>197</v>
      </c>
      <c r="D1756" s="10">
        <v>60</v>
      </c>
      <c r="E1756" s="10"/>
      <c r="F1756" s="9"/>
      <c r="G1756" s="9"/>
      <c r="H1756" s="26">
        <f t="shared" si="56"/>
        <v>0</v>
      </c>
      <c r="I1756" s="11">
        <f t="shared" si="57"/>
        <v>0</v>
      </c>
    </row>
    <row r="1757" spans="1:9" x14ac:dyDescent="0.25">
      <c r="A1757" s="132">
        <v>16938763</v>
      </c>
      <c r="B1757" s="135" t="s">
        <v>2823</v>
      </c>
      <c r="C1757" s="135" t="s">
        <v>326</v>
      </c>
      <c r="D1757" s="10">
        <v>224</v>
      </c>
      <c r="E1757" s="10"/>
      <c r="F1757" s="9"/>
      <c r="G1757" s="9"/>
      <c r="H1757" s="26">
        <f t="shared" si="56"/>
        <v>0</v>
      </c>
      <c r="I1757" s="11">
        <f t="shared" si="57"/>
        <v>0</v>
      </c>
    </row>
    <row r="1758" spans="1:9" x14ac:dyDescent="0.25">
      <c r="A1758" s="132">
        <v>16938801</v>
      </c>
      <c r="B1758" s="135" t="s">
        <v>275</v>
      </c>
      <c r="C1758" s="135" t="s">
        <v>276</v>
      </c>
      <c r="D1758" s="10">
        <v>1</v>
      </c>
      <c r="E1758" s="10"/>
      <c r="F1758" s="9"/>
      <c r="G1758" s="9"/>
      <c r="H1758" s="26">
        <f t="shared" si="56"/>
        <v>0</v>
      </c>
      <c r="I1758" s="11">
        <f t="shared" si="57"/>
        <v>0</v>
      </c>
    </row>
    <row r="1759" spans="1:9" x14ac:dyDescent="0.25">
      <c r="A1759" s="132">
        <v>16938828</v>
      </c>
      <c r="B1759" s="135" t="s">
        <v>275</v>
      </c>
      <c r="C1759" s="135" t="s">
        <v>276</v>
      </c>
      <c r="D1759" s="10">
        <v>1</v>
      </c>
      <c r="E1759" s="10"/>
      <c r="F1759" s="9"/>
      <c r="G1759" s="9"/>
      <c r="H1759" s="26">
        <f t="shared" si="56"/>
        <v>0</v>
      </c>
      <c r="I1759" s="11">
        <f t="shared" si="57"/>
        <v>0</v>
      </c>
    </row>
    <row r="1760" spans="1:9" x14ac:dyDescent="0.25">
      <c r="A1760" s="132">
        <v>16938836</v>
      </c>
      <c r="B1760" s="135" t="s">
        <v>271</v>
      </c>
      <c r="C1760" s="135" t="s">
        <v>272</v>
      </c>
      <c r="D1760" s="10">
        <v>1</v>
      </c>
      <c r="E1760" s="10"/>
      <c r="F1760" s="9"/>
      <c r="G1760" s="9"/>
      <c r="H1760" s="26">
        <f t="shared" si="56"/>
        <v>0</v>
      </c>
      <c r="I1760" s="11">
        <f t="shared" si="57"/>
        <v>0</v>
      </c>
    </row>
    <row r="1761" spans="1:9" x14ac:dyDescent="0.25">
      <c r="A1761" s="132">
        <v>16938852</v>
      </c>
      <c r="B1761" s="135" t="s">
        <v>509</v>
      </c>
      <c r="C1761" s="135" t="s">
        <v>510</v>
      </c>
      <c r="D1761" s="10">
        <v>1</v>
      </c>
      <c r="E1761" s="10"/>
      <c r="F1761" s="9"/>
      <c r="G1761" s="9"/>
      <c r="H1761" s="26">
        <f t="shared" si="56"/>
        <v>0</v>
      </c>
      <c r="I1761" s="11">
        <f t="shared" si="57"/>
        <v>0</v>
      </c>
    </row>
    <row r="1762" spans="1:9" x14ac:dyDescent="0.25">
      <c r="A1762" s="132">
        <v>16938860</v>
      </c>
      <c r="B1762" s="135" t="s">
        <v>509</v>
      </c>
      <c r="C1762" s="135" t="s">
        <v>510</v>
      </c>
      <c r="D1762" s="10">
        <v>1</v>
      </c>
      <c r="E1762" s="10"/>
      <c r="F1762" s="9"/>
      <c r="G1762" s="9"/>
      <c r="H1762" s="26">
        <f t="shared" si="56"/>
        <v>0</v>
      </c>
      <c r="I1762" s="11">
        <f t="shared" si="57"/>
        <v>0</v>
      </c>
    </row>
    <row r="1763" spans="1:9" x14ac:dyDescent="0.25">
      <c r="A1763" s="132">
        <v>16938879</v>
      </c>
      <c r="B1763" s="135" t="s">
        <v>265</v>
      </c>
      <c r="C1763" s="135" t="s">
        <v>266</v>
      </c>
      <c r="D1763" s="10">
        <v>1</v>
      </c>
      <c r="E1763" s="10"/>
      <c r="F1763" s="9"/>
      <c r="G1763" s="9"/>
      <c r="H1763" s="26">
        <f t="shared" si="56"/>
        <v>0</v>
      </c>
      <c r="I1763" s="11">
        <f t="shared" si="57"/>
        <v>0</v>
      </c>
    </row>
    <row r="1764" spans="1:9" x14ac:dyDescent="0.25">
      <c r="A1764" s="132">
        <v>16938887</v>
      </c>
      <c r="B1764" s="135" t="s">
        <v>265</v>
      </c>
      <c r="C1764" s="135" t="s">
        <v>266</v>
      </c>
      <c r="D1764" s="10">
        <v>1</v>
      </c>
      <c r="E1764" s="10"/>
      <c r="F1764" s="9"/>
      <c r="G1764" s="9"/>
      <c r="H1764" s="26">
        <f t="shared" si="56"/>
        <v>0</v>
      </c>
      <c r="I1764" s="11">
        <f t="shared" si="57"/>
        <v>0</v>
      </c>
    </row>
    <row r="1765" spans="1:9" x14ac:dyDescent="0.25">
      <c r="A1765" s="132">
        <v>16938895</v>
      </c>
      <c r="B1765" s="135" t="s">
        <v>466</v>
      </c>
      <c r="C1765" s="135" t="s">
        <v>467</v>
      </c>
      <c r="D1765" s="10">
        <v>1</v>
      </c>
      <c r="E1765" s="10"/>
      <c r="F1765" s="9"/>
      <c r="G1765" s="9"/>
      <c r="H1765" s="26">
        <f t="shared" si="56"/>
        <v>0</v>
      </c>
      <c r="I1765" s="11">
        <f t="shared" si="57"/>
        <v>0</v>
      </c>
    </row>
    <row r="1766" spans="1:9" x14ac:dyDescent="0.25">
      <c r="A1766" s="132">
        <v>16938909</v>
      </c>
      <c r="B1766" s="135" t="s">
        <v>496</v>
      </c>
      <c r="C1766" s="135" t="s">
        <v>497</v>
      </c>
      <c r="D1766" s="10">
        <v>1</v>
      </c>
      <c r="E1766" s="10"/>
      <c r="F1766" s="9"/>
      <c r="G1766" s="9"/>
      <c r="H1766" s="26">
        <f t="shared" si="56"/>
        <v>0</v>
      </c>
      <c r="I1766" s="11">
        <f t="shared" si="57"/>
        <v>0</v>
      </c>
    </row>
    <row r="1767" spans="1:9" x14ac:dyDescent="0.25">
      <c r="A1767" s="132">
        <v>16938925</v>
      </c>
      <c r="B1767" s="135" t="s">
        <v>247</v>
      </c>
      <c r="C1767" s="135" t="s">
        <v>248</v>
      </c>
      <c r="D1767" s="10">
        <v>1</v>
      </c>
      <c r="E1767" s="10"/>
      <c r="F1767" s="9"/>
      <c r="G1767" s="9"/>
      <c r="H1767" s="26">
        <f t="shared" si="56"/>
        <v>0</v>
      </c>
      <c r="I1767" s="11">
        <f t="shared" si="57"/>
        <v>0</v>
      </c>
    </row>
    <row r="1768" spans="1:9" x14ac:dyDescent="0.25">
      <c r="A1768" s="132">
        <v>16938933</v>
      </c>
      <c r="B1768" s="135" t="s">
        <v>88</v>
      </c>
      <c r="C1768" s="135" t="s">
        <v>89</v>
      </c>
      <c r="D1768" s="10">
        <v>1</v>
      </c>
      <c r="E1768" s="10"/>
      <c r="F1768" s="9"/>
      <c r="G1768" s="9"/>
      <c r="H1768" s="26">
        <f t="shared" si="56"/>
        <v>0</v>
      </c>
      <c r="I1768" s="11">
        <f t="shared" si="57"/>
        <v>0</v>
      </c>
    </row>
    <row r="1769" spans="1:9" x14ac:dyDescent="0.25">
      <c r="A1769" s="132">
        <v>16938941</v>
      </c>
      <c r="B1769" s="135" t="s">
        <v>2818</v>
      </c>
      <c r="C1769" s="135" t="s">
        <v>296</v>
      </c>
      <c r="D1769" s="10">
        <v>30</v>
      </c>
      <c r="E1769" s="10"/>
      <c r="F1769" s="9"/>
      <c r="G1769" s="9"/>
      <c r="H1769" s="26">
        <f t="shared" si="56"/>
        <v>0</v>
      </c>
      <c r="I1769" s="11">
        <f t="shared" si="57"/>
        <v>0</v>
      </c>
    </row>
    <row r="1770" spans="1:9" x14ac:dyDescent="0.25">
      <c r="A1770" s="132">
        <v>16938968</v>
      </c>
      <c r="B1770" s="135" t="s">
        <v>2818</v>
      </c>
      <c r="C1770" s="135" t="s">
        <v>296</v>
      </c>
      <c r="D1770" s="10">
        <v>30</v>
      </c>
      <c r="E1770" s="10"/>
      <c r="F1770" s="9"/>
      <c r="G1770" s="9"/>
      <c r="H1770" s="26">
        <f t="shared" si="56"/>
        <v>0</v>
      </c>
      <c r="I1770" s="11">
        <f t="shared" si="57"/>
        <v>0</v>
      </c>
    </row>
    <row r="1771" spans="1:9" x14ac:dyDescent="0.25">
      <c r="A1771" s="132">
        <v>16938976</v>
      </c>
      <c r="B1771" s="135" t="s">
        <v>316</v>
      </c>
      <c r="C1771" s="135" t="s">
        <v>317</v>
      </c>
      <c r="D1771" s="10">
        <v>112</v>
      </c>
      <c r="E1771" s="10"/>
      <c r="F1771" s="9"/>
      <c r="G1771" s="9"/>
      <c r="H1771" s="26">
        <f t="shared" si="56"/>
        <v>0</v>
      </c>
      <c r="I1771" s="11">
        <f t="shared" si="57"/>
        <v>0</v>
      </c>
    </row>
    <row r="1772" spans="1:9" x14ac:dyDescent="0.25">
      <c r="A1772" s="132">
        <v>16938984</v>
      </c>
      <c r="B1772" s="135" t="s">
        <v>2827</v>
      </c>
      <c r="C1772" s="135" t="s">
        <v>348</v>
      </c>
      <c r="D1772" s="10">
        <v>84</v>
      </c>
      <c r="E1772" s="10"/>
      <c r="F1772" s="9"/>
      <c r="G1772" s="9"/>
      <c r="H1772" s="26">
        <f t="shared" si="56"/>
        <v>0</v>
      </c>
      <c r="I1772" s="11">
        <f t="shared" si="57"/>
        <v>0</v>
      </c>
    </row>
    <row r="1773" spans="1:9" x14ac:dyDescent="0.25">
      <c r="A1773" s="132">
        <v>16938992</v>
      </c>
      <c r="B1773" s="135" t="s">
        <v>2799</v>
      </c>
      <c r="C1773" s="135" t="s">
        <v>236</v>
      </c>
      <c r="D1773" s="10">
        <v>56</v>
      </c>
      <c r="E1773" s="10"/>
      <c r="F1773" s="9"/>
      <c r="G1773" s="9"/>
      <c r="H1773" s="26">
        <f t="shared" si="56"/>
        <v>0</v>
      </c>
      <c r="I1773" s="11">
        <f t="shared" si="57"/>
        <v>0</v>
      </c>
    </row>
    <row r="1774" spans="1:9" x14ac:dyDescent="0.25">
      <c r="A1774" s="132">
        <v>16939182</v>
      </c>
      <c r="B1774" s="135" t="s">
        <v>2866</v>
      </c>
      <c r="C1774" s="135" t="s">
        <v>2867</v>
      </c>
      <c r="D1774" s="10">
        <v>30</v>
      </c>
      <c r="E1774" s="10"/>
      <c r="F1774" s="9"/>
      <c r="G1774" s="9"/>
      <c r="H1774" s="26">
        <f t="shared" si="56"/>
        <v>0</v>
      </c>
      <c r="I1774" s="11">
        <f t="shared" si="57"/>
        <v>0</v>
      </c>
    </row>
    <row r="1775" spans="1:9" x14ac:dyDescent="0.25">
      <c r="A1775" s="132">
        <v>16939190</v>
      </c>
      <c r="B1775" s="135" t="s">
        <v>2866</v>
      </c>
      <c r="C1775" s="135" t="s">
        <v>2867</v>
      </c>
      <c r="D1775" s="10">
        <v>30</v>
      </c>
      <c r="E1775" s="10"/>
      <c r="F1775" s="9"/>
      <c r="G1775" s="9"/>
      <c r="H1775" s="26">
        <f t="shared" si="56"/>
        <v>0</v>
      </c>
      <c r="I1775" s="11">
        <f t="shared" si="57"/>
        <v>0</v>
      </c>
    </row>
    <row r="1776" spans="1:9" x14ac:dyDescent="0.25">
      <c r="A1776" s="132">
        <v>16939433</v>
      </c>
      <c r="B1776" s="135" t="s">
        <v>196</v>
      </c>
      <c r="C1776" s="135" t="s">
        <v>197</v>
      </c>
      <c r="D1776" s="10">
        <v>30</v>
      </c>
      <c r="E1776" s="10"/>
      <c r="F1776" s="9"/>
      <c r="G1776" s="9"/>
      <c r="H1776" s="26">
        <f t="shared" si="56"/>
        <v>0</v>
      </c>
      <c r="I1776" s="11">
        <f t="shared" si="57"/>
        <v>0</v>
      </c>
    </row>
    <row r="1777" spans="1:9" x14ac:dyDescent="0.25">
      <c r="A1777" s="132">
        <v>16941144</v>
      </c>
      <c r="B1777" s="135" t="s">
        <v>372</v>
      </c>
      <c r="C1777" s="135" t="s">
        <v>373</v>
      </c>
      <c r="D1777" s="10">
        <v>1</v>
      </c>
      <c r="E1777" s="10"/>
      <c r="F1777" s="9"/>
      <c r="G1777" s="9"/>
      <c r="H1777" s="26">
        <f t="shared" si="56"/>
        <v>0</v>
      </c>
      <c r="I1777" s="11">
        <f t="shared" si="57"/>
        <v>0</v>
      </c>
    </row>
    <row r="1778" spans="1:9" x14ac:dyDescent="0.25">
      <c r="A1778" s="132">
        <v>16941608</v>
      </c>
      <c r="B1778" s="135" t="s">
        <v>156</v>
      </c>
      <c r="C1778" s="135" t="s">
        <v>157</v>
      </c>
      <c r="D1778" s="10">
        <v>20</v>
      </c>
      <c r="E1778" s="10"/>
      <c r="F1778" s="9"/>
      <c r="G1778" s="9"/>
      <c r="H1778" s="26">
        <f t="shared" si="56"/>
        <v>0</v>
      </c>
      <c r="I1778" s="11">
        <f t="shared" si="57"/>
        <v>0</v>
      </c>
    </row>
    <row r="1779" spans="1:9" x14ac:dyDescent="0.25">
      <c r="A1779" s="132">
        <v>16941624</v>
      </c>
      <c r="B1779" s="135" t="s">
        <v>2838</v>
      </c>
      <c r="C1779" s="135" t="s">
        <v>518</v>
      </c>
      <c r="D1779" s="10">
        <v>90</v>
      </c>
      <c r="E1779" s="10"/>
      <c r="F1779" s="9"/>
      <c r="G1779" s="9"/>
      <c r="H1779" s="26">
        <f t="shared" si="56"/>
        <v>0</v>
      </c>
      <c r="I1779" s="11">
        <f t="shared" si="57"/>
        <v>0</v>
      </c>
    </row>
    <row r="1780" spans="1:9" x14ac:dyDescent="0.25">
      <c r="A1780" s="132">
        <v>16941659</v>
      </c>
      <c r="B1780" s="135" t="s">
        <v>2838</v>
      </c>
      <c r="C1780" s="135" t="s">
        <v>518</v>
      </c>
      <c r="D1780" s="10">
        <v>30</v>
      </c>
      <c r="E1780" s="10"/>
      <c r="F1780" s="9"/>
      <c r="G1780" s="9"/>
      <c r="H1780" s="26">
        <f t="shared" si="56"/>
        <v>0</v>
      </c>
      <c r="I1780" s="11">
        <f t="shared" si="57"/>
        <v>0</v>
      </c>
    </row>
    <row r="1781" spans="1:9" x14ac:dyDescent="0.25">
      <c r="A1781" s="132">
        <v>16941934</v>
      </c>
      <c r="B1781" s="135" t="s">
        <v>498</v>
      </c>
      <c r="C1781" s="135" t="s">
        <v>499</v>
      </c>
      <c r="D1781" s="10">
        <v>1</v>
      </c>
      <c r="E1781" s="10"/>
      <c r="F1781" s="9"/>
      <c r="G1781" s="9"/>
      <c r="H1781" s="26">
        <f t="shared" si="56"/>
        <v>0</v>
      </c>
      <c r="I1781" s="11">
        <f t="shared" si="57"/>
        <v>0</v>
      </c>
    </row>
    <row r="1782" spans="1:9" x14ac:dyDescent="0.25">
      <c r="A1782" s="132">
        <v>16941942</v>
      </c>
      <c r="B1782" s="135" t="s">
        <v>337</v>
      </c>
      <c r="C1782" s="135" t="s">
        <v>338</v>
      </c>
      <c r="D1782" s="10">
        <v>1</v>
      </c>
      <c r="E1782" s="10"/>
      <c r="F1782" s="9"/>
      <c r="G1782" s="9"/>
      <c r="H1782" s="26">
        <f t="shared" si="56"/>
        <v>0</v>
      </c>
      <c r="I1782" s="11">
        <f t="shared" si="57"/>
        <v>0</v>
      </c>
    </row>
    <row r="1783" spans="1:9" x14ac:dyDescent="0.25">
      <c r="A1783" s="132">
        <v>16941985</v>
      </c>
      <c r="B1783" s="135" t="s">
        <v>304</v>
      </c>
      <c r="C1783" s="135" t="s">
        <v>305</v>
      </c>
      <c r="D1783" s="10">
        <v>1</v>
      </c>
      <c r="E1783" s="10"/>
      <c r="F1783" s="9"/>
      <c r="G1783" s="9"/>
      <c r="H1783" s="26">
        <f t="shared" si="56"/>
        <v>0</v>
      </c>
      <c r="I1783" s="11">
        <f t="shared" si="57"/>
        <v>0</v>
      </c>
    </row>
    <row r="1784" spans="1:9" x14ac:dyDescent="0.25">
      <c r="A1784" s="132">
        <v>16941993</v>
      </c>
      <c r="B1784" s="135" t="s">
        <v>304</v>
      </c>
      <c r="C1784" s="135" t="s">
        <v>305</v>
      </c>
      <c r="D1784" s="10">
        <v>1</v>
      </c>
      <c r="E1784" s="10"/>
      <c r="F1784" s="9"/>
      <c r="G1784" s="9"/>
      <c r="H1784" s="26">
        <f t="shared" si="56"/>
        <v>0</v>
      </c>
      <c r="I1784" s="11">
        <f t="shared" si="57"/>
        <v>0</v>
      </c>
    </row>
    <row r="1785" spans="1:9" x14ac:dyDescent="0.25">
      <c r="A1785" s="132">
        <v>16942000</v>
      </c>
      <c r="B1785" s="135" t="s">
        <v>498</v>
      </c>
      <c r="C1785" s="135" t="s">
        <v>499</v>
      </c>
      <c r="D1785" s="10">
        <v>1</v>
      </c>
      <c r="E1785" s="10"/>
      <c r="F1785" s="9"/>
      <c r="G1785" s="9"/>
      <c r="H1785" s="26">
        <f t="shared" si="56"/>
        <v>0</v>
      </c>
      <c r="I1785" s="11">
        <f t="shared" si="57"/>
        <v>0</v>
      </c>
    </row>
    <row r="1786" spans="1:9" x14ac:dyDescent="0.25">
      <c r="A1786" s="132">
        <v>16943201</v>
      </c>
      <c r="B1786" s="135" t="s">
        <v>382</v>
      </c>
      <c r="C1786" s="135" t="s">
        <v>383</v>
      </c>
      <c r="D1786" s="10">
        <v>1</v>
      </c>
      <c r="E1786" s="10"/>
      <c r="F1786" s="9"/>
      <c r="G1786" s="9"/>
      <c r="H1786" s="26">
        <f t="shared" si="56"/>
        <v>0</v>
      </c>
      <c r="I1786" s="11">
        <f t="shared" si="57"/>
        <v>0</v>
      </c>
    </row>
    <row r="1787" spans="1:9" x14ac:dyDescent="0.25">
      <c r="A1787" s="132">
        <v>16943295</v>
      </c>
      <c r="B1787" s="135" t="s">
        <v>156</v>
      </c>
      <c r="C1787" s="135" t="s">
        <v>157</v>
      </c>
      <c r="D1787" s="10">
        <v>20</v>
      </c>
      <c r="E1787" s="10"/>
      <c r="F1787" s="9"/>
      <c r="G1787" s="9"/>
      <c r="H1787" s="26">
        <f t="shared" si="56"/>
        <v>0</v>
      </c>
      <c r="I1787" s="11">
        <f t="shared" si="57"/>
        <v>0</v>
      </c>
    </row>
    <row r="1788" spans="1:9" x14ac:dyDescent="0.25">
      <c r="A1788" s="132">
        <v>16943309</v>
      </c>
      <c r="B1788" s="135" t="s">
        <v>2827</v>
      </c>
      <c r="C1788" s="135" t="s">
        <v>348</v>
      </c>
      <c r="D1788" s="10">
        <v>84</v>
      </c>
      <c r="E1788" s="10"/>
      <c r="F1788" s="9"/>
      <c r="G1788" s="9"/>
      <c r="H1788" s="26">
        <f t="shared" si="56"/>
        <v>0</v>
      </c>
      <c r="I1788" s="11">
        <f t="shared" si="57"/>
        <v>0</v>
      </c>
    </row>
    <row r="1789" spans="1:9" x14ac:dyDescent="0.25">
      <c r="A1789" s="132">
        <v>16943317</v>
      </c>
      <c r="B1789" s="135" t="s">
        <v>2827</v>
      </c>
      <c r="C1789" s="135" t="s">
        <v>348</v>
      </c>
      <c r="D1789" s="10">
        <v>56</v>
      </c>
      <c r="E1789" s="10"/>
      <c r="F1789" s="9"/>
      <c r="G1789" s="9"/>
      <c r="H1789" s="26">
        <f t="shared" si="56"/>
        <v>0</v>
      </c>
      <c r="I1789" s="11">
        <f t="shared" si="57"/>
        <v>0</v>
      </c>
    </row>
    <row r="1790" spans="1:9" x14ac:dyDescent="0.25">
      <c r="A1790" s="132">
        <v>16943325</v>
      </c>
      <c r="B1790" s="135" t="s">
        <v>443</v>
      </c>
      <c r="C1790" s="135" t="s">
        <v>444</v>
      </c>
      <c r="D1790" s="10">
        <v>30</v>
      </c>
      <c r="E1790" s="10"/>
      <c r="F1790" s="9"/>
      <c r="G1790" s="9"/>
      <c r="H1790" s="26">
        <f t="shared" si="56"/>
        <v>0</v>
      </c>
      <c r="I1790" s="11">
        <f t="shared" si="57"/>
        <v>0</v>
      </c>
    </row>
    <row r="1791" spans="1:9" x14ac:dyDescent="0.25">
      <c r="A1791" s="132">
        <v>16943864</v>
      </c>
      <c r="B1791" s="135" t="s">
        <v>2820</v>
      </c>
      <c r="C1791" s="135" t="s">
        <v>315</v>
      </c>
      <c r="D1791" s="10">
        <v>30</v>
      </c>
      <c r="E1791" s="10"/>
      <c r="F1791" s="9"/>
      <c r="G1791" s="9"/>
      <c r="H1791" s="26">
        <f t="shared" si="56"/>
        <v>0</v>
      </c>
      <c r="I1791" s="11">
        <f t="shared" si="57"/>
        <v>0</v>
      </c>
    </row>
    <row r="1792" spans="1:9" x14ac:dyDescent="0.25">
      <c r="A1792" s="132">
        <v>16943872</v>
      </c>
      <c r="B1792" s="135" t="s">
        <v>2820</v>
      </c>
      <c r="C1792" s="135" t="s">
        <v>315</v>
      </c>
      <c r="D1792" s="10">
        <v>30</v>
      </c>
      <c r="E1792" s="10"/>
      <c r="F1792" s="9"/>
      <c r="G1792" s="9"/>
      <c r="H1792" s="26">
        <f t="shared" si="56"/>
        <v>0</v>
      </c>
      <c r="I1792" s="11">
        <f t="shared" si="57"/>
        <v>0</v>
      </c>
    </row>
    <row r="1793" spans="1:9" x14ac:dyDescent="0.25">
      <c r="A1793" s="132">
        <v>16944127</v>
      </c>
      <c r="B1793" s="135" t="s">
        <v>2803</v>
      </c>
      <c r="C1793" s="135" t="s">
        <v>250</v>
      </c>
      <c r="D1793" s="10">
        <v>28</v>
      </c>
      <c r="E1793" s="10"/>
      <c r="F1793" s="9"/>
      <c r="G1793" s="9"/>
      <c r="H1793" s="26">
        <f t="shared" si="56"/>
        <v>0</v>
      </c>
      <c r="I1793" s="11">
        <f t="shared" si="57"/>
        <v>0</v>
      </c>
    </row>
    <row r="1794" spans="1:9" x14ac:dyDescent="0.25">
      <c r="A1794" s="132">
        <v>16944135</v>
      </c>
      <c r="B1794" s="135" t="s">
        <v>2831</v>
      </c>
      <c r="C1794" s="135" t="s">
        <v>404</v>
      </c>
      <c r="D1794" s="10">
        <v>30</v>
      </c>
      <c r="E1794" s="10"/>
      <c r="F1794" s="9"/>
      <c r="G1794" s="9"/>
      <c r="H1794" s="26">
        <f t="shared" si="56"/>
        <v>0</v>
      </c>
      <c r="I1794" s="11">
        <f t="shared" si="57"/>
        <v>0</v>
      </c>
    </row>
    <row r="1795" spans="1:9" x14ac:dyDescent="0.25">
      <c r="A1795" s="132">
        <v>16944151</v>
      </c>
      <c r="B1795" s="135" t="s">
        <v>2831</v>
      </c>
      <c r="C1795" s="135" t="s">
        <v>404</v>
      </c>
      <c r="D1795" s="10">
        <v>30</v>
      </c>
      <c r="E1795" s="10"/>
      <c r="F1795" s="9"/>
      <c r="G1795" s="9"/>
      <c r="H1795" s="26">
        <f t="shared" si="56"/>
        <v>0</v>
      </c>
      <c r="I1795" s="11">
        <f t="shared" si="57"/>
        <v>0</v>
      </c>
    </row>
    <row r="1796" spans="1:9" x14ac:dyDescent="0.25">
      <c r="A1796" s="132">
        <v>16944178</v>
      </c>
      <c r="B1796" s="135" t="s">
        <v>2831</v>
      </c>
      <c r="C1796" s="135" t="s">
        <v>404</v>
      </c>
      <c r="D1796" s="10">
        <v>30</v>
      </c>
      <c r="E1796" s="10"/>
      <c r="F1796" s="9"/>
      <c r="G1796" s="9"/>
      <c r="H1796" s="26">
        <f t="shared" si="56"/>
        <v>0</v>
      </c>
      <c r="I1796" s="11">
        <f t="shared" si="57"/>
        <v>0</v>
      </c>
    </row>
    <row r="1797" spans="1:9" x14ac:dyDescent="0.25">
      <c r="A1797" s="132">
        <v>16944208</v>
      </c>
      <c r="B1797" s="135" t="s">
        <v>2810</v>
      </c>
      <c r="C1797" s="135" t="s">
        <v>270</v>
      </c>
      <c r="D1797" s="10">
        <v>28</v>
      </c>
      <c r="E1797" s="10"/>
      <c r="F1797" s="9"/>
      <c r="G1797" s="9"/>
      <c r="H1797" s="26">
        <f t="shared" si="56"/>
        <v>0</v>
      </c>
      <c r="I1797" s="11">
        <f t="shared" si="57"/>
        <v>0</v>
      </c>
    </row>
    <row r="1798" spans="1:9" x14ac:dyDescent="0.25">
      <c r="A1798" s="132">
        <v>16944224</v>
      </c>
      <c r="B1798" s="135" t="s">
        <v>2810</v>
      </c>
      <c r="C1798" s="135" t="s">
        <v>270</v>
      </c>
      <c r="D1798" s="10">
        <v>28</v>
      </c>
      <c r="E1798" s="10"/>
      <c r="F1798" s="9"/>
      <c r="G1798" s="9"/>
      <c r="H1798" s="26">
        <f t="shared" si="56"/>
        <v>0</v>
      </c>
      <c r="I1798" s="11">
        <f t="shared" si="57"/>
        <v>0</v>
      </c>
    </row>
    <row r="1799" spans="1:9" x14ac:dyDescent="0.25">
      <c r="A1799" s="132">
        <v>16944240</v>
      </c>
      <c r="B1799" s="135" t="s">
        <v>2810</v>
      </c>
      <c r="C1799" s="135" t="s">
        <v>270</v>
      </c>
      <c r="D1799" s="10">
        <v>28</v>
      </c>
      <c r="E1799" s="10"/>
      <c r="F1799" s="9"/>
      <c r="G1799" s="9"/>
      <c r="H1799" s="26">
        <f t="shared" si="56"/>
        <v>0</v>
      </c>
      <c r="I1799" s="11">
        <f t="shared" si="57"/>
        <v>0</v>
      </c>
    </row>
    <row r="1800" spans="1:9" x14ac:dyDescent="0.25">
      <c r="A1800" s="132">
        <v>16944259</v>
      </c>
      <c r="B1800" s="135" t="s">
        <v>2810</v>
      </c>
      <c r="C1800" s="135" t="s">
        <v>270</v>
      </c>
      <c r="D1800" s="10">
        <v>28</v>
      </c>
      <c r="E1800" s="10"/>
      <c r="F1800" s="9"/>
      <c r="G1800" s="9"/>
      <c r="H1800" s="26">
        <f t="shared" si="56"/>
        <v>0</v>
      </c>
      <c r="I1800" s="11">
        <f t="shared" si="57"/>
        <v>0</v>
      </c>
    </row>
    <row r="1801" spans="1:9" x14ac:dyDescent="0.25">
      <c r="A1801" s="132">
        <v>16944275</v>
      </c>
      <c r="B1801" s="135" t="s">
        <v>415</v>
      </c>
      <c r="C1801" s="135" t="s">
        <v>416</v>
      </c>
      <c r="D1801" s="10">
        <v>28</v>
      </c>
      <c r="E1801" s="10"/>
      <c r="F1801" s="9"/>
      <c r="G1801" s="9"/>
      <c r="H1801" s="26">
        <f t="shared" si="56"/>
        <v>0</v>
      </c>
      <c r="I1801" s="11">
        <f t="shared" si="57"/>
        <v>0</v>
      </c>
    </row>
    <row r="1802" spans="1:9" x14ac:dyDescent="0.25">
      <c r="A1802" s="132">
        <v>16944321</v>
      </c>
      <c r="B1802" s="135" t="s">
        <v>247</v>
      </c>
      <c r="C1802" s="135" t="s">
        <v>248</v>
      </c>
      <c r="D1802" s="10">
        <v>1</v>
      </c>
      <c r="E1802" s="10"/>
      <c r="F1802" s="9"/>
      <c r="G1802" s="9"/>
      <c r="H1802" s="26">
        <f t="shared" si="56"/>
        <v>0</v>
      </c>
      <c r="I1802" s="11">
        <f t="shared" si="57"/>
        <v>0</v>
      </c>
    </row>
    <row r="1803" spans="1:9" x14ac:dyDescent="0.25">
      <c r="A1803" s="132">
        <v>16944348</v>
      </c>
      <c r="B1803" s="135" t="s">
        <v>196</v>
      </c>
      <c r="C1803" s="135" t="s">
        <v>197</v>
      </c>
      <c r="D1803" s="10">
        <v>60</v>
      </c>
      <c r="E1803" s="10"/>
      <c r="F1803" s="9"/>
      <c r="G1803" s="9"/>
      <c r="H1803" s="26">
        <f t="shared" si="56"/>
        <v>0</v>
      </c>
      <c r="I1803" s="11">
        <f t="shared" si="57"/>
        <v>0</v>
      </c>
    </row>
    <row r="1804" spans="1:9" x14ac:dyDescent="0.25">
      <c r="A1804" s="132">
        <v>16944372</v>
      </c>
      <c r="B1804" s="135" t="s">
        <v>316</v>
      </c>
      <c r="C1804" s="135" t="s">
        <v>317</v>
      </c>
      <c r="D1804" s="10">
        <v>14</v>
      </c>
      <c r="E1804" s="10"/>
      <c r="F1804" s="9"/>
      <c r="G1804" s="9"/>
      <c r="H1804" s="26">
        <f t="shared" si="56"/>
        <v>0</v>
      </c>
      <c r="I1804" s="11">
        <f t="shared" si="57"/>
        <v>0</v>
      </c>
    </row>
    <row r="1805" spans="1:9" x14ac:dyDescent="0.25">
      <c r="A1805" s="132">
        <v>16944380</v>
      </c>
      <c r="B1805" s="135" t="s">
        <v>316</v>
      </c>
      <c r="C1805" s="135" t="s">
        <v>317</v>
      </c>
      <c r="D1805" s="10">
        <v>7</v>
      </c>
      <c r="E1805" s="10"/>
      <c r="F1805" s="9"/>
      <c r="G1805" s="9"/>
      <c r="H1805" s="26">
        <f t="shared" si="56"/>
        <v>0</v>
      </c>
      <c r="I1805" s="11">
        <f t="shared" si="57"/>
        <v>0</v>
      </c>
    </row>
    <row r="1806" spans="1:9" x14ac:dyDescent="0.25">
      <c r="A1806" s="132">
        <v>16944429</v>
      </c>
      <c r="B1806" s="135" t="s">
        <v>2827</v>
      </c>
      <c r="C1806" s="135" t="s">
        <v>348</v>
      </c>
      <c r="D1806" s="10">
        <v>84</v>
      </c>
      <c r="E1806" s="10"/>
      <c r="F1806" s="9"/>
      <c r="G1806" s="9"/>
      <c r="H1806" s="26">
        <f t="shared" si="56"/>
        <v>0</v>
      </c>
      <c r="I1806" s="11">
        <f t="shared" si="57"/>
        <v>0</v>
      </c>
    </row>
    <row r="1807" spans="1:9" x14ac:dyDescent="0.25">
      <c r="A1807" s="132">
        <v>16944437</v>
      </c>
      <c r="B1807" s="135" t="s">
        <v>128</v>
      </c>
      <c r="C1807" s="135" t="s">
        <v>129</v>
      </c>
      <c r="D1807" s="10">
        <v>1</v>
      </c>
      <c r="E1807" s="10"/>
      <c r="F1807" s="9"/>
      <c r="G1807" s="9"/>
      <c r="H1807" s="26">
        <f t="shared" ref="H1807:H1870" si="58">E1807/D1807</f>
        <v>0</v>
      </c>
      <c r="I1807" s="11">
        <f t="shared" ref="I1807:I1870" si="59">IFERROR(G1807/H1807,0)</f>
        <v>0</v>
      </c>
    </row>
    <row r="1808" spans="1:9" x14ac:dyDescent="0.25">
      <c r="A1808" s="132">
        <v>16944445</v>
      </c>
      <c r="B1808" s="135" t="s">
        <v>128</v>
      </c>
      <c r="C1808" s="135" t="s">
        <v>129</v>
      </c>
      <c r="D1808" s="10">
        <v>1</v>
      </c>
      <c r="E1808" s="10"/>
      <c r="F1808" s="9"/>
      <c r="G1808" s="9"/>
      <c r="H1808" s="26">
        <f t="shared" si="58"/>
        <v>0</v>
      </c>
      <c r="I1808" s="11">
        <f t="shared" si="59"/>
        <v>0</v>
      </c>
    </row>
    <row r="1809" spans="1:9" x14ac:dyDescent="0.25">
      <c r="A1809" s="132">
        <v>16945476</v>
      </c>
      <c r="B1809" s="135" t="s">
        <v>458</v>
      </c>
      <c r="C1809" s="135" t="s">
        <v>459</v>
      </c>
      <c r="D1809" s="10">
        <v>1</v>
      </c>
      <c r="E1809" s="10"/>
      <c r="F1809" s="9"/>
      <c r="G1809" s="9"/>
      <c r="H1809" s="26">
        <f t="shared" si="58"/>
        <v>0</v>
      </c>
      <c r="I1809" s="11">
        <f t="shared" si="59"/>
        <v>0</v>
      </c>
    </row>
    <row r="1810" spans="1:9" x14ac:dyDescent="0.25">
      <c r="A1810" s="132">
        <v>16945492</v>
      </c>
      <c r="B1810" s="135" t="s">
        <v>458</v>
      </c>
      <c r="C1810" s="135" t="s">
        <v>459</v>
      </c>
      <c r="D1810" s="10">
        <v>1</v>
      </c>
      <c r="E1810" s="10"/>
      <c r="F1810" s="9"/>
      <c r="G1810" s="9"/>
      <c r="H1810" s="26">
        <f t="shared" si="58"/>
        <v>0</v>
      </c>
      <c r="I1810" s="11">
        <f t="shared" si="59"/>
        <v>0</v>
      </c>
    </row>
    <row r="1811" spans="1:9" x14ac:dyDescent="0.25">
      <c r="A1811" s="132">
        <v>16945689</v>
      </c>
      <c r="B1811" s="135" t="s">
        <v>2868</v>
      </c>
      <c r="C1811" s="135" t="s">
        <v>2869</v>
      </c>
      <c r="D1811" s="10">
        <v>30</v>
      </c>
      <c r="E1811" s="10"/>
      <c r="F1811" s="9"/>
      <c r="G1811" s="9"/>
      <c r="H1811" s="26">
        <f t="shared" si="58"/>
        <v>0</v>
      </c>
      <c r="I1811" s="11">
        <f t="shared" si="59"/>
        <v>0</v>
      </c>
    </row>
    <row r="1812" spans="1:9" x14ac:dyDescent="0.25">
      <c r="A1812" s="132">
        <v>16945697</v>
      </c>
      <c r="B1812" s="135" t="s">
        <v>2868</v>
      </c>
      <c r="C1812" s="135" t="s">
        <v>2869</v>
      </c>
      <c r="D1812" s="10">
        <v>30</v>
      </c>
      <c r="E1812" s="10"/>
      <c r="F1812" s="9"/>
      <c r="G1812" s="9"/>
      <c r="H1812" s="26">
        <f t="shared" si="58"/>
        <v>0</v>
      </c>
      <c r="I1812" s="11">
        <f t="shared" si="59"/>
        <v>0</v>
      </c>
    </row>
    <row r="1813" spans="1:9" x14ac:dyDescent="0.25">
      <c r="A1813" s="132">
        <v>16945700</v>
      </c>
      <c r="B1813" s="135" t="s">
        <v>2868</v>
      </c>
      <c r="C1813" s="135" t="s">
        <v>2869</v>
      </c>
      <c r="D1813" s="10">
        <v>30</v>
      </c>
      <c r="E1813" s="10"/>
      <c r="F1813" s="9"/>
      <c r="G1813" s="9"/>
      <c r="H1813" s="26">
        <f t="shared" si="58"/>
        <v>0</v>
      </c>
      <c r="I1813" s="11">
        <f t="shared" si="59"/>
        <v>0</v>
      </c>
    </row>
    <row r="1814" spans="1:9" x14ac:dyDescent="0.25">
      <c r="A1814" s="132">
        <v>16946421</v>
      </c>
      <c r="B1814" s="135" t="s">
        <v>202</v>
      </c>
      <c r="C1814" s="135" t="s">
        <v>203</v>
      </c>
      <c r="D1814" s="10">
        <v>1</v>
      </c>
      <c r="E1814" s="10"/>
      <c r="F1814" s="9"/>
      <c r="G1814" s="9"/>
      <c r="H1814" s="26">
        <f t="shared" si="58"/>
        <v>0</v>
      </c>
      <c r="I1814" s="11">
        <f t="shared" si="59"/>
        <v>0</v>
      </c>
    </row>
    <row r="1815" spans="1:9" x14ac:dyDescent="0.25">
      <c r="A1815" s="132">
        <v>16947266</v>
      </c>
      <c r="B1815" s="135" t="s">
        <v>86</v>
      </c>
      <c r="C1815" s="135" t="s">
        <v>87</v>
      </c>
      <c r="D1815" s="10">
        <v>2</v>
      </c>
      <c r="E1815" s="10"/>
      <c r="F1815" s="9"/>
      <c r="G1815" s="9"/>
      <c r="H1815" s="26">
        <f t="shared" si="58"/>
        <v>0</v>
      </c>
      <c r="I1815" s="11">
        <f t="shared" si="59"/>
        <v>0</v>
      </c>
    </row>
    <row r="1816" spans="1:9" x14ac:dyDescent="0.25">
      <c r="A1816" s="132">
        <v>16947304</v>
      </c>
      <c r="B1816" s="135" t="s">
        <v>474</v>
      </c>
      <c r="C1816" s="135" t="s">
        <v>475</v>
      </c>
      <c r="D1816" s="10">
        <v>24</v>
      </c>
      <c r="E1816" s="10"/>
      <c r="F1816" s="9"/>
      <c r="G1816" s="9"/>
      <c r="H1816" s="26">
        <f t="shared" si="58"/>
        <v>0</v>
      </c>
      <c r="I1816" s="11">
        <f t="shared" si="59"/>
        <v>0</v>
      </c>
    </row>
    <row r="1817" spans="1:9" x14ac:dyDescent="0.25">
      <c r="A1817" s="132">
        <v>16948653</v>
      </c>
      <c r="B1817" s="135" t="s">
        <v>100</v>
      </c>
      <c r="C1817" s="135" t="s">
        <v>101</v>
      </c>
      <c r="D1817" s="10">
        <v>56</v>
      </c>
      <c r="E1817" s="10"/>
      <c r="F1817" s="9"/>
      <c r="G1817" s="9"/>
      <c r="H1817" s="26">
        <f t="shared" si="58"/>
        <v>0</v>
      </c>
      <c r="I1817" s="11">
        <f t="shared" si="59"/>
        <v>0</v>
      </c>
    </row>
    <row r="1818" spans="1:9" x14ac:dyDescent="0.25">
      <c r="A1818" s="132">
        <v>16948858</v>
      </c>
      <c r="B1818" s="135" t="s">
        <v>86</v>
      </c>
      <c r="C1818" s="135" t="s">
        <v>87</v>
      </c>
      <c r="D1818" s="10">
        <v>2</v>
      </c>
      <c r="E1818" s="10"/>
      <c r="F1818" s="9"/>
      <c r="G1818" s="9"/>
      <c r="H1818" s="26">
        <f t="shared" si="58"/>
        <v>0</v>
      </c>
      <c r="I1818" s="11">
        <f t="shared" si="59"/>
        <v>0</v>
      </c>
    </row>
    <row r="1819" spans="1:9" x14ac:dyDescent="0.25">
      <c r="A1819" s="132">
        <v>16948904</v>
      </c>
      <c r="B1819" s="135" t="s">
        <v>2870</v>
      </c>
      <c r="C1819" s="135" t="s">
        <v>2871</v>
      </c>
      <c r="D1819" s="10">
        <v>1</v>
      </c>
      <c r="E1819" s="10"/>
      <c r="F1819" s="9"/>
      <c r="G1819" s="9"/>
      <c r="H1819" s="26">
        <f t="shared" si="58"/>
        <v>0</v>
      </c>
      <c r="I1819" s="11">
        <f t="shared" si="59"/>
        <v>0</v>
      </c>
    </row>
    <row r="1820" spans="1:9" x14ac:dyDescent="0.25">
      <c r="A1820" s="132">
        <v>16948920</v>
      </c>
      <c r="B1820" s="135" t="s">
        <v>2870</v>
      </c>
      <c r="C1820" s="135" t="s">
        <v>2871</v>
      </c>
      <c r="D1820" s="10">
        <v>2</v>
      </c>
      <c r="E1820" s="10"/>
      <c r="F1820" s="9"/>
      <c r="G1820" s="9"/>
      <c r="H1820" s="26">
        <f t="shared" si="58"/>
        <v>0</v>
      </c>
      <c r="I1820" s="11">
        <f t="shared" si="59"/>
        <v>0</v>
      </c>
    </row>
    <row r="1821" spans="1:9" x14ac:dyDescent="0.25">
      <c r="A1821" s="132">
        <v>16948971</v>
      </c>
      <c r="B1821" s="135" t="s">
        <v>100</v>
      </c>
      <c r="C1821" s="135" t="s">
        <v>101</v>
      </c>
      <c r="D1821" s="10">
        <v>56</v>
      </c>
      <c r="E1821" s="10"/>
      <c r="F1821" s="9"/>
      <c r="G1821" s="9"/>
      <c r="H1821" s="26">
        <f t="shared" si="58"/>
        <v>0</v>
      </c>
      <c r="I1821" s="11">
        <f t="shared" si="59"/>
        <v>0</v>
      </c>
    </row>
    <row r="1822" spans="1:9" x14ac:dyDescent="0.25">
      <c r="A1822" s="132">
        <v>16948998</v>
      </c>
      <c r="B1822" s="135" t="s">
        <v>202</v>
      </c>
      <c r="C1822" s="135" t="s">
        <v>203</v>
      </c>
      <c r="D1822" s="10">
        <v>1</v>
      </c>
      <c r="E1822" s="10"/>
      <c r="F1822" s="9"/>
      <c r="G1822" s="9"/>
      <c r="H1822" s="26">
        <f t="shared" si="58"/>
        <v>0</v>
      </c>
      <c r="I1822" s="11">
        <f t="shared" si="59"/>
        <v>0</v>
      </c>
    </row>
    <row r="1823" spans="1:9" x14ac:dyDescent="0.25">
      <c r="A1823" s="132">
        <v>16949005</v>
      </c>
      <c r="B1823" s="135" t="s">
        <v>202</v>
      </c>
      <c r="C1823" s="135" t="s">
        <v>203</v>
      </c>
      <c r="D1823" s="10">
        <v>1</v>
      </c>
      <c r="E1823" s="10"/>
      <c r="F1823" s="9"/>
      <c r="G1823" s="9"/>
      <c r="H1823" s="26">
        <f t="shared" si="58"/>
        <v>0</v>
      </c>
      <c r="I1823" s="11">
        <f t="shared" si="59"/>
        <v>0</v>
      </c>
    </row>
    <row r="1824" spans="1:9" x14ac:dyDescent="0.25">
      <c r="A1824" s="132">
        <v>16950976</v>
      </c>
      <c r="B1824" s="135" t="s">
        <v>2832</v>
      </c>
      <c r="C1824" s="135" t="s">
        <v>414</v>
      </c>
      <c r="D1824" s="10">
        <v>56</v>
      </c>
      <c r="E1824" s="10"/>
      <c r="F1824" s="9"/>
      <c r="G1824" s="9"/>
      <c r="H1824" s="26">
        <f t="shared" si="58"/>
        <v>0</v>
      </c>
      <c r="I1824" s="11">
        <f t="shared" si="59"/>
        <v>0</v>
      </c>
    </row>
    <row r="1825" spans="1:9" x14ac:dyDescent="0.25">
      <c r="A1825" s="132">
        <v>16951352</v>
      </c>
      <c r="B1825" s="135" t="s">
        <v>2832</v>
      </c>
      <c r="C1825" s="135" t="s">
        <v>414</v>
      </c>
      <c r="D1825" s="10">
        <v>56</v>
      </c>
      <c r="E1825" s="10"/>
      <c r="F1825" s="9"/>
      <c r="G1825" s="9"/>
      <c r="H1825" s="26">
        <f t="shared" si="58"/>
        <v>0</v>
      </c>
      <c r="I1825" s="11">
        <f t="shared" si="59"/>
        <v>0</v>
      </c>
    </row>
    <row r="1826" spans="1:9" x14ac:dyDescent="0.25">
      <c r="A1826" s="132">
        <v>16952510</v>
      </c>
      <c r="B1826" s="135" t="s">
        <v>86</v>
      </c>
      <c r="C1826" s="135" t="s">
        <v>87</v>
      </c>
      <c r="D1826" s="10">
        <v>2</v>
      </c>
      <c r="E1826" s="10"/>
      <c r="F1826" s="9"/>
      <c r="G1826" s="9"/>
      <c r="H1826" s="26">
        <f t="shared" si="58"/>
        <v>0</v>
      </c>
      <c r="I1826" s="11">
        <f t="shared" si="59"/>
        <v>0</v>
      </c>
    </row>
    <row r="1827" spans="1:9" x14ac:dyDescent="0.25">
      <c r="A1827" s="132">
        <v>16952545</v>
      </c>
      <c r="B1827" s="135" t="s">
        <v>2836</v>
      </c>
      <c r="C1827" s="135" t="s">
        <v>508</v>
      </c>
      <c r="D1827" s="10">
        <v>28</v>
      </c>
      <c r="E1827" s="10"/>
      <c r="F1827" s="9"/>
      <c r="G1827" s="9"/>
      <c r="H1827" s="26">
        <f t="shared" si="58"/>
        <v>0</v>
      </c>
      <c r="I1827" s="11">
        <f t="shared" si="59"/>
        <v>0</v>
      </c>
    </row>
    <row r="1828" spans="1:9" x14ac:dyDescent="0.25">
      <c r="A1828" s="132">
        <v>16952553</v>
      </c>
      <c r="B1828" s="135" t="s">
        <v>471</v>
      </c>
      <c r="C1828" s="135" t="s">
        <v>472</v>
      </c>
      <c r="D1828" s="10">
        <v>1</v>
      </c>
      <c r="E1828" s="10"/>
      <c r="F1828" s="9"/>
      <c r="G1828" s="9"/>
      <c r="H1828" s="26">
        <f t="shared" si="58"/>
        <v>0</v>
      </c>
      <c r="I1828" s="11">
        <f t="shared" si="59"/>
        <v>0</v>
      </c>
    </row>
    <row r="1829" spans="1:9" x14ac:dyDescent="0.25">
      <c r="A1829" s="132">
        <v>16952561</v>
      </c>
      <c r="B1829" s="135" t="s">
        <v>335</v>
      </c>
      <c r="C1829" s="135" t="s">
        <v>336</v>
      </c>
      <c r="D1829" s="10">
        <v>1</v>
      </c>
      <c r="E1829" s="10"/>
      <c r="F1829" s="9"/>
      <c r="G1829" s="9"/>
      <c r="H1829" s="26">
        <f t="shared" si="58"/>
        <v>0</v>
      </c>
      <c r="I1829" s="11">
        <f t="shared" si="59"/>
        <v>0</v>
      </c>
    </row>
    <row r="1830" spans="1:9" x14ac:dyDescent="0.25">
      <c r="A1830" s="132">
        <v>16952588</v>
      </c>
      <c r="B1830" s="135" t="s">
        <v>401</v>
      </c>
      <c r="C1830" s="135" t="s">
        <v>402</v>
      </c>
      <c r="D1830" s="10">
        <v>1</v>
      </c>
      <c r="E1830" s="10"/>
      <c r="F1830" s="9"/>
      <c r="G1830" s="9"/>
      <c r="H1830" s="26">
        <f t="shared" si="58"/>
        <v>0</v>
      </c>
      <c r="I1830" s="11">
        <f t="shared" si="59"/>
        <v>0</v>
      </c>
    </row>
    <row r="1831" spans="1:9" x14ac:dyDescent="0.25">
      <c r="A1831" s="132">
        <v>16953037</v>
      </c>
      <c r="B1831" s="135" t="s">
        <v>223</v>
      </c>
      <c r="C1831" s="135" t="s">
        <v>224</v>
      </c>
      <c r="D1831" s="10">
        <v>5</v>
      </c>
      <c r="E1831" s="10"/>
      <c r="F1831" s="9"/>
      <c r="G1831" s="9"/>
      <c r="H1831" s="26">
        <f t="shared" si="58"/>
        <v>0</v>
      </c>
      <c r="I1831" s="11">
        <f t="shared" si="59"/>
        <v>0</v>
      </c>
    </row>
    <row r="1832" spans="1:9" x14ac:dyDescent="0.25">
      <c r="A1832" s="132">
        <v>16953045</v>
      </c>
      <c r="B1832" s="135" t="s">
        <v>223</v>
      </c>
      <c r="C1832" s="135" t="s">
        <v>224</v>
      </c>
      <c r="D1832" s="10">
        <v>5</v>
      </c>
      <c r="E1832" s="10"/>
      <c r="F1832" s="9"/>
      <c r="G1832" s="9"/>
      <c r="H1832" s="26">
        <f t="shared" si="58"/>
        <v>0</v>
      </c>
      <c r="I1832" s="11">
        <f t="shared" si="59"/>
        <v>0</v>
      </c>
    </row>
    <row r="1833" spans="1:9" x14ac:dyDescent="0.25">
      <c r="A1833" s="132">
        <v>16953681</v>
      </c>
      <c r="B1833" s="135" t="s">
        <v>474</v>
      </c>
      <c r="C1833" s="135" t="s">
        <v>475</v>
      </c>
      <c r="D1833" s="10">
        <v>24</v>
      </c>
      <c r="E1833" s="10"/>
      <c r="F1833" s="9"/>
      <c r="G1833" s="9"/>
      <c r="H1833" s="26">
        <f t="shared" si="58"/>
        <v>0</v>
      </c>
      <c r="I1833" s="11">
        <f t="shared" si="59"/>
        <v>0</v>
      </c>
    </row>
    <row r="1834" spans="1:9" x14ac:dyDescent="0.25">
      <c r="A1834" s="132">
        <v>16956133</v>
      </c>
      <c r="B1834" s="135" t="s">
        <v>2838</v>
      </c>
      <c r="C1834" s="135" t="s">
        <v>518</v>
      </c>
      <c r="D1834" s="10">
        <v>30</v>
      </c>
      <c r="E1834" s="10"/>
      <c r="F1834" s="9"/>
      <c r="G1834" s="9"/>
      <c r="H1834" s="26">
        <f t="shared" si="58"/>
        <v>0</v>
      </c>
      <c r="I1834" s="11">
        <f t="shared" si="59"/>
        <v>0</v>
      </c>
    </row>
    <row r="1835" spans="1:9" x14ac:dyDescent="0.25">
      <c r="A1835" s="132">
        <v>16957083</v>
      </c>
      <c r="B1835" s="135" t="s">
        <v>128</v>
      </c>
      <c r="C1835" s="135" t="s">
        <v>129</v>
      </c>
      <c r="D1835" s="10">
        <v>1</v>
      </c>
      <c r="E1835" s="10"/>
      <c r="F1835" s="9"/>
      <c r="G1835" s="9"/>
      <c r="H1835" s="26">
        <f t="shared" si="58"/>
        <v>0</v>
      </c>
      <c r="I1835" s="11">
        <f t="shared" si="59"/>
        <v>0</v>
      </c>
    </row>
    <row r="1836" spans="1:9" x14ac:dyDescent="0.25">
      <c r="A1836" s="132">
        <v>16960815</v>
      </c>
      <c r="B1836" s="135" t="s">
        <v>2832</v>
      </c>
      <c r="C1836" s="135" t="s">
        <v>414</v>
      </c>
      <c r="D1836" s="10">
        <v>56</v>
      </c>
      <c r="E1836" s="10"/>
      <c r="F1836" s="9"/>
      <c r="G1836" s="9"/>
      <c r="H1836" s="26">
        <f t="shared" si="58"/>
        <v>0</v>
      </c>
      <c r="I1836" s="11">
        <f t="shared" si="59"/>
        <v>0</v>
      </c>
    </row>
    <row r="1837" spans="1:9" x14ac:dyDescent="0.25">
      <c r="A1837" s="132">
        <v>16960858</v>
      </c>
      <c r="B1837" s="135" t="s">
        <v>2832</v>
      </c>
      <c r="C1837" s="135" t="s">
        <v>414</v>
      </c>
      <c r="D1837" s="10">
        <v>56</v>
      </c>
      <c r="E1837" s="10"/>
      <c r="F1837" s="9"/>
      <c r="G1837" s="9"/>
      <c r="H1837" s="26">
        <f t="shared" si="58"/>
        <v>0</v>
      </c>
      <c r="I1837" s="11">
        <f t="shared" si="59"/>
        <v>0</v>
      </c>
    </row>
    <row r="1838" spans="1:9" x14ac:dyDescent="0.25">
      <c r="A1838" s="132">
        <v>16961765</v>
      </c>
      <c r="B1838" s="135" t="s">
        <v>443</v>
      </c>
      <c r="C1838" s="135" t="s">
        <v>444</v>
      </c>
      <c r="D1838" s="10">
        <v>30</v>
      </c>
      <c r="E1838" s="10"/>
      <c r="F1838" s="9"/>
      <c r="G1838" s="9"/>
      <c r="H1838" s="26">
        <f t="shared" si="58"/>
        <v>0</v>
      </c>
      <c r="I1838" s="11">
        <f t="shared" si="59"/>
        <v>0</v>
      </c>
    </row>
    <row r="1839" spans="1:9" x14ac:dyDescent="0.25">
      <c r="A1839" s="132">
        <v>16962214</v>
      </c>
      <c r="B1839" s="135" t="s">
        <v>92</v>
      </c>
      <c r="C1839" s="135" t="s">
        <v>93</v>
      </c>
      <c r="D1839" s="10">
        <v>1</v>
      </c>
      <c r="E1839" s="10"/>
      <c r="F1839" s="9"/>
      <c r="G1839" s="9"/>
      <c r="H1839" s="26">
        <f t="shared" si="58"/>
        <v>0</v>
      </c>
      <c r="I1839" s="11">
        <f t="shared" si="59"/>
        <v>0</v>
      </c>
    </row>
    <row r="1840" spans="1:9" x14ac:dyDescent="0.25">
      <c r="A1840" s="132">
        <v>16962516</v>
      </c>
      <c r="B1840" s="135" t="s">
        <v>128</v>
      </c>
      <c r="C1840" s="135" t="s">
        <v>129</v>
      </c>
      <c r="D1840" s="10">
        <v>1</v>
      </c>
      <c r="E1840" s="10"/>
      <c r="F1840" s="9"/>
      <c r="G1840" s="9"/>
      <c r="H1840" s="26">
        <f t="shared" si="58"/>
        <v>0</v>
      </c>
      <c r="I1840" s="11">
        <f t="shared" si="59"/>
        <v>0</v>
      </c>
    </row>
    <row r="1841" spans="1:9" x14ac:dyDescent="0.25">
      <c r="A1841" s="132">
        <v>16962591</v>
      </c>
      <c r="B1841" s="135" t="s">
        <v>441</v>
      </c>
      <c r="C1841" s="135" t="s">
        <v>442</v>
      </c>
      <c r="D1841" s="10">
        <v>1</v>
      </c>
      <c r="E1841" s="10"/>
      <c r="F1841" s="9"/>
      <c r="G1841" s="9"/>
      <c r="H1841" s="26">
        <f t="shared" si="58"/>
        <v>0</v>
      </c>
      <c r="I1841" s="11">
        <f t="shared" si="59"/>
        <v>0</v>
      </c>
    </row>
    <row r="1842" spans="1:9" x14ac:dyDescent="0.25">
      <c r="A1842" s="132">
        <v>16962621</v>
      </c>
      <c r="B1842" s="135" t="s">
        <v>441</v>
      </c>
      <c r="C1842" s="135" t="s">
        <v>442</v>
      </c>
      <c r="D1842" s="10">
        <v>1</v>
      </c>
      <c r="E1842" s="10"/>
      <c r="F1842" s="9"/>
      <c r="G1842" s="9"/>
      <c r="H1842" s="26">
        <f t="shared" si="58"/>
        <v>0</v>
      </c>
      <c r="I1842" s="11">
        <f t="shared" si="59"/>
        <v>0</v>
      </c>
    </row>
    <row r="1843" spans="1:9" x14ac:dyDescent="0.25">
      <c r="A1843" s="132">
        <v>16963490</v>
      </c>
      <c r="B1843" s="135" t="s">
        <v>2832</v>
      </c>
      <c r="C1843" s="135" t="s">
        <v>414</v>
      </c>
      <c r="D1843" s="10">
        <v>56</v>
      </c>
      <c r="E1843" s="10"/>
      <c r="F1843" s="9"/>
      <c r="G1843" s="9"/>
      <c r="H1843" s="26">
        <f t="shared" si="58"/>
        <v>0</v>
      </c>
      <c r="I1843" s="11">
        <f t="shared" si="59"/>
        <v>0</v>
      </c>
    </row>
    <row r="1844" spans="1:9" x14ac:dyDescent="0.25">
      <c r="A1844" s="132">
        <v>16964489</v>
      </c>
      <c r="B1844" s="135" t="s">
        <v>190</v>
      </c>
      <c r="C1844" s="135" t="s">
        <v>191</v>
      </c>
      <c r="D1844" s="10">
        <v>1</v>
      </c>
      <c r="E1844" s="10"/>
      <c r="F1844" s="9"/>
      <c r="G1844" s="9"/>
      <c r="H1844" s="26">
        <f t="shared" si="58"/>
        <v>0</v>
      </c>
      <c r="I1844" s="11">
        <f t="shared" si="59"/>
        <v>0</v>
      </c>
    </row>
    <row r="1845" spans="1:9" x14ac:dyDescent="0.25">
      <c r="A1845" s="132">
        <v>16965701</v>
      </c>
      <c r="B1845" s="135" t="s">
        <v>247</v>
      </c>
      <c r="C1845" s="135" t="s">
        <v>248</v>
      </c>
      <c r="D1845" s="10">
        <v>1</v>
      </c>
      <c r="E1845" s="10"/>
      <c r="F1845" s="9"/>
      <c r="G1845" s="9"/>
      <c r="H1845" s="26">
        <f t="shared" si="58"/>
        <v>0</v>
      </c>
      <c r="I1845" s="11">
        <f t="shared" si="59"/>
        <v>0</v>
      </c>
    </row>
    <row r="1846" spans="1:9" x14ac:dyDescent="0.25">
      <c r="A1846" s="132">
        <v>16965728</v>
      </c>
      <c r="B1846" s="135" t="s">
        <v>146</v>
      </c>
      <c r="C1846" s="135" t="s">
        <v>147</v>
      </c>
      <c r="D1846" s="10">
        <v>1</v>
      </c>
      <c r="E1846" s="10"/>
      <c r="F1846" s="9"/>
      <c r="G1846" s="9"/>
      <c r="H1846" s="26">
        <f t="shared" si="58"/>
        <v>0</v>
      </c>
      <c r="I1846" s="11">
        <f t="shared" si="59"/>
        <v>0</v>
      </c>
    </row>
    <row r="1847" spans="1:9" x14ac:dyDescent="0.25">
      <c r="A1847" s="132">
        <v>16965744</v>
      </c>
      <c r="B1847" s="135" t="s">
        <v>2872</v>
      </c>
      <c r="C1847" s="135" t="s">
        <v>2873</v>
      </c>
      <c r="D1847" s="10">
        <v>1</v>
      </c>
      <c r="E1847" s="10"/>
      <c r="F1847" s="9"/>
      <c r="G1847" s="9"/>
      <c r="H1847" s="26">
        <f t="shared" si="58"/>
        <v>0</v>
      </c>
      <c r="I1847" s="11">
        <f t="shared" si="59"/>
        <v>0</v>
      </c>
    </row>
    <row r="1848" spans="1:9" x14ac:dyDescent="0.25">
      <c r="A1848" s="132">
        <v>16965906</v>
      </c>
      <c r="B1848" s="135" t="s">
        <v>2835</v>
      </c>
      <c r="C1848" s="135" t="s">
        <v>502</v>
      </c>
      <c r="D1848" s="10">
        <v>56</v>
      </c>
      <c r="E1848" s="10"/>
      <c r="F1848" s="9"/>
      <c r="G1848" s="9"/>
      <c r="H1848" s="26">
        <f t="shared" si="58"/>
        <v>0</v>
      </c>
      <c r="I1848" s="11">
        <f t="shared" si="59"/>
        <v>0</v>
      </c>
    </row>
    <row r="1849" spans="1:9" x14ac:dyDescent="0.25">
      <c r="A1849" s="132">
        <v>16965914</v>
      </c>
      <c r="B1849" s="135" t="s">
        <v>2835</v>
      </c>
      <c r="C1849" s="135" t="s">
        <v>502</v>
      </c>
      <c r="D1849" s="10">
        <v>56</v>
      </c>
      <c r="E1849" s="10"/>
      <c r="F1849" s="9"/>
      <c r="G1849" s="9"/>
      <c r="H1849" s="26">
        <f t="shared" si="58"/>
        <v>0</v>
      </c>
      <c r="I1849" s="11">
        <f t="shared" si="59"/>
        <v>0</v>
      </c>
    </row>
    <row r="1850" spans="1:9" x14ac:dyDescent="0.25">
      <c r="A1850" s="132">
        <v>16965922</v>
      </c>
      <c r="B1850" s="135" t="s">
        <v>2835</v>
      </c>
      <c r="C1850" s="135" t="s">
        <v>502</v>
      </c>
      <c r="D1850" s="10">
        <v>56</v>
      </c>
      <c r="E1850" s="10"/>
      <c r="F1850" s="9"/>
      <c r="G1850" s="9"/>
      <c r="H1850" s="26">
        <f t="shared" si="58"/>
        <v>0</v>
      </c>
      <c r="I1850" s="11">
        <f t="shared" si="59"/>
        <v>0</v>
      </c>
    </row>
    <row r="1851" spans="1:9" x14ac:dyDescent="0.25">
      <c r="A1851" s="132">
        <v>16967534</v>
      </c>
      <c r="B1851" s="135" t="s">
        <v>337</v>
      </c>
      <c r="C1851" s="135" t="s">
        <v>338</v>
      </c>
      <c r="D1851" s="10">
        <v>1</v>
      </c>
      <c r="E1851" s="10"/>
      <c r="F1851" s="9"/>
      <c r="G1851" s="9"/>
      <c r="H1851" s="26">
        <f t="shared" si="58"/>
        <v>0</v>
      </c>
      <c r="I1851" s="11">
        <f t="shared" si="59"/>
        <v>0</v>
      </c>
    </row>
    <row r="1852" spans="1:9" x14ac:dyDescent="0.25">
      <c r="A1852" s="132">
        <v>16967593</v>
      </c>
      <c r="B1852" s="135" t="s">
        <v>474</v>
      </c>
      <c r="C1852" s="135" t="s">
        <v>475</v>
      </c>
      <c r="D1852" s="10">
        <v>24</v>
      </c>
      <c r="E1852" s="10"/>
      <c r="F1852" s="9"/>
      <c r="G1852" s="9"/>
      <c r="H1852" s="26">
        <f t="shared" si="58"/>
        <v>0</v>
      </c>
      <c r="I1852" s="11">
        <f t="shared" si="59"/>
        <v>0</v>
      </c>
    </row>
    <row r="1853" spans="1:9" x14ac:dyDescent="0.25">
      <c r="A1853" s="132">
        <v>16967844</v>
      </c>
      <c r="B1853" s="135" t="s">
        <v>474</v>
      </c>
      <c r="C1853" s="135" t="s">
        <v>475</v>
      </c>
      <c r="D1853" s="10">
        <v>24</v>
      </c>
      <c r="E1853" s="10"/>
      <c r="F1853" s="9"/>
      <c r="G1853" s="9"/>
      <c r="H1853" s="26">
        <f t="shared" si="58"/>
        <v>0</v>
      </c>
      <c r="I1853" s="11">
        <f t="shared" si="59"/>
        <v>0</v>
      </c>
    </row>
    <row r="1854" spans="1:9" x14ac:dyDescent="0.25">
      <c r="A1854" s="132">
        <v>16968131</v>
      </c>
      <c r="B1854" s="135" t="s">
        <v>72</v>
      </c>
      <c r="C1854" s="135" t="s">
        <v>73</v>
      </c>
      <c r="D1854" s="10">
        <v>1</v>
      </c>
      <c r="E1854" s="10"/>
      <c r="F1854" s="9"/>
      <c r="G1854" s="9"/>
      <c r="H1854" s="26">
        <f t="shared" si="58"/>
        <v>0</v>
      </c>
      <c r="I1854" s="11">
        <f t="shared" si="59"/>
        <v>0</v>
      </c>
    </row>
    <row r="1855" spans="1:9" x14ac:dyDescent="0.25">
      <c r="A1855" s="132">
        <v>16972457</v>
      </c>
      <c r="B1855" s="135" t="s">
        <v>308</v>
      </c>
      <c r="C1855" s="135" t="s">
        <v>309</v>
      </c>
      <c r="D1855" s="10">
        <v>1</v>
      </c>
      <c r="E1855" s="10"/>
      <c r="F1855" s="9"/>
      <c r="G1855" s="9"/>
      <c r="H1855" s="26">
        <f t="shared" si="58"/>
        <v>0</v>
      </c>
      <c r="I1855" s="11">
        <f t="shared" si="59"/>
        <v>0</v>
      </c>
    </row>
    <row r="1856" spans="1:9" x14ac:dyDescent="0.25">
      <c r="A1856" s="132">
        <v>16974468</v>
      </c>
      <c r="B1856" s="135" t="s">
        <v>331</v>
      </c>
      <c r="C1856" s="135" t="s">
        <v>332</v>
      </c>
      <c r="D1856" s="10">
        <v>1</v>
      </c>
      <c r="E1856" s="10"/>
      <c r="F1856" s="9"/>
      <c r="G1856" s="9"/>
      <c r="H1856" s="26">
        <f t="shared" si="58"/>
        <v>0</v>
      </c>
      <c r="I1856" s="11">
        <f t="shared" si="59"/>
        <v>0</v>
      </c>
    </row>
    <row r="1857" spans="1:9" x14ac:dyDescent="0.25">
      <c r="A1857" s="132">
        <v>16974476</v>
      </c>
      <c r="B1857" s="135" t="s">
        <v>2804</v>
      </c>
      <c r="C1857" s="135" t="s">
        <v>252</v>
      </c>
      <c r="D1857" s="10">
        <v>56</v>
      </c>
      <c r="E1857" s="10"/>
      <c r="F1857" s="9"/>
      <c r="G1857" s="9"/>
      <c r="H1857" s="26">
        <f t="shared" si="58"/>
        <v>0</v>
      </c>
      <c r="I1857" s="11">
        <f t="shared" si="59"/>
        <v>0</v>
      </c>
    </row>
    <row r="1858" spans="1:9" x14ac:dyDescent="0.25">
      <c r="A1858" s="132">
        <v>16974506</v>
      </c>
      <c r="B1858" s="135" t="s">
        <v>2804</v>
      </c>
      <c r="C1858" s="135" t="s">
        <v>252</v>
      </c>
      <c r="D1858" s="10">
        <v>56</v>
      </c>
      <c r="E1858" s="10"/>
      <c r="F1858" s="9"/>
      <c r="G1858" s="9"/>
      <c r="H1858" s="26">
        <f t="shared" si="58"/>
        <v>0</v>
      </c>
      <c r="I1858" s="11">
        <f t="shared" si="59"/>
        <v>0</v>
      </c>
    </row>
    <row r="1859" spans="1:9" x14ac:dyDescent="0.25">
      <c r="A1859" s="132">
        <v>16974522</v>
      </c>
      <c r="B1859" s="135" t="s">
        <v>2804</v>
      </c>
      <c r="C1859" s="135" t="s">
        <v>252</v>
      </c>
      <c r="D1859" s="10">
        <v>56</v>
      </c>
      <c r="E1859" s="10"/>
      <c r="F1859" s="9"/>
      <c r="G1859" s="9"/>
      <c r="H1859" s="26">
        <f t="shared" si="58"/>
        <v>0</v>
      </c>
      <c r="I1859" s="11">
        <f t="shared" si="59"/>
        <v>0</v>
      </c>
    </row>
    <row r="1860" spans="1:9" x14ac:dyDescent="0.25">
      <c r="A1860" s="132">
        <v>16974530</v>
      </c>
      <c r="B1860" s="135" t="s">
        <v>2804</v>
      </c>
      <c r="C1860" s="135" t="s">
        <v>252</v>
      </c>
      <c r="D1860" s="10">
        <v>56</v>
      </c>
      <c r="E1860" s="10"/>
      <c r="F1860" s="9"/>
      <c r="G1860" s="9"/>
      <c r="H1860" s="26">
        <f t="shared" si="58"/>
        <v>0</v>
      </c>
      <c r="I1860" s="11">
        <f t="shared" si="59"/>
        <v>0</v>
      </c>
    </row>
    <row r="1861" spans="1:9" x14ac:dyDescent="0.25">
      <c r="A1861" s="132">
        <v>16974697</v>
      </c>
      <c r="B1861" s="135" t="s">
        <v>219</v>
      </c>
      <c r="C1861" s="135" t="s">
        <v>220</v>
      </c>
      <c r="D1861" s="10">
        <v>1</v>
      </c>
      <c r="E1861" s="10"/>
      <c r="F1861" s="9"/>
      <c r="G1861" s="9"/>
      <c r="H1861" s="26">
        <f t="shared" si="58"/>
        <v>0</v>
      </c>
      <c r="I1861" s="11">
        <f t="shared" si="59"/>
        <v>0</v>
      </c>
    </row>
    <row r="1862" spans="1:9" x14ac:dyDescent="0.25">
      <c r="A1862" s="132">
        <v>16974719</v>
      </c>
      <c r="B1862" s="135" t="s">
        <v>219</v>
      </c>
      <c r="C1862" s="135" t="s">
        <v>220</v>
      </c>
      <c r="D1862" s="10">
        <v>1</v>
      </c>
      <c r="E1862" s="10"/>
      <c r="F1862" s="9"/>
      <c r="G1862" s="9"/>
      <c r="H1862" s="26">
        <f t="shared" si="58"/>
        <v>0</v>
      </c>
      <c r="I1862" s="11">
        <f t="shared" si="59"/>
        <v>0</v>
      </c>
    </row>
    <row r="1863" spans="1:9" x14ac:dyDescent="0.25">
      <c r="A1863" s="132">
        <v>16974727</v>
      </c>
      <c r="B1863" s="135" t="s">
        <v>244</v>
      </c>
      <c r="C1863" s="135" t="s">
        <v>2723</v>
      </c>
      <c r="D1863" s="10">
        <v>1</v>
      </c>
      <c r="E1863" s="10"/>
      <c r="F1863" s="9"/>
      <c r="G1863" s="9"/>
      <c r="H1863" s="26">
        <f t="shared" si="58"/>
        <v>0</v>
      </c>
      <c r="I1863" s="11">
        <f t="shared" si="59"/>
        <v>0</v>
      </c>
    </row>
    <row r="1864" spans="1:9" x14ac:dyDescent="0.25">
      <c r="A1864" s="132">
        <v>16975952</v>
      </c>
      <c r="B1864" s="135" t="s">
        <v>2874</v>
      </c>
      <c r="C1864" s="135" t="s">
        <v>2875</v>
      </c>
      <c r="D1864" s="10">
        <v>1</v>
      </c>
      <c r="E1864" s="10"/>
      <c r="F1864" s="9"/>
      <c r="G1864" s="9"/>
      <c r="H1864" s="26">
        <f t="shared" si="58"/>
        <v>0</v>
      </c>
      <c r="I1864" s="11">
        <f t="shared" si="59"/>
        <v>0</v>
      </c>
    </row>
    <row r="1865" spans="1:9" x14ac:dyDescent="0.25">
      <c r="A1865" s="132">
        <v>16976495</v>
      </c>
      <c r="B1865" s="135" t="s">
        <v>2785</v>
      </c>
      <c r="C1865" s="135" t="s">
        <v>123</v>
      </c>
      <c r="D1865" s="10">
        <v>10</v>
      </c>
      <c r="E1865" s="10"/>
      <c r="F1865" s="9"/>
      <c r="G1865" s="9"/>
      <c r="H1865" s="26">
        <f t="shared" si="58"/>
        <v>0</v>
      </c>
      <c r="I1865" s="11">
        <f t="shared" si="59"/>
        <v>0</v>
      </c>
    </row>
    <row r="1866" spans="1:9" x14ac:dyDescent="0.25">
      <c r="A1866" s="132">
        <v>16976924</v>
      </c>
      <c r="B1866" s="135" t="s">
        <v>466</v>
      </c>
      <c r="C1866" s="135" t="s">
        <v>467</v>
      </c>
      <c r="D1866" s="10">
        <v>1</v>
      </c>
      <c r="E1866" s="10"/>
      <c r="F1866" s="9"/>
      <c r="G1866" s="9"/>
      <c r="H1866" s="26">
        <f t="shared" si="58"/>
        <v>0</v>
      </c>
      <c r="I1866" s="11">
        <f t="shared" si="59"/>
        <v>0</v>
      </c>
    </row>
    <row r="1867" spans="1:9" x14ac:dyDescent="0.25">
      <c r="A1867" s="132">
        <v>16977009</v>
      </c>
      <c r="B1867" s="135" t="s">
        <v>2811</v>
      </c>
      <c r="C1867" s="135" t="s">
        <v>274</v>
      </c>
      <c r="D1867" s="10">
        <v>60</v>
      </c>
      <c r="E1867" s="10"/>
      <c r="F1867" s="9"/>
      <c r="G1867" s="9"/>
      <c r="H1867" s="26">
        <f t="shared" si="58"/>
        <v>0</v>
      </c>
      <c r="I1867" s="11">
        <f t="shared" si="59"/>
        <v>0</v>
      </c>
    </row>
    <row r="1868" spans="1:9" x14ac:dyDescent="0.25">
      <c r="A1868" s="132">
        <v>16977017</v>
      </c>
      <c r="B1868" s="135" t="s">
        <v>2811</v>
      </c>
      <c r="C1868" s="135" t="s">
        <v>274</v>
      </c>
      <c r="D1868" s="10">
        <v>60</v>
      </c>
      <c r="E1868" s="10"/>
      <c r="F1868" s="9"/>
      <c r="G1868" s="9"/>
      <c r="H1868" s="26">
        <f t="shared" si="58"/>
        <v>0</v>
      </c>
      <c r="I1868" s="11">
        <f t="shared" si="59"/>
        <v>0</v>
      </c>
    </row>
    <row r="1869" spans="1:9" x14ac:dyDescent="0.25">
      <c r="A1869" s="132">
        <v>16977440</v>
      </c>
      <c r="B1869" s="135" t="s">
        <v>2876</v>
      </c>
      <c r="C1869" s="135" t="s">
        <v>2877</v>
      </c>
      <c r="D1869" s="10">
        <v>1</v>
      </c>
      <c r="E1869" s="10"/>
      <c r="F1869" s="9"/>
      <c r="G1869" s="9"/>
      <c r="H1869" s="26">
        <f t="shared" si="58"/>
        <v>0</v>
      </c>
      <c r="I1869" s="11">
        <f t="shared" si="59"/>
        <v>0</v>
      </c>
    </row>
    <row r="1870" spans="1:9" x14ac:dyDescent="0.25">
      <c r="A1870" s="132">
        <v>16977483</v>
      </c>
      <c r="B1870" s="135" t="s">
        <v>2876</v>
      </c>
      <c r="C1870" s="135" t="s">
        <v>2877</v>
      </c>
      <c r="D1870" s="10">
        <v>1</v>
      </c>
      <c r="E1870" s="10"/>
      <c r="F1870" s="9"/>
      <c r="G1870" s="9"/>
      <c r="H1870" s="26">
        <f t="shared" si="58"/>
        <v>0</v>
      </c>
      <c r="I1870" s="11">
        <f t="shared" si="59"/>
        <v>0</v>
      </c>
    </row>
    <row r="1871" spans="1:9" x14ac:dyDescent="0.25">
      <c r="A1871" s="132">
        <v>16977505</v>
      </c>
      <c r="B1871" s="135" t="s">
        <v>2853</v>
      </c>
      <c r="C1871" s="135" t="s">
        <v>2854</v>
      </c>
      <c r="D1871" s="10">
        <v>1</v>
      </c>
      <c r="E1871" s="10"/>
      <c r="F1871" s="9"/>
      <c r="G1871" s="9"/>
      <c r="H1871" s="26">
        <f t="shared" ref="H1871:H1934" si="60">E1871/D1871</f>
        <v>0</v>
      </c>
      <c r="I1871" s="11">
        <f t="shared" ref="I1871:I1934" si="61">IFERROR(G1871/H1871,0)</f>
        <v>0</v>
      </c>
    </row>
    <row r="1872" spans="1:9" x14ac:dyDescent="0.25">
      <c r="A1872" s="132">
        <v>16977793</v>
      </c>
      <c r="B1872" s="135" t="s">
        <v>2803</v>
      </c>
      <c r="C1872" s="135" t="s">
        <v>250</v>
      </c>
      <c r="D1872" s="10">
        <v>28</v>
      </c>
      <c r="E1872" s="10"/>
      <c r="F1872" s="9"/>
      <c r="G1872" s="9"/>
      <c r="H1872" s="26">
        <f t="shared" si="60"/>
        <v>0</v>
      </c>
      <c r="I1872" s="11">
        <f t="shared" si="61"/>
        <v>0</v>
      </c>
    </row>
    <row r="1873" spans="1:9" x14ac:dyDescent="0.25">
      <c r="A1873" s="132">
        <v>16977823</v>
      </c>
      <c r="B1873" s="135" t="s">
        <v>2838</v>
      </c>
      <c r="C1873" s="135" t="s">
        <v>518</v>
      </c>
      <c r="D1873" s="10">
        <v>90</v>
      </c>
      <c r="E1873" s="10"/>
      <c r="F1873" s="9"/>
      <c r="G1873" s="9"/>
      <c r="H1873" s="26">
        <f t="shared" si="60"/>
        <v>0</v>
      </c>
      <c r="I1873" s="11">
        <f t="shared" si="61"/>
        <v>0</v>
      </c>
    </row>
    <row r="1874" spans="1:9" x14ac:dyDescent="0.25">
      <c r="A1874" s="132">
        <v>16978234</v>
      </c>
      <c r="B1874" s="135" t="s">
        <v>221</v>
      </c>
      <c r="C1874" s="135" t="s">
        <v>222</v>
      </c>
      <c r="D1874" s="10">
        <v>1</v>
      </c>
      <c r="E1874" s="10"/>
      <c r="F1874" s="9"/>
      <c r="G1874" s="9"/>
      <c r="H1874" s="26">
        <f t="shared" si="60"/>
        <v>0</v>
      </c>
      <c r="I1874" s="11">
        <f t="shared" si="61"/>
        <v>0</v>
      </c>
    </row>
    <row r="1875" spans="1:9" x14ac:dyDescent="0.25">
      <c r="A1875" s="132">
        <v>16978544</v>
      </c>
      <c r="B1875" s="135" t="s">
        <v>2824</v>
      </c>
      <c r="C1875" s="135" t="s">
        <v>330</v>
      </c>
      <c r="D1875" s="10">
        <v>3</v>
      </c>
      <c r="E1875" s="10"/>
      <c r="F1875" s="9"/>
      <c r="G1875" s="9"/>
      <c r="H1875" s="26">
        <f t="shared" si="60"/>
        <v>0</v>
      </c>
      <c r="I1875" s="11">
        <f t="shared" si="61"/>
        <v>0</v>
      </c>
    </row>
    <row r="1876" spans="1:9" x14ac:dyDescent="0.25">
      <c r="A1876" s="132">
        <v>16978935</v>
      </c>
      <c r="B1876" s="135" t="s">
        <v>128</v>
      </c>
      <c r="C1876" s="135" t="s">
        <v>129</v>
      </c>
      <c r="D1876" s="10">
        <v>1</v>
      </c>
      <c r="E1876" s="10"/>
      <c r="F1876" s="9"/>
      <c r="G1876" s="9"/>
      <c r="H1876" s="26">
        <f t="shared" si="60"/>
        <v>0</v>
      </c>
      <c r="I1876" s="11">
        <f t="shared" si="61"/>
        <v>0</v>
      </c>
    </row>
    <row r="1877" spans="1:9" x14ac:dyDescent="0.25">
      <c r="A1877" s="132">
        <v>16980336</v>
      </c>
      <c r="B1877" s="135" t="s">
        <v>2878</v>
      </c>
      <c r="C1877" s="135" t="s">
        <v>2879</v>
      </c>
      <c r="D1877" s="10">
        <v>120</v>
      </c>
      <c r="E1877" s="10"/>
      <c r="F1877" s="9"/>
      <c r="G1877" s="9"/>
      <c r="H1877" s="26">
        <f t="shared" si="60"/>
        <v>0</v>
      </c>
      <c r="I1877" s="11">
        <f t="shared" si="61"/>
        <v>0</v>
      </c>
    </row>
    <row r="1878" spans="1:9" x14ac:dyDescent="0.25">
      <c r="A1878" s="132">
        <v>16980506</v>
      </c>
      <c r="B1878" s="135" t="s">
        <v>150</v>
      </c>
      <c r="C1878" s="135" t="s">
        <v>151</v>
      </c>
      <c r="D1878" s="10">
        <v>1</v>
      </c>
      <c r="E1878" s="10"/>
      <c r="F1878" s="9"/>
      <c r="G1878" s="9"/>
      <c r="H1878" s="26">
        <f t="shared" si="60"/>
        <v>0</v>
      </c>
      <c r="I1878" s="11">
        <f t="shared" si="61"/>
        <v>0</v>
      </c>
    </row>
    <row r="1879" spans="1:9" x14ac:dyDescent="0.25">
      <c r="A1879" s="132">
        <v>16980581</v>
      </c>
      <c r="B1879" s="135" t="s">
        <v>368</v>
      </c>
      <c r="C1879" s="135" t="s">
        <v>369</v>
      </c>
      <c r="D1879" s="10">
        <v>1</v>
      </c>
      <c r="E1879" s="10"/>
      <c r="F1879" s="9"/>
      <c r="G1879" s="9"/>
      <c r="H1879" s="26">
        <f t="shared" si="60"/>
        <v>0</v>
      </c>
      <c r="I1879" s="11">
        <f t="shared" si="61"/>
        <v>0</v>
      </c>
    </row>
    <row r="1880" spans="1:9" x14ac:dyDescent="0.25">
      <c r="A1880" s="132">
        <v>16980603</v>
      </c>
      <c r="B1880" s="135" t="s">
        <v>368</v>
      </c>
      <c r="C1880" s="135" t="s">
        <v>369</v>
      </c>
      <c r="D1880" s="10">
        <v>1</v>
      </c>
      <c r="E1880" s="10"/>
      <c r="F1880" s="9"/>
      <c r="G1880" s="9"/>
      <c r="H1880" s="26">
        <f t="shared" si="60"/>
        <v>0</v>
      </c>
      <c r="I1880" s="11">
        <f t="shared" si="61"/>
        <v>0</v>
      </c>
    </row>
    <row r="1881" spans="1:9" x14ac:dyDescent="0.25">
      <c r="A1881" s="132">
        <v>16981863</v>
      </c>
      <c r="B1881" s="135" t="s">
        <v>72</v>
      </c>
      <c r="C1881" s="135" t="s">
        <v>73</v>
      </c>
      <c r="D1881" s="10">
        <v>1</v>
      </c>
      <c r="E1881" s="10"/>
      <c r="F1881" s="9"/>
      <c r="G1881" s="9"/>
      <c r="H1881" s="26">
        <f t="shared" si="60"/>
        <v>0</v>
      </c>
      <c r="I1881" s="11">
        <f t="shared" si="61"/>
        <v>0</v>
      </c>
    </row>
    <row r="1882" spans="1:9" x14ac:dyDescent="0.25">
      <c r="A1882" s="132">
        <v>16981901</v>
      </c>
      <c r="B1882" s="135" t="s">
        <v>2721</v>
      </c>
      <c r="C1882" s="135" t="s">
        <v>111</v>
      </c>
      <c r="D1882" s="10">
        <v>1</v>
      </c>
      <c r="E1882" s="10"/>
      <c r="F1882" s="9"/>
      <c r="G1882" s="9"/>
      <c r="H1882" s="26">
        <f t="shared" si="60"/>
        <v>0</v>
      </c>
      <c r="I1882" s="11">
        <f t="shared" si="61"/>
        <v>0</v>
      </c>
    </row>
    <row r="1883" spans="1:9" x14ac:dyDescent="0.25">
      <c r="A1883" s="132">
        <v>16982029</v>
      </c>
      <c r="B1883" s="135" t="s">
        <v>498</v>
      </c>
      <c r="C1883" s="135" t="s">
        <v>499</v>
      </c>
      <c r="D1883" s="10">
        <v>1</v>
      </c>
      <c r="E1883" s="10"/>
      <c r="F1883" s="9"/>
      <c r="G1883" s="9"/>
      <c r="H1883" s="26">
        <f t="shared" si="60"/>
        <v>0</v>
      </c>
      <c r="I1883" s="11">
        <f t="shared" si="61"/>
        <v>0</v>
      </c>
    </row>
    <row r="1884" spans="1:9" x14ac:dyDescent="0.25">
      <c r="A1884" s="132">
        <v>16983858</v>
      </c>
      <c r="B1884" s="135" t="s">
        <v>2802</v>
      </c>
      <c r="C1884" s="135" t="s">
        <v>246</v>
      </c>
      <c r="D1884" s="10">
        <v>60</v>
      </c>
      <c r="E1884" s="10"/>
      <c r="F1884" s="9"/>
      <c r="G1884" s="9"/>
      <c r="H1884" s="26">
        <f t="shared" si="60"/>
        <v>0</v>
      </c>
      <c r="I1884" s="11">
        <f t="shared" si="61"/>
        <v>0</v>
      </c>
    </row>
    <row r="1885" spans="1:9" x14ac:dyDescent="0.25">
      <c r="A1885" s="132">
        <v>16984064</v>
      </c>
      <c r="B1885" s="135" t="s">
        <v>2838</v>
      </c>
      <c r="C1885" s="135" t="s">
        <v>518</v>
      </c>
      <c r="D1885" s="10">
        <v>30</v>
      </c>
      <c r="E1885" s="10"/>
      <c r="F1885" s="9"/>
      <c r="G1885" s="9"/>
      <c r="H1885" s="26">
        <f t="shared" si="60"/>
        <v>0</v>
      </c>
      <c r="I1885" s="11">
        <f t="shared" si="61"/>
        <v>0</v>
      </c>
    </row>
    <row r="1886" spans="1:9" x14ac:dyDescent="0.25">
      <c r="A1886" s="132">
        <v>16984234</v>
      </c>
      <c r="B1886" s="135" t="s">
        <v>2816</v>
      </c>
      <c r="C1886" s="135" t="s">
        <v>292</v>
      </c>
      <c r="D1886" s="10">
        <v>1</v>
      </c>
      <c r="E1886" s="10"/>
      <c r="F1886" s="9"/>
      <c r="G1886" s="9"/>
      <c r="H1886" s="26">
        <f t="shared" si="60"/>
        <v>0</v>
      </c>
      <c r="I1886" s="11">
        <f t="shared" si="61"/>
        <v>0</v>
      </c>
    </row>
    <row r="1887" spans="1:9" x14ac:dyDescent="0.25">
      <c r="A1887" s="132">
        <v>16984242</v>
      </c>
      <c r="B1887" s="135" t="s">
        <v>2816</v>
      </c>
      <c r="C1887" s="135" t="s">
        <v>292</v>
      </c>
      <c r="D1887" s="10">
        <v>1</v>
      </c>
      <c r="E1887" s="10"/>
      <c r="F1887" s="9"/>
      <c r="G1887" s="9"/>
      <c r="H1887" s="26">
        <f t="shared" si="60"/>
        <v>0</v>
      </c>
      <c r="I1887" s="11">
        <f t="shared" si="61"/>
        <v>0</v>
      </c>
    </row>
    <row r="1888" spans="1:9" x14ac:dyDescent="0.25">
      <c r="A1888" s="132">
        <v>16984250</v>
      </c>
      <c r="B1888" s="135" t="s">
        <v>2816</v>
      </c>
      <c r="C1888" s="135" t="s">
        <v>292</v>
      </c>
      <c r="D1888" s="10">
        <v>1</v>
      </c>
      <c r="E1888" s="10"/>
      <c r="F1888" s="9"/>
      <c r="G1888" s="9"/>
      <c r="H1888" s="26">
        <f t="shared" si="60"/>
        <v>0</v>
      </c>
      <c r="I1888" s="11">
        <f t="shared" si="61"/>
        <v>0</v>
      </c>
    </row>
    <row r="1889" spans="1:9" x14ac:dyDescent="0.25">
      <c r="A1889" s="132">
        <v>16986369</v>
      </c>
      <c r="B1889" s="135" t="s">
        <v>2809</v>
      </c>
      <c r="C1889" s="135" t="s">
        <v>183</v>
      </c>
      <c r="D1889" s="10">
        <v>100</v>
      </c>
      <c r="E1889" s="10"/>
      <c r="F1889" s="9"/>
      <c r="G1889" s="9"/>
      <c r="H1889" s="26">
        <f t="shared" si="60"/>
        <v>0</v>
      </c>
      <c r="I1889" s="11">
        <f t="shared" si="61"/>
        <v>0</v>
      </c>
    </row>
    <row r="1890" spans="1:9" x14ac:dyDescent="0.25">
      <c r="A1890" s="132">
        <v>16986490</v>
      </c>
      <c r="B1890" s="135" t="s">
        <v>261</v>
      </c>
      <c r="C1890" s="135" t="s">
        <v>262</v>
      </c>
      <c r="D1890" s="10">
        <v>21</v>
      </c>
      <c r="E1890" s="10"/>
      <c r="F1890" s="9"/>
      <c r="G1890" s="9"/>
      <c r="H1890" s="26">
        <f t="shared" si="60"/>
        <v>0</v>
      </c>
      <c r="I1890" s="11">
        <f t="shared" si="61"/>
        <v>0</v>
      </c>
    </row>
    <row r="1891" spans="1:9" x14ac:dyDescent="0.25">
      <c r="A1891" s="132">
        <v>16986504</v>
      </c>
      <c r="B1891" s="135" t="s">
        <v>261</v>
      </c>
      <c r="C1891" s="135" t="s">
        <v>262</v>
      </c>
      <c r="D1891" s="10">
        <v>21</v>
      </c>
      <c r="E1891" s="10"/>
      <c r="F1891" s="9"/>
      <c r="G1891" s="9"/>
      <c r="H1891" s="26">
        <f t="shared" si="60"/>
        <v>0</v>
      </c>
      <c r="I1891" s="11">
        <f t="shared" si="61"/>
        <v>0</v>
      </c>
    </row>
    <row r="1892" spans="1:9" x14ac:dyDescent="0.25">
      <c r="A1892" s="132">
        <v>16986512</v>
      </c>
      <c r="B1892" s="135" t="s">
        <v>261</v>
      </c>
      <c r="C1892" s="135" t="s">
        <v>262</v>
      </c>
      <c r="D1892" s="10">
        <v>21</v>
      </c>
      <c r="E1892" s="10"/>
      <c r="F1892" s="9"/>
      <c r="G1892" s="9"/>
      <c r="H1892" s="26">
        <f t="shared" si="60"/>
        <v>0</v>
      </c>
      <c r="I1892" s="11">
        <f t="shared" si="61"/>
        <v>0</v>
      </c>
    </row>
    <row r="1893" spans="1:9" x14ac:dyDescent="0.25">
      <c r="A1893" s="132">
        <v>16986520</v>
      </c>
      <c r="B1893" s="135" t="s">
        <v>261</v>
      </c>
      <c r="C1893" s="135" t="s">
        <v>262</v>
      </c>
      <c r="D1893" s="10">
        <v>21</v>
      </c>
      <c r="E1893" s="10"/>
      <c r="F1893" s="9"/>
      <c r="G1893" s="9"/>
      <c r="H1893" s="26">
        <f t="shared" si="60"/>
        <v>0</v>
      </c>
      <c r="I1893" s="11">
        <f t="shared" si="61"/>
        <v>0</v>
      </c>
    </row>
    <row r="1894" spans="1:9" x14ac:dyDescent="0.25">
      <c r="A1894" s="132">
        <v>16986547</v>
      </c>
      <c r="B1894" s="135" t="s">
        <v>2824</v>
      </c>
      <c r="C1894" s="135" t="s">
        <v>330</v>
      </c>
      <c r="D1894" s="10">
        <v>3</v>
      </c>
      <c r="E1894" s="10"/>
      <c r="F1894" s="9"/>
      <c r="G1894" s="9"/>
      <c r="H1894" s="26">
        <f t="shared" si="60"/>
        <v>0</v>
      </c>
      <c r="I1894" s="11">
        <f t="shared" si="61"/>
        <v>0</v>
      </c>
    </row>
    <row r="1895" spans="1:9" x14ac:dyDescent="0.25">
      <c r="A1895" s="132">
        <v>16986555</v>
      </c>
      <c r="B1895" s="135" t="s">
        <v>2824</v>
      </c>
      <c r="C1895" s="135" t="s">
        <v>330</v>
      </c>
      <c r="D1895" s="10">
        <v>3</v>
      </c>
      <c r="E1895" s="10"/>
      <c r="F1895" s="9"/>
      <c r="G1895" s="9"/>
      <c r="H1895" s="26">
        <f t="shared" si="60"/>
        <v>0</v>
      </c>
      <c r="I1895" s="11">
        <f t="shared" si="61"/>
        <v>0</v>
      </c>
    </row>
    <row r="1896" spans="1:9" x14ac:dyDescent="0.25">
      <c r="A1896" s="132">
        <v>16987853</v>
      </c>
      <c r="B1896" s="135" t="s">
        <v>498</v>
      </c>
      <c r="C1896" s="135" t="s">
        <v>499</v>
      </c>
      <c r="D1896" s="10">
        <v>1</v>
      </c>
      <c r="E1896" s="10"/>
      <c r="F1896" s="9"/>
      <c r="G1896" s="9"/>
      <c r="H1896" s="26">
        <f t="shared" si="60"/>
        <v>0</v>
      </c>
      <c r="I1896" s="11">
        <f t="shared" si="61"/>
        <v>0</v>
      </c>
    </row>
    <row r="1897" spans="1:9" x14ac:dyDescent="0.25">
      <c r="A1897" s="132">
        <v>16988574</v>
      </c>
      <c r="B1897" s="135" t="s">
        <v>2721</v>
      </c>
      <c r="C1897" s="135" t="s">
        <v>111</v>
      </c>
      <c r="D1897" s="10">
        <v>1</v>
      </c>
      <c r="E1897" s="10"/>
      <c r="F1897" s="9"/>
      <c r="G1897" s="9"/>
      <c r="H1897" s="26">
        <f t="shared" si="60"/>
        <v>0</v>
      </c>
      <c r="I1897" s="11">
        <f t="shared" si="61"/>
        <v>0</v>
      </c>
    </row>
    <row r="1898" spans="1:9" x14ac:dyDescent="0.25">
      <c r="A1898" s="132">
        <v>16988981</v>
      </c>
      <c r="B1898" s="135" t="s">
        <v>427</v>
      </c>
      <c r="C1898" s="135" t="s">
        <v>428</v>
      </c>
      <c r="D1898" s="10">
        <v>1</v>
      </c>
      <c r="E1898" s="10"/>
      <c r="F1898" s="9"/>
      <c r="G1898" s="9"/>
      <c r="H1898" s="26">
        <f t="shared" si="60"/>
        <v>0</v>
      </c>
      <c r="I1898" s="11">
        <f t="shared" si="61"/>
        <v>0</v>
      </c>
    </row>
    <row r="1899" spans="1:9" x14ac:dyDescent="0.25">
      <c r="A1899" s="132">
        <v>16989171</v>
      </c>
      <c r="B1899" s="135" t="s">
        <v>241</v>
      </c>
      <c r="C1899" s="135" t="s">
        <v>2722</v>
      </c>
      <c r="D1899" s="10">
        <v>42</v>
      </c>
      <c r="E1899" s="10"/>
      <c r="F1899" s="9"/>
      <c r="G1899" s="9"/>
      <c r="H1899" s="26">
        <f t="shared" si="60"/>
        <v>0</v>
      </c>
      <c r="I1899" s="11">
        <f t="shared" si="61"/>
        <v>0</v>
      </c>
    </row>
    <row r="1900" spans="1:9" x14ac:dyDescent="0.25">
      <c r="A1900" s="132">
        <v>16989708</v>
      </c>
      <c r="B1900" s="135" t="s">
        <v>2769</v>
      </c>
      <c r="C1900" s="135" t="s">
        <v>2841</v>
      </c>
      <c r="D1900" s="10">
        <v>1</v>
      </c>
      <c r="E1900" s="10"/>
      <c r="F1900" s="9"/>
      <c r="G1900" s="9"/>
      <c r="H1900" s="26">
        <f t="shared" si="60"/>
        <v>0</v>
      </c>
      <c r="I1900" s="11">
        <f t="shared" si="61"/>
        <v>0</v>
      </c>
    </row>
    <row r="1901" spans="1:9" x14ac:dyDescent="0.25">
      <c r="A1901" s="132">
        <v>16990501</v>
      </c>
      <c r="B1901" s="135" t="s">
        <v>448</v>
      </c>
      <c r="C1901" s="135" t="s">
        <v>449</v>
      </c>
      <c r="D1901" s="10">
        <v>2</v>
      </c>
      <c r="E1901" s="10"/>
      <c r="F1901" s="9"/>
      <c r="G1901" s="9"/>
      <c r="H1901" s="26">
        <f t="shared" si="60"/>
        <v>0</v>
      </c>
      <c r="I1901" s="11">
        <f t="shared" si="61"/>
        <v>0</v>
      </c>
    </row>
    <row r="1902" spans="1:9" x14ac:dyDescent="0.25">
      <c r="A1902" s="132">
        <v>16992156</v>
      </c>
      <c r="B1902" s="135" t="s">
        <v>86</v>
      </c>
      <c r="C1902" s="135" t="s">
        <v>87</v>
      </c>
      <c r="D1902" s="10">
        <v>2</v>
      </c>
      <c r="E1902" s="10"/>
      <c r="F1902" s="9"/>
      <c r="G1902" s="9"/>
      <c r="H1902" s="26">
        <f t="shared" si="60"/>
        <v>0</v>
      </c>
      <c r="I1902" s="11">
        <f t="shared" si="61"/>
        <v>0</v>
      </c>
    </row>
    <row r="1903" spans="1:9" x14ac:dyDescent="0.25">
      <c r="A1903" s="132">
        <v>16993357</v>
      </c>
      <c r="B1903" s="135" t="s">
        <v>2880</v>
      </c>
      <c r="C1903" s="135" t="s">
        <v>2881</v>
      </c>
      <c r="D1903" s="10">
        <v>60</v>
      </c>
      <c r="E1903" s="10"/>
      <c r="F1903" s="9"/>
      <c r="G1903" s="9"/>
      <c r="H1903" s="26">
        <f t="shared" si="60"/>
        <v>0</v>
      </c>
      <c r="I1903" s="11">
        <f t="shared" si="61"/>
        <v>0</v>
      </c>
    </row>
    <row r="1904" spans="1:9" x14ac:dyDescent="0.25">
      <c r="A1904" s="132">
        <v>16993373</v>
      </c>
      <c r="B1904" s="135" t="s">
        <v>2880</v>
      </c>
      <c r="C1904" s="135" t="s">
        <v>2881</v>
      </c>
      <c r="D1904" s="10">
        <v>60</v>
      </c>
      <c r="E1904" s="10"/>
      <c r="F1904" s="9"/>
      <c r="G1904" s="9"/>
      <c r="H1904" s="26">
        <f t="shared" si="60"/>
        <v>0</v>
      </c>
      <c r="I1904" s="11">
        <f t="shared" si="61"/>
        <v>0</v>
      </c>
    </row>
    <row r="1905" spans="1:9" x14ac:dyDescent="0.25">
      <c r="A1905" s="132">
        <v>16994019</v>
      </c>
      <c r="B1905" s="135" t="s">
        <v>2882</v>
      </c>
      <c r="C1905" s="135" t="s">
        <v>2883</v>
      </c>
      <c r="D1905" s="10">
        <v>30</v>
      </c>
      <c r="E1905" s="10"/>
      <c r="F1905" s="9"/>
      <c r="G1905" s="9"/>
      <c r="H1905" s="26">
        <f t="shared" si="60"/>
        <v>0</v>
      </c>
      <c r="I1905" s="11">
        <f t="shared" si="61"/>
        <v>0</v>
      </c>
    </row>
    <row r="1906" spans="1:9" x14ac:dyDescent="0.25">
      <c r="A1906" s="132">
        <v>16994264</v>
      </c>
      <c r="B1906" s="135" t="s">
        <v>166</v>
      </c>
      <c r="C1906" s="135" t="s">
        <v>167</v>
      </c>
      <c r="D1906" s="10">
        <v>1</v>
      </c>
      <c r="E1906" s="10"/>
      <c r="F1906" s="9"/>
      <c r="G1906" s="9"/>
      <c r="H1906" s="26">
        <f t="shared" si="60"/>
        <v>0</v>
      </c>
      <c r="I1906" s="11">
        <f t="shared" si="61"/>
        <v>0</v>
      </c>
    </row>
    <row r="1907" spans="1:9" x14ac:dyDescent="0.25">
      <c r="A1907" s="132">
        <v>16995279</v>
      </c>
      <c r="B1907" s="135" t="s">
        <v>196</v>
      </c>
      <c r="C1907" s="135" t="s">
        <v>197</v>
      </c>
      <c r="D1907" s="10">
        <v>100</v>
      </c>
      <c r="E1907" s="10"/>
      <c r="F1907" s="9"/>
      <c r="G1907" s="9"/>
      <c r="H1907" s="26">
        <f t="shared" si="60"/>
        <v>0</v>
      </c>
      <c r="I1907" s="11">
        <f t="shared" si="61"/>
        <v>0</v>
      </c>
    </row>
    <row r="1908" spans="1:9" x14ac:dyDescent="0.25">
      <c r="A1908" s="132">
        <v>16995317</v>
      </c>
      <c r="B1908" s="135" t="s">
        <v>2759</v>
      </c>
      <c r="C1908" s="135" t="s">
        <v>2760</v>
      </c>
      <c r="D1908" s="10">
        <v>1</v>
      </c>
      <c r="E1908" s="10"/>
      <c r="F1908" s="9"/>
      <c r="G1908" s="9"/>
      <c r="H1908" s="26">
        <f t="shared" si="60"/>
        <v>0</v>
      </c>
      <c r="I1908" s="11">
        <f t="shared" si="61"/>
        <v>0</v>
      </c>
    </row>
    <row r="1909" spans="1:9" x14ac:dyDescent="0.25">
      <c r="A1909" s="132">
        <v>16995740</v>
      </c>
      <c r="B1909" s="135" t="s">
        <v>2884</v>
      </c>
      <c r="C1909" s="135" t="s">
        <v>2885</v>
      </c>
      <c r="D1909" s="10">
        <v>1</v>
      </c>
      <c r="E1909" s="10"/>
      <c r="F1909" s="9"/>
      <c r="G1909" s="9"/>
      <c r="H1909" s="26">
        <f t="shared" si="60"/>
        <v>0</v>
      </c>
      <c r="I1909" s="11">
        <f t="shared" si="61"/>
        <v>0</v>
      </c>
    </row>
    <row r="1910" spans="1:9" x14ac:dyDescent="0.25">
      <c r="A1910" s="132">
        <v>16996062</v>
      </c>
      <c r="B1910" s="135" t="s">
        <v>2789</v>
      </c>
      <c r="C1910" s="135" t="s">
        <v>159</v>
      </c>
      <c r="D1910" s="10">
        <v>112</v>
      </c>
      <c r="E1910" s="10"/>
      <c r="F1910" s="9"/>
      <c r="G1910" s="9"/>
      <c r="H1910" s="26">
        <f t="shared" si="60"/>
        <v>0</v>
      </c>
      <c r="I1910" s="11">
        <f t="shared" si="61"/>
        <v>0</v>
      </c>
    </row>
    <row r="1911" spans="1:9" x14ac:dyDescent="0.25">
      <c r="A1911" s="132">
        <v>16998111</v>
      </c>
      <c r="B1911" s="135" t="s">
        <v>261</v>
      </c>
      <c r="C1911" s="135" t="s">
        <v>262</v>
      </c>
      <c r="D1911" s="10">
        <v>21</v>
      </c>
      <c r="E1911" s="10"/>
      <c r="F1911" s="9"/>
      <c r="G1911" s="9"/>
      <c r="H1911" s="26">
        <f t="shared" si="60"/>
        <v>0</v>
      </c>
      <c r="I1911" s="11">
        <f t="shared" si="61"/>
        <v>0</v>
      </c>
    </row>
    <row r="1912" spans="1:9" x14ac:dyDescent="0.25">
      <c r="A1912" s="132">
        <v>16998227</v>
      </c>
      <c r="B1912" s="135" t="s">
        <v>150</v>
      </c>
      <c r="C1912" s="135" t="s">
        <v>151</v>
      </c>
      <c r="D1912" s="10">
        <v>1</v>
      </c>
      <c r="E1912" s="10"/>
      <c r="F1912" s="9"/>
      <c r="G1912" s="9"/>
      <c r="H1912" s="26">
        <f t="shared" si="60"/>
        <v>0</v>
      </c>
      <c r="I1912" s="11">
        <f t="shared" si="61"/>
        <v>0</v>
      </c>
    </row>
    <row r="1913" spans="1:9" x14ac:dyDescent="0.25">
      <c r="A1913" s="132">
        <v>16998235</v>
      </c>
      <c r="B1913" s="135" t="s">
        <v>150</v>
      </c>
      <c r="C1913" s="135" t="s">
        <v>151</v>
      </c>
      <c r="D1913" s="10">
        <v>1</v>
      </c>
      <c r="E1913" s="10"/>
      <c r="F1913" s="9"/>
      <c r="G1913" s="9"/>
      <c r="H1913" s="26">
        <f t="shared" si="60"/>
        <v>0</v>
      </c>
      <c r="I1913" s="11">
        <f t="shared" si="61"/>
        <v>0</v>
      </c>
    </row>
    <row r="1914" spans="1:9" x14ac:dyDescent="0.25">
      <c r="A1914" s="132">
        <v>16998243</v>
      </c>
      <c r="B1914" s="135" t="s">
        <v>146</v>
      </c>
      <c r="C1914" s="135" t="s">
        <v>147</v>
      </c>
      <c r="D1914" s="10">
        <v>1</v>
      </c>
      <c r="E1914" s="10"/>
      <c r="F1914" s="9"/>
      <c r="G1914" s="9"/>
      <c r="H1914" s="26">
        <f t="shared" si="60"/>
        <v>0</v>
      </c>
      <c r="I1914" s="11">
        <f t="shared" si="61"/>
        <v>0</v>
      </c>
    </row>
    <row r="1915" spans="1:9" x14ac:dyDescent="0.25">
      <c r="A1915" s="132">
        <v>16998251</v>
      </c>
      <c r="B1915" s="135" t="s">
        <v>146</v>
      </c>
      <c r="C1915" s="135" t="s">
        <v>147</v>
      </c>
      <c r="D1915" s="10">
        <v>1</v>
      </c>
      <c r="E1915" s="10"/>
      <c r="F1915" s="9"/>
      <c r="G1915" s="9"/>
      <c r="H1915" s="26">
        <f t="shared" si="60"/>
        <v>0</v>
      </c>
      <c r="I1915" s="11">
        <f t="shared" si="61"/>
        <v>0</v>
      </c>
    </row>
    <row r="1916" spans="1:9" x14ac:dyDescent="0.25">
      <c r="A1916" s="132">
        <v>16998278</v>
      </c>
      <c r="B1916" s="135" t="s">
        <v>146</v>
      </c>
      <c r="C1916" s="135" t="s">
        <v>147</v>
      </c>
      <c r="D1916" s="10">
        <v>1</v>
      </c>
      <c r="E1916" s="10"/>
      <c r="F1916" s="9"/>
      <c r="G1916" s="9"/>
      <c r="H1916" s="26">
        <f t="shared" si="60"/>
        <v>0</v>
      </c>
      <c r="I1916" s="11">
        <f t="shared" si="61"/>
        <v>0</v>
      </c>
    </row>
    <row r="1917" spans="1:9" x14ac:dyDescent="0.25">
      <c r="A1917" s="132">
        <v>16998324</v>
      </c>
      <c r="B1917" s="135" t="s">
        <v>368</v>
      </c>
      <c r="C1917" s="135" t="s">
        <v>369</v>
      </c>
      <c r="D1917" s="10">
        <v>1</v>
      </c>
      <c r="E1917" s="10"/>
      <c r="F1917" s="9"/>
      <c r="G1917" s="9"/>
      <c r="H1917" s="26">
        <f t="shared" si="60"/>
        <v>0</v>
      </c>
      <c r="I1917" s="11">
        <f t="shared" si="61"/>
        <v>0</v>
      </c>
    </row>
    <row r="1918" spans="1:9" x14ac:dyDescent="0.25">
      <c r="A1918" s="132">
        <v>16998332</v>
      </c>
      <c r="B1918" s="135" t="s">
        <v>368</v>
      </c>
      <c r="C1918" s="135" t="s">
        <v>369</v>
      </c>
      <c r="D1918" s="10">
        <v>1</v>
      </c>
      <c r="E1918" s="10"/>
      <c r="F1918" s="9"/>
      <c r="G1918" s="9"/>
      <c r="H1918" s="26">
        <f t="shared" si="60"/>
        <v>0</v>
      </c>
      <c r="I1918" s="11">
        <f t="shared" si="61"/>
        <v>0</v>
      </c>
    </row>
    <row r="1919" spans="1:9" x14ac:dyDescent="0.25">
      <c r="A1919" s="132">
        <v>16998618</v>
      </c>
      <c r="B1919" s="135" t="s">
        <v>114</v>
      </c>
      <c r="C1919" s="135" t="s">
        <v>115</v>
      </c>
      <c r="D1919" s="10">
        <v>50</v>
      </c>
      <c r="E1919" s="10"/>
      <c r="F1919" s="9"/>
      <c r="G1919" s="9"/>
      <c r="H1919" s="26">
        <f t="shared" si="60"/>
        <v>0</v>
      </c>
      <c r="I1919" s="11">
        <f t="shared" si="61"/>
        <v>0</v>
      </c>
    </row>
    <row r="1920" spans="1:9" x14ac:dyDescent="0.25">
      <c r="A1920" s="132">
        <v>17001013</v>
      </c>
      <c r="B1920" s="135" t="s">
        <v>261</v>
      </c>
      <c r="C1920" s="135" t="s">
        <v>262</v>
      </c>
      <c r="D1920" s="10">
        <v>21</v>
      </c>
      <c r="E1920" s="10"/>
      <c r="F1920" s="9"/>
      <c r="G1920" s="9"/>
      <c r="H1920" s="26">
        <f t="shared" si="60"/>
        <v>0</v>
      </c>
      <c r="I1920" s="11">
        <f t="shared" si="61"/>
        <v>0</v>
      </c>
    </row>
    <row r="1921" spans="1:9" x14ac:dyDescent="0.25">
      <c r="A1921" s="132">
        <v>17001846</v>
      </c>
      <c r="B1921" s="135" t="s">
        <v>150</v>
      </c>
      <c r="C1921" s="135" t="s">
        <v>151</v>
      </c>
      <c r="D1921" s="10">
        <v>1</v>
      </c>
      <c r="E1921" s="10"/>
      <c r="F1921" s="9"/>
      <c r="G1921" s="9"/>
      <c r="H1921" s="26">
        <f t="shared" si="60"/>
        <v>0</v>
      </c>
      <c r="I1921" s="11">
        <f t="shared" si="61"/>
        <v>0</v>
      </c>
    </row>
    <row r="1922" spans="1:9" x14ac:dyDescent="0.25">
      <c r="A1922" s="132">
        <v>17002044</v>
      </c>
      <c r="B1922" s="135" t="s">
        <v>86</v>
      </c>
      <c r="C1922" s="135" t="s">
        <v>87</v>
      </c>
      <c r="D1922" s="10">
        <v>2</v>
      </c>
      <c r="E1922" s="10"/>
      <c r="F1922" s="9"/>
      <c r="G1922" s="9"/>
      <c r="H1922" s="26">
        <f t="shared" si="60"/>
        <v>0</v>
      </c>
      <c r="I1922" s="11">
        <f t="shared" si="61"/>
        <v>0</v>
      </c>
    </row>
    <row r="1923" spans="1:9" x14ac:dyDescent="0.25">
      <c r="A1923" s="132">
        <v>17002427</v>
      </c>
      <c r="B1923" s="135" t="s">
        <v>2788</v>
      </c>
      <c r="C1923" s="135" t="s">
        <v>155</v>
      </c>
      <c r="D1923" s="10">
        <v>30</v>
      </c>
      <c r="E1923" s="10"/>
      <c r="F1923" s="9"/>
      <c r="G1923" s="9"/>
      <c r="H1923" s="26">
        <f t="shared" si="60"/>
        <v>0</v>
      </c>
      <c r="I1923" s="11">
        <f t="shared" si="61"/>
        <v>0</v>
      </c>
    </row>
    <row r="1924" spans="1:9" x14ac:dyDescent="0.25">
      <c r="A1924" s="132">
        <v>17002435</v>
      </c>
      <c r="B1924" s="135" t="s">
        <v>2788</v>
      </c>
      <c r="C1924" s="135" t="s">
        <v>155</v>
      </c>
      <c r="D1924" s="10">
        <v>30</v>
      </c>
      <c r="E1924" s="10"/>
      <c r="F1924" s="9"/>
      <c r="G1924" s="9"/>
      <c r="H1924" s="26">
        <f t="shared" si="60"/>
        <v>0</v>
      </c>
      <c r="I1924" s="11">
        <f t="shared" si="61"/>
        <v>0</v>
      </c>
    </row>
    <row r="1925" spans="1:9" x14ac:dyDescent="0.25">
      <c r="A1925" s="132">
        <v>17002443</v>
      </c>
      <c r="B1925" s="135" t="s">
        <v>2788</v>
      </c>
      <c r="C1925" s="135" t="s">
        <v>155</v>
      </c>
      <c r="D1925" s="10">
        <v>30</v>
      </c>
      <c r="E1925" s="10"/>
      <c r="F1925" s="9"/>
      <c r="G1925" s="9"/>
      <c r="H1925" s="26">
        <f t="shared" si="60"/>
        <v>0</v>
      </c>
      <c r="I1925" s="11">
        <f t="shared" si="61"/>
        <v>0</v>
      </c>
    </row>
    <row r="1926" spans="1:9" x14ac:dyDescent="0.25">
      <c r="A1926" s="132">
        <v>17003180</v>
      </c>
      <c r="B1926" s="135" t="s">
        <v>170</v>
      </c>
      <c r="C1926" s="135" t="s">
        <v>171</v>
      </c>
      <c r="D1926" s="10">
        <v>21</v>
      </c>
      <c r="E1926" s="10"/>
      <c r="F1926" s="9"/>
      <c r="G1926" s="9"/>
      <c r="H1926" s="26">
        <f t="shared" si="60"/>
        <v>0</v>
      </c>
      <c r="I1926" s="11">
        <f t="shared" si="61"/>
        <v>0</v>
      </c>
    </row>
    <row r="1927" spans="1:9" x14ac:dyDescent="0.25">
      <c r="A1927" s="132">
        <v>17003199</v>
      </c>
      <c r="B1927" s="135" t="s">
        <v>170</v>
      </c>
      <c r="C1927" s="135" t="s">
        <v>171</v>
      </c>
      <c r="D1927" s="10">
        <v>21</v>
      </c>
      <c r="E1927" s="10"/>
      <c r="F1927" s="9"/>
      <c r="G1927" s="9"/>
      <c r="H1927" s="26">
        <f t="shared" si="60"/>
        <v>0</v>
      </c>
      <c r="I1927" s="11">
        <f t="shared" si="61"/>
        <v>0</v>
      </c>
    </row>
    <row r="1928" spans="1:9" x14ac:dyDescent="0.25">
      <c r="A1928" s="132">
        <v>17003229</v>
      </c>
      <c r="B1928" s="135" t="s">
        <v>474</v>
      </c>
      <c r="C1928" s="135" t="s">
        <v>475</v>
      </c>
      <c r="D1928" s="10">
        <v>24</v>
      </c>
      <c r="E1928" s="10"/>
      <c r="F1928" s="9"/>
      <c r="G1928" s="9"/>
      <c r="H1928" s="26">
        <f t="shared" si="60"/>
        <v>0</v>
      </c>
      <c r="I1928" s="11">
        <f t="shared" si="61"/>
        <v>0</v>
      </c>
    </row>
    <row r="1929" spans="1:9" x14ac:dyDescent="0.25">
      <c r="A1929" s="132">
        <v>17003415</v>
      </c>
      <c r="B1929" s="135" t="s">
        <v>86</v>
      </c>
      <c r="C1929" s="135" t="s">
        <v>87</v>
      </c>
      <c r="D1929" s="10">
        <v>6</v>
      </c>
      <c r="E1929" s="10"/>
      <c r="F1929" s="9"/>
      <c r="G1929" s="9"/>
      <c r="H1929" s="26">
        <f t="shared" si="60"/>
        <v>0</v>
      </c>
      <c r="I1929" s="11">
        <f t="shared" si="61"/>
        <v>0</v>
      </c>
    </row>
    <row r="1930" spans="1:9" x14ac:dyDescent="0.25">
      <c r="A1930" s="132">
        <v>17003423</v>
      </c>
      <c r="B1930" s="135" t="s">
        <v>86</v>
      </c>
      <c r="C1930" s="135" t="s">
        <v>87</v>
      </c>
      <c r="D1930" s="10">
        <v>6</v>
      </c>
      <c r="E1930" s="10"/>
      <c r="F1930" s="9"/>
      <c r="G1930" s="9"/>
      <c r="H1930" s="26">
        <f t="shared" si="60"/>
        <v>0</v>
      </c>
      <c r="I1930" s="11">
        <f t="shared" si="61"/>
        <v>0</v>
      </c>
    </row>
    <row r="1931" spans="1:9" x14ac:dyDescent="0.25">
      <c r="A1931" s="132">
        <v>17005795</v>
      </c>
      <c r="B1931" s="135" t="s">
        <v>207</v>
      </c>
      <c r="C1931" s="135" t="s">
        <v>208</v>
      </c>
      <c r="D1931" s="10">
        <v>5</v>
      </c>
      <c r="E1931" s="10"/>
      <c r="F1931" s="9"/>
      <c r="G1931" s="9"/>
      <c r="H1931" s="26">
        <f t="shared" si="60"/>
        <v>0</v>
      </c>
      <c r="I1931" s="11">
        <f t="shared" si="61"/>
        <v>0</v>
      </c>
    </row>
    <row r="1932" spans="1:9" x14ac:dyDescent="0.25">
      <c r="A1932" s="132">
        <v>17005949</v>
      </c>
      <c r="B1932" s="135" t="s">
        <v>88</v>
      </c>
      <c r="C1932" s="135" t="s">
        <v>89</v>
      </c>
      <c r="D1932" s="10">
        <v>1</v>
      </c>
      <c r="E1932" s="10"/>
      <c r="F1932" s="9"/>
      <c r="G1932" s="9"/>
      <c r="H1932" s="26">
        <f t="shared" si="60"/>
        <v>0</v>
      </c>
      <c r="I1932" s="11">
        <f t="shared" si="61"/>
        <v>0</v>
      </c>
    </row>
    <row r="1933" spans="1:9" x14ac:dyDescent="0.25">
      <c r="A1933" s="132">
        <v>17007089</v>
      </c>
      <c r="B1933" s="135" t="s">
        <v>190</v>
      </c>
      <c r="C1933" s="135" t="s">
        <v>191</v>
      </c>
      <c r="D1933" s="10">
        <v>1</v>
      </c>
      <c r="E1933" s="10"/>
      <c r="F1933" s="9"/>
      <c r="G1933" s="9"/>
      <c r="H1933" s="26">
        <f t="shared" si="60"/>
        <v>0</v>
      </c>
      <c r="I1933" s="11">
        <f t="shared" si="61"/>
        <v>0</v>
      </c>
    </row>
    <row r="1934" spans="1:9" x14ac:dyDescent="0.25">
      <c r="A1934" s="132">
        <v>17008409</v>
      </c>
      <c r="B1934" s="135" t="s">
        <v>196</v>
      </c>
      <c r="C1934" s="135" t="s">
        <v>197</v>
      </c>
      <c r="D1934" s="10">
        <v>100</v>
      </c>
      <c r="E1934" s="10"/>
      <c r="F1934" s="9"/>
      <c r="G1934" s="9"/>
      <c r="H1934" s="26">
        <f t="shared" si="60"/>
        <v>0</v>
      </c>
      <c r="I1934" s="11">
        <f t="shared" si="61"/>
        <v>0</v>
      </c>
    </row>
    <row r="1935" spans="1:9" x14ac:dyDescent="0.25">
      <c r="A1935" s="132">
        <v>17008700</v>
      </c>
      <c r="B1935" s="135" t="s">
        <v>150</v>
      </c>
      <c r="C1935" s="135" t="s">
        <v>151</v>
      </c>
      <c r="D1935" s="10">
        <v>1</v>
      </c>
      <c r="E1935" s="10"/>
      <c r="F1935" s="9"/>
      <c r="G1935" s="9"/>
      <c r="H1935" s="26">
        <f t="shared" ref="H1935:H1998" si="62">E1935/D1935</f>
        <v>0</v>
      </c>
      <c r="I1935" s="11">
        <f t="shared" ref="I1935:I1998" si="63">IFERROR(G1935/H1935,0)</f>
        <v>0</v>
      </c>
    </row>
    <row r="1936" spans="1:9" x14ac:dyDescent="0.25">
      <c r="A1936" s="132">
        <v>17008727</v>
      </c>
      <c r="B1936" s="135" t="s">
        <v>150</v>
      </c>
      <c r="C1936" s="135" t="s">
        <v>151</v>
      </c>
      <c r="D1936" s="10">
        <v>1</v>
      </c>
      <c r="E1936" s="10"/>
      <c r="F1936" s="9"/>
      <c r="G1936" s="9"/>
      <c r="H1936" s="26">
        <f t="shared" si="62"/>
        <v>0</v>
      </c>
      <c r="I1936" s="11">
        <f t="shared" si="63"/>
        <v>0</v>
      </c>
    </row>
    <row r="1937" spans="1:9" x14ac:dyDescent="0.25">
      <c r="A1937" s="132">
        <v>17009480</v>
      </c>
      <c r="B1937" s="135" t="s">
        <v>241</v>
      </c>
      <c r="C1937" s="135" t="s">
        <v>2722</v>
      </c>
      <c r="D1937" s="10">
        <v>42</v>
      </c>
      <c r="E1937" s="10"/>
      <c r="F1937" s="9"/>
      <c r="G1937" s="9"/>
      <c r="H1937" s="26">
        <f t="shared" si="62"/>
        <v>0</v>
      </c>
      <c r="I1937" s="11">
        <f t="shared" si="63"/>
        <v>0</v>
      </c>
    </row>
    <row r="1938" spans="1:9" x14ac:dyDescent="0.25">
      <c r="A1938" s="132">
        <v>17009944</v>
      </c>
      <c r="B1938" s="135" t="s">
        <v>2796</v>
      </c>
      <c r="C1938" s="135" t="s">
        <v>212</v>
      </c>
      <c r="D1938" s="10">
        <v>30</v>
      </c>
      <c r="E1938" s="10"/>
      <c r="F1938" s="9"/>
      <c r="G1938" s="9"/>
      <c r="H1938" s="26">
        <f t="shared" si="62"/>
        <v>0</v>
      </c>
      <c r="I1938" s="11">
        <f t="shared" si="63"/>
        <v>0</v>
      </c>
    </row>
    <row r="1939" spans="1:9" x14ac:dyDescent="0.25">
      <c r="A1939" s="132">
        <v>17009952</v>
      </c>
      <c r="B1939" s="135" t="s">
        <v>2818</v>
      </c>
      <c r="C1939" s="135" t="s">
        <v>296</v>
      </c>
      <c r="D1939" s="10">
        <v>30</v>
      </c>
      <c r="E1939" s="10"/>
      <c r="F1939" s="9"/>
      <c r="G1939" s="9"/>
      <c r="H1939" s="26">
        <f t="shared" si="62"/>
        <v>0</v>
      </c>
      <c r="I1939" s="11">
        <f t="shared" si="63"/>
        <v>0</v>
      </c>
    </row>
    <row r="1940" spans="1:9" x14ac:dyDescent="0.25">
      <c r="A1940" s="132">
        <v>17009960</v>
      </c>
      <c r="B1940" s="135" t="s">
        <v>2788</v>
      </c>
      <c r="C1940" s="135" t="s">
        <v>155</v>
      </c>
      <c r="D1940" s="10">
        <v>30</v>
      </c>
      <c r="E1940" s="10"/>
      <c r="F1940" s="9"/>
      <c r="G1940" s="9"/>
      <c r="H1940" s="26">
        <f t="shared" si="62"/>
        <v>0</v>
      </c>
      <c r="I1940" s="11">
        <f t="shared" si="63"/>
        <v>0</v>
      </c>
    </row>
    <row r="1941" spans="1:9" x14ac:dyDescent="0.25">
      <c r="A1941" s="132">
        <v>17009979</v>
      </c>
      <c r="B1941" s="135" t="s">
        <v>2788</v>
      </c>
      <c r="C1941" s="135" t="s">
        <v>155</v>
      </c>
      <c r="D1941" s="10">
        <v>30</v>
      </c>
      <c r="E1941" s="10"/>
      <c r="F1941" s="9"/>
      <c r="G1941" s="9"/>
      <c r="H1941" s="26">
        <f t="shared" si="62"/>
        <v>0</v>
      </c>
      <c r="I1941" s="11">
        <f t="shared" si="63"/>
        <v>0</v>
      </c>
    </row>
    <row r="1942" spans="1:9" x14ac:dyDescent="0.25">
      <c r="A1942" s="132">
        <v>17009987</v>
      </c>
      <c r="B1942" s="135" t="s">
        <v>2790</v>
      </c>
      <c r="C1942" s="135" t="s">
        <v>177</v>
      </c>
      <c r="D1942" s="10">
        <v>28</v>
      </c>
      <c r="E1942" s="10"/>
      <c r="F1942" s="9"/>
      <c r="G1942" s="9"/>
      <c r="H1942" s="26">
        <f t="shared" si="62"/>
        <v>0</v>
      </c>
      <c r="I1942" s="11">
        <f t="shared" si="63"/>
        <v>0</v>
      </c>
    </row>
    <row r="1943" spans="1:9" x14ac:dyDescent="0.25">
      <c r="A1943" s="132">
        <v>17009995</v>
      </c>
      <c r="B1943" s="135" t="s">
        <v>2790</v>
      </c>
      <c r="C1943" s="135" t="s">
        <v>177</v>
      </c>
      <c r="D1943" s="10">
        <v>28</v>
      </c>
      <c r="E1943" s="10"/>
      <c r="F1943" s="9"/>
      <c r="G1943" s="9"/>
      <c r="H1943" s="26">
        <f t="shared" si="62"/>
        <v>0</v>
      </c>
      <c r="I1943" s="11">
        <f t="shared" si="63"/>
        <v>0</v>
      </c>
    </row>
    <row r="1944" spans="1:9" x14ac:dyDescent="0.25">
      <c r="A1944" s="132">
        <v>17010004</v>
      </c>
      <c r="B1944" s="135" t="s">
        <v>2790</v>
      </c>
      <c r="C1944" s="135" t="s">
        <v>177</v>
      </c>
      <c r="D1944" s="10">
        <v>28</v>
      </c>
      <c r="E1944" s="10"/>
      <c r="F1944" s="9"/>
      <c r="G1944" s="9"/>
      <c r="H1944" s="26">
        <f t="shared" si="62"/>
        <v>0</v>
      </c>
      <c r="I1944" s="11">
        <f t="shared" si="63"/>
        <v>0</v>
      </c>
    </row>
    <row r="1945" spans="1:9" x14ac:dyDescent="0.25">
      <c r="A1945" s="132">
        <v>17010012</v>
      </c>
      <c r="B1945" s="135" t="s">
        <v>2793</v>
      </c>
      <c r="C1945" s="135" t="s">
        <v>199</v>
      </c>
      <c r="D1945" s="10">
        <v>30</v>
      </c>
      <c r="E1945" s="10"/>
      <c r="F1945" s="9"/>
      <c r="G1945" s="9"/>
      <c r="H1945" s="26">
        <f t="shared" si="62"/>
        <v>0</v>
      </c>
      <c r="I1945" s="11">
        <f t="shared" si="63"/>
        <v>0</v>
      </c>
    </row>
    <row r="1946" spans="1:9" x14ac:dyDescent="0.25">
      <c r="A1946" s="132">
        <v>17010020</v>
      </c>
      <c r="B1946" s="135" t="s">
        <v>261</v>
      </c>
      <c r="C1946" s="135" t="s">
        <v>262</v>
      </c>
      <c r="D1946" s="10">
        <v>21</v>
      </c>
      <c r="E1946" s="10"/>
      <c r="F1946" s="9"/>
      <c r="G1946" s="9"/>
      <c r="H1946" s="26">
        <f t="shared" si="62"/>
        <v>0</v>
      </c>
      <c r="I1946" s="11">
        <f t="shared" si="63"/>
        <v>0</v>
      </c>
    </row>
    <row r="1947" spans="1:9" x14ac:dyDescent="0.25">
      <c r="A1947" s="132">
        <v>17010039</v>
      </c>
      <c r="B1947" s="135" t="s">
        <v>261</v>
      </c>
      <c r="C1947" s="135" t="s">
        <v>262</v>
      </c>
      <c r="D1947" s="10">
        <v>21</v>
      </c>
      <c r="E1947" s="10"/>
      <c r="F1947" s="9"/>
      <c r="G1947" s="9"/>
      <c r="H1947" s="26">
        <f t="shared" si="62"/>
        <v>0</v>
      </c>
      <c r="I1947" s="11">
        <f t="shared" si="63"/>
        <v>0</v>
      </c>
    </row>
    <row r="1948" spans="1:9" x14ac:dyDescent="0.25">
      <c r="A1948" s="132">
        <v>17010047</v>
      </c>
      <c r="B1948" s="135" t="s">
        <v>261</v>
      </c>
      <c r="C1948" s="135" t="s">
        <v>262</v>
      </c>
      <c r="D1948" s="10">
        <v>21</v>
      </c>
      <c r="E1948" s="10"/>
      <c r="F1948" s="9"/>
      <c r="G1948" s="9"/>
      <c r="H1948" s="26">
        <f t="shared" si="62"/>
        <v>0</v>
      </c>
      <c r="I1948" s="11">
        <f t="shared" si="63"/>
        <v>0</v>
      </c>
    </row>
    <row r="1949" spans="1:9" x14ac:dyDescent="0.25">
      <c r="A1949" s="132">
        <v>17010055</v>
      </c>
      <c r="B1949" s="135" t="s">
        <v>2794</v>
      </c>
      <c r="C1949" s="135" t="s">
        <v>141</v>
      </c>
      <c r="D1949" s="10">
        <v>30</v>
      </c>
      <c r="E1949" s="10"/>
      <c r="F1949" s="9"/>
      <c r="G1949" s="9"/>
      <c r="H1949" s="26">
        <f t="shared" si="62"/>
        <v>0</v>
      </c>
      <c r="I1949" s="11">
        <f t="shared" si="63"/>
        <v>0</v>
      </c>
    </row>
    <row r="1950" spans="1:9" x14ac:dyDescent="0.25">
      <c r="A1950" s="132">
        <v>17010063</v>
      </c>
      <c r="B1950" s="135" t="s">
        <v>2794</v>
      </c>
      <c r="C1950" s="135" t="s">
        <v>141</v>
      </c>
      <c r="D1950" s="10">
        <v>30</v>
      </c>
      <c r="E1950" s="10"/>
      <c r="F1950" s="9"/>
      <c r="G1950" s="9"/>
      <c r="H1950" s="26">
        <f t="shared" si="62"/>
        <v>0</v>
      </c>
      <c r="I1950" s="11">
        <f t="shared" si="63"/>
        <v>0</v>
      </c>
    </row>
    <row r="1951" spans="1:9" x14ac:dyDescent="0.25">
      <c r="A1951" s="132">
        <v>17010071</v>
      </c>
      <c r="B1951" s="135" t="s">
        <v>2803</v>
      </c>
      <c r="C1951" s="135" t="s">
        <v>250</v>
      </c>
      <c r="D1951" s="10">
        <v>28</v>
      </c>
      <c r="E1951" s="10"/>
      <c r="F1951" s="9"/>
      <c r="G1951" s="9"/>
      <c r="H1951" s="26">
        <f t="shared" si="62"/>
        <v>0</v>
      </c>
      <c r="I1951" s="11">
        <f t="shared" si="63"/>
        <v>0</v>
      </c>
    </row>
    <row r="1952" spans="1:9" x14ac:dyDescent="0.25">
      <c r="A1952" s="132">
        <v>17010268</v>
      </c>
      <c r="B1952" s="135" t="s">
        <v>221</v>
      </c>
      <c r="C1952" s="135" t="s">
        <v>222</v>
      </c>
      <c r="D1952" s="10">
        <v>1</v>
      </c>
      <c r="E1952" s="10"/>
      <c r="F1952" s="9"/>
      <c r="G1952" s="9"/>
      <c r="H1952" s="26">
        <f t="shared" si="62"/>
        <v>0</v>
      </c>
      <c r="I1952" s="11">
        <f t="shared" si="63"/>
        <v>0</v>
      </c>
    </row>
    <row r="1953" spans="1:9" x14ac:dyDescent="0.25">
      <c r="A1953" s="132">
        <v>17010292</v>
      </c>
      <c r="B1953" s="135" t="s">
        <v>221</v>
      </c>
      <c r="C1953" s="135" t="s">
        <v>222</v>
      </c>
      <c r="D1953" s="10">
        <v>1</v>
      </c>
      <c r="E1953" s="10"/>
      <c r="F1953" s="9"/>
      <c r="G1953" s="9"/>
      <c r="H1953" s="26">
        <f t="shared" si="62"/>
        <v>0</v>
      </c>
      <c r="I1953" s="11">
        <f t="shared" si="63"/>
        <v>0</v>
      </c>
    </row>
    <row r="1954" spans="1:9" x14ac:dyDescent="0.25">
      <c r="A1954" s="132">
        <v>17010748</v>
      </c>
      <c r="B1954" s="135" t="s">
        <v>261</v>
      </c>
      <c r="C1954" s="135" t="s">
        <v>262</v>
      </c>
      <c r="D1954" s="10">
        <v>21</v>
      </c>
      <c r="E1954" s="10"/>
      <c r="F1954" s="9"/>
      <c r="G1954" s="9"/>
      <c r="H1954" s="26">
        <f t="shared" si="62"/>
        <v>0</v>
      </c>
      <c r="I1954" s="11">
        <f t="shared" si="63"/>
        <v>0</v>
      </c>
    </row>
    <row r="1955" spans="1:9" x14ac:dyDescent="0.25">
      <c r="A1955" s="132">
        <v>17018439</v>
      </c>
      <c r="B1955" s="135" t="s">
        <v>146</v>
      </c>
      <c r="C1955" s="135" t="s">
        <v>147</v>
      </c>
      <c r="D1955" s="10">
        <v>1</v>
      </c>
      <c r="E1955" s="10"/>
      <c r="F1955" s="9"/>
      <c r="G1955" s="9"/>
      <c r="H1955" s="26">
        <f t="shared" si="62"/>
        <v>0</v>
      </c>
      <c r="I1955" s="11">
        <f t="shared" si="63"/>
        <v>0</v>
      </c>
    </row>
    <row r="1956" spans="1:9" x14ac:dyDescent="0.25">
      <c r="A1956" s="132">
        <v>17018463</v>
      </c>
      <c r="B1956" s="135" t="s">
        <v>146</v>
      </c>
      <c r="C1956" s="135" t="s">
        <v>147</v>
      </c>
      <c r="D1956" s="10">
        <v>1</v>
      </c>
      <c r="E1956" s="10"/>
      <c r="F1956" s="9"/>
      <c r="G1956" s="9"/>
      <c r="H1956" s="26">
        <f t="shared" si="62"/>
        <v>0</v>
      </c>
      <c r="I1956" s="11">
        <f t="shared" si="63"/>
        <v>0</v>
      </c>
    </row>
    <row r="1957" spans="1:9" x14ac:dyDescent="0.25">
      <c r="A1957" s="132">
        <v>17018498</v>
      </c>
      <c r="B1957" s="135" t="s">
        <v>146</v>
      </c>
      <c r="C1957" s="135" t="s">
        <v>147</v>
      </c>
      <c r="D1957" s="10">
        <v>1</v>
      </c>
      <c r="E1957" s="10"/>
      <c r="F1957" s="9"/>
      <c r="G1957" s="9"/>
      <c r="H1957" s="26">
        <f t="shared" si="62"/>
        <v>0</v>
      </c>
      <c r="I1957" s="11">
        <f t="shared" si="63"/>
        <v>0</v>
      </c>
    </row>
    <row r="1958" spans="1:9" x14ac:dyDescent="0.25">
      <c r="A1958" s="132">
        <v>17023653</v>
      </c>
      <c r="B1958" s="135" t="s">
        <v>146</v>
      </c>
      <c r="C1958" s="135" t="s">
        <v>147</v>
      </c>
      <c r="D1958" s="10">
        <v>1</v>
      </c>
      <c r="E1958" s="10"/>
      <c r="F1958" s="9"/>
      <c r="G1958" s="9"/>
      <c r="H1958" s="26">
        <f t="shared" si="62"/>
        <v>0</v>
      </c>
      <c r="I1958" s="11">
        <f t="shared" si="63"/>
        <v>0</v>
      </c>
    </row>
    <row r="1959" spans="1:9" x14ac:dyDescent="0.25">
      <c r="A1959" s="132">
        <v>17023688</v>
      </c>
      <c r="B1959" s="135" t="s">
        <v>146</v>
      </c>
      <c r="C1959" s="135" t="s">
        <v>147</v>
      </c>
      <c r="D1959" s="10">
        <v>1</v>
      </c>
      <c r="E1959" s="10"/>
      <c r="F1959" s="9"/>
      <c r="G1959" s="9"/>
      <c r="H1959" s="26">
        <f t="shared" si="62"/>
        <v>0</v>
      </c>
      <c r="I1959" s="11">
        <f t="shared" si="63"/>
        <v>0</v>
      </c>
    </row>
    <row r="1960" spans="1:9" x14ac:dyDescent="0.25">
      <c r="A1960" s="132">
        <v>17023696</v>
      </c>
      <c r="B1960" s="135" t="s">
        <v>146</v>
      </c>
      <c r="C1960" s="135" t="s">
        <v>147</v>
      </c>
      <c r="D1960" s="10">
        <v>1</v>
      </c>
      <c r="E1960" s="10"/>
      <c r="F1960" s="9"/>
      <c r="G1960" s="9"/>
      <c r="H1960" s="26">
        <f t="shared" si="62"/>
        <v>0</v>
      </c>
      <c r="I1960" s="11">
        <f t="shared" si="63"/>
        <v>0</v>
      </c>
    </row>
    <row r="1961" spans="1:9" x14ac:dyDescent="0.25">
      <c r="A1961" s="132">
        <v>17024269</v>
      </c>
      <c r="B1961" s="135" t="s">
        <v>2820</v>
      </c>
      <c r="C1961" s="135" t="s">
        <v>315</v>
      </c>
      <c r="D1961" s="10">
        <v>30</v>
      </c>
      <c r="E1961" s="10"/>
      <c r="F1961" s="9"/>
      <c r="G1961" s="9"/>
      <c r="H1961" s="26">
        <f t="shared" si="62"/>
        <v>0</v>
      </c>
      <c r="I1961" s="11">
        <f t="shared" si="63"/>
        <v>0</v>
      </c>
    </row>
    <row r="1962" spans="1:9" x14ac:dyDescent="0.25">
      <c r="A1962" s="132">
        <v>17024412</v>
      </c>
      <c r="B1962" s="135" t="s">
        <v>509</v>
      </c>
      <c r="C1962" s="135" t="s">
        <v>510</v>
      </c>
      <c r="D1962" s="10">
        <v>1</v>
      </c>
      <c r="E1962" s="10"/>
      <c r="F1962" s="9"/>
      <c r="G1962" s="9"/>
      <c r="H1962" s="26">
        <f t="shared" si="62"/>
        <v>0</v>
      </c>
      <c r="I1962" s="11">
        <f t="shared" si="63"/>
        <v>0</v>
      </c>
    </row>
    <row r="1963" spans="1:9" x14ac:dyDescent="0.25">
      <c r="A1963" s="132">
        <v>17024498</v>
      </c>
      <c r="B1963" s="135" t="s">
        <v>509</v>
      </c>
      <c r="C1963" s="135" t="s">
        <v>510</v>
      </c>
      <c r="D1963" s="10">
        <v>1</v>
      </c>
      <c r="E1963" s="10"/>
      <c r="F1963" s="9"/>
      <c r="G1963" s="9"/>
      <c r="H1963" s="26">
        <f t="shared" si="62"/>
        <v>0</v>
      </c>
      <c r="I1963" s="11">
        <f t="shared" si="63"/>
        <v>0</v>
      </c>
    </row>
    <row r="1964" spans="1:9" x14ac:dyDescent="0.25">
      <c r="A1964" s="132">
        <v>17024528</v>
      </c>
      <c r="B1964" s="135" t="s">
        <v>393</v>
      </c>
      <c r="C1964" s="135" t="s">
        <v>394</v>
      </c>
      <c r="D1964" s="10">
        <v>1</v>
      </c>
      <c r="E1964" s="10"/>
      <c r="F1964" s="9"/>
      <c r="G1964" s="9"/>
      <c r="H1964" s="26">
        <f t="shared" si="62"/>
        <v>0</v>
      </c>
      <c r="I1964" s="11">
        <f t="shared" si="63"/>
        <v>0</v>
      </c>
    </row>
    <row r="1965" spans="1:9" x14ac:dyDescent="0.25">
      <c r="A1965" s="132">
        <v>17024536</v>
      </c>
      <c r="B1965" s="135" t="s">
        <v>393</v>
      </c>
      <c r="C1965" s="135" t="s">
        <v>394</v>
      </c>
      <c r="D1965" s="10">
        <v>1</v>
      </c>
      <c r="E1965" s="10"/>
      <c r="F1965" s="9"/>
      <c r="G1965" s="9"/>
      <c r="H1965" s="26">
        <f t="shared" si="62"/>
        <v>0</v>
      </c>
      <c r="I1965" s="11">
        <f t="shared" si="63"/>
        <v>0</v>
      </c>
    </row>
    <row r="1966" spans="1:9" x14ac:dyDescent="0.25">
      <c r="A1966" s="132">
        <v>17024544</v>
      </c>
      <c r="B1966" s="135" t="s">
        <v>393</v>
      </c>
      <c r="C1966" s="135" t="s">
        <v>394</v>
      </c>
      <c r="D1966" s="10">
        <v>1</v>
      </c>
      <c r="E1966" s="10"/>
      <c r="F1966" s="9"/>
      <c r="G1966" s="9"/>
      <c r="H1966" s="26">
        <f t="shared" si="62"/>
        <v>0</v>
      </c>
      <c r="I1966" s="11">
        <f t="shared" si="63"/>
        <v>0</v>
      </c>
    </row>
    <row r="1967" spans="1:9" x14ac:dyDescent="0.25">
      <c r="A1967" s="132">
        <v>17024552</v>
      </c>
      <c r="B1967" s="135" t="s">
        <v>393</v>
      </c>
      <c r="C1967" s="135" t="s">
        <v>394</v>
      </c>
      <c r="D1967" s="10">
        <v>1</v>
      </c>
      <c r="E1967" s="10"/>
      <c r="F1967" s="9"/>
      <c r="G1967" s="9"/>
      <c r="H1967" s="26">
        <f t="shared" si="62"/>
        <v>0</v>
      </c>
      <c r="I1967" s="11">
        <f t="shared" si="63"/>
        <v>0</v>
      </c>
    </row>
    <row r="1968" spans="1:9" x14ac:dyDescent="0.25">
      <c r="A1968" s="132">
        <v>17024560</v>
      </c>
      <c r="B1968" s="135" t="s">
        <v>2827</v>
      </c>
      <c r="C1968" s="135" t="s">
        <v>348</v>
      </c>
      <c r="D1968" s="10">
        <v>84</v>
      </c>
      <c r="E1968" s="10"/>
      <c r="F1968" s="9"/>
      <c r="G1968" s="9"/>
      <c r="H1968" s="26">
        <f t="shared" si="62"/>
        <v>0</v>
      </c>
      <c r="I1968" s="11">
        <f t="shared" si="63"/>
        <v>0</v>
      </c>
    </row>
    <row r="1969" spans="1:9" x14ac:dyDescent="0.25">
      <c r="A1969" s="132">
        <v>17025400</v>
      </c>
      <c r="B1969" s="135" t="s">
        <v>2781</v>
      </c>
      <c r="C1969" s="135" t="s">
        <v>2886</v>
      </c>
      <c r="D1969" s="10">
        <v>28</v>
      </c>
      <c r="E1969" s="10"/>
      <c r="F1969" s="9"/>
      <c r="G1969" s="9"/>
      <c r="H1969" s="26">
        <f t="shared" si="62"/>
        <v>0</v>
      </c>
      <c r="I1969" s="11">
        <f t="shared" si="63"/>
        <v>0</v>
      </c>
    </row>
    <row r="1970" spans="1:9" x14ac:dyDescent="0.25">
      <c r="A1970" s="132">
        <v>17025435</v>
      </c>
      <c r="B1970" s="135" t="s">
        <v>287</v>
      </c>
      <c r="C1970" s="135" t="s">
        <v>288</v>
      </c>
      <c r="D1970" s="10">
        <v>56</v>
      </c>
      <c r="E1970" s="10"/>
      <c r="F1970" s="9"/>
      <c r="G1970" s="9"/>
      <c r="H1970" s="26">
        <f t="shared" si="62"/>
        <v>0</v>
      </c>
      <c r="I1970" s="11">
        <f t="shared" si="63"/>
        <v>0</v>
      </c>
    </row>
    <row r="1971" spans="1:9" x14ac:dyDescent="0.25">
      <c r="A1971" s="132">
        <v>17025532</v>
      </c>
      <c r="B1971" s="135" t="s">
        <v>146</v>
      </c>
      <c r="C1971" s="135" t="s">
        <v>147</v>
      </c>
      <c r="D1971" s="10">
        <v>1</v>
      </c>
      <c r="E1971" s="10"/>
      <c r="F1971" s="9"/>
      <c r="G1971" s="9"/>
      <c r="H1971" s="26">
        <f t="shared" si="62"/>
        <v>0</v>
      </c>
      <c r="I1971" s="11">
        <f t="shared" si="63"/>
        <v>0</v>
      </c>
    </row>
    <row r="1972" spans="1:9" x14ac:dyDescent="0.25">
      <c r="A1972" s="132">
        <v>17025540</v>
      </c>
      <c r="B1972" s="135" t="s">
        <v>146</v>
      </c>
      <c r="C1972" s="135" t="s">
        <v>147</v>
      </c>
      <c r="D1972" s="10">
        <v>1</v>
      </c>
      <c r="E1972" s="10"/>
      <c r="F1972" s="9"/>
      <c r="G1972" s="9"/>
      <c r="H1972" s="26">
        <f t="shared" si="62"/>
        <v>0</v>
      </c>
      <c r="I1972" s="11">
        <f t="shared" si="63"/>
        <v>0</v>
      </c>
    </row>
    <row r="1973" spans="1:9" x14ac:dyDescent="0.25">
      <c r="A1973" s="132">
        <v>17025648</v>
      </c>
      <c r="B1973" s="135" t="s">
        <v>509</v>
      </c>
      <c r="C1973" s="135" t="s">
        <v>510</v>
      </c>
      <c r="D1973" s="10">
        <v>1</v>
      </c>
      <c r="E1973" s="10"/>
      <c r="F1973" s="9"/>
      <c r="G1973" s="9"/>
      <c r="H1973" s="26">
        <f t="shared" si="62"/>
        <v>0</v>
      </c>
      <c r="I1973" s="11">
        <f t="shared" si="63"/>
        <v>0</v>
      </c>
    </row>
    <row r="1974" spans="1:9" x14ac:dyDescent="0.25">
      <c r="A1974" s="132">
        <v>17025656</v>
      </c>
      <c r="B1974" s="135" t="s">
        <v>509</v>
      </c>
      <c r="C1974" s="135" t="s">
        <v>510</v>
      </c>
      <c r="D1974" s="10">
        <v>1</v>
      </c>
      <c r="E1974" s="10"/>
      <c r="F1974" s="9"/>
      <c r="G1974" s="9"/>
      <c r="H1974" s="26">
        <f t="shared" si="62"/>
        <v>0</v>
      </c>
      <c r="I1974" s="11">
        <f t="shared" si="63"/>
        <v>0</v>
      </c>
    </row>
    <row r="1975" spans="1:9" x14ac:dyDescent="0.25">
      <c r="A1975" s="132">
        <v>17025710</v>
      </c>
      <c r="B1975" s="135" t="s">
        <v>379</v>
      </c>
      <c r="C1975" s="135" t="s">
        <v>2735</v>
      </c>
      <c r="D1975" s="10">
        <v>1</v>
      </c>
      <c r="E1975" s="10"/>
      <c r="F1975" s="9"/>
      <c r="G1975" s="9"/>
      <c r="H1975" s="26">
        <f t="shared" si="62"/>
        <v>0</v>
      </c>
      <c r="I1975" s="11">
        <f t="shared" si="63"/>
        <v>0</v>
      </c>
    </row>
    <row r="1976" spans="1:9" x14ac:dyDescent="0.25">
      <c r="A1976" s="132">
        <v>17026784</v>
      </c>
      <c r="B1976" s="135" t="s">
        <v>150</v>
      </c>
      <c r="C1976" s="135" t="s">
        <v>151</v>
      </c>
      <c r="D1976" s="10">
        <v>1</v>
      </c>
      <c r="E1976" s="10"/>
      <c r="F1976" s="9"/>
      <c r="G1976" s="9"/>
      <c r="H1976" s="26">
        <f t="shared" si="62"/>
        <v>0</v>
      </c>
      <c r="I1976" s="11">
        <f t="shared" si="63"/>
        <v>0</v>
      </c>
    </row>
    <row r="1977" spans="1:9" x14ac:dyDescent="0.25">
      <c r="A1977" s="132">
        <v>17026806</v>
      </c>
      <c r="B1977" s="135" t="s">
        <v>241</v>
      </c>
      <c r="C1977" s="135" t="s">
        <v>2722</v>
      </c>
      <c r="D1977" s="10">
        <v>42</v>
      </c>
      <c r="E1977" s="10"/>
      <c r="F1977" s="9"/>
      <c r="G1977" s="9"/>
      <c r="H1977" s="26">
        <f t="shared" si="62"/>
        <v>0</v>
      </c>
      <c r="I1977" s="11">
        <f t="shared" si="63"/>
        <v>0</v>
      </c>
    </row>
    <row r="1978" spans="1:9" x14ac:dyDescent="0.25">
      <c r="A1978" s="132">
        <v>17027527</v>
      </c>
      <c r="B1978" s="135" t="s">
        <v>2793</v>
      </c>
      <c r="C1978" s="135" t="s">
        <v>199</v>
      </c>
      <c r="D1978" s="10">
        <v>30</v>
      </c>
      <c r="E1978" s="10"/>
      <c r="F1978" s="9"/>
      <c r="G1978" s="9"/>
      <c r="H1978" s="26">
        <f t="shared" si="62"/>
        <v>0</v>
      </c>
      <c r="I1978" s="11">
        <f t="shared" si="63"/>
        <v>0</v>
      </c>
    </row>
    <row r="1979" spans="1:9" x14ac:dyDescent="0.25">
      <c r="A1979" s="132">
        <v>17029139</v>
      </c>
      <c r="B1979" s="135" t="s">
        <v>190</v>
      </c>
      <c r="C1979" s="135" t="s">
        <v>191</v>
      </c>
      <c r="D1979" s="10">
        <v>7</v>
      </c>
      <c r="E1979" s="10"/>
      <c r="F1979" s="9"/>
      <c r="G1979" s="9"/>
      <c r="H1979" s="26">
        <f t="shared" si="62"/>
        <v>0</v>
      </c>
      <c r="I1979" s="11">
        <f t="shared" si="63"/>
        <v>0</v>
      </c>
    </row>
    <row r="1980" spans="1:9" x14ac:dyDescent="0.25">
      <c r="A1980" s="132">
        <v>17029147</v>
      </c>
      <c r="B1980" s="135" t="s">
        <v>190</v>
      </c>
      <c r="C1980" s="135" t="s">
        <v>191</v>
      </c>
      <c r="D1980" s="10">
        <v>7</v>
      </c>
      <c r="E1980" s="10"/>
      <c r="F1980" s="9"/>
      <c r="G1980" s="9"/>
      <c r="H1980" s="26">
        <f t="shared" si="62"/>
        <v>0</v>
      </c>
      <c r="I1980" s="11">
        <f t="shared" si="63"/>
        <v>0</v>
      </c>
    </row>
    <row r="1981" spans="1:9" x14ac:dyDescent="0.25">
      <c r="A1981" s="132">
        <v>17029171</v>
      </c>
      <c r="B1981" s="135" t="s">
        <v>443</v>
      </c>
      <c r="C1981" s="135" t="s">
        <v>444</v>
      </c>
      <c r="D1981" s="10">
        <v>1</v>
      </c>
      <c r="E1981" s="10"/>
      <c r="F1981" s="9"/>
      <c r="G1981" s="9"/>
      <c r="H1981" s="26">
        <f t="shared" si="62"/>
        <v>0</v>
      </c>
      <c r="I1981" s="11">
        <f t="shared" si="63"/>
        <v>0</v>
      </c>
    </row>
    <row r="1982" spans="1:9" x14ac:dyDescent="0.25">
      <c r="A1982" s="132">
        <v>17029309</v>
      </c>
      <c r="B1982" s="135" t="s">
        <v>438</v>
      </c>
      <c r="C1982" s="135" t="s">
        <v>2739</v>
      </c>
      <c r="D1982" s="10">
        <v>1</v>
      </c>
      <c r="E1982" s="10"/>
      <c r="F1982" s="9"/>
      <c r="G1982" s="9"/>
      <c r="H1982" s="26">
        <f t="shared" si="62"/>
        <v>0</v>
      </c>
      <c r="I1982" s="11">
        <f t="shared" si="63"/>
        <v>0</v>
      </c>
    </row>
    <row r="1983" spans="1:9" x14ac:dyDescent="0.25">
      <c r="A1983" s="132">
        <v>17029937</v>
      </c>
      <c r="B1983" s="135" t="s">
        <v>241</v>
      </c>
      <c r="C1983" s="135" t="s">
        <v>2722</v>
      </c>
      <c r="D1983" s="10">
        <v>42</v>
      </c>
      <c r="E1983" s="10"/>
      <c r="F1983" s="9"/>
      <c r="G1983" s="9"/>
      <c r="H1983" s="26">
        <f t="shared" si="62"/>
        <v>0</v>
      </c>
      <c r="I1983" s="11">
        <f t="shared" si="63"/>
        <v>0</v>
      </c>
    </row>
    <row r="1984" spans="1:9" x14ac:dyDescent="0.25">
      <c r="A1984" s="132">
        <v>17030102</v>
      </c>
      <c r="B1984" s="135" t="s">
        <v>379</v>
      </c>
      <c r="C1984" s="135" t="s">
        <v>2735</v>
      </c>
      <c r="D1984" s="10">
        <v>1</v>
      </c>
      <c r="E1984" s="10"/>
      <c r="F1984" s="9"/>
      <c r="G1984" s="9"/>
      <c r="H1984" s="26">
        <f t="shared" si="62"/>
        <v>0</v>
      </c>
      <c r="I1984" s="11">
        <f t="shared" si="63"/>
        <v>0</v>
      </c>
    </row>
    <row r="1985" spans="1:9" x14ac:dyDescent="0.25">
      <c r="A1985" s="132">
        <v>17031753</v>
      </c>
      <c r="B1985" s="135" t="s">
        <v>2794</v>
      </c>
      <c r="C1985" s="135" t="s">
        <v>141</v>
      </c>
      <c r="D1985" s="10">
        <v>30</v>
      </c>
      <c r="E1985" s="10"/>
      <c r="F1985" s="9"/>
      <c r="G1985" s="9"/>
      <c r="H1985" s="26">
        <f t="shared" si="62"/>
        <v>0</v>
      </c>
      <c r="I1985" s="11">
        <f t="shared" si="63"/>
        <v>0</v>
      </c>
    </row>
    <row r="1986" spans="1:9" x14ac:dyDescent="0.25">
      <c r="A1986" s="132">
        <v>17033306</v>
      </c>
      <c r="B1986" s="135" t="s">
        <v>464</v>
      </c>
      <c r="C1986" s="135" t="s">
        <v>465</v>
      </c>
      <c r="D1986" s="10">
        <v>1</v>
      </c>
      <c r="E1986" s="10"/>
      <c r="F1986" s="9"/>
      <c r="G1986" s="9"/>
      <c r="H1986" s="26">
        <f t="shared" si="62"/>
        <v>0</v>
      </c>
      <c r="I1986" s="11">
        <f t="shared" si="63"/>
        <v>0</v>
      </c>
    </row>
    <row r="1987" spans="1:9" x14ac:dyDescent="0.25">
      <c r="A1987" s="132">
        <v>17033322</v>
      </c>
      <c r="B1987" s="135" t="s">
        <v>2814</v>
      </c>
      <c r="C1987" s="135" t="s">
        <v>284</v>
      </c>
      <c r="D1987" s="10">
        <v>84</v>
      </c>
      <c r="E1987" s="10"/>
      <c r="F1987" s="9"/>
      <c r="G1987" s="9"/>
      <c r="H1987" s="26">
        <f t="shared" si="62"/>
        <v>0</v>
      </c>
      <c r="I1987" s="11">
        <f t="shared" si="63"/>
        <v>0</v>
      </c>
    </row>
    <row r="1988" spans="1:9" x14ac:dyDescent="0.25">
      <c r="A1988" s="132">
        <v>17033357</v>
      </c>
      <c r="B1988" s="135" t="s">
        <v>146</v>
      </c>
      <c r="C1988" s="135" t="s">
        <v>147</v>
      </c>
      <c r="D1988" s="10">
        <v>1</v>
      </c>
      <c r="E1988" s="10"/>
      <c r="F1988" s="9"/>
      <c r="G1988" s="9"/>
      <c r="H1988" s="26">
        <f t="shared" si="62"/>
        <v>0</v>
      </c>
      <c r="I1988" s="11">
        <f t="shared" si="63"/>
        <v>0</v>
      </c>
    </row>
    <row r="1989" spans="1:9" x14ac:dyDescent="0.25">
      <c r="A1989" s="132">
        <v>17033365</v>
      </c>
      <c r="B1989" s="135" t="s">
        <v>146</v>
      </c>
      <c r="C1989" s="135" t="s">
        <v>147</v>
      </c>
      <c r="D1989" s="10">
        <v>1</v>
      </c>
      <c r="E1989" s="10"/>
      <c r="F1989" s="9"/>
      <c r="G1989" s="9"/>
      <c r="H1989" s="26">
        <f t="shared" si="62"/>
        <v>0</v>
      </c>
      <c r="I1989" s="11">
        <f t="shared" si="63"/>
        <v>0</v>
      </c>
    </row>
    <row r="1990" spans="1:9" x14ac:dyDescent="0.25">
      <c r="A1990" s="132">
        <v>17034272</v>
      </c>
      <c r="B1990" s="135" t="s">
        <v>271</v>
      </c>
      <c r="C1990" s="135" t="s">
        <v>272</v>
      </c>
      <c r="D1990" s="10">
        <v>1</v>
      </c>
      <c r="E1990" s="10"/>
      <c r="F1990" s="9"/>
      <c r="G1990" s="9"/>
      <c r="H1990" s="26">
        <f t="shared" si="62"/>
        <v>0</v>
      </c>
      <c r="I1990" s="11">
        <f t="shared" si="63"/>
        <v>0</v>
      </c>
    </row>
    <row r="1991" spans="1:9" x14ac:dyDescent="0.25">
      <c r="A1991" s="132">
        <v>17034280</v>
      </c>
      <c r="B1991" s="135" t="s">
        <v>2818</v>
      </c>
      <c r="C1991" s="135" t="s">
        <v>296</v>
      </c>
      <c r="D1991" s="10">
        <v>30</v>
      </c>
      <c r="E1991" s="10"/>
      <c r="F1991" s="9"/>
      <c r="G1991" s="9"/>
      <c r="H1991" s="26">
        <f t="shared" si="62"/>
        <v>0</v>
      </c>
      <c r="I1991" s="11">
        <f t="shared" si="63"/>
        <v>0</v>
      </c>
    </row>
    <row r="1992" spans="1:9" x14ac:dyDescent="0.25">
      <c r="A1992" s="132">
        <v>17034493</v>
      </c>
      <c r="B1992" s="135" t="s">
        <v>271</v>
      </c>
      <c r="C1992" s="135" t="s">
        <v>272</v>
      </c>
      <c r="D1992" s="10">
        <v>1</v>
      </c>
      <c r="E1992" s="10"/>
      <c r="F1992" s="9"/>
      <c r="G1992" s="9"/>
      <c r="H1992" s="26">
        <f t="shared" si="62"/>
        <v>0</v>
      </c>
      <c r="I1992" s="11">
        <f t="shared" si="63"/>
        <v>0</v>
      </c>
    </row>
    <row r="1993" spans="1:9" x14ac:dyDescent="0.25">
      <c r="A1993" s="132">
        <v>17034523</v>
      </c>
      <c r="B1993" s="135" t="s">
        <v>2818</v>
      </c>
      <c r="C1993" s="135" t="s">
        <v>296</v>
      </c>
      <c r="D1993" s="10">
        <v>30</v>
      </c>
      <c r="E1993" s="10"/>
      <c r="F1993" s="9"/>
      <c r="G1993" s="9"/>
      <c r="H1993" s="26">
        <f t="shared" si="62"/>
        <v>0</v>
      </c>
      <c r="I1993" s="11">
        <f t="shared" si="63"/>
        <v>0</v>
      </c>
    </row>
    <row r="1994" spans="1:9" x14ac:dyDescent="0.25">
      <c r="A1994" s="132">
        <v>17034949</v>
      </c>
      <c r="B1994" s="135" t="s">
        <v>146</v>
      </c>
      <c r="C1994" s="135" t="s">
        <v>147</v>
      </c>
      <c r="D1994" s="10">
        <v>1</v>
      </c>
      <c r="E1994" s="10"/>
      <c r="F1994" s="9"/>
      <c r="G1994" s="9"/>
      <c r="H1994" s="26">
        <f t="shared" si="62"/>
        <v>0</v>
      </c>
      <c r="I1994" s="11">
        <f t="shared" si="63"/>
        <v>0</v>
      </c>
    </row>
    <row r="1995" spans="1:9" x14ac:dyDescent="0.25">
      <c r="A1995" s="132">
        <v>17034957</v>
      </c>
      <c r="B1995" s="135" t="s">
        <v>146</v>
      </c>
      <c r="C1995" s="135" t="s">
        <v>147</v>
      </c>
      <c r="D1995" s="10">
        <v>1</v>
      </c>
      <c r="E1995" s="10"/>
      <c r="F1995" s="9"/>
      <c r="G1995" s="9"/>
      <c r="H1995" s="26">
        <f t="shared" si="62"/>
        <v>0</v>
      </c>
      <c r="I1995" s="11">
        <f t="shared" si="63"/>
        <v>0</v>
      </c>
    </row>
    <row r="1996" spans="1:9" x14ac:dyDescent="0.25">
      <c r="A1996" s="132">
        <v>17034965</v>
      </c>
      <c r="B1996" s="135" t="s">
        <v>146</v>
      </c>
      <c r="C1996" s="135" t="s">
        <v>147</v>
      </c>
      <c r="D1996" s="10">
        <v>1</v>
      </c>
      <c r="E1996" s="10"/>
      <c r="F1996" s="9"/>
      <c r="G1996" s="9"/>
      <c r="H1996" s="26">
        <f t="shared" si="62"/>
        <v>0</v>
      </c>
      <c r="I1996" s="11">
        <f t="shared" si="63"/>
        <v>0</v>
      </c>
    </row>
    <row r="1997" spans="1:9" x14ac:dyDescent="0.25">
      <c r="A1997" s="132">
        <v>17036607</v>
      </c>
      <c r="B1997" s="135" t="s">
        <v>2821</v>
      </c>
      <c r="C1997" s="135" t="s">
        <v>319</v>
      </c>
      <c r="D1997" s="10">
        <v>30</v>
      </c>
      <c r="E1997" s="10"/>
      <c r="F1997" s="9"/>
      <c r="G1997" s="9"/>
      <c r="H1997" s="26">
        <f t="shared" si="62"/>
        <v>0</v>
      </c>
      <c r="I1997" s="11">
        <f t="shared" si="63"/>
        <v>0</v>
      </c>
    </row>
    <row r="1998" spans="1:9" x14ac:dyDescent="0.25">
      <c r="A1998" s="132">
        <v>17036623</v>
      </c>
      <c r="B1998" s="135" t="s">
        <v>2821</v>
      </c>
      <c r="C1998" s="135" t="s">
        <v>319</v>
      </c>
      <c r="D1998" s="10">
        <v>30</v>
      </c>
      <c r="E1998" s="10"/>
      <c r="F1998" s="9"/>
      <c r="G1998" s="9"/>
      <c r="H1998" s="26">
        <f t="shared" si="62"/>
        <v>0</v>
      </c>
      <c r="I1998" s="11">
        <f t="shared" si="63"/>
        <v>0</v>
      </c>
    </row>
    <row r="1999" spans="1:9" x14ac:dyDescent="0.25">
      <c r="A1999" s="132">
        <v>17036631</v>
      </c>
      <c r="B1999" s="135" t="s">
        <v>2821</v>
      </c>
      <c r="C1999" s="135" t="s">
        <v>319</v>
      </c>
      <c r="D1999" s="10">
        <v>30</v>
      </c>
      <c r="E1999" s="10"/>
      <c r="F1999" s="9"/>
      <c r="G1999" s="9"/>
      <c r="H1999" s="26">
        <f t="shared" ref="H1999:H2062" si="64">E1999/D1999</f>
        <v>0</v>
      </c>
      <c r="I1999" s="11">
        <f t="shared" ref="I1999:I2062" si="65">IFERROR(G1999/H1999,0)</f>
        <v>0</v>
      </c>
    </row>
    <row r="2000" spans="1:9" x14ac:dyDescent="0.25">
      <c r="A2000" s="132">
        <v>17036704</v>
      </c>
      <c r="B2000" s="135" t="s">
        <v>110</v>
      </c>
      <c r="C2000" s="135" t="s">
        <v>2887</v>
      </c>
      <c r="D2000" s="10">
        <v>2</v>
      </c>
      <c r="E2000" s="10"/>
      <c r="F2000" s="9"/>
      <c r="G2000" s="9"/>
      <c r="H2000" s="26">
        <f t="shared" si="64"/>
        <v>0</v>
      </c>
      <c r="I2000" s="11">
        <f t="shared" si="65"/>
        <v>0</v>
      </c>
    </row>
    <row r="2001" spans="1:9" x14ac:dyDescent="0.25">
      <c r="A2001" s="132">
        <v>17036712</v>
      </c>
      <c r="B2001" s="135" t="s">
        <v>110</v>
      </c>
      <c r="C2001" s="135" t="s">
        <v>2887</v>
      </c>
      <c r="D2001" s="10">
        <v>2</v>
      </c>
      <c r="E2001" s="10"/>
      <c r="F2001" s="9"/>
      <c r="G2001" s="9"/>
      <c r="H2001" s="26">
        <f t="shared" si="64"/>
        <v>0</v>
      </c>
      <c r="I2001" s="11">
        <f t="shared" si="65"/>
        <v>0</v>
      </c>
    </row>
    <row r="2002" spans="1:9" x14ac:dyDescent="0.25">
      <c r="A2002" s="132">
        <v>17038863</v>
      </c>
      <c r="B2002" s="135" t="s">
        <v>2824</v>
      </c>
      <c r="C2002" s="135" t="s">
        <v>330</v>
      </c>
      <c r="D2002" s="10">
        <v>3</v>
      </c>
      <c r="E2002" s="10"/>
      <c r="F2002" s="9"/>
      <c r="G2002" s="9"/>
      <c r="H2002" s="26">
        <f t="shared" si="64"/>
        <v>0</v>
      </c>
      <c r="I2002" s="11">
        <f t="shared" si="65"/>
        <v>0</v>
      </c>
    </row>
    <row r="2003" spans="1:9" x14ac:dyDescent="0.25">
      <c r="A2003" s="132">
        <v>17038928</v>
      </c>
      <c r="B2003" s="135" t="s">
        <v>196</v>
      </c>
      <c r="C2003" s="135" t="s">
        <v>197</v>
      </c>
      <c r="D2003" s="10">
        <v>60</v>
      </c>
      <c r="E2003" s="10"/>
      <c r="F2003" s="9"/>
      <c r="G2003" s="9"/>
      <c r="H2003" s="26">
        <f t="shared" si="64"/>
        <v>0</v>
      </c>
      <c r="I2003" s="11">
        <f t="shared" si="65"/>
        <v>0</v>
      </c>
    </row>
    <row r="2004" spans="1:9" x14ac:dyDescent="0.25">
      <c r="A2004" s="132">
        <v>17038936</v>
      </c>
      <c r="B2004" s="135" t="s">
        <v>196</v>
      </c>
      <c r="C2004" s="135" t="s">
        <v>197</v>
      </c>
      <c r="D2004" s="10">
        <v>30</v>
      </c>
      <c r="E2004" s="10"/>
      <c r="F2004" s="9"/>
      <c r="G2004" s="9"/>
      <c r="H2004" s="26">
        <f t="shared" si="64"/>
        <v>0</v>
      </c>
      <c r="I2004" s="11">
        <f t="shared" si="65"/>
        <v>0</v>
      </c>
    </row>
    <row r="2005" spans="1:9" x14ac:dyDescent="0.25">
      <c r="A2005" s="132">
        <v>17039029</v>
      </c>
      <c r="B2005" s="135" t="s">
        <v>335</v>
      </c>
      <c r="C2005" s="135" t="s">
        <v>336</v>
      </c>
      <c r="D2005" s="10">
        <v>1</v>
      </c>
      <c r="E2005" s="10"/>
      <c r="F2005" s="9"/>
      <c r="G2005" s="9"/>
      <c r="H2005" s="26">
        <f t="shared" si="64"/>
        <v>0</v>
      </c>
      <c r="I2005" s="11">
        <f t="shared" si="65"/>
        <v>0</v>
      </c>
    </row>
    <row r="2006" spans="1:9" x14ac:dyDescent="0.25">
      <c r="A2006" s="132">
        <v>17048559</v>
      </c>
      <c r="B2006" s="135" t="s">
        <v>2821</v>
      </c>
      <c r="C2006" s="135" t="s">
        <v>319</v>
      </c>
      <c r="D2006" s="10">
        <v>30</v>
      </c>
      <c r="E2006" s="10"/>
      <c r="F2006" s="9"/>
      <c r="G2006" s="9"/>
      <c r="H2006" s="26">
        <f t="shared" si="64"/>
        <v>0</v>
      </c>
      <c r="I2006" s="11">
        <f t="shared" si="65"/>
        <v>0</v>
      </c>
    </row>
    <row r="2007" spans="1:9" x14ac:dyDescent="0.25">
      <c r="A2007" s="132">
        <v>17048702</v>
      </c>
      <c r="B2007" s="135" t="s">
        <v>2821</v>
      </c>
      <c r="C2007" s="135" t="s">
        <v>319</v>
      </c>
      <c r="D2007" s="10">
        <v>30</v>
      </c>
      <c r="E2007" s="10"/>
      <c r="F2007" s="9"/>
      <c r="G2007" s="9"/>
      <c r="H2007" s="26">
        <f t="shared" si="64"/>
        <v>0</v>
      </c>
      <c r="I2007" s="11">
        <f t="shared" si="65"/>
        <v>0</v>
      </c>
    </row>
    <row r="2008" spans="1:9" x14ac:dyDescent="0.25">
      <c r="A2008" s="132">
        <v>17048729</v>
      </c>
      <c r="B2008" s="135" t="s">
        <v>2821</v>
      </c>
      <c r="C2008" s="135" t="s">
        <v>319</v>
      </c>
      <c r="D2008" s="10">
        <v>30</v>
      </c>
      <c r="E2008" s="10"/>
      <c r="F2008" s="9"/>
      <c r="G2008" s="9"/>
      <c r="H2008" s="26">
        <f t="shared" si="64"/>
        <v>0</v>
      </c>
      <c r="I2008" s="11">
        <f t="shared" si="65"/>
        <v>0</v>
      </c>
    </row>
    <row r="2009" spans="1:9" x14ac:dyDescent="0.25">
      <c r="A2009" s="132">
        <v>17049385</v>
      </c>
      <c r="B2009" s="135" t="s">
        <v>196</v>
      </c>
      <c r="C2009" s="135" t="s">
        <v>197</v>
      </c>
      <c r="D2009" s="10">
        <v>60</v>
      </c>
      <c r="E2009" s="10"/>
      <c r="F2009" s="9"/>
      <c r="G2009" s="9"/>
      <c r="H2009" s="26">
        <f t="shared" si="64"/>
        <v>0</v>
      </c>
      <c r="I2009" s="11">
        <f t="shared" si="65"/>
        <v>0</v>
      </c>
    </row>
    <row r="2010" spans="1:9" x14ac:dyDescent="0.25">
      <c r="A2010" s="132">
        <v>17049407</v>
      </c>
      <c r="B2010" s="135" t="s">
        <v>196</v>
      </c>
      <c r="C2010" s="135" t="s">
        <v>197</v>
      </c>
      <c r="D2010" s="10">
        <v>30</v>
      </c>
      <c r="E2010" s="10"/>
      <c r="F2010" s="9"/>
      <c r="G2010" s="9"/>
      <c r="H2010" s="26">
        <f t="shared" si="64"/>
        <v>0</v>
      </c>
      <c r="I2010" s="11">
        <f t="shared" si="65"/>
        <v>0</v>
      </c>
    </row>
    <row r="2011" spans="1:9" x14ac:dyDescent="0.25">
      <c r="A2011" s="132">
        <v>17049415</v>
      </c>
      <c r="B2011" s="135" t="s">
        <v>335</v>
      </c>
      <c r="C2011" s="135" t="s">
        <v>336</v>
      </c>
      <c r="D2011" s="10">
        <v>1</v>
      </c>
      <c r="E2011" s="10"/>
      <c r="F2011" s="9"/>
      <c r="G2011" s="9"/>
      <c r="H2011" s="26">
        <f t="shared" si="64"/>
        <v>0</v>
      </c>
      <c r="I2011" s="11">
        <f t="shared" si="65"/>
        <v>0</v>
      </c>
    </row>
    <row r="2012" spans="1:9" x14ac:dyDescent="0.25">
      <c r="A2012" s="132">
        <v>17049423</v>
      </c>
      <c r="B2012" s="135" t="s">
        <v>2824</v>
      </c>
      <c r="C2012" s="135" t="s">
        <v>330</v>
      </c>
      <c r="D2012" s="10">
        <v>3</v>
      </c>
      <c r="E2012" s="10"/>
      <c r="F2012" s="9"/>
      <c r="G2012" s="9"/>
      <c r="H2012" s="26">
        <f t="shared" si="64"/>
        <v>0</v>
      </c>
      <c r="I2012" s="11">
        <f t="shared" si="65"/>
        <v>0</v>
      </c>
    </row>
    <row r="2013" spans="1:9" x14ac:dyDescent="0.25">
      <c r="A2013" s="132">
        <v>17050030</v>
      </c>
      <c r="B2013" s="135" t="s">
        <v>2888</v>
      </c>
      <c r="C2013" s="135" t="s">
        <v>2889</v>
      </c>
      <c r="D2013" s="10">
        <v>4</v>
      </c>
      <c r="E2013" s="10"/>
      <c r="F2013" s="9"/>
      <c r="G2013" s="9"/>
      <c r="H2013" s="26">
        <f t="shared" si="64"/>
        <v>0</v>
      </c>
      <c r="I2013" s="11">
        <f t="shared" si="65"/>
        <v>0</v>
      </c>
    </row>
    <row r="2014" spans="1:9" x14ac:dyDescent="0.25">
      <c r="A2014" s="132">
        <v>17050200</v>
      </c>
      <c r="B2014" s="135" t="s">
        <v>2832</v>
      </c>
      <c r="C2014" s="135" t="s">
        <v>414</v>
      </c>
      <c r="D2014" s="10">
        <v>448</v>
      </c>
      <c r="E2014" s="10"/>
      <c r="F2014" s="9"/>
      <c r="G2014" s="9"/>
      <c r="H2014" s="26">
        <f t="shared" si="64"/>
        <v>0</v>
      </c>
      <c r="I2014" s="11">
        <f t="shared" si="65"/>
        <v>0</v>
      </c>
    </row>
    <row r="2015" spans="1:9" x14ac:dyDescent="0.25">
      <c r="A2015" s="132">
        <v>17050790</v>
      </c>
      <c r="B2015" s="135" t="s">
        <v>2797</v>
      </c>
      <c r="C2015" s="135" t="s">
        <v>216</v>
      </c>
      <c r="D2015" s="10">
        <v>140</v>
      </c>
      <c r="E2015" s="10"/>
      <c r="F2015" s="9"/>
      <c r="G2015" s="9"/>
      <c r="H2015" s="26">
        <f t="shared" si="64"/>
        <v>0</v>
      </c>
      <c r="I2015" s="11">
        <f t="shared" si="65"/>
        <v>0</v>
      </c>
    </row>
    <row r="2016" spans="1:9" x14ac:dyDescent="0.25">
      <c r="A2016" s="132">
        <v>17050804</v>
      </c>
      <c r="B2016" s="135" t="s">
        <v>2803</v>
      </c>
      <c r="C2016" s="135" t="s">
        <v>250</v>
      </c>
      <c r="D2016" s="10">
        <v>28</v>
      </c>
      <c r="E2016" s="10"/>
      <c r="F2016" s="9"/>
      <c r="G2016" s="9"/>
      <c r="H2016" s="26">
        <f t="shared" si="64"/>
        <v>0</v>
      </c>
      <c r="I2016" s="11">
        <f t="shared" si="65"/>
        <v>0</v>
      </c>
    </row>
    <row r="2017" spans="1:9" x14ac:dyDescent="0.25">
      <c r="A2017" s="132">
        <v>17050901</v>
      </c>
      <c r="B2017" s="135" t="s">
        <v>2803</v>
      </c>
      <c r="C2017" s="135" t="s">
        <v>250</v>
      </c>
      <c r="D2017" s="10">
        <v>28</v>
      </c>
      <c r="E2017" s="10"/>
      <c r="F2017" s="9"/>
      <c r="G2017" s="9"/>
      <c r="H2017" s="26">
        <f t="shared" si="64"/>
        <v>0</v>
      </c>
      <c r="I2017" s="11">
        <f t="shared" si="65"/>
        <v>0</v>
      </c>
    </row>
    <row r="2018" spans="1:9" x14ac:dyDescent="0.25">
      <c r="A2018" s="132">
        <v>17050936</v>
      </c>
      <c r="B2018" s="135" t="s">
        <v>2803</v>
      </c>
      <c r="C2018" s="135" t="s">
        <v>250</v>
      </c>
      <c r="D2018" s="10">
        <v>28</v>
      </c>
      <c r="E2018" s="10"/>
      <c r="F2018" s="9"/>
      <c r="G2018" s="9"/>
      <c r="H2018" s="26">
        <f t="shared" si="64"/>
        <v>0</v>
      </c>
      <c r="I2018" s="11">
        <f t="shared" si="65"/>
        <v>0</v>
      </c>
    </row>
    <row r="2019" spans="1:9" x14ac:dyDescent="0.25">
      <c r="A2019" s="132">
        <v>17050987</v>
      </c>
      <c r="B2019" s="135" t="s">
        <v>2797</v>
      </c>
      <c r="C2019" s="135" t="s">
        <v>216</v>
      </c>
      <c r="D2019" s="10">
        <v>140</v>
      </c>
      <c r="E2019" s="10"/>
      <c r="F2019" s="9"/>
      <c r="G2019" s="9"/>
      <c r="H2019" s="26">
        <f t="shared" si="64"/>
        <v>0</v>
      </c>
      <c r="I2019" s="11">
        <f t="shared" si="65"/>
        <v>0</v>
      </c>
    </row>
    <row r="2020" spans="1:9" x14ac:dyDescent="0.25">
      <c r="A2020" s="132">
        <v>17051193</v>
      </c>
      <c r="B2020" s="135" t="s">
        <v>2803</v>
      </c>
      <c r="C2020" s="135" t="s">
        <v>250</v>
      </c>
      <c r="D2020" s="10">
        <v>28</v>
      </c>
      <c r="E2020" s="10"/>
      <c r="F2020" s="9"/>
      <c r="G2020" s="9"/>
      <c r="H2020" s="26">
        <f t="shared" si="64"/>
        <v>0</v>
      </c>
      <c r="I2020" s="11">
        <f t="shared" si="65"/>
        <v>0</v>
      </c>
    </row>
    <row r="2021" spans="1:9" x14ac:dyDescent="0.25">
      <c r="A2021" s="132">
        <v>17051215</v>
      </c>
      <c r="B2021" s="135" t="s">
        <v>2803</v>
      </c>
      <c r="C2021" s="135" t="s">
        <v>250</v>
      </c>
      <c r="D2021" s="10">
        <v>28</v>
      </c>
      <c r="E2021" s="10"/>
      <c r="F2021" s="9"/>
      <c r="G2021" s="9"/>
      <c r="H2021" s="26">
        <f t="shared" si="64"/>
        <v>0</v>
      </c>
      <c r="I2021" s="11">
        <f t="shared" si="65"/>
        <v>0</v>
      </c>
    </row>
    <row r="2022" spans="1:9" x14ac:dyDescent="0.25">
      <c r="A2022" s="132">
        <v>17051223</v>
      </c>
      <c r="B2022" s="135" t="s">
        <v>2803</v>
      </c>
      <c r="C2022" s="135" t="s">
        <v>250</v>
      </c>
      <c r="D2022" s="10">
        <v>28</v>
      </c>
      <c r="E2022" s="10"/>
      <c r="F2022" s="9"/>
      <c r="G2022" s="9"/>
      <c r="H2022" s="26">
        <f t="shared" si="64"/>
        <v>0</v>
      </c>
      <c r="I2022" s="11">
        <f t="shared" si="65"/>
        <v>0</v>
      </c>
    </row>
    <row r="2023" spans="1:9" x14ac:dyDescent="0.25">
      <c r="A2023" s="132">
        <v>17052122</v>
      </c>
      <c r="B2023" s="135" t="s">
        <v>464</v>
      </c>
      <c r="C2023" s="135" t="s">
        <v>465</v>
      </c>
      <c r="D2023" s="10">
        <v>1</v>
      </c>
      <c r="E2023" s="10"/>
      <c r="F2023" s="9"/>
      <c r="G2023" s="9"/>
      <c r="H2023" s="26">
        <f t="shared" si="64"/>
        <v>0</v>
      </c>
      <c r="I2023" s="11">
        <f t="shared" si="65"/>
        <v>0</v>
      </c>
    </row>
    <row r="2024" spans="1:9" x14ac:dyDescent="0.25">
      <c r="A2024" s="132">
        <v>17052130</v>
      </c>
      <c r="B2024" s="135" t="s">
        <v>132</v>
      </c>
      <c r="C2024" s="135" t="s">
        <v>133</v>
      </c>
      <c r="D2024" s="10">
        <v>10</v>
      </c>
      <c r="E2024" s="10"/>
      <c r="F2024" s="9"/>
      <c r="G2024" s="9"/>
      <c r="H2024" s="26">
        <f t="shared" si="64"/>
        <v>0</v>
      </c>
      <c r="I2024" s="11">
        <f t="shared" si="65"/>
        <v>0</v>
      </c>
    </row>
    <row r="2025" spans="1:9" x14ac:dyDescent="0.25">
      <c r="A2025" s="132">
        <v>17052726</v>
      </c>
      <c r="B2025" s="135" t="s">
        <v>2890</v>
      </c>
      <c r="C2025" s="135" t="s">
        <v>2891</v>
      </c>
      <c r="D2025" s="10">
        <v>56</v>
      </c>
      <c r="E2025" s="10"/>
      <c r="F2025" s="9"/>
      <c r="G2025" s="9"/>
      <c r="H2025" s="26">
        <f t="shared" si="64"/>
        <v>0</v>
      </c>
      <c r="I2025" s="11">
        <f t="shared" si="65"/>
        <v>0</v>
      </c>
    </row>
    <row r="2026" spans="1:9" x14ac:dyDescent="0.25">
      <c r="A2026" s="132">
        <v>17052742</v>
      </c>
      <c r="B2026" s="135" t="s">
        <v>337</v>
      </c>
      <c r="C2026" s="135" t="s">
        <v>338</v>
      </c>
      <c r="D2026" s="10">
        <v>1</v>
      </c>
      <c r="E2026" s="10"/>
      <c r="F2026" s="9"/>
      <c r="G2026" s="9"/>
      <c r="H2026" s="26">
        <f t="shared" si="64"/>
        <v>0</v>
      </c>
      <c r="I2026" s="11">
        <f t="shared" si="65"/>
        <v>0</v>
      </c>
    </row>
    <row r="2027" spans="1:9" x14ac:dyDescent="0.25">
      <c r="A2027" s="132">
        <v>17052955</v>
      </c>
      <c r="B2027" s="135" t="s">
        <v>166</v>
      </c>
      <c r="C2027" s="135" t="s">
        <v>167</v>
      </c>
      <c r="D2027" s="10">
        <v>1</v>
      </c>
      <c r="E2027" s="10"/>
      <c r="F2027" s="9"/>
      <c r="G2027" s="9"/>
      <c r="H2027" s="26">
        <f t="shared" si="64"/>
        <v>0</v>
      </c>
      <c r="I2027" s="11">
        <f t="shared" si="65"/>
        <v>0</v>
      </c>
    </row>
    <row r="2028" spans="1:9" x14ac:dyDescent="0.25">
      <c r="A2028" s="132">
        <v>17053129</v>
      </c>
      <c r="B2028" s="135" t="s">
        <v>337</v>
      </c>
      <c r="C2028" s="135" t="s">
        <v>338</v>
      </c>
      <c r="D2028" s="10">
        <v>1</v>
      </c>
      <c r="E2028" s="10"/>
      <c r="F2028" s="9"/>
      <c r="G2028" s="9"/>
      <c r="H2028" s="26">
        <f t="shared" si="64"/>
        <v>0</v>
      </c>
      <c r="I2028" s="11">
        <f t="shared" si="65"/>
        <v>0</v>
      </c>
    </row>
    <row r="2029" spans="1:9" x14ac:dyDescent="0.25">
      <c r="A2029" s="132">
        <v>17053404</v>
      </c>
      <c r="B2029" s="135" t="s">
        <v>476</v>
      </c>
      <c r="C2029" s="135" t="s">
        <v>477</v>
      </c>
      <c r="D2029" s="10">
        <v>3</v>
      </c>
      <c r="E2029" s="10"/>
      <c r="F2029" s="9"/>
      <c r="G2029" s="9"/>
      <c r="H2029" s="26">
        <f t="shared" si="64"/>
        <v>0</v>
      </c>
      <c r="I2029" s="11">
        <f t="shared" si="65"/>
        <v>0</v>
      </c>
    </row>
    <row r="2030" spans="1:9" x14ac:dyDescent="0.25">
      <c r="A2030" s="132">
        <v>17053587</v>
      </c>
      <c r="B2030" s="135" t="s">
        <v>265</v>
      </c>
      <c r="C2030" s="135" t="s">
        <v>266</v>
      </c>
      <c r="D2030" s="10">
        <v>1</v>
      </c>
      <c r="E2030" s="10"/>
      <c r="F2030" s="9"/>
      <c r="G2030" s="9"/>
      <c r="H2030" s="26">
        <f t="shared" si="64"/>
        <v>0</v>
      </c>
      <c r="I2030" s="11">
        <f t="shared" si="65"/>
        <v>0</v>
      </c>
    </row>
    <row r="2031" spans="1:9" x14ac:dyDescent="0.25">
      <c r="A2031" s="132">
        <v>17053595</v>
      </c>
      <c r="B2031" s="135" t="s">
        <v>265</v>
      </c>
      <c r="C2031" s="135" t="s">
        <v>266</v>
      </c>
      <c r="D2031" s="10">
        <v>1</v>
      </c>
      <c r="E2031" s="10"/>
      <c r="F2031" s="9"/>
      <c r="G2031" s="9"/>
      <c r="H2031" s="26">
        <f t="shared" si="64"/>
        <v>0</v>
      </c>
      <c r="I2031" s="11">
        <f t="shared" si="65"/>
        <v>0</v>
      </c>
    </row>
    <row r="2032" spans="1:9" x14ac:dyDescent="0.25">
      <c r="A2032" s="132">
        <v>17054036</v>
      </c>
      <c r="B2032" s="135" t="s">
        <v>2749</v>
      </c>
      <c r="C2032" s="135" t="s">
        <v>2750</v>
      </c>
      <c r="D2032" s="10">
        <v>112</v>
      </c>
      <c r="E2032" s="10"/>
      <c r="F2032" s="9"/>
      <c r="G2032" s="9"/>
      <c r="H2032" s="26">
        <f t="shared" si="64"/>
        <v>0</v>
      </c>
      <c r="I2032" s="11">
        <f t="shared" si="65"/>
        <v>0</v>
      </c>
    </row>
    <row r="2033" spans="1:9" x14ac:dyDescent="0.25">
      <c r="A2033" s="132">
        <v>17054141</v>
      </c>
      <c r="B2033" s="135" t="s">
        <v>2890</v>
      </c>
      <c r="C2033" s="135" t="s">
        <v>2891</v>
      </c>
      <c r="D2033" s="10">
        <v>56</v>
      </c>
      <c r="E2033" s="10"/>
      <c r="F2033" s="9"/>
      <c r="G2033" s="9"/>
      <c r="H2033" s="26">
        <f t="shared" si="64"/>
        <v>0</v>
      </c>
      <c r="I2033" s="11">
        <f t="shared" si="65"/>
        <v>0</v>
      </c>
    </row>
    <row r="2034" spans="1:9" x14ac:dyDescent="0.25">
      <c r="A2034" s="132">
        <v>17054354</v>
      </c>
      <c r="B2034" s="135" t="s">
        <v>116</v>
      </c>
      <c r="C2034" s="135" t="s">
        <v>117</v>
      </c>
      <c r="D2034" s="10">
        <v>20</v>
      </c>
      <c r="E2034" s="10"/>
      <c r="F2034" s="9"/>
      <c r="G2034" s="9"/>
      <c r="H2034" s="26">
        <f t="shared" si="64"/>
        <v>0</v>
      </c>
      <c r="I2034" s="11">
        <f t="shared" si="65"/>
        <v>0</v>
      </c>
    </row>
    <row r="2035" spans="1:9" x14ac:dyDescent="0.25">
      <c r="A2035" s="132">
        <v>17054370</v>
      </c>
      <c r="B2035" s="135" t="s">
        <v>116</v>
      </c>
      <c r="C2035" s="135" t="s">
        <v>117</v>
      </c>
      <c r="D2035" s="10">
        <v>10</v>
      </c>
      <c r="E2035" s="10"/>
      <c r="F2035" s="9"/>
      <c r="G2035" s="9"/>
      <c r="H2035" s="26">
        <f t="shared" si="64"/>
        <v>0</v>
      </c>
      <c r="I2035" s="11">
        <f t="shared" si="65"/>
        <v>0</v>
      </c>
    </row>
    <row r="2036" spans="1:9" x14ac:dyDescent="0.25">
      <c r="A2036" s="132">
        <v>17054435</v>
      </c>
      <c r="B2036" s="135" t="s">
        <v>304</v>
      </c>
      <c r="C2036" s="135" t="s">
        <v>305</v>
      </c>
      <c r="D2036" s="10">
        <v>1</v>
      </c>
      <c r="E2036" s="10"/>
      <c r="F2036" s="9"/>
      <c r="G2036" s="9"/>
      <c r="H2036" s="26">
        <f t="shared" si="64"/>
        <v>0</v>
      </c>
      <c r="I2036" s="11">
        <f t="shared" si="65"/>
        <v>0</v>
      </c>
    </row>
    <row r="2037" spans="1:9" x14ac:dyDescent="0.25">
      <c r="A2037" s="132">
        <v>17054885</v>
      </c>
      <c r="B2037" s="135" t="s">
        <v>116</v>
      </c>
      <c r="C2037" s="135" t="s">
        <v>117</v>
      </c>
      <c r="D2037" s="10">
        <v>10</v>
      </c>
      <c r="E2037" s="10"/>
      <c r="F2037" s="9"/>
      <c r="G2037" s="9"/>
      <c r="H2037" s="26">
        <f t="shared" si="64"/>
        <v>0</v>
      </c>
      <c r="I2037" s="11">
        <f t="shared" si="65"/>
        <v>0</v>
      </c>
    </row>
    <row r="2038" spans="1:9" x14ac:dyDescent="0.25">
      <c r="A2038" s="132">
        <v>17055326</v>
      </c>
      <c r="B2038" s="135" t="s">
        <v>304</v>
      </c>
      <c r="C2038" s="135" t="s">
        <v>305</v>
      </c>
      <c r="D2038" s="10">
        <v>1</v>
      </c>
      <c r="E2038" s="10"/>
      <c r="F2038" s="9"/>
      <c r="G2038" s="9"/>
      <c r="H2038" s="26">
        <f t="shared" si="64"/>
        <v>0</v>
      </c>
      <c r="I2038" s="11">
        <f t="shared" si="65"/>
        <v>0</v>
      </c>
    </row>
    <row r="2039" spans="1:9" x14ac:dyDescent="0.25">
      <c r="A2039" s="132">
        <v>17058295</v>
      </c>
      <c r="B2039" s="135" t="s">
        <v>2759</v>
      </c>
      <c r="C2039" s="135" t="s">
        <v>2760</v>
      </c>
      <c r="D2039" s="10">
        <v>1</v>
      </c>
      <c r="E2039" s="10"/>
      <c r="F2039" s="9"/>
      <c r="G2039" s="9"/>
      <c r="H2039" s="26">
        <f t="shared" si="64"/>
        <v>0</v>
      </c>
      <c r="I2039" s="11">
        <f t="shared" si="65"/>
        <v>0</v>
      </c>
    </row>
    <row r="2040" spans="1:9" x14ac:dyDescent="0.25">
      <c r="A2040" s="132">
        <v>17060400</v>
      </c>
      <c r="B2040" s="135" t="s">
        <v>304</v>
      </c>
      <c r="C2040" s="135" t="s">
        <v>305</v>
      </c>
      <c r="D2040" s="10">
        <v>1</v>
      </c>
      <c r="E2040" s="10"/>
      <c r="F2040" s="9"/>
      <c r="G2040" s="9"/>
      <c r="H2040" s="26">
        <f t="shared" si="64"/>
        <v>0</v>
      </c>
      <c r="I2040" s="11">
        <f t="shared" si="65"/>
        <v>0</v>
      </c>
    </row>
    <row r="2041" spans="1:9" x14ac:dyDescent="0.25">
      <c r="A2041" s="132">
        <v>17060699</v>
      </c>
      <c r="B2041" s="135" t="s">
        <v>415</v>
      </c>
      <c r="C2041" s="135" t="s">
        <v>416</v>
      </c>
      <c r="D2041" s="10">
        <v>28</v>
      </c>
      <c r="E2041" s="10"/>
      <c r="F2041" s="9"/>
      <c r="G2041" s="9"/>
      <c r="H2041" s="26">
        <f t="shared" si="64"/>
        <v>0</v>
      </c>
      <c r="I2041" s="11">
        <f t="shared" si="65"/>
        <v>0</v>
      </c>
    </row>
    <row r="2042" spans="1:9" x14ac:dyDescent="0.25">
      <c r="A2042" s="132">
        <v>17060869</v>
      </c>
      <c r="B2042" s="135" t="s">
        <v>304</v>
      </c>
      <c r="C2042" s="135" t="s">
        <v>305</v>
      </c>
      <c r="D2042" s="10">
        <v>1</v>
      </c>
      <c r="E2042" s="10"/>
      <c r="F2042" s="9"/>
      <c r="G2042" s="9"/>
      <c r="H2042" s="26">
        <f t="shared" si="64"/>
        <v>0</v>
      </c>
      <c r="I2042" s="11">
        <f t="shared" si="65"/>
        <v>0</v>
      </c>
    </row>
    <row r="2043" spans="1:9" x14ac:dyDescent="0.25">
      <c r="A2043" s="132">
        <v>17060982</v>
      </c>
      <c r="B2043" s="135" t="s">
        <v>316</v>
      </c>
      <c r="C2043" s="135" t="s">
        <v>317</v>
      </c>
      <c r="D2043" s="10">
        <v>112</v>
      </c>
      <c r="E2043" s="10"/>
      <c r="F2043" s="9"/>
      <c r="G2043" s="9"/>
      <c r="H2043" s="26">
        <f t="shared" si="64"/>
        <v>0</v>
      </c>
      <c r="I2043" s="11">
        <f t="shared" si="65"/>
        <v>0</v>
      </c>
    </row>
    <row r="2044" spans="1:9" x14ac:dyDescent="0.25">
      <c r="A2044" s="132">
        <v>17061180</v>
      </c>
      <c r="B2044" s="135" t="s">
        <v>316</v>
      </c>
      <c r="C2044" s="135" t="s">
        <v>317</v>
      </c>
      <c r="D2044" s="10">
        <v>112</v>
      </c>
      <c r="E2044" s="10"/>
      <c r="F2044" s="9"/>
      <c r="G2044" s="9"/>
      <c r="H2044" s="26">
        <f t="shared" si="64"/>
        <v>0</v>
      </c>
      <c r="I2044" s="11">
        <f t="shared" si="65"/>
        <v>0</v>
      </c>
    </row>
    <row r="2045" spans="1:9" x14ac:dyDescent="0.25">
      <c r="A2045" s="132">
        <v>17061717</v>
      </c>
      <c r="B2045" s="135" t="s">
        <v>2794</v>
      </c>
      <c r="C2045" s="135" t="s">
        <v>141</v>
      </c>
      <c r="D2045" s="10">
        <v>30</v>
      </c>
      <c r="E2045" s="10"/>
      <c r="F2045" s="9"/>
      <c r="G2045" s="9"/>
      <c r="H2045" s="26">
        <f t="shared" si="64"/>
        <v>0</v>
      </c>
      <c r="I2045" s="11">
        <f t="shared" si="65"/>
        <v>0</v>
      </c>
    </row>
    <row r="2046" spans="1:9" x14ac:dyDescent="0.25">
      <c r="A2046" s="132">
        <v>17061733</v>
      </c>
      <c r="B2046" s="135" t="s">
        <v>2794</v>
      </c>
      <c r="C2046" s="135" t="s">
        <v>141</v>
      </c>
      <c r="D2046" s="10">
        <v>30</v>
      </c>
      <c r="E2046" s="10"/>
      <c r="F2046" s="9"/>
      <c r="G2046" s="9"/>
      <c r="H2046" s="26">
        <f t="shared" si="64"/>
        <v>0</v>
      </c>
      <c r="I2046" s="11">
        <f t="shared" si="65"/>
        <v>0</v>
      </c>
    </row>
    <row r="2047" spans="1:9" x14ac:dyDescent="0.25">
      <c r="A2047" s="132">
        <v>17062535</v>
      </c>
      <c r="B2047" s="135" t="s">
        <v>2838</v>
      </c>
      <c r="C2047" s="135" t="s">
        <v>518</v>
      </c>
      <c r="D2047" s="10">
        <v>90</v>
      </c>
      <c r="E2047" s="10"/>
      <c r="F2047" s="9"/>
      <c r="G2047" s="9"/>
      <c r="H2047" s="26">
        <f t="shared" si="64"/>
        <v>0</v>
      </c>
      <c r="I2047" s="11">
        <f t="shared" si="65"/>
        <v>0</v>
      </c>
    </row>
    <row r="2048" spans="1:9" x14ac:dyDescent="0.25">
      <c r="A2048" s="132">
        <v>17062705</v>
      </c>
      <c r="B2048" s="135" t="s">
        <v>213</v>
      </c>
      <c r="C2048" s="135" t="s">
        <v>214</v>
      </c>
      <c r="D2048" s="10">
        <v>1</v>
      </c>
      <c r="E2048" s="10"/>
      <c r="F2048" s="9"/>
      <c r="G2048" s="9"/>
      <c r="H2048" s="26">
        <f t="shared" si="64"/>
        <v>0</v>
      </c>
      <c r="I2048" s="11">
        <f t="shared" si="65"/>
        <v>0</v>
      </c>
    </row>
    <row r="2049" spans="1:9" x14ac:dyDescent="0.25">
      <c r="A2049" s="132">
        <v>17062713</v>
      </c>
      <c r="B2049" s="135" t="s">
        <v>213</v>
      </c>
      <c r="C2049" s="135" t="s">
        <v>214</v>
      </c>
      <c r="D2049" s="10">
        <v>1</v>
      </c>
      <c r="E2049" s="10"/>
      <c r="F2049" s="9"/>
      <c r="G2049" s="9"/>
      <c r="H2049" s="26">
        <f t="shared" si="64"/>
        <v>0</v>
      </c>
      <c r="I2049" s="11">
        <f t="shared" si="65"/>
        <v>0</v>
      </c>
    </row>
    <row r="2050" spans="1:9" x14ac:dyDescent="0.25">
      <c r="A2050" s="132">
        <v>17063523</v>
      </c>
      <c r="B2050" s="135" t="s">
        <v>144</v>
      </c>
      <c r="C2050" s="135" t="s">
        <v>145</v>
      </c>
      <c r="D2050" s="10">
        <v>1</v>
      </c>
      <c r="E2050" s="10"/>
      <c r="F2050" s="9"/>
      <c r="G2050" s="9"/>
      <c r="H2050" s="26">
        <f t="shared" si="64"/>
        <v>0</v>
      </c>
      <c r="I2050" s="11">
        <f t="shared" si="65"/>
        <v>0</v>
      </c>
    </row>
    <row r="2051" spans="1:9" x14ac:dyDescent="0.25">
      <c r="A2051" s="132">
        <v>17063531</v>
      </c>
      <c r="B2051" s="135" t="s">
        <v>433</v>
      </c>
      <c r="C2051" s="135" t="s">
        <v>434</v>
      </c>
      <c r="D2051" s="10">
        <v>1</v>
      </c>
      <c r="E2051" s="10"/>
      <c r="F2051" s="9"/>
      <c r="G2051" s="9"/>
      <c r="H2051" s="26">
        <f t="shared" si="64"/>
        <v>0</v>
      </c>
      <c r="I2051" s="11">
        <f t="shared" si="65"/>
        <v>0</v>
      </c>
    </row>
    <row r="2052" spans="1:9" x14ac:dyDescent="0.25">
      <c r="A2052" s="132">
        <v>17063558</v>
      </c>
      <c r="B2052" s="135" t="s">
        <v>433</v>
      </c>
      <c r="C2052" s="135" t="s">
        <v>434</v>
      </c>
      <c r="D2052" s="10">
        <v>1</v>
      </c>
      <c r="E2052" s="10"/>
      <c r="F2052" s="9">
        <v>0</v>
      </c>
      <c r="G2052" s="9"/>
      <c r="H2052" s="26">
        <f t="shared" si="64"/>
        <v>0</v>
      </c>
      <c r="I2052" s="11">
        <f t="shared" si="65"/>
        <v>0</v>
      </c>
    </row>
    <row r="2053" spans="1:9" x14ac:dyDescent="0.25">
      <c r="A2053" s="132">
        <v>17063566</v>
      </c>
      <c r="B2053" s="135" t="s">
        <v>433</v>
      </c>
      <c r="C2053" s="135" t="s">
        <v>434</v>
      </c>
      <c r="D2053" s="10">
        <v>1</v>
      </c>
      <c r="E2053" s="10"/>
      <c r="F2053" s="9">
        <v>0</v>
      </c>
      <c r="G2053" s="9"/>
      <c r="H2053" s="26">
        <f t="shared" si="64"/>
        <v>0</v>
      </c>
      <c r="I2053" s="11">
        <f t="shared" si="65"/>
        <v>0</v>
      </c>
    </row>
    <row r="2054" spans="1:9" x14ac:dyDescent="0.25">
      <c r="A2054" s="132">
        <v>17063574</v>
      </c>
      <c r="B2054" s="135" t="s">
        <v>331</v>
      </c>
      <c r="C2054" s="135" t="s">
        <v>332</v>
      </c>
      <c r="D2054" s="10">
        <v>1</v>
      </c>
      <c r="E2054" s="10"/>
      <c r="F2054" s="9">
        <v>0</v>
      </c>
      <c r="G2054" s="9"/>
      <c r="H2054" s="26">
        <f t="shared" si="64"/>
        <v>0</v>
      </c>
      <c r="I2054" s="11">
        <f t="shared" si="65"/>
        <v>0</v>
      </c>
    </row>
    <row r="2055" spans="1:9" x14ac:dyDescent="0.25">
      <c r="A2055" s="132">
        <v>17063590</v>
      </c>
      <c r="B2055" s="135" t="s">
        <v>196</v>
      </c>
      <c r="C2055" s="135" t="s">
        <v>197</v>
      </c>
      <c r="D2055" s="10">
        <v>60</v>
      </c>
      <c r="E2055" s="10"/>
      <c r="F2055" s="9">
        <v>0</v>
      </c>
      <c r="G2055" s="9"/>
      <c r="H2055" s="26">
        <f t="shared" si="64"/>
        <v>0</v>
      </c>
      <c r="I2055" s="11">
        <f t="shared" si="65"/>
        <v>0</v>
      </c>
    </row>
    <row r="2056" spans="1:9" x14ac:dyDescent="0.25">
      <c r="A2056" s="132">
        <v>17063604</v>
      </c>
      <c r="B2056" s="135" t="s">
        <v>196</v>
      </c>
      <c r="C2056" s="135" t="s">
        <v>197</v>
      </c>
      <c r="D2056" s="10">
        <v>30</v>
      </c>
      <c r="E2056" s="10"/>
      <c r="F2056" s="9">
        <v>0</v>
      </c>
      <c r="G2056" s="9"/>
      <c r="H2056" s="26">
        <f t="shared" si="64"/>
        <v>0</v>
      </c>
      <c r="I2056" s="11">
        <f t="shared" si="65"/>
        <v>0</v>
      </c>
    </row>
    <row r="2057" spans="1:9" x14ac:dyDescent="0.25">
      <c r="A2057" s="132">
        <v>17063663</v>
      </c>
      <c r="B2057" s="135" t="s">
        <v>281</v>
      </c>
      <c r="C2057" s="135" t="s">
        <v>282</v>
      </c>
      <c r="D2057" s="10">
        <v>1</v>
      </c>
      <c r="E2057" s="10"/>
      <c r="F2057" s="9">
        <v>0</v>
      </c>
      <c r="G2057" s="9"/>
      <c r="H2057" s="26">
        <f t="shared" si="64"/>
        <v>0</v>
      </c>
      <c r="I2057" s="11">
        <f t="shared" si="65"/>
        <v>0</v>
      </c>
    </row>
    <row r="2058" spans="1:9" x14ac:dyDescent="0.25">
      <c r="A2058" s="132">
        <v>17064082</v>
      </c>
      <c r="B2058" s="135" t="s">
        <v>2787</v>
      </c>
      <c r="C2058" s="135" t="s">
        <v>143</v>
      </c>
      <c r="D2058" s="10">
        <v>1</v>
      </c>
      <c r="E2058" s="10"/>
      <c r="F2058" s="9">
        <v>0</v>
      </c>
      <c r="G2058" s="9"/>
      <c r="H2058" s="26">
        <f t="shared" si="64"/>
        <v>0</v>
      </c>
      <c r="I2058" s="11">
        <f t="shared" si="65"/>
        <v>0</v>
      </c>
    </row>
    <row r="2059" spans="1:9" x14ac:dyDescent="0.25">
      <c r="A2059" s="132">
        <v>17065771</v>
      </c>
      <c r="B2059" s="135" t="s">
        <v>435</v>
      </c>
      <c r="C2059" s="135" t="s">
        <v>2738</v>
      </c>
      <c r="D2059" s="10">
        <v>1</v>
      </c>
      <c r="E2059" s="10"/>
      <c r="F2059" s="9">
        <v>0</v>
      </c>
      <c r="G2059" s="9"/>
      <c r="H2059" s="26">
        <f t="shared" si="64"/>
        <v>0</v>
      </c>
      <c r="I2059" s="11">
        <f t="shared" si="65"/>
        <v>0</v>
      </c>
    </row>
    <row r="2060" spans="1:9" x14ac:dyDescent="0.25">
      <c r="A2060" s="132">
        <v>17065798</v>
      </c>
      <c r="B2060" s="135" t="s">
        <v>435</v>
      </c>
      <c r="C2060" s="135" t="s">
        <v>2738</v>
      </c>
      <c r="D2060" s="10">
        <v>1</v>
      </c>
      <c r="E2060" s="10"/>
      <c r="F2060" s="9">
        <v>0</v>
      </c>
      <c r="G2060" s="9"/>
      <c r="H2060" s="26">
        <f t="shared" si="64"/>
        <v>0</v>
      </c>
      <c r="I2060" s="11">
        <f t="shared" si="65"/>
        <v>0</v>
      </c>
    </row>
    <row r="2061" spans="1:9" x14ac:dyDescent="0.25">
      <c r="A2061" s="132">
        <v>17065801</v>
      </c>
      <c r="B2061" s="135" t="s">
        <v>435</v>
      </c>
      <c r="C2061" s="135" t="s">
        <v>2738</v>
      </c>
      <c r="D2061" s="10">
        <v>1</v>
      </c>
      <c r="E2061" s="10"/>
      <c r="F2061" s="9">
        <v>0</v>
      </c>
      <c r="G2061" s="9"/>
      <c r="H2061" s="26">
        <f t="shared" si="64"/>
        <v>0</v>
      </c>
      <c r="I2061" s="11">
        <f t="shared" si="65"/>
        <v>0</v>
      </c>
    </row>
    <row r="2062" spans="1:9" x14ac:dyDescent="0.25">
      <c r="A2062" s="132">
        <v>17065828</v>
      </c>
      <c r="B2062" s="135" t="s">
        <v>128</v>
      </c>
      <c r="C2062" s="135" t="s">
        <v>129</v>
      </c>
      <c r="D2062" s="10">
        <v>1</v>
      </c>
      <c r="E2062" s="10"/>
      <c r="F2062" s="9">
        <v>0</v>
      </c>
      <c r="G2062" s="9"/>
      <c r="H2062" s="26">
        <f t="shared" si="64"/>
        <v>0</v>
      </c>
      <c r="I2062" s="11">
        <f t="shared" si="65"/>
        <v>0</v>
      </c>
    </row>
    <row r="2063" spans="1:9" x14ac:dyDescent="0.25">
      <c r="A2063" s="132">
        <v>17066069</v>
      </c>
      <c r="B2063" s="135" t="s">
        <v>196</v>
      </c>
      <c r="C2063" s="135" t="s">
        <v>197</v>
      </c>
      <c r="D2063" s="10">
        <v>100</v>
      </c>
      <c r="E2063" s="10"/>
      <c r="F2063" s="9">
        <v>0</v>
      </c>
      <c r="G2063" s="9"/>
      <c r="H2063" s="26">
        <f t="shared" ref="H2063:H2114" si="66">E2063/D2063</f>
        <v>0</v>
      </c>
      <c r="I2063" s="11">
        <f t="shared" ref="I2063:I2114" si="67">IFERROR(G2063/H2063,0)</f>
        <v>0</v>
      </c>
    </row>
    <row r="2064" spans="1:9" x14ac:dyDescent="0.25">
      <c r="A2064" s="132">
        <v>17066190</v>
      </c>
      <c r="B2064" s="135" t="s">
        <v>2880</v>
      </c>
      <c r="C2064" s="135" t="s">
        <v>2881</v>
      </c>
      <c r="D2064" s="10">
        <v>56</v>
      </c>
      <c r="E2064" s="10"/>
      <c r="F2064" s="9">
        <v>0</v>
      </c>
      <c r="G2064" s="9"/>
      <c r="H2064" s="26">
        <f t="shared" si="66"/>
        <v>0</v>
      </c>
      <c r="I2064" s="11">
        <f t="shared" si="67"/>
        <v>0</v>
      </c>
    </row>
    <row r="2065" spans="1:9" x14ac:dyDescent="0.25">
      <c r="A2065" s="132">
        <v>17066204</v>
      </c>
      <c r="B2065" s="135" t="s">
        <v>2880</v>
      </c>
      <c r="C2065" s="135" t="s">
        <v>2881</v>
      </c>
      <c r="D2065" s="10">
        <v>56</v>
      </c>
      <c r="E2065" s="10"/>
      <c r="F2065" s="9">
        <v>0</v>
      </c>
      <c r="G2065" s="9"/>
      <c r="H2065" s="26">
        <f t="shared" si="66"/>
        <v>0</v>
      </c>
      <c r="I2065" s="11">
        <f t="shared" si="67"/>
        <v>0</v>
      </c>
    </row>
    <row r="2066" spans="1:9" x14ac:dyDescent="0.25">
      <c r="A2066" s="132">
        <v>17066328</v>
      </c>
      <c r="B2066" s="135" t="s">
        <v>112</v>
      </c>
      <c r="C2066" s="135" t="s">
        <v>113</v>
      </c>
      <c r="D2066" s="10">
        <v>1</v>
      </c>
      <c r="E2066" s="10"/>
      <c r="F2066" s="9">
        <v>0</v>
      </c>
      <c r="G2066" s="9"/>
      <c r="H2066" s="26">
        <f t="shared" si="66"/>
        <v>0</v>
      </c>
      <c r="I2066" s="11">
        <f t="shared" si="67"/>
        <v>0</v>
      </c>
    </row>
    <row r="2067" spans="1:9" x14ac:dyDescent="0.25">
      <c r="A2067" s="132">
        <v>17066344</v>
      </c>
      <c r="B2067" s="135" t="s">
        <v>168</v>
      </c>
      <c r="C2067" s="135" t="s">
        <v>169</v>
      </c>
      <c r="D2067" s="10">
        <v>1</v>
      </c>
      <c r="E2067" s="10"/>
      <c r="F2067" s="9">
        <v>0</v>
      </c>
      <c r="G2067" s="9"/>
      <c r="H2067" s="26">
        <f t="shared" si="66"/>
        <v>0</v>
      </c>
      <c r="I2067" s="11">
        <f t="shared" si="67"/>
        <v>0</v>
      </c>
    </row>
    <row r="2068" spans="1:9" x14ac:dyDescent="0.25">
      <c r="A2068" s="132">
        <v>17067669</v>
      </c>
      <c r="B2068" s="135" t="s">
        <v>196</v>
      </c>
      <c r="C2068" s="135" t="s">
        <v>197</v>
      </c>
      <c r="D2068" s="10">
        <v>100</v>
      </c>
      <c r="E2068" s="10"/>
      <c r="F2068" s="9">
        <v>0</v>
      </c>
      <c r="G2068" s="9"/>
      <c r="H2068" s="26">
        <f t="shared" si="66"/>
        <v>0</v>
      </c>
      <c r="I2068" s="11">
        <f t="shared" si="67"/>
        <v>0</v>
      </c>
    </row>
    <row r="2069" spans="1:9" x14ac:dyDescent="0.25">
      <c r="A2069" s="132">
        <v>17068916</v>
      </c>
      <c r="B2069" s="135" t="s">
        <v>90</v>
      </c>
      <c r="C2069" s="135" t="s">
        <v>91</v>
      </c>
      <c r="D2069" s="10">
        <v>2</v>
      </c>
      <c r="E2069" s="10"/>
      <c r="F2069" s="9">
        <v>0</v>
      </c>
      <c r="G2069" s="9"/>
      <c r="H2069" s="26">
        <f t="shared" si="66"/>
        <v>0</v>
      </c>
      <c r="I2069" s="11">
        <f t="shared" si="67"/>
        <v>0</v>
      </c>
    </row>
    <row r="2070" spans="1:9" x14ac:dyDescent="0.25">
      <c r="A2070" s="132">
        <v>17068932</v>
      </c>
      <c r="B2070" s="135" t="s">
        <v>90</v>
      </c>
      <c r="C2070" s="135" t="s">
        <v>91</v>
      </c>
      <c r="D2070" s="10">
        <v>2</v>
      </c>
      <c r="E2070" s="10"/>
      <c r="F2070" s="9">
        <v>0</v>
      </c>
      <c r="G2070" s="9"/>
      <c r="H2070" s="26">
        <f t="shared" si="66"/>
        <v>0</v>
      </c>
      <c r="I2070" s="11">
        <f t="shared" si="67"/>
        <v>0</v>
      </c>
    </row>
    <row r="2071" spans="1:9" x14ac:dyDescent="0.25">
      <c r="A2071" s="132">
        <v>17069165</v>
      </c>
      <c r="B2071" s="135" t="s">
        <v>90</v>
      </c>
      <c r="C2071" s="135" t="s">
        <v>91</v>
      </c>
      <c r="D2071" s="10">
        <v>2</v>
      </c>
      <c r="E2071" s="10"/>
      <c r="F2071" s="9">
        <v>0</v>
      </c>
      <c r="G2071" s="9"/>
      <c r="H2071" s="26">
        <f t="shared" si="66"/>
        <v>0</v>
      </c>
      <c r="I2071" s="11">
        <f t="shared" si="67"/>
        <v>0</v>
      </c>
    </row>
    <row r="2072" spans="1:9" x14ac:dyDescent="0.25">
      <c r="A2072" s="132">
        <v>17069173</v>
      </c>
      <c r="B2072" s="135" t="s">
        <v>90</v>
      </c>
      <c r="C2072" s="135" t="s">
        <v>91</v>
      </c>
      <c r="D2072" s="10">
        <v>2</v>
      </c>
      <c r="E2072" s="10"/>
      <c r="F2072" s="9">
        <v>0</v>
      </c>
      <c r="G2072" s="9"/>
      <c r="H2072" s="26">
        <f t="shared" si="66"/>
        <v>0</v>
      </c>
      <c r="I2072" s="11">
        <f t="shared" si="67"/>
        <v>0</v>
      </c>
    </row>
    <row r="2073" spans="1:9" x14ac:dyDescent="0.25">
      <c r="A2073" s="132">
        <v>17069483</v>
      </c>
      <c r="B2073" s="135" t="s">
        <v>2851</v>
      </c>
      <c r="C2073" s="135" t="s">
        <v>2852</v>
      </c>
      <c r="D2073" s="10">
        <v>100</v>
      </c>
      <c r="E2073" s="10"/>
      <c r="F2073" s="9">
        <v>0</v>
      </c>
      <c r="G2073" s="9"/>
      <c r="H2073" s="26">
        <f t="shared" si="66"/>
        <v>0</v>
      </c>
      <c r="I2073" s="11">
        <f t="shared" si="67"/>
        <v>0</v>
      </c>
    </row>
    <row r="2074" spans="1:9" x14ac:dyDescent="0.25">
      <c r="A2074" s="132">
        <v>17069505</v>
      </c>
      <c r="B2074" s="135" t="s">
        <v>2892</v>
      </c>
      <c r="C2074" s="135" t="s">
        <v>2893</v>
      </c>
      <c r="D2074" s="10">
        <v>9</v>
      </c>
      <c r="E2074" s="10"/>
      <c r="F2074" s="9">
        <v>0</v>
      </c>
      <c r="G2074" s="9"/>
      <c r="H2074" s="26">
        <f t="shared" si="66"/>
        <v>0</v>
      </c>
      <c r="I2074" s="11">
        <f t="shared" si="67"/>
        <v>0</v>
      </c>
    </row>
    <row r="2075" spans="1:9" x14ac:dyDescent="0.25">
      <c r="A2075" s="132">
        <v>17069947</v>
      </c>
      <c r="B2075" s="135" t="s">
        <v>476</v>
      </c>
      <c r="C2075" s="135" t="s">
        <v>477</v>
      </c>
      <c r="D2075" s="10">
        <v>1</v>
      </c>
      <c r="E2075" s="10"/>
      <c r="F2075" s="9">
        <v>0</v>
      </c>
      <c r="G2075" s="9"/>
      <c r="H2075" s="26">
        <f t="shared" si="66"/>
        <v>0</v>
      </c>
      <c r="I2075" s="11">
        <f t="shared" si="67"/>
        <v>0</v>
      </c>
    </row>
    <row r="2076" spans="1:9" x14ac:dyDescent="0.25">
      <c r="A2076" s="132">
        <v>17069955</v>
      </c>
      <c r="B2076" s="135" t="s">
        <v>90</v>
      </c>
      <c r="C2076" s="135" t="s">
        <v>91</v>
      </c>
      <c r="D2076" s="10">
        <v>2</v>
      </c>
      <c r="E2076" s="10"/>
      <c r="F2076" s="9">
        <v>0</v>
      </c>
      <c r="G2076" s="9"/>
      <c r="H2076" s="26">
        <f t="shared" si="66"/>
        <v>0</v>
      </c>
      <c r="I2076" s="11">
        <f t="shared" si="67"/>
        <v>0</v>
      </c>
    </row>
    <row r="2077" spans="1:9" x14ac:dyDescent="0.25">
      <c r="A2077" s="132">
        <v>17070015</v>
      </c>
      <c r="B2077" s="135" t="s">
        <v>2892</v>
      </c>
      <c r="C2077" s="135" t="s">
        <v>2893</v>
      </c>
      <c r="D2077" s="10">
        <v>10</v>
      </c>
      <c r="E2077" s="10"/>
      <c r="F2077" s="9">
        <v>0</v>
      </c>
      <c r="G2077" s="9"/>
      <c r="H2077" s="26">
        <f t="shared" si="66"/>
        <v>0</v>
      </c>
      <c r="I2077" s="11">
        <f t="shared" si="67"/>
        <v>0</v>
      </c>
    </row>
    <row r="2078" spans="1:9" x14ac:dyDescent="0.25">
      <c r="A2078" s="132">
        <v>17070023</v>
      </c>
      <c r="B2078" s="135" t="s">
        <v>2892</v>
      </c>
      <c r="C2078" s="135" t="s">
        <v>2893</v>
      </c>
      <c r="D2078" s="10">
        <v>10</v>
      </c>
      <c r="E2078" s="10"/>
      <c r="F2078" s="9">
        <v>0</v>
      </c>
      <c r="G2078" s="9"/>
      <c r="H2078" s="26">
        <f t="shared" si="66"/>
        <v>0</v>
      </c>
      <c r="I2078" s="11">
        <f t="shared" si="67"/>
        <v>0</v>
      </c>
    </row>
    <row r="2079" spans="1:9" x14ac:dyDescent="0.25">
      <c r="A2079" s="132">
        <v>17070031</v>
      </c>
      <c r="B2079" s="135" t="s">
        <v>2892</v>
      </c>
      <c r="C2079" s="135" t="s">
        <v>2893</v>
      </c>
      <c r="D2079" s="10">
        <v>10</v>
      </c>
      <c r="E2079" s="10"/>
      <c r="F2079" s="9">
        <v>0</v>
      </c>
      <c r="G2079" s="9"/>
      <c r="H2079" s="26">
        <f t="shared" si="66"/>
        <v>0</v>
      </c>
      <c r="I2079" s="11">
        <f t="shared" si="67"/>
        <v>0</v>
      </c>
    </row>
    <row r="2080" spans="1:9" x14ac:dyDescent="0.25">
      <c r="A2080" s="132">
        <v>17070058</v>
      </c>
      <c r="B2080" s="135" t="s">
        <v>2892</v>
      </c>
      <c r="C2080" s="135" t="s">
        <v>2893</v>
      </c>
      <c r="D2080" s="10">
        <v>11</v>
      </c>
      <c r="E2080" s="10"/>
      <c r="F2080" s="9">
        <v>0</v>
      </c>
      <c r="G2080" s="9"/>
      <c r="H2080" s="26">
        <f t="shared" si="66"/>
        <v>0</v>
      </c>
      <c r="I2080" s="11">
        <f t="shared" si="67"/>
        <v>0</v>
      </c>
    </row>
    <row r="2081" spans="1:9" x14ac:dyDescent="0.25">
      <c r="A2081" s="132">
        <v>17070066</v>
      </c>
      <c r="B2081" s="135" t="s">
        <v>2892</v>
      </c>
      <c r="C2081" s="135" t="s">
        <v>2893</v>
      </c>
      <c r="D2081" s="10">
        <v>11</v>
      </c>
      <c r="E2081" s="10"/>
      <c r="F2081" s="9">
        <v>0</v>
      </c>
      <c r="G2081" s="9"/>
      <c r="H2081" s="26">
        <f t="shared" si="66"/>
        <v>0</v>
      </c>
      <c r="I2081" s="11">
        <f t="shared" si="67"/>
        <v>0</v>
      </c>
    </row>
    <row r="2082" spans="1:9" x14ac:dyDescent="0.25">
      <c r="A2082" s="132">
        <v>17070074</v>
      </c>
      <c r="B2082" s="135" t="s">
        <v>2892</v>
      </c>
      <c r="C2082" s="135" t="s">
        <v>2893</v>
      </c>
      <c r="D2082" s="10">
        <v>11</v>
      </c>
      <c r="E2082" s="10"/>
      <c r="F2082" s="9">
        <v>0</v>
      </c>
      <c r="G2082" s="9"/>
      <c r="H2082" s="26">
        <f t="shared" si="66"/>
        <v>0</v>
      </c>
      <c r="I2082" s="11">
        <f t="shared" si="67"/>
        <v>0</v>
      </c>
    </row>
    <row r="2083" spans="1:9" x14ac:dyDescent="0.25">
      <c r="A2083" s="132">
        <v>17070082</v>
      </c>
      <c r="B2083" s="135" t="s">
        <v>2892</v>
      </c>
      <c r="C2083" s="135" t="s">
        <v>2893</v>
      </c>
      <c r="D2083" s="10">
        <v>12</v>
      </c>
      <c r="E2083" s="10"/>
      <c r="F2083" s="9">
        <v>0</v>
      </c>
      <c r="G2083" s="9"/>
      <c r="H2083" s="26">
        <f t="shared" si="66"/>
        <v>0</v>
      </c>
      <c r="I2083" s="11">
        <f t="shared" si="67"/>
        <v>0</v>
      </c>
    </row>
    <row r="2084" spans="1:9" x14ac:dyDescent="0.25">
      <c r="A2084" s="132">
        <v>17070090</v>
      </c>
      <c r="B2084" s="135" t="s">
        <v>2892</v>
      </c>
      <c r="C2084" s="135" t="s">
        <v>2893</v>
      </c>
      <c r="D2084" s="10">
        <v>12</v>
      </c>
      <c r="E2084" s="10"/>
      <c r="F2084" s="9">
        <v>0</v>
      </c>
      <c r="G2084" s="9"/>
      <c r="H2084" s="26">
        <f t="shared" si="66"/>
        <v>0</v>
      </c>
      <c r="I2084" s="11">
        <f t="shared" si="67"/>
        <v>0</v>
      </c>
    </row>
    <row r="2085" spans="1:9" x14ac:dyDescent="0.25">
      <c r="A2085" s="132">
        <v>17070104</v>
      </c>
      <c r="B2085" s="135" t="s">
        <v>2892</v>
      </c>
      <c r="C2085" s="135" t="s">
        <v>2893</v>
      </c>
      <c r="D2085" s="10">
        <v>12</v>
      </c>
      <c r="E2085" s="10"/>
      <c r="F2085" s="9">
        <v>0</v>
      </c>
      <c r="G2085" s="9"/>
      <c r="H2085" s="26">
        <f t="shared" si="66"/>
        <v>0</v>
      </c>
      <c r="I2085" s="11">
        <f t="shared" si="67"/>
        <v>0</v>
      </c>
    </row>
    <row r="2086" spans="1:9" x14ac:dyDescent="0.25">
      <c r="A2086" s="132">
        <v>17070112</v>
      </c>
      <c r="B2086" s="135" t="s">
        <v>2892</v>
      </c>
      <c r="C2086" s="135" t="s">
        <v>2893</v>
      </c>
      <c r="D2086" s="10">
        <v>13</v>
      </c>
      <c r="E2086" s="10"/>
      <c r="F2086" s="9">
        <v>0</v>
      </c>
      <c r="G2086" s="9"/>
      <c r="H2086" s="26">
        <f t="shared" si="66"/>
        <v>0</v>
      </c>
      <c r="I2086" s="11">
        <f t="shared" si="67"/>
        <v>0</v>
      </c>
    </row>
    <row r="2087" spans="1:9" x14ac:dyDescent="0.25">
      <c r="A2087" s="132">
        <v>17070120</v>
      </c>
      <c r="B2087" s="135" t="s">
        <v>2892</v>
      </c>
      <c r="C2087" s="135" t="s">
        <v>2893</v>
      </c>
      <c r="D2087" s="10">
        <v>13</v>
      </c>
      <c r="E2087" s="10"/>
      <c r="F2087" s="9">
        <v>0</v>
      </c>
      <c r="G2087" s="9"/>
      <c r="H2087" s="26">
        <f t="shared" si="66"/>
        <v>0</v>
      </c>
      <c r="I2087" s="11">
        <f t="shared" si="67"/>
        <v>0</v>
      </c>
    </row>
    <row r="2088" spans="1:9" x14ac:dyDescent="0.25">
      <c r="A2088" s="132">
        <v>17070139</v>
      </c>
      <c r="B2088" s="135" t="s">
        <v>2892</v>
      </c>
      <c r="C2088" s="135" t="s">
        <v>2893</v>
      </c>
      <c r="D2088" s="10">
        <v>13</v>
      </c>
      <c r="E2088" s="10"/>
      <c r="F2088" s="9">
        <v>0</v>
      </c>
      <c r="G2088" s="9"/>
      <c r="H2088" s="26">
        <f t="shared" si="66"/>
        <v>0</v>
      </c>
      <c r="I2088" s="11">
        <f t="shared" si="67"/>
        <v>0</v>
      </c>
    </row>
    <row r="2089" spans="1:9" x14ac:dyDescent="0.25">
      <c r="A2089" s="132">
        <v>17070147</v>
      </c>
      <c r="B2089" s="135" t="s">
        <v>2892</v>
      </c>
      <c r="C2089" s="135" t="s">
        <v>2893</v>
      </c>
      <c r="D2089" s="10">
        <v>14</v>
      </c>
      <c r="E2089" s="10"/>
      <c r="F2089" s="9">
        <v>0</v>
      </c>
      <c r="G2089" s="9"/>
      <c r="H2089" s="26">
        <f t="shared" si="66"/>
        <v>0</v>
      </c>
      <c r="I2089" s="11">
        <f t="shared" si="67"/>
        <v>0</v>
      </c>
    </row>
    <row r="2090" spans="1:9" x14ac:dyDescent="0.25">
      <c r="A2090" s="132">
        <v>17070155</v>
      </c>
      <c r="B2090" s="135" t="s">
        <v>2892</v>
      </c>
      <c r="C2090" s="135" t="s">
        <v>2893</v>
      </c>
      <c r="D2090" s="10">
        <v>14</v>
      </c>
      <c r="E2090" s="10"/>
      <c r="F2090" s="9">
        <v>0</v>
      </c>
      <c r="G2090" s="9"/>
      <c r="H2090" s="26">
        <f t="shared" si="66"/>
        <v>0</v>
      </c>
      <c r="I2090" s="11">
        <f t="shared" si="67"/>
        <v>0</v>
      </c>
    </row>
    <row r="2091" spans="1:9" x14ac:dyDescent="0.25">
      <c r="A2091" s="132">
        <v>17070163</v>
      </c>
      <c r="B2091" s="135" t="s">
        <v>2892</v>
      </c>
      <c r="C2091" s="135" t="s">
        <v>2893</v>
      </c>
      <c r="D2091" s="10">
        <v>14</v>
      </c>
      <c r="E2091" s="10"/>
      <c r="F2091" s="9">
        <v>0</v>
      </c>
      <c r="G2091" s="9"/>
      <c r="H2091" s="26">
        <f t="shared" si="66"/>
        <v>0</v>
      </c>
      <c r="I2091" s="11">
        <f t="shared" si="67"/>
        <v>0</v>
      </c>
    </row>
    <row r="2092" spans="1:9" x14ac:dyDescent="0.25">
      <c r="A2092" s="132">
        <v>17070171</v>
      </c>
      <c r="B2092" s="135" t="s">
        <v>2892</v>
      </c>
      <c r="C2092" s="135" t="s">
        <v>2893</v>
      </c>
      <c r="D2092" s="10">
        <v>2</v>
      </c>
      <c r="E2092" s="10"/>
      <c r="F2092" s="9">
        <v>0</v>
      </c>
      <c r="G2092" s="9"/>
      <c r="H2092" s="26">
        <f t="shared" si="66"/>
        <v>0</v>
      </c>
      <c r="I2092" s="11">
        <f t="shared" si="67"/>
        <v>0</v>
      </c>
    </row>
    <row r="2093" spans="1:9" x14ac:dyDescent="0.25">
      <c r="A2093" s="132">
        <v>17070198</v>
      </c>
      <c r="B2093" s="135" t="s">
        <v>2892</v>
      </c>
      <c r="C2093" s="135" t="s">
        <v>2893</v>
      </c>
      <c r="D2093" s="10">
        <v>3</v>
      </c>
      <c r="E2093" s="10"/>
      <c r="F2093" s="9">
        <v>0</v>
      </c>
      <c r="G2093" s="9"/>
      <c r="H2093" s="26">
        <f t="shared" si="66"/>
        <v>0</v>
      </c>
      <c r="I2093" s="11">
        <f t="shared" si="67"/>
        <v>0</v>
      </c>
    </row>
    <row r="2094" spans="1:9" x14ac:dyDescent="0.25">
      <c r="A2094" s="132">
        <v>17070201</v>
      </c>
      <c r="B2094" s="135" t="s">
        <v>2892</v>
      </c>
      <c r="C2094" s="135" t="s">
        <v>2893</v>
      </c>
      <c r="D2094" s="10">
        <v>3</v>
      </c>
      <c r="E2094" s="10"/>
      <c r="F2094" s="9">
        <v>0</v>
      </c>
      <c r="G2094" s="9"/>
      <c r="H2094" s="26">
        <f t="shared" si="66"/>
        <v>0</v>
      </c>
      <c r="I2094" s="11">
        <f t="shared" si="67"/>
        <v>0</v>
      </c>
    </row>
    <row r="2095" spans="1:9" x14ac:dyDescent="0.25">
      <c r="A2095" s="132">
        <v>17070228</v>
      </c>
      <c r="B2095" s="135" t="s">
        <v>2892</v>
      </c>
      <c r="C2095" s="135" t="s">
        <v>2893</v>
      </c>
      <c r="D2095" s="10">
        <v>3</v>
      </c>
      <c r="E2095" s="10"/>
      <c r="F2095" s="9">
        <v>0</v>
      </c>
      <c r="G2095" s="9"/>
      <c r="H2095" s="26">
        <f t="shared" si="66"/>
        <v>0</v>
      </c>
      <c r="I2095" s="11">
        <f t="shared" si="67"/>
        <v>0</v>
      </c>
    </row>
    <row r="2096" spans="1:9" x14ac:dyDescent="0.25">
      <c r="A2096" s="132">
        <v>17070236</v>
      </c>
      <c r="B2096" s="135" t="s">
        <v>2892</v>
      </c>
      <c r="C2096" s="135" t="s">
        <v>2893</v>
      </c>
      <c r="D2096" s="10">
        <v>4</v>
      </c>
      <c r="E2096" s="10"/>
      <c r="F2096" s="9">
        <v>0</v>
      </c>
      <c r="G2096" s="9"/>
      <c r="H2096" s="26">
        <f t="shared" si="66"/>
        <v>0</v>
      </c>
      <c r="I2096" s="11">
        <f t="shared" si="67"/>
        <v>0</v>
      </c>
    </row>
    <row r="2097" spans="1:9" x14ac:dyDescent="0.25">
      <c r="A2097" s="132">
        <v>17070244</v>
      </c>
      <c r="B2097" s="135" t="s">
        <v>2892</v>
      </c>
      <c r="C2097" s="135" t="s">
        <v>2893</v>
      </c>
      <c r="D2097" s="10">
        <v>4</v>
      </c>
      <c r="E2097" s="10"/>
      <c r="F2097" s="9">
        <v>0</v>
      </c>
      <c r="G2097" s="9"/>
      <c r="H2097" s="26">
        <f t="shared" si="66"/>
        <v>0</v>
      </c>
      <c r="I2097" s="11">
        <f t="shared" si="67"/>
        <v>0</v>
      </c>
    </row>
    <row r="2098" spans="1:9" x14ac:dyDescent="0.25">
      <c r="A2098" s="132">
        <v>17070252</v>
      </c>
      <c r="B2098" s="135" t="s">
        <v>2892</v>
      </c>
      <c r="C2098" s="135" t="s">
        <v>2893</v>
      </c>
      <c r="D2098" s="10">
        <v>4</v>
      </c>
      <c r="E2098" s="10"/>
      <c r="F2098" s="9">
        <v>0</v>
      </c>
      <c r="G2098" s="9"/>
      <c r="H2098" s="26">
        <f t="shared" si="66"/>
        <v>0</v>
      </c>
      <c r="I2098" s="11">
        <f t="shared" si="67"/>
        <v>0</v>
      </c>
    </row>
    <row r="2099" spans="1:9" x14ac:dyDescent="0.25">
      <c r="A2099" s="132">
        <v>17070260</v>
      </c>
      <c r="B2099" s="135" t="s">
        <v>2892</v>
      </c>
      <c r="C2099" s="135" t="s">
        <v>2893</v>
      </c>
      <c r="D2099" s="10">
        <v>5</v>
      </c>
      <c r="E2099" s="10"/>
      <c r="F2099" s="9">
        <v>0</v>
      </c>
      <c r="G2099" s="9"/>
      <c r="H2099" s="26">
        <f t="shared" si="66"/>
        <v>0</v>
      </c>
      <c r="I2099" s="11">
        <f t="shared" si="67"/>
        <v>0</v>
      </c>
    </row>
    <row r="2100" spans="1:9" x14ac:dyDescent="0.25">
      <c r="A2100" s="132">
        <v>17070279</v>
      </c>
      <c r="B2100" s="135" t="s">
        <v>2892</v>
      </c>
      <c r="C2100" s="135" t="s">
        <v>2893</v>
      </c>
      <c r="D2100" s="10">
        <v>5</v>
      </c>
      <c r="E2100" s="10"/>
      <c r="F2100" s="9">
        <v>0</v>
      </c>
      <c r="G2100" s="9"/>
      <c r="H2100" s="26">
        <f t="shared" si="66"/>
        <v>0</v>
      </c>
      <c r="I2100" s="11">
        <f t="shared" si="67"/>
        <v>0</v>
      </c>
    </row>
    <row r="2101" spans="1:9" x14ac:dyDescent="0.25">
      <c r="A2101" s="132">
        <v>17070287</v>
      </c>
      <c r="B2101" s="135" t="s">
        <v>2892</v>
      </c>
      <c r="C2101" s="135" t="s">
        <v>2893</v>
      </c>
      <c r="D2101" s="10">
        <v>5</v>
      </c>
      <c r="E2101" s="10"/>
      <c r="F2101" s="9">
        <v>0</v>
      </c>
      <c r="G2101" s="9"/>
      <c r="H2101" s="26">
        <f t="shared" si="66"/>
        <v>0</v>
      </c>
      <c r="I2101" s="11">
        <f t="shared" si="67"/>
        <v>0</v>
      </c>
    </row>
    <row r="2102" spans="1:9" x14ac:dyDescent="0.25">
      <c r="A2102" s="132">
        <v>17070295</v>
      </c>
      <c r="B2102" s="135" t="s">
        <v>2892</v>
      </c>
      <c r="C2102" s="135" t="s">
        <v>2893</v>
      </c>
      <c r="D2102" s="10">
        <v>6</v>
      </c>
      <c r="E2102" s="10"/>
      <c r="F2102" s="9">
        <v>0</v>
      </c>
      <c r="G2102" s="9"/>
      <c r="H2102" s="26">
        <f t="shared" si="66"/>
        <v>0</v>
      </c>
      <c r="I2102" s="11">
        <f t="shared" si="67"/>
        <v>0</v>
      </c>
    </row>
    <row r="2103" spans="1:9" x14ac:dyDescent="0.25">
      <c r="A2103" s="132">
        <v>17070309</v>
      </c>
      <c r="B2103" s="135" t="s">
        <v>2892</v>
      </c>
      <c r="C2103" s="135" t="s">
        <v>2893</v>
      </c>
      <c r="D2103" s="10">
        <v>6</v>
      </c>
      <c r="E2103" s="10"/>
      <c r="F2103" s="9">
        <v>0</v>
      </c>
      <c r="G2103" s="9"/>
      <c r="H2103" s="26">
        <f t="shared" si="66"/>
        <v>0</v>
      </c>
      <c r="I2103" s="11">
        <f t="shared" si="67"/>
        <v>0</v>
      </c>
    </row>
    <row r="2104" spans="1:9" x14ac:dyDescent="0.25">
      <c r="A2104" s="132">
        <v>17070317</v>
      </c>
      <c r="B2104" s="135" t="s">
        <v>2892</v>
      </c>
      <c r="C2104" s="135" t="s">
        <v>2893</v>
      </c>
      <c r="D2104" s="10">
        <v>6</v>
      </c>
      <c r="E2104" s="10"/>
      <c r="F2104" s="9">
        <v>0</v>
      </c>
      <c r="G2104" s="9"/>
      <c r="H2104" s="26">
        <f t="shared" si="66"/>
        <v>0</v>
      </c>
      <c r="I2104" s="11">
        <f t="shared" si="67"/>
        <v>0</v>
      </c>
    </row>
    <row r="2105" spans="1:9" x14ac:dyDescent="0.25">
      <c r="A2105" s="132">
        <v>17070325</v>
      </c>
      <c r="B2105" s="135" t="s">
        <v>2892</v>
      </c>
      <c r="C2105" s="135" t="s">
        <v>2893</v>
      </c>
      <c r="D2105" s="10">
        <v>7</v>
      </c>
      <c r="E2105" s="10"/>
      <c r="F2105" s="9">
        <v>0</v>
      </c>
      <c r="G2105" s="9"/>
      <c r="H2105" s="26">
        <f t="shared" si="66"/>
        <v>0</v>
      </c>
      <c r="I2105" s="11">
        <f t="shared" si="67"/>
        <v>0</v>
      </c>
    </row>
    <row r="2106" spans="1:9" x14ac:dyDescent="0.25">
      <c r="A2106" s="132">
        <v>17070333</v>
      </c>
      <c r="B2106" s="135" t="s">
        <v>2892</v>
      </c>
      <c r="C2106" s="135" t="s">
        <v>2893</v>
      </c>
      <c r="D2106" s="10">
        <v>7</v>
      </c>
      <c r="E2106" s="10"/>
      <c r="F2106" s="9">
        <v>0</v>
      </c>
      <c r="G2106" s="9"/>
      <c r="H2106" s="26">
        <f t="shared" si="66"/>
        <v>0</v>
      </c>
      <c r="I2106" s="11">
        <f t="shared" si="67"/>
        <v>0</v>
      </c>
    </row>
    <row r="2107" spans="1:9" x14ac:dyDescent="0.25">
      <c r="A2107" s="132">
        <v>17070341</v>
      </c>
      <c r="B2107" s="135" t="s">
        <v>2892</v>
      </c>
      <c r="C2107" s="135" t="s">
        <v>2893</v>
      </c>
      <c r="D2107" s="10">
        <v>7</v>
      </c>
      <c r="E2107" s="10"/>
      <c r="F2107" s="9">
        <v>0</v>
      </c>
      <c r="G2107" s="9"/>
      <c r="H2107" s="26">
        <f t="shared" si="66"/>
        <v>0</v>
      </c>
      <c r="I2107" s="11">
        <f t="shared" si="67"/>
        <v>0</v>
      </c>
    </row>
    <row r="2108" spans="1:9" x14ac:dyDescent="0.25">
      <c r="A2108" s="132">
        <v>17070368</v>
      </c>
      <c r="B2108" s="135" t="s">
        <v>2892</v>
      </c>
      <c r="C2108" s="135" t="s">
        <v>2893</v>
      </c>
      <c r="D2108" s="10">
        <v>8</v>
      </c>
      <c r="E2108" s="10"/>
      <c r="F2108" s="9">
        <v>0</v>
      </c>
      <c r="G2108" s="9"/>
      <c r="H2108" s="26">
        <f t="shared" si="66"/>
        <v>0</v>
      </c>
      <c r="I2108" s="11">
        <f t="shared" si="67"/>
        <v>0</v>
      </c>
    </row>
    <row r="2109" spans="1:9" x14ac:dyDescent="0.25">
      <c r="A2109" s="132">
        <v>17070376</v>
      </c>
      <c r="B2109" s="135" t="s">
        <v>2892</v>
      </c>
      <c r="C2109" s="135" t="s">
        <v>2893</v>
      </c>
      <c r="D2109" s="10">
        <v>8</v>
      </c>
      <c r="E2109" s="10"/>
      <c r="F2109" s="9">
        <v>0</v>
      </c>
      <c r="G2109" s="9"/>
      <c r="H2109" s="26">
        <f t="shared" si="66"/>
        <v>0</v>
      </c>
      <c r="I2109" s="11">
        <f t="shared" si="67"/>
        <v>0</v>
      </c>
    </row>
    <row r="2110" spans="1:9" x14ac:dyDescent="0.25">
      <c r="A2110" s="132">
        <v>17070384</v>
      </c>
      <c r="B2110" s="135" t="s">
        <v>2892</v>
      </c>
      <c r="C2110" s="135" t="s">
        <v>2893</v>
      </c>
      <c r="D2110" s="10">
        <v>8</v>
      </c>
      <c r="E2110" s="10"/>
      <c r="F2110" s="9">
        <v>0</v>
      </c>
      <c r="G2110" s="9"/>
      <c r="H2110" s="26">
        <f t="shared" si="66"/>
        <v>0</v>
      </c>
      <c r="I2110" s="11">
        <f t="shared" si="67"/>
        <v>0</v>
      </c>
    </row>
    <row r="2111" spans="1:9" x14ac:dyDescent="0.25">
      <c r="A2111" s="132">
        <v>17070392</v>
      </c>
      <c r="B2111" s="135" t="s">
        <v>2892</v>
      </c>
      <c r="C2111" s="135" t="s">
        <v>2893</v>
      </c>
      <c r="D2111" s="10">
        <v>9</v>
      </c>
      <c r="E2111" s="10"/>
      <c r="F2111" s="9">
        <v>0</v>
      </c>
      <c r="G2111" s="9"/>
      <c r="H2111" s="26">
        <f t="shared" si="66"/>
        <v>0</v>
      </c>
      <c r="I2111" s="11">
        <f t="shared" si="67"/>
        <v>0</v>
      </c>
    </row>
    <row r="2112" spans="1:9" x14ac:dyDescent="0.25">
      <c r="A2112" s="132">
        <v>17070406</v>
      </c>
      <c r="B2112" s="135" t="s">
        <v>2892</v>
      </c>
      <c r="C2112" s="135" t="s">
        <v>2893</v>
      </c>
      <c r="D2112" s="10">
        <v>9</v>
      </c>
      <c r="E2112" s="10"/>
      <c r="F2112" s="9">
        <v>0</v>
      </c>
      <c r="G2112" s="9"/>
      <c r="H2112" s="26">
        <f t="shared" si="66"/>
        <v>0</v>
      </c>
      <c r="I2112" s="11">
        <f t="shared" si="67"/>
        <v>0</v>
      </c>
    </row>
    <row r="2113" spans="1:9" x14ac:dyDescent="0.25">
      <c r="A2113" s="132">
        <v>17072433</v>
      </c>
      <c r="B2113" s="135" t="s">
        <v>72</v>
      </c>
      <c r="C2113" s="135" t="s">
        <v>73</v>
      </c>
      <c r="D2113" s="10">
        <v>1</v>
      </c>
      <c r="E2113" s="10"/>
      <c r="F2113" s="9">
        <v>0</v>
      </c>
      <c r="G2113" s="9"/>
      <c r="H2113" s="26">
        <f t="shared" si="66"/>
        <v>0</v>
      </c>
      <c r="I2113" s="11">
        <f t="shared" si="67"/>
        <v>0</v>
      </c>
    </row>
    <row r="2114" spans="1:9" x14ac:dyDescent="0.25">
      <c r="A2114" s="132">
        <v>17072441</v>
      </c>
      <c r="B2114" s="135" t="s">
        <v>196</v>
      </c>
      <c r="C2114" s="135" t="s">
        <v>197</v>
      </c>
      <c r="D2114" s="10">
        <v>100</v>
      </c>
      <c r="E2114" s="10"/>
      <c r="F2114" s="9">
        <v>0</v>
      </c>
      <c r="G2114" s="9"/>
      <c r="H2114" s="26">
        <f t="shared" si="66"/>
        <v>0</v>
      </c>
      <c r="I2114" s="11">
        <f t="shared" si="67"/>
        <v>0</v>
      </c>
    </row>
    <row r="2115" spans="1:9" x14ac:dyDescent="0.25"/>
    <row r="2116" spans="1:9" x14ac:dyDescent="0.25"/>
    <row r="2117" spans="1:9" x14ac:dyDescent="0.25"/>
    <row r="2118" spans="1:9" x14ac:dyDescent="0.25"/>
    <row r="2119" spans="1:9" x14ac:dyDescent="0.25"/>
    <row r="2120" spans="1:9" x14ac:dyDescent="0.25"/>
    <row r="2121" spans="1:9" x14ac:dyDescent="0.25"/>
    <row r="2122" spans="1:9" x14ac:dyDescent="0.25"/>
    <row r="2123" spans="1:9" x14ac:dyDescent="0.25"/>
    <row r="2124" spans="1:9" x14ac:dyDescent="0.25"/>
    <row r="2125" spans="1:9" x14ac:dyDescent="0.25"/>
    <row r="2126" spans="1:9" x14ac:dyDescent="0.25"/>
    <row r="2127" spans="1:9" x14ac:dyDescent="0.25"/>
    <row r="2128" spans="1:9" x14ac:dyDescent="0.25"/>
    <row r="2129" x14ac:dyDescent="0.25"/>
    <row r="2130" x14ac:dyDescent="0.25"/>
    <row r="2131" x14ac:dyDescent="0.25"/>
    <row r="2132" x14ac:dyDescent="0.25"/>
    <row r="2133" x14ac:dyDescent="0.25"/>
    <row r="2134" x14ac:dyDescent="0.25"/>
    <row r="2135" x14ac:dyDescent="0.25"/>
    <row r="2136" x14ac:dyDescent="0.25"/>
    <row r="2137" x14ac:dyDescent="0.25"/>
    <row r="2138" x14ac:dyDescent="0.25"/>
    <row r="2139" x14ac:dyDescent="0.25"/>
    <row r="2140" x14ac:dyDescent="0.25"/>
    <row r="2141" x14ac:dyDescent="0.25"/>
    <row r="2142" x14ac:dyDescent="0.25"/>
    <row r="2143" x14ac:dyDescent="0.25"/>
    <row r="2144" x14ac:dyDescent="0.25"/>
    <row r="2145" x14ac:dyDescent="0.25"/>
    <row r="2146" x14ac:dyDescent="0.25"/>
    <row r="2147" x14ac:dyDescent="0.25"/>
    <row r="2148" x14ac:dyDescent="0.25"/>
    <row r="2149" x14ac:dyDescent="0.25"/>
    <row r="2150" x14ac:dyDescent="0.25"/>
    <row r="2151" x14ac:dyDescent="0.25"/>
    <row r="2152" x14ac:dyDescent="0.25"/>
    <row r="2153" x14ac:dyDescent="0.25"/>
    <row r="2154" x14ac:dyDescent="0.25"/>
    <row r="2155" x14ac:dyDescent="0.25"/>
    <row r="2156" x14ac:dyDescent="0.25"/>
    <row r="2157" x14ac:dyDescent="0.25"/>
    <row r="2158" x14ac:dyDescent="0.25"/>
    <row r="2159" x14ac:dyDescent="0.25"/>
    <row r="2160" x14ac:dyDescent="0.25"/>
    <row r="2161" x14ac:dyDescent="0.25"/>
    <row r="2162" x14ac:dyDescent="0.25"/>
    <row r="2163" x14ac:dyDescent="0.25"/>
    <row r="2164" x14ac:dyDescent="0.25"/>
    <row r="2165" x14ac:dyDescent="0.25"/>
    <row r="2166" x14ac:dyDescent="0.25"/>
    <row r="2167" x14ac:dyDescent="0.25"/>
    <row r="2168" x14ac:dyDescent="0.25"/>
    <row r="2169" x14ac:dyDescent="0.25"/>
    <row r="2170" x14ac:dyDescent="0.25"/>
    <row r="2171" x14ac:dyDescent="0.25"/>
    <row r="2172" x14ac:dyDescent="0.25"/>
    <row r="2173" x14ac:dyDescent="0.25"/>
    <row r="2174" x14ac:dyDescent="0.25"/>
    <row r="2175" x14ac:dyDescent="0.25"/>
    <row r="2176" x14ac:dyDescent="0.25"/>
    <row r="2177" x14ac:dyDescent="0.25"/>
    <row r="2178" x14ac:dyDescent="0.25"/>
    <row r="2179" x14ac:dyDescent="0.25"/>
    <row r="2180" x14ac:dyDescent="0.25"/>
    <row r="2181" x14ac:dyDescent="0.25"/>
    <row r="2182" x14ac:dyDescent="0.25"/>
    <row r="2183" x14ac:dyDescent="0.25"/>
    <row r="2184" x14ac:dyDescent="0.25"/>
    <row r="2185" x14ac:dyDescent="0.25"/>
    <row r="2186" x14ac:dyDescent="0.25"/>
    <row r="2187" x14ac:dyDescent="0.25"/>
    <row r="2188" x14ac:dyDescent="0.25"/>
    <row r="2189" x14ac:dyDescent="0.25"/>
    <row r="2190" x14ac:dyDescent="0.25"/>
    <row r="2191" x14ac:dyDescent="0.25"/>
    <row r="2192" x14ac:dyDescent="0.25"/>
    <row r="2193" x14ac:dyDescent="0.25"/>
    <row r="2194" x14ac:dyDescent="0.25"/>
    <row r="2195" x14ac:dyDescent="0.25"/>
    <row r="2196" x14ac:dyDescent="0.25"/>
    <row r="2197" x14ac:dyDescent="0.25"/>
    <row r="2198" x14ac:dyDescent="0.25"/>
    <row r="2199" x14ac:dyDescent="0.25"/>
    <row r="2200" x14ac:dyDescent="0.25"/>
    <row r="2201" x14ac:dyDescent="0.25"/>
    <row r="2202" x14ac:dyDescent="0.25"/>
    <row r="2203" x14ac:dyDescent="0.25"/>
    <row r="2204" x14ac:dyDescent="0.25"/>
    <row r="2205" x14ac:dyDescent="0.25"/>
    <row r="2206" x14ac:dyDescent="0.25"/>
    <row r="2207" x14ac:dyDescent="0.25"/>
    <row r="2208" x14ac:dyDescent="0.25"/>
    <row r="2209" x14ac:dyDescent="0.25"/>
    <row r="2210" x14ac:dyDescent="0.25"/>
    <row r="2211" x14ac:dyDescent="0.25"/>
    <row r="2212" x14ac:dyDescent="0.25"/>
    <row r="2213" x14ac:dyDescent="0.25"/>
    <row r="2214" x14ac:dyDescent="0.25"/>
    <row r="2215" x14ac:dyDescent="0.25"/>
    <row r="2216" x14ac:dyDescent="0.25"/>
    <row r="2217" x14ac:dyDescent="0.25"/>
    <row r="2218" x14ac:dyDescent="0.25"/>
    <row r="2219" x14ac:dyDescent="0.25"/>
    <row r="2220" x14ac:dyDescent="0.25"/>
    <row r="2221" x14ac:dyDescent="0.25"/>
    <row r="2222" x14ac:dyDescent="0.25"/>
    <row r="2223" x14ac:dyDescent="0.25"/>
    <row r="2224" x14ac:dyDescent="0.25"/>
    <row r="2225" x14ac:dyDescent="0.25"/>
    <row r="2226" x14ac:dyDescent="0.25"/>
    <row r="2227" x14ac:dyDescent="0.25"/>
    <row r="2228" x14ac:dyDescent="0.25"/>
    <row r="2229" x14ac:dyDescent="0.25"/>
    <row r="2230" x14ac:dyDescent="0.25"/>
    <row r="2231" x14ac:dyDescent="0.25"/>
    <row r="2232" x14ac:dyDescent="0.25"/>
    <row r="2233" x14ac:dyDescent="0.25"/>
    <row r="2234" x14ac:dyDescent="0.25"/>
    <row r="2235" x14ac:dyDescent="0.25"/>
    <row r="2236" x14ac:dyDescent="0.25"/>
    <row r="2237" x14ac:dyDescent="0.25"/>
    <row r="2238" x14ac:dyDescent="0.25"/>
    <row r="2239" x14ac:dyDescent="0.25"/>
    <row r="2240" x14ac:dyDescent="0.25"/>
    <row r="2241" x14ac:dyDescent="0.25"/>
    <row r="2242" x14ac:dyDescent="0.25"/>
    <row r="2243" x14ac:dyDescent="0.25"/>
    <row r="2244" x14ac:dyDescent="0.25"/>
    <row r="2245" x14ac:dyDescent="0.25"/>
    <row r="2246" x14ac:dyDescent="0.25"/>
    <row r="2247" x14ac:dyDescent="0.25"/>
    <row r="2248" x14ac:dyDescent="0.25"/>
    <row r="2249" x14ac:dyDescent="0.25"/>
    <row r="2250" x14ac:dyDescent="0.25"/>
    <row r="2251" x14ac:dyDescent="0.25"/>
    <row r="2252" x14ac:dyDescent="0.25"/>
    <row r="2253" x14ac:dyDescent="0.25"/>
    <row r="2254" x14ac:dyDescent="0.25"/>
    <row r="2255" x14ac:dyDescent="0.25"/>
    <row r="2256" x14ac:dyDescent="0.25"/>
    <row r="2257" x14ac:dyDescent="0.25"/>
    <row r="2258" x14ac:dyDescent="0.25"/>
    <row r="2259" x14ac:dyDescent="0.25"/>
    <row r="2260" x14ac:dyDescent="0.25"/>
    <row r="2261" x14ac:dyDescent="0.25"/>
    <row r="2262" x14ac:dyDescent="0.25"/>
    <row r="2263" x14ac:dyDescent="0.25"/>
    <row r="2264" x14ac:dyDescent="0.25"/>
    <row r="2265" x14ac:dyDescent="0.25"/>
    <row r="2266" x14ac:dyDescent="0.25"/>
    <row r="2267" x14ac:dyDescent="0.25"/>
    <row r="2268" x14ac:dyDescent="0.25"/>
    <row r="2269" x14ac:dyDescent="0.25"/>
    <row r="2270" x14ac:dyDescent="0.25"/>
    <row r="2271" x14ac:dyDescent="0.25"/>
    <row r="2272" x14ac:dyDescent="0.25"/>
    <row r="2273" x14ac:dyDescent="0.25"/>
    <row r="2274" x14ac:dyDescent="0.25"/>
    <row r="2275" x14ac:dyDescent="0.25"/>
    <row r="2276" x14ac:dyDescent="0.25"/>
    <row r="2277" x14ac:dyDescent="0.25"/>
    <row r="2278" x14ac:dyDescent="0.25"/>
    <row r="2279" x14ac:dyDescent="0.25"/>
    <row r="2280" x14ac:dyDescent="0.25"/>
    <row r="2281" x14ac:dyDescent="0.25"/>
    <row r="2282" x14ac:dyDescent="0.25"/>
    <row r="2283" x14ac:dyDescent="0.25"/>
    <row r="2284" x14ac:dyDescent="0.25"/>
    <row r="2285" x14ac:dyDescent="0.25"/>
    <row r="2286" x14ac:dyDescent="0.25"/>
    <row r="2287" x14ac:dyDescent="0.25"/>
    <row r="2288" x14ac:dyDescent="0.25"/>
    <row r="2289" x14ac:dyDescent="0.25"/>
    <row r="2290" x14ac:dyDescent="0.25"/>
    <row r="2291" x14ac:dyDescent="0.25"/>
    <row r="2292" x14ac:dyDescent="0.25"/>
    <row r="2293" x14ac:dyDescent="0.25"/>
    <row r="2294" x14ac:dyDescent="0.25"/>
    <row r="2295" x14ac:dyDescent="0.25"/>
    <row r="2296" x14ac:dyDescent="0.25"/>
    <row r="2297" x14ac:dyDescent="0.25"/>
    <row r="2298" x14ac:dyDescent="0.25"/>
    <row r="2299" x14ac:dyDescent="0.25"/>
    <row r="2300" x14ac:dyDescent="0.25"/>
    <row r="2301" x14ac:dyDescent="0.25"/>
    <row r="2302" x14ac:dyDescent="0.25"/>
    <row r="2303" x14ac:dyDescent="0.25"/>
    <row r="2304" x14ac:dyDescent="0.25"/>
    <row r="2305" x14ac:dyDescent="0.25"/>
    <row r="2306" x14ac:dyDescent="0.25"/>
    <row r="2307" x14ac:dyDescent="0.25"/>
    <row r="2308" x14ac:dyDescent="0.25"/>
    <row r="2309" x14ac:dyDescent="0.25"/>
    <row r="2310" x14ac:dyDescent="0.25"/>
    <row r="2311" x14ac:dyDescent="0.25"/>
    <row r="2312" x14ac:dyDescent="0.25"/>
    <row r="2313" x14ac:dyDescent="0.25"/>
    <row r="2314" x14ac:dyDescent="0.25"/>
    <row r="2315" x14ac:dyDescent="0.25"/>
    <row r="2316" x14ac:dyDescent="0.25"/>
    <row r="2317" x14ac:dyDescent="0.25"/>
    <row r="2318" x14ac:dyDescent="0.25"/>
    <row r="2319" x14ac:dyDescent="0.25"/>
    <row r="2320" x14ac:dyDescent="0.25"/>
    <row r="2321" x14ac:dyDescent="0.25"/>
    <row r="2322" x14ac:dyDescent="0.25"/>
    <row r="2323" x14ac:dyDescent="0.25"/>
    <row r="2324" x14ac:dyDescent="0.25"/>
    <row r="2325" x14ac:dyDescent="0.25"/>
    <row r="2326" x14ac:dyDescent="0.25"/>
    <row r="2327" x14ac:dyDescent="0.25"/>
    <row r="2328" x14ac:dyDescent="0.25"/>
    <row r="2329" x14ac:dyDescent="0.25"/>
    <row r="2330" x14ac:dyDescent="0.25"/>
    <row r="2331" x14ac:dyDescent="0.25"/>
    <row r="2332" x14ac:dyDescent="0.25"/>
    <row r="2333" x14ac:dyDescent="0.25"/>
    <row r="2334" x14ac:dyDescent="0.25"/>
    <row r="2335" x14ac:dyDescent="0.25"/>
    <row r="2336" x14ac:dyDescent="0.25"/>
    <row r="2337" x14ac:dyDescent="0.25"/>
    <row r="2338" x14ac:dyDescent="0.25"/>
    <row r="2339" x14ac:dyDescent="0.25"/>
    <row r="2340" x14ac:dyDescent="0.25"/>
    <row r="2341" x14ac:dyDescent="0.25"/>
    <row r="2342" x14ac:dyDescent="0.25"/>
    <row r="2343" x14ac:dyDescent="0.25"/>
    <row r="2344" x14ac:dyDescent="0.25"/>
    <row r="2345" x14ac:dyDescent="0.25"/>
    <row r="2346" x14ac:dyDescent="0.25"/>
    <row r="2347" x14ac:dyDescent="0.25"/>
    <row r="2348" x14ac:dyDescent="0.25"/>
    <row r="2349" x14ac:dyDescent="0.25"/>
    <row r="2350" x14ac:dyDescent="0.25"/>
    <row r="2351" x14ac:dyDescent="0.25"/>
    <row r="2352" x14ac:dyDescent="0.25"/>
    <row r="2353" x14ac:dyDescent="0.25"/>
    <row r="2354" x14ac:dyDescent="0.25"/>
    <row r="2355" x14ac:dyDescent="0.25"/>
    <row r="2356" x14ac:dyDescent="0.25"/>
    <row r="2357" x14ac:dyDescent="0.25"/>
    <row r="2358" x14ac:dyDescent="0.25"/>
    <row r="2359" x14ac:dyDescent="0.25"/>
    <row r="2360" x14ac:dyDescent="0.25"/>
    <row r="2361" x14ac:dyDescent="0.25"/>
    <row r="2362" x14ac:dyDescent="0.25"/>
    <row r="2363" x14ac:dyDescent="0.25"/>
    <row r="2364" x14ac:dyDescent="0.25"/>
    <row r="2365" x14ac:dyDescent="0.25"/>
    <row r="2366" x14ac:dyDescent="0.25"/>
    <row r="2367" x14ac:dyDescent="0.25"/>
    <row r="2368" x14ac:dyDescent="0.25"/>
    <row r="2369" x14ac:dyDescent="0.25"/>
    <row r="2370" x14ac:dyDescent="0.25"/>
    <row r="2371" x14ac:dyDescent="0.25"/>
    <row r="2372" x14ac:dyDescent="0.25"/>
    <row r="2373" x14ac:dyDescent="0.25"/>
    <row r="2374" x14ac:dyDescent="0.25"/>
    <row r="2375" x14ac:dyDescent="0.25"/>
    <row r="2376" x14ac:dyDescent="0.25"/>
    <row r="2377" x14ac:dyDescent="0.25"/>
    <row r="2378" x14ac:dyDescent="0.25"/>
    <row r="2379" x14ac:dyDescent="0.25"/>
    <row r="2380" x14ac:dyDescent="0.25"/>
    <row r="2381" x14ac:dyDescent="0.25"/>
    <row r="2382" x14ac:dyDescent="0.25"/>
    <row r="2383" x14ac:dyDescent="0.25"/>
    <row r="2384" x14ac:dyDescent="0.25"/>
    <row r="2385" x14ac:dyDescent="0.25"/>
    <row r="2386" x14ac:dyDescent="0.25"/>
    <row r="2387" x14ac:dyDescent="0.25"/>
    <row r="2388" x14ac:dyDescent="0.25"/>
    <row r="2389" x14ac:dyDescent="0.25"/>
    <row r="2390" x14ac:dyDescent="0.25"/>
    <row r="2391" x14ac:dyDescent="0.25"/>
    <row r="2392" x14ac:dyDescent="0.25"/>
    <row r="2393" x14ac:dyDescent="0.25"/>
    <row r="2394" x14ac:dyDescent="0.25"/>
    <row r="2395" x14ac:dyDescent="0.25"/>
    <row r="2396" x14ac:dyDescent="0.25"/>
    <row r="2397" x14ac:dyDescent="0.25"/>
    <row r="2398" x14ac:dyDescent="0.25"/>
    <row r="2399" x14ac:dyDescent="0.25"/>
    <row r="2400" x14ac:dyDescent="0.25"/>
    <row r="2401" x14ac:dyDescent="0.25"/>
    <row r="2402" x14ac:dyDescent="0.25"/>
    <row r="2403" x14ac:dyDescent="0.25"/>
    <row r="2404" x14ac:dyDescent="0.25"/>
    <row r="2405" x14ac:dyDescent="0.25"/>
    <row r="2406" x14ac:dyDescent="0.25"/>
    <row r="2407" x14ac:dyDescent="0.25"/>
  </sheetData>
  <conditionalFormatting sqref="A1:A1048576">
    <cfRule type="duplicateValues" dxfId="2" priority="1"/>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F0C26-06C6-4F67-8EF5-0E9741903B3C}">
  <sheetPr codeName="Sheet8">
    <tabColor theme="6" tint="0.59999389629810485"/>
  </sheetPr>
  <dimension ref="A1:P2115"/>
  <sheetViews>
    <sheetView zoomScale="80" zoomScaleNormal="80" workbookViewId="0">
      <selection activeCell="E33" sqref="E33"/>
    </sheetView>
  </sheetViews>
  <sheetFormatPr defaultRowHeight="12" x14ac:dyDescent="0.25"/>
  <cols>
    <col min="1" max="1" width="18.81640625" customWidth="1"/>
    <col min="3" max="3" width="35" bestFit="1" customWidth="1"/>
    <col min="4" max="4" width="18.54296875" customWidth="1"/>
    <col min="5" max="14" width="24.26953125" customWidth="1"/>
    <col min="15" max="16" width="14.81640625" customWidth="1"/>
  </cols>
  <sheetData>
    <row r="1" spans="1:16" ht="20" thickBot="1" x14ac:dyDescent="0.5">
      <c r="A1" s="61" t="s">
        <v>2646</v>
      </c>
    </row>
    <row r="2" spans="1:16" ht="102" thickTop="1" x14ac:dyDescent="0.35">
      <c r="A2" s="72" t="s">
        <v>7</v>
      </c>
      <c r="B2" s="72" t="s">
        <v>65</v>
      </c>
      <c r="C2" s="72" t="s">
        <v>66</v>
      </c>
      <c r="D2" s="72" t="s">
        <v>15</v>
      </c>
      <c r="E2" s="72" t="s">
        <v>2626</v>
      </c>
      <c r="F2" s="72" t="s">
        <v>2628</v>
      </c>
      <c r="G2" s="72" t="s">
        <v>2629</v>
      </c>
      <c r="H2" s="72" t="s">
        <v>2630</v>
      </c>
      <c r="I2" s="72" t="s">
        <v>2632</v>
      </c>
      <c r="J2" s="72" t="s">
        <v>2633</v>
      </c>
      <c r="K2" s="72" t="s">
        <v>2634</v>
      </c>
      <c r="L2" s="72" t="s">
        <v>2636</v>
      </c>
      <c r="M2" s="72" t="s">
        <v>2638</v>
      </c>
      <c r="N2" s="72" t="s">
        <v>2998</v>
      </c>
      <c r="O2" s="72" t="s">
        <v>2647</v>
      </c>
      <c r="P2" s="72" t="s">
        <v>3001</v>
      </c>
    </row>
    <row r="3" spans="1:16" ht="76.5" customHeight="1" x14ac:dyDescent="0.25">
      <c r="A3" s="62" t="s">
        <v>67</v>
      </c>
      <c r="B3" s="62" t="s">
        <v>68</v>
      </c>
      <c r="C3" s="62" t="s">
        <v>69</v>
      </c>
      <c r="D3" s="62" t="s">
        <v>70</v>
      </c>
      <c r="E3" s="62" t="s">
        <v>2627</v>
      </c>
      <c r="F3" s="62" t="s">
        <v>3014</v>
      </c>
      <c r="G3" s="62" t="s">
        <v>3013</v>
      </c>
      <c r="H3" s="62" t="s">
        <v>2631</v>
      </c>
      <c r="I3" s="62" t="s">
        <v>2697</v>
      </c>
      <c r="J3" s="62" t="s">
        <v>2696</v>
      </c>
      <c r="K3" s="62" t="s">
        <v>2635</v>
      </c>
      <c r="L3" s="62" t="s">
        <v>2637</v>
      </c>
      <c r="M3" s="62" t="s">
        <v>2639</v>
      </c>
      <c r="N3" s="62" t="s">
        <v>3000</v>
      </c>
      <c r="O3" s="62" t="s">
        <v>2648</v>
      </c>
      <c r="P3" s="62" t="s">
        <v>3002</v>
      </c>
    </row>
    <row r="4" spans="1:16" x14ac:dyDescent="0.25">
      <c r="A4" s="132">
        <v>14309602</v>
      </c>
      <c r="B4" s="135" t="s">
        <v>72</v>
      </c>
      <c r="C4" s="135" t="s">
        <v>73</v>
      </c>
      <c r="D4" s="10">
        <v>1</v>
      </c>
      <c r="E4" s="10"/>
      <c r="F4" s="10"/>
      <c r="G4" s="10"/>
      <c r="H4" s="10"/>
      <c r="I4" s="10"/>
      <c r="J4" s="10"/>
      <c r="K4" s="10"/>
      <c r="L4" s="10"/>
      <c r="M4" s="10"/>
      <c r="N4" s="10"/>
      <c r="O4" s="110">
        <f>E4+F4+G4+H4+I4+J4+K4+L4+M4+N4</f>
        <v>0</v>
      </c>
      <c r="P4" s="110">
        <f>O4-N4</f>
        <v>0</v>
      </c>
    </row>
    <row r="5" spans="1:16" x14ac:dyDescent="0.25">
      <c r="A5" s="132">
        <v>14771918</v>
      </c>
      <c r="B5" s="135" t="s">
        <v>74</v>
      </c>
      <c r="C5" s="135" t="s">
        <v>75</v>
      </c>
      <c r="D5" s="10">
        <v>4</v>
      </c>
      <c r="E5" s="10"/>
      <c r="F5" s="10"/>
      <c r="G5" s="10"/>
      <c r="H5" s="10"/>
      <c r="I5" s="10"/>
      <c r="J5" s="10"/>
      <c r="K5" s="10"/>
      <c r="L5" s="10"/>
      <c r="M5" s="10"/>
      <c r="N5" s="10"/>
      <c r="O5" s="110">
        <f t="shared" ref="O5:O861" si="0">E5+F5+G5+H5+I5+J5+K5+L5+M5+N5</f>
        <v>0</v>
      </c>
      <c r="P5" s="110">
        <f t="shared" ref="P5:P861" si="1">O5-N5</f>
        <v>0</v>
      </c>
    </row>
    <row r="6" spans="1:16" x14ac:dyDescent="0.25">
      <c r="A6" s="132">
        <v>14895706</v>
      </c>
      <c r="B6" s="135" t="s">
        <v>72</v>
      </c>
      <c r="C6" s="135" t="s">
        <v>73</v>
      </c>
      <c r="D6" s="10">
        <v>1</v>
      </c>
      <c r="E6" s="10"/>
      <c r="F6" s="10"/>
      <c r="G6" s="10"/>
      <c r="H6" s="10"/>
      <c r="I6" s="10"/>
      <c r="J6" s="10"/>
      <c r="K6" s="10"/>
      <c r="L6" s="10"/>
      <c r="M6" s="10"/>
      <c r="N6" s="10"/>
      <c r="O6" s="110">
        <f t="shared" si="0"/>
        <v>0</v>
      </c>
      <c r="P6" s="110">
        <f t="shared" si="1"/>
        <v>0</v>
      </c>
    </row>
    <row r="7" spans="1:16" x14ac:dyDescent="0.25">
      <c r="A7" s="132">
        <v>14991349</v>
      </c>
      <c r="B7" s="135" t="s">
        <v>76</v>
      </c>
      <c r="C7" s="135" t="s">
        <v>77</v>
      </c>
      <c r="D7" s="10">
        <v>28</v>
      </c>
      <c r="E7" s="10"/>
      <c r="F7" s="10"/>
      <c r="G7" s="10"/>
      <c r="H7" s="10"/>
      <c r="I7" s="10"/>
      <c r="J7" s="10"/>
      <c r="K7" s="10"/>
      <c r="L7" s="10"/>
      <c r="M7" s="10"/>
      <c r="N7" s="10"/>
      <c r="O7" s="110">
        <f>E7+F7+G7+H7+I7+J7+K7+L7+M7+N7</f>
        <v>0</v>
      </c>
      <c r="P7" s="110">
        <f>O7-N7</f>
        <v>0</v>
      </c>
    </row>
    <row r="8" spans="1:16" x14ac:dyDescent="0.25">
      <c r="A8" s="132">
        <v>15050203</v>
      </c>
      <c r="B8" s="135" t="s">
        <v>76</v>
      </c>
      <c r="C8" s="135" t="s">
        <v>77</v>
      </c>
      <c r="D8" s="10">
        <v>28</v>
      </c>
      <c r="E8" s="10"/>
      <c r="F8" s="10"/>
      <c r="G8" s="10"/>
      <c r="H8" s="10"/>
      <c r="I8" s="10"/>
      <c r="J8" s="10"/>
      <c r="K8" s="10"/>
      <c r="L8" s="10"/>
      <c r="M8" s="10"/>
      <c r="N8" s="10"/>
      <c r="O8" s="110">
        <f t="shared" si="0"/>
        <v>0</v>
      </c>
      <c r="P8" s="110">
        <f t="shared" si="1"/>
        <v>0</v>
      </c>
    </row>
    <row r="9" spans="1:16" x14ac:dyDescent="0.25">
      <c r="A9" s="132">
        <v>15060888</v>
      </c>
      <c r="B9" s="135" t="s">
        <v>72</v>
      </c>
      <c r="C9" s="135" t="s">
        <v>73</v>
      </c>
      <c r="D9" s="10">
        <v>1</v>
      </c>
      <c r="E9" s="10"/>
      <c r="F9" s="10"/>
      <c r="G9" s="10"/>
      <c r="H9" s="10"/>
      <c r="I9" s="10"/>
      <c r="J9" s="10"/>
      <c r="K9" s="10"/>
      <c r="L9" s="10"/>
      <c r="M9" s="10"/>
      <c r="N9" s="10"/>
      <c r="O9" s="110">
        <f t="shared" si="0"/>
        <v>0</v>
      </c>
      <c r="P9" s="110">
        <f t="shared" si="1"/>
        <v>0</v>
      </c>
    </row>
    <row r="10" spans="1:16" x14ac:dyDescent="0.25">
      <c r="A10" s="132">
        <v>15113981</v>
      </c>
      <c r="B10" s="135" t="s">
        <v>72</v>
      </c>
      <c r="C10" s="135" t="s">
        <v>73</v>
      </c>
      <c r="D10" s="10">
        <v>1</v>
      </c>
      <c r="E10" s="10"/>
      <c r="F10" s="10"/>
      <c r="G10" s="10"/>
      <c r="H10" s="10"/>
      <c r="I10" s="10"/>
      <c r="J10" s="10"/>
      <c r="K10" s="10"/>
      <c r="L10" s="10"/>
      <c r="M10" s="10"/>
      <c r="N10" s="10"/>
      <c r="O10" s="110">
        <f t="shared" si="0"/>
        <v>0</v>
      </c>
      <c r="P10" s="110">
        <f t="shared" si="1"/>
        <v>0</v>
      </c>
    </row>
    <row r="11" spans="1:16" x14ac:dyDescent="0.25">
      <c r="A11" s="132">
        <v>15179427</v>
      </c>
      <c r="B11" s="135" t="s">
        <v>76</v>
      </c>
      <c r="C11" s="135" t="s">
        <v>77</v>
      </c>
      <c r="D11" s="10">
        <v>7</v>
      </c>
      <c r="E11" s="10"/>
      <c r="F11" s="10"/>
      <c r="G11" s="10"/>
      <c r="H11" s="10"/>
      <c r="I11" s="10"/>
      <c r="J11" s="10"/>
      <c r="K11" s="10"/>
      <c r="L11" s="10"/>
      <c r="M11" s="10"/>
      <c r="N11" s="10"/>
      <c r="O11" s="110">
        <f t="shared" si="0"/>
        <v>0</v>
      </c>
      <c r="P11" s="110">
        <f t="shared" si="1"/>
        <v>0</v>
      </c>
    </row>
    <row r="12" spans="1:16" x14ac:dyDescent="0.25">
      <c r="A12" s="132">
        <v>15189953</v>
      </c>
      <c r="B12" s="135" t="s">
        <v>78</v>
      </c>
      <c r="C12" s="135" t="s">
        <v>79</v>
      </c>
      <c r="D12" s="10">
        <v>1</v>
      </c>
      <c r="E12" s="10"/>
      <c r="F12" s="10"/>
      <c r="G12" s="10"/>
      <c r="H12" s="10"/>
      <c r="I12" s="10"/>
      <c r="J12" s="10"/>
      <c r="K12" s="10"/>
      <c r="L12" s="10"/>
      <c r="M12" s="10"/>
      <c r="N12" s="10"/>
      <c r="O12" s="110">
        <f t="shared" si="0"/>
        <v>0</v>
      </c>
      <c r="P12" s="110">
        <f t="shared" si="1"/>
        <v>0</v>
      </c>
    </row>
    <row r="13" spans="1:16" x14ac:dyDescent="0.25">
      <c r="A13" s="132">
        <v>15208826</v>
      </c>
      <c r="B13" s="135" t="s">
        <v>74</v>
      </c>
      <c r="C13" s="135" t="s">
        <v>75</v>
      </c>
      <c r="D13" s="10">
        <v>4</v>
      </c>
      <c r="E13" s="10"/>
      <c r="F13" s="10"/>
      <c r="G13" s="10"/>
      <c r="H13" s="10"/>
      <c r="I13" s="10"/>
      <c r="J13" s="10"/>
      <c r="K13" s="10"/>
      <c r="L13" s="10"/>
      <c r="M13" s="10"/>
      <c r="N13" s="10"/>
      <c r="O13" s="110">
        <f t="shared" si="0"/>
        <v>0</v>
      </c>
      <c r="P13" s="110">
        <f t="shared" si="1"/>
        <v>0</v>
      </c>
    </row>
    <row r="14" spans="1:16" x14ac:dyDescent="0.25">
      <c r="A14" s="132">
        <v>15208850</v>
      </c>
      <c r="B14" s="135" t="s">
        <v>74</v>
      </c>
      <c r="C14" s="135" t="s">
        <v>75</v>
      </c>
      <c r="D14" s="10">
        <v>4</v>
      </c>
      <c r="E14" s="10"/>
      <c r="F14" s="10"/>
      <c r="G14" s="10"/>
      <c r="H14" s="10"/>
      <c r="I14" s="10"/>
      <c r="J14" s="10"/>
      <c r="K14" s="10"/>
      <c r="L14" s="10"/>
      <c r="M14" s="10"/>
      <c r="N14" s="10"/>
      <c r="O14" s="110">
        <f t="shared" si="0"/>
        <v>0</v>
      </c>
      <c r="P14" s="110">
        <f t="shared" si="1"/>
        <v>0</v>
      </c>
    </row>
    <row r="15" spans="1:16" x14ac:dyDescent="0.25">
      <c r="A15" s="132">
        <v>15428710</v>
      </c>
      <c r="B15" s="135" t="s">
        <v>80</v>
      </c>
      <c r="C15" s="135" t="s">
        <v>81</v>
      </c>
      <c r="D15" s="10">
        <v>1</v>
      </c>
      <c r="E15" s="10"/>
      <c r="F15" s="10"/>
      <c r="G15" s="10"/>
      <c r="H15" s="10"/>
      <c r="I15" s="10"/>
      <c r="J15" s="10"/>
      <c r="K15" s="10"/>
      <c r="L15" s="10"/>
      <c r="M15" s="10"/>
      <c r="N15" s="10"/>
      <c r="O15" s="110">
        <f t="shared" si="0"/>
        <v>0</v>
      </c>
      <c r="P15" s="110">
        <f t="shared" si="1"/>
        <v>0</v>
      </c>
    </row>
    <row r="16" spans="1:16" x14ac:dyDescent="0.25">
      <c r="A16" s="132">
        <v>15448037</v>
      </c>
      <c r="B16" s="135" t="s">
        <v>74</v>
      </c>
      <c r="C16" s="135" t="s">
        <v>75</v>
      </c>
      <c r="D16" s="10">
        <v>4</v>
      </c>
      <c r="E16" s="10"/>
      <c r="F16" s="10"/>
      <c r="G16" s="10"/>
      <c r="H16" s="10"/>
      <c r="I16" s="10"/>
      <c r="J16" s="10"/>
      <c r="K16" s="10"/>
      <c r="L16" s="10"/>
      <c r="M16" s="10"/>
      <c r="N16" s="10"/>
      <c r="O16" s="110">
        <f t="shared" si="0"/>
        <v>0</v>
      </c>
      <c r="P16" s="110">
        <f t="shared" si="1"/>
        <v>0</v>
      </c>
    </row>
    <row r="17" spans="1:16" x14ac:dyDescent="0.25">
      <c r="A17" s="132">
        <v>15459373</v>
      </c>
      <c r="B17" s="135" t="s">
        <v>82</v>
      </c>
      <c r="C17" s="135" t="s">
        <v>83</v>
      </c>
      <c r="D17" s="10">
        <v>1</v>
      </c>
      <c r="E17" s="10"/>
      <c r="F17" s="10"/>
      <c r="G17" s="10"/>
      <c r="H17" s="10"/>
      <c r="I17" s="10"/>
      <c r="J17" s="10"/>
      <c r="K17" s="10"/>
      <c r="L17" s="10"/>
      <c r="M17" s="10"/>
      <c r="N17" s="10"/>
      <c r="O17" s="110">
        <f t="shared" si="0"/>
        <v>0</v>
      </c>
      <c r="P17" s="110">
        <f t="shared" si="1"/>
        <v>0</v>
      </c>
    </row>
    <row r="18" spans="1:16" x14ac:dyDescent="0.25">
      <c r="A18" s="132">
        <v>15459381</v>
      </c>
      <c r="B18" s="135" t="s">
        <v>82</v>
      </c>
      <c r="C18" s="135" t="s">
        <v>83</v>
      </c>
      <c r="D18" s="10">
        <v>1</v>
      </c>
      <c r="E18" s="10"/>
      <c r="F18" s="10"/>
      <c r="G18" s="10"/>
      <c r="H18" s="10"/>
      <c r="I18" s="10"/>
      <c r="J18" s="10"/>
      <c r="K18" s="10"/>
      <c r="L18" s="10"/>
      <c r="M18" s="10"/>
      <c r="N18" s="10"/>
      <c r="O18" s="110">
        <f t="shared" ref="O18:O81" si="2">E18+F18+G18+H18+I18+J18+K18+L18+M18+N18</f>
        <v>0</v>
      </c>
      <c r="P18" s="110">
        <f t="shared" ref="P18:P81" si="3">O18-N18</f>
        <v>0</v>
      </c>
    </row>
    <row r="19" spans="1:16" x14ac:dyDescent="0.25">
      <c r="A19" s="132">
        <v>15459403</v>
      </c>
      <c r="B19" s="135" t="s">
        <v>82</v>
      </c>
      <c r="C19" s="135" t="s">
        <v>83</v>
      </c>
      <c r="D19" s="10">
        <v>1</v>
      </c>
      <c r="E19" s="10"/>
      <c r="F19" s="10"/>
      <c r="G19" s="10"/>
      <c r="H19" s="10"/>
      <c r="I19" s="10"/>
      <c r="J19" s="10"/>
      <c r="K19" s="10"/>
      <c r="L19" s="10"/>
      <c r="M19" s="10"/>
      <c r="N19" s="10"/>
      <c r="O19" s="110">
        <f t="shared" si="2"/>
        <v>0</v>
      </c>
      <c r="P19" s="110">
        <f t="shared" si="3"/>
        <v>0</v>
      </c>
    </row>
    <row r="20" spans="1:16" x14ac:dyDescent="0.25">
      <c r="A20" s="132">
        <v>15497933</v>
      </c>
      <c r="B20" s="135" t="s">
        <v>74</v>
      </c>
      <c r="C20" s="135" t="s">
        <v>75</v>
      </c>
      <c r="D20" s="10">
        <v>4</v>
      </c>
      <c r="E20" s="10"/>
      <c r="F20" s="10"/>
      <c r="G20" s="10"/>
      <c r="H20" s="10"/>
      <c r="I20" s="10"/>
      <c r="J20" s="10"/>
      <c r="K20" s="10"/>
      <c r="L20" s="10"/>
      <c r="M20" s="10"/>
      <c r="N20" s="10"/>
      <c r="O20" s="110">
        <f t="shared" si="2"/>
        <v>0</v>
      </c>
      <c r="P20" s="110">
        <f t="shared" si="3"/>
        <v>0</v>
      </c>
    </row>
    <row r="21" spans="1:16" x14ac:dyDescent="0.25">
      <c r="A21" s="132">
        <v>15557707</v>
      </c>
      <c r="B21" s="135" t="s">
        <v>80</v>
      </c>
      <c r="C21" s="135" t="s">
        <v>81</v>
      </c>
      <c r="D21" s="10">
        <v>1</v>
      </c>
      <c r="E21" s="10"/>
      <c r="F21" s="10"/>
      <c r="G21" s="10"/>
      <c r="H21" s="10"/>
      <c r="I21" s="10"/>
      <c r="J21" s="10"/>
      <c r="K21" s="10"/>
      <c r="L21" s="10"/>
      <c r="M21" s="10"/>
      <c r="N21" s="10"/>
      <c r="O21" s="110">
        <f t="shared" si="2"/>
        <v>0</v>
      </c>
      <c r="P21" s="110">
        <f t="shared" si="3"/>
        <v>0</v>
      </c>
    </row>
    <row r="22" spans="1:16" x14ac:dyDescent="0.25">
      <c r="A22" s="132">
        <v>15570479</v>
      </c>
      <c r="B22" s="135" t="s">
        <v>84</v>
      </c>
      <c r="C22" s="135" t="s">
        <v>85</v>
      </c>
      <c r="D22" s="10">
        <v>2</v>
      </c>
      <c r="E22" s="10"/>
      <c r="F22" s="10"/>
      <c r="G22" s="10"/>
      <c r="H22" s="10"/>
      <c r="I22" s="10"/>
      <c r="J22" s="10"/>
      <c r="K22" s="10"/>
      <c r="L22" s="10"/>
      <c r="M22" s="10"/>
      <c r="N22" s="10"/>
      <c r="O22" s="110">
        <f t="shared" si="2"/>
        <v>0</v>
      </c>
      <c r="P22" s="110">
        <f t="shared" si="3"/>
        <v>0</v>
      </c>
    </row>
    <row r="23" spans="1:16" x14ac:dyDescent="0.25">
      <c r="A23" s="132">
        <v>15619109</v>
      </c>
      <c r="B23" s="135" t="s">
        <v>72</v>
      </c>
      <c r="C23" s="135" t="s">
        <v>73</v>
      </c>
      <c r="D23" s="10">
        <v>1</v>
      </c>
      <c r="E23" s="10"/>
      <c r="F23" s="10"/>
      <c r="G23" s="10"/>
      <c r="H23" s="10"/>
      <c r="I23" s="10"/>
      <c r="J23" s="10"/>
      <c r="K23" s="10"/>
      <c r="L23" s="10"/>
      <c r="M23" s="10"/>
      <c r="N23" s="10"/>
      <c r="O23" s="110">
        <f t="shared" si="2"/>
        <v>0</v>
      </c>
      <c r="P23" s="110">
        <f t="shared" si="3"/>
        <v>0</v>
      </c>
    </row>
    <row r="24" spans="1:16" x14ac:dyDescent="0.25">
      <c r="A24" s="132">
        <v>15685276</v>
      </c>
      <c r="B24" s="135" t="s">
        <v>84</v>
      </c>
      <c r="C24" s="135" t="s">
        <v>85</v>
      </c>
      <c r="D24" s="10">
        <v>2</v>
      </c>
      <c r="E24" s="10"/>
      <c r="F24" s="10"/>
      <c r="G24" s="10"/>
      <c r="H24" s="10"/>
      <c r="I24" s="10"/>
      <c r="J24" s="10"/>
      <c r="K24" s="10"/>
      <c r="L24" s="10"/>
      <c r="M24" s="10"/>
      <c r="N24" s="10"/>
      <c r="O24" s="110">
        <f t="shared" si="2"/>
        <v>0</v>
      </c>
      <c r="P24" s="110">
        <f t="shared" si="3"/>
        <v>0</v>
      </c>
    </row>
    <row r="25" spans="1:16" x14ac:dyDescent="0.25">
      <c r="A25" s="132">
        <v>15689824</v>
      </c>
      <c r="B25" s="135" t="s">
        <v>84</v>
      </c>
      <c r="C25" s="135" t="s">
        <v>85</v>
      </c>
      <c r="D25" s="10">
        <v>2</v>
      </c>
      <c r="E25" s="10"/>
      <c r="F25" s="10"/>
      <c r="G25" s="10"/>
      <c r="H25" s="10"/>
      <c r="I25" s="10"/>
      <c r="J25" s="10"/>
      <c r="K25" s="10"/>
      <c r="L25" s="10"/>
      <c r="M25" s="10"/>
      <c r="N25" s="10"/>
      <c r="O25" s="110">
        <f t="shared" si="2"/>
        <v>0</v>
      </c>
      <c r="P25" s="110">
        <f t="shared" si="3"/>
        <v>0</v>
      </c>
    </row>
    <row r="26" spans="1:16" x14ac:dyDescent="0.25">
      <c r="A26" s="132">
        <v>15703428</v>
      </c>
      <c r="B26" s="135" t="s">
        <v>84</v>
      </c>
      <c r="C26" s="135" t="s">
        <v>85</v>
      </c>
      <c r="D26" s="10">
        <v>2</v>
      </c>
      <c r="E26" s="10"/>
      <c r="F26" s="10"/>
      <c r="G26" s="10"/>
      <c r="H26" s="10"/>
      <c r="I26" s="10"/>
      <c r="J26" s="10"/>
      <c r="K26" s="10"/>
      <c r="L26" s="10"/>
      <c r="M26" s="10"/>
      <c r="N26" s="10"/>
      <c r="O26" s="110">
        <f t="shared" si="2"/>
        <v>0</v>
      </c>
      <c r="P26" s="110">
        <f t="shared" si="3"/>
        <v>0</v>
      </c>
    </row>
    <row r="27" spans="1:16" x14ac:dyDescent="0.25">
      <c r="A27" s="132">
        <v>15748049</v>
      </c>
      <c r="B27" s="135" t="s">
        <v>88</v>
      </c>
      <c r="C27" s="135" t="s">
        <v>89</v>
      </c>
      <c r="D27" s="10">
        <v>1</v>
      </c>
      <c r="E27" s="10"/>
      <c r="F27" s="10"/>
      <c r="G27" s="10"/>
      <c r="H27" s="10"/>
      <c r="I27" s="10"/>
      <c r="J27" s="10"/>
      <c r="K27" s="10"/>
      <c r="L27" s="10"/>
      <c r="M27" s="10"/>
      <c r="N27" s="10"/>
      <c r="O27" s="110">
        <f t="shared" si="2"/>
        <v>0</v>
      </c>
      <c r="P27" s="110">
        <f t="shared" si="3"/>
        <v>0</v>
      </c>
    </row>
    <row r="28" spans="1:16" x14ac:dyDescent="0.25">
      <c r="A28" s="132">
        <v>15762114</v>
      </c>
      <c r="B28" s="135" t="s">
        <v>74</v>
      </c>
      <c r="C28" s="135" t="s">
        <v>75</v>
      </c>
      <c r="D28" s="10">
        <v>4</v>
      </c>
      <c r="E28" s="10"/>
      <c r="F28" s="10"/>
      <c r="G28" s="10"/>
      <c r="H28" s="10"/>
      <c r="I28" s="10"/>
      <c r="J28" s="10"/>
      <c r="K28" s="10"/>
      <c r="L28" s="10"/>
      <c r="M28" s="10"/>
      <c r="N28" s="10"/>
      <c r="O28" s="110">
        <f t="shared" si="2"/>
        <v>0</v>
      </c>
      <c r="P28" s="110">
        <f t="shared" si="3"/>
        <v>0</v>
      </c>
    </row>
    <row r="29" spans="1:16" x14ac:dyDescent="0.25">
      <c r="A29" s="132">
        <v>15804100</v>
      </c>
      <c r="B29" s="135" t="s">
        <v>78</v>
      </c>
      <c r="C29" s="135" t="s">
        <v>79</v>
      </c>
      <c r="D29" s="10">
        <v>4</v>
      </c>
      <c r="E29" s="10"/>
      <c r="F29" s="10"/>
      <c r="G29" s="10"/>
      <c r="H29" s="10"/>
      <c r="I29" s="10"/>
      <c r="J29" s="10"/>
      <c r="K29" s="10"/>
      <c r="L29" s="10"/>
      <c r="M29" s="10"/>
      <c r="N29" s="10"/>
      <c r="O29" s="110">
        <f t="shared" si="2"/>
        <v>0</v>
      </c>
      <c r="P29" s="110">
        <f t="shared" si="3"/>
        <v>0</v>
      </c>
    </row>
    <row r="30" spans="1:16" x14ac:dyDescent="0.25">
      <c r="A30" s="132">
        <v>15811832</v>
      </c>
      <c r="B30" s="135" t="s">
        <v>76</v>
      </c>
      <c r="C30" s="135" t="s">
        <v>77</v>
      </c>
      <c r="D30" s="10">
        <v>7</v>
      </c>
      <c r="E30" s="10"/>
      <c r="F30" s="10"/>
      <c r="G30" s="10"/>
      <c r="H30" s="10"/>
      <c r="I30" s="10"/>
      <c r="J30" s="10"/>
      <c r="K30" s="10"/>
      <c r="L30" s="10"/>
      <c r="M30" s="10"/>
      <c r="N30" s="10"/>
      <c r="O30" s="110">
        <f t="shared" si="2"/>
        <v>0</v>
      </c>
      <c r="P30" s="110">
        <f t="shared" si="3"/>
        <v>0</v>
      </c>
    </row>
    <row r="31" spans="1:16" x14ac:dyDescent="0.25">
      <c r="A31" s="132">
        <v>15813460</v>
      </c>
      <c r="B31" s="135" t="s">
        <v>80</v>
      </c>
      <c r="C31" s="135" t="s">
        <v>81</v>
      </c>
      <c r="D31" s="10">
        <v>1</v>
      </c>
      <c r="E31" s="10"/>
      <c r="F31" s="10"/>
      <c r="G31" s="10"/>
      <c r="H31" s="10"/>
      <c r="I31" s="10"/>
      <c r="J31" s="10"/>
      <c r="K31" s="10"/>
      <c r="L31" s="10"/>
      <c r="M31" s="10"/>
      <c r="N31" s="10"/>
      <c r="O31" s="110">
        <f t="shared" si="2"/>
        <v>0</v>
      </c>
      <c r="P31" s="110">
        <f t="shared" si="3"/>
        <v>0</v>
      </c>
    </row>
    <row r="32" spans="1:16" x14ac:dyDescent="0.25">
      <c r="A32" s="132">
        <v>15862518</v>
      </c>
      <c r="B32" s="135" t="s">
        <v>72</v>
      </c>
      <c r="C32" s="135" t="s">
        <v>73</v>
      </c>
      <c r="D32" s="10">
        <v>3</v>
      </c>
      <c r="E32" s="10"/>
      <c r="F32" s="10"/>
      <c r="G32" s="10"/>
      <c r="H32" s="10"/>
      <c r="I32" s="10"/>
      <c r="J32" s="10"/>
      <c r="K32" s="10"/>
      <c r="L32" s="10"/>
      <c r="M32" s="10"/>
      <c r="N32" s="10"/>
      <c r="O32" s="110">
        <f t="shared" si="2"/>
        <v>0</v>
      </c>
      <c r="P32" s="110">
        <f t="shared" si="3"/>
        <v>0</v>
      </c>
    </row>
    <row r="33" spans="1:16" x14ac:dyDescent="0.25">
      <c r="A33" s="132">
        <v>15865401</v>
      </c>
      <c r="B33" s="135" t="s">
        <v>72</v>
      </c>
      <c r="C33" s="135" t="s">
        <v>73</v>
      </c>
      <c r="D33" s="10">
        <v>3</v>
      </c>
      <c r="E33" s="10"/>
      <c r="F33" s="10"/>
      <c r="G33" s="10"/>
      <c r="H33" s="10"/>
      <c r="I33" s="10"/>
      <c r="J33" s="10"/>
      <c r="K33" s="10"/>
      <c r="L33" s="10"/>
      <c r="M33" s="10"/>
      <c r="N33" s="10"/>
      <c r="O33" s="110">
        <f t="shared" si="2"/>
        <v>0</v>
      </c>
      <c r="P33" s="110">
        <f t="shared" si="3"/>
        <v>0</v>
      </c>
    </row>
    <row r="34" spans="1:16" x14ac:dyDescent="0.25">
      <c r="A34" s="132">
        <v>15865630</v>
      </c>
      <c r="B34" s="135" t="s">
        <v>72</v>
      </c>
      <c r="C34" s="135" t="s">
        <v>73</v>
      </c>
      <c r="D34" s="10">
        <v>3</v>
      </c>
      <c r="E34" s="10"/>
      <c r="F34" s="10"/>
      <c r="G34" s="10"/>
      <c r="H34" s="10"/>
      <c r="I34" s="10"/>
      <c r="J34" s="10"/>
      <c r="K34" s="10"/>
      <c r="L34" s="10"/>
      <c r="M34" s="10"/>
      <c r="N34" s="10"/>
      <c r="O34" s="110">
        <f t="shared" si="2"/>
        <v>0</v>
      </c>
      <c r="P34" s="110">
        <f t="shared" si="3"/>
        <v>0</v>
      </c>
    </row>
    <row r="35" spans="1:16" x14ac:dyDescent="0.25">
      <c r="A35" s="132">
        <v>15901165</v>
      </c>
      <c r="B35" s="135" t="s">
        <v>88</v>
      </c>
      <c r="C35" s="135" t="s">
        <v>89</v>
      </c>
      <c r="D35" s="10">
        <v>1</v>
      </c>
      <c r="E35" s="10"/>
      <c r="F35" s="10"/>
      <c r="G35" s="10"/>
      <c r="H35" s="10"/>
      <c r="I35" s="10"/>
      <c r="J35" s="10"/>
      <c r="K35" s="10"/>
      <c r="L35" s="10"/>
      <c r="M35" s="10"/>
      <c r="N35" s="10"/>
      <c r="O35" s="110">
        <f t="shared" si="2"/>
        <v>0</v>
      </c>
      <c r="P35" s="110">
        <f t="shared" si="3"/>
        <v>0</v>
      </c>
    </row>
    <row r="36" spans="1:16" x14ac:dyDescent="0.25">
      <c r="A36" s="132">
        <v>15901742</v>
      </c>
      <c r="B36" s="135" t="s">
        <v>88</v>
      </c>
      <c r="C36" s="135" t="s">
        <v>89</v>
      </c>
      <c r="D36" s="10">
        <v>1</v>
      </c>
      <c r="E36" s="10"/>
      <c r="F36" s="10"/>
      <c r="G36" s="10"/>
      <c r="H36" s="10"/>
      <c r="I36" s="10"/>
      <c r="J36" s="10"/>
      <c r="K36" s="10"/>
      <c r="L36" s="10"/>
      <c r="M36" s="10"/>
      <c r="N36" s="10"/>
      <c r="O36" s="110">
        <f t="shared" si="2"/>
        <v>0</v>
      </c>
      <c r="P36" s="110">
        <f t="shared" si="3"/>
        <v>0</v>
      </c>
    </row>
    <row r="37" spans="1:16" x14ac:dyDescent="0.25">
      <c r="A37" s="132">
        <v>15910091</v>
      </c>
      <c r="B37" s="135" t="s">
        <v>88</v>
      </c>
      <c r="C37" s="135" t="s">
        <v>89</v>
      </c>
      <c r="D37" s="10">
        <v>1</v>
      </c>
      <c r="E37" s="10"/>
      <c r="F37" s="10"/>
      <c r="G37" s="10"/>
      <c r="H37" s="10"/>
      <c r="I37" s="10"/>
      <c r="J37" s="10"/>
      <c r="K37" s="10"/>
      <c r="L37" s="10"/>
      <c r="M37" s="10"/>
      <c r="N37" s="10"/>
      <c r="O37" s="110">
        <f t="shared" si="2"/>
        <v>0</v>
      </c>
      <c r="P37" s="110">
        <f t="shared" si="3"/>
        <v>0</v>
      </c>
    </row>
    <row r="38" spans="1:16" x14ac:dyDescent="0.25">
      <c r="A38" s="132">
        <v>15910164</v>
      </c>
      <c r="B38" s="135" t="s">
        <v>88</v>
      </c>
      <c r="C38" s="135" t="s">
        <v>89</v>
      </c>
      <c r="D38" s="10">
        <v>1</v>
      </c>
      <c r="E38" s="10"/>
      <c r="F38" s="10"/>
      <c r="G38" s="10"/>
      <c r="H38" s="10"/>
      <c r="I38" s="10"/>
      <c r="J38" s="10"/>
      <c r="K38" s="10"/>
      <c r="L38" s="10"/>
      <c r="M38" s="10"/>
      <c r="N38" s="10"/>
      <c r="O38" s="110">
        <f t="shared" si="2"/>
        <v>0</v>
      </c>
      <c r="P38" s="110">
        <f t="shared" si="3"/>
        <v>0</v>
      </c>
    </row>
    <row r="39" spans="1:16" x14ac:dyDescent="0.25">
      <c r="A39" s="132">
        <v>15912450</v>
      </c>
      <c r="B39" s="135" t="s">
        <v>88</v>
      </c>
      <c r="C39" s="135" t="s">
        <v>89</v>
      </c>
      <c r="D39" s="10">
        <v>1</v>
      </c>
      <c r="E39" s="10"/>
      <c r="F39" s="10"/>
      <c r="G39" s="10"/>
      <c r="H39" s="10"/>
      <c r="I39" s="10"/>
      <c r="J39" s="10"/>
      <c r="K39" s="10"/>
      <c r="L39" s="10"/>
      <c r="M39" s="10"/>
      <c r="N39" s="10"/>
      <c r="O39" s="110">
        <f t="shared" si="2"/>
        <v>0</v>
      </c>
      <c r="P39" s="110">
        <f t="shared" si="3"/>
        <v>0</v>
      </c>
    </row>
    <row r="40" spans="1:16" x14ac:dyDescent="0.25">
      <c r="A40" s="132">
        <v>15922081</v>
      </c>
      <c r="B40" s="135" t="s">
        <v>72</v>
      </c>
      <c r="C40" s="135" t="s">
        <v>73</v>
      </c>
      <c r="D40" s="10">
        <v>3</v>
      </c>
      <c r="E40" s="10"/>
      <c r="F40" s="10"/>
      <c r="G40" s="10"/>
      <c r="H40" s="10"/>
      <c r="I40" s="10"/>
      <c r="J40" s="10"/>
      <c r="K40" s="10"/>
      <c r="L40" s="10"/>
      <c r="M40" s="10"/>
      <c r="N40" s="10"/>
      <c r="O40" s="110">
        <f t="shared" si="2"/>
        <v>0</v>
      </c>
      <c r="P40" s="110">
        <f t="shared" si="3"/>
        <v>0</v>
      </c>
    </row>
    <row r="41" spans="1:16" x14ac:dyDescent="0.25">
      <c r="A41" s="132">
        <v>15971511</v>
      </c>
      <c r="B41" s="135" t="s">
        <v>72</v>
      </c>
      <c r="C41" s="135" t="s">
        <v>73</v>
      </c>
      <c r="D41" s="10">
        <v>1</v>
      </c>
      <c r="E41" s="10"/>
      <c r="F41" s="10"/>
      <c r="G41" s="10"/>
      <c r="H41" s="10"/>
      <c r="I41" s="10"/>
      <c r="J41" s="10"/>
      <c r="K41" s="10"/>
      <c r="L41" s="10"/>
      <c r="M41" s="10"/>
      <c r="N41" s="10"/>
      <c r="O41" s="110">
        <f t="shared" si="2"/>
        <v>0</v>
      </c>
      <c r="P41" s="110">
        <f t="shared" si="3"/>
        <v>0</v>
      </c>
    </row>
    <row r="42" spans="1:16" x14ac:dyDescent="0.25">
      <c r="A42" s="132">
        <v>16015924</v>
      </c>
      <c r="B42" s="135" t="s">
        <v>82</v>
      </c>
      <c r="C42" s="135" t="s">
        <v>83</v>
      </c>
      <c r="D42" s="10">
        <v>4</v>
      </c>
      <c r="E42" s="10"/>
      <c r="F42" s="10"/>
      <c r="G42" s="10"/>
      <c r="H42" s="10"/>
      <c r="I42" s="10"/>
      <c r="J42" s="10"/>
      <c r="K42" s="10"/>
      <c r="L42" s="10"/>
      <c r="M42" s="10"/>
      <c r="N42" s="10"/>
      <c r="O42" s="110">
        <f t="shared" si="2"/>
        <v>0</v>
      </c>
      <c r="P42" s="110">
        <f t="shared" si="3"/>
        <v>0</v>
      </c>
    </row>
    <row r="43" spans="1:16" x14ac:dyDescent="0.25">
      <c r="A43" s="132">
        <v>16022009</v>
      </c>
      <c r="B43" s="135" t="s">
        <v>72</v>
      </c>
      <c r="C43" s="135" t="s">
        <v>73</v>
      </c>
      <c r="D43" s="10">
        <v>1</v>
      </c>
      <c r="E43" s="10"/>
      <c r="F43" s="10"/>
      <c r="G43" s="10"/>
      <c r="H43" s="10"/>
      <c r="I43" s="10"/>
      <c r="J43" s="10"/>
      <c r="K43" s="10"/>
      <c r="L43" s="10"/>
      <c r="M43" s="10"/>
      <c r="N43" s="10"/>
      <c r="O43" s="110">
        <f t="shared" si="2"/>
        <v>0</v>
      </c>
      <c r="P43" s="110">
        <f t="shared" si="3"/>
        <v>0</v>
      </c>
    </row>
    <row r="44" spans="1:16" x14ac:dyDescent="0.25">
      <c r="A44" s="132">
        <v>16043065</v>
      </c>
      <c r="B44" s="135" t="s">
        <v>90</v>
      </c>
      <c r="C44" s="135" t="s">
        <v>91</v>
      </c>
      <c r="D44" s="10">
        <v>1</v>
      </c>
      <c r="E44" s="10"/>
      <c r="F44" s="10"/>
      <c r="G44" s="10"/>
      <c r="H44" s="10"/>
      <c r="I44" s="10"/>
      <c r="J44" s="10"/>
      <c r="K44" s="10"/>
      <c r="L44" s="10"/>
      <c r="M44" s="10"/>
      <c r="N44" s="10"/>
      <c r="O44" s="110">
        <f t="shared" si="2"/>
        <v>0</v>
      </c>
      <c r="P44" s="110">
        <f t="shared" si="3"/>
        <v>0</v>
      </c>
    </row>
    <row r="45" spans="1:16" x14ac:dyDescent="0.25">
      <c r="A45" s="132">
        <v>16046781</v>
      </c>
      <c r="B45" s="135" t="s">
        <v>72</v>
      </c>
      <c r="C45" s="135" t="s">
        <v>73</v>
      </c>
      <c r="D45" s="10">
        <v>1</v>
      </c>
      <c r="E45" s="10"/>
      <c r="F45" s="10"/>
      <c r="G45" s="10"/>
      <c r="H45" s="10"/>
      <c r="I45" s="10"/>
      <c r="J45" s="10"/>
      <c r="K45" s="10"/>
      <c r="L45" s="10"/>
      <c r="M45" s="10"/>
      <c r="N45" s="10"/>
      <c r="O45" s="110">
        <f t="shared" si="2"/>
        <v>0</v>
      </c>
      <c r="P45" s="110">
        <f t="shared" si="3"/>
        <v>0</v>
      </c>
    </row>
    <row r="46" spans="1:16" x14ac:dyDescent="0.25">
      <c r="A46" s="132">
        <v>16056086</v>
      </c>
      <c r="B46" s="135" t="s">
        <v>72</v>
      </c>
      <c r="C46" s="135" t="s">
        <v>73</v>
      </c>
      <c r="D46" s="10">
        <v>1</v>
      </c>
      <c r="E46" s="10"/>
      <c r="F46" s="10"/>
      <c r="G46" s="10"/>
      <c r="H46" s="10"/>
      <c r="I46" s="10"/>
      <c r="J46" s="10"/>
      <c r="K46" s="10"/>
      <c r="L46" s="10"/>
      <c r="M46" s="10"/>
      <c r="N46" s="10"/>
      <c r="O46" s="110">
        <f t="shared" si="2"/>
        <v>0</v>
      </c>
      <c r="P46" s="110">
        <f t="shared" si="3"/>
        <v>0</v>
      </c>
    </row>
    <row r="47" spans="1:16" x14ac:dyDescent="0.25">
      <c r="A47" s="132">
        <v>16078845</v>
      </c>
      <c r="B47" s="135" t="s">
        <v>72</v>
      </c>
      <c r="C47" s="135" t="s">
        <v>73</v>
      </c>
      <c r="D47" s="10">
        <v>1</v>
      </c>
      <c r="E47" s="10"/>
      <c r="F47" s="10"/>
      <c r="G47" s="10"/>
      <c r="H47" s="10"/>
      <c r="I47" s="10"/>
      <c r="J47" s="10"/>
      <c r="K47" s="10"/>
      <c r="L47" s="10"/>
      <c r="M47" s="10"/>
      <c r="N47" s="10"/>
      <c r="O47" s="110">
        <f t="shared" si="2"/>
        <v>0</v>
      </c>
      <c r="P47" s="110">
        <f t="shared" si="3"/>
        <v>0</v>
      </c>
    </row>
    <row r="48" spans="1:16" x14ac:dyDescent="0.25">
      <c r="A48" s="132">
        <v>16078918</v>
      </c>
      <c r="B48" s="135" t="s">
        <v>72</v>
      </c>
      <c r="C48" s="135" t="s">
        <v>73</v>
      </c>
      <c r="D48" s="10">
        <v>1</v>
      </c>
      <c r="E48" s="10"/>
      <c r="F48" s="10"/>
      <c r="G48" s="10"/>
      <c r="H48" s="10"/>
      <c r="I48" s="10"/>
      <c r="J48" s="10"/>
      <c r="K48" s="10"/>
      <c r="L48" s="10"/>
      <c r="M48" s="10"/>
      <c r="N48" s="10"/>
      <c r="O48" s="110">
        <f t="shared" si="2"/>
        <v>0</v>
      </c>
      <c r="P48" s="110">
        <f t="shared" si="3"/>
        <v>0</v>
      </c>
    </row>
    <row r="49" spans="1:16" x14ac:dyDescent="0.25">
      <c r="A49" s="132">
        <v>16089472</v>
      </c>
      <c r="B49" s="135" t="s">
        <v>72</v>
      </c>
      <c r="C49" s="135" t="s">
        <v>73</v>
      </c>
      <c r="D49" s="10">
        <v>1</v>
      </c>
      <c r="E49" s="10"/>
      <c r="F49" s="10"/>
      <c r="G49" s="10"/>
      <c r="H49" s="10"/>
      <c r="I49" s="10"/>
      <c r="J49" s="10"/>
      <c r="K49" s="10"/>
      <c r="L49" s="10"/>
      <c r="M49" s="10"/>
      <c r="N49" s="10"/>
      <c r="O49" s="110">
        <f t="shared" si="2"/>
        <v>0</v>
      </c>
      <c r="P49" s="110">
        <f t="shared" si="3"/>
        <v>0</v>
      </c>
    </row>
    <row r="50" spans="1:16" x14ac:dyDescent="0.25">
      <c r="A50" s="132">
        <v>16089995</v>
      </c>
      <c r="B50" s="135" t="s">
        <v>72</v>
      </c>
      <c r="C50" s="135" t="s">
        <v>73</v>
      </c>
      <c r="D50" s="10">
        <v>1</v>
      </c>
      <c r="E50" s="10"/>
      <c r="F50" s="10"/>
      <c r="G50" s="10"/>
      <c r="H50" s="10"/>
      <c r="I50" s="10"/>
      <c r="J50" s="10"/>
      <c r="K50" s="10"/>
      <c r="L50" s="10"/>
      <c r="M50" s="10"/>
      <c r="N50" s="10"/>
      <c r="O50" s="110">
        <f t="shared" si="2"/>
        <v>0</v>
      </c>
      <c r="P50" s="110">
        <f t="shared" si="3"/>
        <v>0</v>
      </c>
    </row>
    <row r="51" spans="1:16" x14ac:dyDescent="0.25">
      <c r="A51" s="132">
        <v>16095324</v>
      </c>
      <c r="B51" s="135" t="s">
        <v>92</v>
      </c>
      <c r="C51" s="135" t="s">
        <v>93</v>
      </c>
      <c r="D51" s="10">
        <v>2</v>
      </c>
      <c r="E51" s="10"/>
      <c r="F51" s="10"/>
      <c r="G51" s="10"/>
      <c r="H51" s="10"/>
      <c r="I51" s="10"/>
      <c r="J51" s="10"/>
      <c r="K51" s="10"/>
      <c r="L51" s="10"/>
      <c r="M51" s="10"/>
      <c r="N51" s="10"/>
      <c r="O51" s="110">
        <f t="shared" si="2"/>
        <v>0</v>
      </c>
      <c r="P51" s="110">
        <f t="shared" si="3"/>
        <v>0</v>
      </c>
    </row>
    <row r="52" spans="1:16" x14ac:dyDescent="0.25">
      <c r="A52" s="132">
        <v>16095332</v>
      </c>
      <c r="B52" s="135" t="s">
        <v>92</v>
      </c>
      <c r="C52" s="135" t="s">
        <v>93</v>
      </c>
      <c r="D52" s="10">
        <v>2</v>
      </c>
      <c r="E52" s="10"/>
      <c r="F52" s="10"/>
      <c r="G52" s="10"/>
      <c r="H52" s="10"/>
      <c r="I52" s="10"/>
      <c r="J52" s="10"/>
      <c r="K52" s="10"/>
      <c r="L52" s="10"/>
      <c r="M52" s="10"/>
      <c r="N52" s="10"/>
      <c r="O52" s="110">
        <f t="shared" si="2"/>
        <v>0</v>
      </c>
      <c r="P52" s="110">
        <f t="shared" si="3"/>
        <v>0</v>
      </c>
    </row>
    <row r="53" spans="1:16" x14ac:dyDescent="0.25">
      <c r="A53" s="132">
        <v>16101731</v>
      </c>
      <c r="B53" s="135" t="s">
        <v>72</v>
      </c>
      <c r="C53" s="135" t="s">
        <v>73</v>
      </c>
      <c r="D53" s="10">
        <v>1</v>
      </c>
      <c r="E53" s="10"/>
      <c r="F53" s="10"/>
      <c r="G53" s="10"/>
      <c r="H53" s="10"/>
      <c r="I53" s="10"/>
      <c r="J53" s="10"/>
      <c r="K53" s="10"/>
      <c r="L53" s="10"/>
      <c r="M53" s="10"/>
      <c r="N53" s="10"/>
      <c r="O53" s="110">
        <f t="shared" si="2"/>
        <v>0</v>
      </c>
      <c r="P53" s="110">
        <f t="shared" si="3"/>
        <v>0</v>
      </c>
    </row>
    <row r="54" spans="1:16" x14ac:dyDescent="0.25">
      <c r="A54" s="132">
        <v>16112768</v>
      </c>
      <c r="B54" s="135" t="s">
        <v>88</v>
      </c>
      <c r="C54" s="135" t="s">
        <v>89</v>
      </c>
      <c r="D54" s="10">
        <v>1</v>
      </c>
      <c r="E54" s="10"/>
      <c r="F54" s="10"/>
      <c r="G54" s="10"/>
      <c r="H54" s="10"/>
      <c r="I54" s="10"/>
      <c r="J54" s="10"/>
      <c r="K54" s="10"/>
      <c r="L54" s="10"/>
      <c r="M54" s="10"/>
      <c r="N54" s="10"/>
      <c r="O54" s="110">
        <f t="shared" si="2"/>
        <v>0</v>
      </c>
      <c r="P54" s="110">
        <f t="shared" si="3"/>
        <v>0</v>
      </c>
    </row>
    <row r="55" spans="1:16" x14ac:dyDescent="0.25">
      <c r="A55" s="132">
        <v>16113152</v>
      </c>
      <c r="B55" s="135" t="s">
        <v>78</v>
      </c>
      <c r="C55" s="135" t="s">
        <v>79</v>
      </c>
      <c r="D55" s="10">
        <v>4</v>
      </c>
      <c r="E55" s="10"/>
      <c r="F55" s="10"/>
      <c r="G55" s="10"/>
      <c r="H55" s="10"/>
      <c r="I55" s="10"/>
      <c r="J55" s="10"/>
      <c r="K55" s="10"/>
      <c r="L55" s="10"/>
      <c r="M55" s="10"/>
      <c r="N55" s="10"/>
      <c r="O55" s="110">
        <f t="shared" si="2"/>
        <v>0</v>
      </c>
      <c r="P55" s="110">
        <f t="shared" si="3"/>
        <v>0</v>
      </c>
    </row>
    <row r="56" spans="1:16" x14ac:dyDescent="0.25">
      <c r="A56" s="132">
        <v>16113217</v>
      </c>
      <c r="B56" s="135" t="s">
        <v>76</v>
      </c>
      <c r="C56" s="135" t="s">
        <v>77</v>
      </c>
      <c r="D56" s="10">
        <v>7</v>
      </c>
      <c r="E56" s="10"/>
      <c r="F56" s="10"/>
      <c r="G56" s="10"/>
      <c r="H56" s="10"/>
      <c r="I56" s="10"/>
      <c r="J56" s="10"/>
      <c r="K56" s="10"/>
      <c r="L56" s="10"/>
      <c r="M56" s="10"/>
      <c r="N56" s="10"/>
      <c r="O56" s="110">
        <f t="shared" si="2"/>
        <v>0</v>
      </c>
      <c r="P56" s="110">
        <f t="shared" si="3"/>
        <v>0</v>
      </c>
    </row>
    <row r="57" spans="1:16" x14ac:dyDescent="0.25">
      <c r="A57" s="132">
        <v>16115783</v>
      </c>
      <c r="B57" s="135" t="s">
        <v>72</v>
      </c>
      <c r="C57" s="135" t="s">
        <v>73</v>
      </c>
      <c r="D57" s="10">
        <v>1</v>
      </c>
      <c r="E57" s="10"/>
      <c r="F57" s="10"/>
      <c r="G57" s="10"/>
      <c r="H57" s="10"/>
      <c r="I57" s="10"/>
      <c r="J57" s="10"/>
      <c r="K57" s="10"/>
      <c r="L57" s="10"/>
      <c r="M57" s="10"/>
      <c r="N57" s="10"/>
      <c r="O57" s="110">
        <f t="shared" si="2"/>
        <v>0</v>
      </c>
      <c r="P57" s="110">
        <f t="shared" si="3"/>
        <v>0</v>
      </c>
    </row>
    <row r="58" spans="1:16" x14ac:dyDescent="0.25">
      <c r="A58" s="132">
        <v>16117239</v>
      </c>
      <c r="B58" s="135" t="s">
        <v>72</v>
      </c>
      <c r="C58" s="135" t="s">
        <v>73</v>
      </c>
      <c r="D58" s="10">
        <v>1</v>
      </c>
      <c r="E58" s="10"/>
      <c r="F58" s="10"/>
      <c r="G58" s="10"/>
      <c r="H58" s="10"/>
      <c r="I58" s="10"/>
      <c r="J58" s="10"/>
      <c r="K58" s="10"/>
      <c r="L58" s="10"/>
      <c r="M58" s="10"/>
      <c r="N58" s="10"/>
      <c r="O58" s="110">
        <f t="shared" si="2"/>
        <v>0</v>
      </c>
      <c r="P58" s="110">
        <f t="shared" si="3"/>
        <v>0</v>
      </c>
    </row>
    <row r="59" spans="1:16" x14ac:dyDescent="0.25">
      <c r="A59" s="132">
        <v>16145429</v>
      </c>
      <c r="B59" s="135" t="s">
        <v>94</v>
      </c>
      <c r="C59" s="135" t="s">
        <v>95</v>
      </c>
      <c r="D59" s="10">
        <v>56</v>
      </c>
      <c r="E59" s="10"/>
      <c r="F59" s="10"/>
      <c r="G59" s="10"/>
      <c r="H59" s="10"/>
      <c r="I59" s="10"/>
      <c r="J59" s="10"/>
      <c r="K59" s="10"/>
      <c r="L59" s="10"/>
      <c r="M59" s="10"/>
      <c r="N59" s="10"/>
      <c r="O59" s="110">
        <f t="shared" si="2"/>
        <v>0</v>
      </c>
      <c r="P59" s="110">
        <f t="shared" si="3"/>
        <v>0</v>
      </c>
    </row>
    <row r="60" spans="1:16" x14ac:dyDescent="0.25">
      <c r="A60" s="132">
        <v>16145437</v>
      </c>
      <c r="B60" s="135" t="s">
        <v>94</v>
      </c>
      <c r="C60" s="135" t="s">
        <v>95</v>
      </c>
      <c r="D60" s="10">
        <v>27</v>
      </c>
      <c r="E60" s="10"/>
      <c r="F60" s="10"/>
      <c r="G60" s="10"/>
      <c r="H60" s="10"/>
      <c r="I60" s="10"/>
      <c r="J60" s="10"/>
      <c r="K60" s="10"/>
      <c r="L60" s="10"/>
      <c r="M60" s="10"/>
      <c r="N60" s="10"/>
      <c r="O60" s="110">
        <f t="shared" si="2"/>
        <v>0</v>
      </c>
      <c r="P60" s="110">
        <f t="shared" si="3"/>
        <v>0</v>
      </c>
    </row>
    <row r="61" spans="1:16" x14ac:dyDescent="0.25">
      <c r="A61" s="132">
        <v>16150317</v>
      </c>
      <c r="B61" s="135" t="s">
        <v>72</v>
      </c>
      <c r="C61" s="135" t="s">
        <v>73</v>
      </c>
      <c r="D61" s="10">
        <v>3</v>
      </c>
      <c r="E61" s="10"/>
      <c r="F61" s="10"/>
      <c r="G61" s="10"/>
      <c r="H61" s="10"/>
      <c r="I61" s="10"/>
      <c r="J61" s="10"/>
      <c r="K61" s="10"/>
      <c r="L61" s="10"/>
      <c r="M61" s="10"/>
      <c r="N61" s="10"/>
      <c r="O61" s="110">
        <f t="shared" si="2"/>
        <v>0</v>
      </c>
      <c r="P61" s="110">
        <f t="shared" si="3"/>
        <v>0</v>
      </c>
    </row>
    <row r="62" spans="1:16" x14ac:dyDescent="0.25">
      <c r="A62" s="132">
        <v>16156056</v>
      </c>
      <c r="B62" s="135" t="s">
        <v>88</v>
      </c>
      <c r="C62" s="135" t="s">
        <v>89</v>
      </c>
      <c r="D62" s="10">
        <v>1</v>
      </c>
      <c r="E62" s="10"/>
      <c r="F62" s="10"/>
      <c r="G62" s="10"/>
      <c r="H62" s="10"/>
      <c r="I62" s="10"/>
      <c r="J62" s="10"/>
      <c r="K62" s="10"/>
      <c r="L62" s="10"/>
      <c r="M62" s="10"/>
      <c r="N62" s="10"/>
      <c r="O62" s="110">
        <f t="shared" si="2"/>
        <v>0</v>
      </c>
      <c r="P62" s="110">
        <f t="shared" si="3"/>
        <v>0</v>
      </c>
    </row>
    <row r="63" spans="1:16" x14ac:dyDescent="0.25">
      <c r="A63" s="132">
        <v>16180607</v>
      </c>
      <c r="B63" s="135" t="s">
        <v>88</v>
      </c>
      <c r="C63" s="135" t="s">
        <v>89</v>
      </c>
      <c r="D63" s="10">
        <v>1</v>
      </c>
      <c r="E63" s="10"/>
      <c r="F63" s="10"/>
      <c r="G63" s="10"/>
      <c r="H63" s="10"/>
      <c r="I63" s="10"/>
      <c r="J63" s="10"/>
      <c r="K63" s="10"/>
      <c r="L63" s="10"/>
      <c r="M63" s="10"/>
      <c r="N63" s="10"/>
      <c r="O63" s="110">
        <f t="shared" si="2"/>
        <v>0</v>
      </c>
      <c r="P63" s="110">
        <f t="shared" si="3"/>
        <v>0</v>
      </c>
    </row>
    <row r="64" spans="1:16" x14ac:dyDescent="0.25">
      <c r="A64" s="132">
        <v>16181328</v>
      </c>
      <c r="B64" s="135" t="s">
        <v>72</v>
      </c>
      <c r="C64" s="135" t="s">
        <v>73</v>
      </c>
      <c r="D64" s="10">
        <v>1</v>
      </c>
      <c r="E64" s="10"/>
      <c r="F64" s="10"/>
      <c r="G64" s="10"/>
      <c r="H64" s="10"/>
      <c r="I64" s="10"/>
      <c r="J64" s="10"/>
      <c r="K64" s="10"/>
      <c r="L64" s="10"/>
      <c r="M64" s="10"/>
      <c r="N64" s="10"/>
      <c r="O64" s="110">
        <f t="shared" si="2"/>
        <v>0</v>
      </c>
      <c r="P64" s="110">
        <f t="shared" si="3"/>
        <v>0</v>
      </c>
    </row>
    <row r="65" spans="1:16" x14ac:dyDescent="0.25">
      <c r="A65" s="132">
        <v>16199340</v>
      </c>
      <c r="B65" s="135" t="s">
        <v>72</v>
      </c>
      <c r="C65" s="135" t="s">
        <v>73</v>
      </c>
      <c r="D65" s="10">
        <v>1</v>
      </c>
      <c r="E65" s="10"/>
      <c r="F65" s="10"/>
      <c r="G65" s="10"/>
      <c r="H65" s="10"/>
      <c r="I65" s="10"/>
      <c r="J65" s="10"/>
      <c r="K65" s="10"/>
      <c r="L65" s="10"/>
      <c r="M65" s="10"/>
      <c r="N65" s="10"/>
      <c r="O65" s="110">
        <f t="shared" si="2"/>
        <v>0</v>
      </c>
      <c r="P65" s="110">
        <f t="shared" si="3"/>
        <v>0</v>
      </c>
    </row>
    <row r="66" spans="1:16" x14ac:dyDescent="0.25">
      <c r="A66" s="132">
        <v>16213025</v>
      </c>
      <c r="B66" s="135" t="s">
        <v>86</v>
      </c>
      <c r="C66" s="135" t="s">
        <v>87</v>
      </c>
      <c r="D66" s="10">
        <v>2</v>
      </c>
      <c r="E66" s="10"/>
      <c r="F66" s="10"/>
      <c r="G66" s="10"/>
      <c r="H66" s="10"/>
      <c r="I66" s="10"/>
      <c r="J66" s="10"/>
      <c r="K66" s="10"/>
      <c r="L66" s="10"/>
      <c r="M66" s="10"/>
      <c r="N66" s="10"/>
      <c r="O66" s="110">
        <f t="shared" si="2"/>
        <v>0</v>
      </c>
      <c r="P66" s="110">
        <f t="shared" si="3"/>
        <v>0</v>
      </c>
    </row>
    <row r="67" spans="1:16" x14ac:dyDescent="0.25">
      <c r="A67" s="132">
        <v>16214323</v>
      </c>
      <c r="B67" s="135" t="s">
        <v>86</v>
      </c>
      <c r="C67" s="135" t="s">
        <v>87</v>
      </c>
      <c r="D67" s="10">
        <v>2</v>
      </c>
      <c r="E67" s="10"/>
      <c r="F67" s="10"/>
      <c r="G67" s="10"/>
      <c r="H67" s="10"/>
      <c r="I67" s="10"/>
      <c r="J67" s="10"/>
      <c r="K67" s="10"/>
      <c r="L67" s="10"/>
      <c r="M67" s="10"/>
      <c r="N67" s="10"/>
      <c r="O67" s="110">
        <f t="shared" si="2"/>
        <v>0</v>
      </c>
      <c r="P67" s="110">
        <f t="shared" si="3"/>
        <v>0</v>
      </c>
    </row>
    <row r="68" spans="1:16" x14ac:dyDescent="0.25">
      <c r="A68" s="132">
        <v>16223454</v>
      </c>
      <c r="B68" s="135" t="s">
        <v>74</v>
      </c>
      <c r="C68" s="135" t="s">
        <v>75</v>
      </c>
      <c r="D68" s="10">
        <v>4</v>
      </c>
      <c r="E68" s="10"/>
      <c r="F68" s="10"/>
      <c r="G68" s="10"/>
      <c r="H68" s="10"/>
      <c r="I68" s="10"/>
      <c r="J68" s="10"/>
      <c r="K68" s="10"/>
      <c r="L68" s="10"/>
      <c r="M68" s="10"/>
      <c r="N68" s="10"/>
      <c r="O68" s="110">
        <f t="shared" si="2"/>
        <v>0</v>
      </c>
      <c r="P68" s="110">
        <f t="shared" si="3"/>
        <v>0</v>
      </c>
    </row>
    <row r="69" spans="1:16" x14ac:dyDescent="0.25">
      <c r="A69" s="132">
        <v>16223462</v>
      </c>
      <c r="B69" s="135" t="s">
        <v>74</v>
      </c>
      <c r="C69" s="135" t="s">
        <v>75</v>
      </c>
      <c r="D69" s="10">
        <v>4</v>
      </c>
      <c r="E69" s="10"/>
      <c r="F69" s="10"/>
      <c r="G69" s="10"/>
      <c r="H69" s="10"/>
      <c r="I69" s="10"/>
      <c r="J69" s="10"/>
      <c r="K69" s="10"/>
      <c r="L69" s="10"/>
      <c r="M69" s="10"/>
      <c r="N69" s="10"/>
      <c r="O69" s="110">
        <f t="shared" si="2"/>
        <v>0</v>
      </c>
      <c r="P69" s="110">
        <f t="shared" si="3"/>
        <v>0</v>
      </c>
    </row>
    <row r="70" spans="1:16" x14ac:dyDescent="0.25">
      <c r="A70" s="132">
        <v>16231643</v>
      </c>
      <c r="B70" s="135" t="s">
        <v>82</v>
      </c>
      <c r="C70" s="135" t="s">
        <v>83</v>
      </c>
      <c r="D70" s="10">
        <v>4</v>
      </c>
      <c r="E70" s="10"/>
      <c r="F70" s="10"/>
      <c r="G70" s="10"/>
      <c r="H70" s="10"/>
      <c r="I70" s="10"/>
      <c r="J70" s="10"/>
      <c r="K70" s="10"/>
      <c r="L70" s="10"/>
      <c r="M70" s="10"/>
      <c r="N70" s="10"/>
      <c r="O70" s="110">
        <f t="shared" si="2"/>
        <v>0</v>
      </c>
      <c r="P70" s="110">
        <f t="shared" si="3"/>
        <v>0</v>
      </c>
    </row>
    <row r="71" spans="1:16" x14ac:dyDescent="0.25">
      <c r="A71" s="132">
        <v>16240049</v>
      </c>
      <c r="B71" s="135" t="s">
        <v>96</v>
      </c>
      <c r="C71" s="135" t="s">
        <v>97</v>
      </c>
      <c r="D71" s="10">
        <v>1</v>
      </c>
      <c r="E71" s="10"/>
      <c r="F71" s="10"/>
      <c r="G71" s="10"/>
      <c r="H71" s="10"/>
      <c r="I71" s="10"/>
      <c r="J71" s="10"/>
      <c r="K71" s="10"/>
      <c r="L71" s="10"/>
      <c r="M71" s="10"/>
      <c r="N71" s="10"/>
      <c r="O71" s="110">
        <f t="shared" si="2"/>
        <v>0</v>
      </c>
      <c r="P71" s="110">
        <f t="shared" si="3"/>
        <v>0</v>
      </c>
    </row>
    <row r="72" spans="1:16" x14ac:dyDescent="0.25">
      <c r="A72" s="132">
        <v>16240057</v>
      </c>
      <c r="B72" s="135" t="s">
        <v>96</v>
      </c>
      <c r="C72" s="135" t="s">
        <v>97</v>
      </c>
      <c r="D72" s="10">
        <v>1</v>
      </c>
      <c r="E72" s="10"/>
      <c r="F72" s="10"/>
      <c r="G72" s="10"/>
      <c r="H72" s="10"/>
      <c r="I72" s="10"/>
      <c r="J72" s="10"/>
      <c r="K72" s="10"/>
      <c r="L72" s="10"/>
      <c r="M72" s="10"/>
      <c r="N72" s="10"/>
      <c r="O72" s="110">
        <f t="shared" si="2"/>
        <v>0</v>
      </c>
      <c r="P72" s="110">
        <f t="shared" si="3"/>
        <v>0</v>
      </c>
    </row>
    <row r="73" spans="1:16" x14ac:dyDescent="0.25">
      <c r="A73" s="132">
        <v>16260767</v>
      </c>
      <c r="B73" s="135" t="s">
        <v>84</v>
      </c>
      <c r="C73" s="135" t="s">
        <v>85</v>
      </c>
      <c r="D73" s="10">
        <v>2</v>
      </c>
      <c r="E73" s="10"/>
      <c r="F73" s="10"/>
      <c r="G73" s="10"/>
      <c r="H73" s="10"/>
      <c r="I73" s="10"/>
      <c r="J73" s="10"/>
      <c r="K73" s="10"/>
      <c r="L73" s="10"/>
      <c r="M73" s="10"/>
      <c r="N73" s="10"/>
      <c r="O73" s="110">
        <f t="shared" si="2"/>
        <v>0</v>
      </c>
      <c r="P73" s="110">
        <f t="shared" si="3"/>
        <v>0</v>
      </c>
    </row>
    <row r="74" spans="1:16" x14ac:dyDescent="0.25">
      <c r="A74" s="132">
        <v>16263820</v>
      </c>
      <c r="B74" s="135" t="s">
        <v>82</v>
      </c>
      <c r="C74" s="135" t="s">
        <v>83</v>
      </c>
      <c r="D74" s="10">
        <v>1</v>
      </c>
      <c r="E74" s="10"/>
      <c r="F74" s="10"/>
      <c r="G74" s="10"/>
      <c r="H74" s="10"/>
      <c r="I74" s="10"/>
      <c r="J74" s="10"/>
      <c r="K74" s="10"/>
      <c r="L74" s="10"/>
      <c r="M74" s="10"/>
      <c r="N74" s="10"/>
      <c r="O74" s="110">
        <f t="shared" si="2"/>
        <v>0</v>
      </c>
      <c r="P74" s="110">
        <f t="shared" si="3"/>
        <v>0</v>
      </c>
    </row>
    <row r="75" spans="1:16" x14ac:dyDescent="0.25">
      <c r="A75" s="132">
        <v>16263839</v>
      </c>
      <c r="B75" s="135" t="s">
        <v>82</v>
      </c>
      <c r="C75" s="135" t="s">
        <v>83</v>
      </c>
      <c r="D75" s="10">
        <v>1</v>
      </c>
      <c r="E75" s="10"/>
      <c r="F75" s="10"/>
      <c r="G75" s="10"/>
      <c r="H75" s="10"/>
      <c r="I75" s="10"/>
      <c r="J75" s="10"/>
      <c r="K75" s="10"/>
      <c r="L75" s="10"/>
      <c r="M75" s="10"/>
      <c r="N75" s="10"/>
      <c r="O75" s="110">
        <f t="shared" si="2"/>
        <v>0</v>
      </c>
      <c r="P75" s="110">
        <f t="shared" si="3"/>
        <v>0</v>
      </c>
    </row>
    <row r="76" spans="1:16" x14ac:dyDescent="0.25">
      <c r="A76" s="132">
        <v>16265750</v>
      </c>
      <c r="B76" s="135" t="s">
        <v>72</v>
      </c>
      <c r="C76" s="135" t="s">
        <v>73</v>
      </c>
      <c r="D76" s="10">
        <v>1</v>
      </c>
      <c r="E76" s="10"/>
      <c r="F76" s="10"/>
      <c r="G76" s="10"/>
      <c r="H76" s="10"/>
      <c r="I76" s="10"/>
      <c r="J76" s="10"/>
      <c r="K76" s="10"/>
      <c r="L76" s="10"/>
      <c r="M76" s="10"/>
      <c r="N76" s="10"/>
      <c r="O76" s="110">
        <f t="shared" si="2"/>
        <v>0</v>
      </c>
      <c r="P76" s="110">
        <f t="shared" si="3"/>
        <v>0</v>
      </c>
    </row>
    <row r="77" spans="1:16" x14ac:dyDescent="0.25">
      <c r="A77" s="132">
        <v>16275705</v>
      </c>
      <c r="B77" s="135" t="s">
        <v>88</v>
      </c>
      <c r="C77" s="135" t="s">
        <v>89</v>
      </c>
      <c r="D77" s="10">
        <v>1</v>
      </c>
      <c r="E77" s="10"/>
      <c r="F77" s="10"/>
      <c r="G77" s="10"/>
      <c r="H77" s="10"/>
      <c r="I77" s="10"/>
      <c r="J77" s="10"/>
      <c r="K77" s="10"/>
      <c r="L77" s="10"/>
      <c r="M77" s="10"/>
      <c r="N77" s="10"/>
      <c r="O77" s="110">
        <f t="shared" si="2"/>
        <v>0</v>
      </c>
      <c r="P77" s="110">
        <f t="shared" si="3"/>
        <v>0</v>
      </c>
    </row>
    <row r="78" spans="1:16" x14ac:dyDescent="0.25">
      <c r="A78" s="132">
        <v>16275799</v>
      </c>
      <c r="B78" s="135" t="s">
        <v>88</v>
      </c>
      <c r="C78" s="135" t="s">
        <v>89</v>
      </c>
      <c r="D78" s="10">
        <v>1</v>
      </c>
      <c r="E78" s="10"/>
      <c r="F78" s="10"/>
      <c r="G78" s="10"/>
      <c r="H78" s="10"/>
      <c r="I78" s="10"/>
      <c r="J78" s="10"/>
      <c r="K78" s="10"/>
      <c r="L78" s="10"/>
      <c r="M78" s="10"/>
      <c r="N78" s="10"/>
      <c r="O78" s="110">
        <f t="shared" si="2"/>
        <v>0</v>
      </c>
      <c r="P78" s="110">
        <f t="shared" si="3"/>
        <v>0</v>
      </c>
    </row>
    <row r="79" spans="1:16" x14ac:dyDescent="0.25">
      <c r="A79" s="132">
        <v>16318986</v>
      </c>
      <c r="B79" s="135" t="s">
        <v>84</v>
      </c>
      <c r="C79" s="135" t="s">
        <v>85</v>
      </c>
      <c r="D79" s="10">
        <v>2</v>
      </c>
      <c r="E79" s="10"/>
      <c r="F79" s="10"/>
      <c r="G79" s="10"/>
      <c r="H79" s="10"/>
      <c r="I79" s="10"/>
      <c r="J79" s="10"/>
      <c r="K79" s="10"/>
      <c r="L79" s="10"/>
      <c r="M79" s="10"/>
      <c r="N79" s="10"/>
      <c r="O79" s="110">
        <f t="shared" si="2"/>
        <v>0</v>
      </c>
      <c r="P79" s="110">
        <f t="shared" si="3"/>
        <v>0</v>
      </c>
    </row>
    <row r="80" spans="1:16" x14ac:dyDescent="0.25">
      <c r="A80" s="132">
        <v>16322606</v>
      </c>
      <c r="B80" s="135" t="s">
        <v>84</v>
      </c>
      <c r="C80" s="135" t="s">
        <v>85</v>
      </c>
      <c r="D80" s="10">
        <v>2</v>
      </c>
      <c r="E80" s="10"/>
      <c r="F80" s="10"/>
      <c r="G80" s="10"/>
      <c r="H80" s="10"/>
      <c r="I80" s="10"/>
      <c r="J80" s="10"/>
      <c r="K80" s="10"/>
      <c r="L80" s="10"/>
      <c r="M80" s="10"/>
      <c r="N80" s="10"/>
      <c r="O80" s="110">
        <f t="shared" si="2"/>
        <v>0</v>
      </c>
      <c r="P80" s="110">
        <f t="shared" si="3"/>
        <v>0</v>
      </c>
    </row>
    <row r="81" spans="1:16" x14ac:dyDescent="0.25">
      <c r="A81" s="132">
        <v>16330498</v>
      </c>
      <c r="B81" s="135" t="s">
        <v>98</v>
      </c>
      <c r="C81" s="135" t="s">
        <v>99</v>
      </c>
      <c r="D81" s="10">
        <v>28</v>
      </c>
      <c r="E81" s="10"/>
      <c r="F81" s="10"/>
      <c r="G81" s="10"/>
      <c r="H81" s="10"/>
      <c r="I81" s="10"/>
      <c r="J81" s="10"/>
      <c r="K81" s="10"/>
      <c r="L81" s="10"/>
      <c r="M81" s="10"/>
      <c r="N81" s="10"/>
      <c r="O81" s="110">
        <f t="shared" si="2"/>
        <v>0</v>
      </c>
      <c r="P81" s="110">
        <f t="shared" si="3"/>
        <v>0</v>
      </c>
    </row>
    <row r="82" spans="1:16" x14ac:dyDescent="0.25">
      <c r="A82" s="132">
        <v>16330528</v>
      </c>
      <c r="B82" s="135" t="s">
        <v>98</v>
      </c>
      <c r="C82" s="135" t="s">
        <v>99</v>
      </c>
      <c r="D82" s="10">
        <v>28</v>
      </c>
      <c r="E82" s="10"/>
      <c r="F82" s="10"/>
      <c r="G82" s="10"/>
      <c r="H82" s="10"/>
      <c r="I82" s="10"/>
      <c r="J82" s="10"/>
      <c r="K82" s="10"/>
      <c r="L82" s="10"/>
      <c r="M82" s="10"/>
      <c r="N82" s="10"/>
      <c r="O82" s="110">
        <f t="shared" ref="O82:O145" si="4">E82+F82+G82+H82+I82+J82+K82+L82+M82+N82</f>
        <v>0</v>
      </c>
      <c r="P82" s="110">
        <f t="shared" ref="P82:P145" si="5">O82-N82</f>
        <v>0</v>
      </c>
    </row>
    <row r="83" spans="1:16" x14ac:dyDescent="0.25">
      <c r="A83" s="132">
        <v>16331192</v>
      </c>
      <c r="B83" s="135" t="s">
        <v>100</v>
      </c>
      <c r="C83" s="135" t="s">
        <v>101</v>
      </c>
      <c r="D83" s="10">
        <v>56</v>
      </c>
      <c r="E83" s="10"/>
      <c r="F83" s="10"/>
      <c r="G83" s="10"/>
      <c r="H83" s="10"/>
      <c r="I83" s="10"/>
      <c r="J83" s="10"/>
      <c r="K83" s="10"/>
      <c r="L83" s="10"/>
      <c r="M83" s="10"/>
      <c r="N83" s="10"/>
      <c r="O83" s="110">
        <f t="shared" si="4"/>
        <v>0</v>
      </c>
      <c r="P83" s="110">
        <f t="shared" si="5"/>
        <v>0</v>
      </c>
    </row>
    <row r="84" spans="1:16" x14ac:dyDescent="0.25">
      <c r="A84" s="132">
        <v>16408241</v>
      </c>
      <c r="B84" s="135" t="s">
        <v>86</v>
      </c>
      <c r="C84" s="135" t="s">
        <v>87</v>
      </c>
      <c r="D84" s="10">
        <v>1</v>
      </c>
      <c r="E84" s="10"/>
      <c r="F84" s="10"/>
      <c r="G84" s="10"/>
      <c r="H84" s="10"/>
      <c r="I84" s="10"/>
      <c r="J84" s="10"/>
      <c r="K84" s="10"/>
      <c r="L84" s="10"/>
      <c r="M84" s="10"/>
      <c r="N84" s="10"/>
      <c r="O84" s="110">
        <f t="shared" si="4"/>
        <v>0</v>
      </c>
      <c r="P84" s="110">
        <f t="shared" si="5"/>
        <v>0</v>
      </c>
    </row>
    <row r="85" spans="1:16" x14ac:dyDescent="0.25">
      <c r="A85" s="132">
        <v>16410602</v>
      </c>
      <c r="B85" s="135" t="s">
        <v>74</v>
      </c>
      <c r="C85" s="135" t="s">
        <v>75</v>
      </c>
      <c r="D85" s="10">
        <v>4</v>
      </c>
      <c r="E85" s="10"/>
      <c r="F85" s="10"/>
      <c r="G85" s="10"/>
      <c r="H85" s="10"/>
      <c r="I85" s="10"/>
      <c r="J85" s="10"/>
      <c r="K85" s="10"/>
      <c r="L85" s="10"/>
      <c r="M85" s="10"/>
      <c r="N85" s="10"/>
      <c r="O85" s="110">
        <f t="shared" si="4"/>
        <v>0</v>
      </c>
      <c r="P85" s="110">
        <f t="shared" si="5"/>
        <v>0</v>
      </c>
    </row>
    <row r="86" spans="1:16" x14ac:dyDescent="0.25">
      <c r="A86" s="132">
        <v>16410610</v>
      </c>
      <c r="B86" s="135" t="s">
        <v>74</v>
      </c>
      <c r="C86" s="135" t="s">
        <v>75</v>
      </c>
      <c r="D86" s="10">
        <v>4</v>
      </c>
      <c r="E86" s="10"/>
      <c r="F86" s="10"/>
      <c r="G86" s="10"/>
      <c r="H86" s="10"/>
      <c r="I86" s="10"/>
      <c r="J86" s="10"/>
      <c r="K86" s="10"/>
      <c r="L86" s="10"/>
      <c r="M86" s="10"/>
      <c r="N86" s="10"/>
      <c r="O86" s="110">
        <f t="shared" si="4"/>
        <v>0</v>
      </c>
      <c r="P86" s="110">
        <f t="shared" si="5"/>
        <v>0</v>
      </c>
    </row>
    <row r="87" spans="1:16" x14ac:dyDescent="0.25">
      <c r="A87" s="132">
        <v>16410629</v>
      </c>
      <c r="B87" s="135" t="s">
        <v>74</v>
      </c>
      <c r="C87" s="135" t="s">
        <v>75</v>
      </c>
      <c r="D87" s="10">
        <v>4</v>
      </c>
      <c r="E87" s="10"/>
      <c r="F87" s="10"/>
      <c r="G87" s="10"/>
      <c r="H87" s="10"/>
      <c r="I87" s="10"/>
      <c r="J87" s="10"/>
      <c r="K87" s="10"/>
      <c r="L87" s="10"/>
      <c r="M87" s="10"/>
      <c r="N87" s="10"/>
      <c r="O87" s="110">
        <f t="shared" si="4"/>
        <v>0</v>
      </c>
      <c r="P87" s="110">
        <f t="shared" si="5"/>
        <v>0</v>
      </c>
    </row>
    <row r="88" spans="1:16" x14ac:dyDescent="0.25">
      <c r="A88" s="132">
        <v>16413423</v>
      </c>
      <c r="B88" s="135" t="s">
        <v>84</v>
      </c>
      <c r="C88" s="135" t="s">
        <v>85</v>
      </c>
      <c r="D88" s="10">
        <v>2</v>
      </c>
      <c r="E88" s="10"/>
      <c r="F88" s="10"/>
      <c r="G88" s="10"/>
      <c r="H88" s="10"/>
      <c r="I88" s="10"/>
      <c r="J88" s="10"/>
      <c r="K88" s="10"/>
      <c r="L88" s="10"/>
      <c r="M88" s="10"/>
      <c r="N88" s="10"/>
      <c r="O88" s="110">
        <f t="shared" si="4"/>
        <v>0</v>
      </c>
      <c r="P88" s="110">
        <f t="shared" si="5"/>
        <v>0</v>
      </c>
    </row>
    <row r="89" spans="1:16" x14ac:dyDescent="0.25">
      <c r="A89" s="132">
        <v>16523814</v>
      </c>
      <c r="B89" s="135" t="s">
        <v>74</v>
      </c>
      <c r="C89" s="135" t="s">
        <v>75</v>
      </c>
      <c r="D89" s="10">
        <v>4</v>
      </c>
      <c r="E89" s="10"/>
      <c r="F89" s="10"/>
      <c r="G89" s="10"/>
      <c r="H89" s="10"/>
      <c r="I89" s="10"/>
      <c r="J89" s="10"/>
      <c r="K89" s="10"/>
      <c r="L89" s="10"/>
      <c r="M89" s="10"/>
      <c r="N89" s="10"/>
      <c r="O89" s="110">
        <f t="shared" si="4"/>
        <v>0</v>
      </c>
      <c r="P89" s="110">
        <f t="shared" si="5"/>
        <v>0</v>
      </c>
    </row>
    <row r="90" spans="1:16" x14ac:dyDescent="0.25">
      <c r="A90" s="132">
        <v>16529421</v>
      </c>
      <c r="B90" s="135" t="s">
        <v>86</v>
      </c>
      <c r="C90" s="135" t="s">
        <v>87</v>
      </c>
      <c r="D90" s="10">
        <v>2</v>
      </c>
      <c r="E90" s="10"/>
      <c r="F90" s="10"/>
      <c r="G90" s="10"/>
      <c r="H90" s="10"/>
      <c r="I90" s="10"/>
      <c r="J90" s="10"/>
      <c r="K90" s="10"/>
      <c r="L90" s="10"/>
      <c r="M90" s="10"/>
      <c r="N90" s="10"/>
      <c r="O90" s="110">
        <f t="shared" si="4"/>
        <v>0</v>
      </c>
      <c r="P90" s="110">
        <f t="shared" si="5"/>
        <v>0</v>
      </c>
    </row>
    <row r="91" spans="1:16" x14ac:dyDescent="0.25">
      <c r="A91" s="132">
        <v>16531345</v>
      </c>
      <c r="B91" s="135" t="s">
        <v>102</v>
      </c>
      <c r="C91" s="135" t="s">
        <v>103</v>
      </c>
      <c r="D91" s="10">
        <v>2</v>
      </c>
      <c r="E91" s="10"/>
      <c r="F91" s="10"/>
      <c r="G91" s="10"/>
      <c r="H91" s="10"/>
      <c r="I91" s="10"/>
      <c r="J91" s="10"/>
      <c r="K91" s="10"/>
      <c r="L91" s="10"/>
      <c r="M91" s="10"/>
      <c r="N91" s="10"/>
      <c r="O91" s="110">
        <f t="shared" si="4"/>
        <v>0</v>
      </c>
      <c r="P91" s="110">
        <f t="shared" si="5"/>
        <v>0</v>
      </c>
    </row>
    <row r="92" spans="1:16" x14ac:dyDescent="0.25">
      <c r="A92" s="132">
        <v>16531353</v>
      </c>
      <c r="B92" s="135" t="s">
        <v>102</v>
      </c>
      <c r="C92" s="135" t="s">
        <v>103</v>
      </c>
      <c r="D92" s="10">
        <v>2</v>
      </c>
      <c r="E92" s="10"/>
      <c r="F92" s="10"/>
      <c r="G92" s="10"/>
      <c r="H92" s="10"/>
      <c r="I92" s="10"/>
      <c r="J92" s="10"/>
      <c r="K92" s="10"/>
      <c r="L92" s="10"/>
      <c r="M92" s="10"/>
      <c r="N92" s="10"/>
      <c r="O92" s="110">
        <f t="shared" si="4"/>
        <v>0</v>
      </c>
      <c r="P92" s="110">
        <f t="shared" si="5"/>
        <v>0</v>
      </c>
    </row>
    <row r="93" spans="1:16" x14ac:dyDescent="0.25">
      <c r="A93" s="132">
        <v>16531361</v>
      </c>
      <c r="B93" s="135" t="s">
        <v>102</v>
      </c>
      <c r="C93" s="135" t="s">
        <v>103</v>
      </c>
      <c r="D93" s="10">
        <v>2</v>
      </c>
      <c r="E93" s="10"/>
      <c r="F93" s="10"/>
      <c r="G93" s="10"/>
      <c r="H93" s="10"/>
      <c r="I93" s="10"/>
      <c r="J93" s="10"/>
      <c r="K93" s="10"/>
      <c r="L93" s="10"/>
      <c r="M93" s="10"/>
      <c r="N93" s="10"/>
      <c r="O93" s="110">
        <f t="shared" si="4"/>
        <v>0</v>
      </c>
      <c r="P93" s="110">
        <f t="shared" si="5"/>
        <v>0</v>
      </c>
    </row>
    <row r="94" spans="1:16" x14ac:dyDescent="0.25">
      <c r="A94" s="132">
        <v>16531388</v>
      </c>
      <c r="B94" s="135" t="s">
        <v>102</v>
      </c>
      <c r="C94" s="135" t="s">
        <v>103</v>
      </c>
      <c r="D94" s="10">
        <v>2</v>
      </c>
      <c r="E94" s="10"/>
      <c r="F94" s="10"/>
      <c r="G94" s="10"/>
      <c r="H94" s="10"/>
      <c r="I94" s="10"/>
      <c r="J94" s="10"/>
      <c r="K94" s="10"/>
      <c r="L94" s="10"/>
      <c r="M94" s="10"/>
      <c r="N94" s="10"/>
      <c r="O94" s="110">
        <f t="shared" si="4"/>
        <v>0</v>
      </c>
      <c r="P94" s="110">
        <f t="shared" si="5"/>
        <v>0</v>
      </c>
    </row>
    <row r="95" spans="1:16" x14ac:dyDescent="0.25">
      <c r="A95" s="132">
        <v>16541170</v>
      </c>
      <c r="B95" s="135" t="s">
        <v>104</v>
      </c>
      <c r="C95" s="135" t="s">
        <v>105</v>
      </c>
      <c r="D95" s="10">
        <v>2</v>
      </c>
      <c r="E95" s="10"/>
      <c r="F95" s="10"/>
      <c r="G95" s="10"/>
      <c r="H95" s="10"/>
      <c r="I95" s="10"/>
      <c r="J95" s="10"/>
      <c r="K95" s="10"/>
      <c r="L95" s="10"/>
      <c r="M95" s="10"/>
      <c r="N95" s="10"/>
      <c r="O95" s="110">
        <f t="shared" si="4"/>
        <v>0</v>
      </c>
      <c r="P95" s="110">
        <f t="shared" si="5"/>
        <v>0</v>
      </c>
    </row>
    <row r="96" spans="1:16" x14ac:dyDescent="0.25">
      <c r="A96" s="132">
        <v>16543920</v>
      </c>
      <c r="B96" s="135" t="s">
        <v>74</v>
      </c>
      <c r="C96" s="135" t="s">
        <v>75</v>
      </c>
      <c r="D96" s="10">
        <v>4</v>
      </c>
      <c r="E96" s="10"/>
      <c r="F96" s="10"/>
      <c r="G96" s="10"/>
      <c r="H96" s="10"/>
      <c r="I96" s="10"/>
      <c r="J96" s="10"/>
      <c r="K96" s="10"/>
      <c r="L96" s="10"/>
      <c r="M96" s="10"/>
      <c r="N96" s="10"/>
      <c r="O96" s="110">
        <f t="shared" si="4"/>
        <v>0</v>
      </c>
      <c r="P96" s="110">
        <f t="shared" si="5"/>
        <v>0</v>
      </c>
    </row>
    <row r="97" spans="1:16" x14ac:dyDescent="0.25">
      <c r="A97" s="132">
        <v>16552032</v>
      </c>
      <c r="B97" s="135" t="s">
        <v>106</v>
      </c>
      <c r="C97" s="135" t="s">
        <v>107</v>
      </c>
      <c r="D97" s="10">
        <v>1</v>
      </c>
      <c r="E97" s="10"/>
      <c r="F97" s="10"/>
      <c r="G97" s="10"/>
      <c r="H97" s="10"/>
      <c r="I97" s="10"/>
      <c r="J97" s="10"/>
      <c r="K97" s="10"/>
      <c r="L97" s="10"/>
      <c r="M97" s="10"/>
      <c r="N97" s="10"/>
      <c r="O97" s="110">
        <f t="shared" si="4"/>
        <v>0</v>
      </c>
      <c r="P97" s="110">
        <f t="shared" si="5"/>
        <v>0</v>
      </c>
    </row>
    <row r="98" spans="1:16" x14ac:dyDescent="0.25">
      <c r="A98" s="132">
        <v>16579968</v>
      </c>
      <c r="B98" s="135" t="s">
        <v>108</v>
      </c>
      <c r="C98" s="135" t="s">
        <v>109</v>
      </c>
      <c r="D98" s="10">
        <v>2</v>
      </c>
      <c r="E98" s="10"/>
      <c r="F98" s="10"/>
      <c r="G98" s="10"/>
      <c r="H98" s="10"/>
      <c r="I98" s="10"/>
      <c r="J98" s="10"/>
      <c r="K98" s="10"/>
      <c r="L98" s="10"/>
      <c r="M98" s="10"/>
      <c r="N98" s="10"/>
      <c r="O98" s="110">
        <f t="shared" si="4"/>
        <v>0</v>
      </c>
      <c r="P98" s="110">
        <f t="shared" si="5"/>
        <v>0</v>
      </c>
    </row>
    <row r="99" spans="1:16" x14ac:dyDescent="0.25">
      <c r="A99" s="132">
        <v>16581644</v>
      </c>
      <c r="B99" s="135" t="s">
        <v>92</v>
      </c>
      <c r="C99" s="135" t="s">
        <v>93</v>
      </c>
      <c r="D99" s="10">
        <v>2</v>
      </c>
      <c r="E99" s="10"/>
      <c r="F99" s="10"/>
      <c r="G99" s="10"/>
      <c r="H99" s="10"/>
      <c r="I99" s="10"/>
      <c r="J99" s="10"/>
      <c r="K99" s="10"/>
      <c r="L99" s="10"/>
      <c r="M99" s="10"/>
      <c r="N99" s="10"/>
      <c r="O99" s="110">
        <f t="shared" si="4"/>
        <v>0</v>
      </c>
      <c r="P99" s="110">
        <f t="shared" si="5"/>
        <v>0</v>
      </c>
    </row>
    <row r="100" spans="1:16" x14ac:dyDescent="0.25">
      <c r="A100" s="132">
        <v>16606787</v>
      </c>
      <c r="B100" s="135" t="s">
        <v>92</v>
      </c>
      <c r="C100" s="135" t="s">
        <v>93</v>
      </c>
      <c r="D100" s="10">
        <v>2</v>
      </c>
      <c r="E100" s="10"/>
      <c r="F100" s="10"/>
      <c r="G100" s="10"/>
      <c r="H100" s="10"/>
      <c r="I100" s="10"/>
      <c r="J100" s="10"/>
      <c r="K100" s="10"/>
      <c r="L100" s="10"/>
      <c r="M100" s="10"/>
      <c r="N100" s="10"/>
      <c r="O100" s="110">
        <f t="shared" si="4"/>
        <v>0</v>
      </c>
      <c r="P100" s="110">
        <f t="shared" si="5"/>
        <v>0</v>
      </c>
    </row>
    <row r="101" spans="1:16" x14ac:dyDescent="0.25">
      <c r="A101" s="132">
        <v>16634195</v>
      </c>
      <c r="B101" s="135" t="s">
        <v>72</v>
      </c>
      <c r="C101" s="135" t="s">
        <v>73</v>
      </c>
      <c r="D101" s="10">
        <v>1</v>
      </c>
      <c r="E101" s="10"/>
      <c r="F101" s="10"/>
      <c r="G101" s="10"/>
      <c r="H101" s="10"/>
      <c r="I101" s="10"/>
      <c r="J101" s="10"/>
      <c r="K101" s="10"/>
      <c r="L101" s="10"/>
      <c r="M101" s="10"/>
      <c r="N101" s="10"/>
      <c r="O101" s="110">
        <f t="shared" si="4"/>
        <v>0</v>
      </c>
      <c r="P101" s="110">
        <f t="shared" si="5"/>
        <v>0</v>
      </c>
    </row>
    <row r="102" spans="1:16" x14ac:dyDescent="0.25">
      <c r="A102" s="132">
        <v>16635345</v>
      </c>
      <c r="B102" s="135" t="s">
        <v>98</v>
      </c>
      <c r="C102" s="135" t="s">
        <v>99</v>
      </c>
      <c r="D102" s="10">
        <v>28</v>
      </c>
      <c r="E102" s="10"/>
      <c r="F102" s="10"/>
      <c r="G102" s="10"/>
      <c r="H102" s="10"/>
      <c r="I102" s="10"/>
      <c r="J102" s="10"/>
      <c r="K102" s="10"/>
      <c r="L102" s="10"/>
      <c r="M102" s="10"/>
      <c r="N102" s="10"/>
      <c r="O102" s="110">
        <f t="shared" si="4"/>
        <v>0</v>
      </c>
      <c r="P102" s="110">
        <f t="shared" si="5"/>
        <v>0</v>
      </c>
    </row>
    <row r="103" spans="1:16" x14ac:dyDescent="0.25">
      <c r="A103" s="132">
        <v>16635582</v>
      </c>
      <c r="B103" s="135" t="s">
        <v>82</v>
      </c>
      <c r="C103" s="135" t="s">
        <v>83</v>
      </c>
      <c r="D103" s="10">
        <v>4</v>
      </c>
      <c r="E103" s="10"/>
      <c r="F103" s="10"/>
      <c r="G103" s="10"/>
      <c r="H103" s="10"/>
      <c r="I103" s="10"/>
      <c r="J103" s="10"/>
      <c r="K103" s="10"/>
      <c r="L103" s="10"/>
      <c r="M103" s="10"/>
      <c r="N103" s="10"/>
      <c r="O103" s="110">
        <f t="shared" si="4"/>
        <v>0</v>
      </c>
      <c r="P103" s="110">
        <f t="shared" si="5"/>
        <v>0</v>
      </c>
    </row>
    <row r="104" spans="1:16" x14ac:dyDescent="0.25">
      <c r="A104" s="132">
        <v>16635744</v>
      </c>
      <c r="B104" s="135" t="s">
        <v>98</v>
      </c>
      <c r="C104" s="135" t="s">
        <v>99</v>
      </c>
      <c r="D104" s="10">
        <v>28</v>
      </c>
      <c r="E104" s="10"/>
      <c r="F104" s="10"/>
      <c r="G104" s="10"/>
      <c r="H104" s="10"/>
      <c r="I104" s="10"/>
      <c r="J104" s="10"/>
      <c r="K104" s="10"/>
      <c r="L104" s="10"/>
      <c r="M104" s="10"/>
      <c r="N104" s="10"/>
      <c r="O104" s="110">
        <f t="shared" si="4"/>
        <v>0</v>
      </c>
      <c r="P104" s="110">
        <f t="shared" si="5"/>
        <v>0</v>
      </c>
    </row>
    <row r="105" spans="1:16" x14ac:dyDescent="0.25">
      <c r="A105" s="132">
        <v>16636740</v>
      </c>
      <c r="B105" s="135" t="s">
        <v>94</v>
      </c>
      <c r="C105" s="135" t="s">
        <v>95</v>
      </c>
      <c r="D105" s="10">
        <v>56</v>
      </c>
      <c r="E105" s="10"/>
      <c r="F105" s="10"/>
      <c r="G105" s="10"/>
      <c r="H105" s="10"/>
      <c r="I105" s="10"/>
      <c r="J105" s="10"/>
      <c r="K105" s="10"/>
      <c r="L105" s="10"/>
      <c r="M105" s="10"/>
      <c r="N105" s="10"/>
      <c r="O105" s="110">
        <f t="shared" si="4"/>
        <v>0</v>
      </c>
      <c r="P105" s="110">
        <f t="shared" si="5"/>
        <v>0</v>
      </c>
    </row>
    <row r="106" spans="1:16" x14ac:dyDescent="0.25">
      <c r="A106" s="132">
        <v>16651804</v>
      </c>
      <c r="B106" s="135" t="s">
        <v>86</v>
      </c>
      <c r="C106" s="135" t="s">
        <v>87</v>
      </c>
      <c r="D106" s="10">
        <v>2</v>
      </c>
      <c r="E106" s="10"/>
      <c r="F106" s="10"/>
      <c r="G106" s="10"/>
      <c r="H106" s="10"/>
      <c r="I106" s="10"/>
      <c r="J106" s="10"/>
      <c r="K106" s="10"/>
      <c r="L106" s="10"/>
      <c r="M106" s="10"/>
      <c r="N106" s="10"/>
      <c r="O106" s="110">
        <f t="shared" si="4"/>
        <v>0</v>
      </c>
      <c r="P106" s="110">
        <f t="shared" si="5"/>
        <v>0</v>
      </c>
    </row>
    <row r="107" spans="1:16" x14ac:dyDescent="0.25">
      <c r="A107" s="132">
        <v>16651812</v>
      </c>
      <c r="B107" s="135" t="s">
        <v>86</v>
      </c>
      <c r="C107" s="135" t="s">
        <v>87</v>
      </c>
      <c r="D107" s="10">
        <v>2</v>
      </c>
      <c r="E107" s="10"/>
      <c r="F107" s="10"/>
      <c r="G107" s="10"/>
      <c r="H107" s="10"/>
      <c r="I107" s="10"/>
      <c r="J107" s="10"/>
      <c r="K107" s="10"/>
      <c r="L107" s="10"/>
      <c r="M107" s="10"/>
      <c r="N107" s="10"/>
      <c r="O107" s="110">
        <f t="shared" si="4"/>
        <v>0</v>
      </c>
      <c r="P107" s="110">
        <f t="shared" si="5"/>
        <v>0</v>
      </c>
    </row>
    <row r="108" spans="1:16" x14ac:dyDescent="0.25">
      <c r="A108" s="132">
        <v>16667255</v>
      </c>
      <c r="B108" s="135" t="s">
        <v>100</v>
      </c>
      <c r="C108" s="135" t="s">
        <v>101</v>
      </c>
      <c r="D108" s="10">
        <v>56</v>
      </c>
      <c r="E108" s="10"/>
      <c r="F108" s="10"/>
      <c r="G108" s="10"/>
      <c r="H108" s="10"/>
      <c r="I108" s="10"/>
      <c r="J108" s="10"/>
      <c r="K108" s="10"/>
      <c r="L108" s="10"/>
      <c r="M108" s="10"/>
      <c r="N108" s="10"/>
      <c r="O108" s="110">
        <f t="shared" si="4"/>
        <v>0</v>
      </c>
      <c r="P108" s="110">
        <f t="shared" si="5"/>
        <v>0</v>
      </c>
    </row>
    <row r="109" spans="1:16" x14ac:dyDescent="0.25">
      <c r="A109" s="132">
        <v>16668855</v>
      </c>
      <c r="B109" s="135" t="s">
        <v>2721</v>
      </c>
      <c r="C109" s="135" t="s">
        <v>111</v>
      </c>
      <c r="D109" s="10">
        <v>2</v>
      </c>
      <c r="E109" s="10"/>
      <c r="F109" s="10"/>
      <c r="G109" s="10"/>
      <c r="H109" s="10"/>
      <c r="I109" s="10"/>
      <c r="J109" s="10"/>
      <c r="K109" s="10"/>
      <c r="L109" s="10"/>
      <c r="M109" s="10"/>
      <c r="N109" s="10"/>
      <c r="O109" s="110">
        <f t="shared" si="4"/>
        <v>0</v>
      </c>
      <c r="P109" s="110">
        <f t="shared" si="5"/>
        <v>0</v>
      </c>
    </row>
    <row r="110" spans="1:16" x14ac:dyDescent="0.25">
      <c r="A110" s="132">
        <v>16671937</v>
      </c>
      <c r="B110" s="135" t="s">
        <v>86</v>
      </c>
      <c r="C110" s="135" t="s">
        <v>87</v>
      </c>
      <c r="D110" s="10">
        <v>2</v>
      </c>
      <c r="E110" s="10"/>
      <c r="F110" s="10"/>
      <c r="G110" s="10"/>
      <c r="H110" s="10"/>
      <c r="I110" s="10"/>
      <c r="J110" s="10"/>
      <c r="K110" s="10"/>
      <c r="L110" s="10"/>
      <c r="M110" s="10"/>
      <c r="N110" s="10"/>
      <c r="O110" s="110">
        <f t="shared" si="4"/>
        <v>0</v>
      </c>
      <c r="P110" s="110">
        <f t="shared" si="5"/>
        <v>0</v>
      </c>
    </row>
    <row r="111" spans="1:16" x14ac:dyDescent="0.25">
      <c r="A111" s="132">
        <v>16673026</v>
      </c>
      <c r="B111" s="135" t="s">
        <v>86</v>
      </c>
      <c r="C111" s="135" t="s">
        <v>87</v>
      </c>
      <c r="D111" s="10">
        <v>2</v>
      </c>
      <c r="E111" s="10"/>
      <c r="F111" s="10"/>
      <c r="G111" s="10"/>
      <c r="H111" s="10"/>
      <c r="I111" s="10"/>
      <c r="J111" s="10"/>
      <c r="K111" s="10"/>
      <c r="L111" s="10"/>
      <c r="M111" s="10"/>
      <c r="N111" s="10"/>
      <c r="O111" s="110">
        <f t="shared" si="4"/>
        <v>0</v>
      </c>
      <c r="P111" s="110">
        <f t="shared" si="5"/>
        <v>0</v>
      </c>
    </row>
    <row r="112" spans="1:16" x14ac:dyDescent="0.25">
      <c r="A112" s="132">
        <v>16675215</v>
      </c>
      <c r="B112" s="135" t="s">
        <v>86</v>
      </c>
      <c r="C112" s="135" t="s">
        <v>87</v>
      </c>
      <c r="D112" s="10">
        <v>1</v>
      </c>
      <c r="E112" s="10"/>
      <c r="F112" s="10"/>
      <c r="G112" s="10"/>
      <c r="H112" s="10"/>
      <c r="I112" s="10"/>
      <c r="J112" s="10"/>
      <c r="K112" s="10"/>
      <c r="L112" s="10"/>
      <c r="M112" s="10"/>
      <c r="N112" s="10"/>
      <c r="O112" s="110">
        <f t="shared" si="4"/>
        <v>0</v>
      </c>
      <c r="P112" s="110">
        <f t="shared" si="5"/>
        <v>0</v>
      </c>
    </row>
    <row r="113" spans="1:16" x14ac:dyDescent="0.25">
      <c r="A113" s="132">
        <v>16675223</v>
      </c>
      <c r="B113" s="135" t="s">
        <v>86</v>
      </c>
      <c r="C113" s="135" t="s">
        <v>87</v>
      </c>
      <c r="D113" s="10">
        <v>2</v>
      </c>
      <c r="E113" s="10"/>
      <c r="F113" s="10"/>
      <c r="G113" s="10"/>
      <c r="H113" s="10"/>
      <c r="I113" s="10"/>
      <c r="J113" s="10"/>
      <c r="K113" s="10"/>
      <c r="L113" s="10"/>
      <c r="M113" s="10"/>
      <c r="N113" s="10"/>
      <c r="O113" s="110">
        <f t="shared" si="4"/>
        <v>0</v>
      </c>
      <c r="P113" s="110">
        <f t="shared" si="5"/>
        <v>0</v>
      </c>
    </row>
    <row r="114" spans="1:16" x14ac:dyDescent="0.25">
      <c r="A114" s="132">
        <v>16675231</v>
      </c>
      <c r="B114" s="135" t="s">
        <v>86</v>
      </c>
      <c r="C114" s="135" t="s">
        <v>87</v>
      </c>
      <c r="D114" s="10">
        <v>2</v>
      </c>
      <c r="E114" s="10"/>
      <c r="F114" s="10"/>
      <c r="G114" s="10"/>
      <c r="H114" s="10"/>
      <c r="I114" s="10"/>
      <c r="J114" s="10"/>
      <c r="K114" s="10"/>
      <c r="L114" s="10"/>
      <c r="M114" s="10"/>
      <c r="N114" s="10"/>
      <c r="O114" s="110">
        <f t="shared" si="4"/>
        <v>0</v>
      </c>
      <c r="P114" s="110">
        <f t="shared" si="5"/>
        <v>0</v>
      </c>
    </row>
    <row r="115" spans="1:16" x14ac:dyDescent="0.25">
      <c r="A115" s="132">
        <v>16732316</v>
      </c>
      <c r="B115" s="135" t="s">
        <v>86</v>
      </c>
      <c r="C115" s="135" t="s">
        <v>87</v>
      </c>
      <c r="D115" s="10">
        <v>2</v>
      </c>
      <c r="E115" s="10"/>
      <c r="F115" s="10"/>
      <c r="G115" s="10"/>
      <c r="H115" s="10"/>
      <c r="I115" s="10"/>
      <c r="J115" s="10"/>
      <c r="K115" s="10"/>
      <c r="L115" s="10"/>
      <c r="M115" s="10"/>
      <c r="N115" s="10"/>
      <c r="O115" s="110">
        <f t="shared" si="4"/>
        <v>0</v>
      </c>
      <c r="P115" s="110">
        <f t="shared" si="5"/>
        <v>0</v>
      </c>
    </row>
    <row r="116" spans="1:16" x14ac:dyDescent="0.25">
      <c r="A116" s="132">
        <v>16732324</v>
      </c>
      <c r="B116" s="135" t="s">
        <v>86</v>
      </c>
      <c r="C116" s="135" t="s">
        <v>87</v>
      </c>
      <c r="D116" s="10">
        <v>2</v>
      </c>
      <c r="E116" s="10"/>
      <c r="F116" s="10"/>
      <c r="G116" s="10"/>
      <c r="H116" s="10"/>
      <c r="I116" s="10"/>
      <c r="J116" s="10"/>
      <c r="K116" s="10"/>
      <c r="L116" s="10"/>
      <c r="M116" s="10"/>
      <c r="N116" s="10"/>
      <c r="O116" s="110">
        <f t="shared" si="4"/>
        <v>0</v>
      </c>
      <c r="P116" s="110">
        <f t="shared" si="5"/>
        <v>0</v>
      </c>
    </row>
    <row r="117" spans="1:16" x14ac:dyDescent="0.25">
      <c r="A117" s="132">
        <v>16734246</v>
      </c>
      <c r="B117" s="135" t="s">
        <v>90</v>
      </c>
      <c r="C117" s="135" t="s">
        <v>91</v>
      </c>
      <c r="D117" s="10">
        <v>1</v>
      </c>
      <c r="E117" s="10"/>
      <c r="F117" s="10"/>
      <c r="G117" s="10"/>
      <c r="H117" s="10"/>
      <c r="I117" s="10"/>
      <c r="J117" s="10"/>
      <c r="K117" s="10"/>
      <c r="L117" s="10"/>
      <c r="M117" s="10"/>
      <c r="N117" s="10"/>
      <c r="O117" s="110">
        <f t="shared" si="4"/>
        <v>0</v>
      </c>
      <c r="P117" s="110">
        <f t="shared" si="5"/>
        <v>0</v>
      </c>
    </row>
    <row r="118" spans="1:16" x14ac:dyDescent="0.25">
      <c r="A118" s="132">
        <v>16736257</v>
      </c>
      <c r="B118" s="135" t="s">
        <v>106</v>
      </c>
      <c r="C118" s="135" t="s">
        <v>107</v>
      </c>
      <c r="D118" s="10">
        <v>1</v>
      </c>
      <c r="E118" s="10"/>
      <c r="F118" s="10"/>
      <c r="G118" s="10"/>
      <c r="H118" s="10"/>
      <c r="I118" s="10"/>
      <c r="J118" s="10"/>
      <c r="K118" s="10"/>
      <c r="L118" s="10"/>
      <c r="M118" s="10"/>
      <c r="N118" s="10"/>
      <c r="O118" s="110">
        <f t="shared" si="4"/>
        <v>0</v>
      </c>
      <c r="P118" s="110">
        <f t="shared" si="5"/>
        <v>0</v>
      </c>
    </row>
    <row r="119" spans="1:16" x14ac:dyDescent="0.25">
      <c r="A119" s="132">
        <v>16738594</v>
      </c>
      <c r="B119" s="135" t="s">
        <v>88</v>
      </c>
      <c r="C119" s="135" t="s">
        <v>89</v>
      </c>
      <c r="D119" s="10">
        <v>1</v>
      </c>
      <c r="E119" s="10"/>
      <c r="F119" s="10"/>
      <c r="G119" s="10"/>
      <c r="H119" s="10"/>
      <c r="I119" s="10"/>
      <c r="J119" s="10"/>
      <c r="K119" s="10"/>
      <c r="L119" s="10"/>
      <c r="M119" s="10"/>
      <c r="N119" s="10"/>
      <c r="O119" s="110">
        <f t="shared" si="4"/>
        <v>0</v>
      </c>
      <c r="P119" s="110">
        <f t="shared" si="5"/>
        <v>0</v>
      </c>
    </row>
    <row r="120" spans="1:16" x14ac:dyDescent="0.25">
      <c r="A120" s="132">
        <v>16744349</v>
      </c>
      <c r="B120" s="135" t="s">
        <v>86</v>
      </c>
      <c r="C120" s="135" t="s">
        <v>87</v>
      </c>
      <c r="D120" s="10">
        <v>2</v>
      </c>
      <c r="E120" s="10"/>
      <c r="F120" s="10"/>
      <c r="G120" s="10"/>
      <c r="H120" s="10"/>
      <c r="I120" s="10"/>
      <c r="J120" s="10"/>
      <c r="K120" s="10"/>
      <c r="L120" s="10"/>
      <c r="M120" s="10"/>
      <c r="N120" s="10"/>
      <c r="O120" s="110">
        <f t="shared" si="4"/>
        <v>0</v>
      </c>
      <c r="P120" s="110">
        <f t="shared" si="5"/>
        <v>0</v>
      </c>
    </row>
    <row r="121" spans="1:16" x14ac:dyDescent="0.25">
      <c r="A121" s="132">
        <v>16744357</v>
      </c>
      <c r="B121" s="135" t="s">
        <v>86</v>
      </c>
      <c r="C121" s="135" t="s">
        <v>87</v>
      </c>
      <c r="D121" s="10">
        <v>2</v>
      </c>
      <c r="E121" s="10"/>
      <c r="F121" s="10"/>
      <c r="G121" s="10"/>
      <c r="H121" s="10"/>
      <c r="I121" s="10"/>
      <c r="J121" s="10"/>
      <c r="K121" s="10"/>
      <c r="L121" s="10"/>
      <c r="M121" s="10"/>
      <c r="N121" s="10"/>
      <c r="O121" s="110">
        <f t="shared" si="4"/>
        <v>0</v>
      </c>
      <c r="P121" s="110">
        <f t="shared" si="5"/>
        <v>0</v>
      </c>
    </row>
    <row r="122" spans="1:16" x14ac:dyDescent="0.25">
      <c r="A122" s="132">
        <v>16754069</v>
      </c>
      <c r="B122" s="135" t="s">
        <v>98</v>
      </c>
      <c r="C122" s="135" t="s">
        <v>99</v>
      </c>
      <c r="D122" s="10">
        <v>28</v>
      </c>
      <c r="E122" s="10"/>
      <c r="F122" s="10"/>
      <c r="G122" s="10"/>
      <c r="H122" s="10"/>
      <c r="I122" s="10"/>
      <c r="J122" s="10"/>
      <c r="K122" s="10"/>
      <c r="L122" s="10"/>
      <c r="M122" s="10"/>
      <c r="N122" s="10"/>
      <c r="O122" s="110">
        <f t="shared" si="4"/>
        <v>0</v>
      </c>
      <c r="P122" s="110">
        <f t="shared" si="5"/>
        <v>0</v>
      </c>
    </row>
    <row r="123" spans="1:16" x14ac:dyDescent="0.25">
      <c r="A123" s="132">
        <v>16760050</v>
      </c>
      <c r="B123" s="135" t="s">
        <v>72</v>
      </c>
      <c r="C123" s="135" t="s">
        <v>73</v>
      </c>
      <c r="D123" s="10">
        <v>1</v>
      </c>
      <c r="E123" s="10"/>
      <c r="F123" s="10"/>
      <c r="G123" s="10"/>
      <c r="H123" s="10"/>
      <c r="I123" s="10"/>
      <c r="J123" s="10"/>
      <c r="K123" s="10"/>
      <c r="L123" s="10"/>
      <c r="M123" s="10"/>
      <c r="N123" s="10"/>
      <c r="O123" s="110">
        <f t="shared" si="4"/>
        <v>0</v>
      </c>
      <c r="P123" s="110">
        <f t="shared" si="5"/>
        <v>0</v>
      </c>
    </row>
    <row r="124" spans="1:16" x14ac:dyDescent="0.25">
      <c r="A124" s="132">
        <v>16770854</v>
      </c>
      <c r="B124" s="135" t="s">
        <v>100</v>
      </c>
      <c r="C124" s="135" t="s">
        <v>101</v>
      </c>
      <c r="D124" s="10">
        <v>56</v>
      </c>
      <c r="E124" s="10"/>
      <c r="F124" s="10"/>
      <c r="G124" s="10"/>
      <c r="H124" s="10"/>
      <c r="I124" s="10"/>
      <c r="J124" s="10"/>
      <c r="K124" s="10"/>
      <c r="L124" s="10"/>
      <c r="M124" s="10"/>
      <c r="N124" s="10"/>
      <c r="O124" s="110">
        <f t="shared" si="4"/>
        <v>0</v>
      </c>
      <c r="P124" s="110">
        <f t="shared" si="5"/>
        <v>0</v>
      </c>
    </row>
    <row r="125" spans="1:16" x14ac:dyDescent="0.25">
      <c r="A125" s="132">
        <v>16785630</v>
      </c>
      <c r="B125" s="135" t="s">
        <v>90</v>
      </c>
      <c r="C125" s="135" t="s">
        <v>91</v>
      </c>
      <c r="D125" s="10">
        <v>1</v>
      </c>
      <c r="E125" s="10"/>
      <c r="F125" s="10"/>
      <c r="G125" s="10"/>
      <c r="H125" s="10"/>
      <c r="I125" s="10"/>
      <c r="J125" s="10"/>
      <c r="K125" s="10"/>
      <c r="L125" s="10"/>
      <c r="M125" s="10"/>
      <c r="N125" s="10"/>
      <c r="O125" s="110">
        <f t="shared" si="4"/>
        <v>0</v>
      </c>
      <c r="P125" s="110">
        <f t="shared" si="5"/>
        <v>0</v>
      </c>
    </row>
    <row r="126" spans="1:16" x14ac:dyDescent="0.25">
      <c r="A126" s="132">
        <v>16786904</v>
      </c>
      <c r="B126" s="135" t="s">
        <v>86</v>
      </c>
      <c r="C126" s="135" t="s">
        <v>87</v>
      </c>
      <c r="D126" s="10">
        <v>2</v>
      </c>
      <c r="E126" s="10"/>
      <c r="F126" s="10"/>
      <c r="G126" s="10"/>
      <c r="H126" s="10"/>
      <c r="I126" s="10"/>
      <c r="J126" s="10"/>
      <c r="K126" s="10"/>
      <c r="L126" s="10"/>
      <c r="M126" s="10"/>
      <c r="N126" s="10"/>
      <c r="O126" s="110">
        <f t="shared" si="4"/>
        <v>0</v>
      </c>
      <c r="P126" s="110">
        <f t="shared" si="5"/>
        <v>0</v>
      </c>
    </row>
    <row r="127" spans="1:16" x14ac:dyDescent="0.25">
      <c r="A127" s="132">
        <v>16791940</v>
      </c>
      <c r="B127" s="135" t="s">
        <v>86</v>
      </c>
      <c r="C127" s="135" t="s">
        <v>87</v>
      </c>
      <c r="D127" s="10">
        <v>2</v>
      </c>
      <c r="E127" s="10"/>
      <c r="F127" s="10"/>
      <c r="G127" s="10"/>
      <c r="H127" s="10"/>
      <c r="I127" s="10"/>
      <c r="J127" s="10"/>
      <c r="K127" s="10"/>
      <c r="L127" s="10"/>
      <c r="M127" s="10"/>
      <c r="N127" s="10"/>
      <c r="O127" s="110">
        <f t="shared" si="4"/>
        <v>0</v>
      </c>
      <c r="P127" s="110">
        <f t="shared" si="5"/>
        <v>0</v>
      </c>
    </row>
    <row r="128" spans="1:16" x14ac:dyDescent="0.25">
      <c r="A128" s="132">
        <v>16792254</v>
      </c>
      <c r="B128" s="135" t="s">
        <v>108</v>
      </c>
      <c r="C128" s="135" t="s">
        <v>109</v>
      </c>
      <c r="D128" s="10">
        <v>2</v>
      </c>
      <c r="E128" s="10"/>
      <c r="F128" s="10"/>
      <c r="G128" s="10"/>
      <c r="H128" s="10"/>
      <c r="I128" s="10"/>
      <c r="J128" s="10"/>
      <c r="K128" s="10"/>
      <c r="L128" s="10"/>
      <c r="M128" s="10"/>
      <c r="N128" s="10"/>
      <c r="O128" s="110">
        <f t="shared" si="4"/>
        <v>0</v>
      </c>
      <c r="P128" s="110">
        <f t="shared" si="5"/>
        <v>0</v>
      </c>
    </row>
    <row r="129" spans="1:16" x14ac:dyDescent="0.25">
      <c r="A129" s="132">
        <v>16796489</v>
      </c>
      <c r="B129" s="135" t="s">
        <v>112</v>
      </c>
      <c r="C129" s="135" t="s">
        <v>113</v>
      </c>
      <c r="D129" s="10">
        <v>1</v>
      </c>
      <c r="E129" s="10"/>
      <c r="F129" s="10"/>
      <c r="G129" s="10"/>
      <c r="H129" s="10"/>
      <c r="I129" s="10"/>
      <c r="J129" s="10"/>
      <c r="K129" s="10"/>
      <c r="L129" s="10"/>
      <c r="M129" s="10"/>
      <c r="N129" s="10"/>
      <c r="O129" s="110">
        <f t="shared" si="4"/>
        <v>0</v>
      </c>
      <c r="P129" s="110">
        <f t="shared" si="5"/>
        <v>0</v>
      </c>
    </row>
    <row r="130" spans="1:16" x14ac:dyDescent="0.25">
      <c r="A130" s="132">
        <v>16802209</v>
      </c>
      <c r="B130" s="135" t="s">
        <v>86</v>
      </c>
      <c r="C130" s="135" t="s">
        <v>87</v>
      </c>
      <c r="D130" s="10">
        <v>2</v>
      </c>
      <c r="E130" s="10"/>
      <c r="F130" s="10"/>
      <c r="G130" s="10"/>
      <c r="H130" s="10"/>
      <c r="I130" s="10"/>
      <c r="J130" s="10"/>
      <c r="K130" s="10"/>
      <c r="L130" s="10"/>
      <c r="M130" s="10"/>
      <c r="N130" s="10"/>
      <c r="O130" s="110">
        <f t="shared" si="4"/>
        <v>0</v>
      </c>
      <c r="P130" s="110">
        <f t="shared" si="5"/>
        <v>0</v>
      </c>
    </row>
    <row r="131" spans="1:16" x14ac:dyDescent="0.25">
      <c r="A131" s="132">
        <v>16802233</v>
      </c>
      <c r="B131" s="135" t="s">
        <v>86</v>
      </c>
      <c r="C131" s="135" t="s">
        <v>87</v>
      </c>
      <c r="D131" s="10">
        <v>2</v>
      </c>
      <c r="E131" s="10"/>
      <c r="F131" s="10"/>
      <c r="G131" s="10"/>
      <c r="H131" s="10"/>
      <c r="I131" s="10"/>
      <c r="J131" s="10"/>
      <c r="K131" s="10"/>
      <c r="L131" s="10"/>
      <c r="M131" s="10"/>
      <c r="N131" s="10"/>
      <c r="O131" s="110">
        <f t="shared" si="4"/>
        <v>0</v>
      </c>
      <c r="P131" s="110">
        <f t="shared" si="5"/>
        <v>0</v>
      </c>
    </row>
    <row r="132" spans="1:16" x14ac:dyDescent="0.25">
      <c r="A132" s="132">
        <v>16802241</v>
      </c>
      <c r="B132" s="135" t="s">
        <v>86</v>
      </c>
      <c r="C132" s="135" t="s">
        <v>87</v>
      </c>
      <c r="D132" s="10">
        <v>1</v>
      </c>
      <c r="E132" s="10"/>
      <c r="F132" s="10"/>
      <c r="G132" s="10"/>
      <c r="H132" s="10"/>
      <c r="I132" s="10"/>
      <c r="J132" s="10"/>
      <c r="K132" s="10"/>
      <c r="L132" s="10"/>
      <c r="M132" s="10"/>
      <c r="N132" s="10"/>
      <c r="O132" s="110">
        <f t="shared" si="4"/>
        <v>0</v>
      </c>
      <c r="P132" s="110">
        <f t="shared" si="5"/>
        <v>0</v>
      </c>
    </row>
    <row r="133" spans="1:16" x14ac:dyDescent="0.25">
      <c r="A133" s="132">
        <v>16826876</v>
      </c>
      <c r="B133" s="135" t="s">
        <v>104</v>
      </c>
      <c r="C133" s="135" t="s">
        <v>105</v>
      </c>
      <c r="D133" s="10">
        <v>2</v>
      </c>
      <c r="E133" s="10"/>
      <c r="F133" s="10"/>
      <c r="G133" s="10"/>
      <c r="H133" s="10"/>
      <c r="I133" s="10"/>
      <c r="J133" s="10"/>
      <c r="K133" s="10"/>
      <c r="L133" s="10"/>
      <c r="M133" s="10"/>
      <c r="N133" s="10"/>
      <c r="O133" s="110">
        <f t="shared" si="4"/>
        <v>0</v>
      </c>
      <c r="P133" s="110">
        <f t="shared" si="5"/>
        <v>0</v>
      </c>
    </row>
    <row r="134" spans="1:16" x14ac:dyDescent="0.25">
      <c r="A134" s="132">
        <v>16846214</v>
      </c>
      <c r="B134" s="135" t="s">
        <v>86</v>
      </c>
      <c r="C134" s="135" t="s">
        <v>87</v>
      </c>
      <c r="D134" s="10">
        <v>2</v>
      </c>
      <c r="E134" s="10"/>
      <c r="F134" s="10"/>
      <c r="G134" s="10"/>
      <c r="H134" s="10"/>
      <c r="I134" s="10"/>
      <c r="J134" s="10"/>
      <c r="K134" s="10"/>
      <c r="L134" s="10"/>
      <c r="M134" s="10"/>
      <c r="N134" s="10"/>
      <c r="O134" s="110">
        <f t="shared" si="4"/>
        <v>0</v>
      </c>
      <c r="P134" s="110">
        <f t="shared" si="5"/>
        <v>0</v>
      </c>
    </row>
    <row r="135" spans="1:16" x14ac:dyDescent="0.25">
      <c r="A135" s="132">
        <v>16849744</v>
      </c>
      <c r="B135" s="135" t="s">
        <v>90</v>
      </c>
      <c r="C135" s="135" t="s">
        <v>91</v>
      </c>
      <c r="D135" s="10">
        <v>1</v>
      </c>
      <c r="E135" s="10"/>
      <c r="F135" s="10"/>
      <c r="G135" s="10"/>
      <c r="H135" s="10"/>
      <c r="I135" s="10"/>
      <c r="J135" s="10"/>
      <c r="K135" s="10"/>
      <c r="L135" s="10"/>
      <c r="M135" s="10"/>
      <c r="N135" s="10"/>
      <c r="O135" s="110">
        <f t="shared" si="4"/>
        <v>0</v>
      </c>
      <c r="P135" s="110">
        <f t="shared" si="5"/>
        <v>0</v>
      </c>
    </row>
    <row r="136" spans="1:16" x14ac:dyDescent="0.25">
      <c r="A136" s="132">
        <v>12118249</v>
      </c>
      <c r="B136" s="135" t="s">
        <v>114</v>
      </c>
      <c r="C136" s="135" t="s">
        <v>115</v>
      </c>
      <c r="D136" s="10">
        <v>50</v>
      </c>
      <c r="E136" s="10"/>
      <c r="F136" s="10"/>
      <c r="G136" s="10"/>
      <c r="H136" s="10"/>
      <c r="I136" s="10"/>
      <c r="J136" s="10"/>
      <c r="K136" s="10"/>
      <c r="L136" s="10"/>
      <c r="M136" s="10"/>
      <c r="N136" s="10"/>
      <c r="O136" s="110">
        <f t="shared" si="4"/>
        <v>0</v>
      </c>
      <c r="P136" s="110">
        <f t="shared" si="5"/>
        <v>0</v>
      </c>
    </row>
    <row r="137" spans="1:16" x14ac:dyDescent="0.25">
      <c r="A137" s="132">
        <v>12316091</v>
      </c>
      <c r="B137" s="135" t="s">
        <v>116</v>
      </c>
      <c r="C137" s="135" t="s">
        <v>117</v>
      </c>
      <c r="D137" s="10">
        <v>10</v>
      </c>
      <c r="E137" s="10"/>
      <c r="F137" s="10"/>
      <c r="G137" s="10"/>
      <c r="H137" s="10"/>
      <c r="I137" s="10"/>
      <c r="J137" s="10"/>
      <c r="K137" s="10"/>
      <c r="L137" s="10"/>
      <c r="M137" s="10"/>
      <c r="N137" s="10"/>
      <c r="O137" s="110">
        <f t="shared" si="4"/>
        <v>0</v>
      </c>
      <c r="P137" s="110">
        <f t="shared" si="5"/>
        <v>0</v>
      </c>
    </row>
    <row r="138" spans="1:16" x14ac:dyDescent="0.25">
      <c r="A138" s="132">
        <v>12554243</v>
      </c>
      <c r="B138" s="135" t="s">
        <v>116</v>
      </c>
      <c r="C138" s="135" t="s">
        <v>117</v>
      </c>
      <c r="D138" s="10">
        <v>20</v>
      </c>
      <c r="E138" s="10"/>
      <c r="F138" s="10"/>
      <c r="G138" s="10"/>
      <c r="H138" s="10"/>
      <c r="I138" s="10"/>
      <c r="J138" s="10"/>
      <c r="K138" s="10"/>
      <c r="L138" s="10"/>
      <c r="M138" s="10"/>
      <c r="N138" s="10"/>
      <c r="O138" s="110">
        <f t="shared" si="4"/>
        <v>0</v>
      </c>
      <c r="P138" s="110">
        <f t="shared" si="5"/>
        <v>0</v>
      </c>
    </row>
    <row r="139" spans="1:16" x14ac:dyDescent="0.25">
      <c r="A139" s="132">
        <v>13882694</v>
      </c>
      <c r="B139" s="135" t="s">
        <v>116</v>
      </c>
      <c r="C139" s="135" t="s">
        <v>117</v>
      </c>
      <c r="D139" s="10">
        <v>1</v>
      </c>
      <c r="E139" s="10"/>
      <c r="F139" s="10"/>
      <c r="G139" s="10"/>
      <c r="H139" s="10"/>
      <c r="I139" s="10"/>
      <c r="J139" s="10"/>
      <c r="K139" s="10"/>
      <c r="L139" s="10"/>
      <c r="M139" s="10"/>
      <c r="N139" s="10"/>
      <c r="O139" s="110">
        <f t="shared" si="4"/>
        <v>0</v>
      </c>
      <c r="P139" s="110">
        <f t="shared" si="5"/>
        <v>0</v>
      </c>
    </row>
    <row r="140" spans="1:16" x14ac:dyDescent="0.25">
      <c r="A140" s="132">
        <v>14086727</v>
      </c>
      <c r="B140" s="135" t="s">
        <v>2785</v>
      </c>
      <c r="C140" s="135" t="s">
        <v>123</v>
      </c>
      <c r="D140" s="10">
        <v>1</v>
      </c>
      <c r="E140" s="10"/>
      <c r="F140" s="10"/>
      <c r="G140" s="10"/>
      <c r="H140" s="10"/>
      <c r="I140" s="10"/>
      <c r="J140" s="10"/>
      <c r="K140" s="10"/>
      <c r="L140" s="10"/>
      <c r="M140" s="10"/>
      <c r="N140" s="10"/>
      <c r="O140" s="110">
        <f t="shared" si="4"/>
        <v>0</v>
      </c>
      <c r="P140" s="110">
        <f t="shared" si="5"/>
        <v>0</v>
      </c>
    </row>
    <row r="141" spans="1:16" x14ac:dyDescent="0.25">
      <c r="A141" s="132">
        <v>14175126</v>
      </c>
      <c r="B141" s="135" t="s">
        <v>124</v>
      </c>
      <c r="C141" s="135" t="s">
        <v>125</v>
      </c>
      <c r="D141" s="10">
        <v>1</v>
      </c>
      <c r="E141" s="10"/>
      <c r="F141" s="10"/>
      <c r="G141" s="10"/>
      <c r="H141" s="10"/>
      <c r="I141" s="10"/>
      <c r="J141" s="10"/>
      <c r="K141" s="10"/>
      <c r="L141" s="10"/>
      <c r="M141" s="10"/>
      <c r="N141" s="10"/>
      <c r="O141" s="110">
        <f t="shared" si="4"/>
        <v>0</v>
      </c>
      <c r="P141" s="110">
        <f t="shared" si="5"/>
        <v>0</v>
      </c>
    </row>
    <row r="142" spans="1:16" x14ac:dyDescent="0.25">
      <c r="A142" s="132">
        <v>14239663</v>
      </c>
      <c r="B142" s="135" t="s">
        <v>126</v>
      </c>
      <c r="C142" s="135" t="s">
        <v>127</v>
      </c>
      <c r="D142" s="10">
        <v>50</v>
      </c>
      <c r="E142" s="10"/>
      <c r="F142" s="10"/>
      <c r="G142" s="10"/>
      <c r="H142" s="10"/>
      <c r="I142" s="10"/>
      <c r="J142" s="10"/>
      <c r="K142" s="10"/>
      <c r="L142" s="10"/>
      <c r="M142" s="10"/>
      <c r="N142" s="10"/>
      <c r="O142" s="110">
        <f t="shared" si="4"/>
        <v>0</v>
      </c>
      <c r="P142" s="110">
        <f t="shared" si="5"/>
        <v>0</v>
      </c>
    </row>
    <row r="143" spans="1:16" x14ac:dyDescent="0.25">
      <c r="A143" s="132">
        <v>14612437</v>
      </c>
      <c r="B143" s="135" t="s">
        <v>128</v>
      </c>
      <c r="C143" s="135" t="s">
        <v>129</v>
      </c>
      <c r="D143" s="10">
        <v>1</v>
      </c>
      <c r="E143" s="10"/>
      <c r="F143" s="10"/>
      <c r="G143" s="10"/>
      <c r="H143" s="10"/>
      <c r="I143" s="10"/>
      <c r="J143" s="10"/>
      <c r="K143" s="10"/>
      <c r="L143" s="10"/>
      <c r="M143" s="10"/>
      <c r="N143" s="10"/>
      <c r="O143" s="110">
        <f t="shared" si="4"/>
        <v>0</v>
      </c>
      <c r="P143" s="110">
        <f t="shared" si="5"/>
        <v>0</v>
      </c>
    </row>
    <row r="144" spans="1:16" x14ac:dyDescent="0.25">
      <c r="A144" s="132">
        <v>14633620</v>
      </c>
      <c r="B144" s="135" t="s">
        <v>124</v>
      </c>
      <c r="C144" s="135" t="s">
        <v>125</v>
      </c>
      <c r="D144" s="10">
        <v>1</v>
      </c>
      <c r="E144" s="10"/>
      <c r="F144" s="10"/>
      <c r="G144" s="10"/>
      <c r="H144" s="10"/>
      <c r="I144" s="10"/>
      <c r="J144" s="10"/>
      <c r="K144" s="10"/>
      <c r="L144" s="10"/>
      <c r="M144" s="10"/>
      <c r="N144" s="10"/>
      <c r="O144" s="110">
        <f t="shared" si="4"/>
        <v>0</v>
      </c>
      <c r="P144" s="110">
        <f t="shared" si="5"/>
        <v>0</v>
      </c>
    </row>
    <row r="145" spans="1:16" x14ac:dyDescent="0.25">
      <c r="A145" s="132">
        <v>14645971</v>
      </c>
      <c r="B145" s="135" t="s">
        <v>130</v>
      </c>
      <c r="C145" s="135" t="s">
        <v>131</v>
      </c>
      <c r="D145" s="10">
        <v>1</v>
      </c>
      <c r="E145" s="10"/>
      <c r="F145" s="10"/>
      <c r="G145" s="10"/>
      <c r="H145" s="10"/>
      <c r="I145" s="10"/>
      <c r="J145" s="10"/>
      <c r="K145" s="10"/>
      <c r="L145" s="10"/>
      <c r="M145" s="10"/>
      <c r="N145" s="10"/>
      <c r="O145" s="110">
        <f t="shared" si="4"/>
        <v>0</v>
      </c>
      <c r="P145" s="110">
        <f t="shared" si="5"/>
        <v>0</v>
      </c>
    </row>
    <row r="146" spans="1:16" x14ac:dyDescent="0.25">
      <c r="A146" s="132">
        <v>14646005</v>
      </c>
      <c r="B146" s="135" t="s">
        <v>130</v>
      </c>
      <c r="C146" s="135" t="s">
        <v>131</v>
      </c>
      <c r="D146" s="10">
        <v>1</v>
      </c>
      <c r="E146" s="10"/>
      <c r="F146" s="10"/>
      <c r="G146" s="10"/>
      <c r="H146" s="10"/>
      <c r="I146" s="10"/>
      <c r="J146" s="10"/>
      <c r="K146" s="10"/>
      <c r="L146" s="10"/>
      <c r="M146" s="10"/>
      <c r="N146" s="10"/>
      <c r="O146" s="110">
        <f t="shared" ref="O146:O209" si="6">E146+F146+G146+H146+I146+J146+K146+L146+M146+N146</f>
        <v>0</v>
      </c>
      <c r="P146" s="110">
        <f t="shared" ref="P146:P209" si="7">O146-N146</f>
        <v>0</v>
      </c>
    </row>
    <row r="147" spans="1:16" x14ac:dyDescent="0.25">
      <c r="A147" s="132">
        <v>14750368</v>
      </c>
      <c r="B147" s="135" t="s">
        <v>132</v>
      </c>
      <c r="C147" s="135" t="s">
        <v>133</v>
      </c>
      <c r="D147" s="10">
        <v>10</v>
      </c>
      <c r="E147" s="10"/>
      <c r="F147" s="10"/>
      <c r="G147" s="10"/>
      <c r="H147" s="10"/>
      <c r="I147" s="10"/>
      <c r="J147" s="10"/>
      <c r="K147" s="10"/>
      <c r="L147" s="10"/>
      <c r="M147" s="10"/>
      <c r="N147" s="10"/>
      <c r="O147" s="110">
        <f t="shared" si="6"/>
        <v>0</v>
      </c>
      <c r="P147" s="110">
        <f t="shared" si="7"/>
        <v>0</v>
      </c>
    </row>
    <row r="148" spans="1:16" x14ac:dyDescent="0.25">
      <c r="A148" s="132">
        <v>14754088</v>
      </c>
      <c r="B148" s="135" t="s">
        <v>134</v>
      </c>
      <c r="C148" s="135" t="s">
        <v>135</v>
      </c>
      <c r="D148" s="10">
        <v>5</v>
      </c>
      <c r="E148" s="10"/>
      <c r="F148" s="10"/>
      <c r="G148" s="10"/>
      <c r="H148" s="10"/>
      <c r="I148" s="10"/>
      <c r="J148" s="10"/>
      <c r="K148" s="10"/>
      <c r="L148" s="10"/>
      <c r="M148" s="10"/>
      <c r="N148" s="10"/>
      <c r="O148" s="110">
        <f t="shared" si="6"/>
        <v>0</v>
      </c>
      <c r="P148" s="110">
        <f t="shared" si="7"/>
        <v>0</v>
      </c>
    </row>
    <row r="149" spans="1:16" x14ac:dyDescent="0.25">
      <c r="A149" s="132">
        <v>14754126</v>
      </c>
      <c r="B149" s="135" t="s">
        <v>134</v>
      </c>
      <c r="C149" s="135" t="s">
        <v>135</v>
      </c>
      <c r="D149" s="10">
        <v>1</v>
      </c>
      <c r="E149" s="10"/>
      <c r="F149" s="10"/>
      <c r="G149" s="10"/>
      <c r="H149" s="10"/>
      <c r="I149" s="10"/>
      <c r="J149" s="10"/>
      <c r="K149" s="10"/>
      <c r="L149" s="10"/>
      <c r="M149" s="10"/>
      <c r="N149" s="10"/>
      <c r="O149" s="110">
        <f t="shared" si="6"/>
        <v>0</v>
      </c>
      <c r="P149" s="110">
        <f t="shared" si="7"/>
        <v>0</v>
      </c>
    </row>
    <row r="150" spans="1:16" x14ac:dyDescent="0.25">
      <c r="A150" s="132">
        <v>14754215</v>
      </c>
      <c r="B150" s="135" t="s">
        <v>134</v>
      </c>
      <c r="C150" s="135" t="s">
        <v>135</v>
      </c>
      <c r="D150" s="10">
        <v>1</v>
      </c>
      <c r="E150" s="10"/>
      <c r="F150" s="10"/>
      <c r="G150" s="10"/>
      <c r="H150" s="10"/>
      <c r="I150" s="10"/>
      <c r="J150" s="10"/>
      <c r="K150" s="10"/>
      <c r="L150" s="10"/>
      <c r="M150" s="10"/>
      <c r="N150" s="10"/>
      <c r="O150" s="110">
        <f t="shared" si="6"/>
        <v>0</v>
      </c>
      <c r="P150" s="110">
        <f t="shared" si="7"/>
        <v>0</v>
      </c>
    </row>
    <row r="151" spans="1:16" x14ac:dyDescent="0.25">
      <c r="A151" s="132">
        <v>14889129</v>
      </c>
      <c r="B151" s="135" t="s">
        <v>116</v>
      </c>
      <c r="C151" s="135" t="s">
        <v>117</v>
      </c>
      <c r="D151" s="10">
        <v>1</v>
      </c>
      <c r="E151" s="10"/>
      <c r="F151" s="10"/>
      <c r="G151" s="10"/>
      <c r="H151" s="10"/>
      <c r="I151" s="10"/>
      <c r="J151" s="10"/>
      <c r="K151" s="10"/>
      <c r="L151" s="10"/>
      <c r="M151" s="10"/>
      <c r="N151" s="10"/>
      <c r="O151" s="110">
        <f t="shared" si="6"/>
        <v>0</v>
      </c>
      <c r="P151" s="110">
        <f t="shared" si="7"/>
        <v>0</v>
      </c>
    </row>
    <row r="152" spans="1:16" x14ac:dyDescent="0.25">
      <c r="A152" s="132">
        <v>14889137</v>
      </c>
      <c r="B152" s="135" t="s">
        <v>116</v>
      </c>
      <c r="C152" s="135" t="s">
        <v>117</v>
      </c>
      <c r="D152" s="10">
        <v>1</v>
      </c>
      <c r="E152" s="10"/>
      <c r="F152" s="10"/>
      <c r="G152" s="10"/>
      <c r="H152" s="10"/>
      <c r="I152" s="10"/>
      <c r="J152" s="10"/>
      <c r="K152" s="10"/>
      <c r="L152" s="10"/>
      <c r="M152" s="10"/>
      <c r="N152" s="10"/>
      <c r="O152" s="110">
        <f t="shared" si="6"/>
        <v>0</v>
      </c>
      <c r="P152" s="110">
        <f t="shared" si="7"/>
        <v>0</v>
      </c>
    </row>
    <row r="153" spans="1:16" x14ac:dyDescent="0.25">
      <c r="A153" s="132">
        <v>14899396</v>
      </c>
      <c r="B153" s="135" t="s">
        <v>136</v>
      </c>
      <c r="C153" s="135" t="s">
        <v>137</v>
      </c>
      <c r="D153" s="10">
        <v>1</v>
      </c>
      <c r="E153" s="10"/>
      <c r="F153" s="10"/>
      <c r="G153" s="10"/>
      <c r="H153" s="10"/>
      <c r="I153" s="10"/>
      <c r="J153" s="10"/>
      <c r="K153" s="10"/>
      <c r="L153" s="10"/>
      <c r="M153" s="10"/>
      <c r="N153" s="10"/>
      <c r="O153" s="110">
        <f t="shared" si="6"/>
        <v>0</v>
      </c>
      <c r="P153" s="110">
        <f t="shared" si="7"/>
        <v>0</v>
      </c>
    </row>
    <row r="154" spans="1:16" x14ac:dyDescent="0.25">
      <c r="A154" s="132">
        <v>14899418</v>
      </c>
      <c r="B154" s="135" t="s">
        <v>136</v>
      </c>
      <c r="C154" s="135" t="s">
        <v>137</v>
      </c>
      <c r="D154" s="10">
        <v>1</v>
      </c>
      <c r="E154" s="10"/>
      <c r="F154" s="10"/>
      <c r="G154" s="10"/>
      <c r="H154" s="10"/>
      <c r="I154" s="10"/>
      <c r="J154" s="10"/>
      <c r="K154" s="10"/>
      <c r="L154" s="10"/>
      <c r="M154" s="10"/>
      <c r="N154" s="10"/>
      <c r="O154" s="110">
        <f t="shared" si="6"/>
        <v>0</v>
      </c>
      <c r="P154" s="110">
        <f t="shared" si="7"/>
        <v>0</v>
      </c>
    </row>
    <row r="155" spans="1:16" x14ac:dyDescent="0.25">
      <c r="A155" s="132">
        <v>14914050</v>
      </c>
      <c r="B155" s="135" t="s">
        <v>2786</v>
      </c>
      <c r="C155" s="135" t="s">
        <v>139</v>
      </c>
      <c r="D155" s="10">
        <v>60</v>
      </c>
      <c r="E155" s="10"/>
      <c r="F155" s="10"/>
      <c r="G155" s="10"/>
      <c r="H155" s="10"/>
      <c r="I155" s="10"/>
      <c r="J155" s="10"/>
      <c r="K155" s="10"/>
      <c r="L155" s="10"/>
      <c r="M155" s="10"/>
      <c r="N155" s="10"/>
      <c r="O155" s="110">
        <f t="shared" si="6"/>
        <v>0</v>
      </c>
      <c r="P155" s="110">
        <f t="shared" si="7"/>
        <v>0</v>
      </c>
    </row>
    <row r="156" spans="1:16" x14ac:dyDescent="0.25">
      <c r="A156" s="132">
        <v>14914077</v>
      </c>
      <c r="B156" s="135" t="s">
        <v>2786</v>
      </c>
      <c r="C156" s="135" t="s">
        <v>139</v>
      </c>
      <c r="D156" s="10">
        <v>30</v>
      </c>
      <c r="E156" s="10"/>
      <c r="F156" s="10"/>
      <c r="G156" s="10"/>
      <c r="H156" s="10"/>
      <c r="I156" s="10"/>
      <c r="J156" s="10"/>
      <c r="K156" s="10"/>
      <c r="L156" s="10"/>
      <c r="M156" s="10"/>
      <c r="N156" s="10"/>
      <c r="O156" s="110">
        <f t="shared" si="6"/>
        <v>0</v>
      </c>
      <c r="P156" s="110">
        <f t="shared" si="7"/>
        <v>0</v>
      </c>
    </row>
    <row r="157" spans="1:16" x14ac:dyDescent="0.25">
      <c r="A157" s="132">
        <v>14965453</v>
      </c>
      <c r="B157" s="135" t="s">
        <v>140</v>
      </c>
      <c r="C157" s="135" t="s">
        <v>141</v>
      </c>
      <c r="D157" s="10">
        <v>60</v>
      </c>
      <c r="E157" s="10"/>
      <c r="F157" s="10"/>
      <c r="G157" s="10"/>
      <c r="H157" s="10"/>
      <c r="I157" s="10"/>
      <c r="J157" s="10"/>
      <c r="K157" s="10"/>
      <c r="L157" s="10"/>
      <c r="M157" s="10"/>
      <c r="N157" s="10"/>
      <c r="O157" s="110">
        <f t="shared" si="6"/>
        <v>0</v>
      </c>
      <c r="P157" s="110">
        <f t="shared" si="7"/>
        <v>0</v>
      </c>
    </row>
    <row r="158" spans="1:16" x14ac:dyDescent="0.25">
      <c r="A158" s="132">
        <v>14965461</v>
      </c>
      <c r="B158" s="135" t="s">
        <v>140</v>
      </c>
      <c r="C158" s="135" t="s">
        <v>141</v>
      </c>
      <c r="D158" s="10">
        <v>60</v>
      </c>
      <c r="E158" s="10"/>
      <c r="F158" s="10"/>
      <c r="G158" s="10"/>
      <c r="H158" s="10"/>
      <c r="I158" s="10"/>
      <c r="J158" s="10"/>
      <c r="K158" s="10"/>
      <c r="L158" s="10"/>
      <c r="M158" s="10"/>
      <c r="N158" s="10"/>
      <c r="O158" s="110">
        <f t="shared" si="6"/>
        <v>0</v>
      </c>
      <c r="P158" s="110">
        <f t="shared" si="7"/>
        <v>0</v>
      </c>
    </row>
    <row r="159" spans="1:16" x14ac:dyDescent="0.25">
      <c r="A159" s="132">
        <v>14965488</v>
      </c>
      <c r="B159" s="135" t="s">
        <v>140</v>
      </c>
      <c r="C159" s="135" t="s">
        <v>141</v>
      </c>
      <c r="D159" s="10">
        <v>60</v>
      </c>
      <c r="E159" s="10"/>
      <c r="F159" s="10"/>
      <c r="G159" s="10"/>
      <c r="H159" s="10"/>
      <c r="I159" s="10"/>
      <c r="J159" s="10"/>
      <c r="K159" s="10"/>
      <c r="L159" s="10"/>
      <c r="M159" s="10"/>
      <c r="N159" s="10"/>
      <c r="O159" s="110">
        <f t="shared" si="6"/>
        <v>0</v>
      </c>
      <c r="P159" s="110">
        <f t="shared" si="7"/>
        <v>0</v>
      </c>
    </row>
    <row r="160" spans="1:16" x14ac:dyDescent="0.25">
      <c r="A160" s="132">
        <v>14975017</v>
      </c>
      <c r="B160" s="135" t="s">
        <v>2787</v>
      </c>
      <c r="C160" s="135" t="s">
        <v>143</v>
      </c>
      <c r="D160" s="10">
        <v>1</v>
      </c>
      <c r="E160" s="10"/>
      <c r="F160" s="10"/>
      <c r="G160" s="10"/>
      <c r="H160" s="10"/>
      <c r="I160" s="10"/>
      <c r="J160" s="10"/>
      <c r="K160" s="10"/>
      <c r="L160" s="10"/>
      <c r="M160" s="10"/>
      <c r="N160" s="10"/>
      <c r="O160" s="110">
        <f t="shared" si="6"/>
        <v>0</v>
      </c>
      <c r="P160" s="110">
        <f t="shared" si="7"/>
        <v>0</v>
      </c>
    </row>
    <row r="161" spans="1:16" x14ac:dyDescent="0.25">
      <c r="A161" s="132">
        <v>14987805</v>
      </c>
      <c r="B161" s="135" t="s">
        <v>146</v>
      </c>
      <c r="C161" s="135" t="s">
        <v>147</v>
      </c>
      <c r="D161" s="10">
        <v>1</v>
      </c>
      <c r="E161" s="10"/>
      <c r="F161" s="10"/>
      <c r="G161" s="10"/>
      <c r="H161" s="10"/>
      <c r="I161" s="10"/>
      <c r="J161" s="10"/>
      <c r="K161" s="10"/>
      <c r="L161" s="10"/>
      <c r="M161" s="10"/>
      <c r="N161" s="10"/>
      <c r="O161" s="110">
        <f t="shared" si="6"/>
        <v>0</v>
      </c>
      <c r="P161" s="110">
        <f t="shared" si="7"/>
        <v>0</v>
      </c>
    </row>
    <row r="162" spans="1:16" x14ac:dyDescent="0.25">
      <c r="A162" s="132">
        <v>15006123</v>
      </c>
      <c r="B162" s="135" t="s">
        <v>148</v>
      </c>
      <c r="C162" s="135" t="s">
        <v>149</v>
      </c>
      <c r="D162" s="10">
        <v>5</v>
      </c>
      <c r="E162" s="10"/>
      <c r="F162" s="10"/>
      <c r="G162" s="10"/>
      <c r="H162" s="10"/>
      <c r="I162" s="10"/>
      <c r="J162" s="10"/>
      <c r="K162" s="10"/>
      <c r="L162" s="10"/>
      <c r="M162" s="10"/>
      <c r="N162" s="10"/>
      <c r="O162" s="110">
        <f t="shared" si="6"/>
        <v>0</v>
      </c>
      <c r="P162" s="110">
        <f t="shared" si="7"/>
        <v>0</v>
      </c>
    </row>
    <row r="163" spans="1:16" x14ac:dyDescent="0.25">
      <c r="A163" s="132">
        <v>15023753</v>
      </c>
      <c r="B163" s="135" t="s">
        <v>150</v>
      </c>
      <c r="C163" s="135" t="s">
        <v>151</v>
      </c>
      <c r="D163" s="10">
        <v>1</v>
      </c>
      <c r="E163" s="10"/>
      <c r="F163" s="10"/>
      <c r="G163" s="10"/>
      <c r="H163" s="10"/>
      <c r="I163" s="10"/>
      <c r="J163" s="10"/>
      <c r="K163" s="10"/>
      <c r="L163" s="10"/>
      <c r="M163" s="10"/>
      <c r="N163" s="10"/>
      <c r="O163" s="110">
        <f t="shared" si="6"/>
        <v>0</v>
      </c>
      <c r="P163" s="110">
        <f t="shared" si="7"/>
        <v>0</v>
      </c>
    </row>
    <row r="164" spans="1:16" x14ac:dyDescent="0.25">
      <c r="A164" s="132">
        <v>15023761</v>
      </c>
      <c r="B164" s="135" t="s">
        <v>150</v>
      </c>
      <c r="C164" s="135" t="s">
        <v>151</v>
      </c>
      <c r="D164" s="10">
        <v>1</v>
      </c>
      <c r="E164" s="10"/>
      <c r="F164" s="10"/>
      <c r="G164" s="10"/>
      <c r="H164" s="10"/>
      <c r="I164" s="10"/>
      <c r="J164" s="10"/>
      <c r="K164" s="10"/>
      <c r="L164" s="10"/>
      <c r="M164" s="10"/>
      <c r="N164" s="10"/>
      <c r="O164" s="110">
        <f t="shared" si="6"/>
        <v>0</v>
      </c>
      <c r="P164" s="110">
        <f t="shared" si="7"/>
        <v>0</v>
      </c>
    </row>
    <row r="165" spans="1:16" x14ac:dyDescent="0.25">
      <c r="A165" s="132">
        <v>15040453</v>
      </c>
      <c r="B165" s="135" t="s">
        <v>152</v>
      </c>
      <c r="C165" s="135" t="s">
        <v>153</v>
      </c>
      <c r="D165" s="10">
        <v>100</v>
      </c>
      <c r="E165" s="10"/>
      <c r="F165" s="10"/>
      <c r="G165" s="10"/>
      <c r="H165" s="10"/>
      <c r="I165" s="10"/>
      <c r="J165" s="10"/>
      <c r="K165" s="10"/>
      <c r="L165" s="10"/>
      <c r="M165" s="10"/>
      <c r="N165" s="10"/>
      <c r="O165" s="110">
        <f t="shared" si="6"/>
        <v>0</v>
      </c>
      <c r="P165" s="110">
        <f t="shared" si="7"/>
        <v>0</v>
      </c>
    </row>
    <row r="166" spans="1:16" x14ac:dyDescent="0.25">
      <c r="A166" s="132">
        <v>15099865</v>
      </c>
      <c r="B166" s="135" t="s">
        <v>2788</v>
      </c>
      <c r="C166" s="135" t="s">
        <v>155</v>
      </c>
      <c r="D166" s="10">
        <v>30</v>
      </c>
      <c r="E166" s="10"/>
      <c r="F166" s="10"/>
      <c r="G166" s="10"/>
      <c r="H166" s="10"/>
      <c r="I166" s="10"/>
      <c r="J166" s="10"/>
      <c r="K166" s="10"/>
      <c r="L166" s="10"/>
      <c r="M166" s="10"/>
      <c r="N166" s="10"/>
      <c r="O166" s="110">
        <f t="shared" si="6"/>
        <v>0</v>
      </c>
      <c r="P166" s="110">
        <f t="shared" si="7"/>
        <v>0</v>
      </c>
    </row>
    <row r="167" spans="1:16" x14ac:dyDescent="0.25">
      <c r="A167" s="132">
        <v>15099873</v>
      </c>
      <c r="B167" s="135" t="s">
        <v>2788</v>
      </c>
      <c r="C167" s="135" t="s">
        <v>155</v>
      </c>
      <c r="D167" s="10">
        <v>30</v>
      </c>
      <c r="E167" s="10"/>
      <c r="F167" s="10"/>
      <c r="G167" s="10"/>
      <c r="H167" s="10"/>
      <c r="I167" s="10"/>
      <c r="J167" s="10"/>
      <c r="K167" s="10"/>
      <c r="L167" s="10"/>
      <c r="M167" s="10"/>
      <c r="N167" s="10"/>
      <c r="O167" s="110">
        <f t="shared" si="6"/>
        <v>0</v>
      </c>
      <c r="P167" s="110">
        <f t="shared" si="7"/>
        <v>0</v>
      </c>
    </row>
    <row r="168" spans="1:16" x14ac:dyDescent="0.25">
      <c r="A168" s="132">
        <v>15099881</v>
      </c>
      <c r="B168" s="135" t="s">
        <v>2788</v>
      </c>
      <c r="C168" s="135" t="s">
        <v>155</v>
      </c>
      <c r="D168" s="10">
        <v>30</v>
      </c>
      <c r="E168" s="10"/>
      <c r="F168" s="10"/>
      <c r="G168" s="10"/>
      <c r="H168" s="10"/>
      <c r="I168" s="10"/>
      <c r="J168" s="10"/>
      <c r="K168" s="10"/>
      <c r="L168" s="10"/>
      <c r="M168" s="10"/>
      <c r="N168" s="10"/>
      <c r="O168" s="110">
        <f t="shared" si="6"/>
        <v>0</v>
      </c>
      <c r="P168" s="110">
        <f t="shared" si="7"/>
        <v>0</v>
      </c>
    </row>
    <row r="169" spans="1:16" x14ac:dyDescent="0.25">
      <c r="A169" s="132">
        <v>15108430</v>
      </c>
      <c r="B169" s="135" t="s">
        <v>156</v>
      </c>
      <c r="C169" s="135" t="s">
        <v>157</v>
      </c>
      <c r="D169" s="10">
        <v>5</v>
      </c>
      <c r="E169" s="10"/>
      <c r="F169" s="10"/>
      <c r="G169" s="10"/>
      <c r="H169" s="10"/>
      <c r="I169" s="10"/>
      <c r="J169" s="10"/>
      <c r="K169" s="10"/>
      <c r="L169" s="10"/>
      <c r="M169" s="10"/>
      <c r="N169" s="10"/>
      <c r="O169" s="110">
        <f t="shared" si="6"/>
        <v>0</v>
      </c>
      <c r="P169" s="110">
        <f t="shared" si="7"/>
        <v>0</v>
      </c>
    </row>
    <row r="170" spans="1:16" x14ac:dyDescent="0.25">
      <c r="A170" s="132">
        <v>15134482</v>
      </c>
      <c r="B170" s="135" t="s">
        <v>148</v>
      </c>
      <c r="C170" s="135" t="s">
        <v>149</v>
      </c>
      <c r="D170" s="10">
        <v>5</v>
      </c>
      <c r="E170" s="10"/>
      <c r="F170" s="10"/>
      <c r="G170" s="10"/>
      <c r="H170" s="10"/>
      <c r="I170" s="10"/>
      <c r="J170" s="10"/>
      <c r="K170" s="10"/>
      <c r="L170" s="10"/>
      <c r="M170" s="10"/>
      <c r="N170" s="10"/>
      <c r="O170" s="110">
        <f t="shared" si="6"/>
        <v>0</v>
      </c>
      <c r="P170" s="110">
        <f t="shared" si="7"/>
        <v>0</v>
      </c>
    </row>
    <row r="171" spans="1:16" x14ac:dyDescent="0.25">
      <c r="A171" s="132">
        <v>15134504</v>
      </c>
      <c r="B171" s="135" t="s">
        <v>148</v>
      </c>
      <c r="C171" s="135" t="s">
        <v>149</v>
      </c>
      <c r="D171" s="10">
        <v>5</v>
      </c>
      <c r="E171" s="10"/>
      <c r="F171" s="10"/>
      <c r="G171" s="10"/>
      <c r="H171" s="10"/>
      <c r="I171" s="10"/>
      <c r="J171" s="10"/>
      <c r="K171" s="10"/>
      <c r="L171" s="10"/>
      <c r="M171" s="10"/>
      <c r="N171" s="10"/>
      <c r="O171" s="110">
        <f t="shared" si="6"/>
        <v>0</v>
      </c>
      <c r="P171" s="110">
        <f t="shared" si="7"/>
        <v>0</v>
      </c>
    </row>
    <row r="172" spans="1:16" x14ac:dyDescent="0.25">
      <c r="A172" s="132">
        <v>15195252</v>
      </c>
      <c r="B172" s="135" t="s">
        <v>2789</v>
      </c>
      <c r="C172" s="135" t="s">
        <v>159</v>
      </c>
      <c r="D172" s="10">
        <v>112</v>
      </c>
      <c r="E172" s="10"/>
      <c r="F172" s="10"/>
      <c r="G172" s="10"/>
      <c r="H172" s="10"/>
      <c r="I172" s="10"/>
      <c r="J172" s="10"/>
      <c r="K172" s="10"/>
      <c r="L172" s="10"/>
      <c r="M172" s="10"/>
      <c r="N172" s="10"/>
      <c r="O172" s="110">
        <f t="shared" si="6"/>
        <v>0</v>
      </c>
      <c r="P172" s="110">
        <f t="shared" si="7"/>
        <v>0</v>
      </c>
    </row>
    <row r="173" spans="1:16" x14ac:dyDescent="0.25">
      <c r="A173" s="132">
        <v>15219593</v>
      </c>
      <c r="B173" s="135" t="s">
        <v>160</v>
      </c>
      <c r="C173" s="135" t="s">
        <v>161</v>
      </c>
      <c r="D173" s="10">
        <v>100</v>
      </c>
      <c r="E173" s="10"/>
      <c r="F173" s="10"/>
      <c r="G173" s="10"/>
      <c r="H173" s="10"/>
      <c r="I173" s="10"/>
      <c r="J173" s="10"/>
      <c r="K173" s="10"/>
      <c r="L173" s="10"/>
      <c r="M173" s="10"/>
      <c r="N173" s="10"/>
      <c r="O173" s="110">
        <f t="shared" si="6"/>
        <v>0</v>
      </c>
      <c r="P173" s="110">
        <f t="shared" si="7"/>
        <v>0</v>
      </c>
    </row>
    <row r="174" spans="1:16" x14ac:dyDescent="0.25">
      <c r="A174" s="132">
        <v>15219682</v>
      </c>
      <c r="B174" s="135" t="s">
        <v>148</v>
      </c>
      <c r="C174" s="135" t="s">
        <v>149</v>
      </c>
      <c r="D174" s="10">
        <v>5</v>
      </c>
      <c r="E174" s="10"/>
      <c r="F174" s="10"/>
      <c r="G174" s="10"/>
      <c r="H174" s="10"/>
      <c r="I174" s="10"/>
      <c r="J174" s="10"/>
      <c r="K174" s="10"/>
      <c r="L174" s="10"/>
      <c r="M174" s="10"/>
      <c r="N174" s="10"/>
      <c r="O174" s="110">
        <f t="shared" si="6"/>
        <v>0</v>
      </c>
      <c r="P174" s="110">
        <f t="shared" si="7"/>
        <v>0</v>
      </c>
    </row>
    <row r="175" spans="1:16" x14ac:dyDescent="0.25">
      <c r="A175" s="132">
        <v>15224120</v>
      </c>
      <c r="B175" s="135" t="s">
        <v>162</v>
      </c>
      <c r="C175" s="135" t="s">
        <v>163</v>
      </c>
      <c r="D175" s="10">
        <v>40</v>
      </c>
      <c r="E175" s="10"/>
      <c r="F175" s="10"/>
      <c r="G175" s="10"/>
      <c r="H175" s="10"/>
      <c r="I175" s="10"/>
      <c r="J175" s="10"/>
      <c r="K175" s="10"/>
      <c r="L175" s="10"/>
      <c r="M175" s="10"/>
      <c r="N175" s="10"/>
      <c r="O175" s="110">
        <f t="shared" si="6"/>
        <v>0</v>
      </c>
      <c r="P175" s="110">
        <f t="shared" si="7"/>
        <v>0</v>
      </c>
    </row>
    <row r="176" spans="1:16" x14ac:dyDescent="0.25">
      <c r="A176" s="132">
        <v>15248003</v>
      </c>
      <c r="B176" s="135" t="s">
        <v>164</v>
      </c>
      <c r="C176" s="135" t="s">
        <v>165</v>
      </c>
      <c r="D176" s="10">
        <v>1</v>
      </c>
      <c r="E176" s="10"/>
      <c r="F176" s="10"/>
      <c r="G176" s="10"/>
      <c r="H176" s="10"/>
      <c r="I176" s="10"/>
      <c r="J176" s="10"/>
      <c r="K176" s="10"/>
      <c r="L176" s="10"/>
      <c r="M176" s="10"/>
      <c r="N176" s="10"/>
      <c r="O176" s="110">
        <f t="shared" si="6"/>
        <v>0</v>
      </c>
      <c r="P176" s="110">
        <f t="shared" si="7"/>
        <v>0</v>
      </c>
    </row>
    <row r="177" spans="1:16" x14ac:dyDescent="0.25">
      <c r="A177" s="132">
        <v>15248011</v>
      </c>
      <c r="B177" s="135" t="s">
        <v>164</v>
      </c>
      <c r="C177" s="135" t="s">
        <v>165</v>
      </c>
      <c r="D177" s="10">
        <v>1</v>
      </c>
      <c r="E177" s="10"/>
      <c r="F177" s="10"/>
      <c r="G177" s="10"/>
      <c r="H177" s="10"/>
      <c r="I177" s="10"/>
      <c r="J177" s="10"/>
      <c r="K177" s="10"/>
      <c r="L177" s="10"/>
      <c r="M177" s="10"/>
      <c r="N177" s="10"/>
      <c r="O177" s="110">
        <f t="shared" si="6"/>
        <v>0</v>
      </c>
      <c r="P177" s="110">
        <f t="shared" si="7"/>
        <v>0</v>
      </c>
    </row>
    <row r="178" spans="1:16" x14ac:dyDescent="0.25">
      <c r="A178" s="132">
        <v>15265110</v>
      </c>
      <c r="B178" s="135" t="s">
        <v>166</v>
      </c>
      <c r="C178" s="135" t="s">
        <v>167</v>
      </c>
      <c r="D178" s="10">
        <v>1</v>
      </c>
      <c r="E178" s="10"/>
      <c r="F178" s="10"/>
      <c r="G178" s="10"/>
      <c r="H178" s="10"/>
      <c r="I178" s="10"/>
      <c r="J178" s="10"/>
      <c r="K178" s="10"/>
      <c r="L178" s="10"/>
      <c r="M178" s="10"/>
      <c r="N178" s="10"/>
      <c r="O178" s="110">
        <f t="shared" si="6"/>
        <v>0</v>
      </c>
      <c r="P178" s="110">
        <f t="shared" si="7"/>
        <v>0</v>
      </c>
    </row>
    <row r="179" spans="1:16" x14ac:dyDescent="0.25">
      <c r="A179" s="132">
        <v>15265129</v>
      </c>
      <c r="B179" s="135" t="s">
        <v>166</v>
      </c>
      <c r="C179" s="135" t="s">
        <v>167</v>
      </c>
      <c r="D179" s="10">
        <v>1</v>
      </c>
      <c r="E179" s="10"/>
      <c r="F179" s="10"/>
      <c r="G179" s="10"/>
      <c r="H179" s="10"/>
      <c r="I179" s="10"/>
      <c r="J179" s="10"/>
      <c r="K179" s="10"/>
      <c r="L179" s="10"/>
      <c r="M179" s="10"/>
      <c r="N179" s="10"/>
      <c r="O179" s="110">
        <f t="shared" si="6"/>
        <v>0</v>
      </c>
      <c r="P179" s="110">
        <f t="shared" si="7"/>
        <v>0</v>
      </c>
    </row>
    <row r="180" spans="1:16" x14ac:dyDescent="0.25">
      <c r="A180" s="132">
        <v>15265137</v>
      </c>
      <c r="B180" s="135" t="s">
        <v>166</v>
      </c>
      <c r="C180" s="135" t="s">
        <v>167</v>
      </c>
      <c r="D180" s="10">
        <v>1</v>
      </c>
      <c r="E180" s="10"/>
      <c r="F180" s="10"/>
      <c r="G180" s="10"/>
      <c r="H180" s="10"/>
      <c r="I180" s="10"/>
      <c r="J180" s="10"/>
      <c r="K180" s="10"/>
      <c r="L180" s="10"/>
      <c r="M180" s="10"/>
      <c r="N180" s="10"/>
      <c r="O180" s="110">
        <f t="shared" si="6"/>
        <v>0</v>
      </c>
      <c r="P180" s="110">
        <f t="shared" si="7"/>
        <v>0</v>
      </c>
    </row>
    <row r="181" spans="1:16" x14ac:dyDescent="0.25">
      <c r="A181" s="132">
        <v>15266524</v>
      </c>
      <c r="B181" s="135" t="s">
        <v>148</v>
      </c>
      <c r="C181" s="135" t="s">
        <v>149</v>
      </c>
      <c r="D181" s="10">
        <v>5</v>
      </c>
      <c r="E181" s="10"/>
      <c r="F181" s="10"/>
      <c r="G181" s="10"/>
      <c r="H181" s="10"/>
      <c r="I181" s="10"/>
      <c r="J181" s="10"/>
      <c r="K181" s="10"/>
      <c r="L181" s="10"/>
      <c r="M181" s="10"/>
      <c r="N181" s="10"/>
      <c r="O181" s="110">
        <f t="shared" si="6"/>
        <v>0</v>
      </c>
      <c r="P181" s="110">
        <f t="shared" si="7"/>
        <v>0</v>
      </c>
    </row>
    <row r="182" spans="1:16" x14ac:dyDescent="0.25">
      <c r="A182" s="132">
        <v>15268462</v>
      </c>
      <c r="B182" s="135" t="s">
        <v>148</v>
      </c>
      <c r="C182" s="135" t="s">
        <v>149</v>
      </c>
      <c r="D182" s="10">
        <v>5</v>
      </c>
      <c r="E182" s="10"/>
      <c r="F182" s="10"/>
      <c r="G182" s="10"/>
      <c r="H182" s="10"/>
      <c r="I182" s="10"/>
      <c r="J182" s="10"/>
      <c r="K182" s="10"/>
      <c r="L182" s="10"/>
      <c r="M182" s="10"/>
      <c r="N182" s="10"/>
      <c r="O182" s="110">
        <f t="shared" si="6"/>
        <v>0</v>
      </c>
      <c r="P182" s="110">
        <f t="shared" si="7"/>
        <v>0</v>
      </c>
    </row>
    <row r="183" spans="1:16" x14ac:dyDescent="0.25">
      <c r="A183" s="132">
        <v>15292290</v>
      </c>
      <c r="B183" s="135" t="s">
        <v>168</v>
      </c>
      <c r="C183" s="135" t="s">
        <v>169</v>
      </c>
      <c r="D183" s="10">
        <v>6</v>
      </c>
      <c r="E183" s="10"/>
      <c r="F183" s="10"/>
      <c r="G183" s="10"/>
      <c r="H183" s="10"/>
      <c r="I183" s="10"/>
      <c r="J183" s="10"/>
      <c r="K183" s="10"/>
      <c r="L183" s="10"/>
      <c r="M183" s="10"/>
      <c r="N183" s="10"/>
      <c r="O183" s="110">
        <f t="shared" si="6"/>
        <v>0</v>
      </c>
      <c r="P183" s="110">
        <f t="shared" si="7"/>
        <v>0</v>
      </c>
    </row>
    <row r="184" spans="1:16" x14ac:dyDescent="0.25">
      <c r="A184" s="132">
        <v>15293939</v>
      </c>
      <c r="B184" s="135" t="s">
        <v>170</v>
      </c>
      <c r="C184" s="135" t="s">
        <v>171</v>
      </c>
      <c r="D184" s="10">
        <v>21</v>
      </c>
      <c r="E184" s="10"/>
      <c r="F184" s="10"/>
      <c r="G184" s="10"/>
      <c r="H184" s="10"/>
      <c r="I184" s="10"/>
      <c r="J184" s="10"/>
      <c r="K184" s="10"/>
      <c r="L184" s="10"/>
      <c r="M184" s="10"/>
      <c r="N184" s="10"/>
      <c r="O184" s="110">
        <f t="shared" si="6"/>
        <v>0</v>
      </c>
      <c r="P184" s="110">
        <f t="shared" si="7"/>
        <v>0</v>
      </c>
    </row>
    <row r="185" spans="1:16" x14ac:dyDescent="0.25">
      <c r="A185" s="132">
        <v>15293947</v>
      </c>
      <c r="B185" s="135" t="s">
        <v>170</v>
      </c>
      <c r="C185" s="135" t="s">
        <v>171</v>
      </c>
      <c r="D185" s="10">
        <v>21</v>
      </c>
      <c r="E185" s="10"/>
      <c r="F185" s="10"/>
      <c r="G185" s="10"/>
      <c r="H185" s="10"/>
      <c r="I185" s="10"/>
      <c r="J185" s="10"/>
      <c r="K185" s="10"/>
      <c r="L185" s="10"/>
      <c r="M185" s="10"/>
      <c r="N185" s="10"/>
      <c r="O185" s="110">
        <f t="shared" si="6"/>
        <v>0</v>
      </c>
      <c r="P185" s="110">
        <f t="shared" si="7"/>
        <v>0</v>
      </c>
    </row>
    <row r="186" spans="1:16" x14ac:dyDescent="0.25">
      <c r="A186" s="132">
        <v>15293955</v>
      </c>
      <c r="B186" s="135" t="s">
        <v>170</v>
      </c>
      <c r="C186" s="135" t="s">
        <v>171</v>
      </c>
      <c r="D186" s="10">
        <v>21</v>
      </c>
      <c r="E186" s="10"/>
      <c r="F186" s="10"/>
      <c r="G186" s="10"/>
      <c r="H186" s="10"/>
      <c r="I186" s="10"/>
      <c r="J186" s="10"/>
      <c r="K186" s="10"/>
      <c r="L186" s="10"/>
      <c r="M186" s="10"/>
      <c r="N186" s="10"/>
      <c r="O186" s="110">
        <f t="shared" si="6"/>
        <v>0</v>
      </c>
      <c r="P186" s="110">
        <f t="shared" si="7"/>
        <v>0</v>
      </c>
    </row>
    <row r="187" spans="1:16" x14ac:dyDescent="0.25">
      <c r="A187" s="132">
        <v>15293963</v>
      </c>
      <c r="B187" s="135" t="s">
        <v>170</v>
      </c>
      <c r="C187" s="135" t="s">
        <v>171</v>
      </c>
      <c r="D187" s="10">
        <v>21</v>
      </c>
      <c r="E187" s="10"/>
      <c r="F187" s="10"/>
      <c r="G187" s="10"/>
      <c r="H187" s="10"/>
      <c r="I187" s="10"/>
      <c r="J187" s="10"/>
      <c r="K187" s="10"/>
      <c r="L187" s="10"/>
      <c r="M187" s="10"/>
      <c r="N187" s="10"/>
      <c r="O187" s="110">
        <f t="shared" si="6"/>
        <v>0</v>
      </c>
      <c r="P187" s="110">
        <f t="shared" si="7"/>
        <v>0</v>
      </c>
    </row>
    <row r="188" spans="1:16" x14ac:dyDescent="0.25">
      <c r="A188" s="132">
        <v>15299309</v>
      </c>
      <c r="B188" s="135" t="s">
        <v>172</v>
      </c>
      <c r="C188" s="135" t="s">
        <v>173</v>
      </c>
      <c r="D188" s="10">
        <v>1</v>
      </c>
      <c r="E188" s="10"/>
      <c r="F188" s="10"/>
      <c r="G188" s="10"/>
      <c r="H188" s="10"/>
      <c r="I188" s="10"/>
      <c r="J188" s="10"/>
      <c r="K188" s="10"/>
      <c r="L188" s="10"/>
      <c r="M188" s="10"/>
      <c r="N188" s="10"/>
      <c r="O188" s="110">
        <f t="shared" si="6"/>
        <v>0</v>
      </c>
      <c r="P188" s="110">
        <f t="shared" si="7"/>
        <v>0</v>
      </c>
    </row>
    <row r="189" spans="1:16" x14ac:dyDescent="0.25">
      <c r="A189" s="132">
        <v>15324567</v>
      </c>
      <c r="B189" s="135" t="s">
        <v>174</v>
      </c>
      <c r="C189" s="135" t="s">
        <v>175</v>
      </c>
      <c r="D189" s="10">
        <v>120</v>
      </c>
      <c r="E189" s="10"/>
      <c r="F189" s="10"/>
      <c r="G189" s="10"/>
      <c r="H189" s="10"/>
      <c r="I189" s="10"/>
      <c r="J189" s="10"/>
      <c r="K189" s="10"/>
      <c r="L189" s="10"/>
      <c r="M189" s="10"/>
      <c r="N189" s="10"/>
      <c r="O189" s="110">
        <f t="shared" si="6"/>
        <v>0</v>
      </c>
      <c r="P189" s="110">
        <f t="shared" si="7"/>
        <v>0</v>
      </c>
    </row>
    <row r="190" spans="1:16" x14ac:dyDescent="0.25">
      <c r="A190" s="132">
        <v>15324575</v>
      </c>
      <c r="B190" s="135" t="s">
        <v>2790</v>
      </c>
      <c r="C190" s="135" t="s">
        <v>177</v>
      </c>
      <c r="D190" s="10">
        <v>28</v>
      </c>
      <c r="E190" s="10"/>
      <c r="F190" s="10"/>
      <c r="G190" s="10"/>
      <c r="H190" s="10"/>
      <c r="I190" s="10"/>
      <c r="J190" s="10"/>
      <c r="K190" s="10"/>
      <c r="L190" s="10"/>
      <c r="M190" s="10"/>
      <c r="N190" s="10"/>
      <c r="O190" s="110">
        <f t="shared" si="6"/>
        <v>0</v>
      </c>
      <c r="P190" s="110">
        <f t="shared" si="7"/>
        <v>0</v>
      </c>
    </row>
    <row r="191" spans="1:16" x14ac:dyDescent="0.25">
      <c r="A191" s="132">
        <v>15324583</v>
      </c>
      <c r="B191" s="135" t="s">
        <v>2790</v>
      </c>
      <c r="C191" s="135" t="s">
        <v>177</v>
      </c>
      <c r="D191" s="10">
        <v>28</v>
      </c>
      <c r="E191" s="10"/>
      <c r="F191" s="10"/>
      <c r="G191" s="10"/>
      <c r="H191" s="10"/>
      <c r="I191" s="10"/>
      <c r="J191" s="10"/>
      <c r="K191" s="10"/>
      <c r="L191" s="10"/>
      <c r="M191" s="10"/>
      <c r="N191" s="10"/>
      <c r="O191" s="110">
        <f t="shared" si="6"/>
        <v>0</v>
      </c>
      <c r="P191" s="110">
        <f t="shared" si="7"/>
        <v>0</v>
      </c>
    </row>
    <row r="192" spans="1:16" x14ac:dyDescent="0.25">
      <c r="A192" s="132">
        <v>15324591</v>
      </c>
      <c r="B192" s="135" t="s">
        <v>2790</v>
      </c>
      <c r="C192" s="135" t="s">
        <v>177</v>
      </c>
      <c r="D192" s="10">
        <v>28</v>
      </c>
      <c r="E192" s="10"/>
      <c r="F192" s="10"/>
      <c r="G192" s="10"/>
      <c r="H192" s="10"/>
      <c r="I192" s="10"/>
      <c r="J192" s="10"/>
      <c r="K192" s="10"/>
      <c r="L192" s="10"/>
      <c r="M192" s="10"/>
      <c r="N192" s="10"/>
      <c r="O192" s="110">
        <f t="shared" si="6"/>
        <v>0</v>
      </c>
      <c r="P192" s="110">
        <f t="shared" si="7"/>
        <v>0</v>
      </c>
    </row>
    <row r="193" spans="1:16" x14ac:dyDescent="0.25">
      <c r="A193" s="132">
        <v>15327914</v>
      </c>
      <c r="B193" s="135" t="s">
        <v>2791</v>
      </c>
      <c r="C193" s="135" t="s">
        <v>179</v>
      </c>
      <c r="D193" s="10">
        <v>1</v>
      </c>
      <c r="E193" s="10"/>
      <c r="F193" s="10"/>
      <c r="G193" s="10"/>
      <c r="H193" s="10"/>
      <c r="I193" s="10"/>
      <c r="J193" s="10"/>
      <c r="K193" s="10"/>
      <c r="L193" s="10"/>
      <c r="M193" s="10"/>
      <c r="N193" s="10"/>
      <c r="O193" s="110">
        <f t="shared" si="6"/>
        <v>0</v>
      </c>
      <c r="P193" s="110">
        <f t="shared" si="7"/>
        <v>0</v>
      </c>
    </row>
    <row r="194" spans="1:16" x14ac:dyDescent="0.25">
      <c r="A194" s="132">
        <v>15334724</v>
      </c>
      <c r="B194" s="135" t="s">
        <v>146</v>
      </c>
      <c r="C194" s="135" t="s">
        <v>147</v>
      </c>
      <c r="D194" s="10">
        <v>1</v>
      </c>
      <c r="E194" s="10"/>
      <c r="F194" s="10"/>
      <c r="G194" s="10"/>
      <c r="H194" s="10"/>
      <c r="I194" s="10"/>
      <c r="J194" s="10"/>
      <c r="K194" s="10"/>
      <c r="L194" s="10"/>
      <c r="M194" s="10"/>
      <c r="N194" s="10"/>
      <c r="O194" s="110">
        <f t="shared" si="6"/>
        <v>0</v>
      </c>
      <c r="P194" s="110">
        <f t="shared" si="7"/>
        <v>0</v>
      </c>
    </row>
    <row r="195" spans="1:16" x14ac:dyDescent="0.25">
      <c r="A195" s="132">
        <v>15335429</v>
      </c>
      <c r="B195" s="135" t="s">
        <v>148</v>
      </c>
      <c r="C195" s="135" t="s">
        <v>149</v>
      </c>
      <c r="D195" s="10">
        <v>5</v>
      </c>
      <c r="E195" s="10"/>
      <c r="F195" s="10"/>
      <c r="G195" s="10"/>
      <c r="H195" s="10"/>
      <c r="I195" s="10"/>
      <c r="J195" s="10"/>
      <c r="K195" s="10"/>
      <c r="L195" s="10"/>
      <c r="M195" s="10"/>
      <c r="N195" s="10"/>
      <c r="O195" s="110">
        <f t="shared" si="6"/>
        <v>0</v>
      </c>
      <c r="P195" s="110">
        <f t="shared" si="7"/>
        <v>0</v>
      </c>
    </row>
    <row r="196" spans="1:16" x14ac:dyDescent="0.25">
      <c r="A196" s="132">
        <v>15336271</v>
      </c>
      <c r="B196" s="135" t="s">
        <v>174</v>
      </c>
      <c r="C196" s="135" t="s">
        <v>175</v>
      </c>
      <c r="D196" s="10">
        <v>120</v>
      </c>
      <c r="E196" s="10"/>
      <c r="F196" s="10"/>
      <c r="G196" s="10"/>
      <c r="H196" s="10"/>
      <c r="I196" s="10"/>
      <c r="J196" s="10"/>
      <c r="K196" s="10"/>
      <c r="L196" s="10"/>
      <c r="M196" s="10"/>
      <c r="N196" s="10"/>
      <c r="O196" s="110">
        <f t="shared" si="6"/>
        <v>0</v>
      </c>
      <c r="P196" s="110">
        <f t="shared" si="7"/>
        <v>0</v>
      </c>
    </row>
    <row r="197" spans="1:16" x14ac:dyDescent="0.25">
      <c r="A197" s="132">
        <v>15342778</v>
      </c>
      <c r="B197" s="135" t="s">
        <v>2787</v>
      </c>
      <c r="C197" s="135" t="s">
        <v>143</v>
      </c>
      <c r="D197" s="10">
        <v>1</v>
      </c>
      <c r="E197" s="10"/>
      <c r="F197" s="10"/>
      <c r="G197" s="10"/>
      <c r="H197" s="10"/>
      <c r="I197" s="10"/>
      <c r="J197" s="10"/>
      <c r="K197" s="10"/>
      <c r="L197" s="10"/>
      <c r="M197" s="10"/>
      <c r="N197" s="10"/>
      <c r="O197" s="110">
        <f t="shared" si="6"/>
        <v>0</v>
      </c>
      <c r="P197" s="110">
        <f t="shared" si="7"/>
        <v>0</v>
      </c>
    </row>
    <row r="198" spans="1:16" x14ac:dyDescent="0.25">
      <c r="A198" s="132">
        <v>15343561</v>
      </c>
      <c r="B198" s="135" t="s">
        <v>180</v>
      </c>
      <c r="C198" s="135" t="s">
        <v>181</v>
      </c>
      <c r="D198" s="10">
        <v>1</v>
      </c>
      <c r="E198" s="10"/>
      <c r="F198" s="10"/>
      <c r="G198" s="10"/>
      <c r="H198" s="10"/>
      <c r="I198" s="10"/>
      <c r="J198" s="10"/>
      <c r="K198" s="10"/>
      <c r="L198" s="10"/>
      <c r="M198" s="10"/>
      <c r="N198" s="10"/>
      <c r="O198" s="110">
        <f t="shared" si="6"/>
        <v>0</v>
      </c>
      <c r="P198" s="110">
        <f t="shared" si="7"/>
        <v>0</v>
      </c>
    </row>
    <row r="199" spans="1:16" x14ac:dyDescent="0.25">
      <c r="A199" s="132">
        <v>15344150</v>
      </c>
      <c r="B199" s="135" t="s">
        <v>174</v>
      </c>
      <c r="C199" s="135" t="s">
        <v>175</v>
      </c>
      <c r="D199" s="10">
        <v>120</v>
      </c>
      <c r="E199" s="10"/>
      <c r="F199" s="10"/>
      <c r="G199" s="10"/>
      <c r="H199" s="10"/>
      <c r="I199" s="10"/>
      <c r="J199" s="10"/>
      <c r="K199" s="10"/>
      <c r="L199" s="10"/>
      <c r="M199" s="10"/>
      <c r="N199" s="10"/>
      <c r="O199" s="110">
        <f t="shared" si="6"/>
        <v>0</v>
      </c>
      <c r="P199" s="110">
        <f t="shared" si="7"/>
        <v>0</v>
      </c>
    </row>
    <row r="200" spans="1:16" x14ac:dyDescent="0.25">
      <c r="A200" s="132">
        <v>15353435</v>
      </c>
      <c r="B200" s="135" t="s">
        <v>2785</v>
      </c>
      <c r="C200" s="135" t="s">
        <v>123</v>
      </c>
      <c r="D200" s="10">
        <v>10</v>
      </c>
      <c r="E200" s="10"/>
      <c r="F200" s="10"/>
      <c r="G200" s="10"/>
      <c r="H200" s="10"/>
      <c r="I200" s="10"/>
      <c r="J200" s="10"/>
      <c r="K200" s="10"/>
      <c r="L200" s="10"/>
      <c r="M200" s="10"/>
      <c r="N200" s="10"/>
      <c r="O200" s="110">
        <f t="shared" si="6"/>
        <v>0</v>
      </c>
      <c r="P200" s="110">
        <f t="shared" si="7"/>
        <v>0</v>
      </c>
    </row>
    <row r="201" spans="1:16" x14ac:dyDescent="0.25">
      <c r="A201" s="132">
        <v>15353443</v>
      </c>
      <c r="B201" s="135" t="s">
        <v>2785</v>
      </c>
      <c r="C201" s="135" t="s">
        <v>123</v>
      </c>
      <c r="D201" s="10">
        <v>10</v>
      </c>
      <c r="E201" s="10"/>
      <c r="F201" s="10"/>
      <c r="G201" s="10"/>
      <c r="H201" s="10"/>
      <c r="I201" s="10"/>
      <c r="J201" s="10"/>
      <c r="K201" s="10"/>
      <c r="L201" s="10"/>
      <c r="M201" s="10"/>
      <c r="N201" s="10"/>
      <c r="O201" s="110">
        <f t="shared" si="6"/>
        <v>0</v>
      </c>
      <c r="P201" s="110">
        <f t="shared" si="7"/>
        <v>0</v>
      </c>
    </row>
    <row r="202" spans="1:16" x14ac:dyDescent="0.25">
      <c r="A202" s="132">
        <v>15379043</v>
      </c>
      <c r="B202" s="135" t="s">
        <v>146</v>
      </c>
      <c r="C202" s="135" t="s">
        <v>147</v>
      </c>
      <c r="D202" s="10">
        <v>1</v>
      </c>
      <c r="E202" s="10"/>
      <c r="F202" s="10"/>
      <c r="G202" s="10"/>
      <c r="H202" s="10"/>
      <c r="I202" s="10"/>
      <c r="J202" s="10"/>
      <c r="K202" s="10"/>
      <c r="L202" s="10"/>
      <c r="M202" s="10"/>
      <c r="N202" s="10"/>
      <c r="O202" s="110">
        <f t="shared" si="6"/>
        <v>0</v>
      </c>
      <c r="P202" s="110">
        <f t="shared" si="7"/>
        <v>0</v>
      </c>
    </row>
    <row r="203" spans="1:16" x14ac:dyDescent="0.25">
      <c r="A203" s="132">
        <v>15380157</v>
      </c>
      <c r="B203" s="135" t="s">
        <v>144</v>
      </c>
      <c r="C203" s="135" t="s">
        <v>145</v>
      </c>
      <c r="D203" s="10">
        <v>1</v>
      </c>
      <c r="E203" s="10"/>
      <c r="F203" s="10"/>
      <c r="G203" s="10"/>
      <c r="H203" s="10"/>
      <c r="I203" s="10"/>
      <c r="J203" s="10"/>
      <c r="K203" s="10"/>
      <c r="L203" s="10"/>
      <c r="M203" s="10"/>
      <c r="N203" s="10"/>
      <c r="O203" s="110">
        <f t="shared" si="6"/>
        <v>0</v>
      </c>
      <c r="P203" s="110">
        <f t="shared" si="7"/>
        <v>0</v>
      </c>
    </row>
    <row r="204" spans="1:16" x14ac:dyDescent="0.25">
      <c r="A204" s="132">
        <v>15380165</v>
      </c>
      <c r="B204" s="135" t="s">
        <v>144</v>
      </c>
      <c r="C204" s="135" t="s">
        <v>145</v>
      </c>
      <c r="D204" s="10">
        <v>1</v>
      </c>
      <c r="E204" s="10"/>
      <c r="F204" s="10"/>
      <c r="G204" s="10"/>
      <c r="H204" s="10"/>
      <c r="I204" s="10"/>
      <c r="J204" s="10"/>
      <c r="K204" s="10"/>
      <c r="L204" s="10"/>
      <c r="M204" s="10"/>
      <c r="N204" s="10"/>
      <c r="O204" s="110">
        <f t="shared" si="6"/>
        <v>0</v>
      </c>
      <c r="P204" s="110">
        <f t="shared" si="7"/>
        <v>0</v>
      </c>
    </row>
    <row r="205" spans="1:16" x14ac:dyDescent="0.25">
      <c r="A205" s="132">
        <v>15380173</v>
      </c>
      <c r="B205" s="135" t="s">
        <v>144</v>
      </c>
      <c r="C205" s="135" t="s">
        <v>145</v>
      </c>
      <c r="D205" s="10">
        <v>1</v>
      </c>
      <c r="E205" s="10"/>
      <c r="F205" s="10"/>
      <c r="G205" s="10"/>
      <c r="H205" s="10"/>
      <c r="I205" s="10"/>
      <c r="J205" s="10"/>
      <c r="K205" s="10"/>
      <c r="L205" s="10"/>
      <c r="M205" s="10"/>
      <c r="N205" s="10"/>
      <c r="O205" s="110">
        <f t="shared" si="6"/>
        <v>0</v>
      </c>
      <c r="P205" s="110">
        <f t="shared" si="7"/>
        <v>0</v>
      </c>
    </row>
    <row r="206" spans="1:16" x14ac:dyDescent="0.25">
      <c r="A206" s="132">
        <v>15380181</v>
      </c>
      <c r="B206" s="135" t="s">
        <v>144</v>
      </c>
      <c r="C206" s="135" t="s">
        <v>145</v>
      </c>
      <c r="D206" s="10">
        <v>1</v>
      </c>
      <c r="E206" s="10"/>
      <c r="F206" s="10"/>
      <c r="G206" s="10"/>
      <c r="H206" s="10"/>
      <c r="I206" s="10"/>
      <c r="J206" s="10"/>
      <c r="K206" s="10"/>
      <c r="L206" s="10"/>
      <c r="M206" s="10"/>
      <c r="N206" s="10"/>
      <c r="O206" s="110">
        <f t="shared" si="6"/>
        <v>0</v>
      </c>
      <c r="P206" s="110">
        <f t="shared" si="7"/>
        <v>0</v>
      </c>
    </row>
    <row r="207" spans="1:16" x14ac:dyDescent="0.25">
      <c r="A207" s="132">
        <v>15401375</v>
      </c>
      <c r="B207" s="135" t="s">
        <v>184</v>
      </c>
      <c r="C207" s="135" t="s">
        <v>185</v>
      </c>
      <c r="D207" s="10">
        <v>1</v>
      </c>
      <c r="E207" s="10"/>
      <c r="F207" s="10"/>
      <c r="G207" s="10"/>
      <c r="H207" s="10"/>
      <c r="I207" s="10"/>
      <c r="J207" s="10"/>
      <c r="K207" s="10"/>
      <c r="L207" s="10"/>
      <c r="M207" s="10"/>
      <c r="N207" s="10"/>
      <c r="O207" s="110">
        <f t="shared" si="6"/>
        <v>0</v>
      </c>
      <c r="P207" s="110">
        <f t="shared" si="7"/>
        <v>0</v>
      </c>
    </row>
    <row r="208" spans="1:16" x14ac:dyDescent="0.25">
      <c r="A208" s="132">
        <v>15401383</v>
      </c>
      <c r="B208" s="135" t="s">
        <v>184</v>
      </c>
      <c r="C208" s="135" t="s">
        <v>185</v>
      </c>
      <c r="D208" s="10">
        <v>1</v>
      </c>
      <c r="E208" s="10"/>
      <c r="F208" s="10"/>
      <c r="G208" s="10"/>
      <c r="H208" s="10"/>
      <c r="I208" s="10"/>
      <c r="J208" s="10"/>
      <c r="K208" s="10"/>
      <c r="L208" s="10"/>
      <c r="M208" s="10"/>
      <c r="N208" s="10"/>
      <c r="O208" s="110">
        <f t="shared" si="6"/>
        <v>0</v>
      </c>
      <c r="P208" s="110">
        <f t="shared" si="7"/>
        <v>0</v>
      </c>
    </row>
    <row r="209" spans="1:16" x14ac:dyDescent="0.25">
      <c r="A209" s="132">
        <v>15407322</v>
      </c>
      <c r="B209" s="135" t="s">
        <v>180</v>
      </c>
      <c r="C209" s="135" t="s">
        <v>181</v>
      </c>
      <c r="D209" s="10">
        <v>1</v>
      </c>
      <c r="E209" s="10"/>
      <c r="F209" s="10"/>
      <c r="G209" s="10"/>
      <c r="H209" s="10"/>
      <c r="I209" s="10"/>
      <c r="J209" s="10"/>
      <c r="K209" s="10"/>
      <c r="L209" s="10"/>
      <c r="M209" s="10"/>
      <c r="N209" s="10"/>
      <c r="O209" s="110">
        <f t="shared" si="6"/>
        <v>0</v>
      </c>
      <c r="P209" s="110">
        <f t="shared" si="7"/>
        <v>0</v>
      </c>
    </row>
    <row r="210" spans="1:16" x14ac:dyDescent="0.25">
      <c r="A210" s="132">
        <v>15412156</v>
      </c>
      <c r="B210" s="135" t="s">
        <v>116</v>
      </c>
      <c r="C210" s="135" t="s">
        <v>117</v>
      </c>
      <c r="D210" s="10">
        <v>1</v>
      </c>
      <c r="E210" s="10"/>
      <c r="F210" s="10"/>
      <c r="G210" s="10"/>
      <c r="H210" s="10"/>
      <c r="I210" s="10"/>
      <c r="J210" s="10"/>
      <c r="K210" s="10"/>
      <c r="L210" s="10"/>
      <c r="M210" s="10"/>
      <c r="N210" s="10"/>
      <c r="O210" s="110">
        <f t="shared" ref="O210:O273" si="8">E210+F210+G210+H210+I210+J210+K210+L210+M210+N210</f>
        <v>0</v>
      </c>
      <c r="P210" s="110">
        <f t="shared" ref="P210:P273" si="9">O210-N210</f>
        <v>0</v>
      </c>
    </row>
    <row r="211" spans="1:16" x14ac:dyDescent="0.25">
      <c r="A211" s="132">
        <v>15413535</v>
      </c>
      <c r="B211" s="135" t="s">
        <v>184</v>
      </c>
      <c r="C211" s="135" t="s">
        <v>185</v>
      </c>
      <c r="D211" s="10">
        <v>1</v>
      </c>
      <c r="E211" s="10"/>
      <c r="F211" s="10"/>
      <c r="G211" s="10"/>
      <c r="H211" s="10"/>
      <c r="I211" s="10"/>
      <c r="J211" s="10"/>
      <c r="K211" s="10"/>
      <c r="L211" s="10"/>
      <c r="M211" s="10"/>
      <c r="N211" s="10"/>
      <c r="O211" s="110">
        <f t="shared" si="8"/>
        <v>0</v>
      </c>
      <c r="P211" s="110">
        <f t="shared" si="9"/>
        <v>0</v>
      </c>
    </row>
    <row r="212" spans="1:16" x14ac:dyDescent="0.25">
      <c r="A212" s="132">
        <v>15413543</v>
      </c>
      <c r="B212" s="135" t="s">
        <v>184</v>
      </c>
      <c r="C212" s="135" t="s">
        <v>185</v>
      </c>
      <c r="D212" s="10">
        <v>1</v>
      </c>
      <c r="E212" s="10"/>
      <c r="F212" s="10"/>
      <c r="G212" s="10"/>
      <c r="H212" s="10"/>
      <c r="I212" s="10"/>
      <c r="J212" s="10"/>
      <c r="K212" s="10"/>
      <c r="L212" s="10"/>
      <c r="M212" s="10"/>
      <c r="N212" s="10"/>
      <c r="O212" s="110">
        <f t="shared" si="8"/>
        <v>0</v>
      </c>
      <c r="P212" s="110">
        <f t="shared" si="9"/>
        <v>0</v>
      </c>
    </row>
    <row r="213" spans="1:16" x14ac:dyDescent="0.25">
      <c r="A213" s="132">
        <v>15413551</v>
      </c>
      <c r="B213" s="135" t="s">
        <v>184</v>
      </c>
      <c r="C213" s="135" t="s">
        <v>185</v>
      </c>
      <c r="D213" s="10">
        <v>1</v>
      </c>
      <c r="E213" s="10"/>
      <c r="F213" s="10"/>
      <c r="G213" s="10"/>
      <c r="H213" s="10"/>
      <c r="I213" s="10"/>
      <c r="J213" s="10"/>
      <c r="K213" s="10"/>
      <c r="L213" s="10"/>
      <c r="M213" s="10"/>
      <c r="N213" s="10"/>
      <c r="O213" s="110">
        <f t="shared" si="8"/>
        <v>0</v>
      </c>
      <c r="P213" s="110">
        <f t="shared" si="9"/>
        <v>0</v>
      </c>
    </row>
    <row r="214" spans="1:16" x14ac:dyDescent="0.25">
      <c r="A214" s="132">
        <v>15413578</v>
      </c>
      <c r="B214" s="135" t="s">
        <v>184</v>
      </c>
      <c r="C214" s="135" t="s">
        <v>185</v>
      </c>
      <c r="D214" s="10">
        <v>1</v>
      </c>
      <c r="E214" s="10"/>
      <c r="F214" s="10"/>
      <c r="G214" s="10"/>
      <c r="H214" s="10"/>
      <c r="I214" s="10"/>
      <c r="J214" s="10"/>
      <c r="K214" s="10"/>
      <c r="L214" s="10"/>
      <c r="M214" s="10"/>
      <c r="N214" s="10"/>
      <c r="O214" s="110">
        <f t="shared" si="8"/>
        <v>0</v>
      </c>
      <c r="P214" s="110">
        <f t="shared" si="9"/>
        <v>0</v>
      </c>
    </row>
    <row r="215" spans="1:16" x14ac:dyDescent="0.25">
      <c r="A215" s="132">
        <v>15415392</v>
      </c>
      <c r="B215" s="135" t="s">
        <v>188</v>
      </c>
      <c r="C215" s="135" t="s">
        <v>189</v>
      </c>
      <c r="D215" s="10">
        <v>1</v>
      </c>
      <c r="E215" s="10"/>
      <c r="F215" s="10"/>
      <c r="G215" s="10"/>
      <c r="H215" s="10"/>
      <c r="I215" s="10"/>
      <c r="J215" s="10"/>
      <c r="K215" s="10"/>
      <c r="L215" s="10"/>
      <c r="M215" s="10"/>
      <c r="N215" s="10"/>
      <c r="O215" s="110">
        <f t="shared" si="8"/>
        <v>0</v>
      </c>
      <c r="P215" s="110">
        <f t="shared" si="9"/>
        <v>0</v>
      </c>
    </row>
    <row r="216" spans="1:16" x14ac:dyDescent="0.25">
      <c r="A216" s="132">
        <v>15425673</v>
      </c>
      <c r="B216" s="135" t="s">
        <v>152</v>
      </c>
      <c r="C216" s="135" t="s">
        <v>153</v>
      </c>
      <c r="D216" s="10">
        <v>100</v>
      </c>
      <c r="E216" s="10"/>
      <c r="F216" s="10"/>
      <c r="G216" s="10"/>
      <c r="H216" s="10"/>
      <c r="I216" s="10"/>
      <c r="J216" s="10"/>
      <c r="K216" s="10"/>
      <c r="L216" s="10"/>
      <c r="M216" s="10"/>
      <c r="N216" s="10"/>
      <c r="O216" s="110">
        <f t="shared" si="8"/>
        <v>0</v>
      </c>
      <c r="P216" s="110">
        <f t="shared" si="9"/>
        <v>0</v>
      </c>
    </row>
    <row r="217" spans="1:16" x14ac:dyDescent="0.25">
      <c r="A217" s="132">
        <v>15429032</v>
      </c>
      <c r="B217" s="135" t="s">
        <v>174</v>
      </c>
      <c r="C217" s="135" t="s">
        <v>175</v>
      </c>
      <c r="D217" s="10">
        <v>60</v>
      </c>
      <c r="E217" s="10"/>
      <c r="F217" s="10"/>
      <c r="G217" s="10"/>
      <c r="H217" s="10"/>
      <c r="I217" s="10"/>
      <c r="J217" s="10"/>
      <c r="K217" s="10"/>
      <c r="L217" s="10"/>
      <c r="M217" s="10"/>
      <c r="N217" s="10"/>
      <c r="O217" s="110">
        <f t="shared" si="8"/>
        <v>0</v>
      </c>
      <c r="P217" s="110">
        <f t="shared" si="9"/>
        <v>0</v>
      </c>
    </row>
    <row r="218" spans="1:16" x14ac:dyDescent="0.25">
      <c r="A218" s="132">
        <v>15436608</v>
      </c>
      <c r="B218" s="135" t="s">
        <v>2786</v>
      </c>
      <c r="C218" s="135" t="s">
        <v>139</v>
      </c>
      <c r="D218" s="10">
        <v>60</v>
      </c>
      <c r="E218" s="10"/>
      <c r="F218" s="10"/>
      <c r="G218" s="10"/>
      <c r="H218" s="10"/>
      <c r="I218" s="10"/>
      <c r="J218" s="10"/>
      <c r="K218" s="10"/>
      <c r="L218" s="10"/>
      <c r="M218" s="10"/>
      <c r="N218" s="10"/>
      <c r="O218" s="110">
        <f t="shared" si="8"/>
        <v>0</v>
      </c>
      <c r="P218" s="110">
        <f t="shared" si="9"/>
        <v>0</v>
      </c>
    </row>
    <row r="219" spans="1:16" x14ac:dyDescent="0.25">
      <c r="A219" s="132">
        <v>15436616</v>
      </c>
      <c r="B219" s="135" t="s">
        <v>2786</v>
      </c>
      <c r="C219" s="135" t="s">
        <v>139</v>
      </c>
      <c r="D219" s="10">
        <v>30</v>
      </c>
      <c r="E219" s="10"/>
      <c r="F219" s="10"/>
      <c r="G219" s="10"/>
      <c r="H219" s="10"/>
      <c r="I219" s="10"/>
      <c r="J219" s="10"/>
      <c r="K219" s="10"/>
      <c r="L219" s="10"/>
      <c r="M219" s="10"/>
      <c r="N219" s="10"/>
      <c r="O219" s="110">
        <f t="shared" si="8"/>
        <v>0</v>
      </c>
      <c r="P219" s="110">
        <f t="shared" si="9"/>
        <v>0</v>
      </c>
    </row>
    <row r="220" spans="1:16" x14ac:dyDescent="0.25">
      <c r="A220" s="132">
        <v>15440699</v>
      </c>
      <c r="B220" s="135" t="s">
        <v>190</v>
      </c>
      <c r="C220" s="135" t="s">
        <v>191</v>
      </c>
      <c r="D220" s="10">
        <v>1</v>
      </c>
      <c r="E220" s="10"/>
      <c r="F220" s="10"/>
      <c r="G220" s="10"/>
      <c r="H220" s="10"/>
      <c r="I220" s="10"/>
      <c r="J220" s="10"/>
      <c r="K220" s="10"/>
      <c r="L220" s="10"/>
      <c r="M220" s="10"/>
      <c r="N220" s="10"/>
      <c r="O220" s="110">
        <f t="shared" si="8"/>
        <v>0</v>
      </c>
      <c r="P220" s="110">
        <f t="shared" si="9"/>
        <v>0</v>
      </c>
    </row>
    <row r="221" spans="1:16" x14ac:dyDescent="0.25">
      <c r="A221" s="132">
        <v>15459977</v>
      </c>
      <c r="B221" s="135" t="s">
        <v>174</v>
      </c>
      <c r="C221" s="135" t="s">
        <v>175</v>
      </c>
      <c r="D221" s="10">
        <v>60</v>
      </c>
      <c r="E221" s="10"/>
      <c r="F221" s="10"/>
      <c r="G221" s="10"/>
      <c r="H221" s="10"/>
      <c r="I221" s="10"/>
      <c r="J221" s="10"/>
      <c r="K221" s="10"/>
      <c r="L221" s="10"/>
      <c r="M221" s="10"/>
      <c r="N221" s="10"/>
      <c r="O221" s="110">
        <f t="shared" si="8"/>
        <v>0</v>
      </c>
      <c r="P221" s="110">
        <f t="shared" si="9"/>
        <v>0</v>
      </c>
    </row>
    <row r="222" spans="1:16" x14ac:dyDescent="0.25">
      <c r="A222" s="132">
        <v>15460762</v>
      </c>
      <c r="B222" s="135" t="s">
        <v>192</v>
      </c>
      <c r="C222" s="135" t="s">
        <v>193</v>
      </c>
      <c r="D222" s="10">
        <v>1</v>
      </c>
      <c r="E222" s="10"/>
      <c r="F222" s="10"/>
      <c r="G222" s="10"/>
      <c r="H222" s="10"/>
      <c r="I222" s="10"/>
      <c r="J222" s="10"/>
      <c r="K222" s="10"/>
      <c r="L222" s="10"/>
      <c r="M222" s="10"/>
      <c r="N222" s="10"/>
      <c r="O222" s="110">
        <f t="shared" si="8"/>
        <v>0</v>
      </c>
      <c r="P222" s="110">
        <f t="shared" si="9"/>
        <v>0</v>
      </c>
    </row>
    <row r="223" spans="1:16" x14ac:dyDescent="0.25">
      <c r="A223" s="132">
        <v>15460770</v>
      </c>
      <c r="B223" s="135" t="s">
        <v>192</v>
      </c>
      <c r="C223" s="135" t="s">
        <v>193</v>
      </c>
      <c r="D223" s="10">
        <v>1</v>
      </c>
      <c r="E223" s="10"/>
      <c r="F223" s="10"/>
      <c r="G223" s="10"/>
      <c r="H223" s="10"/>
      <c r="I223" s="10"/>
      <c r="J223" s="10"/>
      <c r="K223" s="10"/>
      <c r="L223" s="10"/>
      <c r="M223" s="10"/>
      <c r="N223" s="10"/>
      <c r="O223" s="110">
        <f t="shared" si="8"/>
        <v>0</v>
      </c>
      <c r="P223" s="110">
        <f t="shared" si="9"/>
        <v>0</v>
      </c>
    </row>
    <row r="224" spans="1:16" x14ac:dyDescent="0.25">
      <c r="A224" s="132">
        <v>15466515</v>
      </c>
      <c r="B224" s="135" t="s">
        <v>148</v>
      </c>
      <c r="C224" s="135" t="s">
        <v>149</v>
      </c>
      <c r="D224" s="10">
        <v>5</v>
      </c>
      <c r="E224" s="10"/>
      <c r="F224" s="10"/>
      <c r="G224" s="10"/>
      <c r="H224" s="10"/>
      <c r="I224" s="10"/>
      <c r="J224" s="10"/>
      <c r="K224" s="10"/>
      <c r="L224" s="10"/>
      <c r="M224" s="10"/>
      <c r="N224" s="10"/>
      <c r="O224" s="110">
        <f t="shared" si="8"/>
        <v>0</v>
      </c>
      <c r="P224" s="110">
        <f t="shared" si="9"/>
        <v>0</v>
      </c>
    </row>
    <row r="225" spans="1:16" x14ac:dyDescent="0.25">
      <c r="A225" s="132">
        <v>15474305</v>
      </c>
      <c r="B225" s="135" t="s">
        <v>186</v>
      </c>
      <c r="C225" s="135" t="s">
        <v>187</v>
      </c>
      <c r="D225" s="10">
        <v>1</v>
      </c>
      <c r="E225" s="10"/>
      <c r="F225" s="10"/>
      <c r="G225" s="10"/>
      <c r="H225" s="10"/>
      <c r="I225" s="10"/>
      <c r="J225" s="10"/>
      <c r="K225" s="10"/>
      <c r="L225" s="10"/>
      <c r="M225" s="10"/>
      <c r="N225" s="10"/>
      <c r="O225" s="110">
        <f t="shared" si="8"/>
        <v>0</v>
      </c>
      <c r="P225" s="110">
        <f t="shared" si="9"/>
        <v>0</v>
      </c>
    </row>
    <row r="226" spans="1:16" x14ac:dyDescent="0.25">
      <c r="A226" s="132">
        <v>15474313</v>
      </c>
      <c r="B226" s="135" t="s">
        <v>186</v>
      </c>
      <c r="C226" s="135" t="s">
        <v>187</v>
      </c>
      <c r="D226" s="10">
        <v>1</v>
      </c>
      <c r="E226" s="10"/>
      <c r="F226" s="10"/>
      <c r="G226" s="10"/>
      <c r="H226" s="10"/>
      <c r="I226" s="10"/>
      <c r="J226" s="10"/>
      <c r="K226" s="10"/>
      <c r="L226" s="10"/>
      <c r="M226" s="10"/>
      <c r="N226" s="10"/>
      <c r="O226" s="110">
        <f t="shared" si="8"/>
        <v>0</v>
      </c>
      <c r="P226" s="110">
        <f t="shared" si="9"/>
        <v>0</v>
      </c>
    </row>
    <row r="227" spans="1:16" x14ac:dyDescent="0.25">
      <c r="A227" s="132">
        <v>15474518</v>
      </c>
      <c r="B227" s="135" t="s">
        <v>184</v>
      </c>
      <c r="C227" s="135" t="s">
        <v>185</v>
      </c>
      <c r="D227" s="10">
        <v>1</v>
      </c>
      <c r="E227" s="10"/>
      <c r="F227" s="10"/>
      <c r="G227" s="10"/>
      <c r="H227" s="10"/>
      <c r="I227" s="10"/>
      <c r="J227" s="10"/>
      <c r="K227" s="10"/>
      <c r="L227" s="10"/>
      <c r="M227" s="10"/>
      <c r="N227" s="10"/>
      <c r="O227" s="110">
        <f t="shared" si="8"/>
        <v>0</v>
      </c>
      <c r="P227" s="110">
        <f t="shared" si="9"/>
        <v>0</v>
      </c>
    </row>
    <row r="228" spans="1:16" x14ac:dyDescent="0.25">
      <c r="A228" s="132">
        <v>15474534</v>
      </c>
      <c r="B228" s="135" t="s">
        <v>184</v>
      </c>
      <c r="C228" s="135" t="s">
        <v>185</v>
      </c>
      <c r="D228" s="10">
        <v>1</v>
      </c>
      <c r="E228" s="10"/>
      <c r="F228" s="10"/>
      <c r="G228" s="10"/>
      <c r="H228" s="10"/>
      <c r="I228" s="10"/>
      <c r="J228" s="10"/>
      <c r="K228" s="10"/>
      <c r="L228" s="10"/>
      <c r="M228" s="10"/>
      <c r="N228" s="10"/>
      <c r="O228" s="110">
        <f t="shared" si="8"/>
        <v>0</v>
      </c>
      <c r="P228" s="110">
        <f t="shared" si="9"/>
        <v>0</v>
      </c>
    </row>
    <row r="229" spans="1:16" x14ac:dyDescent="0.25">
      <c r="A229" s="132">
        <v>15488373</v>
      </c>
      <c r="B229" s="135" t="s">
        <v>196</v>
      </c>
      <c r="C229" s="135" t="s">
        <v>197</v>
      </c>
      <c r="D229" s="10">
        <v>100</v>
      </c>
      <c r="E229" s="10"/>
      <c r="F229" s="10"/>
      <c r="G229" s="10"/>
      <c r="H229" s="10"/>
      <c r="I229" s="10"/>
      <c r="J229" s="10"/>
      <c r="K229" s="10"/>
      <c r="L229" s="10"/>
      <c r="M229" s="10"/>
      <c r="N229" s="10"/>
      <c r="O229" s="110">
        <f t="shared" si="8"/>
        <v>0</v>
      </c>
      <c r="P229" s="110">
        <f t="shared" si="9"/>
        <v>0</v>
      </c>
    </row>
    <row r="230" spans="1:16" x14ac:dyDescent="0.25">
      <c r="A230" s="132">
        <v>15492753</v>
      </c>
      <c r="B230" s="135" t="s">
        <v>2792</v>
      </c>
      <c r="C230" s="135" t="s">
        <v>195</v>
      </c>
      <c r="D230" s="10">
        <v>1</v>
      </c>
      <c r="E230" s="10"/>
      <c r="F230" s="10"/>
      <c r="G230" s="10"/>
      <c r="H230" s="10"/>
      <c r="I230" s="10"/>
      <c r="J230" s="10"/>
      <c r="K230" s="10"/>
      <c r="L230" s="10"/>
      <c r="M230" s="10"/>
      <c r="N230" s="10"/>
      <c r="O230" s="110">
        <f t="shared" si="8"/>
        <v>0</v>
      </c>
      <c r="P230" s="110">
        <f t="shared" si="9"/>
        <v>0</v>
      </c>
    </row>
    <row r="231" spans="1:16" x14ac:dyDescent="0.25">
      <c r="A231" s="132">
        <v>15492761</v>
      </c>
      <c r="B231" s="135" t="s">
        <v>2792</v>
      </c>
      <c r="C231" s="135" t="s">
        <v>195</v>
      </c>
      <c r="D231" s="10">
        <v>1</v>
      </c>
      <c r="E231" s="10"/>
      <c r="F231" s="10"/>
      <c r="G231" s="10"/>
      <c r="H231" s="10"/>
      <c r="I231" s="10"/>
      <c r="J231" s="10"/>
      <c r="K231" s="10"/>
      <c r="L231" s="10"/>
      <c r="M231" s="10"/>
      <c r="N231" s="10"/>
      <c r="O231" s="110">
        <f t="shared" si="8"/>
        <v>0</v>
      </c>
      <c r="P231" s="110">
        <f t="shared" si="9"/>
        <v>0</v>
      </c>
    </row>
    <row r="232" spans="1:16" x14ac:dyDescent="0.25">
      <c r="A232" s="132">
        <v>15492818</v>
      </c>
      <c r="B232" s="135" t="s">
        <v>2793</v>
      </c>
      <c r="C232" s="135" t="s">
        <v>199</v>
      </c>
      <c r="D232" s="10">
        <v>30</v>
      </c>
      <c r="E232" s="10"/>
      <c r="F232" s="10"/>
      <c r="G232" s="10"/>
      <c r="H232" s="10"/>
      <c r="I232" s="10"/>
      <c r="J232" s="10"/>
      <c r="K232" s="10"/>
      <c r="L232" s="10"/>
      <c r="M232" s="10"/>
      <c r="N232" s="10"/>
      <c r="O232" s="110">
        <f t="shared" si="8"/>
        <v>0</v>
      </c>
      <c r="P232" s="110">
        <f t="shared" si="9"/>
        <v>0</v>
      </c>
    </row>
    <row r="233" spans="1:16" x14ac:dyDescent="0.25">
      <c r="A233" s="132">
        <v>15501094</v>
      </c>
      <c r="B233" s="135" t="s">
        <v>172</v>
      </c>
      <c r="C233" s="135" t="s">
        <v>173</v>
      </c>
      <c r="D233" s="10">
        <v>15</v>
      </c>
      <c r="E233" s="10"/>
      <c r="F233" s="10"/>
      <c r="G233" s="10"/>
      <c r="H233" s="10"/>
      <c r="I233" s="10"/>
      <c r="J233" s="10"/>
      <c r="K233" s="10"/>
      <c r="L233" s="10"/>
      <c r="M233" s="10"/>
      <c r="N233" s="10"/>
      <c r="O233" s="110">
        <f t="shared" si="8"/>
        <v>0</v>
      </c>
      <c r="P233" s="110">
        <f t="shared" si="9"/>
        <v>0</v>
      </c>
    </row>
    <row r="234" spans="1:16" x14ac:dyDescent="0.25">
      <c r="A234" s="132">
        <v>15501108</v>
      </c>
      <c r="B234" s="135" t="s">
        <v>172</v>
      </c>
      <c r="C234" s="135" t="s">
        <v>173</v>
      </c>
      <c r="D234" s="10">
        <v>20</v>
      </c>
      <c r="E234" s="10"/>
      <c r="F234" s="10"/>
      <c r="G234" s="10"/>
      <c r="H234" s="10"/>
      <c r="I234" s="10"/>
      <c r="J234" s="10"/>
      <c r="K234" s="10"/>
      <c r="L234" s="10"/>
      <c r="M234" s="10"/>
      <c r="N234" s="10"/>
      <c r="O234" s="110">
        <f t="shared" si="8"/>
        <v>0</v>
      </c>
      <c r="P234" s="110">
        <f t="shared" si="9"/>
        <v>0</v>
      </c>
    </row>
    <row r="235" spans="1:16" x14ac:dyDescent="0.25">
      <c r="A235" s="132">
        <v>15517500</v>
      </c>
      <c r="B235" s="135" t="s">
        <v>200</v>
      </c>
      <c r="C235" s="135" t="s">
        <v>201</v>
      </c>
      <c r="D235" s="10">
        <v>1</v>
      </c>
      <c r="E235" s="10"/>
      <c r="F235" s="10"/>
      <c r="G235" s="10"/>
      <c r="H235" s="10"/>
      <c r="I235" s="10"/>
      <c r="J235" s="10"/>
      <c r="K235" s="10"/>
      <c r="L235" s="10"/>
      <c r="M235" s="10"/>
      <c r="N235" s="10"/>
      <c r="O235" s="110">
        <f t="shared" si="8"/>
        <v>0</v>
      </c>
      <c r="P235" s="110">
        <f t="shared" si="9"/>
        <v>0</v>
      </c>
    </row>
    <row r="236" spans="1:16" x14ac:dyDescent="0.25">
      <c r="A236" s="132">
        <v>15518310</v>
      </c>
      <c r="B236" s="135" t="s">
        <v>202</v>
      </c>
      <c r="C236" s="135" t="s">
        <v>203</v>
      </c>
      <c r="D236" s="10">
        <v>1</v>
      </c>
      <c r="E236" s="10"/>
      <c r="F236" s="10"/>
      <c r="G236" s="10"/>
      <c r="H236" s="10"/>
      <c r="I236" s="10"/>
      <c r="J236" s="10"/>
      <c r="K236" s="10"/>
      <c r="L236" s="10"/>
      <c r="M236" s="10"/>
      <c r="N236" s="10"/>
      <c r="O236" s="110">
        <f t="shared" si="8"/>
        <v>0</v>
      </c>
      <c r="P236" s="110">
        <f t="shared" si="9"/>
        <v>0</v>
      </c>
    </row>
    <row r="237" spans="1:16" x14ac:dyDescent="0.25">
      <c r="A237" s="132">
        <v>15518329</v>
      </c>
      <c r="B237" s="135" t="s">
        <v>202</v>
      </c>
      <c r="C237" s="135" t="s">
        <v>203</v>
      </c>
      <c r="D237" s="10">
        <v>1</v>
      </c>
      <c r="E237" s="10"/>
      <c r="F237" s="10"/>
      <c r="G237" s="10"/>
      <c r="H237" s="10"/>
      <c r="I237" s="10"/>
      <c r="J237" s="10"/>
      <c r="K237" s="10"/>
      <c r="L237" s="10"/>
      <c r="M237" s="10"/>
      <c r="N237" s="10"/>
      <c r="O237" s="110">
        <f t="shared" si="8"/>
        <v>0</v>
      </c>
      <c r="P237" s="110">
        <f t="shared" si="9"/>
        <v>0</v>
      </c>
    </row>
    <row r="238" spans="1:16" x14ac:dyDescent="0.25">
      <c r="A238" s="132">
        <v>15522768</v>
      </c>
      <c r="B238" s="135" t="s">
        <v>2790</v>
      </c>
      <c r="C238" s="135" t="s">
        <v>177</v>
      </c>
      <c r="D238" s="10">
        <v>28</v>
      </c>
      <c r="E238" s="10"/>
      <c r="F238" s="10"/>
      <c r="G238" s="10"/>
      <c r="H238" s="10"/>
      <c r="I238" s="10"/>
      <c r="J238" s="10"/>
      <c r="K238" s="10"/>
      <c r="L238" s="10"/>
      <c r="M238" s="10"/>
      <c r="N238" s="10"/>
      <c r="O238" s="110">
        <f t="shared" si="8"/>
        <v>0</v>
      </c>
      <c r="P238" s="110">
        <f t="shared" si="9"/>
        <v>0</v>
      </c>
    </row>
    <row r="239" spans="1:16" x14ac:dyDescent="0.25">
      <c r="A239" s="132">
        <v>15522776</v>
      </c>
      <c r="B239" s="135" t="s">
        <v>2790</v>
      </c>
      <c r="C239" s="135" t="s">
        <v>177</v>
      </c>
      <c r="D239" s="10">
        <v>28</v>
      </c>
      <c r="E239" s="10"/>
      <c r="F239" s="10"/>
      <c r="G239" s="10"/>
      <c r="H239" s="10"/>
      <c r="I239" s="10"/>
      <c r="J239" s="10"/>
      <c r="K239" s="10"/>
      <c r="L239" s="10"/>
      <c r="M239" s="10"/>
      <c r="N239" s="10"/>
      <c r="O239" s="110">
        <f t="shared" si="8"/>
        <v>0</v>
      </c>
      <c r="P239" s="110">
        <f t="shared" si="9"/>
        <v>0</v>
      </c>
    </row>
    <row r="240" spans="1:16" x14ac:dyDescent="0.25">
      <c r="A240" s="132">
        <v>15522784</v>
      </c>
      <c r="B240" s="135" t="s">
        <v>2790</v>
      </c>
      <c r="C240" s="135" t="s">
        <v>177</v>
      </c>
      <c r="D240" s="10">
        <v>28</v>
      </c>
      <c r="E240" s="10"/>
      <c r="F240" s="10"/>
      <c r="G240" s="10"/>
      <c r="H240" s="10"/>
      <c r="I240" s="10"/>
      <c r="J240" s="10"/>
      <c r="K240" s="10"/>
      <c r="L240" s="10"/>
      <c r="M240" s="10"/>
      <c r="N240" s="10"/>
      <c r="O240" s="110">
        <f t="shared" si="8"/>
        <v>0</v>
      </c>
      <c r="P240" s="110">
        <f t="shared" si="9"/>
        <v>0</v>
      </c>
    </row>
    <row r="241" spans="1:16" x14ac:dyDescent="0.25">
      <c r="A241" s="132">
        <v>15532585</v>
      </c>
      <c r="B241" s="135" t="s">
        <v>166</v>
      </c>
      <c r="C241" s="135" t="s">
        <v>167</v>
      </c>
      <c r="D241" s="10">
        <v>1</v>
      </c>
      <c r="E241" s="10"/>
      <c r="F241" s="10"/>
      <c r="G241" s="10"/>
      <c r="H241" s="10"/>
      <c r="I241" s="10"/>
      <c r="J241" s="10"/>
      <c r="K241" s="10"/>
      <c r="L241" s="10"/>
      <c r="M241" s="10"/>
      <c r="N241" s="10"/>
      <c r="O241" s="110">
        <f t="shared" si="8"/>
        <v>0</v>
      </c>
      <c r="P241" s="110">
        <f t="shared" si="9"/>
        <v>0</v>
      </c>
    </row>
    <row r="242" spans="1:16" x14ac:dyDescent="0.25">
      <c r="A242" s="132">
        <v>15532593</v>
      </c>
      <c r="B242" s="135" t="s">
        <v>166</v>
      </c>
      <c r="C242" s="135" t="s">
        <v>167</v>
      </c>
      <c r="D242" s="10">
        <v>1</v>
      </c>
      <c r="E242" s="10"/>
      <c r="F242" s="10"/>
      <c r="G242" s="10"/>
      <c r="H242" s="10"/>
      <c r="I242" s="10"/>
      <c r="J242" s="10"/>
      <c r="K242" s="10"/>
      <c r="L242" s="10"/>
      <c r="M242" s="10"/>
      <c r="N242" s="10"/>
      <c r="O242" s="110">
        <f t="shared" si="8"/>
        <v>0</v>
      </c>
      <c r="P242" s="110">
        <f t="shared" si="9"/>
        <v>0</v>
      </c>
    </row>
    <row r="243" spans="1:16" x14ac:dyDescent="0.25">
      <c r="A243" s="132">
        <v>15532607</v>
      </c>
      <c r="B243" s="135" t="s">
        <v>144</v>
      </c>
      <c r="C243" s="135" t="s">
        <v>145</v>
      </c>
      <c r="D243" s="10">
        <v>1</v>
      </c>
      <c r="E243" s="10"/>
      <c r="F243" s="10"/>
      <c r="G243" s="10"/>
      <c r="H243" s="10"/>
      <c r="I243" s="10"/>
      <c r="J243" s="10"/>
      <c r="K243" s="10"/>
      <c r="L243" s="10"/>
      <c r="M243" s="10"/>
      <c r="N243" s="10"/>
      <c r="O243" s="110">
        <f t="shared" si="8"/>
        <v>0</v>
      </c>
      <c r="P243" s="110">
        <f t="shared" si="9"/>
        <v>0</v>
      </c>
    </row>
    <row r="244" spans="1:16" x14ac:dyDescent="0.25">
      <c r="A244" s="132">
        <v>15532623</v>
      </c>
      <c r="B244" s="135" t="s">
        <v>144</v>
      </c>
      <c r="C244" s="135" t="s">
        <v>145</v>
      </c>
      <c r="D244" s="10">
        <v>1</v>
      </c>
      <c r="E244" s="10"/>
      <c r="F244" s="10"/>
      <c r="G244" s="10"/>
      <c r="H244" s="10"/>
      <c r="I244" s="10"/>
      <c r="J244" s="10"/>
      <c r="K244" s="10"/>
      <c r="L244" s="10"/>
      <c r="M244" s="10"/>
      <c r="N244" s="10"/>
      <c r="O244" s="110">
        <f t="shared" si="8"/>
        <v>0</v>
      </c>
      <c r="P244" s="110">
        <f t="shared" si="9"/>
        <v>0</v>
      </c>
    </row>
    <row r="245" spans="1:16" x14ac:dyDescent="0.25">
      <c r="A245" s="132">
        <v>15532658</v>
      </c>
      <c r="B245" s="135" t="s">
        <v>144</v>
      </c>
      <c r="C245" s="135" t="s">
        <v>145</v>
      </c>
      <c r="D245" s="10">
        <v>1</v>
      </c>
      <c r="E245" s="10"/>
      <c r="F245" s="10"/>
      <c r="G245" s="10"/>
      <c r="H245" s="10"/>
      <c r="I245" s="10"/>
      <c r="J245" s="10"/>
      <c r="K245" s="10"/>
      <c r="L245" s="10"/>
      <c r="M245" s="10"/>
      <c r="N245" s="10"/>
      <c r="O245" s="110">
        <f t="shared" si="8"/>
        <v>0</v>
      </c>
      <c r="P245" s="110">
        <f t="shared" si="9"/>
        <v>0</v>
      </c>
    </row>
    <row r="246" spans="1:16" x14ac:dyDescent="0.25">
      <c r="A246" s="132">
        <v>15534952</v>
      </c>
      <c r="B246" s="135" t="s">
        <v>2792</v>
      </c>
      <c r="C246" s="135" t="s">
        <v>195</v>
      </c>
      <c r="D246" s="10">
        <v>1</v>
      </c>
      <c r="E246" s="10"/>
      <c r="F246" s="10"/>
      <c r="G246" s="10"/>
      <c r="H246" s="10"/>
      <c r="I246" s="10"/>
      <c r="J246" s="10"/>
      <c r="K246" s="10"/>
      <c r="L246" s="10"/>
      <c r="M246" s="10"/>
      <c r="N246" s="10"/>
      <c r="O246" s="110">
        <f t="shared" si="8"/>
        <v>0</v>
      </c>
      <c r="P246" s="110">
        <f t="shared" si="9"/>
        <v>0</v>
      </c>
    </row>
    <row r="247" spans="1:16" x14ac:dyDescent="0.25">
      <c r="A247" s="132">
        <v>15534960</v>
      </c>
      <c r="B247" s="135" t="s">
        <v>2792</v>
      </c>
      <c r="C247" s="135" t="s">
        <v>195</v>
      </c>
      <c r="D247" s="10">
        <v>1</v>
      </c>
      <c r="E247" s="10"/>
      <c r="F247" s="10"/>
      <c r="G247" s="10"/>
      <c r="H247" s="10"/>
      <c r="I247" s="10"/>
      <c r="J247" s="10"/>
      <c r="K247" s="10"/>
      <c r="L247" s="10"/>
      <c r="M247" s="10"/>
      <c r="N247" s="10"/>
      <c r="O247" s="110">
        <f t="shared" si="8"/>
        <v>0</v>
      </c>
      <c r="P247" s="110">
        <f t="shared" si="9"/>
        <v>0</v>
      </c>
    </row>
    <row r="248" spans="1:16" x14ac:dyDescent="0.25">
      <c r="A248" s="132">
        <v>15561593</v>
      </c>
      <c r="B248" s="135" t="s">
        <v>2794</v>
      </c>
      <c r="C248" s="135" t="s">
        <v>141</v>
      </c>
      <c r="D248" s="10">
        <v>30</v>
      </c>
      <c r="E248" s="10"/>
      <c r="F248" s="10"/>
      <c r="G248" s="10"/>
      <c r="H248" s="10"/>
      <c r="I248" s="10"/>
      <c r="J248" s="10"/>
      <c r="K248" s="10"/>
      <c r="L248" s="10"/>
      <c r="M248" s="10"/>
      <c r="N248" s="10"/>
      <c r="O248" s="110">
        <f t="shared" si="8"/>
        <v>0</v>
      </c>
      <c r="P248" s="110">
        <f t="shared" si="9"/>
        <v>0</v>
      </c>
    </row>
    <row r="249" spans="1:16" x14ac:dyDescent="0.25">
      <c r="A249" s="132">
        <v>15561607</v>
      </c>
      <c r="B249" s="135" t="s">
        <v>2794</v>
      </c>
      <c r="C249" s="135" t="s">
        <v>141</v>
      </c>
      <c r="D249" s="10">
        <v>30</v>
      </c>
      <c r="E249" s="10"/>
      <c r="F249" s="10"/>
      <c r="G249" s="10"/>
      <c r="H249" s="10"/>
      <c r="I249" s="10"/>
      <c r="J249" s="10"/>
      <c r="K249" s="10"/>
      <c r="L249" s="10"/>
      <c r="M249" s="10"/>
      <c r="N249" s="10"/>
      <c r="O249" s="110">
        <f t="shared" si="8"/>
        <v>0</v>
      </c>
      <c r="P249" s="110">
        <f t="shared" si="9"/>
        <v>0</v>
      </c>
    </row>
    <row r="250" spans="1:16" x14ac:dyDescent="0.25">
      <c r="A250" s="132">
        <v>15563456</v>
      </c>
      <c r="B250" s="135" t="s">
        <v>207</v>
      </c>
      <c r="C250" s="135" t="s">
        <v>208</v>
      </c>
      <c r="D250" s="10">
        <v>5</v>
      </c>
      <c r="E250" s="10"/>
      <c r="F250" s="10"/>
      <c r="G250" s="10"/>
      <c r="H250" s="10"/>
      <c r="I250" s="10"/>
      <c r="J250" s="10"/>
      <c r="K250" s="10"/>
      <c r="L250" s="10"/>
      <c r="M250" s="10"/>
      <c r="N250" s="10"/>
      <c r="O250" s="110">
        <f t="shared" si="8"/>
        <v>0</v>
      </c>
      <c r="P250" s="110">
        <f t="shared" si="9"/>
        <v>0</v>
      </c>
    </row>
    <row r="251" spans="1:16" x14ac:dyDescent="0.25">
      <c r="A251" s="132">
        <v>15569756</v>
      </c>
      <c r="B251" s="135" t="s">
        <v>2792</v>
      </c>
      <c r="C251" s="135" t="s">
        <v>195</v>
      </c>
      <c r="D251" s="10">
        <v>1</v>
      </c>
      <c r="E251" s="10"/>
      <c r="F251" s="10"/>
      <c r="G251" s="10"/>
      <c r="H251" s="10"/>
      <c r="I251" s="10"/>
      <c r="J251" s="10"/>
      <c r="K251" s="10"/>
      <c r="L251" s="10"/>
      <c r="M251" s="10"/>
      <c r="N251" s="10"/>
      <c r="O251" s="110">
        <f t="shared" si="8"/>
        <v>0</v>
      </c>
      <c r="P251" s="110">
        <f t="shared" si="9"/>
        <v>0</v>
      </c>
    </row>
    <row r="252" spans="1:16" x14ac:dyDescent="0.25">
      <c r="A252" s="132">
        <v>15569764</v>
      </c>
      <c r="B252" s="135" t="s">
        <v>2792</v>
      </c>
      <c r="C252" s="135" t="s">
        <v>195</v>
      </c>
      <c r="D252" s="10">
        <v>1</v>
      </c>
      <c r="E252" s="10"/>
      <c r="F252" s="10"/>
      <c r="G252" s="10"/>
      <c r="H252" s="10"/>
      <c r="I252" s="10"/>
      <c r="J252" s="10"/>
      <c r="K252" s="10"/>
      <c r="L252" s="10"/>
      <c r="M252" s="10"/>
      <c r="N252" s="10"/>
      <c r="O252" s="110">
        <f t="shared" si="8"/>
        <v>0</v>
      </c>
      <c r="P252" s="110">
        <f t="shared" si="9"/>
        <v>0</v>
      </c>
    </row>
    <row r="253" spans="1:16" x14ac:dyDescent="0.25">
      <c r="A253" s="132">
        <v>15576299</v>
      </c>
      <c r="B253" s="135" t="s">
        <v>196</v>
      </c>
      <c r="C253" s="135" t="s">
        <v>197</v>
      </c>
      <c r="D253" s="10">
        <v>100</v>
      </c>
      <c r="E253" s="10"/>
      <c r="F253" s="10"/>
      <c r="G253" s="10"/>
      <c r="H253" s="10"/>
      <c r="I253" s="10"/>
      <c r="J253" s="10"/>
      <c r="K253" s="10"/>
      <c r="L253" s="10"/>
      <c r="M253" s="10"/>
      <c r="N253" s="10"/>
      <c r="O253" s="110">
        <f t="shared" si="8"/>
        <v>0</v>
      </c>
      <c r="P253" s="110">
        <f t="shared" si="9"/>
        <v>0</v>
      </c>
    </row>
    <row r="254" spans="1:16" x14ac:dyDescent="0.25">
      <c r="A254" s="132">
        <v>15579239</v>
      </c>
      <c r="B254" s="135" t="s">
        <v>2795</v>
      </c>
      <c r="C254" s="135" t="s">
        <v>210</v>
      </c>
      <c r="D254" s="10">
        <v>30</v>
      </c>
      <c r="E254" s="10"/>
      <c r="F254" s="10"/>
      <c r="G254" s="10"/>
      <c r="H254" s="10"/>
      <c r="I254" s="10"/>
      <c r="J254" s="10"/>
      <c r="K254" s="10"/>
      <c r="L254" s="10"/>
      <c r="M254" s="10"/>
      <c r="N254" s="10"/>
      <c r="O254" s="110">
        <f t="shared" si="8"/>
        <v>0</v>
      </c>
      <c r="P254" s="110">
        <f t="shared" si="9"/>
        <v>0</v>
      </c>
    </row>
    <row r="255" spans="1:16" x14ac:dyDescent="0.25">
      <c r="A255" s="132">
        <v>15579247</v>
      </c>
      <c r="B255" s="135" t="s">
        <v>2795</v>
      </c>
      <c r="C255" s="135" t="s">
        <v>210</v>
      </c>
      <c r="D255" s="10">
        <v>60</v>
      </c>
      <c r="E255" s="10"/>
      <c r="F255" s="10"/>
      <c r="G255" s="10"/>
      <c r="H255" s="10"/>
      <c r="I255" s="10"/>
      <c r="J255" s="10"/>
      <c r="K255" s="10"/>
      <c r="L255" s="10"/>
      <c r="M255" s="10"/>
      <c r="N255" s="10"/>
      <c r="O255" s="110">
        <f t="shared" si="8"/>
        <v>0</v>
      </c>
      <c r="P255" s="110">
        <f t="shared" si="9"/>
        <v>0</v>
      </c>
    </row>
    <row r="256" spans="1:16" x14ac:dyDescent="0.25">
      <c r="A256" s="132">
        <v>15584348</v>
      </c>
      <c r="B256" s="135" t="s">
        <v>2785</v>
      </c>
      <c r="C256" s="135" t="s">
        <v>123</v>
      </c>
      <c r="D256" s="10">
        <v>10</v>
      </c>
      <c r="E256" s="10"/>
      <c r="F256" s="10"/>
      <c r="G256" s="10"/>
      <c r="H256" s="10"/>
      <c r="I256" s="10"/>
      <c r="J256" s="10"/>
      <c r="K256" s="10"/>
      <c r="L256" s="10"/>
      <c r="M256" s="10"/>
      <c r="N256" s="10"/>
      <c r="O256" s="110">
        <f t="shared" si="8"/>
        <v>0</v>
      </c>
      <c r="P256" s="110">
        <f t="shared" si="9"/>
        <v>0</v>
      </c>
    </row>
    <row r="257" spans="1:16" x14ac:dyDescent="0.25">
      <c r="A257" s="132">
        <v>15587207</v>
      </c>
      <c r="B257" s="135" t="s">
        <v>2786</v>
      </c>
      <c r="C257" s="135" t="s">
        <v>139</v>
      </c>
      <c r="D257" s="10">
        <v>60</v>
      </c>
      <c r="E257" s="10"/>
      <c r="F257" s="10"/>
      <c r="G257" s="10"/>
      <c r="H257" s="10"/>
      <c r="I257" s="10"/>
      <c r="J257" s="10"/>
      <c r="K257" s="10"/>
      <c r="L257" s="10"/>
      <c r="M257" s="10"/>
      <c r="N257" s="10"/>
      <c r="O257" s="110">
        <f t="shared" si="8"/>
        <v>0</v>
      </c>
      <c r="P257" s="110">
        <f t="shared" si="9"/>
        <v>0</v>
      </c>
    </row>
    <row r="258" spans="1:16" x14ac:dyDescent="0.25">
      <c r="A258" s="132">
        <v>15587215</v>
      </c>
      <c r="B258" s="135" t="s">
        <v>2786</v>
      </c>
      <c r="C258" s="135" t="s">
        <v>139</v>
      </c>
      <c r="D258" s="10">
        <v>30</v>
      </c>
      <c r="E258" s="10"/>
      <c r="F258" s="10"/>
      <c r="G258" s="10"/>
      <c r="H258" s="10"/>
      <c r="I258" s="10"/>
      <c r="J258" s="10"/>
      <c r="K258" s="10"/>
      <c r="L258" s="10"/>
      <c r="M258" s="10"/>
      <c r="N258" s="10"/>
      <c r="O258" s="110">
        <f t="shared" si="8"/>
        <v>0</v>
      </c>
      <c r="P258" s="110">
        <f t="shared" si="9"/>
        <v>0</v>
      </c>
    </row>
    <row r="259" spans="1:16" x14ac:dyDescent="0.25">
      <c r="A259" s="132">
        <v>15587622</v>
      </c>
      <c r="B259" s="135" t="s">
        <v>2786</v>
      </c>
      <c r="C259" s="135" t="s">
        <v>139</v>
      </c>
      <c r="D259" s="10">
        <v>60</v>
      </c>
      <c r="E259" s="10"/>
      <c r="F259" s="10"/>
      <c r="G259" s="10"/>
      <c r="H259" s="10"/>
      <c r="I259" s="10"/>
      <c r="J259" s="10"/>
      <c r="K259" s="10"/>
      <c r="L259" s="10"/>
      <c r="M259" s="10"/>
      <c r="N259" s="10"/>
      <c r="O259" s="110">
        <f t="shared" si="8"/>
        <v>0</v>
      </c>
      <c r="P259" s="110">
        <f t="shared" si="9"/>
        <v>0</v>
      </c>
    </row>
    <row r="260" spans="1:16" x14ac:dyDescent="0.25">
      <c r="A260" s="132">
        <v>15587630</v>
      </c>
      <c r="B260" s="135" t="s">
        <v>2786</v>
      </c>
      <c r="C260" s="135" t="s">
        <v>139</v>
      </c>
      <c r="D260" s="10">
        <v>30</v>
      </c>
      <c r="E260" s="10"/>
      <c r="F260" s="10"/>
      <c r="G260" s="10"/>
      <c r="H260" s="10"/>
      <c r="I260" s="10"/>
      <c r="J260" s="10"/>
      <c r="K260" s="10"/>
      <c r="L260" s="10"/>
      <c r="M260" s="10"/>
      <c r="N260" s="10"/>
      <c r="O260" s="110">
        <f t="shared" si="8"/>
        <v>0</v>
      </c>
      <c r="P260" s="110">
        <f t="shared" si="9"/>
        <v>0</v>
      </c>
    </row>
    <row r="261" spans="1:16" x14ac:dyDescent="0.25">
      <c r="A261" s="132">
        <v>15592634</v>
      </c>
      <c r="B261" s="135" t="s">
        <v>2796</v>
      </c>
      <c r="C261" s="135" t="s">
        <v>212</v>
      </c>
      <c r="D261" s="10">
        <v>60</v>
      </c>
      <c r="E261" s="10"/>
      <c r="F261" s="10"/>
      <c r="G261" s="10"/>
      <c r="H261" s="10"/>
      <c r="I261" s="10"/>
      <c r="J261" s="10"/>
      <c r="K261" s="10"/>
      <c r="L261" s="10"/>
      <c r="M261" s="10"/>
      <c r="N261" s="10"/>
      <c r="O261" s="110">
        <f t="shared" si="8"/>
        <v>0</v>
      </c>
      <c r="P261" s="110">
        <f t="shared" si="9"/>
        <v>0</v>
      </c>
    </row>
    <row r="262" spans="1:16" x14ac:dyDescent="0.25">
      <c r="A262" s="132">
        <v>15592642</v>
      </c>
      <c r="B262" s="135" t="s">
        <v>2796</v>
      </c>
      <c r="C262" s="135" t="s">
        <v>212</v>
      </c>
      <c r="D262" s="10">
        <v>60</v>
      </c>
      <c r="E262" s="10"/>
      <c r="F262" s="10"/>
      <c r="G262" s="10"/>
      <c r="H262" s="10"/>
      <c r="I262" s="10"/>
      <c r="J262" s="10"/>
      <c r="K262" s="10"/>
      <c r="L262" s="10"/>
      <c r="M262" s="10"/>
      <c r="N262" s="10"/>
      <c r="O262" s="110">
        <f t="shared" si="8"/>
        <v>0</v>
      </c>
      <c r="P262" s="110">
        <f t="shared" si="9"/>
        <v>0</v>
      </c>
    </row>
    <row r="263" spans="1:16" x14ac:dyDescent="0.25">
      <c r="A263" s="132">
        <v>15596850</v>
      </c>
      <c r="B263" s="135" t="s">
        <v>184</v>
      </c>
      <c r="C263" s="135" t="s">
        <v>185</v>
      </c>
      <c r="D263" s="10">
        <v>1</v>
      </c>
      <c r="E263" s="10"/>
      <c r="F263" s="10"/>
      <c r="G263" s="10"/>
      <c r="H263" s="10"/>
      <c r="I263" s="10"/>
      <c r="J263" s="10"/>
      <c r="K263" s="10"/>
      <c r="L263" s="10"/>
      <c r="M263" s="10"/>
      <c r="N263" s="10"/>
      <c r="O263" s="110">
        <f t="shared" si="8"/>
        <v>0</v>
      </c>
      <c r="P263" s="110">
        <f t="shared" si="9"/>
        <v>0</v>
      </c>
    </row>
    <row r="264" spans="1:16" x14ac:dyDescent="0.25">
      <c r="A264" s="132">
        <v>15596869</v>
      </c>
      <c r="B264" s="135" t="s">
        <v>184</v>
      </c>
      <c r="C264" s="135" t="s">
        <v>185</v>
      </c>
      <c r="D264" s="10">
        <v>1</v>
      </c>
      <c r="E264" s="10"/>
      <c r="F264" s="10"/>
      <c r="G264" s="10"/>
      <c r="H264" s="10"/>
      <c r="I264" s="10"/>
      <c r="J264" s="10"/>
      <c r="K264" s="10"/>
      <c r="L264" s="10"/>
      <c r="M264" s="10"/>
      <c r="N264" s="10"/>
      <c r="O264" s="110">
        <f t="shared" si="8"/>
        <v>0</v>
      </c>
      <c r="P264" s="110">
        <f t="shared" si="9"/>
        <v>0</v>
      </c>
    </row>
    <row r="265" spans="1:16" x14ac:dyDescent="0.25">
      <c r="A265" s="132">
        <v>15596877</v>
      </c>
      <c r="B265" s="135" t="s">
        <v>184</v>
      </c>
      <c r="C265" s="135" t="s">
        <v>185</v>
      </c>
      <c r="D265" s="10">
        <v>1</v>
      </c>
      <c r="E265" s="10"/>
      <c r="F265" s="10"/>
      <c r="G265" s="10"/>
      <c r="H265" s="10"/>
      <c r="I265" s="10"/>
      <c r="J265" s="10"/>
      <c r="K265" s="10"/>
      <c r="L265" s="10"/>
      <c r="M265" s="10"/>
      <c r="N265" s="10"/>
      <c r="O265" s="110">
        <f t="shared" si="8"/>
        <v>0</v>
      </c>
      <c r="P265" s="110">
        <f t="shared" si="9"/>
        <v>0</v>
      </c>
    </row>
    <row r="266" spans="1:16" x14ac:dyDescent="0.25">
      <c r="A266" s="132">
        <v>15596974</v>
      </c>
      <c r="B266" s="135" t="s">
        <v>166</v>
      </c>
      <c r="C266" s="135" t="s">
        <v>167</v>
      </c>
      <c r="D266" s="10">
        <v>1</v>
      </c>
      <c r="E266" s="10"/>
      <c r="F266" s="10"/>
      <c r="G266" s="10"/>
      <c r="H266" s="10"/>
      <c r="I266" s="10"/>
      <c r="J266" s="10"/>
      <c r="K266" s="10"/>
      <c r="L266" s="10"/>
      <c r="M266" s="10"/>
      <c r="N266" s="10"/>
      <c r="O266" s="110">
        <f t="shared" si="8"/>
        <v>0</v>
      </c>
      <c r="P266" s="110">
        <f t="shared" si="9"/>
        <v>0</v>
      </c>
    </row>
    <row r="267" spans="1:16" x14ac:dyDescent="0.25">
      <c r="A267" s="132">
        <v>15596982</v>
      </c>
      <c r="B267" s="135" t="s">
        <v>166</v>
      </c>
      <c r="C267" s="135" t="s">
        <v>167</v>
      </c>
      <c r="D267" s="10">
        <v>1</v>
      </c>
      <c r="E267" s="10"/>
      <c r="F267" s="10"/>
      <c r="G267" s="10"/>
      <c r="H267" s="10"/>
      <c r="I267" s="10"/>
      <c r="J267" s="10"/>
      <c r="K267" s="10"/>
      <c r="L267" s="10"/>
      <c r="M267" s="10"/>
      <c r="N267" s="10"/>
      <c r="O267" s="110">
        <f t="shared" si="8"/>
        <v>0</v>
      </c>
      <c r="P267" s="110">
        <f t="shared" si="9"/>
        <v>0</v>
      </c>
    </row>
    <row r="268" spans="1:16" x14ac:dyDescent="0.25">
      <c r="A268" s="132">
        <v>15597032</v>
      </c>
      <c r="B268" s="135" t="s">
        <v>184</v>
      </c>
      <c r="C268" s="135" t="s">
        <v>185</v>
      </c>
      <c r="D268" s="10">
        <v>1</v>
      </c>
      <c r="E268" s="10"/>
      <c r="F268" s="10"/>
      <c r="G268" s="10"/>
      <c r="H268" s="10"/>
      <c r="I268" s="10"/>
      <c r="J268" s="10"/>
      <c r="K268" s="10"/>
      <c r="L268" s="10"/>
      <c r="M268" s="10"/>
      <c r="N268" s="10"/>
      <c r="O268" s="110">
        <f t="shared" si="8"/>
        <v>0</v>
      </c>
      <c r="P268" s="110">
        <f t="shared" si="9"/>
        <v>0</v>
      </c>
    </row>
    <row r="269" spans="1:16" x14ac:dyDescent="0.25">
      <c r="A269" s="132">
        <v>15598934</v>
      </c>
      <c r="B269" s="135" t="s">
        <v>2790</v>
      </c>
      <c r="C269" s="135" t="s">
        <v>177</v>
      </c>
      <c r="D269" s="10">
        <v>28</v>
      </c>
      <c r="E269" s="10"/>
      <c r="F269" s="10"/>
      <c r="G269" s="10"/>
      <c r="H269" s="10"/>
      <c r="I269" s="10"/>
      <c r="J269" s="10"/>
      <c r="K269" s="10"/>
      <c r="L269" s="10"/>
      <c r="M269" s="10"/>
      <c r="N269" s="10"/>
      <c r="O269" s="110">
        <f t="shared" si="8"/>
        <v>0</v>
      </c>
      <c r="P269" s="110">
        <f t="shared" si="9"/>
        <v>0</v>
      </c>
    </row>
    <row r="270" spans="1:16" x14ac:dyDescent="0.25">
      <c r="A270" s="132">
        <v>15598942</v>
      </c>
      <c r="B270" s="135" t="s">
        <v>2790</v>
      </c>
      <c r="C270" s="135" t="s">
        <v>177</v>
      </c>
      <c r="D270" s="10">
        <v>28</v>
      </c>
      <c r="E270" s="10"/>
      <c r="F270" s="10"/>
      <c r="G270" s="10"/>
      <c r="H270" s="10"/>
      <c r="I270" s="10"/>
      <c r="J270" s="10"/>
      <c r="K270" s="10"/>
      <c r="L270" s="10"/>
      <c r="M270" s="10"/>
      <c r="N270" s="10"/>
      <c r="O270" s="110">
        <f t="shared" si="8"/>
        <v>0</v>
      </c>
      <c r="P270" s="110">
        <f t="shared" si="9"/>
        <v>0</v>
      </c>
    </row>
    <row r="271" spans="1:16" x14ac:dyDescent="0.25">
      <c r="A271" s="132">
        <v>15598950</v>
      </c>
      <c r="B271" s="135" t="s">
        <v>2790</v>
      </c>
      <c r="C271" s="135" t="s">
        <v>177</v>
      </c>
      <c r="D271" s="10">
        <v>28</v>
      </c>
      <c r="E271" s="10"/>
      <c r="F271" s="10"/>
      <c r="G271" s="10"/>
      <c r="H271" s="10"/>
      <c r="I271" s="10"/>
      <c r="J271" s="10"/>
      <c r="K271" s="10"/>
      <c r="L271" s="10"/>
      <c r="M271" s="10"/>
      <c r="N271" s="10"/>
      <c r="O271" s="110">
        <f t="shared" si="8"/>
        <v>0</v>
      </c>
      <c r="P271" s="110">
        <f t="shared" si="9"/>
        <v>0</v>
      </c>
    </row>
    <row r="272" spans="1:16" x14ac:dyDescent="0.25">
      <c r="A272" s="132">
        <v>15599140</v>
      </c>
      <c r="B272" s="135" t="s">
        <v>2790</v>
      </c>
      <c r="C272" s="135" t="s">
        <v>177</v>
      </c>
      <c r="D272" s="10">
        <v>28</v>
      </c>
      <c r="E272" s="10"/>
      <c r="F272" s="10"/>
      <c r="G272" s="10"/>
      <c r="H272" s="10"/>
      <c r="I272" s="10"/>
      <c r="J272" s="10"/>
      <c r="K272" s="10"/>
      <c r="L272" s="10"/>
      <c r="M272" s="10"/>
      <c r="N272" s="10"/>
      <c r="O272" s="110">
        <f t="shared" si="8"/>
        <v>0</v>
      </c>
      <c r="P272" s="110">
        <f t="shared" si="9"/>
        <v>0</v>
      </c>
    </row>
    <row r="273" spans="1:16" x14ac:dyDescent="0.25">
      <c r="A273" s="132">
        <v>15599159</v>
      </c>
      <c r="B273" s="135" t="s">
        <v>2790</v>
      </c>
      <c r="C273" s="135" t="s">
        <v>177</v>
      </c>
      <c r="D273" s="10">
        <v>28</v>
      </c>
      <c r="E273" s="10"/>
      <c r="F273" s="10"/>
      <c r="G273" s="10"/>
      <c r="H273" s="10"/>
      <c r="I273" s="10"/>
      <c r="J273" s="10"/>
      <c r="K273" s="10"/>
      <c r="L273" s="10"/>
      <c r="M273" s="10"/>
      <c r="N273" s="10"/>
      <c r="O273" s="110">
        <f t="shared" si="8"/>
        <v>0</v>
      </c>
      <c r="P273" s="110">
        <f t="shared" si="9"/>
        <v>0</v>
      </c>
    </row>
    <row r="274" spans="1:16" x14ac:dyDescent="0.25">
      <c r="A274" s="132">
        <v>15599167</v>
      </c>
      <c r="B274" s="135" t="s">
        <v>2790</v>
      </c>
      <c r="C274" s="135" t="s">
        <v>177</v>
      </c>
      <c r="D274" s="10">
        <v>28</v>
      </c>
      <c r="E274" s="10"/>
      <c r="F274" s="10"/>
      <c r="G274" s="10"/>
      <c r="H274" s="10"/>
      <c r="I274" s="10"/>
      <c r="J274" s="10"/>
      <c r="K274" s="10"/>
      <c r="L274" s="10"/>
      <c r="M274" s="10"/>
      <c r="N274" s="10"/>
      <c r="O274" s="110">
        <f t="shared" ref="O274:O337" si="10">E274+F274+G274+H274+I274+J274+K274+L274+M274+N274</f>
        <v>0</v>
      </c>
      <c r="P274" s="110">
        <f t="shared" ref="P274:P337" si="11">O274-N274</f>
        <v>0</v>
      </c>
    </row>
    <row r="275" spans="1:16" x14ac:dyDescent="0.25">
      <c r="A275" s="132">
        <v>15602737</v>
      </c>
      <c r="B275" s="135" t="s">
        <v>166</v>
      </c>
      <c r="C275" s="135" t="s">
        <v>167</v>
      </c>
      <c r="D275" s="10">
        <v>1</v>
      </c>
      <c r="E275" s="10"/>
      <c r="F275" s="10"/>
      <c r="G275" s="10"/>
      <c r="H275" s="10"/>
      <c r="I275" s="10"/>
      <c r="J275" s="10"/>
      <c r="K275" s="10"/>
      <c r="L275" s="10"/>
      <c r="M275" s="10"/>
      <c r="N275" s="10"/>
      <c r="O275" s="110">
        <f t="shared" si="10"/>
        <v>0</v>
      </c>
      <c r="P275" s="110">
        <f t="shared" si="11"/>
        <v>0</v>
      </c>
    </row>
    <row r="276" spans="1:16" x14ac:dyDescent="0.25">
      <c r="A276" s="132">
        <v>15602834</v>
      </c>
      <c r="B276" s="135" t="s">
        <v>213</v>
      </c>
      <c r="C276" s="135" t="s">
        <v>214</v>
      </c>
      <c r="D276" s="10">
        <v>1</v>
      </c>
      <c r="E276" s="10"/>
      <c r="F276" s="10"/>
      <c r="G276" s="10"/>
      <c r="H276" s="10"/>
      <c r="I276" s="10"/>
      <c r="J276" s="10"/>
      <c r="K276" s="10"/>
      <c r="L276" s="10"/>
      <c r="M276" s="10"/>
      <c r="N276" s="10"/>
      <c r="O276" s="110">
        <f t="shared" si="10"/>
        <v>0</v>
      </c>
      <c r="P276" s="110">
        <f t="shared" si="11"/>
        <v>0</v>
      </c>
    </row>
    <row r="277" spans="1:16" x14ac:dyDescent="0.25">
      <c r="A277" s="132">
        <v>15602842</v>
      </c>
      <c r="B277" s="135" t="s">
        <v>213</v>
      </c>
      <c r="C277" s="135" t="s">
        <v>214</v>
      </c>
      <c r="D277" s="10">
        <v>1</v>
      </c>
      <c r="E277" s="10"/>
      <c r="F277" s="10"/>
      <c r="G277" s="10"/>
      <c r="H277" s="10"/>
      <c r="I277" s="10"/>
      <c r="J277" s="10"/>
      <c r="K277" s="10"/>
      <c r="L277" s="10"/>
      <c r="M277" s="10"/>
      <c r="N277" s="10"/>
      <c r="O277" s="110">
        <f t="shared" si="10"/>
        <v>0</v>
      </c>
      <c r="P277" s="110">
        <f t="shared" si="11"/>
        <v>0</v>
      </c>
    </row>
    <row r="278" spans="1:16" x14ac:dyDescent="0.25">
      <c r="A278" s="132">
        <v>15604969</v>
      </c>
      <c r="B278" s="135" t="s">
        <v>144</v>
      </c>
      <c r="C278" s="135" t="s">
        <v>145</v>
      </c>
      <c r="D278" s="10">
        <v>1</v>
      </c>
      <c r="E278" s="10"/>
      <c r="F278" s="10"/>
      <c r="G278" s="10"/>
      <c r="H278" s="10"/>
      <c r="I278" s="10"/>
      <c r="J278" s="10"/>
      <c r="K278" s="10"/>
      <c r="L278" s="10"/>
      <c r="M278" s="10"/>
      <c r="N278" s="10"/>
      <c r="O278" s="110">
        <f t="shared" si="10"/>
        <v>0</v>
      </c>
      <c r="P278" s="110">
        <f t="shared" si="11"/>
        <v>0</v>
      </c>
    </row>
    <row r="279" spans="1:16" x14ac:dyDescent="0.25">
      <c r="A279" s="132">
        <v>15604977</v>
      </c>
      <c r="B279" s="135" t="s">
        <v>144</v>
      </c>
      <c r="C279" s="135" t="s">
        <v>145</v>
      </c>
      <c r="D279" s="10">
        <v>1</v>
      </c>
      <c r="E279" s="10"/>
      <c r="F279" s="10"/>
      <c r="G279" s="10"/>
      <c r="H279" s="10"/>
      <c r="I279" s="10"/>
      <c r="J279" s="10"/>
      <c r="K279" s="10"/>
      <c r="L279" s="10"/>
      <c r="M279" s="10"/>
      <c r="N279" s="10"/>
      <c r="O279" s="110">
        <f t="shared" si="10"/>
        <v>0</v>
      </c>
      <c r="P279" s="110">
        <f t="shared" si="11"/>
        <v>0</v>
      </c>
    </row>
    <row r="280" spans="1:16" x14ac:dyDescent="0.25">
      <c r="A280" s="132">
        <v>15604985</v>
      </c>
      <c r="B280" s="135" t="s">
        <v>166</v>
      </c>
      <c r="C280" s="135" t="s">
        <v>167</v>
      </c>
      <c r="D280" s="10">
        <v>1</v>
      </c>
      <c r="E280" s="10"/>
      <c r="F280" s="10"/>
      <c r="G280" s="10"/>
      <c r="H280" s="10"/>
      <c r="I280" s="10"/>
      <c r="J280" s="10"/>
      <c r="K280" s="10"/>
      <c r="L280" s="10"/>
      <c r="M280" s="10"/>
      <c r="N280" s="10"/>
      <c r="O280" s="110">
        <f t="shared" si="10"/>
        <v>0</v>
      </c>
      <c r="P280" s="110">
        <f t="shared" si="11"/>
        <v>0</v>
      </c>
    </row>
    <row r="281" spans="1:16" x14ac:dyDescent="0.25">
      <c r="A281" s="132">
        <v>15607585</v>
      </c>
      <c r="B281" s="135" t="s">
        <v>2785</v>
      </c>
      <c r="C281" s="135" t="s">
        <v>123</v>
      </c>
      <c r="D281" s="10">
        <v>10</v>
      </c>
      <c r="E281" s="10"/>
      <c r="F281" s="10"/>
      <c r="G281" s="10"/>
      <c r="H281" s="10"/>
      <c r="I281" s="10"/>
      <c r="J281" s="10"/>
      <c r="K281" s="10"/>
      <c r="L281" s="10"/>
      <c r="M281" s="10"/>
      <c r="N281" s="10"/>
      <c r="O281" s="110">
        <f t="shared" si="10"/>
        <v>0</v>
      </c>
      <c r="P281" s="110">
        <f t="shared" si="11"/>
        <v>0</v>
      </c>
    </row>
    <row r="282" spans="1:16" x14ac:dyDescent="0.25">
      <c r="A282" s="132">
        <v>15607593</v>
      </c>
      <c r="B282" s="135" t="s">
        <v>146</v>
      </c>
      <c r="C282" s="135" t="s">
        <v>147</v>
      </c>
      <c r="D282" s="10">
        <v>1</v>
      </c>
      <c r="E282" s="10"/>
      <c r="F282" s="10"/>
      <c r="G282" s="10"/>
      <c r="H282" s="10"/>
      <c r="I282" s="10"/>
      <c r="J282" s="10"/>
      <c r="K282" s="10"/>
      <c r="L282" s="10"/>
      <c r="M282" s="10"/>
      <c r="N282" s="10"/>
      <c r="O282" s="110">
        <f t="shared" si="10"/>
        <v>0</v>
      </c>
      <c r="P282" s="110">
        <f t="shared" si="11"/>
        <v>0</v>
      </c>
    </row>
    <row r="283" spans="1:16" x14ac:dyDescent="0.25">
      <c r="A283" s="132">
        <v>15608565</v>
      </c>
      <c r="B283" s="135" t="s">
        <v>2785</v>
      </c>
      <c r="C283" s="135" t="s">
        <v>123</v>
      </c>
      <c r="D283" s="10">
        <v>10</v>
      </c>
      <c r="E283" s="10"/>
      <c r="F283" s="10"/>
      <c r="G283" s="10"/>
      <c r="H283" s="10"/>
      <c r="I283" s="10"/>
      <c r="J283" s="10"/>
      <c r="K283" s="10"/>
      <c r="L283" s="10"/>
      <c r="M283" s="10"/>
      <c r="N283" s="10"/>
      <c r="O283" s="110">
        <f t="shared" si="10"/>
        <v>0</v>
      </c>
      <c r="P283" s="110">
        <f t="shared" si="11"/>
        <v>0</v>
      </c>
    </row>
    <row r="284" spans="1:16" x14ac:dyDescent="0.25">
      <c r="A284" s="132">
        <v>15611116</v>
      </c>
      <c r="B284" s="135" t="s">
        <v>146</v>
      </c>
      <c r="C284" s="135" t="s">
        <v>147</v>
      </c>
      <c r="D284" s="10">
        <v>1</v>
      </c>
      <c r="E284" s="10"/>
      <c r="F284" s="10"/>
      <c r="G284" s="10"/>
      <c r="H284" s="10"/>
      <c r="I284" s="10"/>
      <c r="J284" s="10"/>
      <c r="K284" s="10"/>
      <c r="L284" s="10"/>
      <c r="M284" s="10"/>
      <c r="N284" s="10"/>
      <c r="O284" s="110">
        <f t="shared" si="10"/>
        <v>0</v>
      </c>
      <c r="P284" s="110">
        <f t="shared" si="11"/>
        <v>0</v>
      </c>
    </row>
    <row r="285" spans="1:16" x14ac:dyDescent="0.25">
      <c r="A285" s="132">
        <v>15611558</v>
      </c>
      <c r="B285" s="135" t="s">
        <v>202</v>
      </c>
      <c r="C285" s="135" t="s">
        <v>203</v>
      </c>
      <c r="D285" s="10">
        <v>1</v>
      </c>
      <c r="E285" s="10"/>
      <c r="F285" s="10"/>
      <c r="G285" s="10"/>
      <c r="H285" s="10"/>
      <c r="I285" s="10"/>
      <c r="J285" s="10"/>
      <c r="K285" s="10"/>
      <c r="L285" s="10"/>
      <c r="M285" s="10"/>
      <c r="N285" s="10"/>
      <c r="O285" s="110">
        <f t="shared" si="10"/>
        <v>0</v>
      </c>
      <c r="P285" s="110">
        <f t="shared" si="11"/>
        <v>0</v>
      </c>
    </row>
    <row r="286" spans="1:16" x14ac:dyDescent="0.25">
      <c r="A286" s="132">
        <v>15611574</v>
      </c>
      <c r="B286" s="135" t="s">
        <v>202</v>
      </c>
      <c r="C286" s="135" t="s">
        <v>203</v>
      </c>
      <c r="D286" s="10">
        <v>1</v>
      </c>
      <c r="E286" s="10"/>
      <c r="F286" s="10"/>
      <c r="G286" s="10"/>
      <c r="H286" s="10"/>
      <c r="I286" s="10"/>
      <c r="J286" s="10"/>
      <c r="K286" s="10"/>
      <c r="L286" s="10"/>
      <c r="M286" s="10"/>
      <c r="N286" s="10"/>
      <c r="O286" s="110">
        <f t="shared" si="10"/>
        <v>0</v>
      </c>
      <c r="P286" s="110">
        <f t="shared" si="11"/>
        <v>0</v>
      </c>
    </row>
    <row r="287" spans="1:16" x14ac:dyDescent="0.25">
      <c r="A287" s="132">
        <v>15611582</v>
      </c>
      <c r="B287" s="135" t="s">
        <v>202</v>
      </c>
      <c r="C287" s="135" t="s">
        <v>203</v>
      </c>
      <c r="D287" s="10">
        <v>1</v>
      </c>
      <c r="E287" s="10"/>
      <c r="F287" s="10"/>
      <c r="G287" s="10"/>
      <c r="H287" s="10"/>
      <c r="I287" s="10"/>
      <c r="J287" s="10"/>
      <c r="K287" s="10"/>
      <c r="L287" s="10"/>
      <c r="M287" s="10"/>
      <c r="N287" s="10"/>
      <c r="O287" s="110">
        <f t="shared" si="10"/>
        <v>0</v>
      </c>
      <c r="P287" s="110">
        <f t="shared" si="11"/>
        <v>0</v>
      </c>
    </row>
    <row r="288" spans="1:16" x14ac:dyDescent="0.25">
      <c r="A288" s="132">
        <v>15612589</v>
      </c>
      <c r="B288" s="135" t="s">
        <v>120</v>
      </c>
      <c r="C288" s="135" t="s">
        <v>121</v>
      </c>
      <c r="D288" s="10">
        <v>1</v>
      </c>
      <c r="E288" s="10"/>
      <c r="F288" s="10"/>
      <c r="G288" s="10"/>
      <c r="H288" s="10"/>
      <c r="I288" s="10"/>
      <c r="J288" s="10"/>
      <c r="K288" s="10"/>
      <c r="L288" s="10"/>
      <c r="M288" s="10"/>
      <c r="N288" s="10"/>
      <c r="O288" s="110">
        <f t="shared" si="10"/>
        <v>0</v>
      </c>
      <c r="P288" s="110">
        <f t="shared" si="11"/>
        <v>0</v>
      </c>
    </row>
    <row r="289" spans="1:16" x14ac:dyDescent="0.25">
      <c r="A289" s="132">
        <v>15612597</v>
      </c>
      <c r="B289" s="135" t="s">
        <v>120</v>
      </c>
      <c r="C289" s="135" t="s">
        <v>121</v>
      </c>
      <c r="D289" s="10">
        <v>1</v>
      </c>
      <c r="E289" s="10"/>
      <c r="F289" s="10"/>
      <c r="G289" s="10"/>
      <c r="H289" s="10"/>
      <c r="I289" s="10"/>
      <c r="J289" s="10"/>
      <c r="K289" s="10"/>
      <c r="L289" s="10"/>
      <c r="M289" s="10"/>
      <c r="N289" s="10"/>
      <c r="O289" s="110">
        <f t="shared" si="10"/>
        <v>0</v>
      </c>
      <c r="P289" s="110">
        <f t="shared" si="11"/>
        <v>0</v>
      </c>
    </row>
    <row r="290" spans="1:16" x14ac:dyDescent="0.25">
      <c r="A290" s="132">
        <v>15617289</v>
      </c>
      <c r="B290" s="135" t="s">
        <v>2788</v>
      </c>
      <c r="C290" s="135" t="s">
        <v>155</v>
      </c>
      <c r="D290" s="10">
        <v>30</v>
      </c>
      <c r="E290" s="10"/>
      <c r="F290" s="10"/>
      <c r="G290" s="10"/>
      <c r="H290" s="10"/>
      <c r="I290" s="10"/>
      <c r="J290" s="10"/>
      <c r="K290" s="10"/>
      <c r="L290" s="10"/>
      <c r="M290" s="10"/>
      <c r="N290" s="10"/>
      <c r="O290" s="110">
        <f t="shared" si="10"/>
        <v>0</v>
      </c>
      <c r="P290" s="110">
        <f t="shared" si="11"/>
        <v>0</v>
      </c>
    </row>
    <row r="291" spans="1:16" x14ac:dyDescent="0.25">
      <c r="A291" s="132">
        <v>15617297</v>
      </c>
      <c r="B291" s="135" t="s">
        <v>2788</v>
      </c>
      <c r="C291" s="135" t="s">
        <v>155</v>
      </c>
      <c r="D291" s="10">
        <v>30</v>
      </c>
      <c r="E291" s="10"/>
      <c r="F291" s="10"/>
      <c r="G291" s="10"/>
      <c r="H291" s="10"/>
      <c r="I291" s="10"/>
      <c r="J291" s="10"/>
      <c r="K291" s="10"/>
      <c r="L291" s="10"/>
      <c r="M291" s="10"/>
      <c r="N291" s="10"/>
      <c r="O291" s="110">
        <f t="shared" si="10"/>
        <v>0</v>
      </c>
      <c r="P291" s="110">
        <f t="shared" si="11"/>
        <v>0</v>
      </c>
    </row>
    <row r="292" spans="1:16" x14ac:dyDescent="0.25">
      <c r="A292" s="132">
        <v>15617726</v>
      </c>
      <c r="B292" s="135" t="s">
        <v>202</v>
      </c>
      <c r="C292" s="135" t="s">
        <v>203</v>
      </c>
      <c r="D292" s="10">
        <v>1</v>
      </c>
      <c r="E292" s="10"/>
      <c r="F292" s="10"/>
      <c r="G292" s="10"/>
      <c r="H292" s="10"/>
      <c r="I292" s="10"/>
      <c r="J292" s="10"/>
      <c r="K292" s="10"/>
      <c r="L292" s="10"/>
      <c r="M292" s="10"/>
      <c r="N292" s="10"/>
      <c r="O292" s="110">
        <f t="shared" si="10"/>
        <v>0</v>
      </c>
      <c r="P292" s="110">
        <f t="shared" si="11"/>
        <v>0</v>
      </c>
    </row>
    <row r="293" spans="1:16" x14ac:dyDescent="0.25">
      <c r="A293" s="132">
        <v>15618641</v>
      </c>
      <c r="B293" s="135" t="s">
        <v>144</v>
      </c>
      <c r="C293" s="135" t="s">
        <v>145</v>
      </c>
      <c r="D293" s="10">
        <v>1</v>
      </c>
      <c r="E293" s="10"/>
      <c r="F293" s="10"/>
      <c r="G293" s="10"/>
      <c r="H293" s="10"/>
      <c r="I293" s="10"/>
      <c r="J293" s="10"/>
      <c r="K293" s="10"/>
      <c r="L293" s="10"/>
      <c r="M293" s="10"/>
      <c r="N293" s="10"/>
      <c r="O293" s="110">
        <f t="shared" si="10"/>
        <v>0</v>
      </c>
      <c r="P293" s="110">
        <f t="shared" si="11"/>
        <v>0</v>
      </c>
    </row>
    <row r="294" spans="1:16" x14ac:dyDescent="0.25">
      <c r="A294" s="132">
        <v>15618668</v>
      </c>
      <c r="B294" s="135" t="s">
        <v>144</v>
      </c>
      <c r="C294" s="135" t="s">
        <v>145</v>
      </c>
      <c r="D294" s="10">
        <v>1</v>
      </c>
      <c r="E294" s="10"/>
      <c r="F294" s="10"/>
      <c r="G294" s="10"/>
      <c r="H294" s="10"/>
      <c r="I294" s="10"/>
      <c r="J294" s="10"/>
      <c r="K294" s="10"/>
      <c r="L294" s="10"/>
      <c r="M294" s="10"/>
      <c r="N294" s="10"/>
      <c r="O294" s="110">
        <f t="shared" si="10"/>
        <v>0</v>
      </c>
      <c r="P294" s="110">
        <f t="shared" si="11"/>
        <v>0</v>
      </c>
    </row>
    <row r="295" spans="1:16" x14ac:dyDescent="0.25">
      <c r="A295" s="132">
        <v>15618676</v>
      </c>
      <c r="B295" s="135" t="s">
        <v>144</v>
      </c>
      <c r="C295" s="135" t="s">
        <v>145</v>
      </c>
      <c r="D295" s="10">
        <v>1</v>
      </c>
      <c r="E295" s="10"/>
      <c r="F295" s="10"/>
      <c r="G295" s="10"/>
      <c r="H295" s="10"/>
      <c r="I295" s="10"/>
      <c r="J295" s="10"/>
      <c r="K295" s="10"/>
      <c r="L295" s="10"/>
      <c r="M295" s="10"/>
      <c r="N295" s="10"/>
      <c r="O295" s="110">
        <f t="shared" si="10"/>
        <v>0</v>
      </c>
      <c r="P295" s="110">
        <f t="shared" si="11"/>
        <v>0</v>
      </c>
    </row>
    <row r="296" spans="1:16" x14ac:dyDescent="0.25">
      <c r="A296" s="132">
        <v>15619249</v>
      </c>
      <c r="B296" s="135" t="s">
        <v>202</v>
      </c>
      <c r="C296" s="135" t="s">
        <v>203</v>
      </c>
      <c r="D296" s="10">
        <v>1</v>
      </c>
      <c r="E296" s="10"/>
      <c r="F296" s="10"/>
      <c r="G296" s="10"/>
      <c r="H296" s="10"/>
      <c r="I296" s="10"/>
      <c r="J296" s="10"/>
      <c r="K296" s="10"/>
      <c r="L296" s="10"/>
      <c r="M296" s="10"/>
      <c r="N296" s="10"/>
      <c r="O296" s="110">
        <f t="shared" si="10"/>
        <v>0</v>
      </c>
      <c r="P296" s="110">
        <f t="shared" si="11"/>
        <v>0</v>
      </c>
    </row>
    <row r="297" spans="1:16" x14ac:dyDescent="0.25">
      <c r="A297" s="132">
        <v>15619257</v>
      </c>
      <c r="B297" s="135" t="s">
        <v>202</v>
      </c>
      <c r="C297" s="135" t="s">
        <v>203</v>
      </c>
      <c r="D297" s="10">
        <v>1</v>
      </c>
      <c r="E297" s="10"/>
      <c r="F297" s="10"/>
      <c r="G297" s="10"/>
      <c r="H297" s="10"/>
      <c r="I297" s="10"/>
      <c r="J297" s="10"/>
      <c r="K297" s="10"/>
      <c r="L297" s="10"/>
      <c r="M297" s="10"/>
      <c r="N297" s="10"/>
      <c r="O297" s="110">
        <f t="shared" si="10"/>
        <v>0</v>
      </c>
      <c r="P297" s="110">
        <f t="shared" si="11"/>
        <v>0</v>
      </c>
    </row>
    <row r="298" spans="1:16" x14ac:dyDescent="0.25">
      <c r="A298" s="132">
        <v>15623858</v>
      </c>
      <c r="B298" s="135" t="s">
        <v>136</v>
      </c>
      <c r="C298" s="135" t="s">
        <v>137</v>
      </c>
      <c r="D298" s="10">
        <v>1</v>
      </c>
      <c r="E298" s="10"/>
      <c r="F298" s="10"/>
      <c r="G298" s="10"/>
      <c r="H298" s="10"/>
      <c r="I298" s="10"/>
      <c r="J298" s="10"/>
      <c r="K298" s="10"/>
      <c r="L298" s="10"/>
      <c r="M298" s="10"/>
      <c r="N298" s="10"/>
      <c r="O298" s="110">
        <f t="shared" si="10"/>
        <v>0</v>
      </c>
      <c r="P298" s="110">
        <f t="shared" si="11"/>
        <v>0</v>
      </c>
    </row>
    <row r="299" spans="1:16" x14ac:dyDescent="0.25">
      <c r="A299" s="132">
        <v>15623866</v>
      </c>
      <c r="B299" s="135" t="s">
        <v>136</v>
      </c>
      <c r="C299" s="135" t="s">
        <v>137</v>
      </c>
      <c r="D299" s="10">
        <v>1</v>
      </c>
      <c r="E299" s="10"/>
      <c r="F299" s="10"/>
      <c r="G299" s="10"/>
      <c r="H299" s="10"/>
      <c r="I299" s="10"/>
      <c r="J299" s="10"/>
      <c r="K299" s="10"/>
      <c r="L299" s="10"/>
      <c r="M299" s="10"/>
      <c r="N299" s="10"/>
      <c r="O299" s="110">
        <f t="shared" si="10"/>
        <v>0</v>
      </c>
      <c r="P299" s="110">
        <f t="shared" si="11"/>
        <v>0</v>
      </c>
    </row>
    <row r="300" spans="1:16" x14ac:dyDescent="0.25">
      <c r="A300" s="132">
        <v>15623874</v>
      </c>
      <c r="B300" s="135" t="s">
        <v>136</v>
      </c>
      <c r="C300" s="135" t="s">
        <v>137</v>
      </c>
      <c r="D300" s="10">
        <v>1</v>
      </c>
      <c r="E300" s="10"/>
      <c r="F300" s="10"/>
      <c r="G300" s="10"/>
      <c r="H300" s="10"/>
      <c r="I300" s="10"/>
      <c r="J300" s="10"/>
      <c r="K300" s="10"/>
      <c r="L300" s="10"/>
      <c r="M300" s="10"/>
      <c r="N300" s="10"/>
      <c r="O300" s="110">
        <f t="shared" si="10"/>
        <v>0</v>
      </c>
      <c r="P300" s="110">
        <f t="shared" si="11"/>
        <v>0</v>
      </c>
    </row>
    <row r="301" spans="1:16" x14ac:dyDescent="0.25">
      <c r="A301" s="132">
        <v>15624420</v>
      </c>
      <c r="B301" s="135" t="s">
        <v>186</v>
      </c>
      <c r="C301" s="135" t="s">
        <v>187</v>
      </c>
      <c r="D301" s="10">
        <v>1</v>
      </c>
      <c r="E301" s="10"/>
      <c r="F301" s="10"/>
      <c r="G301" s="10"/>
      <c r="H301" s="10"/>
      <c r="I301" s="10"/>
      <c r="J301" s="10"/>
      <c r="K301" s="10"/>
      <c r="L301" s="10"/>
      <c r="M301" s="10"/>
      <c r="N301" s="10"/>
      <c r="O301" s="110">
        <f t="shared" si="10"/>
        <v>0</v>
      </c>
      <c r="P301" s="110">
        <f t="shared" si="11"/>
        <v>0</v>
      </c>
    </row>
    <row r="302" spans="1:16" x14ac:dyDescent="0.25">
      <c r="A302" s="132">
        <v>15624498</v>
      </c>
      <c r="B302" s="135" t="s">
        <v>120</v>
      </c>
      <c r="C302" s="135" t="s">
        <v>121</v>
      </c>
      <c r="D302" s="10">
        <v>1</v>
      </c>
      <c r="E302" s="10"/>
      <c r="F302" s="10"/>
      <c r="G302" s="10"/>
      <c r="H302" s="10"/>
      <c r="I302" s="10"/>
      <c r="J302" s="10"/>
      <c r="K302" s="10"/>
      <c r="L302" s="10"/>
      <c r="M302" s="10"/>
      <c r="N302" s="10"/>
      <c r="O302" s="110">
        <f t="shared" si="10"/>
        <v>0</v>
      </c>
      <c r="P302" s="110">
        <f t="shared" si="11"/>
        <v>0</v>
      </c>
    </row>
    <row r="303" spans="1:16" x14ac:dyDescent="0.25">
      <c r="A303" s="132">
        <v>15625079</v>
      </c>
      <c r="B303" s="135" t="s">
        <v>174</v>
      </c>
      <c r="C303" s="135" t="s">
        <v>175</v>
      </c>
      <c r="D303" s="10">
        <v>120</v>
      </c>
      <c r="E303" s="10"/>
      <c r="F303" s="10"/>
      <c r="G303" s="10"/>
      <c r="H303" s="10"/>
      <c r="I303" s="10"/>
      <c r="J303" s="10"/>
      <c r="K303" s="10"/>
      <c r="L303" s="10"/>
      <c r="M303" s="10"/>
      <c r="N303" s="10"/>
      <c r="O303" s="110">
        <f t="shared" si="10"/>
        <v>0</v>
      </c>
      <c r="P303" s="110">
        <f t="shared" si="11"/>
        <v>0</v>
      </c>
    </row>
    <row r="304" spans="1:16" x14ac:dyDescent="0.25">
      <c r="A304" s="132">
        <v>15636623</v>
      </c>
      <c r="B304" s="135" t="s">
        <v>174</v>
      </c>
      <c r="C304" s="135" t="s">
        <v>175</v>
      </c>
      <c r="D304" s="10">
        <v>60</v>
      </c>
      <c r="E304" s="10"/>
      <c r="F304" s="10"/>
      <c r="G304" s="10"/>
      <c r="H304" s="10"/>
      <c r="I304" s="10"/>
      <c r="J304" s="10"/>
      <c r="K304" s="10"/>
      <c r="L304" s="10"/>
      <c r="M304" s="10"/>
      <c r="N304" s="10"/>
      <c r="O304" s="110">
        <f t="shared" si="10"/>
        <v>0</v>
      </c>
      <c r="P304" s="110">
        <f t="shared" si="11"/>
        <v>0</v>
      </c>
    </row>
    <row r="305" spans="1:16" x14ac:dyDescent="0.25">
      <c r="A305" s="132">
        <v>15649946</v>
      </c>
      <c r="B305" s="135" t="s">
        <v>196</v>
      </c>
      <c r="C305" s="135" t="s">
        <v>197</v>
      </c>
      <c r="D305" s="10">
        <v>100</v>
      </c>
      <c r="E305" s="10"/>
      <c r="F305" s="10"/>
      <c r="G305" s="10"/>
      <c r="H305" s="10"/>
      <c r="I305" s="10"/>
      <c r="J305" s="10"/>
      <c r="K305" s="10"/>
      <c r="L305" s="10"/>
      <c r="M305" s="10"/>
      <c r="N305" s="10"/>
      <c r="O305" s="110">
        <f t="shared" si="10"/>
        <v>0</v>
      </c>
      <c r="P305" s="110">
        <f t="shared" si="11"/>
        <v>0</v>
      </c>
    </row>
    <row r="306" spans="1:16" x14ac:dyDescent="0.25">
      <c r="A306" s="132">
        <v>15654184</v>
      </c>
      <c r="B306" s="135" t="s">
        <v>150</v>
      </c>
      <c r="C306" s="135" t="s">
        <v>151</v>
      </c>
      <c r="D306" s="10">
        <v>1</v>
      </c>
      <c r="E306" s="10"/>
      <c r="F306" s="10"/>
      <c r="G306" s="10"/>
      <c r="H306" s="10"/>
      <c r="I306" s="10"/>
      <c r="J306" s="10"/>
      <c r="K306" s="10"/>
      <c r="L306" s="10"/>
      <c r="M306" s="10"/>
      <c r="N306" s="10"/>
      <c r="O306" s="110">
        <f t="shared" si="10"/>
        <v>0</v>
      </c>
      <c r="P306" s="110">
        <f t="shared" si="11"/>
        <v>0</v>
      </c>
    </row>
    <row r="307" spans="1:16" x14ac:dyDescent="0.25">
      <c r="A307" s="132">
        <v>15662780</v>
      </c>
      <c r="B307" s="135" t="s">
        <v>2797</v>
      </c>
      <c r="C307" s="135" t="s">
        <v>216</v>
      </c>
      <c r="D307" s="10">
        <v>140</v>
      </c>
      <c r="E307" s="10"/>
      <c r="F307" s="10"/>
      <c r="G307" s="10"/>
      <c r="H307" s="10"/>
      <c r="I307" s="10"/>
      <c r="J307" s="10"/>
      <c r="K307" s="10"/>
      <c r="L307" s="10"/>
      <c r="M307" s="10"/>
      <c r="N307" s="10"/>
      <c r="O307" s="110">
        <f t="shared" si="10"/>
        <v>0</v>
      </c>
      <c r="P307" s="110">
        <f t="shared" si="11"/>
        <v>0</v>
      </c>
    </row>
    <row r="308" spans="1:16" x14ac:dyDescent="0.25">
      <c r="A308" s="132">
        <v>15666131</v>
      </c>
      <c r="B308" s="135" t="s">
        <v>124</v>
      </c>
      <c r="C308" s="135" t="s">
        <v>125</v>
      </c>
      <c r="D308" s="10">
        <v>1</v>
      </c>
      <c r="E308" s="10"/>
      <c r="F308" s="10"/>
      <c r="G308" s="10"/>
      <c r="H308" s="10"/>
      <c r="I308" s="10"/>
      <c r="J308" s="10"/>
      <c r="K308" s="10"/>
      <c r="L308" s="10"/>
      <c r="M308" s="10"/>
      <c r="N308" s="10"/>
      <c r="O308" s="110">
        <f t="shared" si="10"/>
        <v>0</v>
      </c>
      <c r="P308" s="110">
        <f t="shared" si="11"/>
        <v>0</v>
      </c>
    </row>
    <row r="309" spans="1:16" x14ac:dyDescent="0.25">
      <c r="A309" s="132">
        <v>15666158</v>
      </c>
      <c r="B309" s="135" t="s">
        <v>124</v>
      </c>
      <c r="C309" s="135" t="s">
        <v>125</v>
      </c>
      <c r="D309" s="10">
        <v>1</v>
      </c>
      <c r="E309" s="10"/>
      <c r="F309" s="10"/>
      <c r="G309" s="10"/>
      <c r="H309" s="10"/>
      <c r="I309" s="10"/>
      <c r="J309" s="10"/>
      <c r="K309" s="10"/>
      <c r="L309" s="10"/>
      <c r="M309" s="10"/>
      <c r="N309" s="10"/>
      <c r="O309" s="110">
        <f t="shared" si="10"/>
        <v>0</v>
      </c>
      <c r="P309" s="110">
        <f t="shared" si="11"/>
        <v>0</v>
      </c>
    </row>
    <row r="310" spans="1:16" x14ac:dyDescent="0.25">
      <c r="A310" s="132">
        <v>15666352</v>
      </c>
      <c r="B310" s="135" t="s">
        <v>128</v>
      </c>
      <c r="C310" s="135" t="s">
        <v>129</v>
      </c>
      <c r="D310" s="10">
        <v>1</v>
      </c>
      <c r="E310" s="10"/>
      <c r="F310" s="10"/>
      <c r="G310" s="10"/>
      <c r="H310" s="10"/>
      <c r="I310" s="10"/>
      <c r="J310" s="10"/>
      <c r="K310" s="10"/>
      <c r="L310" s="10"/>
      <c r="M310" s="10"/>
      <c r="N310" s="10"/>
      <c r="O310" s="110">
        <f t="shared" si="10"/>
        <v>0</v>
      </c>
      <c r="P310" s="110">
        <f t="shared" si="11"/>
        <v>0</v>
      </c>
    </row>
    <row r="311" spans="1:16" x14ac:dyDescent="0.25">
      <c r="A311" s="132">
        <v>15668304</v>
      </c>
      <c r="B311" s="135" t="s">
        <v>124</v>
      </c>
      <c r="C311" s="135" t="s">
        <v>125</v>
      </c>
      <c r="D311" s="10">
        <v>1</v>
      </c>
      <c r="E311" s="10"/>
      <c r="F311" s="10"/>
      <c r="G311" s="10"/>
      <c r="H311" s="10"/>
      <c r="I311" s="10"/>
      <c r="J311" s="10"/>
      <c r="K311" s="10"/>
      <c r="L311" s="10"/>
      <c r="M311" s="10"/>
      <c r="N311" s="10"/>
      <c r="O311" s="110">
        <f t="shared" si="10"/>
        <v>0</v>
      </c>
      <c r="P311" s="110">
        <f t="shared" si="11"/>
        <v>0</v>
      </c>
    </row>
    <row r="312" spans="1:16" x14ac:dyDescent="0.25">
      <c r="A312" s="132">
        <v>15668312</v>
      </c>
      <c r="B312" s="135" t="s">
        <v>124</v>
      </c>
      <c r="C312" s="135" t="s">
        <v>125</v>
      </c>
      <c r="D312" s="10">
        <v>1</v>
      </c>
      <c r="E312" s="10"/>
      <c r="F312" s="10"/>
      <c r="G312" s="10"/>
      <c r="H312" s="10"/>
      <c r="I312" s="10"/>
      <c r="J312" s="10"/>
      <c r="K312" s="10"/>
      <c r="L312" s="10"/>
      <c r="M312" s="10"/>
      <c r="N312" s="10"/>
      <c r="O312" s="110">
        <f t="shared" si="10"/>
        <v>0</v>
      </c>
      <c r="P312" s="110">
        <f t="shared" si="11"/>
        <v>0</v>
      </c>
    </row>
    <row r="313" spans="1:16" x14ac:dyDescent="0.25">
      <c r="A313" s="132">
        <v>15683311</v>
      </c>
      <c r="B313" s="135" t="s">
        <v>144</v>
      </c>
      <c r="C313" s="135" t="s">
        <v>145</v>
      </c>
      <c r="D313" s="10">
        <v>1</v>
      </c>
      <c r="E313" s="10"/>
      <c r="F313" s="10"/>
      <c r="G313" s="10"/>
      <c r="H313" s="10"/>
      <c r="I313" s="10"/>
      <c r="J313" s="10"/>
      <c r="K313" s="10"/>
      <c r="L313" s="10"/>
      <c r="M313" s="10"/>
      <c r="N313" s="10"/>
      <c r="O313" s="110">
        <f t="shared" si="10"/>
        <v>0</v>
      </c>
      <c r="P313" s="110">
        <f t="shared" si="11"/>
        <v>0</v>
      </c>
    </row>
    <row r="314" spans="1:16" x14ac:dyDescent="0.25">
      <c r="A314" s="132">
        <v>15683338</v>
      </c>
      <c r="B314" s="135" t="s">
        <v>186</v>
      </c>
      <c r="C314" s="135" t="s">
        <v>187</v>
      </c>
      <c r="D314" s="10">
        <v>1</v>
      </c>
      <c r="E314" s="10"/>
      <c r="F314" s="10"/>
      <c r="G314" s="10"/>
      <c r="H314" s="10"/>
      <c r="I314" s="10"/>
      <c r="J314" s="10"/>
      <c r="K314" s="10"/>
      <c r="L314" s="10"/>
      <c r="M314" s="10"/>
      <c r="N314" s="10"/>
      <c r="O314" s="110">
        <f t="shared" si="10"/>
        <v>0</v>
      </c>
      <c r="P314" s="110">
        <f t="shared" si="11"/>
        <v>0</v>
      </c>
    </row>
    <row r="315" spans="1:16" x14ac:dyDescent="0.25">
      <c r="A315" s="132">
        <v>15683354</v>
      </c>
      <c r="B315" s="135" t="s">
        <v>186</v>
      </c>
      <c r="C315" s="135" t="s">
        <v>187</v>
      </c>
      <c r="D315" s="10">
        <v>1</v>
      </c>
      <c r="E315" s="10"/>
      <c r="F315" s="10"/>
      <c r="G315" s="10"/>
      <c r="H315" s="10"/>
      <c r="I315" s="10"/>
      <c r="J315" s="10"/>
      <c r="K315" s="10"/>
      <c r="L315" s="10"/>
      <c r="M315" s="10"/>
      <c r="N315" s="10"/>
      <c r="O315" s="110">
        <f t="shared" si="10"/>
        <v>0</v>
      </c>
      <c r="P315" s="110">
        <f t="shared" si="11"/>
        <v>0</v>
      </c>
    </row>
    <row r="316" spans="1:16" x14ac:dyDescent="0.25">
      <c r="A316" s="132">
        <v>15683362</v>
      </c>
      <c r="B316" s="135" t="s">
        <v>186</v>
      </c>
      <c r="C316" s="135" t="s">
        <v>187</v>
      </c>
      <c r="D316" s="10">
        <v>1</v>
      </c>
      <c r="E316" s="10"/>
      <c r="F316" s="10"/>
      <c r="G316" s="10"/>
      <c r="H316" s="10"/>
      <c r="I316" s="10"/>
      <c r="J316" s="10"/>
      <c r="K316" s="10"/>
      <c r="L316" s="10"/>
      <c r="M316" s="10"/>
      <c r="N316" s="10"/>
      <c r="O316" s="110">
        <f t="shared" si="10"/>
        <v>0</v>
      </c>
      <c r="P316" s="110">
        <f t="shared" si="11"/>
        <v>0</v>
      </c>
    </row>
    <row r="317" spans="1:16" x14ac:dyDescent="0.25">
      <c r="A317" s="132">
        <v>15687708</v>
      </c>
      <c r="B317" s="135" t="s">
        <v>2796</v>
      </c>
      <c r="C317" s="135" t="s">
        <v>212</v>
      </c>
      <c r="D317" s="10">
        <v>60</v>
      </c>
      <c r="E317" s="10"/>
      <c r="F317" s="10"/>
      <c r="G317" s="10"/>
      <c r="H317" s="10"/>
      <c r="I317" s="10"/>
      <c r="J317" s="10"/>
      <c r="K317" s="10"/>
      <c r="L317" s="10"/>
      <c r="M317" s="10"/>
      <c r="N317" s="10"/>
      <c r="O317" s="110">
        <f t="shared" si="10"/>
        <v>0</v>
      </c>
      <c r="P317" s="110">
        <f t="shared" si="11"/>
        <v>0</v>
      </c>
    </row>
    <row r="318" spans="1:16" x14ac:dyDescent="0.25">
      <c r="A318" s="132">
        <v>15687724</v>
      </c>
      <c r="B318" s="135" t="s">
        <v>2796</v>
      </c>
      <c r="C318" s="135" t="s">
        <v>212</v>
      </c>
      <c r="D318" s="10">
        <v>60</v>
      </c>
      <c r="E318" s="10"/>
      <c r="F318" s="10"/>
      <c r="G318" s="10"/>
      <c r="H318" s="10"/>
      <c r="I318" s="10"/>
      <c r="J318" s="10"/>
      <c r="K318" s="10"/>
      <c r="L318" s="10"/>
      <c r="M318" s="10"/>
      <c r="N318" s="10"/>
      <c r="O318" s="110">
        <f t="shared" si="10"/>
        <v>0</v>
      </c>
      <c r="P318" s="110">
        <f t="shared" si="11"/>
        <v>0</v>
      </c>
    </row>
    <row r="319" spans="1:16" x14ac:dyDescent="0.25">
      <c r="A319" s="132">
        <v>15687732</v>
      </c>
      <c r="B319" s="135" t="s">
        <v>2796</v>
      </c>
      <c r="C319" s="135" t="s">
        <v>212</v>
      </c>
      <c r="D319" s="10">
        <v>60</v>
      </c>
      <c r="E319" s="10"/>
      <c r="F319" s="10"/>
      <c r="G319" s="10"/>
      <c r="H319" s="10"/>
      <c r="I319" s="10"/>
      <c r="J319" s="10"/>
      <c r="K319" s="10"/>
      <c r="L319" s="10"/>
      <c r="M319" s="10"/>
      <c r="N319" s="10"/>
      <c r="O319" s="110">
        <f t="shared" si="10"/>
        <v>0</v>
      </c>
      <c r="P319" s="110">
        <f t="shared" si="11"/>
        <v>0</v>
      </c>
    </row>
    <row r="320" spans="1:16" x14ac:dyDescent="0.25">
      <c r="A320" s="132">
        <v>15687759</v>
      </c>
      <c r="B320" s="135" t="s">
        <v>2796</v>
      </c>
      <c r="C320" s="135" t="s">
        <v>212</v>
      </c>
      <c r="D320" s="10">
        <v>30</v>
      </c>
      <c r="E320" s="10"/>
      <c r="F320" s="10"/>
      <c r="G320" s="10"/>
      <c r="H320" s="10"/>
      <c r="I320" s="10"/>
      <c r="J320" s="10"/>
      <c r="K320" s="10"/>
      <c r="L320" s="10"/>
      <c r="M320" s="10"/>
      <c r="N320" s="10"/>
      <c r="O320" s="110">
        <f t="shared" si="10"/>
        <v>0</v>
      </c>
      <c r="P320" s="110">
        <f t="shared" si="11"/>
        <v>0</v>
      </c>
    </row>
    <row r="321" spans="1:16" x14ac:dyDescent="0.25">
      <c r="A321" s="132">
        <v>15688399</v>
      </c>
      <c r="B321" s="135" t="s">
        <v>219</v>
      </c>
      <c r="C321" s="135" t="s">
        <v>220</v>
      </c>
      <c r="D321" s="10">
        <v>1</v>
      </c>
      <c r="E321" s="10"/>
      <c r="F321" s="10"/>
      <c r="G321" s="10"/>
      <c r="H321" s="10"/>
      <c r="I321" s="10"/>
      <c r="J321" s="10"/>
      <c r="K321" s="10"/>
      <c r="L321" s="10"/>
      <c r="M321" s="10"/>
      <c r="N321" s="10"/>
      <c r="O321" s="110">
        <f t="shared" si="10"/>
        <v>0</v>
      </c>
      <c r="P321" s="110">
        <f t="shared" si="11"/>
        <v>0</v>
      </c>
    </row>
    <row r="322" spans="1:16" x14ac:dyDescent="0.25">
      <c r="A322" s="132">
        <v>15688410</v>
      </c>
      <c r="B322" s="135" t="s">
        <v>219</v>
      </c>
      <c r="C322" s="135" t="s">
        <v>220</v>
      </c>
      <c r="D322" s="10">
        <v>1</v>
      </c>
      <c r="E322" s="10"/>
      <c r="F322" s="10"/>
      <c r="G322" s="10"/>
      <c r="H322" s="10"/>
      <c r="I322" s="10"/>
      <c r="J322" s="10"/>
      <c r="K322" s="10"/>
      <c r="L322" s="10"/>
      <c r="M322" s="10"/>
      <c r="N322" s="10"/>
      <c r="O322" s="110">
        <f t="shared" si="10"/>
        <v>0</v>
      </c>
      <c r="P322" s="110">
        <f t="shared" si="11"/>
        <v>0</v>
      </c>
    </row>
    <row r="323" spans="1:16" x14ac:dyDescent="0.25">
      <c r="A323" s="132">
        <v>15688445</v>
      </c>
      <c r="B323" s="135" t="s">
        <v>170</v>
      </c>
      <c r="C323" s="135" t="s">
        <v>171</v>
      </c>
      <c r="D323" s="10">
        <v>21</v>
      </c>
      <c r="E323" s="10"/>
      <c r="F323" s="10"/>
      <c r="G323" s="10"/>
      <c r="H323" s="10"/>
      <c r="I323" s="10"/>
      <c r="J323" s="10"/>
      <c r="K323" s="10"/>
      <c r="L323" s="10"/>
      <c r="M323" s="10"/>
      <c r="N323" s="10"/>
      <c r="O323" s="110">
        <f t="shared" si="10"/>
        <v>0</v>
      </c>
      <c r="P323" s="110">
        <f t="shared" si="11"/>
        <v>0</v>
      </c>
    </row>
    <row r="324" spans="1:16" x14ac:dyDescent="0.25">
      <c r="A324" s="132">
        <v>15690172</v>
      </c>
      <c r="B324" s="135" t="s">
        <v>144</v>
      </c>
      <c r="C324" s="135" t="s">
        <v>145</v>
      </c>
      <c r="D324" s="10">
        <v>1</v>
      </c>
      <c r="E324" s="10"/>
      <c r="F324" s="10"/>
      <c r="G324" s="10"/>
      <c r="H324" s="10"/>
      <c r="I324" s="10"/>
      <c r="J324" s="10"/>
      <c r="K324" s="10"/>
      <c r="L324" s="10"/>
      <c r="M324" s="10"/>
      <c r="N324" s="10"/>
      <c r="O324" s="110">
        <f t="shared" si="10"/>
        <v>0</v>
      </c>
      <c r="P324" s="110">
        <f t="shared" si="11"/>
        <v>0</v>
      </c>
    </row>
    <row r="325" spans="1:16" x14ac:dyDescent="0.25">
      <c r="A325" s="132">
        <v>15711358</v>
      </c>
      <c r="B325" s="135" t="s">
        <v>221</v>
      </c>
      <c r="C325" s="135" t="s">
        <v>222</v>
      </c>
      <c r="D325" s="10">
        <v>1</v>
      </c>
      <c r="E325" s="10"/>
      <c r="F325" s="10"/>
      <c r="G325" s="10"/>
      <c r="H325" s="10"/>
      <c r="I325" s="10"/>
      <c r="J325" s="10"/>
      <c r="K325" s="10"/>
      <c r="L325" s="10"/>
      <c r="M325" s="10"/>
      <c r="N325" s="10"/>
      <c r="O325" s="110">
        <f t="shared" si="10"/>
        <v>0</v>
      </c>
      <c r="P325" s="110">
        <f t="shared" si="11"/>
        <v>0</v>
      </c>
    </row>
    <row r="326" spans="1:16" x14ac:dyDescent="0.25">
      <c r="A326" s="132">
        <v>15712575</v>
      </c>
      <c r="B326" s="135" t="s">
        <v>223</v>
      </c>
      <c r="C326" s="135" t="s">
        <v>224</v>
      </c>
      <c r="D326" s="10">
        <v>5</v>
      </c>
      <c r="E326" s="10"/>
      <c r="F326" s="10"/>
      <c r="G326" s="10"/>
      <c r="H326" s="10"/>
      <c r="I326" s="10"/>
      <c r="J326" s="10"/>
      <c r="K326" s="10"/>
      <c r="L326" s="10"/>
      <c r="M326" s="10"/>
      <c r="N326" s="10"/>
      <c r="O326" s="110">
        <f t="shared" si="10"/>
        <v>0</v>
      </c>
      <c r="P326" s="110">
        <f t="shared" si="11"/>
        <v>0</v>
      </c>
    </row>
    <row r="327" spans="1:16" x14ac:dyDescent="0.25">
      <c r="A327" s="132">
        <v>15712583</v>
      </c>
      <c r="B327" s="135" t="s">
        <v>223</v>
      </c>
      <c r="C327" s="135" t="s">
        <v>224</v>
      </c>
      <c r="D327" s="10">
        <v>5</v>
      </c>
      <c r="E327" s="10"/>
      <c r="F327" s="10"/>
      <c r="G327" s="10"/>
      <c r="H327" s="10"/>
      <c r="I327" s="10"/>
      <c r="J327" s="10"/>
      <c r="K327" s="10"/>
      <c r="L327" s="10"/>
      <c r="M327" s="10"/>
      <c r="N327" s="10"/>
      <c r="O327" s="110">
        <f t="shared" si="10"/>
        <v>0</v>
      </c>
      <c r="P327" s="110">
        <f t="shared" si="11"/>
        <v>0</v>
      </c>
    </row>
    <row r="328" spans="1:16" x14ac:dyDescent="0.25">
      <c r="A328" s="132">
        <v>15713903</v>
      </c>
      <c r="B328" s="135" t="s">
        <v>186</v>
      </c>
      <c r="C328" s="135" t="s">
        <v>187</v>
      </c>
      <c r="D328" s="10">
        <v>1</v>
      </c>
      <c r="E328" s="10"/>
      <c r="F328" s="10"/>
      <c r="G328" s="10"/>
      <c r="H328" s="10"/>
      <c r="I328" s="10"/>
      <c r="J328" s="10"/>
      <c r="K328" s="10"/>
      <c r="L328" s="10"/>
      <c r="M328" s="10"/>
      <c r="N328" s="10"/>
      <c r="O328" s="110">
        <f t="shared" si="10"/>
        <v>0</v>
      </c>
      <c r="P328" s="110">
        <f t="shared" si="11"/>
        <v>0</v>
      </c>
    </row>
    <row r="329" spans="1:16" x14ac:dyDescent="0.25">
      <c r="A329" s="132">
        <v>15721388</v>
      </c>
      <c r="B329" s="135" t="s">
        <v>202</v>
      </c>
      <c r="C329" s="135" t="s">
        <v>203</v>
      </c>
      <c r="D329" s="10">
        <v>1</v>
      </c>
      <c r="E329" s="10"/>
      <c r="F329" s="10"/>
      <c r="G329" s="10"/>
      <c r="H329" s="10"/>
      <c r="I329" s="10"/>
      <c r="J329" s="10"/>
      <c r="K329" s="10"/>
      <c r="L329" s="10"/>
      <c r="M329" s="10"/>
      <c r="N329" s="10"/>
      <c r="O329" s="110">
        <f t="shared" si="10"/>
        <v>0</v>
      </c>
      <c r="P329" s="110">
        <f t="shared" si="11"/>
        <v>0</v>
      </c>
    </row>
    <row r="330" spans="1:16" x14ac:dyDescent="0.25">
      <c r="A330" s="132">
        <v>15723941</v>
      </c>
      <c r="B330" s="135" t="s">
        <v>225</v>
      </c>
      <c r="C330" s="135" t="s">
        <v>226</v>
      </c>
      <c r="D330" s="10">
        <v>1</v>
      </c>
      <c r="E330" s="10"/>
      <c r="F330" s="10"/>
      <c r="G330" s="10"/>
      <c r="H330" s="10"/>
      <c r="I330" s="10"/>
      <c r="J330" s="10"/>
      <c r="K330" s="10"/>
      <c r="L330" s="10"/>
      <c r="M330" s="10"/>
      <c r="N330" s="10"/>
      <c r="O330" s="110">
        <f t="shared" si="10"/>
        <v>0</v>
      </c>
      <c r="P330" s="110">
        <f t="shared" si="11"/>
        <v>0</v>
      </c>
    </row>
    <row r="331" spans="1:16" x14ac:dyDescent="0.25">
      <c r="A331" s="132">
        <v>15733319</v>
      </c>
      <c r="B331" s="135" t="s">
        <v>170</v>
      </c>
      <c r="C331" s="135" t="s">
        <v>171</v>
      </c>
      <c r="D331" s="10">
        <v>21</v>
      </c>
      <c r="E331" s="10"/>
      <c r="F331" s="10"/>
      <c r="G331" s="10"/>
      <c r="H331" s="10"/>
      <c r="I331" s="10"/>
      <c r="J331" s="10"/>
      <c r="K331" s="10"/>
      <c r="L331" s="10"/>
      <c r="M331" s="10"/>
      <c r="N331" s="10"/>
      <c r="O331" s="110">
        <f t="shared" si="10"/>
        <v>0</v>
      </c>
      <c r="P331" s="110">
        <f t="shared" si="11"/>
        <v>0</v>
      </c>
    </row>
    <row r="332" spans="1:16" x14ac:dyDescent="0.25">
      <c r="A332" s="132">
        <v>15735346</v>
      </c>
      <c r="B332" s="135" t="s">
        <v>2794</v>
      </c>
      <c r="C332" s="135" t="s">
        <v>141</v>
      </c>
      <c r="D332" s="10">
        <v>30</v>
      </c>
      <c r="E332" s="10"/>
      <c r="F332" s="10"/>
      <c r="G332" s="10"/>
      <c r="H332" s="10"/>
      <c r="I332" s="10"/>
      <c r="J332" s="10"/>
      <c r="K332" s="10"/>
      <c r="L332" s="10"/>
      <c r="M332" s="10"/>
      <c r="N332" s="10"/>
      <c r="O332" s="110">
        <f t="shared" si="10"/>
        <v>0</v>
      </c>
      <c r="P332" s="110">
        <f t="shared" si="11"/>
        <v>0</v>
      </c>
    </row>
    <row r="333" spans="1:16" x14ac:dyDescent="0.25">
      <c r="A333" s="132">
        <v>15735354</v>
      </c>
      <c r="B333" s="135" t="s">
        <v>2794</v>
      </c>
      <c r="C333" s="135" t="s">
        <v>141</v>
      </c>
      <c r="D333" s="10">
        <v>30</v>
      </c>
      <c r="E333" s="10"/>
      <c r="F333" s="10"/>
      <c r="G333" s="10"/>
      <c r="H333" s="10"/>
      <c r="I333" s="10"/>
      <c r="J333" s="10"/>
      <c r="K333" s="10"/>
      <c r="L333" s="10"/>
      <c r="M333" s="10"/>
      <c r="N333" s="10"/>
      <c r="O333" s="110">
        <f t="shared" si="10"/>
        <v>0</v>
      </c>
      <c r="P333" s="110">
        <f t="shared" si="11"/>
        <v>0</v>
      </c>
    </row>
    <row r="334" spans="1:16" x14ac:dyDescent="0.25">
      <c r="A334" s="132">
        <v>15738272</v>
      </c>
      <c r="B334" s="135" t="s">
        <v>170</v>
      </c>
      <c r="C334" s="135" t="s">
        <v>171</v>
      </c>
      <c r="D334" s="10">
        <v>21</v>
      </c>
      <c r="E334" s="10"/>
      <c r="F334" s="10"/>
      <c r="G334" s="10"/>
      <c r="H334" s="10"/>
      <c r="I334" s="10"/>
      <c r="J334" s="10"/>
      <c r="K334" s="10"/>
      <c r="L334" s="10"/>
      <c r="M334" s="10"/>
      <c r="N334" s="10"/>
      <c r="O334" s="110">
        <f t="shared" si="10"/>
        <v>0</v>
      </c>
      <c r="P334" s="110">
        <f t="shared" si="11"/>
        <v>0</v>
      </c>
    </row>
    <row r="335" spans="1:16" x14ac:dyDescent="0.25">
      <c r="A335" s="132">
        <v>15740447</v>
      </c>
      <c r="B335" s="135" t="s">
        <v>2788</v>
      </c>
      <c r="C335" s="135" t="s">
        <v>155</v>
      </c>
      <c r="D335" s="10">
        <v>30</v>
      </c>
      <c r="E335" s="10"/>
      <c r="F335" s="10"/>
      <c r="G335" s="10"/>
      <c r="H335" s="10"/>
      <c r="I335" s="10"/>
      <c r="J335" s="10"/>
      <c r="K335" s="10"/>
      <c r="L335" s="10"/>
      <c r="M335" s="10"/>
      <c r="N335" s="10"/>
      <c r="O335" s="110">
        <f t="shared" si="10"/>
        <v>0</v>
      </c>
      <c r="P335" s="110">
        <f t="shared" si="11"/>
        <v>0</v>
      </c>
    </row>
    <row r="336" spans="1:16" x14ac:dyDescent="0.25">
      <c r="A336" s="132">
        <v>15758176</v>
      </c>
      <c r="B336" s="135" t="s">
        <v>227</v>
      </c>
      <c r="C336" s="135" t="s">
        <v>228</v>
      </c>
      <c r="D336" s="10">
        <v>25</v>
      </c>
      <c r="E336" s="10"/>
      <c r="F336" s="10"/>
      <c r="G336" s="10"/>
      <c r="H336" s="10"/>
      <c r="I336" s="10"/>
      <c r="J336" s="10"/>
      <c r="K336" s="10"/>
      <c r="L336" s="10"/>
      <c r="M336" s="10"/>
      <c r="N336" s="10"/>
      <c r="O336" s="110">
        <f t="shared" si="10"/>
        <v>0</v>
      </c>
      <c r="P336" s="110">
        <f t="shared" si="11"/>
        <v>0</v>
      </c>
    </row>
    <row r="337" spans="1:16" x14ac:dyDescent="0.25">
      <c r="A337" s="132">
        <v>15758184</v>
      </c>
      <c r="B337" s="135" t="s">
        <v>227</v>
      </c>
      <c r="C337" s="135" t="s">
        <v>228</v>
      </c>
      <c r="D337" s="10">
        <v>1</v>
      </c>
      <c r="E337" s="10"/>
      <c r="F337" s="10"/>
      <c r="G337" s="10"/>
      <c r="H337" s="10"/>
      <c r="I337" s="10"/>
      <c r="J337" s="10"/>
      <c r="K337" s="10"/>
      <c r="L337" s="10"/>
      <c r="M337" s="10"/>
      <c r="N337" s="10"/>
      <c r="O337" s="110">
        <f t="shared" si="10"/>
        <v>0</v>
      </c>
      <c r="P337" s="110">
        <f t="shared" si="11"/>
        <v>0</v>
      </c>
    </row>
    <row r="338" spans="1:16" x14ac:dyDescent="0.25">
      <c r="A338" s="132">
        <v>15758206</v>
      </c>
      <c r="B338" s="135" t="s">
        <v>229</v>
      </c>
      <c r="C338" s="135" t="s">
        <v>230</v>
      </c>
      <c r="D338" s="10">
        <v>100</v>
      </c>
      <c r="E338" s="10"/>
      <c r="F338" s="10"/>
      <c r="G338" s="10"/>
      <c r="H338" s="10"/>
      <c r="I338" s="10"/>
      <c r="J338" s="10"/>
      <c r="K338" s="10"/>
      <c r="L338" s="10"/>
      <c r="M338" s="10"/>
      <c r="N338" s="10"/>
      <c r="O338" s="110">
        <f t="shared" ref="O338:O401" si="12">E338+F338+G338+H338+I338+J338+K338+L338+M338+N338</f>
        <v>0</v>
      </c>
      <c r="P338" s="110">
        <f t="shared" ref="P338:P401" si="13">O338-N338</f>
        <v>0</v>
      </c>
    </row>
    <row r="339" spans="1:16" x14ac:dyDescent="0.25">
      <c r="A339" s="132">
        <v>15758265</v>
      </c>
      <c r="B339" s="135" t="s">
        <v>231</v>
      </c>
      <c r="C339" s="135" t="s">
        <v>232</v>
      </c>
      <c r="D339" s="10">
        <v>25</v>
      </c>
      <c r="E339" s="10"/>
      <c r="F339" s="10"/>
      <c r="G339" s="10"/>
      <c r="H339" s="10"/>
      <c r="I339" s="10"/>
      <c r="J339" s="10"/>
      <c r="K339" s="10"/>
      <c r="L339" s="10"/>
      <c r="M339" s="10"/>
      <c r="N339" s="10"/>
      <c r="O339" s="110">
        <f t="shared" si="12"/>
        <v>0</v>
      </c>
      <c r="P339" s="110">
        <f t="shared" si="13"/>
        <v>0</v>
      </c>
    </row>
    <row r="340" spans="1:16" x14ac:dyDescent="0.25">
      <c r="A340" s="132">
        <v>15766861</v>
      </c>
      <c r="B340" s="135" t="s">
        <v>2798</v>
      </c>
      <c r="C340" s="135" t="s">
        <v>234</v>
      </c>
      <c r="D340" s="10">
        <v>30</v>
      </c>
      <c r="E340" s="10"/>
      <c r="F340" s="10"/>
      <c r="G340" s="10"/>
      <c r="H340" s="10"/>
      <c r="I340" s="10"/>
      <c r="J340" s="10"/>
      <c r="K340" s="10"/>
      <c r="L340" s="10"/>
      <c r="M340" s="10"/>
      <c r="N340" s="10"/>
      <c r="O340" s="110">
        <f t="shared" si="12"/>
        <v>0</v>
      </c>
      <c r="P340" s="110">
        <f t="shared" si="13"/>
        <v>0</v>
      </c>
    </row>
    <row r="341" spans="1:16" x14ac:dyDescent="0.25">
      <c r="A341" s="132">
        <v>15766896</v>
      </c>
      <c r="B341" s="135" t="s">
        <v>2798</v>
      </c>
      <c r="C341" s="135" t="s">
        <v>234</v>
      </c>
      <c r="D341" s="10">
        <v>30</v>
      </c>
      <c r="E341" s="10"/>
      <c r="F341" s="10"/>
      <c r="G341" s="10"/>
      <c r="H341" s="10"/>
      <c r="I341" s="10"/>
      <c r="J341" s="10"/>
      <c r="K341" s="10"/>
      <c r="L341" s="10"/>
      <c r="M341" s="10"/>
      <c r="N341" s="10"/>
      <c r="O341" s="110">
        <f t="shared" si="12"/>
        <v>0</v>
      </c>
      <c r="P341" s="110">
        <f t="shared" si="13"/>
        <v>0</v>
      </c>
    </row>
    <row r="342" spans="1:16" x14ac:dyDescent="0.25">
      <c r="A342" s="132">
        <v>15768546</v>
      </c>
      <c r="B342" s="135" t="s">
        <v>2799</v>
      </c>
      <c r="C342" s="135" t="s">
        <v>236</v>
      </c>
      <c r="D342" s="10">
        <v>56</v>
      </c>
      <c r="E342" s="10"/>
      <c r="F342" s="10"/>
      <c r="G342" s="10"/>
      <c r="H342" s="10"/>
      <c r="I342" s="10"/>
      <c r="J342" s="10"/>
      <c r="K342" s="10"/>
      <c r="L342" s="10"/>
      <c r="M342" s="10"/>
      <c r="N342" s="10"/>
      <c r="O342" s="110">
        <f t="shared" si="12"/>
        <v>0</v>
      </c>
      <c r="P342" s="110">
        <f t="shared" si="13"/>
        <v>0</v>
      </c>
    </row>
    <row r="343" spans="1:16" x14ac:dyDescent="0.25">
      <c r="A343" s="132">
        <v>15780783</v>
      </c>
      <c r="B343" s="135" t="s">
        <v>202</v>
      </c>
      <c r="C343" s="135" t="s">
        <v>203</v>
      </c>
      <c r="D343" s="10">
        <v>1</v>
      </c>
      <c r="E343" s="10"/>
      <c r="F343" s="10"/>
      <c r="G343" s="10"/>
      <c r="H343" s="10"/>
      <c r="I343" s="10"/>
      <c r="J343" s="10"/>
      <c r="K343" s="10"/>
      <c r="L343" s="10"/>
      <c r="M343" s="10"/>
      <c r="N343" s="10"/>
      <c r="O343" s="110">
        <f t="shared" si="12"/>
        <v>0</v>
      </c>
      <c r="P343" s="110">
        <f t="shared" si="13"/>
        <v>0</v>
      </c>
    </row>
    <row r="344" spans="1:16" x14ac:dyDescent="0.25">
      <c r="A344" s="132">
        <v>15780791</v>
      </c>
      <c r="B344" s="135" t="s">
        <v>202</v>
      </c>
      <c r="C344" s="135" t="s">
        <v>203</v>
      </c>
      <c r="D344" s="10">
        <v>1</v>
      </c>
      <c r="E344" s="10"/>
      <c r="F344" s="10"/>
      <c r="G344" s="10"/>
      <c r="H344" s="10"/>
      <c r="I344" s="10"/>
      <c r="J344" s="10"/>
      <c r="K344" s="10"/>
      <c r="L344" s="10"/>
      <c r="M344" s="10"/>
      <c r="N344" s="10"/>
      <c r="O344" s="110">
        <f t="shared" si="12"/>
        <v>0</v>
      </c>
      <c r="P344" s="110">
        <f t="shared" si="13"/>
        <v>0</v>
      </c>
    </row>
    <row r="345" spans="1:16" x14ac:dyDescent="0.25">
      <c r="A345" s="132">
        <v>15780805</v>
      </c>
      <c r="B345" s="135" t="s">
        <v>202</v>
      </c>
      <c r="C345" s="135" t="s">
        <v>203</v>
      </c>
      <c r="D345" s="10">
        <v>1</v>
      </c>
      <c r="E345" s="10"/>
      <c r="F345" s="10"/>
      <c r="G345" s="10"/>
      <c r="H345" s="10"/>
      <c r="I345" s="10"/>
      <c r="J345" s="10"/>
      <c r="K345" s="10"/>
      <c r="L345" s="10"/>
      <c r="M345" s="10"/>
      <c r="N345" s="10"/>
      <c r="O345" s="110">
        <f t="shared" si="12"/>
        <v>0</v>
      </c>
      <c r="P345" s="110">
        <f t="shared" si="13"/>
        <v>0</v>
      </c>
    </row>
    <row r="346" spans="1:16" x14ac:dyDescent="0.25">
      <c r="A346" s="132">
        <v>15780813</v>
      </c>
      <c r="B346" s="135" t="s">
        <v>202</v>
      </c>
      <c r="C346" s="135" t="s">
        <v>203</v>
      </c>
      <c r="D346" s="10">
        <v>1</v>
      </c>
      <c r="E346" s="10"/>
      <c r="F346" s="10"/>
      <c r="G346" s="10"/>
      <c r="H346" s="10"/>
      <c r="I346" s="10"/>
      <c r="J346" s="10"/>
      <c r="K346" s="10"/>
      <c r="L346" s="10"/>
      <c r="M346" s="10"/>
      <c r="N346" s="10"/>
      <c r="O346" s="110">
        <f t="shared" si="12"/>
        <v>0</v>
      </c>
      <c r="P346" s="110">
        <f t="shared" si="13"/>
        <v>0</v>
      </c>
    </row>
    <row r="347" spans="1:16" x14ac:dyDescent="0.25">
      <c r="A347" s="132">
        <v>15780848</v>
      </c>
      <c r="B347" s="135" t="s">
        <v>2800</v>
      </c>
      <c r="C347" s="135" t="s">
        <v>218</v>
      </c>
      <c r="D347" s="10">
        <v>40</v>
      </c>
      <c r="E347" s="10"/>
      <c r="F347" s="10"/>
      <c r="G347" s="10"/>
      <c r="H347" s="10"/>
      <c r="I347" s="10"/>
      <c r="J347" s="10"/>
      <c r="K347" s="10"/>
      <c r="L347" s="10"/>
      <c r="M347" s="10"/>
      <c r="N347" s="10"/>
      <c r="O347" s="110">
        <f t="shared" si="12"/>
        <v>0</v>
      </c>
      <c r="P347" s="110">
        <f t="shared" si="13"/>
        <v>0</v>
      </c>
    </row>
    <row r="348" spans="1:16" x14ac:dyDescent="0.25">
      <c r="A348" s="132">
        <v>15780856</v>
      </c>
      <c r="B348" s="135" t="s">
        <v>2800</v>
      </c>
      <c r="C348" s="135" t="s">
        <v>218</v>
      </c>
      <c r="D348" s="10">
        <v>40</v>
      </c>
      <c r="E348" s="10"/>
      <c r="F348" s="10"/>
      <c r="G348" s="10"/>
      <c r="H348" s="10"/>
      <c r="I348" s="10"/>
      <c r="J348" s="10"/>
      <c r="K348" s="10"/>
      <c r="L348" s="10"/>
      <c r="M348" s="10"/>
      <c r="N348" s="10"/>
      <c r="O348" s="110">
        <f t="shared" si="12"/>
        <v>0</v>
      </c>
      <c r="P348" s="110">
        <f t="shared" si="13"/>
        <v>0</v>
      </c>
    </row>
    <row r="349" spans="1:16" x14ac:dyDescent="0.25">
      <c r="A349" s="132">
        <v>15781267</v>
      </c>
      <c r="B349" s="135" t="s">
        <v>2796</v>
      </c>
      <c r="C349" s="135" t="s">
        <v>212</v>
      </c>
      <c r="D349" s="10">
        <v>30</v>
      </c>
      <c r="E349" s="10"/>
      <c r="F349" s="10"/>
      <c r="G349" s="10"/>
      <c r="H349" s="10"/>
      <c r="I349" s="10"/>
      <c r="J349" s="10"/>
      <c r="K349" s="10"/>
      <c r="L349" s="10"/>
      <c r="M349" s="10"/>
      <c r="N349" s="10"/>
      <c r="O349" s="110">
        <f t="shared" si="12"/>
        <v>0</v>
      </c>
      <c r="P349" s="110">
        <f t="shared" si="13"/>
        <v>0</v>
      </c>
    </row>
    <row r="350" spans="1:16" x14ac:dyDescent="0.25">
      <c r="A350" s="132">
        <v>15787125</v>
      </c>
      <c r="B350" s="135" t="s">
        <v>170</v>
      </c>
      <c r="C350" s="135" t="s">
        <v>171</v>
      </c>
      <c r="D350" s="10">
        <v>21</v>
      </c>
      <c r="E350" s="10"/>
      <c r="F350" s="10"/>
      <c r="G350" s="10"/>
      <c r="H350" s="10"/>
      <c r="I350" s="10"/>
      <c r="J350" s="10"/>
      <c r="K350" s="10"/>
      <c r="L350" s="10"/>
      <c r="M350" s="10"/>
      <c r="N350" s="10"/>
      <c r="O350" s="110">
        <f t="shared" si="12"/>
        <v>0</v>
      </c>
      <c r="P350" s="110">
        <f t="shared" si="13"/>
        <v>0</v>
      </c>
    </row>
    <row r="351" spans="1:16" x14ac:dyDescent="0.25">
      <c r="A351" s="132">
        <v>15787141</v>
      </c>
      <c r="B351" s="135" t="s">
        <v>170</v>
      </c>
      <c r="C351" s="135" t="s">
        <v>171</v>
      </c>
      <c r="D351" s="10">
        <v>21</v>
      </c>
      <c r="E351" s="10"/>
      <c r="F351" s="10"/>
      <c r="G351" s="10"/>
      <c r="H351" s="10"/>
      <c r="I351" s="10"/>
      <c r="J351" s="10"/>
      <c r="K351" s="10"/>
      <c r="L351" s="10"/>
      <c r="M351" s="10"/>
      <c r="N351" s="10"/>
      <c r="O351" s="110">
        <f t="shared" si="12"/>
        <v>0</v>
      </c>
      <c r="P351" s="110">
        <f t="shared" si="13"/>
        <v>0</v>
      </c>
    </row>
    <row r="352" spans="1:16" x14ac:dyDescent="0.25">
      <c r="A352" s="132">
        <v>15787168</v>
      </c>
      <c r="B352" s="135" t="s">
        <v>170</v>
      </c>
      <c r="C352" s="135" t="s">
        <v>171</v>
      </c>
      <c r="D352" s="10">
        <v>21</v>
      </c>
      <c r="E352" s="10"/>
      <c r="F352" s="10"/>
      <c r="G352" s="10"/>
      <c r="H352" s="10"/>
      <c r="I352" s="10"/>
      <c r="J352" s="10"/>
      <c r="K352" s="10"/>
      <c r="L352" s="10"/>
      <c r="M352" s="10"/>
      <c r="N352" s="10"/>
      <c r="O352" s="110">
        <f t="shared" si="12"/>
        <v>0</v>
      </c>
      <c r="P352" s="110">
        <f t="shared" si="13"/>
        <v>0</v>
      </c>
    </row>
    <row r="353" spans="1:16" x14ac:dyDescent="0.25">
      <c r="A353" s="132">
        <v>15787176</v>
      </c>
      <c r="B353" s="135" t="s">
        <v>170</v>
      </c>
      <c r="C353" s="135" t="s">
        <v>171</v>
      </c>
      <c r="D353" s="10">
        <v>21</v>
      </c>
      <c r="E353" s="10"/>
      <c r="F353" s="10"/>
      <c r="G353" s="10"/>
      <c r="H353" s="10"/>
      <c r="I353" s="10"/>
      <c r="J353" s="10"/>
      <c r="K353" s="10"/>
      <c r="L353" s="10"/>
      <c r="M353" s="10"/>
      <c r="N353" s="10"/>
      <c r="O353" s="110">
        <f t="shared" si="12"/>
        <v>0</v>
      </c>
      <c r="P353" s="110">
        <f t="shared" si="13"/>
        <v>0</v>
      </c>
    </row>
    <row r="354" spans="1:16" x14ac:dyDescent="0.25">
      <c r="A354" s="132">
        <v>15787184</v>
      </c>
      <c r="B354" s="135" t="s">
        <v>170</v>
      </c>
      <c r="C354" s="135" t="s">
        <v>171</v>
      </c>
      <c r="D354" s="10">
        <v>21</v>
      </c>
      <c r="E354" s="10"/>
      <c r="F354" s="10"/>
      <c r="G354" s="10"/>
      <c r="H354" s="10"/>
      <c r="I354" s="10"/>
      <c r="J354" s="10"/>
      <c r="K354" s="10"/>
      <c r="L354" s="10"/>
      <c r="M354" s="10"/>
      <c r="N354" s="10"/>
      <c r="O354" s="110">
        <f t="shared" si="12"/>
        <v>0</v>
      </c>
      <c r="P354" s="110">
        <f t="shared" si="13"/>
        <v>0</v>
      </c>
    </row>
    <row r="355" spans="1:16" x14ac:dyDescent="0.25">
      <c r="A355" s="132">
        <v>15787192</v>
      </c>
      <c r="B355" s="135" t="s">
        <v>170</v>
      </c>
      <c r="C355" s="135" t="s">
        <v>171</v>
      </c>
      <c r="D355" s="10">
        <v>21</v>
      </c>
      <c r="E355" s="10"/>
      <c r="F355" s="10"/>
      <c r="G355" s="10"/>
      <c r="H355" s="10"/>
      <c r="I355" s="10"/>
      <c r="J355" s="10"/>
      <c r="K355" s="10"/>
      <c r="L355" s="10"/>
      <c r="M355" s="10"/>
      <c r="N355" s="10"/>
      <c r="O355" s="110">
        <f t="shared" si="12"/>
        <v>0</v>
      </c>
      <c r="P355" s="110">
        <f t="shared" si="13"/>
        <v>0</v>
      </c>
    </row>
    <row r="356" spans="1:16" x14ac:dyDescent="0.25">
      <c r="A356" s="132">
        <v>15803864</v>
      </c>
      <c r="B356" s="135" t="s">
        <v>2786</v>
      </c>
      <c r="C356" s="135" t="s">
        <v>139</v>
      </c>
      <c r="D356" s="10">
        <v>120</v>
      </c>
      <c r="E356" s="10"/>
      <c r="F356" s="10"/>
      <c r="G356" s="10"/>
      <c r="H356" s="10"/>
      <c r="I356" s="10"/>
      <c r="J356" s="10"/>
      <c r="K356" s="10"/>
      <c r="L356" s="10"/>
      <c r="M356" s="10"/>
      <c r="N356" s="10"/>
      <c r="O356" s="110">
        <f t="shared" si="12"/>
        <v>0</v>
      </c>
      <c r="P356" s="110">
        <f t="shared" si="13"/>
        <v>0</v>
      </c>
    </row>
    <row r="357" spans="1:16" x14ac:dyDescent="0.25">
      <c r="A357" s="132">
        <v>15803880</v>
      </c>
      <c r="B357" s="135" t="s">
        <v>2790</v>
      </c>
      <c r="C357" s="135" t="s">
        <v>177</v>
      </c>
      <c r="D357" s="10">
        <v>30</v>
      </c>
      <c r="E357" s="10"/>
      <c r="F357" s="10"/>
      <c r="G357" s="10"/>
      <c r="H357" s="10"/>
      <c r="I357" s="10"/>
      <c r="J357" s="10"/>
      <c r="K357" s="10"/>
      <c r="L357" s="10"/>
      <c r="M357" s="10"/>
      <c r="N357" s="10"/>
      <c r="O357" s="110">
        <f t="shared" si="12"/>
        <v>0</v>
      </c>
      <c r="P357" s="110">
        <f t="shared" si="13"/>
        <v>0</v>
      </c>
    </row>
    <row r="358" spans="1:16" x14ac:dyDescent="0.25">
      <c r="A358" s="132">
        <v>15803899</v>
      </c>
      <c r="B358" s="135" t="s">
        <v>2790</v>
      </c>
      <c r="C358" s="135" t="s">
        <v>177</v>
      </c>
      <c r="D358" s="10">
        <v>30</v>
      </c>
      <c r="E358" s="10"/>
      <c r="F358" s="10"/>
      <c r="G358" s="10"/>
      <c r="H358" s="10"/>
      <c r="I358" s="10"/>
      <c r="J358" s="10"/>
      <c r="K358" s="10"/>
      <c r="L358" s="10"/>
      <c r="M358" s="10"/>
      <c r="N358" s="10"/>
      <c r="O358" s="110">
        <f t="shared" si="12"/>
        <v>0</v>
      </c>
      <c r="P358" s="110">
        <f t="shared" si="13"/>
        <v>0</v>
      </c>
    </row>
    <row r="359" spans="1:16" x14ac:dyDescent="0.25">
      <c r="A359" s="132">
        <v>15803902</v>
      </c>
      <c r="B359" s="135" t="s">
        <v>2790</v>
      </c>
      <c r="C359" s="135" t="s">
        <v>177</v>
      </c>
      <c r="D359" s="10">
        <v>30</v>
      </c>
      <c r="E359" s="10"/>
      <c r="F359" s="10"/>
      <c r="G359" s="10"/>
      <c r="H359" s="10"/>
      <c r="I359" s="10"/>
      <c r="J359" s="10"/>
      <c r="K359" s="10"/>
      <c r="L359" s="10"/>
      <c r="M359" s="10"/>
      <c r="N359" s="10"/>
      <c r="O359" s="110">
        <f t="shared" si="12"/>
        <v>0</v>
      </c>
      <c r="P359" s="110">
        <f t="shared" si="13"/>
        <v>0</v>
      </c>
    </row>
    <row r="360" spans="1:16" x14ac:dyDescent="0.25">
      <c r="A360" s="132">
        <v>15806200</v>
      </c>
      <c r="B360" s="135" t="s">
        <v>2785</v>
      </c>
      <c r="C360" s="135" t="s">
        <v>123</v>
      </c>
      <c r="D360" s="10">
        <v>1</v>
      </c>
      <c r="E360" s="10"/>
      <c r="F360" s="10"/>
      <c r="G360" s="10"/>
      <c r="H360" s="10"/>
      <c r="I360" s="10"/>
      <c r="J360" s="10"/>
      <c r="K360" s="10"/>
      <c r="L360" s="10"/>
      <c r="M360" s="10"/>
      <c r="N360" s="10"/>
      <c r="O360" s="110">
        <f t="shared" si="12"/>
        <v>0</v>
      </c>
      <c r="P360" s="110">
        <f t="shared" si="13"/>
        <v>0</v>
      </c>
    </row>
    <row r="361" spans="1:16" x14ac:dyDescent="0.25">
      <c r="A361" s="132">
        <v>15806219</v>
      </c>
      <c r="B361" s="135" t="s">
        <v>2785</v>
      </c>
      <c r="C361" s="135" t="s">
        <v>123</v>
      </c>
      <c r="D361" s="10">
        <v>1</v>
      </c>
      <c r="E361" s="10"/>
      <c r="F361" s="10"/>
      <c r="G361" s="10"/>
      <c r="H361" s="10"/>
      <c r="I361" s="10"/>
      <c r="J361" s="10"/>
      <c r="K361" s="10"/>
      <c r="L361" s="10"/>
      <c r="M361" s="10"/>
      <c r="N361" s="10"/>
      <c r="O361" s="110">
        <f t="shared" si="12"/>
        <v>0</v>
      </c>
      <c r="P361" s="110">
        <f t="shared" si="13"/>
        <v>0</v>
      </c>
    </row>
    <row r="362" spans="1:16" x14ac:dyDescent="0.25">
      <c r="A362" s="132">
        <v>15806561</v>
      </c>
      <c r="B362" s="135" t="s">
        <v>188</v>
      </c>
      <c r="C362" s="135" t="s">
        <v>189</v>
      </c>
      <c r="D362" s="10">
        <v>1</v>
      </c>
      <c r="E362" s="10"/>
      <c r="F362" s="10"/>
      <c r="G362" s="10"/>
      <c r="H362" s="10"/>
      <c r="I362" s="10"/>
      <c r="J362" s="10"/>
      <c r="K362" s="10"/>
      <c r="L362" s="10"/>
      <c r="M362" s="10"/>
      <c r="N362" s="10"/>
      <c r="O362" s="110">
        <f t="shared" si="12"/>
        <v>0</v>
      </c>
      <c r="P362" s="110">
        <f t="shared" si="13"/>
        <v>0</v>
      </c>
    </row>
    <row r="363" spans="1:16" x14ac:dyDescent="0.25">
      <c r="A363" s="132">
        <v>15806588</v>
      </c>
      <c r="B363" s="135" t="s">
        <v>188</v>
      </c>
      <c r="C363" s="135" t="s">
        <v>189</v>
      </c>
      <c r="D363" s="10">
        <v>1</v>
      </c>
      <c r="E363" s="10"/>
      <c r="F363" s="10"/>
      <c r="G363" s="10"/>
      <c r="H363" s="10"/>
      <c r="I363" s="10"/>
      <c r="J363" s="10"/>
      <c r="K363" s="10"/>
      <c r="L363" s="10"/>
      <c r="M363" s="10"/>
      <c r="N363" s="10"/>
      <c r="O363" s="110">
        <f t="shared" si="12"/>
        <v>0</v>
      </c>
      <c r="P363" s="110">
        <f t="shared" si="13"/>
        <v>0</v>
      </c>
    </row>
    <row r="364" spans="1:16" x14ac:dyDescent="0.25">
      <c r="A364" s="132">
        <v>15806618</v>
      </c>
      <c r="B364" s="135" t="s">
        <v>188</v>
      </c>
      <c r="C364" s="135" t="s">
        <v>189</v>
      </c>
      <c r="D364" s="10">
        <v>1</v>
      </c>
      <c r="E364" s="10"/>
      <c r="F364" s="10"/>
      <c r="G364" s="10"/>
      <c r="H364" s="10"/>
      <c r="I364" s="10"/>
      <c r="J364" s="10"/>
      <c r="K364" s="10"/>
      <c r="L364" s="10"/>
      <c r="M364" s="10"/>
      <c r="N364" s="10"/>
      <c r="O364" s="110">
        <f t="shared" si="12"/>
        <v>0</v>
      </c>
      <c r="P364" s="110">
        <f t="shared" si="13"/>
        <v>0</v>
      </c>
    </row>
    <row r="365" spans="1:16" x14ac:dyDescent="0.25">
      <c r="A365" s="132">
        <v>15806634</v>
      </c>
      <c r="B365" s="135" t="s">
        <v>188</v>
      </c>
      <c r="C365" s="135" t="s">
        <v>189</v>
      </c>
      <c r="D365" s="10">
        <v>1</v>
      </c>
      <c r="E365" s="10"/>
      <c r="F365" s="10"/>
      <c r="G365" s="10"/>
      <c r="H365" s="10"/>
      <c r="I365" s="10"/>
      <c r="J365" s="10"/>
      <c r="K365" s="10"/>
      <c r="L365" s="10"/>
      <c r="M365" s="10"/>
      <c r="N365" s="10"/>
      <c r="O365" s="110">
        <f t="shared" si="12"/>
        <v>0</v>
      </c>
      <c r="P365" s="110">
        <f t="shared" si="13"/>
        <v>0</v>
      </c>
    </row>
    <row r="366" spans="1:16" x14ac:dyDescent="0.25">
      <c r="A366" s="132">
        <v>15820742</v>
      </c>
      <c r="B366" s="135" t="s">
        <v>237</v>
      </c>
      <c r="C366" s="135" t="s">
        <v>238</v>
      </c>
      <c r="D366" s="10">
        <v>1</v>
      </c>
      <c r="E366" s="10"/>
      <c r="F366" s="10"/>
      <c r="G366" s="10"/>
      <c r="H366" s="10"/>
      <c r="I366" s="10"/>
      <c r="J366" s="10"/>
      <c r="K366" s="10"/>
      <c r="L366" s="10"/>
      <c r="M366" s="10"/>
      <c r="N366" s="10"/>
      <c r="O366" s="110">
        <f t="shared" si="12"/>
        <v>0</v>
      </c>
      <c r="P366" s="110">
        <f t="shared" si="13"/>
        <v>0</v>
      </c>
    </row>
    <row r="367" spans="1:16" x14ac:dyDescent="0.25">
      <c r="A367" s="132">
        <v>15824152</v>
      </c>
      <c r="B367" s="135" t="s">
        <v>2801</v>
      </c>
      <c r="C367" s="135" t="s">
        <v>240</v>
      </c>
      <c r="D367" s="10">
        <v>56</v>
      </c>
      <c r="E367" s="10"/>
      <c r="F367" s="10"/>
      <c r="G367" s="10"/>
      <c r="H367" s="10"/>
      <c r="I367" s="10"/>
      <c r="J367" s="10"/>
      <c r="K367" s="10"/>
      <c r="L367" s="10"/>
      <c r="M367" s="10"/>
      <c r="N367" s="10"/>
      <c r="O367" s="110">
        <f t="shared" si="12"/>
        <v>0</v>
      </c>
      <c r="P367" s="110">
        <f t="shared" si="13"/>
        <v>0</v>
      </c>
    </row>
    <row r="368" spans="1:16" x14ac:dyDescent="0.25">
      <c r="A368" s="132">
        <v>15825701</v>
      </c>
      <c r="B368" s="135" t="s">
        <v>241</v>
      </c>
      <c r="C368" s="135" t="s">
        <v>2722</v>
      </c>
      <c r="D368" s="10">
        <v>42</v>
      </c>
      <c r="E368" s="10"/>
      <c r="F368" s="10"/>
      <c r="G368" s="10"/>
      <c r="H368" s="10"/>
      <c r="I368" s="10"/>
      <c r="J368" s="10"/>
      <c r="K368" s="10"/>
      <c r="L368" s="10"/>
      <c r="M368" s="10"/>
      <c r="N368" s="10"/>
      <c r="O368" s="110">
        <f t="shared" si="12"/>
        <v>0</v>
      </c>
      <c r="P368" s="110">
        <f t="shared" si="13"/>
        <v>0</v>
      </c>
    </row>
    <row r="369" spans="1:16" x14ac:dyDescent="0.25">
      <c r="A369" s="132">
        <v>15825744</v>
      </c>
      <c r="B369" s="135" t="s">
        <v>241</v>
      </c>
      <c r="C369" s="135" t="s">
        <v>2722</v>
      </c>
      <c r="D369" s="10">
        <v>42</v>
      </c>
      <c r="E369" s="10"/>
      <c r="F369" s="10"/>
      <c r="G369" s="10"/>
      <c r="H369" s="10"/>
      <c r="I369" s="10"/>
      <c r="J369" s="10"/>
      <c r="K369" s="10"/>
      <c r="L369" s="10"/>
      <c r="M369" s="10"/>
      <c r="N369" s="10"/>
      <c r="O369" s="110">
        <f t="shared" si="12"/>
        <v>0</v>
      </c>
      <c r="P369" s="110">
        <f t="shared" si="13"/>
        <v>0</v>
      </c>
    </row>
    <row r="370" spans="1:16" x14ac:dyDescent="0.25">
      <c r="A370" s="132">
        <v>15826465</v>
      </c>
      <c r="B370" s="135" t="s">
        <v>242</v>
      </c>
      <c r="C370" s="135" t="s">
        <v>243</v>
      </c>
      <c r="D370" s="10">
        <v>1</v>
      </c>
      <c r="E370" s="10"/>
      <c r="F370" s="10"/>
      <c r="G370" s="10"/>
      <c r="H370" s="10"/>
      <c r="I370" s="10"/>
      <c r="J370" s="10"/>
      <c r="K370" s="10"/>
      <c r="L370" s="10"/>
      <c r="M370" s="10"/>
      <c r="N370" s="10"/>
      <c r="O370" s="110">
        <f t="shared" si="12"/>
        <v>0</v>
      </c>
      <c r="P370" s="110">
        <f t="shared" si="13"/>
        <v>0</v>
      </c>
    </row>
    <row r="371" spans="1:16" x14ac:dyDescent="0.25">
      <c r="A371" s="132">
        <v>15828565</v>
      </c>
      <c r="B371" s="135" t="s">
        <v>244</v>
      </c>
      <c r="C371" s="135" t="s">
        <v>2723</v>
      </c>
      <c r="D371" s="10">
        <v>1</v>
      </c>
      <c r="E371" s="10"/>
      <c r="F371" s="10"/>
      <c r="G371" s="10"/>
      <c r="H371" s="10"/>
      <c r="I371" s="10"/>
      <c r="J371" s="10"/>
      <c r="K371" s="10"/>
      <c r="L371" s="10"/>
      <c r="M371" s="10"/>
      <c r="N371" s="10"/>
      <c r="O371" s="110">
        <f t="shared" si="12"/>
        <v>0</v>
      </c>
      <c r="P371" s="110">
        <f t="shared" si="13"/>
        <v>0</v>
      </c>
    </row>
    <row r="372" spans="1:16" x14ac:dyDescent="0.25">
      <c r="A372" s="132">
        <v>15831590</v>
      </c>
      <c r="B372" s="135" t="s">
        <v>136</v>
      </c>
      <c r="C372" s="135" t="s">
        <v>137</v>
      </c>
      <c r="D372" s="10">
        <v>1</v>
      </c>
      <c r="E372" s="10"/>
      <c r="F372" s="10"/>
      <c r="G372" s="10"/>
      <c r="H372" s="10"/>
      <c r="I372" s="10"/>
      <c r="J372" s="10"/>
      <c r="K372" s="10"/>
      <c r="L372" s="10"/>
      <c r="M372" s="10"/>
      <c r="N372" s="10"/>
      <c r="O372" s="110">
        <f t="shared" si="12"/>
        <v>0</v>
      </c>
      <c r="P372" s="110">
        <f t="shared" si="13"/>
        <v>0</v>
      </c>
    </row>
    <row r="373" spans="1:16" x14ac:dyDescent="0.25">
      <c r="A373" s="132">
        <v>15831612</v>
      </c>
      <c r="B373" s="135" t="s">
        <v>136</v>
      </c>
      <c r="C373" s="135" t="s">
        <v>137</v>
      </c>
      <c r="D373" s="10">
        <v>1</v>
      </c>
      <c r="E373" s="10"/>
      <c r="F373" s="10"/>
      <c r="G373" s="10"/>
      <c r="H373" s="10"/>
      <c r="I373" s="10"/>
      <c r="J373" s="10"/>
      <c r="K373" s="10"/>
      <c r="L373" s="10"/>
      <c r="M373" s="10"/>
      <c r="N373" s="10"/>
      <c r="O373" s="110">
        <f t="shared" si="12"/>
        <v>0</v>
      </c>
      <c r="P373" s="110">
        <f t="shared" si="13"/>
        <v>0</v>
      </c>
    </row>
    <row r="374" spans="1:16" x14ac:dyDescent="0.25">
      <c r="A374" s="132">
        <v>15831639</v>
      </c>
      <c r="B374" s="135" t="s">
        <v>136</v>
      </c>
      <c r="C374" s="135" t="s">
        <v>137</v>
      </c>
      <c r="D374" s="10">
        <v>1</v>
      </c>
      <c r="E374" s="10"/>
      <c r="F374" s="10"/>
      <c r="G374" s="10"/>
      <c r="H374" s="10"/>
      <c r="I374" s="10"/>
      <c r="J374" s="10"/>
      <c r="K374" s="10"/>
      <c r="L374" s="10"/>
      <c r="M374" s="10"/>
      <c r="N374" s="10"/>
      <c r="O374" s="110">
        <f t="shared" si="12"/>
        <v>0</v>
      </c>
      <c r="P374" s="110">
        <f t="shared" si="13"/>
        <v>0</v>
      </c>
    </row>
    <row r="375" spans="1:16" x14ac:dyDescent="0.25">
      <c r="A375" s="132">
        <v>15831655</v>
      </c>
      <c r="B375" s="135" t="s">
        <v>136</v>
      </c>
      <c r="C375" s="135" t="s">
        <v>137</v>
      </c>
      <c r="D375" s="10">
        <v>1</v>
      </c>
      <c r="E375" s="10"/>
      <c r="F375" s="10"/>
      <c r="G375" s="10"/>
      <c r="H375" s="10"/>
      <c r="I375" s="10"/>
      <c r="J375" s="10"/>
      <c r="K375" s="10"/>
      <c r="L375" s="10"/>
      <c r="M375" s="10"/>
      <c r="N375" s="10"/>
      <c r="O375" s="110">
        <f t="shared" si="12"/>
        <v>0</v>
      </c>
      <c r="P375" s="110">
        <f t="shared" si="13"/>
        <v>0</v>
      </c>
    </row>
    <row r="376" spans="1:16" x14ac:dyDescent="0.25">
      <c r="A376" s="132">
        <v>15831744</v>
      </c>
      <c r="B376" s="135" t="s">
        <v>2794</v>
      </c>
      <c r="C376" s="135" t="s">
        <v>141</v>
      </c>
      <c r="D376" s="10">
        <v>30</v>
      </c>
      <c r="E376" s="10"/>
      <c r="F376" s="10"/>
      <c r="G376" s="10"/>
      <c r="H376" s="10"/>
      <c r="I376" s="10"/>
      <c r="J376" s="10"/>
      <c r="K376" s="10"/>
      <c r="L376" s="10"/>
      <c r="M376" s="10"/>
      <c r="N376" s="10"/>
      <c r="O376" s="110">
        <f t="shared" si="12"/>
        <v>0</v>
      </c>
      <c r="P376" s="110">
        <f t="shared" si="13"/>
        <v>0</v>
      </c>
    </row>
    <row r="377" spans="1:16" x14ac:dyDescent="0.25">
      <c r="A377" s="132">
        <v>15839605</v>
      </c>
      <c r="B377" s="135" t="s">
        <v>2802</v>
      </c>
      <c r="C377" s="135" t="s">
        <v>246</v>
      </c>
      <c r="D377" s="10">
        <v>60</v>
      </c>
      <c r="E377" s="10"/>
      <c r="F377" s="10"/>
      <c r="G377" s="10"/>
      <c r="H377" s="10"/>
      <c r="I377" s="10"/>
      <c r="J377" s="10"/>
      <c r="K377" s="10"/>
      <c r="L377" s="10"/>
      <c r="M377" s="10"/>
      <c r="N377" s="10"/>
      <c r="O377" s="110">
        <f t="shared" si="12"/>
        <v>0</v>
      </c>
      <c r="P377" s="110">
        <f t="shared" si="13"/>
        <v>0</v>
      </c>
    </row>
    <row r="378" spans="1:16" x14ac:dyDescent="0.25">
      <c r="A378" s="132">
        <v>15839613</v>
      </c>
      <c r="B378" s="135" t="s">
        <v>2802</v>
      </c>
      <c r="C378" s="135" t="s">
        <v>246</v>
      </c>
      <c r="D378" s="10">
        <v>60</v>
      </c>
      <c r="E378" s="10"/>
      <c r="F378" s="10"/>
      <c r="G378" s="10"/>
      <c r="H378" s="10"/>
      <c r="I378" s="10"/>
      <c r="J378" s="10"/>
      <c r="K378" s="10"/>
      <c r="L378" s="10"/>
      <c r="M378" s="10"/>
      <c r="N378" s="10"/>
      <c r="O378" s="110">
        <f t="shared" si="12"/>
        <v>0</v>
      </c>
      <c r="P378" s="110">
        <f t="shared" si="13"/>
        <v>0</v>
      </c>
    </row>
    <row r="379" spans="1:16" x14ac:dyDescent="0.25">
      <c r="A379" s="132">
        <v>15854736</v>
      </c>
      <c r="B379" s="135" t="s">
        <v>136</v>
      </c>
      <c r="C379" s="135" t="s">
        <v>137</v>
      </c>
      <c r="D379" s="10">
        <v>1</v>
      </c>
      <c r="E379" s="10"/>
      <c r="F379" s="10"/>
      <c r="G379" s="10"/>
      <c r="H379" s="10"/>
      <c r="I379" s="10"/>
      <c r="J379" s="10"/>
      <c r="K379" s="10"/>
      <c r="L379" s="10"/>
      <c r="M379" s="10"/>
      <c r="N379" s="10"/>
      <c r="O379" s="110">
        <f t="shared" si="12"/>
        <v>0</v>
      </c>
      <c r="P379" s="110">
        <f t="shared" si="13"/>
        <v>0</v>
      </c>
    </row>
    <row r="380" spans="1:16" x14ac:dyDescent="0.25">
      <c r="A380" s="132">
        <v>15861813</v>
      </c>
      <c r="B380" s="135" t="s">
        <v>184</v>
      </c>
      <c r="C380" s="135" t="s">
        <v>185</v>
      </c>
      <c r="D380" s="10">
        <v>1</v>
      </c>
      <c r="E380" s="10"/>
      <c r="F380" s="10"/>
      <c r="G380" s="10"/>
      <c r="H380" s="10"/>
      <c r="I380" s="10"/>
      <c r="J380" s="10"/>
      <c r="K380" s="10"/>
      <c r="L380" s="10"/>
      <c r="M380" s="10"/>
      <c r="N380" s="10"/>
      <c r="O380" s="110">
        <f t="shared" si="12"/>
        <v>0</v>
      </c>
      <c r="P380" s="110">
        <f t="shared" si="13"/>
        <v>0</v>
      </c>
    </row>
    <row r="381" spans="1:16" x14ac:dyDescent="0.25">
      <c r="A381" s="132">
        <v>15864065</v>
      </c>
      <c r="B381" s="135" t="s">
        <v>2788</v>
      </c>
      <c r="C381" s="135" t="s">
        <v>155</v>
      </c>
      <c r="D381" s="10">
        <v>30</v>
      </c>
      <c r="E381" s="10"/>
      <c r="F381" s="10"/>
      <c r="G381" s="10"/>
      <c r="H381" s="10"/>
      <c r="I381" s="10"/>
      <c r="J381" s="10"/>
      <c r="K381" s="10"/>
      <c r="L381" s="10"/>
      <c r="M381" s="10"/>
      <c r="N381" s="10"/>
      <c r="O381" s="110">
        <f t="shared" si="12"/>
        <v>0</v>
      </c>
      <c r="P381" s="110">
        <f t="shared" si="13"/>
        <v>0</v>
      </c>
    </row>
    <row r="382" spans="1:16" x14ac:dyDescent="0.25">
      <c r="A382" s="132">
        <v>15901548</v>
      </c>
      <c r="B382" s="135" t="s">
        <v>2789</v>
      </c>
      <c r="C382" s="135" t="s">
        <v>159</v>
      </c>
      <c r="D382" s="10">
        <v>112</v>
      </c>
      <c r="E382" s="10"/>
      <c r="F382" s="10"/>
      <c r="G382" s="10"/>
      <c r="H382" s="10"/>
      <c r="I382" s="10"/>
      <c r="J382" s="10"/>
      <c r="K382" s="10"/>
      <c r="L382" s="10"/>
      <c r="M382" s="10"/>
      <c r="N382" s="10"/>
      <c r="O382" s="110">
        <f t="shared" si="12"/>
        <v>0</v>
      </c>
      <c r="P382" s="110">
        <f t="shared" si="13"/>
        <v>0</v>
      </c>
    </row>
    <row r="383" spans="1:16" x14ac:dyDescent="0.25">
      <c r="A383" s="132">
        <v>15905306</v>
      </c>
      <c r="B383" s="135" t="s">
        <v>247</v>
      </c>
      <c r="C383" s="135" t="s">
        <v>248</v>
      </c>
      <c r="D383" s="10">
        <v>1</v>
      </c>
      <c r="E383" s="10"/>
      <c r="F383" s="10"/>
      <c r="G383" s="10"/>
      <c r="H383" s="10"/>
      <c r="I383" s="10"/>
      <c r="J383" s="10"/>
      <c r="K383" s="10"/>
      <c r="L383" s="10"/>
      <c r="M383" s="10"/>
      <c r="N383" s="10"/>
      <c r="O383" s="110">
        <f t="shared" si="12"/>
        <v>0</v>
      </c>
      <c r="P383" s="110">
        <f t="shared" si="13"/>
        <v>0</v>
      </c>
    </row>
    <row r="384" spans="1:16" x14ac:dyDescent="0.25">
      <c r="A384" s="132">
        <v>15907406</v>
      </c>
      <c r="B384" s="135" t="s">
        <v>2803</v>
      </c>
      <c r="C384" s="135" t="s">
        <v>250</v>
      </c>
      <c r="D384" s="10">
        <v>28</v>
      </c>
      <c r="E384" s="10"/>
      <c r="F384" s="10"/>
      <c r="G384" s="10"/>
      <c r="H384" s="10"/>
      <c r="I384" s="10"/>
      <c r="J384" s="10"/>
      <c r="K384" s="10"/>
      <c r="L384" s="10"/>
      <c r="M384" s="10"/>
      <c r="N384" s="10"/>
      <c r="O384" s="110">
        <f t="shared" si="12"/>
        <v>0</v>
      </c>
      <c r="P384" s="110">
        <f t="shared" si="13"/>
        <v>0</v>
      </c>
    </row>
    <row r="385" spans="1:16" x14ac:dyDescent="0.25">
      <c r="A385" s="132">
        <v>15907414</v>
      </c>
      <c r="B385" s="135" t="s">
        <v>114</v>
      </c>
      <c r="C385" s="135" t="s">
        <v>115</v>
      </c>
      <c r="D385" s="10">
        <v>1</v>
      </c>
      <c r="E385" s="10"/>
      <c r="F385" s="10"/>
      <c r="G385" s="10"/>
      <c r="H385" s="10"/>
      <c r="I385" s="10"/>
      <c r="J385" s="10"/>
      <c r="K385" s="10"/>
      <c r="L385" s="10"/>
      <c r="M385" s="10"/>
      <c r="N385" s="10"/>
      <c r="O385" s="110">
        <f t="shared" si="12"/>
        <v>0</v>
      </c>
      <c r="P385" s="110">
        <f t="shared" si="13"/>
        <v>0</v>
      </c>
    </row>
    <row r="386" spans="1:16" x14ac:dyDescent="0.25">
      <c r="A386" s="132">
        <v>15907422</v>
      </c>
      <c r="B386" s="135" t="s">
        <v>2803</v>
      </c>
      <c r="C386" s="135" t="s">
        <v>250</v>
      </c>
      <c r="D386" s="10">
        <v>28</v>
      </c>
      <c r="E386" s="10"/>
      <c r="F386" s="10"/>
      <c r="G386" s="10"/>
      <c r="H386" s="10"/>
      <c r="I386" s="10"/>
      <c r="J386" s="10"/>
      <c r="K386" s="10"/>
      <c r="L386" s="10"/>
      <c r="M386" s="10"/>
      <c r="N386" s="10"/>
      <c r="O386" s="110">
        <f t="shared" si="12"/>
        <v>0</v>
      </c>
      <c r="P386" s="110">
        <f t="shared" si="13"/>
        <v>0</v>
      </c>
    </row>
    <row r="387" spans="1:16" x14ac:dyDescent="0.25">
      <c r="A387" s="132">
        <v>15907805</v>
      </c>
      <c r="B387" s="135" t="s">
        <v>2794</v>
      </c>
      <c r="C387" s="135" t="s">
        <v>141</v>
      </c>
      <c r="D387" s="10">
        <v>30</v>
      </c>
      <c r="E387" s="10"/>
      <c r="F387" s="10"/>
      <c r="G387" s="10"/>
      <c r="H387" s="10"/>
      <c r="I387" s="10"/>
      <c r="J387" s="10"/>
      <c r="K387" s="10"/>
      <c r="L387" s="10"/>
      <c r="M387" s="10"/>
      <c r="N387" s="10"/>
      <c r="O387" s="110">
        <f t="shared" si="12"/>
        <v>0</v>
      </c>
      <c r="P387" s="110">
        <f t="shared" si="13"/>
        <v>0</v>
      </c>
    </row>
    <row r="388" spans="1:16" x14ac:dyDescent="0.25">
      <c r="A388" s="132">
        <v>15907813</v>
      </c>
      <c r="B388" s="135" t="s">
        <v>2804</v>
      </c>
      <c r="C388" s="135" t="s">
        <v>252</v>
      </c>
      <c r="D388" s="10">
        <v>56</v>
      </c>
      <c r="E388" s="10"/>
      <c r="F388" s="10"/>
      <c r="G388" s="10"/>
      <c r="H388" s="10"/>
      <c r="I388" s="10"/>
      <c r="J388" s="10"/>
      <c r="K388" s="10"/>
      <c r="L388" s="10"/>
      <c r="M388" s="10"/>
      <c r="N388" s="10"/>
      <c r="O388" s="110">
        <f t="shared" si="12"/>
        <v>0</v>
      </c>
      <c r="P388" s="110">
        <f t="shared" si="13"/>
        <v>0</v>
      </c>
    </row>
    <row r="389" spans="1:16" x14ac:dyDescent="0.25">
      <c r="A389" s="132">
        <v>15907821</v>
      </c>
      <c r="B389" s="135" t="s">
        <v>2804</v>
      </c>
      <c r="C389" s="135" t="s">
        <v>252</v>
      </c>
      <c r="D389" s="10">
        <v>56</v>
      </c>
      <c r="E389" s="10"/>
      <c r="F389" s="10"/>
      <c r="G389" s="10"/>
      <c r="H389" s="10"/>
      <c r="I389" s="10"/>
      <c r="J389" s="10"/>
      <c r="K389" s="10"/>
      <c r="L389" s="10"/>
      <c r="M389" s="10"/>
      <c r="N389" s="10"/>
      <c r="O389" s="110">
        <f t="shared" si="12"/>
        <v>0</v>
      </c>
      <c r="P389" s="110">
        <f t="shared" si="13"/>
        <v>0</v>
      </c>
    </row>
    <row r="390" spans="1:16" x14ac:dyDescent="0.25">
      <c r="A390" s="132">
        <v>15907848</v>
      </c>
      <c r="B390" s="135" t="s">
        <v>2804</v>
      </c>
      <c r="C390" s="135" t="s">
        <v>252</v>
      </c>
      <c r="D390" s="10">
        <v>56</v>
      </c>
      <c r="E390" s="10"/>
      <c r="F390" s="10"/>
      <c r="G390" s="10"/>
      <c r="H390" s="10"/>
      <c r="I390" s="10"/>
      <c r="J390" s="10"/>
      <c r="K390" s="10"/>
      <c r="L390" s="10"/>
      <c r="M390" s="10"/>
      <c r="N390" s="10"/>
      <c r="O390" s="110">
        <f t="shared" si="12"/>
        <v>0</v>
      </c>
      <c r="P390" s="110">
        <f t="shared" si="13"/>
        <v>0</v>
      </c>
    </row>
    <row r="391" spans="1:16" x14ac:dyDescent="0.25">
      <c r="A391" s="132">
        <v>15909301</v>
      </c>
      <c r="B391" s="135" t="s">
        <v>134</v>
      </c>
      <c r="C391" s="135" t="s">
        <v>135</v>
      </c>
      <c r="D391" s="10">
        <v>1</v>
      </c>
      <c r="E391" s="10"/>
      <c r="F391" s="10"/>
      <c r="G391" s="10"/>
      <c r="H391" s="10"/>
      <c r="I391" s="10"/>
      <c r="J391" s="10"/>
      <c r="K391" s="10"/>
      <c r="L391" s="10"/>
      <c r="M391" s="10"/>
      <c r="N391" s="10"/>
      <c r="O391" s="110">
        <f t="shared" si="12"/>
        <v>0</v>
      </c>
      <c r="P391" s="110">
        <f t="shared" si="13"/>
        <v>0</v>
      </c>
    </row>
    <row r="392" spans="1:16" x14ac:dyDescent="0.25">
      <c r="A392" s="132">
        <v>15909328</v>
      </c>
      <c r="B392" s="135" t="s">
        <v>134</v>
      </c>
      <c r="C392" s="135" t="s">
        <v>135</v>
      </c>
      <c r="D392" s="10">
        <v>1</v>
      </c>
      <c r="E392" s="10"/>
      <c r="F392" s="10"/>
      <c r="G392" s="10"/>
      <c r="H392" s="10"/>
      <c r="I392" s="10"/>
      <c r="J392" s="10"/>
      <c r="K392" s="10"/>
      <c r="L392" s="10"/>
      <c r="M392" s="10"/>
      <c r="N392" s="10"/>
      <c r="O392" s="110">
        <f t="shared" si="12"/>
        <v>0</v>
      </c>
      <c r="P392" s="110">
        <f t="shared" si="13"/>
        <v>0</v>
      </c>
    </row>
    <row r="393" spans="1:16" x14ac:dyDescent="0.25">
      <c r="A393" s="132">
        <v>15909778</v>
      </c>
      <c r="B393" s="135" t="s">
        <v>134</v>
      </c>
      <c r="C393" s="135" t="s">
        <v>135</v>
      </c>
      <c r="D393" s="10">
        <v>1</v>
      </c>
      <c r="E393" s="10"/>
      <c r="F393" s="10"/>
      <c r="G393" s="10"/>
      <c r="H393" s="10"/>
      <c r="I393" s="10"/>
      <c r="J393" s="10"/>
      <c r="K393" s="10"/>
      <c r="L393" s="10"/>
      <c r="M393" s="10"/>
      <c r="N393" s="10"/>
      <c r="O393" s="110">
        <f t="shared" si="12"/>
        <v>0</v>
      </c>
      <c r="P393" s="110">
        <f t="shared" si="13"/>
        <v>0</v>
      </c>
    </row>
    <row r="394" spans="1:16" x14ac:dyDescent="0.25">
      <c r="A394" s="132">
        <v>15909786</v>
      </c>
      <c r="B394" s="135" t="s">
        <v>134</v>
      </c>
      <c r="C394" s="135" t="s">
        <v>135</v>
      </c>
      <c r="D394" s="10">
        <v>1</v>
      </c>
      <c r="E394" s="10"/>
      <c r="F394" s="10"/>
      <c r="G394" s="10"/>
      <c r="H394" s="10"/>
      <c r="I394" s="10"/>
      <c r="J394" s="10"/>
      <c r="K394" s="10"/>
      <c r="L394" s="10"/>
      <c r="M394" s="10"/>
      <c r="N394" s="10"/>
      <c r="O394" s="110">
        <f t="shared" si="12"/>
        <v>0</v>
      </c>
      <c r="P394" s="110">
        <f t="shared" si="13"/>
        <v>0</v>
      </c>
    </row>
    <row r="395" spans="1:16" x14ac:dyDescent="0.25">
      <c r="A395" s="132">
        <v>15910083</v>
      </c>
      <c r="B395" s="135" t="s">
        <v>2789</v>
      </c>
      <c r="C395" s="135" t="s">
        <v>159</v>
      </c>
      <c r="D395" s="10">
        <v>112</v>
      </c>
      <c r="E395" s="10"/>
      <c r="F395" s="10"/>
      <c r="G395" s="10"/>
      <c r="H395" s="10"/>
      <c r="I395" s="10"/>
      <c r="J395" s="10"/>
      <c r="K395" s="10"/>
      <c r="L395" s="10"/>
      <c r="M395" s="10"/>
      <c r="N395" s="10"/>
      <c r="O395" s="110">
        <f t="shared" si="12"/>
        <v>0</v>
      </c>
      <c r="P395" s="110">
        <f t="shared" si="13"/>
        <v>0</v>
      </c>
    </row>
    <row r="396" spans="1:16" x14ac:dyDescent="0.25">
      <c r="A396" s="132">
        <v>15910113</v>
      </c>
      <c r="B396" s="135" t="s">
        <v>2788</v>
      </c>
      <c r="C396" s="135" t="s">
        <v>155</v>
      </c>
      <c r="D396" s="10">
        <v>30</v>
      </c>
      <c r="E396" s="10"/>
      <c r="F396" s="10"/>
      <c r="G396" s="10"/>
      <c r="H396" s="10"/>
      <c r="I396" s="10"/>
      <c r="J396" s="10"/>
      <c r="K396" s="10"/>
      <c r="L396" s="10"/>
      <c r="M396" s="10"/>
      <c r="N396" s="10"/>
      <c r="O396" s="110">
        <f t="shared" si="12"/>
        <v>0</v>
      </c>
      <c r="P396" s="110">
        <f t="shared" si="13"/>
        <v>0</v>
      </c>
    </row>
    <row r="397" spans="1:16" x14ac:dyDescent="0.25">
      <c r="A397" s="132">
        <v>15913384</v>
      </c>
      <c r="B397" s="135" t="s">
        <v>148</v>
      </c>
      <c r="C397" s="135" t="s">
        <v>149</v>
      </c>
      <c r="D397" s="10">
        <v>5</v>
      </c>
      <c r="E397" s="10"/>
      <c r="F397" s="10"/>
      <c r="G397" s="10"/>
      <c r="H397" s="10"/>
      <c r="I397" s="10"/>
      <c r="J397" s="10"/>
      <c r="K397" s="10"/>
      <c r="L397" s="10"/>
      <c r="M397" s="10"/>
      <c r="N397" s="10"/>
      <c r="O397" s="110">
        <f t="shared" si="12"/>
        <v>0</v>
      </c>
      <c r="P397" s="110">
        <f t="shared" si="13"/>
        <v>0</v>
      </c>
    </row>
    <row r="398" spans="1:16" x14ac:dyDescent="0.25">
      <c r="A398" s="132">
        <v>15913392</v>
      </c>
      <c r="B398" s="135" t="s">
        <v>148</v>
      </c>
      <c r="C398" s="135" t="s">
        <v>149</v>
      </c>
      <c r="D398" s="10">
        <v>5</v>
      </c>
      <c r="E398" s="10"/>
      <c r="F398" s="10"/>
      <c r="G398" s="10"/>
      <c r="H398" s="10"/>
      <c r="I398" s="10"/>
      <c r="J398" s="10"/>
      <c r="K398" s="10"/>
      <c r="L398" s="10"/>
      <c r="M398" s="10"/>
      <c r="N398" s="10"/>
      <c r="O398" s="110">
        <f t="shared" si="12"/>
        <v>0</v>
      </c>
      <c r="P398" s="110">
        <f t="shared" si="13"/>
        <v>0</v>
      </c>
    </row>
    <row r="399" spans="1:16" x14ac:dyDescent="0.25">
      <c r="A399" s="132">
        <v>15913406</v>
      </c>
      <c r="B399" s="135" t="s">
        <v>148</v>
      </c>
      <c r="C399" s="135" t="s">
        <v>149</v>
      </c>
      <c r="D399" s="10">
        <v>5</v>
      </c>
      <c r="E399" s="10"/>
      <c r="F399" s="10"/>
      <c r="G399" s="10"/>
      <c r="H399" s="10"/>
      <c r="I399" s="10"/>
      <c r="J399" s="10"/>
      <c r="K399" s="10"/>
      <c r="L399" s="10"/>
      <c r="M399" s="10"/>
      <c r="N399" s="10"/>
      <c r="O399" s="110">
        <f t="shared" si="12"/>
        <v>0</v>
      </c>
      <c r="P399" s="110">
        <f t="shared" si="13"/>
        <v>0</v>
      </c>
    </row>
    <row r="400" spans="1:16" x14ac:dyDescent="0.25">
      <c r="A400" s="132">
        <v>15913414</v>
      </c>
      <c r="B400" s="135" t="s">
        <v>148</v>
      </c>
      <c r="C400" s="135" t="s">
        <v>149</v>
      </c>
      <c r="D400" s="10">
        <v>5</v>
      </c>
      <c r="E400" s="10"/>
      <c r="F400" s="10"/>
      <c r="G400" s="10"/>
      <c r="H400" s="10"/>
      <c r="I400" s="10"/>
      <c r="J400" s="10"/>
      <c r="K400" s="10"/>
      <c r="L400" s="10"/>
      <c r="M400" s="10"/>
      <c r="N400" s="10"/>
      <c r="O400" s="110">
        <f t="shared" si="12"/>
        <v>0</v>
      </c>
      <c r="P400" s="110">
        <f t="shared" si="13"/>
        <v>0</v>
      </c>
    </row>
    <row r="401" spans="1:16" x14ac:dyDescent="0.25">
      <c r="A401" s="132">
        <v>15913422</v>
      </c>
      <c r="B401" s="135" t="s">
        <v>148</v>
      </c>
      <c r="C401" s="135" t="s">
        <v>149</v>
      </c>
      <c r="D401" s="10">
        <v>5</v>
      </c>
      <c r="E401" s="10"/>
      <c r="F401" s="10"/>
      <c r="G401" s="10"/>
      <c r="H401" s="10"/>
      <c r="I401" s="10"/>
      <c r="J401" s="10"/>
      <c r="K401" s="10"/>
      <c r="L401" s="10"/>
      <c r="M401" s="10"/>
      <c r="N401" s="10"/>
      <c r="O401" s="110">
        <f t="shared" si="12"/>
        <v>0</v>
      </c>
      <c r="P401" s="110">
        <f t="shared" si="13"/>
        <v>0</v>
      </c>
    </row>
    <row r="402" spans="1:16" x14ac:dyDescent="0.25">
      <c r="A402" s="132">
        <v>15913430</v>
      </c>
      <c r="B402" s="135" t="s">
        <v>148</v>
      </c>
      <c r="C402" s="135" t="s">
        <v>149</v>
      </c>
      <c r="D402" s="10">
        <v>5</v>
      </c>
      <c r="E402" s="10"/>
      <c r="F402" s="10"/>
      <c r="G402" s="10"/>
      <c r="H402" s="10"/>
      <c r="I402" s="10"/>
      <c r="J402" s="10"/>
      <c r="K402" s="10"/>
      <c r="L402" s="10"/>
      <c r="M402" s="10"/>
      <c r="N402" s="10"/>
      <c r="O402" s="110">
        <f t="shared" ref="O402:O465" si="14">E402+F402+G402+H402+I402+J402+K402+L402+M402+N402</f>
        <v>0</v>
      </c>
      <c r="P402" s="110">
        <f t="shared" ref="P402:P465" si="15">O402-N402</f>
        <v>0</v>
      </c>
    </row>
    <row r="403" spans="1:16" x14ac:dyDescent="0.25">
      <c r="A403" s="132">
        <v>15922057</v>
      </c>
      <c r="B403" s="135" t="s">
        <v>146</v>
      </c>
      <c r="C403" s="135" t="s">
        <v>147</v>
      </c>
      <c r="D403" s="10">
        <v>1</v>
      </c>
      <c r="E403" s="10"/>
      <c r="F403" s="10"/>
      <c r="G403" s="10"/>
      <c r="H403" s="10"/>
      <c r="I403" s="10"/>
      <c r="J403" s="10"/>
      <c r="K403" s="10"/>
      <c r="L403" s="10"/>
      <c r="M403" s="10"/>
      <c r="N403" s="10"/>
      <c r="O403" s="110">
        <f t="shared" si="14"/>
        <v>0</v>
      </c>
      <c r="P403" s="110">
        <f t="shared" si="15"/>
        <v>0</v>
      </c>
    </row>
    <row r="404" spans="1:16" x14ac:dyDescent="0.25">
      <c r="A404" s="132">
        <v>15928462</v>
      </c>
      <c r="B404" s="135" t="s">
        <v>164</v>
      </c>
      <c r="C404" s="135" t="s">
        <v>165</v>
      </c>
      <c r="D404" s="10">
        <v>1</v>
      </c>
      <c r="E404" s="10"/>
      <c r="F404" s="10"/>
      <c r="G404" s="10"/>
      <c r="H404" s="10"/>
      <c r="I404" s="10"/>
      <c r="J404" s="10"/>
      <c r="K404" s="10"/>
      <c r="L404" s="10"/>
      <c r="M404" s="10"/>
      <c r="N404" s="10"/>
      <c r="O404" s="110">
        <f t="shared" si="14"/>
        <v>0</v>
      </c>
      <c r="P404" s="110">
        <f t="shared" si="15"/>
        <v>0</v>
      </c>
    </row>
    <row r="405" spans="1:16" x14ac:dyDescent="0.25">
      <c r="A405" s="132">
        <v>15930106</v>
      </c>
      <c r="B405" s="135" t="s">
        <v>253</v>
      </c>
      <c r="C405" s="135" t="s">
        <v>254</v>
      </c>
      <c r="D405" s="10">
        <v>112</v>
      </c>
      <c r="E405" s="10"/>
      <c r="F405" s="10"/>
      <c r="G405" s="10"/>
      <c r="H405" s="10"/>
      <c r="I405" s="10"/>
      <c r="J405" s="10"/>
      <c r="K405" s="10"/>
      <c r="L405" s="10"/>
      <c r="M405" s="10"/>
      <c r="N405" s="10"/>
      <c r="O405" s="110">
        <f t="shared" si="14"/>
        <v>0</v>
      </c>
      <c r="P405" s="110">
        <f t="shared" si="15"/>
        <v>0</v>
      </c>
    </row>
    <row r="406" spans="1:16" x14ac:dyDescent="0.25">
      <c r="A406" s="132">
        <v>15932893</v>
      </c>
      <c r="B406" s="135" t="s">
        <v>144</v>
      </c>
      <c r="C406" s="135" t="s">
        <v>145</v>
      </c>
      <c r="D406" s="10">
        <v>1</v>
      </c>
      <c r="E406" s="10"/>
      <c r="F406" s="10"/>
      <c r="G406" s="10"/>
      <c r="H406" s="10"/>
      <c r="I406" s="10"/>
      <c r="J406" s="10"/>
      <c r="K406" s="10"/>
      <c r="L406" s="10"/>
      <c r="M406" s="10"/>
      <c r="N406" s="10"/>
      <c r="O406" s="110">
        <f t="shared" si="14"/>
        <v>0</v>
      </c>
      <c r="P406" s="110">
        <f t="shared" si="15"/>
        <v>0</v>
      </c>
    </row>
    <row r="407" spans="1:16" x14ac:dyDescent="0.25">
      <c r="A407" s="132">
        <v>15933067</v>
      </c>
      <c r="B407" s="135" t="s">
        <v>2794</v>
      </c>
      <c r="C407" s="135" t="s">
        <v>141</v>
      </c>
      <c r="D407" s="10">
        <v>30</v>
      </c>
      <c r="E407" s="10"/>
      <c r="F407" s="10"/>
      <c r="G407" s="10"/>
      <c r="H407" s="10"/>
      <c r="I407" s="10"/>
      <c r="J407" s="10"/>
      <c r="K407" s="10"/>
      <c r="L407" s="10"/>
      <c r="M407" s="10"/>
      <c r="N407" s="10"/>
      <c r="O407" s="110">
        <f t="shared" si="14"/>
        <v>0</v>
      </c>
      <c r="P407" s="110">
        <f t="shared" si="15"/>
        <v>0</v>
      </c>
    </row>
    <row r="408" spans="1:16" x14ac:dyDescent="0.25">
      <c r="A408" s="132">
        <v>15933660</v>
      </c>
      <c r="B408" s="135" t="s">
        <v>2805</v>
      </c>
      <c r="C408" s="135" t="s">
        <v>256</v>
      </c>
      <c r="D408" s="10">
        <v>28</v>
      </c>
      <c r="E408" s="10"/>
      <c r="F408" s="10"/>
      <c r="G408" s="10"/>
      <c r="H408" s="10"/>
      <c r="I408" s="10"/>
      <c r="J408" s="10"/>
      <c r="K408" s="10"/>
      <c r="L408" s="10"/>
      <c r="M408" s="10"/>
      <c r="N408" s="10"/>
      <c r="O408" s="110">
        <f t="shared" si="14"/>
        <v>0</v>
      </c>
      <c r="P408" s="110">
        <f t="shared" si="15"/>
        <v>0</v>
      </c>
    </row>
    <row r="409" spans="1:16" x14ac:dyDescent="0.25">
      <c r="A409" s="132">
        <v>15933679</v>
      </c>
      <c r="B409" s="135" t="s">
        <v>2805</v>
      </c>
      <c r="C409" s="135" t="s">
        <v>256</v>
      </c>
      <c r="D409" s="10">
        <v>120</v>
      </c>
      <c r="E409" s="10"/>
      <c r="F409" s="10"/>
      <c r="G409" s="10"/>
      <c r="H409" s="10"/>
      <c r="I409" s="10"/>
      <c r="J409" s="10"/>
      <c r="K409" s="10"/>
      <c r="L409" s="10"/>
      <c r="M409" s="10"/>
      <c r="N409" s="10"/>
      <c r="O409" s="110">
        <f t="shared" si="14"/>
        <v>0</v>
      </c>
      <c r="P409" s="110">
        <f t="shared" si="15"/>
        <v>0</v>
      </c>
    </row>
    <row r="410" spans="1:16" x14ac:dyDescent="0.25">
      <c r="A410" s="132">
        <v>15933687</v>
      </c>
      <c r="B410" s="135" t="s">
        <v>2805</v>
      </c>
      <c r="C410" s="135" t="s">
        <v>256</v>
      </c>
      <c r="D410" s="10">
        <v>28</v>
      </c>
      <c r="E410" s="10"/>
      <c r="F410" s="10"/>
      <c r="G410" s="10"/>
      <c r="H410" s="10"/>
      <c r="I410" s="10"/>
      <c r="J410" s="10"/>
      <c r="K410" s="10"/>
      <c r="L410" s="10"/>
      <c r="M410" s="10"/>
      <c r="N410" s="10"/>
      <c r="O410" s="110">
        <f t="shared" si="14"/>
        <v>0</v>
      </c>
      <c r="P410" s="110">
        <f t="shared" si="15"/>
        <v>0</v>
      </c>
    </row>
    <row r="411" spans="1:16" x14ac:dyDescent="0.25">
      <c r="A411" s="132">
        <v>15933695</v>
      </c>
      <c r="B411" s="135" t="s">
        <v>2805</v>
      </c>
      <c r="C411" s="135" t="s">
        <v>256</v>
      </c>
      <c r="D411" s="10">
        <v>120</v>
      </c>
      <c r="E411" s="10"/>
      <c r="F411" s="10"/>
      <c r="G411" s="10"/>
      <c r="H411" s="10"/>
      <c r="I411" s="10"/>
      <c r="J411" s="10"/>
      <c r="K411" s="10"/>
      <c r="L411" s="10"/>
      <c r="M411" s="10"/>
      <c r="N411" s="10"/>
      <c r="O411" s="110">
        <f t="shared" si="14"/>
        <v>0</v>
      </c>
      <c r="P411" s="110">
        <f t="shared" si="15"/>
        <v>0</v>
      </c>
    </row>
    <row r="412" spans="1:16" x14ac:dyDescent="0.25">
      <c r="A412" s="132">
        <v>15934454</v>
      </c>
      <c r="B412" s="135" t="s">
        <v>2794</v>
      </c>
      <c r="C412" s="135" t="s">
        <v>141</v>
      </c>
      <c r="D412" s="10">
        <v>30</v>
      </c>
      <c r="E412" s="10"/>
      <c r="F412" s="10"/>
      <c r="G412" s="10"/>
      <c r="H412" s="10"/>
      <c r="I412" s="10"/>
      <c r="J412" s="10"/>
      <c r="K412" s="10"/>
      <c r="L412" s="10"/>
      <c r="M412" s="10"/>
      <c r="N412" s="10"/>
      <c r="O412" s="110">
        <f t="shared" si="14"/>
        <v>0</v>
      </c>
      <c r="P412" s="110">
        <f t="shared" si="15"/>
        <v>0</v>
      </c>
    </row>
    <row r="413" spans="1:16" x14ac:dyDescent="0.25">
      <c r="A413" s="132">
        <v>15935701</v>
      </c>
      <c r="B413" s="135" t="s">
        <v>204</v>
      </c>
      <c r="C413" s="135" t="s">
        <v>205</v>
      </c>
      <c r="D413" s="10">
        <v>1</v>
      </c>
      <c r="E413" s="10"/>
      <c r="F413" s="10"/>
      <c r="G413" s="10"/>
      <c r="H413" s="10"/>
      <c r="I413" s="10"/>
      <c r="J413" s="10"/>
      <c r="K413" s="10"/>
      <c r="L413" s="10"/>
      <c r="M413" s="10"/>
      <c r="N413" s="10"/>
      <c r="O413" s="110">
        <f t="shared" si="14"/>
        <v>0</v>
      </c>
      <c r="P413" s="110">
        <f t="shared" si="15"/>
        <v>0</v>
      </c>
    </row>
    <row r="414" spans="1:16" x14ac:dyDescent="0.25">
      <c r="A414" s="132">
        <v>15936090</v>
      </c>
      <c r="B414" s="135" t="s">
        <v>2806</v>
      </c>
      <c r="C414" s="135" t="s">
        <v>258</v>
      </c>
      <c r="D414" s="10">
        <v>28</v>
      </c>
      <c r="E414" s="10"/>
      <c r="F414" s="10"/>
      <c r="G414" s="10"/>
      <c r="H414" s="10"/>
      <c r="I414" s="10"/>
      <c r="J414" s="10"/>
      <c r="K414" s="10"/>
      <c r="L414" s="10"/>
      <c r="M414" s="10"/>
      <c r="N414" s="10"/>
      <c r="O414" s="110">
        <f t="shared" si="14"/>
        <v>0</v>
      </c>
      <c r="P414" s="110">
        <f t="shared" si="15"/>
        <v>0</v>
      </c>
    </row>
    <row r="415" spans="1:16" x14ac:dyDescent="0.25">
      <c r="A415" s="132">
        <v>15940888</v>
      </c>
      <c r="B415" s="135" t="s">
        <v>2807</v>
      </c>
      <c r="C415" s="135" t="s">
        <v>260</v>
      </c>
      <c r="D415" s="10">
        <v>84</v>
      </c>
      <c r="E415" s="10"/>
      <c r="F415" s="10"/>
      <c r="G415" s="10"/>
      <c r="H415" s="10"/>
      <c r="I415" s="10"/>
      <c r="J415" s="10"/>
      <c r="K415" s="10"/>
      <c r="L415" s="10"/>
      <c r="M415" s="10"/>
      <c r="N415" s="10"/>
      <c r="O415" s="110">
        <f t="shared" si="14"/>
        <v>0</v>
      </c>
      <c r="P415" s="110">
        <f t="shared" si="15"/>
        <v>0</v>
      </c>
    </row>
    <row r="416" spans="1:16" x14ac:dyDescent="0.25">
      <c r="A416" s="132">
        <v>15941043</v>
      </c>
      <c r="B416" s="135" t="s">
        <v>174</v>
      </c>
      <c r="C416" s="135" t="s">
        <v>175</v>
      </c>
      <c r="D416" s="10">
        <v>60</v>
      </c>
      <c r="E416" s="10"/>
      <c r="F416" s="10"/>
      <c r="G416" s="10"/>
      <c r="H416" s="10"/>
      <c r="I416" s="10"/>
      <c r="J416" s="10"/>
      <c r="K416" s="10"/>
      <c r="L416" s="10"/>
      <c r="M416" s="10"/>
      <c r="N416" s="10"/>
      <c r="O416" s="110">
        <f t="shared" si="14"/>
        <v>0</v>
      </c>
      <c r="P416" s="110">
        <f t="shared" si="15"/>
        <v>0</v>
      </c>
    </row>
    <row r="417" spans="1:16" x14ac:dyDescent="0.25">
      <c r="A417" s="132">
        <v>15941051</v>
      </c>
      <c r="B417" s="135" t="s">
        <v>174</v>
      </c>
      <c r="C417" s="135" t="s">
        <v>175</v>
      </c>
      <c r="D417" s="10">
        <v>120</v>
      </c>
      <c r="E417" s="10"/>
      <c r="F417" s="10"/>
      <c r="G417" s="10"/>
      <c r="H417" s="10"/>
      <c r="I417" s="10"/>
      <c r="J417" s="10"/>
      <c r="K417" s="10"/>
      <c r="L417" s="10"/>
      <c r="M417" s="10"/>
      <c r="N417" s="10"/>
      <c r="O417" s="110">
        <f t="shared" si="14"/>
        <v>0</v>
      </c>
      <c r="P417" s="110">
        <f t="shared" si="15"/>
        <v>0</v>
      </c>
    </row>
    <row r="418" spans="1:16" x14ac:dyDescent="0.25">
      <c r="A418" s="132">
        <v>15944174</v>
      </c>
      <c r="B418" s="135" t="s">
        <v>128</v>
      </c>
      <c r="C418" s="135" t="s">
        <v>129</v>
      </c>
      <c r="D418" s="10">
        <v>1</v>
      </c>
      <c r="E418" s="10"/>
      <c r="F418" s="10"/>
      <c r="G418" s="10"/>
      <c r="H418" s="10"/>
      <c r="I418" s="10"/>
      <c r="J418" s="10"/>
      <c r="K418" s="10"/>
      <c r="L418" s="10"/>
      <c r="M418" s="10"/>
      <c r="N418" s="10"/>
      <c r="O418" s="110">
        <f t="shared" si="14"/>
        <v>0</v>
      </c>
      <c r="P418" s="110">
        <f t="shared" si="15"/>
        <v>0</v>
      </c>
    </row>
    <row r="419" spans="1:16" x14ac:dyDescent="0.25">
      <c r="A419" s="132">
        <v>15947572</v>
      </c>
      <c r="B419" s="135" t="s">
        <v>261</v>
      </c>
      <c r="C419" s="135" t="s">
        <v>262</v>
      </c>
      <c r="D419" s="10">
        <v>21</v>
      </c>
      <c r="E419" s="10"/>
      <c r="F419" s="10"/>
      <c r="G419" s="10"/>
      <c r="H419" s="10"/>
      <c r="I419" s="10"/>
      <c r="J419" s="10"/>
      <c r="K419" s="10"/>
      <c r="L419" s="10"/>
      <c r="M419" s="10"/>
      <c r="N419" s="10"/>
      <c r="O419" s="110">
        <f t="shared" si="14"/>
        <v>0</v>
      </c>
      <c r="P419" s="110">
        <f t="shared" si="15"/>
        <v>0</v>
      </c>
    </row>
    <row r="420" spans="1:16" x14ac:dyDescent="0.25">
      <c r="A420" s="132">
        <v>15947580</v>
      </c>
      <c r="B420" s="135" t="s">
        <v>261</v>
      </c>
      <c r="C420" s="135" t="s">
        <v>262</v>
      </c>
      <c r="D420" s="10">
        <v>21</v>
      </c>
      <c r="E420" s="10"/>
      <c r="F420" s="10"/>
      <c r="G420" s="10"/>
      <c r="H420" s="10"/>
      <c r="I420" s="10"/>
      <c r="J420" s="10"/>
      <c r="K420" s="10"/>
      <c r="L420" s="10"/>
      <c r="M420" s="10"/>
      <c r="N420" s="10"/>
      <c r="O420" s="110">
        <f t="shared" si="14"/>
        <v>0</v>
      </c>
      <c r="P420" s="110">
        <f t="shared" si="15"/>
        <v>0</v>
      </c>
    </row>
    <row r="421" spans="1:16" x14ac:dyDescent="0.25">
      <c r="A421" s="132">
        <v>15947599</v>
      </c>
      <c r="B421" s="135" t="s">
        <v>261</v>
      </c>
      <c r="C421" s="135" t="s">
        <v>262</v>
      </c>
      <c r="D421" s="10">
        <v>21</v>
      </c>
      <c r="E421" s="10"/>
      <c r="F421" s="10"/>
      <c r="G421" s="10"/>
      <c r="H421" s="10"/>
      <c r="I421" s="10"/>
      <c r="J421" s="10"/>
      <c r="K421" s="10"/>
      <c r="L421" s="10"/>
      <c r="M421" s="10"/>
      <c r="N421" s="10"/>
      <c r="O421" s="110">
        <f t="shared" si="14"/>
        <v>0</v>
      </c>
      <c r="P421" s="110">
        <f t="shared" si="15"/>
        <v>0</v>
      </c>
    </row>
    <row r="422" spans="1:16" x14ac:dyDescent="0.25">
      <c r="A422" s="132">
        <v>15947602</v>
      </c>
      <c r="B422" s="135" t="s">
        <v>261</v>
      </c>
      <c r="C422" s="135" t="s">
        <v>262</v>
      </c>
      <c r="D422" s="10">
        <v>21</v>
      </c>
      <c r="E422" s="10"/>
      <c r="F422" s="10"/>
      <c r="G422" s="10"/>
      <c r="H422" s="10"/>
      <c r="I422" s="10"/>
      <c r="J422" s="10"/>
      <c r="K422" s="10"/>
      <c r="L422" s="10"/>
      <c r="M422" s="10"/>
      <c r="N422" s="10"/>
      <c r="O422" s="110">
        <f t="shared" si="14"/>
        <v>0</v>
      </c>
      <c r="P422" s="110">
        <f t="shared" si="15"/>
        <v>0</v>
      </c>
    </row>
    <row r="423" spans="1:16" x14ac:dyDescent="0.25">
      <c r="A423" s="132">
        <v>15947688</v>
      </c>
      <c r="B423" s="135" t="s">
        <v>2808</v>
      </c>
      <c r="C423" s="135" t="s">
        <v>264</v>
      </c>
      <c r="D423" s="10">
        <v>28</v>
      </c>
      <c r="E423" s="10"/>
      <c r="F423" s="10"/>
      <c r="G423" s="10"/>
      <c r="H423" s="10"/>
      <c r="I423" s="10"/>
      <c r="J423" s="10"/>
      <c r="K423" s="10"/>
      <c r="L423" s="10"/>
      <c r="M423" s="10"/>
      <c r="N423" s="10"/>
      <c r="O423" s="110">
        <f t="shared" si="14"/>
        <v>0</v>
      </c>
      <c r="P423" s="110">
        <f t="shared" si="15"/>
        <v>0</v>
      </c>
    </row>
    <row r="424" spans="1:16" x14ac:dyDescent="0.25">
      <c r="A424" s="132">
        <v>15947696</v>
      </c>
      <c r="B424" s="135" t="s">
        <v>2808</v>
      </c>
      <c r="C424" s="135" t="s">
        <v>264</v>
      </c>
      <c r="D424" s="10">
        <v>28</v>
      </c>
      <c r="E424" s="10"/>
      <c r="F424" s="10"/>
      <c r="G424" s="10"/>
      <c r="H424" s="10"/>
      <c r="I424" s="10"/>
      <c r="J424" s="10"/>
      <c r="K424" s="10"/>
      <c r="L424" s="10"/>
      <c r="M424" s="10"/>
      <c r="N424" s="10"/>
      <c r="O424" s="110">
        <f t="shared" si="14"/>
        <v>0</v>
      </c>
      <c r="P424" s="110">
        <f t="shared" si="15"/>
        <v>0</v>
      </c>
    </row>
    <row r="425" spans="1:16" x14ac:dyDescent="0.25">
      <c r="A425" s="132">
        <v>15947718</v>
      </c>
      <c r="B425" s="135" t="s">
        <v>2808</v>
      </c>
      <c r="C425" s="135" t="s">
        <v>264</v>
      </c>
      <c r="D425" s="10">
        <v>28</v>
      </c>
      <c r="E425" s="10"/>
      <c r="F425" s="10"/>
      <c r="G425" s="10"/>
      <c r="H425" s="10"/>
      <c r="I425" s="10"/>
      <c r="J425" s="10"/>
      <c r="K425" s="10"/>
      <c r="L425" s="10"/>
      <c r="M425" s="10"/>
      <c r="N425" s="10"/>
      <c r="O425" s="110">
        <f t="shared" si="14"/>
        <v>0</v>
      </c>
      <c r="P425" s="110">
        <f t="shared" si="15"/>
        <v>0</v>
      </c>
    </row>
    <row r="426" spans="1:16" x14ac:dyDescent="0.25">
      <c r="A426" s="132">
        <v>15947726</v>
      </c>
      <c r="B426" s="135" t="s">
        <v>2808</v>
      </c>
      <c r="C426" s="135" t="s">
        <v>264</v>
      </c>
      <c r="D426" s="10">
        <v>28</v>
      </c>
      <c r="E426" s="10"/>
      <c r="F426" s="10"/>
      <c r="G426" s="10"/>
      <c r="H426" s="10"/>
      <c r="I426" s="10"/>
      <c r="J426" s="10"/>
      <c r="K426" s="10"/>
      <c r="L426" s="10"/>
      <c r="M426" s="10"/>
      <c r="N426" s="10"/>
      <c r="O426" s="110">
        <f t="shared" si="14"/>
        <v>0</v>
      </c>
      <c r="P426" s="110">
        <f t="shared" si="15"/>
        <v>0</v>
      </c>
    </row>
    <row r="427" spans="1:16" x14ac:dyDescent="0.25">
      <c r="A427" s="132">
        <v>15951871</v>
      </c>
      <c r="B427" s="135" t="s">
        <v>172</v>
      </c>
      <c r="C427" s="135" t="s">
        <v>173</v>
      </c>
      <c r="D427" s="10">
        <v>1</v>
      </c>
      <c r="E427" s="10"/>
      <c r="F427" s="10"/>
      <c r="G427" s="10"/>
      <c r="H427" s="10"/>
      <c r="I427" s="10"/>
      <c r="J427" s="10"/>
      <c r="K427" s="10"/>
      <c r="L427" s="10"/>
      <c r="M427" s="10"/>
      <c r="N427" s="10"/>
      <c r="O427" s="110">
        <f t="shared" si="14"/>
        <v>0</v>
      </c>
      <c r="P427" s="110">
        <f t="shared" si="15"/>
        <v>0</v>
      </c>
    </row>
    <row r="428" spans="1:16" x14ac:dyDescent="0.25">
      <c r="A428" s="132">
        <v>15970906</v>
      </c>
      <c r="B428" s="135" t="s">
        <v>265</v>
      </c>
      <c r="C428" s="135" t="s">
        <v>266</v>
      </c>
      <c r="D428" s="10">
        <v>1</v>
      </c>
      <c r="E428" s="10"/>
      <c r="F428" s="10"/>
      <c r="G428" s="10"/>
      <c r="H428" s="10"/>
      <c r="I428" s="10"/>
      <c r="J428" s="10"/>
      <c r="K428" s="10"/>
      <c r="L428" s="10"/>
      <c r="M428" s="10"/>
      <c r="N428" s="10"/>
      <c r="O428" s="110">
        <f t="shared" si="14"/>
        <v>0</v>
      </c>
      <c r="P428" s="110">
        <f t="shared" si="15"/>
        <v>0</v>
      </c>
    </row>
    <row r="429" spans="1:16" x14ac:dyDescent="0.25">
      <c r="A429" s="132">
        <v>15970914</v>
      </c>
      <c r="B429" s="135" t="s">
        <v>265</v>
      </c>
      <c r="C429" s="135" t="s">
        <v>266</v>
      </c>
      <c r="D429" s="10">
        <v>1</v>
      </c>
      <c r="E429" s="10"/>
      <c r="F429" s="10"/>
      <c r="G429" s="10"/>
      <c r="H429" s="10"/>
      <c r="I429" s="10"/>
      <c r="J429" s="10"/>
      <c r="K429" s="10"/>
      <c r="L429" s="10"/>
      <c r="M429" s="10"/>
      <c r="N429" s="10"/>
      <c r="O429" s="110">
        <f t="shared" si="14"/>
        <v>0</v>
      </c>
      <c r="P429" s="110">
        <f t="shared" si="15"/>
        <v>0</v>
      </c>
    </row>
    <row r="430" spans="1:16" x14ac:dyDescent="0.25">
      <c r="A430" s="132">
        <v>15971805</v>
      </c>
      <c r="B430" s="135" t="s">
        <v>174</v>
      </c>
      <c r="C430" s="135" t="s">
        <v>175</v>
      </c>
      <c r="D430" s="10">
        <v>60</v>
      </c>
      <c r="E430" s="10"/>
      <c r="F430" s="10"/>
      <c r="G430" s="10"/>
      <c r="H430" s="10"/>
      <c r="I430" s="10"/>
      <c r="J430" s="10"/>
      <c r="K430" s="10"/>
      <c r="L430" s="10"/>
      <c r="M430" s="10"/>
      <c r="N430" s="10"/>
      <c r="O430" s="110">
        <f t="shared" si="14"/>
        <v>0</v>
      </c>
      <c r="P430" s="110">
        <f t="shared" si="15"/>
        <v>0</v>
      </c>
    </row>
    <row r="431" spans="1:16" x14ac:dyDescent="0.25">
      <c r="A431" s="132">
        <v>15971813</v>
      </c>
      <c r="B431" s="135" t="s">
        <v>174</v>
      </c>
      <c r="C431" s="135" t="s">
        <v>175</v>
      </c>
      <c r="D431" s="10">
        <v>120</v>
      </c>
      <c r="E431" s="10"/>
      <c r="F431" s="10"/>
      <c r="G431" s="10"/>
      <c r="H431" s="10"/>
      <c r="I431" s="10"/>
      <c r="J431" s="10"/>
      <c r="K431" s="10"/>
      <c r="L431" s="10"/>
      <c r="M431" s="10"/>
      <c r="N431" s="10"/>
      <c r="O431" s="110">
        <f t="shared" si="14"/>
        <v>0</v>
      </c>
      <c r="P431" s="110">
        <f t="shared" si="15"/>
        <v>0</v>
      </c>
    </row>
    <row r="432" spans="1:16" x14ac:dyDescent="0.25">
      <c r="A432" s="132">
        <v>15972275</v>
      </c>
      <c r="B432" s="135" t="s">
        <v>2809</v>
      </c>
      <c r="C432" s="135" t="s">
        <v>183</v>
      </c>
      <c r="D432" s="10">
        <v>100</v>
      </c>
      <c r="E432" s="10"/>
      <c r="F432" s="10"/>
      <c r="G432" s="10"/>
      <c r="H432" s="10"/>
      <c r="I432" s="10"/>
      <c r="J432" s="10"/>
      <c r="K432" s="10"/>
      <c r="L432" s="10"/>
      <c r="M432" s="10"/>
      <c r="N432" s="10"/>
      <c r="O432" s="110">
        <f t="shared" si="14"/>
        <v>0</v>
      </c>
      <c r="P432" s="110">
        <f t="shared" si="15"/>
        <v>0</v>
      </c>
    </row>
    <row r="433" spans="1:16" x14ac:dyDescent="0.25">
      <c r="A433" s="132">
        <v>15977900</v>
      </c>
      <c r="B433" s="135" t="s">
        <v>2789</v>
      </c>
      <c r="C433" s="135" t="s">
        <v>159</v>
      </c>
      <c r="D433" s="10">
        <v>112</v>
      </c>
      <c r="E433" s="10"/>
      <c r="F433" s="10"/>
      <c r="G433" s="10"/>
      <c r="H433" s="10"/>
      <c r="I433" s="10"/>
      <c r="J433" s="10"/>
      <c r="K433" s="10"/>
      <c r="L433" s="10"/>
      <c r="M433" s="10"/>
      <c r="N433" s="10"/>
      <c r="O433" s="110">
        <f t="shared" si="14"/>
        <v>0</v>
      </c>
      <c r="P433" s="110">
        <f t="shared" si="15"/>
        <v>0</v>
      </c>
    </row>
    <row r="434" spans="1:16" x14ac:dyDescent="0.25">
      <c r="A434" s="132">
        <v>15978257</v>
      </c>
      <c r="B434" s="135" t="s">
        <v>2793</v>
      </c>
      <c r="C434" s="135" t="s">
        <v>199</v>
      </c>
      <c r="D434" s="10">
        <v>30</v>
      </c>
      <c r="E434" s="10"/>
      <c r="F434" s="10"/>
      <c r="G434" s="10"/>
      <c r="H434" s="10"/>
      <c r="I434" s="10"/>
      <c r="J434" s="10"/>
      <c r="K434" s="10"/>
      <c r="L434" s="10"/>
      <c r="M434" s="10"/>
      <c r="N434" s="10"/>
      <c r="O434" s="110">
        <f t="shared" si="14"/>
        <v>0</v>
      </c>
      <c r="P434" s="110">
        <f t="shared" si="15"/>
        <v>0</v>
      </c>
    </row>
    <row r="435" spans="1:16" x14ac:dyDescent="0.25">
      <c r="A435" s="132">
        <v>15978486</v>
      </c>
      <c r="B435" s="135" t="s">
        <v>2789</v>
      </c>
      <c r="C435" s="135" t="s">
        <v>159</v>
      </c>
      <c r="D435" s="10">
        <v>112</v>
      </c>
      <c r="E435" s="10"/>
      <c r="F435" s="10"/>
      <c r="G435" s="10"/>
      <c r="H435" s="10"/>
      <c r="I435" s="10"/>
      <c r="J435" s="10"/>
      <c r="K435" s="10"/>
      <c r="L435" s="10"/>
      <c r="M435" s="10"/>
      <c r="N435" s="10"/>
      <c r="O435" s="110">
        <f t="shared" si="14"/>
        <v>0</v>
      </c>
      <c r="P435" s="110">
        <f t="shared" si="15"/>
        <v>0</v>
      </c>
    </row>
    <row r="436" spans="1:16" x14ac:dyDescent="0.25">
      <c r="A436" s="132">
        <v>15987027</v>
      </c>
      <c r="B436" s="135" t="s">
        <v>152</v>
      </c>
      <c r="C436" s="135" t="s">
        <v>153</v>
      </c>
      <c r="D436" s="10">
        <v>100</v>
      </c>
      <c r="E436" s="10"/>
      <c r="F436" s="10"/>
      <c r="G436" s="10"/>
      <c r="H436" s="10"/>
      <c r="I436" s="10"/>
      <c r="J436" s="10"/>
      <c r="K436" s="10"/>
      <c r="L436" s="10"/>
      <c r="M436" s="10"/>
      <c r="N436" s="10"/>
      <c r="O436" s="110">
        <f t="shared" si="14"/>
        <v>0</v>
      </c>
      <c r="P436" s="110">
        <f t="shared" si="15"/>
        <v>0</v>
      </c>
    </row>
    <row r="437" spans="1:16" x14ac:dyDescent="0.25">
      <c r="A437" s="132">
        <v>15987884</v>
      </c>
      <c r="B437" s="135" t="s">
        <v>152</v>
      </c>
      <c r="C437" s="135" t="s">
        <v>153</v>
      </c>
      <c r="D437" s="10">
        <v>100</v>
      </c>
      <c r="E437" s="10"/>
      <c r="F437" s="10"/>
      <c r="G437" s="10"/>
      <c r="H437" s="10"/>
      <c r="I437" s="10"/>
      <c r="J437" s="10"/>
      <c r="K437" s="10"/>
      <c r="L437" s="10"/>
      <c r="M437" s="10"/>
      <c r="N437" s="10"/>
      <c r="O437" s="110">
        <f t="shared" si="14"/>
        <v>0</v>
      </c>
      <c r="P437" s="110">
        <f t="shared" si="15"/>
        <v>0</v>
      </c>
    </row>
    <row r="438" spans="1:16" x14ac:dyDescent="0.25">
      <c r="A438" s="132">
        <v>15988147</v>
      </c>
      <c r="B438" s="135" t="s">
        <v>2794</v>
      </c>
      <c r="C438" s="135" t="s">
        <v>141</v>
      </c>
      <c r="D438" s="10">
        <v>30</v>
      </c>
      <c r="E438" s="10"/>
      <c r="F438" s="10"/>
      <c r="G438" s="10"/>
      <c r="H438" s="10"/>
      <c r="I438" s="10"/>
      <c r="J438" s="10"/>
      <c r="K438" s="10"/>
      <c r="L438" s="10"/>
      <c r="M438" s="10"/>
      <c r="N438" s="10"/>
      <c r="O438" s="110">
        <f t="shared" si="14"/>
        <v>0</v>
      </c>
      <c r="P438" s="110">
        <f t="shared" si="15"/>
        <v>0</v>
      </c>
    </row>
    <row r="439" spans="1:16" x14ac:dyDescent="0.25">
      <c r="A439" s="132">
        <v>15990702</v>
      </c>
      <c r="B439" s="135" t="s">
        <v>204</v>
      </c>
      <c r="C439" s="135" t="s">
        <v>205</v>
      </c>
      <c r="D439" s="10">
        <v>1</v>
      </c>
      <c r="E439" s="10"/>
      <c r="F439" s="10"/>
      <c r="G439" s="10"/>
      <c r="H439" s="10"/>
      <c r="I439" s="10"/>
      <c r="J439" s="10"/>
      <c r="K439" s="10"/>
      <c r="L439" s="10"/>
      <c r="M439" s="10"/>
      <c r="N439" s="10"/>
      <c r="O439" s="110">
        <f t="shared" si="14"/>
        <v>0</v>
      </c>
      <c r="P439" s="110">
        <f t="shared" si="15"/>
        <v>0</v>
      </c>
    </row>
    <row r="440" spans="1:16" x14ac:dyDescent="0.25">
      <c r="A440" s="132">
        <v>15990729</v>
      </c>
      <c r="B440" s="135" t="s">
        <v>219</v>
      </c>
      <c r="C440" s="135" t="s">
        <v>220</v>
      </c>
      <c r="D440" s="10">
        <v>1</v>
      </c>
      <c r="E440" s="10"/>
      <c r="F440" s="10"/>
      <c r="G440" s="10"/>
      <c r="H440" s="10"/>
      <c r="I440" s="10"/>
      <c r="J440" s="10"/>
      <c r="K440" s="10"/>
      <c r="L440" s="10"/>
      <c r="M440" s="10"/>
      <c r="N440" s="10"/>
      <c r="O440" s="110">
        <f t="shared" si="14"/>
        <v>0</v>
      </c>
      <c r="P440" s="110">
        <f t="shared" si="15"/>
        <v>0</v>
      </c>
    </row>
    <row r="441" spans="1:16" x14ac:dyDescent="0.25">
      <c r="A441" s="132">
        <v>15990737</v>
      </c>
      <c r="B441" s="135" t="s">
        <v>219</v>
      </c>
      <c r="C441" s="135" t="s">
        <v>220</v>
      </c>
      <c r="D441" s="10">
        <v>1</v>
      </c>
      <c r="E441" s="10"/>
      <c r="F441" s="10"/>
      <c r="G441" s="10"/>
      <c r="H441" s="10"/>
      <c r="I441" s="10"/>
      <c r="J441" s="10"/>
      <c r="K441" s="10"/>
      <c r="L441" s="10"/>
      <c r="M441" s="10"/>
      <c r="N441" s="10"/>
      <c r="O441" s="110">
        <f t="shared" si="14"/>
        <v>0</v>
      </c>
      <c r="P441" s="110">
        <f t="shared" si="15"/>
        <v>0</v>
      </c>
    </row>
    <row r="442" spans="1:16" x14ac:dyDescent="0.25">
      <c r="A442" s="132">
        <v>15994929</v>
      </c>
      <c r="B442" s="135" t="s">
        <v>170</v>
      </c>
      <c r="C442" s="135" t="s">
        <v>171</v>
      </c>
      <c r="D442" s="10">
        <v>21</v>
      </c>
      <c r="E442" s="10"/>
      <c r="F442" s="10"/>
      <c r="G442" s="10"/>
      <c r="H442" s="10"/>
      <c r="I442" s="10"/>
      <c r="J442" s="10"/>
      <c r="K442" s="10"/>
      <c r="L442" s="10"/>
      <c r="M442" s="10"/>
      <c r="N442" s="10"/>
      <c r="O442" s="110">
        <f t="shared" si="14"/>
        <v>0</v>
      </c>
      <c r="P442" s="110">
        <f t="shared" si="15"/>
        <v>0</v>
      </c>
    </row>
    <row r="443" spans="1:16" x14ac:dyDescent="0.25">
      <c r="A443" s="132">
        <v>15999092</v>
      </c>
      <c r="B443" s="135" t="s">
        <v>2801</v>
      </c>
      <c r="C443" s="135" t="s">
        <v>240</v>
      </c>
      <c r="D443" s="10">
        <v>56</v>
      </c>
      <c r="E443" s="10"/>
      <c r="F443" s="10"/>
      <c r="G443" s="10"/>
      <c r="H443" s="10"/>
      <c r="I443" s="10"/>
      <c r="J443" s="10"/>
      <c r="K443" s="10"/>
      <c r="L443" s="10"/>
      <c r="M443" s="10"/>
      <c r="N443" s="10"/>
      <c r="O443" s="110">
        <f t="shared" si="14"/>
        <v>0</v>
      </c>
      <c r="P443" s="110">
        <f t="shared" si="15"/>
        <v>0</v>
      </c>
    </row>
    <row r="444" spans="1:16" x14ac:dyDescent="0.25">
      <c r="A444" s="132">
        <v>16021932</v>
      </c>
      <c r="B444" s="135" t="s">
        <v>2804</v>
      </c>
      <c r="C444" s="135" t="s">
        <v>252</v>
      </c>
      <c r="D444" s="10">
        <v>56</v>
      </c>
      <c r="E444" s="10"/>
      <c r="F444" s="10"/>
      <c r="G444" s="10"/>
      <c r="H444" s="10"/>
      <c r="I444" s="10"/>
      <c r="J444" s="10"/>
      <c r="K444" s="10"/>
      <c r="L444" s="10"/>
      <c r="M444" s="10"/>
      <c r="N444" s="10"/>
      <c r="O444" s="110">
        <f t="shared" si="14"/>
        <v>0</v>
      </c>
      <c r="P444" s="110">
        <f t="shared" si="15"/>
        <v>0</v>
      </c>
    </row>
    <row r="445" spans="1:16" x14ac:dyDescent="0.25">
      <c r="A445" s="132">
        <v>16021940</v>
      </c>
      <c r="B445" s="135" t="s">
        <v>2804</v>
      </c>
      <c r="C445" s="135" t="s">
        <v>252</v>
      </c>
      <c r="D445" s="10">
        <v>56</v>
      </c>
      <c r="E445" s="10"/>
      <c r="F445" s="10"/>
      <c r="G445" s="10"/>
      <c r="H445" s="10"/>
      <c r="I445" s="10"/>
      <c r="J445" s="10"/>
      <c r="K445" s="10"/>
      <c r="L445" s="10"/>
      <c r="M445" s="10"/>
      <c r="N445" s="10"/>
      <c r="O445" s="110">
        <f t="shared" si="14"/>
        <v>0</v>
      </c>
      <c r="P445" s="110">
        <f t="shared" si="15"/>
        <v>0</v>
      </c>
    </row>
    <row r="446" spans="1:16" x14ac:dyDescent="0.25">
      <c r="A446" s="132">
        <v>16021959</v>
      </c>
      <c r="B446" s="135" t="s">
        <v>2804</v>
      </c>
      <c r="C446" s="135" t="s">
        <v>252</v>
      </c>
      <c r="D446" s="10">
        <v>56</v>
      </c>
      <c r="E446" s="10"/>
      <c r="F446" s="10"/>
      <c r="G446" s="10"/>
      <c r="H446" s="10"/>
      <c r="I446" s="10"/>
      <c r="J446" s="10"/>
      <c r="K446" s="10"/>
      <c r="L446" s="10"/>
      <c r="M446" s="10"/>
      <c r="N446" s="10"/>
      <c r="O446" s="110">
        <f t="shared" si="14"/>
        <v>0</v>
      </c>
      <c r="P446" s="110">
        <f t="shared" si="15"/>
        <v>0</v>
      </c>
    </row>
    <row r="447" spans="1:16" x14ac:dyDescent="0.25">
      <c r="A447" s="132">
        <v>16021975</v>
      </c>
      <c r="B447" s="135" t="s">
        <v>2797</v>
      </c>
      <c r="C447" s="135" t="s">
        <v>216</v>
      </c>
      <c r="D447" s="10">
        <v>140</v>
      </c>
      <c r="E447" s="10"/>
      <c r="F447" s="10"/>
      <c r="G447" s="10"/>
      <c r="H447" s="10"/>
      <c r="I447" s="10"/>
      <c r="J447" s="10"/>
      <c r="K447" s="10"/>
      <c r="L447" s="10"/>
      <c r="M447" s="10"/>
      <c r="N447" s="10"/>
      <c r="O447" s="110">
        <f t="shared" si="14"/>
        <v>0</v>
      </c>
      <c r="P447" s="110">
        <f t="shared" si="15"/>
        <v>0</v>
      </c>
    </row>
    <row r="448" spans="1:16" x14ac:dyDescent="0.25">
      <c r="A448" s="132">
        <v>16022068</v>
      </c>
      <c r="B448" s="135" t="s">
        <v>128</v>
      </c>
      <c r="C448" s="135" t="s">
        <v>129</v>
      </c>
      <c r="D448" s="10">
        <v>1</v>
      </c>
      <c r="E448" s="10"/>
      <c r="F448" s="10"/>
      <c r="G448" s="10"/>
      <c r="H448" s="10"/>
      <c r="I448" s="10"/>
      <c r="J448" s="10"/>
      <c r="K448" s="10"/>
      <c r="L448" s="10"/>
      <c r="M448" s="10"/>
      <c r="N448" s="10"/>
      <c r="O448" s="110">
        <f t="shared" si="14"/>
        <v>0</v>
      </c>
      <c r="P448" s="110">
        <f t="shared" si="15"/>
        <v>0</v>
      </c>
    </row>
    <row r="449" spans="1:16" x14ac:dyDescent="0.25">
      <c r="A449" s="132">
        <v>16026241</v>
      </c>
      <c r="B449" s="135" t="s">
        <v>180</v>
      </c>
      <c r="C449" s="135" t="s">
        <v>181</v>
      </c>
      <c r="D449" s="10">
        <v>1</v>
      </c>
      <c r="E449" s="10"/>
      <c r="F449" s="10"/>
      <c r="G449" s="10"/>
      <c r="H449" s="10"/>
      <c r="I449" s="10"/>
      <c r="J449" s="10"/>
      <c r="K449" s="10"/>
      <c r="L449" s="10"/>
      <c r="M449" s="10"/>
      <c r="N449" s="10"/>
      <c r="O449" s="110">
        <f t="shared" si="14"/>
        <v>0</v>
      </c>
      <c r="P449" s="110">
        <f t="shared" si="15"/>
        <v>0</v>
      </c>
    </row>
    <row r="450" spans="1:16" x14ac:dyDescent="0.25">
      <c r="A450" s="132">
        <v>16026276</v>
      </c>
      <c r="B450" s="135" t="s">
        <v>2786</v>
      </c>
      <c r="C450" s="135" t="s">
        <v>139</v>
      </c>
      <c r="D450" s="10">
        <v>120</v>
      </c>
      <c r="E450" s="10"/>
      <c r="F450" s="10"/>
      <c r="G450" s="10"/>
      <c r="H450" s="10"/>
      <c r="I450" s="10"/>
      <c r="J450" s="10"/>
      <c r="K450" s="10"/>
      <c r="L450" s="10"/>
      <c r="M450" s="10"/>
      <c r="N450" s="10"/>
      <c r="O450" s="110">
        <f t="shared" si="14"/>
        <v>0</v>
      </c>
      <c r="P450" s="110">
        <f t="shared" si="15"/>
        <v>0</v>
      </c>
    </row>
    <row r="451" spans="1:16" x14ac:dyDescent="0.25">
      <c r="A451" s="132">
        <v>16031598</v>
      </c>
      <c r="B451" s="135" t="s">
        <v>2802</v>
      </c>
      <c r="C451" s="135" t="s">
        <v>246</v>
      </c>
      <c r="D451" s="10">
        <v>60</v>
      </c>
      <c r="E451" s="10"/>
      <c r="F451" s="10"/>
      <c r="G451" s="10"/>
      <c r="H451" s="10"/>
      <c r="I451" s="10"/>
      <c r="J451" s="10"/>
      <c r="K451" s="10"/>
      <c r="L451" s="10"/>
      <c r="M451" s="10"/>
      <c r="N451" s="10"/>
      <c r="O451" s="110">
        <f t="shared" si="14"/>
        <v>0</v>
      </c>
      <c r="P451" s="110">
        <f t="shared" si="15"/>
        <v>0</v>
      </c>
    </row>
    <row r="452" spans="1:16" x14ac:dyDescent="0.25">
      <c r="A452" s="132">
        <v>16037820</v>
      </c>
      <c r="B452" s="135" t="s">
        <v>267</v>
      </c>
      <c r="C452" s="135" t="s">
        <v>268</v>
      </c>
      <c r="D452" s="10">
        <v>10</v>
      </c>
      <c r="E452" s="10"/>
      <c r="F452" s="10"/>
      <c r="G452" s="10"/>
      <c r="H452" s="10"/>
      <c r="I452" s="10"/>
      <c r="J452" s="10"/>
      <c r="K452" s="10"/>
      <c r="L452" s="10"/>
      <c r="M452" s="10"/>
      <c r="N452" s="10"/>
      <c r="O452" s="110">
        <f t="shared" si="14"/>
        <v>0</v>
      </c>
      <c r="P452" s="110">
        <f t="shared" si="15"/>
        <v>0</v>
      </c>
    </row>
    <row r="453" spans="1:16" x14ac:dyDescent="0.25">
      <c r="A453" s="132">
        <v>16037855</v>
      </c>
      <c r="B453" s="135" t="s">
        <v>130</v>
      </c>
      <c r="C453" s="135" t="s">
        <v>131</v>
      </c>
      <c r="D453" s="10">
        <v>1</v>
      </c>
      <c r="E453" s="10"/>
      <c r="F453" s="10"/>
      <c r="G453" s="10"/>
      <c r="H453" s="10"/>
      <c r="I453" s="10"/>
      <c r="J453" s="10"/>
      <c r="K453" s="10"/>
      <c r="L453" s="10"/>
      <c r="M453" s="10"/>
      <c r="N453" s="10"/>
      <c r="O453" s="110">
        <f t="shared" si="14"/>
        <v>0</v>
      </c>
      <c r="P453" s="110">
        <f t="shared" si="15"/>
        <v>0</v>
      </c>
    </row>
    <row r="454" spans="1:16" x14ac:dyDescent="0.25">
      <c r="A454" s="132">
        <v>16037863</v>
      </c>
      <c r="B454" s="135" t="s">
        <v>130</v>
      </c>
      <c r="C454" s="135" t="s">
        <v>131</v>
      </c>
      <c r="D454" s="10">
        <v>1</v>
      </c>
      <c r="E454" s="10"/>
      <c r="F454" s="10"/>
      <c r="G454" s="10"/>
      <c r="H454" s="10"/>
      <c r="I454" s="10"/>
      <c r="J454" s="10"/>
      <c r="K454" s="10"/>
      <c r="L454" s="10"/>
      <c r="M454" s="10"/>
      <c r="N454" s="10"/>
      <c r="O454" s="110">
        <f t="shared" si="14"/>
        <v>0</v>
      </c>
      <c r="P454" s="110">
        <f t="shared" si="15"/>
        <v>0</v>
      </c>
    </row>
    <row r="455" spans="1:16" x14ac:dyDescent="0.25">
      <c r="A455" s="132">
        <v>16039920</v>
      </c>
      <c r="B455" s="135" t="s">
        <v>118</v>
      </c>
      <c r="C455" s="135" t="s">
        <v>119</v>
      </c>
      <c r="D455" s="10">
        <v>1</v>
      </c>
      <c r="E455" s="10"/>
      <c r="F455" s="10"/>
      <c r="G455" s="10"/>
      <c r="H455" s="10"/>
      <c r="I455" s="10"/>
      <c r="J455" s="10"/>
      <c r="K455" s="10"/>
      <c r="L455" s="10"/>
      <c r="M455" s="10"/>
      <c r="N455" s="10"/>
      <c r="O455" s="110">
        <f t="shared" si="14"/>
        <v>0</v>
      </c>
      <c r="P455" s="110">
        <f t="shared" si="15"/>
        <v>0</v>
      </c>
    </row>
    <row r="456" spans="1:16" x14ac:dyDescent="0.25">
      <c r="A456" s="132">
        <v>16040996</v>
      </c>
      <c r="B456" s="135" t="s">
        <v>2810</v>
      </c>
      <c r="C456" s="135" t="s">
        <v>270</v>
      </c>
      <c r="D456" s="10">
        <v>90</v>
      </c>
      <c r="E456" s="10"/>
      <c r="F456" s="10"/>
      <c r="G456" s="10"/>
      <c r="H456" s="10"/>
      <c r="I456" s="10"/>
      <c r="J456" s="10"/>
      <c r="K456" s="10"/>
      <c r="L456" s="10"/>
      <c r="M456" s="10"/>
      <c r="N456" s="10"/>
      <c r="O456" s="110">
        <f t="shared" si="14"/>
        <v>0</v>
      </c>
      <c r="P456" s="110">
        <f t="shared" si="15"/>
        <v>0</v>
      </c>
    </row>
    <row r="457" spans="1:16" x14ac:dyDescent="0.25">
      <c r="A457" s="132">
        <v>16041003</v>
      </c>
      <c r="B457" s="135" t="s">
        <v>2810</v>
      </c>
      <c r="C457" s="135" t="s">
        <v>270</v>
      </c>
      <c r="D457" s="10">
        <v>120</v>
      </c>
      <c r="E457" s="10"/>
      <c r="F457" s="10"/>
      <c r="G457" s="10"/>
      <c r="H457" s="10"/>
      <c r="I457" s="10"/>
      <c r="J457" s="10"/>
      <c r="K457" s="10"/>
      <c r="L457" s="10"/>
      <c r="M457" s="10"/>
      <c r="N457" s="10"/>
      <c r="O457" s="110">
        <f t="shared" si="14"/>
        <v>0</v>
      </c>
      <c r="P457" s="110">
        <f t="shared" si="15"/>
        <v>0</v>
      </c>
    </row>
    <row r="458" spans="1:16" x14ac:dyDescent="0.25">
      <c r="A458" s="132">
        <v>16042417</v>
      </c>
      <c r="B458" s="135" t="s">
        <v>271</v>
      </c>
      <c r="C458" s="135" t="s">
        <v>272</v>
      </c>
      <c r="D458" s="10">
        <v>1</v>
      </c>
      <c r="E458" s="10"/>
      <c r="F458" s="10"/>
      <c r="G458" s="10"/>
      <c r="H458" s="10"/>
      <c r="I458" s="10"/>
      <c r="J458" s="10"/>
      <c r="K458" s="10"/>
      <c r="L458" s="10"/>
      <c r="M458" s="10"/>
      <c r="N458" s="10"/>
      <c r="O458" s="110">
        <f t="shared" si="14"/>
        <v>0</v>
      </c>
      <c r="P458" s="110">
        <f t="shared" si="15"/>
        <v>0</v>
      </c>
    </row>
    <row r="459" spans="1:16" x14ac:dyDescent="0.25">
      <c r="A459" s="132">
        <v>16054628</v>
      </c>
      <c r="B459" s="135" t="s">
        <v>202</v>
      </c>
      <c r="C459" s="135" t="s">
        <v>203</v>
      </c>
      <c r="D459" s="10">
        <v>1</v>
      </c>
      <c r="E459" s="10"/>
      <c r="F459" s="10"/>
      <c r="G459" s="10"/>
      <c r="H459" s="10"/>
      <c r="I459" s="10"/>
      <c r="J459" s="10"/>
      <c r="K459" s="10"/>
      <c r="L459" s="10"/>
      <c r="M459" s="10"/>
      <c r="N459" s="10"/>
      <c r="O459" s="110">
        <f t="shared" si="14"/>
        <v>0</v>
      </c>
      <c r="P459" s="110">
        <f t="shared" si="15"/>
        <v>0</v>
      </c>
    </row>
    <row r="460" spans="1:16" x14ac:dyDescent="0.25">
      <c r="A460" s="132">
        <v>16054636</v>
      </c>
      <c r="B460" s="135" t="s">
        <v>202</v>
      </c>
      <c r="C460" s="135" t="s">
        <v>203</v>
      </c>
      <c r="D460" s="10">
        <v>1</v>
      </c>
      <c r="E460" s="10"/>
      <c r="F460" s="10"/>
      <c r="G460" s="10"/>
      <c r="H460" s="10"/>
      <c r="I460" s="10"/>
      <c r="J460" s="10"/>
      <c r="K460" s="10"/>
      <c r="L460" s="10"/>
      <c r="M460" s="10"/>
      <c r="N460" s="10"/>
      <c r="O460" s="110">
        <f t="shared" si="14"/>
        <v>0</v>
      </c>
      <c r="P460" s="110">
        <f t="shared" si="15"/>
        <v>0</v>
      </c>
    </row>
    <row r="461" spans="1:16" x14ac:dyDescent="0.25">
      <c r="A461" s="132">
        <v>16054644</v>
      </c>
      <c r="B461" s="135" t="s">
        <v>202</v>
      </c>
      <c r="C461" s="135" t="s">
        <v>203</v>
      </c>
      <c r="D461" s="10">
        <v>1</v>
      </c>
      <c r="E461" s="10"/>
      <c r="F461" s="10"/>
      <c r="G461" s="10"/>
      <c r="H461" s="10"/>
      <c r="I461" s="10"/>
      <c r="J461" s="10"/>
      <c r="K461" s="10"/>
      <c r="L461" s="10"/>
      <c r="M461" s="10"/>
      <c r="N461" s="10"/>
      <c r="O461" s="110">
        <f t="shared" si="14"/>
        <v>0</v>
      </c>
      <c r="P461" s="110">
        <f t="shared" si="15"/>
        <v>0</v>
      </c>
    </row>
    <row r="462" spans="1:16" x14ac:dyDescent="0.25">
      <c r="A462" s="132">
        <v>16056256</v>
      </c>
      <c r="B462" s="135" t="s">
        <v>174</v>
      </c>
      <c r="C462" s="135" t="s">
        <v>175</v>
      </c>
      <c r="D462" s="10">
        <v>60</v>
      </c>
      <c r="E462" s="10"/>
      <c r="F462" s="10"/>
      <c r="G462" s="10"/>
      <c r="H462" s="10"/>
      <c r="I462" s="10"/>
      <c r="J462" s="10"/>
      <c r="K462" s="10"/>
      <c r="L462" s="10"/>
      <c r="M462" s="10"/>
      <c r="N462" s="10"/>
      <c r="O462" s="110">
        <f t="shared" si="14"/>
        <v>0</v>
      </c>
      <c r="P462" s="110">
        <f t="shared" si="15"/>
        <v>0</v>
      </c>
    </row>
    <row r="463" spans="1:16" x14ac:dyDescent="0.25">
      <c r="A463" s="132">
        <v>16056493</v>
      </c>
      <c r="B463" s="135" t="s">
        <v>116</v>
      </c>
      <c r="C463" s="135" t="s">
        <v>117</v>
      </c>
      <c r="D463" s="10">
        <v>1</v>
      </c>
      <c r="E463" s="10"/>
      <c r="F463" s="10"/>
      <c r="G463" s="10"/>
      <c r="H463" s="10"/>
      <c r="I463" s="10"/>
      <c r="J463" s="10"/>
      <c r="K463" s="10"/>
      <c r="L463" s="10"/>
      <c r="M463" s="10"/>
      <c r="N463" s="10"/>
      <c r="O463" s="110">
        <f t="shared" si="14"/>
        <v>0</v>
      </c>
      <c r="P463" s="110">
        <f t="shared" si="15"/>
        <v>0</v>
      </c>
    </row>
    <row r="464" spans="1:16" x14ac:dyDescent="0.25">
      <c r="A464" s="132">
        <v>16056507</v>
      </c>
      <c r="B464" s="135" t="s">
        <v>116</v>
      </c>
      <c r="C464" s="135" t="s">
        <v>117</v>
      </c>
      <c r="D464" s="10">
        <v>1</v>
      </c>
      <c r="E464" s="10"/>
      <c r="F464" s="10"/>
      <c r="G464" s="10"/>
      <c r="H464" s="10"/>
      <c r="I464" s="10"/>
      <c r="J464" s="10"/>
      <c r="K464" s="10"/>
      <c r="L464" s="10"/>
      <c r="M464" s="10"/>
      <c r="N464" s="10"/>
      <c r="O464" s="110">
        <f t="shared" si="14"/>
        <v>0</v>
      </c>
      <c r="P464" s="110">
        <f t="shared" si="15"/>
        <v>0</v>
      </c>
    </row>
    <row r="465" spans="1:16" x14ac:dyDescent="0.25">
      <c r="A465" s="132">
        <v>16060768</v>
      </c>
      <c r="B465" s="135" t="s">
        <v>134</v>
      </c>
      <c r="C465" s="135" t="s">
        <v>135</v>
      </c>
      <c r="D465" s="10">
        <v>1</v>
      </c>
      <c r="E465" s="10"/>
      <c r="F465" s="10"/>
      <c r="G465" s="10"/>
      <c r="H465" s="10"/>
      <c r="I465" s="10"/>
      <c r="J465" s="10"/>
      <c r="K465" s="10"/>
      <c r="L465" s="10"/>
      <c r="M465" s="10"/>
      <c r="N465" s="10"/>
      <c r="O465" s="110">
        <f t="shared" si="14"/>
        <v>0</v>
      </c>
      <c r="P465" s="110">
        <f t="shared" si="15"/>
        <v>0</v>
      </c>
    </row>
    <row r="466" spans="1:16" x14ac:dyDescent="0.25">
      <c r="A466" s="132">
        <v>16060776</v>
      </c>
      <c r="B466" s="135" t="s">
        <v>134</v>
      </c>
      <c r="C466" s="135" t="s">
        <v>135</v>
      </c>
      <c r="D466" s="10">
        <v>1</v>
      </c>
      <c r="E466" s="10"/>
      <c r="F466" s="10"/>
      <c r="G466" s="10"/>
      <c r="H466" s="10"/>
      <c r="I466" s="10"/>
      <c r="J466" s="10"/>
      <c r="K466" s="10"/>
      <c r="L466" s="10"/>
      <c r="M466" s="10"/>
      <c r="N466" s="10"/>
      <c r="O466" s="110">
        <f t="shared" ref="O466:O529" si="16">E466+F466+G466+H466+I466+J466+K466+L466+M466+N466</f>
        <v>0</v>
      </c>
      <c r="P466" s="110">
        <f t="shared" ref="P466:P529" si="17">O466-N466</f>
        <v>0</v>
      </c>
    </row>
    <row r="467" spans="1:16" x14ac:dyDescent="0.25">
      <c r="A467" s="132">
        <v>16061330</v>
      </c>
      <c r="B467" s="135" t="s">
        <v>2811</v>
      </c>
      <c r="C467" s="135" t="s">
        <v>274</v>
      </c>
      <c r="D467" s="10">
        <v>60</v>
      </c>
      <c r="E467" s="10"/>
      <c r="F467" s="10"/>
      <c r="G467" s="10"/>
      <c r="H467" s="10"/>
      <c r="I467" s="10"/>
      <c r="J467" s="10"/>
      <c r="K467" s="10"/>
      <c r="L467" s="10"/>
      <c r="M467" s="10"/>
      <c r="N467" s="10"/>
      <c r="O467" s="110">
        <f t="shared" si="16"/>
        <v>0</v>
      </c>
      <c r="P467" s="110">
        <f t="shared" si="17"/>
        <v>0</v>
      </c>
    </row>
    <row r="468" spans="1:16" x14ac:dyDescent="0.25">
      <c r="A468" s="132">
        <v>16061349</v>
      </c>
      <c r="B468" s="135" t="s">
        <v>2811</v>
      </c>
      <c r="C468" s="135" t="s">
        <v>274</v>
      </c>
      <c r="D468" s="10">
        <v>60</v>
      </c>
      <c r="E468" s="10"/>
      <c r="F468" s="10"/>
      <c r="G468" s="10"/>
      <c r="H468" s="10"/>
      <c r="I468" s="10"/>
      <c r="J468" s="10"/>
      <c r="K468" s="10"/>
      <c r="L468" s="10"/>
      <c r="M468" s="10"/>
      <c r="N468" s="10"/>
      <c r="O468" s="110">
        <f t="shared" si="16"/>
        <v>0</v>
      </c>
      <c r="P468" s="110">
        <f t="shared" si="17"/>
        <v>0</v>
      </c>
    </row>
    <row r="469" spans="1:16" x14ac:dyDescent="0.25">
      <c r="A469" s="132">
        <v>16063848</v>
      </c>
      <c r="B469" s="135" t="s">
        <v>2785</v>
      </c>
      <c r="C469" s="135" t="s">
        <v>123</v>
      </c>
      <c r="D469" s="10">
        <v>10</v>
      </c>
      <c r="E469" s="10"/>
      <c r="F469" s="10"/>
      <c r="G469" s="10"/>
      <c r="H469" s="10"/>
      <c r="I469" s="10"/>
      <c r="J469" s="10"/>
      <c r="K469" s="10"/>
      <c r="L469" s="10"/>
      <c r="M469" s="10"/>
      <c r="N469" s="10"/>
      <c r="O469" s="110">
        <f t="shared" si="16"/>
        <v>0</v>
      </c>
      <c r="P469" s="110">
        <f t="shared" si="17"/>
        <v>0</v>
      </c>
    </row>
    <row r="470" spans="1:16" x14ac:dyDescent="0.25">
      <c r="A470" s="132">
        <v>16063856</v>
      </c>
      <c r="B470" s="135" t="s">
        <v>2804</v>
      </c>
      <c r="C470" s="135" t="s">
        <v>252</v>
      </c>
      <c r="D470" s="10">
        <v>56</v>
      </c>
      <c r="E470" s="10"/>
      <c r="F470" s="10"/>
      <c r="G470" s="10"/>
      <c r="H470" s="10"/>
      <c r="I470" s="10"/>
      <c r="J470" s="10"/>
      <c r="K470" s="10"/>
      <c r="L470" s="10"/>
      <c r="M470" s="10"/>
      <c r="N470" s="10"/>
      <c r="O470" s="110">
        <f t="shared" si="16"/>
        <v>0</v>
      </c>
      <c r="P470" s="110">
        <f t="shared" si="17"/>
        <v>0</v>
      </c>
    </row>
    <row r="471" spans="1:16" x14ac:dyDescent="0.25">
      <c r="A471" s="132">
        <v>16063864</v>
      </c>
      <c r="B471" s="135" t="s">
        <v>2804</v>
      </c>
      <c r="C471" s="135" t="s">
        <v>252</v>
      </c>
      <c r="D471" s="10">
        <v>56</v>
      </c>
      <c r="E471" s="10"/>
      <c r="F471" s="10"/>
      <c r="G471" s="10"/>
      <c r="H471" s="10"/>
      <c r="I471" s="10"/>
      <c r="J471" s="10"/>
      <c r="K471" s="10"/>
      <c r="L471" s="10"/>
      <c r="M471" s="10"/>
      <c r="N471" s="10"/>
      <c r="O471" s="110">
        <f t="shared" si="16"/>
        <v>0</v>
      </c>
      <c r="P471" s="110">
        <f t="shared" si="17"/>
        <v>0</v>
      </c>
    </row>
    <row r="472" spans="1:16" x14ac:dyDescent="0.25">
      <c r="A472" s="132">
        <v>16063872</v>
      </c>
      <c r="B472" s="135" t="s">
        <v>2804</v>
      </c>
      <c r="C472" s="135" t="s">
        <v>252</v>
      </c>
      <c r="D472" s="10">
        <v>56</v>
      </c>
      <c r="E472" s="10"/>
      <c r="F472" s="10"/>
      <c r="G472" s="10"/>
      <c r="H472" s="10"/>
      <c r="I472" s="10"/>
      <c r="J472" s="10"/>
      <c r="K472" s="10"/>
      <c r="L472" s="10"/>
      <c r="M472" s="10"/>
      <c r="N472" s="10"/>
      <c r="O472" s="110">
        <f t="shared" si="16"/>
        <v>0</v>
      </c>
      <c r="P472" s="110">
        <f t="shared" si="17"/>
        <v>0</v>
      </c>
    </row>
    <row r="473" spans="1:16" x14ac:dyDescent="0.25">
      <c r="A473" s="132">
        <v>16064119</v>
      </c>
      <c r="B473" s="135" t="s">
        <v>2793</v>
      </c>
      <c r="C473" s="135" t="s">
        <v>199</v>
      </c>
      <c r="D473" s="10">
        <v>30</v>
      </c>
      <c r="E473" s="10"/>
      <c r="F473" s="10"/>
      <c r="G473" s="10"/>
      <c r="H473" s="10"/>
      <c r="I473" s="10"/>
      <c r="J473" s="10"/>
      <c r="K473" s="10"/>
      <c r="L473" s="10"/>
      <c r="M473" s="10"/>
      <c r="N473" s="10"/>
      <c r="O473" s="110">
        <f t="shared" si="16"/>
        <v>0</v>
      </c>
      <c r="P473" s="110">
        <f t="shared" si="17"/>
        <v>0</v>
      </c>
    </row>
    <row r="474" spans="1:16" x14ac:dyDescent="0.25">
      <c r="A474" s="132">
        <v>16064135</v>
      </c>
      <c r="B474" s="135" t="s">
        <v>2789</v>
      </c>
      <c r="C474" s="135" t="s">
        <v>159</v>
      </c>
      <c r="D474" s="10">
        <v>112</v>
      </c>
      <c r="E474" s="10"/>
      <c r="F474" s="10"/>
      <c r="G474" s="10"/>
      <c r="H474" s="10"/>
      <c r="I474" s="10"/>
      <c r="J474" s="10"/>
      <c r="K474" s="10"/>
      <c r="L474" s="10"/>
      <c r="M474" s="10"/>
      <c r="N474" s="10"/>
      <c r="O474" s="110">
        <f t="shared" si="16"/>
        <v>0</v>
      </c>
      <c r="P474" s="110">
        <f t="shared" si="17"/>
        <v>0</v>
      </c>
    </row>
    <row r="475" spans="1:16" x14ac:dyDescent="0.25">
      <c r="A475" s="132">
        <v>16064178</v>
      </c>
      <c r="B475" s="135" t="s">
        <v>2788</v>
      </c>
      <c r="C475" s="135" t="s">
        <v>155</v>
      </c>
      <c r="D475" s="10">
        <v>30</v>
      </c>
      <c r="E475" s="10"/>
      <c r="F475" s="10"/>
      <c r="G475" s="10"/>
      <c r="H475" s="10"/>
      <c r="I475" s="10"/>
      <c r="J475" s="10"/>
      <c r="K475" s="10"/>
      <c r="L475" s="10"/>
      <c r="M475" s="10"/>
      <c r="N475" s="10"/>
      <c r="O475" s="110">
        <f t="shared" si="16"/>
        <v>0</v>
      </c>
      <c r="P475" s="110">
        <f t="shared" si="17"/>
        <v>0</v>
      </c>
    </row>
    <row r="476" spans="1:16" x14ac:dyDescent="0.25">
      <c r="A476" s="132">
        <v>16064186</v>
      </c>
      <c r="B476" s="135" t="s">
        <v>2788</v>
      </c>
      <c r="C476" s="135" t="s">
        <v>155</v>
      </c>
      <c r="D476" s="10">
        <v>30</v>
      </c>
      <c r="E476" s="10"/>
      <c r="F476" s="10"/>
      <c r="G476" s="10"/>
      <c r="H476" s="10"/>
      <c r="I476" s="10"/>
      <c r="J476" s="10"/>
      <c r="K476" s="10"/>
      <c r="L476" s="10"/>
      <c r="M476" s="10"/>
      <c r="N476" s="10"/>
      <c r="O476" s="110">
        <f t="shared" si="16"/>
        <v>0</v>
      </c>
      <c r="P476" s="110">
        <f t="shared" si="17"/>
        <v>0</v>
      </c>
    </row>
    <row r="477" spans="1:16" x14ac:dyDescent="0.25">
      <c r="A477" s="132">
        <v>16064194</v>
      </c>
      <c r="B477" s="135" t="s">
        <v>2799</v>
      </c>
      <c r="C477" s="135" t="s">
        <v>236</v>
      </c>
      <c r="D477" s="10">
        <v>56</v>
      </c>
      <c r="E477" s="10"/>
      <c r="F477" s="10"/>
      <c r="G477" s="10"/>
      <c r="H477" s="10"/>
      <c r="I477" s="10"/>
      <c r="J477" s="10"/>
      <c r="K477" s="10"/>
      <c r="L477" s="10"/>
      <c r="M477" s="10"/>
      <c r="N477" s="10"/>
      <c r="O477" s="110">
        <f t="shared" si="16"/>
        <v>0</v>
      </c>
      <c r="P477" s="110">
        <f t="shared" si="17"/>
        <v>0</v>
      </c>
    </row>
    <row r="478" spans="1:16" x14ac:dyDescent="0.25">
      <c r="A478" s="132">
        <v>16065336</v>
      </c>
      <c r="B478" s="135" t="s">
        <v>275</v>
      </c>
      <c r="C478" s="135" t="s">
        <v>276</v>
      </c>
      <c r="D478" s="10">
        <v>1</v>
      </c>
      <c r="E478" s="10"/>
      <c r="F478" s="10"/>
      <c r="G478" s="10"/>
      <c r="H478" s="10"/>
      <c r="I478" s="10"/>
      <c r="J478" s="10"/>
      <c r="K478" s="10"/>
      <c r="L478" s="10"/>
      <c r="M478" s="10"/>
      <c r="N478" s="10"/>
      <c r="O478" s="110">
        <f t="shared" si="16"/>
        <v>0</v>
      </c>
      <c r="P478" s="110">
        <f t="shared" si="17"/>
        <v>0</v>
      </c>
    </row>
    <row r="479" spans="1:16" x14ac:dyDescent="0.25">
      <c r="A479" s="132">
        <v>16065344</v>
      </c>
      <c r="B479" s="135" t="s">
        <v>275</v>
      </c>
      <c r="C479" s="135" t="s">
        <v>276</v>
      </c>
      <c r="D479" s="10">
        <v>1</v>
      </c>
      <c r="E479" s="10"/>
      <c r="F479" s="10"/>
      <c r="G479" s="10"/>
      <c r="H479" s="10"/>
      <c r="I479" s="10"/>
      <c r="J479" s="10"/>
      <c r="K479" s="10"/>
      <c r="L479" s="10"/>
      <c r="M479" s="10"/>
      <c r="N479" s="10"/>
      <c r="O479" s="110">
        <f t="shared" si="16"/>
        <v>0</v>
      </c>
      <c r="P479" s="110">
        <f t="shared" si="17"/>
        <v>0</v>
      </c>
    </row>
    <row r="480" spans="1:16" x14ac:dyDescent="0.25">
      <c r="A480" s="132">
        <v>16067967</v>
      </c>
      <c r="B480" s="135" t="s">
        <v>2807</v>
      </c>
      <c r="C480" s="135" t="s">
        <v>260</v>
      </c>
      <c r="D480" s="10">
        <v>84</v>
      </c>
      <c r="E480" s="10"/>
      <c r="F480" s="10"/>
      <c r="G480" s="10"/>
      <c r="H480" s="10"/>
      <c r="I480" s="10"/>
      <c r="J480" s="10"/>
      <c r="K480" s="10"/>
      <c r="L480" s="10"/>
      <c r="M480" s="10"/>
      <c r="N480" s="10"/>
      <c r="O480" s="110">
        <f t="shared" si="16"/>
        <v>0</v>
      </c>
      <c r="P480" s="110">
        <f t="shared" si="17"/>
        <v>0</v>
      </c>
    </row>
    <row r="481" spans="1:16" x14ac:dyDescent="0.25">
      <c r="A481" s="132">
        <v>16067975</v>
      </c>
      <c r="B481" s="135" t="s">
        <v>225</v>
      </c>
      <c r="C481" s="135" t="s">
        <v>226</v>
      </c>
      <c r="D481" s="10">
        <v>1</v>
      </c>
      <c r="E481" s="10"/>
      <c r="F481" s="10"/>
      <c r="G481" s="10"/>
      <c r="H481" s="10"/>
      <c r="I481" s="10"/>
      <c r="J481" s="10"/>
      <c r="K481" s="10"/>
      <c r="L481" s="10"/>
      <c r="M481" s="10"/>
      <c r="N481" s="10"/>
      <c r="O481" s="110">
        <f t="shared" si="16"/>
        <v>0</v>
      </c>
      <c r="P481" s="110">
        <f t="shared" si="17"/>
        <v>0</v>
      </c>
    </row>
    <row r="482" spans="1:16" x14ac:dyDescent="0.25">
      <c r="A482" s="132">
        <v>16068149</v>
      </c>
      <c r="B482" s="135" t="s">
        <v>2785</v>
      </c>
      <c r="C482" s="135" t="s">
        <v>123</v>
      </c>
      <c r="D482" s="10">
        <v>1</v>
      </c>
      <c r="E482" s="10"/>
      <c r="F482" s="10"/>
      <c r="G482" s="10"/>
      <c r="H482" s="10"/>
      <c r="I482" s="10"/>
      <c r="J482" s="10"/>
      <c r="K482" s="10"/>
      <c r="L482" s="10"/>
      <c r="M482" s="10"/>
      <c r="N482" s="10"/>
      <c r="O482" s="110">
        <f t="shared" si="16"/>
        <v>0</v>
      </c>
      <c r="P482" s="110">
        <f t="shared" si="17"/>
        <v>0</v>
      </c>
    </row>
    <row r="483" spans="1:16" x14ac:dyDescent="0.25">
      <c r="A483" s="132">
        <v>16071336</v>
      </c>
      <c r="B483" s="135" t="s">
        <v>247</v>
      </c>
      <c r="C483" s="135" t="s">
        <v>248</v>
      </c>
      <c r="D483" s="10">
        <v>1</v>
      </c>
      <c r="E483" s="10"/>
      <c r="F483" s="10"/>
      <c r="G483" s="10"/>
      <c r="H483" s="10"/>
      <c r="I483" s="10"/>
      <c r="J483" s="10"/>
      <c r="K483" s="10"/>
      <c r="L483" s="10"/>
      <c r="M483" s="10"/>
      <c r="N483" s="10"/>
      <c r="O483" s="110">
        <f t="shared" si="16"/>
        <v>0</v>
      </c>
      <c r="P483" s="110">
        <f t="shared" si="17"/>
        <v>0</v>
      </c>
    </row>
    <row r="484" spans="1:16" x14ac:dyDescent="0.25">
      <c r="A484" s="132">
        <v>16073770</v>
      </c>
      <c r="B484" s="135" t="s">
        <v>114</v>
      </c>
      <c r="C484" s="135" t="s">
        <v>115</v>
      </c>
      <c r="D484" s="10">
        <v>1</v>
      </c>
      <c r="E484" s="10"/>
      <c r="F484" s="10"/>
      <c r="G484" s="10"/>
      <c r="H484" s="10"/>
      <c r="I484" s="10"/>
      <c r="J484" s="10"/>
      <c r="K484" s="10"/>
      <c r="L484" s="10"/>
      <c r="M484" s="10"/>
      <c r="N484" s="10"/>
      <c r="O484" s="110">
        <f t="shared" si="16"/>
        <v>0</v>
      </c>
      <c r="P484" s="110">
        <f t="shared" si="17"/>
        <v>0</v>
      </c>
    </row>
    <row r="485" spans="1:16" x14ac:dyDescent="0.25">
      <c r="A485" s="132">
        <v>16073789</v>
      </c>
      <c r="B485" s="135" t="s">
        <v>114</v>
      </c>
      <c r="C485" s="135" t="s">
        <v>115</v>
      </c>
      <c r="D485" s="10">
        <v>1</v>
      </c>
      <c r="E485" s="10"/>
      <c r="F485" s="10"/>
      <c r="G485" s="10"/>
      <c r="H485" s="10"/>
      <c r="I485" s="10"/>
      <c r="J485" s="10"/>
      <c r="K485" s="10"/>
      <c r="L485" s="10"/>
      <c r="M485" s="10"/>
      <c r="N485" s="10"/>
      <c r="O485" s="110">
        <f t="shared" si="16"/>
        <v>0</v>
      </c>
      <c r="P485" s="110">
        <f t="shared" si="17"/>
        <v>0</v>
      </c>
    </row>
    <row r="486" spans="1:16" x14ac:dyDescent="0.25">
      <c r="A486" s="132">
        <v>16073797</v>
      </c>
      <c r="B486" s="135" t="s">
        <v>114</v>
      </c>
      <c r="C486" s="135" t="s">
        <v>115</v>
      </c>
      <c r="D486" s="10">
        <v>1</v>
      </c>
      <c r="E486" s="10"/>
      <c r="F486" s="10"/>
      <c r="G486" s="10"/>
      <c r="H486" s="10"/>
      <c r="I486" s="10"/>
      <c r="J486" s="10"/>
      <c r="K486" s="10"/>
      <c r="L486" s="10"/>
      <c r="M486" s="10"/>
      <c r="N486" s="10"/>
      <c r="O486" s="110">
        <f t="shared" si="16"/>
        <v>0</v>
      </c>
      <c r="P486" s="110">
        <f t="shared" si="17"/>
        <v>0</v>
      </c>
    </row>
    <row r="487" spans="1:16" x14ac:dyDescent="0.25">
      <c r="A487" s="132">
        <v>16074203</v>
      </c>
      <c r="B487" s="135" t="s">
        <v>164</v>
      </c>
      <c r="C487" s="135" t="s">
        <v>165</v>
      </c>
      <c r="D487" s="10">
        <v>1</v>
      </c>
      <c r="E487" s="10"/>
      <c r="F487" s="10"/>
      <c r="G487" s="10"/>
      <c r="H487" s="10"/>
      <c r="I487" s="10"/>
      <c r="J487" s="10"/>
      <c r="K487" s="10"/>
      <c r="L487" s="10"/>
      <c r="M487" s="10"/>
      <c r="N487" s="10"/>
      <c r="O487" s="110">
        <f t="shared" si="16"/>
        <v>0</v>
      </c>
      <c r="P487" s="110">
        <f t="shared" si="17"/>
        <v>0</v>
      </c>
    </row>
    <row r="488" spans="1:16" x14ac:dyDescent="0.25">
      <c r="A488" s="132">
        <v>16074211</v>
      </c>
      <c r="B488" s="135" t="s">
        <v>164</v>
      </c>
      <c r="C488" s="135" t="s">
        <v>165</v>
      </c>
      <c r="D488" s="10">
        <v>1</v>
      </c>
      <c r="E488" s="10"/>
      <c r="F488" s="10"/>
      <c r="G488" s="10"/>
      <c r="H488" s="10"/>
      <c r="I488" s="10"/>
      <c r="J488" s="10"/>
      <c r="K488" s="10"/>
      <c r="L488" s="10"/>
      <c r="M488" s="10"/>
      <c r="N488" s="10"/>
      <c r="O488" s="110">
        <f t="shared" si="16"/>
        <v>0</v>
      </c>
      <c r="P488" s="110">
        <f t="shared" si="17"/>
        <v>0</v>
      </c>
    </row>
    <row r="489" spans="1:16" x14ac:dyDescent="0.25">
      <c r="A489" s="132">
        <v>16075420</v>
      </c>
      <c r="B489" s="135" t="s">
        <v>164</v>
      </c>
      <c r="C489" s="135" t="s">
        <v>165</v>
      </c>
      <c r="D489" s="10">
        <v>1</v>
      </c>
      <c r="E489" s="10"/>
      <c r="F489" s="10"/>
      <c r="G489" s="10"/>
      <c r="H489" s="10"/>
      <c r="I489" s="10"/>
      <c r="J489" s="10"/>
      <c r="K489" s="10"/>
      <c r="L489" s="10"/>
      <c r="M489" s="10"/>
      <c r="N489" s="10"/>
      <c r="O489" s="110">
        <f t="shared" si="16"/>
        <v>0</v>
      </c>
      <c r="P489" s="110">
        <f t="shared" si="17"/>
        <v>0</v>
      </c>
    </row>
    <row r="490" spans="1:16" x14ac:dyDescent="0.25">
      <c r="A490" s="132">
        <v>16075439</v>
      </c>
      <c r="B490" s="135" t="s">
        <v>164</v>
      </c>
      <c r="C490" s="135" t="s">
        <v>165</v>
      </c>
      <c r="D490" s="10">
        <v>1</v>
      </c>
      <c r="E490" s="10"/>
      <c r="F490" s="10"/>
      <c r="G490" s="10"/>
      <c r="H490" s="10"/>
      <c r="I490" s="10"/>
      <c r="J490" s="10"/>
      <c r="K490" s="10"/>
      <c r="L490" s="10"/>
      <c r="M490" s="10"/>
      <c r="N490" s="10"/>
      <c r="O490" s="110">
        <f t="shared" si="16"/>
        <v>0</v>
      </c>
      <c r="P490" s="110">
        <f t="shared" si="17"/>
        <v>0</v>
      </c>
    </row>
    <row r="491" spans="1:16" x14ac:dyDescent="0.25">
      <c r="A491" s="132">
        <v>16075447</v>
      </c>
      <c r="B491" s="135" t="s">
        <v>221</v>
      </c>
      <c r="C491" s="135" t="s">
        <v>222</v>
      </c>
      <c r="D491" s="10">
        <v>1</v>
      </c>
      <c r="E491" s="10"/>
      <c r="F491" s="10"/>
      <c r="G491" s="10"/>
      <c r="H491" s="10"/>
      <c r="I491" s="10"/>
      <c r="J491" s="10"/>
      <c r="K491" s="10"/>
      <c r="L491" s="10"/>
      <c r="M491" s="10"/>
      <c r="N491" s="10"/>
      <c r="O491" s="110">
        <f t="shared" si="16"/>
        <v>0</v>
      </c>
      <c r="P491" s="110">
        <f t="shared" si="17"/>
        <v>0</v>
      </c>
    </row>
    <row r="492" spans="1:16" x14ac:dyDescent="0.25">
      <c r="A492" s="132">
        <v>16078764</v>
      </c>
      <c r="B492" s="135" t="s">
        <v>2804</v>
      </c>
      <c r="C492" s="135" t="s">
        <v>252</v>
      </c>
      <c r="D492" s="10">
        <v>56</v>
      </c>
      <c r="E492" s="10"/>
      <c r="F492" s="10"/>
      <c r="G492" s="10"/>
      <c r="H492" s="10"/>
      <c r="I492" s="10"/>
      <c r="J492" s="10"/>
      <c r="K492" s="10"/>
      <c r="L492" s="10"/>
      <c r="M492" s="10"/>
      <c r="N492" s="10"/>
      <c r="O492" s="110">
        <f t="shared" si="16"/>
        <v>0</v>
      </c>
      <c r="P492" s="110">
        <f t="shared" si="17"/>
        <v>0</v>
      </c>
    </row>
    <row r="493" spans="1:16" x14ac:dyDescent="0.25">
      <c r="A493" s="132">
        <v>16078772</v>
      </c>
      <c r="B493" s="135" t="s">
        <v>2804</v>
      </c>
      <c r="C493" s="135" t="s">
        <v>252</v>
      </c>
      <c r="D493" s="10">
        <v>56</v>
      </c>
      <c r="E493" s="10"/>
      <c r="F493" s="10"/>
      <c r="G493" s="10"/>
      <c r="H493" s="10"/>
      <c r="I493" s="10"/>
      <c r="J493" s="10"/>
      <c r="K493" s="10"/>
      <c r="L493" s="10"/>
      <c r="M493" s="10"/>
      <c r="N493" s="10"/>
      <c r="O493" s="110">
        <f t="shared" si="16"/>
        <v>0</v>
      </c>
      <c r="P493" s="110">
        <f t="shared" si="17"/>
        <v>0</v>
      </c>
    </row>
    <row r="494" spans="1:16" x14ac:dyDescent="0.25">
      <c r="A494" s="132">
        <v>16078780</v>
      </c>
      <c r="B494" s="135" t="s">
        <v>2804</v>
      </c>
      <c r="C494" s="135" t="s">
        <v>252</v>
      </c>
      <c r="D494" s="10">
        <v>56</v>
      </c>
      <c r="E494" s="10"/>
      <c r="F494" s="10"/>
      <c r="G494" s="10"/>
      <c r="H494" s="10"/>
      <c r="I494" s="10"/>
      <c r="J494" s="10"/>
      <c r="K494" s="10"/>
      <c r="L494" s="10"/>
      <c r="M494" s="10"/>
      <c r="N494" s="10"/>
      <c r="O494" s="110">
        <f t="shared" si="16"/>
        <v>0</v>
      </c>
      <c r="P494" s="110">
        <f t="shared" si="17"/>
        <v>0</v>
      </c>
    </row>
    <row r="495" spans="1:16" x14ac:dyDescent="0.25">
      <c r="A495" s="132">
        <v>16078926</v>
      </c>
      <c r="B495" s="135" t="s">
        <v>221</v>
      </c>
      <c r="C495" s="135" t="s">
        <v>222</v>
      </c>
      <c r="D495" s="10">
        <v>1</v>
      </c>
      <c r="E495" s="10"/>
      <c r="F495" s="10"/>
      <c r="G495" s="10"/>
      <c r="H495" s="10"/>
      <c r="I495" s="10"/>
      <c r="J495" s="10"/>
      <c r="K495" s="10"/>
      <c r="L495" s="10"/>
      <c r="M495" s="10"/>
      <c r="N495" s="10"/>
      <c r="O495" s="110">
        <f t="shared" si="16"/>
        <v>0</v>
      </c>
      <c r="P495" s="110">
        <f t="shared" si="17"/>
        <v>0</v>
      </c>
    </row>
    <row r="496" spans="1:16" x14ac:dyDescent="0.25">
      <c r="A496" s="132">
        <v>16081854</v>
      </c>
      <c r="B496" s="135" t="s">
        <v>2812</v>
      </c>
      <c r="C496" s="135" t="s">
        <v>278</v>
      </c>
      <c r="D496" s="10">
        <v>60</v>
      </c>
      <c r="E496" s="10"/>
      <c r="F496" s="10"/>
      <c r="G496" s="10"/>
      <c r="H496" s="10"/>
      <c r="I496" s="10"/>
      <c r="J496" s="10"/>
      <c r="K496" s="10"/>
      <c r="L496" s="10"/>
      <c r="M496" s="10"/>
      <c r="N496" s="10"/>
      <c r="O496" s="110">
        <f t="shared" si="16"/>
        <v>0</v>
      </c>
      <c r="P496" s="110">
        <f t="shared" si="17"/>
        <v>0</v>
      </c>
    </row>
    <row r="497" spans="1:16" x14ac:dyDescent="0.25">
      <c r="A497" s="132">
        <v>16081862</v>
      </c>
      <c r="B497" s="135" t="s">
        <v>2812</v>
      </c>
      <c r="C497" s="135" t="s">
        <v>278</v>
      </c>
      <c r="D497" s="10">
        <v>60</v>
      </c>
      <c r="E497" s="10"/>
      <c r="F497" s="10"/>
      <c r="G497" s="10"/>
      <c r="H497" s="10"/>
      <c r="I497" s="10"/>
      <c r="J497" s="10"/>
      <c r="K497" s="10"/>
      <c r="L497" s="10"/>
      <c r="M497" s="10"/>
      <c r="N497" s="10"/>
      <c r="O497" s="110">
        <f t="shared" si="16"/>
        <v>0</v>
      </c>
      <c r="P497" s="110">
        <f t="shared" si="17"/>
        <v>0</v>
      </c>
    </row>
    <row r="498" spans="1:16" x14ac:dyDescent="0.25">
      <c r="A498" s="132">
        <v>16085620</v>
      </c>
      <c r="B498" s="135" t="s">
        <v>2806</v>
      </c>
      <c r="C498" s="135" t="s">
        <v>258</v>
      </c>
      <c r="D498" s="10">
        <v>28</v>
      </c>
      <c r="E498" s="10"/>
      <c r="F498" s="10"/>
      <c r="G498" s="10"/>
      <c r="H498" s="10"/>
      <c r="I498" s="10"/>
      <c r="J498" s="10"/>
      <c r="K498" s="10"/>
      <c r="L498" s="10"/>
      <c r="M498" s="10"/>
      <c r="N498" s="10"/>
      <c r="O498" s="110">
        <f t="shared" si="16"/>
        <v>0</v>
      </c>
      <c r="P498" s="110">
        <f t="shared" si="17"/>
        <v>0</v>
      </c>
    </row>
    <row r="499" spans="1:16" x14ac:dyDescent="0.25">
      <c r="A499" s="132">
        <v>16086031</v>
      </c>
      <c r="B499" s="135" t="s">
        <v>2796</v>
      </c>
      <c r="C499" s="135" t="s">
        <v>212</v>
      </c>
      <c r="D499" s="10">
        <v>60</v>
      </c>
      <c r="E499" s="10"/>
      <c r="F499" s="10"/>
      <c r="G499" s="10"/>
      <c r="H499" s="10"/>
      <c r="I499" s="10"/>
      <c r="J499" s="10"/>
      <c r="K499" s="10"/>
      <c r="L499" s="10"/>
      <c r="M499" s="10"/>
      <c r="N499" s="10"/>
      <c r="O499" s="110">
        <f t="shared" si="16"/>
        <v>0</v>
      </c>
      <c r="P499" s="110">
        <f t="shared" si="17"/>
        <v>0</v>
      </c>
    </row>
    <row r="500" spans="1:16" x14ac:dyDescent="0.25">
      <c r="A500" s="132">
        <v>16089650</v>
      </c>
      <c r="B500" s="135" t="s">
        <v>148</v>
      </c>
      <c r="C500" s="135" t="s">
        <v>149</v>
      </c>
      <c r="D500" s="10">
        <v>5</v>
      </c>
      <c r="E500" s="10"/>
      <c r="F500" s="10"/>
      <c r="G500" s="10"/>
      <c r="H500" s="10"/>
      <c r="I500" s="10"/>
      <c r="J500" s="10"/>
      <c r="K500" s="10"/>
      <c r="L500" s="10"/>
      <c r="M500" s="10"/>
      <c r="N500" s="10"/>
      <c r="O500" s="110">
        <f t="shared" si="16"/>
        <v>0</v>
      </c>
      <c r="P500" s="110">
        <f t="shared" si="17"/>
        <v>0</v>
      </c>
    </row>
    <row r="501" spans="1:16" x14ac:dyDescent="0.25">
      <c r="A501" s="132">
        <v>16089669</v>
      </c>
      <c r="B501" s="135" t="s">
        <v>148</v>
      </c>
      <c r="C501" s="135" t="s">
        <v>149</v>
      </c>
      <c r="D501" s="10">
        <v>5</v>
      </c>
      <c r="E501" s="10"/>
      <c r="F501" s="10"/>
      <c r="G501" s="10"/>
      <c r="H501" s="10"/>
      <c r="I501" s="10"/>
      <c r="J501" s="10"/>
      <c r="K501" s="10"/>
      <c r="L501" s="10"/>
      <c r="M501" s="10"/>
      <c r="N501" s="10"/>
      <c r="O501" s="110">
        <f t="shared" si="16"/>
        <v>0</v>
      </c>
      <c r="P501" s="110">
        <f t="shared" si="17"/>
        <v>0</v>
      </c>
    </row>
    <row r="502" spans="1:16" x14ac:dyDescent="0.25">
      <c r="A502" s="132">
        <v>16089677</v>
      </c>
      <c r="B502" s="135" t="s">
        <v>148</v>
      </c>
      <c r="C502" s="135" t="s">
        <v>149</v>
      </c>
      <c r="D502" s="10">
        <v>5</v>
      </c>
      <c r="E502" s="10"/>
      <c r="F502" s="10"/>
      <c r="G502" s="10"/>
      <c r="H502" s="10"/>
      <c r="I502" s="10"/>
      <c r="J502" s="10"/>
      <c r="K502" s="10"/>
      <c r="L502" s="10"/>
      <c r="M502" s="10"/>
      <c r="N502" s="10"/>
      <c r="O502" s="110">
        <f t="shared" si="16"/>
        <v>0</v>
      </c>
      <c r="P502" s="110">
        <f t="shared" si="17"/>
        <v>0</v>
      </c>
    </row>
    <row r="503" spans="1:16" x14ac:dyDescent="0.25">
      <c r="A503" s="132">
        <v>16089685</v>
      </c>
      <c r="B503" s="135" t="s">
        <v>148</v>
      </c>
      <c r="C503" s="135" t="s">
        <v>149</v>
      </c>
      <c r="D503" s="10">
        <v>5</v>
      </c>
      <c r="E503" s="10"/>
      <c r="F503" s="10"/>
      <c r="G503" s="10"/>
      <c r="H503" s="10"/>
      <c r="I503" s="10"/>
      <c r="J503" s="10"/>
      <c r="K503" s="10"/>
      <c r="L503" s="10"/>
      <c r="M503" s="10"/>
      <c r="N503" s="10"/>
      <c r="O503" s="110">
        <f t="shared" si="16"/>
        <v>0</v>
      </c>
      <c r="P503" s="110">
        <f t="shared" si="17"/>
        <v>0</v>
      </c>
    </row>
    <row r="504" spans="1:16" x14ac:dyDescent="0.25">
      <c r="A504" s="132">
        <v>16089693</v>
      </c>
      <c r="B504" s="135" t="s">
        <v>148</v>
      </c>
      <c r="C504" s="135" t="s">
        <v>149</v>
      </c>
      <c r="D504" s="10">
        <v>5</v>
      </c>
      <c r="E504" s="10"/>
      <c r="F504" s="10"/>
      <c r="G504" s="10"/>
      <c r="H504" s="10"/>
      <c r="I504" s="10"/>
      <c r="J504" s="10"/>
      <c r="K504" s="10"/>
      <c r="L504" s="10"/>
      <c r="M504" s="10"/>
      <c r="N504" s="10"/>
      <c r="O504" s="110">
        <f t="shared" si="16"/>
        <v>0</v>
      </c>
      <c r="P504" s="110">
        <f t="shared" si="17"/>
        <v>0</v>
      </c>
    </row>
    <row r="505" spans="1:16" x14ac:dyDescent="0.25">
      <c r="A505" s="132">
        <v>16089707</v>
      </c>
      <c r="B505" s="135" t="s">
        <v>148</v>
      </c>
      <c r="C505" s="135" t="s">
        <v>149</v>
      </c>
      <c r="D505" s="10">
        <v>5</v>
      </c>
      <c r="E505" s="10"/>
      <c r="F505" s="10"/>
      <c r="G505" s="10"/>
      <c r="H505" s="10"/>
      <c r="I505" s="10"/>
      <c r="J505" s="10"/>
      <c r="K505" s="10"/>
      <c r="L505" s="10"/>
      <c r="M505" s="10"/>
      <c r="N505" s="10"/>
      <c r="O505" s="110">
        <f t="shared" si="16"/>
        <v>0</v>
      </c>
      <c r="P505" s="110">
        <f t="shared" si="17"/>
        <v>0</v>
      </c>
    </row>
    <row r="506" spans="1:16" x14ac:dyDescent="0.25">
      <c r="A506" s="132">
        <v>16102010</v>
      </c>
      <c r="B506" s="135" t="s">
        <v>196</v>
      </c>
      <c r="C506" s="135" t="s">
        <v>197</v>
      </c>
      <c r="D506" s="10">
        <v>60</v>
      </c>
      <c r="E506" s="10"/>
      <c r="F506" s="10"/>
      <c r="G506" s="10"/>
      <c r="H506" s="10"/>
      <c r="I506" s="10"/>
      <c r="J506" s="10"/>
      <c r="K506" s="10"/>
      <c r="L506" s="10"/>
      <c r="M506" s="10"/>
      <c r="N506" s="10"/>
      <c r="O506" s="110">
        <f t="shared" si="16"/>
        <v>0</v>
      </c>
      <c r="P506" s="110">
        <f t="shared" si="17"/>
        <v>0</v>
      </c>
    </row>
    <row r="507" spans="1:16" x14ac:dyDescent="0.25">
      <c r="A507" s="132">
        <v>16102029</v>
      </c>
      <c r="B507" s="135" t="s">
        <v>196</v>
      </c>
      <c r="C507" s="135" t="s">
        <v>197</v>
      </c>
      <c r="D507" s="10">
        <v>30</v>
      </c>
      <c r="E507" s="10"/>
      <c r="F507" s="10"/>
      <c r="G507" s="10"/>
      <c r="H507" s="10"/>
      <c r="I507" s="10"/>
      <c r="J507" s="10"/>
      <c r="K507" s="10"/>
      <c r="L507" s="10"/>
      <c r="M507" s="10"/>
      <c r="N507" s="10"/>
      <c r="O507" s="110">
        <f t="shared" si="16"/>
        <v>0</v>
      </c>
      <c r="P507" s="110">
        <f t="shared" si="17"/>
        <v>0</v>
      </c>
    </row>
    <row r="508" spans="1:16" x14ac:dyDescent="0.25">
      <c r="A508" s="132">
        <v>16105095</v>
      </c>
      <c r="B508" s="135" t="s">
        <v>2804</v>
      </c>
      <c r="C508" s="135" t="s">
        <v>252</v>
      </c>
      <c r="D508" s="10">
        <v>56</v>
      </c>
      <c r="E508" s="10"/>
      <c r="F508" s="10"/>
      <c r="G508" s="10"/>
      <c r="H508" s="10"/>
      <c r="I508" s="10"/>
      <c r="J508" s="10"/>
      <c r="K508" s="10"/>
      <c r="L508" s="10"/>
      <c r="M508" s="10"/>
      <c r="N508" s="10"/>
      <c r="O508" s="110">
        <f t="shared" si="16"/>
        <v>0</v>
      </c>
      <c r="P508" s="110">
        <f t="shared" si="17"/>
        <v>0</v>
      </c>
    </row>
    <row r="509" spans="1:16" x14ac:dyDescent="0.25">
      <c r="A509" s="132">
        <v>16105109</v>
      </c>
      <c r="B509" s="135" t="s">
        <v>2804</v>
      </c>
      <c r="C509" s="135" t="s">
        <v>252</v>
      </c>
      <c r="D509" s="10">
        <v>56</v>
      </c>
      <c r="E509" s="10"/>
      <c r="F509" s="10"/>
      <c r="G509" s="10"/>
      <c r="H509" s="10"/>
      <c r="I509" s="10"/>
      <c r="J509" s="10"/>
      <c r="K509" s="10"/>
      <c r="L509" s="10"/>
      <c r="M509" s="10"/>
      <c r="N509" s="10"/>
      <c r="O509" s="110">
        <f t="shared" si="16"/>
        <v>0</v>
      </c>
      <c r="P509" s="110">
        <f t="shared" si="17"/>
        <v>0</v>
      </c>
    </row>
    <row r="510" spans="1:16" x14ac:dyDescent="0.25">
      <c r="A510" s="132">
        <v>16105117</v>
      </c>
      <c r="B510" s="135" t="s">
        <v>2804</v>
      </c>
      <c r="C510" s="135" t="s">
        <v>252</v>
      </c>
      <c r="D510" s="10">
        <v>56</v>
      </c>
      <c r="E510" s="10"/>
      <c r="F510" s="10"/>
      <c r="G510" s="10"/>
      <c r="H510" s="10"/>
      <c r="I510" s="10"/>
      <c r="J510" s="10"/>
      <c r="K510" s="10"/>
      <c r="L510" s="10"/>
      <c r="M510" s="10"/>
      <c r="N510" s="10"/>
      <c r="O510" s="110">
        <f t="shared" si="16"/>
        <v>0</v>
      </c>
      <c r="P510" s="110">
        <f t="shared" si="17"/>
        <v>0</v>
      </c>
    </row>
    <row r="511" spans="1:16" x14ac:dyDescent="0.25">
      <c r="A511" s="132">
        <v>16105265</v>
      </c>
      <c r="B511" s="135" t="s">
        <v>2799</v>
      </c>
      <c r="C511" s="135" t="s">
        <v>236</v>
      </c>
      <c r="D511" s="10">
        <v>56</v>
      </c>
      <c r="E511" s="10"/>
      <c r="F511" s="10"/>
      <c r="G511" s="10"/>
      <c r="H511" s="10"/>
      <c r="I511" s="10"/>
      <c r="J511" s="10"/>
      <c r="K511" s="10"/>
      <c r="L511" s="10"/>
      <c r="M511" s="10"/>
      <c r="N511" s="10"/>
      <c r="O511" s="110">
        <f t="shared" si="16"/>
        <v>0</v>
      </c>
      <c r="P511" s="110">
        <f t="shared" si="17"/>
        <v>0</v>
      </c>
    </row>
    <row r="512" spans="1:16" x14ac:dyDescent="0.25">
      <c r="A512" s="132">
        <v>16105346</v>
      </c>
      <c r="B512" s="135" t="s">
        <v>2804</v>
      </c>
      <c r="C512" s="135" t="s">
        <v>252</v>
      </c>
      <c r="D512" s="10">
        <v>56</v>
      </c>
      <c r="E512" s="10"/>
      <c r="F512" s="10"/>
      <c r="G512" s="10"/>
      <c r="H512" s="10"/>
      <c r="I512" s="10"/>
      <c r="J512" s="10"/>
      <c r="K512" s="10"/>
      <c r="L512" s="10"/>
      <c r="M512" s="10"/>
      <c r="N512" s="10"/>
      <c r="O512" s="110">
        <f t="shared" si="16"/>
        <v>0</v>
      </c>
      <c r="P512" s="110">
        <f t="shared" si="17"/>
        <v>0</v>
      </c>
    </row>
    <row r="513" spans="1:16" x14ac:dyDescent="0.25">
      <c r="A513" s="132">
        <v>16105362</v>
      </c>
      <c r="B513" s="135" t="s">
        <v>2804</v>
      </c>
      <c r="C513" s="135" t="s">
        <v>252</v>
      </c>
      <c r="D513" s="10">
        <v>56</v>
      </c>
      <c r="E513" s="10"/>
      <c r="F513" s="10"/>
      <c r="G513" s="10"/>
      <c r="H513" s="10"/>
      <c r="I513" s="10"/>
      <c r="J513" s="10"/>
      <c r="K513" s="10"/>
      <c r="L513" s="10"/>
      <c r="M513" s="10"/>
      <c r="N513" s="10"/>
      <c r="O513" s="110">
        <f t="shared" si="16"/>
        <v>0</v>
      </c>
      <c r="P513" s="110">
        <f t="shared" si="17"/>
        <v>0</v>
      </c>
    </row>
    <row r="514" spans="1:16" x14ac:dyDescent="0.25">
      <c r="A514" s="132">
        <v>16105389</v>
      </c>
      <c r="B514" s="135" t="s">
        <v>2804</v>
      </c>
      <c r="C514" s="135" t="s">
        <v>252</v>
      </c>
      <c r="D514" s="10">
        <v>56</v>
      </c>
      <c r="E514" s="10"/>
      <c r="F514" s="10"/>
      <c r="G514" s="10"/>
      <c r="H514" s="10"/>
      <c r="I514" s="10"/>
      <c r="J514" s="10"/>
      <c r="K514" s="10"/>
      <c r="L514" s="10"/>
      <c r="M514" s="10"/>
      <c r="N514" s="10"/>
      <c r="O514" s="110">
        <f t="shared" si="16"/>
        <v>0</v>
      </c>
      <c r="P514" s="110">
        <f t="shared" si="17"/>
        <v>0</v>
      </c>
    </row>
    <row r="515" spans="1:16" x14ac:dyDescent="0.25">
      <c r="A515" s="132">
        <v>16106881</v>
      </c>
      <c r="B515" s="135" t="s">
        <v>146</v>
      </c>
      <c r="C515" s="135" t="s">
        <v>147</v>
      </c>
      <c r="D515" s="10">
        <v>1</v>
      </c>
      <c r="E515" s="10"/>
      <c r="F515" s="10"/>
      <c r="G515" s="10"/>
      <c r="H515" s="10"/>
      <c r="I515" s="10"/>
      <c r="J515" s="10"/>
      <c r="K515" s="10"/>
      <c r="L515" s="10"/>
      <c r="M515" s="10"/>
      <c r="N515" s="10"/>
      <c r="O515" s="110">
        <f t="shared" si="16"/>
        <v>0</v>
      </c>
      <c r="P515" s="110">
        <f t="shared" si="17"/>
        <v>0</v>
      </c>
    </row>
    <row r="516" spans="1:16" x14ac:dyDescent="0.25">
      <c r="A516" s="132">
        <v>16106903</v>
      </c>
      <c r="B516" s="135" t="s">
        <v>146</v>
      </c>
      <c r="C516" s="135" t="s">
        <v>147</v>
      </c>
      <c r="D516" s="10">
        <v>1</v>
      </c>
      <c r="E516" s="10"/>
      <c r="F516" s="10"/>
      <c r="G516" s="10"/>
      <c r="H516" s="10"/>
      <c r="I516" s="10"/>
      <c r="J516" s="10"/>
      <c r="K516" s="10"/>
      <c r="L516" s="10"/>
      <c r="M516" s="10"/>
      <c r="N516" s="10"/>
      <c r="O516" s="110">
        <f t="shared" si="16"/>
        <v>0</v>
      </c>
      <c r="P516" s="110">
        <f t="shared" si="17"/>
        <v>0</v>
      </c>
    </row>
    <row r="517" spans="1:16" x14ac:dyDescent="0.25">
      <c r="A517" s="132">
        <v>16106946</v>
      </c>
      <c r="B517" s="135" t="s">
        <v>2813</v>
      </c>
      <c r="C517" s="135" t="s">
        <v>280</v>
      </c>
      <c r="D517" s="10">
        <v>100</v>
      </c>
      <c r="E517" s="10"/>
      <c r="F517" s="10"/>
      <c r="G517" s="10"/>
      <c r="H517" s="10"/>
      <c r="I517" s="10"/>
      <c r="J517" s="10"/>
      <c r="K517" s="10"/>
      <c r="L517" s="10"/>
      <c r="M517" s="10"/>
      <c r="N517" s="10"/>
      <c r="O517" s="110">
        <f t="shared" si="16"/>
        <v>0</v>
      </c>
      <c r="P517" s="110">
        <f t="shared" si="17"/>
        <v>0</v>
      </c>
    </row>
    <row r="518" spans="1:16" x14ac:dyDescent="0.25">
      <c r="A518" s="132">
        <v>16113179</v>
      </c>
      <c r="B518" s="135" t="s">
        <v>281</v>
      </c>
      <c r="C518" s="135" t="s">
        <v>282</v>
      </c>
      <c r="D518" s="10">
        <v>1</v>
      </c>
      <c r="E518" s="10"/>
      <c r="F518" s="10"/>
      <c r="G518" s="10"/>
      <c r="H518" s="10"/>
      <c r="I518" s="10"/>
      <c r="J518" s="10"/>
      <c r="K518" s="10"/>
      <c r="L518" s="10"/>
      <c r="M518" s="10"/>
      <c r="N518" s="10"/>
      <c r="O518" s="110">
        <f t="shared" si="16"/>
        <v>0</v>
      </c>
      <c r="P518" s="110">
        <f t="shared" si="17"/>
        <v>0</v>
      </c>
    </row>
    <row r="519" spans="1:16" x14ac:dyDescent="0.25">
      <c r="A519" s="132">
        <v>16113187</v>
      </c>
      <c r="B519" s="135" t="s">
        <v>281</v>
      </c>
      <c r="C519" s="135" t="s">
        <v>282</v>
      </c>
      <c r="D519" s="10">
        <v>1</v>
      </c>
      <c r="E519" s="10"/>
      <c r="F519" s="10"/>
      <c r="G519" s="10"/>
      <c r="H519" s="10"/>
      <c r="I519" s="10"/>
      <c r="J519" s="10"/>
      <c r="K519" s="10"/>
      <c r="L519" s="10"/>
      <c r="M519" s="10"/>
      <c r="N519" s="10"/>
      <c r="O519" s="110">
        <f t="shared" si="16"/>
        <v>0</v>
      </c>
      <c r="P519" s="110">
        <f t="shared" si="17"/>
        <v>0</v>
      </c>
    </row>
    <row r="520" spans="1:16" x14ac:dyDescent="0.25">
      <c r="A520" s="132">
        <v>16116658</v>
      </c>
      <c r="B520" s="135" t="s">
        <v>114</v>
      </c>
      <c r="C520" s="135" t="s">
        <v>115</v>
      </c>
      <c r="D520" s="10">
        <v>1</v>
      </c>
      <c r="E520" s="10"/>
      <c r="F520" s="10"/>
      <c r="G520" s="10"/>
      <c r="H520" s="10"/>
      <c r="I520" s="10"/>
      <c r="J520" s="10"/>
      <c r="K520" s="10"/>
      <c r="L520" s="10"/>
      <c r="M520" s="10"/>
      <c r="N520" s="10"/>
      <c r="O520" s="110">
        <f t="shared" si="16"/>
        <v>0</v>
      </c>
      <c r="P520" s="110">
        <f t="shared" si="17"/>
        <v>0</v>
      </c>
    </row>
    <row r="521" spans="1:16" x14ac:dyDescent="0.25">
      <c r="A521" s="132">
        <v>16148231</v>
      </c>
      <c r="B521" s="135" t="s">
        <v>170</v>
      </c>
      <c r="C521" s="135" t="s">
        <v>171</v>
      </c>
      <c r="D521" s="10">
        <v>21</v>
      </c>
      <c r="E521" s="10"/>
      <c r="F521" s="10"/>
      <c r="G521" s="10"/>
      <c r="H521" s="10"/>
      <c r="I521" s="10"/>
      <c r="J521" s="10"/>
      <c r="K521" s="10"/>
      <c r="L521" s="10"/>
      <c r="M521" s="10"/>
      <c r="N521" s="10"/>
      <c r="O521" s="110">
        <f t="shared" si="16"/>
        <v>0</v>
      </c>
      <c r="P521" s="110">
        <f t="shared" si="17"/>
        <v>0</v>
      </c>
    </row>
    <row r="522" spans="1:16" x14ac:dyDescent="0.25">
      <c r="A522" s="132">
        <v>16148258</v>
      </c>
      <c r="B522" s="135" t="s">
        <v>170</v>
      </c>
      <c r="C522" s="135" t="s">
        <v>171</v>
      </c>
      <c r="D522" s="10">
        <v>21</v>
      </c>
      <c r="E522" s="10"/>
      <c r="F522" s="10"/>
      <c r="G522" s="10"/>
      <c r="H522" s="10"/>
      <c r="I522" s="10"/>
      <c r="J522" s="10"/>
      <c r="K522" s="10"/>
      <c r="L522" s="10"/>
      <c r="M522" s="10"/>
      <c r="N522" s="10"/>
      <c r="O522" s="110">
        <f t="shared" si="16"/>
        <v>0</v>
      </c>
      <c r="P522" s="110">
        <f t="shared" si="17"/>
        <v>0</v>
      </c>
    </row>
    <row r="523" spans="1:16" x14ac:dyDescent="0.25">
      <c r="A523" s="132">
        <v>16149106</v>
      </c>
      <c r="B523" s="135" t="s">
        <v>116</v>
      </c>
      <c r="C523" s="135" t="s">
        <v>117</v>
      </c>
      <c r="D523" s="10">
        <v>10</v>
      </c>
      <c r="E523" s="10"/>
      <c r="F523" s="10"/>
      <c r="G523" s="10"/>
      <c r="H523" s="10"/>
      <c r="I523" s="10"/>
      <c r="J523" s="10"/>
      <c r="K523" s="10"/>
      <c r="L523" s="10"/>
      <c r="M523" s="10"/>
      <c r="N523" s="10"/>
      <c r="O523" s="110">
        <f t="shared" si="16"/>
        <v>0</v>
      </c>
      <c r="P523" s="110">
        <f t="shared" si="17"/>
        <v>0</v>
      </c>
    </row>
    <row r="524" spans="1:16" x14ac:dyDescent="0.25">
      <c r="A524" s="132">
        <v>16149416</v>
      </c>
      <c r="B524" s="135" t="s">
        <v>2814</v>
      </c>
      <c r="C524" s="135" t="s">
        <v>284</v>
      </c>
      <c r="D524" s="10">
        <v>150</v>
      </c>
      <c r="E524" s="10"/>
      <c r="F524" s="10"/>
      <c r="G524" s="10"/>
      <c r="H524" s="10"/>
      <c r="I524" s="10"/>
      <c r="J524" s="10"/>
      <c r="K524" s="10"/>
      <c r="L524" s="10"/>
      <c r="M524" s="10"/>
      <c r="N524" s="10"/>
      <c r="O524" s="110">
        <f t="shared" si="16"/>
        <v>0</v>
      </c>
      <c r="P524" s="110">
        <f t="shared" si="17"/>
        <v>0</v>
      </c>
    </row>
    <row r="525" spans="1:16" x14ac:dyDescent="0.25">
      <c r="A525" s="132">
        <v>16150260</v>
      </c>
      <c r="B525" s="135" t="s">
        <v>128</v>
      </c>
      <c r="C525" s="135" t="s">
        <v>129</v>
      </c>
      <c r="D525" s="10">
        <v>1</v>
      </c>
      <c r="E525" s="10"/>
      <c r="F525" s="10"/>
      <c r="G525" s="10"/>
      <c r="H525" s="10"/>
      <c r="I525" s="10"/>
      <c r="J525" s="10"/>
      <c r="K525" s="10"/>
      <c r="L525" s="10"/>
      <c r="M525" s="10"/>
      <c r="N525" s="10"/>
      <c r="O525" s="110">
        <f t="shared" si="16"/>
        <v>0</v>
      </c>
      <c r="P525" s="110">
        <f t="shared" si="17"/>
        <v>0</v>
      </c>
    </row>
    <row r="526" spans="1:16" x14ac:dyDescent="0.25">
      <c r="A526" s="132">
        <v>16156846</v>
      </c>
      <c r="B526" s="135" t="s">
        <v>247</v>
      </c>
      <c r="C526" s="135" t="s">
        <v>248</v>
      </c>
      <c r="D526" s="10">
        <v>1</v>
      </c>
      <c r="E526" s="10"/>
      <c r="F526" s="10"/>
      <c r="G526" s="10"/>
      <c r="H526" s="10"/>
      <c r="I526" s="10"/>
      <c r="J526" s="10"/>
      <c r="K526" s="10"/>
      <c r="L526" s="10"/>
      <c r="M526" s="10"/>
      <c r="N526" s="10"/>
      <c r="O526" s="110">
        <f t="shared" si="16"/>
        <v>0</v>
      </c>
      <c r="P526" s="110">
        <f t="shared" si="17"/>
        <v>0</v>
      </c>
    </row>
    <row r="527" spans="1:16" x14ac:dyDescent="0.25">
      <c r="A527" s="132">
        <v>16157656</v>
      </c>
      <c r="B527" s="135" t="s">
        <v>128</v>
      </c>
      <c r="C527" s="135" t="s">
        <v>129</v>
      </c>
      <c r="D527" s="10">
        <v>1</v>
      </c>
      <c r="E527" s="10"/>
      <c r="F527" s="10"/>
      <c r="G527" s="10"/>
      <c r="H527" s="10"/>
      <c r="I527" s="10"/>
      <c r="J527" s="10"/>
      <c r="K527" s="10"/>
      <c r="L527" s="10"/>
      <c r="M527" s="10"/>
      <c r="N527" s="10"/>
      <c r="O527" s="110">
        <f t="shared" si="16"/>
        <v>0</v>
      </c>
      <c r="P527" s="110">
        <f t="shared" si="17"/>
        <v>0</v>
      </c>
    </row>
    <row r="528" spans="1:16" x14ac:dyDescent="0.25">
      <c r="A528" s="132">
        <v>16159853</v>
      </c>
      <c r="B528" s="135" t="s">
        <v>2805</v>
      </c>
      <c r="C528" s="135" t="s">
        <v>256</v>
      </c>
      <c r="D528" s="10">
        <v>120</v>
      </c>
      <c r="E528" s="10"/>
      <c r="F528" s="10"/>
      <c r="G528" s="10"/>
      <c r="H528" s="10"/>
      <c r="I528" s="10"/>
      <c r="J528" s="10"/>
      <c r="K528" s="10"/>
      <c r="L528" s="10"/>
      <c r="M528" s="10"/>
      <c r="N528" s="10"/>
      <c r="O528" s="110">
        <f t="shared" si="16"/>
        <v>0</v>
      </c>
      <c r="P528" s="110">
        <f t="shared" si="17"/>
        <v>0</v>
      </c>
    </row>
    <row r="529" spans="1:16" x14ac:dyDescent="0.25">
      <c r="A529" s="132">
        <v>16161661</v>
      </c>
      <c r="B529" s="135" t="s">
        <v>2787</v>
      </c>
      <c r="C529" s="135" t="s">
        <v>143</v>
      </c>
      <c r="D529" s="10">
        <v>1</v>
      </c>
      <c r="E529" s="10"/>
      <c r="F529" s="10"/>
      <c r="G529" s="10"/>
      <c r="H529" s="10"/>
      <c r="I529" s="10"/>
      <c r="J529" s="10"/>
      <c r="K529" s="10"/>
      <c r="L529" s="10"/>
      <c r="M529" s="10"/>
      <c r="N529" s="10"/>
      <c r="O529" s="110">
        <f t="shared" si="16"/>
        <v>0</v>
      </c>
      <c r="P529" s="110">
        <f t="shared" si="17"/>
        <v>0</v>
      </c>
    </row>
    <row r="530" spans="1:16" x14ac:dyDescent="0.25">
      <c r="A530" s="132">
        <v>16164644</v>
      </c>
      <c r="B530" s="135" t="s">
        <v>2807</v>
      </c>
      <c r="C530" s="135" t="s">
        <v>260</v>
      </c>
      <c r="D530" s="10">
        <v>84</v>
      </c>
      <c r="E530" s="10"/>
      <c r="F530" s="10"/>
      <c r="G530" s="10"/>
      <c r="H530" s="10"/>
      <c r="I530" s="10"/>
      <c r="J530" s="10"/>
      <c r="K530" s="10"/>
      <c r="L530" s="10"/>
      <c r="M530" s="10"/>
      <c r="N530" s="10"/>
      <c r="O530" s="110">
        <f t="shared" ref="O530:O593" si="18">E530+F530+G530+H530+I530+J530+K530+L530+M530+N530</f>
        <v>0</v>
      </c>
      <c r="P530" s="110">
        <f t="shared" ref="P530:P593" si="19">O530-N530</f>
        <v>0</v>
      </c>
    </row>
    <row r="531" spans="1:16" x14ac:dyDescent="0.25">
      <c r="A531" s="132">
        <v>16168070</v>
      </c>
      <c r="B531" s="135" t="s">
        <v>180</v>
      </c>
      <c r="C531" s="135" t="s">
        <v>181</v>
      </c>
      <c r="D531" s="10">
        <v>1</v>
      </c>
      <c r="E531" s="10"/>
      <c r="F531" s="10"/>
      <c r="G531" s="10"/>
      <c r="H531" s="10"/>
      <c r="I531" s="10"/>
      <c r="J531" s="10"/>
      <c r="K531" s="10"/>
      <c r="L531" s="10"/>
      <c r="M531" s="10"/>
      <c r="N531" s="10"/>
      <c r="O531" s="110">
        <f t="shared" si="18"/>
        <v>0</v>
      </c>
      <c r="P531" s="110">
        <f t="shared" si="19"/>
        <v>0</v>
      </c>
    </row>
    <row r="532" spans="1:16" x14ac:dyDescent="0.25">
      <c r="A532" s="132">
        <v>16174941</v>
      </c>
      <c r="B532" s="135" t="s">
        <v>2800</v>
      </c>
      <c r="C532" s="135" t="s">
        <v>218</v>
      </c>
      <c r="D532" s="10">
        <v>28</v>
      </c>
      <c r="E532" s="10"/>
      <c r="F532" s="10"/>
      <c r="G532" s="10"/>
      <c r="H532" s="10"/>
      <c r="I532" s="10"/>
      <c r="J532" s="10"/>
      <c r="K532" s="10"/>
      <c r="L532" s="10"/>
      <c r="M532" s="10"/>
      <c r="N532" s="10"/>
      <c r="O532" s="110">
        <f t="shared" si="18"/>
        <v>0</v>
      </c>
      <c r="P532" s="110">
        <f t="shared" si="19"/>
        <v>0</v>
      </c>
    </row>
    <row r="533" spans="1:16" x14ac:dyDescent="0.25">
      <c r="A533" s="132">
        <v>16175433</v>
      </c>
      <c r="B533" s="135" t="s">
        <v>150</v>
      </c>
      <c r="C533" s="135" t="s">
        <v>151</v>
      </c>
      <c r="D533" s="10">
        <v>1</v>
      </c>
      <c r="E533" s="10"/>
      <c r="F533" s="10"/>
      <c r="G533" s="10"/>
      <c r="H533" s="10"/>
      <c r="I533" s="10"/>
      <c r="J533" s="10"/>
      <c r="K533" s="10"/>
      <c r="L533" s="10"/>
      <c r="M533" s="10"/>
      <c r="N533" s="10"/>
      <c r="O533" s="110">
        <f t="shared" si="18"/>
        <v>0</v>
      </c>
      <c r="P533" s="110">
        <f t="shared" si="19"/>
        <v>0</v>
      </c>
    </row>
    <row r="534" spans="1:16" x14ac:dyDescent="0.25">
      <c r="A534" s="132">
        <v>16181247</v>
      </c>
      <c r="B534" s="135" t="s">
        <v>124</v>
      </c>
      <c r="C534" s="135" t="s">
        <v>125</v>
      </c>
      <c r="D534" s="10">
        <v>1</v>
      </c>
      <c r="E534" s="10"/>
      <c r="F534" s="10"/>
      <c r="G534" s="10"/>
      <c r="H534" s="10"/>
      <c r="I534" s="10"/>
      <c r="J534" s="10"/>
      <c r="K534" s="10"/>
      <c r="L534" s="10"/>
      <c r="M534" s="10"/>
      <c r="N534" s="10"/>
      <c r="O534" s="110">
        <f t="shared" si="18"/>
        <v>0</v>
      </c>
      <c r="P534" s="110">
        <f t="shared" si="19"/>
        <v>0</v>
      </c>
    </row>
    <row r="535" spans="1:16" x14ac:dyDescent="0.25">
      <c r="A535" s="132">
        <v>16181255</v>
      </c>
      <c r="B535" s="135" t="s">
        <v>150</v>
      </c>
      <c r="C535" s="135" t="s">
        <v>151</v>
      </c>
      <c r="D535" s="10">
        <v>1</v>
      </c>
      <c r="E535" s="10"/>
      <c r="F535" s="10"/>
      <c r="G535" s="10"/>
      <c r="H535" s="10"/>
      <c r="I535" s="10"/>
      <c r="J535" s="10"/>
      <c r="K535" s="10"/>
      <c r="L535" s="10"/>
      <c r="M535" s="10"/>
      <c r="N535" s="10"/>
      <c r="O535" s="110">
        <f t="shared" si="18"/>
        <v>0</v>
      </c>
      <c r="P535" s="110">
        <f t="shared" si="19"/>
        <v>0</v>
      </c>
    </row>
    <row r="536" spans="1:16" x14ac:dyDescent="0.25">
      <c r="A536" s="132">
        <v>16181271</v>
      </c>
      <c r="B536" s="135" t="s">
        <v>124</v>
      </c>
      <c r="C536" s="135" t="s">
        <v>125</v>
      </c>
      <c r="D536" s="10">
        <v>2</v>
      </c>
      <c r="E536" s="10"/>
      <c r="F536" s="10"/>
      <c r="G536" s="10"/>
      <c r="H536" s="10"/>
      <c r="I536" s="10"/>
      <c r="J536" s="10"/>
      <c r="K536" s="10"/>
      <c r="L536" s="10"/>
      <c r="M536" s="10"/>
      <c r="N536" s="10"/>
      <c r="O536" s="110">
        <f t="shared" si="18"/>
        <v>0</v>
      </c>
      <c r="P536" s="110">
        <f t="shared" si="19"/>
        <v>0</v>
      </c>
    </row>
    <row r="537" spans="1:16" x14ac:dyDescent="0.25">
      <c r="A537" s="132">
        <v>16181301</v>
      </c>
      <c r="B537" s="135" t="s">
        <v>287</v>
      </c>
      <c r="C537" s="135" t="s">
        <v>288</v>
      </c>
      <c r="D537" s="10">
        <v>120</v>
      </c>
      <c r="E537" s="10"/>
      <c r="F537" s="10"/>
      <c r="G537" s="10"/>
      <c r="H537" s="10"/>
      <c r="I537" s="10"/>
      <c r="J537" s="10"/>
      <c r="K537" s="10"/>
      <c r="L537" s="10"/>
      <c r="M537" s="10"/>
      <c r="N537" s="10"/>
      <c r="O537" s="110">
        <f t="shared" si="18"/>
        <v>0</v>
      </c>
      <c r="P537" s="110">
        <f t="shared" si="19"/>
        <v>0</v>
      </c>
    </row>
    <row r="538" spans="1:16" x14ac:dyDescent="0.25">
      <c r="A538" s="132">
        <v>16182162</v>
      </c>
      <c r="B538" s="135" t="s">
        <v>2815</v>
      </c>
      <c r="C538" s="135" t="s">
        <v>290</v>
      </c>
      <c r="D538" s="10">
        <v>30</v>
      </c>
      <c r="E538" s="10"/>
      <c r="F538" s="10"/>
      <c r="G538" s="10"/>
      <c r="H538" s="10"/>
      <c r="I538" s="10"/>
      <c r="J538" s="10"/>
      <c r="K538" s="10"/>
      <c r="L538" s="10"/>
      <c r="M538" s="10"/>
      <c r="N538" s="10"/>
      <c r="O538" s="110">
        <f t="shared" si="18"/>
        <v>0</v>
      </c>
      <c r="P538" s="110">
        <f t="shared" si="19"/>
        <v>0</v>
      </c>
    </row>
    <row r="539" spans="1:16" x14ac:dyDescent="0.25">
      <c r="A539" s="132">
        <v>16182170</v>
      </c>
      <c r="B539" s="135" t="s">
        <v>2815</v>
      </c>
      <c r="C539" s="135" t="s">
        <v>290</v>
      </c>
      <c r="D539" s="10">
        <v>30</v>
      </c>
      <c r="E539" s="10"/>
      <c r="F539" s="10"/>
      <c r="G539" s="10"/>
      <c r="H539" s="10"/>
      <c r="I539" s="10"/>
      <c r="J539" s="10"/>
      <c r="K539" s="10"/>
      <c r="L539" s="10"/>
      <c r="M539" s="10"/>
      <c r="N539" s="10"/>
      <c r="O539" s="110">
        <f t="shared" si="18"/>
        <v>0</v>
      </c>
      <c r="P539" s="110">
        <f t="shared" si="19"/>
        <v>0</v>
      </c>
    </row>
    <row r="540" spans="1:16" x14ac:dyDescent="0.25">
      <c r="A540" s="132">
        <v>16182189</v>
      </c>
      <c r="B540" s="135" t="s">
        <v>204</v>
      </c>
      <c r="C540" s="135" t="s">
        <v>205</v>
      </c>
      <c r="D540" s="10">
        <v>1</v>
      </c>
      <c r="E540" s="10"/>
      <c r="F540" s="10"/>
      <c r="G540" s="10"/>
      <c r="H540" s="10"/>
      <c r="I540" s="10"/>
      <c r="J540" s="10"/>
      <c r="K540" s="10"/>
      <c r="L540" s="10"/>
      <c r="M540" s="10"/>
      <c r="N540" s="10"/>
      <c r="O540" s="110">
        <f t="shared" si="18"/>
        <v>0</v>
      </c>
      <c r="P540" s="110">
        <f t="shared" si="19"/>
        <v>0</v>
      </c>
    </row>
    <row r="541" spans="1:16" x14ac:dyDescent="0.25">
      <c r="A541" s="132">
        <v>16184300</v>
      </c>
      <c r="B541" s="135" t="s">
        <v>2794</v>
      </c>
      <c r="C541" s="135" t="s">
        <v>141</v>
      </c>
      <c r="D541" s="10">
        <v>30</v>
      </c>
      <c r="E541" s="10"/>
      <c r="F541" s="10"/>
      <c r="G541" s="10"/>
      <c r="H541" s="10"/>
      <c r="I541" s="10"/>
      <c r="J541" s="10"/>
      <c r="K541" s="10"/>
      <c r="L541" s="10"/>
      <c r="M541" s="10"/>
      <c r="N541" s="10"/>
      <c r="O541" s="110">
        <f t="shared" si="18"/>
        <v>0</v>
      </c>
      <c r="P541" s="110">
        <f t="shared" si="19"/>
        <v>0</v>
      </c>
    </row>
    <row r="542" spans="1:16" x14ac:dyDescent="0.25">
      <c r="A542" s="132">
        <v>16190068</v>
      </c>
      <c r="B542" s="135" t="s">
        <v>172</v>
      </c>
      <c r="C542" s="135" t="s">
        <v>173</v>
      </c>
      <c r="D542" s="10">
        <v>1</v>
      </c>
      <c r="E542" s="10"/>
      <c r="F542" s="10"/>
      <c r="G542" s="10"/>
      <c r="H542" s="10"/>
      <c r="I542" s="10"/>
      <c r="J542" s="10"/>
      <c r="K542" s="10"/>
      <c r="L542" s="10"/>
      <c r="M542" s="10"/>
      <c r="N542" s="10"/>
      <c r="O542" s="110">
        <f t="shared" si="18"/>
        <v>0</v>
      </c>
      <c r="P542" s="110">
        <f t="shared" si="19"/>
        <v>0</v>
      </c>
    </row>
    <row r="543" spans="1:16" x14ac:dyDescent="0.25">
      <c r="A543" s="132">
        <v>16192532</v>
      </c>
      <c r="B543" s="135" t="s">
        <v>271</v>
      </c>
      <c r="C543" s="135" t="s">
        <v>272</v>
      </c>
      <c r="D543" s="10">
        <v>1</v>
      </c>
      <c r="E543" s="10"/>
      <c r="F543" s="10"/>
      <c r="G543" s="10"/>
      <c r="H543" s="10"/>
      <c r="I543" s="10"/>
      <c r="J543" s="10"/>
      <c r="K543" s="10"/>
      <c r="L543" s="10"/>
      <c r="M543" s="10"/>
      <c r="N543" s="10"/>
      <c r="O543" s="110">
        <f t="shared" si="18"/>
        <v>0</v>
      </c>
      <c r="P543" s="110">
        <f t="shared" si="19"/>
        <v>0</v>
      </c>
    </row>
    <row r="544" spans="1:16" x14ac:dyDescent="0.25">
      <c r="A544" s="132">
        <v>16193113</v>
      </c>
      <c r="B544" s="135" t="s">
        <v>2799</v>
      </c>
      <c r="C544" s="135" t="s">
        <v>236</v>
      </c>
      <c r="D544" s="10">
        <v>56</v>
      </c>
      <c r="E544" s="10"/>
      <c r="F544" s="10"/>
      <c r="G544" s="10"/>
      <c r="H544" s="10"/>
      <c r="I544" s="10"/>
      <c r="J544" s="10"/>
      <c r="K544" s="10"/>
      <c r="L544" s="10"/>
      <c r="M544" s="10"/>
      <c r="N544" s="10"/>
      <c r="O544" s="110">
        <f t="shared" si="18"/>
        <v>0</v>
      </c>
      <c r="P544" s="110">
        <f t="shared" si="19"/>
        <v>0</v>
      </c>
    </row>
    <row r="545" spans="1:16" x14ac:dyDescent="0.25">
      <c r="A545" s="132">
        <v>16193148</v>
      </c>
      <c r="B545" s="135" t="s">
        <v>2816</v>
      </c>
      <c r="C545" s="135" t="s">
        <v>292</v>
      </c>
      <c r="D545" s="10">
        <v>1</v>
      </c>
      <c r="E545" s="10"/>
      <c r="F545" s="10"/>
      <c r="G545" s="10"/>
      <c r="H545" s="10"/>
      <c r="I545" s="10"/>
      <c r="J545" s="10"/>
      <c r="K545" s="10"/>
      <c r="L545" s="10"/>
      <c r="M545" s="10"/>
      <c r="N545" s="10"/>
      <c r="O545" s="110">
        <f t="shared" si="18"/>
        <v>0</v>
      </c>
      <c r="P545" s="110">
        <f t="shared" si="19"/>
        <v>0</v>
      </c>
    </row>
    <row r="546" spans="1:16" x14ac:dyDescent="0.25">
      <c r="A546" s="132">
        <v>16193164</v>
      </c>
      <c r="B546" s="135" t="s">
        <v>2799</v>
      </c>
      <c r="C546" s="135" t="s">
        <v>236</v>
      </c>
      <c r="D546" s="10">
        <v>56</v>
      </c>
      <c r="E546" s="10"/>
      <c r="F546" s="10"/>
      <c r="G546" s="10"/>
      <c r="H546" s="10"/>
      <c r="I546" s="10"/>
      <c r="J546" s="10"/>
      <c r="K546" s="10"/>
      <c r="L546" s="10"/>
      <c r="M546" s="10"/>
      <c r="N546" s="10"/>
      <c r="O546" s="110">
        <f t="shared" si="18"/>
        <v>0</v>
      </c>
      <c r="P546" s="110">
        <f t="shared" si="19"/>
        <v>0</v>
      </c>
    </row>
    <row r="547" spans="1:16" x14ac:dyDescent="0.25">
      <c r="A547" s="132">
        <v>16194543</v>
      </c>
      <c r="B547" s="135" t="s">
        <v>2817</v>
      </c>
      <c r="C547" s="135" t="s">
        <v>294</v>
      </c>
      <c r="D547" s="10">
        <v>6</v>
      </c>
      <c r="E547" s="10"/>
      <c r="F547" s="10"/>
      <c r="G547" s="10"/>
      <c r="H547" s="10"/>
      <c r="I547" s="10"/>
      <c r="J547" s="10"/>
      <c r="K547" s="10"/>
      <c r="L547" s="10"/>
      <c r="M547" s="10"/>
      <c r="N547" s="10"/>
      <c r="O547" s="110">
        <f t="shared" si="18"/>
        <v>0</v>
      </c>
      <c r="P547" s="110">
        <f t="shared" si="19"/>
        <v>0</v>
      </c>
    </row>
    <row r="548" spans="1:16" x14ac:dyDescent="0.25">
      <c r="A548" s="132">
        <v>16194551</v>
      </c>
      <c r="B548" s="135" t="s">
        <v>2817</v>
      </c>
      <c r="C548" s="135" t="s">
        <v>294</v>
      </c>
      <c r="D548" s="10">
        <v>6</v>
      </c>
      <c r="E548" s="10"/>
      <c r="F548" s="10"/>
      <c r="G548" s="10"/>
      <c r="H548" s="10"/>
      <c r="I548" s="10"/>
      <c r="J548" s="10"/>
      <c r="K548" s="10"/>
      <c r="L548" s="10"/>
      <c r="M548" s="10"/>
      <c r="N548" s="10"/>
      <c r="O548" s="110">
        <f t="shared" si="18"/>
        <v>0</v>
      </c>
      <c r="P548" s="110">
        <f t="shared" si="19"/>
        <v>0</v>
      </c>
    </row>
    <row r="549" spans="1:16" x14ac:dyDescent="0.25">
      <c r="A549" s="132">
        <v>16194578</v>
      </c>
      <c r="B549" s="135" t="s">
        <v>2817</v>
      </c>
      <c r="C549" s="135" t="s">
        <v>294</v>
      </c>
      <c r="D549" s="10">
        <v>6</v>
      </c>
      <c r="E549" s="10"/>
      <c r="F549" s="10"/>
      <c r="G549" s="10"/>
      <c r="H549" s="10"/>
      <c r="I549" s="10"/>
      <c r="J549" s="10"/>
      <c r="K549" s="10"/>
      <c r="L549" s="10"/>
      <c r="M549" s="10"/>
      <c r="N549" s="10"/>
      <c r="O549" s="110">
        <f t="shared" si="18"/>
        <v>0</v>
      </c>
      <c r="P549" s="110">
        <f t="shared" si="19"/>
        <v>0</v>
      </c>
    </row>
    <row r="550" spans="1:16" x14ac:dyDescent="0.25">
      <c r="A550" s="132">
        <v>16198999</v>
      </c>
      <c r="B550" s="135" t="s">
        <v>196</v>
      </c>
      <c r="C550" s="135" t="s">
        <v>197</v>
      </c>
      <c r="D550" s="10">
        <v>100</v>
      </c>
      <c r="E550" s="10"/>
      <c r="F550" s="10"/>
      <c r="G550" s="10"/>
      <c r="H550" s="10"/>
      <c r="I550" s="10"/>
      <c r="J550" s="10"/>
      <c r="K550" s="10"/>
      <c r="L550" s="10"/>
      <c r="M550" s="10"/>
      <c r="N550" s="10"/>
      <c r="O550" s="110">
        <f t="shared" si="18"/>
        <v>0</v>
      </c>
      <c r="P550" s="110">
        <f t="shared" si="19"/>
        <v>0</v>
      </c>
    </row>
    <row r="551" spans="1:16" x14ac:dyDescent="0.25">
      <c r="A551" s="132">
        <v>16199111</v>
      </c>
      <c r="B551" s="135" t="s">
        <v>287</v>
      </c>
      <c r="C551" s="135" t="s">
        <v>288</v>
      </c>
      <c r="D551" s="10">
        <v>120</v>
      </c>
      <c r="E551" s="10"/>
      <c r="F551" s="10"/>
      <c r="G551" s="10"/>
      <c r="H551" s="10"/>
      <c r="I551" s="10"/>
      <c r="J551" s="10"/>
      <c r="K551" s="10"/>
      <c r="L551" s="10"/>
      <c r="M551" s="10"/>
      <c r="N551" s="10"/>
      <c r="O551" s="110">
        <f t="shared" si="18"/>
        <v>0</v>
      </c>
      <c r="P551" s="110">
        <f t="shared" si="19"/>
        <v>0</v>
      </c>
    </row>
    <row r="552" spans="1:16" x14ac:dyDescent="0.25">
      <c r="A552" s="132">
        <v>16200187</v>
      </c>
      <c r="B552" s="135" t="s">
        <v>2808</v>
      </c>
      <c r="C552" s="135" t="s">
        <v>264</v>
      </c>
      <c r="D552" s="10">
        <v>28</v>
      </c>
      <c r="E552" s="10"/>
      <c r="F552" s="10"/>
      <c r="G552" s="10"/>
      <c r="H552" s="10"/>
      <c r="I552" s="10"/>
      <c r="J552" s="10"/>
      <c r="K552" s="10"/>
      <c r="L552" s="10"/>
      <c r="M552" s="10"/>
      <c r="N552" s="10"/>
      <c r="O552" s="110">
        <f t="shared" si="18"/>
        <v>0</v>
      </c>
      <c r="P552" s="110">
        <f t="shared" si="19"/>
        <v>0</v>
      </c>
    </row>
    <row r="553" spans="1:16" x14ac:dyDescent="0.25">
      <c r="A553" s="132">
        <v>16201140</v>
      </c>
      <c r="B553" s="135" t="s">
        <v>2808</v>
      </c>
      <c r="C553" s="135" t="s">
        <v>264</v>
      </c>
      <c r="D553" s="10">
        <v>28</v>
      </c>
      <c r="E553" s="10"/>
      <c r="F553" s="10"/>
      <c r="G553" s="10"/>
      <c r="H553" s="10"/>
      <c r="I553" s="10"/>
      <c r="J553" s="10"/>
      <c r="K553" s="10"/>
      <c r="L553" s="10"/>
      <c r="M553" s="10"/>
      <c r="N553" s="10"/>
      <c r="O553" s="110">
        <f t="shared" si="18"/>
        <v>0</v>
      </c>
      <c r="P553" s="110">
        <f t="shared" si="19"/>
        <v>0</v>
      </c>
    </row>
    <row r="554" spans="1:16" x14ac:dyDescent="0.25">
      <c r="A554" s="132">
        <v>16210301</v>
      </c>
      <c r="B554" s="135" t="s">
        <v>2818</v>
      </c>
      <c r="C554" s="135" t="s">
        <v>296</v>
      </c>
      <c r="D554" s="10">
        <v>30</v>
      </c>
      <c r="E554" s="10"/>
      <c r="F554" s="10"/>
      <c r="G554" s="10"/>
      <c r="H554" s="10"/>
      <c r="I554" s="10"/>
      <c r="J554" s="10"/>
      <c r="K554" s="10"/>
      <c r="L554" s="10"/>
      <c r="M554" s="10"/>
      <c r="N554" s="10"/>
      <c r="O554" s="110">
        <f t="shared" si="18"/>
        <v>0</v>
      </c>
      <c r="P554" s="110">
        <f t="shared" si="19"/>
        <v>0</v>
      </c>
    </row>
    <row r="555" spans="1:16" x14ac:dyDescent="0.25">
      <c r="A555" s="132">
        <v>16211367</v>
      </c>
      <c r="B555" s="135" t="s">
        <v>297</v>
      </c>
      <c r="C555" s="135" t="s">
        <v>298</v>
      </c>
      <c r="D555" s="10">
        <v>1</v>
      </c>
      <c r="E555" s="10"/>
      <c r="F555" s="10"/>
      <c r="G555" s="10"/>
      <c r="H555" s="10"/>
      <c r="I555" s="10"/>
      <c r="J555" s="10"/>
      <c r="K555" s="10"/>
      <c r="L555" s="10"/>
      <c r="M555" s="10"/>
      <c r="N555" s="10"/>
      <c r="O555" s="110">
        <f t="shared" si="18"/>
        <v>0</v>
      </c>
      <c r="P555" s="110">
        <f t="shared" si="19"/>
        <v>0</v>
      </c>
    </row>
    <row r="556" spans="1:16" x14ac:dyDescent="0.25">
      <c r="A556" s="132">
        <v>16211677</v>
      </c>
      <c r="B556" s="135" t="s">
        <v>2818</v>
      </c>
      <c r="C556" s="135" t="s">
        <v>296</v>
      </c>
      <c r="D556" s="10">
        <v>30</v>
      </c>
      <c r="E556" s="10"/>
      <c r="F556" s="10"/>
      <c r="G556" s="10"/>
      <c r="H556" s="10"/>
      <c r="I556" s="10"/>
      <c r="J556" s="10"/>
      <c r="K556" s="10"/>
      <c r="L556" s="10"/>
      <c r="M556" s="10"/>
      <c r="N556" s="10"/>
      <c r="O556" s="110">
        <f t="shared" si="18"/>
        <v>0</v>
      </c>
      <c r="P556" s="110">
        <f t="shared" si="19"/>
        <v>0</v>
      </c>
    </row>
    <row r="557" spans="1:16" x14ac:dyDescent="0.25">
      <c r="A557" s="132">
        <v>16212932</v>
      </c>
      <c r="B557" s="135" t="s">
        <v>2785</v>
      </c>
      <c r="C557" s="135" t="s">
        <v>123</v>
      </c>
      <c r="D557" s="10">
        <v>10</v>
      </c>
      <c r="E557" s="10"/>
      <c r="F557" s="10"/>
      <c r="G557" s="10"/>
      <c r="H557" s="10"/>
      <c r="I557" s="10"/>
      <c r="J557" s="10"/>
      <c r="K557" s="10"/>
      <c r="L557" s="10"/>
      <c r="M557" s="10"/>
      <c r="N557" s="10"/>
      <c r="O557" s="110">
        <f t="shared" si="18"/>
        <v>0</v>
      </c>
      <c r="P557" s="110">
        <f t="shared" si="19"/>
        <v>0</v>
      </c>
    </row>
    <row r="558" spans="1:16" x14ac:dyDescent="0.25">
      <c r="A558" s="132">
        <v>16219481</v>
      </c>
      <c r="B558" s="135" t="s">
        <v>223</v>
      </c>
      <c r="C558" s="135" t="s">
        <v>224</v>
      </c>
      <c r="D558" s="10">
        <v>5</v>
      </c>
      <c r="E558" s="10"/>
      <c r="F558" s="10"/>
      <c r="G558" s="10"/>
      <c r="H558" s="10"/>
      <c r="I558" s="10"/>
      <c r="J558" s="10"/>
      <c r="K558" s="10"/>
      <c r="L558" s="10"/>
      <c r="M558" s="10"/>
      <c r="N558" s="10"/>
      <c r="O558" s="110">
        <f t="shared" si="18"/>
        <v>0</v>
      </c>
      <c r="P558" s="110">
        <f t="shared" si="19"/>
        <v>0</v>
      </c>
    </row>
    <row r="559" spans="1:16" x14ac:dyDescent="0.25">
      <c r="A559" s="132">
        <v>16219503</v>
      </c>
      <c r="B559" s="135" t="s">
        <v>223</v>
      </c>
      <c r="C559" s="135" t="s">
        <v>224</v>
      </c>
      <c r="D559" s="10">
        <v>5</v>
      </c>
      <c r="E559" s="10"/>
      <c r="F559" s="10"/>
      <c r="G559" s="10"/>
      <c r="H559" s="10"/>
      <c r="I559" s="10"/>
      <c r="J559" s="10"/>
      <c r="K559" s="10"/>
      <c r="L559" s="10"/>
      <c r="M559" s="10"/>
      <c r="N559" s="10"/>
      <c r="O559" s="110">
        <f t="shared" si="18"/>
        <v>0</v>
      </c>
      <c r="P559" s="110">
        <f t="shared" si="19"/>
        <v>0</v>
      </c>
    </row>
    <row r="560" spans="1:16" x14ac:dyDescent="0.25">
      <c r="A560" s="132">
        <v>16219813</v>
      </c>
      <c r="B560" s="135" t="s">
        <v>170</v>
      </c>
      <c r="C560" s="135" t="s">
        <v>171</v>
      </c>
      <c r="D560" s="10">
        <v>21</v>
      </c>
      <c r="E560" s="10"/>
      <c r="F560" s="10"/>
      <c r="G560" s="10"/>
      <c r="H560" s="10"/>
      <c r="I560" s="10"/>
      <c r="J560" s="10"/>
      <c r="K560" s="10"/>
      <c r="L560" s="10"/>
      <c r="M560" s="10"/>
      <c r="N560" s="10"/>
      <c r="O560" s="110">
        <f t="shared" si="18"/>
        <v>0</v>
      </c>
      <c r="P560" s="110">
        <f t="shared" si="19"/>
        <v>0</v>
      </c>
    </row>
    <row r="561" spans="1:16" x14ac:dyDescent="0.25">
      <c r="A561" s="132">
        <v>16219945</v>
      </c>
      <c r="B561" s="135" t="s">
        <v>170</v>
      </c>
      <c r="C561" s="135" t="s">
        <v>171</v>
      </c>
      <c r="D561" s="10">
        <v>21</v>
      </c>
      <c r="E561" s="10"/>
      <c r="F561" s="10"/>
      <c r="G561" s="10"/>
      <c r="H561" s="10"/>
      <c r="I561" s="10"/>
      <c r="J561" s="10"/>
      <c r="K561" s="10"/>
      <c r="L561" s="10"/>
      <c r="M561" s="10"/>
      <c r="N561" s="10"/>
      <c r="O561" s="110">
        <f t="shared" si="18"/>
        <v>0</v>
      </c>
      <c r="P561" s="110">
        <f t="shared" si="19"/>
        <v>0</v>
      </c>
    </row>
    <row r="562" spans="1:16" x14ac:dyDescent="0.25">
      <c r="A562" s="132">
        <v>16220870</v>
      </c>
      <c r="B562" s="135" t="s">
        <v>2819</v>
      </c>
      <c r="C562" s="135" t="s">
        <v>300</v>
      </c>
      <c r="D562" s="10">
        <v>63</v>
      </c>
      <c r="E562" s="10"/>
      <c r="F562" s="10"/>
      <c r="G562" s="10"/>
      <c r="H562" s="10"/>
      <c r="I562" s="10"/>
      <c r="J562" s="10"/>
      <c r="K562" s="10"/>
      <c r="L562" s="10"/>
      <c r="M562" s="10"/>
      <c r="N562" s="10"/>
      <c r="O562" s="110">
        <f t="shared" si="18"/>
        <v>0</v>
      </c>
      <c r="P562" s="110">
        <f t="shared" si="19"/>
        <v>0</v>
      </c>
    </row>
    <row r="563" spans="1:16" x14ac:dyDescent="0.25">
      <c r="A563" s="132">
        <v>16224590</v>
      </c>
      <c r="B563" s="135" t="s">
        <v>225</v>
      </c>
      <c r="C563" s="135" t="s">
        <v>226</v>
      </c>
      <c r="D563" s="10">
        <v>1</v>
      </c>
      <c r="E563" s="10"/>
      <c r="F563" s="10"/>
      <c r="G563" s="10"/>
      <c r="H563" s="10"/>
      <c r="I563" s="10"/>
      <c r="J563" s="10"/>
      <c r="K563" s="10"/>
      <c r="L563" s="10"/>
      <c r="M563" s="10"/>
      <c r="N563" s="10"/>
      <c r="O563" s="110">
        <f t="shared" si="18"/>
        <v>0</v>
      </c>
      <c r="P563" s="110">
        <f t="shared" si="19"/>
        <v>0</v>
      </c>
    </row>
    <row r="564" spans="1:16" x14ac:dyDescent="0.25">
      <c r="A564" s="132">
        <v>16224752</v>
      </c>
      <c r="B564" s="135" t="s">
        <v>2786</v>
      </c>
      <c r="C564" s="135" t="s">
        <v>139</v>
      </c>
      <c r="D564" s="10">
        <v>60</v>
      </c>
      <c r="E564" s="10"/>
      <c r="F564" s="10"/>
      <c r="G564" s="10"/>
      <c r="H564" s="10"/>
      <c r="I564" s="10"/>
      <c r="J564" s="10"/>
      <c r="K564" s="10"/>
      <c r="L564" s="10"/>
      <c r="M564" s="10"/>
      <c r="N564" s="10"/>
      <c r="O564" s="110">
        <f t="shared" si="18"/>
        <v>0</v>
      </c>
      <c r="P564" s="110">
        <f t="shared" si="19"/>
        <v>0</v>
      </c>
    </row>
    <row r="565" spans="1:16" x14ac:dyDescent="0.25">
      <c r="A565" s="132">
        <v>16224795</v>
      </c>
      <c r="B565" s="135" t="s">
        <v>2786</v>
      </c>
      <c r="C565" s="135" t="s">
        <v>139</v>
      </c>
      <c r="D565" s="10">
        <v>30</v>
      </c>
      <c r="E565" s="10"/>
      <c r="F565" s="10"/>
      <c r="G565" s="10"/>
      <c r="H565" s="10"/>
      <c r="I565" s="10"/>
      <c r="J565" s="10"/>
      <c r="K565" s="10"/>
      <c r="L565" s="10"/>
      <c r="M565" s="10"/>
      <c r="N565" s="10"/>
      <c r="O565" s="110">
        <f t="shared" si="18"/>
        <v>0</v>
      </c>
      <c r="P565" s="110">
        <f t="shared" si="19"/>
        <v>0</v>
      </c>
    </row>
    <row r="566" spans="1:16" x14ac:dyDescent="0.25">
      <c r="A566" s="132">
        <v>16225457</v>
      </c>
      <c r="B566" s="135" t="s">
        <v>301</v>
      </c>
      <c r="C566" s="135" t="s">
        <v>302</v>
      </c>
      <c r="D566" s="10">
        <v>1</v>
      </c>
      <c r="E566" s="10"/>
      <c r="F566" s="10"/>
      <c r="G566" s="10"/>
      <c r="H566" s="10"/>
      <c r="I566" s="10"/>
      <c r="J566" s="10"/>
      <c r="K566" s="10"/>
      <c r="L566" s="10"/>
      <c r="M566" s="10"/>
      <c r="N566" s="10"/>
      <c r="O566" s="110">
        <f t="shared" si="18"/>
        <v>0</v>
      </c>
      <c r="P566" s="110">
        <f t="shared" si="19"/>
        <v>0</v>
      </c>
    </row>
    <row r="567" spans="1:16" x14ac:dyDescent="0.25">
      <c r="A567" s="132">
        <v>16225465</v>
      </c>
      <c r="B567" s="135" t="s">
        <v>301</v>
      </c>
      <c r="C567" s="135" t="s">
        <v>302</v>
      </c>
      <c r="D567" s="10">
        <v>1</v>
      </c>
      <c r="E567" s="10"/>
      <c r="F567" s="10"/>
      <c r="G567" s="10"/>
      <c r="H567" s="10"/>
      <c r="I567" s="10"/>
      <c r="J567" s="10"/>
      <c r="K567" s="10"/>
      <c r="L567" s="10"/>
      <c r="M567" s="10"/>
      <c r="N567" s="10"/>
      <c r="O567" s="110">
        <f t="shared" si="18"/>
        <v>0</v>
      </c>
      <c r="P567" s="110">
        <f t="shared" si="19"/>
        <v>0</v>
      </c>
    </row>
    <row r="568" spans="1:16" x14ac:dyDescent="0.25">
      <c r="A568" s="132">
        <v>16225643</v>
      </c>
      <c r="B568" s="135" t="s">
        <v>303</v>
      </c>
      <c r="C568" s="135" t="s">
        <v>2724</v>
      </c>
      <c r="D568" s="10">
        <v>1</v>
      </c>
      <c r="E568" s="10"/>
      <c r="F568" s="10"/>
      <c r="G568" s="10"/>
      <c r="H568" s="10"/>
      <c r="I568" s="10"/>
      <c r="J568" s="10"/>
      <c r="K568" s="10"/>
      <c r="L568" s="10"/>
      <c r="M568" s="10"/>
      <c r="N568" s="10"/>
      <c r="O568" s="110">
        <f t="shared" si="18"/>
        <v>0</v>
      </c>
      <c r="P568" s="110">
        <f t="shared" si="19"/>
        <v>0</v>
      </c>
    </row>
    <row r="569" spans="1:16" x14ac:dyDescent="0.25">
      <c r="A569" s="132">
        <v>16227980</v>
      </c>
      <c r="B569" s="135" t="s">
        <v>2793</v>
      </c>
      <c r="C569" s="135" t="s">
        <v>199</v>
      </c>
      <c r="D569" s="10">
        <v>30</v>
      </c>
      <c r="E569" s="10"/>
      <c r="F569" s="10"/>
      <c r="G569" s="10"/>
      <c r="H569" s="10"/>
      <c r="I569" s="10"/>
      <c r="J569" s="10"/>
      <c r="K569" s="10"/>
      <c r="L569" s="10"/>
      <c r="M569" s="10"/>
      <c r="N569" s="10"/>
      <c r="O569" s="110">
        <f t="shared" si="18"/>
        <v>0</v>
      </c>
      <c r="P569" s="110">
        <f t="shared" si="19"/>
        <v>0</v>
      </c>
    </row>
    <row r="570" spans="1:16" x14ac:dyDescent="0.25">
      <c r="A570" s="132">
        <v>16228553</v>
      </c>
      <c r="B570" s="135" t="s">
        <v>225</v>
      </c>
      <c r="C570" s="135" t="s">
        <v>226</v>
      </c>
      <c r="D570" s="10">
        <v>1</v>
      </c>
      <c r="E570" s="10"/>
      <c r="F570" s="10"/>
      <c r="G570" s="10"/>
      <c r="H570" s="10"/>
      <c r="I570" s="10"/>
      <c r="J570" s="10"/>
      <c r="K570" s="10"/>
      <c r="L570" s="10"/>
      <c r="M570" s="10"/>
      <c r="N570" s="10"/>
      <c r="O570" s="110">
        <f t="shared" si="18"/>
        <v>0</v>
      </c>
      <c r="P570" s="110">
        <f t="shared" si="19"/>
        <v>0</v>
      </c>
    </row>
    <row r="571" spans="1:16" x14ac:dyDescent="0.25">
      <c r="A571" s="132">
        <v>16228596</v>
      </c>
      <c r="B571" s="135" t="s">
        <v>304</v>
      </c>
      <c r="C571" s="135" t="s">
        <v>305</v>
      </c>
      <c r="D571" s="10">
        <v>1</v>
      </c>
      <c r="E571" s="10"/>
      <c r="F571" s="10"/>
      <c r="G571" s="10"/>
      <c r="H571" s="10"/>
      <c r="I571" s="10"/>
      <c r="J571" s="10"/>
      <c r="K571" s="10"/>
      <c r="L571" s="10"/>
      <c r="M571" s="10"/>
      <c r="N571" s="10"/>
      <c r="O571" s="110">
        <f t="shared" si="18"/>
        <v>0</v>
      </c>
      <c r="P571" s="110">
        <f t="shared" si="19"/>
        <v>0</v>
      </c>
    </row>
    <row r="572" spans="1:16" x14ac:dyDescent="0.25">
      <c r="A572" s="132">
        <v>16228618</v>
      </c>
      <c r="B572" s="135" t="s">
        <v>304</v>
      </c>
      <c r="C572" s="135" t="s">
        <v>305</v>
      </c>
      <c r="D572" s="10">
        <v>1</v>
      </c>
      <c r="E572" s="10"/>
      <c r="F572" s="10"/>
      <c r="G572" s="10"/>
      <c r="H572" s="10"/>
      <c r="I572" s="10"/>
      <c r="J572" s="10"/>
      <c r="K572" s="10"/>
      <c r="L572" s="10"/>
      <c r="M572" s="10"/>
      <c r="N572" s="10"/>
      <c r="O572" s="110">
        <f t="shared" si="18"/>
        <v>0</v>
      </c>
      <c r="P572" s="110">
        <f t="shared" si="19"/>
        <v>0</v>
      </c>
    </row>
    <row r="573" spans="1:16" x14ac:dyDescent="0.25">
      <c r="A573" s="132">
        <v>16229363</v>
      </c>
      <c r="B573" s="135" t="s">
        <v>180</v>
      </c>
      <c r="C573" s="135" t="s">
        <v>181</v>
      </c>
      <c r="D573" s="10">
        <v>1</v>
      </c>
      <c r="E573" s="10"/>
      <c r="F573" s="10"/>
      <c r="G573" s="10"/>
      <c r="H573" s="10"/>
      <c r="I573" s="10"/>
      <c r="J573" s="10"/>
      <c r="K573" s="10"/>
      <c r="L573" s="10"/>
      <c r="M573" s="10"/>
      <c r="N573" s="10"/>
      <c r="O573" s="110">
        <f t="shared" si="18"/>
        <v>0</v>
      </c>
      <c r="P573" s="110">
        <f t="shared" si="19"/>
        <v>0</v>
      </c>
    </row>
    <row r="574" spans="1:16" x14ac:dyDescent="0.25">
      <c r="A574" s="132">
        <v>16233034</v>
      </c>
      <c r="B574" s="135" t="s">
        <v>148</v>
      </c>
      <c r="C574" s="135" t="s">
        <v>149</v>
      </c>
      <c r="D574" s="10">
        <v>5</v>
      </c>
      <c r="E574" s="10"/>
      <c r="F574" s="10"/>
      <c r="G574" s="10"/>
      <c r="H574" s="10"/>
      <c r="I574" s="10"/>
      <c r="J574" s="10"/>
      <c r="K574" s="10"/>
      <c r="L574" s="10"/>
      <c r="M574" s="10"/>
      <c r="N574" s="10"/>
      <c r="O574" s="110">
        <f t="shared" si="18"/>
        <v>0</v>
      </c>
      <c r="P574" s="110">
        <f t="shared" si="19"/>
        <v>0</v>
      </c>
    </row>
    <row r="575" spans="1:16" x14ac:dyDescent="0.25">
      <c r="A575" s="132">
        <v>16233077</v>
      </c>
      <c r="B575" s="135" t="s">
        <v>148</v>
      </c>
      <c r="C575" s="135" t="s">
        <v>149</v>
      </c>
      <c r="D575" s="10">
        <v>5</v>
      </c>
      <c r="E575" s="10"/>
      <c r="F575" s="10"/>
      <c r="G575" s="10"/>
      <c r="H575" s="10"/>
      <c r="I575" s="10"/>
      <c r="J575" s="10"/>
      <c r="K575" s="10"/>
      <c r="L575" s="10"/>
      <c r="M575" s="10"/>
      <c r="N575" s="10"/>
      <c r="O575" s="110">
        <f t="shared" si="18"/>
        <v>0</v>
      </c>
      <c r="P575" s="110">
        <f t="shared" si="19"/>
        <v>0</v>
      </c>
    </row>
    <row r="576" spans="1:16" x14ac:dyDescent="0.25">
      <c r="A576" s="132">
        <v>16233085</v>
      </c>
      <c r="B576" s="135" t="s">
        <v>148</v>
      </c>
      <c r="C576" s="135" t="s">
        <v>149</v>
      </c>
      <c r="D576" s="10">
        <v>5</v>
      </c>
      <c r="E576" s="10"/>
      <c r="F576" s="10"/>
      <c r="G576" s="10"/>
      <c r="H576" s="10"/>
      <c r="I576" s="10"/>
      <c r="J576" s="10"/>
      <c r="K576" s="10"/>
      <c r="L576" s="10"/>
      <c r="M576" s="10"/>
      <c r="N576" s="10"/>
      <c r="O576" s="110">
        <f t="shared" si="18"/>
        <v>0</v>
      </c>
      <c r="P576" s="110">
        <f t="shared" si="19"/>
        <v>0</v>
      </c>
    </row>
    <row r="577" spans="1:16" x14ac:dyDescent="0.25">
      <c r="A577" s="132">
        <v>16233093</v>
      </c>
      <c r="B577" s="135" t="s">
        <v>148</v>
      </c>
      <c r="C577" s="135" t="s">
        <v>149</v>
      </c>
      <c r="D577" s="10">
        <v>5</v>
      </c>
      <c r="E577" s="10"/>
      <c r="F577" s="10"/>
      <c r="G577" s="10"/>
      <c r="H577" s="10"/>
      <c r="I577" s="10"/>
      <c r="J577" s="10"/>
      <c r="K577" s="10"/>
      <c r="L577" s="10"/>
      <c r="M577" s="10"/>
      <c r="N577" s="10"/>
      <c r="O577" s="110">
        <f t="shared" si="18"/>
        <v>0</v>
      </c>
      <c r="P577" s="110">
        <f t="shared" si="19"/>
        <v>0</v>
      </c>
    </row>
    <row r="578" spans="1:16" x14ac:dyDescent="0.25">
      <c r="A578" s="132">
        <v>16233123</v>
      </c>
      <c r="B578" s="135" t="s">
        <v>148</v>
      </c>
      <c r="C578" s="135" t="s">
        <v>149</v>
      </c>
      <c r="D578" s="10">
        <v>5</v>
      </c>
      <c r="E578" s="10"/>
      <c r="F578" s="10"/>
      <c r="G578" s="10"/>
      <c r="H578" s="10"/>
      <c r="I578" s="10"/>
      <c r="J578" s="10"/>
      <c r="K578" s="10"/>
      <c r="L578" s="10"/>
      <c r="M578" s="10"/>
      <c r="N578" s="10"/>
      <c r="O578" s="110">
        <f t="shared" si="18"/>
        <v>0</v>
      </c>
      <c r="P578" s="110">
        <f t="shared" si="19"/>
        <v>0</v>
      </c>
    </row>
    <row r="579" spans="1:16" x14ac:dyDescent="0.25">
      <c r="A579" s="132">
        <v>16233166</v>
      </c>
      <c r="B579" s="135" t="s">
        <v>148</v>
      </c>
      <c r="C579" s="135" t="s">
        <v>149</v>
      </c>
      <c r="D579" s="10">
        <v>5</v>
      </c>
      <c r="E579" s="10"/>
      <c r="F579" s="10"/>
      <c r="G579" s="10"/>
      <c r="H579" s="10"/>
      <c r="I579" s="10"/>
      <c r="J579" s="10"/>
      <c r="K579" s="10"/>
      <c r="L579" s="10"/>
      <c r="M579" s="10"/>
      <c r="N579" s="10"/>
      <c r="O579" s="110">
        <f t="shared" si="18"/>
        <v>0</v>
      </c>
      <c r="P579" s="110">
        <f t="shared" si="19"/>
        <v>0</v>
      </c>
    </row>
    <row r="580" spans="1:16" x14ac:dyDescent="0.25">
      <c r="A580" s="132">
        <v>16233646</v>
      </c>
      <c r="B580" s="135" t="s">
        <v>275</v>
      </c>
      <c r="C580" s="135" t="s">
        <v>276</v>
      </c>
      <c r="D580" s="10">
        <v>1</v>
      </c>
      <c r="E580" s="10"/>
      <c r="F580" s="10"/>
      <c r="G580" s="10"/>
      <c r="H580" s="10"/>
      <c r="I580" s="10"/>
      <c r="J580" s="10"/>
      <c r="K580" s="10"/>
      <c r="L580" s="10"/>
      <c r="M580" s="10"/>
      <c r="N580" s="10"/>
      <c r="O580" s="110">
        <f t="shared" si="18"/>
        <v>0</v>
      </c>
      <c r="P580" s="110">
        <f t="shared" si="19"/>
        <v>0</v>
      </c>
    </row>
    <row r="581" spans="1:16" x14ac:dyDescent="0.25">
      <c r="A581" s="132">
        <v>16233654</v>
      </c>
      <c r="B581" s="135" t="s">
        <v>275</v>
      </c>
      <c r="C581" s="135" t="s">
        <v>276</v>
      </c>
      <c r="D581" s="10">
        <v>1</v>
      </c>
      <c r="E581" s="10"/>
      <c r="F581" s="10"/>
      <c r="G581" s="10"/>
      <c r="H581" s="10"/>
      <c r="I581" s="10"/>
      <c r="J581" s="10"/>
      <c r="K581" s="10"/>
      <c r="L581" s="10"/>
      <c r="M581" s="10"/>
      <c r="N581" s="10"/>
      <c r="O581" s="110">
        <f t="shared" si="18"/>
        <v>0</v>
      </c>
      <c r="P581" s="110">
        <f t="shared" si="19"/>
        <v>0</v>
      </c>
    </row>
    <row r="582" spans="1:16" x14ac:dyDescent="0.25">
      <c r="A582" s="132">
        <v>16237439</v>
      </c>
      <c r="B582" s="135" t="s">
        <v>2807</v>
      </c>
      <c r="C582" s="135" t="s">
        <v>260</v>
      </c>
      <c r="D582" s="10">
        <v>84</v>
      </c>
      <c r="E582" s="10"/>
      <c r="F582" s="10"/>
      <c r="G582" s="10"/>
      <c r="H582" s="10"/>
      <c r="I582" s="10"/>
      <c r="J582" s="10"/>
      <c r="K582" s="10"/>
      <c r="L582" s="10"/>
      <c r="M582" s="10"/>
      <c r="N582" s="10"/>
      <c r="O582" s="110">
        <f t="shared" si="18"/>
        <v>0</v>
      </c>
      <c r="P582" s="110">
        <f t="shared" si="19"/>
        <v>0</v>
      </c>
    </row>
    <row r="583" spans="1:16" x14ac:dyDescent="0.25">
      <c r="A583" s="132">
        <v>16237471</v>
      </c>
      <c r="B583" s="135" t="s">
        <v>221</v>
      </c>
      <c r="C583" s="135" t="s">
        <v>222</v>
      </c>
      <c r="D583" s="10">
        <v>1</v>
      </c>
      <c r="E583" s="10"/>
      <c r="F583" s="10"/>
      <c r="G583" s="10"/>
      <c r="H583" s="10"/>
      <c r="I583" s="10"/>
      <c r="J583" s="10"/>
      <c r="K583" s="10"/>
      <c r="L583" s="10"/>
      <c r="M583" s="10"/>
      <c r="N583" s="10"/>
      <c r="O583" s="110">
        <f t="shared" si="18"/>
        <v>0</v>
      </c>
      <c r="P583" s="110">
        <f t="shared" si="19"/>
        <v>0</v>
      </c>
    </row>
    <row r="584" spans="1:16" x14ac:dyDescent="0.25">
      <c r="A584" s="132">
        <v>16237897</v>
      </c>
      <c r="B584" s="135" t="s">
        <v>225</v>
      </c>
      <c r="C584" s="135" t="s">
        <v>226</v>
      </c>
      <c r="D584" s="10">
        <v>6</v>
      </c>
      <c r="E584" s="10"/>
      <c r="F584" s="10"/>
      <c r="G584" s="10"/>
      <c r="H584" s="10"/>
      <c r="I584" s="10"/>
      <c r="J584" s="10"/>
      <c r="K584" s="10"/>
      <c r="L584" s="10"/>
      <c r="M584" s="10"/>
      <c r="N584" s="10"/>
      <c r="O584" s="110">
        <f t="shared" si="18"/>
        <v>0</v>
      </c>
      <c r="P584" s="110">
        <f t="shared" si="19"/>
        <v>0</v>
      </c>
    </row>
    <row r="585" spans="1:16" x14ac:dyDescent="0.25">
      <c r="A585" s="132">
        <v>16237919</v>
      </c>
      <c r="B585" s="135" t="s">
        <v>2807</v>
      </c>
      <c r="C585" s="135" t="s">
        <v>260</v>
      </c>
      <c r="D585" s="10">
        <v>84</v>
      </c>
      <c r="E585" s="10"/>
      <c r="F585" s="10"/>
      <c r="G585" s="10"/>
      <c r="H585" s="10"/>
      <c r="I585" s="10"/>
      <c r="J585" s="10"/>
      <c r="K585" s="10"/>
      <c r="L585" s="10"/>
      <c r="M585" s="10"/>
      <c r="N585" s="10"/>
      <c r="O585" s="110">
        <f t="shared" si="18"/>
        <v>0</v>
      </c>
      <c r="P585" s="110">
        <f t="shared" si="19"/>
        <v>0</v>
      </c>
    </row>
    <row r="586" spans="1:16" x14ac:dyDescent="0.25">
      <c r="A586" s="132">
        <v>16240081</v>
      </c>
      <c r="B586" s="135" t="s">
        <v>2807</v>
      </c>
      <c r="C586" s="135" t="s">
        <v>260</v>
      </c>
      <c r="D586" s="10">
        <v>84</v>
      </c>
      <c r="E586" s="10"/>
      <c r="F586" s="10"/>
      <c r="G586" s="10"/>
      <c r="H586" s="10"/>
      <c r="I586" s="10"/>
      <c r="J586" s="10"/>
      <c r="K586" s="10"/>
      <c r="L586" s="10"/>
      <c r="M586" s="10"/>
      <c r="N586" s="10"/>
      <c r="O586" s="110">
        <f t="shared" si="18"/>
        <v>0</v>
      </c>
      <c r="P586" s="110">
        <f t="shared" si="19"/>
        <v>0</v>
      </c>
    </row>
    <row r="587" spans="1:16" x14ac:dyDescent="0.25">
      <c r="A587" s="132">
        <v>16241169</v>
      </c>
      <c r="B587" s="135" t="s">
        <v>306</v>
      </c>
      <c r="C587" s="135" t="s">
        <v>307</v>
      </c>
      <c r="D587" s="10">
        <v>1</v>
      </c>
      <c r="E587" s="10"/>
      <c r="F587" s="10"/>
      <c r="G587" s="10"/>
      <c r="H587" s="10"/>
      <c r="I587" s="10"/>
      <c r="J587" s="10"/>
      <c r="K587" s="10"/>
      <c r="L587" s="10"/>
      <c r="M587" s="10"/>
      <c r="N587" s="10"/>
      <c r="O587" s="110">
        <f t="shared" si="18"/>
        <v>0</v>
      </c>
      <c r="P587" s="110">
        <f t="shared" si="19"/>
        <v>0</v>
      </c>
    </row>
    <row r="588" spans="1:16" x14ac:dyDescent="0.25">
      <c r="A588" s="132">
        <v>16242319</v>
      </c>
      <c r="B588" s="135" t="s">
        <v>308</v>
      </c>
      <c r="C588" s="135" t="s">
        <v>309</v>
      </c>
      <c r="D588" s="10">
        <v>1</v>
      </c>
      <c r="E588" s="10"/>
      <c r="F588" s="10"/>
      <c r="G588" s="10"/>
      <c r="H588" s="10"/>
      <c r="I588" s="10"/>
      <c r="J588" s="10"/>
      <c r="K588" s="10"/>
      <c r="L588" s="10"/>
      <c r="M588" s="10"/>
      <c r="N588" s="10"/>
      <c r="O588" s="110">
        <f t="shared" si="18"/>
        <v>0</v>
      </c>
      <c r="P588" s="110">
        <f t="shared" si="19"/>
        <v>0</v>
      </c>
    </row>
    <row r="589" spans="1:16" x14ac:dyDescent="0.25">
      <c r="A589" s="132">
        <v>16245520</v>
      </c>
      <c r="B589" s="135" t="s">
        <v>253</v>
      </c>
      <c r="C589" s="135" t="s">
        <v>254</v>
      </c>
      <c r="D589" s="10">
        <v>112</v>
      </c>
      <c r="E589" s="10"/>
      <c r="F589" s="10"/>
      <c r="G589" s="10"/>
      <c r="H589" s="10"/>
      <c r="I589" s="10"/>
      <c r="J589" s="10"/>
      <c r="K589" s="10"/>
      <c r="L589" s="10"/>
      <c r="M589" s="10"/>
      <c r="N589" s="10"/>
      <c r="O589" s="110">
        <f t="shared" si="18"/>
        <v>0</v>
      </c>
      <c r="P589" s="110">
        <f t="shared" si="19"/>
        <v>0</v>
      </c>
    </row>
    <row r="590" spans="1:16" x14ac:dyDescent="0.25">
      <c r="A590" s="132">
        <v>16248546</v>
      </c>
      <c r="B590" s="135" t="s">
        <v>2795</v>
      </c>
      <c r="C590" s="135" t="s">
        <v>210</v>
      </c>
      <c r="D590" s="10">
        <v>30</v>
      </c>
      <c r="E590" s="10"/>
      <c r="F590" s="10"/>
      <c r="G590" s="10"/>
      <c r="H590" s="10"/>
      <c r="I590" s="10"/>
      <c r="J590" s="10"/>
      <c r="K590" s="10"/>
      <c r="L590" s="10"/>
      <c r="M590" s="10"/>
      <c r="N590" s="10"/>
      <c r="O590" s="110">
        <f t="shared" si="18"/>
        <v>0</v>
      </c>
      <c r="P590" s="110">
        <f t="shared" si="19"/>
        <v>0</v>
      </c>
    </row>
    <row r="591" spans="1:16" x14ac:dyDescent="0.25">
      <c r="A591" s="132">
        <v>16248554</v>
      </c>
      <c r="B591" s="135" t="s">
        <v>2795</v>
      </c>
      <c r="C591" s="135" t="s">
        <v>210</v>
      </c>
      <c r="D591" s="10">
        <v>30</v>
      </c>
      <c r="E591" s="10"/>
      <c r="F591" s="10"/>
      <c r="G591" s="10"/>
      <c r="H591" s="10"/>
      <c r="I591" s="10"/>
      <c r="J591" s="10"/>
      <c r="K591" s="10"/>
      <c r="L591" s="10"/>
      <c r="M591" s="10"/>
      <c r="N591" s="10"/>
      <c r="O591" s="110">
        <f t="shared" si="18"/>
        <v>0</v>
      </c>
      <c r="P591" s="110">
        <f t="shared" si="19"/>
        <v>0</v>
      </c>
    </row>
    <row r="592" spans="1:16" x14ac:dyDescent="0.25">
      <c r="A592" s="132">
        <v>16248562</v>
      </c>
      <c r="B592" s="135" t="s">
        <v>2795</v>
      </c>
      <c r="C592" s="135" t="s">
        <v>210</v>
      </c>
      <c r="D592" s="10">
        <v>30</v>
      </c>
      <c r="E592" s="10"/>
      <c r="F592" s="10"/>
      <c r="G592" s="10"/>
      <c r="H592" s="10"/>
      <c r="I592" s="10"/>
      <c r="J592" s="10"/>
      <c r="K592" s="10"/>
      <c r="L592" s="10"/>
      <c r="M592" s="10"/>
      <c r="N592" s="10"/>
      <c r="O592" s="110">
        <f t="shared" si="18"/>
        <v>0</v>
      </c>
      <c r="P592" s="110">
        <f t="shared" si="19"/>
        <v>0</v>
      </c>
    </row>
    <row r="593" spans="1:16" x14ac:dyDescent="0.25">
      <c r="A593" s="132">
        <v>16248570</v>
      </c>
      <c r="B593" s="135" t="s">
        <v>2795</v>
      </c>
      <c r="C593" s="135" t="s">
        <v>210</v>
      </c>
      <c r="D593" s="10">
        <v>30</v>
      </c>
      <c r="E593" s="10"/>
      <c r="F593" s="10"/>
      <c r="G593" s="10"/>
      <c r="H593" s="10"/>
      <c r="I593" s="10"/>
      <c r="J593" s="10"/>
      <c r="K593" s="10"/>
      <c r="L593" s="10"/>
      <c r="M593" s="10"/>
      <c r="N593" s="10"/>
      <c r="O593" s="110">
        <f t="shared" si="18"/>
        <v>0</v>
      </c>
      <c r="P593" s="110">
        <f t="shared" si="19"/>
        <v>0</v>
      </c>
    </row>
    <row r="594" spans="1:16" x14ac:dyDescent="0.25">
      <c r="A594" s="132">
        <v>16248597</v>
      </c>
      <c r="B594" s="135" t="s">
        <v>2785</v>
      </c>
      <c r="C594" s="135" t="s">
        <v>123</v>
      </c>
      <c r="D594" s="10">
        <v>10</v>
      </c>
      <c r="E594" s="10"/>
      <c r="F594" s="10"/>
      <c r="G594" s="10"/>
      <c r="H594" s="10"/>
      <c r="I594" s="10"/>
      <c r="J594" s="10"/>
      <c r="K594" s="10"/>
      <c r="L594" s="10"/>
      <c r="M594" s="10"/>
      <c r="N594" s="10"/>
      <c r="O594" s="110">
        <f t="shared" ref="O594:O657" si="20">E594+F594+G594+H594+I594+J594+K594+L594+M594+N594</f>
        <v>0</v>
      </c>
      <c r="P594" s="110">
        <f t="shared" ref="P594:P657" si="21">O594-N594</f>
        <v>0</v>
      </c>
    </row>
    <row r="595" spans="1:16" x14ac:dyDescent="0.25">
      <c r="A595" s="132">
        <v>16248600</v>
      </c>
      <c r="B595" s="135" t="s">
        <v>2800</v>
      </c>
      <c r="C595" s="135" t="s">
        <v>218</v>
      </c>
      <c r="D595" s="10">
        <v>28</v>
      </c>
      <c r="E595" s="10"/>
      <c r="F595" s="10"/>
      <c r="G595" s="10"/>
      <c r="H595" s="10"/>
      <c r="I595" s="10"/>
      <c r="J595" s="10"/>
      <c r="K595" s="10"/>
      <c r="L595" s="10"/>
      <c r="M595" s="10"/>
      <c r="N595" s="10"/>
      <c r="O595" s="110">
        <f t="shared" si="20"/>
        <v>0</v>
      </c>
      <c r="P595" s="110">
        <f t="shared" si="21"/>
        <v>0</v>
      </c>
    </row>
    <row r="596" spans="1:16" x14ac:dyDescent="0.25">
      <c r="A596" s="132">
        <v>16249496</v>
      </c>
      <c r="B596" s="135" t="s">
        <v>146</v>
      </c>
      <c r="C596" s="135" t="s">
        <v>147</v>
      </c>
      <c r="D596" s="10">
        <v>1</v>
      </c>
      <c r="E596" s="10"/>
      <c r="F596" s="10"/>
      <c r="G596" s="10"/>
      <c r="H596" s="10"/>
      <c r="I596" s="10"/>
      <c r="J596" s="10"/>
      <c r="K596" s="10"/>
      <c r="L596" s="10"/>
      <c r="M596" s="10"/>
      <c r="N596" s="10"/>
      <c r="O596" s="110">
        <f t="shared" si="20"/>
        <v>0</v>
      </c>
      <c r="P596" s="110">
        <f t="shared" si="21"/>
        <v>0</v>
      </c>
    </row>
    <row r="597" spans="1:16" x14ac:dyDescent="0.25">
      <c r="A597" s="132">
        <v>16249526</v>
      </c>
      <c r="B597" s="135" t="s">
        <v>146</v>
      </c>
      <c r="C597" s="135" t="s">
        <v>147</v>
      </c>
      <c r="D597" s="10">
        <v>1</v>
      </c>
      <c r="E597" s="10"/>
      <c r="F597" s="10"/>
      <c r="G597" s="10"/>
      <c r="H597" s="10"/>
      <c r="I597" s="10"/>
      <c r="J597" s="10"/>
      <c r="K597" s="10"/>
      <c r="L597" s="10"/>
      <c r="M597" s="10"/>
      <c r="N597" s="10"/>
      <c r="O597" s="110">
        <f t="shared" si="20"/>
        <v>0</v>
      </c>
      <c r="P597" s="110">
        <f t="shared" si="21"/>
        <v>0</v>
      </c>
    </row>
    <row r="598" spans="1:16" x14ac:dyDescent="0.25">
      <c r="A598" s="132">
        <v>16252063</v>
      </c>
      <c r="B598" s="135" t="s">
        <v>310</v>
      </c>
      <c r="C598" s="135" t="s">
        <v>311</v>
      </c>
      <c r="D598" s="10">
        <v>1</v>
      </c>
      <c r="E598" s="10"/>
      <c r="F598" s="10"/>
      <c r="G598" s="10"/>
      <c r="H598" s="10"/>
      <c r="I598" s="10"/>
      <c r="J598" s="10"/>
      <c r="K598" s="10"/>
      <c r="L598" s="10"/>
      <c r="M598" s="10"/>
      <c r="N598" s="10"/>
      <c r="O598" s="110">
        <f t="shared" si="20"/>
        <v>0</v>
      </c>
      <c r="P598" s="110">
        <f t="shared" si="21"/>
        <v>0</v>
      </c>
    </row>
    <row r="599" spans="1:16" x14ac:dyDescent="0.25">
      <c r="A599" s="132">
        <v>16252071</v>
      </c>
      <c r="B599" s="135" t="s">
        <v>310</v>
      </c>
      <c r="C599" s="135" t="s">
        <v>311</v>
      </c>
      <c r="D599" s="10">
        <v>1</v>
      </c>
      <c r="E599" s="10"/>
      <c r="F599" s="10"/>
      <c r="G599" s="10"/>
      <c r="H599" s="10"/>
      <c r="I599" s="10"/>
      <c r="J599" s="10"/>
      <c r="K599" s="10"/>
      <c r="L599" s="10"/>
      <c r="M599" s="10"/>
      <c r="N599" s="10"/>
      <c r="O599" s="110">
        <f t="shared" si="20"/>
        <v>0</v>
      </c>
      <c r="P599" s="110">
        <f t="shared" si="21"/>
        <v>0</v>
      </c>
    </row>
    <row r="600" spans="1:16" x14ac:dyDescent="0.25">
      <c r="A600" s="132">
        <v>16252705</v>
      </c>
      <c r="B600" s="135" t="s">
        <v>2793</v>
      </c>
      <c r="C600" s="135" t="s">
        <v>199</v>
      </c>
      <c r="D600" s="10">
        <v>30</v>
      </c>
      <c r="E600" s="10"/>
      <c r="F600" s="10"/>
      <c r="G600" s="10"/>
      <c r="H600" s="10"/>
      <c r="I600" s="10"/>
      <c r="J600" s="10"/>
      <c r="K600" s="10"/>
      <c r="L600" s="10"/>
      <c r="M600" s="10"/>
      <c r="N600" s="10"/>
      <c r="O600" s="110">
        <f t="shared" si="20"/>
        <v>0</v>
      </c>
      <c r="P600" s="110">
        <f t="shared" si="21"/>
        <v>0</v>
      </c>
    </row>
    <row r="601" spans="1:16" x14ac:dyDescent="0.25">
      <c r="A601" s="132">
        <v>16255453</v>
      </c>
      <c r="B601" s="135" t="s">
        <v>2793</v>
      </c>
      <c r="C601" s="135" t="s">
        <v>199</v>
      </c>
      <c r="D601" s="10">
        <v>30</v>
      </c>
      <c r="E601" s="10"/>
      <c r="F601" s="10"/>
      <c r="G601" s="10"/>
      <c r="H601" s="10"/>
      <c r="I601" s="10"/>
      <c r="J601" s="10"/>
      <c r="K601" s="10"/>
      <c r="L601" s="10"/>
      <c r="M601" s="10"/>
      <c r="N601" s="10"/>
      <c r="O601" s="110">
        <f t="shared" si="20"/>
        <v>0</v>
      </c>
      <c r="P601" s="110">
        <f t="shared" si="21"/>
        <v>0</v>
      </c>
    </row>
    <row r="602" spans="1:16" x14ac:dyDescent="0.25">
      <c r="A602" s="132">
        <v>16255607</v>
      </c>
      <c r="B602" s="135" t="s">
        <v>2794</v>
      </c>
      <c r="C602" s="135" t="s">
        <v>141</v>
      </c>
      <c r="D602" s="10">
        <v>30</v>
      </c>
      <c r="E602" s="10"/>
      <c r="F602" s="10"/>
      <c r="G602" s="10"/>
      <c r="H602" s="10"/>
      <c r="I602" s="10"/>
      <c r="J602" s="10"/>
      <c r="K602" s="10"/>
      <c r="L602" s="10"/>
      <c r="M602" s="10"/>
      <c r="N602" s="10"/>
      <c r="O602" s="110">
        <f t="shared" si="20"/>
        <v>0</v>
      </c>
      <c r="P602" s="110">
        <f t="shared" si="21"/>
        <v>0</v>
      </c>
    </row>
    <row r="603" spans="1:16" x14ac:dyDescent="0.25">
      <c r="A603" s="132">
        <v>16255879</v>
      </c>
      <c r="B603" s="135" t="s">
        <v>2794</v>
      </c>
      <c r="C603" s="135" t="s">
        <v>141</v>
      </c>
      <c r="D603" s="10">
        <v>30</v>
      </c>
      <c r="E603" s="10"/>
      <c r="F603" s="10"/>
      <c r="G603" s="10"/>
      <c r="H603" s="10"/>
      <c r="I603" s="10"/>
      <c r="J603" s="10"/>
      <c r="K603" s="10"/>
      <c r="L603" s="10"/>
      <c r="M603" s="10"/>
      <c r="N603" s="10"/>
      <c r="O603" s="110">
        <f t="shared" si="20"/>
        <v>0</v>
      </c>
      <c r="P603" s="110">
        <f t="shared" si="21"/>
        <v>0</v>
      </c>
    </row>
    <row r="604" spans="1:16" x14ac:dyDescent="0.25">
      <c r="A604" s="132">
        <v>16259440</v>
      </c>
      <c r="B604" s="135" t="s">
        <v>170</v>
      </c>
      <c r="C604" s="135" t="s">
        <v>171</v>
      </c>
      <c r="D604" s="10">
        <v>21</v>
      </c>
      <c r="E604" s="10"/>
      <c r="F604" s="10"/>
      <c r="G604" s="10"/>
      <c r="H604" s="10"/>
      <c r="I604" s="10"/>
      <c r="J604" s="10"/>
      <c r="K604" s="10"/>
      <c r="L604" s="10"/>
      <c r="M604" s="10"/>
      <c r="N604" s="10"/>
      <c r="O604" s="110">
        <f t="shared" si="20"/>
        <v>0</v>
      </c>
      <c r="P604" s="110">
        <f t="shared" si="21"/>
        <v>0</v>
      </c>
    </row>
    <row r="605" spans="1:16" x14ac:dyDescent="0.25">
      <c r="A605" s="132">
        <v>16259459</v>
      </c>
      <c r="B605" s="135" t="s">
        <v>170</v>
      </c>
      <c r="C605" s="135" t="s">
        <v>171</v>
      </c>
      <c r="D605" s="10">
        <v>21</v>
      </c>
      <c r="E605" s="10"/>
      <c r="F605" s="10"/>
      <c r="G605" s="10"/>
      <c r="H605" s="10"/>
      <c r="I605" s="10"/>
      <c r="J605" s="10"/>
      <c r="K605" s="10"/>
      <c r="L605" s="10"/>
      <c r="M605" s="10"/>
      <c r="N605" s="10"/>
      <c r="O605" s="110">
        <f t="shared" si="20"/>
        <v>0</v>
      </c>
      <c r="P605" s="110">
        <f t="shared" si="21"/>
        <v>0</v>
      </c>
    </row>
    <row r="606" spans="1:16" x14ac:dyDescent="0.25">
      <c r="A606" s="132">
        <v>16259467</v>
      </c>
      <c r="B606" s="135" t="s">
        <v>170</v>
      </c>
      <c r="C606" s="135" t="s">
        <v>171</v>
      </c>
      <c r="D606" s="10">
        <v>21</v>
      </c>
      <c r="E606" s="10"/>
      <c r="F606" s="10"/>
      <c r="G606" s="10"/>
      <c r="H606" s="10"/>
      <c r="I606" s="10"/>
      <c r="J606" s="10"/>
      <c r="K606" s="10"/>
      <c r="L606" s="10"/>
      <c r="M606" s="10"/>
      <c r="N606" s="10"/>
      <c r="O606" s="110">
        <f t="shared" si="20"/>
        <v>0</v>
      </c>
      <c r="P606" s="110">
        <f t="shared" si="21"/>
        <v>0</v>
      </c>
    </row>
    <row r="607" spans="1:16" x14ac:dyDescent="0.25">
      <c r="A607" s="132">
        <v>16259548</v>
      </c>
      <c r="B607" s="135" t="s">
        <v>2798</v>
      </c>
      <c r="C607" s="135" t="s">
        <v>234</v>
      </c>
      <c r="D607" s="10">
        <v>30</v>
      </c>
      <c r="E607" s="10"/>
      <c r="F607" s="10"/>
      <c r="G607" s="10"/>
      <c r="H607" s="10"/>
      <c r="I607" s="10"/>
      <c r="J607" s="10"/>
      <c r="K607" s="10"/>
      <c r="L607" s="10"/>
      <c r="M607" s="10"/>
      <c r="N607" s="10"/>
      <c r="O607" s="110">
        <f t="shared" si="20"/>
        <v>0</v>
      </c>
      <c r="P607" s="110">
        <f t="shared" si="21"/>
        <v>0</v>
      </c>
    </row>
    <row r="608" spans="1:16" x14ac:dyDescent="0.25">
      <c r="A608" s="132">
        <v>16259556</v>
      </c>
      <c r="B608" s="135" t="s">
        <v>2798</v>
      </c>
      <c r="C608" s="135" t="s">
        <v>234</v>
      </c>
      <c r="D608" s="10">
        <v>30</v>
      </c>
      <c r="E608" s="10"/>
      <c r="F608" s="10"/>
      <c r="G608" s="10"/>
      <c r="H608" s="10"/>
      <c r="I608" s="10"/>
      <c r="J608" s="10"/>
      <c r="K608" s="10"/>
      <c r="L608" s="10"/>
      <c r="M608" s="10"/>
      <c r="N608" s="10"/>
      <c r="O608" s="110">
        <f t="shared" si="20"/>
        <v>0</v>
      </c>
      <c r="P608" s="110">
        <f t="shared" si="21"/>
        <v>0</v>
      </c>
    </row>
    <row r="609" spans="1:16" x14ac:dyDescent="0.25">
      <c r="A609" s="132">
        <v>16260872</v>
      </c>
      <c r="B609" s="135" t="s">
        <v>2788</v>
      </c>
      <c r="C609" s="135" t="s">
        <v>155</v>
      </c>
      <c r="D609" s="10">
        <v>30</v>
      </c>
      <c r="E609" s="10"/>
      <c r="F609" s="10"/>
      <c r="G609" s="10"/>
      <c r="H609" s="10"/>
      <c r="I609" s="10"/>
      <c r="J609" s="10"/>
      <c r="K609" s="10"/>
      <c r="L609" s="10"/>
      <c r="M609" s="10"/>
      <c r="N609" s="10"/>
      <c r="O609" s="110">
        <f t="shared" si="20"/>
        <v>0</v>
      </c>
      <c r="P609" s="110">
        <f t="shared" si="21"/>
        <v>0</v>
      </c>
    </row>
    <row r="610" spans="1:16" x14ac:dyDescent="0.25">
      <c r="A610" s="132">
        <v>16260880</v>
      </c>
      <c r="B610" s="135" t="s">
        <v>2788</v>
      </c>
      <c r="C610" s="135" t="s">
        <v>155</v>
      </c>
      <c r="D610" s="10">
        <v>30</v>
      </c>
      <c r="E610" s="10"/>
      <c r="F610" s="10"/>
      <c r="G610" s="10"/>
      <c r="H610" s="10"/>
      <c r="I610" s="10"/>
      <c r="J610" s="10"/>
      <c r="K610" s="10"/>
      <c r="L610" s="10"/>
      <c r="M610" s="10"/>
      <c r="N610" s="10"/>
      <c r="O610" s="110">
        <f t="shared" si="20"/>
        <v>0</v>
      </c>
      <c r="P610" s="110">
        <f t="shared" si="21"/>
        <v>0</v>
      </c>
    </row>
    <row r="611" spans="1:16" x14ac:dyDescent="0.25">
      <c r="A611" s="132">
        <v>16260899</v>
      </c>
      <c r="B611" s="135" t="s">
        <v>150</v>
      </c>
      <c r="C611" s="135" t="s">
        <v>151</v>
      </c>
      <c r="D611" s="10">
        <v>1</v>
      </c>
      <c r="E611" s="10"/>
      <c r="F611" s="10"/>
      <c r="G611" s="10"/>
      <c r="H611" s="10"/>
      <c r="I611" s="10"/>
      <c r="J611" s="10"/>
      <c r="K611" s="10"/>
      <c r="L611" s="10"/>
      <c r="M611" s="10"/>
      <c r="N611" s="10"/>
      <c r="O611" s="110">
        <f t="shared" si="20"/>
        <v>0</v>
      </c>
      <c r="P611" s="110">
        <f t="shared" si="21"/>
        <v>0</v>
      </c>
    </row>
    <row r="612" spans="1:16" x14ac:dyDescent="0.25">
      <c r="A612" s="132">
        <v>16263006</v>
      </c>
      <c r="B612" s="135" t="s">
        <v>275</v>
      </c>
      <c r="C612" s="135" t="s">
        <v>276</v>
      </c>
      <c r="D612" s="10">
        <v>1</v>
      </c>
      <c r="E612" s="10"/>
      <c r="F612" s="10"/>
      <c r="G612" s="10"/>
      <c r="H612" s="10"/>
      <c r="I612" s="10"/>
      <c r="J612" s="10"/>
      <c r="K612" s="10"/>
      <c r="L612" s="10"/>
      <c r="M612" s="10"/>
      <c r="N612" s="10"/>
      <c r="O612" s="110">
        <f t="shared" si="20"/>
        <v>0</v>
      </c>
      <c r="P612" s="110">
        <f t="shared" si="21"/>
        <v>0</v>
      </c>
    </row>
    <row r="613" spans="1:16" x14ac:dyDescent="0.25">
      <c r="A613" s="132">
        <v>16263200</v>
      </c>
      <c r="B613" s="135" t="s">
        <v>247</v>
      </c>
      <c r="C613" s="135" t="s">
        <v>248</v>
      </c>
      <c r="D613" s="10">
        <v>1</v>
      </c>
      <c r="E613" s="10"/>
      <c r="F613" s="10"/>
      <c r="G613" s="10"/>
      <c r="H613" s="10"/>
      <c r="I613" s="10"/>
      <c r="J613" s="10"/>
      <c r="K613" s="10"/>
      <c r="L613" s="10"/>
      <c r="M613" s="10"/>
      <c r="N613" s="10"/>
      <c r="O613" s="110">
        <f t="shared" si="20"/>
        <v>0</v>
      </c>
      <c r="P613" s="110">
        <f t="shared" si="21"/>
        <v>0</v>
      </c>
    </row>
    <row r="614" spans="1:16" x14ac:dyDescent="0.25">
      <c r="A614" s="132">
        <v>16263235</v>
      </c>
      <c r="B614" s="135" t="s">
        <v>275</v>
      </c>
      <c r="C614" s="135" t="s">
        <v>276</v>
      </c>
      <c r="D614" s="10">
        <v>1</v>
      </c>
      <c r="E614" s="10"/>
      <c r="F614" s="10"/>
      <c r="G614" s="10"/>
      <c r="H614" s="10"/>
      <c r="I614" s="10"/>
      <c r="J614" s="10"/>
      <c r="K614" s="10"/>
      <c r="L614" s="10"/>
      <c r="M614" s="10"/>
      <c r="N614" s="10"/>
      <c r="O614" s="110">
        <f t="shared" si="20"/>
        <v>0</v>
      </c>
      <c r="P614" s="110">
        <f t="shared" si="21"/>
        <v>0</v>
      </c>
    </row>
    <row r="615" spans="1:16" x14ac:dyDescent="0.25">
      <c r="A615" s="132">
        <v>16263251</v>
      </c>
      <c r="B615" s="135" t="s">
        <v>247</v>
      </c>
      <c r="C615" s="135" t="s">
        <v>248</v>
      </c>
      <c r="D615" s="10">
        <v>1</v>
      </c>
      <c r="E615" s="10"/>
      <c r="F615" s="10"/>
      <c r="G615" s="10"/>
      <c r="H615" s="10"/>
      <c r="I615" s="10"/>
      <c r="J615" s="10"/>
      <c r="K615" s="10"/>
      <c r="L615" s="10"/>
      <c r="M615" s="10"/>
      <c r="N615" s="10"/>
      <c r="O615" s="110">
        <f t="shared" si="20"/>
        <v>0</v>
      </c>
      <c r="P615" s="110">
        <f t="shared" si="21"/>
        <v>0</v>
      </c>
    </row>
    <row r="616" spans="1:16" x14ac:dyDescent="0.25">
      <c r="A616" s="132">
        <v>16264339</v>
      </c>
      <c r="B616" s="135" t="s">
        <v>275</v>
      </c>
      <c r="C616" s="135" t="s">
        <v>276</v>
      </c>
      <c r="D616" s="10">
        <v>1</v>
      </c>
      <c r="E616" s="10"/>
      <c r="F616" s="10"/>
      <c r="G616" s="10"/>
      <c r="H616" s="10"/>
      <c r="I616" s="10"/>
      <c r="J616" s="10"/>
      <c r="K616" s="10"/>
      <c r="L616" s="10"/>
      <c r="M616" s="10"/>
      <c r="N616" s="10"/>
      <c r="O616" s="110">
        <f t="shared" si="20"/>
        <v>0</v>
      </c>
      <c r="P616" s="110">
        <f t="shared" si="21"/>
        <v>0</v>
      </c>
    </row>
    <row r="617" spans="1:16" x14ac:dyDescent="0.25">
      <c r="A617" s="132">
        <v>16264401</v>
      </c>
      <c r="B617" s="135" t="s">
        <v>275</v>
      </c>
      <c r="C617" s="135" t="s">
        <v>276</v>
      </c>
      <c r="D617" s="10">
        <v>1</v>
      </c>
      <c r="E617" s="10"/>
      <c r="F617" s="10"/>
      <c r="G617" s="10"/>
      <c r="H617" s="10"/>
      <c r="I617" s="10"/>
      <c r="J617" s="10"/>
      <c r="K617" s="10"/>
      <c r="L617" s="10"/>
      <c r="M617" s="10"/>
      <c r="N617" s="10"/>
      <c r="O617" s="110">
        <f t="shared" si="20"/>
        <v>0</v>
      </c>
      <c r="P617" s="110">
        <f t="shared" si="21"/>
        <v>0</v>
      </c>
    </row>
    <row r="618" spans="1:16" x14ac:dyDescent="0.25">
      <c r="A618" s="132">
        <v>16265629</v>
      </c>
      <c r="B618" s="135" t="s">
        <v>2820</v>
      </c>
      <c r="C618" s="135" t="s">
        <v>315</v>
      </c>
      <c r="D618" s="10">
        <v>30</v>
      </c>
      <c r="E618" s="10"/>
      <c r="F618" s="10"/>
      <c r="G618" s="10"/>
      <c r="H618" s="10"/>
      <c r="I618" s="10"/>
      <c r="J618" s="10"/>
      <c r="K618" s="10"/>
      <c r="L618" s="10"/>
      <c r="M618" s="10"/>
      <c r="N618" s="10"/>
      <c r="O618" s="110">
        <f t="shared" si="20"/>
        <v>0</v>
      </c>
      <c r="P618" s="110">
        <f t="shared" si="21"/>
        <v>0</v>
      </c>
    </row>
    <row r="619" spans="1:16" x14ac:dyDescent="0.25">
      <c r="A619" s="132">
        <v>16265637</v>
      </c>
      <c r="B619" s="135" t="s">
        <v>2820</v>
      </c>
      <c r="C619" s="135" t="s">
        <v>315</v>
      </c>
      <c r="D619" s="10">
        <v>30</v>
      </c>
      <c r="E619" s="10"/>
      <c r="F619" s="10"/>
      <c r="G619" s="10"/>
      <c r="H619" s="10"/>
      <c r="I619" s="10"/>
      <c r="J619" s="10"/>
      <c r="K619" s="10"/>
      <c r="L619" s="10"/>
      <c r="M619" s="10"/>
      <c r="N619" s="10"/>
      <c r="O619" s="110">
        <f t="shared" si="20"/>
        <v>0</v>
      </c>
      <c r="P619" s="110">
        <f t="shared" si="21"/>
        <v>0</v>
      </c>
    </row>
    <row r="620" spans="1:16" x14ac:dyDescent="0.25">
      <c r="A620" s="132">
        <v>16271483</v>
      </c>
      <c r="B620" s="135" t="s">
        <v>126</v>
      </c>
      <c r="C620" s="135" t="s">
        <v>127</v>
      </c>
      <c r="D620" s="10">
        <v>50</v>
      </c>
      <c r="E620" s="10"/>
      <c r="F620" s="10"/>
      <c r="G620" s="10"/>
      <c r="H620" s="10"/>
      <c r="I620" s="10"/>
      <c r="J620" s="10"/>
      <c r="K620" s="10"/>
      <c r="L620" s="10"/>
      <c r="M620" s="10"/>
      <c r="N620" s="10"/>
      <c r="O620" s="110">
        <f t="shared" si="20"/>
        <v>0</v>
      </c>
      <c r="P620" s="110">
        <f t="shared" si="21"/>
        <v>0</v>
      </c>
    </row>
    <row r="621" spans="1:16" x14ac:dyDescent="0.25">
      <c r="A621" s="132">
        <v>16274326</v>
      </c>
      <c r="B621" s="135" t="s">
        <v>225</v>
      </c>
      <c r="C621" s="135" t="s">
        <v>226</v>
      </c>
      <c r="D621" s="10">
        <v>1</v>
      </c>
      <c r="E621" s="10"/>
      <c r="F621" s="10"/>
      <c r="G621" s="10"/>
      <c r="H621" s="10"/>
      <c r="I621" s="10"/>
      <c r="J621" s="10"/>
      <c r="K621" s="10"/>
      <c r="L621" s="10"/>
      <c r="M621" s="10"/>
      <c r="N621" s="10"/>
      <c r="O621" s="110">
        <f t="shared" si="20"/>
        <v>0</v>
      </c>
      <c r="P621" s="110">
        <f t="shared" si="21"/>
        <v>0</v>
      </c>
    </row>
    <row r="622" spans="1:16" x14ac:dyDescent="0.25">
      <c r="A622" s="132">
        <v>16275373</v>
      </c>
      <c r="B622" s="135" t="s">
        <v>2785</v>
      </c>
      <c r="C622" s="135" t="s">
        <v>123</v>
      </c>
      <c r="D622" s="10">
        <v>1</v>
      </c>
      <c r="E622" s="10"/>
      <c r="F622" s="10"/>
      <c r="G622" s="10"/>
      <c r="H622" s="10"/>
      <c r="I622" s="10"/>
      <c r="J622" s="10"/>
      <c r="K622" s="10"/>
      <c r="L622" s="10"/>
      <c r="M622" s="10"/>
      <c r="N622" s="10"/>
      <c r="O622" s="110">
        <f t="shared" si="20"/>
        <v>0</v>
      </c>
      <c r="P622" s="110">
        <f t="shared" si="21"/>
        <v>0</v>
      </c>
    </row>
    <row r="623" spans="1:16" x14ac:dyDescent="0.25">
      <c r="A623" s="132">
        <v>16275381</v>
      </c>
      <c r="B623" s="135" t="s">
        <v>2785</v>
      </c>
      <c r="C623" s="135" t="s">
        <v>123</v>
      </c>
      <c r="D623" s="10">
        <v>10</v>
      </c>
      <c r="E623" s="10"/>
      <c r="F623" s="10"/>
      <c r="G623" s="10"/>
      <c r="H623" s="10"/>
      <c r="I623" s="10"/>
      <c r="J623" s="10"/>
      <c r="K623" s="10"/>
      <c r="L623" s="10"/>
      <c r="M623" s="10"/>
      <c r="N623" s="10"/>
      <c r="O623" s="110">
        <f t="shared" si="20"/>
        <v>0</v>
      </c>
      <c r="P623" s="110">
        <f t="shared" si="21"/>
        <v>0</v>
      </c>
    </row>
    <row r="624" spans="1:16" x14ac:dyDescent="0.25">
      <c r="A624" s="132">
        <v>16275403</v>
      </c>
      <c r="B624" s="135" t="s">
        <v>144</v>
      </c>
      <c r="C624" s="135" t="s">
        <v>145</v>
      </c>
      <c r="D624" s="10">
        <v>1</v>
      </c>
      <c r="E624" s="10"/>
      <c r="F624" s="10"/>
      <c r="G624" s="10"/>
      <c r="H624" s="10"/>
      <c r="I624" s="10"/>
      <c r="J624" s="10"/>
      <c r="K624" s="10"/>
      <c r="L624" s="10"/>
      <c r="M624" s="10"/>
      <c r="N624" s="10"/>
      <c r="O624" s="110">
        <f t="shared" si="20"/>
        <v>0</v>
      </c>
      <c r="P624" s="110">
        <f t="shared" si="21"/>
        <v>0</v>
      </c>
    </row>
    <row r="625" spans="1:16" x14ac:dyDescent="0.25">
      <c r="A625" s="132">
        <v>16275411</v>
      </c>
      <c r="B625" s="135" t="s">
        <v>190</v>
      </c>
      <c r="C625" s="135" t="s">
        <v>191</v>
      </c>
      <c r="D625" s="10">
        <v>1</v>
      </c>
      <c r="E625" s="10"/>
      <c r="F625" s="10"/>
      <c r="G625" s="10"/>
      <c r="H625" s="10"/>
      <c r="I625" s="10"/>
      <c r="J625" s="10"/>
      <c r="K625" s="10"/>
      <c r="L625" s="10"/>
      <c r="M625" s="10"/>
      <c r="N625" s="10"/>
      <c r="O625" s="110">
        <f t="shared" si="20"/>
        <v>0</v>
      </c>
      <c r="P625" s="110">
        <f t="shared" si="21"/>
        <v>0</v>
      </c>
    </row>
    <row r="626" spans="1:16" x14ac:dyDescent="0.25">
      <c r="A626" s="132">
        <v>16276221</v>
      </c>
      <c r="B626" s="135" t="s">
        <v>287</v>
      </c>
      <c r="C626" s="135" t="s">
        <v>288</v>
      </c>
      <c r="D626" s="10">
        <v>56</v>
      </c>
      <c r="E626" s="10"/>
      <c r="F626" s="10"/>
      <c r="G626" s="10"/>
      <c r="H626" s="10"/>
      <c r="I626" s="10"/>
      <c r="J626" s="10"/>
      <c r="K626" s="10"/>
      <c r="L626" s="10"/>
      <c r="M626" s="10"/>
      <c r="N626" s="10"/>
      <c r="O626" s="110">
        <f t="shared" si="20"/>
        <v>0</v>
      </c>
      <c r="P626" s="110">
        <f t="shared" si="21"/>
        <v>0</v>
      </c>
    </row>
    <row r="627" spans="1:16" x14ac:dyDescent="0.25">
      <c r="A627" s="132">
        <v>16276825</v>
      </c>
      <c r="B627" s="135" t="s">
        <v>316</v>
      </c>
      <c r="C627" s="135" t="s">
        <v>317</v>
      </c>
      <c r="D627" s="10">
        <v>14</v>
      </c>
      <c r="E627" s="10"/>
      <c r="F627" s="10"/>
      <c r="G627" s="10"/>
      <c r="H627" s="10"/>
      <c r="I627" s="10"/>
      <c r="J627" s="10"/>
      <c r="K627" s="10"/>
      <c r="L627" s="10"/>
      <c r="M627" s="10"/>
      <c r="N627" s="10"/>
      <c r="O627" s="110">
        <f t="shared" si="20"/>
        <v>0</v>
      </c>
      <c r="P627" s="110">
        <f t="shared" si="21"/>
        <v>0</v>
      </c>
    </row>
    <row r="628" spans="1:16" x14ac:dyDescent="0.25">
      <c r="A628" s="132">
        <v>16276833</v>
      </c>
      <c r="B628" s="135" t="s">
        <v>316</v>
      </c>
      <c r="C628" s="135" t="s">
        <v>317</v>
      </c>
      <c r="D628" s="10">
        <v>7</v>
      </c>
      <c r="E628" s="10"/>
      <c r="F628" s="10"/>
      <c r="G628" s="10"/>
      <c r="H628" s="10"/>
      <c r="I628" s="10"/>
      <c r="J628" s="10"/>
      <c r="K628" s="10"/>
      <c r="L628" s="10"/>
      <c r="M628" s="10"/>
      <c r="N628" s="10"/>
      <c r="O628" s="110">
        <f t="shared" si="20"/>
        <v>0</v>
      </c>
      <c r="P628" s="110">
        <f t="shared" si="21"/>
        <v>0</v>
      </c>
    </row>
    <row r="629" spans="1:16" x14ac:dyDescent="0.25">
      <c r="A629" s="132">
        <v>16276868</v>
      </c>
      <c r="B629" s="135" t="s">
        <v>316</v>
      </c>
      <c r="C629" s="135" t="s">
        <v>317</v>
      </c>
      <c r="D629" s="10">
        <v>7</v>
      </c>
      <c r="E629" s="10"/>
      <c r="F629" s="10"/>
      <c r="G629" s="10"/>
      <c r="H629" s="10"/>
      <c r="I629" s="10"/>
      <c r="J629" s="10"/>
      <c r="K629" s="10"/>
      <c r="L629" s="10"/>
      <c r="M629" s="10"/>
      <c r="N629" s="10"/>
      <c r="O629" s="110">
        <f t="shared" si="20"/>
        <v>0</v>
      </c>
      <c r="P629" s="110">
        <f t="shared" si="21"/>
        <v>0</v>
      </c>
    </row>
    <row r="630" spans="1:16" x14ac:dyDescent="0.25">
      <c r="A630" s="132">
        <v>16276876</v>
      </c>
      <c r="B630" s="135" t="s">
        <v>316</v>
      </c>
      <c r="C630" s="135" t="s">
        <v>317</v>
      </c>
      <c r="D630" s="10">
        <v>14</v>
      </c>
      <c r="E630" s="10"/>
      <c r="F630" s="10"/>
      <c r="G630" s="10"/>
      <c r="H630" s="10"/>
      <c r="I630" s="10"/>
      <c r="J630" s="10"/>
      <c r="K630" s="10"/>
      <c r="L630" s="10"/>
      <c r="M630" s="10"/>
      <c r="N630" s="10"/>
      <c r="O630" s="110">
        <f t="shared" si="20"/>
        <v>0</v>
      </c>
      <c r="P630" s="110">
        <f t="shared" si="21"/>
        <v>0</v>
      </c>
    </row>
    <row r="631" spans="1:16" x14ac:dyDescent="0.25">
      <c r="A631" s="132">
        <v>16276884</v>
      </c>
      <c r="B631" s="135" t="s">
        <v>316</v>
      </c>
      <c r="C631" s="135" t="s">
        <v>317</v>
      </c>
      <c r="D631" s="10">
        <v>112</v>
      </c>
      <c r="E631" s="10"/>
      <c r="F631" s="10"/>
      <c r="G631" s="10"/>
      <c r="H631" s="10"/>
      <c r="I631" s="10"/>
      <c r="J631" s="10"/>
      <c r="K631" s="10"/>
      <c r="L631" s="10"/>
      <c r="M631" s="10"/>
      <c r="N631" s="10"/>
      <c r="O631" s="110">
        <f t="shared" si="20"/>
        <v>0</v>
      </c>
      <c r="P631" s="110">
        <f t="shared" si="21"/>
        <v>0</v>
      </c>
    </row>
    <row r="632" spans="1:16" x14ac:dyDescent="0.25">
      <c r="A632" s="132">
        <v>16279972</v>
      </c>
      <c r="B632" s="135" t="s">
        <v>2798</v>
      </c>
      <c r="C632" s="135" t="s">
        <v>234</v>
      </c>
      <c r="D632" s="10">
        <v>30</v>
      </c>
      <c r="E632" s="10"/>
      <c r="F632" s="10"/>
      <c r="G632" s="10"/>
      <c r="H632" s="10"/>
      <c r="I632" s="10"/>
      <c r="J632" s="10"/>
      <c r="K632" s="10"/>
      <c r="L632" s="10"/>
      <c r="M632" s="10"/>
      <c r="N632" s="10"/>
      <c r="O632" s="110">
        <f t="shared" si="20"/>
        <v>0</v>
      </c>
      <c r="P632" s="110">
        <f t="shared" si="21"/>
        <v>0</v>
      </c>
    </row>
    <row r="633" spans="1:16" x14ac:dyDescent="0.25">
      <c r="A633" s="132">
        <v>16279999</v>
      </c>
      <c r="B633" s="135" t="s">
        <v>275</v>
      </c>
      <c r="C633" s="135" t="s">
        <v>276</v>
      </c>
      <c r="D633" s="10">
        <v>1</v>
      </c>
      <c r="E633" s="10"/>
      <c r="F633" s="10"/>
      <c r="G633" s="10"/>
      <c r="H633" s="10"/>
      <c r="I633" s="10"/>
      <c r="J633" s="10"/>
      <c r="K633" s="10"/>
      <c r="L633" s="10"/>
      <c r="M633" s="10"/>
      <c r="N633" s="10"/>
      <c r="O633" s="110">
        <f t="shared" si="20"/>
        <v>0</v>
      </c>
      <c r="P633" s="110">
        <f t="shared" si="21"/>
        <v>0</v>
      </c>
    </row>
    <row r="634" spans="1:16" x14ac:dyDescent="0.25">
      <c r="A634" s="132">
        <v>16280016</v>
      </c>
      <c r="B634" s="135" t="s">
        <v>275</v>
      </c>
      <c r="C634" s="135" t="s">
        <v>276</v>
      </c>
      <c r="D634" s="10">
        <v>1</v>
      </c>
      <c r="E634" s="10"/>
      <c r="F634" s="10"/>
      <c r="G634" s="10"/>
      <c r="H634" s="10"/>
      <c r="I634" s="10"/>
      <c r="J634" s="10"/>
      <c r="K634" s="10"/>
      <c r="L634" s="10"/>
      <c r="M634" s="10"/>
      <c r="N634" s="10"/>
      <c r="O634" s="110">
        <f t="shared" si="20"/>
        <v>0</v>
      </c>
      <c r="P634" s="110">
        <f t="shared" si="21"/>
        <v>0</v>
      </c>
    </row>
    <row r="635" spans="1:16" x14ac:dyDescent="0.25">
      <c r="A635" s="132">
        <v>16280067</v>
      </c>
      <c r="B635" s="135" t="s">
        <v>2798</v>
      </c>
      <c r="C635" s="135" t="s">
        <v>234</v>
      </c>
      <c r="D635" s="10">
        <v>30</v>
      </c>
      <c r="E635" s="10"/>
      <c r="F635" s="10"/>
      <c r="G635" s="10"/>
      <c r="H635" s="10"/>
      <c r="I635" s="10"/>
      <c r="J635" s="10"/>
      <c r="K635" s="10"/>
      <c r="L635" s="10"/>
      <c r="M635" s="10"/>
      <c r="N635" s="10"/>
      <c r="O635" s="110">
        <f t="shared" si="20"/>
        <v>0</v>
      </c>
      <c r="P635" s="110">
        <f t="shared" si="21"/>
        <v>0</v>
      </c>
    </row>
    <row r="636" spans="1:16" x14ac:dyDescent="0.25">
      <c r="A636" s="132">
        <v>16280261</v>
      </c>
      <c r="B636" s="135" t="s">
        <v>2793</v>
      </c>
      <c r="C636" s="135" t="s">
        <v>199</v>
      </c>
      <c r="D636" s="10">
        <v>30</v>
      </c>
      <c r="E636" s="10"/>
      <c r="F636" s="10"/>
      <c r="G636" s="10"/>
      <c r="H636" s="10"/>
      <c r="I636" s="10"/>
      <c r="J636" s="10"/>
      <c r="K636" s="10"/>
      <c r="L636" s="10"/>
      <c r="M636" s="10"/>
      <c r="N636" s="10"/>
      <c r="O636" s="110">
        <f t="shared" si="20"/>
        <v>0</v>
      </c>
      <c r="P636" s="110">
        <f t="shared" si="21"/>
        <v>0</v>
      </c>
    </row>
    <row r="637" spans="1:16" x14ac:dyDescent="0.25">
      <c r="A637" s="132">
        <v>16282825</v>
      </c>
      <c r="B637" s="135" t="s">
        <v>2816</v>
      </c>
      <c r="C637" s="135" t="s">
        <v>292</v>
      </c>
      <c r="D637" s="10">
        <v>1</v>
      </c>
      <c r="E637" s="10"/>
      <c r="F637" s="10"/>
      <c r="G637" s="10"/>
      <c r="H637" s="10"/>
      <c r="I637" s="10"/>
      <c r="J637" s="10"/>
      <c r="K637" s="10"/>
      <c r="L637" s="10"/>
      <c r="M637" s="10"/>
      <c r="N637" s="10"/>
      <c r="O637" s="110">
        <f t="shared" si="20"/>
        <v>0</v>
      </c>
      <c r="P637" s="110">
        <f t="shared" si="21"/>
        <v>0</v>
      </c>
    </row>
    <row r="638" spans="1:16" x14ac:dyDescent="0.25">
      <c r="A638" s="132">
        <v>16282841</v>
      </c>
      <c r="B638" s="135" t="s">
        <v>2816</v>
      </c>
      <c r="C638" s="135" t="s">
        <v>292</v>
      </c>
      <c r="D638" s="10">
        <v>1</v>
      </c>
      <c r="E638" s="10"/>
      <c r="F638" s="10"/>
      <c r="G638" s="10"/>
      <c r="H638" s="10"/>
      <c r="I638" s="10"/>
      <c r="J638" s="10"/>
      <c r="K638" s="10"/>
      <c r="L638" s="10"/>
      <c r="M638" s="10"/>
      <c r="N638" s="10"/>
      <c r="O638" s="110">
        <f t="shared" si="20"/>
        <v>0</v>
      </c>
      <c r="P638" s="110">
        <f t="shared" si="21"/>
        <v>0</v>
      </c>
    </row>
    <row r="639" spans="1:16" x14ac:dyDescent="0.25">
      <c r="A639" s="132">
        <v>16297075</v>
      </c>
      <c r="B639" s="135" t="s">
        <v>170</v>
      </c>
      <c r="C639" s="135" t="s">
        <v>171</v>
      </c>
      <c r="D639" s="10">
        <v>21</v>
      </c>
      <c r="E639" s="10"/>
      <c r="F639" s="10"/>
      <c r="G639" s="10"/>
      <c r="H639" s="10"/>
      <c r="I639" s="10"/>
      <c r="J639" s="10"/>
      <c r="K639" s="10"/>
      <c r="L639" s="10"/>
      <c r="M639" s="10"/>
      <c r="N639" s="10"/>
      <c r="O639" s="110">
        <f t="shared" si="20"/>
        <v>0</v>
      </c>
      <c r="P639" s="110">
        <f t="shared" si="21"/>
        <v>0</v>
      </c>
    </row>
    <row r="640" spans="1:16" x14ac:dyDescent="0.25">
      <c r="A640" s="132">
        <v>16297083</v>
      </c>
      <c r="B640" s="135" t="s">
        <v>170</v>
      </c>
      <c r="C640" s="135" t="s">
        <v>171</v>
      </c>
      <c r="D640" s="10">
        <v>21</v>
      </c>
      <c r="E640" s="10"/>
      <c r="F640" s="10"/>
      <c r="G640" s="10"/>
      <c r="H640" s="10"/>
      <c r="I640" s="10"/>
      <c r="J640" s="10"/>
      <c r="K640" s="10"/>
      <c r="L640" s="10"/>
      <c r="M640" s="10"/>
      <c r="N640" s="10"/>
      <c r="O640" s="110">
        <f t="shared" si="20"/>
        <v>0</v>
      </c>
      <c r="P640" s="110">
        <f t="shared" si="21"/>
        <v>0</v>
      </c>
    </row>
    <row r="641" spans="1:16" x14ac:dyDescent="0.25">
      <c r="A641" s="132">
        <v>16297091</v>
      </c>
      <c r="B641" s="135" t="s">
        <v>170</v>
      </c>
      <c r="C641" s="135" t="s">
        <v>171</v>
      </c>
      <c r="D641" s="10">
        <v>21</v>
      </c>
      <c r="E641" s="10"/>
      <c r="F641" s="10"/>
      <c r="G641" s="10"/>
      <c r="H641" s="10"/>
      <c r="I641" s="10"/>
      <c r="J641" s="10"/>
      <c r="K641" s="10"/>
      <c r="L641" s="10"/>
      <c r="M641" s="10"/>
      <c r="N641" s="10"/>
      <c r="O641" s="110">
        <f t="shared" si="20"/>
        <v>0</v>
      </c>
      <c r="P641" s="110">
        <f t="shared" si="21"/>
        <v>0</v>
      </c>
    </row>
    <row r="642" spans="1:16" x14ac:dyDescent="0.25">
      <c r="A642" s="132">
        <v>16298098</v>
      </c>
      <c r="B642" s="135" t="s">
        <v>2820</v>
      </c>
      <c r="C642" s="135" t="s">
        <v>315</v>
      </c>
      <c r="D642" s="10">
        <v>30</v>
      </c>
      <c r="E642" s="10"/>
      <c r="F642" s="10"/>
      <c r="G642" s="10"/>
      <c r="H642" s="10"/>
      <c r="I642" s="10"/>
      <c r="J642" s="10"/>
      <c r="K642" s="10"/>
      <c r="L642" s="10"/>
      <c r="M642" s="10"/>
      <c r="N642" s="10"/>
      <c r="O642" s="110">
        <f t="shared" si="20"/>
        <v>0</v>
      </c>
      <c r="P642" s="110">
        <f t="shared" si="21"/>
        <v>0</v>
      </c>
    </row>
    <row r="643" spans="1:16" x14ac:dyDescent="0.25">
      <c r="A643" s="132">
        <v>16298268</v>
      </c>
      <c r="B643" s="135" t="s">
        <v>170</v>
      </c>
      <c r="C643" s="135" t="s">
        <v>171</v>
      </c>
      <c r="D643" s="10">
        <v>21</v>
      </c>
      <c r="E643" s="10"/>
      <c r="F643" s="10"/>
      <c r="G643" s="10"/>
      <c r="H643" s="10"/>
      <c r="I643" s="10"/>
      <c r="J643" s="10"/>
      <c r="K643" s="10"/>
      <c r="L643" s="10"/>
      <c r="M643" s="10"/>
      <c r="N643" s="10"/>
      <c r="O643" s="110">
        <f t="shared" si="20"/>
        <v>0</v>
      </c>
      <c r="P643" s="110">
        <f t="shared" si="21"/>
        <v>0</v>
      </c>
    </row>
    <row r="644" spans="1:16" x14ac:dyDescent="0.25">
      <c r="A644" s="132">
        <v>16298276</v>
      </c>
      <c r="B644" s="135" t="s">
        <v>170</v>
      </c>
      <c r="C644" s="135" t="s">
        <v>171</v>
      </c>
      <c r="D644" s="10">
        <v>21</v>
      </c>
      <c r="E644" s="10"/>
      <c r="F644" s="10"/>
      <c r="G644" s="10"/>
      <c r="H644" s="10"/>
      <c r="I644" s="10"/>
      <c r="J644" s="10"/>
      <c r="K644" s="10"/>
      <c r="L644" s="10"/>
      <c r="M644" s="10"/>
      <c r="N644" s="10"/>
      <c r="O644" s="110">
        <f t="shared" si="20"/>
        <v>0</v>
      </c>
      <c r="P644" s="110">
        <f t="shared" si="21"/>
        <v>0</v>
      </c>
    </row>
    <row r="645" spans="1:16" x14ac:dyDescent="0.25">
      <c r="A645" s="132">
        <v>16298284</v>
      </c>
      <c r="B645" s="135" t="s">
        <v>170</v>
      </c>
      <c r="C645" s="135" t="s">
        <v>171</v>
      </c>
      <c r="D645" s="10">
        <v>21</v>
      </c>
      <c r="E645" s="10"/>
      <c r="F645" s="10"/>
      <c r="G645" s="10"/>
      <c r="H645" s="10"/>
      <c r="I645" s="10"/>
      <c r="J645" s="10"/>
      <c r="K645" s="10"/>
      <c r="L645" s="10"/>
      <c r="M645" s="10"/>
      <c r="N645" s="10"/>
      <c r="O645" s="110">
        <f t="shared" si="20"/>
        <v>0</v>
      </c>
      <c r="P645" s="110">
        <f t="shared" si="21"/>
        <v>0</v>
      </c>
    </row>
    <row r="646" spans="1:16" x14ac:dyDescent="0.25">
      <c r="A646" s="132">
        <v>16300335</v>
      </c>
      <c r="B646" s="135" t="s">
        <v>229</v>
      </c>
      <c r="C646" s="135" t="s">
        <v>230</v>
      </c>
      <c r="D646" s="10">
        <v>8</v>
      </c>
      <c r="E646" s="10"/>
      <c r="F646" s="10"/>
      <c r="G646" s="10"/>
      <c r="H646" s="10"/>
      <c r="I646" s="10"/>
      <c r="J646" s="10"/>
      <c r="K646" s="10"/>
      <c r="L646" s="10"/>
      <c r="M646" s="10"/>
      <c r="N646" s="10"/>
      <c r="O646" s="110">
        <f t="shared" si="20"/>
        <v>0</v>
      </c>
      <c r="P646" s="110">
        <f t="shared" si="21"/>
        <v>0</v>
      </c>
    </row>
    <row r="647" spans="1:16" x14ac:dyDescent="0.25">
      <c r="A647" s="132">
        <v>16302060</v>
      </c>
      <c r="B647" s="135" t="s">
        <v>136</v>
      </c>
      <c r="C647" s="135" t="s">
        <v>137</v>
      </c>
      <c r="D647" s="10">
        <v>1</v>
      </c>
      <c r="E647" s="10"/>
      <c r="F647" s="10"/>
      <c r="G647" s="10"/>
      <c r="H647" s="10"/>
      <c r="I647" s="10"/>
      <c r="J647" s="10"/>
      <c r="K647" s="10"/>
      <c r="L647" s="10"/>
      <c r="M647" s="10"/>
      <c r="N647" s="10"/>
      <c r="O647" s="110">
        <f t="shared" si="20"/>
        <v>0</v>
      </c>
      <c r="P647" s="110">
        <f t="shared" si="21"/>
        <v>0</v>
      </c>
    </row>
    <row r="648" spans="1:16" x14ac:dyDescent="0.25">
      <c r="A648" s="132">
        <v>16303709</v>
      </c>
      <c r="B648" s="135" t="s">
        <v>2821</v>
      </c>
      <c r="C648" s="135" t="s">
        <v>319</v>
      </c>
      <c r="D648" s="10">
        <v>30</v>
      </c>
      <c r="E648" s="10"/>
      <c r="F648" s="10"/>
      <c r="G648" s="10"/>
      <c r="H648" s="10"/>
      <c r="I648" s="10"/>
      <c r="J648" s="10"/>
      <c r="K648" s="10"/>
      <c r="L648" s="10"/>
      <c r="M648" s="10"/>
      <c r="N648" s="10"/>
      <c r="O648" s="110">
        <f t="shared" si="20"/>
        <v>0</v>
      </c>
      <c r="P648" s="110">
        <f t="shared" si="21"/>
        <v>0</v>
      </c>
    </row>
    <row r="649" spans="1:16" x14ac:dyDescent="0.25">
      <c r="A649" s="132">
        <v>16303717</v>
      </c>
      <c r="B649" s="135" t="s">
        <v>2821</v>
      </c>
      <c r="C649" s="135" t="s">
        <v>319</v>
      </c>
      <c r="D649" s="10">
        <v>30</v>
      </c>
      <c r="E649" s="10"/>
      <c r="F649" s="10"/>
      <c r="G649" s="10"/>
      <c r="H649" s="10"/>
      <c r="I649" s="10"/>
      <c r="J649" s="10"/>
      <c r="K649" s="10"/>
      <c r="L649" s="10"/>
      <c r="M649" s="10"/>
      <c r="N649" s="10"/>
      <c r="O649" s="110">
        <f t="shared" si="20"/>
        <v>0</v>
      </c>
      <c r="P649" s="110">
        <f t="shared" si="21"/>
        <v>0</v>
      </c>
    </row>
    <row r="650" spans="1:16" x14ac:dyDescent="0.25">
      <c r="A650" s="132">
        <v>16303725</v>
      </c>
      <c r="B650" s="135" t="s">
        <v>2821</v>
      </c>
      <c r="C650" s="135" t="s">
        <v>319</v>
      </c>
      <c r="D650" s="10">
        <v>30</v>
      </c>
      <c r="E650" s="10"/>
      <c r="F650" s="10"/>
      <c r="G650" s="10"/>
      <c r="H650" s="10"/>
      <c r="I650" s="10"/>
      <c r="J650" s="10"/>
      <c r="K650" s="10"/>
      <c r="L650" s="10"/>
      <c r="M650" s="10"/>
      <c r="N650" s="10"/>
      <c r="O650" s="110">
        <f t="shared" si="20"/>
        <v>0</v>
      </c>
      <c r="P650" s="110">
        <f t="shared" si="21"/>
        <v>0</v>
      </c>
    </row>
    <row r="651" spans="1:16" x14ac:dyDescent="0.25">
      <c r="A651" s="132">
        <v>16303792</v>
      </c>
      <c r="B651" s="135" t="s">
        <v>320</v>
      </c>
      <c r="C651" s="135" t="s">
        <v>321</v>
      </c>
      <c r="D651" s="10">
        <v>6</v>
      </c>
      <c r="E651" s="10"/>
      <c r="F651" s="10"/>
      <c r="G651" s="10"/>
      <c r="H651" s="10"/>
      <c r="I651" s="10"/>
      <c r="J651" s="10"/>
      <c r="K651" s="10"/>
      <c r="L651" s="10"/>
      <c r="M651" s="10"/>
      <c r="N651" s="10"/>
      <c r="O651" s="110">
        <f t="shared" si="20"/>
        <v>0</v>
      </c>
      <c r="P651" s="110">
        <f t="shared" si="21"/>
        <v>0</v>
      </c>
    </row>
    <row r="652" spans="1:16" x14ac:dyDescent="0.25">
      <c r="A652" s="132">
        <v>16305531</v>
      </c>
      <c r="B652" s="135" t="s">
        <v>2798</v>
      </c>
      <c r="C652" s="135" t="s">
        <v>234</v>
      </c>
      <c r="D652" s="10">
        <v>30</v>
      </c>
      <c r="E652" s="10"/>
      <c r="F652" s="10"/>
      <c r="G652" s="10"/>
      <c r="H652" s="10"/>
      <c r="I652" s="10"/>
      <c r="J652" s="10"/>
      <c r="K652" s="10"/>
      <c r="L652" s="10"/>
      <c r="M652" s="10"/>
      <c r="N652" s="10"/>
      <c r="O652" s="110">
        <f t="shared" si="20"/>
        <v>0</v>
      </c>
      <c r="P652" s="110">
        <f t="shared" si="21"/>
        <v>0</v>
      </c>
    </row>
    <row r="653" spans="1:16" x14ac:dyDescent="0.25">
      <c r="A653" s="132">
        <v>16308085</v>
      </c>
      <c r="B653" s="135" t="s">
        <v>237</v>
      </c>
      <c r="C653" s="135" t="s">
        <v>238</v>
      </c>
      <c r="D653" s="10">
        <v>1</v>
      </c>
      <c r="E653" s="10"/>
      <c r="F653" s="10"/>
      <c r="G653" s="10"/>
      <c r="H653" s="10"/>
      <c r="I653" s="10"/>
      <c r="J653" s="10"/>
      <c r="K653" s="10"/>
      <c r="L653" s="10"/>
      <c r="M653" s="10"/>
      <c r="N653" s="10"/>
      <c r="O653" s="110">
        <f t="shared" si="20"/>
        <v>0</v>
      </c>
      <c r="P653" s="110">
        <f t="shared" si="21"/>
        <v>0</v>
      </c>
    </row>
    <row r="654" spans="1:16" x14ac:dyDescent="0.25">
      <c r="A654" s="132">
        <v>16308646</v>
      </c>
      <c r="B654" s="135" t="s">
        <v>285</v>
      </c>
      <c r="C654" s="135" t="s">
        <v>286</v>
      </c>
      <c r="D654" s="10">
        <v>1</v>
      </c>
      <c r="E654" s="10"/>
      <c r="F654" s="10"/>
      <c r="G654" s="10"/>
      <c r="H654" s="10"/>
      <c r="I654" s="10"/>
      <c r="J654" s="10"/>
      <c r="K654" s="10"/>
      <c r="L654" s="10"/>
      <c r="M654" s="10"/>
      <c r="N654" s="10"/>
      <c r="O654" s="110">
        <f t="shared" si="20"/>
        <v>0</v>
      </c>
      <c r="P654" s="110">
        <f t="shared" si="21"/>
        <v>0</v>
      </c>
    </row>
    <row r="655" spans="1:16" x14ac:dyDescent="0.25">
      <c r="A655" s="132">
        <v>16310217</v>
      </c>
      <c r="B655" s="135" t="s">
        <v>2798</v>
      </c>
      <c r="C655" s="135" t="s">
        <v>234</v>
      </c>
      <c r="D655" s="10">
        <v>30</v>
      </c>
      <c r="E655" s="10"/>
      <c r="F655" s="10"/>
      <c r="G655" s="10"/>
      <c r="H655" s="10"/>
      <c r="I655" s="10"/>
      <c r="J655" s="10"/>
      <c r="K655" s="10"/>
      <c r="L655" s="10"/>
      <c r="M655" s="10"/>
      <c r="N655" s="10"/>
      <c r="O655" s="110">
        <f t="shared" si="20"/>
        <v>0</v>
      </c>
      <c r="P655" s="110">
        <f t="shared" si="21"/>
        <v>0</v>
      </c>
    </row>
    <row r="656" spans="1:16" x14ac:dyDescent="0.25">
      <c r="A656" s="132">
        <v>16310292</v>
      </c>
      <c r="B656" s="135" t="s">
        <v>2803</v>
      </c>
      <c r="C656" s="135" t="s">
        <v>250</v>
      </c>
      <c r="D656" s="10">
        <v>28</v>
      </c>
      <c r="E656" s="10"/>
      <c r="F656" s="10"/>
      <c r="G656" s="10"/>
      <c r="H656" s="10"/>
      <c r="I656" s="10"/>
      <c r="J656" s="10"/>
      <c r="K656" s="10"/>
      <c r="L656" s="10"/>
      <c r="M656" s="10"/>
      <c r="N656" s="10"/>
      <c r="O656" s="110">
        <f t="shared" si="20"/>
        <v>0</v>
      </c>
      <c r="P656" s="110">
        <f t="shared" si="21"/>
        <v>0</v>
      </c>
    </row>
    <row r="657" spans="1:16" x14ac:dyDescent="0.25">
      <c r="A657" s="132">
        <v>16313356</v>
      </c>
      <c r="B657" s="135" t="s">
        <v>223</v>
      </c>
      <c r="C657" s="135" t="s">
        <v>224</v>
      </c>
      <c r="D657" s="10">
        <v>1</v>
      </c>
      <c r="E657" s="10"/>
      <c r="F657" s="10"/>
      <c r="G657" s="10"/>
      <c r="H657" s="10"/>
      <c r="I657" s="10"/>
      <c r="J657" s="10"/>
      <c r="K657" s="10"/>
      <c r="L657" s="10"/>
      <c r="M657" s="10"/>
      <c r="N657" s="10"/>
      <c r="O657" s="110">
        <f t="shared" si="20"/>
        <v>0</v>
      </c>
      <c r="P657" s="110">
        <f t="shared" si="21"/>
        <v>0</v>
      </c>
    </row>
    <row r="658" spans="1:16" x14ac:dyDescent="0.25">
      <c r="A658" s="132">
        <v>16313364</v>
      </c>
      <c r="B658" s="135" t="s">
        <v>223</v>
      </c>
      <c r="C658" s="135" t="s">
        <v>224</v>
      </c>
      <c r="D658" s="10">
        <v>1</v>
      </c>
      <c r="E658" s="10"/>
      <c r="F658" s="10"/>
      <c r="G658" s="10"/>
      <c r="H658" s="10"/>
      <c r="I658" s="10"/>
      <c r="J658" s="10"/>
      <c r="K658" s="10"/>
      <c r="L658" s="10"/>
      <c r="M658" s="10"/>
      <c r="N658" s="10"/>
      <c r="O658" s="110">
        <f t="shared" ref="O658:O721" si="22">E658+F658+G658+H658+I658+J658+K658+L658+M658+N658</f>
        <v>0</v>
      </c>
      <c r="P658" s="110">
        <f t="shared" ref="P658:P721" si="23">O658-N658</f>
        <v>0</v>
      </c>
    </row>
    <row r="659" spans="1:16" x14ac:dyDescent="0.25">
      <c r="A659" s="132">
        <v>16315189</v>
      </c>
      <c r="B659" s="135" t="s">
        <v>170</v>
      </c>
      <c r="C659" s="135" t="s">
        <v>171</v>
      </c>
      <c r="D659" s="10">
        <v>21</v>
      </c>
      <c r="E659" s="10"/>
      <c r="F659" s="10"/>
      <c r="G659" s="10"/>
      <c r="H659" s="10"/>
      <c r="I659" s="10"/>
      <c r="J659" s="10"/>
      <c r="K659" s="10"/>
      <c r="L659" s="10"/>
      <c r="M659" s="10"/>
      <c r="N659" s="10"/>
      <c r="O659" s="110">
        <f t="shared" si="22"/>
        <v>0</v>
      </c>
      <c r="P659" s="110">
        <f t="shared" si="23"/>
        <v>0</v>
      </c>
    </row>
    <row r="660" spans="1:16" x14ac:dyDescent="0.25">
      <c r="A660" s="132">
        <v>16315227</v>
      </c>
      <c r="B660" s="135" t="s">
        <v>2786</v>
      </c>
      <c r="C660" s="135" t="s">
        <v>139</v>
      </c>
      <c r="D660" s="10">
        <v>30</v>
      </c>
      <c r="E660" s="10"/>
      <c r="F660" s="10"/>
      <c r="G660" s="10"/>
      <c r="H660" s="10"/>
      <c r="I660" s="10"/>
      <c r="J660" s="10"/>
      <c r="K660" s="10"/>
      <c r="L660" s="10"/>
      <c r="M660" s="10"/>
      <c r="N660" s="10"/>
      <c r="O660" s="110">
        <f t="shared" si="22"/>
        <v>0</v>
      </c>
      <c r="P660" s="110">
        <f t="shared" si="23"/>
        <v>0</v>
      </c>
    </row>
    <row r="661" spans="1:16" x14ac:dyDescent="0.25">
      <c r="A661" s="132">
        <v>16315235</v>
      </c>
      <c r="B661" s="135" t="s">
        <v>2786</v>
      </c>
      <c r="C661" s="135" t="s">
        <v>139</v>
      </c>
      <c r="D661" s="10">
        <v>60</v>
      </c>
      <c r="E661" s="10"/>
      <c r="F661" s="10"/>
      <c r="G661" s="10"/>
      <c r="H661" s="10"/>
      <c r="I661" s="10"/>
      <c r="J661" s="10"/>
      <c r="K661" s="10"/>
      <c r="L661" s="10"/>
      <c r="M661" s="10"/>
      <c r="N661" s="10"/>
      <c r="O661" s="110">
        <f t="shared" si="22"/>
        <v>0</v>
      </c>
      <c r="P661" s="110">
        <f t="shared" si="23"/>
        <v>0</v>
      </c>
    </row>
    <row r="662" spans="1:16" x14ac:dyDescent="0.25">
      <c r="A662" s="132">
        <v>16315898</v>
      </c>
      <c r="B662" s="135" t="s">
        <v>2796</v>
      </c>
      <c r="C662" s="135" t="s">
        <v>212</v>
      </c>
      <c r="D662" s="10">
        <v>60</v>
      </c>
      <c r="E662" s="10"/>
      <c r="F662" s="10"/>
      <c r="G662" s="10"/>
      <c r="H662" s="10"/>
      <c r="I662" s="10"/>
      <c r="J662" s="10"/>
      <c r="K662" s="10"/>
      <c r="L662" s="10"/>
      <c r="M662" s="10"/>
      <c r="N662" s="10"/>
      <c r="O662" s="110">
        <f t="shared" si="22"/>
        <v>0</v>
      </c>
      <c r="P662" s="110">
        <f t="shared" si="23"/>
        <v>0</v>
      </c>
    </row>
    <row r="663" spans="1:16" x14ac:dyDescent="0.25">
      <c r="A663" s="132">
        <v>16315944</v>
      </c>
      <c r="B663" s="135" t="s">
        <v>281</v>
      </c>
      <c r="C663" s="135" t="s">
        <v>282</v>
      </c>
      <c r="D663" s="10">
        <v>1</v>
      </c>
      <c r="E663" s="10"/>
      <c r="F663" s="10"/>
      <c r="G663" s="10"/>
      <c r="H663" s="10"/>
      <c r="I663" s="10"/>
      <c r="J663" s="10"/>
      <c r="K663" s="10"/>
      <c r="L663" s="10"/>
      <c r="M663" s="10"/>
      <c r="N663" s="10"/>
      <c r="O663" s="110">
        <f t="shared" si="22"/>
        <v>0</v>
      </c>
      <c r="P663" s="110">
        <f t="shared" si="23"/>
        <v>0</v>
      </c>
    </row>
    <row r="664" spans="1:16" x14ac:dyDescent="0.25">
      <c r="A664" s="132">
        <v>16315952</v>
      </c>
      <c r="B664" s="135" t="s">
        <v>281</v>
      </c>
      <c r="C664" s="135" t="s">
        <v>282</v>
      </c>
      <c r="D664" s="10">
        <v>1</v>
      </c>
      <c r="E664" s="10"/>
      <c r="F664" s="10"/>
      <c r="G664" s="10"/>
      <c r="H664" s="10"/>
      <c r="I664" s="10"/>
      <c r="J664" s="10"/>
      <c r="K664" s="10"/>
      <c r="L664" s="10"/>
      <c r="M664" s="10"/>
      <c r="N664" s="10"/>
      <c r="O664" s="110">
        <f t="shared" si="22"/>
        <v>0</v>
      </c>
      <c r="P664" s="110">
        <f t="shared" si="23"/>
        <v>0</v>
      </c>
    </row>
    <row r="665" spans="1:16" x14ac:dyDescent="0.25">
      <c r="A665" s="132">
        <v>16319001</v>
      </c>
      <c r="B665" s="135" t="s">
        <v>265</v>
      </c>
      <c r="C665" s="135" t="s">
        <v>266</v>
      </c>
      <c r="D665" s="10">
        <v>1</v>
      </c>
      <c r="E665" s="10"/>
      <c r="F665" s="10"/>
      <c r="G665" s="10"/>
      <c r="H665" s="10"/>
      <c r="I665" s="10"/>
      <c r="J665" s="10"/>
      <c r="K665" s="10"/>
      <c r="L665" s="10"/>
      <c r="M665" s="10"/>
      <c r="N665" s="10"/>
      <c r="O665" s="110">
        <f t="shared" si="22"/>
        <v>0</v>
      </c>
      <c r="P665" s="110">
        <f t="shared" si="23"/>
        <v>0</v>
      </c>
    </row>
    <row r="666" spans="1:16" x14ac:dyDescent="0.25">
      <c r="A666" s="132">
        <v>16319028</v>
      </c>
      <c r="B666" s="135" t="s">
        <v>265</v>
      </c>
      <c r="C666" s="135" t="s">
        <v>266</v>
      </c>
      <c r="D666" s="10">
        <v>1</v>
      </c>
      <c r="E666" s="10"/>
      <c r="F666" s="10"/>
      <c r="G666" s="10"/>
      <c r="H666" s="10"/>
      <c r="I666" s="10"/>
      <c r="J666" s="10"/>
      <c r="K666" s="10"/>
      <c r="L666" s="10"/>
      <c r="M666" s="10"/>
      <c r="N666" s="10"/>
      <c r="O666" s="110">
        <f t="shared" si="22"/>
        <v>0</v>
      </c>
      <c r="P666" s="110">
        <f t="shared" si="23"/>
        <v>0</v>
      </c>
    </row>
    <row r="667" spans="1:16" x14ac:dyDescent="0.25">
      <c r="A667" s="132">
        <v>16319192</v>
      </c>
      <c r="B667" s="135" t="s">
        <v>322</v>
      </c>
      <c r="C667" s="135" t="s">
        <v>2725</v>
      </c>
      <c r="D667" s="10">
        <v>20</v>
      </c>
      <c r="E667" s="10"/>
      <c r="F667" s="10"/>
      <c r="G667" s="10"/>
      <c r="H667" s="10"/>
      <c r="I667" s="10"/>
      <c r="J667" s="10"/>
      <c r="K667" s="10"/>
      <c r="L667" s="10"/>
      <c r="M667" s="10"/>
      <c r="N667" s="10"/>
      <c r="O667" s="110">
        <f t="shared" si="22"/>
        <v>0</v>
      </c>
      <c r="P667" s="110">
        <f t="shared" si="23"/>
        <v>0</v>
      </c>
    </row>
    <row r="668" spans="1:16" x14ac:dyDescent="0.25">
      <c r="A668" s="132">
        <v>16319230</v>
      </c>
      <c r="B668" s="135" t="s">
        <v>322</v>
      </c>
      <c r="C668" s="135" t="s">
        <v>2725</v>
      </c>
      <c r="D668" s="10">
        <v>20</v>
      </c>
      <c r="E668" s="10"/>
      <c r="F668" s="10"/>
      <c r="G668" s="10"/>
      <c r="H668" s="10"/>
      <c r="I668" s="10"/>
      <c r="J668" s="10"/>
      <c r="K668" s="10"/>
      <c r="L668" s="10"/>
      <c r="M668" s="10"/>
      <c r="N668" s="10"/>
      <c r="O668" s="110">
        <f t="shared" si="22"/>
        <v>0</v>
      </c>
      <c r="P668" s="110">
        <f t="shared" si="23"/>
        <v>0</v>
      </c>
    </row>
    <row r="669" spans="1:16" x14ac:dyDescent="0.25">
      <c r="A669" s="132">
        <v>16319559</v>
      </c>
      <c r="B669" s="135" t="s">
        <v>261</v>
      </c>
      <c r="C669" s="135" t="s">
        <v>262</v>
      </c>
      <c r="D669" s="10">
        <v>21</v>
      </c>
      <c r="E669" s="10"/>
      <c r="F669" s="10"/>
      <c r="G669" s="10"/>
      <c r="H669" s="10"/>
      <c r="I669" s="10"/>
      <c r="J669" s="10"/>
      <c r="K669" s="10"/>
      <c r="L669" s="10"/>
      <c r="M669" s="10"/>
      <c r="N669" s="10"/>
      <c r="O669" s="110">
        <f t="shared" si="22"/>
        <v>0</v>
      </c>
      <c r="P669" s="110">
        <f t="shared" si="23"/>
        <v>0</v>
      </c>
    </row>
    <row r="670" spans="1:16" x14ac:dyDescent="0.25">
      <c r="A670" s="132">
        <v>16320646</v>
      </c>
      <c r="B670" s="135" t="s">
        <v>170</v>
      </c>
      <c r="C670" s="135" t="s">
        <v>171</v>
      </c>
      <c r="D670" s="10">
        <v>21</v>
      </c>
      <c r="E670" s="10"/>
      <c r="F670" s="10"/>
      <c r="G670" s="10"/>
      <c r="H670" s="10"/>
      <c r="I670" s="10"/>
      <c r="J670" s="10"/>
      <c r="K670" s="10"/>
      <c r="L670" s="10"/>
      <c r="M670" s="10"/>
      <c r="N670" s="10"/>
      <c r="O670" s="110">
        <f t="shared" si="22"/>
        <v>0</v>
      </c>
      <c r="P670" s="110">
        <f t="shared" si="23"/>
        <v>0</v>
      </c>
    </row>
    <row r="671" spans="1:16" x14ac:dyDescent="0.25">
      <c r="A671" s="132">
        <v>16320654</v>
      </c>
      <c r="B671" s="135" t="s">
        <v>170</v>
      </c>
      <c r="C671" s="135" t="s">
        <v>171</v>
      </c>
      <c r="D671" s="10">
        <v>21</v>
      </c>
      <c r="E671" s="10"/>
      <c r="F671" s="10"/>
      <c r="G671" s="10"/>
      <c r="H671" s="10"/>
      <c r="I671" s="10"/>
      <c r="J671" s="10"/>
      <c r="K671" s="10"/>
      <c r="L671" s="10"/>
      <c r="M671" s="10"/>
      <c r="N671" s="10"/>
      <c r="O671" s="110">
        <f t="shared" si="22"/>
        <v>0</v>
      </c>
      <c r="P671" s="110">
        <f t="shared" si="23"/>
        <v>0</v>
      </c>
    </row>
    <row r="672" spans="1:16" x14ac:dyDescent="0.25">
      <c r="A672" s="132">
        <v>16320662</v>
      </c>
      <c r="B672" s="135" t="s">
        <v>170</v>
      </c>
      <c r="C672" s="135" t="s">
        <v>171</v>
      </c>
      <c r="D672" s="10">
        <v>21</v>
      </c>
      <c r="E672" s="10"/>
      <c r="F672" s="10"/>
      <c r="G672" s="10"/>
      <c r="H672" s="10"/>
      <c r="I672" s="10"/>
      <c r="J672" s="10"/>
      <c r="K672" s="10"/>
      <c r="L672" s="10"/>
      <c r="M672" s="10"/>
      <c r="N672" s="10"/>
      <c r="O672" s="110">
        <f t="shared" si="22"/>
        <v>0</v>
      </c>
      <c r="P672" s="110">
        <f t="shared" si="23"/>
        <v>0</v>
      </c>
    </row>
    <row r="673" spans="1:16" x14ac:dyDescent="0.25">
      <c r="A673" s="132">
        <v>16321898</v>
      </c>
      <c r="B673" s="135" t="s">
        <v>219</v>
      </c>
      <c r="C673" s="135" t="s">
        <v>220</v>
      </c>
      <c r="D673" s="10">
        <v>1</v>
      </c>
      <c r="E673" s="10"/>
      <c r="F673" s="10"/>
      <c r="G673" s="10"/>
      <c r="H673" s="10"/>
      <c r="I673" s="10"/>
      <c r="J673" s="10"/>
      <c r="K673" s="10"/>
      <c r="L673" s="10"/>
      <c r="M673" s="10"/>
      <c r="N673" s="10"/>
      <c r="O673" s="110">
        <f t="shared" si="22"/>
        <v>0</v>
      </c>
      <c r="P673" s="110">
        <f t="shared" si="23"/>
        <v>0</v>
      </c>
    </row>
    <row r="674" spans="1:16" x14ac:dyDescent="0.25">
      <c r="A674" s="132">
        <v>16321901</v>
      </c>
      <c r="B674" s="135" t="s">
        <v>219</v>
      </c>
      <c r="C674" s="135" t="s">
        <v>220</v>
      </c>
      <c r="D674" s="10">
        <v>1</v>
      </c>
      <c r="E674" s="10"/>
      <c r="F674" s="10"/>
      <c r="G674" s="10"/>
      <c r="H674" s="10"/>
      <c r="I674" s="10"/>
      <c r="J674" s="10"/>
      <c r="K674" s="10"/>
      <c r="L674" s="10"/>
      <c r="M674" s="10"/>
      <c r="N674" s="10"/>
      <c r="O674" s="110">
        <f t="shared" si="22"/>
        <v>0</v>
      </c>
      <c r="P674" s="110">
        <f t="shared" si="23"/>
        <v>0</v>
      </c>
    </row>
    <row r="675" spans="1:16" x14ac:dyDescent="0.25">
      <c r="A675" s="132">
        <v>16322444</v>
      </c>
      <c r="B675" s="135" t="s">
        <v>285</v>
      </c>
      <c r="C675" s="135" t="s">
        <v>286</v>
      </c>
      <c r="D675" s="10">
        <v>1</v>
      </c>
      <c r="E675" s="10"/>
      <c r="F675" s="10"/>
      <c r="G675" s="10"/>
      <c r="H675" s="10"/>
      <c r="I675" s="10"/>
      <c r="J675" s="10"/>
      <c r="K675" s="10"/>
      <c r="L675" s="10"/>
      <c r="M675" s="10"/>
      <c r="N675" s="10"/>
      <c r="O675" s="110">
        <f t="shared" si="22"/>
        <v>0</v>
      </c>
      <c r="P675" s="110">
        <f t="shared" si="23"/>
        <v>0</v>
      </c>
    </row>
    <row r="676" spans="1:16" x14ac:dyDescent="0.25">
      <c r="A676" s="132">
        <v>16322517</v>
      </c>
      <c r="B676" s="135" t="s">
        <v>2786</v>
      </c>
      <c r="C676" s="135" t="s">
        <v>139</v>
      </c>
      <c r="D676" s="10">
        <v>60</v>
      </c>
      <c r="E676" s="10"/>
      <c r="F676" s="10"/>
      <c r="G676" s="10"/>
      <c r="H676" s="10"/>
      <c r="I676" s="10"/>
      <c r="J676" s="10"/>
      <c r="K676" s="10"/>
      <c r="L676" s="10"/>
      <c r="M676" s="10"/>
      <c r="N676" s="10"/>
      <c r="O676" s="110">
        <f t="shared" si="22"/>
        <v>0</v>
      </c>
      <c r="P676" s="110">
        <f t="shared" si="23"/>
        <v>0</v>
      </c>
    </row>
    <row r="677" spans="1:16" x14ac:dyDescent="0.25">
      <c r="A677" s="132">
        <v>16322525</v>
      </c>
      <c r="B677" s="135" t="s">
        <v>2786</v>
      </c>
      <c r="C677" s="135" t="s">
        <v>139</v>
      </c>
      <c r="D677" s="10">
        <v>30</v>
      </c>
      <c r="E677" s="10"/>
      <c r="F677" s="10"/>
      <c r="G677" s="10"/>
      <c r="H677" s="10"/>
      <c r="I677" s="10"/>
      <c r="J677" s="10"/>
      <c r="K677" s="10"/>
      <c r="L677" s="10"/>
      <c r="M677" s="10"/>
      <c r="N677" s="10"/>
      <c r="O677" s="110">
        <f t="shared" si="22"/>
        <v>0</v>
      </c>
      <c r="P677" s="110">
        <f t="shared" si="23"/>
        <v>0</v>
      </c>
    </row>
    <row r="678" spans="1:16" x14ac:dyDescent="0.25">
      <c r="A678" s="132">
        <v>16323130</v>
      </c>
      <c r="B678" s="135" t="s">
        <v>2812</v>
      </c>
      <c r="C678" s="135" t="s">
        <v>278</v>
      </c>
      <c r="D678" s="10">
        <v>60</v>
      </c>
      <c r="E678" s="10"/>
      <c r="F678" s="10"/>
      <c r="G678" s="10"/>
      <c r="H678" s="10"/>
      <c r="I678" s="10"/>
      <c r="J678" s="10"/>
      <c r="K678" s="10"/>
      <c r="L678" s="10"/>
      <c r="M678" s="10"/>
      <c r="N678" s="10"/>
      <c r="O678" s="110">
        <f t="shared" si="22"/>
        <v>0</v>
      </c>
      <c r="P678" s="110">
        <f t="shared" si="23"/>
        <v>0</v>
      </c>
    </row>
    <row r="679" spans="1:16" x14ac:dyDescent="0.25">
      <c r="A679" s="132">
        <v>16324064</v>
      </c>
      <c r="B679" s="135" t="s">
        <v>2786</v>
      </c>
      <c r="C679" s="135" t="s">
        <v>139</v>
      </c>
      <c r="D679" s="10">
        <v>60</v>
      </c>
      <c r="E679" s="10"/>
      <c r="F679" s="10"/>
      <c r="G679" s="10"/>
      <c r="H679" s="10"/>
      <c r="I679" s="10"/>
      <c r="J679" s="10"/>
      <c r="K679" s="10"/>
      <c r="L679" s="10"/>
      <c r="M679" s="10"/>
      <c r="N679" s="10"/>
      <c r="O679" s="110">
        <f t="shared" si="22"/>
        <v>0</v>
      </c>
      <c r="P679" s="110">
        <f t="shared" si="23"/>
        <v>0</v>
      </c>
    </row>
    <row r="680" spans="1:16" x14ac:dyDescent="0.25">
      <c r="A680" s="132">
        <v>16324072</v>
      </c>
      <c r="B680" s="135" t="s">
        <v>2786</v>
      </c>
      <c r="C680" s="135" t="s">
        <v>139</v>
      </c>
      <c r="D680" s="10">
        <v>30</v>
      </c>
      <c r="E680" s="10"/>
      <c r="F680" s="10"/>
      <c r="G680" s="10"/>
      <c r="H680" s="10"/>
      <c r="I680" s="10"/>
      <c r="J680" s="10"/>
      <c r="K680" s="10"/>
      <c r="L680" s="10"/>
      <c r="M680" s="10"/>
      <c r="N680" s="10"/>
      <c r="O680" s="110">
        <f t="shared" si="22"/>
        <v>0</v>
      </c>
      <c r="P680" s="110">
        <f t="shared" si="23"/>
        <v>0</v>
      </c>
    </row>
    <row r="681" spans="1:16" x14ac:dyDescent="0.25">
      <c r="A681" s="132">
        <v>16324552</v>
      </c>
      <c r="B681" s="135" t="s">
        <v>207</v>
      </c>
      <c r="C681" s="135" t="s">
        <v>208</v>
      </c>
      <c r="D681" s="10">
        <v>1</v>
      </c>
      <c r="E681" s="10"/>
      <c r="F681" s="10"/>
      <c r="G681" s="10"/>
      <c r="H681" s="10"/>
      <c r="I681" s="10"/>
      <c r="J681" s="10"/>
      <c r="K681" s="10"/>
      <c r="L681" s="10"/>
      <c r="M681" s="10"/>
      <c r="N681" s="10"/>
      <c r="O681" s="110">
        <f t="shared" si="22"/>
        <v>0</v>
      </c>
      <c r="P681" s="110">
        <f t="shared" si="23"/>
        <v>0</v>
      </c>
    </row>
    <row r="682" spans="1:16" x14ac:dyDescent="0.25">
      <c r="A682" s="132">
        <v>16324641</v>
      </c>
      <c r="B682" s="135" t="s">
        <v>2792</v>
      </c>
      <c r="C682" s="135" t="s">
        <v>195</v>
      </c>
      <c r="D682" s="10">
        <v>1</v>
      </c>
      <c r="E682" s="10"/>
      <c r="F682" s="10"/>
      <c r="G682" s="10"/>
      <c r="H682" s="10"/>
      <c r="I682" s="10"/>
      <c r="J682" s="10"/>
      <c r="K682" s="10"/>
      <c r="L682" s="10"/>
      <c r="M682" s="10"/>
      <c r="N682" s="10"/>
      <c r="O682" s="110">
        <f t="shared" si="22"/>
        <v>0</v>
      </c>
      <c r="P682" s="110">
        <f t="shared" si="23"/>
        <v>0</v>
      </c>
    </row>
    <row r="683" spans="1:16" x14ac:dyDescent="0.25">
      <c r="A683" s="132">
        <v>16329260</v>
      </c>
      <c r="B683" s="135" t="s">
        <v>253</v>
      </c>
      <c r="C683" s="135" t="s">
        <v>254</v>
      </c>
      <c r="D683" s="10">
        <v>112</v>
      </c>
      <c r="E683" s="10"/>
      <c r="F683" s="10"/>
      <c r="G683" s="10"/>
      <c r="H683" s="10"/>
      <c r="I683" s="10"/>
      <c r="J683" s="10"/>
      <c r="K683" s="10"/>
      <c r="L683" s="10"/>
      <c r="M683" s="10"/>
      <c r="N683" s="10"/>
      <c r="O683" s="110">
        <f t="shared" si="22"/>
        <v>0</v>
      </c>
      <c r="P683" s="110">
        <f t="shared" si="23"/>
        <v>0</v>
      </c>
    </row>
    <row r="684" spans="1:16" x14ac:dyDescent="0.25">
      <c r="A684" s="132">
        <v>16329279</v>
      </c>
      <c r="B684" s="135" t="s">
        <v>281</v>
      </c>
      <c r="C684" s="135" t="s">
        <v>282</v>
      </c>
      <c r="D684" s="10">
        <v>1</v>
      </c>
      <c r="E684" s="10"/>
      <c r="F684" s="10"/>
      <c r="G684" s="10"/>
      <c r="H684" s="10"/>
      <c r="I684" s="10"/>
      <c r="J684" s="10"/>
      <c r="K684" s="10"/>
      <c r="L684" s="10"/>
      <c r="M684" s="10"/>
      <c r="N684" s="10"/>
      <c r="O684" s="110">
        <f t="shared" si="22"/>
        <v>0</v>
      </c>
      <c r="P684" s="110">
        <f t="shared" si="23"/>
        <v>0</v>
      </c>
    </row>
    <row r="685" spans="1:16" x14ac:dyDescent="0.25">
      <c r="A685" s="132">
        <v>16329368</v>
      </c>
      <c r="B685" s="135" t="s">
        <v>146</v>
      </c>
      <c r="C685" s="135" t="s">
        <v>147</v>
      </c>
      <c r="D685" s="10">
        <v>1</v>
      </c>
      <c r="E685" s="10"/>
      <c r="F685" s="10"/>
      <c r="G685" s="10"/>
      <c r="H685" s="10"/>
      <c r="I685" s="10"/>
      <c r="J685" s="10"/>
      <c r="K685" s="10"/>
      <c r="L685" s="10"/>
      <c r="M685" s="10"/>
      <c r="N685" s="10"/>
      <c r="O685" s="110">
        <f t="shared" si="22"/>
        <v>0</v>
      </c>
      <c r="P685" s="110">
        <f t="shared" si="23"/>
        <v>0</v>
      </c>
    </row>
    <row r="686" spans="1:16" x14ac:dyDescent="0.25">
      <c r="A686" s="132">
        <v>16329376</v>
      </c>
      <c r="B686" s="135" t="s">
        <v>2802</v>
      </c>
      <c r="C686" s="135" t="s">
        <v>246</v>
      </c>
      <c r="D686" s="10">
        <v>60</v>
      </c>
      <c r="E686" s="10"/>
      <c r="F686" s="10"/>
      <c r="G686" s="10"/>
      <c r="H686" s="10"/>
      <c r="I686" s="10"/>
      <c r="J686" s="10"/>
      <c r="K686" s="10"/>
      <c r="L686" s="10"/>
      <c r="M686" s="10"/>
      <c r="N686" s="10"/>
      <c r="O686" s="110">
        <f t="shared" si="22"/>
        <v>0</v>
      </c>
      <c r="P686" s="110">
        <f t="shared" si="23"/>
        <v>0</v>
      </c>
    </row>
    <row r="687" spans="1:16" x14ac:dyDescent="0.25">
      <c r="A687" s="132">
        <v>16329384</v>
      </c>
      <c r="B687" s="135" t="s">
        <v>146</v>
      </c>
      <c r="C687" s="135" t="s">
        <v>147</v>
      </c>
      <c r="D687" s="10">
        <v>1</v>
      </c>
      <c r="E687" s="10"/>
      <c r="F687" s="10"/>
      <c r="G687" s="10"/>
      <c r="H687" s="10"/>
      <c r="I687" s="10"/>
      <c r="J687" s="10"/>
      <c r="K687" s="10"/>
      <c r="L687" s="10"/>
      <c r="M687" s="10"/>
      <c r="N687" s="10"/>
      <c r="O687" s="110">
        <f t="shared" si="22"/>
        <v>0</v>
      </c>
      <c r="P687" s="110">
        <f t="shared" si="23"/>
        <v>0</v>
      </c>
    </row>
    <row r="688" spans="1:16" x14ac:dyDescent="0.25">
      <c r="A688" s="132">
        <v>16329392</v>
      </c>
      <c r="B688" s="135" t="s">
        <v>152</v>
      </c>
      <c r="C688" s="135" t="s">
        <v>153</v>
      </c>
      <c r="D688" s="10">
        <v>100</v>
      </c>
      <c r="E688" s="10"/>
      <c r="F688" s="10"/>
      <c r="G688" s="10"/>
      <c r="H688" s="10"/>
      <c r="I688" s="10"/>
      <c r="J688" s="10"/>
      <c r="K688" s="10"/>
      <c r="L688" s="10"/>
      <c r="M688" s="10"/>
      <c r="N688" s="10"/>
      <c r="O688" s="110">
        <f t="shared" si="22"/>
        <v>0</v>
      </c>
      <c r="P688" s="110">
        <f t="shared" si="23"/>
        <v>0</v>
      </c>
    </row>
    <row r="689" spans="1:16" x14ac:dyDescent="0.25">
      <c r="A689" s="132">
        <v>16329597</v>
      </c>
      <c r="B689" s="135" t="s">
        <v>2822</v>
      </c>
      <c r="C689" s="135" t="s">
        <v>324</v>
      </c>
      <c r="D689" s="10">
        <v>21</v>
      </c>
      <c r="E689" s="10"/>
      <c r="F689" s="10"/>
      <c r="G689" s="10"/>
      <c r="H689" s="10"/>
      <c r="I689" s="10"/>
      <c r="J689" s="10"/>
      <c r="K689" s="10"/>
      <c r="L689" s="10"/>
      <c r="M689" s="10"/>
      <c r="N689" s="10"/>
      <c r="O689" s="110">
        <f t="shared" si="22"/>
        <v>0</v>
      </c>
      <c r="P689" s="110">
        <f t="shared" si="23"/>
        <v>0</v>
      </c>
    </row>
    <row r="690" spans="1:16" x14ac:dyDescent="0.25">
      <c r="A690" s="132">
        <v>16329600</v>
      </c>
      <c r="B690" s="135" t="s">
        <v>2822</v>
      </c>
      <c r="C690" s="135" t="s">
        <v>324</v>
      </c>
      <c r="D690" s="10">
        <v>21</v>
      </c>
      <c r="E690" s="10"/>
      <c r="F690" s="10"/>
      <c r="G690" s="10"/>
      <c r="H690" s="10"/>
      <c r="I690" s="10"/>
      <c r="J690" s="10"/>
      <c r="K690" s="10"/>
      <c r="L690" s="10"/>
      <c r="M690" s="10"/>
      <c r="N690" s="10"/>
      <c r="O690" s="110">
        <f t="shared" si="22"/>
        <v>0</v>
      </c>
      <c r="P690" s="110">
        <f t="shared" si="23"/>
        <v>0</v>
      </c>
    </row>
    <row r="691" spans="1:16" x14ac:dyDescent="0.25">
      <c r="A691" s="132">
        <v>16329619</v>
      </c>
      <c r="B691" s="135" t="s">
        <v>2822</v>
      </c>
      <c r="C691" s="135" t="s">
        <v>324</v>
      </c>
      <c r="D691" s="10">
        <v>21</v>
      </c>
      <c r="E691" s="10"/>
      <c r="F691" s="10"/>
      <c r="G691" s="10"/>
      <c r="H691" s="10"/>
      <c r="I691" s="10"/>
      <c r="J691" s="10"/>
      <c r="K691" s="10"/>
      <c r="L691" s="10"/>
      <c r="M691" s="10"/>
      <c r="N691" s="10"/>
      <c r="O691" s="110">
        <f t="shared" si="22"/>
        <v>0</v>
      </c>
      <c r="P691" s="110">
        <f t="shared" si="23"/>
        <v>0</v>
      </c>
    </row>
    <row r="692" spans="1:16" x14ac:dyDescent="0.25">
      <c r="A692" s="132">
        <v>16330374</v>
      </c>
      <c r="B692" s="135" t="s">
        <v>281</v>
      </c>
      <c r="C692" s="135" t="s">
        <v>282</v>
      </c>
      <c r="D692" s="10">
        <v>1</v>
      </c>
      <c r="E692" s="10"/>
      <c r="F692" s="10"/>
      <c r="G692" s="10"/>
      <c r="H692" s="10"/>
      <c r="I692" s="10"/>
      <c r="J692" s="10"/>
      <c r="K692" s="10"/>
      <c r="L692" s="10"/>
      <c r="M692" s="10"/>
      <c r="N692" s="10"/>
      <c r="O692" s="110">
        <f t="shared" si="22"/>
        <v>0</v>
      </c>
      <c r="P692" s="110">
        <f t="shared" si="23"/>
        <v>0</v>
      </c>
    </row>
    <row r="693" spans="1:16" x14ac:dyDescent="0.25">
      <c r="A693" s="132">
        <v>16333225</v>
      </c>
      <c r="B693" s="135" t="s">
        <v>2823</v>
      </c>
      <c r="C693" s="135" t="s">
        <v>326</v>
      </c>
      <c r="D693" s="10">
        <v>224</v>
      </c>
      <c r="E693" s="10"/>
      <c r="F693" s="10"/>
      <c r="G693" s="10"/>
      <c r="H693" s="10"/>
      <c r="I693" s="10"/>
      <c r="J693" s="10"/>
      <c r="K693" s="10"/>
      <c r="L693" s="10"/>
      <c r="M693" s="10"/>
      <c r="N693" s="10"/>
      <c r="O693" s="110">
        <f t="shared" si="22"/>
        <v>0</v>
      </c>
      <c r="P693" s="110">
        <f t="shared" si="23"/>
        <v>0</v>
      </c>
    </row>
    <row r="694" spans="1:16" x14ac:dyDescent="0.25">
      <c r="A694" s="132">
        <v>16333446</v>
      </c>
      <c r="B694" s="135" t="s">
        <v>327</v>
      </c>
      <c r="C694" s="135" t="s">
        <v>328</v>
      </c>
      <c r="D694" s="10">
        <v>1</v>
      </c>
      <c r="E694" s="10"/>
      <c r="F694" s="10"/>
      <c r="G694" s="10"/>
      <c r="H694" s="10"/>
      <c r="I694" s="10"/>
      <c r="J694" s="10"/>
      <c r="K694" s="10"/>
      <c r="L694" s="10"/>
      <c r="M694" s="10"/>
      <c r="N694" s="10"/>
      <c r="O694" s="110">
        <f t="shared" si="22"/>
        <v>0</v>
      </c>
      <c r="P694" s="110">
        <f t="shared" si="23"/>
        <v>0</v>
      </c>
    </row>
    <row r="695" spans="1:16" x14ac:dyDescent="0.25">
      <c r="A695" s="132">
        <v>16333454</v>
      </c>
      <c r="B695" s="135" t="s">
        <v>327</v>
      </c>
      <c r="C695" s="135" t="s">
        <v>328</v>
      </c>
      <c r="D695" s="10">
        <v>1</v>
      </c>
      <c r="E695" s="10"/>
      <c r="F695" s="10"/>
      <c r="G695" s="10"/>
      <c r="H695" s="10"/>
      <c r="I695" s="10"/>
      <c r="J695" s="10"/>
      <c r="K695" s="10"/>
      <c r="L695" s="10"/>
      <c r="M695" s="10"/>
      <c r="N695" s="10"/>
      <c r="O695" s="110">
        <f t="shared" si="22"/>
        <v>0</v>
      </c>
      <c r="P695" s="110">
        <f t="shared" si="23"/>
        <v>0</v>
      </c>
    </row>
    <row r="696" spans="1:16" x14ac:dyDescent="0.25">
      <c r="A696" s="132">
        <v>16341236</v>
      </c>
      <c r="B696" s="135" t="s">
        <v>2790</v>
      </c>
      <c r="C696" s="135" t="s">
        <v>177</v>
      </c>
      <c r="D696" s="10">
        <v>28</v>
      </c>
      <c r="E696" s="10"/>
      <c r="F696" s="10"/>
      <c r="G696" s="10"/>
      <c r="H696" s="10"/>
      <c r="I696" s="10"/>
      <c r="J696" s="10"/>
      <c r="K696" s="10"/>
      <c r="L696" s="10"/>
      <c r="M696" s="10"/>
      <c r="N696" s="10"/>
      <c r="O696" s="110">
        <f t="shared" si="22"/>
        <v>0</v>
      </c>
      <c r="P696" s="110">
        <f t="shared" si="23"/>
        <v>0</v>
      </c>
    </row>
    <row r="697" spans="1:16" x14ac:dyDescent="0.25">
      <c r="A697" s="132">
        <v>16341252</v>
      </c>
      <c r="B697" s="135" t="s">
        <v>2790</v>
      </c>
      <c r="C697" s="135" t="s">
        <v>177</v>
      </c>
      <c r="D697" s="10">
        <v>28</v>
      </c>
      <c r="E697" s="10"/>
      <c r="F697" s="10"/>
      <c r="G697" s="10"/>
      <c r="H697" s="10"/>
      <c r="I697" s="10"/>
      <c r="J697" s="10"/>
      <c r="K697" s="10"/>
      <c r="L697" s="10"/>
      <c r="M697" s="10"/>
      <c r="N697" s="10"/>
      <c r="O697" s="110">
        <f t="shared" si="22"/>
        <v>0</v>
      </c>
      <c r="P697" s="110">
        <f t="shared" si="23"/>
        <v>0</v>
      </c>
    </row>
    <row r="698" spans="1:16" x14ac:dyDescent="0.25">
      <c r="A698" s="132">
        <v>16341546</v>
      </c>
      <c r="B698" s="135" t="s">
        <v>285</v>
      </c>
      <c r="C698" s="135" t="s">
        <v>286</v>
      </c>
      <c r="D698" s="10">
        <v>1</v>
      </c>
      <c r="E698" s="10"/>
      <c r="F698" s="10"/>
      <c r="G698" s="10"/>
      <c r="H698" s="10"/>
      <c r="I698" s="10"/>
      <c r="J698" s="10"/>
      <c r="K698" s="10"/>
      <c r="L698" s="10"/>
      <c r="M698" s="10"/>
      <c r="N698" s="10"/>
      <c r="O698" s="110">
        <f t="shared" si="22"/>
        <v>0</v>
      </c>
      <c r="P698" s="110">
        <f t="shared" si="23"/>
        <v>0</v>
      </c>
    </row>
    <row r="699" spans="1:16" x14ac:dyDescent="0.25">
      <c r="A699" s="132">
        <v>16341570</v>
      </c>
      <c r="B699" s="135" t="s">
        <v>281</v>
      </c>
      <c r="C699" s="135" t="s">
        <v>282</v>
      </c>
      <c r="D699" s="10">
        <v>1</v>
      </c>
      <c r="E699" s="10"/>
      <c r="F699" s="10"/>
      <c r="G699" s="10"/>
      <c r="H699" s="10"/>
      <c r="I699" s="10"/>
      <c r="J699" s="10"/>
      <c r="K699" s="10"/>
      <c r="L699" s="10"/>
      <c r="M699" s="10"/>
      <c r="N699" s="10"/>
      <c r="O699" s="110">
        <f t="shared" si="22"/>
        <v>0</v>
      </c>
      <c r="P699" s="110">
        <f t="shared" si="23"/>
        <v>0</v>
      </c>
    </row>
    <row r="700" spans="1:16" x14ac:dyDescent="0.25">
      <c r="A700" s="132">
        <v>16341597</v>
      </c>
      <c r="B700" s="135" t="s">
        <v>281</v>
      </c>
      <c r="C700" s="135" t="s">
        <v>282</v>
      </c>
      <c r="D700" s="10">
        <v>1</v>
      </c>
      <c r="E700" s="10"/>
      <c r="F700" s="10"/>
      <c r="G700" s="10"/>
      <c r="H700" s="10"/>
      <c r="I700" s="10"/>
      <c r="J700" s="10"/>
      <c r="K700" s="10"/>
      <c r="L700" s="10"/>
      <c r="M700" s="10"/>
      <c r="N700" s="10"/>
      <c r="O700" s="110">
        <f t="shared" si="22"/>
        <v>0</v>
      </c>
      <c r="P700" s="110">
        <f t="shared" si="23"/>
        <v>0</v>
      </c>
    </row>
    <row r="701" spans="1:16" x14ac:dyDescent="0.25">
      <c r="A701" s="132">
        <v>16342496</v>
      </c>
      <c r="B701" s="135" t="s">
        <v>2792</v>
      </c>
      <c r="C701" s="135" t="s">
        <v>195</v>
      </c>
      <c r="D701" s="10">
        <v>1</v>
      </c>
      <c r="E701" s="10"/>
      <c r="F701" s="10"/>
      <c r="G701" s="10"/>
      <c r="H701" s="10"/>
      <c r="I701" s="10"/>
      <c r="J701" s="10"/>
      <c r="K701" s="10"/>
      <c r="L701" s="10"/>
      <c r="M701" s="10"/>
      <c r="N701" s="10"/>
      <c r="O701" s="110">
        <f t="shared" si="22"/>
        <v>0</v>
      </c>
      <c r="P701" s="110">
        <f t="shared" si="23"/>
        <v>0</v>
      </c>
    </row>
    <row r="702" spans="1:16" x14ac:dyDescent="0.25">
      <c r="A702" s="132">
        <v>16342569</v>
      </c>
      <c r="B702" s="135" t="s">
        <v>2792</v>
      </c>
      <c r="C702" s="135" t="s">
        <v>195</v>
      </c>
      <c r="D702" s="10">
        <v>1</v>
      </c>
      <c r="E702" s="10"/>
      <c r="F702" s="10"/>
      <c r="G702" s="10"/>
      <c r="H702" s="10"/>
      <c r="I702" s="10"/>
      <c r="J702" s="10"/>
      <c r="K702" s="10"/>
      <c r="L702" s="10"/>
      <c r="M702" s="10"/>
      <c r="N702" s="10"/>
      <c r="O702" s="110">
        <f t="shared" si="22"/>
        <v>0</v>
      </c>
      <c r="P702" s="110">
        <f t="shared" si="23"/>
        <v>0</v>
      </c>
    </row>
    <row r="703" spans="1:16" x14ac:dyDescent="0.25">
      <c r="A703" s="132">
        <v>16342585</v>
      </c>
      <c r="B703" s="135" t="s">
        <v>2792</v>
      </c>
      <c r="C703" s="135" t="s">
        <v>195</v>
      </c>
      <c r="D703" s="10">
        <v>1</v>
      </c>
      <c r="E703" s="10"/>
      <c r="F703" s="10"/>
      <c r="G703" s="10"/>
      <c r="H703" s="10"/>
      <c r="I703" s="10"/>
      <c r="J703" s="10"/>
      <c r="K703" s="10"/>
      <c r="L703" s="10"/>
      <c r="M703" s="10"/>
      <c r="N703" s="10"/>
      <c r="O703" s="110">
        <f t="shared" si="22"/>
        <v>0</v>
      </c>
      <c r="P703" s="110">
        <f t="shared" si="23"/>
        <v>0</v>
      </c>
    </row>
    <row r="704" spans="1:16" x14ac:dyDescent="0.25">
      <c r="A704" s="132">
        <v>16342615</v>
      </c>
      <c r="B704" s="135" t="s">
        <v>2792</v>
      </c>
      <c r="C704" s="135" t="s">
        <v>195</v>
      </c>
      <c r="D704" s="10">
        <v>1</v>
      </c>
      <c r="E704" s="10"/>
      <c r="F704" s="10"/>
      <c r="G704" s="10"/>
      <c r="H704" s="10"/>
      <c r="I704" s="10"/>
      <c r="J704" s="10"/>
      <c r="K704" s="10"/>
      <c r="L704" s="10"/>
      <c r="M704" s="10"/>
      <c r="N704" s="10"/>
      <c r="O704" s="110">
        <f t="shared" si="22"/>
        <v>0</v>
      </c>
      <c r="P704" s="110">
        <f t="shared" si="23"/>
        <v>0</v>
      </c>
    </row>
    <row r="705" spans="1:16" x14ac:dyDescent="0.25">
      <c r="A705" s="132">
        <v>16345061</v>
      </c>
      <c r="B705" s="135" t="s">
        <v>2824</v>
      </c>
      <c r="C705" s="135" t="s">
        <v>330</v>
      </c>
      <c r="D705" s="10">
        <v>3</v>
      </c>
      <c r="E705" s="10"/>
      <c r="F705" s="10"/>
      <c r="G705" s="10"/>
      <c r="H705" s="10"/>
      <c r="I705" s="10"/>
      <c r="J705" s="10"/>
      <c r="K705" s="10"/>
      <c r="L705" s="10"/>
      <c r="M705" s="10"/>
      <c r="N705" s="10"/>
      <c r="O705" s="110">
        <f t="shared" si="22"/>
        <v>0</v>
      </c>
      <c r="P705" s="110">
        <f t="shared" si="23"/>
        <v>0</v>
      </c>
    </row>
    <row r="706" spans="1:16" x14ac:dyDescent="0.25">
      <c r="A706" s="132">
        <v>16345088</v>
      </c>
      <c r="B706" s="135" t="s">
        <v>2824</v>
      </c>
      <c r="C706" s="135" t="s">
        <v>330</v>
      </c>
      <c r="D706" s="10">
        <v>3</v>
      </c>
      <c r="E706" s="10"/>
      <c r="F706" s="10"/>
      <c r="G706" s="10"/>
      <c r="H706" s="10"/>
      <c r="I706" s="10"/>
      <c r="J706" s="10"/>
      <c r="K706" s="10"/>
      <c r="L706" s="10"/>
      <c r="M706" s="10"/>
      <c r="N706" s="10"/>
      <c r="O706" s="110">
        <f t="shared" si="22"/>
        <v>0</v>
      </c>
      <c r="P706" s="110">
        <f t="shared" si="23"/>
        <v>0</v>
      </c>
    </row>
    <row r="707" spans="1:16" x14ac:dyDescent="0.25">
      <c r="A707" s="132">
        <v>16345096</v>
      </c>
      <c r="B707" s="135" t="s">
        <v>2824</v>
      </c>
      <c r="C707" s="135" t="s">
        <v>330</v>
      </c>
      <c r="D707" s="10">
        <v>3</v>
      </c>
      <c r="E707" s="10"/>
      <c r="F707" s="10"/>
      <c r="G707" s="10"/>
      <c r="H707" s="10"/>
      <c r="I707" s="10"/>
      <c r="J707" s="10"/>
      <c r="K707" s="10"/>
      <c r="L707" s="10"/>
      <c r="M707" s="10"/>
      <c r="N707" s="10"/>
      <c r="O707" s="110">
        <f t="shared" si="22"/>
        <v>0</v>
      </c>
      <c r="P707" s="110">
        <f t="shared" si="23"/>
        <v>0</v>
      </c>
    </row>
    <row r="708" spans="1:16" x14ac:dyDescent="0.25">
      <c r="A708" s="132">
        <v>16345495</v>
      </c>
      <c r="B708" s="135" t="s">
        <v>2802</v>
      </c>
      <c r="C708" s="135" t="s">
        <v>246</v>
      </c>
      <c r="D708" s="10">
        <v>60</v>
      </c>
      <c r="E708" s="10"/>
      <c r="F708" s="10"/>
      <c r="G708" s="10"/>
      <c r="H708" s="10"/>
      <c r="I708" s="10"/>
      <c r="J708" s="10"/>
      <c r="K708" s="10"/>
      <c r="L708" s="10"/>
      <c r="M708" s="10"/>
      <c r="N708" s="10"/>
      <c r="O708" s="110">
        <f t="shared" si="22"/>
        <v>0</v>
      </c>
      <c r="P708" s="110">
        <f t="shared" si="23"/>
        <v>0</v>
      </c>
    </row>
    <row r="709" spans="1:16" x14ac:dyDescent="0.25">
      <c r="A709" s="132">
        <v>16346106</v>
      </c>
      <c r="B709" s="135" t="s">
        <v>2805</v>
      </c>
      <c r="C709" s="135" t="s">
        <v>256</v>
      </c>
      <c r="D709" s="10">
        <v>120</v>
      </c>
      <c r="E709" s="10"/>
      <c r="F709" s="10"/>
      <c r="G709" s="10"/>
      <c r="H709" s="10"/>
      <c r="I709" s="10"/>
      <c r="J709" s="10"/>
      <c r="K709" s="10"/>
      <c r="L709" s="10"/>
      <c r="M709" s="10"/>
      <c r="N709" s="10"/>
      <c r="O709" s="110">
        <f t="shared" si="22"/>
        <v>0</v>
      </c>
      <c r="P709" s="110">
        <f t="shared" si="23"/>
        <v>0</v>
      </c>
    </row>
    <row r="710" spans="1:16" x14ac:dyDescent="0.25">
      <c r="A710" s="132">
        <v>16346114</v>
      </c>
      <c r="B710" s="135" t="s">
        <v>2814</v>
      </c>
      <c r="C710" s="135" t="s">
        <v>284</v>
      </c>
      <c r="D710" s="10">
        <v>150</v>
      </c>
      <c r="E710" s="10"/>
      <c r="F710" s="10"/>
      <c r="G710" s="10"/>
      <c r="H710" s="10"/>
      <c r="I710" s="10"/>
      <c r="J710" s="10"/>
      <c r="K710" s="10"/>
      <c r="L710" s="10"/>
      <c r="M710" s="10"/>
      <c r="N710" s="10"/>
      <c r="O710" s="110">
        <f t="shared" si="22"/>
        <v>0</v>
      </c>
      <c r="P710" s="110">
        <f t="shared" si="23"/>
        <v>0</v>
      </c>
    </row>
    <row r="711" spans="1:16" x14ac:dyDescent="0.25">
      <c r="A711" s="132">
        <v>16346580</v>
      </c>
      <c r="B711" s="135" t="s">
        <v>120</v>
      </c>
      <c r="C711" s="135" t="s">
        <v>121</v>
      </c>
      <c r="D711" s="10">
        <v>1</v>
      </c>
      <c r="E711" s="10"/>
      <c r="F711" s="10"/>
      <c r="G711" s="10"/>
      <c r="H711" s="10"/>
      <c r="I711" s="10"/>
      <c r="J711" s="10"/>
      <c r="K711" s="10"/>
      <c r="L711" s="10"/>
      <c r="M711" s="10"/>
      <c r="N711" s="10"/>
      <c r="O711" s="110">
        <f t="shared" si="22"/>
        <v>0</v>
      </c>
      <c r="P711" s="110">
        <f t="shared" si="23"/>
        <v>0</v>
      </c>
    </row>
    <row r="712" spans="1:16" x14ac:dyDescent="0.25">
      <c r="A712" s="132">
        <v>16346599</v>
      </c>
      <c r="B712" s="135" t="s">
        <v>120</v>
      </c>
      <c r="C712" s="135" t="s">
        <v>121</v>
      </c>
      <c r="D712" s="10">
        <v>1</v>
      </c>
      <c r="E712" s="10"/>
      <c r="F712" s="10"/>
      <c r="G712" s="10"/>
      <c r="H712" s="10"/>
      <c r="I712" s="10"/>
      <c r="J712" s="10"/>
      <c r="K712" s="10"/>
      <c r="L712" s="10"/>
      <c r="M712" s="10"/>
      <c r="N712" s="10"/>
      <c r="O712" s="110">
        <f t="shared" si="22"/>
        <v>0</v>
      </c>
      <c r="P712" s="110">
        <f t="shared" si="23"/>
        <v>0</v>
      </c>
    </row>
    <row r="713" spans="1:16" x14ac:dyDescent="0.25">
      <c r="A713" s="132">
        <v>16346602</v>
      </c>
      <c r="B713" s="135" t="s">
        <v>120</v>
      </c>
      <c r="C713" s="135" t="s">
        <v>121</v>
      </c>
      <c r="D713" s="10">
        <v>1</v>
      </c>
      <c r="E713" s="10"/>
      <c r="F713" s="10"/>
      <c r="G713" s="10"/>
      <c r="H713" s="10"/>
      <c r="I713" s="10"/>
      <c r="J713" s="10"/>
      <c r="K713" s="10"/>
      <c r="L713" s="10"/>
      <c r="M713" s="10"/>
      <c r="N713" s="10"/>
      <c r="O713" s="110">
        <f t="shared" si="22"/>
        <v>0</v>
      </c>
      <c r="P713" s="110">
        <f t="shared" si="23"/>
        <v>0</v>
      </c>
    </row>
    <row r="714" spans="1:16" x14ac:dyDescent="0.25">
      <c r="A714" s="132">
        <v>16350634</v>
      </c>
      <c r="B714" s="135" t="s">
        <v>2798</v>
      </c>
      <c r="C714" s="135" t="s">
        <v>234</v>
      </c>
      <c r="D714" s="10">
        <v>30</v>
      </c>
      <c r="E714" s="10"/>
      <c r="F714" s="10"/>
      <c r="G714" s="10"/>
      <c r="H714" s="10"/>
      <c r="I714" s="10"/>
      <c r="J714" s="10"/>
      <c r="K714" s="10"/>
      <c r="L714" s="10"/>
      <c r="M714" s="10"/>
      <c r="N714" s="10"/>
      <c r="O714" s="110">
        <f t="shared" si="22"/>
        <v>0</v>
      </c>
      <c r="P714" s="110">
        <f t="shared" si="23"/>
        <v>0</v>
      </c>
    </row>
    <row r="715" spans="1:16" x14ac:dyDescent="0.25">
      <c r="A715" s="132">
        <v>16362764</v>
      </c>
      <c r="B715" s="135" t="s">
        <v>2794</v>
      </c>
      <c r="C715" s="135" t="s">
        <v>141</v>
      </c>
      <c r="D715" s="10">
        <v>30</v>
      </c>
      <c r="E715" s="10"/>
      <c r="F715" s="10"/>
      <c r="G715" s="10"/>
      <c r="H715" s="10"/>
      <c r="I715" s="10"/>
      <c r="J715" s="10"/>
      <c r="K715" s="10"/>
      <c r="L715" s="10"/>
      <c r="M715" s="10"/>
      <c r="N715" s="10"/>
      <c r="O715" s="110">
        <f t="shared" si="22"/>
        <v>0</v>
      </c>
      <c r="P715" s="110">
        <f t="shared" si="23"/>
        <v>0</v>
      </c>
    </row>
    <row r="716" spans="1:16" x14ac:dyDescent="0.25">
      <c r="A716" s="132">
        <v>16371577</v>
      </c>
      <c r="B716" s="135" t="s">
        <v>265</v>
      </c>
      <c r="C716" s="135" t="s">
        <v>266</v>
      </c>
      <c r="D716" s="10">
        <v>1</v>
      </c>
      <c r="E716" s="10"/>
      <c r="F716" s="10"/>
      <c r="G716" s="10"/>
      <c r="H716" s="10"/>
      <c r="I716" s="10"/>
      <c r="J716" s="10"/>
      <c r="K716" s="10"/>
      <c r="L716" s="10"/>
      <c r="M716" s="10"/>
      <c r="N716" s="10"/>
      <c r="O716" s="110">
        <f t="shared" si="22"/>
        <v>0</v>
      </c>
      <c r="P716" s="110">
        <f t="shared" si="23"/>
        <v>0</v>
      </c>
    </row>
    <row r="717" spans="1:16" x14ac:dyDescent="0.25">
      <c r="A717" s="132">
        <v>16375408</v>
      </c>
      <c r="B717" s="135" t="s">
        <v>223</v>
      </c>
      <c r="C717" s="135" t="s">
        <v>224</v>
      </c>
      <c r="D717" s="10">
        <v>5</v>
      </c>
      <c r="E717" s="10"/>
      <c r="F717" s="10"/>
      <c r="G717" s="10"/>
      <c r="H717" s="10"/>
      <c r="I717" s="10"/>
      <c r="J717" s="10"/>
      <c r="K717" s="10"/>
      <c r="L717" s="10"/>
      <c r="M717" s="10"/>
      <c r="N717" s="10"/>
      <c r="O717" s="110">
        <f t="shared" si="22"/>
        <v>0</v>
      </c>
      <c r="P717" s="110">
        <f t="shared" si="23"/>
        <v>0</v>
      </c>
    </row>
    <row r="718" spans="1:16" x14ac:dyDescent="0.25">
      <c r="A718" s="132">
        <v>16375416</v>
      </c>
      <c r="B718" s="135" t="s">
        <v>223</v>
      </c>
      <c r="C718" s="135" t="s">
        <v>224</v>
      </c>
      <c r="D718" s="10">
        <v>5</v>
      </c>
      <c r="E718" s="10"/>
      <c r="F718" s="10"/>
      <c r="G718" s="10"/>
      <c r="H718" s="10"/>
      <c r="I718" s="10"/>
      <c r="J718" s="10"/>
      <c r="K718" s="10"/>
      <c r="L718" s="10"/>
      <c r="M718" s="10"/>
      <c r="N718" s="10"/>
      <c r="O718" s="110">
        <f t="shared" si="22"/>
        <v>0</v>
      </c>
      <c r="P718" s="110">
        <f t="shared" si="23"/>
        <v>0</v>
      </c>
    </row>
    <row r="719" spans="1:16" x14ac:dyDescent="0.25">
      <c r="A719" s="132">
        <v>16410238</v>
      </c>
      <c r="B719" s="135" t="s">
        <v>164</v>
      </c>
      <c r="C719" s="135" t="s">
        <v>165</v>
      </c>
      <c r="D719" s="10">
        <v>1</v>
      </c>
      <c r="E719" s="10"/>
      <c r="F719" s="10"/>
      <c r="G719" s="10"/>
      <c r="H719" s="10"/>
      <c r="I719" s="10"/>
      <c r="J719" s="10"/>
      <c r="K719" s="10"/>
      <c r="L719" s="10"/>
      <c r="M719" s="10"/>
      <c r="N719" s="10"/>
      <c r="O719" s="110">
        <f t="shared" si="22"/>
        <v>0</v>
      </c>
      <c r="P719" s="110">
        <f t="shared" si="23"/>
        <v>0</v>
      </c>
    </row>
    <row r="720" spans="1:16" x14ac:dyDescent="0.25">
      <c r="A720" s="132">
        <v>16410246</v>
      </c>
      <c r="B720" s="135" t="s">
        <v>164</v>
      </c>
      <c r="C720" s="135" t="s">
        <v>165</v>
      </c>
      <c r="D720" s="10">
        <v>1</v>
      </c>
      <c r="E720" s="10"/>
      <c r="F720" s="10"/>
      <c r="G720" s="10"/>
      <c r="H720" s="10"/>
      <c r="I720" s="10"/>
      <c r="J720" s="10"/>
      <c r="K720" s="10"/>
      <c r="L720" s="10"/>
      <c r="M720" s="10"/>
      <c r="N720" s="10"/>
      <c r="O720" s="110">
        <f t="shared" si="22"/>
        <v>0</v>
      </c>
      <c r="P720" s="110">
        <f t="shared" si="23"/>
        <v>0</v>
      </c>
    </row>
    <row r="721" spans="1:16" x14ac:dyDescent="0.25">
      <c r="A721" s="132">
        <v>16517504</v>
      </c>
      <c r="B721" s="135" t="s">
        <v>331</v>
      </c>
      <c r="C721" s="135" t="s">
        <v>332</v>
      </c>
      <c r="D721" s="10">
        <v>1</v>
      </c>
      <c r="E721" s="10"/>
      <c r="F721" s="10"/>
      <c r="G721" s="10"/>
      <c r="H721" s="10"/>
      <c r="I721" s="10"/>
      <c r="J721" s="10"/>
      <c r="K721" s="10"/>
      <c r="L721" s="10"/>
      <c r="M721" s="10"/>
      <c r="N721" s="10"/>
      <c r="O721" s="110">
        <f t="shared" si="22"/>
        <v>0</v>
      </c>
      <c r="P721" s="110">
        <f t="shared" si="23"/>
        <v>0</v>
      </c>
    </row>
    <row r="722" spans="1:16" x14ac:dyDescent="0.25">
      <c r="A722" s="132">
        <v>16518411</v>
      </c>
      <c r="B722" s="135" t="s">
        <v>170</v>
      </c>
      <c r="C722" s="135" t="s">
        <v>171</v>
      </c>
      <c r="D722" s="10">
        <v>21</v>
      </c>
      <c r="E722" s="10"/>
      <c r="F722" s="10"/>
      <c r="G722" s="10"/>
      <c r="H722" s="10"/>
      <c r="I722" s="10"/>
      <c r="J722" s="10"/>
      <c r="K722" s="10"/>
      <c r="L722" s="10"/>
      <c r="M722" s="10"/>
      <c r="N722" s="10"/>
      <c r="O722" s="110">
        <f t="shared" ref="O722:O785" si="24">E722+F722+G722+H722+I722+J722+K722+L722+M722+N722</f>
        <v>0</v>
      </c>
      <c r="P722" s="110">
        <f t="shared" ref="P722:P785" si="25">O722-N722</f>
        <v>0</v>
      </c>
    </row>
    <row r="723" spans="1:16" x14ac:dyDescent="0.25">
      <c r="A723" s="132">
        <v>16518438</v>
      </c>
      <c r="B723" s="135" t="s">
        <v>170</v>
      </c>
      <c r="C723" s="135" t="s">
        <v>171</v>
      </c>
      <c r="D723" s="10">
        <v>21</v>
      </c>
      <c r="E723" s="10"/>
      <c r="F723" s="10"/>
      <c r="G723" s="10"/>
      <c r="H723" s="10"/>
      <c r="I723" s="10"/>
      <c r="J723" s="10"/>
      <c r="K723" s="10"/>
      <c r="L723" s="10"/>
      <c r="M723" s="10"/>
      <c r="N723" s="10"/>
      <c r="O723" s="110">
        <f t="shared" si="24"/>
        <v>0</v>
      </c>
      <c r="P723" s="110">
        <f t="shared" si="25"/>
        <v>0</v>
      </c>
    </row>
    <row r="724" spans="1:16" x14ac:dyDescent="0.25">
      <c r="A724" s="132">
        <v>16518446</v>
      </c>
      <c r="B724" s="135" t="s">
        <v>170</v>
      </c>
      <c r="C724" s="135" t="s">
        <v>171</v>
      </c>
      <c r="D724" s="10">
        <v>21</v>
      </c>
      <c r="E724" s="10"/>
      <c r="F724" s="10"/>
      <c r="G724" s="10"/>
      <c r="H724" s="10"/>
      <c r="I724" s="10"/>
      <c r="J724" s="10"/>
      <c r="K724" s="10"/>
      <c r="L724" s="10"/>
      <c r="M724" s="10"/>
      <c r="N724" s="10"/>
      <c r="O724" s="110">
        <f t="shared" si="24"/>
        <v>0</v>
      </c>
      <c r="P724" s="110">
        <f t="shared" si="25"/>
        <v>0</v>
      </c>
    </row>
    <row r="725" spans="1:16" x14ac:dyDescent="0.25">
      <c r="A725" s="132">
        <v>16518454</v>
      </c>
      <c r="B725" s="135" t="s">
        <v>170</v>
      </c>
      <c r="C725" s="135" t="s">
        <v>171</v>
      </c>
      <c r="D725" s="10">
        <v>21</v>
      </c>
      <c r="E725" s="10"/>
      <c r="F725" s="10"/>
      <c r="G725" s="10"/>
      <c r="H725" s="10"/>
      <c r="I725" s="10"/>
      <c r="J725" s="10"/>
      <c r="K725" s="10"/>
      <c r="L725" s="10"/>
      <c r="M725" s="10"/>
      <c r="N725" s="10"/>
      <c r="O725" s="110">
        <f t="shared" si="24"/>
        <v>0</v>
      </c>
      <c r="P725" s="110">
        <f t="shared" si="25"/>
        <v>0</v>
      </c>
    </row>
    <row r="726" spans="1:16" x14ac:dyDescent="0.25">
      <c r="A726" s="132">
        <v>16520289</v>
      </c>
      <c r="B726" s="135" t="s">
        <v>196</v>
      </c>
      <c r="C726" s="135" t="s">
        <v>197</v>
      </c>
      <c r="D726" s="10">
        <v>100</v>
      </c>
      <c r="E726" s="10"/>
      <c r="F726" s="10"/>
      <c r="G726" s="10"/>
      <c r="H726" s="10"/>
      <c r="I726" s="10"/>
      <c r="J726" s="10"/>
      <c r="K726" s="10"/>
      <c r="L726" s="10"/>
      <c r="M726" s="10"/>
      <c r="N726" s="10"/>
      <c r="O726" s="110">
        <f t="shared" si="24"/>
        <v>0</v>
      </c>
      <c r="P726" s="110">
        <f t="shared" si="25"/>
        <v>0</v>
      </c>
    </row>
    <row r="727" spans="1:16" x14ac:dyDescent="0.25">
      <c r="A727" s="132">
        <v>16520947</v>
      </c>
      <c r="B727" s="135" t="s">
        <v>223</v>
      </c>
      <c r="C727" s="135" t="s">
        <v>224</v>
      </c>
      <c r="D727" s="10">
        <v>5</v>
      </c>
      <c r="E727" s="10"/>
      <c r="F727" s="10"/>
      <c r="G727" s="10"/>
      <c r="H727" s="10"/>
      <c r="I727" s="10"/>
      <c r="J727" s="10"/>
      <c r="K727" s="10"/>
      <c r="L727" s="10"/>
      <c r="M727" s="10"/>
      <c r="N727" s="10"/>
      <c r="O727" s="110">
        <f t="shared" si="24"/>
        <v>0</v>
      </c>
      <c r="P727" s="110">
        <f t="shared" si="25"/>
        <v>0</v>
      </c>
    </row>
    <row r="728" spans="1:16" x14ac:dyDescent="0.25">
      <c r="A728" s="132">
        <v>16520955</v>
      </c>
      <c r="B728" s="135" t="s">
        <v>223</v>
      </c>
      <c r="C728" s="135" t="s">
        <v>224</v>
      </c>
      <c r="D728" s="10">
        <v>5</v>
      </c>
      <c r="E728" s="10"/>
      <c r="F728" s="10"/>
      <c r="G728" s="10"/>
      <c r="H728" s="10"/>
      <c r="I728" s="10"/>
      <c r="J728" s="10"/>
      <c r="K728" s="10"/>
      <c r="L728" s="10"/>
      <c r="M728" s="10"/>
      <c r="N728" s="10"/>
      <c r="O728" s="110">
        <f t="shared" si="24"/>
        <v>0</v>
      </c>
      <c r="P728" s="110">
        <f t="shared" si="25"/>
        <v>0</v>
      </c>
    </row>
    <row r="729" spans="1:16" x14ac:dyDescent="0.25">
      <c r="A729" s="132">
        <v>16521897</v>
      </c>
      <c r="B729" s="135" t="s">
        <v>2815</v>
      </c>
      <c r="C729" s="135" t="s">
        <v>290</v>
      </c>
      <c r="D729" s="10">
        <v>30</v>
      </c>
      <c r="E729" s="10"/>
      <c r="F729" s="10"/>
      <c r="G729" s="10"/>
      <c r="H729" s="10"/>
      <c r="I729" s="10"/>
      <c r="J729" s="10"/>
      <c r="K729" s="10"/>
      <c r="L729" s="10"/>
      <c r="M729" s="10"/>
      <c r="N729" s="10"/>
      <c r="O729" s="110">
        <f t="shared" si="24"/>
        <v>0</v>
      </c>
      <c r="P729" s="110">
        <f t="shared" si="25"/>
        <v>0</v>
      </c>
    </row>
    <row r="730" spans="1:16" x14ac:dyDescent="0.25">
      <c r="A730" s="132">
        <v>16523849</v>
      </c>
      <c r="B730" s="135" t="s">
        <v>2796</v>
      </c>
      <c r="C730" s="135" t="s">
        <v>212</v>
      </c>
      <c r="D730" s="10">
        <v>60</v>
      </c>
      <c r="E730" s="10"/>
      <c r="F730" s="10"/>
      <c r="G730" s="10"/>
      <c r="H730" s="10"/>
      <c r="I730" s="10"/>
      <c r="J730" s="10"/>
      <c r="K730" s="10"/>
      <c r="L730" s="10"/>
      <c r="M730" s="10"/>
      <c r="N730" s="10"/>
      <c r="O730" s="110">
        <f t="shared" si="24"/>
        <v>0</v>
      </c>
      <c r="P730" s="110">
        <f t="shared" si="25"/>
        <v>0</v>
      </c>
    </row>
    <row r="731" spans="1:16" x14ac:dyDescent="0.25">
      <c r="A731" s="132">
        <v>16523865</v>
      </c>
      <c r="B731" s="135" t="s">
        <v>2796</v>
      </c>
      <c r="C731" s="135" t="s">
        <v>212</v>
      </c>
      <c r="D731" s="10">
        <v>60</v>
      </c>
      <c r="E731" s="10"/>
      <c r="F731" s="10"/>
      <c r="G731" s="10"/>
      <c r="H731" s="10"/>
      <c r="I731" s="10"/>
      <c r="J731" s="10"/>
      <c r="K731" s="10"/>
      <c r="L731" s="10"/>
      <c r="M731" s="10"/>
      <c r="N731" s="10"/>
      <c r="O731" s="110">
        <f t="shared" si="24"/>
        <v>0</v>
      </c>
      <c r="P731" s="110">
        <f t="shared" si="25"/>
        <v>0</v>
      </c>
    </row>
    <row r="732" spans="1:16" x14ac:dyDescent="0.25">
      <c r="A732" s="132">
        <v>16523873</v>
      </c>
      <c r="B732" s="135" t="s">
        <v>2796</v>
      </c>
      <c r="C732" s="135" t="s">
        <v>212</v>
      </c>
      <c r="D732" s="10">
        <v>60</v>
      </c>
      <c r="E732" s="10"/>
      <c r="F732" s="10"/>
      <c r="G732" s="10"/>
      <c r="H732" s="10"/>
      <c r="I732" s="10"/>
      <c r="J732" s="10"/>
      <c r="K732" s="10"/>
      <c r="L732" s="10"/>
      <c r="M732" s="10"/>
      <c r="N732" s="10"/>
      <c r="O732" s="110">
        <f t="shared" si="24"/>
        <v>0</v>
      </c>
      <c r="P732" s="110">
        <f t="shared" si="25"/>
        <v>0</v>
      </c>
    </row>
    <row r="733" spans="1:16" x14ac:dyDescent="0.25">
      <c r="A733" s="132">
        <v>16527577</v>
      </c>
      <c r="B733" s="135" t="s">
        <v>335</v>
      </c>
      <c r="C733" s="135" t="s">
        <v>336</v>
      </c>
      <c r="D733" s="10">
        <v>1</v>
      </c>
      <c r="E733" s="10"/>
      <c r="F733" s="10"/>
      <c r="G733" s="10"/>
      <c r="H733" s="10"/>
      <c r="I733" s="10"/>
      <c r="J733" s="10"/>
      <c r="K733" s="10"/>
      <c r="L733" s="10"/>
      <c r="M733" s="10"/>
      <c r="N733" s="10"/>
      <c r="O733" s="110">
        <f t="shared" si="24"/>
        <v>0</v>
      </c>
      <c r="P733" s="110">
        <f t="shared" si="25"/>
        <v>0</v>
      </c>
    </row>
    <row r="734" spans="1:16" x14ac:dyDescent="0.25">
      <c r="A734" s="132">
        <v>16529596</v>
      </c>
      <c r="B734" s="135" t="s">
        <v>2810</v>
      </c>
      <c r="C734" s="135" t="s">
        <v>270</v>
      </c>
      <c r="D734" s="10">
        <v>90</v>
      </c>
      <c r="E734" s="10"/>
      <c r="F734" s="10"/>
      <c r="G734" s="10"/>
      <c r="H734" s="10"/>
      <c r="I734" s="10"/>
      <c r="J734" s="10"/>
      <c r="K734" s="10"/>
      <c r="L734" s="10"/>
      <c r="M734" s="10"/>
      <c r="N734" s="10"/>
      <c r="O734" s="110">
        <f t="shared" si="24"/>
        <v>0</v>
      </c>
      <c r="P734" s="110">
        <f t="shared" si="25"/>
        <v>0</v>
      </c>
    </row>
    <row r="735" spans="1:16" x14ac:dyDescent="0.25">
      <c r="A735" s="132">
        <v>16529618</v>
      </c>
      <c r="B735" s="135" t="s">
        <v>2810</v>
      </c>
      <c r="C735" s="135" t="s">
        <v>270</v>
      </c>
      <c r="D735" s="10">
        <v>120</v>
      </c>
      <c r="E735" s="10"/>
      <c r="F735" s="10"/>
      <c r="G735" s="10"/>
      <c r="H735" s="10"/>
      <c r="I735" s="10"/>
      <c r="J735" s="10"/>
      <c r="K735" s="10"/>
      <c r="L735" s="10"/>
      <c r="M735" s="10"/>
      <c r="N735" s="10"/>
      <c r="O735" s="110">
        <f t="shared" si="24"/>
        <v>0</v>
      </c>
      <c r="P735" s="110">
        <f t="shared" si="25"/>
        <v>0</v>
      </c>
    </row>
    <row r="736" spans="1:16" x14ac:dyDescent="0.25">
      <c r="A736" s="132">
        <v>16531175</v>
      </c>
      <c r="B736" s="135" t="s">
        <v>225</v>
      </c>
      <c r="C736" s="135" t="s">
        <v>226</v>
      </c>
      <c r="D736" s="10">
        <v>1</v>
      </c>
      <c r="E736" s="10"/>
      <c r="F736" s="10"/>
      <c r="G736" s="10"/>
      <c r="H736" s="10"/>
      <c r="I736" s="10"/>
      <c r="J736" s="10"/>
      <c r="K736" s="10"/>
      <c r="L736" s="10"/>
      <c r="M736" s="10"/>
      <c r="N736" s="10"/>
      <c r="O736" s="110">
        <f t="shared" si="24"/>
        <v>0</v>
      </c>
      <c r="P736" s="110">
        <f t="shared" si="25"/>
        <v>0</v>
      </c>
    </row>
    <row r="737" spans="1:16" x14ac:dyDescent="0.25">
      <c r="A737" s="132">
        <v>16531884</v>
      </c>
      <c r="B737" s="135" t="s">
        <v>2815</v>
      </c>
      <c r="C737" s="135" t="s">
        <v>290</v>
      </c>
      <c r="D737" s="10">
        <v>30</v>
      </c>
      <c r="E737" s="10"/>
      <c r="F737" s="10"/>
      <c r="G737" s="10"/>
      <c r="H737" s="10"/>
      <c r="I737" s="10"/>
      <c r="J737" s="10"/>
      <c r="K737" s="10"/>
      <c r="L737" s="10"/>
      <c r="M737" s="10"/>
      <c r="N737" s="10"/>
      <c r="O737" s="110">
        <f t="shared" si="24"/>
        <v>0</v>
      </c>
      <c r="P737" s="110">
        <f t="shared" si="25"/>
        <v>0</v>
      </c>
    </row>
    <row r="738" spans="1:16" x14ac:dyDescent="0.25">
      <c r="A738" s="132">
        <v>16533267</v>
      </c>
      <c r="B738" s="135" t="s">
        <v>2820</v>
      </c>
      <c r="C738" s="135" t="s">
        <v>315</v>
      </c>
      <c r="D738" s="10">
        <v>30</v>
      </c>
      <c r="E738" s="10"/>
      <c r="F738" s="10"/>
      <c r="G738" s="10"/>
      <c r="H738" s="10"/>
      <c r="I738" s="10"/>
      <c r="J738" s="10"/>
      <c r="K738" s="10"/>
      <c r="L738" s="10"/>
      <c r="M738" s="10"/>
      <c r="N738" s="10"/>
      <c r="O738" s="110">
        <f t="shared" si="24"/>
        <v>0</v>
      </c>
      <c r="P738" s="110">
        <f t="shared" si="25"/>
        <v>0</v>
      </c>
    </row>
    <row r="739" spans="1:16" x14ac:dyDescent="0.25">
      <c r="A739" s="132">
        <v>16533275</v>
      </c>
      <c r="B739" s="135" t="s">
        <v>2820</v>
      </c>
      <c r="C739" s="135" t="s">
        <v>315</v>
      </c>
      <c r="D739" s="10">
        <v>30</v>
      </c>
      <c r="E739" s="10"/>
      <c r="F739" s="10"/>
      <c r="G739" s="10"/>
      <c r="H739" s="10"/>
      <c r="I739" s="10"/>
      <c r="J739" s="10"/>
      <c r="K739" s="10"/>
      <c r="L739" s="10"/>
      <c r="M739" s="10"/>
      <c r="N739" s="10"/>
      <c r="O739" s="110">
        <f t="shared" si="24"/>
        <v>0</v>
      </c>
      <c r="P739" s="110">
        <f t="shared" si="25"/>
        <v>0</v>
      </c>
    </row>
    <row r="740" spans="1:16" x14ac:dyDescent="0.25">
      <c r="A740" s="132">
        <v>16534689</v>
      </c>
      <c r="B740" s="135" t="s">
        <v>219</v>
      </c>
      <c r="C740" s="135" t="s">
        <v>220</v>
      </c>
      <c r="D740" s="10">
        <v>1</v>
      </c>
      <c r="E740" s="10"/>
      <c r="F740" s="10"/>
      <c r="G740" s="10"/>
      <c r="H740" s="10"/>
      <c r="I740" s="10"/>
      <c r="J740" s="10"/>
      <c r="K740" s="10"/>
      <c r="L740" s="10"/>
      <c r="M740" s="10"/>
      <c r="N740" s="10"/>
      <c r="O740" s="110">
        <f t="shared" si="24"/>
        <v>0</v>
      </c>
      <c r="P740" s="110">
        <f t="shared" si="25"/>
        <v>0</v>
      </c>
    </row>
    <row r="741" spans="1:16" x14ac:dyDescent="0.25">
      <c r="A741" s="132">
        <v>16535103</v>
      </c>
      <c r="B741" s="135" t="s">
        <v>225</v>
      </c>
      <c r="C741" s="135" t="s">
        <v>226</v>
      </c>
      <c r="D741" s="10">
        <v>1</v>
      </c>
      <c r="E741" s="10"/>
      <c r="F741" s="10"/>
      <c r="G741" s="10"/>
      <c r="H741" s="10"/>
      <c r="I741" s="10"/>
      <c r="J741" s="10"/>
      <c r="K741" s="10"/>
      <c r="L741" s="10"/>
      <c r="M741" s="10"/>
      <c r="N741" s="10"/>
      <c r="O741" s="110">
        <f t="shared" si="24"/>
        <v>0</v>
      </c>
      <c r="P741" s="110">
        <f t="shared" si="25"/>
        <v>0</v>
      </c>
    </row>
    <row r="742" spans="1:16" x14ac:dyDescent="0.25">
      <c r="A742" s="132">
        <v>16535170</v>
      </c>
      <c r="B742" s="135" t="s">
        <v>225</v>
      </c>
      <c r="C742" s="135" t="s">
        <v>226</v>
      </c>
      <c r="D742" s="10">
        <v>1</v>
      </c>
      <c r="E742" s="10"/>
      <c r="F742" s="10"/>
      <c r="G742" s="10"/>
      <c r="H742" s="10"/>
      <c r="I742" s="10"/>
      <c r="J742" s="10"/>
      <c r="K742" s="10"/>
      <c r="L742" s="10"/>
      <c r="M742" s="10"/>
      <c r="N742" s="10"/>
      <c r="O742" s="110">
        <f t="shared" si="24"/>
        <v>0</v>
      </c>
      <c r="P742" s="110">
        <f t="shared" si="25"/>
        <v>0</v>
      </c>
    </row>
    <row r="743" spans="1:16" x14ac:dyDescent="0.25">
      <c r="A743" s="132">
        <v>16535227</v>
      </c>
      <c r="B743" s="135" t="s">
        <v>285</v>
      </c>
      <c r="C743" s="135" t="s">
        <v>286</v>
      </c>
      <c r="D743" s="10">
        <v>1</v>
      </c>
      <c r="E743" s="10"/>
      <c r="F743" s="10"/>
      <c r="G743" s="10"/>
      <c r="H743" s="10"/>
      <c r="I743" s="10"/>
      <c r="J743" s="10"/>
      <c r="K743" s="10"/>
      <c r="L743" s="10"/>
      <c r="M743" s="10"/>
      <c r="N743" s="10"/>
      <c r="O743" s="110">
        <f t="shared" si="24"/>
        <v>0</v>
      </c>
      <c r="P743" s="110">
        <f t="shared" si="25"/>
        <v>0</v>
      </c>
    </row>
    <row r="744" spans="1:16" x14ac:dyDescent="0.25">
      <c r="A744" s="132">
        <v>16535723</v>
      </c>
      <c r="B744" s="135" t="s">
        <v>2814</v>
      </c>
      <c r="C744" s="135" t="s">
        <v>284</v>
      </c>
      <c r="D744" s="10">
        <v>150</v>
      </c>
      <c r="E744" s="10"/>
      <c r="F744" s="10"/>
      <c r="G744" s="10"/>
      <c r="H744" s="10"/>
      <c r="I744" s="10"/>
      <c r="J744" s="10"/>
      <c r="K744" s="10"/>
      <c r="L744" s="10"/>
      <c r="M744" s="10"/>
      <c r="N744" s="10"/>
      <c r="O744" s="110">
        <f t="shared" si="24"/>
        <v>0</v>
      </c>
      <c r="P744" s="110">
        <f t="shared" si="25"/>
        <v>0</v>
      </c>
    </row>
    <row r="745" spans="1:16" x14ac:dyDescent="0.25">
      <c r="A745" s="132">
        <v>16536940</v>
      </c>
      <c r="B745" s="135" t="s">
        <v>337</v>
      </c>
      <c r="C745" s="135" t="s">
        <v>338</v>
      </c>
      <c r="D745" s="10">
        <v>1</v>
      </c>
      <c r="E745" s="10"/>
      <c r="F745" s="10"/>
      <c r="G745" s="10"/>
      <c r="H745" s="10"/>
      <c r="I745" s="10"/>
      <c r="J745" s="10"/>
      <c r="K745" s="10"/>
      <c r="L745" s="10"/>
      <c r="M745" s="10"/>
      <c r="N745" s="10"/>
      <c r="O745" s="110">
        <f t="shared" si="24"/>
        <v>0</v>
      </c>
      <c r="P745" s="110">
        <f t="shared" si="25"/>
        <v>0</v>
      </c>
    </row>
    <row r="746" spans="1:16" x14ac:dyDescent="0.25">
      <c r="A746" s="132">
        <v>16536959</v>
      </c>
      <c r="B746" s="135" t="s">
        <v>2794</v>
      </c>
      <c r="C746" s="135" t="s">
        <v>141</v>
      </c>
      <c r="D746" s="10">
        <v>30</v>
      </c>
      <c r="E746" s="10"/>
      <c r="F746" s="10"/>
      <c r="G746" s="10"/>
      <c r="H746" s="10"/>
      <c r="I746" s="10"/>
      <c r="J746" s="10"/>
      <c r="K746" s="10"/>
      <c r="L746" s="10"/>
      <c r="M746" s="10"/>
      <c r="N746" s="10"/>
      <c r="O746" s="110">
        <f t="shared" si="24"/>
        <v>0</v>
      </c>
      <c r="P746" s="110">
        <f t="shared" si="25"/>
        <v>0</v>
      </c>
    </row>
    <row r="747" spans="1:16" x14ac:dyDescent="0.25">
      <c r="A747" s="132">
        <v>16538838</v>
      </c>
      <c r="B747" s="135" t="s">
        <v>225</v>
      </c>
      <c r="C747" s="135" t="s">
        <v>226</v>
      </c>
      <c r="D747" s="10">
        <v>1</v>
      </c>
      <c r="E747" s="10"/>
      <c r="F747" s="10"/>
      <c r="G747" s="10"/>
      <c r="H747" s="10"/>
      <c r="I747" s="10"/>
      <c r="J747" s="10"/>
      <c r="K747" s="10"/>
      <c r="L747" s="10"/>
      <c r="M747" s="10"/>
      <c r="N747" s="10"/>
      <c r="O747" s="110">
        <f t="shared" si="24"/>
        <v>0</v>
      </c>
      <c r="P747" s="110">
        <f t="shared" si="25"/>
        <v>0</v>
      </c>
    </row>
    <row r="748" spans="1:16" x14ac:dyDescent="0.25">
      <c r="A748" s="132">
        <v>16538846</v>
      </c>
      <c r="B748" s="135" t="s">
        <v>225</v>
      </c>
      <c r="C748" s="135" t="s">
        <v>226</v>
      </c>
      <c r="D748" s="10">
        <v>1</v>
      </c>
      <c r="E748" s="10"/>
      <c r="F748" s="10"/>
      <c r="G748" s="10"/>
      <c r="H748" s="10"/>
      <c r="I748" s="10"/>
      <c r="J748" s="10"/>
      <c r="K748" s="10"/>
      <c r="L748" s="10"/>
      <c r="M748" s="10"/>
      <c r="N748" s="10"/>
      <c r="O748" s="110">
        <f t="shared" si="24"/>
        <v>0</v>
      </c>
      <c r="P748" s="110">
        <f t="shared" si="25"/>
        <v>0</v>
      </c>
    </row>
    <row r="749" spans="1:16" x14ac:dyDescent="0.25">
      <c r="A749" s="132">
        <v>16538854</v>
      </c>
      <c r="B749" s="135" t="s">
        <v>285</v>
      </c>
      <c r="C749" s="135" t="s">
        <v>286</v>
      </c>
      <c r="D749" s="10">
        <v>1</v>
      </c>
      <c r="E749" s="10"/>
      <c r="F749" s="10"/>
      <c r="G749" s="10"/>
      <c r="H749" s="10"/>
      <c r="I749" s="10"/>
      <c r="J749" s="10"/>
      <c r="K749" s="10"/>
      <c r="L749" s="10"/>
      <c r="M749" s="10"/>
      <c r="N749" s="10"/>
      <c r="O749" s="110">
        <f t="shared" si="24"/>
        <v>0</v>
      </c>
      <c r="P749" s="110">
        <f t="shared" si="25"/>
        <v>0</v>
      </c>
    </row>
    <row r="750" spans="1:16" x14ac:dyDescent="0.25">
      <c r="A750" s="132">
        <v>16538889</v>
      </c>
      <c r="B750" s="135" t="s">
        <v>219</v>
      </c>
      <c r="C750" s="135" t="s">
        <v>220</v>
      </c>
      <c r="D750" s="10">
        <v>1</v>
      </c>
      <c r="E750" s="10"/>
      <c r="F750" s="10"/>
      <c r="G750" s="10"/>
      <c r="H750" s="10"/>
      <c r="I750" s="10"/>
      <c r="J750" s="10"/>
      <c r="K750" s="10"/>
      <c r="L750" s="10"/>
      <c r="M750" s="10"/>
      <c r="N750" s="10"/>
      <c r="O750" s="110">
        <f t="shared" si="24"/>
        <v>0</v>
      </c>
      <c r="P750" s="110">
        <f t="shared" si="25"/>
        <v>0</v>
      </c>
    </row>
    <row r="751" spans="1:16" x14ac:dyDescent="0.25">
      <c r="A751" s="132">
        <v>16545834</v>
      </c>
      <c r="B751" s="135" t="s">
        <v>244</v>
      </c>
      <c r="C751" s="135" t="s">
        <v>2723</v>
      </c>
      <c r="D751" s="10">
        <v>1</v>
      </c>
      <c r="E751" s="10"/>
      <c r="F751" s="10"/>
      <c r="G751" s="10"/>
      <c r="H751" s="10"/>
      <c r="I751" s="10"/>
      <c r="J751" s="10"/>
      <c r="K751" s="10"/>
      <c r="L751" s="10"/>
      <c r="M751" s="10"/>
      <c r="N751" s="10"/>
      <c r="O751" s="110">
        <f t="shared" si="24"/>
        <v>0</v>
      </c>
      <c r="P751" s="110">
        <f t="shared" si="25"/>
        <v>0</v>
      </c>
    </row>
    <row r="752" spans="1:16" x14ac:dyDescent="0.25">
      <c r="A752" s="132">
        <v>16550404</v>
      </c>
      <c r="B752" s="135" t="s">
        <v>170</v>
      </c>
      <c r="C752" s="135" t="s">
        <v>171</v>
      </c>
      <c r="D752" s="10">
        <v>21</v>
      </c>
      <c r="E752" s="10"/>
      <c r="F752" s="10"/>
      <c r="G752" s="10"/>
      <c r="H752" s="10"/>
      <c r="I752" s="10"/>
      <c r="J752" s="10"/>
      <c r="K752" s="10"/>
      <c r="L752" s="10"/>
      <c r="M752" s="10"/>
      <c r="N752" s="10"/>
      <c r="O752" s="110">
        <f t="shared" si="24"/>
        <v>0</v>
      </c>
      <c r="P752" s="110">
        <f t="shared" si="25"/>
        <v>0</v>
      </c>
    </row>
    <row r="753" spans="1:16" x14ac:dyDescent="0.25">
      <c r="A753" s="132">
        <v>16551281</v>
      </c>
      <c r="B753" s="135" t="s">
        <v>2800</v>
      </c>
      <c r="C753" s="135" t="s">
        <v>218</v>
      </c>
      <c r="D753" s="10">
        <v>112</v>
      </c>
      <c r="E753" s="10"/>
      <c r="F753" s="10"/>
      <c r="G753" s="10"/>
      <c r="H753" s="10"/>
      <c r="I753" s="10"/>
      <c r="J753" s="10"/>
      <c r="K753" s="10"/>
      <c r="L753" s="10"/>
      <c r="M753" s="10"/>
      <c r="N753" s="10"/>
      <c r="O753" s="110">
        <f t="shared" si="24"/>
        <v>0</v>
      </c>
      <c r="P753" s="110">
        <f t="shared" si="25"/>
        <v>0</v>
      </c>
    </row>
    <row r="754" spans="1:16" x14ac:dyDescent="0.25">
      <c r="A754" s="132">
        <v>16552210</v>
      </c>
      <c r="B754" s="135" t="s">
        <v>2800</v>
      </c>
      <c r="C754" s="135" t="s">
        <v>218</v>
      </c>
      <c r="D754" s="10">
        <v>112</v>
      </c>
      <c r="E754" s="10"/>
      <c r="F754" s="10"/>
      <c r="G754" s="10"/>
      <c r="H754" s="10"/>
      <c r="I754" s="10"/>
      <c r="J754" s="10"/>
      <c r="K754" s="10"/>
      <c r="L754" s="10"/>
      <c r="M754" s="10"/>
      <c r="N754" s="10"/>
      <c r="O754" s="110">
        <f t="shared" si="24"/>
        <v>0</v>
      </c>
      <c r="P754" s="110">
        <f t="shared" si="25"/>
        <v>0</v>
      </c>
    </row>
    <row r="755" spans="1:16" x14ac:dyDescent="0.25">
      <c r="A755" s="132">
        <v>16568842</v>
      </c>
      <c r="B755" s="135" t="s">
        <v>2825</v>
      </c>
      <c r="C755" s="135" t="s">
        <v>340</v>
      </c>
      <c r="D755" s="10">
        <v>21</v>
      </c>
      <c r="E755" s="10"/>
      <c r="F755" s="10"/>
      <c r="G755" s="10"/>
      <c r="H755" s="10"/>
      <c r="I755" s="10"/>
      <c r="J755" s="10"/>
      <c r="K755" s="10"/>
      <c r="L755" s="10"/>
      <c r="M755" s="10"/>
      <c r="N755" s="10"/>
      <c r="O755" s="110">
        <f t="shared" si="24"/>
        <v>0</v>
      </c>
      <c r="P755" s="110">
        <f t="shared" si="25"/>
        <v>0</v>
      </c>
    </row>
    <row r="756" spans="1:16" x14ac:dyDescent="0.25">
      <c r="A756" s="132">
        <v>16568850</v>
      </c>
      <c r="B756" s="135" t="s">
        <v>2825</v>
      </c>
      <c r="C756" s="135" t="s">
        <v>340</v>
      </c>
      <c r="D756" s="10">
        <v>42</v>
      </c>
      <c r="E756" s="10"/>
      <c r="F756" s="10"/>
      <c r="G756" s="10"/>
      <c r="H756" s="10"/>
      <c r="I756" s="10"/>
      <c r="J756" s="10"/>
      <c r="K756" s="10"/>
      <c r="L756" s="10"/>
      <c r="M756" s="10"/>
      <c r="N756" s="10"/>
      <c r="O756" s="110">
        <f t="shared" si="24"/>
        <v>0</v>
      </c>
      <c r="P756" s="110">
        <f t="shared" si="25"/>
        <v>0</v>
      </c>
    </row>
    <row r="757" spans="1:16" x14ac:dyDescent="0.25">
      <c r="A757" s="132">
        <v>16568869</v>
      </c>
      <c r="B757" s="135" t="s">
        <v>2825</v>
      </c>
      <c r="C757" s="135" t="s">
        <v>340</v>
      </c>
      <c r="D757" s="10">
        <v>63</v>
      </c>
      <c r="E757" s="10"/>
      <c r="F757" s="10"/>
      <c r="G757" s="10"/>
      <c r="H757" s="10"/>
      <c r="I757" s="10"/>
      <c r="J757" s="10"/>
      <c r="K757" s="10"/>
      <c r="L757" s="10"/>
      <c r="M757" s="10"/>
      <c r="N757" s="10"/>
      <c r="O757" s="110">
        <f t="shared" si="24"/>
        <v>0</v>
      </c>
      <c r="P757" s="110">
        <f t="shared" si="25"/>
        <v>0</v>
      </c>
    </row>
    <row r="758" spans="1:16" x14ac:dyDescent="0.25">
      <c r="A758" s="132">
        <v>16569768</v>
      </c>
      <c r="B758" s="135" t="s">
        <v>170</v>
      </c>
      <c r="C758" s="135" t="s">
        <v>171</v>
      </c>
      <c r="D758" s="10">
        <v>21</v>
      </c>
      <c r="E758" s="10"/>
      <c r="F758" s="10"/>
      <c r="G758" s="10"/>
      <c r="H758" s="10"/>
      <c r="I758" s="10"/>
      <c r="J758" s="10"/>
      <c r="K758" s="10"/>
      <c r="L758" s="10"/>
      <c r="M758" s="10"/>
      <c r="N758" s="10"/>
      <c r="O758" s="110">
        <f t="shared" si="24"/>
        <v>0</v>
      </c>
      <c r="P758" s="110">
        <f t="shared" si="25"/>
        <v>0</v>
      </c>
    </row>
    <row r="759" spans="1:16" x14ac:dyDescent="0.25">
      <c r="A759" s="132">
        <v>16569776</v>
      </c>
      <c r="B759" s="135" t="s">
        <v>170</v>
      </c>
      <c r="C759" s="135" t="s">
        <v>171</v>
      </c>
      <c r="D759" s="10">
        <v>21</v>
      </c>
      <c r="E759" s="10"/>
      <c r="F759" s="10"/>
      <c r="G759" s="10"/>
      <c r="H759" s="10"/>
      <c r="I759" s="10"/>
      <c r="J759" s="10"/>
      <c r="K759" s="10"/>
      <c r="L759" s="10"/>
      <c r="M759" s="10"/>
      <c r="N759" s="10"/>
      <c r="O759" s="110">
        <f t="shared" si="24"/>
        <v>0</v>
      </c>
      <c r="P759" s="110">
        <f t="shared" si="25"/>
        <v>0</v>
      </c>
    </row>
    <row r="760" spans="1:16" x14ac:dyDescent="0.25">
      <c r="A760" s="132">
        <v>16569784</v>
      </c>
      <c r="B760" s="135" t="s">
        <v>170</v>
      </c>
      <c r="C760" s="135" t="s">
        <v>171</v>
      </c>
      <c r="D760" s="10">
        <v>21</v>
      </c>
      <c r="E760" s="10"/>
      <c r="F760" s="10"/>
      <c r="G760" s="10"/>
      <c r="H760" s="10"/>
      <c r="I760" s="10"/>
      <c r="J760" s="10"/>
      <c r="K760" s="10"/>
      <c r="L760" s="10"/>
      <c r="M760" s="10"/>
      <c r="N760" s="10"/>
      <c r="O760" s="110">
        <f t="shared" si="24"/>
        <v>0</v>
      </c>
      <c r="P760" s="110">
        <f t="shared" si="25"/>
        <v>0</v>
      </c>
    </row>
    <row r="761" spans="1:16" x14ac:dyDescent="0.25">
      <c r="A761" s="132">
        <v>16570030</v>
      </c>
      <c r="B761" s="135" t="s">
        <v>2799</v>
      </c>
      <c r="C761" s="135" t="s">
        <v>236</v>
      </c>
      <c r="D761" s="10">
        <v>56</v>
      </c>
      <c r="E761" s="10"/>
      <c r="F761" s="10"/>
      <c r="G761" s="10"/>
      <c r="H761" s="10"/>
      <c r="I761" s="10"/>
      <c r="J761" s="10"/>
      <c r="K761" s="10"/>
      <c r="L761" s="10"/>
      <c r="M761" s="10"/>
      <c r="N761" s="10"/>
      <c r="O761" s="110">
        <f t="shared" si="24"/>
        <v>0</v>
      </c>
      <c r="P761" s="110">
        <f t="shared" si="25"/>
        <v>0</v>
      </c>
    </row>
    <row r="762" spans="1:16" x14ac:dyDescent="0.25">
      <c r="A762" s="132">
        <v>16570065</v>
      </c>
      <c r="B762" s="135" t="s">
        <v>164</v>
      </c>
      <c r="C762" s="135" t="s">
        <v>165</v>
      </c>
      <c r="D762" s="10">
        <v>1</v>
      </c>
      <c r="E762" s="10"/>
      <c r="F762" s="10"/>
      <c r="G762" s="10"/>
      <c r="H762" s="10"/>
      <c r="I762" s="10"/>
      <c r="J762" s="10"/>
      <c r="K762" s="10"/>
      <c r="L762" s="10"/>
      <c r="M762" s="10"/>
      <c r="N762" s="10"/>
      <c r="O762" s="110">
        <f t="shared" si="24"/>
        <v>0</v>
      </c>
      <c r="P762" s="110">
        <f t="shared" si="25"/>
        <v>0</v>
      </c>
    </row>
    <row r="763" spans="1:16" x14ac:dyDescent="0.25">
      <c r="A763" s="132">
        <v>16570081</v>
      </c>
      <c r="B763" s="135" t="s">
        <v>221</v>
      </c>
      <c r="C763" s="135" t="s">
        <v>222</v>
      </c>
      <c r="D763" s="10">
        <v>1</v>
      </c>
      <c r="E763" s="10"/>
      <c r="F763" s="10"/>
      <c r="G763" s="10"/>
      <c r="H763" s="10"/>
      <c r="I763" s="10"/>
      <c r="J763" s="10"/>
      <c r="K763" s="10"/>
      <c r="L763" s="10"/>
      <c r="M763" s="10"/>
      <c r="N763" s="10"/>
      <c r="O763" s="110">
        <f t="shared" si="24"/>
        <v>0</v>
      </c>
      <c r="P763" s="110">
        <f t="shared" si="25"/>
        <v>0</v>
      </c>
    </row>
    <row r="764" spans="1:16" x14ac:dyDescent="0.25">
      <c r="A764" s="132">
        <v>16570111</v>
      </c>
      <c r="B764" s="135" t="s">
        <v>2815</v>
      </c>
      <c r="C764" s="135" t="s">
        <v>290</v>
      </c>
      <c r="D764" s="10">
        <v>30</v>
      </c>
      <c r="E764" s="10"/>
      <c r="F764" s="10"/>
      <c r="G764" s="10"/>
      <c r="H764" s="10"/>
      <c r="I764" s="10"/>
      <c r="J764" s="10"/>
      <c r="K764" s="10"/>
      <c r="L764" s="10"/>
      <c r="M764" s="10"/>
      <c r="N764" s="10"/>
      <c r="O764" s="110">
        <f t="shared" si="24"/>
        <v>0</v>
      </c>
      <c r="P764" s="110">
        <f t="shared" si="25"/>
        <v>0</v>
      </c>
    </row>
    <row r="765" spans="1:16" x14ac:dyDescent="0.25">
      <c r="A765" s="132">
        <v>16570200</v>
      </c>
      <c r="B765" s="135" t="s">
        <v>2796</v>
      </c>
      <c r="C765" s="135" t="s">
        <v>212</v>
      </c>
      <c r="D765" s="10">
        <v>60</v>
      </c>
      <c r="E765" s="10"/>
      <c r="F765" s="10"/>
      <c r="G765" s="10"/>
      <c r="H765" s="10"/>
      <c r="I765" s="10"/>
      <c r="J765" s="10"/>
      <c r="K765" s="10"/>
      <c r="L765" s="10"/>
      <c r="M765" s="10"/>
      <c r="N765" s="10"/>
      <c r="O765" s="110">
        <f t="shared" si="24"/>
        <v>0</v>
      </c>
      <c r="P765" s="110">
        <f t="shared" si="25"/>
        <v>0</v>
      </c>
    </row>
    <row r="766" spans="1:16" x14ac:dyDescent="0.25">
      <c r="A766" s="132">
        <v>16570251</v>
      </c>
      <c r="B766" s="135" t="s">
        <v>152</v>
      </c>
      <c r="C766" s="135" t="s">
        <v>153</v>
      </c>
      <c r="D766" s="10">
        <v>100</v>
      </c>
      <c r="E766" s="10"/>
      <c r="F766" s="10"/>
      <c r="G766" s="10"/>
      <c r="H766" s="10"/>
      <c r="I766" s="10"/>
      <c r="J766" s="10"/>
      <c r="K766" s="10"/>
      <c r="L766" s="10"/>
      <c r="M766" s="10"/>
      <c r="N766" s="10"/>
      <c r="O766" s="110">
        <f t="shared" si="24"/>
        <v>0</v>
      </c>
      <c r="P766" s="110">
        <f t="shared" si="25"/>
        <v>0</v>
      </c>
    </row>
    <row r="767" spans="1:16" x14ac:dyDescent="0.25">
      <c r="A767" s="132">
        <v>16570855</v>
      </c>
      <c r="B767" s="135" t="s">
        <v>2816</v>
      </c>
      <c r="C767" s="135" t="s">
        <v>292</v>
      </c>
      <c r="D767" s="10">
        <v>1</v>
      </c>
      <c r="E767" s="10"/>
      <c r="F767" s="10"/>
      <c r="G767" s="10"/>
      <c r="H767" s="10"/>
      <c r="I767" s="10"/>
      <c r="J767" s="10"/>
      <c r="K767" s="10"/>
      <c r="L767" s="10"/>
      <c r="M767" s="10"/>
      <c r="N767" s="10"/>
      <c r="O767" s="110">
        <f t="shared" si="24"/>
        <v>0</v>
      </c>
      <c r="P767" s="110">
        <f t="shared" si="25"/>
        <v>0</v>
      </c>
    </row>
    <row r="768" spans="1:16" x14ac:dyDescent="0.25">
      <c r="A768" s="132">
        <v>16570871</v>
      </c>
      <c r="B768" s="135" t="s">
        <v>2816</v>
      </c>
      <c r="C768" s="135" t="s">
        <v>292</v>
      </c>
      <c r="D768" s="10">
        <v>1</v>
      </c>
      <c r="E768" s="10"/>
      <c r="F768" s="10"/>
      <c r="G768" s="10"/>
      <c r="H768" s="10"/>
      <c r="I768" s="10"/>
      <c r="J768" s="10"/>
      <c r="K768" s="10"/>
      <c r="L768" s="10"/>
      <c r="M768" s="10"/>
      <c r="N768" s="10"/>
      <c r="O768" s="110">
        <f t="shared" si="24"/>
        <v>0</v>
      </c>
      <c r="P768" s="110">
        <f t="shared" si="25"/>
        <v>0</v>
      </c>
    </row>
    <row r="769" spans="1:16" x14ac:dyDescent="0.25">
      <c r="A769" s="132">
        <v>16570901</v>
      </c>
      <c r="B769" s="135" t="s">
        <v>2816</v>
      </c>
      <c r="C769" s="135" t="s">
        <v>292</v>
      </c>
      <c r="D769" s="10">
        <v>1</v>
      </c>
      <c r="E769" s="10"/>
      <c r="F769" s="10"/>
      <c r="G769" s="10"/>
      <c r="H769" s="10"/>
      <c r="I769" s="10"/>
      <c r="J769" s="10"/>
      <c r="K769" s="10"/>
      <c r="L769" s="10"/>
      <c r="M769" s="10"/>
      <c r="N769" s="10"/>
      <c r="O769" s="110">
        <f t="shared" si="24"/>
        <v>0</v>
      </c>
      <c r="P769" s="110">
        <f t="shared" si="25"/>
        <v>0</v>
      </c>
    </row>
    <row r="770" spans="1:16" x14ac:dyDescent="0.25">
      <c r="A770" s="132">
        <v>16571487</v>
      </c>
      <c r="B770" s="135" t="s">
        <v>285</v>
      </c>
      <c r="C770" s="135" t="s">
        <v>286</v>
      </c>
      <c r="D770" s="10">
        <v>1</v>
      </c>
      <c r="E770" s="10"/>
      <c r="F770" s="10"/>
      <c r="G770" s="10"/>
      <c r="H770" s="10"/>
      <c r="I770" s="10"/>
      <c r="J770" s="10"/>
      <c r="K770" s="10"/>
      <c r="L770" s="10"/>
      <c r="M770" s="10"/>
      <c r="N770" s="10"/>
      <c r="O770" s="110">
        <f t="shared" si="24"/>
        <v>0</v>
      </c>
      <c r="P770" s="110">
        <f t="shared" si="25"/>
        <v>0</v>
      </c>
    </row>
    <row r="771" spans="1:16" x14ac:dyDescent="0.25">
      <c r="A771" s="132">
        <v>16572009</v>
      </c>
      <c r="B771" s="135" t="s">
        <v>287</v>
      </c>
      <c r="C771" s="135" t="s">
        <v>288</v>
      </c>
      <c r="D771" s="10">
        <v>60</v>
      </c>
      <c r="E771" s="10"/>
      <c r="F771" s="10"/>
      <c r="G771" s="10"/>
      <c r="H771" s="10"/>
      <c r="I771" s="10"/>
      <c r="J771" s="10"/>
      <c r="K771" s="10"/>
      <c r="L771" s="10"/>
      <c r="M771" s="10"/>
      <c r="N771" s="10"/>
      <c r="O771" s="110">
        <f t="shared" si="24"/>
        <v>0</v>
      </c>
      <c r="P771" s="110">
        <f t="shared" si="25"/>
        <v>0</v>
      </c>
    </row>
    <row r="772" spans="1:16" x14ac:dyDescent="0.25">
      <c r="A772" s="132">
        <v>16572963</v>
      </c>
      <c r="B772" s="135" t="s">
        <v>341</v>
      </c>
      <c r="C772" s="135" t="s">
        <v>342</v>
      </c>
      <c r="D772" s="10">
        <v>60</v>
      </c>
      <c r="E772" s="10"/>
      <c r="F772" s="10"/>
      <c r="G772" s="10"/>
      <c r="H772" s="10"/>
      <c r="I772" s="10"/>
      <c r="J772" s="10"/>
      <c r="K772" s="10"/>
      <c r="L772" s="10"/>
      <c r="M772" s="10"/>
      <c r="N772" s="10"/>
      <c r="O772" s="110">
        <f t="shared" si="24"/>
        <v>0</v>
      </c>
      <c r="P772" s="110">
        <f t="shared" si="25"/>
        <v>0</v>
      </c>
    </row>
    <row r="773" spans="1:16" x14ac:dyDescent="0.25">
      <c r="A773" s="132">
        <v>16573161</v>
      </c>
      <c r="B773" s="135" t="s">
        <v>2826</v>
      </c>
      <c r="C773" s="135" t="s">
        <v>344</v>
      </c>
      <c r="D773" s="10">
        <v>112</v>
      </c>
      <c r="E773" s="10"/>
      <c r="F773" s="10"/>
      <c r="G773" s="10"/>
      <c r="H773" s="10"/>
      <c r="I773" s="10"/>
      <c r="J773" s="10"/>
      <c r="K773" s="10"/>
      <c r="L773" s="10"/>
      <c r="M773" s="10"/>
      <c r="N773" s="10"/>
      <c r="O773" s="110">
        <f t="shared" si="24"/>
        <v>0</v>
      </c>
      <c r="P773" s="110">
        <f t="shared" si="25"/>
        <v>0</v>
      </c>
    </row>
    <row r="774" spans="1:16" x14ac:dyDescent="0.25">
      <c r="A774" s="132">
        <v>16573552</v>
      </c>
      <c r="B774" s="135" t="s">
        <v>285</v>
      </c>
      <c r="C774" s="135" t="s">
        <v>286</v>
      </c>
      <c r="D774" s="10">
        <v>1</v>
      </c>
      <c r="E774" s="10"/>
      <c r="F774" s="10"/>
      <c r="G774" s="10"/>
      <c r="H774" s="10"/>
      <c r="I774" s="10"/>
      <c r="J774" s="10"/>
      <c r="K774" s="10"/>
      <c r="L774" s="10"/>
      <c r="M774" s="10"/>
      <c r="N774" s="10"/>
      <c r="O774" s="110">
        <f t="shared" si="24"/>
        <v>0</v>
      </c>
      <c r="P774" s="110">
        <f t="shared" si="25"/>
        <v>0</v>
      </c>
    </row>
    <row r="775" spans="1:16" x14ac:dyDescent="0.25">
      <c r="A775" s="132">
        <v>16575679</v>
      </c>
      <c r="B775" s="135" t="s">
        <v>2802</v>
      </c>
      <c r="C775" s="135" t="s">
        <v>246</v>
      </c>
      <c r="D775" s="10">
        <v>60</v>
      </c>
      <c r="E775" s="10"/>
      <c r="F775" s="10"/>
      <c r="G775" s="10"/>
      <c r="H775" s="10"/>
      <c r="I775" s="10"/>
      <c r="J775" s="10"/>
      <c r="K775" s="10"/>
      <c r="L775" s="10"/>
      <c r="M775" s="10"/>
      <c r="N775" s="10"/>
      <c r="O775" s="110">
        <f t="shared" si="24"/>
        <v>0</v>
      </c>
      <c r="P775" s="110">
        <f t="shared" si="25"/>
        <v>0</v>
      </c>
    </row>
    <row r="776" spans="1:16" x14ac:dyDescent="0.25">
      <c r="A776" s="132">
        <v>16578821</v>
      </c>
      <c r="B776" s="135" t="s">
        <v>152</v>
      </c>
      <c r="C776" s="135" t="s">
        <v>153</v>
      </c>
      <c r="D776" s="10">
        <v>100</v>
      </c>
      <c r="E776" s="10"/>
      <c r="F776" s="10"/>
      <c r="G776" s="10"/>
      <c r="H776" s="10"/>
      <c r="I776" s="10"/>
      <c r="J776" s="10"/>
      <c r="K776" s="10"/>
      <c r="L776" s="10"/>
      <c r="M776" s="10"/>
      <c r="N776" s="10"/>
      <c r="O776" s="110">
        <f t="shared" si="24"/>
        <v>0</v>
      </c>
      <c r="P776" s="110">
        <f t="shared" si="25"/>
        <v>0</v>
      </c>
    </row>
    <row r="777" spans="1:16" x14ac:dyDescent="0.25">
      <c r="A777" s="132">
        <v>16591607</v>
      </c>
      <c r="B777" s="135" t="s">
        <v>285</v>
      </c>
      <c r="C777" s="135" t="s">
        <v>286</v>
      </c>
      <c r="D777" s="10">
        <v>1</v>
      </c>
      <c r="E777" s="10"/>
      <c r="F777" s="10"/>
      <c r="G777" s="10"/>
      <c r="H777" s="10"/>
      <c r="I777" s="10"/>
      <c r="J777" s="10"/>
      <c r="K777" s="10"/>
      <c r="L777" s="10"/>
      <c r="M777" s="10"/>
      <c r="N777" s="10"/>
      <c r="O777" s="110">
        <f t="shared" si="24"/>
        <v>0</v>
      </c>
      <c r="P777" s="110">
        <f t="shared" si="25"/>
        <v>0</v>
      </c>
    </row>
    <row r="778" spans="1:16" x14ac:dyDescent="0.25">
      <c r="A778" s="132">
        <v>16593480</v>
      </c>
      <c r="B778" s="135" t="s">
        <v>237</v>
      </c>
      <c r="C778" s="135" t="s">
        <v>238</v>
      </c>
      <c r="D778" s="10">
        <v>1</v>
      </c>
      <c r="E778" s="10"/>
      <c r="F778" s="10"/>
      <c r="G778" s="10"/>
      <c r="H778" s="10"/>
      <c r="I778" s="10"/>
      <c r="J778" s="10"/>
      <c r="K778" s="10"/>
      <c r="L778" s="10"/>
      <c r="M778" s="10"/>
      <c r="N778" s="10"/>
      <c r="O778" s="110">
        <f t="shared" si="24"/>
        <v>0</v>
      </c>
      <c r="P778" s="110">
        <f t="shared" si="25"/>
        <v>0</v>
      </c>
    </row>
    <row r="779" spans="1:16" x14ac:dyDescent="0.25">
      <c r="A779" s="132">
        <v>16594940</v>
      </c>
      <c r="B779" s="135" t="s">
        <v>2816</v>
      </c>
      <c r="C779" s="135" t="s">
        <v>292</v>
      </c>
      <c r="D779" s="10">
        <v>1</v>
      </c>
      <c r="E779" s="10"/>
      <c r="F779" s="10"/>
      <c r="G779" s="10"/>
      <c r="H779" s="10"/>
      <c r="I779" s="10"/>
      <c r="J779" s="10"/>
      <c r="K779" s="10"/>
      <c r="L779" s="10"/>
      <c r="M779" s="10"/>
      <c r="N779" s="10"/>
      <c r="O779" s="110">
        <f t="shared" si="24"/>
        <v>0</v>
      </c>
      <c r="P779" s="110">
        <f t="shared" si="25"/>
        <v>0</v>
      </c>
    </row>
    <row r="780" spans="1:16" x14ac:dyDescent="0.25">
      <c r="A780" s="132">
        <v>16595467</v>
      </c>
      <c r="B780" s="135" t="s">
        <v>2815</v>
      </c>
      <c r="C780" s="135" t="s">
        <v>290</v>
      </c>
      <c r="D780" s="10">
        <v>30</v>
      </c>
      <c r="E780" s="10"/>
      <c r="F780" s="10"/>
      <c r="G780" s="10"/>
      <c r="H780" s="10"/>
      <c r="I780" s="10"/>
      <c r="J780" s="10"/>
      <c r="K780" s="10"/>
      <c r="L780" s="10"/>
      <c r="M780" s="10"/>
      <c r="N780" s="10"/>
      <c r="O780" s="110">
        <f t="shared" si="24"/>
        <v>0</v>
      </c>
      <c r="P780" s="110">
        <f t="shared" si="25"/>
        <v>0</v>
      </c>
    </row>
    <row r="781" spans="1:16" x14ac:dyDescent="0.25">
      <c r="A781" s="132">
        <v>16596447</v>
      </c>
      <c r="B781" s="135" t="s">
        <v>237</v>
      </c>
      <c r="C781" s="135" t="s">
        <v>238</v>
      </c>
      <c r="D781" s="10">
        <v>1</v>
      </c>
      <c r="E781" s="10"/>
      <c r="F781" s="10"/>
      <c r="G781" s="10"/>
      <c r="H781" s="10"/>
      <c r="I781" s="10"/>
      <c r="J781" s="10"/>
      <c r="K781" s="10"/>
      <c r="L781" s="10"/>
      <c r="M781" s="10"/>
      <c r="N781" s="10"/>
      <c r="O781" s="110">
        <f t="shared" si="24"/>
        <v>0</v>
      </c>
      <c r="P781" s="110">
        <f t="shared" si="25"/>
        <v>0</v>
      </c>
    </row>
    <row r="782" spans="1:16" x14ac:dyDescent="0.25">
      <c r="A782" s="132">
        <v>16596471</v>
      </c>
      <c r="B782" s="135" t="s">
        <v>2815</v>
      </c>
      <c r="C782" s="135" t="s">
        <v>290</v>
      </c>
      <c r="D782" s="10">
        <v>30</v>
      </c>
      <c r="E782" s="10"/>
      <c r="F782" s="10"/>
      <c r="G782" s="10"/>
      <c r="H782" s="10"/>
      <c r="I782" s="10"/>
      <c r="J782" s="10"/>
      <c r="K782" s="10"/>
      <c r="L782" s="10"/>
      <c r="M782" s="10"/>
      <c r="N782" s="10"/>
      <c r="O782" s="110">
        <f t="shared" si="24"/>
        <v>0</v>
      </c>
      <c r="P782" s="110">
        <f t="shared" si="25"/>
        <v>0</v>
      </c>
    </row>
    <row r="783" spans="1:16" x14ac:dyDescent="0.25">
      <c r="A783" s="132">
        <v>16596633</v>
      </c>
      <c r="B783" s="135" t="s">
        <v>244</v>
      </c>
      <c r="C783" s="135" t="s">
        <v>2723</v>
      </c>
      <c r="D783" s="10">
        <v>1</v>
      </c>
      <c r="E783" s="10"/>
      <c r="F783" s="10"/>
      <c r="G783" s="10"/>
      <c r="H783" s="10"/>
      <c r="I783" s="10"/>
      <c r="J783" s="10"/>
      <c r="K783" s="10"/>
      <c r="L783" s="10"/>
      <c r="M783" s="10"/>
      <c r="N783" s="10"/>
      <c r="O783" s="110">
        <f t="shared" si="24"/>
        <v>0</v>
      </c>
      <c r="P783" s="110">
        <f t="shared" si="25"/>
        <v>0</v>
      </c>
    </row>
    <row r="784" spans="1:16" x14ac:dyDescent="0.25">
      <c r="A784" s="132">
        <v>16597354</v>
      </c>
      <c r="B784" s="135" t="s">
        <v>312</v>
      </c>
      <c r="C784" s="135" t="s">
        <v>313</v>
      </c>
      <c r="D784" s="10">
        <v>1</v>
      </c>
      <c r="E784" s="10"/>
      <c r="F784" s="10"/>
      <c r="G784" s="10"/>
      <c r="H784" s="10"/>
      <c r="I784" s="10"/>
      <c r="J784" s="10"/>
      <c r="K784" s="10"/>
      <c r="L784" s="10"/>
      <c r="M784" s="10"/>
      <c r="N784" s="10"/>
      <c r="O784" s="110">
        <f t="shared" si="24"/>
        <v>0</v>
      </c>
      <c r="P784" s="110">
        <f t="shared" si="25"/>
        <v>0</v>
      </c>
    </row>
    <row r="785" spans="1:16" x14ac:dyDescent="0.25">
      <c r="A785" s="132">
        <v>16597478</v>
      </c>
      <c r="B785" s="135" t="s">
        <v>170</v>
      </c>
      <c r="C785" s="135" t="s">
        <v>171</v>
      </c>
      <c r="D785" s="10">
        <v>21</v>
      </c>
      <c r="E785" s="10"/>
      <c r="F785" s="10"/>
      <c r="G785" s="10"/>
      <c r="H785" s="10"/>
      <c r="I785" s="10"/>
      <c r="J785" s="10"/>
      <c r="K785" s="10"/>
      <c r="L785" s="10"/>
      <c r="M785" s="10"/>
      <c r="N785" s="10"/>
      <c r="O785" s="110">
        <f t="shared" si="24"/>
        <v>0</v>
      </c>
      <c r="P785" s="110">
        <f t="shared" si="25"/>
        <v>0</v>
      </c>
    </row>
    <row r="786" spans="1:16" x14ac:dyDescent="0.25">
      <c r="A786" s="132">
        <v>16599764</v>
      </c>
      <c r="B786" s="135" t="s">
        <v>2805</v>
      </c>
      <c r="C786" s="135" t="s">
        <v>256</v>
      </c>
      <c r="D786" s="10">
        <v>120</v>
      </c>
      <c r="E786" s="10"/>
      <c r="F786" s="10"/>
      <c r="G786" s="10"/>
      <c r="H786" s="10"/>
      <c r="I786" s="10"/>
      <c r="J786" s="10"/>
      <c r="K786" s="10"/>
      <c r="L786" s="10"/>
      <c r="M786" s="10"/>
      <c r="N786" s="10"/>
      <c r="O786" s="110">
        <f t="shared" ref="O786:O810" si="26">E786+F786+G786+H786+I786+J786+K786+L786+M786+N786</f>
        <v>0</v>
      </c>
      <c r="P786" s="110">
        <f t="shared" ref="P786:P810" si="27">O786-N786</f>
        <v>0</v>
      </c>
    </row>
    <row r="787" spans="1:16" x14ac:dyDescent="0.25">
      <c r="A787" s="132">
        <v>16599772</v>
      </c>
      <c r="B787" s="135" t="s">
        <v>2805</v>
      </c>
      <c r="C787" s="135" t="s">
        <v>256</v>
      </c>
      <c r="D787" s="10">
        <v>120</v>
      </c>
      <c r="E787" s="10"/>
      <c r="F787" s="10"/>
      <c r="G787" s="10"/>
      <c r="H787" s="10"/>
      <c r="I787" s="10"/>
      <c r="J787" s="10"/>
      <c r="K787" s="10"/>
      <c r="L787" s="10"/>
      <c r="M787" s="10"/>
      <c r="N787" s="10"/>
      <c r="O787" s="110">
        <f t="shared" si="26"/>
        <v>0</v>
      </c>
      <c r="P787" s="110">
        <f t="shared" si="27"/>
        <v>0</v>
      </c>
    </row>
    <row r="788" spans="1:16" x14ac:dyDescent="0.25">
      <c r="A788" s="132">
        <v>16601696</v>
      </c>
      <c r="B788" s="135" t="s">
        <v>2805</v>
      </c>
      <c r="C788" s="135" t="s">
        <v>256</v>
      </c>
      <c r="D788" s="10">
        <v>120</v>
      </c>
      <c r="E788" s="10"/>
      <c r="F788" s="10"/>
      <c r="G788" s="10"/>
      <c r="H788" s="10"/>
      <c r="I788" s="10"/>
      <c r="J788" s="10"/>
      <c r="K788" s="10"/>
      <c r="L788" s="10"/>
      <c r="M788" s="10"/>
      <c r="N788" s="10"/>
      <c r="O788" s="110">
        <f t="shared" si="26"/>
        <v>0</v>
      </c>
      <c r="P788" s="110">
        <f t="shared" si="27"/>
        <v>0</v>
      </c>
    </row>
    <row r="789" spans="1:16" x14ac:dyDescent="0.25">
      <c r="A789" s="132">
        <v>16601718</v>
      </c>
      <c r="B789" s="135" t="s">
        <v>2805</v>
      </c>
      <c r="C789" s="135" t="s">
        <v>256</v>
      </c>
      <c r="D789" s="10">
        <v>120</v>
      </c>
      <c r="E789" s="10"/>
      <c r="F789" s="10"/>
      <c r="G789" s="10"/>
      <c r="H789" s="10"/>
      <c r="I789" s="10"/>
      <c r="J789" s="10"/>
      <c r="K789" s="10"/>
      <c r="L789" s="10"/>
      <c r="M789" s="10"/>
      <c r="N789" s="10"/>
      <c r="O789" s="110">
        <f t="shared" si="26"/>
        <v>0</v>
      </c>
      <c r="P789" s="110">
        <f t="shared" si="27"/>
        <v>0</v>
      </c>
    </row>
    <row r="790" spans="1:16" x14ac:dyDescent="0.25">
      <c r="A790" s="132">
        <v>16604474</v>
      </c>
      <c r="B790" s="135" t="s">
        <v>253</v>
      </c>
      <c r="C790" s="135" t="s">
        <v>254</v>
      </c>
      <c r="D790" s="10">
        <v>112</v>
      </c>
      <c r="E790" s="10"/>
      <c r="F790" s="10"/>
      <c r="G790" s="10"/>
      <c r="H790" s="10"/>
      <c r="I790" s="10"/>
      <c r="J790" s="10"/>
      <c r="K790" s="10"/>
      <c r="L790" s="10"/>
      <c r="M790" s="10"/>
      <c r="N790" s="10"/>
      <c r="O790" s="110">
        <f t="shared" si="26"/>
        <v>0</v>
      </c>
      <c r="P790" s="110">
        <f t="shared" si="27"/>
        <v>0</v>
      </c>
    </row>
    <row r="791" spans="1:16" x14ac:dyDescent="0.25">
      <c r="A791" s="132">
        <v>16608038</v>
      </c>
      <c r="B791" s="135" t="s">
        <v>345</v>
      </c>
      <c r="C791" s="135" t="s">
        <v>346</v>
      </c>
      <c r="D791" s="10">
        <v>1</v>
      </c>
      <c r="E791" s="10"/>
      <c r="F791" s="10"/>
      <c r="G791" s="10"/>
      <c r="H791" s="10"/>
      <c r="I791" s="10"/>
      <c r="J791" s="10"/>
      <c r="K791" s="10"/>
      <c r="L791" s="10"/>
      <c r="M791" s="10"/>
      <c r="N791" s="10"/>
      <c r="O791" s="110">
        <f t="shared" si="26"/>
        <v>0</v>
      </c>
      <c r="P791" s="110">
        <f t="shared" si="27"/>
        <v>0</v>
      </c>
    </row>
    <row r="792" spans="1:16" x14ac:dyDescent="0.25">
      <c r="A792" s="132">
        <v>16608046</v>
      </c>
      <c r="B792" s="135" t="s">
        <v>2803</v>
      </c>
      <c r="C792" s="135" t="s">
        <v>250</v>
      </c>
      <c r="D792" s="10">
        <v>28</v>
      </c>
      <c r="E792" s="10"/>
      <c r="F792" s="10"/>
      <c r="G792" s="10"/>
      <c r="H792" s="10"/>
      <c r="I792" s="10"/>
      <c r="J792" s="10"/>
      <c r="K792" s="10"/>
      <c r="L792" s="10"/>
      <c r="M792" s="10"/>
      <c r="N792" s="10"/>
      <c r="O792" s="110">
        <f t="shared" si="26"/>
        <v>0</v>
      </c>
      <c r="P792" s="110">
        <f t="shared" si="27"/>
        <v>0</v>
      </c>
    </row>
    <row r="793" spans="1:16" x14ac:dyDescent="0.25">
      <c r="A793" s="132">
        <v>16608097</v>
      </c>
      <c r="B793" s="135" t="s">
        <v>2827</v>
      </c>
      <c r="C793" s="135" t="s">
        <v>348</v>
      </c>
      <c r="D793" s="10">
        <v>84</v>
      </c>
      <c r="E793" s="10"/>
      <c r="F793" s="10"/>
      <c r="G793" s="10"/>
      <c r="H793" s="10"/>
      <c r="I793" s="10"/>
      <c r="J793" s="10"/>
      <c r="K793" s="10"/>
      <c r="L793" s="10"/>
      <c r="M793" s="10"/>
      <c r="N793" s="10"/>
      <c r="O793" s="110">
        <f t="shared" si="26"/>
        <v>0</v>
      </c>
      <c r="P793" s="110">
        <f t="shared" si="27"/>
        <v>0</v>
      </c>
    </row>
    <row r="794" spans="1:16" x14ac:dyDescent="0.25">
      <c r="A794" s="132">
        <v>16608143</v>
      </c>
      <c r="B794" s="135" t="s">
        <v>2827</v>
      </c>
      <c r="C794" s="135" t="s">
        <v>348</v>
      </c>
      <c r="D794" s="10">
        <v>56</v>
      </c>
      <c r="E794" s="10"/>
      <c r="F794" s="10"/>
      <c r="G794" s="10"/>
      <c r="H794" s="10"/>
      <c r="I794" s="10"/>
      <c r="J794" s="10"/>
      <c r="K794" s="10"/>
      <c r="L794" s="10"/>
      <c r="M794" s="10"/>
      <c r="N794" s="10"/>
      <c r="O794" s="110">
        <f t="shared" si="26"/>
        <v>0</v>
      </c>
      <c r="P794" s="110">
        <f t="shared" si="27"/>
        <v>0</v>
      </c>
    </row>
    <row r="795" spans="1:16" x14ac:dyDescent="0.25">
      <c r="A795" s="132">
        <v>16608267</v>
      </c>
      <c r="B795" s="135" t="s">
        <v>2810</v>
      </c>
      <c r="C795" s="135" t="s">
        <v>270</v>
      </c>
      <c r="D795" s="10">
        <v>90</v>
      </c>
      <c r="E795" s="10"/>
      <c r="F795" s="10"/>
      <c r="G795" s="10"/>
      <c r="H795" s="10"/>
      <c r="I795" s="10"/>
      <c r="J795" s="10"/>
      <c r="K795" s="10"/>
      <c r="L795" s="10"/>
      <c r="M795" s="10"/>
      <c r="N795" s="10"/>
      <c r="O795" s="110">
        <f t="shared" si="26"/>
        <v>0</v>
      </c>
      <c r="P795" s="110">
        <f t="shared" si="27"/>
        <v>0</v>
      </c>
    </row>
    <row r="796" spans="1:16" x14ac:dyDescent="0.25">
      <c r="A796" s="132">
        <v>16613708</v>
      </c>
      <c r="B796" s="135" t="s">
        <v>2823</v>
      </c>
      <c r="C796" s="135" t="s">
        <v>326</v>
      </c>
      <c r="D796" s="10">
        <v>240</v>
      </c>
      <c r="E796" s="10"/>
      <c r="F796" s="10"/>
      <c r="G796" s="10"/>
      <c r="H796" s="10"/>
      <c r="I796" s="10"/>
      <c r="J796" s="10"/>
      <c r="K796" s="10"/>
      <c r="L796" s="10"/>
      <c r="M796" s="10"/>
      <c r="N796" s="10"/>
      <c r="O796" s="110">
        <f t="shared" si="26"/>
        <v>0</v>
      </c>
      <c r="P796" s="110">
        <f t="shared" si="27"/>
        <v>0</v>
      </c>
    </row>
    <row r="797" spans="1:16" x14ac:dyDescent="0.25">
      <c r="A797" s="132">
        <v>16616499</v>
      </c>
      <c r="B797" s="135" t="s">
        <v>2802</v>
      </c>
      <c r="C797" s="135" t="s">
        <v>246</v>
      </c>
      <c r="D797" s="10">
        <v>60</v>
      </c>
      <c r="E797" s="10"/>
      <c r="F797" s="10"/>
      <c r="G797" s="10"/>
      <c r="H797" s="10"/>
      <c r="I797" s="10"/>
      <c r="J797" s="10"/>
      <c r="K797" s="10"/>
      <c r="L797" s="10"/>
      <c r="M797" s="10"/>
      <c r="N797" s="10"/>
      <c r="O797" s="110">
        <f t="shared" si="26"/>
        <v>0</v>
      </c>
      <c r="P797" s="110">
        <f t="shared" si="27"/>
        <v>0</v>
      </c>
    </row>
    <row r="798" spans="1:16" x14ac:dyDescent="0.25">
      <c r="A798" s="132">
        <v>16616502</v>
      </c>
      <c r="B798" s="135" t="s">
        <v>285</v>
      </c>
      <c r="C798" s="135" t="s">
        <v>286</v>
      </c>
      <c r="D798" s="10">
        <v>1</v>
      </c>
      <c r="E798" s="10"/>
      <c r="F798" s="10"/>
      <c r="G798" s="10"/>
      <c r="H798" s="10"/>
      <c r="I798" s="10"/>
      <c r="J798" s="10"/>
      <c r="K798" s="10"/>
      <c r="L798" s="10"/>
      <c r="M798" s="10"/>
      <c r="N798" s="10"/>
      <c r="O798" s="110">
        <f t="shared" si="26"/>
        <v>0</v>
      </c>
      <c r="P798" s="110">
        <f t="shared" si="27"/>
        <v>0</v>
      </c>
    </row>
    <row r="799" spans="1:16" x14ac:dyDescent="0.25">
      <c r="A799" s="132">
        <v>16616685</v>
      </c>
      <c r="B799" s="135" t="s">
        <v>2816</v>
      </c>
      <c r="C799" s="135" t="s">
        <v>292</v>
      </c>
      <c r="D799" s="10">
        <v>1</v>
      </c>
      <c r="E799" s="10"/>
      <c r="F799" s="10"/>
      <c r="G799" s="10"/>
      <c r="H799" s="10"/>
      <c r="I799" s="10"/>
      <c r="J799" s="10"/>
      <c r="K799" s="10"/>
      <c r="L799" s="10"/>
      <c r="M799" s="10"/>
      <c r="N799" s="10"/>
      <c r="O799" s="110">
        <f t="shared" si="26"/>
        <v>0</v>
      </c>
      <c r="P799" s="110">
        <f t="shared" si="27"/>
        <v>0</v>
      </c>
    </row>
    <row r="800" spans="1:16" x14ac:dyDescent="0.25">
      <c r="A800" s="132">
        <v>16616693</v>
      </c>
      <c r="B800" s="135" t="s">
        <v>2816</v>
      </c>
      <c r="C800" s="135" t="s">
        <v>292</v>
      </c>
      <c r="D800" s="10">
        <v>1</v>
      </c>
      <c r="E800" s="10"/>
      <c r="F800" s="10"/>
      <c r="G800" s="10"/>
      <c r="H800" s="10"/>
      <c r="I800" s="10"/>
      <c r="J800" s="10"/>
      <c r="K800" s="10"/>
      <c r="L800" s="10"/>
      <c r="M800" s="10"/>
      <c r="N800" s="10"/>
      <c r="O800" s="110">
        <f t="shared" si="26"/>
        <v>0</v>
      </c>
      <c r="P800" s="110">
        <f t="shared" si="27"/>
        <v>0</v>
      </c>
    </row>
    <row r="801" spans="1:16" x14ac:dyDescent="0.25">
      <c r="A801" s="132">
        <v>16618084</v>
      </c>
      <c r="B801" s="135" t="s">
        <v>261</v>
      </c>
      <c r="C801" s="135" t="s">
        <v>262</v>
      </c>
      <c r="D801" s="10">
        <v>21</v>
      </c>
      <c r="E801" s="10"/>
      <c r="F801" s="10"/>
      <c r="G801" s="10"/>
      <c r="H801" s="10"/>
      <c r="I801" s="10"/>
      <c r="J801" s="10"/>
      <c r="K801" s="10"/>
      <c r="L801" s="10"/>
      <c r="M801" s="10"/>
      <c r="N801" s="10"/>
      <c r="O801" s="110">
        <f t="shared" si="26"/>
        <v>0</v>
      </c>
      <c r="P801" s="110">
        <f t="shared" si="27"/>
        <v>0</v>
      </c>
    </row>
    <row r="802" spans="1:16" x14ac:dyDescent="0.25">
      <c r="A802" s="132">
        <v>16618092</v>
      </c>
      <c r="B802" s="135" t="s">
        <v>261</v>
      </c>
      <c r="C802" s="135" t="s">
        <v>262</v>
      </c>
      <c r="D802" s="10">
        <v>21</v>
      </c>
      <c r="E802" s="10"/>
      <c r="F802" s="10"/>
      <c r="G802" s="10"/>
      <c r="H802" s="10"/>
      <c r="I802" s="10"/>
      <c r="J802" s="10"/>
      <c r="K802" s="10"/>
      <c r="L802" s="10"/>
      <c r="M802" s="10"/>
      <c r="N802" s="10"/>
      <c r="O802" s="110">
        <f t="shared" si="26"/>
        <v>0</v>
      </c>
      <c r="P802" s="110">
        <f t="shared" si="27"/>
        <v>0</v>
      </c>
    </row>
    <row r="803" spans="1:16" x14ac:dyDescent="0.25">
      <c r="A803" s="132">
        <v>16618173</v>
      </c>
      <c r="B803" s="135" t="s">
        <v>2828</v>
      </c>
      <c r="C803" s="135" t="s">
        <v>2728</v>
      </c>
      <c r="D803" s="10">
        <v>21</v>
      </c>
      <c r="E803" s="10"/>
      <c r="F803" s="10"/>
      <c r="G803" s="10"/>
      <c r="H803" s="10"/>
      <c r="I803" s="10"/>
      <c r="J803" s="10"/>
      <c r="K803" s="10"/>
      <c r="L803" s="10"/>
      <c r="M803" s="10"/>
      <c r="N803" s="10"/>
      <c r="O803" s="110">
        <f t="shared" si="26"/>
        <v>0</v>
      </c>
      <c r="P803" s="110">
        <f t="shared" si="27"/>
        <v>0</v>
      </c>
    </row>
    <row r="804" spans="1:16" x14ac:dyDescent="0.25">
      <c r="A804" s="132">
        <v>16618181</v>
      </c>
      <c r="B804" s="135" t="s">
        <v>2828</v>
      </c>
      <c r="C804" s="135" t="s">
        <v>2728</v>
      </c>
      <c r="D804" s="10">
        <v>21</v>
      </c>
      <c r="E804" s="10"/>
      <c r="F804" s="10"/>
      <c r="G804" s="10"/>
      <c r="H804" s="10"/>
      <c r="I804" s="10"/>
      <c r="J804" s="10"/>
      <c r="K804" s="10"/>
      <c r="L804" s="10"/>
      <c r="M804" s="10"/>
      <c r="N804" s="10"/>
      <c r="O804" s="110">
        <f t="shared" si="26"/>
        <v>0</v>
      </c>
      <c r="P804" s="110">
        <f t="shared" si="27"/>
        <v>0</v>
      </c>
    </row>
    <row r="805" spans="1:16" x14ac:dyDescent="0.25">
      <c r="A805" s="132">
        <v>16620275</v>
      </c>
      <c r="B805" s="135" t="s">
        <v>285</v>
      </c>
      <c r="C805" s="135" t="s">
        <v>286</v>
      </c>
      <c r="D805" s="10">
        <v>1</v>
      </c>
      <c r="E805" s="10"/>
      <c r="F805" s="10"/>
      <c r="G805" s="10"/>
      <c r="H805" s="10"/>
      <c r="I805" s="10"/>
      <c r="J805" s="10"/>
      <c r="K805" s="10"/>
      <c r="L805" s="10"/>
      <c r="M805" s="10"/>
      <c r="N805" s="10"/>
      <c r="O805" s="110">
        <f t="shared" si="26"/>
        <v>0</v>
      </c>
      <c r="P805" s="110">
        <f t="shared" si="27"/>
        <v>0</v>
      </c>
    </row>
    <row r="806" spans="1:16" x14ac:dyDescent="0.25">
      <c r="A806" s="132">
        <v>16620283</v>
      </c>
      <c r="B806" s="135" t="s">
        <v>2802</v>
      </c>
      <c r="C806" s="135" t="s">
        <v>246</v>
      </c>
      <c r="D806" s="10">
        <v>60</v>
      </c>
      <c r="E806" s="10"/>
      <c r="F806" s="10"/>
      <c r="G806" s="10"/>
      <c r="H806" s="10"/>
      <c r="I806" s="10"/>
      <c r="J806" s="10"/>
      <c r="K806" s="10"/>
      <c r="L806" s="10"/>
      <c r="M806" s="10"/>
      <c r="N806" s="10"/>
      <c r="O806" s="110">
        <f t="shared" si="26"/>
        <v>0</v>
      </c>
      <c r="P806" s="110">
        <f t="shared" si="27"/>
        <v>0</v>
      </c>
    </row>
    <row r="807" spans="1:16" x14ac:dyDescent="0.25">
      <c r="A807" s="132">
        <v>16620798</v>
      </c>
      <c r="B807" s="135" t="s">
        <v>2816</v>
      </c>
      <c r="C807" s="135" t="s">
        <v>292</v>
      </c>
      <c r="D807" s="10">
        <v>1</v>
      </c>
      <c r="E807" s="10"/>
      <c r="F807" s="10"/>
      <c r="G807" s="10"/>
      <c r="H807" s="10"/>
      <c r="I807" s="10"/>
      <c r="J807" s="10"/>
      <c r="K807" s="10"/>
      <c r="L807" s="10"/>
      <c r="M807" s="10"/>
      <c r="N807" s="10"/>
      <c r="O807" s="110">
        <f t="shared" si="26"/>
        <v>0</v>
      </c>
      <c r="P807" s="110">
        <f t="shared" si="27"/>
        <v>0</v>
      </c>
    </row>
    <row r="808" spans="1:16" x14ac:dyDescent="0.25">
      <c r="A808" s="132">
        <v>16620801</v>
      </c>
      <c r="B808" s="135" t="s">
        <v>2816</v>
      </c>
      <c r="C808" s="135" t="s">
        <v>292</v>
      </c>
      <c r="D808" s="10">
        <v>1</v>
      </c>
      <c r="E808" s="10"/>
      <c r="F808" s="10"/>
      <c r="G808" s="10"/>
      <c r="H808" s="10"/>
      <c r="I808" s="10"/>
      <c r="J808" s="10"/>
      <c r="K808" s="10"/>
      <c r="L808" s="10"/>
      <c r="M808" s="10"/>
      <c r="N808" s="10"/>
      <c r="O808" s="110">
        <f t="shared" si="26"/>
        <v>0</v>
      </c>
      <c r="P808" s="110">
        <f t="shared" si="27"/>
        <v>0</v>
      </c>
    </row>
    <row r="809" spans="1:16" x14ac:dyDescent="0.25">
      <c r="A809" s="132">
        <v>16620828</v>
      </c>
      <c r="B809" s="135" t="s">
        <v>2816</v>
      </c>
      <c r="C809" s="135" t="s">
        <v>292</v>
      </c>
      <c r="D809" s="10">
        <v>1</v>
      </c>
      <c r="E809" s="10"/>
      <c r="F809" s="10"/>
      <c r="G809" s="10"/>
      <c r="H809" s="10"/>
      <c r="I809" s="10"/>
      <c r="J809" s="10"/>
      <c r="K809" s="10"/>
      <c r="L809" s="10"/>
      <c r="M809" s="10"/>
      <c r="N809" s="10"/>
      <c r="O809" s="110">
        <f t="shared" si="26"/>
        <v>0</v>
      </c>
      <c r="P809" s="110">
        <f t="shared" si="27"/>
        <v>0</v>
      </c>
    </row>
    <row r="810" spans="1:16" x14ac:dyDescent="0.25">
      <c r="A810" s="132">
        <v>16628500</v>
      </c>
      <c r="B810" s="135" t="s">
        <v>130</v>
      </c>
      <c r="C810" s="135" t="s">
        <v>131</v>
      </c>
      <c r="D810" s="10">
        <v>1</v>
      </c>
      <c r="E810" s="10"/>
      <c r="F810" s="10"/>
      <c r="G810" s="10"/>
      <c r="H810" s="10"/>
      <c r="I810" s="10"/>
      <c r="J810" s="10"/>
      <c r="K810" s="10"/>
      <c r="L810" s="10"/>
      <c r="M810" s="10"/>
      <c r="N810" s="10"/>
      <c r="O810" s="110">
        <f t="shared" si="26"/>
        <v>0</v>
      </c>
      <c r="P810" s="110">
        <f t="shared" si="27"/>
        <v>0</v>
      </c>
    </row>
    <row r="811" spans="1:16" x14ac:dyDescent="0.25">
      <c r="A811" s="132">
        <v>16628721</v>
      </c>
      <c r="B811" s="135" t="s">
        <v>2816</v>
      </c>
      <c r="C811" s="135" t="s">
        <v>292</v>
      </c>
      <c r="D811" s="10">
        <v>1</v>
      </c>
      <c r="E811" s="10"/>
      <c r="F811" s="10"/>
      <c r="G811" s="10"/>
      <c r="H811" s="10"/>
      <c r="I811" s="10"/>
      <c r="J811" s="10"/>
      <c r="K811" s="10"/>
      <c r="L811" s="10"/>
      <c r="M811" s="10"/>
      <c r="N811" s="10"/>
      <c r="O811" s="110">
        <f t="shared" si="0"/>
        <v>0</v>
      </c>
      <c r="P811" s="110">
        <f t="shared" si="1"/>
        <v>0</v>
      </c>
    </row>
    <row r="812" spans="1:16" x14ac:dyDescent="0.25">
      <c r="A812" s="132">
        <v>16628748</v>
      </c>
      <c r="B812" s="135" t="s">
        <v>2816</v>
      </c>
      <c r="C812" s="135" t="s">
        <v>292</v>
      </c>
      <c r="D812" s="10">
        <v>1</v>
      </c>
      <c r="E812" s="10"/>
      <c r="F812" s="10"/>
      <c r="G812" s="10"/>
      <c r="H812" s="10"/>
      <c r="I812" s="10"/>
      <c r="J812" s="10"/>
      <c r="K812" s="10"/>
      <c r="L812" s="10"/>
      <c r="M812" s="10"/>
      <c r="N812" s="10"/>
      <c r="O812" s="110">
        <f t="shared" si="0"/>
        <v>0</v>
      </c>
      <c r="P812" s="110">
        <f t="shared" si="1"/>
        <v>0</v>
      </c>
    </row>
    <row r="813" spans="1:16" x14ac:dyDescent="0.25">
      <c r="A813" s="132">
        <v>16628764</v>
      </c>
      <c r="B813" s="135" t="s">
        <v>2816</v>
      </c>
      <c r="C813" s="135" t="s">
        <v>292</v>
      </c>
      <c r="D813" s="10">
        <v>1</v>
      </c>
      <c r="E813" s="10"/>
      <c r="F813" s="10"/>
      <c r="G813" s="10"/>
      <c r="H813" s="10"/>
      <c r="I813" s="10"/>
      <c r="J813" s="10"/>
      <c r="K813" s="10"/>
      <c r="L813" s="10"/>
      <c r="M813" s="10"/>
      <c r="N813" s="10"/>
      <c r="O813" s="110">
        <f t="shared" si="0"/>
        <v>0</v>
      </c>
      <c r="P813" s="110">
        <f t="shared" si="1"/>
        <v>0</v>
      </c>
    </row>
    <row r="814" spans="1:16" x14ac:dyDescent="0.25">
      <c r="A814" s="132">
        <v>16635353</v>
      </c>
      <c r="B814" s="135" t="s">
        <v>265</v>
      </c>
      <c r="C814" s="135" t="s">
        <v>266</v>
      </c>
      <c r="D814" s="10">
        <v>1</v>
      </c>
      <c r="E814" s="10"/>
      <c r="F814" s="10"/>
      <c r="G814" s="10"/>
      <c r="H814" s="10"/>
      <c r="I814" s="10"/>
      <c r="J814" s="10"/>
      <c r="K814" s="10"/>
      <c r="L814" s="10"/>
      <c r="M814" s="10"/>
      <c r="N814" s="10"/>
      <c r="O814" s="110">
        <f t="shared" si="0"/>
        <v>0</v>
      </c>
      <c r="P814" s="110">
        <f t="shared" si="1"/>
        <v>0</v>
      </c>
    </row>
    <row r="815" spans="1:16" x14ac:dyDescent="0.25">
      <c r="A815" s="132">
        <v>16635388</v>
      </c>
      <c r="B815" s="135" t="s">
        <v>265</v>
      </c>
      <c r="C815" s="135" t="s">
        <v>266</v>
      </c>
      <c r="D815" s="10">
        <v>1</v>
      </c>
      <c r="E815" s="10"/>
      <c r="F815" s="10"/>
      <c r="G815" s="10"/>
      <c r="H815" s="10"/>
      <c r="I815" s="10"/>
      <c r="J815" s="10"/>
      <c r="K815" s="10"/>
      <c r="L815" s="10"/>
      <c r="M815" s="10"/>
      <c r="N815" s="10"/>
      <c r="O815" s="110">
        <f t="shared" si="0"/>
        <v>0</v>
      </c>
      <c r="P815" s="110">
        <f t="shared" si="1"/>
        <v>0</v>
      </c>
    </row>
    <row r="816" spans="1:16" x14ac:dyDescent="0.25">
      <c r="A816" s="132">
        <v>16636104</v>
      </c>
      <c r="B816" s="135" t="s">
        <v>229</v>
      </c>
      <c r="C816" s="135" t="s">
        <v>230</v>
      </c>
      <c r="D816" s="10">
        <v>8</v>
      </c>
      <c r="E816" s="10"/>
      <c r="F816" s="10"/>
      <c r="G816" s="10"/>
      <c r="H816" s="10"/>
      <c r="I816" s="10"/>
      <c r="J816" s="10"/>
      <c r="K816" s="10"/>
      <c r="L816" s="10"/>
      <c r="M816" s="10"/>
      <c r="N816" s="10"/>
      <c r="O816" s="110">
        <f t="shared" si="0"/>
        <v>0</v>
      </c>
      <c r="P816" s="110">
        <f t="shared" si="1"/>
        <v>0</v>
      </c>
    </row>
    <row r="817" spans="1:16" x14ac:dyDescent="0.25">
      <c r="A817" s="132">
        <v>16636112</v>
      </c>
      <c r="B817" s="135" t="s">
        <v>227</v>
      </c>
      <c r="C817" s="135" t="s">
        <v>228</v>
      </c>
      <c r="D817" s="10">
        <v>1</v>
      </c>
      <c r="E817" s="10"/>
      <c r="F817" s="10"/>
      <c r="G817" s="10"/>
      <c r="H817" s="10"/>
      <c r="I817" s="10"/>
      <c r="J817" s="10"/>
      <c r="K817" s="10"/>
      <c r="L817" s="10"/>
      <c r="M817" s="10"/>
      <c r="N817" s="10"/>
      <c r="O817" s="110">
        <f t="shared" si="0"/>
        <v>0</v>
      </c>
      <c r="P817" s="110">
        <f t="shared" si="1"/>
        <v>0</v>
      </c>
    </row>
    <row r="818" spans="1:16" x14ac:dyDescent="0.25">
      <c r="A818" s="132">
        <v>16636120</v>
      </c>
      <c r="B818" s="135" t="s">
        <v>281</v>
      </c>
      <c r="C818" s="135" t="s">
        <v>282</v>
      </c>
      <c r="D818" s="10">
        <v>1</v>
      </c>
      <c r="E818" s="10"/>
      <c r="F818" s="10"/>
      <c r="G818" s="10"/>
      <c r="H818" s="10"/>
      <c r="I818" s="10"/>
      <c r="J818" s="10"/>
      <c r="K818" s="10"/>
      <c r="L818" s="10"/>
      <c r="M818" s="10"/>
      <c r="N818" s="10"/>
      <c r="O818" s="110">
        <f t="shared" si="0"/>
        <v>0</v>
      </c>
      <c r="P818" s="110">
        <f t="shared" si="1"/>
        <v>0</v>
      </c>
    </row>
    <row r="819" spans="1:16" x14ac:dyDescent="0.25">
      <c r="A819" s="132">
        <v>16636511</v>
      </c>
      <c r="B819" s="135" t="s">
        <v>152</v>
      </c>
      <c r="C819" s="135" t="s">
        <v>153</v>
      </c>
      <c r="D819" s="10">
        <v>100</v>
      </c>
      <c r="E819" s="10"/>
      <c r="F819" s="10"/>
      <c r="G819" s="10"/>
      <c r="H819" s="10"/>
      <c r="I819" s="10"/>
      <c r="J819" s="10"/>
      <c r="K819" s="10"/>
      <c r="L819" s="10"/>
      <c r="M819" s="10"/>
      <c r="N819" s="10"/>
      <c r="O819" s="110">
        <f t="shared" si="0"/>
        <v>0</v>
      </c>
      <c r="P819" s="110">
        <f t="shared" si="1"/>
        <v>0</v>
      </c>
    </row>
    <row r="820" spans="1:16" x14ac:dyDescent="0.25">
      <c r="A820" s="132">
        <v>16636856</v>
      </c>
      <c r="B820" s="135" t="s">
        <v>140</v>
      </c>
      <c r="C820" s="135" t="s">
        <v>141</v>
      </c>
      <c r="D820" s="10">
        <v>60</v>
      </c>
      <c r="E820" s="10"/>
      <c r="F820" s="10"/>
      <c r="G820" s="10"/>
      <c r="H820" s="10"/>
      <c r="I820" s="10"/>
      <c r="J820" s="10"/>
      <c r="K820" s="10"/>
      <c r="L820" s="10"/>
      <c r="M820" s="10"/>
      <c r="N820" s="10"/>
      <c r="O820" s="110">
        <f t="shared" si="0"/>
        <v>0</v>
      </c>
      <c r="P820" s="110">
        <f t="shared" si="1"/>
        <v>0</v>
      </c>
    </row>
    <row r="821" spans="1:16" x14ac:dyDescent="0.25">
      <c r="A821" s="132">
        <v>16637097</v>
      </c>
      <c r="B821" s="135" t="s">
        <v>128</v>
      </c>
      <c r="C821" s="135" t="s">
        <v>129</v>
      </c>
      <c r="D821" s="10">
        <v>1</v>
      </c>
      <c r="E821" s="10"/>
      <c r="F821" s="10"/>
      <c r="G821" s="10"/>
      <c r="H821" s="10"/>
      <c r="I821" s="10"/>
      <c r="J821" s="10"/>
      <c r="K821" s="10"/>
      <c r="L821" s="10"/>
      <c r="M821" s="10"/>
      <c r="N821" s="10"/>
      <c r="O821" s="110">
        <f t="shared" si="0"/>
        <v>0</v>
      </c>
      <c r="P821" s="110">
        <f t="shared" si="1"/>
        <v>0</v>
      </c>
    </row>
    <row r="822" spans="1:16" x14ac:dyDescent="0.25">
      <c r="A822" s="132">
        <v>16637100</v>
      </c>
      <c r="B822" s="135" t="s">
        <v>261</v>
      </c>
      <c r="C822" s="135" t="s">
        <v>262</v>
      </c>
      <c r="D822" s="10">
        <v>21</v>
      </c>
      <c r="E822" s="10"/>
      <c r="F822" s="10"/>
      <c r="G822" s="10"/>
      <c r="H822" s="10"/>
      <c r="I822" s="10"/>
      <c r="J822" s="10"/>
      <c r="K822" s="10"/>
      <c r="L822" s="10"/>
      <c r="M822" s="10"/>
      <c r="N822" s="10"/>
      <c r="O822" s="110">
        <f t="shared" si="0"/>
        <v>0</v>
      </c>
      <c r="P822" s="110">
        <f t="shared" si="1"/>
        <v>0</v>
      </c>
    </row>
    <row r="823" spans="1:16" x14ac:dyDescent="0.25">
      <c r="A823" s="132">
        <v>16637216</v>
      </c>
      <c r="B823" s="135" t="s">
        <v>2821</v>
      </c>
      <c r="C823" s="135" t="s">
        <v>319</v>
      </c>
      <c r="D823" s="10">
        <v>30</v>
      </c>
      <c r="E823" s="10"/>
      <c r="F823" s="10"/>
      <c r="G823" s="10"/>
      <c r="H823" s="10"/>
      <c r="I823" s="10"/>
      <c r="J823" s="10"/>
      <c r="K823" s="10"/>
      <c r="L823" s="10"/>
      <c r="M823" s="10"/>
      <c r="N823" s="10"/>
      <c r="O823" s="110">
        <f t="shared" si="0"/>
        <v>0</v>
      </c>
      <c r="P823" s="110">
        <f t="shared" si="1"/>
        <v>0</v>
      </c>
    </row>
    <row r="824" spans="1:16" x14ac:dyDescent="0.25">
      <c r="A824" s="132">
        <v>16637232</v>
      </c>
      <c r="B824" s="135" t="s">
        <v>2821</v>
      </c>
      <c r="C824" s="135" t="s">
        <v>319</v>
      </c>
      <c r="D824" s="10">
        <v>30</v>
      </c>
      <c r="E824" s="10"/>
      <c r="F824" s="10"/>
      <c r="G824" s="10"/>
      <c r="H824" s="10"/>
      <c r="I824" s="10"/>
      <c r="J824" s="10"/>
      <c r="K824" s="10"/>
      <c r="L824" s="10"/>
      <c r="M824" s="10"/>
      <c r="N824" s="10"/>
      <c r="O824" s="110">
        <f t="shared" si="0"/>
        <v>0</v>
      </c>
      <c r="P824" s="110">
        <f t="shared" si="1"/>
        <v>0</v>
      </c>
    </row>
    <row r="825" spans="1:16" x14ac:dyDescent="0.25">
      <c r="A825" s="132">
        <v>16637240</v>
      </c>
      <c r="B825" s="135" t="s">
        <v>2821</v>
      </c>
      <c r="C825" s="135" t="s">
        <v>319</v>
      </c>
      <c r="D825" s="10">
        <v>30</v>
      </c>
      <c r="E825" s="10"/>
      <c r="F825" s="10"/>
      <c r="G825" s="10"/>
      <c r="H825" s="10"/>
      <c r="I825" s="10"/>
      <c r="J825" s="10"/>
      <c r="K825" s="10"/>
      <c r="L825" s="10"/>
      <c r="M825" s="10"/>
      <c r="N825" s="10"/>
      <c r="O825" s="110">
        <f t="shared" si="0"/>
        <v>0</v>
      </c>
      <c r="P825" s="110">
        <f t="shared" si="1"/>
        <v>0</v>
      </c>
    </row>
    <row r="826" spans="1:16" x14ac:dyDescent="0.25">
      <c r="A826" s="132">
        <v>16638158</v>
      </c>
      <c r="B826" s="135" t="s">
        <v>2822</v>
      </c>
      <c r="C826" s="135" t="s">
        <v>324</v>
      </c>
      <c r="D826" s="10">
        <v>21</v>
      </c>
      <c r="E826" s="10"/>
      <c r="F826" s="10"/>
      <c r="G826" s="10"/>
      <c r="H826" s="10"/>
      <c r="I826" s="10"/>
      <c r="J826" s="10"/>
      <c r="K826" s="10"/>
      <c r="L826" s="10"/>
      <c r="M826" s="10"/>
      <c r="N826" s="10"/>
      <c r="O826" s="110">
        <f t="shared" si="0"/>
        <v>0</v>
      </c>
      <c r="P826" s="110">
        <f t="shared" si="1"/>
        <v>0</v>
      </c>
    </row>
    <row r="827" spans="1:16" x14ac:dyDescent="0.25">
      <c r="A827" s="132">
        <v>16638166</v>
      </c>
      <c r="B827" s="135" t="s">
        <v>2822</v>
      </c>
      <c r="C827" s="135" t="s">
        <v>324</v>
      </c>
      <c r="D827" s="10">
        <v>21</v>
      </c>
      <c r="E827" s="10"/>
      <c r="F827" s="10"/>
      <c r="G827" s="10"/>
      <c r="H827" s="10"/>
      <c r="I827" s="10"/>
      <c r="J827" s="10"/>
      <c r="K827" s="10"/>
      <c r="L827" s="10"/>
      <c r="M827" s="10"/>
      <c r="N827" s="10"/>
      <c r="O827" s="110">
        <f t="shared" si="0"/>
        <v>0</v>
      </c>
      <c r="P827" s="110">
        <f t="shared" si="1"/>
        <v>0</v>
      </c>
    </row>
    <row r="828" spans="1:16" x14ac:dyDescent="0.25">
      <c r="A828" s="132">
        <v>16638174</v>
      </c>
      <c r="B828" s="135" t="s">
        <v>2822</v>
      </c>
      <c r="C828" s="135" t="s">
        <v>324</v>
      </c>
      <c r="D828" s="10">
        <v>21</v>
      </c>
      <c r="E828" s="10"/>
      <c r="F828" s="10"/>
      <c r="G828" s="10"/>
      <c r="H828" s="10"/>
      <c r="I828" s="10"/>
      <c r="J828" s="10"/>
      <c r="K828" s="10"/>
      <c r="L828" s="10"/>
      <c r="M828" s="10"/>
      <c r="N828" s="10"/>
      <c r="O828" s="110">
        <f t="shared" si="0"/>
        <v>0</v>
      </c>
      <c r="P828" s="110">
        <f t="shared" si="1"/>
        <v>0</v>
      </c>
    </row>
    <row r="829" spans="1:16" x14ac:dyDescent="0.25">
      <c r="A829" s="132">
        <v>16643984</v>
      </c>
      <c r="B829" s="135" t="s">
        <v>261</v>
      </c>
      <c r="C829" s="135" t="s">
        <v>262</v>
      </c>
      <c r="D829" s="10">
        <v>21</v>
      </c>
      <c r="E829" s="10"/>
      <c r="F829" s="10"/>
      <c r="G829" s="10"/>
      <c r="H829" s="10"/>
      <c r="I829" s="10"/>
      <c r="J829" s="10"/>
      <c r="K829" s="10"/>
      <c r="L829" s="10"/>
      <c r="M829" s="10"/>
      <c r="N829" s="10"/>
      <c r="O829" s="110">
        <f t="shared" si="0"/>
        <v>0</v>
      </c>
      <c r="P829" s="110">
        <f t="shared" si="1"/>
        <v>0</v>
      </c>
    </row>
    <row r="830" spans="1:16" x14ac:dyDescent="0.25">
      <c r="A830" s="132">
        <v>16644514</v>
      </c>
      <c r="B830" s="135" t="s">
        <v>261</v>
      </c>
      <c r="C830" s="135" t="s">
        <v>262</v>
      </c>
      <c r="D830" s="10">
        <v>21</v>
      </c>
      <c r="E830" s="10"/>
      <c r="F830" s="10"/>
      <c r="G830" s="10"/>
      <c r="H830" s="10"/>
      <c r="I830" s="10"/>
      <c r="J830" s="10"/>
      <c r="K830" s="10"/>
      <c r="L830" s="10"/>
      <c r="M830" s="10"/>
      <c r="N830" s="10"/>
      <c r="O830" s="110">
        <f t="shared" si="0"/>
        <v>0</v>
      </c>
      <c r="P830" s="110">
        <f t="shared" si="1"/>
        <v>0</v>
      </c>
    </row>
    <row r="831" spans="1:16" x14ac:dyDescent="0.25">
      <c r="A831" s="132">
        <v>16644727</v>
      </c>
      <c r="B831" s="135" t="s">
        <v>2786</v>
      </c>
      <c r="C831" s="135" t="s">
        <v>139</v>
      </c>
      <c r="D831" s="10">
        <v>60</v>
      </c>
      <c r="E831" s="10"/>
      <c r="F831" s="10"/>
      <c r="G831" s="10"/>
      <c r="H831" s="10"/>
      <c r="I831" s="10"/>
      <c r="J831" s="10"/>
      <c r="K831" s="10"/>
      <c r="L831" s="10"/>
      <c r="M831" s="10"/>
      <c r="N831" s="10"/>
      <c r="O831" s="110">
        <f t="shared" si="0"/>
        <v>0</v>
      </c>
      <c r="P831" s="110">
        <f t="shared" si="1"/>
        <v>0</v>
      </c>
    </row>
    <row r="832" spans="1:16" x14ac:dyDescent="0.25">
      <c r="A832" s="132">
        <v>16644824</v>
      </c>
      <c r="B832" s="135" t="s">
        <v>152</v>
      </c>
      <c r="C832" s="135" t="s">
        <v>153</v>
      </c>
      <c r="D832" s="10">
        <v>100</v>
      </c>
      <c r="E832" s="10"/>
      <c r="F832" s="10"/>
      <c r="G832" s="10"/>
      <c r="H832" s="10"/>
      <c r="I832" s="10"/>
      <c r="J832" s="10"/>
      <c r="K832" s="10"/>
      <c r="L832" s="10"/>
      <c r="M832" s="10"/>
      <c r="N832" s="10"/>
      <c r="O832" s="110">
        <f t="shared" si="0"/>
        <v>0</v>
      </c>
      <c r="P832" s="110">
        <f t="shared" si="1"/>
        <v>0</v>
      </c>
    </row>
    <row r="833" spans="1:16" x14ac:dyDescent="0.25">
      <c r="A833" s="132">
        <v>16645553</v>
      </c>
      <c r="B833" s="135" t="s">
        <v>128</v>
      </c>
      <c r="C833" s="135" t="s">
        <v>129</v>
      </c>
      <c r="D833" s="10">
        <v>1</v>
      </c>
      <c r="E833" s="10"/>
      <c r="F833" s="10"/>
      <c r="G833" s="10"/>
      <c r="H833" s="10"/>
      <c r="I833" s="10"/>
      <c r="J833" s="10"/>
      <c r="K833" s="10"/>
      <c r="L833" s="10"/>
      <c r="M833" s="10"/>
      <c r="N833" s="10"/>
      <c r="O833" s="110">
        <f t="shared" si="0"/>
        <v>0</v>
      </c>
      <c r="P833" s="110">
        <f t="shared" si="1"/>
        <v>0</v>
      </c>
    </row>
    <row r="834" spans="1:16" x14ac:dyDescent="0.25">
      <c r="A834" s="132">
        <v>16645561</v>
      </c>
      <c r="B834" s="135" t="s">
        <v>128</v>
      </c>
      <c r="C834" s="135" t="s">
        <v>129</v>
      </c>
      <c r="D834" s="10">
        <v>1</v>
      </c>
      <c r="E834" s="10"/>
      <c r="F834" s="10"/>
      <c r="G834" s="10"/>
      <c r="H834" s="10"/>
      <c r="I834" s="10"/>
      <c r="J834" s="10"/>
      <c r="K834" s="10"/>
      <c r="L834" s="10"/>
      <c r="M834" s="10"/>
      <c r="N834" s="10"/>
      <c r="O834" s="110">
        <f t="shared" si="0"/>
        <v>0</v>
      </c>
      <c r="P834" s="110">
        <f t="shared" si="1"/>
        <v>0</v>
      </c>
    </row>
    <row r="835" spans="1:16" x14ac:dyDescent="0.25">
      <c r="A835" s="132">
        <v>16653432</v>
      </c>
      <c r="B835" s="135" t="s">
        <v>2804</v>
      </c>
      <c r="C835" s="135" t="s">
        <v>252</v>
      </c>
      <c r="D835" s="10">
        <v>56</v>
      </c>
      <c r="E835" s="10"/>
      <c r="F835" s="10"/>
      <c r="G835" s="10"/>
      <c r="H835" s="10"/>
      <c r="I835" s="10"/>
      <c r="J835" s="10"/>
      <c r="K835" s="10"/>
      <c r="L835" s="10"/>
      <c r="M835" s="10"/>
      <c r="N835" s="10"/>
      <c r="O835" s="110">
        <f t="shared" si="0"/>
        <v>0</v>
      </c>
      <c r="P835" s="110">
        <f t="shared" si="1"/>
        <v>0</v>
      </c>
    </row>
    <row r="836" spans="1:16" x14ac:dyDescent="0.25">
      <c r="A836" s="132">
        <v>16653440</v>
      </c>
      <c r="B836" s="135" t="s">
        <v>2804</v>
      </c>
      <c r="C836" s="135" t="s">
        <v>252</v>
      </c>
      <c r="D836" s="10">
        <v>56</v>
      </c>
      <c r="E836" s="10"/>
      <c r="F836" s="10"/>
      <c r="G836" s="10"/>
      <c r="H836" s="10"/>
      <c r="I836" s="10"/>
      <c r="J836" s="10"/>
      <c r="K836" s="10"/>
      <c r="L836" s="10"/>
      <c r="M836" s="10"/>
      <c r="N836" s="10"/>
      <c r="O836" s="110">
        <f t="shared" si="0"/>
        <v>0</v>
      </c>
      <c r="P836" s="110">
        <f t="shared" si="1"/>
        <v>0</v>
      </c>
    </row>
    <row r="837" spans="1:16" x14ac:dyDescent="0.25">
      <c r="A837" s="132">
        <v>16653459</v>
      </c>
      <c r="B837" s="135" t="s">
        <v>2804</v>
      </c>
      <c r="C837" s="135" t="s">
        <v>252</v>
      </c>
      <c r="D837" s="10">
        <v>56</v>
      </c>
      <c r="E837" s="10"/>
      <c r="F837" s="10"/>
      <c r="G837" s="10"/>
      <c r="H837" s="10"/>
      <c r="I837" s="10"/>
      <c r="J837" s="10"/>
      <c r="K837" s="10"/>
      <c r="L837" s="10"/>
      <c r="M837" s="10"/>
      <c r="N837" s="10"/>
      <c r="O837" s="110">
        <f t="shared" si="0"/>
        <v>0</v>
      </c>
      <c r="P837" s="110">
        <f t="shared" si="1"/>
        <v>0</v>
      </c>
    </row>
    <row r="838" spans="1:16" x14ac:dyDescent="0.25">
      <c r="A838" s="132">
        <v>16653467</v>
      </c>
      <c r="B838" s="135" t="s">
        <v>2804</v>
      </c>
      <c r="C838" s="135" t="s">
        <v>252</v>
      </c>
      <c r="D838" s="10">
        <v>56</v>
      </c>
      <c r="E838" s="10"/>
      <c r="F838" s="10"/>
      <c r="G838" s="10"/>
      <c r="H838" s="10"/>
      <c r="I838" s="10"/>
      <c r="J838" s="10"/>
      <c r="K838" s="10"/>
      <c r="L838" s="10"/>
      <c r="M838" s="10"/>
      <c r="N838" s="10"/>
      <c r="O838" s="110">
        <f t="shared" si="0"/>
        <v>0</v>
      </c>
      <c r="P838" s="110">
        <f t="shared" si="1"/>
        <v>0</v>
      </c>
    </row>
    <row r="839" spans="1:16" x14ac:dyDescent="0.25">
      <c r="A839" s="132">
        <v>16654994</v>
      </c>
      <c r="B839" s="135" t="s">
        <v>2786</v>
      </c>
      <c r="C839" s="135" t="s">
        <v>139</v>
      </c>
      <c r="D839" s="10">
        <v>30</v>
      </c>
      <c r="E839" s="10"/>
      <c r="F839" s="10"/>
      <c r="G839" s="10"/>
      <c r="H839" s="10"/>
      <c r="I839" s="10"/>
      <c r="J839" s="10"/>
      <c r="K839" s="10"/>
      <c r="L839" s="10"/>
      <c r="M839" s="10"/>
      <c r="N839" s="10"/>
      <c r="O839" s="110">
        <f t="shared" si="0"/>
        <v>0</v>
      </c>
      <c r="P839" s="110">
        <f t="shared" si="1"/>
        <v>0</v>
      </c>
    </row>
    <row r="840" spans="1:16" x14ac:dyDescent="0.25">
      <c r="A840" s="132">
        <v>16664051</v>
      </c>
      <c r="B840" s="135" t="s">
        <v>180</v>
      </c>
      <c r="C840" s="135" t="s">
        <v>181</v>
      </c>
      <c r="D840" s="10">
        <v>1</v>
      </c>
      <c r="E840" s="10"/>
      <c r="F840" s="10"/>
      <c r="G840" s="10"/>
      <c r="H840" s="10"/>
      <c r="I840" s="10"/>
      <c r="J840" s="10"/>
      <c r="K840" s="10"/>
      <c r="L840" s="10"/>
      <c r="M840" s="10"/>
      <c r="N840" s="10"/>
      <c r="O840" s="110">
        <f t="shared" si="0"/>
        <v>0</v>
      </c>
      <c r="P840" s="110">
        <f t="shared" si="1"/>
        <v>0</v>
      </c>
    </row>
    <row r="841" spans="1:16" x14ac:dyDescent="0.25">
      <c r="A841" s="132">
        <v>16667166</v>
      </c>
      <c r="B841" s="135" t="s">
        <v>2821</v>
      </c>
      <c r="C841" s="135" t="s">
        <v>319</v>
      </c>
      <c r="D841" s="10">
        <v>30</v>
      </c>
      <c r="E841" s="10"/>
      <c r="F841" s="10"/>
      <c r="G841" s="10"/>
      <c r="H841" s="10"/>
      <c r="I841" s="10"/>
      <c r="J841" s="10"/>
      <c r="K841" s="10"/>
      <c r="L841" s="10"/>
      <c r="M841" s="10"/>
      <c r="N841" s="10"/>
      <c r="O841" s="110">
        <f t="shared" si="0"/>
        <v>0</v>
      </c>
      <c r="P841" s="110">
        <f t="shared" si="1"/>
        <v>0</v>
      </c>
    </row>
    <row r="842" spans="1:16" x14ac:dyDescent="0.25">
      <c r="A842" s="132">
        <v>16667174</v>
      </c>
      <c r="B842" s="135" t="s">
        <v>2821</v>
      </c>
      <c r="C842" s="135" t="s">
        <v>319</v>
      </c>
      <c r="D842" s="10">
        <v>30</v>
      </c>
      <c r="E842" s="10"/>
      <c r="F842" s="10"/>
      <c r="G842" s="10"/>
      <c r="H842" s="10"/>
      <c r="I842" s="10"/>
      <c r="J842" s="10"/>
      <c r="K842" s="10"/>
      <c r="L842" s="10"/>
      <c r="M842" s="10"/>
      <c r="N842" s="10"/>
      <c r="O842" s="110">
        <f t="shared" si="0"/>
        <v>0</v>
      </c>
      <c r="P842" s="110">
        <f t="shared" si="1"/>
        <v>0</v>
      </c>
    </row>
    <row r="843" spans="1:16" x14ac:dyDescent="0.25">
      <c r="A843" s="132">
        <v>16667182</v>
      </c>
      <c r="B843" s="135" t="s">
        <v>2821</v>
      </c>
      <c r="C843" s="135" t="s">
        <v>319</v>
      </c>
      <c r="D843" s="10">
        <v>30</v>
      </c>
      <c r="E843" s="10"/>
      <c r="F843" s="10"/>
      <c r="G843" s="10"/>
      <c r="H843" s="10"/>
      <c r="I843" s="10"/>
      <c r="J843" s="10"/>
      <c r="K843" s="10"/>
      <c r="L843" s="10"/>
      <c r="M843" s="10"/>
      <c r="N843" s="10"/>
      <c r="O843" s="110">
        <f t="shared" si="0"/>
        <v>0</v>
      </c>
      <c r="P843" s="110">
        <f t="shared" si="1"/>
        <v>0</v>
      </c>
    </row>
    <row r="844" spans="1:16" x14ac:dyDescent="0.25">
      <c r="A844" s="132">
        <v>16667433</v>
      </c>
      <c r="B844" s="135" t="s">
        <v>261</v>
      </c>
      <c r="C844" s="135" t="s">
        <v>262</v>
      </c>
      <c r="D844" s="10">
        <v>21</v>
      </c>
      <c r="E844" s="10"/>
      <c r="F844" s="10"/>
      <c r="G844" s="10"/>
      <c r="H844" s="10"/>
      <c r="I844" s="10"/>
      <c r="J844" s="10"/>
      <c r="K844" s="10"/>
      <c r="L844" s="10"/>
      <c r="M844" s="10"/>
      <c r="N844" s="10"/>
      <c r="O844" s="110">
        <f t="shared" si="0"/>
        <v>0</v>
      </c>
      <c r="P844" s="110">
        <f t="shared" si="1"/>
        <v>0</v>
      </c>
    </row>
    <row r="845" spans="1:16" x14ac:dyDescent="0.25">
      <c r="A845" s="132">
        <v>16667565</v>
      </c>
      <c r="B845" s="135" t="s">
        <v>261</v>
      </c>
      <c r="C845" s="135" t="s">
        <v>262</v>
      </c>
      <c r="D845" s="10">
        <v>21</v>
      </c>
      <c r="E845" s="10"/>
      <c r="F845" s="10"/>
      <c r="G845" s="10"/>
      <c r="H845" s="10"/>
      <c r="I845" s="10"/>
      <c r="J845" s="10"/>
      <c r="K845" s="10"/>
      <c r="L845" s="10"/>
      <c r="M845" s="10"/>
      <c r="N845" s="10"/>
      <c r="O845" s="110">
        <f t="shared" si="0"/>
        <v>0</v>
      </c>
      <c r="P845" s="110">
        <f t="shared" si="1"/>
        <v>0</v>
      </c>
    </row>
    <row r="846" spans="1:16" x14ac:dyDescent="0.25">
      <c r="A846" s="132">
        <v>16667875</v>
      </c>
      <c r="B846" s="135" t="s">
        <v>2808</v>
      </c>
      <c r="C846" s="135" t="s">
        <v>264</v>
      </c>
      <c r="D846" s="10">
        <v>28</v>
      </c>
      <c r="E846" s="10"/>
      <c r="F846" s="10"/>
      <c r="G846" s="10"/>
      <c r="H846" s="10"/>
      <c r="I846" s="10"/>
      <c r="J846" s="10"/>
      <c r="K846" s="10"/>
      <c r="L846" s="10"/>
      <c r="M846" s="10"/>
      <c r="N846" s="10"/>
      <c r="O846" s="110">
        <f t="shared" si="0"/>
        <v>0</v>
      </c>
      <c r="P846" s="110">
        <f t="shared" si="1"/>
        <v>0</v>
      </c>
    </row>
    <row r="847" spans="1:16" x14ac:dyDescent="0.25">
      <c r="A847" s="132">
        <v>16667883</v>
      </c>
      <c r="B847" s="135" t="s">
        <v>2808</v>
      </c>
      <c r="C847" s="135" t="s">
        <v>264</v>
      </c>
      <c r="D847" s="10">
        <v>28</v>
      </c>
      <c r="E847" s="10"/>
      <c r="F847" s="10"/>
      <c r="G847" s="10"/>
      <c r="H847" s="10"/>
      <c r="I847" s="10"/>
      <c r="J847" s="10"/>
      <c r="K847" s="10"/>
      <c r="L847" s="10"/>
      <c r="M847" s="10"/>
      <c r="N847" s="10"/>
      <c r="O847" s="110">
        <f t="shared" si="0"/>
        <v>0</v>
      </c>
      <c r="P847" s="110">
        <f t="shared" si="1"/>
        <v>0</v>
      </c>
    </row>
    <row r="848" spans="1:16" x14ac:dyDescent="0.25">
      <c r="A848" s="132">
        <v>16667891</v>
      </c>
      <c r="B848" s="135" t="s">
        <v>2808</v>
      </c>
      <c r="C848" s="135" t="s">
        <v>264</v>
      </c>
      <c r="D848" s="10">
        <v>28</v>
      </c>
      <c r="E848" s="10"/>
      <c r="F848" s="10"/>
      <c r="G848" s="10"/>
      <c r="H848" s="10"/>
      <c r="I848" s="10"/>
      <c r="J848" s="10"/>
      <c r="K848" s="10"/>
      <c r="L848" s="10"/>
      <c r="M848" s="10"/>
      <c r="N848" s="10"/>
      <c r="O848" s="110">
        <f t="shared" si="0"/>
        <v>0</v>
      </c>
      <c r="P848" s="110">
        <f t="shared" si="1"/>
        <v>0</v>
      </c>
    </row>
    <row r="849" spans="1:16" x14ac:dyDescent="0.25">
      <c r="A849" s="132">
        <v>16668464</v>
      </c>
      <c r="B849" s="135" t="s">
        <v>2824</v>
      </c>
      <c r="C849" s="135" t="s">
        <v>330</v>
      </c>
      <c r="D849" s="10">
        <v>3</v>
      </c>
      <c r="E849" s="10"/>
      <c r="F849" s="10"/>
      <c r="G849" s="10"/>
      <c r="H849" s="10"/>
      <c r="I849" s="10"/>
      <c r="J849" s="10"/>
      <c r="K849" s="10"/>
      <c r="L849" s="10"/>
      <c r="M849" s="10"/>
      <c r="N849" s="10"/>
      <c r="O849" s="110">
        <f t="shared" si="0"/>
        <v>0</v>
      </c>
      <c r="P849" s="110">
        <f t="shared" si="1"/>
        <v>0</v>
      </c>
    </row>
    <row r="850" spans="1:16" x14ac:dyDescent="0.25">
      <c r="A850" s="132">
        <v>16671864</v>
      </c>
      <c r="B850" s="135" t="s">
        <v>170</v>
      </c>
      <c r="C850" s="135" t="s">
        <v>171</v>
      </c>
      <c r="D850" s="10">
        <v>21</v>
      </c>
      <c r="E850" s="10"/>
      <c r="F850" s="10"/>
      <c r="G850" s="10"/>
      <c r="H850" s="10"/>
      <c r="I850" s="10"/>
      <c r="J850" s="10"/>
      <c r="K850" s="10"/>
      <c r="L850" s="10"/>
      <c r="M850" s="10"/>
      <c r="N850" s="10"/>
      <c r="O850" s="110">
        <f t="shared" si="0"/>
        <v>0</v>
      </c>
      <c r="P850" s="110">
        <f t="shared" si="1"/>
        <v>0</v>
      </c>
    </row>
    <row r="851" spans="1:16" x14ac:dyDescent="0.25">
      <c r="A851" s="132">
        <v>16671899</v>
      </c>
      <c r="B851" s="135" t="s">
        <v>170</v>
      </c>
      <c r="C851" s="135" t="s">
        <v>171</v>
      </c>
      <c r="D851" s="10">
        <v>21</v>
      </c>
      <c r="E851" s="10"/>
      <c r="F851" s="10"/>
      <c r="G851" s="10"/>
      <c r="H851" s="10"/>
      <c r="I851" s="10"/>
      <c r="J851" s="10"/>
      <c r="K851" s="10"/>
      <c r="L851" s="10"/>
      <c r="M851" s="10"/>
      <c r="N851" s="10"/>
      <c r="O851" s="110">
        <f t="shared" si="0"/>
        <v>0</v>
      </c>
      <c r="P851" s="110">
        <f t="shared" si="1"/>
        <v>0</v>
      </c>
    </row>
    <row r="852" spans="1:16" x14ac:dyDescent="0.25">
      <c r="A852" s="132">
        <v>16671996</v>
      </c>
      <c r="B852" s="135" t="s">
        <v>170</v>
      </c>
      <c r="C852" s="135" t="s">
        <v>171</v>
      </c>
      <c r="D852" s="10">
        <v>21</v>
      </c>
      <c r="E852" s="10"/>
      <c r="F852" s="10"/>
      <c r="G852" s="10"/>
      <c r="H852" s="10"/>
      <c r="I852" s="10"/>
      <c r="J852" s="10"/>
      <c r="K852" s="10"/>
      <c r="L852" s="10"/>
      <c r="M852" s="10"/>
      <c r="N852" s="10"/>
      <c r="O852" s="110">
        <f t="shared" si="0"/>
        <v>0</v>
      </c>
      <c r="P852" s="110">
        <f t="shared" si="1"/>
        <v>0</v>
      </c>
    </row>
    <row r="853" spans="1:16" x14ac:dyDescent="0.25">
      <c r="A853" s="132">
        <v>16672011</v>
      </c>
      <c r="B853" s="135" t="s">
        <v>170</v>
      </c>
      <c r="C853" s="135" t="s">
        <v>171</v>
      </c>
      <c r="D853" s="10">
        <v>21</v>
      </c>
      <c r="E853" s="10"/>
      <c r="F853" s="10"/>
      <c r="G853" s="10"/>
      <c r="H853" s="10"/>
      <c r="I853" s="10"/>
      <c r="J853" s="10"/>
      <c r="K853" s="10"/>
      <c r="L853" s="10"/>
      <c r="M853" s="10"/>
      <c r="N853" s="10"/>
      <c r="O853" s="110">
        <f t="shared" si="0"/>
        <v>0</v>
      </c>
      <c r="P853" s="110">
        <f t="shared" si="1"/>
        <v>0</v>
      </c>
    </row>
    <row r="854" spans="1:16" x14ac:dyDescent="0.25">
      <c r="A854" s="132">
        <v>16672879</v>
      </c>
      <c r="B854" s="135" t="s">
        <v>170</v>
      </c>
      <c r="C854" s="135" t="s">
        <v>171</v>
      </c>
      <c r="D854" s="10">
        <v>21</v>
      </c>
      <c r="E854" s="10"/>
      <c r="F854" s="10"/>
      <c r="G854" s="10"/>
      <c r="H854" s="10"/>
      <c r="I854" s="10"/>
      <c r="J854" s="10"/>
      <c r="K854" s="10"/>
      <c r="L854" s="10"/>
      <c r="M854" s="10"/>
      <c r="N854" s="10"/>
      <c r="O854" s="110">
        <f t="shared" si="0"/>
        <v>0</v>
      </c>
      <c r="P854" s="110">
        <f t="shared" si="1"/>
        <v>0</v>
      </c>
    </row>
    <row r="855" spans="1:16" x14ac:dyDescent="0.25">
      <c r="A855" s="132">
        <v>16672992</v>
      </c>
      <c r="B855" s="135" t="s">
        <v>170</v>
      </c>
      <c r="C855" s="135" t="s">
        <v>171</v>
      </c>
      <c r="D855" s="10">
        <v>21</v>
      </c>
      <c r="E855" s="10"/>
      <c r="F855" s="10"/>
      <c r="G855" s="10"/>
      <c r="H855" s="10"/>
      <c r="I855" s="10"/>
      <c r="J855" s="10"/>
      <c r="K855" s="10"/>
      <c r="L855" s="10"/>
      <c r="M855" s="10"/>
      <c r="N855" s="10"/>
      <c r="O855" s="110">
        <f t="shared" si="0"/>
        <v>0</v>
      </c>
      <c r="P855" s="110">
        <f t="shared" si="1"/>
        <v>0</v>
      </c>
    </row>
    <row r="856" spans="1:16" x14ac:dyDescent="0.25">
      <c r="A856" s="132">
        <v>16673174</v>
      </c>
      <c r="B856" s="135" t="s">
        <v>310</v>
      </c>
      <c r="C856" s="135" t="s">
        <v>311</v>
      </c>
      <c r="D856" s="10">
        <v>1</v>
      </c>
      <c r="E856" s="10"/>
      <c r="F856" s="10"/>
      <c r="G856" s="10"/>
      <c r="H856" s="10"/>
      <c r="I856" s="10"/>
      <c r="J856" s="10"/>
      <c r="K856" s="10"/>
      <c r="L856" s="10"/>
      <c r="M856" s="10"/>
      <c r="N856" s="10"/>
      <c r="O856" s="110">
        <f t="shared" si="0"/>
        <v>0</v>
      </c>
      <c r="P856" s="110">
        <f t="shared" si="1"/>
        <v>0</v>
      </c>
    </row>
    <row r="857" spans="1:16" x14ac:dyDescent="0.25">
      <c r="A857" s="132">
        <v>16673468</v>
      </c>
      <c r="B857" s="135" t="s">
        <v>2826</v>
      </c>
      <c r="C857" s="135" t="s">
        <v>344</v>
      </c>
      <c r="D857" s="10">
        <v>56</v>
      </c>
      <c r="E857" s="10"/>
      <c r="F857" s="10"/>
      <c r="G857" s="10"/>
      <c r="H857" s="10"/>
      <c r="I857" s="10"/>
      <c r="J857" s="10"/>
      <c r="K857" s="10"/>
      <c r="L857" s="10"/>
      <c r="M857" s="10"/>
      <c r="N857" s="10"/>
      <c r="O857" s="110">
        <f t="shared" si="0"/>
        <v>0</v>
      </c>
      <c r="P857" s="110">
        <f t="shared" si="1"/>
        <v>0</v>
      </c>
    </row>
    <row r="858" spans="1:16" x14ac:dyDescent="0.25">
      <c r="A858" s="132">
        <v>16673891</v>
      </c>
      <c r="B858" s="135" t="s">
        <v>2822</v>
      </c>
      <c r="C858" s="135" t="s">
        <v>324</v>
      </c>
      <c r="D858" s="10">
        <v>21</v>
      </c>
      <c r="E858" s="10"/>
      <c r="F858" s="10"/>
      <c r="G858" s="10"/>
      <c r="H858" s="10"/>
      <c r="I858" s="10"/>
      <c r="J858" s="10"/>
      <c r="K858" s="10"/>
      <c r="L858" s="10"/>
      <c r="M858" s="10"/>
      <c r="N858" s="10"/>
      <c r="O858" s="110">
        <f t="shared" si="0"/>
        <v>0</v>
      </c>
      <c r="P858" s="110">
        <f t="shared" si="1"/>
        <v>0</v>
      </c>
    </row>
    <row r="859" spans="1:16" x14ac:dyDescent="0.25">
      <c r="A859" s="132">
        <v>16673964</v>
      </c>
      <c r="B859" s="135" t="s">
        <v>2822</v>
      </c>
      <c r="C859" s="135" t="s">
        <v>324</v>
      </c>
      <c r="D859" s="10">
        <v>21</v>
      </c>
      <c r="E859" s="10"/>
      <c r="F859" s="10"/>
      <c r="G859" s="10"/>
      <c r="H859" s="10"/>
      <c r="I859" s="10"/>
      <c r="J859" s="10"/>
      <c r="K859" s="10"/>
      <c r="L859" s="10"/>
      <c r="M859" s="10"/>
      <c r="N859" s="10"/>
      <c r="O859" s="110">
        <f t="shared" si="0"/>
        <v>0</v>
      </c>
      <c r="P859" s="110">
        <f t="shared" si="1"/>
        <v>0</v>
      </c>
    </row>
    <row r="860" spans="1:16" x14ac:dyDescent="0.25">
      <c r="A860" s="132">
        <v>16674006</v>
      </c>
      <c r="B860" s="135" t="s">
        <v>2822</v>
      </c>
      <c r="C860" s="135" t="s">
        <v>324</v>
      </c>
      <c r="D860" s="10">
        <v>21</v>
      </c>
      <c r="E860" s="10"/>
      <c r="F860" s="10"/>
      <c r="G860" s="10"/>
      <c r="H860" s="10"/>
      <c r="I860" s="10"/>
      <c r="J860" s="10"/>
      <c r="K860" s="10"/>
      <c r="L860" s="10"/>
      <c r="M860" s="10"/>
      <c r="N860" s="10"/>
      <c r="O860" s="110">
        <f t="shared" si="0"/>
        <v>0</v>
      </c>
      <c r="P860" s="110">
        <f t="shared" si="1"/>
        <v>0</v>
      </c>
    </row>
    <row r="861" spans="1:16" x14ac:dyDescent="0.25">
      <c r="A861" s="132">
        <v>16723325</v>
      </c>
      <c r="B861" s="135" t="s">
        <v>2824</v>
      </c>
      <c r="C861" s="135" t="s">
        <v>330</v>
      </c>
      <c r="D861" s="10">
        <v>3</v>
      </c>
      <c r="E861" s="10"/>
      <c r="F861" s="10"/>
      <c r="G861" s="10"/>
      <c r="H861" s="10"/>
      <c r="I861" s="10"/>
      <c r="J861" s="10"/>
      <c r="K861" s="10"/>
      <c r="L861" s="10"/>
      <c r="M861" s="10"/>
      <c r="N861" s="10"/>
      <c r="O861" s="110">
        <f t="shared" si="0"/>
        <v>0</v>
      </c>
      <c r="P861" s="110">
        <f t="shared" si="1"/>
        <v>0</v>
      </c>
    </row>
    <row r="862" spans="1:16" x14ac:dyDescent="0.25">
      <c r="A862" s="132">
        <v>16725247</v>
      </c>
      <c r="B862" s="135" t="s">
        <v>2802</v>
      </c>
      <c r="C862" s="135" t="s">
        <v>246</v>
      </c>
      <c r="D862" s="10">
        <v>60</v>
      </c>
      <c r="E862" s="10"/>
      <c r="F862" s="10"/>
      <c r="G862" s="10"/>
      <c r="H862" s="10"/>
      <c r="I862" s="10"/>
      <c r="J862" s="10"/>
      <c r="K862" s="10"/>
      <c r="L862" s="10"/>
      <c r="M862" s="10"/>
      <c r="N862" s="10"/>
      <c r="O862" s="110">
        <f t="shared" ref="O862:O925" si="28">E862+F862+G862+H862+I862+J862+K862+L862+M862+N862</f>
        <v>0</v>
      </c>
      <c r="P862" s="110">
        <f t="shared" ref="P862:P925" si="29">O862-N862</f>
        <v>0</v>
      </c>
    </row>
    <row r="863" spans="1:16" x14ac:dyDescent="0.25">
      <c r="A863" s="132">
        <v>16725336</v>
      </c>
      <c r="B863" s="135" t="s">
        <v>2812</v>
      </c>
      <c r="C863" s="135" t="s">
        <v>278</v>
      </c>
      <c r="D863" s="10">
        <v>60</v>
      </c>
      <c r="E863" s="10"/>
      <c r="F863" s="10"/>
      <c r="G863" s="10"/>
      <c r="H863" s="10"/>
      <c r="I863" s="10"/>
      <c r="J863" s="10"/>
      <c r="K863" s="10"/>
      <c r="L863" s="10"/>
      <c r="M863" s="10"/>
      <c r="N863" s="10"/>
      <c r="O863" s="110">
        <f t="shared" si="28"/>
        <v>0</v>
      </c>
      <c r="P863" s="110">
        <f t="shared" si="29"/>
        <v>0</v>
      </c>
    </row>
    <row r="864" spans="1:16" x14ac:dyDescent="0.25">
      <c r="A864" s="132">
        <v>16725344</v>
      </c>
      <c r="B864" s="135" t="s">
        <v>275</v>
      </c>
      <c r="C864" s="135" t="s">
        <v>276</v>
      </c>
      <c r="D864" s="10">
        <v>1</v>
      </c>
      <c r="E864" s="10"/>
      <c r="F864" s="10"/>
      <c r="G864" s="10"/>
      <c r="H864" s="10"/>
      <c r="I864" s="10"/>
      <c r="J864" s="10"/>
      <c r="K864" s="10"/>
      <c r="L864" s="10"/>
      <c r="M864" s="10"/>
      <c r="N864" s="10"/>
      <c r="O864" s="110">
        <f t="shared" si="28"/>
        <v>0</v>
      </c>
      <c r="P864" s="110">
        <f t="shared" si="29"/>
        <v>0</v>
      </c>
    </row>
    <row r="865" spans="1:16" x14ac:dyDescent="0.25">
      <c r="A865" s="132">
        <v>16725352</v>
      </c>
      <c r="B865" s="135" t="s">
        <v>275</v>
      </c>
      <c r="C865" s="135" t="s">
        <v>276</v>
      </c>
      <c r="D865" s="10">
        <v>1</v>
      </c>
      <c r="E865" s="10"/>
      <c r="F865" s="10"/>
      <c r="G865" s="10"/>
      <c r="H865" s="10"/>
      <c r="I865" s="10"/>
      <c r="J865" s="10"/>
      <c r="K865" s="10"/>
      <c r="L865" s="10"/>
      <c r="M865" s="10"/>
      <c r="N865" s="10"/>
      <c r="O865" s="110">
        <f t="shared" si="28"/>
        <v>0</v>
      </c>
      <c r="P865" s="110">
        <f t="shared" si="29"/>
        <v>0</v>
      </c>
    </row>
    <row r="866" spans="1:16" x14ac:dyDescent="0.25">
      <c r="A866" s="132">
        <v>16725670</v>
      </c>
      <c r="B866" s="135" t="s">
        <v>2816</v>
      </c>
      <c r="C866" s="135" t="s">
        <v>292</v>
      </c>
      <c r="D866" s="10">
        <v>1</v>
      </c>
      <c r="E866" s="10"/>
      <c r="F866" s="10"/>
      <c r="G866" s="10"/>
      <c r="H866" s="10"/>
      <c r="I866" s="10"/>
      <c r="J866" s="10"/>
      <c r="K866" s="10"/>
      <c r="L866" s="10"/>
      <c r="M866" s="10"/>
      <c r="N866" s="10"/>
      <c r="O866" s="110">
        <f t="shared" si="28"/>
        <v>0</v>
      </c>
      <c r="P866" s="110">
        <f t="shared" si="29"/>
        <v>0</v>
      </c>
    </row>
    <row r="867" spans="1:16" x14ac:dyDescent="0.25">
      <c r="A867" s="132">
        <v>16725689</v>
      </c>
      <c r="B867" s="135" t="s">
        <v>310</v>
      </c>
      <c r="C867" s="135" t="s">
        <v>311</v>
      </c>
      <c r="D867" s="10">
        <v>1</v>
      </c>
      <c r="E867" s="10"/>
      <c r="F867" s="10"/>
      <c r="G867" s="10"/>
      <c r="H867" s="10"/>
      <c r="I867" s="10"/>
      <c r="J867" s="10"/>
      <c r="K867" s="10"/>
      <c r="L867" s="10"/>
      <c r="M867" s="10"/>
      <c r="N867" s="10"/>
      <c r="O867" s="110">
        <f t="shared" si="28"/>
        <v>0</v>
      </c>
      <c r="P867" s="110">
        <f t="shared" si="29"/>
        <v>0</v>
      </c>
    </row>
    <row r="868" spans="1:16" x14ac:dyDescent="0.25">
      <c r="A868" s="132">
        <v>16727215</v>
      </c>
      <c r="B868" s="135" t="s">
        <v>2802</v>
      </c>
      <c r="C868" s="135" t="s">
        <v>246</v>
      </c>
      <c r="D868" s="10">
        <v>60</v>
      </c>
      <c r="E868" s="10"/>
      <c r="F868" s="10"/>
      <c r="G868" s="10"/>
      <c r="H868" s="10"/>
      <c r="I868" s="10"/>
      <c r="J868" s="10"/>
      <c r="K868" s="10"/>
      <c r="L868" s="10"/>
      <c r="M868" s="10"/>
      <c r="N868" s="10"/>
      <c r="O868" s="110">
        <f t="shared" si="28"/>
        <v>0</v>
      </c>
      <c r="P868" s="110">
        <f t="shared" si="29"/>
        <v>0</v>
      </c>
    </row>
    <row r="869" spans="1:16" x14ac:dyDescent="0.25">
      <c r="A869" s="132">
        <v>16728297</v>
      </c>
      <c r="B869" s="135" t="s">
        <v>2829</v>
      </c>
      <c r="C869" s="135" t="s">
        <v>349</v>
      </c>
      <c r="D869" s="10">
        <v>42</v>
      </c>
      <c r="E869" s="10"/>
      <c r="F869" s="10"/>
      <c r="G869" s="10"/>
      <c r="H869" s="10"/>
      <c r="I869" s="10"/>
      <c r="J869" s="10"/>
      <c r="K869" s="10"/>
      <c r="L869" s="10"/>
      <c r="M869" s="10"/>
      <c r="N869" s="10"/>
      <c r="O869" s="110">
        <f t="shared" si="28"/>
        <v>0</v>
      </c>
      <c r="P869" s="110">
        <f t="shared" si="29"/>
        <v>0</v>
      </c>
    </row>
    <row r="870" spans="1:16" x14ac:dyDescent="0.25">
      <c r="A870" s="132">
        <v>16728300</v>
      </c>
      <c r="B870" s="135" t="s">
        <v>2829</v>
      </c>
      <c r="C870" s="135" t="s">
        <v>349</v>
      </c>
      <c r="D870" s="10">
        <v>28</v>
      </c>
      <c r="E870" s="10"/>
      <c r="F870" s="10"/>
      <c r="G870" s="10"/>
      <c r="H870" s="10"/>
      <c r="I870" s="10"/>
      <c r="J870" s="10"/>
      <c r="K870" s="10"/>
      <c r="L870" s="10"/>
      <c r="M870" s="10"/>
      <c r="N870" s="10"/>
      <c r="O870" s="110">
        <f t="shared" si="28"/>
        <v>0</v>
      </c>
      <c r="P870" s="110">
        <f t="shared" si="29"/>
        <v>0</v>
      </c>
    </row>
    <row r="871" spans="1:16" x14ac:dyDescent="0.25">
      <c r="A871" s="132">
        <v>16728319</v>
      </c>
      <c r="B871" s="135" t="s">
        <v>2830</v>
      </c>
      <c r="C871" s="135" t="s">
        <v>351</v>
      </c>
      <c r="D871" s="10">
        <v>84</v>
      </c>
      <c r="E871" s="10"/>
      <c r="F871" s="10"/>
      <c r="G871" s="10"/>
      <c r="H871" s="10"/>
      <c r="I871" s="10"/>
      <c r="J871" s="10"/>
      <c r="K871" s="10"/>
      <c r="L871" s="10"/>
      <c r="M871" s="10"/>
      <c r="N871" s="10"/>
      <c r="O871" s="110">
        <f t="shared" si="28"/>
        <v>0</v>
      </c>
      <c r="P871" s="110">
        <f t="shared" si="29"/>
        <v>0</v>
      </c>
    </row>
    <row r="872" spans="1:16" x14ac:dyDescent="0.25">
      <c r="A872" s="132">
        <v>16728629</v>
      </c>
      <c r="B872" s="135" t="s">
        <v>2824</v>
      </c>
      <c r="C872" s="135" t="s">
        <v>330</v>
      </c>
      <c r="D872" s="10">
        <v>3</v>
      </c>
      <c r="E872" s="10"/>
      <c r="F872" s="10"/>
      <c r="G872" s="10"/>
      <c r="H872" s="10"/>
      <c r="I872" s="10"/>
      <c r="J872" s="10"/>
      <c r="K872" s="10"/>
      <c r="L872" s="10"/>
      <c r="M872" s="10"/>
      <c r="N872" s="10"/>
      <c r="O872" s="110">
        <f t="shared" si="28"/>
        <v>0</v>
      </c>
      <c r="P872" s="110">
        <f t="shared" si="29"/>
        <v>0</v>
      </c>
    </row>
    <row r="873" spans="1:16" x14ac:dyDescent="0.25">
      <c r="A873" s="132">
        <v>16730771</v>
      </c>
      <c r="B873" s="135" t="s">
        <v>308</v>
      </c>
      <c r="C873" s="135" t="s">
        <v>309</v>
      </c>
      <c r="D873" s="10">
        <v>1</v>
      </c>
      <c r="E873" s="10"/>
      <c r="F873" s="10"/>
      <c r="G873" s="10"/>
      <c r="H873" s="10"/>
      <c r="I873" s="10"/>
      <c r="J873" s="10"/>
      <c r="K873" s="10"/>
      <c r="L873" s="10"/>
      <c r="M873" s="10"/>
      <c r="N873" s="10"/>
      <c r="O873" s="110">
        <f t="shared" si="28"/>
        <v>0</v>
      </c>
      <c r="P873" s="110">
        <f t="shared" si="29"/>
        <v>0</v>
      </c>
    </row>
    <row r="874" spans="1:16" x14ac:dyDescent="0.25">
      <c r="A874" s="132">
        <v>16731166</v>
      </c>
      <c r="B874" s="135" t="s">
        <v>2824</v>
      </c>
      <c r="C874" s="135" t="s">
        <v>330</v>
      </c>
      <c r="D874" s="10">
        <v>3</v>
      </c>
      <c r="E874" s="10"/>
      <c r="F874" s="10"/>
      <c r="G874" s="10"/>
      <c r="H874" s="10"/>
      <c r="I874" s="10"/>
      <c r="J874" s="10"/>
      <c r="K874" s="10"/>
      <c r="L874" s="10"/>
      <c r="M874" s="10"/>
      <c r="N874" s="10"/>
      <c r="O874" s="110">
        <f t="shared" si="28"/>
        <v>0</v>
      </c>
      <c r="P874" s="110">
        <f t="shared" si="29"/>
        <v>0</v>
      </c>
    </row>
    <row r="875" spans="1:16" x14ac:dyDescent="0.25">
      <c r="A875" s="132">
        <v>16732421</v>
      </c>
      <c r="B875" s="135" t="s">
        <v>2824</v>
      </c>
      <c r="C875" s="135" t="s">
        <v>330</v>
      </c>
      <c r="D875" s="10">
        <v>3</v>
      </c>
      <c r="E875" s="10"/>
      <c r="F875" s="10"/>
      <c r="G875" s="10"/>
      <c r="H875" s="10"/>
      <c r="I875" s="10"/>
      <c r="J875" s="10"/>
      <c r="K875" s="10"/>
      <c r="L875" s="10"/>
      <c r="M875" s="10"/>
      <c r="N875" s="10"/>
      <c r="O875" s="110">
        <f t="shared" si="28"/>
        <v>0</v>
      </c>
      <c r="P875" s="110">
        <f t="shared" si="29"/>
        <v>0</v>
      </c>
    </row>
    <row r="876" spans="1:16" x14ac:dyDescent="0.25">
      <c r="A876" s="132">
        <v>16734122</v>
      </c>
      <c r="B876" s="135" t="s">
        <v>2807</v>
      </c>
      <c r="C876" s="135" t="s">
        <v>260</v>
      </c>
      <c r="D876" s="10">
        <v>84</v>
      </c>
      <c r="E876" s="10"/>
      <c r="F876" s="10"/>
      <c r="G876" s="10"/>
      <c r="H876" s="10"/>
      <c r="I876" s="10"/>
      <c r="J876" s="10"/>
      <c r="K876" s="10"/>
      <c r="L876" s="10"/>
      <c r="M876" s="10"/>
      <c r="N876" s="10"/>
      <c r="O876" s="110">
        <f t="shared" si="28"/>
        <v>0</v>
      </c>
      <c r="P876" s="110">
        <f t="shared" si="29"/>
        <v>0</v>
      </c>
    </row>
    <row r="877" spans="1:16" x14ac:dyDescent="0.25">
      <c r="A877" s="132">
        <v>16734149</v>
      </c>
      <c r="B877" s="135" t="s">
        <v>237</v>
      </c>
      <c r="C877" s="135" t="s">
        <v>238</v>
      </c>
      <c r="D877" s="10">
        <v>1</v>
      </c>
      <c r="E877" s="10"/>
      <c r="F877" s="10"/>
      <c r="G877" s="10"/>
      <c r="H877" s="10"/>
      <c r="I877" s="10"/>
      <c r="J877" s="10"/>
      <c r="K877" s="10"/>
      <c r="L877" s="10"/>
      <c r="M877" s="10"/>
      <c r="N877" s="10"/>
      <c r="O877" s="110">
        <f t="shared" si="28"/>
        <v>0</v>
      </c>
      <c r="P877" s="110">
        <f t="shared" si="29"/>
        <v>0</v>
      </c>
    </row>
    <row r="878" spans="1:16" x14ac:dyDescent="0.25">
      <c r="A878" s="132">
        <v>16734203</v>
      </c>
      <c r="B878" s="135" t="s">
        <v>164</v>
      </c>
      <c r="C878" s="135" t="s">
        <v>165</v>
      </c>
      <c r="D878" s="10">
        <v>1</v>
      </c>
      <c r="E878" s="10"/>
      <c r="F878" s="10"/>
      <c r="G878" s="10"/>
      <c r="H878" s="10"/>
      <c r="I878" s="10"/>
      <c r="J878" s="10"/>
      <c r="K878" s="10"/>
      <c r="L878" s="10"/>
      <c r="M878" s="10"/>
      <c r="N878" s="10"/>
      <c r="O878" s="110">
        <f t="shared" si="28"/>
        <v>0</v>
      </c>
      <c r="P878" s="110">
        <f t="shared" si="29"/>
        <v>0</v>
      </c>
    </row>
    <row r="879" spans="1:16" x14ac:dyDescent="0.25">
      <c r="A879" s="132">
        <v>16734319</v>
      </c>
      <c r="B879" s="135" t="s">
        <v>2789</v>
      </c>
      <c r="C879" s="135" t="s">
        <v>159</v>
      </c>
      <c r="D879" s="10">
        <v>112</v>
      </c>
      <c r="E879" s="10"/>
      <c r="F879" s="10"/>
      <c r="G879" s="10"/>
      <c r="H879" s="10"/>
      <c r="I879" s="10"/>
      <c r="J879" s="10"/>
      <c r="K879" s="10"/>
      <c r="L879" s="10"/>
      <c r="M879" s="10"/>
      <c r="N879" s="10"/>
      <c r="O879" s="110">
        <f t="shared" si="28"/>
        <v>0</v>
      </c>
      <c r="P879" s="110">
        <f t="shared" si="29"/>
        <v>0</v>
      </c>
    </row>
    <row r="880" spans="1:16" x14ac:dyDescent="0.25">
      <c r="A880" s="132">
        <v>16734327</v>
      </c>
      <c r="B880" s="135" t="s">
        <v>2794</v>
      </c>
      <c r="C880" s="135" t="s">
        <v>141</v>
      </c>
      <c r="D880" s="10">
        <v>30</v>
      </c>
      <c r="E880" s="10"/>
      <c r="F880" s="10"/>
      <c r="G880" s="10"/>
      <c r="H880" s="10"/>
      <c r="I880" s="10"/>
      <c r="J880" s="10"/>
      <c r="K880" s="10"/>
      <c r="L880" s="10"/>
      <c r="M880" s="10"/>
      <c r="N880" s="10"/>
      <c r="O880" s="110">
        <f t="shared" si="28"/>
        <v>0</v>
      </c>
      <c r="P880" s="110">
        <f t="shared" si="29"/>
        <v>0</v>
      </c>
    </row>
    <row r="881" spans="1:16" x14ac:dyDescent="0.25">
      <c r="A881" s="132">
        <v>16734335</v>
      </c>
      <c r="B881" s="135" t="s">
        <v>2816</v>
      </c>
      <c r="C881" s="135" t="s">
        <v>292</v>
      </c>
      <c r="D881" s="10">
        <v>1</v>
      </c>
      <c r="E881" s="10"/>
      <c r="F881" s="10"/>
      <c r="G881" s="10"/>
      <c r="H881" s="10"/>
      <c r="I881" s="10"/>
      <c r="J881" s="10"/>
      <c r="K881" s="10"/>
      <c r="L881" s="10"/>
      <c r="M881" s="10"/>
      <c r="N881" s="10"/>
      <c r="O881" s="110">
        <f t="shared" si="28"/>
        <v>0</v>
      </c>
      <c r="P881" s="110">
        <f t="shared" si="29"/>
        <v>0</v>
      </c>
    </row>
    <row r="882" spans="1:16" x14ac:dyDescent="0.25">
      <c r="A882" s="132">
        <v>16734343</v>
      </c>
      <c r="B882" s="135" t="s">
        <v>2816</v>
      </c>
      <c r="C882" s="135" t="s">
        <v>292</v>
      </c>
      <c r="D882" s="10">
        <v>1</v>
      </c>
      <c r="E882" s="10"/>
      <c r="F882" s="10"/>
      <c r="G882" s="10"/>
      <c r="H882" s="10"/>
      <c r="I882" s="10"/>
      <c r="J882" s="10"/>
      <c r="K882" s="10"/>
      <c r="L882" s="10"/>
      <c r="M882" s="10"/>
      <c r="N882" s="10"/>
      <c r="O882" s="110">
        <f t="shared" si="28"/>
        <v>0</v>
      </c>
      <c r="P882" s="110">
        <f t="shared" si="29"/>
        <v>0</v>
      </c>
    </row>
    <row r="883" spans="1:16" x14ac:dyDescent="0.25">
      <c r="A883" s="132">
        <v>16734351</v>
      </c>
      <c r="B883" s="135" t="s">
        <v>2798</v>
      </c>
      <c r="C883" s="135" t="s">
        <v>234</v>
      </c>
      <c r="D883" s="10">
        <v>30</v>
      </c>
      <c r="E883" s="10"/>
      <c r="F883" s="10"/>
      <c r="G883" s="10"/>
      <c r="H883" s="10"/>
      <c r="I883" s="10"/>
      <c r="J883" s="10"/>
      <c r="K883" s="10"/>
      <c r="L883" s="10"/>
      <c r="M883" s="10"/>
      <c r="N883" s="10"/>
      <c r="O883" s="110">
        <f t="shared" si="28"/>
        <v>0</v>
      </c>
      <c r="P883" s="110">
        <f t="shared" si="29"/>
        <v>0</v>
      </c>
    </row>
    <row r="884" spans="1:16" x14ac:dyDescent="0.25">
      <c r="A884" s="132">
        <v>16734378</v>
      </c>
      <c r="B884" s="135" t="s">
        <v>271</v>
      </c>
      <c r="C884" s="135" t="s">
        <v>272</v>
      </c>
      <c r="D884" s="10">
        <v>1</v>
      </c>
      <c r="E884" s="10"/>
      <c r="F884" s="10"/>
      <c r="G884" s="10"/>
      <c r="H884" s="10"/>
      <c r="I884" s="10"/>
      <c r="J884" s="10"/>
      <c r="K884" s="10"/>
      <c r="L884" s="10"/>
      <c r="M884" s="10"/>
      <c r="N884" s="10"/>
      <c r="O884" s="110">
        <f t="shared" si="28"/>
        <v>0</v>
      </c>
      <c r="P884" s="110">
        <f t="shared" si="29"/>
        <v>0</v>
      </c>
    </row>
    <row r="885" spans="1:16" x14ac:dyDescent="0.25">
      <c r="A885" s="132">
        <v>16734386</v>
      </c>
      <c r="B885" s="135" t="s">
        <v>261</v>
      </c>
      <c r="C885" s="135" t="s">
        <v>262</v>
      </c>
      <c r="D885" s="10">
        <v>21</v>
      </c>
      <c r="E885" s="10"/>
      <c r="F885" s="10"/>
      <c r="G885" s="10"/>
      <c r="H885" s="10"/>
      <c r="I885" s="10"/>
      <c r="J885" s="10"/>
      <c r="K885" s="10"/>
      <c r="L885" s="10"/>
      <c r="M885" s="10"/>
      <c r="N885" s="10"/>
      <c r="O885" s="110">
        <f t="shared" si="28"/>
        <v>0</v>
      </c>
      <c r="P885" s="110">
        <f t="shared" si="29"/>
        <v>0</v>
      </c>
    </row>
    <row r="886" spans="1:16" x14ac:dyDescent="0.25">
      <c r="A886" s="132">
        <v>16734394</v>
      </c>
      <c r="B886" s="135" t="s">
        <v>2803</v>
      </c>
      <c r="C886" s="135" t="s">
        <v>250</v>
      </c>
      <c r="D886" s="10">
        <v>28</v>
      </c>
      <c r="E886" s="10"/>
      <c r="F886" s="10"/>
      <c r="G886" s="10"/>
      <c r="H886" s="10"/>
      <c r="I886" s="10"/>
      <c r="J886" s="10"/>
      <c r="K886" s="10"/>
      <c r="L886" s="10"/>
      <c r="M886" s="10"/>
      <c r="N886" s="10"/>
      <c r="O886" s="110">
        <f t="shared" si="28"/>
        <v>0</v>
      </c>
      <c r="P886" s="110">
        <f t="shared" si="29"/>
        <v>0</v>
      </c>
    </row>
    <row r="887" spans="1:16" x14ac:dyDescent="0.25">
      <c r="A887" s="132">
        <v>16735692</v>
      </c>
      <c r="B887" s="135" t="s">
        <v>128</v>
      </c>
      <c r="C887" s="135" t="s">
        <v>129</v>
      </c>
      <c r="D887" s="10">
        <v>1</v>
      </c>
      <c r="E887" s="10"/>
      <c r="F887" s="10"/>
      <c r="G887" s="10"/>
      <c r="H887" s="10"/>
      <c r="I887" s="10"/>
      <c r="J887" s="10"/>
      <c r="K887" s="10"/>
      <c r="L887" s="10"/>
      <c r="M887" s="10"/>
      <c r="N887" s="10"/>
      <c r="O887" s="110">
        <f t="shared" si="28"/>
        <v>0</v>
      </c>
      <c r="P887" s="110">
        <f t="shared" si="29"/>
        <v>0</v>
      </c>
    </row>
    <row r="888" spans="1:16" x14ac:dyDescent="0.25">
      <c r="A888" s="132">
        <v>16736184</v>
      </c>
      <c r="B888" s="135" t="s">
        <v>152</v>
      </c>
      <c r="C888" s="135" t="s">
        <v>153</v>
      </c>
      <c r="D888" s="10">
        <v>100</v>
      </c>
      <c r="E888" s="10"/>
      <c r="F888" s="10"/>
      <c r="G888" s="10"/>
      <c r="H888" s="10"/>
      <c r="I888" s="10"/>
      <c r="J888" s="10"/>
      <c r="K888" s="10"/>
      <c r="L888" s="10"/>
      <c r="M888" s="10"/>
      <c r="N888" s="10"/>
      <c r="O888" s="110">
        <f t="shared" si="28"/>
        <v>0</v>
      </c>
      <c r="P888" s="110">
        <f t="shared" si="29"/>
        <v>0</v>
      </c>
    </row>
    <row r="889" spans="1:16" x14ac:dyDescent="0.25">
      <c r="A889" s="132">
        <v>16736931</v>
      </c>
      <c r="B889" s="135" t="s">
        <v>2796</v>
      </c>
      <c r="C889" s="135" t="s">
        <v>212</v>
      </c>
      <c r="D889" s="10">
        <v>30</v>
      </c>
      <c r="E889" s="10"/>
      <c r="F889" s="10"/>
      <c r="G889" s="10"/>
      <c r="H889" s="10"/>
      <c r="I889" s="10"/>
      <c r="J889" s="10"/>
      <c r="K889" s="10"/>
      <c r="L889" s="10"/>
      <c r="M889" s="10"/>
      <c r="N889" s="10"/>
      <c r="O889" s="110">
        <f t="shared" si="28"/>
        <v>0</v>
      </c>
      <c r="P889" s="110">
        <f t="shared" si="29"/>
        <v>0</v>
      </c>
    </row>
    <row r="890" spans="1:16" x14ac:dyDescent="0.25">
      <c r="A890" s="132">
        <v>16736958</v>
      </c>
      <c r="B890" s="135" t="s">
        <v>2796</v>
      </c>
      <c r="C890" s="135" t="s">
        <v>212</v>
      </c>
      <c r="D890" s="10">
        <v>60</v>
      </c>
      <c r="E890" s="10"/>
      <c r="F890" s="10"/>
      <c r="G890" s="10"/>
      <c r="H890" s="10"/>
      <c r="I890" s="10"/>
      <c r="J890" s="10"/>
      <c r="K890" s="10"/>
      <c r="L890" s="10"/>
      <c r="M890" s="10"/>
      <c r="N890" s="10"/>
      <c r="O890" s="110">
        <f t="shared" si="28"/>
        <v>0</v>
      </c>
      <c r="P890" s="110">
        <f t="shared" si="29"/>
        <v>0</v>
      </c>
    </row>
    <row r="891" spans="1:16" x14ac:dyDescent="0.25">
      <c r="A891" s="132">
        <v>16736966</v>
      </c>
      <c r="B891" s="135" t="s">
        <v>2796</v>
      </c>
      <c r="C891" s="135" t="s">
        <v>212</v>
      </c>
      <c r="D891" s="10">
        <v>60</v>
      </c>
      <c r="E891" s="10"/>
      <c r="F891" s="10"/>
      <c r="G891" s="10"/>
      <c r="H891" s="10"/>
      <c r="I891" s="10"/>
      <c r="J891" s="10"/>
      <c r="K891" s="10"/>
      <c r="L891" s="10"/>
      <c r="M891" s="10"/>
      <c r="N891" s="10"/>
      <c r="O891" s="110">
        <f t="shared" si="28"/>
        <v>0</v>
      </c>
      <c r="P891" s="110">
        <f t="shared" si="29"/>
        <v>0</v>
      </c>
    </row>
    <row r="892" spans="1:16" x14ac:dyDescent="0.25">
      <c r="A892" s="132">
        <v>16736974</v>
      </c>
      <c r="B892" s="135" t="s">
        <v>2796</v>
      </c>
      <c r="C892" s="135" t="s">
        <v>212</v>
      </c>
      <c r="D892" s="10">
        <v>60</v>
      </c>
      <c r="E892" s="10"/>
      <c r="F892" s="10"/>
      <c r="G892" s="10"/>
      <c r="H892" s="10"/>
      <c r="I892" s="10"/>
      <c r="J892" s="10"/>
      <c r="K892" s="10"/>
      <c r="L892" s="10"/>
      <c r="M892" s="10"/>
      <c r="N892" s="10"/>
      <c r="O892" s="110">
        <f t="shared" si="28"/>
        <v>0</v>
      </c>
      <c r="P892" s="110">
        <f t="shared" si="29"/>
        <v>0</v>
      </c>
    </row>
    <row r="893" spans="1:16" x14ac:dyDescent="0.25">
      <c r="A893" s="132">
        <v>16737083</v>
      </c>
      <c r="B893" s="135" t="s">
        <v>281</v>
      </c>
      <c r="C893" s="135" t="s">
        <v>282</v>
      </c>
      <c r="D893" s="10">
        <v>1</v>
      </c>
      <c r="E893" s="10"/>
      <c r="F893" s="10"/>
      <c r="G893" s="10"/>
      <c r="H893" s="10"/>
      <c r="I893" s="10"/>
      <c r="J893" s="10"/>
      <c r="K893" s="10"/>
      <c r="L893" s="10"/>
      <c r="M893" s="10"/>
      <c r="N893" s="10"/>
      <c r="O893" s="110">
        <f t="shared" si="28"/>
        <v>0</v>
      </c>
      <c r="P893" s="110">
        <f t="shared" si="29"/>
        <v>0</v>
      </c>
    </row>
    <row r="894" spans="1:16" x14ac:dyDescent="0.25">
      <c r="A894" s="132">
        <v>16738470</v>
      </c>
      <c r="B894" s="135" t="s">
        <v>170</v>
      </c>
      <c r="C894" s="135" t="s">
        <v>171</v>
      </c>
      <c r="D894" s="10">
        <v>21</v>
      </c>
      <c r="E894" s="10"/>
      <c r="F894" s="10"/>
      <c r="G894" s="10"/>
      <c r="H894" s="10"/>
      <c r="I894" s="10"/>
      <c r="J894" s="10"/>
      <c r="K894" s="10"/>
      <c r="L894" s="10"/>
      <c r="M894" s="10"/>
      <c r="N894" s="10"/>
      <c r="O894" s="110">
        <f t="shared" si="28"/>
        <v>0</v>
      </c>
      <c r="P894" s="110">
        <f t="shared" si="29"/>
        <v>0</v>
      </c>
    </row>
    <row r="895" spans="1:16" x14ac:dyDescent="0.25">
      <c r="A895" s="132">
        <v>16738519</v>
      </c>
      <c r="B895" s="135" t="s">
        <v>2810</v>
      </c>
      <c r="C895" s="135" t="s">
        <v>270</v>
      </c>
      <c r="D895" s="10">
        <v>120</v>
      </c>
      <c r="E895" s="10"/>
      <c r="F895" s="10"/>
      <c r="G895" s="10"/>
      <c r="H895" s="10"/>
      <c r="I895" s="10"/>
      <c r="J895" s="10"/>
      <c r="K895" s="10"/>
      <c r="L895" s="10"/>
      <c r="M895" s="10"/>
      <c r="N895" s="10"/>
      <c r="O895" s="110">
        <f t="shared" si="28"/>
        <v>0</v>
      </c>
      <c r="P895" s="110">
        <f t="shared" si="29"/>
        <v>0</v>
      </c>
    </row>
    <row r="896" spans="1:16" x14ac:dyDescent="0.25">
      <c r="A896" s="132">
        <v>16738527</v>
      </c>
      <c r="B896" s="135" t="s">
        <v>2810</v>
      </c>
      <c r="C896" s="135" t="s">
        <v>270</v>
      </c>
      <c r="D896" s="10">
        <v>90</v>
      </c>
      <c r="E896" s="10"/>
      <c r="F896" s="10"/>
      <c r="G896" s="10"/>
      <c r="H896" s="10"/>
      <c r="I896" s="10"/>
      <c r="J896" s="10"/>
      <c r="K896" s="10"/>
      <c r="L896" s="10"/>
      <c r="M896" s="10"/>
      <c r="N896" s="10"/>
      <c r="O896" s="110">
        <f t="shared" si="28"/>
        <v>0</v>
      </c>
      <c r="P896" s="110">
        <f t="shared" si="29"/>
        <v>0</v>
      </c>
    </row>
    <row r="897" spans="1:16" x14ac:dyDescent="0.25">
      <c r="A897" s="132">
        <v>16739515</v>
      </c>
      <c r="B897" s="135" t="s">
        <v>2810</v>
      </c>
      <c r="C897" s="135" t="s">
        <v>270</v>
      </c>
      <c r="D897" s="10">
        <v>90</v>
      </c>
      <c r="E897" s="10"/>
      <c r="F897" s="10"/>
      <c r="G897" s="10"/>
      <c r="H897" s="10"/>
      <c r="I897" s="10"/>
      <c r="J897" s="10"/>
      <c r="K897" s="10"/>
      <c r="L897" s="10"/>
      <c r="M897" s="10"/>
      <c r="N897" s="10"/>
      <c r="O897" s="110">
        <f t="shared" si="28"/>
        <v>0</v>
      </c>
      <c r="P897" s="110">
        <f t="shared" si="29"/>
        <v>0</v>
      </c>
    </row>
    <row r="898" spans="1:16" x14ac:dyDescent="0.25">
      <c r="A898" s="132">
        <v>16739523</v>
      </c>
      <c r="B898" s="135" t="s">
        <v>2810</v>
      </c>
      <c r="C898" s="135" t="s">
        <v>270</v>
      </c>
      <c r="D898" s="10">
        <v>120</v>
      </c>
      <c r="E898" s="10"/>
      <c r="F898" s="10"/>
      <c r="G898" s="10"/>
      <c r="H898" s="10"/>
      <c r="I898" s="10"/>
      <c r="J898" s="10"/>
      <c r="K898" s="10"/>
      <c r="L898" s="10"/>
      <c r="M898" s="10"/>
      <c r="N898" s="10"/>
      <c r="O898" s="110">
        <f t="shared" si="28"/>
        <v>0</v>
      </c>
      <c r="P898" s="110">
        <f t="shared" si="29"/>
        <v>0</v>
      </c>
    </row>
    <row r="899" spans="1:16" x14ac:dyDescent="0.25">
      <c r="A899" s="132">
        <v>16740432</v>
      </c>
      <c r="B899" s="135" t="s">
        <v>2804</v>
      </c>
      <c r="C899" s="135" t="s">
        <v>252</v>
      </c>
      <c r="D899" s="10">
        <v>56</v>
      </c>
      <c r="E899" s="10"/>
      <c r="F899" s="10"/>
      <c r="G899" s="10"/>
      <c r="H899" s="10"/>
      <c r="I899" s="10"/>
      <c r="J899" s="10"/>
      <c r="K899" s="10"/>
      <c r="L899" s="10"/>
      <c r="M899" s="10"/>
      <c r="N899" s="10"/>
      <c r="O899" s="110">
        <f t="shared" si="28"/>
        <v>0</v>
      </c>
      <c r="P899" s="110">
        <f t="shared" si="29"/>
        <v>0</v>
      </c>
    </row>
    <row r="900" spans="1:16" x14ac:dyDescent="0.25">
      <c r="A900" s="132">
        <v>16744373</v>
      </c>
      <c r="B900" s="135" t="s">
        <v>2802</v>
      </c>
      <c r="C900" s="135" t="s">
        <v>246</v>
      </c>
      <c r="D900" s="10">
        <v>60</v>
      </c>
      <c r="E900" s="10"/>
      <c r="F900" s="10"/>
      <c r="G900" s="10"/>
      <c r="H900" s="10"/>
      <c r="I900" s="10"/>
      <c r="J900" s="10"/>
      <c r="K900" s="10"/>
      <c r="L900" s="10"/>
      <c r="M900" s="10"/>
      <c r="N900" s="10"/>
      <c r="O900" s="110">
        <f t="shared" si="28"/>
        <v>0</v>
      </c>
      <c r="P900" s="110">
        <f t="shared" si="29"/>
        <v>0</v>
      </c>
    </row>
    <row r="901" spans="1:16" x14ac:dyDescent="0.25">
      <c r="A901" s="132">
        <v>16744381</v>
      </c>
      <c r="B901" s="135" t="s">
        <v>2804</v>
      </c>
      <c r="C901" s="135" t="s">
        <v>252</v>
      </c>
      <c r="D901" s="10">
        <v>56</v>
      </c>
      <c r="E901" s="10"/>
      <c r="F901" s="10"/>
      <c r="G901" s="10"/>
      <c r="H901" s="10"/>
      <c r="I901" s="10"/>
      <c r="J901" s="10"/>
      <c r="K901" s="10"/>
      <c r="L901" s="10"/>
      <c r="M901" s="10"/>
      <c r="N901" s="10"/>
      <c r="O901" s="110">
        <f t="shared" si="28"/>
        <v>0</v>
      </c>
      <c r="P901" s="110">
        <f t="shared" si="29"/>
        <v>0</v>
      </c>
    </row>
    <row r="902" spans="1:16" x14ac:dyDescent="0.25">
      <c r="A902" s="132">
        <v>16744780</v>
      </c>
      <c r="B902" s="135" t="s">
        <v>170</v>
      </c>
      <c r="C902" s="135" t="s">
        <v>171</v>
      </c>
      <c r="D902" s="10">
        <v>21</v>
      </c>
      <c r="E902" s="10"/>
      <c r="F902" s="10"/>
      <c r="G902" s="10"/>
      <c r="H902" s="10"/>
      <c r="I902" s="10"/>
      <c r="J902" s="10"/>
      <c r="K902" s="10"/>
      <c r="L902" s="10"/>
      <c r="M902" s="10"/>
      <c r="N902" s="10"/>
      <c r="O902" s="110">
        <f t="shared" si="28"/>
        <v>0</v>
      </c>
      <c r="P902" s="110">
        <f t="shared" si="29"/>
        <v>0</v>
      </c>
    </row>
    <row r="903" spans="1:16" x14ac:dyDescent="0.25">
      <c r="A903" s="132">
        <v>16744799</v>
      </c>
      <c r="B903" s="135" t="s">
        <v>170</v>
      </c>
      <c r="C903" s="135" t="s">
        <v>171</v>
      </c>
      <c r="D903" s="10">
        <v>21</v>
      </c>
      <c r="E903" s="10"/>
      <c r="F903" s="10"/>
      <c r="G903" s="10"/>
      <c r="H903" s="10"/>
      <c r="I903" s="10"/>
      <c r="J903" s="10"/>
      <c r="K903" s="10"/>
      <c r="L903" s="10"/>
      <c r="M903" s="10"/>
      <c r="N903" s="10"/>
      <c r="O903" s="110">
        <f t="shared" si="28"/>
        <v>0</v>
      </c>
      <c r="P903" s="110">
        <f t="shared" si="29"/>
        <v>0</v>
      </c>
    </row>
    <row r="904" spans="1:16" x14ac:dyDescent="0.25">
      <c r="A904" s="132">
        <v>16744802</v>
      </c>
      <c r="B904" s="135" t="s">
        <v>170</v>
      </c>
      <c r="C904" s="135" t="s">
        <v>171</v>
      </c>
      <c r="D904" s="10">
        <v>21</v>
      </c>
      <c r="E904" s="10"/>
      <c r="F904" s="10"/>
      <c r="G904" s="10"/>
      <c r="H904" s="10"/>
      <c r="I904" s="10"/>
      <c r="J904" s="10"/>
      <c r="K904" s="10"/>
      <c r="L904" s="10"/>
      <c r="M904" s="10"/>
      <c r="N904" s="10"/>
      <c r="O904" s="110">
        <f t="shared" si="28"/>
        <v>0</v>
      </c>
      <c r="P904" s="110">
        <f t="shared" si="29"/>
        <v>0</v>
      </c>
    </row>
    <row r="905" spans="1:16" x14ac:dyDescent="0.25">
      <c r="A905" s="132">
        <v>16745191</v>
      </c>
      <c r="B905" s="135" t="s">
        <v>2824</v>
      </c>
      <c r="C905" s="135" t="s">
        <v>330</v>
      </c>
      <c r="D905" s="10">
        <v>3</v>
      </c>
      <c r="E905" s="10"/>
      <c r="F905" s="10"/>
      <c r="G905" s="10"/>
      <c r="H905" s="10"/>
      <c r="I905" s="10"/>
      <c r="J905" s="10"/>
      <c r="K905" s="10"/>
      <c r="L905" s="10"/>
      <c r="M905" s="10"/>
      <c r="N905" s="10"/>
      <c r="O905" s="110">
        <f t="shared" si="28"/>
        <v>0</v>
      </c>
      <c r="P905" s="110">
        <f t="shared" si="29"/>
        <v>0</v>
      </c>
    </row>
    <row r="906" spans="1:16" x14ac:dyDescent="0.25">
      <c r="A906" s="132">
        <v>16745698</v>
      </c>
      <c r="B906" s="135" t="s">
        <v>2822</v>
      </c>
      <c r="C906" s="135" t="s">
        <v>324</v>
      </c>
      <c r="D906" s="10">
        <v>21</v>
      </c>
      <c r="E906" s="10"/>
      <c r="F906" s="10"/>
      <c r="G906" s="10"/>
      <c r="H906" s="10"/>
      <c r="I906" s="10"/>
      <c r="J906" s="10"/>
      <c r="K906" s="10"/>
      <c r="L906" s="10"/>
      <c r="M906" s="10"/>
      <c r="N906" s="10"/>
      <c r="O906" s="110">
        <f t="shared" si="28"/>
        <v>0</v>
      </c>
      <c r="P906" s="110">
        <f t="shared" si="29"/>
        <v>0</v>
      </c>
    </row>
    <row r="907" spans="1:16" x14ac:dyDescent="0.25">
      <c r="A907" s="132">
        <v>16745728</v>
      </c>
      <c r="B907" s="135" t="s">
        <v>2821</v>
      </c>
      <c r="C907" s="135" t="s">
        <v>319</v>
      </c>
      <c r="D907" s="10">
        <v>30</v>
      </c>
      <c r="E907" s="10"/>
      <c r="F907" s="10"/>
      <c r="G907" s="10"/>
      <c r="H907" s="10"/>
      <c r="I907" s="10"/>
      <c r="J907" s="10"/>
      <c r="K907" s="10"/>
      <c r="L907" s="10"/>
      <c r="M907" s="10"/>
      <c r="N907" s="10"/>
      <c r="O907" s="110">
        <f t="shared" si="28"/>
        <v>0</v>
      </c>
      <c r="P907" s="110">
        <f t="shared" si="29"/>
        <v>0</v>
      </c>
    </row>
    <row r="908" spans="1:16" x14ac:dyDescent="0.25">
      <c r="A908" s="132">
        <v>16745744</v>
      </c>
      <c r="B908" s="135" t="s">
        <v>2821</v>
      </c>
      <c r="C908" s="135" t="s">
        <v>319</v>
      </c>
      <c r="D908" s="10">
        <v>30</v>
      </c>
      <c r="E908" s="10"/>
      <c r="F908" s="10"/>
      <c r="G908" s="10"/>
      <c r="H908" s="10"/>
      <c r="I908" s="10"/>
      <c r="J908" s="10"/>
      <c r="K908" s="10"/>
      <c r="L908" s="10"/>
      <c r="M908" s="10"/>
      <c r="N908" s="10"/>
      <c r="O908" s="110">
        <f t="shared" si="28"/>
        <v>0</v>
      </c>
      <c r="P908" s="110">
        <f t="shared" si="29"/>
        <v>0</v>
      </c>
    </row>
    <row r="909" spans="1:16" x14ac:dyDescent="0.25">
      <c r="A909" s="132">
        <v>16745809</v>
      </c>
      <c r="B909" s="135" t="s">
        <v>2821</v>
      </c>
      <c r="C909" s="135" t="s">
        <v>319</v>
      </c>
      <c r="D909" s="10">
        <v>30</v>
      </c>
      <c r="E909" s="10"/>
      <c r="F909" s="10"/>
      <c r="G909" s="10"/>
      <c r="H909" s="10"/>
      <c r="I909" s="10"/>
      <c r="J909" s="10"/>
      <c r="K909" s="10"/>
      <c r="L909" s="10"/>
      <c r="M909" s="10"/>
      <c r="N909" s="10"/>
      <c r="O909" s="110">
        <f t="shared" si="28"/>
        <v>0</v>
      </c>
      <c r="P909" s="110">
        <f t="shared" si="29"/>
        <v>0</v>
      </c>
    </row>
    <row r="910" spans="1:16" x14ac:dyDescent="0.25">
      <c r="A910" s="132">
        <v>16748352</v>
      </c>
      <c r="B910" s="135" t="s">
        <v>128</v>
      </c>
      <c r="C910" s="135" t="s">
        <v>129</v>
      </c>
      <c r="D910" s="10">
        <v>1</v>
      </c>
      <c r="E910" s="10"/>
      <c r="F910" s="10"/>
      <c r="G910" s="10"/>
      <c r="H910" s="10"/>
      <c r="I910" s="10"/>
      <c r="J910" s="10"/>
      <c r="K910" s="10"/>
      <c r="L910" s="10"/>
      <c r="M910" s="10"/>
      <c r="N910" s="10"/>
      <c r="O910" s="110">
        <f t="shared" si="28"/>
        <v>0</v>
      </c>
      <c r="P910" s="110">
        <f t="shared" si="29"/>
        <v>0</v>
      </c>
    </row>
    <row r="911" spans="1:16" x14ac:dyDescent="0.25">
      <c r="A911" s="132">
        <v>16751418</v>
      </c>
      <c r="B911" s="135" t="s">
        <v>2824</v>
      </c>
      <c r="C911" s="135" t="s">
        <v>330</v>
      </c>
      <c r="D911" s="10">
        <v>3</v>
      </c>
      <c r="E911" s="10"/>
      <c r="F911" s="10"/>
      <c r="G911" s="10"/>
      <c r="H911" s="10"/>
      <c r="I911" s="10"/>
      <c r="J911" s="10"/>
      <c r="K911" s="10"/>
      <c r="L911" s="10"/>
      <c r="M911" s="10"/>
      <c r="N911" s="10"/>
      <c r="O911" s="110">
        <f t="shared" si="28"/>
        <v>0</v>
      </c>
      <c r="P911" s="110">
        <f t="shared" si="29"/>
        <v>0</v>
      </c>
    </row>
    <row r="912" spans="1:16" x14ac:dyDescent="0.25">
      <c r="A912" s="132">
        <v>16755235</v>
      </c>
      <c r="B912" s="135" t="s">
        <v>2824</v>
      </c>
      <c r="C912" s="135" t="s">
        <v>330</v>
      </c>
      <c r="D912" s="10">
        <v>3</v>
      </c>
      <c r="E912" s="10"/>
      <c r="F912" s="10"/>
      <c r="G912" s="10"/>
      <c r="H912" s="10"/>
      <c r="I912" s="10"/>
      <c r="J912" s="10"/>
      <c r="K912" s="10"/>
      <c r="L912" s="10"/>
      <c r="M912" s="10"/>
      <c r="N912" s="10"/>
      <c r="O912" s="110">
        <f t="shared" si="28"/>
        <v>0</v>
      </c>
      <c r="P912" s="110">
        <f t="shared" si="29"/>
        <v>0</v>
      </c>
    </row>
    <row r="913" spans="1:16" x14ac:dyDescent="0.25">
      <c r="A913" s="132">
        <v>16755243</v>
      </c>
      <c r="B913" s="135" t="s">
        <v>2824</v>
      </c>
      <c r="C913" s="135" t="s">
        <v>330</v>
      </c>
      <c r="D913" s="10">
        <v>3</v>
      </c>
      <c r="E913" s="10"/>
      <c r="F913" s="10"/>
      <c r="G913" s="10"/>
      <c r="H913" s="10"/>
      <c r="I913" s="10"/>
      <c r="J913" s="10"/>
      <c r="K913" s="10"/>
      <c r="L913" s="10"/>
      <c r="M913" s="10"/>
      <c r="N913" s="10"/>
      <c r="O913" s="110">
        <f t="shared" si="28"/>
        <v>0</v>
      </c>
      <c r="P913" s="110">
        <f t="shared" si="29"/>
        <v>0</v>
      </c>
    </row>
    <row r="914" spans="1:16" x14ac:dyDescent="0.25">
      <c r="A914" s="132">
        <v>16755405</v>
      </c>
      <c r="B914" s="135" t="s">
        <v>261</v>
      </c>
      <c r="C914" s="135" t="s">
        <v>262</v>
      </c>
      <c r="D914" s="10">
        <v>21</v>
      </c>
      <c r="E914" s="10"/>
      <c r="F914" s="10"/>
      <c r="G914" s="10"/>
      <c r="H914" s="10"/>
      <c r="I914" s="10"/>
      <c r="J914" s="10"/>
      <c r="K914" s="10"/>
      <c r="L914" s="10"/>
      <c r="M914" s="10"/>
      <c r="N914" s="10"/>
      <c r="O914" s="110">
        <f t="shared" si="28"/>
        <v>0</v>
      </c>
      <c r="P914" s="110">
        <f t="shared" si="29"/>
        <v>0</v>
      </c>
    </row>
    <row r="915" spans="1:16" x14ac:dyDescent="0.25">
      <c r="A915" s="132">
        <v>16755413</v>
      </c>
      <c r="B915" s="135" t="s">
        <v>261</v>
      </c>
      <c r="C915" s="135" t="s">
        <v>262</v>
      </c>
      <c r="D915" s="10">
        <v>21</v>
      </c>
      <c r="E915" s="10"/>
      <c r="F915" s="10"/>
      <c r="G915" s="10"/>
      <c r="H915" s="10"/>
      <c r="I915" s="10"/>
      <c r="J915" s="10"/>
      <c r="K915" s="10"/>
      <c r="L915" s="10"/>
      <c r="M915" s="10"/>
      <c r="N915" s="10"/>
      <c r="O915" s="110">
        <f t="shared" si="28"/>
        <v>0</v>
      </c>
      <c r="P915" s="110">
        <f t="shared" si="29"/>
        <v>0</v>
      </c>
    </row>
    <row r="916" spans="1:16" x14ac:dyDescent="0.25">
      <c r="A916" s="132">
        <v>16755421</v>
      </c>
      <c r="B916" s="135" t="s">
        <v>261</v>
      </c>
      <c r="C916" s="135" t="s">
        <v>262</v>
      </c>
      <c r="D916" s="10">
        <v>21</v>
      </c>
      <c r="E916" s="10"/>
      <c r="F916" s="10"/>
      <c r="G916" s="10"/>
      <c r="H916" s="10"/>
      <c r="I916" s="10"/>
      <c r="J916" s="10"/>
      <c r="K916" s="10"/>
      <c r="L916" s="10"/>
      <c r="M916" s="10"/>
      <c r="N916" s="10"/>
      <c r="O916" s="110">
        <f t="shared" si="28"/>
        <v>0</v>
      </c>
      <c r="P916" s="110">
        <f t="shared" si="29"/>
        <v>0</v>
      </c>
    </row>
    <row r="917" spans="1:16" x14ac:dyDescent="0.25">
      <c r="A917" s="132">
        <v>16757009</v>
      </c>
      <c r="B917" s="135" t="s">
        <v>261</v>
      </c>
      <c r="C917" s="135" t="s">
        <v>262</v>
      </c>
      <c r="D917" s="10">
        <v>21</v>
      </c>
      <c r="E917" s="10"/>
      <c r="F917" s="10"/>
      <c r="G917" s="10"/>
      <c r="H917" s="10"/>
      <c r="I917" s="10"/>
      <c r="J917" s="10"/>
      <c r="K917" s="10"/>
      <c r="L917" s="10"/>
      <c r="M917" s="10"/>
      <c r="N917" s="10"/>
      <c r="O917" s="110">
        <f t="shared" si="28"/>
        <v>0</v>
      </c>
      <c r="P917" s="110">
        <f t="shared" si="29"/>
        <v>0</v>
      </c>
    </row>
    <row r="918" spans="1:16" x14ac:dyDescent="0.25">
      <c r="A918" s="132">
        <v>16757017</v>
      </c>
      <c r="B918" s="135" t="s">
        <v>261</v>
      </c>
      <c r="C918" s="135" t="s">
        <v>262</v>
      </c>
      <c r="D918" s="10">
        <v>21</v>
      </c>
      <c r="E918" s="10"/>
      <c r="F918" s="10"/>
      <c r="G918" s="10"/>
      <c r="H918" s="10"/>
      <c r="I918" s="10"/>
      <c r="J918" s="10"/>
      <c r="K918" s="10"/>
      <c r="L918" s="10"/>
      <c r="M918" s="10"/>
      <c r="N918" s="10"/>
      <c r="O918" s="110">
        <f t="shared" si="28"/>
        <v>0</v>
      </c>
      <c r="P918" s="110">
        <f t="shared" si="29"/>
        <v>0</v>
      </c>
    </row>
    <row r="919" spans="1:16" x14ac:dyDescent="0.25">
      <c r="A919" s="132">
        <v>16757025</v>
      </c>
      <c r="B919" s="135" t="s">
        <v>261</v>
      </c>
      <c r="C919" s="135" t="s">
        <v>262</v>
      </c>
      <c r="D919" s="10">
        <v>21</v>
      </c>
      <c r="E919" s="10"/>
      <c r="F919" s="10"/>
      <c r="G919" s="10"/>
      <c r="H919" s="10"/>
      <c r="I919" s="10"/>
      <c r="J919" s="10"/>
      <c r="K919" s="10"/>
      <c r="L919" s="10"/>
      <c r="M919" s="10"/>
      <c r="N919" s="10"/>
      <c r="O919" s="110">
        <f t="shared" si="28"/>
        <v>0</v>
      </c>
      <c r="P919" s="110">
        <f t="shared" si="29"/>
        <v>0</v>
      </c>
    </row>
    <row r="920" spans="1:16" x14ac:dyDescent="0.25">
      <c r="A920" s="132">
        <v>16757173</v>
      </c>
      <c r="B920" s="135" t="s">
        <v>130</v>
      </c>
      <c r="C920" s="135" t="s">
        <v>131</v>
      </c>
      <c r="D920" s="10">
        <v>1</v>
      </c>
      <c r="E920" s="10"/>
      <c r="F920" s="10"/>
      <c r="G920" s="10"/>
      <c r="H920" s="10"/>
      <c r="I920" s="10"/>
      <c r="J920" s="10"/>
      <c r="K920" s="10"/>
      <c r="L920" s="10"/>
      <c r="M920" s="10"/>
      <c r="N920" s="10"/>
      <c r="O920" s="110">
        <f t="shared" si="28"/>
        <v>0</v>
      </c>
      <c r="P920" s="110">
        <f t="shared" si="29"/>
        <v>0</v>
      </c>
    </row>
    <row r="921" spans="1:16" x14ac:dyDescent="0.25">
      <c r="A921" s="132">
        <v>16760069</v>
      </c>
      <c r="B921" s="135" t="s">
        <v>2810</v>
      </c>
      <c r="C921" s="135" t="s">
        <v>270</v>
      </c>
      <c r="D921" s="10">
        <v>120</v>
      </c>
      <c r="E921" s="10"/>
      <c r="F921" s="10"/>
      <c r="G921" s="10"/>
      <c r="H921" s="10"/>
      <c r="I921" s="10"/>
      <c r="J921" s="10"/>
      <c r="K921" s="10"/>
      <c r="L921" s="10"/>
      <c r="M921" s="10"/>
      <c r="N921" s="10"/>
      <c r="O921" s="110">
        <f t="shared" si="28"/>
        <v>0</v>
      </c>
      <c r="P921" s="110">
        <f t="shared" si="29"/>
        <v>0</v>
      </c>
    </row>
    <row r="922" spans="1:16" x14ac:dyDescent="0.25">
      <c r="A922" s="132">
        <v>16760077</v>
      </c>
      <c r="B922" s="135" t="s">
        <v>2810</v>
      </c>
      <c r="C922" s="135" t="s">
        <v>270</v>
      </c>
      <c r="D922" s="10">
        <v>90</v>
      </c>
      <c r="E922" s="10"/>
      <c r="F922" s="10"/>
      <c r="G922" s="10"/>
      <c r="H922" s="10"/>
      <c r="I922" s="10"/>
      <c r="J922" s="10"/>
      <c r="K922" s="10"/>
      <c r="L922" s="10"/>
      <c r="M922" s="10"/>
      <c r="N922" s="10"/>
      <c r="O922" s="110">
        <f t="shared" si="28"/>
        <v>0</v>
      </c>
      <c r="P922" s="110">
        <f t="shared" si="29"/>
        <v>0</v>
      </c>
    </row>
    <row r="923" spans="1:16" x14ac:dyDescent="0.25">
      <c r="A923" s="132">
        <v>16767713</v>
      </c>
      <c r="B923" s="135" t="s">
        <v>261</v>
      </c>
      <c r="C923" s="135" t="s">
        <v>262</v>
      </c>
      <c r="D923" s="10">
        <v>21</v>
      </c>
      <c r="E923" s="10"/>
      <c r="F923" s="10"/>
      <c r="G923" s="10"/>
      <c r="H923" s="10"/>
      <c r="I923" s="10"/>
      <c r="J923" s="10"/>
      <c r="K923" s="10"/>
      <c r="L923" s="10"/>
      <c r="M923" s="10"/>
      <c r="N923" s="10"/>
      <c r="O923" s="110">
        <f t="shared" si="28"/>
        <v>0</v>
      </c>
      <c r="P923" s="110">
        <f t="shared" si="29"/>
        <v>0</v>
      </c>
    </row>
    <row r="924" spans="1:16" x14ac:dyDescent="0.25">
      <c r="A924" s="132">
        <v>16767977</v>
      </c>
      <c r="B924" s="135" t="s">
        <v>2823</v>
      </c>
      <c r="C924" s="135" t="s">
        <v>326</v>
      </c>
      <c r="D924" s="10">
        <v>224</v>
      </c>
      <c r="E924" s="10"/>
      <c r="F924" s="10"/>
      <c r="G924" s="10"/>
      <c r="H924" s="10"/>
      <c r="I924" s="10"/>
      <c r="J924" s="10"/>
      <c r="K924" s="10"/>
      <c r="L924" s="10"/>
      <c r="M924" s="10"/>
      <c r="N924" s="10"/>
      <c r="O924" s="110">
        <f t="shared" si="28"/>
        <v>0</v>
      </c>
      <c r="P924" s="110">
        <f t="shared" si="29"/>
        <v>0</v>
      </c>
    </row>
    <row r="925" spans="1:16" x14ac:dyDescent="0.25">
      <c r="A925" s="132">
        <v>16769104</v>
      </c>
      <c r="B925" s="135" t="s">
        <v>2822</v>
      </c>
      <c r="C925" s="135" t="s">
        <v>324</v>
      </c>
      <c r="D925" s="10">
        <v>21</v>
      </c>
      <c r="E925" s="10"/>
      <c r="F925" s="10"/>
      <c r="G925" s="10"/>
      <c r="H925" s="10"/>
      <c r="I925" s="10"/>
      <c r="J925" s="10"/>
      <c r="K925" s="10"/>
      <c r="L925" s="10"/>
      <c r="M925" s="10"/>
      <c r="N925" s="10"/>
      <c r="O925" s="110">
        <f t="shared" si="28"/>
        <v>0</v>
      </c>
      <c r="P925" s="110">
        <f t="shared" si="29"/>
        <v>0</v>
      </c>
    </row>
    <row r="926" spans="1:16" x14ac:dyDescent="0.25">
      <c r="A926" s="132">
        <v>16769813</v>
      </c>
      <c r="B926" s="135" t="s">
        <v>2793</v>
      </c>
      <c r="C926" s="135" t="s">
        <v>199</v>
      </c>
      <c r="D926" s="10">
        <v>30</v>
      </c>
      <c r="E926" s="10"/>
      <c r="F926" s="10"/>
      <c r="G926" s="10"/>
      <c r="H926" s="10"/>
      <c r="I926" s="10"/>
      <c r="J926" s="10"/>
      <c r="K926" s="10"/>
      <c r="L926" s="10"/>
      <c r="M926" s="10"/>
      <c r="N926" s="10"/>
      <c r="O926" s="110">
        <f t="shared" ref="O926:O989" si="30">E926+F926+G926+H926+I926+J926+K926+L926+M926+N926</f>
        <v>0</v>
      </c>
      <c r="P926" s="110">
        <f t="shared" ref="P926:P989" si="31">O926-N926</f>
        <v>0</v>
      </c>
    </row>
    <row r="927" spans="1:16" x14ac:dyDescent="0.25">
      <c r="A927" s="132">
        <v>16770102</v>
      </c>
      <c r="B927" s="135" t="s">
        <v>2793</v>
      </c>
      <c r="C927" s="135" t="s">
        <v>199</v>
      </c>
      <c r="D927" s="10">
        <v>30</v>
      </c>
      <c r="E927" s="10"/>
      <c r="F927" s="10"/>
      <c r="G927" s="10"/>
      <c r="H927" s="10"/>
      <c r="I927" s="10"/>
      <c r="J927" s="10"/>
      <c r="K927" s="10"/>
      <c r="L927" s="10"/>
      <c r="M927" s="10"/>
      <c r="N927" s="10"/>
      <c r="O927" s="110">
        <f t="shared" si="30"/>
        <v>0</v>
      </c>
      <c r="P927" s="110">
        <f t="shared" si="31"/>
        <v>0</v>
      </c>
    </row>
    <row r="928" spans="1:16" x14ac:dyDescent="0.25">
      <c r="A928" s="132">
        <v>16770862</v>
      </c>
      <c r="B928" s="135" t="s">
        <v>150</v>
      </c>
      <c r="C928" s="135" t="s">
        <v>151</v>
      </c>
      <c r="D928" s="10">
        <v>1</v>
      </c>
      <c r="E928" s="10"/>
      <c r="F928" s="10"/>
      <c r="G928" s="10"/>
      <c r="H928" s="10"/>
      <c r="I928" s="10"/>
      <c r="J928" s="10"/>
      <c r="K928" s="10"/>
      <c r="L928" s="10"/>
      <c r="M928" s="10"/>
      <c r="N928" s="10"/>
      <c r="O928" s="110">
        <f t="shared" si="30"/>
        <v>0</v>
      </c>
      <c r="P928" s="110">
        <f t="shared" si="31"/>
        <v>0</v>
      </c>
    </row>
    <row r="929" spans="1:16" x14ac:dyDescent="0.25">
      <c r="A929" s="132">
        <v>16771745</v>
      </c>
      <c r="B929" s="135" t="s">
        <v>2803</v>
      </c>
      <c r="C929" s="135" t="s">
        <v>250</v>
      </c>
      <c r="D929" s="10">
        <v>28</v>
      </c>
      <c r="E929" s="10"/>
      <c r="F929" s="10"/>
      <c r="G929" s="10"/>
      <c r="H929" s="10"/>
      <c r="I929" s="10"/>
      <c r="J929" s="10"/>
      <c r="K929" s="10"/>
      <c r="L929" s="10"/>
      <c r="M929" s="10"/>
      <c r="N929" s="10"/>
      <c r="O929" s="110">
        <f t="shared" si="30"/>
        <v>0</v>
      </c>
      <c r="P929" s="110">
        <f t="shared" si="31"/>
        <v>0</v>
      </c>
    </row>
    <row r="930" spans="1:16" x14ac:dyDescent="0.25">
      <c r="A930" s="132">
        <v>16771753</v>
      </c>
      <c r="B930" s="135" t="s">
        <v>2803</v>
      </c>
      <c r="C930" s="135" t="s">
        <v>250</v>
      </c>
      <c r="D930" s="10">
        <v>28</v>
      </c>
      <c r="E930" s="10"/>
      <c r="F930" s="10"/>
      <c r="G930" s="10"/>
      <c r="H930" s="10"/>
      <c r="I930" s="10"/>
      <c r="J930" s="10"/>
      <c r="K930" s="10"/>
      <c r="L930" s="10"/>
      <c r="M930" s="10"/>
      <c r="N930" s="10"/>
      <c r="O930" s="110">
        <f t="shared" si="30"/>
        <v>0</v>
      </c>
      <c r="P930" s="110">
        <f t="shared" si="31"/>
        <v>0</v>
      </c>
    </row>
    <row r="931" spans="1:16" x14ac:dyDescent="0.25">
      <c r="A931" s="132">
        <v>16772806</v>
      </c>
      <c r="B931" s="135" t="s">
        <v>2821</v>
      </c>
      <c r="C931" s="135" t="s">
        <v>319</v>
      </c>
      <c r="D931" s="10">
        <v>30</v>
      </c>
      <c r="E931" s="10"/>
      <c r="F931" s="10"/>
      <c r="G931" s="10"/>
      <c r="H931" s="10"/>
      <c r="I931" s="10"/>
      <c r="J931" s="10"/>
      <c r="K931" s="10"/>
      <c r="L931" s="10"/>
      <c r="M931" s="10"/>
      <c r="N931" s="10"/>
      <c r="O931" s="110">
        <f t="shared" si="30"/>
        <v>0</v>
      </c>
      <c r="P931" s="110">
        <f t="shared" si="31"/>
        <v>0</v>
      </c>
    </row>
    <row r="932" spans="1:16" x14ac:dyDescent="0.25">
      <c r="A932" s="132">
        <v>16772814</v>
      </c>
      <c r="B932" s="135" t="s">
        <v>2821</v>
      </c>
      <c r="C932" s="135" t="s">
        <v>319</v>
      </c>
      <c r="D932" s="10">
        <v>30</v>
      </c>
      <c r="E932" s="10"/>
      <c r="F932" s="10"/>
      <c r="G932" s="10"/>
      <c r="H932" s="10"/>
      <c r="I932" s="10"/>
      <c r="J932" s="10"/>
      <c r="K932" s="10"/>
      <c r="L932" s="10"/>
      <c r="M932" s="10"/>
      <c r="N932" s="10"/>
      <c r="O932" s="110">
        <f t="shared" si="30"/>
        <v>0</v>
      </c>
      <c r="P932" s="110">
        <f t="shared" si="31"/>
        <v>0</v>
      </c>
    </row>
    <row r="933" spans="1:16" x14ac:dyDescent="0.25">
      <c r="A933" s="132">
        <v>16772822</v>
      </c>
      <c r="B933" s="135" t="s">
        <v>2821</v>
      </c>
      <c r="C933" s="135" t="s">
        <v>319</v>
      </c>
      <c r="D933" s="10">
        <v>30</v>
      </c>
      <c r="E933" s="10"/>
      <c r="F933" s="10"/>
      <c r="G933" s="10"/>
      <c r="H933" s="10"/>
      <c r="I933" s="10"/>
      <c r="J933" s="10"/>
      <c r="K933" s="10"/>
      <c r="L933" s="10"/>
      <c r="M933" s="10"/>
      <c r="N933" s="10"/>
      <c r="O933" s="110">
        <f t="shared" si="30"/>
        <v>0</v>
      </c>
      <c r="P933" s="110">
        <f t="shared" si="31"/>
        <v>0</v>
      </c>
    </row>
    <row r="934" spans="1:16" x14ac:dyDescent="0.25">
      <c r="A934" s="132">
        <v>16772962</v>
      </c>
      <c r="B934" s="135" t="s">
        <v>2816</v>
      </c>
      <c r="C934" s="135" t="s">
        <v>292</v>
      </c>
      <c r="D934" s="10">
        <v>1</v>
      </c>
      <c r="E934" s="10"/>
      <c r="F934" s="10"/>
      <c r="G934" s="10"/>
      <c r="H934" s="10"/>
      <c r="I934" s="10"/>
      <c r="J934" s="10"/>
      <c r="K934" s="10"/>
      <c r="L934" s="10"/>
      <c r="M934" s="10"/>
      <c r="N934" s="10"/>
      <c r="O934" s="110">
        <f t="shared" si="30"/>
        <v>0</v>
      </c>
      <c r="P934" s="110">
        <f t="shared" si="31"/>
        <v>0</v>
      </c>
    </row>
    <row r="935" spans="1:16" x14ac:dyDescent="0.25">
      <c r="A935" s="132">
        <v>16772970</v>
      </c>
      <c r="B935" s="135" t="s">
        <v>2816</v>
      </c>
      <c r="C935" s="135" t="s">
        <v>292</v>
      </c>
      <c r="D935" s="10">
        <v>1</v>
      </c>
      <c r="E935" s="10"/>
      <c r="F935" s="10"/>
      <c r="G935" s="10"/>
      <c r="H935" s="10"/>
      <c r="I935" s="10"/>
      <c r="J935" s="10"/>
      <c r="K935" s="10"/>
      <c r="L935" s="10"/>
      <c r="M935" s="10"/>
      <c r="N935" s="10"/>
      <c r="O935" s="110">
        <f t="shared" si="30"/>
        <v>0</v>
      </c>
      <c r="P935" s="110">
        <f t="shared" si="31"/>
        <v>0</v>
      </c>
    </row>
    <row r="936" spans="1:16" x14ac:dyDescent="0.25">
      <c r="A936" s="132">
        <v>16772989</v>
      </c>
      <c r="B936" s="135" t="s">
        <v>2816</v>
      </c>
      <c r="C936" s="135" t="s">
        <v>292</v>
      </c>
      <c r="D936" s="10">
        <v>1</v>
      </c>
      <c r="E936" s="10"/>
      <c r="F936" s="10"/>
      <c r="G936" s="10"/>
      <c r="H936" s="10"/>
      <c r="I936" s="10"/>
      <c r="J936" s="10"/>
      <c r="K936" s="10"/>
      <c r="L936" s="10"/>
      <c r="M936" s="10"/>
      <c r="N936" s="10"/>
      <c r="O936" s="110">
        <f t="shared" si="30"/>
        <v>0</v>
      </c>
      <c r="P936" s="110">
        <f t="shared" si="31"/>
        <v>0</v>
      </c>
    </row>
    <row r="937" spans="1:16" x14ac:dyDescent="0.25">
      <c r="A937" s="132">
        <v>16773039</v>
      </c>
      <c r="B937" s="135" t="s">
        <v>2803</v>
      </c>
      <c r="C937" s="135" t="s">
        <v>250</v>
      </c>
      <c r="D937" s="10">
        <v>28</v>
      </c>
      <c r="E937" s="10"/>
      <c r="F937" s="10"/>
      <c r="G937" s="10"/>
      <c r="H937" s="10"/>
      <c r="I937" s="10"/>
      <c r="J937" s="10"/>
      <c r="K937" s="10"/>
      <c r="L937" s="10"/>
      <c r="M937" s="10"/>
      <c r="N937" s="10"/>
      <c r="O937" s="110">
        <f t="shared" si="30"/>
        <v>0</v>
      </c>
      <c r="P937" s="110">
        <f t="shared" si="31"/>
        <v>0</v>
      </c>
    </row>
    <row r="938" spans="1:16" x14ac:dyDescent="0.25">
      <c r="A938" s="132">
        <v>16773055</v>
      </c>
      <c r="B938" s="135" t="s">
        <v>124</v>
      </c>
      <c r="C938" s="135" t="s">
        <v>125</v>
      </c>
      <c r="D938" s="10">
        <v>1</v>
      </c>
      <c r="E938" s="10"/>
      <c r="F938" s="10"/>
      <c r="G938" s="10"/>
      <c r="H938" s="10"/>
      <c r="I938" s="10"/>
      <c r="J938" s="10"/>
      <c r="K938" s="10"/>
      <c r="L938" s="10"/>
      <c r="M938" s="10"/>
      <c r="N938" s="10"/>
      <c r="O938" s="110">
        <f t="shared" si="30"/>
        <v>0</v>
      </c>
      <c r="P938" s="110">
        <f t="shared" si="31"/>
        <v>0</v>
      </c>
    </row>
    <row r="939" spans="1:16" x14ac:dyDescent="0.25">
      <c r="A939" s="132">
        <v>16773063</v>
      </c>
      <c r="B939" s="135" t="s">
        <v>237</v>
      </c>
      <c r="C939" s="135" t="s">
        <v>238</v>
      </c>
      <c r="D939" s="10">
        <v>1</v>
      </c>
      <c r="E939" s="10"/>
      <c r="F939" s="10"/>
      <c r="G939" s="10"/>
      <c r="H939" s="10"/>
      <c r="I939" s="10"/>
      <c r="J939" s="10"/>
      <c r="K939" s="10"/>
      <c r="L939" s="10"/>
      <c r="M939" s="10"/>
      <c r="N939" s="10"/>
      <c r="O939" s="110">
        <f t="shared" si="30"/>
        <v>0</v>
      </c>
      <c r="P939" s="110">
        <f t="shared" si="31"/>
        <v>0</v>
      </c>
    </row>
    <row r="940" spans="1:16" x14ac:dyDescent="0.25">
      <c r="A940" s="132">
        <v>16773101</v>
      </c>
      <c r="B940" s="135" t="s">
        <v>170</v>
      </c>
      <c r="C940" s="135" t="s">
        <v>171</v>
      </c>
      <c r="D940" s="10">
        <v>21</v>
      </c>
      <c r="E940" s="10"/>
      <c r="F940" s="10"/>
      <c r="G940" s="10"/>
      <c r="H940" s="10"/>
      <c r="I940" s="10"/>
      <c r="J940" s="10"/>
      <c r="K940" s="10"/>
      <c r="L940" s="10"/>
      <c r="M940" s="10"/>
      <c r="N940" s="10"/>
      <c r="O940" s="110">
        <f t="shared" si="30"/>
        <v>0</v>
      </c>
      <c r="P940" s="110">
        <f t="shared" si="31"/>
        <v>0</v>
      </c>
    </row>
    <row r="941" spans="1:16" x14ac:dyDescent="0.25">
      <c r="A941" s="132">
        <v>16773128</v>
      </c>
      <c r="B941" s="135" t="s">
        <v>170</v>
      </c>
      <c r="C941" s="135" t="s">
        <v>171</v>
      </c>
      <c r="D941" s="10">
        <v>21</v>
      </c>
      <c r="E941" s="10"/>
      <c r="F941" s="10"/>
      <c r="G941" s="10"/>
      <c r="H941" s="10"/>
      <c r="I941" s="10"/>
      <c r="J941" s="10"/>
      <c r="K941" s="10"/>
      <c r="L941" s="10"/>
      <c r="M941" s="10"/>
      <c r="N941" s="10"/>
      <c r="O941" s="110">
        <f t="shared" si="30"/>
        <v>0</v>
      </c>
      <c r="P941" s="110">
        <f t="shared" si="31"/>
        <v>0</v>
      </c>
    </row>
    <row r="942" spans="1:16" x14ac:dyDescent="0.25">
      <c r="A942" s="132">
        <v>16773136</v>
      </c>
      <c r="B942" s="135" t="s">
        <v>170</v>
      </c>
      <c r="C942" s="135" t="s">
        <v>171</v>
      </c>
      <c r="D942" s="10">
        <v>21</v>
      </c>
      <c r="E942" s="10"/>
      <c r="F942" s="10"/>
      <c r="G942" s="10"/>
      <c r="H942" s="10"/>
      <c r="I942" s="10"/>
      <c r="J942" s="10"/>
      <c r="K942" s="10"/>
      <c r="L942" s="10"/>
      <c r="M942" s="10"/>
      <c r="N942" s="10"/>
      <c r="O942" s="110">
        <f t="shared" si="30"/>
        <v>0</v>
      </c>
      <c r="P942" s="110">
        <f t="shared" si="31"/>
        <v>0</v>
      </c>
    </row>
    <row r="943" spans="1:16" x14ac:dyDescent="0.25">
      <c r="A943" s="132">
        <v>16773152</v>
      </c>
      <c r="B943" s="135" t="s">
        <v>316</v>
      </c>
      <c r="C943" s="135" t="s">
        <v>317</v>
      </c>
      <c r="D943" s="10">
        <v>112</v>
      </c>
      <c r="E943" s="10"/>
      <c r="F943" s="10"/>
      <c r="G943" s="10"/>
      <c r="H943" s="10"/>
      <c r="I943" s="10"/>
      <c r="J943" s="10"/>
      <c r="K943" s="10"/>
      <c r="L943" s="10"/>
      <c r="M943" s="10"/>
      <c r="N943" s="10"/>
      <c r="O943" s="110">
        <f t="shared" si="30"/>
        <v>0</v>
      </c>
      <c r="P943" s="110">
        <f t="shared" si="31"/>
        <v>0</v>
      </c>
    </row>
    <row r="944" spans="1:16" x14ac:dyDescent="0.25">
      <c r="A944" s="132">
        <v>16773217</v>
      </c>
      <c r="B944" s="135" t="s">
        <v>2818</v>
      </c>
      <c r="C944" s="135" t="s">
        <v>296</v>
      </c>
      <c r="D944" s="10">
        <v>30</v>
      </c>
      <c r="E944" s="10"/>
      <c r="F944" s="10"/>
      <c r="G944" s="10"/>
      <c r="H944" s="10"/>
      <c r="I944" s="10"/>
      <c r="J944" s="10"/>
      <c r="K944" s="10"/>
      <c r="L944" s="10"/>
      <c r="M944" s="10"/>
      <c r="N944" s="10"/>
      <c r="O944" s="110">
        <f t="shared" si="30"/>
        <v>0</v>
      </c>
      <c r="P944" s="110">
        <f t="shared" si="31"/>
        <v>0</v>
      </c>
    </row>
    <row r="945" spans="1:16" x14ac:dyDescent="0.25">
      <c r="A945" s="132">
        <v>16773225</v>
      </c>
      <c r="B945" s="135" t="s">
        <v>2818</v>
      </c>
      <c r="C945" s="135" t="s">
        <v>296</v>
      </c>
      <c r="D945" s="10">
        <v>30</v>
      </c>
      <c r="E945" s="10"/>
      <c r="F945" s="10"/>
      <c r="G945" s="10"/>
      <c r="H945" s="10"/>
      <c r="I945" s="10"/>
      <c r="J945" s="10"/>
      <c r="K945" s="10"/>
      <c r="L945" s="10"/>
      <c r="M945" s="10"/>
      <c r="N945" s="10"/>
      <c r="O945" s="110">
        <f t="shared" si="30"/>
        <v>0</v>
      </c>
      <c r="P945" s="110">
        <f t="shared" si="31"/>
        <v>0</v>
      </c>
    </row>
    <row r="946" spans="1:16" x14ac:dyDescent="0.25">
      <c r="A946" s="132">
        <v>16773233</v>
      </c>
      <c r="B946" s="135" t="s">
        <v>271</v>
      </c>
      <c r="C946" s="135" t="s">
        <v>272</v>
      </c>
      <c r="D946" s="10">
        <v>1</v>
      </c>
      <c r="E946" s="10"/>
      <c r="F946" s="10"/>
      <c r="G946" s="10"/>
      <c r="H946" s="10"/>
      <c r="I946" s="10"/>
      <c r="J946" s="10"/>
      <c r="K946" s="10"/>
      <c r="L946" s="10"/>
      <c r="M946" s="10"/>
      <c r="N946" s="10"/>
      <c r="O946" s="110">
        <f t="shared" si="30"/>
        <v>0</v>
      </c>
      <c r="P946" s="110">
        <f t="shared" si="31"/>
        <v>0</v>
      </c>
    </row>
    <row r="947" spans="1:16" x14ac:dyDescent="0.25">
      <c r="A947" s="132">
        <v>16774604</v>
      </c>
      <c r="B947" s="135" t="s">
        <v>2793</v>
      </c>
      <c r="C947" s="135" t="s">
        <v>199</v>
      </c>
      <c r="D947" s="10">
        <v>30</v>
      </c>
      <c r="E947" s="10"/>
      <c r="F947" s="10"/>
      <c r="G947" s="10"/>
      <c r="H947" s="10"/>
      <c r="I947" s="10"/>
      <c r="J947" s="10"/>
      <c r="K947" s="10"/>
      <c r="L947" s="10"/>
      <c r="M947" s="10"/>
      <c r="N947" s="10"/>
      <c r="O947" s="110">
        <f t="shared" si="30"/>
        <v>0</v>
      </c>
      <c r="P947" s="110">
        <f t="shared" si="31"/>
        <v>0</v>
      </c>
    </row>
    <row r="948" spans="1:16" x14ac:dyDescent="0.25">
      <c r="A948" s="132">
        <v>16775074</v>
      </c>
      <c r="B948" s="135" t="s">
        <v>2814</v>
      </c>
      <c r="C948" s="135" t="s">
        <v>284</v>
      </c>
      <c r="D948" s="10">
        <v>150</v>
      </c>
      <c r="E948" s="10"/>
      <c r="F948" s="10"/>
      <c r="G948" s="10"/>
      <c r="H948" s="10"/>
      <c r="I948" s="10"/>
      <c r="J948" s="10"/>
      <c r="K948" s="10"/>
      <c r="L948" s="10"/>
      <c r="M948" s="10"/>
      <c r="N948" s="10"/>
      <c r="O948" s="110">
        <f t="shared" si="30"/>
        <v>0</v>
      </c>
      <c r="P948" s="110">
        <f t="shared" si="31"/>
        <v>0</v>
      </c>
    </row>
    <row r="949" spans="1:16" x14ac:dyDescent="0.25">
      <c r="A949" s="132">
        <v>16775112</v>
      </c>
      <c r="B949" s="135" t="s">
        <v>304</v>
      </c>
      <c r="C949" s="135" t="s">
        <v>305</v>
      </c>
      <c r="D949" s="10">
        <v>1</v>
      </c>
      <c r="E949" s="10"/>
      <c r="F949" s="10"/>
      <c r="G949" s="10"/>
      <c r="H949" s="10"/>
      <c r="I949" s="10"/>
      <c r="J949" s="10"/>
      <c r="K949" s="10"/>
      <c r="L949" s="10"/>
      <c r="M949" s="10"/>
      <c r="N949" s="10"/>
      <c r="O949" s="110">
        <f t="shared" si="30"/>
        <v>0</v>
      </c>
      <c r="P949" s="110">
        <f t="shared" si="31"/>
        <v>0</v>
      </c>
    </row>
    <row r="950" spans="1:16" x14ac:dyDescent="0.25">
      <c r="A950" s="132">
        <v>16775120</v>
      </c>
      <c r="B950" s="135" t="s">
        <v>304</v>
      </c>
      <c r="C950" s="135" t="s">
        <v>305</v>
      </c>
      <c r="D950" s="10">
        <v>1</v>
      </c>
      <c r="E950" s="10"/>
      <c r="F950" s="10"/>
      <c r="G950" s="10"/>
      <c r="H950" s="10"/>
      <c r="I950" s="10"/>
      <c r="J950" s="10"/>
      <c r="K950" s="10"/>
      <c r="L950" s="10"/>
      <c r="M950" s="10"/>
      <c r="N950" s="10"/>
      <c r="O950" s="110">
        <f t="shared" si="30"/>
        <v>0</v>
      </c>
      <c r="P950" s="110">
        <f t="shared" si="31"/>
        <v>0</v>
      </c>
    </row>
    <row r="951" spans="1:16" x14ac:dyDescent="0.25">
      <c r="A951" s="132">
        <v>16776119</v>
      </c>
      <c r="B951" s="135" t="s">
        <v>2823</v>
      </c>
      <c r="C951" s="135" t="s">
        <v>326</v>
      </c>
      <c r="D951" s="10">
        <v>224</v>
      </c>
      <c r="E951" s="10"/>
      <c r="F951" s="10"/>
      <c r="G951" s="10"/>
      <c r="H951" s="10"/>
      <c r="I951" s="10"/>
      <c r="J951" s="10"/>
      <c r="K951" s="10"/>
      <c r="L951" s="10"/>
      <c r="M951" s="10"/>
      <c r="N951" s="10"/>
      <c r="O951" s="110">
        <f t="shared" si="30"/>
        <v>0</v>
      </c>
      <c r="P951" s="110">
        <f t="shared" si="31"/>
        <v>0</v>
      </c>
    </row>
    <row r="952" spans="1:16" x14ac:dyDescent="0.25">
      <c r="A952" s="132">
        <v>16776526</v>
      </c>
      <c r="B952" s="135" t="s">
        <v>128</v>
      </c>
      <c r="C952" s="135" t="s">
        <v>129</v>
      </c>
      <c r="D952" s="10">
        <v>1</v>
      </c>
      <c r="E952" s="10"/>
      <c r="F952" s="10"/>
      <c r="G952" s="10"/>
      <c r="H952" s="10"/>
      <c r="I952" s="10"/>
      <c r="J952" s="10"/>
      <c r="K952" s="10"/>
      <c r="L952" s="10"/>
      <c r="M952" s="10"/>
      <c r="N952" s="10"/>
      <c r="O952" s="110">
        <f t="shared" si="30"/>
        <v>0</v>
      </c>
      <c r="P952" s="110">
        <f t="shared" si="31"/>
        <v>0</v>
      </c>
    </row>
    <row r="953" spans="1:16" x14ac:dyDescent="0.25">
      <c r="A953" s="132">
        <v>16776631</v>
      </c>
      <c r="B953" s="135" t="s">
        <v>150</v>
      </c>
      <c r="C953" s="135" t="s">
        <v>151</v>
      </c>
      <c r="D953" s="10">
        <v>1</v>
      </c>
      <c r="E953" s="10"/>
      <c r="F953" s="10"/>
      <c r="G953" s="10"/>
      <c r="H953" s="10"/>
      <c r="I953" s="10"/>
      <c r="J953" s="10"/>
      <c r="K953" s="10"/>
      <c r="L953" s="10"/>
      <c r="M953" s="10"/>
      <c r="N953" s="10"/>
      <c r="O953" s="110">
        <f t="shared" si="30"/>
        <v>0</v>
      </c>
      <c r="P953" s="110">
        <f t="shared" si="31"/>
        <v>0</v>
      </c>
    </row>
    <row r="954" spans="1:16" x14ac:dyDescent="0.25">
      <c r="A954" s="132">
        <v>16776658</v>
      </c>
      <c r="B954" s="135" t="s">
        <v>124</v>
      </c>
      <c r="C954" s="135" t="s">
        <v>125</v>
      </c>
      <c r="D954" s="10">
        <v>1</v>
      </c>
      <c r="E954" s="10"/>
      <c r="F954" s="10"/>
      <c r="G954" s="10"/>
      <c r="H954" s="10"/>
      <c r="I954" s="10"/>
      <c r="J954" s="10"/>
      <c r="K954" s="10"/>
      <c r="L954" s="10"/>
      <c r="M954" s="10"/>
      <c r="N954" s="10"/>
      <c r="O954" s="110">
        <f t="shared" si="30"/>
        <v>0</v>
      </c>
      <c r="P954" s="110">
        <f t="shared" si="31"/>
        <v>0</v>
      </c>
    </row>
    <row r="955" spans="1:16" x14ac:dyDescent="0.25">
      <c r="A955" s="132">
        <v>16779150</v>
      </c>
      <c r="B955" s="135" t="s">
        <v>2796</v>
      </c>
      <c r="C955" s="135" t="s">
        <v>212</v>
      </c>
      <c r="D955" s="10">
        <v>60</v>
      </c>
      <c r="E955" s="10"/>
      <c r="F955" s="10"/>
      <c r="G955" s="10"/>
      <c r="H955" s="10"/>
      <c r="I955" s="10"/>
      <c r="J955" s="10"/>
      <c r="K955" s="10"/>
      <c r="L955" s="10"/>
      <c r="M955" s="10"/>
      <c r="N955" s="10"/>
      <c r="O955" s="110">
        <f t="shared" si="30"/>
        <v>0</v>
      </c>
      <c r="P955" s="110">
        <f t="shared" si="31"/>
        <v>0</v>
      </c>
    </row>
    <row r="956" spans="1:16" x14ac:dyDescent="0.25">
      <c r="A956" s="132">
        <v>16779363</v>
      </c>
      <c r="B956" s="135" t="s">
        <v>2824</v>
      </c>
      <c r="C956" s="135" t="s">
        <v>330</v>
      </c>
      <c r="D956" s="10">
        <v>3</v>
      </c>
      <c r="E956" s="10"/>
      <c r="F956" s="10"/>
      <c r="G956" s="10"/>
      <c r="H956" s="10"/>
      <c r="I956" s="10"/>
      <c r="J956" s="10"/>
      <c r="K956" s="10"/>
      <c r="L956" s="10"/>
      <c r="M956" s="10"/>
      <c r="N956" s="10"/>
      <c r="O956" s="110">
        <f t="shared" si="30"/>
        <v>0</v>
      </c>
      <c r="P956" s="110">
        <f t="shared" si="31"/>
        <v>0</v>
      </c>
    </row>
    <row r="957" spans="1:16" x14ac:dyDescent="0.25">
      <c r="A957" s="132">
        <v>16779371</v>
      </c>
      <c r="B957" s="135" t="s">
        <v>287</v>
      </c>
      <c r="C957" s="135" t="s">
        <v>288</v>
      </c>
      <c r="D957" s="10">
        <v>56</v>
      </c>
      <c r="E957" s="10"/>
      <c r="F957" s="10"/>
      <c r="G957" s="10"/>
      <c r="H957" s="10"/>
      <c r="I957" s="10"/>
      <c r="J957" s="10"/>
      <c r="K957" s="10"/>
      <c r="L957" s="10"/>
      <c r="M957" s="10"/>
      <c r="N957" s="10"/>
      <c r="O957" s="110">
        <f t="shared" si="30"/>
        <v>0</v>
      </c>
      <c r="P957" s="110">
        <f t="shared" si="31"/>
        <v>0</v>
      </c>
    </row>
    <row r="958" spans="1:16" x14ac:dyDescent="0.25">
      <c r="A958" s="132">
        <v>16779398</v>
      </c>
      <c r="B958" s="135" t="s">
        <v>333</v>
      </c>
      <c r="C958" s="135" t="s">
        <v>334</v>
      </c>
      <c r="D958" s="10">
        <v>1</v>
      </c>
      <c r="E958" s="10"/>
      <c r="F958" s="10"/>
      <c r="G958" s="10"/>
      <c r="H958" s="10"/>
      <c r="I958" s="10"/>
      <c r="J958" s="10"/>
      <c r="K958" s="10"/>
      <c r="L958" s="10"/>
      <c r="M958" s="10"/>
      <c r="N958" s="10"/>
      <c r="O958" s="110">
        <f t="shared" si="30"/>
        <v>0</v>
      </c>
      <c r="P958" s="110">
        <f t="shared" si="31"/>
        <v>0</v>
      </c>
    </row>
    <row r="959" spans="1:16" x14ac:dyDescent="0.25">
      <c r="A959" s="132">
        <v>16779606</v>
      </c>
      <c r="B959" s="135" t="s">
        <v>140</v>
      </c>
      <c r="C959" s="135" t="s">
        <v>141</v>
      </c>
      <c r="D959" s="10">
        <v>60</v>
      </c>
      <c r="E959" s="10"/>
      <c r="F959" s="10"/>
      <c r="G959" s="10"/>
      <c r="H959" s="10"/>
      <c r="I959" s="10"/>
      <c r="J959" s="10"/>
      <c r="K959" s="10"/>
      <c r="L959" s="10"/>
      <c r="M959" s="10"/>
      <c r="N959" s="10"/>
      <c r="O959" s="110">
        <f t="shared" si="30"/>
        <v>0</v>
      </c>
      <c r="P959" s="110">
        <f t="shared" si="31"/>
        <v>0</v>
      </c>
    </row>
    <row r="960" spans="1:16" x14ac:dyDescent="0.25">
      <c r="A960" s="132">
        <v>16780426</v>
      </c>
      <c r="B960" s="135" t="s">
        <v>2787</v>
      </c>
      <c r="C960" s="135" t="s">
        <v>143</v>
      </c>
      <c r="D960" s="10">
        <v>1</v>
      </c>
      <c r="E960" s="10"/>
      <c r="F960" s="10"/>
      <c r="G960" s="10"/>
      <c r="H960" s="10"/>
      <c r="I960" s="10"/>
      <c r="J960" s="10"/>
      <c r="K960" s="10"/>
      <c r="L960" s="10"/>
      <c r="M960" s="10"/>
      <c r="N960" s="10"/>
      <c r="O960" s="110">
        <f t="shared" si="30"/>
        <v>0</v>
      </c>
      <c r="P960" s="110">
        <f t="shared" si="31"/>
        <v>0</v>
      </c>
    </row>
    <row r="961" spans="1:16" x14ac:dyDescent="0.25">
      <c r="A961" s="132">
        <v>16781252</v>
      </c>
      <c r="B961" s="135" t="s">
        <v>2794</v>
      </c>
      <c r="C961" s="135" t="s">
        <v>141</v>
      </c>
      <c r="D961" s="10">
        <v>30</v>
      </c>
      <c r="E961" s="10"/>
      <c r="F961" s="10"/>
      <c r="G961" s="10"/>
      <c r="H961" s="10"/>
      <c r="I961" s="10"/>
      <c r="J961" s="10"/>
      <c r="K961" s="10"/>
      <c r="L961" s="10"/>
      <c r="M961" s="10"/>
      <c r="N961" s="10"/>
      <c r="O961" s="110">
        <f t="shared" si="30"/>
        <v>0</v>
      </c>
      <c r="P961" s="110">
        <f t="shared" si="31"/>
        <v>0</v>
      </c>
    </row>
    <row r="962" spans="1:16" x14ac:dyDescent="0.25">
      <c r="A962" s="132">
        <v>16781260</v>
      </c>
      <c r="B962" s="135" t="s">
        <v>2794</v>
      </c>
      <c r="C962" s="135" t="s">
        <v>141</v>
      </c>
      <c r="D962" s="10">
        <v>30</v>
      </c>
      <c r="E962" s="10"/>
      <c r="F962" s="10"/>
      <c r="G962" s="10"/>
      <c r="H962" s="10"/>
      <c r="I962" s="10"/>
      <c r="J962" s="10"/>
      <c r="K962" s="10"/>
      <c r="L962" s="10"/>
      <c r="M962" s="10"/>
      <c r="N962" s="10"/>
      <c r="O962" s="110">
        <f t="shared" si="30"/>
        <v>0</v>
      </c>
      <c r="P962" s="110">
        <f t="shared" si="31"/>
        <v>0</v>
      </c>
    </row>
    <row r="963" spans="1:16" x14ac:dyDescent="0.25">
      <c r="A963" s="132">
        <v>16782585</v>
      </c>
      <c r="B963" s="135" t="s">
        <v>261</v>
      </c>
      <c r="C963" s="135" t="s">
        <v>262</v>
      </c>
      <c r="D963" s="10">
        <v>21</v>
      </c>
      <c r="E963" s="10"/>
      <c r="F963" s="10"/>
      <c r="G963" s="10"/>
      <c r="H963" s="10"/>
      <c r="I963" s="10"/>
      <c r="J963" s="10"/>
      <c r="K963" s="10"/>
      <c r="L963" s="10"/>
      <c r="M963" s="10"/>
      <c r="N963" s="10"/>
      <c r="O963" s="110">
        <f t="shared" si="30"/>
        <v>0</v>
      </c>
      <c r="P963" s="110">
        <f t="shared" si="31"/>
        <v>0</v>
      </c>
    </row>
    <row r="964" spans="1:16" x14ac:dyDescent="0.25">
      <c r="A964" s="132">
        <v>16782704</v>
      </c>
      <c r="B964" s="135" t="s">
        <v>261</v>
      </c>
      <c r="C964" s="135" t="s">
        <v>262</v>
      </c>
      <c r="D964" s="10">
        <v>21</v>
      </c>
      <c r="E964" s="10"/>
      <c r="F964" s="10"/>
      <c r="G964" s="10"/>
      <c r="H964" s="10"/>
      <c r="I964" s="10"/>
      <c r="J964" s="10"/>
      <c r="K964" s="10"/>
      <c r="L964" s="10"/>
      <c r="M964" s="10"/>
      <c r="N964" s="10"/>
      <c r="O964" s="110">
        <f t="shared" si="30"/>
        <v>0</v>
      </c>
      <c r="P964" s="110">
        <f t="shared" si="31"/>
        <v>0</v>
      </c>
    </row>
    <row r="965" spans="1:16" x14ac:dyDescent="0.25">
      <c r="A965" s="132">
        <v>16782739</v>
      </c>
      <c r="B965" s="135" t="s">
        <v>2824</v>
      </c>
      <c r="C965" s="135" t="s">
        <v>330</v>
      </c>
      <c r="D965" s="10">
        <v>3</v>
      </c>
      <c r="E965" s="10"/>
      <c r="F965" s="10"/>
      <c r="G965" s="10"/>
      <c r="H965" s="10"/>
      <c r="I965" s="10"/>
      <c r="J965" s="10"/>
      <c r="K965" s="10"/>
      <c r="L965" s="10"/>
      <c r="M965" s="10"/>
      <c r="N965" s="10"/>
      <c r="O965" s="110">
        <f t="shared" si="30"/>
        <v>0</v>
      </c>
      <c r="P965" s="110">
        <f t="shared" si="31"/>
        <v>0</v>
      </c>
    </row>
    <row r="966" spans="1:16" x14ac:dyDescent="0.25">
      <c r="A966" s="132">
        <v>16789687</v>
      </c>
      <c r="B966" s="135" t="s">
        <v>196</v>
      </c>
      <c r="C966" s="135" t="s">
        <v>197</v>
      </c>
      <c r="D966" s="10">
        <v>100</v>
      </c>
      <c r="E966" s="10"/>
      <c r="F966" s="10"/>
      <c r="G966" s="10"/>
      <c r="H966" s="10"/>
      <c r="I966" s="10"/>
      <c r="J966" s="10"/>
      <c r="K966" s="10"/>
      <c r="L966" s="10"/>
      <c r="M966" s="10"/>
      <c r="N966" s="10"/>
      <c r="O966" s="110">
        <f t="shared" si="30"/>
        <v>0</v>
      </c>
      <c r="P966" s="110">
        <f t="shared" si="31"/>
        <v>0</v>
      </c>
    </row>
    <row r="967" spans="1:16" x14ac:dyDescent="0.25">
      <c r="A967" s="132">
        <v>16789962</v>
      </c>
      <c r="B967" s="135" t="s">
        <v>2802</v>
      </c>
      <c r="C967" s="135" t="s">
        <v>246</v>
      </c>
      <c r="D967" s="10">
        <v>60</v>
      </c>
      <c r="E967" s="10"/>
      <c r="F967" s="10"/>
      <c r="G967" s="10"/>
      <c r="H967" s="10"/>
      <c r="I967" s="10"/>
      <c r="J967" s="10"/>
      <c r="K967" s="10"/>
      <c r="L967" s="10"/>
      <c r="M967" s="10"/>
      <c r="N967" s="10"/>
      <c r="O967" s="110">
        <f t="shared" si="30"/>
        <v>0</v>
      </c>
      <c r="P967" s="110">
        <f t="shared" si="31"/>
        <v>0</v>
      </c>
    </row>
    <row r="968" spans="1:16" x14ac:dyDescent="0.25">
      <c r="A968" s="132">
        <v>16790014</v>
      </c>
      <c r="B968" s="135" t="s">
        <v>322</v>
      </c>
      <c r="C968" s="135" t="s">
        <v>2725</v>
      </c>
      <c r="D968" s="10">
        <v>60</v>
      </c>
      <c r="E968" s="10"/>
      <c r="F968" s="10"/>
      <c r="G968" s="10"/>
      <c r="H968" s="10"/>
      <c r="I968" s="10"/>
      <c r="J968" s="10"/>
      <c r="K968" s="10"/>
      <c r="L968" s="10"/>
      <c r="M968" s="10"/>
      <c r="N968" s="10"/>
      <c r="O968" s="110">
        <f t="shared" si="30"/>
        <v>0</v>
      </c>
      <c r="P968" s="110">
        <f t="shared" si="31"/>
        <v>0</v>
      </c>
    </row>
    <row r="969" spans="1:16" x14ac:dyDescent="0.25">
      <c r="A969" s="132">
        <v>16790022</v>
      </c>
      <c r="B969" s="135" t="s">
        <v>322</v>
      </c>
      <c r="C969" s="135" t="s">
        <v>2725</v>
      </c>
      <c r="D969" s="10">
        <v>60</v>
      </c>
      <c r="E969" s="10"/>
      <c r="F969" s="10"/>
      <c r="G969" s="10"/>
      <c r="H969" s="10"/>
      <c r="I969" s="10"/>
      <c r="J969" s="10"/>
      <c r="K969" s="10"/>
      <c r="L969" s="10"/>
      <c r="M969" s="10"/>
      <c r="N969" s="10"/>
      <c r="O969" s="110">
        <f t="shared" si="30"/>
        <v>0</v>
      </c>
      <c r="P969" s="110">
        <f t="shared" si="31"/>
        <v>0</v>
      </c>
    </row>
    <row r="970" spans="1:16" x14ac:dyDescent="0.25">
      <c r="A970" s="132">
        <v>16798783</v>
      </c>
      <c r="B970" s="135" t="s">
        <v>2818</v>
      </c>
      <c r="C970" s="135" t="s">
        <v>296</v>
      </c>
      <c r="D970" s="10">
        <v>30</v>
      </c>
      <c r="E970" s="10"/>
      <c r="F970" s="10"/>
      <c r="G970" s="10"/>
      <c r="H970" s="10"/>
      <c r="I970" s="10"/>
      <c r="J970" s="10"/>
      <c r="K970" s="10"/>
      <c r="L970" s="10"/>
      <c r="M970" s="10"/>
      <c r="N970" s="10"/>
      <c r="O970" s="110">
        <f t="shared" si="30"/>
        <v>0</v>
      </c>
      <c r="P970" s="110">
        <f t="shared" si="31"/>
        <v>0</v>
      </c>
    </row>
    <row r="971" spans="1:16" x14ac:dyDescent="0.25">
      <c r="A971" s="132">
        <v>16798848</v>
      </c>
      <c r="B971" s="135" t="s">
        <v>2818</v>
      </c>
      <c r="C971" s="135" t="s">
        <v>296</v>
      </c>
      <c r="D971" s="10">
        <v>30</v>
      </c>
      <c r="E971" s="10"/>
      <c r="F971" s="10"/>
      <c r="G971" s="10"/>
      <c r="H971" s="10"/>
      <c r="I971" s="10"/>
      <c r="J971" s="10"/>
      <c r="K971" s="10"/>
      <c r="L971" s="10"/>
      <c r="M971" s="10"/>
      <c r="N971" s="10"/>
      <c r="O971" s="110">
        <f t="shared" si="30"/>
        <v>0</v>
      </c>
      <c r="P971" s="110">
        <f t="shared" si="31"/>
        <v>0</v>
      </c>
    </row>
    <row r="972" spans="1:16" x14ac:dyDescent="0.25">
      <c r="A972" s="132">
        <v>16799380</v>
      </c>
      <c r="B972" s="135" t="s">
        <v>2796</v>
      </c>
      <c r="C972" s="135" t="s">
        <v>212</v>
      </c>
      <c r="D972" s="10">
        <v>120</v>
      </c>
      <c r="E972" s="10"/>
      <c r="F972" s="10"/>
      <c r="G972" s="10"/>
      <c r="H972" s="10"/>
      <c r="I972" s="10"/>
      <c r="J972" s="10"/>
      <c r="K972" s="10"/>
      <c r="L972" s="10"/>
      <c r="M972" s="10"/>
      <c r="N972" s="10"/>
      <c r="O972" s="110">
        <f t="shared" si="30"/>
        <v>0</v>
      </c>
      <c r="P972" s="110">
        <f t="shared" si="31"/>
        <v>0</v>
      </c>
    </row>
    <row r="973" spans="1:16" x14ac:dyDescent="0.25">
      <c r="A973" s="132">
        <v>16800036</v>
      </c>
      <c r="B973" s="135" t="s">
        <v>2808</v>
      </c>
      <c r="C973" s="135" t="s">
        <v>264</v>
      </c>
      <c r="D973" s="10">
        <v>28</v>
      </c>
      <c r="E973" s="10"/>
      <c r="F973" s="10"/>
      <c r="G973" s="10"/>
      <c r="H973" s="10"/>
      <c r="I973" s="10"/>
      <c r="J973" s="10"/>
      <c r="K973" s="10"/>
      <c r="L973" s="10"/>
      <c r="M973" s="10"/>
      <c r="N973" s="10"/>
      <c r="O973" s="110">
        <f t="shared" si="30"/>
        <v>0</v>
      </c>
      <c r="P973" s="110">
        <f t="shared" si="31"/>
        <v>0</v>
      </c>
    </row>
    <row r="974" spans="1:16" x14ac:dyDescent="0.25">
      <c r="A974" s="132">
        <v>16800206</v>
      </c>
      <c r="B974" s="135" t="s">
        <v>2802</v>
      </c>
      <c r="C974" s="135" t="s">
        <v>246</v>
      </c>
      <c r="D974" s="10">
        <v>60</v>
      </c>
      <c r="E974" s="10"/>
      <c r="F974" s="10"/>
      <c r="G974" s="10"/>
      <c r="H974" s="10"/>
      <c r="I974" s="10"/>
      <c r="J974" s="10"/>
      <c r="K974" s="10"/>
      <c r="L974" s="10"/>
      <c r="M974" s="10"/>
      <c r="N974" s="10"/>
      <c r="O974" s="110">
        <f t="shared" si="30"/>
        <v>0</v>
      </c>
      <c r="P974" s="110">
        <f t="shared" si="31"/>
        <v>0</v>
      </c>
    </row>
    <row r="975" spans="1:16" x14ac:dyDescent="0.25">
      <c r="A975" s="132">
        <v>16801008</v>
      </c>
      <c r="B975" s="135" t="s">
        <v>128</v>
      </c>
      <c r="C975" s="135" t="s">
        <v>129</v>
      </c>
      <c r="D975" s="10">
        <v>1</v>
      </c>
      <c r="E975" s="10"/>
      <c r="F975" s="10"/>
      <c r="G975" s="10"/>
      <c r="H975" s="10"/>
      <c r="I975" s="10"/>
      <c r="J975" s="10"/>
      <c r="K975" s="10"/>
      <c r="L975" s="10"/>
      <c r="M975" s="10"/>
      <c r="N975" s="10"/>
      <c r="O975" s="110">
        <f t="shared" si="30"/>
        <v>0</v>
      </c>
      <c r="P975" s="110">
        <f t="shared" si="31"/>
        <v>0</v>
      </c>
    </row>
    <row r="976" spans="1:16" x14ac:dyDescent="0.25">
      <c r="A976" s="132">
        <v>16801636</v>
      </c>
      <c r="B976" s="135" t="s">
        <v>2808</v>
      </c>
      <c r="C976" s="135" t="s">
        <v>264</v>
      </c>
      <c r="D976" s="10">
        <v>28</v>
      </c>
      <c r="E976" s="10"/>
      <c r="F976" s="10"/>
      <c r="G976" s="10"/>
      <c r="H976" s="10"/>
      <c r="I976" s="10"/>
      <c r="J976" s="10"/>
      <c r="K976" s="10"/>
      <c r="L976" s="10"/>
      <c r="M976" s="10"/>
      <c r="N976" s="10"/>
      <c r="O976" s="110">
        <f t="shared" si="30"/>
        <v>0</v>
      </c>
      <c r="P976" s="110">
        <f t="shared" si="31"/>
        <v>0</v>
      </c>
    </row>
    <row r="977" spans="1:16" x14ac:dyDescent="0.25">
      <c r="A977" s="132">
        <v>16802764</v>
      </c>
      <c r="B977" s="135" t="s">
        <v>2804</v>
      </c>
      <c r="C977" s="135" t="s">
        <v>252</v>
      </c>
      <c r="D977" s="10">
        <v>56</v>
      </c>
      <c r="E977" s="10"/>
      <c r="F977" s="10"/>
      <c r="G977" s="10"/>
      <c r="H977" s="10"/>
      <c r="I977" s="10"/>
      <c r="J977" s="10"/>
      <c r="K977" s="10"/>
      <c r="L977" s="10"/>
      <c r="M977" s="10"/>
      <c r="N977" s="10"/>
      <c r="O977" s="110">
        <f t="shared" si="30"/>
        <v>0</v>
      </c>
      <c r="P977" s="110">
        <f t="shared" si="31"/>
        <v>0</v>
      </c>
    </row>
    <row r="978" spans="1:16" x14ac:dyDescent="0.25">
      <c r="A978" s="132">
        <v>16803787</v>
      </c>
      <c r="B978" s="135" t="s">
        <v>297</v>
      </c>
      <c r="C978" s="135" t="s">
        <v>298</v>
      </c>
      <c r="D978" s="10">
        <v>1</v>
      </c>
      <c r="E978" s="10"/>
      <c r="F978" s="10"/>
      <c r="G978" s="10"/>
      <c r="H978" s="10"/>
      <c r="I978" s="10"/>
      <c r="J978" s="10"/>
      <c r="K978" s="10"/>
      <c r="L978" s="10"/>
      <c r="M978" s="10"/>
      <c r="N978" s="10"/>
      <c r="O978" s="110">
        <f t="shared" si="30"/>
        <v>0</v>
      </c>
      <c r="P978" s="110">
        <f t="shared" si="31"/>
        <v>0</v>
      </c>
    </row>
    <row r="979" spans="1:16" x14ac:dyDescent="0.25">
      <c r="A979" s="132">
        <v>16803809</v>
      </c>
      <c r="B979" s="135" t="s">
        <v>271</v>
      </c>
      <c r="C979" s="135" t="s">
        <v>272</v>
      </c>
      <c r="D979" s="10">
        <v>1</v>
      </c>
      <c r="E979" s="10"/>
      <c r="F979" s="10"/>
      <c r="G979" s="10"/>
      <c r="H979" s="10"/>
      <c r="I979" s="10"/>
      <c r="J979" s="10"/>
      <c r="K979" s="10"/>
      <c r="L979" s="10"/>
      <c r="M979" s="10"/>
      <c r="N979" s="10"/>
      <c r="O979" s="110">
        <f t="shared" si="30"/>
        <v>0</v>
      </c>
      <c r="P979" s="110">
        <f t="shared" si="31"/>
        <v>0</v>
      </c>
    </row>
    <row r="980" spans="1:16" x14ac:dyDescent="0.25">
      <c r="A980" s="132">
        <v>16803825</v>
      </c>
      <c r="B980" s="135" t="s">
        <v>140</v>
      </c>
      <c r="C980" s="135" t="s">
        <v>141</v>
      </c>
      <c r="D980" s="10">
        <v>60</v>
      </c>
      <c r="E980" s="10"/>
      <c r="F980" s="10"/>
      <c r="G980" s="10"/>
      <c r="H980" s="10"/>
      <c r="I980" s="10"/>
      <c r="J980" s="10"/>
      <c r="K980" s="10"/>
      <c r="L980" s="10"/>
      <c r="M980" s="10"/>
      <c r="N980" s="10"/>
      <c r="O980" s="110">
        <f t="shared" si="30"/>
        <v>0</v>
      </c>
      <c r="P980" s="110">
        <f t="shared" si="31"/>
        <v>0</v>
      </c>
    </row>
    <row r="981" spans="1:16" x14ac:dyDescent="0.25">
      <c r="A981" s="132">
        <v>16809130</v>
      </c>
      <c r="B981" s="135" t="s">
        <v>2793</v>
      </c>
      <c r="C981" s="135" t="s">
        <v>199</v>
      </c>
      <c r="D981" s="10">
        <v>30</v>
      </c>
      <c r="E981" s="10"/>
      <c r="F981" s="10"/>
      <c r="G981" s="10"/>
      <c r="H981" s="10"/>
      <c r="I981" s="10"/>
      <c r="J981" s="10"/>
      <c r="K981" s="10"/>
      <c r="L981" s="10"/>
      <c r="M981" s="10"/>
      <c r="N981" s="10"/>
      <c r="O981" s="110">
        <f t="shared" si="30"/>
        <v>0</v>
      </c>
      <c r="P981" s="110">
        <f t="shared" si="31"/>
        <v>0</v>
      </c>
    </row>
    <row r="982" spans="1:16" x14ac:dyDescent="0.25">
      <c r="A982" s="132">
        <v>16810309</v>
      </c>
      <c r="B982" s="135" t="s">
        <v>140</v>
      </c>
      <c r="C982" s="135" t="s">
        <v>141</v>
      </c>
      <c r="D982" s="10">
        <v>60</v>
      </c>
      <c r="E982" s="10"/>
      <c r="F982" s="10"/>
      <c r="G982" s="10"/>
      <c r="H982" s="10"/>
      <c r="I982" s="10"/>
      <c r="J982" s="10"/>
      <c r="K982" s="10"/>
      <c r="L982" s="10"/>
      <c r="M982" s="10"/>
      <c r="N982" s="10"/>
      <c r="O982" s="110">
        <f t="shared" si="30"/>
        <v>0</v>
      </c>
      <c r="P982" s="110">
        <f t="shared" si="31"/>
        <v>0</v>
      </c>
    </row>
    <row r="983" spans="1:16" x14ac:dyDescent="0.25">
      <c r="A983" s="132">
        <v>16811607</v>
      </c>
      <c r="B983" s="135" t="s">
        <v>140</v>
      </c>
      <c r="C983" s="135" t="s">
        <v>141</v>
      </c>
      <c r="D983" s="10">
        <v>60</v>
      </c>
      <c r="E983" s="10"/>
      <c r="F983" s="10"/>
      <c r="G983" s="10"/>
      <c r="H983" s="10"/>
      <c r="I983" s="10"/>
      <c r="J983" s="10"/>
      <c r="K983" s="10"/>
      <c r="L983" s="10"/>
      <c r="M983" s="10"/>
      <c r="N983" s="10"/>
      <c r="O983" s="110">
        <f t="shared" si="30"/>
        <v>0</v>
      </c>
      <c r="P983" s="110">
        <f t="shared" si="31"/>
        <v>0</v>
      </c>
    </row>
    <row r="984" spans="1:16" x14ac:dyDescent="0.25">
      <c r="A984" s="132">
        <v>16813014</v>
      </c>
      <c r="B984" s="135" t="s">
        <v>304</v>
      </c>
      <c r="C984" s="135" t="s">
        <v>305</v>
      </c>
      <c r="D984" s="10">
        <v>1</v>
      </c>
      <c r="E984" s="10"/>
      <c r="F984" s="10"/>
      <c r="G984" s="10"/>
      <c r="H984" s="10"/>
      <c r="I984" s="10"/>
      <c r="J984" s="10"/>
      <c r="K984" s="10"/>
      <c r="L984" s="10"/>
      <c r="M984" s="10"/>
      <c r="N984" s="10"/>
      <c r="O984" s="110">
        <f t="shared" si="30"/>
        <v>0</v>
      </c>
      <c r="P984" s="110">
        <f t="shared" si="31"/>
        <v>0</v>
      </c>
    </row>
    <row r="985" spans="1:16" x14ac:dyDescent="0.25">
      <c r="A985" s="132">
        <v>16813022</v>
      </c>
      <c r="B985" s="135" t="s">
        <v>304</v>
      </c>
      <c r="C985" s="135" t="s">
        <v>305</v>
      </c>
      <c r="D985" s="10">
        <v>1</v>
      </c>
      <c r="E985" s="10"/>
      <c r="F985" s="10"/>
      <c r="G985" s="10"/>
      <c r="H985" s="10"/>
      <c r="I985" s="10"/>
      <c r="J985" s="10"/>
      <c r="K985" s="10"/>
      <c r="L985" s="10"/>
      <c r="M985" s="10"/>
      <c r="N985" s="10"/>
      <c r="O985" s="110">
        <f t="shared" si="30"/>
        <v>0</v>
      </c>
      <c r="P985" s="110">
        <f t="shared" si="31"/>
        <v>0</v>
      </c>
    </row>
    <row r="986" spans="1:16" x14ac:dyDescent="0.25">
      <c r="A986" s="132">
        <v>16816846</v>
      </c>
      <c r="B986" s="135" t="s">
        <v>253</v>
      </c>
      <c r="C986" s="135" t="s">
        <v>254</v>
      </c>
      <c r="D986" s="10">
        <v>112</v>
      </c>
      <c r="E986" s="10"/>
      <c r="F986" s="10"/>
      <c r="G986" s="10"/>
      <c r="H986" s="10"/>
      <c r="I986" s="10"/>
      <c r="J986" s="10"/>
      <c r="K986" s="10"/>
      <c r="L986" s="10"/>
      <c r="M986" s="10"/>
      <c r="N986" s="10"/>
      <c r="O986" s="110">
        <f t="shared" si="30"/>
        <v>0</v>
      </c>
      <c r="P986" s="110">
        <f t="shared" si="31"/>
        <v>0</v>
      </c>
    </row>
    <row r="987" spans="1:16" x14ac:dyDescent="0.25">
      <c r="A987" s="132">
        <v>16817753</v>
      </c>
      <c r="B987" s="135" t="s">
        <v>2819</v>
      </c>
      <c r="C987" s="135" t="s">
        <v>300</v>
      </c>
      <c r="D987" s="10">
        <v>63</v>
      </c>
      <c r="E987" s="10"/>
      <c r="F987" s="10"/>
      <c r="G987" s="10"/>
      <c r="H987" s="10"/>
      <c r="I987" s="10"/>
      <c r="J987" s="10"/>
      <c r="K987" s="10"/>
      <c r="L987" s="10"/>
      <c r="M987" s="10"/>
      <c r="N987" s="10"/>
      <c r="O987" s="110">
        <f t="shared" si="30"/>
        <v>0</v>
      </c>
      <c r="P987" s="110">
        <f t="shared" si="31"/>
        <v>0</v>
      </c>
    </row>
    <row r="988" spans="1:16" x14ac:dyDescent="0.25">
      <c r="A988" s="132">
        <v>16817826</v>
      </c>
      <c r="B988" s="135" t="s">
        <v>219</v>
      </c>
      <c r="C988" s="135" t="s">
        <v>220</v>
      </c>
      <c r="D988" s="10">
        <v>1</v>
      </c>
      <c r="E988" s="10"/>
      <c r="F988" s="10"/>
      <c r="G988" s="10"/>
      <c r="H988" s="10"/>
      <c r="I988" s="10"/>
      <c r="J988" s="10"/>
      <c r="K988" s="10"/>
      <c r="L988" s="10"/>
      <c r="M988" s="10"/>
      <c r="N988" s="10"/>
      <c r="O988" s="110">
        <f t="shared" si="30"/>
        <v>0</v>
      </c>
      <c r="P988" s="110">
        <f t="shared" si="31"/>
        <v>0</v>
      </c>
    </row>
    <row r="989" spans="1:16" x14ac:dyDescent="0.25">
      <c r="A989" s="132">
        <v>16820711</v>
      </c>
      <c r="B989" s="135" t="s">
        <v>335</v>
      </c>
      <c r="C989" s="135" t="s">
        <v>336</v>
      </c>
      <c r="D989" s="10">
        <v>1</v>
      </c>
      <c r="E989" s="10"/>
      <c r="F989" s="10"/>
      <c r="G989" s="10"/>
      <c r="H989" s="10"/>
      <c r="I989" s="10"/>
      <c r="J989" s="10"/>
      <c r="K989" s="10"/>
      <c r="L989" s="10"/>
      <c r="M989" s="10"/>
      <c r="N989" s="10"/>
      <c r="O989" s="110">
        <f t="shared" si="30"/>
        <v>0</v>
      </c>
      <c r="P989" s="110">
        <f t="shared" si="31"/>
        <v>0</v>
      </c>
    </row>
    <row r="990" spans="1:16" x14ac:dyDescent="0.25">
      <c r="A990" s="132">
        <v>16829484</v>
      </c>
      <c r="B990" s="135" t="s">
        <v>227</v>
      </c>
      <c r="C990" s="135" t="s">
        <v>228</v>
      </c>
      <c r="D990" s="10">
        <v>25</v>
      </c>
      <c r="E990" s="10"/>
      <c r="F990" s="10"/>
      <c r="G990" s="10"/>
      <c r="H990" s="10"/>
      <c r="I990" s="10"/>
      <c r="J990" s="10"/>
      <c r="K990" s="10"/>
      <c r="L990" s="10"/>
      <c r="M990" s="10"/>
      <c r="N990" s="10"/>
      <c r="O990" s="110">
        <f t="shared" ref="O990:O1053" si="32">E990+F990+G990+H990+I990+J990+K990+L990+M990+N990</f>
        <v>0</v>
      </c>
      <c r="P990" s="110">
        <f t="shared" ref="P990:P1053" si="33">O990-N990</f>
        <v>0</v>
      </c>
    </row>
    <row r="991" spans="1:16" x14ac:dyDescent="0.25">
      <c r="A991" s="132">
        <v>16830733</v>
      </c>
      <c r="B991" s="135" t="s">
        <v>297</v>
      </c>
      <c r="C991" s="135" t="s">
        <v>298</v>
      </c>
      <c r="D991" s="10">
        <v>1</v>
      </c>
      <c r="E991" s="10"/>
      <c r="F991" s="10"/>
      <c r="G991" s="10"/>
      <c r="H991" s="10"/>
      <c r="I991" s="10"/>
      <c r="J991" s="10"/>
      <c r="K991" s="10"/>
      <c r="L991" s="10"/>
      <c r="M991" s="10"/>
      <c r="N991" s="10"/>
      <c r="O991" s="110">
        <f t="shared" si="32"/>
        <v>0</v>
      </c>
      <c r="P991" s="110">
        <f t="shared" si="33"/>
        <v>0</v>
      </c>
    </row>
    <row r="992" spans="1:16" x14ac:dyDescent="0.25">
      <c r="A992" s="132">
        <v>16832817</v>
      </c>
      <c r="B992" s="135" t="s">
        <v>322</v>
      </c>
      <c r="C992" s="135" t="s">
        <v>2725</v>
      </c>
      <c r="D992" s="10">
        <v>60</v>
      </c>
      <c r="E992" s="10"/>
      <c r="F992" s="10"/>
      <c r="G992" s="10"/>
      <c r="H992" s="10"/>
      <c r="I992" s="10"/>
      <c r="J992" s="10"/>
      <c r="K992" s="10"/>
      <c r="L992" s="10"/>
      <c r="M992" s="10"/>
      <c r="N992" s="10"/>
      <c r="O992" s="110">
        <f t="shared" si="32"/>
        <v>0</v>
      </c>
      <c r="P992" s="110">
        <f t="shared" si="33"/>
        <v>0</v>
      </c>
    </row>
    <row r="993" spans="1:16" x14ac:dyDescent="0.25">
      <c r="A993" s="132">
        <v>16832825</v>
      </c>
      <c r="B993" s="135" t="s">
        <v>322</v>
      </c>
      <c r="C993" s="135" t="s">
        <v>2725</v>
      </c>
      <c r="D993" s="10">
        <v>60</v>
      </c>
      <c r="E993" s="10"/>
      <c r="F993" s="10"/>
      <c r="G993" s="10"/>
      <c r="H993" s="10"/>
      <c r="I993" s="10"/>
      <c r="J993" s="10"/>
      <c r="K993" s="10"/>
      <c r="L993" s="10"/>
      <c r="M993" s="10"/>
      <c r="N993" s="10"/>
      <c r="O993" s="110">
        <f t="shared" si="32"/>
        <v>0</v>
      </c>
      <c r="P993" s="110">
        <f t="shared" si="33"/>
        <v>0</v>
      </c>
    </row>
    <row r="994" spans="1:16" x14ac:dyDescent="0.25">
      <c r="A994" s="132">
        <v>16836316</v>
      </c>
      <c r="B994" s="135" t="s">
        <v>2803</v>
      </c>
      <c r="C994" s="135" t="s">
        <v>250</v>
      </c>
      <c r="D994" s="10">
        <v>28</v>
      </c>
      <c r="E994" s="10"/>
      <c r="F994" s="10"/>
      <c r="G994" s="10"/>
      <c r="H994" s="10"/>
      <c r="I994" s="10"/>
      <c r="J994" s="10"/>
      <c r="K994" s="10"/>
      <c r="L994" s="10"/>
      <c r="M994" s="10"/>
      <c r="N994" s="10"/>
      <c r="O994" s="110">
        <f t="shared" si="32"/>
        <v>0</v>
      </c>
      <c r="P994" s="110">
        <f t="shared" si="33"/>
        <v>0</v>
      </c>
    </row>
    <row r="995" spans="1:16" x14ac:dyDescent="0.25">
      <c r="A995" s="132">
        <v>16837177</v>
      </c>
      <c r="B995" s="135" t="s">
        <v>2798</v>
      </c>
      <c r="C995" s="135" t="s">
        <v>234</v>
      </c>
      <c r="D995" s="10">
        <v>30</v>
      </c>
      <c r="E995" s="10"/>
      <c r="F995" s="10"/>
      <c r="G995" s="10"/>
      <c r="H995" s="10"/>
      <c r="I995" s="10"/>
      <c r="J995" s="10"/>
      <c r="K995" s="10"/>
      <c r="L995" s="10"/>
      <c r="M995" s="10"/>
      <c r="N995" s="10"/>
      <c r="O995" s="110">
        <f t="shared" si="32"/>
        <v>0</v>
      </c>
      <c r="P995" s="110">
        <f t="shared" si="33"/>
        <v>0</v>
      </c>
    </row>
    <row r="996" spans="1:16" x14ac:dyDescent="0.25">
      <c r="A996" s="132">
        <v>16837622</v>
      </c>
      <c r="B996" s="135" t="s">
        <v>316</v>
      </c>
      <c r="C996" s="135" t="s">
        <v>317</v>
      </c>
      <c r="D996" s="10">
        <v>112</v>
      </c>
      <c r="E996" s="10"/>
      <c r="F996" s="10"/>
      <c r="G996" s="10"/>
      <c r="H996" s="10"/>
      <c r="I996" s="10"/>
      <c r="J996" s="10"/>
      <c r="K996" s="10"/>
      <c r="L996" s="10"/>
      <c r="M996" s="10"/>
      <c r="N996" s="10"/>
      <c r="O996" s="110">
        <f t="shared" si="32"/>
        <v>0</v>
      </c>
      <c r="P996" s="110">
        <f t="shared" si="33"/>
        <v>0</v>
      </c>
    </row>
    <row r="997" spans="1:16" x14ac:dyDescent="0.25">
      <c r="A997" s="132">
        <v>16838254</v>
      </c>
      <c r="B997" s="135" t="s">
        <v>128</v>
      </c>
      <c r="C997" s="135" t="s">
        <v>129</v>
      </c>
      <c r="D997" s="10">
        <v>1</v>
      </c>
      <c r="E997" s="10"/>
      <c r="F997" s="10"/>
      <c r="G997" s="10"/>
      <c r="H997" s="10"/>
      <c r="I997" s="10"/>
      <c r="J997" s="10"/>
      <c r="K997" s="10"/>
      <c r="L997" s="10"/>
      <c r="M997" s="10"/>
      <c r="N997" s="10"/>
      <c r="O997" s="110">
        <f t="shared" si="32"/>
        <v>0</v>
      </c>
      <c r="P997" s="110">
        <f t="shared" si="33"/>
        <v>0</v>
      </c>
    </row>
    <row r="998" spans="1:16" x14ac:dyDescent="0.25">
      <c r="A998" s="132">
        <v>16840186</v>
      </c>
      <c r="B998" s="135" t="s">
        <v>2818</v>
      </c>
      <c r="C998" s="135" t="s">
        <v>296</v>
      </c>
      <c r="D998" s="10">
        <v>30</v>
      </c>
      <c r="E998" s="10"/>
      <c r="F998" s="10"/>
      <c r="G998" s="10"/>
      <c r="H998" s="10"/>
      <c r="I998" s="10"/>
      <c r="J998" s="10"/>
      <c r="K998" s="10"/>
      <c r="L998" s="10"/>
      <c r="M998" s="10"/>
      <c r="N998" s="10"/>
      <c r="O998" s="110">
        <f t="shared" si="32"/>
        <v>0</v>
      </c>
      <c r="P998" s="110">
        <f t="shared" si="33"/>
        <v>0</v>
      </c>
    </row>
    <row r="999" spans="1:16" x14ac:dyDescent="0.25">
      <c r="A999" s="132">
        <v>16841484</v>
      </c>
      <c r="B999" s="135" t="s">
        <v>227</v>
      </c>
      <c r="C999" s="135" t="s">
        <v>228</v>
      </c>
      <c r="D999" s="10">
        <v>1</v>
      </c>
      <c r="E999" s="10"/>
      <c r="F999" s="10"/>
      <c r="G999" s="10"/>
      <c r="H999" s="10"/>
      <c r="I999" s="10"/>
      <c r="J999" s="10"/>
      <c r="K999" s="10"/>
      <c r="L999" s="10"/>
      <c r="M999" s="10"/>
      <c r="N999" s="10"/>
      <c r="O999" s="110">
        <f t="shared" si="32"/>
        <v>0</v>
      </c>
      <c r="P999" s="110">
        <f t="shared" si="33"/>
        <v>0</v>
      </c>
    </row>
    <row r="1000" spans="1:16" x14ac:dyDescent="0.25">
      <c r="A1000" s="132">
        <v>16844106</v>
      </c>
      <c r="B1000" s="135" t="s">
        <v>2818</v>
      </c>
      <c r="C1000" s="135" t="s">
        <v>296</v>
      </c>
      <c r="D1000" s="10">
        <v>30</v>
      </c>
      <c r="E1000" s="10"/>
      <c r="F1000" s="10"/>
      <c r="G1000" s="10"/>
      <c r="H1000" s="10"/>
      <c r="I1000" s="10"/>
      <c r="J1000" s="10"/>
      <c r="K1000" s="10"/>
      <c r="L1000" s="10"/>
      <c r="M1000" s="10"/>
      <c r="N1000" s="10"/>
      <c r="O1000" s="110">
        <f t="shared" si="32"/>
        <v>0</v>
      </c>
      <c r="P1000" s="110">
        <f t="shared" si="33"/>
        <v>0</v>
      </c>
    </row>
    <row r="1001" spans="1:16" x14ac:dyDescent="0.25">
      <c r="A1001" s="132">
        <v>16844149</v>
      </c>
      <c r="B1001" s="135" t="s">
        <v>2818</v>
      </c>
      <c r="C1001" s="135" t="s">
        <v>296</v>
      </c>
      <c r="D1001" s="10">
        <v>30</v>
      </c>
      <c r="E1001" s="10"/>
      <c r="F1001" s="10"/>
      <c r="G1001" s="10"/>
      <c r="H1001" s="10"/>
      <c r="I1001" s="10"/>
      <c r="J1001" s="10"/>
      <c r="K1001" s="10"/>
      <c r="L1001" s="10"/>
      <c r="M1001" s="10"/>
      <c r="N1001" s="10"/>
      <c r="O1001" s="110">
        <f t="shared" si="32"/>
        <v>0</v>
      </c>
      <c r="P1001" s="110">
        <f t="shared" si="33"/>
        <v>0</v>
      </c>
    </row>
    <row r="1002" spans="1:16" x14ac:dyDescent="0.25">
      <c r="A1002" s="132">
        <v>16845382</v>
      </c>
      <c r="B1002" s="135" t="s">
        <v>2818</v>
      </c>
      <c r="C1002" s="135" t="s">
        <v>296</v>
      </c>
      <c r="D1002" s="10">
        <v>30</v>
      </c>
      <c r="E1002" s="10"/>
      <c r="F1002" s="10"/>
      <c r="G1002" s="10"/>
      <c r="H1002" s="10"/>
      <c r="I1002" s="10"/>
      <c r="J1002" s="10"/>
      <c r="K1002" s="10"/>
      <c r="L1002" s="10"/>
      <c r="M1002" s="10"/>
      <c r="N1002" s="10"/>
      <c r="O1002" s="110">
        <f t="shared" si="32"/>
        <v>0</v>
      </c>
      <c r="P1002" s="110">
        <f t="shared" si="33"/>
        <v>0</v>
      </c>
    </row>
    <row r="1003" spans="1:16" x14ac:dyDescent="0.25">
      <c r="A1003" s="132">
        <v>16845404</v>
      </c>
      <c r="B1003" s="135" t="s">
        <v>231</v>
      </c>
      <c r="C1003" s="135" t="s">
        <v>232</v>
      </c>
      <c r="D1003" s="10">
        <v>25</v>
      </c>
      <c r="E1003" s="10"/>
      <c r="F1003" s="10"/>
      <c r="G1003" s="10"/>
      <c r="H1003" s="10"/>
      <c r="I1003" s="10"/>
      <c r="J1003" s="10"/>
      <c r="K1003" s="10"/>
      <c r="L1003" s="10"/>
      <c r="M1003" s="10"/>
      <c r="N1003" s="10"/>
      <c r="O1003" s="110">
        <f t="shared" si="32"/>
        <v>0</v>
      </c>
      <c r="P1003" s="110">
        <f t="shared" si="33"/>
        <v>0</v>
      </c>
    </row>
    <row r="1004" spans="1:16" x14ac:dyDescent="0.25">
      <c r="A1004" s="132">
        <v>16846125</v>
      </c>
      <c r="B1004" s="135" t="s">
        <v>335</v>
      </c>
      <c r="C1004" s="135" t="s">
        <v>336</v>
      </c>
      <c r="D1004" s="10">
        <v>1</v>
      </c>
      <c r="E1004" s="10"/>
      <c r="F1004" s="10"/>
      <c r="G1004" s="10"/>
      <c r="H1004" s="10"/>
      <c r="I1004" s="10"/>
      <c r="J1004" s="10"/>
      <c r="K1004" s="10"/>
      <c r="L1004" s="10"/>
      <c r="M1004" s="10"/>
      <c r="N1004" s="10"/>
      <c r="O1004" s="110">
        <f t="shared" si="32"/>
        <v>0</v>
      </c>
      <c r="P1004" s="110">
        <f t="shared" si="33"/>
        <v>0</v>
      </c>
    </row>
    <row r="1005" spans="1:16" x14ac:dyDescent="0.25">
      <c r="A1005" s="132">
        <v>16849493</v>
      </c>
      <c r="B1005" s="135" t="s">
        <v>184</v>
      </c>
      <c r="C1005" s="135" t="s">
        <v>185</v>
      </c>
      <c r="D1005" s="10">
        <v>1</v>
      </c>
      <c r="E1005" s="10"/>
      <c r="F1005" s="10"/>
      <c r="G1005" s="10"/>
      <c r="H1005" s="10"/>
      <c r="I1005" s="10"/>
      <c r="J1005" s="10"/>
      <c r="K1005" s="10"/>
      <c r="L1005" s="10"/>
      <c r="M1005" s="10"/>
      <c r="N1005" s="10"/>
      <c r="O1005" s="110">
        <f t="shared" si="32"/>
        <v>0</v>
      </c>
      <c r="P1005" s="110">
        <f t="shared" si="33"/>
        <v>0</v>
      </c>
    </row>
    <row r="1006" spans="1:16" x14ac:dyDescent="0.25">
      <c r="A1006" s="132">
        <v>16849507</v>
      </c>
      <c r="B1006" s="135" t="s">
        <v>184</v>
      </c>
      <c r="C1006" s="135" t="s">
        <v>185</v>
      </c>
      <c r="D1006" s="10">
        <v>1</v>
      </c>
      <c r="E1006" s="10"/>
      <c r="F1006" s="10"/>
      <c r="G1006" s="10"/>
      <c r="H1006" s="10"/>
      <c r="I1006" s="10"/>
      <c r="J1006" s="10"/>
      <c r="K1006" s="10"/>
      <c r="L1006" s="10"/>
      <c r="M1006" s="10"/>
      <c r="N1006" s="10"/>
      <c r="O1006" s="110">
        <f t="shared" si="32"/>
        <v>0</v>
      </c>
      <c r="P1006" s="110">
        <f t="shared" si="33"/>
        <v>0</v>
      </c>
    </row>
    <row r="1007" spans="1:16" x14ac:dyDescent="0.25">
      <c r="A1007" s="132">
        <v>16849523</v>
      </c>
      <c r="B1007" s="135" t="s">
        <v>322</v>
      </c>
      <c r="C1007" s="135" t="s">
        <v>2725</v>
      </c>
      <c r="D1007" s="10">
        <v>20</v>
      </c>
      <c r="E1007" s="10"/>
      <c r="F1007" s="10"/>
      <c r="G1007" s="10"/>
      <c r="H1007" s="10"/>
      <c r="I1007" s="10"/>
      <c r="J1007" s="10"/>
      <c r="K1007" s="10"/>
      <c r="L1007" s="10"/>
      <c r="M1007" s="10"/>
      <c r="N1007" s="10"/>
      <c r="O1007" s="110">
        <f t="shared" si="32"/>
        <v>0</v>
      </c>
      <c r="P1007" s="110">
        <f t="shared" si="33"/>
        <v>0</v>
      </c>
    </row>
    <row r="1008" spans="1:16" x14ac:dyDescent="0.25">
      <c r="A1008" s="132">
        <v>16849760</v>
      </c>
      <c r="B1008" s="135" t="s">
        <v>297</v>
      </c>
      <c r="C1008" s="135" t="s">
        <v>298</v>
      </c>
      <c r="D1008" s="10">
        <v>1</v>
      </c>
      <c r="E1008" s="10"/>
      <c r="F1008" s="10"/>
      <c r="G1008" s="10"/>
      <c r="H1008" s="10"/>
      <c r="I1008" s="10"/>
      <c r="J1008" s="10"/>
      <c r="K1008" s="10"/>
      <c r="L1008" s="10"/>
      <c r="M1008" s="10"/>
      <c r="N1008" s="10"/>
      <c r="O1008" s="110">
        <f t="shared" si="32"/>
        <v>0</v>
      </c>
      <c r="P1008" s="110">
        <f t="shared" si="33"/>
        <v>0</v>
      </c>
    </row>
    <row r="1009" spans="1:16" x14ac:dyDescent="0.25">
      <c r="A1009" s="132">
        <v>16853164</v>
      </c>
      <c r="B1009" s="135" t="s">
        <v>316</v>
      </c>
      <c r="C1009" s="135" t="s">
        <v>317</v>
      </c>
      <c r="D1009" s="10">
        <v>112</v>
      </c>
      <c r="E1009" s="10"/>
      <c r="F1009" s="10"/>
      <c r="G1009" s="10"/>
      <c r="H1009" s="10"/>
      <c r="I1009" s="10"/>
      <c r="J1009" s="10"/>
      <c r="K1009" s="10"/>
      <c r="L1009" s="10"/>
      <c r="M1009" s="10"/>
      <c r="N1009" s="10"/>
      <c r="O1009" s="110">
        <f t="shared" si="32"/>
        <v>0</v>
      </c>
      <c r="P1009" s="110">
        <f t="shared" si="33"/>
        <v>0</v>
      </c>
    </row>
    <row r="1010" spans="1:16" x14ac:dyDescent="0.25">
      <c r="A1010" s="132">
        <v>16857224</v>
      </c>
      <c r="B1010" s="135" t="s">
        <v>2823</v>
      </c>
      <c r="C1010" s="135" t="s">
        <v>326</v>
      </c>
      <c r="D1010" s="10">
        <v>224</v>
      </c>
      <c r="E1010" s="10"/>
      <c r="F1010" s="10"/>
      <c r="G1010" s="10"/>
      <c r="H1010" s="10"/>
      <c r="I1010" s="10"/>
      <c r="J1010" s="10"/>
      <c r="K1010" s="10"/>
      <c r="L1010" s="10"/>
      <c r="M1010" s="10"/>
      <c r="N1010" s="10"/>
      <c r="O1010" s="110">
        <f t="shared" si="32"/>
        <v>0</v>
      </c>
      <c r="P1010" s="110">
        <f t="shared" si="33"/>
        <v>0</v>
      </c>
    </row>
    <row r="1011" spans="1:16" x14ac:dyDescent="0.25">
      <c r="A1011" s="132">
        <v>16859308</v>
      </c>
      <c r="B1011" s="135" t="s">
        <v>118</v>
      </c>
      <c r="C1011" s="135" t="s">
        <v>119</v>
      </c>
      <c r="D1011" s="10">
        <v>1</v>
      </c>
      <c r="E1011" s="10"/>
      <c r="F1011" s="10"/>
      <c r="G1011" s="10"/>
      <c r="H1011" s="10"/>
      <c r="I1011" s="10"/>
      <c r="J1011" s="10"/>
      <c r="K1011" s="10"/>
      <c r="L1011" s="10"/>
      <c r="M1011" s="10"/>
      <c r="N1011" s="10"/>
      <c r="O1011" s="110">
        <f t="shared" si="32"/>
        <v>0</v>
      </c>
      <c r="P1011" s="110">
        <f t="shared" si="33"/>
        <v>0</v>
      </c>
    </row>
    <row r="1012" spans="1:16" x14ac:dyDescent="0.25">
      <c r="A1012" s="132">
        <v>16859324</v>
      </c>
      <c r="B1012" s="135" t="s">
        <v>285</v>
      </c>
      <c r="C1012" s="135" t="s">
        <v>286</v>
      </c>
      <c r="D1012" s="10">
        <v>1</v>
      </c>
      <c r="E1012" s="10"/>
      <c r="F1012" s="10"/>
      <c r="G1012" s="10"/>
      <c r="H1012" s="10"/>
      <c r="I1012" s="10"/>
      <c r="J1012" s="10"/>
      <c r="K1012" s="10"/>
      <c r="L1012" s="10"/>
      <c r="M1012" s="10"/>
      <c r="N1012" s="10"/>
      <c r="O1012" s="110">
        <f t="shared" si="32"/>
        <v>0</v>
      </c>
      <c r="P1012" s="110">
        <f t="shared" si="33"/>
        <v>0</v>
      </c>
    </row>
    <row r="1013" spans="1:16" x14ac:dyDescent="0.25">
      <c r="A1013" s="132">
        <v>14221357</v>
      </c>
      <c r="B1013" s="135" t="s">
        <v>352</v>
      </c>
      <c r="C1013" s="135" t="s">
        <v>353</v>
      </c>
      <c r="D1013" s="10">
        <v>1</v>
      </c>
      <c r="E1013" s="10"/>
      <c r="F1013" s="10"/>
      <c r="G1013" s="10"/>
      <c r="H1013" s="10"/>
      <c r="I1013" s="10"/>
      <c r="J1013" s="10"/>
      <c r="K1013" s="10"/>
      <c r="L1013" s="10"/>
      <c r="M1013" s="10"/>
      <c r="N1013" s="10"/>
      <c r="O1013" s="110">
        <f t="shared" si="32"/>
        <v>0</v>
      </c>
      <c r="P1013" s="110">
        <f t="shared" si="33"/>
        <v>0</v>
      </c>
    </row>
    <row r="1014" spans="1:16" x14ac:dyDescent="0.25">
      <c r="A1014" s="132">
        <v>14571420</v>
      </c>
      <c r="B1014" s="135" t="s">
        <v>354</v>
      </c>
      <c r="C1014" s="135" t="s">
        <v>2730</v>
      </c>
      <c r="D1014" s="10">
        <v>1</v>
      </c>
      <c r="E1014" s="10"/>
      <c r="F1014" s="10"/>
      <c r="G1014" s="10"/>
      <c r="H1014" s="10"/>
      <c r="I1014" s="10"/>
      <c r="J1014" s="10"/>
      <c r="K1014" s="10"/>
      <c r="L1014" s="10"/>
      <c r="M1014" s="10"/>
      <c r="N1014" s="10"/>
      <c r="O1014" s="110">
        <f t="shared" si="32"/>
        <v>0</v>
      </c>
      <c r="P1014" s="110">
        <f t="shared" si="33"/>
        <v>0</v>
      </c>
    </row>
    <row r="1015" spans="1:16" x14ac:dyDescent="0.25">
      <c r="A1015" s="132">
        <v>14571439</v>
      </c>
      <c r="B1015" s="135" t="s">
        <v>354</v>
      </c>
      <c r="C1015" s="135" t="s">
        <v>2730</v>
      </c>
      <c r="D1015" s="10">
        <v>1</v>
      </c>
      <c r="E1015" s="10"/>
      <c r="F1015" s="10"/>
      <c r="G1015" s="10"/>
      <c r="H1015" s="10"/>
      <c r="I1015" s="10"/>
      <c r="J1015" s="10"/>
      <c r="K1015" s="10"/>
      <c r="L1015" s="10"/>
      <c r="M1015" s="10"/>
      <c r="N1015" s="10"/>
      <c r="O1015" s="110">
        <f t="shared" si="32"/>
        <v>0</v>
      </c>
      <c r="P1015" s="110">
        <f t="shared" si="33"/>
        <v>0</v>
      </c>
    </row>
    <row r="1016" spans="1:16" x14ac:dyDescent="0.25">
      <c r="A1016" s="132">
        <v>14805200</v>
      </c>
      <c r="B1016" s="135" t="s">
        <v>355</v>
      </c>
      <c r="C1016" s="135" t="s">
        <v>2731</v>
      </c>
      <c r="D1016" s="10">
        <v>1</v>
      </c>
      <c r="E1016" s="10"/>
      <c r="F1016" s="10"/>
      <c r="G1016" s="10"/>
      <c r="H1016" s="10"/>
      <c r="I1016" s="10"/>
      <c r="J1016" s="10"/>
      <c r="K1016" s="10"/>
      <c r="L1016" s="10"/>
      <c r="M1016" s="10"/>
      <c r="N1016" s="10"/>
      <c r="O1016" s="110">
        <f t="shared" si="32"/>
        <v>0</v>
      </c>
      <c r="P1016" s="110">
        <f t="shared" si="33"/>
        <v>0</v>
      </c>
    </row>
    <row r="1017" spans="1:16" x14ac:dyDescent="0.25">
      <c r="A1017" s="132">
        <v>14806746</v>
      </c>
      <c r="B1017" s="135" t="s">
        <v>355</v>
      </c>
      <c r="C1017" s="135" t="s">
        <v>2731</v>
      </c>
      <c r="D1017" s="10">
        <v>1</v>
      </c>
      <c r="E1017" s="10"/>
      <c r="F1017" s="10"/>
      <c r="G1017" s="10"/>
      <c r="H1017" s="10"/>
      <c r="I1017" s="10"/>
      <c r="J1017" s="10"/>
      <c r="K1017" s="10"/>
      <c r="L1017" s="10"/>
      <c r="M1017" s="10"/>
      <c r="N1017" s="10"/>
      <c r="O1017" s="110">
        <f t="shared" si="32"/>
        <v>0</v>
      </c>
      <c r="P1017" s="110">
        <f t="shared" si="33"/>
        <v>0</v>
      </c>
    </row>
    <row r="1018" spans="1:16" x14ac:dyDescent="0.25">
      <c r="A1018" s="132">
        <v>14808447</v>
      </c>
      <c r="B1018" s="135" t="s">
        <v>355</v>
      </c>
      <c r="C1018" s="135" t="s">
        <v>2731</v>
      </c>
      <c r="D1018" s="10">
        <v>1</v>
      </c>
      <c r="E1018" s="10"/>
      <c r="F1018" s="10"/>
      <c r="G1018" s="10"/>
      <c r="H1018" s="10"/>
      <c r="I1018" s="10"/>
      <c r="J1018" s="10"/>
      <c r="K1018" s="10"/>
      <c r="L1018" s="10"/>
      <c r="M1018" s="10"/>
      <c r="N1018" s="10"/>
      <c r="O1018" s="110">
        <f t="shared" si="32"/>
        <v>0</v>
      </c>
      <c r="P1018" s="110">
        <f t="shared" si="33"/>
        <v>0</v>
      </c>
    </row>
    <row r="1019" spans="1:16" x14ac:dyDescent="0.25">
      <c r="A1019" s="132">
        <v>14844982</v>
      </c>
      <c r="B1019" s="135" t="s">
        <v>355</v>
      </c>
      <c r="C1019" s="135" t="s">
        <v>2731</v>
      </c>
      <c r="D1019" s="10">
        <v>1</v>
      </c>
      <c r="E1019" s="10"/>
      <c r="F1019" s="10"/>
      <c r="G1019" s="10"/>
      <c r="H1019" s="10"/>
      <c r="I1019" s="10"/>
      <c r="J1019" s="10"/>
      <c r="K1019" s="10"/>
      <c r="L1019" s="10"/>
      <c r="M1019" s="10"/>
      <c r="N1019" s="10"/>
      <c r="O1019" s="110">
        <f t="shared" si="32"/>
        <v>0</v>
      </c>
      <c r="P1019" s="110">
        <f t="shared" si="33"/>
        <v>0</v>
      </c>
    </row>
    <row r="1020" spans="1:16" x14ac:dyDescent="0.25">
      <c r="A1020" s="132">
        <v>14865742</v>
      </c>
      <c r="B1020" s="135" t="s">
        <v>355</v>
      </c>
      <c r="C1020" s="135" t="s">
        <v>2731</v>
      </c>
      <c r="D1020" s="10">
        <v>1</v>
      </c>
      <c r="E1020" s="10"/>
      <c r="F1020" s="10"/>
      <c r="G1020" s="10"/>
      <c r="H1020" s="10"/>
      <c r="I1020" s="10"/>
      <c r="J1020" s="10"/>
      <c r="K1020" s="10"/>
      <c r="L1020" s="10"/>
      <c r="M1020" s="10"/>
      <c r="N1020" s="10"/>
      <c r="O1020" s="110">
        <f t="shared" si="32"/>
        <v>0</v>
      </c>
      <c r="P1020" s="110">
        <f t="shared" si="33"/>
        <v>0</v>
      </c>
    </row>
    <row r="1021" spans="1:16" x14ac:dyDescent="0.25">
      <c r="A1021" s="132">
        <v>14897148</v>
      </c>
      <c r="B1021" s="135" t="s">
        <v>355</v>
      </c>
      <c r="C1021" s="135" t="s">
        <v>2731</v>
      </c>
      <c r="D1021" s="10">
        <v>1</v>
      </c>
      <c r="E1021" s="10"/>
      <c r="F1021" s="10"/>
      <c r="G1021" s="10"/>
      <c r="H1021" s="10"/>
      <c r="I1021" s="10"/>
      <c r="J1021" s="10"/>
      <c r="K1021" s="10"/>
      <c r="L1021" s="10"/>
      <c r="M1021" s="10"/>
      <c r="N1021" s="10"/>
      <c r="O1021" s="110">
        <f t="shared" si="32"/>
        <v>0</v>
      </c>
      <c r="P1021" s="110">
        <f t="shared" si="33"/>
        <v>0</v>
      </c>
    </row>
    <row r="1022" spans="1:16" x14ac:dyDescent="0.25">
      <c r="A1022" s="132">
        <v>14904101</v>
      </c>
      <c r="B1022" s="135" t="s">
        <v>355</v>
      </c>
      <c r="C1022" s="135" t="s">
        <v>2731</v>
      </c>
      <c r="D1022" s="10">
        <v>1</v>
      </c>
      <c r="E1022" s="10"/>
      <c r="F1022" s="10"/>
      <c r="G1022" s="10"/>
      <c r="H1022" s="10"/>
      <c r="I1022" s="10"/>
      <c r="J1022" s="10"/>
      <c r="K1022" s="10"/>
      <c r="L1022" s="10"/>
      <c r="M1022" s="10"/>
      <c r="N1022" s="10"/>
      <c r="O1022" s="110">
        <f t="shared" si="32"/>
        <v>0</v>
      </c>
      <c r="P1022" s="110">
        <f t="shared" si="33"/>
        <v>0</v>
      </c>
    </row>
    <row r="1023" spans="1:16" x14ac:dyDescent="0.25">
      <c r="A1023" s="132">
        <v>14904128</v>
      </c>
      <c r="B1023" s="135" t="s">
        <v>355</v>
      </c>
      <c r="C1023" s="135" t="s">
        <v>2731</v>
      </c>
      <c r="D1023" s="10">
        <v>5</v>
      </c>
      <c r="E1023" s="10"/>
      <c r="F1023" s="10"/>
      <c r="G1023" s="10"/>
      <c r="H1023" s="10"/>
      <c r="I1023" s="10"/>
      <c r="J1023" s="10"/>
      <c r="K1023" s="10"/>
      <c r="L1023" s="10"/>
      <c r="M1023" s="10"/>
      <c r="N1023" s="10"/>
      <c r="O1023" s="110">
        <f t="shared" si="32"/>
        <v>0</v>
      </c>
      <c r="P1023" s="110">
        <f t="shared" si="33"/>
        <v>0</v>
      </c>
    </row>
    <row r="1024" spans="1:16" x14ac:dyDescent="0.25">
      <c r="A1024" s="132">
        <v>14917165</v>
      </c>
      <c r="B1024" s="135" t="s">
        <v>355</v>
      </c>
      <c r="C1024" s="135" t="s">
        <v>2731</v>
      </c>
      <c r="D1024" s="10">
        <v>1</v>
      </c>
      <c r="E1024" s="10"/>
      <c r="F1024" s="10"/>
      <c r="G1024" s="10"/>
      <c r="H1024" s="10"/>
      <c r="I1024" s="10"/>
      <c r="J1024" s="10"/>
      <c r="K1024" s="10"/>
      <c r="L1024" s="10"/>
      <c r="M1024" s="10"/>
      <c r="N1024" s="10"/>
      <c r="O1024" s="110">
        <f t="shared" si="32"/>
        <v>0</v>
      </c>
      <c r="P1024" s="110">
        <f t="shared" si="33"/>
        <v>0</v>
      </c>
    </row>
    <row r="1025" spans="1:16" x14ac:dyDescent="0.25">
      <c r="A1025" s="132">
        <v>14917173</v>
      </c>
      <c r="B1025" s="135" t="s">
        <v>355</v>
      </c>
      <c r="C1025" s="135" t="s">
        <v>2731</v>
      </c>
      <c r="D1025" s="10">
        <v>1</v>
      </c>
      <c r="E1025" s="10"/>
      <c r="F1025" s="10"/>
      <c r="G1025" s="10"/>
      <c r="H1025" s="10"/>
      <c r="I1025" s="10"/>
      <c r="J1025" s="10"/>
      <c r="K1025" s="10"/>
      <c r="L1025" s="10"/>
      <c r="M1025" s="10"/>
      <c r="N1025" s="10"/>
      <c r="O1025" s="110">
        <f t="shared" si="32"/>
        <v>0</v>
      </c>
      <c r="P1025" s="110">
        <f t="shared" si="33"/>
        <v>0</v>
      </c>
    </row>
    <row r="1026" spans="1:16" x14ac:dyDescent="0.25">
      <c r="A1026" s="132">
        <v>14917181</v>
      </c>
      <c r="B1026" s="135" t="s">
        <v>355</v>
      </c>
      <c r="C1026" s="135" t="s">
        <v>2731</v>
      </c>
      <c r="D1026" s="10">
        <v>1</v>
      </c>
      <c r="E1026" s="10"/>
      <c r="F1026" s="10"/>
      <c r="G1026" s="10"/>
      <c r="H1026" s="10"/>
      <c r="I1026" s="10"/>
      <c r="J1026" s="10"/>
      <c r="K1026" s="10"/>
      <c r="L1026" s="10"/>
      <c r="M1026" s="10"/>
      <c r="N1026" s="10"/>
      <c r="O1026" s="110">
        <f t="shared" si="32"/>
        <v>0</v>
      </c>
      <c r="P1026" s="110">
        <f t="shared" si="33"/>
        <v>0</v>
      </c>
    </row>
    <row r="1027" spans="1:16" x14ac:dyDescent="0.25">
      <c r="A1027" s="132">
        <v>14991233</v>
      </c>
      <c r="B1027" s="135" t="s">
        <v>354</v>
      </c>
      <c r="C1027" s="135" t="s">
        <v>2730</v>
      </c>
      <c r="D1027" s="10">
        <v>1</v>
      </c>
      <c r="E1027" s="10"/>
      <c r="F1027" s="10"/>
      <c r="G1027" s="10"/>
      <c r="H1027" s="10"/>
      <c r="I1027" s="10"/>
      <c r="J1027" s="10"/>
      <c r="K1027" s="10"/>
      <c r="L1027" s="10"/>
      <c r="M1027" s="10"/>
      <c r="N1027" s="10"/>
      <c r="O1027" s="110">
        <f t="shared" si="32"/>
        <v>0</v>
      </c>
      <c r="P1027" s="110">
        <f t="shared" si="33"/>
        <v>0</v>
      </c>
    </row>
    <row r="1028" spans="1:16" x14ac:dyDescent="0.25">
      <c r="A1028" s="132">
        <v>14991241</v>
      </c>
      <c r="B1028" s="135" t="s">
        <v>354</v>
      </c>
      <c r="C1028" s="135" t="s">
        <v>2730</v>
      </c>
      <c r="D1028" s="10">
        <v>1</v>
      </c>
      <c r="E1028" s="10"/>
      <c r="F1028" s="10"/>
      <c r="G1028" s="10"/>
      <c r="H1028" s="10"/>
      <c r="I1028" s="10"/>
      <c r="J1028" s="10"/>
      <c r="K1028" s="10"/>
      <c r="L1028" s="10"/>
      <c r="M1028" s="10"/>
      <c r="N1028" s="10"/>
      <c r="O1028" s="110">
        <f t="shared" si="32"/>
        <v>0</v>
      </c>
      <c r="P1028" s="110">
        <f t="shared" si="33"/>
        <v>0</v>
      </c>
    </row>
    <row r="1029" spans="1:16" x14ac:dyDescent="0.25">
      <c r="A1029" s="132">
        <v>15008355</v>
      </c>
      <c r="B1029" s="135" t="s">
        <v>355</v>
      </c>
      <c r="C1029" s="135" t="s">
        <v>2731</v>
      </c>
      <c r="D1029" s="10">
        <v>1</v>
      </c>
      <c r="E1029" s="10"/>
      <c r="F1029" s="10"/>
      <c r="G1029" s="10"/>
      <c r="H1029" s="10"/>
      <c r="I1029" s="10"/>
      <c r="J1029" s="10"/>
      <c r="K1029" s="10"/>
      <c r="L1029" s="10"/>
      <c r="M1029" s="10"/>
      <c r="N1029" s="10"/>
      <c r="O1029" s="110">
        <f t="shared" si="32"/>
        <v>0</v>
      </c>
      <c r="P1029" s="110">
        <f t="shared" si="33"/>
        <v>0</v>
      </c>
    </row>
    <row r="1030" spans="1:16" x14ac:dyDescent="0.25">
      <c r="A1030" s="132">
        <v>15008363</v>
      </c>
      <c r="B1030" s="135" t="s">
        <v>355</v>
      </c>
      <c r="C1030" s="135" t="s">
        <v>2731</v>
      </c>
      <c r="D1030" s="10">
        <v>1</v>
      </c>
      <c r="E1030" s="10"/>
      <c r="F1030" s="10"/>
      <c r="G1030" s="10"/>
      <c r="H1030" s="10"/>
      <c r="I1030" s="10"/>
      <c r="J1030" s="10"/>
      <c r="K1030" s="10"/>
      <c r="L1030" s="10"/>
      <c r="M1030" s="10"/>
      <c r="N1030" s="10"/>
      <c r="O1030" s="110">
        <f t="shared" si="32"/>
        <v>0</v>
      </c>
      <c r="P1030" s="110">
        <f t="shared" si="33"/>
        <v>0</v>
      </c>
    </row>
    <row r="1031" spans="1:16" x14ac:dyDescent="0.25">
      <c r="A1031" s="132">
        <v>15008371</v>
      </c>
      <c r="B1031" s="135" t="s">
        <v>355</v>
      </c>
      <c r="C1031" s="135" t="s">
        <v>2731</v>
      </c>
      <c r="D1031" s="10">
        <v>1</v>
      </c>
      <c r="E1031" s="10"/>
      <c r="F1031" s="10"/>
      <c r="G1031" s="10"/>
      <c r="H1031" s="10"/>
      <c r="I1031" s="10"/>
      <c r="J1031" s="10"/>
      <c r="K1031" s="10"/>
      <c r="L1031" s="10"/>
      <c r="M1031" s="10"/>
      <c r="N1031" s="10"/>
      <c r="O1031" s="110">
        <f t="shared" si="32"/>
        <v>0</v>
      </c>
      <c r="P1031" s="110">
        <f t="shared" si="33"/>
        <v>0</v>
      </c>
    </row>
    <row r="1032" spans="1:16" x14ac:dyDescent="0.25">
      <c r="A1032" s="132">
        <v>15033163</v>
      </c>
      <c r="B1032" s="135" t="s">
        <v>354</v>
      </c>
      <c r="C1032" s="135" t="s">
        <v>2730</v>
      </c>
      <c r="D1032" s="10">
        <v>1</v>
      </c>
      <c r="E1032" s="10"/>
      <c r="F1032" s="10"/>
      <c r="G1032" s="10"/>
      <c r="H1032" s="10"/>
      <c r="I1032" s="10"/>
      <c r="J1032" s="10"/>
      <c r="K1032" s="10"/>
      <c r="L1032" s="10"/>
      <c r="M1032" s="10"/>
      <c r="N1032" s="10"/>
      <c r="O1032" s="110">
        <f t="shared" si="32"/>
        <v>0</v>
      </c>
      <c r="P1032" s="110">
        <f t="shared" si="33"/>
        <v>0</v>
      </c>
    </row>
    <row r="1033" spans="1:16" x14ac:dyDescent="0.25">
      <c r="A1033" s="132">
        <v>15106063</v>
      </c>
      <c r="B1033" s="135" t="s">
        <v>354</v>
      </c>
      <c r="C1033" s="135" t="s">
        <v>2730</v>
      </c>
      <c r="D1033" s="10">
        <v>1</v>
      </c>
      <c r="E1033" s="10"/>
      <c r="F1033" s="10"/>
      <c r="G1033" s="10"/>
      <c r="H1033" s="10"/>
      <c r="I1033" s="10"/>
      <c r="J1033" s="10"/>
      <c r="K1033" s="10"/>
      <c r="L1033" s="10"/>
      <c r="M1033" s="10"/>
      <c r="N1033" s="10"/>
      <c r="O1033" s="110">
        <f t="shared" si="32"/>
        <v>0</v>
      </c>
      <c r="P1033" s="110">
        <f t="shared" si="33"/>
        <v>0</v>
      </c>
    </row>
    <row r="1034" spans="1:16" x14ac:dyDescent="0.25">
      <c r="A1034" s="132">
        <v>15180549</v>
      </c>
      <c r="B1034" s="135" t="s">
        <v>355</v>
      </c>
      <c r="C1034" s="135" t="s">
        <v>2731</v>
      </c>
      <c r="D1034" s="10">
        <v>1</v>
      </c>
      <c r="E1034" s="10"/>
      <c r="F1034" s="10"/>
      <c r="G1034" s="10"/>
      <c r="H1034" s="10"/>
      <c r="I1034" s="10"/>
      <c r="J1034" s="10"/>
      <c r="K1034" s="10"/>
      <c r="L1034" s="10"/>
      <c r="M1034" s="10"/>
      <c r="N1034" s="10"/>
      <c r="O1034" s="110">
        <f t="shared" si="32"/>
        <v>0</v>
      </c>
      <c r="P1034" s="110">
        <f t="shared" si="33"/>
        <v>0</v>
      </c>
    </row>
    <row r="1035" spans="1:16" x14ac:dyDescent="0.25">
      <c r="A1035" s="132">
        <v>15180557</v>
      </c>
      <c r="B1035" s="135" t="s">
        <v>355</v>
      </c>
      <c r="C1035" s="135" t="s">
        <v>2731</v>
      </c>
      <c r="D1035" s="10">
        <v>1</v>
      </c>
      <c r="E1035" s="10"/>
      <c r="F1035" s="10"/>
      <c r="G1035" s="10"/>
      <c r="H1035" s="10"/>
      <c r="I1035" s="10"/>
      <c r="J1035" s="10"/>
      <c r="K1035" s="10"/>
      <c r="L1035" s="10"/>
      <c r="M1035" s="10"/>
      <c r="N1035" s="10"/>
      <c r="O1035" s="110">
        <f t="shared" si="32"/>
        <v>0</v>
      </c>
      <c r="P1035" s="110">
        <f t="shared" si="33"/>
        <v>0</v>
      </c>
    </row>
    <row r="1036" spans="1:16" x14ac:dyDescent="0.25">
      <c r="A1036" s="132">
        <v>15180565</v>
      </c>
      <c r="B1036" s="135" t="s">
        <v>355</v>
      </c>
      <c r="C1036" s="135" t="s">
        <v>2731</v>
      </c>
      <c r="D1036" s="10">
        <v>1</v>
      </c>
      <c r="E1036" s="10"/>
      <c r="F1036" s="10"/>
      <c r="G1036" s="10"/>
      <c r="H1036" s="10"/>
      <c r="I1036" s="10"/>
      <c r="J1036" s="10"/>
      <c r="K1036" s="10"/>
      <c r="L1036" s="10"/>
      <c r="M1036" s="10"/>
      <c r="N1036" s="10"/>
      <c r="O1036" s="110">
        <f t="shared" si="32"/>
        <v>0</v>
      </c>
      <c r="P1036" s="110">
        <f t="shared" si="33"/>
        <v>0</v>
      </c>
    </row>
    <row r="1037" spans="1:16" x14ac:dyDescent="0.25">
      <c r="A1037" s="132">
        <v>15182185</v>
      </c>
      <c r="B1037" s="135" t="s">
        <v>355</v>
      </c>
      <c r="C1037" s="135" t="s">
        <v>2731</v>
      </c>
      <c r="D1037" s="10">
        <v>1</v>
      </c>
      <c r="E1037" s="10"/>
      <c r="F1037" s="10"/>
      <c r="G1037" s="10"/>
      <c r="H1037" s="10"/>
      <c r="I1037" s="10"/>
      <c r="J1037" s="10"/>
      <c r="K1037" s="10"/>
      <c r="L1037" s="10"/>
      <c r="M1037" s="10"/>
      <c r="N1037" s="10"/>
      <c r="O1037" s="110">
        <f t="shared" si="32"/>
        <v>0</v>
      </c>
      <c r="P1037" s="110">
        <f t="shared" si="33"/>
        <v>0</v>
      </c>
    </row>
    <row r="1038" spans="1:16" x14ac:dyDescent="0.25">
      <c r="A1038" s="132">
        <v>15182193</v>
      </c>
      <c r="B1038" s="135" t="s">
        <v>355</v>
      </c>
      <c r="C1038" s="135" t="s">
        <v>2731</v>
      </c>
      <c r="D1038" s="10">
        <v>1</v>
      </c>
      <c r="E1038" s="10"/>
      <c r="F1038" s="10"/>
      <c r="G1038" s="10"/>
      <c r="H1038" s="10"/>
      <c r="I1038" s="10"/>
      <c r="J1038" s="10"/>
      <c r="K1038" s="10"/>
      <c r="L1038" s="10"/>
      <c r="M1038" s="10"/>
      <c r="N1038" s="10"/>
      <c r="O1038" s="110">
        <f t="shared" si="32"/>
        <v>0</v>
      </c>
      <c r="P1038" s="110">
        <f t="shared" si="33"/>
        <v>0</v>
      </c>
    </row>
    <row r="1039" spans="1:16" x14ac:dyDescent="0.25">
      <c r="A1039" s="132">
        <v>15182207</v>
      </c>
      <c r="B1039" s="135" t="s">
        <v>355</v>
      </c>
      <c r="C1039" s="135" t="s">
        <v>2731</v>
      </c>
      <c r="D1039" s="10">
        <v>1</v>
      </c>
      <c r="E1039" s="10"/>
      <c r="F1039" s="10"/>
      <c r="G1039" s="10"/>
      <c r="H1039" s="10"/>
      <c r="I1039" s="10"/>
      <c r="J1039" s="10"/>
      <c r="K1039" s="10"/>
      <c r="L1039" s="10"/>
      <c r="M1039" s="10"/>
      <c r="N1039" s="10"/>
      <c r="O1039" s="110">
        <f t="shared" si="32"/>
        <v>0</v>
      </c>
      <c r="P1039" s="110">
        <f t="shared" si="33"/>
        <v>0</v>
      </c>
    </row>
    <row r="1040" spans="1:16" x14ac:dyDescent="0.25">
      <c r="A1040" s="132">
        <v>15188280</v>
      </c>
      <c r="B1040" s="135" t="s">
        <v>354</v>
      </c>
      <c r="C1040" s="135" t="s">
        <v>2730</v>
      </c>
      <c r="D1040" s="10">
        <v>1</v>
      </c>
      <c r="E1040" s="10"/>
      <c r="F1040" s="10"/>
      <c r="G1040" s="10"/>
      <c r="H1040" s="10"/>
      <c r="I1040" s="10"/>
      <c r="J1040" s="10"/>
      <c r="K1040" s="10"/>
      <c r="L1040" s="10"/>
      <c r="M1040" s="10"/>
      <c r="N1040" s="10"/>
      <c r="O1040" s="110">
        <f t="shared" si="32"/>
        <v>0</v>
      </c>
      <c r="P1040" s="110">
        <f t="shared" si="33"/>
        <v>0</v>
      </c>
    </row>
    <row r="1041" spans="1:16" x14ac:dyDescent="0.25">
      <c r="A1041" s="132">
        <v>15261840</v>
      </c>
      <c r="B1041" s="135" t="s">
        <v>354</v>
      </c>
      <c r="C1041" s="135" t="s">
        <v>2730</v>
      </c>
      <c r="D1041" s="10">
        <v>1</v>
      </c>
      <c r="E1041" s="10"/>
      <c r="F1041" s="10"/>
      <c r="G1041" s="10"/>
      <c r="H1041" s="10"/>
      <c r="I1041" s="10"/>
      <c r="J1041" s="10"/>
      <c r="K1041" s="10"/>
      <c r="L1041" s="10"/>
      <c r="M1041" s="10"/>
      <c r="N1041" s="10"/>
      <c r="O1041" s="110">
        <f t="shared" si="32"/>
        <v>0</v>
      </c>
      <c r="P1041" s="110">
        <f t="shared" si="33"/>
        <v>0</v>
      </c>
    </row>
    <row r="1042" spans="1:16" x14ac:dyDescent="0.25">
      <c r="A1042" s="132">
        <v>15269221</v>
      </c>
      <c r="B1042" s="135" t="s">
        <v>354</v>
      </c>
      <c r="C1042" s="135" t="s">
        <v>2730</v>
      </c>
      <c r="D1042" s="10">
        <v>1</v>
      </c>
      <c r="E1042" s="10"/>
      <c r="F1042" s="10"/>
      <c r="G1042" s="10"/>
      <c r="H1042" s="10"/>
      <c r="I1042" s="10"/>
      <c r="J1042" s="10"/>
      <c r="K1042" s="10"/>
      <c r="L1042" s="10"/>
      <c r="M1042" s="10"/>
      <c r="N1042" s="10"/>
      <c r="O1042" s="110">
        <f t="shared" si="32"/>
        <v>0</v>
      </c>
      <c r="P1042" s="110">
        <f t="shared" si="33"/>
        <v>0</v>
      </c>
    </row>
    <row r="1043" spans="1:16" x14ac:dyDescent="0.25">
      <c r="A1043" s="132">
        <v>15290468</v>
      </c>
      <c r="B1043" s="135" t="s">
        <v>358</v>
      </c>
      <c r="C1043" s="135" t="s">
        <v>2732</v>
      </c>
      <c r="D1043" s="10">
        <v>1</v>
      </c>
      <c r="E1043" s="10"/>
      <c r="F1043" s="10"/>
      <c r="G1043" s="10"/>
      <c r="H1043" s="10"/>
      <c r="I1043" s="10"/>
      <c r="J1043" s="10"/>
      <c r="K1043" s="10"/>
      <c r="L1043" s="10"/>
      <c r="M1043" s="10"/>
      <c r="N1043" s="10"/>
      <c r="O1043" s="110">
        <f t="shared" si="32"/>
        <v>0</v>
      </c>
      <c r="P1043" s="110">
        <f t="shared" si="33"/>
        <v>0</v>
      </c>
    </row>
    <row r="1044" spans="1:16" x14ac:dyDescent="0.25">
      <c r="A1044" s="132">
        <v>15294072</v>
      </c>
      <c r="B1044" s="135" t="s">
        <v>354</v>
      </c>
      <c r="C1044" s="135" t="s">
        <v>2730</v>
      </c>
      <c r="D1044" s="10">
        <v>1</v>
      </c>
      <c r="E1044" s="10"/>
      <c r="F1044" s="10"/>
      <c r="G1044" s="10"/>
      <c r="H1044" s="10"/>
      <c r="I1044" s="10"/>
      <c r="J1044" s="10"/>
      <c r="K1044" s="10"/>
      <c r="L1044" s="10"/>
      <c r="M1044" s="10"/>
      <c r="N1044" s="10"/>
      <c r="O1044" s="110">
        <f t="shared" si="32"/>
        <v>0</v>
      </c>
      <c r="P1044" s="110">
        <f t="shared" si="33"/>
        <v>0</v>
      </c>
    </row>
    <row r="1045" spans="1:16" x14ac:dyDescent="0.25">
      <c r="A1045" s="132">
        <v>15294080</v>
      </c>
      <c r="B1045" s="135" t="s">
        <v>354</v>
      </c>
      <c r="C1045" s="135" t="s">
        <v>2730</v>
      </c>
      <c r="D1045" s="10">
        <v>1</v>
      </c>
      <c r="E1045" s="10"/>
      <c r="F1045" s="10"/>
      <c r="G1045" s="10"/>
      <c r="H1045" s="10"/>
      <c r="I1045" s="10"/>
      <c r="J1045" s="10"/>
      <c r="K1045" s="10"/>
      <c r="L1045" s="10"/>
      <c r="M1045" s="10"/>
      <c r="N1045" s="10"/>
      <c r="O1045" s="110">
        <f t="shared" si="32"/>
        <v>0</v>
      </c>
      <c r="P1045" s="110">
        <f t="shared" si="33"/>
        <v>0</v>
      </c>
    </row>
    <row r="1046" spans="1:16" x14ac:dyDescent="0.25">
      <c r="A1046" s="132">
        <v>15294099</v>
      </c>
      <c r="B1046" s="135" t="s">
        <v>354</v>
      </c>
      <c r="C1046" s="135" t="s">
        <v>2730</v>
      </c>
      <c r="D1046" s="10">
        <v>1</v>
      </c>
      <c r="E1046" s="10"/>
      <c r="F1046" s="10"/>
      <c r="G1046" s="10"/>
      <c r="H1046" s="10"/>
      <c r="I1046" s="10"/>
      <c r="J1046" s="10"/>
      <c r="K1046" s="10"/>
      <c r="L1046" s="10"/>
      <c r="M1046" s="10"/>
      <c r="N1046" s="10"/>
      <c r="O1046" s="110">
        <f t="shared" si="32"/>
        <v>0</v>
      </c>
      <c r="P1046" s="110">
        <f t="shared" si="33"/>
        <v>0</v>
      </c>
    </row>
    <row r="1047" spans="1:16" x14ac:dyDescent="0.25">
      <c r="A1047" s="132">
        <v>15294102</v>
      </c>
      <c r="B1047" s="135" t="s">
        <v>354</v>
      </c>
      <c r="C1047" s="135" t="s">
        <v>2730</v>
      </c>
      <c r="D1047" s="10">
        <v>1</v>
      </c>
      <c r="E1047" s="10"/>
      <c r="F1047" s="10"/>
      <c r="G1047" s="10"/>
      <c r="H1047" s="10"/>
      <c r="I1047" s="10"/>
      <c r="J1047" s="10"/>
      <c r="K1047" s="10"/>
      <c r="L1047" s="10"/>
      <c r="M1047" s="10"/>
      <c r="N1047" s="10"/>
      <c r="O1047" s="110">
        <f t="shared" si="32"/>
        <v>0</v>
      </c>
      <c r="P1047" s="110">
        <f t="shared" si="33"/>
        <v>0</v>
      </c>
    </row>
    <row r="1048" spans="1:16" x14ac:dyDescent="0.25">
      <c r="A1048" s="132">
        <v>15298256</v>
      </c>
      <c r="B1048" s="135" t="s">
        <v>354</v>
      </c>
      <c r="C1048" s="135" t="s">
        <v>2730</v>
      </c>
      <c r="D1048" s="10">
        <v>1</v>
      </c>
      <c r="E1048" s="10"/>
      <c r="F1048" s="10"/>
      <c r="G1048" s="10"/>
      <c r="H1048" s="10"/>
      <c r="I1048" s="10"/>
      <c r="J1048" s="10"/>
      <c r="K1048" s="10"/>
      <c r="L1048" s="10"/>
      <c r="M1048" s="10"/>
      <c r="N1048" s="10"/>
      <c r="O1048" s="110">
        <f t="shared" si="32"/>
        <v>0</v>
      </c>
      <c r="P1048" s="110">
        <f t="shared" si="33"/>
        <v>0</v>
      </c>
    </row>
    <row r="1049" spans="1:16" x14ac:dyDescent="0.25">
      <c r="A1049" s="132">
        <v>15306941</v>
      </c>
      <c r="B1049" s="135" t="s">
        <v>354</v>
      </c>
      <c r="C1049" s="135" t="s">
        <v>2730</v>
      </c>
      <c r="D1049" s="10">
        <v>1</v>
      </c>
      <c r="E1049" s="10"/>
      <c r="F1049" s="10"/>
      <c r="G1049" s="10"/>
      <c r="H1049" s="10"/>
      <c r="I1049" s="10"/>
      <c r="J1049" s="10"/>
      <c r="K1049" s="10"/>
      <c r="L1049" s="10"/>
      <c r="M1049" s="10"/>
      <c r="N1049" s="10"/>
      <c r="O1049" s="110">
        <f t="shared" si="32"/>
        <v>0</v>
      </c>
      <c r="P1049" s="110">
        <f t="shared" si="33"/>
        <v>0</v>
      </c>
    </row>
    <row r="1050" spans="1:16" x14ac:dyDescent="0.25">
      <c r="A1050" s="132">
        <v>15306976</v>
      </c>
      <c r="B1050" s="135" t="s">
        <v>354</v>
      </c>
      <c r="C1050" s="135" t="s">
        <v>2730</v>
      </c>
      <c r="D1050" s="10">
        <v>1</v>
      </c>
      <c r="E1050" s="10"/>
      <c r="F1050" s="10"/>
      <c r="G1050" s="10"/>
      <c r="H1050" s="10"/>
      <c r="I1050" s="10"/>
      <c r="J1050" s="10"/>
      <c r="K1050" s="10"/>
      <c r="L1050" s="10"/>
      <c r="M1050" s="10"/>
      <c r="N1050" s="10"/>
      <c r="O1050" s="110">
        <f t="shared" si="32"/>
        <v>0</v>
      </c>
      <c r="P1050" s="110">
        <f t="shared" si="33"/>
        <v>0</v>
      </c>
    </row>
    <row r="1051" spans="1:16" x14ac:dyDescent="0.25">
      <c r="A1051" s="132">
        <v>15306984</v>
      </c>
      <c r="B1051" s="135" t="s">
        <v>354</v>
      </c>
      <c r="C1051" s="135" t="s">
        <v>2730</v>
      </c>
      <c r="D1051" s="10">
        <v>1</v>
      </c>
      <c r="E1051" s="10"/>
      <c r="F1051" s="10"/>
      <c r="G1051" s="10"/>
      <c r="H1051" s="10"/>
      <c r="I1051" s="10"/>
      <c r="J1051" s="10"/>
      <c r="K1051" s="10"/>
      <c r="L1051" s="10"/>
      <c r="M1051" s="10"/>
      <c r="N1051" s="10"/>
      <c r="O1051" s="110">
        <f t="shared" si="32"/>
        <v>0</v>
      </c>
      <c r="P1051" s="110">
        <f t="shared" si="33"/>
        <v>0</v>
      </c>
    </row>
    <row r="1052" spans="1:16" x14ac:dyDescent="0.25">
      <c r="A1052" s="132">
        <v>15306992</v>
      </c>
      <c r="B1052" s="135" t="s">
        <v>354</v>
      </c>
      <c r="C1052" s="135" t="s">
        <v>2730</v>
      </c>
      <c r="D1052" s="10">
        <v>1</v>
      </c>
      <c r="E1052" s="10"/>
      <c r="F1052" s="10"/>
      <c r="G1052" s="10"/>
      <c r="H1052" s="10"/>
      <c r="I1052" s="10"/>
      <c r="J1052" s="10"/>
      <c r="K1052" s="10"/>
      <c r="L1052" s="10"/>
      <c r="M1052" s="10"/>
      <c r="N1052" s="10"/>
      <c r="O1052" s="110">
        <f t="shared" si="32"/>
        <v>0</v>
      </c>
      <c r="P1052" s="110">
        <f t="shared" si="33"/>
        <v>0</v>
      </c>
    </row>
    <row r="1053" spans="1:16" x14ac:dyDescent="0.25">
      <c r="A1053" s="132">
        <v>15316122</v>
      </c>
      <c r="B1053" s="135" t="s">
        <v>354</v>
      </c>
      <c r="C1053" s="135" t="s">
        <v>2730</v>
      </c>
      <c r="D1053" s="10">
        <v>1</v>
      </c>
      <c r="E1053" s="10"/>
      <c r="F1053" s="10"/>
      <c r="G1053" s="10"/>
      <c r="H1053" s="10"/>
      <c r="I1053" s="10"/>
      <c r="J1053" s="10"/>
      <c r="K1053" s="10"/>
      <c r="L1053" s="10"/>
      <c r="M1053" s="10"/>
      <c r="N1053" s="10"/>
      <c r="O1053" s="110">
        <f t="shared" si="32"/>
        <v>0</v>
      </c>
      <c r="P1053" s="110">
        <f t="shared" si="33"/>
        <v>0</v>
      </c>
    </row>
    <row r="1054" spans="1:16" x14ac:dyDescent="0.25">
      <c r="A1054" s="132">
        <v>15409198</v>
      </c>
      <c r="B1054" s="135" t="s">
        <v>355</v>
      </c>
      <c r="C1054" s="135" t="s">
        <v>2731</v>
      </c>
      <c r="D1054" s="10">
        <v>1</v>
      </c>
      <c r="E1054" s="10"/>
      <c r="F1054" s="10"/>
      <c r="G1054" s="10"/>
      <c r="H1054" s="10"/>
      <c r="I1054" s="10"/>
      <c r="J1054" s="10"/>
      <c r="K1054" s="10"/>
      <c r="L1054" s="10"/>
      <c r="M1054" s="10"/>
      <c r="N1054" s="10"/>
      <c r="O1054" s="110">
        <f t="shared" ref="O1054:O1117" si="34">E1054+F1054+G1054+H1054+I1054+J1054+K1054+L1054+M1054+N1054</f>
        <v>0</v>
      </c>
      <c r="P1054" s="110">
        <f t="shared" ref="P1054:P1117" si="35">O1054-N1054</f>
        <v>0</v>
      </c>
    </row>
    <row r="1055" spans="1:16" x14ac:dyDescent="0.25">
      <c r="A1055" s="132">
        <v>15571009</v>
      </c>
      <c r="B1055" s="135" t="s">
        <v>359</v>
      </c>
      <c r="C1055" s="135" t="s">
        <v>360</v>
      </c>
      <c r="D1055" s="10">
        <v>1</v>
      </c>
      <c r="E1055" s="10"/>
      <c r="F1055" s="10"/>
      <c r="G1055" s="10"/>
      <c r="H1055" s="10"/>
      <c r="I1055" s="10"/>
      <c r="J1055" s="10"/>
      <c r="K1055" s="10"/>
      <c r="L1055" s="10"/>
      <c r="M1055" s="10"/>
      <c r="N1055" s="10"/>
      <c r="O1055" s="110">
        <f t="shared" si="34"/>
        <v>0</v>
      </c>
      <c r="P1055" s="110">
        <f t="shared" si="35"/>
        <v>0</v>
      </c>
    </row>
    <row r="1056" spans="1:16" x14ac:dyDescent="0.25">
      <c r="A1056" s="132">
        <v>15571017</v>
      </c>
      <c r="B1056" s="135" t="s">
        <v>359</v>
      </c>
      <c r="C1056" s="135" t="s">
        <v>360</v>
      </c>
      <c r="D1056" s="10">
        <v>1</v>
      </c>
      <c r="E1056" s="10"/>
      <c r="F1056" s="10"/>
      <c r="G1056" s="10"/>
      <c r="H1056" s="10"/>
      <c r="I1056" s="10"/>
      <c r="J1056" s="10"/>
      <c r="K1056" s="10"/>
      <c r="L1056" s="10"/>
      <c r="M1056" s="10"/>
      <c r="N1056" s="10"/>
      <c r="O1056" s="110">
        <f t="shared" si="34"/>
        <v>0</v>
      </c>
      <c r="P1056" s="110">
        <f t="shared" si="35"/>
        <v>0</v>
      </c>
    </row>
    <row r="1057" spans="1:16" x14ac:dyDescent="0.25">
      <c r="A1057" s="132">
        <v>15797279</v>
      </c>
      <c r="B1057" s="135" t="s">
        <v>354</v>
      </c>
      <c r="C1057" s="135" t="s">
        <v>2730</v>
      </c>
      <c r="D1057" s="10">
        <v>1</v>
      </c>
      <c r="E1057" s="10"/>
      <c r="F1057" s="10"/>
      <c r="G1057" s="10"/>
      <c r="H1057" s="10"/>
      <c r="I1057" s="10"/>
      <c r="J1057" s="10"/>
      <c r="K1057" s="10"/>
      <c r="L1057" s="10"/>
      <c r="M1057" s="10"/>
      <c r="N1057" s="10"/>
      <c r="O1057" s="110">
        <f t="shared" si="34"/>
        <v>0</v>
      </c>
      <c r="P1057" s="110">
        <f t="shared" si="35"/>
        <v>0</v>
      </c>
    </row>
    <row r="1058" spans="1:16" x14ac:dyDescent="0.25">
      <c r="A1058" s="132">
        <v>15822737</v>
      </c>
      <c r="B1058" s="135" t="s">
        <v>354</v>
      </c>
      <c r="C1058" s="135" t="s">
        <v>2730</v>
      </c>
      <c r="D1058" s="10">
        <v>1</v>
      </c>
      <c r="E1058" s="10"/>
      <c r="F1058" s="10"/>
      <c r="G1058" s="10"/>
      <c r="H1058" s="10"/>
      <c r="I1058" s="10"/>
      <c r="J1058" s="10"/>
      <c r="K1058" s="10"/>
      <c r="L1058" s="10"/>
      <c r="M1058" s="10"/>
      <c r="N1058" s="10"/>
      <c r="O1058" s="110">
        <f t="shared" si="34"/>
        <v>0</v>
      </c>
      <c r="P1058" s="110">
        <f t="shared" si="35"/>
        <v>0</v>
      </c>
    </row>
    <row r="1059" spans="1:16" x14ac:dyDescent="0.25">
      <c r="A1059" s="132">
        <v>15834409</v>
      </c>
      <c r="B1059" s="135" t="s">
        <v>352</v>
      </c>
      <c r="C1059" s="135" t="s">
        <v>353</v>
      </c>
      <c r="D1059" s="10">
        <v>1</v>
      </c>
      <c r="E1059" s="10"/>
      <c r="F1059" s="10"/>
      <c r="G1059" s="10"/>
      <c r="H1059" s="10"/>
      <c r="I1059" s="10"/>
      <c r="J1059" s="10"/>
      <c r="K1059" s="10"/>
      <c r="L1059" s="10"/>
      <c r="M1059" s="10"/>
      <c r="N1059" s="10"/>
      <c r="O1059" s="110">
        <f t="shared" si="34"/>
        <v>0</v>
      </c>
      <c r="P1059" s="110">
        <f t="shared" si="35"/>
        <v>0</v>
      </c>
    </row>
    <row r="1060" spans="1:16" x14ac:dyDescent="0.25">
      <c r="A1060" s="132">
        <v>15858693</v>
      </c>
      <c r="B1060" s="135" t="s">
        <v>356</v>
      </c>
      <c r="C1060" s="135" t="s">
        <v>357</v>
      </c>
      <c r="D1060" s="10">
        <v>1</v>
      </c>
      <c r="E1060" s="10"/>
      <c r="F1060" s="10"/>
      <c r="G1060" s="10"/>
      <c r="H1060" s="10"/>
      <c r="I1060" s="10"/>
      <c r="J1060" s="10"/>
      <c r="K1060" s="10"/>
      <c r="L1060" s="10"/>
      <c r="M1060" s="10"/>
      <c r="N1060" s="10"/>
      <c r="O1060" s="110">
        <f t="shared" si="34"/>
        <v>0</v>
      </c>
      <c r="P1060" s="110">
        <f t="shared" si="35"/>
        <v>0</v>
      </c>
    </row>
    <row r="1061" spans="1:16" x14ac:dyDescent="0.25">
      <c r="A1061" s="132">
        <v>15858707</v>
      </c>
      <c r="B1061" s="135" t="s">
        <v>356</v>
      </c>
      <c r="C1061" s="135" t="s">
        <v>357</v>
      </c>
      <c r="D1061" s="10">
        <v>1</v>
      </c>
      <c r="E1061" s="10"/>
      <c r="F1061" s="10"/>
      <c r="G1061" s="10"/>
      <c r="H1061" s="10"/>
      <c r="I1061" s="10"/>
      <c r="J1061" s="10"/>
      <c r="K1061" s="10"/>
      <c r="L1061" s="10"/>
      <c r="M1061" s="10"/>
      <c r="N1061" s="10"/>
      <c r="O1061" s="110">
        <f t="shared" si="34"/>
        <v>0</v>
      </c>
      <c r="P1061" s="110">
        <f t="shared" si="35"/>
        <v>0</v>
      </c>
    </row>
    <row r="1062" spans="1:16" x14ac:dyDescent="0.25">
      <c r="A1062" s="132">
        <v>16015649</v>
      </c>
      <c r="B1062" s="135" t="s">
        <v>356</v>
      </c>
      <c r="C1062" s="135" t="s">
        <v>357</v>
      </c>
      <c r="D1062" s="10">
        <v>1</v>
      </c>
      <c r="E1062" s="10"/>
      <c r="F1062" s="10"/>
      <c r="G1062" s="10"/>
      <c r="H1062" s="10"/>
      <c r="I1062" s="10"/>
      <c r="J1062" s="10"/>
      <c r="K1062" s="10"/>
      <c r="L1062" s="10"/>
      <c r="M1062" s="10"/>
      <c r="N1062" s="10"/>
      <c r="O1062" s="110">
        <f t="shared" si="34"/>
        <v>0</v>
      </c>
      <c r="P1062" s="110">
        <f t="shared" si="35"/>
        <v>0</v>
      </c>
    </row>
    <row r="1063" spans="1:16" x14ac:dyDescent="0.25">
      <c r="A1063" s="132">
        <v>16027213</v>
      </c>
      <c r="B1063" s="135" t="s">
        <v>355</v>
      </c>
      <c r="C1063" s="135" t="s">
        <v>2731</v>
      </c>
      <c r="D1063" s="10">
        <v>1</v>
      </c>
      <c r="E1063" s="10"/>
      <c r="F1063" s="10"/>
      <c r="G1063" s="10"/>
      <c r="H1063" s="10"/>
      <c r="I1063" s="10"/>
      <c r="J1063" s="10"/>
      <c r="K1063" s="10"/>
      <c r="L1063" s="10"/>
      <c r="M1063" s="10"/>
      <c r="N1063" s="10"/>
      <c r="O1063" s="110">
        <f t="shared" si="34"/>
        <v>0</v>
      </c>
      <c r="P1063" s="110">
        <f t="shared" si="35"/>
        <v>0</v>
      </c>
    </row>
    <row r="1064" spans="1:16" x14ac:dyDescent="0.25">
      <c r="A1064" s="132">
        <v>16027221</v>
      </c>
      <c r="B1064" s="135" t="s">
        <v>355</v>
      </c>
      <c r="C1064" s="135" t="s">
        <v>2731</v>
      </c>
      <c r="D1064" s="10">
        <v>1</v>
      </c>
      <c r="E1064" s="10"/>
      <c r="F1064" s="10"/>
      <c r="G1064" s="10"/>
      <c r="H1064" s="10"/>
      <c r="I1064" s="10"/>
      <c r="J1064" s="10"/>
      <c r="K1064" s="10"/>
      <c r="L1064" s="10"/>
      <c r="M1064" s="10"/>
      <c r="N1064" s="10"/>
      <c r="O1064" s="110">
        <f t="shared" si="34"/>
        <v>0</v>
      </c>
      <c r="P1064" s="110">
        <f t="shared" si="35"/>
        <v>0</v>
      </c>
    </row>
    <row r="1065" spans="1:16" x14ac:dyDescent="0.25">
      <c r="A1065" s="132">
        <v>16027248</v>
      </c>
      <c r="B1065" s="135" t="s">
        <v>355</v>
      </c>
      <c r="C1065" s="135" t="s">
        <v>2731</v>
      </c>
      <c r="D1065" s="10">
        <v>1</v>
      </c>
      <c r="E1065" s="10"/>
      <c r="F1065" s="10"/>
      <c r="G1065" s="10"/>
      <c r="H1065" s="10"/>
      <c r="I1065" s="10"/>
      <c r="J1065" s="10"/>
      <c r="K1065" s="10"/>
      <c r="L1065" s="10"/>
      <c r="M1065" s="10"/>
      <c r="N1065" s="10"/>
      <c r="O1065" s="110">
        <f t="shared" si="34"/>
        <v>0</v>
      </c>
      <c r="P1065" s="110">
        <f t="shared" si="35"/>
        <v>0</v>
      </c>
    </row>
    <row r="1066" spans="1:16" x14ac:dyDescent="0.25">
      <c r="A1066" s="132">
        <v>16027256</v>
      </c>
      <c r="B1066" s="135" t="s">
        <v>355</v>
      </c>
      <c r="C1066" s="135" t="s">
        <v>2731</v>
      </c>
      <c r="D1066" s="10">
        <v>1</v>
      </c>
      <c r="E1066" s="10"/>
      <c r="F1066" s="10"/>
      <c r="G1066" s="10"/>
      <c r="H1066" s="10"/>
      <c r="I1066" s="10"/>
      <c r="J1066" s="10"/>
      <c r="K1066" s="10"/>
      <c r="L1066" s="10"/>
      <c r="M1066" s="10"/>
      <c r="N1066" s="10"/>
      <c r="O1066" s="110">
        <f t="shared" si="34"/>
        <v>0</v>
      </c>
      <c r="P1066" s="110">
        <f t="shared" si="35"/>
        <v>0</v>
      </c>
    </row>
    <row r="1067" spans="1:16" x14ac:dyDescent="0.25">
      <c r="A1067" s="132">
        <v>16071301</v>
      </c>
      <c r="B1067" s="135" t="s">
        <v>356</v>
      </c>
      <c r="C1067" s="135" t="s">
        <v>357</v>
      </c>
      <c r="D1067" s="10">
        <v>1</v>
      </c>
      <c r="E1067" s="10"/>
      <c r="F1067" s="10"/>
      <c r="G1067" s="10"/>
      <c r="H1067" s="10"/>
      <c r="I1067" s="10"/>
      <c r="J1067" s="10"/>
      <c r="K1067" s="10"/>
      <c r="L1067" s="10"/>
      <c r="M1067" s="10"/>
      <c r="N1067" s="10"/>
      <c r="O1067" s="110">
        <f t="shared" si="34"/>
        <v>0</v>
      </c>
      <c r="P1067" s="110">
        <f t="shared" si="35"/>
        <v>0</v>
      </c>
    </row>
    <row r="1068" spans="1:16" x14ac:dyDescent="0.25">
      <c r="A1068" s="132">
        <v>16079612</v>
      </c>
      <c r="B1068" s="135" t="s">
        <v>361</v>
      </c>
      <c r="C1068" s="135" t="s">
        <v>362</v>
      </c>
      <c r="D1068" s="10">
        <v>5</v>
      </c>
      <c r="E1068" s="10"/>
      <c r="F1068" s="10"/>
      <c r="G1068" s="10"/>
      <c r="H1068" s="10"/>
      <c r="I1068" s="10"/>
      <c r="J1068" s="10"/>
      <c r="K1068" s="10"/>
      <c r="L1068" s="10"/>
      <c r="M1068" s="10"/>
      <c r="N1068" s="10"/>
      <c r="O1068" s="110">
        <f t="shared" si="34"/>
        <v>0</v>
      </c>
      <c r="P1068" s="110">
        <f t="shared" si="35"/>
        <v>0</v>
      </c>
    </row>
    <row r="1069" spans="1:16" x14ac:dyDescent="0.25">
      <c r="A1069" s="132">
        <v>16187245</v>
      </c>
      <c r="B1069" s="135" t="s">
        <v>355</v>
      </c>
      <c r="C1069" s="135" t="s">
        <v>2731</v>
      </c>
      <c r="D1069" s="10">
        <v>1</v>
      </c>
      <c r="E1069" s="10"/>
      <c r="F1069" s="10"/>
      <c r="G1069" s="10"/>
      <c r="H1069" s="10"/>
      <c r="I1069" s="10"/>
      <c r="J1069" s="10"/>
      <c r="K1069" s="10"/>
      <c r="L1069" s="10"/>
      <c r="M1069" s="10"/>
      <c r="N1069" s="10"/>
      <c r="O1069" s="110">
        <f t="shared" si="34"/>
        <v>0</v>
      </c>
      <c r="P1069" s="110">
        <f t="shared" si="35"/>
        <v>0</v>
      </c>
    </row>
    <row r="1070" spans="1:16" x14ac:dyDescent="0.25">
      <c r="A1070" s="132">
        <v>16187253</v>
      </c>
      <c r="B1070" s="135" t="s">
        <v>355</v>
      </c>
      <c r="C1070" s="135" t="s">
        <v>2731</v>
      </c>
      <c r="D1070" s="10">
        <v>1</v>
      </c>
      <c r="E1070" s="10"/>
      <c r="F1070" s="10"/>
      <c r="G1070" s="10"/>
      <c r="H1070" s="10"/>
      <c r="I1070" s="10"/>
      <c r="J1070" s="10"/>
      <c r="K1070" s="10"/>
      <c r="L1070" s="10"/>
      <c r="M1070" s="10"/>
      <c r="N1070" s="10"/>
      <c r="O1070" s="110">
        <f t="shared" si="34"/>
        <v>0</v>
      </c>
      <c r="P1070" s="110">
        <f t="shared" si="35"/>
        <v>0</v>
      </c>
    </row>
    <row r="1071" spans="1:16" x14ac:dyDescent="0.25">
      <c r="A1071" s="132">
        <v>16187261</v>
      </c>
      <c r="B1071" s="135" t="s">
        <v>355</v>
      </c>
      <c r="C1071" s="135" t="s">
        <v>2731</v>
      </c>
      <c r="D1071" s="10">
        <v>1</v>
      </c>
      <c r="E1071" s="10"/>
      <c r="F1071" s="10"/>
      <c r="G1071" s="10"/>
      <c r="H1071" s="10"/>
      <c r="I1071" s="10"/>
      <c r="J1071" s="10"/>
      <c r="K1071" s="10"/>
      <c r="L1071" s="10"/>
      <c r="M1071" s="10"/>
      <c r="N1071" s="10"/>
      <c r="O1071" s="110">
        <f t="shared" si="34"/>
        <v>0</v>
      </c>
      <c r="P1071" s="110">
        <f t="shared" si="35"/>
        <v>0</v>
      </c>
    </row>
    <row r="1072" spans="1:16" x14ac:dyDescent="0.25">
      <c r="A1072" s="132">
        <v>16260988</v>
      </c>
      <c r="B1072" s="135" t="s">
        <v>355</v>
      </c>
      <c r="C1072" s="135" t="s">
        <v>2731</v>
      </c>
      <c r="D1072" s="10">
        <v>1</v>
      </c>
      <c r="E1072" s="10"/>
      <c r="F1072" s="10"/>
      <c r="G1072" s="10"/>
      <c r="H1072" s="10"/>
      <c r="I1072" s="10"/>
      <c r="J1072" s="10"/>
      <c r="K1072" s="10"/>
      <c r="L1072" s="10"/>
      <c r="M1072" s="10"/>
      <c r="N1072" s="10"/>
      <c r="O1072" s="110">
        <f t="shared" si="34"/>
        <v>0</v>
      </c>
      <c r="P1072" s="110">
        <f t="shared" si="35"/>
        <v>0</v>
      </c>
    </row>
    <row r="1073" spans="1:16" x14ac:dyDescent="0.25">
      <c r="A1073" s="132">
        <v>16260996</v>
      </c>
      <c r="B1073" s="135" t="s">
        <v>355</v>
      </c>
      <c r="C1073" s="135" t="s">
        <v>2731</v>
      </c>
      <c r="D1073" s="10">
        <v>1</v>
      </c>
      <c r="E1073" s="10"/>
      <c r="F1073" s="10"/>
      <c r="G1073" s="10"/>
      <c r="H1073" s="10"/>
      <c r="I1073" s="10"/>
      <c r="J1073" s="10"/>
      <c r="K1073" s="10"/>
      <c r="L1073" s="10"/>
      <c r="M1073" s="10"/>
      <c r="N1073" s="10"/>
      <c r="O1073" s="110">
        <f t="shared" si="34"/>
        <v>0</v>
      </c>
      <c r="P1073" s="110">
        <f t="shared" si="35"/>
        <v>0</v>
      </c>
    </row>
    <row r="1074" spans="1:16" x14ac:dyDescent="0.25">
      <c r="A1074" s="132">
        <v>16261003</v>
      </c>
      <c r="B1074" s="135" t="s">
        <v>355</v>
      </c>
      <c r="C1074" s="135" t="s">
        <v>2731</v>
      </c>
      <c r="D1074" s="10">
        <v>1</v>
      </c>
      <c r="E1074" s="10"/>
      <c r="F1074" s="10"/>
      <c r="G1074" s="10"/>
      <c r="H1074" s="10"/>
      <c r="I1074" s="10"/>
      <c r="J1074" s="10"/>
      <c r="K1074" s="10"/>
      <c r="L1074" s="10"/>
      <c r="M1074" s="10"/>
      <c r="N1074" s="10"/>
      <c r="O1074" s="110">
        <f t="shared" si="34"/>
        <v>0</v>
      </c>
      <c r="P1074" s="110">
        <f t="shared" si="35"/>
        <v>0</v>
      </c>
    </row>
    <row r="1075" spans="1:16" x14ac:dyDescent="0.25">
      <c r="A1075" s="132">
        <v>16271750</v>
      </c>
      <c r="B1075" s="135" t="s">
        <v>361</v>
      </c>
      <c r="C1075" s="135" t="s">
        <v>362</v>
      </c>
      <c r="D1075" s="10">
        <v>5</v>
      </c>
      <c r="E1075" s="10"/>
      <c r="F1075" s="10"/>
      <c r="G1075" s="10"/>
      <c r="H1075" s="10"/>
      <c r="I1075" s="10"/>
      <c r="J1075" s="10"/>
      <c r="K1075" s="10"/>
      <c r="L1075" s="10"/>
      <c r="M1075" s="10"/>
      <c r="N1075" s="10"/>
      <c r="O1075" s="110">
        <f t="shared" si="34"/>
        <v>0</v>
      </c>
      <c r="P1075" s="110">
        <f t="shared" si="35"/>
        <v>0</v>
      </c>
    </row>
    <row r="1076" spans="1:16" x14ac:dyDescent="0.25">
      <c r="A1076" s="132">
        <v>16522788</v>
      </c>
      <c r="B1076" s="135" t="s">
        <v>358</v>
      </c>
      <c r="C1076" s="135" t="s">
        <v>2732</v>
      </c>
      <c r="D1076" s="10">
        <v>1</v>
      </c>
      <c r="E1076" s="10"/>
      <c r="F1076" s="10"/>
      <c r="G1076" s="10"/>
      <c r="H1076" s="10"/>
      <c r="I1076" s="10"/>
      <c r="J1076" s="10"/>
      <c r="K1076" s="10"/>
      <c r="L1076" s="10"/>
      <c r="M1076" s="10"/>
      <c r="N1076" s="10"/>
      <c r="O1076" s="110">
        <f t="shared" si="34"/>
        <v>0</v>
      </c>
      <c r="P1076" s="110">
        <f t="shared" si="35"/>
        <v>0</v>
      </c>
    </row>
    <row r="1077" spans="1:16" x14ac:dyDescent="0.25">
      <c r="A1077" s="132">
        <v>16522818</v>
      </c>
      <c r="B1077" s="135" t="s">
        <v>358</v>
      </c>
      <c r="C1077" s="135" t="s">
        <v>2732</v>
      </c>
      <c r="D1077" s="10">
        <v>1</v>
      </c>
      <c r="E1077" s="10"/>
      <c r="F1077" s="10"/>
      <c r="G1077" s="10"/>
      <c r="H1077" s="10"/>
      <c r="I1077" s="10"/>
      <c r="J1077" s="10"/>
      <c r="K1077" s="10"/>
      <c r="L1077" s="10"/>
      <c r="M1077" s="10"/>
      <c r="N1077" s="10"/>
      <c r="O1077" s="110">
        <f t="shared" si="34"/>
        <v>0</v>
      </c>
      <c r="P1077" s="110">
        <f t="shared" si="35"/>
        <v>0</v>
      </c>
    </row>
    <row r="1078" spans="1:16" x14ac:dyDescent="0.25">
      <c r="A1078" s="132">
        <v>16522826</v>
      </c>
      <c r="B1078" s="135" t="s">
        <v>358</v>
      </c>
      <c r="C1078" s="135" t="s">
        <v>2732</v>
      </c>
      <c r="D1078" s="10">
        <v>1</v>
      </c>
      <c r="E1078" s="10"/>
      <c r="F1078" s="10"/>
      <c r="G1078" s="10"/>
      <c r="H1078" s="10"/>
      <c r="I1078" s="10"/>
      <c r="J1078" s="10"/>
      <c r="K1078" s="10"/>
      <c r="L1078" s="10"/>
      <c r="M1078" s="10"/>
      <c r="N1078" s="10"/>
      <c r="O1078" s="110">
        <f t="shared" si="34"/>
        <v>0</v>
      </c>
      <c r="P1078" s="110">
        <f t="shared" si="35"/>
        <v>0</v>
      </c>
    </row>
    <row r="1079" spans="1:16" x14ac:dyDescent="0.25">
      <c r="A1079" s="132">
        <v>16595777</v>
      </c>
      <c r="B1079" s="135" t="s">
        <v>363</v>
      </c>
      <c r="C1079" s="135" t="s">
        <v>2733</v>
      </c>
      <c r="D1079" s="10">
        <v>1</v>
      </c>
      <c r="E1079" s="10"/>
      <c r="F1079" s="10"/>
      <c r="G1079" s="10"/>
      <c r="H1079" s="10"/>
      <c r="I1079" s="10"/>
      <c r="J1079" s="10"/>
      <c r="K1079" s="10"/>
      <c r="L1079" s="10"/>
      <c r="M1079" s="10"/>
      <c r="N1079" s="10"/>
      <c r="O1079" s="110">
        <f t="shared" si="34"/>
        <v>0</v>
      </c>
      <c r="P1079" s="110">
        <f t="shared" si="35"/>
        <v>0</v>
      </c>
    </row>
    <row r="1080" spans="1:16" x14ac:dyDescent="0.25">
      <c r="A1080" s="132">
        <v>16595785</v>
      </c>
      <c r="B1080" s="135" t="s">
        <v>363</v>
      </c>
      <c r="C1080" s="135" t="s">
        <v>2733</v>
      </c>
      <c r="D1080" s="10">
        <v>1</v>
      </c>
      <c r="E1080" s="10"/>
      <c r="F1080" s="10"/>
      <c r="G1080" s="10"/>
      <c r="H1080" s="10"/>
      <c r="I1080" s="10"/>
      <c r="J1080" s="10"/>
      <c r="K1080" s="10"/>
      <c r="L1080" s="10"/>
      <c r="M1080" s="10"/>
      <c r="N1080" s="10"/>
      <c r="O1080" s="110">
        <f t="shared" si="34"/>
        <v>0</v>
      </c>
      <c r="P1080" s="110">
        <f t="shared" si="35"/>
        <v>0</v>
      </c>
    </row>
    <row r="1081" spans="1:16" x14ac:dyDescent="0.25">
      <c r="A1081" s="132">
        <v>16595793</v>
      </c>
      <c r="B1081" s="135" t="s">
        <v>363</v>
      </c>
      <c r="C1081" s="135" t="s">
        <v>2733</v>
      </c>
      <c r="D1081" s="10">
        <v>1</v>
      </c>
      <c r="E1081" s="10"/>
      <c r="F1081" s="10"/>
      <c r="G1081" s="10"/>
      <c r="H1081" s="10"/>
      <c r="I1081" s="10"/>
      <c r="J1081" s="10"/>
      <c r="K1081" s="10"/>
      <c r="L1081" s="10"/>
      <c r="M1081" s="10"/>
      <c r="N1081" s="10"/>
      <c r="O1081" s="110">
        <f t="shared" si="34"/>
        <v>0</v>
      </c>
      <c r="P1081" s="110">
        <f t="shared" si="35"/>
        <v>0</v>
      </c>
    </row>
    <row r="1082" spans="1:16" x14ac:dyDescent="0.25">
      <c r="A1082" s="132">
        <v>16637895</v>
      </c>
      <c r="B1082" s="135" t="s">
        <v>361</v>
      </c>
      <c r="C1082" s="135" t="s">
        <v>362</v>
      </c>
      <c r="D1082" s="10">
        <v>1</v>
      </c>
      <c r="E1082" s="10"/>
      <c r="F1082" s="10"/>
      <c r="G1082" s="10"/>
      <c r="H1082" s="10"/>
      <c r="I1082" s="10"/>
      <c r="J1082" s="10"/>
      <c r="K1082" s="10"/>
      <c r="L1082" s="10"/>
      <c r="M1082" s="10"/>
      <c r="N1082" s="10"/>
      <c r="O1082" s="110">
        <f t="shared" si="34"/>
        <v>0</v>
      </c>
      <c r="P1082" s="110">
        <f t="shared" si="35"/>
        <v>0</v>
      </c>
    </row>
    <row r="1083" spans="1:16" x14ac:dyDescent="0.25">
      <c r="A1083" s="132">
        <v>16637909</v>
      </c>
      <c r="B1083" s="135" t="s">
        <v>361</v>
      </c>
      <c r="C1083" s="135" t="s">
        <v>362</v>
      </c>
      <c r="D1083" s="10">
        <v>1</v>
      </c>
      <c r="E1083" s="10"/>
      <c r="F1083" s="10"/>
      <c r="G1083" s="10"/>
      <c r="H1083" s="10"/>
      <c r="I1083" s="10"/>
      <c r="J1083" s="10"/>
      <c r="K1083" s="10"/>
      <c r="L1083" s="10"/>
      <c r="M1083" s="10"/>
      <c r="N1083" s="10"/>
      <c r="O1083" s="110">
        <f t="shared" si="34"/>
        <v>0</v>
      </c>
      <c r="P1083" s="110">
        <f t="shared" si="35"/>
        <v>0</v>
      </c>
    </row>
    <row r="1084" spans="1:16" x14ac:dyDescent="0.25">
      <c r="A1084" s="132">
        <v>13842900</v>
      </c>
      <c r="B1084" s="135" t="s">
        <v>364</v>
      </c>
      <c r="C1084" s="135" t="s">
        <v>365</v>
      </c>
      <c r="D1084" s="10">
        <v>1</v>
      </c>
      <c r="E1084" s="10"/>
      <c r="F1084" s="10"/>
      <c r="G1084" s="10"/>
      <c r="H1084" s="10"/>
      <c r="I1084" s="10"/>
      <c r="J1084" s="10"/>
      <c r="K1084" s="10"/>
      <c r="L1084" s="10"/>
      <c r="M1084" s="10"/>
      <c r="N1084" s="10"/>
      <c r="O1084" s="110">
        <f t="shared" si="34"/>
        <v>0</v>
      </c>
      <c r="P1084" s="110">
        <f t="shared" si="35"/>
        <v>0</v>
      </c>
    </row>
    <row r="1085" spans="1:16" x14ac:dyDescent="0.25">
      <c r="A1085" s="132">
        <v>13842919</v>
      </c>
      <c r="B1085" s="135" t="s">
        <v>364</v>
      </c>
      <c r="C1085" s="135" t="s">
        <v>365</v>
      </c>
      <c r="D1085" s="10">
        <v>1</v>
      </c>
      <c r="E1085" s="10"/>
      <c r="F1085" s="10"/>
      <c r="G1085" s="10"/>
      <c r="H1085" s="10"/>
      <c r="I1085" s="10"/>
      <c r="J1085" s="10"/>
      <c r="K1085" s="10"/>
      <c r="L1085" s="10"/>
      <c r="M1085" s="10"/>
      <c r="N1085" s="10"/>
      <c r="O1085" s="110">
        <f t="shared" si="34"/>
        <v>0</v>
      </c>
      <c r="P1085" s="110">
        <f t="shared" si="35"/>
        <v>0</v>
      </c>
    </row>
    <row r="1086" spans="1:16" x14ac:dyDescent="0.25">
      <c r="A1086" s="132">
        <v>13842927</v>
      </c>
      <c r="B1086" s="135" t="s">
        <v>364</v>
      </c>
      <c r="C1086" s="135" t="s">
        <v>365</v>
      </c>
      <c r="D1086" s="10">
        <v>1</v>
      </c>
      <c r="E1086" s="10"/>
      <c r="F1086" s="10"/>
      <c r="G1086" s="10"/>
      <c r="H1086" s="10"/>
      <c r="I1086" s="10"/>
      <c r="J1086" s="10"/>
      <c r="K1086" s="10"/>
      <c r="L1086" s="10"/>
      <c r="M1086" s="10"/>
      <c r="N1086" s="10"/>
      <c r="O1086" s="110">
        <f t="shared" si="34"/>
        <v>0</v>
      </c>
      <c r="P1086" s="110">
        <f t="shared" si="35"/>
        <v>0</v>
      </c>
    </row>
    <row r="1087" spans="1:16" x14ac:dyDescent="0.25">
      <c r="A1087" s="132">
        <v>14286998</v>
      </c>
      <c r="B1087" s="135" t="s">
        <v>364</v>
      </c>
      <c r="C1087" s="135" t="s">
        <v>365</v>
      </c>
      <c r="D1087" s="10">
        <v>1</v>
      </c>
      <c r="E1087" s="10"/>
      <c r="F1087" s="10"/>
      <c r="G1087" s="10"/>
      <c r="H1087" s="10"/>
      <c r="I1087" s="10"/>
      <c r="J1087" s="10"/>
      <c r="K1087" s="10"/>
      <c r="L1087" s="10"/>
      <c r="M1087" s="10"/>
      <c r="N1087" s="10"/>
      <c r="O1087" s="110">
        <f t="shared" si="34"/>
        <v>0</v>
      </c>
      <c r="P1087" s="110">
        <f t="shared" si="35"/>
        <v>0</v>
      </c>
    </row>
    <row r="1088" spans="1:16" x14ac:dyDescent="0.25">
      <c r="A1088" s="132">
        <v>14287005</v>
      </c>
      <c r="B1088" s="135" t="s">
        <v>364</v>
      </c>
      <c r="C1088" s="135" t="s">
        <v>365</v>
      </c>
      <c r="D1088" s="10">
        <v>1</v>
      </c>
      <c r="E1088" s="10"/>
      <c r="F1088" s="10"/>
      <c r="G1088" s="10"/>
      <c r="H1088" s="10"/>
      <c r="I1088" s="10"/>
      <c r="J1088" s="10"/>
      <c r="K1088" s="10"/>
      <c r="L1088" s="10"/>
      <c r="M1088" s="10"/>
      <c r="N1088" s="10"/>
      <c r="O1088" s="110">
        <f t="shared" si="34"/>
        <v>0</v>
      </c>
      <c r="P1088" s="110">
        <f t="shared" si="35"/>
        <v>0</v>
      </c>
    </row>
    <row r="1089" spans="1:16" x14ac:dyDescent="0.25">
      <c r="A1089" s="132">
        <v>14287013</v>
      </c>
      <c r="B1089" s="135" t="s">
        <v>364</v>
      </c>
      <c r="C1089" s="135" t="s">
        <v>365</v>
      </c>
      <c r="D1089" s="10">
        <v>1</v>
      </c>
      <c r="E1089" s="10"/>
      <c r="F1089" s="10"/>
      <c r="G1089" s="10"/>
      <c r="H1089" s="10"/>
      <c r="I1089" s="10"/>
      <c r="J1089" s="10"/>
      <c r="K1089" s="10"/>
      <c r="L1089" s="10"/>
      <c r="M1089" s="10"/>
      <c r="N1089" s="10"/>
      <c r="O1089" s="110">
        <f t="shared" si="34"/>
        <v>0</v>
      </c>
      <c r="P1089" s="110">
        <f t="shared" si="35"/>
        <v>0</v>
      </c>
    </row>
    <row r="1090" spans="1:16" x14ac:dyDescent="0.25">
      <c r="A1090" s="132">
        <v>14607557</v>
      </c>
      <c r="B1090" s="135" t="s">
        <v>364</v>
      </c>
      <c r="C1090" s="135" t="s">
        <v>365</v>
      </c>
      <c r="D1090" s="10">
        <v>1</v>
      </c>
      <c r="E1090" s="10"/>
      <c r="F1090" s="10"/>
      <c r="G1090" s="10"/>
      <c r="H1090" s="10"/>
      <c r="I1090" s="10"/>
      <c r="J1090" s="10"/>
      <c r="K1090" s="10"/>
      <c r="L1090" s="10"/>
      <c r="M1090" s="10"/>
      <c r="N1090" s="10"/>
      <c r="O1090" s="110">
        <f t="shared" si="34"/>
        <v>0</v>
      </c>
      <c r="P1090" s="110">
        <f t="shared" si="35"/>
        <v>0</v>
      </c>
    </row>
    <row r="1091" spans="1:16" x14ac:dyDescent="0.25">
      <c r="A1091" s="132">
        <v>14607573</v>
      </c>
      <c r="B1091" s="135" t="s">
        <v>364</v>
      </c>
      <c r="C1091" s="135" t="s">
        <v>365</v>
      </c>
      <c r="D1091" s="10">
        <v>1</v>
      </c>
      <c r="E1091" s="10"/>
      <c r="F1091" s="10"/>
      <c r="G1091" s="10"/>
      <c r="H1091" s="10"/>
      <c r="I1091" s="10"/>
      <c r="J1091" s="10"/>
      <c r="K1091" s="10"/>
      <c r="L1091" s="10"/>
      <c r="M1091" s="10"/>
      <c r="N1091" s="10"/>
      <c r="O1091" s="110">
        <f t="shared" si="34"/>
        <v>0</v>
      </c>
      <c r="P1091" s="110">
        <f t="shared" si="35"/>
        <v>0</v>
      </c>
    </row>
    <row r="1092" spans="1:16" x14ac:dyDescent="0.25">
      <c r="A1092" s="132">
        <v>14670879</v>
      </c>
      <c r="B1092" s="135" t="s">
        <v>364</v>
      </c>
      <c r="C1092" s="135" t="s">
        <v>365</v>
      </c>
      <c r="D1092" s="10">
        <v>1</v>
      </c>
      <c r="E1092" s="10"/>
      <c r="F1092" s="10"/>
      <c r="G1092" s="10"/>
      <c r="H1092" s="10"/>
      <c r="I1092" s="10"/>
      <c r="J1092" s="10"/>
      <c r="K1092" s="10"/>
      <c r="L1092" s="10"/>
      <c r="M1092" s="10"/>
      <c r="N1092" s="10"/>
      <c r="O1092" s="110">
        <f t="shared" si="34"/>
        <v>0</v>
      </c>
      <c r="P1092" s="110">
        <f t="shared" si="35"/>
        <v>0</v>
      </c>
    </row>
    <row r="1093" spans="1:16" x14ac:dyDescent="0.25">
      <c r="A1093" s="132">
        <v>14670887</v>
      </c>
      <c r="B1093" s="135" t="s">
        <v>364</v>
      </c>
      <c r="C1093" s="135" t="s">
        <v>365</v>
      </c>
      <c r="D1093" s="10">
        <v>5</v>
      </c>
      <c r="E1093" s="10"/>
      <c r="F1093" s="10"/>
      <c r="G1093" s="10"/>
      <c r="H1093" s="10"/>
      <c r="I1093" s="10"/>
      <c r="J1093" s="10"/>
      <c r="K1093" s="10"/>
      <c r="L1093" s="10"/>
      <c r="M1093" s="10"/>
      <c r="N1093" s="10"/>
      <c r="O1093" s="110">
        <f t="shared" si="34"/>
        <v>0</v>
      </c>
      <c r="P1093" s="110">
        <f t="shared" si="35"/>
        <v>0</v>
      </c>
    </row>
    <row r="1094" spans="1:16" x14ac:dyDescent="0.25">
      <c r="A1094" s="132">
        <v>14959011</v>
      </c>
      <c r="B1094" s="135" t="s">
        <v>364</v>
      </c>
      <c r="C1094" s="135" t="s">
        <v>365</v>
      </c>
      <c r="D1094" s="10">
        <v>1</v>
      </c>
      <c r="E1094" s="10"/>
      <c r="F1094" s="10"/>
      <c r="G1094" s="10"/>
      <c r="H1094" s="10"/>
      <c r="I1094" s="10"/>
      <c r="J1094" s="10"/>
      <c r="K1094" s="10"/>
      <c r="L1094" s="10"/>
      <c r="M1094" s="10"/>
      <c r="N1094" s="10"/>
      <c r="O1094" s="110">
        <f t="shared" si="34"/>
        <v>0</v>
      </c>
      <c r="P1094" s="110">
        <f t="shared" si="35"/>
        <v>0</v>
      </c>
    </row>
    <row r="1095" spans="1:16" x14ac:dyDescent="0.25">
      <c r="A1095" s="132">
        <v>14959038</v>
      </c>
      <c r="B1095" s="135" t="s">
        <v>364</v>
      </c>
      <c r="C1095" s="135" t="s">
        <v>365</v>
      </c>
      <c r="D1095" s="10">
        <v>3</v>
      </c>
      <c r="E1095" s="10"/>
      <c r="F1095" s="10"/>
      <c r="G1095" s="10"/>
      <c r="H1095" s="10"/>
      <c r="I1095" s="10"/>
      <c r="J1095" s="10"/>
      <c r="K1095" s="10"/>
      <c r="L1095" s="10"/>
      <c r="M1095" s="10"/>
      <c r="N1095" s="10"/>
      <c r="O1095" s="110">
        <f t="shared" si="34"/>
        <v>0</v>
      </c>
      <c r="P1095" s="110">
        <f t="shared" si="35"/>
        <v>0</v>
      </c>
    </row>
    <row r="1096" spans="1:16" x14ac:dyDescent="0.25">
      <c r="A1096" s="132">
        <v>15255042</v>
      </c>
      <c r="B1096" s="135" t="s">
        <v>366</v>
      </c>
      <c r="C1096" s="135" t="s">
        <v>367</v>
      </c>
      <c r="D1096" s="10">
        <v>1</v>
      </c>
      <c r="E1096" s="10"/>
      <c r="F1096" s="10"/>
      <c r="G1096" s="10"/>
      <c r="H1096" s="10"/>
      <c r="I1096" s="10"/>
      <c r="J1096" s="10"/>
      <c r="K1096" s="10"/>
      <c r="L1096" s="10"/>
      <c r="M1096" s="10"/>
      <c r="N1096" s="10"/>
      <c r="O1096" s="110">
        <f t="shared" si="34"/>
        <v>0</v>
      </c>
      <c r="P1096" s="110">
        <f t="shared" si="35"/>
        <v>0</v>
      </c>
    </row>
    <row r="1097" spans="1:16" x14ac:dyDescent="0.25">
      <c r="A1097" s="132">
        <v>15419126</v>
      </c>
      <c r="B1097" s="135" t="s">
        <v>364</v>
      </c>
      <c r="C1097" s="135" t="s">
        <v>365</v>
      </c>
      <c r="D1097" s="10">
        <v>1</v>
      </c>
      <c r="E1097" s="10"/>
      <c r="F1097" s="10"/>
      <c r="G1097" s="10"/>
      <c r="H1097" s="10"/>
      <c r="I1097" s="10"/>
      <c r="J1097" s="10"/>
      <c r="K1097" s="10"/>
      <c r="L1097" s="10"/>
      <c r="M1097" s="10"/>
      <c r="N1097" s="10"/>
      <c r="O1097" s="110">
        <f t="shared" si="34"/>
        <v>0</v>
      </c>
      <c r="P1097" s="110">
        <f t="shared" si="35"/>
        <v>0</v>
      </c>
    </row>
    <row r="1098" spans="1:16" x14ac:dyDescent="0.25">
      <c r="A1098" s="132">
        <v>15419134</v>
      </c>
      <c r="B1098" s="135" t="s">
        <v>364</v>
      </c>
      <c r="C1098" s="135" t="s">
        <v>365</v>
      </c>
      <c r="D1098" s="10">
        <v>5</v>
      </c>
      <c r="E1098" s="10"/>
      <c r="F1098" s="10"/>
      <c r="G1098" s="10"/>
      <c r="H1098" s="10"/>
      <c r="I1098" s="10"/>
      <c r="J1098" s="10"/>
      <c r="K1098" s="10"/>
      <c r="L1098" s="10"/>
      <c r="M1098" s="10"/>
      <c r="N1098" s="10"/>
      <c r="O1098" s="110">
        <f t="shared" si="34"/>
        <v>0</v>
      </c>
      <c r="P1098" s="110">
        <f t="shared" si="35"/>
        <v>0</v>
      </c>
    </row>
    <row r="1099" spans="1:16" x14ac:dyDescent="0.25">
      <c r="A1099" s="132">
        <v>15419150</v>
      </c>
      <c r="B1099" s="135" t="s">
        <v>364</v>
      </c>
      <c r="C1099" s="135" t="s">
        <v>365</v>
      </c>
      <c r="D1099" s="10">
        <v>1</v>
      </c>
      <c r="E1099" s="10"/>
      <c r="F1099" s="10"/>
      <c r="G1099" s="10"/>
      <c r="H1099" s="10"/>
      <c r="I1099" s="10"/>
      <c r="J1099" s="10"/>
      <c r="K1099" s="10"/>
      <c r="L1099" s="10"/>
      <c r="M1099" s="10"/>
      <c r="N1099" s="10"/>
      <c r="O1099" s="110">
        <f t="shared" si="34"/>
        <v>0</v>
      </c>
      <c r="P1099" s="110">
        <f t="shared" si="35"/>
        <v>0</v>
      </c>
    </row>
    <row r="1100" spans="1:16" x14ac:dyDescent="0.25">
      <c r="A1100" s="132">
        <v>15569179</v>
      </c>
      <c r="B1100" s="135" t="s">
        <v>364</v>
      </c>
      <c r="C1100" s="135" t="s">
        <v>365</v>
      </c>
      <c r="D1100" s="10">
        <v>1</v>
      </c>
      <c r="E1100" s="10"/>
      <c r="F1100" s="10"/>
      <c r="G1100" s="10"/>
      <c r="H1100" s="10"/>
      <c r="I1100" s="10"/>
      <c r="J1100" s="10"/>
      <c r="K1100" s="10"/>
      <c r="L1100" s="10"/>
      <c r="M1100" s="10"/>
      <c r="N1100" s="10"/>
      <c r="O1100" s="110">
        <f t="shared" si="34"/>
        <v>0</v>
      </c>
      <c r="P1100" s="110">
        <f t="shared" si="35"/>
        <v>0</v>
      </c>
    </row>
    <row r="1101" spans="1:16" x14ac:dyDescent="0.25">
      <c r="A1101" s="132">
        <v>15583694</v>
      </c>
      <c r="B1101" s="135" t="s">
        <v>364</v>
      </c>
      <c r="C1101" s="135" t="s">
        <v>365</v>
      </c>
      <c r="D1101" s="10">
        <v>1</v>
      </c>
      <c r="E1101" s="10"/>
      <c r="F1101" s="10"/>
      <c r="G1101" s="10"/>
      <c r="H1101" s="10"/>
      <c r="I1101" s="10"/>
      <c r="J1101" s="10"/>
      <c r="K1101" s="10"/>
      <c r="L1101" s="10"/>
      <c r="M1101" s="10"/>
      <c r="N1101" s="10"/>
      <c r="O1101" s="110">
        <f t="shared" si="34"/>
        <v>0</v>
      </c>
      <c r="P1101" s="110">
        <f t="shared" si="35"/>
        <v>0</v>
      </c>
    </row>
    <row r="1102" spans="1:16" x14ac:dyDescent="0.25">
      <c r="A1102" s="132">
        <v>15583708</v>
      </c>
      <c r="B1102" s="135" t="s">
        <v>364</v>
      </c>
      <c r="C1102" s="135" t="s">
        <v>365</v>
      </c>
      <c r="D1102" s="10">
        <v>1</v>
      </c>
      <c r="E1102" s="10"/>
      <c r="F1102" s="10"/>
      <c r="G1102" s="10"/>
      <c r="H1102" s="10"/>
      <c r="I1102" s="10"/>
      <c r="J1102" s="10"/>
      <c r="K1102" s="10"/>
      <c r="L1102" s="10"/>
      <c r="M1102" s="10"/>
      <c r="N1102" s="10"/>
      <c r="O1102" s="110">
        <f t="shared" si="34"/>
        <v>0</v>
      </c>
      <c r="P1102" s="110">
        <f t="shared" si="35"/>
        <v>0</v>
      </c>
    </row>
    <row r="1103" spans="1:16" x14ac:dyDescent="0.25">
      <c r="A1103" s="132">
        <v>15583910</v>
      </c>
      <c r="B1103" s="135" t="s">
        <v>364</v>
      </c>
      <c r="C1103" s="135" t="s">
        <v>365</v>
      </c>
      <c r="D1103" s="10">
        <v>1</v>
      </c>
      <c r="E1103" s="10"/>
      <c r="F1103" s="10"/>
      <c r="G1103" s="10"/>
      <c r="H1103" s="10"/>
      <c r="I1103" s="10"/>
      <c r="J1103" s="10"/>
      <c r="K1103" s="10"/>
      <c r="L1103" s="10"/>
      <c r="M1103" s="10"/>
      <c r="N1103" s="10"/>
      <c r="O1103" s="110">
        <f t="shared" si="34"/>
        <v>0</v>
      </c>
      <c r="P1103" s="110">
        <f t="shared" si="35"/>
        <v>0</v>
      </c>
    </row>
    <row r="1104" spans="1:16" x14ac:dyDescent="0.25">
      <c r="A1104" s="132">
        <v>15583929</v>
      </c>
      <c r="B1104" s="135" t="s">
        <v>364</v>
      </c>
      <c r="C1104" s="135" t="s">
        <v>365</v>
      </c>
      <c r="D1104" s="10">
        <v>1</v>
      </c>
      <c r="E1104" s="10"/>
      <c r="F1104" s="10"/>
      <c r="G1104" s="10"/>
      <c r="H1104" s="10"/>
      <c r="I1104" s="10"/>
      <c r="J1104" s="10"/>
      <c r="K1104" s="10"/>
      <c r="L1104" s="10"/>
      <c r="M1104" s="10"/>
      <c r="N1104" s="10"/>
      <c r="O1104" s="110">
        <f t="shared" si="34"/>
        <v>0</v>
      </c>
      <c r="P1104" s="110">
        <f t="shared" si="35"/>
        <v>0</v>
      </c>
    </row>
    <row r="1105" spans="1:16" x14ac:dyDescent="0.25">
      <c r="A1105" s="132">
        <v>15625044</v>
      </c>
      <c r="B1105" s="135" t="s">
        <v>364</v>
      </c>
      <c r="C1105" s="135" t="s">
        <v>365</v>
      </c>
      <c r="D1105" s="10">
        <v>1</v>
      </c>
      <c r="E1105" s="10"/>
      <c r="F1105" s="10"/>
      <c r="G1105" s="10"/>
      <c r="H1105" s="10"/>
      <c r="I1105" s="10"/>
      <c r="J1105" s="10"/>
      <c r="K1105" s="10"/>
      <c r="L1105" s="10"/>
      <c r="M1105" s="10"/>
      <c r="N1105" s="10"/>
      <c r="O1105" s="110">
        <f t="shared" si="34"/>
        <v>0</v>
      </c>
      <c r="P1105" s="110">
        <f t="shared" si="35"/>
        <v>0</v>
      </c>
    </row>
    <row r="1106" spans="1:16" x14ac:dyDescent="0.25">
      <c r="A1106" s="132">
        <v>15625060</v>
      </c>
      <c r="B1106" s="135" t="s">
        <v>364</v>
      </c>
      <c r="C1106" s="135" t="s">
        <v>365</v>
      </c>
      <c r="D1106" s="10">
        <v>1</v>
      </c>
      <c r="E1106" s="10"/>
      <c r="F1106" s="10"/>
      <c r="G1106" s="10"/>
      <c r="H1106" s="10"/>
      <c r="I1106" s="10"/>
      <c r="J1106" s="10"/>
      <c r="K1106" s="10"/>
      <c r="L1106" s="10"/>
      <c r="M1106" s="10"/>
      <c r="N1106" s="10"/>
      <c r="O1106" s="110">
        <f t="shared" si="34"/>
        <v>0</v>
      </c>
      <c r="P1106" s="110">
        <f t="shared" si="35"/>
        <v>0</v>
      </c>
    </row>
    <row r="1107" spans="1:16" x14ac:dyDescent="0.25">
      <c r="A1107" s="132">
        <v>15625370</v>
      </c>
      <c r="B1107" s="135" t="s">
        <v>364</v>
      </c>
      <c r="C1107" s="135" t="s">
        <v>365</v>
      </c>
      <c r="D1107" s="10">
        <v>1</v>
      </c>
      <c r="E1107" s="10"/>
      <c r="F1107" s="10"/>
      <c r="G1107" s="10"/>
      <c r="H1107" s="10"/>
      <c r="I1107" s="10"/>
      <c r="J1107" s="10"/>
      <c r="K1107" s="10"/>
      <c r="L1107" s="10"/>
      <c r="M1107" s="10"/>
      <c r="N1107" s="10"/>
      <c r="O1107" s="110">
        <f t="shared" si="34"/>
        <v>0</v>
      </c>
      <c r="P1107" s="110">
        <f t="shared" si="35"/>
        <v>0</v>
      </c>
    </row>
    <row r="1108" spans="1:16" x14ac:dyDescent="0.25">
      <c r="A1108" s="132">
        <v>15990850</v>
      </c>
      <c r="B1108" s="135" t="s">
        <v>364</v>
      </c>
      <c r="C1108" s="135" t="s">
        <v>365</v>
      </c>
      <c r="D1108" s="10">
        <v>5</v>
      </c>
      <c r="E1108" s="10"/>
      <c r="F1108" s="10"/>
      <c r="G1108" s="10"/>
      <c r="H1108" s="10"/>
      <c r="I1108" s="10"/>
      <c r="J1108" s="10"/>
      <c r="K1108" s="10"/>
      <c r="L1108" s="10"/>
      <c r="M1108" s="10"/>
      <c r="N1108" s="10"/>
      <c r="O1108" s="110">
        <f t="shared" si="34"/>
        <v>0</v>
      </c>
      <c r="P1108" s="110">
        <f t="shared" si="35"/>
        <v>0</v>
      </c>
    </row>
    <row r="1109" spans="1:16" x14ac:dyDescent="0.25">
      <c r="A1109" s="132">
        <v>15990869</v>
      </c>
      <c r="B1109" s="135" t="s">
        <v>364</v>
      </c>
      <c r="C1109" s="135" t="s">
        <v>365</v>
      </c>
      <c r="D1109" s="10">
        <v>5</v>
      </c>
      <c r="E1109" s="10"/>
      <c r="F1109" s="10"/>
      <c r="G1109" s="10"/>
      <c r="H1109" s="10"/>
      <c r="I1109" s="10"/>
      <c r="J1109" s="10"/>
      <c r="K1109" s="10"/>
      <c r="L1109" s="10"/>
      <c r="M1109" s="10"/>
      <c r="N1109" s="10"/>
      <c r="O1109" s="110">
        <f t="shared" si="34"/>
        <v>0</v>
      </c>
      <c r="P1109" s="110">
        <f t="shared" si="35"/>
        <v>0</v>
      </c>
    </row>
    <row r="1110" spans="1:16" x14ac:dyDescent="0.25">
      <c r="A1110" s="132">
        <v>16004299</v>
      </c>
      <c r="B1110" s="135" t="s">
        <v>364</v>
      </c>
      <c r="C1110" s="135" t="s">
        <v>365</v>
      </c>
      <c r="D1110" s="10">
        <v>5</v>
      </c>
      <c r="E1110" s="10"/>
      <c r="F1110" s="10"/>
      <c r="G1110" s="10"/>
      <c r="H1110" s="10"/>
      <c r="I1110" s="10"/>
      <c r="J1110" s="10"/>
      <c r="K1110" s="10"/>
      <c r="L1110" s="10"/>
      <c r="M1110" s="10"/>
      <c r="N1110" s="10"/>
      <c r="O1110" s="110">
        <f t="shared" si="34"/>
        <v>0</v>
      </c>
      <c r="P1110" s="110">
        <f t="shared" si="35"/>
        <v>0</v>
      </c>
    </row>
    <row r="1111" spans="1:16" x14ac:dyDescent="0.25">
      <c r="A1111" s="132">
        <v>16021967</v>
      </c>
      <c r="B1111" s="135" t="s">
        <v>364</v>
      </c>
      <c r="C1111" s="135" t="s">
        <v>365</v>
      </c>
      <c r="D1111" s="10">
        <v>1</v>
      </c>
      <c r="E1111" s="10"/>
      <c r="F1111" s="10"/>
      <c r="G1111" s="10"/>
      <c r="H1111" s="10"/>
      <c r="I1111" s="10"/>
      <c r="J1111" s="10"/>
      <c r="K1111" s="10"/>
      <c r="L1111" s="10"/>
      <c r="M1111" s="10"/>
      <c r="N1111" s="10"/>
      <c r="O1111" s="110">
        <f t="shared" si="34"/>
        <v>0</v>
      </c>
      <c r="P1111" s="110">
        <f t="shared" si="35"/>
        <v>0</v>
      </c>
    </row>
    <row r="1112" spans="1:16" x14ac:dyDescent="0.25">
      <c r="A1112" s="132">
        <v>16411676</v>
      </c>
      <c r="B1112" s="135" t="s">
        <v>364</v>
      </c>
      <c r="C1112" s="135" t="s">
        <v>365</v>
      </c>
      <c r="D1112" s="10">
        <v>5</v>
      </c>
      <c r="E1112" s="10"/>
      <c r="F1112" s="10"/>
      <c r="G1112" s="10"/>
      <c r="H1112" s="10"/>
      <c r="I1112" s="10"/>
      <c r="J1112" s="10"/>
      <c r="K1112" s="10"/>
      <c r="L1112" s="10"/>
      <c r="M1112" s="10"/>
      <c r="N1112" s="10"/>
      <c r="O1112" s="110">
        <f t="shared" si="34"/>
        <v>0</v>
      </c>
      <c r="P1112" s="110">
        <f t="shared" si="35"/>
        <v>0</v>
      </c>
    </row>
    <row r="1113" spans="1:16" x14ac:dyDescent="0.25">
      <c r="A1113" s="132">
        <v>16546113</v>
      </c>
      <c r="B1113" s="135" t="s">
        <v>364</v>
      </c>
      <c r="C1113" s="135" t="s">
        <v>365</v>
      </c>
      <c r="D1113" s="10">
        <v>5</v>
      </c>
      <c r="E1113" s="10"/>
      <c r="F1113" s="10"/>
      <c r="G1113" s="10"/>
      <c r="H1113" s="10"/>
      <c r="I1113" s="10"/>
      <c r="J1113" s="10"/>
      <c r="K1113" s="10"/>
      <c r="L1113" s="10"/>
      <c r="M1113" s="10"/>
      <c r="N1113" s="10"/>
      <c r="O1113" s="110">
        <f t="shared" si="34"/>
        <v>0</v>
      </c>
      <c r="P1113" s="110">
        <f t="shared" si="35"/>
        <v>0</v>
      </c>
    </row>
    <row r="1114" spans="1:16" x14ac:dyDescent="0.25">
      <c r="A1114" s="132">
        <v>16546121</v>
      </c>
      <c r="B1114" s="135" t="s">
        <v>364</v>
      </c>
      <c r="C1114" s="135" t="s">
        <v>365</v>
      </c>
      <c r="D1114" s="10">
        <v>5</v>
      </c>
      <c r="E1114" s="10"/>
      <c r="F1114" s="10"/>
      <c r="G1114" s="10"/>
      <c r="H1114" s="10"/>
      <c r="I1114" s="10"/>
      <c r="J1114" s="10"/>
      <c r="K1114" s="10"/>
      <c r="L1114" s="10"/>
      <c r="M1114" s="10"/>
      <c r="N1114" s="10"/>
      <c r="O1114" s="110">
        <f t="shared" si="34"/>
        <v>0</v>
      </c>
      <c r="P1114" s="110">
        <f t="shared" si="35"/>
        <v>0</v>
      </c>
    </row>
    <row r="1115" spans="1:16" x14ac:dyDescent="0.25">
      <c r="A1115" s="132">
        <v>13965255</v>
      </c>
      <c r="B1115" s="135" t="s">
        <v>368</v>
      </c>
      <c r="C1115" s="135" t="s">
        <v>369</v>
      </c>
      <c r="D1115" s="10">
        <v>1</v>
      </c>
      <c r="E1115" s="10"/>
      <c r="F1115" s="10"/>
      <c r="G1115" s="10"/>
      <c r="H1115" s="10"/>
      <c r="I1115" s="10"/>
      <c r="J1115" s="10"/>
      <c r="K1115" s="10"/>
      <c r="L1115" s="10"/>
      <c r="M1115" s="10"/>
      <c r="N1115" s="10"/>
      <c r="O1115" s="110">
        <f t="shared" si="34"/>
        <v>0</v>
      </c>
      <c r="P1115" s="110">
        <f t="shared" si="35"/>
        <v>0</v>
      </c>
    </row>
    <row r="1116" spans="1:16" x14ac:dyDescent="0.25">
      <c r="A1116" s="132">
        <v>14134055</v>
      </c>
      <c r="B1116" s="135" t="s">
        <v>370</v>
      </c>
      <c r="C1116" s="135" t="s">
        <v>371</v>
      </c>
      <c r="D1116" s="10">
        <v>1</v>
      </c>
      <c r="E1116" s="10"/>
      <c r="F1116" s="10"/>
      <c r="G1116" s="10"/>
      <c r="H1116" s="10"/>
      <c r="I1116" s="10"/>
      <c r="J1116" s="10"/>
      <c r="K1116" s="10"/>
      <c r="L1116" s="10"/>
      <c r="M1116" s="10"/>
      <c r="N1116" s="10"/>
      <c r="O1116" s="110">
        <f t="shared" si="34"/>
        <v>0</v>
      </c>
      <c r="P1116" s="110">
        <f t="shared" si="35"/>
        <v>0</v>
      </c>
    </row>
    <row r="1117" spans="1:16" x14ac:dyDescent="0.25">
      <c r="A1117" s="132">
        <v>14167735</v>
      </c>
      <c r="B1117" s="135" t="s">
        <v>372</v>
      </c>
      <c r="C1117" s="135" t="s">
        <v>373</v>
      </c>
      <c r="D1117" s="10">
        <v>1</v>
      </c>
      <c r="E1117" s="10"/>
      <c r="F1117" s="10"/>
      <c r="G1117" s="10"/>
      <c r="H1117" s="10"/>
      <c r="I1117" s="10"/>
      <c r="J1117" s="10"/>
      <c r="K1117" s="10"/>
      <c r="L1117" s="10"/>
      <c r="M1117" s="10"/>
      <c r="N1117" s="10"/>
      <c r="O1117" s="110">
        <f t="shared" si="34"/>
        <v>0</v>
      </c>
      <c r="P1117" s="110">
        <f t="shared" si="35"/>
        <v>0</v>
      </c>
    </row>
    <row r="1118" spans="1:16" x14ac:dyDescent="0.25">
      <c r="A1118" s="132">
        <v>14167743</v>
      </c>
      <c r="B1118" s="135" t="s">
        <v>372</v>
      </c>
      <c r="C1118" s="135" t="s">
        <v>373</v>
      </c>
      <c r="D1118" s="10">
        <v>1</v>
      </c>
      <c r="E1118" s="10"/>
      <c r="F1118" s="10"/>
      <c r="G1118" s="10"/>
      <c r="H1118" s="10"/>
      <c r="I1118" s="10"/>
      <c r="J1118" s="10"/>
      <c r="K1118" s="10"/>
      <c r="L1118" s="10"/>
      <c r="M1118" s="10"/>
      <c r="N1118" s="10"/>
      <c r="O1118" s="110">
        <f t="shared" ref="O1118:O1181" si="36">E1118+F1118+G1118+H1118+I1118+J1118+K1118+L1118+M1118+N1118</f>
        <v>0</v>
      </c>
      <c r="P1118" s="110">
        <f t="shared" ref="P1118:P1181" si="37">O1118-N1118</f>
        <v>0</v>
      </c>
    </row>
    <row r="1119" spans="1:16" x14ac:dyDescent="0.25">
      <c r="A1119" s="132">
        <v>15087921</v>
      </c>
      <c r="B1119" s="135" t="s">
        <v>370</v>
      </c>
      <c r="C1119" s="135" t="s">
        <v>371</v>
      </c>
      <c r="D1119" s="10">
        <v>1</v>
      </c>
      <c r="E1119" s="10"/>
      <c r="F1119" s="10"/>
      <c r="G1119" s="10"/>
      <c r="H1119" s="10"/>
      <c r="I1119" s="10"/>
      <c r="J1119" s="10"/>
      <c r="K1119" s="10"/>
      <c r="L1119" s="10"/>
      <c r="M1119" s="10"/>
      <c r="N1119" s="10"/>
      <c r="O1119" s="110">
        <f t="shared" si="36"/>
        <v>0</v>
      </c>
      <c r="P1119" s="110">
        <f t="shared" si="37"/>
        <v>0</v>
      </c>
    </row>
    <row r="1120" spans="1:16" x14ac:dyDescent="0.25">
      <c r="A1120" s="132">
        <v>15202674</v>
      </c>
      <c r="B1120" s="135" t="s">
        <v>376</v>
      </c>
      <c r="C1120" s="135" t="s">
        <v>2734</v>
      </c>
      <c r="D1120" s="10">
        <v>1</v>
      </c>
      <c r="E1120" s="10"/>
      <c r="F1120" s="10"/>
      <c r="G1120" s="10"/>
      <c r="H1120" s="10"/>
      <c r="I1120" s="10"/>
      <c r="J1120" s="10"/>
      <c r="K1120" s="10"/>
      <c r="L1120" s="10"/>
      <c r="M1120" s="10"/>
      <c r="N1120" s="10"/>
      <c r="O1120" s="110">
        <f t="shared" si="36"/>
        <v>0</v>
      </c>
      <c r="P1120" s="110">
        <f t="shared" si="37"/>
        <v>0</v>
      </c>
    </row>
    <row r="1121" spans="1:16" x14ac:dyDescent="0.25">
      <c r="A1121" s="132">
        <v>15202682</v>
      </c>
      <c r="B1121" s="135" t="s">
        <v>376</v>
      </c>
      <c r="C1121" s="135" t="s">
        <v>2734</v>
      </c>
      <c r="D1121" s="10">
        <v>1</v>
      </c>
      <c r="E1121" s="10"/>
      <c r="F1121" s="10"/>
      <c r="G1121" s="10"/>
      <c r="H1121" s="10"/>
      <c r="I1121" s="10"/>
      <c r="J1121" s="10"/>
      <c r="K1121" s="10"/>
      <c r="L1121" s="10"/>
      <c r="M1121" s="10"/>
      <c r="N1121" s="10"/>
      <c r="O1121" s="110">
        <f t="shared" si="36"/>
        <v>0</v>
      </c>
      <c r="P1121" s="110">
        <f t="shared" si="37"/>
        <v>0</v>
      </c>
    </row>
    <row r="1122" spans="1:16" x14ac:dyDescent="0.25">
      <c r="A1122" s="132">
        <v>15202690</v>
      </c>
      <c r="B1122" s="135" t="s">
        <v>376</v>
      </c>
      <c r="C1122" s="135" t="s">
        <v>2734</v>
      </c>
      <c r="D1122" s="10">
        <v>1</v>
      </c>
      <c r="E1122" s="10"/>
      <c r="F1122" s="10"/>
      <c r="G1122" s="10"/>
      <c r="H1122" s="10"/>
      <c r="I1122" s="10"/>
      <c r="J1122" s="10"/>
      <c r="K1122" s="10"/>
      <c r="L1122" s="10"/>
      <c r="M1122" s="10"/>
      <c r="N1122" s="10"/>
      <c r="O1122" s="110">
        <f t="shared" si="36"/>
        <v>0</v>
      </c>
      <c r="P1122" s="110">
        <f t="shared" si="37"/>
        <v>0</v>
      </c>
    </row>
    <row r="1123" spans="1:16" x14ac:dyDescent="0.25">
      <c r="A1123" s="132">
        <v>15295818</v>
      </c>
      <c r="B1123" s="135" t="s">
        <v>374</v>
      </c>
      <c r="C1123" s="135" t="s">
        <v>375</v>
      </c>
      <c r="D1123" s="10">
        <v>1</v>
      </c>
      <c r="E1123" s="10"/>
      <c r="F1123" s="10"/>
      <c r="G1123" s="10"/>
      <c r="H1123" s="10"/>
      <c r="I1123" s="10"/>
      <c r="J1123" s="10"/>
      <c r="K1123" s="10"/>
      <c r="L1123" s="10"/>
      <c r="M1123" s="10"/>
      <c r="N1123" s="10"/>
      <c r="O1123" s="110">
        <f t="shared" si="36"/>
        <v>0</v>
      </c>
      <c r="P1123" s="110">
        <f t="shared" si="37"/>
        <v>0</v>
      </c>
    </row>
    <row r="1124" spans="1:16" x14ac:dyDescent="0.25">
      <c r="A1124" s="132">
        <v>15295826</v>
      </c>
      <c r="B1124" s="135" t="s">
        <v>374</v>
      </c>
      <c r="C1124" s="135" t="s">
        <v>375</v>
      </c>
      <c r="D1124" s="10">
        <v>1</v>
      </c>
      <c r="E1124" s="10"/>
      <c r="F1124" s="10"/>
      <c r="G1124" s="10"/>
      <c r="H1124" s="10"/>
      <c r="I1124" s="10"/>
      <c r="J1124" s="10"/>
      <c r="K1124" s="10"/>
      <c r="L1124" s="10"/>
      <c r="M1124" s="10"/>
      <c r="N1124" s="10"/>
      <c r="O1124" s="110">
        <f t="shared" si="36"/>
        <v>0</v>
      </c>
      <c r="P1124" s="110">
        <f t="shared" si="37"/>
        <v>0</v>
      </c>
    </row>
    <row r="1125" spans="1:16" x14ac:dyDescent="0.25">
      <c r="A1125" s="132">
        <v>15295834</v>
      </c>
      <c r="B1125" s="135" t="s">
        <v>374</v>
      </c>
      <c r="C1125" s="135" t="s">
        <v>375</v>
      </c>
      <c r="D1125" s="10">
        <v>1</v>
      </c>
      <c r="E1125" s="10"/>
      <c r="F1125" s="10"/>
      <c r="G1125" s="10"/>
      <c r="H1125" s="10"/>
      <c r="I1125" s="10"/>
      <c r="J1125" s="10"/>
      <c r="K1125" s="10"/>
      <c r="L1125" s="10"/>
      <c r="M1125" s="10"/>
      <c r="N1125" s="10"/>
      <c r="O1125" s="110">
        <f t="shared" si="36"/>
        <v>0</v>
      </c>
      <c r="P1125" s="110">
        <f t="shared" si="37"/>
        <v>0</v>
      </c>
    </row>
    <row r="1126" spans="1:16" x14ac:dyDescent="0.25">
      <c r="A1126" s="132">
        <v>15295842</v>
      </c>
      <c r="B1126" s="135" t="s">
        <v>374</v>
      </c>
      <c r="C1126" s="135" t="s">
        <v>375</v>
      </c>
      <c r="D1126" s="10">
        <v>1</v>
      </c>
      <c r="E1126" s="10"/>
      <c r="F1126" s="10"/>
      <c r="G1126" s="10"/>
      <c r="H1126" s="10"/>
      <c r="I1126" s="10"/>
      <c r="J1126" s="10"/>
      <c r="K1126" s="10"/>
      <c r="L1126" s="10"/>
      <c r="M1126" s="10"/>
      <c r="N1126" s="10"/>
      <c r="O1126" s="110">
        <f t="shared" si="36"/>
        <v>0</v>
      </c>
      <c r="P1126" s="110">
        <f t="shared" si="37"/>
        <v>0</v>
      </c>
    </row>
    <row r="1127" spans="1:16" x14ac:dyDescent="0.25">
      <c r="A1127" s="132">
        <v>15353397</v>
      </c>
      <c r="B1127" s="135" t="s">
        <v>372</v>
      </c>
      <c r="C1127" s="135" t="s">
        <v>373</v>
      </c>
      <c r="D1127" s="10">
        <v>1</v>
      </c>
      <c r="E1127" s="10"/>
      <c r="F1127" s="10"/>
      <c r="G1127" s="10"/>
      <c r="H1127" s="10"/>
      <c r="I1127" s="10"/>
      <c r="J1127" s="10"/>
      <c r="K1127" s="10"/>
      <c r="L1127" s="10"/>
      <c r="M1127" s="10"/>
      <c r="N1127" s="10"/>
      <c r="O1127" s="110">
        <f t="shared" si="36"/>
        <v>0</v>
      </c>
      <c r="P1127" s="110">
        <f t="shared" si="37"/>
        <v>0</v>
      </c>
    </row>
    <row r="1128" spans="1:16" x14ac:dyDescent="0.25">
      <c r="A1128" s="132">
        <v>15353400</v>
      </c>
      <c r="B1128" s="135" t="s">
        <v>372</v>
      </c>
      <c r="C1128" s="135" t="s">
        <v>373</v>
      </c>
      <c r="D1128" s="10">
        <v>1</v>
      </c>
      <c r="E1128" s="10"/>
      <c r="F1128" s="10"/>
      <c r="G1128" s="10"/>
      <c r="H1128" s="10"/>
      <c r="I1128" s="10"/>
      <c r="J1128" s="10"/>
      <c r="K1128" s="10"/>
      <c r="L1128" s="10"/>
      <c r="M1128" s="10"/>
      <c r="N1128" s="10"/>
      <c r="O1128" s="110">
        <f t="shared" si="36"/>
        <v>0</v>
      </c>
      <c r="P1128" s="110">
        <f t="shared" si="37"/>
        <v>0</v>
      </c>
    </row>
    <row r="1129" spans="1:16" x14ac:dyDescent="0.25">
      <c r="A1129" s="132">
        <v>15368548</v>
      </c>
      <c r="B1129" s="135" t="s">
        <v>368</v>
      </c>
      <c r="C1129" s="135" t="s">
        <v>369</v>
      </c>
      <c r="D1129" s="10">
        <v>1</v>
      </c>
      <c r="E1129" s="10"/>
      <c r="F1129" s="10"/>
      <c r="G1129" s="10"/>
      <c r="H1129" s="10"/>
      <c r="I1129" s="10"/>
      <c r="J1129" s="10"/>
      <c r="K1129" s="10"/>
      <c r="L1129" s="10"/>
      <c r="M1129" s="10"/>
      <c r="N1129" s="10"/>
      <c r="O1129" s="110">
        <f t="shared" si="36"/>
        <v>0</v>
      </c>
      <c r="P1129" s="110">
        <f t="shared" si="37"/>
        <v>0</v>
      </c>
    </row>
    <row r="1130" spans="1:16" x14ac:dyDescent="0.25">
      <c r="A1130" s="132">
        <v>15368556</v>
      </c>
      <c r="B1130" s="135" t="s">
        <v>368</v>
      </c>
      <c r="C1130" s="135" t="s">
        <v>369</v>
      </c>
      <c r="D1130" s="10">
        <v>1</v>
      </c>
      <c r="E1130" s="10"/>
      <c r="F1130" s="10"/>
      <c r="G1130" s="10"/>
      <c r="H1130" s="10"/>
      <c r="I1130" s="10"/>
      <c r="J1130" s="10"/>
      <c r="K1130" s="10"/>
      <c r="L1130" s="10"/>
      <c r="M1130" s="10"/>
      <c r="N1130" s="10"/>
      <c r="O1130" s="110">
        <f t="shared" si="36"/>
        <v>0</v>
      </c>
      <c r="P1130" s="110">
        <f t="shared" si="37"/>
        <v>0</v>
      </c>
    </row>
    <row r="1131" spans="1:16" x14ac:dyDescent="0.25">
      <c r="A1131" s="132">
        <v>15368564</v>
      </c>
      <c r="B1131" s="135" t="s">
        <v>368</v>
      </c>
      <c r="C1131" s="135" t="s">
        <v>369</v>
      </c>
      <c r="D1131" s="10">
        <v>1</v>
      </c>
      <c r="E1131" s="10"/>
      <c r="F1131" s="10"/>
      <c r="G1131" s="10"/>
      <c r="H1131" s="10"/>
      <c r="I1131" s="10"/>
      <c r="J1131" s="10"/>
      <c r="K1131" s="10"/>
      <c r="L1131" s="10"/>
      <c r="M1131" s="10"/>
      <c r="N1131" s="10"/>
      <c r="O1131" s="110">
        <f t="shared" si="36"/>
        <v>0</v>
      </c>
      <c r="P1131" s="110">
        <f t="shared" si="37"/>
        <v>0</v>
      </c>
    </row>
    <row r="1132" spans="1:16" x14ac:dyDescent="0.25">
      <c r="A1132" s="132">
        <v>15587762</v>
      </c>
      <c r="B1132" s="135" t="s">
        <v>368</v>
      </c>
      <c r="C1132" s="135" t="s">
        <v>369</v>
      </c>
      <c r="D1132" s="10">
        <v>1</v>
      </c>
      <c r="E1132" s="10"/>
      <c r="F1132" s="10"/>
      <c r="G1132" s="10"/>
      <c r="H1132" s="10"/>
      <c r="I1132" s="10"/>
      <c r="J1132" s="10"/>
      <c r="K1132" s="10"/>
      <c r="L1132" s="10"/>
      <c r="M1132" s="10"/>
      <c r="N1132" s="10"/>
      <c r="O1132" s="110">
        <f t="shared" si="36"/>
        <v>0</v>
      </c>
      <c r="P1132" s="110">
        <f t="shared" si="37"/>
        <v>0</v>
      </c>
    </row>
    <row r="1133" spans="1:16" x14ac:dyDescent="0.25">
      <c r="A1133" s="132">
        <v>15587770</v>
      </c>
      <c r="B1133" s="135" t="s">
        <v>368</v>
      </c>
      <c r="C1133" s="135" t="s">
        <v>369</v>
      </c>
      <c r="D1133" s="10">
        <v>1</v>
      </c>
      <c r="E1133" s="10"/>
      <c r="F1133" s="10"/>
      <c r="G1133" s="10"/>
      <c r="H1133" s="10"/>
      <c r="I1133" s="10"/>
      <c r="J1133" s="10"/>
      <c r="K1133" s="10"/>
      <c r="L1133" s="10"/>
      <c r="M1133" s="10"/>
      <c r="N1133" s="10"/>
      <c r="O1133" s="110">
        <f t="shared" si="36"/>
        <v>0</v>
      </c>
      <c r="P1133" s="110">
        <f t="shared" si="37"/>
        <v>0</v>
      </c>
    </row>
    <row r="1134" spans="1:16" x14ac:dyDescent="0.25">
      <c r="A1134" s="132">
        <v>15587789</v>
      </c>
      <c r="B1134" s="135" t="s">
        <v>368</v>
      </c>
      <c r="C1134" s="135" t="s">
        <v>369</v>
      </c>
      <c r="D1134" s="10">
        <v>1</v>
      </c>
      <c r="E1134" s="10"/>
      <c r="F1134" s="10"/>
      <c r="G1134" s="10"/>
      <c r="H1134" s="10"/>
      <c r="I1134" s="10"/>
      <c r="J1134" s="10"/>
      <c r="K1134" s="10"/>
      <c r="L1134" s="10"/>
      <c r="M1134" s="10"/>
      <c r="N1134" s="10"/>
      <c r="O1134" s="110">
        <f t="shared" si="36"/>
        <v>0</v>
      </c>
      <c r="P1134" s="110">
        <f t="shared" si="37"/>
        <v>0</v>
      </c>
    </row>
    <row r="1135" spans="1:16" x14ac:dyDescent="0.25">
      <c r="A1135" s="132">
        <v>15600203</v>
      </c>
      <c r="B1135" s="135" t="s">
        <v>368</v>
      </c>
      <c r="C1135" s="135" t="s">
        <v>369</v>
      </c>
      <c r="D1135" s="10">
        <v>1</v>
      </c>
      <c r="E1135" s="10"/>
      <c r="F1135" s="10"/>
      <c r="G1135" s="10"/>
      <c r="H1135" s="10"/>
      <c r="I1135" s="10"/>
      <c r="J1135" s="10"/>
      <c r="K1135" s="10"/>
      <c r="L1135" s="10"/>
      <c r="M1135" s="10"/>
      <c r="N1135" s="10"/>
      <c r="O1135" s="110">
        <f t="shared" si="36"/>
        <v>0</v>
      </c>
      <c r="P1135" s="110">
        <f t="shared" si="37"/>
        <v>0</v>
      </c>
    </row>
    <row r="1136" spans="1:16" x14ac:dyDescent="0.25">
      <c r="A1136" s="132">
        <v>15602427</v>
      </c>
      <c r="B1136" s="135" t="s">
        <v>377</v>
      </c>
      <c r="C1136" s="135" t="s">
        <v>378</v>
      </c>
      <c r="D1136" s="10">
        <v>1</v>
      </c>
      <c r="E1136" s="10"/>
      <c r="F1136" s="10"/>
      <c r="G1136" s="10"/>
      <c r="H1136" s="10"/>
      <c r="I1136" s="10"/>
      <c r="J1136" s="10"/>
      <c r="K1136" s="10"/>
      <c r="L1136" s="10"/>
      <c r="M1136" s="10"/>
      <c r="N1136" s="10"/>
      <c r="O1136" s="110">
        <f t="shared" si="36"/>
        <v>0</v>
      </c>
      <c r="P1136" s="110">
        <f t="shared" si="37"/>
        <v>0</v>
      </c>
    </row>
    <row r="1137" spans="1:16" x14ac:dyDescent="0.25">
      <c r="A1137" s="132">
        <v>15753948</v>
      </c>
      <c r="B1137" s="135" t="s">
        <v>368</v>
      </c>
      <c r="C1137" s="135" t="s">
        <v>369</v>
      </c>
      <c r="D1137" s="10">
        <v>1</v>
      </c>
      <c r="E1137" s="10"/>
      <c r="F1137" s="10"/>
      <c r="G1137" s="10"/>
      <c r="H1137" s="10"/>
      <c r="I1137" s="10"/>
      <c r="J1137" s="10"/>
      <c r="K1137" s="10"/>
      <c r="L1137" s="10"/>
      <c r="M1137" s="10"/>
      <c r="N1137" s="10"/>
      <c r="O1137" s="110">
        <f t="shared" si="36"/>
        <v>0</v>
      </c>
      <c r="P1137" s="110">
        <f t="shared" si="37"/>
        <v>0</v>
      </c>
    </row>
    <row r="1138" spans="1:16" x14ac:dyDescent="0.25">
      <c r="A1138" s="132">
        <v>15753956</v>
      </c>
      <c r="B1138" s="135" t="s">
        <v>368</v>
      </c>
      <c r="C1138" s="135" t="s">
        <v>369</v>
      </c>
      <c r="D1138" s="10">
        <v>1</v>
      </c>
      <c r="E1138" s="10"/>
      <c r="F1138" s="10"/>
      <c r="G1138" s="10"/>
      <c r="H1138" s="10"/>
      <c r="I1138" s="10"/>
      <c r="J1138" s="10"/>
      <c r="K1138" s="10"/>
      <c r="L1138" s="10"/>
      <c r="M1138" s="10"/>
      <c r="N1138" s="10"/>
      <c r="O1138" s="110">
        <f t="shared" si="36"/>
        <v>0</v>
      </c>
      <c r="P1138" s="110">
        <f t="shared" si="37"/>
        <v>0</v>
      </c>
    </row>
    <row r="1139" spans="1:16" x14ac:dyDescent="0.25">
      <c r="A1139" s="132">
        <v>15753972</v>
      </c>
      <c r="B1139" s="135" t="s">
        <v>368</v>
      </c>
      <c r="C1139" s="135" t="s">
        <v>369</v>
      </c>
      <c r="D1139" s="10">
        <v>1</v>
      </c>
      <c r="E1139" s="10"/>
      <c r="F1139" s="10"/>
      <c r="G1139" s="10"/>
      <c r="H1139" s="10"/>
      <c r="I1139" s="10"/>
      <c r="J1139" s="10"/>
      <c r="K1139" s="10"/>
      <c r="L1139" s="10"/>
      <c r="M1139" s="10"/>
      <c r="N1139" s="10"/>
      <c r="O1139" s="110">
        <f t="shared" si="36"/>
        <v>0</v>
      </c>
      <c r="P1139" s="110">
        <f t="shared" si="37"/>
        <v>0</v>
      </c>
    </row>
    <row r="1140" spans="1:16" x14ac:dyDescent="0.25">
      <c r="A1140" s="132">
        <v>15902064</v>
      </c>
      <c r="B1140" s="135" t="s">
        <v>368</v>
      </c>
      <c r="C1140" s="135" t="s">
        <v>369</v>
      </c>
      <c r="D1140" s="10">
        <v>1</v>
      </c>
      <c r="E1140" s="10"/>
      <c r="F1140" s="10"/>
      <c r="G1140" s="10"/>
      <c r="H1140" s="10"/>
      <c r="I1140" s="10"/>
      <c r="J1140" s="10"/>
      <c r="K1140" s="10"/>
      <c r="L1140" s="10"/>
      <c r="M1140" s="10"/>
      <c r="N1140" s="10"/>
      <c r="O1140" s="110">
        <f t="shared" si="36"/>
        <v>0</v>
      </c>
      <c r="P1140" s="110">
        <f t="shared" si="37"/>
        <v>0</v>
      </c>
    </row>
    <row r="1141" spans="1:16" x14ac:dyDescent="0.25">
      <c r="A1141" s="132">
        <v>15922286</v>
      </c>
      <c r="B1141" s="135" t="s">
        <v>374</v>
      </c>
      <c r="C1141" s="135" t="s">
        <v>375</v>
      </c>
      <c r="D1141" s="10">
        <v>1</v>
      </c>
      <c r="E1141" s="10"/>
      <c r="F1141" s="10"/>
      <c r="G1141" s="10"/>
      <c r="H1141" s="10"/>
      <c r="I1141" s="10"/>
      <c r="J1141" s="10"/>
      <c r="K1141" s="10"/>
      <c r="L1141" s="10"/>
      <c r="M1141" s="10"/>
      <c r="N1141" s="10"/>
      <c r="O1141" s="110">
        <f t="shared" si="36"/>
        <v>0</v>
      </c>
      <c r="P1141" s="110">
        <f t="shared" si="37"/>
        <v>0</v>
      </c>
    </row>
    <row r="1142" spans="1:16" x14ac:dyDescent="0.25">
      <c r="A1142" s="132">
        <v>15986063</v>
      </c>
      <c r="B1142" s="135" t="s">
        <v>368</v>
      </c>
      <c r="C1142" s="135" t="s">
        <v>369</v>
      </c>
      <c r="D1142" s="10">
        <v>1</v>
      </c>
      <c r="E1142" s="10"/>
      <c r="F1142" s="10"/>
      <c r="G1142" s="10"/>
      <c r="H1142" s="10"/>
      <c r="I1142" s="10"/>
      <c r="J1142" s="10"/>
      <c r="K1142" s="10"/>
      <c r="L1142" s="10"/>
      <c r="M1142" s="10"/>
      <c r="N1142" s="10"/>
      <c r="O1142" s="110">
        <f t="shared" si="36"/>
        <v>0</v>
      </c>
      <c r="P1142" s="110">
        <f t="shared" si="37"/>
        <v>0</v>
      </c>
    </row>
    <row r="1143" spans="1:16" x14ac:dyDescent="0.25">
      <c r="A1143" s="132">
        <v>15986071</v>
      </c>
      <c r="B1143" s="135" t="s">
        <v>368</v>
      </c>
      <c r="C1143" s="135" t="s">
        <v>369</v>
      </c>
      <c r="D1143" s="10">
        <v>1</v>
      </c>
      <c r="E1143" s="10"/>
      <c r="F1143" s="10"/>
      <c r="G1143" s="10"/>
      <c r="H1143" s="10"/>
      <c r="I1143" s="10"/>
      <c r="J1143" s="10"/>
      <c r="K1143" s="10"/>
      <c r="L1143" s="10"/>
      <c r="M1143" s="10"/>
      <c r="N1143" s="10"/>
      <c r="O1143" s="110">
        <f t="shared" si="36"/>
        <v>0</v>
      </c>
      <c r="P1143" s="110">
        <f t="shared" si="37"/>
        <v>0</v>
      </c>
    </row>
    <row r="1144" spans="1:16" x14ac:dyDescent="0.25">
      <c r="A1144" s="132">
        <v>15986098</v>
      </c>
      <c r="B1144" s="135" t="s">
        <v>368</v>
      </c>
      <c r="C1144" s="135" t="s">
        <v>369</v>
      </c>
      <c r="D1144" s="10">
        <v>1</v>
      </c>
      <c r="E1144" s="10"/>
      <c r="F1144" s="10"/>
      <c r="G1144" s="10"/>
      <c r="H1144" s="10"/>
      <c r="I1144" s="10"/>
      <c r="J1144" s="10"/>
      <c r="K1144" s="10"/>
      <c r="L1144" s="10"/>
      <c r="M1144" s="10"/>
      <c r="N1144" s="10"/>
      <c r="O1144" s="110">
        <f t="shared" si="36"/>
        <v>0</v>
      </c>
      <c r="P1144" s="110">
        <f t="shared" si="37"/>
        <v>0</v>
      </c>
    </row>
    <row r="1145" spans="1:16" x14ac:dyDescent="0.25">
      <c r="A1145" s="132">
        <v>15986101</v>
      </c>
      <c r="B1145" s="135" t="s">
        <v>368</v>
      </c>
      <c r="C1145" s="135" t="s">
        <v>369</v>
      </c>
      <c r="D1145" s="10">
        <v>1</v>
      </c>
      <c r="E1145" s="10"/>
      <c r="F1145" s="10"/>
      <c r="G1145" s="10"/>
      <c r="H1145" s="10"/>
      <c r="I1145" s="10"/>
      <c r="J1145" s="10"/>
      <c r="K1145" s="10"/>
      <c r="L1145" s="10"/>
      <c r="M1145" s="10"/>
      <c r="N1145" s="10"/>
      <c r="O1145" s="110">
        <f t="shared" si="36"/>
        <v>0</v>
      </c>
      <c r="P1145" s="110">
        <f t="shared" si="37"/>
        <v>0</v>
      </c>
    </row>
    <row r="1146" spans="1:16" x14ac:dyDescent="0.25">
      <c r="A1146" s="132">
        <v>15986128</v>
      </c>
      <c r="B1146" s="135" t="s">
        <v>368</v>
      </c>
      <c r="C1146" s="135" t="s">
        <v>369</v>
      </c>
      <c r="D1146" s="10">
        <v>1</v>
      </c>
      <c r="E1146" s="10"/>
      <c r="F1146" s="10"/>
      <c r="G1146" s="10"/>
      <c r="H1146" s="10"/>
      <c r="I1146" s="10"/>
      <c r="J1146" s="10"/>
      <c r="K1146" s="10"/>
      <c r="L1146" s="10"/>
      <c r="M1146" s="10"/>
      <c r="N1146" s="10"/>
      <c r="O1146" s="110">
        <f t="shared" si="36"/>
        <v>0</v>
      </c>
      <c r="P1146" s="110">
        <f t="shared" si="37"/>
        <v>0</v>
      </c>
    </row>
    <row r="1147" spans="1:16" x14ac:dyDescent="0.25">
      <c r="A1147" s="132">
        <v>15986136</v>
      </c>
      <c r="B1147" s="135" t="s">
        <v>368</v>
      </c>
      <c r="C1147" s="135" t="s">
        <v>369</v>
      </c>
      <c r="D1147" s="10">
        <v>1</v>
      </c>
      <c r="E1147" s="10"/>
      <c r="F1147" s="10"/>
      <c r="G1147" s="10"/>
      <c r="H1147" s="10"/>
      <c r="I1147" s="10"/>
      <c r="J1147" s="10"/>
      <c r="K1147" s="10"/>
      <c r="L1147" s="10"/>
      <c r="M1147" s="10"/>
      <c r="N1147" s="10"/>
      <c r="O1147" s="110">
        <f t="shared" si="36"/>
        <v>0</v>
      </c>
      <c r="P1147" s="110">
        <f t="shared" si="37"/>
        <v>0</v>
      </c>
    </row>
    <row r="1148" spans="1:16" x14ac:dyDescent="0.25">
      <c r="A1148" s="132">
        <v>15994589</v>
      </c>
      <c r="B1148" s="135" t="s">
        <v>379</v>
      </c>
      <c r="C1148" s="135" t="s">
        <v>2735</v>
      </c>
      <c r="D1148" s="10">
        <v>1</v>
      </c>
      <c r="E1148" s="10"/>
      <c r="F1148" s="10"/>
      <c r="G1148" s="10"/>
      <c r="H1148" s="10"/>
      <c r="I1148" s="10"/>
      <c r="J1148" s="10"/>
      <c r="K1148" s="10"/>
      <c r="L1148" s="10"/>
      <c r="M1148" s="10"/>
      <c r="N1148" s="10"/>
      <c r="O1148" s="110">
        <f t="shared" si="36"/>
        <v>0</v>
      </c>
      <c r="P1148" s="110">
        <f t="shared" si="37"/>
        <v>0</v>
      </c>
    </row>
    <row r="1149" spans="1:16" x14ac:dyDescent="0.25">
      <c r="A1149" s="132">
        <v>15994597</v>
      </c>
      <c r="B1149" s="135" t="s">
        <v>379</v>
      </c>
      <c r="C1149" s="135" t="s">
        <v>2735</v>
      </c>
      <c r="D1149" s="10">
        <v>1</v>
      </c>
      <c r="E1149" s="10"/>
      <c r="F1149" s="10"/>
      <c r="G1149" s="10"/>
      <c r="H1149" s="10"/>
      <c r="I1149" s="10"/>
      <c r="J1149" s="10"/>
      <c r="K1149" s="10"/>
      <c r="L1149" s="10"/>
      <c r="M1149" s="10"/>
      <c r="N1149" s="10"/>
      <c r="O1149" s="110">
        <f t="shared" si="36"/>
        <v>0</v>
      </c>
      <c r="P1149" s="110">
        <f t="shared" si="37"/>
        <v>0</v>
      </c>
    </row>
    <row r="1150" spans="1:16" x14ac:dyDescent="0.25">
      <c r="A1150" s="132">
        <v>15994600</v>
      </c>
      <c r="B1150" s="135" t="s">
        <v>379</v>
      </c>
      <c r="C1150" s="135" t="s">
        <v>2735</v>
      </c>
      <c r="D1150" s="10">
        <v>1</v>
      </c>
      <c r="E1150" s="10"/>
      <c r="F1150" s="10"/>
      <c r="G1150" s="10"/>
      <c r="H1150" s="10"/>
      <c r="I1150" s="10"/>
      <c r="J1150" s="10"/>
      <c r="K1150" s="10"/>
      <c r="L1150" s="10"/>
      <c r="M1150" s="10"/>
      <c r="N1150" s="10"/>
      <c r="O1150" s="110">
        <f t="shared" si="36"/>
        <v>0</v>
      </c>
      <c r="P1150" s="110">
        <f t="shared" si="37"/>
        <v>0</v>
      </c>
    </row>
    <row r="1151" spans="1:16" x14ac:dyDescent="0.25">
      <c r="A1151" s="132">
        <v>15994619</v>
      </c>
      <c r="B1151" s="135" t="s">
        <v>379</v>
      </c>
      <c r="C1151" s="135" t="s">
        <v>2735</v>
      </c>
      <c r="D1151" s="10">
        <v>1</v>
      </c>
      <c r="E1151" s="10"/>
      <c r="F1151" s="10"/>
      <c r="G1151" s="10"/>
      <c r="H1151" s="10"/>
      <c r="I1151" s="10"/>
      <c r="J1151" s="10"/>
      <c r="K1151" s="10"/>
      <c r="L1151" s="10"/>
      <c r="M1151" s="10"/>
      <c r="N1151" s="10"/>
      <c r="O1151" s="110">
        <f t="shared" si="36"/>
        <v>0</v>
      </c>
      <c r="P1151" s="110">
        <f t="shared" si="37"/>
        <v>0</v>
      </c>
    </row>
    <row r="1152" spans="1:16" x14ac:dyDescent="0.25">
      <c r="A1152" s="132">
        <v>16029879</v>
      </c>
      <c r="B1152" s="135" t="s">
        <v>380</v>
      </c>
      <c r="C1152" s="135" t="s">
        <v>381</v>
      </c>
      <c r="D1152" s="10">
        <v>1</v>
      </c>
      <c r="E1152" s="10"/>
      <c r="F1152" s="10"/>
      <c r="G1152" s="10"/>
      <c r="H1152" s="10"/>
      <c r="I1152" s="10"/>
      <c r="J1152" s="10"/>
      <c r="K1152" s="10"/>
      <c r="L1152" s="10"/>
      <c r="M1152" s="10"/>
      <c r="N1152" s="10"/>
      <c r="O1152" s="110">
        <f t="shared" si="36"/>
        <v>0</v>
      </c>
      <c r="P1152" s="110">
        <f t="shared" si="37"/>
        <v>0</v>
      </c>
    </row>
    <row r="1153" spans="1:16" x14ac:dyDescent="0.25">
      <c r="A1153" s="132">
        <v>16029887</v>
      </c>
      <c r="B1153" s="135" t="s">
        <v>380</v>
      </c>
      <c r="C1153" s="135" t="s">
        <v>381</v>
      </c>
      <c r="D1153" s="10">
        <v>1</v>
      </c>
      <c r="E1153" s="10"/>
      <c r="F1153" s="10"/>
      <c r="G1153" s="10"/>
      <c r="H1153" s="10"/>
      <c r="I1153" s="10"/>
      <c r="J1153" s="10"/>
      <c r="K1153" s="10"/>
      <c r="L1153" s="10"/>
      <c r="M1153" s="10"/>
      <c r="N1153" s="10"/>
      <c r="O1153" s="110">
        <f t="shared" si="36"/>
        <v>0</v>
      </c>
      <c r="P1153" s="110">
        <f t="shared" si="37"/>
        <v>0</v>
      </c>
    </row>
    <row r="1154" spans="1:16" x14ac:dyDescent="0.25">
      <c r="A1154" s="132">
        <v>16029992</v>
      </c>
      <c r="B1154" s="135" t="s">
        <v>382</v>
      </c>
      <c r="C1154" s="135" t="s">
        <v>383</v>
      </c>
      <c r="D1154" s="10">
        <v>1</v>
      </c>
      <c r="E1154" s="10"/>
      <c r="F1154" s="10"/>
      <c r="G1154" s="10"/>
      <c r="H1154" s="10"/>
      <c r="I1154" s="10"/>
      <c r="J1154" s="10"/>
      <c r="K1154" s="10"/>
      <c r="L1154" s="10"/>
      <c r="M1154" s="10"/>
      <c r="N1154" s="10"/>
      <c r="O1154" s="110">
        <f t="shared" si="36"/>
        <v>0</v>
      </c>
      <c r="P1154" s="110">
        <f t="shared" si="37"/>
        <v>0</v>
      </c>
    </row>
    <row r="1155" spans="1:16" x14ac:dyDescent="0.25">
      <c r="A1155" s="132">
        <v>16041305</v>
      </c>
      <c r="B1155" s="135" t="s">
        <v>382</v>
      </c>
      <c r="C1155" s="135" t="s">
        <v>383</v>
      </c>
      <c r="D1155" s="10">
        <v>1</v>
      </c>
      <c r="E1155" s="10"/>
      <c r="F1155" s="10"/>
      <c r="G1155" s="10"/>
      <c r="H1155" s="10"/>
      <c r="I1155" s="10"/>
      <c r="J1155" s="10"/>
      <c r="K1155" s="10"/>
      <c r="L1155" s="10"/>
      <c r="M1155" s="10"/>
      <c r="N1155" s="10"/>
      <c r="O1155" s="110">
        <f t="shared" si="36"/>
        <v>0</v>
      </c>
      <c r="P1155" s="110">
        <f t="shared" si="37"/>
        <v>0</v>
      </c>
    </row>
    <row r="1156" spans="1:16" x14ac:dyDescent="0.25">
      <c r="A1156" s="132">
        <v>16065220</v>
      </c>
      <c r="B1156" s="135" t="s">
        <v>368</v>
      </c>
      <c r="C1156" s="135" t="s">
        <v>369</v>
      </c>
      <c r="D1156" s="10">
        <v>1</v>
      </c>
      <c r="E1156" s="10"/>
      <c r="F1156" s="10"/>
      <c r="G1156" s="10"/>
      <c r="H1156" s="10"/>
      <c r="I1156" s="10"/>
      <c r="J1156" s="10"/>
      <c r="K1156" s="10"/>
      <c r="L1156" s="10"/>
      <c r="M1156" s="10"/>
      <c r="N1156" s="10"/>
      <c r="O1156" s="110">
        <f t="shared" si="36"/>
        <v>0</v>
      </c>
      <c r="P1156" s="110">
        <f t="shared" si="37"/>
        <v>0</v>
      </c>
    </row>
    <row r="1157" spans="1:16" x14ac:dyDescent="0.25">
      <c r="A1157" s="132">
        <v>16065239</v>
      </c>
      <c r="B1157" s="135" t="s">
        <v>368</v>
      </c>
      <c r="C1157" s="135" t="s">
        <v>369</v>
      </c>
      <c r="D1157" s="10">
        <v>1</v>
      </c>
      <c r="E1157" s="10"/>
      <c r="F1157" s="10"/>
      <c r="G1157" s="10"/>
      <c r="H1157" s="10"/>
      <c r="I1157" s="10"/>
      <c r="J1157" s="10"/>
      <c r="K1157" s="10"/>
      <c r="L1157" s="10"/>
      <c r="M1157" s="10"/>
      <c r="N1157" s="10"/>
      <c r="O1157" s="110">
        <f t="shared" si="36"/>
        <v>0</v>
      </c>
      <c r="P1157" s="110">
        <f t="shared" si="37"/>
        <v>0</v>
      </c>
    </row>
    <row r="1158" spans="1:16" x14ac:dyDescent="0.25">
      <c r="A1158" s="132">
        <v>16065247</v>
      </c>
      <c r="B1158" s="135" t="s">
        <v>368</v>
      </c>
      <c r="C1158" s="135" t="s">
        <v>369</v>
      </c>
      <c r="D1158" s="10">
        <v>1</v>
      </c>
      <c r="E1158" s="10"/>
      <c r="F1158" s="10"/>
      <c r="G1158" s="10"/>
      <c r="H1158" s="10"/>
      <c r="I1158" s="10"/>
      <c r="J1158" s="10"/>
      <c r="K1158" s="10"/>
      <c r="L1158" s="10"/>
      <c r="M1158" s="10"/>
      <c r="N1158" s="10"/>
      <c r="O1158" s="110">
        <f t="shared" si="36"/>
        <v>0</v>
      </c>
      <c r="P1158" s="110">
        <f t="shared" si="37"/>
        <v>0</v>
      </c>
    </row>
    <row r="1159" spans="1:16" x14ac:dyDescent="0.25">
      <c r="A1159" s="132">
        <v>16065255</v>
      </c>
      <c r="B1159" s="135" t="s">
        <v>368</v>
      </c>
      <c r="C1159" s="135" t="s">
        <v>369</v>
      </c>
      <c r="D1159" s="10">
        <v>1</v>
      </c>
      <c r="E1159" s="10"/>
      <c r="F1159" s="10"/>
      <c r="G1159" s="10"/>
      <c r="H1159" s="10"/>
      <c r="I1159" s="10"/>
      <c r="J1159" s="10"/>
      <c r="K1159" s="10"/>
      <c r="L1159" s="10"/>
      <c r="M1159" s="10"/>
      <c r="N1159" s="10"/>
      <c r="O1159" s="110">
        <f t="shared" si="36"/>
        <v>0</v>
      </c>
      <c r="P1159" s="110">
        <f t="shared" si="37"/>
        <v>0</v>
      </c>
    </row>
    <row r="1160" spans="1:16" x14ac:dyDescent="0.25">
      <c r="A1160" s="132">
        <v>16137973</v>
      </c>
      <c r="B1160" s="135" t="s">
        <v>384</v>
      </c>
      <c r="C1160" s="135" t="s">
        <v>2736</v>
      </c>
      <c r="D1160" s="10">
        <v>1</v>
      </c>
      <c r="E1160" s="10"/>
      <c r="F1160" s="10"/>
      <c r="G1160" s="10"/>
      <c r="H1160" s="10"/>
      <c r="I1160" s="10"/>
      <c r="J1160" s="10"/>
      <c r="K1160" s="10"/>
      <c r="L1160" s="10"/>
      <c r="M1160" s="10"/>
      <c r="N1160" s="10"/>
      <c r="O1160" s="110">
        <f t="shared" si="36"/>
        <v>0</v>
      </c>
      <c r="P1160" s="110">
        <f t="shared" si="37"/>
        <v>0</v>
      </c>
    </row>
    <row r="1161" spans="1:16" x14ac:dyDescent="0.25">
      <c r="A1161" s="132">
        <v>16140087</v>
      </c>
      <c r="B1161" s="135" t="s">
        <v>385</v>
      </c>
      <c r="C1161" s="135" t="s">
        <v>386</v>
      </c>
      <c r="D1161" s="10">
        <v>1</v>
      </c>
      <c r="E1161" s="10"/>
      <c r="F1161" s="10"/>
      <c r="G1161" s="10"/>
      <c r="H1161" s="10"/>
      <c r="I1161" s="10"/>
      <c r="J1161" s="10"/>
      <c r="K1161" s="10"/>
      <c r="L1161" s="10"/>
      <c r="M1161" s="10"/>
      <c r="N1161" s="10"/>
      <c r="O1161" s="110">
        <f t="shared" si="36"/>
        <v>0</v>
      </c>
      <c r="P1161" s="110">
        <f t="shared" si="37"/>
        <v>0</v>
      </c>
    </row>
    <row r="1162" spans="1:16" x14ac:dyDescent="0.25">
      <c r="A1162" s="132">
        <v>16140125</v>
      </c>
      <c r="B1162" s="135" t="s">
        <v>387</v>
      </c>
      <c r="C1162" s="135" t="s">
        <v>388</v>
      </c>
      <c r="D1162" s="10">
        <v>1</v>
      </c>
      <c r="E1162" s="10"/>
      <c r="F1162" s="10"/>
      <c r="G1162" s="10"/>
      <c r="H1162" s="10"/>
      <c r="I1162" s="10"/>
      <c r="J1162" s="10"/>
      <c r="K1162" s="10"/>
      <c r="L1162" s="10"/>
      <c r="M1162" s="10"/>
      <c r="N1162" s="10"/>
      <c r="O1162" s="110">
        <f t="shared" si="36"/>
        <v>0</v>
      </c>
      <c r="P1162" s="110">
        <f t="shared" si="37"/>
        <v>0</v>
      </c>
    </row>
    <row r="1163" spans="1:16" x14ac:dyDescent="0.25">
      <c r="A1163" s="132">
        <v>16165969</v>
      </c>
      <c r="B1163" s="135" t="s">
        <v>376</v>
      </c>
      <c r="C1163" s="135" t="s">
        <v>2734</v>
      </c>
      <c r="D1163" s="10">
        <v>1</v>
      </c>
      <c r="E1163" s="10"/>
      <c r="F1163" s="10"/>
      <c r="G1163" s="10"/>
      <c r="H1163" s="10"/>
      <c r="I1163" s="10"/>
      <c r="J1163" s="10"/>
      <c r="K1163" s="10"/>
      <c r="L1163" s="10"/>
      <c r="M1163" s="10"/>
      <c r="N1163" s="10"/>
      <c r="O1163" s="110">
        <f t="shared" si="36"/>
        <v>0</v>
      </c>
      <c r="P1163" s="110">
        <f t="shared" si="37"/>
        <v>0</v>
      </c>
    </row>
    <row r="1164" spans="1:16" x14ac:dyDescent="0.25">
      <c r="A1164" s="132">
        <v>16165977</v>
      </c>
      <c r="B1164" s="135" t="s">
        <v>376</v>
      </c>
      <c r="C1164" s="135" t="s">
        <v>2734</v>
      </c>
      <c r="D1164" s="10">
        <v>1</v>
      </c>
      <c r="E1164" s="10"/>
      <c r="F1164" s="10"/>
      <c r="G1164" s="10"/>
      <c r="H1164" s="10"/>
      <c r="I1164" s="10"/>
      <c r="J1164" s="10"/>
      <c r="K1164" s="10"/>
      <c r="L1164" s="10"/>
      <c r="M1164" s="10"/>
      <c r="N1164" s="10"/>
      <c r="O1164" s="110">
        <f t="shared" si="36"/>
        <v>0</v>
      </c>
      <c r="P1164" s="110">
        <f t="shared" si="37"/>
        <v>0</v>
      </c>
    </row>
    <row r="1165" spans="1:16" x14ac:dyDescent="0.25">
      <c r="A1165" s="132">
        <v>16168054</v>
      </c>
      <c r="B1165" s="135" t="s">
        <v>372</v>
      </c>
      <c r="C1165" s="135" t="s">
        <v>373</v>
      </c>
      <c r="D1165" s="10">
        <v>1</v>
      </c>
      <c r="E1165" s="10"/>
      <c r="F1165" s="10"/>
      <c r="G1165" s="10"/>
      <c r="H1165" s="10"/>
      <c r="I1165" s="10"/>
      <c r="J1165" s="10"/>
      <c r="K1165" s="10"/>
      <c r="L1165" s="10"/>
      <c r="M1165" s="10"/>
      <c r="N1165" s="10"/>
      <c r="O1165" s="110">
        <f t="shared" si="36"/>
        <v>0</v>
      </c>
      <c r="P1165" s="110">
        <f t="shared" si="37"/>
        <v>0</v>
      </c>
    </row>
    <row r="1166" spans="1:16" x14ac:dyDescent="0.25">
      <c r="A1166" s="132">
        <v>16190688</v>
      </c>
      <c r="B1166" s="135" t="s">
        <v>368</v>
      </c>
      <c r="C1166" s="135" t="s">
        <v>369</v>
      </c>
      <c r="D1166" s="10">
        <v>1</v>
      </c>
      <c r="E1166" s="10"/>
      <c r="F1166" s="10"/>
      <c r="G1166" s="10"/>
      <c r="H1166" s="10"/>
      <c r="I1166" s="10"/>
      <c r="J1166" s="10"/>
      <c r="K1166" s="10"/>
      <c r="L1166" s="10"/>
      <c r="M1166" s="10"/>
      <c r="N1166" s="10"/>
      <c r="O1166" s="110">
        <f t="shared" si="36"/>
        <v>0</v>
      </c>
      <c r="P1166" s="110">
        <f t="shared" si="37"/>
        <v>0</v>
      </c>
    </row>
    <row r="1167" spans="1:16" x14ac:dyDescent="0.25">
      <c r="A1167" s="132">
        <v>16190793</v>
      </c>
      <c r="B1167" s="135" t="s">
        <v>368</v>
      </c>
      <c r="C1167" s="135" t="s">
        <v>369</v>
      </c>
      <c r="D1167" s="10">
        <v>1</v>
      </c>
      <c r="E1167" s="10"/>
      <c r="F1167" s="10"/>
      <c r="G1167" s="10"/>
      <c r="H1167" s="10"/>
      <c r="I1167" s="10"/>
      <c r="J1167" s="10"/>
      <c r="K1167" s="10"/>
      <c r="L1167" s="10"/>
      <c r="M1167" s="10"/>
      <c r="N1167" s="10"/>
      <c r="O1167" s="110">
        <f t="shared" si="36"/>
        <v>0</v>
      </c>
      <c r="P1167" s="110">
        <f t="shared" si="37"/>
        <v>0</v>
      </c>
    </row>
    <row r="1168" spans="1:16" x14ac:dyDescent="0.25">
      <c r="A1168" s="132">
        <v>16190807</v>
      </c>
      <c r="B1168" s="135" t="s">
        <v>368</v>
      </c>
      <c r="C1168" s="135" t="s">
        <v>369</v>
      </c>
      <c r="D1168" s="10">
        <v>1</v>
      </c>
      <c r="E1168" s="10"/>
      <c r="F1168" s="10"/>
      <c r="G1168" s="10"/>
      <c r="H1168" s="10"/>
      <c r="I1168" s="10"/>
      <c r="J1168" s="10"/>
      <c r="K1168" s="10"/>
      <c r="L1168" s="10"/>
      <c r="M1168" s="10"/>
      <c r="N1168" s="10"/>
      <c r="O1168" s="110">
        <f t="shared" si="36"/>
        <v>0</v>
      </c>
      <c r="P1168" s="110">
        <f t="shared" si="37"/>
        <v>0</v>
      </c>
    </row>
    <row r="1169" spans="1:16" x14ac:dyDescent="0.25">
      <c r="A1169" s="132">
        <v>16190815</v>
      </c>
      <c r="B1169" s="135" t="s">
        <v>368</v>
      </c>
      <c r="C1169" s="135" t="s">
        <v>369</v>
      </c>
      <c r="D1169" s="10">
        <v>1</v>
      </c>
      <c r="E1169" s="10"/>
      <c r="F1169" s="10"/>
      <c r="G1169" s="10"/>
      <c r="H1169" s="10"/>
      <c r="I1169" s="10"/>
      <c r="J1169" s="10"/>
      <c r="K1169" s="10"/>
      <c r="L1169" s="10"/>
      <c r="M1169" s="10"/>
      <c r="N1169" s="10"/>
      <c r="O1169" s="110">
        <f t="shared" si="36"/>
        <v>0</v>
      </c>
      <c r="P1169" s="110">
        <f t="shared" si="37"/>
        <v>0</v>
      </c>
    </row>
    <row r="1170" spans="1:16" x14ac:dyDescent="0.25">
      <c r="A1170" s="132">
        <v>16190823</v>
      </c>
      <c r="B1170" s="135" t="s">
        <v>368</v>
      </c>
      <c r="C1170" s="135" t="s">
        <v>369</v>
      </c>
      <c r="D1170" s="10">
        <v>1</v>
      </c>
      <c r="E1170" s="10"/>
      <c r="F1170" s="10"/>
      <c r="G1170" s="10"/>
      <c r="H1170" s="10"/>
      <c r="I1170" s="10"/>
      <c r="J1170" s="10"/>
      <c r="K1170" s="10"/>
      <c r="L1170" s="10"/>
      <c r="M1170" s="10"/>
      <c r="N1170" s="10"/>
      <c r="O1170" s="110">
        <f t="shared" si="36"/>
        <v>0</v>
      </c>
      <c r="P1170" s="110">
        <f t="shared" si="37"/>
        <v>0</v>
      </c>
    </row>
    <row r="1171" spans="1:16" x14ac:dyDescent="0.25">
      <c r="A1171" s="132">
        <v>16190831</v>
      </c>
      <c r="B1171" s="135" t="s">
        <v>368</v>
      </c>
      <c r="C1171" s="135" t="s">
        <v>369</v>
      </c>
      <c r="D1171" s="10">
        <v>1</v>
      </c>
      <c r="E1171" s="10"/>
      <c r="F1171" s="10"/>
      <c r="G1171" s="10"/>
      <c r="H1171" s="10"/>
      <c r="I1171" s="10"/>
      <c r="J1171" s="10"/>
      <c r="K1171" s="10"/>
      <c r="L1171" s="10"/>
      <c r="M1171" s="10"/>
      <c r="N1171" s="10"/>
      <c r="O1171" s="110">
        <f t="shared" si="36"/>
        <v>0</v>
      </c>
      <c r="P1171" s="110">
        <f t="shared" si="37"/>
        <v>0</v>
      </c>
    </row>
    <row r="1172" spans="1:16" x14ac:dyDescent="0.25">
      <c r="A1172" s="132">
        <v>16190858</v>
      </c>
      <c r="B1172" s="135" t="s">
        <v>374</v>
      </c>
      <c r="C1172" s="135" t="s">
        <v>375</v>
      </c>
      <c r="D1172" s="10">
        <v>1</v>
      </c>
      <c r="E1172" s="10"/>
      <c r="F1172" s="10"/>
      <c r="G1172" s="10"/>
      <c r="H1172" s="10"/>
      <c r="I1172" s="10"/>
      <c r="J1172" s="10"/>
      <c r="K1172" s="10"/>
      <c r="L1172" s="10"/>
      <c r="M1172" s="10"/>
      <c r="N1172" s="10"/>
      <c r="O1172" s="110">
        <f t="shared" si="36"/>
        <v>0</v>
      </c>
      <c r="P1172" s="110">
        <f t="shared" si="37"/>
        <v>0</v>
      </c>
    </row>
    <row r="1173" spans="1:16" x14ac:dyDescent="0.25">
      <c r="A1173" s="132">
        <v>16190866</v>
      </c>
      <c r="B1173" s="135" t="s">
        <v>374</v>
      </c>
      <c r="C1173" s="135" t="s">
        <v>375</v>
      </c>
      <c r="D1173" s="10">
        <v>1</v>
      </c>
      <c r="E1173" s="10"/>
      <c r="F1173" s="10"/>
      <c r="G1173" s="10"/>
      <c r="H1173" s="10"/>
      <c r="I1173" s="10"/>
      <c r="J1173" s="10"/>
      <c r="K1173" s="10"/>
      <c r="L1173" s="10"/>
      <c r="M1173" s="10"/>
      <c r="N1173" s="10"/>
      <c r="O1173" s="110">
        <f t="shared" si="36"/>
        <v>0</v>
      </c>
      <c r="P1173" s="110">
        <f t="shared" si="37"/>
        <v>0</v>
      </c>
    </row>
    <row r="1174" spans="1:16" x14ac:dyDescent="0.25">
      <c r="A1174" s="132">
        <v>16190874</v>
      </c>
      <c r="B1174" s="135" t="s">
        <v>374</v>
      </c>
      <c r="C1174" s="135" t="s">
        <v>375</v>
      </c>
      <c r="D1174" s="10">
        <v>1</v>
      </c>
      <c r="E1174" s="10"/>
      <c r="F1174" s="10"/>
      <c r="G1174" s="10"/>
      <c r="H1174" s="10"/>
      <c r="I1174" s="10"/>
      <c r="J1174" s="10"/>
      <c r="K1174" s="10"/>
      <c r="L1174" s="10"/>
      <c r="M1174" s="10"/>
      <c r="N1174" s="10"/>
      <c r="O1174" s="110">
        <f t="shared" si="36"/>
        <v>0</v>
      </c>
      <c r="P1174" s="110">
        <f t="shared" si="37"/>
        <v>0</v>
      </c>
    </row>
    <row r="1175" spans="1:16" x14ac:dyDescent="0.25">
      <c r="A1175" s="132">
        <v>16190882</v>
      </c>
      <c r="B1175" s="135" t="s">
        <v>374</v>
      </c>
      <c r="C1175" s="135" t="s">
        <v>375</v>
      </c>
      <c r="D1175" s="10">
        <v>1</v>
      </c>
      <c r="E1175" s="10"/>
      <c r="F1175" s="10"/>
      <c r="G1175" s="10"/>
      <c r="H1175" s="10"/>
      <c r="I1175" s="10"/>
      <c r="J1175" s="10"/>
      <c r="K1175" s="10"/>
      <c r="L1175" s="10"/>
      <c r="M1175" s="10"/>
      <c r="N1175" s="10"/>
      <c r="O1175" s="110">
        <f t="shared" si="36"/>
        <v>0</v>
      </c>
      <c r="P1175" s="110">
        <f t="shared" si="37"/>
        <v>0</v>
      </c>
    </row>
    <row r="1176" spans="1:16" x14ac:dyDescent="0.25">
      <c r="A1176" s="132">
        <v>16190890</v>
      </c>
      <c r="B1176" s="135" t="s">
        <v>374</v>
      </c>
      <c r="C1176" s="135" t="s">
        <v>375</v>
      </c>
      <c r="D1176" s="10">
        <v>1</v>
      </c>
      <c r="E1176" s="10"/>
      <c r="F1176" s="10"/>
      <c r="G1176" s="10"/>
      <c r="H1176" s="10"/>
      <c r="I1176" s="10"/>
      <c r="J1176" s="10"/>
      <c r="K1176" s="10"/>
      <c r="L1176" s="10"/>
      <c r="M1176" s="10"/>
      <c r="N1176" s="10"/>
      <c r="O1176" s="110">
        <f t="shared" si="36"/>
        <v>0</v>
      </c>
      <c r="P1176" s="110">
        <f t="shared" si="37"/>
        <v>0</v>
      </c>
    </row>
    <row r="1177" spans="1:16" x14ac:dyDescent="0.25">
      <c r="A1177" s="132">
        <v>16201825</v>
      </c>
      <c r="B1177" s="135" t="s">
        <v>372</v>
      </c>
      <c r="C1177" s="135" t="s">
        <v>373</v>
      </c>
      <c r="D1177" s="10">
        <v>1</v>
      </c>
      <c r="E1177" s="10"/>
      <c r="F1177" s="10"/>
      <c r="G1177" s="10"/>
      <c r="H1177" s="10"/>
      <c r="I1177" s="10"/>
      <c r="J1177" s="10"/>
      <c r="K1177" s="10"/>
      <c r="L1177" s="10"/>
      <c r="M1177" s="10"/>
      <c r="N1177" s="10"/>
      <c r="O1177" s="110">
        <f t="shared" si="36"/>
        <v>0</v>
      </c>
      <c r="P1177" s="110">
        <f t="shared" si="37"/>
        <v>0</v>
      </c>
    </row>
    <row r="1178" spans="1:16" x14ac:dyDescent="0.25">
      <c r="A1178" s="132">
        <v>16201833</v>
      </c>
      <c r="B1178" s="135" t="s">
        <v>368</v>
      </c>
      <c r="C1178" s="135" t="s">
        <v>369</v>
      </c>
      <c r="D1178" s="10">
        <v>1</v>
      </c>
      <c r="E1178" s="10"/>
      <c r="F1178" s="10"/>
      <c r="G1178" s="10"/>
      <c r="H1178" s="10"/>
      <c r="I1178" s="10"/>
      <c r="J1178" s="10"/>
      <c r="K1178" s="10"/>
      <c r="L1178" s="10"/>
      <c r="M1178" s="10"/>
      <c r="N1178" s="10"/>
      <c r="O1178" s="110">
        <f t="shared" si="36"/>
        <v>0</v>
      </c>
      <c r="P1178" s="110">
        <f t="shared" si="37"/>
        <v>0</v>
      </c>
    </row>
    <row r="1179" spans="1:16" x14ac:dyDescent="0.25">
      <c r="A1179" s="132">
        <v>16201841</v>
      </c>
      <c r="B1179" s="135" t="s">
        <v>368</v>
      </c>
      <c r="C1179" s="135" t="s">
        <v>369</v>
      </c>
      <c r="D1179" s="10">
        <v>1</v>
      </c>
      <c r="E1179" s="10"/>
      <c r="F1179" s="10"/>
      <c r="G1179" s="10"/>
      <c r="H1179" s="10"/>
      <c r="I1179" s="10"/>
      <c r="J1179" s="10"/>
      <c r="K1179" s="10"/>
      <c r="L1179" s="10"/>
      <c r="M1179" s="10"/>
      <c r="N1179" s="10"/>
      <c r="O1179" s="110">
        <f t="shared" si="36"/>
        <v>0</v>
      </c>
      <c r="P1179" s="110">
        <f t="shared" si="37"/>
        <v>0</v>
      </c>
    </row>
    <row r="1180" spans="1:16" x14ac:dyDescent="0.25">
      <c r="A1180" s="132">
        <v>16201868</v>
      </c>
      <c r="B1180" s="135" t="s">
        <v>368</v>
      </c>
      <c r="C1180" s="135" t="s">
        <v>369</v>
      </c>
      <c r="D1180" s="10">
        <v>1</v>
      </c>
      <c r="E1180" s="10"/>
      <c r="F1180" s="10"/>
      <c r="G1180" s="10"/>
      <c r="H1180" s="10"/>
      <c r="I1180" s="10"/>
      <c r="J1180" s="10"/>
      <c r="K1180" s="10"/>
      <c r="L1180" s="10"/>
      <c r="M1180" s="10"/>
      <c r="N1180" s="10"/>
      <c r="O1180" s="110">
        <f t="shared" si="36"/>
        <v>0</v>
      </c>
      <c r="P1180" s="110">
        <f t="shared" si="37"/>
        <v>0</v>
      </c>
    </row>
    <row r="1181" spans="1:16" x14ac:dyDescent="0.25">
      <c r="A1181" s="132">
        <v>16201876</v>
      </c>
      <c r="B1181" s="135" t="s">
        <v>368</v>
      </c>
      <c r="C1181" s="135" t="s">
        <v>369</v>
      </c>
      <c r="D1181" s="10">
        <v>1</v>
      </c>
      <c r="E1181" s="10"/>
      <c r="F1181" s="10"/>
      <c r="G1181" s="10"/>
      <c r="H1181" s="10"/>
      <c r="I1181" s="10"/>
      <c r="J1181" s="10"/>
      <c r="K1181" s="10"/>
      <c r="L1181" s="10"/>
      <c r="M1181" s="10"/>
      <c r="N1181" s="10"/>
      <c r="O1181" s="110">
        <f t="shared" si="36"/>
        <v>0</v>
      </c>
      <c r="P1181" s="110">
        <f t="shared" si="37"/>
        <v>0</v>
      </c>
    </row>
    <row r="1182" spans="1:16" x14ac:dyDescent="0.25">
      <c r="A1182" s="132">
        <v>16201884</v>
      </c>
      <c r="B1182" s="135" t="s">
        <v>368</v>
      </c>
      <c r="C1182" s="135" t="s">
        <v>369</v>
      </c>
      <c r="D1182" s="10">
        <v>1</v>
      </c>
      <c r="E1182" s="10"/>
      <c r="F1182" s="10"/>
      <c r="G1182" s="10"/>
      <c r="H1182" s="10"/>
      <c r="I1182" s="10"/>
      <c r="J1182" s="10"/>
      <c r="K1182" s="10"/>
      <c r="L1182" s="10"/>
      <c r="M1182" s="10"/>
      <c r="N1182" s="10"/>
      <c r="O1182" s="110">
        <f t="shared" ref="O1182:O1245" si="38">E1182+F1182+G1182+H1182+I1182+J1182+K1182+L1182+M1182+N1182</f>
        <v>0</v>
      </c>
      <c r="P1182" s="110">
        <f t="shared" ref="P1182:P1245" si="39">O1182-N1182</f>
        <v>0</v>
      </c>
    </row>
    <row r="1183" spans="1:16" x14ac:dyDescent="0.25">
      <c r="A1183" s="132">
        <v>16201892</v>
      </c>
      <c r="B1183" s="135" t="s">
        <v>368</v>
      </c>
      <c r="C1183" s="135" t="s">
        <v>369</v>
      </c>
      <c r="D1183" s="10">
        <v>1</v>
      </c>
      <c r="E1183" s="10"/>
      <c r="F1183" s="10"/>
      <c r="G1183" s="10"/>
      <c r="H1183" s="10"/>
      <c r="I1183" s="10"/>
      <c r="J1183" s="10"/>
      <c r="K1183" s="10"/>
      <c r="L1183" s="10"/>
      <c r="M1183" s="10"/>
      <c r="N1183" s="10"/>
      <c r="O1183" s="110">
        <f t="shared" si="38"/>
        <v>0</v>
      </c>
      <c r="P1183" s="110">
        <f t="shared" si="39"/>
        <v>0</v>
      </c>
    </row>
    <row r="1184" spans="1:16" x14ac:dyDescent="0.25">
      <c r="A1184" s="132">
        <v>16201906</v>
      </c>
      <c r="B1184" s="135" t="s">
        <v>368</v>
      </c>
      <c r="C1184" s="135" t="s">
        <v>369</v>
      </c>
      <c r="D1184" s="10">
        <v>1</v>
      </c>
      <c r="E1184" s="10"/>
      <c r="F1184" s="10"/>
      <c r="G1184" s="10"/>
      <c r="H1184" s="10"/>
      <c r="I1184" s="10"/>
      <c r="J1184" s="10"/>
      <c r="K1184" s="10"/>
      <c r="L1184" s="10"/>
      <c r="M1184" s="10"/>
      <c r="N1184" s="10"/>
      <c r="O1184" s="110">
        <f t="shared" si="38"/>
        <v>0</v>
      </c>
      <c r="P1184" s="110">
        <f t="shared" si="39"/>
        <v>0</v>
      </c>
    </row>
    <row r="1185" spans="1:16" x14ac:dyDescent="0.25">
      <c r="A1185" s="132">
        <v>16202929</v>
      </c>
      <c r="B1185" s="135" t="s">
        <v>368</v>
      </c>
      <c r="C1185" s="135" t="s">
        <v>369</v>
      </c>
      <c r="D1185" s="10">
        <v>1</v>
      </c>
      <c r="E1185" s="10"/>
      <c r="F1185" s="10"/>
      <c r="G1185" s="10"/>
      <c r="H1185" s="10"/>
      <c r="I1185" s="10"/>
      <c r="J1185" s="10"/>
      <c r="K1185" s="10"/>
      <c r="L1185" s="10"/>
      <c r="M1185" s="10"/>
      <c r="N1185" s="10"/>
      <c r="O1185" s="110">
        <f t="shared" si="38"/>
        <v>0</v>
      </c>
      <c r="P1185" s="110">
        <f t="shared" si="39"/>
        <v>0</v>
      </c>
    </row>
    <row r="1186" spans="1:16" x14ac:dyDescent="0.25">
      <c r="A1186" s="132">
        <v>16202937</v>
      </c>
      <c r="B1186" s="135" t="s">
        <v>368</v>
      </c>
      <c r="C1186" s="135" t="s">
        <v>369</v>
      </c>
      <c r="D1186" s="10">
        <v>1</v>
      </c>
      <c r="E1186" s="10"/>
      <c r="F1186" s="10"/>
      <c r="G1186" s="10"/>
      <c r="H1186" s="10"/>
      <c r="I1186" s="10"/>
      <c r="J1186" s="10"/>
      <c r="K1186" s="10"/>
      <c r="L1186" s="10"/>
      <c r="M1186" s="10"/>
      <c r="N1186" s="10"/>
      <c r="O1186" s="110">
        <f t="shared" si="38"/>
        <v>0</v>
      </c>
      <c r="P1186" s="110">
        <f t="shared" si="39"/>
        <v>0</v>
      </c>
    </row>
    <row r="1187" spans="1:16" x14ac:dyDescent="0.25">
      <c r="A1187" s="132">
        <v>16202945</v>
      </c>
      <c r="B1187" s="135" t="s">
        <v>368</v>
      </c>
      <c r="C1187" s="135" t="s">
        <v>369</v>
      </c>
      <c r="D1187" s="10">
        <v>1</v>
      </c>
      <c r="E1187" s="10"/>
      <c r="F1187" s="10"/>
      <c r="G1187" s="10"/>
      <c r="H1187" s="10"/>
      <c r="I1187" s="10"/>
      <c r="J1187" s="10"/>
      <c r="K1187" s="10"/>
      <c r="L1187" s="10"/>
      <c r="M1187" s="10"/>
      <c r="N1187" s="10"/>
      <c r="O1187" s="110">
        <f t="shared" si="38"/>
        <v>0</v>
      </c>
      <c r="P1187" s="110">
        <f t="shared" si="39"/>
        <v>0</v>
      </c>
    </row>
    <row r="1188" spans="1:16" x14ac:dyDescent="0.25">
      <c r="A1188" s="132">
        <v>16208277</v>
      </c>
      <c r="B1188" s="135" t="s">
        <v>368</v>
      </c>
      <c r="C1188" s="135" t="s">
        <v>369</v>
      </c>
      <c r="D1188" s="10">
        <v>1</v>
      </c>
      <c r="E1188" s="10"/>
      <c r="F1188" s="10"/>
      <c r="G1188" s="10"/>
      <c r="H1188" s="10"/>
      <c r="I1188" s="10"/>
      <c r="J1188" s="10"/>
      <c r="K1188" s="10"/>
      <c r="L1188" s="10"/>
      <c r="M1188" s="10"/>
      <c r="N1188" s="10"/>
      <c r="O1188" s="110">
        <f t="shared" si="38"/>
        <v>0</v>
      </c>
      <c r="P1188" s="110">
        <f t="shared" si="39"/>
        <v>0</v>
      </c>
    </row>
    <row r="1189" spans="1:16" x14ac:dyDescent="0.25">
      <c r="A1189" s="132">
        <v>16208285</v>
      </c>
      <c r="B1189" s="135" t="s">
        <v>368</v>
      </c>
      <c r="C1189" s="135" t="s">
        <v>369</v>
      </c>
      <c r="D1189" s="10">
        <v>1</v>
      </c>
      <c r="E1189" s="10"/>
      <c r="F1189" s="10"/>
      <c r="G1189" s="10"/>
      <c r="H1189" s="10"/>
      <c r="I1189" s="10"/>
      <c r="J1189" s="10"/>
      <c r="K1189" s="10"/>
      <c r="L1189" s="10"/>
      <c r="M1189" s="10"/>
      <c r="N1189" s="10"/>
      <c r="O1189" s="110">
        <f t="shared" si="38"/>
        <v>0</v>
      </c>
      <c r="P1189" s="110">
        <f t="shared" si="39"/>
        <v>0</v>
      </c>
    </row>
    <row r="1190" spans="1:16" x14ac:dyDescent="0.25">
      <c r="A1190" s="132">
        <v>16219767</v>
      </c>
      <c r="B1190" s="135" t="s">
        <v>385</v>
      </c>
      <c r="C1190" s="135" t="s">
        <v>386</v>
      </c>
      <c r="D1190" s="10">
        <v>1</v>
      </c>
      <c r="E1190" s="10"/>
      <c r="F1190" s="10"/>
      <c r="G1190" s="10"/>
      <c r="H1190" s="10"/>
      <c r="I1190" s="10"/>
      <c r="J1190" s="10"/>
      <c r="K1190" s="10"/>
      <c r="L1190" s="10"/>
      <c r="M1190" s="10"/>
      <c r="N1190" s="10"/>
      <c r="O1190" s="110">
        <f t="shared" si="38"/>
        <v>0</v>
      </c>
      <c r="P1190" s="110">
        <f t="shared" si="39"/>
        <v>0</v>
      </c>
    </row>
    <row r="1191" spans="1:16" x14ac:dyDescent="0.25">
      <c r="A1191" s="132">
        <v>16219775</v>
      </c>
      <c r="B1191" s="135" t="s">
        <v>385</v>
      </c>
      <c r="C1191" s="135" t="s">
        <v>386</v>
      </c>
      <c r="D1191" s="10">
        <v>1</v>
      </c>
      <c r="E1191" s="10"/>
      <c r="F1191" s="10"/>
      <c r="G1191" s="10"/>
      <c r="H1191" s="10"/>
      <c r="I1191" s="10"/>
      <c r="J1191" s="10"/>
      <c r="K1191" s="10"/>
      <c r="L1191" s="10"/>
      <c r="M1191" s="10"/>
      <c r="N1191" s="10"/>
      <c r="O1191" s="110">
        <f t="shared" si="38"/>
        <v>0</v>
      </c>
      <c r="P1191" s="110">
        <f t="shared" si="39"/>
        <v>0</v>
      </c>
    </row>
    <row r="1192" spans="1:16" x14ac:dyDescent="0.25">
      <c r="A1192" s="132">
        <v>16231597</v>
      </c>
      <c r="B1192" s="135" t="s">
        <v>368</v>
      </c>
      <c r="C1192" s="135" t="s">
        <v>369</v>
      </c>
      <c r="D1192" s="10">
        <v>1</v>
      </c>
      <c r="E1192" s="10"/>
      <c r="F1192" s="10"/>
      <c r="G1192" s="10"/>
      <c r="H1192" s="10"/>
      <c r="I1192" s="10"/>
      <c r="J1192" s="10"/>
      <c r="K1192" s="10"/>
      <c r="L1192" s="10"/>
      <c r="M1192" s="10"/>
      <c r="N1192" s="10"/>
      <c r="O1192" s="110">
        <f t="shared" si="38"/>
        <v>0</v>
      </c>
      <c r="P1192" s="110">
        <f t="shared" si="39"/>
        <v>0</v>
      </c>
    </row>
    <row r="1193" spans="1:16" x14ac:dyDescent="0.25">
      <c r="A1193" s="132">
        <v>16231600</v>
      </c>
      <c r="B1193" s="135" t="s">
        <v>368</v>
      </c>
      <c r="C1193" s="135" t="s">
        <v>369</v>
      </c>
      <c r="D1193" s="10">
        <v>1</v>
      </c>
      <c r="E1193" s="10"/>
      <c r="F1193" s="10"/>
      <c r="G1193" s="10"/>
      <c r="H1193" s="10"/>
      <c r="I1193" s="10"/>
      <c r="J1193" s="10"/>
      <c r="K1193" s="10"/>
      <c r="L1193" s="10"/>
      <c r="M1193" s="10"/>
      <c r="N1193" s="10"/>
      <c r="O1193" s="110">
        <f t="shared" si="38"/>
        <v>0</v>
      </c>
      <c r="P1193" s="110">
        <f t="shared" si="39"/>
        <v>0</v>
      </c>
    </row>
    <row r="1194" spans="1:16" x14ac:dyDescent="0.25">
      <c r="A1194" s="132">
        <v>16231619</v>
      </c>
      <c r="B1194" s="135" t="s">
        <v>368</v>
      </c>
      <c r="C1194" s="135" t="s">
        <v>369</v>
      </c>
      <c r="D1194" s="10">
        <v>1</v>
      </c>
      <c r="E1194" s="10"/>
      <c r="F1194" s="10"/>
      <c r="G1194" s="10"/>
      <c r="H1194" s="10"/>
      <c r="I1194" s="10"/>
      <c r="J1194" s="10"/>
      <c r="K1194" s="10"/>
      <c r="L1194" s="10"/>
      <c r="M1194" s="10"/>
      <c r="N1194" s="10"/>
      <c r="O1194" s="110">
        <f t="shared" si="38"/>
        <v>0</v>
      </c>
      <c r="P1194" s="110">
        <f t="shared" si="39"/>
        <v>0</v>
      </c>
    </row>
    <row r="1195" spans="1:16" x14ac:dyDescent="0.25">
      <c r="A1195" s="132">
        <v>16231627</v>
      </c>
      <c r="B1195" s="135" t="s">
        <v>368</v>
      </c>
      <c r="C1195" s="135" t="s">
        <v>369</v>
      </c>
      <c r="D1195" s="10">
        <v>1</v>
      </c>
      <c r="E1195" s="10"/>
      <c r="F1195" s="10"/>
      <c r="G1195" s="10"/>
      <c r="H1195" s="10"/>
      <c r="I1195" s="10"/>
      <c r="J1195" s="10"/>
      <c r="K1195" s="10"/>
      <c r="L1195" s="10"/>
      <c r="M1195" s="10"/>
      <c r="N1195" s="10"/>
      <c r="O1195" s="110">
        <f t="shared" si="38"/>
        <v>0</v>
      </c>
      <c r="P1195" s="110">
        <f t="shared" si="39"/>
        <v>0</v>
      </c>
    </row>
    <row r="1196" spans="1:16" x14ac:dyDescent="0.25">
      <c r="A1196" s="132">
        <v>16253035</v>
      </c>
      <c r="B1196" s="135" t="s">
        <v>374</v>
      </c>
      <c r="C1196" s="135" t="s">
        <v>375</v>
      </c>
      <c r="D1196" s="10">
        <v>1</v>
      </c>
      <c r="E1196" s="10"/>
      <c r="F1196" s="10"/>
      <c r="G1196" s="10"/>
      <c r="H1196" s="10"/>
      <c r="I1196" s="10"/>
      <c r="J1196" s="10"/>
      <c r="K1196" s="10"/>
      <c r="L1196" s="10"/>
      <c r="M1196" s="10"/>
      <c r="N1196" s="10"/>
      <c r="O1196" s="110">
        <f t="shared" si="38"/>
        <v>0</v>
      </c>
      <c r="P1196" s="110">
        <f t="shared" si="39"/>
        <v>0</v>
      </c>
    </row>
    <row r="1197" spans="1:16" x14ac:dyDescent="0.25">
      <c r="A1197" s="132">
        <v>16253043</v>
      </c>
      <c r="B1197" s="135" t="s">
        <v>374</v>
      </c>
      <c r="C1197" s="135" t="s">
        <v>375</v>
      </c>
      <c r="D1197" s="10">
        <v>1</v>
      </c>
      <c r="E1197" s="10"/>
      <c r="F1197" s="10"/>
      <c r="G1197" s="10"/>
      <c r="H1197" s="10"/>
      <c r="I1197" s="10"/>
      <c r="J1197" s="10"/>
      <c r="K1197" s="10"/>
      <c r="L1197" s="10"/>
      <c r="M1197" s="10"/>
      <c r="N1197" s="10"/>
      <c r="O1197" s="110">
        <f t="shared" si="38"/>
        <v>0</v>
      </c>
      <c r="P1197" s="110">
        <f t="shared" si="39"/>
        <v>0</v>
      </c>
    </row>
    <row r="1198" spans="1:16" x14ac:dyDescent="0.25">
      <c r="A1198" s="132">
        <v>16253051</v>
      </c>
      <c r="B1198" s="135" t="s">
        <v>374</v>
      </c>
      <c r="C1198" s="135" t="s">
        <v>375</v>
      </c>
      <c r="D1198" s="10">
        <v>1</v>
      </c>
      <c r="E1198" s="10"/>
      <c r="F1198" s="10"/>
      <c r="G1198" s="10"/>
      <c r="H1198" s="10"/>
      <c r="I1198" s="10"/>
      <c r="J1198" s="10"/>
      <c r="K1198" s="10"/>
      <c r="L1198" s="10"/>
      <c r="M1198" s="10"/>
      <c r="N1198" s="10"/>
      <c r="O1198" s="110">
        <f t="shared" si="38"/>
        <v>0</v>
      </c>
      <c r="P1198" s="110">
        <f t="shared" si="39"/>
        <v>0</v>
      </c>
    </row>
    <row r="1199" spans="1:16" x14ac:dyDescent="0.25">
      <c r="A1199" s="132">
        <v>16253078</v>
      </c>
      <c r="B1199" s="135" t="s">
        <v>374</v>
      </c>
      <c r="C1199" s="135" t="s">
        <v>375</v>
      </c>
      <c r="D1199" s="10">
        <v>1</v>
      </c>
      <c r="E1199" s="10"/>
      <c r="F1199" s="10"/>
      <c r="G1199" s="10"/>
      <c r="H1199" s="10"/>
      <c r="I1199" s="10"/>
      <c r="J1199" s="10"/>
      <c r="K1199" s="10"/>
      <c r="L1199" s="10"/>
      <c r="M1199" s="10"/>
      <c r="N1199" s="10"/>
      <c r="O1199" s="110">
        <f t="shared" si="38"/>
        <v>0</v>
      </c>
      <c r="P1199" s="110">
        <f t="shared" si="39"/>
        <v>0</v>
      </c>
    </row>
    <row r="1200" spans="1:16" x14ac:dyDescent="0.25">
      <c r="A1200" s="132">
        <v>16253086</v>
      </c>
      <c r="B1200" s="135" t="s">
        <v>374</v>
      </c>
      <c r="C1200" s="135" t="s">
        <v>375</v>
      </c>
      <c r="D1200" s="10">
        <v>1</v>
      </c>
      <c r="E1200" s="10"/>
      <c r="F1200" s="10"/>
      <c r="G1200" s="10"/>
      <c r="H1200" s="10"/>
      <c r="I1200" s="10"/>
      <c r="J1200" s="10"/>
      <c r="K1200" s="10"/>
      <c r="L1200" s="10"/>
      <c r="M1200" s="10"/>
      <c r="N1200" s="10"/>
      <c r="O1200" s="110">
        <f t="shared" si="38"/>
        <v>0</v>
      </c>
      <c r="P1200" s="110">
        <f t="shared" si="39"/>
        <v>0</v>
      </c>
    </row>
    <row r="1201" spans="1:16" x14ac:dyDescent="0.25">
      <c r="A1201" s="132">
        <v>16255771</v>
      </c>
      <c r="B1201" s="135" t="s">
        <v>374</v>
      </c>
      <c r="C1201" s="135" t="s">
        <v>375</v>
      </c>
      <c r="D1201" s="10">
        <v>1</v>
      </c>
      <c r="E1201" s="10"/>
      <c r="F1201" s="10"/>
      <c r="G1201" s="10"/>
      <c r="H1201" s="10"/>
      <c r="I1201" s="10"/>
      <c r="J1201" s="10"/>
      <c r="K1201" s="10"/>
      <c r="L1201" s="10"/>
      <c r="M1201" s="10"/>
      <c r="N1201" s="10"/>
      <c r="O1201" s="110">
        <f t="shared" si="38"/>
        <v>0</v>
      </c>
      <c r="P1201" s="110">
        <f t="shared" si="39"/>
        <v>0</v>
      </c>
    </row>
    <row r="1202" spans="1:16" x14ac:dyDescent="0.25">
      <c r="A1202" s="132">
        <v>16255801</v>
      </c>
      <c r="B1202" s="135" t="s">
        <v>374</v>
      </c>
      <c r="C1202" s="135" t="s">
        <v>375</v>
      </c>
      <c r="D1202" s="10">
        <v>1</v>
      </c>
      <c r="E1202" s="10"/>
      <c r="F1202" s="10"/>
      <c r="G1202" s="10"/>
      <c r="H1202" s="10"/>
      <c r="I1202" s="10"/>
      <c r="J1202" s="10"/>
      <c r="K1202" s="10"/>
      <c r="L1202" s="10"/>
      <c r="M1202" s="10"/>
      <c r="N1202" s="10"/>
      <c r="O1202" s="110">
        <f t="shared" si="38"/>
        <v>0</v>
      </c>
      <c r="P1202" s="110">
        <f t="shared" si="39"/>
        <v>0</v>
      </c>
    </row>
    <row r="1203" spans="1:16" x14ac:dyDescent="0.25">
      <c r="A1203" s="132">
        <v>16255828</v>
      </c>
      <c r="B1203" s="135" t="s">
        <v>374</v>
      </c>
      <c r="C1203" s="135" t="s">
        <v>375</v>
      </c>
      <c r="D1203" s="10">
        <v>1</v>
      </c>
      <c r="E1203" s="10"/>
      <c r="F1203" s="10"/>
      <c r="G1203" s="10"/>
      <c r="H1203" s="10"/>
      <c r="I1203" s="10"/>
      <c r="J1203" s="10"/>
      <c r="K1203" s="10"/>
      <c r="L1203" s="10"/>
      <c r="M1203" s="10"/>
      <c r="N1203" s="10"/>
      <c r="O1203" s="110">
        <f t="shared" si="38"/>
        <v>0</v>
      </c>
      <c r="P1203" s="110">
        <f t="shared" si="39"/>
        <v>0</v>
      </c>
    </row>
    <row r="1204" spans="1:16" x14ac:dyDescent="0.25">
      <c r="A1204" s="132">
        <v>16255836</v>
      </c>
      <c r="B1204" s="135" t="s">
        <v>374</v>
      </c>
      <c r="C1204" s="135" t="s">
        <v>375</v>
      </c>
      <c r="D1204" s="10">
        <v>1</v>
      </c>
      <c r="E1204" s="10"/>
      <c r="F1204" s="10"/>
      <c r="G1204" s="10"/>
      <c r="H1204" s="10"/>
      <c r="I1204" s="10"/>
      <c r="J1204" s="10"/>
      <c r="K1204" s="10"/>
      <c r="L1204" s="10"/>
      <c r="M1204" s="10"/>
      <c r="N1204" s="10"/>
      <c r="O1204" s="110">
        <f t="shared" si="38"/>
        <v>0</v>
      </c>
      <c r="P1204" s="110">
        <f t="shared" si="39"/>
        <v>0</v>
      </c>
    </row>
    <row r="1205" spans="1:16" x14ac:dyDescent="0.25">
      <c r="A1205" s="132">
        <v>16288416</v>
      </c>
      <c r="B1205" s="135" t="s">
        <v>389</v>
      </c>
      <c r="C1205" s="135" t="s">
        <v>390</v>
      </c>
      <c r="D1205" s="10">
        <v>1</v>
      </c>
      <c r="E1205" s="10"/>
      <c r="F1205" s="10"/>
      <c r="G1205" s="10"/>
      <c r="H1205" s="10"/>
      <c r="I1205" s="10"/>
      <c r="J1205" s="10"/>
      <c r="K1205" s="10"/>
      <c r="L1205" s="10"/>
      <c r="M1205" s="10"/>
      <c r="N1205" s="10"/>
      <c r="O1205" s="110">
        <f t="shared" si="38"/>
        <v>0</v>
      </c>
      <c r="P1205" s="110">
        <f t="shared" si="39"/>
        <v>0</v>
      </c>
    </row>
    <row r="1206" spans="1:16" x14ac:dyDescent="0.25">
      <c r="A1206" s="132">
        <v>16304438</v>
      </c>
      <c r="B1206" s="135" t="s">
        <v>374</v>
      </c>
      <c r="C1206" s="135" t="s">
        <v>375</v>
      </c>
      <c r="D1206" s="10">
        <v>1</v>
      </c>
      <c r="E1206" s="10"/>
      <c r="F1206" s="10"/>
      <c r="G1206" s="10"/>
      <c r="H1206" s="10"/>
      <c r="I1206" s="10"/>
      <c r="J1206" s="10"/>
      <c r="K1206" s="10"/>
      <c r="L1206" s="10"/>
      <c r="M1206" s="10"/>
      <c r="N1206" s="10"/>
      <c r="O1206" s="110">
        <f t="shared" si="38"/>
        <v>0</v>
      </c>
      <c r="P1206" s="110">
        <f t="shared" si="39"/>
        <v>0</v>
      </c>
    </row>
    <row r="1207" spans="1:16" x14ac:dyDescent="0.25">
      <c r="A1207" s="132">
        <v>16308700</v>
      </c>
      <c r="B1207" s="135" t="s">
        <v>391</v>
      </c>
      <c r="C1207" s="135" t="s">
        <v>392</v>
      </c>
      <c r="D1207" s="10">
        <v>1</v>
      </c>
      <c r="E1207" s="10"/>
      <c r="F1207" s="10"/>
      <c r="G1207" s="10"/>
      <c r="H1207" s="10"/>
      <c r="I1207" s="10"/>
      <c r="J1207" s="10"/>
      <c r="K1207" s="10"/>
      <c r="L1207" s="10"/>
      <c r="M1207" s="10"/>
      <c r="N1207" s="10"/>
      <c r="O1207" s="110">
        <f t="shared" si="38"/>
        <v>0</v>
      </c>
      <c r="P1207" s="110">
        <f t="shared" si="39"/>
        <v>0</v>
      </c>
    </row>
    <row r="1208" spans="1:16" x14ac:dyDescent="0.25">
      <c r="A1208" s="132">
        <v>16343476</v>
      </c>
      <c r="B1208" s="135" t="s">
        <v>368</v>
      </c>
      <c r="C1208" s="135" t="s">
        <v>369</v>
      </c>
      <c r="D1208" s="10">
        <v>1</v>
      </c>
      <c r="E1208" s="10"/>
      <c r="F1208" s="10"/>
      <c r="G1208" s="10"/>
      <c r="H1208" s="10"/>
      <c r="I1208" s="10"/>
      <c r="J1208" s="10"/>
      <c r="K1208" s="10"/>
      <c r="L1208" s="10"/>
      <c r="M1208" s="10"/>
      <c r="N1208" s="10"/>
      <c r="O1208" s="110">
        <f t="shared" si="38"/>
        <v>0</v>
      </c>
      <c r="P1208" s="110">
        <f t="shared" si="39"/>
        <v>0</v>
      </c>
    </row>
    <row r="1209" spans="1:16" x14ac:dyDescent="0.25">
      <c r="A1209" s="132">
        <v>16343492</v>
      </c>
      <c r="B1209" s="135" t="s">
        <v>368</v>
      </c>
      <c r="C1209" s="135" t="s">
        <v>369</v>
      </c>
      <c r="D1209" s="10">
        <v>1</v>
      </c>
      <c r="E1209" s="10"/>
      <c r="F1209" s="10"/>
      <c r="G1209" s="10"/>
      <c r="H1209" s="10"/>
      <c r="I1209" s="10"/>
      <c r="J1209" s="10"/>
      <c r="K1209" s="10"/>
      <c r="L1209" s="10"/>
      <c r="M1209" s="10"/>
      <c r="N1209" s="10"/>
      <c r="O1209" s="110">
        <f t="shared" si="38"/>
        <v>0</v>
      </c>
      <c r="P1209" s="110">
        <f t="shared" si="39"/>
        <v>0</v>
      </c>
    </row>
    <row r="1210" spans="1:16" x14ac:dyDescent="0.25">
      <c r="A1210" s="132">
        <v>16343506</v>
      </c>
      <c r="B1210" s="135" t="s">
        <v>368</v>
      </c>
      <c r="C1210" s="135" t="s">
        <v>369</v>
      </c>
      <c r="D1210" s="10">
        <v>1</v>
      </c>
      <c r="E1210" s="10"/>
      <c r="F1210" s="10"/>
      <c r="G1210" s="10"/>
      <c r="H1210" s="10"/>
      <c r="I1210" s="10"/>
      <c r="J1210" s="10"/>
      <c r="K1210" s="10"/>
      <c r="L1210" s="10"/>
      <c r="M1210" s="10"/>
      <c r="N1210" s="10"/>
      <c r="O1210" s="110">
        <f t="shared" si="38"/>
        <v>0</v>
      </c>
      <c r="P1210" s="110">
        <f t="shared" si="39"/>
        <v>0</v>
      </c>
    </row>
    <row r="1211" spans="1:16" x14ac:dyDescent="0.25">
      <c r="A1211" s="132">
        <v>16343514</v>
      </c>
      <c r="B1211" s="135" t="s">
        <v>368</v>
      </c>
      <c r="C1211" s="135" t="s">
        <v>369</v>
      </c>
      <c r="D1211" s="10">
        <v>1</v>
      </c>
      <c r="E1211" s="10"/>
      <c r="F1211" s="10"/>
      <c r="G1211" s="10"/>
      <c r="H1211" s="10"/>
      <c r="I1211" s="10"/>
      <c r="J1211" s="10"/>
      <c r="K1211" s="10"/>
      <c r="L1211" s="10"/>
      <c r="M1211" s="10"/>
      <c r="N1211" s="10"/>
      <c r="O1211" s="110">
        <f t="shared" si="38"/>
        <v>0</v>
      </c>
      <c r="P1211" s="110">
        <f t="shared" si="39"/>
        <v>0</v>
      </c>
    </row>
    <row r="1212" spans="1:16" x14ac:dyDescent="0.25">
      <c r="A1212" s="132">
        <v>16343522</v>
      </c>
      <c r="B1212" s="135" t="s">
        <v>368</v>
      </c>
      <c r="C1212" s="135" t="s">
        <v>369</v>
      </c>
      <c r="D1212" s="10">
        <v>1</v>
      </c>
      <c r="E1212" s="10"/>
      <c r="F1212" s="10"/>
      <c r="G1212" s="10"/>
      <c r="H1212" s="10"/>
      <c r="I1212" s="10"/>
      <c r="J1212" s="10"/>
      <c r="K1212" s="10"/>
      <c r="L1212" s="10"/>
      <c r="M1212" s="10"/>
      <c r="N1212" s="10"/>
      <c r="O1212" s="110">
        <f t="shared" si="38"/>
        <v>0</v>
      </c>
      <c r="P1212" s="110">
        <f t="shared" si="39"/>
        <v>0</v>
      </c>
    </row>
    <row r="1213" spans="1:16" x14ac:dyDescent="0.25">
      <c r="A1213" s="132">
        <v>16343530</v>
      </c>
      <c r="B1213" s="135" t="s">
        <v>368</v>
      </c>
      <c r="C1213" s="135" t="s">
        <v>369</v>
      </c>
      <c r="D1213" s="10">
        <v>1</v>
      </c>
      <c r="E1213" s="10"/>
      <c r="F1213" s="10"/>
      <c r="G1213" s="10"/>
      <c r="H1213" s="10"/>
      <c r="I1213" s="10"/>
      <c r="J1213" s="10"/>
      <c r="K1213" s="10"/>
      <c r="L1213" s="10"/>
      <c r="M1213" s="10"/>
      <c r="N1213" s="10"/>
      <c r="O1213" s="110">
        <f t="shared" si="38"/>
        <v>0</v>
      </c>
      <c r="P1213" s="110">
        <f t="shared" si="39"/>
        <v>0</v>
      </c>
    </row>
    <row r="1214" spans="1:16" x14ac:dyDescent="0.25">
      <c r="A1214" s="132">
        <v>16343549</v>
      </c>
      <c r="B1214" s="135" t="s">
        <v>368</v>
      </c>
      <c r="C1214" s="135" t="s">
        <v>369</v>
      </c>
      <c r="D1214" s="10">
        <v>1</v>
      </c>
      <c r="E1214" s="10"/>
      <c r="F1214" s="10"/>
      <c r="G1214" s="10"/>
      <c r="H1214" s="10"/>
      <c r="I1214" s="10"/>
      <c r="J1214" s="10"/>
      <c r="K1214" s="10"/>
      <c r="L1214" s="10"/>
      <c r="M1214" s="10"/>
      <c r="N1214" s="10"/>
      <c r="O1214" s="110">
        <f t="shared" si="38"/>
        <v>0</v>
      </c>
      <c r="P1214" s="110">
        <f t="shared" si="39"/>
        <v>0</v>
      </c>
    </row>
    <row r="1215" spans="1:16" x14ac:dyDescent="0.25">
      <c r="A1215" s="132">
        <v>16528840</v>
      </c>
      <c r="B1215" s="135" t="s">
        <v>374</v>
      </c>
      <c r="C1215" s="135" t="s">
        <v>375</v>
      </c>
      <c r="D1215" s="10">
        <v>1</v>
      </c>
      <c r="E1215" s="10"/>
      <c r="F1215" s="10"/>
      <c r="G1215" s="10"/>
      <c r="H1215" s="10"/>
      <c r="I1215" s="10"/>
      <c r="J1215" s="10"/>
      <c r="K1215" s="10"/>
      <c r="L1215" s="10"/>
      <c r="M1215" s="10"/>
      <c r="N1215" s="10"/>
      <c r="O1215" s="110">
        <f t="shared" si="38"/>
        <v>0</v>
      </c>
      <c r="P1215" s="110">
        <f t="shared" si="39"/>
        <v>0</v>
      </c>
    </row>
    <row r="1216" spans="1:16" x14ac:dyDescent="0.25">
      <c r="A1216" s="132">
        <v>16528859</v>
      </c>
      <c r="B1216" s="135" t="s">
        <v>374</v>
      </c>
      <c r="C1216" s="135" t="s">
        <v>375</v>
      </c>
      <c r="D1216" s="10">
        <v>1</v>
      </c>
      <c r="E1216" s="10"/>
      <c r="F1216" s="10"/>
      <c r="G1216" s="10"/>
      <c r="H1216" s="10"/>
      <c r="I1216" s="10"/>
      <c r="J1216" s="10"/>
      <c r="K1216" s="10"/>
      <c r="L1216" s="10"/>
      <c r="M1216" s="10"/>
      <c r="N1216" s="10"/>
      <c r="O1216" s="110">
        <f t="shared" si="38"/>
        <v>0</v>
      </c>
      <c r="P1216" s="110">
        <f t="shared" si="39"/>
        <v>0</v>
      </c>
    </row>
    <row r="1217" spans="1:16" x14ac:dyDescent="0.25">
      <c r="A1217" s="132">
        <v>16528875</v>
      </c>
      <c r="B1217" s="135" t="s">
        <v>374</v>
      </c>
      <c r="C1217" s="135" t="s">
        <v>375</v>
      </c>
      <c r="D1217" s="10">
        <v>1</v>
      </c>
      <c r="E1217" s="10"/>
      <c r="F1217" s="10"/>
      <c r="G1217" s="10"/>
      <c r="H1217" s="10"/>
      <c r="I1217" s="10"/>
      <c r="J1217" s="10"/>
      <c r="K1217" s="10"/>
      <c r="L1217" s="10"/>
      <c r="M1217" s="10"/>
      <c r="N1217" s="10"/>
      <c r="O1217" s="110">
        <f t="shared" si="38"/>
        <v>0</v>
      </c>
      <c r="P1217" s="110">
        <f t="shared" si="39"/>
        <v>0</v>
      </c>
    </row>
    <row r="1218" spans="1:16" x14ac:dyDescent="0.25">
      <c r="A1218" s="132">
        <v>16580125</v>
      </c>
      <c r="B1218" s="135" t="s">
        <v>384</v>
      </c>
      <c r="C1218" s="135" t="s">
        <v>2736</v>
      </c>
      <c r="D1218" s="10">
        <v>1</v>
      </c>
      <c r="E1218" s="10"/>
      <c r="F1218" s="10"/>
      <c r="G1218" s="10"/>
      <c r="H1218" s="10"/>
      <c r="I1218" s="10"/>
      <c r="J1218" s="10"/>
      <c r="K1218" s="10"/>
      <c r="L1218" s="10"/>
      <c r="M1218" s="10"/>
      <c r="N1218" s="10"/>
      <c r="O1218" s="110">
        <f t="shared" si="38"/>
        <v>0</v>
      </c>
      <c r="P1218" s="110">
        <f t="shared" si="39"/>
        <v>0</v>
      </c>
    </row>
    <row r="1219" spans="1:16" x14ac:dyDescent="0.25">
      <c r="A1219" s="132">
        <v>16598970</v>
      </c>
      <c r="B1219" s="135" t="s">
        <v>368</v>
      </c>
      <c r="C1219" s="135" t="s">
        <v>369</v>
      </c>
      <c r="D1219" s="10">
        <v>1</v>
      </c>
      <c r="E1219" s="10"/>
      <c r="F1219" s="10"/>
      <c r="G1219" s="10"/>
      <c r="H1219" s="10"/>
      <c r="I1219" s="10"/>
      <c r="J1219" s="10"/>
      <c r="K1219" s="10"/>
      <c r="L1219" s="10"/>
      <c r="M1219" s="10"/>
      <c r="N1219" s="10"/>
      <c r="O1219" s="110">
        <f t="shared" si="38"/>
        <v>0</v>
      </c>
      <c r="P1219" s="110">
        <f t="shared" si="39"/>
        <v>0</v>
      </c>
    </row>
    <row r="1220" spans="1:16" x14ac:dyDescent="0.25">
      <c r="A1220" s="132">
        <v>16598989</v>
      </c>
      <c r="B1220" s="135" t="s">
        <v>368</v>
      </c>
      <c r="C1220" s="135" t="s">
        <v>369</v>
      </c>
      <c r="D1220" s="10">
        <v>1</v>
      </c>
      <c r="E1220" s="10"/>
      <c r="F1220" s="10"/>
      <c r="G1220" s="10"/>
      <c r="H1220" s="10"/>
      <c r="I1220" s="10"/>
      <c r="J1220" s="10"/>
      <c r="K1220" s="10"/>
      <c r="L1220" s="10"/>
      <c r="M1220" s="10"/>
      <c r="N1220" s="10"/>
      <c r="O1220" s="110">
        <f t="shared" si="38"/>
        <v>0</v>
      </c>
      <c r="P1220" s="110">
        <f t="shared" si="39"/>
        <v>0</v>
      </c>
    </row>
    <row r="1221" spans="1:16" x14ac:dyDescent="0.25">
      <c r="A1221" s="132">
        <v>16598997</v>
      </c>
      <c r="B1221" s="135" t="s">
        <v>368</v>
      </c>
      <c r="C1221" s="135" t="s">
        <v>369</v>
      </c>
      <c r="D1221" s="10">
        <v>1</v>
      </c>
      <c r="E1221" s="10"/>
      <c r="F1221" s="10"/>
      <c r="G1221" s="10"/>
      <c r="H1221" s="10"/>
      <c r="I1221" s="10"/>
      <c r="J1221" s="10"/>
      <c r="K1221" s="10"/>
      <c r="L1221" s="10"/>
      <c r="M1221" s="10"/>
      <c r="N1221" s="10"/>
      <c r="O1221" s="110">
        <f t="shared" si="38"/>
        <v>0</v>
      </c>
      <c r="P1221" s="110">
        <f t="shared" si="39"/>
        <v>0</v>
      </c>
    </row>
    <row r="1222" spans="1:16" x14ac:dyDescent="0.25">
      <c r="A1222" s="132">
        <v>16627601</v>
      </c>
      <c r="B1222" s="135" t="s">
        <v>393</v>
      </c>
      <c r="C1222" s="135" t="s">
        <v>394</v>
      </c>
      <c r="D1222" s="10">
        <v>1</v>
      </c>
      <c r="E1222" s="10"/>
      <c r="F1222" s="10"/>
      <c r="G1222" s="10"/>
      <c r="H1222" s="10"/>
      <c r="I1222" s="10"/>
      <c r="J1222" s="10"/>
      <c r="K1222" s="10"/>
      <c r="L1222" s="10"/>
      <c r="M1222" s="10"/>
      <c r="N1222" s="10"/>
      <c r="O1222" s="110">
        <f t="shared" si="38"/>
        <v>0</v>
      </c>
      <c r="P1222" s="110">
        <f t="shared" si="39"/>
        <v>0</v>
      </c>
    </row>
    <row r="1223" spans="1:16" x14ac:dyDescent="0.25">
      <c r="A1223" s="132">
        <v>16628209</v>
      </c>
      <c r="B1223" s="135" t="s">
        <v>393</v>
      </c>
      <c r="C1223" s="135" t="s">
        <v>394</v>
      </c>
      <c r="D1223" s="10">
        <v>1</v>
      </c>
      <c r="E1223" s="10"/>
      <c r="F1223" s="10"/>
      <c r="G1223" s="10"/>
      <c r="H1223" s="10"/>
      <c r="I1223" s="10"/>
      <c r="J1223" s="10"/>
      <c r="K1223" s="10"/>
      <c r="L1223" s="10"/>
      <c r="M1223" s="10"/>
      <c r="N1223" s="10"/>
      <c r="O1223" s="110">
        <f t="shared" si="38"/>
        <v>0</v>
      </c>
      <c r="P1223" s="110">
        <f t="shared" si="39"/>
        <v>0</v>
      </c>
    </row>
    <row r="1224" spans="1:16" x14ac:dyDescent="0.25">
      <c r="A1224" s="132">
        <v>16628217</v>
      </c>
      <c r="B1224" s="135" t="s">
        <v>393</v>
      </c>
      <c r="C1224" s="135" t="s">
        <v>394</v>
      </c>
      <c r="D1224" s="10">
        <v>1</v>
      </c>
      <c r="E1224" s="10"/>
      <c r="F1224" s="10"/>
      <c r="G1224" s="10"/>
      <c r="H1224" s="10"/>
      <c r="I1224" s="10"/>
      <c r="J1224" s="10"/>
      <c r="K1224" s="10"/>
      <c r="L1224" s="10"/>
      <c r="M1224" s="10"/>
      <c r="N1224" s="10"/>
      <c r="O1224" s="110">
        <f t="shared" si="38"/>
        <v>0</v>
      </c>
      <c r="P1224" s="110">
        <f t="shared" si="39"/>
        <v>0</v>
      </c>
    </row>
    <row r="1225" spans="1:16" x14ac:dyDescent="0.25">
      <c r="A1225" s="132">
        <v>16628225</v>
      </c>
      <c r="B1225" s="135" t="s">
        <v>393</v>
      </c>
      <c r="C1225" s="135" t="s">
        <v>394</v>
      </c>
      <c r="D1225" s="10">
        <v>1</v>
      </c>
      <c r="E1225" s="10"/>
      <c r="F1225" s="10"/>
      <c r="G1225" s="10"/>
      <c r="H1225" s="10"/>
      <c r="I1225" s="10"/>
      <c r="J1225" s="10"/>
      <c r="K1225" s="10"/>
      <c r="L1225" s="10"/>
      <c r="M1225" s="10"/>
      <c r="N1225" s="10"/>
      <c r="O1225" s="110">
        <f t="shared" si="38"/>
        <v>0</v>
      </c>
      <c r="P1225" s="110">
        <f t="shared" si="39"/>
        <v>0</v>
      </c>
    </row>
    <row r="1226" spans="1:16" x14ac:dyDescent="0.25">
      <c r="A1226" s="132">
        <v>16736834</v>
      </c>
      <c r="B1226" s="135" t="s">
        <v>368</v>
      </c>
      <c r="C1226" s="135" t="s">
        <v>369</v>
      </c>
      <c r="D1226" s="10">
        <v>1</v>
      </c>
      <c r="E1226" s="10"/>
      <c r="F1226" s="10"/>
      <c r="G1226" s="10"/>
      <c r="H1226" s="10"/>
      <c r="I1226" s="10"/>
      <c r="J1226" s="10"/>
      <c r="K1226" s="10"/>
      <c r="L1226" s="10"/>
      <c r="M1226" s="10"/>
      <c r="N1226" s="10"/>
      <c r="O1226" s="110">
        <f t="shared" si="38"/>
        <v>0</v>
      </c>
      <c r="P1226" s="110">
        <f t="shared" si="39"/>
        <v>0</v>
      </c>
    </row>
    <row r="1227" spans="1:16" x14ac:dyDescent="0.25">
      <c r="A1227" s="132">
        <v>16736842</v>
      </c>
      <c r="B1227" s="135" t="s">
        <v>368</v>
      </c>
      <c r="C1227" s="135" t="s">
        <v>369</v>
      </c>
      <c r="D1227" s="10">
        <v>1</v>
      </c>
      <c r="E1227" s="10"/>
      <c r="F1227" s="10"/>
      <c r="G1227" s="10"/>
      <c r="H1227" s="10"/>
      <c r="I1227" s="10"/>
      <c r="J1227" s="10"/>
      <c r="K1227" s="10"/>
      <c r="L1227" s="10"/>
      <c r="M1227" s="10"/>
      <c r="N1227" s="10"/>
      <c r="O1227" s="110">
        <f t="shared" si="38"/>
        <v>0</v>
      </c>
      <c r="P1227" s="110">
        <f t="shared" si="39"/>
        <v>0</v>
      </c>
    </row>
    <row r="1228" spans="1:16" x14ac:dyDescent="0.25">
      <c r="A1228" s="132">
        <v>16736850</v>
      </c>
      <c r="B1228" s="135" t="s">
        <v>368</v>
      </c>
      <c r="C1228" s="135" t="s">
        <v>369</v>
      </c>
      <c r="D1228" s="10">
        <v>1</v>
      </c>
      <c r="E1228" s="10"/>
      <c r="F1228" s="10"/>
      <c r="G1228" s="10"/>
      <c r="H1228" s="10"/>
      <c r="I1228" s="10"/>
      <c r="J1228" s="10"/>
      <c r="K1228" s="10"/>
      <c r="L1228" s="10"/>
      <c r="M1228" s="10"/>
      <c r="N1228" s="10"/>
      <c r="O1228" s="110">
        <f t="shared" si="38"/>
        <v>0</v>
      </c>
      <c r="P1228" s="110">
        <f t="shared" si="39"/>
        <v>0</v>
      </c>
    </row>
    <row r="1229" spans="1:16" x14ac:dyDescent="0.25">
      <c r="A1229" s="132">
        <v>16736885</v>
      </c>
      <c r="B1229" s="135" t="s">
        <v>368</v>
      </c>
      <c r="C1229" s="135" t="s">
        <v>369</v>
      </c>
      <c r="D1229" s="10">
        <v>1</v>
      </c>
      <c r="E1229" s="10"/>
      <c r="F1229" s="10"/>
      <c r="G1229" s="10"/>
      <c r="H1229" s="10"/>
      <c r="I1229" s="10"/>
      <c r="J1229" s="10"/>
      <c r="K1229" s="10"/>
      <c r="L1229" s="10"/>
      <c r="M1229" s="10"/>
      <c r="N1229" s="10"/>
      <c r="O1229" s="110">
        <f t="shared" si="38"/>
        <v>0</v>
      </c>
      <c r="P1229" s="110">
        <f t="shared" si="39"/>
        <v>0</v>
      </c>
    </row>
    <row r="1230" spans="1:16" x14ac:dyDescent="0.25">
      <c r="A1230" s="132">
        <v>16755626</v>
      </c>
      <c r="B1230" s="135" t="s">
        <v>377</v>
      </c>
      <c r="C1230" s="135" t="s">
        <v>378</v>
      </c>
      <c r="D1230" s="10">
        <v>1</v>
      </c>
      <c r="E1230" s="10"/>
      <c r="F1230" s="10"/>
      <c r="G1230" s="10"/>
      <c r="H1230" s="10"/>
      <c r="I1230" s="10"/>
      <c r="J1230" s="10"/>
      <c r="K1230" s="10"/>
      <c r="L1230" s="10"/>
      <c r="M1230" s="10"/>
      <c r="N1230" s="10"/>
      <c r="O1230" s="110">
        <f t="shared" si="38"/>
        <v>0</v>
      </c>
      <c r="P1230" s="110">
        <f t="shared" si="39"/>
        <v>0</v>
      </c>
    </row>
    <row r="1231" spans="1:16" x14ac:dyDescent="0.25">
      <c r="A1231" s="132">
        <v>16755634</v>
      </c>
      <c r="B1231" s="135" t="s">
        <v>377</v>
      </c>
      <c r="C1231" s="135" t="s">
        <v>378</v>
      </c>
      <c r="D1231" s="10">
        <v>1</v>
      </c>
      <c r="E1231" s="10"/>
      <c r="F1231" s="10"/>
      <c r="G1231" s="10"/>
      <c r="H1231" s="10"/>
      <c r="I1231" s="10"/>
      <c r="J1231" s="10"/>
      <c r="K1231" s="10"/>
      <c r="L1231" s="10"/>
      <c r="M1231" s="10"/>
      <c r="N1231" s="10"/>
      <c r="O1231" s="110">
        <f t="shared" si="38"/>
        <v>0</v>
      </c>
      <c r="P1231" s="110">
        <f t="shared" si="39"/>
        <v>0</v>
      </c>
    </row>
    <row r="1232" spans="1:16" x14ac:dyDescent="0.25">
      <c r="A1232" s="132">
        <v>16757041</v>
      </c>
      <c r="B1232" s="135" t="s">
        <v>368</v>
      </c>
      <c r="C1232" s="135" t="s">
        <v>369</v>
      </c>
      <c r="D1232" s="10">
        <v>1</v>
      </c>
      <c r="E1232" s="10"/>
      <c r="F1232" s="10"/>
      <c r="G1232" s="10"/>
      <c r="H1232" s="10"/>
      <c r="I1232" s="10"/>
      <c r="J1232" s="10"/>
      <c r="K1232" s="10"/>
      <c r="L1232" s="10"/>
      <c r="M1232" s="10"/>
      <c r="N1232" s="10"/>
      <c r="O1232" s="110">
        <f t="shared" si="38"/>
        <v>0</v>
      </c>
      <c r="P1232" s="110">
        <f t="shared" si="39"/>
        <v>0</v>
      </c>
    </row>
    <row r="1233" spans="1:16" x14ac:dyDescent="0.25">
      <c r="A1233" s="132">
        <v>16819012</v>
      </c>
      <c r="B1233" s="135" t="s">
        <v>368</v>
      </c>
      <c r="C1233" s="135" t="s">
        <v>369</v>
      </c>
      <c r="D1233" s="10">
        <v>1</v>
      </c>
      <c r="E1233" s="10"/>
      <c r="F1233" s="10"/>
      <c r="G1233" s="10"/>
      <c r="H1233" s="10"/>
      <c r="I1233" s="10"/>
      <c r="J1233" s="10"/>
      <c r="K1233" s="10"/>
      <c r="L1233" s="10"/>
      <c r="M1233" s="10"/>
      <c r="N1233" s="10"/>
      <c r="O1233" s="110">
        <f t="shared" si="38"/>
        <v>0</v>
      </c>
      <c r="P1233" s="110">
        <f t="shared" si="39"/>
        <v>0</v>
      </c>
    </row>
    <row r="1234" spans="1:16" x14ac:dyDescent="0.25">
      <c r="A1234" s="132">
        <v>16819160</v>
      </c>
      <c r="B1234" s="135" t="s">
        <v>368</v>
      </c>
      <c r="C1234" s="135" t="s">
        <v>369</v>
      </c>
      <c r="D1234" s="10">
        <v>1</v>
      </c>
      <c r="E1234" s="10"/>
      <c r="F1234" s="10"/>
      <c r="G1234" s="10"/>
      <c r="H1234" s="10"/>
      <c r="I1234" s="10"/>
      <c r="J1234" s="10"/>
      <c r="K1234" s="10"/>
      <c r="L1234" s="10"/>
      <c r="M1234" s="10"/>
      <c r="N1234" s="10"/>
      <c r="O1234" s="110">
        <f t="shared" si="38"/>
        <v>0</v>
      </c>
      <c r="P1234" s="110">
        <f t="shared" si="39"/>
        <v>0</v>
      </c>
    </row>
    <row r="1235" spans="1:16" x14ac:dyDescent="0.25">
      <c r="A1235" s="132">
        <v>16819179</v>
      </c>
      <c r="B1235" s="135" t="s">
        <v>368</v>
      </c>
      <c r="C1235" s="135" t="s">
        <v>369</v>
      </c>
      <c r="D1235" s="10">
        <v>1</v>
      </c>
      <c r="E1235" s="10"/>
      <c r="F1235" s="10"/>
      <c r="G1235" s="10"/>
      <c r="H1235" s="10"/>
      <c r="I1235" s="10"/>
      <c r="J1235" s="10"/>
      <c r="K1235" s="10"/>
      <c r="L1235" s="10"/>
      <c r="M1235" s="10"/>
      <c r="N1235" s="10"/>
      <c r="O1235" s="110">
        <f t="shared" si="38"/>
        <v>0</v>
      </c>
      <c r="P1235" s="110">
        <f t="shared" si="39"/>
        <v>0</v>
      </c>
    </row>
    <row r="1236" spans="1:16" x14ac:dyDescent="0.25">
      <c r="A1236" s="132">
        <v>16819187</v>
      </c>
      <c r="B1236" s="135" t="s">
        <v>368</v>
      </c>
      <c r="C1236" s="135" t="s">
        <v>369</v>
      </c>
      <c r="D1236" s="10">
        <v>1</v>
      </c>
      <c r="E1236" s="10"/>
      <c r="F1236" s="10"/>
      <c r="G1236" s="10"/>
      <c r="H1236" s="10"/>
      <c r="I1236" s="10"/>
      <c r="J1236" s="10"/>
      <c r="K1236" s="10"/>
      <c r="L1236" s="10"/>
      <c r="M1236" s="10"/>
      <c r="N1236" s="10"/>
      <c r="O1236" s="110">
        <f t="shared" si="38"/>
        <v>0</v>
      </c>
      <c r="P1236" s="110">
        <f t="shared" si="39"/>
        <v>0</v>
      </c>
    </row>
    <row r="1237" spans="1:16" x14ac:dyDescent="0.25">
      <c r="A1237" s="132">
        <v>16819195</v>
      </c>
      <c r="B1237" s="135" t="s">
        <v>368</v>
      </c>
      <c r="C1237" s="135" t="s">
        <v>369</v>
      </c>
      <c r="D1237" s="10">
        <v>1</v>
      </c>
      <c r="E1237" s="10"/>
      <c r="F1237" s="10"/>
      <c r="G1237" s="10"/>
      <c r="H1237" s="10"/>
      <c r="I1237" s="10"/>
      <c r="J1237" s="10"/>
      <c r="K1237" s="10"/>
      <c r="L1237" s="10"/>
      <c r="M1237" s="10"/>
      <c r="N1237" s="10"/>
      <c r="O1237" s="110">
        <f t="shared" si="38"/>
        <v>0</v>
      </c>
      <c r="P1237" s="110">
        <f t="shared" si="39"/>
        <v>0</v>
      </c>
    </row>
    <row r="1238" spans="1:16" x14ac:dyDescent="0.25">
      <c r="A1238" s="132">
        <v>14695898</v>
      </c>
      <c r="B1238" s="135" t="s">
        <v>395</v>
      </c>
      <c r="C1238" s="135" t="s">
        <v>396</v>
      </c>
      <c r="D1238" s="10">
        <v>1</v>
      </c>
      <c r="E1238" s="10"/>
      <c r="F1238" s="10"/>
      <c r="G1238" s="10"/>
      <c r="H1238" s="10"/>
      <c r="I1238" s="10"/>
      <c r="J1238" s="10"/>
      <c r="K1238" s="10"/>
      <c r="L1238" s="10"/>
      <c r="M1238" s="10"/>
      <c r="N1238" s="10"/>
      <c r="O1238" s="110">
        <f t="shared" si="38"/>
        <v>0</v>
      </c>
      <c r="P1238" s="110">
        <f t="shared" si="39"/>
        <v>0</v>
      </c>
    </row>
    <row r="1239" spans="1:16" x14ac:dyDescent="0.25">
      <c r="A1239" s="132">
        <v>14889110</v>
      </c>
      <c r="B1239" s="135" t="s">
        <v>395</v>
      </c>
      <c r="C1239" s="135" t="s">
        <v>396</v>
      </c>
      <c r="D1239" s="10">
        <v>1</v>
      </c>
      <c r="E1239" s="10"/>
      <c r="F1239" s="10"/>
      <c r="G1239" s="10"/>
      <c r="H1239" s="10"/>
      <c r="I1239" s="10"/>
      <c r="J1239" s="10"/>
      <c r="K1239" s="10"/>
      <c r="L1239" s="10"/>
      <c r="M1239" s="10"/>
      <c r="N1239" s="10"/>
      <c r="O1239" s="110">
        <f t="shared" si="38"/>
        <v>0</v>
      </c>
      <c r="P1239" s="110">
        <f t="shared" si="39"/>
        <v>0</v>
      </c>
    </row>
    <row r="1240" spans="1:16" x14ac:dyDescent="0.25">
      <c r="A1240" s="132">
        <v>14969467</v>
      </c>
      <c r="B1240" s="135" t="s">
        <v>397</v>
      </c>
      <c r="C1240" s="135" t="s">
        <v>398</v>
      </c>
      <c r="D1240" s="10">
        <v>1</v>
      </c>
      <c r="E1240" s="10"/>
      <c r="F1240" s="10"/>
      <c r="G1240" s="10"/>
      <c r="H1240" s="10"/>
      <c r="I1240" s="10"/>
      <c r="J1240" s="10"/>
      <c r="K1240" s="10"/>
      <c r="L1240" s="10"/>
      <c r="M1240" s="10"/>
      <c r="N1240" s="10"/>
      <c r="O1240" s="110">
        <f t="shared" si="38"/>
        <v>0</v>
      </c>
      <c r="P1240" s="110">
        <f t="shared" si="39"/>
        <v>0</v>
      </c>
    </row>
    <row r="1241" spans="1:16" x14ac:dyDescent="0.25">
      <c r="A1241" s="132">
        <v>15148157</v>
      </c>
      <c r="B1241" s="135" t="s">
        <v>399</v>
      </c>
      <c r="C1241" s="135" t="s">
        <v>400</v>
      </c>
      <c r="D1241" s="10">
        <v>10</v>
      </c>
      <c r="E1241" s="10"/>
      <c r="F1241" s="10"/>
      <c r="G1241" s="10"/>
      <c r="H1241" s="10"/>
      <c r="I1241" s="10"/>
      <c r="J1241" s="10"/>
      <c r="K1241" s="10"/>
      <c r="L1241" s="10"/>
      <c r="M1241" s="10"/>
      <c r="N1241" s="10"/>
      <c r="O1241" s="110">
        <f t="shared" si="38"/>
        <v>0</v>
      </c>
      <c r="P1241" s="110">
        <f t="shared" si="39"/>
        <v>0</v>
      </c>
    </row>
    <row r="1242" spans="1:16" x14ac:dyDescent="0.25">
      <c r="A1242" s="132">
        <v>15937852</v>
      </c>
      <c r="B1242" s="135" t="s">
        <v>2831</v>
      </c>
      <c r="C1242" s="135" t="s">
        <v>404</v>
      </c>
      <c r="D1242" s="10">
        <v>30</v>
      </c>
      <c r="E1242" s="10"/>
      <c r="F1242" s="10"/>
      <c r="G1242" s="10"/>
      <c r="H1242" s="10"/>
      <c r="I1242" s="10"/>
      <c r="J1242" s="10"/>
      <c r="K1242" s="10"/>
      <c r="L1242" s="10"/>
      <c r="M1242" s="10"/>
      <c r="N1242" s="10"/>
      <c r="O1242" s="110">
        <f t="shared" si="38"/>
        <v>0</v>
      </c>
      <c r="P1242" s="110">
        <f t="shared" si="39"/>
        <v>0</v>
      </c>
    </row>
    <row r="1243" spans="1:16" x14ac:dyDescent="0.25">
      <c r="A1243" s="132">
        <v>15986144</v>
      </c>
      <c r="B1243" s="135" t="s">
        <v>407</v>
      </c>
      <c r="C1243" s="135" t="s">
        <v>408</v>
      </c>
      <c r="D1243" s="10">
        <v>188</v>
      </c>
      <c r="E1243" s="10"/>
      <c r="F1243" s="10"/>
      <c r="G1243" s="10"/>
      <c r="H1243" s="10"/>
      <c r="I1243" s="10"/>
      <c r="J1243" s="10"/>
      <c r="K1243" s="10"/>
      <c r="L1243" s="10"/>
      <c r="M1243" s="10"/>
      <c r="N1243" s="10"/>
      <c r="O1243" s="110">
        <f t="shared" si="38"/>
        <v>0</v>
      </c>
      <c r="P1243" s="110">
        <f t="shared" si="39"/>
        <v>0</v>
      </c>
    </row>
    <row r="1244" spans="1:16" x14ac:dyDescent="0.25">
      <c r="A1244" s="132">
        <v>16009134</v>
      </c>
      <c r="B1244" s="135" t="s">
        <v>409</v>
      </c>
      <c r="C1244" s="135" t="s">
        <v>410</v>
      </c>
      <c r="D1244" s="10">
        <v>1</v>
      </c>
      <c r="E1244" s="10"/>
      <c r="F1244" s="10"/>
      <c r="G1244" s="10"/>
      <c r="H1244" s="10"/>
      <c r="I1244" s="10"/>
      <c r="J1244" s="10"/>
      <c r="K1244" s="10"/>
      <c r="L1244" s="10"/>
      <c r="M1244" s="10"/>
      <c r="N1244" s="10"/>
      <c r="O1244" s="110">
        <f t="shared" si="38"/>
        <v>0</v>
      </c>
      <c r="P1244" s="110">
        <f t="shared" si="39"/>
        <v>0</v>
      </c>
    </row>
    <row r="1245" spans="1:16" x14ac:dyDescent="0.25">
      <c r="A1245" s="132">
        <v>16009142</v>
      </c>
      <c r="B1245" s="135" t="s">
        <v>409</v>
      </c>
      <c r="C1245" s="135" t="s">
        <v>410</v>
      </c>
      <c r="D1245" s="10">
        <v>1</v>
      </c>
      <c r="E1245" s="10"/>
      <c r="F1245" s="10"/>
      <c r="G1245" s="10"/>
      <c r="H1245" s="10"/>
      <c r="I1245" s="10"/>
      <c r="J1245" s="10"/>
      <c r="K1245" s="10"/>
      <c r="L1245" s="10"/>
      <c r="M1245" s="10"/>
      <c r="N1245" s="10"/>
      <c r="O1245" s="110">
        <f t="shared" si="38"/>
        <v>0</v>
      </c>
      <c r="P1245" s="110">
        <f t="shared" si="39"/>
        <v>0</v>
      </c>
    </row>
    <row r="1246" spans="1:16" x14ac:dyDescent="0.25">
      <c r="A1246" s="132">
        <v>16058941</v>
      </c>
      <c r="B1246" s="135" t="s">
        <v>411</v>
      </c>
      <c r="C1246" s="135" t="s">
        <v>412</v>
      </c>
      <c r="D1246" s="10">
        <v>1</v>
      </c>
      <c r="E1246" s="10"/>
      <c r="F1246" s="10"/>
      <c r="G1246" s="10"/>
      <c r="H1246" s="10"/>
      <c r="I1246" s="10"/>
      <c r="J1246" s="10"/>
      <c r="K1246" s="10"/>
      <c r="L1246" s="10"/>
      <c r="M1246" s="10"/>
      <c r="N1246" s="10"/>
      <c r="O1246" s="110">
        <f t="shared" ref="O1246:O1309" si="40">E1246+F1246+G1246+H1246+I1246+J1246+K1246+L1246+M1246+N1246</f>
        <v>0</v>
      </c>
      <c r="P1246" s="110">
        <f t="shared" ref="P1246:P1309" si="41">O1246-N1246</f>
        <v>0</v>
      </c>
    </row>
    <row r="1247" spans="1:16" x14ac:dyDescent="0.25">
      <c r="A1247" s="132">
        <v>16070666</v>
      </c>
      <c r="B1247" s="135" t="s">
        <v>2832</v>
      </c>
      <c r="C1247" s="135" t="s">
        <v>414</v>
      </c>
      <c r="D1247" s="10">
        <v>448</v>
      </c>
      <c r="E1247" s="10"/>
      <c r="F1247" s="10"/>
      <c r="G1247" s="10"/>
      <c r="H1247" s="10"/>
      <c r="I1247" s="10"/>
      <c r="J1247" s="10"/>
      <c r="K1247" s="10"/>
      <c r="L1247" s="10"/>
      <c r="M1247" s="10"/>
      <c r="N1247" s="10"/>
      <c r="O1247" s="110">
        <f t="shared" si="40"/>
        <v>0</v>
      </c>
      <c r="P1247" s="110">
        <f t="shared" si="41"/>
        <v>0</v>
      </c>
    </row>
    <row r="1248" spans="1:16" x14ac:dyDescent="0.25">
      <c r="A1248" s="132">
        <v>16090845</v>
      </c>
      <c r="B1248" s="135" t="s">
        <v>415</v>
      </c>
      <c r="C1248" s="135" t="s">
        <v>416</v>
      </c>
      <c r="D1248" s="10">
        <v>56</v>
      </c>
      <c r="E1248" s="10"/>
      <c r="F1248" s="10"/>
      <c r="G1248" s="10"/>
      <c r="H1248" s="10"/>
      <c r="I1248" s="10"/>
      <c r="J1248" s="10"/>
      <c r="K1248" s="10"/>
      <c r="L1248" s="10"/>
      <c r="M1248" s="10"/>
      <c r="N1248" s="10"/>
      <c r="O1248" s="110">
        <f t="shared" si="40"/>
        <v>0</v>
      </c>
      <c r="P1248" s="110">
        <f t="shared" si="41"/>
        <v>0</v>
      </c>
    </row>
    <row r="1249" spans="1:16" x14ac:dyDescent="0.25">
      <c r="A1249" s="132">
        <v>16103556</v>
      </c>
      <c r="B1249" s="135" t="s">
        <v>405</v>
      </c>
      <c r="C1249" s="135" t="s">
        <v>406</v>
      </c>
      <c r="D1249" s="10">
        <v>1</v>
      </c>
      <c r="E1249" s="10"/>
      <c r="F1249" s="10"/>
      <c r="G1249" s="10"/>
      <c r="H1249" s="10"/>
      <c r="I1249" s="10"/>
      <c r="J1249" s="10"/>
      <c r="K1249" s="10"/>
      <c r="L1249" s="10"/>
      <c r="M1249" s="10"/>
      <c r="N1249" s="10"/>
      <c r="O1249" s="110">
        <f t="shared" si="40"/>
        <v>0</v>
      </c>
      <c r="P1249" s="110">
        <f t="shared" si="41"/>
        <v>0</v>
      </c>
    </row>
    <row r="1250" spans="1:16" x14ac:dyDescent="0.25">
      <c r="A1250" s="132">
        <v>16103564</v>
      </c>
      <c r="B1250" s="135" t="s">
        <v>405</v>
      </c>
      <c r="C1250" s="135" t="s">
        <v>406</v>
      </c>
      <c r="D1250" s="10">
        <v>1</v>
      </c>
      <c r="E1250" s="10"/>
      <c r="F1250" s="10"/>
      <c r="G1250" s="10"/>
      <c r="H1250" s="10"/>
      <c r="I1250" s="10"/>
      <c r="J1250" s="10"/>
      <c r="K1250" s="10"/>
      <c r="L1250" s="10"/>
      <c r="M1250" s="10"/>
      <c r="N1250" s="10"/>
      <c r="O1250" s="110">
        <f t="shared" si="40"/>
        <v>0</v>
      </c>
      <c r="P1250" s="110">
        <f t="shared" si="41"/>
        <v>0</v>
      </c>
    </row>
    <row r="1251" spans="1:16" x14ac:dyDescent="0.25">
      <c r="A1251" s="132">
        <v>16203127</v>
      </c>
      <c r="B1251" s="135" t="s">
        <v>415</v>
      </c>
      <c r="C1251" s="135" t="s">
        <v>416</v>
      </c>
      <c r="D1251" s="10">
        <v>56</v>
      </c>
      <c r="E1251" s="10"/>
      <c r="F1251" s="10"/>
      <c r="G1251" s="10"/>
      <c r="H1251" s="10"/>
      <c r="I1251" s="10"/>
      <c r="J1251" s="10"/>
      <c r="K1251" s="10"/>
      <c r="L1251" s="10"/>
      <c r="M1251" s="10"/>
      <c r="N1251" s="10"/>
      <c r="O1251" s="110">
        <f t="shared" si="40"/>
        <v>0</v>
      </c>
      <c r="P1251" s="110">
        <f t="shared" si="41"/>
        <v>0</v>
      </c>
    </row>
    <row r="1252" spans="1:16" x14ac:dyDescent="0.25">
      <c r="A1252" s="132">
        <v>16204654</v>
      </c>
      <c r="B1252" s="135" t="s">
        <v>415</v>
      </c>
      <c r="C1252" s="135" t="s">
        <v>416</v>
      </c>
      <c r="D1252" s="10">
        <v>56</v>
      </c>
      <c r="E1252" s="10"/>
      <c r="F1252" s="10"/>
      <c r="G1252" s="10"/>
      <c r="H1252" s="10"/>
      <c r="I1252" s="10"/>
      <c r="J1252" s="10"/>
      <c r="K1252" s="10"/>
      <c r="L1252" s="10"/>
      <c r="M1252" s="10"/>
      <c r="N1252" s="10"/>
      <c r="O1252" s="110">
        <f t="shared" si="40"/>
        <v>0</v>
      </c>
      <c r="P1252" s="110">
        <f t="shared" si="41"/>
        <v>0</v>
      </c>
    </row>
    <row r="1253" spans="1:16" x14ac:dyDescent="0.25">
      <c r="A1253" s="132">
        <v>16213904</v>
      </c>
      <c r="B1253" s="135" t="s">
        <v>417</v>
      </c>
      <c r="C1253" s="135" t="s">
        <v>418</v>
      </c>
      <c r="D1253" s="10">
        <v>1</v>
      </c>
      <c r="E1253" s="10"/>
      <c r="F1253" s="10"/>
      <c r="G1253" s="10"/>
      <c r="H1253" s="10"/>
      <c r="I1253" s="10"/>
      <c r="J1253" s="10"/>
      <c r="K1253" s="10"/>
      <c r="L1253" s="10"/>
      <c r="M1253" s="10"/>
      <c r="N1253" s="10"/>
      <c r="O1253" s="110">
        <f t="shared" si="40"/>
        <v>0</v>
      </c>
      <c r="P1253" s="110">
        <f t="shared" si="41"/>
        <v>0</v>
      </c>
    </row>
    <row r="1254" spans="1:16" x14ac:dyDescent="0.25">
      <c r="A1254" s="132">
        <v>16233638</v>
      </c>
      <c r="B1254" s="135" t="s">
        <v>419</v>
      </c>
      <c r="C1254" s="135" t="s">
        <v>420</v>
      </c>
      <c r="D1254" s="10">
        <v>1</v>
      </c>
      <c r="E1254" s="10"/>
      <c r="F1254" s="10"/>
      <c r="G1254" s="10"/>
      <c r="H1254" s="10"/>
      <c r="I1254" s="10"/>
      <c r="J1254" s="10"/>
      <c r="K1254" s="10"/>
      <c r="L1254" s="10"/>
      <c r="M1254" s="10"/>
      <c r="N1254" s="10"/>
      <c r="O1254" s="110">
        <f t="shared" si="40"/>
        <v>0</v>
      </c>
      <c r="P1254" s="110">
        <f t="shared" si="41"/>
        <v>0</v>
      </c>
    </row>
    <row r="1255" spans="1:16" x14ac:dyDescent="0.25">
      <c r="A1255" s="132">
        <v>16244265</v>
      </c>
      <c r="B1255" s="135" t="s">
        <v>421</v>
      </c>
      <c r="C1255" s="135" t="s">
        <v>422</v>
      </c>
      <c r="D1255" s="10">
        <v>1</v>
      </c>
      <c r="E1255" s="10"/>
      <c r="F1255" s="10"/>
      <c r="G1255" s="10"/>
      <c r="H1255" s="10"/>
      <c r="I1255" s="10"/>
      <c r="J1255" s="10"/>
      <c r="K1255" s="10"/>
      <c r="L1255" s="10"/>
      <c r="M1255" s="10"/>
      <c r="N1255" s="10"/>
      <c r="O1255" s="110">
        <f t="shared" si="40"/>
        <v>0</v>
      </c>
      <c r="P1255" s="110">
        <f t="shared" si="41"/>
        <v>0</v>
      </c>
    </row>
    <row r="1256" spans="1:16" x14ac:dyDescent="0.25">
      <c r="A1256" s="132">
        <v>16244273</v>
      </c>
      <c r="B1256" s="135" t="s">
        <v>421</v>
      </c>
      <c r="C1256" s="135" t="s">
        <v>422</v>
      </c>
      <c r="D1256" s="10">
        <v>10</v>
      </c>
      <c r="E1256" s="10"/>
      <c r="F1256" s="10"/>
      <c r="G1256" s="10"/>
      <c r="H1256" s="10"/>
      <c r="I1256" s="10"/>
      <c r="J1256" s="10"/>
      <c r="K1256" s="10"/>
      <c r="L1256" s="10"/>
      <c r="M1256" s="10"/>
      <c r="N1256" s="10"/>
      <c r="O1256" s="110">
        <f t="shared" si="40"/>
        <v>0</v>
      </c>
      <c r="P1256" s="110">
        <f t="shared" si="41"/>
        <v>0</v>
      </c>
    </row>
    <row r="1257" spans="1:16" x14ac:dyDescent="0.25">
      <c r="A1257" s="132">
        <v>16272854</v>
      </c>
      <c r="B1257" s="135" t="s">
        <v>423</v>
      </c>
      <c r="C1257" s="135" t="s">
        <v>424</v>
      </c>
      <c r="D1257" s="10">
        <v>1</v>
      </c>
      <c r="E1257" s="10"/>
      <c r="F1257" s="10"/>
      <c r="G1257" s="10"/>
      <c r="H1257" s="10"/>
      <c r="I1257" s="10"/>
      <c r="J1257" s="10"/>
      <c r="K1257" s="10"/>
      <c r="L1257" s="10"/>
      <c r="M1257" s="10"/>
      <c r="N1257" s="10"/>
      <c r="O1257" s="110">
        <f t="shared" si="40"/>
        <v>0</v>
      </c>
      <c r="P1257" s="110">
        <f t="shared" si="41"/>
        <v>0</v>
      </c>
    </row>
    <row r="1258" spans="1:16" x14ac:dyDescent="0.25">
      <c r="A1258" s="132">
        <v>16307313</v>
      </c>
      <c r="B1258" s="135" t="s">
        <v>2831</v>
      </c>
      <c r="C1258" s="135" t="s">
        <v>404</v>
      </c>
      <c r="D1258" s="10">
        <v>30</v>
      </c>
      <c r="E1258" s="10"/>
      <c r="F1258" s="10"/>
      <c r="G1258" s="10"/>
      <c r="H1258" s="10"/>
      <c r="I1258" s="10"/>
      <c r="J1258" s="10"/>
      <c r="K1258" s="10"/>
      <c r="L1258" s="10"/>
      <c r="M1258" s="10"/>
      <c r="N1258" s="10"/>
      <c r="O1258" s="110">
        <f t="shared" si="40"/>
        <v>0</v>
      </c>
      <c r="P1258" s="110">
        <f t="shared" si="41"/>
        <v>0</v>
      </c>
    </row>
    <row r="1259" spans="1:16" x14ac:dyDescent="0.25">
      <c r="A1259" s="132">
        <v>16316428</v>
      </c>
      <c r="B1259" s="135" t="s">
        <v>425</v>
      </c>
      <c r="C1259" s="135" t="s">
        <v>426</v>
      </c>
      <c r="D1259" s="10">
        <v>1</v>
      </c>
      <c r="E1259" s="10"/>
      <c r="F1259" s="10"/>
      <c r="G1259" s="10"/>
      <c r="H1259" s="10"/>
      <c r="I1259" s="10"/>
      <c r="J1259" s="10"/>
      <c r="K1259" s="10"/>
      <c r="L1259" s="10"/>
      <c r="M1259" s="10"/>
      <c r="N1259" s="10"/>
      <c r="O1259" s="110">
        <f t="shared" si="40"/>
        <v>0</v>
      </c>
      <c r="P1259" s="110">
        <f t="shared" si="41"/>
        <v>0</v>
      </c>
    </row>
    <row r="1260" spans="1:16" x14ac:dyDescent="0.25">
      <c r="A1260" s="132">
        <v>16316436</v>
      </c>
      <c r="B1260" s="135" t="s">
        <v>427</v>
      </c>
      <c r="C1260" s="135" t="s">
        <v>428</v>
      </c>
      <c r="D1260" s="10">
        <v>1</v>
      </c>
      <c r="E1260" s="10"/>
      <c r="F1260" s="10"/>
      <c r="G1260" s="10"/>
      <c r="H1260" s="10"/>
      <c r="I1260" s="10"/>
      <c r="J1260" s="10"/>
      <c r="K1260" s="10"/>
      <c r="L1260" s="10"/>
      <c r="M1260" s="10"/>
      <c r="N1260" s="10"/>
      <c r="O1260" s="110">
        <f t="shared" si="40"/>
        <v>0</v>
      </c>
      <c r="P1260" s="110">
        <f t="shared" si="41"/>
        <v>0</v>
      </c>
    </row>
    <row r="1261" spans="1:16" x14ac:dyDescent="0.25">
      <c r="A1261" s="132">
        <v>16324560</v>
      </c>
      <c r="B1261" s="135" t="s">
        <v>417</v>
      </c>
      <c r="C1261" s="135" t="s">
        <v>418</v>
      </c>
      <c r="D1261" s="10">
        <v>1</v>
      </c>
      <c r="E1261" s="10"/>
      <c r="F1261" s="10"/>
      <c r="G1261" s="10"/>
      <c r="H1261" s="10"/>
      <c r="I1261" s="10"/>
      <c r="J1261" s="10"/>
      <c r="K1261" s="10"/>
      <c r="L1261" s="10"/>
      <c r="M1261" s="10"/>
      <c r="N1261" s="10"/>
      <c r="O1261" s="110">
        <f t="shared" si="40"/>
        <v>0</v>
      </c>
      <c r="P1261" s="110">
        <f t="shared" si="41"/>
        <v>0</v>
      </c>
    </row>
    <row r="1262" spans="1:16" x14ac:dyDescent="0.25">
      <c r="A1262" s="132">
        <v>16343042</v>
      </c>
      <c r="B1262" s="135" t="s">
        <v>2831</v>
      </c>
      <c r="C1262" s="135" t="s">
        <v>404</v>
      </c>
      <c r="D1262" s="10">
        <v>30</v>
      </c>
      <c r="E1262" s="10"/>
      <c r="F1262" s="10"/>
      <c r="G1262" s="10"/>
      <c r="H1262" s="10"/>
      <c r="I1262" s="10"/>
      <c r="J1262" s="10"/>
      <c r="K1262" s="10"/>
      <c r="L1262" s="10"/>
      <c r="M1262" s="10"/>
      <c r="N1262" s="10"/>
      <c r="O1262" s="110">
        <f t="shared" si="40"/>
        <v>0</v>
      </c>
      <c r="P1262" s="110">
        <f t="shared" si="41"/>
        <v>0</v>
      </c>
    </row>
    <row r="1263" spans="1:16" x14ac:dyDescent="0.25">
      <c r="A1263" s="132">
        <v>16413458</v>
      </c>
      <c r="B1263" s="135" t="s">
        <v>401</v>
      </c>
      <c r="C1263" s="135" t="s">
        <v>402</v>
      </c>
      <c r="D1263" s="10">
        <v>1</v>
      </c>
      <c r="E1263" s="10"/>
      <c r="F1263" s="10"/>
      <c r="G1263" s="10"/>
      <c r="H1263" s="10"/>
      <c r="I1263" s="10"/>
      <c r="J1263" s="10"/>
      <c r="K1263" s="10"/>
      <c r="L1263" s="10"/>
      <c r="M1263" s="10"/>
      <c r="N1263" s="10"/>
      <c r="O1263" s="110">
        <f t="shared" si="40"/>
        <v>0</v>
      </c>
      <c r="P1263" s="110">
        <f t="shared" si="41"/>
        <v>0</v>
      </c>
    </row>
    <row r="1264" spans="1:16" x14ac:dyDescent="0.25">
      <c r="A1264" s="132">
        <v>16604423</v>
      </c>
      <c r="B1264" s="135" t="s">
        <v>429</v>
      </c>
      <c r="C1264" s="135" t="s">
        <v>430</v>
      </c>
      <c r="D1264" s="10">
        <v>1</v>
      </c>
      <c r="E1264" s="10"/>
      <c r="F1264" s="10"/>
      <c r="G1264" s="10"/>
      <c r="H1264" s="10"/>
      <c r="I1264" s="10"/>
      <c r="J1264" s="10"/>
      <c r="K1264" s="10"/>
      <c r="L1264" s="10"/>
      <c r="M1264" s="10"/>
      <c r="N1264" s="10"/>
      <c r="O1264" s="110">
        <f t="shared" si="40"/>
        <v>0</v>
      </c>
      <c r="P1264" s="110">
        <f t="shared" si="41"/>
        <v>0</v>
      </c>
    </row>
    <row r="1265" spans="1:16" x14ac:dyDescent="0.25">
      <c r="A1265" s="132">
        <v>16607082</v>
      </c>
      <c r="B1265" s="135" t="s">
        <v>431</v>
      </c>
      <c r="C1265" s="135" t="s">
        <v>432</v>
      </c>
      <c r="D1265" s="10">
        <v>1</v>
      </c>
      <c r="E1265" s="10"/>
      <c r="F1265" s="10"/>
      <c r="G1265" s="10"/>
      <c r="H1265" s="10"/>
      <c r="I1265" s="10"/>
      <c r="J1265" s="10"/>
      <c r="K1265" s="10"/>
      <c r="L1265" s="10"/>
      <c r="M1265" s="10"/>
      <c r="N1265" s="10"/>
      <c r="O1265" s="110">
        <f t="shared" si="40"/>
        <v>0</v>
      </c>
      <c r="P1265" s="110">
        <f t="shared" si="41"/>
        <v>0</v>
      </c>
    </row>
    <row r="1266" spans="1:16" x14ac:dyDescent="0.25">
      <c r="A1266" s="132">
        <v>16613716</v>
      </c>
      <c r="B1266" s="135" t="s">
        <v>2832</v>
      </c>
      <c r="C1266" s="135" t="s">
        <v>414</v>
      </c>
      <c r="D1266" s="10">
        <v>56</v>
      </c>
      <c r="E1266" s="10"/>
      <c r="F1266" s="10"/>
      <c r="G1266" s="10"/>
      <c r="H1266" s="10"/>
      <c r="I1266" s="10"/>
      <c r="J1266" s="10"/>
      <c r="K1266" s="10"/>
      <c r="L1266" s="10"/>
      <c r="M1266" s="10"/>
      <c r="N1266" s="10"/>
      <c r="O1266" s="110">
        <f t="shared" si="40"/>
        <v>0</v>
      </c>
      <c r="P1266" s="110">
        <f t="shared" si="41"/>
        <v>0</v>
      </c>
    </row>
    <row r="1267" spans="1:16" x14ac:dyDescent="0.25">
      <c r="A1267" s="132">
        <v>16613724</v>
      </c>
      <c r="B1267" s="135" t="s">
        <v>2832</v>
      </c>
      <c r="C1267" s="135" t="s">
        <v>414</v>
      </c>
      <c r="D1267" s="10">
        <v>56</v>
      </c>
      <c r="E1267" s="10"/>
      <c r="F1267" s="10"/>
      <c r="G1267" s="10"/>
      <c r="H1267" s="10"/>
      <c r="I1267" s="10"/>
      <c r="J1267" s="10"/>
      <c r="K1267" s="10"/>
      <c r="L1267" s="10"/>
      <c r="M1267" s="10"/>
      <c r="N1267" s="10"/>
      <c r="O1267" s="110">
        <f t="shared" si="40"/>
        <v>0</v>
      </c>
      <c r="P1267" s="110">
        <f t="shared" si="41"/>
        <v>0</v>
      </c>
    </row>
    <row r="1268" spans="1:16" x14ac:dyDescent="0.25">
      <c r="A1268" s="132">
        <v>16625994</v>
      </c>
      <c r="B1268" s="135" t="s">
        <v>433</v>
      </c>
      <c r="C1268" s="135" t="s">
        <v>434</v>
      </c>
      <c r="D1268" s="10">
        <v>1</v>
      </c>
      <c r="E1268" s="10"/>
      <c r="F1268" s="10"/>
      <c r="G1268" s="10"/>
      <c r="H1268" s="10"/>
      <c r="I1268" s="10"/>
      <c r="J1268" s="10"/>
      <c r="K1268" s="10"/>
      <c r="L1268" s="10"/>
      <c r="M1268" s="10"/>
      <c r="N1268" s="10"/>
      <c r="O1268" s="110">
        <f t="shared" si="40"/>
        <v>0</v>
      </c>
      <c r="P1268" s="110">
        <f t="shared" si="41"/>
        <v>0</v>
      </c>
    </row>
    <row r="1269" spans="1:16" x14ac:dyDescent="0.25">
      <c r="A1269" s="132">
        <v>16644557</v>
      </c>
      <c r="B1269" s="135" t="s">
        <v>433</v>
      </c>
      <c r="C1269" s="135" t="s">
        <v>434</v>
      </c>
      <c r="D1269" s="10">
        <v>1</v>
      </c>
      <c r="E1269" s="10"/>
      <c r="F1269" s="10"/>
      <c r="G1269" s="10"/>
      <c r="H1269" s="10"/>
      <c r="I1269" s="10"/>
      <c r="J1269" s="10"/>
      <c r="K1269" s="10"/>
      <c r="L1269" s="10"/>
      <c r="M1269" s="10"/>
      <c r="N1269" s="10"/>
      <c r="O1269" s="110">
        <f t="shared" si="40"/>
        <v>0</v>
      </c>
      <c r="P1269" s="110">
        <f t="shared" si="41"/>
        <v>0</v>
      </c>
    </row>
    <row r="1270" spans="1:16" x14ac:dyDescent="0.25">
      <c r="A1270" s="132">
        <v>16644565</v>
      </c>
      <c r="B1270" s="135" t="s">
        <v>433</v>
      </c>
      <c r="C1270" s="135" t="s">
        <v>434</v>
      </c>
      <c r="D1270" s="10">
        <v>1</v>
      </c>
      <c r="E1270" s="10"/>
      <c r="F1270" s="10"/>
      <c r="G1270" s="10"/>
      <c r="H1270" s="10"/>
      <c r="I1270" s="10"/>
      <c r="J1270" s="10"/>
      <c r="K1270" s="10"/>
      <c r="L1270" s="10"/>
      <c r="M1270" s="10"/>
      <c r="N1270" s="10"/>
      <c r="O1270" s="110">
        <f t="shared" si="40"/>
        <v>0</v>
      </c>
      <c r="P1270" s="110">
        <f t="shared" si="41"/>
        <v>0</v>
      </c>
    </row>
    <row r="1271" spans="1:16" x14ac:dyDescent="0.25">
      <c r="A1271" s="132">
        <v>16745825</v>
      </c>
      <c r="B1271" s="135" t="s">
        <v>417</v>
      </c>
      <c r="C1271" s="135" t="s">
        <v>418</v>
      </c>
      <c r="D1271" s="10">
        <v>1</v>
      </c>
      <c r="E1271" s="10"/>
      <c r="F1271" s="10"/>
      <c r="G1271" s="10"/>
      <c r="H1271" s="10"/>
      <c r="I1271" s="10"/>
      <c r="J1271" s="10"/>
      <c r="K1271" s="10"/>
      <c r="L1271" s="10"/>
      <c r="M1271" s="10"/>
      <c r="N1271" s="10"/>
      <c r="O1271" s="110">
        <f t="shared" si="40"/>
        <v>0</v>
      </c>
      <c r="P1271" s="110">
        <f t="shared" si="41"/>
        <v>0</v>
      </c>
    </row>
    <row r="1272" spans="1:16" x14ac:dyDescent="0.25">
      <c r="A1272" s="132">
        <v>16745841</v>
      </c>
      <c r="B1272" s="135" t="s">
        <v>417</v>
      </c>
      <c r="C1272" s="135" t="s">
        <v>418</v>
      </c>
      <c r="D1272" s="10">
        <v>1</v>
      </c>
      <c r="E1272" s="10"/>
      <c r="F1272" s="10"/>
      <c r="G1272" s="10"/>
      <c r="H1272" s="10"/>
      <c r="I1272" s="10"/>
      <c r="J1272" s="10"/>
      <c r="K1272" s="10"/>
      <c r="L1272" s="10"/>
      <c r="M1272" s="10"/>
      <c r="N1272" s="10"/>
      <c r="O1272" s="110">
        <f t="shared" si="40"/>
        <v>0</v>
      </c>
      <c r="P1272" s="110">
        <f t="shared" si="41"/>
        <v>0</v>
      </c>
    </row>
    <row r="1273" spans="1:16" x14ac:dyDescent="0.25">
      <c r="A1273" s="132">
        <v>16795032</v>
      </c>
      <c r="B1273" s="135" t="s">
        <v>415</v>
      </c>
      <c r="C1273" s="135" t="s">
        <v>416</v>
      </c>
      <c r="D1273" s="10">
        <v>28</v>
      </c>
      <c r="E1273" s="10"/>
      <c r="F1273" s="10"/>
      <c r="G1273" s="10"/>
      <c r="H1273" s="10"/>
      <c r="I1273" s="10"/>
      <c r="J1273" s="10"/>
      <c r="K1273" s="10"/>
      <c r="L1273" s="10"/>
      <c r="M1273" s="10"/>
      <c r="N1273" s="10"/>
      <c r="O1273" s="110">
        <f t="shared" si="40"/>
        <v>0</v>
      </c>
      <c r="P1273" s="110">
        <f t="shared" si="41"/>
        <v>0</v>
      </c>
    </row>
    <row r="1274" spans="1:16" x14ac:dyDescent="0.25">
      <c r="A1274" s="132">
        <v>16811941</v>
      </c>
      <c r="B1274" s="135" t="s">
        <v>2832</v>
      </c>
      <c r="C1274" s="135" t="s">
        <v>414</v>
      </c>
      <c r="D1274" s="10">
        <v>56</v>
      </c>
      <c r="E1274" s="10"/>
      <c r="F1274" s="10"/>
      <c r="G1274" s="10"/>
      <c r="H1274" s="10"/>
      <c r="I1274" s="10"/>
      <c r="J1274" s="10"/>
      <c r="K1274" s="10"/>
      <c r="L1274" s="10"/>
      <c r="M1274" s="10"/>
      <c r="N1274" s="10"/>
      <c r="O1274" s="110">
        <f t="shared" si="40"/>
        <v>0</v>
      </c>
      <c r="P1274" s="110">
        <f t="shared" si="41"/>
        <v>0</v>
      </c>
    </row>
    <row r="1275" spans="1:16" x14ac:dyDescent="0.25">
      <c r="A1275" s="132">
        <v>16832779</v>
      </c>
      <c r="B1275" s="135" t="s">
        <v>405</v>
      </c>
      <c r="C1275" s="135" t="s">
        <v>406</v>
      </c>
      <c r="D1275" s="10">
        <v>1</v>
      </c>
      <c r="E1275" s="10"/>
      <c r="F1275" s="10"/>
      <c r="G1275" s="10"/>
      <c r="H1275" s="10"/>
      <c r="I1275" s="10"/>
      <c r="J1275" s="10"/>
      <c r="K1275" s="10"/>
      <c r="L1275" s="10"/>
      <c r="M1275" s="10"/>
      <c r="N1275" s="10"/>
      <c r="O1275" s="110">
        <f t="shared" si="40"/>
        <v>0</v>
      </c>
      <c r="P1275" s="110">
        <f t="shared" si="41"/>
        <v>0</v>
      </c>
    </row>
    <row r="1276" spans="1:16" x14ac:dyDescent="0.25">
      <c r="A1276" s="132">
        <v>16832787</v>
      </c>
      <c r="B1276" s="135" t="s">
        <v>405</v>
      </c>
      <c r="C1276" s="135" t="s">
        <v>406</v>
      </c>
      <c r="D1276" s="10">
        <v>1</v>
      </c>
      <c r="E1276" s="10"/>
      <c r="F1276" s="10"/>
      <c r="G1276" s="10"/>
      <c r="H1276" s="10"/>
      <c r="I1276" s="10"/>
      <c r="J1276" s="10"/>
      <c r="K1276" s="10"/>
      <c r="L1276" s="10"/>
      <c r="M1276" s="10"/>
      <c r="N1276" s="10"/>
      <c r="O1276" s="110">
        <f t="shared" si="40"/>
        <v>0</v>
      </c>
      <c r="P1276" s="110">
        <f t="shared" si="41"/>
        <v>0</v>
      </c>
    </row>
    <row r="1277" spans="1:16" x14ac:dyDescent="0.25">
      <c r="A1277" s="132">
        <v>14219557</v>
      </c>
      <c r="B1277" s="135" t="s">
        <v>436</v>
      </c>
      <c r="C1277" s="135" t="s">
        <v>437</v>
      </c>
      <c r="D1277" s="10">
        <v>2</v>
      </c>
      <c r="E1277" s="10"/>
      <c r="F1277" s="10"/>
      <c r="G1277" s="10"/>
      <c r="H1277" s="10"/>
      <c r="I1277" s="10"/>
      <c r="J1277" s="10"/>
      <c r="K1277" s="10"/>
      <c r="L1277" s="10"/>
      <c r="M1277" s="10"/>
      <c r="N1277" s="10"/>
      <c r="O1277" s="110">
        <f t="shared" si="40"/>
        <v>0</v>
      </c>
      <c r="P1277" s="110">
        <f t="shared" si="41"/>
        <v>0</v>
      </c>
    </row>
    <row r="1278" spans="1:16" x14ac:dyDescent="0.25">
      <c r="A1278" s="132">
        <v>14219565</v>
      </c>
      <c r="B1278" s="135" t="s">
        <v>436</v>
      </c>
      <c r="C1278" s="135" t="s">
        <v>437</v>
      </c>
      <c r="D1278" s="10">
        <v>1</v>
      </c>
      <c r="E1278" s="10"/>
      <c r="F1278" s="10"/>
      <c r="G1278" s="10"/>
      <c r="H1278" s="10"/>
      <c r="I1278" s="10"/>
      <c r="J1278" s="10"/>
      <c r="K1278" s="10"/>
      <c r="L1278" s="10"/>
      <c r="M1278" s="10"/>
      <c r="N1278" s="10"/>
      <c r="O1278" s="110">
        <f t="shared" si="40"/>
        <v>0</v>
      </c>
      <c r="P1278" s="110">
        <f t="shared" si="41"/>
        <v>0</v>
      </c>
    </row>
    <row r="1279" spans="1:16" x14ac:dyDescent="0.25">
      <c r="A1279" s="132">
        <v>14252074</v>
      </c>
      <c r="B1279" s="135" t="s">
        <v>438</v>
      </c>
      <c r="C1279" s="135" t="s">
        <v>2739</v>
      </c>
      <c r="D1279" s="10">
        <v>2</v>
      </c>
      <c r="E1279" s="10"/>
      <c r="F1279" s="10"/>
      <c r="G1279" s="10"/>
      <c r="H1279" s="10"/>
      <c r="I1279" s="10"/>
      <c r="J1279" s="10"/>
      <c r="K1279" s="10"/>
      <c r="L1279" s="10"/>
      <c r="M1279" s="10"/>
      <c r="N1279" s="10"/>
      <c r="O1279" s="110">
        <f t="shared" si="40"/>
        <v>0</v>
      </c>
      <c r="P1279" s="110">
        <f t="shared" si="41"/>
        <v>0</v>
      </c>
    </row>
    <row r="1280" spans="1:16" x14ac:dyDescent="0.25">
      <c r="A1280" s="132">
        <v>14338343</v>
      </c>
      <c r="B1280" s="135" t="s">
        <v>438</v>
      </c>
      <c r="C1280" s="135" t="s">
        <v>2739</v>
      </c>
      <c r="D1280" s="10">
        <v>1</v>
      </c>
      <c r="E1280" s="10"/>
      <c r="F1280" s="10"/>
      <c r="G1280" s="10"/>
      <c r="H1280" s="10"/>
      <c r="I1280" s="10"/>
      <c r="J1280" s="10"/>
      <c r="K1280" s="10"/>
      <c r="L1280" s="10"/>
      <c r="M1280" s="10"/>
      <c r="N1280" s="10"/>
      <c r="O1280" s="110">
        <f t="shared" si="40"/>
        <v>0</v>
      </c>
      <c r="P1280" s="110">
        <f t="shared" si="41"/>
        <v>0</v>
      </c>
    </row>
    <row r="1281" spans="1:16" x14ac:dyDescent="0.25">
      <c r="A1281" s="132">
        <v>14645955</v>
      </c>
      <c r="B1281" s="135" t="s">
        <v>439</v>
      </c>
      <c r="C1281" s="135" t="s">
        <v>440</v>
      </c>
      <c r="D1281" s="10">
        <v>1</v>
      </c>
      <c r="E1281" s="10"/>
      <c r="F1281" s="10"/>
      <c r="G1281" s="10"/>
      <c r="H1281" s="10"/>
      <c r="I1281" s="10"/>
      <c r="J1281" s="10"/>
      <c r="K1281" s="10"/>
      <c r="L1281" s="10"/>
      <c r="M1281" s="10"/>
      <c r="N1281" s="10"/>
      <c r="O1281" s="110">
        <f t="shared" si="40"/>
        <v>0</v>
      </c>
      <c r="P1281" s="110">
        <f t="shared" si="41"/>
        <v>0</v>
      </c>
    </row>
    <row r="1282" spans="1:16" x14ac:dyDescent="0.25">
      <c r="A1282" s="132">
        <v>14696096</v>
      </c>
      <c r="B1282" s="135" t="s">
        <v>441</v>
      </c>
      <c r="C1282" s="135" t="s">
        <v>442</v>
      </c>
      <c r="D1282" s="10">
        <v>1</v>
      </c>
      <c r="E1282" s="10"/>
      <c r="F1282" s="10"/>
      <c r="G1282" s="10"/>
      <c r="H1282" s="10"/>
      <c r="I1282" s="10"/>
      <c r="J1282" s="10"/>
      <c r="K1282" s="10"/>
      <c r="L1282" s="10"/>
      <c r="M1282" s="10"/>
      <c r="N1282" s="10"/>
      <c r="O1282" s="110">
        <f t="shared" si="40"/>
        <v>0</v>
      </c>
      <c r="P1282" s="110">
        <f t="shared" si="41"/>
        <v>0</v>
      </c>
    </row>
    <row r="1283" spans="1:16" x14ac:dyDescent="0.25">
      <c r="A1283" s="132">
        <v>14696118</v>
      </c>
      <c r="B1283" s="135" t="s">
        <v>441</v>
      </c>
      <c r="C1283" s="135" t="s">
        <v>442</v>
      </c>
      <c r="D1283" s="10">
        <v>1</v>
      </c>
      <c r="E1283" s="10"/>
      <c r="F1283" s="10"/>
      <c r="G1283" s="10"/>
      <c r="H1283" s="10"/>
      <c r="I1283" s="10"/>
      <c r="J1283" s="10"/>
      <c r="K1283" s="10"/>
      <c r="L1283" s="10"/>
      <c r="M1283" s="10"/>
      <c r="N1283" s="10"/>
      <c r="O1283" s="110">
        <f t="shared" si="40"/>
        <v>0</v>
      </c>
      <c r="P1283" s="110">
        <f t="shared" si="41"/>
        <v>0</v>
      </c>
    </row>
    <row r="1284" spans="1:16" x14ac:dyDescent="0.25">
      <c r="A1284" s="132">
        <v>14751933</v>
      </c>
      <c r="B1284" s="135" t="s">
        <v>443</v>
      </c>
      <c r="C1284" s="135" t="s">
        <v>444</v>
      </c>
      <c r="D1284" s="10">
        <v>1</v>
      </c>
      <c r="E1284" s="10"/>
      <c r="F1284" s="10"/>
      <c r="G1284" s="10"/>
      <c r="H1284" s="10"/>
      <c r="I1284" s="10"/>
      <c r="J1284" s="10"/>
      <c r="K1284" s="10"/>
      <c r="L1284" s="10"/>
      <c r="M1284" s="10"/>
      <c r="N1284" s="10"/>
      <c r="O1284" s="110">
        <f t="shared" si="40"/>
        <v>0</v>
      </c>
      <c r="P1284" s="110">
        <f t="shared" si="41"/>
        <v>0</v>
      </c>
    </row>
    <row r="1285" spans="1:16" x14ac:dyDescent="0.25">
      <c r="A1285" s="132">
        <v>14751941</v>
      </c>
      <c r="B1285" s="135" t="s">
        <v>443</v>
      </c>
      <c r="C1285" s="135" t="s">
        <v>444</v>
      </c>
      <c r="D1285" s="10">
        <v>30</v>
      </c>
      <c r="E1285" s="10"/>
      <c r="F1285" s="10"/>
      <c r="G1285" s="10"/>
      <c r="H1285" s="10"/>
      <c r="I1285" s="10"/>
      <c r="J1285" s="10"/>
      <c r="K1285" s="10"/>
      <c r="L1285" s="10"/>
      <c r="M1285" s="10"/>
      <c r="N1285" s="10"/>
      <c r="O1285" s="110">
        <f t="shared" si="40"/>
        <v>0</v>
      </c>
      <c r="P1285" s="110">
        <f t="shared" si="41"/>
        <v>0</v>
      </c>
    </row>
    <row r="1286" spans="1:16" x14ac:dyDescent="0.25">
      <c r="A1286" s="132">
        <v>14939886</v>
      </c>
      <c r="B1286" s="135" t="s">
        <v>443</v>
      </c>
      <c r="C1286" s="135" t="s">
        <v>444</v>
      </c>
      <c r="D1286" s="10">
        <v>70</v>
      </c>
      <c r="E1286" s="10"/>
      <c r="F1286" s="10"/>
      <c r="G1286" s="10"/>
      <c r="H1286" s="10"/>
      <c r="I1286" s="10"/>
      <c r="J1286" s="10"/>
      <c r="K1286" s="10"/>
      <c r="L1286" s="10"/>
      <c r="M1286" s="10"/>
      <c r="N1286" s="10"/>
      <c r="O1286" s="110">
        <f t="shared" si="40"/>
        <v>0</v>
      </c>
      <c r="P1286" s="110">
        <f t="shared" si="41"/>
        <v>0</v>
      </c>
    </row>
    <row r="1287" spans="1:16" x14ac:dyDescent="0.25">
      <c r="A1287" s="132">
        <v>15016757</v>
      </c>
      <c r="B1287" s="135" t="s">
        <v>445</v>
      </c>
      <c r="C1287" s="135" t="s">
        <v>446</v>
      </c>
      <c r="D1287" s="10">
        <v>10</v>
      </c>
      <c r="E1287" s="10"/>
      <c r="F1287" s="10"/>
      <c r="G1287" s="10"/>
      <c r="H1287" s="10"/>
      <c r="I1287" s="10"/>
      <c r="J1287" s="10"/>
      <c r="K1287" s="10"/>
      <c r="L1287" s="10"/>
      <c r="M1287" s="10"/>
      <c r="N1287" s="10"/>
      <c r="O1287" s="110">
        <f t="shared" si="40"/>
        <v>0</v>
      </c>
      <c r="P1287" s="110">
        <f t="shared" si="41"/>
        <v>0</v>
      </c>
    </row>
    <row r="1288" spans="1:16" x14ac:dyDescent="0.25">
      <c r="A1288" s="132">
        <v>15045315</v>
      </c>
      <c r="B1288" s="135" t="s">
        <v>447</v>
      </c>
      <c r="C1288" s="135" t="s">
        <v>2740</v>
      </c>
      <c r="D1288" s="10">
        <v>7</v>
      </c>
      <c r="E1288" s="10"/>
      <c r="F1288" s="10"/>
      <c r="G1288" s="10"/>
      <c r="H1288" s="10"/>
      <c r="I1288" s="10"/>
      <c r="J1288" s="10"/>
      <c r="K1288" s="10"/>
      <c r="L1288" s="10"/>
      <c r="M1288" s="10"/>
      <c r="N1288" s="10"/>
      <c r="O1288" s="110">
        <f t="shared" si="40"/>
        <v>0</v>
      </c>
      <c r="P1288" s="110">
        <f t="shared" si="41"/>
        <v>0</v>
      </c>
    </row>
    <row r="1289" spans="1:16" x14ac:dyDescent="0.25">
      <c r="A1289" s="132">
        <v>15061736</v>
      </c>
      <c r="B1289" s="135" t="s">
        <v>435</v>
      </c>
      <c r="C1289" s="135" t="s">
        <v>2738</v>
      </c>
      <c r="D1289" s="10">
        <v>1</v>
      </c>
      <c r="E1289" s="10"/>
      <c r="F1289" s="10"/>
      <c r="G1289" s="10"/>
      <c r="H1289" s="10"/>
      <c r="I1289" s="10"/>
      <c r="J1289" s="10"/>
      <c r="K1289" s="10"/>
      <c r="L1289" s="10"/>
      <c r="M1289" s="10"/>
      <c r="N1289" s="10"/>
      <c r="O1289" s="110">
        <f t="shared" si="40"/>
        <v>0</v>
      </c>
      <c r="P1289" s="110">
        <f t="shared" si="41"/>
        <v>0</v>
      </c>
    </row>
    <row r="1290" spans="1:16" x14ac:dyDescent="0.25">
      <c r="A1290" s="132">
        <v>15061744</v>
      </c>
      <c r="B1290" s="135" t="s">
        <v>435</v>
      </c>
      <c r="C1290" s="135" t="s">
        <v>2738</v>
      </c>
      <c r="D1290" s="10">
        <v>1</v>
      </c>
      <c r="E1290" s="10"/>
      <c r="F1290" s="10"/>
      <c r="G1290" s="10"/>
      <c r="H1290" s="10"/>
      <c r="I1290" s="10"/>
      <c r="J1290" s="10"/>
      <c r="K1290" s="10"/>
      <c r="L1290" s="10"/>
      <c r="M1290" s="10"/>
      <c r="N1290" s="10"/>
      <c r="O1290" s="110">
        <f t="shared" si="40"/>
        <v>0</v>
      </c>
      <c r="P1290" s="110">
        <f t="shared" si="41"/>
        <v>0</v>
      </c>
    </row>
    <row r="1291" spans="1:16" x14ac:dyDescent="0.25">
      <c r="A1291" s="132">
        <v>15061752</v>
      </c>
      <c r="B1291" s="135" t="s">
        <v>435</v>
      </c>
      <c r="C1291" s="135" t="s">
        <v>2738</v>
      </c>
      <c r="D1291" s="10">
        <v>1</v>
      </c>
      <c r="E1291" s="10"/>
      <c r="F1291" s="10"/>
      <c r="G1291" s="10"/>
      <c r="H1291" s="10"/>
      <c r="I1291" s="10"/>
      <c r="J1291" s="10"/>
      <c r="K1291" s="10"/>
      <c r="L1291" s="10"/>
      <c r="M1291" s="10"/>
      <c r="N1291" s="10"/>
      <c r="O1291" s="110">
        <f t="shared" si="40"/>
        <v>0</v>
      </c>
      <c r="P1291" s="110">
        <f t="shared" si="41"/>
        <v>0</v>
      </c>
    </row>
    <row r="1292" spans="1:16" x14ac:dyDescent="0.25">
      <c r="A1292" s="132">
        <v>15061760</v>
      </c>
      <c r="B1292" s="135" t="s">
        <v>435</v>
      </c>
      <c r="C1292" s="135" t="s">
        <v>2738</v>
      </c>
      <c r="D1292" s="10">
        <v>1</v>
      </c>
      <c r="E1292" s="10"/>
      <c r="F1292" s="10"/>
      <c r="G1292" s="10"/>
      <c r="H1292" s="10"/>
      <c r="I1292" s="10"/>
      <c r="J1292" s="10"/>
      <c r="K1292" s="10"/>
      <c r="L1292" s="10"/>
      <c r="M1292" s="10"/>
      <c r="N1292" s="10"/>
      <c r="O1292" s="110">
        <f t="shared" si="40"/>
        <v>0</v>
      </c>
      <c r="P1292" s="110">
        <f t="shared" si="41"/>
        <v>0</v>
      </c>
    </row>
    <row r="1293" spans="1:16" x14ac:dyDescent="0.25">
      <c r="A1293" s="132">
        <v>15061779</v>
      </c>
      <c r="B1293" s="135" t="s">
        <v>435</v>
      </c>
      <c r="C1293" s="135" t="s">
        <v>2738</v>
      </c>
      <c r="D1293" s="10">
        <v>1</v>
      </c>
      <c r="E1293" s="10"/>
      <c r="F1293" s="10"/>
      <c r="G1293" s="10"/>
      <c r="H1293" s="10"/>
      <c r="I1293" s="10"/>
      <c r="J1293" s="10"/>
      <c r="K1293" s="10"/>
      <c r="L1293" s="10"/>
      <c r="M1293" s="10"/>
      <c r="N1293" s="10"/>
      <c r="O1293" s="110">
        <f t="shared" si="40"/>
        <v>0</v>
      </c>
      <c r="P1293" s="110">
        <f t="shared" si="41"/>
        <v>0</v>
      </c>
    </row>
    <row r="1294" spans="1:16" x14ac:dyDescent="0.25">
      <c r="A1294" s="132">
        <v>15189724</v>
      </c>
      <c r="B1294" s="135" t="s">
        <v>448</v>
      </c>
      <c r="C1294" s="135" t="s">
        <v>449</v>
      </c>
      <c r="D1294" s="10">
        <v>1</v>
      </c>
      <c r="E1294" s="10"/>
      <c r="F1294" s="10"/>
      <c r="G1294" s="10"/>
      <c r="H1294" s="10"/>
      <c r="I1294" s="10"/>
      <c r="J1294" s="10"/>
      <c r="K1294" s="10"/>
      <c r="L1294" s="10"/>
      <c r="M1294" s="10"/>
      <c r="N1294" s="10"/>
      <c r="O1294" s="110">
        <f t="shared" si="40"/>
        <v>0</v>
      </c>
      <c r="P1294" s="110">
        <f t="shared" si="41"/>
        <v>0</v>
      </c>
    </row>
    <row r="1295" spans="1:16" x14ac:dyDescent="0.25">
      <c r="A1295" s="132">
        <v>15220508</v>
      </c>
      <c r="B1295" s="135" t="s">
        <v>436</v>
      </c>
      <c r="C1295" s="135" t="s">
        <v>437</v>
      </c>
      <c r="D1295" s="10">
        <v>2</v>
      </c>
      <c r="E1295" s="10"/>
      <c r="F1295" s="10"/>
      <c r="G1295" s="10"/>
      <c r="H1295" s="10"/>
      <c r="I1295" s="10"/>
      <c r="J1295" s="10"/>
      <c r="K1295" s="10"/>
      <c r="L1295" s="10"/>
      <c r="M1295" s="10"/>
      <c r="N1295" s="10"/>
      <c r="O1295" s="110">
        <f t="shared" si="40"/>
        <v>0</v>
      </c>
      <c r="P1295" s="110">
        <f t="shared" si="41"/>
        <v>0</v>
      </c>
    </row>
    <row r="1296" spans="1:16" x14ac:dyDescent="0.25">
      <c r="A1296" s="132">
        <v>15220516</v>
      </c>
      <c r="B1296" s="135" t="s">
        <v>436</v>
      </c>
      <c r="C1296" s="135" t="s">
        <v>437</v>
      </c>
      <c r="D1296" s="10">
        <v>1</v>
      </c>
      <c r="E1296" s="10"/>
      <c r="F1296" s="10"/>
      <c r="G1296" s="10"/>
      <c r="H1296" s="10"/>
      <c r="I1296" s="10"/>
      <c r="J1296" s="10"/>
      <c r="K1296" s="10"/>
      <c r="L1296" s="10"/>
      <c r="M1296" s="10"/>
      <c r="N1296" s="10"/>
      <c r="O1296" s="110">
        <f t="shared" si="40"/>
        <v>0</v>
      </c>
      <c r="P1296" s="110">
        <f t="shared" si="41"/>
        <v>0</v>
      </c>
    </row>
    <row r="1297" spans="1:16" x14ac:dyDescent="0.25">
      <c r="A1297" s="132">
        <v>15259056</v>
      </c>
      <c r="B1297" s="135" t="s">
        <v>450</v>
      </c>
      <c r="C1297" s="135" t="s">
        <v>451</v>
      </c>
      <c r="D1297" s="10">
        <v>10</v>
      </c>
      <c r="E1297" s="10"/>
      <c r="F1297" s="10"/>
      <c r="G1297" s="10"/>
      <c r="H1297" s="10"/>
      <c r="I1297" s="10"/>
      <c r="J1297" s="10"/>
      <c r="K1297" s="10"/>
      <c r="L1297" s="10"/>
      <c r="M1297" s="10"/>
      <c r="N1297" s="10"/>
      <c r="O1297" s="110">
        <f t="shared" si="40"/>
        <v>0</v>
      </c>
      <c r="P1297" s="110">
        <f t="shared" si="41"/>
        <v>0</v>
      </c>
    </row>
    <row r="1298" spans="1:16" x14ac:dyDescent="0.25">
      <c r="A1298" s="132">
        <v>15262987</v>
      </c>
      <c r="B1298" s="135" t="s">
        <v>452</v>
      </c>
      <c r="C1298" s="135" t="s">
        <v>453</v>
      </c>
      <c r="D1298" s="10">
        <v>2</v>
      </c>
      <c r="E1298" s="10"/>
      <c r="F1298" s="10"/>
      <c r="G1298" s="10"/>
      <c r="H1298" s="10"/>
      <c r="I1298" s="10"/>
      <c r="J1298" s="10"/>
      <c r="K1298" s="10"/>
      <c r="L1298" s="10"/>
      <c r="M1298" s="10"/>
      <c r="N1298" s="10"/>
      <c r="O1298" s="110">
        <f t="shared" si="40"/>
        <v>0</v>
      </c>
      <c r="P1298" s="110">
        <f t="shared" si="41"/>
        <v>0</v>
      </c>
    </row>
    <row r="1299" spans="1:16" x14ac:dyDescent="0.25">
      <c r="A1299" s="132">
        <v>15354091</v>
      </c>
      <c r="B1299" s="135" t="s">
        <v>436</v>
      </c>
      <c r="C1299" s="135" t="s">
        <v>437</v>
      </c>
      <c r="D1299" s="10">
        <v>2</v>
      </c>
      <c r="E1299" s="10"/>
      <c r="F1299" s="10"/>
      <c r="G1299" s="10"/>
      <c r="H1299" s="10"/>
      <c r="I1299" s="10"/>
      <c r="J1299" s="10"/>
      <c r="K1299" s="10"/>
      <c r="L1299" s="10"/>
      <c r="M1299" s="10"/>
      <c r="N1299" s="10"/>
      <c r="O1299" s="110">
        <f t="shared" si="40"/>
        <v>0</v>
      </c>
      <c r="P1299" s="110">
        <f t="shared" si="41"/>
        <v>0</v>
      </c>
    </row>
    <row r="1300" spans="1:16" x14ac:dyDescent="0.25">
      <c r="A1300" s="132">
        <v>15354105</v>
      </c>
      <c r="B1300" s="135" t="s">
        <v>436</v>
      </c>
      <c r="C1300" s="135" t="s">
        <v>437</v>
      </c>
      <c r="D1300" s="10">
        <v>1</v>
      </c>
      <c r="E1300" s="10"/>
      <c r="F1300" s="10"/>
      <c r="G1300" s="10"/>
      <c r="H1300" s="10"/>
      <c r="I1300" s="10"/>
      <c r="J1300" s="10"/>
      <c r="K1300" s="10"/>
      <c r="L1300" s="10"/>
      <c r="M1300" s="10"/>
      <c r="N1300" s="10"/>
      <c r="O1300" s="110">
        <f t="shared" si="40"/>
        <v>0</v>
      </c>
      <c r="P1300" s="110">
        <f t="shared" si="41"/>
        <v>0</v>
      </c>
    </row>
    <row r="1301" spans="1:16" x14ac:dyDescent="0.25">
      <c r="A1301" s="132">
        <v>15368505</v>
      </c>
      <c r="B1301" s="135" t="s">
        <v>445</v>
      </c>
      <c r="C1301" s="135" t="s">
        <v>446</v>
      </c>
      <c r="D1301" s="10">
        <v>10</v>
      </c>
      <c r="E1301" s="10"/>
      <c r="F1301" s="10"/>
      <c r="G1301" s="10"/>
      <c r="H1301" s="10"/>
      <c r="I1301" s="10"/>
      <c r="J1301" s="10"/>
      <c r="K1301" s="10"/>
      <c r="L1301" s="10"/>
      <c r="M1301" s="10"/>
      <c r="N1301" s="10"/>
      <c r="O1301" s="110">
        <f t="shared" si="40"/>
        <v>0</v>
      </c>
      <c r="P1301" s="110">
        <f t="shared" si="41"/>
        <v>0</v>
      </c>
    </row>
    <row r="1302" spans="1:16" x14ac:dyDescent="0.25">
      <c r="A1302" s="132">
        <v>15467147</v>
      </c>
      <c r="B1302" s="135" t="s">
        <v>454</v>
      </c>
      <c r="C1302" s="135" t="s">
        <v>455</v>
      </c>
      <c r="D1302" s="10">
        <v>1</v>
      </c>
      <c r="E1302" s="10"/>
      <c r="F1302" s="10"/>
      <c r="G1302" s="10"/>
      <c r="H1302" s="10"/>
      <c r="I1302" s="10"/>
      <c r="J1302" s="10"/>
      <c r="K1302" s="10"/>
      <c r="L1302" s="10"/>
      <c r="M1302" s="10"/>
      <c r="N1302" s="10"/>
      <c r="O1302" s="110">
        <f t="shared" si="40"/>
        <v>0</v>
      </c>
      <c r="P1302" s="110">
        <f t="shared" si="41"/>
        <v>0</v>
      </c>
    </row>
    <row r="1303" spans="1:16" x14ac:dyDescent="0.25">
      <c r="A1303" s="132">
        <v>15467155</v>
      </c>
      <c r="B1303" s="135" t="s">
        <v>454</v>
      </c>
      <c r="C1303" s="135" t="s">
        <v>455</v>
      </c>
      <c r="D1303" s="10">
        <v>1</v>
      </c>
      <c r="E1303" s="10"/>
      <c r="F1303" s="10"/>
      <c r="G1303" s="10"/>
      <c r="H1303" s="10"/>
      <c r="I1303" s="10"/>
      <c r="J1303" s="10"/>
      <c r="K1303" s="10"/>
      <c r="L1303" s="10"/>
      <c r="M1303" s="10"/>
      <c r="N1303" s="10"/>
      <c r="O1303" s="110">
        <f t="shared" si="40"/>
        <v>0</v>
      </c>
      <c r="P1303" s="110">
        <f t="shared" si="41"/>
        <v>0</v>
      </c>
    </row>
    <row r="1304" spans="1:16" x14ac:dyDescent="0.25">
      <c r="A1304" s="132">
        <v>15488756</v>
      </c>
      <c r="B1304" s="135" t="s">
        <v>435</v>
      </c>
      <c r="C1304" s="135" t="s">
        <v>2738</v>
      </c>
      <c r="D1304" s="10">
        <v>1</v>
      </c>
      <c r="E1304" s="10"/>
      <c r="F1304" s="10"/>
      <c r="G1304" s="10"/>
      <c r="H1304" s="10"/>
      <c r="I1304" s="10"/>
      <c r="J1304" s="10"/>
      <c r="K1304" s="10"/>
      <c r="L1304" s="10"/>
      <c r="M1304" s="10"/>
      <c r="N1304" s="10"/>
      <c r="O1304" s="110">
        <f t="shared" si="40"/>
        <v>0</v>
      </c>
      <c r="P1304" s="110">
        <f t="shared" si="41"/>
        <v>0</v>
      </c>
    </row>
    <row r="1305" spans="1:16" x14ac:dyDescent="0.25">
      <c r="A1305" s="132">
        <v>15488764</v>
      </c>
      <c r="B1305" s="135" t="s">
        <v>435</v>
      </c>
      <c r="C1305" s="135" t="s">
        <v>2738</v>
      </c>
      <c r="D1305" s="10">
        <v>1</v>
      </c>
      <c r="E1305" s="10"/>
      <c r="F1305" s="10"/>
      <c r="G1305" s="10"/>
      <c r="H1305" s="10"/>
      <c r="I1305" s="10"/>
      <c r="J1305" s="10"/>
      <c r="K1305" s="10"/>
      <c r="L1305" s="10"/>
      <c r="M1305" s="10"/>
      <c r="N1305" s="10"/>
      <c r="O1305" s="110">
        <f t="shared" si="40"/>
        <v>0</v>
      </c>
      <c r="P1305" s="110">
        <f t="shared" si="41"/>
        <v>0</v>
      </c>
    </row>
    <row r="1306" spans="1:16" x14ac:dyDescent="0.25">
      <c r="A1306" s="132">
        <v>15488772</v>
      </c>
      <c r="B1306" s="135" t="s">
        <v>435</v>
      </c>
      <c r="C1306" s="135" t="s">
        <v>2738</v>
      </c>
      <c r="D1306" s="10">
        <v>1</v>
      </c>
      <c r="E1306" s="10"/>
      <c r="F1306" s="10"/>
      <c r="G1306" s="10"/>
      <c r="H1306" s="10"/>
      <c r="I1306" s="10"/>
      <c r="J1306" s="10"/>
      <c r="K1306" s="10"/>
      <c r="L1306" s="10"/>
      <c r="M1306" s="10"/>
      <c r="N1306" s="10"/>
      <c r="O1306" s="110">
        <f t="shared" si="40"/>
        <v>0</v>
      </c>
      <c r="P1306" s="110">
        <f t="shared" si="41"/>
        <v>0</v>
      </c>
    </row>
    <row r="1307" spans="1:16" x14ac:dyDescent="0.25">
      <c r="A1307" s="132">
        <v>15518914</v>
      </c>
      <c r="B1307" s="135" t="s">
        <v>456</v>
      </c>
      <c r="C1307" s="135" t="s">
        <v>457</v>
      </c>
      <c r="D1307" s="10">
        <v>1</v>
      </c>
      <c r="E1307" s="10"/>
      <c r="F1307" s="10"/>
      <c r="G1307" s="10"/>
      <c r="H1307" s="10"/>
      <c r="I1307" s="10"/>
      <c r="J1307" s="10"/>
      <c r="K1307" s="10"/>
      <c r="L1307" s="10"/>
      <c r="M1307" s="10"/>
      <c r="N1307" s="10"/>
      <c r="O1307" s="110">
        <f t="shared" si="40"/>
        <v>0</v>
      </c>
      <c r="P1307" s="110">
        <f t="shared" si="41"/>
        <v>0</v>
      </c>
    </row>
    <row r="1308" spans="1:16" x14ac:dyDescent="0.25">
      <c r="A1308" s="132">
        <v>15548112</v>
      </c>
      <c r="B1308" s="135" t="s">
        <v>435</v>
      </c>
      <c r="C1308" s="135" t="s">
        <v>2738</v>
      </c>
      <c r="D1308" s="10">
        <v>1</v>
      </c>
      <c r="E1308" s="10"/>
      <c r="F1308" s="10"/>
      <c r="G1308" s="10"/>
      <c r="H1308" s="10"/>
      <c r="I1308" s="10"/>
      <c r="J1308" s="10"/>
      <c r="K1308" s="10"/>
      <c r="L1308" s="10"/>
      <c r="M1308" s="10"/>
      <c r="N1308" s="10"/>
      <c r="O1308" s="110">
        <f t="shared" si="40"/>
        <v>0</v>
      </c>
      <c r="P1308" s="110">
        <f t="shared" si="41"/>
        <v>0</v>
      </c>
    </row>
    <row r="1309" spans="1:16" x14ac:dyDescent="0.25">
      <c r="A1309" s="132">
        <v>15548155</v>
      </c>
      <c r="B1309" s="135" t="s">
        <v>435</v>
      </c>
      <c r="C1309" s="135" t="s">
        <v>2738</v>
      </c>
      <c r="D1309" s="10">
        <v>1</v>
      </c>
      <c r="E1309" s="10"/>
      <c r="F1309" s="10"/>
      <c r="G1309" s="10"/>
      <c r="H1309" s="10"/>
      <c r="I1309" s="10"/>
      <c r="J1309" s="10"/>
      <c r="K1309" s="10"/>
      <c r="L1309" s="10"/>
      <c r="M1309" s="10"/>
      <c r="N1309" s="10"/>
      <c r="O1309" s="110">
        <f t="shared" si="40"/>
        <v>0</v>
      </c>
      <c r="P1309" s="110">
        <f t="shared" si="41"/>
        <v>0</v>
      </c>
    </row>
    <row r="1310" spans="1:16" x14ac:dyDescent="0.25">
      <c r="A1310" s="132">
        <v>15548198</v>
      </c>
      <c r="B1310" s="135" t="s">
        <v>435</v>
      </c>
      <c r="C1310" s="135" t="s">
        <v>2738</v>
      </c>
      <c r="D1310" s="10">
        <v>1</v>
      </c>
      <c r="E1310" s="10"/>
      <c r="F1310" s="10"/>
      <c r="G1310" s="10"/>
      <c r="H1310" s="10"/>
      <c r="I1310" s="10"/>
      <c r="J1310" s="10"/>
      <c r="K1310" s="10"/>
      <c r="L1310" s="10"/>
      <c r="M1310" s="10"/>
      <c r="N1310" s="10"/>
      <c r="O1310" s="110">
        <f t="shared" ref="O1310:O1373" si="42">E1310+F1310+G1310+H1310+I1310+J1310+K1310+L1310+M1310+N1310</f>
        <v>0</v>
      </c>
      <c r="P1310" s="110">
        <f t="shared" ref="P1310:P1373" si="43">O1310-N1310</f>
        <v>0</v>
      </c>
    </row>
    <row r="1311" spans="1:16" x14ac:dyDescent="0.25">
      <c r="A1311" s="132">
        <v>15548228</v>
      </c>
      <c r="B1311" s="135" t="s">
        <v>435</v>
      </c>
      <c r="C1311" s="135" t="s">
        <v>2738</v>
      </c>
      <c r="D1311" s="10">
        <v>1</v>
      </c>
      <c r="E1311" s="10"/>
      <c r="F1311" s="10"/>
      <c r="G1311" s="10"/>
      <c r="H1311" s="10"/>
      <c r="I1311" s="10"/>
      <c r="J1311" s="10"/>
      <c r="K1311" s="10"/>
      <c r="L1311" s="10"/>
      <c r="M1311" s="10"/>
      <c r="N1311" s="10"/>
      <c r="O1311" s="110">
        <f t="shared" si="42"/>
        <v>0</v>
      </c>
      <c r="P1311" s="110">
        <f t="shared" si="43"/>
        <v>0</v>
      </c>
    </row>
    <row r="1312" spans="1:16" x14ac:dyDescent="0.25">
      <c r="A1312" s="132">
        <v>15557715</v>
      </c>
      <c r="B1312" s="135" t="s">
        <v>458</v>
      </c>
      <c r="C1312" s="135" t="s">
        <v>459</v>
      </c>
      <c r="D1312" s="10">
        <v>1</v>
      </c>
      <c r="E1312" s="10"/>
      <c r="F1312" s="10"/>
      <c r="G1312" s="10"/>
      <c r="H1312" s="10"/>
      <c r="I1312" s="10"/>
      <c r="J1312" s="10"/>
      <c r="K1312" s="10"/>
      <c r="L1312" s="10"/>
      <c r="M1312" s="10"/>
      <c r="N1312" s="10"/>
      <c r="O1312" s="110">
        <f t="shared" si="42"/>
        <v>0</v>
      </c>
      <c r="P1312" s="110">
        <f t="shared" si="43"/>
        <v>0</v>
      </c>
    </row>
    <row r="1313" spans="1:16" x14ac:dyDescent="0.25">
      <c r="A1313" s="132">
        <v>15557723</v>
      </c>
      <c r="B1313" s="135" t="s">
        <v>458</v>
      </c>
      <c r="C1313" s="135" t="s">
        <v>459</v>
      </c>
      <c r="D1313" s="10">
        <v>1</v>
      </c>
      <c r="E1313" s="10"/>
      <c r="F1313" s="10"/>
      <c r="G1313" s="10"/>
      <c r="H1313" s="10"/>
      <c r="I1313" s="10"/>
      <c r="J1313" s="10"/>
      <c r="K1313" s="10"/>
      <c r="L1313" s="10"/>
      <c r="M1313" s="10"/>
      <c r="N1313" s="10"/>
      <c r="O1313" s="110">
        <f t="shared" si="42"/>
        <v>0</v>
      </c>
      <c r="P1313" s="110">
        <f t="shared" si="43"/>
        <v>0</v>
      </c>
    </row>
    <row r="1314" spans="1:16" x14ac:dyDescent="0.25">
      <c r="A1314" s="132">
        <v>15576329</v>
      </c>
      <c r="B1314" s="135" t="s">
        <v>454</v>
      </c>
      <c r="C1314" s="135" t="s">
        <v>455</v>
      </c>
      <c r="D1314" s="10">
        <v>1</v>
      </c>
      <c r="E1314" s="10"/>
      <c r="F1314" s="10"/>
      <c r="G1314" s="10"/>
      <c r="H1314" s="10"/>
      <c r="I1314" s="10"/>
      <c r="J1314" s="10"/>
      <c r="K1314" s="10"/>
      <c r="L1314" s="10"/>
      <c r="M1314" s="10"/>
      <c r="N1314" s="10"/>
      <c r="O1314" s="110">
        <f t="shared" si="42"/>
        <v>0</v>
      </c>
      <c r="P1314" s="110">
        <f t="shared" si="43"/>
        <v>0</v>
      </c>
    </row>
    <row r="1315" spans="1:16" x14ac:dyDescent="0.25">
      <c r="A1315" s="132">
        <v>15577562</v>
      </c>
      <c r="B1315" s="135" t="s">
        <v>454</v>
      </c>
      <c r="C1315" s="135" t="s">
        <v>455</v>
      </c>
      <c r="D1315" s="10">
        <v>1</v>
      </c>
      <c r="E1315" s="10"/>
      <c r="F1315" s="10"/>
      <c r="G1315" s="10"/>
      <c r="H1315" s="10"/>
      <c r="I1315" s="10"/>
      <c r="J1315" s="10"/>
      <c r="K1315" s="10"/>
      <c r="L1315" s="10"/>
      <c r="M1315" s="10"/>
      <c r="N1315" s="10"/>
      <c r="O1315" s="110">
        <f t="shared" si="42"/>
        <v>0</v>
      </c>
      <c r="P1315" s="110">
        <f t="shared" si="43"/>
        <v>0</v>
      </c>
    </row>
    <row r="1316" spans="1:16" x14ac:dyDescent="0.25">
      <c r="A1316" s="132">
        <v>15584321</v>
      </c>
      <c r="B1316" s="135" t="s">
        <v>443</v>
      </c>
      <c r="C1316" s="135" t="s">
        <v>444</v>
      </c>
      <c r="D1316" s="10">
        <v>1</v>
      </c>
      <c r="E1316" s="10"/>
      <c r="F1316" s="10"/>
      <c r="G1316" s="10"/>
      <c r="H1316" s="10"/>
      <c r="I1316" s="10"/>
      <c r="J1316" s="10"/>
      <c r="K1316" s="10"/>
      <c r="L1316" s="10"/>
      <c r="M1316" s="10"/>
      <c r="N1316" s="10"/>
      <c r="O1316" s="110">
        <f t="shared" si="42"/>
        <v>0</v>
      </c>
      <c r="P1316" s="110">
        <f t="shared" si="43"/>
        <v>0</v>
      </c>
    </row>
    <row r="1317" spans="1:16" x14ac:dyDescent="0.25">
      <c r="A1317" s="132">
        <v>15625826</v>
      </c>
      <c r="B1317" s="135" t="s">
        <v>443</v>
      </c>
      <c r="C1317" s="135" t="s">
        <v>444</v>
      </c>
      <c r="D1317" s="10">
        <v>1</v>
      </c>
      <c r="E1317" s="10"/>
      <c r="F1317" s="10"/>
      <c r="G1317" s="10"/>
      <c r="H1317" s="10"/>
      <c r="I1317" s="10"/>
      <c r="J1317" s="10"/>
      <c r="K1317" s="10"/>
      <c r="L1317" s="10"/>
      <c r="M1317" s="10"/>
      <c r="N1317" s="10"/>
      <c r="O1317" s="110">
        <f t="shared" si="42"/>
        <v>0</v>
      </c>
      <c r="P1317" s="110">
        <f t="shared" si="43"/>
        <v>0</v>
      </c>
    </row>
    <row r="1318" spans="1:16" x14ac:dyDescent="0.25">
      <c r="A1318" s="132">
        <v>15627195</v>
      </c>
      <c r="B1318" s="135" t="s">
        <v>443</v>
      </c>
      <c r="C1318" s="135" t="s">
        <v>444</v>
      </c>
      <c r="D1318" s="10">
        <v>1</v>
      </c>
      <c r="E1318" s="10"/>
      <c r="F1318" s="10"/>
      <c r="G1318" s="10"/>
      <c r="H1318" s="10"/>
      <c r="I1318" s="10"/>
      <c r="J1318" s="10"/>
      <c r="K1318" s="10"/>
      <c r="L1318" s="10"/>
      <c r="M1318" s="10"/>
      <c r="N1318" s="10"/>
      <c r="O1318" s="110">
        <f t="shared" si="42"/>
        <v>0</v>
      </c>
      <c r="P1318" s="110">
        <f t="shared" si="43"/>
        <v>0</v>
      </c>
    </row>
    <row r="1319" spans="1:16" x14ac:dyDescent="0.25">
      <c r="A1319" s="132">
        <v>15638405</v>
      </c>
      <c r="B1319" s="135" t="s">
        <v>456</v>
      </c>
      <c r="C1319" s="135" t="s">
        <v>457</v>
      </c>
      <c r="D1319" s="10">
        <v>1</v>
      </c>
      <c r="E1319" s="10"/>
      <c r="F1319" s="10"/>
      <c r="G1319" s="10"/>
      <c r="H1319" s="10"/>
      <c r="I1319" s="10"/>
      <c r="J1319" s="10"/>
      <c r="K1319" s="10"/>
      <c r="L1319" s="10"/>
      <c r="M1319" s="10"/>
      <c r="N1319" s="10"/>
      <c r="O1319" s="110">
        <f t="shared" si="42"/>
        <v>0</v>
      </c>
      <c r="P1319" s="110">
        <f t="shared" si="43"/>
        <v>0</v>
      </c>
    </row>
    <row r="1320" spans="1:16" x14ac:dyDescent="0.25">
      <c r="A1320" s="132">
        <v>15638707</v>
      </c>
      <c r="B1320" s="135" t="s">
        <v>456</v>
      </c>
      <c r="C1320" s="135" t="s">
        <v>457</v>
      </c>
      <c r="D1320" s="10">
        <v>1</v>
      </c>
      <c r="E1320" s="10"/>
      <c r="F1320" s="10"/>
      <c r="G1320" s="10"/>
      <c r="H1320" s="10"/>
      <c r="I1320" s="10"/>
      <c r="J1320" s="10"/>
      <c r="K1320" s="10"/>
      <c r="L1320" s="10"/>
      <c r="M1320" s="10"/>
      <c r="N1320" s="10"/>
      <c r="O1320" s="110">
        <f t="shared" si="42"/>
        <v>0</v>
      </c>
      <c r="P1320" s="110">
        <f t="shared" si="43"/>
        <v>0</v>
      </c>
    </row>
    <row r="1321" spans="1:16" x14ac:dyDescent="0.25">
      <c r="A1321" s="132">
        <v>15642070</v>
      </c>
      <c r="B1321" s="135" t="s">
        <v>441</v>
      </c>
      <c r="C1321" s="135" t="s">
        <v>442</v>
      </c>
      <c r="D1321" s="10">
        <v>1</v>
      </c>
      <c r="E1321" s="10"/>
      <c r="F1321" s="10"/>
      <c r="G1321" s="10"/>
      <c r="H1321" s="10"/>
      <c r="I1321" s="10"/>
      <c r="J1321" s="10"/>
      <c r="K1321" s="10"/>
      <c r="L1321" s="10"/>
      <c r="M1321" s="10"/>
      <c r="N1321" s="10"/>
      <c r="O1321" s="110">
        <f t="shared" si="42"/>
        <v>0</v>
      </c>
      <c r="P1321" s="110">
        <f t="shared" si="43"/>
        <v>0</v>
      </c>
    </row>
    <row r="1322" spans="1:16" x14ac:dyDescent="0.25">
      <c r="A1322" s="132">
        <v>15642925</v>
      </c>
      <c r="B1322" s="135" t="s">
        <v>441</v>
      </c>
      <c r="C1322" s="135" t="s">
        <v>442</v>
      </c>
      <c r="D1322" s="10">
        <v>1</v>
      </c>
      <c r="E1322" s="10"/>
      <c r="F1322" s="10"/>
      <c r="G1322" s="10"/>
      <c r="H1322" s="10"/>
      <c r="I1322" s="10"/>
      <c r="J1322" s="10"/>
      <c r="K1322" s="10"/>
      <c r="L1322" s="10"/>
      <c r="M1322" s="10"/>
      <c r="N1322" s="10"/>
      <c r="O1322" s="110">
        <f t="shared" si="42"/>
        <v>0</v>
      </c>
      <c r="P1322" s="110">
        <f t="shared" si="43"/>
        <v>0</v>
      </c>
    </row>
    <row r="1323" spans="1:16" x14ac:dyDescent="0.25">
      <c r="A1323" s="132">
        <v>15659542</v>
      </c>
      <c r="B1323" s="135" t="s">
        <v>435</v>
      </c>
      <c r="C1323" s="135" t="s">
        <v>2738</v>
      </c>
      <c r="D1323" s="10">
        <v>1</v>
      </c>
      <c r="E1323" s="10"/>
      <c r="F1323" s="10"/>
      <c r="G1323" s="10"/>
      <c r="H1323" s="10"/>
      <c r="I1323" s="10"/>
      <c r="J1323" s="10"/>
      <c r="K1323" s="10"/>
      <c r="L1323" s="10"/>
      <c r="M1323" s="10"/>
      <c r="N1323" s="10"/>
      <c r="O1323" s="110">
        <f t="shared" si="42"/>
        <v>0</v>
      </c>
      <c r="P1323" s="110">
        <f t="shared" si="43"/>
        <v>0</v>
      </c>
    </row>
    <row r="1324" spans="1:16" x14ac:dyDescent="0.25">
      <c r="A1324" s="132">
        <v>15659550</v>
      </c>
      <c r="B1324" s="135" t="s">
        <v>435</v>
      </c>
      <c r="C1324" s="135" t="s">
        <v>2738</v>
      </c>
      <c r="D1324" s="10">
        <v>1</v>
      </c>
      <c r="E1324" s="10"/>
      <c r="F1324" s="10"/>
      <c r="G1324" s="10"/>
      <c r="H1324" s="10"/>
      <c r="I1324" s="10"/>
      <c r="J1324" s="10"/>
      <c r="K1324" s="10"/>
      <c r="L1324" s="10"/>
      <c r="M1324" s="10"/>
      <c r="N1324" s="10"/>
      <c r="O1324" s="110">
        <f t="shared" si="42"/>
        <v>0</v>
      </c>
      <c r="P1324" s="110">
        <f t="shared" si="43"/>
        <v>0</v>
      </c>
    </row>
    <row r="1325" spans="1:16" x14ac:dyDescent="0.25">
      <c r="A1325" s="132">
        <v>15659569</v>
      </c>
      <c r="B1325" s="135" t="s">
        <v>435</v>
      </c>
      <c r="C1325" s="135" t="s">
        <v>2738</v>
      </c>
      <c r="D1325" s="10">
        <v>1</v>
      </c>
      <c r="E1325" s="10"/>
      <c r="F1325" s="10"/>
      <c r="G1325" s="10"/>
      <c r="H1325" s="10"/>
      <c r="I1325" s="10"/>
      <c r="J1325" s="10"/>
      <c r="K1325" s="10"/>
      <c r="L1325" s="10"/>
      <c r="M1325" s="10"/>
      <c r="N1325" s="10"/>
      <c r="O1325" s="110">
        <f t="shared" si="42"/>
        <v>0</v>
      </c>
      <c r="P1325" s="110">
        <f t="shared" si="43"/>
        <v>0</v>
      </c>
    </row>
    <row r="1326" spans="1:16" x14ac:dyDescent="0.25">
      <c r="A1326" s="132">
        <v>15659577</v>
      </c>
      <c r="B1326" s="135" t="s">
        <v>435</v>
      </c>
      <c r="C1326" s="135" t="s">
        <v>2738</v>
      </c>
      <c r="D1326" s="10">
        <v>1</v>
      </c>
      <c r="E1326" s="10"/>
      <c r="F1326" s="10"/>
      <c r="G1326" s="10"/>
      <c r="H1326" s="10"/>
      <c r="I1326" s="10"/>
      <c r="J1326" s="10"/>
      <c r="K1326" s="10"/>
      <c r="L1326" s="10"/>
      <c r="M1326" s="10"/>
      <c r="N1326" s="10"/>
      <c r="O1326" s="110">
        <f t="shared" si="42"/>
        <v>0</v>
      </c>
      <c r="P1326" s="110">
        <f t="shared" si="43"/>
        <v>0</v>
      </c>
    </row>
    <row r="1327" spans="1:16" x14ac:dyDescent="0.25">
      <c r="A1327" s="132">
        <v>15662985</v>
      </c>
      <c r="B1327" s="135" t="s">
        <v>454</v>
      </c>
      <c r="C1327" s="135" t="s">
        <v>455</v>
      </c>
      <c r="D1327" s="10">
        <v>1</v>
      </c>
      <c r="E1327" s="10"/>
      <c r="F1327" s="10"/>
      <c r="G1327" s="10"/>
      <c r="H1327" s="10"/>
      <c r="I1327" s="10"/>
      <c r="J1327" s="10"/>
      <c r="K1327" s="10"/>
      <c r="L1327" s="10"/>
      <c r="M1327" s="10"/>
      <c r="N1327" s="10"/>
      <c r="O1327" s="110">
        <f t="shared" si="42"/>
        <v>0</v>
      </c>
      <c r="P1327" s="110">
        <f t="shared" si="43"/>
        <v>0</v>
      </c>
    </row>
    <row r="1328" spans="1:16" x14ac:dyDescent="0.25">
      <c r="A1328" s="132">
        <v>15668754</v>
      </c>
      <c r="B1328" s="135" t="s">
        <v>435</v>
      </c>
      <c r="C1328" s="135" t="s">
        <v>2738</v>
      </c>
      <c r="D1328" s="10">
        <v>1</v>
      </c>
      <c r="E1328" s="10"/>
      <c r="F1328" s="10"/>
      <c r="G1328" s="10"/>
      <c r="H1328" s="10"/>
      <c r="I1328" s="10"/>
      <c r="J1328" s="10"/>
      <c r="K1328" s="10"/>
      <c r="L1328" s="10"/>
      <c r="M1328" s="10"/>
      <c r="N1328" s="10"/>
      <c r="O1328" s="110">
        <f t="shared" si="42"/>
        <v>0</v>
      </c>
      <c r="P1328" s="110">
        <f t="shared" si="43"/>
        <v>0</v>
      </c>
    </row>
    <row r="1329" spans="1:16" x14ac:dyDescent="0.25">
      <c r="A1329" s="132">
        <v>15679756</v>
      </c>
      <c r="B1329" s="135" t="s">
        <v>435</v>
      </c>
      <c r="C1329" s="135" t="s">
        <v>2738</v>
      </c>
      <c r="D1329" s="10">
        <v>1</v>
      </c>
      <c r="E1329" s="10"/>
      <c r="F1329" s="10"/>
      <c r="G1329" s="10"/>
      <c r="H1329" s="10"/>
      <c r="I1329" s="10"/>
      <c r="J1329" s="10"/>
      <c r="K1329" s="10"/>
      <c r="L1329" s="10"/>
      <c r="M1329" s="10"/>
      <c r="N1329" s="10"/>
      <c r="O1329" s="110">
        <f t="shared" si="42"/>
        <v>0</v>
      </c>
      <c r="P1329" s="110">
        <f t="shared" si="43"/>
        <v>0</v>
      </c>
    </row>
    <row r="1330" spans="1:16" x14ac:dyDescent="0.25">
      <c r="A1330" s="132">
        <v>15679764</v>
      </c>
      <c r="B1330" s="135" t="s">
        <v>435</v>
      </c>
      <c r="C1330" s="135" t="s">
        <v>2738</v>
      </c>
      <c r="D1330" s="10">
        <v>1</v>
      </c>
      <c r="E1330" s="10"/>
      <c r="F1330" s="10"/>
      <c r="G1330" s="10"/>
      <c r="H1330" s="10"/>
      <c r="I1330" s="10"/>
      <c r="J1330" s="10"/>
      <c r="K1330" s="10"/>
      <c r="L1330" s="10"/>
      <c r="M1330" s="10"/>
      <c r="N1330" s="10"/>
      <c r="O1330" s="110">
        <f t="shared" si="42"/>
        <v>0</v>
      </c>
      <c r="P1330" s="110">
        <f t="shared" si="43"/>
        <v>0</v>
      </c>
    </row>
    <row r="1331" spans="1:16" x14ac:dyDescent="0.25">
      <c r="A1331" s="132">
        <v>15679772</v>
      </c>
      <c r="B1331" s="135" t="s">
        <v>435</v>
      </c>
      <c r="C1331" s="135" t="s">
        <v>2738</v>
      </c>
      <c r="D1331" s="10">
        <v>1</v>
      </c>
      <c r="E1331" s="10"/>
      <c r="F1331" s="10"/>
      <c r="G1331" s="10"/>
      <c r="H1331" s="10"/>
      <c r="I1331" s="10"/>
      <c r="J1331" s="10"/>
      <c r="K1331" s="10"/>
      <c r="L1331" s="10"/>
      <c r="M1331" s="10"/>
      <c r="N1331" s="10"/>
      <c r="O1331" s="110">
        <f t="shared" si="42"/>
        <v>0</v>
      </c>
      <c r="P1331" s="110">
        <f t="shared" si="43"/>
        <v>0</v>
      </c>
    </row>
    <row r="1332" spans="1:16" x14ac:dyDescent="0.25">
      <c r="A1332" s="132">
        <v>15679799</v>
      </c>
      <c r="B1332" s="135" t="s">
        <v>435</v>
      </c>
      <c r="C1332" s="135" t="s">
        <v>2738</v>
      </c>
      <c r="D1332" s="10">
        <v>1</v>
      </c>
      <c r="E1332" s="10"/>
      <c r="F1332" s="10"/>
      <c r="G1332" s="10"/>
      <c r="H1332" s="10"/>
      <c r="I1332" s="10"/>
      <c r="J1332" s="10"/>
      <c r="K1332" s="10"/>
      <c r="L1332" s="10"/>
      <c r="M1332" s="10"/>
      <c r="N1332" s="10"/>
      <c r="O1332" s="110">
        <f t="shared" si="42"/>
        <v>0</v>
      </c>
      <c r="P1332" s="110">
        <f t="shared" si="43"/>
        <v>0</v>
      </c>
    </row>
    <row r="1333" spans="1:16" x14ac:dyDescent="0.25">
      <c r="A1333" s="132">
        <v>15685152</v>
      </c>
      <c r="B1333" s="135" t="s">
        <v>460</v>
      </c>
      <c r="C1333" s="135" t="s">
        <v>461</v>
      </c>
      <c r="D1333" s="10">
        <v>1</v>
      </c>
      <c r="E1333" s="10"/>
      <c r="F1333" s="10"/>
      <c r="G1333" s="10"/>
      <c r="H1333" s="10"/>
      <c r="I1333" s="10"/>
      <c r="J1333" s="10"/>
      <c r="K1333" s="10"/>
      <c r="L1333" s="10"/>
      <c r="M1333" s="10"/>
      <c r="N1333" s="10"/>
      <c r="O1333" s="110">
        <f t="shared" si="42"/>
        <v>0</v>
      </c>
      <c r="P1333" s="110">
        <f t="shared" si="43"/>
        <v>0</v>
      </c>
    </row>
    <row r="1334" spans="1:16" x14ac:dyDescent="0.25">
      <c r="A1334" s="132">
        <v>15688348</v>
      </c>
      <c r="B1334" s="135" t="s">
        <v>462</v>
      </c>
      <c r="C1334" s="135" t="s">
        <v>463</v>
      </c>
      <c r="D1334" s="10">
        <v>1</v>
      </c>
      <c r="E1334" s="10"/>
      <c r="F1334" s="10"/>
      <c r="G1334" s="10"/>
      <c r="H1334" s="10"/>
      <c r="I1334" s="10"/>
      <c r="J1334" s="10"/>
      <c r="K1334" s="10"/>
      <c r="L1334" s="10"/>
      <c r="M1334" s="10"/>
      <c r="N1334" s="10"/>
      <c r="O1334" s="110">
        <f t="shared" si="42"/>
        <v>0</v>
      </c>
      <c r="P1334" s="110">
        <f t="shared" si="43"/>
        <v>0</v>
      </c>
    </row>
    <row r="1335" spans="1:16" x14ac:dyDescent="0.25">
      <c r="A1335" s="132">
        <v>15688356</v>
      </c>
      <c r="B1335" s="135" t="s">
        <v>462</v>
      </c>
      <c r="C1335" s="135" t="s">
        <v>463</v>
      </c>
      <c r="D1335" s="10">
        <v>2</v>
      </c>
      <c r="E1335" s="10"/>
      <c r="F1335" s="10"/>
      <c r="G1335" s="10"/>
      <c r="H1335" s="10"/>
      <c r="I1335" s="10"/>
      <c r="J1335" s="10"/>
      <c r="K1335" s="10"/>
      <c r="L1335" s="10"/>
      <c r="M1335" s="10"/>
      <c r="N1335" s="10"/>
      <c r="O1335" s="110">
        <f t="shared" si="42"/>
        <v>0</v>
      </c>
      <c r="P1335" s="110">
        <f t="shared" si="43"/>
        <v>0</v>
      </c>
    </row>
    <row r="1336" spans="1:16" x14ac:dyDescent="0.25">
      <c r="A1336" s="132">
        <v>15694097</v>
      </c>
      <c r="B1336" s="135" t="s">
        <v>464</v>
      </c>
      <c r="C1336" s="135" t="s">
        <v>465</v>
      </c>
      <c r="D1336" s="10">
        <v>1</v>
      </c>
      <c r="E1336" s="10"/>
      <c r="F1336" s="10"/>
      <c r="G1336" s="10"/>
      <c r="H1336" s="10"/>
      <c r="I1336" s="10"/>
      <c r="J1336" s="10"/>
      <c r="K1336" s="10"/>
      <c r="L1336" s="10"/>
      <c r="M1336" s="10"/>
      <c r="N1336" s="10"/>
      <c r="O1336" s="110">
        <f t="shared" si="42"/>
        <v>0</v>
      </c>
      <c r="P1336" s="110">
        <f t="shared" si="43"/>
        <v>0</v>
      </c>
    </row>
    <row r="1337" spans="1:16" x14ac:dyDescent="0.25">
      <c r="A1337" s="132">
        <v>15694100</v>
      </c>
      <c r="B1337" s="135" t="s">
        <v>464</v>
      </c>
      <c r="C1337" s="135" t="s">
        <v>465</v>
      </c>
      <c r="D1337" s="10">
        <v>1</v>
      </c>
      <c r="E1337" s="10"/>
      <c r="F1337" s="10"/>
      <c r="G1337" s="10"/>
      <c r="H1337" s="10"/>
      <c r="I1337" s="10"/>
      <c r="J1337" s="10"/>
      <c r="K1337" s="10"/>
      <c r="L1337" s="10"/>
      <c r="M1337" s="10"/>
      <c r="N1337" s="10"/>
      <c r="O1337" s="110">
        <f t="shared" si="42"/>
        <v>0</v>
      </c>
      <c r="P1337" s="110">
        <f t="shared" si="43"/>
        <v>0</v>
      </c>
    </row>
    <row r="1338" spans="1:16" x14ac:dyDescent="0.25">
      <c r="A1338" s="132">
        <v>15695891</v>
      </c>
      <c r="B1338" s="135" t="s">
        <v>466</v>
      </c>
      <c r="C1338" s="135" t="s">
        <v>467</v>
      </c>
      <c r="D1338" s="10">
        <v>1</v>
      </c>
      <c r="E1338" s="10"/>
      <c r="F1338" s="10"/>
      <c r="G1338" s="10"/>
      <c r="H1338" s="10"/>
      <c r="I1338" s="10"/>
      <c r="J1338" s="10"/>
      <c r="K1338" s="10"/>
      <c r="L1338" s="10"/>
      <c r="M1338" s="10"/>
      <c r="N1338" s="10"/>
      <c r="O1338" s="110">
        <f t="shared" si="42"/>
        <v>0</v>
      </c>
      <c r="P1338" s="110">
        <f t="shared" si="43"/>
        <v>0</v>
      </c>
    </row>
    <row r="1339" spans="1:16" x14ac:dyDescent="0.25">
      <c r="A1339" s="132">
        <v>15718948</v>
      </c>
      <c r="B1339" s="135" t="s">
        <v>435</v>
      </c>
      <c r="C1339" s="135" t="s">
        <v>2738</v>
      </c>
      <c r="D1339" s="10">
        <v>1</v>
      </c>
      <c r="E1339" s="10"/>
      <c r="F1339" s="10"/>
      <c r="G1339" s="10"/>
      <c r="H1339" s="10"/>
      <c r="I1339" s="10"/>
      <c r="J1339" s="10"/>
      <c r="K1339" s="10"/>
      <c r="L1339" s="10"/>
      <c r="M1339" s="10"/>
      <c r="N1339" s="10"/>
      <c r="O1339" s="110">
        <f t="shared" si="42"/>
        <v>0</v>
      </c>
      <c r="P1339" s="110">
        <f t="shared" si="43"/>
        <v>0</v>
      </c>
    </row>
    <row r="1340" spans="1:16" x14ac:dyDescent="0.25">
      <c r="A1340" s="132">
        <v>15740439</v>
      </c>
      <c r="B1340" s="135" t="s">
        <v>435</v>
      </c>
      <c r="C1340" s="135" t="s">
        <v>2738</v>
      </c>
      <c r="D1340" s="10">
        <v>1</v>
      </c>
      <c r="E1340" s="10"/>
      <c r="F1340" s="10"/>
      <c r="G1340" s="10"/>
      <c r="H1340" s="10"/>
      <c r="I1340" s="10"/>
      <c r="J1340" s="10"/>
      <c r="K1340" s="10"/>
      <c r="L1340" s="10"/>
      <c r="M1340" s="10"/>
      <c r="N1340" s="10"/>
      <c r="O1340" s="110">
        <f t="shared" si="42"/>
        <v>0</v>
      </c>
      <c r="P1340" s="110">
        <f t="shared" si="43"/>
        <v>0</v>
      </c>
    </row>
    <row r="1341" spans="1:16" x14ac:dyDescent="0.25">
      <c r="A1341" s="132">
        <v>15743780</v>
      </c>
      <c r="B1341" s="135" t="s">
        <v>436</v>
      </c>
      <c r="C1341" s="135" t="s">
        <v>437</v>
      </c>
      <c r="D1341" s="10">
        <v>2</v>
      </c>
      <c r="E1341" s="10"/>
      <c r="F1341" s="10"/>
      <c r="G1341" s="10"/>
      <c r="H1341" s="10"/>
      <c r="I1341" s="10"/>
      <c r="J1341" s="10"/>
      <c r="K1341" s="10"/>
      <c r="L1341" s="10"/>
      <c r="M1341" s="10"/>
      <c r="N1341" s="10"/>
      <c r="O1341" s="110">
        <f t="shared" si="42"/>
        <v>0</v>
      </c>
      <c r="P1341" s="110">
        <f t="shared" si="43"/>
        <v>0</v>
      </c>
    </row>
    <row r="1342" spans="1:16" x14ac:dyDescent="0.25">
      <c r="A1342" s="132">
        <v>15743799</v>
      </c>
      <c r="B1342" s="135" t="s">
        <v>436</v>
      </c>
      <c r="C1342" s="135" t="s">
        <v>437</v>
      </c>
      <c r="D1342" s="10">
        <v>1</v>
      </c>
      <c r="E1342" s="10"/>
      <c r="F1342" s="10"/>
      <c r="G1342" s="10"/>
      <c r="H1342" s="10"/>
      <c r="I1342" s="10"/>
      <c r="J1342" s="10"/>
      <c r="K1342" s="10"/>
      <c r="L1342" s="10"/>
      <c r="M1342" s="10"/>
      <c r="N1342" s="10"/>
      <c r="O1342" s="110">
        <f t="shared" si="42"/>
        <v>0</v>
      </c>
      <c r="P1342" s="110">
        <f t="shared" si="43"/>
        <v>0</v>
      </c>
    </row>
    <row r="1343" spans="1:16" x14ac:dyDescent="0.25">
      <c r="A1343" s="132">
        <v>15755967</v>
      </c>
      <c r="B1343" s="135" t="s">
        <v>438</v>
      </c>
      <c r="C1343" s="135" t="s">
        <v>2739</v>
      </c>
      <c r="D1343" s="10">
        <v>1</v>
      </c>
      <c r="E1343" s="10"/>
      <c r="F1343" s="10"/>
      <c r="G1343" s="10"/>
      <c r="H1343" s="10"/>
      <c r="I1343" s="10"/>
      <c r="J1343" s="10"/>
      <c r="K1343" s="10"/>
      <c r="L1343" s="10"/>
      <c r="M1343" s="10"/>
      <c r="N1343" s="10"/>
      <c r="O1343" s="110">
        <f t="shared" si="42"/>
        <v>0</v>
      </c>
      <c r="P1343" s="110">
        <f t="shared" si="43"/>
        <v>0</v>
      </c>
    </row>
    <row r="1344" spans="1:16" x14ac:dyDescent="0.25">
      <c r="A1344" s="132">
        <v>15780228</v>
      </c>
      <c r="B1344" s="135" t="s">
        <v>435</v>
      </c>
      <c r="C1344" s="135" t="s">
        <v>2738</v>
      </c>
      <c r="D1344" s="10">
        <v>1</v>
      </c>
      <c r="E1344" s="10"/>
      <c r="F1344" s="10"/>
      <c r="G1344" s="10"/>
      <c r="H1344" s="10"/>
      <c r="I1344" s="10"/>
      <c r="J1344" s="10"/>
      <c r="K1344" s="10"/>
      <c r="L1344" s="10"/>
      <c r="M1344" s="10"/>
      <c r="N1344" s="10"/>
      <c r="O1344" s="110">
        <f t="shared" si="42"/>
        <v>0</v>
      </c>
      <c r="P1344" s="110">
        <f t="shared" si="43"/>
        <v>0</v>
      </c>
    </row>
    <row r="1345" spans="1:16" x14ac:dyDescent="0.25">
      <c r="A1345" s="132">
        <v>15795543</v>
      </c>
      <c r="B1345" s="135" t="s">
        <v>441</v>
      </c>
      <c r="C1345" s="135" t="s">
        <v>442</v>
      </c>
      <c r="D1345" s="10">
        <v>1</v>
      </c>
      <c r="E1345" s="10"/>
      <c r="F1345" s="10"/>
      <c r="G1345" s="10"/>
      <c r="H1345" s="10"/>
      <c r="I1345" s="10"/>
      <c r="J1345" s="10"/>
      <c r="K1345" s="10"/>
      <c r="L1345" s="10"/>
      <c r="M1345" s="10"/>
      <c r="N1345" s="10"/>
      <c r="O1345" s="110">
        <f t="shared" si="42"/>
        <v>0</v>
      </c>
      <c r="P1345" s="110">
        <f t="shared" si="43"/>
        <v>0</v>
      </c>
    </row>
    <row r="1346" spans="1:16" x14ac:dyDescent="0.25">
      <c r="A1346" s="132">
        <v>15803872</v>
      </c>
      <c r="B1346" s="135" t="s">
        <v>441</v>
      </c>
      <c r="C1346" s="135" t="s">
        <v>442</v>
      </c>
      <c r="D1346" s="10">
        <v>1</v>
      </c>
      <c r="E1346" s="10"/>
      <c r="F1346" s="10"/>
      <c r="G1346" s="10"/>
      <c r="H1346" s="10"/>
      <c r="I1346" s="10"/>
      <c r="J1346" s="10"/>
      <c r="K1346" s="10"/>
      <c r="L1346" s="10"/>
      <c r="M1346" s="10"/>
      <c r="N1346" s="10"/>
      <c r="O1346" s="110">
        <f t="shared" si="42"/>
        <v>0</v>
      </c>
      <c r="P1346" s="110">
        <f t="shared" si="43"/>
        <v>0</v>
      </c>
    </row>
    <row r="1347" spans="1:16" x14ac:dyDescent="0.25">
      <c r="A1347" s="132">
        <v>15820750</v>
      </c>
      <c r="B1347" s="135" t="s">
        <v>454</v>
      </c>
      <c r="C1347" s="135" t="s">
        <v>455</v>
      </c>
      <c r="D1347" s="10">
        <v>1</v>
      </c>
      <c r="E1347" s="10"/>
      <c r="F1347" s="10"/>
      <c r="G1347" s="10"/>
      <c r="H1347" s="10"/>
      <c r="I1347" s="10"/>
      <c r="J1347" s="10"/>
      <c r="K1347" s="10"/>
      <c r="L1347" s="10"/>
      <c r="M1347" s="10"/>
      <c r="N1347" s="10"/>
      <c r="O1347" s="110">
        <f t="shared" si="42"/>
        <v>0</v>
      </c>
      <c r="P1347" s="110">
        <f t="shared" si="43"/>
        <v>0</v>
      </c>
    </row>
    <row r="1348" spans="1:16" x14ac:dyDescent="0.25">
      <c r="A1348" s="132">
        <v>15824195</v>
      </c>
      <c r="B1348" s="135" t="s">
        <v>2801</v>
      </c>
      <c r="C1348" s="135" t="s">
        <v>240</v>
      </c>
      <c r="D1348" s="10">
        <v>56</v>
      </c>
      <c r="E1348" s="10"/>
      <c r="F1348" s="10"/>
      <c r="G1348" s="10"/>
      <c r="H1348" s="10"/>
      <c r="I1348" s="10"/>
      <c r="J1348" s="10"/>
      <c r="K1348" s="10"/>
      <c r="L1348" s="10"/>
      <c r="M1348" s="10"/>
      <c r="N1348" s="10"/>
      <c r="O1348" s="110">
        <f t="shared" si="42"/>
        <v>0</v>
      </c>
      <c r="P1348" s="110">
        <f t="shared" si="43"/>
        <v>0</v>
      </c>
    </row>
    <row r="1349" spans="1:16" x14ac:dyDescent="0.25">
      <c r="A1349" s="132">
        <v>15854981</v>
      </c>
      <c r="B1349" s="135" t="s">
        <v>468</v>
      </c>
      <c r="C1349" s="135" t="s">
        <v>469</v>
      </c>
      <c r="D1349" s="10">
        <v>1</v>
      </c>
      <c r="E1349" s="10"/>
      <c r="F1349" s="10"/>
      <c r="G1349" s="10"/>
      <c r="H1349" s="10"/>
      <c r="I1349" s="10"/>
      <c r="J1349" s="10"/>
      <c r="K1349" s="10"/>
      <c r="L1349" s="10"/>
      <c r="M1349" s="10"/>
      <c r="N1349" s="10"/>
      <c r="O1349" s="110">
        <f t="shared" si="42"/>
        <v>0</v>
      </c>
      <c r="P1349" s="110">
        <f t="shared" si="43"/>
        <v>0</v>
      </c>
    </row>
    <row r="1350" spans="1:16" x14ac:dyDescent="0.25">
      <c r="A1350" s="132">
        <v>15861473</v>
      </c>
      <c r="B1350" s="135" t="s">
        <v>438</v>
      </c>
      <c r="C1350" s="135" t="s">
        <v>2739</v>
      </c>
      <c r="D1350" s="10">
        <v>1</v>
      </c>
      <c r="E1350" s="10"/>
      <c r="F1350" s="10"/>
      <c r="G1350" s="10"/>
      <c r="H1350" s="10"/>
      <c r="I1350" s="10"/>
      <c r="J1350" s="10"/>
      <c r="K1350" s="10"/>
      <c r="L1350" s="10"/>
      <c r="M1350" s="10"/>
      <c r="N1350" s="10"/>
      <c r="O1350" s="110">
        <f t="shared" si="42"/>
        <v>0</v>
      </c>
      <c r="P1350" s="110">
        <f t="shared" si="43"/>
        <v>0</v>
      </c>
    </row>
    <row r="1351" spans="1:16" x14ac:dyDescent="0.25">
      <c r="A1351" s="132">
        <v>15901521</v>
      </c>
      <c r="B1351" s="135" t="s">
        <v>448</v>
      </c>
      <c r="C1351" s="135" t="s">
        <v>449</v>
      </c>
      <c r="D1351" s="10">
        <v>1</v>
      </c>
      <c r="E1351" s="10"/>
      <c r="F1351" s="10"/>
      <c r="G1351" s="10"/>
      <c r="H1351" s="10"/>
      <c r="I1351" s="10"/>
      <c r="J1351" s="10"/>
      <c r="K1351" s="10"/>
      <c r="L1351" s="10"/>
      <c r="M1351" s="10"/>
      <c r="N1351" s="10"/>
      <c r="O1351" s="110">
        <f t="shared" si="42"/>
        <v>0</v>
      </c>
      <c r="P1351" s="110">
        <f t="shared" si="43"/>
        <v>0</v>
      </c>
    </row>
    <row r="1352" spans="1:16" x14ac:dyDescent="0.25">
      <c r="A1352" s="132">
        <v>15917460</v>
      </c>
      <c r="B1352" s="135" t="s">
        <v>435</v>
      </c>
      <c r="C1352" s="135" t="s">
        <v>2738</v>
      </c>
      <c r="D1352" s="10">
        <v>1</v>
      </c>
      <c r="E1352" s="10"/>
      <c r="F1352" s="10"/>
      <c r="G1352" s="10"/>
      <c r="H1352" s="10"/>
      <c r="I1352" s="10"/>
      <c r="J1352" s="10"/>
      <c r="K1352" s="10"/>
      <c r="L1352" s="10"/>
      <c r="M1352" s="10"/>
      <c r="N1352" s="10"/>
      <c r="O1352" s="110">
        <f t="shared" si="42"/>
        <v>0</v>
      </c>
      <c r="P1352" s="110">
        <f t="shared" si="43"/>
        <v>0</v>
      </c>
    </row>
    <row r="1353" spans="1:16" x14ac:dyDescent="0.25">
      <c r="A1353" s="132">
        <v>15917479</v>
      </c>
      <c r="B1353" s="135" t="s">
        <v>435</v>
      </c>
      <c r="C1353" s="135" t="s">
        <v>2738</v>
      </c>
      <c r="D1353" s="10">
        <v>1</v>
      </c>
      <c r="E1353" s="10"/>
      <c r="F1353" s="10"/>
      <c r="G1353" s="10"/>
      <c r="H1353" s="10"/>
      <c r="I1353" s="10"/>
      <c r="J1353" s="10"/>
      <c r="K1353" s="10"/>
      <c r="L1353" s="10"/>
      <c r="M1353" s="10"/>
      <c r="N1353" s="10"/>
      <c r="O1353" s="110">
        <f t="shared" si="42"/>
        <v>0</v>
      </c>
      <c r="P1353" s="110">
        <f t="shared" si="43"/>
        <v>0</v>
      </c>
    </row>
    <row r="1354" spans="1:16" x14ac:dyDescent="0.25">
      <c r="A1354" s="132">
        <v>15922065</v>
      </c>
      <c r="B1354" s="135" t="s">
        <v>435</v>
      </c>
      <c r="C1354" s="135" t="s">
        <v>2738</v>
      </c>
      <c r="D1354" s="10">
        <v>1</v>
      </c>
      <c r="E1354" s="10"/>
      <c r="F1354" s="10"/>
      <c r="G1354" s="10"/>
      <c r="H1354" s="10"/>
      <c r="I1354" s="10"/>
      <c r="J1354" s="10"/>
      <c r="K1354" s="10"/>
      <c r="L1354" s="10"/>
      <c r="M1354" s="10"/>
      <c r="N1354" s="10"/>
      <c r="O1354" s="110">
        <f t="shared" si="42"/>
        <v>0</v>
      </c>
      <c r="P1354" s="110">
        <f t="shared" si="43"/>
        <v>0</v>
      </c>
    </row>
    <row r="1355" spans="1:16" x14ac:dyDescent="0.25">
      <c r="A1355" s="132">
        <v>15930114</v>
      </c>
      <c r="B1355" s="135" t="s">
        <v>448</v>
      </c>
      <c r="C1355" s="135" t="s">
        <v>449</v>
      </c>
      <c r="D1355" s="10">
        <v>1</v>
      </c>
      <c r="E1355" s="10"/>
      <c r="F1355" s="10"/>
      <c r="G1355" s="10"/>
      <c r="H1355" s="10"/>
      <c r="I1355" s="10"/>
      <c r="J1355" s="10"/>
      <c r="K1355" s="10"/>
      <c r="L1355" s="10"/>
      <c r="M1355" s="10"/>
      <c r="N1355" s="10"/>
      <c r="O1355" s="110">
        <f t="shared" si="42"/>
        <v>0</v>
      </c>
      <c r="P1355" s="110">
        <f t="shared" si="43"/>
        <v>0</v>
      </c>
    </row>
    <row r="1356" spans="1:16" x14ac:dyDescent="0.25">
      <c r="A1356" s="132">
        <v>15930920</v>
      </c>
      <c r="B1356" s="135" t="s">
        <v>448</v>
      </c>
      <c r="C1356" s="135" t="s">
        <v>449</v>
      </c>
      <c r="D1356" s="10">
        <v>1</v>
      </c>
      <c r="E1356" s="10"/>
      <c r="F1356" s="10"/>
      <c r="G1356" s="10"/>
      <c r="H1356" s="10"/>
      <c r="I1356" s="10"/>
      <c r="J1356" s="10"/>
      <c r="K1356" s="10"/>
      <c r="L1356" s="10"/>
      <c r="M1356" s="10"/>
      <c r="N1356" s="10"/>
      <c r="O1356" s="110">
        <f t="shared" si="42"/>
        <v>0</v>
      </c>
      <c r="P1356" s="110">
        <f t="shared" si="43"/>
        <v>0</v>
      </c>
    </row>
    <row r="1357" spans="1:16" x14ac:dyDescent="0.25">
      <c r="A1357" s="132">
        <v>15947327</v>
      </c>
      <c r="B1357" s="135" t="s">
        <v>471</v>
      </c>
      <c r="C1357" s="135" t="s">
        <v>472</v>
      </c>
      <c r="D1357" s="10">
        <v>1</v>
      </c>
      <c r="E1357" s="10"/>
      <c r="F1357" s="10"/>
      <c r="G1357" s="10"/>
      <c r="H1357" s="10"/>
      <c r="I1357" s="10"/>
      <c r="J1357" s="10"/>
      <c r="K1357" s="10"/>
      <c r="L1357" s="10"/>
      <c r="M1357" s="10"/>
      <c r="N1357" s="10"/>
      <c r="O1357" s="110">
        <f t="shared" si="42"/>
        <v>0</v>
      </c>
      <c r="P1357" s="110">
        <f t="shared" si="43"/>
        <v>0</v>
      </c>
    </row>
    <row r="1358" spans="1:16" x14ac:dyDescent="0.25">
      <c r="A1358" s="132">
        <v>15951723</v>
      </c>
      <c r="B1358" s="135" t="s">
        <v>473</v>
      </c>
      <c r="C1358" s="135" t="s">
        <v>469</v>
      </c>
      <c r="D1358" s="10">
        <v>1</v>
      </c>
      <c r="E1358" s="10"/>
      <c r="F1358" s="10"/>
      <c r="G1358" s="10"/>
      <c r="H1358" s="10"/>
      <c r="I1358" s="10"/>
      <c r="J1358" s="10"/>
      <c r="K1358" s="10"/>
      <c r="L1358" s="10"/>
      <c r="M1358" s="10"/>
      <c r="N1358" s="10"/>
      <c r="O1358" s="110">
        <f t="shared" si="42"/>
        <v>0</v>
      </c>
      <c r="P1358" s="110">
        <f t="shared" si="43"/>
        <v>0</v>
      </c>
    </row>
    <row r="1359" spans="1:16" x14ac:dyDescent="0.25">
      <c r="A1359" s="132">
        <v>15951731</v>
      </c>
      <c r="B1359" s="135" t="s">
        <v>473</v>
      </c>
      <c r="C1359" s="135" t="s">
        <v>469</v>
      </c>
      <c r="D1359" s="10">
        <v>1</v>
      </c>
      <c r="E1359" s="10"/>
      <c r="F1359" s="10"/>
      <c r="G1359" s="10"/>
      <c r="H1359" s="10"/>
      <c r="I1359" s="10"/>
      <c r="J1359" s="10"/>
      <c r="K1359" s="10"/>
      <c r="L1359" s="10"/>
      <c r="M1359" s="10"/>
      <c r="N1359" s="10"/>
      <c r="O1359" s="110">
        <f t="shared" si="42"/>
        <v>0</v>
      </c>
      <c r="P1359" s="110">
        <f t="shared" si="43"/>
        <v>0</v>
      </c>
    </row>
    <row r="1360" spans="1:16" x14ac:dyDescent="0.25">
      <c r="A1360" s="132">
        <v>15966097</v>
      </c>
      <c r="B1360" s="135" t="s">
        <v>443</v>
      </c>
      <c r="C1360" s="135" t="s">
        <v>444</v>
      </c>
      <c r="D1360" s="10">
        <v>1</v>
      </c>
      <c r="E1360" s="10"/>
      <c r="F1360" s="10"/>
      <c r="G1360" s="10"/>
      <c r="H1360" s="10"/>
      <c r="I1360" s="10"/>
      <c r="J1360" s="10"/>
      <c r="K1360" s="10"/>
      <c r="L1360" s="10"/>
      <c r="M1360" s="10"/>
      <c r="N1360" s="10"/>
      <c r="O1360" s="110">
        <f t="shared" si="42"/>
        <v>0</v>
      </c>
      <c r="P1360" s="110">
        <f t="shared" si="43"/>
        <v>0</v>
      </c>
    </row>
    <row r="1361" spans="1:16" x14ac:dyDescent="0.25">
      <c r="A1361" s="132">
        <v>15971465</v>
      </c>
      <c r="B1361" s="135" t="s">
        <v>466</v>
      </c>
      <c r="C1361" s="135" t="s">
        <v>467</v>
      </c>
      <c r="D1361" s="10">
        <v>1</v>
      </c>
      <c r="E1361" s="10"/>
      <c r="F1361" s="10"/>
      <c r="G1361" s="10"/>
      <c r="H1361" s="10"/>
      <c r="I1361" s="10"/>
      <c r="J1361" s="10"/>
      <c r="K1361" s="10"/>
      <c r="L1361" s="10"/>
      <c r="M1361" s="10"/>
      <c r="N1361" s="10"/>
      <c r="O1361" s="110">
        <f t="shared" si="42"/>
        <v>0</v>
      </c>
      <c r="P1361" s="110">
        <f t="shared" si="43"/>
        <v>0</v>
      </c>
    </row>
    <row r="1362" spans="1:16" x14ac:dyDescent="0.25">
      <c r="A1362" s="132">
        <v>15971481</v>
      </c>
      <c r="B1362" s="135" t="s">
        <v>448</v>
      </c>
      <c r="C1362" s="135" t="s">
        <v>449</v>
      </c>
      <c r="D1362" s="10">
        <v>1</v>
      </c>
      <c r="E1362" s="10"/>
      <c r="F1362" s="10"/>
      <c r="G1362" s="10"/>
      <c r="H1362" s="10"/>
      <c r="I1362" s="10"/>
      <c r="J1362" s="10"/>
      <c r="K1362" s="10"/>
      <c r="L1362" s="10"/>
      <c r="M1362" s="10"/>
      <c r="N1362" s="10"/>
      <c r="O1362" s="110">
        <f t="shared" si="42"/>
        <v>0</v>
      </c>
      <c r="P1362" s="110">
        <f t="shared" si="43"/>
        <v>0</v>
      </c>
    </row>
    <row r="1363" spans="1:16" x14ac:dyDescent="0.25">
      <c r="A1363" s="132">
        <v>15994392</v>
      </c>
      <c r="B1363" s="135" t="s">
        <v>450</v>
      </c>
      <c r="C1363" s="135" t="s">
        <v>451</v>
      </c>
      <c r="D1363" s="10">
        <v>1</v>
      </c>
      <c r="E1363" s="10"/>
      <c r="F1363" s="10"/>
      <c r="G1363" s="10"/>
      <c r="H1363" s="10"/>
      <c r="I1363" s="10"/>
      <c r="J1363" s="10"/>
      <c r="K1363" s="10"/>
      <c r="L1363" s="10"/>
      <c r="M1363" s="10"/>
      <c r="N1363" s="10"/>
      <c r="O1363" s="110">
        <f t="shared" si="42"/>
        <v>0</v>
      </c>
      <c r="P1363" s="110">
        <f t="shared" si="43"/>
        <v>0</v>
      </c>
    </row>
    <row r="1364" spans="1:16" x14ac:dyDescent="0.25">
      <c r="A1364" s="132">
        <v>15997901</v>
      </c>
      <c r="B1364" s="135" t="s">
        <v>441</v>
      </c>
      <c r="C1364" s="135" t="s">
        <v>442</v>
      </c>
      <c r="D1364" s="10">
        <v>1</v>
      </c>
      <c r="E1364" s="10"/>
      <c r="F1364" s="10"/>
      <c r="G1364" s="10"/>
      <c r="H1364" s="10"/>
      <c r="I1364" s="10"/>
      <c r="J1364" s="10"/>
      <c r="K1364" s="10"/>
      <c r="L1364" s="10"/>
      <c r="M1364" s="10"/>
      <c r="N1364" s="10"/>
      <c r="O1364" s="110">
        <f t="shared" si="42"/>
        <v>0</v>
      </c>
      <c r="P1364" s="110">
        <f t="shared" si="43"/>
        <v>0</v>
      </c>
    </row>
    <row r="1365" spans="1:16" x14ac:dyDescent="0.25">
      <c r="A1365" s="132">
        <v>15998932</v>
      </c>
      <c r="B1365" s="135" t="s">
        <v>441</v>
      </c>
      <c r="C1365" s="135" t="s">
        <v>442</v>
      </c>
      <c r="D1365" s="10">
        <v>1</v>
      </c>
      <c r="E1365" s="10"/>
      <c r="F1365" s="10"/>
      <c r="G1365" s="10"/>
      <c r="H1365" s="10"/>
      <c r="I1365" s="10"/>
      <c r="J1365" s="10"/>
      <c r="K1365" s="10"/>
      <c r="L1365" s="10"/>
      <c r="M1365" s="10"/>
      <c r="N1365" s="10"/>
      <c r="O1365" s="110">
        <f t="shared" si="42"/>
        <v>0</v>
      </c>
      <c r="P1365" s="110">
        <f t="shared" si="43"/>
        <v>0</v>
      </c>
    </row>
    <row r="1366" spans="1:16" x14ac:dyDescent="0.25">
      <c r="A1366" s="132">
        <v>15999106</v>
      </c>
      <c r="B1366" s="135" t="s">
        <v>2801</v>
      </c>
      <c r="C1366" s="135" t="s">
        <v>240</v>
      </c>
      <c r="D1366" s="10">
        <v>56</v>
      </c>
      <c r="E1366" s="10"/>
      <c r="F1366" s="10"/>
      <c r="G1366" s="10"/>
      <c r="H1366" s="10"/>
      <c r="I1366" s="10"/>
      <c r="J1366" s="10"/>
      <c r="K1366" s="10"/>
      <c r="L1366" s="10"/>
      <c r="M1366" s="10"/>
      <c r="N1366" s="10"/>
      <c r="O1366" s="110">
        <f t="shared" si="42"/>
        <v>0</v>
      </c>
      <c r="P1366" s="110">
        <f t="shared" si="43"/>
        <v>0</v>
      </c>
    </row>
    <row r="1367" spans="1:16" x14ac:dyDescent="0.25">
      <c r="A1367" s="132">
        <v>16004418</v>
      </c>
      <c r="B1367" s="135" t="s">
        <v>438</v>
      </c>
      <c r="C1367" s="135" t="s">
        <v>2739</v>
      </c>
      <c r="D1367" s="10">
        <v>1</v>
      </c>
      <c r="E1367" s="10"/>
      <c r="F1367" s="10"/>
      <c r="G1367" s="10"/>
      <c r="H1367" s="10"/>
      <c r="I1367" s="10"/>
      <c r="J1367" s="10"/>
      <c r="K1367" s="10"/>
      <c r="L1367" s="10"/>
      <c r="M1367" s="10"/>
      <c r="N1367" s="10"/>
      <c r="O1367" s="110">
        <f t="shared" si="42"/>
        <v>0</v>
      </c>
      <c r="P1367" s="110">
        <f t="shared" si="43"/>
        <v>0</v>
      </c>
    </row>
    <row r="1368" spans="1:16" x14ac:dyDescent="0.25">
      <c r="A1368" s="132">
        <v>16004426</v>
      </c>
      <c r="B1368" s="135" t="s">
        <v>438</v>
      </c>
      <c r="C1368" s="135" t="s">
        <v>2739</v>
      </c>
      <c r="D1368" s="10">
        <v>1</v>
      </c>
      <c r="E1368" s="10"/>
      <c r="F1368" s="10"/>
      <c r="G1368" s="10"/>
      <c r="H1368" s="10"/>
      <c r="I1368" s="10"/>
      <c r="J1368" s="10"/>
      <c r="K1368" s="10"/>
      <c r="L1368" s="10"/>
      <c r="M1368" s="10"/>
      <c r="N1368" s="10"/>
      <c r="O1368" s="110">
        <f t="shared" si="42"/>
        <v>0</v>
      </c>
      <c r="P1368" s="110">
        <f t="shared" si="43"/>
        <v>0</v>
      </c>
    </row>
    <row r="1369" spans="1:16" x14ac:dyDescent="0.25">
      <c r="A1369" s="132">
        <v>16011392</v>
      </c>
      <c r="B1369" s="135" t="s">
        <v>436</v>
      </c>
      <c r="C1369" s="135" t="s">
        <v>437</v>
      </c>
      <c r="D1369" s="10">
        <v>1</v>
      </c>
      <c r="E1369" s="10"/>
      <c r="F1369" s="10"/>
      <c r="G1369" s="10"/>
      <c r="H1369" s="10"/>
      <c r="I1369" s="10"/>
      <c r="J1369" s="10"/>
      <c r="K1369" s="10"/>
      <c r="L1369" s="10"/>
      <c r="M1369" s="10"/>
      <c r="N1369" s="10"/>
      <c r="O1369" s="110">
        <f t="shared" si="42"/>
        <v>0</v>
      </c>
      <c r="P1369" s="110">
        <f t="shared" si="43"/>
        <v>0</v>
      </c>
    </row>
    <row r="1370" spans="1:16" x14ac:dyDescent="0.25">
      <c r="A1370" s="132">
        <v>16016122</v>
      </c>
      <c r="B1370" s="135" t="s">
        <v>474</v>
      </c>
      <c r="C1370" s="135" t="s">
        <v>475</v>
      </c>
      <c r="D1370" s="10">
        <v>24</v>
      </c>
      <c r="E1370" s="10"/>
      <c r="F1370" s="10"/>
      <c r="G1370" s="10"/>
      <c r="H1370" s="10"/>
      <c r="I1370" s="10"/>
      <c r="J1370" s="10"/>
      <c r="K1370" s="10"/>
      <c r="L1370" s="10"/>
      <c r="M1370" s="10"/>
      <c r="N1370" s="10"/>
      <c r="O1370" s="110">
        <f t="shared" si="42"/>
        <v>0</v>
      </c>
      <c r="P1370" s="110">
        <f t="shared" si="43"/>
        <v>0</v>
      </c>
    </row>
    <row r="1371" spans="1:16" x14ac:dyDescent="0.25">
      <c r="A1371" s="132">
        <v>16016610</v>
      </c>
      <c r="B1371" s="135" t="s">
        <v>466</v>
      </c>
      <c r="C1371" s="135" t="s">
        <v>467</v>
      </c>
      <c r="D1371" s="10">
        <v>1</v>
      </c>
      <c r="E1371" s="10"/>
      <c r="F1371" s="10"/>
      <c r="G1371" s="10"/>
      <c r="H1371" s="10"/>
      <c r="I1371" s="10"/>
      <c r="J1371" s="10"/>
      <c r="K1371" s="10"/>
      <c r="L1371" s="10"/>
      <c r="M1371" s="10"/>
      <c r="N1371" s="10"/>
      <c r="O1371" s="110">
        <f t="shared" si="42"/>
        <v>0</v>
      </c>
      <c r="P1371" s="110">
        <f t="shared" si="43"/>
        <v>0</v>
      </c>
    </row>
    <row r="1372" spans="1:16" x14ac:dyDescent="0.25">
      <c r="A1372" s="132">
        <v>16064127</v>
      </c>
      <c r="B1372" s="135" t="s">
        <v>474</v>
      </c>
      <c r="C1372" s="135" t="s">
        <v>475</v>
      </c>
      <c r="D1372" s="10">
        <v>1</v>
      </c>
      <c r="E1372" s="10"/>
      <c r="F1372" s="10"/>
      <c r="G1372" s="10"/>
      <c r="H1372" s="10"/>
      <c r="I1372" s="10"/>
      <c r="J1372" s="10"/>
      <c r="K1372" s="10"/>
      <c r="L1372" s="10"/>
      <c r="M1372" s="10"/>
      <c r="N1372" s="10"/>
      <c r="O1372" s="110">
        <f t="shared" si="42"/>
        <v>0</v>
      </c>
      <c r="P1372" s="110">
        <f t="shared" si="43"/>
        <v>0</v>
      </c>
    </row>
    <row r="1373" spans="1:16" x14ac:dyDescent="0.25">
      <c r="A1373" s="132">
        <v>16074238</v>
      </c>
      <c r="B1373" s="135" t="s">
        <v>456</v>
      </c>
      <c r="C1373" s="135" t="s">
        <v>457</v>
      </c>
      <c r="D1373" s="10">
        <v>1</v>
      </c>
      <c r="E1373" s="10"/>
      <c r="F1373" s="10"/>
      <c r="G1373" s="10"/>
      <c r="H1373" s="10"/>
      <c r="I1373" s="10"/>
      <c r="J1373" s="10"/>
      <c r="K1373" s="10"/>
      <c r="L1373" s="10"/>
      <c r="M1373" s="10"/>
      <c r="N1373" s="10"/>
      <c r="O1373" s="110">
        <f t="shared" si="42"/>
        <v>0</v>
      </c>
      <c r="P1373" s="110">
        <f t="shared" si="43"/>
        <v>0</v>
      </c>
    </row>
    <row r="1374" spans="1:16" x14ac:dyDescent="0.25">
      <c r="A1374" s="132">
        <v>16086279</v>
      </c>
      <c r="B1374" s="135" t="s">
        <v>2801</v>
      </c>
      <c r="C1374" s="135" t="s">
        <v>240</v>
      </c>
      <c r="D1374" s="10">
        <v>56</v>
      </c>
      <c r="E1374" s="10"/>
      <c r="F1374" s="10"/>
      <c r="G1374" s="10"/>
      <c r="H1374" s="10"/>
      <c r="I1374" s="10"/>
      <c r="J1374" s="10"/>
      <c r="K1374" s="10"/>
      <c r="L1374" s="10"/>
      <c r="M1374" s="10"/>
      <c r="N1374" s="10"/>
      <c r="O1374" s="110">
        <f t="shared" ref="O1374:O1437" si="44">E1374+F1374+G1374+H1374+I1374+J1374+K1374+L1374+M1374+N1374</f>
        <v>0</v>
      </c>
      <c r="P1374" s="110">
        <f t="shared" ref="P1374:P1437" si="45">O1374-N1374</f>
        <v>0</v>
      </c>
    </row>
    <row r="1375" spans="1:16" x14ac:dyDescent="0.25">
      <c r="A1375" s="132">
        <v>16096398</v>
      </c>
      <c r="B1375" s="135" t="s">
        <v>441</v>
      </c>
      <c r="C1375" s="135" t="s">
        <v>442</v>
      </c>
      <c r="D1375" s="10">
        <v>1</v>
      </c>
      <c r="E1375" s="10"/>
      <c r="F1375" s="10"/>
      <c r="G1375" s="10"/>
      <c r="H1375" s="10"/>
      <c r="I1375" s="10"/>
      <c r="J1375" s="10"/>
      <c r="K1375" s="10"/>
      <c r="L1375" s="10"/>
      <c r="M1375" s="10"/>
      <c r="N1375" s="10"/>
      <c r="O1375" s="110">
        <f t="shared" si="44"/>
        <v>0</v>
      </c>
      <c r="P1375" s="110">
        <f t="shared" si="45"/>
        <v>0</v>
      </c>
    </row>
    <row r="1376" spans="1:16" x14ac:dyDescent="0.25">
      <c r="A1376" s="132">
        <v>16096401</v>
      </c>
      <c r="B1376" s="135" t="s">
        <v>441</v>
      </c>
      <c r="C1376" s="135" t="s">
        <v>442</v>
      </c>
      <c r="D1376" s="10">
        <v>1</v>
      </c>
      <c r="E1376" s="10"/>
      <c r="F1376" s="10"/>
      <c r="G1376" s="10"/>
      <c r="H1376" s="10"/>
      <c r="I1376" s="10"/>
      <c r="J1376" s="10"/>
      <c r="K1376" s="10"/>
      <c r="L1376" s="10"/>
      <c r="M1376" s="10"/>
      <c r="N1376" s="10"/>
      <c r="O1376" s="110">
        <f t="shared" si="44"/>
        <v>0</v>
      </c>
      <c r="P1376" s="110">
        <f t="shared" si="45"/>
        <v>0</v>
      </c>
    </row>
    <row r="1377" spans="1:16" x14ac:dyDescent="0.25">
      <c r="A1377" s="132">
        <v>16106873</v>
      </c>
      <c r="B1377" s="135" t="s">
        <v>456</v>
      </c>
      <c r="C1377" s="135" t="s">
        <v>457</v>
      </c>
      <c r="D1377" s="10">
        <v>1</v>
      </c>
      <c r="E1377" s="10"/>
      <c r="F1377" s="10"/>
      <c r="G1377" s="10"/>
      <c r="H1377" s="10"/>
      <c r="I1377" s="10"/>
      <c r="J1377" s="10"/>
      <c r="K1377" s="10"/>
      <c r="L1377" s="10"/>
      <c r="M1377" s="10"/>
      <c r="N1377" s="10"/>
      <c r="O1377" s="110">
        <f t="shared" si="44"/>
        <v>0</v>
      </c>
      <c r="P1377" s="110">
        <f t="shared" si="45"/>
        <v>0</v>
      </c>
    </row>
    <row r="1378" spans="1:16" x14ac:dyDescent="0.25">
      <c r="A1378" s="132">
        <v>16132637</v>
      </c>
      <c r="B1378" s="135" t="s">
        <v>438</v>
      </c>
      <c r="C1378" s="135" t="s">
        <v>2739</v>
      </c>
      <c r="D1378" s="10">
        <v>1</v>
      </c>
      <c r="E1378" s="10"/>
      <c r="F1378" s="10"/>
      <c r="G1378" s="10"/>
      <c r="H1378" s="10"/>
      <c r="I1378" s="10"/>
      <c r="J1378" s="10"/>
      <c r="K1378" s="10"/>
      <c r="L1378" s="10"/>
      <c r="M1378" s="10"/>
      <c r="N1378" s="10"/>
      <c r="O1378" s="110">
        <f t="shared" si="44"/>
        <v>0</v>
      </c>
      <c r="P1378" s="110">
        <f t="shared" si="45"/>
        <v>0</v>
      </c>
    </row>
    <row r="1379" spans="1:16" x14ac:dyDescent="0.25">
      <c r="A1379" s="132">
        <v>16140109</v>
      </c>
      <c r="B1379" s="135" t="s">
        <v>435</v>
      </c>
      <c r="C1379" s="135" t="s">
        <v>2738</v>
      </c>
      <c r="D1379" s="10">
        <v>1</v>
      </c>
      <c r="E1379" s="10"/>
      <c r="F1379" s="10"/>
      <c r="G1379" s="10"/>
      <c r="H1379" s="10"/>
      <c r="I1379" s="10"/>
      <c r="J1379" s="10"/>
      <c r="K1379" s="10"/>
      <c r="L1379" s="10"/>
      <c r="M1379" s="10"/>
      <c r="N1379" s="10"/>
      <c r="O1379" s="110">
        <f t="shared" si="44"/>
        <v>0</v>
      </c>
      <c r="P1379" s="110">
        <f t="shared" si="45"/>
        <v>0</v>
      </c>
    </row>
    <row r="1380" spans="1:16" x14ac:dyDescent="0.25">
      <c r="A1380" s="132">
        <v>16140117</v>
      </c>
      <c r="B1380" s="135" t="s">
        <v>435</v>
      </c>
      <c r="C1380" s="135" t="s">
        <v>2738</v>
      </c>
      <c r="D1380" s="10">
        <v>1</v>
      </c>
      <c r="E1380" s="10"/>
      <c r="F1380" s="10"/>
      <c r="G1380" s="10"/>
      <c r="H1380" s="10"/>
      <c r="I1380" s="10"/>
      <c r="J1380" s="10"/>
      <c r="K1380" s="10"/>
      <c r="L1380" s="10"/>
      <c r="M1380" s="10"/>
      <c r="N1380" s="10"/>
      <c r="O1380" s="110">
        <f t="shared" si="44"/>
        <v>0</v>
      </c>
      <c r="P1380" s="110">
        <f t="shared" si="45"/>
        <v>0</v>
      </c>
    </row>
    <row r="1381" spans="1:16" x14ac:dyDescent="0.25">
      <c r="A1381" s="132">
        <v>16140176</v>
      </c>
      <c r="B1381" s="135" t="s">
        <v>435</v>
      </c>
      <c r="C1381" s="135" t="s">
        <v>2738</v>
      </c>
      <c r="D1381" s="10">
        <v>1</v>
      </c>
      <c r="E1381" s="10"/>
      <c r="F1381" s="10"/>
      <c r="G1381" s="10"/>
      <c r="H1381" s="10"/>
      <c r="I1381" s="10"/>
      <c r="J1381" s="10"/>
      <c r="K1381" s="10"/>
      <c r="L1381" s="10"/>
      <c r="M1381" s="10"/>
      <c r="N1381" s="10"/>
      <c r="O1381" s="110">
        <f t="shared" si="44"/>
        <v>0</v>
      </c>
      <c r="P1381" s="110">
        <f t="shared" si="45"/>
        <v>0</v>
      </c>
    </row>
    <row r="1382" spans="1:16" x14ac:dyDescent="0.25">
      <c r="A1382" s="132">
        <v>16140184</v>
      </c>
      <c r="B1382" s="135" t="s">
        <v>435</v>
      </c>
      <c r="C1382" s="135" t="s">
        <v>2738</v>
      </c>
      <c r="D1382" s="10">
        <v>1</v>
      </c>
      <c r="E1382" s="10"/>
      <c r="F1382" s="10"/>
      <c r="G1382" s="10"/>
      <c r="H1382" s="10"/>
      <c r="I1382" s="10"/>
      <c r="J1382" s="10"/>
      <c r="K1382" s="10"/>
      <c r="L1382" s="10"/>
      <c r="M1382" s="10"/>
      <c r="N1382" s="10"/>
      <c r="O1382" s="110">
        <f t="shared" si="44"/>
        <v>0</v>
      </c>
      <c r="P1382" s="110">
        <f t="shared" si="45"/>
        <v>0</v>
      </c>
    </row>
    <row r="1383" spans="1:16" x14ac:dyDescent="0.25">
      <c r="A1383" s="132">
        <v>16140192</v>
      </c>
      <c r="B1383" s="135" t="s">
        <v>435</v>
      </c>
      <c r="C1383" s="135" t="s">
        <v>2738</v>
      </c>
      <c r="D1383" s="10">
        <v>1</v>
      </c>
      <c r="E1383" s="10"/>
      <c r="F1383" s="10"/>
      <c r="G1383" s="10"/>
      <c r="H1383" s="10"/>
      <c r="I1383" s="10"/>
      <c r="J1383" s="10"/>
      <c r="K1383" s="10"/>
      <c r="L1383" s="10"/>
      <c r="M1383" s="10"/>
      <c r="N1383" s="10"/>
      <c r="O1383" s="110">
        <f t="shared" si="44"/>
        <v>0</v>
      </c>
      <c r="P1383" s="110">
        <f t="shared" si="45"/>
        <v>0</v>
      </c>
    </row>
    <row r="1384" spans="1:16" x14ac:dyDescent="0.25">
      <c r="A1384" s="132">
        <v>16140206</v>
      </c>
      <c r="B1384" s="135" t="s">
        <v>435</v>
      </c>
      <c r="C1384" s="135" t="s">
        <v>2738</v>
      </c>
      <c r="D1384" s="10">
        <v>1</v>
      </c>
      <c r="E1384" s="10"/>
      <c r="F1384" s="10"/>
      <c r="G1384" s="10"/>
      <c r="H1384" s="10"/>
      <c r="I1384" s="10"/>
      <c r="J1384" s="10"/>
      <c r="K1384" s="10"/>
      <c r="L1384" s="10"/>
      <c r="M1384" s="10"/>
      <c r="N1384" s="10"/>
      <c r="O1384" s="110">
        <f t="shared" si="44"/>
        <v>0</v>
      </c>
      <c r="P1384" s="110">
        <f t="shared" si="45"/>
        <v>0</v>
      </c>
    </row>
    <row r="1385" spans="1:16" x14ac:dyDescent="0.25">
      <c r="A1385" s="132">
        <v>16140214</v>
      </c>
      <c r="B1385" s="135" t="s">
        <v>435</v>
      </c>
      <c r="C1385" s="135" t="s">
        <v>2738</v>
      </c>
      <c r="D1385" s="10">
        <v>1</v>
      </c>
      <c r="E1385" s="10"/>
      <c r="F1385" s="10"/>
      <c r="G1385" s="10"/>
      <c r="H1385" s="10"/>
      <c r="I1385" s="10"/>
      <c r="J1385" s="10"/>
      <c r="K1385" s="10"/>
      <c r="L1385" s="10"/>
      <c r="M1385" s="10"/>
      <c r="N1385" s="10"/>
      <c r="O1385" s="110">
        <f t="shared" si="44"/>
        <v>0</v>
      </c>
      <c r="P1385" s="110">
        <f t="shared" si="45"/>
        <v>0</v>
      </c>
    </row>
    <row r="1386" spans="1:16" x14ac:dyDescent="0.25">
      <c r="A1386" s="132">
        <v>16140222</v>
      </c>
      <c r="B1386" s="135" t="s">
        <v>435</v>
      </c>
      <c r="C1386" s="135" t="s">
        <v>2738</v>
      </c>
      <c r="D1386" s="10">
        <v>1</v>
      </c>
      <c r="E1386" s="10"/>
      <c r="F1386" s="10"/>
      <c r="G1386" s="10"/>
      <c r="H1386" s="10"/>
      <c r="I1386" s="10"/>
      <c r="J1386" s="10"/>
      <c r="K1386" s="10"/>
      <c r="L1386" s="10"/>
      <c r="M1386" s="10"/>
      <c r="N1386" s="10"/>
      <c r="O1386" s="110">
        <f t="shared" si="44"/>
        <v>0</v>
      </c>
      <c r="P1386" s="110">
        <f t="shared" si="45"/>
        <v>0</v>
      </c>
    </row>
    <row r="1387" spans="1:16" x14ac:dyDescent="0.25">
      <c r="A1387" s="132">
        <v>16148460</v>
      </c>
      <c r="B1387" s="135" t="s">
        <v>435</v>
      </c>
      <c r="C1387" s="135" t="s">
        <v>2738</v>
      </c>
      <c r="D1387" s="10">
        <v>1</v>
      </c>
      <c r="E1387" s="10"/>
      <c r="F1387" s="10"/>
      <c r="G1387" s="10"/>
      <c r="H1387" s="10"/>
      <c r="I1387" s="10"/>
      <c r="J1387" s="10"/>
      <c r="K1387" s="10"/>
      <c r="L1387" s="10"/>
      <c r="M1387" s="10"/>
      <c r="N1387" s="10"/>
      <c r="O1387" s="110">
        <f t="shared" si="44"/>
        <v>0</v>
      </c>
      <c r="P1387" s="110">
        <f t="shared" si="45"/>
        <v>0</v>
      </c>
    </row>
    <row r="1388" spans="1:16" x14ac:dyDescent="0.25">
      <c r="A1388" s="132">
        <v>16148479</v>
      </c>
      <c r="B1388" s="135" t="s">
        <v>435</v>
      </c>
      <c r="C1388" s="135" t="s">
        <v>2738</v>
      </c>
      <c r="D1388" s="10">
        <v>1</v>
      </c>
      <c r="E1388" s="10"/>
      <c r="F1388" s="10"/>
      <c r="G1388" s="10"/>
      <c r="H1388" s="10"/>
      <c r="I1388" s="10"/>
      <c r="J1388" s="10"/>
      <c r="K1388" s="10"/>
      <c r="L1388" s="10"/>
      <c r="M1388" s="10"/>
      <c r="N1388" s="10"/>
      <c r="O1388" s="110">
        <f t="shared" si="44"/>
        <v>0</v>
      </c>
      <c r="P1388" s="110">
        <f t="shared" si="45"/>
        <v>0</v>
      </c>
    </row>
    <row r="1389" spans="1:16" x14ac:dyDescent="0.25">
      <c r="A1389" s="132">
        <v>16148487</v>
      </c>
      <c r="B1389" s="135" t="s">
        <v>435</v>
      </c>
      <c r="C1389" s="135" t="s">
        <v>2738</v>
      </c>
      <c r="D1389" s="10">
        <v>1</v>
      </c>
      <c r="E1389" s="10"/>
      <c r="F1389" s="10"/>
      <c r="G1389" s="10"/>
      <c r="H1389" s="10"/>
      <c r="I1389" s="10"/>
      <c r="J1389" s="10"/>
      <c r="K1389" s="10"/>
      <c r="L1389" s="10"/>
      <c r="M1389" s="10"/>
      <c r="N1389" s="10"/>
      <c r="O1389" s="110">
        <f t="shared" si="44"/>
        <v>0</v>
      </c>
      <c r="P1389" s="110">
        <f t="shared" si="45"/>
        <v>0</v>
      </c>
    </row>
    <row r="1390" spans="1:16" x14ac:dyDescent="0.25">
      <c r="A1390" s="132">
        <v>16148495</v>
      </c>
      <c r="B1390" s="135" t="s">
        <v>435</v>
      </c>
      <c r="C1390" s="135" t="s">
        <v>2738</v>
      </c>
      <c r="D1390" s="10">
        <v>1</v>
      </c>
      <c r="E1390" s="10"/>
      <c r="F1390" s="10"/>
      <c r="G1390" s="10"/>
      <c r="H1390" s="10"/>
      <c r="I1390" s="10"/>
      <c r="J1390" s="10"/>
      <c r="K1390" s="10"/>
      <c r="L1390" s="10"/>
      <c r="M1390" s="10"/>
      <c r="N1390" s="10"/>
      <c r="O1390" s="110">
        <f t="shared" si="44"/>
        <v>0</v>
      </c>
      <c r="P1390" s="110">
        <f t="shared" si="45"/>
        <v>0</v>
      </c>
    </row>
    <row r="1391" spans="1:16" x14ac:dyDescent="0.25">
      <c r="A1391" s="132">
        <v>16151992</v>
      </c>
      <c r="B1391" s="135" t="s">
        <v>2801</v>
      </c>
      <c r="C1391" s="135" t="s">
        <v>240</v>
      </c>
      <c r="D1391" s="10">
        <v>56</v>
      </c>
      <c r="E1391" s="10"/>
      <c r="F1391" s="10"/>
      <c r="G1391" s="10"/>
      <c r="H1391" s="10"/>
      <c r="I1391" s="10"/>
      <c r="J1391" s="10"/>
      <c r="K1391" s="10"/>
      <c r="L1391" s="10"/>
      <c r="M1391" s="10"/>
      <c r="N1391" s="10"/>
      <c r="O1391" s="110">
        <f t="shared" si="44"/>
        <v>0</v>
      </c>
      <c r="P1391" s="110">
        <f t="shared" si="45"/>
        <v>0</v>
      </c>
    </row>
    <row r="1392" spans="1:16" x14ac:dyDescent="0.25">
      <c r="A1392" s="132">
        <v>16152360</v>
      </c>
      <c r="B1392" s="135" t="s">
        <v>435</v>
      </c>
      <c r="C1392" s="135" t="s">
        <v>2738</v>
      </c>
      <c r="D1392" s="10">
        <v>1</v>
      </c>
      <c r="E1392" s="10"/>
      <c r="F1392" s="10"/>
      <c r="G1392" s="10"/>
      <c r="H1392" s="10"/>
      <c r="I1392" s="10"/>
      <c r="J1392" s="10"/>
      <c r="K1392" s="10"/>
      <c r="L1392" s="10"/>
      <c r="M1392" s="10"/>
      <c r="N1392" s="10"/>
      <c r="O1392" s="110">
        <f t="shared" si="44"/>
        <v>0</v>
      </c>
      <c r="P1392" s="110">
        <f t="shared" si="45"/>
        <v>0</v>
      </c>
    </row>
    <row r="1393" spans="1:16" x14ac:dyDescent="0.25">
      <c r="A1393" s="132">
        <v>16155831</v>
      </c>
      <c r="B1393" s="135" t="s">
        <v>474</v>
      </c>
      <c r="C1393" s="135" t="s">
        <v>475</v>
      </c>
      <c r="D1393" s="10">
        <v>24</v>
      </c>
      <c r="E1393" s="10"/>
      <c r="F1393" s="10"/>
      <c r="G1393" s="10"/>
      <c r="H1393" s="10"/>
      <c r="I1393" s="10"/>
      <c r="J1393" s="10"/>
      <c r="K1393" s="10"/>
      <c r="L1393" s="10"/>
      <c r="M1393" s="10"/>
      <c r="N1393" s="10"/>
      <c r="O1393" s="110">
        <f t="shared" si="44"/>
        <v>0</v>
      </c>
      <c r="P1393" s="110">
        <f t="shared" si="45"/>
        <v>0</v>
      </c>
    </row>
    <row r="1394" spans="1:16" x14ac:dyDescent="0.25">
      <c r="A1394" s="132">
        <v>16156048</v>
      </c>
      <c r="B1394" s="135" t="s">
        <v>441</v>
      </c>
      <c r="C1394" s="135" t="s">
        <v>442</v>
      </c>
      <c r="D1394" s="10">
        <v>1</v>
      </c>
      <c r="E1394" s="10"/>
      <c r="F1394" s="10"/>
      <c r="G1394" s="10"/>
      <c r="H1394" s="10"/>
      <c r="I1394" s="10"/>
      <c r="J1394" s="10"/>
      <c r="K1394" s="10"/>
      <c r="L1394" s="10"/>
      <c r="M1394" s="10"/>
      <c r="N1394" s="10"/>
      <c r="O1394" s="110">
        <f t="shared" si="44"/>
        <v>0</v>
      </c>
      <c r="P1394" s="110">
        <f t="shared" si="45"/>
        <v>0</v>
      </c>
    </row>
    <row r="1395" spans="1:16" x14ac:dyDescent="0.25">
      <c r="A1395" s="132">
        <v>16156145</v>
      </c>
      <c r="B1395" s="135" t="s">
        <v>443</v>
      </c>
      <c r="C1395" s="135" t="s">
        <v>444</v>
      </c>
      <c r="D1395" s="10">
        <v>50</v>
      </c>
      <c r="E1395" s="10"/>
      <c r="F1395" s="10"/>
      <c r="G1395" s="10"/>
      <c r="H1395" s="10"/>
      <c r="I1395" s="10"/>
      <c r="J1395" s="10"/>
      <c r="K1395" s="10"/>
      <c r="L1395" s="10"/>
      <c r="M1395" s="10"/>
      <c r="N1395" s="10"/>
      <c r="O1395" s="110">
        <f t="shared" si="44"/>
        <v>0</v>
      </c>
      <c r="P1395" s="110">
        <f t="shared" si="45"/>
        <v>0</v>
      </c>
    </row>
    <row r="1396" spans="1:16" x14ac:dyDescent="0.25">
      <c r="A1396" s="132">
        <v>16164636</v>
      </c>
      <c r="B1396" s="135" t="s">
        <v>441</v>
      </c>
      <c r="C1396" s="135" t="s">
        <v>442</v>
      </c>
      <c r="D1396" s="10">
        <v>1</v>
      </c>
      <c r="E1396" s="10"/>
      <c r="F1396" s="10"/>
      <c r="G1396" s="10"/>
      <c r="H1396" s="10"/>
      <c r="I1396" s="10"/>
      <c r="J1396" s="10"/>
      <c r="K1396" s="10"/>
      <c r="L1396" s="10"/>
      <c r="M1396" s="10"/>
      <c r="N1396" s="10"/>
      <c r="O1396" s="110">
        <f t="shared" si="44"/>
        <v>0</v>
      </c>
      <c r="P1396" s="110">
        <f t="shared" si="45"/>
        <v>0</v>
      </c>
    </row>
    <row r="1397" spans="1:16" x14ac:dyDescent="0.25">
      <c r="A1397" s="132">
        <v>16164660</v>
      </c>
      <c r="B1397" s="135" t="s">
        <v>438</v>
      </c>
      <c r="C1397" s="135" t="s">
        <v>2739</v>
      </c>
      <c r="D1397" s="10">
        <v>1</v>
      </c>
      <c r="E1397" s="10"/>
      <c r="F1397" s="10"/>
      <c r="G1397" s="10"/>
      <c r="H1397" s="10"/>
      <c r="I1397" s="10"/>
      <c r="J1397" s="10"/>
      <c r="K1397" s="10"/>
      <c r="L1397" s="10"/>
      <c r="M1397" s="10"/>
      <c r="N1397" s="10"/>
      <c r="O1397" s="110">
        <f t="shared" si="44"/>
        <v>0</v>
      </c>
      <c r="P1397" s="110">
        <f t="shared" si="45"/>
        <v>0</v>
      </c>
    </row>
    <row r="1398" spans="1:16" x14ac:dyDescent="0.25">
      <c r="A1398" s="132">
        <v>16175476</v>
      </c>
      <c r="B1398" s="135" t="s">
        <v>468</v>
      </c>
      <c r="C1398" s="135" t="s">
        <v>469</v>
      </c>
      <c r="D1398" s="10">
        <v>1</v>
      </c>
      <c r="E1398" s="10"/>
      <c r="F1398" s="10"/>
      <c r="G1398" s="10"/>
      <c r="H1398" s="10"/>
      <c r="I1398" s="10"/>
      <c r="J1398" s="10"/>
      <c r="K1398" s="10"/>
      <c r="L1398" s="10"/>
      <c r="M1398" s="10"/>
      <c r="N1398" s="10"/>
      <c r="O1398" s="110">
        <f t="shared" si="44"/>
        <v>0</v>
      </c>
      <c r="P1398" s="110">
        <f t="shared" si="45"/>
        <v>0</v>
      </c>
    </row>
    <row r="1399" spans="1:16" x14ac:dyDescent="0.25">
      <c r="A1399" s="132">
        <v>16181263</v>
      </c>
      <c r="B1399" s="135" t="s">
        <v>2801</v>
      </c>
      <c r="C1399" s="135" t="s">
        <v>240</v>
      </c>
      <c r="D1399" s="10">
        <v>56</v>
      </c>
      <c r="E1399" s="10"/>
      <c r="F1399" s="10"/>
      <c r="G1399" s="10"/>
      <c r="H1399" s="10"/>
      <c r="I1399" s="10"/>
      <c r="J1399" s="10"/>
      <c r="K1399" s="10"/>
      <c r="L1399" s="10"/>
      <c r="M1399" s="10"/>
      <c r="N1399" s="10"/>
      <c r="O1399" s="110">
        <f t="shared" si="44"/>
        <v>0</v>
      </c>
      <c r="P1399" s="110">
        <f t="shared" si="45"/>
        <v>0</v>
      </c>
    </row>
    <row r="1400" spans="1:16" x14ac:dyDescent="0.25">
      <c r="A1400" s="132">
        <v>16192842</v>
      </c>
      <c r="B1400" s="135" t="s">
        <v>476</v>
      </c>
      <c r="C1400" s="135" t="s">
        <v>477</v>
      </c>
      <c r="D1400" s="10">
        <v>1</v>
      </c>
      <c r="E1400" s="10"/>
      <c r="F1400" s="10"/>
      <c r="G1400" s="10"/>
      <c r="H1400" s="10"/>
      <c r="I1400" s="10"/>
      <c r="J1400" s="10"/>
      <c r="K1400" s="10"/>
      <c r="L1400" s="10"/>
      <c r="M1400" s="10"/>
      <c r="N1400" s="10"/>
      <c r="O1400" s="110">
        <f t="shared" si="44"/>
        <v>0</v>
      </c>
      <c r="P1400" s="110">
        <f t="shared" si="45"/>
        <v>0</v>
      </c>
    </row>
    <row r="1401" spans="1:16" x14ac:dyDescent="0.25">
      <c r="A1401" s="132">
        <v>16194047</v>
      </c>
      <c r="B1401" s="135" t="s">
        <v>441</v>
      </c>
      <c r="C1401" s="135" t="s">
        <v>442</v>
      </c>
      <c r="D1401" s="10">
        <v>1</v>
      </c>
      <c r="E1401" s="10"/>
      <c r="F1401" s="10"/>
      <c r="G1401" s="10"/>
      <c r="H1401" s="10"/>
      <c r="I1401" s="10"/>
      <c r="J1401" s="10"/>
      <c r="K1401" s="10"/>
      <c r="L1401" s="10"/>
      <c r="M1401" s="10"/>
      <c r="N1401" s="10"/>
      <c r="O1401" s="110">
        <f t="shared" si="44"/>
        <v>0</v>
      </c>
      <c r="P1401" s="110">
        <f t="shared" si="45"/>
        <v>0</v>
      </c>
    </row>
    <row r="1402" spans="1:16" x14ac:dyDescent="0.25">
      <c r="A1402" s="132">
        <v>16199251</v>
      </c>
      <c r="B1402" s="135" t="s">
        <v>474</v>
      </c>
      <c r="C1402" s="135" t="s">
        <v>475</v>
      </c>
      <c r="D1402" s="10">
        <v>24</v>
      </c>
      <c r="E1402" s="10"/>
      <c r="F1402" s="10"/>
      <c r="G1402" s="10"/>
      <c r="H1402" s="10"/>
      <c r="I1402" s="10"/>
      <c r="J1402" s="10"/>
      <c r="K1402" s="10"/>
      <c r="L1402" s="10"/>
      <c r="M1402" s="10"/>
      <c r="N1402" s="10"/>
      <c r="O1402" s="110">
        <f t="shared" si="44"/>
        <v>0</v>
      </c>
      <c r="P1402" s="110">
        <f t="shared" si="45"/>
        <v>0</v>
      </c>
    </row>
    <row r="1403" spans="1:16" x14ac:dyDescent="0.25">
      <c r="A1403" s="132">
        <v>16200144</v>
      </c>
      <c r="B1403" s="135" t="s">
        <v>474</v>
      </c>
      <c r="C1403" s="135" t="s">
        <v>475</v>
      </c>
      <c r="D1403" s="10">
        <v>24</v>
      </c>
      <c r="E1403" s="10"/>
      <c r="F1403" s="10"/>
      <c r="G1403" s="10"/>
      <c r="H1403" s="10"/>
      <c r="I1403" s="10"/>
      <c r="J1403" s="10"/>
      <c r="K1403" s="10"/>
      <c r="L1403" s="10"/>
      <c r="M1403" s="10"/>
      <c r="N1403" s="10"/>
      <c r="O1403" s="110">
        <f t="shared" si="44"/>
        <v>0</v>
      </c>
      <c r="P1403" s="110">
        <f t="shared" si="45"/>
        <v>0</v>
      </c>
    </row>
    <row r="1404" spans="1:16" x14ac:dyDescent="0.25">
      <c r="A1404" s="132">
        <v>16202600</v>
      </c>
      <c r="B1404" s="135" t="s">
        <v>478</v>
      </c>
      <c r="C1404" s="135" t="s">
        <v>479</v>
      </c>
      <c r="D1404" s="10">
        <v>2</v>
      </c>
      <c r="E1404" s="10"/>
      <c r="F1404" s="10"/>
      <c r="G1404" s="10"/>
      <c r="H1404" s="10"/>
      <c r="I1404" s="10"/>
      <c r="J1404" s="10"/>
      <c r="K1404" s="10"/>
      <c r="L1404" s="10"/>
      <c r="M1404" s="10"/>
      <c r="N1404" s="10"/>
      <c r="O1404" s="110">
        <f t="shared" si="44"/>
        <v>0</v>
      </c>
      <c r="P1404" s="110">
        <f t="shared" si="45"/>
        <v>0</v>
      </c>
    </row>
    <row r="1405" spans="1:16" x14ac:dyDescent="0.25">
      <c r="A1405" s="132">
        <v>16211189</v>
      </c>
      <c r="B1405" s="135" t="s">
        <v>438</v>
      </c>
      <c r="C1405" s="135" t="s">
        <v>2739</v>
      </c>
      <c r="D1405" s="10">
        <v>1</v>
      </c>
      <c r="E1405" s="10"/>
      <c r="F1405" s="10"/>
      <c r="G1405" s="10"/>
      <c r="H1405" s="10"/>
      <c r="I1405" s="10"/>
      <c r="J1405" s="10"/>
      <c r="K1405" s="10"/>
      <c r="L1405" s="10"/>
      <c r="M1405" s="10"/>
      <c r="N1405" s="10"/>
      <c r="O1405" s="110">
        <f t="shared" si="44"/>
        <v>0</v>
      </c>
      <c r="P1405" s="110">
        <f t="shared" si="45"/>
        <v>0</v>
      </c>
    </row>
    <row r="1406" spans="1:16" x14ac:dyDescent="0.25">
      <c r="A1406" s="132">
        <v>16220331</v>
      </c>
      <c r="B1406" s="135" t="s">
        <v>443</v>
      </c>
      <c r="C1406" s="135" t="s">
        <v>444</v>
      </c>
      <c r="D1406" s="10">
        <v>1</v>
      </c>
      <c r="E1406" s="10"/>
      <c r="F1406" s="10"/>
      <c r="G1406" s="10"/>
      <c r="H1406" s="10"/>
      <c r="I1406" s="10"/>
      <c r="J1406" s="10"/>
      <c r="K1406" s="10"/>
      <c r="L1406" s="10"/>
      <c r="M1406" s="10"/>
      <c r="N1406" s="10"/>
      <c r="O1406" s="110">
        <f t="shared" si="44"/>
        <v>0</v>
      </c>
      <c r="P1406" s="110">
        <f t="shared" si="45"/>
        <v>0</v>
      </c>
    </row>
    <row r="1407" spans="1:16" x14ac:dyDescent="0.25">
      <c r="A1407" s="132">
        <v>16220358</v>
      </c>
      <c r="B1407" s="135" t="s">
        <v>443</v>
      </c>
      <c r="C1407" s="135" t="s">
        <v>444</v>
      </c>
      <c r="D1407" s="10">
        <v>30</v>
      </c>
      <c r="E1407" s="10"/>
      <c r="F1407" s="10"/>
      <c r="G1407" s="10"/>
      <c r="H1407" s="10"/>
      <c r="I1407" s="10"/>
      <c r="J1407" s="10"/>
      <c r="K1407" s="10"/>
      <c r="L1407" s="10"/>
      <c r="M1407" s="10"/>
      <c r="N1407" s="10"/>
      <c r="O1407" s="110">
        <f t="shared" si="44"/>
        <v>0</v>
      </c>
      <c r="P1407" s="110">
        <f t="shared" si="45"/>
        <v>0</v>
      </c>
    </row>
    <row r="1408" spans="1:16" x14ac:dyDescent="0.25">
      <c r="A1408" s="132">
        <v>16220374</v>
      </c>
      <c r="B1408" s="135" t="s">
        <v>443</v>
      </c>
      <c r="C1408" s="135" t="s">
        <v>444</v>
      </c>
      <c r="D1408" s="10">
        <v>30</v>
      </c>
      <c r="E1408" s="10"/>
      <c r="F1408" s="10"/>
      <c r="G1408" s="10"/>
      <c r="H1408" s="10"/>
      <c r="I1408" s="10"/>
      <c r="J1408" s="10"/>
      <c r="K1408" s="10"/>
      <c r="L1408" s="10"/>
      <c r="M1408" s="10"/>
      <c r="N1408" s="10"/>
      <c r="O1408" s="110">
        <f t="shared" si="44"/>
        <v>0</v>
      </c>
      <c r="P1408" s="110">
        <f t="shared" si="45"/>
        <v>0</v>
      </c>
    </row>
    <row r="1409" spans="1:16" x14ac:dyDescent="0.25">
      <c r="A1409" s="132">
        <v>16226097</v>
      </c>
      <c r="B1409" s="135" t="s">
        <v>438</v>
      </c>
      <c r="C1409" s="135" t="s">
        <v>2739</v>
      </c>
      <c r="D1409" s="10">
        <v>1</v>
      </c>
      <c r="E1409" s="10"/>
      <c r="F1409" s="10"/>
      <c r="G1409" s="10"/>
      <c r="H1409" s="10"/>
      <c r="I1409" s="10"/>
      <c r="J1409" s="10"/>
      <c r="K1409" s="10"/>
      <c r="L1409" s="10"/>
      <c r="M1409" s="10"/>
      <c r="N1409" s="10"/>
      <c r="O1409" s="110">
        <f t="shared" si="44"/>
        <v>0</v>
      </c>
      <c r="P1409" s="110">
        <f t="shared" si="45"/>
        <v>0</v>
      </c>
    </row>
    <row r="1410" spans="1:16" x14ac:dyDescent="0.25">
      <c r="A1410" s="132">
        <v>16226100</v>
      </c>
      <c r="B1410" s="135" t="s">
        <v>438</v>
      </c>
      <c r="C1410" s="135" t="s">
        <v>2739</v>
      </c>
      <c r="D1410" s="10">
        <v>1</v>
      </c>
      <c r="E1410" s="10"/>
      <c r="F1410" s="10"/>
      <c r="G1410" s="10"/>
      <c r="H1410" s="10"/>
      <c r="I1410" s="10"/>
      <c r="J1410" s="10"/>
      <c r="K1410" s="10"/>
      <c r="L1410" s="10"/>
      <c r="M1410" s="10"/>
      <c r="N1410" s="10"/>
      <c r="O1410" s="110">
        <f t="shared" si="44"/>
        <v>0</v>
      </c>
      <c r="P1410" s="110">
        <f t="shared" si="45"/>
        <v>0</v>
      </c>
    </row>
    <row r="1411" spans="1:16" x14ac:dyDescent="0.25">
      <c r="A1411" s="132">
        <v>16229525</v>
      </c>
      <c r="B1411" s="135" t="s">
        <v>2801</v>
      </c>
      <c r="C1411" s="135" t="s">
        <v>240</v>
      </c>
      <c r="D1411" s="10">
        <v>56</v>
      </c>
      <c r="E1411" s="10"/>
      <c r="F1411" s="10"/>
      <c r="G1411" s="10"/>
      <c r="H1411" s="10"/>
      <c r="I1411" s="10"/>
      <c r="J1411" s="10"/>
      <c r="K1411" s="10"/>
      <c r="L1411" s="10"/>
      <c r="M1411" s="10"/>
      <c r="N1411" s="10"/>
      <c r="O1411" s="110">
        <f t="shared" si="44"/>
        <v>0</v>
      </c>
      <c r="P1411" s="110">
        <f t="shared" si="45"/>
        <v>0</v>
      </c>
    </row>
    <row r="1412" spans="1:16" x14ac:dyDescent="0.25">
      <c r="A1412" s="132">
        <v>16231686</v>
      </c>
      <c r="B1412" s="135" t="s">
        <v>480</v>
      </c>
      <c r="C1412" s="135" t="s">
        <v>2742</v>
      </c>
      <c r="D1412" s="10">
        <v>1</v>
      </c>
      <c r="E1412" s="10"/>
      <c r="F1412" s="10"/>
      <c r="G1412" s="10"/>
      <c r="H1412" s="10"/>
      <c r="I1412" s="10"/>
      <c r="J1412" s="10"/>
      <c r="K1412" s="10"/>
      <c r="L1412" s="10"/>
      <c r="M1412" s="10"/>
      <c r="N1412" s="10"/>
      <c r="O1412" s="110">
        <f t="shared" si="44"/>
        <v>0</v>
      </c>
      <c r="P1412" s="110">
        <f t="shared" si="45"/>
        <v>0</v>
      </c>
    </row>
    <row r="1413" spans="1:16" x14ac:dyDescent="0.25">
      <c r="A1413" s="132">
        <v>16232070</v>
      </c>
      <c r="B1413" s="135" t="s">
        <v>2801</v>
      </c>
      <c r="C1413" s="135" t="s">
        <v>240</v>
      </c>
      <c r="D1413" s="10">
        <v>56</v>
      </c>
      <c r="E1413" s="10"/>
      <c r="F1413" s="10"/>
      <c r="G1413" s="10"/>
      <c r="H1413" s="10"/>
      <c r="I1413" s="10"/>
      <c r="J1413" s="10"/>
      <c r="K1413" s="10"/>
      <c r="L1413" s="10"/>
      <c r="M1413" s="10"/>
      <c r="N1413" s="10"/>
      <c r="O1413" s="110">
        <f t="shared" si="44"/>
        <v>0</v>
      </c>
      <c r="P1413" s="110">
        <f t="shared" si="45"/>
        <v>0</v>
      </c>
    </row>
    <row r="1414" spans="1:16" x14ac:dyDescent="0.25">
      <c r="A1414" s="132">
        <v>16245415</v>
      </c>
      <c r="B1414" s="135" t="s">
        <v>435</v>
      </c>
      <c r="C1414" s="135" t="s">
        <v>2738</v>
      </c>
      <c r="D1414" s="10">
        <v>1</v>
      </c>
      <c r="E1414" s="10"/>
      <c r="F1414" s="10"/>
      <c r="G1414" s="10"/>
      <c r="H1414" s="10"/>
      <c r="I1414" s="10"/>
      <c r="J1414" s="10"/>
      <c r="K1414" s="10"/>
      <c r="L1414" s="10"/>
      <c r="M1414" s="10"/>
      <c r="N1414" s="10"/>
      <c r="O1414" s="110">
        <f t="shared" si="44"/>
        <v>0</v>
      </c>
      <c r="P1414" s="110">
        <f t="shared" si="45"/>
        <v>0</v>
      </c>
    </row>
    <row r="1415" spans="1:16" x14ac:dyDescent="0.25">
      <c r="A1415" s="132">
        <v>16245423</v>
      </c>
      <c r="B1415" s="135" t="s">
        <v>435</v>
      </c>
      <c r="C1415" s="135" t="s">
        <v>2738</v>
      </c>
      <c r="D1415" s="10">
        <v>1</v>
      </c>
      <c r="E1415" s="10"/>
      <c r="F1415" s="10"/>
      <c r="G1415" s="10"/>
      <c r="H1415" s="10"/>
      <c r="I1415" s="10"/>
      <c r="J1415" s="10"/>
      <c r="K1415" s="10"/>
      <c r="L1415" s="10"/>
      <c r="M1415" s="10"/>
      <c r="N1415" s="10"/>
      <c r="O1415" s="110">
        <f t="shared" si="44"/>
        <v>0</v>
      </c>
      <c r="P1415" s="110">
        <f t="shared" si="45"/>
        <v>0</v>
      </c>
    </row>
    <row r="1416" spans="1:16" x14ac:dyDescent="0.25">
      <c r="A1416" s="132">
        <v>16245431</v>
      </c>
      <c r="B1416" s="135" t="s">
        <v>435</v>
      </c>
      <c r="C1416" s="135" t="s">
        <v>2738</v>
      </c>
      <c r="D1416" s="10">
        <v>1</v>
      </c>
      <c r="E1416" s="10"/>
      <c r="F1416" s="10"/>
      <c r="G1416" s="10"/>
      <c r="H1416" s="10"/>
      <c r="I1416" s="10"/>
      <c r="J1416" s="10"/>
      <c r="K1416" s="10"/>
      <c r="L1416" s="10"/>
      <c r="M1416" s="10"/>
      <c r="N1416" s="10"/>
      <c r="O1416" s="110">
        <f t="shared" si="44"/>
        <v>0</v>
      </c>
      <c r="P1416" s="110">
        <f t="shared" si="45"/>
        <v>0</v>
      </c>
    </row>
    <row r="1417" spans="1:16" x14ac:dyDescent="0.25">
      <c r="A1417" s="132">
        <v>16245466</v>
      </c>
      <c r="B1417" s="135" t="s">
        <v>474</v>
      </c>
      <c r="C1417" s="135" t="s">
        <v>475</v>
      </c>
      <c r="D1417" s="10">
        <v>24</v>
      </c>
      <c r="E1417" s="10"/>
      <c r="F1417" s="10"/>
      <c r="G1417" s="10"/>
      <c r="H1417" s="10"/>
      <c r="I1417" s="10"/>
      <c r="J1417" s="10"/>
      <c r="K1417" s="10"/>
      <c r="L1417" s="10"/>
      <c r="M1417" s="10"/>
      <c r="N1417" s="10"/>
      <c r="O1417" s="110">
        <f t="shared" si="44"/>
        <v>0</v>
      </c>
      <c r="P1417" s="110">
        <f t="shared" si="45"/>
        <v>0</v>
      </c>
    </row>
    <row r="1418" spans="1:16" x14ac:dyDescent="0.25">
      <c r="A1418" s="132">
        <v>16248821</v>
      </c>
      <c r="B1418" s="135" t="s">
        <v>454</v>
      </c>
      <c r="C1418" s="135" t="s">
        <v>455</v>
      </c>
      <c r="D1418" s="10">
        <v>1</v>
      </c>
      <c r="E1418" s="10"/>
      <c r="F1418" s="10"/>
      <c r="G1418" s="10"/>
      <c r="H1418" s="10"/>
      <c r="I1418" s="10"/>
      <c r="J1418" s="10"/>
      <c r="K1418" s="10"/>
      <c r="L1418" s="10"/>
      <c r="M1418" s="10"/>
      <c r="N1418" s="10"/>
      <c r="O1418" s="110">
        <f t="shared" si="44"/>
        <v>0</v>
      </c>
      <c r="P1418" s="110">
        <f t="shared" si="45"/>
        <v>0</v>
      </c>
    </row>
    <row r="1419" spans="1:16" x14ac:dyDescent="0.25">
      <c r="A1419" s="132">
        <v>16248899</v>
      </c>
      <c r="B1419" s="135" t="s">
        <v>454</v>
      </c>
      <c r="C1419" s="135" t="s">
        <v>455</v>
      </c>
      <c r="D1419" s="10">
        <v>1</v>
      </c>
      <c r="E1419" s="10"/>
      <c r="F1419" s="10"/>
      <c r="G1419" s="10"/>
      <c r="H1419" s="10"/>
      <c r="I1419" s="10"/>
      <c r="J1419" s="10"/>
      <c r="K1419" s="10"/>
      <c r="L1419" s="10"/>
      <c r="M1419" s="10"/>
      <c r="N1419" s="10"/>
      <c r="O1419" s="110">
        <f t="shared" si="44"/>
        <v>0</v>
      </c>
      <c r="P1419" s="110">
        <f t="shared" si="45"/>
        <v>0</v>
      </c>
    </row>
    <row r="1420" spans="1:16" x14ac:dyDescent="0.25">
      <c r="A1420" s="132">
        <v>16248910</v>
      </c>
      <c r="B1420" s="135" t="s">
        <v>468</v>
      </c>
      <c r="C1420" s="135" t="s">
        <v>469</v>
      </c>
      <c r="D1420" s="10">
        <v>1</v>
      </c>
      <c r="E1420" s="10"/>
      <c r="F1420" s="10"/>
      <c r="G1420" s="10"/>
      <c r="H1420" s="10"/>
      <c r="I1420" s="10"/>
      <c r="J1420" s="10"/>
      <c r="K1420" s="10"/>
      <c r="L1420" s="10"/>
      <c r="M1420" s="10"/>
      <c r="N1420" s="10"/>
      <c r="O1420" s="110">
        <f t="shared" si="44"/>
        <v>0</v>
      </c>
      <c r="P1420" s="110">
        <f t="shared" si="45"/>
        <v>0</v>
      </c>
    </row>
    <row r="1421" spans="1:16" x14ac:dyDescent="0.25">
      <c r="A1421" s="132">
        <v>16249151</v>
      </c>
      <c r="B1421" s="135" t="s">
        <v>443</v>
      </c>
      <c r="C1421" s="135" t="s">
        <v>444</v>
      </c>
      <c r="D1421" s="10">
        <v>1</v>
      </c>
      <c r="E1421" s="10"/>
      <c r="F1421" s="10"/>
      <c r="G1421" s="10"/>
      <c r="H1421" s="10"/>
      <c r="I1421" s="10"/>
      <c r="J1421" s="10"/>
      <c r="K1421" s="10"/>
      <c r="L1421" s="10"/>
      <c r="M1421" s="10"/>
      <c r="N1421" s="10"/>
      <c r="O1421" s="110">
        <f t="shared" si="44"/>
        <v>0</v>
      </c>
      <c r="P1421" s="110">
        <f t="shared" si="45"/>
        <v>0</v>
      </c>
    </row>
    <row r="1422" spans="1:16" x14ac:dyDescent="0.25">
      <c r="A1422" s="132">
        <v>16253213</v>
      </c>
      <c r="B1422" s="135" t="s">
        <v>435</v>
      </c>
      <c r="C1422" s="135" t="s">
        <v>2738</v>
      </c>
      <c r="D1422" s="10">
        <v>1</v>
      </c>
      <c r="E1422" s="10"/>
      <c r="F1422" s="10"/>
      <c r="G1422" s="10"/>
      <c r="H1422" s="10"/>
      <c r="I1422" s="10"/>
      <c r="J1422" s="10"/>
      <c r="K1422" s="10"/>
      <c r="L1422" s="10"/>
      <c r="M1422" s="10"/>
      <c r="N1422" s="10"/>
      <c r="O1422" s="110">
        <f t="shared" si="44"/>
        <v>0</v>
      </c>
      <c r="P1422" s="110">
        <f t="shared" si="45"/>
        <v>0</v>
      </c>
    </row>
    <row r="1423" spans="1:16" x14ac:dyDescent="0.25">
      <c r="A1423" s="132">
        <v>16253221</v>
      </c>
      <c r="B1423" s="135" t="s">
        <v>435</v>
      </c>
      <c r="C1423" s="135" t="s">
        <v>2738</v>
      </c>
      <c r="D1423" s="10">
        <v>1</v>
      </c>
      <c r="E1423" s="10"/>
      <c r="F1423" s="10"/>
      <c r="G1423" s="10"/>
      <c r="H1423" s="10"/>
      <c r="I1423" s="10"/>
      <c r="J1423" s="10"/>
      <c r="K1423" s="10"/>
      <c r="L1423" s="10"/>
      <c r="M1423" s="10"/>
      <c r="N1423" s="10"/>
      <c r="O1423" s="110">
        <f t="shared" si="44"/>
        <v>0</v>
      </c>
      <c r="P1423" s="110">
        <f t="shared" si="45"/>
        <v>0</v>
      </c>
    </row>
    <row r="1424" spans="1:16" x14ac:dyDescent="0.25">
      <c r="A1424" s="132">
        <v>16253248</v>
      </c>
      <c r="B1424" s="135" t="s">
        <v>435</v>
      </c>
      <c r="C1424" s="135" t="s">
        <v>2738</v>
      </c>
      <c r="D1424" s="10">
        <v>1</v>
      </c>
      <c r="E1424" s="10"/>
      <c r="F1424" s="10"/>
      <c r="G1424" s="10"/>
      <c r="H1424" s="10"/>
      <c r="I1424" s="10"/>
      <c r="J1424" s="10"/>
      <c r="K1424" s="10"/>
      <c r="L1424" s="10"/>
      <c r="M1424" s="10"/>
      <c r="N1424" s="10"/>
      <c r="O1424" s="110">
        <f t="shared" si="44"/>
        <v>0</v>
      </c>
      <c r="P1424" s="110">
        <f t="shared" si="45"/>
        <v>0</v>
      </c>
    </row>
    <row r="1425" spans="1:16" x14ac:dyDescent="0.25">
      <c r="A1425" s="132">
        <v>16253256</v>
      </c>
      <c r="B1425" s="135" t="s">
        <v>435</v>
      </c>
      <c r="C1425" s="135" t="s">
        <v>2738</v>
      </c>
      <c r="D1425" s="10">
        <v>1</v>
      </c>
      <c r="E1425" s="10"/>
      <c r="F1425" s="10"/>
      <c r="G1425" s="10"/>
      <c r="H1425" s="10"/>
      <c r="I1425" s="10"/>
      <c r="J1425" s="10"/>
      <c r="K1425" s="10"/>
      <c r="L1425" s="10"/>
      <c r="M1425" s="10"/>
      <c r="N1425" s="10"/>
      <c r="O1425" s="110">
        <f t="shared" si="44"/>
        <v>0</v>
      </c>
      <c r="P1425" s="110">
        <f t="shared" si="45"/>
        <v>0</v>
      </c>
    </row>
    <row r="1426" spans="1:16" x14ac:dyDescent="0.25">
      <c r="A1426" s="132">
        <v>16253264</v>
      </c>
      <c r="B1426" s="135" t="s">
        <v>435</v>
      </c>
      <c r="C1426" s="135" t="s">
        <v>2738</v>
      </c>
      <c r="D1426" s="10">
        <v>1</v>
      </c>
      <c r="E1426" s="10"/>
      <c r="F1426" s="10"/>
      <c r="G1426" s="10"/>
      <c r="H1426" s="10"/>
      <c r="I1426" s="10"/>
      <c r="J1426" s="10"/>
      <c r="K1426" s="10"/>
      <c r="L1426" s="10"/>
      <c r="M1426" s="10"/>
      <c r="N1426" s="10"/>
      <c r="O1426" s="110">
        <f t="shared" si="44"/>
        <v>0</v>
      </c>
      <c r="P1426" s="110">
        <f t="shared" si="45"/>
        <v>0</v>
      </c>
    </row>
    <row r="1427" spans="1:16" x14ac:dyDescent="0.25">
      <c r="A1427" s="132">
        <v>16253280</v>
      </c>
      <c r="B1427" s="135" t="s">
        <v>435</v>
      </c>
      <c r="C1427" s="135" t="s">
        <v>2738</v>
      </c>
      <c r="D1427" s="10">
        <v>1</v>
      </c>
      <c r="E1427" s="10"/>
      <c r="F1427" s="10"/>
      <c r="G1427" s="10"/>
      <c r="H1427" s="10"/>
      <c r="I1427" s="10"/>
      <c r="J1427" s="10"/>
      <c r="K1427" s="10"/>
      <c r="L1427" s="10"/>
      <c r="M1427" s="10"/>
      <c r="N1427" s="10"/>
      <c r="O1427" s="110">
        <f t="shared" si="44"/>
        <v>0</v>
      </c>
      <c r="P1427" s="110">
        <f t="shared" si="45"/>
        <v>0</v>
      </c>
    </row>
    <row r="1428" spans="1:16" x14ac:dyDescent="0.25">
      <c r="A1428" s="132">
        <v>16253299</v>
      </c>
      <c r="B1428" s="135" t="s">
        <v>435</v>
      </c>
      <c r="C1428" s="135" t="s">
        <v>2738</v>
      </c>
      <c r="D1428" s="10">
        <v>1</v>
      </c>
      <c r="E1428" s="10"/>
      <c r="F1428" s="10"/>
      <c r="G1428" s="10"/>
      <c r="H1428" s="10"/>
      <c r="I1428" s="10"/>
      <c r="J1428" s="10"/>
      <c r="K1428" s="10"/>
      <c r="L1428" s="10"/>
      <c r="M1428" s="10"/>
      <c r="N1428" s="10"/>
      <c r="O1428" s="110">
        <f t="shared" si="44"/>
        <v>0</v>
      </c>
      <c r="P1428" s="110">
        <f t="shared" si="45"/>
        <v>0</v>
      </c>
    </row>
    <row r="1429" spans="1:16" x14ac:dyDescent="0.25">
      <c r="A1429" s="132">
        <v>16253310</v>
      </c>
      <c r="B1429" s="135" t="s">
        <v>435</v>
      </c>
      <c r="C1429" s="135" t="s">
        <v>2738</v>
      </c>
      <c r="D1429" s="10">
        <v>3</v>
      </c>
      <c r="E1429" s="10"/>
      <c r="F1429" s="10"/>
      <c r="G1429" s="10"/>
      <c r="H1429" s="10"/>
      <c r="I1429" s="10"/>
      <c r="J1429" s="10"/>
      <c r="K1429" s="10"/>
      <c r="L1429" s="10"/>
      <c r="M1429" s="10"/>
      <c r="N1429" s="10"/>
      <c r="O1429" s="110">
        <f t="shared" si="44"/>
        <v>0</v>
      </c>
      <c r="P1429" s="110">
        <f t="shared" si="45"/>
        <v>0</v>
      </c>
    </row>
    <row r="1430" spans="1:16" x14ac:dyDescent="0.25">
      <c r="A1430" s="132">
        <v>16253337</v>
      </c>
      <c r="B1430" s="135" t="s">
        <v>435</v>
      </c>
      <c r="C1430" s="135" t="s">
        <v>2738</v>
      </c>
      <c r="D1430" s="10">
        <v>3</v>
      </c>
      <c r="E1430" s="10"/>
      <c r="F1430" s="10"/>
      <c r="G1430" s="10"/>
      <c r="H1430" s="10"/>
      <c r="I1430" s="10"/>
      <c r="J1430" s="10"/>
      <c r="K1430" s="10"/>
      <c r="L1430" s="10"/>
      <c r="M1430" s="10"/>
      <c r="N1430" s="10"/>
      <c r="O1430" s="110">
        <f t="shared" si="44"/>
        <v>0</v>
      </c>
      <c r="P1430" s="110">
        <f t="shared" si="45"/>
        <v>0</v>
      </c>
    </row>
    <row r="1431" spans="1:16" x14ac:dyDescent="0.25">
      <c r="A1431" s="132">
        <v>16263359</v>
      </c>
      <c r="B1431" s="135" t="s">
        <v>438</v>
      </c>
      <c r="C1431" s="135" t="s">
        <v>2739</v>
      </c>
      <c r="D1431" s="10">
        <v>1</v>
      </c>
      <c r="E1431" s="10"/>
      <c r="F1431" s="10"/>
      <c r="G1431" s="10"/>
      <c r="H1431" s="10"/>
      <c r="I1431" s="10"/>
      <c r="J1431" s="10"/>
      <c r="K1431" s="10"/>
      <c r="L1431" s="10"/>
      <c r="M1431" s="10"/>
      <c r="N1431" s="10"/>
      <c r="O1431" s="110">
        <f t="shared" si="44"/>
        <v>0</v>
      </c>
      <c r="P1431" s="110">
        <f t="shared" si="45"/>
        <v>0</v>
      </c>
    </row>
    <row r="1432" spans="1:16" x14ac:dyDescent="0.25">
      <c r="A1432" s="132">
        <v>16263391</v>
      </c>
      <c r="B1432" s="135" t="s">
        <v>438</v>
      </c>
      <c r="C1432" s="135" t="s">
        <v>2739</v>
      </c>
      <c r="D1432" s="10">
        <v>1</v>
      </c>
      <c r="E1432" s="10"/>
      <c r="F1432" s="10"/>
      <c r="G1432" s="10"/>
      <c r="H1432" s="10"/>
      <c r="I1432" s="10"/>
      <c r="J1432" s="10"/>
      <c r="K1432" s="10"/>
      <c r="L1432" s="10"/>
      <c r="M1432" s="10"/>
      <c r="N1432" s="10"/>
      <c r="O1432" s="110">
        <f t="shared" si="44"/>
        <v>0</v>
      </c>
      <c r="P1432" s="110">
        <f t="shared" si="45"/>
        <v>0</v>
      </c>
    </row>
    <row r="1433" spans="1:16" x14ac:dyDescent="0.25">
      <c r="A1433" s="132">
        <v>16265149</v>
      </c>
      <c r="B1433" s="135" t="s">
        <v>443</v>
      </c>
      <c r="C1433" s="135" t="s">
        <v>444</v>
      </c>
      <c r="D1433" s="10">
        <v>30</v>
      </c>
      <c r="E1433" s="10"/>
      <c r="F1433" s="10"/>
      <c r="G1433" s="10"/>
      <c r="H1433" s="10"/>
      <c r="I1433" s="10"/>
      <c r="J1433" s="10"/>
      <c r="K1433" s="10"/>
      <c r="L1433" s="10"/>
      <c r="M1433" s="10"/>
      <c r="N1433" s="10"/>
      <c r="O1433" s="110">
        <f t="shared" si="44"/>
        <v>0</v>
      </c>
      <c r="P1433" s="110">
        <f t="shared" si="45"/>
        <v>0</v>
      </c>
    </row>
    <row r="1434" spans="1:16" x14ac:dyDescent="0.25">
      <c r="A1434" s="132">
        <v>16265157</v>
      </c>
      <c r="B1434" s="135" t="s">
        <v>443</v>
      </c>
      <c r="C1434" s="135" t="s">
        <v>444</v>
      </c>
      <c r="D1434" s="10">
        <v>30</v>
      </c>
      <c r="E1434" s="10"/>
      <c r="F1434" s="10"/>
      <c r="G1434" s="10"/>
      <c r="H1434" s="10"/>
      <c r="I1434" s="10"/>
      <c r="J1434" s="10"/>
      <c r="K1434" s="10"/>
      <c r="L1434" s="10"/>
      <c r="M1434" s="10"/>
      <c r="N1434" s="10"/>
      <c r="O1434" s="110">
        <f t="shared" si="44"/>
        <v>0</v>
      </c>
      <c r="P1434" s="110">
        <f t="shared" si="45"/>
        <v>0</v>
      </c>
    </row>
    <row r="1435" spans="1:16" x14ac:dyDescent="0.25">
      <c r="A1435" s="132">
        <v>16268008</v>
      </c>
      <c r="B1435" s="135" t="s">
        <v>443</v>
      </c>
      <c r="C1435" s="135" t="s">
        <v>444</v>
      </c>
      <c r="D1435" s="10">
        <v>30</v>
      </c>
      <c r="E1435" s="10"/>
      <c r="F1435" s="10"/>
      <c r="G1435" s="10"/>
      <c r="H1435" s="10"/>
      <c r="I1435" s="10"/>
      <c r="J1435" s="10"/>
      <c r="K1435" s="10"/>
      <c r="L1435" s="10"/>
      <c r="M1435" s="10"/>
      <c r="N1435" s="10"/>
      <c r="O1435" s="110">
        <f t="shared" si="44"/>
        <v>0</v>
      </c>
      <c r="P1435" s="110">
        <f t="shared" si="45"/>
        <v>0</v>
      </c>
    </row>
    <row r="1436" spans="1:16" x14ac:dyDescent="0.25">
      <c r="A1436" s="132">
        <v>16268059</v>
      </c>
      <c r="B1436" s="135" t="s">
        <v>443</v>
      </c>
      <c r="C1436" s="135" t="s">
        <v>444</v>
      </c>
      <c r="D1436" s="10">
        <v>30</v>
      </c>
      <c r="E1436" s="10"/>
      <c r="F1436" s="10"/>
      <c r="G1436" s="10"/>
      <c r="H1436" s="10"/>
      <c r="I1436" s="10"/>
      <c r="J1436" s="10"/>
      <c r="K1436" s="10"/>
      <c r="L1436" s="10"/>
      <c r="M1436" s="10"/>
      <c r="N1436" s="10"/>
      <c r="O1436" s="110">
        <f t="shared" si="44"/>
        <v>0</v>
      </c>
      <c r="P1436" s="110">
        <f t="shared" si="45"/>
        <v>0</v>
      </c>
    </row>
    <row r="1437" spans="1:16" x14ac:dyDescent="0.25">
      <c r="A1437" s="132">
        <v>16268075</v>
      </c>
      <c r="B1437" s="135" t="s">
        <v>443</v>
      </c>
      <c r="C1437" s="135" t="s">
        <v>444</v>
      </c>
      <c r="D1437" s="10">
        <v>30</v>
      </c>
      <c r="E1437" s="10"/>
      <c r="F1437" s="10"/>
      <c r="G1437" s="10"/>
      <c r="H1437" s="10"/>
      <c r="I1437" s="10"/>
      <c r="J1437" s="10"/>
      <c r="K1437" s="10"/>
      <c r="L1437" s="10"/>
      <c r="M1437" s="10"/>
      <c r="N1437" s="10"/>
      <c r="O1437" s="110">
        <f t="shared" si="44"/>
        <v>0</v>
      </c>
      <c r="P1437" s="110">
        <f t="shared" si="45"/>
        <v>0</v>
      </c>
    </row>
    <row r="1438" spans="1:16" x14ac:dyDescent="0.25">
      <c r="A1438" s="132">
        <v>16271335</v>
      </c>
      <c r="B1438" s="135" t="s">
        <v>481</v>
      </c>
      <c r="C1438" s="135" t="s">
        <v>482</v>
      </c>
      <c r="D1438" s="10">
        <v>1</v>
      </c>
      <c r="E1438" s="10"/>
      <c r="F1438" s="10"/>
      <c r="G1438" s="10"/>
      <c r="H1438" s="10"/>
      <c r="I1438" s="10"/>
      <c r="J1438" s="10"/>
      <c r="K1438" s="10"/>
      <c r="L1438" s="10"/>
      <c r="M1438" s="10"/>
      <c r="N1438" s="10"/>
      <c r="O1438" s="110">
        <f t="shared" ref="O1438:O1501" si="46">E1438+F1438+G1438+H1438+I1438+J1438+K1438+L1438+M1438+N1438</f>
        <v>0</v>
      </c>
      <c r="P1438" s="110">
        <f t="shared" ref="P1438:P1501" si="47">O1438-N1438</f>
        <v>0</v>
      </c>
    </row>
    <row r="1439" spans="1:16" x14ac:dyDescent="0.25">
      <c r="A1439" s="132">
        <v>16271580</v>
      </c>
      <c r="B1439" s="135" t="s">
        <v>443</v>
      </c>
      <c r="C1439" s="135" t="s">
        <v>444</v>
      </c>
      <c r="D1439" s="10">
        <v>30</v>
      </c>
      <c r="E1439" s="10"/>
      <c r="F1439" s="10"/>
      <c r="G1439" s="10"/>
      <c r="H1439" s="10"/>
      <c r="I1439" s="10"/>
      <c r="J1439" s="10"/>
      <c r="K1439" s="10"/>
      <c r="L1439" s="10"/>
      <c r="M1439" s="10"/>
      <c r="N1439" s="10"/>
      <c r="O1439" s="110">
        <f t="shared" si="46"/>
        <v>0</v>
      </c>
      <c r="P1439" s="110">
        <f t="shared" si="47"/>
        <v>0</v>
      </c>
    </row>
    <row r="1440" spans="1:16" x14ac:dyDescent="0.25">
      <c r="A1440" s="132">
        <v>16271599</v>
      </c>
      <c r="B1440" s="135" t="s">
        <v>443</v>
      </c>
      <c r="C1440" s="135" t="s">
        <v>444</v>
      </c>
      <c r="D1440" s="10">
        <v>30</v>
      </c>
      <c r="E1440" s="10"/>
      <c r="F1440" s="10"/>
      <c r="G1440" s="10"/>
      <c r="H1440" s="10"/>
      <c r="I1440" s="10"/>
      <c r="J1440" s="10"/>
      <c r="K1440" s="10"/>
      <c r="L1440" s="10"/>
      <c r="M1440" s="10"/>
      <c r="N1440" s="10"/>
      <c r="O1440" s="110">
        <f t="shared" si="46"/>
        <v>0</v>
      </c>
      <c r="P1440" s="110">
        <f t="shared" si="47"/>
        <v>0</v>
      </c>
    </row>
    <row r="1441" spans="1:16" x14ac:dyDescent="0.25">
      <c r="A1441" s="132">
        <v>16271610</v>
      </c>
      <c r="B1441" s="135" t="s">
        <v>443</v>
      </c>
      <c r="C1441" s="135" t="s">
        <v>444</v>
      </c>
      <c r="D1441" s="10">
        <v>1</v>
      </c>
      <c r="E1441" s="10"/>
      <c r="F1441" s="10"/>
      <c r="G1441" s="10"/>
      <c r="H1441" s="10"/>
      <c r="I1441" s="10"/>
      <c r="J1441" s="10"/>
      <c r="K1441" s="10"/>
      <c r="L1441" s="10"/>
      <c r="M1441" s="10"/>
      <c r="N1441" s="10"/>
      <c r="O1441" s="110">
        <f t="shared" si="46"/>
        <v>0</v>
      </c>
      <c r="P1441" s="110">
        <f t="shared" si="47"/>
        <v>0</v>
      </c>
    </row>
    <row r="1442" spans="1:16" x14ac:dyDescent="0.25">
      <c r="A1442" s="132">
        <v>16272706</v>
      </c>
      <c r="B1442" s="135" t="s">
        <v>483</v>
      </c>
      <c r="C1442" s="135" t="s">
        <v>484</v>
      </c>
      <c r="D1442" s="10">
        <v>1</v>
      </c>
      <c r="E1442" s="10"/>
      <c r="F1442" s="10"/>
      <c r="G1442" s="10"/>
      <c r="H1442" s="10"/>
      <c r="I1442" s="10"/>
      <c r="J1442" s="10"/>
      <c r="K1442" s="10"/>
      <c r="L1442" s="10"/>
      <c r="M1442" s="10"/>
      <c r="N1442" s="10"/>
      <c r="O1442" s="110">
        <f t="shared" si="46"/>
        <v>0</v>
      </c>
      <c r="P1442" s="110">
        <f t="shared" si="47"/>
        <v>0</v>
      </c>
    </row>
    <row r="1443" spans="1:16" x14ac:dyDescent="0.25">
      <c r="A1443" s="132">
        <v>16272714</v>
      </c>
      <c r="B1443" s="135" t="s">
        <v>483</v>
      </c>
      <c r="C1443" s="135" t="s">
        <v>484</v>
      </c>
      <c r="D1443" s="10">
        <v>14</v>
      </c>
      <c r="E1443" s="10"/>
      <c r="F1443" s="10"/>
      <c r="G1443" s="10"/>
      <c r="H1443" s="10"/>
      <c r="I1443" s="10"/>
      <c r="J1443" s="10"/>
      <c r="K1443" s="10"/>
      <c r="L1443" s="10"/>
      <c r="M1443" s="10"/>
      <c r="N1443" s="10"/>
      <c r="O1443" s="110">
        <f t="shared" si="46"/>
        <v>0</v>
      </c>
      <c r="P1443" s="110">
        <f t="shared" si="47"/>
        <v>0</v>
      </c>
    </row>
    <row r="1444" spans="1:16" x14ac:dyDescent="0.25">
      <c r="A1444" s="132">
        <v>16275322</v>
      </c>
      <c r="B1444" s="135" t="s">
        <v>435</v>
      </c>
      <c r="C1444" s="135" t="s">
        <v>2738</v>
      </c>
      <c r="D1444" s="10">
        <v>1</v>
      </c>
      <c r="E1444" s="10"/>
      <c r="F1444" s="10"/>
      <c r="G1444" s="10"/>
      <c r="H1444" s="10"/>
      <c r="I1444" s="10"/>
      <c r="J1444" s="10"/>
      <c r="K1444" s="10"/>
      <c r="L1444" s="10"/>
      <c r="M1444" s="10"/>
      <c r="N1444" s="10"/>
      <c r="O1444" s="110">
        <f t="shared" si="46"/>
        <v>0</v>
      </c>
      <c r="P1444" s="110">
        <f t="shared" si="47"/>
        <v>0</v>
      </c>
    </row>
    <row r="1445" spans="1:16" x14ac:dyDescent="0.25">
      <c r="A1445" s="132">
        <v>16275330</v>
      </c>
      <c r="B1445" s="135" t="s">
        <v>435</v>
      </c>
      <c r="C1445" s="135" t="s">
        <v>2738</v>
      </c>
      <c r="D1445" s="10">
        <v>1</v>
      </c>
      <c r="E1445" s="10"/>
      <c r="F1445" s="10"/>
      <c r="G1445" s="10"/>
      <c r="H1445" s="10"/>
      <c r="I1445" s="10"/>
      <c r="J1445" s="10"/>
      <c r="K1445" s="10"/>
      <c r="L1445" s="10"/>
      <c r="M1445" s="10"/>
      <c r="N1445" s="10"/>
      <c r="O1445" s="110">
        <f t="shared" si="46"/>
        <v>0</v>
      </c>
      <c r="P1445" s="110">
        <f t="shared" si="47"/>
        <v>0</v>
      </c>
    </row>
    <row r="1446" spans="1:16" x14ac:dyDescent="0.25">
      <c r="A1446" s="132">
        <v>16275349</v>
      </c>
      <c r="B1446" s="135" t="s">
        <v>435</v>
      </c>
      <c r="C1446" s="135" t="s">
        <v>2738</v>
      </c>
      <c r="D1446" s="10">
        <v>1</v>
      </c>
      <c r="E1446" s="10"/>
      <c r="F1446" s="10"/>
      <c r="G1446" s="10"/>
      <c r="H1446" s="10"/>
      <c r="I1446" s="10"/>
      <c r="J1446" s="10"/>
      <c r="K1446" s="10"/>
      <c r="L1446" s="10"/>
      <c r="M1446" s="10"/>
      <c r="N1446" s="10"/>
      <c r="O1446" s="110">
        <f t="shared" si="46"/>
        <v>0</v>
      </c>
      <c r="P1446" s="110">
        <f t="shared" si="47"/>
        <v>0</v>
      </c>
    </row>
    <row r="1447" spans="1:16" x14ac:dyDescent="0.25">
      <c r="A1447" s="132">
        <v>16275357</v>
      </c>
      <c r="B1447" s="135" t="s">
        <v>435</v>
      </c>
      <c r="C1447" s="135" t="s">
        <v>2738</v>
      </c>
      <c r="D1447" s="10">
        <v>1</v>
      </c>
      <c r="E1447" s="10"/>
      <c r="F1447" s="10"/>
      <c r="G1447" s="10"/>
      <c r="H1447" s="10"/>
      <c r="I1447" s="10"/>
      <c r="J1447" s="10"/>
      <c r="K1447" s="10"/>
      <c r="L1447" s="10"/>
      <c r="M1447" s="10"/>
      <c r="N1447" s="10"/>
      <c r="O1447" s="110">
        <f t="shared" si="46"/>
        <v>0</v>
      </c>
      <c r="P1447" s="110">
        <f t="shared" si="47"/>
        <v>0</v>
      </c>
    </row>
    <row r="1448" spans="1:16" x14ac:dyDescent="0.25">
      <c r="A1448" s="132">
        <v>16275365</v>
      </c>
      <c r="B1448" s="135" t="s">
        <v>435</v>
      </c>
      <c r="C1448" s="135" t="s">
        <v>2738</v>
      </c>
      <c r="D1448" s="10">
        <v>1</v>
      </c>
      <c r="E1448" s="10"/>
      <c r="F1448" s="10"/>
      <c r="G1448" s="10"/>
      <c r="H1448" s="10"/>
      <c r="I1448" s="10"/>
      <c r="J1448" s="10"/>
      <c r="K1448" s="10"/>
      <c r="L1448" s="10"/>
      <c r="M1448" s="10"/>
      <c r="N1448" s="10"/>
      <c r="O1448" s="110">
        <f t="shared" si="46"/>
        <v>0</v>
      </c>
      <c r="P1448" s="110">
        <f t="shared" si="47"/>
        <v>0</v>
      </c>
    </row>
    <row r="1449" spans="1:16" x14ac:dyDescent="0.25">
      <c r="A1449" s="132">
        <v>16280806</v>
      </c>
      <c r="B1449" s="135" t="s">
        <v>438</v>
      </c>
      <c r="C1449" s="135" t="s">
        <v>2739</v>
      </c>
      <c r="D1449" s="10">
        <v>1</v>
      </c>
      <c r="E1449" s="10"/>
      <c r="F1449" s="10"/>
      <c r="G1449" s="10"/>
      <c r="H1449" s="10"/>
      <c r="I1449" s="10"/>
      <c r="J1449" s="10"/>
      <c r="K1449" s="10"/>
      <c r="L1449" s="10"/>
      <c r="M1449" s="10"/>
      <c r="N1449" s="10"/>
      <c r="O1449" s="110">
        <f t="shared" si="46"/>
        <v>0</v>
      </c>
      <c r="P1449" s="110">
        <f t="shared" si="47"/>
        <v>0</v>
      </c>
    </row>
    <row r="1450" spans="1:16" x14ac:dyDescent="0.25">
      <c r="A1450" s="132">
        <v>16297113</v>
      </c>
      <c r="B1450" s="135" t="s">
        <v>468</v>
      </c>
      <c r="C1450" s="135" t="s">
        <v>469</v>
      </c>
      <c r="D1450" s="10">
        <v>1</v>
      </c>
      <c r="E1450" s="10"/>
      <c r="F1450" s="10"/>
      <c r="G1450" s="10"/>
      <c r="H1450" s="10"/>
      <c r="I1450" s="10"/>
      <c r="J1450" s="10"/>
      <c r="K1450" s="10"/>
      <c r="L1450" s="10"/>
      <c r="M1450" s="10"/>
      <c r="N1450" s="10"/>
      <c r="O1450" s="110">
        <f t="shared" si="46"/>
        <v>0</v>
      </c>
      <c r="P1450" s="110">
        <f t="shared" si="47"/>
        <v>0</v>
      </c>
    </row>
    <row r="1451" spans="1:16" x14ac:dyDescent="0.25">
      <c r="A1451" s="132">
        <v>16298233</v>
      </c>
      <c r="B1451" s="135" t="s">
        <v>468</v>
      </c>
      <c r="C1451" s="135" t="s">
        <v>469</v>
      </c>
      <c r="D1451" s="10">
        <v>1</v>
      </c>
      <c r="E1451" s="10"/>
      <c r="F1451" s="10"/>
      <c r="G1451" s="10"/>
      <c r="H1451" s="10"/>
      <c r="I1451" s="10"/>
      <c r="J1451" s="10"/>
      <c r="K1451" s="10"/>
      <c r="L1451" s="10"/>
      <c r="M1451" s="10"/>
      <c r="N1451" s="10"/>
      <c r="O1451" s="110">
        <f t="shared" si="46"/>
        <v>0</v>
      </c>
      <c r="P1451" s="110">
        <f t="shared" si="47"/>
        <v>0</v>
      </c>
    </row>
    <row r="1452" spans="1:16" x14ac:dyDescent="0.25">
      <c r="A1452" s="132">
        <v>16300092</v>
      </c>
      <c r="B1452" s="135" t="s">
        <v>485</v>
      </c>
      <c r="C1452" s="135" t="s">
        <v>486</v>
      </c>
      <c r="D1452" s="10">
        <v>6</v>
      </c>
      <c r="E1452" s="10"/>
      <c r="F1452" s="10"/>
      <c r="G1452" s="10"/>
      <c r="H1452" s="10"/>
      <c r="I1452" s="10"/>
      <c r="J1452" s="10"/>
      <c r="K1452" s="10"/>
      <c r="L1452" s="10"/>
      <c r="M1452" s="10"/>
      <c r="N1452" s="10"/>
      <c r="O1452" s="110">
        <f t="shared" si="46"/>
        <v>0</v>
      </c>
      <c r="P1452" s="110">
        <f t="shared" si="47"/>
        <v>0</v>
      </c>
    </row>
    <row r="1453" spans="1:16" x14ac:dyDescent="0.25">
      <c r="A1453" s="132">
        <v>16300106</v>
      </c>
      <c r="B1453" s="135" t="s">
        <v>485</v>
      </c>
      <c r="C1453" s="135" t="s">
        <v>486</v>
      </c>
      <c r="D1453" s="10">
        <v>6</v>
      </c>
      <c r="E1453" s="10"/>
      <c r="F1453" s="10"/>
      <c r="G1453" s="10"/>
      <c r="H1453" s="10"/>
      <c r="I1453" s="10"/>
      <c r="J1453" s="10"/>
      <c r="K1453" s="10"/>
      <c r="L1453" s="10"/>
      <c r="M1453" s="10"/>
      <c r="N1453" s="10"/>
      <c r="O1453" s="110">
        <f t="shared" si="46"/>
        <v>0</v>
      </c>
      <c r="P1453" s="110">
        <f t="shared" si="47"/>
        <v>0</v>
      </c>
    </row>
    <row r="1454" spans="1:16" x14ac:dyDescent="0.25">
      <c r="A1454" s="132">
        <v>16300114</v>
      </c>
      <c r="B1454" s="135" t="s">
        <v>485</v>
      </c>
      <c r="C1454" s="135" t="s">
        <v>486</v>
      </c>
      <c r="D1454" s="10">
        <v>6</v>
      </c>
      <c r="E1454" s="10"/>
      <c r="F1454" s="10"/>
      <c r="G1454" s="10"/>
      <c r="H1454" s="10"/>
      <c r="I1454" s="10"/>
      <c r="J1454" s="10"/>
      <c r="K1454" s="10"/>
      <c r="L1454" s="10"/>
      <c r="M1454" s="10"/>
      <c r="N1454" s="10"/>
      <c r="O1454" s="110">
        <f t="shared" si="46"/>
        <v>0</v>
      </c>
      <c r="P1454" s="110">
        <f t="shared" si="47"/>
        <v>0</v>
      </c>
    </row>
    <row r="1455" spans="1:16" x14ac:dyDescent="0.25">
      <c r="A1455" s="132">
        <v>16300300</v>
      </c>
      <c r="B1455" s="135" t="s">
        <v>435</v>
      </c>
      <c r="C1455" s="135" t="s">
        <v>2738</v>
      </c>
      <c r="D1455" s="10">
        <v>1</v>
      </c>
      <c r="E1455" s="10"/>
      <c r="F1455" s="10"/>
      <c r="G1455" s="10"/>
      <c r="H1455" s="10"/>
      <c r="I1455" s="10"/>
      <c r="J1455" s="10"/>
      <c r="K1455" s="10"/>
      <c r="L1455" s="10"/>
      <c r="M1455" s="10"/>
      <c r="N1455" s="10"/>
      <c r="O1455" s="110">
        <f t="shared" si="46"/>
        <v>0</v>
      </c>
      <c r="P1455" s="110">
        <f t="shared" si="47"/>
        <v>0</v>
      </c>
    </row>
    <row r="1456" spans="1:16" x14ac:dyDescent="0.25">
      <c r="A1456" s="132">
        <v>16307240</v>
      </c>
      <c r="B1456" s="135" t="s">
        <v>435</v>
      </c>
      <c r="C1456" s="135" t="s">
        <v>2738</v>
      </c>
      <c r="D1456" s="10">
        <v>1</v>
      </c>
      <c r="E1456" s="10"/>
      <c r="F1456" s="10"/>
      <c r="G1456" s="10"/>
      <c r="H1456" s="10"/>
      <c r="I1456" s="10"/>
      <c r="J1456" s="10"/>
      <c r="K1456" s="10"/>
      <c r="L1456" s="10"/>
      <c r="M1456" s="10"/>
      <c r="N1456" s="10"/>
      <c r="O1456" s="110">
        <f t="shared" si="46"/>
        <v>0</v>
      </c>
      <c r="P1456" s="110">
        <f t="shared" si="47"/>
        <v>0</v>
      </c>
    </row>
    <row r="1457" spans="1:16" x14ac:dyDescent="0.25">
      <c r="A1457" s="132">
        <v>16310306</v>
      </c>
      <c r="B1457" s="135" t="s">
        <v>438</v>
      </c>
      <c r="C1457" s="135" t="s">
        <v>2739</v>
      </c>
      <c r="D1457" s="10">
        <v>1</v>
      </c>
      <c r="E1457" s="10"/>
      <c r="F1457" s="10"/>
      <c r="G1457" s="10"/>
      <c r="H1457" s="10"/>
      <c r="I1457" s="10"/>
      <c r="J1457" s="10"/>
      <c r="K1457" s="10"/>
      <c r="L1457" s="10"/>
      <c r="M1457" s="10"/>
      <c r="N1457" s="10"/>
      <c r="O1457" s="110">
        <f t="shared" si="46"/>
        <v>0</v>
      </c>
      <c r="P1457" s="110">
        <f t="shared" si="47"/>
        <v>0</v>
      </c>
    </row>
    <row r="1458" spans="1:16" x14ac:dyDescent="0.25">
      <c r="A1458" s="132">
        <v>16314107</v>
      </c>
      <c r="B1458" s="135" t="s">
        <v>466</v>
      </c>
      <c r="C1458" s="135" t="s">
        <v>467</v>
      </c>
      <c r="D1458" s="10">
        <v>1</v>
      </c>
      <c r="E1458" s="10"/>
      <c r="F1458" s="10"/>
      <c r="G1458" s="10"/>
      <c r="H1458" s="10"/>
      <c r="I1458" s="10"/>
      <c r="J1458" s="10"/>
      <c r="K1458" s="10"/>
      <c r="L1458" s="10"/>
      <c r="M1458" s="10"/>
      <c r="N1458" s="10"/>
      <c r="O1458" s="110">
        <f t="shared" si="46"/>
        <v>0</v>
      </c>
      <c r="P1458" s="110">
        <f t="shared" si="47"/>
        <v>0</v>
      </c>
    </row>
    <row r="1459" spans="1:16" x14ac:dyDescent="0.25">
      <c r="A1459" s="132">
        <v>16320050</v>
      </c>
      <c r="B1459" s="135" t="s">
        <v>443</v>
      </c>
      <c r="C1459" s="135" t="s">
        <v>444</v>
      </c>
      <c r="D1459" s="10">
        <v>1</v>
      </c>
      <c r="E1459" s="10"/>
      <c r="F1459" s="10"/>
      <c r="G1459" s="10"/>
      <c r="H1459" s="10"/>
      <c r="I1459" s="10"/>
      <c r="J1459" s="10"/>
      <c r="K1459" s="10"/>
      <c r="L1459" s="10"/>
      <c r="M1459" s="10"/>
      <c r="N1459" s="10"/>
      <c r="O1459" s="110">
        <f t="shared" si="46"/>
        <v>0</v>
      </c>
      <c r="P1459" s="110">
        <f t="shared" si="47"/>
        <v>0</v>
      </c>
    </row>
    <row r="1460" spans="1:16" x14ac:dyDescent="0.25">
      <c r="A1460" s="132">
        <v>16320670</v>
      </c>
      <c r="B1460" s="135" t="s">
        <v>435</v>
      </c>
      <c r="C1460" s="135" t="s">
        <v>2738</v>
      </c>
      <c r="D1460" s="10">
        <v>1</v>
      </c>
      <c r="E1460" s="10"/>
      <c r="F1460" s="10"/>
      <c r="G1460" s="10"/>
      <c r="H1460" s="10"/>
      <c r="I1460" s="10"/>
      <c r="J1460" s="10"/>
      <c r="K1460" s="10"/>
      <c r="L1460" s="10"/>
      <c r="M1460" s="10"/>
      <c r="N1460" s="10"/>
      <c r="O1460" s="110">
        <f t="shared" si="46"/>
        <v>0</v>
      </c>
      <c r="P1460" s="110">
        <f t="shared" si="47"/>
        <v>0</v>
      </c>
    </row>
    <row r="1461" spans="1:16" x14ac:dyDescent="0.25">
      <c r="A1461" s="132">
        <v>16320689</v>
      </c>
      <c r="B1461" s="135" t="s">
        <v>435</v>
      </c>
      <c r="C1461" s="135" t="s">
        <v>2738</v>
      </c>
      <c r="D1461" s="10">
        <v>1</v>
      </c>
      <c r="E1461" s="10"/>
      <c r="F1461" s="10"/>
      <c r="G1461" s="10"/>
      <c r="H1461" s="10"/>
      <c r="I1461" s="10"/>
      <c r="J1461" s="10"/>
      <c r="K1461" s="10"/>
      <c r="L1461" s="10"/>
      <c r="M1461" s="10"/>
      <c r="N1461" s="10"/>
      <c r="O1461" s="110">
        <f t="shared" si="46"/>
        <v>0</v>
      </c>
      <c r="P1461" s="110">
        <f t="shared" si="47"/>
        <v>0</v>
      </c>
    </row>
    <row r="1462" spans="1:16" x14ac:dyDescent="0.25">
      <c r="A1462" s="132">
        <v>16320697</v>
      </c>
      <c r="B1462" s="135" t="s">
        <v>435</v>
      </c>
      <c r="C1462" s="135" t="s">
        <v>2738</v>
      </c>
      <c r="D1462" s="10">
        <v>1</v>
      </c>
      <c r="E1462" s="10"/>
      <c r="F1462" s="10"/>
      <c r="G1462" s="10"/>
      <c r="H1462" s="10"/>
      <c r="I1462" s="10"/>
      <c r="J1462" s="10"/>
      <c r="K1462" s="10"/>
      <c r="L1462" s="10"/>
      <c r="M1462" s="10"/>
      <c r="N1462" s="10"/>
      <c r="O1462" s="110">
        <f t="shared" si="46"/>
        <v>0</v>
      </c>
      <c r="P1462" s="110">
        <f t="shared" si="47"/>
        <v>0</v>
      </c>
    </row>
    <row r="1463" spans="1:16" x14ac:dyDescent="0.25">
      <c r="A1463" s="132">
        <v>16329406</v>
      </c>
      <c r="B1463" s="135" t="s">
        <v>435</v>
      </c>
      <c r="C1463" s="135" t="s">
        <v>2738</v>
      </c>
      <c r="D1463" s="10">
        <v>1</v>
      </c>
      <c r="E1463" s="10"/>
      <c r="F1463" s="10"/>
      <c r="G1463" s="10"/>
      <c r="H1463" s="10"/>
      <c r="I1463" s="10"/>
      <c r="J1463" s="10"/>
      <c r="K1463" s="10"/>
      <c r="L1463" s="10"/>
      <c r="M1463" s="10"/>
      <c r="N1463" s="10"/>
      <c r="O1463" s="110">
        <f t="shared" si="46"/>
        <v>0</v>
      </c>
      <c r="P1463" s="110">
        <f t="shared" si="47"/>
        <v>0</v>
      </c>
    </row>
    <row r="1464" spans="1:16" x14ac:dyDescent="0.25">
      <c r="A1464" s="132">
        <v>16347889</v>
      </c>
      <c r="B1464" s="135" t="s">
        <v>435</v>
      </c>
      <c r="C1464" s="135" t="s">
        <v>2738</v>
      </c>
      <c r="D1464" s="10">
        <v>1</v>
      </c>
      <c r="E1464" s="10"/>
      <c r="F1464" s="10"/>
      <c r="G1464" s="10"/>
      <c r="H1464" s="10"/>
      <c r="I1464" s="10"/>
      <c r="J1464" s="10"/>
      <c r="K1464" s="10"/>
      <c r="L1464" s="10"/>
      <c r="M1464" s="10"/>
      <c r="N1464" s="10"/>
      <c r="O1464" s="110">
        <f t="shared" si="46"/>
        <v>0</v>
      </c>
      <c r="P1464" s="110">
        <f t="shared" si="47"/>
        <v>0</v>
      </c>
    </row>
    <row r="1465" spans="1:16" x14ac:dyDescent="0.25">
      <c r="A1465" s="132">
        <v>16348133</v>
      </c>
      <c r="B1465" s="135" t="s">
        <v>436</v>
      </c>
      <c r="C1465" s="135" t="s">
        <v>437</v>
      </c>
      <c r="D1465" s="10">
        <v>1</v>
      </c>
      <c r="E1465" s="10"/>
      <c r="F1465" s="10"/>
      <c r="G1465" s="10"/>
      <c r="H1465" s="10"/>
      <c r="I1465" s="10"/>
      <c r="J1465" s="10"/>
      <c r="K1465" s="10"/>
      <c r="L1465" s="10"/>
      <c r="M1465" s="10"/>
      <c r="N1465" s="10"/>
      <c r="O1465" s="110">
        <f t="shared" si="46"/>
        <v>0</v>
      </c>
      <c r="P1465" s="110">
        <f t="shared" si="47"/>
        <v>0</v>
      </c>
    </row>
    <row r="1466" spans="1:16" x14ac:dyDescent="0.25">
      <c r="A1466" s="132">
        <v>16348303</v>
      </c>
      <c r="B1466" s="135" t="s">
        <v>489</v>
      </c>
      <c r="C1466" s="135" t="s">
        <v>490</v>
      </c>
      <c r="D1466" s="10">
        <v>1</v>
      </c>
      <c r="E1466" s="10"/>
      <c r="F1466" s="10"/>
      <c r="G1466" s="10"/>
      <c r="H1466" s="10"/>
      <c r="I1466" s="10"/>
      <c r="J1466" s="10"/>
      <c r="K1466" s="10"/>
      <c r="L1466" s="10"/>
      <c r="M1466" s="10"/>
      <c r="N1466" s="10"/>
      <c r="O1466" s="110">
        <f t="shared" si="46"/>
        <v>0</v>
      </c>
      <c r="P1466" s="110">
        <f t="shared" si="47"/>
        <v>0</v>
      </c>
    </row>
    <row r="1467" spans="1:16" x14ac:dyDescent="0.25">
      <c r="A1467" s="132">
        <v>16373146</v>
      </c>
      <c r="B1467" s="135" t="s">
        <v>436</v>
      </c>
      <c r="C1467" s="135" t="s">
        <v>437</v>
      </c>
      <c r="D1467" s="10">
        <v>2</v>
      </c>
      <c r="E1467" s="10"/>
      <c r="F1467" s="10"/>
      <c r="G1467" s="10"/>
      <c r="H1467" s="10"/>
      <c r="I1467" s="10"/>
      <c r="J1467" s="10"/>
      <c r="K1467" s="10"/>
      <c r="L1467" s="10"/>
      <c r="M1467" s="10"/>
      <c r="N1467" s="10"/>
      <c r="O1467" s="110">
        <f t="shared" si="46"/>
        <v>0</v>
      </c>
      <c r="P1467" s="110">
        <f t="shared" si="47"/>
        <v>0</v>
      </c>
    </row>
    <row r="1468" spans="1:16" x14ac:dyDescent="0.25">
      <c r="A1468" s="132">
        <v>16374851</v>
      </c>
      <c r="B1468" s="135" t="s">
        <v>436</v>
      </c>
      <c r="C1468" s="135" t="s">
        <v>437</v>
      </c>
      <c r="D1468" s="10">
        <v>3</v>
      </c>
      <c r="E1468" s="10"/>
      <c r="F1468" s="10"/>
      <c r="G1468" s="10"/>
      <c r="H1468" s="10"/>
      <c r="I1468" s="10"/>
      <c r="J1468" s="10"/>
      <c r="K1468" s="10"/>
      <c r="L1468" s="10"/>
      <c r="M1468" s="10"/>
      <c r="N1468" s="10"/>
      <c r="O1468" s="110">
        <f t="shared" si="46"/>
        <v>0</v>
      </c>
      <c r="P1468" s="110">
        <f t="shared" si="47"/>
        <v>0</v>
      </c>
    </row>
    <row r="1469" spans="1:16" x14ac:dyDescent="0.25">
      <c r="A1469" s="132">
        <v>16374878</v>
      </c>
      <c r="B1469" s="135" t="s">
        <v>436</v>
      </c>
      <c r="C1469" s="135" t="s">
        <v>437</v>
      </c>
      <c r="D1469" s="10">
        <v>1</v>
      </c>
      <c r="E1469" s="10"/>
      <c r="F1469" s="10"/>
      <c r="G1469" s="10"/>
      <c r="H1469" s="10"/>
      <c r="I1469" s="10"/>
      <c r="J1469" s="10"/>
      <c r="K1469" s="10"/>
      <c r="L1469" s="10"/>
      <c r="M1469" s="10"/>
      <c r="N1469" s="10"/>
      <c r="O1469" s="110">
        <f t="shared" si="46"/>
        <v>0</v>
      </c>
      <c r="P1469" s="110">
        <f t="shared" si="47"/>
        <v>0</v>
      </c>
    </row>
    <row r="1470" spans="1:16" x14ac:dyDescent="0.25">
      <c r="A1470" s="132">
        <v>16379527</v>
      </c>
      <c r="B1470" s="135" t="s">
        <v>491</v>
      </c>
      <c r="C1470" s="135" t="s">
        <v>492</v>
      </c>
      <c r="D1470" s="10">
        <v>4</v>
      </c>
      <c r="E1470" s="10"/>
      <c r="F1470" s="10"/>
      <c r="G1470" s="10"/>
      <c r="H1470" s="10"/>
      <c r="I1470" s="10"/>
      <c r="J1470" s="10"/>
      <c r="K1470" s="10"/>
      <c r="L1470" s="10"/>
      <c r="M1470" s="10"/>
      <c r="N1470" s="10"/>
      <c r="O1470" s="110">
        <f t="shared" si="46"/>
        <v>0</v>
      </c>
      <c r="P1470" s="110">
        <f t="shared" si="47"/>
        <v>0</v>
      </c>
    </row>
    <row r="1471" spans="1:16" x14ac:dyDescent="0.25">
      <c r="A1471" s="132">
        <v>16379535</v>
      </c>
      <c r="B1471" s="135" t="s">
        <v>491</v>
      </c>
      <c r="C1471" s="135" t="s">
        <v>492</v>
      </c>
      <c r="D1471" s="10">
        <v>8</v>
      </c>
      <c r="E1471" s="10"/>
      <c r="F1471" s="10"/>
      <c r="G1471" s="10"/>
      <c r="H1471" s="10"/>
      <c r="I1471" s="10"/>
      <c r="J1471" s="10"/>
      <c r="K1471" s="10"/>
      <c r="L1471" s="10"/>
      <c r="M1471" s="10"/>
      <c r="N1471" s="10"/>
      <c r="O1471" s="110">
        <f t="shared" si="46"/>
        <v>0</v>
      </c>
      <c r="P1471" s="110">
        <f t="shared" si="47"/>
        <v>0</v>
      </c>
    </row>
    <row r="1472" spans="1:16" x14ac:dyDescent="0.25">
      <c r="A1472" s="132">
        <v>16379586</v>
      </c>
      <c r="B1472" s="135" t="s">
        <v>468</v>
      </c>
      <c r="C1472" s="135" t="s">
        <v>469</v>
      </c>
      <c r="D1472" s="10">
        <v>1</v>
      </c>
      <c r="E1472" s="10"/>
      <c r="F1472" s="10"/>
      <c r="G1472" s="10"/>
      <c r="H1472" s="10"/>
      <c r="I1472" s="10"/>
      <c r="J1472" s="10"/>
      <c r="K1472" s="10"/>
      <c r="L1472" s="10"/>
      <c r="M1472" s="10"/>
      <c r="N1472" s="10"/>
      <c r="O1472" s="110">
        <f t="shared" si="46"/>
        <v>0</v>
      </c>
      <c r="P1472" s="110">
        <f t="shared" si="47"/>
        <v>0</v>
      </c>
    </row>
    <row r="1473" spans="1:16" x14ac:dyDescent="0.25">
      <c r="A1473" s="132">
        <v>16387422</v>
      </c>
      <c r="B1473" s="135" t="s">
        <v>435</v>
      </c>
      <c r="C1473" s="135" t="s">
        <v>2738</v>
      </c>
      <c r="D1473" s="10">
        <v>1</v>
      </c>
      <c r="E1473" s="10"/>
      <c r="F1473" s="10"/>
      <c r="G1473" s="10"/>
      <c r="H1473" s="10"/>
      <c r="I1473" s="10"/>
      <c r="J1473" s="10"/>
      <c r="K1473" s="10"/>
      <c r="L1473" s="10"/>
      <c r="M1473" s="10"/>
      <c r="N1473" s="10"/>
      <c r="O1473" s="110">
        <f t="shared" si="46"/>
        <v>0</v>
      </c>
      <c r="P1473" s="110">
        <f t="shared" si="47"/>
        <v>0</v>
      </c>
    </row>
    <row r="1474" spans="1:16" x14ac:dyDescent="0.25">
      <c r="A1474" s="132">
        <v>16400860</v>
      </c>
      <c r="B1474" s="135" t="s">
        <v>458</v>
      </c>
      <c r="C1474" s="135" t="s">
        <v>459</v>
      </c>
      <c r="D1474" s="10">
        <v>1</v>
      </c>
      <c r="E1474" s="10"/>
      <c r="F1474" s="10"/>
      <c r="G1474" s="10"/>
      <c r="H1474" s="10"/>
      <c r="I1474" s="10"/>
      <c r="J1474" s="10"/>
      <c r="K1474" s="10"/>
      <c r="L1474" s="10"/>
      <c r="M1474" s="10"/>
      <c r="N1474" s="10"/>
      <c r="O1474" s="110">
        <f t="shared" si="46"/>
        <v>0</v>
      </c>
      <c r="P1474" s="110">
        <f t="shared" si="47"/>
        <v>0</v>
      </c>
    </row>
    <row r="1475" spans="1:16" x14ac:dyDescent="0.25">
      <c r="A1475" s="132">
        <v>16406702</v>
      </c>
      <c r="B1475" s="135" t="s">
        <v>493</v>
      </c>
      <c r="C1475" s="135" t="s">
        <v>2743</v>
      </c>
      <c r="D1475" s="10">
        <v>1</v>
      </c>
      <c r="E1475" s="10"/>
      <c r="F1475" s="10"/>
      <c r="G1475" s="10"/>
      <c r="H1475" s="10"/>
      <c r="I1475" s="10"/>
      <c r="J1475" s="10"/>
      <c r="K1475" s="10"/>
      <c r="L1475" s="10"/>
      <c r="M1475" s="10"/>
      <c r="N1475" s="10"/>
      <c r="O1475" s="110">
        <f t="shared" si="46"/>
        <v>0</v>
      </c>
      <c r="P1475" s="110">
        <f t="shared" si="47"/>
        <v>0</v>
      </c>
    </row>
    <row r="1476" spans="1:16" x14ac:dyDescent="0.25">
      <c r="A1476" s="132">
        <v>16412788</v>
      </c>
      <c r="B1476" s="135" t="s">
        <v>494</v>
      </c>
      <c r="C1476" s="135" t="s">
        <v>2833</v>
      </c>
      <c r="D1476" s="10">
        <v>10</v>
      </c>
      <c r="E1476" s="10"/>
      <c r="F1476" s="10"/>
      <c r="G1476" s="10"/>
      <c r="H1476" s="10"/>
      <c r="I1476" s="10"/>
      <c r="J1476" s="10"/>
      <c r="K1476" s="10"/>
      <c r="L1476" s="10"/>
      <c r="M1476" s="10"/>
      <c r="N1476" s="10"/>
      <c r="O1476" s="110">
        <f t="shared" si="46"/>
        <v>0</v>
      </c>
      <c r="P1476" s="110">
        <f t="shared" si="47"/>
        <v>0</v>
      </c>
    </row>
    <row r="1477" spans="1:16" x14ac:dyDescent="0.25">
      <c r="A1477" s="132">
        <v>16413156</v>
      </c>
      <c r="B1477" s="135" t="s">
        <v>441</v>
      </c>
      <c r="C1477" s="135" t="s">
        <v>442</v>
      </c>
      <c r="D1477" s="10">
        <v>1</v>
      </c>
      <c r="E1477" s="10"/>
      <c r="F1477" s="10"/>
      <c r="G1477" s="10"/>
      <c r="H1477" s="10"/>
      <c r="I1477" s="10"/>
      <c r="J1477" s="10"/>
      <c r="K1477" s="10"/>
      <c r="L1477" s="10"/>
      <c r="M1477" s="10"/>
      <c r="N1477" s="10"/>
      <c r="O1477" s="110">
        <f t="shared" si="46"/>
        <v>0</v>
      </c>
      <c r="P1477" s="110">
        <f t="shared" si="47"/>
        <v>0</v>
      </c>
    </row>
    <row r="1478" spans="1:16" x14ac:dyDescent="0.25">
      <c r="A1478" s="132">
        <v>16413164</v>
      </c>
      <c r="B1478" s="135" t="s">
        <v>441</v>
      </c>
      <c r="C1478" s="135" t="s">
        <v>442</v>
      </c>
      <c r="D1478" s="10">
        <v>1</v>
      </c>
      <c r="E1478" s="10"/>
      <c r="F1478" s="10"/>
      <c r="G1478" s="10"/>
      <c r="H1478" s="10"/>
      <c r="I1478" s="10"/>
      <c r="J1478" s="10"/>
      <c r="K1478" s="10"/>
      <c r="L1478" s="10"/>
      <c r="M1478" s="10"/>
      <c r="N1478" s="10"/>
      <c r="O1478" s="110">
        <f t="shared" si="46"/>
        <v>0</v>
      </c>
      <c r="P1478" s="110">
        <f t="shared" si="47"/>
        <v>0</v>
      </c>
    </row>
    <row r="1479" spans="1:16" x14ac:dyDescent="0.25">
      <c r="A1479" s="132">
        <v>16516729</v>
      </c>
      <c r="B1479" s="135" t="s">
        <v>481</v>
      </c>
      <c r="C1479" s="135" t="s">
        <v>482</v>
      </c>
      <c r="D1479" s="10">
        <v>1</v>
      </c>
      <c r="E1479" s="10"/>
      <c r="F1479" s="10"/>
      <c r="G1479" s="10"/>
      <c r="H1479" s="10"/>
      <c r="I1479" s="10"/>
      <c r="J1479" s="10"/>
      <c r="K1479" s="10"/>
      <c r="L1479" s="10"/>
      <c r="M1479" s="10"/>
      <c r="N1479" s="10"/>
      <c r="O1479" s="110">
        <f t="shared" si="46"/>
        <v>0</v>
      </c>
      <c r="P1479" s="110">
        <f t="shared" si="47"/>
        <v>0</v>
      </c>
    </row>
    <row r="1480" spans="1:16" x14ac:dyDescent="0.25">
      <c r="A1480" s="132">
        <v>16520831</v>
      </c>
      <c r="B1480" s="135" t="s">
        <v>441</v>
      </c>
      <c r="C1480" s="135" t="s">
        <v>442</v>
      </c>
      <c r="D1480" s="10">
        <v>1</v>
      </c>
      <c r="E1480" s="10"/>
      <c r="F1480" s="10"/>
      <c r="G1480" s="10"/>
      <c r="H1480" s="10"/>
      <c r="I1480" s="10"/>
      <c r="J1480" s="10"/>
      <c r="K1480" s="10"/>
      <c r="L1480" s="10"/>
      <c r="M1480" s="10"/>
      <c r="N1480" s="10"/>
      <c r="O1480" s="110">
        <f t="shared" si="46"/>
        <v>0</v>
      </c>
      <c r="P1480" s="110">
        <f t="shared" si="47"/>
        <v>0</v>
      </c>
    </row>
    <row r="1481" spans="1:16" x14ac:dyDescent="0.25">
      <c r="A1481" s="132">
        <v>16520858</v>
      </c>
      <c r="B1481" s="135" t="s">
        <v>441</v>
      </c>
      <c r="C1481" s="135" t="s">
        <v>442</v>
      </c>
      <c r="D1481" s="10">
        <v>1</v>
      </c>
      <c r="E1481" s="10"/>
      <c r="F1481" s="10"/>
      <c r="G1481" s="10"/>
      <c r="H1481" s="10"/>
      <c r="I1481" s="10"/>
      <c r="J1481" s="10"/>
      <c r="K1481" s="10"/>
      <c r="L1481" s="10"/>
      <c r="M1481" s="10"/>
      <c r="N1481" s="10"/>
      <c r="O1481" s="110">
        <f t="shared" si="46"/>
        <v>0</v>
      </c>
      <c r="P1481" s="110">
        <f t="shared" si="47"/>
        <v>0</v>
      </c>
    </row>
    <row r="1482" spans="1:16" x14ac:dyDescent="0.25">
      <c r="A1482" s="132">
        <v>16523253</v>
      </c>
      <c r="B1482" s="135" t="s">
        <v>436</v>
      </c>
      <c r="C1482" s="135" t="s">
        <v>437</v>
      </c>
      <c r="D1482" s="10">
        <v>2</v>
      </c>
      <c r="E1482" s="10"/>
      <c r="F1482" s="10"/>
      <c r="G1482" s="10"/>
      <c r="H1482" s="10"/>
      <c r="I1482" s="10"/>
      <c r="J1482" s="10"/>
      <c r="K1482" s="10"/>
      <c r="L1482" s="10"/>
      <c r="M1482" s="10"/>
      <c r="N1482" s="10"/>
      <c r="O1482" s="110">
        <f t="shared" si="46"/>
        <v>0</v>
      </c>
      <c r="P1482" s="110">
        <f t="shared" si="47"/>
        <v>0</v>
      </c>
    </row>
    <row r="1483" spans="1:16" x14ac:dyDescent="0.25">
      <c r="A1483" s="132">
        <v>16531183</v>
      </c>
      <c r="B1483" s="135" t="s">
        <v>466</v>
      </c>
      <c r="C1483" s="135" t="s">
        <v>467</v>
      </c>
      <c r="D1483" s="10">
        <v>1</v>
      </c>
      <c r="E1483" s="10"/>
      <c r="F1483" s="10"/>
      <c r="G1483" s="10"/>
      <c r="H1483" s="10"/>
      <c r="I1483" s="10"/>
      <c r="J1483" s="10"/>
      <c r="K1483" s="10"/>
      <c r="L1483" s="10"/>
      <c r="M1483" s="10"/>
      <c r="N1483" s="10"/>
      <c r="O1483" s="110">
        <f t="shared" si="46"/>
        <v>0</v>
      </c>
      <c r="P1483" s="110">
        <f t="shared" si="47"/>
        <v>0</v>
      </c>
    </row>
    <row r="1484" spans="1:16" x14ac:dyDescent="0.25">
      <c r="A1484" s="132">
        <v>16568419</v>
      </c>
      <c r="B1484" s="135" t="s">
        <v>496</v>
      </c>
      <c r="C1484" s="135" t="s">
        <v>497</v>
      </c>
      <c r="D1484" s="10">
        <v>1</v>
      </c>
      <c r="E1484" s="10"/>
      <c r="F1484" s="10"/>
      <c r="G1484" s="10"/>
      <c r="H1484" s="10"/>
      <c r="I1484" s="10"/>
      <c r="J1484" s="10"/>
      <c r="K1484" s="10"/>
      <c r="L1484" s="10"/>
      <c r="M1484" s="10"/>
      <c r="N1484" s="10"/>
      <c r="O1484" s="110">
        <f t="shared" si="46"/>
        <v>0</v>
      </c>
      <c r="P1484" s="110">
        <f t="shared" si="47"/>
        <v>0</v>
      </c>
    </row>
    <row r="1485" spans="1:16" x14ac:dyDescent="0.25">
      <c r="A1485" s="132">
        <v>16570006</v>
      </c>
      <c r="B1485" s="135" t="s">
        <v>458</v>
      </c>
      <c r="C1485" s="135" t="s">
        <v>459</v>
      </c>
      <c r="D1485" s="10">
        <v>1</v>
      </c>
      <c r="E1485" s="10"/>
      <c r="F1485" s="10"/>
      <c r="G1485" s="10"/>
      <c r="H1485" s="10"/>
      <c r="I1485" s="10"/>
      <c r="J1485" s="10"/>
      <c r="K1485" s="10"/>
      <c r="L1485" s="10"/>
      <c r="M1485" s="10"/>
      <c r="N1485" s="10"/>
      <c r="O1485" s="110">
        <f t="shared" si="46"/>
        <v>0</v>
      </c>
      <c r="P1485" s="110">
        <f t="shared" si="47"/>
        <v>0</v>
      </c>
    </row>
    <row r="1486" spans="1:16" x14ac:dyDescent="0.25">
      <c r="A1486" s="132">
        <v>16570138</v>
      </c>
      <c r="B1486" s="135" t="s">
        <v>458</v>
      </c>
      <c r="C1486" s="135" t="s">
        <v>459</v>
      </c>
      <c r="D1486" s="10">
        <v>1</v>
      </c>
      <c r="E1486" s="10"/>
      <c r="F1486" s="10"/>
      <c r="G1486" s="10"/>
      <c r="H1486" s="10"/>
      <c r="I1486" s="10"/>
      <c r="J1486" s="10"/>
      <c r="K1486" s="10"/>
      <c r="L1486" s="10"/>
      <c r="M1486" s="10"/>
      <c r="N1486" s="10"/>
      <c r="O1486" s="110">
        <f t="shared" si="46"/>
        <v>0</v>
      </c>
      <c r="P1486" s="110">
        <f t="shared" si="47"/>
        <v>0</v>
      </c>
    </row>
    <row r="1487" spans="1:16" x14ac:dyDescent="0.25">
      <c r="A1487" s="132">
        <v>16570227</v>
      </c>
      <c r="B1487" s="135" t="s">
        <v>448</v>
      </c>
      <c r="C1487" s="135" t="s">
        <v>449</v>
      </c>
      <c r="D1487" s="10">
        <v>1</v>
      </c>
      <c r="E1487" s="10"/>
      <c r="F1487" s="10"/>
      <c r="G1487" s="10"/>
      <c r="H1487" s="10"/>
      <c r="I1487" s="10"/>
      <c r="J1487" s="10"/>
      <c r="K1487" s="10"/>
      <c r="L1487" s="10"/>
      <c r="M1487" s="10"/>
      <c r="N1487" s="10"/>
      <c r="O1487" s="110">
        <f t="shared" si="46"/>
        <v>0</v>
      </c>
      <c r="P1487" s="110">
        <f t="shared" si="47"/>
        <v>0</v>
      </c>
    </row>
    <row r="1488" spans="1:16" x14ac:dyDescent="0.25">
      <c r="A1488" s="132">
        <v>16596587</v>
      </c>
      <c r="B1488" s="135" t="s">
        <v>498</v>
      </c>
      <c r="C1488" s="135" t="s">
        <v>499</v>
      </c>
      <c r="D1488" s="10">
        <v>1</v>
      </c>
      <c r="E1488" s="10"/>
      <c r="F1488" s="10"/>
      <c r="G1488" s="10"/>
      <c r="H1488" s="10"/>
      <c r="I1488" s="10"/>
      <c r="J1488" s="10"/>
      <c r="K1488" s="10"/>
      <c r="L1488" s="10"/>
      <c r="M1488" s="10"/>
      <c r="N1488" s="10"/>
      <c r="O1488" s="110">
        <f t="shared" si="46"/>
        <v>0</v>
      </c>
      <c r="P1488" s="110">
        <f t="shared" si="47"/>
        <v>0</v>
      </c>
    </row>
    <row r="1489" spans="1:16" x14ac:dyDescent="0.25">
      <c r="A1489" s="132">
        <v>16602099</v>
      </c>
      <c r="B1489" s="135" t="s">
        <v>438</v>
      </c>
      <c r="C1489" s="135" t="s">
        <v>2739</v>
      </c>
      <c r="D1489" s="10">
        <v>1</v>
      </c>
      <c r="E1489" s="10"/>
      <c r="F1489" s="10"/>
      <c r="G1489" s="10"/>
      <c r="H1489" s="10"/>
      <c r="I1489" s="10"/>
      <c r="J1489" s="10"/>
      <c r="K1489" s="10"/>
      <c r="L1489" s="10"/>
      <c r="M1489" s="10"/>
      <c r="N1489" s="10"/>
      <c r="O1489" s="110">
        <f t="shared" si="46"/>
        <v>0</v>
      </c>
      <c r="P1489" s="110">
        <f t="shared" si="47"/>
        <v>0</v>
      </c>
    </row>
    <row r="1490" spans="1:16" x14ac:dyDescent="0.25">
      <c r="A1490" s="132">
        <v>16602234</v>
      </c>
      <c r="B1490" s="135" t="s">
        <v>464</v>
      </c>
      <c r="C1490" s="135" t="s">
        <v>465</v>
      </c>
      <c r="D1490" s="10">
        <v>1</v>
      </c>
      <c r="E1490" s="10"/>
      <c r="F1490" s="10"/>
      <c r="G1490" s="10"/>
      <c r="H1490" s="10"/>
      <c r="I1490" s="10"/>
      <c r="J1490" s="10"/>
      <c r="K1490" s="10"/>
      <c r="L1490" s="10"/>
      <c r="M1490" s="10"/>
      <c r="N1490" s="10"/>
      <c r="O1490" s="110">
        <f t="shared" si="46"/>
        <v>0</v>
      </c>
      <c r="P1490" s="110">
        <f t="shared" si="47"/>
        <v>0</v>
      </c>
    </row>
    <row r="1491" spans="1:16" x14ac:dyDescent="0.25">
      <c r="A1491" s="132">
        <v>16613937</v>
      </c>
      <c r="B1491" s="135" t="s">
        <v>456</v>
      </c>
      <c r="C1491" s="135" t="s">
        <v>457</v>
      </c>
      <c r="D1491" s="10">
        <v>1</v>
      </c>
      <c r="E1491" s="10"/>
      <c r="F1491" s="10"/>
      <c r="G1491" s="10"/>
      <c r="H1491" s="10"/>
      <c r="I1491" s="10"/>
      <c r="J1491" s="10"/>
      <c r="K1491" s="10"/>
      <c r="L1491" s="10"/>
      <c r="M1491" s="10"/>
      <c r="N1491" s="10"/>
      <c r="O1491" s="110">
        <f t="shared" si="46"/>
        <v>0</v>
      </c>
      <c r="P1491" s="110">
        <f t="shared" si="47"/>
        <v>0</v>
      </c>
    </row>
    <row r="1492" spans="1:16" x14ac:dyDescent="0.25">
      <c r="A1492" s="132">
        <v>16634896</v>
      </c>
      <c r="B1492" s="135" t="s">
        <v>435</v>
      </c>
      <c r="C1492" s="135" t="s">
        <v>2738</v>
      </c>
      <c r="D1492" s="10">
        <v>1</v>
      </c>
      <c r="E1492" s="10"/>
      <c r="F1492" s="10"/>
      <c r="G1492" s="10"/>
      <c r="H1492" s="10"/>
      <c r="I1492" s="10"/>
      <c r="J1492" s="10"/>
      <c r="K1492" s="10"/>
      <c r="L1492" s="10"/>
      <c r="M1492" s="10"/>
      <c r="N1492" s="10"/>
      <c r="O1492" s="110">
        <f t="shared" si="46"/>
        <v>0</v>
      </c>
      <c r="P1492" s="110">
        <f t="shared" si="47"/>
        <v>0</v>
      </c>
    </row>
    <row r="1493" spans="1:16" x14ac:dyDescent="0.25">
      <c r="A1493" s="132">
        <v>16634918</v>
      </c>
      <c r="B1493" s="135" t="s">
        <v>435</v>
      </c>
      <c r="C1493" s="135" t="s">
        <v>2738</v>
      </c>
      <c r="D1493" s="10">
        <v>1</v>
      </c>
      <c r="E1493" s="10"/>
      <c r="F1493" s="10"/>
      <c r="G1493" s="10"/>
      <c r="H1493" s="10"/>
      <c r="I1493" s="10"/>
      <c r="J1493" s="10"/>
      <c r="K1493" s="10"/>
      <c r="L1493" s="10"/>
      <c r="M1493" s="10"/>
      <c r="N1493" s="10"/>
      <c r="O1493" s="110">
        <f t="shared" si="46"/>
        <v>0</v>
      </c>
      <c r="P1493" s="110">
        <f t="shared" si="47"/>
        <v>0</v>
      </c>
    </row>
    <row r="1494" spans="1:16" x14ac:dyDescent="0.25">
      <c r="A1494" s="132">
        <v>16635329</v>
      </c>
      <c r="B1494" s="135" t="s">
        <v>435</v>
      </c>
      <c r="C1494" s="135" t="s">
        <v>2738</v>
      </c>
      <c r="D1494" s="10">
        <v>1</v>
      </c>
      <c r="E1494" s="10"/>
      <c r="F1494" s="10"/>
      <c r="G1494" s="10"/>
      <c r="H1494" s="10"/>
      <c r="I1494" s="10"/>
      <c r="J1494" s="10"/>
      <c r="K1494" s="10"/>
      <c r="L1494" s="10"/>
      <c r="M1494" s="10"/>
      <c r="N1494" s="10"/>
      <c r="O1494" s="110">
        <f t="shared" si="46"/>
        <v>0</v>
      </c>
      <c r="P1494" s="110">
        <f t="shared" si="47"/>
        <v>0</v>
      </c>
    </row>
    <row r="1495" spans="1:16" x14ac:dyDescent="0.25">
      <c r="A1495" s="132">
        <v>16635337</v>
      </c>
      <c r="B1495" s="135" t="s">
        <v>435</v>
      </c>
      <c r="C1495" s="135" t="s">
        <v>2738</v>
      </c>
      <c r="D1495" s="10">
        <v>1</v>
      </c>
      <c r="E1495" s="10"/>
      <c r="F1495" s="10"/>
      <c r="G1495" s="10"/>
      <c r="H1495" s="10"/>
      <c r="I1495" s="10"/>
      <c r="J1495" s="10"/>
      <c r="K1495" s="10"/>
      <c r="L1495" s="10"/>
      <c r="M1495" s="10"/>
      <c r="N1495" s="10"/>
      <c r="O1495" s="110">
        <f t="shared" si="46"/>
        <v>0</v>
      </c>
      <c r="P1495" s="110">
        <f t="shared" si="47"/>
        <v>0</v>
      </c>
    </row>
    <row r="1496" spans="1:16" x14ac:dyDescent="0.25">
      <c r="A1496" s="132">
        <v>16645626</v>
      </c>
      <c r="B1496" s="135" t="s">
        <v>2834</v>
      </c>
      <c r="C1496" s="135" t="s">
        <v>500</v>
      </c>
      <c r="D1496" s="10">
        <v>4</v>
      </c>
      <c r="E1496" s="10"/>
      <c r="F1496" s="10"/>
      <c r="G1496" s="10"/>
      <c r="H1496" s="10"/>
      <c r="I1496" s="10"/>
      <c r="J1496" s="10"/>
      <c r="K1496" s="10"/>
      <c r="L1496" s="10"/>
      <c r="M1496" s="10"/>
      <c r="N1496" s="10"/>
      <c r="O1496" s="110">
        <f t="shared" si="46"/>
        <v>0</v>
      </c>
      <c r="P1496" s="110">
        <f t="shared" si="47"/>
        <v>0</v>
      </c>
    </row>
    <row r="1497" spans="1:16" x14ac:dyDescent="0.25">
      <c r="A1497" s="132">
        <v>16666666</v>
      </c>
      <c r="B1497" s="135" t="s">
        <v>438</v>
      </c>
      <c r="C1497" s="135" t="s">
        <v>2739</v>
      </c>
      <c r="D1497" s="10">
        <v>1</v>
      </c>
      <c r="E1497" s="10"/>
      <c r="F1497" s="10"/>
      <c r="G1497" s="10"/>
      <c r="H1497" s="10"/>
      <c r="I1497" s="10"/>
      <c r="J1497" s="10"/>
      <c r="K1497" s="10"/>
      <c r="L1497" s="10"/>
      <c r="M1497" s="10"/>
      <c r="N1497" s="10"/>
      <c r="O1497" s="110">
        <f t="shared" si="46"/>
        <v>0</v>
      </c>
      <c r="P1497" s="110">
        <f t="shared" si="47"/>
        <v>0</v>
      </c>
    </row>
    <row r="1498" spans="1:16" x14ac:dyDescent="0.25">
      <c r="A1498" s="132">
        <v>16674944</v>
      </c>
      <c r="B1498" s="135" t="s">
        <v>474</v>
      </c>
      <c r="C1498" s="135" t="s">
        <v>475</v>
      </c>
      <c r="D1498" s="10">
        <v>24</v>
      </c>
      <c r="E1498" s="10"/>
      <c r="F1498" s="10"/>
      <c r="G1498" s="10"/>
      <c r="H1498" s="10"/>
      <c r="I1498" s="10"/>
      <c r="J1498" s="10"/>
      <c r="K1498" s="10"/>
      <c r="L1498" s="10"/>
      <c r="M1498" s="10"/>
      <c r="N1498" s="10"/>
      <c r="O1498" s="110">
        <f t="shared" si="46"/>
        <v>0</v>
      </c>
      <c r="P1498" s="110">
        <f t="shared" si="47"/>
        <v>0</v>
      </c>
    </row>
    <row r="1499" spans="1:16" x14ac:dyDescent="0.25">
      <c r="A1499" s="132">
        <v>16675258</v>
      </c>
      <c r="B1499" s="135" t="s">
        <v>2835</v>
      </c>
      <c r="C1499" s="135" t="s">
        <v>502</v>
      </c>
      <c r="D1499" s="10">
        <v>14</v>
      </c>
      <c r="E1499" s="10"/>
      <c r="F1499" s="10"/>
      <c r="G1499" s="10"/>
      <c r="H1499" s="10"/>
      <c r="I1499" s="10"/>
      <c r="J1499" s="10"/>
      <c r="K1499" s="10"/>
      <c r="L1499" s="10"/>
      <c r="M1499" s="10"/>
      <c r="N1499" s="10"/>
      <c r="O1499" s="110">
        <f t="shared" si="46"/>
        <v>0</v>
      </c>
      <c r="P1499" s="110">
        <f t="shared" si="47"/>
        <v>0</v>
      </c>
    </row>
    <row r="1500" spans="1:16" x14ac:dyDescent="0.25">
      <c r="A1500" s="132">
        <v>16675266</v>
      </c>
      <c r="B1500" s="135" t="s">
        <v>2835</v>
      </c>
      <c r="C1500" s="135" t="s">
        <v>502</v>
      </c>
      <c r="D1500" s="10">
        <v>14</v>
      </c>
      <c r="E1500" s="10"/>
      <c r="F1500" s="10"/>
      <c r="G1500" s="10"/>
      <c r="H1500" s="10"/>
      <c r="I1500" s="10"/>
      <c r="J1500" s="10"/>
      <c r="K1500" s="10"/>
      <c r="L1500" s="10"/>
      <c r="M1500" s="10"/>
      <c r="N1500" s="10"/>
      <c r="O1500" s="110">
        <f t="shared" si="46"/>
        <v>0</v>
      </c>
      <c r="P1500" s="110">
        <f t="shared" si="47"/>
        <v>0</v>
      </c>
    </row>
    <row r="1501" spans="1:16" x14ac:dyDescent="0.25">
      <c r="A1501" s="132">
        <v>16675274</v>
      </c>
      <c r="B1501" s="135" t="s">
        <v>2835</v>
      </c>
      <c r="C1501" s="135" t="s">
        <v>502</v>
      </c>
      <c r="D1501" s="10">
        <v>14</v>
      </c>
      <c r="E1501" s="10"/>
      <c r="F1501" s="10"/>
      <c r="G1501" s="10"/>
      <c r="H1501" s="10"/>
      <c r="I1501" s="10"/>
      <c r="J1501" s="10"/>
      <c r="K1501" s="10"/>
      <c r="L1501" s="10"/>
      <c r="M1501" s="10"/>
      <c r="N1501" s="10"/>
      <c r="O1501" s="110">
        <f t="shared" si="46"/>
        <v>0</v>
      </c>
      <c r="P1501" s="110">
        <f t="shared" si="47"/>
        <v>0</v>
      </c>
    </row>
    <row r="1502" spans="1:16" x14ac:dyDescent="0.25">
      <c r="A1502" s="132">
        <v>16675282</v>
      </c>
      <c r="B1502" s="135" t="s">
        <v>2835</v>
      </c>
      <c r="C1502" s="135" t="s">
        <v>502</v>
      </c>
      <c r="D1502" s="10">
        <v>56</v>
      </c>
      <c r="E1502" s="10"/>
      <c r="F1502" s="10"/>
      <c r="G1502" s="10"/>
      <c r="H1502" s="10"/>
      <c r="I1502" s="10"/>
      <c r="J1502" s="10"/>
      <c r="K1502" s="10"/>
      <c r="L1502" s="10"/>
      <c r="M1502" s="10"/>
      <c r="N1502" s="10"/>
      <c r="O1502" s="110">
        <f t="shared" ref="O1502:O1565" si="48">E1502+F1502+G1502+H1502+I1502+J1502+K1502+L1502+M1502+N1502</f>
        <v>0</v>
      </c>
      <c r="P1502" s="110">
        <f t="shared" ref="P1502:P1565" si="49">O1502-N1502</f>
        <v>0</v>
      </c>
    </row>
    <row r="1503" spans="1:16" x14ac:dyDescent="0.25">
      <c r="A1503" s="132">
        <v>16675290</v>
      </c>
      <c r="B1503" s="135" t="s">
        <v>2835</v>
      </c>
      <c r="C1503" s="135" t="s">
        <v>502</v>
      </c>
      <c r="D1503" s="10">
        <v>56</v>
      </c>
      <c r="E1503" s="10"/>
      <c r="F1503" s="10"/>
      <c r="G1503" s="10"/>
      <c r="H1503" s="10"/>
      <c r="I1503" s="10"/>
      <c r="J1503" s="10"/>
      <c r="K1503" s="10"/>
      <c r="L1503" s="10"/>
      <c r="M1503" s="10"/>
      <c r="N1503" s="10"/>
      <c r="O1503" s="110">
        <f t="shared" si="48"/>
        <v>0</v>
      </c>
      <c r="P1503" s="110">
        <f t="shared" si="49"/>
        <v>0</v>
      </c>
    </row>
    <row r="1504" spans="1:16" x14ac:dyDescent="0.25">
      <c r="A1504" s="132">
        <v>16675304</v>
      </c>
      <c r="B1504" s="135" t="s">
        <v>2835</v>
      </c>
      <c r="C1504" s="135" t="s">
        <v>502</v>
      </c>
      <c r="D1504" s="10">
        <v>56</v>
      </c>
      <c r="E1504" s="10"/>
      <c r="F1504" s="10"/>
      <c r="G1504" s="10"/>
      <c r="H1504" s="10"/>
      <c r="I1504" s="10"/>
      <c r="J1504" s="10"/>
      <c r="K1504" s="10"/>
      <c r="L1504" s="10"/>
      <c r="M1504" s="10"/>
      <c r="N1504" s="10"/>
      <c r="O1504" s="110">
        <f t="shared" si="48"/>
        <v>0</v>
      </c>
      <c r="P1504" s="110">
        <f t="shared" si="49"/>
        <v>0</v>
      </c>
    </row>
    <row r="1505" spans="1:16" x14ac:dyDescent="0.25">
      <c r="A1505" s="132">
        <v>16725395</v>
      </c>
      <c r="B1505" s="135" t="s">
        <v>503</v>
      </c>
      <c r="C1505" s="135" t="s">
        <v>2745</v>
      </c>
      <c r="D1505" s="10">
        <v>1</v>
      </c>
      <c r="E1505" s="10"/>
      <c r="F1505" s="10"/>
      <c r="G1505" s="10"/>
      <c r="H1505" s="10"/>
      <c r="I1505" s="10"/>
      <c r="J1505" s="10"/>
      <c r="K1505" s="10"/>
      <c r="L1505" s="10"/>
      <c r="M1505" s="10"/>
      <c r="N1505" s="10"/>
      <c r="O1505" s="110">
        <f t="shared" si="48"/>
        <v>0</v>
      </c>
      <c r="P1505" s="110">
        <f t="shared" si="49"/>
        <v>0</v>
      </c>
    </row>
    <row r="1506" spans="1:16" x14ac:dyDescent="0.25">
      <c r="A1506" s="132">
        <v>16730712</v>
      </c>
      <c r="B1506" s="135" t="s">
        <v>443</v>
      </c>
      <c r="C1506" s="135" t="s">
        <v>444</v>
      </c>
      <c r="D1506" s="10">
        <v>30</v>
      </c>
      <c r="E1506" s="10"/>
      <c r="F1506" s="10"/>
      <c r="G1506" s="10"/>
      <c r="H1506" s="10"/>
      <c r="I1506" s="10"/>
      <c r="J1506" s="10"/>
      <c r="K1506" s="10"/>
      <c r="L1506" s="10"/>
      <c r="M1506" s="10"/>
      <c r="N1506" s="10"/>
      <c r="O1506" s="110">
        <f t="shared" si="48"/>
        <v>0</v>
      </c>
      <c r="P1506" s="110">
        <f t="shared" si="49"/>
        <v>0</v>
      </c>
    </row>
    <row r="1507" spans="1:16" x14ac:dyDescent="0.25">
      <c r="A1507" s="132">
        <v>16734238</v>
      </c>
      <c r="B1507" s="135" t="s">
        <v>436</v>
      </c>
      <c r="C1507" s="135" t="s">
        <v>437</v>
      </c>
      <c r="D1507" s="10">
        <v>1</v>
      </c>
      <c r="E1507" s="10"/>
      <c r="F1507" s="10"/>
      <c r="G1507" s="10"/>
      <c r="H1507" s="10"/>
      <c r="I1507" s="10"/>
      <c r="J1507" s="10"/>
      <c r="K1507" s="10"/>
      <c r="L1507" s="10"/>
      <c r="M1507" s="10"/>
      <c r="N1507" s="10"/>
      <c r="O1507" s="110">
        <f t="shared" si="48"/>
        <v>0</v>
      </c>
      <c r="P1507" s="110">
        <f t="shared" si="49"/>
        <v>0</v>
      </c>
    </row>
    <row r="1508" spans="1:16" x14ac:dyDescent="0.25">
      <c r="A1508" s="132">
        <v>16734289</v>
      </c>
      <c r="B1508" s="135" t="s">
        <v>436</v>
      </c>
      <c r="C1508" s="135" t="s">
        <v>437</v>
      </c>
      <c r="D1508" s="10">
        <v>2</v>
      </c>
      <c r="E1508" s="10"/>
      <c r="F1508" s="10"/>
      <c r="G1508" s="10"/>
      <c r="H1508" s="10"/>
      <c r="I1508" s="10"/>
      <c r="J1508" s="10"/>
      <c r="K1508" s="10"/>
      <c r="L1508" s="10"/>
      <c r="M1508" s="10"/>
      <c r="N1508" s="10"/>
      <c r="O1508" s="110">
        <f t="shared" si="48"/>
        <v>0</v>
      </c>
      <c r="P1508" s="110">
        <f t="shared" si="49"/>
        <v>0</v>
      </c>
    </row>
    <row r="1509" spans="1:16" x14ac:dyDescent="0.25">
      <c r="A1509" s="132">
        <v>16734297</v>
      </c>
      <c r="B1509" s="135" t="s">
        <v>436</v>
      </c>
      <c r="C1509" s="135" t="s">
        <v>437</v>
      </c>
      <c r="D1509" s="10">
        <v>1</v>
      </c>
      <c r="E1509" s="10"/>
      <c r="F1509" s="10"/>
      <c r="G1509" s="10"/>
      <c r="H1509" s="10"/>
      <c r="I1509" s="10"/>
      <c r="J1509" s="10"/>
      <c r="K1509" s="10"/>
      <c r="L1509" s="10"/>
      <c r="M1509" s="10"/>
      <c r="N1509" s="10"/>
      <c r="O1509" s="110">
        <f t="shared" si="48"/>
        <v>0</v>
      </c>
      <c r="P1509" s="110">
        <f t="shared" si="49"/>
        <v>0</v>
      </c>
    </row>
    <row r="1510" spans="1:16" x14ac:dyDescent="0.25">
      <c r="A1510" s="132">
        <v>16736664</v>
      </c>
      <c r="B1510" s="135" t="s">
        <v>456</v>
      </c>
      <c r="C1510" s="135" t="s">
        <v>457</v>
      </c>
      <c r="D1510" s="10">
        <v>1</v>
      </c>
      <c r="E1510" s="10"/>
      <c r="F1510" s="10"/>
      <c r="G1510" s="10"/>
      <c r="H1510" s="10"/>
      <c r="I1510" s="10"/>
      <c r="J1510" s="10"/>
      <c r="K1510" s="10"/>
      <c r="L1510" s="10"/>
      <c r="M1510" s="10"/>
      <c r="N1510" s="10"/>
      <c r="O1510" s="110">
        <f t="shared" si="48"/>
        <v>0</v>
      </c>
      <c r="P1510" s="110">
        <f t="shared" si="49"/>
        <v>0</v>
      </c>
    </row>
    <row r="1511" spans="1:16" x14ac:dyDescent="0.25">
      <c r="A1511" s="132">
        <v>16739035</v>
      </c>
      <c r="B1511" s="135" t="s">
        <v>443</v>
      </c>
      <c r="C1511" s="135" t="s">
        <v>444</v>
      </c>
      <c r="D1511" s="10">
        <v>30</v>
      </c>
      <c r="E1511" s="10"/>
      <c r="F1511" s="10"/>
      <c r="G1511" s="10"/>
      <c r="H1511" s="10"/>
      <c r="I1511" s="10"/>
      <c r="J1511" s="10"/>
      <c r="K1511" s="10"/>
      <c r="L1511" s="10"/>
      <c r="M1511" s="10"/>
      <c r="N1511" s="10"/>
      <c r="O1511" s="110">
        <f t="shared" si="48"/>
        <v>0</v>
      </c>
      <c r="P1511" s="110">
        <f t="shared" si="49"/>
        <v>0</v>
      </c>
    </row>
    <row r="1512" spans="1:16" x14ac:dyDescent="0.25">
      <c r="A1512" s="132">
        <v>16741706</v>
      </c>
      <c r="B1512" s="135" t="s">
        <v>504</v>
      </c>
      <c r="C1512" s="135" t="s">
        <v>2746</v>
      </c>
      <c r="D1512" s="10">
        <v>1</v>
      </c>
      <c r="E1512" s="10"/>
      <c r="F1512" s="10"/>
      <c r="G1512" s="10"/>
      <c r="H1512" s="10"/>
      <c r="I1512" s="10"/>
      <c r="J1512" s="10"/>
      <c r="K1512" s="10"/>
      <c r="L1512" s="10"/>
      <c r="M1512" s="10"/>
      <c r="N1512" s="10"/>
      <c r="O1512" s="110">
        <f t="shared" si="48"/>
        <v>0</v>
      </c>
      <c r="P1512" s="110">
        <f t="shared" si="49"/>
        <v>0</v>
      </c>
    </row>
    <row r="1513" spans="1:16" x14ac:dyDescent="0.25">
      <c r="A1513" s="132">
        <v>16742761</v>
      </c>
      <c r="B1513" s="135" t="s">
        <v>474</v>
      </c>
      <c r="C1513" s="135" t="s">
        <v>475</v>
      </c>
      <c r="D1513" s="10">
        <v>50</v>
      </c>
      <c r="E1513" s="10"/>
      <c r="F1513" s="10"/>
      <c r="G1513" s="10"/>
      <c r="H1513" s="10"/>
      <c r="I1513" s="10"/>
      <c r="J1513" s="10"/>
      <c r="K1513" s="10"/>
      <c r="L1513" s="10"/>
      <c r="M1513" s="10"/>
      <c r="N1513" s="10"/>
      <c r="O1513" s="110">
        <f t="shared" si="48"/>
        <v>0</v>
      </c>
      <c r="P1513" s="110">
        <f t="shared" si="49"/>
        <v>0</v>
      </c>
    </row>
    <row r="1514" spans="1:16" x14ac:dyDescent="0.25">
      <c r="A1514" s="132">
        <v>16742893</v>
      </c>
      <c r="B1514" s="135" t="s">
        <v>445</v>
      </c>
      <c r="C1514" s="135" t="s">
        <v>446</v>
      </c>
      <c r="D1514" s="10">
        <v>10</v>
      </c>
      <c r="E1514" s="10"/>
      <c r="F1514" s="10"/>
      <c r="G1514" s="10"/>
      <c r="H1514" s="10"/>
      <c r="I1514" s="10"/>
      <c r="J1514" s="10"/>
      <c r="K1514" s="10"/>
      <c r="L1514" s="10"/>
      <c r="M1514" s="10"/>
      <c r="N1514" s="10"/>
      <c r="O1514" s="110">
        <f t="shared" si="48"/>
        <v>0</v>
      </c>
      <c r="P1514" s="110">
        <f t="shared" si="49"/>
        <v>0</v>
      </c>
    </row>
    <row r="1515" spans="1:16" x14ac:dyDescent="0.25">
      <c r="A1515" s="132">
        <v>16743334</v>
      </c>
      <c r="B1515" s="135" t="s">
        <v>464</v>
      </c>
      <c r="C1515" s="135" t="s">
        <v>465</v>
      </c>
      <c r="D1515" s="10">
        <v>4</v>
      </c>
      <c r="E1515" s="10"/>
      <c r="F1515" s="10"/>
      <c r="G1515" s="10"/>
      <c r="H1515" s="10"/>
      <c r="I1515" s="10"/>
      <c r="J1515" s="10"/>
      <c r="K1515" s="10"/>
      <c r="L1515" s="10"/>
      <c r="M1515" s="10"/>
      <c r="N1515" s="10"/>
      <c r="O1515" s="110">
        <f t="shared" si="48"/>
        <v>0</v>
      </c>
      <c r="P1515" s="110">
        <f t="shared" si="49"/>
        <v>0</v>
      </c>
    </row>
    <row r="1516" spans="1:16" x14ac:dyDescent="0.25">
      <c r="A1516" s="132">
        <v>16743571</v>
      </c>
      <c r="B1516" s="135" t="s">
        <v>438</v>
      </c>
      <c r="C1516" s="135" t="s">
        <v>2739</v>
      </c>
      <c r="D1516" s="10">
        <v>1</v>
      </c>
      <c r="E1516" s="10"/>
      <c r="F1516" s="10"/>
      <c r="G1516" s="10"/>
      <c r="H1516" s="10"/>
      <c r="I1516" s="10"/>
      <c r="J1516" s="10"/>
      <c r="K1516" s="10"/>
      <c r="L1516" s="10"/>
      <c r="M1516" s="10"/>
      <c r="N1516" s="10"/>
      <c r="O1516" s="110">
        <f t="shared" si="48"/>
        <v>0</v>
      </c>
      <c r="P1516" s="110">
        <f t="shared" si="49"/>
        <v>0</v>
      </c>
    </row>
    <row r="1517" spans="1:16" x14ac:dyDescent="0.25">
      <c r="A1517" s="132">
        <v>16747712</v>
      </c>
      <c r="B1517" s="135" t="s">
        <v>505</v>
      </c>
      <c r="C1517" s="135" t="s">
        <v>506</v>
      </c>
      <c r="D1517" s="10">
        <v>28</v>
      </c>
      <c r="E1517" s="10"/>
      <c r="F1517" s="10"/>
      <c r="G1517" s="10"/>
      <c r="H1517" s="10"/>
      <c r="I1517" s="10"/>
      <c r="J1517" s="10"/>
      <c r="K1517" s="10"/>
      <c r="L1517" s="10"/>
      <c r="M1517" s="10"/>
      <c r="N1517" s="10"/>
      <c r="O1517" s="110">
        <f t="shared" si="48"/>
        <v>0</v>
      </c>
      <c r="P1517" s="110">
        <f t="shared" si="49"/>
        <v>0</v>
      </c>
    </row>
    <row r="1518" spans="1:16" x14ac:dyDescent="0.25">
      <c r="A1518" s="132">
        <v>16747720</v>
      </c>
      <c r="B1518" s="135" t="s">
        <v>505</v>
      </c>
      <c r="C1518" s="135" t="s">
        <v>506</v>
      </c>
      <c r="D1518" s="10">
        <v>28</v>
      </c>
      <c r="E1518" s="10"/>
      <c r="F1518" s="10"/>
      <c r="G1518" s="10"/>
      <c r="H1518" s="10"/>
      <c r="I1518" s="10"/>
      <c r="J1518" s="10"/>
      <c r="K1518" s="10"/>
      <c r="L1518" s="10"/>
      <c r="M1518" s="10"/>
      <c r="N1518" s="10"/>
      <c r="O1518" s="110">
        <f t="shared" si="48"/>
        <v>0</v>
      </c>
      <c r="P1518" s="110">
        <f t="shared" si="49"/>
        <v>0</v>
      </c>
    </row>
    <row r="1519" spans="1:16" x14ac:dyDescent="0.25">
      <c r="A1519" s="132">
        <v>16747941</v>
      </c>
      <c r="B1519" s="135" t="s">
        <v>2836</v>
      </c>
      <c r="C1519" s="135" t="s">
        <v>508</v>
      </c>
      <c r="D1519" s="10">
        <v>56</v>
      </c>
      <c r="E1519" s="10"/>
      <c r="F1519" s="10"/>
      <c r="G1519" s="10"/>
      <c r="H1519" s="10"/>
      <c r="I1519" s="10"/>
      <c r="J1519" s="10"/>
      <c r="K1519" s="10"/>
      <c r="L1519" s="10"/>
      <c r="M1519" s="10"/>
      <c r="N1519" s="10"/>
      <c r="O1519" s="110">
        <f t="shared" si="48"/>
        <v>0</v>
      </c>
      <c r="P1519" s="110">
        <f t="shared" si="49"/>
        <v>0</v>
      </c>
    </row>
    <row r="1520" spans="1:16" x14ac:dyDescent="0.25">
      <c r="A1520" s="132">
        <v>16747968</v>
      </c>
      <c r="B1520" s="135" t="s">
        <v>2836</v>
      </c>
      <c r="C1520" s="135" t="s">
        <v>508</v>
      </c>
      <c r="D1520" s="10">
        <v>7</v>
      </c>
      <c r="E1520" s="10"/>
      <c r="F1520" s="10"/>
      <c r="G1520" s="10"/>
      <c r="H1520" s="10"/>
      <c r="I1520" s="10"/>
      <c r="J1520" s="10"/>
      <c r="K1520" s="10"/>
      <c r="L1520" s="10"/>
      <c r="M1520" s="10"/>
      <c r="N1520" s="10"/>
      <c r="O1520" s="110">
        <f t="shared" si="48"/>
        <v>0</v>
      </c>
      <c r="P1520" s="110">
        <f t="shared" si="49"/>
        <v>0</v>
      </c>
    </row>
    <row r="1521" spans="1:16" x14ac:dyDescent="0.25">
      <c r="A1521" s="132">
        <v>16747976</v>
      </c>
      <c r="B1521" s="135" t="s">
        <v>2836</v>
      </c>
      <c r="C1521" s="135" t="s">
        <v>508</v>
      </c>
      <c r="D1521" s="10">
        <v>28</v>
      </c>
      <c r="E1521" s="10"/>
      <c r="F1521" s="10"/>
      <c r="G1521" s="10"/>
      <c r="H1521" s="10"/>
      <c r="I1521" s="10"/>
      <c r="J1521" s="10"/>
      <c r="K1521" s="10"/>
      <c r="L1521" s="10"/>
      <c r="M1521" s="10"/>
      <c r="N1521" s="10"/>
      <c r="O1521" s="110">
        <f t="shared" si="48"/>
        <v>0</v>
      </c>
      <c r="P1521" s="110">
        <f t="shared" si="49"/>
        <v>0</v>
      </c>
    </row>
    <row r="1522" spans="1:16" x14ac:dyDescent="0.25">
      <c r="A1522" s="132">
        <v>16747984</v>
      </c>
      <c r="B1522" s="135" t="s">
        <v>2836</v>
      </c>
      <c r="C1522" s="135" t="s">
        <v>508</v>
      </c>
      <c r="D1522" s="10">
        <v>28</v>
      </c>
      <c r="E1522" s="10"/>
      <c r="F1522" s="10"/>
      <c r="G1522" s="10"/>
      <c r="H1522" s="10"/>
      <c r="I1522" s="10"/>
      <c r="J1522" s="10"/>
      <c r="K1522" s="10"/>
      <c r="L1522" s="10"/>
      <c r="M1522" s="10"/>
      <c r="N1522" s="10"/>
      <c r="O1522" s="110">
        <f t="shared" si="48"/>
        <v>0</v>
      </c>
      <c r="P1522" s="110">
        <f t="shared" si="49"/>
        <v>0</v>
      </c>
    </row>
    <row r="1523" spans="1:16" x14ac:dyDescent="0.25">
      <c r="A1523" s="132">
        <v>16747992</v>
      </c>
      <c r="B1523" s="135" t="s">
        <v>2836</v>
      </c>
      <c r="C1523" s="135" t="s">
        <v>508</v>
      </c>
      <c r="D1523" s="10">
        <v>28</v>
      </c>
      <c r="E1523" s="10"/>
      <c r="F1523" s="10"/>
      <c r="G1523" s="10"/>
      <c r="H1523" s="10"/>
      <c r="I1523" s="10"/>
      <c r="J1523" s="10"/>
      <c r="K1523" s="10"/>
      <c r="L1523" s="10"/>
      <c r="M1523" s="10"/>
      <c r="N1523" s="10"/>
      <c r="O1523" s="110">
        <f t="shared" si="48"/>
        <v>0</v>
      </c>
      <c r="P1523" s="110">
        <f t="shared" si="49"/>
        <v>0</v>
      </c>
    </row>
    <row r="1524" spans="1:16" x14ac:dyDescent="0.25">
      <c r="A1524" s="132">
        <v>16749286</v>
      </c>
      <c r="B1524" s="135" t="s">
        <v>435</v>
      </c>
      <c r="C1524" s="135" t="s">
        <v>2738</v>
      </c>
      <c r="D1524" s="10">
        <v>1</v>
      </c>
      <c r="E1524" s="10"/>
      <c r="F1524" s="10"/>
      <c r="G1524" s="10"/>
      <c r="H1524" s="10"/>
      <c r="I1524" s="10"/>
      <c r="J1524" s="10"/>
      <c r="K1524" s="10"/>
      <c r="L1524" s="10"/>
      <c r="M1524" s="10"/>
      <c r="N1524" s="10"/>
      <c r="O1524" s="110">
        <f t="shared" si="48"/>
        <v>0</v>
      </c>
      <c r="P1524" s="110">
        <f t="shared" si="49"/>
        <v>0</v>
      </c>
    </row>
    <row r="1525" spans="1:16" x14ac:dyDescent="0.25">
      <c r="A1525" s="132">
        <v>16750365</v>
      </c>
      <c r="B1525" s="135" t="s">
        <v>509</v>
      </c>
      <c r="C1525" s="135" t="s">
        <v>510</v>
      </c>
      <c r="D1525" s="10">
        <v>1</v>
      </c>
      <c r="E1525" s="10"/>
      <c r="F1525" s="10"/>
      <c r="G1525" s="10"/>
      <c r="H1525" s="10"/>
      <c r="I1525" s="10"/>
      <c r="J1525" s="10"/>
      <c r="K1525" s="10"/>
      <c r="L1525" s="10"/>
      <c r="M1525" s="10"/>
      <c r="N1525" s="10"/>
      <c r="O1525" s="110">
        <f t="shared" si="48"/>
        <v>0</v>
      </c>
      <c r="P1525" s="110">
        <f t="shared" si="49"/>
        <v>0</v>
      </c>
    </row>
    <row r="1526" spans="1:16" x14ac:dyDescent="0.25">
      <c r="A1526" s="132">
        <v>16750373</v>
      </c>
      <c r="B1526" s="135" t="s">
        <v>509</v>
      </c>
      <c r="C1526" s="135" t="s">
        <v>510</v>
      </c>
      <c r="D1526" s="10">
        <v>1</v>
      </c>
      <c r="E1526" s="10"/>
      <c r="F1526" s="10"/>
      <c r="G1526" s="10"/>
      <c r="H1526" s="10"/>
      <c r="I1526" s="10"/>
      <c r="J1526" s="10"/>
      <c r="K1526" s="10"/>
      <c r="L1526" s="10"/>
      <c r="M1526" s="10"/>
      <c r="N1526" s="10"/>
      <c r="O1526" s="110">
        <f t="shared" si="48"/>
        <v>0</v>
      </c>
      <c r="P1526" s="110">
        <f t="shared" si="49"/>
        <v>0</v>
      </c>
    </row>
    <row r="1527" spans="1:16" x14ac:dyDescent="0.25">
      <c r="A1527" s="132">
        <v>16751221</v>
      </c>
      <c r="B1527" s="135" t="s">
        <v>438</v>
      </c>
      <c r="C1527" s="135" t="s">
        <v>2739</v>
      </c>
      <c r="D1527" s="10">
        <v>1</v>
      </c>
      <c r="E1527" s="10"/>
      <c r="F1527" s="10"/>
      <c r="G1527" s="10"/>
      <c r="H1527" s="10"/>
      <c r="I1527" s="10"/>
      <c r="J1527" s="10"/>
      <c r="K1527" s="10"/>
      <c r="L1527" s="10"/>
      <c r="M1527" s="10"/>
      <c r="N1527" s="10"/>
      <c r="O1527" s="110">
        <f t="shared" si="48"/>
        <v>0</v>
      </c>
      <c r="P1527" s="110">
        <f t="shared" si="49"/>
        <v>0</v>
      </c>
    </row>
    <row r="1528" spans="1:16" x14ac:dyDescent="0.25">
      <c r="A1528" s="132">
        <v>16753798</v>
      </c>
      <c r="B1528" s="135" t="s">
        <v>2836</v>
      </c>
      <c r="C1528" s="135" t="s">
        <v>508</v>
      </c>
      <c r="D1528" s="10">
        <v>28</v>
      </c>
      <c r="E1528" s="10"/>
      <c r="F1528" s="10"/>
      <c r="G1528" s="10"/>
      <c r="H1528" s="10"/>
      <c r="I1528" s="10"/>
      <c r="J1528" s="10"/>
      <c r="K1528" s="10"/>
      <c r="L1528" s="10"/>
      <c r="M1528" s="10"/>
      <c r="N1528" s="10"/>
      <c r="O1528" s="110">
        <f t="shared" si="48"/>
        <v>0</v>
      </c>
      <c r="P1528" s="110">
        <f t="shared" si="49"/>
        <v>0</v>
      </c>
    </row>
    <row r="1529" spans="1:16" x14ac:dyDescent="0.25">
      <c r="A1529" s="132">
        <v>16755251</v>
      </c>
      <c r="B1529" s="135" t="s">
        <v>2837</v>
      </c>
      <c r="C1529" s="135" t="s">
        <v>512</v>
      </c>
      <c r="D1529" s="10">
        <v>1</v>
      </c>
      <c r="E1529" s="10"/>
      <c r="F1529" s="10"/>
      <c r="G1529" s="10"/>
      <c r="H1529" s="10"/>
      <c r="I1529" s="10"/>
      <c r="J1529" s="10"/>
      <c r="K1529" s="10"/>
      <c r="L1529" s="10"/>
      <c r="M1529" s="10"/>
      <c r="N1529" s="10"/>
      <c r="O1529" s="110">
        <f t="shared" si="48"/>
        <v>0</v>
      </c>
      <c r="P1529" s="110">
        <f t="shared" si="49"/>
        <v>0</v>
      </c>
    </row>
    <row r="1530" spans="1:16" x14ac:dyDescent="0.25">
      <c r="A1530" s="132">
        <v>16755456</v>
      </c>
      <c r="B1530" s="135" t="s">
        <v>435</v>
      </c>
      <c r="C1530" s="135" t="s">
        <v>2738</v>
      </c>
      <c r="D1530" s="10">
        <v>1</v>
      </c>
      <c r="E1530" s="10"/>
      <c r="F1530" s="10"/>
      <c r="G1530" s="10"/>
      <c r="H1530" s="10"/>
      <c r="I1530" s="10"/>
      <c r="J1530" s="10"/>
      <c r="K1530" s="10"/>
      <c r="L1530" s="10"/>
      <c r="M1530" s="10"/>
      <c r="N1530" s="10"/>
      <c r="O1530" s="110">
        <f t="shared" si="48"/>
        <v>0</v>
      </c>
      <c r="P1530" s="110">
        <f t="shared" si="49"/>
        <v>0</v>
      </c>
    </row>
    <row r="1531" spans="1:16" x14ac:dyDescent="0.25">
      <c r="A1531" s="132">
        <v>16759648</v>
      </c>
      <c r="B1531" s="135" t="s">
        <v>513</v>
      </c>
      <c r="C1531" s="135" t="s">
        <v>514</v>
      </c>
      <c r="D1531" s="10">
        <v>1</v>
      </c>
      <c r="E1531" s="10"/>
      <c r="F1531" s="10"/>
      <c r="G1531" s="10"/>
      <c r="H1531" s="10"/>
      <c r="I1531" s="10"/>
      <c r="J1531" s="10"/>
      <c r="K1531" s="10"/>
      <c r="L1531" s="10"/>
      <c r="M1531" s="10"/>
      <c r="N1531" s="10"/>
      <c r="O1531" s="110">
        <f t="shared" si="48"/>
        <v>0</v>
      </c>
      <c r="P1531" s="110">
        <f t="shared" si="49"/>
        <v>0</v>
      </c>
    </row>
    <row r="1532" spans="1:16" x14ac:dyDescent="0.25">
      <c r="A1532" s="132">
        <v>16768981</v>
      </c>
      <c r="B1532" s="135" t="s">
        <v>438</v>
      </c>
      <c r="C1532" s="135" t="s">
        <v>2739</v>
      </c>
      <c r="D1532" s="10">
        <v>1</v>
      </c>
      <c r="E1532" s="10"/>
      <c r="F1532" s="10"/>
      <c r="G1532" s="10"/>
      <c r="H1532" s="10"/>
      <c r="I1532" s="10"/>
      <c r="J1532" s="10"/>
      <c r="K1532" s="10"/>
      <c r="L1532" s="10"/>
      <c r="M1532" s="10"/>
      <c r="N1532" s="10"/>
      <c r="O1532" s="110">
        <f t="shared" si="48"/>
        <v>0</v>
      </c>
      <c r="P1532" s="110">
        <f t="shared" si="49"/>
        <v>0</v>
      </c>
    </row>
    <row r="1533" spans="1:16" x14ac:dyDescent="0.25">
      <c r="A1533" s="132">
        <v>16773187</v>
      </c>
      <c r="B1533" s="135" t="s">
        <v>436</v>
      </c>
      <c r="C1533" s="135" t="s">
        <v>437</v>
      </c>
      <c r="D1533" s="10">
        <v>2</v>
      </c>
      <c r="E1533" s="10"/>
      <c r="F1533" s="10"/>
      <c r="G1533" s="10"/>
      <c r="H1533" s="10"/>
      <c r="I1533" s="10"/>
      <c r="J1533" s="10"/>
      <c r="K1533" s="10"/>
      <c r="L1533" s="10"/>
      <c r="M1533" s="10"/>
      <c r="N1533" s="10"/>
      <c r="O1533" s="110">
        <f t="shared" si="48"/>
        <v>0</v>
      </c>
      <c r="P1533" s="110">
        <f t="shared" si="49"/>
        <v>0</v>
      </c>
    </row>
    <row r="1534" spans="1:16" x14ac:dyDescent="0.25">
      <c r="A1534" s="132">
        <v>16773195</v>
      </c>
      <c r="B1534" s="135" t="s">
        <v>436</v>
      </c>
      <c r="C1534" s="135" t="s">
        <v>437</v>
      </c>
      <c r="D1534" s="10">
        <v>1</v>
      </c>
      <c r="E1534" s="10"/>
      <c r="F1534" s="10"/>
      <c r="G1534" s="10"/>
      <c r="H1534" s="10"/>
      <c r="I1534" s="10"/>
      <c r="J1534" s="10"/>
      <c r="K1534" s="10"/>
      <c r="L1534" s="10"/>
      <c r="M1534" s="10"/>
      <c r="N1534" s="10"/>
      <c r="O1534" s="110">
        <f t="shared" si="48"/>
        <v>0</v>
      </c>
      <c r="P1534" s="110">
        <f t="shared" si="49"/>
        <v>0</v>
      </c>
    </row>
    <row r="1535" spans="1:16" x14ac:dyDescent="0.25">
      <c r="A1535" s="132">
        <v>16775171</v>
      </c>
      <c r="B1535" s="135" t="s">
        <v>468</v>
      </c>
      <c r="C1535" s="135" t="s">
        <v>469</v>
      </c>
      <c r="D1535" s="10">
        <v>1</v>
      </c>
      <c r="E1535" s="10"/>
      <c r="F1535" s="10"/>
      <c r="G1535" s="10"/>
      <c r="H1535" s="10"/>
      <c r="I1535" s="10"/>
      <c r="J1535" s="10"/>
      <c r="K1535" s="10"/>
      <c r="L1535" s="10"/>
      <c r="M1535" s="10"/>
      <c r="N1535" s="10"/>
      <c r="O1535" s="110">
        <f t="shared" si="48"/>
        <v>0</v>
      </c>
      <c r="P1535" s="110">
        <f t="shared" si="49"/>
        <v>0</v>
      </c>
    </row>
    <row r="1536" spans="1:16" x14ac:dyDescent="0.25">
      <c r="A1536" s="132">
        <v>16780450</v>
      </c>
      <c r="B1536" s="135" t="s">
        <v>515</v>
      </c>
      <c r="C1536" s="135" t="s">
        <v>516</v>
      </c>
      <c r="D1536" s="10">
        <v>1</v>
      </c>
      <c r="E1536" s="10"/>
      <c r="F1536" s="10"/>
      <c r="G1536" s="10"/>
      <c r="H1536" s="10"/>
      <c r="I1536" s="10"/>
      <c r="J1536" s="10"/>
      <c r="K1536" s="10"/>
      <c r="L1536" s="10"/>
      <c r="M1536" s="10"/>
      <c r="N1536" s="10"/>
      <c r="O1536" s="110">
        <f t="shared" si="48"/>
        <v>0</v>
      </c>
      <c r="P1536" s="110">
        <f t="shared" si="49"/>
        <v>0</v>
      </c>
    </row>
    <row r="1537" spans="1:16" x14ac:dyDescent="0.25">
      <c r="A1537" s="132">
        <v>16780469</v>
      </c>
      <c r="B1537" s="135" t="s">
        <v>515</v>
      </c>
      <c r="C1537" s="135" t="s">
        <v>516</v>
      </c>
      <c r="D1537" s="10">
        <v>7</v>
      </c>
      <c r="E1537" s="10"/>
      <c r="F1537" s="10"/>
      <c r="G1537" s="10"/>
      <c r="H1537" s="10"/>
      <c r="I1537" s="10"/>
      <c r="J1537" s="10"/>
      <c r="K1537" s="10"/>
      <c r="L1537" s="10"/>
      <c r="M1537" s="10"/>
      <c r="N1537" s="10"/>
      <c r="O1537" s="110">
        <f t="shared" si="48"/>
        <v>0</v>
      </c>
      <c r="P1537" s="110">
        <f t="shared" si="49"/>
        <v>0</v>
      </c>
    </row>
    <row r="1538" spans="1:16" x14ac:dyDescent="0.25">
      <c r="A1538" s="132">
        <v>16787536</v>
      </c>
      <c r="B1538" s="135" t="s">
        <v>2838</v>
      </c>
      <c r="C1538" s="135" t="s">
        <v>518</v>
      </c>
      <c r="D1538" s="10">
        <v>120</v>
      </c>
      <c r="E1538" s="10"/>
      <c r="F1538" s="10"/>
      <c r="G1538" s="10"/>
      <c r="H1538" s="10"/>
      <c r="I1538" s="10"/>
      <c r="J1538" s="10"/>
      <c r="K1538" s="10"/>
      <c r="L1538" s="10"/>
      <c r="M1538" s="10"/>
      <c r="N1538" s="10"/>
      <c r="O1538" s="110">
        <f t="shared" si="48"/>
        <v>0</v>
      </c>
      <c r="P1538" s="110">
        <f t="shared" si="49"/>
        <v>0</v>
      </c>
    </row>
    <row r="1539" spans="1:16" x14ac:dyDescent="0.25">
      <c r="A1539" s="132">
        <v>16787609</v>
      </c>
      <c r="B1539" s="135" t="s">
        <v>2838</v>
      </c>
      <c r="C1539" s="135" t="s">
        <v>518</v>
      </c>
      <c r="D1539" s="10">
        <v>30</v>
      </c>
      <c r="E1539" s="10"/>
      <c r="F1539" s="10"/>
      <c r="G1539" s="10"/>
      <c r="H1539" s="10"/>
      <c r="I1539" s="10"/>
      <c r="J1539" s="10"/>
      <c r="K1539" s="10"/>
      <c r="L1539" s="10"/>
      <c r="M1539" s="10"/>
      <c r="N1539" s="10"/>
      <c r="O1539" s="110">
        <f t="shared" si="48"/>
        <v>0</v>
      </c>
      <c r="P1539" s="110">
        <f t="shared" si="49"/>
        <v>0</v>
      </c>
    </row>
    <row r="1540" spans="1:16" x14ac:dyDescent="0.25">
      <c r="A1540" s="132">
        <v>16796063</v>
      </c>
      <c r="B1540" s="135" t="s">
        <v>498</v>
      </c>
      <c r="C1540" s="135" t="s">
        <v>499</v>
      </c>
      <c r="D1540" s="10">
        <v>1</v>
      </c>
      <c r="E1540" s="10"/>
      <c r="F1540" s="10"/>
      <c r="G1540" s="10"/>
      <c r="H1540" s="10"/>
      <c r="I1540" s="10"/>
      <c r="J1540" s="10"/>
      <c r="K1540" s="10"/>
      <c r="L1540" s="10"/>
      <c r="M1540" s="10"/>
      <c r="N1540" s="10"/>
      <c r="O1540" s="110">
        <f t="shared" si="48"/>
        <v>0</v>
      </c>
      <c r="P1540" s="110">
        <f t="shared" si="49"/>
        <v>0</v>
      </c>
    </row>
    <row r="1541" spans="1:16" x14ac:dyDescent="0.25">
      <c r="A1541" s="132">
        <v>16799208</v>
      </c>
      <c r="B1541" s="135" t="s">
        <v>456</v>
      </c>
      <c r="C1541" s="135" t="s">
        <v>457</v>
      </c>
      <c r="D1541" s="10">
        <v>1</v>
      </c>
      <c r="E1541" s="10"/>
      <c r="F1541" s="10"/>
      <c r="G1541" s="10"/>
      <c r="H1541" s="10"/>
      <c r="I1541" s="10"/>
      <c r="J1541" s="10"/>
      <c r="K1541" s="10"/>
      <c r="L1541" s="10"/>
      <c r="M1541" s="10"/>
      <c r="N1541" s="10"/>
      <c r="O1541" s="110">
        <f t="shared" si="48"/>
        <v>0</v>
      </c>
      <c r="P1541" s="110">
        <f t="shared" si="49"/>
        <v>0</v>
      </c>
    </row>
    <row r="1542" spans="1:16" x14ac:dyDescent="0.25">
      <c r="A1542" s="132">
        <v>16816218</v>
      </c>
      <c r="B1542" s="135" t="s">
        <v>476</v>
      </c>
      <c r="C1542" s="135" t="s">
        <v>477</v>
      </c>
      <c r="D1542" s="10">
        <v>1</v>
      </c>
      <c r="E1542" s="10"/>
      <c r="F1542" s="10"/>
      <c r="G1542" s="10"/>
      <c r="H1542" s="10"/>
      <c r="I1542" s="10"/>
      <c r="J1542" s="10"/>
      <c r="K1542" s="10"/>
      <c r="L1542" s="10"/>
      <c r="M1542" s="10"/>
      <c r="N1542" s="10"/>
      <c r="O1542" s="110">
        <f t="shared" si="48"/>
        <v>0</v>
      </c>
      <c r="P1542" s="110">
        <f t="shared" si="49"/>
        <v>0</v>
      </c>
    </row>
    <row r="1543" spans="1:16" x14ac:dyDescent="0.25">
      <c r="A1543" s="132">
        <v>16816730</v>
      </c>
      <c r="B1543" s="135" t="s">
        <v>435</v>
      </c>
      <c r="C1543" s="135" t="s">
        <v>2738</v>
      </c>
      <c r="D1543" s="10">
        <v>1</v>
      </c>
      <c r="E1543" s="10"/>
      <c r="F1543" s="10"/>
      <c r="G1543" s="10"/>
      <c r="H1543" s="10"/>
      <c r="I1543" s="10"/>
      <c r="J1543" s="10"/>
      <c r="K1543" s="10"/>
      <c r="L1543" s="10"/>
      <c r="M1543" s="10"/>
      <c r="N1543" s="10"/>
      <c r="O1543" s="110">
        <f t="shared" si="48"/>
        <v>0</v>
      </c>
      <c r="P1543" s="110">
        <f t="shared" si="49"/>
        <v>0</v>
      </c>
    </row>
    <row r="1544" spans="1:16" x14ac:dyDescent="0.25">
      <c r="A1544" s="132">
        <v>16816749</v>
      </c>
      <c r="B1544" s="135" t="s">
        <v>435</v>
      </c>
      <c r="C1544" s="135" t="s">
        <v>2738</v>
      </c>
      <c r="D1544" s="10">
        <v>1</v>
      </c>
      <c r="E1544" s="10"/>
      <c r="F1544" s="10"/>
      <c r="G1544" s="10"/>
      <c r="H1544" s="10"/>
      <c r="I1544" s="10"/>
      <c r="J1544" s="10"/>
      <c r="K1544" s="10"/>
      <c r="L1544" s="10"/>
      <c r="M1544" s="10"/>
      <c r="N1544" s="10"/>
      <c r="O1544" s="110">
        <f t="shared" si="48"/>
        <v>0</v>
      </c>
      <c r="P1544" s="110">
        <f t="shared" si="49"/>
        <v>0</v>
      </c>
    </row>
    <row r="1545" spans="1:16" x14ac:dyDescent="0.25">
      <c r="A1545" s="132">
        <v>16816757</v>
      </c>
      <c r="B1545" s="135" t="s">
        <v>435</v>
      </c>
      <c r="C1545" s="135" t="s">
        <v>2738</v>
      </c>
      <c r="D1545" s="10">
        <v>1</v>
      </c>
      <c r="E1545" s="10"/>
      <c r="F1545" s="10"/>
      <c r="G1545" s="10"/>
      <c r="H1545" s="10"/>
      <c r="I1545" s="10"/>
      <c r="J1545" s="10"/>
      <c r="K1545" s="10"/>
      <c r="L1545" s="10"/>
      <c r="M1545" s="10"/>
      <c r="N1545" s="10"/>
      <c r="O1545" s="110">
        <f t="shared" si="48"/>
        <v>0</v>
      </c>
      <c r="P1545" s="110">
        <f t="shared" si="49"/>
        <v>0</v>
      </c>
    </row>
    <row r="1546" spans="1:16" x14ac:dyDescent="0.25">
      <c r="A1546" s="132">
        <v>16817028</v>
      </c>
      <c r="B1546" s="135" t="s">
        <v>435</v>
      </c>
      <c r="C1546" s="135" t="s">
        <v>2738</v>
      </c>
      <c r="D1546" s="10">
        <v>1</v>
      </c>
      <c r="E1546" s="10"/>
      <c r="F1546" s="10"/>
      <c r="G1546" s="10"/>
      <c r="H1546" s="10"/>
      <c r="I1546" s="10"/>
      <c r="J1546" s="10"/>
      <c r="K1546" s="10"/>
      <c r="L1546" s="10"/>
      <c r="M1546" s="10"/>
      <c r="N1546" s="10"/>
      <c r="O1546" s="110">
        <f t="shared" si="48"/>
        <v>0</v>
      </c>
      <c r="P1546" s="110">
        <f t="shared" si="49"/>
        <v>0</v>
      </c>
    </row>
    <row r="1547" spans="1:16" x14ac:dyDescent="0.25">
      <c r="A1547" s="132">
        <v>16817036</v>
      </c>
      <c r="B1547" s="135" t="s">
        <v>435</v>
      </c>
      <c r="C1547" s="135" t="s">
        <v>2738</v>
      </c>
      <c r="D1547" s="10">
        <v>1</v>
      </c>
      <c r="E1547" s="10"/>
      <c r="F1547" s="10"/>
      <c r="G1547" s="10"/>
      <c r="H1547" s="10"/>
      <c r="I1547" s="10"/>
      <c r="J1547" s="10"/>
      <c r="K1547" s="10"/>
      <c r="L1547" s="10"/>
      <c r="M1547" s="10"/>
      <c r="N1547" s="10"/>
      <c r="O1547" s="110">
        <f t="shared" si="48"/>
        <v>0</v>
      </c>
      <c r="P1547" s="110">
        <f t="shared" si="49"/>
        <v>0</v>
      </c>
    </row>
    <row r="1548" spans="1:16" x14ac:dyDescent="0.25">
      <c r="A1548" s="132">
        <v>16817761</v>
      </c>
      <c r="B1548" s="135" t="s">
        <v>498</v>
      </c>
      <c r="C1548" s="135" t="s">
        <v>499</v>
      </c>
      <c r="D1548" s="10">
        <v>1</v>
      </c>
      <c r="E1548" s="10"/>
      <c r="F1548" s="10"/>
      <c r="G1548" s="10"/>
      <c r="H1548" s="10"/>
      <c r="I1548" s="10"/>
      <c r="J1548" s="10"/>
      <c r="K1548" s="10"/>
      <c r="L1548" s="10"/>
      <c r="M1548" s="10"/>
      <c r="N1548" s="10"/>
      <c r="O1548" s="110">
        <f t="shared" si="48"/>
        <v>0</v>
      </c>
      <c r="P1548" s="110">
        <f t="shared" si="49"/>
        <v>0</v>
      </c>
    </row>
    <row r="1549" spans="1:16" x14ac:dyDescent="0.25">
      <c r="A1549" s="132">
        <v>16820649</v>
      </c>
      <c r="B1549" s="135" t="s">
        <v>519</v>
      </c>
      <c r="C1549" s="135" t="s">
        <v>520</v>
      </c>
      <c r="D1549" s="10">
        <v>4</v>
      </c>
      <c r="E1549" s="10"/>
      <c r="F1549" s="10"/>
      <c r="G1549" s="10"/>
      <c r="H1549" s="10"/>
      <c r="I1549" s="10"/>
      <c r="J1549" s="10"/>
      <c r="K1549" s="10"/>
      <c r="L1549" s="10"/>
      <c r="M1549" s="10"/>
      <c r="N1549" s="10"/>
      <c r="O1549" s="110">
        <f t="shared" si="48"/>
        <v>0</v>
      </c>
      <c r="P1549" s="110">
        <f t="shared" si="49"/>
        <v>0</v>
      </c>
    </row>
    <row r="1550" spans="1:16" x14ac:dyDescent="0.25">
      <c r="A1550" s="132">
        <v>16821181</v>
      </c>
      <c r="B1550" s="135" t="s">
        <v>476</v>
      </c>
      <c r="C1550" s="135" t="s">
        <v>477</v>
      </c>
      <c r="D1550" s="10">
        <v>1</v>
      </c>
      <c r="E1550" s="10"/>
      <c r="F1550" s="10"/>
      <c r="G1550" s="10"/>
      <c r="H1550" s="10"/>
      <c r="I1550" s="10"/>
      <c r="J1550" s="10"/>
      <c r="K1550" s="10"/>
      <c r="L1550" s="10"/>
      <c r="M1550" s="10"/>
      <c r="N1550" s="10"/>
      <c r="O1550" s="110">
        <f t="shared" si="48"/>
        <v>0</v>
      </c>
      <c r="P1550" s="110">
        <f t="shared" si="49"/>
        <v>0</v>
      </c>
    </row>
    <row r="1551" spans="1:16" x14ac:dyDescent="0.25">
      <c r="A1551" s="132">
        <v>16827120</v>
      </c>
      <c r="B1551" s="135" t="s">
        <v>498</v>
      </c>
      <c r="C1551" s="135" t="s">
        <v>499</v>
      </c>
      <c r="D1551" s="10">
        <v>1</v>
      </c>
      <c r="E1551" s="10"/>
      <c r="F1551" s="10"/>
      <c r="G1551" s="10"/>
      <c r="H1551" s="10"/>
      <c r="I1551" s="10"/>
      <c r="J1551" s="10"/>
      <c r="K1551" s="10"/>
      <c r="L1551" s="10"/>
      <c r="M1551" s="10"/>
      <c r="N1551" s="10"/>
      <c r="O1551" s="110">
        <f t="shared" si="48"/>
        <v>0</v>
      </c>
      <c r="P1551" s="110">
        <f t="shared" si="49"/>
        <v>0</v>
      </c>
    </row>
    <row r="1552" spans="1:16" x14ac:dyDescent="0.25">
      <c r="A1552" s="132">
        <v>16827252</v>
      </c>
      <c r="B1552" s="135" t="s">
        <v>496</v>
      </c>
      <c r="C1552" s="135" t="s">
        <v>497</v>
      </c>
      <c r="D1552" s="10">
        <v>1</v>
      </c>
      <c r="E1552" s="10"/>
      <c r="F1552" s="10"/>
      <c r="G1552" s="10"/>
      <c r="H1552" s="10"/>
      <c r="I1552" s="10"/>
      <c r="J1552" s="10"/>
      <c r="K1552" s="10"/>
      <c r="L1552" s="10"/>
      <c r="M1552" s="10"/>
      <c r="N1552" s="10"/>
      <c r="O1552" s="110">
        <f t="shared" si="48"/>
        <v>0</v>
      </c>
      <c r="P1552" s="110">
        <f t="shared" si="49"/>
        <v>0</v>
      </c>
    </row>
    <row r="1553" spans="1:16" x14ac:dyDescent="0.25">
      <c r="A1553" s="132">
        <v>16829190</v>
      </c>
      <c r="B1553" s="135" t="s">
        <v>476</v>
      </c>
      <c r="C1553" s="135" t="s">
        <v>477</v>
      </c>
      <c r="D1553" s="10">
        <v>1</v>
      </c>
      <c r="E1553" s="10"/>
      <c r="F1553" s="10"/>
      <c r="G1553" s="10"/>
      <c r="H1553" s="10"/>
      <c r="I1553" s="10"/>
      <c r="J1553" s="10"/>
      <c r="K1553" s="10"/>
      <c r="L1553" s="10"/>
      <c r="M1553" s="10"/>
      <c r="N1553" s="10"/>
      <c r="O1553" s="110">
        <f t="shared" si="48"/>
        <v>0</v>
      </c>
      <c r="P1553" s="110">
        <f t="shared" si="49"/>
        <v>0</v>
      </c>
    </row>
    <row r="1554" spans="1:16" x14ac:dyDescent="0.25">
      <c r="A1554" s="132">
        <v>16841794</v>
      </c>
      <c r="B1554" s="135" t="s">
        <v>496</v>
      </c>
      <c r="C1554" s="135" t="s">
        <v>497</v>
      </c>
      <c r="D1554" s="10">
        <v>1</v>
      </c>
      <c r="E1554" s="10"/>
      <c r="F1554" s="10"/>
      <c r="G1554" s="10"/>
      <c r="H1554" s="10"/>
      <c r="I1554" s="10"/>
      <c r="J1554" s="10"/>
      <c r="K1554" s="10"/>
      <c r="L1554" s="10"/>
      <c r="M1554" s="10"/>
      <c r="N1554" s="10"/>
      <c r="O1554" s="110">
        <f t="shared" si="48"/>
        <v>0</v>
      </c>
      <c r="P1554" s="110">
        <f t="shared" si="49"/>
        <v>0</v>
      </c>
    </row>
    <row r="1555" spans="1:16" x14ac:dyDescent="0.25">
      <c r="A1555" s="132">
        <v>16851447</v>
      </c>
      <c r="B1555" s="135" t="s">
        <v>438</v>
      </c>
      <c r="C1555" s="135" t="s">
        <v>2739</v>
      </c>
      <c r="D1555" s="10">
        <v>1</v>
      </c>
      <c r="E1555" s="10"/>
      <c r="F1555" s="10"/>
      <c r="G1555" s="10"/>
      <c r="H1555" s="10"/>
      <c r="I1555" s="10"/>
      <c r="J1555" s="10"/>
      <c r="K1555" s="10"/>
      <c r="L1555" s="10"/>
      <c r="M1555" s="10"/>
      <c r="N1555" s="10"/>
      <c r="O1555" s="110">
        <f t="shared" si="48"/>
        <v>0</v>
      </c>
      <c r="P1555" s="110">
        <f t="shared" si="49"/>
        <v>0</v>
      </c>
    </row>
    <row r="1556" spans="1:16" x14ac:dyDescent="0.25">
      <c r="A1556" s="132">
        <v>16857275</v>
      </c>
      <c r="B1556" s="135" t="s">
        <v>454</v>
      </c>
      <c r="C1556" s="135" t="s">
        <v>455</v>
      </c>
      <c r="D1556" s="10">
        <v>1</v>
      </c>
      <c r="E1556" s="10"/>
      <c r="F1556" s="10"/>
      <c r="G1556" s="10"/>
      <c r="H1556" s="10"/>
      <c r="I1556" s="10"/>
      <c r="J1556" s="10"/>
      <c r="K1556" s="10"/>
      <c r="L1556" s="10"/>
      <c r="M1556" s="10"/>
      <c r="N1556" s="10"/>
      <c r="O1556" s="110">
        <f t="shared" si="48"/>
        <v>0</v>
      </c>
      <c r="P1556" s="110">
        <f t="shared" si="49"/>
        <v>0</v>
      </c>
    </row>
    <row r="1557" spans="1:16" x14ac:dyDescent="0.25">
      <c r="A1557" s="132">
        <v>14624273</v>
      </c>
      <c r="B1557" s="135" t="s">
        <v>2767</v>
      </c>
      <c r="C1557" s="135" t="s">
        <v>2768</v>
      </c>
      <c r="D1557" s="10">
        <v>1</v>
      </c>
      <c r="E1557" s="10"/>
      <c r="F1557" s="10"/>
      <c r="G1557" s="10"/>
      <c r="H1557" s="10"/>
      <c r="I1557" s="10"/>
      <c r="J1557" s="10"/>
      <c r="K1557" s="10"/>
      <c r="L1557" s="10"/>
      <c r="M1557" s="10"/>
      <c r="N1557" s="10"/>
      <c r="O1557" s="110">
        <f t="shared" si="48"/>
        <v>0</v>
      </c>
      <c r="P1557" s="110">
        <f t="shared" si="49"/>
        <v>0</v>
      </c>
    </row>
    <row r="1558" spans="1:16" x14ac:dyDescent="0.25">
      <c r="A1558" s="132">
        <v>15811840</v>
      </c>
      <c r="B1558" s="135" t="s">
        <v>2771</v>
      </c>
      <c r="C1558" s="135" t="s">
        <v>2772</v>
      </c>
      <c r="D1558" s="10">
        <v>1</v>
      </c>
      <c r="E1558" s="10"/>
      <c r="F1558" s="10"/>
      <c r="G1558" s="10"/>
      <c r="H1558" s="10"/>
      <c r="I1558" s="10"/>
      <c r="J1558" s="10"/>
      <c r="K1558" s="10"/>
      <c r="L1558" s="10"/>
      <c r="M1558" s="10"/>
      <c r="N1558" s="10"/>
      <c r="O1558" s="110">
        <f t="shared" si="48"/>
        <v>0</v>
      </c>
      <c r="P1558" s="110">
        <f t="shared" si="49"/>
        <v>0</v>
      </c>
    </row>
    <row r="1559" spans="1:16" x14ac:dyDescent="0.25">
      <c r="A1559" s="132">
        <v>15831671</v>
      </c>
      <c r="B1559" s="135" t="s">
        <v>136</v>
      </c>
      <c r="C1559" s="135" t="s">
        <v>137</v>
      </c>
      <c r="D1559" s="10">
        <v>1</v>
      </c>
      <c r="E1559" s="10"/>
      <c r="F1559" s="10"/>
      <c r="G1559" s="10"/>
      <c r="H1559" s="10"/>
      <c r="I1559" s="10"/>
      <c r="J1559" s="10"/>
      <c r="K1559" s="10"/>
      <c r="L1559" s="10"/>
      <c r="M1559" s="10"/>
      <c r="N1559" s="10"/>
      <c r="O1559" s="110">
        <f t="shared" si="48"/>
        <v>0</v>
      </c>
      <c r="P1559" s="110">
        <f t="shared" si="49"/>
        <v>0</v>
      </c>
    </row>
    <row r="1560" spans="1:16" x14ac:dyDescent="0.25">
      <c r="A1560" s="132">
        <v>16031393</v>
      </c>
      <c r="B1560" s="135" t="s">
        <v>2821</v>
      </c>
      <c r="C1560" s="135" t="s">
        <v>319</v>
      </c>
      <c r="D1560" s="10">
        <v>84</v>
      </c>
      <c r="E1560" s="10"/>
      <c r="F1560" s="10"/>
      <c r="G1560" s="10"/>
      <c r="H1560" s="10"/>
      <c r="I1560" s="10"/>
      <c r="J1560" s="10"/>
      <c r="K1560" s="10"/>
      <c r="L1560" s="10"/>
      <c r="M1560" s="10"/>
      <c r="N1560" s="10"/>
      <c r="O1560" s="110">
        <f t="shared" si="48"/>
        <v>0</v>
      </c>
      <c r="P1560" s="110">
        <f t="shared" si="49"/>
        <v>0</v>
      </c>
    </row>
    <row r="1561" spans="1:16" x14ac:dyDescent="0.25">
      <c r="A1561" s="132">
        <v>16031407</v>
      </c>
      <c r="B1561" s="135" t="s">
        <v>2821</v>
      </c>
      <c r="C1561" s="135" t="s">
        <v>319</v>
      </c>
      <c r="D1561" s="10">
        <v>56</v>
      </c>
      <c r="E1561" s="10"/>
      <c r="F1561" s="10"/>
      <c r="G1561" s="10"/>
      <c r="H1561" s="10"/>
      <c r="I1561" s="10"/>
      <c r="J1561" s="10"/>
      <c r="K1561" s="10"/>
      <c r="L1561" s="10"/>
      <c r="M1561" s="10"/>
      <c r="N1561" s="10"/>
      <c r="O1561" s="110">
        <f t="shared" si="48"/>
        <v>0</v>
      </c>
      <c r="P1561" s="110">
        <f t="shared" si="49"/>
        <v>0</v>
      </c>
    </row>
    <row r="1562" spans="1:16" x14ac:dyDescent="0.25">
      <c r="A1562" s="132">
        <v>16031415</v>
      </c>
      <c r="B1562" s="135" t="s">
        <v>2821</v>
      </c>
      <c r="C1562" s="135" t="s">
        <v>319</v>
      </c>
      <c r="D1562" s="10">
        <v>112</v>
      </c>
      <c r="E1562" s="10"/>
      <c r="F1562" s="10"/>
      <c r="G1562" s="10"/>
      <c r="H1562" s="10"/>
      <c r="I1562" s="10"/>
      <c r="J1562" s="10"/>
      <c r="K1562" s="10"/>
      <c r="L1562" s="10"/>
      <c r="M1562" s="10"/>
      <c r="N1562" s="10"/>
      <c r="O1562" s="110">
        <f t="shared" si="48"/>
        <v>0</v>
      </c>
      <c r="P1562" s="110">
        <f t="shared" si="49"/>
        <v>0</v>
      </c>
    </row>
    <row r="1563" spans="1:16" x14ac:dyDescent="0.25">
      <c r="A1563" s="132">
        <v>16041437</v>
      </c>
      <c r="B1563" s="135" t="s">
        <v>2783</v>
      </c>
      <c r="C1563" s="135" t="s">
        <v>2784</v>
      </c>
      <c r="D1563" s="10">
        <v>1</v>
      </c>
      <c r="E1563" s="10"/>
      <c r="F1563" s="10"/>
      <c r="G1563" s="10"/>
      <c r="H1563" s="10"/>
      <c r="I1563" s="10"/>
      <c r="J1563" s="10"/>
      <c r="K1563" s="10"/>
      <c r="L1563" s="10"/>
      <c r="M1563" s="10"/>
      <c r="N1563" s="10"/>
      <c r="O1563" s="110">
        <f t="shared" si="48"/>
        <v>0</v>
      </c>
      <c r="P1563" s="110">
        <f t="shared" si="49"/>
        <v>0</v>
      </c>
    </row>
    <row r="1564" spans="1:16" x14ac:dyDescent="0.25">
      <c r="A1564" s="132">
        <v>16091973</v>
      </c>
      <c r="B1564" s="135" t="s">
        <v>2763</v>
      </c>
      <c r="C1564" s="135" t="s">
        <v>2764</v>
      </c>
      <c r="D1564" s="10">
        <v>1</v>
      </c>
      <c r="E1564" s="10"/>
      <c r="F1564" s="10"/>
      <c r="G1564" s="10"/>
      <c r="H1564" s="10"/>
      <c r="I1564" s="10"/>
      <c r="J1564" s="10"/>
      <c r="K1564" s="10"/>
      <c r="L1564" s="10"/>
      <c r="M1564" s="10"/>
      <c r="N1564" s="10"/>
      <c r="O1564" s="110">
        <f t="shared" si="48"/>
        <v>0</v>
      </c>
      <c r="P1564" s="110">
        <f t="shared" si="49"/>
        <v>0</v>
      </c>
    </row>
    <row r="1565" spans="1:16" x14ac:dyDescent="0.25">
      <c r="A1565" s="132">
        <v>16189159</v>
      </c>
      <c r="B1565" s="135" t="s">
        <v>2757</v>
      </c>
      <c r="C1565" s="135" t="s">
        <v>2758</v>
      </c>
      <c r="D1565" s="10">
        <v>10</v>
      </c>
      <c r="E1565" s="10"/>
      <c r="F1565" s="10"/>
      <c r="G1565" s="10"/>
      <c r="H1565" s="10"/>
      <c r="I1565" s="10"/>
      <c r="J1565" s="10"/>
      <c r="K1565" s="10"/>
      <c r="L1565" s="10"/>
      <c r="M1565" s="10"/>
      <c r="N1565" s="10"/>
      <c r="O1565" s="110">
        <f t="shared" si="48"/>
        <v>0</v>
      </c>
      <c r="P1565" s="110">
        <f t="shared" si="49"/>
        <v>0</v>
      </c>
    </row>
    <row r="1566" spans="1:16" x14ac:dyDescent="0.25">
      <c r="A1566" s="132">
        <v>16239407</v>
      </c>
      <c r="B1566" s="135" t="s">
        <v>468</v>
      </c>
      <c r="C1566" s="135" t="s">
        <v>469</v>
      </c>
      <c r="D1566" s="10">
        <v>1</v>
      </c>
      <c r="E1566" s="10"/>
      <c r="F1566" s="10"/>
      <c r="G1566" s="10"/>
      <c r="H1566" s="10"/>
      <c r="I1566" s="10"/>
      <c r="J1566" s="10"/>
      <c r="K1566" s="10"/>
      <c r="L1566" s="10"/>
      <c r="M1566" s="10"/>
      <c r="N1566" s="10"/>
      <c r="O1566" s="110">
        <f t="shared" ref="O1566:O1629" si="50">E1566+F1566+G1566+H1566+I1566+J1566+K1566+L1566+M1566+N1566</f>
        <v>0</v>
      </c>
      <c r="P1566" s="110">
        <f t="shared" ref="P1566:P1629" si="51">O1566-N1566</f>
        <v>0</v>
      </c>
    </row>
    <row r="1567" spans="1:16" x14ac:dyDescent="0.25">
      <c r="A1567" s="132">
        <v>16264711</v>
      </c>
      <c r="B1567" s="135" t="s">
        <v>2767</v>
      </c>
      <c r="C1567" s="135" t="s">
        <v>2768</v>
      </c>
      <c r="D1567" s="10">
        <v>1</v>
      </c>
      <c r="E1567" s="10"/>
      <c r="F1567" s="10"/>
      <c r="G1567" s="10"/>
      <c r="H1567" s="10"/>
      <c r="I1567" s="10"/>
      <c r="J1567" s="10"/>
      <c r="K1567" s="10"/>
      <c r="L1567" s="10"/>
      <c r="M1567" s="10"/>
      <c r="N1567" s="10"/>
      <c r="O1567" s="110">
        <f t="shared" si="50"/>
        <v>0</v>
      </c>
      <c r="P1567" s="110">
        <f t="shared" si="51"/>
        <v>0</v>
      </c>
    </row>
    <row r="1568" spans="1:16" x14ac:dyDescent="0.25">
      <c r="A1568" s="132">
        <v>16300041</v>
      </c>
      <c r="B1568" s="135" t="s">
        <v>2839</v>
      </c>
      <c r="C1568" s="135" t="s">
        <v>2840</v>
      </c>
      <c r="D1568" s="10">
        <v>56</v>
      </c>
      <c r="E1568" s="10"/>
      <c r="F1568" s="10"/>
      <c r="G1568" s="10"/>
      <c r="H1568" s="10"/>
      <c r="I1568" s="10"/>
      <c r="J1568" s="10"/>
      <c r="K1568" s="10"/>
      <c r="L1568" s="10"/>
      <c r="M1568" s="10"/>
      <c r="N1568" s="10"/>
      <c r="O1568" s="110">
        <f t="shared" si="50"/>
        <v>0</v>
      </c>
      <c r="P1568" s="110">
        <f t="shared" si="51"/>
        <v>0</v>
      </c>
    </row>
    <row r="1569" spans="1:16" x14ac:dyDescent="0.25">
      <c r="A1569" s="132">
        <v>16330994</v>
      </c>
      <c r="B1569" s="135" t="s">
        <v>441</v>
      </c>
      <c r="C1569" s="135" t="s">
        <v>442</v>
      </c>
      <c r="D1569" s="10">
        <v>1</v>
      </c>
      <c r="E1569" s="10"/>
      <c r="F1569" s="10"/>
      <c r="G1569" s="10"/>
      <c r="H1569" s="10"/>
      <c r="I1569" s="10"/>
      <c r="J1569" s="10"/>
      <c r="K1569" s="10"/>
      <c r="L1569" s="10"/>
      <c r="M1569" s="10"/>
      <c r="N1569" s="10"/>
      <c r="O1569" s="110">
        <f t="shared" si="50"/>
        <v>0</v>
      </c>
      <c r="P1569" s="110">
        <f t="shared" si="51"/>
        <v>0</v>
      </c>
    </row>
    <row r="1570" spans="1:16" x14ac:dyDescent="0.25">
      <c r="A1570" s="132">
        <v>16331087</v>
      </c>
      <c r="B1570" s="135" t="s">
        <v>441</v>
      </c>
      <c r="C1570" s="135" t="s">
        <v>442</v>
      </c>
      <c r="D1570" s="10">
        <v>1</v>
      </c>
      <c r="E1570" s="10"/>
      <c r="F1570" s="10"/>
      <c r="G1570" s="10"/>
      <c r="H1570" s="10"/>
      <c r="I1570" s="10"/>
      <c r="J1570" s="10"/>
      <c r="K1570" s="10"/>
      <c r="L1570" s="10"/>
      <c r="M1570" s="10"/>
      <c r="N1570" s="10"/>
      <c r="O1570" s="110">
        <f t="shared" si="50"/>
        <v>0</v>
      </c>
      <c r="P1570" s="110">
        <f t="shared" si="51"/>
        <v>0</v>
      </c>
    </row>
    <row r="1571" spans="1:16" x14ac:dyDescent="0.25">
      <c r="A1571" s="132">
        <v>16345320</v>
      </c>
      <c r="B1571" s="135" t="s">
        <v>146</v>
      </c>
      <c r="C1571" s="135" t="s">
        <v>147</v>
      </c>
      <c r="D1571" s="10">
        <v>1</v>
      </c>
      <c r="E1571" s="10"/>
      <c r="F1571" s="10"/>
      <c r="G1571" s="10"/>
      <c r="H1571" s="10"/>
      <c r="I1571" s="10"/>
      <c r="J1571" s="10"/>
      <c r="K1571" s="10"/>
      <c r="L1571" s="10"/>
      <c r="M1571" s="10"/>
      <c r="N1571" s="10"/>
      <c r="O1571" s="110">
        <f t="shared" si="50"/>
        <v>0</v>
      </c>
      <c r="P1571" s="110">
        <f t="shared" si="51"/>
        <v>0</v>
      </c>
    </row>
    <row r="1572" spans="1:16" x14ac:dyDescent="0.25">
      <c r="A1572" s="132">
        <v>16345339</v>
      </c>
      <c r="B1572" s="135" t="s">
        <v>146</v>
      </c>
      <c r="C1572" s="135" t="s">
        <v>147</v>
      </c>
      <c r="D1572" s="10">
        <v>1</v>
      </c>
      <c r="E1572" s="10"/>
      <c r="F1572" s="10"/>
      <c r="G1572" s="10"/>
      <c r="H1572" s="10"/>
      <c r="I1572" s="10"/>
      <c r="J1572" s="10"/>
      <c r="K1572" s="10"/>
      <c r="L1572" s="10"/>
      <c r="M1572" s="10"/>
      <c r="N1572" s="10"/>
      <c r="O1572" s="110">
        <f t="shared" si="50"/>
        <v>0</v>
      </c>
      <c r="P1572" s="110">
        <f t="shared" si="51"/>
        <v>0</v>
      </c>
    </row>
    <row r="1573" spans="1:16" x14ac:dyDescent="0.25">
      <c r="A1573" s="132">
        <v>16345347</v>
      </c>
      <c r="B1573" s="135" t="s">
        <v>146</v>
      </c>
      <c r="C1573" s="135" t="s">
        <v>147</v>
      </c>
      <c r="D1573" s="10">
        <v>1</v>
      </c>
      <c r="E1573" s="10"/>
      <c r="F1573" s="10"/>
      <c r="G1573" s="10"/>
      <c r="H1573" s="10"/>
      <c r="I1573" s="10"/>
      <c r="J1573" s="10"/>
      <c r="K1573" s="10"/>
      <c r="L1573" s="10"/>
      <c r="M1573" s="10"/>
      <c r="N1573" s="10"/>
      <c r="O1573" s="110">
        <f t="shared" si="50"/>
        <v>0</v>
      </c>
      <c r="P1573" s="110">
        <f t="shared" si="51"/>
        <v>0</v>
      </c>
    </row>
    <row r="1574" spans="1:16" x14ac:dyDescent="0.25">
      <c r="A1574" s="132">
        <v>16591925</v>
      </c>
      <c r="B1574" s="135" t="s">
        <v>2769</v>
      </c>
      <c r="C1574" s="135" t="s">
        <v>2841</v>
      </c>
      <c r="D1574" s="10">
        <v>1</v>
      </c>
      <c r="E1574" s="10"/>
      <c r="F1574" s="10"/>
      <c r="G1574" s="10"/>
      <c r="H1574" s="10"/>
      <c r="I1574" s="10"/>
      <c r="J1574" s="10"/>
      <c r="K1574" s="10"/>
      <c r="L1574" s="10"/>
      <c r="M1574" s="10"/>
      <c r="N1574" s="10"/>
      <c r="O1574" s="110">
        <f t="shared" si="50"/>
        <v>0</v>
      </c>
      <c r="P1574" s="110">
        <f t="shared" si="51"/>
        <v>0</v>
      </c>
    </row>
    <row r="1575" spans="1:16" x14ac:dyDescent="0.25">
      <c r="A1575" s="132">
        <v>16737385</v>
      </c>
      <c r="B1575" s="135" t="s">
        <v>227</v>
      </c>
      <c r="C1575" s="135" t="s">
        <v>228</v>
      </c>
      <c r="D1575" s="10">
        <v>1</v>
      </c>
      <c r="E1575" s="10"/>
      <c r="F1575" s="10"/>
      <c r="G1575" s="10"/>
      <c r="H1575" s="10"/>
      <c r="I1575" s="10"/>
      <c r="J1575" s="10"/>
      <c r="K1575" s="10"/>
      <c r="L1575" s="10"/>
      <c r="M1575" s="10"/>
      <c r="N1575" s="10"/>
      <c r="O1575" s="110">
        <f t="shared" si="50"/>
        <v>0</v>
      </c>
      <c r="P1575" s="110">
        <f t="shared" si="51"/>
        <v>0</v>
      </c>
    </row>
    <row r="1576" spans="1:16" x14ac:dyDescent="0.25">
      <c r="A1576" s="132">
        <v>16747739</v>
      </c>
      <c r="B1576" s="135" t="s">
        <v>505</v>
      </c>
      <c r="C1576" s="135" t="s">
        <v>506</v>
      </c>
      <c r="D1576" s="10">
        <v>1</v>
      </c>
      <c r="E1576" s="10"/>
      <c r="F1576" s="10"/>
      <c r="G1576" s="10"/>
      <c r="H1576" s="10"/>
      <c r="I1576" s="10"/>
      <c r="J1576" s="10"/>
      <c r="K1576" s="10"/>
      <c r="L1576" s="10"/>
      <c r="M1576" s="10"/>
      <c r="N1576" s="10"/>
      <c r="O1576" s="110">
        <f t="shared" si="50"/>
        <v>0</v>
      </c>
      <c r="P1576" s="110">
        <f t="shared" si="51"/>
        <v>0</v>
      </c>
    </row>
    <row r="1577" spans="1:16" x14ac:dyDescent="0.25">
      <c r="A1577" s="132">
        <v>16749049</v>
      </c>
      <c r="B1577" s="135" t="s">
        <v>2749</v>
      </c>
      <c r="C1577" s="135" t="s">
        <v>2750</v>
      </c>
      <c r="D1577" s="10">
        <v>112</v>
      </c>
      <c r="E1577" s="10"/>
      <c r="F1577" s="10"/>
      <c r="G1577" s="10"/>
      <c r="H1577" s="10"/>
      <c r="I1577" s="10"/>
      <c r="J1577" s="10"/>
      <c r="K1577" s="10"/>
      <c r="L1577" s="10"/>
      <c r="M1577" s="10"/>
      <c r="N1577" s="10"/>
      <c r="O1577" s="110">
        <f t="shared" si="50"/>
        <v>0</v>
      </c>
      <c r="P1577" s="110">
        <f t="shared" si="51"/>
        <v>0</v>
      </c>
    </row>
    <row r="1578" spans="1:16" x14ac:dyDescent="0.25">
      <c r="A1578" s="132">
        <v>16749081</v>
      </c>
      <c r="B1578" s="135" t="s">
        <v>2842</v>
      </c>
      <c r="C1578" s="135" t="s">
        <v>2843</v>
      </c>
      <c r="D1578" s="10">
        <v>1</v>
      </c>
      <c r="E1578" s="10"/>
      <c r="F1578" s="10"/>
      <c r="G1578" s="10"/>
      <c r="H1578" s="10"/>
      <c r="I1578" s="10"/>
      <c r="J1578" s="10"/>
      <c r="K1578" s="10"/>
      <c r="L1578" s="10"/>
      <c r="M1578" s="10"/>
      <c r="N1578" s="10"/>
      <c r="O1578" s="110">
        <f t="shared" si="50"/>
        <v>0</v>
      </c>
      <c r="P1578" s="110">
        <f t="shared" si="51"/>
        <v>0</v>
      </c>
    </row>
    <row r="1579" spans="1:16" x14ac:dyDescent="0.25">
      <c r="A1579" s="132">
        <v>16774078</v>
      </c>
      <c r="B1579" s="135" t="s">
        <v>2844</v>
      </c>
      <c r="C1579" s="135" t="s">
        <v>2845</v>
      </c>
      <c r="D1579" s="10">
        <v>1</v>
      </c>
      <c r="E1579" s="10"/>
      <c r="F1579" s="10"/>
      <c r="G1579" s="10"/>
      <c r="H1579" s="10"/>
      <c r="I1579" s="10"/>
      <c r="J1579" s="10"/>
      <c r="K1579" s="10"/>
      <c r="L1579" s="10"/>
      <c r="M1579" s="10"/>
      <c r="N1579" s="10"/>
      <c r="O1579" s="110">
        <f t="shared" si="50"/>
        <v>0</v>
      </c>
      <c r="P1579" s="110">
        <f t="shared" si="51"/>
        <v>0</v>
      </c>
    </row>
    <row r="1580" spans="1:16" x14ac:dyDescent="0.25">
      <c r="A1580" s="132">
        <v>16778502</v>
      </c>
      <c r="B1580" s="135" t="s">
        <v>2846</v>
      </c>
      <c r="C1580" s="135" t="s">
        <v>2776</v>
      </c>
      <c r="D1580" s="10">
        <v>60</v>
      </c>
      <c r="E1580" s="10"/>
      <c r="F1580" s="10"/>
      <c r="G1580" s="10"/>
      <c r="H1580" s="10"/>
      <c r="I1580" s="10"/>
      <c r="J1580" s="10"/>
      <c r="K1580" s="10"/>
      <c r="L1580" s="10"/>
      <c r="M1580" s="10"/>
      <c r="N1580" s="10"/>
      <c r="O1580" s="110">
        <f t="shared" si="50"/>
        <v>0</v>
      </c>
      <c r="P1580" s="110">
        <f t="shared" si="51"/>
        <v>0</v>
      </c>
    </row>
    <row r="1581" spans="1:16" x14ac:dyDescent="0.25">
      <c r="A1581" s="132">
        <v>16778510</v>
      </c>
      <c r="B1581" s="135" t="s">
        <v>2846</v>
      </c>
      <c r="C1581" s="135" t="s">
        <v>2776</v>
      </c>
      <c r="D1581" s="10">
        <v>60</v>
      </c>
      <c r="E1581" s="10"/>
      <c r="F1581" s="10"/>
      <c r="G1581" s="10"/>
      <c r="H1581" s="10"/>
      <c r="I1581" s="10"/>
      <c r="J1581" s="10"/>
      <c r="K1581" s="10"/>
      <c r="L1581" s="10"/>
      <c r="M1581" s="10"/>
      <c r="N1581" s="10"/>
      <c r="O1581" s="110">
        <f t="shared" si="50"/>
        <v>0</v>
      </c>
      <c r="P1581" s="110">
        <f t="shared" si="51"/>
        <v>0</v>
      </c>
    </row>
    <row r="1582" spans="1:16" x14ac:dyDescent="0.25">
      <c r="A1582" s="132">
        <v>16778529</v>
      </c>
      <c r="B1582" s="135" t="s">
        <v>2846</v>
      </c>
      <c r="C1582" s="135" t="s">
        <v>2776</v>
      </c>
      <c r="D1582" s="10">
        <v>60</v>
      </c>
      <c r="E1582" s="10"/>
      <c r="F1582" s="10"/>
      <c r="G1582" s="10"/>
      <c r="H1582" s="10"/>
      <c r="I1582" s="10"/>
      <c r="J1582" s="10"/>
      <c r="K1582" s="10"/>
      <c r="L1582" s="10"/>
      <c r="M1582" s="10"/>
      <c r="N1582" s="10"/>
      <c r="O1582" s="110">
        <f t="shared" si="50"/>
        <v>0</v>
      </c>
      <c r="P1582" s="110">
        <f t="shared" si="51"/>
        <v>0</v>
      </c>
    </row>
    <row r="1583" spans="1:16" x14ac:dyDescent="0.25">
      <c r="A1583" s="132">
        <v>16779312</v>
      </c>
      <c r="B1583" s="135" t="s">
        <v>2847</v>
      </c>
      <c r="C1583" s="135" t="s">
        <v>2762</v>
      </c>
      <c r="D1583" s="10">
        <v>30</v>
      </c>
      <c r="E1583" s="10"/>
      <c r="F1583" s="10"/>
      <c r="G1583" s="10"/>
      <c r="H1583" s="10"/>
      <c r="I1583" s="10"/>
      <c r="J1583" s="10"/>
      <c r="K1583" s="10"/>
      <c r="L1583" s="10"/>
      <c r="M1583" s="10"/>
      <c r="N1583" s="10"/>
      <c r="O1583" s="110">
        <f t="shared" si="50"/>
        <v>0</v>
      </c>
      <c r="P1583" s="110">
        <f t="shared" si="51"/>
        <v>0</v>
      </c>
    </row>
    <row r="1584" spans="1:16" x14ac:dyDescent="0.25">
      <c r="A1584" s="132">
        <v>16779320</v>
      </c>
      <c r="B1584" s="135" t="s">
        <v>2847</v>
      </c>
      <c r="C1584" s="135" t="s">
        <v>2762</v>
      </c>
      <c r="D1584" s="10">
        <v>30</v>
      </c>
      <c r="E1584" s="10"/>
      <c r="F1584" s="10"/>
      <c r="G1584" s="10"/>
      <c r="H1584" s="10"/>
      <c r="I1584" s="10"/>
      <c r="J1584" s="10"/>
      <c r="K1584" s="10"/>
      <c r="L1584" s="10"/>
      <c r="M1584" s="10"/>
      <c r="N1584" s="10"/>
      <c r="O1584" s="110">
        <f t="shared" si="50"/>
        <v>0</v>
      </c>
      <c r="P1584" s="110">
        <f t="shared" si="51"/>
        <v>0</v>
      </c>
    </row>
    <row r="1585" spans="1:16" x14ac:dyDescent="0.25">
      <c r="A1585" s="132">
        <v>16779339</v>
      </c>
      <c r="B1585" s="135" t="s">
        <v>2847</v>
      </c>
      <c r="C1585" s="135" t="s">
        <v>2762</v>
      </c>
      <c r="D1585" s="10">
        <v>30</v>
      </c>
      <c r="E1585" s="10"/>
      <c r="F1585" s="10"/>
      <c r="G1585" s="10"/>
      <c r="H1585" s="10"/>
      <c r="I1585" s="10"/>
      <c r="J1585" s="10"/>
      <c r="K1585" s="10"/>
      <c r="L1585" s="10"/>
      <c r="M1585" s="10"/>
      <c r="N1585" s="10"/>
      <c r="O1585" s="110">
        <f t="shared" si="50"/>
        <v>0</v>
      </c>
      <c r="P1585" s="110">
        <f t="shared" si="51"/>
        <v>0</v>
      </c>
    </row>
    <row r="1586" spans="1:16" x14ac:dyDescent="0.25">
      <c r="A1586" s="132">
        <v>16786319</v>
      </c>
      <c r="B1586" s="135" t="s">
        <v>144</v>
      </c>
      <c r="C1586" s="135" t="s">
        <v>145</v>
      </c>
      <c r="D1586" s="10">
        <v>1</v>
      </c>
      <c r="E1586" s="10"/>
      <c r="F1586" s="10"/>
      <c r="G1586" s="10"/>
      <c r="H1586" s="10"/>
      <c r="I1586" s="10"/>
      <c r="J1586" s="10"/>
      <c r="K1586" s="10"/>
      <c r="L1586" s="10"/>
      <c r="M1586" s="10"/>
      <c r="N1586" s="10"/>
      <c r="O1586" s="110">
        <f t="shared" si="50"/>
        <v>0</v>
      </c>
      <c r="P1586" s="110">
        <f t="shared" si="51"/>
        <v>0</v>
      </c>
    </row>
    <row r="1587" spans="1:16" x14ac:dyDescent="0.25">
      <c r="A1587" s="132">
        <v>16798066</v>
      </c>
      <c r="B1587" s="135" t="s">
        <v>2759</v>
      </c>
      <c r="C1587" s="135" t="s">
        <v>2760</v>
      </c>
      <c r="D1587" s="10">
        <v>1</v>
      </c>
      <c r="E1587" s="10"/>
      <c r="F1587" s="10"/>
      <c r="G1587" s="10"/>
      <c r="H1587" s="10"/>
      <c r="I1587" s="10"/>
      <c r="J1587" s="10"/>
      <c r="K1587" s="10"/>
      <c r="L1587" s="10"/>
      <c r="M1587" s="10"/>
      <c r="N1587" s="10"/>
      <c r="O1587" s="110">
        <f t="shared" si="50"/>
        <v>0</v>
      </c>
      <c r="P1587" s="110">
        <f t="shared" si="51"/>
        <v>0</v>
      </c>
    </row>
    <row r="1588" spans="1:16" x14ac:dyDescent="0.25">
      <c r="A1588" s="132">
        <v>16798708</v>
      </c>
      <c r="B1588" s="135" t="s">
        <v>2781</v>
      </c>
      <c r="C1588" s="135" t="s">
        <v>2782</v>
      </c>
      <c r="D1588" s="10">
        <v>28</v>
      </c>
      <c r="E1588" s="10"/>
      <c r="F1588" s="10"/>
      <c r="G1588" s="10"/>
      <c r="H1588" s="10"/>
      <c r="I1588" s="10"/>
      <c r="J1588" s="10"/>
      <c r="K1588" s="10"/>
      <c r="L1588" s="10"/>
      <c r="M1588" s="10"/>
      <c r="N1588" s="10"/>
      <c r="O1588" s="110">
        <f t="shared" si="50"/>
        <v>0</v>
      </c>
      <c r="P1588" s="110">
        <f t="shared" si="51"/>
        <v>0</v>
      </c>
    </row>
    <row r="1589" spans="1:16" x14ac:dyDescent="0.25">
      <c r="A1589" s="132">
        <v>16801970</v>
      </c>
      <c r="B1589" s="135" t="s">
        <v>2848</v>
      </c>
      <c r="C1589" s="135" t="s">
        <v>2780</v>
      </c>
      <c r="D1589" s="10">
        <v>30</v>
      </c>
      <c r="E1589" s="10"/>
      <c r="F1589" s="10"/>
      <c r="G1589" s="10"/>
      <c r="H1589" s="10"/>
      <c r="I1589" s="10"/>
      <c r="J1589" s="10"/>
      <c r="K1589" s="10"/>
      <c r="L1589" s="10"/>
      <c r="M1589" s="10"/>
      <c r="N1589" s="10"/>
      <c r="O1589" s="110">
        <f t="shared" si="50"/>
        <v>0</v>
      </c>
      <c r="P1589" s="110">
        <f t="shared" si="51"/>
        <v>0</v>
      </c>
    </row>
    <row r="1590" spans="1:16" x14ac:dyDescent="0.25">
      <c r="A1590" s="132">
        <v>16802055</v>
      </c>
      <c r="B1590" s="135" t="s">
        <v>2848</v>
      </c>
      <c r="C1590" s="135" t="s">
        <v>2780</v>
      </c>
      <c r="D1590" s="10">
        <v>30</v>
      </c>
      <c r="E1590" s="10"/>
      <c r="F1590" s="10"/>
      <c r="G1590" s="10"/>
      <c r="H1590" s="10"/>
      <c r="I1590" s="10"/>
      <c r="J1590" s="10"/>
      <c r="K1590" s="10"/>
      <c r="L1590" s="10"/>
      <c r="M1590" s="10"/>
      <c r="N1590" s="10"/>
      <c r="O1590" s="110">
        <f t="shared" si="50"/>
        <v>0</v>
      </c>
      <c r="P1590" s="110">
        <f t="shared" si="51"/>
        <v>0</v>
      </c>
    </row>
    <row r="1591" spans="1:16" x14ac:dyDescent="0.25">
      <c r="A1591" s="132">
        <v>16810708</v>
      </c>
      <c r="B1591" s="135" t="s">
        <v>2849</v>
      </c>
      <c r="C1591" s="135" t="s">
        <v>2850</v>
      </c>
      <c r="D1591" s="10">
        <v>1</v>
      </c>
      <c r="E1591" s="10"/>
      <c r="F1591" s="10"/>
      <c r="G1591" s="10"/>
      <c r="H1591" s="10"/>
      <c r="I1591" s="10"/>
      <c r="J1591" s="10"/>
      <c r="K1591" s="10"/>
      <c r="L1591" s="10"/>
      <c r="M1591" s="10"/>
      <c r="N1591" s="10"/>
      <c r="O1591" s="110">
        <f t="shared" si="50"/>
        <v>0</v>
      </c>
      <c r="P1591" s="110">
        <f t="shared" si="51"/>
        <v>0</v>
      </c>
    </row>
    <row r="1592" spans="1:16" x14ac:dyDescent="0.25">
      <c r="A1592" s="132">
        <v>16811763</v>
      </c>
      <c r="B1592" s="135" t="s">
        <v>2851</v>
      </c>
      <c r="C1592" s="135" t="s">
        <v>2852</v>
      </c>
      <c r="D1592" s="10">
        <v>100</v>
      </c>
      <c r="E1592" s="10"/>
      <c r="F1592" s="10"/>
      <c r="G1592" s="10"/>
      <c r="H1592" s="10"/>
      <c r="I1592" s="10"/>
      <c r="J1592" s="10"/>
      <c r="K1592" s="10"/>
      <c r="L1592" s="10"/>
      <c r="M1592" s="10"/>
      <c r="N1592" s="10"/>
      <c r="O1592" s="110">
        <f t="shared" si="50"/>
        <v>0</v>
      </c>
      <c r="P1592" s="110">
        <f t="shared" si="51"/>
        <v>0</v>
      </c>
    </row>
    <row r="1593" spans="1:16" x14ac:dyDescent="0.25">
      <c r="A1593" s="132">
        <v>16811828</v>
      </c>
      <c r="B1593" s="135" t="s">
        <v>2851</v>
      </c>
      <c r="C1593" s="135" t="s">
        <v>2852</v>
      </c>
      <c r="D1593" s="10">
        <v>56</v>
      </c>
      <c r="E1593" s="10"/>
      <c r="F1593" s="10"/>
      <c r="G1593" s="10"/>
      <c r="H1593" s="10"/>
      <c r="I1593" s="10"/>
      <c r="J1593" s="10"/>
      <c r="K1593" s="10"/>
      <c r="L1593" s="10"/>
      <c r="M1593" s="10"/>
      <c r="N1593" s="10"/>
      <c r="O1593" s="110">
        <f t="shared" si="50"/>
        <v>0</v>
      </c>
      <c r="P1593" s="110">
        <f t="shared" si="51"/>
        <v>0</v>
      </c>
    </row>
    <row r="1594" spans="1:16" x14ac:dyDescent="0.25">
      <c r="A1594" s="132">
        <v>16811933</v>
      </c>
      <c r="B1594" s="135" t="s">
        <v>2851</v>
      </c>
      <c r="C1594" s="135" t="s">
        <v>2852</v>
      </c>
      <c r="D1594" s="10">
        <v>56</v>
      </c>
      <c r="E1594" s="10"/>
      <c r="F1594" s="10"/>
      <c r="G1594" s="10"/>
      <c r="H1594" s="10"/>
      <c r="I1594" s="10"/>
      <c r="J1594" s="10"/>
      <c r="K1594" s="10"/>
      <c r="L1594" s="10"/>
      <c r="M1594" s="10"/>
      <c r="N1594" s="10"/>
      <c r="O1594" s="110">
        <f t="shared" si="50"/>
        <v>0</v>
      </c>
      <c r="P1594" s="110">
        <f t="shared" si="51"/>
        <v>0</v>
      </c>
    </row>
    <row r="1595" spans="1:16" x14ac:dyDescent="0.25">
      <c r="A1595" s="132">
        <v>16812093</v>
      </c>
      <c r="B1595" s="135" t="s">
        <v>2810</v>
      </c>
      <c r="C1595" s="135" t="s">
        <v>270</v>
      </c>
      <c r="D1595" s="10">
        <v>30</v>
      </c>
      <c r="E1595" s="10"/>
      <c r="F1595" s="10"/>
      <c r="G1595" s="10"/>
      <c r="H1595" s="10"/>
      <c r="I1595" s="10"/>
      <c r="J1595" s="10"/>
      <c r="K1595" s="10"/>
      <c r="L1595" s="10"/>
      <c r="M1595" s="10"/>
      <c r="N1595" s="10"/>
      <c r="O1595" s="110">
        <f t="shared" si="50"/>
        <v>0</v>
      </c>
      <c r="P1595" s="110">
        <f t="shared" si="51"/>
        <v>0</v>
      </c>
    </row>
    <row r="1596" spans="1:16" x14ac:dyDescent="0.25">
      <c r="A1596" s="132">
        <v>16812107</v>
      </c>
      <c r="B1596" s="135" t="s">
        <v>2810</v>
      </c>
      <c r="C1596" s="135" t="s">
        <v>270</v>
      </c>
      <c r="D1596" s="10">
        <v>30</v>
      </c>
      <c r="E1596" s="10"/>
      <c r="F1596" s="10"/>
      <c r="G1596" s="10"/>
      <c r="H1596" s="10"/>
      <c r="I1596" s="10"/>
      <c r="J1596" s="10"/>
      <c r="K1596" s="10"/>
      <c r="L1596" s="10"/>
      <c r="M1596" s="10"/>
      <c r="N1596" s="10"/>
      <c r="O1596" s="110">
        <f t="shared" si="50"/>
        <v>0</v>
      </c>
      <c r="P1596" s="110">
        <f t="shared" si="51"/>
        <v>0</v>
      </c>
    </row>
    <row r="1597" spans="1:16" x14ac:dyDescent="0.25">
      <c r="A1597" s="132">
        <v>16812115</v>
      </c>
      <c r="B1597" s="135" t="s">
        <v>2810</v>
      </c>
      <c r="C1597" s="135" t="s">
        <v>270</v>
      </c>
      <c r="D1597" s="10">
        <v>30</v>
      </c>
      <c r="E1597" s="10"/>
      <c r="F1597" s="10"/>
      <c r="G1597" s="10"/>
      <c r="H1597" s="10"/>
      <c r="I1597" s="10"/>
      <c r="J1597" s="10"/>
      <c r="K1597" s="10"/>
      <c r="L1597" s="10"/>
      <c r="M1597" s="10"/>
      <c r="N1597" s="10"/>
      <c r="O1597" s="110">
        <f t="shared" si="50"/>
        <v>0</v>
      </c>
      <c r="P1597" s="110">
        <f t="shared" si="51"/>
        <v>0</v>
      </c>
    </row>
    <row r="1598" spans="1:16" x14ac:dyDescent="0.25">
      <c r="A1598" s="132">
        <v>16812123</v>
      </c>
      <c r="B1598" s="135" t="s">
        <v>2810</v>
      </c>
      <c r="C1598" s="135" t="s">
        <v>270</v>
      </c>
      <c r="D1598" s="10">
        <v>30</v>
      </c>
      <c r="E1598" s="10"/>
      <c r="F1598" s="10"/>
      <c r="G1598" s="10"/>
      <c r="H1598" s="10"/>
      <c r="I1598" s="10"/>
      <c r="J1598" s="10"/>
      <c r="K1598" s="10"/>
      <c r="L1598" s="10"/>
      <c r="M1598" s="10"/>
      <c r="N1598" s="10"/>
      <c r="O1598" s="110">
        <f t="shared" si="50"/>
        <v>0</v>
      </c>
      <c r="P1598" s="110">
        <f t="shared" si="51"/>
        <v>0</v>
      </c>
    </row>
    <row r="1599" spans="1:16" x14ac:dyDescent="0.25">
      <c r="A1599" s="132">
        <v>16817885</v>
      </c>
      <c r="B1599" s="135" t="s">
        <v>2838</v>
      </c>
      <c r="C1599" s="135" t="s">
        <v>518</v>
      </c>
      <c r="D1599" s="10">
        <v>90</v>
      </c>
      <c r="E1599" s="10"/>
      <c r="F1599" s="10"/>
      <c r="G1599" s="10"/>
      <c r="H1599" s="10"/>
      <c r="I1599" s="10"/>
      <c r="J1599" s="10"/>
      <c r="K1599" s="10"/>
      <c r="L1599" s="10"/>
      <c r="M1599" s="10"/>
      <c r="N1599" s="10"/>
      <c r="O1599" s="110">
        <f t="shared" si="50"/>
        <v>0</v>
      </c>
      <c r="P1599" s="110">
        <f t="shared" si="51"/>
        <v>0</v>
      </c>
    </row>
    <row r="1600" spans="1:16" x14ac:dyDescent="0.25">
      <c r="A1600" s="132">
        <v>16823001</v>
      </c>
      <c r="B1600" s="135" t="s">
        <v>2853</v>
      </c>
      <c r="C1600" s="135" t="s">
        <v>2854</v>
      </c>
      <c r="D1600" s="10">
        <v>1</v>
      </c>
      <c r="E1600" s="10"/>
      <c r="F1600" s="10"/>
      <c r="G1600" s="10"/>
      <c r="H1600" s="10"/>
      <c r="I1600" s="10"/>
      <c r="J1600" s="10"/>
      <c r="K1600" s="10"/>
      <c r="L1600" s="10"/>
      <c r="M1600" s="10"/>
      <c r="N1600" s="10"/>
      <c r="O1600" s="110">
        <f t="shared" si="50"/>
        <v>0</v>
      </c>
      <c r="P1600" s="110">
        <f t="shared" si="51"/>
        <v>0</v>
      </c>
    </row>
    <row r="1601" spans="1:16" x14ac:dyDescent="0.25">
      <c r="A1601" s="132">
        <v>16832965</v>
      </c>
      <c r="B1601" s="135" t="s">
        <v>132</v>
      </c>
      <c r="C1601" s="135" t="s">
        <v>133</v>
      </c>
      <c r="D1601" s="10">
        <v>10</v>
      </c>
      <c r="E1601" s="10"/>
      <c r="F1601" s="10"/>
      <c r="G1601" s="10"/>
      <c r="H1601" s="10"/>
      <c r="I1601" s="10"/>
      <c r="J1601" s="10"/>
      <c r="K1601" s="10"/>
      <c r="L1601" s="10"/>
      <c r="M1601" s="10"/>
      <c r="N1601" s="10"/>
      <c r="O1601" s="110">
        <f t="shared" si="50"/>
        <v>0</v>
      </c>
      <c r="P1601" s="110">
        <f t="shared" si="51"/>
        <v>0</v>
      </c>
    </row>
    <row r="1602" spans="1:16" x14ac:dyDescent="0.25">
      <c r="A1602" s="132">
        <v>16835131</v>
      </c>
      <c r="B1602" s="135" t="s">
        <v>2796</v>
      </c>
      <c r="C1602" s="135" t="s">
        <v>212</v>
      </c>
      <c r="D1602" s="10">
        <v>30</v>
      </c>
      <c r="E1602" s="10"/>
      <c r="F1602" s="10"/>
      <c r="G1602" s="10"/>
      <c r="H1602" s="10"/>
      <c r="I1602" s="10"/>
      <c r="J1602" s="10"/>
      <c r="K1602" s="10"/>
      <c r="L1602" s="10"/>
      <c r="M1602" s="10"/>
      <c r="N1602" s="10"/>
      <c r="O1602" s="110">
        <f t="shared" si="50"/>
        <v>0</v>
      </c>
      <c r="P1602" s="110">
        <f t="shared" si="51"/>
        <v>0</v>
      </c>
    </row>
    <row r="1603" spans="1:16" x14ac:dyDescent="0.25">
      <c r="A1603" s="132">
        <v>16840909</v>
      </c>
      <c r="B1603" s="135" t="s">
        <v>474</v>
      </c>
      <c r="C1603" s="135" t="s">
        <v>475</v>
      </c>
      <c r="D1603" s="10">
        <v>24</v>
      </c>
      <c r="E1603" s="10"/>
      <c r="F1603" s="10"/>
      <c r="G1603" s="10"/>
      <c r="H1603" s="10"/>
      <c r="I1603" s="10"/>
      <c r="J1603" s="10"/>
      <c r="K1603" s="10"/>
      <c r="L1603" s="10"/>
      <c r="M1603" s="10"/>
      <c r="N1603" s="10"/>
      <c r="O1603" s="110">
        <f t="shared" si="50"/>
        <v>0</v>
      </c>
      <c r="P1603" s="110">
        <f t="shared" si="51"/>
        <v>0</v>
      </c>
    </row>
    <row r="1604" spans="1:16" x14ac:dyDescent="0.25">
      <c r="A1604" s="132">
        <v>16843649</v>
      </c>
      <c r="B1604" s="135" t="s">
        <v>2814</v>
      </c>
      <c r="C1604" s="135" t="s">
        <v>284</v>
      </c>
      <c r="D1604" s="10">
        <v>84</v>
      </c>
      <c r="E1604" s="10"/>
      <c r="F1604" s="10"/>
      <c r="G1604" s="10"/>
      <c r="H1604" s="10"/>
      <c r="I1604" s="10"/>
      <c r="J1604" s="10"/>
      <c r="K1604" s="10"/>
      <c r="L1604" s="10"/>
      <c r="M1604" s="10"/>
      <c r="N1604" s="10"/>
      <c r="O1604" s="110">
        <f t="shared" si="50"/>
        <v>0</v>
      </c>
      <c r="P1604" s="110">
        <f t="shared" si="51"/>
        <v>0</v>
      </c>
    </row>
    <row r="1605" spans="1:16" x14ac:dyDescent="0.25">
      <c r="A1605" s="132">
        <v>16844564</v>
      </c>
      <c r="B1605" s="135" t="s">
        <v>2855</v>
      </c>
      <c r="C1605" s="135" t="s">
        <v>2856</v>
      </c>
      <c r="D1605" s="10">
        <v>84</v>
      </c>
      <c r="E1605" s="10"/>
      <c r="F1605" s="10"/>
      <c r="G1605" s="10"/>
      <c r="H1605" s="10"/>
      <c r="I1605" s="10"/>
      <c r="J1605" s="10"/>
      <c r="K1605" s="10"/>
      <c r="L1605" s="10"/>
      <c r="M1605" s="10"/>
      <c r="N1605" s="10"/>
      <c r="O1605" s="110">
        <f t="shared" si="50"/>
        <v>0</v>
      </c>
      <c r="P1605" s="110">
        <f t="shared" si="51"/>
        <v>0</v>
      </c>
    </row>
    <row r="1606" spans="1:16" x14ac:dyDescent="0.25">
      <c r="A1606" s="132">
        <v>16847148</v>
      </c>
      <c r="B1606" s="135" t="s">
        <v>78</v>
      </c>
      <c r="C1606" s="135" t="s">
        <v>79</v>
      </c>
      <c r="D1606" s="10">
        <v>4</v>
      </c>
      <c r="E1606" s="10"/>
      <c r="F1606" s="10"/>
      <c r="G1606" s="10"/>
      <c r="H1606" s="10"/>
      <c r="I1606" s="10"/>
      <c r="J1606" s="10"/>
      <c r="K1606" s="10"/>
      <c r="L1606" s="10"/>
      <c r="M1606" s="10"/>
      <c r="N1606" s="10"/>
      <c r="O1606" s="110">
        <f t="shared" si="50"/>
        <v>0</v>
      </c>
      <c r="P1606" s="110">
        <f t="shared" si="51"/>
        <v>0</v>
      </c>
    </row>
    <row r="1607" spans="1:16" x14ac:dyDescent="0.25">
      <c r="A1607" s="132">
        <v>16847156</v>
      </c>
      <c r="B1607" s="135" t="s">
        <v>78</v>
      </c>
      <c r="C1607" s="135" t="s">
        <v>79</v>
      </c>
      <c r="D1607" s="10">
        <v>4</v>
      </c>
      <c r="E1607" s="10"/>
      <c r="F1607" s="10"/>
      <c r="G1607" s="10"/>
      <c r="H1607" s="10"/>
      <c r="I1607" s="10"/>
      <c r="J1607" s="10"/>
      <c r="K1607" s="10"/>
      <c r="L1607" s="10"/>
      <c r="M1607" s="10"/>
      <c r="N1607" s="10"/>
      <c r="O1607" s="110">
        <f t="shared" si="50"/>
        <v>0</v>
      </c>
      <c r="P1607" s="110">
        <f t="shared" si="51"/>
        <v>0</v>
      </c>
    </row>
    <row r="1608" spans="1:16" x14ac:dyDescent="0.25">
      <c r="A1608" s="132">
        <v>16849124</v>
      </c>
      <c r="B1608" s="135" t="s">
        <v>196</v>
      </c>
      <c r="C1608" s="135" t="s">
        <v>197</v>
      </c>
      <c r="D1608" s="10">
        <v>60</v>
      </c>
      <c r="E1608" s="10"/>
      <c r="F1608" s="10"/>
      <c r="G1608" s="10"/>
      <c r="H1608" s="10"/>
      <c r="I1608" s="10"/>
      <c r="J1608" s="10"/>
      <c r="K1608" s="10"/>
      <c r="L1608" s="10"/>
      <c r="M1608" s="10"/>
      <c r="N1608" s="10"/>
      <c r="O1608" s="110">
        <f t="shared" si="50"/>
        <v>0</v>
      </c>
      <c r="P1608" s="110">
        <f t="shared" si="51"/>
        <v>0</v>
      </c>
    </row>
    <row r="1609" spans="1:16" x14ac:dyDescent="0.25">
      <c r="A1609" s="132">
        <v>16849515</v>
      </c>
      <c r="B1609" s="135" t="s">
        <v>202</v>
      </c>
      <c r="C1609" s="135" t="s">
        <v>203</v>
      </c>
      <c r="D1609" s="10">
        <v>1</v>
      </c>
      <c r="E1609" s="10"/>
      <c r="F1609" s="10"/>
      <c r="G1609" s="10"/>
      <c r="H1609" s="10"/>
      <c r="I1609" s="10"/>
      <c r="J1609" s="10"/>
      <c r="K1609" s="10"/>
      <c r="L1609" s="10"/>
      <c r="M1609" s="10"/>
      <c r="N1609" s="10"/>
      <c r="O1609" s="110">
        <f t="shared" si="50"/>
        <v>0</v>
      </c>
      <c r="P1609" s="110">
        <f t="shared" si="51"/>
        <v>0</v>
      </c>
    </row>
    <row r="1610" spans="1:16" x14ac:dyDescent="0.25">
      <c r="A1610" s="132">
        <v>16851013</v>
      </c>
      <c r="B1610" s="135" t="s">
        <v>2788</v>
      </c>
      <c r="C1610" s="135" t="s">
        <v>155</v>
      </c>
      <c r="D1610" s="10">
        <v>30</v>
      </c>
      <c r="E1610" s="10"/>
      <c r="F1610" s="10"/>
      <c r="G1610" s="10"/>
      <c r="H1610" s="10"/>
      <c r="I1610" s="10"/>
      <c r="J1610" s="10"/>
      <c r="K1610" s="10"/>
      <c r="L1610" s="10"/>
      <c r="M1610" s="10"/>
      <c r="N1610" s="10"/>
      <c r="O1610" s="110">
        <f t="shared" si="50"/>
        <v>0</v>
      </c>
      <c r="P1610" s="110">
        <f t="shared" si="51"/>
        <v>0</v>
      </c>
    </row>
    <row r="1611" spans="1:16" x14ac:dyDescent="0.25">
      <c r="A1611" s="132">
        <v>16851021</v>
      </c>
      <c r="B1611" s="135" t="s">
        <v>2788</v>
      </c>
      <c r="C1611" s="135" t="s">
        <v>155</v>
      </c>
      <c r="D1611" s="10">
        <v>30</v>
      </c>
      <c r="E1611" s="10"/>
      <c r="F1611" s="10"/>
      <c r="G1611" s="10"/>
      <c r="H1611" s="10"/>
      <c r="I1611" s="10"/>
      <c r="J1611" s="10"/>
      <c r="K1611" s="10"/>
      <c r="L1611" s="10"/>
      <c r="M1611" s="10"/>
      <c r="N1611" s="10"/>
      <c r="O1611" s="110">
        <f t="shared" si="50"/>
        <v>0</v>
      </c>
      <c r="P1611" s="110">
        <f t="shared" si="51"/>
        <v>0</v>
      </c>
    </row>
    <row r="1612" spans="1:16" x14ac:dyDescent="0.25">
      <c r="A1612" s="132">
        <v>16851048</v>
      </c>
      <c r="B1612" s="135" t="s">
        <v>2788</v>
      </c>
      <c r="C1612" s="135" t="s">
        <v>155</v>
      </c>
      <c r="D1612" s="10">
        <v>30</v>
      </c>
      <c r="E1612" s="10"/>
      <c r="F1612" s="10"/>
      <c r="G1612" s="10"/>
      <c r="H1612" s="10"/>
      <c r="I1612" s="10"/>
      <c r="J1612" s="10"/>
      <c r="K1612" s="10"/>
      <c r="L1612" s="10"/>
      <c r="M1612" s="10"/>
      <c r="N1612" s="10"/>
      <c r="O1612" s="110">
        <f t="shared" si="50"/>
        <v>0</v>
      </c>
      <c r="P1612" s="110">
        <f t="shared" si="51"/>
        <v>0</v>
      </c>
    </row>
    <row r="1613" spans="1:16" x14ac:dyDescent="0.25">
      <c r="A1613" s="132">
        <v>16852125</v>
      </c>
      <c r="B1613" s="135" t="s">
        <v>100</v>
      </c>
      <c r="C1613" s="135" t="s">
        <v>101</v>
      </c>
      <c r="D1613" s="10">
        <v>28</v>
      </c>
      <c r="E1613" s="10"/>
      <c r="F1613" s="10"/>
      <c r="G1613" s="10"/>
      <c r="H1613" s="10"/>
      <c r="I1613" s="10"/>
      <c r="J1613" s="10"/>
      <c r="K1613" s="10"/>
      <c r="L1613" s="10"/>
      <c r="M1613" s="10"/>
      <c r="N1613" s="10"/>
      <c r="O1613" s="110">
        <f t="shared" si="50"/>
        <v>0</v>
      </c>
      <c r="P1613" s="110">
        <f t="shared" si="51"/>
        <v>0</v>
      </c>
    </row>
    <row r="1614" spans="1:16" x14ac:dyDescent="0.25">
      <c r="A1614" s="132">
        <v>16852672</v>
      </c>
      <c r="B1614" s="135" t="s">
        <v>150</v>
      </c>
      <c r="C1614" s="135" t="s">
        <v>151</v>
      </c>
      <c r="D1614" s="10">
        <v>1</v>
      </c>
      <c r="E1614" s="10"/>
      <c r="F1614" s="10"/>
      <c r="G1614" s="10"/>
      <c r="H1614" s="10"/>
      <c r="I1614" s="10"/>
      <c r="J1614" s="10"/>
      <c r="K1614" s="10"/>
      <c r="L1614" s="10"/>
      <c r="M1614" s="10"/>
      <c r="N1614" s="10"/>
      <c r="O1614" s="110">
        <f t="shared" si="50"/>
        <v>0</v>
      </c>
      <c r="P1614" s="110">
        <f t="shared" si="51"/>
        <v>0</v>
      </c>
    </row>
    <row r="1615" spans="1:16" x14ac:dyDescent="0.25">
      <c r="A1615" s="132">
        <v>16852702</v>
      </c>
      <c r="B1615" s="135" t="s">
        <v>150</v>
      </c>
      <c r="C1615" s="135" t="s">
        <v>151</v>
      </c>
      <c r="D1615" s="10">
        <v>1</v>
      </c>
      <c r="E1615" s="10"/>
      <c r="F1615" s="10"/>
      <c r="G1615" s="10"/>
      <c r="H1615" s="10"/>
      <c r="I1615" s="10"/>
      <c r="J1615" s="10"/>
      <c r="K1615" s="10"/>
      <c r="L1615" s="10"/>
      <c r="M1615" s="10"/>
      <c r="N1615" s="10"/>
      <c r="O1615" s="110">
        <f t="shared" si="50"/>
        <v>0</v>
      </c>
      <c r="P1615" s="110">
        <f t="shared" si="51"/>
        <v>0</v>
      </c>
    </row>
    <row r="1616" spans="1:16" x14ac:dyDescent="0.25">
      <c r="A1616" s="132">
        <v>16856694</v>
      </c>
      <c r="B1616" s="135" t="s">
        <v>2803</v>
      </c>
      <c r="C1616" s="135" t="s">
        <v>250</v>
      </c>
      <c r="D1616" s="10">
        <v>112</v>
      </c>
      <c r="E1616" s="10"/>
      <c r="F1616" s="10"/>
      <c r="G1616" s="10"/>
      <c r="H1616" s="10"/>
      <c r="I1616" s="10"/>
      <c r="J1616" s="10"/>
      <c r="K1616" s="10"/>
      <c r="L1616" s="10"/>
      <c r="M1616" s="10"/>
      <c r="N1616" s="10"/>
      <c r="O1616" s="110">
        <f t="shared" si="50"/>
        <v>0</v>
      </c>
      <c r="P1616" s="110">
        <f t="shared" si="51"/>
        <v>0</v>
      </c>
    </row>
    <row r="1617" spans="1:16" x14ac:dyDescent="0.25">
      <c r="A1617" s="132">
        <v>16857488</v>
      </c>
      <c r="B1617" s="135" t="s">
        <v>196</v>
      </c>
      <c r="C1617" s="135" t="s">
        <v>197</v>
      </c>
      <c r="D1617" s="10">
        <v>30</v>
      </c>
      <c r="E1617" s="10"/>
      <c r="F1617" s="10"/>
      <c r="G1617" s="10"/>
      <c r="H1617" s="10"/>
      <c r="I1617" s="10"/>
      <c r="J1617" s="10"/>
      <c r="K1617" s="10"/>
      <c r="L1617" s="10"/>
      <c r="M1617" s="10"/>
      <c r="N1617" s="10"/>
      <c r="O1617" s="110">
        <f t="shared" si="50"/>
        <v>0</v>
      </c>
      <c r="P1617" s="110">
        <f t="shared" si="51"/>
        <v>0</v>
      </c>
    </row>
    <row r="1618" spans="1:16" x14ac:dyDescent="0.25">
      <c r="A1618" s="132">
        <v>16860977</v>
      </c>
      <c r="B1618" s="135" t="s">
        <v>2755</v>
      </c>
      <c r="C1618" s="135" t="s">
        <v>2756</v>
      </c>
      <c r="D1618" s="10">
        <v>1</v>
      </c>
      <c r="E1618" s="10"/>
      <c r="F1618" s="10"/>
      <c r="G1618" s="10"/>
      <c r="H1618" s="10"/>
      <c r="I1618" s="10"/>
      <c r="J1618" s="10"/>
      <c r="K1618" s="10"/>
      <c r="L1618" s="10"/>
      <c r="M1618" s="10"/>
      <c r="N1618" s="10"/>
      <c r="O1618" s="110">
        <f t="shared" si="50"/>
        <v>0</v>
      </c>
      <c r="P1618" s="110">
        <f t="shared" si="51"/>
        <v>0</v>
      </c>
    </row>
    <row r="1619" spans="1:16" x14ac:dyDescent="0.25">
      <c r="A1619" s="132">
        <v>16861248</v>
      </c>
      <c r="B1619" s="135" t="s">
        <v>2825</v>
      </c>
      <c r="C1619" s="135" t="s">
        <v>340</v>
      </c>
      <c r="D1619" s="10">
        <v>63</v>
      </c>
      <c r="E1619" s="10"/>
      <c r="F1619" s="10"/>
      <c r="G1619" s="10"/>
      <c r="H1619" s="10"/>
      <c r="I1619" s="10"/>
      <c r="J1619" s="10"/>
      <c r="K1619" s="10"/>
      <c r="L1619" s="10"/>
      <c r="M1619" s="10"/>
      <c r="N1619" s="10"/>
      <c r="O1619" s="110">
        <f t="shared" si="50"/>
        <v>0</v>
      </c>
      <c r="P1619" s="110">
        <f t="shared" si="51"/>
        <v>0</v>
      </c>
    </row>
    <row r="1620" spans="1:16" x14ac:dyDescent="0.25">
      <c r="A1620" s="132">
        <v>16861728</v>
      </c>
      <c r="B1620" s="135" t="s">
        <v>2857</v>
      </c>
      <c r="C1620" s="135" t="s">
        <v>2748</v>
      </c>
      <c r="D1620" s="10">
        <v>56</v>
      </c>
      <c r="E1620" s="10"/>
      <c r="F1620" s="10"/>
      <c r="G1620" s="10"/>
      <c r="H1620" s="10"/>
      <c r="I1620" s="10"/>
      <c r="J1620" s="10"/>
      <c r="K1620" s="10"/>
      <c r="L1620" s="10"/>
      <c r="M1620" s="10"/>
      <c r="N1620" s="10"/>
      <c r="O1620" s="110">
        <f t="shared" si="50"/>
        <v>0</v>
      </c>
      <c r="P1620" s="110">
        <f t="shared" si="51"/>
        <v>0</v>
      </c>
    </row>
    <row r="1621" spans="1:16" x14ac:dyDescent="0.25">
      <c r="A1621" s="132">
        <v>16861736</v>
      </c>
      <c r="B1621" s="135" t="s">
        <v>2857</v>
      </c>
      <c r="C1621" s="135" t="s">
        <v>2748</v>
      </c>
      <c r="D1621" s="10">
        <v>28</v>
      </c>
      <c r="E1621" s="10"/>
      <c r="F1621" s="10"/>
      <c r="G1621" s="10"/>
      <c r="H1621" s="10"/>
      <c r="I1621" s="10"/>
      <c r="J1621" s="10"/>
      <c r="K1621" s="10"/>
      <c r="L1621" s="10"/>
      <c r="M1621" s="10"/>
      <c r="N1621" s="10"/>
      <c r="O1621" s="110">
        <f t="shared" si="50"/>
        <v>0</v>
      </c>
      <c r="P1621" s="110">
        <f t="shared" si="51"/>
        <v>0</v>
      </c>
    </row>
    <row r="1622" spans="1:16" x14ac:dyDescent="0.25">
      <c r="A1622" s="132">
        <v>16861744</v>
      </c>
      <c r="B1622" s="135" t="s">
        <v>2857</v>
      </c>
      <c r="C1622" s="135" t="s">
        <v>2748</v>
      </c>
      <c r="D1622" s="10">
        <v>56</v>
      </c>
      <c r="E1622" s="10"/>
      <c r="F1622" s="10"/>
      <c r="G1622" s="10"/>
      <c r="H1622" s="10"/>
      <c r="I1622" s="10"/>
      <c r="J1622" s="10"/>
      <c r="K1622" s="10"/>
      <c r="L1622" s="10"/>
      <c r="M1622" s="10"/>
      <c r="N1622" s="10"/>
      <c r="O1622" s="110">
        <f t="shared" si="50"/>
        <v>0</v>
      </c>
      <c r="P1622" s="110">
        <f t="shared" si="51"/>
        <v>0</v>
      </c>
    </row>
    <row r="1623" spans="1:16" x14ac:dyDescent="0.25">
      <c r="A1623" s="132">
        <v>16861752</v>
      </c>
      <c r="B1623" s="135" t="s">
        <v>2857</v>
      </c>
      <c r="C1623" s="135" t="s">
        <v>2748</v>
      </c>
      <c r="D1623" s="10">
        <v>28</v>
      </c>
      <c r="E1623" s="10"/>
      <c r="F1623" s="10"/>
      <c r="G1623" s="10"/>
      <c r="H1623" s="10"/>
      <c r="I1623" s="10"/>
      <c r="J1623" s="10"/>
      <c r="K1623" s="10"/>
      <c r="L1623" s="10"/>
      <c r="M1623" s="10"/>
      <c r="N1623" s="10"/>
      <c r="O1623" s="110">
        <f t="shared" si="50"/>
        <v>0</v>
      </c>
      <c r="P1623" s="110">
        <f t="shared" si="51"/>
        <v>0</v>
      </c>
    </row>
    <row r="1624" spans="1:16" x14ac:dyDescent="0.25">
      <c r="A1624" s="132">
        <v>16861930</v>
      </c>
      <c r="B1624" s="135" t="s">
        <v>265</v>
      </c>
      <c r="C1624" s="135" t="s">
        <v>266</v>
      </c>
      <c r="D1624" s="10">
        <v>1</v>
      </c>
      <c r="E1624" s="10"/>
      <c r="F1624" s="10"/>
      <c r="G1624" s="10"/>
      <c r="H1624" s="10"/>
      <c r="I1624" s="10"/>
      <c r="J1624" s="10"/>
      <c r="K1624" s="10"/>
      <c r="L1624" s="10"/>
      <c r="M1624" s="10"/>
      <c r="N1624" s="10"/>
      <c r="O1624" s="110">
        <f t="shared" si="50"/>
        <v>0</v>
      </c>
      <c r="P1624" s="110">
        <f t="shared" si="51"/>
        <v>0</v>
      </c>
    </row>
    <row r="1625" spans="1:16" x14ac:dyDescent="0.25">
      <c r="A1625" s="132">
        <v>16861949</v>
      </c>
      <c r="B1625" s="135" t="s">
        <v>265</v>
      </c>
      <c r="C1625" s="135" t="s">
        <v>266</v>
      </c>
      <c r="D1625" s="10">
        <v>1</v>
      </c>
      <c r="E1625" s="10"/>
      <c r="F1625" s="10"/>
      <c r="G1625" s="10"/>
      <c r="H1625" s="10"/>
      <c r="I1625" s="10"/>
      <c r="J1625" s="10"/>
      <c r="K1625" s="10"/>
      <c r="L1625" s="10"/>
      <c r="M1625" s="10"/>
      <c r="N1625" s="10"/>
      <c r="O1625" s="110">
        <f t="shared" si="50"/>
        <v>0</v>
      </c>
      <c r="P1625" s="110">
        <f t="shared" si="51"/>
        <v>0</v>
      </c>
    </row>
    <row r="1626" spans="1:16" x14ac:dyDescent="0.25">
      <c r="A1626" s="132">
        <v>16862074</v>
      </c>
      <c r="B1626" s="135" t="s">
        <v>2823</v>
      </c>
      <c r="C1626" s="135" t="s">
        <v>326</v>
      </c>
      <c r="D1626" s="10">
        <v>224</v>
      </c>
      <c r="E1626" s="10"/>
      <c r="F1626" s="10"/>
      <c r="G1626" s="10"/>
      <c r="H1626" s="10"/>
      <c r="I1626" s="10"/>
      <c r="J1626" s="10"/>
      <c r="K1626" s="10"/>
      <c r="L1626" s="10"/>
      <c r="M1626" s="10"/>
      <c r="N1626" s="10"/>
      <c r="O1626" s="110">
        <f t="shared" si="50"/>
        <v>0</v>
      </c>
      <c r="P1626" s="110">
        <f t="shared" si="51"/>
        <v>0</v>
      </c>
    </row>
    <row r="1627" spans="1:16" x14ac:dyDescent="0.25">
      <c r="A1627" s="132">
        <v>16862082</v>
      </c>
      <c r="B1627" s="135" t="s">
        <v>331</v>
      </c>
      <c r="C1627" s="135" t="s">
        <v>332</v>
      </c>
      <c r="D1627" s="10">
        <v>1</v>
      </c>
      <c r="E1627" s="10"/>
      <c r="F1627" s="10"/>
      <c r="G1627" s="10"/>
      <c r="H1627" s="10"/>
      <c r="I1627" s="10"/>
      <c r="J1627" s="10"/>
      <c r="K1627" s="10"/>
      <c r="L1627" s="10"/>
      <c r="M1627" s="10"/>
      <c r="N1627" s="10"/>
      <c r="O1627" s="110">
        <f t="shared" si="50"/>
        <v>0</v>
      </c>
      <c r="P1627" s="110">
        <f t="shared" si="51"/>
        <v>0</v>
      </c>
    </row>
    <row r="1628" spans="1:16" x14ac:dyDescent="0.25">
      <c r="A1628" s="132">
        <v>16862104</v>
      </c>
      <c r="B1628" s="135" t="s">
        <v>265</v>
      </c>
      <c r="C1628" s="135" t="s">
        <v>266</v>
      </c>
      <c r="D1628" s="10">
        <v>1</v>
      </c>
      <c r="E1628" s="10"/>
      <c r="F1628" s="10"/>
      <c r="G1628" s="10"/>
      <c r="H1628" s="10"/>
      <c r="I1628" s="10"/>
      <c r="J1628" s="10"/>
      <c r="K1628" s="10"/>
      <c r="L1628" s="10"/>
      <c r="M1628" s="10"/>
      <c r="N1628" s="10"/>
      <c r="O1628" s="110">
        <f t="shared" si="50"/>
        <v>0</v>
      </c>
      <c r="P1628" s="110">
        <f t="shared" si="51"/>
        <v>0</v>
      </c>
    </row>
    <row r="1629" spans="1:16" x14ac:dyDescent="0.25">
      <c r="A1629" s="132">
        <v>16862112</v>
      </c>
      <c r="B1629" s="135" t="s">
        <v>265</v>
      </c>
      <c r="C1629" s="135" t="s">
        <v>266</v>
      </c>
      <c r="D1629" s="10">
        <v>1</v>
      </c>
      <c r="E1629" s="10"/>
      <c r="F1629" s="10"/>
      <c r="G1629" s="10"/>
      <c r="H1629" s="10"/>
      <c r="I1629" s="10"/>
      <c r="J1629" s="10"/>
      <c r="K1629" s="10"/>
      <c r="L1629" s="10"/>
      <c r="M1629" s="10"/>
      <c r="N1629" s="10"/>
      <c r="O1629" s="110">
        <f t="shared" si="50"/>
        <v>0</v>
      </c>
      <c r="P1629" s="110">
        <f t="shared" si="51"/>
        <v>0</v>
      </c>
    </row>
    <row r="1630" spans="1:16" x14ac:dyDescent="0.25">
      <c r="A1630" s="132">
        <v>16862228</v>
      </c>
      <c r="B1630" s="135" t="s">
        <v>2823</v>
      </c>
      <c r="C1630" s="135" t="s">
        <v>326</v>
      </c>
      <c r="D1630" s="10">
        <v>224</v>
      </c>
      <c r="E1630" s="10"/>
      <c r="F1630" s="10"/>
      <c r="G1630" s="10"/>
      <c r="H1630" s="10"/>
      <c r="I1630" s="10"/>
      <c r="J1630" s="10"/>
      <c r="K1630" s="10"/>
      <c r="L1630" s="10"/>
      <c r="M1630" s="10"/>
      <c r="N1630" s="10"/>
      <c r="O1630" s="110">
        <f t="shared" ref="O1630:O1693" si="52">E1630+F1630+G1630+H1630+I1630+J1630+K1630+L1630+M1630+N1630</f>
        <v>0</v>
      </c>
      <c r="P1630" s="110">
        <f t="shared" ref="P1630:P1693" si="53">O1630-N1630</f>
        <v>0</v>
      </c>
    </row>
    <row r="1631" spans="1:16" x14ac:dyDescent="0.25">
      <c r="A1631" s="132">
        <v>16864557</v>
      </c>
      <c r="B1631" s="135" t="s">
        <v>140</v>
      </c>
      <c r="C1631" s="135" t="s">
        <v>141</v>
      </c>
      <c r="D1631" s="10">
        <v>60</v>
      </c>
      <c r="E1631" s="10"/>
      <c r="F1631" s="10"/>
      <c r="G1631" s="10"/>
      <c r="H1631" s="10"/>
      <c r="I1631" s="10"/>
      <c r="J1631" s="10"/>
      <c r="K1631" s="10"/>
      <c r="L1631" s="10"/>
      <c r="M1631" s="10"/>
      <c r="N1631" s="10"/>
      <c r="O1631" s="110">
        <f t="shared" si="52"/>
        <v>0</v>
      </c>
      <c r="P1631" s="110">
        <f t="shared" si="53"/>
        <v>0</v>
      </c>
    </row>
    <row r="1632" spans="1:16" x14ac:dyDescent="0.25">
      <c r="A1632" s="132">
        <v>16865014</v>
      </c>
      <c r="B1632" s="135" t="s">
        <v>219</v>
      </c>
      <c r="C1632" s="135" t="s">
        <v>220</v>
      </c>
      <c r="D1632" s="10">
        <v>1</v>
      </c>
      <c r="E1632" s="10"/>
      <c r="F1632" s="10"/>
      <c r="G1632" s="10"/>
      <c r="H1632" s="10"/>
      <c r="I1632" s="10"/>
      <c r="J1632" s="10"/>
      <c r="K1632" s="10"/>
      <c r="L1632" s="10"/>
      <c r="M1632" s="10"/>
      <c r="N1632" s="10"/>
      <c r="O1632" s="110">
        <f t="shared" si="52"/>
        <v>0</v>
      </c>
      <c r="P1632" s="110">
        <f t="shared" si="53"/>
        <v>0</v>
      </c>
    </row>
    <row r="1633" spans="1:16" x14ac:dyDescent="0.25">
      <c r="A1633" s="132">
        <v>16867734</v>
      </c>
      <c r="B1633" s="135" t="s">
        <v>2822</v>
      </c>
      <c r="C1633" s="135" t="s">
        <v>324</v>
      </c>
      <c r="D1633" s="10">
        <v>21</v>
      </c>
      <c r="E1633" s="10"/>
      <c r="F1633" s="10"/>
      <c r="G1633" s="10"/>
      <c r="H1633" s="10"/>
      <c r="I1633" s="10"/>
      <c r="J1633" s="10"/>
      <c r="K1633" s="10"/>
      <c r="L1633" s="10"/>
      <c r="M1633" s="10"/>
      <c r="N1633" s="10"/>
      <c r="O1633" s="110">
        <f t="shared" si="52"/>
        <v>0</v>
      </c>
      <c r="P1633" s="110">
        <f t="shared" si="53"/>
        <v>0</v>
      </c>
    </row>
    <row r="1634" spans="1:16" x14ac:dyDescent="0.25">
      <c r="A1634" s="132">
        <v>16867769</v>
      </c>
      <c r="B1634" s="135" t="s">
        <v>261</v>
      </c>
      <c r="C1634" s="135" t="s">
        <v>262</v>
      </c>
      <c r="D1634" s="10">
        <v>14</v>
      </c>
      <c r="E1634" s="10"/>
      <c r="F1634" s="10"/>
      <c r="G1634" s="10"/>
      <c r="H1634" s="10"/>
      <c r="I1634" s="10"/>
      <c r="J1634" s="10"/>
      <c r="K1634" s="10"/>
      <c r="L1634" s="10"/>
      <c r="M1634" s="10"/>
      <c r="N1634" s="10"/>
      <c r="O1634" s="110">
        <f t="shared" si="52"/>
        <v>0</v>
      </c>
      <c r="P1634" s="110">
        <f t="shared" si="53"/>
        <v>0</v>
      </c>
    </row>
    <row r="1635" spans="1:16" x14ac:dyDescent="0.25">
      <c r="A1635" s="132">
        <v>16869249</v>
      </c>
      <c r="B1635" s="135" t="s">
        <v>196</v>
      </c>
      <c r="C1635" s="135" t="s">
        <v>197</v>
      </c>
      <c r="D1635" s="10">
        <v>100</v>
      </c>
      <c r="E1635" s="10"/>
      <c r="F1635" s="10"/>
      <c r="G1635" s="10"/>
      <c r="H1635" s="10"/>
      <c r="I1635" s="10"/>
      <c r="J1635" s="10"/>
      <c r="K1635" s="10"/>
      <c r="L1635" s="10"/>
      <c r="M1635" s="10"/>
      <c r="N1635" s="10"/>
      <c r="O1635" s="110">
        <f t="shared" si="52"/>
        <v>0</v>
      </c>
      <c r="P1635" s="110">
        <f t="shared" si="53"/>
        <v>0</v>
      </c>
    </row>
    <row r="1636" spans="1:16" x14ac:dyDescent="0.25">
      <c r="A1636" s="132">
        <v>16870972</v>
      </c>
      <c r="B1636" s="135" t="s">
        <v>297</v>
      </c>
      <c r="C1636" s="135" t="s">
        <v>298</v>
      </c>
      <c r="D1636" s="10">
        <v>1</v>
      </c>
      <c r="E1636" s="10"/>
      <c r="F1636" s="10"/>
      <c r="G1636" s="10"/>
      <c r="H1636" s="10"/>
      <c r="I1636" s="10"/>
      <c r="J1636" s="10"/>
      <c r="K1636" s="10"/>
      <c r="L1636" s="10"/>
      <c r="M1636" s="10"/>
      <c r="N1636" s="10"/>
      <c r="O1636" s="110">
        <f t="shared" si="52"/>
        <v>0</v>
      </c>
      <c r="P1636" s="110">
        <f t="shared" si="53"/>
        <v>0</v>
      </c>
    </row>
    <row r="1637" spans="1:16" x14ac:dyDescent="0.25">
      <c r="A1637" s="132">
        <v>16877853</v>
      </c>
      <c r="B1637" s="135" t="s">
        <v>441</v>
      </c>
      <c r="C1637" s="135" t="s">
        <v>442</v>
      </c>
      <c r="D1637" s="10">
        <v>1</v>
      </c>
      <c r="E1637" s="10"/>
      <c r="F1637" s="10"/>
      <c r="G1637" s="10"/>
      <c r="H1637" s="10"/>
      <c r="I1637" s="10"/>
      <c r="J1637" s="10"/>
      <c r="K1637" s="10"/>
      <c r="L1637" s="10"/>
      <c r="M1637" s="10"/>
      <c r="N1637" s="10"/>
      <c r="O1637" s="110">
        <f t="shared" si="52"/>
        <v>0</v>
      </c>
      <c r="P1637" s="110">
        <f t="shared" si="53"/>
        <v>0</v>
      </c>
    </row>
    <row r="1638" spans="1:16" x14ac:dyDescent="0.25">
      <c r="A1638" s="132">
        <v>16877861</v>
      </c>
      <c r="B1638" s="135" t="s">
        <v>441</v>
      </c>
      <c r="C1638" s="135" t="s">
        <v>442</v>
      </c>
      <c r="D1638" s="10">
        <v>1</v>
      </c>
      <c r="E1638" s="10"/>
      <c r="F1638" s="10"/>
      <c r="G1638" s="10"/>
      <c r="H1638" s="10"/>
      <c r="I1638" s="10"/>
      <c r="J1638" s="10"/>
      <c r="K1638" s="10"/>
      <c r="L1638" s="10"/>
      <c r="M1638" s="10"/>
      <c r="N1638" s="10"/>
      <c r="O1638" s="110">
        <f t="shared" si="52"/>
        <v>0</v>
      </c>
      <c r="P1638" s="110">
        <f t="shared" si="53"/>
        <v>0</v>
      </c>
    </row>
    <row r="1639" spans="1:16" x14ac:dyDescent="0.25">
      <c r="A1639" s="132">
        <v>16878159</v>
      </c>
      <c r="B1639" s="135" t="s">
        <v>509</v>
      </c>
      <c r="C1639" s="135" t="s">
        <v>510</v>
      </c>
      <c r="D1639" s="10">
        <v>1</v>
      </c>
      <c r="E1639" s="10"/>
      <c r="F1639" s="10"/>
      <c r="G1639" s="10"/>
      <c r="H1639" s="10"/>
      <c r="I1639" s="10"/>
      <c r="J1639" s="10"/>
      <c r="K1639" s="10"/>
      <c r="L1639" s="10"/>
      <c r="M1639" s="10"/>
      <c r="N1639" s="10"/>
      <c r="O1639" s="110">
        <f t="shared" si="52"/>
        <v>0</v>
      </c>
      <c r="P1639" s="110">
        <f t="shared" si="53"/>
        <v>0</v>
      </c>
    </row>
    <row r="1640" spans="1:16" x14ac:dyDescent="0.25">
      <c r="A1640" s="132">
        <v>16878248</v>
      </c>
      <c r="B1640" s="135" t="s">
        <v>509</v>
      </c>
      <c r="C1640" s="135" t="s">
        <v>510</v>
      </c>
      <c r="D1640" s="10">
        <v>1</v>
      </c>
      <c r="E1640" s="10"/>
      <c r="F1640" s="10"/>
      <c r="G1640" s="10"/>
      <c r="H1640" s="10"/>
      <c r="I1640" s="10"/>
      <c r="J1640" s="10"/>
      <c r="K1640" s="10"/>
      <c r="L1640" s="10"/>
      <c r="M1640" s="10"/>
      <c r="N1640" s="10"/>
      <c r="O1640" s="110">
        <f t="shared" si="52"/>
        <v>0</v>
      </c>
      <c r="P1640" s="110">
        <f t="shared" si="53"/>
        <v>0</v>
      </c>
    </row>
    <row r="1641" spans="1:16" x14ac:dyDescent="0.25">
      <c r="A1641" s="132">
        <v>16879155</v>
      </c>
      <c r="B1641" s="135" t="s">
        <v>2810</v>
      </c>
      <c r="C1641" s="135" t="s">
        <v>270</v>
      </c>
      <c r="D1641" s="10">
        <v>28</v>
      </c>
      <c r="E1641" s="10"/>
      <c r="F1641" s="10"/>
      <c r="G1641" s="10"/>
      <c r="H1641" s="10"/>
      <c r="I1641" s="10"/>
      <c r="J1641" s="10"/>
      <c r="K1641" s="10"/>
      <c r="L1641" s="10"/>
      <c r="M1641" s="10"/>
      <c r="N1641" s="10"/>
      <c r="O1641" s="110">
        <f t="shared" si="52"/>
        <v>0</v>
      </c>
      <c r="P1641" s="110">
        <f t="shared" si="53"/>
        <v>0</v>
      </c>
    </row>
    <row r="1642" spans="1:16" x14ac:dyDescent="0.25">
      <c r="A1642" s="132">
        <v>16879198</v>
      </c>
      <c r="B1642" s="135" t="s">
        <v>2810</v>
      </c>
      <c r="C1642" s="135" t="s">
        <v>270</v>
      </c>
      <c r="D1642" s="10">
        <v>28</v>
      </c>
      <c r="E1642" s="10"/>
      <c r="F1642" s="10"/>
      <c r="G1642" s="10"/>
      <c r="H1642" s="10"/>
      <c r="I1642" s="10"/>
      <c r="J1642" s="10"/>
      <c r="K1642" s="10"/>
      <c r="L1642" s="10"/>
      <c r="M1642" s="10"/>
      <c r="N1642" s="10"/>
      <c r="O1642" s="110">
        <f t="shared" si="52"/>
        <v>0</v>
      </c>
      <c r="P1642" s="110">
        <f t="shared" si="53"/>
        <v>0</v>
      </c>
    </row>
    <row r="1643" spans="1:16" x14ac:dyDescent="0.25">
      <c r="A1643" s="132">
        <v>16879244</v>
      </c>
      <c r="B1643" s="135" t="s">
        <v>2810</v>
      </c>
      <c r="C1643" s="135" t="s">
        <v>270</v>
      </c>
      <c r="D1643" s="10">
        <v>28</v>
      </c>
      <c r="E1643" s="10"/>
      <c r="F1643" s="10"/>
      <c r="G1643" s="10"/>
      <c r="H1643" s="10"/>
      <c r="I1643" s="10"/>
      <c r="J1643" s="10"/>
      <c r="K1643" s="10"/>
      <c r="L1643" s="10"/>
      <c r="M1643" s="10"/>
      <c r="N1643" s="10"/>
      <c r="O1643" s="110">
        <f t="shared" si="52"/>
        <v>0</v>
      </c>
      <c r="P1643" s="110">
        <f t="shared" si="53"/>
        <v>0</v>
      </c>
    </row>
    <row r="1644" spans="1:16" x14ac:dyDescent="0.25">
      <c r="A1644" s="132">
        <v>16879252</v>
      </c>
      <c r="B1644" s="135" t="s">
        <v>2810</v>
      </c>
      <c r="C1644" s="135" t="s">
        <v>270</v>
      </c>
      <c r="D1644" s="10">
        <v>28</v>
      </c>
      <c r="E1644" s="10"/>
      <c r="F1644" s="10"/>
      <c r="G1644" s="10"/>
      <c r="H1644" s="10"/>
      <c r="I1644" s="10"/>
      <c r="J1644" s="10"/>
      <c r="K1644" s="10"/>
      <c r="L1644" s="10"/>
      <c r="M1644" s="10"/>
      <c r="N1644" s="10"/>
      <c r="O1644" s="110">
        <f t="shared" si="52"/>
        <v>0</v>
      </c>
      <c r="P1644" s="110">
        <f t="shared" si="53"/>
        <v>0</v>
      </c>
    </row>
    <row r="1645" spans="1:16" x14ac:dyDescent="0.25">
      <c r="A1645" s="132">
        <v>16880412</v>
      </c>
      <c r="B1645" s="135" t="s">
        <v>146</v>
      </c>
      <c r="C1645" s="135" t="s">
        <v>147</v>
      </c>
      <c r="D1645" s="10">
        <v>1</v>
      </c>
      <c r="E1645" s="10"/>
      <c r="F1645" s="10"/>
      <c r="G1645" s="10"/>
      <c r="H1645" s="10"/>
      <c r="I1645" s="10"/>
      <c r="J1645" s="10"/>
      <c r="K1645" s="10"/>
      <c r="L1645" s="10"/>
      <c r="M1645" s="10"/>
      <c r="N1645" s="10"/>
      <c r="O1645" s="110">
        <f t="shared" si="52"/>
        <v>0</v>
      </c>
      <c r="P1645" s="110">
        <f t="shared" si="53"/>
        <v>0</v>
      </c>
    </row>
    <row r="1646" spans="1:16" x14ac:dyDescent="0.25">
      <c r="A1646" s="132">
        <v>16880579</v>
      </c>
      <c r="B1646" s="135" t="s">
        <v>146</v>
      </c>
      <c r="C1646" s="135" t="s">
        <v>147</v>
      </c>
      <c r="D1646" s="10">
        <v>1</v>
      </c>
      <c r="E1646" s="10"/>
      <c r="F1646" s="10"/>
      <c r="G1646" s="10"/>
      <c r="H1646" s="10"/>
      <c r="I1646" s="10"/>
      <c r="J1646" s="10"/>
      <c r="K1646" s="10"/>
      <c r="L1646" s="10"/>
      <c r="M1646" s="10"/>
      <c r="N1646" s="10"/>
      <c r="O1646" s="110">
        <f t="shared" si="52"/>
        <v>0</v>
      </c>
      <c r="P1646" s="110">
        <f t="shared" si="53"/>
        <v>0</v>
      </c>
    </row>
    <row r="1647" spans="1:16" x14ac:dyDescent="0.25">
      <c r="A1647" s="132">
        <v>16880587</v>
      </c>
      <c r="B1647" s="135" t="s">
        <v>146</v>
      </c>
      <c r="C1647" s="135" t="s">
        <v>147</v>
      </c>
      <c r="D1647" s="10">
        <v>1</v>
      </c>
      <c r="E1647" s="10"/>
      <c r="F1647" s="10"/>
      <c r="G1647" s="10"/>
      <c r="H1647" s="10"/>
      <c r="I1647" s="10"/>
      <c r="J1647" s="10"/>
      <c r="K1647" s="10"/>
      <c r="L1647" s="10"/>
      <c r="M1647" s="10"/>
      <c r="N1647" s="10"/>
      <c r="O1647" s="110">
        <f t="shared" si="52"/>
        <v>0</v>
      </c>
      <c r="P1647" s="110">
        <f t="shared" si="53"/>
        <v>0</v>
      </c>
    </row>
    <row r="1648" spans="1:16" x14ac:dyDescent="0.25">
      <c r="A1648" s="132">
        <v>16881311</v>
      </c>
      <c r="B1648" s="135" t="s">
        <v>509</v>
      </c>
      <c r="C1648" s="135" t="s">
        <v>510</v>
      </c>
      <c r="D1648" s="10">
        <v>1</v>
      </c>
      <c r="E1648" s="10"/>
      <c r="F1648" s="10"/>
      <c r="G1648" s="10"/>
      <c r="H1648" s="10"/>
      <c r="I1648" s="10"/>
      <c r="J1648" s="10"/>
      <c r="K1648" s="10"/>
      <c r="L1648" s="10"/>
      <c r="M1648" s="10"/>
      <c r="N1648" s="10"/>
      <c r="O1648" s="110">
        <f t="shared" si="52"/>
        <v>0</v>
      </c>
      <c r="P1648" s="110">
        <f t="shared" si="53"/>
        <v>0</v>
      </c>
    </row>
    <row r="1649" spans="1:16" x14ac:dyDescent="0.25">
      <c r="A1649" s="132">
        <v>16881400</v>
      </c>
      <c r="B1649" s="135" t="s">
        <v>2822</v>
      </c>
      <c r="C1649" s="135" t="s">
        <v>324</v>
      </c>
      <c r="D1649" s="10">
        <v>21</v>
      </c>
      <c r="E1649" s="10"/>
      <c r="F1649" s="10"/>
      <c r="G1649" s="10"/>
      <c r="H1649" s="10"/>
      <c r="I1649" s="10"/>
      <c r="J1649" s="10"/>
      <c r="K1649" s="10"/>
      <c r="L1649" s="10"/>
      <c r="M1649" s="10"/>
      <c r="N1649" s="10"/>
      <c r="O1649" s="110">
        <f t="shared" si="52"/>
        <v>0</v>
      </c>
      <c r="P1649" s="110">
        <f t="shared" si="53"/>
        <v>0</v>
      </c>
    </row>
    <row r="1650" spans="1:16" x14ac:dyDescent="0.25">
      <c r="A1650" s="132">
        <v>16881419</v>
      </c>
      <c r="B1650" s="135" t="s">
        <v>244</v>
      </c>
      <c r="C1650" s="135" t="s">
        <v>2723</v>
      </c>
      <c r="D1650" s="10">
        <v>1</v>
      </c>
      <c r="E1650" s="10"/>
      <c r="F1650" s="10"/>
      <c r="G1650" s="10"/>
      <c r="H1650" s="10"/>
      <c r="I1650" s="10"/>
      <c r="J1650" s="10"/>
      <c r="K1650" s="10"/>
      <c r="L1650" s="10"/>
      <c r="M1650" s="10"/>
      <c r="N1650" s="10"/>
      <c r="O1650" s="110">
        <f t="shared" si="52"/>
        <v>0</v>
      </c>
      <c r="P1650" s="110">
        <f t="shared" si="53"/>
        <v>0</v>
      </c>
    </row>
    <row r="1651" spans="1:16" x14ac:dyDescent="0.25">
      <c r="A1651" s="132">
        <v>16881575</v>
      </c>
      <c r="B1651" s="135" t="s">
        <v>2788</v>
      </c>
      <c r="C1651" s="135" t="s">
        <v>155</v>
      </c>
      <c r="D1651" s="10">
        <v>30</v>
      </c>
      <c r="E1651" s="10"/>
      <c r="F1651" s="10"/>
      <c r="G1651" s="10"/>
      <c r="H1651" s="10"/>
      <c r="I1651" s="10"/>
      <c r="J1651" s="10"/>
      <c r="K1651" s="10"/>
      <c r="L1651" s="10"/>
      <c r="M1651" s="10"/>
      <c r="N1651" s="10"/>
      <c r="O1651" s="110">
        <f t="shared" si="52"/>
        <v>0</v>
      </c>
      <c r="P1651" s="110">
        <f t="shared" si="53"/>
        <v>0</v>
      </c>
    </row>
    <row r="1652" spans="1:16" x14ac:dyDescent="0.25">
      <c r="A1652" s="132">
        <v>16881583</v>
      </c>
      <c r="B1652" s="135" t="s">
        <v>2788</v>
      </c>
      <c r="C1652" s="135" t="s">
        <v>155</v>
      </c>
      <c r="D1652" s="10">
        <v>30</v>
      </c>
      <c r="E1652" s="10"/>
      <c r="F1652" s="10"/>
      <c r="G1652" s="10"/>
      <c r="H1652" s="10"/>
      <c r="I1652" s="10"/>
      <c r="J1652" s="10"/>
      <c r="K1652" s="10"/>
      <c r="L1652" s="10"/>
      <c r="M1652" s="10"/>
      <c r="N1652" s="10"/>
      <c r="O1652" s="110">
        <f t="shared" si="52"/>
        <v>0</v>
      </c>
      <c r="P1652" s="110">
        <f t="shared" si="53"/>
        <v>0</v>
      </c>
    </row>
    <row r="1653" spans="1:16" x14ac:dyDescent="0.25">
      <c r="A1653" s="132">
        <v>16881605</v>
      </c>
      <c r="B1653" s="135" t="s">
        <v>2788</v>
      </c>
      <c r="C1653" s="135" t="s">
        <v>155</v>
      </c>
      <c r="D1653" s="10">
        <v>30</v>
      </c>
      <c r="E1653" s="10"/>
      <c r="F1653" s="10"/>
      <c r="G1653" s="10"/>
      <c r="H1653" s="10"/>
      <c r="I1653" s="10"/>
      <c r="J1653" s="10"/>
      <c r="K1653" s="10"/>
      <c r="L1653" s="10"/>
      <c r="M1653" s="10"/>
      <c r="N1653" s="10"/>
      <c r="O1653" s="110">
        <f t="shared" si="52"/>
        <v>0</v>
      </c>
      <c r="P1653" s="110">
        <f t="shared" si="53"/>
        <v>0</v>
      </c>
    </row>
    <row r="1654" spans="1:16" x14ac:dyDescent="0.25">
      <c r="A1654" s="132">
        <v>16883020</v>
      </c>
      <c r="B1654" s="135" t="s">
        <v>108</v>
      </c>
      <c r="C1654" s="135" t="s">
        <v>109</v>
      </c>
      <c r="D1654" s="10">
        <v>2</v>
      </c>
      <c r="E1654" s="10"/>
      <c r="F1654" s="10"/>
      <c r="G1654" s="10"/>
      <c r="H1654" s="10"/>
      <c r="I1654" s="10"/>
      <c r="J1654" s="10"/>
      <c r="K1654" s="10"/>
      <c r="L1654" s="10"/>
      <c r="M1654" s="10"/>
      <c r="N1654" s="10"/>
      <c r="O1654" s="110">
        <f t="shared" si="52"/>
        <v>0</v>
      </c>
      <c r="P1654" s="110">
        <f t="shared" si="53"/>
        <v>0</v>
      </c>
    </row>
    <row r="1655" spans="1:16" x14ac:dyDescent="0.25">
      <c r="A1655" s="132">
        <v>16883039</v>
      </c>
      <c r="B1655" s="135" t="s">
        <v>108</v>
      </c>
      <c r="C1655" s="135" t="s">
        <v>109</v>
      </c>
      <c r="D1655" s="10">
        <v>2</v>
      </c>
      <c r="E1655" s="10"/>
      <c r="F1655" s="10"/>
      <c r="G1655" s="10"/>
      <c r="H1655" s="10"/>
      <c r="I1655" s="10"/>
      <c r="J1655" s="10"/>
      <c r="K1655" s="10"/>
      <c r="L1655" s="10"/>
      <c r="M1655" s="10"/>
      <c r="N1655" s="10"/>
      <c r="O1655" s="110">
        <f t="shared" si="52"/>
        <v>0</v>
      </c>
      <c r="P1655" s="110">
        <f t="shared" si="53"/>
        <v>0</v>
      </c>
    </row>
    <row r="1656" spans="1:16" x14ac:dyDescent="0.25">
      <c r="A1656" s="132">
        <v>16883500</v>
      </c>
      <c r="B1656" s="135" t="s">
        <v>2827</v>
      </c>
      <c r="C1656" s="135" t="s">
        <v>348</v>
      </c>
      <c r="D1656" s="10">
        <v>84</v>
      </c>
      <c r="E1656" s="10"/>
      <c r="F1656" s="10"/>
      <c r="G1656" s="10"/>
      <c r="H1656" s="10"/>
      <c r="I1656" s="10"/>
      <c r="J1656" s="10"/>
      <c r="K1656" s="10"/>
      <c r="L1656" s="10"/>
      <c r="M1656" s="10"/>
      <c r="N1656" s="10"/>
      <c r="O1656" s="110">
        <f t="shared" si="52"/>
        <v>0</v>
      </c>
      <c r="P1656" s="110">
        <f t="shared" si="53"/>
        <v>0</v>
      </c>
    </row>
    <row r="1657" spans="1:16" x14ac:dyDescent="0.25">
      <c r="A1657" s="132">
        <v>16883934</v>
      </c>
      <c r="B1657" s="135" t="s">
        <v>72</v>
      </c>
      <c r="C1657" s="135" t="s">
        <v>73</v>
      </c>
      <c r="D1657" s="10">
        <v>2</v>
      </c>
      <c r="E1657" s="10"/>
      <c r="F1657" s="10"/>
      <c r="G1657" s="10"/>
      <c r="H1657" s="10"/>
      <c r="I1657" s="10"/>
      <c r="J1657" s="10"/>
      <c r="K1657" s="10"/>
      <c r="L1657" s="10"/>
      <c r="M1657" s="10"/>
      <c r="N1657" s="10"/>
      <c r="O1657" s="110">
        <f t="shared" si="52"/>
        <v>0</v>
      </c>
      <c r="P1657" s="110">
        <f t="shared" si="53"/>
        <v>0</v>
      </c>
    </row>
    <row r="1658" spans="1:16" x14ac:dyDescent="0.25">
      <c r="A1658" s="132">
        <v>16883985</v>
      </c>
      <c r="B1658" s="135" t="s">
        <v>72</v>
      </c>
      <c r="C1658" s="135" t="s">
        <v>73</v>
      </c>
      <c r="D1658" s="10">
        <v>2</v>
      </c>
      <c r="E1658" s="10"/>
      <c r="F1658" s="10"/>
      <c r="G1658" s="10"/>
      <c r="H1658" s="10"/>
      <c r="I1658" s="10"/>
      <c r="J1658" s="10"/>
      <c r="K1658" s="10"/>
      <c r="L1658" s="10"/>
      <c r="M1658" s="10"/>
      <c r="N1658" s="10"/>
      <c r="O1658" s="110">
        <f t="shared" si="52"/>
        <v>0</v>
      </c>
      <c r="P1658" s="110">
        <f t="shared" si="53"/>
        <v>0</v>
      </c>
    </row>
    <row r="1659" spans="1:16" x14ac:dyDescent="0.25">
      <c r="A1659" s="132">
        <v>16890833</v>
      </c>
      <c r="B1659" s="135" t="s">
        <v>190</v>
      </c>
      <c r="C1659" s="135" t="s">
        <v>191</v>
      </c>
      <c r="D1659" s="10">
        <v>1</v>
      </c>
      <c r="E1659" s="10"/>
      <c r="F1659" s="10"/>
      <c r="G1659" s="10"/>
      <c r="H1659" s="10"/>
      <c r="I1659" s="10"/>
      <c r="J1659" s="10"/>
      <c r="K1659" s="10"/>
      <c r="L1659" s="10"/>
      <c r="M1659" s="10"/>
      <c r="N1659" s="10"/>
      <c r="O1659" s="110">
        <f t="shared" si="52"/>
        <v>0</v>
      </c>
      <c r="P1659" s="110">
        <f t="shared" si="53"/>
        <v>0</v>
      </c>
    </row>
    <row r="1660" spans="1:16" x14ac:dyDescent="0.25">
      <c r="A1660" s="132">
        <v>16891384</v>
      </c>
      <c r="B1660" s="135" t="s">
        <v>2788</v>
      </c>
      <c r="C1660" s="135" t="s">
        <v>155</v>
      </c>
      <c r="D1660" s="10">
        <v>30</v>
      </c>
      <c r="E1660" s="10"/>
      <c r="F1660" s="10"/>
      <c r="G1660" s="10"/>
      <c r="H1660" s="10"/>
      <c r="I1660" s="10"/>
      <c r="J1660" s="10"/>
      <c r="K1660" s="10"/>
      <c r="L1660" s="10"/>
      <c r="M1660" s="10"/>
      <c r="N1660" s="10"/>
      <c r="O1660" s="110">
        <f t="shared" si="52"/>
        <v>0</v>
      </c>
      <c r="P1660" s="110">
        <f t="shared" si="53"/>
        <v>0</v>
      </c>
    </row>
    <row r="1661" spans="1:16" x14ac:dyDescent="0.25">
      <c r="A1661" s="132">
        <v>16891392</v>
      </c>
      <c r="B1661" s="135" t="s">
        <v>2788</v>
      </c>
      <c r="C1661" s="135" t="s">
        <v>155</v>
      </c>
      <c r="D1661" s="10">
        <v>30</v>
      </c>
      <c r="E1661" s="10"/>
      <c r="F1661" s="10"/>
      <c r="G1661" s="10"/>
      <c r="H1661" s="10"/>
      <c r="I1661" s="10"/>
      <c r="J1661" s="10"/>
      <c r="K1661" s="10"/>
      <c r="L1661" s="10"/>
      <c r="M1661" s="10"/>
      <c r="N1661" s="10"/>
      <c r="O1661" s="110">
        <f t="shared" si="52"/>
        <v>0</v>
      </c>
      <c r="P1661" s="110">
        <f t="shared" si="53"/>
        <v>0</v>
      </c>
    </row>
    <row r="1662" spans="1:16" x14ac:dyDescent="0.25">
      <c r="A1662" s="132">
        <v>16891406</v>
      </c>
      <c r="B1662" s="135" t="s">
        <v>2788</v>
      </c>
      <c r="C1662" s="135" t="s">
        <v>155</v>
      </c>
      <c r="D1662" s="10">
        <v>30</v>
      </c>
      <c r="E1662" s="10"/>
      <c r="F1662" s="10"/>
      <c r="G1662" s="10"/>
      <c r="H1662" s="10"/>
      <c r="I1662" s="10"/>
      <c r="J1662" s="10"/>
      <c r="K1662" s="10"/>
      <c r="L1662" s="10"/>
      <c r="M1662" s="10"/>
      <c r="N1662" s="10"/>
      <c r="O1662" s="110">
        <f t="shared" si="52"/>
        <v>0</v>
      </c>
      <c r="P1662" s="110">
        <f t="shared" si="53"/>
        <v>0</v>
      </c>
    </row>
    <row r="1663" spans="1:16" x14ac:dyDescent="0.25">
      <c r="A1663" s="132">
        <v>16892003</v>
      </c>
      <c r="B1663" s="135" t="s">
        <v>316</v>
      </c>
      <c r="C1663" s="135" t="s">
        <v>317</v>
      </c>
      <c r="D1663" s="10">
        <v>7</v>
      </c>
      <c r="E1663" s="10"/>
      <c r="F1663" s="10"/>
      <c r="G1663" s="10"/>
      <c r="H1663" s="10"/>
      <c r="I1663" s="10"/>
      <c r="J1663" s="10"/>
      <c r="K1663" s="10"/>
      <c r="L1663" s="10"/>
      <c r="M1663" s="10"/>
      <c r="N1663" s="10"/>
      <c r="O1663" s="110">
        <f t="shared" si="52"/>
        <v>0</v>
      </c>
      <c r="P1663" s="110">
        <f t="shared" si="53"/>
        <v>0</v>
      </c>
    </row>
    <row r="1664" spans="1:16" x14ac:dyDescent="0.25">
      <c r="A1664" s="132">
        <v>16892011</v>
      </c>
      <c r="B1664" s="135" t="s">
        <v>316</v>
      </c>
      <c r="C1664" s="135" t="s">
        <v>317</v>
      </c>
      <c r="D1664" s="10">
        <v>14</v>
      </c>
      <c r="E1664" s="10"/>
      <c r="F1664" s="10"/>
      <c r="G1664" s="10"/>
      <c r="H1664" s="10"/>
      <c r="I1664" s="10"/>
      <c r="J1664" s="10"/>
      <c r="K1664" s="10"/>
      <c r="L1664" s="10"/>
      <c r="M1664" s="10"/>
      <c r="N1664" s="10"/>
      <c r="O1664" s="110">
        <f t="shared" si="52"/>
        <v>0</v>
      </c>
      <c r="P1664" s="110">
        <f t="shared" si="53"/>
        <v>0</v>
      </c>
    </row>
    <row r="1665" spans="1:16" x14ac:dyDescent="0.25">
      <c r="A1665" s="132">
        <v>16892038</v>
      </c>
      <c r="B1665" s="135" t="s">
        <v>316</v>
      </c>
      <c r="C1665" s="135" t="s">
        <v>317</v>
      </c>
      <c r="D1665" s="10">
        <v>112</v>
      </c>
      <c r="E1665" s="10"/>
      <c r="F1665" s="10"/>
      <c r="G1665" s="10"/>
      <c r="H1665" s="10"/>
      <c r="I1665" s="10"/>
      <c r="J1665" s="10"/>
      <c r="K1665" s="10"/>
      <c r="L1665" s="10"/>
      <c r="M1665" s="10"/>
      <c r="N1665" s="10"/>
      <c r="O1665" s="110">
        <f t="shared" si="52"/>
        <v>0</v>
      </c>
      <c r="P1665" s="110">
        <f t="shared" si="53"/>
        <v>0</v>
      </c>
    </row>
    <row r="1666" spans="1:16" x14ac:dyDescent="0.25">
      <c r="A1666" s="132">
        <v>16892445</v>
      </c>
      <c r="B1666" s="135" t="s">
        <v>509</v>
      </c>
      <c r="C1666" s="135" t="s">
        <v>510</v>
      </c>
      <c r="D1666" s="10">
        <v>1</v>
      </c>
      <c r="E1666" s="10"/>
      <c r="F1666" s="10"/>
      <c r="G1666" s="10"/>
      <c r="H1666" s="10"/>
      <c r="I1666" s="10"/>
      <c r="J1666" s="10"/>
      <c r="K1666" s="10"/>
      <c r="L1666" s="10"/>
      <c r="M1666" s="10"/>
      <c r="N1666" s="10"/>
      <c r="O1666" s="110">
        <f t="shared" si="52"/>
        <v>0</v>
      </c>
      <c r="P1666" s="110">
        <f t="shared" si="53"/>
        <v>0</v>
      </c>
    </row>
    <row r="1667" spans="1:16" x14ac:dyDescent="0.25">
      <c r="A1667" s="132">
        <v>16893344</v>
      </c>
      <c r="B1667" s="135" t="s">
        <v>496</v>
      </c>
      <c r="C1667" s="135" t="s">
        <v>497</v>
      </c>
      <c r="D1667" s="10">
        <v>1</v>
      </c>
      <c r="E1667" s="10"/>
      <c r="F1667" s="10"/>
      <c r="G1667" s="10"/>
      <c r="H1667" s="10"/>
      <c r="I1667" s="10"/>
      <c r="J1667" s="10"/>
      <c r="K1667" s="10"/>
      <c r="L1667" s="10"/>
      <c r="M1667" s="10"/>
      <c r="N1667" s="10"/>
      <c r="O1667" s="110">
        <f t="shared" si="52"/>
        <v>0</v>
      </c>
      <c r="P1667" s="110">
        <f t="shared" si="53"/>
        <v>0</v>
      </c>
    </row>
    <row r="1668" spans="1:16" x14ac:dyDescent="0.25">
      <c r="A1668" s="132">
        <v>16893883</v>
      </c>
      <c r="B1668" s="135" t="s">
        <v>227</v>
      </c>
      <c r="C1668" s="135" t="s">
        <v>228</v>
      </c>
      <c r="D1668" s="10">
        <v>25</v>
      </c>
      <c r="E1668" s="10"/>
      <c r="F1668" s="10"/>
      <c r="G1668" s="10"/>
      <c r="H1668" s="10"/>
      <c r="I1668" s="10"/>
      <c r="J1668" s="10"/>
      <c r="K1668" s="10"/>
      <c r="L1668" s="10"/>
      <c r="M1668" s="10"/>
      <c r="N1668" s="10"/>
      <c r="O1668" s="110">
        <f t="shared" si="52"/>
        <v>0</v>
      </c>
      <c r="P1668" s="110">
        <f t="shared" si="53"/>
        <v>0</v>
      </c>
    </row>
    <row r="1669" spans="1:16" x14ac:dyDescent="0.25">
      <c r="A1669" s="132">
        <v>16894383</v>
      </c>
      <c r="B1669" s="135" t="s">
        <v>456</v>
      </c>
      <c r="C1669" s="135" t="s">
        <v>457</v>
      </c>
      <c r="D1669" s="10">
        <v>1</v>
      </c>
      <c r="E1669" s="10"/>
      <c r="F1669" s="10"/>
      <c r="G1669" s="10"/>
      <c r="H1669" s="10"/>
      <c r="I1669" s="10"/>
      <c r="J1669" s="10"/>
      <c r="K1669" s="10"/>
      <c r="L1669" s="10"/>
      <c r="M1669" s="10"/>
      <c r="N1669" s="10"/>
      <c r="O1669" s="110">
        <f t="shared" si="52"/>
        <v>0</v>
      </c>
      <c r="P1669" s="110">
        <f t="shared" si="53"/>
        <v>0</v>
      </c>
    </row>
    <row r="1670" spans="1:16" x14ac:dyDescent="0.25">
      <c r="A1670" s="132">
        <v>16894391</v>
      </c>
      <c r="B1670" s="135" t="s">
        <v>90</v>
      </c>
      <c r="C1670" s="135" t="s">
        <v>91</v>
      </c>
      <c r="D1670" s="10">
        <v>1</v>
      </c>
      <c r="E1670" s="10"/>
      <c r="F1670" s="10"/>
      <c r="G1670" s="10"/>
      <c r="H1670" s="10"/>
      <c r="I1670" s="10"/>
      <c r="J1670" s="10"/>
      <c r="K1670" s="10"/>
      <c r="L1670" s="10"/>
      <c r="M1670" s="10"/>
      <c r="N1670" s="10"/>
      <c r="O1670" s="110">
        <f t="shared" si="52"/>
        <v>0</v>
      </c>
      <c r="P1670" s="110">
        <f t="shared" si="53"/>
        <v>0</v>
      </c>
    </row>
    <row r="1671" spans="1:16" x14ac:dyDescent="0.25">
      <c r="A1671" s="132">
        <v>16894766</v>
      </c>
      <c r="B1671" s="135" t="s">
        <v>2827</v>
      </c>
      <c r="C1671" s="135" t="s">
        <v>348</v>
      </c>
      <c r="D1671" s="10">
        <v>84</v>
      </c>
      <c r="E1671" s="10"/>
      <c r="F1671" s="10"/>
      <c r="G1671" s="10"/>
      <c r="H1671" s="10"/>
      <c r="I1671" s="10"/>
      <c r="J1671" s="10"/>
      <c r="K1671" s="10"/>
      <c r="L1671" s="10"/>
      <c r="M1671" s="10"/>
      <c r="N1671" s="10"/>
      <c r="O1671" s="110">
        <f t="shared" si="52"/>
        <v>0</v>
      </c>
      <c r="P1671" s="110">
        <f t="shared" si="53"/>
        <v>0</v>
      </c>
    </row>
    <row r="1672" spans="1:16" x14ac:dyDescent="0.25">
      <c r="A1672" s="132">
        <v>16894820</v>
      </c>
      <c r="B1672" s="135" t="s">
        <v>227</v>
      </c>
      <c r="C1672" s="135" t="s">
        <v>228</v>
      </c>
      <c r="D1672" s="10">
        <v>25</v>
      </c>
      <c r="E1672" s="10"/>
      <c r="F1672" s="10"/>
      <c r="G1672" s="10"/>
      <c r="H1672" s="10"/>
      <c r="I1672" s="10"/>
      <c r="J1672" s="10"/>
      <c r="K1672" s="10"/>
      <c r="L1672" s="10"/>
      <c r="M1672" s="10"/>
      <c r="N1672" s="10"/>
      <c r="O1672" s="110">
        <f t="shared" si="52"/>
        <v>0</v>
      </c>
      <c r="P1672" s="110">
        <f t="shared" si="53"/>
        <v>0</v>
      </c>
    </row>
    <row r="1673" spans="1:16" x14ac:dyDescent="0.25">
      <c r="A1673" s="132">
        <v>16894871</v>
      </c>
      <c r="B1673" s="135" t="s">
        <v>90</v>
      </c>
      <c r="C1673" s="135" t="s">
        <v>91</v>
      </c>
      <c r="D1673" s="10">
        <v>1</v>
      </c>
      <c r="E1673" s="10"/>
      <c r="F1673" s="10"/>
      <c r="G1673" s="10"/>
      <c r="H1673" s="10"/>
      <c r="I1673" s="10"/>
      <c r="J1673" s="10"/>
      <c r="K1673" s="10"/>
      <c r="L1673" s="10"/>
      <c r="M1673" s="10"/>
      <c r="N1673" s="10"/>
      <c r="O1673" s="110">
        <f t="shared" si="52"/>
        <v>0</v>
      </c>
      <c r="P1673" s="110">
        <f t="shared" si="53"/>
        <v>0</v>
      </c>
    </row>
    <row r="1674" spans="1:16" x14ac:dyDescent="0.25">
      <c r="A1674" s="132">
        <v>16894901</v>
      </c>
      <c r="B1674" s="135" t="s">
        <v>2751</v>
      </c>
      <c r="C1674" s="135" t="s">
        <v>2752</v>
      </c>
      <c r="D1674" s="10">
        <v>1</v>
      </c>
      <c r="E1674" s="10"/>
      <c r="F1674" s="10"/>
      <c r="G1674" s="10"/>
      <c r="H1674" s="10"/>
      <c r="I1674" s="10"/>
      <c r="J1674" s="10"/>
      <c r="K1674" s="10"/>
      <c r="L1674" s="10"/>
      <c r="M1674" s="10"/>
      <c r="N1674" s="10"/>
      <c r="O1674" s="110">
        <f t="shared" si="52"/>
        <v>0</v>
      </c>
      <c r="P1674" s="110">
        <f t="shared" si="53"/>
        <v>0</v>
      </c>
    </row>
    <row r="1675" spans="1:16" x14ac:dyDescent="0.25">
      <c r="A1675" s="132">
        <v>16894928</v>
      </c>
      <c r="B1675" s="135" t="s">
        <v>2751</v>
      </c>
      <c r="C1675" s="135" t="s">
        <v>2752</v>
      </c>
      <c r="D1675" s="10">
        <v>12</v>
      </c>
      <c r="E1675" s="10"/>
      <c r="F1675" s="10"/>
      <c r="G1675" s="10"/>
      <c r="H1675" s="10"/>
      <c r="I1675" s="10"/>
      <c r="J1675" s="10"/>
      <c r="K1675" s="10"/>
      <c r="L1675" s="10"/>
      <c r="M1675" s="10"/>
      <c r="N1675" s="10"/>
      <c r="O1675" s="110">
        <f t="shared" si="52"/>
        <v>0</v>
      </c>
      <c r="P1675" s="110">
        <f t="shared" si="53"/>
        <v>0</v>
      </c>
    </row>
    <row r="1676" spans="1:16" x14ac:dyDescent="0.25">
      <c r="A1676" s="132">
        <v>16894936</v>
      </c>
      <c r="B1676" s="135" t="s">
        <v>2751</v>
      </c>
      <c r="C1676" s="135" t="s">
        <v>2752</v>
      </c>
      <c r="D1676" s="10">
        <v>1</v>
      </c>
      <c r="E1676" s="10"/>
      <c r="F1676" s="10"/>
      <c r="G1676" s="10"/>
      <c r="H1676" s="10"/>
      <c r="I1676" s="10"/>
      <c r="J1676" s="10"/>
      <c r="K1676" s="10"/>
      <c r="L1676" s="10"/>
      <c r="M1676" s="10"/>
      <c r="N1676" s="10"/>
      <c r="O1676" s="110">
        <f t="shared" si="52"/>
        <v>0</v>
      </c>
      <c r="P1676" s="110">
        <f t="shared" si="53"/>
        <v>0</v>
      </c>
    </row>
    <row r="1677" spans="1:16" x14ac:dyDescent="0.25">
      <c r="A1677" s="132">
        <v>16894944</v>
      </c>
      <c r="B1677" s="135" t="s">
        <v>2751</v>
      </c>
      <c r="C1677" s="135" t="s">
        <v>2752</v>
      </c>
      <c r="D1677" s="10">
        <v>1</v>
      </c>
      <c r="E1677" s="10"/>
      <c r="F1677" s="10"/>
      <c r="G1677" s="10"/>
      <c r="H1677" s="10"/>
      <c r="I1677" s="10"/>
      <c r="J1677" s="10"/>
      <c r="K1677" s="10"/>
      <c r="L1677" s="10"/>
      <c r="M1677" s="10"/>
      <c r="N1677" s="10"/>
      <c r="O1677" s="110">
        <f t="shared" si="52"/>
        <v>0</v>
      </c>
      <c r="P1677" s="110">
        <f t="shared" si="53"/>
        <v>0</v>
      </c>
    </row>
    <row r="1678" spans="1:16" x14ac:dyDescent="0.25">
      <c r="A1678" s="132">
        <v>16894952</v>
      </c>
      <c r="B1678" s="135" t="s">
        <v>2751</v>
      </c>
      <c r="C1678" s="135" t="s">
        <v>2752</v>
      </c>
      <c r="D1678" s="10">
        <v>12</v>
      </c>
      <c r="E1678" s="10"/>
      <c r="F1678" s="10"/>
      <c r="G1678" s="10"/>
      <c r="H1678" s="10"/>
      <c r="I1678" s="10"/>
      <c r="J1678" s="10"/>
      <c r="K1678" s="10"/>
      <c r="L1678" s="10"/>
      <c r="M1678" s="10"/>
      <c r="N1678" s="10"/>
      <c r="O1678" s="110">
        <f t="shared" si="52"/>
        <v>0</v>
      </c>
      <c r="P1678" s="110">
        <f t="shared" si="53"/>
        <v>0</v>
      </c>
    </row>
    <row r="1679" spans="1:16" x14ac:dyDescent="0.25">
      <c r="A1679" s="132">
        <v>16894960</v>
      </c>
      <c r="B1679" s="135" t="s">
        <v>2751</v>
      </c>
      <c r="C1679" s="135" t="s">
        <v>2752</v>
      </c>
      <c r="D1679" s="10">
        <v>1</v>
      </c>
      <c r="E1679" s="10"/>
      <c r="F1679" s="10"/>
      <c r="G1679" s="10"/>
      <c r="H1679" s="10"/>
      <c r="I1679" s="10"/>
      <c r="J1679" s="10"/>
      <c r="K1679" s="10"/>
      <c r="L1679" s="10"/>
      <c r="M1679" s="10"/>
      <c r="N1679" s="10"/>
      <c r="O1679" s="110">
        <f t="shared" si="52"/>
        <v>0</v>
      </c>
      <c r="P1679" s="110">
        <f t="shared" si="53"/>
        <v>0</v>
      </c>
    </row>
    <row r="1680" spans="1:16" x14ac:dyDescent="0.25">
      <c r="A1680" s="132">
        <v>16894979</v>
      </c>
      <c r="B1680" s="135" t="s">
        <v>2751</v>
      </c>
      <c r="C1680" s="135" t="s">
        <v>2752</v>
      </c>
      <c r="D1680" s="10">
        <v>12</v>
      </c>
      <c r="E1680" s="10"/>
      <c r="F1680" s="10"/>
      <c r="G1680" s="10"/>
      <c r="H1680" s="10"/>
      <c r="I1680" s="10"/>
      <c r="J1680" s="10"/>
      <c r="K1680" s="10"/>
      <c r="L1680" s="10"/>
      <c r="M1680" s="10"/>
      <c r="N1680" s="10"/>
      <c r="O1680" s="110">
        <f t="shared" si="52"/>
        <v>0</v>
      </c>
      <c r="P1680" s="110">
        <f t="shared" si="53"/>
        <v>0</v>
      </c>
    </row>
    <row r="1681" spans="1:16" x14ac:dyDescent="0.25">
      <c r="A1681" s="132">
        <v>16894987</v>
      </c>
      <c r="B1681" s="135" t="s">
        <v>2751</v>
      </c>
      <c r="C1681" s="135" t="s">
        <v>2752</v>
      </c>
      <c r="D1681" s="10">
        <v>12</v>
      </c>
      <c r="E1681" s="10"/>
      <c r="F1681" s="10"/>
      <c r="G1681" s="10"/>
      <c r="H1681" s="10"/>
      <c r="I1681" s="10"/>
      <c r="J1681" s="10"/>
      <c r="K1681" s="10"/>
      <c r="L1681" s="10"/>
      <c r="M1681" s="10"/>
      <c r="N1681" s="10"/>
      <c r="O1681" s="110">
        <f t="shared" si="52"/>
        <v>0</v>
      </c>
      <c r="P1681" s="110">
        <f t="shared" si="53"/>
        <v>0</v>
      </c>
    </row>
    <row r="1682" spans="1:16" x14ac:dyDescent="0.25">
      <c r="A1682" s="132">
        <v>16895037</v>
      </c>
      <c r="B1682" s="135" t="s">
        <v>2835</v>
      </c>
      <c r="C1682" s="135" t="s">
        <v>502</v>
      </c>
      <c r="D1682" s="10">
        <v>56</v>
      </c>
      <c r="E1682" s="10"/>
      <c r="F1682" s="10"/>
      <c r="G1682" s="10"/>
      <c r="H1682" s="10"/>
      <c r="I1682" s="10"/>
      <c r="J1682" s="10"/>
      <c r="K1682" s="10"/>
      <c r="L1682" s="10"/>
      <c r="M1682" s="10"/>
      <c r="N1682" s="10"/>
      <c r="O1682" s="110">
        <f t="shared" si="52"/>
        <v>0</v>
      </c>
      <c r="P1682" s="110">
        <f t="shared" si="53"/>
        <v>0</v>
      </c>
    </row>
    <row r="1683" spans="1:16" x14ac:dyDescent="0.25">
      <c r="A1683" s="132">
        <v>16895045</v>
      </c>
      <c r="B1683" s="135" t="s">
        <v>2835</v>
      </c>
      <c r="C1683" s="135" t="s">
        <v>502</v>
      </c>
      <c r="D1683" s="10">
        <v>56</v>
      </c>
      <c r="E1683" s="10"/>
      <c r="F1683" s="10"/>
      <c r="G1683" s="10"/>
      <c r="H1683" s="10"/>
      <c r="I1683" s="10"/>
      <c r="J1683" s="10"/>
      <c r="K1683" s="10"/>
      <c r="L1683" s="10"/>
      <c r="M1683" s="10"/>
      <c r="N1683" s="10"/>
      <c r="O1683" s="110">
        <f t="shared" si="52"/>
        <v>0</v>
      </c>
      <c r="P1683" s="110">
        <f t="shared" si="53"/>
        <v>0</v>
      </c>
    </row>
    <row r="1684" spans="1:16" x14ac:dyDescent="0.25">
      <c r="A1684" s="132">
        <v>16895088</v>
      </c>
      <c r="B1684" s="135" t="s">
        <v>2803</v>
      </c>
      <c r="C1684" s="135" t="s">
        <v>250</v>
      </c>
      <c r="D1684" s="10">
        <v>28</v>
      </c>
      <c r="E1684" s="10"/>
      <c r="F1684" s="10"/>
      <c r="G1684" s="10"/>
      <c r="H1684" s="10"/>
      <c r="I1684" s="10"/>
      <c r="J1684" s="10"/>
      <c r="K1684" s="10"/>
      <c r="L1684" s="10"/>
      <c r="M1684" s="10"/>
      <c r="N1684" s="10"/>
      <c r="O1684" s="110">
        <f t="shared" si="52"/>
        <v>0</v>
      </c>
      <c r="P1684" s="110">
        <f t="shared" si="53"/>
        <v>0</v>
      </c>
    </row>
    <row r="1685" spans="1:16" x14ac:dyDescent="0.25">
      <c r="A1685" s="132">
        <v>16895169</v>
      </c>
      <c r="B1685" s="135" t="s">
        <v>509</v>
      </c>
      <c r="C1685" s="135" t="s">
        <v>510</v>
      </c>
      <c r="D1685" s="10">
        <v>1</v>
      </c>
      <c r="E1685" s="10"/>
      <c r="F1685" s="10"/>
      <c r="G1685" s="10"/>
      <c r="H1685" s="10"/>
      <c r="I1685" s="10"/>
      <c r="J1685" s="10"/>
      <c r="K1685" s="10"/>
      <c r="L1685" s="10"/>
      <c r="M1685" s="10"/>
      <c r="N1685" s="10"/>
      <c r="O1685" s="110">
        <f t="shared" si="52"/>
        <v>0</v>
      </c>
      <c r="P1685" s="110">
        <f t="shared" si="53"/>
        <v>0</v>
      </c>
    </row>
    <row r="1686" spans="1:16" x14ac:dyDescent="0.25">
      <c r="A1686" s="132">
        <v>16895185</v>
      </c>
      <c r="B1686" s="135" t="s">
        <v>509</v>
      </c>
      <c r="C1686" s="135" t="s">
        <v>510</v>
      </c>
      <c r="D1686" s="10">
        <v>1</v>
      </c>
      <c r="E1686" s="10"/>
      <c r="F1686" s="10"/>
      <c r="G1686" s="10"/>
      <c r="H1686" s="10"/>
      <c r="I1686" s="10"/>
      <c r="J1686" s="10"/>
      <c r="K1686" s="10"/>
      <c r="L1686" s="10"/>
      <c r="M1686" s="10"/>
      <c r="N1686" s="10"/>
      <c r="O1686" s="110">
        <f t="shared" si="52"/>
        <v>0</v>
      </c>
      <c r="P1686" s="110">
        <f t="shared" si="53"/>
        <v>0</v>
      </c>
    </row>
    <row r="1687" spans="1:16" x14ac:dyDescent="0.25">
      <c r="A1687" s="132">
        <v>16895193</v>
      </c>
      <c r="B1687" s="135" t="s">
        <v>285</v>
      </c>
      <c r="C1687" s="135" t="s">
        <v>286</v>
      </c>
      <c r="D1687" s="10">
        <v>1</v>
      </c>
      <c r="E1687" s="10"/>
      <c r="F1687" s="10"/>
      <c r="G1687" s="10"/>
      <c r="H1687" s="10"/>
      <c r="I1687" s="10"/>
      <c r="J1687" s="10"/>
      <c r="K1687" s="10"/>
      <c r="L1687" s="10"/>
      <c r="M1687" s="10"/>
      <c r="N1687" s="10"/>
      <c r="O1687" s="110">
        <f t="shared" si="52"/>
        <v>0</v>
      </c>
      <c r="P1687" s="110">
        <f t="shared" si="53"/>
        <v>0</v>
      </c>
    </row>
    <row r="1688" spans="1:16" x14ac:dyDescent="0.25">
      <c r="A1688" s="132">
        <v>16895215</v>
      </c>
      <c r="B1688" s="135" t="s">
        <v>335</v>
      </c>
      <c r="C1688" s="135" t="s">
        <v>336</v>
      </c>
      <c r="D1688" s="10">
        <v>1</v>
      </c>
      <c r="E1688" s="10"/>
      <c r="F1688" s="10"/>
      <c r="G1688" s="10"/>
      <c r="H1688" s="10"/>
      <c r="I1688" s="10"/>
      <c r="J1688" s="10"/>
      <c r="K1688" s="10"/>
      <c r="L1688" s="10"/>
      <c r="M1688" s="10"/>
      <c r="N1688" s="10"/>
      <c r="O1688" s="110">
        <f t="shared" si="52"/>
        <v>0</v>
      </c>
      <c r="P1688" s="110">
        <f t="shared" si="53"/>
        <v>0</v>
      </c>
    </row>
    <row r="1689" spans="1:16" x14ac:dyDescent="0.25">
      <c r="A1689" s="132">
        <v>16897080</v>
      </c>
      <c r="B1689" s="135" t="s">
        <v>265</v>
      </c>
      <c r="C1689" s="135" t="s">
        <v>266</v>
      </c>
      <c r="D1689" s="10">
        <v>1</v>
      </c>
      <c r="E1689" s="10"/>
      <c r="F1689" s="10"/>
      <c r="G1689" s="10"/>
      <c r="H1689" s="10"/>
      <c r="I1689" s="10"/>
      <c r="J1689" s="10"/>
      <c r="K1689" s="10"/>
      <c r="L1689" s="10"/>
      <c r="M1689" s="10"/>
      <c r="N1689" s="10"/>
      <c r="O1689" s="110">
        <f t="shared" si="52"/>
        <v>0</v>
      </c>
      <c r="P1689" s="110">
        <f t="shared" si="53"/>
        <v>0</v>
      </c>
    </row>
    <row r="1690" spans="1:16" x14ac:dyDescent="0.25">
      <c r="A1690" s="132">
        <v>16897846</v>
      </c>
      <c r="B1690" s="135" t="s">
        <v>196</v>
      </c>
      <c r="C1690" s="135" t="s">
        <v>197</v>
      </c>
      <c r="D1690" s="10">
        <v>30</v>
      </c>
      <c r="E1690" s="10"/>
      <c r="F1690" s="10"/>
      <c r="G1690" s="10"/>
      <c r="H1690" s="10"/>
      <c r="I1690" s="10"/>
      <c r="J1690" s="10"/>
      <c r="K1690" s="10"/>
      <c r="L1690" s="10"/>
      <c r="M1690" s="10"/>
      <c r="N1690" s="10"/>
      <c r="O1690" s="110">
        <f t="shared" si="52"/>
        <v>0</v>
      </c>
      <c r="P1690" s="110">
        <f t="shared" si="53"/>
        <v>0</v>
      </c>
    </row>
    <row r="1691" spans="1:16" x14ac:dyDescent="0.25">
      <c r="A1691" s="132">
        <v>16900006</v>
      </c>
      <c r="B1691" s="135" t="s">
        <v>2838</v>
      </c>
      <c r="C1691" s="135" t="s">
        <v>518</v>
      </c>
      <c r="D1691" s="10">
        <v>30</v>
      </c>
      <c r="E1691" s="10"/>
      <c r="F1691" s="10"/>
      <c r="G1691" s="10"/>
      <c r="H1691" s="10"/>
      <c r="I1691" s="10"/>
      <c r="J1691" s="10"/>
      <c r="K1691" s="10"/>
      <c r="L1691" s="10"/>
      <c r="M1691" s="10"/>
      <c r="N1691" s="10"/>
      <c r="O1691" s="110">
        <f t="shared" si="52"/>
        <v>0</v>
      </c>
      <c r="P1691" s="110">
        <f t="shared" si="53"/>
        <v>0</v>
      </c>
    </row>
    <row r="1692" spans="1:16" x14ac:dyDescent="0.25">
      <c r="A1692" s="132">
        <v>16900677</v>
      </c>
      <c r="B1692" s="135" t="s">
        <v>2788</v>
      </c>
      <c r="C1692" s="135" t="s">
        <v>155</v>
      </c>
      <c r="D1692" s="10">
        <v>30</v>
      </c>
      <c r="E1692" s="10"/>
      <c r="F1692" s="10"/>
      <c r="G1692" s="10"/>
      <c r="H1692" s="10"/>
      <c r="I1692" s="10"/>
      <c r="J1692" s="10"/>
      <c r="K1692" s="10"/>
      <c r="L1692" s="10"/>
      <c r="M1692" s="10"/>
      <c r="N1692" s="10"/>
      <c r="O1692" s="110">
        <f t="shared" si="52"/>
        <v>0</v>
      </c>
      <c r="P1692" s="110">
        <f t="shared" si="53"/>
        <v>0</v>
      </c>
    </row>
    <row r="1693" spans="1:16" x14ac:dyDescent="0.25">
      <c r="A1693" s="132">
        <v>16900731</v>
      </c>
      <c r="B1693" s="135" t="s">
        <v>2788</v>
      </c>
      <c r="C1693" s="135" t="s">
        <v>155</v>
      </c>
      <c r="D1693" s="10">
        <v>30</v>
      </c>
      <c r="E1693" s="10"/>
      <c r="F1693" s="10"/>
      <c r="G1693" s="10"/>
      <c r="H1693" s="10"/>
      <c r="I1693" s="10"/>
      <c r="J1693" s="10"/>
      <c r="K1693" s="10"/>
      <c r="L1693" s="10"/>
      <c r="M1693" s="10"/>
      <c r="N1693" s="10"/>
      <c r="O1693" s="110">
        <f t="shared" si="52"/>
        <v>0</v>
      </c>
      <c r="P1693" s="110">
        <f t="shared" si="53"/>
        <v>0</v>
      </c>
    </row>
    <row r="1694" spans="1:16" x14ac:dyDescent="0.25">
      <c r="A1694" s="132">
        <v>16900758</v>
      </c>
      <c r="B1694" s="135" t="s">
        <v>2788</v>
      </c>
      <c r="C1694" s="135" t="s">
        <v>155</v>
      </c>
      <c r="D1694" s="10">
        <v>30</v>
      </c>
      <c r="E1694" s="10"/>
      <c r="F1694" s="10"/>
      <c r="G1694" s="10"/>
      <c r="H1694" s="10"/>
      <c r="I1694" s="10"/>
      <c r="J1694" s="10"/>
      <c r="K1694" s="10"/>
      <c r="L1694" s="10"/>
      <c r="M1694" s="10"/>
      <c r="N1694" s="10"/>
      <c r="O1694" s="110">
        <f t="shared" ref="O1694:O1757" si="54">E1694+F1694+G1694+H1694+I1694+J1694+K1694+L1694+M1694+N1694</f>
        <v>0</v>
      </c>
      <c r="P1694" s="110">
        <f t="shared" ref="P1694:P1757" si="55">O1694-N1694</f>
        <v>0</v>
      </c>
    </row>
    <row r="1695" spans="1:16" x14ac:dyDescent="0.25">
      <c r="A1695" s="132">
        <v>16901266</v>
      </c>
      <c r="B1695" s="135" t="s">
        <v>90</v>
      </c>
      <c r="C1695" s="135" t="s">
        <v>91</v>
      </c>
      <c r="D1695" s="10">
        <v>2</v>
      </c>
      <c r="E1695" s="10"/>
      <c r="F1695" s="10"/>
      <c r="G1695" s="10"/>
      <c r="H1695" s="10"/>
      <c r="I1695" s="10"/>
      <c r="J1695" s="10"/>
      <c r="K1695" s="10"/>
      <c r="L1695" s="10"/>
      <c r="M1695" s="10"/>
      <c r="N1695" s="10"/>
      <c r="O1695" s="110">
        <f t="shared" si="54"/>
        <v>0</v>
      </c>
      <c r="P1695" s="110">
        <f t="shared" si="55"/>
        <v>0</v>
      </c>
    </row>
    <row r="1696" spans="1:16" x14ac:dyDescent="0.25">
      <c r="A1696" s="132">
        <v>16901460</v>
      </c>
      <c r="B1696" s="135" t="s">
        <v>90</v>
      </c>
      <c r="C1696" s="135" t="s">
        <v>91</v>
      </c>
      <c r="D1696" s="10">
        <v>2</v>
      </c>
      <c r="E1696" s="10"/>
      <c r="F1696" s="10"/>
      <c r="G1696" s="10"/>
      <c r="H1696" s="10"/>
      <c r="I1696" s="10"/>
      <c r="J1696" s="10"/>
      <c r="K1696" s="10"/>
      <c r="L1696" s="10"/>
      <c r="M1696" s="10"/>
      <c r="N1696" s="10"/>
      <c r="O1696" s="110">
        <f t="shared" si="54"/>
        <v>0</v>
      </c>
      <c r="P1696" s="110">
        <f t="shared" si="55"/>
        <v>0</v>
      </c>
    </row>
    <row r="1697" spans="1:16" x14ac:dyDescent="0.25">
      <c r="A1697" s="132">
        <v>16902025</v>
      </c>
      <c r="B1697" s="135" t="s">
        <v>2818</v>
      </c>
      <c r="C1697" s="135" t="s">
        <v>296</v>
      </c>
      <c r="D1697" s="10">
        <v>30</v>
      </c>
      <c r="E1697" s="10"/>
      <c r="F1697" s="10"/>
      <c r="G1697" s="10"/>
      <c r="H1697" s="10"/>
      <c r="I1697" s="10"/>
      <c r="J1697" s="10"/>
      <c r="K1697" s="10"/>
      <c r="L1697" s="10"/>
      <c r="M1697" s="10"/>
      <c r="N1697" s="10"/>
      <c r="O1697" s="110">
        <f t="shared" si="54"/>
        <v>0</v>
      </c>
      <c r="P1697" s="110">
        <f t="shared" si="55"/>
        <v>0</v>
      </c>
    </row>
    <row r="1698" spans="1:16" x14ac:dyDescent="0.25">
      <c r="A1698" s="132">
        <v>16903153</v>
      </c>
      <c r="B1698" s="135" t="s">
        <v>435</v>
      </c>
      <c r="C1698" s="135" t="s">
        <v>2738</v>
      </c>
      <c r="D1698" s="10">
        <v>1</v>
      </c>
      <c r="E1698" s="10"/>
      <c r="F1698" s="10"/>
      <c r="G1698" s="10"/>
      <c r="H1698" s="10"/>
      <c r="I1698" s="10"/>
      <c r="J1698" s="10"/>
      <c r="K1698" s="10"/>
      <c r="L1698" s="10"/>
      <c r="M1698" s="10"/>
      <c r="N1698" s="10"/>
      <c r="O1698" s="110">
        <f t="shared" si="54"/>
        <v>0</v>
      </c>
      <c r="P1698" s="110">
        <f t="shared" si="55"/>
        <v>0</v>
      </c>
    </row>
    <row r="1699" spans="1:16" x14ac:dyDescent="0.25">
      <c r="A1699" s="132">
        <v>16903188</v>
      </c>
      <c r="B1699" s="135" t="s">
        <v>435</v>
      </c>
      <c r="C1699" s="135" t="s">
        <v>2738</v>
      </c>
      <c r="D1699" s="10">
        <v>1</v>
      </c>
      <c r="E1699" s="10"/>
      <c r="F1699" s="10"/>
      <c r="G1699" s="10"/>
      <c r="H1699" s="10"/>
      <c r="I1699" s="10"/>
      <c r="J1699" s="10"/>
      <c r="K1699" s="10"/>
      <c r="L1699" s="10"/>
      <c r="M1699" s="10"/>
      <c r="N1699" s="10"/>
      <c r="O1699" s="110">
        <f t="shared" si="54"/>
        <v>0</v>
      </c>
      <c r="P1699" s="110">
        <f t="shared" si="55"/>
        <v>0</v>
      </c>
    </row>
    <row r="1700" spans="1:16" x14ac:dyDescent="0.25">
      <c r="A1700" s="132">
        <v>16903196</v>
      </c>
      <c r="B1700" s="135" t="s">
        <v>435</v>
      </c>
      <c r="C1700" s="135" t="s">
        <v>2738</v>
      </c>
      <c r="D1700" s="10">
        <v>1</v>
      </c>
      <c r="E1700" s="10"/>
      <c r="F1700" s="10"/>
      <c r="G1700" s="10"/>
      <c r="H1700" s="10"/>
      <c r="I1700" s="10"/>
      <c r="J1700" s="10"/>
      <c r="K1700" s="10"/>
      <c r="L1700" s="10"/>
      <c r="M1700" s="10"/>
      <c r="N1700" s="10"/>
      <c r="O1700" s="110">
        <f t="shared" si="54"/>
        <v>0</v>
      </c>
      <c r="P1700" s="110">
        <f t="shared" si="55"/>
        <v>0</v>
      </c>
    </row>
    <row r="1701" spans="1:16" x14ac:dyDescent="0.25">
      <c r="A1701" s="132">
        <v>16904354</v>
      </c>
      <c r="B1701" s="135" t="s">
        <v>2818</v>
      </c>
      <c r="C1701" s="135" t="s">
        <v>296</v>
      </c>
      <c r="D1701" s="10">
        <v>30</v>
      </c>
      <c r="E1701" s="10"/>
      <c r="F1701" s="10"/>
      <c r="G1701" s="10"/>
      <c r="H1701" s="10"/>
      <c r="I1701" s="10"/>
      <c r="J1701" s="10"/>
      <c r="K1701" s="10"/>
      <c r="L1701" s="10"/>
      <c r="M1701" s="10"/>
      <c r="N1701" s="10"/>
      <c r="O1701" s="110">
        <f t="shared" si="54"/>
        <v>0</v>
      </c>
      <c r="P1701" s="110">
        <f t="shared" si="55"/>
        <v>0</v>
      </c>
    </row>
    <row r="1702" spans="1:16" x14ac:dyDescent="0.25">
      <c r="A1702" s="132">
        <v>16906292</v>
      </c>
      <c r="B1702" s="135" t="s">
        <v>2788</v>
      </c>
      <c r="C1702" s="135" t="s">
        <v>155</v>
      </c>
      <c r="D1702" s="10">
        <v>30</v>
      </c>
      <c r="E1702" s="10"/>
      <c r="F1702" s="10"/>
      <c r="G1702" s="10"/>
      <c r="H1702" s="10"/>
      <c r="I1702" s="10"/>
      <c r="J1702" s="10"/>
      <c r="K1702" s="10"/>
      <c r="L1702" s="10"/>
      <c r="M1702" s="10"/>
      <c r="N1702" s="10"/>
      <c r="O1702" s="110">
        <f t="shared" si="54"/>
        <v>0</v>
      </c>
      <c r="P1702" s="110">
        <f t="shared" si="55"/>
        <v>0</v>
      </c>
    </row>
    <row r="1703" spans="1:16" x14ac:dyDescent="0.25">
      <c r="A1703" s="132">
        <v>16906306</v>
      </c>
      <c r="B1703" s="135" t="s">
        <v>2788</v>
      </c>
      <c r="C1703" s="135" t="s">
        <v>155</v>
      </c>
      <c r="D1703" s="10">
        <v>30</v>
      </c>
      <c r="E1703" s="10"/>
      <c r="F1703" s="10"/>
      <c r="G1703" s="10"/>
      <c r="H1703" s="10"/>
      <c r="I1703" s="10"/>
      <c r="J1703" s="10"/>
      <c r="K1703" s="10"/>
      <c r="L1703" s="10"/>
      <c r="M1703" s="10"/>
      <c r="N1703" s="10"/>
      <c r="O1703" s="110">
        <f t="shared" si="54"/>
        <v>0</v>
      </c>
      <c r="P1703" s="110">
        <f t="shared" si="55"/>
        <v>0</v>
      </c>
    </row>
    <row r="1704" spans="1:16" x14ac:dyDescent="0.25">
      <c r="A1704" s="132">
        <v>16906314</v>
      </c>
      <c r="B1704" s="135" t="s">
        <v>2788</v>
      </c>
      <c r="C1704" s="135" t="s">
        <v>155</v>
      </c>
      <c r="D1704" s="10">
        <v>30</v>
      </c>
      <c r="E1704" s="10"/>
      <c r="F1704" s="10"/>
      <c r="G1704" s="10"/>
      <c r="H1704" s="10"/>
      <c r="I1704" s="10"/>
      <c r="J1704" s="10"/>
      <c r="K1704" s="10"/>
      <c r="L1704" s="10"/>
      <c r="M1704" s="10"/>
      <c r="N1704" s="10"/>
      <c r="O1704" s="110">
        <f t="shared" si="54"/>
        <v>0</v>
      </c>
      <c r="P1704" s="110">
        <f t="shared" si="55"/>
        <v>0</v>
      </c>
    </row>
    <row r="1705" spans="1:16" x14ac:dyDescent="0.25">
      <c r="A1705" s="132">
        <v>16906349</v>
      </c>
      <c r="B1705" s="135" t="s">
        <v>474</v>
      </c>
      <c r="C1705" s="135" t="s">
        <v>475</v>
      </c>
      <c r="D1705" s="10">
        <v>24</v>
      </c>
      <c r="E1705" s="10"/>
      <c r="F1705" s="10"/>
      <c r="G1705" s="10"/>
      <c r="H1705" s="10"/>
      <c r="I1705" s="10"/>
      <c r="J1705" s="10"/>
      <c r="K1705" s="10"/>
      <c r="L1705" s="10"/>
      <c r="M1705" s="10"/>
      <c r="N1705" s="10"/>
      <c r="O1705" s="110">
        <f t="shared" si="54"/>
        <v>0</v>
      </c>
      <c r="P1705" s="110">
        <f t="shared" si="55"/>
        <v>0</v>
      </c>
    </row>
    <row r="1706" spans="1:16" x14ac:dyDescent="0.25">
      <c r="A1706" s="132">
        <v>16906748</v>
      </c>
      <c r="B1706" s="135" t="s">
        <v>310</v>
      </c>
      <c r="C1706" s="135" t="s">
        <v>311</v>
      </c>
      <c r="D1706" s="10">
        <v>1</v>
      </c>
      <c r="E1706" s="10"/>
      <c r="F1706" s="10"/>
      <c r="G1706" s="10"/>
      <c r="H1706" s="10"/>
      <c r="I1706" s="10"/>
      <c r="J1706" s="10"/>
      <c r="K1706" s="10"/>
      <c r="L1706" s="10"/>
      <c r="M1706" s="10"/>
      <c r="N1706" s="10"/>
      <c r="O1706" s="110">
        <f t="shared" si="54"/>
        <v>0</v>
      </c>
      <c r="P1706" s="110">
        <f t="shared" si="55"/>
        <v>0</v>
      </c>
    </row>
    <row r="1707" spans="1:16" x14ac:dyDescent="0.25">
      <c r="A1707" s="132">
        <v>16906764</v>
      </c>
      <c r="B1707" s="135" t="s">
        <v>285</v>
      </c>
      <c r="C1707" s="135" t="s">
        <v>286</v>
      </c>
      <c r="D1707" s="10">
        <v>1</v>
      </c>
      <c r="E1707" s="10"/>
      <c r="F1707" s="10"/>
      <c r="G1707" s="10"/>
      <c r="H1707" s="10"/>
      <c r="I1707" s="10"/>
      <c r="J1707" s="10"/>
      <c r="K1707" s="10"/>
      <c r="L1707" s="10"/>
      <c r="M1707" s="10"/>
      <c r="N1707" s="10"/>
      <c r="O1707" s="110">
        <f t="shared" si="54"/>
        <v>0</v>
      </c>
      <c r="P1707" s="110">
        <f t="shared" si="55"/>
        <v>0</v>
      </c>
    </row>
    <row r="1708" spans="1:16" x14ac:dyDescent="0.25">
      <c r="A1708" s="132">
        <v>16907302</v>
      </c>
      <c r="B1708" s="135" t="s">
        <v>436</v>
      </c>
      <c r="C1708" s="135" t="s">
        <v>437</v>
      </c>
      <c r="D1708" s="10">
        <v>1</v>
      </c>
      <c r="E1708" s="10"/>
      <c r="F1708" s="10"/>
      <c r="G1708" s="10"/>
      <c r="H1708" s="10"/>
      <c r="I1708" s="10"/>
      <c r="J1708" s="10"/>
      <c r="K1708" s="10"/>
      <c r="L1708" s="10"/>
      <c r="M1708" s="10"/>
      <c r="N1708" s="10"/>
      <c r="O1708" s="110">
        <f t="shared" si="54"/>
        <v>0</v>
      </c>
      <c r="P1708" s="110">
        <f t="shared" si="55"/>
        <v>0</v>
      </c>
    </row>
    <row r="1709" spans="1:16" x14ac:dyDescent="0.25">
      <c r="A1709" s="132">
        <v>16907310</v>
      </c>
      <c r="B1709" s="135" t="s">
        <v>436</v>
      </c>
      <c r="C1709" s="135" t="s">
        <v>437</v>
      </c>
      <c r="D1709" s="10">
        <v>1</v>
      </c>
      <c r="E1709" s="10"/>
      <c r="F1709" s="10"/>
      <c r="G1709" s="10"/>
      <c r="H1709" s="10"/>
      <c r="I1709" s="10"/>
      <c r="J1709" s="10"/>
      <c r="K1709" s="10"/>
      <c r="L1709" s="10"/>
      <c r="M1709" s="10"/>
      <c r="N1709" s="10"/>
      <c r="O1709" s="110">
        <f t="shared" si="54"/>
        <v>0</v>
      </c>
      <c r="P1709" s="110">
        <f t="shared" si="55"/>
        <v>0</v>
      </c>
    </row>
    <row r="1710" spans="1:16" x14ac:dyDescent="0.25">
      <c r="A1710" s="132">
        <v>16909461</v>
      </c>
      <c r="B1710" s="135" t="s">
        <v>458</v>
      </c>
      <c r="C1710" s="135" t="s">
        <v>459</v>
      </c>
      <c r="D1710" s="10">
        <v>1</v>
      </c>
      <c r="E1710" s="10"/>
      <c r="F1710" s="10"/>
      <c r="G1710" s="10"/>
      <c r="H1710" s="10"/>
      <c r="I1710" s="10"/>
      <c r="J1710" s="10"/>
      <c r="K1710" s="10"/>
      <c r="L1710" s="10"/>
      <c r="M1710" s="10"/>
      <c r="N1710" s="10"/>
      <c r="O1710" s="110">
        <f t="shared" si="54"/>
        <v>0</v>
      </c>
      <c r="P1710" s="110">
        <f t="shared" si="55"/>
        <v>0</v>
      </c>
    </row>
    <row r="1711" spans="1:16" x14ac:dyDescent="0.25">
      <c r="A1711" s="132">
        <v>16909488</v>
      </c>
      <c r="B1711" s="135" t="s">
        <v>458</v>
      </c>
      <c r="C1711" s="135" t="s">
        <v>459</v>
      </c>
      <c r="D1711" s="10">
        <v>1</v>
      </c>
      <c r="E1711" s="10"/>
      <c r="F1711" s="10"/>
      <c r="G1711" s="10"/>
      <c r="H1711" s="10"/>
      <c r="I1711" s="10"/>
      <c r="J1711" s="10"/>
      <c r="K1711" s="10"/>
      <c r="L1711" s="10"/>
      <c r="M1711" s="10"/>
      <c r="N1711" s="10"/>
      <c r="O1711" s="110">
        <f t="shared" si="54"/>
        <v>0</v>
      </c>
      <c r="P1711" s="110">
        <f t="shared" si="55"/>
        <v>0</v>
      </c>
    </row>
    <row r="1712" spans="1:16" x14ac:dyDescent="0.25">
      <c r="A1712" s="132">
        <v>16909992</v>
      </c>
      <c r="B1712" s="135" t="s">
        <v>337</v>
      </c>
      <c r="C1712" s="135" t="s">
        <v>338</v>
      </c>
      <c r="D1712" s="10">
        <v>1</v>
      </c>
      <c r="E1712" s="10"/>
      <c r="F1712" s="10"/>
      <c r="G1712" s="10"/>
      <c r="H1712" s="10"/>
      <c r="I1712" s="10"/>
      <c r="J1712" s="10"/>
      <c r="K1712" s="10"/>
      <c r="L1712" s="10"/>
      <c r="M1712" s="10"/>
      <c r="N1712" s="10"/>
      <c r="O1712" s="110">
        <f t="shared" si="54"/>
        <v>0</v>
      </c>
      <c r="P1712" s="110">
        <f t="shared" si="55"/>
        <v>0</v>
      </c>
    </row>
    <row r="1713" spans="1:16" x14ac:dyDescent="0.25">
      <c r="A1713" s="132">
        <v>16910494</v>
      </c>
      <c r="B1713" s="135" t="s">
        <v>468</v>
      </c>
      <c r="C1713" s="135" t="s">
        <v>469</v>
      </c>
      <c r="D1713" s="10">
        <v>1</v>
      </c>
      <c r="E1713" s="10"/>
      <c r="F1713" s="10"/>
      <c r="G1713" s="10"/>
      <c r="H1713" s="10"/>
      <c r="I1713" s="10"/>
      <c r="J1713" s="10"/>
      <c r="K1713" s="10"/>
      <c r="L1713" s="10"/>
      <c r="M1713" s="10"/>
      <c r="N1713" s="10"/>
      <c r="O1713" s="110">
        <f t="shared" si="54"/>
        <v>0</v>
      </c>
      <c r="P1713" s="110">
        <f t="shared" si="55"/>
        <v>0</v>
      </c>
    </row>
    <row r="1714" spans="1:16" x14ac:dyDescent="0.25">
      <c r="A1714" s="132">
        <v>16911334</v>
      </c>
      <c r="B1714" s="135" t="s">
        <v>168</v>
      </c>
      <c r="C1714" s="135" t="s">
        <v>169</v>
      </c>
      <c r="D1714" s="10">
        <v>6</v>
      </c>
      <c r="E1714" s="10"/>
      <c r="F1714" s="10"/>
      <c r="G1714" s="10"/>
      <c r="H1714" s="10"/>
      <c r="I1714" s="10"/>
      <c r="J1714" s="10"/>
      <c r="K1714" s="10"/>
      <c r="L1714" s="10"/>
      <c r="M1714" s="10"/>
      <c r="N1714" s="10"/>
      <c r="O1714" s="110">
        <f t="shared" si="54"/>
        <v>0</v>
      </c>
      <c r="P1714" s="110">
        <f t="shared" si="55"/>
        <v>0</v>
      </c>
    </row>
    <row r="1715" spans="1:16" x14ac:dyDescent="0.25">
      <c r="A1715" s="132">
        <v>16911830</v>
      </c>
      <c r="B1715" s="135" t="s">
        <v>2858</v>
      </c>
      <c r="C1715" s="135" t="s">
        <v>2859</v>
      </c>
      <c r="D1715" s="10">
        <v>1</v>
      </c>
      <c r="E1715" s="10"/>
      <c r="F1715" s="10"/>
      <c r="G1715" s="10"/>
      <c r="H1715" s="10"/>
      <c r="I1715" s="10"/>
      <c r="J1715" s="10"/>
      <c r="K1715" s="10"/>
      <c r="L1715" s="10"/>
      <c r="M1715" s="10"/>
      <c r="N1715" s="10"/>
      <c r="O1715" s="110">
        <f t="shared" si="54"/>
        <v>0</v>
      </c>
      <c r="P1715" s="110">
        <f t="shared" si="55"/>
        <v>0</v>
      </c>
    </row>
    <row r="1716" spans="1:16" x14ac:dyDescent="0.25">
      <c r="A1716" s="132">
        <v>16911865</v>
      </c>
      <c r="B1716" s="135" t="s">
        <v>2858</v>
      </c>
      <c r="C1716" s="135" t="s">
        <v>2859</v>
      </c>
      <c r="D1716" s="10">
        <v>1</v>
      </c>
      <c r="E1716" s="10"/>
      <c r="F1716" s="10"/>
      <c r="G1716" s="10"/>
      <c r="H1716" s="10"/>
      <c r="I1716" s="10"/>
      <c r="J1716" s="10"/>
      <c r="K1716" s="10"/>
      <c r="L1716" s="10"/>
      <c r="M1716" s="10"/>
      <c r="N1716" s="10"/>
      <c r="O1716" s="110">
        <f t="shared" si="54"/>
        <v>0</v>
      </c>
      <c r="P1716" s="110">
        <f t="shared" si="55"/>
        <v>0</v>
      </c>
    </row>
    <row r="1717" spans="1:16" x14ac:dyDescent="0.25">
      <c r="A1717" s="132">
        <v>16912144</v>
      </c>
      <c r="B1717" s="135" t="s">
        <v>476</v>
      </c>
      <c r="C1717" s="135" t="s">
        <v>477</v>
      </c>
      <c r="D1717" s="10">
        <v>1</v>
      </c>
      <c r="E1717" s="10"/>
      <c r="F1717" s="10"/>
      <c r="G1717" s="10"/>
      <c r="H1717" s="10"/>
      <c r="I1717" s="10"/>
      <c r="J1717" s="10"/>
      <c r="K1717" s="10"/>
      <c r="L1717" s="10"/>
      <c r="M1717" s="10"/>
      <c r="N1717" s="10"/>
      <c r="O1717" s="110">
        <f t="shared" si="54"/>
        <v>0</v>
      </c>
      <c r="P1717" s="110">
        <f t="shared" si="55"/>
        <v>0</v>
      </c>
    </row>
    <row r="1718" spans="1:16" x14ac:dyDescent="0.25">
      <c r="A1718" s="132">
        <v>16912195</v>
      </c>
      <c r="B1718" s="135" t="s">
        <v>337</v>
      </c>
      <c r="C1718" s="135" t="s">
        <v>338</v>
      </c>
      <c r="D1718" s="10">
        <v>1</v>
      </c>
      <c r="E1718" s="10"/>
      <c r="F1718" s="10"/>
      <c r="G1718" s="10"/>
      <c r="H1718" s="10"/>
      <c r="I1718" s="10"/>
      <c r="J1718" s="10"/>
      <c r="K1718" s="10"/>
      <c r="L1718" s="10"/>
      <c r="M1718" s="10"/>
      <c r="N1718" s="10"/>
      <c r="O1718" s="110">
        <f t="shared" si="54"/>
        <v>0</v>
      </c>
      <c r="P1718" s="110">
        <f t="shared" si="55"/>
        <v>0</v>
      </c>
    </row>
    <row r="1719" spans="1:16" x14ac:dyDescent="0.25">
      <c r="A1719" s="132">
        <v>16912764</v>
      </c>
      <c r="B1719" s="135" t="s">
        <v>496</v>
      </c>
      <c r="C1719" s="135" t="s">
        <v>497</v>
      </c>
      <c r="D1719" s="10">
        <v>1</v>
      </c>
      <c r="E1719" s="10"/>
      <c r="F1719" s="10"/>
      <c r="G1719" s="10"/>
      <c r="H1719" s="10"/>
      <c r="I1719" s="10"/>
      <c r="J1719" s="10"/>
      <c r="K1719" s="10"/>
      <c r="L1719" s="10"/>
      <c r="M1719" s="10"/>
      <c r="N1719" s="10"/>
      <c r="O1719" s="110">
        <f t="shared" si="54"/>
        <v>0</v>
      </c>
      <c r="P1719" s="110">
        <f t="shared" si="55"/>
        <v>0</v>
      </c>
    </row>
    <row r="1720" spans="1:16" x14ac:dyDescent="0.25">
      <c r="A1720" s="132">
        <v>16920481</v>
      </c>
      <c r="B1720" s="135" t="s">
        <v>509</v>
      </c>
      <c r="C1720" s="135" t="s">
        <v>510</v>
      </c>
      <c r="D1720" s="10">
        <v>1</v>
      </c>
      <c r="E1720" s="10"/>
      <c r="F1720" s="10"/>
      <c r="G1720" s="10"/>
      <c r="H1720" s="10"/>
      <c r="I1720" s="10"/>
      <c r="J1720" s="10"/>
      <c r="K1720" s="10"/>
      <c r="L1720" s="10"/>
      <c r="M1720" s="10"/>
      <c r="N1720" s="10"/>
      <c r="O1720" s="110">
        <f t="shared" si="54"/>
        <v>0</v>
      </c>
      <c r="P1720" s="110">
        <f t="shared" si="55"/>
        <v>0</v>
      </c>
    </row>
    <row r="1721" spans="1:16" x14ac:dyDescent="0.25">
      <c r="A1721" s="132">
        <v>16920503</v>
      </c>
      <c r="B1721" s="135" t="s">
        <v>509</v>
      </c>
      <c r="C1721" s="135" t="s">
        <v>510</v>
      </c>
      <c r="D1721" s="10">
        <v>1</v>
      </c>
      <c r="E1721" s="10"/>
      <c r="F1721" s="10"/>
      <c r="G1721" s="10"/>
      <c r="H1721" s="10"/>
      <c r="I1721" s="10"/>
      <c r="J1721" s="10"/>
      <c r="K1721" s="10"/>
      <c r="L1721" s="10"/>
      <c r="M1721" s="10"/>
      <c r="N1721" s="10"/>
      <c r="O1721" s="110">
        <f t="shared" si="54"/>
        <v>0</v>
      </c>
      <c r="P1721" s="110">
        <f t="shared" si="55"/>
        <v>0</v>
      </c>
    </row>
    <row r="1722" spans="1:16" x14ac:dyDescent="0.25">
      <c r="A1722" s="132">
        <v>16921437</v>
      </c>
      <c r="B1722" s="135" t="s">
        <v>415</v>
      </c>
      <c r="C1722" s="135" t="s">
        <v>416</v>
      </c>
      <c r="D1722" s="10">
        <v>56</v>
      </c>
      <c r="E1722" s="10"/>
      <c r="F1722" s="10"/>
      <c r="G1722" s="10"/>
      <c r="H1722" s="10"/>
      <c r="I1722" s="10"/>
      <c r="J1722" s="10"/>
      <c r="K1722" s="10"/>
      <c r="L1722" s="10"/>
      <c r="M1722" s="10"/>
      <c r="N1722" s="10"/>
      <c r="O1722" s="110">
        <f t="shared" si="54"/>
        <v>0</v>
      </c>
      <c r="P1722" s="110">
        <f t="shared" si="55"/>
        <v>0</v>
      </c>
    </row>
    <row r="1723" spans="1:16" x14ac:dyDescent="0.25">
      <c r="A1723" s="132">
        <v>16922255</v>
      </c>
      <c r="B1723" s="135" t="s">
        <v>415</v>
      </c>
      <c r="C1723" s="135" t="s">
        <v>416</v>
      </c>
      <c r="D1723" s="10">
        <v>28</v>
      </c>
      <c r="E1723" s="10"/>
      <c r="F1723" s="10"/>
      <c r="G1723" s="10"/>
      <c r="H1723" s="10"/>
      <c r="I1723" s="10"/>
      <c r="J1723" s="10"/>
      <c r="K1723" s="10"/>
      <c r="L1723" s="10"/>
      <c r="M1723" s="10"/>
      <c r="N1723" s="10"/>
      <c r="O1723" s="110">
        <f t="shared" si="54"/>
        <v>0</v>
      </c>
      <c r="P1723" s="110">
        <f t="shared" si="55"/>
        <v>0</v>
      </c>
    </row>
    <row r="1724" spans="1:16" x14ac:dyDescent="0.25">
      <c r="A1724" s="132">
        <v>16922298</v>
      </c>
      <c r="B1724" s="135" t="s">
        <v>2765</v>
      </c>
      <c r="C1724" s="135" t="s">
        <v>2766</v>
      </c>
      <c r="D1724" s="10">
        <v>1</v>
      </c>
      <c r="E1724" s="10"/>
      <c r="F1724" s="10"/>
      <c r="G1724" s="10"/>
      <c r="H1724" s="10"/>
      <c r="I1724" s="10"/>
      <c r="J1724" s="10"/>
      <c r="K1724" s="10"/>
      <c r="L1724" s="10"/>
      <c r="M1724" s="10"/>
      <c r="N1724" s="10"/>
      <c r="O1724" s="110">
        <f t="shared" si="54"/>
        <v>0</v>
      </c>
      <c r="P1724" s="110">
        <f t="shared" si="55"/>
        <v>0</v>
      </c>
    </row>
    <row r="1725" spans="1:16" x14ac:dyDescent="0.25">
      <c r="A1725" s="132">
        <v>16922433</v>
      </c>
      <c r="B1725" s="135" t="s">
        <v>2786</v>
      </c>
      <c r="C1725" s="135" t="s">
        <v>139</v>
      </c>
      <c r="D1725" s="10">
        <v>60</v>
      </c>
      <c r="E1725" s="10"/>
      <c r="F1725" s="10"/>
      <c r="G1725" s="10"/>
      <c r="H1725" s="10"/>
      <c r="I1725" s="10"/>
      <c r="J1725" s="10"/>
      <c r="K1725" s="10"/>
      <c r="L1725" s="10"/>
      <c r="M1725" s="10"/>
      <c r="N1725" s="10"/>
      <c r="O1725" s="110">
        <f t="shared" si="54"/>
        <v>0</v>
      </c>
      <c r="P1725" s="110">
        <f t="shared" si="55"/>
        <v>0</v>
      </c>
    </row>
    <row r="1726" spans="1:16" x14ac:dyDescent="0.25">
      <c r="A1726" s="132">
        <v>16922441</v>
      </c>
      <c r="B1726" s="135" t="s">
        <v>2786</v>
      </c>
      <c r="C1726" s="135" t="s">
        <v>139</v>
      </c>
      <c r="D1726" s="10">
        <v>30</v>
      </c>
      <c r="E1726" s="10"/>
      <c r="F1726" s="10"/>
      <c r="G1726" s="10"/>
      <c r="H1726" s="10"/>
      <c r="I1726" s="10"/>
      <c r="J1726" s="10"/>
      <c r="K1726" s="10"/>
      <c r="L1726" s="10"/>
      <c r="M1726" s="10"/>
      <c r="N1726" s="10"/>
      <c r="O1726" s="110">
        <f t="shared" si="54"/>
        <v>0</v>
      </c>
      <c r="P1726" s="110">
        <f t="shared" si="55"/>
        <v>0</v>
      </c>
    </row>
    <row r="1727" spans="1:16" x14ac:dyDescent="0.25">
      <c r="A1727" s="132">
        <v>16922468</v>
      </c>
      <c r="B1727" s="135" t="s">
        <v>2786</v>
      </c>
      <c r="C1727" s="135" t="s">
        <v>139</v>
      </c>
      <c r="D1727" s="10">
        <v>30</v>
      </c>
      <c r="E1727" s="10"/>
      <c r="F1727" s="10"/>
      <c r="G1727" s="10"/>
      <c r="H1727" s="10"/>
      <c r="I1727" s="10"/>
      <c r="J1727" s="10"/>
      <c r="K1727" s="10"/>
      <c r="L1727" s="10"/>
      <c r="M1727" s="10"/>
      <c r="N1727" s="10"/>
      <c r="O1727" s="110">
        <f t="shared" si="54"/>
        <v>0</v>
      </c>
      <c r="P1727" s="110">
        <f t="shared" si="55"/>
        <v>0</v>
      </c>
    </row>
    <row r="1728" spans="1:16" x14ac:dyDescent="0.25">
      <c r="A1728" s="132">
        <v>16924118</v>
      </c>
      <c r="B1728" s="135" t="s">
        <v>2831</v>
      </c>
      <c r="C1728" s="135" t="s">
        <v>404</v>
      </c>
      <c r="D1728" s="10">
        <v>30</v>
      </c>
      <c r="E1728" s="10"/>
      <c r="F1728" s="10"/>
      <c r="G1728" s="10"/>
      <c r="H1728" s="10"/>
      <c r="I1728" s="10"/>
      <c r="J1728" s="10"/>
      <c r="K1728" s="10"/>
      <c r="L1728" s="10"/>
      <c r="M1728" s="10"/>
      <c r="N1728" s="10"/>
      <c r="O1728" s="110">
        <f t="shared" si="54"/>
        <v>0</v>
      </c>
      <c r="P1728" s="110">
        <f t="shared" si="55"/>
        <v>0</v>
      </c>
    </row>
    <row r="1729" spans="1:16" x14ac:dyDescent="0.25">
      <c r="A1729" s="132">
        <v>16924126</v>
      </c>
      <c r="B1729" s="135" t="s">
        <v>2831</v>
      </c>
      <c r="C1729" s="135" t="s">
        <v>404</v>
      </c>
      <c r="D1729" s="10">
        <v>30</v>
      </c>
      <c r="E1729" s="10"/>
      <c r="F1729" s="10"/>
      <c r="G1729" s="10"/>
      <c r="H1729" s="10"/>
      <c r="I1729" s="10"/>
      <c r="J1729" s="10"/>
      <c r="K1729" s="10"/>
      <c r="L1729" s="10"/>
      <c r="M1729" s="10"/>
      <c r="N1729" s="10"/>
      <c r="O1729" s="110">
        <f t="shared" si="54"/>
        <v>0</v>
      </c>
      <c r="P1729" s="110">
        <f t="shared" si="55"/>
        <v>0</v>
      </c>
    </row>
    <row r="1730" spans="1:16" x14ac:dyDescent="0.25">
      <c r="A1730" s="132">
        <v>16924134</v>
      </c>
      <c r="B1730" s="135" t="s">
        <v>2831</v>
      </c>
      <c r="C1730" s="135" t="s">
        <v>404</v>
      </c>
      <c r="D1730" s="10">
        <v>30</v>
      </c>
      <c r="E1730" s="10"/>
      <c r="F1730" s="10"/>
      <c r="G1730" s="10"/>
      <c r="H1730" s="10"/>
      <c r="I1730" s="10"/>
      <c r="J1730" s="10"/>
      <c r="K1730" s="10"/>
      <c r="L1730" s="10"/>
      <c r="M1730" s="10"/>
      <c r="N1730" s="10"/>
      <c r="O1730" s="110">
        <f t="shared" si="54"/>
        <v>0</v>
      </c>
      <c r="P1730" s="110">
        <f t="shared" si="55"/>
        <v>0</v>
      </c>
    </row>
    <row r="1731" spans="1:16" x14ac:dyDescent="0.25">
      <c r="A1731" s="132">
        <v>16924681</v>
      </c>
      <c r="B1731" s="135" t="s">
        <v>445</v>
      </c>
      <c r="C1731" s="135" t="s">
        <v>446</v>
      </c>
      <c r="D1731" s="10">
        <v>1</v>
      </c>
      <c r="E1731" s="10"/>
      <c r="F1731" s="10"/>
      <c r="G1731" s="10"/>
      <c r="H1731" s="10"/>
      <c r="I1731" s="10"/>
      <c r="J1731" s="10"/>
      <c r="K1731" s="10"/>
      <c r="L1731" s="10"/>
      <c r="M1731" s="10"/>
      <c r="N1731" s="10"/>
      <c r="O1731" s="110">
        <f t="shared" si="54"/>
        <v>0</v>
      </c>
      <c r="P1731" s="110">
        <f t="shared" si="55"/>
        <v>0</v>
      </c>
    </row>
    <row r="1732" spans="1:16" x14ac:dyDescent="0.25">
      <c r="A1732" s="132">
        <v>16925521</v>
      </c>
      <c r="B1732" s="135" t="s">
        <v>2786</v>
      </c>
      <c r="C1732" s="135" t="s">
        <v>139</v>
      </c>
      <c r="D1732" s="10">
        <v>30</v>
      </c>
      <c r="E1732" s="10"/>
      <c r="F1732" s="10"/>
      <c r="G1732" s="10"/>
      <c r="H1732" s="10"/>
      <c r="I1732" s="10"/>
      <c r="J1732" s="10"/>
      <c r="K1732" s="10"/>
      <c r="L1732" s="10"/>
      <c r="M1732" s="10"/>
      <c r="N1732" s="10"/>
      <c r="O1732" s="110">
        <f t="shared" si="54"/>
        <v>0</v>
      </c>
      <c r="P1732" s="110">
        <f t="shared" si="55"/>
        <v>0</v>
      </c>
    </row>
    <row r="1733" spans="1:16" x14ac:dyDescent="0.25">
      <c r="A1733" s="132">
        <v>16925548</v>
      </c>
      <c r="B1733" s="135" t="s">
        <v>2786</v>
      </c>
      <c r="C1733" s="135" t="s">
        <v>139</v>
      </c>
      <c r="D1733" s="10">
        <v>60</v>
      </c>
      <c r="E1733" s="10"/>
      <c r="F1733" s="10"/>
      <c r="G1733" s="10"/>
      <c r="H1733" s="10"/>
      <c r="I1733" s="10"/>
      <c r="J1733" s="10"/>
      <c r="K1733" s="10"/>
      <c r="L1733" s="10"/>
      <c r="M1733" s="10"/>
      <c r="N1733" s="10"/>
      <c r="O1733" s="110">
        <f t="shared" si="54"/>
        <v>0</v>
      </c>
      <c r="P1733" s="110">
        <f t="shared" si="55"/>
        <v>0</v>
      </c>
    </row>
    <row r="1734" spans="1:16" x14ac:dyDescent="0.25">
      <c r="A1734" s="132">
        <v>16927648</v>
      </c>
      <c r="B1734" s="135" t="s">
        <v>2860</v>
      </c>
      <c r="C1734" s="135" t="s">
        <v>2861</v>
      </c>
      <c r="D1734" s="10">
        <v>1</v>
      </c>
      <c r="E1734" s="10"/>
      <c r="F1734" s="10"/>
      <c r="G1734" s="10"/>
      <c r="H1734" s="10"/>
      <c r="I1734" s="10"/>
      <c r="J1734" s="10"/>
      <c r="K1734" s="10"/>
      <c r="L1734" s="10"/>
      <c r="M1734" s="10"/>
      <c r="N1734" s="10"/>
      <c r="O1734" s="110">
        <f t="shared" si="54"/>
        <v>0</v>
      </c>
      <c r="P1734" s="110">
        <f t="shared" si="55"/>
        <v>0</v>
      </c>
    </row>
    <row r="1735" spans="1:16" x14ac:dyDescent="0.25">
      <c r="A1735" s="132">
        <v>16927656</v>
      </c>
      <c r="B1735" s="135" t="s">
        <v>2860</v>
      </c>
      <c r="C1735" s="135" t="s">
        <v>2861</v>
      </c>
      <c r="D1735" s="10">
        <v>1</v>
      </c>
      <c r="E1735" s="10"/>
      <c r="F1735" s="10"/>
      <c r="G1735" s="10"/>
      <c r="H1735" s="10"/>
      <c r="I1735" s="10"/>
      <c r="J1735" s="10"/>
      <c r="K1735" s="10"/>
      <c r="L1735" s="10"/>
      <c r="M1735" s="10"/>
      <c r="N1735" s="10"/>
      <c r="O1735" s="110">
        <f t="shared" si="54"/>
        <v>0</v>
      </c>
      <c r="P1735" s="110">
        <f t="shared" si="55"/>
        <v>0</v>
      </c>
    </row>
    <row r="1736" spans="1:16" x14ac:dyDescent="0.25">
      <c r="A1736" s="132">
        <v>16928326</v>
      </c>
      <c r="B1736" s="135" t="s">
        <v>156</v>
      </c>
      <c r="C1736" s="135" t="s">
        <v>157</v>
      </c>
      <c r="D1736" s="10">
        <v>20</v>
      </c>
      <c r="E1736" s="10"/>
      <c r="F1736" s="10"/>
      <c r="G1736" s="10"/>
      <c r="H1736" s="10"/>
      <c r="I1736" s="10"/>
      <c r="J1736" s="10"/>
      <c r="K1736" s="10"/>
      <c r="L1736" s="10"/>
      <c r="M1736" s="10"/>
      <c r="N1736" s="10"/>
      <c r="O1736" s="110">
        <f t="shared" si="54"/>
        <v>0</v>
      </c>
      <c r="P1736" s="110">
        <f t="shared" si="55"/>
        <v>0</v>
      </c>
    </row>
    <row r="1737" spans="1:16" x14ac:dyDescent="0.25">
      <c r="A1737" s="132">
        <v>16931513</v>
      </c>
      <c r="B1737" s="135" t="s">
        <v>2832</v>
      </c>
      <c r="C1737" s="135" t="s">
        <v>414</v>
      </c>
      <c r="D1737" s="10">
        <v>448</v>
      </c>
      <c r="E1737" s="10"/>
      <c r="F1737" s="10"/>
      <c r="G1737" s="10"/>
      <c r="H1737" s="10"/>
      <c r="I1737" s="10"/>
      <c r="J1737" s="10"/>
      <c r="K1737" s="10"/>
      <c r="L1737" s="10"/>
      <c r="M1737" s="10"/>
      <c r="N1737" s="10"/>
      <c r="O1737" s="110">
        <f t="shared" si="54"/>
        <v>0</v>
      </c>
      <c r="P1737" s="110">
        <f t="shared" si="55"/>
        <v>0</v>
      </c>
    </row>
    <row r="1738" spans="1:16" x14ac:dyDescent="0.25">
      <c r="A1738" s="132">
        <v>16932242</v>
      </c>
      <c r="B1738" s="135" t="s">
        <v>2862</v>
      </c>
      <c r="C1738" s="135" t="s">
        <v>2863</v>
      </c>
      <c r="D1738" s="10">
        <v>1</v>
      </c>
      <c r="E1738" s="10"/>
      <c r="F1738" s="10"/>
      <c r="G1738" s="10"/>
      <c r="H1738" s="10"/>
      <c r="I1738" s="10"/>
      <c r="J1738" s="10"/>
      <c r="K1738" s="10"/>
      <c r="L1738" s="10"/>
      <c r="M1738" s="10"/>
      <c r="N1738" s="10"/>
      <c r="O1738" s="110">
        <f t="shared" si="54"/>
        <v>0</v>
      </c>
      <c r="P1738" s="110">
        <f t="shared" si="55"/>
        <v>0</v>
      </c>
    </row>
    <row r="1739" spans="1:16" x14ac:dyDescent="0.25">
      <c r="A1739" s="132">
        <v>16932501</v>
      </c>
      <c r="B1739" s="135" t="s">
        <v>498</v>
      </c>
      <c r="C1739" s="135" t="s">
        <v>499</v>
      </c>
      <c r="D1739" s="10">
        <v>1</v>
      </c>
      <c r="E1739" s="10"/>
      <c r="F1739" s="10"/>
      <c r="G1739" s="10"/>
      <c r="H1739" s="10"/>
      <c r="I1739" s="10"/>
      <c r="J1739" s="10"/>
      <c r="K1739" s="10"/>
      <c r="L1739" s="10"/>
      <c r="M1739" s="10"/>
      <c r="N1739" s="10"/>
      <c r="O1739" s="110">
        <f t="shared" si="54"/>
        <v>0</v>
      </c>
      <c r="P1739" s="110">
        <f t="shared" si="55"/>
        <v>0</v>
      </c>
    </row>
    <row r="1740" spans="1:16" x14ac:dyDescent="0.25">
      <c r="A1740" s="132">
        <v>16932978</v>
      </c>
      <c r="B1740" s="135" t="s">
        <v>190</v>
      </c>
      <c r="C1740" s="135" t="s">
        <v>191</v>
      </c>
      <c r="D1740" s="10">
        <v>1</v>
      </c>
      <c r="E1740" s="10"/>
      <c r="F1740" s="10"/>
      <c r="G1740" s="10"/>
      <c r="H1740" s="10"/>
      <c r="I1740" s="10"/>
      <c r="J1740" s="10"/>
      <c r="K1740" s="10"/>
      <c r="L1740" s="10"/>
      <c r="M1740" s="10"/>
      <c r="N1740" s="10"/>
      <c r="O1740" s="110">
        <f t="shared" si="54"/>
        <v>0</v>
      </c>
      <c r="P1740" s="110">
        <f t="shared" si="55"/>
        <v>0</v>
      </c>
    </row>
    <row r="1741" spans="1:16" x14ac:dyDescent="0.25">
      <c r="A1741" s="132">
        <v>16933745</v>
      </c>
      <c r="B1741" s="135" t="s">
        <v>202</v>
      </c>
      <c r="C1741" s="135" t="s">
        <v>203</v>
      </c>
      <c r="D1741" s="10">
        <v>1</v>
      </c>
      <c r="E1741" s="10"/>
      <c r="F1741" s="10"/>
      <c r="G1741" s="10"/>
      <c r="H1741" s="10"/>
      <c r="I1741" s="10"/>
      <c r="J1741" s="10"/>
      <c r="K1741" s="10"/>
      <c r="L1741" s="10"/>
      <c r="M1741" s="10"/>
      <c r="N1741" s="10"/>
      <c r="O1741" s="110">
        <f t="shared" si="54"/>
        <v>0</v>
      </c>
      <c r="P1741" s="110">
        <f t="shared" si="55"/>
        <v>0</v>
      </c>
    </row>
    <row r="1742" spans="1:16" x14ac:dyDescent="0.25">
      <c r="A1742" s="132">
        <v>16933966</v>
      </c>
      <c r="B1742" s="135" t="s">
        <v>2792</v>
      </c>
      <c r="C1742" s="135" t="s">
        <v>195</v>
      </c>
      <c r="D1742" s="10">
        <v>1</v>
      </c>
      <c r="E1742" s="10"/>
      <c r="F1742" s="10"/>
      <c r="G1742" s="10"/>
      <c r="H1742" s="10"/>
      <c r="I1742" s="10"/>
      <c r="J1742" s="10"/>
      <c r="K1742" s="10"/>
      <c r="L1742" s="10"/>
      <c r="M1742" s="10"/>
      <c r="N1742" s="10"/>
      <c r="O1742" s="110">
        <f t="shared" si="54"/>
        <v>0</v>
      </c>
      <c r="P1742" s="110">
        <f t="shared" si="55"/>
        <v>0</v>
      </c>
    </row>
    <row r="1743" spans="1:16" x14ac:dyDescent="0.25">
      <c r="A1743" s="132">
        <v>16933974</v>
      </c>
      <c r="B1743" s="135" t="s">
        <v>2792</v>
      </c>
      <c r="C1743" s="135" t="s">
        <v>195</v>
      </c>
      <c r="D1743" s="10">
        <v>1</v>
      </c>
      <c r="E1743" s="10"/>
      <c r="F1743" s="10"/>
      <c r="G1743" s="10"/>
      <c r="H1743" s="10"/>
      <c r="I1743" s="10"/>
      <c r="J1743" s="10"/>
      <c r="K1743" s="10"/>
      <c r="L1743" s="10"/>
      <c r="M1743" s="10"/>
      <c r="N1743" s="10"/>
      <c r="O1743" s="110">
        <f t="shared" si="54"/>
        <v>0</v>
      </c>
      <c r="P1743" s="110">
        <f t="shared" si="55"/>
        <v>0</v>
      </c>
    </row>
    <row r="1744" spans="1:16" x14ac:dyDescent="0.25">
      <c r="A1744" s="132">
        <v>16934822</v>
      </c>
      <c r="B1744" s="135" t="s">
        <v>114</v>
      </c>
      <c r="C1744" s="135" t="s">
        <v>115</v>
      </c>
      <c r="D1744" s="10">
        <v>50</v>
      </c>
      <c r="E1744" s="10"/>
      <c r="F1744" s="10"/>
      <c r="G1744" s="10"/>
      <c r="H1744" s="10"/>
      <c r="I1744" s="10"/>
      <c r="J1744" s="10"/>
      <c r="K1744" s="10"/>
      <c r="L1744" s="10"/>
      <c r="M1744" s="10"/>
      <c r="N1744" s="10"/>
      <c r="O1744" s="110">
        <f t="shared" si="54"/>
        <v>0</v>
      </c>
      <c r="P1744" s="110">
        <f t="shared" si="55"/>
        <v>0</v>
      </c>
    </row>
    <row r="1745" spans="1:16" x14ac:dyDescent="0.25">
      <c r="A1745" s="132">
        <v>16935217</v>
      </c>
      <c r="B1745" s="135" t="s">
        <v>2825</v>
      </c>
      <c r="C1745" s="135" t="s">
        <v>340</v>
      </c>
      <c r="D1745" s="10">
        <v>63</v>
      </c>
      <c r="E1745" s="10"/>
      <c r="F1745" s="10"/>
      <c r="G1745" s="10"/>
      <c r="H1745" s="10"/>
      <c r="I1745" s="10"/>
      <c r="J1745" s="10"/>
      <c r="K1745" s="10"/>
      <c r="L1745" s="10"/>
      <c r="M1745" s="10"/>
      <c r="N1745" s="10"/>
      <c r="O1745" s="110">
        <f t="shared" si="54"/>
        <v>0</v>
      </c>
      <c r="P1745" s="110">
        <f t="shared" si="55"/>
        <v>0</v>
      </c>
    </row>
    <row r="1746" spans="1:16" x14ac:dyDescent="0.25">
      <c r="A1746" s="132">
        <v>16935888</v>
      </c>
      <c r="B1746" s="135" t="s">
        <v>474</v>
      </c>
      <c r="C1746" s="135" t="s">
        <v>475</v>
      </c>
      <c r="D1746" s="10">
        <v>24</v>
      </c>
      <c r="E1746" s="10"/>
      <c r="F1746" s="10"/>
      <c r="G1746" s="10"/>
      <c r="H1746" s="10"/>
      <c r="I1746" s="10"/>
      <c r="J1746" s="10"/>
      <c r="K1746" s="10"/>
      <c r="L1746" s="10"/>
      <c r="M1746" s="10"/>
      <c r="N1746" s="10"/>
      <c r="O1746" s="110">
        <f t="shared" si="54"/>
        <v>0</v>
      </c>
      <c r="P1746" s="110">
        <f t="shared" si="55"/>
        <v>0</v>
      </c>
    </row>
    <row r="1747" spans="1:16" x14ac:dyDescent="0.25">
      <c r="A1747" s="132">
        <v>16936248</v>
      </c>
      <c r="B1747" s="135" t="s">
        <v>2822</v>
      </c>
      <c r="C1747" s="135" t="s">
        <v>324</v>
      </c>
      <c r="D1747" s="10">
        <v>21</v>
      </c>
      <c r="E1747" s="10"/>
      <c r="F1747" s="10"/>
      <c r="G1747" s="10"/>
      <c r="H1747" s="10"/>
      <c r="I1747" s="10"/>
      <c r="J1747" s="10"/>
      <c r="K1747" s="10"/>
      <c r="L1747" s="10"/>
      <c r="M1747" s="10"/>
      <c r="N1747" s="10"/>
      <c r="O1747" s="110">
        <f t="shared" si="54"/>
        <v>0</v>
      </c>
      <c r="P1747" s="110">
        <f t="shared" si="55"/>
        <v>0</v>
      </c>
    </row>
    <row r="1748" spans="1:16" x14ac:dyDescent="0.25">
      <c r="A1748" s="132">
        <v>16936256</v>
      </c>
      <c r="B1748" s="135" t="s">
        <v>2822</v>
      </c>
      <c r="C1748" s="135" t="s">
        <v>324</v>
      </c>
      <c r="D1748" s="10">
        <v>21</v>
      </c>
      <c r="E1748" s="10"/>
      <c r="F1748" s="10"/>
      <c r="G1748" s="10"/>
      <c r="H1748" s="10"/>
      <c r="I1748" s="10"/>
      <c r="J1748" s="10"/>
      <c r="K1748" s="10"/>
      <c r="L1748" s="10"/>
      <c r="M1748" s="10"/>
      <c r="N1748" s="10"/>
      <c r="O1748" s="110">
        <f t="shared" si="54"/>
        <v>0</v>
      </c>
      <c r="P1748" s="110">
        <f t="shared" si="55"/>
        <v>0</v>
      </c>
    </row>
    <row r="1749" spans="1:16" x14ac:dyDescent="0.25">
      <c r="A1749" s="132">
        <v>16936264</v>
      </c>
      <c r="B1749" s="135" t="s">
        <v>2822</v>
      </c>
      <c r="C1749" s="135" t="s">
        <v>324</v>
      </c>
      <c r="D1749" s="10">
        <v>21</v>
      </c>
      <c r="E1749" s="10"/>
      <c r="F1749" s="10"/>
      <c r="G1749" s="10"/>
      <c r="H1749" s="10"/>
      <c r="I1749" s="10"/>
      <c r="J1749" s="10"/>
      <c r="K1749" s="10"/>
      <c r="L1749" s="10"/>
      <c r="M1749" s="10"/>
      <c r="N1749" s="10"/>
      <c r="O1749" s="110">
        <f t="shared" si="54"/>
        <v>0</v>
      </c>
      <c r="P1749" s="110">
        <f t="shared" si="55"/>
        <v>0</v>
      </c>
    </row>
    <row r="1750" spans="1:16" x14ac:dyDescent="0.25">
      <c r="A1750" s="132">
        <v>16936558</v>
      </c>
      <c r="B1750" s="135" t="s">
        <v>150</v>
      </c>
      <c r="C1750" s="135" t="s">
        <v>151</v>
      </c>
      <c r="D1750" s="10">
        <v>1</v>
      </c>
      <c r="E1750" s="10"/>
      <c r="F1750" s="10"/>
      <c r="G1750" s="10"/>
      <c r="H1750" s="10"/>
      <c r="I1750" s="10"/>
      <c r="J1750" s="10"/>
      <c r="K1750" s="10"/>
      <c r="L1750" s="10"/>
      <c r="M1750" s="10"/>
      <c r="N1750" s="10"/>
      <c r="O1750" s="110">
        <f t="shared" si="54"/>
        <v>0</v>
      </c>
      <c r="P1750" s="110">
        <f t="shared" si="55"/>
        <v>0</v>
      </c>
    </row>
    <row r="1751" spans="1:16" x14ac:dyDescent="0.25">
      <c r="A1751" s="132">
        <v>16936574</v>
      </c>
      <c r="B1751" s="135" t="s">
        <v>150</v>
      </c>
      <c r="C1751" s="135" t="s">
        <v>151</v>
      </c>
      <c r="D1751" s="10">
        <v>1</v>
      </c>
      <c r="E1751" s="10"/>
      <c r="F1751" s="10"/>
      <c r="G1751" s="10"/>
      <c r="H1751" s="10"/>
      <c r="I1751" s="10"/>
      <c r="J1751" s="10"/>
      <c r="K1751" s="10"/>
      <c r="L1751" s="10"/>
      <c r="M1751" s="10"/>
      <c r="N1751" s="10"/>
      <c r="O1751" s="110">
        <f t="shared" si="54"/>
        <v>0</v>
      </c>
      <c r="P1751" s="110">
        <f t="shared" si="55"/>
        <v>0</v>
      </c>
    </row>
    <row r="1752" spans="1:16" x14ac:dyDescent="0.25">
      <c r="A1752" s="132">
        <v>16936612</v>
      </c>
      <c r="B1752" s="135" t="s">
        <v>2864</v>
      </c>
      <c r="C1752" s="135" t="s">
        <v>2865</v>
      </c>
      <c r="D1752" s="10">
        <v>90</v>
      </c>
      <c r="E1752" s="10"/>
      <c r="F1752" s="10"/>
      <c r="G1752" s="10"/>
      <c r="H1752" s="10"/>
      <c r="I1752" s="10"/>
      <c r="J1752" s="10"/>
      <c r="K1752" s="10"/>
      <c r="L1752" s="10"/>
      <c r="M1752" s="10"/>
      <c r="N1752" s="10"/>
      <c r="O1752" s="110">
        <f t="shared" si="54"/>
        <v>0</v>
      </c>
      <c r="P1752" s="110">
        <f t="shared" si="55"/>
        <v>0</v>
      </c>
    </row>
    <row r="1753" spans="1:16" x14ac:dyDescent="0.25">
      <c r="A1753" s="132">
        <v>16936736</v>
      </c>
      <c r="B1753" s="135" t="s">
        <v>2864</v>
      </c>
      <c r="C1753" s="135" t="s">
        <v>2865</v>
      </c>
      <c r="D1753" s="10">
        <v>30</v>
      </c>
      <c r="E1753" s="10"/>
      <c r="F1753" s="10"/>
      <c r="G1753" s="10"/>
      <c r="H1753" s="10"/>
      <c r="I1753" s="10"/>
      <c r="J1753" s="10"/>
      <c r="K1753" s="10"/>
      <c r="L1753" s="10"/>
      <c r="M1753" s="10"/>
      <c r="N1753" s="10"/>
      <c r="O1753" s="110">
        <f t="shared" si="54"/>
        <v>0</v>
      </c>
      <c r="P1753" s="110">
        <f t="shared" si="55"/>
        <v>0</v>
      </c>
    </row>
    <row r="1754" spans="1:16" x14ac:dyDescent="0.25">
      <c r="A1754" s="132">
        <v>16936825</v>
      </c>
      <c r="B1754" s="135" t="s">
        <v>2785</v>
      </c>
      <c r="C1754" s="135" t="s">
        <v>123</v>
      </c>
      <c r="D1754" s="10">
        <v>1</v>
      </c>
      <c r="E1754" s="10"/>
      <c r="F1754" s="10"/>
      <c r="G1754" s="10"/>
      <c r="H1754" s="10"/>
      <c r="I1754" s="10"/>
      <c r="J1754" s="10"/>
      <c r="K1754" s="10"/>
      <c r="L1754" s="10"/>
      <c r="M1754" s="10"/>
      <c r="N1754" s="10"/>
      <c r="O1754" s="110">
        <f t="shared" si="54"/>
        <v>0</v>
      </c>
      <c r="P1754" s="110">
        <f t="shared" si="55"/>
        <v>0</v>
      </c>
    </row>
    <row r="1755" spans="1:16" x14ac:dyDescent="0.25">
      <c r="A1755" s="132">
        <v>16937279</v>
      </c>
      <c r="B1755" s="135" t="s">
        <v>443</v>
      </c>
      <c r="C1755" s="135" t="s">
        <v>444</v>
      </c>
      <c r="D1755" s="10">
        <v>1</v>
      </c>
      <c r="E1755" s="10"/>
      <c r="F1755" s="10"/>
      <c r="G1755" s="10"/>
      <c r="H1755" s="10"/>
      <c r="I1755" s="10"/>
      <c r="J1755" s="10"/>
      <c r="K1755" s="10"/>
      <c r="L1755" s="10"/>
      <c r="M1755" s="10"/>
      <c r="N1755" s="10"/>
      <c r="O1755" s="110">
        <f t="shared" si="54"/>
        <v>0</v>
      </c>
      <c r="P1755" s="110">
        <f t="shared" si="55"/>
        <v>0</v>
      </c>
    </row>
    <row r="1756" spans="1:16" x14ac:dyDescent="0.25">
      <c r="A1756" s="132">
        <v>16938577</v>
      </c>
      <c r="B1756" s="135" t="s">
        <v>196</v>
      </c>
      <c r="C1756" s="135" t="s">
        <v>197</v>
      </c>
      <c r="D1756" s="10">
        <v>60</v>
      </c>
      <c r="E1756" s="10"/>
      <c r="F1756" s="10"/>
      <c r="G1756" s="10"/>
      <c r="H1756" s="10"/>
      <c r="I1756" s="10"/>
      <c r="J1756" s="10"/>
      <c r="K1756" s="10"/>
      <c r="L1756" s="10"/>
      <c r="M1756" s="10"/>
      <c r="N1756" s="10"/>
      <c r="O1756" s="110">
        <f t="shared" si="54"/>
        <v>0</v>
      </c>
      <c r="P1756" s="110">
        <f t="shared" si="55"/>
        <v>0</v>
      </c>
    </row>
    <row r="1757" spans="1:16" x14ac:dyDescent="0.25">
      <c r="A1757" s="132">
        <v>16938763</v>
      </c>
      <c r="B1757" s="135" t="s">
        <v>2823</v>
      </c>
      <c r="C1757" s="135" t="s">
        <v>326</v>
      </c>
      <c r="D1757" s="10">
        <v>224</v>
      </c>
      <c r="E1757" s="10"/>
      <c r="F1757" s="10"/>
      <c r="G1757" s="10"/>
      <c r="H1757" s="10"/>
      <c r="I1757" s="10"/>
      <c r="J1757" s="10"/>
      <c r="K1757" s="10"/>
      <c r="L1757" s="10"/>
      <c r="M1757" s="10"/>
      <c r="N1757" s="10"/>
      <c r="O1757" s="110">
        <f t="shared" si="54"/>
        <v>0</v>
      </c>
      <c r="P1757" s="110">
        <f t="shared" si="55"/>
        <v>0</v>
      </c>
    </row>
    <row r="1758" spans="1:16" x14ac:dyDescent="0.25">
      <c r="A1758" s="132">
        <v>16938801</v>
      </c>
      <c r="B1758" s="135" t="s">
        <v>275</v>
      </c>
      <c r="C1758" s="135" t="s">
        <v>276</v>
      </c>
      <c r="D1758" s="10">
        <v>1</v>
      </c>
      <c r="E1758" s="10"/>
      <c r="F1758" s="10"/>
      <c r="G1758" s="10"/>
      <c r="H1758" s="10"/>
      <c r="I1758" s="10"/>
      <c r="J1758" s="10"/>
      <c r="K1758" s="10"/>
      <c r="L1758" s="10"/>
      <c r="M1758" s="10"/>
      <c r="N1758" s="10"/>
      <c r="O1758" s="110">
        <f t="shared" ref="O1758:O1821" si="56">E1758+F1758+G1758+H1758+I1758+J1758+K1758+L1758+M1758+N1758</f>
        <v>0</v>
      </c>
      <c r="P1758" s="110">
        <f t="shared" ref="P1758:P1821" si="57">O1758-N1758</f>
        <v>0</v>
      </c>
    </row>
    <row r="1759" spans="1:16" x14ac:dyDescent="0.25">
      <c r="A1759" s="132">
        <v>16938828</v>
      </c>
      <c r="B1759" s="135" t="s">
        <v>275</v>
      </c>
      <c r="C1759" s="135" t="s">
        <v>276</v>
      </c>
      <c r="D1759" s="10">
        <v>1</v>
      </c>
      <c r="E1759" s="10"/>
      <c r="F1759" s="10"/>
      <c r="G1759" s="10"/>
      <c r="H1759" s="10"/>
      <c r="I1759" s="10"/>
      <c r="J1759" s="10"/>
      <c r="K1759" s="10"/>
      <c r="L1759" s="10"/>
      <c r="M1759" s="10"/>
      <c r="N1759" s="10"/>
      <c r="O1759" s="110">
        <f t="shared" si="56"/>
        <v>0</v>
      </c>
      <c r="P1759" s="110">
        <f t="shared" si="57"/>
        <v>0</v>
      </c>
    </row>
    <row r="1760" spans="1:16" x14ac:dyDescent="0.25">
      <c r="A1760" s="132">
        <v>16938836</v>
      </c>
      <c r="B1760" s="135" t="s">
        <v>271</v>
      </c>
      <c r="C1760" s="135" t="s">
        <v>272</v>
      </c>
      <c r="D1760" s="10">
        <v>1</v>
      </c>
      <c r="E1760" s="10"/>
      <c r="F1760" s="10"/>
      <c r="G1760" s="10"/>
      <c r="H1760" s="10"/>
      <c r="I1760" s="10"/>
      <c r="J1760" s="10"/>
      <c r="K1760" s="10"/>
      <c r="L1760" s="10"/>
      <c r="M1760" s="10"/>
      <c r="N1760" s="10"/>
      <c r="O1760" s="110">
        <f t="shared" si="56"/>
        <v>0</v>
      </c>
      <c r="P1760" s="110">
        <f t="shared" si="57"/>
        <v>0</v>
      </c>
    </row>
    <row r="1761" spans="1:16" x14ac:dyDescent="0.25">
      <c r="A1761" s="132">
        <v>16938852</v>
      </c>
      <c r="B1761" s="135" t="s">
        <v>509</v>
      </c>
      <c r="C1761" s="135" t="s">
        <v>510</v>
      </c>
      <c r="D1761" s="10">
        <v>1</v>
      </c>
      <c r="E1761" s="10"/>
      <c r="F1761" s="10"/>
      <c r="G1761" s="10"/>
      <c r="H1761" s="10"/>
      <c r="I1761" s="10"/>
      <c r="J1761" s="10"/>
      <c r="K1761" s="10"/>
      <c r="L1761" s="10"/>
      <c r="M1761" s="10"/>
      <c r="N1761" s="10"/>
      <c r="O1761" s="110">
        <f t="shared" si="56"/>
        <v>0</v>
      </c>
      <c r="P1761" s="110">
        <f t="shared" si="57"/>
        <v>0</v>
      </c>
    </row>
    <row r="1762" spans="1:16" x14ac:dyDescent="0.25">
      <c r="A1762" s="132">
        <v>16938860</v>
      </c>
      <c r="B1762" s="135" t="s">
        <v>509</v>
      </c>
      <c r="C1762" s="135" t="s">
        <v>510</v>
      </c>
      <c r="D1762" s="10">
        <v>1</v>
      </c>
      <c r="E1762" s="10"/>
      <c r="F1762" s="10"/>
      <c r="G1762" s="10"/>
      <c r="H1762" s="10"/>
      <c r="I1762" s="10"/>
      <c r="J1762" s="10"/>
      <c r="K1762" s="10"/>
      <c r="L1762" s="10"/>
      <c r="M1762" s="10"/>
      <c r="N1762" s="10"/>
      <c r="O1762" s="110">
        <f t="shared" si="56"/>
        <v>0</v>
      </c>
      <c r="P1762" s="110">
        <f t="shared" si="57"/>
        <v>0</v>
      </c>
    </row>
    <row r="1763" spans="1:16" x14ac:dyDescent="0.25">
      <c r="A1763" s="132">
        <v>16938879</v>
      </c>
      <c r="B1763" s="135" t="s">
        <v>265</v>
      </c>
      <c r="C1763" s="135" t="s">
        <v>266</v>
      </c>
      <c r="D1763" s="10">
        <v>1</v>
      </c>
      <c r="E1763" s="10"/>
      <c r="F1763" s="10"/>
      <c r="G1763" s="10"/>
      <c r="H1763" s="10"/>
      <c r="I1763" s="10"/>
      <c r="J1763" s="10"/>
      <c r="K1763" s="10"/>
      <c r="L1763" s="10"/>
      <c r="M1763" s="10"/>
      <c r="N1763" s="10"/>
      <c r="O1763" s="110">
        <f t="shared" si="56"/>
        <v>0</v>
      </c>
      <c r="P1763" s="110">
        <f t="shared" si="57"/>
        <v>0</v>
      </c>
    </row>
    <row r="1764" spans="1:16" x14ac:dyDescent="0.25">
      <c r="A1764" s="132">
        <v>16938887</v>
      </c>
      <c r="B1764" s="135" t="s">
        <v>265</v>
      </c>
      <c r="C1764" s="135" t="s">
        <v>266</v>
      </c>
      <c r="D1764" s="10">
        <v>1</v>
      </c>
      <c r="E1764" s="10"/>
      <c r="F1764" s="10"/>
      <c r="G1764" s="10"/>
      <c r="H1764" s="10"/>
      <c r="I1764" s="10"/>
      <c r="J1764" s="10"/>
      <c r="K1764" s="10"/>
      <c r="L1764" s="10"/>
      <c r="M1764" s="10"/>
      <c r="N1764" s="10"/>
      <c r="O1764" s="110">
        <f t="shared" si="56"/>
        <v>0</v>
      </c>
      <c r="P1764" s="110">
        <f t="shared" si="57"/>
        <v>0</v>
      </c>
    </row>
    <row r="1765" spans="1:16" x14ac:dyDescent="0.25">
      <c r="A1765" s="132">
        <v>16938895</v>
      </c>
      <c r="B1765" s="135" t="s">
        <v>466</v>
      </c>
      <c r="C1765" s="135" t="s">
        <v>467</v>
      </c>
      <c r="D1765" s="10">
        <v>1</v>
      </c>
      <c r="E1765" s="10"/>
      <c r="F1765" s="10"/>
      <c r="G1765" s="10"/>
      <c r="H1765" s="10"/>
      <c r="I1765" s="10"/>
      <c r="J1765" s="10"/>
      <c r="K1765" s="10"/>
      <c r="L1765" s="10"/>
      <c r="M1765" s="10"/>
      <c r="N1765" s="10"/>
      <c r="O1765" s="110">
        <f t="shared" si="56"/>
        <v>0</v>
      </c>
      <c r="P1765" s="110">
        <f t="shared" si="57"/>
        <v>0</v>
      </c>
    </row>
    <row r="1766" spans="1:16" x14ac:dyDescent="0.25">
      <c r="A1766" s="132">
        <v>16938909</v>
      </c>
      <c r="B1766" s="135" t="s">
        <v>496</v>
      </c>
      <c r="C1766" s="135" t="s">
        <v>497</v>
      </c>
      <c r="D1766" s="10">
        <v>1</v>
      </c>
      <c r="E1766" s="10"/>
      <c r="F1766" s="10"/>
      <c r="G1766" s="10"/>
      <c r="H1766" s="10"/>
      <c r="I1766" s="10"/>
      <c r="J1766" s="10"/>
      <c r="K1766" s="10"/>
      <c r="L1766" s="10"/>
      <c r="M1766" s="10"/>
      <c r="N1766" s="10"/>
      <c r="O1766" s="110">
        <f t="shared" si="56"/>
        <v>0</v>
      </c>
      <c r="P1766" s="110">
        <f t="shared" si="57"/>
        <v>0</v>
      </c>
    </row>
    <row r="1767" spans="1:16" x14ac:dyDescent="0.25">
      <c r="A1767" s="132">
        <v>16938925</v>
      </c>
      <c r="B1767" s="135" t="s">
        <v>247</v>
      </c>
      <c r="C1767" s="135" t="s">
        <v>248</v>
      </c>
      <c r="D1767" s="10">
        <v>1</v>
      </c>
      <c r="E1767" s="10"/>
      <c r="F1767" s="10"/>
      <c r="G1767" s="10"/>
      <c r="H1767" s="10"/>
      <c r="I1767" s="10"/>
      <c r="J1767" s="10"/>
      <c r="K1767" s="10"/>
      <c r="L1767" s="10"/>
      <c r="M1767" s="10"/>
      <c r="N1767" s="10"/>
      <c r="O1767" s="110">
        <f t="shared" si="56"/>
        <v>0</v>
      </c>
      <c r="P1767" s="110">
        <f t="shared" si="57"/>
        <v>0</v>
      </c>
    </row>
    <row r="1768" spans="1:16" x14ac:dyDescent="0.25">
      <c r="A1768" s="132">
        <v>16938933</v>
      </c>
      <c r="B1768" s="135" t="s">
        <v>88</v>
      </c>
      <c r="C1768" s="135" t="s">
        <v>89</v>
      </c>
      <c r="D1768" s="10">
        <v>1</v>
      </c>
      <c r="E1768" s="10"/>
      <c r="F1768" s="10"/>
      <c r="G1768" s="10"/>
      <c r="H1768" s="10"/>
      <c r="I1768" s="10"/>
      <c r="J1768" s="10"/>
      <c r="K1768" s="10"/>
      <c r="L1768" s="10"/>
      <c r="M1768" s="10"/>
      <c r="N1768" s="10"/>
      <c r="O1768" s="110">
        <f t="shared" si="56"/>
        <v>0</v>
      </c>
      <c r="P1768" s="110">
        <f t="shared" si="57"/>
        <v>0</v>
      </c>
    </row>
    <row r="1769" spans="1:16" x14ac:dyDescent="0.25">
      <c r="A1769" s="132">
        <v>16938941</v>
      </c>
      <c r="B1769" s="135" t="s">
        <v>2818</v>
      </c>
      <c r="C1769" s="135" t="s">
        <v>296</v>
      </c>
      <c r="D1769" s="10">
        <v>30</v>
      </c>
      <c r="E1769" s="10"/>
      <c r="F1769" s="10"/>
      <c r="G1769" s="10"/>
      <c r="H1769" s="10"/>
      <c r="I1769" s="10"/>
      <c r="J1769" s="10"/>
      <c r="K1769" s="10"/>
      <c r="L1769" s="10"/>
      <c r="M1769" s="10"/>
      <c r="N1769" s="10"/>
      <c r="O1769" s="110">
        <f t="shared" si="56"/>
        <v>0</v>
      </c>
      <c r="P1769" s="110">
        <f t="shared" si="57"/>
        <v>0</v>
      </c>
    </row>
    <row r="1770" spans="1:16" x14ac:dyDescent="0.25">
      <c r="A1770" s="132">
        <v>16938968</v>
      </c>
      <c r="B1770" s="135" t="s">
        <v>2818</v>
      </c>
      <c r="C1770" s="135" t="s">
        <v>296</v>
      </c>
      <c r="D1770" s="10">
        <v>30</v>
      </c>
      <c r="E1770" s="10"/>
      <c r="F1770" s="10"/>
      <c r="G1770" s="10"/>
      <c r="H1770" s="10"/>
      <c r="I1770" s="10"/>
      <c r="J1770" s="10"/>
      <c r="K1770" s="10"/>
      <c r="L1770" s="10"/>
      <c r="M1770" s="10"/>
      <c r="N1770" s="10"/>
      <c r="O1770" s="110">
        <f t="shared" si="56"/>
        <v>0</v>
      </c>
      <c r="P1770" s="110">
        <f t="shared" si="57"/>
        <v>0</v>
      </c>
    </row>
    <row r="1771" spans="1:16" x14ac:dyDescent="0.25">
      <c r="A1771" s="132">
        <v>16938976</v>
      </c>
      <c r="B1771" s="135" t="s">
        <v>316</v>
      </c>
      <c r="C1771" s="135" t="s">
        <v>317</v>
      </c>
      <c r="D1771" s="10">
        <v>112</v>
      </c>
      <c r="E1771" s="10"/>
      <c r="F1771" s="10"/>
      <c r="G1771" s="10"/>
      <c r="H1771" s="10"/>
      <c r="I1771" s="10"/>
      <c r="J1771" s="10"/>
      <c r="K1771" s="10"/>
      <c r="L1771" s="10"/>
      <c r="M1771" s="10"/>
      <c r="N1771" s="10"/>
      <c r="O1771" s="110">
        <f t="shared" si="56"/>
        <v>0</v>
      </c>
      <c r="P1771" s="110">
        <f t="shared" si="57"/>
        <v>0</v>
      </c>
    </row>
    <row r="1772" spans="1:16" x14ac:dyDescent="0.25">
      <c r="A1772" s="132">
        <v>16938984</v>
      </c>
      <c r="B1772" s="135" t="s">
        <v>2827</v>
      </c>
      <c r="C1772" s="135" t="s">
        <v>348</v>
      </c>
      <c r="D1772" s="10">
        <v>84</v>
      </c>
      <c r="E1772" s="10"/>
      <c r="F1772" s="10"/>
      <c r="G1772" s="10"/>
      <c r="H1772" s="10"/>
      <c r="I1772" s="10"/>
      <c r="J1772" s="10"/>
      <c r="K1772" s="10"/>
      <c r="L1772" s="10"/>
      <c r="M1772" s="10"/>
      <c r="N1772" s="10"/>
      <c r="O1772" s="110">
        <f t="shared" si="56"/>
        <v>0</v>
      </c>
      <c r="P1772" s="110">
        <f t="shared" si="57"/>
        <v>0</v>
      </c>
    </row>
    <row r="1773" spans="1:16" x14ac:dyDescent="0.25">
      <c r="A1773" s="132">
        <v>16938992</v>
      </c>
      <c r="B1773" s="135" t="s">
        <v>2799</v>
      </c>
      <c r="C1773" s="135" t="s">
        <v>236</v>
      </c>
      <c r="D1773" s="10">
        <v>56</v>
      </c>
      <c r="E1773" s="10"/>
      <c r="F1773" s="10"/>
      <c r="G1773" s="10"/>
      <c r="H1773" s="10"/>
      <c r="I1773" s="10"/>
      <c r="J1773" s="10"/>
      <c r="K1773" s="10"/>
      <c r="L1773" s="10"/>
      <c r="M1773" s="10"/>
      <c r="N1773" s="10"/>
      <c r="O1773" s="110">
        <f t="shared" si="56"/>
        <v>0</v>
      </c>
      <c r="P1773" s="110">
        <f t="shared" si="57"/>
        <v>0</v>
      </c>
    </row>
    <row r="1774" spans="1:16" x14ac:dyDescent="0.25">
      <c r="A1774" s="132">
        <v>16939182</v>
      </c>
      <c r="B1774" s="135" t="s">
        <v>2866</v>
      </c>
      <c r="C1774" s="135" t="s">
        <v>2867</v>
      </c>
      <c r="D1774" s="10">
        <v>30</v>
      </c>
      <c r="E1774" s="10"/>
      <c r="F1774" s="10"/>
      <c r="G1774" s="10"/>
      <c r="H1774" s="10"/>
      <c r="I1774" s="10"/>
      <c r="J1774" s="10"/>
      <c r="K1774" s="10"/>
      <c r="L1774" s="10"/>
      <c r="M1774" s="10"/>
      <c r="N1774" s="10"/>
      <c r="O1774" s="110">
        <f t="shared" si="56"/>
        <v>0</v>
      </c>
      <c r="P1774" s="110">
        <f t="shared" si="57"/>
        <v>0</v>
      </c>
    </row>
    <row r="1775" spans="1:16" x14ac:dyDescent="0.25">
      <c r="A1775" s="132">
        <v>16939190</v>
      </c>
      <c r="B1775" s="135" t="s">
        <v>2866</v>
      </c>
      <c r="C1775" s="135" t="s">
        <v>2867</v>
      </c>
      <c r="D1775" s="10">
        <v>30</v>
      </c>
      <c r="E1775" s="10"/>
      <c r="F1775" s="10"/>
      <c r="G1775" s="10"/>
      <c r="H1775" s="10"/>
      <c r="I1775" s="10"/>
      <c r="J1775" s="10"/>
      <c r="K1775" s="10"/>
      <c r="L1775" s="10"/>
      <c r="M1775" s="10"/>
      <c r="N1775" s="10"/>
      <c r="O1775" s="110">
        <f t="shared" si="56"/>
        <v>0</v>
      </c>
      <c r="P1775" s="110">
        <f t="shared" si="57"/>
        <v>0</v>
      </c>
    </row>
    <row r="1776" spans="1:16" x14ac:dyDescent="0.25">
      <c r="A1776" s="132">
        <v>16939433</v>
      </c>
      <c r="B1776" s="135" t="s">
        <v>196</v>
      </c>
      <c r="C1776" s="135" t="s">
        <v>197</v>
      </c>
      <c r="D1776" s="10">
        <v>30</v>
      </c>
      <c r="E1776" s="10"/>
      <c r="F1776" s="10"/>
      <c r="G1776" s="10"/>
      <c r="H1776" s="10"/>
      <c r="I1776" s="10"/>
      <c r="J1776" s="10"/>
      <c r="K1776" s="10"/>
      <c r="L1776" s="10"/>
      <c r="M1776" s="10"/>
      <c r="N1776" s="10"/>
      <c r="O1776" s="110">
        <f t="shared" si="56"/>
        <v>0</v>
      </c>
      <c r="P1776" s="110">
        <f t="shared" si="57"/>
        <v>0</v>
      </c>
    </row>
    <row r="1777" spans="1:16" x14ac:dyDescent="0.25">
      <c r="A1777" s="132">
        <v>16941144</v>
      </c>
      <c r="B1777" s="135" t="s">
        <v>372</v>
      </c>
      <c r="C1777" s="135" t="s">
        <v>373</v>
      </c>
      <c r="D1777" s="10">
        <v>1</v>
      </c>
      <c r="E1777" s="10"/>
      <c r="F1777" s="10"/>
      <c r="G1777" s="10"/>
      <c r="H1777" s="10"/>
      <c r="I1777" s="10"/>
      <c r="J1777" s="10"/>
      <c r="K1777" s="10"/>
      <c r="L1777" s="10"/>
      <c r="M1777" s="10"/>
      <c r="N1777" s="10"/>
      <c r="O1777" s="110">
        <f t="shared" si="56"/>
        <v>0</v>
      </c>
      <c r="P1777" s="110">
        <f t="shared" si="57"/>
        <v>0</v>
      </c>
    </row>
    <row r="1778" spans="1:16" x14ac:dyDescent="0.25">
      <c r="A1778" s="132">
        <v>16941608</v>
      </c>
      <c r="B1778" s="135" t="s">
        <v>156</v>
      </c>
      <c r="C1778" s="135" t="s">
        <v>157</v>
      </c>
      <c r="D1778" s="10">
        <v>20</v>
      </c>
      <c r="E1778" s="10"/>
      <c r="F1778" s="10"/>
      <c r="G1778" s="10"/>
      <c r="H1778" s="10"/>
      <c r="I1778" s="10"/>
      <c r="J1778" s="10"/>
      <c r="K1778" s="10"/>
      <c r="L1778" s="10"/>
      <c r="M1778" s="10"/>
      <c r="N1778" s="10"/>
      <c r="O1778" s="110">
        <f t="shared" si="56"/>
        <v>0</v>
      </c>
      <c r="P1778" s="110">
        <f t="shared" si="57"/>
        <v>0</v>
      </c>
    </row>
    <row r="1779" spans="1:16" x14ac:dyDescent="0.25">
      <c r="A1779" s="132">
        <v>16941624</v>
      </c>
      <c r="B1779" s="135" t="s">
        <v>2838</v>
      </c>
      <c r="C1779" s="135" t="s">
        <v>518</v>
      </c>
      <c r="D1779" s="10">
        <v>90</v>
      </c>
      <c r="E1779" s="10"/>
      <c r="F1779" s="10"/>
      <c r="G1779" s="10"/>
      <c r="H1779" s="10"/>
      <c r="I1779" s="10"/>
      <c r="J1779" s="10"/>
      <c r="K1779" s="10"/>
      <c r="L1779" s="10"/>
      <c r="M1779" s="10"/>
      <c r="N1779" s="10"/>
      <c r="O1779" s="110">
        <f t="shared" si="56"/>
        <v>0</v>
      </c>
      <c r="P1779" s="110">
        <f t="shared" si="57"/>
        <v>0</v>
      </c>
    </row>
    <row r="1780" spans="1:16" x14ac:dyDescent="0.25">
      <c r="A1780" s="132">
        <v>16941659</v>
      </c>
      <c r="B1780" s="135" t="s">
        <v>2838</v>
      </c>
      <c r="C1780" s="135" t="s">
        <v>518</v>
      </c>
      <c r="D1780" s="10">
        <v>30</v>
      </c>
      <c r="E1780" s="10"/>
      <c r="F1780" s="10"/>
      <c r="G1780" s="10"/>
      <c r="H1780" s="10"/>
      <c r="I1780" s="10"/>
      <c r="J1780" s="10"/>
      <c r="K1780" s="10"/>
      <c r="L1780" s="10"/>
      <c r="M1780" s="10"/>
      <c r="N1780" s="10"/>
      <c r="O1780" s="110">
        <f t="shared" si="56"/>
        <v>0</v>
      </c>
      <c r="P1780" s="110">
        <f t="shared" si="57"/>
        <v>0</v>
      </c>
    </row>
    <row r="1781" spans="1:16" x14ac:dyDescent="0.25">
      <c r="A1781" s="132">
        <v>16941934</v>
      </c>
      <c r="B1781" s="135" t="s">
        <v>498</v>
      </c>
      <c r="C1781" s="135" t="s">
        <v>499</v>
      </c>
      <c r="D1781" s="10">
        <v>1</v>
      </c>
      <c r="E1781" s="10"/>
      <c r="F1781" s="10"/>
      <c r="G1781" s="10"/>
      <c r="H1781" s="10"/>
      <c r="I1781" s="10"/>
      <c r="J1781" s="10"/>
      <c r="K1781" s="10"/>
      <c r="L1781" s="10"/>
      <c r="M1781" s="10"/>
      <c r="N1781" s="10"/>
      <c r="O1781" s="110">
        <f t="shared" si="56"/>
        <v>0</v>
      </c>
      <c r="P1781" s="110">
        <f t="shared" si="57"/>
        <v>0</v>
      </c>
    </row>
    <row r="1782" spans="1:16" x14ac:dyDescent="0.25">
      <c r="A1782" s="132">
        <v>16941942</v>
      </c>
      <c r="B1782" s="135" t="s">
        <v>337</v>
      </c>
      <c r="C1782" s="135" t="s">
        <v>338</v>
      </c>
      <c r="D1782" s="10">
        <v>1</v>
      </c>
      <c r="E1782" s="10"/>
      <c r="F1782" s="10"/>
      <c r="G1782" s="10"/>
      <c r="H1782" s="10"/>
      <c r="I1782" s="10"/>
      <c r="J1782" s="10"/>
      <c r="K1782" s="10"/>
      <c r="L1782" s="10"/>
      <c r="M1782" s="10"/>
      <c r="N1782" s="10"/>
      <c r="O1782" s="110">
        <f t="shared" si="56"/>
        <v>0</v>
      </c>
      <c r="P1782" s="110">
        <f t="shared" si="57"/>
        <v>0</v>
      </c>
    </row>
    <row r="1783" spans="1:16" x14ac:dyDescent="0.25">
      <c r="A1783" s="132">
        <v>16941985</v>
      </c>
      <c r="B1783" s="135" t="s">
        <v>304</v>
      </c>
      <c r="C1783" s="135" t="s">
        <v>305</v>
      </c>
      <c r="D1783" s="10">
        <v>1</v>
      </c>
      <c r="E1783" s="10"/>
      <c r="F1783" s="10"/>
      <c r="G1783" s="10"/>
      <c r="H1783" s="10"/>
      <c r="I1783" s="10"/>
      <c r="J1783" s="10"/>
      <c r="K1783" s="10"/>
      <c r="L1783" s="10"/>
      <c r="M1783" s="10"/>
      <c r="N1783" s="10"/>
      <c r="O1783" s="110">
        <f t="shared" si="56"/>
        <v>0</v>
      </c>
      <c r="P1783" s="110">
        <f t="shared" si="57"/>
        <v>0</v>
      </c>
    </row>
    <row r="1784" spans="1:16" x14ac:dyDescent="0.25">
      <c r="A1784" s="132">
        <v>16941993</v>
      </c>
      <c r="B1784" s="135" t="s">
        <v>304</v>
      </c>
      <c r="C1784" s="135" t="s">
        <v>305</v>
      </c>
      <c r="D1784" s="10">
        <v>1</v>
      </c>
      <c r="E1784" s="10"/>
      <c r="F1784" s="10"/>
      <c r="G1784" s="10"/>
      <c r="H1784" s="10"/>
      <c r="I1784" s="10"/>
      <c r="J1784" s="10"/>
      <c r="K1784" s="10"/>
      <c r="L1784" s="10"/>
      <c r="M1784" s="10"/>
      <c r="N1784" s="10"/>
      <c r="O1784" s="110">
        <f t="shared" si="56"/>
        <v>0</v>
      </c>
      <c r="P1784" s="110">
        <f t="shared" si="57"/>
        <v>0</v>
      </c>
    </row>
    <row r="1785" spans="1:16" x14ac:dyDescent="0.25">
      <c r="A1785" s="132">
        <v>16942000</v>
      </c>
      <c r="B1785" s="135" t="s">
        <v>498</v>
      </c>
      <c r="C1785" s="135" t="s">
        <v>499</v>
      </c>
      <c r="D1785" s="10">
        <v>1</v>
      </c>
      <c r="E1785" s="10"/>
      <c r="F1785" s="10"/>
      <c r="G1785" s="10"/>
      <c r="H1785" s="10"/>
      <c r="I1785" s="10"/>
      <c r="J1785" s="10"/>
      <c r="K1785" s="10"/>
      <c r="L1785" s="10"/>
      <c r="M1785" s="10"/>
      <c r="N1785" s="10"/>
      <c r="O1785" s="110">
        <f t="shared" si="56"/>
        <v>0</v>
      </c>
      <c r="P1785" s="110">
        <f t="shared" si="57"/>
        <v>0</v>
      </c>
    </row>
    <row r="1786" spans="1:16" x14ac:dyDescent="0.25">
      <c r="A1786" s="132">
        <v>16943201</v>
      </c>
      <c r="B1786" s="135" t="s">
        <v>382</v>
      </c>
      <c r="C1786" s="135" t="s">
        <v>383</v>
      </c>
      <c r="D1786" s="10">
        <v>1</v>
      </c>
      <c r="E1786" s="10"/>
      <c r="F1786" s="10"/>
      <c r="G1786" s="10"/>
      <c r="H1786" s="10"/>
      <c r="I1786" s="10"/>
      <c r="J1786" s="10"/>
      <c r="K1786" s="10"/>
      <c r="L1786" s="10"/>
      <c r="M1786" s="10"/>
      <c r="N1786" s="10"/>
      <c r="O1786" s="110">
        <f t="shared" si="56"/>
        <v>0</v>
      </c>
      <c r="P1786" s="110">
        <f t="shared" si="57"/>
        <v>0</v>
      </c>
    </row>
    <row r="1787" spans="1:16" x14ac:dyDescent="0.25">
      <c r="A1787" s="132">
        <v>16943295</v>
      </c>
      <c r="B1787" s="135" t="s">
        <v>156</v>
      </c>
      <c r="C1787" s="135" t="s">
        <v>157</v>
      </c>
      <c r="D1787" s="10">
        <v>20</v>
      </c>
      <c r="E1787" s="10"/>
      <c r="F1787" s="10"/>
      <c r="G1787" s="10"/>
      <c r="H1787" s="10"/>
      <c r="I1787" s="10"/>
      <c r="J1787" s="10"/>
      <c r="K1787" s="10"/>
      <c r="L1787" s="10"/>
      <c r="M1787" s="10"/>
      <c r="N1787" s="10"/>
      <c r="O1787" s="110">
        <f t="shared" si="56"/>
        <v>0</v>
      </c>
      <c r="P1787" s="110">
        <f t="shared" si="57"/>
        <v>0</v>
      </c>
    </row>
    <row r="1788" spans="1:16" x14ac:dyDescent="0.25">
      <c r="A1788" s="132">
        <v>16943309</v>
      </c>
      <c r="B1788" s="135" t="s">
        <v>2827</v>
      </c>
      <c r="C1788" s="135" t="s">
        <v>348</v>
      </c>
      <c r="D1788" s="10">
        <v>84</v>
      </c>
      <c r="E1788" s="10"/>
      <c r="F1788" s="10"/>
      <c r="G1788" s="10"/>
      <c r="H1788" s="10"/>
      <c r="I1788" s="10"/>
      <c r="J1788" s="10"/>
      <c r="K1788" s="10"/>
      <c r="L1788" s="10"/>
      <c r="M1788" s="10"/>
      <c r="N1788" s="10"/>
      <c r="O1788" s="110">
        <f t="shared" si="56"/>
        <v>0</v>
      </c>
      <c r="P1788" s="110">
        <f t="shared" si="57"/>
        <v>0</v>
      </c>
    </row>
    <row r="1789" spans="1:16" x14ac:dyDescent="0.25">
      <c r="A1789" s="132">
        <v>16943317</v>
      </c>
      <c r="B1789" s="135" t="s">
        <v>2827</v>
      </c>
      <c r="C1789" s="135" t="s">
        <v>348</v>
      </c>
      <c r="D1789" s="10">
        <v>56</v>
      </c>
      <c r="E1789" s="10"/>
      <c r="F1789" s="10"/>
      <c r="G1789" s="10"/>
      <c r="H1789" s="10"/>
      <c r="I1789" s="10"/>
      <c r="J1789" s="10"/>
      <c r="K1789" s="10"/>
      <c r="L1789" s="10"/>
      <c r="M1789" s="10"/>
      <c r="N1789" s="10"/>
      <c r="O1789" s="110">
        <f t="shared" si="56"/>
        <v>0</v>
      </c>
      <c r="P1789" s="110">
        <f t="shared" si="57"/>
        <v>0</v>
      </c>
    </row>
    <row r="1790" spans="1:16" x14ac:dyDescent="0.25">
      <c r="A1790" s="132">
        <v>16943325</v>
      </c>
      <c r="B1790" s="135" t="s">
        <v>443</v>
      </c>
      <c r="C1790" s="135" t="s">
        <v>444</v>
      </c>
      <c r="D1790" s="10">
        <v>30</v>
      </c>
      <c r="E1790" s="10"/>
      <c r="F1790" s="10"/>
      <c r="G1790" s="10"/>
      <c r="H1790" s="10"/>
      <c r="I1790" s="10"/>
      <c r="J1790" s="10"/>
      <c r="K1790" s="10"/>
      <c r="L1790" s="10"/>
      <c r="M1790" s="10"/>
      <c r="N1790" s="10"/>
      <c r="O1790" s="110">
        <f t="shared" si="56"/>
        <v>0</v>
      </c>
      <c r="P1790" s="110">
        <f t="shared" si="57"/>
        <v>0</v>
      </c>
    </row>
    <row r="1791" spans="1:16" x14ac:dyDescent="0.25">
      <c r="A1791" s="132">
        <v>16943864</v>
      </c>
      <c r="B1791" s="135" t="s">
        <v>2820</v>
      </c>
      <c r="C1791" s="135" t="s">
        <v>315</v>
      </c>
      <c r="D1791" s="10">
        <v>30</v>
      </c>
      <c r="E1791" s="10"/>
      <c r="F1791" s="10"/>
      <c r="G1791" s="10"/>
      <c r="H1791" s="10"/>
      <c r="I1791" s="10"/>
      <c r="J1791" s="10"/>
      <c r="K1791" s="10"/>
      <c r="L1791" s="10"/>
      <c r="M1791" s="10"/>
      <c r="N1791" s="10"/>
      <c r="O1791" s="110">
        <f t="shared" si="56"/>
        <v>0</v>
      </c>
      <c r="P1791" s="110">
        <f t="shared" si="57"/>
        <v>0</v>
      </c>
    </row>
    <row r="1792" spans="1:16" x14ac:dyDescent="0.25">
      <c r="A1792" s="132">
        <v>16943872</v>
      </c>
      <c r="B1792" s="135" t="s">
        <v>2820</v>
      </c>
      <c r="C1792" s="135" t="s">
        <v>315</v>
      </c>
      <c r="D1792" s="10">
        <v>30</v>
      </c>
      <c r="E1792" s="10"/>
      <c r="F1792" s="10"/>
      <c r="G1792" s="10"/>
      <c r="H1792" s="10"/>
      <c r="I1792" s="10"/>
      <c r="J1792" s="10"/>
      <c r="K1792" s="10"/>
      <c r="L1792" s="10"/>
      <c r="M1792" s="10"/>
      <c r="N1792" s="10"/>
      <c r="O1792" s="110">
        <f t="shared" si="56"/>
        <v>0</v>
      </c>
      <c r="P1792" s="110">
        <f t="shared" si="57"/>
        <v>0</v>
      </c>
    </row>
    <row r="1793" spans="1:16" x14ac:dyDescent="0.25">
      <c r="A1793" s="132">
        <v>16944127</v>
      </c>
      <c r="B1793" s="135" t="s">
        <v>2803</v>
      </c>
      <c r="C1793" s="135" t="s">
        <v>250</v>
      </c>
      <c r="D1793" s="10">
        <v>28</v>
      </c>
      <c r="E1793" s="10"/>
      <c r="F1793" s="10"/>
      <c r="G1793" s="10"/>
      <c r="H1793" s="10"/>
      <c r="I1793" s="10"/>
      <c r="J1793" s="10"/>
      <c r="K1793" s="10"/>
      <c r="L1793" s="10"/>
      <c r="M1793" s="10"/>
      <c r="N1793" s="10"/>
      <c r="O1793" s="110">
        <f t="shared" si="56"/>
        <v>0</v>
      </c>
      <c r="P1793" s="110">
        <f t="shared" si="57"/>
        <v>0</v>
      </c>
    </row>
    <row r="1794" spans="1:16" x14ac:dyDescent="0.25">
      <c r="A1794" s="132">
        <v>16944135</v>
      </c>
      <c r="B1794" s="135" t="s">
        <v>2831</v>
      </c>
      <c r="C1794" s="135" t="s">
        <v>404</v>
      </c>
      <c r="D1794" s="10">
        <v>30</v>
      </c>
      <c r="E1794" s="10"/>
      <c r="F1794" s="10"/>
      <c r="G1794" s="10"/>
      <c r="H1794" s="10"/>
      <c r="I1794" s="10"/>
      <c r="J1794" s="10"/>
      <c r="K1794" s="10"/>
      <c r="L1794" s="10"/>
      <c r="M1794" s="10"/>
      <c r="N1794" s="10"/>
      <c r="O1794" s="110">
        <f t="shared" si="56"/>
        <v>0</v>
      </c>
      <c r="P1794" s="110">
        <f t="shared" si="57"/>
        <v>0</v>
      </c>
    </row>
    <row r="1795" spans="1:16" x14ac:dyDescent="0.25">
      <c r="A1795" s="132">
        <v>16944151</v>
      </c>
      <c r="B1795" s="135" t="s">
        <v>2831</v>
      </c>
      <c r="C1795" s="135" t="s">
        <v>404</v>
      </c>
      <c r="D1795" s="10">
        <v>30</v>
      </c>
      <c r="E1795" s="10"/>
      <c r="F1795" s="10"/>
      <c r="G1795" s="10"/>
      <c r="H1795" s="10"/>
      <c r="I1795" s="10"/>
      <c r="J1795" s="10"/>
      <c r="K1795" s="10"/>
      <c r="L1795" s="10"/>
      <c r="M1795" s="10"/>
      <c r="N1795" s="10"/>
      <c r="O1795" s="110">
        <f t="shared" si="56"/>
        <v>0</v>
      </c>
      <c r="P1795" s="110">
        <f t="shared" si="57"/>
        <v>0</v>
      </c>
    </row>
    <row r="1796" spans="1:16" x14ac:dyDescent="0.25">
      <c r="A1796" s="132">
        <v>16944178</v>
      </c>
      <c r="B1796" s="135" t="s">
        <v>2831</v>
      </c>
      <c r="C1796" s="135" t="s">
        <v>404</v>
      </c>
      <c r="D1796" s="10">
        <v>30</v>
      </c>
      <c r="E1796" s="10"/>
      <c r="F1796" s="10"/>
      <c r="G1796" s="10"/>
      <c r="H1796" s="10"/>
      <c r="I1796" s="10"/>
      <c r="J1796" s="10"/>
      <c r="K1796" s="10"/>
      <c r="L1796" s="10"/>
      <c r="M1796" s="10"/>
      <c r="N1796" s="10"/>
      <c r="O1796" s="110">
        <f t="shared" si="56"/>
        <v>0</v>
      </c>
      <c r="P1796" s="110">
        <f t="shared" si="57"/>
        <v>0</v>
      </c>
    </row>
    <row r="1797" spans="1:16" x14ac:dyDescent="0.25">
      <c r="A1797" s="132">
        <v>16944208</v>
      </c>
      <c r="B1797" s="135" t="s">
        <v>2810</v>
      </c>
      <c r="C1797" s="135" t="s">
        <v>270</v>
      </c>
      <c r="D1797" s="10">
        <v>28</v>
      </c>
      <c r="E1797" s="10"/>
      <c r="F1797" s="10"/>
      <c r="G1797" s="10"/>
      <c r="H1797" s="10"/>
      <c r="I1797" s="10"/>
      <c r="J1797" s="10"/>
      <c r="K1797" s="10"/>
      <c r="L1797" s="10"/>
      <c r="M1797" s="10"/>
      <c r="N1797" s="10"/>
      <c r="O1797" s="110">
        <f t="shared" si="56"/>
        <v>0</v>
      </c>
      <c r="P1797" s="110">
        <f t="shared" si="57"/>
        <v>0</v>
      </c>
    </row>
    <row r="1798" spans="1:16" x14ac:dyDescent="0.25">
      <c r="A1798" s="132">
        <v>16944224</v>
      </c>
      <c r="B1798" s="135" t="s">
        <v>2810</v>
      </c>
      <c r="C1798" s="135" t="s">
        <v>270</v>
      </c>
      <c r="D1798" s="10">
        <v>28</v>
      </c>
      <c r="E1798" s="10"/>
      <c r="F1798" s="10"/>
      <c r="G1798" s="10"/>
      <c r="H1798" s="10"/>
      <c r="I1798" s="10"/>
      <c r="J1798" s="10"/>
      <c r="K1798" s="10"/>
      <c r="L1798" s="10"/>
      <c r="M1798" s="10"/>
      <c r="N1798" s="10"/>
      <c r="O1798" s="110">
        <f t="shared" si="56"/>
        <v>0</v>
      </c>
      <c r="P1798" s="110">
        <f t="shared" si="57"/>
        <v>0</v>
      </c>
    </row>
    <row r="1799" spans="1:16" x14ac:dyDescent="0.25">
      <c r="A1799" s="132">
        <v>16944240</v>
      </c>
      <c r="B1799" s="135" t="s">
        <v>2810</v>
      </c>
      <c r="C1799" s="135" t="s">
        <v>270</v>
      </c>
      <c r="D1799" s="10">
        <v>28</v>
      </c>
      <c r="E1799" s="10"/>
      <c r="F1799" s="10"/>
      <c r="G1799" s="10"/>
      <c r="H1799" s="10"/>
      <c r="I1799" s="10"/>
      <c r="J1799" s="10"/>
      <c r="K1799" s="10"/>
      <c r="L1799" s="10"/>
      <c r="M1799" s="10"/>
      <c r="N1799" s="10"/>
      <c r="O1799" s="110">
        <f t="shared" si="56"/>
        <v>0</v>
      </c>
      <c r="P1799" s="110">
        <f t="shared" si="57"/>
        <v>0</v>
      </c>
    </row>
    <row r="1800" spans="1:16" x14ac:dyDescent="0.25">
      <c r="A1800" s="132">
        <v>16944259</v>
      </c>
      <c r="B1800" s="135" t="s">
        <v>2810</v>
      </c>
      <c r="C1800" s="135" t="s">
        <v>270</v>
      </c>
      <c r="D1800" s="10">
        <v>28</v>
      </c>
      <c r="E1800" s="10"/>
      <c r="F1800" s="10"/>
      <c r="G1800" s="10"/>
      <c r="H1800" s="10"/>
      <c r="I1800" s="10"/>
      <c r="J1800" s="10"/>
      <c r="K1800" s="10"/>
      <c r="L1800" s="10"/>
      <c r="M1800" s="10"/>
      <c r="N1800" s="10"/>
      <c r="O1800" s="110">
        <f t="shared" si="56"/>
        <v>0</v>
      </c>
      <c r="P1800" s="110">
        <f t="shared" si="57"/>
        <v>0</v>
      </c>
    </row>
    <row r="1801" spans="1:16" x14ac:dyDescent="0.25">
      <c r="A1801" s="132">
        <v>16944275</v>
      </c>
      <c r="B1801" s="135" t="s">
        <v>415</v>
      </c>
      <c r="C1801" s="135" t="s">
        <v>416</v>
      </c>
      <c r="D1801" s="10">
        <v>28</v>
      </c>
      <c r="E1801" s="10"/>
      <c r="F1801" s="10"/>
      <c r="G1801" s="10"/>
      <c r="H1801" s="10"/>
      <c r="I1801" s="10"/>
      <c r="J1801" s="10"/>
      <c r="K1801" s="10"/>
      <c r="L1801" s="10"/>
      <c r="M1801" s="10"/>
      <c r="N1801" s="10"/>
      <c r="O1801" s="110">
        <f t="shared" si="56"/>
        <v>0</v>
      </c>
      <c r="P1801" s="110">
        <f t="shared" si="57"/>
        <v>0</v>
      </c>
    </row>
    <row r="1802" spans="1:16" x14ac:dyDescent="0.25">
      <c r="A1802" s="132">
        <v>16944321</v>
      </c>
      <c r="B1802" s="135" t="s">
        <v>247</v>
      </c>
      <c r="C1802" s="135" t="s">
        <v>248</v>
      </c>
      <c r="D1802" s="10">
        <v>1</v>
      </c>
      <c r="E1802" s="10"/>
      <c r="F1802" s="10"/>
      <c r="G1802" s="10"/>
      <c r="H1802" s="10"/>
      <c r="I1802" s="10"/>
      <c r="J1802" s="10"/>
      <c r="K1802" s="10"/>
      <c r="L1802" s="10"/>
      <c r="M1802" s="10"/>
      <c r="N1802" s="10"/>
      <c r="O1802" s="110">
        <f t="shared" si="56"/>
        <v>0</v>
      </c>
      <c r="P1802" s="110">
        <f t="shared" si="57"/>
        <v>0</v>
      </c>
    </row>
    <row r="1803" spans="1:16" x14ac:dyDescent="0.25">
      <c r="A1803" s="132">
        <v>16944348</v>
      </c>
      <c r="B1803" s="135" t="s">
        <v>196</v>
      </c>
      <c r="C1803" s="135" t="s">
        <v>197</v>
      </c>
      <c r="D1803" s="10">
        <v>60</v>
      </c>
      <c r="E1803" s="10"/>
      <c r="F1803" s="10"/>
      <c r="G1803" s="10"/>
      <c r="H1803" s="10"/>
      <c r="I1803" s="10"/>
      <c r="J1803" s="10"/>
      <c r="K1803" s="10"/>
      <c r="L1803" s="10"/>
      <c r="M1803" s="10"/>
      <c r="N1803" s="10"/>
      <c r="O1803" s="110">
        <f t="shared" si="56"/>
        <v>0</v>
      </c>
      <c r="P1803" s="110">
        <f t="shared" si="57"/>
        <v>0</v>
      </c>
    </row>
    <row r="1804" spans="1:16" x14ac:dyDescent="0.25">
      <c r="A1804" s="132">
        <v>16944372</v>
      </c>
      <c r="B1804" s="135" t="s">
        <v>316</v>
      </c>
      <c r="C1804" s="135" t="s">
        <v>317</v>
      </c>
      <c r="D1804" s="10">
        <v>14</v>
      </c>
      <c r="E1804" s="10"/>
      <c r="F1804" s="10"/>
      <c r="G1804" s="10"/>
      <c r="H1804" s="10"/>
      <c r="I1804" s="10"/>
      <c r="J1804" s="10"/>
      <c r="K1804" s="10"/>
      <c r="L1804" s="10"/>
      <c r="M1804" s="10"/>
      <c r="N1804" s="10"/>
      <c r="O1804" s="110">
        <f t="shared" si="56"/>
        <v>0</v>
      </c>
      <c r="P1804" s="110">
        <f t="shared" si="57"/>
        <v>0</v>
      </c>
    </row>
    <row r="1805" spans="1:16" x14ac:dyDescent="0.25">
      <c r="A1805" s="132">
        <v>16944380</v>
      </c>
      <c r="B1805" s="135" t="s">
        <v>316</v>
      </c>
      <c r="C1805" s="135" t="s">
        <v>317</v>
      </c>
      <c r="D1805" s="10">
        <v>7</v>
      </c>
      <c r="E1805" s="10"/>
      <c r="F1805" s="10"/>
      <c r="G1805" s="10"/>
      <c r="H1805" s="10"/>
      <c r="I1805" s="10"/>
      <c r="J1805" s="10"/>
      <c r="K1805" s="10"/>
      <c r="L1805" s="10"/>
      <c r="M1805" s="10"/>
      <c r="N1805" s="10"/>
      <c r="O1805" s="110">
        <f t="shared" si="56"/>
        <v>0</v>
      </c>
      <c r="P1805" s="110">
        <f t="shared" si="57"/>
        <v>0</v>
      </c>
    </row>
    <row r="1806" spans="1:16" x14ac:dyDescent="0.25">
      <c r="A1806" s="132">
        <v>16944429</v>
      </c>
      <c r="B1806" s="135" t="s">
        <v>2827</v>
      </c>
      <c r="C1806" s="135" t="s">
        <v>348</v>
      </c>
      <c r="D1806" s="10">
        <v>84</v>
      </c>
      <c r="E1806" s="10"/>
      <c r="F1806" s="10"/>
      <c r="G1806" s="10"/>
      <c r="H1806" s="10"/>
      <c r="I1806" s="10"/>
      <c r="J1806" s="10"/>
      <c r="K1806" s="10"/>
      <c r="L1806" s="10"/>
      <c r="M1806" s="10"/>
      <c r="N1806" s="10"/>
      <c r="O1806" s="110">
        <f t="shared" si="56"/>
        <v>0</v>
      </c>
      <c r="P1806" s="110">
        <f t="shared" si="57"/>
        <v>0</v>
      </c>
    </row>
    <row r="1807" spans="1:16" x14ac:dyDescent="0.25">
      <c r="A1807" s="132">
        <v>16944437</v>
      </c>
      <c r="B1807" s="135" t="s">
        <v>128</v>
      </c>
      <c r="C1807" s="135" t="s">
        <v>129</v>
      </c>
      <c r="D1807" s="10">
        <v>1</v>
      </c>
      <c r="E1807" s="10"/>
      <c r="F1807" s="10"/>
      <c r="G1807" s="10"/>
      <c r="H1807" s="10"/>
      <c r="I1807" s="10"/>
      <c r="J1807" s="10"/>
      <c r="K1807" s="10"/>
      <c r="L1807" s="10"/>
      <c r="M1807" s="10"/>
      <c r="N1807" s="10"/>
      <c r="O1807" s="110">
        <f t="shared" si="56"/>
        <v>0</v>
      </c>
      <c r="P1807" s="110">
        <f t="shared" si="57"/>
        <v>0</v>
      </c>
    </row>
    <row r="1808" spans="1:16" x14ac:dyDescent="0.25">
      <c r="A1808" s="132">
        <v>16944445</v>
      </c>
      <c r="B1808" s="135" t="s">
        <v>128</v>
      </c>
      <c r="C1808" s="135" t="s">
        <v>129</v>
      </c>
      <c r="D1808" s="10">
        <v>1</v>
      </c>
      <c r="E1808" s="10"/>
      <c r="F1808" s="10"/>
      <c r="G1808" s="10"/>
      <c r="H1808" s="10"/>
      <c r="I1808" s="10"/>
      <c r="J1808" s="10"/>
      <c r="K1808" s="10"/>
      <c r="L1808" s="10"/>
      <c r="M1808" s="10"/>
      <c r="N1808" s="10"/>
      <c r="O1808" s="110">
        <f t="shared" si="56"/>
        <v>0</v>
      </c>
      <c r="P1808" s="110">
        <f t="shared" si="57"/>
        <v>0</v>
      </c>
    </row>
    <row r="1809" spans="1:16" x14ac:dyDescent="0.25">
      <c r="A1809" s="132">
        <v>16945476</v>
      </c>
      <c r="B1809" s="135" t="s">
        <v>458</v>
      </c>
      <c r="C1809" s="135" t="s">
        <v>459</v>
      </c>
      <c r="D1809" s="10">
        <v>1</v>
      </c>
      <c r="E1809" s="10"/>
      <c r="F1809" s="10"/>
      <c r="G1809" s="10"/>
      <c r="H1809" s="10"/>
      <c r="I1809" s="10"/>
      <c r="J1809" s="10"/>
      <c r="K1809" s="10"/>
      <c r="L1809" s="10"/>
      <c r="M1809" s="10"/>
      <c r="N1809" s="10"/>
      <c r="O1809" s="110">
        <f t="shared" si="56"/>
        <v>0</v>
      </c>
      <c r="P1809" s="110">
        <f t="shared" si="57"/>
        <v>0</v>
      </c>
    </row>
    <row r="1810" spans="1:16" x14ac:dyDescent="0.25">
      <c r="A1810" s="132">
        <v>16945492</v>
      </c>
      <c r="B1810" s="135" t="s">
        <v>458</v>
      </c>
      <c r="C1810" s="135" t="s">
        <v>459</v>
      </c>
      <c r="D1810" s="10">
        <v>1</v>
      </c>
      <c r="E1810" s="10"/>
      <c r="F1810" s="10"/>
      <c r="G1810" s="10"/>
      <c r="H1810" s="10"/>
      <c r="I1810" s="10"/>
      <c r="J1810" s="10"/>
      <c r="K1810" s="10"/>
      <c r="L1810" s="10"/>
      <c r="M1810" s="10"/>
      <c r="N1810" s="10"/>
      <c r="O1810" s="110">
        <f t="shared" si="56"/>
        <v>0</v>
      </c>
      <c r="P1810" s="110">
        <f t="shared" si="57"/>
        <v>0</v>
      </c>
    </row>
    <row r="1811" spans="1:16" x14ac:dyDescent="0.25">
      <c r="A1811" s="132">
        <v>16945689</v>
      </c>
      <c r="B1811" s="135" t="s">
        <v>2868</v>
      </c>
      <c r="C1811" s="135" t="s">
        <v>2869</v>
      </c>
      <c r="D1811" s="10">
        <v>30</v>
      </c>
      <c r="E1811" s="10"/>
      <c r="F1811" s="10"/>
      <c r="G1811" s="10"/>
      <c r="H1811" s="10"/>
      <c r="I1811" s="10"/>
      <c r="J1811" s="10"/>
      <c r="K1811" s="10"/>
      <c r="L1811" s="10"/>
      <c r="M1811" s="10"/>
      <c r="N1811" s="10"/>
      <c r="O1811" s="110">
        <f t="shared" si="56"/>
        <v>0</v>
      </c>
      <c r="P1811" s="110">
        <f t="shared" si="57"/>
        <v>0</v>
      </c>
    </row>
    <row r="1812" spans="1:16" x14ac:dyDescent="0.25">
      <c r="A1812" s="132">
        <v>16945697</v>
      </c>
      <c r="B1812" s="135" t="s">
        <v>2868</v>
      </c>
      <c r="C1812" s="135" t="s">
        <v>2869</v>
      </c>
      <c r="D1812" s="10">
        <v>30</v>
      </c>
      <c r="E1812" s="10"/>
      <c r="F1812" s="10"/>
      <c r="G1812" s="10"/>
      <c r="H1812" s="10"/>
      <c r="I1812" s="10"/>
      <c r="J1812" s="10"/>
      <c r="K1812" s="10"/>
      <c r="L1812" s="10"/>
      <c r="M1812" s="10"/>
      <c r="N1812" s="10"/>
      <c r="O1812" s="110">
        <f t="shared" si="56"/>
        <v>0</v>
      </c>
      <c r="P1812" s="110">
        <f t="shared" si="57"/>
        <v>0</v>
      </c>
    </row>
    <row r="1813" spans="1:16" x14ac:dyDescent="0.25">
      <c r="A1813" s="132">
        <v>16945700</v>
      </c>
      <c r="B1813" s="135" t="s">
        <v>2868</v>
      </c>
      <c r="C1813" s="135" t="s">
        <v>2869</v>
      </c>
      <c r="D1813" s="10">
        <v>30</v>
      </c>
      <c r="E1813" s="10"/>
      <c r="F1813" s="10"/>
      <c r="G1813" s="10"/>
      <c r="H1813" s="10"/>
      <c r="I1813" s="10"/>
      <c r="J1813" s="10"/>
      <c r="K1813" s="10"/>
      <c r="L1813" s="10"/>
      <c r="M1813" s="10"/>
      <c r="N1813" s="10"/>
      <c r="O1813" s="110">
        <f t="shared" si="56"/>
        <v>0</v>
      </c>
      <c r="P1813" s="110">
        <f t="shared" si="57"/>
        <v>0</v>
      </c>
    </row>
    <row r="1814" spans="1:16" x14ac:dyDescent="0.25">
      <c r="A1814" s="132">
        <v>16946421</v>
      </c>
      <c r="B1814" s="135" t="s">
        <v>202</v>
      </c>
      <c r="C1814" s="135" t="s">
        <v>203</v>
      </c>
      <c r="D1814" s="10">
        <v>1</v>
      </c>
      <c r="E1814" s="10"/>
      <c r="F1814" s="10"/>
      <c r="G1814" s="10"/>
      <c r="H1814" s="10"/>
      <c r="I1814" s="10"/>
      <c r="J1814" s="10"/>
      <c r="K1814" s="10"/>
      <c r="L1814" s="10"/>
      <c r="M1814" s="10"/>
      <c r="N1814" s="10"/>
      <c r="O1814" s="110">
        <f t="shared" si="56"/>
        <v>0</v>
      </c>
      <c r="P1814" s="110">
        <f t="shared" si="57"/>
        <v>0</v>
      </c>
    </row>
    <row r="1815" spans="1:16" x14ac:dyDescent="0.25">
      <c r="A1815" s="132">
        <v>16947266</v>
      </c>
      <c r="B1815" s="135" t="s">
        <v>86</v>
      </c>
      <c r="C1815" s="135" t="s">
        <v>87</v>
      </c>
      <c r="D1815" s="10">
        <v>2</v>
      </c>
      <c r="E1815" s="10"/>
      <c r="F1815" s="10"/>
      <c r="G1815" s="10"/>
      <c r="H1815" s="10"/>
      <c r="I1815" s="10"/>
      <c r="J1815" s="10"/>
      <c r="K1815" s="10"/>
      <c r="L1815" s="10"/>
      <c r="M1815" s="10"/>
      <c r="N1815" s="10"/>
      <c r="O1815" s="110">
        <f t="shared" si="56"/>
        <v>0</v>
      </c>
      <c r="P1815" s="110">
        <f t="shared" si="57"/>
        <v>0</v>
      </c>
    </row>
    <row r="1816" spans="1:16" x14ac:dyDescent="0.25">
      <c r="A1816" s="132">
        <v>16947304</v>
      </c>
      <c r="B1816" s="135" t="s">
        <v>474</v>
      </c>
      <c r="C1816" s="135" t="s">
        <v>475</v>
      </c>
      <c r="D1816" s="10">
        <v>24</v>
      </c>
      <c r="E1816" s="10"/>
      <c r="F1816" s="10"/>
      <c r="G1816" s="10"/>
      <c r="H1816" s="10"/>
      <c r="I1816" s="10"/>
      <c r="J1816" s="10"/>
      <c r="K1816" s="10"/>
      <c r="L1816" s="10"/>
      <c r="M1816" s="10"/>
      <c r="N1816" s="10"/>
      <c r="O1816" s="110">
        <f t="shared" si="56"/>
        <v>0</v>
      </c>
      <c r="P1816" s="110">
        <f t="shared" si="57"/>
        <v>0</v>
      </c>
    </row>
    <row r="1817" spans="1:16" x14ac:dyDescent="0.25">
      <c r="A1817" s="132">
        <v>16948653</v>
      </c>
      <c r="B1817" s="135" t="s">
        <v>100</v>
      </c>
      <c r="C1817" s="135" t="s">
        <v>101</v>
      </c>
      <c r="D1817" s="10">
        <v>56</v>
      </c>
      <c r="E1817" s="10"/>
      <c r="F1817" s="10"/>
      <c r="G1817" s="10"/>
      <c r="H1817" s="10"/>
      <c r="I1817" s="10"/>
      <c r="J1817" s="10"/>
      <c r="K1817" s="10"/>
      <c r="L1817" s="10"/>
      <c r="M1817" s="10"/>
      <c r="N1817" s="10"/>
      <c r="O1817" s="110">
        <f t="shared" si="56"/>
        <v>0</v>
      </c>
      <c r="P1817" s="110">
        <f t="shared" si="57"/>
        <v>0</v>
      </c>
    </row>
    <row r="1818" spans="1:16" x14ac:dyDescent="0.25">
      <c r="A1818" s="132">
        <v>16948858</v>
      </c>
      <c r="B1818" s="135" t="s">
        <v>86</v>
      </c>
      <c r="C1818" s="135" t="s">
        <v>87</v>
      </c>
      <c r="D1818" s="10">
        <v>2</v>
      </c>
      <c r="E1818" s="10"/>
      <c r="F1818" s="10"/>
      <c r="G1818" s="10"/>
      <c r="H1818" s="10"/>
      <c r="I1818" s="10"/>
      <c r="J1818" s="10"/>
      <c r="K1818" s="10"/>
      <c r="L1818" s="10"/>
      <c r="M1818" s="10"/>
      <c r="N1818" s="10"/>
      <c r="O1818" s="110">
        <f t="shared" si="56"/>
        <v>0</v>
      </c>
      <c r="P1818" s="110">
        <f t="shared" si="57"/>
        <v>0</v>
      </c>
    </row>
    <row r="1819" spans="1:16" x14ac:dyDescent="0.25">
      <c r="A1819" s="132">
        <v>16948904</v>
      </c>
      <c r="B1819" s="135" t="s">
        <v>2870</v>
      </c>
      <c r="C1819" s="135" t="s">
        <v>2871</v>
      </c>
      <c r="D1819" s="10">
        <v>1</v>
      </c>
      <c r="E1819" s="10"/>
      <c r="F1819" s="10"/>
      <c r="G1819" s="10"/>
      <c r="H1819" s="10"/>
      <c r="I1819" s="10"/>
      <c r="J1819" s="10"/>
      <c r="K1819" s="10"/>
      <c r="L1819" s="10"/>
      <c r="M1819" s="10"/>
      <c r="N1819" s="10"/>
      <c r="O1819" s="110">
        <f t="shared" si="56"/>
        <v>0</v>
      </c>
      <c r="P1819" s="110">
        <f t="shared" si="57"/>
        <v>0</v>
      </c>
    </row>
    <row r="1820" spans="1:16" x14ac:dyDescent="0.25">
      <c r="A1820" s="132">
        <v>16948920</v>
      </c>
      <c r="B1820" s="135" t="s">
        <v>2870</v>
      </c>
      <c r="C1820" s="135" t="s">
        <v>2871</v>
      </c>
      <c r="D1820" s="10">
        <v>2</v>
      </c>
      <c r="E1820" s="10"/>
      <c r="F1820" s="10"/>
      <c r="G1820" s="10"/>
      <c r="H1820" s="10"/>
      <c r="I1820" s="10"/>
      <c r="J1820" s="10"/>
      <c r="K1820" s="10"/>
      <c r="L1820" s="10"/>
      <c r="M1820" s="10"/>
      <c r="N1820" s="10"/>
      <c r="O1820" s="110">
        <f t="shared" si="56"/>
        <v>0</v>
      </c>
      <c r="P1820" s="110">
        <f t="shared" si="57"/>
        <v>0</v>
      </c>
    </row>
    <row r="1821" spans="1:16" x14ac:dyDescent="0.25">
      <c r="A1821" s="132">
        <v>16948971</v>
      </c>
      <c r="B1821" s="135" t="s">
        <v>100</v>
      </c>
      <c r="C1821" s="135" t="s">
        <v>101</v>
      </c>
      <c r="D1821" s="10">
        <v>56</v>
      </c>
      <c r="E1821" s="10"/>
      <c r="F1821" s="10"/>
      <c r="G1821" s="10"/>
      <c r="H1821" s="10"/>
      <c r="I1821" s="10"/>
      <c r="J1821" s="10"/>
      <c r="K1821" s="10"/>
      <c r="L1821" s="10"/>
      <c r="M1821" s="10"/>
      <c r="N1821" s="10"/>
      <c r="O1821" s="110">
        <f t="shared" si="56"/>
        <v>0</v>
      </c>
      <c r="P1821" s="110">
        <f t="shared" si="57"/>
        <v>0</v>
      </c>
    </row>
    <row r="1822" spans="1:16" x14ac:dyDescent="0.25">
      <c r="A1822" s="132">
        <v>16948998</v>
      </c>
      <c r="B1822" s="135" t="s">
        <v>202</v>
      </c>
      <c r="C1822" s="135" t="s">
        <v>203</v>
      </c>
      <c r="D1822" s="10">
        <v>1</v>
      </c>
      <c r="E1822" s="10"/>
      <c r="F1822" s="10"/>
      <c r="G1822" s="10"/>
      <c r="H1822" s="10"/>
      <c r="I1822" s="10"/>
      <c r="J1822" s="10"/>
      <c r="K1822" s="10"/>
      <c r="L1822" s="10"/>
      <c r="M1822" s="10"/>
      <c r="N1822" s="10"/>
      <c r="O1822" s="110">
        <f t="shared" ref="O1822:O1885" si="58">E1822+F1822+G1822+H1822+I1822+J1822+K1822+L1822+M1822+N1822</f>
        <v>0</v>
      </c>
      <c r="P1822" s="110">
        <f t="shared" ref="P1822:P1885" si="59">O1822-N1822</f>
        <v>0</v>
      </c>
    </row>
    <row r="1823" spans="1:16" x14ac:dyDescent="0.25">
      <c r="A1823" s="132">
        <v>16949005</v>
      </c>
      <c r="B1823" s="135" t="s">
        <v>202</v>
      </c>
      <c r="C1823" s="135" t="s">
        <v>203</v>
      </c>
      <c r="D1823" s="10">
        <v>1</v>
      </c>
      <c r="E1823" s="10"/>
      <c r="F1823" s="10"/>
      <c r="G1823" s="10"/>
      <c r="H1823" s="10"/>
      <c r="I1823" s="10"/>
      <c r="J1823" s="10"/>
      <c r="K1823" s="10"/>
      <c r="L1823" s="10"/>
      <c r="M1823" s="10"/>
      <c r="N1823" s="10"/>
      <c r="O1823" s="110">
        <f t="shared" si="58"/>
        <v>0</v>
      </c>
      <c r="P1823" s="110">
        <f t="shared" si="59"/>
        <v>0</v>
      </c>
    </row>
    <row r="1824" spans="1:16" x14ac:dyDescent="0.25">
      <c r="A1824" s="132">
        <v>16950976</v>
      </c>
      <c r="B1824" s="135" t="s">
        <v>2832</v>
      </c>
      <c r="C1824" s="135" t="s">
        <v>414</v>
      </c>
      <c r="D1824" s="10">
        <v>56</v>
      </c>
      <c r="E1824" s="10"/>
      <c r="F1824" s="10"/>
      <c r="G1824" s="10"/>
      <c r="H1824" s="10"/>
      <c r="I1824" s="10"/>
      <c r="J1824" s="10"/>
      <c r="K1824" s="10"/>
      <c r="L1824" s="10"/>
      <c r="M1824" s="10"/>
      <c r="N1824" s="10"/>
      <c r="O1824" s="110">
        <f t="shared" si="58"/>
        <v>0</v>
      </c>
      <c r="P1824" s="110">
        <f t="shared" si="59"/>
        <v>0</v>
      </c>
    </row>
    <row r="1825" spans="1:16" x14ac:dyDescent="0.25">
      <c r="A1825" s="132">
        <v>16951352</v>
      </c>
      <c r="B1825" s="135" t="s">
        <v>2832</v>
      </c>
      <c r="C1825" s="135" t="s">
        <v>414</v>
      </c>
      <c r="D1825" s="10">
        <v>56</v>
      </c>
      <c r="E1825" s="10"/>
      <c r="F1825" s="10"/>
      <c r="G1825" s="10"/>
      <c r="H1825" s="10"/>
      <c r="I1825" s="10"/>
      <c r="J1825" s="10"/>
      <c r="K1825" s="10"/>
      <c r="L1825" s="10"/>
      <c r="M1825" s="10"/>
      <c r="N1825" s="10"/>
      <c r="O1825" s="110">
        <f t="shared" si="58"/>
        <v>0</v>
      </c>
      <c r="P1825" s="110">
        <f t="shared" si="59"/>
        <v>0</v>
      </c>
    </row>
    <row r="1826" spans="1:16" x14ac:dyDescent="0.25">
      <c r="A1826" s="132">
        <v>16952510</v>
      </c>
      <c r="B1826" s="135" t="s">
        <v>86</v>
      </c>
      <c r="C1826" s="135" t="s">
        <v>87</v>
      </c>
      <c r="D1826" s="10">
        <v>2</v>
      </c>
      <c r="E1826" s="10"/>
      <c r="F1826" s="10"/>
      <c r="G1826" s="10"/>
      <c r="H1826" s="10"/>
      <c r="I1826" s="10"/>
      <c r="J1826" s="10"/>
      <c r="K1826" s="10"/>
      <c r="L1826" s="10"/>
      <c r="M1826" s="10"/>
      <c r="N1826" s="10"/>
      <c r="O1826" s="110">
        <f t="shared" si="58"/>
        <v>0</v>
      </c>
      <c r="P1826" s="110">
        <f t="shared" si="59"/>
        <v>0</v>
      </c>
    </row>
    <row r="1827" spans="1:16" x14ac:dyDescent="0.25">
      <c r="A1827" s="132">
        <v>16952545</v>
      </c>
      <c r="B1827" s="135" t="s">
        <v>2836</v>
      </c>
      <c r="C1827" s="135" t="s">
        <v>508</v>
      </c>
      <c r="D1827" s="10">
        <v>28</v>
      </c>
      <c r="E1827" s="10"/>
      <c r="F1827" s="10"/>
      <c r="G1827" s="10"/>
      <c r="H1827" s="10"/>
      <c r="I1827" s="10"/>
      <c r="J1827" s="10"/>
      <c r="K1827" s="10"/>
      <c r="L1827" s="10"/>
      <c r="M1827" s="10"/>
      <c r="N1827" s="10"/>
      <c r="O1827" s="110">
        <f t="shared" si="58"/>
        <v>0</v>
      </c>
      <c r="P1827" s="110">
        <f t="shared" si="59"/>
        <v>0</v>
      </c>
    </row>
    <row r="1828" spans="1:16" x14ac:dyDescent="0.25">
      <c r="A1828" s="132">
        <v>16952553</v>
      </c>
      <c r="B1828" s="135" t="s">
        <v>471</v>
      </c>
      <c r="C1828" s="135" t="s">
        <v>472</v>
      </c>
      <c r="D1828" s="10">
        <v>1</v>
      </c>
      <c r="E1828" s="10"/>
      <c r="F1828" s="10"/>
      <c r="G1828" s="10"/>
      <c r="H1828" s="10"/>
      <c r="I1828" s="10"/>
      <c r="J1828" s="10"/>
      <c r="K1828" s="10"/>
      <c r="L1828" s="10"/>
      <c r="M1828" s="10"/>
      <c r="N1828" s="10"/>
      <c r="O1828" s="110">
        <f t="shared" si="58"/>
        <v>0</v>
      </c>
      <c r="P1828" s="110">
        <f t="shared" si="59"/>
        <v>0</v>
      </c>
    </row>
    <row r="1829" spans="1:16" x14ac:dyDescent="0.25">
      <c r="A1829" s="132">
        <v>16952561</v>
      </c>
      <c r="B1829" s="135" t="s">
        <v>335</v>
      </c>
      <c r="C1829" s="135" t="s">
        <v>336</v>
      </c>
      <c r="D1829" s="10">
        <v>1</v>
      </c>
      <c r="E1829" s="10"/>
      <c r="F1829" s="10"/>
      <c r="G1829" s="10"/>
      <c r="H1829" s="10"/>
      <c r="I1829" s="10"/>
      <c r="J1829" s="10"/>
      <c r="K1829" s="10"/>
      <c r="L1829" s="10"/>
      <c r="M1829" s="10"/>
      <c r="N1829" s="10"/>
      <c r="O1829" s="110">
        <f t="shared" si="58"/>
        <v>0</v>
      </c>
      <c r="P1829" s="110">
        <f t="shared" si="59"/>
        <v>0</v>
      </c>
    </row>
    <row r="1830" spans="1:16" x14ac:dyDescent="0.25">
      <c r="A1830" s="132">
        <v>16952588</v>
      </c>
      <c r="B1830" s="135" t="s">
        <v>401</v>
      </c>
      <c r="C1830" s="135" t="s">
        <v>402</v>
      </c>
      <c r="D1830" s="10">
        <v>1</v>
      </c>
      <c r="E1830" s="10"/>
      <c r="F1830" s="10"/>
      <c r="G1830" s="10"/>
      <c r="H1830" s="10"/>
      <c r="I1830" s="10"/>
      <c r="J1830" s="10"/>
      <c r="K1830" s="10"/>
      <c r="L1830" s="10"/>
      <c r="M1830" s="10"/>
      <c r="N1830" s="10"/>
      <c r="O1830" s="110">
        <f t="shared" si="58"/>
        <v>0</v>
      </c>
      <c r="P1830" s="110">
        <f t="shared" si="59"/>
        <v>0</v>
      </c>
    </row>
    <row r="1831" spans="1:16" x14ac:dyDescent="0.25">
      <c r="A1831" s="132">
        <v>16953037</v>
      </c>
      <c r="B1831" s="135" t="s">
        <v>223</v>
      </c>
      <c r="C1831" s="135" t="s">
        <v>224</v>
      </c>
      <c r="D1831" s="10">
        <v>5</v>
      </c>
      <c r="E1831" s="10"/>
      <c r="F1831" s="10"/>
      <c r="G1831" s="10"/>
      <c r="H1831" s="10"/>
      <c r="I1831" s="10"/>
      <c r="J1831" s="10"/>
      <c r="K1831" s="10"/>
      <c r="L1831" s="10"/>
      <c r="M1831" s="10"/>
      <c r="N1831" s="10"/>
      <c r="O1831" s="110">
        <f t="shared" si="58"/>
        <v>0</v>
      </c>
      <c r="P1831" s="110">
        <f t="shared" si="59"/>
        <v>0</v>
      </c>
    </row>
    <row r="1832" spans="1:16" x14ac:dyDescent="0.25">
      <c r="A1832" s="132">
        <v>16953045</v>
      </c>
      <c r="B1832" s="135" t="s">
        <v>223</v>
      </c>
      <c r="C1832" s="135" t="s">
        <v>224</v>
      </c>
      <c r="D1832" s="10">
        <v>5</v>
      </c>
      <c r="E1832" s="10"/>
      <c r="F1832" s="10"/>
      <c r="G1832" s="10"/>
      <c r="H1832" s="10"/>
      <c r="I1832" s="10"/>
      <c r="J1832" s="10"/>
      <c r="K1832" s="10"/>
      <c r="L1832" s="10"/>
      <c r="M1832" s="10"/>
      <c r="N1832" s="10"/>
      <c r="O1832" s="110">
        <f t="shared" si="58"/>
        <v>0</v>
      </c>
      <c r="P1832" s="110">
        <f t="shared" si="59"/>
        <v>0</v>
      </c>
    </row>
    <row r="1833" spans="1:16" x14ac:dyDescent="0.25">
      <c r="A1833" s="132">
        <v>16953681</v>
      </c>
      <c r="B1833" s="135" t="s">
        <v>474</v>
      </c>
      <c r="C1833" s="135" t="s">
        <v>475</v>
      </c>
      <c r="D1833" s="10">
        <v>24</v>
      </c>
      <c r="E1833" s="10"/>
      <c r="F1833" s="10"/>
      <c r="G1833" s="10"/>
      <c r="H1833" s="10"/>
      <c r="I1833" s="10"/>
      <c r="J1833" s="10"/>
      <c r="K1833" s="10"/>
      <c r="L1833" s="10"/>
      <c r="M1833" s="10"/>
      <c r="N1833" s="10"/>
      <c r="O1833" s="110">
        <f t="shared" si="58"/>
        <v>0</v>
      </c>
      <c r="P1833" s="110">
        <f t="shared" si="59"/>
        <v>0</v>
      </c>
    </row>
    <row r="1834" spans="1:16" x14ac:dyDescent="0.25">
      <c r="A1834" s="132">
        <v>16956133</v>
      </c>
      <c r="B1834" s="135" t="s">
        <v>2838</v>
      </c>
      <c r="C1834" s="135" t="s">
        <v>518</v>
      </c>
      <c r="D1834" s="10">
        <v>30</v>
      </c>
      <c r="E1834" s="10"/>
      <c r="F1834" s="10"/>
      <c r="G1834" s="10"/>
      <c r="H1834" s="10"/>
      <c r="I1834" s="10"/>
      <c r="J1834" s="10"/>
      <c r="K1834" s="10"/>
      <c r="L1834" s="10"/>
      <c r="M1834" s="10"/>
      <c r="N1834" s="10"/>
      <c r="O1834" s="110">
        <f t="shared" si="58"/>
        <v>0</v>
      </c>
      <c r="P1834" s="110">
        <f t="shared" si="59"/>
        <v>0</v>
      </c>
    </row>
    <row r="1835" spans="1:16" x14ac:dyDescent="0.25">
      <c r="A1835" s="132">
        <v>16957083</v>
      </c>
      <c r="B1835" s="135" t="s">
        <v>128</v>
      </c>
      <c r="C1835" s="135" t="s">
        <v>129</v>
      </c>
      <c r="D1835" s="10">
        <v>1</v>
      </c>
      <c r="E1835" s="10"/>
      <c r="F1835" s="10"/>
      <c r="G1835" s="10"/>
      <c r="H1835" s="10"/>
      <c r="I1835" s="10"/>
      <c r="J1835" s="10"/>
      <c r="K1835" s="10"/>
      <c r="L1835" s="10"/>
      <c r="M1835" s="10"/>
      <c r="N1835" s="10"/>
      <c r="O1835" s="110">
        <f t="shared" si="58"/>
        <v>0</v>
      </c>
      <c r="P1835" s="110">
        <f t="shared" si="59"/>
        <v>0</v>
      </c>
    </row>
    <row r="1836" spans="1:16" x14ac:dyDescent="0.25">
      <c r="A1836" s="132">
        <v>16960815</v>
      </c>
      <c r="B1836" s="135" t="s">
        <v>2832</v>
      </c>
      <c r="C1836" s="135" t="s">
        <v>414</v>
      </c>
      <c r="D1836" s="10">
        <v>56</v>
      </c>
      <c r="E1836" s="10"/>
      <c r="F1836" s="10"/>
      <c r="G1836" s="10"/>
      <c r="H1836" s="10"/>
      <c r="I1836" s="10"/>
      <c r="J1836" s="10"/>
      <c r="K1836" s="10"/>
      <c r="L1836" s="10"/>
      <c r="M1836" s="10"/>
      <c r="N1836" s="10"/>
      <c r="O1836" s="110">
        <f t="shared" si="58"/>
        <v>0</v>
      </c>
      <c r="P1836" s="110">
        <f t="shared" si="59"/>
        <v>0</v>
      </c>
    </row>
    <row r="1837" spans="1:16" x14ac:dyDescent="0.25">
      <c r="A1837" s="132">
        <v>16960858</v>
      </c>
      <c r="B1837" s="135" t="s">
        <v>2832</v>
      </c>
      <c r="C1837" s="135" t="s">
        <v>414</v>
      </c>
      <c r="D1837" s="10">
        <v>56</v>
      </c>
      <c r="E1837" s="10"/>
      <c r="F1837" s="10"/>
      <c r="G1837" s="10"/>
      <c r="H1837" s="10"/>
      <c r="I1837" s="10"/>
      <c r="J1837" s="10"/>
      <c r="K1837" s="10"/>
      <c r="L1837" s="10"/>
      <c r="M1837" s="10"/>
      <c r="N1837" s="10"/>
      <c r="O1837" s="110">
        <f t="shared" si="58"/>
        <v>0</v>
      </c>
      <c r="P1837" s="110">
        <f t="shared" si="59"/>
        <v>0</v>
      </c>
    </row>
    <row r="1838" spans="1:16" x14ac:dyDescent="0.25">
      <c r="A1838" s="132">
        <v>16961765</v>
      </c>
      <c r="B1838" s="135" t="s">
        <v>443</v>
      </c>
      <c r="C1838" s="135" t="s">
        <v>444</v>
      </c>
      <c r="D1838" s="10">
        <v>30</v>
      </c>
      <c r="E1838" s="10"/>
      <c r="F1838" s="10"/>
      <c r="G1838" s="10"/>
      <c r="H1838" s="10"/>
      <c r="I1838" s="10"/>
      <c r="J1838" s="10"/>
      <c r="K1838" s="10"/>
      <c r="L1838" s="10"/>
      <c r="M1838" s="10"/>
      <c r="N1838" s="10"/>
      <c r="O1838" s="110">
        <f t="shared" si="58"/>
        <v>0</v>
      </c>
      <c r="P1838" s="110">
        <f t="shared" si="59"/>
        <v>0</v>
      </c>
    </row>
    <row r="1839" spans="1:16" x14ac:dyDescent="0.25">
      <c r="A1839" s="132">
        <v>16962214</v>
      </c>
      <c r="B1839" s="135" t="s">
        <v>92</v>
      </c>
      <c r="C1839" s="135" t="s">
        <v>93</v>
      </c>
      <c r="D1839" s="10">
        <v>1</v>
      </c>
      <c r="E1839" s="10"/>
      <c r="F1839" s="10"/>
      <c r="G1839" s="10"/>
      <c r="H1839" s="10"/>
      <c r="I1839" s="10"/>
      <c r="J1839" s="10"/>
      <c r="K1839" s="10"/>
      <c r="L1839" s="10"/>
      <c r="M1839" s="10"/>
      <c r="N1839" s="10"/>
      <c r="O1839" s="110">
        <f t="shared" si="58"/>
        <v>0</v>
      </c>
      <c r="P1839" s="110">
        <f t="shared" si="59"/>
        <v>0</v>
      </c>
    </row>
    <row r="1840" spans="1:16" x14ac:dyDescent="0.25">
      <c r="A1840" s="132">
        <v>16962516</v>
      </c>
      <c r="B1840" s="135" t="s">
        <v>128</v>
      </c>
      <c r="C1840" s="135" t="s">
        <v>129</v>
      </c>
      <c r="D1840" s="10">
        <v>1</v>
      </c>
      <c r="E1840" s="10"/>
      <c r="F1840" s="10"/>
      <c r="G1840" s="10"/>
      <c r="H1840" s="10"/>
      <c r="I1840" s="10"/>
      <c r="J1840" s="10"/>
      <c r="K1840" s="10"/>
      <c r="L1840" s="10"/>
      <c r="M1840" s="10"/>
      <c r="N1840" s="10"/>
      <c r="O1840" s="110">
        <f t="shared" si="58"/>
        <v>0</v>
      </c>
      <c r="P1840" s="110">
        <f t="shared" si="59"/>
        <v>0</v>
      </c>
    </row>
    <row r="1841" spans="1:16" x14ac:dyDescent="0.25">
      <c r="A1841" s="132">
        <v>16962591</v>
      </c>
      <c r="B1841" s="135" t="s">
        <v>441</v>
      </c>
      <c r="C1841" s="135" t="s">
        <v>442</v>
      </c>
      <c r="D1841" s="10">
        <v>1</v>
      </c>
      <c r="E1841" s="10"/>
      <c r="F1841" s="10"/>
      <c r="G1841" s="10"/>
      <c r="H1841" s="10"/>
      <c r="I1841" s="10"/>
      <c r="J1841" s="10"/>
      <c r="K1841" s="10"/>
      <c r="L1841" s="10"/>
      <c r="M1841" s="10"/>
      <c r="N1841" s="10"/>
      <c r="O1841" s="110">
        <f t="shared" si="58"/>
        <v>0</v>
      </c>
      <c r="P1841" s="110">
        <f t="shared" si="59"/>
        <v>0</v>
      </c>
    </row>
    <row r="1842" spans="1:16" x14ac:dyDescent="0.25">
      <c r="A1842" s="132">
        <v>16962621</v>
      </c>
      <c r="B1842" s="135" t="s">
        <v>441</v>
      </c>
      <c r="C1842" s="135" t="s">
        <v>442</v>
      </c>
      <c r="D1842" s="10">
        <v>1</v>
      </c>
      <c r="E1842" s="10"/>
      <c r="F1842" s="10"/>
      <c r="G1842" s="10"/>
      <c r="H1842" s="10"/>
      <c r="I1842" s="10"/>
      <c r="J1842" s="10"/>
      <c r="K1842" s="10"/>
      <c r="L1842" s="10"/>
      <c r="M1842" s="10"/>
      <c r="N1842" s="10"/>
      <c r="O1842" s="110">
        <f t="shared" si="58"/>
        <v>0</v>
      </c>
      <c r="P1842" s="110">
        <f t="shared" si="59"/>
        <v>0</v>
      </c>
    </row>
    <row r="1843" spans="1:16" x14ac:dyDescent="0.25">
      <c r="A1843" s="132">
        <v>16963490</v>
      </c>
      <c r="B1843" s="135" t="s">
        <v>2832</v>
      </c>
      <c r="C1843" s="135" t="s">
        <v>414</v>
      </c>
      <c r="D1843" s="10">
        <v>56</v>
      </c>
      <c r="E1843" s="10"/>
      <c r="F1843" s="10"/>
      <c r="G1843" s="10"/>
      <c r="H1843" s="10"/>
      <c r="I1843" s="10"/>
      <c r="J1843" s="10"/>
      <c r="K1843" s="10"/>
      <c r="L1843" s="10"/>
      <c r="M1843" s="10"/>
      <c r="N1843" s="10"/>
      <c r="O1843" s="110">
        <f t="shared" si="58"/>
        <v>0</v>
      </c>
      <c r="P1843" s="110">
        <f t="shared" si="59"/>
        <v>0</v>
      </c>
    </row>
    <row r="1844" spans="1:16" x14ac:dyDescent="0.25">
      <c r="A1844" s="132">
        <v>16964489</v>
      </c>
      <c r="B1844" s="135" t="s">
        <v>190</v>
      </c>
      <c r="C1844" s="135" t="s">
        <v>191</v>
      </c>
      <c r="D1844" s="10">
        <v>1</v>
      </c>
      <c r="E1844" s="10"/>
      <c r="F1844" s="10"/>
      <c r="G1844" s="10"/>
      <c r="H1844" s="10"/>
      <c r="I1844" s="10"/>
      <c r="J1844" s="10"/>
      <c r="K1844" s="10"/>
      <c r="L1844" s="10"/>
      <c r="M1844" s="10"/>
      <c r="N1844" s="10"/>
      <c r="O1844" s="110">
        <f t="shared" si="58"/>
        <v>0</v>
      </c>
      <c r="P1844" s="110">
        <f t="shared" si="59"/>
        <v>0</v>
      </c>
    </row>
    <row r="1845" spans="1:16" x14ac:dyDescent="0.25">
      <c r="A1845" s="132">
        <v>16965701</v>
      </c>
      <c r="B1845" s="135" t="s">
        <v>247</v>
      </c>
      <c r="C1845" s="135" t="s">
        <v>248</v>
      </c>
      <c r="D1845" s="10">
        <v>1</v>
      </c>
      <c r="E1845" s="10"/>
      <c r="F1845" s="10"/>
      <c r="G1845" s="10"/>
      <c r="H1845" s="10"/>
      <c r="I1845" s="10"/>
      <c r="J1845" s="10"/>
      <c r="K1845" s="10"/>
      <c r="L1845" s="10"/>
      <c r="M1845" s="10"/>
      <c r="N1845" s="10"/>
      <c r="O1845" s="110">
        <f t="shared" si="58"/>
        <v>0</v>
      </c>
      <c r="P1845" s="110">
        <f t="shared" si="59"/>
        <v>0</v>
      </c>
    </row>
    <row r="1846" spans="1:16" x14ac:dyDescent="0.25">
      <c r="A1846" s="132">
        <v>16965728</v>
      </c>
      <c r="B1846" s="135" t="s">
        <v>146</v>
      </c>
      <c r="C1846" s="135" t="s">
        <v>147</v>
      </c>
      <c r="D1846" s="10">
        <v>1</v>
      </c>
      <c r="E1846" s="10"/>
      <c r="F1846" s="10"/>
      <c r="G1846" s="10"/>
      <c r="H1846" s="10"/>
      <c r="I1846" s="10"/>
      <c r="J1846" s="10"/>
      <c r="K1846" s="10"/>
      <c r="L1846" s="10"/>
      <c r="M1846" s="10"/>
      <c r="N1846" s="10"/>
      <c r="O1846" s="110">
        <f t="shared" si="58"/>
        <v>0</v>
      </c>
      <c r="P1846" s="110">
        <f t="shared" si="59"/>
        <v>0</v>
      </c>
    </row>
    <row r="1847" spans="1:16" x14ac:dyDescent="0.25">
      <c r="A1847" s="132">
        <v>16965744</v>
      </c>
      <c r="B1847" s="135" t="s">
        <v>2872</v>
      </c>
      <c r="C1847" s="135" t="s">
        <v>2873</v>
      </c>
      <c r="D1847" s="10">
        <v>1</v>
      </c>
      <c r="E1847" s="10"/>
      <c r="F1847" s="10"/>
      <c r="G1847" s="10"/>
      <c r="H1847" s="10"/>
      <c r="I1847" s="10"/>
      <c r="J1847" s="10"/>
      <c r="K1847" s="10"/>
      <c r="L1847" s="10"/>
      <c r="M1847" s="10"/>
      <c r="N1847" s="10"/>
      <c r="O1847" s="110">
        <f t="shared" si="58"/>
        <v>0</v>
      </c>
      <c r="P1847" s="110">
        <f t="shared" si="59"/>
        <v>0</v>
      </c>
    </row>
    <row r="1848" spans="1:16" x14ac:dyDescent="0.25">
      <c r="A1848" s="132">
        <v>16965906</v>
      </c>
      <c r="B1848" s="135" t="s">
        <v>2835</v>
      </c>
      <c r="C1848" s="135" t="s">
        <v>502</v>
      </c>
      <c r="D1848" s="10">
        <v>56</v>
      </c>
      <c r="E1848" s="10"/>
      <c r="F1848" s="10"/>
      <c r="G1848" s="10"/>
      <c r="H1848" s="10"/>
      <c r="I1848" s="10"/>
      <c r="J1848" s="10"/>
      <c r="K1848" s="10"/>
      <c r="L1848" s="10"/>
      <c r="M1848" s="10"/>
      <c r="N1848" s="10"/>
      <c r="O1848" s="110">
        <f t="shared" si="58"/>
        <v>0</v>
      </c>
      <c r="P1848" s="110">
        <f t="shared" si="59"/>
        <v>0</v>
      </c>
    </row>
    <row r="1849" spans="1:16" x14ac:dyDescent="0.25">
      <c r="A1849" s="132">
        <v>16965914</v>
      </c>
      <c r="B1849" s="135" t="s">
        <v>2835</v>
      </c>
      <c r="C1849" s="135" t="s">
        <v>502</v>
      </c>
      <c r="D1849" s="10">
        <v>56</v>
      </c>
      <c r="E1849" s="10"/>
      <c r="F1849" s="10"/>
      <c r="G1849" s="10"/>
      <c r="H1849" s="10"/>
      <c r="I1849" s="10"/>
      <c r="J1849" s="10"/>
      <c r="K1849" s="10"/>
      <c r="L1849" s="10"/>
      <c r="M1849" s="10"/>
      <c r="N1849" s="10"/>
      <c r="O1849" s="110">
        <f t="shared" si="58"/>
        <v>0</v>
      </c>
      <c r="P1849" s="110">
        <f t="shared" si="59"/>
        <v>0</v>
      </c>
    </row>
    <row r="1850" spans="1:16" x14ac:dyDescent="0.25">
      <c r="A1850" s="132">
        <v>16965922</v>
      </c>
      <c r="B1850" s="135" t="s">
        <v>2835</v>
      </c>
      <c r="C1850" s="135" t="s">
        <v>502</v>
      </c>
      <c r="D1850" s="10">
        <v>56</v>
      </c>
      <c r="E1850" s="10"/>
      <c r="F1850" s="10"/>
      <c r="G1850" s="10"/>
      <c r="H1850" s="10"/>
      <c r="I1850" s="10"/>
      <c r="J1850" s="10"/>
      <c r="K1850" s="10"/>
      <c r="L1850" s="10"/>
      <c r="M1850" s="10"/>
      <c r="N1850" s="10"/>
      <c r="O1850" s="110">
        <f t="shared" si="58"/>
        <v>0</v>
      </c>
      <c r="P1850" s="110">
        <f t="shared" si="59"/>
        <v>0</v>
      </c>
    </row>
    <row r="1851" spans="1:16" x14ac:dyDescent="0.25">
      <c r="A1851" s="132">
        <v>16967534</v>
      </c>
      <c r="B1851" s="135" t="s">
        <v>337</v>
      </c>
      <c r="C1851" s="135" t="s">
        <v>338</v>
      </c>
      <c r="D1851" s="10">
        <v>1</v>
      </c>
      <c r="E1851" s="10"/>
      <c r="F1851" s="10"/>
      <c r="G1851" s="10"/>
      <c r="H1851" s="10"/>
      <c r="I1851" s="10"/>
      <c r="J1851" s="10"/>
      <c r="K1851" s="10"/>
      <c r="L1851" s="10"/>
      <c r="M1851" s="10"/>
      <c r="N1851" s="10"/>
      <c r="O1851" s="110">
        <f t="shared" si="58"/>
        <v>0</v>
      </c>
      <c r="P1851" s="110">
        <f t="shared" si="59"/>
        <v>0</v>
      </c>
    </row>
    <row r="1852" spans="1:16" x14ac:dyDescent="0.25">
      <c r="A1852" s="132">
        <v>16967593</v>
      </c>
      <c r="B1852" s="135" t="s">
        <v>474</v>
      </c>
      <c r="C1852" s="135" t="s">
        <v>475</v>
      </c>
      <c r="D1852" s="10">
        <v>24</v>
      </c>
      <c r="E1852" s="10"/>
      <c r="F1852" s="10"/>
      <c r="G1852" s="10"/>
      <c r="H1852" s="10"/>
      <c r="I1852" s="10"/>
      <c r="J1852" s="10"/>
      <c r="K1852" s="10"/>
      <c r="L1852" s="10"/>
      <c r="M1852" s="10"/>
      <c r="N1852" s="10"/>
      <c r="O1852" s="110">
        <f t="shared" si="58"/>
        <v>0</v>
      </c>
      <c r="P1852" s="110">
        <f t="shared" si="59"/>
        <v>0</v>
      </c>
    </row>
    <row r="1853" spans="1:16" x14ac:dyDescent="0.25">
      <c r="A1853" s="132">
        <v>16967844</v>
      </c>
      <c r="B1853" s="135" t="s">
        <v>474</v>
      </c>
      <c r="C1853" s="135" t="s">
        <v>475</v>
      </c>
      <c r="D1853" s="10">
        <v>24</v>
      </c>
      <c r="E1853" s="10"/>
      <c r="F1853" s="10"/>
      <c r="G1853" s="10"/>
      <c r="H1853" s="10"/>
      <c r="I1853" s="10"/>
      <c r="J1853" s="10"/>
      <c r="K1853" s="10"/>
      <c r="L1853" s="10"/>
      <c r="M1853" s="10"/>
      <c r="N1853" s="10"/>
      <c r="O1853" s="110">
        <f t="shared" si="58"/>
        <v>0</v>
      </c>
      <c r="P1853" s="110">
        <f t="shared" si="59"/>
        <v>0</v>
      </c>
    </row>
    <row r="1854" spans="1:16" x14ac:dyDescent="0.25">
      <c r="A1854" s="132">
        <v>16968131</v>
      </c>
      <c r="B1854" s="135" t="s">
        <v>72</v>
      </c>
      <c r="C1854" s="135" t="s">
        <v>73</v>
      </c>
      <c r="D1854" s="10">
        <v>1</v>
      </c>
      <c r="E1854" s="10"/>
      <c r="F1854" s="10"/>
      <c r="G1854" s="10"/>
      <c r="H1854" s="10"/>
      <c r="I1854" s="10"/>
      <c r="J1854" s="10"/>
      <c r="K1854" s="10"/>
      <c r="L1854" s="10"/>
      <c r="M1854" s="10"/>
      <c r="N1854" s="10"/>
      <c r="O1854" s="110">
        <f t="shared" si="58"/>
        <v>0</v>
      </c>
      <c r="P1854" s="110">
        <f t="shared" si="59"/>
        <v>0</v>
      </c>
    </row>
    <row r="1855" spans="1:16" x14ac:dyDescent="0.25">
      <c r="A1855" s="132">
        <v>16972457</v>
      </c>
      <c r="B1855" s="135" t="s">
        <v>308</v>
      </c>
      <c r="C1855" s="135" t="s">
        <v>309</v>
      </c>
      <c r="D1855" s="10">
        <v>1</v>
      </c>
      <c r="E1855" s="10"/>
      <c r="F1855" s="10"/>
      <c r="G1855" s="10"/>
      <c r="H1855" s="10"/>
      <c r="I1855" s="10"/>
      <c r="J1855" s="10"/>
      <c r="K1855" s="10"/>
      <c r="L1855" s="10"/>
      <c r="M1855" s="10"/>
      <c r="N1855" s="10"/>
      <c r="O1855" s="110">
        <f t="shared" si="58"/>
        <v>0</v>
      </c>
      <c r="P1855" s="110">
        <f t="shared" si="59"/>
        <v>0</v>
      </c>
    </row>
    <row r="1856" spans="1:16" x14ac:dyDescent="0.25">
      <c r="A1856" s="132">
        <v>16974468</v>
      </c>
      <c r="B1856" s="135" t="s">
        <v>331</v>
      </c>
      <c r="C1856" s="135" t="s">
        <v>332</v>
      </c>
      <c r="D1856" s="10">
        <v>1</v>
      </c>
      <c r="E1856" s="10"/>
      <c r="F1856" s="10"/>
      <c r="G1856" s="10"/>
      <c r="H1856" s="10"/>
      <c r="I1856" s="10"/>
      <c r="J1856" s="10"/>
      <c r="K1856" s="10"/>
      <c r="L1856" s="10"/>
      <c r="M1856" s="10"/>
      <c r="N1856" s="10"/>
      <c r="O1856" s="110">
        <f t="shared" si="58"/>
        <v>0</v>
      </c>
      <c r="P1856" s="110">
        <f t="shared" si="59"/>
        <v>0</v>
      </c>
    </row>
    <row r="1857" spans="1:16" x14ac:dyDescent="0.25">
      <c r="A1857" s="132">
        <v>16974476</v>
      </c>
      <c r="B1857" s="135" t="s">
        <v>2804</v>
      </c>
      <c r="C1857" s="135" t="s">
        <v>252</v>
      </c>
      <c r="D1857" s="10">
        <v>56</v>
      </c>
      <c r="E1857" s="10"/>
      <c r="F1857" s="10"/>
      <c r="G1857" s="10"/>
      <c r="H1857" s="10"/>
      <c r="I1857" s="10"/>
      <c r="J1857" s="10"/>
      <c r="K1857" s="10"/>
      <c r="L1857" s="10"/>
      <c r="M1857" s="10"/>
      <c r="N1857" s="10"/>
      <c r="O1857" s="110">
        <f t="shared" si="58"/>
        <v>0</v>
      </c>
      <c r="P1857" s="110">
        <f t="shared" si="59"/>
        <v>0</v>
      </c>
    </row>
    <row r="1858" spans="1:16" x14ac:dyDescent="0.25">
      <c r="A1858" s="132">
        <v>16974506</v>
      </c>
      <c r="B1858" s="135" t="s">
        <v>2804</v>
      </c>
      <c r="C1858" s="135" t="s">
        <v>252</v>
      </c>
      <c r="D1858" s="10">
        <v>56</v>
      </c>
      <c r="E1858" s="10"/>
      <c r="F1858" s="10"/>
      <c r="G1858" s="10"/>
      <c r="H1858" s="10"/>
      <c r="I1858" s="10"/>
      <c r="J1858" s="10"/>
      <c r="K1858" s="10"/>
      <c r="L1858" s="10"/>
      <c r="M1858" s="10"/>
      <c r="N1858" s="10"/>
      <c r="O1858" s="110">
        <f t="shared" si="58"/>
        <v>0</v>
      </c>
      <c r="P1858" s="110">
        <f t="shared" si="59"/>
        <v>0</v>
      </c>
    </row>
    <row r="1859" spans="1:16" x14ac:dyDescent="0.25">
      <c r="A1859" s="132">
        <v>16974522</v>
      </c>
      <c r="B1859" s="135" t="s">
        <v>2804</v>
      </c>
      <c r="C1859" s="135" t="s">
        <v>252</v>
      </c>
      <c r="D1859" s="10">
        <v>56</v>
      </c>
      <c r="E1859" s="10"/>
      <c r="F1859" s="10"/>
      <c r="G1859" s="10"/>
      <c r="H1859" s="10"/>
      <c r="I1859" s="10"/>
      <c r="J1859" s="10"/>
      <c r="K1859" s="10"/>
      <c r="L1859" s="10"/>
      <c r="M1859" s="10"/>
      <c r="N1859" s="10"/>
      <c r="O1859" s="110">
        <f t="shared" si="58"/>
        <v>0</v>
      </c>
      <c r="P1859" s="110">
        <f t="shared" si="59"/>
        <v>0</v>
      </c>
    </row>
    <row r="1860" spans="1:16" x14ac:dyDescent="0.25">
      <c r="A1860" s="132">
        <v>16974530</v>
      </c>
      <c r="B1860" s="135" t="s">
        <v>2804</v>
      </c>
      <c r="C1860" s="135" t="s">
        <v>252</v>
      </c>
      <c r="D1860" s="10">
        <v>56</v>
      </c>
      <c r="E1860" s="10"/>
      <c r="F1860" s="10"/>
      <c r="G1860" s="10"/>
      <c r="H1860" s="10"/>
      <c r="I1860" s="10"/>
      <c r="J1860" s="10"/>
      <c r="K1860" s="10"/>
      <c r="L1860" s="10"/>
      <c r="M1860" s="10"/>
      <c r="N1860" s="10"/>
      <c r="O1860" s="110">
        <f t="shared" si="58"/>
        <v>0</v>
      </c>
      <c r="P1860" s="110">
        <f t="shared" si="59"/>
        <v>0</v>
      </c>
    </row>
    <row r="1861" spans="1:16" x14ac:dyDescent="0.25">
      <c r="A1861" s="132">
        <v>16974697</v>
      </c>
      <c r="B1861" s="135" t="s">
        <v>219</v>
      </c>
      <c r="C1861" s="135" t="s">
        <v>220</v>
      </c>
      <c r="D1861" s="10">
        <v>1</v>
      </c>
      <c r="E1861" s="10"/>
      <c r="F1861" s="10"/>
      <c r="G1861" s="10"/>
      <c r="H1861" s="10"/>
      <c r="I1861" s="10"/>
      <c r="J1861" s="10"/>
      <c r="K1861" s="10"/>
      <c r="L1861" s="10"/>
      <c r="M1861" s="10"/>
      <c r="N1861" s="10"/>
      <c r="O1861" s="110">
        <f t="shared" si="58"/>
        <v>0</v>
      </c>
      <c r="P1861" s="110">
        <f t="shared" si="59"/>
        <v>0</v>
      </c>
    </row>
    <row r="1862" spans="1:16" x14ac:dyDescent="0.25">
      <c r="A1862" s="132">
        <v>16974719</v>
      </c>
      <c r="B1862" s="135" t="s">
        <v>219</v>
      </c>
      <c r="C1862" s="135" t="s">
        <v>220</v>
      </c>
      <c r="D1862" s="10">
        <v>1</v>
      </c>
      <c r="E1862" s="10"/>
      <c r="F1862" s="10"/>
      <c r="G1862" s="10"/>
      <c r="H1862" s="10"/>
      <c r="I1862" s="10"/>
      <c r="J1862" s="10"/>
      <c r="K1862" s="10"/>
      <c r="L1862" s="10"/>
      <c r="M1862" s="10"/>
      <c r="N1862" s="10"/>
      <c r="O1862" s="110">
        <f t="shared" si="58"/>
        <v>0</v>
      </c>
      <c r="P1862" s="110">
        <f t="shared" si="59"/>
        <v>0</v>
      </c>
    </row>
    <row r="1863" spans="1:16" x14ac:dyDescent="0.25">
      <c r="A1863" s="132">
        <v>16974727</v>
      </c>
      <c r="B1863" s="135" t="s">
        <v>244</v>
      </c>
      <c r="C1863" s="135" t="s">
        <v>2723</v>
      </c>
      <c r="D1863" s="10">
        <v>1</v>
      </c>
      <c r="E1863" s="10"/>
      <c r="F1863" s="10"/>
      <c r="G1863" s="10"/>
      <c r="H1863" s="10"/>
      <c r="I1863" s="10"/>
      <c r="J1863" s="10"/>
      <c r="K1863" s="10"/>
      <c r="L1863" s="10"/>
      <c r="M1863" s="10"/>
      <c r="N1863" s="10"/>
      <c r="O1863" s="110">
        <f t="shared" si="58"/>
        <v>0</v>
      </c>
      <c r="P1863" s="110">
        <f t="shared" si="59"/>
        <v>0</v>
      </c>
    </row>
    <row r="1864" spans="1:16" x14ac:dyDescent="0.25">
      <c r="A1864" s="132">
        <v>16975952</v>
      </c>
      <c r="B1864" s="135" t="s">
        <v>2874</v>
      </c>
      <c r="C1864" s="135" t="s">
        <v>2875</v>
      </c>
      <c r="D1864" s="10">
        <v>1</v>
      </c>
      <c r="E1864" s="10"/>
      <c r="F1864" s="10"/>
      <c r="G1864" s="10"/>
      <c r="H1864" s="10"/>
      <c r="I1864" s="10"/>
      <c r="J1864" s="10"/>
      <c r="K1864" s="10"/>
      <c r="L1864" s="10"/>
      <c r="M1864" s="10"/>
      <c r="N1864" s="10"/>
      <c r="O1864" s="110">
        <f t="shared" si="58"/>
        <v>0</v>
      </c>
      <c r="P1864" s="110">
        <f t="shared" si="59"/>
        <v>0</v>
      </c>
    </row>
    <row r="1865" spans="1:16" x14ac:dyDescent="0.25">
      <c r="A1865" s="132">
        <v>16976495</v>
      </c>
      <c r="B1865" s="135" t="s">
        <v>2785</v>
      </c>
      <c r="C1865" s="135" t="s">
        <v>123</v>
      </c>
      <c r="D1865" s="10">
        <v>10</v>
      </c>
      <c r="E1865" s="10"/>
      <c r="F1865" s="10"/>
      <c r="G1865" s="10"/>
      <c r="H1865" s="10"/>
      <c r="I1865" s="10"/>
      <c r="J1865" s="10"/>
      <c r="K1865" s="10"/>
      <c r="L1865" s="10"/>
      <c r="M1865" s="10"/>
      <c r="N1865" s="10"/>
      <c r="O1865" s="110">
        <f t="shared" si="58"/>
        <v>0</v>
      </c>
      <c r="P1865" s="110">
        <f t="shared" si="59"/>
        <v>0</v>
      </c>
    </row>
    <row r="1866" spans="1:16" x14ac:dyDescent="0.25">
      <c r="A1866" s="132">
        <v>16976924</v>
      </c>
      <c r="B1866" s="135" t="s">
        <v>466</v>
      </c>
      <c r="C1866" s="135" t="s">
        <v>467</v>
      </c>
      <c r="D1866" s="10">
        <v>1</v>
      </c>
      <c r="E1866" s="10"/>
      <c r="F1866" s="10"/>
      <c r="G1866" s="10"/>
      <c r="H1866" s="10"/>
      <c r="I1866" s="10"/>
      <c r="J1866" s="10"/>
      <c r="K1866" s="10"/>
      <c r="L1866" s="10"/>
      <c r="M1866" s="10"/>
      <c r="N1866" s="10"/>
      <c r="O1866" s="110">
        <f t="shared" si="58"/>
        <v>0</v>
      </c>
      <c r="P1866" s="110">
        <f t="shared" si="59"/>
        <v>0</v>
      </c>
    </row>
    <row r="1867" spans="1:16" x14ac:dyDescent="0.25">
      <c r="A1867" s="132">
        <v>16977009</v>
      </c>
      <c r="B1867" s="135" t="s">
        <v>2811</v>
      </c>
      <c r="C1867" s="135" t="s">
        <v>274</v>
      </c>
      <c r="D1867" s="10">
        <v>60</v>
      </c>
      <c r="E1867" s="10"/>
      <c r="F1867" s="10"/>
      <c r="G1867" s="10"/>
      <c r="H1867" s="10"/>
      <c r="I1867" s="10"/>
      <c r="J1867" s="10"/>
      <c r="K1867" s="10"/>
      <c r="L1867" s="10"/>
      <c r="M1867" s="10"/>
      <c r="N1867" s="10"/>
      <c r="O1867" s="110">
        <f t="shared" si="58"/>
        <v>0</v>
      </c>
      <c r="P1867" s="110">
        <f t="shared" si="59"/>
        <v>0</v>
      </c>
    </row>
    <row r="1868" spans="1:16" x14ac:dyDescent="0.25">
      <c r="A1868" s="132">
        <v>16977017</v>
      </c>
      <c r="B1868" s="135" t="s">
        <v>2811</v>
      </c>
      <c r="C1868" s="135" t="s">
        <v>274</v>
      </c>
      <c r="D1868" s="10">
        <v>60</v>
      </c>
      <c r="E1868" s="10"/>
      <c r="F1868" s="10"/>
      <c r="G1868" s="10"/>
      <c r="H1868" s="10"/>
      <c r="I1868" s="10"/>
      <c r="J1868" s="10"/>
      <c r="K1868" s="10"/>
      <c r="L1868" s="10"/>
      <c r="M1868" s="10"/>
      <c r="N1868" s="10"/>
      <c r="O1868" s="110">
        <f t="shared" si="58"/>
        <v>0</v>
      </c>
      <c r="P1868" s="110">
        <f t="shared" si="59"/>
        <v>0</v>
      </c>
    </row>
    <row r="1869" spans="1:16" x14ac:dyDescent="0.25">
      <c r="A1869" s="132">
        <v>16977440</v>
      </c>
      <c r="B1869" s="135" t="s">
        <v>2876</v>
      </c>
      <c r="C1869" s="135" t="s">
        <v>2877</v>
      </c>
      <c r="D1869" s="10">
        <v>1</v>
      </c>
      <c r="E1869" s="10"/>
      <c r="F1869" s="10"/>
      <c r="G1869" s="10"/>
      <c r="H1869" s="10"/>
      <c r="I1869" s="10"/>
      <c r="J1869" s="10"/>
      <c r="K1869" s="10"/>
      <c r="L1869" s="10"/>
      <c r="M1869" s="10"/>
      <c r="N1869" s="10"/>
      <c r="O1869" s="110">
        <f t="shared" si="58"/>
        <v>0</v>
      </c>
      <c r="P1869" s="110">
        <f t="shared" si="59"/>
        <v>0</v>
      </c>
    </row>
    <row r="1870" spans="1:16" x14ac:dyDescent="0.25">
      <c r="A1870" s="132">
        <v>16977483</v>
      </c>
      <c r="B1870" s="135" t="s">
        <v>2876</v>
      </c>
      <c r="C1870" s="135" t="s">
        <v>2877</v>
      </c>
      <c r="D1870" s="10">
        <v>1</v>
      </c>
      <c r="E1870" s="10"/>
      <c r="F1870" s="10"/>
      <c r="G1870" s="10"/>
      <c r="H1870" s="10"/>
      <c r="I1870" s="10"/>
      <c r="J1870" s="10"/>
      <c r="K1870" s="10"/>
      <c r="L1870" s="10"/>
      <c r="M1870" s="10"/>
      <c r="N1870" s="10"/>
      <c r="O1870" s="110">
        <f t="shared" si="58"/>
        <v>0</v>
      </c>
      <c r="P1870" s="110">
        <f t="shared" si="59"/>
        <v>0</v>
      </c>
    </row>
    <row r="1871" spans="1:16" x14ac:dyDescent="0.25">
      <c r="A1871" s="132">
        <v>16977505</v>
      </c>
      <c r="B1871" s="135" t="s">
        <v>2853</v>
      </c>
      <c r="C1871" s="135" t="s">
        <v>2854</v>
      </c>
      <c r="D1871" s="10">
        <v>1</v>
      </c>
      <c r="E1871" s="10"/>
      <c r="F1871" s="10"/>
      <c r="G1871" s="10"/>
      <c r="H1871" s="10"/>
      <c r="I1871" s="10"/>
      <c r="J1871" s="10"/>
      <c r="K1871" s="10"/>
      <c r="L1871" s="10"/>
      <c r="M1871" s="10"/>
      <c r="N1871" s="10"/>
      <c r="O1871" s="110">
        <f t="shared" si="58"/>
        <v>0</v>
      </c>
      <c r="P1871" s="110">
        <f t="shared" si="59"/>
        <v>0</v>
      </c>
    </row>
    <row r="1872" spans="1:16" x14ac:dyDescent="0.25">
      <c r="A1872" s="132">
        <v>16977793</v>
      </c>
      <c r="B1872" s="135" t="s">
        <v>2803</v>
      </c>
      <c r="C1872" s="135" t="s">
        <v>250</v>
      </c>
      <c r="D1872" s="10">
        <v>28</v>
      </c>
      <c r="E1872" s="10"/>
      <c r="F1872" s="10"/>
      <c r="G1872" s="10"/>
      <c r="H1872" s="10"/>
      <c r="I1872" s="10"/>
      <c r="J1872" s="10"/>
      <c r="K1872" s="10"/>
      <c r="L1872" s="10"/>
      <c r="M1872" s="10"/>
      <c r="N1872" s="10"/>
      <c r="O1872" s="110">
        <f t="shared" si="58"/>
        <v>0</v>
      </c>
      <c r="P1872" s="110">
        <f t="shared" si="59"/>
        <v>0</v>
      </c>
    </row>
    <row r="1873" spans="1:16" x14ac:dyDescent="0.25">
      <c r="A1873" s="132">
        <v>16977823</v>
      </c>
      <c r="B1873" s="135" t="s">
        <v>2838</v>
      </c>
      <c r="C1873" s="135" t="s">
        <v>518</v>
      </c>
      <c r="D1873" s="10">
        <v>90</v>
      </c>
      <c r="E1873" s="10"/>
      <c r="F1873" s="10"/>
      <c r="G1873" s="10"/>
      <c r="H1873" s="10"/>
      <c r="I1873" s="10"/>
      <c r="J1873" s="10"/>
      <c r="K1873" s="10"/>
      <c r="L1873" s="10"/>
      <c r="M1873" s="10"/>
      <c r="N1873" s="10"/>
      <c r="O1873" s="110">
        <f t="shared" si="58"/>
        <v>0</v>
      </c>
      <c r="P1873" s="110">
        <f t="shared" si="59"/>
        <v>0</v>
      </c>
    </row>
    <row r="1874" spans="1:16" x14ac:dyDescent="0.25">
      <c r="A1874" s="132">
        <v>16978234</v>
      </c>
      <c r="B1874" s="135" t="s">
        <v>221</v>
      </c>
      <c r="C1874" s="135" t="s">
        <v>222</v>
      </c>
      <c r="D1874" s="10">
        <v>1</v>
      </c>
      <c r="E1874" s="10"/>
      <c r="F1874" s="10"/>
      <c r="G1874" s="10"/>
      <c r="H1874" s="10"/>
      <c r="I1874" s="10"/>
      <c r="J1874" s="10"/>
      <c r="K1874" s="10"/>
      <c r="L1874" s="10"/>
      <c r="M1874" s="10"/>
      <c r="N1874" s="10"/>
      <c r="O1874" s="110">
        <f t="shared" si="58"/>
        <v>0</v>
      </c>
      <c r="P1874" s="110">
        <f t="shared" si="59"/>
        <v>0</v>
      </c>
    </row>
    <row r="1875" spans="1:16" x14ac:dyDescent="0.25">
      <c r="A1875" s="132">
        <v>16978544</v>
      </c>
      <c r="B1875" s="135" t="s">
        <v>2824</v>
      </c>
      <c r="C1875" s="135" t="s">
        <v>330</v>
      </c>
      <c r="D1875" s="10">
        <v>3</v>
      </c>
      <c r="E1875" s="10"/>
      <c r="F1875" s="10"/>
      <c r="G1875" s="10"/>
      <c r="H1875" s="10"/>
      <c r="I1875" s="10"/>
      <c r="J1875" s="10"/>
      <c r="K1875" s="10"/>
      <c r="L1875" s="10"/>
      <c r="M1875" s="10"/>
      <c r="N1875" s="10"/>
      <c r="O1875" s="110">
        <f t="shared" si="58"/>
        <v>0</v>
      </c>
      <c r="P1875" s="110">
        <f t="shared" si="59"/>
        <v>0</v>
      </c>
    </row>
    <row r="1876" spans="1:16" x14ac:dyDescent="0.25">
      <c r="A1876" s="132">
        <v>16978935</v>
      </c>
      <c r="B1876" s="135" t="s">
        <v>128</v>
      </c>
      <c r="C1876" s="135" t="s">
        <v>129</v>
      </c>
      <c r="D1876" s="10">
        <v>1</v>
      </c>
      <c r="E1876" s="10"/>
      <c r="F1876" s="10"/>
      <c r="G1876" s="10"/>
      <c r="H1876" s="10"/>
      <c r="I1876" s="10"/>
      <c r="J1876" s="10"/>
      <c r="K1876" s="10"/>
      <c r="L1876" s="10"/>
      <c r="M1876" s="10"/>
      <c r="N1876" s="10"/>
      <c r="O1876" s="110">
        <f t="shared" si="58"/>
        <v>0</v>
      </c>
      <c r="P1876" s="110">
        <f t="shared" si="59"/>
        <v>0</v>
      </c>
    </row>
    <row r="1877" spans="1:16" x14ac:dyDescent="0.25">
      <c r="A1877" s="132">
        <v>16980336</v>
      </c>
      <c r="B1877" s="135" t="s">
        <v>2878</v>
      </c>
      <c r="C1877" s="135" t="s">
        <v>2879</v>
      </c>
      <c r="D1877" s="10">
        <v>120</v>
      </c>
      <c r="E1877" s="10"/>
      <c r="F1877" s="10"/>
      <c r="G1877" s="10"/>
      <c r="H1877" s="10"/>
      <c r="I1877" s="10"/>
      <c r="J1877" s="10"/>
      <c r="K1877" s="10"/>
      <c r="L1877" s="10"/>
      <c r="M1877" s="10"/>
      <c r="N1877" s="10"/>
      <c r="O1877" s="110">
        <f t="shared" si="58"/>
        <v>0</v>
      </c>
      <c r="P1877" s="110">
        <f t="shared" si="59"/>
        <v>0</v>
      </c>
    </row>
    <row r="1878" spans="1:16" x14ac:dyDescent="0.25">
      <c r="A1878" s="132">
        <v>16980506</v>
      </c>
      <c r="B1878" s="135" t="s">
        <v>150</v>
      </c>
      <c r="C1878" s="135" t="s">
        <v>151</v>
      </c>
      <c r="D1878" s="10">
        <v>1</v>
      </c>
      <c r="E1878" s="10"/>
      <c r="F1878" s="10"/>
      <c r="G1878" s="10"/>
      <c r="H1878" s="10"/>
      <c r="I1878" s="10"/>
      <c r="J1878" s="10"/>
      <c r="K1878" s="10"/>
      <c r="L1878" s="10"/>
      <c r="M1878" s="10"/>
      <c r="N1878" s="10"/>
      <c r="O1878" s="110">
        <f t="shared" si="58"/>
        <v>0</v>
      </c>
      <c r="P1878" s="110">
        <f t="shared" si="59"/>
        <v>0</v>
      </c>
    </row>
    <row r="1879" spans="1:16" x14ac:dyDescent="0.25">
      <c r="A1879" s="132">
        <v>16980581</v>
      </c>
      <c r="B1879" s="135" t="s">
        <v>368</v>
      </c>
      <c r="C1879" s="135" t="s">
        <v>369</v>
      </c>
      <c r="D1879" s="10">
        <v>1</v>
      </c>
      <c r="E1879" s="10"/>
      <c r="F1879" s="10"/>
      <c r="G1879" s="10"/>
      <c r="H1879" s="10"/>
      <c r="I1879" s="10"/>
      <c r="J1879" s="10"/>
      <c r="K1879" s="10"/>
      <c r="L1879" s="10"/>
      <c r="M1879" s="10"/>
      <c r="N1879" s="10"/>
      <c r="O1879" s="110">
        <f t="shared" si="58"/>
        <v>0</v>
      </c>
      <c r="P1879" s="110">
        <f t="shared" si="59"/>
        <v>0</v>
      </c>
    </row>
    <row r="1880" spans="1:16" x14ac:dyDescent="0.25">
      <c r="A1880" s="132">
        <v>16980603</v>
      </c>
      <c r="B1880" s="135" t="s">
        <v>368</v>
      </c>
      <c r="C1880" s="135" t="s">
        <v>369</v>
      </c>
      <c r="D1880" s="10">
        <v>1</v>
      </c>
      <c r="E1880" s="10"/>
      <c r="F1880" s="10"/>
      <c r="G1880" s="10"/>
      <c r="H1880" s="10"/>
      <c r="I1880" s="10"/>
      <c r="J1880" s="10"/>
      <c r="K1880" s="10"/>
      <c r="L1880" s="10"/>
      <c r="M1880" s="10"/>
      <c r="N1880" s="10"/>
      <c r="O1880" s="110">
        <f t="shared" si="58"/>
        <v>0</v>
      </c>
      <c r="P1880" s="110">
        <f t="shared" si="59"/>
        <v>0</v>
      </c>
    </row>
    <row r="1881" spans="1:16" x14ac:dyDescent="0.25">
      <c r="A1881" s="132">
        <v>16981863</v>
      </c>
      <c r="B1881" s="135" t="s">
        <v>72</v>
      </c>
      <c r="C1881" s="135" t="s">
        <v>73</v>
      </c>
      <c r="D1881" s="10">
        <v>1</v>
      </c>
      <c r="E1881" s="10"/>
      <c r="F1881" s="10"/>
      <c r="G1881" s="10"/>
      <c r="H1881" s="10"/>
      <c r="I1881" s="10"/>
      <c r="J1881" s="10"/>
      <c r="K1881" s="10"/>
      <c r="L1881" s="10"/>
      <c r="M1881" s="10"/>
      <c r="N1881" s="10"/>
      <c r="O1881" s="110">
        <f t="shared" si="58"/>
        <v>0</v>
      </c>
      <c r="P1881" s="110">
        <f t="shared" si="59"/>
        <v>0</v>
      </c>
    </row>
    <row r="1882" spans="1:16" x14ac:dyDescent="0.25">
      <c r="A1882" s="132">
        <v>16981901</v>
      </c>
      <c r="B1882" s="135" t="s">
        <v>2721</v>
      </c>
      <c r="C1882" s="135" t="s">
        <v>111</v>
      </c>
      <c r="D1882" s="10">
        <v>1</v>
      </c>
      <c r="E1882" s="10"/>
      <c r="F1882" s="10"/>
      <c r="G1882" s="10"/>
      <c r="H1882" s="10"/>
      <c r="I1882" s="10"/>
      <c r="J1882" s="10"/>
      <c r="K1882" s="10"/>
      <c r="L1882" s="10"/>
      <c r="M1882" s="10"/>
      <c r="N1882" s="10"/>
      <c r="O1882" s="110">
        <f t="shared" si="58"/>
        <v>0</v>
      </c>
      <c r="P1882" s="110">
        <f t="shared" si="59"/>
        <v>0</v>
      </c>
    </row>
    <row r="1883" spans="1:16" x14ac:dyDescent="0.25">
      <c r="A1883" s="132">
        <v>16982029</v>
      </c>
      <c r="B1883" s="135" t="s">
        <v>498</v>
      </c>
      <c r="C1883" s="135" t="s">
        <v>499</v>
      </c>
      <c r="D1883" s="10">
        <v>1</v>
      </c>
      <c r="E1883" s="10"/>
      <c r="F1883" s="10"/>
      <c r="G1883" s="10"/>
      <c r="H1883" s="10"/>
      <c r="I1883" s="10"/>
      <c r="J1883" s="10"/>
      <c r="K1883" s="10"/>
      <c r="L1883" s="10"/>
      <c r="M1883" s="10"/>
      <c r="N1883" s="10"/>
      <c r="O1883" s="110">
        <f t="shared" si="58"/>
        <v>0</v>
      </c>
      <c r="P1883" s="110">
        <f t="shared" si="59"/>
        <v>0</v>
      </c>
    </row>
    <row r="1884" spans="1:16" x14ac:dyDescent="0.25">
      <c r="A1884" s="132">
        <v>16983858</v>
      </c>
      <c r="B1884" s="135" t="s">
        <v>2802</v>
      </c>
      <c r="C1884" s="135" t="s">
        <v>246</v>
      </c>
      <c r="D1884" s="10">
        <v>60</v>
      </c>
      <c r="E1884" s="10"/>
      <c r="F1884" s="10"/>
      <c r="G1884" s="10"/>
      <c r="H1884" s="10"/>
      <c r="I1884" s="10"/>
      <c r="J1884" s="10"/>
      <c r="K1884" s="10"/>
      <c r="L1884" s="10"/>
      <c r="M1884" s="10"/>
      <c r="N1884" s="10"/>
      <c r="O1884" s="110">
        <f t="shared" si="58"/>
        <v>0</v>
      </c>
      <c r="P1884" s="110">
        <f t="shared" si="59"/>
        <v>0</v>
      </c>
    </row>
    <row r="1885" spans="1:16" x14ac:dyDescent="0.25">
      <c r="A1885" s="132">
        <v>16984064</v>
      </c>
      <c r="B1885" s="135" t="s">
        <v>2838</v>
      </c>
      <c r="C1885" s="135" t="s">
        <v>518</v>
      </c>
      <c r="D1885" s="10">
        <v>30</v>
      </c>
      <c r="E1885" s="10"/>
      <c r="F1885" s="10"/>
      <c r="G1885" s="10"/>
      <c r="H1885" s="10"/>
      <c r="I1885" s="10"/>
      <c r="J1885" s="10"/>
      <c r="K1885" s="10"/>
      <c r="L1885" s="10"/>
      <c r="M1885" s="10"/>
      <c r="N1885" s="10"/>
      <c r="O1885" s="110">
        <f t="shared" si="58"/>
        <v>0</v>
      </c>
      <c r="P1885" s="110">
        <f t="shared" si="59"/>
        <v>0</v>
      </c>
    </row>
    <row r="1886" spans="1:16" x14ac:dyDescent="0.25">
      <c r="A1886" s="132">
        <v>16984234</v>
      </c>
      <c r="B1886" s="135" t="s">
        <v>2816</v>
      </c>
      <c r="C1886" s="135" t="s">
        <v>292</v>
      </c>
      <c r="D1886" s="10">
        <v>1</v>
      </c>
      <c r="E1886" s="10"/>
      <c r="F1886" s="10"/>
      <c r="G1886" s="10"/>
      <c r="H1886" s="10"/>
      <c r="I1886" s="10"/>
      <c r="J1886" s="10"/>
      <c r="K1886" s="10"/>
      <c r="L1886" s="10"/>
      <c r="M1886" s="10"/>
      <c r="N1886" s="10"/>
      <c r="O1886" s="110">
        <f t="shared" ref="O1886:O1949" si="60">E1886+F1886+G1886+H1886+I1886+J1886+K1886+L1886+M1886+N1886</f>
        <v>0</v>
      </c>
      <c r="P1886" s="110">
        <f t="shared" ref="P1886:P1949" si="61">O1886-N1886</f>
        <v>0</v>
      </c>
    </row>
    <row r="1887" spans="1:16" x14ac:dyDescent="0.25">
      <c r="A1887" s="132">
        <v>16984242</v>
      </c>
      <c r="B1887" s="135" t="s">
        <v>2816</v>
      </c>
      <c r="C1887" s="135" t="s">
        <v>292</v>
      </c>
      <c r="D1887" s="10">
        <v>1</v>
      </c>
      <c r="E1887" s="10"/>
      <c r="F1887" s="10"/>
      <c r="G1887" s="10"/>
      <c r="H1887" s="10"/>
      <c r="I1887" s="10"/>
      <c r="J1887" s="10"/>
      <c r="K1887" s="10"/>
      <c r="L1887" s="10"/>
      <c r="M1887" s="10"/>
      <c r="N1887" s="10"/>
      <c r="O1887" s="110">
        <f t="shared" si="60"/>
        <v>0</v>
      </c>
      <c r="P1887" s="110">
        <f t="shared" si="61"/>
        <v>0</v>
      </c>
    </row>
    <row r="1888" spans="1:16" x14ac:dyDescent="0.25">
      <c r="A1888" s="132">
        <v>16984250</v>
      </c>
      <c r="B1888" s="135" t="s">
        <v>2816</v>
      </c>
      <c r="C1888" s="135" t="s">
        <v>292</v>
      </c>
      <c r="D1888" s="10">
        <v>1</v>
      </c>
      <c r="E1888" s="10"/>
      <c r="F1888" s="10"/>
      <c r="G1888" s="10"/>
      <c r="H1888" s="10"/>
      <c r="I1888" s="10"/>
      <c r="J1888" s="10"/>
      <c r="K1888" s="10"/>
      <c r="L1888" s="10"/>
      <c r="M1888" s="10"/>
      <c r="N1888" s="10"/>
      <c r="O1888" s="110">
        <f t="shared" si="60"/>
        <v>0</v>
      </c>
      <c r="P1888" s="110">
        <f t="shared" si="61"/>
        <v>0</v>
      </c>
    </row>
    <row r="1889" spans="1:16" x14ac:dyDescent="0.25">
      <c r="A1889" s="132">
        <v>16986369</v>
      </c>
      <c r="B1889" s="135" t="s">
        <v>2809</v>
      </c>
      <c r="C1889" s="135" t="s">
        <v>183</v>
      </c>
      <c r="D1889" s="10">
        <v>100</v>
      </c>
      <c r="E1889" s="10"/>
      <c r="F1889" s="10"/>
      <c r="G1889" s="10"/>
      <c r="H1889" s="10"/>
      <c r="I1889" s="10"/>
      <c r="J1889" s="10"/>
      <c r="K1889" s="10"/>
      <c r="L1889" s="10"/>
      <c r="M1889" s="10"/>
      <c r="N1889" s="10"/>
      <c r="O1889" s="110">
        <f t="shared" si="60"/>
        <v>0</v>
      </c>
      <c r="P1889" s="110">
        <f t="shared" si="61"/>
        <v>0</v>
      </c>
    </row>
    <row r="1890" spans="1:16" x14ac:dyDescent="0.25">
      <c r="A1890" s="132">
        <v>16986490</v>
      </c>
      <c r="B1890" s="135" t="s">
        <v>261</v>
      </c>
      <c r="C1890" s="135" t="s">
        <v>262</v>
      </c>
      <c r="D1890" s="10">
        <v>21</v>
      </c>
      <c r="E1890" s="10"/>
      <c r="F1890" s="10"/>
      <c r="G1890" s="10"/>
      <c r="H1890" s="10"/>
      <c r="I1890" s="10"/>
      <c r="J1890" s="10"/>
      <c r="K1890" s="10"/>
      <c r="L1890" s="10"/>
      <c r="M1890" s="10"/>
      <c r="N1890" s="10"/>
      <c r="O1890" s="110">
        <f t="shared" si="60"/>
        <v>0</v>
      </c>
      <c r="P1890" s="110">
        <f t="shared" si="61"/>
        <v>0</v>
      </c>
    </row>
    <row r="1891" spans="1:16" x14ac:dyDescent="0.25">
      <c r="A1891" s="132">
        <v>16986504</v>
      </c>
      <c r="B1891" s="135" t="s">
        <v>261</v>
      </c>
      <c r="C1891" s="135" t="s">
        <v>262</v>
      </c>
      <c r="D1891" s="10">
        <v>21</v>
      </c>
      <c r="E1891" s="10"/>
      <c r="F1891" s="10"/>
      <c r="G1891" s="10"/>
      <c r="H1891" s="10"/>
      <c r="I1891" s="10"/>
      <c r="J1891" s="10"/>
      <c r="K1891" s="10"/>
      <c r="L1891" s="10"/>
      <c r="M1891" s="10"/>
      <c r="N1891" s="10"/>
      <c r="O1891" s="110">
        <f t="shared" si="60"/>
        <v>0</v>
      </c>
      <c r="P1891" s="110">
        <f t="shared" si="61"/>
        <v>0</v>
      </c>
    </row>
    <row r="1892" spans="1:16" x14ac:dyDescent="0.25">
      <c r="A1892" s="132">
        <v>16986512</v>
      </c>
      <c r="B1892" s="135" t="s">
        <v>261</v>
      </c>
      <c r="C1892" s="135" t="s">
        <v>262</v>
      </c>
      <c r="D1892" s="10">
        <v>21</v>
      </c>
      <c r="E1892" s="10"/>
      <c r="F1892" s="10"/>
      <c r="G1892" s="10"/>
      <c r="H1892" s="10"/>
      <c r="I1892" s="10"/>
      <c r="J1892" s="10"/>
      <c r="K1892" s="10"/>
      <c r="L1892" s="10"/>
      <c r="M1892" s="10"/>
      <c r="N1892" s="10"/>
      <c r="O1892" s="110">
        <f t="shared" si="60"/>
        <v>0</v>
      </c>
      <c r="P1892" s="110">
        <f t="shared" si="61"/>
        <v>0</v>
      </c>
    </row>
    <row r="1893" spans="1:16" x14ac:dyDescent="0.25">
      <c r="A1893" s="132">
        <v>16986520</v>
      </c>
      <c r="B1893" s="135" t="s">
        <v>261</v>
      </c>
      <c r="C1893" s="135" t="s">
        <v>262</v>
      </c>
      <c r="D1893" s="10">
        <v>21</v>
      </c>
      <c r="E1893" s="10"/>
      <c r="F1893" s="10"/>
      <c r="G1893" s="10"/>
      <c r="H1893" s="10"/>
      <c r="I1893" s="10"/>
      <c r="J1893" s="10"/>
      <c r="K1893" s="10"/>
      <c r="L1893" s="10"/>
      <c r="M1893" s="10"/>
      <c r="N1893" s="10"/>
      <c r="O1893" s="110">
        <f t="shared" si="60"/>
        <v>0</v>
      </c>
      <c r="P1893" s="110">
        <f t="shared" si="61"/>
        <v>0</v>
      </c>
    </row>
    <row r="1894" spans="1:16" x14ac:dyDescent="0.25">
      <c r="A1894" s="132">
        <v>16986547</v>
      </c>
      <c r="B1894" s="135" t="s">
        <v>2824</v>
      </c>
      <c r="C1894" s="135" t="s">
        <v>330</v>
      </c>
      <c r="D1894" s="10">
        <v>3</v>
      </c>
      <c r="E1894" s="10"/>
      <c r="F1894" s="10"/>
      <c r="G1894" s="10"/>
      <c r="H1894" s="10"/>
      <c r="I1894" s="10"/>
      <c r="J1894" s="10"/>
      <c r="K1894" s="10"/>
      <c r="L1894" s="10"/>
      <c r="M1894" s="10"/>
      <c r="N1894" s="10"/>
      <c r="O1894" s="110">
        <f t="shared" si="60"/>
        <v>0</v>
      </c>
      <c r="P1894" s="110">
        <f t="shared" si="61"/>
        <v>0</v>
      </c>
    </row>
    <row r="1895" spans="1:16" x14ac:dyDescent="0.25">
      <c r="A1895" s="132">
        <v>16986555</v>
      </c>
      <c r="B1895" s="135" t="s">
        <v>2824</v>
      </c>
      <c r="C1895" s="135" t="s">
        <v>330</v>
      </c>
      <c r="D1895" s="10">
        <v>3</v>
      </c>
      <c r="E1895" s="10"/>
      <c r="F1895" s="10"/>
      <c r="G1895" s="10"/>
      <c r="H1895" s="10"/>
      <c r="I1895" s="10"/>
      <c r="J1895" s="10"/>
      <c r="K1895" s="10"/>
      <c r="L1895" s="10"/>
      <c r="M1895" s="10"/>
      <c r="N1895" s="10"/>
      <c r="O1895" s="110">
        <f t="shared" si="60"/>
        <v>0</v>
      </c>
      <c r="P1895" s="110">
        <f t="shared" si="61"/>
        <v>0</v>
      </c>
    </row>
    <row r="1896" spans="1:16" x14ac:dyDescent="0.25">
      <c r="A1896" s="132">
        <v>16987853</v>
      </c>
      <c r="B1896" s="135" t="s">
        <v>498</v>
      </c>
      <c r="C1896" s="135" t="s">
        <v>499</v>
      </c>
      <c r="D1896" s="10">
        <v>1</v>
      </c>
      <c r="E1896" s="10"/>
      <c r="F1896" s="10"/>
      <c r="G1896" s="10"/>
      <c r="H1896" s="10"/>
      <c r="I1896" s="10"/>
      <c r="J1896" s="10"/>
      <c r="K1896" s="10"/>
      <c r="L1896" s="10"/>
      <c r="M1896" s="10"/>
      <c r="N1896" s="10"/>
      <c r="O1896" s="110">
        <f t="shared" si="60"/>
        <v>0</v>
      </c>
      <c r="P1896" s="110">
        <f t="shared" si="61"/>
        <v>0</v>
      </c>
    </row>
    <row r="1897" spans="1:16" x14ac:dyDescent="0.25">
      <c r="A1897" s="132">
        <v>16988574</v>
      </c>
      <c r="B1897" s="135" t="s">
        <v>2721</v>
      </c>
      <c r="C1897" s="135" t="s">
        <v>111</v>
      </c>
      <c r="D1897" s="10">
        <v>1</v>
      </c>
      <c r="E1897" s="10"/>
      <c r="F1897" s="10"/>
      <c r="G1897" s="10"/>
      <c r="H1897" s="10"/>
      <c r="I1897" s="10"/>
      <c r="J1897" s="10"/>
      <c r="K1897" s="10"/>
      <c r="L1897" s="10"/>
      <c r="M1897" s="10"/>
      <c r="N1897" s="10"/>
      <c r="O1897" s="110">
        <f t="shared" si="60"/>
        <v>0</v>
      </c>
      <c r="P1897" s="110">
        <f t="shared" si="61"/>
        <v>0</v>
      </c>
    </row>
    <row r="1898" spans="1:16" x14ac:dyDescent="0.25">
      <c r="A1898" s="132">
        <v>16988981</v>
      </c>
      <c r="B1898" s="135" t="s">
        <v>427</v>
      </c>
      <c r="C1898" s="135" t="s">
        <v>428</v>
      </c>
      <c r="D1898" s="10">
        <v>1</v>
      </c>
      <c r="E1898" s="10"/>
      <c r="F1898" s="10"/>
      <c r="G1898" s="10"/>
      <c r="H1898" s="10"/>
      <c r="I1898" s="10"/>
      <c r="J1898" s="10"/>
      <c r="K1898" s="10"/>
      <c r="L1898" s="10"/>
      <c r="M1898" s="10"/>
      <c r="N1898" s="10"/>
      <c r="O1898" s="110">
        <f t="shared" si="60"/>
        <v>0</v>
      </c>
      <c r="P1898" s="110">
        <f t="shared" si="61"/>
        <v>0</v>
      </c>
    </row>
    <row r="1899" spans="1:16" x14ac:dyDescent="0.25">
      <c r="A1899" s="132">
        <v>16989171</v>
      </c>
      <c r="B1899" s="135" t="s">
        <v>241</v>
      </c>
      <c r="C1899" s="135" t="s">
        <v>2722</v>
      </c>
      <c r="D1899" s="10">
        <v>42</v>
      </c>
      <c r="E1899" s="10"/>
      <c r="F1899" s="10"/>
      <c r="G1899" s="10"/>
      <c r="H1899" s="10"/>
      <c r="I1899" s="10"/>
      <c r="J1899" s="10"/>
      <c r="K1899" s="10"/>
      <c r="L1899" s="10"/>
      <c r="M1899" s="10"/>
      <c r="N1899" s="10"/>
      <c r="O1899" s="110">
        <f t="shared" si="60"/>
        <v>0</v>
      </c>
      <c r="P1899" s="110">
        <f t="shared" si="61"/>
        <v>0</v>
      </c>
    </row>
    <row r="1900" spans="1:16" x14ac:dyDescent="0.25">
      <c r="A1900" s="132">
        <v>16989708</v>
      </c>
      <c r="B1900" s="135" t="s">
        <v>2769</v>
      </c>
      <c r="C1900" s="135" t="s">
        <v>2841</v>
      </c>
      <c r="D1900" s="10">
        <v>1</v>
      </c>
      <c r="E1900" s="10"/>
      <c r="F1900" s="10"/>
      <c r="G1900" s="10"/>
      <c r="H1900" s="10"/>
      <c r="I1900" s="10"/>
      <c r="J1900" s="10"/>
      <c r="K1900" s="10"/>
      <c r="L1900" s="10"/>
      <c r="M1900" s="10"/>
      <c r="N1900" s="10"/>
      <c r="O1900" s="110">
        <f t="shared" si="60"/>
        <v>0</v>
      </c>
      <c r="P1900" s="110">
        <f t="shared" si="61"/>
        <v>0</v>
      </c>
    </row>
    <row r="1901" spans="1:16" x14ac:dyDescent="0.25">
      <c r="A1901" s="132">
        <v>16990501</v>
      </c>
      <c r="B1901" s="135" t="s">
        <v>448</v>
      </c>
      <c r="C1901" s="135" t="s">
        <v>449</v>
      </c>
      <c r="D1901" s="10">
        <v>2</v>
      </c>
      <c r="E1901" s="10"/>
      <c r="F1901" s="10"/>
      <c r="G1901" s="10"/>
      <c r="H1901" s="10"/>
      <c r="I1901" s="10"/>
      <c r="J1901" s="10"/>
      <c r="K1901" s="10"/>
      <c r="L1901" s="10"/>
      <c r="M1901" s="10"/>
      <c r="N1901" s="10"/>
      <c r="O1901" s="110">
        <f t="shared" si="60"/>
        <v>0</v>
      </c>
      <c r="P1901" s="110">
        <f t="shared" si="61"/>
        <v>0</v>
      </c>
    </row>
    <row r="1902" spans="1:16" x14ac:dyDescent="0.25">
      <c r="A1902" s="132">
        <v>16992156</v>
      </c>
      <c r="B1902" s="135" t="s">
        <v>86</v>
      </c>
      <c r="C1902" s="135" t="s">
        <v>87</v>
      </c>
      <c r="D1902" s="10">
        <v>2</v>
      </c>
      <c r="E1902" s="10"/>
      <c r="F1902" s="10"/>
      <c r="G1902" s="10"/>
      <c r="H1902" s="10"/>
      <c r="I1902" s="10"/>
      <c r="J1902" s="10"/>
      <c r="K1902" s="10"/>
      <c r="L1902" s="10"/>
      <c r="M1902" s="10"/>
      <c r="N1902" s="10"/>
      <c r="O1902" s="110">
        <f t="shared" si="60"/>
        <v>0</v>
      </c>
      <c r="P1902" s="110">
        <f t="shared" si="61"/>
        <v>0</v>
      </c>
    </row>
    <row r="1903" spans="1:16" x14ac:dyDescent="0.25">
      <c r="A1903" s="132">
        <v>16993357</v>
      </c>
      <c r="B1903" s="135" t="s">
        <v>2880</v>
      </c>
      <c r="C1903" s="135" t="s">
        <v>2881</v>
      </c>
      <c r="D1903" s="10">
        <v>60</v>
      </c>
      <c r="E1903" s="10"/>
      <c r="F1903" s="10"/>
      <c r="G1903" s="10"/>
      <c r="H1903" s="10"/>
      <c r="I1903" s="10"/>
      <c r="J1903" s="10"/>
      <c r="K1903" s="10"/>
      <c r="L1903" s="10"/>
      <c r="M1903" s="10"/>
      <c r="N1903" s="10"/>
      <c r="O1903" s="110">
        <f t="shared" si="60"/>
        <v>0</v>
      </c>
      <c r="P1903" s="110">
        <f t="shared" si="61"/>
        <v>0</v>
      </c>
    </row>
    <row r="1904" spans="1:16" x14ac:dyDescent="0.25">
      <c r="A1904" s="132">
        <v>16993373</v>
      </c>
      <c r="B1904" s="135" t="s">
        <v>2880</v>
      </c>
      <c r="C1904" s="135" t="s">
        <v>2881</v>
      </c>
      <c r="D1904" s="10">
        <v>60</v>
      </c>
      <c r="E1904" s="10"/>
      <c r="F1904" s="10"/>
      <c r="G1904" s="10"/>
      <c r="H1904" s="10"/>
      <c r="I1904" s="10"/>
      <c r="J1904" s="10"/>
      <c r="K1904" s="10"/>
      <c r="L1904" s="10"/>
      <c r="M1904" s="10"/>
      <c r="N1904" s="10"/>
      <c r="O1904" s="110">
        <f t="shared" si="60"/>
        <v>0</v>
      </c>
      <c r="P1904" s="110">
        <f t="shared" si="61"/>
        <v>0</v>
      </c>
    </row>
    <row r="1905" spans="1:16" x14ac:dyDescent="0.25">
      <c r="A1905" s="132">
        <v>16994019</v>
      </c>
      <c r="B1905" s="135" t="s">
        <v>2882</v>
      </c>
      <c r="C1905" s="135" t="s">
        <v>2883</v>
      </c>
      <c r="D1905" s="10">
        <v>30</v>
      </c>
      <c r="E1905" s="10"/>
      <c r="F1905" s="10"/>
      <c r="G1905" s="10"/>
      <c r="H1905" s="10"/>
      <c r="I1905" s="10"/>
      <c r="J1905" s="10"/>
      <c r="K1905" s="10"/>
      <c r="L1905" s="10"/>
      <c r="M1905" s="10"/>
      <c r="N1905" s="10"/>
      <c r="O1905" s="110">
        <f t="shared" si="60"/>
        <v>0</v>
      </c>
      <c r="P1905" s="110">
        <f t="shared" si="61"/>
        <v>0</v>
      </c>
    </row>
    <row r="1906" spans="1:16" x14ac:dyDescent="0.25">
      <c r="A1906" s="132">
        <v>16994264</v>
      </c>
      <c r="B1906" s="135" t="s">
        <v>166</v>
      </c>
      <c r="C1906" s="135" t="s">
        <v>167</v>
      </c>
      <c r="D1906" s="10">
        <v>1</v>
      </c>
      <c r="E1906" s="10"/>
      <c r="F1906" s="10"/>
      <c r="G1906" s="10"/>
      <c r="H1906" s="10"/>
      <c r="I1906" s="10"/>
      <c r="J1906" s="10"/>
      <c r="K1906" s="10"/>
      <c r="L1906" s="10"/>
      <c r="M1906" s="10"/>
      <c r="N1906" s="10"/>
      <c r="O1906" s="110">
        <f t="shared" si="60"/>
        <v>0</v>
      </c>
      <c r="P1906" s="110">
        <f t="shared" si="61"/>
        <v>0</v>
      </c>
    </row>
    <row r="1907" spans="1:16" x14ac:dyDescent="0.25">
      <c r="A1907" s="132">
        <v>16995279</v>
      </c>
      <c r="B1907" s="135" t="s">
        <v>196</v>
      </c>
      <c r="C1907" s="135" t="s">
        <v>197</v>
      </c>
      <c r="D1907" s="10">
        <v>100</v>
      </c>
      <c r="E1907" s="10"/>
      <c r="F1907" s="10"/>
      <c r="G1907" s="10"/>
      <c r="H1907" s="10"/>
      <c r="I1907" s="10"/>
      <c r="J1907" s="10"/>
      <c r="K1907" s="10"/>
      <c r="L1907" s="10"/>
      <c r="M1907" s="10"/>
      <c r="N1907" s="10"/>
      <c r="O1907" s="110">
        <f t="shared" si="60"/>
        <v>0</v>
      </c>
      <c r="P1907" s="110">
        <f t="shared" si="61"/>
        <v>0</v>
      </c>
    </row>
    <row r="1908" spans="1:16" x14ac:dyDescent="0.25">
      <c r="A1908" s="132">
        <v>16995317</v>
      </c>
      <c r="B1908" s="135" t="s">
        <v>2759</v>
      </c>
      <c r="C1908" s="135" t="s">
        <v>2760</v>
      </c>
      <c r="D1908" s="10">
        <v>1</v>
      </c>
      <c r="E1908" s="10"/>
      <c r="F1908" s="10"/>
      <c r="G1908" s="10"/>
      <c r="H1908" s="10"/>
      <c r="I1908" s="10"/>
      <c r="J1908" s="10"/>
      <c r="K1908" s="10"/>
      <c r="L1908" s="10"/>
      <c r="M1908" s="10"/>
      <c r="N1908" s="10"/>
      <c r="O1908" s="110">
        <f t="shared" si="60"/>
        <v>0</v>
      </c>
      <c r="P1908" s="110">
        <f t="shared" si="61"/>
        <v>0</v>
      </c>
    </row>
    <row r="1909" spans="1:16" x14ac:dyDescent="0.25">
      <c r="A1909" s="132">
        <v>16995740</v>
      </c>
      <c r="B1909" s="135" t="s">
        <v>2884</v>
      </c>
      <c r="C1909" s="135" t="s">
        <v>2885</v>
      </c>
      <c r="D1909" s="10">
        <v>1</v>
      </c>
      <c r="E1909" s="10"/>
      <c r="F1909" s="10"/>
      <c r="G1909" s="10"/>
      <c r="H1909" s="10"/>
      <c r="I1909" s="10"/>
      <c r="J1909" s="10"/>
      <c r="K1909" s="10"/>
      <c r="L1909" s="10"/>
      <c r="M1909" s="10"/>
      <c r="N1909" s="10"/>
      <c r="O1909" s="110">
        <f t="shared" si="60"/>
        <v>0</v>
      </c>
      <c r="P1909" s="110">
        <f t="shared" si="61"/>
        <v>0</v>
      </c>
    </row>
    <row r="1910" spans="1:16" x14ac:dyDescent="0.25">
      <c r="A1910" s="132">
        <v>16996062</v>
      </c>
      <c r="B1910" s="135" t="s">
        <v>2789</v>
      </c>
      <c r="C1910" s="135" t="s">
        <v>159</v>
      </c>
      <c r="D1910" s="10">
        <v>112</v>
      </c>
      <c r="E1910" s="10"/>
      <c r="F1910" s="10"/>
      <c r="G1910" s="10"/>
      <c r="H1910" s="10"/>
      <c r="I1910" s="10"/>
      <c r="J1910" s="10"/>
      <c r="K1910" s="10"/>
      <c r="L1910" s="10"/>
      <c r="M1910" s="10"/>
      <c r="N1910" s="10"/>
      <c r="O1910" s="110">
        <f t="shared" si="60"/>
        <v>0</v>
      </c>
      <c r="P1910" s="110">
        <f t="shared" si="61"/>
        <v>0</v>
      </c>
    </row>
    <row r="1911" spans="1:16" x14ac:dyDescent="0.25">
      <c r="A1911" s="132">
        <v>16998111</v>
      </c>
      <c r="B1911" s="135" t="s">
        <v>261</v>
      </c>
      <c r="C1911" s="135" t="s">
        <v>262</v>
      </c>
      <c r="D1911" s="10">
        <v>21</v>
      </c>
      <c r="E1911" s="10"/>
      <c r="F1911" s="10"/>
      <c r="G1911" s="10"/>
      <c r="H1911" s="10"/>
      <c r="I1911" s="10"/>
      <c r="J1911" s="10"/>
      <c r="K1911" s="10"/>
      <c r="L1911" s="10"/>
      <c r="M1911" s="10"/>
      <c r="N1911" s="10"/>
      <c r="O1911" s="110">
        <f t="shared" si="60"/>
        <v>0</v>
      </c>
      <c r="P1911" s="110">
        <f t="shared" si="61"/>
        <v>0</v>
      </c>
    </row>
    <row r="1912" spans="1:16" x14ac:dyDescent="0.25">
      <c r="A1912" s="132">
        <v>16998227</v>
      </c>
      <c r="B1912" s="135" t="s">
        <v>150</v>
      </c>
      <c r="C1912" s="135" t="s">
        <v>151</v>
      </c>
      <c r="D1912" s="10">
        <v>1</v>
      </c>
      <c r="E1912" s="10"/>
      <c r="F1912" s="10"/>
      <c r="G1912" s="10"/>
      <c r="H1912" s="10"/>
      <c r="I1912" s="10"/>
      <c r="J1912" s="10"/>
      <c r="K1912" s="10"/>
      <c r="L1912" s="10"/>
      <c r="M1912" s="10"/>
      <c r="N1912" s="10"/>
      <c r="O1912" s="110">
        <f t="shared" si="60"/>
        <v>0</v>
      </c>
      <c r="P1912" s="110">
        <f t="shared" si="61"/>
        <v>0</v>
      </c>
    </row>
    <row r="1913" spans="1:16" x14ac:dyDescent="0.25">
      <c r="A1913" s="132">
        <v>16998235</v>
      </c>
      <c r="B1913" s="135" t="s">
        <v>150</v>
      </c>
      <c r="C1913" s="135" t="s">
        <v>151</v>
      </c>
      <c r="D1913" s="10">
        <v>1</v>
      </c>
      <c r="E1913" s="10"/>
      <c r="F1913" s="10"/>
      <c r="G1913" s="10"/>
      <c r="H1913" s="10"/>
      <c r="I1913" s="10"/>
      <c r="J1913" s="10"/>
      <c r="K1913" s="10"/>
      <c r="L1913" s="10"/>
      <c r="M1913" s="10"/>
      <c r="N1913" s="10"/>
      <c r="O1913" s="110">
        <f t="shared" si="60"/>
        <v>0</v>
      </c>
      <c r="P1913" s="110">
        <f t="shared" si="61"/>
        <v>0</v>
      </c>
    </row>
    <row r="1914" spans="1:16" x14ac:dyDescent="0.25">
      <c r="A1914" s="132">
        <v>16998243</v>
      </c>
      <c r="B1914" s="135" t="s">
        <v>146</v>
      </c>
      <c r="C1914" s="135" t="s">
        <v>147</v>
      </c>
      <c r="D1914" s="10">
        <v>1</v>
      </c>
      <c r="E1914" s="10"/>
      <c r="F1914" s="10"/>
      <c r="G1914" s="10"/>
      <c r="H1914" s="10"/>
      <c r="I1914" s="10"/>
      <c r="J1914" s="10"/>
      <c r="K1914" s="10"/>
      <c r="L1914" s="10"/>
      <c r="M1914" s="10"/>
      <c r="N1914" s="10"/>
      <c r="O1914" s="110">
        <f t="shared" si="60"/>
        <v>0</v>
      </c>
      <c r="P1914" s="110">
        <f t="shared" si="61"/>
        <v>0</v>
      </c>
    </row>
    <row r="1915" spans="1:16" x14ac:dyDescent="0.25">
      <c r="A1915" s="132">
        <v>16998251</v>
      </c>
      <c r="B1915" s="135" t="s">
        <v>146</v>
      </c>
      <c r="C1915" s="135" t="s">
        <v>147</v>
      </c>
      <c r="D1915" s="10">
        <v>1</v>
      </c>
      <c r="E1915" s="10"/>
      <c r="F1915" s="10"/>
      <c r="G1915" s="10"/>
      <c r="H1915" s="10"/>
      <c r="I1915" s="10"/>
      <c r="J1915" s="10"/>
      <c r="K1915" s="10"/>
      <c r="L1915" s="10"/>
      <c r="M1915" s="10"/>
      <c r="N1915" s="10"/>
      <c r="O1915" s="110">
        <f t="shared" si="60"/>
        <v>0</v>
      </c>
      <c r="P1915" s="110">
        <f t="shared" si="61"/>
        <v>0</v>
      </c>
    </row>
    <row r="1916" spans="1:16" x14ac:dyDescent="0.25">
      <c r="A1916" s="132">
        <v>16998278</v>
      </c>
      <c r="B1916" s="135" t="s">
        <v>146</v>
      </c>
      <c r="C1916" s="135" t="s">
        <v>147</v>
      </c>
      <c r="D1916" s="10">
        <v>1</v>
      </c>
      <c r="E1916" s="10"/>
      <c r="F1916" s="10"/>
      <c r="G1916" s="10"/>
      <c r="H1916" s="10"/>
      <c r="I1916" s="10"/>
      <c r="J1916" s="10"/>
      <c r="K1916" s="10"/>
      <c r="L1916" s="10"/>
      <c r="M1916" s="10"/>
      <c r="N1916" s="10"/>
      <c r="O1916" s="110">
        <f t="shared" si="60"/>
        <v>0</v>
      </c>
      <c r="P1916" s="110">
        <f t="shared" si="61"/>
        <v>0</v>
      </c>
    </row>
    <row r="1917" spans="1:16" x14ac:dyDescent="0.25">
      <c r="A1917" s="132">
        <v>16998324</v>
      </c>
      <c r="B1917" s="135" t="s">
        <v>368</v>
      </c>
      <c r="C1917" s="135" t="s">
        <v>369</v>
      </c>
      <c r="D1917" s="10">
        <v>1</v>
      </c>
      <c r="E1917" s="10"/>
      <c r="F1917" s="10"/>
      <c r="G1917" s="10"/>
      <c r="H1917" s="10"/>
      <c r="I1917" s="10"/>
      <c r="J1917" s="10"/>
      <c r="K1917" s="10"/>
      <c r="L1917" s="10"/>
      <c r="M1917" s="10"/>
      <c r="N1917" s="10"/>
      <c r="O1917" s="110">
        <f t="shared" si="60"/>
        <v>0</v>
      </c>
      <c r="P1917" s="110">
        <f t="shared" si="61"/>
        <v>0</v>
      </c>
    </row>
    <row r="1918" spans="1:16" x14ac:dyDescent="0.25">
      <c r="A1918" s="132">
        <v>16998332</v>
      </c>
      <c r="B1918" s="135" t="s">
        <v>368</v>
      </c>
      <c r="C1918" s="135" t="s">
        <v>369</v>
      </c>
      <c r="D1918" s="10">
        <v>1</v>
      </c>
      <c r="E1918" s="10"/>
      <c r="F1918" s="10"/>
      <c r="G1918" s="10"/>
      <c r="H1918" s="10"/>
      <c r="I1918" s="10"/>
      <c r="J1918" s="10"/>
      <c r="K1918" s="10"/>
      <c r="L1918" s="10"/>
      <c r="M1918" s="10"/>
      <c r="N1918" s="10"/>
      <c r="O1918" s="110">
        <f t="shared" si="60"/>
        <v>0</v>
      </c>
      <c r="P1918" s="110">
        <f t="shared" si="61"/>
        <v>0</v>
      </c>
    </row>
    <row r="1919" spans="1:16" x14ac:dyDescent="0.25">
      <c r="A1919" s="132">
        <v>16998618</v>
      </c>
      <c r="B1919" s="135" t="s">
        <v>114</v>
      </c>
      <c r="C1919" s="135" t="s">
        <v>115</v>
      </c>
      <c r="D1919" s="10">
        <v>50</v>
      </c>
      <c r="E1919" s="10"/>
      <c r="F1919" s="10"/>
      <c r="G1919" s="10"/>
      <c r="H1919" s="10"/>
      <c r="I1919" s="10"/>
      <c r="J1919" s="10"/>
      <c r="K1919" s="10"/>
      <c r="L1919" s="10"/>
      <c r="M1919" s="10"/>
      <c r="N1919" s="10"/>
      <c r="O1919" s="110">
        <f t="shared" si="60"/>
        <v>0</v>
      </c>
      <c r="P1919" s="110">
        <f t="shared" si="61"/>
        <v>0</v>
      </c>
    </row>
    <row r="1920" spans="1:16" x14ac:dyDescent="0.25">
      <c r="A1920" s="132">
        <v>17001013</v>
      </c>
      <c r="B1920" s="135" t="s">
        <v>261</v>
      </c>
      <c r="C1920" s="135" t="s">
        <v>262</v>
      </c>
      <c r="D1920" s="10">
        <v>21</v>
      </c>
      <c r="E1920" s="10"/>
      <c r="F1920" s="10"/>
      <c r="G1920" s="10"/>
      <c r="H1920" s="10"/>
      <c r="I1920" s="10"/>
      <c r="J1920" s="10"/>
      <c r="K1920" s="10"/>
      <c r="L1920" s="10"/>
      <c r="M1920" s="10"/>
      <c r="N1920" s="10"/>
      <c r="O1920" s="110">
        <f t="shared" si="60"/>
        <v>0</v>
      </c>
      <c r="P1920" s="110">
        <f t="shared" si="61"/>
        <v>0</v>
      </c>
    </row>
    <row r="1921" spans="1:16" x14ac:dyDescent="0.25">
      <c r="A1921" s="132">
        <v>17001846</v>
      </c>
      <c r="B1921" s="135" t="s">
        <v>150</v>
      </c>
      <c r="C1921" s="135" t="s">
        <v>151</v>
      </c>
      <c r="D1921" s="10">
        <v>1</v>
      </c>
      <c r="E1921" s="10"/>
      <c r="F1921" s="10"/>
      <c r="G1921" s="10"/>
      <c r="H1921" s="10"/>
      <c r="I1921" s="10"/>
      <c r="J1921" s="10"/>
      <c r="K1921" s="10"/>
      <c r="L1921" s="10"/>
      <c r="M1921" s="10"/>
      <c r="N1921" s="10"/>
      <c r="O1921" s="110">
        <f t="shared" si="60"/>
        <v>0</v>
      </c>
      <c r="P1921" s="110">
        <f t="shared" si="61"/>
        <v>0</v>
      </c>
    </row>
    <row r="1922" spans="1:16" x14ac:dyDescent="0.25">
      <c r="A1922" s="132">
        <v>17002044</v>
      </c>
      <c r="B1922" s="135" t="s">
        <v>86</v>
      </c>
      <c r="C1922" s="135" t="s">
        <v>87</v>
      </c>
      <c r="D1922" s="10">
        <v>2</v>
      </c>
      <c r="E1922" s="10"/>
      <c r="F1922" s="10"/>
      <c r="G1922" s="10"/>
      <c r="H1922" s="10"/>
      <c r="I1922" s="10"/>
      <c r="J1922" s="10"/>
      <c r="K1922" s="10"/>
      <c r="L1922" s="10"/>
      <c r="M1922" s="10"/>
      <c r="N1922" s="10"/>
      <c r="O1922" s="110">
        <f t="shared" si="60"/>
        <v>0</v>
      </c>
      <c r="P1922" s="110">
        <f t="shared" si="61"/>
        <v>0</v>
      </c>
    </row>
    <row r="1923" spans="1:16" x14ac:dyDescent="0.25">
      <c r="A1923" s="132">
        <v>17002427</v>
      </c>
      <c r="B1923" s="135" t="s">
        <v>2788</v>
      </c>
      <c r="C1923" s="135" t="s">
        <v>155</v>
      </c>
      <c r="D1923" s="10">
        <v>30</v>
      </c>
      <c r="E1923" s="10"/>
      <c r="F1923" s="10"/>
      <c r="G1923" s="10"/>
      <c r="H1923" s="10"/>
      <c r="I1923" s="10"/>
      <c r="J1923" s="10"/>
      <c r="K1923" s="10"/>
      <c r="L1923" s="10"/>
      <c r="M1923" s="10"/>
      <c r="N1923" s="10"/>
      <c r="O1923" s="110">
        <f t="shared" si="60"/>
        <v>0</v>
      </c>
      <c r="P1923" s="110">
        <f t="shared" si="61"/>
        <v>0</v>
      </c>
    </row>
    <row r="1924" spans="1:16" x14ac:dyDescent="0.25">
      <c r="A1924" s="132">
        <v>17002435</v>
      </c>
      <c r="B1924" s="135" t="s">
        <v>2788</v>
      </c>
      <c r="C1924" s="135" t="s">
        <v>155</v>
      </c>
      <c r="D1924" s="10">
        <v>30</v>
      </c>
      <c r="E1924" s="10"/>
      <c r="F1924" s="10"/>
      <c r="G1924" s="10"/>
      <c r="H1924" s="10"/>
      <c r="I1924" s="10"/>
      <c r="J1924" s="10"/>
      <c r="K1924" s="10"/>
      <c r="L1924" s="10"/>
      <c r="M1924" s="10"/>
      <c r="N1924" s="10"/>
      <c r="O1924" s="110">
        <f t="shared" si="60"/>
        <v>0</v>
      </c>
      <c r="P1924" s="110">
        <f t="shared" si="61"/>
        <v>0</v>
      </c>
    </row>
    <row r="1925" spans="1:16" x14ac:dyDescent="0.25">
      <c r="A1925" s="132">
        <v>17002443</v>
      </c>
      <c r="B1925" s="135" t="s">
        <v>2788</v>
      </c>
      <c r="C1925" s="135" t="s">
        <v>155</v>
      </c>
      <c r="D1925" s="10">
        <v>30</v>
      </c>
      <c r="E1925" s="10"/>
      <c r="F1925" s="10"/>
      <c r="G1925" s="10"/>
      <c r="H1925" s="10"/>
      <c r="I1925" s="10"/>
      <c r="J1925" s="10"/>
      <c r="K1925" s="10"/>
      <c r="L1925" s="10"/>
      <c r="M1925" s="10"/>
      <c r="N1925" s="10"/>
      <c r="O1925" s="110">
        <f t="shared" si="60"/>
        <v>0</v>
      </c>
      <c r="P1925" s="110">
        <f t="shared" si="61"/>
        <v>0</v>
      </c>
    </row>
    <row r="1926" spans="1:16" x14ac:dyDescent="0.25">
      <c r="A1926" s="132">
        <v>17003180</v>
      </c>
      <c r="B1926" s="135" t="s">
        <v>170</v>
      </c>
      <c r="C1926" s="135" t="s">
        <v>171</v>
      </c>
      <c r="D1926" s="10">
        <v>21</v>
      </c>
      <c r="E1926" s="10"/>
      <c r="F1926" s="10"/>
      <c r="G1926" s="10"/>
      <c r="H1926" s="10"/>
      <c r="I1926" s="10"/>
      <c r="J1926" s="10"/>
      <c r="K1926" s="10"/>
      <c r="L1926" s="10"/>
      <c r="M1926" s="10"/>
      <c r="N1926" s="10"/>
      <c r="O1926" s="110">
        <f t="shared" si="60"/>
        <v>0</v>
      </c>
      <c r="P1926" s="110">
        <f t="shared" si="61"/>
        <v>0</v>
      </c>
    </row>
    <row r="1927" spans="1:16" x14ac:dyDescent="0.25">
      <c r="A1927" s="132">
        <v>17003199</v>
      </c>
      <c r="B1927" s="135" t="s">
        <v>170</v>
      </c>
      <c r="C1927" s="135" t="s">
        <v>171</v>
      </c>
      <c r="D1927" s="10">
        <v>21</v>
      </c>
      <c r="E1927" s="10"/>
      <c r="F1927" s="10"/>
      <c r="G1927" s="10"/>
      <c r="H1927" s="10"/>
      <c r="I1927" s="10"/>
      <c r="J1927" s="10"/>
      <c r="K1927" s="10"/>
      <c r="L1927" s="10"/>
      <c r="M1927" s="10"/>
      <c r="N1927" s="10"/>
      <c r="O1927" s="110">
        <f t="shared" si="60"/>
        <v>0</v>
      </c>
      <c r="P1927" s="110">
        <f t="shared" si="61"/>
        <v>0</v>
      </c>
    </row>
    <row r="1928" spans="1:16" x14ac:dyDescent="0.25">
      <c r="A1928" s="132">
        <v>17003229</v>
      </c>
      <c r="B1928" s="135" t="s">
        <v>474</v>
      </c>
      <c r="C1928" s="135" t="s">
        <v>475</v>
      </c>
      <c r="D1928" s="10">
        <v>24</v>
      </c>
      <c r="E1928" s="10"/>
      <c r="F1928" s="10"/>
      <c r="G1928" s="10"/>
      <c r="H1928" s="10"/>
      <c r="I1928" s="10"/>
      <c r="J1928" s="10"/>
      <c r="K1928" s="10"/>
      <c r="L1928" s="10"/>
      <c r="M1928" s="10"/>
      <c r="N1928" s="10"/>
      <c r="O1928" s="110">
        <f t="shared" si="60"/>
        <v>0</v>
      </c>
      <c r="P1928" s="110">
        <f t="shared" si="61"/>
        <v>0</v>
      </c>
    </row>
    <row r="1929" spans="1:16" x14ac:dyDescent="0.25">
      <c r="A1929" s="132">
        <v>17003415</v>
      </c>
      <c r="B1929" s="135" t="s">
        <v>86</v>
      </c>
      <c r="C1929" s="135" t="s">
        <v>87</v>
      </c>
      <c r="D1929" s="10">
        <v>6</v>
      </c>
      <c r="E1929" s="10"/>
      <c r="F1929" s="10"/>
      <c r="G1929" s="10"/>
      <c r="H1929" s="10"/>
      <c r="I1929" s="10"/>
      <c r="J1929" s="10"/>
      <c r="K1929" s="10"/>
      <c r="L1929" s="10"/>
      <c r="M1929" s="10"/>
      <c r="N1929" s="10"/>
      <c r="O1929" s="110">
        <f t="shared" si="60"/>
        <v>0</v>
      </c>
      <c r="P1929" s="110">
        <f t="shared" si="61"/>
        <v>0</v>
      </c>
    </row>
    <row r="1930" spans="1:16" x14ac:dyDescent="0.25">
      <c r="A1930" s="132">
        <v>17003423</v>
      </c>
      <c r="B1930" s="135" t="s">
        <v>86</v>
      </c>
      <c r="C1930" s="135" t="s">
        <v>87</v>
      </c>
      <c r="D1930" s="10">
        <v>6</v>
      </c>
      <c r="E1930" s="10"/>
      <c r="F1930" s="10"/>
      <c r="G1930" s="10"/>
      <c r="H1930" s="10"/>
      <c r="I1930" s="10"/>
      <c r="J1930" s="10"/>
      <c r="K1930" s="10"/>
      <c r="L1930" s="10"/>
      <c r="M1930" s="10"/>
      <c r="N1930" s="10"/>
      <c r="O1930" s="110">
        <f t="shared" si="60"/>
        <v>0</v>
      </c>
      <c r="P1930" s="110">
        <f t="shared" si="61"/>
        <v>0</v>
      </c>
    </row>
    <row r="1931" spans="1:16" x14ac:dyDescent="0.25">
      <c r="A1931" s="132">
        <v>17005795</v>
      </c>
      <c r="B1931" s="135" t="s">
        <v>207</v>
      </c>
      <c r="C1931" s="135" t="s">
        <v>208</v>
      </c>
      <c r="D1931" s="10">
        <v>5</v>
      </c>
      <c r="E1931" s="10"/>
      <c r="F1931" s="10"/>
      <c r="G1931" s="10"/>
      <c r="H1931" s="10"/>
      <c r="I1931" s="10"/>
      <c r="J1931" s="10"/>
      <c r="K1931" s="10"/>
      <c r="L1931" s="10"/>
      <c r="M1931" s="10"/>
      <c r="N1931" s="10"/>
      <c r="O1931" s="110">
        <f t="shared" si="60"/>
        <v>0</v>
      </c>
      <c r="P1931" s="110">
        <f t="shared" si="61"/>
        <v>0</v>
      </c>
    </row>
    <row r="1932" spans="1:16" x14ac:dyDescent="0.25">
      <c r="A1932" s="132">
        <v>17005949</v>
      </c>
      <c r="B1932" s="135" t="s">
        <v>88</v>
      </c>
      <c r="C1932" s="135" t="s">
        <v>89</v>
      </c>
      <c r="D1932" s="10">
        <v>1</v>
      </c>
      <c r="E1932" s="10"/>
      <c r="F1932" s="10"/>
      <c r="G1932" s="10"/>
      <c r="H1932" s="10"/>
      <c r="I1932" s="10"/>
      <c r="J1932" s="10"/>
      <c r="K1932" s="10"/>
      <c r="L1932" s="10"/>
      <c r="M1932" s="10"/>
      <c r="N1932" s="10"/>
      <c r="O1932" s="110">
        <f t="shared" si="60"/>
        <v>0</v>
      </c>
      <c r="P1932" s="110">
        <f t="shared" si="61"/>
        <v>0</v>
      </c>
    </row>
    <row r="1933" spans="1:16" x14ac:dyDescent="0.25">
      <c r="A1933" s="132">
        <v>17007089</v>
      </c>
      <c r="B1933" s="135" t="s">
        <v>190</v>
      </c>
      <c r="C1933" s="135" t="s">
        <v>191</v>
      </c>
      <c r="D1933" s="10">
        <v>1</v>
      </c>
      <c r="E1933" s="10"/>
      <c r="F1933" s="10"/>
      <c r="G1933" s="10"/>
      <c r="H1933" s="10"/>
      <c r="I1933" s="10"/>
      <c r="J1933" s="10"/>
      <c r="K1933" s="10"/>
      <c r="L1933" s="10"/>
      <c r="M1933" s="10"/>
      <c r="N1933" s="10"/>
      <c r="O1933" s="110">
        <f t="shared" si="60"/>
        <v>0</v>
      </c>
      <c r="P1933" s="110">
        <f t="shared" si="61"/>
        <v>0</v>
      </c>
    </row>
    <row r="1934" spans="1:16" x14ac:dyDescent="0.25">
      <c r="A1934" s="132">
        <v>17008409</v>
      </c>
      <c r="B1934" s="135" t="s">
        <v>196</v>
      </c>
      <c r="C1934" s="135" t="s">
        <v>197</v>
      </c>
      <c r="D1934" s="10">
        <v>100</v>
      </c>
      <c r="E1934" s="10"/>
      <c r="F1934" s="10"/>
      <c r="G1934" s="10"/>
      <c r="H1934" s="10"/>
      <c r="I1934" s="10"/>
      <c r="J1934" s="10"/>
      <c r="K1934" s="10"/>
      <c r="L1934" s="10"/>
      <c r="M1934" s="10"/>
      <c r="N1934" s="10"/>
      <c r="O1934" s="110">
        <f t="shared" si="60"/>
        <v>0</v>
      </c>
      <c r="P1934" s="110">
        <f t="shared" si="61"/>
        <v>0</v>
      </c>
    </row>
    <row r="1935" spans="1:16" x14ac:dyDescent="0.25">
      <c r="A1935" s="132">
        <v>17008700</v>
      </c>
      <c r="B1935" s="135" t="s">
        <v>150</v>
      </c>
      <c r="C1935" s="135" t="s">
        <v>151</v>
      </c>
      <c r="D1935" s="10">
        <v>1</v>
      </c>
      <c r="E1935" s="10"/>
      <c r="F1935" s="10"/>
      <c r="G1935" s="10"/>
      <c r="H1935" s="10"/>
      <c r="I1935" s="10"/>
      <c r="J1935" s="10"/>
      <c r="K1935" s="10"/>
      <c r="L1935" s="10"/>
      <c r="M1935" s="10"/>
      <c r="N1935" s="10"/>
      <c r="O1935" s="110">
        <f t="shared" si="60"/>
        <v>0</v>
      </c>
      <c r="P1935" s="110">
        <f t="shared" si="61"/>
        <v>0</v>
      </c>
    </row>
    <row r="1936" spans="1:16" x14ac:dyDescent="0.25">
      <c r="A1936" s="132">
        <v>17008727</v>
      </c>
      <c r="B1936" s="135" t="s">
        <v>150</v>
      </c>
      <c r="C1936" s="135" t="s">
        <v>151</v>
      </c>
      <c r="D1936" s="10">
        <v>1</v>
      </c>
      <c r="E1936" s="10"/>
      <c r="F1936" s="10"/>
      <c r="G1936" s="10"/>
      <c r="H1936" s="10"/>
      <c r="I1936" s="10"/>
      <c r="J1936" s="10"/>
      <c r="K1936" s="10"/>
      <c r="L1936" s="10"/>
      <c r="M1936" s="10"/>
      <c r="N1936" s="10"/>
      <c r="O1936" s="110">
        <f t="shared" si="60"/>
        <v>0</v>
      </c>
      <c r="P1936" s="110">
        <f t="shared" si="61"/>
        <v>0</v>
      </c>
    </row>
    <row r="1937" spans="1:16" x14ac:dyDescent="0.25">
      <c r="A1937" s="132">
        <v>17009480</v>
      </c>
      <c r="B1937" s="135" t="s">
        <v>241</v>
      </c>
      <c r="C1937" s="135" t="s">
        <v>2722</v>
      </c>
      <c r="D1937" s="10">
        <v>42</v>
      </c>
      <c r="E1937" s="10"/>
      <c r="F1937" s="10"/>
      <c r="G1937" s="10"/>
      <c r="H1937" s="10"/>
      <c r="I1937" s="10"/>
      <c r="J1937" s="10"/>
      <c r="K1937" s="10"/>
      <c r="L1937" s="10"/>
      <c r="M1937" s="10"/>
      <c r="N1937" s="10"/>
      <c r="O1937" s="110">
        <f t="shared" si="60"/>
        <v>0</v>
      </c>
      <c r="P1937" s="110">
        <f t="shared" si="61"/>
        <v>0</v>
      </c>
    </row>
    <row r="1938" spans="1:16" x14ac:dyDescent="0.25">
      <c r="A1938" s="132">
        <v>17009944</v>
      </c>
      <c r="B1938" s="135" t="s">
        <v>2796</v>
      </c>
      <c r="C1938" s="135" t="s">
        <v>212</v>
      </c>
      <c r="D1938" s="10">
        <v>30</v>
      </c>
      <c r="E1938" s="10"/>
      <c r="F1938" s="10"/>
      <c r="G1938" s="10"/>
      <c r="H1938" s="10"/>
      <c r="I1938" s="10"/>
      <c r="J1938" s="10"/>
      <c r="K1938" s="10"/>
      <c r="L1938" s="10"/>
      <c r="M1938" s="10"/>
      <c r="N1938" s="10"/>
      <c r="O1938" s="110">
        <f t="shared" si="60"/>
        <v>0</v>
      </c>
      <c r="P1938" s="110">
        <f t="shared" si="61"/>
        <v>0</v>
      </c>
    </row>
    <row r="1939" spans="1:16" x14ac:dyDescent="0.25">
      <c r="A1939" s="132">
        <v>17009952</v>
      </c>
      <c r="B1939" s="135" t="s">
        <v>2818</v>
      </c>
      <c r="C1939" s="135" t="s">
        <v>296</v>
      </c>
      <c r="D1939" s="10">
        <v>30</v>
      </c>
      <c r="E1939" s="10"/>
      <c r="F1939" s="10"/>
      <c r="G1939" s="10"/>
      <c r="H1939" s="10"/>
      <c r="I1939" s="10"/>
      <c r="J1939" s="10"/>
      <c r="K1939" s="10"/>
      <c r="L1939" s="10"/>
      <c r="M1939" s="10"/>
      <c r="N1939" s="10"/>
      <c r="O1939" s="110">
        <f t="shared" si="60"/>
        <v>0</v>
      </c>
      <c r="P1939" s="110">
        <f t="shared" si="61"/>
        <v>0</v>
      </c>
    </row>
    <row r="1940" spans="1:16" x14ac:dyDescent="0.25">
      <c r="A1940" s="132">
        <v>17009960</v>
      </c>
      <c r="B1940" s="135" t="s">
        <v>2788</v>
      </c>
      <c r="C1940" s="135" t="s">
        <v>155</v>
      </c>
      <c r="D1940" s="10">
        <v>30</v>
      </c>
      <c r="E1940" s="10"/>
      <c r="F1940" s="10"/>
      <c r="G1940" s="10"/>
      <c r="H1940" s="10"/>
      <c r="I1940" s="10"/>
      <c r="J1940" s="10"/>
      <c r="K1940" s="10"/>
      <c r="L1940" s="10"/>
      <c r="M1940" s="10"/>
      <c r="N1940" s="10"/>
      <c r="O1940" s="110">
        <f t="shared" si="60"/>
        <v>0</v>
      </c>
      <c r="P1940" s="110">
        <f t="shared" si="61"/>
        <v>0</v>
      </c>
    </row>
    <row r="1941" spans="1:16" x14ac:dyDescent="0.25">
      <c r="A1941" s="132">
        <v>17009979</v>
      </c>
      <c r="B1941" s="135" t="s">
        <v>2788</v>
      </c>
      <c r="C1941" s="135" t="s">
        <v>155</v>
      </c>
      <c r="D1941" s="10">
        <v>30</v>
      </c>
      <c r="E1941" s="10"/>
      <c r="F1941" s="10"/>
      <c r="G1941" s="10"/>
      <c r="H1941" s="10"/>
      <c r="I1941" s="10"/>
      <c r="J1941" s="10"/>
      <c r="K1941" s="10"/>
      <c r="L1941" s="10"/>
      <c r="M1941" s="10"/>
      <c r="N1941" s="10"/>
      <c r="O1941" s="110">
        <f t="shared" si="60"/>
        <v>0</v>
      </c>
      <c r="P1941" s="110">
        <f t="shared" si="61"/>
        <v>0</v>
      </c>
    </row>
    <row r="1942" spans="1:16" x14ac:dyDescent="0.25">
      <c r="A1942" s="132">
        <v>17009987</v>
      </c>
      <c r="B1942" s="135" t="s">
        <v>2790</v>
      </c>
      <c r="C1942" s="135" t="s">
        <v>177</v>
      </c>
      <c r="D1942" s="10">
        <v>28</v>
      </c>
      <c r="E1942" s="10"/>
      <c r="F1942" s="10"/>
      <c r="G1942" s="10"/>
      <c r="H1942" s="10"/>
      <c r="I1942" s="10"/>
      <c r="J1942" s="10"/>
      <c r="K1942" s="10"/>
      <c r="L1942" s="10"/>
      <c r="M1942" s="10"/>
      <c r="N1942" s="10"/>
      <c r="O1942" s="110">
        <f t="shared" si="60"/>
        <v>0</v>
      </c>
      <c r="P1942" s="110">
        <f t="shared" si="61"/>
        <v>0</v>
      </c>
    </row>
    <row r="1943" spans="1:16" x14ac:dyDescent="0.25">
      <c r="A1943" s="132">
        <v>17009995</v>
      </c>
      <c r="B1943" s="135" t="s">
        <v>2790</v>
      </c>
      <c r="C1943" s="135" t="s">
        <v>177</v>
      </c>
      <c r="D1943" s="10">
        <v>28</v>
      </c>
      <c r="E1943" s="10"/>
      <c r="F1943" s="10"/>
      <c r="G1943" s="10"/>
      <c r="H1943" s="10"/>
      <c r="I1943" s="10"/>
      <c r="J1943" s="10"/>
      <c r="K1943" s="10"/>
      <c r="L1943" s="10"/>
      <c r="M1943" s="10"/>
      <c r="N1943" s="10"/>
      <c r="O1943" s="110">
        <f t="shared" si="60"/>
        <v>0</v>
      </c>
      <c r="P1943" s="110">
        <f t="shared" si="61"/>
        <v>0</v>
      </c>
    </row>
    <row r="1944" spans="1:16" x14ac:dyDescent="0.25">
      <c r="A1944" s="132">
        <v>17010004</v>
      </c>
      <c r="B1944" s="135" t="s">
        <v>2790</v>
      </c>
      <c r="C1944" s="135" t="s">
        <v>177</v>
      </c>
      <c r="D1944" s="10">
        <v>28</v>
      </c>
      <c r="E1944" s="10"/>
      <c r="F1944" s="10"/>
      <c r="G1944" s="10"/>
      <c r="H1944" s="10"/>
      <c r="I1944" s="10"/>
      <c r="J1944" s="10"/>
      <c r="K1944" s="10"/>
      <c r="L1944" s="10"/>
      <c r="M1944" s="10"/>
      <c r="N1944" s="10"/>
      <c r="O1944" s="110">
        <f t="shared" si="60"/>
        <v>0</v>
      </c>
      <c r="P1944" s="110">
        <f t="shared" si="61"/>
        <v>0</v>
      </c>
    </row>
    <row r="1945" spans="1:16" x14ac:dyDescent="0.25">
      <c r="A1945" s="132">
        <v>17010012</v>
      </c>
      <c r="B1945" s="135" t="s">
        <v>2793</v>
      </c>
      <c r="C1945" s="135" t="s">
        <v>199</v>
      </c>
      <c r="D1945" s="10">
        <v>30</v>
      </c>
      <c r="E1945" s="10"/>
      <c r="F1945" s="10"/>
      <c r="G1945" s="10"/>
      <c r="H1945" s="10"/>
      <c r="I1945" s="10"/>
      <c r="J1945" s="10"/>
      <c r="K1945" s="10"/>
      <c r="L1945" s="10"/>
      <c r="M1945" s="10"/>
      <c r="N1945" s="10"/>
      <c r="O1945" s="110">
        <f t="shared" si="60"/>
        <v>0</v>
      </c>
      <c r="P1945" s="110">
        <f t="shared" si="61"/>
        <v>0</v>
      </c>
    </row>
    <row r="1946" spans="1:16" x14ac:dyDescent="0.25">
      <c r="A1946" s="132">
        <v>17010020</v>
      </c>
      <c r="B1946" s="135" t="s">
        <v>261</v>
      </c>
      <c r="C1946" s="135" t="s">
        <v>262</v>
      </c>
      <c r="D1946" s="10">
        <v>21</v>
      </c>
      <c r="E1946" s="10"/>
      <c r="F1946" s="10"/>
      <c r="G1946" s="10"/>
      <c r="H1946" s="10"/>
      <c r="I1946" s="10"/>
      <c r="J1946" s="10"/>
      <c r="K1946" s="10"/>
      <c r="L1946" s="10"/>
      <c r="M1946" s="10"/>
      <c r="N1946" s="10"/>
      <c r="O1946" s="110">
        <f t="shared" si="60"/>
        <v>0</v>
      </c>
      <c r="P1946" s="110">
        <f t="shared" si="61"/>
        <v>0</v>
      </c>
    </row>
    <row r="1947" spans="1:16" x14ac:dyDescent="0.25">
      <c r="A1947" s="132">
        <v>17010039</v>
      </c>
      <c r="B1947" s="135" t="s">
        <v>261</v>
      </c>
      <c r="C1947" s="135" t="s">
        <v>262</v>
      </c>
      <c r="D1947" s="10">
        <v>21</v>
      </c>
      <c r="E1947" s="10"/>
      <c r="F1947" s="10"/>
      <c r="G1947" s="10"/>
      <c r="H1947" s="10"/>
      <c r="I1947" s="10"/>
      <c r="J1947" s="10"/>
      <c r="K1947" s="10"/>
      <c r="L1947" s="10"/>
      <c r="M1947" s="10"/>
      <c r="N1947" s="10"/>
      <c r="O1947" s="110">
        <f t="shared" si="60"/>
        <v>0</v>
      </c>
      <c r="P1947" s="110">
        <f t="shared" si="61"/>
        <v>0</v>
      </c>
    </row>
    <row r="1948" spans="1:16" x14ac:dyDescent="0.25">
      <c r="A1948" s="132">
        <v>17010047</v>
      </c>
      <c r="B1948" s="135" t="s">
        <v>261</v>
      </c>
      <c r="C1948" s="135" t="s">
        <v>262</v>
      </c>
      <c r="D1948" s="10">
        <v>21</v>
      </c>
      <c r="E1948" s="10"/>
      <c r="F1948" s="10"/>
      <c r="G1948" s="10"/>
      <c r="H1948" s="10"/>
      <c r="I1948" s="10"/>
      <c r="J1948" s="10"/>
      <c r="K1948" s="10"/>
      <c r="L1948" s="10"/>
      <c r="M1948" s="10"/>
      <c r="N1948" s="10"/>
      <c r="O1948" s="110">
        <f t="shared" si="60"/>
        <v>0</v>
      </c>
      <c r="P1948" s="110">
        <f t="shared" si="61"/>
        <v>0</v>
      </c>
    </row>
    <row r="1949" spans="1:16" x14ac:dyDescent="0.25">
      <c r="A1949" s="132">
        <v>17010055</v>
      </c>
      <c r="B1949" s="135" t="s">
        <v>2794</v>
      </c>
      <c r="C1949" s="135" t="s">
        <v>141</v>
      </c>
      <c r="D1949" s="10">
        <v>30</v>
      </c>
      <c r="E1949" s="10"/>
      <c r="F1949" s="10"/>
      <c r="G1949" s="10"/>
      <c r="H1949" s="10"/>
      <c r="I1949" s="10"/>
      <c r="J1949" s="10"/>
      <c r="K1949" s="10"/>
      <c r="L1949" s="10"/>
      <c r="M1949" s="10"/>
      <c r="N1949" s="10"/>
      <c r="O1949" s="110">
        <f t="shared" si="60"/>
        <v>0</v>
      </c>
      <c r="P1949" s="110">
        <f t="shared" si="61"/>
        <v>0</v>
      </c>
    </row>
    <row r="1950" spans="1:16" x14ac:dyDescent="0.25">
      <c r="A1950" s="132">
        <v>17010063</v>
      </c>
      <c r="B1950" s="135" t="s">
        <v>2794</v>
      </c>
      <c r="C1950" s="135" t="s">
        <v>141</v>
      </c>
      <c r="D1950" s="10">
        <v>30</v>
      </c>
      <c r="E1950" s="10"/>
      <c r="F1950" s="10"/>
      <c r="G1950" s="10"/>
      <c r="H1950" s="10"/>
      <c r="I1950" s="10"/>
      <c r="J1950" s="10"/>
      <c r="K1950" s="10"/>
      <c r="L1950" s="10"/>
      <c r="M1950" s="10"/>
      <c r="N1950" s="10"/>
      <c r="O1950" s="110">
        <f t="shared" ref="O1950:O2013" si="62">E1950+F1950+G1950+H1950+I1950+J1950+K1950+L1950+M1950+N1950</f>
        <v>0</v>
      </c>
      <c r="P1950" s="110">
        <f t="shared" ref="P1950:P2013" si="63">O1950-N1950</f>
        <v>0</v>
      </c>
    </row>
    <row r="1951" spans="1:16" x14ac:dyDescent="0.25">
      <c r="A1951" s="132">
        <v>17010071</v>
      </c>
      <c r="B1951" s="135" t="s">
        <v>2803</v>
      </c>
      <c r="C1951" s="135" t="s">
        <v>250</v>
      </c>
      <c r="D1951" s="10">
        <v>28</v>
      </c>
      <c r="E1951" s="10"/>
      <c r="F1951" s="10"/>
      <c r="G1951" s="10"/>
      <c r="H1951" s="10"/>
      <c r="I1951" s="10"/>
      <c r="J1951" s="10"/>
      <c r="K1951" s="10"/>
      <c r="L1951" s="10"/>
      <c r="M1951" s="10"/>
      <c r="N1951" s="10"/>
      <c r="O1951" s="110">
        <f t="shared" si="62"/>
        <v>0</v>
      </c>
      <c r="P1951" s="110">
        <f t="shared" si="63"/>
        <v>0</v>
      </c>
    </row>
    <row r="1952" spans="1:16" x14ac:dyDescent="0.25">
      <c r="A1952" s="132">
        <v>17010268</v>
      </c>
      <c r="B1952" s="135" t="s">
        <v>221</v>
      </c>
      <c r="C1952" s="135" t="s">
        <v>222</v>
      </c>
      <c r="D1952" s="10">
        <v>1</v>
      </c>
      <c r="E1952" s="10"/>
      <c r="F1952" s="10"/>
      <c r="G1952" s="10"/>
      <c r="H1952" s="10"/>
      <c r="I1952" s="10"/>
      <c r="J1952" s="10"/>
      <c r="K1952" s="10"/>
      <c r="L1952" s="10"/>
      <c r="M1952" s="10"/>
      <c r="N1952" s="10"/>
      <c r="O1952" s="110">
        <f t="shared" si="62"/>
        <v>0</v>
      </c>
      <c r="P1952" s="110">
        <f t="shared" si="63"/>
        <v>0</v>
      </c>
    </row>
    <row r="1953" spans="1:16" x14ac:dyDescent="0.25">
      <c r="A1953" s="132">
        <v>17010292</v>
      </c>
      <c r="B1953" s="135" t="s">
        <v>221</v>
      </c>
      <c r="C1953" s="135" t="s">
        <v>222</v>
      </c>
      <c r="D1953" s="10">
        <v>1</v>
      </c>
      <c r="E1953" s="10"/>
      <c r="F1953" s="10"/>
      <c r="G1953" s="10"/>
      <c r="H1953" s="10"/>
      <c r="I1953" s="10"/>
      <c r="J1953" s="10"/>
      <c r="K1953" s="10"/>
      <c r="L1953" s="10"/>
      <c r="M1953" s="10"/>
      <c r="N1953" s="10"/>
      <c r="O1953" s="110">
        <f t="shared" si="62"/>
        <v>0</v>
      </c>
      <c r="P1953" s="110">
        <f t="shared" si="63"/>
        <v>0</v>
      </c>
    </row>
    <row r="1954" spans="1:16" x14ac:dyDescent="0.25">
      <c r="A1954" s="132">
        <v>17010748</v>
      </c>
      <c r="B1954" s="135" t="s">
        <v>261</v>
      </c>
      <c r="C1954" s="135" t="s">
        <v>262</v>
      </c>
      <c r="D1954" s="10">
        <v>21</v>
      </c>
      <c r="E1954" s="10"/>
      <c r="F1954" s="10"/>
      <c r="G1954" s="10"/>
      <c r="H1954" s="10"/>
      <c r="I1954" s="10"/>
      <c r="J1954" s="10"/>
      <c r="K1954" s="10"/>
      <c r="L1954" s="10"/>
      <c r="M1954" s="10"/>
      <c r="N1954" s="10"/>
      <c r="O1954" s="110">
        <f t="shared" si="62"/>
        <v>0</v>
      </c>
      <c r="P1954" s="110">
        <f t="shared" si="63"/>
        <v>0</v>
      </c>
    </row>
    <row r="1955" spans="1:16" x14ac:dyDescent="0.25">
      <c r="A1955" s="132">
        <v>17018439</v>
      </c>
      <c r="B1955" s="135" t="s">
        <v>146</v>
      </c>
      <c r="C1955" s="135" t="s">
        <v>147</v>
      </c>
      <c r="D1955" s="10">
        <v>1</v>
      </c>
      <c r="E1955" s="10"/>
      <c r="F1955" s="10"/>
      <c r="G1955" s="10"/>
      <c r="H1955" s="10"/>
      <c r="I1955" s="10"/>
      <c r="J1955" s="10"/>
      <c r="K1955" s="10"/>
      <c r="L1955" s="10"/>
      <c r="M1955" s="10"/>
      <c r="N1955" s="10"/>
      <c r="O1955" s="110">
        <f t="shared" si="62"/>
        <v>0</v>
      </c>
      <c r="P1955" s="110">
        <f t="shared" si="63"/>
        <v>0</v>
      </c>
    </row>
    <row r="1956" spans="1:16" x14ac:dyDescent="0.25">
      <c r="A1956" s="132">
        <v>17018463</v>
      </c>
      <c r="B1956" s="135" t="s">
        <v>146</v>
      </c>
      <c r="C1956" s="135" t="s">
        <v>147</v>
      </c>
      <c r="D1956" s="10">
        <v>1</v>
      </c>
      <c r="E1956" s="10"/>
      <c r="F1956" s="10"/>
      <c r="G1956" s="10"/>
      <c r="H1956" s="10"/>
      <c r="I1956" s="10"/>
      <c r="J1956" s="10"/>
      <c r="K1956" s="10"/>
      <c r="L1956" s="10"/>
      <c r="M1956" s="10"/>
      <c r="N1956" s="10"/>
      <c r="O1956" s="110">
        <f t="shared" si="62"/>
        <v>0</v>
      </c>
      <c r="P1956" s="110">
        <f t="shared" si="63"/>
        <v>0</v>
      </c>
    </row>
    <row r="1957" spans="1:16" x14ac:dyDescent="0.25">
      <c r="A1957" s="132">
        <v>17018498</v>
      </c>
      <c r="B1957" s="135" t="s">
        <v>146</v>
      </c>
      <c r="C1957" s="135" t="s">
        <v>147</v>
      </c>
      <c r="D1957" s="10">
        <v>1</v>
      </c>
      <c r="E1957" s="10"/>
      <c r="F1957" s="10"/>
      <c r="G1957" s="10"/>
      <c r="H1957" s="10"/>
      <c r="I1957" s="10"/>
      <c r="J1957" s="10"/>
      <c r="K1957" s="10"/>
      <c r="L1957" s="10"/>
      <c r="M1957" s="10"/>
      <c r="N1957" s="10"/>
      <c r="O1957" s="110">
        <f t="shared" si="62"/>
        <v>0</v>
      </c>
      <c r="P1957" s="110">
        <f t="shared" si="63"/>
        <v>0</v>
      </c>
    </row>
    <row r="1958" spans="1:16" x14ac:dyDescent="0.25">
      <c r="A1958" s="132">
        <v>17023653</v>
      </c>
      <c r="B1958" s="135" t="s">
        <v>146</v>
      </c>
      <c r="C1958" s="135" t="s">
        <v>147</v>
      </c>
      <c r="D1958" s="10">
        <v>1</v>
      </c>
      <c r="E1958" s="10"/>
      <c r="F1958" s="10"/>
      <c r="G1958" s="10"/>
      <c r="H1958" s="10"/>
      <c r="I1958" s="10"/>
      <c r="J1958" s="10"/>
      <c r="K1958" s="10"/>
      <c r="L1958" s="10"/>
      <c r="M1958" s="10"/>
      <c r="N1958" s="10"/>
      <c r="O1958" s="110">
        <f t="shared" si="62"/>
        <v>0</v>
      </c>
      <c r="P1958" s="110">
        <f t="shared" si="63"/>
        <v>0</v>
      </c>
    </row>
    <row r="1959" spans="1:16" x14ac:dyDescent="0.25">
      <c r="A1959" s="132">
        <v>17023688</v>
      </c>
      <c r="B1959" s="135" t="s">
        <v>146</v>
      </c>
      <c r="C1959" s="135" t="s">
        <v>147</v>
      </c>
      <c r="D1959" s="10">
        <v>1</v>
      </c>
      <c r="E1959" s="10"/>
      <c r="F1959" s="10"/>
      <c r="G1959" s="10"/>
      <c r="H1959" s="10"/>
      <c r="I1959" s="10"/>
      <c r="J1959" s="10"/>
      <c r="K1959" s="10"/>
      <c r="L1959" s="10"/>
      <c r="M1959" s="10"/>
      <c r="N1959" s="10"/>
      <c r="O1959" s="110">
        <f t="shared" si="62"/>
        <v>0</v>
      </c>
      <c r="P1959" s="110">
        <f t="shared" si="63"/>
        <v>0</v>
      </c>
    </row>
    <row r="1960" spans="1:16" x14ac:dyDescent="0.25">
      <c r="A1960" s="132">
        <v>17023696</v>
      </c>
      <c r="B1960" s="135" t="s">
        <v>146</v>
      </c>
      <c r="C1960" s="135" t="s">
        <v>147</v>
      </c>
      <c r="D1960" s="10">
        <v>1</v>
      </c>
      <c r="E1960" s="10"/>
      <c r="F1960" s="10"/>
      <c r="G1960" s="10"/>
      <c r="H1960" s="10"/>
      <c r="I1960" s="10"/>
      <c r="J1960" s="10"/>
      <c r="K1960" s="10"/>
      <c r="L1960" s="10"/>
      <c r="M1960" s="10"/>
      <c r="N1960" s="10"/>
      <c r="O1960" s="110">
        <f t="shared" si="62"/>
        <v>0</v>
      </c>
      <c r="P1960" s="110">
        <f t="shared" si="63"/>
        <v>0</v>
      </c>
    </row>
    <row r="1961" spans="1:16" x14ac:dyDescent="0.25">
      <c r="A1961" s="132">
        <v>17024269</v>
      </c>
      <c r="B1961" s="135" t="s">
        <v>2820</v>
      </c>
      <c r="C1961" s="135" t="s">
        <v>315</v>
      </c>
      <c r="D1961" s="10">
        <v>30</v>
      </c>
      <c r="E1961" s="10"/>
      <c r="F1961" s="10"/>
      <c r="G1961" s="10"/>
      <c r="H1961" s="10"/>
      <c r="I1961" s="10"/>
      <c r="J1961" s="10"/>
      <c r="K1961" s="10"/>
      <c r="L1961" s="10"/>
      <c r="M1961" s="10"/>
      <c r="N1961" s="10"/>
      <c r="O1961" s="110">
        <f t="shared" si="62"/>
        <v>0</v>
      </c>
      <c r="P1961" s="110">
        <f t="shared" si="63"/>
        <v>0</v>
      </c>
    </row>
    <row r="1962" spans="1:16" x14ac:dyDescent="0.25">
      <c r="A1962" s="132">
        <v>17024412</v>
      </c>
      <c r="B1962" s="135" t="s">
        <v>509</v>
      </c>
      <c r="C1962" s="135" t="s">
        <v>510</v>
      </c>
      <c r="D1962" s="10">
        <v>1</v>
      </c>
      <c r="E1962" s="10"/>
      <c r="F1962" s="10"/>
      <c r="G1962" s="10"/>
      <c r="H1962" s="10"/>
      <c r="I1962" s="10"/>
      <c r="J1962" s="10"/>
      <c r="K1962" s="10"/>
      <c r="L1962" s="10"/>
      <c r="M1962" s="10"/>
      <c r="N1962" s="10"/>
      <c r="O1962" s="110">
        <f t="shared" si="62"/>
        <v>0</v>
      </c>
      <c r="P1962" s="110">
        <f t="shared" si="63"/>
        <v>0</v>
      </c>
    </row>
    <row r="1963" spans="1:16" x14ac:dyDescent="0.25">
      <c r="A1963" s="132">
        <v>17024498</v>
      </c>
      <c r="B1963" s="135" t="s">
        <v>509</v>
      </c>
      <c r="C1963" s="135" t="s">
        <v>510</v>
      </c>
      <c r="D1963" s="10">
        <v>1</v>
      </c>
      <c r="E1963" s="10"/>
      <c r="F1963" s="10"/>
      <c r="G1963" s="10"/>
      <c r="H1963" s="10"/>
      <c r="I1963" s="10"/>
      <c r="J1963" s="10"/>
      <c r="K1963" s="10"/>
      <c r="L1963" s="10"/>
      <c r="M1963" s="10"/>
      <c r="N1963" s="10"/>
      <c r="O1963" s="110">
        <f t="shared" si="62"/>
        <v>0</v>
      </c>
      <c r="P1963" s="110">
        <f t="shared" si="63"/>
        <v>0</v>
      </c>
    </row>
    <row r="1964" spans="1:16" x14ac:dyDescent="0.25">
      <c r="A1964" s="132">
        <v>17024528</v>
      </c>
      <c r="B1964" s="135" t="s">
        <v>393</v>
      </c>
      <c r="C1964" s="135" t="s">
        <v>394</v>
      </c>
      <c r="D1964" s="10">
        <v>1</v>
      </c>
      <c r="E1964" s="10"/>
      <c r="F1964" s="10"/>
      <c r="G1964" s="10"/>
      <c r="H1964" s="10"/>
      <c r="I1964" s="10"/>
      <c r="J1964" s="10"/>
      <c r="K1964" s="10"/>
      <c r="L1964" s="10"/>
      <c r="M1964" s="10"/>
      <c r="N1964" s="10"/>
      <c r="O1964" s="110">
        <f t="shared" si="62"/>
        <v>0</v>
      </c>
      <c r="P1964" s="110">
        <f t="shared" si="63"/>
        <v>0</v>
      </c>
    </row>
    <row r="1965" spans="1:16" x14ac:dyDescent="0.25">
      <c r="A1965" s="132">
        <v>17024536</v>
      </c>
      <c r="B1965" s="135" t="s">
        <v>393</v>
      </c>
      <c r="C1965" s="135" t="s">
        <v>394</v>
      </c>
      <c r="D1965" s="10">
        <v>1</v>
      </c>
      <c r="E1965" s="10"/>
      <c r="F1965" s="10"/>
      <c r="G1965" s="10"/>
      <c r="H1965" s="10"/>
      <c r="I1965" s="10"/>
      <c r="J1965" s="10"/>
      <c r="K1965" s="10"/>
      <c r="L1965" s="10"/>
      <c r="M1965" s="10"/>
      <c r="N1965" s="10"/>
      <c r="O1965" s="110">
        <f t="shared" si="62"/>
        <v>0</v>
      </c>
      <c r="P1965" s="110">
        <f t="shared" si="63"/>
        <v>0</v>
      </c>
    </row>
    <row r="1966" spans="1:16" x14ac:dyDescent="0.25">
      <c r="A1966" s="132">
        <v>17024544</v>
      </c>
      <c r="B1966" s="135" t="s">
        <v>393</v>
      </c>
      <c r="C1966" s="135" t="s">
        <v>394</v>
      </c>
      <c r="D1966" s="10">
        <v>1</v>
      </c>
      <c r="E1966" s="10"/>
      <c r="F1966" s="10"/>
      <c r="G1966" s="10"/>
      <c r="H1966" s="10"/>
      <c r="I1966" s="10"/>
      <c r="J1966" s="10"/>
      <c r="K1966" s="10"/>
      <c r="L1966" s="10"/>
      <c r="M1966" s="10"/>
      <c r="N1966" s="10"/>
      <c r="O1966" s="110">
        <f t="shared" si="62"/>
        <v>0</v>
      </c>
      <c r="P1966" s="110">
        <f t="shared" si="63"/>
        <v>0</v>
      </c>
    </row>
    <row r="1967" spans="1:16" x14ac:dyDescent="0.25">
      <c r="A1967" s="132">
        <v>17024552</v>
      </c>
      <c r="B1967" s="135" t="s">
        <v>393</v>
      </c>
      <c r="C1967" s="135" t="s">
        <v>394</v>
      </c>
      <c r="D1967" s="10">
        <v>1</v>
      </c>
      <c r="E1967" s="10"/>
      <c r="F1967" s="10"/>
      <c r="G1967" s="10"/>
      <c r="H1967" s="10"/>
      <c r="I1967" s="10"/>
      <c r="J1967" s="10"/>
      <c r="K1967" s="10"/>
      <c r="L1967" s="10"/>
      <c r="M1967" s="10"/>
      <c r="N1967" s="10"/>
      <c r="O1967" s="110">
        <f t="shared" si="62"/>
        <v>0</v>
      </c>
      <c r="P1967" s="110">
        <f t="shared" si="63"/>
        <v>0</v>
      </c>
    </row>
    <row r="1968" spans="1:16" x14ac:dyDescent="0.25">
      <c r="A1968" s="132">
        <v>17024560</v>
      </c>
      <c r="B1968" s="135" t="s">
        <v>2827</v>
      </c>
      <c r="C1968" s="135" t="s">
        <v>348</v>
      </c>
      <c r="D1968" s="10">
        <v>84</v>
      </c>
      <c r="E1968" s="10"/>
      <c r="F1968" s="10"/>
      <c r="G1968" s="10"/>
      <c r="H1968" s="10"/>
      <c r="I1968" s="10"/>
      <c r="J1968" s="10"/>
      <c r="K1968" s="10"/>
      <c r="L1968" s="10"/>
      <c r="M1968" s="10"/>
      <c r="N1968" s="10"/>
      <c r="O1968" s="110">
        <f t="shared" si="62"/>
        <v>0</v>
      </c>
      <c r="P1968" s="110">
        <f t="shared" si="63"/>
        <v>0</v>
      </c>
    </row>
    <row r="1969" spans="1:16" x14ac:dyDescent="0.25">
      <c r="A1969" s="132">
        <v>17025400</v>
      </c>
      <c r="B1969" s="135" t="s">
        <v>2781</v>
      </c>
      <c r="C1969" s="135" t="s">
        <v>2886</v>
      </c>
      <c r="D1969" s="10">
        <v>28</v>
      </c>
      <c r="E1969" s="10"/>
      <c r="F1969" s="10"/>
      <c r="G1969" s="10"/>
      <c r="H1969" s="10"/>
      <c r="I1969" s="10"/>
      <c r="J1969" s="10"/>
      <c r="K1969" s="10"/>
      <c r="L1969" s="10"/>
      <c r="M1969" s="10"/>
      <c r="N1969" s="10"/>
      <c r="O1969" s="110">
        <f t="shared" si="62"/>
        <v>0</v>
      </c>
      <c r="P1969" s="110">
        <f t="shared" si="63"/>
        <v>0</v>
      </c>
    </row>
    <row r="1970" spans="1:16" x14ac:dyDescent="0.25">
      <c r="A1970" s="132">
        <v>17025435</v>
      </c>
      <c r="B1970" s="135" t="s">
        <v>287</v>
      </c>
      <c r="C1970" s="135" t="s">
        <v>288</v>
      </c>
      <c r="D1970" s="10">
        <v>56</v>
      </c>
      <c r="E1970" s="10"/>
      <c r="F1970" s="10"/>
      <c r="G1970" s="10"/>
      <c r="H1970" s="10"/>
      <c r="I1970" s="10"/>
      <c r="J1970" s="10"/>
      <c r="K1970" s="10"/>
      <c r="L1970" s="10"/>
      <c r="M1970" s="10"/>
      <c r="N1970" s="10"/>
      <c r="O1970" s="110">
        <f t="shared" si="62"/>
        <v>0</v>
      </c>
      <c r="P1970" s="110">
        <f t="shared" si="63"/>
        <v>0</v>
      </c>
    </row>
    <row r="1971" spans="1:16" x14ac:dyDescent="0.25">
      <c r="A1971" s="132">
        <v>17025532</v>
      </c>
      <c r="B1971" s="135" t="s">
        <v>146</v>
      </c>
      <c r="C1971" s="135" t="s">
        <v>147</v>
      </c>
      <c r="D1971" s="10">
        <v>1</v>
      </c>
      <c r="E1971" s="10"/>
      <c r="F1971" s="10"/>
      <c r="G1971" s="10"/>
      <c r="H1971" s="10"/>
      <c r="I1971" s="10"/>
      <c r="J1971" s="10"/>
      <c r="K1971" s="10"/>
      <c r="L1971" s="10"/>
      <c r="M1971" s="10"/>
      <c r="N1971" s="10"/>
      <c r="O1971" s="110">
        <f t="shared" si="62"/>
        <v>0</v>
      </c>
      <c r="P1971" s="110">
        <f t="shared" si="63"/>
        <v>0</v>
      </c>
    </row>
    <row r="1972" spans="1:16" x14ac:dyDescent="0.25">
      <c r="A1972" s="132">
        <v>17025540</v>
      </c>
      <c r="B1972" s="135" t="s">
        <v>146</v>
      </c>
      <c r="C1972" s="135" t="s">
        <v>147</v>
      </c>
      <c r="D1972" s="10">
        <v>1</v>
      </c>
      <c r="E1972" s="10"/>
      <c r="F1972" s="10"/>
      <c r="G1972" s="10"/>
      <c r="H1972" s="10"/>
      <c r="I1972" s="10"/>
      <c r="J1972" s="10"/>
      <c r="K1972" s="10"/>
      <c r="L1972" s="10"/>
      <c r="M1972" s="10"/>
      <c r="N1972" s="10"/>
      <c r="O1972" s="110">
        <f t="shared" si="62"/>
        <v>0</v>
      </c>
      <c r="P1972" s="110">
        <f t="shared" si="63"/>
        <v>0</v>
      </c>
    </row>
    <row r="1973" spans="1:16" x14ac:dyDescent="0.25">
      <c r="A1973" s="132">
        <v>17025648</v>
      </c>
      <c r="B1973" s="135" t="s">
        <v>509</v>
      </c>
      <c r="C1973" s="135" t="s">
        <v>510</v>
      </c>
      <c r="D1973" s="10">
        <v>1</v>
      </c>
      <c r="E1973" s="10"/>
      <c r="F1973" s="10"/>
      <c r="G1973" s="10"/>
      <c r="H1973" s="10"/>
      <c r="I1973" s="10"/>
      <c r="J1973" s="10"/>
      <c r="K1973" s="10"/>
      <c r="L1973" s="10"/>
      <c r="M1973" s="10"/>
      <c r="N1973" s="10"/>
      <c r="O1973" s="110">
        <f t="shared" si="62"/>
        <v>0</v>
      </c>
      <c r="P1973" s="110">
        <f t="shared" si="63"/>
        <v>0</v>
      </c>
    </row>
    <row r="1974" spans="1:16" x14ac:dyDescent="0.25">
      <c r="A1974" s="132">
        <v>17025656</v>
      </c>
      <c r="B1974" s="135" t="s">
        <v>509</v>
      </c>
      <c r="C1974" s="135" t="s">
        <v>510</v>
      </c>
      <c r="D1974" s="10">
        <v>1</v>
      </c>
      <c r="E1974" s="10"/>
      <c r="F1974" s="10"/>
      <c r="G1974" s="10"/>
      <c r="H1974" s="10"/>
      <c r="I1974" s="10"/>
      <c r="J1974" s="10"/>
      <c r="K1974" s="10"/>
      <c r="L1974" s="10"/>
      <c r="M1974" s="10"/>
      <c r="N1974" s="10"/>
      <c r="O1974" s="110">
        <f t="shared" si="62"/>
        <v>0</v>
      </c>
      <c r="P1974" s="110">
        <f t="shared" si="63"/>
        <v>0</v>
      </c>
    </row>
    <row r="1975" spans="1:16" x14ac:dyDescent="0.25">
      <c r="A1975" s="132">
        <v>17025710</v>
      </c>
      <c r="B1975" s="135" t="s">
        <v>379</v>
      </c>
      <c r="C1975" s="135" t="s">
        <v>2735</v>
      </c>
      <c r="D1975" s="10">
        <v>1</v>
      </c>
      <c r="E1975" s="10"/>
      <c r="F1975" s="10"/>
      <c r="G1975" s="10"/>
      <c r="H1975" s="10"/>
      <c r="I1975" s="10"/>
      <c r="J1975" s="10"/>
      <c r="K1975" s="10"/>
      <c r="L1975" s="10"/>
      <c r="M1975" s="10"/>
      <c r="N1975" s="10"/>
      <c r="O1975" s="110">
        <f t="shared" si="62"/>
        <v>0</v>
      </c>
      <c r="P1975" s="110">
        <f t="shared" si="63"/>
        <v>0</v>
      </c>
    </row>
    <row r="1976" spans="1:16" x14ac:dyDescent="0.25">
      <c r="A1976" s="132">
        <v>17026784</v>
      </c>
      <c r="B1976" s="135" t="s">
        <v>150</v>
      </c>
      <c r="C1976" s="135" t="s">
        <v>151</v>
      </c>
      <c r="D1976" s="10">
        <v>1</v>
      </c>
      <c r="E1976" s="10"/>
      <c r="F1976" s="10"/>
      <c r="G1976" s="10"/>
      <c r="H1976" s="10"/>
      <c r="I1976" s="10"/>
      <c r="J1976" s="10"/>
      <c r="K1976" s="10"/>
      <c r="L1976" s="10"/>
      <c r="M1976" s="10"/>
      <c r="N1976" s="10"/>
      <c r="O1976" s="110">
        <f t="shared" si="62"/>
        <v>0</v>
      </c>
      <c r="P1976" s="110">
        <f t="shared" si="63"/>
        <v>0</v>
      </c>
    </row>
    <row r="1977" spans="1:16" x14ac:dyDescent="0.25">
      <c r="A1977" s="132">
        <v>17026806</v>
      </c>
      <c r="B1977" s="135" t="s">
        <v>241</v>
      </c>
      <c r="C1977" s="135" t="s">
        <v>2722</v>
      </c>
      <c r="D1977" s="10">
        <v>42</v>
      </c>
      <c r="E1977" s="10"/>
      <c r="F1977" s="10"/>
      <c r="G1977" s="10"/>
      <c r="H1977" s="10"/>
      <c r="I1977" s="10"/>
      <c r="J1977" s="10"/>
      <c r="K1977" s="10"/>
      <c r="L1977" s="10"/>
      <c r="M1977" s="10"/>
      <c r="N1977" s="10"/>
      <c r="O1977" s="110">
        <f t="shared" si="62"/>
        <v>0</v>
      </c>
      <c r="P1977" s="110">
        <f t="shared" si="63"/>
        <v>0</v>
      </c>
    </row>
    <row r="1978" spans="1:16" x14ac:dyDescent="0.25">
      <c r="A1978" s="132">
        <v>17027527</v>
      </c>
      <c r="B1978" s="135" t="s">
        <v>2793</v>
      </c>
      <c r="C1978" s="135" t="s">
        <v>199</v>
      </c>
      <c r="D1978" s="10">
        <v>30</v>
      </c>
      <c r="E1978" s="10"/>
      <c r="F1978" s="10"/>
      <c r="G1978" s="10"/>
      <c r="H1978" s="10"/>
      <c r="I1978" s="10"/>
      <c r="J1978" s="10"/>
      <c r="K1978" s="10"/>
      <c r="L1978" s="10"/>
      <c r="M1978" s="10"/>
      <c r="N1978" s="10"/>
      <c r="O1978" s="110">
        <f t="shared" si="62"/>
        <v>0</v>
      </c>
      <c r="P1978" s="110">
        <f t="shared" si="63"/>
        <v>0</v>
      </c>
    </row>
    <row r="1979" spans="1:16" x14ac:dyDescent="0.25">
      <c r="A1979" s="132">
        <v>17029139</v>
      </c>
      <c r="B1979" s="135" t="s">
        <v>190</v>
      </c>
      <c r="C1979" s="135" t="s">
        <v>191</v>
      </c>
      <c r="D1979" s="10">
        <v>7</v>
      </c>
      <c r="E1979" s="10"/>
      <c r="F1979" s="10"/>
      <c r="G1979" s="10"/>
      <c r="H1979" s="10"/>
      <c r="I1979" s="10"/>
      <c r="J1979" s="10"/>
      <c r="K1979" s="10"/>
      <c r="L1979" s="10"/>
      <c r="M1979" s="10"/>
      <c r="N1979" s="10"/>
      <c r="O1979" s="110">
        <f t="shared" si="62"/>
        <v>0</v>
      </c>
      <c r="P1979" s="110">
        <f t="shared" si="63"/>
        <v>0</v>
      </c>
    </row>
    <row r="1980" spans="1:16" x14ac:dyDescent="0.25">
      <c r="A1980" s="132">
        <v>17029147</v>
      </c>
      <c r="B1980" s="135" t="s">
        <v>190</v>
      </c>
      <c r="C1980" s="135" t="s">
        <v>191</v>
      </c>
      <c r="D1980" s="10">
        <v>7</v>
      </c>
      <c r="E1980" s="10"/>
      <c r="F1980" s="10"/>
      <c r="G1980" s="10"/>
      <c r="H1980" s="10"/>
      <c r="I1980" s="10"/>
      <c r="J1980" s="10"/>
      <c r="K1980" s="10"/>
      <c r="L1980" s="10"/>
      <c r="M1980" s="10"/>
      <c r="N1980" s="10"/>
      <c r="O1980" s="110">
        <f t="shared" si="62"/>
        <v>0</v>
      </c>
      <c r="P1980" s="110">
        <f t="shared" si="63"/>
        <v>0</v>
      </c>
    </row>
    <row r="1981" spans="1:16" x14ac:dyDescent="0.25">
      <c r="A1981" s="132">
        <v>17029171</v>
      </c>
      <c r="B1981" s="135" t="s">
        <v>443</v>
      </c>
      <c r="C1981" s="135" t="s">
        <v>444</v>
      </c>
      <c r="D1981" s="10">
        <v>1</v>
      </c>
      <c r="E1981" s="10"/>
      <c r="F1981" s="10"/>
      <c r="G1981" s="10"/>
      <c r="H1981" s="10"/>
      <c r="I1981" s="10"/>
      <c r="J1981" s="10"/>
      <c r="K1981" s="10"/>
      <c r="L1981" s="10"/>
      <c r="M1981" s="10"/>
      <c r="N1981" s="10"/>
      <c r="O1981" s="110">
        <f t="shared" si="62"/>
        <v>0</v>
      </c>
      <c r="P1981" s="110">
        <f t="shared" si="63"/>
        <v>0</v>
      </c>
    </row>
    <row r="1982" spans="1:16" x14ac:dyDescent="0.25">
      <c r="A1982" s="132">
        <v>17029309</v>
      </c>
      <c r="B1982" s="135" t="s">
        <v>438</v>
      </c>
      <c r="C1982" s="135" t="s">
        <v>2739</v>
      </c>
      <c r="D1982" s="10">
        <v>1</v>
      </c>
      <c r="E1982" s="10"/>
      <c r="F1982" s="10"/>
      <c r="G1982" s="10"/>
      <c r="H1982" s="10"/>
      <c r="I1982" s="10"/>
      <c r="J1982" s="10"/>
      <c r="K1982" s="10"/>
      <c r="L1982" s="10"/>
      <c r="M1982" s="10"/>
      <c r="N1982" s="10"/>
      <c r="O1982" s="110">
        <f t="shared" si="62"/>
        <v>0</v>
      </c>
      <c r="P1982" s="110">
        <f t="shared" si="63"/>
        <v>0</v>
      </c>
    </row>
    <row r="1983" spans="1:16" x14ac:dyDescent="0.25">
      <c r="A1983" s="132">
        <v>17029937</v>
      </c>
      <c r="B1983" s="135" t="s">
        <v>241</v>
      </c>
      <c r="C1983" s="135" t="s">
        <v>2722</v>
      </c>
      <c r="D1983" s="10">
        <v>42</v>
      </c>
      <c r="E1983" s="10"/>
      <c r="F1983" s="10"/>
      <c r="G1983" s="10"/>
      <c r="H1983" s="10"/>
      <c r="I1983" s="10"/>
      <c r="J1983" s="10"/>
      <c r="K1983" s="10"/>
      <c r="L1983" s="10"/>
      <c r="M1983" s="10"/>
      <c r="N1983" s="10"/>
      <c r="O1983" s="110">
        <f t="shared" si="62"/>
        <v>0</v>
      </c>
      <c r="P1983" s="110">
        <f t="shared" si="63"/>
        <v>0</v>
      </c>
    </row>
    <row r="1984" spans="1:16" x14ac:dyDescent="0.25">
      <c r="A1984" s="132">
        <v>17030102</v>
      </c>
      <c r="B1984" s="135" t="s">
        <v>379</v>
      </c>
      <c r="C1984" s="135" t="s">
        <v>2735</v>
      </c>
      <c r="D1984" s="10">
        <v>1</v>
      </c>
      <c r="E1984" s="10"/>
      <c r="F1984" s="10"/>
      <c r="G1984" s="10"/>
      <c r="H1984" s="10"/>
      <c r="I1984" s="10"/>
      <c r="J1984" s="10"/>
      <c r="K1984" s="10"/>
      <c r="L1984" s="10"/>
      <c r="M1984" s="10"/>
      <c r="N1984" s="10"/>
      <c r="O1984" s="110">
        <f t="shared" si="62"/>
        <v>0</v>
      </c>
      <c r="P1984" s="110">
        <f t="shared" si="63"/>
        <v>0</v>
      </c>
    </row>
    <row r="1985" spans="1:16" x14ac:dyDescent="0.25">
      <c r="A1985" s="132">
        <v>17031753</v>
      </c>
      <c r="B1985" s="135" t="s">
        <v>2794</v>
      </c>
      <c r="C1985" s="135" t="s">
        <v>141</v>
      </c>
      <c r="D1985" s="10">
        <v>30</v>
      </c>
      <c r="E1985" s="10"/>
      <c r="F1985" s="10"/>
      <c r="G1985" s="10"/>
      <c r="H1985" s="10"/>
      <c r="I1985" s="10"/>
      <c r="J1985" s="10"/>
      <c r="K1985" s="10"/>
      <c r="L1985" s="10"/>
      <c r="M1985" s="10"/>
      <c r="N1985" s="10"/>
      <c r="O1985" s="110">
        <f t="shared" si="62"/>
        <v>0</v>
      </c>
      <c r="P1985" s="110">
        <f t="shared" si="63"/>
        <v>0</v>
      </c>
    </row>
    <row r="1986" spans="1:16" x14ac:dyDescent="0.25">
      <c r="A1986" s="132">
        <v>17033306</v>
      </c>
      <c r="B1986" s="135" t="s">
        <v>464</v>
      </c>
      <c r="C1986" s="135" t="s">
        <v>465</v>
      </c>
      <c r="D1986" s="10">
        <v>1</v>
      </c>
      <c r="E1986" s="10"/>
      <c r="F1986" s="10"/>
      <c r="G1986" s="10"/>
      <c r="H1986" s="10"/>
      <c r="I1986" s="10"/>
      <c r="J1986" s="10"/>
      <c r="K1986" s="10"/>
      <c r="L1986" s="10"/>
      <c r="M1986" s="10"/>
      <c r="N1986" s="10"/>
      <c r="O1986" s="110">
        <f t="shared" si="62"/>
        <v>0</v>
      </c>
      <c r="P1986" s="110">
        <f t="shared" si="63"/>
        <v>0</v>
      </c>
    </row>
    <row r="1987" spans="1:16" x14ac:dyDescent="0.25">
      <c r="A1987" s="132">
        <v>17033322</v>
      </c>
      <c r="B1987" s="135" t="s">
        <v>2814</v>
      </c>
      <c r="C1987" s="135" t="s">
        <v>284</v>
      </c>
      <c r="D1987" s="10">
        <v>84</v>
      </c>
      <c r="E1987" s="10"/>
      <c r="F1987" s="10"/>
      <c r="G1987" s="10"/>
      <c r="H1987" s="10"/>
      <c r="I1987" s="10"/>
      <c r="J1987" s="10"/>
      <c r="K1987" s="10"/>
      <c r="L1987" s="10"/>
      <c r="M1987" s="10"/>
      <c r="N1987" s="10"/>
      <c r="O1987" s="110">
        <f t="shared" si="62"/>
        <v>0</v>
      </c>
      <c r="P1987" s="110">
        <f t="shared" si="63"/>
        <v>0</v>
      </c>
    </row>
    <row r="1988" spans="1:16" x14ac:dyDescent="0.25">
      <c r="A1988" s="132">
        <v>17033357</v>
      </c>
      <c r="B1988" s="135" t="s">
        <v>146</v>
      </c>
      <c r="C1988" s="135" t="s">
        <v>147</v>
      </c>
      <c r="D1988" s="10">
        <v>1</v>
      </c>
      <c r="E1988" s="10"/>
      <c r="F1988" s="10"/>
      <c r="G1988" s="10"/>
      <c r="H1988" s="10"/>
      <c r="I1988" s="10"/>
      <c r="J1988" s="10"/>
      <c r="K1988" s="10"/>
      <c r="L1988" s="10"/>
      <c r="M1988" s="10"/>
      <c r="N1988" s="10"/>
      <c r="O1988" s="110">
        <f t="shared" si="62"/>
        <v>0</v>
      </c>
      <c r="P1988" s="110">
        <f t="shared" si="63"/>
        <v>0</v>
      </c>
    </row>
    <row r="1989" spans="1:16" x14ac:dyDescent="0.25">
      <c r="A1989" s="132">
        <v>17033365</v>
      </c>
      <c r="B1989" s="135" t="s">
        <v>146</v>
      </c>
      <c r="C1989" s="135" t="s">
        <v>147</v>
      </c>
      <c r="D1989" s="10">
        <v>1</v>
      </c>
      <c r="E1989" s="10"/>
      <c r="F1989" s="10"/>
      <c r="G1989" s="10"/>
      <c r="H1989" s="10"/>
      <c r="I1989" s="10"/>
      <c r="J1989" s="10"/>
      <c r="K1989" s="10"/>
      <c r="L1989" s="10"/>
      <c r="M1989" s="10"/>
      <c r="N1989" s="10"/>
      <c r="O1989" s="110">
        <f t="shared" si="62"/>
        <v>0</v>
      </c>
      <c r="P1989" s="110">
        <f t="shared" si="63"/>
        <v>0</v>
      </c>
    </row>
    <row r="1990" spans="1:16" x14ac:dyDescent="0.25">
      <c r="A1990" s="132">
        <v>17034272</v>
      </c>
      <c r="B1990" s="135" t="s">
        <v>271</v>
      </c>
      <c r="C1990" s="135" t="s">
        <v>272</v>
      </c>
      <c r="D1990" s="10">
        <v>1</v>
      </c>
      <c r="E1990" s="10"/>
      <c r="F1990" s="10"/>
      <c r="G1990" s="10"/>
      <c r="H1990" s="10"/>
      <c r="I1990" s="10"/>
      <c r="J1990" s="10"/>
      <c r="K1990" s="10"/>
      <c r="L1990" s="10"/>
      <c r="M1990" s="10"/>
      <c r="N1990" s="10"/>
      <c r="O1990" s="110">
        <f t="shared" si="62"/>
        <v>0</v>
      </c>
      <c r="P1990" s="110">
        <f t="shared" si="63"/>
        <v>0</v>
      </c>
    </row>
    <row r="1991" spans="1:16" x14ac:dyDescent="0.25">
      <c r="A1991" s="132">
        <v>17034280</v>
      </c>
      <c r="B1991" s="135" t="s">
        <v>2818</v>
      </c>
      <c r="C1991" s="135" t="s">
        <v>296</v>
      </c>
      <c r="D1991" s="10">
        <v>30</v>
      </c>
      <c r="E1991" s="10"/>
      <c r="F1991" s="10"/>
      <c r="G1991" s="10"/>
      <c r="H1991" s="10"/>
      <c r="I1991" s="10"/>
      <c r="J1991" s="10"/>
      <c r="K1991" s="10"/>
      <c r="L1991" s="10"/>
      <c r="M1991" s="10"/>
      <c r="N1991" s="10"/>
      <c r="O1991" s="110">
        <f t="shared" si="62"/>
        <v>0</v>
      </c>
      <c r="P1991" s="110">
        <f t="shared" si="63"/>
        <v>0</v>
      </c>
    </row>
    <row r="1992" spans="1:16" x14ac:dyDescent="0.25">
      <c r="A1992" s="132">
        <v>17034493</v>
      </c>
      <c r="B1992" s="135" t="s">
        <v>271</v>
      </c>
      <c r="C1992" s="135" t="s">
        <v>272</v>
      </c>
      <c r="D1992" s="10">
        <v>1</v>
      </c>
      <c r="E1992" s="10"/>
      <c r="F1992" s="10"/>
      <c r="G1992" s="10"/>
      <c r="H1992" s="10"/>
      <c r="I1992" s="10"/>
      <c r="J1992" s="10"/>
      <c r="K1992" s="10"/>
      <c r="L1992" s="10"/>
      <c r="M1992" s="10"/>
      <c r="N1992" s="10"/>
      <c r="O1992" s="110">
        <f t="shared" si="62"/>
        <v>0</v>
      </c>
      <c r="P1992" s="110">
        <f t="shared" si="63"/>
        <v>0</v>
      </c>
    </row>
    <row r="1993" spans="1:16" x14ac:dyDescent="0.25">
      <c r="A1993" s="132">
        <v>17034523</v>
      </c>
      <c r="B1993" s="135" t="s">
        <v>2818</v>
      </c>
      <c r="C1993" s="135" t="s">
        <v>296</v>
      </c>
      <c r="D1993" s="10">
        <v>30</v>
      </c>
      <c r="E1993" s="10"/>
      <c r="F1993" s="10"/>
      <c r="G1993" s="10"/>
      <c r="H1993" s="10"/>
      <c r="I1993" s="10"/>
      <c r="J1993" s="10"/>
      <c r="K1993" s="10"/>
      <c r="L1993" s="10"/>
      <c r="M1993" s="10"/>
      <c r="N1993" s="10"/>
      <c r="O1993" s="110">
        <f t="shared" si="62"/>
        <v>0</v>
      </c>
      <c r="P1993" s="110">
        <f t="shared" si="63"/>
        <v>0</v>
      </c>
    </row>
    <row r="1994" spans="1:16" x14ac:dyDescent="0.25">
      <c r="A1994" s="132">
        <v>17034949</v>
      </c>
      <c r="B1994" s="135" t="s">
        <v>146</v>
      </c>
      <c r="C1994" s="135" t="s">
        <v>147</v>
      </c>
      <c r="D1994" s="10">
        <v>1</v>
      </c>
      <c r="E1994" s="10"/>
      <c r="F1994" s="10"/>
      <c r="G1994" s="10"/>
      <c r="H1994" s="10"/>
      <c r="I1994" s="10"/>
      <c r="J1994" s="10"/>
      <c r="K1994" s="10"/>
      <c r="L1994" s="10"/>
      <c r="M1994" s="10"/>
      <c r="N1994" s="10"/>
      <c r="O1994" s="110">
        <f t="shared" si="62"/>
        <v>0</v>
      </c>
      <c r="P1994" s="110">
        <f t="shared" si="63"/>
        <v>0</v>
      </c>
    </row>
    <row r="1995" spans="1:16" x14ac:dyDescent="0.25">
      <c r="A1995" s="132">
        <v>17034957</v>
      </c>
      <c r="B1995" s="135" t="s">
        <v>146</v>
      </c>
      <c r="C1995" s="135" t="s">
        <v>147</v>
      </c>
      <c r="D1995" s="10">
        <v>1</v>
      </c>
      <c r="E1995" s="10"/>
      <c r="F1995" s="10"/>
      <c r="G1995" s="10"/>
      <c r="H1995" s="10"/>
      <c r="I1995" s="10"/>
      <c r="J1995" s="10"/>
      <c r="K1995" s="10"/>
      <c r="L1995" s="10"/>
      <c r="M1995" s="10"/>
      <c r="N1995" s="10"/>
      <c r="O1995" s="110">
        <f t="shared" si="62"/>
        <v>0</v>
      </c>
      <c r="P1995" s="110">
        <f t="shared" si="63"/>
        <v>0</v>
      </c>
    </row>
    <row r="1996" spans="1:16" x14ac:dyDescent="0.25">
      <c r="A1996" s="132">
        <v>17034965</v>
      </c>
      <c r="B1996" s="135" t="s">
        <v>146</v>
      </c>
      <c r="C1996" s="135" t="s">
        <v>147</v>
      </c>
      <c r="D1996" s="10">
        <v>1</v>
      </c>
      <c r="E1996" s="10"/>
      <c r="F1996" s="10"/>
      <c r="G1996" s="10"/>
      <c r="H1996" s="10"/>
      <c r="I1996" s="10"/>
      <c r="J1996" s="10"/>
      <c r="K1996" s="10"/>
      <c r="L1996" s="10"/>
      <c r="M1996" s="10"/>
      <c r="N1996" s="10"/>
      <c r="O1996" s="110">
        <f t="shared" si="62"/>
        <v>0</v>
      </c>
      <c r="P1996" s="110">
        <f t="shared" si="63"/>
        <v>0</v>
      </c>
    </row>
    <row r="1997" spans="1:16" x14ac:dyDescent="0.25">
      <c r="A1997" s="132">
        <v>17036607</v>
      </c>
      <c r="B1997" s="135" t="s">
        <v>2821</v>
      </c>
      <c r="C1997" s="135" t="s">
        <v>319</v>
      </c>
      <c r="D1997" s="10">
        <v>30</v>
      </c>
      <c r="E1997" s="10"/>
      <c r="F1997" s="10"/>
      <c r="G1997" s="10"/>
      <c r="H1997" s="10"/>
      <c r="I1997" s="10"/>
      <c r="J1997" s="10"/>
      <c r="K1997" s="10"/>
      <c r="L1997" s="10"/>
      <c r="M1997" s="10"/>
      <c r="N1997" s="10"/>
      <c r="O1997" s="110">
        <f t="shared" si="62"/>
        <v>0</v>
      </c>
      <c r="P1997" s="110">
        <f t="shared" si="63"/>
        <v>0</v>
      </c>
    </row>
    <row r="1998" spans="1:16" x14ac:dyDescent="0.25">
      <c r="A1998" s="132">
        <v>17036623</v>
      </c>
      <c r="B1998" s="135" t="s">
        <v>2821</v>
      </c>
      <c r="C1998" s="135" t="s">
        <v>319</v>
      </c>
      <c r="D1998" s="10">
        <v>30</v>
      </c>
      <c r="E1998" s="10"/>
      <c r="F1998" s="10"/>
      <c r="G1998" s="10"/>
      <c r="H1998" s="10"/>
      <c r="I1998" s="10"/>
      <c r="J1998" s="10"/>
      <c r="K1998" s="10"/>
      <c r="L1998" s="10"/>
      <c r="M1998" s="10"/>
      <c r="N1998" s="10"/>
      <c r="O1998" s="110">
        <f t="shared" si="62"/>
        <v>0</v>
      </c>
      <c r="P1998" s="110">
        <f t="shared" si="63"/>
        <v>0</v>
      </c>
    </row>
    <row r="1999" spans="1:16" x14ac:dyDescent="0.25">
      <c r="A1999" s="132">
        <v>17036631</v>
      </c>
      <c r="B1999" s="135" t="s">
        <v>2821</v>
      </c>
      <c r="C1999" s="135" t="s">
        <v>319</v>
      </c>
      <c r="D1999" s="10">
        <v>30</v>
      </c>
      <c r="E1999" s="10"/>
      <c r="F1999" s="10"/>
      <c r="G1999" s="10"/>
      <c r="H1999" s="10"/>
      <c r="I1999" s="10"/>
      <c r="J1999" s="10"/>
      <c r="K1999" s="10"/>
      <c r="L1999" s="10"/>
      <c r="M1999" s="10"/>
      <c r="N1999" s="10"/>
      <c r="O1999" s="110">
        <f t="shared" si="62"/>
        <v>0</v>
      </c>
      <c r="P1999" s="110">
        <f t="shared" si="63"/>
        <v>0</v>
      </c>
    </row>
    <row r="2000" spans="1:16" x14ac:dyDescent="0.25">
      <c r="A2000" s="132">
        <v>17036704</v>
      </c>
      <c r="B2000" s="135" t="s">
        <v>110</v>
      </c>
      <c r="C2000" s="135" t="s">
        <v>2887</v>
      </c>
      <c r="D2000" s="10">
        <v>2</v>
      </c>
      <c r="E2000" s="10"/>
      <c r="F2000" s="10"/>
      <c r="G2000" s="10"/>
      <c r="H2000" s="10"/>
      <c r="I2000" s="10"/>
      <c r="J2000" s="10"/>
      <c r="K2000" s="10"/>
      <c r="L2000" s="10"/>
      <c r="M2000" s="10"/>
      <c r="N2000" s="10"/>
      <c r="O2000" s="110">
        <f t="shared" si="62"/>
        <v>0</v>
      </c>
      <c r="P2000" s="110">
        <f t="shared" si="63"/>
        <v>0</v>
      </c>
    </row>
    <row r="2001" spans="1:16" x14ac:dyDescent="0.25">
      <c r="A2001" s="132">
        <v>17036712</v>
      </c>
      <c r="B2001" s="135" t="s">
        <v>110</v>
      </c>
      <c r="C2001" s="135" t="s">
        <v>2887</v>
      </c>
      <c r="D2001" s="10">
        <v>2</v>
      </c>
      <c r="E2001" s="10"/>
      <c r="F2001" s="10"/>
      <c r="G2001" s="10"/>
      <c r="H2001" s="10"/>
      <c r="I2001" s="10"/>
      <c r="J2001" s="10"/>
      <c r="K2001" s="10"/>
      <c r="L2001" s="10"/>
      <c r="M2001" s="10"/>
      <c r="N2001" s="10"/>
      <c r="O2001" s="110">
        <f t="shared" si="62"/>
        <v>0</v>
      </c>
      <c r="P2001" s="110">
        <f t="shared" si="63"/>
        <v>0</v>
      </c>
    </row>
    <row r="2002" spans="1:16" x14ac:dyDescent="0.25">
      <c r="A2002" s="132">
        <v>17038863</v>
      </c>
      <c r="B2002" s="135" t="s">
        <v>2824</v>
      </c>
      <c r="C2002" s="135" t="s">
        <v>330</v>
      </c>
      <c r="D2002" s="10">
        <v>3</v>
      </c>
      <c r="E2002" s="10"/>
      <c r="F2002" s="10"/>
      <c r="G2002" s="10"/>
      <c r="H2002" s="10"/>
      <c r="I2002" s="10"/>
      <c r="J2002" s="10"/>
      <c r="K2002" s="10"/>
      <c r="L2002" s="10"/>
      <c r="M2002" s="10"/>
      <c r="N2002" s="10"/>
      <c r="O2002" s="110">
        <f t="shared" si="62"/>
        <v>0</v>
      </c>
      <c r="P2002" s="110">
        <f t="shared" si="63"/>
        <v>0</v>
      </c>
    </row>
    <row r="2003" spans="1:16" x14ac:dyDescent="0.25">
      <c r="A2003" s="132">
        <v>17038928</v>
      </c>
      <c r="B2003" s="135" t="s">
        <v>196</v>
      </c>
      <c r="C2003" s="135" t="s">
        <v>197</v>
      </c>
      <c r="D2003" s="10">
        <v>60</v>
      </c>
      <c r="E2003" s="10"/>
      <c r="F2003" s="10"/>
      <c r="G2003" s="10"/>
      <c r="H2003" s="10"/>
      <c r="I2003" s="10"/>
      <c r="J2003" s="10"/>
      <c r="K2003" s="10"/>
      <c r="L2003" s="10"/>
      <c r="M2003" s="10"/>
      <c r="N2003" s="10"/>
      <c r="O2003" s="110">
        <f t="shared" si="62"/>
        <v>0</v>
      </c>
      <c r="P2003" s="110">
        <f t="shared" si="63"/>
        <v>0</v>
      </c>
    </row>
    <row r="2004" spans="1:16" x14ac:dyDescent="0.25">
      <c r="A2004" s="132">
        <v>17038936</v>
      </c>
      <c r="B2004" s="135" t="s">
        <v>196</v>
      </c>
      <c r="C2004" s="135" t="s">
        <v>197</v>
      </c>
      <c r="D2004" s="10">
        <v>30</v>
      </c>
      <c r="E2004" s="10"/>
      <c r="F2004" s="10"/>
      <c r="G2004" s="10"/>
      <c r="H2004" s="10"/>
      <c r="I2004" s="10"/>
      <c r="J2004" s="10"/>
      <c r="K2004" s="10"/>
      <c r="L2004" s="10"/>
      <c r="M2004" s="10"/>
      <c r="N2004" s="10"/>
      <c r="O2004" s="110">
        <f t="shared" si="62"/>
        <v>0</v>
      </c>
      <c r="P2004" s="110">
        <f t="shared" si="63"/>
        <v>0</v>
      </c>
    </row>
    <row r="2005" spans="1:16" x14ac:dyDescent="0.25">
      <c r="A2005" s="132">
        <v>17039029</v>
      </c>
      <c r="B2005" s="135" t="s">
        <v>335</v>
      </c>
      <c r="C2005" s="135" t="s">
        <v>336</v>
      </c>
      <c r="D2005" s="10">
        <v>1</v>
      </c>
      <c r="E2005" s="10"/>
      <c r="F2005" s="10"/>
      <c r="G2005" s="10"/>
      <c r="H2005" s="10"/>
      <c r="I2005" s="10"/>
      <c r="J2005" s="10"/>
      <c r="K2005" s="10"/>
      <c r="L2005" s="10"/>
      <c r="M2005" s="10"/>
      <c r="N2005" s="10"/>
      <c r="O2005" s="110">
        <f t="shared" si="62"/>
        <v>0</v>
      </c>
      <c r="P2005" s="110">
        <f t="shared" si="63"/>
        <v>0</v>
      </c>
    </row>
    <row r="2006" spans="1:16" x14ac:dyDescent="0.25">
      <c r="A2006" s="132">
        <v>17048559</v>
      </c>
      <c r="B2006" s="135" t="s">
        <v>2821</v>
      </c>
      <c r="C2006" s="135" t="s">
        <v>319</v>
      </c>
      <c r="D2006" s="10">
        <v>30</v>
      </c>
      <c r="E2006" s="10"/>
      <c r="F2006" s="10"/>
      <c r="G2006" s="10"/>
      <c r="H2006" s="10"/>
      <c r="I2006" s="10"/>
      <c r="J2006" s="10"/>
      <c r="K2006" s="10"/>
      <c r="L2006" s="10"/>
      <c r="M2006" s="10"/>
      <c r="N2006" s="10"/>
      <c r="O2006" s="110">
        <f t="shared" si="62"/>
        <v>0</v>
      </c>
      <c r="P2006" s="110">
        <f t="shared" si="63"/>
        <v>0</v>
      </c>
    </row>
    <row r="2007" spans="1:16" x14ac:dyDescent="0.25">
      <c r="A2007" s="132">
        <v>17048702</v>
      </c>
      <c r="B2007" s="135" t="s">
        <v>2821</v>
      </c>
      <c r="C2007" s="135" t="s">
        <v>319</v>
      </c>
      <c r="D2007" s="10">
        <v>30</v>
      </c>
      <c r="E2007" s="10"/>
      <c r="F2007" s="10"/>
      <c r="G2007" s="10"/>
      <c r="H2007" s="10"/>
      <c r="I2007" s="10"/>
      <c r="J2007" s="10"/>
      <c r="K2007" s="10"/>
      <c r="L2007" s="10"/>
      <c r="M2007" s="10"/>
      <c r="N2007" s="10"/>
      <c r="O2007" s="110">
        <f t="shared" si="62"/>
        <v>0</v>
      </c>
      <c r="P2007" s="110">
        <f t="shared" si="63"/>
        <v>0</v>
      </c>
    </row>
    <row r="2008" spans="1:16" x14ac:dyDescent="0.25">
      <c r="A2008" s="132">
        <v>17048729</v>
      </c>
      <c r="B2008" s="135" t="s">
        <v>2821</v>
      </c>
      <c r="C2008" s="135" t="s">
        <v>319</v>
      </c>
      <c r="D2008" s="10">
        <v>30</v>
      </c>
      <c r="E2008" s="10"/>
      <c r="F2008" s="10"/>
      <c r="G2008" s="10"/>
      <c r="H2008" s="10"/>
      <c r="I2008" s="10"/>
      <c r="J2008" s="10"/>
      <c r="K2008" s="10"/>
      <c r="L2008" s="10"/>
      <c r="M2008" s="10"/>
      <c r="N2008" s="10"/>
      <c r="O2008" s="110">
        <f t="shared" si="62"/>
        <v>0</v>
      </c>
      <c r="P2008" s="110">
        <f t="shared" si="63"/>
        <v>0</v>
      </c>
    </row>
    <row r="2009" spans="1:16" x14ac:dyDescent="0.25">
      <c r="A2009" s="132">
        <v>17049385</v>
      </c>
      <c r="B2009" s="135" t="s">
        <v>196</v>
      </c>
      <c r="C2009" s="135" t="s">
        <v>197</v>
      </c>
      <c r="D2009" s="10">
        <v>60</v>
      </c>
      <c r="E2009" s="10"/>
      <c r="F2009" s="10"/>
      <c r="G2009" s="10"/>
      <c r="H2009" s="10"/>
      <c r="I2009" s="10"/>
      <c r="J2009" s="10"/>
      <c r="K2009" s="10"/>
      <c r="L2009" s="10"/>
      <c r="M2009" s="10"/>
      <c r="N2009" s="10"/>
      <c r="O2009" s="110">
        <f t="shared" si="62"/>
        <v>0</v>
      </c>
      <c r="P2009" s="110">
        <f t="shared" si="63"/>
        <v>0</v>
      </c>
    </row>
    <row r="2010" spans="1:16" x14ac:dyDescent="0.25">
      <c r="A2010" s="132">
        <v>17049407</v>
      </c>
      <c r="B2010" s="135" t="s">
        <v>196</v>
      </c>
      <c r="C2010" s="135" t="s">
        <v>197</v>
      </c>
      <c r="D2010" s="10">
        <v>30</v>
      </c>
      <c r="E2010" s="10"/>
      <c r="F2010" s="10"/>
      <c r="G2010" s="10"/>
      <c r="H2010" s="10"/>
      <c r="I2010" s="10"/>
      <c r="J2010" s="10"/>
      <c r="K2010" s="10"/>
      <c r="L2010" s="10"/>
      <c r="M2010" s="10"/>
      <c r="N2010" s="10"/>
      <c r="O2010" s="110">
        <f t="shared" si="62"/>
        <v>0</v>
      </c>
      <c r="P2010" s="110">
        <f t="shared" si="63"/>
        <v>0</v>
      </c>
    </row>
    <row r="2011" spans="1:16" x14ac:dyDescent="0.25">
      <c r="A2011" s="132">
        <v>17049415</v>
      </c>
      <c r="B2011" s="135" t="s">
        <v>335</v>
      </c>
      <c r="C2011" s="135" t="s">
        <v>336</v>
      </c>
      <c r="D2011" s="10">
        <v>1</v>
      </c>
      <c r="E2011" s="10"/>
      <c r="F2011" s="10"/>
      <c r="G2011" s="10"/>
      <c r="H2011" s="10"/>
      <c r="I2011" s="10"/>
      <c r="J2011" s="10"/>
      <c r="K2011" s="10"/>
      <c r="L2011" s="10"/>
      <c r="M2011" s="10"/>
      <c r="N2011" s="10"/>
      <c r="O2011" s="110">
        <f t="shared" si="62"/>
        <v>0</v>
      </c>
      <c r="P2011" s="110">
        <f t="shared" si="63"/>
        <v>0</v>
      </c>
    </row>
    <row r="2012" spans="1:16" x14ac:dyDescent="0.25">
      <c r="A2012" s="132">
        <v>17049423</v>
      </c>
      <c r="B2012" s="135" t="s">
        <v>2824</v>
      </c>
      <c r="C2012" s="135" t="s">
        <v>330</v>
      </c>
      <c r="D2012" s="10">
        <v>3</v>
      </c>
      <c r="E2012" s="10"/>
      <c r="F2012" s="10"/>
      <c r="G2012" s="10"/>
      <c r="H2012" s="10"/>
      <c r="I2012" s="10"/>
      <c r="J2012" s="10"/>
      <c r="K2012" s="10"/>
      <c r="L2012" s="10"/>
      <c r="M2012" s="10"/>
      <c r="N2012" s="10"/>
      <c r="O2012" s="110">
        <f t="shared" si="62"/>
        <v>0</v>
      </c>
      <c r="P2012" s="110">
        <f t="shared" si="63"/>
        <v>0</v>
      </c>
    </row>
    <row r="2013" spans="1:16" x14ac:dyDescent="0.25">
      <c r="A2013" s="132">
        <v>17050030</v>
      </c>
      <c r="B2013" s="135" t="s">
        <v>2888</v>
      </c>
      <c r="C2013" s="135" t="s">
        <v>2889</v>
      </c>
      <c r="D2013" s="10">
        <v>4</v>
      </c>
      <c r="E2013" s="10"/>
      <c r="F2013" s="10"/>
      <c r="G2013" s="10"/>
      <c r="H2013" s="10"/>
      <c r="I2013" s="10"/>
      <c r="J2013" s="10"/>
      <c r="K2013" s="10"/>
      <c r="L2013" s="10"/>
      <c r="M2013" s="10"/>
      <c r="N2013" s="10"/>
      <c r="O2013" s="110">
        <f t="shared" si="62"/>
        <v>0</v>
      </c>
      <c r="P2013" s="110">
        <f t="shared" si="63"/>
        <v>0</v>
      </c>
    </row>
    <row r="2014" spans="1:16" x14ac:dyDescent="0.25">
      <c r="A2014" s="132">
        <v>17050200</v>
      </c>
      <c r="B2014" s="135" t="s">
        <v>2832</v>
      </c>
      <c r="C2014" s="135" t="s">
        <v>414</v>
      </c>
      <c r="D2014" s="10">
        <v>448</v>
      </c>
      <c r="E2014" s="10"/>
      <c r="F2014" s="10"/>
      <c r="G2014" s="10"/>
      <c r="H2014" s="10"/>
      <c r="I2014" s="10"/>
      <c r="J2014" s="10"/>
      <c r="K2014" s="10"/>
      <c r="L2014" s="10"/>
      <c r="M2014" s="10"/>
      <c r="N2014" s="10"/>
      <c r="O2014" s="110">
        <f t="shared" ref="O2014:O2077" si="64">E2014+F2014+G2014+H2014+I2014+J2014+K2014+L2014+M2014+N2014</f>
        <v>0</v>
      </c>
      <c r="P2014" s="110">
        <f t="shared" ref="P2014:P2077" si="65">O2014-N2014</f>
        <v>0</v>
      </c>
    </row>
    <row r="2015" spans="1:16" x14ac:dyDescent="0.25">
      <c r="A2015" s="132">
        <v>17050790</v>
      </c>
      <c r="B2015" s="135" t="s">
        <v>2797</v>
      </c>
      <c r="C2015" s="135" t="s">
        <v>216</v>
      </c>
      <c r="D2015" s="10">
        <v>140</v>
      </c>
      <c r="E2015" s="10"/>
      <c r="F2015" s="10"/>
      <c r="G2015" s="10"/>
      <c r="H2015" s="10"/>
      <c r="I2015" s="10"/>
      <c r="J2015" s="10"/>
      <c r="K2015" s="10"/>
      <c r="L2015" s="10"/>
      <c r="M2015" s="10"/>
      <c r="N2015" s="10"/>
      <c r="O2015" s="110">
        <f t="shared" si="64"/>
        <v>0</v>
      </c>
      <c r="P2015" s="110">
        <f t="shared" si="65"/>
        <v>0</v>
      </c>
    </row>
    <row r="2016" spans="1:16" x14ac:dyDescent="0.25">
      <c r="A2016" s="132">
        <v>17050804</v>
      </c>
      <c r="B2016" s="135" t="s">
        <v>2803</v>
      </c>
      <c r="C2016" s="135" t="s">
        <v>250</v>
      </c>
      <c r="D2016" s="10">
        <v>28</v>
      </c>
      <c r="E2016" s="10"/>
      <c r="F2016" s="10"/>
      <c r="G2016" s="10"/>
      <c r="H2016" s="10"/>
      <c r="I2016" s="10"/>
      <c r="J2016" s="10"/>
      <c r="K2016" s="10"/>
      <c r="L2016" s="10"/>
      <c r="M2016" s="10"/>
      <c r="N2016" s="10"/>
      <c r="O2016" s="110">
        <f t="shared" si="64"/>
        <v>0</v>
      </c>
      <c r="P2016" s="110">
        <f t="shared" si="65"/>
        <v>0</v>
      </c>
    </row>
    <row r="2017" spans="1:16" x14ac:dyDescent="0.25">
      <c r="A2017" s="132">
        <v>17050901</v>
      </c>
      <c r="B2017" s="135" t="s">
        <v>2803</v>
      </c>
      <c r="C2017" s="135" t="s">
        <v>250</v>
      </c>
      <c r="D2017" s="10">
        <v>28</v>
      </c>
      <c r="E2017" s="10"/>
      <c r="F2017" s="10"/>
      <c r="G2017" s="10"/>
      <c r="H2017" s="10"/>
      <c r="I2017" s="10"/>
      <c r="J2017" s="10"/>
      <c r="K2017" s="10"/>
      <c r="L2017" s="10"/>
      <c r="M2017" s="10"/>
      <c r="N2017" s="10"/>
      <c r="O2017" s="110">
        <f t="shared" si="64"/>
        <v>0</v>
      </c>
      <c r="P2017" s="110">
        <f t="shared" si="65"/>
        <v>0</v>
      </c>
    </row>
    <row r="2018" spans="1:16" x14ac:dyDescent="0.25">
      <c r="A2018" s="132">
        <v>17050936</v>
      </c>
      <c r="B2018" s="135" t="s">
        <v>2803</v>
      </c>
      <c r="C2018" s="135" t="s">
        <v>250</v>
      </c>
      <c r="D2018" s="10">
        <v>28</v>
      </c>
      <c r="E2018" s="10"/>
      <c r="F2018" s="10"/>
      <c r="G2018" s="10"/>
      <c r="H2018" s="10"/>
      <c r="I2018" s="10"/>
      <c r="J2018" s="10"/>
      <c r="K2018" s="10"/>
      <c r="L2018" s="10"/>
      <c r="M2018" s="10"/>
      <c r="N2018" s="10"/>
      <c r="O2018" s="110">
        <f t="shared" si="64"/>
        <v>0</v>
      </c>
      <c r="P2018" s="110">
        <f t="shared" si="65"/>
        <v>0</v>
      </c>
    </row>
    <row r="2019" spans="1:16" x14ac:dyDescent="0.25">
      <c r="A2019" s="132">
        <v>17050987</v>
      </c>
      <c r="B2019" s="135" t="s">
        <v>2797</v>
      </c>
      <c r="C2019" s="135" t="s">
        <v>216</v>
      </c>
      <c r="D2019" s="10">
        <v>140</v>
      </c>
      <c r="E2019" s="10"/>
      <c r="F2019" s="10"/>
      <c r="G2019" s="10"/>
      <c r="H2019" s="10"/>
      <c r="I2019" s="10"/>
      <c r="J2019" s="10"/>
      <c r="K2019" s="10"/>
      <c r="L2019" s="10"/>
      <c r="M2019" s="10"/>
      <c r="N2019" s="10"/>
      <c r="O2019" s="110">
        <f t="shared" si="64"/>
        <v>0</v>
      </c>
      <c r="P2019" s="110">
        <f t="shared" si="65"/>
        <v>0</v>
      </c>
    </row>
    <row r="2020" spans="1:16" x14ac:dyDescent="0.25">
      <c r="A2020" s="132">
        <v>17051193</v>
      </c>
      <c r="B2020" s="135" t="s">
        <v>2803</v>
      </c>
      <c r="C2020" s="135" t="s">
        <v>250</v>
      </c>
      <c r="D2020" s="10">
        <v>28</v>
      </c>
      <c r="E2020" s="10"/>
      <c r="F2020" s="10"/>
      <c r="G2020" s="10"/>
      <c r="H2020" s="10"/>
      <c r="I2020" s="10"/>
      <c r="J2020" s="10"/>
      <c r="K2020" s="10"/>
      <c r="L2020" s="10"/>
      <c r="M2020" s="10"/>
      <c r="N2020" s="10"/>
      <c r="O2020" s="110">
        <f t="shared" si="64"/>
        <v>0</v>
      </c>
      <c r="P2020" s="110">
        <f t="shared" si="65"/>
        <v>0</v>
      </c>
    </row>
    <row r="2021" spans="1:16" x14ac:dyDescent="0.25">
      <c r="A2021" s="132">
        <v>17051215</v>
      </c>
      <c r="B2021" s="135" t="s">
        <v>2803</v>
      </c>
      <c r="C2021" s="135" t="s">
        <v>250</v>
      </c>
      <c r="D2021" s="10">
        <v>28</v>
      </c>
      <c r="E2021" s="10"/>
      <c r="F2021" s="10"/>
      <c r="G2021" s="10"/>
      <c r="H2021" s="10"/>
      <c r="I2021" s="10"/>
      <c r="J2021" s="10"/>
      <c r="K2021" s="10"/>
      <c r="L2021" s="10"/>
      <c r="M2021" s="10"/>
      <c r="N2021" s="10"/>
      <c r="O2021" s="110">
        <f t="shared" si="64"/>
        <v>0</v>
      </c>
      <c r="P2021" s="110">
        <f t="shared" si="65"/>
        <v>0</v>
      </c>
    </row>
    <row r="2022" spans="1:16" x14ac:dyDescent="0.25">
      <c r="A2022" s="132">
        <v>17051223</v>
      </c>
      <c r="B2022" s="135" t="s">
        <v>2803</v>
      </c>
      <c r="C2022" s="135" t="s">
        <v>250</v>
      </c>
      <c r="D2022" s="10">
        <v>28</v>
      </c>
      <c r="E2022" s="10"/>
      <c r="F2022" s="10"/>
      <c r="G2022" s="10"/>
      <c r="H2022" s="10"/>
      <c r="I2022" s="10"/>
      <c r="J2022" s="10"/>
      <c r="K2022" s="10"/>
      <c r="L2022" s="10"/>
      <c r="M2022" s="10"/>
      <c r="N2022" s="10"/>
      <c r="O2022" s="110">
        <f t="shared" si="64"/>
        <v>0</v>
      </c>
      <c r="P2022" s="110">
        <f t="shared" si="65"/>
        <v>0</v>
      </c>
    </row>
    <row r="2023" spans="1:16" x14ac:dyDescent="0.25">
      <c r="A2023" s="132">
        <v>17052122</v>
      </c>
      <c r="B2023" s="135" t="s">
        <v>464</v>
      </c>
      <c r="C2023" s="135" t="s">
        <v>465</v>
      </c>
      <c r="D2023" s="10">
        <v>1</v>
      </c>
      <c r="E2023" s="10"/>
      <c r="F2023" s="10"/>
      <c r="G2023" s="10"/>
      <c r="H2023" s="10"/>
      <c r="I2023" s="10"/>
      <c r="J2023" s="10"/>
      <c r="K2023" s="10"/>
      <c r="L2023" s="10"/>
      <c r="M2023" s="10"/>
      <c r="N2023" s="10"/>
      <c r="O2023" s="110">
        <f t="shared" si="64"/>
        <v>0</v>
      </c>
      <c r="P2023" s="110">
        <f t="shared" si="65"/>
        <v>0</v>
      </c>
    </row>
    <row r="2024" spans="1:16" x14ac:dyDescent="0.25">
      <c r="A2024" s="132">
        <v>17052130</v>
      </c>
      <c r="B2024" s="135" t="s">
        <v>132</v>
      </c>
      <c r="C2024" s="135" t="s">
        <v>133</v>
      </c>
      <c r="D2024" s="10">
        <v>10</v>
      </c>
      <c r="E2024" s="10"/>
      <c r="F2024" s="10"/>
      <c r="G2024" s="10"/>
      <c r="H2024" s="10"/>
      <c r="I2024" s="10"/>
      <c r="J2024" s="10"/>
      <c r="K2024" s="10"/>
      <c r="L2024" s="10"/>
      <c r="M2024" s="10"/>
      <c r="N2024" s="10"/>
      <c r="O2024" s="110">
        <f t="shared" si="64"/>
        <v>0</v>
      </c>
      <c r="P2024" s="110">
        <f t="shared" si="65"/>
        <v>0</v>
      </c>
    </row>
    <row r="2025" spans="1:16" x14ac:dyDescent="0.25">
      <c r="A2025" s="132">
        <v>17052726</v>
      </c>
      <c r="B2025" s="135" t="s">
        <v>2890</v>
      </c>
      <c r="C2025" s="135" t="s">
        <v>2891</v>
      </c>
      <c r="D2025" s="10">
        <v>56</v>
      </c>
      <c r="E2025" s="10"/>
      <c r="F2025" s="10"/>
      <c r="G2025" s="10"/>
      <c r="H2025" s="10"/>
      <c r="I2025" s="10"/>
      <c r="J2025" s="10"/>
      <c r="K2025" s="10"/>
      <c r="L2025" s="10"/>
      <c r="M2025" s="10"/>
      <c r="N2025" s="10"/>
      <c r="O2025" s="110">
        <f t="shared" si="64"/>
        <v>0</v>
      </c>
      <c r="P2025" s="110">
        <f t="shared" si="65"/>
        <v>0</v>
      </c>
    </row>
    <row r="2026" spans="1:16" x14ac:dyDescent="0.25">
      <c r="A2026" s="132">
        <v>17052742</v>
      </c>
      <c r="B2026" s="135" t="s">
        <v>337</v>
      </c>
      <c r="C2026" s="135" t="s">
        <v>338</v>
      </c>
      <c r="D2026" s="10">
        <v>1</v>
      </c>
      <c r="E2026" s="10"/>
      <c r="F2026" s="10"/>
      <c r="G2026" s="10"/>
      <c r="H2026" s="10"/>
      <c r="I2026" s="10"/>
      <c r="J2026" s="10"/>
      <c r="K2026" s="10"/>
      <c r="L2026" s="10"/>
      <c r="M2026" s="10"/>
      <c r="N2026" s="10"/>
      <c r="O2026" s="110">
        <f t="shared" si="64"/>
        <v>0</v>
      </c>
      <c r="P2026" s="110">
        <f t="shared" si="65"/>
        <v>0</v>
      </c>
    </row>
    <row r="2027" spans="1:16" x14ac:dyDescent="0.25">
      <c r="A2027" s="132">
        <v>17052955</v>
      </c>
      <c r="B2027" s="135" t="s">
        <v>166</v>
      </c>
      <c r="C2027" s="135" t="s">
        <v>167</v>
      </c>
      <c r="D2027" s="10">
        <v>1</v>
      </c>
      <c r="E2027" s="10"/>
      <c r="F2027" s="10"/>
      <c r="G2027" s="10"/>
      <c r="H2027" s="10"/>
      <c r="I2027" s="10"/>
      <c r="J2027" s="10"/>
      <c r="K2027" s="10"/>
      <c r="L2027" s="10"/>
      <c r="M2027" s="10"/>
      <c r="N2027" s="10"/>
      <c r="O2027" s="110">
        <f t="shared" si="64"/>
        <v>0</v>
      </c>
      <c r="P2027" s="110">
        <f t="shared" si="65"/>
        <v>0</v>
      </c>
    </row>
    <row r="2028" spans="1:16" x14ac:dyDescent="0.25">
      <c r="A2028" s="132">
        <v>17053129</v>
      </c>
      <c r="B2028" s="135" t="s">
        <v>337</v>
      </c>
      <c r="C2028" s="135" t="s">
        <v>338</v>
      </c>
      <c r="D2028" s="10">
        <v>1</v>
      </c>
      <c r="E2028" s="10"/>
      <c r="F2028" s="10"/>
      <c r="G2028" s="10"/>
      <c r="H2028" s="10"/>
      <c r="I2028" s="10"/>
      <c r="J2028" s="10"/>
      <c r="K2028" s="10"/>
      <c r="L2028" s="10"/>
      <c r="M2028" s="10"/>
      <c r="N2028" s="10"/>
      <c r="O2028" s="110">
        <f t="shared" si="64"/>
        <v>0</v>
      </c>
      <c r="P2028" s="110">
        <f t="shared" si="65"/>
        <v>0</v>
      </c>
    </row>
    <row r="2029" spans="1:16" x14ac:dyDescent="0.25">
      <c r="A2029" s="132">
        <v>17053404</v>
      </c>
      <c r="B2029" s="135" t="s">
        <v>476</v>
      </c>
      <c r="C2029" s="135" t="s">
        <v>477</v>
      </c>
      <c r="D2029" s="10">
        <v>3</v>
      </c>
      <c r="E2029" s="10"/>
      <c r="F2029" s="10"/>
      <c r="G2029" s="10"/>
      <c r="H2029" s="10"/>
      <c r="I2029" s="10"/>
      <c r="J2029" s="10"/>
      <c r="K2029" s="10"/>
      <c r="L2029" s="10"/>
      <c r="M2029" s="10"/>
      <c r="N2029" s="10"/>
      <c r="O2029" s="110">
        <f t="shared" si="64"/>
        <v>0</v>
      </c>
      <c r="P2029" s="110">
        <f t="shared" si="65"/>
        <v>0</v>
      </c>
    </row>
    <row r="2030" spans="1:16" x14ac:dyDescent="0.25">
      <c r="A2030" s="132">
        <v>17053587</v>
      </c>
      <c r="B2030" s="135" t="s">
        <v>265</v>
      </c>
      <c r="C2030" s="135" t="s">
        <v>266</v>
      </c>
      <c r="D2030" s="10">
        <v>1</v>
      </c>
      <c r="E2030" s="10"/>
      <c r="F2030" s="10"/>
      <c r="G2030" s="10"/>
      <c r="H2030" s="10"/>
      <c r="I2030" s="10"/>
      <c r="J2030" s="10"/>
      <c r="K2030" s="10"/>
      <c r="L2030" s="10"/>
      <c r="M2030" s="10"/>
      <c r="N2030" s="10"/>
      <c r="O2030" s="110">
        <f t="shared" si="64"/>
        <v>0</v>
      </c>
      <c r="P2030" s="110">
        <f t="shared" si="65"/>
        <v>0</v>
      </c>
    </row>
    <row r="2031" spans="1:16" x14ac:dyDescent="0.25">
      <c r="A2031" s="132">
        <v>17053595</v>
      </c>
      <c r="B2031" s="135" t="s">
        <v>265</v>
      </c>
      <c r="C2031" s="135" t="s">
        <v>266</v>
      </c>
      <c r="D2031" s="10">
        <v>1</v>
      </c>
      <c r="E2031" s="10"/>
      <c r="F2031" s="10"/>
      <c r="G2031" s="10"/>
      <c r="H2031" s="10"/>
      <c r="I2031" s="10"/>
      <c r="J2031" s="10"/>
      <c r="K2031" s="10"/>
      <c r="L2031" s="10"/>
      <c r="M2031" s="10"/>
      <c r="N2031" s="10"/>
      <c r="O2031" s="110">
        <f t="shared" si="64"/>
        <v>0</v>
      </c>
      <c r="P2031" s="110">
        <f t="shared" si="65"/>
        <v>0</v>
      </c>
    </row>
    <row r="2032" spans="1:16" x14ac:dyDescent="0.25">
      <c r="A2032" s="132">
        <v>17054036</v>
      </c>
      <c r="B2032" s="135" t="s">
        <v>2749</v>
      </c>
      <c r="C2032" s="135" t="s">
        <v>2750</v>
      </c>
      <c r="D2032" s="10">
        <v>112</v>
      </c>
      <c r="E2032" s="10"/>
      <c r="F2032" s="10"/>
      <c r="G2032" s="10"/>
      <c r="H2032" s="10"/>
      <c r="I2032" s="10"/>
      <c r="J2032" s="10"/>
      <c r="K2032" s="10"/>
      <c r="L2032" s="10"/>
      <c r="M2032" s="10"/>
      <c r="N2032" s="10"/>
      <c r="O2032" s="110">
        <f t="shared" si="64"/>
        <v>0</v>
      </c>
      <c r="P2032" s="110">
        <f t="shared" si="65"/>
        <v>0</v>
      </c>
    </row>
    <row r="2033" spans="1:16" x14ac:dyDescent="0.25">
      <c r="A2033" s="132">
        <v>17054141</v>
      </c>
      <c r="B2033" s="135" t="s">
        <v>2890</v>
      </c>
      <c r="C2033" s="135" t="s">
        <v>2891</v>
      </c>
      <c r="D2033" s="10">
        <v>56</v>
      </c>
      <c r="E2033" s="10"/>
      <c r="F2033" s="10"/>
      <c r="G2033" s="10"/>
      <c r="H2033" s="10"/>
      <c r="I2033" s="10"/>
      <c r="J2033" s="10"/>
      <c r="K2033" s="10"/>
      <c r="L2033" s="10"/>
      <c r="M2033" s="10"/>
      <c r="N2033" s="10"/>
      <c r="O2033" s="110">
        <f t="shared" si="64"/>
        <v>0</v>
      </c>
      <c r="P2033" s="110">
        <f t="shared" si="65"/>
        <v>0</v>
      </c>
    </row>
    <row r="2034" spans="1:16" x14ac:dyDescent="0.25">
      <c r="A2034" s="132">
        <v>17054354</v>
      </c>
      <c r="B2034" s="135" t="s">
        <v>116</v>
      </c>
      <c r="C2034" s="135" t="s">
        <v>117</v>
      </c>
      <c r="D2034" s="10">
        <v>20</v>
      </c>
      <c r="E2034" s="10"/>
      <c r="F2034" s="10"/>
      <c r="G2034" s="10"/>
      <c r="H2034" s="10"/>
      <c r="I2034" s="10"/>
      <c r="J2034" s="10"/>
      <c r="K2034" s="10"/>
      <c r="L2034" s="10"/>
      <c r="M2034" s="10"/>
      <c r="N2034" s="10"/>
      <c r="O2034" s="110">
        <f t="shared" si="64"/>
        <v>0</v>
      </c>
      <c r="P2034" s="110">
        <f t="shared" si="65"/>
        <v>0</v>
      </c>
    </row>
    <row r="2035" spans="1:16" x14ac:dyDescent="0.25">
      <c r="A2035" s="132">
        <v>17054370</v>
      </c>
      <c r="B2035" s="135" t="s">
        <v>116</v>
      </c>
      <c r="C2035" s="135" t="s">
        <v>117</v>
      </c>
      <c r="D2035" s="10">
        <v>10</v>
      </c>
      <c r="E2035" s="10"/>
      <c r="F2035" s="10"/>
      <c r="G2035" s="10"/>
      <c r="H2035" s="10"/>
      <c r="I2035" s="10"/>
      <c r="J2035" s="10"/>
      <c r="K2035" s="10"/>
      <c r="L2035" s="10"/>
      <c r="M2035" s="10"/>
      <c r="N2035" s="10"/>
      <c r="O2035" s="110">
        <f t="shared" si="64"/>
        <v>0</v>
      </c>
      <c r="P2035" s="110">
        <f t="shared" si="65"/>
        <v>0</v>
      </c>
    </row>
    <row r="2036" spans="1:16" x14ac:dyDescent="0.25">
      <c r="A2036" s="132">
        <v>17054435</v>
      </c>
      <c r="B2036" s="135" t="s">
        <v>304</v>
      </c>
      <c r="C2036" s="135" t="s">
        <v>305</v>
      </c>
      <c r="D2036" s="10">
        <v>1</v>
      </c>
      <c r="E2036" s="10"/>
      <c r="F2036" s="10"/>
      <c r="G2036" s="10"/>
      <c r="H2036" s="10"/>
      <c r="I2036" s="10"/>
      <c r="J2036" s="10"/>
      <c r="K2036" s="10"/>
      <c r="L2036" s="10"/>
      <c r="M2036" s="10"/>
      <c r="N2036" s="10"/>
      <c r="O2036" s="110">
        <f t="shared" si="64"/>
        <v>0</v>
      </c>
      <c r="P2036" s="110">
        <f t="shared" si="65"/>
        <v>0</v>
      </c>
    </row>
    <row r="2037" spans="1:16" x14ac:dyDescent="0.25">
      <c r="A2037" s="132">
        <v>17054885</v>
      </c>
      <c r="B2037" s="135" t="s">
        <v>116</v>
      </c>
      <c r="C2037" s="135" t="s">
        <v>117</v>
      </c>
      <c r="D2037" s="10">
        <v>10</v>
      </c>
      <c r="E2037" s="10"/>
      <c r="F2037" s="10"/>
      <c r="G2037" s="10"/>
      <c r="H2037" s="10"/>
      <c r="I2037" s="10"/>
      <c r="J2037" s="10"/>
      <c r="K2037" s="10"/>
      <c r="L2037" s="10"/>
      <c r="M2037" s="10"/>
      <c r="N2037" s="10"/>
      <c r="O2037" s="110">
        <f t="shared" si="64"/>
        <v>0</v>
      </c>
      <c r="P2037" s="110">
        <f t="shared" si="65"/>
        <v>0</v>
      </c>
    </row>
    <row r="2038" spans="1:16" x14ac:dyDescent="0.25">
      <c r="A2038" s="132">
        <v>17055326</v>
      </c>
      <c r="B2038" s="135" t="s">
        <v>304</v>
      </c>
      <c r="C2038" s="135" t="s">
        <v>305</v>
      </c>
      <c r="D2038" s="10">
        <v>1</v>
      </c>
      <c r="E2038" s="10"/>
      <c r="F2038" s="10"/>
      <c r="G2038" s="10"/>
      <c r="H2038" s="10"/>
      <c r="I2038" s="10"/>
      <c r="J2038" s="10"/>
      <c r="K2038" s="10"/>
      <c r="L2038" s="10"/>
      <c r="M2038" s="10"/>
      <c r="N2038" s="10"/>
      <c r="O2038" s="110">
        <f t="shared" si="64"/>
        <v>0</v>
      </c>
      <c r="P2038" s="110">
        <f t="shared" si="65"/>
        <v>0</v>
      </c>
    </row>
    <row r="2039" spans="1:16" x14ac:dyDescent="0.25">
      <c r="A2039" s="132">
        <v>17058295</v>
      </c>
      <c r="B2039" s="135" t="s">
        <v>2759</v>
      </c>
      <c r="C2039" s="135" t="s">
        <v>2760</v>
      </c>
      <c r="D2039" s="10">
        <v>1</v>
      </c>
      <c r="E2039" s="10"/>
      <c r="F2039" s="10"/>
      <c r="G2039" s="10"/>
      <c r="H2039" s="10"/>
      <c r="I2039" s="10"/>
      <c r="J2039" s="10"/>
      <c r="K2039" s="10"/>
      <c r="L2039" s="10"/>
      <c r="M2039" s="10"/>
      <c r="N2039" s="10"/>
      <c r="O2039" s="110">
        <f t="shared" si="64"/>
        <v>0</v>
      </c>
      <c r="P2039" s="110">
        <f t="shared" si="65"/>
        <v>0</v>
      </c>
    </row>
    <row r="2040" spans="1:16" x14ac:dyDescent="0.25">
      <c r="A2040" s="132">
        <v>17060400</v>
      </c>
      <c r="B2040" s="135" t="s">
        <v>304</v>
      </c>
      <c r="C2040" s="135" t="s">
        <v>305</v>
      </c>
      <c r="D2040" s="10">
        <v>1</v>
      </c>
      <c r="E2040" s="10"/>
      <c r="F2040" s="10"/>
      <c r="G2040" s="10"/>
      <c r="H2040" s="10"/>
      <c r="I2040" s="10"/>
      <c r="J2040" s="10"/>
      <c r="K2040" s="10"/>
      <c r="L2040" s="10"/>
      <c r="M2040" s="10"/>
      <c r="N2040" s="10"/>
      <c r="O2040" s="110">
        <f t="shared" si="64"/>
        <v>0</v>
      </c>
      <c r="P2040" s="110">
        <f t="shared" si="65"/>
        <v>0</v>
      </c>
    </row>
    <row r="2041" spans="1:16" x14ac:dyDescent="0.25">
      <c r="A2041" s="132">
        <v>17060699</v>
      </c>
      <c r="B2041" s="135" t="s">
        <v>415</v>
      </c>
      <c r="C2041" s="135" t="s">
        <v>416</v>
      </c>
      <c r="D2041" s="10">
        <v>28</v>
      </c>
      <c r="E2041" s="10"/>
      <c r="F2041" s="10"/>
      <c r="G2041" s="10"/>
      <c r="H2041" s="10"/>
      <c r="I2041" s="10"/>
      <c r="J2041" s="10"/>
      <c r="K2041" s="10"/>
      <c r="L2041" s="10"/>
      <c r="M2041" s="10"/>
      <c r="N2041" s="10"/>
      <c r="O2041" s="110">
        <f t="shared" si="64"/>
        <v>0</v>
      </c>
      <c r="P2041" s="110">
        <f t="shared" si="65"/>
        <v>0</v>
      </c>
    </row>
    <row r="2042" spans="1:16" x14ac:dyDescent="0.25">
      <c r="A2042" s="132">
        <v>17060869</v>
      </c>
      <c r="B2042" s="135" t="s">
        <v>304</v>
      </c>
      <c r="C2042" s="135" t="s">
        <v>305</v>
      </c>
      <c r="D2042" s="10">
        <v>1</v>
      </c>
      <c r="E2042" s="10"/>
      <c r="F2042" s="10"/>
      <c r="G2042" s="10"/>
      <c r="H2042" s="10"/>
      <c r="I2042" s="10"/>
      <c r="J2042" s="10"/>
      <c r="K2042" s="10"/>
      <c r="L2042" s="10"/>
      <c r="M2042" s="10"/>
      <c r="N2042" s="10"/>
      <c r="O2042" s="110">
        <f t="shared" si="64"/>
        <v>0</v>
      </c>
      <c r="P2042" s="110">
        <f t="shared" si="65"/>
        <v>0</v>
      </c>
    </row>
    <row r="2043" spans="1:16" x14ac:dyDescent="0.25">
      <c r="A2043" s="132">
        <v>17060982</v>
      </c>
      <c r="B2043" s="135" t="s">
        <v>316</v>
      </c>
      <c r="C2043" s="135" t="s">
        <v>317</v>
      </c>
      <c r="D2043" s="10">
        <v>112</v>
      </c>
      <c r="E2043" s="10"/>
      <c r="F2043" s="10"/>
      <c r="G2043" s="10"/>
      <c r="H2043" s="10"/>
      <c r="I2043" s="10"/>
      <c r="J2043" s="10"/>
      <c r="K2043" s="10"/>
      <c r="L2043" s="10"/>
      <c r="M2043" s="10"/>
      <c r="N2043" s="10"/>
      <c r="O2043" s="110">
        <f t="shared" si="64"/>
        <v>0</v>
      </c>
      <c r="P2043" s="110">
        <f t="shared" si="65"/>
        <v>0</v>
      </c>
    </row>
    <row r="2044" spans="1:16" x14ac:dyDescent="0.25">
      <c r="A2044" s="132">
        <v>17061180</v>
      </c>
      <c r="B2044" s="135" t="s">
        <v>316</v>
      </c>
      <c r="C2044" s="135" t="s">
        <v>317</v>
      </c>
      <c r="D2044" s="10">
        <v>112</v>
      </c>
      <c r="E2044" s="10"/>
      <c r="F2044" s="10"/>
      <c r="G2044" s="10"/>
      <c r="H2044" s="10"/>
      <c r="I2044" s="10"/>
      <c r="J2044" s="10"/>
      <c r="K2044" s="10"/>
      <c r="L2044" s="10"/>
      <c r="M2044" s="10"/>
      <c r="N2044" s="10"/>
      <c r="O2044" s="110">
        <f t="shared" si="64"/>
        <v>0</v>
      </c>
      <c r="P2044" s="110">
        <f t="shared" si="65"/>
        <v>0</v>
      </c>
    </row>
    <row r="2045" spans="1:16" x14ac:dyDescent="0.25">
      <c r="A2045" s="132">
        <v>17061717</v>
      </c>
      <c r="B2045" s="135" t="s">
        <v>2794</v>
      </c>
      <c r="C2045" s="135" t="s">
        <v>141</v>
      </c>
      <c r="D2045" s="10">
        <v>30</v>
      </c>
      <c r="E2045" s="10"/>
      <c r="F2045" s="10"/>
      <c r="G2045" s="10"/>
      <c r="H2045" s="10"/>
      <c r="I2045" s="10"/>
      <c r="J2045" s="10"/>
      <c r="K2045" s="10"/>
      <c r="L2045" s="10"/>
      <c r="M2045" s="10"/>
      <c r="N2045" s="10"/>
      <c r="O2045" s="110">
        <f t="shared" si="64"/>
        <v>0</v>
      </c>
      <c r="P2045" s="110">
        <f t="shared" si="65"/>
        <v>0</v>
      </c>
    </row>
    <row r="2046" spans="1:16" x14ac:dyDescent="0.25">
      <c r="A2046" s="132">
        <v>17061733</v>
      </c>
      <c r="B2046" s="135" t="s">
        <v>2794</v>
      </c>
      <c r="C2046" s="135" t="s">
        <v>141</v>
      </c>
      <c r="D2046" s="10">
        <v>30</v>
      </c>
      <c r="E2046" s="10"/>
      <c r="F2046" s="10"/>
      <c r="G2046" s="10"/>
      <c r="H2046" s="10"/>
      <c r="I2046" s="10"/>
      <c r="J2046" s="10"/>
      <c r="K2046" s="10"/>
      <c r="L2046" s="10"/>
      <c r="M2046" s="10"/>
      <c r="N2046" s="10"/>
      <c r="O2046" s="110">
        <f t="shared" si="64"/>
        <v>0</v>
      </c>
      <c r="P2046" s="110">
        <f t="shared" si="65"/>
        <v>0</v>
      </c>
    </row>
    <row r="2047" spans="1:16" x14ac:dyDescent="0.25">
      <c r="A2047" s="132">
        <v>17062535</v>
      </c>
      <c r="B2047" s="135" t="s">
        <v>2838</v>
      </c>
      <c r="C2047" s="135" t="s">
        <v>518</v>
      </c>
      <c r="D2047" s="10">
        <v>90</v>
      </c>
      <c r="E2047" s="10"/>
      <c r="F2047" s="10"/>
      <c r="G2047" s="10"/>
      <c r="H2047" s="10"/>
      <c r="I2047" s="10"/>
      <c r="J2047" s="10"/>
      <c r="K2047" s="10"/>
      <c r="L2047" s="10"/>
      <c r="M2047" s="10"/>
      <c r="N2047" s="10"/>
      <c r="O2047" s="110">
        <f t="shared" si="64"/>
        <v>0</v>
      </c>
      <c r="P2047" s="110">
        <f t="shared" si="65"/>
        <v>0</v>
      </c>
    </row>
    <row r="2048" spans="1:16" x14ac:dyDescent="0.25">
      <c r="A2048" s="132">
        <v>17062705</v>
      </c>
      <c r="B2048" s="135" t="s">
        <v>213</v>
      </c>
      <c r="C2048" s="135" t="s">
        <v>214</v>
      </c>
      <c r="D2048" s="10">
        <v>1</v>
      </c>
      <c r="E2048" s="10"/>
      <c r="F2048" s="10"/>
      <c r="G2048" s="10"/>
      <c r="H2048" s="10"/>
      <c r="I2048" s="10"/>
      <c r="J2048" s="10"/>
      <c r="K2048" s="10"/>
      <c r="L2048" s="10"/>
      <c r="M2048" s="10"/>
      <c r="N2048" s="10"/>
      <c r="O2048" s="110">
        <f t="shared" si="64"/>
        <v>0</v>
      </c>
      <c r="P2048" s="110">
        <f t="shared" si="65"/>
        <v>0</v>
      </c>
    </row>
    <row r="2049" spans="1:16" x14ac:dyDescent="0.25">
      <c r="A2049" s="132">
        <v>17062713</v>
      </c>
      <c r="B2049" s="135" t="s">
        <v>213</v>
      </c>
      <c r="C2049" s="135" t="s">
        <v>214</v>
      </c>
      <c r="D2049" s="10">
        <v>1</v>
      </c>
      <c r="E2049" s="10"/>
      <c r="F2049" s="10"/>
      <c r="G2049" s="10"/>
      <c r="H2049" s="10"/>
      <c r="I2049" s="10"/>
      <c r="J2049" s="10"/>
      <c r="K2049" s="10"/>
      <c r="L2049" s="10"/>
      <c r="M2049" s="10"/>
      <c r="N2049" s="10"/>
      <c r="O2049" s="110">
        <f t="shared" si="64"/>
        <v>0</v>
      </c>
      <c r="P2049" s="110">
        <f t="shared" si="65"/>
        <v>0</v>
      </c>
    </row>
    <row r="2050" spans="1:16" x14ac:dyDescent="0.25">
      <c r="A2050" s="132">
        <v>17063523</v>
      </c>
      <c r="B2050" s="135" t="s">
        <v>144</v>
      </c>
      <c r="C2050" s="135" t="s">
        <v>145</v>
      </c>
      <c r="D2050" s="10">
        <v>1</v>
      </c>
      <c r="E2050" s="10"/>
      <c r="F2050" s="10"/>
      <c r="G2050" s="10"/>
      <c r="H2050" s="10"/>
      <c r="I2050" s="10"/>
      <c r="J2050" s="10"/>
      <c r="K2050" s="10"/>
      <c r="L2050" s="10"/>
      <c r="M2050" s="10"/>
      <c r="N2050" s="10"/>
      <c r="O2050" s="110">
        <f t="shared" si="64"/>
        <v>0</v>
      </c>
      <c r="P2050" s="110">
        <f t="shared" si="65"/>
        <v>0</v>
      </c>
    </row>
    <row r="2051" spans="1:16" x14ac:dyDescent="0.25">
      <c r="A2051" s="132">
        <v>17063531</v>
      </c>
      <c r="B2051" s="135" t="s">
        <v>433</v>
      </c>
      <c r="C2051" s="135" t="s">
        <v>434</v>
      </c>
      <c r="D2051" s="10">
        <v>1</v>
      </c>
      <c r="E2051" s="10"/>
      <c r="F2051" s="10"/>
      <c r="G2051" s="10"/>
      <c r="H2051" s="10"/>
      <c r="I2051" s="10"/>
      <c r="J2051" s="10"/>
      <c r="K2051" s="10"/>
      <c r="L2051" s="10"/>
      <c r="M2051" s="10"/>
      <c r="N2051" s="10"/>
      <c r="O2051" s="110">
        <f t="shared" si="64"/>
        <v>0</v>
      </c>
      <c r="P2051" s="110">
        <f t="shared" si="65"/>
        <v>0</v>
      </c>
    </row>
    <row r="2052" spans="1:16" x14ac:dyDescent="0.25">
      <c r="A2052" s="132">
        <v>17063558</v>
      </c>
      <c r="B2052" s="135" t="s">
        <v>433</v>
      </c>
      <c r="C2052" s="135" t="s">
        <v>434</v>
      </c>
      <c r="D2052" s="10">
        <v>1</v>
      </c>
      <c r="E2052" s="10"/>
      <c r="F2052" s="10"/>
      <c r="G2052" s="10"/>
      <c r="H2052" s="10"/>
      <c r="I2052" s="10"/>
      <c r="J2052" s="10"/>
      <c r="K2052" s="10"/>
      <c r="L2052" s="10"/>
      <c r="M2052" s="10"/>
      <c r="N2052" s="10"/>
      <c r="O2052" s="110">
        <f t="shared" si="64"/>
        <v>0</v>
      </c>
      <c r="P2052" s="110">
        <f t="shared" si="65"/>
        <v>0</v>
      </c>
    </row>
    <row r="2053" spans="1:16" x14ac:dyDescent="0.25">
      <c r="A2053" s="132">
        <v>17063566</v>
      </c>
      <c r="B2053" s="135" t="s">
        <v>433</v>
      </c>
      <c r="C2053" s="135" t="s">
        <v>434</v>
      </c>
      <c r="D2053" s="10">
        <v>1</v>
      </c>
      <c r="E2053" s="10"/>
      <c r="F2053" s="10"/>
      <c r="G2053" s="10"/>
      <c r="H2053" s="10"/>
      <c r="I2053" s="10"/>
      <c r="J2053" s="10"/>
      <c r="K2053" s="10"/>
      <c r="L2053" s="10"/>
      <c r="M2053" s="10"/>
      <c r="N2053" s="10"/>
      <c r="O2053" s="110">
        <f t="shared" si="64"/>
        <v>0</v>
      </c>
      <c r="P2053" s="110">
        <f t="shared" si="65"/>
        <v>0</v>
      </c>
    </row>
    <row r="2054" spans="1:16" x14ac:dyDescent="0.25">
      <c r="A2054" s="132">
        <v>17063574</v>
      </c>
      <c r="B2054" s="135" t="s">
        <v>331</v>
      </c>
      <c r="C2054" s="135" t="s">
        <v>332</v>
      </c>
      <c r="D2054" s="10">
        <v>1</v>
      </c>
      <c r="E2054" s="10"/>
      <c r="F2054" s="10"/>
      <c r="G2054" s="10"/>
      <c r="H2054" s="10"/>
      <c r="I2054" s="10"/>
      <c r="J2054" s="10"/>
      <c r="K2054" s="10"/>
      <c r="L2054" s="10"/>
      <c r="M2054" s="10"/>
      <c r="N2054" s="10"/>
      <c r="O2054" s="110">
        <f t="shared" si="64"/>
        <v>0</v>
      </c>
      <c r="P2054" s="110">
        <f t="shared" si="65"/>
        <v>0</v>
      </c>
    </row>
    <row r="2055" spans="1:16" x14ac:dyDescent="0.25">
      <c r="A2055" s="132">
        <v>17063590</v>
      </c>
      <c r="B2055" s="135" t="s">
        <v>196</v>
      </c>
      <c r="C2055" s="135" t="s">
        <v>197</v>
      </c>
      <c r="D2055" s="10">
        <v>60</v>
      </c>
      <c r="E2055" s="10"/>
      <c r="F2055" s="10"/>
      <c r="G2055" s="10"/>
      <c r="H2055" s="10"/>
      <c r="I2055" s="10"/>
      <c r="J2055" s="10"/>
      <c r="K2055" s="10"/>
      <c r="L2055" s="10"/>
      <c r="M2055" s="10"/>
      <c r="N2055" s="10"/>
      <c r="O2055" s="110">
        <f t="shared" si="64"/>
        <v>0</v>
      </c>
      <c r="P2055" s="110">
        <f t="shared" si="65"/>
        <v>0</v>
      </c>
    </row>
    <row r="2056" spans="1:16" x14ac:dyDescent="0.25">
      <c r="A2056" s="132">
        <v>17063604</v>
      </c>
      <c r="B2056" s="135" t="s">
        <v>196</v>
      </c>
      <c r="C2056" s="135" t="s">
        <v>197</v>
      </c>
      <c r="D2056" s="10">
        <v>30</v>
      </c>
      <c r="E2056" s="10"/>
      <c r="F2056" s="10"/>
      <c r="G2056" s="10"/>
      <c r="H2056" s="10"/>
      <c r="I2056" s="10"/>
      <c r="J2056" s="10"/>
      <c r="K2056" s="10"/>
      <c r="L2056" s="10"/>
      <c r="M2056" s="10"/>
      <c r="N2056" s="10"/>
      <c r="O2056" s="110">
        <f t="shared" si="64"/>
        <v>0</v>
      </c>
      <c r="P2056" s="110">
        <f t="shared" si="65"/>
        <v>0</v>
      </c>
    </row>
    <row r="2057" spans="1:16" x14ac:dyDescent="0.25">
      <c r="A2057" s="132">
        <v>17063663</v>
      </c>
      <c r="B2057" s="135" t="s">
        <v>281</v>
      </c>
      <c r="C2057" s="135" t="s">
        <v>282</v>
      </c>
      <c r="D2057" s="10">
        <v>1</v>
      </c>
      <c r="E2057" s="10"/>
      <c r="F2057" s="10"/>
      <c r="G2057" s="10"/>
      <c r="H2057" s="10"/>
      <c r="I2057" s="10"/>
      <c r="J2057" s="10"/>
      <c r="K2057" s="10"/>
      <c r="L2057" s="10"/>
      <c r="M2057" s="10"/>
      <c r="N2057" s="10"/>
      <c r="O2057" s="110">
        <f t="shared" si="64"/>
        <v>0</v>
      </c>
      <c r="P2057" s="110">
        <f t="shared" si="65"/>
        <v>0</v>
      </c>
    </row>
    <row r="2058" spans="1:16" x14ac:dyDescent="0.25">
      <c r="A2058" s="132">
        <v>17064082</v>
      </c>
      <c r="B2058" s="135" t="s">
        <v>2787</v>
      </c>
      <c r="C2058" s="135" t="s">
        <v>143</v>
      </c>
      <c r="D2058" s="10">
        <v>1</v>
      </c>
      <c r="E2058" s="10"/>
      <c r="F2058" s="10"/>
      <c r="G2058" s="10"/>
      <c r="H2058" s="10"/>
      <c r="I2058" s="10"/>
      <c r="J2058" s="10"/>
      <c r="K2058" s="10"/>
      <c r="L2058" s="10"/>
      <c r="M2058" s="10"/>
      <c r="N2058" s="10"/>
      <c r="O2058" s="110">
        <f t="shared" si="64"/>
        <v>0</v>
      </c>
      <c r="P2058" s="110">
        <f t="shared" si="65"/>
        <v>0</v>
      </c>
    </row>
    <row r="2059" spans="1:16" x14ac:dyDescent="0.25">
      <c r="A2059" s="132">
        <v>17065771</v>
      </c>
      <c r="B2059" s="135" t="s">
        <v>435</v>
      </c>
      <c r="C2059" s="135" t="s">
        <v>2738</v>
      </c>
      <c r="D2059" s="10">
        <v>1</v>
      </c>
      <c r="E2059" s="10"/>
      <c r="F2059" s="10"/>
      <c r="G2059" s="10"/>
      <c r="H2059" s="10"/>
      <c r="I2059" s="10"/>
      <c r="J2059" s="10"/>
      <c r="K2059" s="10"/>
      <c r="L2059" s="10"/>
      <c r="M2059" s="10"/>
      <c r="N2059" s="10"/>
      <c r="O2059" s="110">
        <f t="shared" si="64"/>
        <v>0</v>
      </c>
      <c r="P2059" s="110">
        <f t="shared" si="65"/>
        <v>0</v>
      </c>
    </row>
    <row r="2060" spans="1:16" x14ac:dyDescent="0.25">
      <c r="A2060" s="132">
        <v>17065798</v>
      </c>
      <c r="B2060" s="135" t="s">
        <v>435</v>
      </c>
      <c r="C2060" s="135" t="s">
        <v>2738</v>
      </c>
      <c r="D2060" s="10">
        <v>1</v>
      </c>
      <c r="E2060" s="10"/>
      <c r="F2060" s="10"/>
      <c r="G2060" s="10"/>
      <c r="H2060" s="10"/>
      <c r="I2060" s="10"/>
      <c r="J2060" s="10"/>
      <c r="K2060" s="10"/>
      <c r="L2060" s="10"/>
      <c r="M2060" s="10"/>
      <c r="N2060" s="10"/>
      <c r="O2060" s="110">
        <f t="shared" si="64"/>
        <v>0</v>
      </c>
      <c r="P2060" s="110">
        <f t="shared" si="65"/>
        <v>0</v>
      </c>
    </row>
    <row r="2061" spans="1:16" x14ac:dyDescent="0.25">
      <c r="A2061" s="132">
        <v>17065801</v>
      </c>
      <c r="B2061" s="135" t="s">
        <v>435</v>
      </c>
      <c r="C2061" s="135" t="s">
        <v>2738</v>
      </c>
      <c r="D2061" s="10">
        <v>1</v>
      </c>
      <c r="E2061" s="10"/>
      <c r="F2061" s="10"/>
      <c r="G2061" s="10"/>
      <c r="H2061" s="10"/>
      <c r="I2061" s="10"/>
      <c r="J2061" s="10"/>
      <c r="K2061" s="10"/>
      <c r="L2061" s="10"/>
      <c r="M2061" s="10"/>
      <c r="N2061" s="10"/>
      <c r="O2061" s="110">
        <f t="shared" si="64"/>
        <v>0</v>
      </c>
      <c r="P2061" s="110">
        <f t="shared" si="65"/>
        <v>0</v>
      </c>
    </row>
    <row r="2062" spans="1:16" x14ac:dyDescent="0.25">
      <c r="A2062" s="132">
        <v>17065828</v>
      </c>
      <c r="B2062" s="135" t="s">
        <v>128</v>
      </c>
      <c r="C2062" s="135" t="s">
        <v>129</v>
      </c>
      <c r="D2062" s="10">
        <v>1</v>
      </c>
      <c r="E2062" s="10"/>
      <c r="F2062" s="10"/>
      <c r="G2062" s="10"/>
      <c r="H2062" s="10"/>
      <c r="I2062" s="10"/>
      <c r="J2062" s="10"/>
      <c r="K2062" s="10"/>
      <c r="L2062" s="10"/>
      <c r="M2062" s="10"/>
      <c r="N2062" s="10"/>
      <c r="O2062" s="110">
        <f t="shared" si="64"/>
        <v>0</v>
      </c>
      <c r="P2062" s="110">
        <f t="shared" si="65"/>
        <v>0</v>
      </c>
    </row>
    <row r="2063" spans="1:16" x14ac:dyDescent="0.25">
      <c r="A2063" s="132">
        <v>17066069</v>
      </c>
      <c r="B2063" s="135" t="s">
        <v>196</v>
      </c>
      <c r="C2063" s="135" t="s">
        <v>197</v>
      </c>
      <c r="D2063" s="10">
        <v>100</v>
      </c>
      <c r="E2063" s="10"/>
      <c r="F2063" s="10"/>
      <c r="G2063" s="10"/>
      <c r="H2063" s="10"/>
      <c r="I2063" s="10"/>
      <c r="J2063" s="10"/>
      <c r="K2063" s="10"/>
      <c r="L2063" s="10"/>
      <c r="M2063" s="10"/>
      <c r="N2063" s="10"/>
      <c r="O2063" s="110">
        <f t="shared" si="64"/>
        <v>0</v>
      </c>
      <c r="P2063" s="110">
        <f t="shared" si="65"/>
        <v>0</v>
      </c>
    </row>
    <row r="2064" spans="1:16" x14ac:dyDescent="0.25">
      <c r="A2064" s="132">
        <v>17066190</v>
      </c>
      <c r="B2064" s="135" t="s">
        <v>2880</v>
      </c>
      <c r="C2064" s="135" t="s">
        <v>2881</v>
      </c>
      <c r="D2064" s="10">
        <v>56</v>
      </c>
      <c r="E2064" s="10"/>
      <c r="F2064" s="10"/>
      <c r="G2064" s="10"/>
      <c r="H2064" s="10"/>
      <c r="I2064" s="10"/>
      <c r="J2064" s="10"/>
      <c r="K2064" s="10"/>
      <c r="L2064" s="10"/>
      <c r="M2064" s="10"/>
      <c r="N2064" s="10"/>
      <c r="O2064" s="110">
        <f t="shared" si="64"/>
        <v>0</v>
      </c>
      <c r="P2064" s="110">
        <f t="shared" si="65"/>
        <v>0</v>
      </c>
    </row>
    <row r="2065" spans="1:16" x14ac:dyDescent="0.25">
      <c r="A2065" s="132">
        <v>17066204</v>
      </c>
      <c r="B2065" s="135" t="s">
        <v>2880</v>
      </c>
      <c r="C2065" s="135" t="s">
        <v>2881</v>
      </c>
      <c r="D2065" s="10">
        <v>56</v>
      </c>
      <c r="E2065" s="10"/>
      <c r="F2065" s="10"/>
      <c r="G2065" s="10"/>
      <c r="H2065" s="10"/>
      <c r="I2065" s="10"/>
      <c r="J2065" s="10"/>
      <c r="K2065" s="10"/>
      <c r="L2065" s="10"/>
      <c r="M2065" s="10"/>
      <c r="N2065" s="10"/>
      <c r="O2065" s="110">
        <f t="shared" si="64"/>
        <v>0</v>
      </c>
      <c r="P2065" s="110">
        <f t="shared" si="65"/>
        <v>0</v>
      </c>
    </row>
    <row r="2066" spans="1:16" x14ac:dyDescent="0.25">
      <c r="A2066" s="132">
        <v>17066328</v>
      </c>
      <c r="B2066" s="135" t="s">
        <v>112</v>
      </c>
      <c r="C2066" s="135" t="s">
        <v>113</v>
      </c>
      <c r="D2066" s="10">
        <v>1</v>
      </c>
      <c r="E2066" s="10"/>
      <c r="F2066" s="10"/>
      <c r="G2066" s="10"/>
      <c r="H2066" s="10"/>
      <c r="I2066" s="10"/>
      <c r="J2066" s="10"/>
      <c r="K2066" s="10"/>
      <c r="L2066" s="10"/>
      <c r="M2066" s="10"/>
      <c r="N2066" s="10"/>
      <c r="O2066" s="110">
        <f t="shared" si="64"/>
        <v>0</v>
      </c>
      <c r="P2066" s="110">
        <f t="shared" si="65"/>
        <v>0</v>
      </c>
    </row>
    <row r="2067" spans="1:16" x14ac:dyDescent="0.25">
      <c r="A2067" s="132">
        <v>17066344</v>
      </c>
      <c r="B2067" s="135" t="s">
        <v>168</v>
      </c>
      <c r="C2067" s="135" t="s">
        <v>169</v>
      </c>
      <c r="D2067" s="10">
        <v>1</v>
      </c>
      <c r="E2067" s="10"/>
      <c r="F2067" s="10"/>
      <c r="G2067" s="10"/>
      <c r="H2067" s="10"/>
      <c r="I2067" s="10"/>
      <c r="J2067" s="10"/>
      <c r="K2067" s="10"/>
      <c r="L2067" s="10"/>
      <c r="M2067" s="10"/>
      <c r="N2067" s="10"/>
      <c r="O2067" s="110">
        <f t="shared" si="64"/>
        <v>0</v>
      </c>
      <c r="P2067" s="110">
        <f t="shared" si="65"/>
        <v>0</v>
      </c>
    </row>
    <row r="2068" spans="1:16" x14ac:dyDescent="0.25">
      <c r="A2068" s="132">
        <v>17067669</v>
      </c>
      <c r="B2068" s="135" t="s">
        <v>196</v>
      </c>
      <c r="C2068" s="135" t="s">
        <v>197</v>
      </c>
      <c r="D2068" s="10">
        <v>100</v>
      </c>
      <c r="E2068" s="10"/>
      <c r="F2068" s="10"/>
      <c r="G2068" s="10"/>
      <c r="H2068" s="10"/>
      <c r="I2068" s="10"/>
      <c r="J2068" s="10"/>
      <c r="K2068" s="10"/>
      <c r="L2068" s="10"/>
      <c r="M2068" s="10"/>
      <c r="N2068" s="10"/>
      <c r="O2068" s="110">
        <f t="shared" si="64"/>
        <v>0</v>
      </c>
      <c r="P2068" s="110">
        <f t="shared" si="65"/>
        <v>0</v>
      </c>
    </row>
    <row r="2069" spans="1:16" x14ac:dyDescent="0.25">
      <c r="A2069" s="132">
        <v>17068916</v>
      </c>
      <c r="B2069" s="135" t="s">
        <v>90</v>
      </c>
      <c r="C2069" s="135" t="s">
        <v>91</v>
      </c>
      <c r="D2069" s="10">
        <v>2</v>
      </c>
      <c r="E2069" s="10"/>
      <c r="F2069" s="10"/>
      <c r="G2069" s="10"/>
      <c r="H2069" s="10"/>
      <c r="I2069" s="10"/>
      <c r="J2069" s="10"/>
      <c r="K2069" s="10"/>
      <c r="L2069" s="10"/>
      <c r="M2069" s="10"/>
      <c r="N2069" s="10"/>
      <c r="O2069" s="110">
        <f t="shared" si="64"/>
        <v>0</v>
      </c>
      <c r="P2069" s="110">
        <f t="shared" si="65"/>
        <v>0</v>
      </c>
    </row>
    <row r="2070" spans="1:16" x14ac:dyDescent="0.25">
      <c r="A2070" s="132">
        <v>17068932</v>
      </c>
      <c r="B2070" s="135" t="s">
        <v>90</v>
      </c>
      <c r="C2070" s="135" t="s">
        <v>91</v>
      </c>
      <c r="D2070" s="10">
        <v>2</v>
      </c>
      <c r="E2070" s="10"/>
      <c r="F2070" s="10"/>
      <c r="G2070" s="10"/>
      <c r="H2070" s="10"/>
      <c r="I2070" s="10"/>
      <c r="J2070" s="10"/>
      <c r="K2070" s="10"/>
      <c r="L2070" s="10"/>
      <c r="M2070" s="10"/>
      <c r="N2070" s="10"/>
      <c r="O2070" s="110">
        <f t="shared" si="64"/>
        <v>0</v>
      </c>
      <c r="P2070" s="110">
        <f t="shared" si="65"/>
        <v>0</v>
      </c>
    </row>
    <row r="2071" spans="1:16" x14ac:dyDescent="0.25">
      <c r="A2071" s="132">
        <v>17069165</v>
      </c>
      <c r="B2071" s="135" t="s">
        <v>90</v>
      </c>
      <c r="C2071" s="135" t="s">
        <v>91</v>
      </c>
      <c r="D2071" s="10">
        <v>2</v>
      </c>
      <c r="E2071" s="10"/>
      <c r="F2071" s="10"/>
      <c r="G2071" s="10"/>
      <c r="H2071" s="10"/>
      <c r="I2071" s="10"/>
      <c r="J2071" s="10"/>
      <c r="K2071" s="10"/>
      <c r="L2071" s="10"/>
      <c r="M2071" s="10"/>
      <c r="N2071" s="10"/>
      <c r="O2071" s="110">
        <f t="shared" si="64"/>
        <v>0</v>
      </c>
      <c r="P2071" s="110">
        <f t="shared" si="65"/>
        <v>0</v>
      </c>
    </row>
    <row r="2072" spans="1:16" x14ac:dyDescent="0.25">
      <c r="A2072" s="132">
        <v>17069173</v>
      </c>
      <c r="B2072" s="135" t="s">
        <v>90</v>
      </c>
      <c r="C2072" s="135" t="s">
        <v>91</v>
      </c>
      <c r="D2072" s="10">
        <v>2</v>
      </c>
      <c r="E2072" s="10"/>
      <c r="F2072" s="10"/>
      <c r="G2072" s="10"/>
      <c r="H2072" s="10"/>
      <c r="I2072" s="10"/>
      <c r="J2072" s="10"/>
      <c r="K2072" s="10"/>
      <c r="L2072" s="10"/>
      <c r="M2072" s="10"/>
      <c r="N2072" s="10"/>
      <c r="O2072" s="110">
        <f t="shared" si="64"/>
        <v>0</v>
      </c>
      <c r="P2072" s="110">
        <f t="shared" si="65"/>
        <v>0</v>
      </c>
    </row>
    <row r="2073" spans="1:16" x14ac:dyDescent="0.25">
      <c r="A2073" s="132">
        <v>17069483</v>
      </c>
      <c r="B2073" s="135" t="s">
        <v>2851</v>
      </c>
      <c r="C2073" s="135" t="s">
        <v>2852</v>
      </c>
      <c r="D2073" s="10">
        <v>100</v>
      </c>
      <c r="E2073" s="10"/>
      <c r="F2073" s="10"/>
      <c r="G2073" s="10"/>
      <c r="H2073" s="10"/>
      <c r="I2073" s="10"/>
      <c r="J2073" s="10"/>
      <c r="K2073" s="10"/>
      <c r="L2073" s="10"/>
      <c r="M2073" s="10"/>
      <c r="N2073" s="10"/>
      <c r="O2073" s="110">
        <f t="shared" si="64"/>
        <v>0</v>
      </c>
      <c r="P2073" s="110">
        <f t="shared" si="65"/>
        <v>0</v>
      </c>
    </row>
    <row r="2074" spans="1:16" x14ac:dyDescent="0.25">
      <c r="A2074" s="132">
        <v>17069505</v>
      </c>
      <c r="B2074" s="135" t="s">
        <v>2892</v>
      </c>
      <c r="C2074" s="135" t="s">
        <v>2893</v>
      </c>
      <c r="D2074" s="10">
        <v>9</v>
      </c>
      <c r="E2074" s="10"/>
      <c r="F2074" s="10"/>
      <c r="G2074" s="10"/>
      <c r="H2074" s="10"/>
      <c r="I2074" s="10"/>
      <c r="J2074" s="10"/>
      <c r="K2074" s="10"/>
      <c r="L2074" s="10"/>
      <c r="M2074" s="10"/>
      <c r="N2074" s="10"/>
      <c r="O2074" s="110">
        <f t="shared" si="64"/>
        <v>0</v>
      </c>
      <c r="P2074" s="110">
        <f t="shared" si="65"/>
        <v>0</v>
      </c>
    </row>
    <row r="2075" spans="1:16" x14ac:dyDescent="0.25">
      <c r="A2075" s="132">
        <v>17069947</v>
      </c>
      <c r="B2075" s="135" t="s">
        <v>476</v>
      </c>
      <c r="C2075" s="135" t="s">
        <v>477</v>
      </c>
      <c r="D2075" s="10">
        <v>1</v>
      </c>
      <c r="E2075" s="10"/>
      <c r="F2075" s="10"/>
      <c r="G2075" s="10"/>
      <c r="H2075" s="10"/>
      <c r="I2075" s="10"/>
      <c r="J2075" s="10"/>
      <c r="K2075" s="10"/>
      <c r="L2075" s="10"/>
      <c r="M2075" s="10"/>
      <c r="N2075" s="10"/>
      <c r="O2075" s="110">
        <f t="shared" si="64"/>
        <v>0</v>
      </c>
      <c r="P2075" s="110">
        <f t="shared" si="65"/>
        <v>0</v>
      </c>
    </row>
    <row r="2076" spans="1:16" x14ac:dyDescent="0.25">
      <c r="A2076" s="132">
        <v>17069955</v>
      </c>
      <c r="B2076" s="135" t="s">
        <v>90</v>
      </c>
      <c r="C2076" s="135" t="s">
        <v>91</v>
      </c>
      <c r="D2076" s="10">
        <v>2</v>
      </c>
      <c r="E2076" s="10"/>
      <c r="F2076" s="10"/>
      <c r="G2076" s="10"/>
      <c r="H2076" s="10"/>
      <c r="I2076" s="10"/>
      <c r="J2076" s="10"/>
      <c r="K2076" s="10"/>
      <c r="L2076" s="10"/>
      <c r="M2076" s="10"/>
      <c r="N2076" s="10"/>
      <c r="O2076" s="110">
        <f t="shared" si="64"/>
        <v>0</v>
      </c>
      <c r="P2076" s="110">
        <f t="shared" si="65"/>
        <v>0</v>
      </c>
    </row>
    <row r="2077" spans="1:16" x14ac:dyDescent="0.25">
      <c r="A2077" s="132">
        <v>17070015</v>
      </c>
      <c r="B2077" s="135" t="s">
        <v>2892</v>
      </c>
      <c r="C2077" s="135" t="s">
        <v>2893</v>
      </c>
      <c r="D2077" s="10">
        <v>10</v>
      </c>
      <c r="E2077" s="10"/>
      <c r="F2077" s="10"/>
      <c r="G2077" s="10"/>
      <c r="H2077" s="10"/>
      <c r="I2077" s="10"/>
      <c r="J2077" s="10"/>
      <c r="K2077" s="10"/>
      <c r="L2077" s="10"/>
      <c r="M2077" s="10"/>
      <c r="N2077" s="10"/>
      <c r="O2077" s="110">
        <f t="shared" si="64"/>
        <v>0</v>
      </c>
      <c r="P2077" s="110">
        <f t="shared" si="65"/>
        <v>0</v>
      </c>
    </row>
    <row r="2078" spans="1:16" x14ac:dyDescent="0.25">
      <c r="A2078" s="132">
        <v>17070023</v>
      </c>
      <c r="B2078" s="135" t="s">
        <v>2892</v>
      </c>
      <c r="C2078" s="135" t="s">
        <v>2893</v>
      </c>
      <c r="D2078" s="10">
        <v>10</v>
      </c>
      <c r="E2078" s="10"/>
      <c r="F2078" s="10"/>
      <c r="G2078" s="10"/>
      <c r="H2078" s="10"/>
      <c r="I2078" s="10"/>
      <c r="J2078" s="10"/>
      <c r="K2078" s="10"/>
      <c r="L2078" s="10"/>
      <c r="M2078" s="10"/>
      <c r="N2078" s="10"/>
      <c r="O2078" s="110">
        <f t="shared" ref="O2078:O2114" si="66">E2078+F2078+G2078+H2078+I2078+J2078+K2078+L2078+M2078+N2078</f>
        <v>0</v>
      </c>
      <c r="P2078" s="110">
        <f t="shared" ref="P2078:P2114" si="67">O2078-N2078</f>
        <v>0</v>
      </c>
    </row>
    <row r="2079" spans="1:16" x14ac:dyDescent="0.25">
      <c r="A2079" s="132">
        <v>17070031</v>
      </c>
      <c r="B2079" s="135" t="s">
        <v>2892</v>
      </c>
      <c r="C2079" s="135" t="s">
        <v>2893</v>
      </c>
      <c r="D2079" s="10">
        <v>10</v>
      </c>
      <c r="E2079" s="10"/>
      <c r="F2079" s="10"/>
      <c r="G2079" s="10"/>
      <c r="H2079" s="10"/>
      <c r="I2079" s="10"/>
      <c r="J2079" s="10"/>
      <c r="K2079" s="10"/>
      <c r="L2079" s="10"/>
      <c r="M2079" s="10"/>
      <c r="N2079" s="10"/>
      <c r="O2079" s="110">
        <f t="shared" si="66"/>
        <v>0</v>
      </c>
      <c r="P2079" s="110">
        <f t="shared" si="67"/>
        <v>0</v>
      </c>
    </row>
    <row r="2080" spans="1:16" x14ac:dyDescent="0.25">
      <c r="A2080" s="132">
        <v>17070058</v>
      </c>
      <c r="B2080" s="135" t="s">
        <v>2892</v>
      </c>
      <c r="C2080" s="135" t="s">
        <v>2893</v>
      </c>
      <c r="D2080" s="10">
        <v>11</v>
      </c>
      <c r="E2080" s="10"/>
      <c r="F2080" s="10"/>
      <c r="G2080" s="10"/>
      <c r="H2080" s="10"/>
      <c r="I2080" s="10"/>
      <c r="J2080" s="10"/>
      <c r="K2080" s="10"/>
      <c r="L2080" s="10"/>
      <c r="M2080" s="10"/>
      <c r="N2080" s="10"/>
      <c r="O2080" s="110">
        <f t="shared" si="66"/>
        <v>0</v>
      </c>
      <c r="P2080" s="110">
        <f t="shared" si="67"/>
        <v>0</v>
      </c>
    </row>
    <row r="2081" spans="1:16" x14ac:dyDescent="0.25">
      <c r="A2081" s="132">
        <v>17070066</v>
      </c>
      <c r="B2081" s="135" t="s">
        <v>2892</v>
      </c>
      <c r="C2081" s="135" t="s">
        <v>2893</v>
      </c>
      <c r="D2081" s="10">
        <v>11</v>
      </c>
      <c r="E2081" s="10"/>
      <c r="F2081" s="10"/>
      <c r="G2081" s="10"/>
      <c r="H2081" s="10"/>
      <c r="I2081" s="10"/>
      <c r="J2081" s="10"/>
      <c r="K2081" s="10"/>
      <c r="L2081" s="10"/>
      <c r="M2081" s="10"/>
      <c r="N2081" s="10"/>
      <c r="O2081" s="110">
        <f t="shared" si="66"/>
        <v>0</v>
      </c>
      <c r="P2081" s="110">
        <f t="shared" si="67"/>
        <v>0</v>
      </c>
    </row>
    <row r="2082" spans="1:16" x14ac:dyDescent="0.25">
      <c r="A2082" s="132">
        <v>17070074</v>
      </c>
      <c r="B2082" s="135" t="s">
        <v>2892</v>
      </c>
      <c r="C2082" s="135" t="s">
        <v>2893</v>
      </c>
      <c r="D2082" s="10">
        <v>11</v>
      </c>
      <c r="E2082" s="10"/>
      <c r="F2082" s="10"/>
      <c r="G2082" s="10"/>
      <c r="H2082" s="10"/>
      <c r="I2082" s="10"/>
      <c r="J2082" s="10"/>
      <c r="K2082" s="10"/>
      <c r="L2082" s="10"/>
      <c r="M2082" s="10"/>
      <c r="N2082" s="10"/>
      <c r="O2082" s="110">
        <f t="shared" si="66"/>
        <v>0</v>
      </c>
      <c r="P2082" s="110">
        <f t="shared" si="67"/>
        <v>0</v>
      </c>
    </row>
    <row r="2083" spans="1:16" x14ac:dyDescent="0.25">
      <c r="A2083" s="132">
        <v>17070082</v>
      </c>
      <c r="B2083" s="135" t="s">
        <v>2892</v>
      </c>
      <c r="C2083" s="135" t="s">
        <v>2893</v>
      </c>
      <c r="D2083" s="10">
        <v>12</v>
      </c>
      <c r="E2083" s="10"/>
      <c r="F2083" s="10"/>
      <c r="G2083" s="10"/>
      <c r="H2083" s="10"/>
      <c r="I2083" s="10"/>
      <c r="J2083" s="10"/>
      <c r="K2083" s="10"/>
      <c r="L2083" s="10"/>
      <c r="M2083" s="10"/>
      <c r="N2083" s="10"/>
      <c r="O2083" s="110">
        <f t="shared" si="66"/>
        <v>0</v>
      </c>
      <c r="P2083" s="110">
        <f t="shared" si="67"/>
        <v>0</v>
      </c>
    </row>
    <row r="2084" spans="1:16" x14ac:dyDescent="0.25">
      <c r="A2084" s="132">
        <v>17070090</v>
      </c>
      <c r="B2084" s="135" t="s">
        <v>2892</v>
      </c>
      <c r="C2084" s="135" t="s">
        <v>2893</v>
      </c>
      <c r="D2084" s="10">
        <v>12</v>
      </c>
      <c r="E2084" s="10"/>
      <c r="F2084" s="10"/>
      <c r="G2084" s="10"/>
      <c r="H2084" s="10"/>
      <c r="I2084" s="10"/>
      <c r="J2084" s="10"/>
      <c r="K2084" s="10"/>
      <c r="L2084" s="10"/>
      <c r="M2084" s="10"/>
      <c r="N2084" s="10"/>
      <c r="O2084" s="110">
        <f t="shared" si="66"/>
        <v>0</v>
      </c>
      <c r="P2084" s="110">
        <f t="shared" si="67"/>
        <v>0</v>
      </c>
    </row>
    <row r="2085" spans="1:16" x14ac:dyDescent="0.25">
      <c r="A2085" s="132">
        <v>17070104</v>
      </c>
      <c r="B2085" s="135" t="s">
        <v>2892</v>
      </c>
      <c r="C2085" s="135" t="s">
        <v>2893</v>
      </c>
      <c r="D2085" s="10">
        <v>12</v>
      </c>
      <c r="E2085" s="10"/>
      <c r="F2085" s="10"/>
      <c r="G2085" s="10"/>
      <c r="H2085" s="10"/>
      <c r="I2085" s="10"/>
      <c r="J2085" s="10"/>
      <c r="K2085" s="10"/>
      <c r="L2085" s="10"/>
      <c r="M2085" s="10"/>
      <c r="N2085" s="10"/>
      <c r="O2085" s="110">
        <f t="shared" si="66"/>
        <v>0</v>
      </c>
      <c r="P2085" s="110">
        <f t="shared" si="67"/>
        <v>0</v>
      </c>
    </row>
    <row r="2086" spans="1:16" x14ac:dyDescent="0.25">
      <c r="A2086" s="132">
        <v>17070112</v>
      </c>
      <c r="B2086" s="135" t="s">
        <v>2892</v>
      </c>
      <c r="C2086" s="135" t="s">
        <v>2893</v>
      </c>
      <c r="D2086" s="10">
        <v>13</v>
      </c>
      <c r="E2086" s="10"/>
      <c r="F2086" s="10"/>
      <c r="G2086" s="10"/>
      <c r="H2086" s="10"/>
      <c r="I2086" s="10"/>
      <c r="J2086" s="10"/>
      <c r="K2086" s="10"/>
      <c r="L2086" s="10"/>
      <c r="M2086" s="10"/>
      <c r="N2086" s="10"/>
      <c r="O2086" s="110">
        <f t="shared" si="66"/>
        <v>0</v>
      </c>
      <c r="P2086" s="110">
        <f t="shared" si="67"/>
        <v>0</v>
      </c>
    </row>
    <row r="2087" spans="1:16" x14ac:dyDescent="0.25">
      <c r="A2087" s="132">
        <v>17070120</v>
      </c>
      <c r="B2087" s="135" t="s">
        <v>2892</v>
      </c>
      <c r="C2087" s="135" t="s">
        <v>2893</v>
      </c>
      <c r="D2087" s="10">
        <v>13</v>
      </c>
      <c r="E2087" s="10"/>
      <c r="F2087" s="10"/>
      <c r="G2087" s="10"/>
      <c r="H2087" s="10"/>
      <c r="I2087" s="10"/>
      <c r="J2087" s="10"/>
      <c r="K2087" s="10"/>
      <c r="L2087" s="10"/>
      <c r="M2087" s="10"/>
      <c r="N2087" s="10"/>
      <c r="O2087" s="110">
        <f t="shared" si="66"/>
        <v>0</v>
      </c>
      <c r="P2087" s="110">
        <f t="shared" si="67"/>
        <v>0</v>
      </c>
    </row>
    <row r="2088" spans="1:16" x14ac:dyDescent="0.25">
      <c r="A2088" s="132">
        <v>17070139</v>
      </c>
      <c r="B2088" s="135" t="s">
        <v>2892</v>
      </c>
      <c r="C2088" s="135" t="s">
        <v>2893</v>
      </c>
      <c r="D2088" s="10">
        <v>13</v>
      </c>
      <c r="E2088" s="10"/>
      <c r="F2088" s="10"/>
      <c r="G2088" s="10"/>
      <c r="H2088" s="10"/>
      <c r="I2088" s="10"/>
      <c r="J2088" s="10"/>
      <c r="K2088" s="10"/>
      <c r="L2088" s="10"/>
      <c r="M2088" s="10"/>
      <c r="N2088" s="10"/>
      <c r="O2088" s="110">
        <f t="shared" si="66"/>
        <v>0</v>
      </c>
      <c r="P2088" s="110">
        <f t="shared" si="67"/>
        <v>0</v>
      </c>
    </row>
    <row r="2089" spans="1:16" x14ac:dyDescent="0.25">
      <c r="A2089" s="132">
        <v>17070147</v>
      </c>
      <c r="B2089" s="135" t="s">
        <v>2892</v>
      </c>
      <c r="C2089" s="135" t="s">
        <v>2893</v>
      </c>
      <c r="D2089" s="10">
        <v>14</v>
      </c>
      <c r="E2089" s="10"/>
      <c r="F2089" s="10"/>
      <c r="G2089" s="10"/>
      <c r="H2089" s="10"/>
      <c r="I2089" s="10"/>
      <c r="J2089" s="10"/>
      <c r="K2089" s="10"/>
      <c r="L2089" s="10"/>
      <c r="M2089" s="10"/>
      <c r="N2089" s="10"/>
      <c r="O2089" s="110">
        <f t="shared" si="66"/>
        <v>0</v>
      </c>
      <c r="P2089" s="110">
        <f t="shared" si="67"/>
        <v>0</v>
      </c>
    </row>
    <row r="2090" spans="1:16" x14ac:dyDescent="0.25">
      <c r="A2090" s="132">
        <v>17070155</v>
      </c>
      <c r="B2090" s="135" t="s">
        <v>2892</v>
      </c>
      <c r="C2090" s="135" t="s">
        <v>2893</v>
      </c>
      <c r="D2090" s="10">
        <v>14</v>
      </c>
      <c r="E2090" s="10"/>
      <c r="F2090" s="10"/>
      <c r="G2090" s="10"/>
      <c r="H2090" s="10"/>
      <c r="I2090" s="10"/>
      <c r="J2090" s="10"/>
      <c r="K2090" s="10"/>
      <c r="L2090" s="10"/>
      <c r="M2090" s="10"/>
      <c r="N2090" s="10"/>
      <c r="O2090" s="110">
        <f t="shared" si="66"/>
        <v>0</v>
      </c>
      <c r="P2090" s="110">
        <f t="shared" si="67"/>
        <v>0</v>
      </c>
    </row>
    <row r="2091" spans="1:16" x14ac:dyDescent="0.25">
      <c r="A2091" s="132">
        <v>17070163</v>
      </c>
      <c r="B2091" s="135" t="s">
        <v>2892</v>
      </c>
      <c r="C2091" s="135" t="s">
        <v>2893</v>
      </c>
      <c r="D2091" s="10">
        <v>14</v>
      </c>
      <c r="E2091" s="10"/>
      <c r="F2091" s="10"/>
      <c r="G2091" s="10"/>
      <c r="H2091" s="10"/>
      <c r="I2091" s="10"/>
      <c r="J2091" s="10"/>
      <c r="K2091" s="10"/>
      <c r="L2091" s="10"/>
      <c r="M2091" s="10"/>
      <c r="N2091" s="10"/>
      <c r="O2091" s="110">
        <f t="shared" si="66"/>
        <v>0</v>
      </c>
      <c r="P2091" s="110">
        <f t="shared" si="67"/>
        <v>0</v>
      </c>
    </row>
    <row r="2092" spans="1:16" x14ac:dyDescent="0.25">
      <c r="A2092" s="132">
        <v>17070171</v>
      </c>
      <c r="B2092" s="135" t="s">
        <v>2892</v>
      </c>
      <c r="C2092" s="135" t="s">
        <v>2893</v>
      </c>
      <c r="D2092" s="10">
        <v>2</v>
      </c>
      <c r="E2092" s="10"/>
      <c r="F2092" s="10"/>
      <c r="G2092" s="10"/>
      <c r="H2092" s="10"/>
      <c r="I2092" s="10"/>
      <c r="J2092" s="10"/>
      <c r="K2092" s="10"/>
      <c r="L2092" s="10"/>
      <c r="M2092" s="10"/>
      <c r="N2092" s="10"/>
      <c r="O2092" s="110">
        <f t="shared" si="66"/>
        <v>0</v>
      </c>
      <c r="P2092" s="110">
        <f t="shared" si="67"/>
        <v>0</v>
      </c>
    </row>
    <row r="2093" spans="1:16" x14ac:dyDescent="0.25">
      <c r="A2093" s="132">
        <v>17070198</v>
      </c>
      <c r="B2093" s="135" t="s">
        <v>2892</v>
      </c>
      <c r="C2093" s="135" t="s">
        <v>2893</v>
      </c>
      <c r="D2093" s="10">
        <v>3</v>
      </c>
      <c r="E2093" s="10"/>
      <c r="F2093" s="10"/>
      <c r="G2093" s="10"/>
      <c r="H2093" s="10"/>
      <c r="I2093" s="10"/>
      <c r="J2093" s="10"/>
      <c r="K2093" s="10"/>
      <c r="L2093" s="10"/>
      <c r="M2093" s="10"/>
      <c r="N2093" s="10"/>
      <c r="O2093" s="110">
        <f t="shared" si="66"/>
        <v>0</v>
      </c>
      <c r="P2093" s="110">
        <f t="shared" si="67"/>
        <v>0</v>
      </c>
    </row>
    <row r="2094" spans="1:16" x14ac:dyDescent="0.25">
      <c r="A2094" s="132">
        <v>17070201</v>
      </c>
      <c r="B2094" s="135" t="s">
        <v>2892</v>
      </c>
      <c r="C2094" s="135" t="s">
        <v>2893</v>
      </c>
      <c r="D2094" s="10">
        <v>3</v>
      </c>
      <c r="E2094" s="10"/>
      <c r="F2094" s="10"/>
      <c r="G2094" s="10"/>
      <c r="H2094" s="10"/>
      <c r="I2094" s="10"/>
      <c r="J2094" s="10"/>
      <c r="K2094" s="10"/>
      <c r="L2094" s="10"/>
      <c r="M2094" s="10"/>
      <c r="N2094" s="10"/>
      <c r="O2094" s="110">
        <f t="shared" si="66"/>
        <v>0</v>
      </c>
      <c r="P2094" s="110">
        <f t="shared" si="67"/>
        <v>0</v>
      </c>
    </row>
    <row r="2095" spans="1:16" x14ac:dyDescent="0.25">
      <c r="A2095" s="132">
        <v>17070228</v>
      </c>
      <c r="B2095" s="135" t="s">
        <v>2892</v>
      </c>
      <c r="C2095" s="135" t="s">
        <v>2893</v>
      </c>
      <c r="D2095" s="10">
        <v>3</v>
      </c>
      <c r="E2095" s="10"/>
      <c r="F2095" s="10"/>
      <c r="G2095" s="10"/>
      <c r="H2095" s="10"/>
      <c r="I2095" s="10"/>
      <c r="J2095" s="10"/>
      <c r="K2095" s="10"/>
      <c r="L2095" s="10"/>
      <c r="M2095" s="10"/>
      <c r="N2095" s="10"/>
      <c r="O2095" s="110">
        <f t="shared" si="66"/>
        <v>0</v>
      </c>
      <c r="P2095" s="110">
        <f t="shared" si="67"/>
        <v>0</v>
      </c>
    </row>
    <row r="2096" spans="1:16" x14ac:dyDescent="0.25">
      <c r="A2096" s="132">
        <v>17070236</v>
      </c>
      <c r="B2096" s="135" t="s">
        <v>2892</v>
      </c>
      <c r="C2096" s="135" t="s">
        <v>2893</v>
      </c>
      <c r="D2096" s="10">
        <v>4</v>
      </c>
      <c r="E2096" s="10"/>
      <c r="F2096" s="10"/>
      <c r="G2096" s="10"/>
      <c r="H2096" s="10"/>
      <c r="I2096" s="10"/>
      <c r="J2096" s="10"/>
      <c r="K2096" s="10"/>
      <c r="L2096" s="10"/>
      <c r="M2096" s="10"/>
      <c r="N2096" s="10"/>
      <c r="O2096" s="110">
        <f t="shared" si="66"/>
        <v>0</v>
      </c>
      <c r="P2096" s="110">
        <f t="shared" si="67"/>
        <v>0</v>
      </c>
    </row>
    <row r="2097" spans="1:16" x14ac:dyDescent="0.25">
      <c r="A2097" s="132">
        <v>17070244</v>
      </c>
      <c r="B2097" s="135" t="s">
        <v>2892</v>
      </c>
      <c r="C2097" s="135" t="s">
        <v>2893</v>
      </c>
      <c r="D2097" s="10">
        <v>4</v>
      </c>
      <c r="E2097" s="10"/>
      <c r="F2097" s="10"/>
      <c r="G2097" s="10"/>
      <c r="H2097" s="10"/>
      <c r="I2097" s="10"/>
      <c r="J2097" s="10"/>
      <c r="K2097" s="10"/>
      <c r="L2097" s="10"/>
      <c r="M2097" s="10"/>
      <c r="N2097" s="10"/>
      <c r="O2097" s="110">
        <f t="shared" si="66"/>
        <v>0</v>
      </c>
      <c r="P2097" s="110">
        <f t="shared" si="67"/>
        <v>0</v>
      </c>
    </row>
    <row r="2098" spans="1:16" x14ac:dyDescent="0.25">
      <c r="A2098" s="132">
        <v>17070252</v>
      </c>
      <c r="B2098" s="135" t="s">
        <v>2892</v>
      </c>
      <c r="C2098" s="135" t="s">
        <v>2893</v>
      </c>
      <c r="D2098" s="10">
        <v>4</v>
      </c>
      <c r="E2098" s="10"/>
      <c r="F2098" s="10"/>
      <c r="G2098" s="10"/>
      <c r="H2098" s="10"/>
      <c r="I2098" s="10"/>
      <c r="J2098" s="10"/>
      <c r="K2098" s="10"/>
      <c r="L2098" s="10"/>
      <c r="M2098" s="10"/>
      <c r="N2098" s="10"/>
      <c r="O2098" s="110">
        <f t="shared" si="66"/>
        <v>0</v>
      </c>
      <c r="P2098" s="110">
        <f t="shared" si="67"/>
        <v>0</v>
      </c>
    </row>
    <row r="2099" spans="1:16" x14ac:dyDescent="0.25">
      <c r="A2099" s="132">
        <v>17070260</v>
      </c>
      <c r="B2099" s="135" t="s">
        <v>2892</v>
      </c>
      <c r="C2099" s="135" t="s">
        <v>2893</v>
      </c>
      <c r="D2099" s="10">
        <v>5</v>
      </c>
      <c r="E2099" s="10"/>
      <c r="F2099" s="10"/>
      <c r="G2099" s="10"/>
      <c r="H2099" s="10"/>
      <c r="I2099" s="10"/>
      <c r="J2099" s="10"/>
      <c r="K2099" s="10"/>
      <c r="L2099" s="10"/>
      <c r="M2099" s="10"/>
      <c r="N2099" s="10"/>
      <c r="O2099" s="110">
        <f t="shared" si="66"/>
        <v>0</v>
      </c>
      <c r="P2099" s="110">
        <f t="shared" si="67"/>
        <v>0</v>
      </c>
    </row>
    <row r="2100" spans="1:16" x14ac:dyDescent="0.25">
      <c r="A2100" s="132">
        <v>17070279</v>
      </c>
      <c r="B2100" s="135" t="s">
        <v>2892</v>
      </c>
      <c r="C2100" s="135" t="s">
        <v>2893</v>
      </c>
      <c r="D2100" s="10">
        <v>5</v>
      </c>
      <c r="E2100" s="10"/>
      <c r="F2100" s="10"/>
      <c r="G2100" s="10"/>
      <c r="H2100" s="10"/>
      <c r="I2100" s="10"/>
      <c r="J2100" s="10"/>
      <c r="K2100" s="10"/>
      <c r="L2100" s="10"/>
      <c r="M2100" s="10"/>
      <c r="N2100" s="10"/>
      <c r="O2100" s="110">
        <f t="shared" si="66"/>
        <v>0</v>
      </c>
      <c r="P2100" s="110">
        <f t="shared" si="67"/>
        <v>0</v>
      </c>
    </row>
    <row r="2101" spans="1:16" x14ac:dyDescent="0.25">
      <c r="A2101" s="132">
        <v>17070287</v>
      </c>
      <c r="B2101" s="135" t="s">
        <v>2892</v>
      </c>
      <c r="C2101" s="135" t="s">
        <v>2893</v>
      </c>
      <c r="D2101" s="10">
        <v>5</v>
      </c>
      <c r="E2101" s="10"/>
      <c r="F2101" s="10"/>
      <c r="G2101" s="10"/>
      <c r="H2101" s="10"/>
      <c r="I2101" s="10"/>
      <c r="J2101" s="10"/>
      <c r="K2101" s="10"/>
      <c r="L2101" s="10"/>
      <c r="M2101" s="10"/>
      <c r="N2101" s="10"/>
      <c r="O2101" s="110">
        <f t="shared" si="66"/>
        <v>0</v>
      </c>
      <c r="P2101" s="110">
        <f t="shared" si="67"/>
        <v>0</v>
      </c>
    </row>
    <row r="2102" spans="1:16" x14ac:dyDescent="0.25">
      <c r="A2102" s="132">
        <v>17070295</v>
      </c>
      <c r="B2102" s="135" t="s">
        <v>2892</v>
      </c>
      <c r="C2102" s="135" t="s">
        <v>2893</v>
      </c>
      <c r="D2102" s="10">
        <v>6</v>
      </c>
      <c r="E2102" s="10"/>
      <c r="F2102" s="10"/>
      <c r="G2102" s="10"/>
      <c r="H2102" s="10"/>
      <c r="I2102" s="10"/>
      <c r="J2102" s="10"/>
      <c r="K2102" s="10"/>
      <c r="L2102" s="10"/>
      <c r="M2102" s="10"/>
      <c r="N2102" s="10"/>
      <c r="O2102" s="110">
        <f t="shared" si="66"/>
        <v>0</v>
      </c>
      <c r="P2102" s="110">
        <f t="shared" si="67"/>
        <v>0</v>
      </c>
    </row>
    <row r="2103" spans="1:16" x14ac:dyDescent="0.25">
      <c r="A2103" s="132">
        <v>17070309</v>
      </c>
      <c r="B2103" s="135" t="s">
        <v>2892</v>
      </c>
      <c r="C2103" s="135" t="s">
        <v>2893</v>
      </c>
      <c r="D2103" s="10">
        <v>6</v>
      </c>
      <c r="E2103" s="10"/>
      <c r="F2103" s="10"/>
      <c r="G2103" s="10"/>
      <c r="H2103" s="10"/>
      <c r="I2103" s="10"/>
      <c r="J2103" s="10"/>
      <c r="K2103" s="10"/>
      <c r="L2103" s="10"/>
      <c r="M2103" s="10"/>
      <c r="N2103" s="10"/>
      <c r="O2103" s="110">
        <f t="shared" si="66"/>
        <v>0</v>
      </c>
      <c r="P2103" s="110">
        <f t="shared" si="67"/>
        <v>0</v>
      </c>
    </row>
    <row r="2104" spans="1:16" x14ac:dyDescent="0.25">
      <c r="A2104" s="132">
        <v>17070317</v>
      </c>
      <c r="B2104" s="135" t="s">
        <v>2892</v>
      </c>
      <c r="C2104" s="135" t="s">
        <v>2893</v>
      </c>
      <c r="D2104" s="10">
        <v>6</v>
      </c>
      <c r="E2104" s="10"/>
      <c r="F2104" s="10"/>
      <c r="G2104" s="10"/>
      <c r="H2104" s="10"/>
      <c r="I2104" s="10"/>
      <c r="J2104" s="10"/>
      <c r="K2104" s="10"/>
      <c r="L2104" s="10"/>
      <c r="M2104" s="10"/>
      <c r="N2104" s="10"/>
      <c r="O2104" s="110">
        <f t="shared" si="66"/>
        <v>0</v>
      </c>
      <c r="P2104" s="110">
        <f t="shared" si="67"/>
        <v>0</v>
      </c>
    </row>
    <row r="2105" spans="1:16" x14ac:dyDescent="0.25">
      <c r="A2105" s="132">
        <v>17070325</v>
      </c>
      <c r="B2105" s="135" t="s">
        <v>2892</v>
      </c>
      <c r="C2105" s="135" t="s">
        <v>2893</v>
      </c>
      <c r="D2105" s="10">
        <v>7</v>
      </c>
      <c r="E2105" s="10"/>
      <c r="F2105" s="10"/>
      <c r="G2105" s="10"/>
      <c r="H2105" s="10"/>
      <c r="I2105" s="10"/>
      <c r="J2105" s="10"/>
      <c r="K2105" s="10"/>
      <c r="L2105" s="10"/>
      <c r="M2105" s="10"/>
      <c r="N2105" s="10"/>
      <c r="O2105" s="110">
        <f t="shared" si="66"/>
        <v>0</v>
      </c>
      <c r="P2105" s="110">
        <f t="shared" si="67"/>
        <v>0</v>
      </c>
    </row>
    <row r="2106" spans="1:16" x14ac:dyDescent="0.25">
      <c r="A2106" s="132">
        <v>17070333</v>
      </c>
      <c r="B2106" s="135" t="s">
        <v>2892</v>
      </c>
      <c r="C2106" s="135" t="s">
        <v>2893</v>
      </c>
      <c r="D2106" s="10">
        <v>7</v>
      </c>
      <c r="E2106" s="10"/>
      <c r="F2106" s="10"/>
      <c r="G2106" s="10"/>
      <c r="H2106" s="10"/>
      <c r="I2106" s="10"/>
      <c r="J2106" s="10"/>
      <c r="K2106" s="10"/>
      <c r="L2106" s="10"/>
      <c r="M2106" s="10"/>
      <c r="N2106" s="10"/>
      <c r="O2106" s="110">
        <f t="shared" si="66"/>
        <v>0</v>
      </c>
      <c r="P2106" s="110">
        <f t="shared" si="67"/>
        <v>0</v>
      </c>
    </row>
    <row r="2107" spans="1:16" x14ac:dyDescent="0.25">
      <c r="A2107" s="132">
        <v>17070341</v>
      </c>
      <c r="B2107" s="135" t="s">
        <v>2892</v>
      </c>
      <c r="C2107" s="135" t="s">
        <v>2893</v>
      </c>
      <c r="D2107" s="10">
        <v>7</v>
      </c>
      <c r="E2107" s="10"/>
      <c r="F2107" s="10"/>
      <c r="G2107" s="10"/>
      <c r="H2107" s="10"/>
      <c r="I2107" s="10"/>
      <c r="J2107" s="10"/>
      <c r="K2107" s="10"/>
      <c r="L2107" s="10"/>
      <c r="M2107" s="10"/>
      <c r="N2107" s="10"/>
      <c r="O2107" s="110">
        <f t="shared" si="66"/>
        <v>0</v>
      </c>
      <c r="P2107" s="110">
        <f t="shared" si="67"/>
        <v>0</v>
      </c>
    </row>
    <row r="2108" spans="1:16" x14ac:dyDescent="0.25">
      <c r="A2108" s="132">
        <v>17070368</v>
      </c>
      <c r="B2108" s="135" t="s">
        <v>2892</v>
      </c>
      <c r="C2108" s="135" t="s">
        <v>2893</v>
      </c>
      <c r="D2108" s="10">
        <v>8</v>
      </c>
      <c r="E2108" s="10"/>
      <c r="F2108" s="10"/>
      <c r="G2108" s="10"/>
      <c r="H2108" s="10"/>
      <c r="I2108" s="10"/>
      <c r="J2108" s="10"/>
      <c r="K2108" s="10"/>
      <c r="L2108" s="10"/>
      <c r="M2108" s="10"/>
      <c r="N2108" s="10"/>
      <c r="O2108" s="110">
        <f t="shared" si="66"/>
        <v>0</v>
      </c>
      <c r="P2108" s="110">
        <f t="shared" si="67"/>
        <v>0</v>
      </c>
    </row>
    <row r="2109" spans="1:16" x14ac:dyDescent="0.25">
      <c r="A2109" s="132">
        <v>17070376</v>
      </c>
      <c r="B2109" s="135" t="s">
        <v>2892</v>
      </c>
      <c r="C2109" s="135" t="s">
        <v>2893</v>
      </c>
      <c r="D2109" s="10">
        <v>8</v>
      </c>
      <c r="E2109" s="10"/>
      <c r="F2109" s="10"/>
      <c r="G2109" s="10"/>
      <c r="H2109" s="10"/>
      <c r="I2109" s="10"/>
      <c r="J2109" s="10"/>
      <c r="K2109" s="10"/>
      <c r="L2109" s="10"/>
      <c r="M2109" s="10"/>
      <c r="N2109" s="10"/>
      <c r="O2109" s="110">
        <f t="shared" si="66"/>
        <v>0</v>
      </c>
      <c r="P2109" s="110">
        <f t="shared" si="67"/>
        <v>0</v>
      </c>
    </row>
    <row r="2110" spans="1:16" x14ac:dyDescent="0.25">
      <c r="A2110" s="132">
        <v>17070384</v>
      </c>
      <c r="B2110" s="135" t="s">
        <v>2892</v>
      </c>
      <c r="C2110" s="135" t="s">
        <v>2893</v>
      </c>
      <c r="D2110" s="10">
        <v>8</v>
      </c>
      <c r="E2110" s="10"/>
      <c r="F2110" s="10"/>
      <c r="G2110" s="10"/>
      <c r="H2110" s="10"/>
      <c r="I2110" s="10"/>
      <c r="J2110" s="10"/>
      <c r="K2110" s="10"/>
      <c r="L2110" s="10"/>
      <c r="M2110" s="10"/>
      <c r="N2110" s="10"/>
      <c r="O2110" s="110">
        <f t="shared" si="66"/>
        <v>0</v>
      </c>
      <c r="P2110" s="110">
        <f t="shared" si="67"/>
        <v>0</v>
      </c>
    </row>
    <row r="2111" spans="1:16" x14ac:dyDescent="0.25">
      <c r="A2111" s="132">
        <v>17070392</v>
      </c>
      <c r="B2111" s="135" t="s">
        <v>2892</v>
      </c>
      <c r="C2111" s="135" t="s">
        <v>2893</v>
      </c>
      <c r="D2111" s="10">
        <v>9</v>
      </c>
      <c r="E2111" s="10"/>
      <c r="F2111" s="10"/>
      <c r="G2111" s="10"/>
      <c r="H2111" s="10"/>
      <c r="I2111" s="10"/>
      <c r="J2111" s="10"/>
      <c r="K2111" s="10"/>
      <c r="L2111" s="10"/>
      <c r="M2111" s="10"/>
      <c r="N2111" s="10"/>
      <c r="O2111" s="110">
        <f t="shared" si="66"/>
        <v>0</v>
      </c>
      <c r="P2111" s="110">
        <f t="shared" si="67"/>
        <v>0</v>
      </c>
    </row>
    <row r="2112" spans="1:16" x14ac:dyDescent="0.25">
      <c r="A2112" s="132">
        <v>17070406</v>
      </c>
      <c r="B2112" s="135" t="s">
        <v>2892</v>
      </c>
      <c r="C2112" s="135" t="s">
        <v>2893</v>
      </c>
      <c r="D2112" s="10">
        <v>9</v>
      </c>
      <c r="E2112" s="10"/>
      <c r="F2112" s="10"/>
      <c r="G2112" s="10"/>
      <c r="H2112" s="10"/>
      <c r="I2112" s="10"/>
      <c r="J2112" s="10"/>
      <c r="K2112" s="10"/>
      <c r="L2112" s="10"/>
      <c r="M2112" s="10"/>
      <c r="N2112" s="10"/>
      <c r="O2112" s="110">
        <f t="shared" si="66"/>
        <v>0</v>
      </c>
      <c r="P2112" s="110">
        <f t="shared" si="67"/>
        <v>0</v>
      </c>
    </row>
    <row r="2113" spans="1:16" x14ac:dyDescent="0.25">
      <c r="A2113" s="132">
        <v>17072433</v>
      </c>
      <c r="B2113" s="135" t="s">
        <v>72</v>
      </c>
      <c r="C2113" s="135" t="s">
        <v>73</v>
      </c>
      <c r="D2113" s="10">
        <v>1</v>
      </c>
      <c r="E2113" s="10"/>
      <c r="F2113" s="10"/>
      <c r="G2113" s="10"/>
      <c r="H2113" s="10"/>
      <c r="I2113" s="10"/>
      <c r="J2113" s="10"/>
      <c r="K2113" s="10"/>
      <c r="L2113" s="10"/>
      <c r="M2113" s="10"/>
      <c r="N2113" s="10"/>
      <c r="O2113" s="110">
        <f t="shared" si="66"/>
        <v>0</v>
      </c>
      <c r="P2113" s="110">
        <f t="shared" si="67"/>
        <v>0</v>
      </c>
    </row>
    <row r="2114" spans="1:16" x14ac:dyDescent="0.25">
      <c r="A2114" s="132">
        <v>17072441</v>
      </c>
      <c r="B2114" s="135" t="s">
        <v>196</v>
      </c>
      <c r="C2114" s="135" t="s">
        <v>197</v>
      </c>
      <c r="D2114" s="10">
        <v>100</v>
      </c>
      <c r="E2114" s="10"/>
      <c r="F2114" s="10"/>
      <c r="G2114" s="10"/>
      <c r="H2114" s="10"/>
      <c r="I2114" s="10"/>
      <c r="J2114" s="10"/>
      <c r="K2114" s="10"/>
      <c r="L2114" s="10"/>
      <c r="M2114" s="10"/>
      <c r="N2114" s="10"/>
      <c r="O2114" s="110">
        <f t="shared" si="66"/>
        <v>0</v>
      </c>
      <c r="P2114" s="110">
        <f t="shared" si="67"/>
        <v>0</v>
      </c>
    </row>
    <row r="2115" spans="1:16" ht="14.5" x14ac:dyDescent="0.35">
      <c r="A2115" s="113" t="s">
        <v>2624</v>
      </c>
      <c r="B2115" s="72"/>
      <c r="C2115" s="72"/>
      <c r="D2115" s="72"/>
      <c r="E2115" s="72"/>
      <c r="F2115" s="72"/>
      <c r="G2115" s="72"/>
      <c r="H2115" s="72"/>
      <c r="I2115" s="72"/>
      <c r="J2115" s="72"/>
      <c r="K2115" s="72"/>
      <c r="L2115" s="72"/>
      <c r="M2115" s="72"/>
      <c r="N2115" s="72"/>
      <c r="O2115" s="112">
        <f>SUM(O4:O2114)</f>
        <v>0</v>
      </c>
      <c r="P2115" s="112">
        <f>SUM(P4:P2114)</f>
        <v>0</v>
      </c>
    </row>
  </sheetData>
  <conditionalFormatting sqref="A1:A1048576">
    <cfRule type="duplicateValues" dxfId="1" priority="1"/>
  </conditionalFormatting>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DD737C-D9E1-4E90-A0BC-7BC6716966E5}">
  <sheetPr codeName="Sheet9">
    <tabColor rgb="FFF4B084"/>
  </sheetPr>
  <dimension ref="A1:P2122"/>
  <sheetViews>
    <sheetView topLeftCell="A2068" zoomScale="80" zoomScaleNormal="80" workbookViewId="0">
      <selection activeCell="A2114" sqref="A2114"/>
    </sheetView>
  </sheetViews>
  <sheetFormatPr defaultColWidth="0" defaultRowHeight="0" customHeight="1" zeroHeight="1" x14ac:dyDescent="0.25"/>
  <cols>
    <col min="1" max="1" width="32.453125" customWidth="1"/>
    <col min="2" max="2" width="20.453125" style="125" customWidth="1"/>
    <col min="3" max="3" width="32.453125" style="125" customWidth="1"/>
    <col min="4" max="6" width="21.26953125" customWidth="1"/>
    <col min="7" max="7" width="28.26953125" customWidth="1"/>
    <col min="8" max="9" width="24" style="1" customWidth="1"/>
    <col min="10" max="10" width="22.26953125" bestFit="1" customWidth="1"/>
    <col min="11" max="13" width="22.26953125" customWidth="1"/>
    <col min="14" max="14" width="11.453125" customWidth="1"/>
    <col min="15" max="16" width="0" hidden="1" customWidth="1"/>
    <col min="17" max="16384" width="11.453125" hidden="1"/>
  </cols>
  <sheetData>
    <row r="1" spans="1:13" ht="58.5" customHeight="1" thickBot="1" x14ac:dyDescent="0.5">
      <c r="A1" s="66" t="s">
        <v>521</v>
      </c>
      <c r="B1" s="123"/>
      <c r="C1" s="123"/>
      <c r="D1" s="66"/>
      <c r="E1" s="66"/>
      <c r="F1" s="66"/>
      <c r="G1" s="66"/>
      <c r="H1" s="66"/>
      <c r="I1" s="66"/>
      <c r="J1" s="66"/>
      <c r="K1" s="66"/>
      <c r="L1" s="66"/>
      <c r="M1" s="66"/>
    </row>
    <row r="2" spans="1:13" ht="43" customHeight="1" thickTop="1" x14ac:dyDescent="0.25">
      <c r="A2" s="139" t="s">
        <v>7</v>
      </c>
      <c r="B2" s="136" t="s">
        <v>65</v>
      </c>
      <c r="C2" s="136" t="s">
        <v>66</v>
      </c>
      <c r="D2" s="70" t="s">
        <v>17</v>
      </c>
      <c r="E2" s="70" t="s">
        <v>522</v>
      </c>
      <c r="F2" s="70" t="s">
        <v>2625</v>
      </c>
      <c r="G2" s="69" t="s">
        <v>22</v>
      </c>
      <c r="H2" s="70" t="s">
        <v>524</v>
      </c>
      <c r="I2" s="70" t="s">
        <v>525</v>
      </c>
      <c r="J2" s="69" t="s">
        <v>52</v>
      </c>
      <c r="K2" s="70" t="s">
        <v>2712</v>
      </c>
      <c r="L2" s="70" t="s">
        <v>54</v>
      </c>
      <c r="M2" s="70" t="s">
        <v>56</v>
      </c>
    </row>
    <row r="3" spans="1:13" ht="53.25" customHeight="1" x14ac:dyDescent="0.25">
      <c r="A3" s="127" t="s">
        <v>67</v>
      </c>
      <c r="B3" s="67" t="s">
        <v>68</v>
      </c>
      <c r="C3" s="67" t="s">
        <v>69</v>
      </c>
      <c r="D3" s="67" t="s">
        <v>526</v>
      </c>
      <c r="E3" s="67" t="s">
        <v>70</v>
      </c>
      <c r="F3" s="67" t="s">
        <v>527</v>
      </c>
      <c r="G3" s="67" t="s">
        <v>541</v>
      </c>
      <c r="H3" s="67" t="s">
        <v>542</v>
      </c>
      <c r="I3" s="68" t="s">
        <v>530</v>
      </c>
      <c r="J3" s="68" t="s">
        <v>530</v>
      </c>
      <c r="K3" s="68" t="s">
        <v>530</v>
      </c>
      <c r="L3" s="68" t="s">
        <v>530</v>
      </c>
      <c r="M3" s="68" t="s">
        <v>530</v>
      </c>
    </row>
    <row r="4" spans="1:13" ht="14.15" customHeight="1" x14ac:dyDescent="0.25">
      <c r="A4" s="129">
        <v>14309602</v>
      </c>
      <c r="B4" s="124" t="s">
        <v>72</v>
      </c>
      <c r="C4" s="124" t="s">
        <v>73</v>
      </c>
      <c r="D4" s="117" t="s">
        <v>2989</v>
      </c>
      <c r="E4" s="6">
        <v>1</v>
      </c>
      <c r="F4" s="6"/>
      <c r="G4" s="7"/>
      <c r="H4" s="122">
        <f>VLOOKUP(A4,'NIP totaal 2021'!$A$4:$I$2114,9,0)</f>
        <v>0</v>
      </c>
      <c r="I4" s="32">
        <f t="shared" ref="I4:I787" si="0">F4/E4</f>
        <v>0</v>
      </c>
      <c r="J4" s="27">
        <f t="shared" ref="J4:J787" si="1">H4/E4*F4</f>
        <v>0</v>
      </c>
      <c r="K4" s="81">
        <f>IF(H4&gt;G4, 0, 1)</f>
        <v>1</v>
      </c>
      <c r="L4" s="28">
        <f t="shared" ref="L4:L787" si="2">G4/E4*F4</f>
        <v>0</v>
      </c>
      <c r="M4" s="28">
        <f>MIN(L4,J4)</f>
        <v>0</v>
      </c>
    </row>
    <row r="5" spans="1:13" ht="14.15" customHeight="1" x14ac:dyDescent="0.25">
      <c r="A5" s="129">
        <v>14771918</v>
      </c>
      <c r="B5" s="124" t="s">
        <v>74</v>
      </c>
      <c r="C5" s="124" t="s">
        <v>75</v>
      </c>
      <c r="D5" s="117" t="s">
        <v>2990</v>
      </c>
      <c r="E5" s="6">
        <v>4</v>
      </c>
      <c r="F5" s="6"/>
      <c r="G5" s="7"/>
      <c r="H5" s="122">
        <f>VLOOKUP(A5,'NIP totaal 2021'!$A$4:$I$2114,9,0)</f>
        <v>0</v>
      </c>
      <c r="I5" s="32">
        <f t="shared" si="0"/>
        <v>0</v>
      </c>
      <c r="J5" s="27">
        <f t="shared" si="1"/>
        <v>0</v>
      </c>
      <c r="K5" s="81">
        <f t="shared" ref="K5:K788" si="3">IF(H5&gt;G5, 0, 1)</f>
        <v>1</v>
      </c>
      <c r="L5" s="28">
        <f t="shared" si="2"/>
        <v>0</v>
      </c>
      <c r="M5" s="28">
        <f>MIN(L5,J5)</f>
        <v>0</v>
      </c>
    </row>
    <row r="6" spans="1:13" ht="14.15" customHeight="1" x14ac:dyDescent="0.25">
      <c r="A6" s="129">
        <v>14895706</v>
      </c>
      <c r="B6" s="124" t="s">
        <v>72</v>
      </c>
      <c r="C6" s="124" t="s">
        <v>73</v>
      </c>
      <c r="D6" s="4" t="s">
        <v>2991</v>
      </c>
      <c r="E6" s="6">
        <v>1</v>
      </c>
      <c r="F6" s="6"/>
      <c r="G6" s="7"/>
      <c r="H6" s="122">
        <f>VLOOKUP(A6,'NIP totaal 2021'!$A$4:$I$2114,9,0)</f>
        <v>0</v>
      </c>
      <c r="I6" s="32">
        <f t="shared" si="0"/>
        <v>0</v>
      </c>
      <c r="J6" s="27">
        <f t="shared" si="1"/>
        <v>0</v>
      </c>
      <c r="K6" s="81">
        <f t="shared" si="3"/>
        <v>1</v>
      </c>
      <c r="L6" s="28">
        <f t="shared" si="2"/>
        <v>0</v>
      </c>
      <c r="M6" s="28">
        <f t="shared" ref="M6:M788" si="4">MIN(L6,J6)</f>
        <v>0</v>
      </c>
    </row>
    <row r="7" spans="1:13" ht="14.15" customHeight="1" x14ac:dyDescent="0.25">
      <c r="A7" s="129">
        <v>14991349</v>
      </c>
      <c r="B7" s="124" t="s">
        <v>76</v>
      </c>
      <c r="C7" s="124" t="s">
        <v>77</v>
      </c>
      <c r="D7" s="4" t="s">
        <v>2991</v>
      </c>
      <c r="E7" s="6">
        <v>28</v>
      </c>
      <c r="F7" s="6"/>
      <c r="G7" s="7"/>
      <c r="H7" s="122">
        <f>VLOOKUP(A7,'NIP totaal 2021'!$A$4:$I$2114,9,0)</f>
        <v>0</v>
      </c>
      <c r="I7" s="32">
        <f t="shared" si="0"/>
        <v>0</v>
      </c>
      <c r="J7" s="27">
        <f t="shared" si="1"/>
        <v>0</v>
      </c>
      <c r="K7" s="81">
        <f t="shared" si="3"/>
        <v>1</v>
      </c>
      <c r="L7" s="28">
        <f t="shared" si="2"/>
        <v>0</v>
      </c>
      <c r="M7" s="28">
        <f t="shared" si="4"/>
        <v>0</v>
      </c>
    </row>
    <row r="8" spans="1:13" ht="14.15" customHeight="1" x14ac:dyDescent="0.25">
      <c r="A8" s="129">
        <v>15050203</v>
      </c>
      <c r="B8" s="124" t="s">
        <v>76</v>
      </c>
      <c r="C8" s="124" t="s">
        <v>77</v>
      </c>
      <c r="D8" s="4" t="s">
        <v>2991</v>
      </c>
      <c r="E8" s="6">
        <v>28</v>
      </c>
      <c r="F8" s="6"/>
      <c r="G8" s="7"/>
      <c r="H8" s="122">
        <f>VLOOKUP(A8,'NIP totaal 2021'!$A$4:$I$2114,9,0)</f>
        <v>0</v>
      </c>
      <c r="I8" s="32">
        <f t="shared" ref="I8:I71" si="5">F8/E8</f>
        <v>0</v>
      </c>
      <c r="J8" s="27">
        <f t="shared" ref="J8:J71" si="6">H8/E8*F8</f>
        <v>0</v>
      </c>
      <c r="K8" s="81">
        <f t="shared" ref="K8:K71" si="7">IF(H8&gt;G8, 0, 1)</f>
        <v>1</v>
      </c>
      <c r="L8" s="28">
        <f t="shared" ref="L8:L71" si="8">G8/E8*F8</f>
        <v>0</v>
      </c>
      <c r="M8" s="28">
        <f t="shared" ref="M8:M71" si="9">MIN(L8,J8)</f>
        <v>0</v>
      </c>
    </row>
    <row r="9" spans="1:13" ht="14.15" customHeight="1" x14ac:dyDescent="0.25">
      <c r="A9" s="129">
        <v>15060888</v>
      </c>
      <c r="B9" s="124" t="s">
        <v>72</v>
      </c>
      <c r="C9" s="124" t="s">
        <v>73</v>
      </c>
      <c r="D9" s="4" t="s">
        <v>2991</v>
      </c>
      <c r="E9" s="6">
        <v>1</v>
      </c>
      <c r="F9" s="6"/>
      <c r="G9" s="7"/>
      <c r="H9" s="122">
        <f>VLOOKUP(A9,'NIP totaal 2021'!$A$4:$I$2114,9,0)</f>
        <v>0</v>
      </c>
      <c r="I9" s="32">
        <f t="shared" si="5"/>
        <v>0</v>
      </c>
      <c r="J9" s="27">
        <f t="shared" si="6"/>
        <v>0</v>
      </c>
      <c r="K9" s="81">
        <f t="shared" si="7"/>
        <v>1</v>
      </c>
      <c r="L9" s="28">
        <f t="shared" si="8"/>
        <v>0</v>
      </c>
      <c r="M9" s="28">
        <f t="shared" si="9"/>
        <v>0</v>
      </c>
    </row>
    <row r="10" spans="1:13" ht="14.15" customHeight="1" x14ac:dyDescent="0.25">
      <c r="A10" s="129">
        <v>15113981</v>
      </c>
      <c r="B10" s="124" t="s">
        <v>72</v>
      </c>
      <c r="C10" s="124" t="s">
        <v>73</v>
      </c>
      <c r="D10" s="4" t="s">
        <v>2991</v>
      </c>
      <c r="E10" s="6">
        <v>1</v>
      </c>
      <c r="F10" s="6"/>
      <c r="G10" s="7"/>
      <c r="H10" s="122">
        <f>VLOOKUP(A10,'NIP totaal 2021'!$A$4:$I$2114,9,0)</f>
        <v>0</v>
      </c>
      <c r="I10" s="32">
        <f t="shared" si="5"/>
        <v>0</v>
      </c>
      <c r="J10" s="27">
        <f t="shared" si="6"/>
        <v>0</v>
      </c>
      <c r="K10" s="81">
        <f t="shared" si="7"/>
        <v>1</v>
      </c>
      <c r="L10" s="28">
        <f t="shared" si="8"/>
        <v>0</v>
      </c>
      <c r="M10" s="28">
        <f t="shared" si="9"/>
        <v>0</v>
      </c>
    </row>
    <row r="11" spans="1:13" ht="14.15" customHeight="1" x14ac:dyDescent="0.25">
      <c r="A11" s="129">
        <v>15179427</v>
      </c>
      <c r="B11" s="124" t="s">
        <v>76</v>
      </c>
      <c r="C11" s="124" t="s">
        <v>77</v>
      </c>
      <c r="D11" s="4" t="s">
        <v>2991</v>
      </c>
      <c r="E11" s="6">
        <v>7</v>
      </c>
      <c r="F11" s="6"/>
      <c r="G11" s="7"/>
      <c r="H11" s="122">
        <f>VLOOKUP(A11,'NIP totaal 2021'!$A$4:$I$2114,9,0)</f>
        <v>0</v>
      </c>
      <c r="I11" s="32">
        <f t="shared" si="5"/>
        <v>0</v>
      </c>
      <c r="J11" s="27">
        <f t="shared" si="6"/>
        <v>0</v>
      </c>
      <c r="K11" s="81">
        <f t="shared" si="7"/>
        <v>1</v>
      </c>
      <c r="L11" s="28">
        <f t="shared" si="8"/>
        <v>0</v>
      </c>
      <c r="M11" s="28">
        <f t="shared" si="9"/>
        <v>0</v>
      </c>
    </row>
    <row r="12" spans="1:13" ht="14.15" customHeight="1" x14ac:dyDescent="0.25">
      <c r="A12" s="129">
        <v>15189953</v>
      </c>
      <c r="B12" s="124" t="s">
        <v>78</v>
      </c>
      <c r="C12" s="124" t="s">
        <v>79</v>
      </c>
      <c r="D12" s="4" t="s">
        <v>2991</v>
      </c>
      <c r="E12" s="6">
        <v>1</v>
      </c>
      <c r="F12" s="6"/>
      <c r="G12" s="7"/>
      <c r="H12" s="122">
        <f>VLOOKUP(A12,'NIP totaal 2021'!$A$4:$I$2114,9,0)</f>
        <v>0</v>
      </c>
      <c r="I12" s="32">
        <f t="shared" si="5"/>
        <v>0</v>
      </c>
      <c r="J12" s="27">
        <f t="shared" si="6"/>
        <v>0</v>
      </c>
      <c r="K12" s="81">
        <f t="shared" si="7"/>
        <v>1</v>
      </c>
      <c r="L12" s="28">
        <f t="shared" si="8"/>
        <v>0</v>
      </c>
      <c r="M12" s="28">
        <f t="shared" si="9"/>
        <v>0</v>
      </c>
    </row>
    <row r="13" spans="1:13" ht="14.15" customHeight="1" x14ac:dyDescent="0.25">
      <c r="A13" s="129">
        <v>15208826</v>
      </c>
      <c r="B13" s="124" t="s">
        <v>74</v>
      </c>
      <c r="C13" s="124" t="s">
        <v>75</v>
      </c>
      <c r="D13" s="4" t="s">
        <v>2991</v>
      </c>
      <c r="E13" s="6">
        <v>4</v>
      </c>
      <c r="F13" s="6"/>
      <c r="G13" s="7"/>
      <c r="H13" s="122">
        <f>VLOOKUP(A13,'NIP totaal 2021'!$A$4:$I$2114,9,0)</f>
        <v>0</v>
      </c>
      <c r="I13" s="32">
        <f t="shared" si="5"/>
        <v>0</v>
      </c>
      <c r="J13" s="27">
        <f t="shared" si="6"/>
        <v>0</v>
      </c>
      <c r="K13" s="81">
        <f t="shared" si="7"/>
        <v>1</v>
      </c>
      <c r="L13" s="28">
        <f t="shared" si="8"/>
        <v>0</v>
      </c>
      <c r="M13" s="28">
        <f t="shared" si="9"/>
        <v>0</v>
      </c>
    </row>
    <row r="14" spans="1:13" ht="14.15" customHeight="1" x14ac:dyDescent="0.25">
      <c r="A14" s="129">
        <v>15208850</v>
      </c>
      <c r="B14" s="124" t="s">
        <v>74</v>
      </c>
      <c r="C14" s="124" t="s">
        <v>75</v>
      </c>
      <c r="D14" s="4" t="s">
        <v>2991</v>
      </c>
      <c r="E14" s="6">
        <v>4</v>
      </c>
      <c r="F14" s="6"/>
      <c r="G14" s="7"/>
      <c r="H14" s="122">
        <f>VLOOKUP(A14,'NIP totaal 2021'!$A$4:$I$2114,9,0)</f>
        <v>0</v>
      </c>
      <c r="I14" s="32">
        <f t="shared" si="5"/>
        <v>0</v>
      </c>
      <c r="J14" s="27">
        <f t="shared" si="6"/>
        <v>0</v>
      </c>
      <c r="K14" s="81">
        <f t="shared" si="7"/>
        <v>1</v>
      </c>
      <c r="L14" s="28">
        <f t="shared" si="8"/>
        <v>0</v>
      </c>
      <c r="M14" s="28">
        <f t="shared" si="9"/>
        <v>0</v>
      </c>
    </row>
    <row r="15" spans="1:13" ht="14.15" customHeight="1" x14ac:dyDescent="0.25">
      <c r="A15" s="129">
        <v>15428710</v>
      </c>
      <c r="B15" s="124" t="s">
        <v>80</v>
      </c>
      <c r="C15" s="124" t="s">
        <v>81</v>
      </c>
      <c r="D15" s="4" t="s">
        <v>2991</v>
      </c>
      <c r="E15" s="6">
        <v>1</v>
      </c>
      <c r="F15" s="6"/>
      <c r="G15" s="7"/>
      <c r="H15" s="122">
        <f>VLOOKUP(A15,'NIP totaal 2021'!$A$4:$I$2114,9,0)</f>
        <v>0</v>
      </c>
      <c r="I15" s="32">
        <f t="shared" si="5"/>
        <v>0</v>
      </c>
      <c r="J15" s="27">
        <f t="shared" si="6"/>
        <v>0</v>
      </c>
      <c r="K15" s="81">
        <f t="shared" si="7"/>
        <v>1</v>
      </c>
      <c r="L15" s="28">
        <f t="shared" si="8"/>
        <v>0</v>
      </c>
      <c r="M15" s="28">
        <f t="shared" si="9"/>
        <v>0</v>
      </c>
    </row>
    <row r="16" spans="1:13" ht="14.15" customHeight="1" x14ac:dyDescent="0.25">
      <c r="A16" s="129">
        <v>15448037</v>
      </c>
      <c r="B16" s="124" t="s">
        <v>74</v>
      </c>
      <c r="C16" s="124" t="s">
        <v>75</v>
      </c>
      <c r="D16" s="4" t="s">
        <v>2991</v>
      </c>
      <c r="E16" s="6">
        <v>4</v>
      </c>
      <c r="F16" s="6"/>
      <c r="G16" s="7"/>
      <c r="H16" s="122">
        <f>VLOOKUP(A16,'NIP totaal 2021'!$A$4:$I$2114,9,0)</f>
        <v>0</v>
      </c>
      <c r="I16" s="32">
        <f t="shared" si="5"/>
        <v>0</v>
      </c>
      <c r="J16" s="27">
        <f t="shared" si="6"/>
        <v>0</v>
      </c>
      <c r="K16" s="81">
        <f t="shared" si="7"/>
        <v>1</v>
      </c>
      <c r="L16" s="28">
        <f t="shared" si="8"/>
        <v>0</v>
      </c>
      <c r="M16" s="28">
        <f t="shared" si="9"/>
        <v>0</v>
      </c>
    </row>
    <row r="17" spans="1:13" ht="14.15" customHeight="1" x14ac:dyDescent="0.25">
      <c r="A17" s="129">
        <v>15459373</v>
      </c>
      <c r="B17" s="124" t="s">
        <v>82</v>
      </c>
      <c r="C17" s="124" t="s">
        <v>83</v>
      </c>
      <c r="D17" s="4" t="s">
        <v>2991</v>
      </c>
      <c r="E17" s="6">
        <v>1</v>
      </c>
      <c r="F17" s="6"/>
      <c r="G17" s="7"/>
      <c r="H17" s="122">
        <f>VLOOKUP(A17,'NIP totaal 2021'!$A$4:$I$2114,9,0)</f>
        <v>0</v>
      </c>
      <c r="I17" s="32">
        <f t="shared" si="5"/>
        <v>0</v>
      </c>
      <c r="J17" s="27">
        <f t="shared" si="6"/>
        <v>0</v>
      </c>
      <c r="K17" s="81">
        <f t="shared" si="7"/>
        <v>1</v>
      </c>
      <c r="L17" s="28">
        <f t="shared" si="8"/>
        <v>0</v>
      </c>
      <c r="M17" s="28">
        <f t="shared" si="9"/>
        <v>0</v>
      </c>
    </row>
    <row r="18" spans="1:13" ht="14.15" customHeight="1" x14ac:dyDescent="0.25">
      <c r="A18" s="129">
        <v>15459381</v>
      </c>
      <c r="B18" s="124" t="s">
        <v>82</v>
      </c>
      <c r="C18" s="124" t="s">
        <v>83</v>
      </c>
      <c r="D18" s="4" t="s">
        <v>2991</v>
      </c>
      <c r="E18" s="6">
        <v>1</v>
      </c>
      <c r="F18" s="6"/>
      <c r="G18" s="7"/>
      <c r="H18" s="122">
        <f>VLOOKUP(A18,'NIP totaal 2021'!$A$4:$I$2114,9,0)</f>
        <v>0</v>
      </c>
      <c r="I18" s="32">
        <f t="shared" si="5"/>
        <v>0</v>
      </c>
      <c r="J18" s="27">
        <f t="shared" si="6"/>
        <v>0</v>
      </c>
      <c r="K18" s="81">
        <f t="shared" si="7"/>
        <v>1</v>
      </c>
      <c r="L18" s="28">
        <f t="shared" si="8"/>
        <v>0</v>
      </c>
      <c r="M18" s="28">
        <f t="shared" si="9"/>
        <v>0</v>
      </c>
    </row>
    <row r="19" spans="1:13" ht="14.15" customHeight="1" x14ac:dyDescent="0.25">
      <c r="A19" s="129">
        <v>15459403</v>
      </c>
      <c r="B19" s="124" t="s">
        <v>82</v>
      </c>
      <c r="C19" s="124" t="s">
        <v>83</v>
      </c>
      <c r="D19" s="4" t="s">
        <v>2991</v>
      </c>
      <c r="E19" s="6">
        <v>1</v>
      </c>
      <c r="F19" s="6"/>
      <c r="G19" s="7"/>
      <c r="H19" s="122">
        <f>VLOOKUP(A19,'NIP totaal 2021'!$A$4:$I$2114,9,0)</f>
        <v>0</v>
      </c>
      <c r="I19" s="32">
        <f t="shared" si="5"/>
        <v>0</v>
      </c>
      <c r="J19" s="27">
        <f t="shared" si="6"/>
        <v>0</v>
      </c>
      <c r="K19" s="81">
        <f t="shared" si="7"/>
        <v>1</v>
      </c>
      <c r="L19" s="28">
        <f t="shared" si="8"/>
        <v>0</v>
      </c>
      <c r="M19" s="28">
        <f t="shared" si="9"/>
        <v>0</v>
      </c>
    </row>
    <row r="20" spans="1:13" ht="14.15" customHeight="1" x14ac:dyDescent="0.25">
      <c r="A20" s="129">
        <v>15497933</v>
      </c>
      <c r="B20" s="124" t="s">
        <v>74</v>
      </c>
      <c r="C20" s="124" t="s">
        <v>75</v>
      </c>
      <c r="D20" s="4" t="s">
        <v>2991</v>
      </c>
      <c r="E20" s="6">
        <v>4</v>
      </c>
      <c r="F20" s="6"/>
      <c r="G20" s="7"/>
      <c r="H20" s="122">
        <f>VLOOKUP(A20,'NIP totaal 2021'!$A$4:$I$2114,9,0)</f>
        <v>0</v>
      </c>
      <c r="I20" s="32">
        <f t="shared" si="5"/>
        <v>0</v>
      </c>
      <c r="J20" s="27">
        <f t="shared" si="6"/>
        <v>0</v>
      </c>
      <c r="K20" s="81">
        <f t="shared" si="7"/>
        <v>1</v>
      </c>
      <c r="L20" s="28">
        <f t="shared" si="8"/>
        <v>0</v>
      </c>
      <c r="M20" s="28">
        <f t="shared" si="9"/>
        <v>0</v>
      </c>
    </row>
    <row r="21" spans="1:13" ht="14.15" customHeight="1" x14ac:dyDescent="0.25">
      <c r="A21" s="129">
        <v>15557707</v>
      </c>
      <c r="B21" s="124" t="s">
        <v>80</v>
      </c>
      <c r="C21" s="124" t="s">
        <v>81</v>
      </c>
      <c r="D21" s="4" t="s">
        <v>2991</v>
      </c>
      <c r="E21" s="6">
        <v>1</v>
      </c>
      <c r="F21" s="6"/>
      <c r="G21" s="7"/>
      <c r="H21" s="122">
        <f>VLOOKUP(A21,'NIP totaal 2021'!$A$4:$I$2114,9,0)</f>
        <v>0</v>
      </c>
      <c r="I21" s="32">
        <f t="shared" si="5"/>
        <v>0</v>
      </c>
      <c r="J21" s="27">
        <f t="shared" si="6"/>
        <v>0</v>
      </c>
      <c r="K21" s="81">
        <f t="shared" si="7"/>
        <v>1</v>
      </c>
      <c r="L21" s="28">
        <f t="shared" si="8"/>
        <v>0</v>
      </c>
      <c r="M21" s="28">
        <f t="shared" si="9"/>
        <v>0</v>
      </c>
    </row>
    <row r="22" spans="1:13" ht="14.15" customHeight="1" x14ac:dyDescent="0.25">
      <c r="A22" s="129">
        <v>15570479</v>
      </c>
      <c r="B22" s="124" t="s">
        <v>84</v>
      </c>
      <c r="C22" s="124" t="s">
        <v>85</v>
      </c>
      <c r="D22" s="4" t="s">
        <v>2991</v>
      </c>
      <c r="E22" s="6">
        <v>2</v>
      </c>
      <c r="F22" s="6"/>
      <c r="G22" s="7"/>
      <c r="H22" s="122">
        <f>VLOOKUP(A22,'NIP totaal 2021'!$A$4:$I$2114,9,0)</f>
        <v>0</v>
      </c>
      <c r="I22" s="32">
        <f t="shared" si="5"/>
        <v>0</v>
      </c>
      <c r="J22" s="27">
        <f t="shared" si="6"/>
        <v>0</v>
      </c>
      <c r="K22" s="81">
        <f t="shared" si="7"/>
        <v>1</v>
      </c>
      <c r="L22" s="28">
        <f t="shared" si="8"/>
        <v>0</v>
      </c>
      <c r="M22" s="28">
        <f t="shared" si="9"/>
        <v>0</v>
      </c>
    </row>
    <row r="23" spans="1:13" ht="14.15" customHeight="1" x14ac:dyDescent="0.25">
      <c r="A23" s="129">
        <v>15619109</v>
      </c>
      <c r="B23" s="124" t="s">
        <v>72</v>
      </c>
      <c r="C23" s="124" t="s">
        <v>73</v>
      </c>
      <c r="D23" s="4" t="s">
        <v>2991</v>
      </c>
      <c r="E23" s="6">
        <v>1</v>
      </c>
      <c r="F23" s="6"/>
      <c r="G23" s="7"/>
      <c r="H23" s="122">
        <f>VLOOKUP(A23,'NIP totaal 2021'!$A$4:$I$2114,9,0)</f>
        <v>0</v>
      </c>
      <c r="I23" s="32">
        <f t="shared" si="5"/>
        <v>0</v>
      </c>
      <c r="J23" s="27">
        <f t="shared" si="6"/>
        <v>0</v>
      </c>
      <c r="K23" s="81">
        <f t="shared" si="7"/>
        <v>1</v>
      </c>
      <c r="L23" s="28">
        <f t="shared" si="8"/>
        <v>0</v>
      </c>
      <c r="M23" s="28">
        <f t="shared" si="9"/>
        <v>0</v>
      </c>
    </row>
    <row r="24" spans="1:13" ht="14.15" customHeight="1" x14ac:dyDescent="0.25">
      <c r="A24" s="129">
        <v>15685276</v>
      </c>
      <c r="B24" s="124" t="s">
        <v>84</v>
      </c>
      <c r="C24" s="124" t="s">
        <v>85</v>
      </c>
      <c r="D24" s="4" t="s">
        <v>2991</v>
      </c>
      <c r="E24" s="6">
        <v>2</v>
      </c>
      <c r="F24" s="6"/>
      <c r="G24" s="7"/>
      <c r="H24" s="122">
        <f>VLOOKUP(A24,'NIP totaal 2021'!$A$4:$I$2114,9,0)</f>
        <v>0</v>
      </c>
      <c r="I24" s="32">
        <f t="shared" si="5"/>
        <v>0</v>
      </c>
      <c r="J24" s="27">
        <f t="shared" si="6"/>
        <v>0</v>
      </c>
      <c r="K24" s="81">
        <f t="shared" si="7"/>
        <v>1</v>
      </c>
      <c r="L24" s="28">
        <f t="shared" si="8"/>
        <v>0</v>
      </c>
      <c r="M24" s="28">
        <f t="shared" si="9"/>
        <v>0</v>
      </c>
    </row>
    <row r="25" spans="1:13" ht="14.15" customHeight="1" x14ac:dyDescent="0.25">
      <c r="A25" s="129">
        <v>15689824</v>
      </c>
      <c r="B25" s="124" t="s">
        <v>84</v>
      </c>
      <c r="C25" s="124" t="s">
        <v>85</v>
      </c>
      <c r="D25" s="4" t="s">
        <v>2991</v>
      </c>
      <c r="E25" s="6">
        <v>2</v>
      </c>
      <c r="F25" s="6"/>
      <c r="G25" s="7"/>
      <c r="H25" s="122">
        <f>VLOOKUP(A25,'NIP totaal 2021'!$A$4:$I$2114,9,0)</f>
        <v>0</v>
      </c>
      <c r="I25" s="32">
        <f t="shared" si="5"/>
        <v>0</v>
      </c>
      <c r="J25" s="27">
        <f t="shared" si="6"/>
        <v>0</v>
      </c>
      <c r="K25" s="81">
        <f t="shared" si="7"/>
        <v>1</v>
      </c>
      <c r="L25" s="28">
        <f t="shared" si="8"/>
        <v>0</v>
      </c>
      <c r="M25" s="28">
        <f t="shared" si="9"/>
        <v>0</v>
      </c>
    </row>
    <row r="26" spans="1:13" ht="14.15" customHeight="1" x14ac:dyDescent="0.25">
      <c r="A26" s="129">
        <v>15703428</v>
      </c>
      <c r="B26" s="124" t="s">
        <v>84</v>
      </c>
      <c r="C26" s="124" t="s">
        <v>85</v>
      </c>
      <c r="D26" s="4" t="s">
        <v>2991</v>
      </c>
      <c r="E26" s="6">
        <v>2</v>
      </c>
      <c r="F26" s="6"/>
      <c r="G26" s="7"/>
      <c r="H26" s="122">
        <f>VLOOKUP(A26,'NIP totaal 2021'!$A$4:$I$2114,9,0)</f>
        <v>0</v>
      </c>
      <c r="I26" s="32">
        <f t="shared" si="5"/>
        <v>0</v>
      </c>
      <c r="J26" s="27">
        <f t="shared" si="6"/>
        <v>0</v>
      </c>
      <c r="K26" s="81">
        <f t="shared" si="7"/>
        <v>1</v>
      </c>
      <c r="L26" s="28">
        <f t="shared" si="8"/>
        <v>0</v>
      </c>
      <c r="M26" s="28">
        <f t="shared" si="9"/>
        <v>0</v>
      </c>
    </row>
    <row r="27" spans="1:13" ht="14.15" customHeight="1" x14ac:dyDescent="0.25">
      <c r="A27" s="129">
        <v>15748049</v>
      </c>
      <c r="B27" s="124" t="s">
        <v>88</v>
      </c>
      <c r="C27" s="124" t="s">
        <v>89</v>
      </c>
      <c r="D27" s="4" t="s">
        <v>2991</v>
      </c>
      <c r="E27" s="6">
        <v>1</v>
      </c>
      <c r="F27" s="6"/>
      <c r="G27" s="7"/>
      <c r="H27" s="122">
        <f>VLOOKUP(A27,'NIP totaal 2021'!$A$4:$I$2114,9,0)</f>
        <v>0</v>
      </c>
      <c r="I27" s="32">
        <f t="shared" si="5"/>
        <v>0</v>
      </c>
      <c r="J27" s="27">
        <f t="shared" si="6"/>
        <v>0</v>
      </c>
      <c r="K27" s="81">
        <f t="shared" si="7"/>
        <v>1</v>
      </c>
      <c r="L27" s="28">
        <f t="shared" si="8"/>
        <v>0</v>
      </c>
      <c r="M27" s="28">
        <f t="shared" si="9"/>
        <v>0</v>
      </c>
    </row>
    <row r="28" spans="1:13" ht="14.15" customHeight="1" x14ac:dyDescent="0.25">
      <c r="A28" s="129">
        <v>15762114</v>
      </c>
      <c r="B28" s="124" t="s">
        <v>74</v>
      </c>
      <c r="C28" s="124" t="s">
        <v>75</v>
      </c>
      <c r="D28" s="4" t="s">
        <v>2991</v>
      </c>
      <c r="E28" s="6">
        <v>4</v>
      </c>
      <c r="F28" s="6"/>
      <c r="G28" s="7"/>
      <c r="H28" s="122">
        <f>VLOOKUP(A28,'NIP totaal 2021'!$A$4:$I$2114,9,0)</f>
        <v>0</v>
      </c>
      <c r="I28" s="32">
        <f t="shared" si="5"/>
        <v>0</v>
      </c>
      <c r="J28" s="27">
        <f t="shared" si="6"/>
        <v>0</v>
      </c>
      <c r="K28" s="81">
        <f t="shared" si="7"/>
        <v>1</v>
      </c>
      <c r="L28" s="28">
        <f t="shared" si="8"/>
        <v>0</v>
      </c>
      <c r="M28" s="28">
        <f t="shared" si="9"/>
        <v>0</v>
      </c>
    </row>
    <row r="29" spans="1:13" ht="14.15" customHeight="1" x14ac:dyDescent="0.25">
      <c r="A29" s="129">
        <v>15804100</v>
      </c>
      <c r="B29" s="124" t="s">
        <v>78</v>
      </c>
      <c r="C29" s="124" t="s">
        <v>79</v>
      </c>
      <c r="D29" s="4" t="s">
        <v>2991</v>
      </c>
      <c r="E29" s="6">
        <v>4</v>
      </c>
      <c r="F29" s="6"/>
      <c r="G29" s="7"/>
      <c r="H29" s="122">
        <f>VLOOKUP(A29,'NIP totaal 2021'!$A$4:$I$2114,9,0)</f>
        <v>0</v>
      </c>
      <c r="I29" s="32">
        <f t="shared" si="5"/>
        <v>0</v>
      </c>
      <c r="J29" s="27">
        <f t="shared" si="6"/>
        <v>0</v>
      </c>
      <c r="K29" s="81">
        <f t="shared" si="7"/>
        <v>1</v>
      </c>
      <c r="L29" s="28">
        <f t="shared" si="8"/>
        <v>0</v>
      </c>
      <c r="M29" s="28">
        <f t="shared" si="9"/>
        <v>0</v>
      </c>
    </row>
    <row r="30" spans="1:13" ht="14.15" customHeight="1" x14ac:dyDescent="0.25">
      <c r="A30" s="129">
        <v>15811832</v>
      </c>
      <c r="B30" s="124" t="s">
        <v>76</v>
      </c>
      <c r="C30" s="124" t="s">
        <v>77</v>
      </c>
      <c r="D30" s="4" t="s">
        <v>2991</v>
      </c>
      <c r="E30" s="6">
        <v>7</v>
      </c>
      <c r="F30" s="6"/>
      <c r="G30" s="7"/>
      <c r="H30" s="122">
        <f>VLOOKUP(A30,'NIP totaal 2021'!$A$4:$I$2114,9,0)</f>
        <v>0</v>
      </c>
      <c r="I30" s="32">
        <f t="shared" si="5"/>
        <v>0</v>
      </c>
      <c r="J30" s="27">
        <f t="shared" si="6"/>
        <v>0</v>
      </c>
      <c r="K30" s="81">
        <f t="shared" si="7"/>
        <v>1</v>
      </c>
      <c r="L30" s="28">
        <f t="shared" si="8"/>
        <v>0</v>
      </c>
      <c r="M30" s="28">
        <f t="shared" si="9"/>
        <v>0</v>
      </c>
    </row>
    <row r="31" spans="1:13" ht="14.15" customHeight="1" x14ac:dyDescent="0.25">
      <c r="A31" s="129">
        <v>15813460</v>
      </c>
      <c r="B31" s="124" t="s">
        <v>80</v>
      </c>
      <c r="C31" s="124" t="s">
        <v>81</v>
      </c>
      <c r="D31" s="4" t="s">
        <v>2991</v>
      </c>
      <c r="E31" s="6">
        <v>1</v>
      </c>
      <c r="F31" s="6"/>
      <c r="G31" s="7"/>
      <c r="H31" s="122">
        <f>VLOOKUP(A31,'NIP totaal 2021'!$A$4:$I$2114,9,0)</f>
        <v>0</v>
      </c>
      <c r="I31" s="32">
        <f t="shared" si="5"/>
        <v>0</v>
      </c>
      <c r="J31" s="27">
        <f t="shared" si="6"/>
        <v>0</v>
      </c>
      <c r="K31" s="81">
        <f t="shared" si="7"/>
        <v>1</v>
      </c>
      <c r="L31" s="28">
        <f t="shared" si="8"/>
        <v>0</v>
      </c>
      <c r="M31" s="28">
        <f t="shared" si="9"/>
        <v>0</v>
      </c>
    </row>
    <row r="32" spans="1:13" ht="14.15" customHeight="1" x14ac:dyDescent="0.25">
      <c r="A32" s="129">
        <v>15862518</v>
      </c>
      <c r="B32" s="124" t="s">
        <v>72</v>
      </c>
      <c r="C32" s="124" t="s">
        <v>73</v>
      </c>
      <c r="D32" s="4" t="s">
        <v>2991</v>
      </c>
      <c r="E32" s="6">
        <v>3</v>
      </c>
      <c r="F32" s="6"/>
      <c r="G32" s="7"/>
      <c r="H32" s="122">
        <f>VLOOKUP(A32,'NIP totaal 2021'!$A$4:$I$2114,9,0)</f>
        <v>0</v>
      </c>
      <c r="I32" s="32">
        <f t="shared" si="5"/>
        <v>0</v>
      </c>
      <c r="J32" s="27">
        <f t="shared" si="6"/>
        <v>0</v>
      </c>
      <c r="K32" s="81">
        <f t="shared" si="7"/>
        <v>1</v>
      </c>
      <c r="L32" s="28">
        <f t="shared" si="8"/>
        <v>0</v>
      </c>
      <c r="M32" s="28">
        <f t="shared" si="9"/>
        <v>0</v>
      </c>
    </row>
    <row r="33" spans="1:13" ht="14.15" customHeight="1" x14ac:dyDescent="0.25">
      <c r="A33" s="129">
        <v>15865401</v>
      </c>
      <c r="B33" s="124" t="s">
        <v>72</v>
      </c>
      <c r="C33" s="124" t="s">
        <v>73</v>
      </c>
      <c r="D33" s="4" t="s">
        <v>2991</v>
      </c>
      <c r="E33" s="6">
        <v>3</v>
      </c>
      <c r="F33" s="6"/>
      <c r="G33" s="7"/>
      <c r="H33" s="122">
        <f>VLOOKUP(A33,'NIP totaal 2021'!$A$4:$I$2114,9,0)</f>
        <v>0</v>
      </c>
      <c r="I33" s="32">
        <f t="shared" si="5"/>
        <v>0</v>
      </c>
      <c r="J33" s="27">
        <f t="shared" si="6"/>
        <v>0</v>
      </c>
      <c r="K33" s="81">
        <f t="shared" si="7"/>
        <v>1</v>
      </c>
      <c r="L33" s="28">
        <f t="shared" si="8"/>
        <v>0</v>
      </c>
      <c r="M33" s="28">
        <f t="shared" si="9"/>
        <v>0</v>
      </c>
    </row>
    <row r="34" spans="1:13" ht="14.15" customHeight="1" x14ac:dyDescent="0.25">
      <c r="A34" s="129">
        <v>15865630</v>
      </c>
      <c r="B34" s="124" t="s">
        <v>72</v>
      </c>
      <c r="C34" s="124" t="s">
        <v>73</v>
      </c>
      <c r="D34" s="4" t="s">
        <v>2991</v>
      </c>
      <c r="E34" s="6">
        <v>3</v>
      </c>
      <c r="F34" s="6"/>
      <c r="G34" s="7"/>
      <c r="H34" s="122">
        <f>VLOOKUP(A34,'NIP totaal 2021'!$A$4:$I$2114,9,0)</f>
        <v>0</v>
      </c>
      <c r="I34" s="32">
        <f t="shared" si="5"/>
        <v>0</v>
      </c>
      <c r="J34" s="27">
        <f t="shared" si="6"/>
        <v>0</v>
      </c>
      <c r="K34" s="81">
        <f t="shared" si="7"/>
        <v>1</v>
      </c>
      <c r="L34" s="28">
        <f t="shared" si="8"/>
        <v>0</v>
      </c>
      <c r="M34" s="28">
        <f t="shared" si="9"/>
        <v>0</v>
      </c>
    </row>
    <row r="35" spans="1:13" ht="14.15" customHeight="1" x14ac:dyDescent="0.25">
      <c r="A35" s="129">
        <v>15901165</v>
      </c>
      <c r="B35" s="124" t="s">
        <v>88</v>
      </c>
      <c r="C35" s="124" t="s">
        <v>89</v>
      </c>
      <c r="D35" s="4" t="s">
        <v>2991</v>
      </c>
      <c r="E35" s="6">
        <v>1</v>
      </c>
      <c r="F35" s="6"/>
      <c r="G35" s="7"/>
      <c r="H35" s="122">
        <f>VLOOKUP(A35,'NIP totaal 2021'!$A$4:$I$2114,9,0)</f>
        <v>0</v>
      </c>
      <c r="I35" s="32">
        <f t="shared" si="5"/>
        <v>0</v>
      </c>
      <c r="J35" s="27">
        <f t="shared" si="6"/>
        <v>0</v>
      </c>
      <c r="K35" s="81">
        <f t="shared" si="7"/>
        <v>1</v>
      </c>
      <c r="L35" s="28">
        <f t="shared" si="8"/>
        <v>0</v>
      </c>
      <c r="M35" s="28">
        <f t="shared" si="9"/>
        <v>0</v>
      </c>
    </row>
    <row r="36" spans="1:13" ht="14.15" customHeight="1" x14ac:dyDescent="0.25">
      <c r="A36" s="129">
        <v>15901742</v>
      </c>
      <c r="B36" s="124" t="s">
        <v>88</v>
      </c>
      <c r="C36" s="124" t="s">
        <v>89</v>
      </c>
      <c r="D36" s="4" t="s">
        <v>2991</v>
      </c>
      <c r="E36" s="6">
        <v>1</v>
      </c>
      <c r="F36" s="6"/>
      <c r="G36" s="7"/>
      <c r="H36" s="122">
        <f>VLOOKUP(A36,'NIP totaal 2021'!$A$4:$I$2114,9,0)</f>
        <v>0</v>
      </c>
      <c r="I36" s="32">
        <f t="shared" si="5"/>
        <v>0</v>
      </c>
      <c r="J36" s="27">
        <f t="shared" si="6"/>
        <v>0</v>
      </c>
      <c r="K36" s="81">
        <f t="shared" si="7"/>
        <v>1</v>
      </c>
      <c r="L36" s="28">
        <f t="shared" si="8"/>
        <v>0</v>
      </c>
      <c r="M36" s="28">
        <f t="shared" si="9"/>
        <v>0</v>
      </c>
    </row>
    <row r="37" spans="1:13" ht="14.15" customHeight="1" x14ac:dyDescent="0.25">
      <c r="A37" s="129">
        <v>15910091</v>
      </c>
      <c r="B37" s="124" t="s">
        <v>88</v>
      </c>
      <c r="C37" s="124" t="s">
        <v>89</v>
      </c>
      <c r="D37" s="4" t="s">
        <v>2991</v>
      </c>
      <c r="E37" s="6">
        <v>1</v>
      </c>
      <c r="F37" s="6"/>
      <c r="G37" s="7"/>
      <c r="H37" s="122">
        <f>VLOOKUP(A37,'NIP totaal 2021'!$A$4:$I$2114,9,0)</f>
        <v>0</v>
      </c>
      <c r="I37" s="32">
        <f t="shared" si="5"/>
        <v>0</v>
      </c>
      <c r="J37" s="27">
        <f t="shared" si="6"/>
        <v>0</v>
      </c>
      <c r="K37" s="81">
        <f t="shared" si="7"/>
        <v>1</v>
      </c>
      <c r="L37" s="28">
        <f t="shared" si="8"/>
        <v>0</v>
      </c>
      <c r="M37" s="28">
        <f t="shared" si="9"/>
        <v>0</v>
      </c>
    </row>
    <row r="38" spans="1:13" ht="14.15" customHeight="1" x14ac:dyDescent="0.25">
      <c r="A38" s="129">
        <v>15910164</v>
      </c>
      <c r="B38" s="124" t="s">
        <v>88</v>
      </c>
      <c r="C38" s="124" t="s">
        <v>89</v>
      </c>
      <c r="D38" s="4" t="s">
        <v>2991</v>
      </c>
      <c r="E38" s="6">
        <v>1</v>
      </c>
      <c r="F38" s="6"/>
      <c r="G38" s="7"/>
      <c r="H38" s="122">
        <f>VLOOKUP(A38,'NIP totaal 2021'!$A$4:$I$2114,9,0)</f>
        <v>0</v>
      </c>
      <c r="I38" s="32">
        <f t="shared" si="5"/>
        <v>0</v>
      </c>
      <c r="J38" s="27">
        <f t="shared" si="6"/>
        <v>0</v>
      </c>
      <c r="K38" s="81">
        <f t="shared" si="7"/>
        <v>1</v>
      </c>
      <c r="L38" s="28">
        <f t="shared" si="8"/>
        <v>0</v>
      </c>
      <c r="M38" s="28">
        <f t="shared" si="9"/>
        <v>0</v>
      </c>
    </row>
    <row r="39" spans="1:13" ht="14.15" customHeight="1" x14ac:dyDescent="0.25">
      <c r="A39" s="129">
        <v>15912450</v>
      </c>
      <c r="B39" s="124" t="s">
        <v>88</v>
      </c>
      <c r="C39" s="124" t="s">
        <v>89</v>
      </c>
      <c r="D39" s="4" t="s">
        <v>2991</v>
      </c>
      <c r="E39" s="6">
        <v>1</v>
      </c>
      <c r="F39" s="6"/>
      <c r="G39" s="7"/>
      <c r="H39" s="122">
        <f>VLOOKUP(A39,'NIP totaal 2021'!$A$4:$I$2114,9,0)</f>
        <v>0</v>
      </c>
      <c r="I39" s="32">
        <f t="shared" si="5"/>
        <v>0</v>
      </c>
      <c r="J39" s="27">
        <f t="shared" si="6"/>
        <v>0</v>
      </c>
      <c r="K39" s="81">
        <f t="shared" si="7"/>
        <v>1</v>
      </c>
      <c r="L39" s="28">
        <f t="shared" si="8"/>
        <v>0</v>
      </c>
      <c r="M39" s="28">
        <f t="shared" si="9"/>
        <v>0</v>
      </c>
    </row>
    <row r="40" spans="1:13" ht="14.15" customHeight="1" x14ac:dyDescent="0.25">
      <c r="A40" s="129">
        <v>15922081</v>
      </c>
      <c r="B40" s="124" t="s">
        <v>72</v>
      </c>
      <c r="C40" s="124" t="s">
        <v>73</v>
      </c>
      <c r="D40" s="4" t="s">
        <v>2991</v>
      </c>
      <c r="E40" s="6">
        <v>3</v>
      </c>
      <c r="F40" s="6"/>
      <c r="G40" s="7"/>
      <c r="H40" s="122">
        <f>VLOOKUP(A40,'NIP totaal 2021'!$A$4:$I$2114,9,0)</f>
        <v>0</v>
      </c>
      <c r="I40" s="32">
        <f t="shared" si="5"/>
        <v>0</v>
      </c>
      <c r="J40" s="27">
        <f t="shared" si="6"/>
        <v>0</v>
      </c>
      <c r="K40" s="81">
        <f t="shared" si="7"/>
        <v>1</v>
      </c>
      <c r="L40" s="28">
        <f t="shared" si="8"/>
        <v>0</v>
      </c>
      <c r="M40" s="28">
        <f t="shared" si="9"/>
        <v>0</v>
      </c>
    </row>
    <row r="41" spans="1:13" ht="14.15" customHeight="1" x14ac:dyDescent="0.25">
      <c r="A41" s="129">
        <v>15971511</v>
      </c>
      <c r="B41" s="124" t="s">
        <v>72</v>
      </c>
      <c r="C41" s="124" t="s">
        <v>73</v>
      </c>
      <c r="D41" s="4" t="s">
        <v>2991</v>
      </c>
      <c r="E41" s="6">
        <v>1</v>
      </c>
      <c r="F41" s="6"/>
      <c r="G41" s="7"/>
      <c r="H41" s="122">
        <f>VLOOKUP(A41,'NIP totaal 2021'!$A$4:$I$2114,9,0)</f>
        <v>0</v>
      </c>
      <c r="I41" s="32">
        <f t="shared" si="5"/>
        <v>0</v>
      </c>
      <c r="J41" s="27">
        <f t="shared" si="6"/>
        <v>0</v>
      </c>
      <c r="K41" s="81">
        <f t="shared" si="7"/>
        <v>1</v>
      </c>
      <c r="L41" s="28">
        <f t="shared" si="8"/>
        <v>0</v>
      </c>
      <c r="M41" s="28">
        <f t="shared" si="9"/>
        <v>0</v>
      </c>
    </row>
    <row r="42" spans="1:13" ht="14.15" customHeight="1" x14ac:dyDescent="0.25">
      <c r="A42" s="129">
        <v>16015924</v>
      </c>
      <c r="B42" s="124" t="s">
        <v>82</v>
      </c>
      <c r="C42" s="124" t="s">
        <v>83</v>
      </c>
      <c r="D42" s="4" t="s">
        <v>2991</v>
      </c>
      <c r="E42" s="6">
        <v>4</v>
      </c>
      <c r="F42" s="6"/>
      <c r="G42" s="7"/>
      <c r="H42" s="122">
        <f>VLOOKUP(A42,'NIP totaal 2021'!$A$4:$I$2114,9,0)</f>
        <v>0</v>
      </c>
      <c r="I42" s="32">
        <f t="shared" si="5"/>
        <v>0</v>
      </c>
      <c r="J42" s="27">
        <f t="shared" si="6"/>
        <v>0</v>
      </c>
      <c r="K42" s="81">
        <f t="shared" si="7"/>
        <v>1</v>
      </c>
      <c r="L42" s="28">
        <f t="shared" si="8"/>
        <v>0</v>
      </c>
      <c r="M42" s="28">
        <f t="shared" si="9"/>
        <v>0</v>
      </c>
    </row>
    <row r="43" spans="1:13" ht="14.15" customHeight="1" x14ac:dyDescent="0.25">
      <c r="A43" s="129">
        <v>16022009</v>
      </c>
      <c r="B43" s="124" t="s">
        <v>72</v>
      </c>
      <c r="C43" s="124" t="s">
        <v>73</v>
      </c>
      <c r="D43" s="4" t="s">
        <v>2991</v>
      </c>
      <c r="E43" s="6">
        <v>1</v>
      </c>
      <c r="F43" s="6"/>
      <c r="G43" s="7"/>
      <c r="H43" s="122">
        <f>VLOOKUP(A43,'NIP totaal 2021'!$A$4:$I$2114,9,0)</f>
        <v>0</v>
      </c>
      <c r="I43" s="32">
        <f t="shared" si="5"/>
        <v>0</v>
      </c>
      <c r="J43" s="27">
        <f t="shared" si="6"/>
        <v>0</v>
      </c>
      <c r="K43" s="81">
        <f t="shared" si="7"/>
        <v>1</v>
      </c>
      <c r="L43" s="28">
        <f t="shared" si="8"/>
        <v>0</v>
      </c>
      <c r="M43" s="28">
        <f t="shared" si="9"/>
        <v>0</v>
      </c>
    </row>
    <row r="44" spans="1:13" ht="14.15" customHeight="1" x14ac:dyDescent="0.25">
      <c r="A44" s="129">
        <v>16043065</v>
      </c>
      <c r="B44" s="124" t="s">
        <v>90</v>
      </c>
      <c r="C44" s="124" t="s">
        <v>91</v>
      </c>
      <c r="D44" s="4" t="s">
        <v>2991</v>
      </c>
      <c r="E44" s="6">
        <v>1</v>
      </c>
      <c r="F44" s="6"/>
      <c r="G44" s="7"/>
      <c r="H44" s="122">
        <f>VLOOKUP(A44,'NIP totaal 2021'!$A$4:$I$2114,9,0)</f>
        <v>0</v>
      </c>
      <c r="I44" s="32">
        <f t="shared" si="5"/>
        <v>0</v>
      </c>
      <c r="J44" s="27">
        <f t="shared" si="6"/>
        <v>0</v>
      </c>
      <c r="K44" s="81">
        <f t="shared" si="7"/>
        <v>1</v>
      </c>
      <c r="L44" s="28">
        <f t="shared" si="8"/>
        <v>0</v>
      </c>
      <c r="M44" s="28">
        <f t="shared" si="9"/>
        <v>0</v>
      </c>
    </row>
    <row r="45" spans="1:13" ht="14.15" customHeight="1" x14ac:dyDescent="0.25">
      <c r="A45" s="129">
        <v>16046781</v>
      </c>
      <c r="B45" s="124" t="s">
        <v>72</v>
      </c>
      <c r="C45" s="124" t="s">
        <v>73</v>
      </c>
      <c r="D45" s="4" t="s">
        <v>2991</v>
      </c>
      <c r="E45" s="6">
        <v>1</v>
      </c>
      <c r="F45" s="6"/>
      <c r="G45" s="7"/>
      <c r="H45" s="122">
        <f>VLOOKUP(A45,'NIP totaal 2021'!$A$4:$I$2114,9,0)</f>
        <v>0</v>
      </c>
      <c r="I45" s="32">
        <f t="shared" si="5"/>
        <v>0</v>
      </c>
      <c r="J45" s="27">
        <f t="shared" si="6"/>
        <v>0</v>
      </c>
      <c r="K45" s="81">
        <f t="shared" si="7"/>
        <v>1</v>
      </c>
      <c r="L45" s="28">
        <f t="shared" si="8"/>
        <v>0</v>
      </c>
      <c r="M45" s="28">
        <f t="shared" si="9"/>
        <v>0</v>
      </c>
    </row>
    <row r="46" spans="1:13" ht="14.15" customHeight="1" x14ac:dyDescent="0.25">
      <c r="A46" s="129">
        <v>16056086</v>
      </c>
      <c r="B46" s="124" t="s">
        <v>72</v>
      </c>
      <c r="C46" s="124" t="s">
        <v>73</v>
      </c>
      <c r="D46" s="4" t="s">
        <v>2991</v>
      </c>
      <c r="E46" s="6">
        <v>1</v>
      </c>
      <c r="F46" s="6"/>
      <c r="G46" s="7"/>
      <c r="H46" s="122">
        <f>VLOOKUP(A46,'NIP totaal 2021'!$A$4:$I$2114,9,0)</f>
        <v>0</v>
      </c>
      <c r="I46" s="32">
        <f t="shared" si="5"/>
        <v>0</v>
      </c>
      <c r="J46" s="27">
        <f t="shared" si="6"/>
        <v>0</v>
      </c>
      <c r="K46" s="81">
        <f t="shared" si="7"/>
        <v>1</v>
      </c>
      <c r="L46" s="28">
        <f t="shared" si="8"/>
        <v>0</v>
      </c>
      <c r="M46" s="28">
        <f t="shared" si="9"/>
        <v>0</v>
      </c>
    </row>
    <row r="47" spans="1:13" ht="14.15" customHeight="1" x14ac:dyDescent="0.25">
      <c r="A47" s="129">
        <v>16078845</v>
      </c>
      <c r="B47" s="124" t="s">
        <v>72</v>
      </c>
      <c r="C47" s="124" t="s">
        <v>73</v>
      </c>
      <c r="D47" s="4" t="s">
        <v>2991</v>
      </c>
      <c r="E47" s="6">
        <v>1</v>
      </c>
      <c r="F47" s="6"/>
      <c r="G47" s="7"/>
      <c r="H47" s="122">
        <f>VLOOKUP(A47,'NIP totaal 2021'!$A$4:$I$2114,9,0)</f>
        <v>0</v>
      </c>
      <c r="I47" s="32">
        <f t="shared" si="5"/>
        <v>0</v>
      </c>
      <c r="J47" s="27">
        <f t="shared" si="6"/>
        <v>0</v>
      </c>
      <c r="K47" s="81">
        <f t="shared" si="7"/>
        <v>1</v>
      </c>
      <c r="L47" s="28">
        <f t="shared" si="8"/>
        <v>0</v>
      </c>
      <c r="M47" s="28">
        <f t="shared" si="9"/>
        <v>0</v>
      </c>
    </row>
    <row r="48" spans="1:13" ht="14.15" customHeight="1" x14ac:dyDescent="0.25">
      <c r="A48" s="129">
        <v>16078918</v>
      </c>
      <c r="B48" s="124" t="s">
        <v>72</v>
      </c>
      <c r="C48" s="124" t="s">
        <v>73</v>
      </c>
      <c r="D48" s="4" t="s">
        <v>2991</v>
      </c>
      <c r="E48" s="6">
        <v>1</v>
      </c>
      <c r="F48" s="6"/>
      <c r="G48" s="7"/>
      <c r="H48" s="122">
        <f>VLOOKUP(A48,'NIP totaal 2021'!$A$4:$I$2114,9,0)</f>
        <v>0</v>
      </c>
      <c r="I48" s="32">
        <f t="shared" si="5"/>
        <v>0</v>
      </c>
      <c r="J48" s="27">
        <f t="shared" si="6"/>
        <v>0</v>
      </c>
      <c r="K48" s="81">
        <f t="shared" si="7"/>
        <v>1</v>
      </c>
      <c r="L48" s="28">
        <f t="shared" si="8"/>
        <v>0</v>
      </c>
      <c r="M48" s="28">
        <f t="shared" si="9"/>
        <v>0</v>
      </c>
    </row>
    <row r="49" spans="1:13" ht="14.15" customHeight="1" x14ac:dyDescent="0.25">
      <c r="A49" s="129">
        <v>16089472</v>
      </c>
      <c r="B49" s="124" t="s">
        <v>72</v>
      </c>
      <c r="C49" s="124" t="s">
        <v>73</v>
      </c>
      <c r="D49" s="4" t="s">
        <v>2991</v>
      </c>
      <c r="E49" s="6">
        <v>1</v>
      </c>
      <c r="F49" s="6"/>
      <c r="G49" s="7"/>
      <c r="H49" s="122">
        <f>VLOOKUP(A49,'NIP totaal 2021'!$A$4:$I$2114,9,0)</f>
        <v>0</v>
      </c>
      <c r="I49" s="32">
        <f t="shared" si="5"/>
        <v>0</v>
      </c>
      <c r="J49" s="27">
        <f t="shared" si="6"/>
        <v>0</v>
      </c>
      <c r="K49" s="81">
        <f t="shared" si="7"/>
        <v>1</v>
      </c>
      <c r="L49" s="28">
        <f t="shared" si="8"/>
        <v>0</v>
      </c>
      <c r="M49" s="28">
        <f t="shared" si="9"/>
        <v>0</v>
      </c>
    </row>
    <row r="50" spans="1:13" ht="14.15" customHeight="1" x14ac:dyDescent="0.25">
      <c r="A50" s="129">
        <v>16089995</v>
      </c>
      <c r="B50" s="124" t="s">
        <v>72</v>
      </c>
      <c r="C50" s="124" t="s">
        <v>73</v>
      </c>
      <c r="D50" s="4" t="s">
        <v>2991</v>
      </c>
      <c r="E50" s="6">
        <v>1</v>
      </c>
      <c r="F50" s="6"/>
      <c r="G50" s="7"/>
      <c r="H50" s="122">
        <f>VLOOKUP(A50,'NIP totaal 2021'!$A$4:$I$2114,9,0)</f>
        <v>0</v>
      </c>
      <c r="I50" s="32">
        <f t="shared" si="5"/>
        <v>0</v>
      </c>
      <c r="J50" s="27">
        <f t="shared" si="6"/>
        <v>0</v>
      </c>
      <c r="K50" s="81">
        <f t="shared" si="7"/>
        <v>1</v>
      </c>
      <c r="L50" s="28">
        <f t="shared" si="8"/>
        <v>0</v>
      </c>
      <c r="M50" s="28">
        <f t="shared" si="9"/>
        <v>0</v>
      </c>
    </row>
    <row r="51" spans="1:13" ht="14.15" customHeight="1" x14ac:dyDescent="0.25">
      <c r="A51" s="129">
        <v>16095324</v>
      </c>
      <c r="B51" s="124" t="s">
        <v>92</v>
      </c>
      <c r="C51" s="124" t="s">
        <v>93</v>
      </c>
      <c r="D51" s="4" t="s">
        <v>2991</v>
      </c>
      <c r="E51" s="6">
        <v>2</v>
      </c>
      <c r="F51" s="6"/>
      <c r="G51" s="7"/>
      <c r="H51" s="122">
        <f>VLOOKUP(A51,'NIP totaal 2021'!$A$4:$I$2114,9,0)</f>
        <v>0</v>
      </c>
      <c r="I51" s="32">
        <f t="shared" si="5"/>
        <v>0</v>
      </c>
      <c r="J51" s="27">
        <f t="shared" si="6"/>
        <v>0</v>
      </c>
      <c r="K51" s="81">
        <f t="shared" si="7"/>
        <v>1</v>
      </c>
      <c r="L51" s="28">
        <f t="shared" si="8"/>
        <v>0</v>
      </c>
      <c r="M51" s="28">
        <f t="shared" si="9"/>
        <v>0</v>
      </c>
    </row>
    <row r="52" spans="1:13" ht="14.15" customHeight="1" x14ac:dyDescent="0.25">
      <c r="A52" s="129">
        <v>16095332</v>
      </c>
      <c r="B52" s="124" t="s">
        <v>92</v>
      </c>
      <c r="C52" s="124" t="s">
        <v>93</v>
      </c>
      <c r="D52" s="4" t="s">
        <v>2991</v>
      </c>
      <c r="E52" s="6">
        <v>2</v>
      </c>
      <c r="F52" s="6"/>
      <c r="G52" s="7"/>
      <c r="H52" s="122">
        <f>VLOOKUP(A52,'NIP totaal 2021'!$A$4:$I$2114,9,0)</f>
        <v>0</v>
      </c>
      <c r="I52" s="32">
        <f t="shared" si="5"/>
        <v>0</v>
      </c>
      <c r="J52" s="27">
        <f t="shared" si="6"/>
        <v>0</v>
      </c>
      <c r="K52" s="81">
        <f t="shared" si="7"/>
        <v>1</v>
      </c>
      <c r="L52" s="28">
        <f t="shared" si="8"/>
        <v>0</v>
      </c>
      <c r="M52" s="28">
        <f t="shared" si="9"/>
        <v>0</v>
      </c>
    </row>
    <row r="53" spans="1:13" ht="14.15" customHeight="1" x14ac:dyDescent="0.25">
      <c r="A53" s="129">
        <v>16101731</v>
      </c>
      <c r="B53" s="124" t="s">
        <v>72</v>
      </c>
      <c r="C53" s="124" t="s">
        <v>73</v>
      </c>
      <c r="D53" s="4" t="s">
        <v>2991</v>
      </c>
      <c r="E53" s="6">
        <v>1</v>
      </c>
      <c r="F53" s="6"/>
      <c r="G53" s="7"/>
      <c r="H53" s="122">
        <f>VLOOKUP(A53,'NIP totaal 2021'!$A$4:$I$2114,9,0)</f>
        <v>0</v>
      </c>
      <c r="I53" s="32">
        <f t="shared" si="5"/>
        <v>0</v>
      </c>
      <c r="J53" s="27">
        <f t="shared" si="6"/>
        <v>0</v>
      </c>
      <c r="K53" s="81">
        <f t="shared" si="7"/>
        <v>1</v>
      </c>
      <c r="L53" s="28">
        <f t="shared" si="8"/>
        <v>0</v>
      </c>
      <c r="M53" s="28">
        <f t="shared" si="9"/>
        <v>0</v>
      </c>
    </row>
    <row r="54" spans="1:13" ht="14.15" customHeight="1" x14ac:dyDescent="0.25">
      <c r="A54" s="129">
        <v>16112768</v>
      </c>
      <c r="B54" s="124" t="s">
        <v>88</v>
      </c>
      <c r="C54" s="124" t="s">
        <v>89</v>
      </c>
      <c r="D54" s="4" t="s">
        <v>2991</v>
      </c>
      <c r="E54" s="6">
        <v>1</v>
      </c>
      <c r="F54" s="6"/>
      <c r="G54" s="7"/>
      <c r="H54" s="122">
        <f>VLOOKUP(A54,'NIP totaal 2021'!$A$4:$I$2114,9,0)</f>
        <v>0</v>
      </c>
      <c r="I54" s="32">
        <f t="shared" si="5"/>
        <v>0</v>
      </c>
      <c r="J54" s="27">
        <f t="shared" si="6"/>
        <v>0</v>
      </c>
      <c r="K54" s="81">
        <f t="shared" si="7"/>
        <v>1</v>
      </c>
      <c r="L54" s="28">
        <f t="shared" si="8"/>
        <v>0</v>
      </c>
      <c r="M54" s="28">
        <f t="shared" si="9"/>
        <v>0</v>
      </c>
    </row>
    <row r="55" spans="1:13" ht="14.15" customHeight="1" x14ac:dyDescent="0.25">
      <c r="A55" s="129">
        <v>16113152</v>
      </c>
      <c r="B55" s="124" t="s">
        <v>78</v>
      </c>
      <c r="C55" s="124" t="s">
        <v>79</v>
      </c>
      <c r="D55" s="4" t="s">
        <v>2991</v>
      </c>
      <c r="E55" s="6">
        <v>4</v>
      </c>
      <c r="F55" s="6"/>
      <c r="G55" s="7"/>
      <c r="H55" s="122">
        <f>VLOOKUP(A55,'NIP totaal 2021'!$A$4:$I$2114,9,0)</f>
        <v>0</v>
      </c>
      <c r="I55" s="32">
        <f t="shared" si="5"/>
        <v>0</v>
      </c>
      <c r="J55" s="27">
        <f t="shared" si="6"/>
        <v>0</v>
      </c>
      <c r="K55" s="81">
        <f t="shared" si="7"/>
        <v>1</v>
      </c>
      <c r="L55" s="28">
        <f t="shared" si="8"/>
        <v>0</v>
      </c>
      <c r="M55" s="28">
        <f t="shared" si="9"/>
        <v>0</v>
      </c>
    </row>
    <row r="56" spans="1:13" ht="14.15" customHeight="1" x14ac:dyDescent="0.25">
      <c r="A56" s="129">
        <v>16113217</v>
      </c>
      <c r="B56" s="124" t="s">
        <v>76</v>
      </c>
      <c r="C56" s="124" t="s">
        <v>77</v>
      </c>
      <c r="D56" s="4" t="s">
        <v>2991</v>
      </c>
      <c r="E56" s="6">
        <v>7</v>
      </c>
      <c r="F56" s="6"/>
      <c r="G56" s="7"/>
      <c r="H56" s="122">
        <f>VLOOKUP(A56,'NIP totaal 2021'!$A$4:$I$2114,9,0)</f>
        <v>0</v>
      </c>
      <c r="I56" s="32">
        <f t="shared" si="5"/>
        <v>0</v>
      </c>
      <c r="J56" s="27">
        <f t="shared" si="6"/>
        <v>0</v>
      </c>
      <c r="K56" s="81">
        <f t="shared" si="7"/>
        <v>1</v>
      </c>
      <c r="L56" s="28">
        <f t="shared" si="8"/>
        <v>0</v>
      </c>
      <c r="M56" s="28">
        <f t="shared" si="9"/>
        <v>0</v>
      </c>
    </row>
    <row r="57" spans="1:13" ht="14.15" customHeight="1" x14ac:dyDescent="0.25">
      <c r="A57" s="129">
        <v>16115783</v>
      </c>
      <c r="B57" s="124" t="s">
        <v>72</v>
      </c>
      <c r="C57" s="124" t="s">
        <v>73</v>
      </c>
      <c r="D57" s="4" t="s">
        <v>2991</v>
      </c>
      <c r="E57" s="6">
        <v>1</v>
      </c>
      <c r="F57" s="6"/>
      <c r="G57" s="7"/>
      <c r="H57" s="122">
        <f>VLOOKUP(A57,'NIP totaal 2021'!$A$4:$I$2114,9,0)</f>
        <v>0</v>
      </c>
      <c r="I57" s="32">
        <f t="shared" si="5"/>
        <v>0</v>
      </c>
      <c r="J57" s="27">
        <f t="shared" si="6"/>
        <v>0</v>
      </c>
      <c r="K57" s="81">
        <f t="shared" si="7"/>
        <v>1</v>
      </c>
      <c r="L57" s="28">
        <f t="shared" si="8"/>
        <v>0</v>
      </c>
      <c r="M57" s="28">
        <f t="shared" si="9"/>
        <v>0</v>
      </c>
    </row>
    <row r="58" spans="1:13" ht="14.15" customHeight="1" x14ac:dyDescent="0.25">
      <c r="A58" s="129">
        <v>16117239</v>
      </c>
      <c r="B58" s="124" t="s">
        <v>72</v>
      </c>
      <c r="C58" s="124" t="s">
        <v>73</v>
      </c>
      <c r="D58" s="4" t="s">
        <v>2991</v>
      </c>
      <c r="E58" s="6">
        <v>1</v>
      </c>
      <c r="F58" s="6"/>
      <c r="G58" s="7"/>
      <c r="H58" s="122">
        <f>VLOOKUP(A58,'NIP totaal 2021'!$A$4:$I$2114,9,0)</f>
        <v>0</v>
      </c>
      <c r="I58" s="32">
        <f t="shared" si="5"/>
        <v>0</v>
      </c>
      <c r="J58" s="27">
        <f t="shared" si="6"/>
        <v>0</v>
      </c>
      <c r="K58" s="81">
        <f t="shared" si="7"/>
        <v>1</v>
      </c>
      <c r="L58" s="28">
        <f t="shared" si="8"/>
        <v>0</v>
      </c>
      <c r="M58" s="28">
        <f t="shared" si="9"/>
        <v>0</v>
      </c>
    </row>
    <row r="59" spans="1:13" ht="14.15" customHeight="1" x14ac:dyDescent="0.25">
      <c r="A59" s="129">
        <v>16145429</v>
      </c>
      <c r="B59" s="124" t="s">
        <v>94</v>
      </c>
      <c r="C59" s="124" t="s">
        <v>95</v>
      </c>
      <c r="D59" s="4" t="s">
        <v>2991</v>
      </c>
      <c r="E59" s="6">
        <v>56</v>
      </c>
      <c r="F59" s="6"/>
      <c r="G59" s="7"/>
      <c r="H59" s="122">
        <f>VLOOKUP(A59,'NIP totaal 2021'!$A$4:$I$2114,9,0)</f>
        <v>0</v>
      </c>
      <c r="I59" s="32">
        <f t="shared" si="5"/>
        <v>0</v>
      </c>
      <c r="J59" s="27">
        <f t="shared" si="6"/>
        <v>0</v>
      </c>
      <c r="K59" s="81">
        <f t="shared" si="7"/>
        <v>1</v>
      </c>
      <c r="L59" s="28">
        <f t="shared" si="8"/>
        <v>0</v>
      </c>
      <c r="M59" s="28">
        <f t="shared" si="9"/>
        <v>0</v>
      </c>
    </row>
    <row r="60" spans="1:13" ht="14.15" customHeight="1" x14ac:dyDescent="0.25">
      <c r="A60" s="129">
        <v>16145437</v>
      </c>
      <c r="B60" s="124" t="s">
        <v>94</v>
      </c>
      <c r="C60" s="124" t="s">
        <v>95</v>
      </c>
      <c r="D60" s="4" t="s">
        <v>2991</v>
      </c>
      <c r="E60" s="6">
        <v>27</v>
      </c>
      <c r="F60" s="6"/>
      <c r="G60" s="7"/>
      <c r="H60" s="122">
        <f>VLOOKUP(A60,'NIP totaal 2021'!$A$4:$I$2114,9,0)</f>
        <v>0</v>
      </c>
      <c r="I60" s="32">
        <f t="shared" si="5"/>
        <v>0</v>
      </c>
      <c r="J60" s="27">
        <f t="shared" si="6"/>
        <v>0</v>
      </c>
      <c r="K60" s="81">
        <f t="shared" si="7"/>
        <v>1</v>
      </c>
      <c r="L60" s="28">
        <f t="shared" si="8"/>
        <v>0</v>
      </c>
      <c r="M60" s="28">
        <f t="shared" si="9"/>
        <v>0</v>
      </c>
    </row>
    <row r="61" spans="1:13" ht="14.15" customHeight="1" x14ac:dyDescent="0.25">
      <c r="A61" s="129">
        <v>16150317</v>
      </c>
      <c r="B61" s="124" t="s">
        <v>72</v>
      </c>
      <c r="C61" s="124" t="s">
        <v>73</v>
      </c>
      <c r="D61" s="4" t="s">
        <v>2991</v>
      </c>
      <c r="E61" s="6">
        <v>3</v>
      </c>
      <c r="F61" s="6"/>
      <c r="G61" s="7"/>
      <c r="H61" s="122">
        <f>VLOOKUP(A61,'NIP totaal 2021'!$A$4:$I$2114,9,0)</f>
        <v>0</v>
      </c>
      <c r="I61" s="32">
        <f t="shared" si="5"/>
        <v>0</v>
      </c>
      <c r="J61" s="27">
        <f t="shared" si="6"/>
        <v>0</v>
      </c>
      <c r="K61" s="81">
        <f t="shared" si="7"/>
        <v>1</v>
      </c>
      <c r="L61" s="28">
        <f t="shared" si="8"/>
        <v>0</v>
      </c>
      <c r="M61" s="28">
        <f t="shared" si="9"/>
        <v>0</v>
      </c>
    </row>
    <row r="62" spans="1:13" ht="14.15" customHeight="1" x14ac:dyDescent="0.25">
      <c r="A62" s="129">
        <v>16156056</v>
      </c>
      <c r="B62" s="124" t="s">
        <v>88</v>
      </c>
      <c r="C62" s="124" t="s">
        <v>89</v>
      </c>
      <c r="D62" s="4" t="s">
        <v>2991</v>
      </c>
      <c r="E62" s="6">
        <v>1</v>
      </c>
      <c r="F62" s="6"/>
      <c r="G62" s="7"/>
      <c r="H62" s="122">
        <f>VLOOKUP(A62,'NIP totaal 2021'!$A$4:$I$2114,9,0)</f>
        <v>0</v>
      </c>
      <c r="I62" s="32">
        <f t="shared" si="5"/>
        <v>0</v>
      </c>
      <c r="J62" s="27">
        <f t="shared" si="6"/>
        <v>0</v>
      </c>
      <c r="K62" s="81">
        <f t="shared" si="7"/>
        <v>1</v>
      </c>
      <c r="L62" s="28">
        <f t="shared" si="8"/>
        <v>0</v>
      </c>
      <c r="M62" s="28">
        <f t="shared" si="9"/>
        <v>0</v>
      </c>
    </row>
    <row r="63" spans="1:13" ht="14.15" customHeight="1" x14ac:dyDescent="0.25">
      <c r="A63" s="129">
        <v>16180607</v>
      </c>
      <c r="B63" s="124" t="s">
        <v>88</v>
      </c>
      <c r="C63" s="124" t="s">
        <v>89</v>
      </c>
      <c r="D63" s="4" t="s">
        <v>2991</v>
      </c>
      <c r="E63" s="6">
        <v>1</v>
      </c>
      <c r="F63" s="6"/>
      <c r="G63" s="7"/>
      <c r="H63" s="122">
        <f>VLOOKUP(A63,'NIP totaal 2021'!$A$4:$I$2114,9,0)</f>
        <v>0</v>
      </c>
      <c r="I63" s="32">
        <f t="shared" si="5"/>
        <v>0</v>
      </c>
      <c r="J63" s="27">
        <f t="shared" si="6"/>
        <v>0</v>
      </c>
      <c r="K63" s="81">
        <f t="shared" si="7"/>
        <v>1</v>
      </c>
      <c r="L63" s="28">
        <f t="shared" si="8"/>
        <v>0</v>
      </c>
      <c r="M63" s="28">
        <f t="shared" si="9"/>
        <v>0</v>
      </c>
    </row>
    <row r="64" spans="1:13" ht="14.15" customHeight="1" x14ac:dyDescent="0.25">
      <c r="A64" s="129">
        <v>16181328</v>
      </c>
      <c r="B64" s="124" t="s">
        <v>72</v>
      </c>
      <c r="C64" s="124" t="s">
        <v>73</v>
      </c>
      <c r="D64" s="4" t="s">
        <v>2991</v>
      </c>
      <c r="E64" s="6">
        <v>1</v>
      </c>
      <c r="F64" s="6"/>
      <c r="G64" s="7"/>
      <c r="H64" s="122">
        <f>VLOOKUP(A64,'NIP totaal 2021'!$A$4:$I$2114,9,0)</f>
        <v>0</v>
      </c>
      <c r="I64" s="32">
        <f t="shared" si="5"/>
        <v>0</v>
      </c>
      <c r="J64" s="27">
        <f t="shared" si="6"/>
        <v>0</v>
      </c>
      <c r="K64" s="81">
        <f t="shared" si="7"/>
        <v>1</v>
      </c>
      <c r="L64" s="28">
        <f t="shared" si="8"/>
        <v>0</v>
      </c>
      <c r="M64" s="28">
        <f t="shared" si="9"/>
        <v>0</v>
      </c>
    </row>
    <row r="65" spans="1:13" ht="14.15" customHeight="1" x14ac:dyDescent="0.25">
      <c r="A65" s="129">
        <v>16199340</v>
      </c>
      <c r="B65" s="124" t="s">
        <v>72</v>
      </c>
      <c r="C65" s="124" t="s">
        <v>73</v>
      </c>
      <c r="D65" s="4" t="s">
        <v>2991</v>
      </c>
      <c r="E65" s="6">
        <v>1</v>
      </c>
      <c r="F65" s="6"/>
      <c r="G65" s="7"/>
      <c r="H65" s="122">
        <f>VLOOKUP(A65,'NIP totaal 2021'!$A$4:$I$2114,9,0)</f>
        <v>0</v>
      </c>
      <c r="I65" s="32">
        <f t="shared" si="5"/>
        <v>0</v>
      </c>
      <c r="J65" s="27">
        <f t="shared" si="6"/>
        <v>0</v>
      </c>
      <c r="K65" s="81">
        <f t="shared" si="7"/>
        <v>1</v>
      </c>
      <c r="L65" s="28">
        <f t="shared" si="8"/>
        <v>0</v>
      </c>
      <c r="M65" s="28">
        <f t="shared" si="9"/>
        <v>0</v>
      </c>
    </row>
    <row r="66" spans="1:13" ht="14.15" customHeight="1" x14ac:dyDescent="0.25">
      <c r="A66" s="129">
        <v>16213025</v>
      </c>
      <c r="B66" s="124" t="s">
        <v>86</v>
      </c>
      <c r="C66" s="124" t="s">
        <v>87</v>
      </c>
      <c r="D66" s="4" t="s">
        <v>2991</v>
      </c>
      <c r="E66" s="6">
        <v>2</v>
      </c>
      <c r="F66" s="6"/>
      <c r="G66" s="7"/>
      <c r="H66" s="122">
        <f>VLOOKUP(A66,'NIP totaal 2021'!$A$4:$I$2114,9,0)</f>
        <v>0</v>
      </c>
      <c r="I66" s="32">
        <f t="shared" si="5"/>
        <v>0</v>
      </c>
      <c r="J66" s="27">
        <f t="shared" si="6"/>
        <v>0</v>
      </c>
      <c r="K66" s="81">
        <f t="shared" si="7"/>
        <v>1</v>
      </c>
      <c r="L66" s="28">
        <f t="shared" si="8"/>
        <v>0</v>
      </c>
      <c r="M66" s="28">
        <f t="shared" si="9"/>
        <v>0</v>
      </c>
    </row>
    <row r="67" spans="1:13" ht="14.15" customHeight="1" x14ac:dyDescent="0.25">
      <c r="A67" s="129">
        <v>16214323</v>
      </c>
      <c r="B67" s="124" t="s">
        <v>86</v>
      </c>
      <c r="C67" s="124" t="s">
        <v>87</v>
      </c>
      <c r="D67" s="4" t="s">
        <v>2991</v>
      </c>
      <c r="E67" s="6">
        <v>2</v>
      </c>
      <c r="F67" s="6"/>
      <c r="G67" s="7"/>
      <c r="H67" s="122">
        <f>VLOOKUP(A67,'NIP totaal 2021'!$A$4:$I$2114,9,0)</f>
        <v>0</v>
      </c>
      <c r="I67" s="32">
        <f t="shared" si="5"/>
        <v>0</v>
      </c>
      <c r="J67" s="27">
        <f t="shared" si="6"/>
        <v>0</v>
      </c>
      <c r="K67" s="81">
        <f t="shared" si="7"/>
        <v>1</v>
      </c>
      <c r="L67" s="28">
        <f t="shared" si="8"/>
        <v>0</v>
      </c>
      <c r="M67" s="28">
        <f t="shared" si="9"/>
        <v>0</v>
      </c>
    </row>
    <row r="68" spans="1:13" ht="14.15" customHeight="1" x14ac:dyDescent="0.25">
      <c r="A68" s="129">
        <v>16223454</v>
      </c>
      <c r="B68" s="124" t="s">
        <v>74</v>
      </c>
      <c r="C68" s="124" t="s">
        <v>75</v>
      </c>
      <c r="D68" s="4" t="s">
        <v>2991</v>
      </c>
      <c r="E68" s="6">
        <v>4</v>
      </c>
      <c r="F68" s="6"/>
      <c r="G68" s="7"/>
      <c r="H68" s="122">
        <f>VLOOKUP(A68,'NIP totaal 2021'!$A$4:$I$2114,9,0)</f>
        <v>0</v>
      </c>
      <c r="I68" s="32">
        <f t="shared" si="5"/>
        <v>0</v>
      </c>
      <c r="J68" s="27">
        <f t="shared" si="6"/>
        <v>0</v>
      </c>
      <c r="K68" s="81">
        <f t="shared" si="7"/>
        <v>1</v>
      </c>
      <c r="L68" s="28">
        <f t="shared" si="8"/>
        <v>0</v>
      </c>
      <c r="M68" s="28">
        <f t="shared" si="9"/>
        <v>0</v>
      </c>
    </row>
    <row r="69" spans="1:13" ht="14.15" customHeight="1" x14ac:dyDescent="0.25">
      <c r="A69" s="129">
        <v>16223462</v>
      </c>
      <c r="B69" s="124" t="s">
        <v>74</v>
      </c>
      <c r="C69" s="124" t="s">
        <v>75</v>
      </c>
      <c r="D69" s="4" t="s">
        <v>2991</v>
      </c>
      <c r="E69" s="6">
        <v>4</v>
      </c>
      <c r="F69" s="6"/>
      <c r="G69" s="7"/>
      <c r="H69" s="122">
        <f>VLOOKUP(A69,'NIP totaal 2021'!$A$4:$I$2114,9,0)</f>
        <v>0</v>
      </c>
      <c r="I69" s="32">
        <f t="shared" si="5"/>
        <v>0</v>
      </c>
      <c r="J69" s="27">
        <f t="shared" si="6"/>
        <v>0</v>
      </c>
      <c r="K69" s="81">
        <f t="shared" si="7"/>
        <v>1</v>
      </c>
      <c r="L69" s="28">
        <f t="shared" si="8"/>
        <v>0</v>
      </c>
      <c r="M69" s="28">
        <f t="shared" si="9"/>
        <v>0</v>
      </c>
    </row>
    <row r="70" spans="1:13" ht="14.15" customHeight="1" x14ac:dyDescent="0.25">
      <c r="A70" s="129">
        <v>16231643</v>
      </c>
      <c r="B70" s="124" t="s">
        <v>82</v>
      </c>
      <c r="C70" s="124" t="s">
        <v>83</v>
      </c>
      <c r="D70" s="4" t="s">
        <v>2991</v>
      </c>
      <c r="E70" s="6">
        <v>4</v>
      </c>
      <c r="F70" s="6"/>
      <c r="G70" s="7"/>
      <c r="H70" s="122">
        <f>VLOOKUP(A70,'NIP totaal 2021'!$A$4:$I$2114,9,0)</f>
        <v>0</v>
      </c>
      <c r="I70" s="32">
        <f t="shared" si="5"/>
        <v>0</v>
      </c>
      <c r="J70" s="27">
        <f t="shared" si="6"/>
        <v>0</v>
      </c>
      <c r="K70" s="81">
        <f t="shared" si="7"/>
        <v>1</v>
      </c>
      <c r="L70" s="28">
        <f t="shared" si="8"/>
        <v>0</v>
      </c>
      <c r="M70" s="28">
        <f t="shared" si="9"/>
        <v>0</v>
      </c>
    </row>
    <row r="71" spans="1:13" ht="14.15" customHeight="1" x14ac:dyDescent="0.25">
      <c r="A71" s="129">
        <v>16240049</v>
      </c>
      <c r="B71" s="124" t="s">
        <v>96</v>
      </c>
      <c r="C71" s="124" t="s">
        <v>97</v>
      </c>
      <c r="D71" s="4" t="s">
        <v>2991</v>
      </c>
      <c r="E71" s="6">
        <v>1</v>
      </c>
      <c r="F71" s="6"/>
      <c r="G71" s="7"/>
      <c r="H71" s="122">
        <f>VLOOKUP(A71,'NIP totaal 2021'!$A$4:$I$2114,9,0)</f>
        <v>0</v>
      </c>
      <c r="I71" s="32">
        <f t="shared" si="5"/>
        <v>0</v>
      </c>
      <c r="J71" s="27">
        <f t="shared" si="6"/>
        <v>0</v>
      </c>
      <c r="K71" s="81">
        <f t="shared" si="7"/>
        <v>1</v>
      </c>
      <c r="L71" s="28">
        <f t="shared" si="8"/>
        <v>0</v>
      </c>
      <c r="M71" s="28">
        <f t="shared" si="9"/>
        <v>0</v>
      </c>
    </row>
    <row r="72" spans="1:13" ht="14.15" customHeight="1" x14ac:dyDescent="0.25">
      <c r="A72" s="129">
        <v>16240057</v>
      </c>
      <c r="B72" s="124" t="s">
        <v>96</v>
      </c>
      <c r="C72" s="124" t="s">
        <v>97</v>
      </c>
      <c r="D72" s="4" t="s">
        <v>2991</v>
      </c>
      <c r="E72" s="6">
        <v>1</v>
      </c>
      <c r="F72" s="6"/>
      <c r="G72" s="7"/>
      <c r="H72" s="122">
        <f>VLOOKUP(A72,'NIP totaal 2021'!$A$4:$I$2114,9,0)</f>
        <v>0</v>
      </c>
      <c r="I72" s="32">
        <f t="shared" ref="I72:I135" si="10">F72/E72</f>
        <v>0</v>
      </c>
      <c r="J72" s="27">
        <f t="shared" ref="J72:J135" si="11">H72/E72*F72</f>
        <v>0</v>
      </c>
      <c r="K72" s="81">
        <f t="shared" ref="K72:K135" si="12">IF(H72&gt;G72, 0, 1)</f>
        <v>1</v>
      </c>
      <c r="L72" s="28">
        <f t="shared" ref="L72:L135" si="13">G72/E72*F72</f>
        <v>0</v>
      </c>
      <c r="M72" s="28">
        <f t="shared" ref="M72:M135" si="14">MIN(L72,J72)</f>
        <v>0</v>
      </c>
    </row>
    <row r="73" spans="1:13" ht="14.15" customHeight="1" x14ac:dyDescent="0.25">
      <c r="A73" s="129">
        <v>16260767</v>
      </c>
      <c r="B73" s="124" t="s">
        <v>84</v>
      </c>
      <c r="C73" s="124" t="s">
        <v>85</v>
      </c>
      <c r="D73" s="4" t="s">
        <v>2991</v>
      </c>
      <c r="E73" s="6">
        <v>2</v>
      </c>
      <c r="F73" s="6"/>
      <c r="G73" s="7"/>
      <c r="H73" s="122">
        <f>VLOOKUP(A73,'NIP totaal 2021'!$A$4:$I$2114,9,0)</f>
        <v>0</v>
      </c>
      <c r="I73" s="32">
        <f t="shared" si="10"/>
        <v>0</v>
      </c>
      <c r="J73" s="27">
        <f t="shared" si="11"/>
        <v>0</v>
      </c>
      <c r="K73" s="81">
        <f t="shared" si="12"/>
        <v>1</v>
      </c>
      <c r="L73" s="28">
        <f t="shared" si="13"/>
        <v>0</v>
      </c>
      <c r="M73" s="28">
        <f t="shared" si="14"/>
        <v>0</v>
      </c>
    </row>
    <row r="74" spans="1:13" ht="14.15" customHeight="1" x14ac:dyDescent="0.25">
      <c r="A74" s="129">
        <v>16263820</v>
      </c>
      <c r="B74" s="124" t="s">
        <v>82</v>
      </c>
      <c r="C74" s="124" t="s">
        <v>83</v>
      </c>
      <c r="D74" s="4" t="s">
        <v>2991</v>
      </c>
      <c r="E74" s="6">
        <v>1</v>
      </c>
      <c r="F74" s="6"/>
      <c r="G74" s="7"/>
      <c r="H74" s="122">
        <f>VLOOKUP(A74,'NIP totaal 2021'!$A$4:$I$2114,9,0)</f>
        <v>0</v>
      </c>
      <c r="I74" s="32">
        <f t="shared" si="10"/>
        <v>0</v>
      </c>
      <c r="J74" s="27">
        <f t="shared" si="11"/>
        <v>0</v>
      </c>
      <c r="K74" s="81">
        <f t="shared" si="12"/>
        <v>1</v>
      </c>
      <c r="L74" s="28">
        <f t="shared" si="13"/>
        <v>0</v>
      </c>
      <c r="M74" s="28">
        <f t="shared" si="14"/>
        <v>0</v>
      </c>
    </row>
    <row r="75" spans="1:13" ht="14.15" customHeight="1" x14ac:dyDescent="0.25">
      <c r="A75" s="129">
        <v>16263839</v>
      </c>
      <c r="B75" s="124" t="s">
        <v>82</v>
      </c>
      <c r="C75" s="124" t="s">
        <v>83</v>
      </c>
      <c r="D75" s="4" t="s">
        <v>2991</v>
      </c>
      <c r="E75" s="6">
        <v>1</v>
      </c>
      <c r="F75" s="6"/>
      <c r="G75" s="7"/>
      <c r="H75" s="122">
        <f>VLOOKUP(A75,'NIP totaal 2021'!$A$4:$I$2114,9,0)</f>
        <v>0</v>
      </c>
      <c r="I75" s="32">
        <f t="shared" si="10"/>
        <v>0</v>
      </c>
      <c r="J75" s="27">
        <f t="shared" si="11"/>
        <v>0</v>
      </c>
      <c r="K75" s="81">
        <f t="shared" si="12"/>
        <v>1</v>
      </c>
      <c r="L75" s="28">
        <f t="shared" si="13"/>
        <v>0</v>
      </c>
      <c r="M75" s="28">
        <f t="shared" si="14"/>
        <v>0</v>
      </c>
    </row>
    <row r="76" spans="1:13" ht="14.15" customHeight="1" x14ac:dyDescent="0.25">
      <c r="A76" s="129">
        <v>16265750</v>
      </c>
      <c r="B76" s="124" t="s">
        <v>72</v>
      </c>
      <c r="C76" s="124" t="s">
        <v>73</v>
      </c>
      <c r="D76" s="4" t="s">
        <v>2991</v>
      </c>
      <c r="E76" s="6">
        <v>1</v>
      </c>
      <c r="F76" s="6"/>
      <c r="G76" s="7"/>
      <c r="H76" s="122">
        <f>VLOOKUP(A76,'NIP totaal 2021'!$A$4:$I$2114,9,0)</f>
        <v>0</v>
      </c>
      <c r="I76" s="32">
        <f t="shared" si="10"/>
        <v>0</v>
      </c>
      <c r="J76" s="27">
        <f t="shared" si="11"/>
        <v>0</v>
      </c>
      <c r="K76" s="81">
        <f t="shared" si="12"/>
        <v>1</v>
      </c>
      <c r="L76" s="28">
        <f t="shared" si="13"/>
        <v>0</v>
      </c>
      <c r="M76" s="28">
        <f t="shared" si="14"/>
        <v>0</v>
      </c>
    </row>
    <row r="77" spans="1:13" ht="14.15" customHeight="1" x14ac:dyDescent="0.25">
      <c r="A77" s="129">
        <v>16275705</v>
      </c>
      <c r="B77" s="124" t="s">
        <v>88</v>
      </c>
      <c r="C77" s="124" t="s">
        <v>89</v>
      </c>
      <c r="D77" s="4" t="s">
        <v>2991</v>
      </c>
      <c r="E77" s="6">
        <v>1</v>
      </c>
      <c r="F77" s="6"/>
      <c r="G77" s="7"/>
      <c r="H77" s="122">
        <f>VLOOKUP(A77,'NIP totaal 2021'!$A$4:$I$2114,9,0)</f>
        <v>0</v>
      </c>
      <c r="I77" s="32">
        <f t="shared" si="10"/>
        <v>0</v>
      </c>
      <c r="J77" s="27">
        <f t="shared" si="11"/>
        <v>0</v>
      </c>
      <c r="K77" s="81">
        <f t="shared" si="12"/>
        <v>1</v>
      </c>
      <c r="L77" s="28">
        <f t="shared" si="13"/>
        <v>0</v>
      </c>
      <c r="M77" s="28">
        <f t="shared" si="14"/>
        <v>0</v>
      </c>
    </row>
    <row r="78" spans="1:13" ht="14.15" customHeight="1" x14ac:dyDescent="0.25">
      <c r="A78" s="129">
        <v>16275799</v>
      </c>
      <c r="B78" s="124" t="s">
        <v>88</v>
      </c>
      <c r="C78" s="124" t="s">
        <v>89</v>
      </c>
      <c r="D78" s="4" t="s">
        <v>2991</v>
      </c>
      <c r="E78" s="6">
        <v>1</v>
      </c>
      <c r="F78" s="6"/>
      <c r="G78" s="7"/>
      <c r="H78" s="122">
        <f>VLOOKUP(A78,'NIP totaal 2021'!$A$4:$I$2114,9,0)</f>
        <v>0</v>
      </c>
      <c r="I78" s="32">
        <f t="shared" si="10"/>
        <v>0</v>
      </c>
      <c r="J78" s="27">
        <f t="shared" si="11"/>
        <v>0</v>
      </c>
      <c r="K78" s="81">
        <f t="shared" si="12"/>
        <v>1</v>
      </c>
      <c r="L78" s="28">
        <f t="shared" si="13"/>
        <v>0</v>
      </c>
      <c r="M78" s="28">
        <f t="shared" si="14"/>
        <v>0</v>
      </c>
    </row>
    <row r="79" spans="1:13" ht="14.15" customHeight="1" x14ac:dyDescent="0.25">
      <c r="A79" s="129">
        <v>16318986</v>
      </c>
      <c r="B79" s="124" t="s">
        <v>84</v>
      </c>
      <c r="C79" s="124" t="s">
        <v>85</v>
      </c>
      <c r="D79" s="4" t="s">
        <v>2991</v>
      </c>
      <c r="E79" s="6">
        <v>2</v>
      </c>
      <c r="F79" s="6"/>
      <c r="G79" s="7"/>
      <c r="H79" s="122">
        <f>VLOOKUP(A79,'NIP totaal 2021'!$A$4:$I$2114,9,0)</f>
        <v>0</v>
      </c>
      <c r="I79" s="32">
        <f t="shared" si="10"/>
        <v>0</v>
      </c>
      <c r="J79" s="27">
        <f t="shared" si="11"/>
        <v>0</v>
      </c>
      <c r="K79" s="81">
        <f t="shared" si="12"/>
        <v>1</v>
      </c>
      <c r="L79" s="28">
        <f t="shared" si="13"/>
        <v>0</v>
      </c>
      <c r="M79" s="28">
        <f t="shared" si="14"/>
        <v>0</v>
      </c>
    </row>
    <row r="80" spans="1:13" ht="14.15" customHeight="1" x14ac:dyDescent="0.25">
      <c r="A80" s="129">
        <v>16322606</v>
      </c>
      <c r="B80" s="124" t="s">
        <v>84</v>
      </c>
      <c r="C80" s="124" t="s">
        <v>85</v>
      </c>
      <c r="D80" s="4" t="s">
        <v>2991</v>
      </c>
      <c r="E80" s="6">
        <v>2</v>
      </c>
      <c r="F80" s="6"/>
      <c r="G80" s="7"/>
      <c r="H80" s="122">
        <f>VLOOKUP(A80,'NIP totaal 2021'!$A$4:$I$2114,9,0)</f>
        <v>0</v>
      </c>
      <c r="I80" s="32">
        <f t="shared" si="10"/>
        <v>0</v>
      </c>
      <c r="J80" s="27">
        <f t="shared" si="11"/>
        <v>0</v>
      </c>
      <c r="K80" s="81">
        <f t="shared" si="12"/>
        <v>1</v>
      </c>
      <c r="L80" s="28">
        <f t="shared" si="13"/>
        <v>0</v>
      </c>
      <c r="M80" s="28">
        <f t="shared" si="14"/>
        <v>0</v>
      </c>
    </row>
    <row r="81" spans="1:13" ht="14.15" customHeight="1" x14ac:dyDescent="0.25">
      <c r="A81" s="129">
        <v>16330498</v>
      </c>
      <c r="B81" s="124" t="s">
        <v>98</v>
      </c>
      <c r="C81" s="124" t="s">
        <v>99</v>
      </c>
      <c r="D81" s="4" t="s">
        <v>2991</v>
      </c>
      <c r="E81" s="6">
        <v>28</v>
      </c>
      <c r="F81" s="6"/>
      <c r="G81" s="7"/>
      <c r="H81" s="122">
        <f>VLOOKUP(A81,'NIP totaal 2021'!$A$4:$I$2114,9,0)</f>
        <v>0</v>
      </c>
      <c r="I81" s="32">
        <f t="shared" si="10"/>
        <v>0</v>
      </c>
      <c r="J81" s="27">
        <f t="shared" si="11"/>
        <v>0</v>
      </c>
      <c r="K81" s="81">
        <f t="shared" si="12"/>
        <v>1</v>
      </c>
      <c r="L81" s="28">
        <f t="shared" si="13"/>
        <v>0</v>
      </c>
      <c r="M81" s="28">
        <f t="shared" si="14"/>
        <v>0</v>
      </c>
    </row>
    <row r="82" spans="1:13" ht="14.15" customHeight="1" x14ac:dyDescent="0.25">
      <c r="A82" s="129">
        <v>16330528</v>
      </c>
      <c r="B82" s="124" t="s">
        <v>98</v>
      </c>
      <c r="C82" s="124" t="s">
        <v>99</v>
      </c>
      <c r="D82" s="4" t="s">
        <v>2991</v>
      </c>
      <c r="E82" s="6">
        <v>28</v>
      </c>
      <c r="F82" s="6"/>
      <c r="G82" s="7"/>
      <c r="H82" s="122">
        <f>VLOOKUP(A82,'NIP totaal 2021'!$A$4:$I$2114,9,0)</f>
        <v>0</v>
      </c>
      <c r="I82" s="32">
        <f t="shared" si="10"/>
        <v>0</v>
      </c>
      <c r="J82" s="27">
        <f t="shared" si="11"/>
        <v>0</v>
      </c>
      <c r="K82" s="81">
        <f t="shared" si="12"/>
        <v>1</v>
      </c>
      <c r="L82" s="28">
        <f t="shared" si="13"/>
        <v>0</v>
      </c>
      <c r="M82" s="28">
        <f t="shared" si="14"/>
        <v>0</v>
      </c>
    </row>
    <row r="83" spans="1:13" ht="14.15" customHeight="1" x14ac:dyDescent="0.25">
      <c r="A83" s="129">
        <v>16331192</v>
      </c>
      <c r="B83" s="124" t="s">
        <v>100</v>
      </c>
      <c r="C83" s="124" t="s">
        <v>101</v>
      </c>
      <c r="D83" s="4" t="s">
        <v>2991</v>
      </c>
      <c r="E83" s="6">
        <v>56</v>
      </c>
      <c r="F83" s="6"/>
      <c r="G83" s="7"/>
      <c r="H83" s="122">
        <f>VLOOKUP(A83,'NIP totaal 2021'!$A$4:$I$2114,9,0)</f>
        <v>0</v>
      </c>
      <c r="I83" s="32">
        <f t="shared" si="10"/>
        <v>0</v>
      </c>
      <c r="J83" s="27">
        <f t="shared" si="11"/>
        <v>0</v>
      </c>
      <c r="K83" s="81">
        <f t="shared" si="12"/>
        <v>1</v>
      </c>
      <c r="L83" s="28">
        <f t="shared" si="13"/>
        <v>0</v>
      </c>
      <c r="M83" s="28">
        <f t="shared" si="14"/>
        <v>0</v>
      </c>
    </row>
    <row r="84" spans="1:13" ht="14.15" customHeight="1" x14ac:dyDescent="0.25">
      <c r="A84" s="129">
        <v>16408241</v>
      </c>
      <c r="B84" s="124" t="s">
        <v>86</v>
      </c>
      <c r="C84" s="124" t="s">
        <v>87</v>
      </c>
      <c r="D84" s="4" t="s">
        <v>2991</v>
      </c>
      <c r="E84" s="6">
        <v>1</v>
      </c>
      <c r="F84" s="6"/>
      <c r="G84" s="7"/>
      <c r="H84" s="122">
        <f>VLOOKUP(A84,'NIP totaal 2021'!$A$4:$I$2114,9,0)</f>
        <v>0</v>
      </c>
      <c r="I84" s="32">
        <f t="shared" si="10"/>
        <v>0</v>
      </c>
      <c r="J84" s="27">
        <f t="shared" si="11"/>
        <v>0</v>
      </c>
      <c r="K84" s="81">
        <f t="shared" si="12"/>
        <v>1</v>
      </c>
      <c r="L84" s="28">
        <f t="shared" si="13"/>
        <v>0</v>
      </c>
      <c r="M84" s="28">
        <f t="shared" si="14"/>
        <v>0</v>
      </c>
    </row>
    <row r="85" spans="1:13" ht="14.15" customHeight="1" x14ac:dyDescent="0.25">
      <c r="A85" s="129">
        <v>16410602</v>
      </c>
      <c r="B85" s="124" t="s">
        <v>74</v>
      </c>
      <c r="C85" s="124" t="s">
        <v>75</v>
      </c>
      <c r="D85" s="4" t="s">
        <v>2991</v>
      </c>
      <c r="E85" s="6">
        <v>4</v>
      </c>
      <c r="F85" s="6"/>
      <c r="G85" s="7"/>
      <c r="H85" s="122">
        <f>VLOOKUP(A85,'NIP totaal 2021'!$A$4:$I$2114,9,0)</f>
        <v>0</v>
      </c>
      <c r="I85" s="32">
        <f t="shared" si="10"/>
        <v>0</v>
      </c>
      <c r="J85" s="27">
        <f t="shared" si="11"/>
        <v>0</v>
      </c>
      <c r="K85" s="81">
        <f t="shared" si="12"/>
        <v>1</v>
      </c>
      <c r="L85" s="28">
        <f t="shared" si="13"/>
        <v>0</v>
      </c>
      <c r="M85" s="28">
        <f t="shared" si="14"/>
        <v>0</v>
      </c>
    </row>
    <row r="86" spans="1:13" ht="14.15" customHeight="1" x14ac:dyDescent="0.25">
      <c r="A86" s="129">
        <v>16410610</v>
      </c>
      <c r="B86" s="124" t="s">
        <v>74</v>
      </c>
      <c r="C86" s="124" t="s">
        <v>75</v>
      </c>
      <c r="D86" s="4" t="s">
        <v>2991</v>
      </c>
      <c r="E86" s="6">
        <v>4</v>
      </c>
      <c r="F86" s="6"/>
      <c r="G86" s="7"/>
      <c r="H86" s="122">
        <f>VLOOKUP(A86,'NIP totaal 2021'!$A$4:$I$2114,9,0)</f>
        <v>0</v>
      </c>
      <c r="I86" s="32">
        <f t="shared" si="10"/>
        <v>0</v>
      </c>
      <c r="J86" s="27">
        <f t="shared" si="11"/>
        <v>0</v>
      </c>
      <c r="K86" s="81">
        <f t="shared" si="12"/>
        <v>1</v>
      </c>
      <c r="L86" s="28">
        <f t="shared" si="13"/>
        <v>0</v>
      </c>
      <c r="M86" s="28">
        <f t="shared" si="14"/>
        <v>0</v>
      </c>
    </row>
    <row r="87" spans="1:13" ht="14.15" customHeight="1" x14ac:dyDescent="0.25">
      <c r="A87" s="129">
        <v>16410629</v>
      </c>
      <c r="B87" s="124" t="s">
        <v>74</v>
      </c>
      <c r="C87" s="124" t="s">
        <v>75</v>
      </c>
      <c r="D87" s="4" t="s">
        <v>2991</v>
      </c>
      <c r="E87" s="6">
        <v>4</v>
      </c>
      <c r="F87" s="6"/>
      <c r="G87" s="7"/>
      <c r="H87" s="122">
        <f>VLOOKUP(A87,'NIP totaal 2021'!$A$4:$I$2114,9,0)</f>
        <v>0</v>
      </c>
      <c r="I87" s="32">
        <f t="shared" si="10"/>
        <v>0</v>
      </c>
      <c r="J87" s="27">
        <f t="shared" si="11"/>
        <v>0</v>
      </c>
      <c r="K87" s="81">
        <f t="shared" si="12"/>
        <v>1</v>
      </c>
      <c r="L87" s="28">
        <f t="shared" si="13"/>
        <v>0</v>
      </c>
      <c r="M87" s="28">
        <f t="shared" si="14"/>
        <v>0</v>
      </c>
    </row>
    <row r="88" spans="1:13" ht="14.15" customHeight="1" x14ac:dyDescent="0.25">
      <c r="A88" s="129">
        <v>16413423</v>
      </c>
      <c r="B88" s="124" t="s">
        <v>84</v>
      </c>
      <c r="C88" s="124" t="s">
        <v>85</v>
      </c>
      <c r="D88" s="4" t="s">
        <v>2991</v>
      </c>
      <c r="E88" s="6">
        <v>2</v>
      </c>
      <c r="F88" s="6"/>
      <c r="G88" s="7"/>
      <c r="H88" s="122">
        <f>VLOOKUP(A88,'NIP totaal 2021'!$A$4:$I$2114,9,0)</f>
        <v>0</v>
      </c>
      <c r="I88" s="32">
        <f t="shared" si="10"/>
        <v>0</v>
      </c>
      <c r="J88" s="27">
        <f t="shared" si="11"/>
        <v>0</v>
      </c>
      <c r="K88" s="81">
        <f t="shared" si="12"/>
        <v>1</v>
      </c>
      <c r="L88" s="28">
        <f t="shared" si="13"/>
        <v>0</v>
      </c>
      <c r="M88" s="28">
        <f t="shared" si="14"/>
        <v>0</v>
      </c>
    </row>
    <row r="89" spans="1:13" ht="14.15" customHeight="1" x14ac:dyDescent="0.25">
      <c r="A89" s="129">
        <v>16523814</v>
      </c>
      <c r="B89" s="124" t="s">
        <v>74</v>
      </c>
      <c r="C89" s="124" t="s">
        <v>75</v>
      </c>
      <c r="D89" s="4" t="s">
        <v>2991</v>
      </c>
      <c r="E89" s="6">
        <v>4</v>
      </c>
      <c r="F89" s="6"/>
      <c r="G89" s="7"/>
      <c r="H89" s="122">
        <f>VLOOKUP(A89,'NIP totaal 2021'!$A$4:$I$2114,9,0)</f>
        <v>0</v>
      </c>
      <c r="I89" s="32">
        <f t="shared" si="10"/>
        <v>0</v>
      </c>
      <c r="J89" s="27">
        <f t="shared" si="11"/>
        <v>0</v>
      </c>
      <c r="K89" s="81">
        <f t="shared" si="12"/>
        <v>1</v>
      </c>
      <c r="L89" s="28">
        <f t="shared" si="13"/>
        <v>0</v>
      </c>
      <c r="M89" s="28">
        <f t="shared" si="14"/>
        <v>0</v>
      </c>
    </row>
    <row r="90" spans="1:13" ht="14.15" customHeight="1" x14ac:dyDescent="0.25">
      <c r="A90" s="129">
        <v>16529421</v>
      </c>
      <c r="B90" s="124" t="s">
        <v>86</v>
      </c>
      <c r="C90" s="124" t="s">
        <v>87</v>
      </c>
      <c r="D90" s="4" t="s">
        <v>2991</v>
      </c>
      <c r="E90" s="6">
        <v>2</v>
      </c>
      <c r="F90" s="6"/>
      <c r="G90" s="7"/>
      <c r="H90" s="122">
        <f>VLOOKUP(A90,'NIP totaal 2021'!$A$4:$I$2114,9,0)</f>
        <v>0</v>
      </c>
      <c r="I90" s="32">
        <f t="shared" si="10"/>
        <v>0</v>
      </c>
      <c r="J90" s="27">
        <f t="shared" si="11"/>
        <v>0</v>
      </c>
      <c r="K90" s="81">
        <f t="shared" si="12"/>
        <v>1</v>
      </c>
      <c r="L90" s="28">
        <f t="shared" si="13"/>
        <v>0</v>
      </c>
      <c r="M90" s="28">
        <f t="shared" si="14"/>
        <v>0</v>
      </c>
    </row>
    <row r="91" spans="1:13" ht="14.15" customHeight="1" x14ac:dyDescent="0.25">
      <c r="A91" s="129">
        <v>16531345</v>
      </c>
      <c r="B91" s="124" t="s">
        <v>102</v>
      </c>
      <c r="C91" s="124" t="s">
        <v>103</v>
      </c>
      <c r="D91" s="4" t="s">
        <v>2991</v>
      </c>
      <c r="E91" s="6">
        <v>2</v>
      </c>
      <c r="F91" s="6"/>
      <c r="G91" s="7"/>
      <c r="H91" s="122">
        <f>VLOOKUP(A91,'NIP totaal 2021'!$A$4:$I$2114,9,0)</f>
        <v>0</v>
      </c>
      <c r="I91" s="32">
        <f t="shared" si="10"/>
        <v>0</v>
      </c>
      <c r="J91" s="27">
        <f t="shared" si="11"/>
        <v>0</v>
      </c>
      <c r="K91" s="81">
        <f t="shared" si="12"/>
        <v>1</v>
      </c>
      <c r="L91" s="28">
        <f t="shared" si="13"/>
        <v>0</v>
      </c>
      <c r="M91" s="28">
        <f t="shared" si="14"/>
        <v>0</v>
      </c>
    </row>
    <row r="92" spans="1:13" ht="14.15" customHeight="1" x14ac:dyDescent="0.25">
      <c r="A92" s="129">
        <v>16531353</v>
      </c>
      <c r="B92" s="124" t="s">
        <v>102</v>
      </c>
      <c r="C92" s="124" t="s">
        <v>103</v>
      </c>
      <c r="D92" s="4" t="s">
        <v>2991</v>
      </c>
      <c r="E92" s="6">
        <v>2</v>
      </c>
      <c r="F92" s="6"/>
      <c r="G92" s="7"/>
      <c r="H92" s="122">
        <f>VLOOKUP(A92,'NIP totaal 2021'!$A$4:$I$2114,9,0)</f>
        <v>0</v>
      </c>
      <c r="I92" s="32">
        <f t="shared" si="10"/>
        <v>0</v>
      </c>
      <c r="J92" s="27">
        <f t="shared" si="11"/>
        <v>0</v>
      </c>
      <c r="K92" s="81">
        <f t="shared" si="12"/>
        <v>1</v>
      </c>
      <c r="L92" s="28">
        <f t="shared" si="13"/>
        <v>0</v>
      </c>
      <c r="M92" s="28">
        <f t="shared" si="14"/>
        <v>0</v>
      </c>
    </row>
    <row r="93" spans="1:13" ht="14.15" customHeight="1" x14ac:dyDescent="0.25">
      <c r="A93" s="129">
        <v>16531361</v>
      </c>
      <c r="B93" s="124" t="s">
        <v>102</v>
      </c>
      <c r="C93" s="124" t="s">
        <v>103</v>
      </c>
      <c r="D93" s="4" t="s">
        <v>2991</v>
      </c>
      <c r="E93" s="6">
        <v>2</v>
      </c>
      <c r="F93" s="6"/>
      <c r="G93" s="7"/>
      <c r="H93" s="122">
        <f>VLOOKUP(A93,'NIP totaal 2021'!$A$4:$I$2114,9,0)</f>
        <v>0</v>
      </c>
      <c r="I93" s="32">
        <f t="shared" si="10"/>
        <v>0</v>
      </c>
      <c r="J93" s="27">
        <f t="shared" si="11"/>
        <v>0</v>
      </c>
      <c r="K93" s="81">
        <f t="shared" si="12"/>
        <v>1</v>
      </c>
      <c r="L93" s="28">
        <f t="shared" si="13"/>
        <v>0</v>
      </c>
      <c r="M93" s="28">
        <f t="shared" si="14"/>
        <v>0</v>
      </c>
    </row>
    <row r="94" spans="1:13" ht="14.15" customHeight="1" x14ac:dyDescent="0.25">
      <c r="A94" s="129">
        <v>16531388</v>
      </c>
      <c r="B94" s="124" t="s">
        <v>102</v>
      </c>
      <c r="C94" s="124" t="s">
        <v>103</v>
      </c>
      <c r="D94" s="4" t="s">
        <v>2991</v>
      </c>
      <c r="E94" s="6">
        <v>2</v>
      </c>
      <c r="F94" s="6"/>
      <c r="G94" s="7"/>
      <c r="H94" s="122">
        <f>VLOOKUP(A94,'NIP totaal 2021'!$A$4:$I$2114,9,0)</f>
        <v>0</v>
      </c>
      <c r="I94" s="32">
        <f t="shared" si="10"/>
        <v>0</v>
      </c>
      <c r="J94" s="27">
        <f t="shared" si="11"/>
        <v>0</v>
      </c>
      <c r="K94" s="81">
        <f t="shared" si="12"/>
        <v>1</v>
      </c>
      <c r="L94" s="28">
        <f t="shared" si="13"/>
        <v>0</v>
      </c>
      <c r="M94" s="28">
        <f t="shared" si="14"/>
        <v>0</v>
      </c>
    </row>
    <row r="95" spans="1:13" ht="14.15" customHeight="1" x14ac:dyDescent="0.25">
      <c r="A95" s="129">
        <v>16541170</v>
      </c>
      <c r="B95" s="124" t="s">
        <v>104</v>
      </c>
      <c r="C95" s="124" t="s">
        <v>105</v>
      </c>
      <c r="D95" s="4" t="s">
        <v>2991</v>
      </c>
      <c r="E95" s="6">
        <v>2</v>
      </c>
      <c r="F95" s="6"/>
      <c r="G95" s="7"/>
      <c r="H95" s="122">
        <f>VLOOKUP(A95,'NIP totaal 2021'!$A$4:$I$2114,9,0)</f>
        <v>0</v>
      </c>
      <c r="I95" s="32">
        <f t="shared" si="10"/>
        <v>0</v>
      </c>
      <c r="J95" s="27">
        <f t="shared" si="11"/>
        <v>0</v>
      </c>
      <c r="K95" s="81">
        <f t="shared" si="12"/>
        <v>1</v>
      </c>
      <c r="L95" s="28">
        <f t="shared" si="13"/>
        <v>0</v>
      </c>
      <c r="M95" s="28">
        <f t="shared" si="14"/>
        <v>0</v>
      </c>
    </row>
    <row r="96" spans="1:13" ht="14.15" customHeight="1" x14ac:dyDescent="0.25">
      <c r="A96" s="129">
        <v>16543920</v>
      </c>
      <c r="B96" s="124" t="s">
        <v>74</v>
      </c>
      <c r="C96" s="124" t="s">
        <v>75</v>
      </c>
      <c r="D96" s="4" t="s">
        <v>2991</v>
      </c>
      <c r="E96" s="6">
        <v>4</v>
      </c>
      <c r="F96" s="6"/>
      <c r="G96" s="7"/>
      <c r="H96" s="122">
        <f>VLOOKUP(A96,'NIP totaal 2021'!$A$4:$I$2114,9,0)</f>
        <v>0</v>
      </c>
      <c r="I96" s="32">
        <f t="shared" si="10"/>
        <v>0</v>
      </c>
      <c r="J96" s="27">
        <f t="shared" si="11"/>
        <v>0</v>
      </c>
      <c r="K96" s="81">
        <f t="shared" si="12"/>
        <v>1</v>
      </c>
      <c r="L96" s="28">
        <f t="shared" si="13"/>
        <v>0</v>
      </c>
      <c r="M96" s="28">
        <f t="shared" si="14"/>
        <v>0</v>
      </c>
    </row>
    <row r="97" spans="1:13" ht="14.15" customHeight="1" x14ac:dyDescent="0.25">
      <c r="A97" s="129">
        <v>16552032</v>
      </c>
      <c r="B97" s="124" t="s">
        <v>106</v>
      </c>
      <c r="C97" s="124" t="s">
        <v>107</v>
      </c>
      <c r="D97" s="4" t="s">
        <v>2991</v>
      </c>
      <c r="E97" s="6">
        <v>1</v>
      </c>
      <c r="F97" s="6"/>
      <c r="G97" s="7"/>
      <c r="H97" s="122">
        <f>VLOOKUP(A97,'NIP totaal 2021'!$A$4:$I$2114,9,0)</f>
        <v>0</v>
      </c>
      <c r="I97" s="32">
        <f t="shared" si="10"/>
        <v>0</v>
      </c>
      <c r="J97" s="27">
        <f t="shared" si="11"/>
        <v>0</v>
      </c>
      <c r="K97" s="81">
        <f t="shared" si="12"/>
        <v>1</v>
      </c>
      <c r="L97" s="28">
        <f t="shared" si="13"/>
        <v>0</v>
      </c>
      <c r="M97" s="28">
        <f t="shared" si="14"/>
        <v>0</v>
      </c>
    </row>
    <row r="98" spans="1:13" ht="14.15" customHeight="1" x14ac:dyDescent="0.25">
      <c r="A98" s="129">
        <v>16579968</v>
      </c>
      <c r="B98" s="124" t="s">
        <v>108</v>
      </c>
      <c r="C98" s="124" t="s">
        <v>109</v>
      </c>
      <c r="D98" s="4" t="s">
        <v>2991</v>
      </c>
      <c r="E98" s="6">
        <v>2</v>
      </c>
      <c r="F98" s="6"/>
      <c r="G98" s="7"/>
      <c r="H98" s="122">
        <f>VLOOKUP(A98,'NIP totaal 2021'!$A$4:$I$2114,9,0)</f>
        <v>0</v>
      </c>
      <c r="I98" s="32">
        <f t="shared" si="10"/>
        <v>0</v>
      </c>
      <c r="J98" s="27">
        <f t="shared" si="11"/>
        <v>0</v>
      </c>
      <c r="K98" s="81">
        <f t="shared" si="12"/>
        <v>1</v>
      </c>
      <c r="L98" s="28">
        <f t="shared" si="13"/>
        <v>0</v>
      </c>
      <c r="M98" s="28">
        <f t="shared" si="14"/>
        <v>0</v>
      </c>
    </row>
    <row r="99" spans="1:13" ht="14.15" customHeight="1" x14ac:dyDescent="0.25">
      <c r="A99" s="129">
        <v>16581644</v>
      </c>
      <c r="B99" s="124" t="s">
        <v>92</v>
      </c>
      <c r="C99" s="124" t="s">
        <v>93</v>
      </c>
      <c r="D99" s="4" t="s">
        <v>2991</v>
      </c>
      <c r="E99" s="6">
        <v>2</v>
      </c>
      <c r="F99" s="6"/>
      <c r="G99" s="7"/>
      <c r="H99" s="122">
        <f>VLOOKUP(A99,'NIP totaal 2021'!$A$4:$I$2114,9,0)</f>
        <v>0</v>
      </c>
      <c r="I99" s="32">
        <f t="shared" si="10"/>
        <v>0</v>
      </c>
      <c r="J99" s="27">
        <f t="shared" si="11"/>
        <v>0</v>
      </c>
      <c r="K99" s="81">
        <f t="shared" si="12"/>
        <v>1</v>
      </c>
      <c r="L99" s="28">
        <f t="shared" si="13"/>
        <v>0</v>
      </c>
      <c r="M99" s="28">
        <f t="shared" si="14"/>
        <v>0</v>
      </c>
    </row>
    <row r="100" spans="1:13" ht="14.15" customHeight="1" x14ac:dyDescent="0.25">
      <c r="A100" s="129">
        <v>16606787</v>
      </c>
      <c r="B100" s="124" t="s">
        <v>92</v>
      </c>
      <c r="C100" s="124" t="s">
        <v>93</v>
      </c>
      <c r="D100" s="4" t="s">
        <v>2991</v>
      </c>
      <c r="E100" s="6">
        <v>2</v>
      </c>
      <c r="F100" s="6"/>
      <c r="G100" s="7"/>
      <c r="H100" s="122">
        <f>VLOOKUP(A100,'NIP totaal 2021'!$A$4:$I$2114,9,0)</f>
        <v>0</v>
      </c>
      <c r="I100" s="32">
        <f t="shared" si="10"/>
        <v>0</v>
      </c>
      <c r="J100" s="27">
        <f t="shared" si="11"/>
        <v>0</v>
      </c>
      <c r="K100" s="81">
        <f t="shared" si="12"/>
        <v>1</v>
      </c>
      <c r="L100" s="28">
        <f t="shared" si="13"/>
        <v>0</v>
      </c>
      <c r="M100" s="28">
        <f t="shared" si="14"/>
        <v>0</v>
      </c>
    </row>
    <row r="101" spans="1:13" ht="14.15" customHeight="1" x14ac:dyDescent="0.25">
      <c r="A101" s="129">
        <v>16634195</v>
      </c>
      <c r="B101" s="124" t="s">
        <v>72</v>
      </c>
      <c r="C101" s="124" t="s">
        <v>73</v>
      </c>
      <c r="D101" s="4" t="s">
        <v>2991</v>
      </c>
      <c r="E101" s="6">
        <v>1</v>
      </c>
      <c r="F101" s="6"/>
      <c r="G101" s="7"/>
      <c r="H101" s="122">
        <f>VLOOKUP(A101,'NIP totaal 2021'!$A$4:$I$2114,9,0)</f>
        <v>0</v>
      </c>
      <c r="I101" s="32">
        <f t="shared" si="10"/>
        <v>0</v>
      </c>
      <c r="J101" s="27">
        <f t="shared" si="11"/>
        <v>0</v>
      </c>
      <c r="K101" s="81">
        <f t="shared" si="12"/>
        <v>1</v>
      </c>
      <c r="L101" s="28">
        <f t="shared" si="13"/>
        <v>0</v>
      </c>
      <c r="M101" s="28">
        <f t="shared" si="14"/>
        <v>0</v>
      </c>
    </row>
    <row r="102" spans="1:13" ht="14.15" customHeight="1" x14ac:dyDescent="0.25">
      <c r="A102" s="129">
        <v>16635345</v>
      </c>
      <c r="B102" s="124" t="s">
        <v>98</v>
      </c>
      <c r="C102" s="124" t="s">
        <v>99</v>
      </c>
      <c r="D102" s="4" t="s">
        <v>2991</v>
      </c>
      <c r="E102" s="6">
        <v>28</v>
      </c>
      <c r="F102" s="6"/>
      <c r="G102" s="7"/>
      <c r="H102" s="122">
        <f>VLOOKUP(A102,'NIP totaal 2021'!$A$4:$I$2114,9,0)</f>
        <v>0</v>
      </c>
      <c r="I102" s="32">
        <f t="shared" si="10"/>
        <v>0</v>
      </c>
      <c r="J102" s="27">
        <f t="shared" si="11"/>
        <v>0</v>
      </c>
      <c r="K102" s="81">
        <f t="shared" si="12"/>
        <v>1</v>
      </c>
      <c r="L102" s="28">
        <f t="shared" si="13"/>
        <v>0</v>
      </c>
      <c r="M102" s="28">
        <f t="shared" si="14"/>
        <v>0</v>
      </c>
    </row>
    <row r="103" spans="1:13" ht="14.15" customHeight="1" x14ac:dyDescent="0.25">
      <c r="A103" s="129">
        <v>16635582</v>
      </c>
      <c r="B103" s="124" t="s">
        <v>82</v>
      </c>
      <c r="C103" s="124" t="s">
        <v>83</v>
      </c>
      <c r="D103" s="4" t="s">
        <v>2991</v>
      </c>
      <c r="E103" s="6">
        <v>4</v>
      </c>
      <c r="F103" s="6"/>
      <c r="G103" s="7"/>
      <c r="H103" s="122">
        <f>VLOOKUP(A103,'NIP totaal 2021'!$A$4:$I$2114,9,0)</f>
        <v>0</v>
      </c>
      <c r="I103" s="32">
        <f t="shared" si="10"/>
        <v>0</v>
      </c>
      <c r="J103" s="27">
        <f t="shared" si="11"/>
        <v>0</v>
      </c>
      <c r="K103" s="81">
        <f t="shared" si="12"/>
        <v>1</v>
      </c>
      <c r="L103" s="28">
        <f t="shared" si="13"/>
        <v>0</v>
      </c>
      <c r="M103" s="28">
        <f t="shared" si="14"/>
        <v>0</v>
      </c>
    </row>
    <row r="104" spans="1:13" ht="14.15" customHeight="1" x14ac:dyDescent="0.25">
      <c r="A104" s="129">
        <v>16635744</v>
      </c>
      <c r="B104" s="124" t="s">
        <v>98</v>
      </c>
      <c r="C104" s="124" t="s">
        <v>99</v>
      </c>
      <c r="D104" s="4" t="s">
        <v>2991</v>
      </c>
      <c r="E104" s="6">
        <v>28</v>
      </c>
      <c r="F104" s="6"/>
      <c r="G104" s="7"/>
      <c r="H104" s="122">
        <f>VLOOKUP(A104,'NIP totaal 2021'!$A$4:$I$2114,9,0)</f>
        <v>0</v>
      </c>
      <c r="I104" s="32">
        <f t="shared" si="10"/>
        <v>0</v>
      </c>
      <c r="J104" s="27">
        <f t="shared" si="11"/>
        <v>0</v>
      </c>
      <c r="K104" s="81">
        <f t="shared" si="12"/>
        <v>1</v>
      </c>
      <c r="L104" s="28">
        <f t="shared" si="13"/>
        <v>0</v>
      </c>
      <c r="M104" s="28">
        <f t="shared" si="14"/>
        <v>0</v>
      </c>
    </row>
    <row r="105" spans="1:13" ht="14.15" customHeight="1" x14ac:dyDescent="0.25">
      <c r="A105" s="129">
        <v>16636740</v>
      </c>
      <c r="B105" s="124" t="s">
        <v>94</v>
      </c>
      <c r="C105" s="124" t="s">
        <v>95</v>
      </c>
      <c r="D105" s="4" t="s">
        <v>2991</v>
      </c>
      <c r="E105" s="6">
        <v>56</v>
      </c>
      <c r="F105" s="6"/>
      <c r="G105" s="7"/>
      <c r="H105" s="122">
        <f>VLOOKUP(A105,'NIP totaal 2021'!$A$4:$I$2114,9,0)</f>
        <v>0</v>
      </c>
      <c r="I105" s="32">
        <f t="shared" si="10"/>
        <v>0</v>
      </c>
      <c r="J105" s="27">
        <f t="shared" si="11"/>
        <v>0</v>
      </c>
      <c r="K105" s="81">
        <f t="shared" si="12"/>
        <v>1</v>
      </c>
      <c r="L105" s="28">
        <f t="shared" si="13"/>
        <v>0</v>
      </c>
      <c r="M105" s="28">
        <f t="shared" si="14"/>
        <v>0</v>
      </c>
    </row>
    <row r="106" spans="1:13" ht="14.15" customHeight="1" x14ac:dyDescent="0.25">
      <c r="A106" s="129">
        <v>16651804</v>
      </c>
      <c r="B106" s="124" t="s">
        <v>86</v>
      </c>
      <c r="C106" s="124" t="s">
        <v>87</v>
      </c>
      <c r="D106" s="4" t="s">
        <v>2991</v>
      </c>
      <c r="E106" s="6">
        <v>2</v>
      </c>
      <c r="F106" s="6"/>
      <c r="G106" s="7"/>
      <c r="H106" s="122">
        <f>VLOOKUP(A106,'NIP totaal 2021'!$A$4:$I$2114,9,0)</f>
        <v>0</v>
      </c>
      <c r="I106" s="32">
        <f t="shared" si="10"/>
        <v>0</v>
      </c>
      <c r="J106" s="27">
        <f t="shared" si="11"/>
        <v>0</v>
      </c>
      <c r="K106" s="81">
        <f t="shared" si="12"/>
        <v>1</v>
      </c>
      <c r="L106" s="28">
        <f t="shared" si="13"/>
        <v>0</v>
      </c>
      <c r="M106" s="28">
        <f t="shared" si="14"/>
        <v>0</v>
      </c>
    </row>
    <row r="107" spans="1:13" ht="14.15" customHeight="1" x14ac:dyDescent="0.25">
      <c r="A107" s="129">
        <v>16651812</v>
      </c>
      <c r="B107" s="124" t="s">
        <v>86</v>
      </c>
      <c r="C107" s="124" t="s">
        <v>87</v>
      </c>
      <c r="D107" s="4" t="s">
        <v>2991</v>
      </c>
      <c r="E107" s="6">
        <v>2</v>
      </c>
      <c r="F107" s="6"/>
      <c r="G107" s="7"/>
      <c r="H107" s="122">
        <f>VLOOKUP(A107,'NIP totaal 2021'!$A$4:$I$2114,9,0)</f>
        <v>0</v>
      </c>
      <c r="I107" s="32">
        <f t="shared" si="10"/>
        <v>0</v>
      </c>
      <c r="J107" s="27">
        <f t="shared" si="11"/>
        <v>0</v>
      </c>
      <c r="K107" s="81">
        <f t="shared" si="12"/>
        <v>1</v>
      </c>
      <c r="L107" s="28">
        <f t="shared" si="13"/>
        <v>0</v>
      </c>
      <c r="M107" s="28">
        <f t="shared" si="14"/>
        <v>0</v>
      </c>
    </row>
    <row r="108" spans="1:13" ht="14.15" customHeight="1" x14ac:dyDescent="0.25">
      <c r="A108" s="129">
        <v>16667255</v>
      </c>
      <c r="B108" s="124" t="s">
        <v>100</v>
      </c>
      <c r="C108" s="124" t="s">
        <v>101</v>
      </c>
      <c r="D108" s="4" t="s">
        <v>2991</v>
      </c>
      <c r="E108" s="6">
        <v>56</v>
      </c>
      <c r="F108" s="6"/>
      <c r="G108" s="7"/>
      <c r="H108" s="122">
        <f>VLOOKUP(A108,'NIP totaal 2021'!$A$4:$I$2114,9,0)</f>
        <v>0</v>
      </c>
      <c r="I108" s="32">
        <f t="shared" si="10"/>
        <v>0</v>
      </c>
      <c r="J108" s="27">
        <f t="shared" si="11"/>
        <v>0</v>
      </c>
      <c r="K108" s="81">
        <f t="shared" si="12"/>
        <v>1</v>
      </c>
      <c r="L108" s="28">
        <f t="shared" si="13"/>
        <v>0</v>
      </c>
      <c r="M108" s="28">
        <f t="shared" si="14"/>
        <v>0</v>
      </c>
    </row>
    <row r="109" spans="1:13" ht="14.15" customHeight="1" x14ac:dyDescent="0.25">
      <c r="A109" s="129">
        <v>16668855</v>
      </c>
      <c r="B109" s="124" t="s">
        <v>2721</v>
      </c>
      <c r="C109" s="124" t="s">
        <v>111</v>
      </c>
      <c r="D109" s="4" t="s">
        <v>2991</v>
      </c>
      <c r="E109" s="6">
        <v>2</v>
      </c>
      <c r="F109" s="6"/>
      <c r="G109" s="7"/>
      <c r="H109" s="122">
        <f>VLOOKUP(A109,'NIP totaal 2021'!$A$4:$I$2114,9,0)</f>
        <v>0</v>
      </c>
      <c r="I109" s="32">
        <f t="shared" si="10"/>
        <v>0</v>
      </c>
      <c r="J109" s="27">
        <f t="shared" si="11"/>
        <v>0</v>
      </c>
      <c r="K109" s="81">
        <f t="shared" si="12"/>
        <v>1</v>
      </c>
      <c r="L109" s="28">
        <f t="shared" si="13"/>
        <v>0</v>
      </c>
      <c r="M109" s="28">
        <f t="shared" si="14"/>
        <v>0</v>
      </c>
    </row>
    <row r="110" spans="1:13" ht="14.15" customHeight="1" x14ac:dyDescent="0.25">
      <c r="A110" s="129">
        <v>16671937</v>
      </c>
      <c r="B110" s="124" t="s">
        <v>86</v>
      </c>
      <c r="C110" s="124" t="s">
        <v>87</v>
      </c>
      <c r="D110" s="4" t="s">
        <v>2991</v>
      </c>
      <c r="E110" s="6">
        <v>2</v>
      </c>
      <c r="F110" s="6"/>
      <c r="G110" s="7"/>
      <c r="H110" s="122">
        <f>VLOOKUP(A110,'NIP totaal 2021'!$A$4:$I$2114,9,0)</f>
        <v>0</v>
      </c>
      <c r="I110" s="32">
        <f t="shared" si="10"/>
        <v>0</v>
      </c>
      <c r="J110" s="27">
        <f t="shared" si="11"/>
        <v>0</v>
      </c>
      <c r="K110" s="81">
        <f t="shared" si="12"/>
        <v>1</v>
      </c>
      <c r="L110" s="28">
        <f t="shared" si="13"/>
        <v>0</v>
      </c>
      <c r="M110" s="28">
        <f t="shared" si="14"/>
        <v>0</v>
      </c>
    </row>
    <row r="111" spans="1:13" ht="14.15" customHeight="1" x14ac:dyDescent="0.25">
      <c r="A111" s="129">
        <v>16673026</v>
      </c>
      <c r="B111" s="124" t="s">
        <v>86</v>
      </c>
      <c r="C111" s="124" t="s">
        <v>87</v>
      </c>
      <c r="D111" s="4" t="s">
        <v>2991</v>
      </c>
      <c r="E111" s="6">
        <v>2</v>
      </c>
      <c r="F111" s="6"/>
      <c r="G111" s="7"/>
      <c r="H111" s="122">
        <f>VLOOKUP(A111,'NIP totaal 2021'!$A$4:$I$2114,9,0)</f>
        <v>0</v>
      </c>
      <c r="I111" s="32">
        <f t="shared" si="10"/>
        <v>0</v>
      </c>
      <c r="J111" s="27">
        <f t="shared" si="11"/>
        <v>0</v>
      </c>
      <c r="K111" s="81">
        <f t="shared" si="12"/>
        <v>1</v>
      </c>
      <c r="L111" s="28">
        <f t="shared" si="13"/>
        <v>0</v>
      </c>
      <c r="M111" s="28">
        <f t="shared" si="14"/>
        <v>0</v>
      </c>
    </row>
    <row r="112" spans="1:13" ht="14.15" customHeight="1" x14ac:dyDescent="0.25">
      <c r="A112" s="129">
        <v>16675215</v>
      </c>
      <c r="B112" s="124" t="s">
        <v>86</v>
      </c>
      <c r="C112" s="124" t="s">
        <v>87</v>
      </c>
      <c r="D112" s="4" t="s">
        <v>2991</v>
      </c>
      <c r="E112" s="6">
        <v>1</v>
      </c>
      <c r="F112" s="6"/>
      <c r="G112" s="7"/>
      <c r="H112" s="122">
        <f>VLOOKUP(A112,'NIP totaal 2021'!$A$4:$I$2114,9,0)</f>
        <v>0</v>
      </c>
      <c r="I112" s="32">
        <f t="shared" si="10"/>
        <v>0</v>
      </c>
      <c r="J112" s="27">
        <f t="shared" si="11"/>
        <v>0</v>
      </c>
      <c r="K112" s="81">
        <f t="shared" si="12"/>
        <v>1</v>
      </c>
      <c r="L112" s="28">
        <f t="shared" si="13"/>
        <v>0</v>
      </c>
      <c r="M112" s="28">
        <f t="shared" si="14"/>
        <v>0</v>
      </c>
    </row>
    <row r="113" spans="1:13" ht="14.15" customHeight="1" x14ac:dyDescent="0.25">
      <c r="A113" s="129">
        <v>16675223</v>
      </c>
      <c r="B113" s="124" t="s">
        <v>86</v>
      </c>
      <c r="C113" s="124" t="s">
        <v>87</v>
      </c>
      <c r="D113" s="4" t="s">
        <v>2991</v>
      </c>
      <c r="E113" s="6">
        <v>2</v>
      </c>
      <c r="F113" s="6"/>
      <c r="G113" s="7"/>
      <c r="H113" s="122">
        <f>VLOOKUP(A113,'NIP totaal 2021'!$A$4:$I$2114,9,0)</f>
        <v>0</v>
      </c>
      <c r="I113" s="32">
        <f t="shared" si="10"/>
        <v>0</v>
      </c>
      <c r="J113" s="27">
        <f t="shared" si="11"/>
        <v>0</v>
      </c>
      <c r="K113" s="81">
        <f t="shared" si="12"/>
        <v>1</v>
      </c>
      <c r="L113" s="28">
        <f t="shared" si="13"/>
        <v>0</v>
      </c>
      <c r="M113" s="28">
        <f t="shared" si="14"/>
        <v>0</v>
      </c>
    </row>
    <row r="114" spans="1:13" ht="14.15" customHeight="1" x14ac:dyDescent="0.25">
      <c r="A114" s="129">
        <v>16675231</v>
      </c>
      <c r="B114" s="124" t="s">
        <v>86</v>
      </c>
      <c r="C114" s="124" t="s">
        <v>87</v>
      </c>
      <c r="D114" s="4" t="s">
        <v>2991</v>
      </c>
      <c r="E114" s="6">
        <v>2</v>
      </c>
      <c r="F114" s="6"/>
      <c r="G114" s="7"/>
      <c r="H114" s="122">
        <f>VLOOKUP(A114,'NIP totaal 2021'!$A$4:$I$2114,9,0)</f>
        <v>0</v>
      </c>
      <c r="I114" s="32">
        <f t="shared" si="10"/>
        <v>0</v>
      </c>
      <c r="J114" s="27">
        <f t="shared" si="11"/>
        <v>0</v>
      </c>
      <c r="K114" s="81">
        <f t="shared" si="12"/>
        <v>1</v>
      </c>
      <c r="L114" s="28">
        <f t="shared" si="13"/>
        <v>0</v>
      </c>
      <c r="M114" s="28">
        <f t="shared" si="14"/>
        <v>0</v>
      </c>
    </row>
    <row r="115" spans="1:13" ht="14.15" customHeight="1" x14ac:dyDescent="0.25">
      <c r="A115" s="129">
        <v>16732316</v>
      </c>
      <c r="B115" s="124" t="s">
        <v>86</v>
      </c>
      <c r="C115" s="124" t="s">
        <v>87</v>
      </c>
      <c r="D115" s="4" t="s">
        <v>2991</v>
      </c>
      <c r="E115" s="6">
        <v>2</v>
      </c>
      <c r="F115" s="6"/>
      <c r="G115" s="7"/>
      <c r="H115" s="122">
        <f>VLOOKUP(A115,'NIP totaal 2021'!$A$4:$I$2114,9,0)</f>
        <v>0</v>
      </c>
      <c r="I115" s="32">
        <f t="shared" si="10"/>
        <v>0</v>
      </c>
      <c r="J115" s="27">
        <f t="shared" si="11"/>
        <v>0</v>
      </c>
      <c r="K115" s="81">
        <f t="shared" si="12"/>
        <v>1</v>
      </c>
      <c r="L115" s="28">
        <f t="shared" si="13"/>
        <v>0</v>
      </c>
      <c r="M115" s="28">
        <f t="shared" si="14"/>
        <v>0</v>
      </c>
    </row>
    <row r="116" spans="1:13" ht="14.15" customHeight="1" x14ac:dyDescent="0.25">
      <c r="A116" s="129">
        <v>16732324</v>
      </c>
      <c r="B116" s="124" t="s">
        <v>86</v>
      </c>
      <c r="C116" s="124" t="s">
        <v>87</v>
      </c>
      <c r="D116" s="4" t="s">
        <v>2991</v>
      </c>
      <c r="E116" s="6">
        <v>2</v>
      </c>
      <c r="F116" s="6"/>
      <c r="G116" s="7"/>
      <c r="H116" s="122">
        <f>VLOOKUP(A116,'NIP totaal 2021'!$A$4:$I$2114,9,0)</f>
        <v>0</v>
      </c>
      <c r="I116" s="32">
        <f t="shared" si="10"/>
        <v>0</v>
      </c>
      <c r="J116" s="27">
        <f t="shared" si="11"/>
        <v>0</v>
      </c>
      <c r="K116" s="81">
        <f t="shared" si="12"/>
        <v>1</v>
      </c>
      <c r="L116" s="28">
        <f t="shared" si="13"/>
        <v>0</v>
      </c>
      <c r="M116" s="28">
        <f t="shared" si="14"/>
        <v>0</v>
      </c>
    </row>
    <row r="117" spans="1:13" ht="14.15" customHeight="1" x14ac:dyDescent="0.25">
      <c r="A117" s="129">
        <v>16734246</v>
      </c>
      <c r="B117" s="124" t="s">
        <v>90</v>
      </c>
      <c r="C117" s="124" t="s">
        <v>91</v>
      </c>
      <c r="D117" s="4" t="s">
        <v>2991</v>
      </c>
      <c r="E117" s="6">
        <v>1</v>
      </c>
      <c r="F117" s="6"/>
      <c r="G117" s="7"/>
      <c r="H117" s="122">
        <f>VLOOKUP(A117,'NIP totaal 2021'!$A$4:$I$2114,9,0)</f>
        <v>0</v>
      </c>
      <c r="I117" s="32">
        <f t="shared" si="10"/>
        <v>0</v>
      </c>
      <c r="J117" s="27">
        <f t="shared" si="11"/>
        <v>0</v>
      </c>
      <c r="K117" s="81">
        <f t="shared" si="12"/>
        <v>1</v>
      </c>
      <c r="L117" s="28">
        <f t="shared" si="13"/>
        <v>0</v>
      </c>
      <c r="M117" s="28">
        <f t="shared" si="14"/>
        <v>0</v>
      </c>
    </row>
    <row r="118" spans="1:13" ht="14.15" customHeight="1" x14ac:dyDescent="0.25">
      <c r="A118" s="129">
        <v>16736257</v>
      </c>
      <c r="B118" s="124" t="s">
        <v>106</v>
      </c>
      <c r="C118" s="124" t="s">
        <v>107</v>
      </c>
      <c r="D118" s="4" t="s">
        <v>2991</v>
      </c>
      <c r="E118" s="6">
        <v>1</v>
      </c>
      <c r="F118" s="6"/>
      <c r="G118" s="7"/>
      <c r="H118" s="122">
        <f>VLOOKUP(A118,'NIP totaal 2021'!$A$4:$I$2114,9,0)</f>
        <v>0</v>
      </c>
      <c r="I118" s="32">
        <f t="shared" si="10"/>
        <v>0</v>
      </c>
      <c r="J118" s="27">
        <f t="shared" si="11"/>
        <v>0</v>
      </c>
      <c r="K118" s="81">
        <f t="shared" si="12"/>
        <v>1</v>
      </c>
      <c r="L118" s="28">
        <f t="shared" si="13"/>
        <v>0</v>
      </c>
      <c r="M118" s="28">
        <f t="shared" si="14"/>
        <v>0</v>
      </c>
    </row>
    <row r="119" spans="1:13" ht="14.15" customHeight="1" x14ac:dyDescent="0.25">
      <c r="A119" s="129">
        <v>16738594</v>
      </c>
      <c r="B119" s="124" t="s">
        <v>88</v>
      </c>
      <c r="C119" s="124" t="s">
        <v>89</v>
      </c>
      <c r="D119" s="4" t="s">
        <v>2991</v>
      </c>
      <c r="E119" s="6">
        <v>1</v>
      </c>
      <c r="F119" s="6"/>
      <c r="G119" s="7"/>
      <c r="H119" s="122">
        <f>VLOOKUP(A119,'NIP totaal 2021'!$A$4:$I$2114,9,0)</f>
        <v>0</v>
      </c>
      <c r="I119" s="32">
        <f t="shared" si="10"/>
        <v>0</v>
      </c>
      <c r="J119" s="27">
        <f t="shared" si="11"/>
        <v>0</v>
      </c>
      <c r="K119" s="81">
        <f t="shared" si="12"/>
        <v>1</v>
      </c>
      <c r="L119" s="28">
        <f t="shared" si="13"/>
        <v>0</v>
      </c>
      <c r="M119" s="28">
        <f t="shared" si="14"/>
        <v>0</v>
      </c>
    </row>
    <row r="120" spans="1:13" ht="14.15" customHeight="1" x14ac:dyDescent="0.25">
      <c r="A120" s="129">
        <v>16744349</v>
      </c>
      <c r="B120" s="124" t="s">
        <v>86</v>
      </c>
      <c r="C120" s="124" t="s">
        <v>87</v>
      </c>
      <c r="D120" s="4" t="s">
        <v>2991</v>
      </c>
      <c r="E120" s="6">
        <v>2</v>
      </c>
      <c r="F120" s="6"/>
      <c r="G120" s="7"/>
      <c r="H120" s="122">
        <f>VLOOKUP(A120,'NIP totaal 2021'!$A$4:$I$2114,9,0)</f>
        <v>0</v>
      </c>
      <c r="I120" s="32">
        <f t="shared" si="10"/>
        <v>0</v>
      </c>
      <c r="J120" s="27">
        <f t="shared" si="11"/>
        <v>0</v>
      </c>
      <c r="K120" s="81">
        <f t="shared" si="12"/>
        <v>1</v>
      </c>
      <c r="L120" s="28">
        <f t="shared" si="13"/>
        <v>0</v>
      </c>
      <c r="M120" s="28">
        <f t="shared" si="14"/>
        <v>0</v>
      </c>
    </row>
    <row r="121" spans="1:13" ht="14.15" customHeight="1" x14ac:dyDescent="0.25">
      <c r="A121" s="129">
        <v>16744357</v>
      </c>
      <c r="B121" s="124" t="s">
        <v>86</v>
      </c>
      <c r="C121" s="124" t="s">
        <v>87</v>
      </c>
      <c r="D121" s="4" t="s">
        <v>2991</v>
      </c>
      <c r="E121" s="6">
        <v>2</v>
      </c>
      <c r="F121" s="6"/>
      <c r="G121" s="7"/>
      <c r="H121" s="122">
        <f>VLOOKUP(A121,'NIP totaal 2021'!$A$4:$I$2114,9,0)</f>
        <v>0</v>
      </c>
      <c r="I121" s="32">
        <f t="shared" si="10"/>
        <v>0</v>
      </c>
      <c r="J121" s="27">
        <f t="shared" si="11"/>
        <v>0</v>
      </c>
      <c r="K121" s="81">
        <f t="shared" si="12"/>
        <v>1</v>
      </c>
      <c r="L121" s="28">
        <f t="shared" si="13"/>
        <v>0</v>
      </c>
      <c r="M121" s="28">
        <f t="shared" si="14"/>
        <v>0</v>
      </c>
    </row>
    <row r="122" spans="1:13" ht="14.15" customHeight="1" x14ac:dyDescent="0.25">
      <c r="A122" s="129">
        <v>16754069</v>
      </c>
      <c r="B122" s="124" t="s">
        <v>98</v>
      </c>
      <c r="C122" s="124" t="s">
        <v>99</v>
      </c>
      <c r="D122" s="4" t="s">
        <v>2991</v>
      </c>
      <c r="E122" s="6">
        <v>28</v>
      </c>
      <c r="F122" s="6"/>
      <c r="G122" s="7"/>
      <c r="H122" s="122">
        <f>VLOOKUP(A122,'NIP totaal 2021'!$A$4:$I$2114,9,0)</f>
        <v>0</v>
      </c>
      <c r="I122" s="32">
        <f t="shared" si="10"/>
        <v>0</v>
      </c>
      <c r="J122" s="27">
        <f t="shared" si="11"/>
        <v>0</v>
      </c>
      <c r="K122" s="81">
        <f t="shared" si="12"/>
        <v>1</v>
      </c>
      <c r="L122" s="28">
        <f t="shared" si="13"/>
        <v>0</v>
      </c>
      <c r="M122" s="28">
        <f t="shared" si="14"/>
        <v>0</v>
      </c>
    </row>
    <row r="123" spans="1:13" ht="14.15" customHeight="1" x14ac:dyDescent="0.25">
      <c r="A123" s="129">
        <v>16760050</v>
      </c>
      <c r="B123" s="124" t="s">
        <v>72</v>
      </c>
      <c r="C123" s="124" t="s">
        <v>73</v>
      </c>
      <c r="D123" s="4" t="s">
        <v>2991</v>
      </c>
      <c r="E123" s="6">
        <v>1</v>
      </c>
      <c r="F123" s="6"/>
      <c r="G123" s="7"/>
      <c r="H123" s="122">
        <f>VLOOKUP(A123,'NIP totaal 2021'!$A$4:$I$2114,9,0)</f>
        <v>0</v>
      </c>
      <c r="I123" s="32">
        <f t="shared" si="10"/>
        <v>0</v>
      </c>
      <c r="J123" s="27">
        <f t="shared" si="11"/>
        <v>0</v>
      </c>
      <c r="K123" s="81">
        <f t="shared" si="12"/>
        <v>1</v>
      </c>
      <c r="L123" s="28">
        <f t="shared" si="13"/>
        <v>0</v>
      </c>
      <c r="M123" s="28">
        <f t="shared" si="14"/>
        <v>0</v>
      </c>
    </row>
    <row r="124" spans="1:13" ht="14.15" customHeight="1" x14ac:dyDescent="0.25">
      <c r="A124" s="129">
        <v>16770854</v>
      </c>
      <c r="B124" s="124" t="s">
        <v>100</v>
      </c>
      <c r="C124" s="124" t="s">
        <v>101</v>
      </c>
      <c r="D124" s="4" t="s">
        <v>2991</v>
      </c>
      <c r="E124" s="6">
        <v>56</v>
      </c>
      <c r="F124" s="6"/>
      <c r="G124" s="7"/>
      <c r="H124" s="122">
        <f>VLOOKUP(A124,'NIP totaal 2021'!$A$4:$I$2114,9,0)</f>
        <v>0</v>
      </c>
      <c r="I124" s="32">
        <f t="shared" si="10"/>
        <v>0</v>
      </c>
      <c r="J124" s="27">
        <f t="shared" si="11"/>
        <v>0</v>
      </c>
      <c r="K124" s="81">
        <f t="shared" si="12"/>
        <v>1</v>
      </c>
      <c r="L124" s="28">
        <f t="shared" si="13"/>
        <v>0</v>
      </c>
      <c r="M124" s="28">
        <f t="shared" si="14"/>
        <v>0</v>
      </c>
    </row>
    <row r="125" spans="1:13" ht="14.15" customHeight="1" x14ac:dyDescent="0.25">
      <c r="A125" s="129">
        <v>16785630</v>
      </c>
      <c r="B125" s="124" t="s">
        <v>90</v>
      </c>
      <c r="C125" s="124" t="s">
        <v>91</v>
      </c>
      <c r="D125" s="4" t="s">
        <v>2991</v>
      </c>
      <c r="E125" s="6">
        <v>1</v>
      </c>
      <c r="F125" s="6"/>
      <c r="G125" s="7"/>
      <c r="H125" s="122">
        <f>VLOOKUP(A125,'NIP totaal 2021'!$A$4:$I$2114,9,0)</f>
        <v>0</v>
      </c>
      <c r="I125" s="32">
        <f t="shared" si="10"/>
        <v>0</v>
      </c>
      <c r="J125" s="27">
        <f t="shared" si="11"/>
        <v>0</v>
      </c>
      <c r="K125" s="81">
        <f t="shared" si="12"/>
        <v>1</v>
      </c>
      <c r="L125" s="28">
        <f t="shared" si="13"/>
        <v>0</v>
      </c>
      <c r="M125" s="28">
        <f t="shared" si="14"/>
        <v>0</v>
      </c>
    </row>
    <row r="126" spans="1:13" ht="14.15" customHeight="1" x14ac:dyDescent="0.25">
      <c r="A126" s="129">
        <v>16786904</v>
      </c>
      <c r="B126" s="124" t="s">
        <v>86</v>
      </c>
      <c r="C126" s="124" t="s">
        <v>87</v>
      </c>
      <c r="D126" s="4" t="s">
        <v>2991</v>
      </c>
      <c r="E126" s="6">
        <v>2</v>
      </c>
      <c r="F126" s="6"/>
      <c r="G126" s="7"/>
      <c r="H126" s="122">
        <f>VLOOKUP(A126,'NIP totaal 2021'!$A$4:$I$2114,9,0)</f>
        <v>0</v>
      </c>
      <c r="I126" s="32">
        <f t="shared" si="10"/>
        <v>0</v>
      </c>
      <c r="J126" s="27">
        <f t="shared" si="11"/>
        <v>0</v>
      </c>
      <c r="K126" s="81">
        <f t="shared" si="12"/>
        <v>1</v>
      </c>
      <c r="L126" s="28">
        <f t="shared" si="13"/>
        <v>0</v>
      </c>
      <c r="M126" s="28">
        <f t="shared" si="14"/>
        <v>0</v>
      </c>
    </row>
    <row r="127" spans="1:13" ht="14.15" customHeight="1" x14ac:dyDescent="0.25">
      <c r="A127" s="129">
        <v>16791940</v>
      </c>
      <c r="B127" s="124" t="s">
        <v>86</v>
      </c>
      <c r="C127" s="124" t="s">
        <v>87</v>
      </c>
      <c r="D127" s="4" t="s">
        <v>2991</v>
      </c>
      <c r="E127" s="6">
        <v>2</v>
      </c>
      <c r="F127" s="6"/>
      <c r="G127" s="7"/>
      <c r="H127" s="122">
        <f>VLOOKUP(A127,'NIP totaal 2021'!$A$4:$I$2114,9,0)</f>
        <v>0</v>
      </c>
      <c r="I127" s="32">
        <f t="shared" si="10"/>
        <v>0</v>
      </c>
      <c r="J127" s="27">
        <f t="shared" si="11"/>
        <v>0</v>
      </c>
      <c r="K127" s="81">
        <f t="shared" si="12"/>
        <v>1</v>
      </c>
      <c r="L127" s="28">
        <f t="shared" si="13"/>
        <v>0</v>
      </c>
      <c r="M127" s="28">
        <f t="shared" si="14"/>
        <v>0</v>
      </c>
    </row>
    <row r="128" spans="1:13" ht="14.15" customHeight="1" x14ac:dyDescent="0.25">
      <c r="A128" s="129">
        <v>16792254</v>
      </c>
      <c r="B128" s="124" t="s">
        <v>108</v>
      </c>
      <c r="C128" s="124" t="s">
        <v>109</v>
      </c>
      <c r="D128" s="4" t="s">
        <v>2991</v>
      </c>
      <c r="E128" s="6">
        <v>2</v>
      </c>
      <c r="F128" s="6"/>
      <c r="G128" s="7"/>
      <c r="H128" s="122">
        <f>VLOOKUP(A128,'NIP totaal 2021'!$A$4:$I$2114,9,0)</f>
        <v>0</v>
      </c>
      <c r="I128" s="32">
        <f t="shared" si="10"/>
        <v>0</v>
      </c>
      <c r="J128" s="27">
        <f t="shared" si="11"/>
        <v>0</v>
      </c>
      <c r="K128" s="81">
        <f t="shared" si="12"/>
        <v>1</v>
      </c>
      <c r="L128" s="28">
        <f t="shared" si="13"/>
        <v>0</v>
      </c>
      <c r="M128" s="28">
        <f t="shared" si="14"/>
        <v>0</v>
      </c>
    </row>
    <row r="129" spans="1:13" ht="14.15" customHeight="1" x14ac:dyDescent="0.25">
      <c r="A129" s="129">
        <v>16796489</v>
      </c>
      <c r="B129" s="124" t="s">
        <v>112</v>
      </c>
      <c r="C129" s="124" t="s">
        <v>113</v>
      </c>
      <c r="D129" s="4" t="s">
        <v>2991</v>
      </c>
      <c r="E129" s="6">
        <v>1</v>
      </c>
      <c r="F129" s="6"/>
      <c r="G129" s="7"/>
      <c r="H129" s="122">
        <f>VLOOKUP(A129,'NIP totaal 2021'!$A$4:$I$2114,9,0)</f>
        <v>0</v>
      </c>
      <c r="I129" s="32">
        <f t="shared" si="10"/>
        <v>0</v>
      </c>
      <c r="J129" s="27">
        <f t="shared" si="11"/>
        <v>0</v>
      </c>
      <c r="K129" s="81">
        <f t="shared" si="12"/>
        <v>1</v>
      </c>
      <c r="L129" s="28">
        <f t="shared" si="13"/>
        <v>0</v>
      </c>
      <c r="M129" s="28">
        <f t="shared" si="14"/>
        <v>0</v>
      </c>
    </row>
    <row r="130" spans="1:13" ht="14.15" customHeight="1" x14ac:dyDescent="0.25">
      <c r="A130" s="129">
        <v>16802209</v>
      </c>
      <c r="B130" s="124" t="s">
        <v>86</v>
      </c>
      <c r="C130" s="124" t="s">
        <v>87</v>
      </c>
      <c r="D130" s="4" t="s">
        <v>2991</v>
      </c>
      <c r="E130" s="6">
        <v>2</v>
      </c>
      <c r="F130" s="6"/>
      <c r="G130" s="7"/>
      <c r="H130" s="122">
        <f>VLOOKUP(A130,'NIP totaal 2021'!$A$4:$I$2114,9,0)</f>
        <v>0</v>
      </c>
      <c r="I130" s="32">
        <f t="shared" si="10"/>
        <v>0</v>
      </c>
      <c r="J130" s="27">
        <f t="shared" si="11"/>
        <v>0</v>
      </c>
      <c r="K130" s="81">
        <f t="shared" si="12"/>
        <v>1</v>
      </c>
      <c r="L130" s="28">
        <f t="shared" si="13"/>
        <v>0</v>
      </c>
      <c r="M130" s="28">
        <f t="shared" si="14"/>
        <v>0</v>
      </c>
    </row>
    <row r="131" spans="1:13" ht="14.15" customHeight="1" x14ac:dyDescent="0.25">
      <c r="A131" s="129">
        <v>16802233</v>
      </c>
      <c r="B131" s="124" t="s">
        <v>86</v>
      </c>
      <c r="C131" s="124" t="s">
        <v>87</v>
      </c>
      <c r="D131" s="4" t="s">
        <v>2991</v>
      </c>
      <c r="E131" s="6">
        <v>2</v>
      </c>
      <c r="F131" s="6"/>
      <c r="G131" s="7"/>
      <c r="H131" s="122">
        <f>VLOOKUP(A131,'NIP totaal 2021'!$A$4:$I$2114,9,0)</f>
        <v>0</v>
      </c>
      <c r="I131" s="32">
        <f t="shared" si="10"/>
        <v>0</v>
      </c>
      <c r="J131" s="27">
        <f t="shared" si="11"/>
        <v>0</v>
      </c>
      <c r="K131" s="81">
        <f t="shared" si="12"/>
        <v>1</v>
      </c>
      <c r="L131" s="28">
        <f t="shared" si="13"/>
        <v>0</v>
      </c>
      <c r="M131" s="28">
        <f t="shared" si="14"/>
        <v>0</v>
      </c>
    </row>
    <row r="132" spans="1:13" ht="14.15" customHeight="1" x14ac:dyDescent="0.25">
      <c r="A132" s="129">
        <v>16802241</v>
      </c>
      <c r="B132" s="124" t="s">
        <v>86</v>
      </c>
      <c r="C132" s="124" t="s">
        <v>87</v>
      </c>
      <c r="D132" s="4" t="s">
        <v>2991</v>
      </c>
      <c r="E132" s="6">
        <v>1</v>
      </c>
      <c r="F132" s="6"/>
      <c r="G132" s="7"/>
      <c r="H132" s="122">
        <f>VLOOKUP(A132,'NIP totaal 2021'!$A$4:$I$2114,9,0)</f>
        <v>0</v>
      </c>
      <c r="I132" s="32">
        <f t="shared" si="10"/>
        <v>0</v>
      </c>
      <c r="J132" s="27">
        <f t="shared" si="11"/>
        <v>0</v>
      </c>
      <c r="K132" s="81">
        <f t="shared" si="12"/>
        <v>1</v>
      </c>
      <c r="L132" s="28">
        <f t="shared" si="13"/>
        <v>0</v>
      </c>
      <c r="M132" s="28">
        <f t="shared" si="14"/>
        <v>0</v>
      </c>
    </row>
    <row r="133" spans="1:13" ht="14.15" customHeight="1" x14ac:dyDescent="0.25">
      <c r="A133" s="129">
        <v>16826876</v>
      </c>
      <c r="B133" s="124" t="s">
        <v>104</v>
      </c>
      <c r="C133" s="124" t="s">
        <v>105</v>
      </c>
      <c r="D133" s="4" t="s">
        <v>2991</v>
      </c>
      <c r="E133" s="6">
        <v>2</v>
      </c>
      <c r="F133" s="6"/>
      <c r="G133" s="7"/>
      <c r="H133" s="122">
        <f>VLOOKUP(A133,'NIP totaal 2021'!$A$4:$I$2114,9,0)</f>
        <v>0</v>
      </c>
      <c r="I133" s="32">
        <f t="shared" si="10"/>
        <v>0</v>
      </c>
      <c r="J133" s="27">
        <f t="shared" si="11"/>
        <v>0</v>
      </c>
      <c r="K133" s="81">
        <f t="shared" si="12"/>
        <v>1</v>
      </c>
      <c r="L133" s="28">
        <f t="shared" si="13"/>
        <v>0</v>
      </c>
      <c r="M133" s="28">
        <f t="shared" si="14"/>
        <v>0</v>
      </c>
    </row>
    <row r="134" spans="1:13" ht="14.15" customHeight="1" x14ac:dyDescent="0.25">
      <c r="A134" s="129">
        <v>16846214</v>
      </c>
      <c r="B134" s="124" t="s">
        <v>86</v>
      </c>
      <c r="C134" s="124" t="s">
        <v>87</v>
      </c>
      <c r="D134" s="4" t="s">
        <v>2991</v>
      </c>
      <c r="E134" s="6">
        <v>2</v>
      </c>
      <c r="F134" s="6"/>
      <c r="G134" s="7"/>
      <c r="H134" s="122">
        <f>VLOOKUP(A134,'NIP totaal 2021'!$A$4:$I$2114,9,0)</f>
        <v>0</v>
      </c>
      <c r="I134" s="32">
        <f t="shared" si="10"/>
        <v>0</v>
      </c>
      <c r="J134" s="27">
        <f t="shared" si="11"/>
        <v>0</v>
      </c>
      <c r="K134" s="81">
        <f t="shared" si="12"/>
        <v>1</v>
      </c>
      <c r="L134" s="28">
        <f t="shared" si="13"/>
        <v>0</v>
      </c>
      <c r="M134" s="28">
        <f t="shared" si="14"/>
        <v>0</v>
      </c>
    </row>
    <row r="135" spans="1:13" ht="14.15" customHeight="1" x14ac:dyDescent="0.25">
      <c r="A135" s="129">
        <v>16849744</v>
      </c>
      <c r="B135" s="124" t="s">
        <v>90</v>
      </c>
      <c r="C135" s="124" t="s">
        <v>91</v>
      </c>
      <c r="D135" s="4" t="s">
        <v>2991</v>
      </c>
      <c r="E135" s="6">
        <v>1</v>
      </c>
      <c r="F135" s="6"/>
      <c r="G135" s="7"/>
      <c r="H135" s="122">
        <f>VLOOKUP(A135,'NIP totaal 2021'!$A$4:$I$2114,9,0)</f>
        <v>0</v>
      </c>
      <c r="I135" s="32">
        <f t="shared" si="10"/>
        <v>0</v>
      </c>
      <c r="J135" s="27">
        <f t="shared" si="11"/>
        <v>0</v>
      </c>
      <c r="K135" s="81">
        <f t="shared" si="12"/>
        <v>1</v>
      </c>
      <c r="L135" s="28">
        <f t="shared" si="13"/>
        <v>0</v>
      </c>
      <c r="M135" s="28">
        <f t="shared" si="14"/>
        <v>0</v>
      </c>
    </row>
    <row r="136" spans="1:13" ht="14.15" customHeight="1" x14ac:dyDescent="0.25">
      <c r="A136" s="129">
        <v>12118249</v>
      </c>
      <c r="B136" s="124" t="s">
        <v>114</v>
      </c>
      <c r="C136" s="124" t="s">
        <v>115</v>
      </c>
      <c r="D136" s="4" t="s">
        <v>2991</v>
      </c>
      <c r="E136" s="6">
        <v>50</v>
      </c>
      <c r="F136" s="6"/>
      <c r="G136" s="7"/>
      <c r="H136" s="122">
        <f>VLOOKUP(A136,'NIP totaal 2021'!$A$4:$I$2114,9,0)</f>
        <v>0</v>
      </c>
      <c r="I136" s="32">
        <f t="shared" ref="I136:I199" si="15">F136/E136</f>
        <v>0</v>
      </c>
      <c r="J136" s="27">
        <f t="shared" ref="J136:J199" si="16">H136/E136*F136</f>
        <v>0</v>
      </c>
      <c r="K136" s="81">
        <f t="shared" ref="K136:K199" si="17">IF(H136&gt;G136, 0, 1)</f>
        <v>1</v>
      </c>
      <c r="L136" s="28">
        <f t="shared" ref="L136:L199" si="18">G136/E136*F136</f>
        <v>0</v>
      </c>
      <c r="M136" s="28">
        <f t="shared" ref="M136:M199" si="19">MIN(L136,J136)</f>
        <v>0</v>
      </c>
    </row>
    <row r="137" spans="1:13" ht="14.15" customHeight="1" x14ac:dyDescent="0.25">
      <c r="A137" s="129">
        <v>12316091</v>
      </c>
      <c r="B137" s="124" t="s">
        <v>116</v>
      </c>
      <c r="C137" s="124" t="s">
        <v>117</v>
      </c>
      <c r="D137" s="4" t="s">
        <v>2991</v>
      </c>
      <c r="E137" s="6">
        <v>10</v>
      </c>
      <c r="F137" s="6"/>
      <c r="G137" s="7"/>
      <c r="H137" s="122">
        <f>VLOOKUP(A137,'NIP totaal 2021'!$A$4:$I$2114,9,0)</f>
        <v>0</v>
      </c>
      <c r="I137" s="32">
        <f t="shared" si="15"/>
        <v>0</v>
      </c>
      <c r="J137" s="27">
        <f t="shared" si="16"/>
        <v>0</v>
      </c>
      <c r="K137" s="81">
        <f t="shared" si="17"/>
        <v>1</v>
      </c>
      <c r="L137" s="28">
        <f t="shared" si="18"/>
        <v>0</v>
      </c>
      <c r="M137" s="28">
        <f t="shared" si="19"/>
        <v>0</v>
      </c>
    </row>
    <row r="138" spans="1:13" ht="14.15" customHeight="1" x14ac:dyDescent="0.25">
      <c r="A138" s="129">
        <v>12554243</v>
      </c>
      <c r="B138" s="124" t="s">
        <v>116</v>
      </c>
      <c r="C138" s="124" t="s">
        <v>117</v>
      </c>
      <c r="D138" s="4" t="s">
        <v>2991</v>
      </c>
      <c r="E138" s="6">
        <v>20</v>
      </c>
      <c r="F138" s="6"/>
      <c r="G138" s="7"/>
      <c r="H138" s="122">
        <f>VLOOKUP(A138,'NIP totaal 2021'!$A$4:$I$2114,9,0)</f>
        <v>0</v>
      </c>
      <c r="I138" s="32">
        <f t="shared" si="15"/>
        <v>0</v>
      </c>
      <c r="J138" s="27">
        <f t="shared" si="16"/>
        <v>0</v>
      </c>
      <c r="K138" s="81">
        <f t="shared" si="17"/>
        <v>1</v>
      </c>
      <c r="L138" s="28">
        <f t="shared" si="18"/>
        <v>0</v>
      </c>
      <c r="M138" s="28">
        <f t="shared" si="19"/>
        <v>0</v>
      </c>
    </row>
    <row r="139" spans="1:13" ht="14.15" customHeight="1" x14ac:dyDescent="0.25">
      <c r="A139" s="129">
        <v>13882694</v>
      </c>
      <c r="B139" s="124" t="s">
        <v>116</v>
      </c>
      <c r="C139" s="124" t="s">
        <v>117</v>
      </c>
      <c r="D139" s="4" t="s">
        <v>2991</v>
      </c>
      <c r="E139" s="6">
        <v>1</v>
      </c>
      <c r="F139" s="6"/>
      <c r="G139" s="7"/>
      <c r="H139" s="122">
        <f>VLOOKUP(A139,'NIP totaal 2021'!$A$4:$I$2114,9,0)</f>
        <v>0</v>
      </c>
      <c r="I139" s="32">
        <f t="shared" si="15"/>
        <v>0</v>
      </c>
      <c r="J139" s="27">
        <f t="shared" si="16"/>
        <v>0</v>
      </c>
      <c r="K139" s="81">
        <f t="shared" si="17"/>
        <v>1</v>
      </c>
      <c r="L139" s="28">
        <f t="shared" si="18"/>
        <v>0</v>
      </c>
      <c r="M139" s="28">
        <f t="shared" si="19"/>
        <v>0</v>
      </c>
    </row>
    <row r="140" spans="1:13" ht="14.15" customHeight="1" x14ac:dyDescent="0.25">
      <c r="A140" s="129">
        <v>14086727</v>
      </c>
      <c r="B140" s="124" t="s">
        <v>2785</v>
      </c>
      <c r="C140" s="124" t="s">
        <v>123</v>
      </c>
      <c r="D140" s="4" t="s">
        <v>2991</v>
      </c>
      <c r="E140" s="6">
        <v>1</v>
      </c>
      <c r="F140" s="6"/>
      <c r="G140" s="7"/>
      <c r="H140" s="122">
        <f>VLOOKUP(A140,'NIP totaal 2021'!$A$4:$I$2114,9,0)</f>
        <v>0</v>
      </c>
      <c r="I140" s="32">
        <f t="shared" si="15"/>
        <v>0</v>
      </c>
      <c r="J140" s="27">
        <f t="shared" si="16"/>
        <v>0</v>
      </c>
      <c r="K140" s="81">
        <f t="shared" si="17"/>
        <v>1</v>
      </c>
      <c r="L140" s="28">
        <f t="shared" si="18"/>
        <v>0</v>
      </c>
      <c r="M140" s="28">
        <f t="shared" si="19"/>
        <v>0</v>
      </c>
    </row>
    <row r="141" spans="1:13" ht="14.15" customHeight="1" x14ac:dyDescent="0.25">
      <c r="A141" s="129">
        <v>14175126</v>
      </c>
      <c r="B141" s="124" t="s">
        <v>124</v>
      </c>
      <c r="C141" s="124" t="s">
        <v>125</v>
      </c>
      <c r="D141" s="4" t="s">
        <v>2991</v>
      </c>
      <c r="E141" s="6">
        <v>1</v>
      </c>
      <c r="F141" s="6"/>
      <c r="G141" s="7"/>
      <c r="H141" s="122">
        <f>VLOOKUP(A141,'NIP totaal 2021'!$A$4:$I$2114,9,0)</f>
        <v>0</v>
      </c>
      <c r="I141" s="32">
        <f t="shared" si="15"/>
        <v>0</v>
      </c>
      <c r="J141" s="27">
        <f t="shared" si="16"/>
        <v>0</v>
      </c>
      <c r="K141" s="81">
        <f t="shared" si="17"/>
        <v>1</v>
      </c>
      <c r="L141" s="28">
        <f t="shared" si="18"/>
        <v>0</v>
      </c>
      <c r="M141" s="28">
        <f t="shared" si="19"/>
        <v>0</v>
      </c>
    </row>
    <row r="142" spans="1:13" ht="14.15" customHeight="1" x14ac:dyDescent="0.25">
      <c r="A142" s="129">
        <v>14239663</v>
      </c>
      <c r="B142" s="124" t="s">
        <v>126</v>
      </c>
      <c r="C142" s="124" t="s">
        <v>127</v>
      </c>
      <c r="D142" s="4" t="s">
        <v>2991</v>
      </c>
      <c r="E142" s="6">
        <v>50</v>
      </c>
      <c r="F142" s="6"/>
      <c r="G142" s="7"/>
      <c r="H142" s="122">
        <f>VLOOKUP(A142,'NIP totaal 2021'!$A$4:$I$2114,9,0)</f>
        <v>0</v>
      </c>
      <c r="I142" s="32">
        <f t="shared" si="15"/>
        <v>0</v>
      </c>
      <c r="J142" s="27">
        <f t="shared" si="16"/>
        <v>0</v>
      </c>
      <c r="K142" s="81">
        <f t="shared" si="17"/>
        <v>1</v>
      </c>
      <c r="L142" s="28">
        <f t="shared" si="18"/>
        <v>0</v>
      </c>
      <c r="M142" s="28">
        <f t="shared" si="19"/>
        <v>0</v>
      </c>
    </row>
    <row r="143" spans="1:13" ht="14.15" customHeight="1" x14ac:dyDescent="0.25">
      <c r="A143" s="129">
        <v>14612437</v>
      </c>
      <c r="B143" s="124" t="s">
        <v>128</v>
      </c>
      <c r="C143" s="124" t="s">
        <v>129</v>
      </c>
      <c r="D143" s="4" t="s">
        <v>2991</v>
      </c>
      <c r="E143" s="6">
        <v>1</v>
      </c>
      <c r="F143" s="6"/>
      <c r="G143" s="7"/>
      <c r="H143" s="122">
        <f>VLOOKUP(A143,'NIP totaal 2021'!$A$4:$I$2114,9,0)</f>
        <v>0</v>
      </c>
      <c r="I143" s="32">
        <f t="shared" si="15"/>
        <v>0</v>
      </c>
      <c r="J143" s="27">
        <f t="shared" si="16"/>
        <v>0</v>
      </c>
      <c r="K143" s="81">
        <f t="shared" si="17"/>
        <v>1</v>
      </c>
      <c r="L143" s="28">
        <f t="shared" si="18"/>
        <v>0</v>
      </c>
      <c r="M143" s="28">
        <f t="shared" si="19"/>
        <v>0</v>
      </c>
    </row>
    <row r="144" spans="1:13" ht="14.15" customHeight="1" x14ac:dyDescent="0.25">
      <c r="A144" s="129">
        <v>14633620</v>
      </c>
      <c r="B144" s="124" t="s">
        <v>124</v>
      </c>
      <c r="C144" s="124" t="s">
        <v>125</v>
      </c>
      <c r="D144" s="4" t="s">
        <v>2991</v>
      </c>
      <c r="E144" s="6">
        <v>1</v>
      </c>
      <c r="F144" s="6"/>
      <c r="G144" s="7"/>
      <c r="H144" s="122">
        <f>VLOOKUP(A144,'NIP totaal 2021'!$A$4:$I$2114,9,0)</f>
        <v>0</v>
      </c>
      <c r="I144" s="32">
        <f t="shared" si="15"/>
        <v>0</v>
      </c>
      <c r="J144" s="27">
        <f t="shared" si="16"/>
        <v>0</v>
      </c>
      <c r="K144" s="81">
        <f t="shared" si="17"/>
        <v>1</v>
      </c>
      <c r="L144" s="28">
        <f t="shared" si="18"/>
        <v>0</v>
      </c>
      <c r="M144" s="28">
        <f t="shared" si="19"/>
        <v>0</v>
      </c>
    </row>
    <row r="145" spans="1:13" ht="14.15" customHeight="1" x14ac:dyDescent="0.25">
      <c r="A145" s="129">
        <v>14645971</v>
      </c>
      <c r="B145" s="124" t="s">
        <v>130</v>
      </c>
      <c r="C145" s="124" t="s">
        <v>131</v>
      </c>
      <c r="D145" s="4" t="s">
        <v>2991</v>
      </c>
      <c r="E145" s="6">
        <v>1</v>
      </c>
      <c r="F145" s="6"/>
      <c r="G145" s="7"/>
      <c r="H145" s="122">
        <f>VLOOKUP(A145,'NIP totaal 2021'!$A$4:$I$2114,9,0)</f>
        <v>0</v>
      </c>
      <c r="I145" s="32">
        <f t="shared" si="15"/>
        <v>0</v>
      </c>
      <c r="J145" s="27">
        <f t="shared" si="16"/>
        <v>0</v>
      </c>
      <c r="K145" s="81">
        <f t="shared" si="17"/>
        <v>1</v>
      </c>
      <c r="L145" s="28">
        <f t="shared" si="18"/>
        <v>0</v>
      </c>
      <c r="M145" s="28">
        <f t="shared" si="19"/>
        <v>0</v>
      </c>
    </row>
    <row r="146" spans="1:13" ht="14.15" customHeight="1" x14ac:dyDescent="0.25">
      <c r="A146" s="129">
        <v>14646005</v>
      </c>
      <c r="B146" s="124" t="s">
        <v>130</v>
      </c>
      <c r="C146" s="124" t="s">
        <v>131</v>
      </c>
      <c r="D146" s="4" t="s">
        <v>2991</v>
      </c>
      <c r="E146" s="6">
        <v>1</v>
      </c>
      <c r="F146" s="6"/>
      <c r="G146" s="7"/>
      <c r="H146" s="122">
        <f>VLOOKUP(A146,'NIP totaal 2021'!$A$4:$I$2114,9,0)</f>
        <v>0</v>
      </c>
      <c r="I146" s="32">
        <f t="shared" si="15"/>
        <v>0</v>
      </c>
      <c r="J146" s="27">
        <f t="shared" si="16"/>
        <v>0</v>
      </c>
      <c r="K146" s="81">
        <f t="shared" si="17"/>
        <v>1</v>
      </c>
      <c r="L146" s="28">
        <f t="shared" si="18"/>
        <v>0</v>
      </c>
      <c r="M146" s="28">
        <f t="shared" si="19"/>
        <v>0</v>
      </c>
    </row>
    <row r="147" spans="1:13" ht="14.15" customHeight="1" x14ac:dyDescent="0.25">
      <c r="A147" s="129">
        <v>14750368</v>
      </c>
      <c r="B147" s="124" t="s">
        <v>132</v>
      </c>
      <c r="C147" s="124" t="s">
        <v>133</v>
      </c>
      <c r="D147" s="4" t="s">
        <v>2991</v>
      </c>
      <c r="E147" s="6">
        <v>10</v>
      </c>
      <c r="F147" s="6"/>
      <c r="G147" s="7"/>
      <c r="H147" s="122">
        <f>VLOOKUP(A147,'NIP totaal 2021'!$A$4:$I$2114,9,0)</f>
        <v>0</v>
      </c>
      <c r="I147" s="32">
        <f t="shared" si="15"/>
        <v>0</v>
      </c>
      <c r="J147" s="27">
        <f t="shared" si="16"/>
        <v>0</v>
      </c>
      <c r="K147" s="81">
        <f t="shared" si="17"/>
        <v>1</v>
      </c>
      <c r="L147" s="28">
        <f t="shared" si="18"/>
        <v>0</v>
      </c>
      <c r="M147" s="28">
        <f t="shared" si="19"/>
        <v>0</v>
      </c>
    </row>
    <row r="148" spans="1:13" ht="14.15" customHeight="1" x14ac:dyDescent="0.25">
      <c r="A148" s="129">
        <v>14754088</v>
      </c>
      <c r="B148" s="124" t="s">
        <v>134</v>
      </c>
      <c r="C148" s="124" t="s">
        <v>135</v>
      </c>
      <c r="D148" s="4" t="s">
        <v>2991</v>
      </c>
      <c r="E148" s="6">
        <v>5</v>
      </c>
      <c r="F148" s="6"/>
      <c r="G148" s="7"/>
      <c r="H148" s="122">
        <f>VLOOKUP(A148,'NIP totaal 2021'!$A$4:$I$2114,9,0)</f>
        <v>0</v>
      </c>
      <c r="I148" s="32">
        <f t="shared" si="15"/>
        <v>0</v>
      </c>
      <c r="J148" s="27">
        <f t="shared" si="16"/>
        <v>0</v>
      </c>
      <c r="K148" s="81">
        <f t="shared" si="17"/>
        <v>1</v>
      </c>
      <c r="L148" s="28">
        <f t="shared" si="18"/>
        <v>0</v>
      </c>
      <c r="M148" s="28">
        <f t="shared" si="19"/>
        <v>0</v>
      </c>
    </row>
    <row r="149" spans="1:13" ht="14.15" customHeight="1" x14ac:dyDescent="0.25">
      <c r="A149" s="129">
        <v>14754126</v>
      </c>
      <c r="B149" s="124" t="s">
        <v>134</v>
      </c>
      <c r="C149" s="124" t="s">
        <v>135</v>
      </c>
      <c r="D149" s="4" t="s">
        <v>2991</v>
      </c>
      <c r="E149" s="6">
        <v>1</v>
      </c>
      <c r="F149" s="6"/>
      <c r="G149" s="7"/>
      <c r="H149" s="122">
        <f>VLOOKUP(A149,'NIP totaal 2021'!$A$4:$I$2114,9,0)</f>
        <v>0</v>
      </c>
      <c r="I149" s="32">
        <f t="shared" si="15"/>
        <v>0</v>
      </c>
      <c r="J149" s="27">
        <f t="shared" si="16"/>
        <v>0</v>
      </c>
      <c r="K149" s="81">
        <f t="shared" si="17"/>
        <v>1</v>
      </c>
      <c r="L149" s="28">
        <f t="shared" si="18"/>
        <v>0</v>
      </c>
      <c r="M149" s="28">
        <f t="shared" si="19"/>
        <v>0</v>
      </c>
    </row>
    <row r="150" spans="1:13" ht="14.15" customHeight="1" x14ac:dyDescent="0.25">
      <c r="A150" s="129">
        <v>14754215</v>
      </c>
      <c r="B150" s="124" t="s">
        <v>134</v>
      </c>
      <c r="C150" s="124" t="s">
        <v>135</v>
      </c>
      <c r="D150" s="4" t="s">
        <v>2991</v>
      </c>
      <c r="E150" s="6">
        <v>1</v>
      </c>
      <c r="F150" s="6"/>
      <c r="G150" s="7"/>
      <c r="H150" s="122">
        <f>VLOOKUP(A150,'NIP totaal 2021'!$A$4:$I$2114,9,0)</f>
        <v>0</v>
      </c>
      <c r="I150" s="32">
        <f t="shared" si="15"/>
        <v>0</v>
      </c>
      <c r="J150" s="27">
        <f t="shared" si="16"/>
        <v>0</v>
      </c>
      <c r="K150" s="81">
        <f t="shared" si="17"/>
        <v>1</v>
      </c>
      <c r="L150" s="28">
        <f t="shared" si="18"/>
        <v>0</v>
      </c>
      <c r="M150" s="28">
        <f t="shared" si="19"/>
        <v>0</v>
      </c>
    </row>
    <row r="151" spans="1:13" ht="14.15" customHeight="1" x14ac:dyDescent="0.25">
      <c r="A151" s="129">
        <v>14889129</v>
      </c>
      <c r="B151" s="124" t="s">
        <v>116</v>
      </c>
      <c r="C151" s="124" t="s">
        <v>117</v>
      </c>
      <c r="D151" s="4" t="s">
        <v>2991</v>
      </c>
      <c r="E151" s="6">
        <v>1</v>
      </c>
      <c r="F151" s="6"/>
      <c r="G151" s="7"/>
      <c r="H151" s="122">
        <f>VLOOKUP(A151,'NIP totaal 2021'!$A$4:$I$2114,9,0)</f>
        <v>0</v>
      </c>
      <c r="I151" s="32">
        <f t="shared" si="15"/>
        <v>0</v>
      </c>
      <c r="J151" s="27">
        <f t="shared" si="16"/>
        <v>0</v>
      </c>
      <c r="K151" s="81">
        <f t="shared" si="17"/>
        <v>1</v>
      </c>
      <c r="L151" s="28">
        <f t="shared" si="18"/>
        <v>0</v>
      </c>
      <c r="M151" s="28">
        <f t="shared" si="19"/>
        <v>0</v>
      </c>
    </row>
    <row r="152" spans="1:13" ht="14.15" customHeight="1" x14ac:dyDescent="0.25">
      <c r="A152" s="129">
        <v>14889137</v>
      </c>
      <c r="B152" s="124" t="s">
        <v>116</v>
      </c>
      <c r="C152" s="124" t="s">
        <v>117</v>
      </c>
      <c r="D152" s="4" t="s">
        <v>2991</v>
      </c>
      <c r="E152" s="6">
        <v>1</v>
      </c>
      <c r="F152" s="6"/>
      <c r="G152" s="7"/>
      <c r="H152" s="122">
        <f>VLOOKUP(A152,'NIP totaal 2021'!$A$4:$I$2114,9,0)</f>
        <v>0</v>
      </c>
      <c r="I152" s="32">
        <f t="shared" si="15"/>
        <v>0</v>
      </c>
      <c r="J152" s="27">
        <f t="shared" si="16"/>
        <v>0</v>
      </c>
      <c r="K152" s="81">
        <f t="shared" si="17"/>
        <v>1</v>
      </c>
      <c r="L152" s="28">
        <f t="shared" si="18"/>
        <v>0</v>
      </c>
      <c r="M152" s="28">
        <f t="shared" si="19"/>
        <v>0</v>
      </c>
    </row>
    <row r="153" spans="1:13" ht="14.15" customHeight="1" x14ac:dyDescent="0.25">
      <c r="A153" s="129">
        <v>14899396</v>
      </c>
      <c r="B153" s="124" t="s">
        <v>136</v>
      </c>
      <c r="C153" s="124" t="s">
        <v>137</v>
      </c>
      <c r="D153" s="4" t="s">
        <v>2991</v>
      </c>
      <c r="E153" s="6">
        <v>1</v>
      </c>
      <c r="F153" s="6"/>
      <c r="G153" s="7"/>
      <c r="H153" s="122">
        <f>VLOOKUP(A153,'NIP totaal 2021'!$A$4:$I$2114,9,0)</f>
        <v>0</v>
      </c>
      <c r="I153" s="32">
        <f t="shared" si="15"/>
        <v>0</v>
      </c>
      <c r="J153" s="27">
        <f t="shared" si="16"/>
        <v>0</v>
      </c>
      <c r="K153" s="81">
        <f t="shared" si="17"/>
        <v>1</v>
      </c>
      <c r="L153" s="28">
        <f t="shared" si="18"/>
        <v>0</v>
      </c>
      <c r="M153" s="28">
        <f t="shared" si="19"/>
        <v>0</v>
      </c>
    </row>
    <row r="154" spans="1:13" ht="14.15" customHeight="1" x14ac:dyDescent="0.25">
      <c r="A154" s="129">
        <v>14899418</v>
      </c>
      <c r="B154" s="124" t="s">
        <v>136</v>
      </c>
      <c r="C154" s="124" t="s">
        <v>137</v>
      </c>
      <c r="D154" s="4" t="s">
        <v>2991</v>
      </c>
      <c r="E154" s="6">
        <v>1</v>
      </c>
      <c r="F154" s="6"/>
      <c r="G154" s="7"/>
      <c r="H154" s="122">
        <f>VLOOKUP(A154,'NIP totaal 2021'!$A$4:$I$2114,9,0)</f>
        <v>0</v>
      </c>
      <c r="I154" s="32">
        <f t="shared" si="15"/>
        <v>0</v>
      </c>
      <c r="J154" s="27">
        <f t="shared" si="16"/>
        <v>0</v>
      </c>
      <c r="K154" s="81">
        <f t="shared" si="17"/>
        <v>1</v>
      </c>
      <c r="L154" s="28">
        <f t="shared" si="18"/>
        <v>0</v>
      </c>
      <c r="M154" s="28">
        <f t="shared" si="19"/>
        <v>0</v>
      </c>
    </row>
    <row r="155" spans="1:13" ht="14.15" customHeight="1" x14ac:dyDescent="0.25">
      <c r="A155" s="129">
        <v>14914050</v>
      </c>
      <c r="B155" s="124" t="s">
        <v>2786</v>
      </c>
      <c r="C155" s="124" t="s">
        <v>139</v>
      </c>
      <c r="D155" s="4" t="s">
        <v>2991</v>
      </c>
      <c r="E155" s="6">
        <v>60</v>
      </c>
      <c r="F155" s="6"/>
      <c r="G155" s="7"/>
      <c r="H155" s="122">
        <f>VLOOKUP(A155,'NIP totaal 2021'!$A$4:$I$2114,9,0)</f>
        <v>0</v>
      </c>
      <c r="I155" s="32">
        <f t="shared" si="15"/>
        <v>0</v>
      </c>
      <c r="J155" s="27">
        <f t="shared" si="16"/>
        <v>0</v>
      </c>
      <c r="K155" s="81">
        <f t="shared" si="17"/>
        <v>1</v>
      </c>
      <c r="L155" s="28">
        <f t="shared" si="18"/>
        <v>0</v>
      </c>
      <c r="M155" s="28">
        <f t="shared" si="19"/>
        <v>0</v>
      </c>
    </row>
    <row r="156" spans="1:13" ht="14.15" customHeight="1" x14ac:dyDescent="0.25">
      <c r="A156" s="129">
        <v>14914077</v>
      </c>
      <c r="B156" s="124" t="s">
        <v>2786</v>
      </c>
      <c r="C156" s="124" t="s">
        <v>139</v>
      </c>
      <c r="D156" s="4" t="s">
        <v>2991</v>
      </c>
      <c r="E156" s="6">
        <v>30</v>
      </c>
      <c r="F156" s="6"/>
      <c r="G156" s="7"/>
      <c r="H156" s="122">
        <f>VLOOKUP(A156,'NIP totaal 2021'!$A$4:$I$2114,9,0)</f>
        <v>0</v>
      </c>
      <c r="I156" s="32">
        <f t="shared" si="15"/>
        <v>0</v>
      </c>
      <c r="J156" s="27">
        <f t="shared" si="16"/>
        <v>0</v>
      </c>
      <c r="K156" s="81">
        <f t="shared" si="17"/>
        <v>1</v>
      </c>
      <c r="L156" s="28">
        <f t="shared" si="18"/>
        <v>0</v>
      </c>
      <c r="M156" s="28">
        <f t="shared" si="19"/>
        <v>0</v>
      </c>
    </row>
    <row r="157" spans="1:13" ht="14.15" customHeight="1" x14ac:dyDescent="0.25">
      <c r="A157" s="129">
        <v>14965453</v>
      </c>
      <c r="B157" s="124" t="s">
        <v>140</v>
      </c>
      <c r="C157" s="124" t="s">
        <v>141</v>
      </c>
      <c r="D157" s="4" t="s">
        <v>2991</v>
      </c>
      <c r="E157" s="6">
        <v>60</v>
      </c>
      <c r="F157" s="6"/>
      <c r="G157" s="7"/>
      <c r="H157" s="122">
        <f>VLOOKUP(A157,'NIP totaal 2021'!$A$4:$I$2114,9,0)</f>
        <v>0</v>
      </c>
      <c r="I157" s="32">
        <f t="shared" si="15"/>
        <v>0</v>
      </c>
      <c r="J157" s="27">
        <f t="shared" si="16"/>
        <v>0</v>
      </c>
      <c r="K157" s="81">
        <f t="shared" si="17"/>
        <v>1</v>
      </c>
      <c r="L157" s="28">
        <f t="shared" si="18"/>
        <v>0</v>
      </c>
      <c r="M157" s="28">
        <f t="shared" si="19"/>
        <v>0</v>
      </c>
    </row>
    <row r="158" spans="1:13" ht="14.15" customHeight="1" x14ac:dyDescent="0.25">
      <c r="A158" s="129">
        <v>14965461</v>
      </c>
      <c r="B158" s="124" t="s">
        <v>140</v>
      </c>
      <c r="C158" s="124" t="s">
        <v>141</v>
      </c>
      <c r="D158" s="4" t="s">
        <v>2991</v>
      </c>
      <c r="E158" s="6">
        <v>60</v>
      </c>
      <c r="F158" s="6"/>
      <c r="G158" s="7"/>
      <c r="H158" s="122">
        <f>VLOOKUP(A158,'NIP totaal 2021'!$A$4:$I$2114,9,0)</f>
        <v>0</v>
      </c>
      <c r="I158" s="32">
        <f t="shared" si="15"/>
        <v>0</v>
      </c>
      <c r="J158" s="27">
        <f t="shared" si="16"/>
        <v>0</v>
      </c>
      <c r="K158" s="81">
        <f t="shared" si="17"/>
        <v>1</v>
      </c>
      <c r="L158" s="28">
        <f t="shared" si="18"/>
        <v>0</v>
      </c>
      <c r="M158" s="28">
        <f t="shared" si="19"/>
        <v>0</v>
      </c>
    </row>
    <row r="159" spans="1:13" ht="14.15" customHeight="1" x14ac:dyDescent="0.25">
      <c r="A159" s="129">
        <v>14965488</v>
      </c>
      <c r="B159" s="124" t="s">
        <v>140</v>
      </c>
      <c r="C159" s="124" t="s">
        <v>141</v>
      </c>
      <c r="D159" s="4" t="s">
        <v>2991</v>
      </c>
      <c r="E159" s="6">
        <v>60</v>
      </c>
      <c r="F159" s="6"/>
      <c r="G159" s="7"/>
      <c r="H159" s="122">
        <f>VLOOKUP(A159,'NIP totaal 2021'!$A$4:$I$2114,9,0)</f>
        <v>0</v>
      </c>
      <c r="I159" s="32">
        <f t="shared" si="15"/>
        <v>0</v>
      </c>
      <c r="J159" s="27">
        <f t="shared" si="16"/>
        <v>0</v>
      </c>
      <c r="K159" s="81">
        <f t="shared" si="17"/>
        <v>1</v>
      </c>
      <c r="L159" s="28">
        <f t="shared" si="18"/>
        <v>0</v>
      </c>
      <c r="M159" s="28">
        <f t="shared" si="19"/>
        <v>0</v>
      </c>
    </row>
    <row r="160" spans="1:13" ht="14.15" customHeight="1" x14ac:dyDescent="0.25">
      <c r="A160" s="129">
        <v>14975017</v>
      </c>
      <c r="B160" s="124" t="s">
        <v>2787</v>
      </c>
      <c r="C160" s="124" t="s">
        <v>143</v>
      </c>
      <c r="D160" s="4" t="s">
        <v>2991</v>
      </c>
      <c r="E160" s="6">
        <v>1</v>
      </c>
      <c r="F160" s="6"/>
      <c r="G160" s="7"/>
      <c r="H160" s="122">
        <f>VLOOKUP(A160,'NIP totaal 2021'!$A$4:$I$2114,9,0)</f>
        <v>0</v>
      </c>
      <c r="I160" s="32">
        <f t="shared" si="15"/>
        <v>0</v>
      </c>
      <c r="J160" s="27">
        <f t="shared" si="16"/>
        <v>0</v>
      </c>
      <c r="K160" s="81">
        <f t="shared" si="17"/>
        <v>1</v>
      </c>
      <c r="L160" s="28">
        <f t="shared" si="18"/>
        <v>0</v>
      </c>
      <c r="M160" s="28">
        <f t="shared" si="19"/>
        <v>0</v>
      </c>
    </row>
    <row r="161" spans="1:13" ht="14.15" customHeight="1" x14ac:dyDescent="0.25">
      <c r="A161" s="129">
        <v>14987805</v>
      </c>
      <c r="B161" s="124" t="s">
        <v>146</v>
      </c>
      <c r="C161" s="124" t="s">
        <v>147</v>
      </c>
      <c r="D161" s="4" t="s">
        <v>2991</v>
      </c>
      <c r="E161" s="6">
        <v>1</v>
      </c>
      <c r="F161" s="6"/>
      <c r="G161" s="7"/>
      <c r="H161" s="122">
        <f>VLOOKUP(A161,'NIP totaal 2021'!$A$4:$I$2114,9,0)</f>
        <v>0</v>
      </c>
      <c r="I161" s="32">
        <f t="shared" si="15"/>
        <v>0</v>
      </c>
      <c r="J161" s="27">
        <f t="shared" si="16"/>
        <v>0</v>
      </c>
      <c r="K161" s="81">
        <f t="shared" si="17"/>
        <v>1</v>
      </c>
      <c r="L161" s="28">
        <f t="shared" si="18"/>
        <v>0</v>
      </c>
      <c r="M161" s="28">
        <f t="shared" si="19"/>
        <v>0</v>
      </c>
    </row>
    <row r="162" spans="1:13" ht="14.15" customHeight="1" x14ac:dyDescent="0.25">
      <c r="A162" s="129">
        <v>15006123</v>
      </c>
      <c r="B162" s="124" t="s">
        <v>148</v>
      </c>
      <c r="C162" s="124" t="s">
        <v>149</v>
      </c>
      <c r="D162" s="4" t="s">
        <v>2991</v>
      </c>
      <c r="E162" s="6">
        <v>5</v>
      </c>
      <c r="F162" s="6"/>
      <c r="G162" s="7"/>
      <c r="H162" s="122">
        <f>VLOOKUP(A162,'NIP totaal 2021'!$A$4:$I$2114,9,0)</f>
        <v>0</v>
      </c>
      <c r="I162" s="32">
        <f t="shared" si="15"/>
        <v>0</v>
      </c>
      <c r="J162" s="27">
        <f t="shared" si="16"/>
        <v>0</v>
      </c>
      <c r="K162" s="81">
        <f t="shared" si="17"/>
        <v>1</v>
      </c>
      <c r="L162" s="28">
        <f t="shared" si="18"/>
        <v>0</v>
      </c>
      <c r="M162" s="28">
        <f t="shared" si="19"/>
        <v>0</v>
      </c>
    </row>
    <row r="163" spans="1:13" ht="14.15" customHeight="1" x14ac:dyDescent="0.25">
      <c r="A163" s="129">
        <v>15023753</v>
      </c>
      <c r="B163" s="124" t="s">
        <v>150</v>
      </c>
      <c r="C163" s="124" t="s">
        <v>151</v>
      </c>
      <c r="D163" s="4" t="s">
        <v>2991</v>
      </c>
      <c r="E163" s="6">
        <v>1</v>
      </c>
      <c r="F163" s="6"/>
      <c r="G163" s="7"/>
      <c r="H163" s="122">
        <f>VLOOKUP(A163,'NIP totaal 2021'!$A$4:$I$2114,9,0)</f>
        <v>0</v>
      </c>
      <c r="I163" s="32">
        <f t="shared" si="15"/>
        <v>0</v>
      </c>
      <c r="J163" s="27">
        <f t="shared" si="16"/>
        <v>0</v>
      </c>
      <c r="K163" s="81">
        <f t="shared" si="17"/>
        <v>1</v>
      </c>
      <c r="L163" s="28">
        <f t="shared" si="18"/>
        <v>0</v>
      </c>
      <c r="M163" s="28">
        <f t="shared" si="19"/>
        <v>0</v>
      </c>
    </row>
    <row r="164" spans="1:13" ht="14.15" customHeight="1" x14ac:dyDescent="0.25">
      <c r="A164" s="129">
        <v>15023761</v>
      </c>
      <c r="B164" s="124" t="s">
        <v>150</v>
      </c>
      <c r="C164" s="124" t="s">
        <v>151</v>
      </c>
      <c r="D164" s="4" t="s">
        <v>2991</v>
      </c>
      <c r="E164" s="6">
        <v>1</v>
      </c>
      <c r="F164" s="6"/>
      <c r="G164" s="7"/>
      <c r="H164" s="122">
        <f>VLOOKUP(A164,'NIP totaal 2021'!$A$4:$I$2114,9,0)</f>
        <v>0</v>
      </c>
      <c r="I164" s="32">
        <f t="shared" si="15"/>
        <v>0</v>
      </c>
      <c r="J164" s="27">
        <f t="shared" si="16"/>
        <v>0</v>
      </c>
      <c r="K164" s="81">
        <f t="shared" si="17"/>
        <v>1</v>
      </c>
      <c r="L164" s="28">
        <f t="shared" si="18"/>
        <v>0</v>
      </c>
      <c r="M164" s="28">
        <f t="shared" si="19"/>
        <v>0</v>
      </c>
    </row>
    <row r="165" spans="1:13" ht="14.15" customHeight="1" x14ac:dyDescent="0.25">
      <c r="A165" s="129">
        <v>15040453</v>
      </c>
      <c r="B165" s="124" t="s">
        <v>152</v>
      </c>
      <c r="C165" s="124" t="s">
        <v>153</v>
      </c>
      <c r="D165" s="4" t="s">
        <v>2991</v>
      </c>
      <c r="E165" s="6">
        <v>100</v>
      </c>
      <c r="F165" s="6"/>
      <c r="G165" s="7"/>
      <c r="H165" s="122">
        <f>VLOOKUP(A165,'NIP totaal 2021'!$A$4:$I$2114,9,0)</f>
        <v>0</v>
      </c>
      <c r="I165" s="32">
        <f t="shared" si="15"/>
        <v>0</v>
      </c>
      <c r="J165" s="27">
        <f t="shared" si="16"/>
        <v>0</v>
      </c>
      <c r="K165" s="81">
        <f t="shared" si="17"/>
        <v>1</v>
      </c>
      <c r="L165" s="28">
        <f t="shared" si="18"/>
        <v>0</v>
      </c>
      <c r="M165" s="28">
        <f t="shared" si="19"/>
        <v>0</v>
      </c>
    </row>
    <row r="166" spans="1:13" ht="14.15" customHeight="1" x14ac:dyDescent="0.25">
      <c r="A166" s="129">
        <v>15099865</v>
      </c>
      <c r="B166" s="124" t="s">
        <v>2788</v>
      </c>
      <c r="C166" s="124" t="s">
        <v>155</v>
      </c>
      <c r="D166" s="4" t="s">
        <v>2991</v>
      </c>
      <c r="E166" s="6">
        <v>30</v>
      </c>
      <c r="F166" s="6"/>
      <c r="G166" s="7"/>
      <c r="H166" s="122">
        <f>VLOOKUP(A166,'NIP totaal 2021'!$A$4:$I$2114,9,0)</f>
        <v>0</v>
      </c>
      <c r="I166" s="32">
        <f t="shared" si="15"/>
        <v>0</v>
      </c>
      <c r="J166" s="27">
        <f t="shared" si="16"/>
        <v>0</v>
      </c>
      <c r="K166" s="81">
        <f t="shared" si="17"/>
        <v>1</v>
      </c>
      <c r="L166" s="28">
        <f t="shared" si="18"/>
        <v>0</v>
      </c>
      <c r="M166" s="28">
        <f t="shared" si="19"/>
        <v>0</v>
      </c>
    </row>
    <row r="167" spans="1:13" ht="14.15" customHeight="1" x14ac:dyDescent="0.25">
      <c r="A167" s="129">
        <v>15099873</v>
      </c>
      <c r="B167" s="124" t="s">
        <v>2788</v>
      </c>
      <c r="C167" s="124" t="s">
        <v>155</v>
      </c>
      <c r="D167" s="4" t="s">
        <v>2991</v>
      </c>
      <c r="E167" s="6">
        <v>30</v>
      </c>
      <c r="F167" s="6"/>
      <c r="G167" s="7"/>
      <c r="H167" s="122">
        <f>VLOOKUP(A167,'NIP totaal 2021'!$A$4:$I$2114,9,0)</f>
        <v>0</v>
      </c>
      <c r="I167" s="32">
        <f t="shared" si="15"/>
        <v>0</v>
      </c>
      <c r="J167" s="27">
        <f t="shared" si="16"/>
        <v>0</v>
      </c>
      <c r="K167" s="81">
        <f t="shared" si="17"/>
        <v>1</v>
      </c>
      <c r="L167" s="28">
        <f t="shared" si="18"/>
        <v>0</v>
      </c>
      <c r="M167" s="28">
        <f t="shared" si="19"/>
        <v>0</v>
      </c>
    </row>
    <row r="168" spans="1:13" ht="14.15" customHeight="1" x14ac:dyDescent="0.25">
      <c r="A168" s="129">
        <v>15099881</v>
      </c>
      <c r="B168" s="124" t="s">
        <v>2788</v>
      </c>
      <c r="C168" s="124" t="s">
        <v>155</v>
      </c>
      <c r="D168" s="4" t="s">
        <v>2991</v>
      </c>
      <c r="E168" s="6">
        <v>30</v>
      </c>
      <c r="F168" s="6"/>
      <c r="G168" s="7"/>
      <c r="H168" s="122">
        <f>VLOOKUP(A168,'NIP totaal 2021'!$A$4:$I$2114,9,0)</f>
        <v>0</v>
      </c>
      <c r="I168" s="32">
        <f t="shared" si="15"/>
        <v>0</v>
      </c>
      <c r="J168" s="27">
        <f t="shared" si="16"/>
        <v>0</v>
      </c>
      <c r="K168" s="81">
        <f t="shared" si="17"/>
        <v>1</v>
      </c>
      <c r="L168" s="28">
        <f t="shared" si="18"/>
        <v>0</v>
      </c>
      <c r="M168" s="28">
        <f t="shared" si="19"/>
        <v>0</v>
      </c>
    </row>
    <row r="169" spans="1:13" ht="14.15" customHeight="1" x14ac:dyDescent="0.25">
      <c r="A169" s="129">
        <v>15108430</v>
      </c>
      <c r="B169" s="124" t="s">
        <v>156</v>
      </c>
      <c r="C169" s="124" t="s">
        <v>157</v>
      </c>
      <c r="D169" s="4" t="s">
        <v>2991</v>
      </c>
      <c r="E169" s="6">
        <v>5</v>
      </c>
      <c r="F169" s="6"/>
      <c r="G169" s="7"/>
      <c r="H169" s="122">
        <f>VLOOKUP(A169,'NIP totaal 2021'!$A$4:$I$2114,9,0)</f>
        <v>0</v>
      </c>
      <c r="I169" s="32">
        <f t="shared" si="15"/>
        <v>0</v>
      </c>
      <c r="J169" s="27">
        <f t="shared" si="16"/>
        <v>0</v>
      </c>
      <c r="K169" s="81">
        <f t="shared" si="17"/>
        <v>1</v>
      </c>
      <c r="L169" s="28">
        <f t="shared" si="18"/>
        <v>0</v>
      </c>
      <c r="M169" s="28">
        <f t="shared" si="19"/>
        <v>0</v>
      </c>
    </row>
    <row r="170" spans="1:13" ht="14.15" customHeight="1" x14ac:dyDescent="0.25">
      <c r="A170" s="129">
        <v>15134482</v>
      </c>
      <c r="B170" s="124" t="s">
        <v>148</v>
      </c>
      <c r="C170" s="124" t="s">
        <v>149</v>
      </c>
      <c r="D170" s="4" t="s">
        <v>2991</v>
      </c>
      <c r="E170" s="6">
        <v>5</v>
      </c>
      <c r="F170" s="6"/>
      <c r="G170" s="7"/>
      <c r="H170" s="122">
        <f>VLOOKUP(A170,'NIP totaal 2021'!$A$4:$I$2114,9,0)</f>
        <v>0</v>
      </c>
      <c r="I170" s="32">
        <f t="shared" si="15"/>
        <v>0</v>
      </c>
      <c r="J170" s="27">
        <f t="shared" si="16"/>
        <v>0</v>
      </c>
      <c r="K170" s="81">
        <f t="shared" si="17"/>
        <v>1</v>
      </c>
      <c r="L170" s="28">
        <f t="shared" si="18"/>
        <v>0</v>
      </c>
      <c r="M170" s="28">
        <f t="shared" si="19"/>
        <v>0</v>
      </c>
    </row>
    <row r="171" spans="1:13" ht="14.15" customHeight="1" x14ac:dyDescent="0.25">
      <c r="A171" s="129">
        <v>15134504</v>
      </c>
      <c r="B171" s="124" t="s">
        <v>148</v>
      </c>
      <c r="C171" s="124" t="s">
        <v>149</v>
      </c>
      <c r="D171" s="4" t="s">
        <v>2991</v>
      </c>
      <c r="E171" s="6">
        <v>5</v>
      </c>
      <c r="F171" s="6"/>
      <c r="G171" s="7"/>
      <c r="H171" s="122">
        <f>VLOOKUP(A171,'NIP totaal 2021'!$A$4:$I$2114,9,0)</f>
        <v>0</v>
      </c>
      <c r="I171" s="32">
        <f t="shared" si="15"/>
        <v>0</v>
      </c>
      <c r="J171" s="27">
        <f t="shared" si="16"/>
        <v>0</v>
      </c>
      <c r="K171" s="81">
        <f t="shared" si="17"/>
        <v>1</v>
      </c>
      <c r="L171" s="28">
        <f t="shared" si="18"/>
        <v>0</v>
      </c>
      <c r="M171" s="28">
        <f t="shared" si="19"/>
        <v>0</v>
      </c>
    </row>
    <row r="172" spans="1:13" ht="14.15" customHeight="1" x14ac:dyDescent="0.25">
      <c r="A172" s="129">
        <v>15195252</v>
      </c>
      <c r="B172" s="124" t="s">
        <v>2789</v>
      </c>
      <c r="C172" s="124" t="s">
        <v>159</v>
      </c>
      <c r="D172" s="4" t="s">
        <v>2991</v>
      </c>
      <c r="E172" s="6">
        <v>112</v>
      </c>
      <c r="F172" s="6"/>
      <c r="G172" s="7"/>
      <c r="H172" s="122">
        <f>VLOOKUP(A172,'NIP totaal 2021'!$A$4:$I$2114,9,0)</f>
        <v>0</v>
      </c>
      <c r="I172" s="32">
        <f t="shared" si="15"/>
        <v>0</v>
      </c>
      <c r="J172" s="27">
        <f t="shared" si="16"/>
        <v>0</v>
      </c>
      <c r="K172" s="81">
        <f t="shared" si="17"/>
        <v>1</v>
      </c>
      <c r="L172" s="28">
        <f t="shared" si="18"/>
        <v>0</v>
      </c>
      <c r="M172" s="28">
        <f t="shared" si="19"/>
        <v>0</v>
      </c>
    </row>
    <row r="173" spans="1:13" ht="14.15" customHeight="1" x14ac:dyDescent="0.25">
      <c r="A173" s="129">
        <v>15219593</v>
      </c>
      <c r="B173" s="124" t="s">
        <v>160</v>
      </c>
      <c r="C173" s="124" t="s">
        <v>161</v>
      </c>
      <c r="D173" s="4" t="s">
        <v>2991</v>
      </c>
      <c r="E173" s="6">
        <v>100</v>
      </c>
      <c r="F173" s="6"/>
      <c r="G173" s="7"/>
      <c r="H173" s="122">
        <f>VLOOKUP(A173,'NIP totaal 2021'!$A$4:$I$2114,9,0)</f>
        <v>0</v>
      </c>
      <c r="I173" s="32">
        <f t="shared" si="15"/>
        <v>0</v>
      </c>
      <c r="J173" s="27">
        <f t="shared" si="16"/>
        <v>0</v>
      </c>
      <c r="K173" s="81">
        <f t="shared" si="17"/>
        <v>1</v>
      </c>
      <c r="L173" s="28">
        <f t="shared" si="18"/>
        <v>0</v>
      </c>
      <c r="M173" s="28">
        <f t="shared" si="19"/>
        <v>0</v>
      </c>
    </row>
    <row r="174" spans="1:13" ht="14.15" customHeight="1" x14ac:dyDescent="0.25">
      <c r="A174" s="129">
        <v>15219682</v>
      </c>
      <c r="B174" s="124" t="s">
        <v>148</v>
      </c>
      <c r="C174" s="124" t="s">
        <v>149</v>
      </c>
      <c r="D174" s="4" t="s">
        <v>2991</v>
      </c>
      <c r="E174" s="6">
        <v>5</v>
      </c>
      <c r="F174" s="6"/>
      <c r="G174" s="7"/>
      <c r="H174" s="122">
        <f>VLOOKUP(A174,'NIP totaal 2021'!$A$4:$I$2114,9,0)</f>
        <v>0</v>
      </c>
      <c r="I174" s="32">
        <f t="shared" si="15"/>
        <v>0</v>
      </c>
      <c r="J174" s="27">
        <f t="shared" si="16"/>
        <v>0</v>
      </c>
      <c r="K174" s="81">
        <f t="shared" si="17"/>
        <v>1</v>
      </c>
      <c r="L174" s="28">
        <f t="shared" si="18"/>
        <v>0</v>
      </c>
      <c r="M174" s="28">
        <f t="shared" si="19"/>
        <v>0</v>
      </c>
    </row>
    <row r="175" spans="1:13" ht="14.15" customHeight="1" x14ac:dyDescent="0.25">
      <c r="A175" s="129">
        <v>15224120</v>
      </c>
      <c r="B175" s="124" t="s">
        <v>162</v>
      </c>
      <c r="C175" s="124" t="s">
        <v>163</v>
      </c>
      <c r="D175" s="4" t="s">
        <v>2991</v>
      </c>
      <c r="E175" s="6">
        <v>40</v>
      </c>
      <c r="F175" s="6"/>
      <c r="G175" s="7"/>
      <c r="H175" s="122">
        <f>VLOOKUP(A175,'NIP totaal 2021'!$A$4:$I$2114,9,0)</f>
        <v>0</v>
      </c>
      <c r="I175" s="32">
        <f t="shared" si="15"/>
        <v>0</v>
      </c>
      <c r="J175" s="27">
        <f t="shared" si="16"/>
        <v>0</v>
      </c>
      <c r="K175" s="81">
        <f t="shared" si="17"/>
        <v>1</v>
      </c>
      <c r="L175" s="28">
        <f t="shared" si="18"/>
        <v>0</v>
      </c>
      <c r="M175" s="28">
        <f t="shared" si="19"/>
        <v>0</v>
      </c>
    </row>
    <row r="176" spans="1:13" ht="14.15" customHeight="1" x14ac:dyDescent="0.25">
      <c r="A176" s="129">
        <v>15248003</v>
      </c>
      <c r="B176" s="124" t="s">
        <v>164</v>
      </c>
      <c r="C176" s="124" t="s">
        <v>165</v>
      </c>
      <c r="D176" s="4" t="s">
        <v>2991</v>
      </c>
      <c r="E176" s="6">
        <v>1</v>
      </c>
      <c r="F176" s="6"/>
      <c r="G176" s="7"/>
      <c r="H176" s="122">
        <f>VLOOKUP(A176,'NIP totaal 2021'!$A$4:$I$2114,9,0)</f>
        <v>0</v>
      </c>
      <c r="I176" s="32">
        <f t="shared" si="15"/>
        <v>0</v>
      </c>
      <c r="J176" s="27">
        <f t="shared" si="16"/>
        <v>0</v>
      </c>
      <c r="K176" s="81">
        <f t="shared" si="17"/>
        <v>1</v>
      </c>
      <c r="L176" s="28">
        <f t="shared" si="18"/>
        <v>0</v>
      </c>
      <c r="M176" s="28">
        <f t="shared" si="19"/>
        <v>0</v>
      </c>
    </row>
    <row r="177" spans="1:13" ht="14.15" customHeight="1" x14ac:dyDescent="0.25">
      <c r="A177" s="129">
        <v>15248011</v>
      </c>
      <c r="B177" s="124" t="s">
        <v>164</v>
      </c>
      <c r="C177" s="124" t="s">
        <v>165</v>
      </c>
      <c r="D177" s="4" t="s">
        <v>2991</v>
      </c>
      <c r="E177" s="6">
        <v>1</v>
      </c>
      <c r="F177" s="6"/>
      <c r="G177" s="7"/>
      <c r="H177" s="122">
        <f>VLOOKUP(A177,'NIP totaal 2021'!$A$4:$I$2114,9,0)</f>
        <v>0</v>
      </c>
      <c r="I177" s="32">
        <f t="shared" si="15"/>
        <v>0</v>
      </c>
      <c r="J177" s="27">
        <f t="shared" si="16"/>
        <v>0</v>
      </c>
      <c r="K177" s="81">
        <f t="shared" si="17"/>
        <v>1</v>
      </c>
      <c r="L177" s="28">
        <f t="shared" si="18"/>
        <v>0</v>
      </c>
      <c r="M177" s="28">
        <f t="shared" si="19"/>
        <v>0</v>
      </c>
    </row>
    <row r="178" spans="1:13" ht="14.15" customHeight="1" x14ac:dyDescent="0.25">
      <c r="A178" s="129">
        <v>15265110</v>
      </c>
      <c r="B178" s="124" t="s">
        <v>166</v>
      </c>
      <c r="C178" s="124" t="s">
        <v>167</v>
      </c>
      <c r="D178" s="4" t="s">
        <v>2991</v>
      </c>
      <c r="E178" s="6">
        <v>1</v>
      </c>
      <c r="F178" s="6"/>
      <c r="G178" s="7"/>
      <c r="H178" s="122">
        <f>VLOOKUP(A178,'NIP totaal 2021'!$A$4:$I$2114,9,0)</f>
        <v>0</v>
      </c>
      <c r="I178" s="32">
        <f t="shared" si="15"/>
        <v>0</v>
      </c>
      <c r="J178" s="27">
        <f t="shared" si="16"/>
        <v>0</v>
      </c>
      <c r="K178" s="81">
        <f t="shared" si="17"/>
        <v>1</v>
      </c>
      <c r="L178" s="28">
        <f t="shared" si="18"/>
        <v>0</v>
      </c>
      <c r="M178" s="28">
        <f t="shared" si="19"/>
        <v>0</v>
      </c>
    </row>
    <row r="179" spans="1:13" ht="14.15" customHeight="1" x14ac:dyDescent="0.25">
      <c r="A179" s="129">
        <v>15265129</v>
      </c>
      <c r="B179" s="124" t="s">
        <v>166</v>
      </c>
      <c r="C179" s="124" t="s">
        <v>167</v>
      </c>
      <c r="D179" s="4" t="s">
        <v>2991</v>
      </c>
      <c r="E179" s="6">
        <v>1</v>
      </c>
      <c r="F179" s="6"/>
      <c r="G179" s="7"/>
      <c r="H179" s="122">
        <f>VLOOKUP(A179,'NIP totaal 2021'!$A$4:$I$2114,9,0)</f>
        <v>0</v>
      </c>
      <c r="I179" s="32">
        <f t="shared" si="15"/>
        <v>0</v>
      </c>
      <c r="J179" s="27">
        <f t="shared" si="16"/>
        <v>0</v>
      </c>
      <c r="K179" s="81">
        <f t="shared" si="17"/>
        <v>1</v>
      </c>
      <c r="L179" s="28">
        <f t="shared" si="18"/>
        <v>0</v>
      </c>
      <c r="M179" s="28">
        <f t="shared" si="19"/>
        <v>0</v>
      </c>
    </row>
    <row r="180" spans="1:13" ht="14.15" customHeight="1" x14ac:dyDescent="0.25">
      <c r="A180" s="129">
        <v>15265137</v>
      </c>
      <c r="B180" s="124" t="s">
        <v>166</v>
      </c>
      <c r="C180" s="124" t="s">
        <v>167</v>
      </c>
      <c r="D180" s="4" t="s">
        <v>2991</v>
      </c>
      <c r="E180" s="6">
        <v>1</v>
      </c>
      <c r="F180" s="6"/>
      <c r="G180" s="7"/>
      <c r="H180" s="122">
        <f>VLOOKUP(A180,'NIP totaal 2021'!$A$4:$I$2114,9,0)</f>
        <v>0</v>
      </c>
      <c r="I180" s="32">
        <f t="shared" si="15"/>
        <v>0</v>
      </c>
      <c r="J180" s="27">
        <f t="shared" si="16"/>
        <v>0</v>
      </c>
      <c r="K180" s="81">
        <f t="shared" si="17"/>
        <v>1</v>
      </c>
      <c r="L180" s="28">
        <f t="shared" si="18"/>
        <v>0</v>
      </c>
      <c r="M180" s="28">
        <f t="shared" si="19"/>
        <v>0</v>
      </c>
    </row>
    <row r="181" spans="1:13" ht="14.15" customHeight="1" x14ac:dyDescent="0.25">
      <c r="A181" s="129">
        <v>15266524</v>
      </c>
      <c r="B181" s="124" t="s">
        <v>148</v>
      </c>
      <c r="C181" s="124" t="s">
        <v>149</v>
      </c>
      <c r="D181" s="4" t="s">
        <v>2991</v>
      </c>
      <c r="E181" s="6">
        <v>5</v>
      </c>
      <c r="F181" s="6"/>
      <c r="G181" s="7"/>
      <c r="H181" s="122">
        <f>VLOOKUP(A181,'NIP totaal 2021'!$A$4:$I$2114,9,0)</f>
        <v>0</v>
      </c>
      <c r="I181" s="32">
        <f t="shared" si="15"/>
        <v>0</v>
      </c>
      <c r="J181" s="27">
        <f t="shared" si="16"/>
        <v>0</v>
      </c>
      <c r="K181" s="81">
        <f t="shared" si="17"/>
        <v>1</v>
      </c>
      <c r="L181" s="28">
        <f t="shared" si="18"/>
        <v>0</v>
      </c>
      <c r="M181" s="28">
        <f t="shared" si="19"/>
        <v>0</v>
      </c>
    </row>
    <row r="182" spans="1:13" ht="14.15" customHeight="1" x14ac:dyDescent="0.25">
      <c r="A182" s="129">
        <v>15268462</v>
      </c>
      <c r="B182" s="124" t="s">
        <v>148</v>
      </c>
      <c r="C182" s="124" t="s">
        <v>149</v>
      </c>
      <c r="D182" s="4" t="s">
        <v>2991</v>
      </c>
      <c r="E182" s="6">
        <v>5</v>
      </c>
      <c r="F182" s="6"/>
      <c r="G182" s="7"/>
      <c r="H182" s="122">
        <f>VLOOKUP(A182,'NIP totaal 2021'!$A$4:$I$2114,9,0)</f>
        <v>0</v>
      </c>
      <c r="I182" s="32">
        <f t="shared" si="15"/>
        <v>0</v>
      </c>
      <c r="J182" s="27">
        <f t="shared" si="16"/>
        <v>0</v>
      </c>
      <c r="K182" s="81">
        <f t="shared" si="17"/>
        <v>1</v>
      </c>
      <c r="L182" s="28">
        <f t="shared" si="18"/>
        <v>0</v>
      </c>
      <c r="M182" s="28">
        <f t="shared" si="19"/>
        <v>0</v>
      </c>
    </row>
    <row r="183" spans="1:13" ht="14.15" customHeight="1" x14ac:dyDescent="0.25">
      <c r="A183" s="129">
        <v>15292290</v>
      </c>
      <c r="B183" s="124" t="s">
        <v>168</v>
      </c>
      <c r="C183" s="124" t="s">
        <v>169</v>
      </c>
      <c r="D183" s="4" t="s">
        <v>2991</v>
      </c>
      <c r="E183" s="6">
        <v>6</v>
      </c>
      <c r="F183" s="6"/>
      <c r="G183" s="7"/>
      <c r="H183" s="122">
        <f>VLOOKUP(A183,'NIP totaal 2021'!$A$4:$I$2114,9,0)</f>
        <v>0</v>
      </c>
      <c r="I183" s="32">
        <f t="shared" si="15"/>
        <v>0</v>
      </c>
      <c r="J183" s="27">
        <f t="shared" si="16"/>
        <v>0</v>
      </c>
      <c r="K183" s="81">
        <f t="shared" si="17"/>
        <v>1</v>
      </c>
      <c r="L183" s="28">
        <f t="shared" si="18"/>
        <v>0</v>
      </c>
      <c r="M183" s="28">
        <f t="shared" si="19"/>
        <v>0</v>
      </c>
    </row>
    <row r="184" spans="1:13" ht="14.15" customHeight="1" x14ac:dyDescent="0.25">
      <c r="A184" s="129">
        <v>15293939</v>
      </c>
      <c r="B184" s="124" t="s">
        <v>170</v>
      </c>
      <c r="C184" s="124" t="s">
        <v>171</v>
      </c>
      <c r="D184" s="4" t="s">
        <v>2991</v>
      </c>
      <c r="E184" s="6">
        <v>21</v>
      </c>
      <c r="F184" s="6"/>
      <c r="G184" s="7"/>
      <c r="H184" s="122">
        <f>VLOOKUP(A184,'NIP totaal 2021'!$A$4:$I$2114,9,0)</f>
        <v>0</v>
      </c>
      <c r="I184" s="32">
        <f t="shared" si="15"/>
        <v>0</v>
      </c>
      <c r="J184" s="27">
        <f t="shared" si="16"/>
        <v>0</v>
      </c>
      <c r="K184" s="81">
        <f t="shared" si="17"/>
        <v>1</v>
      </c>
      <c r="L184" s="28">
        <f t="shared" si="18"/>
        <v>0</v>
      </c>
      <c r="M184" s="28">
        <f t="shared" si="19"/>
        <v>0</v>
      </c>
    </row>
    <row r="185" spans="1:13" ht="14.15" customHeight="1" x14ac:dyDescent="0.25">
      <c r="A185" s="129">
        <v>15293947</v>
      </c>
      <c r="B185" s="124" t="s">
        <v>170</v>
      </c>
      <c r="C185" s="124" t="s">
        <v>171</v>
      </c>
      <c r="D185" s="4" t="s">
        <v>2991</v>
      </c>
      <c r="E185" s="6">
        <v>21</v>
      </c>
      <c r="F185" s="6"/>
      <c r="G185" s="7"/>
      <c r="H185" s="122">
        <f>VLOOKUP(A185,'NIP totaal 2021'!$A$4:$I$2114,9,0)</f>
        <v>0</v>
      </c>
      <c r="I185" s="32">
        <f t="shared" si="15"/>
        <v>0</v>
      </c>
      <c r="J185" s="27">
        <f t="shared" si="16"/>
        <v>0</v>
      </c>
      <c r="K185" s="81">
        <f t="shared" si="17"/>
        <v>1</v>
      </c>
      <c r="L185" s="28">
        <f t="shared" si="18"/>
        <v>0</v>
      </c>
      <c r="M185" s="28">
        <f t="shared" si="19"/>
        <v>0</v>
      </c>
    </row>
    <row r="186" spans="1:13" ht="14.15" customHeight="1" x14ac:dyDescent="0.25">
      <c r="A186" s="129">
        <v>15293955</v>
      </c>
      <c r="B186" s="124" t="s">
        <v>170</v>
      </c>
      <c r="C186" s="124" t="s">
        <v>171</v>
      </c>
      <c r="D186" s="4" t="s">
        <v>2991</v>
      </c>
      <c r="E186" s="6">
        <v>21</v>
      </c>
      <c r="F186" s="6"/>
      <c r="G186" s="7"/>
      <c r="H186" s="122">
        <f>VLOOKUP(A186,'NIP totaal 2021'!$A$4:$I$2114,9,0)</f>
        <v>0</v>
      </c>
      <c r="I186" s="32">
        <f t="shared" si="15"/>
        <v>0</v>
      </c>
      <c r="J186" s="27">
        <f t="shared" si="16"/>
        <v>0</v>
      </c>
      <c r="K186" s="81">
        <f t="shared" si="17"/>
        <v>1</v>
      </c>
      <c r="L186" s="28">
        <f t="shared" si="18"/>
        <v>0</v>
      </c>
      <c r="M186" s="28">
        <f t="shared" si="19"/>
        <v>0</v>
      </c>
    </row>
    <row r="187" spans="1:13" ht="14.15" customHeight="1" x14ac:dyDescent="0.25">
      <c r="A187" s="129">
        <v>15293963</v>
      </c>
      <c r="B187" s="124" t="s">
        <v>170</v>
      </c>
      <c r="C187" s="124" t="s">
        <v>171</v>
      </c>
      <c r="D187" s="4" t="s">
        <v>2991</v>
      </c>
      <c r="E187" s="6">
        <v>21</v>
      </c>
      <c r="F187" s="6"/>
      <c r="G187" s="7"/>
      <c r="H187" s="122">
        <f>VLOOKUP(A187,'NIP totaal 2021'!$A$4:$I$2114,9,0)</f>
        <v>0</v>
      </c>
      <c r="I187" s="32">
        <f t="shared" si="15"/>
        <v>0</v>
      </c>
      <c r="J187" s="27">
        <f t="shared" si="16"/>
        <v>0</v>
      </c>
      <c r="K187" s="81">
        <f t="shared" si="17"/>
        <v>1</v>
      </c>
      <c r="L187" s="28">
        <f t="shared" si="18"/>
        <v>0</v>
      </c>
      <c r="M187" s="28">
        <f t="shared" si="19"/>
        <v>0</v>
      </c>
    </row>
    <row r="188" spans="1:13" ht="14.15" customHeight="1" x14ac:dyDescent="0.25">
      <c r="A188" s="129">
        <v>15299309</v>
      </c>
      <c r="B188" s="124" t="s">
        <v>172</v>
      </c>
      <c r="C188" s="124" t="s">
        <v>173</v>
      </c>
      <c r="D188" s="4" t="s">
        <v>2991</v>
      </c>
      <c r="E188" s="6">
        <v>1</v>
      </c>
      <c r="F188" s="6"/>
      <c r="G188" s="7"/>
      <c r="H188" s="122">
        <f>VLOOKUP(A188,'NIP totaal 2021'!$A$4:$I$2114,9,0)</f>
        <v>0</v>
      </c>
      <c r="I188" s="32">
        <f t="shared" si="15"/>
        <v>0</v>
      </c>
      <c r="J188" s="27">
        <f t="shared" si="16"/>
        <v>0</v>
      </c>
      <c r="K188" s="81">
        <f t="shared" si="17"/>
        <v>1</v>
      </c>
      <c r="L188" s="28">
        <f t="shared" si="18"/>
        <v>0</v>
      </c>
      <c r="M188" s="28">
        <f t="shared" si="19"/>
        <v>0</v>
      </c>
    </row>
    <row r="189" spans="1:13" ht="14.15" customHeight="1" x14ac:dyDescent="0.25">
      <c r="A189" s="129">
        <v>15324567</v>
      </c>
      <c r="B189" s="124" t="s">
        <v>174</v>
      </c>
      <c r="C189" s="124" t="s">
        <v>175</v>
      </c>
      <c r="D189" s="4" t="s">
        <v>2991</v>
      </c>
      <c r="E189" s="6">
        <v>120</v>
      </c>
      <c r="F189" s="6"/>
      <c r="G189" s="7"/>
      <c r="H189" s="122">
        <f>VLOOKUP(A189,'NIP totaal 2021'!$A$4:$I$2114,9,0)</f>
        <v>0</v>
      </c>
      <c r="I189" s="32">
        <f t="shared" si="15"/>
        <v>0</v>
      </c>
      <c r="J189" s="27">
        <f t="shared" si="16"/>
        <v>0</v>
      </c>
      <c r="K189" s="81">
        <f t="shared" si="17"/>
        <v>1</v>
      </c>
      <c r="L189" s="28">
        <f t="shared" si="18"/>
        <v>0</v>
      </c>
      <c r="M189" s="28">
        <f t="shared" si="19"/>
        <v>0</v>
      </c>
    </row>
    <row r="190" spans="1:13" ht="14.15" customHeight="1" x14ac:dyDescent="0.25">
      <c r="A190" s="129">
        <v>15324575</v>
      </c>
      <c r="B190" s="124" t="s">
        <v>2790</v>
      </c>
      <c r="C190" s="124" t="s">
        <v>177</v>
      </c>
      <c r="D190" s="4" t="s">
        <v>2991</v>
      </c>
      <c r="E190" s="6">
        <v>28</v>
      </c>
      <c r="F190" s="6"/>
      <c r="G190" s="7"/>
      <c r="H190" s="122">
        <f>VLOOKUP(A190,'NIP totaal 2021'!$A$4:$I$2114,9,0)</f>
        <v>0</v>
      </c>
      <c r="I190" s="32">
        <f t="shared" si="15"/>
        <v>0</v>
      </c>
      <c r="J190" s="27">
        <f t="shared" si="16"/>
        <v>0</v>
      </c>
      <c r="K190" s="81">
        <f t="shared" si="17"/>
        <v>1</v>
      </c>
      <c r="L190" s="28">
        <f t="shared" si="18"/>
        <v>0</v>
      </c>
      <c r="M190" s="28">
        <f t="shared" si="19"/>
        <v>0</v>
      </c>
    </row>
    <row r="191" spans="1:13" ht="14.15" customHeight="1" x14ac:dyDescent="0.25">
      <c r="A191" s="129">
        <v>15324583</v>
      </c>
      <c r="B191" s="124" t="s">
        <v>2790</v>
      </c>
      <c r="C191" s="124" t="s">
        <v>177</v>
      </c>
      <c r="D191" s="4" t="s">
        <v>2991</v>
      </c>
      <c r="E191" s="6">
        <v>28</v>
      </c>
      <c r="F191" s="6"/>
      <c r="G191" s="7"/>
      <c r="H191" s="122">
        <f>VLOOKUP(A191,'NIP totaal 2021'!$A$4:$I$2114,9,0)</f>
        <v>0</v>
      </c>
      <c r="I191" s="32">
        <f t="shared" si="15"/>
        <v>0</v>
      </c>
      <c r="J191" s="27">
        <f t="shared" si="16"/>
        <v>0</v>
      </c>
      <c r="K191" s="81">
        <f t="shared" si="17"/>
        <v>1</v>
      </c>
      <c r="L191" s="28">
        <f t="shared" si="18"/>
        <v>0</v>
      </c>
      <c r="M191" s="28">
        <f t="shared" si="19"/>
        <v>0</v>
      </c>
    </row>
    <row r="192" spans="1:13" ht="14.15" customHeight="1" x14ac:dyDescent="0.25">
      <c r="A192" s="129">
        <v>15324591</v>
      </c>
      <c r="B192" s="124" t="s">
        <v>2790</v>
      </c>
      <c r="C192" s="124" t="s">
        <v>177</v>
      </c>
      <c r="D192" s="4" t="s">
        <v>2991</v>
      </c>
      <c r="E192" s="6">
        <v>28</v>
      </c>
      <c r="F192" s="6"/>
      <c r="G192" s="7"/>
      <c r="H192" s="122">
        <f>VLOOKUP(A192,'NIP totaal 2021'!$A$4:$I$2114,9,0)</f>
        <v>0</v>
      </c>
      <c r="I192" s="32">
        <f t="shared" si="15"/>
        <v>0</v>
      </c>
      <c r="J192" s="27">
        <f t="shared" si="16"/>
        <v>0</v>
      </c>
      <c r="K192" s="81">
        <f t="shared" si="17"/>
        <v>1</v>
      </c>
      <c r="L192" s="28">
        <f t="shared" si="18"/>
        <v>0</v>
      </c>
      <c r="M192" s="28">
        <f t="shared" si="19"/>
        <v>0</v>
      </c>
    </row>
    <row r="193" spans="1:13" ht="14.15" customHeight="1" x14ac:dyDescent="0.25">
      <c r="A193" s="129">
        <v>15327914</v>
      </c>
      <c r="B193" s="124" t="s">
        <v>2791</v>
      </c>
      <c r="C193" s="124" t="s">
        <v>179</v>
      </c>
      <c r="D193" s="4" t="s">
        <v>2991</v>
      </c>
      <c r="E193" s="6">
        <v>1</v>
      </c>
      <c r="F193" s="6"/>
      <c r="G193" s="7"/>
      <c r="H193" s="122">
        <f>VLOOKUP(A193,'NIP totaal 2021'!$A$4:$I$2114,9,0)</f>
        <v>0</v>
      </c>
      <c r="I193" s="32">
        <f t="shared" si="15"/>
        <v>0</v>
      </c>
      <c r="J193" s="27">
        <f t="shared" si="16"/>
        <v>0</v>
      </c>
      <c r="K193" s="81">
        <f t="shared" si="17"/>
        <v>1</v>
      </c>
      <c r="L193" s="28">
        <f t="shared" si="18"/>
        <v>0</v>
      </c>
      <c r="M193" s="28">
        <f t="shared" si="19"/>
        <v>0</v>
      </c>
    </row>
    <row r="194" spans="1:13" ht="14.15" customHeight="1" x14ac:dyDescent="0.25">
      <c r="A194" s="129">
        <v>15334724</v>
      </c>
      <c r="B194" s="124" t="s">
        <v>146</v>
      </c>
      <c r="C194" s="124" t="s">
        <v>147</v>
      </c>
      <c r="D194" s="4" t="s">
        <v>2991</v>
      </c>
      <c r="E194" s="6">
        <v>1</v>
      </c>
      <c r="F194" s="6"/>
      <c r="G194" s="7"/>
      <c r="H194" s="122">
        <f>VLOOKUP(A194,'NIP totaal 2021'!$A$4:$I$2114,9,0)</f>
        <v>0</v>
      </c>
      <c r="I194" s="32">
        <f t="shared" si="15"/>
        <v>0</v>
      </c>
      <c r="J194" s="27">
        <f t="shared" si="16"/>
        <v>0</v>
      </c>
      <c r="K194" s="81">
        <f t="shared" si="17"/>
        <v>1</v>
      </c>
      <c r="L194" s="28">
        <f t="shared" si="18"/>
        <v>0</v>
      </c>
      <c r="M194" s="28">
        <f t="shared" si="19"/>
        <v>0</v>
      </c>
    </row>
    <row r="195" spans="1:13" ht="14.15" customHeight="1" x14ac:dyDescent="0.25">
      <c r="A195" s="129">
        <v>15335429</v>
      </c>
      <c r="B195" s="124" t="s">
        <v>148</v>
      </c>
      <c r="C195" s="124" t="s">
        <v>149</v>
      </c>
      <c r="D195" s="4" t="s">
        <v>2991</v>
      </c>
      <c r="E195" s="6">
        <v>5</v>
      </c>
      <c r="F195" s="6"/>
      <c r="G195" s="7"/>
      <c r="H195" s="122">
        <f>VLOOKUP(A195,'NIP totaal 2021'!$A$4:$I$2114,9,0)</f>
        <v>0</v>
      </c>
      <c r="I195" s="32">
        <f t="shared" si="15"/>
        <v>0</v>
      </c>
      <c r="J195" s="27">
        <f t="shared" si="16"/>
        <v>0</v>
      </c>
      <c r="K195" s="81">
        <f t="shared" si="17"/>
        <v>1</v>
      </c>
      <c r="L195" s="28">
        <f t="shared" si="18"/>
        <v>0</v>
      </c>
      <c r="M195" s="28">
        <f t="shared" si="19"/>
        <v>0</v>
      </c>
    </row>
    <row r="196" spans="1:13" ht="14.15" customHeight="1" x14ac:dyDescent="0.25">
      <c r="A196" s="129">
        <v>15336271</v>
      </c>
      <c r="B196" s="124" t="s">
        <v>174</v>
      </c>
      <c r="C196" s="124" t="s">
        <v>175</v>
      </c>
      <c r="D196" s="4" t="s">
        <v>2991</v>
      </c>
      <c r="E196" s="6">
        <v>120</v>
      </c>
      <c r="F196" s="6"/>
      <c r="G196" s="7"/>
      <c r="H196" s="122">
        <f>VLOOKUP(A196,'NIP totaal 2021'!$A$4:$I$2114,9,0)</f>
        <v>0</v>
      </c>
      <c r="I196" s="32">
        <f t="shared" si="15"/>
        <v>0</v>
      </c>
      <c r="J196" s="27">
        <f t="shared" si="16"/>
        <v>0</v>
      </c>
      <c r="K196" s="81">
        <f t="shared" si="17"/>
        <v>1</v>
      </c>
      <c r="L196" s="28">
        <f t="shared" si="18"/>
        <v>0</v>
      </c>
      <c r="M196" s="28">
        <f t="shared" si="19"/>
        <v>0</v>
      </c>
    </row>
    <row r="197" spans="1:13" ht="14.15" customHeight="1" x14ac:dyDescent="0.25">
      <c r="A197" s="129">
        <v>15342778</v>
      </c>
      <c r="B197" s="124" t="s">
        <v>2787</v>
      </c>
      <c r="C197" s="124" t="s">
        <v>143</v>
      </c>
      <c r="D197" s="4" t="s">
        <v>2991</v>
      </c>
      <c r="E197" s="6">
        <v>1</v>
      </c>
      <c r="F197" s="6"/>
      <c r="G197" s="7"/>
      <c r="H197" s="122">
        <f>VLOOKUP(A197,'NIP totaal 2021'!$A$4:$I$2114,9,0)</f>
        <v>0</v>
      </c>
      <c r="I197" s="32">
        <f t="shared" si="15"/>
        <v>0</v>
      </c>
      <c r="J197" s="27">
        <f t="shared" si="16"/>
        <v>0</v>
      </c>
      <c r="K197" s="81">
        <f t="shared" si="17"/>
        <v>1</v>
      </c>
      <c r="L197" s="28">
        <f t="shared" si="18"/>
        <v>0</v>
      </c>
      <c r="M197" s="28">
        <f t="shared" si="19"/>
        <v>0</v>
      </c>
    </row>
    <row r="198" spans="1:13" ht="14.15" customHeight="1" x14ac:dyDescent="0.25">
      <c r="A198" s="129">
        <v>15343561</v>
      </c>
      <c r="B198" s="124" t="s">
        <v>180</v>
      </c>
      <c r="C198" s="124" t="s">
        <v>181</v>
      </c>
      <c r="D198" s="4" t="s">
        <v>2991</v>
      </c>
      <c r="E198" s="6">
        <v>1</v>
      </c>
      <c r="F198" s="6"/>
      <c r="G198" s="7"/>
      <c r="H198" s="122">
        <f>VLOOKUP(A198,'NIP totaal 2021'!$A$4:$I$2114,9,0)</f>
        <v>0</v>
      </c>
      <c r="I198" s="32">
        <f t="shared" si="15"/>
        <v>0</v>
      </c>
      <c r="J198" s="27">
        <f t="shared" si="16"/>
        <v>0</v>
      </c>
      <c r="K198" s="81">
        <f t="shared" si="17"/>
        <v>1</v>
      </c>
      <c r="L198" s="28">
        <f t="shared" si="18"/>
        <v>0</v>
      </c>
      <c r="M198" s="28">
        <f t="shared" si="19"/>
        <v>0</v>
      </c>
    </row>
    <row r="199" spans="1:13" ht="14.15" customHeight="1" x14ac:dyDescent="0.25">
      <c r="A199" s="129">
        <v>15344150</v>
      </c>
      <c r="B199" s="124" t="s">
        <v>174</v>
      </c>
      <c r="C199" s="124" t="s">
        <v>175</v>
      </c>
      <c r="D199" s="4" t="s">
        <v>2991</v>
      </c>
      <c r="E199" s="6">
        <v>120</v>
      </c>
      <c r="F199" s="6"/>
      <c r="G199" s="7"/>
      <c r="H199" s="122">
        <f>VLOOKUP(A199,'NIP totaal 2021'!$A$4:$I$2114,9,0)</f>
        <v>0</v>
      </c>
      <c r="I199" s="32">
        <f t="shared" si="15"/>
        <v>0</v>
      </c>
      <c r="J199" s="27">
        <f t="shared" si="16"/>
        <v>0</v>
      </c>
      <c r="K199" s="81">
        <f t="shared" si="17"/>
        <v>1</v>
      </c>
      <c r="L199" s="28">
        <f t="shared" si="18"/>
        <v>0</v>
      </c>
      <c r="M199" s="28">
        <f t="shared" si="19"/>
        <v>0</v>
      </c>
    </row>
    <row r="200" spans="1:13" ht="14.15" customHeight="1" x14ac:dyDescent="0.25">
      <c r="A200" s="129">
        <v>15353435</v>
      </c>
      <c r="B200" s="124" t="s">
        <v>2785</v>
      </c>
      <c r="C200" s="124" t="s">
        <v>123</v>
      </c>
      <c r="D200" s="4" t="s">
        <v>2991</v>
      </c>
      <c r="E200" s="6">
        <v>10</v>
      </c>
      <c r="F200" s="6"/>
      <c r="G200" s="7"/>
      <c r="H200" s="122">
        <f>VLOOKUP(A200,'NIP totaal 2021'!$A$4:$I$2114,9,0)</f>
        <v>0</v>
      </c>
      <c r="I200" s="32">
        <f t="shared" ref="I200:I263" si="20">F200/E200</f>
        <v>0</v>
      </c>
      <c r="J200" s="27">
        <f t="shared" ref="J200:J263" si="21">H200/E200*F200</f>
        <v>0</v>
      </c>
      <c r="K200" s="81">
        <f t="shared" ref="K200:K263" si="22">IF(H200&gt;G200, 0, 1)</f>
        <v>1</v>
      </c>
      <c r="L200" s="28">
        <f t="shared" ref="L200:L263" si="23">G200/E200*F200</f>
        <v>0</v>
      </c>
      <c r="M200" s="28">
        <f t="shared" ref="M200:M263" si="24">MIN(L200,J200)</f>
        <v>0</v>
      </c>
    </row>
    <row r="201" spans="1:13" ht="14.15" customHeight="1" x14ac:dyDescent="0.25">
      <c r="A201" s="129">
        <v>15353443</v>
      </c>
      <c r="B201" s="124" t="s">
        <v>2785</v>
      </c>
      <c r="C201" s="124" t="s">
        <v>123</v>
      </c>
      <c r="D201" s="4" t="s">
        <v>2991</v>
      </c>
      <c r="E201" s="6">
        <v>10</v>
      </c>
      <c r="F201" s="6"/>
      <c r="G201" s="7"/>
      <c r="H201" s="122">
        <f>VLOOKUP(A201,'NIP totaal 2021'!$A$4:$I$2114,9,0)</f>
        <v>0</v>
      </c>
      <c r="I201" s="32">
        <f t="shared" si="20"/>
        <v>0</v>
      </c>
      <c r="J201" s="27">
        <f t="shared" si="21"/>
        <v>0</v>
      </c>
      <c r="K201" s="81">
        <f t="shared" si="22"/>
        <v>1</v>
      </c>
      <c r="L201" s="28">
        <f t="shared" si="23"/>
        <v>0</v>
      </c>
      <c r="M201" s="28">
        <f t="shared" si="24"/>
        <v>0</v>
      </c>
    </row>
    <row r="202" spans="1:13" ht="14.15" customHeight="1" x14ac:dyDescent="0.25">
      <c r="A202" s="129">
        <v>15379043</v>
      </c>
      <c r="B202" s="124" t="s">
        <v>146</v>
      </c>
      <c r="C202" s="124" t="s">
        <v>147</v>
      </c>
      <c r="D202" s="4" t="s">
        <v>2991</v>
      </c>
      <c r="E202" s="6">
        <v>1</v>
      </c>
      <c r="F202" s="6"/>
      <c r="G202" s="7"/>
      <c r="H202" s="122">
        <f>VLOOKUP(A202,'NIP totaal 2021'!$A$4:$I$2114,9,0)</f>
        <v>0</v>
      </c>
      <c r="I202" s="32">
        <f t="shared" si="20"/>
        <v>0</v>
      </c>
      <c r="J202" s="27">
        <f t="shared" si="21"/>
        <v>0</v>
      </c>
      <c r="K202" s="81">
        <f t="shared" si="22"/>
        <v>1</v>
      </c>
      <c r="L202" s="28">
        <f t="shared" si="23"/>
        <v>0</v>
      </c>
      <c r="M202" s="28">
        <f t="shared" si="24"/>
        <v>0</v>
      </c>
    </row>
    <row r="203" spans="1:13" ht="14.15" customHeight="1" x14ac:dyDescent="0.25">
      <c r="A203" s="129">
        <v>15380157</v>
      </c>
      <c r="B203" s="124" t="s">
        <v>144</v>
      </c>
      <c r="C203" s="124" t="s">
        <v>145</v>
      </c>
      <c r="D203" s="4" t="s">
        <v>2991</v>
      </c>
      <c r="E203" s="6">
        <v>1</v>
      </c>
      <c r="F203" s="6"/>
      <c r="G203" s="7"/>
      <c r="H203" s="122">
        <f>VLOOKUP(A203,'NIP totaal 2021'!$A$4:$I$2114,9,0)</f>
        <v>0</v>
      </c>
      <c r="I203" s="32">
        <f t="shared" si="20"/>
        <v>0</v>
      </c>
      <c r="J203" s="27">
        <f t="shared" si="21"/>
        <v>0</v>
      </c>
      <c r="K203" s="81">
        <f t="shared" si="22"/>
        <v>1</v>
      </c>
      <c r="L203" s="28">
        <f t="shared" si="23"/>
        <v>0</v>
      </c>
      <c r="M203" s="28">
        <f t="shared" si="24"/>
        <v>0</v>
      </c>
    </row>
    <row r="204" spans="1:13" ht="14.15" customHeight="1" x14ac:dyDescent="0.25">
      <c r="A204" s="129">
        <v>15380165</v>
      </c>
      <c r="B204" s="124" t="s">
        <v>144</v>
      </c>
      <c r="C204" s="124" t="s">
        <v>145</v>
      </c>
      <c r="D204" s="4" t="s">
        <v>2991</v>
      </c>
      <c r="E204" s="6">
        <v>1</v>
      </c>
      <c r="F204" s="6"/>
      <c r="G204" s="7"/>
      <c r="H204" s="122">
        <f>VLOOKUP(A204,'NIP totaal 2021'!$A$4:$I$2114,9,0)</f>
        <v>0</v>
      </c>
      <c r="I204" s="32">
        <f t="shared" si="20"/>
        <v>0</v>
      </c>
      <c r="J204" s="27">
        <f t="shared" si="21"/>
        <v>0</v>
      </c>
      <c r="K204" s="81">
        <f t="shared" si="22"/>
        <v>1</v>
      </c>
      <c r="L204" s="28">
        <f t="shared" si="23"/>
        <v>0</v>
      </c>
      <c r="M204" s="28">
        <f t="shared" si="24"/>
        <v>0</v>
      </c>
    </row>
    <row r="205" spans="1:13" ht="14.15" customHeight="1" x14ac:dyDescent="0.25">
      <c r="A205" s="129">
        <v>15380173</v>
      </c>
      <c r="B205" s="124" t="s">
        <v>144</v>
      </c>
      <c r="C205" s="124" t="s">
        <v>145</v>
      </c>
      <c r="D205" s="4" t="s">
        <v>2991</v>
      </c>
      <c r="E205" s="6">
        <v>1</v>
      </c>
      <c r="F205" s="6"/>
      <c r="G205" s="7"/>
      <c r="H205" s="122">
        <f>VLOOKUP(A205,'NIP totaal 2021'!$A$4:$I$2114,9,0)</f>
        <v>0</v>
      </c>
      <c r="I205" s="32">
        <f t="shared" si="20"/>
        <v>0</v>
      </c>
      <c r="J205" s="27">
        <f t="shared" si="21"/>
        <v>0</v>
      </c>
      <c r="K205" s="81">
        <f t="shared" si="22"/>
        <v>1</v>
      </c>
      <c r="L205" s="28">
        <f t="shared" si="23"/>
        <v>0</v>
      </c>
      <c r="M205" s="28">
        <f t="shared" si="24"/>
        <v>0</v>
      </c>
    </row>
    <row r="206" spans="1:13" ht="14.15" customHeight="1" x14ac:dyDescent="0.25">
      <c r="A206" s="129">
        <v>15380181</v>
      </c>
      <c r="B206" s="124" t="s">
        <v>144</v>
      </c>
      <c r="C206" s="124" t="s">
        <v>145</v>
      </c>
      <c r="D206" s="4" t="s">
        <v>2991</v>
      </c>
      <c r="E206" s="6">
        <v>1</v>
      </c>
      <c r="F206" s="6"/>
      <c r="G206" s="7"/>
      <c r="H206" s="122">
        <f>VLOOKUP(A206,'NIP totaal 2021'!$A$4:$I$2114,9,0)</f>
        <v>0</v>
      </c>
      <c r="I206" s="32">
        <f t="shared" si="20"/>
        <v>0</v>
      </c>
      <c r="J206" s="27">
        <f t="shared" si="21"/>
        <v>0</v>
      </c>
      <c r="K206" s="81">
        <f t="shared" si="22"/>
        <v>1</v>
      </c>
      <c r="L206" s="28">
        <f t="shared" si="23"/>
        <v>0</v>
      </c>
      <c r="M206" s="28">
        <f t="shared" si="24"/>
        <v>0</v>
      </c>
    </row>
    <row r="207" spans="1:13" ht="14.15" customHeight="1" x14ac:dyDescent="0.25">
      <c r="A207" s="129">
        <v>15401375</v>
      </c>
      <c r="B207" s="124" t="s">
        <v>184</v>
      </c>
      <c r="C207" s="124" t="s">
        <v>185</v>
      </c>
      <c r="D207" s="4" t="s">
        <v>2991</v>
      </c>
      <c r="E207" s="6">
        <v>1</v>
      </c>
      <c r="F207" s="6"/>
      <c r="G207" s="7"/>
      <c r="H207" s="122">
        <f>VLOOKUP(A207,'NIP totaal 2021'!$A$4:$I$2114,9,0)</f>
        <v>0</v>
      </c>
      <c r="I207" s="32">
        <f t="shared" si="20"/>
        <v>0</v>
      </c>
      <c r="J207" s="27">
        <f t="shared" si="21"/>
        <v>0</v>
      </c>
      <c r="K207" s="81">
        <f t="shared" si="22"/>
        <v>1</v>
      </c>
      <c r="L207" s="28">
        <f t="shared" si="23"/>
        <v>0</v>
      </c>
      <c r="M207" s="28">
        <f t="shared" si="24"/>
        <v>0</v>
      </c>
    </row>
    <row r="208" spans="1:13" ht="14.15" customHeight="1" x14ac:dyDescent="0.25">
      <c r="A208" s="129">
        <v>15401383</v>
      </c>
      <c r="B208" s="124" t="s">
        <v>184</v>
      </c>
      <c r="C208" s="124" t="s">
        <v>185</v>
      </c>
      <c r="D208" s="4" t="s">
        <v>2991</v>
      </c>
      <c r="E208" s="6">
        <v>1</v>
      </c>
      <c r="F208" s="6"/>
      <c r="G208" s="7"/>
      <c r="H208" s="122">
        <f>VLOOKUP(A208,'NIP totaal 2021'!$A$4:$I$2114,9,0)</f>
        <v>0</v>
      </c>
      <c r="I208" s="32">
        <f t="shared" si="20"/>
        <v>0</v>
      </c>
      <c r="J208" s="27">
        <f t="shared" si="21"/>
        <v>0</v>
      </c>
      <c r="K208" s="81">
        <f t="shared" si="22"/>
        <v>1</v>
      </c>
      <c r="L208" s="28">
        <f t="shared" si="23"/>
        <v>0</v>
      </c>
      <c r="M208" s="28">
        <f t="shared" si="24"/>
        <v>0</v>
      </c>
    </row>
    <row r="209" spans="1:13" ht="14.15" customHeight="1" x14ac:dyDescent="0.25">
      <c r="A209" s="129">
        <v>15407322</v>
      </c>
      <c r="B209" s="124" t="s">
        <v>180</v>
      </c>
      <c r="C209" s="124" t="s">
        <v>181</v>
      </c>
      <c r="D209" s="4" t="s">
        <v>2991</v>
      </c>
      <c r="E209" s="6">
        <v>1</v>
      </c>
      <c r="F209" s="6"/>
      <c r="G209" s="7"/>
      <c r="H209" s="122">
        <f>VLOOKUP(A209,'NIP totaal 2021'!$A$4:$I$2114,9,0)</f>
        <v>0</v>
      </c>
      <c r="I209" s="32">
        <f t="shared" si="20"/>
        <v>0</v>
      </c>
      <c r="J209" s="27">
        <f t="shared" si="21"/>
        <v>0</v>
      </c>
      <c r="K209" s="81">
        <f t="shared" si="22"/>
        <v>1</v>
      </c>
      <c r="L209" s="28">
        <f t="shared" si="23"/>
        <v>0</v>
      </c>
      <c r="M209" s="28">
        <f t="shared" si="24"/>
        <v>0</v>
      </c>
    </row>
    <row r="210" spans="1:13" ht="14.15" customHeight="1" x14ac:dyDescent="0.25">
      <c r="A210" s="129">
        <v>15412156</v>
      </c>
      <c r="B210" s="124" t="s">
        <v>116</v>
      </c>
      <c r="C210" s="124" t="s">
        <v>117</v>
      </c>
      <c r="D210" s="4" t="s">
        <v>2991</v>
      </c>
      <c r="E210" s="6">
        <v>1</v>
      </c>
      <c r="F210" s="6"/>
      <c r="G210" s="7"/>
      <c r="H210" s="122">
        <f>VLOOKUP(A210,'NIP totaal 2021'!$A$4:$I$2114,9,0)</f>
        <v>0</v>
      </c>
      <c r="I210" s="32">
        <f t="shared" si="20"/>
        <v>0</v>
      </c>
      <c r="J210" s="27">
        <f t="shared" si="21"/>
        <v>0</v>
      </c>
      <c r="K210" s="81">
        <f t="shared" si="22"/>
        <v>1</v>
      </c>
      <c r="L210" s="28">
        <f t="shared" si="23"/>
        <v>0</v>
      </c>
      <c r="M210" s="28">
        <f t="shared" si="24"/>
        <v>0</v>
      </c>
    </row>
    <row r="211" spans="1:13" ht="14.15" customHeight="1" x14ac:dyDescent="0.25">
      <c r="A211" s="129">
        <v>15413535</v>
      </c>
      <c r="B211" s="124" t="s">
        <v>184</v>
      </c>
      <c r="C211" s="124" t="s">
        <v>185</v>
      </c>
      <c r="D211" s="4" t="s">
        <v>2991</v>
      </c>
      <c r="E211" s="6">
        <v>1</v>
      </c>
      <c r="F211" s="6"/>
      <c r="G211" s="7"/>
      <c r="H211" s="122">
        <f>VLOOKUP(A211,'NIP totaal 2021'!$A$4:$I$2114,9,0)</f>
        <v>0</v>
      </c>
      <c r="I211" s="32">
        <f t="shared" si="20"/>
        <v>0</v>
      </c>
      <c r="J211" s="27">
        <f t="shared" si="21"/>
        <v>0</v>
      </c>
      <c r="K211" s="81">
        <f t="shared" si="22"/>
        <v>1</v>
      </c>
      <c r="L211" s="28">
        <f t="shared" si="23"/>
        <v>0</v>
      </c>
      <c r="M211" s="28">
        <f t="shared" si="24"/>
        <v>0</v>
      </c>
    </row>
    <row r="212" spans="1:13" ht="14.15" customHeight="1" x14ac:dyDescent="0.25">
      <c r="A212" s="129">
        <v>15413543</v>
      </c>
      <c r="B212" s="124" t="s">
        <v>184</v>
      </c>
      <c r="C212" s="124" t="s">
        <v>185</v>
      </c>
      <c r="D212" s="4" t="s">
        <v>2991</v>
      </c>
      <c r="E212" s="6">
        <v>1</v>
      </c>
      <c r="F212" s="6"/>
      <c r="G212" s="7"/>
      <c r="H212" s="122">
        <f>VLOOKUP(A212,'NIP totaal 2021'!$A$4:$I$2114,9,0)</f>
        <v>0</v>
      </c>
      <c r="I212" s="32">
        <f t="shared" si="20"/>
        <v>0</v>
      </c>
      <c r="J212" s="27">
        <f t="shared" si="21"/>
        <v>0</v>
      </c>
      <c r="K212" s="81">
        <f t="shared" si="22"/>
        <v>1</v>
      </c>
      <c r="L212" s="28">
        <f t="shared" si="23"/>
        <v>0</v>
      </c>
      <c r="M212" s="28">
        <f t="shared" si="24"/>
        <v>0</v>
      </c>
    </row>
    <row r="213" spans="1:13" ht="14.15" customHeight="1" x14ac:dyDescent="0.25">
      <c r="A213" s="129">
        <v>15413551</v>
      </c>
      <c r="B213" s="124" t="s">
        <v>184</v>
      </c>
      <c r="C213" s="124" t="s">
        <v>185</v>
      </c>
      <c r="D213" s="4" t="s">
        <v>2991</v>
      </c>
      <c r="E213" s="6">
        <v>1</v>
      </c>
      <c r="F213" s="6"/>
      <c r="G213" s="7"/>
      <c r="H213" s="122">
        <f>VLOOKUP(A213,'NIP totaal 2021'!$A$4:$I$2114,9,0)</f>
        <v>0</v>
      </c>
      <c r="I213" s="32">
        <f t="shared" si="20"/>
        <v>0</v>
      </c>
      <c r="J213" s="27">
        <f t="shared" si="21"/>
        <v>0</v>
      </c>
      <c r="K213" s="81">
        <f t="shared" si="22"/>
        <v>1</v>
      </c>
      <c r="L213" s="28">
        <f t="shared" si="23"/>
        <v>0</v>
      </c>
      <c r="M213" s="28">
        <f t="shared" si="24"/>
        <v>0</v>
      </c>
    </row>
    <row r="214" spans="1:13" ht="14.15" customHeight="1" x14ac:dyDescent="0.25">
      <c r="A214" s="129">
        <v>15413578</v>
      </c>
      <c r="B214" s="124" t="s">
        <v>184</v>
      </c>
      <c r="C214" s="124" t="s">
        <v>185</v>
      </c>
      <c r="D214" s="4" t="s">
        <v>2991</v>
      </c>
      <c r="E214" s="6">
        <v>1</v>
      </c>
      <c r="F214" s="6"/>
      <c r="G214" s="7"/>
      <c r="H214" s="122">
        <f>VLOOKUP(A214,'NIP totaal 2021'!$A$4:$I$2114,9,0)</f>
        <v>0</v>
      </c>
      <c r="I214" s="32">
        <f t="shared" si="20"/>
        <v>0</v>
      </c>
      <c r="J214" s="27">
        <f t="shared" si="21"/>
        <v>0</v>
      </c>
      <c r="K214" s="81">
        <f t="shared" si="22"/>
        <v>1</v>
      </c>
      <c r="L214" s="28">
        <f t="shared" si="23"/>
        <v>0</v>
      </c>
      <c r="M214" s="28">
        <f t="shared" si="24"/>
        <v>0</v>
      </c>
    </row>
    <row r="215" spans="1:13" ht="14.15" customHeight="1" x14ac:dyDescent="0.25">
      <c r="A215" s="129">
        <v>15415392</v>
      </c>
      <c r="B215" s="124" t="s">
        <v>188</v>
      </c>
      <c r="C215" s="124" t="s">
        <v>189</v>
      </c>
      <c r="D215" s="4" t="s">
        <v>2991</v>
      </c>
      <c r="E215" s="6">
        <v>1</v>
      </c>
      <c r="F215" s="6"/>
      <c r="G215" s="7"/>
      <c r="H215" s="122">
        <f>VLOOKUP(A215,'NIP totaal 2021'!$A$4:$I$2114,9,0)</f>
        <v>0</v>
      </c>
      <c r="I215" s="32">
        <f t="shared" si="20"/>
        <v>0</v>
      </c>
      <c r="J215" s="27">
        <f t="shared" si="21"/>
        <v>0</v>
      </c>
      <c r="K215" s="81">
        <f t="shared" si="22"/>
        <v>1</v>
      </c>
      <c r="L215" s="28">
        <f t="shared" si="23"/>
        <v>0</v>
      </c>
      <c r="M215" s="28">
        <f t="shared" si="24"/>
        <v>0</v>
      </c>
    </row>
    <row r="216" spans="1:13" ht="14.15" customHeight="1" x14ac:dyDescent="0.25">
      <c r="A216" s="129">
        <v>15425673</v>
      </c>
      <c r="B216" s="124" t="s">
        <v>152</v>
      </c>
      <c r="C216" s="124" t="s">
        <v>153</v>
      </c>
      <c r="D216" s="4" t="s">
        <v>2991</v>
      </c>
      <c r="E216" s="6">
        <v>100</v>
      </c>
      <c r="F216" s="6"/>
      <c r="G216" s="7"/>
      <c r="H216" s="122">
        <f>VLOOKUP(A216,'NIP totaal 2021'!$A$4:$I$2114,9,0)</f>
        <v>0</v>
      </c>
      <c r="I216" s="32">
        <f t="shared" si="20"/>
        <v>0</v>
      </c>
      <c r="J216" s="27">
        <f t="shared" si="21"/>
        <v>0</v>
      </c>
      <c r="K216" s="81">
        <f t="shared" si="22"/>
        <v>1</v>
      </c>
      <c r="L216" s="28">
        <f t="shared" si="23"/>
        <v>0</v>
      </c>
      <c r="M216" s="28">
        <f t="shared" si="24"/>
        <v>0</v>
      </c>
    </row>
    <row r="217" spans="1:13" ht="14.15" customHeight="1" x14ac:dyDescent="0.25">
      <c r="A217" s="129">
        <v>15429032</v>
      </c>
      <c r="B217" s="124" t="s">
        <v>174</v>
      </c>
      <c r="C217" s="124" t="s">
        <v>175</v>
      </c>
      <c r="D217" s="4" t="s">
        <v>2991</v>
      </c>
      <c r="E217" s="6">
        <v>60</v>
      </c>
      <c r="F217" s="6"/>
      <c r="G217" s="7"/>
      <c r="H217" s="122">
        <f>VLOOKUP(A217,'NIP totaal 2021'!$A$4:$I$2114,9,0)</f>
        <v>0</v>
      </c>
      <c r="I217" s="32">
        <f t="shared" si="20"/>
        <v>0</v>
      </c>
      <c r="J217" s="27">
        <f t="shared" si="21"/>
        <v>0</v>
      </c>
      <c r="K217" s="81">
        <f t="shared" si="22"/>
        <v>1</v>
      </c>
      <c r="L217" s="28">
        <f t="shared" si="23"/>
        <v>0</v>
      </c>
      <c r="M217" s="28">
        <f t="shared" si="24"/>
        <v>0</v>
      </c>
    </row>
    <row r="218" spans="1:13" ht="14.15" customHeight="1" x14ac:dyDescent="0.25">
      <c r="A218" s="129">
        <v>15436608</v>
      </c>
      <c r="B218" s="124" t="s">
        <v>2786</v>
      </c>
      <c r="C218" s="124" t="s">
        <v>139</v>
      </c>
      <c r="D218" s="4" t="s">
        <v>2991</v>
      </c>
      <c r="E218" s="6">
        <v>60</v>
      </c>
      <c r="F218" s="6"/>
      <c r="G218" s="7"/>
      <c r="H218" s="122">
        <f>VLOOKUP(A218,'NIP totaal 2021'!$A$4:$I$2114,9,0)</f>
        <v>0</v>
      </c>
      <c r="I218" s="32">
        <f t="shared" si="20"/>
        <v>0</v>
      </c>
      <c r="J218" s="27">
        <f t="shared" si="21"/>
        <v>0</v>
      </c>
      <c r="K218" s="81">
        <f t="shared" si="22"/>
        <v>1</v>
      </c>
      <c r="L218" s="28">
        <f t="shared" si="23"/>
        <v>0</v>
      </c>
      <c r="M218" s="28">
        <f t="shared" si="24"/>
        <v>0</v>
      </c>
    </row>
    <row r="219" spans="1:13" ht="14.15" customHeight="1" x14ac:dyDescent="0.25">
      <c r="A219" s="129">
        <v>15436616</v>
      </c>
      <c r="B219" s="124" t="s">
        <v>2786</v>
      </c>
      <c r="C219" s="124" t="s">
        <v>139</v>
      </c>
      <c r="D219" s="4" t="s">
        <v>2991</v>
      </c>
      <c r="E219" s="6">
        <v>30</v>
      </c>
      <c r="F219" s="6"/>
      <c r="G219" s="7"/>
      <c r="H219" s="122">
        <f>VLOOKUP(A219,'NIP totaal 2021'!$A$4:$I$2114,9,0)</f>
        <v>0</v>
      </c>
      <c r="I219" s="32">
        <f t="shared" si="20"/>
        <v>0</v>
      </c>
      <c r="J219" s="27">
        <f t="shared" si="21"/>
        <v>0</v>
      </c>
      <c r="K219" s="81">
        <f t="shared" si="22"/>
        <v>1</v>
      </c>
      <c r="L219" s="28">
        <f t="shared" si="23"/>
        <v>0</v>
      </c>
      <c r="M219" s="28">
        <f t="shared" si="24"/>
        <v>0</v>
      </c>
    </row>
    <row r="220" spans="1:13" ht="14.15" customHeight="1" x14ac:dyDescent="0.25">
      <c r="A220" s="129">
        <v>15440699</v>
      </c>
      <c r="B220" s="124" t="s">
        <v>190</v>
      </c>
      <c r="C220" s="124" t="s">
        <v>191</v>
      </c>
      <c r="D220" s="4" t="s">
        <v>2991</v>
      </c>
      <c r="E220" s="6">
        <v>1</v>
      </c>
      <c r="F220" s="6"/>
      <c r="G220" s="7"/>
      <c r="H220" s="122">
        <f>VLOOKUP(A220,'NIP totaal 2021'!$A$4:$I$2114,9,0)</f>
        <v>0</v>
      </c>
      <c r="I220" s="32">
        <f t="shared" si="20"/>
        <v>0</v>
      </c>
      <c r="J220" s="27">
        <f t="shared" si="21"/>
        <v>0</v>
      </c>
      <c r="K220" s="81">
        <f t="shared" si="22"/>
        <v>1</v>
      </c>
      <c r="L220" s="28">
        <f t="shared" si="23"/>
        <v>0</v>
      </c>
      <c r="M220" s="28">
        <f t="shared" si="24"/>
        <v>0</v>
      </c>
    </row>
    <row r="221" spans="1:13" ht="14.15" customHeight="1" x14ac:dyDescent="0.25">
      <c r="A221" s="129">
        <v>15459977</v>
      </c>
      <c r="B221" s="124" t="s">
        <v>174</v>
      </c>
      <c r="C221" s="124" t="s">
        <v>175</v>
      </c>
      <c r="D221" s="4" t="s">
        <v>2991</v>
      </c>
      <c r="E221" s="6">
        <v>60</v>
      </c>
      <c r="F221" s="6"/>
      <c r="G221" s="7"/>
      <c r="H221" s="122">
        <f>VLOOKUP(A221,'NIP totaal 2021'!$A$4:$I$2114,9,0)</f>
        <v>0</v>
      </c>
      <c r="I221" s="32">
        <f t="shared" si="20"/>
        <v>0</v>
      </c>
      <c r="J221" s="27">
        <f t="shared" si="21"/>
        <v>0</v>
      </c>
      <c r="K221" s="81">
        <f t="shared" si="22"/>
        <v>1</v>
      </c>
      <c r="L221" s="28">
        <f t="shared" si="23"/>
        <v>0</v>
      </c>
      <c r="M221" s="28">
        <f t="shared" si="24"/>
        <v>0</v>
      </c>
    </row>
    <row r="222" spans="1:13" ht="14.15" customHeight="1" x14ac:dyDescent="0.25">
      <c r="A222" s="129">
        <v>15460762</v>
      </c>
      <c r="B222" s="124" t="s">
        <v>192</v>
      </c>
      <c r="C222" s="124" t="s">
        <v>193</v>
      </c>
      <c r="D222" s="4" t="s">
        <v>2991</v>
      </c>
      <c r="E222" s="6">
        <v>1</v>
      </c>
      <c r="F222" s="6"/>
      <c r="G222" s="7"/>
      <c r="H222" s="122">
        <f>VLOOKUP(A222,'NIP totaal 2021'!$A$4:$I$2114,9,0)</f>
        <v>0</v>
      </c>
      <c r="I222" s="32">
        <f t="shared" si="20"/>
        <v>0</v>
      </c>
      <c r="J222" s="27">
        <f t="shared" si="21"/>
        <v>0</v>
      </c>
      <c r="K222" s="81">
        <f t="shared" si="22"/>
        <v>1</v>
      </c>
      <c r="L222" s="28">
        <f t="shared" si="23"/>
        <v>0</v>
      </c>
      <c r="M222" s="28">
        <f t="shared" si="24"/>
        <v>0</v>
      </c>
    </row>
    <row r="223" spans="1:13" ht="14.15" customHeight="1" x14ac:dyDescent="0.25">
      <c r="A223" s="129">
        <v>15460770</v>
      </c>
      <c r="B223" s="124" t="s">
        <v>192</v>
      </c>
      <c r="C223" s="124" t="s">
        <v>193</v>
      </c>
      <c r="D223" s="4" t="s">
        <v>2991</v>
      </c>
      <c r="E223" s="6">
        <v>1</v>
      </c>
      <c r="F223" s="6"/>
      <c r="G223" s="7"/>
      <c r="H223" s="122">
        <f>VLOOKUP(A223,'NIP totaal 2021'!$A$4:$I$2114,9,0)</f>
        <v>0</v>
      </c>
      <c r="I223" s="32">
        <f t="shared" si="20"/>
        <v>0</v>
      </c>
      <c r="J223" s="27">
        <f t="shared" si="21"/>
        <v>0</v>
      </c>
      <c r="K223" s="81">
        <f t="shared" si="22"/>
        <v>1</v>
      </c>
      <c r="L223" s="28">
        <f t="shared" si="23"/>
        <v>0</v>
      </c>
      <c r="M223" s="28">
        <f t="shared" si="24"/>
        <v>0</v>
      </c>
    </row>
    <row r="224" spans="1:13" ht="14.15" customHeight="1" x14ac:dyDescent="0.25">
      <c r="A224" s="129">
        <v>15466515</v>
      </c>
      <c r="B224" s="124" t="s">
        <v>148</v>
      </c>
      <c r="C224" s="124" t="s">
        <v>149</v>
      </c>
      <c r="D224" s="4" t="s">
        <v>2991</v>
      </c>
      <c r="E224" s="6">
        <v>5</v>
      </c>
      <c r="F224" s="6"/>
      <c r="G224" s="7"/>
      <c r="H224" s="122">
        <f>VLOOKUP(A224,'NIP totaal 2021'!$A$4:$I$2114,9,0)</f>
        <v>0</v>
      </c>
      <c r="I224" s="32">
        <f t="shared" si="20"/>
        <v>0</v>
      </c>
      <c r="J224" s="27">
        <f t="shared" si="21"/>
        <v>0</v>
      </c>
      <c r="K224" s="81">
        <f t="shared" si="22"/>
        <v>1</v>
      </c>
      <c r="L224" s="28">
        <f t="shared" si="23"/>
        <v>0</v>
      </c>
      <c r="M224" s="28">
        <f t="shared" si="24"/>
        <v>0</v>
      </c>
    </row>
    <row r="225" spans="1:13" ht="14.15" customHeight="1" x14ac:dyDescent="0.25">
      <c r="A225" s="129">
        <v>15474305</v>
      </c>
      <c r="B225" s="124" t="s">
        <v>186</v>
      </c>
      <c r="C225" s="124" t="s">
        <v>187</v>
      </c>
      <c r="D225" s="4" t="s">
        <v>2991</v>
      </c>
      <c r="E225" s="6">
        <v>1</v>
      </c>
      <c r="F225" s="6"/>
      <c r="G225" s="7"/>
      <c r="H225" s="122">
        <f>VLOOKUP(A225,'NIP totaal 2021'!$A$4:$I$2114,9,0)</f>
        <v>0</v>
      </c>
      <c r="I225" s="32">
        <f t="shared" si="20"/>
        <v>0</v>
      </c>
      <c r="J225" s="27">
        <f t="shared" si="21"/>
        <v>0</v>
      </c>
      <c r="K225" s="81">
        <f t="shared" si="22"/>
        <v>1</v>
      </c>
      <c r="L225" s="28">
        <f t="shared" si="23"/>
        <v>0</v>
      </c>
      <c r="M225" s="28">
        <f t="shared" si="24"/>
        <v>0</v>
      </c>
    </row>
    <row r="226" spans="1:13" ht="14.15" customHeight="1" x14ac:dyDescent="0.25">
      <c r="A226" s="129">
        <v>15474313</v>
      </c>
      <c r="B226" s="124" t="s">
        <v>186</v>
      </c>
      <c r="C226" s="124" t="s">
        <v>187</v>
      </c>
      <c r="D226" s="4" t="s">
        <v>2991</v>
      </c>
      <c r="E226" s="6">
        <v>1</v>
      </c>
      <c r="F226" s="6"/>
      <c r="G226" s="7"/>
      <c r="H226" s="122">
        <f>VLOOKUP(A226,'NIP totaal 2021'!$A$4:$I$2114,9,0)</f>
        <v>0</v>
      </c>
      <c r="I226" s="32">
        <f t="shared" si="20"/>
        <v>0</v>
      </c>
      <c r="J226" s="27">
        <f t="shared" si="21"/>
        <v>0</v>
      </c>
      <c r="K226" s="81">
        <f t="shared" si="22"/>
        <v>1</v>
      </c>
      <c r="L226" s="28">
        <f t="shared" si="23"/>
        <v>0</v>
      </c>
      <c r="M226" s="28">
        <f t="shared" si="24"/>
        <v>0</v>
      </c>
    </row>
    <row r="227" spans="1:13" ht="14.15" customHeight="1" x14ac:dyDescent="0.25">
      <c r="A227" s="129">
        <v>15474518</v>
      </c>
      <c r="B227" s="124" t="s">
        <v>184</v>
      </c>
      <c r="C227" s="124" t="s">
        <v>185</v>
      </c>
      <c r="D227" s="4" t="s">
        <v>2991</v>
      </c>
      <c r="E227" s="6">
        <v>1</v>
      </c>
      <c r="F227" s="6"/>
      <c r="G227" s="7"/>
      <c r="H227" s="122">
        <f>VLOOKUP(A227,'NIP totaal 2021'!$A$4:$I$2114,9,0)</f>
        <v>0</v>
      </c>
      <c r="I227" s="32">
        <f t="shared" si="20"/>
        <v>0</v>
      </c>
      <c r="J227" s="27">
        <f t="shared" si="21"/>
        <v>0</v>
      </c>
      <c r="K227" s="81">
        <f t="shared" si="22"/>
        <v>1</v>
      </c>
      <c r="L227" s="28">
        <f t="shared" si="23"/>
        <v>0</v>
      </c>
      <c r="M227" s="28">
        <f t="shared" si="24"/>
        <v>0</v>
      </c>
    </row>
    <row r="228" spans="1:13" ht="14.15" customHeight="1" x14ac:dyDescent="0.25">
      <c r="A228" s="129">
        <v>15474534</v>
      </c>
      <c r="B228" s="124" t="s">
        <v>184</v>
      </c>
      <c r="C228" s="124" t="s">
        <v>185</v>
      </c>
      <c r="D228" s="4" t="s">
        <v>2991</v>
      </c>
      <c r="E228" s="6">
        <v>1</v>
      </c>
      <c r="F228" s="6"/>
      <c r="G228" s="7"/>
      <c r="H228" s="122">
        <f>VLOOKUP(A228,'NIP totaal 2021'!$A$4:$I$2114,9,0)</f>
        <v>0</v>
      </c>
      <c r="I228" s="32">
        <f t="shared" si="20"/>
        <v>0</v>
      </c>
      <c r="J228" s="27">
        <f t="shared" si="21"/>
        <v>0</v>
      </c>
      <c r="K228" s="81">
        <f t="shared" si="22"/>
        <v>1</v>
      </c>
      <c r="L228" s="28">
        <f t="shared" si="23"/>
        <v>0</v>
      </c>
      <c r="M228" s="28">
        <f t="shared" si="24"/>
        <v>0</v>
      </c>
    </row>
    <row r="229" spans="1:13" ht="14.15" customHeight="1" x14ac:dyDescent="0.25">
      <c r="A229" s="129">
        <v>15488373</v>
      </c>
      <c r="B229" s="124" t="s">
        <v>196</v>
      </c>
      <c r="C229" s="124" t="s">
        <v>197</v>
      </c>
      <c r="D229" s="4" t="s">
        <v>2991</v>
      </c>
      <c r="E229" s="6">
        <v>100</v>
      </c>
      <c r="F229" s="6"/>
      <c r="G229" s="7"/>
      <c r="H229" s="122">
        <f>VLOOKUP(A229,'NIP totaal 2021'!$A$4:$I$2114,9,0)</f>
        <v>0</v>
      </c>
      <c r="I229" s="32">
        <f t="shared" si="20"/>
        <v>0</v>
      </c>
      <c r="J229" s="27">
        <f t="shared" si="21"/>
        <v>0</v>
      </c>
      <c r="K229" s="81">
        <f t="shared" si="22"/>
        <v>1</v>
      </c>
      <c r="L229" s="28">
        <f t="shared" si="23"/>
        <v>0</v>
      </c>
      <c r="M229" s="28">
        <f t="shared" si="24"/>
        <v>0</v>
      </c>
    </row>
    <row r="230" spans="1:13" ht="14.15" customHeight="1" x14ac:dyDescent="0.25">
      <c r="A230" s="129">
        <v>15492753</v>
      </c>
      <c r="B230" s="124" t="s">
        <v>2792</v>
      </c>
      <c r="C230" s="124" t="s">
        <v>195</v>
      </c>
      <c r="D230" s="4" t="s">
        <v>2991</v>
      </c>
      <c r="E230" s="6">
        <v>1</v>
      </c>
      <c r="F230" s="6"/>
      <c r="G230" s="7"/>
      <c r="H230" s="122">
        <f>VLOOKUP(A230,'NIP totaal 2021'!$A$4:$I$2114,9,0)</f>
        <v>0</v>
      </c>
      <c r="I230" s="32">
        <f t="shared" si="20"/>
        <v>0</v>
      </c>
      <c r="J230" s="27">
        <f t="shared" si="21"/>
        <v>0</v>
      </c>
      <c r="K230" s="81">
        <f t="shared" si="22"/>
        <v>1</v>
      </c>
      <c r="L230" s="28">
        <f t="shared" si="23"/>
        <v>0</v>
      </c>
      <c r="M230" s="28">
        <f t="shared" si="24"/>
        <v>0</v>
      </c>
    </row>
    <row r="231" spans="1:13" ht="14.15" customHeight="1" x14ac:dyDescent="0.25">
      <c r="A231" s="129">
        <v>15492761</v>
      </c>
      <c r="B231" s="124" t="s">
        <v>2792</v>
      </c>
      <c r="C231" s="124" t="s">
        <v>195</v>
      </c>
      <c r="D231" s="4" t="s">
        <v>2991</v>
      </c>
      <c r="E231" s="6">
        <v>1</v>
      </c>
      <c r="F231" s="6"/>
      <c r="G231" s="7"/>
      <c r="H231" s="122">
        <f>VLOOKUP(A231,'NIP totaal 2021'!$A$4:$I$2114,9,0)</f>
        <v>0</v>
      </c>
      <c r="I231" s="32">
        <f t="shared" si="20"/>
        <v>0</v>
      </c>
      <c r="J231" s="27">
        <f t="shared" si="21"/>
        <v>0</v>
      </c>
      <c r="K231" s="81">
        <f t="shared" si="22"/>
        <v>1</v>
      </c>
      <c r="L231" s="28">
        <f t="shared" si="23"/>
        <v>0</v>
      </c>
      <c r="M231" s="28">
        <f t="shared" si="24"/>
        <v>0</v>
      </c>
    </row>
    <row r="232" spans="1:13" ht="14.15" customHeight="1" x14ac:dyDescent="0.25">
      <c r="A232" s="129">
        <v>15492818</v>
      </c>
      <c r="B232" s="124" t="s">
        <v>2793</v>
      </c>
      <c r="C232" s="124" t="s">
        <v>199</v>
      </c>
      <c r="D232" s="4" t="s">
        <v>2991</v>
      </c>
      <c r="E232" s="6">
        <v>30</v>
      </c>
      <c r="F232" s="6"/>
      <c r="G232" s="7"/>
      <c r="H232" s="122">
        <f>VLOOKUP(A232,'NIP totaal 2021'!$A$4:$I$2114,9,0)</f>
        <v>0</v>
      </c>
      <c r="I232" s="32">
        <f t="shared" si="20"/>
        <v>0</v>
      </c>
      <c r="J232" s="27">
        <f t="shared" si="21"/>
        <v>0</v>
      </c>
      <c r="K232" s="81">
        <f t="shared" si="22"/>
        <v>1</v>
      </c>
      <c r="L232" s="28">
        <f t="shared" si="23"/>
        <v>0</v>
      </c>
      <c r="M232" s="28">
        <f t="shared" si="24"/>
        <v>0</v>
      </c>
    </row>
    <row r="233" spans="1:13" ht="14.15" customHeight="1" x14ac:dyDescent="0.25">
      <c r="A233" s="129">
        <v>15501094</v>
      </c>
      <c r="B233" s="124" t="s">
        <v>172</v>
      </c>
      <c r="C233" s="124" t="s">
        <v>173</v>
      </c>
      <c r="D233" s="4" t="s">
        <v>2991</v>
      </c>
      <c r="E233" s="6">
        <v>15</v>
      </c>
      <c r="F233" s="6"/>
      <c r="G233" s="7"/>
      <c r="H233" s="122">
        <f>VLOOKUP(A233,'NIP totaal 2021'!$A$4:$I$2114,9,0)</f>
        <v>0</v>
      </c>
      <c r="I233" s="32">
        <f t="shared" si="20"/>
        <v>0</v>
      </c>
      <c r="J233" s="27">
        <f t="shared" si="21"/>
        <v>0</v>
      </c>
      <c r="K233" s="81">
        <f t="shared" si="22"/>
        <v>1</v>
      </c>
      <c r="L233" s="28">
        <f t="shared" si="23"/>
        <v>0</v>
      </c>
      <c r="M233" s="28">
        <f t="shared" si="24"/>
        <v>0</v>
      </c>
    </row>
    <row r="234" spans="1:13" ht="14.15" customHeight="1" x14ac:dyDescent="0.25">
      <c r="A234" s="129">
        <v>15501108</v>
      </c>
      <c r="B234" s="124" t="s">
        <v>172</v>
      </c>
      <c r="C234" s="124" t="s">
        <v>173</v>
      </c>
      <c r="D234" s="4" t="s">
        <v>2991</v>
      </c>
      <c r="E234" s="6">
        <v>20</v>
      </c>
      <c r="F234" s="6"/>
      <c r="G234" s="7"/>
      <c r="H234" s="122">
        <f>VLOOKUP(A234,'NIP totaal 2021'!$A$4:$I$2114,9,0)</f>
        <v>0</v>
      </c>
      <c r="I234" s="32">
        <f t="shared" si="20"/>
        <v>0</v>
      </c>
      <c r="J234" s="27">
        <f t="shared" si="21"/>
        <v>0</v>
      </c>
      <c r="K234" s="81">
        <f t="shared" si="22"/>
        <v>1</v>
      </c>
      <c r="L234" s="28">
        <f t="shared" si="23"/>
        <v>0</v>
      </c>
      <c r="M234" s="28">
        <f t="shared" si="24"/>
        <v>0</v>
      </c>
    </row>
    <row r="235" spans="1:13" ht="14.15" customHeight="1" x14ac:dyDescent="0.25">
      <c r="A235" s="129">
        <v>15517500</v>
      </c>
      <c r="B235" s="124" t="s">
        <v>200</v>
      </c>
      <c r="C235" s="124" t="s">
        <v>201</v>
      </c>
      <c r="D235" s="4" t="s">
        <v>2991</v>
      </c>
      <c r="E235" s="6">
        <v>1</v>
      </c>
      <c r="F235" s="6"/>
      <c r="G235" s="7"/>
      <c r="H235" s="122">
        <f>VLOOKUP(A235,'NIP totaal 2021'!$A$4:$I$2114,9,0)</f>
        <v>0</v>
      </c>
      <c r="I235" s="32">
        <f t="shared" si="20"/>
        <v>0</v>
      </c>
      <c r="J235" s="27">
        <f t="shared" si="21"/>
        <v>0</v>
      </c>
      <c r="K235" s="81">
        <f t="shared" si="22"/>
        <v>1</v>
      </c>
      <c r="L235" s="28">
        <f t="shared" si="23"/>
        <v>0</v>
      </c>
      <c r="M235" s="28">
        <f t="shared" si="24"/>
        <v>0</v>
      </c>
    </row>
    <row r="236" spans="1:13" ht="14.15" customHeight="1" x14ac:dyDescent="0.25">
      <c r="A236" s="129">
        <v>15518310</v>
      </c>
      <c r="B236" s="124" t="s">
        <v>202</v>
      </c>
      <c r="C236" s="124" t="s">
        <v>203</v>
      </c>
      <c r="D236" s="4" t="s">
        <v>2991</v>
      </c>
      <c r="E236" s="6">
        <v>1</v>
      </c>
      <c r="F236" s="6"/>
      <c r="G236" s="7"/>
      <c r="H236" s="122">
        <f>VLOOKUP(A236,'NIP totaal 2021'!$A$4:$I$2114,9,0)</f>
        <v>0</v>
      </c>
      <c r="I236" s="32">
        <f t="shared" si="20"/>
        <v>0</v>
      </c>
      <c r="J236" s="27">
        <f t="shared" si="21"/>
        <v>0</v>
      </c>
      <c r="K236" s="81">
        <f t="shared" si="22"/>
        <v>1</v>
      </c>
      <c r="L236" s="28">
        <f t="shared" si="23"/>
        <v>0</v>
      </c>
      <c r="M236" s="28">
        <f t="shared" si="24"/>
        <v>0</v>
      </c>
    </row>
    <row r="237" spans="1:13" ht="14.15" customHeight="1" x14ac:dyDescent="0.25">
      <c r="A237" s="129">
        <v>15518329</v>
      </c>
      <c r="B237" s="124" t="s">
        <v>202</v>
      </c>
      <c r="C237" s="124" t="s">
        <v>203</v>
      </c>
      <c r="D237" s="4" t="s">
        <v>2991</v>
      </c>
      <c r="E237" s="6">
        <v>1</v>
      </c>
      <c r="F237" s="6"/>
      <c r="G237" s="7"/>
      <c r="H237" s="122">
        <f>VLOOKUP(A237,'NIP totaal 2021'!$A$4:$I$2114,9,0)</f>
        <v>0</v>
      </c>
      <c r="I237" s="32">
        <f t="shared" si="20"/>
        <v>0</v>
      </c>
      <c r="J237" s="27">
        <f t="shared" si="21"/>
        <v>0</v>
      </c>
      <c r="K237" s="81">
        <f t="shared" si="22"/>
        <v>1</v>
      </c>
      <c r="L237" s="28">
        <f t="shared" si="23"/>
        <v>0</v>
      </c>
      <c r="M237" s="28">
        <f t="shared" si="24"/>
        <v>0</v>
      </c>
    </row>
    <row r="238" spans="1:13" ht="14.15" customHeight="1" x14ac:dyDescent="0.25">
      <c r="A238" s="129">
        <v>15522768</v>
      </c>
      <c r="B238" s="124" t="s">
        <v>2790</v>
      </c>
      <c r="C238" s="124" t="s">
        <v>177</v>
      </c>
      <c r="D238" s="4" t="s">
        <v>2991</v>
      </c>
      <c r="E238" s="6">
        <v>28</v>
      </c>
      <c r="F238" s="6"/>
      <c r="G238" s="7"/>
      <c r="H238" s="122">
        <f>VLOOKUP(A238,'NIP totaal 2021'!$A$4:$I$2114,9,0)</f>
        <v>0</v>
      </c>
      <c r="I238" s="32">
        <f t="shared" si="20"/>
        <v>0</v>
      </c>
      <c r="J238" s="27">
        <f t="shared" si="21"/>
        <v>0</v>
      </c>
      <c r="K238" s="81">
        <f t="shared" si="22"/>
        <v>1</v>
      </c>
      <c r="L238" s="28">
        <f t="shared" si="23"/>
        <v>0</v>
      </c>
      <c r="M238" s="28">
        <f t="shared" si="24"/>
        <v>0</v>
      </c>
    </row>
    <row r="239" spans="1:13" ht="14.15" customHeight="1" x14ac:dyDescent="0.25">
      <c r="A239" s="129">
        <v>15522776</v>
      </c>
      <c r="B239" s="124" t="s">
        <v>2790</v>
      </c>
      <c r="C239" s="124" t="s">
        <v>177</v>
      </c>
      <c r="D239" s="4" t="s">
        <v>2991</v>
      </c>
      <c r="E239" s="6">
        <v>28</v>
      </c>
      <c r="F239" s="6"/>
      <c r="G239" s="7"/>
      <c r="H239" s="122">
        <f>VLOOKUP(A239,'NIP totaal 2021'!$A$4:$I$2114,9,0)</f>
        <v>0</v>
      </c>
      <c r="I239" s="32">
        <f t="shared" si="20"/>
        <v>0</v>
      </c>
      <c r="J239" s="27">
        <f t="shared" si="21"/>
        <v>0</v>
      </c>
      <c r="K239" s="81">
        <f t="shared" si="22"/>
        <v>1</v>
      </c>
      <c r="L239" s="28">
        <f t="shared" si="23"/>
        <v>0</v>
      </c>
      <c r="M239" s="28">
        <f t="shared" si="24"/>
        <v>0</v>
      </c>
    </row>
    <row r="240" spans="1:13" ht="14.15" customHeight="1" x14ac:dyDescent="0.25">
      <c r="A240" s="129">
        <v>15522784</v>
      </c>
      <c r="B240" s="124" t="s">
        <v>2790</v>
      </c>
      <c r="C240" s="124" t="s">
        <v>177</v>
      </c>
      <c r="D240" s="4" t="s">
        <v>2991</v>
      </c>
      <c r="E240" s="6">
        <v>28</v>
      </c>
      <c r="F240" s="6"/>
      <c r="G240" s="7"/>
      <c r="H240" s="122">
        <f>VLOOKUP(A240,'NIP totaal 2021'!$A$4:$I$2114,9,0)</f>
        <v>0</v>
      </c>
      <c r="I240" s="32">
        <f t="shared" si="20"/>
        <v>0</v>
      </c>
      <c r="J240" s="27">
        <f t="shared" si="21"/>
        <v>0</v>
      </c>
      <c r="K240" s="81">
        <f t="shared" si="22"/>
        <v>1</v>
      </c>
      <c r="L240" s="28">
        <f t="shared" si="23"/>
        <v>0</v>
      </c>
      <c r="M240" s="28">
        <f t="shared" si="24"/>
        <v>0</v>
      </c>
    </row>
    <row r="241" spans="1:13" ht="14.15" customHeight="1" x14ac:dyDescent="0.25">
      <c r="A241" s="129">
        <v>15532585</v>
      </c>
      <c r="B241" s="124" t="s">
        <v>166</v>
      </c>
      <c r="C241" s="124" t="s">
        <v>167</v>
      </c>
      <c r="D241" s="4" t="s">
        <v>2991</v>
      </c>
      <c r="E241" s="6">
        <v>1</v>
      </c>
      <c r="F241" s="6"/>
      <c r="G241" s="7"/>
      <c r="H241" s="122">
        <f>VLOOKUP(A241,'NIP totaal 2021'!$A$4:$I$2114,9,0)</f>
        <v>0</v>
      </c>
      <c r="I241" s="32">
        <f t="shared" si="20"/>
        <v>0</v>
      </c>
      <c r="J241" s="27">
        <f t="shared" si="21"/>
        <v>0</v>
      </c>
      <c r="K241" s="81">
        <f t="shared" si="22"/>
        <v>1</v>
      </c>
      <c r="L241" s="28">
        <f t="shared" si="23"/>
        <v>0</v>
      </c>
      <c r="M241" s="28">
        <f t="shared" si="24"/>
        <v>0</v>
      </c>
    </row>
    <row r="242" spans="1:13" ht="14.15" customHeight="1" x14ac:dyDescent="0.25">
      <c r="A242" s="129">
        <v>15532593</v>
      </c>
      <c r="B242" s="124" t="s">
        <v>166</v>
      </c>
      <c r="C242" s="124" t="s">
        <v>167</v>
      </c>
      <c r="D242" s="4" t="s">
        <v>2991</v>
      </c>
      <c r="E242" s="6">
        <v>1</v>
      </c>
      <c r="F242" s="6"/>
      <c r="G242" s="7"/>
      <c r="H242" s="122">
        <f>VLOOKUP(A242,'NIP totaal 2021'!$A$4:$I$2114,9,0)</f>
        <v>0</v>
      </c>
      <c r="I242" s="32">
        <f t="shared" si="20"/>
        <v>0</v>
      </c>
      <c r="J242" s="27">
        <f t="shared" si="21"/>
        <v>0</v>
      </c>
      <c r="K242" s="81">
        <f t="shared" si="22"/>
        <v>1</v>
      </c>
      <c r="L242" s="28">
        <f t="shared" si="23"/>
        <v>0</v>
      </c>
      <c r="M242" s="28">
        <f t="shared" si="24"/>
        <v>0</v>
      </c>
    </row>
    <row r="243" spans="1:13" ht="14.15" customHeight="1" x14ac:dyDescent="0.25">
      <c r="A243" s="129">
        <v>15532607</v>
      </c>
      <c r="B243" s="124" t="s">
        <v>144</v>
      </c>
      <c r="C243" s="124" t="s">
        <v>145</v>
      </c>
      <c r="D243" s="4" t="s">
        <v>2991</v>
      </c>
      <c r="E243" s="6">
        <v>1</v>
      </c>
      <c r="F243" s="6"/>
      <c r="G243" s="7"/>
      <c r="H243" s="122">
        <f>VLOOKUP(A243,'NIP totaal 2021'!$A$4:$I$2114,9,0)</f>
        <v>0</v>
      </c>
      <c r="I243" s="32">
        <f t="shared" si="20"/>
        <v>0</v>
      </c>
      <c r="J243" s="27">
        <f t="shared" si="21"/>
        <v>0</v>
      </c>
      <c r="K243" s="81">
        <f t="shared" si="22"/>
        <v>1</v>
      </c>
      <c r="L243" s="28">
        <f t="shared" si="23"/>
        <v>0</v>
      </c>
      <c r="M243" s="28">
        <f t="shared" si="24"/>
        <v>0</v>
      </c>
    </row>
    <row r="244" spans="1:13" ht="14.15" customHeight="1" x14ac:dyDescent="0.25">
      <c r="A244" s="129">
        <v>15532623</v>
      </c>
      <c r="B244" s="124" t="s">
        <v>144</v>
      </c>
      <c r="C244" s="124" t="s">
        <v>145</v>
      </c>
      <c r="D244" s="4" t="s">
        <v>2991</v>
      </c>
      <c r="E244" s="6">
        <v>1</v>
      </c>
      <c r="F244" s="6"/>
      <c r="G244" s="7"/>
      <c r="H244" s="122">
        <f>VLOOKUP(A244,'NIP totaal 2021'!$A$4:$I$2114,9,0)</f>
        <v>0</v>
      </c>
      <c r="I244" s="32">
        <f t="shared" si="20"/>
        <v>0</v>
      </c>
      <c r="J244" s="27">
        <f t="shared" si="21"/>
        <v>0</v>
      </c>
      <c r="K244" s="81">
        <f t="shared" si="22"/>
        <v>1</v>
      </c>
      <c r="L244" s="28">
        <f t="shared" si="23"/>
        <v>0</v>
      </c>
      <c r="M244" s="28">
        <f t="shared" si="24"/>
        <v>0</v>
      </c>
    </row>
    <row r="245" spans="1:13" ht="14.15" customHeight="1" x14ac:dyDescent="0.25">
      <c r="A245" s="129">
        <v>15532658</v>
      </c>
      <c r="B245" s="124" t="s">
        <v>144</v>
      </c>
      <c r="C245" s="124" t="s">
        <v>145</v>
      </c>
      <c r="D245" s="4" t="s">
        <v>2991</v>
      </c>
      <c r="E245" s="6">
        <v>1</v>
      </c>
      <c r="F245" s="6"/>
      <c r="G245" s="7"/>
      <c r="H245" s="122">
        <f>VLOOKUP(A245,'NIP totaal 2021'!$A$4:$I$2114,9,0)</f>
        <v>0</v>
      </c>
      <c r="I245" s="32">
        <f t="shared" si="20"/>
        <v>0</v>
      </c>
      <c r="J245" s="27">
        <f t="shared" si="21"/>
        <v>0</v>
      </c>
      <c r="K245" s="81">
        <f t="shared" si="22"/>
        <v>1</v>
      </c>
      <c r="L245" s="28">
        <f t="shared" si="23"/>
        <v>0</v>
      </c>
      <c r="M245" s="28">
        <f t="shared" si="24"/>
        <v>0</v>
      </c>
    </row>
    <row r="246" spans="1:13" ht="14.15" customHeight="1" x14ac:dyDescent="0.25">
      <c r="A246" s="129">
        <v>15534952</v>
      </c>
      <c r="B246" s="124" t="s">
        <v>2792</v>
      </c>
      <c r="C246" s="124" t="s">
        <v>195</v>
      </c>
      <c r="D246" s="4" t="s">
        <v>2991</v>
      </c>
      <c r="E246" s="6">
        <v>1</v>
      </c>
      <c r="F246" s="6"/>
      <c r="G246" s="7"/>
      <c r="H246" s="122">
        <f>VLOOKUP(A246,'NIP totaal 2021'!$A$4:$I$2114,9,0)</f>
        <v>0</v>
      </c>
      <c r="I246" s="32">
        <f t="shared" si="20"/>
        <v>0</v>
      </c>
      <c r="J246" s="27">
        <f t="shared" si="21"/>
        <v>0</v>
      </c>
      <c r="K246" s="81">
        <f t="shared" si="22"/>
        <v>1</v>
      </c>
      <c r="L246" s="28">
        <f t="shared" si="23"/>
        <v>0</v>
      </c>
      <c r="M246" s="28">
        <f t="shared" si="24"/>
        <v>0</v>
      </c>
    </row>
    <row r="247" spans="1:13" ht="14.15" customHeight="1" x14ac:dyDescent="0.25">
      <c r="A247" s="129">
        <v>15534960</v>
      </c>
      <c r="B247" s="124" t="s">
        <v>2792</v>
      </c>
      <c r="C247" s="124" t="s">
        <v>195</v>
      </c>
      <c r="D247" s="4" t="s">
        <v>2991</v>
      </c>
      <c r="E247" s="6">
        <v>1</v>
      </c>
      <c r="F247" s="6"/>
      <c r="G247" s="7"/>
      <c r="H247" s="122">
        <f>VLOOKUP(A247,'NIP totaal 2021'!$A$4:$I$2114,9,0)</f>
        <v>0</v>
      </c>
      <c r="I247" s="32">
        <f t="shared" si="20"/>
        <v>0</v>
      </c>
      <c r="J247" s="27">
        <f t="shared" si="21"/>
        <v>0</v>
      </c>
      <c r="K247" s="81">
        <f t="shared" si="22"/>
        <v>1</v>
      </c>
      <c r="L247" s="28">
        <f t="shared" si="23"/>
        <v>0</v>
      </c>
      <c r="M247" s="28">
        <f t="shared" si="24"/>
        <v>0</v>
      </c>
    </row>
    <row r="248" spans="1:13" ht="14.15" customHeight="1" x14ac:dyDescent="0.25">
      <c r="A248" s="129">
        <v>15561593</v>
      </c>
      <c r="B248" s="124" t="s">
        <v>2794</v>
      </c>
      <c r="C248" s="124" t="s">
        <v>141</v>
      </c>
      <c r="D248" s="4" t="s">
        <v>2991</v>
      </c>
      <c r="E248" s="6">
        <v>30</v>
      </c>
      <c r="F248" s="6"/>
      <c r="G248" s="7"/>
      <c r="H248" s="122">
        <f>VLOOKUP(A248,'NIP totaal 2021'!$A$4:$I$2114,9,0)</f>
        <v>0</v>
      </c>
      <c r="I248" s="32">
        <f t="shared" si="20"/>
        <v>0</v>
      </c>
      <c r="J248" s="27">
        <f t="shared" si="21"/>
        <v>0</v>
      </c>
      <c r="K248" s="81">
        <f t="shared" si="22"/>
        <v>1</v>
      </c>
      <c r="L248" s="28">
        <f t="shared" si="23"/>
        <v>0</v>
      </c>
      <c r="M248" s="28">
        <f t="shared" si="24"/>
        <v>0</v>
      </c>
    </row>
    <row r="249" spans="1:13" ht="14.15" customHeight="1" x14ac:dyDescent="0.25">
      <c r="A249" s="129">
        <v>15561607</v>
      </c>
      <c r="B249" s="124" t="s">
        <v>2794</v>
      </c>
      <c r="C249" s="124" t="s">
        <v>141</v>
      </c>
      <c r="D249" s="4" t="s">
        <v>2991</v>
      </c>
      <c r="E249" s="6">
        <v>30</v>
      </c>
      <c r="F249" s="6"/>
      <c r="G249" s="7"/>
      <c r="H249" s="122">
        <f>VLOOKUP(A249,'NIP totaal 2021'!$A$4:$I$2114,9,0)</f>
        <v>0</v>
      </c>
      <c r="I249" s="32">
        <f t="shared" si="20"/>
        <v>0</v>
      </c>
      <c r="J249" s="27">
        <f t="shared" si="21"/>
        <v>0</v>
      </c>
      <c r="K249" s="81">
        <f t="shared" si="22"/>
        <v>1</v>
      </c>
      <c r="L249" s="28">
        <f t="shared" si="23"/>
        <v>0</v>
      </c>
      <c r="M249" s="28">
        <f t="shared" si="24"/>
        <v>0</v>
      </c>
    </row>
    <row r="250" spans="1:13" ht="14.15" customHeight="1" x14ac:dyDescent="0.25">
      <c r="A250" s="129">
        <v>15563456</v>
      </c>
      <c r="B250" s="124" t="s">
        <v>207</v>
      </c>
      <c r="C250" s="124" t="s">
        <v>208</v>
      </c>
      <c r="D250" s="4" t="s">
        <v>2991</v>
      </c>
      <c r="E250" s="6">
        <v>5</v>
      </c>
      <c r="F250" s="6"/>
      <c r="G250" s="7"/>
      <c r="H250" s="122">
        <f>VLOOKUP(A250,'NIP totaal 2021'!$A$4:$I$2114,9,0)</f>
        <v>0</v>
      </c>
      <c r="I250" s="32">
        <f t="shared" si="20"/>
        <v>0</v>
      </c>
      <c r="J250" s="27">
        <f t="shared" si="21"/>
        <v>0</v>
      </c>
      <c r="K250" s="81">
        <f t="shared" si="22"/>
        <v>1</v>
      </c>
      <c r="L250" s="28">
        <f t="shared" si="23"/>
        <v>0</v>
      </c>
      <c r="M250" s="28">
        <f t="shared" si="24"/>
        <v>0</v>
      </c>
    </row>
    <row r="251" spans="1:13" ht="14.15" customHeight="1" x14ac:dyDescent="0.25">
      <c r="A251" s="129">
        <v>15569756</v>
      </c>
      <c r="B251" s="124" t="s">
        <v>2792</v>
      </c>
      <c r="C251" s="124" t="s">
        <v>195</v>
      </c>
      <c r="D251" s="4" t="s">
        <v>2991</v>
      </c>
      <c r="E251" s="6">
        <v>1</v>
      </c>
      <c r="F251" s="6"/>
      <c r="G251" s="7"/>
      <c r="H251" s="122">
        <f>VLOOKUP(A251,'NIP totaal 2021'!$A$4:$I$2114,9,0)</f>
        <v>0</v>
      </c>
      <c r="I251" s="32">
        <f t="shared" si="20"/>
        <v>0</v>
      </c>
      <c r="J251" s="27">
        <f t="shared" si="21"/>
        <v>0</v>
      </c>
      <c r="K251" s="81">
        <f t="shared" si="22"/>
        <v>1</v>
      </c>
      <c r="L251" s="28">
        <f t="shared" si="23"/>
        <v>0</v>
      </c>
      <c r="M251" s="28">
        <f t="shared" si="24"/>
        <v>0</v>
      </c>
    </row>
    <row r="252" spans="1:13" ht="14.15" customHeight="1" x14ac:dyDescent="0.25">
      <c r="A252" s="129">
        <v>15569764</v>
      </c>
      <c r="B252" s="124" t="s">
        <v>2792</v>
      </c>
      <c r="C252" s="124" t="s">
        <v>195</v>
      </c>
      <c r="D252" s="4" t="s">
        <v>2991</v>
      </c>
      <c r="E252" s="6">
        <v>1</v>
      </c>
      <c r="F252" s="6"/>
      <c r="G252" s="7"/>
      <c r="H252" s="122">
        <f>VLOOKUP(A252,'NIP totaal 2021'!$A$4:$I$2114,9,0)</f>
        <v>0</v>
      </c>
      <c r="I252" s="32">
        <f t="shared" si="20"/>
        <v>0</v>
      </c>
      <c r="J252" s="27">
        <f t="shared" si="21"/>
        <v>0</v>
      </c>
      <c r="K252" s="81">
        <f t="shared" si="22"/>
        <v>1</v>
      </c>
      <c r="L252" s="28">
        <f t="shared" si="23"/>
        <v>0</v>
      </c>
      <c r="M252" s="28">
        <f t="shared" si="24"/>
        <v>0</v>
      </c>
    </row>
    <row r="253" spans="1:13" ht="14.15" customHeight="1" x14ac:dyDescent="0.25">
      <c r="A253" s="129">
        <v>15576299</v>
      </c>
      <c r="B253" s="124" t="s">
        <v>196</v>
      </c>
      <c r="C253" s="124" t="s">
        <v>197</v>
      </c>
      <c r="D253" s="4" t="s">
        <v>2991</v>
      </c>
      <c r="E253" s="6">
        <v>100</v>
      </c>
      <c r="F253" s="6"/>
      <c r="G253" s="7"/>
      <c r="H253" s="122">
        <f>VLOOKUP(A253,'NIP totaal 2021'!$A$4:$I$2114,9,0)</f>
        <v>0</v>
      </c>
      <c r="I253" s="32">
        <f t="shared" si="20"/>
        <v>0</v>
      </c>
      <c r="J253" s="27">
        <f t="shared" si="21"/>
        <v>0</v>
      </c>
      <c r="K253" s="81">
        <f t="shared" si="22"/>
        <v>1</v>
      </c>
      <c r="L253" s="28">
        <f t="shared" si="23"/>
        <v>0</v>
      </c>
      <c r="M253" s="28">
        <f t="shared" si="24"/>
        <v>0</v>
      </c>
    </row>
    <row r="254" spans="1:13" ht="14.15" customHeight="1" x14ac:dyDescent="0.25">
      <c r="A254" s="129">
        <v>15579239</v>
      </c>
      <c r="B254" s="124" t="s">
        <v>2795</v>
      </c>
      <c r="C254" s="124" t="s">
        <v>210</v>
      </c>
      <c r="D254" s="4" t="s">
        <v>2991</v>
      </c>
      <c r="E254" s="6">
        <v>30</v>
      </c>
      <c r="F254" s="6"/>
      <c r="G254" s="7"/>
      <c r="H254" s="122">
        <f>VLOOKUP(A254,'NIP totaal 2021'!$A$4:$I$2114,9,0)</f>
        <v>0</v>
      </c>
      <c r="I254" s="32">
        <f t="shared" si="20"/>
        <v>0</v>
      </c>
      <c r="J254" s="27">
        <f t="shared" si="21"/>
        <v>0</v>
      </c>
      <c r="K254" s="81">
        <f t="shared" si="22"/>
        <v>1</v>
      </c>
      <c r="L254" s="28">
        <f t="shared" si="23"/>
        <v>0</v>
      </c>
      <c r="M254" s="28">
        <f t="shared" si="24"/>
        <v>0</v>
      </c>
    </row>
    <row r="255" spans="1:13" ht="14.15" customHeight="1" x14ac:dyDescent="0.25">
      <c r="A255" s="129">
        <v>15579247</v>
      </c>
      <c r="B255" s="124" t="s">
        <v>2795</v>
      </c>
      <c r="C255" s="124" t="s">
        <v>210</v>
      </c>
      <c r="D255" s="4" t="s">
        <v>2991</v>
      </c>
      <c r="E255" s="6">
        <v>60</v>
      </c>
      <c r="F255" s="6"/>
      <c r="G255" s="7"/>
      <c r="H255" s="122">
        <f>VLOOKUP(A255,'NIP totaal 2021'!$A$4:$I$2114,9,0)</f>
        <v>0</v>
      </c>
      <c r="I255" s="32">
        <f t="shared" si="20"/>
        <v>0</v>
      </c>
      <c r="J255" s="27">
        <f t="shared" si="21"/>
        <v>0</v>
      </c>
      <c r="K255" s="81">
        <f t="shared" si="22"/>
        <v>1</v>
      </c>
      <c r="L255" s="28">
        <f t="shared" si="23"/>
        <v>0</v>
      </c>
      <c r="M255" s="28">
        <f t="shared" si="24"/>
        <v>0</v>
      </c>
    </row>
    <row r="256" spans="1:13" ht="14.15" customHeight="1" x14ac:dyDescent="0.25">
      <c r="A256" s="129">
        <v>15584348</v>
      </c>
      <c r="B256" s="124" t="s">
        <v>2785</v>
      </c>
      <c r="C256" s="124" t="s">
        <v>123</v>
      </c>
      <c r="D256" s="4" t="s">
        <v>2991</v>
      </c>
      <c r="E256" s="6">
        <v>10</v>
      </c>
      <c r="F256" s="6"/>
      <c r="G256" s="7"/>
      <c r="H256" s="122">
        <f>VLOOKUP(A256,'NIP totaal 2021'!$A$4:$I$2114,9,0)</f>
        <v>0</v>
      </c>
      <c r="I256" s="32">
        <f t="shared" si="20"/>
        <v>0</v>
      </c>
      <c r="J256" s="27">
        <f t="shared" si="21"/>
        <v>0</v>
      </c>
      <c r="K256" s="81">
        <f t="shared" si="22"/>
        <v>1</v>
      </c>
      <c r="L256" s="28">
        <f t="shared" si="23"/>
        <v>0</v>
      </c>
      <c r="M256" s="28">
        <f t="shared" si="24"/>
        <v>0</v>
      </c>
    </row>
    <row r="257" spans="1:13" ht="14.15" customHeight="1" x14ac:dyDescent="0.25">
      <c r="A257" s="129">
        <v>15587207</v>
      </c>
      <c r="B257" s="124" t="s">
        <v>2786</v>
      </c>
      <c r="C257" s="124" t="s">
        <v>139</v>
      </c>
      <c r="D257" s="4" t="s">
        <v>2991</v>
      </c>
      <c r="E257" s="6">
        <v>60</v>
      </c>
      <c r="F257" s="6"/>
      <c r="G257" s="7"/>
      <c r="H257" s="122">
        <f>VLOOKUP(A257,'NIP totaal 2021'!$A$4:$I$2114,9,0)</f>
        <v>0</v>
      </c>
      <c r="I257" s="32">
        <f t="shared" si="20"/>
        <v>0</v>
      </c>
      <c r="J257" s="27">
        <f t="shared" si="21"/>
        <v>0</v>
      </c>
      <c r="K257" s="81">
        <f t="shared" si="22"/>
        <v>1</v>
      </c>
      <c r="L257" s="28">
        <f t="shared" si="23"/>
        <v>0</v>
      </c>
      <c r="M257" s="28">
        <f t="shared" si="24"/>
        <v>0</v>
      </c>
    </row>
    <row r="258" spans="1:13" ht="14.15" customHeight="1" x14ac:dyDescent="0.25">
      <c r="A258" s="129">
        <v>15587215</v>
      </c>
      <c r="B258" s="124" t="s">
        <v>2786</v>
      </c>
      <c r="C258" s="124" t="s">
        <v>139</v>
      </c>
      <c r="D258" s="4" t="s">
        <v>2991</v>
      </c>
      <c r="E258" s="6">
        <v>30</v>
      </c>
      <c r="F258" s="6"/>
      <c r="G258" s="7"/>
      <c r="H258" s="122">
        <f>VLOOKUP(A258,'NIP totaal 2021'!$A$4:$I$2114,9,0)</f>
        <v>0</v>
      </c>
      <c r="I258" s="32">
        <f t="shared" si="20"/>
        <v>0</v>
      </c>
      <c r="J258" s="27">
        <f t="shared" si="21"/>
        <v>0</v>
      </c>
      <c r="K258" s="81">
        <f t="shared" si="22"/>
        <v>1</v>
      </c>
      <c r="L258" s="28">
        <f t="shared" si="23"/>
        <v>0</v>
      </c>
      <c r="M258" s="28">
        <f t="shared" si="24"/>
        <v>0</v>
      </c>
    </row>
    <row r="259" spans="1:13" ht="14.15" customHeight="1" x14ac:dyDescent="0.25">
      <c r="A259" s="129">
        <v>15587622</v>
      </c>
      <c r="B259" s="124" t="s">
        <v>2786</v>
      </c>
      <c r="C259" s="124" t="s">
        <v>139</v>
      </c>
      <c r="D259" s="4" t="s">
        <v>2991</v>
      </c>
      <c r="E259" s="6">
        <v>60</v>
      </c>
      <c r="F259" s="6"/>
      <c r="G259" s="7"/>
      <c r="H259" s="122">
        <f>VLOOKUP(A259,'NIP totaal 2021'!$A$4:$I$2114,9,0)</f>
        <v>0</v>
      </c>
      <c r="I259" s="32">
        <f t="shared" si="20"/>
        <v>0</v>
      </c>
      <c r="J259" s="27">
        <f t="shared" si="21"/>
        <v>0</v>
      </c>
      <c r="K259" s="81">
        <f t="shared" si="22"/>
        <v>1</v>
      </c>
      <c r="L259" s="28">
        <f t="shared" si="23"/>
        <v>0</v>
      </c>
      <c r="M259" s="28">
        <f t="shared" si="24"/>
        <v>0</v>
      </c>
    </row>
    <row r="260" spans="1:13" ht="14.15" customHeight="1" x14ac:dyDescent="0.25">
      <c r="A260" s="129">
        <v>15587630</v>
      </c>
      <c r="B260" s="124" t="s">
        <v>2786</v>
      </c>
      <c r="C260" s="124" t="s">
        <v>139</v>
      </c>
      <c r="D260" s="4" t="s">
        <v>2991</v>
      </c>
      <c r="E260" s="6">
        <v>30</v>
      </c>
      <c r="F260" s="6"/>
      <c r="G260" s="7"/>
      <c r="H260" s="122">
        <f>VLOOKUP(A260,'NIP totaal 2021'!$A$4:$I$2114,9,0)</f>
        <v>0</v>
      </c>
      <c r="I260" s="32">
        <f t="shared" si="20"/>
        <v>0</v>
      </c>
      <c r="J260" s="27">
        <f t="shared" si="21"/>
        <v>0</v>
      </c>
      <c r="K260" s="81">
        <f t="shared" si="22"/>
        <v>1</v>
      </c>
      <c r="L260" s="28">
        <f t="shared" si="23"/>
        <v>0</v>
      </c>
      <c r="M260" s="28">
        <f t="shared" si="24"/>
        <v>0</v>
      </c>
    </row>
    <row r="261" spans="1:13" ht="14.15" customHeight="1" x14ac:dyDescent="0.25">
      <c r="A261" s="129">
        <v>15592634</v>
      </c>
      <c r="B261" s="124" t="s">
        <v>2796</v>
      </c>
      <c r="C261" s="124" t="s">
        <v>212</v>
      </c>
      <c r="D261" s="4" t="s">
        <v>2991</v>
      </c>
      <c r="E261" s="6">
        <v>60</v>
      </c>
      <c r="F261" s="6"/>
      <c r="G261" s="7"/>
      <c r="H261" s="122">
        <f>VLOOKUP(A261,'NIP totaal 2021'!$A$4:$I$2114,9,0)</f>
        <v>0</v>
      </c>
      <c r="I261" s="32">
        <f t="shared" si="20"/>
        <v>0</v>
      </c>
      <c r="J261" s="27">
        <f t="shared" si="21"/>
        <v>0</v>
      </c>
      <c r="K261" s="81">
        <f t="shared" si="22"/>
        <v>1</v>
      </c>
      <c r="L261" s="28">
        <f t="shared" si="23"/>
        <v>0</v>
      </c>
      <c r="M261" s="28">
        <f t="shared" si="24"/>
        <v>0</v>
      </c>
    </row>
    <row r="262" spans="1:13" ht="14.15" customHeight="1" x14ac:dyDescent="0.25">
      <c r="A262" s="129">
        <v>15592642</v>
      </c>
      <c r="B262" s="124" t="s">
        <v>2796</v>
      </c>
      <c r="C262" s="124" t="s">
        <v>212</v>
      </c>
      <c r="D262" s="4" t="s">
        <v>2991</v>
      </c>
      <c r="E262" s="6">
        <v>60</v>
      </c>
      <c r="F262" s="6"/>
      <c r="G262" s="7"/>
      <c r="H262" s="122">
        <f>VLOOKUP(A262,'NIP totaal 2021'!$A$4:$I$2114,9,0)</f>
        <v>0</v>
      </c>
      <c r="I262" s="32">
        <f t="shared" si="20"/>
        <v>0</v>
      </c>
      <c r="J262" s="27">
        <f t="shared" si="21"/>
        <v>0</v>
      </c>
      <c r="K262" s="81">
        <f t="shared" si="22"/>
        <v>1</v>
      </c>
      <c r="L262" s="28">
        <f t="shared" si="23"/>
        <v>0</v>
      </c>
      <c r="M262" s="28">
        <f t="shared" si="24"/>
        <v>0</v>
      </c>
    </row>
    <row r="263" spans="1:13" ht="14.15" customHeight="1" x14ac:dyDescent="0.25">
      <c r="A263" s="129">
        <v>15596850</v>
      </c>
      <c r="B263" s="124" t="s">
        <v>184</v>
      </c>
      <c r="C263" s="124" t="s">
        <v>185</v>
      </c>
      <c r="D263" s="4" t="s">
        <v>2991</v>
      </c>
      <c r="E263" s="6">
        <v>1</v>
      </c>
      <c r="F263" s="6"/>
      <c r="G263" s="7"/>
      <c r="H263" s="122">
        <f>VLOOKUP(A263,'NIP totaal 2021'!$A$4:$I$2114,9,0)</f>
        <v>0</v>
      </c>
      <c r="I263" s="32">
        <f t="shared" si="20"/>
        <v>0</v>
      </c>
      <c r="J263" s="27">
        <f t="shared" si="21"/>
        <v>0</v>
      </c>
      <c r="K263" s="81">
        <f t="shared" si="22"/>
        <v>1</v>
      </c>
      <c r="L263" s="28">
        <f t="shared" si="23"/>
        <v>0</v>
      </c>
      <c r="M263" s="28">
        <f t="shared" si="24"/>
        <v>0</v>
      </c>
    </row>
    <row r="264" spans="1:13" ht="14.15" customHeight="1" x14ac:dyDescent="0.25">
      <c r="A264" s="129">
        <v>15596869</v>
      </c>
      <c r="B264" s="124" t="s">
        <v>184</v>
      </c>
      <c r="C264" s="124" t="s">
        <v>185</v>
      </c>
      <c r="D264" s="4" t="s">
        <v>2991</v>
      </c>
      <c r="E264" s="6">
        <v>1</v>
      </c>
      <c r="F264" s="6"/>
      <c r="G264" s="7"/>
      <c r="H264" s="122">
        <f>VLOOKUP(A264,'NIP totaal 2021'!$A$4:$I$2114,9,0)</f>
        <v>0</v>
      </c>
      <c r="I264" s="32">
        <f t="shared" ref="I264:I327" si="25">F264/E264</f>
        <v>0</v>
      </c>
      <c r="J264" s="27">
        <f t="shared" ref="J264:J327" si="26">H264/E264*F264</f>
        <v>0</v>
      </c>
      <c r="K264" s="81">
        <f t="shared" ref="K264:K327" si="27">IF(H264&gt;G264, 0, 1)</f>
        <v>1</v>
      </c>
      <c r="L264" s="28">
        <f t="shared" ref="L264:L327" si="28">G264/E264*F264</f>
        <v>0</v>
      </c>
      <c r="M264" s="28">
        <f t="shared" ref="M264:M327" si="29">MIN(L264,J264)</f>
        <v>0</v>
      </c>
    </row>
    <row r="265" spans="1:13" ht="14.15" customHeight="1" x14ac:dyDescent="0.25">
      <c r="A265" s="129">
        <v>15596877</v>
      </c>
      <c r="B265" s="124" t="s">
        <v>184</v>
      </c>
      <c r="C265" s="124" t="s">
        <v>185</v>
      </c>
      <c r="D265" s="4" t="s">
        <v>2991</v>
      </c>
      <c r="E265" s="6">
        <v>1</v>
      </c>
      <c r="F265" s="6"/>
      <c r="G265" s="7"/>
      <c r="H265" s="122">
        <f>VLOOKUP(A265,'NIP totaal 2021'!$A$4:$I$2114,9,0)</f>
        <v>0</v>
      </c>
      <c r="I265" s="32">
        <f t="shared" si="25"/>
        <v>0</v>
      </c>
      <c r="J265" s="27">
        <f t="shared" si="26"/>
        <v>0</v>
      </c>
      <c r="K265" s="81">
        <f t="shared" si="27"/>
        <v>1</v>
      </c>
      <c r="L265" s="28">
        <f t="shared" si="28"/>
        <v>0</v>
      </c>
      <c r="M265" s="28">
        <f t="shared" si="29"/>
        <v>0</v>
      </c>
    </row>
    <row r="266" spans="1:13" ht="14.15" customHeight="1" x14ac:dyDescent="0.25">
      <c r="A266" s="129">
        <v>15596974</v>
      </c>
      <c r="B266" s="124" t="s">
        <v>166</v>
      </c>
      <c r="C266" s="124" t="s">
        <v>167</v>
      </c>
      <c r="D266" s="4" t="s">
        <v>2991</v>
      </c>
      <c r="E266" s="6">
        <v>1</v>
      </c>
      <c r="F266" s="6"/>
      <c r="G266" s="7"/>
      <c r="H266" s="122">
        <f>VLOOKUP(A266,'NIP totaal 2021'!$A$4:$I$2114,9,0)</f>
        <v>0</v>
      </c>
      <c r="I266" s="32">
        <f t="shared" si="25"/>
        <v>0</v>
      </c>
      <c r="J266" s="27">
        <f t="shared" si="26"/>
        <v>0</v>
      </c>
      <c r="K266" s="81">
        <f t="shared" si="27"/>
        <v>1</v>
      </c>
      <c r="L266" s="28">
        <f t="shared" si="28"/>
        <v>0</v>
      </c>
      <c r="M266" s="28">
        <f t="shared" si="29"/>
        <v>0</v>
      </c>
    </row>
    <row r="267" spans="1:13" ht="14.15" customHeight="1" x14ac:dyDescent="0.25">
      <c r="A267" s="129">
        <v>15596982</v>
      </c>
      <c r="B267" s="124" t="s">
        <v>166</v>
      </c>
      <c r="C267" s="124" t="s">
        <v>167</v>
      </c>
      <c r="D267" s="4" t="s">
        <v>2991</v>
      </c>
      <c r="E267" s="6">
        <v>1</v>
      </c>
      <c r="F267" s="6"/>
      <c r="G267" s="7"/>
      <c r="H267" s="122">
        <f>VLOOKUP(A267,'NIP totaal 2021'!$A$4:$I$2114,9,0)</f>
        <v>0</v>
      </c>
      <c r="I267" s="32">
        <f t="shared" si="25"/>
        <v>0</v>
      </c>
      <c r="J267" s="27">
        <f t="shared" si="26"/>
        <v>0</v>
      </c>
      <c r="K267" s="81">
        <f t="shared" si="27"/>
        <v>1</v>
      </c>
      <c r="L267" s="28">
        <f t="shared" si="28"/>
        <v>0</v>
      </c>
      <c r="M267" s="28">
        <f t="shared" si="29"/>
        <v>0</v>
      </c>
    </row>
    <row r="268" spans="1:13" ht="14.15" customHeight="1" x14ac:dyDescent="0.25">
      <c r="A268" s="129">
        <v>15597032</v>
      </c>
      <c r="B268" s="124" t="s">
        <v>184</v>
      </c>
      <c r="C268" s="124" t="s">
        <v>185</v>
      </c>
      <c r="D268" s="4" t="s">
        <v>2991</v>
      </c>
      <c r="E268" s="6">
        <v>1</v>
      </c>
      <c r="F268" s="6"/>
      <c r="G268" s="7"/>
      <c r="H268" s="122">
        <f>VLOOKUP(A268,'NIP totaal 2021'!$A$4:$I$2114,9,0)</f>
        <v>0</v>
      </c>
      <c r="I268" s="32">
        <f t="shared" si="25"/>
        <v>0</v>
      </c>
      <c r="J268" s="27">
        <f t="shared" si="26"/>
        <v>0</v>
      </c>
      <c r="K268" s="81">
        <f t="shared" si="27"/>
        <v>1</v>
      </c>
      <c r="L268" s="28">
        <f t="shared" si="28"/>
        <v>0</v>
      </c>
      <c r="M268" s="28">
        <f t="shared" si="29"/>
        <v>0</v>
      </c>
    </row>
    <row r="269" spans="1:13" ht="14.15" customHeight="1" x14ac:dyDescent="0.25">
      <c r="A269" s="129">
        <v>15598934</v>
      </c>
      <c r="B269" s="124" t="s">
        <v>2790</v>
      </c>
      <c r="C269" s="124" t="s">
        <v>177</v>
      </c>
      <c r="D269" s="4" t="s">
        <v>2991</v>
      </c>
      <c r="E269" s="6">
        <v>28</v>
      </c>
      <c r="F269" s="6"/>
      <c r="G269" s="7"/>
      <c r="H269" s="122">
        <f>VLOOKUP(A269,'NIP totaal 2021'!$A$4:$I$2114,9,0)</f>
        <v>0</v>
      </c>
      <c r="I269" s="32">
        <f t="shared" si="25"/>
        <v>0</v>
      </c>
      <c r="J269" s="27">
        <f t="shared" si="26"/>
        <v>0</v>
      </c>
      <c r="K269" s="81">
        <f t="shared" si="27"/>
        <v>1</v>
      </c>
      <c r="L269" s="28">
        <f t="shared" si="28"/>
        <v>0</v>
      </c>
      <c r="M269" s="28">
        <f t="shared" si="29"/>
        <v>0</v>
      </c>
    </row>
    <row r="270" spans="1:13" ht="14.15" customHeight="1" x14ac:dyDescent="0.25">
      <c r="A270" s="129">
        <v>15598942</v>
      </c>
      <c r="B270" s="124" t="s">
        <v>2790</v>
      </c>
      <c r="C270" s="124" t="s">
        <v>177</v>
      </c>
      <c r="D270" s="4" t="s">
        <v>2991</v>
      </c>
      <c r="E270" s="6">
        <v>28</v>
      </c>
      <c r="F270" s="6"/>
      <c r="G270" s="7"/>
      <c r="H270" s="122">
        <f>VLOOKUP(A270,'NIP totaal 2021'!$A$4:$I$2114,9,0)</f>
        <v>0</v>
      </c>
      <c r="I270" s="32">
        <f t="shared" si="25"/>
        <v>0</v>
      </c>
      <c r="J270" s="27">
        <f t="shared" si="26"/>
        <v>0</v>
      </c>
      <c r="K270" s="81">
        <f t="shared" si="27"/>
        <v>1</v>
      </c>
      <c r="L270" s="28">
        <f t="shared" si="28"/>
        <v>0</v>
      </c>
      <c r="M270" s="28">
        <f t="shared" si="29"/>
        <v>0</v>
      </c>
    </row>
    <row r="271" spans="1:13" ht="14.15" customHeight="1" x14ac:dyDescent="0.25">
      <c r="A271" s="129">
        <v>15598950</v>
      </c>
      <c r="B271" s="124" t="s">
        <v>2790</v>
      </c>
      <c r="C271" s="124" t="s">
        <v>177</v>
      </c>
      <c r="D271" s="4" t="s">
        <v>2991</v>
      </c>
      <c r="E271" s="6">
        <v>28</v>
      </c>
      <c r="F271" s="6"/>
      <c r="G271" s="7"/>
      <c r="H271" s="122">
        <f>VLOOKUP(A271,'NIP totaal 2021'!$A$4:$I$2114,9,0)</f>
        <v>0</v>
      </c>
      <c r="I271" s="32">
        <f t="shared" si="25"/>
        <v>0</v>
      </c>
      <c r="J271" s="27">
        <f t="shared" si="26"/>
        <v>0</v>
      </c>
      <c r="K271" s="81">
        <f t="shared" si="27"/>
        <v>1</v>
      </c>
      <c r="L271" s="28">
        <f t="shared" si="28"/>
        <v>0</v>
      </c>
      <c r="M271" s="28">
        <f t="shared" si="29"/>
        <v>0</v>
      </c>
    </row>
    <row r="272" spans="1:13" ht="14.15" customHeight="1" x14ac:dyDescent="0.25">
      <c r="A272" s="129">
        <v>15599140</v>
      </c>
      <c r="B272" s="124" t="s">
        <v>2790</v>
      </c>
      <c r="C272" s="124" t="s">
        <v>177</v>
      </c>
      <c r="D272" s="4" t="s">
        <v>2991</v>
      </c>
      <c r="E272" s="6">
        <v>28</v>
      </c>
      <c r="F272" s="6"/>
      <c r="G272" s="7"/>
      <c r="H272" s="122">
        <f>VLOOKUP(A272,'NIP totaal 2021'!$A$4:$I$2114,9,0)</f>
        <v>0</v>
      </c>
      <c r="I272" s="32">
        <f t="shared" si="25"/>
        <v>0</v>
      </c>
      <c r="J272" s="27">
        <f t="shared" si="26"/>
        <v>0</v>
      </c>
      <c r="K272" s="81">
        <f t="shared" si="27"/>
        <v>1</v>
      </c>
      <c r="L272" s="28">
        <f t="shared" si="28"/>
        <v>0</v>
      </c>
      <c r="M272" s="28">
        <f t="shared" si="29"/>
        <v>0</v>
      </c>
    </row>
    <row r="273" spans="1:13" ht="14.15" customHeight="1" x14ac:dyDescent="0.25">
      <c r="A273" s="129">
        <v>15599159</v>
      </c>
      <c r="B273" s="124" t="s">
        <v>2790</v>
      </c>
      <c r="C273" s="124" t="s">
        <v>177</v>
      </c>
      <c r="D273" s="4" t="s">
        <v>2991</v>
      </c>
      <c r="E273" s="6">
        <v>28</v>
      </c>
      <c r="F273" s="6"/>
      <c r="G273" s="7"/>
      <c r="H273" s="122">
        <f>VLOOKUP(A273,'NIP totaal 2021'!$A$4:$I$2114,9,0)</f>
        <v>0</v>
      </c>
      <c r="I273" s="32">
        <f t="shared" si="25"/>
        <v>0</v>
      </c>
      <c r="J273" s="27">
        <f t="shared" si="26"/>
        <v>0</v>
      </c>
      <c r="K273" s="81">
        <f t="shared" si="27"/>
        <v>1</v>
      </c>
      <c r="L273" s="28">
        <f t="shared" si="28"/>
        <v>0</v>
      </c>
      <c r="M273" s="28">
        <f t="shared" si="29"/>
        <v>0</v>
      </c>
    </row>
    <row r="274" spans="1:13" ht="14.15" customHeight="1" x14ac:dyDescent="0.25">
      <c r="A274" s="129">
        <v>15599167</v>
      </c>
      <c r="B274" s="124" t="s">
        <v>2790</v>
      </c>
      <c r="C274" s="124" t="s">
        <v>177</v>
      </c>
      <c r="D274" s="4" t="s">
        <v>2991</v>
      </c>
      <c r="E274" s="6">
        <v>28</v>
      </c>
      <c r="F274" s="6"/>
      <c r="G274" s="7"/>
      <c r="H274" s="122">
        <f>VLOOKUP(A274,'NIP totaal 2021'!$A$4:$I$2114,9,0)</f>
        <v>0</v>
      </c>
      <c r="I274" s="32">
        <f t="shared" si="25"/>
        <v>0</v>
      </c>
      <c r="J274" s="27">
        <f t="shared" si="26"/>
        <v>0</v>
      </c>
      <c r="K274" s="81">
        <f t="shared" si="27"/>
        <v>1</v>
      </c>
      <c r="L274" s="28">
        <f t="shared" si="28"/>
        <v>0</v>
      </c>
      <c r="M274" s="28">
        <f t="shared" si="29"/>
        <v>0</v>
      </c>
    </row>
    <row r="275" spans="1:13" ht="14.15" customHeight="1" x14ac:dyDescent="0.25">
      <c r="A275" s="129">
        <v>15602737</v>
      </c>
      <c r="B275" s="124" t="s">
        <v>166</v>
      </c>
      <c r="C275" s="124" t="s">
        <v>167</v>
      </c>
      <c r="D275" s="4" t="s">
        <v>2991</v>
      </c>
      <c r="E275" s="6">
        <v>1</v>
      </c>
      <c r="F275" s="6"/>
      <c r="G275" s="7"/>
      <c r="H275" s="122">
        <f>VLOOKUP(A275,'NIP totaal 2021'!$A$4:$I$2114,9,0)</f>
        <v>0</v>
      </c>
      <c r="I275" s="32">
        <f t="shared" si="25"/>
        <v>0</v>
      </c>
      <c r="J275" s="27">
        <f t="shared" si="26"/>
        <v>0</v>
      </c>
      <c r="K275" s="81">
        <f t="shared" si="27"/>
        <v>1</v>
      </c>
      <c r="L275" s="28">
        <f t="shared" si="28"/>
        <v>0</v>
      </c>
      <c r="M275" s="28">
        <f t="shared" si="29"/>
        <v>0</v>
      </c>
    </row>
    <row r="276" spans="1:13" ht="14.15" customHeight="1" x14ac:dyDescent="0.25">
      <c r="A276" s="129">
        <v>15602834</v>
      </c>
      <c r="B276" s="124" t="s">
        <v>213</v>
      </c>
      <c r="C276" s="124" t="s">
        <v>214</v>
      </c>
      <c r="D276" s="4" t="s">
        <v>2991</v>
      </c>
      <c r="E276" s="6">
        <v>1</v>
      </c>
      <c r="F276" s="6"/>
      <c r="G276" s="7"/>
      <c r="H276" s="122">
        <f>VLOOKUP(A276,'NIP totaal 2021'!$A$4:$I$2114,9,0)</f>
        <v>0</v>
      </c>
      <c r="I276" s="32">
        <f t="shared" si="25"/>
        <v>0</v>
      </c>
      <c r="J276" s="27">
        <f t="shared" si="26"/>
        <v>0</v>
      </c>
      <c r="K276" s="81">
        <f t="shared" si="27"/>
        <v>1</v>
      </c>
      <c r="L276" s="28">
        <f t="shared" si="28"/>
        <v>0</v>
      </c>
      <c r="M276" s="28">
        <f t="shared" si="29"/>
        <v>0</v>
      </c>
    </row>
    <row r="277" spans="1:13" ht="14.15" customHeight="1" x14ac:dyDescent="0.25">
      <c r="A277" s="129">
        <v>15602842</v>
      </c>
      <c r="B277" s="124" t="s">
        <v>213</v>
      </c>
      <c r="C277" s="124" t="s">
        <v>214</v>
      </c>
      <c r="D277" s="4" t="s">
        <v>2991</v>
      </c>
      <c r="E277" s="6">
        <v>1</v>
      </c>
      <c r="F277" s="6"/>
      <c r="G277" s="7"/>
      <c r="H277" s="122">
        <f>VLOOKUP(A277,'NIP totaal 2021'!$A$4:$I$2114,9,0)</f>
        <v>0</v>
      </c>
      <c r="I277" s="32">
        <f t="shared" si="25"/>
        <v>0</v>
      </c>
      <c r="J277" s="27">
        <f t="shared" si="26"/>
        <v>0</v>
      </c>
      <c r="K277" s="81">
        <f t="shared" si="27"/>
        <v>1</v>
      </c>
      <c r="L277" s="28">
        <f t="shared" si="28"/>
        <v>0</v>
      </c>
      <c r="M277" s="28">
        <f t="shared" si="29"/>
        <v>0</v>
      </c>
    </row>
    <row r="278" spans="1:13" ht="14.15" customHeight="1" x14ac:dyDescent="0.25">
      <c r="A278" s="129">
        <v>15604969</v>
      </c>
      <c r="B278" s="124" t="s">
        <v>144</v>
      </c>
      <c r="C278" s="124" t="s">
        <v>145</v>
      </c>
      <c r="D278" s="4" t="s">
        <v>2991</v>
      </c>
      <c r="E278" s="6">
        <v>1</v>
      </c>
      <c r="F278" s="6"/>
      <c r="G278" s="7"/>
      <c r="H278" s="122">
        <f>VLOOKUP(A278,'NIP totaal 2021'!$A$4:$I$2114,9,0)</f>
        <v>0</v>
      </c>
      <c r="I278" s="32">
        <f t="shared" si="25"/>
        <v>0</v>
      </c>
      <c r="J278" s="27">
        <f t="shared" si="26"/>
        <v>0</v>
      </c>
      <c r="K278" s="81">
        <f t="shared" si="27"/>
        <v>1</v>
      </c>
      <c r="L278" s="28">
        <f t="shared" si="28"/>
        <v>0</v>
      </c>
      <c r="M278" s="28">
        <f t="shared" si="29"/>
        <v>0</v>
      </c>
    </row>
    <row r="279" spans="1:13" ht="14.15" customHeight="1" x14ac:dyDescent="0.25">
      <c r="A279" s="129">
        <v>15604977</v>
      </c>
      <c r="B279" s="124" t="s">
        <v>144</v>
      </c>
      <c r="C279" s="124" t="s">
        <v>145</v>
      </c>
      <c r="D279" s="4" t="s">
        <v>2991</v>
      </c>
      <c r="E279" s="6">
        <v>1</v>
      </c>
      <c r="F279" s="6"/>
      <c r="G279" s="7"/>
      <c r="H279" s="122">
        <f>VLOOKUP(A279,'NIP totaal 2021'!$A$4:$I$2114,9,0)</f>
        <v>0</v>
      </c>
      <c r="I279" s="32">
        <f t="shared" si="25"/>
        <v>0</v>
      </c>
      <c r="J279" s="27">
        <f t="shared" si="26"/>
        <v>0</v>
      </c>
      <c r="K279" s="81">
        <f t="shared" si="27"/>
        <v>1</v>
      </c>
      <c r="L279" s="28">
        <f t="shared" si="28"/>
        <v>0</v>
      </c>
      <c r="M279" s="28">
        <f t="shared" si="29"/>
        <v>0</v>
      </c>
    </row>
    <row r="280" spans="1:13" ht="14.15" customHeight="1" x14ac:dyDescent="0.25">
      <c r="A280" s="129">
        <v>15604985</v>
      </c>
      <c r="B280" s="124" t="s">
        <v>166</v>
      </c>
      <c r="C280" s="124" t="s">
        <v>167</v>
      </c>
      <c r="D280" s="4" t="s">
        <v>2991</v>
      </c>
      <c r="E280" s="6">
        <v>1</v>
      </c>
      <c r="F280" s="6"/>
      <c r="G280" s="7"/>
      <c r="H280" s="122">
        <f>VLOOKUP(A280,'NIP totaal 2021'!$A$4:$I$2114,9,0)</f>
        <v>0</v>
      </c>
      <c r="I280" s="32">
        <f t="shared" si="25"/>
        <v>0</v>
      </c>
      <c r="J280" s="27">
        <f t="shared" si="26"/>
        <v>0</v>
      </c>
      <c r="K280" s="81">
        <f t="shared" si="27"/>
        <v>1</v>
      </c>
      <c r="L280" s="28">
        <f t="shared" si="28"/>
        <v>0</v>
      </c>
      <c r="M280" s="28">
        <f t="shared" si="29"/>
        <v>0</v>
      </c>
    </row>
    <row r="281" spans="1:13" ht="14.15" customHeight="1" x14ac:dyDescent="0.25">
      <c r="A281" s="129">
        <v>15607585</v>
      </c>
      <c r="B281" s="124" t="s">
        <v>2785</v>
      </c>
      <c r="C281" s="124" t="s">
        <v>123</v>
      </c>
      <c r="D281" s="4" t="s">
        <v>2991</v>
      </c>
      <c r="E281" s="6">
        <v>10</v>
      </c>
      <c r="F281" s="6"/>
      <c r="G281" s="7"/>
      <c r="H281" s="122">
        <f>VLOOKUP(A281,'NIP totaal 2021'!$A$4:$I$2114,9,0)</f>
        <v>0</v>
      </c>
      <c r="I281" s="32">
        <f t="shared" si="25"/>
        <v>0</v>
      </c>
      <c r="J281" s="27">
        <f t="shared" si="26"/>
        <v>0</v>
      </c>
      <c r="K281" s="81">
        <f t="shared" si="27"/>
        <v>1</v>
      </c>
      <c r="L281" s="28">
        <f t="shared" si="28"/>
        <v>0</v>
      </c>
      <c r="M281" s="28">
        <f t="shared" si="29"/>
        <v>0</v>
      </c>
    </row>
    <row r="282" spans="1:13" ht="14.15" customHeight="1" x14ac:dyDescent="0.25">
      <c r="A282" s="129">
        <v>15607593</v>
      </c>
      <c r="B282" s="124" t="s">
        <v>146</v>
      </c>
      <c r="C282" s="124" t="s">
        <v>147</v>
      </c>
      <c r="D282" s="4" t="s">
        <v>2991</v>
      </c>
      <c r="E282" s="6">
        <v>1</v>
      </c>
      <c r="F282" s="6"/>
      <c r="G282" s="7"/>
      <c r="H282" s="122">
        <f>VLOOKUP(A282,'NIP totaal 2021'!$A$4:$I$2114,9,0)</f>
        <v>0</v>
      </c>
      <c r="I282" s="32">
        <f t="shared" si="25"/>
        <v>0</v>
      </c>
      <c r="J282" s="27">
        <f t="shared" si="26"/>
        <v>0</v>
      </c>
      <c r="K282" s="81">
        <f t="shared" si="27"/>
        <v>1</v>
      </c>
      <c r="L282" s="28">
        <f t="shared" si="28"/>
        <v>0</v>
      </c>
      <c r="M282" s="28">
        <f t="shared" si="29"/>
        <v>0</v>
      </c>
    </row>
    <row r="283" spans="1:13" ht="14.15" customHeight="1" x14ac:dyDescent="0.25">
      <c r="A283" s="129">
        <v>15608565</v>
      </c>
      <c r="B283" s="124" t="s">
        <v>2785</v>
      </c>
      <c r="C283" s="124" t="s">
        <v>123</v>
      </c>
      <c r="D283" s="4" t="s">
        <v>2991</v>
      </c>
      <c r="E283" s="6">
        <v>10</v>
      </c>
      <c r="F283" s="6"/>
      <c r="G283" s="7"/>
      <c r="H283" s="122">
        <f>VLOOKUP(A283,'NIP totaal 2021'!$A$4:$I$2114,9,0)</f>
        <v>0</v>
      </c>
      <c r="I283" s="32">
        <f t="shared" si="25"/>
        <v>0</v>
      </c>
      <c r="J283" s="27">
        <f t="shared" si="26"/>
        <v>0</v>
      </c>
      <c r="K283" s="81">
        <f t="shared" si="27"/>
        <v>1</v>
      </c>
      <c r="L283" s="28">
        <f t="shared" si="28"/>
        <v>0</v>
      </c>
      <c r="M283" s="28">
        <f t="shared" si="29"/>
        <v>0</v>
      </c>
    </row>
    <row r="284" spans="1:13" ht="14.15" customHeight="1" x14ac:dyDescent="0.25">
      <c r="A284" s="129">
        <v>15611116</v>
      </c>
      <c r="B284" s="124" t="s">
        <v>146</v>
      </c>
      <c r="C284" s="124" t="s">
        <v>147</v>
      </c>
      <c r="D284" s="4" t="s">
        <v>2991</v>
      </c>
      <c r="E284" s="6">
        <v>1</v>
      </c>
      <c r="F284" s="6"/>
      <c r="G284" s="7"/>
      <c r="H284" s="122">
        <f>VLOOKUP(A284,'NIP totaal 2021'!$A$4:$I$2114,9,0)</f>
        <v>0</v>
      </c>
      <c r="I284" s="32">
        <f t="shared" si="25"/>
        <v>0</v>
      </c>
      <c r="J284" s="27">
        <f t="shared" si="26"/>
        <v>0</v>
      </c>
      <c r="K284" s="81">
        <f t="shared" si="27"/>
        <v>1</v>
      </c>
      <c r="L284" s="28">
        <f t="shared" si="28"/>
        <v>0</v>
      </c>
      <c r="M284" s="28">
        <f t="shared" si="29"/>
        <v>0</v>
      </c>
    </row>
    <row r="285" spans="1:13" ht="14.15" customHeight="1" x14ac:dyDescent="0.25">
      <c r="A285" s="129">
        <v>15611558</v>
      </c>
      <c r="B285" s="124" t="s">
        <v>202</v>
      </c>
      <c r="C285" s="124" t="s">
        <v>203</v>
      </c>
      <c r="D285" s="4" t="s">
        <v>2991</v>
      </c>
      <c r="E285" s="6">
        <v>1</v>
      </c>
      <c r="F285" s="6"/>
      <c r="G285" s="7"/>
      <c r="H285" s="122">
        <f>VLOOKUP(A285,'NIP totaal 2021'!$A$4:$I$2114,9,0)</f>
        <v>0</v>
      </c>
      <c r="I285" s="32">
        <f t="shared" si="25"/>
        <v>0</v>
      </c>
      <c r="J285" s="27">
        <f t="shared" si="26"/>
        <v>0</v>
      </c>
      <c r="K285" s="81">
        <f t="shared" si="27"/>
        <v>1</v>
      </c>
      <c r="L285" s="28">
        <f t="shared" si="28"/>
        <v>0</v>
      </c>
      <c r="M285" s="28">
        <f t="shared" si="29"/>
        <v>0</v>
      </c>
    </row>
    <row r="286" spans="1:13" ht="14.15" customHeight="1" x14ac:dyDescent="0.25">
      <c r="A286" s="129">
        <v>15611574</v>
      </c>
      <c r="B286" s="124" t="s">
        <v>202</v>
      </c>
      <c r="C286" s="124" t="s">
        <v>203</v>
      </c>
      <c r="D286" s="4" t="s">
        <v>2991</v>
      </c>
      <c r="E286" s="6">
        <v>1</v>
      </c>
      <c r="F286" s="6"/>
      <c r="G286" s="7"/>
      <c r="H286" s="122">
        <f>VLOOKUP(A286,'NIP totaal 2021'!$A$4:$I$2114,9,0)</f>
        <v>0</v>
      </c>
      <c r="I286" s="32">
        <f t="shared" si="25"/>
        <v>0</v>
      </c>
      <c r="J286" s="27">
        <f t="shared" si="26"/>
        <v>0</v>
      </c>
      <c r="K286" s="81">
        <f t="shared" si="27"/>
        <v>1</v>
      </c>
      <c r="L286" s="28">
        <f t="shared" si="28"/>
        <v>0</v>
      </c>
      <c r="M286" s="28">
        <f t="shared" si="29"/>
        <v>0</v>
      </c>
    </row>
    <row r="287" spans="1:13" ht="14.15" customHeight="1" x14ac:dyDescent="0.25">
      <c r="A287" s="129">
        <v>15611582</v>
      </c>
      <c r="B287" s="124" t="s">
        <v>202</v>
      </c>
      <c r="C287" s="124" t="s">
        <v>203</v>
      </c>
      <c r="D287" s="4" t="s">
        <v>2991</v>
      </c>
      <c r="E287" s="6">
        <v>1</v>
      </c>
      <c r="F287" s="6"/>
      <c r="G287" s="7"/>
      <c r="H287" s="122">
        <f>VLOOKUP(A287,'NIP totaal 2021'!$A$4:$I$2114,9,0)</f>
        <v>0</v>
      </c>
      <c r="I287" s="32">
        <f t="shared" si="25"/>
        <v>0</v>
      </c>
      <c r="J287" s="27">
        <f t="shared" si="26"/>
        <v>0</v>
      </c>
      <c r="K287" s="81">
        <f t="shared" si="27"/>
        <v>1</v>
      </c>
      <c r="L287" s="28">
        <f t="shared" si="28"/>
        <v>0</v>
      </c>
      <c r="M287" s="28">
        <f t="shared" si="29"/>
        <v>0</v>
      </c>
    </row>
    <row r="288" spans="1:13" ht="14.15" customHeight="1" x14ac:dyDescent="0.25">
      <c r="A288" s="129">
        <v>15612589</v>
      </c>
      <c r="B288" s="124" t="s">
        <v>120</v>
      </c>
      <c r="C288" s="124" t="s">
        <v>121</v>
      </c>
      <c r="D288" s="4" t="s">
        <v>2991</v>
      </c>
      <c r="E288" s="6">
        <v>1</v>
      </c>
      <c r="F288" s="6"/>
      <c r="G288" s="7"/>
      <c r="H288" s="122">
        <f>VLOOKUP(A288,'NIP totaal 2021'!$A$4:$I$2114,9,0)</f>
        <v>0</v>
      </c>
      <c r="I288" s="32">
        <f t="shared" si="25"/>
        <v>0</v>
      </c>
      <c r="J288" s="27">
        <f t="shared" si="26"/>
        <v>0</v>
      </c>
      <c r="K288" s="81">
        <f t="shared" si="27"/>
        <v>1</v>
      </c>
      <c r="L288" s="28">
        <f t="shared" si="28"/>
        <v>0</v>
      </c>
      <c r="M288" s="28">
        <f t="shared" si="29"/>
        <v>0</v>
      </c>
    </row>
    <row r="289" spans="1:13" ht="14.15" customHeight="1" x14ac:dyDescent="0.25">
      <c r="A289" s="129">
        <v>15612597</v>
      </c>
      <c r="B289" s="124" t="s">
        <v>120</v>
      </c>
      <c r="C289" s="124" t="s">
        <v>121</v>
      </c>
      <c r="D289" s="4" t="s">
        <v>2991</v>
      </c>
      <c r="E289" s="6">
        <v>1</v>
      </c>
      <c r="F289" s="6"/>
      <c r="G289" s="7"/>
      <c r="H289" s="122">
        <f>VLOOKUP(A289,'NIP totaal 2021'!$A$4:$I$2114,9,0)</f>
        <v>0</v>
      </c>
      <c r="I289" s="32">
        <f t="shared" si="25"/>
        <v>0</v>
      </c>
      <c r="J289" s="27">
        <f t="shared" si="26"/>
        <v>0</v>
      </c>
      <c r="K289" s="81">
        <f t="shared" si="27"/>
        <v>1</v>
      </c>
      <c r="L289" s="28">
        <f t="shared" si="28"/>
        <v>0</v>
      </c>
      <c r="M289" s="28">
        <f t="shared" si="29"/>
        <v>0</v>
      </c>
    </row>
    <row r="290" spans="1:13" ht="14.15" customHeight="1" x14ac:dyDescent="0.25">
      <c r="A290" s="129">
        <v>15617289</v>
      </c>
      <c r="B290" s="124" t="s">
        <v>2788</v>
      </c>
      <c r="C290" s="124" t="s">
        <v>155</v>
      </c>
      <c r="D290" s="4" t="s">
        <v>2991</v>
      </c>
      <c r="E290" s="6">
        <v>30</v>
      </c>
      <c r="F290" s="6"/>
      <c r="G290" s="7"/>
      <c r="H290" s="122">
        <f>VLOOKUP(A290,'NIP totaal 2021'!$A$4:$I$2114,9,0)</f>
        <v>0</v>
      </c>
      <c r="I290" s="32">
        <f t="shared" si="25"/>
        <v>0</v>
      </c>
      <c r="J290" s="27">
        <f t="shared" si="26"/>
        <v>0</v>
      </c>
      <c r="K290" s="81">
        <f t="shared" si="27"/>
        <v>1</v>
      </c>
      <c r="L290" s="28">
        <f t="shared" si="28"/>
        <v>0</v>
      </c>
      <c r="M290" s="28">
        <f t="shared" si="29"/>
        <v>0</v>
      </c>
    </row>
    <row r="291" spans="1:13" ht="14.15" customHeight="1" x14ac:dyDescent="0.25">
      <c r="A291" s="129">
        <v>15617297</v>
      </c>
      <c r="B291" s="124" t="s">
        <v>2788</v>
      </c>
      <c r="C291" s="124" t="s">
        <v>155</v>
      </c>
      <c r="D291" s="4" t="s">
        <v>2991</v>
      </c>
      <c r="E291" s="6">
        <v>30</v>
      </c>
      <c r="F291" s="6"/>
      <c r="G291" s="7"/>
      <c r="H291" s="122">
        <f>VLOOKUP(A291,'NIP totaal 2021'!$A$4:$I$2114,9,0)</f>
        <v>0</v>
      </c>
      <c r="I291" s="32">
        <f t="shared" si="25"/>
        <v>0</v>
      </c>
      <c r="J291" s="27">
        <f t="shared" si="26"/>
        <v>0</v>
      </c>
      <c r="K291" s="81">
        <f t="shared" si="27"/>
        <v>1</v>
      </c>
      <c r="L291" s="28">
        <f t="shared" si="28"/>
        <v>0</v>
      </c>
      <c r="M291" s="28">
        <f t="shared" si="29"/>
        <v>0</v>
      </c>
    </row>
    <row r="292" spans="1:13" ht="14.15" customHeight="1" x14ac:dyDescent="0.25">
      <c r="A292" s="129">
        <v>15617726</v>
      </c>
      <c r="B292" s="124" t="s">
        <v>202</v>
      </c>
      <c r="C292" s="124" t="s">
        <v>203</v>
      </c>
      <c r="D292" s="4" t="s">
        <v>2991</v>
      </c>
      <c r="E292" s="6">
        <v>1</v>
      </c>
      <c r="F292" s="6"/>
      <c r="G292" s="7"/>
      <c r="H292" s="122">
        <f>VLOOKUP(A292,'NIP totaal 2021'!$A$4:$I$2114,9,0)</f>
        <v>0</v>
      </c>
      <c r="I292" s="32">
        <f t="shared" si="25"/>
        <v>0</v>
      </c>
      <c r="J292" s="27">
        <f t="shared" si="26"/>
        <v>0</v>
      </c>
      <c r="K292" s="81">
        <f t="shared" si="27"/>
        <v>1</v>
      </c>
      <c r="L292" s="28">
        <f t="shared" si="28"/>
        <v>0</v>
      </c>
      <c r="M292" s="28">
        <f t="shared" si="29"/>
        <v>0</v>
      </c>
    </row>
    <row r="293" spans="1:13" ht="14.15" customHeight="1" x14ac:dyDescent="0.25">
      <c r="A293" s="129">
        <v>15618641</v>
      </c>
      <c r="B293" s="124" t="s">
        <v>144</v>
      </c>
      <c r="C293" s="124" t="s">
        <v>145</v>
      </c>
      <c r="D293" s="4" t="s">
        <v>2991</v>
      </c>
      <c r="E293" s="6">
        <v>1</v>
      </c>
      <c r="F293" s="6"/>
      <c r="G293" s="7"/>
      <c r="H293" s="122">
        <f>VLOOKUP(A293,'NIP totaal 2021'!$A$4:$I$2114,9,0)</f>
        <v>0</v>
      </c>
      <c r="I293" s="32">
        <f t="shared" si="25"/>
        <v>0</v>
      </c>
      <c r="J293" s="27">
        <f t="shared" si="26"/>
        <v>0</v>
      </c>
      <c r="K293" s="81">
        <f t="shared" si="27"/>
        <v>1</v>
      </c>
      <c r="L293" s="28">
        <f t="shared" si="28"/>
        <v>0</v>
      </c>
      <c r="M293" s="28">
        <f t="shared" si="29"/>
        <v>0</v>
      </c>
    </row>
    <row r="294" spans="1:13" ht="14.15" customHeight="1" x14ac:dyDescent="0.25">
      <c r="A294" s="129">
        <v>15618668</v>
      </c>
      <c r="B294" s="124" t="s">
        <v>144</v>
      </c>
      <c r="C294" s="124" t="s">
        <v>145</v>
      </c>
      <c r="D294" s="4" t="s">
        <v>2991</v>
      </c>
      <c r="E294" s="6">
        <v>1</v>
      </c>
      <c r="F294" s="6"/>
      <c r="G294" s="7"/>
      <c r="H294" s="122">
        <f>VLOOKUP(A294,'NIP totaal 2021'!$A$4:$I$2114,9,0)</f>
        <v>0</v>
      </c>
      <c r="I294" s="32">
        <f t="shared" si="25"/>
        <v>0</v>
      </c>
      <c r="J294" s="27">
        <f t="shared" si="26"/>
        <v>0</v>
      </c>
      <c r="K294" s="81">
        <f t="shared" si="27"/>
        <v>1</v>
      </c>
      <c r="L294" s="28">
        <f t="shared" si="28"/>
        <v>0</v>
      </c>
      <c r="M294" s="28">
        <f t="shared" si="29"/>
        <v>0</v>
      </c>
    </row>
    <row r="295" spans="1:13" ht="14.15" customHeight="1" x14ac:dyDescent="0.25">
      <c r="A295" s="129">
        <v>15618676</v>
      </c>
      <c r="B295" s="124" t="s">
        <v>144</v>
      </c>
      <c r="C295" s="124" t="s">
        <v>145</v>
      </c>
      <c r="D295" s="4" t="s">
        <v>2991</v>
      </c>
      <c r="E295" s="6">
        <v>1</v>
      </c>
      <c r="F295" s="6"/>
      <c r="G295" s="7"/>
      <c r="H295" s="122">
        <f>VLOOKUP(A295,'NIP totaal 2021'!$A$4:$I$2114,9,0)</f>
        <v>0</v>
      </c>
      <c r="I295" s="32">
        <f t="shared" si="25"/>
        <v>0</v>
      </c>
      <c r="J295" s="27">
        <f t="shared" si="26"/>
        <v>0</v>
      </c>
      <c r="K295" s="81">
        <f t="shared" si="27"/>
        <v>1</v>
      </c>
      <c r="L295" s="28">
        <f t="shared" si="28"/>
        <v>0</v>
      </c>
      <c r="M295" s="28">
        <f t="shared" si="29"/>
        <v>0</v>
      </c>
    </row>
    <row r="296" spans="1:13" ht="14.15" customHeight="1" x14ac:dyDescent="0.25">
      <c r="A296" s="129">
        <v>15619249</v>
      </c>
      <c r="B296" s="124" t="s">
        <v>202</v>
      </c>
      <c r="C296" s="124" t="s">
        <v>203</v>
      </c>
      <c r="D296" s="4" t="s">
        <v>2991</v>
      </c>
      <c r="E296" s="6">
        <v>1</v>
      </c>
      <c r="F296" s="6"/>
      <c r="G296" s="7"/>
      <c r="H296" s="122">
        <f>VLOOKUP(A296,'NIP totaal 2021'!$A$4:$I$2114,9,0)</f>
        <v>0</v>
      </c>
      <c r="I296" s="32">
        <f t="shared" si="25"/>
        <v>0</v>
      </c>
      <c r="J296" s="27">
        <f t="shared" si="26"/>
        <v>0</v>
      </c>
      <c r="K296" s="81">
        <f t="shared" si="27"/>
        <v>1</v>
      </c>
      <c r="L296" s="28">
        <f t="shared" si="28"/>
        <v>0</v>
      </c>
      <c r="M296" s="28">
        <f t="shared" si="29"/>
        <v>0</v>
      </c>
    </row>
    <row r="297" spans="1:13" ht="14.15" customHeight="1" x14ac:dyDescent="0.25">
      <c r="A297" s="129">
        <v>15619257</v>
      </c>
      <c r="B297" s="124" t="s">
        <v>202</v>
      </c>
      <c r="C297" s="124" t="s">
        <v>203</v>
      </c>
      <c r="D297" s="4" t="s">
        <v>2991</v>
      </c>
      <c r="E297" s="6">
        <v>1</v>
      </c>
      <c r="F297" s="6"/>
      <c r="G297" s="7"/>
      <c r="H297" s="122">
        <f>VLOOKUP(A297,'NIP totaal 2021'!$A$4:$I$2114,9,0)</f>
        <v>0</v>
      </c>
      <c r="I297" s="32">
        <f t="shared" si="25"/>
        <v>0</v>
      </c>
      <c r="J297" s="27">
        <f t="shared" si="26"/>
        <v>0</v>
      </c>
      <c r="K297" s="81">
        <f t="shared" si="27"/>
        <v>1</v>
      </c>
      <c r="L297" s="28">
        <f t="shared" si="28"/>
        <v>0</v>
      </c>
      <c r="M297" s="28">
        <f t="shared" si="29"/>
        <v>0</v>
      </c>
    </row>
    <row r="298" spans="1:13" ht="14.15" customHeight="1" x14ac:dyDescent="0.25">
      <c r="A298" s="129">
        <v>15623858</v>
      </c>
      <c r="B298" s="124" t="s">
        <v>136</v>
      </c>
      <c r="C298" s="124" t="s">
        <v>137</v>
      </c>
      <c r="D298" s="4" t="s">
        <v>2991</v>
      </c>
      <c r="E298" s="6">
        <v>1</v>
      </c>
      <c r="F298" s="6"/>
      <c r="G298" s="7"/>
      <c r="H298" s="122">
        <f>VLOOKUP(A298,'NIP totaal 2021'!$A$4:$I$2114,9,0)</f>
        <v>0</v>
      </c>
      <c r="I298" s="32">
        <f t="shared" si="25"/>
        <v>0</v>
      </c>
      <c r="J298" s="27">
        <f t="shared" si="26"/>
        <v>0</v>
      </c>
      <c r="K298" s="81">
        <f t="shared" si="27"/>
        <v>1</v>
      </c>
      <c r="L298" s="28">
        <f t="shared" si="28"/>
        <v>0</v>
      </c>
      <c r="M298" s="28">
        <f t="shared" si="29"/>
        <v>0</v>
      </c>
    </row>
    <row r="299" spans="1:13" ht="14.15" customHeight="1" x14ac:dyDescent="0.25">
      <c r="A299" s="129">
        <v>15623866</v>
      </c>
      <c r="B299" s="124" t="s">
        <v>136</v>
      </c>
      <c r="C299" s="124" t="s">
        <v>137</v>
      </c>
      <c r="D299" s="4" t="s">
        <v>2991</v>
      </c>
      <c r="E299" s="6">
        <v>1</v>
      </c>
      <c r="F299" s="6"/>
      <c r="G299" s="7"/>
      <c r="H299" s="122">
        <f>VLOOKUP(A299,'NIP totaal 2021'!$A$4:$I$2114,9,0)</f>
        <v>0</v>
      </c>
      <c r="I299" s="32">
        <f t="shared" si="25"/>
        <v>0</v>
      </c>
      <c r="J299" s="27">
        <f t="shared" si="26"/>
        <v>0</v>
      </c>
      <c r="K299" s="81">
        <f t="shared" si="27"/>
        <v>1</v>
      </c>
      <c r="L299" s="28">
        <f t="shared" si="28"/>
        <v>0</v>
      </c>
      <c r="M299" s="28">
        <f t="shared" si="29"/>
        <v>0</v>
      </c>
    </row>
    <row r="300" spans="1:13" ht="14.15" customHeight="1" x14ac:dyDescent="0.25">
      <c r="A300" s="129">
        <v>15623874</v>
      </c>
      <c r="B300" s="124" t="s">
        <v>136</v>
      </c>
      <c r="C300" s="124" t="s">
        <v>137</v>
      </c>
      <c r="D300" s="4" t="s">
        <v>2991</v>
      </c>
      <c r="E300" s="6">
        <v>1</v>
      </c>
      <c r="F300" s="6"/>
      <c r="G300" s="7"/>
      <c r="H300" s="122">
        <f>VLOOKUP(A300,'NIP totaal 2021'!$A$4:$I$2114,9,0)</f>
        <v>0</v>
      </c>
      <c r="I300" s="32">
        <f t="shared" si="25"/>
        <v>0</v>
      </c>
      <c r="J300" s="27">
        <f t="shared" si="26"/>
        <v>0</v>
      </c>
      <c r="K300" s="81">
        <f t="shared" si="27"/>
        <v>1</v>
      </c>
      <c r="L300" s="28">
        <f t="shared" si="28"/>
        <v>0</v>
      </c>
      <c r="M300" s="28">
        <f t="shared" si="29"/>
        <v>0</v>
      </c>
    </row>
    <row r="301" spans="1:13" ht="14.15" customHeight="1" x14ac:dyDescent="0.25">
      <c r="A301" s="129">
        <v>15624420</v>
      </c>
      <c r="B301" s="124" t="s">
        <v>186</v>
      </c>
      <c r="C301" s="124" t="s">
        <v>187</v>
      </c>
      <c r="D301" s="4" t="s">
        <v>2991</v>
      </c>
      <c r="E301" s="6">
        <v>1</v>
      </c>
      <c r="F301" s="6"/>
      <c r="G301" s="7"/>
      <c r="H301" s="122">
        <f>VLOOKUP(A301,'NIP totaal 2021'!$A$4:$I$2114,9,0)</f>
        <v>0</v>
      </c>
      <c r="I301" s="32">
        <f t="shared" si="25"/>
        <v>0</v>
      </c>
      <c r="J301" s="27">
        <f t="shared" si="26"/>
        <v>0</v>
      </c>
      <c r="K301" s="81">
        <f t="shared" si="27"/>
        <v>1</v>
      </c>
      <c r="L301" s="28">
        <f t="shared" si="28"/>
        <v>0</v>
      </c>
      <c r="M301" s="28">
        <f t="shared" si="29"/>
        <v>0</v>
      </c>
    </row>
    <row r="302" spans="1:13" ht="14.15" customHeight="1" x14ac:dyDescent="0.25">
      <c r="A302" s="129">
        <v>15624498</v>
      </c>
      <c r="B302" s="124" t="s">
        <v>120</v>
      </c>
      <c r="C302" s="124" t="s">
        <v>121</v>
      </c>
      <c r="D302" s="4" t="s">
        <v>2991</v>
      </c>
      <c r="E302" s="6">
        <v>1</v>
      </c>
      <c r="F302" s="6"/>
      <c r="G302" s="7"/>
      <c r="H302" s="122">
        <f>VLOOKUP(A302,'NIP totaal 2021'!$A$4:$I$2114,9,0)</f>
        <v>0</v>
      </c>
      <c r="I302" s="32">
        <f t="shared" si="25"/>
        <v>0</v>
      </c>
      <c r="J302" s="27">
        <f t="shared" si="26"/>
        <v>0</v>
      </c>
      <c r="K302" s="81">
        <f t="shared" si="27"/>
        <v>1</v>
      </c>
      <c r="L302" s="28">
        <f t="shared" si="28"/>
        <v>0</v>
      </c>
      <c r="M302" s="28">
        <f t="shared" si="29"/>
        <v>0</v>
      </c>
    </row>
    <row r="303" spans="1:13" ht="14.15" customHeight="1" x14ac:dyDescent="0.25">
      <c r="A303" s="129">
        <v>15625079</v>
      </c>
      <c r="B303" s="124" t="s">
        <v>174</v>
      </c>
      <c r="C303" s="124" t="s">
        <v>175</v>
      </c>
      <c r="D303" s="4" t="s">
        <v>2991</v>
      </c>
      <c r="E303" s="6">
        <v>120</v>
      </c>
      <c r="F303" s="6"/>
      <c r="G303" s="7"/>
      <c r="H303" s="122">
        <f>VLOOKUP(A303,'NIP totaal 2021'!$A$4:$I$2114,9,0)</f>
        <v>0</v>
      </c>
      <c r="I303" s="32">
        <f t="shared" si="25"/>
        <v>0</v>
      </c>
      <c r="J303" s="27">
        <f t="shared" si="26"/>
        <v>0</v>
      </c>
      <c r="K303" s="81">
        <f t="shared" si="27"/>
        <v>1</v>
      </c>
      <c r="L303" s="28">
        <f t="shared" si="28"/>
        <v>0</v>
      </c>
      <c r="M303" s="28">
        <f t="shared" si="29"/>
        <v>0</v>
      </c>
    </row>
    <row r="304" spans="1:13" ht="14.15" customHeight="1" x14ac:dyDescent="0.25">
      <c r="A304" s="129">
        <v>15636623</v>
      </c>
      <c r="B304" s="124" t="s">
        <v>174</v>
      </c>
      <c r="C304" s="124" t="s">
        <v>175</v>
      </c>
      <c r="D304" s="4" t="s">
        <v>2991</v>
      </c>
      <c r="E304" s="6">
        <v>60</v>
      </c>
      <c r="F304" s="6"/>
      <c r="G304" s="7"/>
      <c r="H304" s="122">
        <f>VLOOKUP(A304,'NIP totaal 2021'!$A$4:$I$2114,9,0)</f>
        <v>0</v>
      </c>
      <c r="I304" s="32">
        <f t="shared" si="25"/>
        <v>0</v>
      </c>
      <c r="J304" s="27">
        <f t="shared" si="26"/>
        <v>0</v>
      </c>
      <c r="K304" s="81">
        <f t="shared" si="27"/>
        <v>1</v>
      </c>
      <c r="L304" s="28">
        <f t="shared" si="28"/>
        <v>0</v>
      </c>
      <c r="M304" s="28">
        <f t="shared" si="29"/>
        <v>0</v>
      </c>
    </row>
    <row r="305" spans="1:13" ht="14.15" customHeight="1" x14ac:dyDescent="0.25">
      <c r="A305" s="129">
        <v>15649946</v>
      </c>
      <c r="B305" s="124" t="s">
        <v>196</v>
      </c>
      <c r="C305" s="124" t="s">
        <v>197</v>
      </c>
      <c r="D305" s="4" t="s">
        <v>2991</v>
      </c>
      <c r="E305" s="6">
        <v>100</v>
      </c>
      <c r="F305" s="6"/>
      <c r="G305" s="7"/>
      <c r="H305" s="122">
        <f>VLOOKUP(A305,'NIP totaal 2021'!$A$4:$I$2114,9,0)</f>
        <v>0</v>
      </c>
      <c r="I305" s="32">
        <f t="shared" si="25"/>
        <v>0</v>
      </c>
      <c r="J305" s="27">
        <f t="shared" si="26"/>
        <v>0</v>
      </c>
      <c r="K305" s="81">
        <f t="shared" si="27"/>
        <v>1</v>
      </c>
      <c r="L305" s="28">
        <f t="shared" si="28"/>
        <v>0</v>
      </c>
      <c r="M305" s="28">
        <f t="shared" si="29"/>
        <v>0</v>
      </c>
    </row>
    <row r="306" spans="1:13" ht="14.15" customHeight="1" x14ac:dyDescent="0.25">
      <c r="A306" s="129">
        <v>15654184</v>
      </c>
      <c r="B306" s="124" t="s">
        <v>150</v>
      </c>
      <c r="C306" s="124" t="s">
        <v>151</v>
      </c>
      <c r="D306" s="4" t="s">
        <v>2991</v>
      </c>
      <c r="E306" s="6">
        <v>1</v>
      </c>
      <c r="F306" s="6"/>
      <c r="G306" s="7"/>
      <c r="H306" s="122">
        <f>VLOOKUP(A306,'NIP totaal 2021'!$A$4:$I$2114,9,0)</f>
        <v>0</v>
      </c>
      <c r="I306" s="32">
        <f t="shared" si="25"/>
        <v>0</v>
      </c>
      <c r="J306" s="27">
        <f t="shared" si="26"/>
        <v>0</v>
      </c>
      <c r="K306" s="81">
        <f t="shared" si="27"/>
        <v>1</v>
      </c>
      <c r="L306" s="28">
        <f t="shared" si="28"/>
        <v>0</v>
      </c>
      <c r="M306" s="28">
        <f t="shared" si="29"/>
        <v>0</v>
      </c>
    </row>
    <row r="307" spans="1:13" ht="14.15" customHeight="1" x14ac:dyDescent="0.25">
      <c r="A307" s="129">
        <v>15662780</v>
      </c>
      <c r="B307" s="124" t="s">
        <v>2797</v>
      </c>
      <c r="C307" s="124" t="s">
        <v>216</v>
      </c>
      <c r="D307" s="4" t="s">
        <v>2991</v>
      </c>
      <c r="E307" s="6">
        <v>140</v>
      </c>
      <c r="F307" s="6"/>
      <c r="G307" s="7"/>
      <c r="H307" s="122">
        <f>VLOOKUP(A307,'NIP totaal 2021'!$A$4:$I$2114,9,0)</f>
        <v>0</v>
      </c>
      <c r="I307" s="32">
        <f t="shared" si="25"/>
        <v>0</v>
      </c>
      <c r="J307" s="27">
        <f t="shared" si="26"/>
        <v>0</v>
      </c>
      <c r="K307" s="81">
        <f t="shared" si="27"/>
        <v>1</v>
      </c>
      <c r="L307" s="28">
        <f t="shared" si="28"/>
        <v>0</v>
      </c>
      <c r="M307" s="28">
        <f t="shared" si="29"/>
        <v>0</v>
      </c>
    </row>
    <row r="308" spans="1:13" ht="14.15" customHeight="1" x14ac:dyDescent="0.25">
      <c r="A308" s="129">
        <v>15666131</v>
      </c>
      <c r="B308" s="124" t="s">
        <v>124</v>
      </c>
      <c r="C308" s="124" t="s">
        <v>125</v>
      </c>
      <c r="D308" s="4" t="s">
        <v>2991</v>
      </c>
      <c r="E308" s="6">
        <v>1</v>
      </c>
      <c r="F308" s="6"/>
      <c r="G308" s="7"/>
      <c r="H308" s="122">
        <f>VLOOKUP(A308,'NIP totaal 2021'!$A$4:$I$2114,9,0)</f>
        <v>0</v>
      </c>
      <c r="I308" s="32">
        <f t="shared" si="25"/>
        <v>0</v>
      </c>
      <c r="J308" s="27">
        <f t="shared" si="26"/>
        <v>0</v>
      </c>
      <c r="K308" s="81">
        <f t="shared" si="27"/>
        <v>1</v>
      </c>
      <c r="L308" s="28">
        <f t="shared" si="28"/>
        <v>0</v>
      </c>
      <c r="M308" s="28">
        <f t="shared" si="29"/>
        <v>0</v>
      </c>
    </row>
    <row r="309" spans="1:13" ht="14.15" customHeight="1" x14ac:dyDescent="0.25">
      <c r="A309" s="129">
        <v>15666158</v>
      </c>
      <c r="B309" s="124" t="s">
        <v>124</v>
      </c>
      <c r="C309" s="124" t="s">
        <v>125</v>
      </c>
      <c r="D309" s="4" t="s">
        <v>2991</v>
      </c>
      <c r="E309" s="6">
        <v>1</v>
      </c>
      <c r="F309" s="6"/>
      <c r="G309" s="7"/>
      <c r="H309" s="122">
        <f>VLOOKUP(A309,'NIP totaal 2021'!$A$4:$I$2114,9,0)</f>
        <v>0</v>
      </c>
      <c r="I309" s="32">
        <f t="shared" si="25"/>
        <v>0</v>
      </c>
      <c r="J309" s="27">
        <f t="shared" si="26"/>
        <v>0</v>
      </c>
      <c r="K309" s="81">
        <f t="shared" si="27"/>
        <v>1</v>
      </c>
      <c r="L309" s="28">
        <f t="shared" si="28"/>
        <v>0</v>
      </c>
      <c r="M309" s="28">
        <f t="shared" si="29"/>
        <v>0</v>
      </c>
    </row>
    <row r="310" spans="1:13" ht="14.15" customHeight="1" x14ac:dyDescent="0.25">
      <c r="A310" s="129">
        <v>15666352</v>
      </c>
      <c r="B310" s="124" t="s">
        <v>128</v>
      </c>
      <c r="C310" s="124" t="s">
        <v>129</v>
      </c>
      <c r="D310" s="4" t="s">
        <v>2991</v>
      </c>
      <c r="E310" s="6">
        <v>1</v>
      </c>
      <c r="F310" s="6"/>
      <c r="G310" s="7"/>
      <c r="H310" s="122">
        <f>VLOOKUP(A310,'NIP totaal 2021'!$A$4:$I$2114,9,0)</f>
        <v>0</v>
      </c>
      <c r="I310" s="32">
        <f t="shared" si="25"/>
        <v>0</v>
      </c>
      <c r="J310" s="27">
        <f t="shared" si="26"/>
        <v>0</v>
      </c>
      <c r="K310" s="81">
        <f t="shared" si="27"/>
        <v>1</v>
      </c>
      <c r="L310" s="28">
        <f t="shared" si="28"/>
        <v>0</v>
      </c>
      <c r="M310" s="28">
        <f t="shared" si="29"/>
        <v>0</v>
      </c>
    </row>
    <row r="311" spans="1:13" ht="14.15" customHeight="1" x14ac:dyDescent="0.25">
      <c r="A311" s="129">
        <v>15668304</v>
      </c>
      <c r="B311" s="124" t="s">
        <v>124</v>
      </c>
      <c r="C311" s="124" t="s">
        <v>125</v>
      </c>
      <c r="D311" s="4" t="s">
        <v>2991</v>
      </c>
      <c r="E311" s="6">
        <v>1</v>
      </c>
      <c r="F311" s="6"/>
      <c r="G311" s="7"/>
      <c r="H311" s="122">
        <f>VLOOKUP(A311,'NIP totaal 2021'!$A$4:$I$2114,9,0)</f>
        <v>0</v>
      </c>
      <c r="I311" s="32">
        <f t="shared" si="25"/>
        <v>0</v>
      </c>
      <c r="J311" s="27">
        <f t="shared" si="26"/>
        <v>0</v>
      </c>
      <c r="K311" s="81">
        <f t="shared" si="27"/>
        <v>1</v>
      </c>
      <c r="L311" s="28">
        <f t="shared" si="28"/>
        <v>0</v>
      </c>
      <c r="M311" s="28">
        <f t="shared" si="29"/>
        <v>0</v>
      </c>
    </row>
    <row r="312" spans="1:13" ht="14.15" customHeight="1" x14ac:dyDescent="0.25">
      <c r="A312" s="129">
        <v>15668312</v>
      </c>
      <c r="B312" s="124" t="s">
        <v>124</v>
      </c>
      <c r="C312" s="124" t="s">
        <v>125</v>
      </c>
      <c r="D312" s="4" t="s">
        <v>2991</v>
      </c>
      <c r="E312" s="6">
        <v>1</v>
      </c>
      <c r="F312" s="6"/>
      <c r="G312" s="7"/>
      <c r="H312" s="122">
        <f>VLOOKUP(A312,'NIP totaal 2021'!$A$4:$I$2114,9,0)</f>
        <v>0</v>
      </c>
      <c r="I312" s="32">
        <f t="shared" si="25"/>
        <v>0</v>
      </c>
      <c r="J312" s="27">
        <f t="shared" si="26"/>
        <v>0</v>
      </c>
      <c r="K312" s="81">
        <f t="shared" si="27"/>
        <v>1</v>
      </c>
      <c r="L312" s="28">
        <f t="shared" si="28"/>
        <v>0</v>
      </c>
      <c r="M312" s="28">
        <f t="shared" si="29"/>
        <v>0</v>
      </c>
    </row>
    <row r="313" spans="1:13" ht="14.15" customHeight="1" x14ac:dyDescent="0.25">
      <c r="A313" s="129">
        <v>15683311</v>
      </c>
      <c r="B313" s="124" t="s">
        <v>144</v>
      </c>
      <c r="C313" s="124" t="s">
        <v>145</v>
      </c>
      <c r="D313" s="4" t="s">
        <v>2991</v>
      </c>
      <c r="E313" s="6">
        <v>1</v>
      </c>
      <c r="F313" s="6"/>
      <c r="G313" s="7"/>
      <c r="H313" s="122">
        <f>VLOOKUP(A313,'NIP totaal 2021'!$A$4:$I$2114,9,0)</f>
        <v>0</v>
      </c>
      <c r="I313" s="32">
        <f t="shared" si="25"/>
        <v>0</v>
      </c>
      <c r="J313" s="27">
        <f t="shared" si="26"/>
        <v>0</v>
      </c>
      <c r="K313" s="81">
        <f t="shared" si="27"/>
        <v>1</v>
      </c>
      <c r="L313" s="28">
        <f t="shared" si="28"/>
        <v>0</v>
      </c>
      <c r="M313" s="28">
        <f t="shared" si="29"/>
        <v>0</v>
      </c>
    </row>
    <row r="314" spans="1:13" ht="14.15" customHeight="1" x14ac:dyDescent="0.25">
      <c r="A314" s="129">
        <v>15683338</v>
      </c>
      <c r="B314" s="124" t="s">
        <v>186</v>
      </c>
      <c r="C314" s="124" t="s">
        <v>187</v>
      </c>
      <c r="D314" s="4" t="s">
        <v>2991</v>
      </c>
      <c r="E314" s="6">
        <v>1</v>
      </c>
      <c r="F314" s="6"/>
      <c r="G314" s="7"/>
      <c r="H314" s="122">
        <f>VLOOKUP(A314,'NIP totaal 2021'!$A$4:$I$2114,9,0)</f>
        <v>0</v>
      </c>
      <c r="I314" s="32">
        <f t="shared" si="25"/>
        <v>0</v>
      </c>
      <c r="J314" s="27">
        <f t="shared" si="26"/>
        <v>0</v>
      </c>
      <c r="K314" s="81">
        <f t="shared" si="27"/>
        <v>1</v>
      </c>
      <c r="L314" s="28">
        <f t="shared" si="28"/>
        <v>0</v>
      </c>
      <c r="M314" s="28">
        <f t="shared" si="29"/>
        <v>0</v>
      </c>
    </row>
    <row r="315" spans="1:13" ht="14.15" customHeight="1" x14ac:dyDescent="0.25">
      <c r="A315" s="129">
        <v>15683354</v>
      </c>
      <c r="B315" s="124" t="s">
        <v>186</v>
      </c>
      <c r="C315" s="124" t="s">
        <v>187</v>
      </c>
      <c r="D315" s="4" t="s">
        <v>2991</v>
      </c>
      <c r="E315" s="6">
        <v>1</v>
      </c>
      <c r="F315" s="6"/>
      <c r="G315" s="7"/>
      <c r="H315" s="122">
        <f>VLOOKUP(A315,'NIP totaal 2021'!$A$4:$I$2114,9,0)</f>
        <v>0</v>
      </c>
      <c r="I315" s="32">
        <f t="shared" si="25"/>
        <v>0</v>
      </c>
      <c r="J315" s="27">
        <f t="shared" si="26"/>
        <v>0</v>
      </c>
      <c r="K315" s="81">
        <f t="shared" si="27"/>
        <v>1</v>
      </c>
      <c r="L315" s="28">
        <f t="shared" si="28"/>
        <v>0</v>
      </c>
      <c r="M315" s="28">
        <f t="shared" si="29"/>
        <v>0</v>
      </c>
    </row>
    <row r="316" spans="1:13" ht="14.15" customHeight="1" x14ac:dyDescent="0.25">
      <c r="A316" s="129">
        <v>15683362</v>
      </c>
      <c r="B316" s="124" t="s">
        <v>186</v>
      </c>
      <c r="C316" s="124" t="s">
        <v>187</v>
      </c>
      <c r="D316" s="4" t="s">
        <v>2991</v>
      </c>
      <c r="E316" s="6">
        <v>1</v>
      </c>
      <c r="F316" s="6"/>
      <c r="G316" s="7"/>
      <c r="H316" s="122">
        <f>VLOOKUP(A316,'NIP totaal 2021'!$A$4:$I$2114,9,0)</f>
        <v>0</v>
      </c>
      <c r="I316" s="32">
        <f t="shared" si="25"/>
        <v>0</v>
      </c>
      <c r="J316" s="27">
        <f t="shared" si="26"/>
        <v>0</v>
      </c>
      <c r="K316" s="81">
        <f t="shared" si="27"/>
        <v>1</v>
      </c>
      <c r="L316" s="28">
        <f t="shared" si="28"/>
        <v>0</v>
      </c>
      <c r="M316" s="28">
        <f t="shared" si="29"/>
        <v>0</v>
      </c>
    </row>
    <row r="317" spans="1:13" ht="14.15" customHeight="1" x14ac:dyDescent="0.25">
      <c r="A317" s="129">
        <v>15687708</v>
      </c>
      <c r="B317" s="124" t="s">
        <v>2796</v>
      </c>
      <c r="C317" s="124" t="s">
        <v>212</v>
      </c>
      <c r="D317" s="4" t="s">
        <v>2991</v>
      </c>
      <c r="E317" s="6">
        <v>60</v>
      </c>
      <c r="F317" s="6"/>
      <c r="G317" s="7"/>
      <c r="H317" s="122">
        <f>VLOOKUP(A317,'NIP totaal 2021'!$A$4:$I$2114,9,0)</f>
        <v>0</v>
      </c>
      <c r="I317" s="32">
        <f t="shared" si="25"/>
        <v>0</v>
      </c>
      <c r="J317" s="27">
        <f t="shared" si="26"/>
        <v>0</v>
      </c>
      <c r="K317" s="81">
        <f t="shared" si="27"/>
        <v>1</v>
      </c>
      <c r="L317" s="28">
        <f t="shared" si="28"/>
        <v>0</v>
      </c>
      <c r="M317" s="28">
        <f t="shared" si="29"/>
        <v>0</v>
      </c>
    </row>
    <row r="318" spans="1:13" ht="14.15" customHeight="1" x14ac:dyDescent="0.25">
      <c r="A318" s="129">
        <v>15687724</v>
      </c>
      <c r="B318" s="124" t="s">
        <v>2796</v>
      </c>
      <c r="C318" s="124" t="s">
        <v>212</v>
      </c>
      <c r="D318" s="4" t="s">
        <v>2991</v>
      </c>
      <c r="E318" s="6">
        <v>60</v>
      </c>
      <c r="F318" s="6"/>
      <c r="G318" s="7"/>
      <c r="H318" s="122">
        <f>VLOOKUP(A318,'NIP totaal 2021'!$A$4:$I$2114,9,0)</f>
        <v>0</v>
      </c>
      <c r="I318" s="32">
        <f t="shared" si="25"/>
        <v>0</v>
      </c>
      <c r="J318" s="27">
        <f t="shared" si="26"/>
        <v>0</v>
      </c>
      <c r="K318" s="81">
        <f t="shared" si="27"/>
        <v>1</v>
      </c>
      <c r="L318" s="28">
        <f t="shared" si="28"/>
        <v>0</v>
      </c>
      <c r="M318" s="28">
        <f t="shared" si="29"/>
        <v>0</v>
      </c>
    </row>
    <row r="319" spans="1:13" ht="14.15" customHeight="1" x14ac:dyDescent="0.25">
      <c r="A319" s="129">
        <v>15687732</v>
      </c>
      <c r="B319" s="124" t="s">
        <v>2796</v>
      </c>
      <c r="C319" s="124" t="s">
        <v>212</v>
      </c>
      <c r="D319" s="4" t="s">
        <v>2991</v>
      </c>
      <c r="E319" s="6">
        <v>60</v>
      </c>
      <c r="F319" s="6"/>
      <c r="G319" s="7"/>
      <c r="H319" s="122">
        <f>VLOOKUP(A319,'NIP totaal 2021'!$A$4:$I$2114,9,0)</f>
        <v>0</v>
      </c>
      <c r="I319" s="32">
        <f t="shared" si="25"/>
        <v>0</v>
      </c>
      <c r="J319" s="27">
        <f t="shared" si="26"/>
        <v>0</v>
      </c>
      <c r="K319" s="81">
        <f t="shared" si="27"/>
        <v>1</v>
      </c>
      <c r="L319" s="28">
        <f t="shared" si="28"/>
        <v>0</v>
      </c>
      <c r="M319" s="28">
        <f t="shared" si="29"/>
        <v>0</v>
      </c>
    </row>
    <row r="320" spans="1:13" ht="14.15" customHeight="1" x14ac:dyDescent="0.25">
      <c r="A320" s="129">
        <v>15687759</v>
      </c>
      <c r="B320" s="124" t="s">
        <v>2796</v>
      </c>
      <c r="C320" s="124" t="s">
        <v>212</v>
      </c>
      <c r="D320" s="4" t="s">
        <v>2991</v>
      </c>
      <c r="E320" s="6">
        <v>30</v>
      </c>
      <c r="F320" s="6"/>
      <c r="G320" s="7"/>
      <c r="H320" s="122">
        <f>VLOOKUP(A320,'NIP totaal 2021'!$A$4:$I$2114,9,0)</f>
        <v>0</v>
      </c>
      <c r="I320" s="32">
        <f t="shared" si="25"/>
        <v>0</v>
      </c>
      <c r="J320" s="27">
        <f t="shared" si="26"/>
        <v>0</v>
      </c>
      <c r="K320" s="81">
        <f t="shared" si="27"/>
        <v>1</v>
      </c>
      <c r="L320" s="28">
        <f t="shared" si="28"/>
        <v>0</v>
      </c>
      <c r="M320" s="28">
        <f t="shared" si="29"/>
        <v>0</v>
      </c>
    </row>
    <row r="321" spans="1:13" ht="14.15" customHeight="1" x14ac:dyDescent="0.25">
      <c r="A321" s="129">
        <v>15688399</v>
      </c>
      <c r="B321" s="124" t="s">
        <v>219</v>
      </c>
      <c r="C321" s="124" t="s">
        <v>220</v>
      </c>
      <c r="D321" s="4" t="s">
        <v>2991</v>
      </c>
      <c r="E321" s="6">
        <v>1</v>
      </c>
      <c r="F321" s="6"/>
      <c r="G321" s="7"/>
      <c r="H321" s="122">
        <f>VLOOKUP(A321,'NIP totaal 2021'!$A$4:$I$2114,9,0)</f>
        <v>0</v>
      </c>
      <c r="I321" s="32">
        <f t="shared" si="25"/>
        <v>0</v>
      </c>
      <c r="J321" s="27">
        <f t="shared" si="26"/>
        <v>0</v>
      </c>
      <c r="K321" s="81">
        <f t="shared" si="27"/>
        <v>1</v>
      </c>
      <c r="L321" s="28">
        <f t="shared" si="28"/>
        <v>0</v>
      </c>
      <c r="M321" s="28">
        <f t="shared" si="29"/>
        <v>0</v>
      </c>
    </row>
    <row r="322" spans="1:13" ht="14.15" customHeight="1" x14ac:dyDescent="0.25">
      <c r="A322" s="129">
        <v>15688410</v>
      </c>
      <c r="B322" s="124" t="s">
        <v>219</v>
      </c>
      <c r="C322" s="124" t="s">
        <v>220</v>
      </c>
      <c r="D322" s="4" t="s">
        <v>2991</v>
      </c>
      <c r="E322" s="6">
        <v>1</v>
      </c>
      <c r="F322" s="6"/>
      <c r="G322" s="7"/>
      <c r="H322" s="122">
        <f>VLOOKUP(A322,'NIP totaal 2021'!$A$4:$I$2114,9,0)</f>
        <v>0</v>
      </c>
      <c r="I322" s="32">
        <f t="shared" si="25"/>
        <v>0</v>
      </c>
      <c r="J322" s="27">
        <f t="shared" si="26"/>
        <v>0</v>
      </c>
      <c r="K322" s="81">
        <f t="shared" si="27"/>
        <v>1</v>
      </c>
      <c r="L322" s="28">
        <f t="shared" si="28"/>
        <v>0</v>
      </c>
      <c r="M322" s="28">
        <f t="shared" si="29"/>
        <v>0</v>
      </c>
    </row>
    <row r="323" spans="1:13" ht="14.15" customHeight="1" x14ac:dyDescent="0.25">
      <c r="A323" s="129">
        <v>15688445</v>
      </c>
      <c r="B323" s="124" t="s">
        <v>170</v>
      </c>
      <c r="C323" s="124" t="s">
        <v>171</v>
      </c>
      <c r="D323" s="4" t="s">
        <v>2991</v>
      </c>
      <c r="E323" s="6">
        <v>21</v>
      </c>
      <c r="F323" s="6"/>
      <c r="G323" s="7"/>
      <c r="H323" s="122">
        <f>VLOOKUP(A323,'NIP totaal 2021'!$A$4:$I$2114,9,0)</f>
        <v>0</v>
      </c>
      <c r="I323" s="32">
        <f t="shared" si="25"/>
        <v>0</v>
      </c>
      <c r="J323" s="27">
        <f t="shared" si="26"/>
        <v>0</v>
      </c>
      <c r="K323" s="81">
        <f t="shared" si="27"/>
        <v>1</v>
      </c>
      <c r="L323" s="28">
        <f t="shared" si="28"/>
        <v>0</v>
      </c>
      <c r="M323" s="28">
        <f t="shared" si="29"/>
        <v>0</v>
      </c>
    </row>
    <row r="324" spans="1:13" ht="14.15" customHeight="1" x14ac:dyDescent="0.25">
      <c r="A324" s="129">
        <v>15690172</v>
      </c>
      <c r="B324" s="124" t="s">
        <v>144</v>
      </c>
      <c r="C324" s="124" t="s">
        <v>145</v>
      </c>
      <c r="D324" s="4" t="s">
        <v>2991</v>
      </c>
      <c r="E324" s="6">
        <v>1</v>
      </c>
      <c r="F324" s="6"/>
      <c r="G324" s="7"/>
      <c r="H324" s="122">
        <f>VLOOKUP(A324,'NIP totaal 2021'!$A$4:$I$2114,9,0)</f>
        <v>0</v>
      </c>
      <c r="I324" s="32">
        <f t="shared" si="25"/>
        <v>0</v>
      </c>
      <c r="J324" s="27">
        <f t="shared" si="26"/>
        <v>0</v>
      </c>
      <c r="K324" s="81">
        <f t="shared" si="27"/>
        <v>1</v>
      </c>
      <c r="L324" s="28">
        <f t="shared" si="28"/>
        <v>0</v>
      </c>
      <c r="M324" s="28">
        <f t="shared" si="29"/>
        <v>0</v>
      </c>
    </row>
    <row r="325" spans="1:13" ht="14.15" customHeight="1" x14ac:dyDescent="0.25">
      <c r="A325" s="129">
        <v>15711358</v>
      </c>
      <c r="B325" s="124" t="s">
        <v>221</v>
      </c>
      <c r="C325" s="124" t="s">
        <v>222</v>
      </c>
      <c r="D325" s="4" t="s">
        <v>2991</v>
      </c>
      <c r="E325" s="6">
        <v>1</v>
      </c>
      <c r="F325" s="6"/>
      <c r="G325" s="7"/>
      <c r="H325" s="122">
        <f>VLOOKUP(A325,'NIP totaal 2021'!$A$4:$I$2114,9,0)</f>
        <v>0</v>
      </c>
      <c r="I325" s="32">
        <f t="shared" si="25"/>
        <v>0</v>
      </c>
      <c r="J325" s="27">
        <f t="shared" si="26"/>
        <v>0</v>
      </c>
      <c r="K325" s="81">
        <f t="shared" si="27"/>
        <v>1</v>
      </c>
      <c r="L325" s="28">
        <f t="shared" si="28"/>
        <v>0</v>
      </c>
      <c r="M325" s="28">
        <f t="shared" si="29"/>
        <v>0</v>
      </c>
    </row>
    <row r="326" spans="1:13" ht="14.15" customHeight="1" x14ac:dyDescent="0.25">
      <c r="A326" s="129">
        <v>15712575</v>
      </c>
      <c r="B326" s="124" t="s">
        <v>223</v>
      </c>
      <c r="C326" s="124" t="s">
        <v>224</v>
      </c>
      <c r="D326" s="4" t="s">
        <v>2991</v>
      </c>
      <c r="E326" s="6">
        <v>5</v>
      </c>
      <c r="F326" s="6"/>
      <c r="G326" s="7"/>
      <c r="H326" s="122">
        <f>VLOOKUP(A326,'NIP totaal 2021'!$A$4:$I$2114,9,0)</f>
        <v>0</v>
      </c>
      <c r="I326" s="32">
        <f t="shared" si="25"/>
        <v>0</v>
      </c>
      <c r="J326" s="27">
        <f t="shared" si="26"/>
        <v>0</v>
      </c>
      <c r="K326" s="81">
        <f t="shared" si="27"/>
        <v>1</v>
      </c>
      <c r="L326" s="28">
        <f t="shared" si="28"/>
        <v>0</v>
      </c>
      <c r="M326" s="28">
        <f t="shared" si="29"/>
        <v>0</v>
      </c>
    </row>
    <row r="327" spans="1:13" ht="14.15" customHeight="1" x14ac:dyDescent="0.25">
      <c r="A327" s="129">
        <v>15712583</v>
      </c>
      <c r="B327" s="124" t="s">
        <v>223</v>
      </c>
      <c r="C327" s="124" t="s">
        <v>224</v>
      </c>
      <c r="D327" s="4" t="s">
        <v>2991</v>
      </c>
      <c r="E327" s="6">
        <v>5</v>
      </c>
      <c r="F327" s="6"/>
      <c r="G327" s="7"/>
      <c r="H327" s="122">
        <f>VLOOKUP(A327,'NIP totaal 2021'!$A$4:$I$2114,9,0)</f>
        <v>0</v>
      </c>
      <c r="I327" s="32">
        <f t="shared" si="25"/>
        <v>0</v>
      </c>
      <c r="J327" s="27">
        <f t="shared" si="26"/>
        <v>0</v>
      </c>
      <c r="K327" s="81">
        <f t="shared" si="27"/>
        <v>1</v>
      </c>
      <c r="L327" s="28">
        <f t="shared" si="28"/>
        <v>0</v>
      </c>
      <c r="M327" s="28">
        <f t="shared" si="29"/>
        <v>0</v>
      </c>
    </row>
    <row r="328" spans="1:13" ht="14.15" customHeight="1" x14ac:dyDescent="0.25">
      <c r="A328" s="129">
        <v>15713903</v>
      </c>
      <c r="B328" s="124" t="s">
        <v>186</v>
      </c>
      <c r="C328" s="124" t="s">
        <v>187</v>
      </c>
      <c r="D328" s="4" t="s">
        <v>2991</v>
      </c>
      <c r="E328" s="6">
        <v>1</v>
      </c>
      <c r="F328" s="6"/>
      <c r="G328" s="7"/>
      <c r="H328" s="122">
        <f>VLOOKUP(A328,'NIP totaal 2021'!$A$4:$I$2114,9,0)</f>
        <v>0</v>
      </c>
      <c r="I328" s="32">
        <f t="shared" ref="I328:I391" si="30">F328/E328</f>
        <v>0</v>
      </c>
      <c r="J328" s="27">
        <f t="shared" ref="J328:J391" si="31">H328/E328*F328</f>
        <v>0</v>
      </c>
      <c r="K328" s="81">
        <f t="shared" ref="K328:K391" si="32">IF(H328&gt;G328, 0, 1)</f>
        <v>1</v>
      </c>
      <c r="L328" s="28">
        <f t="shared" ref="L328:L391" si="33">G328/E328*F328</f>
        <v>0</v>
      </c>
      <c r="M328" s="28">
        <f t="shared" ref="M328:M391" si="34">MIN(L328,J328)</f>
        <v>0</v>
      </c>
    </row>
    <row r="329" spans="1:13" ht="14.15" customHeight="1" x14ac:dyDescent="0.25">
      <c r="A329" s="129">
        <v>15721388</v>
      </c>
      <c r="B329" s="124" t="s">
        <v>202</v>
      </c>
      <c r="C329" s="124" t="s">
        <v>203</v>
      </c>
      <c r="D329" s="4" t="s">
        <v>2991</v>
      </c>
      <c r="E329" s="6">
        <v>1</v>
      </c>
      <c r="F329" s="6"/>
      <c r="G329" s="7"/>
      <c r="H329" s="122">
        <f>VLOOKUP(A329,'NIP totaal 2021'!$A$4:$I$2114,9,0)</f>
        <v>0</v>
      </c>
      <c r="I329" s="32">
        <f t="shared" si="30"/>
        <v>0</v>
      </c>
      <c r="J329" s="27">
        <f t="shared" si="31"/>
        <v>0</v>
      </c>
      <c r="K329" s="81">
        <f t="shared" si="32"/>
        <v>1</v>
      </c>
      <c r="L329" s="28">
        <f t="shared" si="33"/>
        <v>0</v>
      </c>
      <c r="M329" s="28">
        <f t="shared" si="34"/>
        <v>0</v>
      </c>
    </row>
    <row r="330" spans="1:13" ht="14.15" customHeight="1" x14ac:dyDescent="0.25">
      <c r="A330" s="129">
        <v>15723941</v>
      </c>
      <c r="B330" s="124" t="s">
        <v>225</v>
      </c>
      <c r="C330" s="124" t="s">
        <v>226</v>
      </c>
      <c r="D330" s="4" t="s">
        <v>2991</v>
      </c>
      <c r="E330" s="6">
        <v>1</v>
      </c>
      <c r="F330" s="6"/>
      <c r="G330" s="7"/>
      <c r="H330" s="122">
        <f>VLOOKUP(A330,'NIP totaal 2021'!$A$4:$I$2114,9,0)</f>
        <v>0</v>
      </c>
      <c r="I330" s="32">
        <f t="shared" si="30"/>
        <v>0</v>
      </c>
      <c r="J330" s="27">
        <f t="shared" si="31"/>
        <v>0</v>
      </c>
      <c r="K330" s="81">
        <f t="shared" si="32"/>
        <v>1</v>
      </c>
      <c r="L330" s="28">
        <f t="shared" si="33"/>
        <v>0</v>
      </c>
      <c r="M330" s="28">
        <f t="shared" si="34"/>
        <v>0</v>
      </c>
    </row>
    <row r="331" spans="1:13" ht="14.15" customHeight="1" x14ac:dyDescent="0.25">
      <c r="A331" s="129">
        <v>15733319</v>
      </c>
      <c r="B331" s="124" t="s">
        <v>170</v>
      </c>
      <c r="C331" s="124" t="s">
        <v>171</v>
      </c>
      <c r="D331" s="4" t="s">
        <v>2991</v>
      </c>
      <c r="E331" s="6">
        <v>21</v>
      </c>
      <c r="F331" s="6"/>
      <c r="G331" s="7"/>
      <c r="H331" s="122">
        <f>VLOOKUP(A331,'NIP totaal 2021'!$A$4:$I$2114,9,0)</f>
        <v>0</v>
      </c>
      <c r="I331" s="32">
        <f t="shared" si="30"/>
        <v>0</v>
      </c>
      <c r="J331" s="27">
        <f t="shared" si="31"/>
        <v>0</v>
      </c>
      <c r="K331" s="81">
        <f t="shared" si="32"/>
        <v>1</v>
      </c>
      <c r="L331" s="28">
        <f t="shared" si="33"/>
        <v>0</v>
      </c>
      <c r="M331" s="28">
        <f t="shared" si="34"/>
        <v>0</v>
      </c>
    </row>
    <row r="332" spans="1:13" ht="14.15" customHeight="1" x14ac:dyDescent="0.25">
      <c r="A332" s="129">
        <v>15735346</v>
      </c>
      <c r="B332" s="124" t="s">
        <v>2794</v>
      </c>
      <c r="C332" s="124" t="s">
        <v>141</v>
      </c>
      <c r="D332" s="4" t="s">
        <v>2991</v>
      </c>
      <c r="E332" s="6">
        <v>30</v>
      </c>
      <c r="F332" s="6"/>
      <c r="G332" s="7"/>
      <c r="H332" s="122">
        <f>VLOOKUP(A332,'NIP totaal 2021'!$A$4:$I$2114,9,0)</f>
        <v>0</v>
      </c>
      <c r="I332" s="32">
        <f t="shared" si="30"/>
        <v>0</v>
      </c>
      <c r="J332" s="27">
        <f t="shared" si="31"/>
        <v>0</v>
      </c>
      <c r="K332" s="81">
        <f t="shared" si="32"/>
        <v>1</v>
      </c>
      <c r="L332" s="28">
        <f t="shared" si="33"/>
        <v>0</v>
      </c>
      <c r="M332" s="28">
        <f t="shared" si="34"/>
        <v>0</v>
      </c>
    </row>
    <row r="333" spans="1:13" ht="14.15" customHeight="1" x14ac:dyDescent="0.25">
      <c r="A333" s="129">
        <v>15735354</v>
      </c>
      <c r="B333" s="124" t="s">
        <v>2794</v>
      </c>
      <c r="C333" s="124" t="s">
        <v>141</v>
      </c>
      <c r="D333" s="4" t="s">
        <v>2991</v>
      </c>
      <c r="E333" s="6">
        <v>30</v>
      </c>
      <c r="F333" s="6"/>
      <c r="G333" s="7"/>
      <c r="H333" s="122">
        <f>VLOOKUP(A333,'NIP totaal 2021'!$A$4:$I$2114,9,0)</f>
        <v>0</v>
      </c>
      <c r="I333" s="32">
        <f t="shared" si="30"/>
        <v>0</v>
      </c>
      <c r="J333" s="27">
        <f t="shared" si="31"/>
        <v>0</v>
      </c>
      <c r="K333" s="81">
        <f t="shared" si="32"/>
        <v>1</v>
      </c>
      <c r="L333" s="28">
        <f t="shared" si="33"/>
        <v>0</v>
      </c>
      <c r="M333" s="28">
        <f t="shared" si="34"/>
        <v>0</v>
      </c>
    </row>
    <row r="334" spans="1:13" ht="14.15" customHeight="1" x14ac:dyDescent="0.25">
      <c r="A334" s="129">
        <v>15738272</v>
      </c>
      <c r="B334" s="124" t="s">
        <v>170</v>
      </c>
      <c r="C334" s="124" t="s">
        <v>171</v>
      </c>
      <c r="D334" s="4" t="s">
        <v>2991</v>
      </c>
      <c r="E334" s="6">
        <v>21</v>
      </c>
      <c r="F334" s="6"/>
      <c r="G334" s="7"/>
      <c r="H334" s="122">
        <f>VLOOKUP(A334,'NIP totaal 2021'!$A$4:$I$2114,9,0)</f>
        <v>0</v>
      </c>
      <c r="I334" s="32">
        <f t="shared" si="30"/>
        <v>0</v>
      </c>
      <c r="J334" s="27">
        <f t="shared" si="31"/>
        <v>0</v>
      </c>
      <c r="K334" s="81">
        <f t="shared" si="32"/>
        <v>1</v>
      </c>
      <c r="L334" s="28">
        <f t="shared" si="33"/>
        <v>0</v>
      </c>
      <c r="M334" s="28">
        <f t="shared" si="34"/>
        <v>0</v>
      </c>
    </row>
    <row r="335" spans="1:13" ht="14.15" customHeight="1" x14ac:dyDescent="0.25">
      <c r="A335" s="129">
        <v>15740447</v>
      </c>
      <c r="B335" s="124" t="s">
        <v>2788</v>
      </c>
      <c r="C335" s="124" t="s">
        <v>155</v>
      </c>
      <c r="D335" s="4" t="s">
        <v>2991</v>
      </c>
      <c r="E335" s="6">
        <v>30</v>
      </c>
      <c r="F335" s="6"/>
      <c r="G335" s="7"/>
      <c r="H335" s="122">
        <f>VLOOKUP(A335,'NIP totaal 2021'!$A$4:$I$2114,9,0)</f>
        <v>0</v>
      </c>
      <c r="I335" s="32">
        <f t="shared" si="30"/>
        <v>0</v>
      </c>
      <c r="J335" s="27">
        <f t="shared" si="31"/>
        <v>0</v>
      </c>
      <c r="K335" s="81">
        <f t="shared" si="32"/>
        <v>1</v>
      </c>
      <c r="L335" s="28">
        <f t="shared" si="33"/>
        <v>0</v>
      </c>
      <c r="M335" s="28">
        <f t="shared" si="34"/>
        <v>0</v>
      </c>
    </row>
    <row r="336" spans="1:13" ht="14.15" customHeight="1" x14ac:dyDescent="0.25">
      <c r="A336" s="129">
        <v>15758176</v>
      </c>
      <c r="B336" s="124" t="s">
        <v>227</v>
      </c>
      <c r="C336" s="124" t="s">
        <v>228</v>
      </c>
      <c r="D336" s="4" t="s">
        <v>2991</v>
      </c>
      <c r="E336" s="6">
        <v>25</v>
      </c>
      <c r="F336" s="6"/>
      <c r="G336" s="7"/>
      <c r="H336" s="122">
        <f>VLOOKUP(A336,'NIP totaal 2021'!$A$4:$I$2114,9,0)</f>
        <v>0</v>
      </c>
      <c r="I336" s="32">
        <f t="shared" si="30"/>
        <v>0</v>
      </c>
      <c r="J336" s="27">
        <f t="shared" si="31"/>
        <v>0</v>
      </c>
      <c r="K336" s="81">
        <f t="shared" si="32"/>
        <v>1</v>
      </c>
      <c r="L336" s="28">
        <f t="shared" si="33"/>
        <v>0</v>
      </c>
      <c r="M336" s="28">
        <f t="shared" si="34"/>
        <v>0</v>
      </c>
    </row>
    <row r="337" spans="1:13" ht="14.15" customHeight="1" x14ac:dyDescent="0.25">
      <c r="A337" s="129">
        <v>15758184</v>
      </c>
      <c r="B337" s="124" t="s">
        <v>227</v>
      </c>
      <c r="C337" s="124" t="s">
        <v>228</v>
      </c>
      <c r="D337" s="4" t="s">
        <v>2991</v>
      </c>
      <c r="E337" s="6">
        <v>1</v>
      </c>
      <c r="F337" s="6"/>
      <c r="G337" s="7"/>
      <c r="H337" s="122">
        <f>VLOOKUP(A337,'NIP totaal 2021'!$A$4:$I$2114,9,0)</f>
        <v>0</v>
      </c>
      <c r="I337" s="32">
        <f t="shared" si="30"/>
        <v>0</v>
      </c>
      <c r="J337" s="27">
        <f t="shared" si="31"/>
        <v>0</v>
      </c>
      <c r="K337" s="81">
        <f t="shared" si="32"/>
        <v>1</v>
      </c>
      <c r="L337" s="28">
        <f t="shared" si="33"/>
        <v>0</v>
      </c>
      <c r="M337" s="28">
        <f t="shared" si="34"/>
        <v>0</v>
      </c>
    </row>
    <row r="338" spans="1:13" ht="14.15" customHeight="1" x14ac:dyDescent="0.25">
      <c r="A338" s="129">
        <v>15758206</v>
      </c>
      <c r="B338" s="124" t="s">
        <v>229</v>
      </c>
      <c r="C338" s="124" t="s">
        <v>230</v>
      </c>
      <c r="D338" s="4" t="s">
        <v>2991</v>
      </c>
      <c r="E338" s="6">
        <v>100</v>
      </c>
      <c r="F338" s="6"/>
      <c r="G338" s="7"/>
      <c r="H338" s="122">
        <f>VLOOKUP(A338,'NIP totaal 2021'!$A$4:$I$2114,9,0)</f>
        <v>0</v>
      </c>
      <c r="I338" s="32">
        <f t="shared" si="30"/>
        <v>0</v>
      </c>
      <c r="J338" s="27">
        <f t="shared" si="31"/>
        <v>0</v>
      </c>
      <c r="K338" s="81">
        <f t="shared" si="32"/>
        <v>1</v>
      </c>
      <c r="L338" s="28">
        <f t="shared" si="33"/>
        <v>0</v>
      </c>
      <c r="M338" s="28">
        <f t="shared" si="34"/>
        <v>0</v>
      </c>
    </row>
    <row r="339" spans="1:13" ht="14.15" customHeight="1" x14ac:dyDescent="0.25">
      <c r="A339" s="129">
        <v>15758265</v>
      </c>
      <c r="B339" s="124" t="s">
        <v>231</v>
      </c>
      <c r="C339" s="124" t="s">
        <v>232</v>
      </c>
      <c r="D339" s="4" t="s">
        <v>2991</v>
      </c>
      <c r="E339" s="6">
        <v>25</v>
      </c>
      <c r="F339" s="6"/>
      <c r="G339" s="7"/>
      <c r="H339" s="122">
        <f>VLOOKUP(A339,'NIP totaal 2021'!$A$4:$I$2114,9,0)</f>
        <v>0</v>
      </c>
      <c r="I339" s="32">
        <f t="shared" si="30"/>
        <v>0</v>
      </c>
      <c r="J339" s="27">
        <f t="shared" si="31"/>
        <v>0</v>
      </c>
      <c r="K339" s="81">
        <f t="shared" si="32"/>
        <v>1</v>
      </c>
      <c r="L339" s="28">
        <f t="shared" si="33"/>
        <v>0</v>
      </c>
      <c r="M339" s="28">
        <f t="shared" si="34"/>
        <v>0</v>
      </c>
    </row>
    <row r="340" spans="1:13" ht="14.15" customHeight="1" x14ac:dyDescent="0.25">
      <c r="A340" s="129">
        <v>15766861</v>
      </c>
      <c r="B340" s="124" t="s">
        <v>2798</v>
      </c>
      <c r="C340" s="124" t="s">
        <v>234</v>
      </c>
      <c r="D340" s="4" t="s">
        <v>2991</v>
      </c>
      <c r="E340" s="6">
        <v>30</v>
      </c>
      <c r="F340" s="6"/>
      <c r="G340" s="7"/>
      <c r="H340" s="122">
        <f>VLOOKUP(A340,'NIP totaal 2021'!$A$4:$I$2114,9,0)</f>
        <v>0</v>
      </c>
      <c r="I340" s="32">
        <f t="shared" si="30"/>
        <v>0</v>
      </c>
      <c r="J340" s="27">
        <f t="shared" si="31"/>
        <v>0</v>
      </c>
      <c r="K340" s="81">
        <f t="shared" si="32"/>
        <v>1</v>
      </c>
      <c r="L340" s="28">
        <f t="shared" si="33"/>
        <v>0</v>
      </c>
      <c r="M340" s="28">
        <f t="shared" si="34"/>
        <v>0</v>
      </c>
    </row>
    <row r="341" spans="1:13" ht="14.15" customHeight="1" x14ac:dyDescent="0.25">
      <c r="A341" s="129">
        <v>15766896</v>
      </c>
      <c r="B341" s="124" t="s">
        <v>2798</v>
      </c>
      <c r="C341" s="124" t="s">
        <v>234</v>
      </c>
      <c r="D341" s="4" t="s">
        <v>2991</v>
      </c>
      <c r="E341" s="6">
        <v>30</v>
      </c>
      <c r="F341" s="6"/>
      <c r="G341" s="7"/>
      <c r="H341" s="122">
        <f>VLOOKUP(A341,'NIP totaal 2021'!$A$4:$I$2114,9,0)</f>
        <v>0</v>
      </c>
      <c r="I341" s="32">
        <f t="shared" si="30"/>
        <v>0</v>
      </c>
      <c r="J341" s="27">
        <f t="shared" si="31"/>
        <v>0</v>
      </c>
      <c r="K341" s="81">
        <f t="shared" si="32"/>
        <v>1</v>
      </c>
      <c r="L341" s="28">
        <f t="shared" si="33"/>
        <v>0</v>
      </c>
      <c r="M341" s="28">
        <f t="shared" si="34"/>
        <v>0</v>
      </c>
    </row>
    <row r="342" spans="1:13" ht="14.15" customHeight="1" x14ac:dyDescent="0.25">
      <c r="A342" s="129">
        <v>15768546</v>
      </c>
      <c r="B342" s="124" t="s">
        <v>2799</v>
      </c>
      <c r="C342" s="124" t="s">
        <v>236</v>
      </c>
      <c r="D342" s="4" t="s">
        <v>2991</v>
      </c>
      <c r="E342" s="6">
        <v>56</v>
      </c>
      <c r="F342" s="6"/>
      <c r="G342" s="7"/>
      <c r="H342" s="122">
        <f>VLOOKUP(A342,'NIP totaal 2021'!$A$4:$I$2114,9,0)</f>
        <v>0</v>
      </c>
      <c r="I342" s="32">
        <f t="shared" si="30"/>
        <v>0</v>
      </c>
      <c r="J342" s="27">
        <f t="shared" si="31"/>
        <v>0</v>
      </c>
      <c r="K342" s="81">
        <f t="shared" si="32"/>
        <v>1</v>
      </c>
      <c r="L342" s="28">
        <f t="shared" si="33"/>
        <v>0</v>
      </c>
      <c r="M342" s="28">
        <f t="shared" si="34"/>
        <v>0</v>
      </c>
    </row>
    <row r="343" spans="1:13" ht="14.15" customHeight="1" x14ac:dyDescent="0.25">
      <c r="A343" s="129">
        <v>15780783</v>
      </c>
      <c r="B343" s="124" t="s">
        <v>202</v>
      </c>
      <c r="C343" s="124" t="s">
        <v>203</v>
      </c>
      <c r="D343" s="4" t="s">
        <v>2991</v>
      </c>
      <c r="E343" s="6">
        <v>1</v>
      </c>
      <c r="F343" s="6"/>
      <c r="G343" s="7"/>
      <c r="H343" s="122">
        <f>VLOOKUP(A343,'NIP totaal 2021'!$A$4:$I$2114,9,0)</f>
        <v>0</v>
      </c>
      <c r="I343" s="32">
        <f t="shared" si="30"/>
        <v>0</v>
      </c>
      <c r="J343" s="27">
        <f t="shared" si="31"/>
        <v>0</v>
      </c>
      <c r="K343" s="81">
        <f t="shared" si="32"/>
        <v>1</v>
      </c>
      <c r="L343" s="28">
        <f t="shared" si="33"/>
        <v>0</v>
      </c>
      <c r="M343" s="28">
        <f t="shared" si="34"/>
        <v>0</v>
      </c>
    </row>
    <row r="344" spans="1:13" ht="14.15" customHeight="1" x14ac:dyDescent="0.25">
      <c r="A344" s="129">
        <v>15780791</v>
      </c>
      <c r="B344" s="124" t="s">
        <v>202</v>
      </c>
      <c r="C344" s="124" t="s">
        <v>203</v>
      </c>
      <c r="D344" s="4" t="s">
        <v>2991</v>
      </c>
      <c r="E344" s="6">
        <v>1</v>
      </c>
      <c r="F344" s="6"/>
      <c r="G344" s="7"/>
      <c r="H344" s="122">
        <f>VLOOKUP(A344,'NIP totaal 2021'!$A$4:$I$2114,9,0)</f>
        <v>0</v>
      </c>
      <c r="I344" s="32">
        <f t="shared" si="30"/>
        <v>0</v>
      </c>
      <c r="J344" s="27">
        <f t="shared" si="31"/>
        <v>0</v>
      </c>
      <c r="K344" s="81">
        <f t="shared" si="32"/>
        <v>1</v>
      </c>
      <c r="L344" s="28">
        <f t="shared" si="33"/>
        <v>0</v>
      </c>
      <c r="M344" s="28">
        <f t="shared" si="34"/>
        <v>0</v>
      </c>
    </row>
    <row r="345" spans="1:13" ht="14.15" customHeight="1" x14ac:dyDescent="0.25">
      <c r="A345" s="129">
        <v>15780805</v>
      </c>
      <c r="B345" s="124" t="s">
        <v>202</v>
      </c>
      <c r="C345" s="124" t="s">
        <v>203</v>
      </c>
      <c r="D345" s="4" t="s">
        <v>2991</v>
      </c>
      <c r="E345" s="6">
        <v>1</v>
      </c>
      <c r="F345" s="6"/>
      <c r="G345" s="7"/>
      <c r="H345" s="122">
        <f>VLOOKUP(A345,'NIP totaal 2021'!$A$4:$I$2114,9,0)</f>
        <v>0</v>
      </c>
      <c r="I345" s="32">
        <f t="shared" si="30"/>
        <v>0</v>
      </c>
      <c r="J345" s="27">
        <f t="shared" si="31"/>
        <v>0</v>
      </c>
      <c r="K345" s="81">
        <f t="shared" si="32"/>
        <v>1</v>
      </c>
      <c r="L345" s="28">
        <f t="shared" si="33"/>
        <v>0</v>
      </c>
      <c r="M345" s="28">
        <f t="shared" si="34"/>
        <v>0</v>
      </c>
    </row>
    <row r="346" spans="1:13" ht="14.15" customHeight="1" x14ac:dyDescent="0.25">
      <c r="A346" s="129">
        <v>15780813</v>
      </c>
      <c r="B346" s="124" t="s">
        <v>202</v>
      </c>
      <c r="C346" s="124" t="s">
        <v>203</v>
      </c>
      <c r="D346" s="4" t="s">
        <v>2991</v>
      </c>
      <c r="E346" s="6">
        <v>1</v>
      </c>
      <c r="F346" s="6"/>
      <c r="G346" s="7"/>
      <c r="H346" s="122">
        <f>VLOOKUP(A346,'NIP totaal 2021'!$A$4:$I$2114,9,0)</f>
        <v>0</v>
      </c>
      <c r="I346" s="32">
        <f t="shared" si="30"/>
        <v>0</v>
      </c>
      <c r="J346" s="27">
        <f t="shared" si="31"/>
        <v>0</v>
      </c>
      <c r="K346" s="81">
        <f t="shared" si="32"/>
        <v>1</v>
      </c>
      <c r="L346" s="28">
        <f t="shared" si="33"/>
        <v>0</v>
      </c>
      <c r="M346" s="28">
        <f t="shared" si="34"/>
        <v>0</v>
      </c>
    </row>
    <row r="347" spans="1:13" ht="14.15" customHeight="1" x14ac:dyDescent="0.25">
      <c r="A347" s="129">
        <v>15780848</v>
      </c>
      <c r="B347" s="124" t="s">
        <v>2800</v>
      </c>
      <c r="C347" s="124" t="s">
        <v>218</v>
      </c>
      <c r="D347" s="4" t="s">
        <v>2991</v>
      </c>
      <c r="E347" s="6">
        <v>40</v>
      </c>
      <c r="F347" s="6"/>
      <c r="G347" s="7"/>
      <c r="H347" s="122">
        <f>VLOOKUP(A347,'NIP totaal 2021'!$A$4:$I$2114,9,0)</f>
        <v>0</v>
      </c>
      <c r="I347" s="32">
        <f t="shared" si="30"/>
        <v>0</v>
      </c>
      <c r="J347" s="27">
        <f t="shared" si="31"/>
        <v>0</v>
      </c>
      <c r="K347" s="81">
        <f t="shared" si="32"/>
        <v>1</v>
      </c>
      <c r="L347" s="28">
        <f t="shared" si="33"/>
        <v>0</v>
      </c>
      <c r="M347" s="28">
        <f t="shared" si="34"/>
        <v>0</v>
      </c>
    </row>
    <row r="348" spans="1:13" ht="14.15" customHeight="1" x14ac:dyDescent="0.25">
      <c r="A348" s="129">
        <v>15780856</v>
      </c>
      <c r="B348" s="124" t="s">
        <v>2800</v>
      </c>
      <c r="C348" s="124" t="s">
        <v>218</v>
      </c>
      <c r="D348" s="4" t="s">
        <v>2991</v>
      </c>
      <c r="E348" s="6">
        <v>40</v>
      </c>
      <c r="F348" s="6"/>
      <c r="G348" s="7"/>
      <c r="H348" s="122">
        <f>VLOOKUP(A348,'NIP totaal 2021'!$A$4:$I$2114,9,0)</f>
        <v>0</v>
      </c>
      <c r="I348" s="32">
        <f t="shared" si="30"/>
        <v>0</v>
      </c>
      <c r="J348" s="27">
        <f t="shared" si="31"/>
        <v>0</v>
      </c>
      <c r="K348" s="81">
        <f t="shared" si="32"/>
        <v>1</v>
      </c>
      <c r="L348" s="28">
        <f t="shared" si="33"/>
        <v>0</v>
      </c>
      <c r="M348" s="28">
        <f t="shared" si="34"/>
        <v>0</v>
      </c>
    </row>
    <row r="349" spans="1:13" ht="14.15" customHeight="1" x14ac:dyDescent="0.25">
      <c r="A349" s="129">
        <v>15781267</v>
      </c>
      <c r="B349" s="124" t="s">
        <v>2796</v>
      </c>
      <c r="C349" s="124" t="s">
        <v>212</v>
      </c>
      <c r="D349" s="4" t="s">
        <v>2991</v>
      </c>
      <c r="E349" s="6">
        <v>30</v>
      </c>
      <c r="F349" s="6"/>
      <c r="G349" s="7"/>
      <c r="H349" s="122">
        <f>VLOOKUP(A349,'NIP totaal 2021'!$A$4:$I$2114,9,0)</f>
        <v>0</v>
      </c>
      <c r="I349" s="32">
        <f t="shared" si="30"/>
        <v>0</v>
      </c>
      <c r="J349" s="27">
        <f t="shared" si="31"/>
        <v>0</v>
      </c>
      <c r="K349" s="81">
        <f t="shared" si="32"/>
        <v>1</v>
      </c>
      <c r="L349" s="28">
        <f t="shared" si="33"/>
        <v>0</v>
      </c>
      <c r="M349" s="28">
        <f t="shared" si="34"/>
        <v>0</v>
      </c>
    </row>
    <row r="350" spans="1:13" ht="14.15" customHeight="1" x14ac:dyDescent="0.25">
      <c r="A350" s="129">
        <v>15787125</v>
      </c>
      <c r="B350" s="124" t="s">
        <v>170</v>
      </c>
      <c r="C350" s="124" t="s">
        <v>171</v>
      </c>
      <c r="D350" s="4" t="s">
        <v>2991</v>
      </c>
      <c r="E350" s="6">
        <v>21</v>
      </c>
      <c r="F350" s="6"/>
      <c r="G350" s="7"/>
      <c r="H350" s="122">
        <f>VLOOKUP(A350,'NIP totaal 2021'!$A$4:$I$2114,9,0)</f>
        <v>0</v>
      </c>
      <c r="I350" s="32">
        <f t="shared" si="30"/>
        <v>0</v>
      </c>
      <c r="J350" s="27">
        <f t="shared" si="31"/>
        <v>0</v>
      </c>
      <c r="K350" s="81">
        <f t="shared" si="32"/>
        <v>1</v>
      </c>
      <c r="L350" s="28">
        <f t="shared" si="33"/>
        <v>0</v>
      </c>
      <c r="M350" s="28">
        <f t="shared" si="34"/>
        <v>0</v>
      </c>
    </row>
    <row r="351" spans="1:13" ht="14.15" customHeight="1" x14ac:dyDescent="0.25">
      <c r="A351" s="129">
        <v>15787141</v>
      </c>
      <c r="B351" s="124" t="s">
        <v>170</v>
      </c>
      <c r="C351" s="124" t="s">
        <v>171</v>
      </c>
      <c r="D351" s="4" t="s">
        <v>2991</v>
      </c>
      <c r="E351" s="6">
        <v>21</v>
      </c>
      <c r="F351" s="6"/>
      <c r="G351" s="7"/>
      <c r="H351" s="122">
        <f>VLOOKUP(A351,'NIP totaal 2021'!$A$4:$I$2114,9,0)</f>
        <v>0</v>
      </c>
      <c r="I351" s="32">
        <f t="shared" si="30"/>
        <v>0</v>
      </c>
      <c r="J351" s="27">
        <f t="shared" si="31"/>
        <v>0</v>
      </c>
      <c r="K351" s="81">
        <f t="shared" si="32"/>
        <v>1</v>
      </c>
      <c r="L351" s="28">
        <f t="shared" si="33"/>
        <v>0</v>
      </c>
      <c r="M351" s="28">
        <f t="shared" si="34"/>
        <v>0</v>
      </c>
    </row>
    <row r="352" spans="1:13" ht="14.15" customHeight="1" x14ac:dyDescent="0.25">
      <c r="A352" s="129">
        <v>15787168</v>
      </c>
      <c r="B352" s="124" t="s">
        <v>170</v>
      </c>
      <c r="C352" s="124" t="s">
        <v>171</v>
      </c>
      <c r="D352" s="4" t="s">
        <v>2991</v>
      </c>
      <c r="E352" s="6">
        <v>21</v>
      </c>
      <c r="F352" s="6"/>
      <c r="G352" s="7"/>
      <c r="H352" s="122">
        <f>VLOOKUP(A352,'NIP totaal 2021'!$A$4:$I$2114,9,0)</f>
        <v>0</v>
      </c>
      <c r="I352" s="32">
        <f t="shared" si="30"/>
        <v>0</v>
      </c>
      <c r="J352" s="27">
        <f t="shared" si="31"/>
        <v>0</v>
      </c>
      <c r="K352" s="81">
        <f t="shared" si="32"/>
        <v>1</v>
      </c>
      <c r="L352" s="28">
        <f t="shared" si="33"/>
        <v>0</v>
      </c>
      <c r="M352" s="28">
        <f t="shared" si="34"/>
        <v>0</v>
      </c>
    </row>
    <row r="353" spans="1:13" ht="14.15" customHeight="1" x14ac:dyDescent="0.25">
      <c r="A353" s="129">
        <v>15787176</v>
      </c>
      <c r="B353" s="124" t="s">
        <v>170</v>
      </c>
      <c r="C353" s="124" t="s">
        <v>171</v>
      </c>
      <c r="D353" s="4" t="s">
        <v>2991</v>
      </c>
      <c r="E353" s="6">
        <v>21</v>
      </c>
      <c r="F353" s="6"/>
      <c r="G353" s="7"/>
      <c r="H353" s="122">
        <f>VLOOKUP(A353,'NIP totaal 2021'!$A$4:$I$2114,9,0)</f>
        <v>0</v>
      </c>
      <c r="I353" s="32">
        <f t="shared" si="30"/>
        <v>0</v>
      </c>
      <c r="J353" s="27">
        <f t="shared" si="31"/>
        <v>0</v>
      </c>
      <c r="K353" s="81">
        <f t="shared" si="32"/>
        <v>1</v>
      </c>
      <c r="L353" s="28">
        <f t="shared" si="33"/>
        <v>0</v>
      </c>
      <c r="M353" s="28">
        <f t="shared" si="34"/>
        <v>0</v>
      </c>
    </row>
    <row r="354" spans="1:13" ht="14.15" customHeight="1" x14ac:dyDescent="0.25">
      <c r="A354" s="129">
        <v>15787184</v>
      </c>
      <c r="B354" s="124" t="s">
        <v>170</v>
      </c>
      <c r="C354" s="124" t="s">
        <v>171</v>
      </c>
      <c r="D354" s="4" t="s">
        <v>2991</v>
      </c>
      <c r="E354" s="6">
        <v>21</v>
      </c>
      <c r="F354" s="6"/>
      <c r="G354" s="7"/>
      <c r="H354" s="122">
        <f>VLOOKUP(A354,'NIP totaal 2021'!$A$4:$I$2114,9,0)</f>
        <v>0</v>
      </c>
      <c r="I354" s="32">
        <f t="shared" si="30"/>
        <v>0</v>
      </c>
      <c r="J354" s="27">
        <f t="shared" si="31"/>
        <v>0</v>
      </c>
      <c r="K354" s="81">
        <f t="shared" si="32"/>
        <v>1</v>
      </c>
      <c r="L354" s="28">
        <f t="shared" si="33"/>
        <v>0</v>
      </c>
      <c r="M354" s="28">
        <f t="shared" si="34"/>
        <v>0</v>
      </c>
    </row>
    <row r="355" spans="1:13" ht="14.15" customHeight="1" x14ac:dyDescent="0.25">
      <c r="A355" s="129">
        <v>15787192</v>
      </c>
      <c r="B355" s="124" t="s">
        <v>170</v>
      </c>
      <c r="C355" s="124" t="s">
        <v>171</v>
      </c>
      <c r="D355" s="4" t="s">
        <v>2991</v>
      </c>
      <c r="E355" s="6">
        <v>21</v>
      </c>
      <c r="F355" s="6"/>
      <c r="G355" s="7"/>
      <c r="H355" s="122">
        <f>VLOOKUP(A355,'NIP totaal 2021'!$A$4:$I$2114,9,0)</f>
        <v>0</v>
      </c>
      <c r="I355" s="32">
        <f t="shared" si="30"/>
        <v>0</v>
      </c>
      <c r="J355" s="27">
        <f t="shared" si="31"/>
        <v>0</v>
      </c>
      <c r="K355" s="81">
        <f t="shared" si="32"/>
        <v>1</v>
      </c>
      <c r="L355" s="28">
        <f t="shared" si="33"/>
        <v>0</v>
      </c>
      <c r="M355" s="28">
        <f t="shared" si="34"/>
        <v>0</v>
      </c>
    </row>
    <row r="356" spans="1:13" ht="14.15" customHeight="1" x14ac:dyDescent="0.25">
      <c r="A356" s="129">
        <v>15803864</v>
      </c>
      <c r="B356" s="124" t="s">
        <v>2786</v>
      </c>
      <c r="C356" s="124" t="s">
        <v>139</v>
      </c>
      <c r="D356" s="4" t="s">
        <v>2991</v>
      </c>
      <c r="E356" s="6">
        <v>120</v>
      </c>
      <c r="F356" s="6"/>
      <c r="G356" s="7"/>
      <c r="H356" s="122">
        <f>VLOOKUP(A356,'NIP totaal 2021'!$A$4:$I$2114,9,0)</f>
        <v>0</v>
      </c>
      <c r="I356" s="32">
        <f t="shared" si="30"/>
        <v>0</v>
      </c>
      <c r="J356" s="27">
        <f t="shared" si="31"/>
        <v>0</v>
      </c>
      <c r="K356" s="81">
        <f t="shared" si="32"/>
        <v>1</v>
      </c>
      <c r="L356" s="28">
        <f t="shared" si="33"/>
        <v>0</v>
      </c>
      <c r="M356" s="28">
        <f t="shared" si="34"/>
        <v>0</v>
      </c>
    </row>
    <row r="357" spans="1:13" ht="14.15" customHeight="1" x14ac:dyDescent="0.25">
      <c r="A357" s="129">
        <v>15803880</v>
      </c>
      <c r="B357" s="124" t="s">
        <v>2790</v>
      </c>
      <c r="C357" s="124" t="s">
        <v>177</v>
      </c>
      <c r="D357" s="4" t="s">
        <v>2991</v>
      </c>
      <c r="E357" s="6">
        <v>30</v>
      </c>
      <c r="F357" s="6"/>
      <c r="G357" s="7"/>
      <c r="H357" s="122">
        <f>VLOOKUP(A357,'NIP totaal 2021'!$A$4:$I$2114,9,0)</f>
        <v>0</v>
      </c>
      <c r="I357" s="32">
        <f t="shared" si="30"/>
        <v>0</v>
      </c>
      <c r="J357" s="27">
        <f t="shared" si="31"/>
        <v>0</v>
      </c>
      <c r="K357" s="81">
        <f t="shared" si="32"/>
        <v>1</v>
      </c>
      <c r="L357" s="28">
        <f t="shared" si="33"/>
        <v>0</v>
      </c>
      <c r="M357" s="28">
        <f t="shared" si="34"/>
        <v>0</v>
      </c>
    </row>
    <row r="358" spans="1:13" ht="14.15" customHeight="1" x14ac:dyDescent="0.25">
      <c r="A358" s="129">
        <v>15803899</v>
      </c>
      <c r="B358" s="124" t="s">
        <v>2790</v>
      </c>
      <c r="C358" s="124" t="s">
        <v>177</v>
      </c>
      <c r="D358" s="4" t="s">
        <v>2991</v>
      </c>
      <c r="E358" s="6">
        <v>30</v>
      </c>
      <c r="F358" s="6"/>
      <c r="G358" s="7"/>
      <c r="H358" s="122">
        <f>VLOOKUP(A358,'NIP totaal 2021'!$A$4:$I$2114,9,0)</f>
        <v>0</v>
      </c>
      <c r="I358" s="32">
        <f t="shared" si="30"/>
        <v>0</v>
      </c>
      <c r="J358" s="27">
        <f t="shared" si="31"/>
        <v>0</v>
      </c>
      <c r="K358" s="81">
        <f t="shared" si="32"/>
        <v>1</v>
      </c>
      <c r="L358" s="28">
        <f t="shared" si="33"/>
        <v>0</v>
      </c>
      <c r="M358" s="28">
        <f t="shared" si="34"/>
        <v>0</v>
      </c>
    </row>
    <row r="359" spans="1:13" ht="14.15" customHeight="1" x14ac:dyDescent="0.25">
      <c r="A359" s="129">
        <v>15803902</v>
      </c>
      <c r="B359" s="124" t="s">
        <v>2790</v>
      </c>
      <c r="C359" s="124" t="s">
        <v>177</v>
      </c>
      <c r="D359" s="4" t="s">
        <v>2991</v>
      </c>
      <c r="E359" s="6">
        <v>30</v>
      </c>
      <c r="F359" s="6"/>
      <c r="G359" s="7"/>
      <c r="H359" s="122">
        <f>VLOOKUP(A359,'NIP totaal 2021'!$A$4:$I$2114,9,0)</f>
        <v>0</v>
      </c>
      <c r="I359" s="32">
        <f t="shared" si="30"/>
        <v>0</v>
      </c>
      <c r="J359" s="27">
        <f t="shared" si="31"/>
        <v>0</v>
      </c>
      <c r="K359" s="81">
        <f t="shared" si="32"/>
        <v>1</v>
      </c>
      <c r="L359" s="28">
        <f t="shared" si="33"/>
        <v>0</v>
      </c>
      <c r="M359" s="28">
        <f t="shared" si="34"/>
        <v>0</v>
      </c>
    </row>
    <row r="360" spans="1:13" ht="14.15" customHeight="1" x14ac:dyDescent="0.25">
      <c r="A360" s="129">
        <v>15806200</v>
      </c>
      <c r="B360" s="124" t="s">
        <v>2785</v>
      </c>
      <c r="C360" s="124" t="s">
        <v>123</v>
      </c>
      <c r="D360" s="4" t="s">
        <v>2991</v>
      </c>
      <c r="E360" s="6">
        <v>1</v>
      </c>
      <c r="F360" s="6"/>
      <c r="G360" s="7"/>
      <c r="H360" s="122">
        <f>VLOOKUP(A360,'NIP totaal 2021'!$A$4:$I$2114,9,0)</f>
        <v>0</v>
      </c>
      <c r="I360" s="32">
        <f t="shared" si="30"/>
        <v>0</v>
      </c>
      <c r="J360" s="27">
        <f t="shared" si="31"/>
        <v>0</v>
      </c>
      <c r="K360" s="81">
        <f t="shared" si="32"/>
        <v>1</v>
      </c>
      <c r="L360" s="28">
        <f t="shared" si="33"/>
        <v>0</v>
      </c>
      <c r="M360" s="28">
        <f t="shared" si="34"/>
        <v>0</v>
      </c>
    </row>
    <row r="361" spans="1:13" ht="14.15" customHeight="1" x14ac:dyDescent="0.25">
      <c r="A361" s="129">
        <v>15806219</v>
      </c>
      <c r="B361" s="124" t="s">
        <v>2785</v>
      </c>
      <c r="C361" s="124" t="s">
        <v>123</v>
      </c>
      <c r="D361" s="4" t="s">
        <v>2991</v>
      </c>
      <c r="E361" s="6">
        <v>1</v>
      </c>
      <c r="F361" s="6"/>
      <c r="G361" s="7"/>
      <c r="H361" s="122">
        <f>VLOOKUP(A361,'NIP totaal 2021'!$A$4:$I$2114,9,0)</f>
        <v>0</v>
      </c>
      <c r="I361" s="32">
        <f t="shared" si="30"/>
        <v>0</v>
      </c>
      <c r="J361" s="27">
        <f t="shared" si="31"/>
        <v>0</v>
      </c>
      <c r="K361" s="81">
        <f t="shared" si="32"/>
        <v>1</v>
      </c>
      <c r="L361" s="28">
        <f t="shared" si="33"/>
        <v>0</v>
      </c>
      <c r="M361" s="28">
        <f t="shared" si="34"/>
        <v>0</v>
      </c>
    </row>
    <row r="362" spans="1:13" ht="14.15" customHeight="1" x14ac:dyDescent="0.25">
      <c r="A362" s="129">
        <v>15806561</v>
      </c>
      <c r="B362" s="124" t="s">
        <v>188</v>
      </c>
      <c r="C362" s="124" t="s">
        <v>189</v>
      </c>
      <c r="D362" s="4" t="s">
        <v>2991</v>
      </c>
      <c r="E362" s="6">
        <v>1</v>
      </c>
      <c r="F362" s="6"/>
      <c r="G362" s="7"/>
      <c r="H362" s="122">
        <f>VLOOKUP(A362,'NIP totaal 2021'!$A$4:$I$2114,9,0)</f>
        <v>0</v>
      </c>
      <c r="I362" s="32">
        <f t="shared" si="30"/>
        <v>0</v>
      </c>
      <c r="J362" s="27">
        <f t="shared" si="31"/>
        <v>0</v>
      </c>
      <c r="K362" s="81">
        <f t="shared" si="32"/>
        <v>1</v>
      </c>
      <c r="L362" s="28">
        <f t="shared" si="33"/>
        <v>0</v>
      </c>
      <c r="M362" s="28">
        <f t="shared" si="34"/>
        <v>0</v>
      </c>
    </row>
    <row r="363" spans="1:13" ht="14.15" customHeight="1" x14ac:dyDescent="0.25">
      <c r="A363" s="129">
        <v>15806588</v>
      </c>
      <c r="B363" s="124" t="s">
        <v>188</v>
      </c>
      <c r="C363" s="124" t="s">
        <v>189</v>
      </c>
      <c r="D363" s="4" t="s">
        <v>2991</v>
      </c>
      <c r="E363" s="6">
        <v>1</v>
      </c>
      <c r="F363" s="6"/>
      <c r="G363" s="7"/>
      <c r="H363" s="122">
        <f>VLOOKUP(A363,'NIP totaal 2021'!$A$4:$I$2114,9,0)</f>
        <v>0</v>
      </c>
      <c r="I363" s="32">
        <f t="shared" si="30"/>
        <v>0</v>
      </c>
      <c r="J363" s="27">
        <f t="shared" si="31"/>
        <v>0</v>
      </c>
      <c r="K363" s="81">
        <f t="shared" si="32"/>
        <v>1</v>
      </c>
      <c r="L363" s="28">
        <f t="shared" si="33"/>
        <v>0</v>
      </c>
      <c r="M363" s="28">
        <f t="shared" si="34"/>
        <v>0</v>
      </c>
    </row>
    <row r="364" spans="1:13" ht="14.15" customHeight="1" x14ac:dyDescent="0.25">
      <c r="A364" s="129">
        <v>15806618</v>
      </c>
      <c r="B364" s="124" t="s">
        <v>188</v>
      </c>
      <c r="C364" s="124" t="s">
        <v>189</v>
      </c>
      <c r="D364" s="4" t="s">
        <v>2991</v>
      </c>
      <c r="E364" s="6">
        <v>1</v>
      </c>
      <c r="F364" s="6"/>
      <c r="G364" s="7"/>
      <c r="H364" s="122">
        <f>VLOOKUP(A364,'NIP totaal 2021'!$A$4:$I$2114,9,0)</f>
        <v>0</v>
      </c>
      <c r="I364" s="32">
        <f t="shared" si="30"/>
        <v>0</v>
      </c>
      <c r="J364" s="27">
        <f t="shared" si="31"/>
        <v>0</v>
      </c>
      <c r="K364" s="81">
        <f t="shared" si="32"/>
        <v>1</v>
      </c>
      <c r="L364" s="28">
        <f t="shared" si="33"/>
        <v>0</v>
      </c>
      <c r="M364" s="28">
        <f t="shared" si="34"/>
        <v>0</v>
      </c>
    </row>
    <row r="365" spans="1:13" ht="14.15" customHeight="1" x14ac:dyDescent="0.25">
      <c r="A365" s="129">
        <v>15806634</v>
      </c>
      <c r="B365" s="124" t="s">
        <v>188</v>
      </c>
      <c r="C365" s="124" t="s">
        <v>189</v>
      </c>
      <c r="D365" s="4" t="s">
        <v>2991</v>
      </c>
      <c r="E365" s="6">
        <v>1</v>
      </c>
      <c r="F365" s="6"/>
      <c r="G365" s="7"/>
      <c r="H365" s="122">
        <f>VLOOKUP(A365,'NIP totaal 2021'!$A$4:$I$2114,9,0)</f>
        <v>0</v>
      </c>
      <c r="I365" s="32">
        <f t="shared" si="30"/>
        <v>0</v>
      </c>
      <c r="J365" s="27">
        <f t="shared" si="31"/>
        <v>0</v>
      </c>
      <c r="K365" s="81">
        <f t="shared" si="32"/>
        <v>1</v>
      </c>
      <c r="L365" s="28">
        <f t="shared" si="33"/>
        <v>0</v>
      </c>
      <c r="M365" s="28">
        <f t="shared" si="34"/>
        <v>0</v>
      </c>
    </row>
    <row r="366" spans="1:13" ht="14.15" customHeight="1" x14ac:dyDescent="0.25">
      <c r="A366" s="129">
        <v>15820742</v>
      </c>
      <c r="B366" s="124" t="s">
        <v>237</v>
      </c>
      <c r="C366" s="124" t="s">
        <v>238</v>
      </c>
      <c r="D366" s="4" t="s">
        <v>2991</v>
      </c>
      <c r="E366" s="6">
        <v>1</v>
      </c>
      <c r="F366" s="6"/>
      <c r="G366" s="7"/>
      <c r="H366" s="122">
        <f>VLOOKUP(A366,'NIP totaal 2021'!$A$4:$I$2114,9,0)</f>
        <v>0</v>
      </c>
      <c r="I366" s="32">
        <f t="shared" si="30"/>
        <v>0</v>
      </c>
      <c r="J366" s="27">
        <f t="shared" si="31"/>
        <v>0</v>
      </c>
      <c r="K366" s="81">
        <f t="shared" si="32"/>
        <v>1</v>
      </c>
      <c r="L366" s="28">
        <f t="shared" si="33"/>
        <v>0</v>
      </c>
      <c r="M366" s="28">
        <f t="shared" si="34"/>
        <v>0</v>
      </c>
    </row>
    <row r="367" spans="1:13" ht="14.15" customHeight="1" x14ac:dyDescent="0.25">
      <c r="A367" s="129">
        <v>15824152</v>
      </c>
      <c r="B367" s="124" t="s">
        <v>2801</v>
      </c>
      <c r="C367" s="124" t="s">
        <v>240</v>
      </c>
      <c r="D367" s="4" t="s">
        <v>2991</v>
      </c>
      <c r="E367" s="6">
        <v>56</v>
      </c>
      <c r="F367" s="6"/>
      <c r="G367" s="7"/>
      <c r="H367" s="122">
        <f>VLOOKUP(A367,'NIP totaal 2021'!$A$4:$I$2114,9,0)</f>
        <v>0</v>
      </c>
      <c r="I367" s="32">
        <f t="shared" si="30"/>
        <v>0</v>
      </c>
      <c r="J367" s="27">
        <f t="shared" si="31"/>
        <v>0</v>
      </c>
      <c r="K367" s="81">
        <f t="shared" si="32"/>
        <v>1</v>
      </c>
      <c r="L367" s="28">
        <f t="shared" si="33"/>
        <v>0</v>
      </c>
      <c r="M367" s="28">
        <f t="shared" si="34"/>
        <v>0</v>
      </c>
    </row>
    <row r="368" spans="1:13" ht="14.15" customHeight="1" x14ac:dyDescent="0.25">
      <c r="A368" s="129">
        <v>15825701</v>
      </c>
      <c r="B368" s="124" t="s">
        <v>241</v>
      </c>
      <c r="C368" s="124" t="s">
        <v>2722</v>
      </c>
      <c r="D368" s="4" t="s">
        <v>2991</v>
      </c>
      <c r="E368" s="6">
        <v>42</v>
      </c>
      <c r="F368" s="6"/>
      <c r="G368" s="7"/>
      <c r="H368" s="122">
        <f>VLOOKUP(A368,'NIP totaal 2021'!$A$4:$I$2114,9,0)</f>
        <v>0</v>
      </c>
      <c r="I368" s="32">
        <f t="shared" si="30"/>
        <v>0</v>
      </c>
      <c r="J368" s="27">
        <f t="shared" si="31"/>
        <v>0</v>
      </c>
      <c r="K368" s="81">
        <f t="shared" si="32"/>
        <v>1</v>
      </c>
      <c r="L368" s="28">
        <f t="shared" si="33"/>
        <v>0</v>
      </c>
      <c r="M368" s="28">
        <f t="shared" si="34"/>
        <v>0</v>
      </c>
    </row>
    <row r="369" spans="1:13" ht="14.15" customHeight="1" x14ac:dyDescent="0.25">
      <c r="A369" s="129">
        <v>15825744</v>
      </c>
      <c r="B369" s="124" t="s">
        <v>241</v>
      </c>
      <c r="C369" s="124" t="s">
        <v>2722</v>
      </c>
      <c r="D369" s="4" t="s">
        <v>2991</v>
      </c>
      <c r="E369" s="6">
        <v>42</v>
      </c>
      <c r="F369" s="6"/>
      <c r="G369" s="7"/>
      <c r="H369" s="122">
        <f>VLOOKUP(A369,'NIP totaal 2021'!$A$4:$I$2114,9,0)</f>
        <v>0</v>
      </c>
      <c r="I369" s="32">
        <f t="shared" si="30"/>
        <v>0</v>
      </c>
      <c r="J369" s="27">
        <f t="shared" si="31"/>
        <v>0</v>
      </c>
      <c r="K369" s="81">
        <f t="shared" si="32"/>
        <v>1</v>
      </c>
      <c r="L369" s="28">
        <f t="shared" si="33"/>
        <v>0</v>
      </c>
      <c r="M369" s="28">
        <f t="shared" si="34"/>
        <v>0</v>
      </c>
    </row>
    <row r="370" spans="1:13" ht="14.15" customHeight="1" x14ac:dyDescent="0.25">
      <c r="A370" s="129">
        <v>15826465</v>
      </c>
      <c r="B370" s="124" t="s">
        <v>242</v>
      </c>
      <c r="C370" s="124" t="s">
        <v>243</v>
      </c>
      <c r="D370" s="4" t="s">
        <v>2991</v>
      </c>
      <c r="E370" s="6">
        <v>1</v>
      </c>
      <c r="F370" s="6"/>
      <c r="G370" s="7"/>
      <c r="H370" s="122">
        <f>VLOOKUP(A370,'NIP totaal 2021'!$A$4:$I$2114,9,0)</f>
        <v>0</v>
      </c>
      <c r="I370" s="32">
        <f t="shared" si="30"/>
        <v>0</v>
      </c>
      <c r="J370" s="27">
        <f t="shared" si="31"/>
        <v>0</v>
      </c>
      <c r="K370" s="81">
        <f t="shared" si="32"/>
        <v>1</v>
      </c>
      <c r="L370" s="28">
        <f t="shared" si="33"/>
        <v>0</v>
      </c>
      <c r="M370" s="28">
        <f t="shared" si="34"/>
        <v>0</v>
      </c>
    </row>
    <row r="371" spans="1:13" ht="14.15" customHeight="1" x14ac:dyDescent="0.25">
      <c r="A371" s="129">
        <v>15828565</v>
      </c>
      <c r="B371" s="124" t="s">
        <v>244</v>
      </c>
      <c r="C371" s="124" t="s">
        <v>2723</v>
      </c>
      <c r="D371" s="4" t="s">
        <v>2991</v>
      </c>
      <c r="E371" s="6">
        <v>1</v>
      </c>
      <c r="F371" s="6"/>
      <c r="G371" s="7"/>
      <c r="H371" s="122">
        <f>VLOOKUP(A371,'NIP totaal 2021'!$A$4:$I$2114,9,0)</f>
        <v>0</v>
      </c>
      <c r="I371" s="32">
        <f t="shared" si="30"/>
        <v>0</v>
      </c>
      <c r="J371" s="27">
        <f t="shared" si="31"/>
        <v>0</v>
      </c>
      <c r="K371" s="81">
        <f t="shared" si="32"/>
        <v>1</v>
      </c>
      <c r="L371" s="28">
        <f t="shared" si="33"/>
        <v>0</v>
      </c>
      <c r="M371" s="28">
        <f t="shared" si="34"/>
        <v>0</v>
      </c>
    </row>
    <row r="372" spans="1:13" ht="14.15" customHeight="1" x14ac:dyDescent="0.25">
      <c r="A372" s="129">
        <v>15831590</v>
      </c>
      <c r="B372" s="124" t="s">
        <v>136</v>
      </c>
      <c r="C372" s="124" t="s">
        <v>137</v>
      </c>
      <c r="D372" s="4" t="s">
        <v>2991</v>
      </c>
      <c r="E372" s="6">
        <v>1</v>
      </c>
      <c r="F372" s="6"/>
      <c r="G372" s="7"/>
      <c r="H372" s="122">
        <f>VLOOKUP(A372,'NIP totaal 2021'!$A$4:$I$2114,9,0)</f>
        <v>0</v>
      </c>
      <c r="I372" s="32">
        <f t="shared" si="30"/>
        <v>0</v>
      </c>
      <c r="J372" s="27">
        <f t="shared" si="31"/>
        <v>0</v>
      </c>
      <c r="K372" s="81">
        <f t="shared" si="32"/>
        <v>1</v>
      </c>
      <c r="L372" s="28">
        <f t="shared" si="33"/>
        <v>0</v>
      </c>
      <c r="M372" s="28">
        <f t="shared" si="34"/>
        <v>0</v>
      </c>
    </row>
    <row r="373" spans="1:13" ht="14.15" customHeight="1" x14ac:dyDescent="0.25">
      <c r="A373" s="129">
        <v>15831612</v>
      </c>
      <c r="B373" s="124" t="s">
        <v>136</v>
      </c>
      <c r="C373" s="124" t="s">
        <v>137</v>
      </c>
      <c r="D373" s="4" t="s">
        <v>2991</v>
      </c>
      <c r="E373" s="6">
        <v>1</v>
      </c>
      <c r="F373" s="6"/>
      <c r="G373" s="7"/>
      <c r="H373" s="122">
        <f>VLOOKUP(A373,'NIP totaal 2021'!$A$4:$I$2114,9,0)</f>
        <v>0</v>
      </c>
      <c r="I373" s="32">
        <f t="shared" si="30"/>
        <v>0</v>
      </c>
      <c r="J373" s="27">
        <f t="shared" si="31"/>
        <v>0</v>
      </c>
      <c r="K373" s="81">
        <f t="shared" si="32"/>
        <v>1</v>
      </c>
      <c r="L373" s="28">
        <f t="shared" si="33"/>
        <v>0</v>
      </c>
      <c r="M373" s="28">
        <f t="shared" si="34"/>
        <v>0</v>
      </c>
    </row>
    <row r="374" spans="1:13" ht="14.15" customHeight="1" x14ac:dyDescent="0.25">
      <c r="A374" s="129">
        <v>15831639</v>
      </c>
      <c r="B374" s="124" t="s">
        <v>136</v>
      </c>
      <c r="C374" s="124" t="s">
        <v>137</v>
      </c>
      <c r="D374" s="4" t="s">
        <v>2991</v>
      </c>
      <c r="E374" s="6">
        <v>1</v>
      </c>
      <c r="F374" s="6"/>
      <c r="G374" s="7"/>
      <c r="H374" s="122">
        <f>VLOOKUP(A374,'NIP totaal 2021'!$A$4:$I$2114,9,0)</f>
        <v>0</v>
      </c>
      <c r="I374" s="32">
        <f t="shared" si="30"/>
        <v>0</v>
      </c>
      <c r="J374" s="27">
        <f t="shared" si="31"/>
        <v>0</v>
      </c>
      <c r="K374" s="81">
        <f t="shared" si="32"/>
        <v>1</v>
      </c>
      <c r="L374" s="28">
        <f t="shared" si="33"/>
        <v>0</v>
      </c>
      <c r="M374" s="28">
        <f t="shared" si="34"/>
        <v>0</v>
      </c>
    </row>
    <row r="375" spans="1:13" ht="14.15" customHeight="1" x14ac:dyDescent="0.25">
      <c r="A375" s="129">
        <v>15831655</v>
      </c>
      <c r="B375" s="124" t="s">
        <v>136</v>
      </c>
      <c r="C375" s="124" t="s">
        <v>137</v>
      </c>
      <c r="D375" s="4" t="s">
        <v>2991</v>
      </c>
      <c r="E375" s="6">
        <v>1</v>
      </c>
      <c r="F375" s="6"/>
      <c r="G375" s="7"/>
      <c r="H375" s="122">
        <f>VLOOKUP(A375,'NIP totaal 2021'!$A$4:$I$2114,9,0)</f>
        <v>0</v>
      </c>
      <c r="I375" s="32">
        <f t="shared" si="30"/>
        <v>0</v>
      </c>
      <c r="J375" s="27">
        <f t="shared" si="31"/>
        <v>0</v>
      </c>
      <c r="K375" s="81">
        <f t="shared" si="32"/>
        <v>1</v>
      </c>
      <c r="L375" s="28">
        <f t="shared" si="33"/>
        <v>0</v>
      </c>
      <c r="M375" s="28">
        <f t="shared" si="34"/>
        <v>0</v>
      </c>
    </row>
    <row r="376" spans="1:13" ht="14.15" customHeight="1" x14ac:dyDescent="0.25">
      <c r="A376" s="129">
        <v>15831744</v>
      </c>
      <c r="B376" s="124" t="s">
        <v>2794</v>
      </c>
      <c r="C376" s="124" t="s">
        <v>141</v>
      </c>
      <c r="D376" s="4" t="s">
        <v>2991</v>
      </c>
      <c r="E376" s="6">
        <v>30</v>
      </c>
      <c r="F376" s="6"/>
      <c r="G376" s="7"/>
      <c r="H376" s="122">
        <f>VLOOKUP(A376,'NIP totaal 2021'!$A$4:$I$2114,9,0)</f>
        <v>0</v>
      </c>
      <c r="I376" s="32">
        <f t="shared" si="30"/>
        <v>0</v>
      </c>
      <c r="J376" s="27">
        <f t="shared" si="31"/>
        <v>0</v>
      </c>
      <c r="K376" s="81">
        <f t="shared" si="32"/>
        <v>1</v>
      </c>
      <c r="L376" s="28">
        <f t="shared" si="33"/>
        <v>0</v>
      </c>
      <c r="M376" s="28">
        <f t="shared" si="34"/>
        <v>0</v>
      </c>
    </row>
    <row r="377" spans="1:13" ht="14.15" customHeight="1" x14ac:dyDescent="0.25">
      <c r="A377" s="129">
        <v>15839605</v>
      </c>
      <c r="B377" s="124" t="s">
        <v>2802</v>
      </c>
      <c r="C377" s="124" t="s">
        <v>246</v>
      </c>
      <c r="D377" s="4" t="s">
        <v>2991</v>
      </c>
      <c r="E377" s="6">
        <v>60</v>
      </c>
      <c r="F377" s="6"/>
      <c r="G377" s="7"/>
      <c r="H377" s="122">
        <f>VLOOKUP(A377,'NIP totaal 2021'!$A$4:$I$2114,9,0)</f>
        <v>0</v>
      </c>
      <c r="I377" s="32">
        <f t="shared" si="30"/>
        <v>0</v>
      </c>
      <c r="J377" s="27">
        <f t="shared" si="31"/>
        <v>0</v>
      </c>
      <c r="K377" s="81">
        <f t="shared" si="32"/>
        <v>1</v>
      </c>
      <c r="L377" s="28">
        <f t="shared" si="33"/>
        <v>0</v>
      </c>
      <c r="M377" s="28">
        <f t="shared" si="34"/>
        <v>0</v>
      </c>
    </row>
    <row r="378" spans="1:13" ht="14.15" customHeight="1" x14ac:dyDescent="0.25">
      <c r="A378" s="129">
        <v>15839613</v>
      </c>
      <c r="B378" s="124" t="s">
        <v>2802</v>
      </c>
      <c r="C378" s="124" t="s">
        <v>246</v>
      </c>
      <c r="D378" s="4" t="s">
        <v>2991</v>
      </c>
      <c r="E378" s="6">
        <v>60</v>
      </c>
      <c r="F378" s="6"/>
      <c r="G378" s="7"/>
      <c r="H378" s="122">
        <f>VLOOKUP(A378,'NIP totaal 2021'!$A$4:$I$2114,9,0)</f>
        <v>0</v>
      </c>
      <c r="I378" s="32">
        <f t="shared" si="30"/>
        <v>0</v>
      </c>
      <c r="J378" s="27">
        <f t="shared" si="31"/>
        <v>0</v>
      </c>
      <c r="K378" s="81">
        <f t="shared" si="32"/>
        <v>1</v>
      </c>
      <c r="L378" s="28">
        <f t="shared" si="33"/>
        <v>0</v>
      </c>
      <c r="M378" s="28">
        <f t="shared" si="34"/>
        <v>0</v>
      </c>
    </row>
    <row r="379" spans="1:13" ht="14.15" customHeight="1" x14ac:dyDescent="0.25">
      <c r="A379" s="129">
        <v>15854736</v>
      </c>
      <c r="B379" s="124" t="s">
        <v>136</v>
      </c>
      <c r="C379" s="124" t="s">
        <v>137</v>
      </c>
      <c r="D379" s="4" t="s">
        <v>2991</v>
      </c>
      <c r="E379" s="6">
        <v>1</v>
      </c>
      <c r="F379" s="6"/>
      <c r="G379" s="7"/>
      <c r="H379" s="122">
        <f>VLOOKUP(A379,'NIP totaal 2021'!$A$4:$I$2114,9,0)</f>
        <v>0</v>
      </c>
      <c r="I379" s="32">
        <f t="shared" si="30"/>
        <v>0</v>
      </c>
      <c r="J379" s="27">
        <f t="shared" si="31"/>
        <v>0</v>
      </c>
      <c r="K379" s="81">
        <f t="shared" si="32"/>
        <v>1</v>
      </c>
      <c r="L379" s="28">
        <f t="shared" si="33"/>
        <v>0</v>
      </c>
      <c r="M379" s="28">
        <f t="shared" si="34"/>
        <v>0</v>
      </c>
    </row>
    <row r="380" spans="1:13" ht="14.15" customHeight="1" x14ac:dyDescent="0.25">
      <c r="A380" s="129">
        <v>15861813</v>
      </c>
      <c r="B380" s="124" t="s">
        <v>184</v>
      </c>
      <c r="C380" s="124" t="s">
        <v>185</v>
      </c>
      <c r="D380" s="4" t="s">
        <v>2991</v>
      </c>
      <c r="E380" s="6">
        <v>1</v>
      </c>
      <c r="F380" s="6"/>
      <c r="G380" s="7"/>
      <c r="H380" s="122">
        <f>VLOOKUP(A380,'NIP totaal 2021'!$A$4:$I$2114,9,0)</f>
        <v>0</v>
      </c>
      <c r="I380" s="32">
        <f t="shared" si="30"/>
        <v>0</v>
      </c>
      <c r="J380" s="27">
        <f t="shared" si="31"/>
        <v>0</v>
      </c>
      <c r="K380" s="81">
        <f t="shared" si="32"/>
        <v>1</v>
      </c>
      <c r="L380" s="28">
        <f t="shared" si="33"/>
        <v>0</v>
      </c>
      <c r="M380" s="28">
        <f t="shared" si="34"/>
        <v>0</v>
      </c>
    </row>
    <row r="381" spans="1:13" ht="14.15" customHeight="1" x14ac:dyDescent="0.25">
      <c r="A381" s="129">
        <v>15864065</v>
      </c>
      <c r="B381" s="124" t="s">
        <v>2788</v>
      </c>
      <c r="C381" s="124" t="s">
        <v>155</v>
      </c>
      <c r="D381" s="4" t="s">
        <v>2991</v>
      </c>
      <c r="E381" s="6">
        <v>30</v>
      </c>
      <c r="F381" s="6"/>
      <c r="G381" s="7"/>
      <c r="H381" s="122">
        <f>VLOOKUP(A381,'NIP totaal 2021'!$A$4:$I$2114,9,0)</f>
        <v>0</v>
      </c>
      <c r="I381" s="32">
        <f t="shared" si="30"/>
        <v>0</v>
      </c>
      <c r="J381" s="27">
        <f t="shared" si="31"/>
        <v>0</v>
      </c>
      <c r="K381" s="81">
        <f t="shared" si="32"/>
        <v>1</v>
      </c>
      <c r="L381" s="28">
        <f t="shared" si="33"/>
        <v>0</v>
      </c>
      <c r="M381" s="28">
        <f t="shared" si="34"/>
        <v>0</v>
      </c>
    </row>
    <row r="382" spans="1:13" ht="14.15" customHeight="1" x14ac:dyDescent="0.25">
      <c r="A382" s="129">
        <v>15901548</v>
      </c>
      <c r="B382" s="124" t="s">
        <v>2789</v>
      </c>
      <c r="C382" s="124" t="s">
        <v>159</v>
      </c>
      <c r="D382" s="4" t="s">
        <v>2991</v>
      </c>
      <c r="E382" s="6">
        <v>112</v>
      </c>
      <c r="F382" s="6"/>
      <c r="G382" s="7"/>
      <c r="H382" s="122">
        <f>VLOOKUP(A382,'NIP totaal 2021'!$A$4:$I$2114,9,0)</f>
        <v>0</v>
      </c>
      <c r="I382" s="32">
        <f t="shared" si="30"/>
        <v>0</v>
      </c>
      <c r="J382" s="27">
        <f t="shared" si="31"/>
        <v>0</v>
      </c>
      <c r="K382" s="81">
        <f t="shared" si="32"/>
        <v>1</v>
      </c>
      <c r="L382" s="28">
        <f t="shared" si="33"/>
        <v>0</v>
      </c>
      <c r="M382" s="28">
        <f t="shared" si="34"/>
        <v>0</v>
      </c>
    </row>
    <row r="383" spans="1:13" ht="14.15" customHeight="1" x14ac:dyDescent="0.25">
      <c r="A383" s="129">
        <v>15905306</v>
      </c>
      <c r="B383" s="124" t="s">
        <v>247</v>
      </c>
      <c r="C383" s="124" t="s">
        <v>248</v>
      </c>
      <c r="D383" s="4" t="s">
        <v>2991</v>
      </c>
      <c r="E383" s="6">
        <v>1</v>
      </c>
      <c r="F383" s="6"/>
      <c r="G383" s="7"/>
      <c r="H383" s="122">
        <f>VLOOKUP(A383,'NIP totaal 2021'!$A$4:$I$2114,9,0)</f>
        <v>0</v>
      </c>
      <c r="I383" s="32">
        <f t="shared" si="30"/>
        <v>0</v>
      </c>
      <c r="J383" s="27">
        <f t="shared" si="31"/>
        <v>0</v>
      </c>
      <c r="K383" s="81">
        <f t="shared" si="32"/>
        <v>1</v>
      </c>
      <c r="L383" s="28">
        <f t="shared" si="33"/>
        <v>0</v>
      </c>
      <c r="M383" s="28">
        <f t="shared" si="34"/>
        <v>0</v>
      </c>
    </row>
    <row r="384" spans="1:13" ht="14.15" customHeight="1" x14ac:dyDescent="0.25">
      <c r="A384" s="129">
        <v>15907406</v>
      </c>
      <c r="B384" s="124" t="s">
        <v>2803</v>
      </c>
      <c r="C384" s="124" t="s">
        <v>250</v>
      </c>
      <c r="D384" s="4" t="s">
        <v>2991</v>
      </c>
      <c r="E384" s="6">
        <v>28</v>
      </c>
      <c r="F384" s="6"/>
      <c r="G384" s="7"/>
      <c r="H384" s="122">
        <f>VLOOKUP(A384,'NIP totaal 2021'!$A$4:$I$2114,9,0)</f>
        <v>0</v>
      </c>
      <c r="I384" s="32">
        <f t="shared" si="30"/>
        <v>0</v>
      </c>
      <c r="J384" s="27">
        <f t="shared" si="31"/>
        <v>0</v>
      </c>
      <c r="K384" s="81">
        <f t="shared" si="32"/>
        <v>1</v>
      </c>
      <c r="L384" s="28">
        <f t="shared" si="33"/>
        <v>0</v>
      </c>
      <c r="M384" s="28">
        <f t="shared" si="34"/>
        <v>0</v>
      </c>
    </row>
    <row r="385" spans="1:13" ht="14.15" customHeight="1" x14ac:dyDescent="0.25">
      <c r="A385" s="129">
        <v>15907414</v>
      </c>
      <c r="B385" s="124" t="s">
        <v>114</v>
      </c>
      <c r="C385" s="124" t="s">
        <v>115</v>
      </c>
      <c r="D385" s="4" t="s">
        <v>2991</v>
      </c>
      <c r="E385" s="6">
        <v>1</v>
      </c>
      <c r="F385" s="6"/>
      <c r="G385" s="7"/>
      <c r="H385" s="122">
        <f>VLOOKUP(A385,'NIP totaal 2021'!$A$4:$I$2114,9,0)</f>
        <v>0</v>
      </c>
      <c r="I385" s="32">
        <f t="shared" si="30"/>
        <v>0</v>
      </c>
      <c r="J385" s="27">
        <f t="shared" si="31"/>
        <v>0</v>
      </c>
      <c r="K385" s="81">
        <f t="shared" si="32"/>
        <v>1</v>
      </c>
      <c r="L385" s="28">
        <f t="shared" si="33"/>
        <v>0</v>
      </c>
      <c r="M385" s="28">
        <f t="shared" si="34"/>
        <v>0</v>
      </c>
    </row>
    <row r="386" spans="1:13" ht="14.15" customHeight="1" x14ac:dyDescent="0.25">
      <c r="A386" s="129">
        <v>15907422</v>
      </c>
      <c r="B386" s="124" t="s">
        <v>2803</v>
      </c>
      <c r="C386" s="124" t="s">
        <v>250</v>
      </c>
      <c r="D386" s="4" t="s">
        <v>2991</v>
      </c>
      <c r="E386" s="6">
        <v>28</v>
      </c>
      <c r="F386" s="6"/>
      <c r="G386" s="7"/>
      <c r="H386" s="122">
        <f>VLOOKUP(A386,'NIP totaal 2021'!$A$4:$I$2114,9,0)</f>
        <v>0</v>
      </c>
      <c r="I386" s="32">
        <f t="shared" si="30"/>
        <v>0</v>
      </c>
      <c r="J386" s="27">
        <f t="shared" si="31"/>
        <v>0</v>
      </c>
      <c r="K386" s="81">
        <f t="shared" si="32"/>
        <v>1</v>
      </c>
      <c r="L386" s="28">
        <f t="shared" si="33"/>
        <v>0</v>
      </c>
      <c r="M386" s="28">
        <f t="shared" si="34"/>
        <v>0</v>
      </c>
    </row>
    <row r="387" spans="1:13" ht="14.15" customHeight="1" x14ac:dyDescent="0.25">
      <c r="A387" s="129">
        <v>15907805</v>
      </c>
      <c r="B387" s="124" t="s">
        <v>2794</v>
      </c>
      <c r="C387" s="124" t="s">
        <v>141</v>
      </c>
      <c r="D387" s="4" t="s">
        <v>2991</v>
      </c>
      <c r="E387" s="6">
        <v>30</v>
      </c>
      <c r="F387" s="6"/>
      <c r="G387" s="7"/>
      <c r="H387" s="122">
        <f>VLOOKUP(A387,'NIP totaal 2021'!$A$4:$I$2114,9,0)</f>
        <v>0</v>
      </c>
      <c r="I387" s="32">
        <f t="shared" si="30"/>
        <v>0</v>
      </c>
      <c r="J387" s="27">
        <f t="shared" si="31"/>
        <v>0</v>
      </c>
      <c r="K387" s="81">
        <f t="shared" si="32"/>
        <v>1</v>
      </c>
      <c r="L387" s="28">
        <f t="shared" si="33"/>
        <v>0</v>
      </c>
      <c r="M387" s="28">
        <f t="shared" si="34"/>
        <v>0</v>
      </c>
    </row>
    <row r="388" spans="1:13" ht="14.15" customHeight="1" x14ac:dyDescent="0.25">
      <c r="A388" s="129">
        <v>15907813</v>
      </c>
      <c r="B388" s="124" t="s">
        <v>2804</v>
      </c>
      <c r="C388" s="124" t="s">
        <v>252</v>
      </c>
      <c r="D388" s="4" t="s">
        <v>2991</v>
      </c>
      <c r="E388" s="6">
        <v>56</v>
      </c>
      <c r="F388" s="6"/>
      <c r="G388" s="7"/>
      <c r="H388" s="122">
        <f>VLOOKUP(A388,'NIP totaal 2021'!$A$4:$I$2114,9,0)</f>
        <v>0</v>
      </c>
      <c r="I388" s="32">
        <f t="shared" si="30"/>
        <v>0</v>
      </c>
      <c r="J388" s="27">
        <f t="shared" si="31"/>
        <v>0</v>
      </c>
      <c r="K388" s="81">
        <f t="shared" si="32"/>
        <v>1</v>
      </c>
      <c r="L388" s="28">
        <f t="shared" si="33"/>
        <v>0</v>
      </c>
      <c r="M388" s="28">
        <f t="shared" si="34"/>
        <v>0</v>
      </c>
    </row>
    <row r="389" spans="1:13" ht="14.15" customHeight="1" x14ac:dyDescent="0.25">
      <c r="A389" s="129">
        <v>15907821</v>
      </c>
      <c r="B389" s="124" t="s">
        <v>2804</v>
      </c>
      <c r="C389" s="124" t="s">
        <v>252</v>
      </c>
      <c r="D389" s="4" t="s">
        <v>2991</v>
      </c>
      <c r="E389" s="6">
        <v>56</v>
      </c>
      <c r="F389" s="6"/>
      <c r="G389" s="7"/>
      <c r="H389" s="122">
        <f>VLOOKUP(A389,'NIP totaal 2021'!$A$4:$I$2114,9,0)</f>
        <v>0</v>
      </c>
      <c r="I389" s="32">
        <f t="shared" si="30"/>
        <v>0</v>
      </c>
      <c r="J389" s="27">
        <f t="shared" si="31"/>
        <v>0</v>
      </c>
      <c r="K389" s="81">
        <f t="shared" si="32"/>
        <v>1</v>
      </c>
      <c r="L389" s="28">
        <f t="shared" si="33"/>
        <v>0</v>
      </c>
      <c r="M389" s="28">
        <f t="shared" si="34"/>
        <v>0</v>
      </c>
    </row>
    <row r="390" spans="1:13" ht="14.15" customHeight="1" x14ac:dyDescent="0.25">
      <c r="A390" s="129">
        <v>15907848</v>
      </c>
      <c r="B390" s="124" t="s">
        <v>2804</v>
      </c>
      <c r="C390" s="124" t="s">
        <v>252</v>
      </c>
      <c r="D390" s="4" t="s">
        <v>2991</v>
      </c>
      <c r="E390" s="6">
        <v>56</v>
      </c>
      <c r="F390" s="6"/>
      <c r="G390" s="7"/>
      <c r="H390" s="122">
        <f>VLOOKUP(A390,'NIP totaal 2021'!$A$4:$I$2114,9,0)</f>
        <v>0</v>
      </c>
      <c r="I390" s="32">
        <f t="shared" si="30"/>
        <v>0</v>
      </c>
      <c r="J390" s="27">
        <f t="shared" si="31"/>
        <v>0</v>
      </c>
      <c r="K390" s="81">
        <f t="shared" si="32"/>
        <v>1</v>
      </c>
      <c r="L390" s="28">
        <f t="shared" si="33"/>
        <v>0</v>
      </c>
      <c r="M390" s="28">
        <f t="shared" si="34"/>
        <v>0</v>
      </c>
    </row>
    <row r="391" spans="1:13" ht="14.15" customHeight="1" x14ac:dyDescent="0.25">
      <c r="A391" s="129">
        <v>15909301</v>
      </c>
      <c r="B391" s="124" t="s">
        <v>134</v>
      </c>
      <c r="C391" s="124" t="s">
        <v>135</v>
      </c>
      <c r="D391" s="4" t="s">
        <v>2991</v>
      </c>
      <c r="E391" s="6">
        <v>1</v>
      </c>
      <c r="F391" s="6"/>
      <c r="G391" s="7"/>
      <c r="H391" s="122">
        <f>VLOOKUP(A391,'NIP totaal 2021'!$A$4:$I$2114,9,0)</f>
        <v>0</v>
      </c>
      <c r="I391" s="32">
        <f t="shared" si="30"/>
        <v>0</v>
      </c>
      <c r="J391" s="27">
        <f t="shared" si="31"/>
        <v>0</v>
      </c>
      <c r="K391" s="81">
        <f t="shared" si="32"/>
        <v>1</v>
      </c>
      <c r="L391" s="28">
        <f t="shared" si="33"/>
        <v>0</v>
      </c>
      <c r="M391" s="28">
        <f t="shared" si="34"/>
        <v>0</v>
      </c>
    </row>
    <row r="392" spans="1:13" ht="14.15" customHeight="1" x14ac:dyDescent="0.25">
      <c r="A392" s="129">
        <v>15909328</v>
      </c>
      <c r="B392" s="124" t="s">
        <v>134</v>
      </c>
      <c r="C392" s="124" t="s">
        <v>135</v>
      </c>
      <c r="D392" s="4" t="s">
        <v>2991</v>
      </c>
      <c r="E392" s="6">
        <v>1</v>
      </c>
      <c r="F392" s="6"/>
      <c r="G392" s="7"/>
      <c r="H392" s="122">
        <f>VLOOKUP(A392,'NIP totaal 2021'!$A$4:$I$2114,9,0)</f>
        <v>0</v>
      </c>
      <c r="I392" s="32">
        <f t="shared" ref="I392:I455" si="35">F392/E392</f>
        <v>0</v>
      </c>
      <c r="J392" s="27">
        <f t="shared" ref="J392:J455" si="36">H392/E392*F392</f>
        <v>0</v>
      </c>
      <c r="K392" s="81">
        <f t="shared" ref="K392:K455" si="37">IF(H392&gt;G392, 0, 1)</f>
        <v>1</v>
      </c>
      <c r="L392" s="28">
        <f t="shared" ref="L392:L455" si="38">G392/E392*F392</f>
        <v>0</v>
      </c>
      <c r="M392" s="28">
        <f t="shared" ref="M392:M455" si="39">MIN(L392,J392)</f>
        <v>0</v>
      </c>
    </row>
    <row r="393" spans="1:13" ht="14.15" customHeight="1" x14ac:dyDescent="0.25">
      <c r="A393" s="129">
        <v>15909778</v>
      </c>
      <c r="B393" s="124" t="s">
        <v>134</v>
      </c>
      <c r="C393" s="124" t="s">
        <v>135</v>
      </c>
      <c r="D393" s="4" t="s">
        <v>2991</v>
      </c>
      <c r="E393" s="6">
        <v>1</v>
      </c>
      <c r="F393" s="6"/>
      <c r="G393" s="7"/>
      <c r="H393" s="122">
        <f>VLOOKUP(A393,'NIP totaal 2021'!$A$4:$I$2114,9,0)</f>
        <v>0</v>
      </c>
      <c r="I393" s="32">
        <f t="shared" si="35"/>
        <v>0</v>
      </c>
      <c r="J393" s="27">
        <f t="shared" si="36"/>
        <v>0</v>
      </c>
      <c r="K393" s="81">
        <f t="shared" si="37"/>
        <v>1</v>
      </c>
      <c r="L393" s="28">
        <f t="shared" si="38"/>
        <v>0</v>
      </c>
      <c r="M393" s="28">
        <f t="shared" si="39"/>
        <v>0</v>
      </c>
    </row>
    <row r="394" spans="1:13" ht="14.15" customHeight="1" x14ac:dyDescent="0.25">
      <c r="A394" s="129">
        <v>15909786</v>
      </c>
      <c r="B394" s="124" t="s">
        <v>134</v>
      </c>
      <c r="C394" s="124" t="s">
        <v>135</v>
      </c>
      <c r="D394" s="4" t="s">
        <v>2991</v>
      </c>
      <c r="E394" s="6">
        <v>1</v>
      </c>
      <c r="F394" s="6"/>
      <c r="G394" s="7"/>
      <c r="H394" s="122">
        <f>VLOOKUP(A394,'NIP totaal 2021'!$A$4:$I$2114,9,0)</f>
        <v>0</v>
      </c>
      <c r="I394" s="32">
        <f t="shared" si="35"/>
        <v>0</v>
      </c>
      <c r="J394" s="27">
        <f t="shared" si="36"/>
        <v>0</v>
      </c>
      <c r="K394" s="81">
        <f t="shared" si="37"/>
        <v>1</v>
      </c>
      <c r="L394" s="28">
        <f t="shared" si="38"/>
        <v>0</v>
      </c>
      <c r="M394" s="28">
        <f t="shared" si="39"/>
        <v>0</v>
      </c>
    </row>
    <row r="395" spans="1:13" ht="14.15" customHeight="1" x14ac:dyDescent="0.25">
      <c r="A395" s="129">
        <v>15910083</v>
      </c>
      <c r="B395" s="124" t="s">
        <v>2789</v>
      </c>
      <c r="C395" s="124" t="s">
        <v>159</v>
      </c>
      <c r="D395" s="4" t="s">
        <v>2991</v>
      </c>
      <c r="E395" s="6">
        <v>112</v>
      </c>
      <c r="F395" s="6"/>
      <c r="G395" s="7"/>
      <c r="H395" s="122">
        <f>VLOOKUP(A395,'NIP totaal 2021'!$A$4:$I$2114,9,0)</f>
        <v>0</v>
      </c>
      <c r="I395" s="32">
        <f t="shared" si="35"/>
        <v>0</v>
      </c>
      <c r="J395" s="27">
        <f t="shared" si="36"/>
        <v>0</v>
      </c>
      <c r="K395" s="81">
        <f t="shared" si="37"/>
        <v>1</v>
      </c>
      <c r="L395" s="28">
        <f t="shared" si="38"/>
        <v>0</v>
      </c>
      <c r="M395" s="28">
        <f t="shared" si="39"/>
        <v>0</v>
      </c>
    </row>
    <row r="396" spans="1:13" ht="14.15" customHeight="1" x14ac:dyDescent="0.25">
      <c r="A396" s="129">
        <v>15910113</v>
      </c>
      <c r="B396" s="124" t="s">
        <v>2788</v>
      </c>
      <c r="C396" s="124" t="s">
        <v>155</v>
      </c>
      <c r="D396" s="4" t="s">
        <v>2991</v>
      </c>
      <c r="E396" s="6">
        <v>30</v>
      </c>
      <c r="F396" s="6"/>
      <c r="G396" s="7"/>
      <c r="H396" s="122">
        <f>VLOOKUP(A396,'NIP totaal 2021'!$A$4:$I$2114,9,0)</f>
        <v>0</v>
      </c>
      <c r="I396" s="32">
        <f t="shared" si="35"/>
        <v>0</v>
      </c>
      <c r="J396" s="27">
        <f t="shared" si="36"/>
        <v>0</v>
      </c>
      <c r="K396" s="81">
        <f t="shared" si="37"/>
        <v>1</v>
      </c>
      <c r="L396" s="28">
        <f t="shared" si="38"/>
        <v>0</v>
      </c>
      <c r="M396" s="28">
        <f t="shared" si="39"/>
        <v>0</v>
      </c>
    </row>
    <row r="397" spans="1:13" ht="14.15" customHeight="1" x14ac:dyDescent="0.25">
      <c r="A397" s="129">
        <v>15913384</v>
      </c>
      <c r="B397" s="124" t="s">
        <v>148</v>
      </c>
      <c r="C397" s="124" t="s">
        <v>149</v>
      </c>
      <c r="D397" s="4" t="s">
        <v>2991</v>
      </c>
      <c r="E397" s="6">
        <v>5</v>
      </c>
      <c r="F397" s="6"/>
      <c r="G397" s="7"/>
      <c r="H397" s="122">
        <f>VLOOKUP(A397,'NIP totaal 2021'!$A$4:$I$2114,9,0)</f>
        <v>0</v>
      </c>
      <c r="I397" s="32">
        <f t="shared" si="35"/>
        <v>0</v>
      </c>
      <c r="J397" s="27">
        <f t="shared" si="36"/>
        <v>0</v>
      </c>
      <c r="K397" s="81">
        <f t="shared" si="37"/>
        <v>1</v>
      </c>
      <c r="L397" s="28">
        <f t="shared" si="38"/>
        <v>0</v>
      </c>
      <c r="M397" s="28">
        <f t="shared" si="39"/>
        <v>0</v>
      </c>
    </row>
    <row r="398" spans="1:13" ht="14.15" customHeight="1" x14ac:dyDescent="0.25">
      <c r="A398" s="129">
        <v>15913392</v>
      </c>
      <c r="B398" s="124" t="s">
        <v>148</v>
      </c>
      <c r="C398" s="124" t="s">
        <v>149</v>
      </c>
      <c r="D398" s="4" t="s">
        <v>2991</v>
      </c>
      <c r="E398" s="6">
        <v>5</v>
      </c>
      <c r="F398" s="6"/>
      <c r="G398" s="7"/>
      <c r="H398" s="122">
        <f>VLOOKUP(A398,'NIP totaal 2021'!$A$4:$I$2114,9,0)</f>
        <v>0</v>
      </c>
      <c r="I398" s="32">
        <f t="shared" si="35"/>
        <v>0</v>
      </c>
      <c r="J398" s="27">
        <f t="shared" si="36"/>
        <v>0</v>
      </c>
      <c r="K398" s="81">
        <f t="shared" si="37"/>
        <v>1</v>
      </c>
      <c r="L398" s="28">
        <f t="shared" si="38"/>
        <v>0</v>
      </c>
      <c r="M398" s="28">
        <f t="shared" si="39"/>
        <v>0</v>
      </c>
    </row>
    <row r="399" spans="1:13" ht="14.15" customHeight="1" x14ac:dyDescent="0.25">
      <c r="A399" s="129">
        <v>15913406</v>
      </c>
      <c r="B399" s="124" t="s">
        <v>148</v>
      </c>
      <c r="C399" s="124" t="s">
        <v>149</v>
      </c>
      <c r="D399" s="4" t="s">
        <v>2991</v>
      </c>
      <c r="E399" s="6">
        <v>5</v>
      </c>
      <c r="F399" s="6"/>
      <c r="G399" s="7"/>
      <c r="H399" s="122">
        <f>VLOOKUP(A399,'NIP totaal 2021'!$A$4:$I$2114,9,0)</f>
        <v>0</v>
      </c>
      <c r="I399" s="32">
        <f t="shared" si="35"/>
        <v>0</v>
      </c>
      <c r="J399" s="27">
        <f t="shared" si="36"/>
        <v>0</v>
      </c>
      <c r="K399" s="81">
        <f t="shared" si="37"/>
        <v>1</v>
      </c>
      <c r="L399" s="28">
        <f t="shared" si="38"/>
        <v>0</v>
      </c>
      <c r="M399" s="28">
        <f t="shared" si="39"/>
        <v>0</v>
      </c>
    </row>
    <row r="400" spans="1:13" ht="14.15" customHeight="1" x14ac:dyDescent="0.25">
      <c r="A400" s="129">
        <v>15913414</v>
      </c>
      <c r="B400" s="124" t="s">
        <v>148</v>
      </c>
      <c r="C400" s="124" t="s">
        <v>149</v>
      </c>
      <c r="D400" s="4" t="s">
        <v>2991</v>
      </c>
      <c r="E400" s="6">
        <v>5</v>
      </c>
      <c r="F400" s="6"/>
      <c r="G400" s="7"/>
      <c r="H400" s="122">
        <f>VLOOKUP(A400,'NIP totaal 2021'!$A$4:$I$2114,9,0)</f>
        <v>0</v>
      </c>
      <c r="I400" s="32">
        <f t="shared" si="35"/>
        <v>0</v>
      </c>
      <c r="J400" s="27">
        <f t="shared" si="36"/>
        <v>0</v>
      </c>
      <c r="K400" s="81">
        <f t="shared" si="37"/>
        <v>1</v>
      </c>
      <c r="L400" s="28">
        <f t="shared" si="38"/>
        <v>0</v>
      </c>
      <c r="M400" s="28">
        <f t="shared" si="39"/>
        <v>0</v>
      </c>
    </row>
    <row r="401" spans="1:13" ht="14.15" customHeight="1" x14ac:dyDescent="0.25">
      <c r="A401" s="129">
        <v>15913422</v>
      </c>
      <c r="B401" s="124" t="s">
        <v>148</v>
      </c>
      <c r="C401" s="124" t="s">
        <v>149</v>
      </c>
      <c r="D401" s="4" t="s">
        <v>2991</v>
      </c>
      <c r="E401" s="6">
        <v>5</v>
      </c>
      <c r="F401" s="6"/>
      <c r="G401" s="7"/>
      <c r="H401" s="122">
        <f>VLOOKUP(A401,'NIP totaal 2021'!$A$4:$I$2114,9,0)</f>
        <v>0</v>
      </c>
      <c r="I401" s="32">
        <f t="shared" si="35"/>
        <v>0</v>
      </c>
      <c r="J401" s="27">
        <f t="shared" si="36"/>
        <v>0</v>
      </c>
      <c r="K401" s="81">
        <f t="shared" si="37"/>
        <v>1</v>
      </c>
      <c r="L401" s="28">
        <f t="shared" si="38"/>
        <v>0</v>
      </c>
      <c r="M401" s="28">
        <f t="shared" si="39"/>
        <v>0</v>
      </c>
    </row>
    <row r="402" spans="1:13" ht="14.15" customHeight="1" x14ac:dyDescent="0.25">
      <c r="A402" s="129">
        <v>15913430</v>
      </c>
      <c r="B402" s="124" t="s">
        <v>148</v>
      </c>
      <c r="C402" s="124" t="s">
        <v>149</v>
      </c>
      <c r="D402" s="4" t="s">
        <v>2991</v>
      </c>
      <c r="E402" s="6">
        <v>5</v>
      </c>
      <c r="F402" s="6"/>
      <c r="G402" s="7"/>
      <c r="H402" s="122">
        <f>VLOOKUP(A402,'NIP totaal 2021'!$A$4:$I$2114,9,0)</f>
        <v>0</v>
      </c>
      <c r="I402" s="32">
        <f t="shared" si="35"/>
        <v>0</v>
      </c>
      <c r="J402" s="27">
        <f t="shared" si="36"/>
        <v>0</v>
      </c>
      <c r="K402" s="81">
        <f t="shared" si="37"/>
        <v>1</v>
      </c>
      <c r="L402" s="28">
        <f t="shared" si="38"/>
        <v>0</v>
      </c>
      <c r="M402" s="28">
        <f t="shared" si="39"/>
        <v>0</v>
      </c>
    </row>
    <row r="403" spans="1:13" ht="14.15" customHeight="1" x14ac:dyDescent="0.25">
      <c r="A403" s="129">
        <v>15922057</v>
      </c>
      <c r="B403" s="124" t="s">
        <v>146</v>
      </c>
      <c r="C403" s="124" t="s">
        <v>147</v>
      </c>
      <c r="D403" s="4" t="s">
        <v>2991</v>
      </c>
      <c r="E403" s="6">
        <v>1</v>
      </c>
      <c r="F403" s="6"/>
      <c r="G403" s="7"/>
      <c r="H403" s="122">
        <f>VLOOKUP(A403,'NIP totaal 2021'!$A$4:$I$2114,9,0)</f>
        <v>0</v>
      </c>
      <c r="I403" s="32">
        <f t="shared" si="35"/>
        <v>0</v>
      </c>
      <c r="J403" s="27">
        <f t="shared" si="36"/>
        <v>0</v>
      </c>
      <c r="K403" s="81">
        <f t="shared" si="37"/>
        <v>1</v>
      </c>
      <c r="L403" s="28">
        <f t="shared" si="38"/>
        <v>0</v>
      </c>
      <c r="M403" s="28">
        <f t="shared" si="39"/>
        <v>0</v>
      </c>
    </row>
    <row r="404" spans="1:13" ht="14.15" customHeight="1" x14ac:dyDescent="0.25">
      <c r="A404" s="129">
        <v>15928462</v>
      </c>
      <c r="B404" s="124" t="s">
        <v>164</v>
      </c>
      <c r="C404" s="124" t="s">
        <v>165</v>
      </c>
      <c r="D404" s="4" t="s">
        <v>2991</v>
      </c>
      <c r="E404" s="6">
        <v>1</v>
      </c>
      <c r="F404" s="6"/>
      <c r="G404" s="7"/>
      <c r="H404" s="122">
        <f>VLOOKUP(A404,'NIP totaal 2021'!$A$4:$I$2114,9,0)</f>
        <v>0</v>
      </c>
      <c r="I404" s="32">
        <f t="shared" si="35"/>
        <v>0</v>
      </c>
      <c r="J404" s="27">
        <f t="shared" si="36"/>
        <v>0</v>
      </c>
      <c r="K404" s="81">
        <f t="shared" si="37"/>
        <v>1</v>
      </c>
      <c r="L404" s="28">
        <f t="shared" si="38"/>
        <v>0</v>
      </c>
      <c r="M404" s="28">
        <f t="shared" si="39"/>
        <v>0</v>
      </c>
    </row>
    <row r="405" spans="1:13" ht="14.15" customHeight="1" x14ac:dyDescent="0.25">
      <c r="A405" s="129">
        <v>15930106</v>
      </c>
      <c r="B405" s="124" t="s">
        <v>253</v>
      </c>
      <c r="C405" s="124" t="s">
        <v>254</v>
      </c>
      <c r="D405" s="4" t="s">
        <v>2991</v>
      </c>
      <c r="E405" s="6">
        <v>112</v>
      </c>
      <c r="F405" s="6"/>
      <c r="G405" s="7"/>
      <c r="H405" s="122">
        <f>VLOOKUP(A405,'NIP totaal 2021'!$A$4:$I$2114,9,0)</f>
        <v>0</v>
      </c>
      <c r="I405" s="32">
        <f t="shared" si="35"/>
        <v>0</v>
      </c>
      <c r="J405" s="27">
        <f t="shared" si="36"/>
        <v>0</v>
      </c>
      <c r="K405" s="81">
        <f t="shared" si="37"/>
        <v>1</v>
      </c>
      <c r="L405" s="28">
        <f t="shared" si="38"/>
        <v>0</v>
      </c>
      <c r="M405" s="28">
        <f t="shared" si="39"/>
        <v>0</v>
      </c>
    </row>
    <row r="406" spans="1:13" ht="14.15" customHeight="1" x14ac:dyDescent="0.25">
      <c r="A406" s="129">
        <v>15932893</v>
      </c>
      <c r="B406" s="124" t="s">
        <v>144</v>
      </c>
      <c r="C406" s="124" t="s">
        <v>145</v>
      </c>
      <c r="D406" s="4" t="s">
        <v>2991</v>
      </c>
      <c r="E406" s="6">
        <v>1</v>
      </c>
      <c r="F406" s="6"/>
      <c r="G406" s="7"/>
      <c r="H406" s="122">
        <f>VLOOKUP(A406,'NIP totaal 2021'!$A$4:$I$2114,9,0)</f>
        <v>0</v>
      </c>
      <c r="I406" s="32">
        <f t="shared" si="35"/>
        <v>0</v>
      </c>
      <c r="J406" s="27">
        <f t="shared" si="36"/>
        <v>0</v>
      </c>
      <c r="K406" s="81">
        <f t="shared" si="37"/>
        <v>1</v>
      </c>
      <c r="L406" s="28">
        <f t="shared" si="38"/>
        <v>0</v>
      </c>
      <c r="M406" s="28">
        <f t="shared" si="39"/>
        <v>0</v>
      </c>
    </row>
    <row r="407" spans="1:13" ht="14.15" customHeight="1" x14ac:dyDescent="0.25">
      <c r="A407" s="129">
        <v>15933067</v>
      </c>
      <c r="B407" s="124" t="s">
        <v>2794</v>
      </c>
      <c r="C407" s="124" t="s">
        <v>141</v>
      </c>
      <c r="D407" s="4" t="s">
        <v>2991</v>
      </c>
      <c r="E407" s="6">
        <v>30</v>
      </c>
      <c r="F407" s="6"/>
      <c r="G407" s="7"/>
      <c r="H407" s="122">
        <f>VLOOKUP(A407,'NIP totaal 2021'!$A$4:$I$2114,9,0)</f>
        <v>0</v>
      </c>
      <c r="I407" s="32">
        <f t="shared" si="35"/>
        <v>0</v>
      </c>
      <c r="J407" s="27">
        <f t="shared" si="36"/>
        <v>0</v>
      </c>
      <c r="K407" s="81">
        <f t="shared" si="37"/>
        <v>1</v>
      </c>
      <c r="L407" s="28">
        <f t="shared" si="38"/>
        <v>0</v>
      </c>
      <c r="M407" s="28">
        <f t="shared" si="39"/>
        <v>0</v>
      </c>
    </row>
    <row r="408" spans="1:13" ht="14.15" customHeight="1" x14ac:dyDescent="0.25">
      <c r="A408" s="129">
        <v>15933660</v>
      </c>
      <c r="B408" s="124" t="s">
        <v>2805</v>
      </c>
      <c r="C408" s="124" t="s">
        <v>256</v>
      </c>
      <c r="D408" s="4" t="s">
        <v>2991</v>
      </c>
      <c r="E408" s="6">
        <v>28</v>
      </c>
      <c r="F408" s="6"/>
      <c r="G408" s="7"/>
      <c r="H408" s="122">
        <f>VLOOKUP(A408,'NIP totaal 2021'!$A$4:$I$2114,9,0)</f>
        <v>0</v>
      </c>
      <c r="I408" s="32">
        <f t="shared" si="35"/>
        <v>0</v>
      </c>
      <c r="J408" s="27">
        <f t="shared" si="36"/>
        <v>0</v>
      </c>
      <c r="K408" s="81">
        <f t="shared" si="37"/>
        <v>1</v>
      </c>
      <c r="L408" s="28">
        <f t="shared" si="38"/>
        <v>0</v>
      </c>
      <c r="M408" s="28">
        <f t="shared" si="39"/>
        <v>0</v>
      </c>
    </row>
    <row r="409" spans="1:13" ht="14.15" customHeight="1" x14ac:dyDescent="0.25">
      <c r="A409" s="129">
        <v>15933679</v>
      </c>
      <c r="B409" s="124" t="s">
        <v>2805</v>
      </c>
      <c r="C409" s="124" t="s">
        <v>256</v>
      </c>
      <c r="D409" s="4" t="s">
        <v>2991</v>
      </c>
      <c r="E409" s="6">
        <v>120</v>
      </c>
      <c r="F409" s="6"/>
      <c r="G409" s="7"/>
      <c r="H409" s="122">
        <f>VLOOKUP(A409,'NIP totaal 2021'!$A$4:$I$2114,9,0)</f>
        <v>0</v>
      </c>
      <c r="I409" s="32">
        <f t="shared" si="35"/>
        <v>0</v>
      </c>
      <c r="J409" s="27">
        <f t="shared" si="36"/>
        <v>0</v>
      </c>
      <c r="K409" s="81">
        <f t="shared" si="37"/>
        <v>1</v>
      </c>
      <c r="L409" s="28">
        <f t="shared" si="38"/>
        <v>0</v>
      </c>
      <c r="M409" s="28">
        <f t="shared" si="39"/>
        <v>0</v>
      </c>
    </row>
    <row r="410" spans="1:13" ht="14.15" customHeight="1" x14ac:dyDescent="0.25">
      <c r="A410" s="129">
        <v>15933687</v>
      </c>
      <c r="B410" s="124" t="s">
        <v>2805</v>
      </c>
      <c r="C410" s="124" t="s">
        <v>256</v>
      </c>
      <c r="D410" s="4" t="s">
        <v>2991</v>
      </c>
      <c r="E410" s="6">
        <v>28</v>
      </c>
      <c r="F410" s="6"/>
      <c r="G410" s="7"/>
      <c r="H410" s="122">
        <f>VLOOKUP(A410,'NIP totaal 2021'!$A$4:$I$2114,9,0)</f>
        <v>0</v>
      </c>
      <c r="I410" s="32">
        <f t="shared" si="35"/>
        <v>0</v>
      </c>
      <c r="J410" s="27">
        <f t="shared" si="36"/>
        <v>0</v>
      </c>
      <c r="K410" s="81">
        <f t="shared" si="37"/>
        <v>1</v>
      </c>
      <c r="L410" s="28">
        <f t="shared" si="38"/>
        <v>0</v>
      </c>
      <c r="M410" s="28">
        <f t="shared" si="39"/>
        <v>0</v>
      </c>
    </row>
    <row r="411" spans="1:13" ht="14.15" customHeight="1" x14ac:dyDescent="0.25">
      <c r="A411" s="129">
        <v>15933695</v>
      </c>
      <c r="B411" s="124" t="s">
        <v>2805</v>
      </c>
      <c r="C411" s="124" t="s">
        <v>256</v>
      </c>
      <c r="D411" s="4" t="s">
        <v>2991</v>
      </c>
      <c r="E411" s="6">
        <v>120</v>
      </c>
      <c r="F411" s="6"/>
      <c r="G411" s="7"/>
      <c r="H411" s="122">
        <f>VLOOKUP(A411,'NIP totaal 2021'!$A$4:$I$2114,9,0)</f>
        <v>0</v>
      </c>
      <c r="I411" s="32">
        <f t="shared" si="35"/>
        <v>0</v>
      </c>
      <c r="J411" s="27">
        <f t="shared" si="36"/>
        <v>0</v>
      </c>
      <c r="K411" s="81">
        <f t="shared" si="37"/>
        <v>1</v>
      </c>
      <c r="L411" s="28">
        <f t="shared" si="38"/>
        <v>0</v>
      </c>
      <c r="M411" s="28">
        <f t="shared" si="39"/>
        <v>0</v>
      </c>
    </row>
    <row r="412" spans="1:13" ht="14.15" customHeight="1" x14ac:dyDescent="0.25">
      <c r="A412" s="129">
        <v>15934454</v>
      </c>
      <c r="B412" s="124" t="s">
        <v>2794</v>
      </c>
      <c r="C412" s="124" t="s">
        <v>141</v>
      </c>
      <c r="D412" s="4" t="s">
        <v>2991</v>
      </c>
      <c r="E412" s="6">
        <v>30</v>
      </c>
      <c r="F412" s="6"/>
      <c r="G412" s="7"/>
      <c r="H412" s="122">
        <f>VLOOKUP(A412,'NIP totaal 2021'!$A$4:$I$2114,9,0)</f>
        <v>0</v>
      </c>
      <c r="I412" s="32">
        <f t="shared" si="35"/>
        <v>0</v>
      </c>
      <c r="J412" s="27">
        <f t="shared" si="36"/>
        <v>0</v>
      </c>
      <c r="K412" s="81">
        <f t="shared" si="37"/>
        <v>1</v>
      </c>
      <c r="L412" s="28">
        <f t="shared" si="38"/>
        <v>0</v>
      </c>
      <c r="M412" s="28">
        <f t="shared" si="39"/>
        <v>0</v>
      </c>
    </row>
    <row r="413" spans="1:13" ht="14.15" customHeight="1" x14ac:dyDescent="0.25">
      <c r="A413" s="129">
        <v>15935701</v>
      </c>
      <c r="B413" s="124" t="s">
        <v>204</v>
      </c>
      <c r="C413" s="124" t="s">
        <v>205</v>
      </c>
      <c r="D413" s="4" t="s">
        <v>2991</v>
      </c>
      <c r="E413" s="6">
        <v>1</v>
      </c>
      <c r="F413" s="6"/>
      <c r="G413" s="7"/>
      <c r="H413" s="122">
        <f>VLOOKUP(A413,'NIP totaal 2021'!$A$4:$I$2114,9,0)</f>
        <v>0</v>
      </c>
      <c r="I413" s="32">
        <f t="shared" si="35"/>
        <v>0</v>
      </c>
      <c r="J413" s="27">
        <f t="shared" si="36"/>
        <v>0</v>
      </c>
      <c r="K413" s="81">
        <f t="shared" si="37"/>
        <v>1</v>
      </c>
      <c r="L413" s="28">
        <f t="shared" si="38"/>
        <v>0</v>
      </c>
      <c r="M413" s="28">
        <f t="shared" si="39"/>
        <v>0</v>
      </c>
    </row>
    <row r="414" spans="1:13" ht="14.15" customHeight="1" x14ac:dyDescent="0.25">
      <c r="A414" s="129">
        <v>15936090</v>
      </c>
      <c r="B414" s="124" t="s">
        <v>2806</v>
      </c>
      <c r="C414" s="124" t="s">
        <v>258</v>
      </c>
      <c r="D414" s="4" t="s">
        <v>2991</v>
      </c>
      <c r="E414" s="6">
        <v>28</v>
      </c>
      <c r="F414" s="6"/>
      <c r="G414" s="7"/>
      <c r="H414" s="122">
        <f>VLOOKUP(A414,'NIP totaal 2021'!$A$4:$I$2114,9,0)</f>
        <v>0</v>
      </c>
      <c r="I414" s="32">
        <f t="shared" si="35"/>
        <v>0</v>
      </c>
      <c r="J414" s="27">
        <f t="shared" si="36"/>
        <v>0</v>
      </c>
      <c r="K414" s="81">
        <f t="shared" si="37"/>
        <v>1</v>
      </c>
      <c r="L414" s="28">
        <f t="shared" si="38"/>
        <v>0</v>
      </c>
      <c r="M414" s="28">
        <f t="shared" si="39"/>
        <v>0</v>
      </c>
    </row>
    <row r="415" spans="1:13" ht="14.15" customHeight="1" x14ac:dyDescent="0.25">
      <c r="A415" s="129">
        <v>15940888</v>
      </c>
      <c r="B415" s="124" t="s">
        <v>2807</v>
      </c>
      <c r="C415" s="124" t="s">
        <v>260</v>
      </c>
      <c r="D415" s="4" t="s">
        <v>2991</v>
      </c>
      <c r="E415" s="6">
        <v>84</v>
      </c>
      <c r="F415" s="6"/>
      <c r="G415" s="7"/>
      <c r="H415" s="122">
        <f>VLOOKUP(A415,'NIP totaal 2021'!$A$4:$I$2114,9,0)</f>
        <v>0</v>
      </c>
      <c r="I415" s="32">
        <f t="shared" si="35"/>
        <v>0</v>
      </c>
      <c r="J415" s="27">
        <f t="shared" si="36"/>
        <v>0</v>
      </c>
      <c r="K415" s="81">
        <f t="shared" si="37"/>
        <v>1</v>
      </c>
      <c r="L415" s="28">
        <f t="shared" si="38"/>
        <v>0</v>
      </c>
      <c r="M415" s="28">
        <f t="shared" si="39"/>
        <v>0</v>
      </c>
    </row>
    <row r="416" spans="1:13" ht="14.15" customHeight="1" x14ac:dyDescent="0.25">
      <c r="A416" s="129">
        <v>15941043</v>
      </c>
      <c r="B416" s="124" t="s">
        <v>174</v>
      </c>
      <c r="C416" s="124" t="s">
        <v>175</v>
      </c>
      <c r="D416" s="4" t="s">
        <v>2991</v>
      </c>
      <c r="E416" s="6">
        <v>60</v>
      </c>
      <c r="F416" s="6"/>
      <c r="G416" s="7"/>
      <c r="H416" s="122">
        <f>VLOOKUP(A416,'NIP totaal 2021'!$A$4:$I$2114,9,0)</f>
        <v>0</v>
      </c>
      <c r="I416" s="32">
        <f t="shared" si="35"/>
        <v>0</v>
      </c>
      <c r="J416" s="27">
        <f t="shared" si="36"/>
        <v>0</v>
      </c>
      <c r="K416" s="81">
        <f t="shared" si="37"/>
        <v>1</v>
      </c>
      <c r="L416" s="28">
        <f t="shared" si="38"/>
        <v>0</v>
      </c>
      <c r="M416" s="28">
        <f t="shared" si="39"/>
        <v>0</v>
      </c>
    </row>
    <row r="417" spans="1:13" ht="14.15" customHeight="1" x14ac:dyDescent="0.25">
      <c r="A417" s="129">
        <v>15941051</v>
      </c>
      <c r="B417" s="124" t="s">
        <v>174</v>
      </c>
      <c r="C417" s="124" t="s">
        <v>175</v>
      </c>
      <c r="D417" s="4" t="s">
        <v>2991</v>
      </c>
      <c r="E417" s="6">
        <v>120</v>
      </c>
      <c r="F417" s="6"/>
      <c r="G417" s="7"/>
      <c r="H417" s="122">
        <f>VLOOKUP(A417,'NIP totaal 2021'!$A$4:$I$2114,9,0)</f>
        <v>0</v>
      </c>
      <c r="I417" s="32">
        <f t="shared" si="35"/>
        <v>0</v>
      </c>
      <c r="J417" s="27">
        <f t="shared" si="36"/>
        <v>0</v>
      </c>
      <c r="K417" s="81">
        <f t="shared" si="37"/>
        <v>1</v>
      </c>
      <c r="L417" s="28">
        <f t="shared" si="38"/>
        <v>0</v>
      </c>
      <c r="M417" s="28">
        <f t="shared" si="39"/>
        <v>0</v>
      </c>
    </row>
    <row r="418" spans="1:13" ht="14.15" customHeight="1" x14ac:dyDescent="0.25">
      <c r="A418" s="129">
        <v>15944174</v>
      </c>
      <c r="B418" s="124" t="s">
        <v>128</v>
      </c>
      <c r="C418" s="124" t="s">
        <v>129</v>
      </c>
      <c r="D418" s="4" t="s">
        <v>2991</v>
      </c>
      <c r="E418" s="6">
        <v>1</v>
      </c>
      <c r="F418" s="6"/>
      <c r="G418" s="7"/>
      <c r="H418" s="122">
        <f>VLOOKUP(A418,'NIP totaal 2021'!$A$4:$I$2114,9,0)</f>
        <v>0</v>
      </c>
      <c r="I418" s="32">
        <f t="shared" si="35"/>
        <v>0</v>
      </c>
      <c r="J418" s="27">
        <f t="shared" si="36"/>
        <v>0</v>
      </c>
      <c r="K418" s="81">
        <f t="shared" si="37"/>
        <v>1</v>
      </c>
      <c r="L418" s="28">
        <f t="shared" si="38"/>
        <v>0</v>
      </c>
      <c r="M418" s="28">
        <f t="shared" si="39"/>
        <v>0</v>
      </c>
    </row>
    <row r="419" spans="1:13" ht="14.15" customHeight="1" x14ac:dyDescent="0.25">
      <c r="A419" s="129">
        <v>15947572</v>
      </c>
      <c r="B419" s="124" t="s">
        <v>261</v>
      </c>
      <c r="C419" s="124" t="s">
        <v>262</v>
      </c>
      <c r="D419" s="4" t="s">
        <v>2991</v>
      </c>
      <c r="E419" s="6">
        <v>21</v>
      </c>
      <c r="F419" s="6"/>
      <c r="G419" s="7"/>
      <c r="H419" s="122">
        <f>VLOOKUP(A419,'NIP totaal 2021'!$A$4:$I$2114,9,0)</f>
        <v>0</v>
      </c>
      <c r="I419" s="32">
        <f t="shared" si="35"/>
        <v>0</v>
      </c>
      <c r="J419" s="27">
        <f t="shared" si="36"/>
        <v>0</v>
      </c>
      <c r="K419" s="81">
        <f t="shared" si="37"/>
        <v>1</v>
      </c>
      <c r="L419" s="28">
        <f t="shared" si="38"/>
        <v>0</v>
      </c>
      <c r="M419" s="28">
        <f t="shared" si="39"/>
        <v>0</v>
      </c>
    </row>
    <row r="420" spans="1:13" ht="14.15" customHeight="1" x14ac:dyDescent="0.25">
      <c r="A420" s="129">
        <v>15947580</v>
      </c>
      <c r="B420" s="124" t="s">
        <v>261</v>
      </c>
      <c r="C420" s="124" t="s">
        <v>262</v>
      </c>
      <c r="D420" s="4" t="s">
        <v>2991</v>
      </c>
      <c r="E420" s="6">
        <v>21</v>
      </c>
      <c r="F420" s="6"/>
      <c r="G420" s="7"/>
      <c r="H420" s="122">
        <f>VLOOKUP(A420,'NIP totaal 2021'!$A$4:$I$2114,9,0)</f>
        <v>0</v>
      </c>
      <c r="I420" s="32">
        <f t="shared" si="35"/>
        <v>0</v>
      </c>
      <c r="J420" s="27">
        <f t="shared" si="36"/>
        <v>0</v>
      </c>
      <c r="K420" s="81">
        <f t="shared" si="37"/>
        <v>1</v>
      </c>
      <c r="L420" s="28">
        <f t="shared" si="38"/>
        <v>0</v>
      </c>
      <c r="M420" s="28">
        <f t="shared" si="39"/>
        <v>0</v>
      </c>
    </row>
    <row r="421" spans="1:13" ht="14.15" customHeight="1" x14ac:dyDescent="0.25">
      <c r="A421" s="129">
        <v>15947599</v>
      </c>
      <c r="B421" s="124" t="s">
        <v>261</v>
      </c>
      <c r="C421" s="124" t="s">
        <v>262</v>
      </c>
      <c r="D421" s="4" t="s">
        <v>2991</v>
      </c>
      <c r="E421" s="6">
        <v>21</v>
      </c>
      <c r="F421" s="6"/>
      <c r="G421" s="7"/>
      <c r="H421" s="122">
        <f>VLOOKUP(A421,'NIP totaal 2021'!$A$4:$I$2114,9,0)</f>
        <v>0</v>
      </c>
      <c r="I421" s="32">
        <f t="shared" si="35"/>
        <v>0</v>
      </c>
      <c r="J421" s="27">
        <f t="shared" si="36"/>
        <v>0</v>
      </c>
      <c r="K421" s="81">
        <f t="shared" si="37"/>
        <v>1</v>
      </c>
      <c r="L421" s="28">
        <f t="shared" si="38"/>
        <v>0</v>
      </c>
      <c r="M421" s="28">
        <f t="shared" si="39"/>
        <v>0</v>
      </c>
    </row>
    <row r="422" spans="1:13" ht="14.15" customHeight="1" x14ac:dyDescent="0.25">
      <c r="A422" s="129">
        <v>15947602</v>
      </c>
      <c r="B422" s="124" t="s">
        <v>261</v>
      </c>
      <c r="C422" s="124" t="s">
        <v>262</v>
      </c>
      <c r="D422" s="4" t="s">
        <v>2991</v>
      </c>
      <c r="E422" s="6">
        <v>21</v>
      </c>
      <c r="F422" s="6"/>
      <c r="G422" s="7"/>
      <c r="H422" s="122">
        <f>VLOOKUP(A422,'NIP totaal 2021'!$A$4:$I$2114,9,0)</f>
        <v>0</v>
      </c>
      <c r="I422" s="32">
        <f t="shared" si="35"/>
        <v>0</v>
      </c>
      <c r="J422" s="27">
        <f t="shared" si="36"/>
        <v>0</v>
      </c>
      <c r="K422" s="81">
        <f t="shared" si="37"/>
        <v>1</v>
      </c>
      <c r="L422" s="28">
        <f t="shared" si="38"/>
        <v>0</v>
      </c>
      <c r="M422" s="28">
        <f t="shared" si="39"/>
        <v>0</v>
      </c>
    </row>
    <row r="423" spans="1:13" ht="14.15" customHeight="1" x14ac:dyDescent="0.25">
      <c r="A423" s="129">
        <v>15947688</v>
      </c>
      <c r="B423" s="124" t="s">
        <v>2808</v>
      </c>
      <c r="C423" s="124" t="s">
        <v>264</v>
      </c>
      <c r="D423" s="4" t="s">
        <v>2991</v>
      </c>
      <c r="E423" s="6">
        <v>28</v>
      </c>
      <c r="F423" s="6"/>
      <c r="G423" s="7"/>
      <c r="H423" s="122">
        <f>VLOOKUP(A423,'NIP totaal 2021'!$A$4:$I$2114,9,0)</f>
        <v>0</v>
      </c>
      <c r="I423" s="32">
        <f t="shared" si="35"/>
        <v>0</v>
      </c>
      <c r="J423" s="27">
        <f t="shared" si="36"/>
        <v>0</v>
      </c>
      <c r="K423" s="81">
        <f t="shared" si="37"/>
        <v>1</v>
      </c>
      <c r="L423" s="28">
        <f t="shared" si="38"/>
        <v>0</v>
      </c>
      <c r="M423" s="28">
        <f t="shared" si="39"/>
        <v>0</v>
      </c>
    </row>
    <row r="424" spans="1:13" ht="14.15" customHeight="1" x14ac:dyDescent="0.25">
      <c r="A424" s="129">
        <v>15947696</v>
      </c>
      <c r="B424" s="124" t="s">
        <v>2808</v>
      </c>
      <c r="C424" s="124" t="s">
        <v>264</v>
      </c>
      <c r="D424" s="4" t="s">
        <v>2991</v>
      </c>
      <c r="E424" s="6">
        <v>28</v>
      </c>
      <c r="F424" s="6"/>
      <c r="G424" s="7"/>
      <c r="H424" s="122">
        <f>VLOOKUP(A424,'NIP totaal 2021'!$A$4:$I$2114,9,0)</f>
        <v>0</v>
      </c>
      <c r="I424" s="32">
        <f t="shared" si="35"/>
        <v>0</v>
      </c>
      <c r="J424" s="27">
        <f t="shared" si="36"/>
        <v>0</v>
      </c>
      <c r="K424" s="81">
        <f t="shared" si="37"/>
        <v>1</v>
      </c>
      <c r="L424" s="28">
        <f t="shared" si="38"/>
        <v>0</v>
      </c>
      <c r="M424" s="28">
        <f t="shared" si="39"/>
        <v>0</v>
      </c>
    </row>
    <row r="425" spans="1:13" ht="14.15" customHeight="1" x14ac:dyDescent="0.25">
      <c r="A425" s="129">
        <v>15947718</v>
      </c>
      <c r="B425" s="124" t="s">
        <v>2808</v>
      </c>
      <c r="C425" s="124" t="s">
        <v>264</v>
      </c>
      <c r="D425" s="4" t="s">
        <v>2991</v>
      </c>
      <c r="E425" s="6">
        <v>28</v>
      </c>
      <c r="F425" s="6"/>
      <c r="G425" s="7"/>
      <c r="H425" s="122">
        <f>VLOOKUP(A425,'NIP totaal 2021'!$A$4:$I$2114,9,0)</f>
        <v>0</v>
      </c>
      <c r="I425" s="32">
        <f t="shared" si="35"/>
        <v>0</v>
      </c>
      <c r="J425" s="27">
        <f t="shared" si="36"/>
        <v>0</v>
      </c>
      <c r="K425" s="81">
        <f t="shared" si="37"/>
        <v>1</v>
      </c>
      <c r="L425" s="28">
        <f t="shared" si="38"/>
        <v>0</v>
      </c>
      <c r="M425" s="28">
        <f t="shared" si="39"/>
        <v>0</v>
      </c>
    </row>
    <row r="426" spans="1:13" ht="14.15" customHeight="1" x14ac:dyDescent="0.25">
      <c r="A426" s="129">
        <v>15947726</v>
      </c>
      <c r="B426" s="124" t="s">
        <v>2808</v>
      </c>
      <c r="C426" s="124" t="s">
        <v>264</v>
      </c>
      <c r="D426" s="4" t="s">
        <v>2991</v>
      </c>
      <c r="E426" s="6">
        <v>28</v>
      </c>
      <c r="F426" s="6"/>
      <c r="G426" s="7"/>
      <c r="H426" s="122">
        <f>VLOOKUP(A426,'NIP totaal 2021'!$A$4:$I$2114,9,0)</f>
        <v>0</v>
      </c>
      <c r="I426" s="32">
        <f t="shared" si="35"/>
        <v>0</v>
      </c>
      <c r="J426" s="27">
        <f t="shared" si="36"/>
        <v>0</v>
      </c>
      <c r="K426" s="81">
        <f t="shared" si="37"/>
        <v>1</v>
      </c>
      <c r="L426" s="28">
        <f t="shared" si="38"/>
        <v>0</v>
      </c>
      <c r="M426" s="28">
        <f t="shared" si="39"/>
        <v>0</v>
      </c>
    </row>
    <row r="427" spans="1:13" ht="14.15" customHeight="1" x14ac:dyDescent="0.25">
      <c r="A427" s="129">
        <v>15951871</v>
      </c>
      <c r="B427" s="124" t="s">
        <v>172</v>
      </c>
      <c r="C427" s="124" t="s">
        <v>173</v>
      </c>
      <c r="D427" s="4" t="s">
        <v>2991</v>
      </c>
      <c r="E427" s="6">
        <v>1</v>
      </c>
      <c r="F427" s="6"/>
      <c r="G427" s="7"/>
      <c r="H427" s="122">
        <f>VLOOKUP(A427,'NIP totaal 2021'!$A$4:$I$2114,9,0)</f>
        <v>0</v>
      </c>
      <c r="I427" s="32">
        <f t="shared" si="35"/>
        <v>0</v>
      </c>
      <c r="J427" s="27">
        <f t="shared" si="36"/>
        <v>0</v>
      </c>
      <c r="K427" s="81">
        <f t="shared" si="37"/>
        <v>1</v>
      </c>
      <c r="L427" s="28">
        <f t="shared" si="38"/>
        <v>0</v>
      </c>
      <c r="M427" s="28">
        <f t="shared" si="39"/>
        <v>0</v>
      </c>
    </row>
    <row r="428" spans="1:13" ht="14.15" customHeight="1" x14ac:dyDescent="0.25">
      <c r="A428" s="129">
        <v>15970906</v>
      </c>
      <c r="B428" s="124" t="s">
        <v>265</v>
      </c>
      <c r="C428" s="124" t="s">
        <v>266</v>
      </c>
      <c r="D428" s="4" t="s">
        <v>2991</v>
      </c>
      <c r="E428" s="6">
        <v>1</v>
      </c>
      <c r="F428" s="6"/>
      <c r="G428" s="7"/>
      <c r="H428" s="122">
        <f>VLOOKUP(A428,'NIP totaal 2021'!$A$4:$I$2114,9,0)</f>
        <v>0</v>
      </c>
      <c r="I428" s="32">
        <f t="shared" si="35"/>
        <v>0</v>
      </c>
      <c r="J428" s="27">
        <f t="shared" si="36"/>
        <v>0</v>
      </c>
      <c r="K428" s="81">
        <f t="shared" si="37"/>
        <v>1</v>
      </c>
      <c r="L428" s="28">
        <f t="shared" si="38"/>
        <v>0</v>
      </c>
      <c r="M428" s="28">
        <f t="shared" si="39"/>
        <v>0</v>
      </c>
    </row>
    <row r="429" spans="1:13" ht="14.15" customHeight="1" x14ac:dyDescent="0.25">
      <c r="A429" s="129">
        <v>15970914</v>
      </c>
      <c r="B429" s="124" t="s">
        <v>265</v>
      </c>
      <c r="C429" s="124" t="s">
        <v>266</v>
      </c>
      <c r="D429" s="4" t="s">
        <v>2991</v>
      </c>
      <c r="E429" s="6">
        <v>1</v>
      </c>
      <c r="F429" s="6"/>
      <c r="G429" s="7"/>
      <c r="H429" s="122">
        <f>VLOOKUP(A429,'NIP totaal 2021'!$A$4:$I$2114,9,0)</f>
        <v>0</v>
      </c>
      <c r="I429" s="32">
        <f t="shared" si="35"/>
        <v>0</v>
      </c>
      <c r="J429" s="27">
        <f t="shared" si="36"/>
        <v>0</v>
      </c>
      <c r="K429" s="81">
        <f t="shared" si="37"/>
        <v>1</v>
      </c>
      <c r="L429" s="28">
        <f t="shared" si="38"/>
        <v>0</v>
      </c>
      <c r="M429" s="28">
        <f t="shared" si="39"/>
        <v>0</v>
      </c>
    </row>
    <row r="430" spans="1:13" ht="14.15" customHeight="1" x14ac:dyDescent="0.25">
      <c r="A430" s="129">
        <v>15971805</v>
      </c>
      <c r="B430" s="124" t="s">
        <v>174</v>
      </c>
      <c r="C430" s="124" t="s">
        <v>175</v>
      </c>
      <c r="D430" s="4" t="s">
        <v>2991</v>
      </c>
      <c r="E430" s="6">
        <v>60</v>
      </c>
      <c r="F430" s="6"/>
      <c r="G430" s="7"/>
      <c r="H430" s="122">
        <f>VLOOKUP(A430,'NIP totaal 2021'!$A$4:$I$2114,9,0)</f>
        <v>0</v>
      </c>
      <c r="I430" s="32">
        <f t="shared" si="35"/>
        <v>0</v>
      </c>
      <c r="J430" s="27">
        <f t="shared" si="36"/>
        <v>0</v>
      </c>
      <c r="K430" s="81">
        <f t="shared" si="37"/>
        <v>1</v>
      </c>
      <c r="L430" s="28">
        <f t="shared" si="38"/>
        <v>0</v>
      </c>
      <c r="M430" s="28">
        <f t="shared" si="39"/>
        <v>0</v>
      </c>
    </row>
    <row r="431" spans="1:13" ht="14.15" customHeight="1" x14ac:dyDescent="0.25">
      <c r="A431" s="129">
        <v>15971813</v>
      </c>
      <c r="B431" s="124" t="s">
        <v>174</v>
      </c>
      <c r="C431" s="124" t="s">
        <v>175</v>
      </c>
      <c r="D431" s="4" t="s">
        <v>2991</v>
      </c>
      <c r="E431" s="6">
        <v>120</v>
      </c>
      <c r="F431" s="6"/>
      <c r="G431" s="7"/>
      <c r="H431" s="122">
        <f>VLOOKUP(A431,'NIP totaal 2021'!$A$4:$I$2114,9,0)</f>
        <v>0</v>
      </c>
      <c r="I431" s="32">
        <f t="shared" si="35"/>
        <v>0</v>
      </c>
      <c r="J431" s="27">
        <f t="shared" si="36"/>
        <v>0</v>
      </c>
      <c r="K431" s="81">
        <f t="shared" si="37"/>
        <v>1</v>
      </c>
      <c r="L431" s="28">
        <f t="shared" si="38"/>
        <v>0</v>
      </c>
      <c r="M431" s="28">
        <f t="shared" si="39"/>
        <v>0</v>
      </c>
    </row>
    <row r="432" spans="1:13" ht="14.15" customHeight="1" x14ac:dyDescent="0.25">
      <c r="A432" s="129">
        <v>15972275</v>
      </c>
      <c r="B432" s="124" t="s">
        <v>2809</v>
      </c>
      <c r="C432" s="124" t="s">
        <v>183</v>
      </c>
      <c r="D432" s="4" t="s">
        <v>2991</v>
      </c>
      <c r="E432" s="6">
        <v>100</v>
      </c>
      <c r="F432" s="6"/>
      <c r="G432" s="7"/>
      <c r="H432" s="122">
        <f>VLOOKUP(A432,'NIP totaal 2021'!$A$4:$I$2114,9,0)</f>
        <v>0</v>
      </c>
      <c r="I432" s="32">
        <f t="shared" si="35"/>
        <v>0</v>
      </c>
      <c r="J432" s="27">
        <f t="shared" si="36"/>
        <v>0</v>
      </c>
      <c r="K432" s="81">
        <f t="shared" si="37"/>
        <v>1</v>
      </c>
      <c r="L432" s="28">
        <f t="shared" si="38"/>
        <v>0</v>
      </c>
      <c r="M432" s="28">
        <f t="shared" si="39"/>
        <v>0</v>
      </c>
    </row>
    <row r="433" spans="1:13" ht="14.15" customHeight="1" x14ac:dyDescent="0.25">
      <c r="A433" s="129">
        <v>15977900</v>
      </c>
      <c r="B433" s="124" t="s">
        <v>2789</v>
      </c>
      <c r="C433" s="124" t="s">
        <v>159</v>
      </c>
      <c r="D433" s="4" t="s">
        <v>2991</v>
      </c>
      <c r="E433" s="6">
        <v>112</v>
      </c>
      <c r="F433" s="6"/>
      <c r="G433" s="7"/>
      <c r="H433" s="122">
        <f>VLOOKUP(A433,'NIP totaal 2021'!$A$4:$I$2114,9,0)</f>
        <v>0</v>
      </c>
      <c r="I433" s="32">
        <f t="shared" si="35"/>
        <v>0</v>
      </c>
      <c r="J433" s="27">
        <f t="shared" si="36"/>
        <v>0</v>
      </c>
      <c r="K433" s="81">
        <f t="shared" si="37"/>
        <v>1</v>
      </c>
      <c r="L433" s="28">
        <f t="shared" si="38"/>
        <v>0</v>
      </c>
      <c r="M433" s="28">
        <f t="shared" si="39"/>
        <v>0</v>
      </c>
    </row>
    <row r="434" spans="1:13" ht="14.15" customHeight="1" x14ac:dyDescent="0.25">
      <c r="A434" s="129">
        <v>15978257</v>
      </c>
      <c r="B434" s="124" t="s">
        <v>2793</v>
      </c>
      <c r="C434" s="124" t="s">
        <v>199</v>
      </c>
      <c r="D434" s="4" t="s">
        <v>2991</v>
      </c>
      <c r="E434" s="6">
        <v>30</v>
      </c>
      <c r="F434" s="6"/>
      <c r="G434" s="7"/>
      <c r="H434" s="122">
        <f>VLOOKUP(A434,'NIP totaal 2021'!$A$4:$I$2114,9,0)</f>
        <v>0</v>
      </c>
      <c r="I434" s="32">
        <f t="shared" si="35"/>
        <v>0</v>
      </c>
      <c r="J434" s="27">
        <f t="shared" si="36"/>
        <v>0</v>
      </c>
      <c r="K434" s="81">
        <f t="shared" si="37"/>
        <v>1</v>
      </c>
      <c r="L434" s="28">
        <f t="shared" si="38"/>
        <v>0</v>
      </c>
      <c r="M434" s="28">
        <f t="shared" si="39"/>
        <v>0</v>
      </c>
    </row>
    <row r="435" spans="1:13" ht="14.15" customHeight="1" x14ac:dyDescent="0.25">
      <c r="A435" s="129">
        <v>15978486</v>
      </c>
      <c r="B435" s="124" t="s">
        <v>2789</v>
      </c>
      <c r="C435" s="124" t="s">
        <v>159</v>
      </c>
      <c r="D435" s="4" t="s">
        <v>2991</v>
      </c>
      <c r="E435" s="6">
        <v>112</v>
      </c>
      <c r="F435" s="6"/>
      <c r="G435" s="7"/>
      <c r="H435" s="122">
        <f>VLOOKUP(A435,'NIP totaal 2021'!$A$4:$I$2114,9,0)</f>
        <v>0</v>
      </c>
      <c r="I435" s="32">
        <f t="shared" si="35"/>
        <v>0</v>
      </c>
      <c r="J435" s="27">
        <f t="shared" si="36"/>
        <v>0</v>
      </c>
      <c r="K435" s="81">
        <f t="shared" si="37"/>
        <v>1</v>
      </c>
      <c r="L435" s="28">
        <f t="shared" si="38"/>
        <v>0</v>
      </c>
      <c r="M435" s="28">
        <f t="shared" si="39"/>
        <v>0</v>
      </c>
    </row>
    <row r="436" spans="1:13" ht="14.15" customHeight="1" x14ac:dyDescent="0.25">
      <c r="A436" s="129">
        <v>15987027</v>
      </c>
      <c r="B436" s="124" t="s">
        <v>152</v>
      </c>
      <c r="C436" s="124" t="s">
        <v>153</v>
      </c>
      <c r="D436" s="4" t="s">
        <v>2991</v>
      </c>
      <c r="E436" s="6">
        <v>100</v>
      </c>
      <c r="F436" s="6"/>
      <c r="G436" s="7"/>
      <c r="H436" s="122">
        <f>VLOOKUP(A436,'NIP totaal 2021'!$A$4:$I$2114,9,0)</f>
        <v>0</v>
      </c>
      <c r="I436" s="32">
        <f t="shared" si="35"/>
        <v>0</v>
      </c>
      <c r="J436" s="27">
        <f t="shared" si="36"/>
        <v>0</v>
      </c>
      <c r="K436" s="81">
        <f t="shared" si="37"/>
        <v>1</v>
      </c>
      <c r="L436" s="28">
        <f t="shared" si="38"/>
        <v>0</v>
      </c>
      <c r="M436" s="28">
        <f t="shared" si="39"/>
        <v>0</v>
      </c>
    </row>
    <row r="437" spans="1:13" ht="14.15" customHeight="1" x14ac:dyDescent="0.25">
      <c r="A437" s="129">
        <v>15987884</v>
      </c>
      <c r="B437" s="124" t="s">
        <v>152</v>
      </c>
      <c r="C437" s="124" t="s">
        <v>153</v>
      </c>
      <c r="D437" s="4" t="s">
        <v>2991</v>
      </c>
      <c r="E437" s="6">
        <v>100</v>
      </c>
      <c r="F437" s="6"/>
      <c r="G437" s="7"/>
      <c r="H437" s="122">
        <f>VLOOKUP(A437,'NIP totaal 2021'!$A$4:$I$2114,9,0)</f>
        <v>0</v>
      </c>
      <c r="I437" s="32">
        <f t="shared" si="35"/>
        <v>0</v>
      </c>
      <c r="J437" s="27">
        <f t="shared" si="36"/>
        <v>0</v>
      </c>
      <c r="K437" s="81">
        <f t="shared" si="37"/>
        <v>1</v>
      </c>
      <c r="L437" s="28">
        <f t="shared" si="38"/>
        <v>0</v>
      </c>
      <c r="M437" s="28">
        <f t="shared" si="39"/>
        <v>0</v>
      </c>
    </row>
    <row r="438" spans="1:13" ht="14.15" customHeight="1" x14ac:dyDescent="0.25">
      <c r="A438" s="129">
        <v>15988147</v>
      </c>
      <c r="B438" s="124" t="s">
        <v>2794</v>
      </c>
      <c r="C438" s="124" t="s">
        <v>141</v>
      </c>
      <c r="D438" s="4" t="s">
        <v>2991</v>
      </c>
      <c r="E438" s="6">
        <v>30</v>
      </c>
      <c r="F438" s="6"/>
      <c r="G438" s="7"/>
      <c r="H438" s="122">
        <f>VLOOKUP(A438,'NIP totaal 2021'!$A$4:$I$2114,9,0)</f>
        <v>0</v>
      </c>
      <c r="I438" s="32">
        <f t="shared" si="35"/>
        <v>0</v>
      </c>
      <c r="J438" s="27">
        <f t="shared" si="36"/>
        <v>0</v>
      </c>
      <c r="K438" s="81">
        <f t="shared" si="37"/>
        <v>1</v>
      </c>
      <c r="L438" s="28">
        <f t="shared" si="38"/>
        <v>0</v>
      </c>
      <c r="M438" s="28">
        <f t="shared" si="39"/>
        <v>0</v>
      </c>
    </row>
    <row r="439" spans="1:13" ht="14.15" customHeight="1" x14ac:dyDescent="0.25">
      <c r="A439" s="129">
        <v>15990702</v>
      </c>
      <c r="B439" s="124" t="s">
        <v>204</v>
      </c>
      <c r="C439" s="124" t="s">
        <v>205</v>
      </c>
      <c r="D439" s="4" t="s">
        <v>2991</v>
      </c>
      <c r="E439" s="6">
        <v>1</v>
      </c>
      <c r="F439" s="6"/>
      <c r="G439" s="7"/>
      <c r="H439" s="122">
        <f>VLOOKUP(A439,'NIP totaal 2021'!$A$4:$I$2114,9,0)</f>
        <v>0</v>
      </c>
      <c r="I439" s="32">
        <f t="shared" si="35"/>
        <v>0</v>
      </c>
      <c r="J439" s="27">
        <f t="shared" si="36"/>
        <v>0</v>
      </c>
      <c r="K439" s="81">
        <f t="shared" si="37"/>
        <v>1</v>
      </c>
      <c r="L439" s="28">
        <f t="shared" si="38"/>
        <v>0</v>
      </c>
      <c r="M439" s="28">
        <f t="shared" si="39"/>
        <v>0</v>
      </c>
    </row>
    <row r="440" spans="1:13" ht="14.15" customHeight="1" x14ac:dyDescent="0.25">
      <c r="A440" s="129">
        <v>15990729</v>
      </c>
      <c r="B440" s="124" t="s">
        <v>219</v>
      </c>
      <c r="C440" s="124" t="s">
        <v>220</v>
      </c>
      <c r="D440" s="4" t="s">
        <v>2991</v>
      </c>
      <c r="E440" s="6">
        <v>1</v>
      </c>
      <c r="F440" s="6"/>
      <c r="G440" s="7"/>
      <c r="H440" s="122">
        <f>VLOOKUP(A440,'NIP totaal 2021'!$A$4:$I$2114,9,0)</f>
        <v>0</v>
      </c>
      <c r="I440" s="32">
        <f t="shared" si="35"/>
        <v>0</v>
      </c>
      <c r="J440" s="27">
        <f t="shared" si="36"/>
        <v>0</v>
      </c>
      <c r="K440" s="81">
        <f t="shared" si="37"/>
        <v>1</v>
      </c>
      <c r="L440" s="28">
        <f t="shared" si="38"/>
        <v>0</v>
      </c>
      <c r="M440" s="28">
        <f t="shared" si="39"/>
        <v>0</v>
      </c>
    </row>
    <row r="441" spans="1:13" ht="14.15" customHeight="1" x14ac:dyDescent="0.25">
      <c r="A441" s="129">
        <v>15990737</v>
      </c>
      <c r="B441" s="124" t="s">
        <v>219</v>
      </c>
      <c r="C441" s="124" t="s">
        <v>220</v>
      </c>
      <c r="D441" s="4" t="s">
        <v>2991</v>
      </c>
      <c r="E441" s="6">
        <v>1</v>
      </c>
      <c r="F441" s="6"/>
      <c r="G441" s="7"/>
      <c r="H441" s="122">
        <f>VLOOKUP(A441,'NIP totaal 2021'!$A$4:$I$2114,9,0)</f>
        <v>0</v>
      </c>
      <c r="I441" s="32">
        <f t="shared" si="35"/>
        <v>0</v>
      </c>
      <c r="J441" s="27">
        <f t="shared" si="36"/>
        <v>0</v>
      </c>
      <c r="K441" s="81">
        <f t="shared" si="37"/>
        <v>1</v>
      </c>
      <c r="L441" s="28">
        <f t="shared" si="38"/>
        <v>0</v>
      </c>
      <c r="M441" s="28">
        <f t="shared" si="39"/>
        <v>0</v>
      </c>
    </row>
    <row r="442" spans="1:13" ht="14.15" customHeight="1" x14ac:dyDescent="0.25">
      <c r="A442" s="129">
        <v>15994929</v>
      </c>
      <c r="B442" s="124" t="s">
        <v>170</v>
      </c>
      <c r="C442" s="124" t="s">
        <v>171</v>
      </c>
      <c r="D442" s="4" t="s">
        <v>2991</v>
      </c>
      <c r="E442" s="6">
        <v>21</v>
      </c>
      <c r="F442" s="6"/>
      <c r="G442" s="7"/>
      <c r="H442" s="122">
        <f>VLOOKUP(A442,'NIP totaal 2021'!$A$4:$I$2114,9,0)</f>
        <v>0</v>
      </c>
      <c r="I442" s="32">
        <f t="shared" si="35"/>
        <v>0</v>
      </c>
      <c r="J442" s="27">
        <f t="shared" si="36"/>
        <v>0</v>
      </c>
      <c r="K442" s="81">
        <f t="shared" si="37"/>
        <v>1</v>
      </c>
      <c r="L442" s="28">
        <f t="shared" si="38"/>
        <v>0</v>
      </c>
      <c r="M442" s="28">
        <f t="shared" si="39"/>
        <v>0</v>
      </c>
    </row>
    <row r="443" spans="1:13" ht="14.15" customHeight="1" x14ac:dyDescent="0.25">
      <c r="A443" s="129">
        <v>15999092</v>
      </c>
      <c r="B443" s="124" t="s">
        <v>2801</v>
      </c>
      <c r="C443" s="124" t="s">
        <v>240</v>
      </c>
      <c r="D443" s="4" t="s">
        <v>2991</v>
      </c>
      <c r="E443" s="6">
        <v>56</v>
      </c>
      <c r="F443" s="6"/>
      <c r="G443" s="7"/>
      <c r="H443" s="122">
        <f>VLOOKUP(A443,'NIP totaal 2021'!$A$4:$I$2114,9,0)</f>
        <v>0</v>
      </c>
      <c r="I443" s="32">
        <f t="shared" si="35"/>
        <v>0</v>
      </c>
      <c r="J443" s="27">
        <f t="shared" si="36"/>
        <v>0</v>
      </c>
      <c r="K443" s="81">
        <f t="shared" si="37"/>
        <v>1</v>
      </c>
      <c r="L443" s="28">
        <f t="shared" si="38"/>
        <v>0</v>
      </c>
      <c r="M443" s="28">
        <f t="shared" si="39"/>
        <v>0</v>
      </c>
    </row>
    <row r="444" spans="1:13" ht="14.15" customHeight="1" x14ac:dyDescent="0.25">
      <c r="A444" s="129">
        <v>16021932</v>
      </c>
      <c r="B444" s="124" t="s">
        <v>2804</v>
      </c>
      <c r="C444" s="124" t="s">
        <v>252</v>
      </c>
      <c r="D444" s="4" t="s">
        <v>2991</v>
      </c>
      <c r="E444" s="6">
        <v>56</v>
      </c>
      <c r="F444" s="6"/>
      <c r="G444" s="7"/>
      <c r="H444" s="122">
        <f>VLOOKUP(A444,'NIP totaal 2021'!$A$4:$I$2114,9,0)</f>
        <v>0</v>
      </c>
      <c r="I444" s="32">
        <f t="shared" si="35"/>
        <v>0</v>
      </c>
      <c r="J444" s="27">
        <f t="shared" si="36"/>
        <v>0</v>
      </c>
      <c r="K444" s="81">
        <f t="shared" si="37"/>
        <v>1</v>
      </c>
      <c r="L444" s="28">
        <f t="shared" si="38"/>
        <v>0</v>
      </c>
      <c r="M444" s="28">
        <f t="shared" si="39"/>
        <v>0</v>
      </c>
    </row>
    <row r="445" spans="1:13" ht="14.15" customHeight="1" x14ac:dyDescent="0.25">
      <c r="A445" s="129">
        <v>16021940</v>
      </c>
      <c r="B445" s="124" t="s">
        <v>2804</v>
      </c>
      <c r="C445" s="124" t="s">
        <v>252</v>
      </c>
      <c r="D445" s="4" t="s">
        <v>2991</v>
      </c>
      <c r="E445" s="6">
        <v>56</v>
      </c>
      <c r="F445" s="6"/>
      <c r="G445" s="7"/>
      <c r="H445" s="122">
        <f>VLOOKUP(A445,'NIP totaal 2021'!$A$4:$I$2114,9,0)</f>
        <v>0</v>
      </c>
      <c r="I445" s="32">
        <f t="shared" si="35"/>
        <v>0</v>
      </c>
      <c r="J445" s="27">
        <f t="shared" si="36"/>
        <v>0</v>
      </c>
      <c r="K445" s="81">
        <f t="shared" si="37"/>
        <v>1</v>
      </c>
      <c r="L445" s="28">
        <f t="shared" si="38"/>
        <v>0</v>
      </c>
      <c r="M445" s="28">
        <f t="shared" si="39"/>
        <v>0</v>
      </c>
    </row>
    <row r="446" spans="1:13" ht="14.15" customHeight="1" x14ac:dyDescent="0.25">
      <c r="A446" s="129">
        <v>16021959</v>
      </c>
      <c r="B446" s="124" t="s">
        <v>2804</v>
      </c>
      <c r="C446" s="124" t="s">
        <v>252</v>
      </c>
      <c r="D446" s="4" t="s">
        <v>2991</v>
      </c>
      <c r="E446" s="6">
        <v>56</v>
      </c>
      <c r="F446" s="6"/>
      <c r="G446" s="7"/>
      <c r="H446" s="122">
        <f>VLOOKUP(A446,'NIP totaal 2021'!$A$4:$I$2114,9,0)</f>
        <v>0</v>
      </c>
      <c r="I446" s="32">
        <f t="shared" si="35"/>
        <v>0</v>
      </c>
      <c r="J446" s="27">
        <f t="shared" si="36"/>
        <v>0</v>
      </c>
      <c r="K446" s="81">
        <f t="shared" si="37"/>
        <v>1</v>
      </c>
      <c r="L446" s="28">
        <f t="shared" si="38"/>
        <v>0</v>
      </c>
      <c r="M446" s="28">
        <f t="shared" si="39"/>
        <v>0</v>
      </c>
    </row>
    <row r="447" spans="1:13" ht="14.15" customHeight="1" x14ac:dyDescent="0.25">
      <c r="A447" s="129">
        <v>16021975</v>
      </c>
      <c r="B447" s="124" t="s">
        <v>2797</v>
      </c>
      <c r="C447" s="124" t="s">
        <v>216</v>
      </c>
      <c r="D447" s="4" t="s">
        <v>2991</v>
      </c>
      <c r="E447" s="6">
        <v>140</v>
      </c>
      <c r="F447" s="6"/>
      <c r="G447" s="7"/>
      <c r="H447" s="122">
        <f>VLOOKUP(A447,'NIP totaal 2021'!$A$4:$I$2114,9,0)</f>
        <v>0</v>
      </c>
      <c r="I447" s="32">
        <f t="shared" si="35"/>
        <v>0</v>
      </c>
      <c r="J447" s="27">
        <f t="shared" si="36"/>
        <v>0</v>
      </c>
      <c r="K447" s="81">
        <f t="shared" si="37"/>
        <v>1</v>
      </c>
      <c r="L447" s="28">
        <f t="shared" si="38"/>
        <v>0</v>
      </c>
      <c r="M447" s="28">
        <f t="shared" si="39"/>
        <v>0</v>
      </c>
    </row>
    <row r="448" spans="1:13" ht="14.15" customHeight="1" x14ac:dyDescent="0.25">
      <c r="A448" s="129">
        <v>16022068</v>
      </c>
      <c r="B448" s="124" t="s">
        <v>128</v>
      </c>
      <c r="C448" s="124" t="s">
        <v>129</v>
      </c>
      <c r="D448" s="4" t="s">
        <v>2991</v>
      </c>
      <c r="E448" s="6">
        <v>1</v>
      </c>
      <c r="F448" s="6"/>
      <c r="G448" s="7"/>
      <c r="H448" s="122">
        <f>VLOOKUP(A448,'NIP totaal 2021'!$A$4:$I$2114,9,0)</f>
        <v>0</v>
      </c>
      <c r="I448" s="32">
        <f t="shared" si="35"/>
        <v>0</v>
      </c>
      <c r="J448" s="27">
        <f t="shared" si="36"/>
        <v>0</v>
      </c>
      <c r="K448" s="81">
        <f t="shared" si="37"/>
        <v>1</v>
      </c>
      <c r="L448" s="28">
        <f t="shared" si="38"/>
        <v>0</v>
      </c>
      <c r="M448" s="28">
        <f t="shared" si="39"/>
        <v>0</v>
      </c>
    </row>
    <row r="449" spans="1:13" ht="14.15" customHeight="1" x14ac:dyDescent="0.25">
      <c r="A449" s="129">
        <v>16026241</v>
      </c>
      <c r="B449" s="124" t="s">
        <v>180</v>
      </c>
      <c r="C449" s="124" t="s">
        <v>181</v>
      </c>
      <c r="D449" s="4" t="s">
        <v>2991</v>
      </c>
      <c r="E449" s="6">
        <v>1</v>
      </c>
      <c r="F449" s="6"/>
      <c r="G449" s="7"/>
      <c r="H449" s="122">
        <f>VLOOKUP(A449,'NIP totaal 2021'!$A$4:$I$2114,9,0)</f>
        <v>0</v>
      </c>
      <c r="I449" s="32">
        <f t="shared" si="35"/>
        <v>0</v>
      </c>
      <c r="J449" s="27">
        <f t="shared" si="36"/>
        <v>0</v>
      </c>
      <c r="K449" s="81">
        <f t="shared" si="37"/>
        <v>1</v>
      </c>
      <c r="L449" s="28">
        <f t="shared" si="38"/>
        <v>0</v>
      </c>
      <c r="M449" s="28">
        <f t="shared" si="39"/>
        <v>0</v>
      </c>
    </row>
    <row r="450" spans="1:13" ht="14.15" customHeight="1" x14ac:dyDescent="0.25">
      <c r="A450" s="129">
        <v>16026276</v>
      </c>
      <c r="B450" s="124" t="s">
        <v>2786</v>
      </c>
      <c r="C450" s="124" t="s">
        <v>139</v>
      </c>
      <c r="D450" s="4" t="s">
        <v>2991</v>
      </c>
      <c r="E450" s="6">
        <v>120</v>
      </c>
      <c r="F450" s="6"/>
      <c r="G450" s="7"/>
      <c r="H450" s="122">
        <f>VLOOKUP(A450,'NIP totaal 2021'!$A$4:$I$2114,9,0)</f>
        <v>0</v>
      </c>
      <c r="I450" s="32">
        <f t="shared" si="35"/>
        <v>0</v>
      </c>
      <c r="J450" s="27">
        <f t="shared" si="36"/>
        <v>0</v>
      </c>
      <c r="K450" s="81">
        <f t="shared" si="37"/>
        <v>1</v>
      </c>
      <c r="L450" s="28">
        <f t="shared" si="38"/>
        <v>0</v>
      </c>
      <c r="M450" s="28">
        <f t="shared" si="39"/>
        <v>0</v>
      </c>
    </row>
    <row r="451" spans="1:13" ht="14.15" customHeight="1" x14ac:dyDescent="0.25">
      <c r="A451" s="129">
        <v>16031598</v>
      </c>
      <c r="B451" s="124" t="s">
        <v>2802</v>
      </c>
      <c r="C451" s="124" t="s">
        <v>246</v>
      </c>
      <c r="D451" s="4" t="s">
        <v>2991</v>
      </c>
      <c r="E451" s="6">
        <v>60</v>
      </c>
      <c r="F451" s="6"/>
      <c r="G451" s="7"/>
      <c r="H451" s="122">
        <f>VLOOKUP(A451,'NIP totaal 2021'!$A$4:$I$2114,9,0)</f>
        <v>0</v>
      </c>
      <c r="I451" s="32">
        <f t="shared" si="35"/>
        <v>0</v>
      </c>
      <c r="J451" s="27">
        <f t="shared" si="36"/>
        <v>0</v>
      </c>
      <c r="K451" s="81">
        <f t="shared" si="37"/>
        <v>1</v>
      </c>
      <c r="L451" s="28">
        <f t="shared" si="38"/>
        <v>0</v>
      </c>
      <c r="M451" s="28">
        <f t="shared" si="39"/>
        <v>0</v>
      </c>
    </row>
    <row r="452" spans="1:13" ht="14.15" customHeight="1" x14ac:dyDescent="0.25">
      <c r="A452" s="129">
        <v>16037820</v>
      </c>
      <c r="B452" s="124" t="s">
        <v>267</v>
      </c>
      <c r="C452" s="124" t="s">
        <v>268</v>
      </c>
      <c r="D452" s="4" t="s">
        <v>2991</v>
      </c>
      <c r="E452" s="6">
        <v>10</v>
      </c>
      <c r="F452" s="6"/>
      <c r="G452" s="7"/>
      <c r="H452" s="122">
        <f>VLOOKUP(A452,'NIP totaal 2021'!$A$4:$I$2114,9,0)</f>
        <v>0</v>
      </c>
      <c r="I452" s="32">
        <f t="shared" si="35"/>
        <v>0</v>
      </c>
      <c r="J452" s="27">
        <f t="shared" si="36"/>
        <v>0</v>
      </c>
      <c r="K452" s="81">
        <f t="shared" si="37"/>
        <v>1</v>
      </c>
      <c r="L452" s="28">
        <f t="shared" si="38"/>
        <v>0</v>
      </c>
      <c r="M452" s="28">
        <f t="shared" si="39"/>
        <v>0</v>
      </c>
    </row>
    <row r="453" spans="1:13" ht="14.15" customHeight="1" x14ac:dyDescent="0.25">
      <c r="A453" s="129">
        <v>16037855</v>
      </c>
      <c r="B453" s="124" t="s">
        <v>130</v>
      </c>
      <c r="C453" s="124" t="s">
        <v>131</v>
      </c>
      <c r="D453" s="4" t="s">
        <v>2991</v>
      </c>
      <c r="E453" s="6">
        <v>1</v>
      </c>
      <c r="F453" s="6"/>
      <c r="G453" s="7"/>
      <c r="H453" s="122">
        <f>VLOOKUP(A453,'NIP totaal 2021'!$A$4:$I$2114,9,0)</f>
        <v>0</v>
      </c>
      <c r="I453" s="32">
        <f t="shared" si="35"/>
        <v>0</v>
      </c>
      <c r="J453" s="27">
        <f t="shared" si="36"/>
        <v>0</v>
      </c>
      <c r="K453" s="81">
        <f t="shared" si="37"/>
        <v>1</v>
      </c>
      <c r="L453" s="28">
        <f t="shared" si="38"/>
        <v>0</v>
      </c>
      <c r="M453" s="28">
        <f t="shared" si="39"/>
        <v>0</v>
      </c>
    </row>
    <row r="454" spans="1:13" ht="14.15" customHeight="1" x14ac:dyDescent="0.25">
      <c r="A454" s="129">
        <v>16037863</v>
      </c>
      <c r="B454" s="124" t="s">
        <v>130</v>
      </c>
      <c r="C454" s="124" t="s">
        <v>131</v>
      </c>
      <c r="D454" s="4" t="s">
        <v>2991</v>
      </c>
      <c r="E454" s="6">
        <v>1</v>
      </c>
      <c r="F454" s="6"/>
      <c r="G454" s="7"/>
      <c r="H454" s="122">
        <f>VLOOKUP(A454,'NIP totaal 2021'!$A$4:$I$2114,9,0)</f>
        <v>0</v>
      </c>
      <c r="I454" s="32">
        <f t="shared" si="35"/>
        <v>0</v>
      </c>
      <c r="J454" s="27">
        <f t="shared" si="36"/>
        <v>0</v>
      </c>
      <c r="K454" s="81">
        <f t="shared" si="37"/>
        <v>1</v>
      </c>
      <c r="L454" s="28">
        <f t="shared" si="38"/>
        <v>0</v>
      </c>
      <c r="M454" s="28">
        <f t="shared" si="39"/>
        <v>0</v>
      </c>
    </row>
    <row r="455" spans="1:13" ht="14.15" customHeight="1" x14ac:dyDescent="0.25">
      <c r="A455" s="129">
        <v>16039920</v>
      </c>
      <c r="B455" s="124" t="s">
        <v>118</v>
      </c>
      <c r="C455" s="124" t="s">
        <v>119</v>
      </c>
      <c r="D455" s="4" t="s">
        <v>2991</v>
      </c>
      <c r="E455" s="6">
        <v>1</v>
      </c>
      <c r="F455" s="6"/>
      <c r="G455" s="7"/>
      <c r="H455" s="122">
        <f>VLOOKUP(A455,'NIP totaal 2021'!$A$4:$I$2114,9,0)</f>
        <v>0</v>
      </c>
      <c r="I455" s="32">
        <f t="shared" si="35"/>
        <v>0</v>
      </c>
      <c r="J455" s="27">
        <f t="shared" si="36"/>
        <v>0</v>
      </c>
      <c r="K455" s="81">
        <f t="shared" si="37"/>
        <v>1</v>
      </c>
      <c r="L455" s="28">
        <f t="shared" si="38"/>
        <v>0</v>
      </c>
      <c r="M455" s="28">
        <f t="shared" si="39"/>
        <v>0</v>
      </c>
    </row>
    <row r="456" spans="1:13" ht="14.15" customHeight="1" x14ac:dyDescent="0.25">
      <c r="A456" s="129">
        <v>16040996</v>
      </c>
      <c r="B456" s="124" t="s">
        <v>2810</v>
      </c>
      <c r="C456" s="124" t="s">
        <v>270</v>
      </c>
      <c r="D456" s="4" t="s">
        <v>2991</v>
      </c>
      <c r="E456" s="6">
        <v>90</v>
      </c>
      <c r="F456" s="6"/>
      <c r="G456" s="7"/>
      <c r="H456" s="122">
        <f>VLOOKUP(A456,'NIP totaal 2021'!$A$4:$I$2114,9,0)</f>
        <v>0</v>
      </c>
      <c r="I456" s="32">
        <f t="shared" ref="I456:I519" si="40">F456/E456</f>
        <v>0</v>
      </c>
      <c r="J456" s="27">
        <f t="shared" ref="J456:J519" si="41">H456/E456*F456</f>
        <v>0</v>
      </c>
      <c r="K456" s="81">
        <f t="shared" ref="K456:K519" si="42">IF(H456&gt;G456, 0, 1)</f>
        <v>1</v>
      </c>
      <c r="L456" s="28">
        <f t="shared" ref="L456:L519" si="43">G456/E456*F456</f>
        <v>0</v>
      </c>
      <c r="M456" s="28">
        <f t="shared" ref="M456:M519" si="44">MIN(L456,J456)</f>
        <v>0</v>
      </c>
    </row>
    <row r="457" spans="1:13" ht="14.15" customHeight="1" x14ac:dyDescent="0.25">
      <c r="A457" s="129">
        <v>16041003</v>
      </c>
      <c r="B457" s="124" t="s">
        <v>2810</v>
      </c>
      <c r="C457" s="124" t="s">
        <v>270</v>
      </c>
      <c r="D457" s="4" t="s">
        <v>2991</v>
      </c>
      <c r="E457" s="6">
        <v>120</v>
      </c>
      <c r="F457" s="6"/>
      <c r="G457" s="7"/>
      <c r="H457" s="122">
        <f>VLOOKUP(A457,'NIP totaal 2021'!$A$4:$I$2114,9,0)</f>
        <v>0</v>
      </c>
      <c r="I457" s="32">
        <f t="shared" si="40"/>
        <v>0</v>
      </c>
      <c r="J457" s="27">
        <f t="shared" si="41"/>
        <v>0</v>
      </c>
      <c r="K457" s="81">
        <f t="shared" si="42"/>
        <v>1</v>
      </c>
      <c r="L457" s="28">
        <f t="shared" si="43"/>
        <v>0</v>
      </c>
      <c r="M457" s="28">
        <f t="shared" si="44"/>
        <v>0</v>
      </c>
    </row>
    <row r="458" spans="1:13" ht="14.15" customHeight="1" x14ac:dyDescent="0.25">
      <c r="A458" s="129">
        <v>16042417</v>
      </c>
      <c r="B458" s="124" t="s">
        <v>271</v>
      </c>
      <c r="C458" s="124" t="s">
        <v>272</v>
      </c>
      <c r="D458" s="4" t="s">
        <v>2991</v>
      </c>
      <c r="E458" s="6">
        <v>1</v>
      </c>
      <c r="F458" s="6"/>
      <c r="G458" s="7"/>
      <c r="H458" s="122">
        <f>VLOOKUP(A458,'NIP totaal 2021'!$A$4:$I$2114,9,0)</f>
        <v>0</v>
      </c>
      <c r="I458" s="32">
        <f t="shared" si="40"/>
        <v>0</v>
      </c>
      <c r="J458" s="27">
        <f t="shared" si="41"/>
        <v>0</v>
      </c>
      <c r="K458" s="81">
        <f t="shared" si="42"/>
        <v>1</v>
      </c>
      <c r="L458" s="28">
        <f t="shared" si="43"/>
        <v>0</v>
      </c>
      <c r="M458" s="28">
        <f t="shared" si="44"/>
        <v>0</v>
      </c>
    </row>
    <row r="459" spans="1:13" ht="14.15" customHeight="1" x14ac:dyDescent="0.25">
      <c r="A459" s="129">
        <v>16054628</v>
      </c>
      <c r="B459" s="124" t="s">
        <v>202</v>
      </c>
      <c r="C459" s="124" t="s">
        <v>203</v>
      </c>
      <c r="D459" s="4" t="s">
        <v>2991</v>
      </c>
      <c r="E459" s="6">
        <v>1</v>
      </c>
      <c r="F459" s="6"/>
      <c r="G459" s="7"/>
      <c r="H459" s="122">
        <f>VLOOKUP(A459,'NIP totaal 2021'!$A$4:$I$2114,9,0)</f>
        <v>0</v>
      </c>
      <c r="I459" s="32">
        <f t="shared" si="40"/>
        <v>0</v>
      </c>
      <c r="J459" s="27">
        <f t="shared" si="41"/>
        <v>0</v>
      </c>
      <c r="K459" s="81">
        <f t="shared" si="42"/>
        <v>1</v>
      </c>
      <c r="L459" s="28">
        <f t="shared" si="43"/>
        <v>0</v>
      </c>
      <c r="M459" s="28">
        <f t="shared" si="44"/>
        <v>0</v>
      </c>
    </row>
    <row r="460" spans="1:13" ht="14.15" customHeight="1" x14ac:dyDescent="0.25">
      <c r="A460" s="129">
        <v>16054636</v>
      </c>
      <c r="B460" s="124" t="s">
        <v>202</v>
      </c>
      <c r="C460" s="124" t="s">
        <v>203</v>
      </c>
      <c r="D460" s="4" t="s">
        <v>2991</v>
      </c>
      <c r="E460" s="6">
        <v>1</v>
      </c>
      <c r="F460" s="6"/>
      <c r="G460" s="7"/>
      <c r="H460" s="122">
        <f>VLOOKUP(A460,'NIP totaal 2021'!$A$4:$I$2114,9,0)</f>
        <v>0</v>
      </c>
      <c r="I460" s="32">
        <f t="shared" si="40"/>
        <v>0</v>
      </c>
      <c r="J460" s="27">
        <f t="shared" si="41"/>
        <v>0</v>
      </c>
      <c r="K460" s="81">
        <f t="shared" si="42"/>
        <v>1</v>
      </c>
      <c r="L460" s="28">
        <f t="shared" si="43"/>
        <v>0</v>
      </c>
      <c r="M460" s="28">
        <f t="shared" si="44"/>
        <v>0</v>
      </c>
    </row>
    <row r="461" spans="1:13" ht="14.15" customHeight="1" x14ac:dyDescent="0.25">
      <c r="A461" s="129">
        <v>16054644</v>
      </c>
      <c r="B461" s="124" t="s">
        <v>202</v>
      </c>
      <c r="C461" s="124" t="s">
        <v>203</v>
      </c>
      <c r="D461" s="4" t="s">
        <v>2991</v>
      </c>
      <c r="E461" s="6">
        <v>1</v>
      </c>
      <c r="F461" s="6"/>
      <c r="G461" s="7"/>
      <c r="H461" s="122">
        <f>VLOOKUP(A461,'NIP totaal 2021'!$A$4:$I$2114,9,0)</f>
        <v>0</v>
      </c>
      <c r="I461" s="32">
        <f t="shared" si="40"/>
        <v>0</v>
      </c>
      <c r="J461" s="27">
        <f t="shared" si="41"/>
        <v>0</v>
      </c>
      <c r="K461" s="81">
        <f t="shared" si="42"/>
        <v>1</v>
      </c>
      <c r="L461" s="28">
        <f t="shared" si="43"/>
        <v>0</v>
      </c>
      <c r="M461" s="28">
        <f t="shared" si="44"/>
        <v>0</v>
      </c>
    </row>
    <row r="462" spans="1:13" ht="14.15" customHeight="1" x14ac:dyDescent="0.25">
      <c r="A462" s="129">
        <v>16056256</v>
      </c>
      <c r="B462" s="124" t="s">
        <v>174</v>
      </c>
      <c r="C462" s="124" t="s">
        <v>175</v>
      </c>
      <c r="D462" s="4" t="s">
        <v>2991</v>
      </c>
      <c r="E462" s="6">
        <v>60</v>
      </c>
      <c r="F462" s="6"/>
      <c r="G462" s="7"/>
      <c r="H462" s="122">
        <f>VLOOKUP(A462,'NIP totaal 2021'!$A$4:$I$2114,9,0)</f>
        <v>0</v>
      </c>
      <c r="I462" s="32">
        <f t="shared" si="40"/>
        <v>0</v>
      </c>
      <c r="J462" s="27">
        <f t="shared" si="41"/>
        <v>0</v>
      </c>
      <c r="K462" s="81">
        <f t="shared" si="42"/>
        <v>1</v>
      </c>
      <c r="L462" s="28">
        <f t="shared" si="43"/>
        <v>0</v>
      </c>
      <c r="M462" s="28">
        <f t="shared" si="44"/>
        <v>0</v>
      </c>
    </row>
    <row r="463" spans="1:13" ht="14.15" customHeight="1" x14ac:dyDescent="0.25">
      <c r="A463" s="129">
        <v>16056493</v>
      </c>
      <c r="B463" s="124" t="s">
        <v>116</v>
      </c>
      <c r="C463" s="124" t="s">
        <v>117</v>
      </c>
      <c r="D463" s="4" t="s">
        <v>2991</v>
      </c>
      <c r="E463" s="6">
        <v>1</v>
      </c>
      <c r="F463" s="6"/>
      <c r="G463" s="7"/>
      <c r="H463" s="122">
        <f>VLOOKUP(A463,'NIP totaal 2021'!$A$4:$I$2114,9,0)</f>
        <v>0</v>
      </c>
      <c r="I463" s="32">
        <f t="shared" si="40"/>
        <v>0</v>
      </c>
      <c r="J463" s="27">
        <f t="shared" si="41"/>
        <v>0</v>
      </c>
      <c r="K463" s="81">
        <f t="shared" si="42"/>
        <v>1</v>
      </c>
      <c r="L463" s="28">
        <f t="shared" si="43"/>
        <v>0</v>
      </c>
      <c r="M463" s="28">
        <f t="shared" si="44"/>
        <v>0</v>
      </c>
    </row>
    <row r="464" spans="1:13" ht="14.15" customHeight="1" x14ac:dyDescent="0.25">
      <c r="A464" s="129">
        <v>16056507</v>
      </c>
      <c r="B464" s="124" t="s">
        <v>116</v>
      </c>
      <c r="C464" s="124" t="s">
        <v>117</v>
      </c>
      <c r="D464" s="4" t="s">
        <v>2991</v>
      </c>
      <c r="E464" s="6">
        <v>1</v>
      </c>
      <c r="F464" s="6"/>
      <c r="G464" s="7"/>
      <c r="H464" s="122">
        <f>VLOOKUP(A464,'NIP totaal 2021'!$A$4:$I$2114,9,0)</f>
        <v>0</v>
      </c>
      <c r="I464" s="32">
        <f t="shared" si="40"/>
        <v>0</v>
      </c>
      <c r="J464" s="27">
        <f t="shared" si="41"/>
        <v>0</v>
      </c>
      <c r="K464" s="81">
        <f t="shared" si="42"/>
        <v>1</v>
      </c>
      <c r="L464" s="28">
        <f t="shared" si="43"/>
        <v>0</v>
      </c>
      <c r="M464" s="28">
        <f t="shared" si="44"/>
        <v>0</v>
      </c>
    </row>
    <row r="465" spans="1:13" ht="14.15" customHeight="1" x14ac:dyDescent="0.25">
      <c r="A465" s="129">
        <v>16060768</v>
      </c>
      <c r="B465" s="124" t="s">
        <v>134</v>
      </c>
      <c r="C465" s="124" t="s">
        <v>135</v>
      </c>
      <c r="D465" s="4" t="s">
        <v>2991</v>
      </c>
      <c r="E465" s="6">
        <v>1</v>
      </c>
      <c r="F465" s="6"/>
      <c r="G465" s="7"/>
      <c r="H465" s="122">
        <f>VLOOKUP(A465,'NIP totaal 2021'!$A$4:$I$2114,9,0)</f>
        <v>0</v>
      </c>
      <c r="I465" s="32">
        <f t="shared" si="40"/>
        <v>0</v>
      </c>
      <c r="J465" s="27">
        <f t="shared" si="41"/>
        <v>0</v>
      </c>
      <c r="K465" s="81">
        <f t="shared" si="42"/>
        <v>1</v>
      </c>
      <c r="L465" s="28">
        <f t="shared" si="43"/>
        <v>0</v>
      </c>
      <c r="M465" s="28">
        <f t="shared" si="44"/>
        <v>0</v>
      </c>
    </row>
    <row r="466" spans="1:13" ht="14.15" customHeight="1" x14ac:dyDescent="0.25">
      <c r="A466" s="129">
        <v>16060776</v>
      </c>
      <c r="B466" s="124" t="s">
        <v>134</v>
      </c>
      <c r="C466" s="124" t="s">
        <v>135</v>
      </c>
      <c r="D466" s="4" t="s">
        <v>2991</v>
      </c>
      <c r="E466" s="6">
        <v>1</v>
      </c>
      <c r="F466" s="6"/>
      <c r="G466" s="7"/>
      <c r="H466" s="122">
        <f>VLOOKUP(A466,'NIP totaal 2021'!$A$4:$I$2114,9,0)</f>
        <v>0</v>
      </c>
      <c r="I466" s="32">
        <f t="shared" si="40"/>
        <v>0</v>
      </c>
      <c r="J466" s="27">
        <f t="shared" si="41"/>
        <v>0</v>
      </c>
      <c r="K466" s="81">
        <f t="shared" si="42"/>
        <v>1</v>
      </c>
      <c r="L466" s="28">
        <f t="shared" si="43"/>
        <v>0</v>
      </c>
      <c r="M466" s="28">
        <f t="shared" si="44"/>
        <v>0</v>
      </c>
    </row>
    <row r="467" spans="1:13" ht="14.15" customHeight="1" x14ac:dyDescent="0.25">
      <c r="A467" s="129">
        <v>16061330</v>
      </c>
      <c r="B467" s="124" t="s">
        <v>2811</v>
      </c>
      <c r="C467" s="124" t="s">
        <v>274</v>
      </c>
      <c r="D467" s="4" t="s">
        <v>2991</v>
      </c>
      <c r="E467" s="6">
        <v>60</v>
      </c>
      <c r="F467" s="6"/>
      <c r="G467" s="7"/>
      <c r="H467" s="122">
        <f>VLOOKUP(A467,'NIP totaal 2021'!$A$4:$I$2114,9,0)</f>
        <v>0</v>
      </c>
      <c r="I467" s="32">
        <f t="shared" si="40"/>
        <v>0</v>
      </c>
      <c r="J467" s="27">
        <f t="shared" si="41"/>
        <v>0</v>
      </c>
      <c r="K467" s="81">
        <f t="shared" si="42"/>
        <v>1</v>
      </c>
      <c r="L467" s="28">
        <f t="shared" si="43"/>
        <v>0</v>
      </c>
      <c r="M467" s="28">
        <f t="shared" si="44"/>
        <v>0</v>
      </c>
    </row>
    <row r="468" spans="1:13" ht="14.15" customHeight="1" x14ac:dyDescent="0.25">
      <c r="A468" s="129">
        <v>16061349</v>
      </c>
      <c r="B468" s="124" t="s">
        <v>2811</v>
      </c>
      <c r="C468" s="124" t="s">
        <v>274</v>
      </c>
      <c r="D468" s="4" t="s">
        <v>2991</v>
      </c>
      <c r="E468" s="6">
        <v>60</v>
      </c>
      <c r="F468" s="6"/>
      <c r="G468" s="7"/>
      <c r="H468" s="122">
        <f>VLOOKUP(A468,'NIP totaal 2021'!$A$4:$I$2114,9,0)</f>
        <v>0</v>
      </c>
      <c r="I468" s="32">
        <f t="shared" si="40"/>
        <v>0</v>
      </c>
      <c r="J468" s="27">
        <f t="shared" si="41"/>
        <v>0</v>
      </c>
      <c r="K468" s="81">
        <f t="shared" si="42"/>
        <v>1</v>
      </c>
      <c r="L468" s="28">
        <f t="shared" si="43"/>
        <v>0</v>
      </c>
      <c r="M468" s="28">
        <f t="shared" si="44"/>
        <v>0</v>
      </c>
    </row>
    <row r="469" spans="1:13" ht="14.15" customHeight="1" x14ac:dyDescent="0.25">
      <c r="A469" s="129">
        <v>16063848</v>
      </c>
      <c r="B469" s="124" t="s">
        <v>2785</v>
      </c>
      <c r="C469" s="124" t="s">
        <v>123</v>
      </c>
      <c r="D469" s="4" t="s">
        <v>2991</v>
      </c>
      <c r="E469" s="6">
        <v>10</v>
      </c>
      <c r="F469" s="6"/>
      <c r="G469" s="7"/>
      <c r="H469" s="122">
        <f>VLOOKUP(A469,'NIP totaal 2021'!$A$4:$I$2114,9,0)</f>
        <v>0</v>
      </c>
      <c r="I469" s="32">
        <f t="shared" si="40"/>
        <v>0</v>
      </c>
      <c r="J469" s="27">
        <f t="shared" si="41"/>
        <v>0</v>
      </c>
      <c r="K469" s="81">
        <f t="shared" si="42"/>
        <v>1</v>
      </c>
      <c r="L469" s="28">
        <f t="shared" si="43"/>
        <v>0</v>
      </c>
      <c r="M469" s="28">
        <f t="shared" si="44"/>
        <v>0</v>
      </c>
    </row>
    <row r="470" spans="1:13" ht="14.15" customHeight="1" x14ac:dyDescent="0.25">
      <c r="A470" s="129">
        <v>16063856</v>
      </c>
      <c r="B470" s="124" t="s">
        <v>2804</v>
      </c>
      <c r="C470" s="124" t="s">
        <v>252</v>
      </c>
      <c r="D470" s="4" t="s">
        <v>2991</v>
      </c>
      <c r="E470" s="6">
        <v>56</v>
      </c>
      <c r="F470" s="6"/>
      <c r="G470" s="7"/>
      <c r="H470" s="122">
        <f>VLOOKUP(A470,'NIP totaal 2021'!$A$4:$I$2114,9,0)</f>
        <v>0</v>
      </c>
      <c r="I470" s="32">
        <f t="shared" si="40"/>
        <v>0</v>
      </c>
      <c r="J470" s="27">
        <f t="shared" si="41"/>
        <v>0</v>
      </c>
      <c r="K470" s="81">
        <f t="shared" si="42"/>
        <v>1</v>
      </c>
      <c r="L470" s="28">
        <f t="shared" si="43"/>
        <v>0</v>
      </c>
      <c r="M470" s="28">
        <f t="shared" si="44"/>
        <v>0</v>
      </c>
    </row>
    <row r="471" spans="1:13" ht="14.15" customHeight="1" x14ac:dyDescent="0.25">
      <c r="A471" s="129">
        <v>16063864</v>
      </c>
      <c r="B471" s="124" t="s">
        <v>2804</v>
      </c>
      <c r="C471" s="124" t="s">
        <v>252</v>
      </c>
      <c r="D471" s="4" t="s">
        <v>2991</v>
      </c>
      <c r="E471" s="6">
        <v>56</v>
      </c>
      <c r="F471" s="6"/>
      <c r="G471" s="7"/>
      <c r="H471" s="122">
        <f>VLOOKUP(A471,'NIP totaal 2021'!$A$4:$I$2114,9,0)</f>
        <v>0</v>
      </c>
      <c r="I471" s="32">
        <f t="shared" si="40"/>
        <v>0</v>
      </c>
      <c r="J471" s="27">
        <f t="shared" si="41"/>
        <v>0</v>
      </c>
      <c r="K471" s="81">
        <f t="shared" si="42"/>
        <v>1</v>
      </c>
      <c r="L471" s="28">
        <f t="shared" si="43"/>
        <v>0</v>
      </c>
      <c r="M471" s="28">
        <f t="shared" si="44"/>
        <v>0</v>
      </c>
    </row>
    <row r="472" spans="1:13" ht="14.15" customHeight="1" x14ac:dyDescent="0.25">
      <c r="A472" s="129">
        <v>16063872</v>
      </c>
      <c r="B472" s="124" t="s">
        <v>2804</v>
      </c>
      <c r="C472" s="124" t="s">
        <v>252</v>
      </c>
      <c r="D472" s="4" t="s">
        <v>2991</v>
      </c>
      <c r="E472" s="6">
        <v>56</v>
      </c>
      <c r="F472" s="6"/>
      <c r="G472" s="7"/>
      <c r="H472" s="122">
        <f>VLOOKUP(A472,'NIP totaal 2021'!$A$4:$I$2114,9,0)</f>
        <v>0</v>
      </c>
      <c r="I472" s="32">
        <f t="shared" si="40"/>
        <v>0</v>
      </c>
      <c r="J472" s="27">
        <f t="shared" si="41"/>
        <v>0</v>
      </c>
      <c r="K472" s="81">
        <f t="shared" si="42"/>
        <v>1</v>
      </c>
      <c r="L472" s="28">
        <f t="shared" si="43"/>
        <v>0</v>
      </c>
      <c r="M472" s="28">
        <f t="shared" si="44"/>
        <v>0</v>
      </c>
    </row>
    <row r="473" spans="1:13" ht="14.15" customHeight="1" x14ac:dyDescent="0.25">
      <c r="A473" s="129">
        <v>16064119</v>
      </c>
      <c r="B473" s="124" t="s">
        <v>2793</v>
      </c>
      <c r="C473" s="124" t="s">
        <v>199</v>
      </c>
      <c r="D473" s="4" t="s">
        <v>2991</v>
      </c>
      <c r="E473" s="6">
        <v>30</v>
      </c>
      <c r="F473" s="6"/>
      <c r="G473" s="7"/>
      <c r="H473" s="122">
        <f>VLOOKUP(A473,'NIP totaal 2021'!$A$4:$I$2114,9,0)</f>
        <v>0</v>
      </c>
      <c r="I473" s="32">
        <f t="shared" si="40"/>
        <v>0</v>
      </c>
      <c r="J473" s="27">
        <f t="shared" si="41"/>
        <v>0</v>
      </c>
      <c r="K473" s="81">
        <f t="shared" si="42"/>
        <v>1</v>
      </c>
      <c r="L473" s="28">
        <f t="shared" si="43"/>
        <v>0</v>
      </c>
      <c r="M473" s="28">
        <f t="shared" si="44"/>
        <v>0</v>
      </c>
    </row>
    <row r="474" spans="1:13" ht="14.15" customHeight="1" x14ac:dyDescent="0.25">
      <c r="A474" s="129">
        <v>16064135</v>
      </c>
      <c r="B474" s="124" t="s">
        <v>2789</v>
      </c>
      <c r="C474" s="124" t="s">
        <v>159</v>
      </c>
      <c r="D474" s="4" t="s">
        <v>2991</v>
      </c>
      <c r="E474" s="6">
        <v>112</v>
      </c>
      <c r="F474" s="6"/>
      <c r="G474" s="7"/>
      <c r="H474" s="122">
        <f>VLOOKUP(A474,'NIP totaal 2021'!$A$4:$I$2114,9,0)</f>
        <v>0</v>
      </c>
      <c r="I474" s="32">
        <f t="shared" si="40"/>
        <v>0</v>
      </c>
      <c r="J474" s="27">
        <f t="shared" si="41"/>
        <v>0</v>
      </c>
      <c r="K474" s="81">
        <f t="shared" si="42"/>
        <v>1</v>
      </c>
      <c r="L474" s="28">
        <f t="shared" si="43"/>
        <v>0</v>
      </c>
      <c r="M474" s="28">
        <f t="shared" si="44"/>
        <v>0</v>
      </c>
    </row>
    <row r="475" spans="1:13" ht="14.15" customHeight="1" x14ac:dyDescent="0.25">
      <c r="A475" s="129">
        <v>16064178</v>
      </c>
      <c r="B475" s="124" t="s">
        <v>2788</v>
      </c>
      <c r="C475" s="124" t="s">
        <v>155</v>
      </c>
      <c r="D475" s="4" t="s">
        <v>2991</v>
      </c>
      <c r="E475" s="6">
        <v>30</v>
      </c>
      <c r="F475" s="6"/>
      <c r="G475" s="7"/>
      <c r="H475" s="122">
        <f>VLOOKUP(A475,'NIP totaal 2021'!$A$4:$I$2114,9,0)</f>
        <v>0</v>
      </c>
      <c r="I475" s="32">
        <f t="shared" si="40"/>
        <v>0</v>
      </c>
      <c r="J475" s="27">
        <f t="shared" si="41"/>
        <v>0</v>
      </c>
      <c r="K475" s="81">
        <f t="shared" si="42"/>
        <v>1</v>
      </c>
      <c r="L475" s="28">
        <f t="shared" si="43"/>
        <v>0</v>
      </c>
      <c r="M475" s="28">
        <f t="shared" si="44"/>
        <v>0</v>
      </c>
    </row>
    <row r="476" spans="1:13" ht="14.15" customHeight="1" x14ac:dyDescent="0.25">
      <c r="A476" s="129">
        <v>16064186</v>
      </c>
      <c r="B476" s="124" t="s">
        <v>2788</v>
      </c>
      <c r="C476" s="124" t="s">
        <v>155</v>
      </c>
      <c r="D476" s="4" t="s">
        <v>2991</v>
      </c>
      <c r="E476" s="6">
        <v>30</v>
      </c>
      <c r="F476" s="6"/>
      <c r="G476" s="7"/>
      <c r="H476" s="122">
        <f>VLOOKUP(A476,'NIP totaal 2021'!$A$4:$I$2114,9,0)</f>
        <v>0</v>
      </c>
      <c r="I476" s="32">
        <f t="shared" si="40"/>
        <v>0</v>
      </c>
      <c r="J476" s="27">
        <f t="shared" si="41"/>
        <v>0</v>
      </c>
      <c r="K476" s="81">
        <f t="shared" si="42"/>
        <v>1</v>
      </c>
      <c r="L476" s="28">
        <f t="shared" si="43"/>
        <v>0</v>
      </c>
      <c r="M476" s="28">
        <f t="shared" si="44"/>
        <v>0</v>
      </c>
    </row>
    <row r="477" spans="1:13" ht="14.15" customHeight="1" x14ac:dyDescent="0.25">
      <c r="A477" s="129">
        <v>16064194</v>
      </c>
      <c r="B477" s="124" t="s">
        <v>2799</v>
      </c>
      <c r="C477" s="124" t="s">
        <v>236</v>
      </c>
      <c r="D477" s="4" t="s">
        <v>2991</v>
      </c>
      <c r="E477" s="6">
        <v>56</v>
      </c>
      <c r="F477" s="6"/>
      <c r="G477" s="7"/>
      <c r="H477" s="122">
        <f>VLOOKUP(A477,'NIP totaal 2021'!$A$4:$I$2114,9,0)</f>
        <v>0</v>
      </c>
      <c r="I477" s="32">
        <f t="shared" si="40"/>
        <v>0</v>
      </c>
      <c r="J477" s="27">
        <f t="shared" si="41"/>
        <v>0</v>
      </c>
      <c r="K477" s="81">
        <f t="shared" si="42"/>
        <v>1</v>
      </c>
      <c r="L477" s="28">
        <f t="shared" si="43"/>
        <v>0</v>
      </c>
      <c r="M477" s="28">
        <f t="shared" si="44"/>
        <v>0</v>
      </c>
    </row>
    <row r="478" spans="1:13" ht="14.15" customHeight="1" x14ac:dyDescent="0.25">
      <c r="A478" s="129">
        <v>16065336</v>
      </c>
      <c r="B478" s="124" t="s">
        <v>275</v>
      </c>
      <c r="C478" s="124" t="s">
        <v>276</v>
      </c>
      <c r="D478" s="4" t="s">
        <v>2991</v>
      </c>
      <c r="E478" s="6">
        <v>1</v>
      </c>
      <c r="F478" s="6"/>
      <c r="G478" s="7"/>
      <c r="H478" s="122">
        <f>VLOOKUP(A478,'NIP totaal 2021'!$A$4:$I$2114,9,0)</f>
        <v>0</v>
      </c>
      <c r="I478" s="32">
        <f t="shared" si="40"/>
        <v>0</v>
      </c>
      <c r="J478" s="27">
        <f t="shared" si="41"/>
        <v>0</v>
      </c>
      <c r="K478" s="81">
        <f t="shared" si="42"/>
        <v>1</v>
      </c>
      <c r="L478" s="28">
        <f t="shared" si="43"/>
        <v>0</v>
      </c>
      <c r="M478" s="28">
        <f t="shared" si="44"/>
        <v>0</v>
      </c>
    </row>
    <row r="479" spans="1:13" ht="14.15" customHeight="1" x14ac:dyDescent="0.25">
      <c r="A479" s="129">
        <v>16065344</v>
      </c>
      <c r="B479" s="124" t="s">
        <v>275</v>
      </c>
      <c r="C479" s="124" t="s">
        <v>276</v>
      </c>
      <c r="D479" s="4" t="s">
        <v>2991</v>
      </c>
      <c r="E479" s="6">
        <v>1</v>
      </c>
      <c r="F479" s="6"/>
      <c r="G479" s="7"/>
      <c r="H479" s="122">
        <f>VLOOKUP(A479,'NIP totaal 2021'!$A$4:$I$2114,9,0)</f>
        <v>0</v>
      </c>
      <c r="I479" s="32">
        <f t="shared" si="40"/>
        <v>0</v>
      </c>
      <c r="J479" s="27">
        <f t="shared" si="41"/>
        <v>0</v>
      </c>
      <c r="K479" s="81">
        <f t="shared" si="42"/>
        <v>1</v>
      </c>
      <c r="L479" s="28">
        <f t="shared" si="43"/>
        <v>0</v>
      </c>
      <c r="M479" s="28">
        <f t="shared" si="44"/>
        <v>0</v>
      </c>
    </row>
    <row r="480" spans="1:13" ht="14.15" customHeight="1" x14ac:dyDescent="0.25">
      <c r="A480" s="129">
        <v>16067967</v>
      </c>
      <c r="B480" s="124" t="s">
        <v>2807</v>
      </c>
      <c r="C480" s="124" t="s">
        <v>260</v>
      </c>
      <c r="D480" s="4" t="s">
        <v>2991</v>
      </c>
      <c r="E480" s="6">
        <v>84</v>
      </c>
      <c r="F480" s="6"/>
      <c r="G480" s="7"/>
      <c r="H480" s="122">
        <f>VLOOKUP(A480,'NIP totaal 2021'!$A$4:$I$2114,9,0)</f>
        <v>0</v>
      </c>
      <c r="I480" s="32">
        <f t="shared" si="40"/>
        <v>0</v>
      </c>
      <c r="J480" s="27">
        <f t="shared" si="41"/>
        <v>0</v>
      </c>
      <c r="K480" s="81">
        <f t="shared" si="42"/>
        <v>1</v>
      </c>
      <c r="L480" s="28">
        <f t="shared" si="43"/>
        <v>0</v>
      </c>
      <c r="M480" s="28">
        <f t="shared" si="44"/>
        <v>0</v>
      </c>
    </row>
    <row r="481" spans="1:13" ht="14.15" customHeight="1" x14ac:dyDescent="0.25">
      <c r="A481" s="129">
        <v>16067975</v>
      </c>
      <c r="B481" s="124" t="s">
        <v>225</v>
      </c>
      <c r="C481" s="124" t="s">
        <v>226</v>
      </c>
      <c r="D481" s="4" t="s">
        <v>2991</v>
      </c>
      <c r="E481" s="6">
        <v>1</v>
      </c>
      <c r="F481" s="6"/>
      <c r="G481" s="7"/>
      <c r="H481" s="122">
        <f>VLOOKUP(A481,'NIP totaal 2021'!$A$4:$I$2114,9,0)</f>
        <v>0</v>
      </c>
      <c r="I481" s="32">
        <f t="shared" si="40"/>
        <v>0</v>
      </c>
      <c r="J481" s="27">
        <f t="shared" si="41"/>
        <v>0</v>
      </c>
      <c r="K481" s="81">
        <f t="shared" si="42"/>
        <v>1</v>
      </c>
      <c r="L481" s="28">
        <f t="shared" si="43"/>
        <v>0</v>
      </c>
      <c r="M481" s="28">
        <f t="shared" si="44"/>
        <v>0</v>
      </c>
    </row>
    <row r="482" spans="1:13" ht="14.15" customHeight="1" x14ac:dyDescent="0.25">
      <c r="A482" s="129">
        <v>16068149</v>
      </c>
      <c r="B482" s="124" t="s">
        <v>2785</v>
      </c>
      <c r="C482" s="124" t="s">
        <v>123</v>
      </c>
      <c r="D482" s="4" t="s">
        <v>2991</v>
      </c>
      <c r="E482" s="6">
        <v>1</v>
      </c>
      <c r="F482" s="6"/>
      <c r="G482" s="7"/>
      <c r="H482" s="122">
        <f>VLOOKUP(A482,'NIP totaal 2021'!$A$4:$I$2114,9,0)</f>
        <v>0</v>
      </c>
      <c r="I482" s="32">
        <f t="shared" si="40"/>
        <v>0</v>
      </c>
      <c r="J482" s="27">
        <f t="shared" si="41"/>
        <v>0</v>
      </c>
      <c r="K482" s="81">
        <f t="shared" si="42"/>
        <v>1</v>
      </c>
      <c r="L482" s="28">
        <f t="shared" si="43"/>
        <v>0</v>
      </c>
      <c r="M482" s="28">
        <f t="shared" si="44"/>
        <v>0</v>
      </c>
    </row>
    <row r="483" spans="1:13" ht="14.15" customHeight="1" x14ac:dyDescent="0.25">
      <c r="A483" s="129">
        <v>16071336</v>
      </c>
      <c r="B483" s="124" t="s">
        <v>247</v>
      </c>
      <c r="C483" s="124" t="s">
        <v>248</v>
      </c>
      <c r="D483" s="4" t="s">
        <v>2991</v>
      </c>
      <c r="E483" s="6">
        <v>1</v>
      </c>
      <c r="F483" s="6"/>
      <c r="G483" s="7"/>
      <c r="H483" s="122">
        <f>VLOOKUP(A483,'NIP totaal 2021'!$A$4:$I$2114,9,0)</f>
        <v>0</v>
      </c>
      <c r="I483" s="32">
        <f t="shared" si="40"/>
        <v>0</v>
      </c>
      <c r="J483" s="27">
        <f t="shared" si="41"/>
        <v>0</v>
      </c>
      <c r="K483" s="81">
        <f t="shared" si="42"/>
        <v>1</v>
      </c>
      <c r="L483" s="28">
        <f t="shared" si="43"/>
        <v>0</v>
      </c>
      <c r="M483" s="28">
        <f t="shared" si="44"/>
        <v>0</v>
      </c>
    </row>
    <row r="484" spans="1:13" ht="14.15" customHeight="1" x14ac:dyDescent="0.25">
      <c r="A484" s="129">
        <v>16073770</v>
      </c>
      <c r="B484" s="124" t="s">
        <v>114</v>
      </c>
      <c r="C484" s="124" t="s">
        <v>115</v>
      </c>
      <c r="D484" s="4" t="s">
        <v>2991</v>
      </c>
      <c r="E484" s="6">
        <v>1</v>
      </c>
      <c r="F484" s="6"/>
      <c r="G484" s="7"/>
      <c r="H484" s="122">
        <f>VLOOKUP(A484,'NIP totaal 2021'!$A$4:$I$2114,9,0)</f>
        <v>0</v>
      </c>
      <c r="I484" s="32">
        <f t="shared" si="40"/>
        <v>0</v>
      </c>
      <c r="J484" s="27">
        <f t="shared" si="41"/>
        <v>0</v>
      </c>
      <c r="K484" s="81">
        <f t="shared" si="42"/>
        <v>1</v>
      </c>
      <c r="L484" s="28">
        <f t="shared" si="43"/>
        <v>0</v>
      </c>
      <c r="M484" s="28">
        <f t="shared" si="44"/>
        <v>0</v>
      </c>
    </row>
    <row r="485" spans="1:13" ht="14.15" customHeight="1" x14ac:dyDescent="0.25">
      <c r="A485" s="129">
        <v>16073789</v>
      </c>
      <c r="B485" s="124" t="s">
        <v>114</v>
      </c>
      <c r="C485" s="124" t="s">
        <v>115</v>
      </c>
      <c r="D485" s="4" t="s">
        <v>2991</v>
      </c>
      <c r="E485" s="6">
        <v>1</v>
      </c>
      <c r="F485" s="6"/>
      <c r="G485" s="7"/>
      <c r="H485" s="122">
        <f>VLOOKUP(A485,'NIP totaal 2021'!$A$4:$I$2114,9,0)</f>
        <v>0</v>
      </c>
      <c r="I485" s="32">
        <f t="shared" si="40"/>
        <v>0</v>
      </c>
      <c r="J485" s="27">
        <f t="shared" si="41"/>
        <v>0</v>
      </c>
      <c r="K485" s="81">
        <f t="shared" si="42"/>
        <v>1</v>
      </c>
      <c r="L485" s="28">
        <f t="shared" si="43"/>
        <v>0</v>
      </c>
      <c r="M485" s="28">
        <f t="shared" si="44"/>
        <v>0</v>
      </c>
    </row>
    <row r="486" spans="1:13" ht="14.15" customHeight="1" x14ac:dyDescent="0.25">
      <c r="A486" s="129">
        <v>16073797</v>
      </c>
      <c r="B486" s="124" t="s">
        <v>114</v>
      </c>
      <c r="C486" s="124" t="s">
        <v>115</v>
      </c>
      <c r="D486" s="4" t="s">
        <v>2991</v>
      </c>
      <c r="E486" s="6">
        <v>1</v>
      </c>
      <c r="F486" s="6"/>
      <c r="G486" s="7"/>
      <c r="H486" s="122">
        <f>VLOOKUP(A486,'NIP totaal 2021'!$A$4:$I$2114,9,0)</f>
        <v>0</v>
      </c>
      <c r="I486" s="32">
        <f t="shared" si="40"/>
        <v>0</v>
      </c>
      <c r="J486" s="27">
        <f t="shared" si="41"/>
        <v>0</v>
      </c>
      <c r="K486" s="81">
        <f t="shared" si="42"/>
        <v>1</v>
      </c>
      <c r="L486" s="28">
        <f t="shared" si="43"/>
        <v>0</v>
      </c>
      <c r="M486" s="28">
        <f t="shared" si="44"/>
        <v>0</v>
      </c>
    </row>
    <row r="487" spans="1:13" ht="14.15" customHeight="1" x14ac:dyDescent="0.25">
      <c r="A487" s="129">
        <v>16074203</v>
      </c>
      <c r="B487" s="124" t="s">
        <v>164</v>
      </c>
      <c r="C487" s="124" t="s">
        <v>165</v>
      </c>
      <c r="D487" s="4" t="s">
        <v>2991</v>
      </c>
      <c r="E487" s="6">
        <v>1</v>
      </c>
      <c r="F487" s="6"/>
      <c r="G487" s="7"/>
      <c r="H487" s="122">
        <f>VLOOKUP(A487,'NIP totaal 2021'!$A$4:$I$2114,9,0)</f>
        <v>0</v>
      </c>
      <c r="I487" s="32">
        <f t="shared" si="40"/>
        <v>0</v>
      </c>
      <c r="J487" s="27">
        <f t="shared" si="41"/>
        <v>0</v>
      </c>
      <c r="K487" s="81">
        <f t="shared" si="42"/>
        <v>1</v>
      </c>
      <c r="L487" s="28">
        <f t="shared" si="43"/>
        <v>0</v>
      </c>
      <c r="M487" s="28">
        <f t="shared" si="44"/>
        <v>0</v>
      </c>
    </row>
    <row r="488" spans="1:13" ht="14.15" customHeight="1" x14ac:dyDescent="0.25">
      <c r="A488" s="129">
        <v>16074211</v>
      </c>
      <c r="B488" s="124" t="s">
        <v>164</v>
      </c>
      <c r="C488" s="124" t="s">
        <v>165</v>
      </c>
      <c r="D488" s="4" t="s">
        <v>2991</v>
      </c>
      <c r="E488" s="6">
        <v>1</v>
      </c>
      <c r="F488" s="6"/>
      <c r="G488" s="7"/>
      <c r="H488" s="122">
        <f>VLOOKUP(A488,'NIP totaal 2021'!$A$4:$I$2114,9,0)</f>
        <v>0</v>
      </c>
      <c r="I488" s="32">
        <f t="shared" si="40"/>
        <v>0</v>
      </c>
      <c r="J488" s="27">
        <f t="shared" si="41"/>
        <v>0</v>
      </c>
      <c r="K488" s="81">
        <f t="shared" si="42"/>
        <v>1</v>
      </c>
      <c r="L488" s="28">
        <f t="shared" si="43"/>
        <v>0</v>
      </c>
      <c r="M488" s="28">
        <f t="shared" si="44"/>
        <v>0</v>
      </c>
    </row>
    <row r="489" spans="1:13" ht="14.15" customHeight="1" x14ac:dyDescent="0.25">
      <c r="A489" s="129">
        <v>16075420</v>
      </c>
      <c r="B489" s="124" t="s">
        <v>164</v>
      </c>
      <c r="C489" s="124" t="s">
        <v>165</v>
      </c>
      <c r="D489" s="4" t="s">
        <v>2991</v>
      </c>
      <c r="E489" s="6">
        <v>1</v>
      </c>
      <c r="F489" s="6"/>
      <c r="G489" s="7"/>
      <c r="H489" s="122">
        <f>VLOOKUP(A489,'NIP totaal 2021'!$A$4:$I$2114,9,0)</f>
        <v>0</v>
      </c>
      <c r="I489" s="32">
        <f t="shared" si="40"/>
        <v>0</v>
      </c>
      <c r="J489" s="27">
        <f t="shared" si="41"/>
        <v>0</v>
      </c>
      <c r="K489" s="81">
        <f t="shared" si="42"/>
        <v>1</v>
      </c>
      <c r="L489" s="28">
        <f t="shared" si="43"/>
        <v>0</v>
      </c>
      <c r="M489" s="28">
        <f t="shared" si="44"/>
        <v>0</v>
      </c>
    </row>
    <row r="490" spans="1:13" ht="14.15" customHeight="1" x14ac:dyDescent="0.25">
      <c r="A490" s="129">
        <v>16075439</v>
      </c>
      <c r="B490" s="124" t="s">
        <v>164</v>
      </c>
      <c r="C490" s="124" t="s">
        <v>165</v>
      </c>
      <c r="D490" s="4" t="s">
        <v>2991</v>
      </c>
      <c r="E490" s="6">
        <v>1</v>
      </c>
      <c r="F490" s="6"/>
      <c r="G490" s="7"/>
      <c r="H490" s="122">
        <f>VLOOKUP(A490,'NIP totaal 2021'!$A$4:$I$2114,9,0)</f>
        <v>0</v>
      </c>
      <c r="I490" s="32">
        <f t="shared" si="40"/>
        <v>0</v>
      </c>
      <c r="J490" s="27">
        <f t="shared" si="41"/>
        <v>0</v>
      </c>
      <c r="K490" s="81">
        <f t="shared" si="42"/>
        <v>1</v>
      </c>
      <c r="L490" s="28">
        <f t="shared" si="43"/>
        <v>0</v>
      </c>
      <c r="M490" s="28">
        <f t="shared" si="44"/>
        <v>0</v>
      </c>
    </row>
    <row r="491" spans="1:13" ht="14.15" customHeight="1" x14ac:dyDescent="0.25">
      <c r="A491" s="129">
        <v>16075447</v>
      </c>
      <c r="B491" s="124" t="s">
        <v>221</v>
      </c>
      <c r="C491" s="124" t="s">
        <v>222</v>
      </c>
      <c r="D491" s="4" t="s">
        <v>2991</v>
      </c>
      <c r="E491" s="6">
        <v>1</v>
      </c>
      <c r="F491" s="6"/>
      <c r="G491" s="7"/>
      <c r="H491" s="122">
        <f>VLOOKUP(A491,'NIP totaal 2021'!$A$4:$I$2114,9,0)</f>
        <v>0</v>
      </c>
      <c r="I491" s="32">
        <f t="shared" si="40"/>
        <v>0</v>
      </c>
      <c r="J491" s="27">
        <f t="shared" si="41"/>
        <v>0</v>
      </c>
      <c r="K491" s="81">
        <f t="shared" si="42"/>
        <v>1</v>
      </c>
      <c r="L491" s="28">
        <f t="shared" si="43"/>
        <v>0</v>
      </c>
      <c r="M491" s="28">
        <f t="shared" si="44"/>
        <v>0</v>
      </c>
    </row>
    <row r="492" spans="1:13" ht="14.15" customHeight="1" x14ac:dyDescent="0.25">
      <c r="A492" s="129">
        <v>16078764</v>
      </c>
      <c r="B492" s="124" t="s">
        <v>2804</v>
      </c>
      <c r="C492" s="124" t="s">
        <v>252</v>
      </c>
      <c r="D492" s="4" t="s">
        <v>2991</v>
      </c>
      <c r="E492" s="6">
        <v>56</v>
      </c>
      <c r="F492" s="6"/>
      <c r="G492" s="7"/>
      <c r="H492" s="122">
        <f>VLOOKUP(A492,'NIP totaal 2021'!$A$4:$I$2114,9,0)</f>
        <v>0</v>
      </c>
      <c r="I492" s="32">
        <f t="shared" si="40"/>
        <v>0</v>
      </c>
      <c r="J492" s="27">
        <f t="shared" si="41"/>
        <v>0</v>
      </c>
      <c r="K492" s="81">
        <f t="shared" si="42"/>
        <v>1</v>
      </c>
      <c r="L492" s="28">
        <f t="shared" si="43"/>
        <v>0</v>
      </c>
      <c r="M492" s="28">
        <f t="shared" si="44"/>
        <v>0</v>
      </c>
    </row>
    <row r="493" spans="1:13" ht="14.15" customHeight="1" x14ac:dyDescent="0.25">
      <c r="A493" s="129">
        <v>16078772</v>
      </c>
      <c r="B493" s="124" t="s">
        <v>2804</v>
      </c>
      <c r="C493" s="124" t="s">
        <v>252</v>
      </c>
      <c r="D493" s="4" t="s">
        <v>2991</v>
      </c>
      <c r="E493" s="6">
        <v>56</v>
      </c>
      <c r="F493" s="6"/>
      <c r="G493" s="7"/>
      <c r="H493" s="122">
        <f>VLOOKUP(A493,'NIP totaal 2021'!$A$4:$I$2114,9,0)</f>
        <v>0</v>
      </c>
      <c r="I493" s="32">
        <f t="shared" si="40"/>
        <v>0</v>
      </c>
      <c r="J493" s="27">
        <f t="shared" si="41"/>
        <v>0</v>
      </c>
      <c r="K493" s="81">
        <f t="shared" si="42"/>
        <v>1</v>
      </c>
      <c r="L493" s="28">
        <f t="shared" si="43"/>
        <v>0</v>
      </c>
      <c r="M493" s="28">
        <f t="shared" si="44"/>
        <v>0</v>
      </c>
    </row>
    <row r="494" spans="1:13" ht="14.15" customHeight="1" x14ac:dyDescent="0.25">
      <c r="A494" s="129">
        <v>16078780</v>
      </c>
      <c r="B494" s="124" t="s">
        <v>2804</v>
      </c>
      <c r="C494" s="124" t="s">
        <v>252</v>
      </c>
      <c r="D494" s="4" t="s">
        <v>2991</v>
      </c>
      <c r="E494" s="6">
        <v>56</v>
      </c>
      <c r="F494" s="6"/>
      <c r="G494" s="7"/>
      <c r="H494" s="122">
        <f>VLOOKUP(A494,'NIP totaal 2021'!$A$4:$I$2114,9,0)</f>
        <v>0</v>
      </c>
      <c r="I494" s="32">
        <f t="shared" si="40"/>
        <v>0</v>
      </c>
      <c r="J494" s="27">
        <f t="shared" si="41"/>
        <v>0</v>
      </c>
      <c r="K494" s="81">
        <f t="shared" si="42"/>
        <v>1</v>
      </c>
      <c r="L494" s="28">
        <f t="shared" si="43"/>
        <v>0</v>
      </c>
      <c r="M494" s="28">
        <f t="shared" si="44"/>
        <v>0</v>
      </c>
    </row>
    <row r="495" spans="1:13" ht="14.15" customHeight="1" x14ac:dyDescent="0.25">
      <c r="A495" s="129">
        <v>16078926</v>
      </c>
      <c r="B495" s="124" t="s">
        <v>221</v>
      </c>
      <c r="C495" s="124" t="s">
        <v>222</v>
      </c>
      <c r="D495" s="4" t="s">
        <v>2991</v>
      </c>
      <c r="E495" s="6">
        <v>1</v>
      </c>
      <c r="F495" s="6"/>
      <c r="G495" s="7"/>
      <c r="H495" s="122">
        <f>VLOOKUP(A495,'NIP totaal 2021'!$A$4:$I$2114,9,0)</f>
        <v>0</v>
      </c>
      <c r="I495" s="32">
        <f t="shared" si="40"/>
        <v>0</v>
      </c>
      <c r="J495" s="27">
        <f t="shared" si="41"/>
        <v>0</v>
      </c>
      <c r="K495" s="81">
        <f t="shared" si="42"/>
        <v>1</v>
      </c>
      <c r="L495" s="28">
        <f t="shared" si="43"/>
        <v>0</v>
      </c>
      <c r="M495" s="28">
        <f t="shared" si="44"/>
        <v>0</v>
      </c>
    </row>
    <row r="496" spans="1:13" ht="14.15" customHeight="1" x14ac:dyDescent="0.25">
      <c r="A496" s="129">
        <v>16081854</v>
      </c>
      <c r="B496" s="124" t="s">
        <v>2812</v>
      </c>
      <c r="C496" s="124" t="s">
        <v>278</v>
      </c>
      <c r="D496" s="4" t="s">
        <v>2991</v>
      </c>
      <c r="E496" s="6">
        <v>60</v>
      </c>
      <c r="F496" s="6"/>
      <c r="G496" s="7"/>
      <c r="H496" s="122">
        <f>VLOOKUP(A496,'NIP totaal 2021'!$A$4:$I$2114,9,0)</f>
        <v>0</v>
      </c>
      <c r="I496" s="32">
        <f t="shared" si="40"/>
        <v>0</v>
      </c>
      <c r="J496" s="27">
        <f t="shared" si="41"/>
        <v>0</v>
      </c>
      <c r="K496" s="81">
        <f t="shared" si="42"/>
        <v>1</v>
      </c>
      <c r="L496" s="28">
        <f t="shared" si="43"/>
        <v>0</v>
      </c>
      <c r="M496" s="28">
        <f t="shared" si="44"/>
        <v>0</v>
      </c>
    </row>
    <row r="497" spans="1:13" ht="14.15" customHeight="1" x14ac:dyDescent="0.25">
      <c r="A497" s="129">
        <v>16081862</v>
      </c>
      <c r="B497" s="124" t="s">
        <v>2812</v>
      </c>
      <c r="C497" s="124" t="s">
        <v>278</v>
      </c>
      <c r="D497" s="4" t="s">
        <v>2991</v>
      </c>
      <c r="E497" s="6">
        <v>60</v>
      </c>
      <c r="F497" s="6"/>
      <c r="G497" s="7"/>
      <c r="H497" s="122">
        <f>VLOOKUP(A497,'NIP totaal 2021'!$A$4:$I$2114,9,0)</f>
        <v>0</v>
      </c>
      <c r="I497" s="32">
        <f t="shared" si="40"/>
        <v>0</v>
      </c>
      <c r="J497" s="27">
        <f t="shared" si="41"/>
        <v>0</v>
      </c>
      <c r="K497" s="81">
        <f t="shared" si="42"/>
        <v>1</v>
      </c>
      <c r="L497" s="28">
        <f t="shared" si="43"/>
        <v>0</v>
      </c>
      <c r="M497" s="28">
        <f t="shared" si="44"/>
        <v>0</v>
      </c>
    </row>
    <row r="498" spans="1:13" ht="14.15" customHeight="1" x14ac:dyDescent="0.25">
      <c r="A498" s="129">
        <v>16085620</v>
      </c>
      <c r="B498" s="124" t="s">
        <v>2806</v>
      </c>
      <c r="C498" s="124" t="s">
        <v>258</v>
      </c>
      <c r="D498" s="4" t="s">
        <v>2991</v>
      </c>
      <c r="E498" s="6">
        <v>28</v>
      </c>
      <c r="F498" s="6"/>
      <c r="G498" s="7"/>
      <c r="H498" s="122">
        <f>VLOOKUP(A498,'NIP totaal 2021'!$A$4:$I$2114,9,0)</f>
        <v>0</v>
      </c>
      <c r="I498" s="32">
        <f t="shared" si="40"/>
        <v>0</v>
      </c>
      <c r="J498" s="27">
        <f t="shared" si="41"/>
        <v>0</v>
      </c>
      <c r="K498" s="81">
        <f t="shared" si="42"/>
        <v>1</v>
      </c>
      <c r="L498" s="28">
        <f t="shared" si="43"/>
        <v>0</v>
      </c>
      <c r="M498" s="28">
        <f t="shared" si="44"/>
        <v>0</v>
      </c>
    </row>
    <row r="499" spans="1:13" ht="14.15" customHeight="1" x14ac:dyDescent="0.25">
      <c r="A499" s="129">
        <v>16086031</v>
      </c>
      <c r="B499" s="124" t="s">
        <v>2796</v>
      </c>
      <c r="C499" s="124" t="s">
        <v>212</v>
      </c>
      <c r="D499" s="4" t="s">
        <v>2991</v>
      </c>
      <c r="E499" s="6">
        <v>60</v>
      </c>
      <c r="F499" s="6"/>
      <c r="G499" s="7"/>
      <c r="H499" s="122">
        <f>VLOOKUP(A499,'NIP totaal 2021'!$A$4:$I$2114,9,0)</f>
        <v>0</v>
      </c>
      <c r="I499" s="32">
        <f t="shared" si="40"/>
        <v>0</v>
      </c>
      <c r="J499" s="27">
        <f t="shared" si="41"/>
        <v>0</v>
      </c>
      <c r="K499" s="81">
        <f t="shared" si="42"/>
        <v>1</v>
      </c>
      <c r="L499" s="28">
        <f t="shared" si="43"/>
        <v>0</v>
      </c>
      <c r="M499" s="28">
        <f t="shared" si="44"/>
        <v>0</v>
      </c>
    </row>
    <row r="500" spans="1:13" ht="14.15" customHeight="1" x14ac:dyDescent="0.25">
      <c r="A500" s="129">
        <v>16089650</v>
      </c>
      <c r="B500" s="124" t="s">
        <v>148</v>
      </c>
      <c r="C500" s="124" t="s">
        <v>149</v>
      </c>
      <c r="D500" s="4" t="s">
        <v>2991</v>
      </c>
      <c r="E500" s="6">
        <v>5</v>
      </c>
      <c r="F500" s="6"/>
      <c r="G500" s="7"/>
      <c r="H500" s="122">
        <f>VLOOKUP(A500,'NIP totaal 2021'!$A$4:$I$2114,9,0)</f>
        <v>0</v>
      </c>
      <c r="I500" s="32">
        <f t="shared" si="40"/>
        <v>0</v>
      </c>
      <c r="J500" s="27">
        <f t="shared" si="41"/>
        <v>0</v>
      </c>
      <c r="K500" s="81">
        <f t="shared" si="42"/>
        <v>1</v>
      </c>
      <c r="L500" s="28">
        <f t="shared" si="43"/>
        <v>0</v>
      </c>
      <c r="M500" s="28">
        <f t="shared" si="44"/>
        <v>0</v>
      </c>
    </row>
    <row r="501" spans="1:13" ht="14.15" customHeight="1" x14ac:dyDescent="0.25">
      <c r="A501" s="129">
        <v>16089669</v>
      </c>
      <c r="B501" s="124" t="s">
        <v>148</v>
      </c>
      <c r="C501" s="124" t="s">
        <v>149</v>
      </c>
      <c r="D501" s="4" t="s">
        <v>2991</v>
      </c>
      <c r="E501" s="6">
        <v>5</v>
      </c>
      <c r="F501" s="6"/>
      <c r="G501" s="7"/>
      <c r="H501" s="122">
        <f>VLOOKUP(A501,'NIP totaal 2021'!$A$4:$I$2114,9,0)</f>
        <v>0</v>
      </c>
      <c r="I501" s="32">
        <f t="shared" si="40"/>
        <v>0</v>
      </c>
      <c r="J501" s="27">
        <f t="shared" si="41"/>
        <v>0</v>
      </c>
      <c r="K501" s="81">
        <f t="shared" si="42"/>
        <v>1</v>
      </c>
      <c r="L501" s="28">
        <f t="shared" si="43"/>
        <v>0</v>
      </c>
      <c r="M501" s="28">
        <f t="shared" si="44"/>
        <v>0</v>
      </c>
    </row>
    <row r="502" spans="1:13" ht="14.15" customHeight="1" x14ac:dyDescent="0.25">
      <c r="A502" s="129">
        <v>16089677</v>
      </c>
      <c r="B502" s="124" t="s">
        <v>148</v>
      </c>
      <c r="C502" s="124" t="s">
        <v>149</v>
      </c>
      <c r="D502" s="4" t="s">
        <v>2991</v>
      </c>
      <c r="E502" s="6">
        <v>5</v>
      </c>
      <c r="F502" s="6"/>
      <c r="G502" s="7"/>
      <c r="H502" s="122">
        <f>VLOOKUP(A502,'NIP totaal 2021'!$A$4:$I$2114,9,0)</f>
        <v>0</v>
      </c>
      <c r="I502" s="32">
        <f t="shared" si="40"/>
        <v>0</v>
      </c>
      <c r="J502" s="27">
        <f t="shared" si="41"/>
        <v>0</v>
      </c>
      <c r="K502" s="81">
        <f t="shared" si="42"/>
        <v>1</v>
      </c>
      <c r="L502" s="28">
        <f t="shared" si="43"/>
        <v>0</v>
      </c>
      <c r="M502" s="28">
        <f t="shared" si="44"/>
        <v>0</v>
      </c>
    </row>
    <row r="503" spans="1:13" ht="14.15" customHeight="1" x14ac:dyDescent="0.25">
      <c r="A503" s="129">
        <v>16089685</v>
      </c>
      <c r="B503" s="124" t="s">
        <v>148</v>
      </c>
      <c r="C503" s="124" t="s">
        <v>149</v>
      </c>
      <c r="D503" s="4" t="s">
        <v>2991</v>
      </c>
      <c r="E503" s="6">
        <v>5</v>
      </c>
      <c r="F503" s="6"/>
      <c r="G503" s="7"/>
      <c r="H503" s="122">
        <f>VLOOKUP(A503,'NIP totaal 2021'!$A$4:$I$2114,9,0)</f>
        <v>0</v>
      </c>
      <c r="I503" s="32">
        <f t="shared" si="40"/>
        <v>0</v>
      </c>
      <c r="J503" s="27">
        <f t="shared" si="41"/>
        <v>0</v>
      </c>
      <c r="K503" s="81">
        <f t="shared" si="42"/>
        <v>1</v>
      </c>
      <c r="L503" s="28">
        <f t="shared" si="43"/>
        <v>0</v>
      </c>
      <c r="M503" s="28">
        <f t="shared" si="44"/>
        <v>0</v>
      </c>
    </row>
    <row r="504" spans="1:13" ht="14.15" customHeight="1" x14ac:dyDescent="0.25">
      <c r="A504" s="129">
        <v>16089693</v>
      </c>
      <c r="B504" s="124" t="s">
        <v>148</v>
      </c>
      <c r="C504" s="124" t="s">
        <v>149</v>
      </c>
      <c r="D504" s="4" t="s">
        <v>2991</v>
      </c>
      <c r="E504" s="6">
        <v>5</v>
      </c>
      <c r="F504" s="6"/>
      <c r="G504" s="7"/>
      <c r="H504" s="122">
        <f>VLOOKUP(A504,'NIP totaal 2021'!$A$4:$I$2114,9,0)</f>
        <v>0</v>
      </c>
      <c r="I504" s="32">
        <f t="shared" si="40"/>
        <v>0</v>
      </c>
      <c r="J504" s="27">
        <f t="shared" si="41"/>
        <v>0</v>
      </c>
      <c r="K504" s="81">
        <f t="shared" si="42"/>
        <v>1</v>
      </c>
      <c r="L504" s="28">
        <f t="shared" si="43"/>
        <v>0</v>
      </c>
      <c r="M504" s="28">
        <f t="shared" si="44"/>
        <v>0</v>
      </c>
    </row>
    <row r="505" spans="1:13" ht="14.15" customHeight="1" x14ac:dyDescent="0.25">
      <c r="A505" s="129">
        <v>16089707</v>
      </c>
      <c r="B505" s="124" t="s">
        <v>148</v>
      </c>
      <c r="C505" s="124" t="s">
        <v>149</v>
      </c>
      <c r="D505" s="4" t="s">
        <v>2991</v>
      </c>
      <c r="E505" s="6">
        <v>5</v>
      </c>
      <c r="F505" s="6"/>
      <c r="G505" s="7"/>
      <c r="H505" s="122">
        <f>VLOOKUP(A505,'NIP totaal 2021'!$A$4:$I$2114,9,0)</f>
        <v>0</v>
      </c>
      <c r="I505" s="32">
        <f t="shared" si="40"/>
        <v>0</v>
      </c>
      <c r="J505" s="27">
        <f t="shared" si="41"/>
        <v>0</v>
      </c>
      <c r="K505" s="81">
        <f t="shared" si="42"/>
        <v>1</v>
      </c>
      <c r="L505" s="28">
        <f t="shared" si="43"/>
        <v>0</v>
      </c>
      <c r="M505" s="28">
        <f t="shared" si="44"/>
        <v>0</v>
      </c>
    </row>
    <row r="506" spans="1:13" ht="14.15" customHeight="1" x14ac:dyDescent="0.25">
      <c r="A506" s="129">
        <v>16102010</v>
      </c>
      <c r="B506" s="124" t="s">
        <v>196</v>
      </c>
      <c r="C506" s="124" t="s">
        <v>197</v>
      </c>
      <c r="D506" s="4" t="s">
        <v>2991</v>
      </c>
      <c r="E506" s="6">
        <v>60</v>
      </c>
      <c r="F506" s="6"/>
      <c r="G506" s="7"/>
      <c r="H506" s="122">
        <f>VLOOKUP(A506,'NIP totaal 2021'!$A$4:$I$2114,9,0)</f>
        <v>0</v>
      </c>
      <c r="I506" s="32">
        <f t="shared" si="40"/>
        <v>0</v>
      </c>
      <c r="J506" s="27">
        <f t="shared" si="41"/>
        <v>0</v>
      </c>
      <c r="K506" s="81">
        <f t="shared" si="42"/>
        <v>1</v>
      </c>
      <c r="L506" s="28">
        <f t="shared" si="43"/>
        <v>0</v>
      </c>
      <c r="M506" s="28">
        <f t="shared" si="44"/>
        <v>0</v>
      </c>
    </row>
    <row r="507" spans="1:13" ht="14.15" customHeight="1" x14ac:dyDescent="0.25">
      <c r="A507" s="129">
        <v>16102029</v>
      </c>
      <c r="B507" s="124" t="s">
        <v>196</v>
      </c>
      <c r="C507" s="124" t="s">
        <v>197</v>
      </c>
      <c r="D507" s="4" t="s">
        <v>2991</v>
      </c>
      <c r="E507" s="6">
        <v>30</v>
      </c>
      <c r="F507" s="6"/>
      <c r="G507" s="7"/>
      <c r="H507" s="122">
        <f>VLOOKUP(A507,'NIP totaal 2021'!$A$4:$I$2114,9,0)</f>
        <v>0</v>
      </c>
      <c r="I507" s="32">
        <f t="shared" si="40"/>
        <v>0</v>
      </c>
      <c r="J507" s="27">
        <f t="shared" si="41"/>
        <v>0</v>
      </c>
      <c r="K507" s="81">
        <f t="shared" si="42"/>
        <v>1</v>
      </c>
      <c r="L507" s="28">
        <f t="shared" si="43"/>
        <v>0</v>
      </c>
      <c r="M507" s="28">
        <f t="shared" si="44"/>
        <v>0</v>
      </c>
    </row>
    <row r="508" spans="1:13" ht="14.15" customHeight="1" x14ac:dyDescent="0.25">
      <c r="A508" s="129">
        <v>16105095</v>
      </c>
      <c r="B508" s="124" t="s">
        <v>2804</v>
      </c>
      <c r="C508" s="124" t="s">
        <v>252</v>
      </c>
      <c r="D508" s="4" t="s">
        <v>2991</v>
      </c>
      <c r="E508" s="6">
        <v>56</v>
      </c>
      <c r="F508" s="6"/>
      <c r="G508" s="7"/>
      <c r="H508" s="122">
        <f>VLOOKUP(A508,'NIP totaal 2021'!$A$4:$I$2114,9,0)</f>
        <v>0</v>
      </c>
      <c r="I508" s="32">
        <f t="shared" si="40"/>
        <v>0</v>
      </c>
      <c r="J508" s="27">
        <f t="shared" si="41"/>
        <v>0</v>
      </c>
      <c r="K508" s="81">
        <f t="shared" si="42"/>
        <v>1</v>
      </c>
      <c r="L508" s="28">
        <f t="shared" si="43"/>
        <v>0</v>
      </c>
      <c r="M508" s="28">
        <f t="shared" si="44"/>
        <v>0</v>
      </c>
    </row>
    <row r="509" spans="1:13" ht="14.15" customHeight="1" x14ac:dyDescent="0.25">
      <c r="A509" s="129">
        <v>16105109</v>
      </c>
      <c r="B509" s="124" t="s">
        <v>2804</v>
      </c>
      <c r="C509" s="124" t="s">
        <v>252</v>
      </c>
      <c r="D509" s="4" t="s">
        <v>2991</v>
      </c>
      <c r="E509" s="6">
        <v>56</v>
      </c>
      <c r="F509" s="6"/>
      <c r="G509" s="7"/>
      <c r="H509" s="122">
        <f>VLOOKUP(A509,'NIP totaal 2021'!$A$4:$I$2114,9,0)</f>
        <v>0</v>
      </c>
      <c r="I509" s="32">
        <f t="shared" si="40"/>
        <v>0</v>
      </c>
      <c r="J509" s="27">
        <f t="shared" si="41"/>
        <v>0</v>
      </c>
      <c r="K509" s="81">
        <f t="shared" si="42"/>
        <v>1</v>
      </c>
      <c r="L509" s="28">
        <f t="shared" si="43"/>
        <v>0</v>
      </c>
      <c r="M509" s="28">
        <f t="shared" si="44"/>
        <v>0</v>
      </c>
    </row>
    <row r="510" spans="1:13" ht="14.15" customHeight="1" x14ac:dyDescent="0.25">
      <c r="A510" s="129">
        <v>16105117</v>
      </c>
      <c r="B510" s="124" t="s">
        <v>2804</v>
      </c>
      <c r="C510" s="124" t="s">
        <v>252</v>
      </c>
      <c r="D510" s="4" t="s">
        <v>2991</v>
      </c>
      <c r="E510" s="6">
        <v>56</v>
      </c>
      <c r="F510" s="6"/>
      <c r="G510" s="7"/>
      <c r="H510" s="122">
        <f>VLOOKUP(A510,'NIP totaal 2021'!$A$4:$I$2114,9,0)</f>
        <v>0</v>
      </c>
      <c r="I510" s="32">
        <f t="shared" si="40"/>
        <v>0</v>
      </c>
      <c r="J510" s="27">
        <f t="shared" si="41"/>
        <v>0</v>
      </c>
      <c r="K510" s="81">
        <f t="shared" si="42"/>
        <v>1</v>
      </c>
      <c r="L510" s="28">
        <f t="shared" si="43"/>
        <v>0</v>
      </c>
      <c r="M510" s="28">
        <f t="shared" si="44"/>
        <v>0</v>
      </c>
    </row>
    <row r="511" spans="1:13" ht="14.15" customHeight="1" x14ac:dyDescent="0.25">
      <c r="A511" s="129">
        <v>16105265</v>
      </c>
      <c r="B511" s="124" t="s">
        <v>2799</v>
      </c>
      <c r="C511" s="124" t="s">
        <v>236</v>
      </c>
      <c r="D511" s="4" t="s">
        <v>2991</v>
      </c>
      <c r="E511" s="6">
        <v>56</v>
      </c>
      <c r="F511" s="6"/>
      <c r="G511" s="7"/>
      <c r="H511" s="122">
        <f>VLOOKUP(A511,'NIP totaal 2021'!$A$4:$I$2114,9,0)</f>
        <v>0</v>
      </c>
      <c r="I511" s="32">
        <f t="shared" si="40"/>
        <v>0</v>
      </c>
      <c r="J511" s="27">
        <f t="shared" si="41"/>
        <v>0</v>
      </c>
      <c r="K511" s="81">
        <f t="shared" si="42"/>
        <v>1</v>
      </c>
      <c r="L511" s="28">
        <f t="shared" si="43"/>
        <v>0</v>
      </c>
      <c r="M511" s="28">
        <f t="shared" si="44"/>
        <v>0</v>
      </c>
    </row>
    <row r="512" spans="1:13" ht="14.15" customHeight="1" x14ac:dyDescent="0.25">
      <c r="A512" s="129">
        <v>16105346</v>
      </c>
      <c r="B512" s="124" t="s">
        <v>2804</v>
      </c>
      <c r="C512" s="124" t="s">
        <v>252</v>
      </c>
      <c r="D512" s="4" t="s">
        <v>2991</v>
      </c>
      <c r="E512" s="6">
        <v>56</v>
      </c>
      <c r="F512" s="6"/>
      <c r="G512" s="7"/>
      <c r="H512" s="122">
        <f>VLOOKUP(A512,'NIP totaal 2021'!$A$4:$I$2114,9,0)</f>
        <v>0</v>
      </c>
      <c r="I512" s="32">
        <f t="shared" si="40"/>
        <v>0</v>
      </c>
      <c r="J512" s="27">
        <f t="shared" si="41"/>
        <v>0</v>
      </c>
      <c r="K512" s="81">
        <f t="shared" si="42"/>
        <v>1</v>
      </c>
      <c r="L512" s="28">
        <f t="shared" si="43"/>
        <v>0</v>
      </c>
      <c r="M512" s="28">
        <f t="shared" si="44"/>
        <v>0</v>
      </c>
    </row>
    <row r="513" spans="1:13" ht="14.15" customHeight="1" x14ac:dyDescent="0.25">
      <c r="A513" s="129">
        <v>16105362</v>
      </c>
      <c r="B513" s="124" t="s">
        <v>2804</v>
      </c>
      <c r="C513" s="124" t="s">
        <v>252</v>
      </c>
      <c r="D513" s="4" t="s">
        <v>2991</v>
      </c>
      <c r="E513" s="6">
        <v>56</v>
      </c>
      <c r="F513" s="6"/>
      <c r="G513" s="7"/>
      <c r="H513" s="122">
        <f>VLOOKUP(A513,'NIP totaal 2021'!$A$4:$I$2114,9,0)</f>
        <v>0</v>
      </c>
      <c r="I513" s="32">
        <f t="shared" si="40"/>
        <v>0</v>
      </c>
      <c r="J513" s="27">
        <f t="shared" si="41"/>
        <v>0</v>
      </c>
      <c r="K513" s="81">
        <f t="shared" si="42"/>
        <v>1</v>
      </c>
      <c r="L513" s="28">
        <f t="shared" si="43"/>
        <v>0</v>
      </c>
      <c r="M513" s="28">
        <f t="shared" si="44"/>
        <v>0</v>
      </c>
    </row>
    <row r="514" spans="1:13" ht="14.15" customHeight="1" x14ac:dyDescent="0.25">
      <c r="A514" s="129">
        <v>16105389</v>
      </c>
      <c r="B514" s="124" t="s">
        <v>2804</v>
      </c>
      <c r="C514" s="124" t="s">
        <v>252</v>
      </c>
      <c r="D514" s="4" t="s">
        <v>2991</v>
      </c>
      <c r="E514" s="6">
        <v>56</v>
      </c>
      <c r="F514" s="6"/>
      <c r="G514" s="7"/>
      <c r="H514" s="122">
        <f>VLOOKUP(A514,'NIP totaal 2021'!$A$4:$I$2114,9,0)</f>
        <v>0</v>
      </c>
      <c r="I514" s="32">
        <f t="shared" si="40"/>
        <v>0</v>
      </c>
      <c r="J514" s="27">
        <f t="shared" si="41"/>
        <v>0</v>
      </c>
      <c r="K514" s="81">
        <f t="shared" si="42"/>
        <v>1</v>
      </c>
      <c r="L514" s="28">
        <f t="shared" si="43"/>
        <v>0</v>
      </c>
      <c r="M514" s="28">
        <f t="shared" si="44"/>
        <v>0</v>
      </c>
    </row>
    <row r="515" spans="1:13" ht="14.15" customHeight="1" x14ac:dyDescent="0.25">
      <c r="A515" s="129">
        <v>16106881</v>
      </c>
      <c r="B515" s="124" t="s">
        <v>146</v>
      </c>
      <c r="C515" s="124" t="s">
        <v>147</v>
      </c>
      <c r="D515" s="4" t="s">
        <v>2991</v>
      </c>
      <c r="E515" s="6">
        <v>1</v>
      </c>
      <c r="F515" s="6"/>
      <c r="G515" s="7"/>
      <c r="H515" s="122">
        <f>VLOOKUP(A515,'NIP totaal 2021'!$A$4:$I$2114,9,0)</f>
        <v>0</v>
      </c>
      <c r="I515" s="32">
        <f t="shared" si="40"/>
        <v>0</v>
      </c>
      <c r="J515" s="27">
        <f t="shared" si="41"/>
        <v>0</v>
      </c>
      <c r="K515" s="81">
        <f t="shared" si="42"/>
        <v>1</v>
      </c>
      <c r="L515" s="28">
        <f t="shared" si="43"/>
        <v>0</v>
      </c>
      <c r="M515" s="28">
        <f t="shared" si="44"/>
        <v>0</v>
      </c>
    </row>
    <row r="516" spans="1:13" ht="14.15" customHeight="1" x14ac:dyDescent="0.25">
      <c r="A516" s="129">
        <v>16106903</v>
      </c>
      <c r="B516" s="124" t="s">
        <v>146</v>
      </c>
      <c r="C516" s="124" t="s">
        <v>147</v>
      </c>
      <c r="D516" s="4" t="s">
        <v>2991</v>
      </c>
      <c r="E516" s="6">
        <v>1</v>
      </c>
      <c r="F516" s="6"/>
      <c r="G516" s="7"/>
      <c r="H516" s="122">
        <f>VLOOKUP(A516,'NIP totaal 2021'!$A$4:$I$2114,9,0)</f>
        <v>0</v>
      </c>
      <c r="I516" s="32">
        <f t="shared" si="40"/>
        <v>0</v>
      </c>
      <c r="J516" s="27">
        <f t="shared" si="41"/>
        <v>0</v>
      </c>
      <c r="K516" s="81">
        <f t="shared" si="42"/>
        <v>1</v>
      </c>
      <c r="L516" s="28">
        <f t="shared" si="43"/>
        <v>0</v>
      </c>
      <c r="M516" s="28">
        <f t="shared" si="44"/>
        <v>0</v>
      </c>
    </row>
    <row r="517" spans="1:13" ht="14.15" customHeight="1" x14ac:dyDescent="0.25">
      <c r="A517" s="129">
        <v>16106946</v>
      </c>
      <c r="B517" s="124" t="s">
        <v>2813</v>
      </c>
      <c r="C517" s="124" t="s">
        <v>280</v>
      </c>
      <c r="D517" s="4" t="s">
        <v>2991</v>
      </c>
      <c r="E517" s="6">
        <v>100</v>
      </c>
      <c r="F517" s="6"/>
      <c r="G517" s="7"/>
      <c r="H517" s="122">
        <f>VLOOKUP(A517,'NIP totaal 2021'!$A$4:$I$2114,9,0)</f>
        <v>0</v>
      </c>
      <c r="I517" s="32">
        <f t="shared" si="40"/>
        <v>0</v>
      </c>
      <c r="J517" s="27">
        <f t="shared" si="41"/>
        <v>0</v>
      </c>
      <c r="K517" s="81">
        <f t="shared" si="42"/>
        <v>1</v>
      </c>
      <c r="L517" s="28">
        <f t="shared" si="43"/>
        <v>0</v>
      </c>
      <c r="M517" s="28">
        <f t="shared" si="44"/>
        <v>0</v>
      </c>
    </row>
    <row r="518" spans="1:13" ht="14.15" customHeight="1" x14ac:dyDescent="0.25">
      <c r="A518" s="129">
        <v>16113179</v>
      </c>
      <c r="B518" s="124" t="s">
        <v>281</v>
      </c>
      <c r="C518" s="124" t="s">
        <v>282</v>
      </c>
      <c r="D518" s="4" t="s">
        <v>2991</v>
      </c>
      <c r="E518" s="6">
        <v>1</v>
      </c>
      <c r="F518" s="6"/>
      <c r="G518" s="7"/>
      <c r="H518" s="122">
        <f>VLOOKUP(A518,'NIP totaal 2021'!$A$4:$I$2114,9,0)</f>
        <v>0</v>
      </c>
      <c r="I518" s="32">
        <f t="shared" si="40"/>
        <v>0</v>
      </c>
      <c r="J518" s="27">
        <f t="shared" si="41"/>
        <v>0</v>
      </c>
      <c r="K518" s="81">
        <f t="shared" si="42"/>
        <v>1</v>
      </c>
      <c r="L518" s="28">
        <f t="shared" si="43"/>
        <v>0</v>
      </c>
      <c r="M518" s="28">
        <f t="shared" si="44"/>
        <v>0</v>
      </c>
    </row>
    <row r="519" spans="1:13" ht="14.15" customHeight="1" x14ac:dyDescent="0.25">
      <c r="A519" s="129">
        <v>16113187</v>
      </c>
      <c r="B519" s="124" t="s">
        <v>281</v>
      </c>
      <c r="C519" s="124" t="s">
        <v>282</v>
      </c>
      <c r="D519" s="4" t="s">
        <v>2991</v>
      </c>
      <c r="E519" s="6">
        <v>1</v>
      </c>
      <c r="F519" s="6"/>
      <c r="G519" s="7"/>
      <c r="H519" s="122">
        <f>VLOOKUP(A519,'NIP totaal 2021'!$A$4:$I$2114,9,0)</f>
        <v>0</v>
      </c>
      <c r="I519" s="32">
        <f t="shared" si="40"/>
        <v>0</v>
      </c>
      <c r="J519" s="27">
        <f t="shared" si="41"/>
        <v>0</v>
      </c>
      <c r="K519" s="81">
        <f t="shared" si="42"/>
        <v>1</v>
      </c>
      <c r="L519" s="28">
        <f t="shared" si="43"/>
        <v>0</v>
      </c>
      <c r="M519" s="28">
        <f t="shared" si="44"/>
        <v>0</v>
      </c>
    </row>
    <row r="520" spans="1:13" ht="14.15" customHeight="1" x14ac:dyDescent="0.25">
      <c r="A520" s="129">
        <v>16116658</v>
      </c>
      <c r="B520" s="124" t="s">
        <v>114</v>
      </c>
      <c r="C520" s="124" t="s">
        <v>115</v>
      </c>
      <c r="D520" s="4" t="s">
        <v>2991</v>
      </c>
      <c r="E520" s="6">
        <v>1</v>
      </c>
      <c r="F520" s="6"/>
      <c r="G520" s="7"/>
      <c r="H520" s="122">
        <f>VLOOKUP(A520,'NIP totaal 2021'!$A$4:$I$2114,9,0)</f>
        <v>0</v>
      </c>
      <c r="I520" s="32">
        <f t="shared" ref="I520:I583" si="45">F520/E520</f>
        <v>0</v>
      </c>
      <c r="J520" s="27">
        <f t="shared" ref="J520:J583" si="46">H520/E520*F520</f>
        <v>0</v>
      </c>
      <c r="K520" s="81">
        <f t="shared" ref="K520:K583" si="47">IF(H520&gt;G520, 0, 1)</f>
        <v>1</v>
      </c>
      <c r="L520" s="28">
        <f t="shared" ref="L520:L583" si="48">G520/E520*F520</f>
        <v>0</v>
      </c>
      <c r="M520" s="28">
        <f t="shared" ref="M520:M583" si="49">MIN(L520,J520)</f>
        <v>0</v>
      </c>
    </row>
    <row r="521" spans="1:13" ht="14.15" customHeight="1" x14ac:dyDescent="0.25">
      <c r="A521" s="129">
        <v>16148231</v>
      </c>
      <c r="B521" s="124" t="s">
        <v>170</v>
      </c>
      <c r="C521" s="124" t="s">
        <v>171</v>
      </c>
      <c r="D521" s="4" t="s">
        <v>2991</v>
      </c>
      <c r="E521" s="6">
        <v>21</v>
      </c>
      <c r="F521" s="6"/>
      <c r="G521" s="7"/>
      <c r="H521" s="122">
        <f>VLOOKUP(A521,'NIP totaal 2021'!$A$4:$I$2114,9,0)</f>
        <v>0</v>
      </c>
      <c r="I521" s="32">
        <f t="shared" si="45"/>
        <v>0</v>
      </c>
      <c r="J521" s="27">
        <f t="shared" si="46"/>
        <v>0</v>
      </c>
      <c r="K521" s="81">
        <f t="shared" si="47"/>
        <v>1</v>
      </c>
      <c r="L521" s="28">
        <f t="shared" si="48"/>
        <v>0</v>
      </c>
      <c r="M521" s="28">
        <f t="shared" si="49"/>
        <v>0</v>
      </c>
    </row>
    <row r="522" spans="1:13" ht="14.15" customHeight="1" x14ac:dyDescent="0.25">
      <c r="A522" s="129">
        <v>16148258</v>
      </c>
      <c r="B522" s="124" t="s">
        <v>170</v>
      </c>
      <c r="C522" s="124" t="s">
        <v>171</v>
      </c>
      <c r="D522" s="4" t="s">
        <v>2991</v>
      </c>
      <c r="E522" s="6">
        <v>21</v>
      </c>
      <c r="F522" s="6"/>
      <c r="G522" s="7"/>
      <c r="H522" s="122">
        <f>VLOOKUP(A522,'NIP totaal 2021'!$A$4:$I$2114,9,0)</f>
        <v>0</v>
      </c>
      <c r="I522" s="32">
        <f t="shared" si="45"/>
        <v>0</v>
      </c>
      <c r="J522" s="27">
        <f t="shared" si="46"/>
        <v>0</v>
      </c>
      <c r="K522" s="81">
        <f t="shared" si="47"/>
        <v>1</v>
      </c>
      <c r="L522" s="28">
        <f t="shared" si="48"/>
        <v>0</v>
      </c>
      <c r="M522" s="28">
        <f t="shared" si="49"/>
        <v>0</v>
      </c>
    </row>
    <row r="523" spans="1:13" ht="14.15" customHeight="1" x14ac:dyDescent="0.25">
      <c r="A523" s="129">
        <v>16149106</v>
      </c>
      <c r="B523" s="124" t="s">
        <v>116</v>
      </c>
      <c r="C523" s="124" t="s">
        <v>117</v>
      </c>
      <c r="D523" s="4" t="s">
        <v>2991</v>
      </c>
      <c r="E523" s="6">
        <v>10</v>
      </c>
      <c r="F523" s="6"/>
      <c r="G523" s="7"/>
      <c r="H523" s="122">
        <f>VLOOKUP(A523,'NIP totaal 2021'!$A$4:$I$2114,9,0)</f>
        <v>0</v>
      </c>
      <c r="I523" s="32">
        <f t="shared" si="45"/>
        <v>0</v>
      </c>
      <c r="J523" s="27">
        <f t="shared" si="46"/>
        <v>0</v>
      </c>
      <c r="K523" s="81">
        <f t="shared" si="47"/>
        <v>1</v>
      </c>
      <c r="L523" s="28">
        <f t="shared" si="48"/>
        <v>0</v>
      </c>
      <c r="M523" s="28">
        <f t="shared" si="49"/>
        <v>0</v>
      </c>
    </row>
    <row r="524" spans="1:13" ht="14.15" customHeight="1" x14ac:dyDescent="0.25">
      <c r="A524" s="129">
        <v>16149416</v>
      </c>
      <c r="B524" s="124" t="s">
        <v>2814</v>
      </c>
      <c r="C524" s="124" t="s">
        <v>284</v>
      </c>
      <c r="D524" s="4" t="s">
        <v>2991</v>
      </c>
      <c r="E524" s="6">
        <v>150</v>
      </c>
      <c r="F524" s="6"/>
      <c r="G524" s="7"/>
      <c r="H524" s="122">
        <f>VLOOKUP(A524,'NIP totaal 2021'!$A$4:$I$2114,9,0)</f>
        <v>0</v>
      </c>
      <c r="I524" s="32">
        <f t="shared" si="45"/>
        <v>0</v>
      </c>
      <c r="J524" s="27">
        <f t="shared" si="46"/>
        <v>0</v>
      </c>
      <c r="K524" s="81">
        <f t="shared" si="47"/>
        <v>1</v>
      </c>
      <c r="L524" s="28">
        <f t="shared" si="48"/>
        <v>0</v>
      </c>
      <c r="M524" s="28">
        <f t="shared" si="49"/>
        <v>0</v>
      </c>
    </row>
    <row r="525" spans="1:13" ht="14.15" customHeight="1" x14ac:dyDescent="0.25">
      <c r="A525" s="129">
        <v>16150260</v>
      </c>
      <c r="B525" s="124" t="s">
        <v>128</v>
      </c>
      <c r="C525" s="124" t="s">
        <v>129</v>
      </c>
      <c r="D525" s="4" t="s">
        <v>2991</v>
      </c>
      <c r="E525" s="6">
        <v>1</v>
      </c>
      <c r="F525" s="6"/>
      <c r="G525" s="7"/>
      <c r="H525" s="122">
        <f>VLOOKUP(A525,'NIP totaal 2021'!$A$4:$I$2114,9,0)</f>
        <v>0</v>
      </c>
      <c r="I525" s="32">
        <f t="shared" si="45"/>
        <v>0</v>
      </c>
      <c r="J525" s="27">
        <f t="shared" si="46"/>
        <v>0</v>
      </c>
      <c r="K525" s="81">
        <f t="shared" si="47"/>
        <v>1</v>
      </c>
      <c r="L525" s="28">
        <f t="shared" si="48"/>
        <v>0</v>
      </c>
      <c r="M525" s="28">
        <f t="shared" si="49"/>
        <v>0</v>
      </c>
    </row>
    <row r="526" spans="1:13" ht="14.15" customHeight="1" x14ac:dyDescent="0.25">
      <c r="A526" s="129">
        <v>16156846</v>
      </c>
      <c r="B526" s="124" t="s">
        <v>247</v>
      </c>
      <c r="C526" s="124" t="s">
        <v>248</v>
      </c>
      <c r="D526" s="4" t="s">
        <v>2991</v>
      </c>
      <c r="E526" s="6">
        <v>1</v>
      </c>
      <c r="F526" s="6"/>
      <c r="G526" s="7"/>
      <c r="H526" s="122">
        <f>VLOOKUP(A526,'NIP totaal 2021'!$A$4:$I$2114,9,0)</f>
        <v>0</v>
      </c>
      <c r="I526" s="32">
        <f t="shared" si="45"/>
        <v>0</v>
      </c>
      <c r="J526" s="27">
        <f t="shared" si="46"/>
        <v>0</v>
      </c>
      <c r="K526" s="81">
        <f t="shared" si="47"/>
        <v>1</v>
      </c>
      <c r="L526" s="28">
        <f t="shared" si="48"/>
        <v>0</v>
      </c>
      <c r="M526" s="28">
        <f t="shared" si="49"/>
        <v>0</v>
      </c>
    </row>
    <row r="527" spans="1:13" ht="14.15" customHeight="1" x14ac:dyDescent="0.25">
      <c r="A527" s="129">
        <v>16157656</v>
      </c>
      <c r="B527" s="124" t="s">
        <v>128</v>
      </c>
      <c r="C527" s="124" t="s">
        <v>129</v>
      </c>
      <c r="D527" s="4" t="s">
        <v>2991</v>
      </c>
      <c r="E527" s="6">
        <v>1</v>
      </c>
      <c r="F527" s="6"/>
      <c r="G527" s="7"/>
      <c r="H527" s="122">
        <f>VLOOKUP(A527,'NIP totaal 2021'!$A$4:$I$2114,9,0)</f>
        <v>0</v>
      </c>
      <c r="I527" s="32">
        <f t="shared" si="45"/>
        <v>0</v>
      </c>
      <c r="J527" s="27">
        <f t="shared" si="46"/>
        <v>0</v>
      </c>
      <c r="K527" s="81">
        <f t="shared" si="47"/>
        <v>1</v>
      </c>
      <c r="L527" s="28">
        <f t="shared" si="48"/>
        <v>0</v>
      </c>
      <c r="M527" s="28">
        <f t="shared" si="49"/>
        <v>0</v>
      </c>
    </row>
    <row r="528" spans="1:13" ht="14.15" customHeight="1" x14ac:dyDescent="0.25">
      <c r="A528" s="129">
        <v>16159853</v>
      </c>
      <c r="B528" s="124" t="s">
        <v>2805</v>
      </c>
      <c r="C528" s="124" t="s">
        <v>256</v>
      </c>
      <c r="D528" s="4" t="s">
        <v>2991</v>
      </c>
      <c r="E528" s="6">
        <v>120</v>
      </c>
      <c r="F528" s="6"/>
      <c r="G528" s="7"/>
      <c r="H528" s="122">
        <f>VLOOKUP(A528,'NIP totaal 2021'!$A$4:$I$2114,9,0)</f>
        <v>0</v>
      </c>
      <c r="I528" s="32">
        <f t="shared" si="45"/>
        <v>0</v>
      </c>
      <c r="J528" s="27">
        <f t="shared" si="46"/>
        <v>0</v>
      </c>
      <c r="K528" s="81">
        <f t="shared" si="47"/>
        <v>1</v>
      </c>
      <c r="L528" s="28">
        <f t="shared" si="48"/>
        <v>0</v>
      </c>
      <c r="M528" s="28">
        <f t="shared" si="49"/>
        <v>0</v>
      </c>
    </row>
    <row r="529" spans="1:13" ht="14.15" customHeight="1" x14ac:dyDescent="0.25">
      <c r="A529" s="129">
        <v>16161661</v>
      </c>
      <c r="B529" s="124" t="s">
        <v>2787</v>
      </c>
      <c r="C529" s="124" t="s">
        <v>143</v>
      </c>
      <c r="D529" s="4" t="s">
        <v>2991</v>
      </c>
      <c r="E529" s="6">
        <v>1</v>
      </c>
      <c r="F529" s="6"/>
      <c r="G529" s="7"/>
      <c r="H529" s="122">
        <f>VLOOKUP(A529,'NIP totaal 2021'!$A$4:$I$2114,9,0)</f>
        <v>0</v>
      </c>
      <c r="I529" s="32">
        <f t="shared" si="45"/>
        <v>0</v>
      </c>
      <c r="J529" s="27">
        <f t="shared" si="46"/>
        <v>0</v>
      </c>
      <c r="K529" s="81">
        <f t="shared" si="47"/>
        <v>1</v>
      </c>
      <c r="L529" s="28">
        <f t="shared" si="48"/>
        <v>0</v>
      </c>
      <c r="M529" s="28">
        <f t="shared" si="49"/>
        <v>0</v>
      </c>
    </row>
    <row r="530" spans="1:13" ht="14.15" customHeight="1" x14ac:dyDescent="0.25">
      <c r="A530" s="129">
        <v>16164644</v>
      </c>
      <c r="B530" s="124" t="s">
        <v>2807</v>
      </c>
      <c r="C530" s="124" t="s">
        <v>260</v>
      </c>
      <c r="D530" s="4" t="s">
        <v>2991</v>
      </c>
      <c r="E530" s="6">
        <v>84</v>
      </c>
      <c r="F530" s="6"/>
      <c r="G530" s="7"/>
      <c r="H530" s="122">
        <f>VLOOKUP(A530,'NIP totaal 2021'!$A$4:$I$2114,9,0)</f>
        <v>0</v>
      </c>
      <c r="I530" s="32">
        <f t="shared" si="45"/>
        <v>0</v>
      </c>
      <c r="J530" s="27">
        <f t="shared" si="46"/>
        <v>0</v>
      </c>
      <c r="K530" s="81">
        <f t="shared" si="47"/>
        <v>1</v>
      </c>
      <c r="L530" s="28">
        <f t="shared" si="48"/>
        <v>0</v>
      </c>
      <c r="M530" s="28">
        <f t="shared" si="49"/>
        <v>0</v>
      </c>
    </row>
    <row r="531" spans="1:13" ht="14.15" customHeight="1" x14ac:dyDescent="0.25">
      <c r="A531" s="129">
        <v>16168070</v>
      </c>
      <c r="B531" s="124" t="s">
        <v>180</v>
      </c>
      <c r="C531" s="124" t="s">
        <v>181</v>
      </c>
      <c r="D531" s="4" t="s">
        <v>2991</v>
      </c>
      <c r="E531" s="6">
        <v>1</v>
      </c>
      <c r="F531" s="6"/>
      <c r="G531" s="7"/>
      <c r="H531" s="122">
        <f>VLOOKUP(A531,'NIP totaal 2021'!$A$4:$I$2114,9,0)</f>
        <v>0</v>
      </c>
      <c r="I531" s="32">
        <f t="shared" si="45"/>
        <v>0</v>
      </c>
      <c r="J531" s="27">
        <f t="shared" si="46"/>
        <v>0</v>
      </c>
      <c r="K531" s="81">
        <f t="shared" si="47"/>
        <v>1</v>
      </c>
      <c r="L531" s="28">
        <f t="shared" si="48"/>
        <v>0</v>
      </c>
      <c r="M531" s="28">
        <f t="shared" si="49"/>
        <v>0</v>
      </c>
    </row>
    <row r="532" spans="1:13" ht="14.15" customHeight="1" x14ac:dyDescent="0.25">
      <c r="A532" s="129">
        <v>16174941</v>
      </c>
      <c r="B532" s="124" t="s">
        <v>2800</v>
      </c>
      <c r="C532" s="124" t="s">
        <v>218</v>
      </c>
      <c r="D532" s="4" t="s">
        <v>2991</v>
      </c>
      <c r="E532" s="6">
        <v>28</v>
      </c>
      <c r="F532" s="6"/>
      <c r="G532" s="7"/>
      <c r="H532" s="122">
        <f>VLOOKUP(A532,'NIP totaal 2021'!$A$4:$I$2114,9,0)</f>
        <v>0</v>
      </c>
      <c r="I532" s="32">
        <f t="shared" si="45"/>
        <v>0</v>
      </c>
      <c r="J532" s="27">
        <f t="shared" si="46"/>
        <v>0</v>
      </c>
      <c r="K532" s="81">
        <f t="shared" si="47"/>
        <v>1</v>
      </c>
      <c r="L532" s="28">
        <f t="shared" si="48"/>
        <v>0</v>
      </c>
      <c r="M532" s="28">
        <f t="shared" si="49"/>
        <v>0</v>
      </c>
    </row>
    <row r="533" spans="1:13" ht="14.15" customHeight="1" x14ac:dyDescent="0.25">
      <c r="A533" s="129">
        <v>16175433</v>
      </c>
      <c r="B533" s="124" t="s">
        <v>150</v>
      </c>
      <c r="C533" s="124" t="s">
        <v>151</v>
      </c>
      <c r="D533" s="4" t="s">
        <v>2991</v>
      </c>
      <c r="E533" s="6">
        <v>1</v>
      </c>
      <c r="F533" s="6"/>
      <c r="G533" s="7"/>
      <c r="H533" s="122">
        <f>VLOOKUP(A533,'NIP totaal 2021'!$A$4:$I$2114,9,0)</f>
        <v>0</v>
      </c>
      <c r="I533" s="32">
        <f t="shared" si="45"/>
        <v>0</v>
      </c>
      <c r="J533" s="27">
        <f t="shared" si="46"/>
        <v>0</v>
      </c>
      <c r="K533" s="81">
        <f t="shared" si="47"/>
        <v>1</v>
      </c>
      <c r="L533" s="28">
        <f t="shared" si="48"/>
        <v>0</v>
      </c>
      <c r="M533" s="28">
        <f t="shared" si="49"/>
        <v>0</v>
      </c>
    </row>
    <row r="534" spans="1:13" ht="14.15" customHeight="1" x14ac:dyDescent="0.25">
      <c r="A534" s="129">
        <v>16181247</v>
      </c>
      <c r="B534" s="124" t="s">
        <v>124</v>
      </c>
      <c r="C534" s="124" t="s">
        <v>125</v>
      </c>
      <c r="D534" s="4" t="s">
        <v>2991</v>
      </c>
      <c r="E534" s="6">
        <v>1</v>
      </c>
      <c r="F534" s="6"/>
      <c r="G534" s="7"/>
      <c r="H534" s="122">
        <f>VLOOKUP(A534,'NIP totaal 2021'!$A$4:$I$2114,9,0)</f>
        <v>0</v>
      </c>
      <c r="I534" s="32">
        <f t="shared" si="45"/>
        <v>0</v>
      </c>
      <c r="J534" s="27">
        <f t="shared" si="46"/>
        <v>0</v>
      </c>
      <c r="K534" s="81">
        <f t="shared" si="47"/>
        <v>1</v>
      </c>
      <c r="L534" s="28">
        <f t="shared" si="48"/>
        <v>0</v>
      </c>
      <c r="M534" s="28">
        <f t="shared" si="49"/>
        <v>0</v>
      </c>
    </row>
    <row r="535" spans="1:13" ht="14.15" customHeight="1" x14ac:dyDescent="0.25">
      <c r="A535" s="129">
        <v>16181255</v>
      </c>
      <c r="B535" s="124" t="s">
        <v>150</v>
      </c>
      <c r="C535" s="124" t="s">
        <v>151</v>
      </c>
      <c r="D535" s="4" t="s">
        <v>2991</v>
      </c>
      <c r="E535" s="6">
        <v>1</v>
      </c>
      <c r="F535" s="6"/>
      <c r="G535" s="7"/>
      <c r="H535" s="122">
        <f>VLOOKUP(A535,'NIP totaal 2021'!$A$4:$I$2114,9,0)</f>
        <v>0</v>
      </c>
      <c r="I535" s="32">
        <f t="shared" si="45"/>
        <v>0</v>
      </c>
      <c r="J535" s="27">
        <f t="shared" si="46"/>
        <v>0</v>
      </c>
      <c r="K535" s="81">
        <f t="shared" si="47"/>
        <v>1</v>
      </c>
      <c r="L535" s="28">
        <f t="shared" si="48"/>
        <v>0</v>
      </c>
      <c r="M535" s="28">
        <f t="shared" si="49"/>
        <v>0</v>
      </c>
    </row>
    <row r="536" spans="1:13" ht="14.15" customHeight="1" x14ac:dyDescent="0.25">
      <c r="A536" s="129">
        <v>16181271</v>
      </c>
      <c r="B536" s="124" t="s">
        <v>124</v>
      </c>
      <c r="C536" s="124" t="s">
        <v>125</v>
      </c>
      <c r="D536" s="4" t="s">
        <v>2991</v>
      </c>
      <c r="E536" s="6">
        <v>2</v>
      </c>
      <c r="F536" s="6"/>
      <c r="G536" s="7"/>
      <c r="H536" s="122">
        <f>VLOOKUP(A536,'NIP totaal 2021'!$A$4:$I$2114,9,0)</f>
        <v>0</v>
      </c>
      <c r="I536" s="32">
        <f t="shared" si="45"/>
        <v>0</v>
      </c>
      <c r="J536" s="27">
        <f t="shared" si="46"/>
        <v>0</v>
      </c>
      <c r="K536" s="81">
        <f t="shared" si="47"/>
        <v>1</v>
      </c>
      <c r="L536" s="28">
        <f t="shared" si="48"/>
        <v>0</v>
      </c>
      <c r="M536" s="28">
        <f t="shared" si="49"/>
        <v>0</v>
      </c>
    </row>
    <row r="537" spans="1:13" ht="14.15" customHeight="1" x14ac:dyDescent="0.25">
      <c r="A537" s="129">
        <v>16181301</v>
      </c>
      <c r="B537" s="124" t="s">
        <v>287</v>
      </c>
      <c r="C537" s="124" t="s">
        <v>288</v>
      </c>
      <c r="D537" s="4" t="s">
        <v>2991</v>
      </c>
      <c r="E537" s="6">
        <v>120</v>
      </c>
      <c r="F537" s="6"/>
      <c r="G537" s="7"/>
      <c r="H537" s="122">
        <f>VLOOKUP(A537,'NIP totaal 2021'!$A$4:$I$2114,9,0)</f>
        <v>0</v>
      </c>
      <c r="I537" s="32">
        <f t="shared" si="45"/>
        <v>0</v>
      </c>
      <c r="J537" s="27">
        <f t="shared" si="46"/>
        <v>0</v>
      </c>
      <c r="K537" s="81">
        <f t="shared" si="47"/>
        <v>1</v>
      </c>
      <c r="L537" s="28">
        <f t="shared" si="48"/>
        <v>0</v>
      </c>
      <c r="M537" s="28">
        <f t="shared" si="49"/>
        <v>0</v>
      </c>
    </row>
    <row r="538" spans="1:13" ht="14.15" customHeight="1" x14ac:dyDescent="0.25">
      <c r="A538" s="129">
        <v>16182162</v>
      </c>
      <c r="B538" s="124" t="s">
        <v>2815</v>
      </c>
      <c r="C538" s="124" t="s">
        <v>290</v>
      </c>
      <c r="D538" s="4" t="s">
        <v>2991</v>
      </c>
      <c r="E538" s="6">
        <v>30</v>
      </c>
      <c r="F538" s="6"/>
      <c r="G538" s="7"/>
      <c r="H538" s="122">
        <f>VLOOKUP(A538,'NIP totaal 2021'!$A$4:$I$2114,9,0)</f>
        <v>0</v>
      </c>
      <c r="I538" s="32">
        <f t="shared" si="45"/>
        <v>0</v>
      </c>
      <c r="J538" s="27">
        <f t="shared" si="46"/>
        <v>0</v>
      </c>
      <c r="K538" s="81">
        <f t="shared" si="47"/>
        <v>1</v>
      </c>
      <c r="L538" s="28">
        <f t="shared" si="48"/>
        <v>0</v>
      </c>
      <c r="M538" s="28">
        <f t="shared" si="49"/>
        <v>0</v>
      </c>
    </row>
    <row r="539" spans="1:13" ht="14.15" customHeight="1" x14ac:dyDescent="0.25">
      <c r="A539" s="129">
        <v>16182170</v>
      </c>
      <c r="B539" s="124" t="s">
        <v>2815</v>
      </c>
      <c r="C539" s="124" t="s">
        <v>290</v>
      </c>
      <c r="D539" s="4" t="s">
        <v>2991</v>
      </c>
      <c r="E539" s="6">
        <v>30</v>
      </c>
      <c r="F539" s="6"/>
      <c r="G539" s="7"/>
      <c r="H539" s="122">
        <f>VLOOKUP(A539,'NIP totaal 2021'!$A$4:$I$2114,9,0)</f>
        <v>0</v>
      </c>
      <c r="I539" s="32">
        <f t="shared" si="45"/>
        <v>0</v>
      </c>
      <c r="J539" s="27">
        <f t="shared" si="46"/>
        <v>0</v>
      </c>
      <c r="K539" s="81">
        <f t="shared" si="47"/>
        <v>1</v>
      </c>
      <c r="L539" s="28">
        <f t="shared" si="48"/>
        <v>0</v>
      </c>
      <c r="M539" s="28">
        <f t="shared" si="49"/>
        <v>0</v>
      </c>
    </row>
    <row r="540" spans="1:13" ht="14.15" customHeight="1" x14ac:dyDescent="0.25">
      <c r="A540" s="129">
        <v>16182189</v>
      </c>
      <c r="B540" s="124" t="s">
        <v>204</v>
      </c>
      <c r="C540" s="124" t="s">
        <v>205</v>
      </c>
      <c r="D540" s="4" t="s">
        <v>2991</v>
      </c>
      <c r="E540" s="6">
        <v>1</v>
      </c>
      <c r="F540" s="6"/>
      <c r="G540" s="7"/>
      <c r="H540" s="122">
        <f>VLOOKUP(A540,'NIP totaal 2021'!$A$4:$I$2114,9,0)</f>
        <v>0</v>
      </c>
      <c r="I540" s="32">
        <f t="shared" si="45"/>
        <v>0</v>
      </c>
      <c r="J540" s="27">
        <f t="shared" si="46"/>
        <v>0</v>
      </c>
      <c r="K540" s="81">
        <f t="shared" si="47"/>
        <v>1</v>
      </c>
      <c r="L540" s="28">
        <f t="shared" si="48"/>
        <v>0</v>
      </c>
      <c r="M540" s="28">
        <f t="shared" si="49"/>
        <v>0</v>
      </c>
    </row>
    <row r="541" spans="1:13" ht="14.15" customHeight="1" x14ac:dyDescent="0.25">
      <c r="A541" s="129">
        <v>16184300</v>
      </c>
      <c r="B541" s="124" t="s">
        <v>2794</v>
      </c>
      <c r="C541" s="124" t="s">
        <v>141</v>
      </c>
      <c r="D541" s="4" t="s">
        <v>2991</v>
      </c>
      <c r="E541" s="6">
        <v>30</v>
      </c>
      <c r="F541" s="6"/>
      <c r="G541" s="7"/>
      <c r="H541" s="122">
        <f>VLOOKUP(A541,'NIP totaal 2021'!$A$4:$I$2114,9,0)</f>
        <v>0</v>
      </c>
      <c r="I541" s="32">
        <f t="shared" si="45"/>
        <v>0</v>
      </c>
      <c r="J541" s="27">
        <f t="shared" si="46"/>
        <v>0</v>
      </c>
      <c r="K541" s="81">
        <f t="shared" si="47"/>
        <v>1</v>
      </c>
      <c r="L541" s="28">
        <f t="shared" si="48"/>
        <v>0</v>
      </c>
      <c r="M541" s="28">
        <f t="shared" si="49"/>
        <v>0</v>
      </c>
    </row>
    <row r="542" spans="1:13" ht="14.15" customHeight="1" x14ac:dyDescent="0.25">
      <c r="A542" s="129">
        <v>16190068</v>
      </c>
      <c r="B542" s="124" t="s">
        <v>172</v>
      </c>
      <c r="C542" s="124" t="s">
        <v>173</v>
      </c>
      <c r="D542" s="4" t="s">
        <v>2991</v>
      </c>
      <c r="E542" s="6">
        <v>1</v>
      </c>
      <c r="F542" s="6"/>
      <c r="G542" s="7"/>
      <c r="H542" s="122">
        <f>VLOOKUP(A542,'NIP totaal 2021'!$A$4:$I$2114,9,0)</f>
        <v>0</v>
      </c>
      <c r="I542" s="32">
        <f t="shared" si="45"/>
        <v>0</v>
      </c>
      <c r="J542" s="27">
        <f t="shared" si="46"/>
        <v>0</v>
      </c>
      <c r="K542" s="81">
        <f t="shared" si="47"/>
        <v>1</v>
      </c>
      <c r="L542" s="28">
        <f t="shared" si="48"/>
        <v>0</v>
      </c>
      <c r="M542" s="28">
        <f t="shared" si="49"/>
        <v>0</v>
      </c>
    </row>
    <row r="543" spans="1:13" ht="14.15" customHeight="1" x14ac:dyDescent="0.25">
      <c r="A543" s="129">
        <v>16192532</v>
      </c>
      <c r="B543" s="124" t="s">
        <v>271</v>
      </c>
      <c r="C543" s="124" t="s">
        <v>272</v>
      </c>
      <c r="D543" s="4" t="s">
        <v>2991</v>
      </c>
      <c r="E543" s="6">
        <v>1</v>
      </c>
      <c r="F543" s="6"/>
      <c r="G543" s="7"/>
      <c r="H543" s="122">
        <f>VLOOKUP(A543,'NIP totaal 2021'!$A$4:$I$2114,9,0)</f>
        <v>0</v>
      </c>
      <c r="I543" s="32">
        <f t="shared" si="45"/>
        <v>0</v>
      </c>
      <c r="J543" s="27">
        <f t="shared" si="46"/>
        <v>0</v>
      </c>
      <c r="K543" s="81">
        <f t="shared" si="47"/>
        <v>1</v>
      </c>
      <c r="L543" s="28">
        <f t="shared" si="48"/>
        <v>0</v>
      </c>
      <c r="M543" s="28">
        <f t="shared" si="49"/>
        <v>0</v>
      </c>
    </row>
    <row r="544" spans="1:13" ht="14.15" customHeight="1" x14ac:dyDescent="0.25">
      <c r="A544" s="129">
        <v>16193113</v>
      </c>
      <c r="B544" s="124" t="s">
        <v>2799</v>
      </c>
      <c r="C544" s="124" t="s">
        <v>236</v>
      </c>
      <c r="D544" s="4" t="s">
        <v>2991</v>
      </c>
      <c r="E544" s="6">
        <v>56</v>
      </c>
      <c r="F544" s="6"/>
      <c r="G544" s="7"/>
      <c r="H544" s="122">
        <f>VLOOKUP(A544,'NIP totaal 2021'!$A$4:$I$2114,9,0)</f>
        <v>0</v>
      </c>
      <c r="I544" s="32">
        <f t="shared" si="45"/>
        <v>0</v>
      </c>
      <c r="J544" s="27">
        <f t="shared" si="46"/>
        <v>0</v>
      </c>
      <c r="K544" s="81">
        <f t="shared" si="47"/>
        <v>1</v>
      </c>
      <c r="L544" s="28">
        <f t="shared" si="48"/>
        <v>0</v>
      </c>
      <c r="M544" s="28">
        <f t="shared" si="49"/>
        <v>0</v>
      </c>
    </row>
    <row r="545" spans="1:13" ht="14.15" customHeight="1" x14ac:dyDescent="0.25">
      <c r="A545" s="129">
        <v>16193148</v>
      </c>
      <c r="B545" s="124" t="s">
        <v>2816</v>
      </c>
      <c r="C545" s="124" t="s">
        <v>292</v>
      </c>
      <c r="D545" s="4" t="s">
        <v>2991</v>
      </c>
      <c r="E545" s="6">
        <v>1</v>
      </c>
      <c r="F545" s="6"/>
      <c r="G545" s="7"/>
      <c r="H545" s="122">
        <f>VLOOKUP(A545,'NIP totaal 2021'!$A$4:$I$2114,9,0)</f>
        <v>0</v>
      </c>
      <c r="I545" s="32">
        <f t="shared" si="45"/>
        <v>0</v>
      </c>
      <c r="J545" s="27">
        <f t="shared" si="46"/>
        <v>0</v>
      </c>
      <c r="K545" s="81">
        <f t="shared" si="47"/>
        <v>1</v>
      </c>
      <c r="L545" s="28">
        <f t="shared" si="48"/>
        <v>0</v>
      </c>
      <c r="M545" s="28">
        <f t="shared" si="49"/>
        <v>0</v>
      </c>
    </row>
    <row r="546" spans="1:13" ht="14.15" customHeight="1" x14ac:dyDescent="0.25">
      <c r="A546" s="129">
        <v>16193164</v>
      </c>
      <c r="B546" s="124" t="s">
        <v>2799</v>
      </c>
      <c r="C546" s="124" t="s">
        <v>236</v>
      </c>
      <c r="D546" s="4" t="s">
        <v>2991</v>
      </c>
      <c r="E546" s="6">
        <v>56</v>
      </c>
      <c r="F546" s="6"/>
      <c r="G546" s="7"/>
      <c r="H546" s="122">
        <f>VLOOKUP(A546,'NIP totaal 2021'!$A$4:$I$2114,9,0)</f>
        <v>0</v>
      </c>
      <c r="I546" s="32">
        <f t="shared" si="45"/>
        <v>0</v>
      </c>
      <c r="J546" s="27">
        <f t="shared" si="46"/>
        <v>0</v>
      </c>
      <c r="K546" s="81">
        <f t="shared" si="47"/>
        <v>1</v>
      </c>
      <c r="L546" s="28">
        <f t="shared" si="48"/>
        <v>0</v>
      </c>
      <c r="M546" s="28">
        <f t="shared" si="49"/>
        <v>0</v>
      </c>
    </row>
    <row r="547" spans="1:13" ht="14.15" customHeight="1" x14ac:dyDescent="0.25">
      <c r="A547" s="129">
        <v>16194543</v>
      </c>
      <c r="B547" s="124" t="s">
        <v>2817</v>
      </c>
      <c r="C547" s="124" t="s">
        <v>294</v>
      </c>
      <c r="D547" s="4" t="s">
        <v>2991</v>
      </c>
      <c r="E547" s="6">
        <v>6</v>
      </c>
      <c r="F547" s="6"/>
      <c r="G547" s="7"/>
      <c r="H547" s="122">
        <f>VLOOKUP(A547,'NIP totaal 2021'!$A$4:$I$2114,9,0)</f>
        <v>0</v>
      </c>
      <c r="I547" s="32">
        <f t="shared" si="45"/>
        <v>0</v>
      </c>
      <c r="J547" s="27">
        <f t="shared" si="46"/>
        <v>0</v>
      </c>
      <c r="K547" s="81">
        <f t="shared" si="47"/>
        <v>1</v>
      </c>
      <c r="L547" s="28">
        <f t="shared" si="48"/>
        <v>0</v>
      </c>
      <c r="M547" s="28">
        <f t="shared" si="49"/>
        <v>0</v>
      </c>
    </row>
    <row r="548" spans="1:13" ht="14.15" customHeight="1" x14ac:dyDescent="0.25">
      <c r="A548" s="129">
        <v>16194551</v>
      </c>
      <c r="B548" s="124" t="s">
        <v>2817</v>
      </c>
      <c r="C548" s="124" t="s">
        <v>294</v>
      </c>
      <c r="D548" s="4" t="s">
        <v>2991</v>
      </c>
      <c r="E548" s="6">
        <v>6</v>
      </c>
      <c r="F548" s="6"/>
      <c r="G548" s="7"/>
      <c r="H548" s="122">
        <f>VLOOKUP(A548,'NIP totaal 2021'!$A$4:$I$2114,9,0)</f>
        <v>0</v>
      </c>
      <c r="I548" s="32">
        <f t="shared" si="45"/>
        <v>0</v>
      </c>
      <c r="J548" s="27">
        <f t="shared" si="46"/>
        <v>0</v>
      </c>
      <c r="K548" s="81">
        <f t="shared" si="47"/>
        <v>1</v>
      </c>
      <c r="L548" s="28">
        <f t="shared" si="48"/>
        <v>0</v>
      </c>
      <c r="M548" s="28">
        <f t="shared" si="49"/>
        <v>0</v>
      </c>
    </row>
    <row r="549" spans="1:13" ht="14.15" customHeight="1" x14ac:dyDescent="0.25">
      <c r="A549" s="129">
        <v>16194578</v>
      </c>
      <c r="B549" s="124" t="s">
        <v>2817</v>
      </c>
      <c r="C549" s="124" t="s">
        <v>294</v>
      </c>
      <c r="D549" s="4" t="s">
        <v>2991</v>
      </c>
      <c r="E549" s="6">
        <v>6</v>
      </c>
      <c r="F549" s="6"/>
      <c r="G549" s="7"/>
      <c r="H549" s="122">
        <f>VLOOKUP(A549,'NIP totaal 2021'!$A$4:$I$2114,9,0)</f>
        <v>0</v>
      </c>
      <c r="I549" s="32">
        <f t="shared" si="45"/>
        <v>0</v>
      </c>
      <c r="J549" s="27">
        <f t="shared" si="46"/>
        <v>0</v>
      </c>
      <c r="K549" s="81">
        <f t="shared" si="47"/>
        <v>1</v>
      </c>
      <c r="L549" s="28">
        <f t="shared" si="48"/>
        <v>0</v>
      </c>
      <c r="M549" s="28">
        <f t="shared" si="49"/>
        <v>0</v>
      </c>
    </row>
    <row r="550" spans="1:13" ht="14.15" customHeight="1" x14ac:dyDescent="0.25">
      <c r="A550" s="129">
        <v>16198999</v>
      </c>
      <c r="B550" s="124" t="s">
        <v>196</v>
      </c>
      <c r="C550" s="124" t="s">
        <v>197</v>
      </c>
      <c r="D550" s="4" t="s">
        <v>2991</v>
      </c>
      <c r="E550" s="6">
        <v>100</v>
      </c>
      <c r="F550" s="6"/>
      <c r="G550" s="7"/>
      <c r="H550" s="122">
        <f>VLOOKUP(A550,'NIP totaal 2021'!$A$4:$I$2114,9,0)</f>
        <v>0</v>
      </c>
      <c r="I550" s="32">
        <f t="shared" si="45"/>
        <v>0</v>
      </c>
      <c r="J550" s="27">
        <f t="shared" si="46"/>
        <v>0</v>
      </c>
      <c r="K550" s="81">
        <f t="shared" si="47"/>
        <v>1</v>
      </c>
      <c r="L550" s="28">
        <f t="shared" si="48"/>
        <v>0</v>
      </c>
      <c r="M550" s="28">
        <f t="shared" si="49"/>
        <v>0</v>
      </c>
    </row>
    <row r="551" spans="1:13" ht="14.15" customHeight="1" x14ac:dyDescent="0.25">
      <c r="A551" s="129">
        <v>16199111</v>
      </c>
      <c r="B551" s="124" t="s">
        <v>287</v>
      </c>
      <c r="C551" s="124" t="s">
        <v>288</v>
      </c>
      <c r="D551" s="4" t="s">
        <v>2991</v>
      </c>
      <c r="E551" s="6">
        <v>120</v>
      </c>
      <c r="F551" s="6"/>
      <c r="G551" s="7"/>
      <c r="H551" s="122">
        <f>VLOOKUP(A551,'NIP totaal 2021'!$A$4:$I$2114,9,0)</f>
        <v>0</v>
      </c>
      <c r="I551" s="32">
        <f t="shared" si="45"/>
        <v>0</v>
      </c>
      <c r="J551" s="27">
        <f t="shared" si="46"/>
        <v>0</v>
      </c>
      <c r="K551" s="81">
        <f t="shared" si="47"/>
        <v>1</v>
      </c>
      <c r="L551" s="28">
        <f t="shared" si="48"/>
        <v>0</v>
      </c>
      <c r="M551" s="28">
        <f t="shared" si="49"/>
        <v>0</v>
      </c>
    </row>
    <row r="552" spans="1:13" ht="14.15" customHeight="1" x14ac:dyDescent="0.25">
      <c r="A552" s="129">
        <v>16200187</v>
      </c>
      <c r="B552" s="124" t="s">
        <v>2808</v>
      </c>
      <c r="C552" s="124" t="s">
        <v>264</v>
      </c>
      <c r="D552" s="4" t="s">
        <v>2991</v>
      </c>
      <c r="E552" s="6">
        <v>28</v>
      </c>
      <c r="F552" s="6"/>
      <c r="G552" s="7"/>
      <c r="H552" s="122">
        <f>VLOOKUP(A552,'NIP totaal 2021'!$A$4:$I$2114,9,0)</f>
        <v>0</v>
      </c>
      <c r="I552" s="32">
        <f t="shared" si="45"/>
        <v>0</v>
      </c>
      <c r="J552" s="27">
        <f t="shared" si="46"/>
        <v>0</v>
      </c>
      <c r="K552" s="81">
        <f t="shared" si="47"/>
        <v>1</v>
      </c>
      <c r="L552" s="28">
        <f t="shared" si="48"/>
        <v>0</v>
      </c>
      <c r="M552" s="28">
        <f t="shared" si="49"/>
        <v>0</v>
      </c>
    </row>
    <row r="553" spans="1:13" ht="14.15" customHeight="1" x14ac:dyDescent="0.25">
      <c r="A553" s="129">
        <v>16201140</v>
      </c>
      <c r="B553" s="124" t="s">
        <v>2808</v>
      </c>
      <c r="C553" s="124" t="s">
        <v>264</v>
      </c>
      <c r="D553" s="4" t="s">
        <v>2991</v>
      </c>
      <c r="E553" s="6">
        <v>28</v>
      </c>
      <c r="F553" s="6"/>
      <c r="G553" s="7"/>
      <c r="H553" s="122">
        <f>VLOOKUP(A553,'NIP totaal 2021'!$A$4:$I$2114,9,0)</f>
        <v>0</v>
      </c>
      <c r="I553" s="32">
        <f t="shared" si="45"/>
        <v>0</v>
      </c>
      <c r="J553" s="27">
        <f t="shared" si="46"/>
        <v>0</v>
      </c>
      <c r="K553" s="81">
        <f t="shared" si="47"/>
        <v>1</v>
      </c>
      <c r="L553" s="28">
        <f t="shared" si="48"/>
        <v>0</v>
      </c>
      <c r="M553" s="28">
        <f t="shared" si="49"/>
        <v>0</v>
      </c>
    </row>
    <row r="554" spans="1:13" ht="14.15" customHeight="1" x14ac:dyDescent="0.25">
      <c r="A554" s="129">
        <v>16210301</v>
      </c>
      <c r="B554" s="124" t="s">
        <v>2818</v>
      </c>
      <c r="C554" s="124" t="s">
        <v>296</v>
      </c>
      <c r="D554" s="4" t="s">
        <v>2991</v>
      </c>
      <c r="E554" s="6">
        <v>30</v>
      </c>
      <c r="F554" s="6"/>
      <c r="G554" s="7"/>
      <c r="H554" s="122">
        <f>VLOOKUP(A554,'NIP totaal 2021'!$A$4:$I$2114,9,0)</f>
        <v>0</v>
      </c>
      <c r="I554" s="32">
        <f t="shared" si="45"/>
        <v>0</v>
      </c>
      <c r="J554" s="27">
        <f t="shared" si="46"/>
        <v>0</v>
      </c>
      <c r="K554" s="81">
        <f t="shared" si="47"/>
        <v>1</v>
      </c>
      <c r="L554" s="28">
        <f t="shared" si="48"/>
        <v>0</v>
      </c>
      <c r="M554" s="28">
        <f t="shared" si="49"/>
        <v>0</v>
      </c>
    </row>
    <row r="555" spans="1:13" ht="14.15" customHeight="1" x14ac:dyDescent="0.25">
      <c r="A555" s="129">
        <v>16211367</v>
      </c>
      <c r="B555" s="124" t="s">
        <v>297</v>
      </c>
      <c r="C555" s="124" t="s">
        <v>298</v>
      </c>
      <c r="D555" s="4" t="s">
        <v>2991</v>
      </c>
      <c r="E555" s="6">
        <v>1</v>
      </c>
      <c r="F555" s="6"/>
      <c r="G555" s="7"/>
      <c r="H555" s="122">
        <f>VLOOKUP(A555,'NIP totaal 2021'!$A$4:$I$2114,9,0)</f>
        <v>0</v>
      </c>
      <c r="I555" s="32">
        <f t="shared" si="45"/>
        <v>0</v>
      </c>
      <c r="J555" s="27">
        <f t="shared" si="46"/>
        <v>0</v>
      </c>
      <c r="K555" s="81">
        <f t="shared" si="47"/>
        <v>1</v>
      </c>
      <c r="L555" s="28">
        <f t="shared" si="48"/>
        <v>0</v>
      </c>
      <c r="M555" s="28">
        <f t="shared" si="49"/>
        <v>0</v>
      </c>
    </row>
    <row r="556" spans="1:13" ht="14.15" customHeight="1" x14ac:dyDescent="0.25">
      <c r="A556" s="129">
        <v>16211677</v>
      </c>
      <c r="B556" s="124" t="s">
        <v>2818</v>
      </c>
      <c r="C556" s="124" t="s">
        <v>296</v>
      </c>
      <c r="D556" s="4" t="s">
        <v>2991</v>
      </c>
      <c r="E556" s="6">
        <v>30</v>
      </c>
      <c r="F556" s="6"/>
      <c r="G556" s="7"/>
      <c r="H556" s="122">
        <f>VLOOKUP(A556,'NIP totaal 2021'!$A$4:$I$2114,9,0)</f>
        <v>0</v>
      </c>
      <c r="I556" s="32">
        <f t="shared" si="45"/>
        <v>0</v>
      </c>
      <c r="J556" s="27">
        <f t="shared" si="46"/>
        <v>0</v>
      </c>
      <c r="K556" s="81">
        <f t="shared" si="47"/>
        <v>1</v>
      </c>
      <c r="L556" s="28">
        <f t="shared" si="48"/>
        <v>0</v>
      </c>
      <c r="M556" s="28">
        <f t="shared" si="49"/>
        <v>0</v>
      </c>
    </row>
    <row r="557" spans="1:13" ht="14.15" customHeight="1" x14ac:dyDescent="0.25">
      <c r="A557" s="129">
        <v>16212932</v>
      </c>
      <c r="B557" s="124" t="s">
        <v>2785</v>
      </c>
      <c r="C557" s="124" t="s">
        <v>123</v>
      </c>
      <c r="D557" s="4" t="s">
        <v>2991</v>
      </c>
      <c r="E557" s="6">
        <v>10</v>
      </c>
      <c r="F557" s="6"/>
      <c r="G557" s="7"/>
      <c r="H557" s="122">
        <f>VLOOKUP(A557,'NIP totaal 2021'!$A$4:$I$2114,9,0)</f>
        <v>0</v>
      </c>
      <c r="I557" s="32">
        <f t="shared" si="45"/>
        <v>0</v>
      </c>
      <c r="J557" s="27">
        <f t="shared" si="46"/>
        <v>0</v>
      </c>
      <c r="K557" s="81">
        <f t="shared" si="47"/>
        <v>1</v>
      </c>
      <c r="L557" s="28">
        <f t="shared" si="48"/>
        <v>0</v>
      </c>
      <c r="M557" s="28">
        <f t="shared" si="49"/>
        <v>0</v>
      </c>
    </row>
    <row r="558" spans="1:13" ht="14.15" customHeight="1" x14ac:dyDescent="0.25">
      <c r="A558" s="129">
        <v>16219481</v>
      </c>
      <c r="B558" s="124" t="s">
        <v>223</v>
      </c>
      <c r="C558" s="124" t="s">
        <v>224</v>
      </c>
      <c r="D558" s="4" t="s">
        <v>2991</v>
      </c>
      <c r="E558" s="6">
        <v>5</v>
      </c>
      <c r="F558" s="6"/>
      <c r="G558" s="7"/>
      <c r="H558" s="122">
        <f>VLOOKUP(A558,'NIP totaal 2021'!$A$4:$I$2114,9,0)</f>
        <v>0</v>
      </c>
      <c r="I558" s="32">
        <f t="shared" si="45"/>
        <v>0</v>
      </c>
      <c r="J558" s="27">
        <f t="shared" si="46"/>
        <v>0</v>
      </c>
      <c r="K558" s="81">
        <f t="shared" si="47"/>
        <v>1</v>
      </c>
      <c r="L558" s="28">
        <f t="shared" si="48"/>
        <v>0</v>
      </c>
      <c r="M558" s="28">
        <f t="shared" si="49"/>
        <v>0</v>
      </c>
    </row>
    <row r="559" spans="1:13" ht="14.15" customHeight="1" x14ac:dyDescent="0.25">
      <c r="A559" s="129">
        <v>16219503</v>
      </c>
      <c r="B559" s="124" t="s">
        <v>223</v>
      </c>
      <c r="C559" s="124" t="s">
        <v>224</v>
      </c>
      <c r="D559" s="4" t="s">
        <v>2991</v>
      </c>
      <c r="E559" s="6">
        <v>5</v>
      </c>
      <c r="F559" s="6"/>
      <c r="G559" s="7"/>
      <c r="H559" s="122">
        <f>VLOOKUP(A559,'NIP totaal 2021'!$A$4:$I$2114,9,0)</f>
        <v>0</v>
      </c>
      <c r="I559" s="32">
        <f t="shared" si="45"/>
        <v>0</v>
      </c>
      <c r="J559" s="27">
        <f t="shared" si="46"/>
        <v>0</v>
      </c>
      <c r="K559" s="81">
        <f t="shared" si="47"/>
        <v>1</v>
      </c>
      <c r="L559" s="28">
        <f t="shared" si="48"/>
        <v>0</v>
      </c>
      <c r="M559" s="28">
        <f t="shared" si="49"/>
        <v>0</v>
      </c>
    </row>
    <row r="560" spans="1:13" ht="14.15" customHeight="1" x14ac:dyDescent="0.25">
      <c r="A560" s="129">
        <v>16219813</v>
      </c>
      <c r="B560" s="124" t="s">
        <v>170</v>
      </c>
      <c r="C560" s="124" t="s">
        <v>171</v>
      </c>
      <c r="D560" s="4" t="s">
        <v>2991</v>
      </c>
      <c r="E560" s="6">
        <v>21</v>
      </c>
      <c r="F560" s="6"/>
      <c r="G560" s="7"/>
      <c r="H560" s="122">
        <f>VLOOKUP(A560,'NIP totaal 2021'!$A$4:$I$2114,9,0)</f>
        <v>0</v>
      </c>
      <c r="I560" s="32">
        <f t="shared" si="45"/>
        <v>0</v>
      </c>
      <c r="J560" s="27">
        <f t="shared" si="46"/>
        <v>0</v>
      </c>
      <c r="K560" s="81">
        <f t="shared" si="47"/>
        <v>1</v>
      </c>
      <c r="L560" s="28">
        <f t="shared" si="48"/>
        <v>0</v>
      </c>
      <c r="M560" s="28">
        <f t="shared" si="49"/>
        <v>0</v>
      </c>
    </row>
    <row r="561" spans="1:13" ht="14.15" customHeight="1" x14ac:dyDescent="0.25">
      <c r="A561" s="129">
        <v>16219945</v>
      </c>
      <c r="B561" s="124" t="s">
        <v>170</v>
      </c>
      <c r="C561" s="124" t="s">
        <v>171</v>
      </c>
      <c r="D561" s="4" t="s">
        <v>2991</v>
      </c>
      <c r="E561" s="6">
        <v>21</v>
      </c>
      <c r="F561" s="6"/>
      <c r="G561" s="7"/>
      <c r="H561" s="122">
        <f>VLOOKUP(A561,'NIP totaal 2021'!$A$4:$I$2114,9,0)</f>
        <v>0</v>
      </c>
      <c r="I561" s="32">
        <f t="shared" si="45"/>
        <v>0</v>
      </c>
      <c r="J561" s="27">
        <f t="shared" si="46"/>
        <v>0</v>
      </c>
      <c r="K561" s="81">
        <f t="shared" si="47"/>
        <v>1</v>
      </c>
      <c r="L561" s="28">
        <f t="shared" si="48"/>
        <v>0</v>
      </c>
      <c r="M561" s="28">
        <f t="shared" si="49"/>
        <v>0</v>
      </c>
    </row>
    <row r="562" spans="1:13" ht="14.15" customHeight="1" x14ac:dyDescent="0.25">
      <c r="A562" s="129">
        <v>16220870</v>
      </c>
      <c r="B562" s="124" t="s">
        <v>2819</v>
      </c>
      <c r="C562" s="124" t="s">
        <v>300</v>
      </c>
      <c r="D562" s="4" t="s">
        <v>2991</v>
      </c>
      <c r="E562" s="6">
        <v>63</v>
      </c>
      <c r="F562" s="6"/>
      <c r="G562" s="7"/>
      <c r="H562" s="122">
        <f>VLOOKUP(A562,'NIP totaal 2021'!$A$4:$I$2114,9,0)</f>
        <v>0</v>
      </c>
      <c r="I562" s="32">
        <f t="shared" si="45"/>
        <v>0</v>
      </c>
      <c r="J562" s="27">
        <f t="shared" si="46"/>
        <v>0</v>
      </c>
      <c r="K562" s="81">
        <f t="shared" si="47"/>
        <v>1</v>
      </c>
      <c r="L562" s="28">
        <f t="shared" si="48"/>
        <v>0</v>
      </c>
      <c r="M562" s="28">
        <f t="shared" si="49"/>
        <v>0</v>
      </c>
    </row>
    <row r="563" spans="1:13" ht="14.15" customHeight="1" x14ac:dyDescent="0.25">
      <c r="A563" s="129">
        <v>16224590</v>
      </c>
      <c r="B563" s="124" t="s">
        <v>225</v>
      </c>
      <c r="C563" s="124" t="s">
        <v>226</v>
      </c>
      <c r="D563" s="4" t="s">
        <v>2991</v>
      </c>
      <c r="E563" s="6">
        <v>1</v>
      </c>
      <c r="F563" s="6"/>
      <c r="G563" s="7"/>
      <c r="H563" s="122">
        <f>VLOOKUP(A563,'NIP totaal 2021'!$A$4:$I$2114,9,0)</f>
        <v>0</v>
      </c>
      <c r="I563" s="32">
        <f t="shared" si="45"/>
        <v>0</v>
      </c>
      <c r="J563" s="27">
        <f t="shared" si="46"/>
        <v>0</v>
      </c>
      <c r="K563" s="81">
        <f t="shared" si="47"/>
        <v>1</v>
      </c>
      <c r="L563" s="28">
        <f t="shared" si="48"/>
        <v>0</v>
      </c>
      <c r="M563" s="28">
        <f t="shared" si="49"/>
        <v>0</v>
      </c>
    </row>
    <row r="564" spans="1:13" ht="14.15" customHeight="1" x14ac:dyDescent="0.25">
      <c r="A564" s="129">
        <v>16224752</v>
      </c>
      <c r="B564" s="124" t="s">
        <v>2786</v>
      </c>
      <c r="C564" s="124" t="s">
        <v>139</v>
      </c>
      <c r="D564" s="4" t="s">
        <v>2991</v>
      </c>
      <c r="E564" s="6">
        <v>60</v>
      </c>
      <c r="F564" s="6"/>
      <c r="G564" s="7"/>
      <c r="H564" s="122">
        <f>VLOOKUP(A564,'NIP totaal 2021'!$A$4:$I$2114,9,0)</f>
        <v>0</v>
      </c>
      <c r="I564" s="32">
        <f t="shared" si="45"/>
        <v>0</v>
      </c>
      <c r="J564" s="27">
        <f t="shared" si="46"/>
        <v>0</v>
      </c>
      <c r="K564" s="81">
        <f t="shared" si="47"/>
        <v>1</v>
      </c>
      <c r="L564" s="28">
        <f t="shared" si="48"/>
        <v>0</v>
      </c>
      <c r="M564" s="28">
        <f t="shared" si="49"/>
        <v>0</v>
      </c>
    </row>
    <row r="565" spans="1:13" ht="14.15" customHeight="1" x14ac:dyDescent="0.25">
      <c r="A565" s="129">
        <v>16224795</v>
      </c>
      <c r="B565" s="124" t="s">
        <v>2786</v>
      </c>
      <c r="C565" s="124" t="s">
        <v>139</v>
      </c>
      <c r="D565" s="4" t="s">
        <v>2991</v>
      </c>
      <c r="E565" s="6">
        <v>30</v>
      </c>
      <c r="F565" s="6"/>
      <c r="G565" s="7"/>
      <c r="H565" s="122">
        <f>VLOOKUP(A565,'NIP totaal 2021'!$A$4:$I$2114,9,0)</f>
        <v>0</v>
      </c>
      <c r="I565" s="32">
        <f t="shared" si="45"/>
        <v>0</v>
      </c>
      <c r="J565" s="27">
        <f t="shared" si="46"/>
        <v>0</v>
      </c>
      <c r="K565" s="81">
        <f t="shared" si="47"/>
        <v>1</v>
      </c>
      <c r="L565" s="28">
        <f t="shared" si="48"/>
        <v>0</v>
      </c>
      <c r="M565" s="28">
        <f t="shared" si="49"/>
        <v>0</v>
      </c>
    </row>
    <row r="566" spans="1:13" ht="14.15" customHeight="1" x14ac:dyDescent="0.25">
      <c r="A566" s="129">
        <v>16225457</v>
      </c>
      <c r="B566" s="124" t="s">
        <v>301</v>
      </c>
      <c r="C566" s="124" t="s">
        <v>302</v>
      </c>
      <c r="D566" s="4" t="s">
        <v>2991</v>
      </c>
      <c r="E566" s="6">
        <v>1</v>
      </c>
      <c r="F566" s="6"/>
      <c r="G566" s="7"/>
      <c r="H566" s="122">
        <f>VLOOKUP(A566,'NIP totaal 2021'!$A$4:$I$2114,9,0)</f>
        <v>0</v>
      </c>
      <c r="I566" s="32">
        <f t="shared" si="45"/>
        <v>0</v>
      </c>
      <c r="J566" s="27">
        <f t="shared" si="46"/>
        <v>0</v>
      </c>
      <c r="K566" s="81">
        <f t="shared" si="47"/>
        <v>1</v>
      </c>
      <c r="L566" s="28">
        <f t="shared" si="48"/>
        <v>0</v>
      </c>
      <c r="M566" s="28">
        <f t="shared" si="49"/>
        <v>0</v>
      </c>
    </row>
    <row r="567" spans="1:13" ht="14.15" customHeight="1" x14ac:dyDescent="0.25">
      <c r="A567" s="129">
        <v>16225465</v>
      </c>
      <c r="B567" s="124" t="s">
        <v>301</v>
      </c>
      <c r="C567" s="124" t="s">
        <v>302</v>
      </c>
      <c r="D567" s="4" t="s">
        <v>2991</v>
      </c>
      <c r="E567" s="6">
        <v>1</v>
      </c>
      <c r="F567" s="6"/>
      <c r="G567" s="7"/>
      <c r="H567" s="122">
        <f>VLOOKUP(A567,'NIP totaal 2021'!$A$4:$I$2114,9,0)</f>
        <v>0</v>
      </c>
      <c r="I567" s="32">
        <f t="shared" si="45"/>
        <v>0</v>
      </c>
      <c r="J567" s="27">
        <f t="shared" si="46"/>
        <v>0</v>
      </c>
      <c r="K567" s="81">
        <f t="shared" si="47"/>
        <v>1</v>
      </c>
      <c r="L567" s="28">
        <f t="shared" si="48"/>
        <v>0</v>
      </c>
      <c r="M567" s="28">
        <f t="shared" si="49"/>
        <v>0</v>
      </c>
    </row>
    <row r="568" spans="1:13" ht="14.15" customHeight="1" x14ac:dyDescent="0.25">
      <c r="A568" s="129">
        <v>16225643</v>
      </c>
      <c r="B568" s="124" t="s">
        <v>303</v>
      </c>
      <c r="C568" s="124" t="s">
        <v>2724</v>
      </c>
      <c r="D568" s="4" t="s">
        <v>2991</v>
      </c>
      <c r="E568" s="6">
        <v>1</v>
      </c>
      <c r="F568" s="6"/>
      <c r="G568" s="7"/>
      <c r="H568" s="122">
        <f>VLOOKUP(A568,'NIP totaal 2021'!$A$4:$I$2114,9,0)</f>
        <v>0</v>
      </c>
      <c r="I568" s="32">
        <f t="shared" si="45"/>
        <v>0</v>
      </c>
      <c r="J568" s="27">
        <f t="shared" si="46"/>
        <v>0</v>
      </c>
      <c r="K568" s="81">
        <f t="shared" si="47"/>
        <v>1</v>
      </c>
      <c r="L568" s="28">
        <f t="shared" si="48"/>
        <v>0</v>
      </c>
      <c r="M568" s="28">
        <f t="shared" si="49"/>
        <v>0</v>
      </c>
    </row>
    <row r="569" spans="1:13" ht="14.15" customHeight="1" x14ac:dyDescent="0.25">
      <c r="A569" s="129">
        <v>16227980</v>
      </c>
      <c r="B569" s="124" t="s">
        <v>2793</v>
      </c>
      <c r="C569" s="124" t="s">
        <v>199</v>
      </c>
      <c r="D569" s="4" t="s">
        <v>2991</v>
      </c>
      <c r="E569" s="6">
        <v>30</v>
      </c>
      <c r="F569" s="6"/>
      <c r="G569" s="7"/>
      <c r="H569" s="122">
        <f>VLOOKUP(A569,'NIP totaal 2021'!$A$4:$I$2114,9,0)</f>
        <v>0</v>
      </c>
      <c r="I569" s="32">
        <f t="shared" si="45"/>
        <v>0</v>
      </c>
      <c r="J569" s="27">
        <f t="shared" si="46"/>
        <v>0</v>
      </c>
      <c r="K569" s="81">
        <f t="shared" si="47"/>
        <v>1</v>
      </c>
      <c r="L569" s="28">
        <f t="shared" si="48"/>
        <v>0</v>
      </c>
      <c r="M569" s="28">
        <f t="shared" si="49"/>
        <v>0</v>
      </c>
    </row>
    <row r="570" spans="1:13" ht="14.15" customHeight="1" x14ac:dyDescent="0.25">
      <c r="A570" s="129">
        <v>16228553</v>
      </c>
      <c r="B570" s="124" t="s">
        <v>225</v>
      </c>
      <c r="C570" s="124" t="s">
        <v>226</v>
      </c>
      <c r="D570" s="4" t="s">
        <v>2991</v>
      </c>
      <c r="E570" s="6">
        <v>1</v>
      </c>
      <c r="F570" s="6"/>
      <c r="G570" s="7"/>
      <c r="H570" s="122">
        <f>VLOOKUP(A570,'NIP totaal 2021'!$A$4:$I$2114,9,0)</f>
        <v>0</v>
      </c>
      <c r="I570" s="32">
        <f t="shared" si="45"/>
        <v>0</v>
      </c>
      <c r="J570" s="27">
        <f t="shared" si="46"/>
        <v>0</v>
      </c>
      <c r="K570" s="81">
        <f t="shared" si="47"/>
        <v>1</v>
      </c>
      <c r="L570" s="28">
        <f t="shared" si="48"/>
        <v>0</v>
      </c>
      <c r="M570" s="28">
        <f t="shared" si="49"/>
        <v>0</v>
      </c>
    </row>
    <row r="571" spans="1:13" ht="14.15" customHeight="1" x14ac:dyDescent="0.25">
      <c r="A571" s="129">
        <v>16228596</v>
      </c>
      <c r="B571" s="124" t="s">
        <v>304</v>
      </c>
      <c r="C571" s="124" t="s">
        <v>305</v>
      </c>
      <c r="D571" s="4" t="s">
        <v>2991</v>
      </c>
      <c r="E571" s="6">
        <v>1</v>
      </c>
      <c r="F571" s="6"/>
      <c r="G571" s="7"/>
      <c r="H571" s="122">
        <f>VLOOKUP(A571,'NIP totaal 2021'!$A$4:$I$2114,9,0)</f>
        <v>0</v>
      </c>
      <c r="I571" s="32">
        <f t="shared" si="45"/>
        <v>0</v>
      </c>
      <c r="J571" s="27">
        <f t="shared" si="46"/>
        <v>0</v>
      </c>
      <c r="K571" s="81">
        <f t="shared" si="47"/>
        <v>1</v>
      </c>
      <c r="L571" s="28">
        <f t="shared" si="48"/>
        <v>0</v>
      </c>
      <c r="M571" s="28">
        <f t="shared" si="49"/>
        <v>0</v>
      </c>
    </row>
    <row r="572" spans="1:13" ht="14.15" customHeight="1" x14ac:dyDescent="0.25">
      <c r="A572" s="129">
        <v>16228618</v>
      </c>
      <c r="B572" s="124" t="s">
        <v>304</v>
      </c>
      <c r="C572" s="124" t="s">
        <v>305</v>
      </c>
      <c r="D572" s="4" t="s">
        <v>2991</v>
      </c>
      <c r="E572" s="6">
        <v>1</v>
      </c>
      <c r="F572" s="6"/>
      <c r="G572" s="7"/>
      <c r="H572" s="122">
        <f>VLOOKUP(A572,'NIP totaal 2021'!$A$4:$I$2114,9,0)</f>
        <v>0</v>
      </c>
      <c r="I572" s="32">
        <f t="shared" si="45"/>
        <v>0</v>
      </c>
      <c r="J572" s="27">
        <f t="shared" si="46"/>
        <v>0</v>
      </c>
      <c r="K572" s="81">
        <f t="shared" si="47"/>
        <v>1</v>
      </c>
      <c r="L572" s="28">
        <f t="shared" si="48"/>
        <v>0</v>
      </c>
      <c r="M572" s="28">
        <f t="shared" si="49"/>
        <v>0</v>
      </c>
    </row>
    <row r="573" spans="1:13" ht="14.15" customHeight="1" x14ac:dyDescent="0.25">
      <c r="A573" s="129">
        <v>16229363</v>
      </c>
      <c r="B573" s="124" t="s">
        <v>180</v>
      </c>
      <c r="C573" s="124" t="s">
        <v>181</v>
      </c>
      <c r="D573" s="4" t="s">
        <v>2991</v>
      </c>
      <c r="E573" s="6">
        <v>1</v>
      </c>
      <c r="F573" s="6"/>
      <c r="G573" s="7"/>
      <c r="H573" s="122">
        <f>VLOOKUP(A573,'NIP totaal 2021'!$A$4:$I$2114,9,0)</f>
        <v>0</v>
      </c>
      <c r="I573" s="32">
        <f t="shared" si="45"/>
        <v>0</v>
      </c>
      <c r="J573" s="27">
        <f t="shared" si="46"/>
        <v>0</v>
      </c>
      <c r="K573" s="81">
        <f t="shared" si="47"/>
        <v>1</v>
      </c>
      <c r="L573" s="28">
        <f t="shared" si="48"/>
        <v>0</v>
      </c>
      <c r="M573" s="28">
        <f t="shared" si="49"/>
        <v>0</v>
      </c>
    </row>
    <row r="574" spans="1:13" ht="14.15" customHeight="1" x14ac:dyDescent="0.25">
      <c r="A574" s="129">
        <v>16233034</v>
      </c>
      <c r="B574" s="124" t="s">
        <v>148</v>
      </c>
      <c r="C574" s="124" t="s">
        <v>149</v>
      </c>
      <c r="D574" s="4" t="s">
        <v>2991</v>
      </c>
      <c r="E574" s="6">
        <v>5</v>
      </c>
      <c r="F574" s="6"/>
      <c r="G574" s="7"/>
      <c r="H574" s="122">
        <f>VLOOKUP(A574,'NIP totaal 2021'!$A$4:$I$2114,9,0)</f>
        <v>0</v>
      </c>
      <c r="I574" s="32">
        <f t="shared" si="45"/>
        <v>0</v>
      </c>
      <c r="J574" s="27">
        <f t="shared" si="46"/>
        <v>0</v>
      </c>
      <c r="K574" s="81">
        <f t="shared" si="47"/>
        <v>1</v>
      </c>
      <c r="L574" s="28">
        <f t="shared" si="48"/>
        <v>0</v>
      </c>
      <c r="M574" s="28">
        <f t="shared" si="49"/>
        <v>0</v>
      </c>
    </row>
    <row r="575" spans="1:13" ht="14.15" customHeight="1" x14ac:dyDescent="0.25">
      <c r="A575" s="129">
        <v>16233077</v>
      </c>
      <c r="B575" s="124" t="s">
        <v>148</v>
      </c>
      <c r="C575" s="124" t="s">
        <v>149</v>
      </c>
      <c r="D575" s="4" t="s">
        <v>2991</v>
      </c>
      <c r="E575" s="6">
        <v>5</v>
      </c>
      <c r="F575" s="6"/>
      <c r="G575" s="7"/>
      <c r="H575" s="122">
        <f>VLOOKUP(A575,'NIP totaal 2021'!$A$4:$I$2114,9,0)</f>
        <v>0</v>
      </c>
      <c r="I575" s="32">
        <f t="shared" si="45"/>
        <v>0</v>
      </c>
      <c r="J575" s="27">
        <f t="shared" si="46"/>
        <v>0</v>
      </c>
      <c r="K575" s="81">
        <f t="shared" si="47"/>
        <v>1</v>
      </c>
      <c r="L575" s="28">
        <f t="shared" si="48"/>
        <v>0</v>
      </c>
      <c r="M575" s="28">
        <f t="shared" si="49"/>
        <v>0</v>
      </c>
    </row>
    <row r="576" spans="1:13" ht="14.15" customHeight="1" x14ac:dyDescent="0.25">
      <c r="A576" s="129">
        <v>16233085</v>
      </c>
      <c r="B576" s="124" t="s">
        <v>148</v>
      </c>
      <c r="C576" s="124" t="s">
        <v>149</v>
      </c>
      <c r="D576" s="4" t="s">
        <v>2991</v>
      </c>
      <c r="E576" s="6">
        <v>5</v>
      </c>
      <c r="F576" s="6"/>
      <c r="G576" s="7"/>
      <c r="H576" s="122">
        <f>VLOOKUP(A576,'NIP totaal 2021'!$A$4:$I$2114,9,0)</f>
        <v>0</v>
      </c>
      <c r="I576" s="32">
        <f t="shared" si="45"/>
        <v>0</v>
      </c>
      <c r="J576" s="27">
        <f t="shared" si="46"/>
        <v>0</v>
      </c>
      <c r="K576" s="81">
        <f t="shared" si="47"/>
        <v>1</v>
      </c>
      <c r="L576" s="28">
        <f t="shared" si="48"/>
        <v>0</v>
      </c>
      <c r="M576" s="28">
        <f t="shared" si="49"/>
        <v>0</v>
      </c>
    </row>
    <row r="577" spans="1:13" ht="14.15" customHeight="1" x14ac:dyDescent="0.25">
      <c r="A577" s="129">
        <v>16233093</v>
      </c>
      <c r="B577" s="124" t="s">
        <v>148</v>
      </c>
      <c r="C577" s="124" t="s">
        <v>149</v>
      </c>
      <c r="D577" s="4" t="s">
        <v>2991</v>
      </c>
      <c r="E577" s="6">
        <v>5</v>
      </c>
      <c r="F577" s="6"/>
      <c r="G577" s="7"/>
      <c r="H577" s="122">
        <f>VLOOKUP(A577,'NIP totaal 2021'!$A$4:$I$2114,9,0)</f>
        <v>0</v>
      </c>
      <c r="I577" s="32">
        <f t="shared" si="45"/>
        <v>0</v>
      </c>
      <c r="J577" s="27">
        <f t="shared" si="46"/>
        <v>0</v>
      </c>
      <c r="K577" s="81">
        <f t="shared" si="47"/>
        <v>1</v>
      </c>
      <c r="L577" s="28">
        <f t="shared" si="48"/>
        <v>0</v>
      </c>
      <c r="M577" s="28">
        <f t="shared" si="49"/>
        <v>0</v>
      </c>
    </row>
    <row r="578" spans="1:13" ht="14.15" customHeight="1" x14ac:dyDescent="0.25">
      <c r="A578" s="129">
        <v>16233123</v>
      </c>
      <c r="B578" s="124" t="s">
        <v>148</v>
      </c>
      <c r="C578" s="124" t="s">
        <v>149</v>
      </c>
      <c r="D578" s="4" t="s">
        <v>2991</v>
      </c>
      <c r="E578" s="6">
        <v>5</v>
      </c>
      <c r="F578" s="6"/>
      <c r="G578" s="7"/>
      <c r="H578" s="122">
        <f>VLOOKUP(A578,'NIP totaal 2021'!$A$4:$I$2114,9,0)</f>
        <v>0</v>
      </c>
      <c r="I578" s="32">
        <f t="shared" si="45"/>
        <v>0</v>
      </c>
      <c r="J578" s="27">
        <f t="shared" si="46"/>
        <v>0</v>
      </c>
      <c r="K578" s="81">
        <f t="shared" si="47"/>
        <v>1</v>
      </c>
      <c r="L578" s="28">
        <f t="shared" si="48"/>
        <v>0</v>
      </c>
      <c r="M578" s="28">
        <f t="shared" si="49"/>
        <v>0</v>
      </c>
    </row>
    <row r="579" spans="1:13" ht="14.15" customHeight="1" x14ac:dyDescent="0.25">
      <c r="A579" s="129">
        <v>16233166</v>
      </c>
      <c r="B579" s="124" t="s">
        <v>148</v>
      </c>
      <c r="C579" s="124" t="s">
        <v>149</v>
      </c>
      <c r="D579" s="4" t="s">
        <v>2991</v>
      </c>
      <c r="E579" s="6">
        <v>5</v>
      </c>
      <c r="F579" s="6"/>
      <c r="G579" s="7"/>
      <c r="H579" s="122">
        <f>VLOOKUP(A579,'NIP totaal 2021'!$A$4:$I$2114,9,0)</f>
        <v>0</v>
      </c>
      <c r="I579" s="32">
        <f t="shared" si="45"/>
        <v>0</v>
      </c>
      <c r="J579" s="27">
        <f t="shared" si="46"/>
        <v>0</v>
      </c>
      <c r="K579" s="81">
        <f t="shared" si="47"/>
        <v>1</v>
      </c>
      <c r="L579" s="28">
        <f t="shared" si="48"/>
        <v>0</v>
      </c>
      <c r="M579" s="28">
        <f t="shared" si="49"/>
        <v>0</v>
      </c>
    </row>
    <row r="580" spans="1:13" ht="14.15" customHeight="1" x14ac:dyDescent="0.25">
      <c r="A580" s="129">
        <v>16233646</v>
      </c>
      <c r="B580" s="124" t="s">
        <v>275</v>
      </c>
      <c r="C580" s="124" t="s">
        <v>276</v>
      </c>
      <c r="D580" s="4" t="s">
        <v>2991</v>
      </c>
      <c r="E580" s="6">
        <v>1</v>
      </c>
      <c r="F580" s="6"/>
      <c r="G580" s="7"/>
      <c r="H580" s="122">
        <f>VLOOKUP(A580,'NIP totaal 2021'!$A$4:$I$2114,9,0)</f>
        <v>0</v>
      </c>
      <c r="I580" s="32">
        <f t="shared" si="45"/>
        <v>0</v>
      </c>
      <c r="J580" s="27">
        <f t="shared" si="46"/>
        <v>0</v>
      </c>
      <c r="K580" s="81">
        <f t="shared" si="47"/>
        <v>1</v>
      </c>
      <c r="L580" s="28">
        <f t="shared" si="48"/>
        <v>0</v>
      </c>
      <c r="M580" s="28">
        <f t="shared" si="49"/>
        <v>0</v>
      </c>
    </row>
    <row r="581" spans="1:13" ht="14.15" customHeight="1" x14ac:dyDescent="0.25">
      <c r="A581" s="129">
        <v>16233654</v>
      </c>
      <c r="B581" s="124" t="s">
        <v>275</v>
      </c>
      <c r="C581" s="124" t="s">
        <v>276</v>
      </c>
      <c r="D581" s="4" t="s">
        <v>2991</v>
      </c>
      <c r="E581" s="6">
        <v>1</v>
      </c>
      <c r="F581" s="6"/>
      <c r="G581" s="7"/>
      <c r="H581" s="122">
        <f>VLOOKUP(A581,'NIP totaal 2021'!$A$4:$I$2114,9,0)</f>
        <v>0</v>
      </c>
      <c r="I581" s="32">
        <f t="shared" si="45"/>
        <v>0</v>
      </c>
      <c r="J581" s="27">
        <f t="shared" si="46"/>
        <v>0</v>
      </c>
      <c r="K581" s="81">
        <f t="shared" si="47"/>
        <v>1</v>
      </c>
      <c r="L581" s="28">
        <f t="shared" si="48"/>
        <v>0</v>
      </c>
      <c r="M581" s="28">
        <f t="shared" si="49"/>
        <v>0</v>
      </c>
    </row>
    <row r="582" spans="1:13" ht="14.15" customHeight="1" x14ac:dyDescent="0.25">
      <c r="A582" s="129">
        <v>16237439</v>
      </c>
      <c r="B582" s="124" t="s">
        <v>2807</v>
      </c>
      <c r="C582" s="124" t="s">
        <v>260</v>
      </c>
      <c r="D582" s="4" t="s">
        <v>2991</v>
      </c>
      <c r="E582" s="6">
        <v>84</v>
      </c>
      <c r="F582" s="6"/>
      <c r="G582" s="7"/>
      <c r="H582" s="122">
        <f>VLOOKUP(A582,'NIP totaal 2021'!$A$4:$I$2114,9,0)</f>
        <v>0</v>
      </c>
      <c r="I582" s="32">
        <f t="shared" si="45"/>
        <v>0</v>
      </c>
      <c r="J582" s="27">
        <f t="shared" si="46"/>
        <v>0</v>
      </c>
      <c r="K582" s="81">
        <f t="shared" si="47"/>
        <v>1</v>
      </c>
      <c r="L582" s="28">
        <f t="shared" si="48"/>
        <v>0</v>
      </c>
      <c r="M582" s="28">
        <f t="shared" si="49"/>
        <v>0</v>
      </c>
    </row>
    <row r="583" spans="1:13" ht="14.15" customHeight="1" x14ac:dyDescent="0.25">
      <c r="A583" s="129">
        <v>16237471</v>
      </c>
      <c r="B583" s="124" t="s">
        <v>221</v>
      </c>
      <c r="C583" s="124" t="s">
        <v>222</v>
      </c>
      <c r="D583" s="4" t="s">
        <v>2991</v>
      </c>
      <c r="E583" s="6">
        <v>1</v>
      </c>
      <c r="F583" s="6"/>
      <c r="G583" s="7"/>
      <c r="H583" s="122">
        <f>VLOOKUP(A583,'NIP totaal 2021'!$A$4:$I$2114,9,0)</f>
        <v>0</v>
      </c>
      <c r="I583" s="32">
        <f t="shared" si="45"/>
        <v>0</v>
      </c>
      <c r="J583" s="27">
        <f t="shared" si="46"/>
        <v>0</v>
      </c>
      <c r="K583" s="81">
        <f t="shared" si="47"/>
        <v>1</v>
      </c>
      <c r="L583" s="28">
        <f t="shared" si="48"/>
        <v>0</v>
      </c>
      <c r="M583" s="28">
        <f t="shared" si="49"/>
        <v>0</v>
      </c>
    </row>
    <row r="584" spans="1:13" ht="14.15" customHeight="1" x14ac:dyDescent="0.25">
      <c r="A584" s="129">
        <v>16237897</v>
      </c>
      <c r="B584" s="124" t="s">
        <v>225</v>
      </c>
      <c r="C584" s="124" t="s">
        <v>226</v>
      </c>
      <c r="D584" s="4" t="s">
        <v>2991</v>
      </c>
      <c r="E584" s="6">
        <v>6</v>
      </c>
      <c r="F584" s="6"/>
      <c r="G584" s="7"/>
      <c r="H584" s="122">
        <f>VLOOKUP(A584,'NIP totaal 2021'!$A$4:$I$2114,9,0)</f>
        <v>0</v>
      </c>
      <c r="I584" s="32">
        <f t="shared" ref="I584:I647" si="50">F584/E584</f>
        <v>0</v>
      </c>
      <c r="J584" s="27">
        <f t="shared" ref="J584:J647" si="51">H584/E584*F584</f>
        <v>0</v>
      </c>
      <c r="K584" s="81">
        <f t="shared" ref="K584:K647" si="52">IF(H584&gt;G584, 0, 1)</f>
        <v>1</v>
      </c>
      <c r="L584" s="28">
        <f t="shared" ref="L584:L647" si="53">G584/E584*F584</f>
        <v>0</v>
      </c>
      <c r="M584" s="28">
        <f t="shared" ref="M584:M647" si="54">MIN(L584,J584)</f>
        <v>0</v>
      </c>
    </row>
    <row r="585" spans="1:13" ht="14.15" customHeight="1" x14ac:dyDescent="0.25">
      <c r="A585" s="129">
        <v>16237919</v>
      </c>
      <c r="B585" s="124" t="s">
        <v>2807</v>
      </c>
      <c r="C585" s="124" t="s">
        <v>260</v>
      </c>
      <c r="D585" s="4" t="s">
        <v>2991</v>
      </c>
      <c r="E585" s="6">
        <v>84</v>
      </c>
      <c r="F585" s="6"/>
      <c r="G585" s="7"/>
      <c r="H585" s="122">
        <f>VLOOKUP(A585,'NIP totaal 2021'!$A$4:$I$2114,9,0)</f>
        <v>0</v>
      </c>
      <c r="I585" s="32">
        <f t="shared" si="50"/>
        <v>0</v>
      </c>
      <c r="J585" s="27">
        <f t="shared" si="51"/>
        <v>0</v>
      </c>
      <c r="K585" s="81">
        <f t="shared" si="52"/>
        <v>1</v>
      </c>
      <c r="L585" s="28">
        <f t="shared" si="53"/>
        <v>0</v>
      </c>
      <c r="M585" s="28">
        <f t="shared" si="54"/>
        <v>0</v>
      </c>
    </row>
    <row r="586" spans="1:13" ht="14.15" customHeight="1" x14ac:dyDescent="0.25">
      <c r="A586" s="129">
        <v>16240081</v>
      </c>
      <c r="B586" s="124" t="s">
        <v>2807</v>
      </c>
      <c r="C586" s="124" t="s">
        <v>260</v>
      </c>
      <c r="D586" s="4" t="s">
        <v>2991</v>
      </c>
      <c r="E586" s="6">
        <v>84</v>
      </c>
      <c r="F586" s="6"/>
      <c r="G586" s="7"/>
      <c r="H586" s="122">
        <f>VLOOKUP(A586,'NIP totaal 2021'!$A$4:$I$2114,9,0)</f>
        <v>0</v>
      </c>
      <c r="I586" s="32">
        <f t="shared" si="50"/>
        <v>0</v>
      </c>
      <c r="J586" s="27">
        <f t="shared" si="51"/>
        <v>0</v>
      </c>
      <c r="K586" s="81">
        <f t="shared" si="52"/>
        <v>1</v>
      </c>
      <c r="L586" s="28">
        <f t="shared" si="53"/>
        <v>0</v>
      </c>
      <c r="M586" s="28">
        <f t="shared" si="54"/>
        <v>0</v>
      </c>
    </row>
    <row r="587" spans="1:13" ht="14.15" customHeight="1" x14ac:dyDescent="0.25">
      <c r="A587" s="129">
        <v>16241169</v>
      </c>
      <c r="B587" s="124" t="s">
        <v>306</v>
      </c>
      <c r="C587" s="124" t="s">
        <v>307</v>
      </c>
      <c r="D587" s="4" t="s">
        <v>2991</v>
      </c>
      <c r="E587" s="6">
        <v>1</v>
      </c>
      <c r="F587" s="6"/>
      <c r="G587" s="7"/>
      <c r="H587" s="122">
        <f>VLOOKUP(A587,'NIP totaal 2021'!$A$4:$I$2114,9,0)</f>
        <v>0</v>
      </c>
      <c r="I587" s="32">
        <f t="shared" si="50"/>
        <v>0</v>
      </c>
      <c r="J587" s="27">
        <f t="shared" si="51"/>
        <v>0</v>
      </c>
      <c r="K587" s="81">
        <f t="shared" si="52"/>
        <v>1</v>
      </c>
      <c r="L587" s="28">
        <f t="shared" si="53"/>
        <v>0</v>
      </c>
      <c r="M587" s="28">
        <f t="shared" si="54"/>
        <v>0</v>
      </c>
    </row>
    <row r="588" spans="1:13" ht="14.15" customHeight="1" x14ac:dyDescent="0.25">
      <c r="A588" s="129">
        <v>16242319</v>
      </c>
      <c r="B588" s="124" t="s">
        <v>308</v>
      </c>
      <c r="C588" s="124" t="s">
        <v>309</v>
      </c>
      <c r="D588" s="4" t="s">
        <v>2991</v>
      </c>
      <c r="E588" s="6">
        <v>1</v>
      </c>
      <c r="F588" s="6"/>
      <c r="G588" s="7"/>
      <c r="H588" s="122">
        <f>VLOOKUP(A588,'NIP totaal 2021'!$A$4:$I$2114,9,0)</f>
        <v>0</v>
      </c>
      <c r="I588" s="32">
        <f t="shared" si="50"/>
        <v>0</v>
      </c>
      <c r="J588" s="27">
        <f t="shared" si="51"/>
        <v>0</v>
      </c>
      <c r="K588" s="81">
        <f t="shared" si="52"/>
        <v>1</v>
      </c>
      <c r="L588" s="28">
        <f t="shared" si="53"/>
        <v>0</v>
      </c>
      <c r="M588" s="28">
        <f t="shared" si="54"/>
        <v>0</v>
      </c>
    </row>
    <row r="589" spans="1:13" ht="14.15" customHeight="1" x14ac:dyDescent="0.25">
      <c r="A589" s="129">
        <v>16245520</v>
      </c>
      <c r="B589" s="124" t="s">
        <v>253</v>
      </c>
      <c r="C589" s="124" t="s">
        <v>254</v>
      </c>
      <c r="D589" s="4" t="s">
        <v>2991</v>
      </c>
      <c r="E589" s="6">
        <v>112</v>
      </c>
      <c r="F589" s="6"/>
      <c r="G589" s="7"/>
      <c r="H589" s="122">
        <f>VLOOKUP(A589,'NIP totaal 2021'!$A$4:$I$2114,9,0)</f>
        <v>0</v>
      </c>
      <c r="I589" s="32">
        <f t="shared" si="50"/>
        <v>0</v>
      </c>
      <c r="J589" s="27">
        <f t="shared" si="51"/>
        <v>0</v>
      </c>
      <c r="K589" s="81">
        <f t="shared" si="52"/>
        <v>1</v>
      </c>
      <c r="L589" s="28">
        <f t="shared" si="53"/>
        <v>0</v>
      </c>
      <c r="M589" s="28">
        <f t="shared" si="54"/>
        <v>0</v>
      </c>
    </row>
    <row r="590" spans="1:13" ht="14.15" customHeight="1" x14ac:dyDescent="0.25">
      <c r="A590" s="129">
        <v>16248546</v>
      </c>
      <c r="B590" s="124" t="s">
        <v>2795</v>
      </c>
      <c r="C590" s="124" t="s">
        <v>210</v>
      </c>
      <c r="D590" s="4" t="s">
        <v>2991</v>
      </c>
      <c r="E590" s="6">
        <v>30</v>
      </c>
      <c r="F590" s="6"/>
      <c r="G590" s="7"/>
      <c r="H590" s="122">
        <f>VLOOKUP(A590,'NIP totaal 2021'!$A$4:$I$2114,9,0)</f>
        <v>0</v>
      </c>
      <c r="I590" s="32">
        <f t="shared" si="50"/>
        <v>0</v>
      </c>
      <c r="J590" s="27">
        <f t="shared" si="51"/>
        <v>0</v>
      </c>
      <c r="K590" s="81">
        <f t="shared" si="52"/>
        <v>1</v>
      </c>
      <c r="L590" s="28">
        <f t="shared" si="53"/>
        <v>0</v>
      </c>
      <c r="M590" s="28">
        <f t="shared" si="54"/>
        <v>0</v>
      </c>
    </row>
    <row r="591" spans="1:13" ht="14.15" customHeight="1" x14ac:dyDescent="0.25">
      <c r="A591" s="129">
        <v>16248554</v>
      </c>
      <c r="B591" s="124" t="s">
        <v>2795</v>
      </c>
      <c r="C591" s="124" t="s">
        <v>210</v>
      </c>
      <c r="D591" s="4" t="s">
        <v>2991</v>
      </c>
      <c r="E591" s="6">
        <v>30</v>
      </c>
      <c r="F591" s="6"/>
      <c r="G591" s="7"/>
      <c r="H591" s="122">
        <f>VLOOKUP(A591,'NIP totaal 2021'!$A$4:$I$2114,9,0)</f>
        <v>0</v>
      </c>
      <c r="I591" s="32">
        <f t="shared" si="50"/>
        <v>0</v>
      </c>
      <c r="J591" s="27">
        <f t="shared" si="51"/>
        <v>0</v>
      </c>
      <c r="K591" s="81">
        <f t="shared" si="52"/>
        <v>1</v>
      </c>
      <c r="L591" s="28">
        <f t="shared" si="53"/>
        <v>0</v>
      </c>
      <c r="M591" s="28">
        <f t="shared" si="54"/>
        <v>0</v>
      </c>
    </row>
    <row r="592" spans="1:13" ht="14.15" customHeight="1" x14ac:dyDescent="0.25">
      <c r="A592" s="129">
        <v>16248562</v>
      </c>
      <c r="B592" s="124" t="s">
        <v>2795</v>
      </c>
      <c r="C592" s="124" t="s">
        <v>210</v>
      </c>
      <c r="D592" s="4" t="s">
        <v>2991</v>
      </c>
      <c r="E592" s="6">
        <v>30</v>
      </c>
      <c r="F592" s="6"/>
      <c r="G592" s="7"/>
      <c r="H592" s="122">
        <f>VLOOKUP(A592,'NIP totaal 2021'!$A$4:$I$2114,9,0)</f>
        <v>0</v>
      </c>
      <c r="I592" s="32">
        <f t="shared" si="50"/>
        <v>0</v>
      </c>
      <c r="J592" s="27">
        <f t="shared" si="51"/>
        <v>0</v>
      </c>
      <c r="K592" s="81">
        <f t="shared" si="52"/>
        <v>1</v>
      </c>
      <c r="L592" s="28">
        <f t="shared" si="53"/>
        <v>0</v>
      </c>
      <c r="M592" s="28">
        <f t="shared" si="54"/>
        <v>0</v>
      </c>
    </row>
    <row r="593" spans="1:13" ht="14.15" customHeight="1" x14ac:dyDescent="0.25">
      <c r="A593" s="129">
        <v>16248570</v>
      </c>
      <c r="B593" s="124" t="s">
        <v>2795</v>
      </c>
      <c r="C593" s="124" t="s">
        <v>210</v>
      </c>
      <c r="D593" s="4" t="s">
        <v>2991</v>
      </c>
      <c r="E593" s="6">
        <v>30</v>
      </c>
      <c r="F593" s="6"/>
      <c r="G593" s="7"/>
      <c r="H593" s="122">
        <f>VLOOKUP(A593,'NIP totaal 2021'!$A$4:$I$2114,9,0)</f>
        <v>0</v>
      </c>
      <c r="I593" s="32">
        <f t="shared" si="50"/>
        <v>0</v>
      </c>
      <c r="J593" s="27">
        <f t="shared" si="51"/>
        <v>0</v>
      </c>
      <c r="K593" s="81">
        <f t="shared" si="52"/>
        <v>1</v>
      </c>
      <c r="L593" s="28">
        <f t="shared" si="53"/>
        <v>0</v>
      </c>
      <c r="M593" s="28">
        <f t="shared" si="54"/>
        <v>0</v>
      </c>
    </row>
    <row r="594" spans="1:13" ht="14.15" customHeight="1" x14ac:dyDescent="0.25">
      <c r="A594" s="129">
        <v>16248597</v>
      </c>
      <c r="B594" s="124" t="s">
        <v>2785</v>
      </c>
      <c r="C594" s="124" t="s">
        <v>123</v>
      </c>
      <c r="D594" s="4" t="s">
        <v>2991</v>
      </c>
      <c r="E594" s="6">
        <v>10</v>
      </c>
      <c r="F594" s="6"/>
      <c r="G594" s="7"/>
      <c r="H594" s="122">
        <f>VLOOKUP(A594,'NIP totaal 2021'!$A$4:$I$2114,9,0)</f>
        <v>0</v>
      </c>
      <c r="I594" s="32">
        <f t="shared" si="50"/>
        <v>0</v>
      </c>
      <c r="J594" s="27">
        <f t="shared" si="51"/>
        <v>0</v>
      </c>
      <c r="K594" s="81">
        <f t="shared" si="52"/>
        <v>1</v>
      </c>
      <c r="L594" s="28">
        <f t="shared" si="53"/>
        <v>0</v>
      </c>
      <c r="M594" s="28">
        <f t="shared" si="54"/>
        <v>0</v>
      </c>
    </row>
    <row r="595" spans="1:13" ht="14.15" customHeight="1" x14ac:dyDescent="0.25">
      <c r="A595" s="129">
        <v>16248600</v>
      </c>
      <c r="B595" s="124" t="s">
        <v>2800</v>
      </c>
      <c r="C595" s="124" t="s">
        <v>218</v>
      </c>
      <c r="D595" s="4" t="s">
        <v>2991</v>
      </c>
      <c r="E595" s="6">
        <v>28</v>
      </c>
      <c r="F595" s="6"/>
      <c r="G595" s="7"/>
      <c r="H595" s="122">
        <f>VLOOKUP(A595,'NIP totaal 2021'!$A$4:$I$2114,9,0)</f>
        <v>0</v>
      </c>
      <c r="I595" s="32">
        <f t="shared" si="50"/>
        <v>0</v>
      </c>
      <c r="J595" s="27">
        <f t="shared" si="51"/>
        <v>0</v>
      </c>
      <c r="K595" s="81">
        <f t="shared" si="52"/>
        <v>1</v>
      </c>
      <c r="L595" s="28">
        <f t="shared" si="53"/>
        <v>0</v>
      </c>
      <c r="M595" s="28">
        <f t="shared" si="54"/>
        <v>0</v>
      </c>
    </row>
    <row r="596" spans="1:13" ht="14.15" customHeight="1" x14ac:dyDescent="0.25">
      <c r="A596" s="129">
        <v>16249496</v>
      </c>
      <c r="B596" s="124" t="s">
        <v>146</v>
      </c>
      <c r="C596" s="124" t="s">
        <v>147</v>
      </c>
      <c r="D596" s="4" t="s">
        <v>2991</v>
      </c>
      <c r="E596" s="6">
        <v>1</v>
      </c>
      <c r="F596" s="6"/>
      <c r="G596" s="7"/>
      <c r="H596" s="122">
        <f>VLOOKUP(A596,'NIP totaal 2021'!$A$4:$I$2114,9,0)</f>
        <v>0</v>
      </c>
      <c r="I596" s="32">
        <f t="shared" si="50"/>
        <v>0</v>
      </c>
      <c r="J596" s="27">
        <f t="shared" si="51"/>
        <v>0</v>
      </c>
      <c r="K596" s="81">
        <f t="shared" si="52"/>
        <v>1</v>
      </c>
      <c r="L596" s="28">
        <f t="shared" si="53"/>
        <v>0</v>
      </c>
      <c r="M596" s="28">
        <f t="shared" si="54"/>
        <v>0</v>
      </c>
    </row>
    <row r="597" spans="1:13" ht="14.15" customHeight="1" x14ac:dyDescent="0.25">
      <c r="A597" s="129">
        <v>16249526</v>
      </c>
      <c r="B597" s="124" t="s">
        <v>146</v>
      </c>
      <c r="C597" s="124" t="s">
        <v>147</v>
      </c>
      <c r="D597" s="4" t="s">
        <v>2991</v>
      </c>
      <c r="E597" s="6">
        <v>1</v>
      </c>
      <c r="F597" s="6"/>
      <c r="G597" s="7"/>
      <c r="H597" s="122">
        <f>VLOOKUP(A597,'NIP totaal 2021'!$A$4:$I$2114,9,0)</f>
        <v>0</v>
      </c>
      <c r="I597" s="32">
        <f t="shared" si="50"/>
        <v>0</v>
      </c>
      <c r="J597" s="27">
        <f t="shared" si="51"/>
        <v>0</v>
      </c>
      <c r="K597" s="81">
        <f t="shared" si="52"/>
        <v>1</v>
      </c>
      <c r="L597" s="28">
        <f t="shared" si="53"/>
        <v>0</v>
      </c>
      <c r="M597" s="28">
        <f t="shared" si="54"/>
        <v>0</v>
      </c>
    </row>
    <row r="598" spans="1:13" ht="14.15" customHeight="1" x14ac:dyDescent="0.25">
      <c r="A598" s="129">
        <v>16252063</v>
      </c>
      <c r="B598" s="124" t="s">
        <v>310</v>
      </c>
      <c r="C598" s="124" t="s">
        <v>311</v>
      </c>
      <c r="D598" s="4" t="s">
        <v>2991</v>
      </c>
      <c r="E598" s="6">
        <v>1</v>
      </c>
      <c r="F598" s="6"/>
      <c r="G598" s="7"/>
      <c r="H598" s="122">
        <f>VLOOKUP(A598,'NIP totaal 2021'!$A$4:$I$2114,9,0)</f>
        <v>0</v>
      </c>
      <c r="I598" s="32">
        <f t="shared" si="50"/>
        <v>0</v>
      </c>
      <c r="J598" s="27">
        <f t="shared" si="51"/>
        <v>0</v>
      </c>
      <c r="K598" s="81">
        <f t="shared" si="52"/>
        <v>1</v>
      </c>
      <c r="L598" s="28">
        <f t="shared" si="53"/>
        <v>0</v>
      </c>
      <c r="M598" s="28">
        <f t="shared" si="54"/>
        <v>0</v>
      </c>
    </row>
    <row r="599" spans="1:13" ht="14.15" customHeight="1" x14ac:dyDescent="0.25">
      <c r="A599" s="129">
        <v>16252071</v>
      </c>
      <c r="B599" s="124" t="s">
        <v>310</v>
      </c>
      <c r="C599" s="124" t="s">
        <v>311</v>
      </c>
      <c r="D599" s="4" t="s">
        <v>2991</v>
      </c>
      <c r="E599" s="6">
        <v>1</v>
      </c>
      <c r="F599" s="6"/>
      <c r="G599" s="7"/>
      <c r="H599" s="122">
        <f>VLOOKUP(A599,'NIP totaal 2021'!$A$4:$I$2114,9,0)</f>
        <v>0</v>
      </c>
      <c r="I599" s="32">
        <f t="shared" si="50"/>
        <v>0</v>
      </c>
      <c r="J599" s="27">
        <f t="shared" si="51"/>
        <v>0</v>
      </c>
      <c r="K599" s="81">
        <f t="shared" si="52"/>
        <v>1</v>
      </c>
      <c r="L599" s="28">
        <f t="shared" si="53"/>
        <v>0</v>
      </c>
      <c r="M599" s="28">
        <f t="shared" si="54"/>
        <v>0</v>
      </c>
    </row>
    <row r="600" spans="1:13" ht="14.15" customHeight="1" x14ac:dyDescent="0.25">
      <c r="A600" s="129">
        <v>16252705</v>
      </c>
      <c r="B600" s="124" t="s">
        <v>2793</v>
      </c>
      <c r="C600" s="124" t="s">
        <v>199</v>
      </c>
      <c r="D600" s="4" t="s">
        <v>2991</v>
      </c>
      <c r="E600" s="6">
        <v>30</v>
      </c>
      <c r="F600" s="6"/>
      <c r="G600" s="7"/>
      <c r="H600" s="122">
        <f>VLOOKUP(A600,'NIP totaal 2021'!$A$4:$I$2114,9,0)</f>
        <v>0</v>
      </c>
      <c r="I600" s="32">
        <f t="shared" si="50"/>
        <v>0</v>
      </c>
      <c r="J600" s="27">
        <f t="shared" si="51"/>
        <v>0</v>
      </c>
      <c r="K600" s="81">
        <f t="shared" si="52"/>
        <v>1</v>
      </c>
      <c r="L600" s="28">
        <f t="shared" si="53"/>
        <v>0</v>
      </c>
      <c r="M600" s="28">
        <f t="shared" si="54"/>
        <v>0</v>
      </c>
    </row>
    <row r="601" spans="1:13" ht="14.15" customHeight="1" x14ac:dyDescent="0.25">
      <c r="A601" s="129">
        <v>16255453</v>
      </c>
      <c r="B601" s="124" t="s">
        <v>2793</v>
      </c>
      <c r="C601" s="124" t="s">
        <v>199</v>
      </c>
      <c r="D601" s="4" t="s">
        <v>2991</v>
      </c>
      <c r="E601" s="6">
        <v>30</v>
      </c>
      <c r="F601" s="6"/>
      <c r="G601" s="7"/>
      <c r="H601" s="122">
        <f>VLOOKUP(A601,'NIP totaal 2021'!$A$4:$I$2114,9,0)</f>
        <v>0</v>
      </c>
      <c r="I601" s="32">
        <f t="shared" si="50"/>
        <v>0</v>
      </c>
      <c r="J601" s="27">
        <f t="shared" si="51"/>
        <v>0</v>
      </c>
      <c r="K601" s="81">
        <f t="shared" si="52"/>
        <v>1</v>
      </c>
      <c r="L601" s="28">
        <f t="shared" si="53"/>
        <v>0</v>
      </c>
      <c r="M601" s="28">
        <f t="shared" si="54"/>
        <v>0</v>
      </c>
    </row>
    <row r="602" spans="1:13" ht="14.15" customHeight="1" x14ac:dyDescent="0.25">
      <c r="A602" s="129">
        <v>16255607</v>
      </c>
      <c r="B602" s="124" t="s">
        <v>2794</v>
      </c>
      <c r="C602" s="124" t="s">
        <v>141</v>
      </c>
      <c r="D602" s="4" t="s">
        <v>2991</v>
      </c>
      <c r="E602" s="6">
        <v>30</v>
      </c>
      <c r="F602" s="6"/>
      <c r="G602" s="7"/>
      <c r="H602" s="122">
        <f>VLOOKUP(A602,'NIP totaal 2021'!$A$4:$I$2114,9,0)</f>
        <v>0</v>
      </c>
      <c r="I602" s="32">
        <f t="shared" si="50"/>
        <v>0</v>
      </c>
      <c r="J602" s="27">
        <f t="shared" si="51"/>
        <v>0</v>
      </c>
      <c r="K602" s="81">
        <f t="shared" si="52"/>
        <v>1</v>
      </c>
      <c r="L602" s="28">
        <f t="shared" si="53"/>
        <v>0</v>
      </c>
      <c r="M602" s="28">
        <f t="shared" si="54"/>
        <v>0</v>
      </c>
    </row>
    <row r="603" spans="1:13" ht="14.15" customHeight="1" x14ac:dyDescent="0.25">
      <c r="A603" s="129">
        <v>16255879</v>
      </c>
      <c r="B603" s="124" t="s">
        <v>2794</v>
      </c>
      <c r="C603" s="124" t="s">
        <v>141</v>
      </c>
      <c r="D603" s="4" t="s">
        <v>2991</v>
      </c>
      <c r="E603" s="6">
        <v>30</v>
      </c>
      <c r="F603" s="6"/>
      <c r="G603" s="7"/>
      <c r="H603" s="122">
        <f>VLOOKUP(A603,'NIP totaal 2021'!$A$4:$I$2114,9,0)</f>
        <v>0</v>
      </c>
      <c r="I603" s="32">
        <f t="shared" si="50"/>
        <v>0</v>
      </c>
      <c r="J603" s="27">
        <f t="shared" si="51"/>
        <v>0</v>
      </c>
      <c r="K603" s="81">
        <f t="shared" si="52"/>
        <v>1</v>
      </c>
      <c r="L603" s="28">
        <f t="shared" si="53"/>
        <v>0</v>
      </c>
      <c r="M603" s="28">
        <f t="shared" si="54"/>
        <v>0</v>
      </c>
    </row>
    <row r="604" spans="1:13" ht="14.15" customHeight="1" x14ac:dyDescent="0.25">
      <c r="A604" s="129">
        <v>16259440</v>
      </c>
      <c r="B604" s="124" t="s">
        <v>170</v>
      </c>
      <c r="C604" s="124" t="s">
        <v>171</v>
      </c>
      <c r="D604" s="4" t="s">
        <v>2991</v>
      </c>
      <c r="E604" s="6">
        <v>21</v>
      </c>
      <c r="F604" s="6"/>
      <c r="G604" s="7"/>
      <c r="H604" s="122">
        <f>VLOOKUP(A604,'NIP totaal 2021'!$A$4:$I$2114,9,0)</f>
        <v>0</v>
      </c>
      <c r="I604" s="32">
        <f t="shared" si="50"/>
        <v>0</v>
      </c>
      <c r="J604" s="27">
        <f t="shared" si="51"/>
        <v>0</v>
      </c>
      <c r="K604" s="81">
        <f t="shared" si="52"/>
        <v>1</v>
      </c>
      <c r="L604" s="28">
        <f t="shared" si="53"/>
        <v>0</v>
      </c>
      <c r="M604" s="28">
        <f t="shared" si="54"/>
        <v>0</v>
      </c>
    </row>
    <row r="605" spans="1:13" ht="14.15" customHeight="1" x14ac:dyDescent="0.25">
      <c r="A605" s="129">
        <v>16259459</v>
      </c>
      <c r="B605" s="124" t="s">
        <v>170</v>
      </c>
      <c r="C605" s="124" t="s">
        <v>171</v>
      </c>
      <c r="D605" s="4" t="s">
        <v>2991</v>
      </c>
      <c r="E605" s="6">
        <v>21</v>
      </c>
      <c r="F605" s="6"/>
      <c r="G605" s="7"/>
      <c r="H605" s="122">
        <f>VLOOKUP(A605,'NIP totaal 2021'!$A$4:$I$2114,9,0)</f>
        <v>0</v>
      </c>
      <c r="I605" s="32">
        <f t="shared" si="50"/>
        <v>0</v>
      </c>
      <c r="J605" s="27">
        <f t="shared" si="51"/>
        <v>0</v>
      </c>
      <c r="K605" s="81">
        <f t="shared" si="52"/>
        <v>1</v>
      </c>
      <c r="L605" s="28">
        <f t="shared" si="53"/>
        <v>0</v>
      </c>
      <c r="M605" s="28">
        <f t="shared" si="54"/>
        <v>0</v>
      </c>
    </row>
    <row r="606" spans="1:13" ht="14.15" customHeight="1" x14ac:dyDescent="0.25">
      <c r="A606" s="129">
        <v>16259467</v>
      </c>
      <c r="B606" s="124" t="s">
        <v>170</v>
      </c>
      <c r="C606" s="124" t="s">
        <v>171</v>
      </c>
      <c r="D606" s="4" t="s">
        <v>2991</v>
      </c>
      <c r="E606" s="6">
        <v>21</v>
      </c>
      <c r="F606" s="6"/>
      <c r="G606" s="7"/>
      <c r="H606" s="122">
        <f>VLOOKUP(A606,'NIP totaal 2021'!$A$4:$I$2114,9,0)</f>
        <v>0</v>
      </c>
      <c r="I606" s="32">
        <f t="shared" si="50"/>
        <v>0</v>
      </c>
      <c r="J606" s="27">
        <f t="shared" si="51"/>
        <v>0</v>
      </c>
      <c r="K606" s="81">
        <f t="shared" si="52"/>
        <v>1</v>
      </c>
      <c r="L606" s="28">
        <f t="shared" si="53"/>
        <v>0</v>
      </c>
      <c r="M606" s="28">
        <f t="shared" si="54"/>
        <v>0</v>
      </c>
    </row>
    <row r="607" spans="1:13" ht="14.15" customHeight="1" x14ac:dyDescent="0.25">
      <c r="A607" s="129">
        <v>16259548</v>
      </c>
      <c r="B607" s="124" t="s">
        <v>2798</v>
      </c>
      <c r="C607" s="124" t="s">
        <v>234</v>
      </c>
      <c r="D607" s="4" t="s">
        <v>2991</v>
      </c>
      <c r="E607" s="6">
        <v>30</v>
      </c>
      <c r="F607" s="6"/>
      <c r="G607" s="7"/>
      <c r="H607" s="122">
        <f>VLOOKUP(A607,'NIP totaal 2021'!$A$4:$I$2114,9,0)</f>
        <v>0</v>
      </c>
      <c r="I607" s="32">
        <f t="shared" si="50"/>
        <v>0</v>
      </c>
      <c r="J607" s="27">
        <f t="shared" si="51"/>
        <v>0</v>
      </c>
      <c r="K607" s="81">
        <f t="shared" si="52"/>
        <v>1</v>
      </c>
      <c r="L607" s="28">
        <f t="shared" si="53"/>
        <v>0</v>
      </c>
      <c r="M607" s="28">
        <f t="shared" si="54"/>
        <v>0</v>
      </c>
    </row>
    <row r="608" spans="1:13" ht="14.15" customHeight="1" x14ac:dyDescent="0.25">
      <c r="A608" s="129">
        <v>16259556</v>
      </c>
      <c r="B608" s="124" t="s">
        <v>2798</v>
      </c>
      <c r="C608" s="124" t="s">
        <v>234</v>
      </c>
      <c r="D608" s="4" t="s">
        <v>2991</v>
      </c>
      <c r="E608" s="6">
        <v>30</v>
      </c>
      <c r="F608" s="6"/>
      <c r="G608" s="7"/>
      <c r="H608" s="122">
        <f>VLOOKUP(A608,'NIP totaal 2021'!$A$4:$I$2114,9,0)</f>
        <v>0</v>
      </c>
      <c r="I608" s="32">
        <f t="shared" si="50"/>
        <v>0</v>
      </c>
      <c r="J608" s="27">
        <f t="shared" si="51"/>
        <v>0</v>
      </c>
      <c r="K608" s="81">
        <f t="shared" si="52"/>
        <v>1</v>
      </c>
      <c r="L608" s="28">
        <f t="shared" si="53"/>
        <v>0</v>
      </c>
      <c r="M608" s="28">
        <f t="shared" si="54"/>
        <v>0</v>
      </c>
    </row>
    <row r="609" spans="1:13" ht="14.15" customHeight="1" x14ac:dyDescent="0.25">
      <c r="A609" s="129">
        <v>16260872</v>
      </c>
      <c r="B609" s="124" t="s">
        <v>2788</v>
      </c>
      <c r="C609" s="124" t="s">
        <v>155</v>
      </c>
      <c r="D609" s="4" t="s">
        <v>2991</v>
      </c>
      <c r="E609" s="6">
        <v>30</v>
      </c>
      <c r="F609" s="6"/>
      <c r="G609" s="7"/>
      <c r="H609" s="122">
        <f>VLOOKUP(A609,'NIP totaal 2021'!$A$4:$I$2114,9,0)</f>
        <v>0</v>
      </c>
      <c r="I609" s="32">
        <f t="shared" si="50"/>
        <v>0</v>
      </c>
      <c r="J609" s="27">
        <f t="shared" si="51"/>
        <v>0</v>
      </c>
      <c r="K609" s="81">
        <f t="shared" si="52"/>
        <v>1</v>
      </c>
      <c r="L609" s="28">
        <f t="shared" si="53"/>
        <v>0</v>
      </c>
      <c r="M609" s="28">
        <f t="shared" si="54"/>
        <v>0</v>
      </c>
    </row>
    <row r="610" spans="1:13" ht="14.15" customHeight="1" x14ac:dyDescent="0.25">
      <c r="A610" s="129">
        <v>16260880</v>
      </c>
      <c r="B610" s="124" t="s">
        <v>2788</v>
      </c>
      <c r="C610" s="124" t="s">
        <v>155</v>
      </c>
      <c r="D610" s="4" t="s">
        <v>2991</v>
      </c>
      <c r="E610" s="6">
        <v>30</v>
      </c>
      <c r="F610" s="6"/>
      <c r="G610" s="7"/>
      <c r="H610" s="122">
        <f>VLOOKUP(A610,'NIP totaal 2021'!$A$4:$I$2114,9,0)</f>
        <v>0</v>
      </c>
      <c r="I610" s="32">
        <f t="shared" si="50"/>
        <v>0</v>
      </c>
      <c r="J610" s="27">
        <f t="shared" si="51"/>
        <v>0</v>
      </c>
      <c r="K610" s="81">
        <f t="shared" si="52"/>
        <v>1</v>
      </c>
      <c r="L610" s="28">
        <f t="shared" si="53"/>
        <v>0</v>
      </c>
      <c r="M610" s="28">
        <f t="shared" si="54"/>
        <v>0</v>
      </c>
    </row>
    <row r="611" spans="1:13" ht="14.15" customHeight="1" x14ac:dyDescent="0.25">
      <c r="A611" s="129">
        <v>16260899</v>
      </c>
      <c r="B611" s="124" t="s">
        <v>150</v>
      </c>
      <c r="C611" s="124" t="s">
        <v>151</v>
      </c>
      <c r="D611" s="4" t="s">
        <v>2991</v>
      </c>
      <c r="E611" s="6">
        <v>1</v>
      </c>
      <c r="F611" s="6"/>
      <c r="G611" s="7"/>
      <c r="H611" s="122">
        <f>VLOOKUP(A611,'NIP totaal 2021'!$A$4:$I$2114,9,0)</f>
        <v>0</v>
      </c>
      <c r="I611" s="32">
        <f t="shared" si="50"/>
        <v>0</v>
      </c>
      <c r="J611" s="27">
        <f t="shared" si="51"/>
        <v>0</v>
      </c>
      <c r="K611" s="81">
        <f t="shared" si="52"/>
        <v>1</v>
      </c>
      <c r="L611" s="28">
        <f t="shared" si="53"/>
        <v>0</v>
      </c>
      <c r="M611" s="28">
        <f t="shared" si="54"/>
        <v>0</v>
      </c>
    </row>
    <row r="612" spans="1:13" ht="14.15" customHeight="1" x14ac:dyDescent="0.25">
      <c r="A612" s="129">
        <v>16263006</v>
      </c>
      <c r="B612" s="124" t="s">
        <v>275</v>
      </c>
      <c r="C612" s="124" t="s">
        <v>276</v>
      </c>
      <c r="D612" s="4" t="s">
        <v>2991</v>
      </c>
      <c r="E612" s="6">
        <v>1</v>
      </c>
      <c r="F612" s="6"/>
      <c r="G612" s="7"/>
      <c r="H612" s="122">
        <f>VLOOKUP(A612,'NIP totaal 2021'!$A$4:$I$2114,9,0)</f>
        <v>0</v>
      </c>
      <c r="I612" s="32">
        <f t="shared" si="50"/>
        <v>0</v>
      </c>
      <c r="J612" s="27">
        <f t="shared" si="51"/>
        <v>0</v>
      </c>
      <c r="K612" s="81">
        <f t="shared" si="52"/>
        <v>1</v>
      </c>
      <c r="L612" s="28">
        <f t="shared" si="53"/>
        <v>0</v>
      </c>
      <c r="M612" s="28">
        <f t="shared" si="54"/>
        <v>0</v>
      </c>
    </row>
    <row r="613" spans="1:13" ht="14.15" customHeight="1" x14ac:dyDescent="0.25">
      <c r="A613" s="129">
        <v>16263200</v>
      </c>
      <c r="B613" s="124" t="s">
        <v>247</v>
      </c>
      <c r="C613" s="124" t="s">
        <v>248</v>
      </c>
      <c r="D613" s="4" t="s">
        <v>2991</v>
      </c>
      <c r="E613" s="6">
        <v>1</v>
      </c>
      <c r="F613" s="6"/>
      <c r="G613" s="7"/>
      <c r="H613" s="122">
        <f>VLOOKUP(A613,'NIP totaal 2021'!$A$4:$I$2114,9,0)</f>
        <v>0</v>
      </c>
      <c r="I613" s="32">
        <f t="shared" si="50"/>
        <v>0</v>
      </c>
      <c r="J613" s="27">
        <f t="shared" si="51"/>
        <v>0</v>
      </c>
      <c r="K613" s="81">
        <f t="shared" si="52"/>
        <v>1</v>
      </c>
      <c r="L613" s="28">
        <f t="shared" si="53"/>
        <v>0</v>
      </c>
      <c r="M613" s="28">
        <f t="shared" si="54"/>
        <v>0</v>
      </c>
    </row>
    <row r="614" spans="1:13" ht="14.15" customHeight="1" x14ac:dyDescent="0.25">
      <c r="A614" s="129">
        <v>16263235</v>
      </c>
      <c r="B614" s="124" t="s">
        <v>275</v>
      </c>
      <c r="C614" s="124" t="s">
        <v>276</v>
      </c>
      <c r="D614" s="4" t="s">
        <v>2991</v>
      </c>
      <c r="E614" s="6">
        <v>1</v>
      </c>
      <c r="F614" s="6"/>
      <c r="G614" s="7"/>
      <c r="H614" s="122">
        <f>VLOOKUP(A614,'NIP totaal 2021'!$A$4:$I$2114,9,0)</f>
        <v>0</v>
      </c>
      <c r="I614" s="32">
        <f t="shared" si="50"/>
        <v>0</v>
      </c>
      <c r="J614" s="27">
        <f t="shared" si="51"/>
        <v>0</v>
      </c>
      <c r="K614" s="81">
        <f t="shared" si="52"/>
        <v>1</v>
      </c>
      <c r="L614" s="28">
        <f t="shared" si="53"/>
        <v>0</v>
      </c>
      <c r="M614" s="28">
        <f t="shared" si="54"/>
        <v>0</v>
      </c>
    </row>
    <row r="615" spans="1:13" ht="14.15" customHeight="1" x14ac:dyDescent="0.25">
      <c r="A615" s="129">
        <v>16263251</v>
      </c>
      <c r="B615" s="124" t="s">
        <v>247</v>
      </c>
      <c r="C615" s="124" t="s">
        <v>248</v>
      </c>
      <c r="D615" s="4" t="s">
        <v>2991</v>
      </c>
      <c r="E615" s="6">
        <v>1</v>
      </c>
      <c r="F615" s="6"/>
      <c r="G615" s="7"/>
      <c r="H615" s="122">
        <f>VLOOKUP(A615,'NIP totaal 2021'!$A$4:$I$2114,9,0)</f>
        <v>0</v>
      </c>
      <c r="I615" s="32">
        <f t="shared" si="50"/>
        <v>0</v>
      </c>
      <c r="J615" s="27">
        <f t="shared" si="51"/>
        <v>0</v>
      </c>
      <c r="K615" s="81">
        <f t="shared" si="52"/>
        <v>1</v>
      </c>
      <c r="L615" s="28">
        <f t="shared" si="53"/>
        <v>0</v>
      </c>
      <c r="M615" s="28">
        <f t="shared" si="54"/>
        <v>0</v>
      </c>
    </row>
    <row r="616" spans="1:13" ht="14.15" customHeight="1" x14ac:dyDescent="0.25">
      <c r="A616" s="129">
        <v>16264339</v>
      </c>
      <c r="B616" s="124" t="s">
        <v>275</v>
      </c>
      <c r="C616" s="124" t="s">
        <v>276</v>
      </c>
      <c r="D616" s="4" t="s">
        <v>2991</v>
      </c>
      <c r="E616" s="6">
        <v>1</v>
      </c>
      <c r="F616" s="6"/>
      <c r="G616" s="7"/>
      <c r="H616" s="122">
        <f>VLOOKUP(A616,'NIP totaal 2021'!$A$4:$I$2114,9,0)</f>
        <v>0</v>
      </c>
      <c r="I616" s="32">
        <f t="shared" si="50"/>
        <v>0</v>
      </c>
      <c r="J616" s="27">
        <f t="shared" si="51"/>
        <v>0</v>
      </c>
      <c r="K616" s="81">
        <f t="shared" si="52"/>
        <v>1</v>
      </c>
      <c r="L616" s="28">
        <f t="shared" si="53"/>
        <v>0</v>
      </c>
      <c r="M616" s="28">
        <f t="shared" si="54"/>
        <v>0</v>
      </c>
    </row>
    <row r="617" spans="1:13" ht="14.15" customHeight="1" x14ac:dyDescent="0.25">
      <c r="A617" s="129">
        <v>16264401</v>
      </c>
      <c r="B617" s="124" t="s">
        <v>275</v>
      </c>
      <c r="C617" s="124" t="s">
        <v>276</v>
      </c>
      <c r="D617" s="4" t="s">
        <v>2991</v>
      </c>
      <c r="E617" s="6">
        <v>1</v>
      </c>
      <c r="F617" s="6"/>
      <c r="G617" s="7"/>
      <c r="H617" s="122">
        <f>VLOOKUP(A617,'NIP totaal 2021'!$A$4:$I$2114,9,0)</f>
        <v>0</v>
      </c>
      <c r="I617" s="32">
        <f t="shared" si="50"/>
        <v>0</v>
      </c>
      <c r="J617" s="27">
        <f t="shared" si="51"/>
        <v>0</v>
      </c>
      <c r="K617" s="81">
        <f t="shared" si="52"/>
        <v>1</v>
      </c>
      <c r="L617" s="28">
        <f t="shared" si="53"/>
        <v>0</v>
      </c>
      <c r="M617" s="28">
        <f t="shared" si="54"/>
        <v>0</v>
      </c>
    </row>
    <row r="618" spans="1:13" ht="14.15" customHeight="1" x14ac:dyDescent="0.25">
      <c r="A618" s="129">
        <v>16265629</v>
      </c>
      <c r="B618" s="124" t="s">
        <v>2820</v>
      </c>
      <c r="C618" s="124" t="s">
        <v>315</v>
      </c>
      <c r="D618" s="4" t="s">
        <v>2991</v>
      </c>
      <c r="E618" s="6">
        <v>30</v>
      </c>
      <c r="F618" s="6"/>
      <c r="G618" s="7"/>
      <c r="H618" s="122">
        <f>VLOOKUP(A618,'NIP totaal 2021'!$A$4:$I$2114,9,0)</f>
        <v>0</v>
      </c>
      <c r="I618" s="32">
        <f t="shared" si="50"/>
        <v>0</v>
      </c>
      <c r="J618" s="27">
        <f t="shared" si="51"/>
        <v>0</v>
      </c>
      <c r="K618" s="81">
        <f t="shared" si="52"/>
        <v>1</v>
      </c>
      <c r="L618" s="28">
        <f t="shared" si="53"/>
        <v>0</v>
      </c>
      <c r="M618" s="28">
        <f t="shared" si="54"/>
        <v>0</v>
      </c>
    </row>
    <row r="619" spans="1:13" ht="14.15" customHeight="1" x14ac:dyDescent="0.25">
      <c r="A619" s="129">
        <v>16265637</v>
      </c>
      <c r="B619" s="124" t="s">
        <v>2820</v>
      </c>
      <c r="C619" s="124" t="s">
        <v>315</v>
      </c>
      <c r="D619" s="4" t="s">
        <v>2991</v>
      </c>
      <c r="E619" s="6">
        <v>30</v>
      </c>
      <c r="F619" s="6"/>
      <c r="G619" s="7"/>
      <c r="H619" s="122">
        <f>VLOOKUP(A619,'NIP totaal 2021'!$A$4:$I$2114,9,0)</f>
        <v>0</v>
      </c>
      <c r="I619" s="32">
        <f t="shared" si="50"/>
        <v>0</v>
      </c>
      <c r="J619" s="27">
        <f t="shared" si="51"/>
        <v>0</v>
      </c>
      <c r="K619" s="81">
        <f t="shared" si="52"/>
        <v>1</v>
      </c>
      <c r="L619" s="28">
        <f t="shared" si="53"/>
        <v>0</v>
      </c>
      <c r="M619" s="28">
        <f t="shared" si="54"/>
        <v>0</v>
      </c>
    </row>
    <row r="620" spans="1:13" ht="14.15" customHeight="1" x14ac:dyDescent="0.25">
      <c r="A620" s="129">
        <v>16271483</v>
      </c>
      <c r="B620" s="124" t="s">
        <v>126</v>
      </c>
      <c r="C620" s="124" t="s">
        <v>127</v>
      </c>
      <c r="D620" s="4" t="s">
        <v>2991</v>
      </c>
      <c r="E620" s="6">
        <v>50</v>
      </c>
      <c r="F620" s="6"/>
      <c r="G620" s="7"/>
      <c r="H620" s="122">
        <f>VLOOKUP(A620,'NIP totaal 2021'!$A$4:$I$2114,9,0)</f>
        <v>0</v>
      </c>
      <c r="I620" s="32">
        <f t="shared" si="50"/>
        <v>0</v>
      </c>
      <c r="J620" s="27">
        <f t="shared" si="51"/>
        <v>0</v>
      </c>
      <c r="K620" s="81">
        <f t="shared" si="52"/>
        <v>1</v>
      </c>
      <c r="L620" s="28">
        <f t="shared" si="53"/>
        <v>0</v>
      </c>
      <c r="M620" s="28">
        <f t="shared" si="54"/>
        <v>0</v>
      </c>
    </row>
    <row r="621" spans="1:13" ht="14.15" customHeight="1" x14ac:dyDescent="0.25">
      <c r="A621" s="129">
        <v>16274326</v>
      </c>
      <c r="B621" s="124" t="s">
        <v>225</v>
      </c>
      <c r="C621" s="124" t="s">
        <v>226</v>
      </c>
      <c r="D621" s="4" t="s">
        <v>2991</v>
      </c>
      <c r="E621" s="6">
        <v>1</v>
      </c>
      <c r="F621" s="6"/>
      <c r="G621" s="7"/>
      <c r="H621" s="122">
        <f>VLOOKUP(A621,'NIP totaal 2021'!$A$4:$I$2114,9,0)</f>
        <v>0</v>
      </c>
      <c r="I621" s="32">
        <f t="shared" si="50"/>
        <v>0</v>
      </c>
      <c r="J621" s="27">
        <f t="shared" si="51"/>
        <v>0</v>
      </c>
      <c r="K621" s="81">
        <f t="shared" si="52"/>
        <v>1</v>
      </c>
      <c r="L621" s="28">
        <f t="shared" si="53"/>
        <v>0</v>
      </c>
      <c r="M621" s="28">
        <f t="shared" si="54"/>
        <v>0</v>
      </c>
    </row>
    <row r="622" spans="1:13" ht="14.15" customHeight="1" x14ac:dyDescent="0.25">
      <c r="A622" s="129">
        <v>16275373</v>
      </c>
      <c r="B622" s="124" t="s">
        <v>2785</v>
      </c>
      <c r="C622" s="124" t="s">
        <v>123</v>
      </c>
      <c r="D622" s="4" t="s">
        <v>2991</v>
      </c>
      <c r="E622" s="6">
        <v>1</v>
      </c>
      <c r="F622" s="6"/>
      <c r="G622" s="7"/>
      <c r="H622" s="122">
        <f>VLOOKUP(A622,'NIP totaal 2021'!$A$4:$I$2114,9,0)</f>
        <v>0</v>
      </c>
      <c r="I622" s="32">
        <f t="shared" si="50"/>
        <v>0</v>
      </c>
      <c r="J622" s="27">
        <f t="shared" si="51"/>
        <v>0</v>
      </c>
      <c r="K622" s="81">
        <f t="shared" si="52"/>
        <v>1</v>
      </c>
      <c r="L622" s="28">
        <f t="shared" si="53"/>
        <v>0</v>
      </c>
      <c r="M622" s="28">
        <f t="shared" si="54"/>
        <v>0</v>
      </c>
    </row>
    <row r="623" spans="1:13" ht="14.15" customHeight="1" x14ac:dyDescent="0.25">
      <c r="A623" s="129">
        <v>16275381</v>
      </c>
      <c r="B623" s="124" t="s">
        <v>2785</v>
      </c>
      <c r="C623" s="124" t="s">
        <v>123</v>
      </c>
      <c r="D623" s="4" t="s">
        <v>2991</v>
      </c>
      <c r="E623" s="6">
        <v>10</v>
      </c>
      <c r="F623" s="6"/>
      <c r="G623" s="7"/>
      <c r="H623" s="122">
        <f>VLOOKUP(A623,'NIP totaal 2021'!$A$4:$I$2114,9,0)</f>
        <v>0</v>
      </c>
      <c r="I623" s="32">
        <f t="shared" si="50"/>
        <v>0</v>
      </c>
      <c r="J623" s="27">
        <f t="shared" si="51"/>
        <v>0</v>
      </c>
      <c r="K623" s="81">
        <f t="shared" si="52"/>
        <v>1</v>
      </c>
      <c r="L623" s="28">
        <f t="shared" si="53"/>
        <v>0</v>
      </c>
      <c r="M623" s="28">
        <f t="shared" si="54"/>
        <v>0</v>
      </c>
    </row>
    <row r="624" spans="1:13" ht="14.15" customHeight="1" x14ac:dyDescent="0.25">
      <c r="A624" s="129">
        <v>16275403</v>
      </c>
      <c r="B624" s="124" t="s">
        <v>144</v>
      </c>
      <c r="C624" s="124" t="s">
        <v>145</v>
      </c>
      <c r="D624" s="4" t="s">
        <v>2991</v>
      </c>
      <c r="E624" s="6">
        <v>1</v>
      </c>
      <c r="F624" s="6"/>
      <c r="G624" s="7"/>
      <c r="H624" s="122">
        <f>VLOOKUP(A624,'NIP totaal 2021'!$A$4:$I$2114,9,0)</f>
        <v>0</v>
      </c>
      <c r="I624" s="32">
        <f t="shared" si="50"/>
        <v>0</v>
      </c>
      <c r="J624" s="27">
        <f t="shared" si="51"/>
        <v>0</v>
      </c>
      <c r="K624" s="81">
        <f t="shared" si="52"/>
        <v>1</v>
      </c>
      <c r="L624" s="28">
        <f t="shared" si="53"/>
        <v>0</v>
      </c>
      <c r="M624" s="28">
        <f t="shared" si="54"/>
        <v>0</v>
      </c>
    </row>
    <row r="625" spans="1:13" ht="14.15" customHeight="1" x14ac:dyDescent="0.25">
      <c r="A625" s="129">
        <v>16275411</v>
      </c>
      <c r="B625" s="124" t="s">
        <v>190</v>
      </c>
      <c r="C625" s="124" t="s">
        <v>191</v>
      </c>
      <c r="D625" s="4" t="s">
        <v>2991</v>
      </c>
      <c r="E625" s="6">
        <v>1</v>
      </c>
      <c r="F625" s="6"/>
      <c r="G625" s="7"/>
      <c r="H625" s="122">
        <f>VLOOKUP(A625,'NIP totaal 2021'!$A$4:$I$2114,9,0)</f>
        <v>0</v>
      </c>
      <c r="I625" s="32">
        <f t="shared" si="50"/>
        <v>0</v>
      </c>
      <c r="J625" s="27">
        <f t="shared" si="51"/>
        <v>0</v>
      </c>
      <c r="K625" s="81">
        <f t="shared" si="52"/>
        <v>1</v>
      </c>
      <c r="L625" s="28">
        <f t="shared" si="53"/>
        <v>0</v>
      </c>
      <c r="M625" s="28">
        <f t="shared" si="54"/>
        <v>0</v>
      </c>
    </row>
    <row r="626" spans="1:13" ht="14.15" customHeight="1" x14ac:dyDescent="0.25">
      <c r="A626" s="129">
        <v>16276221</v>
      </c>
      <c r="B626" s="124" t="s">
        <v>287</v>
      </c>
      <c r="C626" s="124" t="s">
        <v>288</v>
      </c>
      <c r="D626" s="4" t="s">
        <v>2991</v>
      </c>
      <c r="E626" s="6">
        <v>56</v>
      </c>
      <c r="F626" s="6"/>
      <c r="G626" s="7"/>
      <c r="H626" s="122">
        <f>VLOOKUP(A626,'NIP totaal 2021'!$A$4:$I$2114,9,0)</f>
        <v>0</v>
      </c>
      <c r="I626" s="32">
        <f t="shared" si="50"/>
        <v>0</v>
      </c>
      <c r="J626" s="27">
        <f t="shared" si="51"/>
        <v>0</v>
      </c>
      <c r="K626" s="81">
        <f t="shared" si="52"/>
        <v>1</v>
      </c>
      <c r="L626" s="28">
        <f t="shared" si="53"/>
        <v>0</v>
      </c>
      <c r="M626" s="28">
        <f t="shared" si="54"/>
        <v>0</v>
      </c>
    </row>
    <row r="627" spans="1:13" ht="14.15" customHeight="1" x14ac:dyDescent="0.25">
      <c r="A627" s="129">
        <v>16276825</v>
      </c>
      <c r="B627" s="124" t="s">
        <v>316</v>
      </c>
      <c r="C627" s="124" t="s">
        <v>317</v>
      </c>
      <c r="D627" s="4" t="s">
        <v>2991</v>
      </c>
      <c r="E627" s="6">
        <v>14</v>
      </c>
      <c r="F627" s="6"/>
      <c r="G627" s="7"/>
      <c r="H627" s="122">
        <f>VLOOKUP(A627,'NIP totaal 2021'!$A$4:$I$2114,9,0)</f>
        <v>0</v>
      </c>
      <c r="I627" s="32">
        <f t="shared" si="50"/>
        <v>0</v>
      </c>
      <c r="J627" s="27">
        <f t="shared" si="51"/>
        <v>0</v>
      </c>
      <c r="K627" s="81">
        <f t="shared" si="52"/>
        <v>1</v>
      </c>
      <c r="L627" s="28">
        <f t="shared" si="53"/>
        <v>0</v>
      </c>
      <c r="M627" s="28">
        <f t="shared" si="54"/>
        <v>0</v>
      </c>
    </row>
    <row r="628" spans="1:13" ht="14.15" customHeight="1" x14ac:dyDescent="0.25">
      <c r="A628" s="129">
        <v>16276833</v>
      </c>
      <c r="B628" s="124" t="s">
        <v>316</v>
      </c>
      <c r="C628" s="124" t="s">
        <v>317</v>
      </c>
      <c r="D628" s="4" t="s">
        <v>2991</v>
      </c>
      <c r="E628" s="6">
        <v>7</v>
      </c>
      <c r="F628" s="6"/>
      <c r="G628" s="7"/>
      <c r="H628" s="122">
        <f>VLOOKUP(A628,'NIP totaal 2021'!$A$4:$I$2114,9,0)</f>
        <v>0</v>
      </c>
      <c r="I628" s="32">
        <f t="shared" si="50"/>
        <v>0</v>
      </c>
      <c r="J628" s="27">
        <f t="shared" si="51"/>
        <v>0</v>
      </c>
      <c r="K628" s="81">
        <f t="shared" si="52"/>
        <v>1</v>
      </c>
      <c r="L628" s="28">
        <f t="shared" si="53"/>
        <v>0</v>
      </c>
      <c r="M628" s="28">
        <f t="shared" si="54"/>
        <v>0</v>
      </c>
    </row>
    <row r="629" spans="1:13" ht="14.15" customHeight="1" x14ac:dyDescent="0.25">
      <c r="A629" s="129">
        <v>16276868</v>
      </c>
      <c r="B629" s="124" t="s">
        <v>316</v>
      </c>
      <c r="C629" s="124" t="s">
        <v>317</v>
      </c>
      <c r="D629" s="4" t="s">
        <v>2991</v>
      </c>
      <c r="E629" s="6">
        <v>7</v>
      </c>
      <c r="F629" s="6"/>
      <c r="G629" s="7"/>
      <c r="H629" s="122">
        <f>VLOOKUP(A629,'NIP totaal 2021'!$A$4:$I$2114,9,0)</f>
        <v>0</v>
      </c>
      <c r="I629" s="32">
        <f t="shared" si="50"/>
        <v>0</v>
      </c>
      <c r="J629" s="27">
        <f t="shared" si="51"/>
        <v>0</v>
      </c>
      <c r="K629" s="81">
        <f t="shared" si="52"/>
        <v>1</v>
      </c>
      <c r="L629" s="28">
        <f t="shared" si="53"/>
        <v>0</v>
      </c>
      <c r="M629" s="28">
        <f t="shared" si="54"/>
        <v>0</v>
      </c>
    </row>
    <row r="630" spans="1:13" ht="14.15" customHeight="1" x14ac:dyDescent="0.25">
      <c r="A630" s="129">
        <v>16276876</v>
      </c>
      <c r="B630" s="124" t="s">
        <v>316</v>
      </c>
      <c r="C630" s="124" t="s">
        <v>317</v>
      </c>
      <c r="D630" s="4" t="s">
        <v>2991</v>
      </c>
      <c r="E630" s="6">
        <v>14</v>
      </c>
      <c r="F630" s="6"/>
      <c r="G630" s="7"/>
      <c r="H630" s="122">
        <f>VLOOKUP(A630,'NIP totaal 2021'!$A$4:$I$2114,9,0)</f>
        <v>0</v>
      </c>
      <c r="I630" s="32">
        <f t="shared" si="50"/>
        <v>0</v>
      </c>
      <c r="J630" s="27">
        <f t="shared" si="51"/>
        <v>0</v>
      </c>
      <c r="K630" s="81">
        <f t="shared" si="52"/>
        <v>1</v>
      </c>
      <c r="L630" s="28">
        <f t="shared" si="53"/>
        <v>0</v>
      </c>
      <c r="M630" s="28">
        <f t="shared" si="54"/>
        <v>0</v>
      </c>
    </row>
    <row r="631" spans="1:13" ht="14.15" customHeight="1" x14ac:dyDescent="0.25">
      <c r="A631" s="129">
        <v>16276884</v>
      </c>
      <c r="B631" s="124" t="s">
        <v>316</v>
      </c>
      <c r="C631" s="124" t="s">
        <v>317</v>
      </c>
      <c r="D631" s="4" t="s">
        <v>2991</v>
      </c>
      <c r="E631" s="6">
        <v>112</v>
      </c>
      <c r="F631" s="6"/>
      <c r="G631" s="7"/>
      <c r="H631" s="122">
        <f>VLOOKUP(A631,'NIP totaal 2021'!$A$4:$I$2114,9,0)</f>
        <v>0</v>
      </c>
      <c r="I631" s="32">
        <f t="shared" si="50"/>
        <v>0</v>
      </c>
      <c r="J631" s="27">
        <f t="shared" si="51"/>
        <v>0</v>
      </c>
      <c r="K631" s="81">
        <f t="shared" si="52"/>
        <v>1</v>
      </c>
      <c r="L631" s="28">
        <f t="shared" si="53"/>
        <v>0</v>
      </c>
      <c r="M631" s="28">
        <f t="shared" si="54"/>
        <v>0</v>
      </c>
    </row>
    <row r="632" spans="1:13" ht="14.15" customHeight="1" x14ac:dyDescent="0.25">
      <c r="A632" s="129">
        <v>16279972</v>
      </c>
      <c r="B632" s="124" t="s">
        <v>2798</v>
      </c>
      <c r="C632" s="124" t="s">
        <v>234</v>
      </c>
      <c r="D632" s="4" t="s">
        <v>2991</v>
      </c>
      <c r="E632" s="6">
        <v>30</v>
      </c>
      <c r="F632" s="6"/>
      <c r="G632" s="7"/>
      <c r="H632" s="122">
        <f>VLOOKUP(A632,'NIP totaal 2021'!$A$4:$I$2114,9,0)</f>
        <v>0</v>
      </c>
      <c r="I632" s="32">
        <f t="shared" si="50"/>
        <v>0</v>
      </c>
      <c r="J632" s="27">
        <f t="shared" si="51"/>
        <v>0</v>
      </c>
      <c r="K632" s="81">
        <f t="shared" si="52"/>
        <v>1</v>
      </c>
      <c r="L632" s="28">
        <f t="shared" si="53"/>
        <v>0</v>
      </c>
      <c r="M632" s="28">
        <f t="shared" si="54"/>
        <v>0</v>
      </c>
    </row>
    <row r="633" spans="1:13" ht="14.15" customHeight="1" x14ac:dyDescent="0.25">
      <c r="A633" s="129">
        <v>16279999</v>
      </c>
      <c r="B633" s="124" t="s">
        <v>275</v>
      </c>
      <c r="C633" s="124" t="s">
        <v>276</v>
      </c>
      <c r="D633" s="4" t="s">
        <v>2991</v>
      </c>
      <c r="E633" s="6">
        <v>1</v>
      </c>
      <c r="F633" s="6"/>
      <c r="G633" s="7"/>
      <c r="H633" s="122">
        <f>VLOOKUP(A633,'NIP totaal 2021'!$A$4:$I$2114,9,0)</f>
        <v>0</v>
      </c>
      <c r="I633" s="32">
        <f t="shared" si="50"/>
        <v>0</v>
      </c>
      <c r="J633" s="27">
        <f t="shared" si="51"/>
        <v>0</v>
      </c>
      <c r="K633" s="81">
        <f t="shared" si="52"/>
        <v>1</v>
      </c>
      <c r="L633" s="28">
        <f t="shared" si="53"/>
        <v>0</v>
      </c>
      <c r="M633" s="28">
        <f t="shared" si="54"/>
        <v>0</v>
      </c>
    </row>
    <row r="634" spans="1:13" ht="14.15" customHeight="1" x14ac:dyDescent="0.25">
      <c r="A634" s="129">
        <v>16280016</v>
      </c>
      <c r="B634" s="124" t="s">
        <v>275</v>
      </c>
      <c r="C634" s="124" t="s">
        <v>276</v>
      </c>
      <c r="D634" s="4" t="s">
        <v>2991</v>
      </c>
      <c r="E634" s="6">
        <v>1</v>
      </c>
      <c r="F634" s="6"/>
      <c r="G634" s="7"/>
      <c r="H634" s="122">
        <f>VLOOKUP(A634,'NIP totaal 2021'!$A$4:$I$2114,9,0)</f>
        <v>0</v>
      </c>
      <c r="I634" s="32">
        <f t="shared" si="50"/>
        <v>0</v>
      </c>
      <c r="J634" s="27">
        <f t="shared" si="51"/>
        <v>0</v>
      </c>
      <c r="K634" s="81">
        <f t="shared" si="52"/>
        <v>1</v>
      </c>
      <c r="L634" s="28">
        <f t="shared" si="53"/>
        <v>0</v>
      </c>
      <c r="M634" s="28">
        <f t="shared" si="54"/>
        <v>0</v>
      </c>
    </row>
    <row r="635" spans="1:13" ht="14.15" customHeight="1" x14ac:dyDescent="0.25">
      <c r="A635" s="129">
        <v>16280067</v>
      </c>
      <c r="B635" s="124" t="s">
        <v>2798</v>
      </c>
      <c r="C635" s="124" t="s">
        <v>234</v>
      </c>
      <c r="D635" s="4" t="s">
        <v>2991</v>
      </c>
      <c r="E635" s="6">
        <v>30</v>
      </c>
      <c r="F635" s="6"/>
      <c r="G635" s="7"/>
      <c r="H635" s="122">
        <f>VLOOKUP(A635,'NIP totaal 2021'!$A$4:$I$2114,9,0)</f>
        <v>0</v>
      </c>
      <c r="I635" s="32">
        <f t="shared" si="50"/>
        <v>0</v>
      </c>
      <c r="J635" s="27">
        <f t="shared" si="51"/>
        <v>0</v>
      </c>
      <c r="K635" s="81">
        <f t="shared" si="52"/>
        <v>1</v>
      </c>
      <c r="L635" s="28">
        <f t="shared" si="53"/>
        <v>0</v>
      </c>
      <c r="M635" s="28">
        <f t="shared" si="54"/>
        <v>0</v>
      </c>
    </row>
    <row r="636" spans="1:13" ht="14.15" customHeight="1" x14ac:dyDescent="0.25">
      <c r="A636" s="129">
        <v>16280261</v>
      </c>
      <c r="B636" s="124" t="s">
        <v>2793</v>
      </c>
      <c r="C636" s="124" t="s">
        <v>199</v>
      </c>
      <c r="D636" s="4" t="s">
        <v>2991</v>
      </c>
      <c r="E636" s="6">
        <v>30</v>
      </c>
      <c r="F636" s="6"/>
      <c r="G636" s="7"/>
      <c r="H636" s="122">
        <f>VLOOKUP(A636,'NIP totaal 2021'!$A$4:$I$2114,9,0)</f>
        <v>0</v>
      </c>
      <c r="I636" s="32">
        <f t="shared" si="50"/>
        <v>0</v>
      </c>
      <c r="J636" s="27">
        <f t="shared" si="51"/>
        <v>0</v>
      </c>
      <c r="K636" s="81">
        <f t="shared" si="52"/>
        <v>1</v>
      </c>
      <c r="L636" s="28">
        <f t="shared" si="53"/>
        <v>0</v>
      </c>
      <c r="M636" s="28">
        <f t="shared" si="54"/>
        <v>0</v>
      </c>
    </row>
    <row r="637" spans="1:13" ht="14.15" customHeight="1" x14ac:dyDescent="0.25">
      <c r="A637" s="129">
        <v>16282825</v>
      </c>
      <c r="B637" s="124" t="s">
        <v>2816</v>
      </c>
      <c r="C637" s="124" t="s">
        <v>292</v>
      </c>
      <c r="D637" s="4" t="s">
        <v>2991</v>
      </c>
      <c r="E637" s="6">
        <v>1</v>
      </c>
      <c r="F637" s="6"/>
      <c r="G637" s="7"/>
      <c r="H637" s="122">
        <f>VLOOKUP(A637,'NIP totaal 2021'!$A$4:$I$2114,9,0)</f>
        <v>0</v>
      </c>
      <c r="I637" s="32">
        <f t="shared" si="50"/>
        <v>0</v>
      </c>
      <c r="J637" s="27">
        <f t="shared" si="51"/>
        <v>0</v>
      </c>
      <c r="K637" s="81">
        <f t="shared" si="52"/>
        <v>1</v>
      </c>
      <c r="L637" s="28">
        <f t="shared" si="53"/>
        <v>0</v>
      </c>
      <c r="M637" s="28">
        <f t="shared" si="54"/>
        <v>0</v>
      </c>
    </row>
    <row r="638" spans="1:13" ht="14.15" customHeight="1" x14ac:dyDescent="0.25">
      <c r="A638" s="129">
        <v>16282841</v>
      </c>
      <c r="B638" s="124" t="s">
        <v>2816</v>
      </c>
      <c r="C638" s="124" t="s">
        <v>292</v>
      </c>
      <c r="D638" s="4" t="s">
        <v>2991</v>
      </c>
      <c r="E638" s="6">
        <v>1</v>
      </c>
      <c r="F638" s="6"/>
      <c r="G638" s="7"/>
      <c r="H638" s="122">
        <f>VLOOKUP(A638,'NIP totaal 2021'!$A$4:$I$2114,9,0)</f>
        <v>0</v>
      </c>
      <c r="I638" s="32">
        <f t="shared" si="50"/>
        <v>0</v>
      </c>
      <c r="J638" s="27">
        <f t="shared" si="51"/>
        <v>0</v>
      </c>
      <c r="K638" s="81">
        <f t="shared" si="52"/>
        <v>1</v>
      </c>
      <c r="L638" s="28">
        <f t="shared" si="53"/>
        <v>0</v>
      </c>
      <c r="M638" s="28">
        <f t="shared" si="54"/>
        <v>0</v>
      </c>
    </row>
    <row r="639" spans="1:13" ht="14.15" customHeight="1" x14ac:dyDescent="0.25">
      <c r="A639" s="129">
        <v>16297075</v>
      </c>
      <c r="B639" s="124" t="s">
        <v>170</v>
      </c>
      <c r="C639" s="124" t="s">
        <v>171</v>
      </c>
      <c r="D639" s="4" t="s">
        <v>2991</v>
      </c>
      <c r="E639" s="6">
        <v>21</v>
      </c>
      <c r="F639" s="6"/>
      <c r="G639" s="7"/>
      <c r="H639" s="122">
        <f>VLOOKUP(A639,'NIP totaal 2021'!$A$4:$I$2114,9,0)</f>
        <v>0</v>
      </c>
      <c r="I639" s="32">
        <f t="shared" si="50"/>
        <v>0</v>
      </c>
      <c r="J639" s="27">
        <f t="shared" si="51"/>
        <v>0</v>
      </c>
      <c r="K639" s="81">
        <f t="shared" si="52"/>
        <v>1</v>
      </c>
      <c r="L639" s="28">
        <f t="shared" si="53"/>
        <v>0</v>
      </c>
      <c r="M639" s="28">
        <f t="shared" si="54"/>
        <v>0</v>
      </c>
    </row>
    <row r="640" spans="1:13" ht="14.15" customHeight="1" x14ac:dyDescent="0.25">
      <c r="A640" s="129">
        <v>16297083</v>
      </c>
      <c r="B640" s="124" t="s">
        <v>170</v>
      </c>
      <c r="C640" s="124" t="s">
        <v>171</v>
      </c>
      <c r="D640" s="4" t="s">
        <v>2991</v>
      </c>
      <c r="E640" s="6">
        <v>21</v>
      </c>
      <c r="F640" s="6"/>
      <c r="G640" s="7"/>
      <c r="H640" s="122">
        <f>VLOOKUP(A640,'NIP totaal 2021'!$A$4:$I$2114,9,0)</f>
        <v>0</v>
      </c>
      <c r="I640" s="32">
        <f t="shared" si="50"/>
        <v>0</v>
      </c>
      <c r="J640" s="27">
        <f t="shared" si="51"/>
        <v>0</v>
      </c>
      <c r="K640" s="81">
        <f t="shared" si="52"/>
        <v>1</v>
      </c>
      <c r="L640" s="28">
        <f t="shared" si="53"/>
        <v>0</v>
      </c>
      <c r="M640" s="28">
        <f t="shared" si="54"/>
        <v>0</v>
      </c>
    </row>
    <row r="641" spans="1:13" ht="14.15" customHeight="1" x14ac:dyDescent="0.25">
      <c r="A641" s="129">
        <v>16297091</v>
      </c>
      <c r="B641" s="124" t="s">
        <v>170</v>
      </c>
      <c r="C641" s="124" t="s">
        <v>171</v>
      </c>
      <c r="D641" s="4" t="s">
        <v>2991</v>
      </c>
      <c r="E641" s="6">
        <v>21</v>
      </c>
      <c r="F641" s="6"/>
      <c r="G641" s="7"/>
      <c r="H641" s="122">
        <f>VLOOKUP(A641,'NIP totaal 2021'!$A$4:$I$2114,9,0)</f>
        <v>0</v>
      </c>
      <c r="I641" s="32">
        <f t="shared" si="50"/>
        <v>0</v>
      </c>
      <c r="J641" s="27">
        <f t="shared" si="51"/>
        <v>0</v>
      </c>
      <c r="K641" s="81">
        <f t="shared" si="52"/>
        <v>1</v>
      </c>
      <c r="L641" s="28">
        <f t="shared" si="53"/>
        <v>0</v>
      </c>
      <c r="M641" s="28">
        <f t="shared" si="54"/>
        <v>0</v>
      </c>
    </row>
    <row r="642" spans="1:13" ht="14.15" customHeight="1" x14ac:dyDescent="0.25">
      <c r="A642" s="129">
        <v>16298098</v>
      </c>
      <c r="B642" s="124" t="s">
        <v>2820</v>
      </c>
      <c r="C642" s="124" t="s">
        <v>315</v>
      </c>
      <c r="D642" s="4" t="s">
        <v>2991</v>
      </c>
      <c r="E642" s="6">
        <v>30</v>
      </c>
      <c r="F642" s="6"/>
      <c r="G642" s="7"/>
      <c r="H642" s="122">
        <f>VLOOKUP(A642,'NIP totaal 2021'!$A$4:$I$2114,9,0)</f>
        <v>0</v>
      </c>
      <c r="I642" s="32">
        <f t="shared" si="50"/>
        <v>0</v>
      </c>
      <c r="J642" s="27">
        <f t="shared" si="51"/>
        <v>0</v>
      </c>
      <c r="K642" s="81">
        <f t="shared" si="52"/>
        <v>1</v>
      </c>
      <c r="L642" s="28">
        <f t="shared" si="53"/>
        <v>0</v>
      </c>
      <c r="M642" s="28">
        <f t="shared" si="54"/>
        <v>0</v>
      </c>
    </row>
    <row r="643" spans="1:13" ht="14.15" customHeight="1" x14ac:dyDescent="0.25">
      <c r="A643" s="129">
        <v>16298268</v>
      </c>
      <c r="B643" s="124" t="s">
        <v>170</v>
      </c>
      <c r="C643" s="124" t="s">
        <v>171</v>
      </c>
      <c r="D643" s="4" t="s">
        <v>2991</v>
      </c>
      <c r="E643" s="6">
        <v>21</v>
      </c>
      <c r="F643" s="6"/>
      <c r="G643" s="7"/>
      <c r="H643" s="122">
        <f>VLOOKUP(A643,'NIP totaal 2021'!$A$4:$I$2114,9,0)</f>
        <v>0</v>
      </c>
      <c r="I643" s="32">
        <f t="shared" si="50"/>
        <v>0</v>
      </c>
      <c r="J643" s="27">
        <f t="shared" si="51"/>
        <v>0</v>
      </c>
      <c r="K643" s="81">
        <f t="shared" si="52"/>
        <v>1</v>
      </c>
      <c r="L643" s="28">
        <f t="shared" si="53"/>
        <v>0</v>
      </c>
      <c r="M643" s="28">
        <f t="shared" si="54"/>
        <v>0</v>
      </c>
    </row>
    <row r="644" spans="1:13" ht="14.15" customHeight="1" x14ac:dyDescent="0.25">
      <c r="A644" s="129">
        <v>16298276</v>
      </c>
      <c r="B644" s="124" t="s">
        <v>170</v>
      </c>
      <c r="C644" s="124" t="s">
        <v>171</v>
      </c>
      <c r="D644" s="4" t="s">
        <v>2991</v>
      </c>
      <c r="E644" s="6">
        <v>21</v>
      </c>
      <c r="F644" s="6"/>
      <c r="G644" s="7"/>
      <c r="H644" s="122">
        <f>VLOOKUP(A644,'NIP totaal 2021'!$A$4:$I$2114,9,0)</f>
        <v>0</v>
      </c>
      <c r="I644" s="32">
        <f t="shared" si="50"/>
        <v>0</v>
      </c>
      <c r="J644" s="27">
        <f t="shared" si="51"/>
        <v>0</v>
      </c>
      <c r="K644" s="81">
        <f t="shared" si="52"/>
        <v>1</v>
      </c>
      <c r="L644" s="28">
        <f t="shared" si="53"/>
        <v>0</v>
      </c>
      <c r="M644" s="28">
        <f t="shared" si="54"/>
        <v>0</v>
      </c>
    </row>
    <row r="645" spans="1:13" ht="14.15" customHeight="1" x14ac:dyDescent="0.25">
      <c r="A645" s="129">
        <v>16298284</v>
      </c>
      <c r="B645" s="124" t="s">
        <v>170</v>
      </c>
      <c r="C645" s="124" t="s">
        <v>171</v>
      </c>
      <c r="D645" s="4" t="s">
        <v>2991</v>
      </c>
      <c r="E645" s="6">
        <v>21</v>
      </c>
      <c r="F645" s="6"/>
      <c r="G645" s="7"/>
      <c r="H645" s="122">
        <f>VLOOKUP(A645,'NIP totaal 2021'!$A$4:$I$2114,9,0)</f>
        <v>0</v>
      </c>
      <c r="I645" s="32">
        <f t="shared" si="50"/>
        <v>0</v>
      </c>
      <c r="J645" s="27">
        <f t="shared" si="51"/>
        <v>0</v>
      </c>
      <c r="K645" s="81">
        <f t="shared" si="52"/>
        <v>1</v>
      </c>
      <c r="L645" s="28">
        <f t="shared" si="53"/>
        <v>0</v>
      </c>
      <c r="M645" s="28">
        <f t="shared" si="54"/>
        <v>0</v>
      </c>
    </row>
    <row r="646" spans="1:13" ht="14.15" customHeight="1" x14ac:dyDescent="0.25">
      <c r="A646" s="129">
        <v>16300335</v>
      </c>
      <c r="B646" s="124" t="s">
        <v>229</v>
      </c>
      <c r="C646" s="124" t="s">
        <v>230</v>
      </c>
      <c r="D646" s="4" t="s">
        <v>2991</v>
      </c>
      <c r="E646" s="6">
        <v>8</v>
      </c>
      <c r="F646" s="6"/>
      <c r="G646" s="7"/>
      <c r="H646" s="122">
        <f>VLOOKUP(A646,'NIP totaal 2021'!$A$4:$I$2114,9,0)</f>
        <v>0</v>
      </c>
      <c r="I646" s="32">
        <f t="shared" si="50"/>
        <v>0</v>
      </c>
      <c r="J646" s="27">
        <f t="shared" si="51"/>
        <v>0</v>
      </c>
      <c r="K646" s="81">
        <f t="shared" si="52"/>
        <v>1</v>
      </c>
      <c r="L646" s="28">
        <f t="shared" si="53"/>
        <v>0</v>
      </c>
      <c r="M646" s="28">
        <f t="shared" si="54"/>
        <v>0</v>
      </c>
    </row>
    <row r="647" spans="1:13" ht="14.15" customHeight="1" x14ac:dyDescent="0.25">
      <c r="A647" s="129">
        <v>16302060</v>
      </c>
      <c r="B647" s="124" t="s">
        <v>136</v>
      </c>
      <c r="C647" s="124" t="s">
        <v>137</v>
      </c>
      <c r="D647" s="4" t="s">
        <v>2991</v>
      </c>
      <c r="E647" s="6">
        <v>1</v>
      </c>
      <c r="F647" s="6"/>
      <c r="G647" s="7"/>
      <c r="H647" s="122">
        <f>VLOOKUP(A647,'NIP totaal 2021'!$A$4:$I$2114,9,0)</f>
        <v>0</v>
      </c>
      <c r="I647" s="32">
        <f t="shared" si="50"/>
        <v>0</v>
      </c>
      <c r="J647" s="27">
        <f t="shared" si="51"/>
        <v>0</v>
      </c>
      <c r="K647" s="81">
        <f t="shared" si="52"/>
        <v>1</v>
      </c>
      <c r="L647" s="28">
        <f t="shared" si="53"/>
        <v>0</v>
      </c>
      <c r="M647" s="28">
        <f t="shared" si="54"/>
        <v>0</v>
      </c>
    </row>
    <row r="648" spans="1:13" ht="14.15" customHeight="1" x14ac:dyDescent="0.25">
      <c r="A648" s="129">
        <v>16303709</v>
      </c>
      <c r="B648" s="124" t="s">
        <v>2821</v>
      </c>
      <c r="C648" s="124" t="s">
        <v>319</v>
      </c>
      <c r="D648" s="4" t="s">
        <v>2991</v>
      </c>
      <c r="E648" s="6">
        <v>30</v>
      </c>
      <c r="F648" s="6"/>
      <c r="G648" s="7"/>
      <c r="H648" s="122">
        <f>VLOOKUP(A648,'NIP totaal 2021'!$A$4:$I$2114,9,0)</f>
        <v>0</v>
      </c>
      <c r="I648" s="32">
        <f t="shared" ref="I648:I711" si="55">F648/E648</f>
        <v>0</v>
      </c>
      <c r="J648" s="27">
        <f t="shared" ref="J648:J711" si="56">H648/E648*F648</f>
        <v>0</v>
      </c>
      <c r="K648" s="81">
        <f t="shared" ref="K648:K711" si="57">IF(H648&gt;G648, 0, 1)</f>
        <v>1</v>
      </c>
      <c r="L648" s="28">
        <f t="shared" ref="L648:L711" si="58">G648/E648*F648</f>
        <v>0</v>
      </c>
      <c r="M648" s="28">
        <f t="shared" ref="M648:M711" si="59">MIN(L648,J648)</f>
        <v>0</v>
      </c>
    </row>
    <row r="649" spans="1:13" ht="14.15" customHeight="1" x14ac:dyDescent="0.25">
      <c r="A649" s="129">
        <v>16303717</v>
      </c>
      <c r="B649" s="124" t="s">
        <v>2821</v>
      </c>
      <c r="C649" s="124" t="s">
        <v>319</v>
      </c>
      <c r="D649" s="4" t="s">
        <v>2991</v>
      </c>
      <c r="E649" s="6">
        <v>30</v>
      </c>
      <c r="F649" s="6"/>
      <c r="G649" s="7"/>
      <c r="H649" s="122">
        <f>VLOOKUP(A649,'NIP totaal 2021'!$A$4:$I$2114,9,0)</f>
        <v>0</v>
      </c>
      <c r="I649" s="32">
        <f t="shared" si="55"/>
        <v>0</v>
      </c>
      <c r="J649" s="27">
        <f t="shared" si="56"/>
        <v>0</v>
      </c>
      <c r="K649" s="81">
        <f t="shared" si="57"/>
        <v>1</v>
      </c>
      <c r="L649" s="28">
        <f t="shared" si="58"/>
        <v>0</v>
      </c>
      <c r="M649" s="28">
        <f t="shared" si="59"/>
        <v>0</v>
      </c>
    </row>
    <row r="650" spans="1:13" ht="14.15" customHeight="1" x14ac:dyDescent="0.25">
      <c r="A650" s="129">
        <v>16303725</v>
      </c>
      <c r="B650" s="124" t="s">
        <v>2821</v>
      </c>
      <c r="C650" s="124" t="s">
        <v>319</v>
      </c>
      <c r="D650" s="4" t="s">
        <v>2991</v>
      </c>
      <c r="E650" s="6">
        <v>30</v>
      </c>
      <c r="F650" s="6"/>
      <c r="G650" s="7"/>
      <c r="H650" s="122">
        <f>VLOOKUP(A650,'NIP totaal 2021'!$A$4:$I$2114,9,0)</f>
        <v>0</v>
      </c>
      <c r="I650" s="32">
        <f t="shared" si="55"/>
        <v>0</v>
      </c>
      <c r="J650" s="27">
        <f t="shared" si="56"/>
        <v>0</v>
      </c>
      <c r="K650" s="81">
        <f t="shared" si="57"/>
        <v>1</v>
      </c>
      <c r="L650" s="28">
        <f t="shared" si="58"/>
        <v>0</v>
      </c>
      <c r="M650" s="28">
        <f t="shared" si="59"/>
        <v>0</v>
      </c>
    </row>
    <row r="651" spans="1:13" ht="14.15" customHeight="1" x14ac:dyDescent="0.25">
      <c r="A651" s="129">
        <v>16303792</v>
      </c>
      <c r="B651" s="124" t="s">
        <v>320</v>
      </c>
      <c r="C651" s="124" t="s">
        <v>321</v>
      </c>
      <c r="D651" s="4" t="s">
        <v>2991</v>
      </c>
      <c r="E651" s="6">
        <v>6</v>
      </c>
      <c r="F651" s="6"/>
      <c r="G651" s="7"/>
      <c r="H651" s="122">
        <f>VLOOKUP(A651,'NIP totaal 2021'!$A$4:$I$2114,9,0)</f>
        <v>0</v>
      </c>
      <c r="I651" s="32">
        <f t="shared" si="55"/>
        <v>0</v>
      </c>
      <c r="J651" s="27">
        <f t="shared" si="56"/>
        <v>0</v>
      </c>
      <c r="K651" s="81">
        <f t="shared" si="57"/>
        <v>1</v>
      </c>
      <c r="L651" s="28">
        <f t="shared" si="58"/>
        <v>0</v>
      </c>
      <c r="M651" s="28">
        <f t="shared" si="59"/>
        <v>0</v>
      </c>
    </row>
    <row r="652" spans="1:13" ht="14.15" customHeight="1" x14ac:dyDescent="0.25">
      <c r="A652" s="129">
        <v>16305531</v>
      </c>
      <c r="B652" s="124" t="s">
        <v>2798</v>
      </c>
      <c r="C652" s="124" t="s">
        <v>234</v>
      </c>
      <c r="D652" s="4" t="s">
        <v>2991</v>
      </c>
      <c r="E652" s="6">
        <v>30</v>
      </c>
      <c r="F652" s="6"/>
      <c r="G652" s="7"/>
      <c r="H652" s="122">
        <f>VLOOKUP(A652,'NIP totaal 2021'!$A$4:$I$2114,9,0)</f>
        <v>0</v>
      </c>
      <c r="I652" s="32">
        <f t="shared" si="55"/>
        <v>0</v>
      </c>
      <c r="J652" s="27">
        <f t="shared" si="56"/>
        <v>0</v>
      </c>
      <c r="K652" s="81">
        <f t="shared" si="57"/>
        <v>1</v>
      </c>
      <c r="L652" s="28">
        <f t="shared" si="58"/>
        <v>0</v>
      </c>
      <c r="M652" s="28">
        <f t="shared" si="59"/>
        <v>0</v>
      </c>
    </row>
    <row r="653" spans="1:13" ht="14.15" customHeight="1" x14ac:dyDescent="0.25">
      <c r="A653" s="129">
        <v>16308085</v>
      </c>
      <c r="B653" s="124" t="s">
        <v>237</v>
      </c>
      <c r="C653" s="124" t="s">
        <v>238</v>
      </c>
      <c r="D653" s="4" t="s">
        <v>2991</v>
      </c>
      <c r="E653" s="6">
        <v>1</v>
      </c>
      <c r="F653" s="6"/>
      <c r="G653" s="7"/>
      <c r="H653" s="122">
        <f>VLOOKUP(A653,'NIP totaal 2021'!$A$4:$I$2114,9,0)</f>
        <v>0</v>
      </c>
      <c r="I653" s="32">
        <f t="shared" si="55"/>
        <v>0</v>
      </c>
      <c r="J653" s="27">
        <f t="shared" si="56"/>
        <v>0</v>
      </c>
      <c r="K653" s="81">
        <f t="shared" si="57"/>
        <v>1</v>
      </c>
      <c r="L653" s="28">
        <f t="shared" si="58"/>
        <v>0</v>
      </c>
      <c r="M653" s="28">
        <f t="shared" si="59"/>
        <v>0</v>
      </c>
    </row>
    <row r="654" spans="1:13" ht="14.15" customHeight="1" x14ac:dyDescent="0.25">
      <c r="A654" s="129">
        <v>16308646</v>
      </c>
      <c r="B654" s="124" t="s">
        <v>285</v>
      </c>
      <c r="C654" s="124" t="s">
        <v>286</v>
      </c>
      <c r="D654" s="4" t="s">
        <v>2991</v>
      </c>
      <c r="E654" s="6">
        <v>1</v>
      </c>
      <c r="F654" s="6"/>
      <c r="G654" s="7"/>
      <c r="H654" s="122">
        <f>VLOOKUP(A654,'NIP totaal 2021'!$A$4:$I$2114,9,0)</f>
        <v>0</v>
      </c>
      <c r="I654" s="32">
        <f t="shared" si="55"/>
        <v>0</v>
      </c>
      <c r="J654" s="27">
        <f t="shared" si="56"/>
        <v>0</v>
      </c>
      <c r="K654" s="81">
        <f t="shared" si="57"/>
        <v>1</v>
      </c>
      <c r="L654" s="28">
        <f t="shared" si="58"/>
        <v>0</v>
      </c>
      <c r="M654" s="28">
        <f t="shared" si="59"/>
        <v>0</v>
      </c>
    </row>
    <row r="655" spans="1:13" ht="14.15" customHeight="1" x14ac:dyDescent="0.25">
      <c r="A655" s="129">
        <v>16310217</v>
      </c>
      <c r="B655" s="124" t="s">
        <v>2798</v>
      </c>
      <c r="C655" s="124" t="s">
        <v>234</v>
      </c>
      <c r="D655" s="4" t="s">
        <v>2991</v>
      </c>
      <c r="E655" s="6">
        <v>30</v>
      </c>
      <c r="F655" s="6"/>
      <c r="G655" s="7"/>
      <c r="H655" s="122">
        <f>VLOOKUP(A655,'NIP totaal 2021'!$A$4:$I$2114,9,0)</f>
        <v>0</v>
      </c>
      <c r="I655" s="32">
        <f t="shared" si="55"/>
        <v>0</v>
      </c>
      <c r="J655" s="27">
        <f t="shared" si="56"/>
        <v>0</v>
      </c>
      <c r="K655" s="81">
        <f t="shared" si="57"/>
        <v>1</v>
      </c>
      <c r="L655" s="28">
        <f t="shared" si="58"/>
        <v>0</v>
      </c>
      <c r="M655" s="28">
        <f t="shared" si="59"/>
        <v>0</v>
      </c>
    </row>
    <row r="656" spans="1:13" ht="14.15" customHeight="1" x14ac:dyDescent="0.25">
      <c r="A656" s="129">
        <v>16310292</v>
      </c>
      <c r="B656" s="124" t="s">
        <v>2803</v>
      </c>
      <c r="C656" s="124" t="s">
        <v>250</v>
      </c>
      <c r="D656" s="4" t="s">
        <v>2991</v>
      </c>
      <c r="E656" s="6">
        <v>28</v>
      </c>
      <c r="F656" s="6"/>
      <c r="G656" s="7"/>
      <c r="H656" s="122">
        <f>VLOOKUP(A656,'NIP totaal 2021'!$A$4:$I$2114,9,0)</f>
        <v>0</v>
      </c>
      <c r="I656" s="32">
        <f t="shared" si="55"/>
        <v>0</v>
      </c>
      <c r="J656" s="27">
        <f t="shared" si="56"/>
        <v>0</v>
      </c>
      <c r="K656" s="81">
        <f t="shared" si="57"/>
        <v>1</v>
      </c>
      <c r="L656" s="28">
        <f t="shared" si="58"/>
        <v>0</v>
      </c>
      <c r="M656" s="28">
        <f t="shared" si="59"/>
        <v>0</v>
      </c>
    </row>
    <row r="657" spans="1:13" ht="14.15" customHeight="1" x14ac:dyDescent="0.25">
      <c r="A657" s="129">
        <v>16313356</v>
      </c>
      <c r="B657" s="124" t="s">
        <v>223</v>
      </c>
      <c r="C657" s="124" t="s">
        <v>224</v>
      </c>
      <c r="D657" s="4" t="s">
        <v>2991</v>
      </c>
      <c r="E657" s="6">
        <v>1</v>
      </c>
      <c r="F657" s="6"/>
      <c r="G657" s="7"/>
      <c r="H657" s="122">
        <f>VLOOKUP(A657,'NIP totaal 2021'!$A$4:$I$2114,9,0)</f>
        <v>0</v>
      </c>
      <c r="I657" s="32">
        <f t="shared" si="55"/>
        <v>0</v>
      </c>
      <c r="J657" s="27">
        <f t="shared" si="56"/>
        <v>0</v>
      </c>
      <c r="K657" s="81">
        <f t="shared" si="57"/>
        <v>1</v>
      </c>
      <c r="L657" s="28">
        <f t="shared" si="58"/>
        <v>0</v>
      </c>
      <c r="M657" s="28">
        <f t="shared" si="59"/>
        <v>0</v>
      </c>
    </row>
    <row r="658" spans="1:13" ht="14.15" customHeight="1" x14ac:dyDescent="0.25">
      <c r="A658" s="129">
        <v>16313364</v>
      </c>
      <c r="B658" s="124" t="s">
        <v>223</v>
      </c>
      <c r="C658" s="124" t="s">
        <v>224</v>
      </c>
      <c r="D658" s="4" t="s">
        <v>2991</v>
      </c>
      <c r="E658" s="6">
        <v>1</v>
      </c>
      <c r="F658" s="6"/>
      <c r="G658" s="7"/>
      <c r="H658" s="122">
        <f>VLOOKUP(A658,'NIP totaal 2021'!$A$4:$I$2114,9,0)</f>
        <v>0</v>
      </c>
      <c r="I658" s="32">
        <f t="shared" si="55"/>
        <v>0</v>
      </c>
      <c r="J658" s="27">
        <f t="shared" si="56"/>
        <v>0</v>
      </c>
      <c r="K658" s="81">
        <f t="shared" si="57"/>
        <v>1</v>
      </c>
      <c r="L658" s="28">
        <f t="shared" si="58"/>
        <v>0</v>
      </c>
      <c r="M658" s="28">
        <f t="shared" si="59"/>
        <v>0</v>
      </c>
    </row>
    <row r="659" spans="1:13" ht="14.15" customHeight="1" x14ac:dyDescent="0.25">
      <c r="A659" s="129">
        <v>16315189</v>
      </c>
      <c r="B659" s="124" t="s">
        <v>170</v>
      </c>
      <c r="C659" s="124" t="s">
        <v>171</v>
      </c>
      <c r="D659" s="4" t="s">
        <v>2991</v>
      </c>
      <c r="E659" s="6">
        <v>21</v>
      </c>
      <c r="F659" s="6"/>
      <c r="G659" s="7"/>
      <c r="H659" s="122">
        <f>VLOOKUP(A659,'NIP totaal 2021'!$A$4:$I$2114,9,0)</f>
        <v>0</v>
      </c>
      <c r="I659" s="32">
        <f t="shared" si="55"/>
        <v>0</v>
      </c>
      <c r="J659" s="27">
        <f t="shared" si="56"/>
        <v>0</v>
      </c>
      <c r="K659" s="81">
        <f t="shared" si="57"/>
        <v>1</v>
      </c>
      <c r="L659" s="28">
        <f t="shared" si="58"/>
        <v>0</v>
      </c>
      <c r="M659" s="28">
        <f t="shared" si="59"/>
        <v>0</v>
      </c>
    </row>
    <row r="660" spans="1:13" ht="14.15" customHeight="1" x14ac:dyDescent="0.25">
      <c r="A660" s="129">
        <v>16315227</v>
      </c>
      <c r="B660" s="124" t="s">
        <v>2786</v>
      </c>
      <c r="C660" s="124" t="s">
        <v>139</v>
      </c>
      <c r="D660" s="4" t="s">
        <v>2991</v>
      </c>
      <c r="E660" s="6">
        <v>30</v>
      </c>
      <c r="F660" s="6"/>
      <c r="G660" s="7"/>
      <c r="H660" s="122">
        <f>VLOOKUP(A660,'NIP totaal 2021'!$A$4:$I$2114,9,0)</f>
        <v>0</v>
      </c>
      <c r="I660" s="32">
        <f t="shared" si="55"/>
        <v>0</v>
      </c>
      <c r="J660" s="27">
        <f t="shared" si="56"/>
        <v>0</v>
      </c>
      <c r="K660" s="81">
        <f t="shared" si="57"/>
        <v>1</v>
      </c>
      <c r="L660" s="28">
        <f t="shared" si="58"/>
        <v>0</v>
      </c>
      <c r="M660" s="28">
        <f t="shared" si="59"/>
        <v>0</v>
      </c>
    </row>
    <row r="661" spans="1:13" ht="14.15" customHeight="1" x14ac:dyDescent="0.25">
      <c r="A661" s="129">
        <v>16315235</v>
      </c>
      <c r="B661" s="124" t="s">
        <v>2786</v>
      </c>
      <c r="C661" s="124" t="s">
        <v>139</v>
      </c>
      <c r="D661" s="4" t="s">
        <v>2991</v>
      </c>
      <c r="E661" s="6">
        <v>60</v>
      </c>
      <c r="F661" s="6"/>
      <c r="G661" s="7"/>
      <c r="H661" s="122">
        <f>VLOOKUP(A661,'NIP totaal 2021'!$A$4:$I$2114,9,0)</f>
        <v>0</v>
      </c>
      <c r="I661" s="32">
        <f t="shared" si="55"/>
        <v>0</v>
      </c>
      <c r="J661" s="27">
        <f t="shared" si="56"/>
        <v>0</v>
      </c>
      <c r="K661" s="81">
        <f t="shared" si="57"/>
        <v>1</v>
      </c>
      <c r="L661" s="28">
        <f t="shared" si="58"/>
        <v>0</v>
      </c>
      <c r="M661" s="28">
        <f t="shared" si="59"/>
        <v>0</v>
      </c>
    </row>
    <row r="662" spans="1:13" ht="14.15" customHeight="1" x14ac:dyDescent="0.25">
      <c r="A662" s="129">
        <v>16315898</v>
      </c>
      <c r="B662" s="124" t="s">
        <v>2796</v>
      </c>
      <c r="C662" s="124" t="s">
        <v>212</v>
      </c>
      <c r="D662" s="4" t="s">
        <v>2991</v>
      </c>
      <c r="E662" s="6">
        <v>60</v>
      </c>
      <c r="F662" s="6"/>
      <c r="G662" s="7"/>
      <c r="H662" s="122">
        <f>VLOOKUP(A662,'NIP totaal 2021'!$A$4:$I$2114,9,0)</f>
        <v>0</v>
      </c>
      <c r="I662" s="32">
        <f t="shared" si="55"/>
        <v>0</v>
      </c>
      <c r="J662" s="27">
        <f t="shared" si="56"/>
        <v>0</v>
      </c>
      <c r="K662" s="81">
        <f t="shared" si="57"/>
        <v>1</v>
      </c>
      <c r="L662" s="28">
        <f t="shared" si="58"/>
        <v>0</v>
      </c>
      <c r="M662" s="28">
        <f t="shared" si="59"/>
        <v>0</v>
      </c>
    </row>
    <row r="663" spans="1:13" ht="14.15" customHeight="1" x14ac:dyDescent="0.25">
      <c r="A663" s="129">
        <v>16315944</v>
      </c>
      <c r="B663" s="124" t="s">
        <v>281</v>
      </c>
      <c r="C663" s="124" t="s">
        <v>282</v>
      </c>
      <c r="D663" s="4" t="s">
        <v>2991</v>
      </c>
      <c r="E663" s="6">
        <v>1</v>
      </c>
      <c r="F663" s="6"/>
      <c r="G663" s="7"/>
      <c r="H663" s="122">
        <f>VLOOKUP(A663,'NIP totaal 2021'!$A$4:$I$2114,9,0)</f>
        <v>0</v>
      </c>
      <c r="I663" s="32">
        <f t="shared" si="55"/>
        <v>0</v>
      </c>
      <c r="J663" s="27">
        <f t="shared" si="56"/>
        <v>0</v>
      </c>
      <c r="K663" s="81">
        <f t="shared" si="57"/>
        <v>1</v>
      </c>
      <c r="L663" s="28">
        <f t="shared" si="58"/>
        <v>0</v>
      </c>
      <c r="M663" s="28">
        <f t="shared" si="59"/>
        <v>0</v>
      </c>
    </row>
    <row r="664" spans="1:13" ht="14.15" customHeight="1" x14ac:dyDescent="0.25">
      <c r="A664" s="129">
        <v>16315952</v>
      </c>
      <c r="B664" s="124" t="s">
        <v>281</v>
      </c>
      <c r="C664" s="124" t="s">
        <v>282</v>
      </c>
      <c r="D664" s="4" t="s">
        <v>2991</v>
      </c>
      <c r="E664" s="6">
        <v>1</v>
      </c>
      <c r="F664" s="6"/>
      <c r="G664" s="7"/>
      <c r="H664" s="122">
        <f>VLOOKUP(A664,'NIP totaal 2021'!$A$4:$I$2114,9,0)</f>
        <v>0</v>
      </c>
      <c r="I664" s="32">
        <f t="shared" si="55"/>
        <v>0</v>
      </c>
      <c r="J664" s="27">
        <f t="shared" si="56"/>
        <v>0</v>
      </c>
      <c r="K664" s="81">
        <f t="shared" si="57"/>
        <v>1</v>
      </c>
      <c r="L664" s="28">
        <f t="shared" si="58"/>
        <v>0</v>
      </c>
      <c r="M664" s="28">
        <f t="shared" si="59"/>
        <v>0</v>
      </c>
    </row>
    <row r="665" spans="1:13" ht="14.15" customHeight="1" x14ac:dyDescent="0.25">
      <c r="A665" s="129">
        <v>16319001</v>
      </c>
      <c r="B665" s="124" t="s">
        <v>265</v>
      </c>
      <c r="C665" s="124" t="s">
        <v>266</v>
      </c>
      <c r="D665" s="4" t="s">
        <v>2991</v>
      </c>
      <c r="E665" s="6">
        <v>1</v>
      </c>
      <c r="F665" s="6"/>
      <c r="G665" s="7"/>
      <c r="H665" s="122">
        <f>VLOOKUP(A665,'NIP totaal 2021'!$A$4:$I$2114,9,0)</f>
        <v>0</v>
      </c>
      <c r="I665" s="32">
        <f t="shared" si="55"/>
        <v>0</v>
      </c>
      <c r="J665" s="27">
        <f t="shared" si="56"/>
        <v>0</v>
      </c>
      <c r="K665" s="81">
        <f t="shared" si="57"/>
        <v>1</v>
      </c>
      <c r="L665" s="28">
        <f t="shared" si="58"/>
        <v>0</v>
      </c>
      <c r="M665" s="28">
        <f t="shared" si="59"/>
        <v>0</v>
      </c>
    </row>
    <row r="666" spans="1:13" ht="14.15" customHeight="1" x14ac:dyDescent="0.25">
      <c r="A666" s="129">
        <v>16319028</v>
      </c>
      <c r="B666" s="124" t="s">
        <v>265</v>
      </c>
      <c r="C666" s="124" t="s">
        <v>266</v>
      </c>
      <c r="D666" s="4" t="s">
        <v>2991</v>
      </c>
      <c r="E666" s="6">
        <v>1</v>
      </c>
      <c r="F666" s="6"/>
      <c r="G666" s="7"/>
      <c r="H666" s="122">
        <f>VLOOKUP(A666,'NIP totaal 2021'!$A$4:$I$2114,9,0)</f>
        <v>0</v>
      </c>
      <c r="I666" s="32">
        <f t="shared" si="55"/>
        <v>0</v>
      </c>
      <c r="J666" s="27">
        <f t="shared" si="56"/>
        <v>0</v>
      </c>
      <c r="K666" s="81">
        <f t="shared" si="57"/>
        <v>1</v>
      </c>
      <c r="L666" s="28">
        <f t="shared" si="58"/>
        <v>0</v>
      </c>
      <c r="M666" s="28">
        <f t="shared" si="59"/>
        <v>0</v>
      </c>
    </row>
    <row r="667" spans="1:13" ht="14.15" customHeight="1" x14ac:dyDescent="0.25">
      <c r="A667" s="129">
        <v>16319192</v>
      </c>
      <c r="B667" s="124" t="s">
        <v>322</v>
      </c>
      <c r="C667" s="124" t="s">
        <v>2725</v>
      </c>
      <c r="D667" s="4" t="s">
        <v>2991</v>
      </c>
      <c r="E667" s="6">
        <v>20</v>
      </c>
      <c r="F667" s="6"/>
      <c r="G667" s="7"/>
      <c r="H667" s="122">
        <f>VLOOKUP(A667,'NIP totaal 2021'!$A$4:$I$2114,9,0)</f>
        <v>0</v>
      </c>
      <c r="I667" s="32">
        <f t="shared" si="55"/>
        <v>0</v>
      </c>
      <c r="J667" s="27">
        <f t="shared" si="56"/>
        <v>0</v>
      </c>
      <c r="K667" s="81">
        <f t="shared" si="57"/>
        <v>1</v>
      </c>
      <c r="L667" s="28">
        <f t="shared" si="58"/>
        <v>0</v>
      </c>
      <c r="M667" s="28">
        <f t="shared" si="59"/>
        <v>0</v>
      </c>
    </row>
    <row r="668" spans="1:13" ht="14.15" customHeight="1" x14ac:dyDescent="0.25">
      <c r="A668" s="129">
        <v>16319230</v>
      </c>
      <c r="B668" s="124" t="s">
        <v>322</v>
      </c>
      <c r="C668" s="124" t="s">
        <v>2725</v>
      </c>
      <c r="D668" s="4" t="s">
        <v>2991</v>
      </c>
      <c r="E668" s="6">
        <v>20</v>
      </c>
      <c r="F668" s="6"/>
      <c r="G668" s="7"/>
      <c r="H668" s="122">
        <f>VLOOKUP(A668,'NIP totaal 2021'!$A$4:$I$2114,9,0)</f>
        <v>0</v>
      </c>
      <c r="I668" s="32">
        <f t="shared" si="55"/>
        <v>0</v>
      </c>
      <c r="J668" s="27">
        <f t="shared" si="56"/>
        <v>0</v>
      </c>
      <c r="K668" s="81">
        <f t="shared" si="57"/>
        <v>1</v>
      </c>
      <c r="L668" s="28">
        <f t="shared" si="58"/>
        <v>0</v>
      </c>
      <c r="M668" s="28">
        <f t="shared" si="59"/>
        <v>0</v>
      </c>
    </row>
    <row r="669" spans="1:13" ht="14.15" customHeight="1" x14ac:dyDescent="0.25">
      <c r="A669" s="129">
        <v>16319559</v>
      </c>
      <c r="B669" s="124" t="s">
        <v>261</v>
      </c>
      <c r="C669" s="124" t="s">
        <v>262</v>
      </c>
      <c r="D669" s="4" t="s">
        <v>2991</v>
      </c>
      <c r="E669" s="6">
        <v>21</v>
      </c>
      <c r="F669" s="6"/>
      <c r="G669" s="7"/>
      <c r="H669" s="122">
        <f>VLOOKUP(A669,'NIP totaal 2021'!$A$4:$I$2114,9,0)</f>
        <v>0</v>
      </c>
      <c r="I669" s="32">
        <f t="shared" si="55"/>
        <v>0</v>
      </c>
      <c r="J669" s="27">
        <f t="shared" si="56"/>
        <v>0</v>
      </c>
      <c r="K669" s="81">
        <f t="shared" si="57"/>
        <v>1</v>
      </c>
      <c r="L669" s="28">
        <f t="shared" si="58"/>
        <v>0</v>
      </c>
      <c r="M669" s="28">
        <f t="shared" si="59"/>
        <v>0</v>
      </c>
    </row>
    <row r="670" spans="1:13" ht="14.15" customHeight="1" x14ac:dyDescent="0.25">
      <c r="A670" s="129">
        <v>16320646</v>
      </c>
      <c r="B670" s="124" t="s">
        <v>170</v>
      </c>
      <c r="C670" s="124" t="s">
        <v>171</v>
      </c>
      <c r="D670" s="4" t="s">
        <v>2991</v>
      </c>
      <c r="E670" s="6">
        <v>21</v>
      </c>
      <c r="F670" s="6"/>
      <c r="G670" s="7"/>
      <c r="H670" s="122">
        <f>VLOOKUP(A670,'NIP totaal 2021'!$A$4:$I$2114,9,0)</f>
        <v>0</v>
      </c>
      <c r="I670" s="32">
        <f t="shared" si="55"/>
        <v>0</v>
      </c>
      <c r="J670" s="27">
        <f t="shared" si="56"/>
        <v>0</v>
      </c>
      <c r="K670" s="81">
        <f t="shared" si="57"/>
        <v>1</v>
      </c>
      <c r="L670" s="28">
        <f t="shared" si="58"/>
        <v>0</v>
      </c>
      <c r="M670" s="28">
        <f t="shared" si="59"/>
        <v>0</v>
      </c>
    </row>
    <row r="671" spans="1:13" ht="14.15" customHeight="1" x14ac:dyDescent="0.25">
      <c r="A671" s="129">
        <v>16320654</v>
      </c>
      <c r="B671" s="124" t="s">
        <v>170</v>
      </c>
      <c r="C671" s="124" t="s">
        <v>171</v>
      </c>
      <c r="D671" s="4" t="s">
        <v>2991</v>
      </c>
      <c r="E671" s="6">
        <v>21</v>
      </c>
      <c r="F671" s="6"/>
      <c r="G671" s="7"/>
      <c r="H671" s="122">
        <f>VLOOKUP(A671,'NIP totaal 2021'!$A$4:$I$2114,9,0)</f>
        <v>0</v>
      </c>
      <c r="I671" s="32">
        <f t="shared" si="55"/>
        <v>0</v>
      </c>
      <c r="J671" s="27">
        <f t="shared" si="56"/>
        <v>0</v>
      </c>
      <c r="K671" s="81">
        <f t="shared" si="57"/>
        <v>1</v>
      </c>
      <c r="L671" s="28">
        <f t="shared" si="58"/>
        <v>0</v>
      </c>
      <c r="M671" s="28">
        <f t="shared" si="59"/>
        <v>0</v>
      </c>
    </row>
    <row r="672" spans="1:13" ht="14.15" customHeight="1" x14ac:dyDescent="0.25">
      <c r="A672" s="129">
        <v>16320662</v>
      </c>
      <c r="B672" s="124" t="s">
        <v>170</v>
      </c>
      <c r="C672" s="124" t="s">
        <v>171</v>
      </c>
      <c r="D672" s="4" t="s">
        <v>2991</v>
      </c>
      <c r="E672" s="6">
        <v>21</v>
      </c>
      <c r="F672" s="6"/>
      <c r="G672" s="7"/>
      <c r="H672" s="122">
        <f>VLOOKUP(A672,'NIP totaal 2021'!$A$4:$I$2114,9,0)</f>
        <v>0</v>
      </c>
      <c r="I672" s="32">
        <f t="shared" si="55"/>
        <v>0</v>
      </c>
      <c r="J672" s="27">
        <f t="shared" si="56"/>
        <v>0</v>
      </c>
      <c r="K672" s="81">
        <f t="shared" si="57"/>
        <v>1</v>
      </c>
      <c r="L672" s="28">
        <f t="shared" si="58"/>
        <v>0</v>
      </c>
      <c r="M672" s="28">
        <f t="shared" si="59"/>
        <v>0</v>
      </c>
    </row>
    <row r="673" spans="1:13" ht="14.15" customHeight="1" x14ac:dyDescent="0.25">
      <c r="A673" s="129">
        <v>16321898</v>
      </c>
      <c r="B673" s="124" t="s">
        <v>219</v>
      </c>
      <c r="C673" s="124" t="s">
        <v>220</v>
      </c>
      <c r="D673" s="4" t="s">
        <v>2991</v>
      </c>
      <c r="E673" s="6">
        <v>1</v>
      </c>
      <c r="F673" s="6"/>
      <c r="G673" s="7"/>
      <c r="H673" s="122">
        <f>VLOOKUP(A673,'NIP totaal 2021'!$A$4:$I$2114,9,0)</f>
        <v>0</v>
      </c>
      <c r="I673" s="32">
        <f t="shared" si="55"/>
        <v>0</v>
      </c>
      <c r="J673" s="27">
        <f t="shared" si="56"/>
        <v>0</v>
      </c>
      <c r="K673" s="81">
        <f t="shared" si="57"/>
        <v>1</v>
      </c>
      <c r="L673" s="28">
        <f t="shared" si="58"/>
        <v>0</v>
      </c>
      <c r="M673" s="28">
        <f t="shared" si="59"/>
        <v>0</v>
      </c>
    </row>
    <row r="674" spans="1:13" ht="14.15" customHeight="1" x14ac:dyDescent="0.25">
      <c r="A674" s="129">
        <v>16321901</v>
      </c>
      <c r="B674" s="124" t="s">
        <v>219</v>
      </c>
      <c r="C674" s="124" t="s">
        <v>220</v>
      </c>
      <c r="D674" s="4" t="s">
        <v>2991</v>
      </c>
      <c r="E674" s="6">
        <v>1</v>
      </c>
      <c r="F674" s="6"/>
      <c r="G674" s="7"/>
      <c r="H674" s="122">
        <f>VLOOKUP(A674,'NIP totaal 2021'!$A$4:$I$2114,9,0)</f>
        <v>0</v>
      </c>
      <c r="I674" s="32">
        <f t="shared" si="55"/>
        <v>0</v>
      </c>
      <c r="J674" s="27">
        <f t="shared" si="56"/>
        <v>0</v>
      </c>
      <c r="K674" s="81">
        <f t="shared" si="57"/>
        <v>1</v>
      </c>
      <c r="L674" s="28">
        <f t="shared" si="58"/>
        <v>0</v>
      </c>
      <c r="M674" s="28">
        <f t="shared" si="59"/>
        <v>0</v>
      </c>
    </row>
    <row r="675" spans="1:13" ht="14.15" customHeight="1" x14ac:dyDescent="0.25">
      <c r="A675" s="129">
        <v>16322444</v>
      </c>
      <c r="B675" s="124" t="s">
        <v>285</v>
      </c>
      <c r="C675" s="124" t="s">
        <v>286</v>
      </c>
      <c r="D675" s="4" t="s">
        <v>2991</v>
      </c>
      <c r="E675" s="6">
        <v>1</v>
      </c>
      <c r="F675" s="6"/>
      <c r="G675" s="7"/>
      <c r="H675" s="122">
        <f>VLOOKUP(A675,'NIP totaal 2021'!$A$4:$I$2114,9,0)</f>
        <v>0</v>
      </c>
      <c r="I675" s="32">
        <f t="shared" si="55"/>
        <v>0</v>
      </c>
      <c r="J675" s="27">
        <f t="shared" si="56"/>
        <v>0</v>
      </c>
      <c r="K675" s="81">
        <f t="shared" si="57"/>
        <v>1</v>
      </c>
      <c r="L675" s="28">
        <f t="shared" si="58"/>
        <v>0</v>
      </c>
      <c r="M675" s="28">
        <f t="shared" si="59"/>
        <v>0</v>
      </c>
    </row>
    <row r="676" spans="1:13" ht="14.15" customHeight="1" x14ac:dyDescent="0.25">
      <c r="A676" s="129">
        <v>16322517</v>
      </c>
      <c r="B676" s="124" t="s">
        <v>2786</v>
      </c>
      <c r="C676" s="124" t="s">
        <v>139</v>
      </c>
      <c r="D676" s="4" t="s">
        <v>2991</v>
      </c>
      <c r="E676" s="6">
        <v>60</v>
      </c>
      <c r="F676" s="6"/>
      <c r="G676" s="7"/>
      <c r="H676" s="122">
        <f>VLOOKUP(A676,'NIP totaal 2021'!$A$4:$I$2114,9,0)</f>
        <v>0</v>
      </c>
      <c r="I676" s="32">
        <f t="shared" si="55"/>
        <v>0</v>
      </c>
      <c r="J676" s="27">
        <f t="shared" si="56"/>
        <v>0</v>
      </c>
      <c r="K676" s="81">
        <f t="shared" si="57"/>
        <v>1</v>
      </c>
      <c r="L676" s="28">
        <f t="shared" si="58"/>
        <v>0</v>
      </c>
      <c r="M676" s="28">
        <f t="shared" si="59"/>
        <v>0</v>
      </c>
    </row>
    <row r="677" spans="1:13" ht="14.15" customHeight="1" x14ac:dyDescent="0.25">
      <c r="A677" s="129">
        <v>16322525</v>
      </c>
      <c r="B677" s="124" t="s">
        <v>2786</v>
      </c>
      <c r="C677" s="124" t="s">
        <v>139</v>
      </c>
      <c r="D677" s="4" t="s">
        <v>2991</v>
      </c>
      <c r="E677" s="6">
        <v>30</v>
      </c>
      <c r="F677" s="6"/>
      <c r="G677" s="7"/>
      <c r="H677" s="122">
        <f>VLOOKUP(A677,'NIP totaal 2021'!$A$4:$I$2114,9,0)</f>
        <v>0</v>
      </c>
      <c r="I677" s="32">
        <f t="shared" si="55"/>
        <v>0</v>
      </c>
      <c r="J677" s="27">
        <f t="shared" si="56"/>
        <v>0</v>
      </c>
      <c r="K677" s="81">
        <f t="shared" si="57"/>
        <v>1</v>
      </c>
      <c r="L677" s="28">
        <f t="shared" si="58"/>
        <v>0</v>
      </c>
      <c r="M677" s="28">
        <f t="shared" si="59"/>
        <v>0</v>
      </c>
    </row>
    <row r="678" spans="1:13" ht="14.15" customHeight="1" x14ac:dyDescent="0.25">
      <c r="A678" s="129">
        <v>16323130</v>
      </c>
      <c r="B678" s="124" t="s">
        <v>2812</v>
      </c>
      <c r="C678" s="124" t="s">
        <v>278</v>
      </c>
      <c r="D678" s="4" t="s">
        <v>2991</v>
      </c>
      <c r="E678" s="6">
        <v>60</v>
      </c>
      <c r="F678" s="6"/>
      <c r="G678" s="7"/>
      <c r="H678" s="122">
        <f>VLOOKUP(A678,'NIP totaal 2021'!$A$4:$I$2114,9,0)</f>
        <v>0</v>
      </c>
      <c r="I678" s="32">
        <f t="shared" si="55"/>
        <v>0</v>
      </c>
      <c r="J678" s="27">
        <f t="shared" si="56"/>
        <v>0</v>
      </c>
      <c r="K678" s="81">
        <f t="shared" si="57"/>
        <v>1</v>
      </c>
      <c r="L678" s="28">
        <f t="shared" si="58"/>
        <v>0</v>
      </c>
      <c r="M678" s="28">
        <f t="shared" si="59"/>
        <v>0</v>
      </c>
    </row>
    <row r="679" spans="1:13" ht="14.15" customHeight="1" x14ac:dyDescent="0.25">
      <c r="A679" s="129">
        <v>16324064</v>
      </c>
      <c r="B679" s="124" t="s">
        <v>2786</v>
      </c>
      <c r="C679" s="124" t="s">
        <v>139</v>
      </c>
      <c r="D679" s="4" t="s">
        <v>2991</v>
      </c>
      <c r="E679" s="6">
        <v>60</v>
      </c>
      <c r="F679" s="6"/>
      <c r="G679" s="7"/>
      <c r="H679" s="122">
        <f>VLOOKUP(A679,'NIP totaal 2021'!$A$4:$I$2114,9,0)</f>
        <v>0</v>
      </c>
      <c r="I679" s="32">
        <f t="shared" si="55"/>
        <v>0</v>
      </c>
      <c r="J679" s="27">
        <f t="shared" si="56"/>
        <v>0</v>
      </c>
      <c r="K679" s="81">
        <f t="shared" si="57"/>
        <v>1</v>
      </c>
      <c r="L679" s="28">
        <f t="shared" si="58"/>
        <v>0</v>
      </c>
      <c r="M679" s="28">
        <f t="shared" si="59"/>
        <v>0</v>
      </c>
    </row>
    <row r="680" spans="1:13" ht="14.15" customHeight="1" x14ac:dyDescent="0.25">
      <c r="A680" s="129">
        <v>16324072</v>
      </c>
      <c r="B680" s="124" t="s">
        <v>2786</v>
      </c>
      <c r="C680" s="124" t="s">
        <v>139</v>
      </c>
      <c r="D680" s="4" t="s">
        <v>2991</v>
      </c>
      <c r="E680" s="6">
        <v>30</v>
      </c>
      <c r="F680" s="6"/>
      <c r="G680" s="7"/>
      <c r="H680" s="122">
        <f>VLOOKUP(A680,'NIP totaal 2021'!$A$4:$I$2114,9,0)</f>
        <v>0</v>
      </c>
      <c r="I680" s="32">
        <f t="shared" si="55"/>
        <v>0</v>
      </c>
      <c r="J680" s="27">
        <f t="shared" si="56"/>
        <v>0</v>
      </c>
      <c r="K680" s="81">
        <f t="shared" si="57"/>
        <v>1</v>
      </c>
      <c r="L680" s="28">
        <f t="shared" si="58"/>
        <v>0</v>
      </c>
      <c r="M680" s="28">
        <f t="shared" si="59"/>
        <v>0</v>
      </c>
    </row>
    <row r="681" spans="1:13" ht="14.15" customHeight="1" x14ac:dyDescent="0.25">
      <c r="A681" s="129">
        <v>16324552</v>
      </c>
      <c r="B681" s="124" t="s">
        <v>207</v>
      </c>
      <c r="C681" s="124" t="s">
        <v>208</v>
      </c>
      <c r="D681" s="4" t="s">
        <v>2991</v>
      </c>
      <c r="E681" s="6">
        <v>1</v>
      </c>
      <c r="F681" s="6"/>
      <c r="G681" s="7"/>
      <c r="H681" s="122">
        <f>VLOOKUP(A681,'NIP totaal 2021'!$A$4:$I$2114,9,0)</f>
        <v>0</v>
      </c>
      <c r="I681" s="32">
        <f t="shared" si="55"/>
        <v>0</v>
      </c>
      <c r="J681" s="27">
        <f t="shared" si="56"/>
        <v>0</v>
      </c>
      <c r="K681" s="81">
        <f t="shared" si="57"/>
        <v>1</v>
      </c>
      <c r="L681" s="28">
        <f t="shared" si="58"/>
        <v>0</v>
      </c>
      <c r="M681" s="28">
        <f t="shared" si="59"/>
        <v>0</v>
      </c>
    </row>
    <row r="682" spans="1:13" ht="14.15" customHeight="1" x14ac:dyDescent="0.25">
      <c r="A682" s="129">
        <v>16324641</v>
      </c>
      <c r="B682" s="124" t="s">
        <v>2792</v>
      </c>
      <c r="C682" s="124" t="s">
        <v>195</v>
      </c>
      <c r="D682" s="4" t="s">
        <v>2991</v>
      </c>
      <c r="E682" s="6">
        <v>1</v>
      </c>
      <c r="F682" s="6"/>
      <c r="G682" s="7"/>
      <c r="H682" s="122">
        <f>VLOOKUP(A682,'NIP totaal 2021'!$A$4:$I$2114,9,0)</f>
        <v>0</v>
      </c>
      <c r="I682" s="32">
        <f t="shared" si="55"/>
        <v>0</v>
      </c>
      <c r="J682" s="27">
        <f t="shared" si="56"/>
        <v>0</v>
      </c>
      <c r="K682" s="81">
        <f t="shared" si="57"/>
        <v>1</v>
      </c>
      <c r="L682" s="28">
        <f t="shared" si="58"/>
        <v>0</v>
      </c>
      <c r="M682" s="28">
        <f t="shared" si="59"/>
        <v>0</v>
      </c>
    </row>
    <row r="683" spans="1:13" ht="14.15" customHeight="1" x14ac:dyDescent="0.25">
      <c r="A683" s="129">
        <v>16329260</v>
      </c>
      <c r="B683" s="124" t="s">
        <v>253</v>
      </c>
      <c r="C683" s="124" t="s">
        <v>254</v>
      </c>
      <c r="D683" s="4" t="s">
        <v>2991</v>
      </c>
      <c r="E683" s="6">
        <v>112</v>
      </c>
      <c r="F683" s="6"/>
      <c r="G683" s="7"/>
      <c r="H683" s="122">
        <f>VLOOKUP(A683,'NIP totaal 2021'!$A$4:$I$2114,9,0)</f>
        <v>0</v>
      </c>
      <c r="I683" s="32">
        <f t="shared" si="55"/>
        <v>0</v>
      </c>
      <c r="J683" s="27">
        <f t="shared" si="56"/>
        <v>0</v>
      </c>
      <c r="K683" s="81">
        <f t="shared" si="57"/>
        <v>1</v>
      </c>
      <c r="L683" s="28">
        <f t="shared" si="58"/>
        <v>0</v>
      </c>
      <c r="M683" s="28">
        <f t="shared" si="59"/>
        <v>0</v>
      </c>
    </row>
    <row r="684" spans="1:13" ht="14.15" customHeight="1" x14ac:dyDescent="0.25">
      <c r="A684" s="129">
        <v>16329279</v>
      </c>
      <c r="B684" s="124" t="s">
        <v>281</v>
      </c>
      <c r="C684" s="124" t="s">
        <v>282</v>
      </c>
      <c r="D684" s="4" t="s">
        <v>2991</v>
      </c>
      <c r="E684" s="6">
        <v>1</v>
      </c>
      <c r="F684" s="6"/>
      <c r="G684" s="7"/>
      <c r="H684" s="122">
        <f>VLOOKUP(A684,'NIP totaal 2021'!$A$4:$I$2114,9,0)</f>
        <v>0</v>
      </c>
      <c r="I684" s="32">
        <f t="shared" si="55"/>
        <v>0</v>
      </c>
      <c r="J684" s="27">
        <f t="shared" si="56"/>
        <v>0</v>
      </c>
      <c r="K684" s="81">
        <f t="shared" si="57"/>
        <v>1</v>
      </c>
      <c r="L684" s="28">
        <f t="shared" si="58"/>
        <v>0</v>
      </c>
      <c r="M684" s="28">
        <f t="shared" si="59"/>
        <v>0</v>
      </c>
    </row>
    <row r="685" spans="1:13" ht="14.15" customHeight="1" x14ac:dyDescent="0.25">
      <c r="A685" s="129">
        <v>16329368</v>
      </c>
      <c r="B685" s="124" t="s">
        <v>146</v>
      </c>
      <c r="C685" s="124" t="s">
        <v>147</v>
      </c>
      <c r="D685" s="4" t="s">
        <v>2991</v>
      </c>
      <c r="E685" s="6">
        <v>1</v>
      </c>
      <c r="F685" s="6"/>
      <c r="G685" s="7"/>
      <c r="H685" s="122">
        <f>VLOOKUP(A685,'NIP totaal 2021'!$A$4:$I$2114,9,0)</f>
        <v>0</v>
      </c>
      <c r="I685" s="32">
        <f t="shared" si="55"/>
        <v>0</v>
      </c>
      <c r="J685" s="27">
        <f t="shared" si="56"/>
        <v>0</v>
      </c>
      <c r="K685" s="81">
        <f t="shared" si="57"/>
        <v>1</v>
      </c>
      <c r="L685" s="28">
        <f t="shared" si="58"/>
        <v>0</v>
      </c>
      <c r="M685" s="28">
        <f t="shared" si="59"/>
        <v>0</v>
      </c>
    </row>
    <row r="686" spans="1:13" ht="14.15" customHeight="1" x14ac:dyDescent="0.25">
      <c r="A686" s="129">
        <v>16329376</v>
      </c>
      <c r="B686" s="124" t="s">
        <v>2802</v>
      </c>
      <c r="C686" s="124" t="s">
        <v>246</v>
      </c>
      <c r="D686" s="4" t="s">
        <v>2991</v>
      </c>
      <c r="E686" s="6">
        <v>60</v>
      </c>
      <c r="F686" s="6"/>
      <c r="G686" s="7"/>
      <c r="H686" s="122">
        <f>VLOOKUP(A686,'NIP totaal 2021'!$A$4:$I$2114,9,0)</f>
        <v>0</v>
      </c>
      <c r="I686" s="32">
        <f t="shared" si="55"/>
        <v>0</v>
      </c>
      <c r="J686" s="27">
        <f t="shared" si="56"/>
        <v>0</v>
      </c>
      <c r="K686" s="81">
        <f t="shared" si="57"/>
        <v>1</v>
      </c>
      <c r="L686" s="28">
        <f t="shared" si="58"/>
        <v>0</v>
      </c>
      <c r="M686" s="28">
        <f t="shared" si="59"/>
        <v>0</v>
      </c>
    </row>
    <row r="687" spans="1:13" ht="14.15" customHeight="1" x14ac:dyDescent="0.25">
      <c r="A687" s="129">
        <v>16329384</v>
      </c>
      <c r="B687" s="124" t="s">
        <v>146</v>
      </c>
      <c r="C687" s="124" t="s">
        <v>147</v>
      </c>
      <c r="D687" s="4" t="s">
        <v>2991</v>
      </c>
      <c r="E687" s="6">
        <v>1</v>
      </c>
      <c r="F687" s="6"/>
      <c r="G687" s="7"/>
      <c r="H687" s="122">
        <f>VLOOKUP(A687,'NIP totaal 2021'!$A$4:$I$2114,9,0)</f>
        <v>0</v>
      </c>
      <c r="I687" s="32">
        <f t="shared" si="55"/>
        <v>0</v>
      </c>
      <c r="J687" s="27">
        <f t="shared" si="56"/>
        <v>0</v>
      </c>
      <c r="K687" s="81">
        <f t="shared" si="57"/>
        <v>1</v>
      </c>
      <c r="L687" s="28">
        <f t="shared" si="58"/>
        <v>0</v>
      </c>
      <c r="M687" s="28">
        <f t="shared" si="59"/>
        <v>0</v>
      </c>
    </row>
    <row r="688" spans="1:13" ht="14.15" customHeight="1" x14ac:dyDescent="0.25">
      <c r="A688" s="129">
        <v>16329392</v>
      </c>
      <c r="B688" s="124" t="s">
        <v>152</v>
      </c>
      <c r="C688" s="124" t="s">
        <v>153</v>
      </c>
      <c r="D688" s="4" t="s">
        <v>2991</v>
      </c>
      <c r="E688" s="6">
        <v>100</v>
      </c>
      <c r="F688" s="6"/>
      <c r="G688" s="7"/>
      <c r="H688" s="122">
        <f>VLOOKUP(A688,'NIP totaal 2021'!$A$4:$I$2114,9,0)</f>
        <v>0</v>
      </c>
      <c r="I688" s="32">
        <f t="shared" si="55"/>
        <v>0</v>
      </c>
      <c r="J688" s="27">
        <f t="shared" si="56"/>
        <v>0</v>
      </c>
      <c r="K688" s="81">
        <f t="shared" si="57"/>
        <v>1</v>
      </c>
      <c r="L688" s="28">
        <f t="shared" si="58"/>
        <v>0</v>
      </c>
      <c r="M688" s="28">
        <f t="shared" si="59"/>
        <v>0</v>
      </c>
    </row>
    <row r="689" spans="1:13" ht="14.15" customHeight="1" x14ac:dyDescent="0.25">
      <c r="A689" s="129">
        <v>16329597</v>
      </c>
      <c r="B689" s="124" t="s">
        <v>2822</v>
      </c>
      <c r="C689" s="124" t="s">
        <v>324</v>
      </c>
      <c r="D689" s="4" t="s">
        <v>2991</v>
      </c>
      <c r="E689" s="6">
        <v>21</v>
      </c>
      <c r="F689" s="6"/>
      <c r="G689" s="7"/>
      <c r="H689" s="122">
        <f>VLOOKUP(A689,'NIP totaal 2021'!$A$4:$I$2114,9,0)</f>
        <v>0</v>
      </c>
      <c r="I689" s="32">
        <f t="shared" si="55"/>
        <v>0</v>
      </c>
      <c r="J689" s="27">
        <f t="shared" si="56"/>
        <v>0</v>
      </c>
      <c r="K689" s="81">
        <f t="shared" si="57"/>
        <v>1</v>
      </c>
      <c r="L689" s="28">
        <f t="shared" si="58"/>
        <v>0</v>
      </c>
      <c r="M689" s="28">
        <f t="shared" si="59"/>
        <v>0</v>
      </c>
    </row>
    <row r="690" spans="1:13" ht="14.15" customHeight="1" x14ac:dyDescent="0.25">
      <c r="A690" s="129">
        <v>16329600</v>
      </c>
      <c r="B690" s="124" t="s">
        <v>2822</v>
      </c>
      <c r="C690" s="124" t="s">
        <v>324</v>
      </c>
      <c r="D690" s="4" t="s">
        <v>2991</v>
      </c>
      <c r="E690" s="6">
        <v>21</v>
      </c>
      <c r="F690" s="6"/>
      <c r="G690" s="7"/>
      <c r="H690" s="122">
        <f>VLOOKUP(A690,'NIP totaal 2021'!$A$4:$I$2114,9,0)</f>
        <v>0</v>
      </c>
      <c r="I690" s="32">
        <f t="shared" si="55"/>
        <v>0</v>
      </c>
      <c r="J690" s="27">
        <f t="shared" si="56"/>
        <v>0</v>
      </c>
      <c r="K690" s="81">
        <f t="shared" si="57"/>
        <v>1</v>
      </c>
      <c r="L690" s="28">
        <f t="shared" si="58"/>
        <v>0</v>
      </c>
      <c r="M690" s="28">
        <f t="shared" si="59"/>
        <v>0</v>
      </c>
    </row>
    <row r="691" spans="1:13" ht="14.15" customHeight="1" x14ac:dyDescent="0.25">
      <c r="A691" s="129">
        <v>16329619</v>
      </c>
      <c r="B691" s="124" t="s">
        <v>2822</v>
      </c>
      <c r="C691" s="124" t="s">
        <v>324</v>
      </c>
      <c r="D691" s="4" t="s">
        <v>2991</v>
      </c>
      <c r="E691" s="6">
        <v>21</v>
      </c>
      <c r="F691" s="6"/>
      <c r="G691" s="7"/>
      <c r="H691" s="122">
        <f>VLOOKUP(A691,'NIP totaal 2021'!$A$4:$I$2114,9,0)</f>
        <v>0</v>
      </c>
      <c r="I691" s="32">
        <f t="shared" si="55"/>
        <v>0</v>
      </c>
      <c r="J691" s="27">
        <f t="shared" si="56"/>
        <v>0</v>
      </c>
      <c r="K691" s="81">
        <f t="shared" si="57"/>
        <v>1</v>
      </c>
      <c r="L691" s="28">
        <f t="shared" si="58"/>
        <v>0</v>
      </c>
      <c r="M691" s="28">
        <f t="shared" si="59"/>
        <v>0</v>
      </c>
    </row>
    <row r="692" spans="1:13" ht="14.15" customHeight="1" x14ac:dyDescent="0.25">
      <c r="A692" s="129">
        <v>16330374</v>
      </c>
      <c r="B692" s="124" t="s">
        <v>281</v>
      </c>
      <c r="C692" s="124" t="s">
        <v>282</v>
      </c>
      <c r="D692" s="4" t="s">
        <v>2991</v>
      </c>
      <c r="E692" s="6">
        <v>1</v>
      </c>
      <c r="F692" s="6"/>
      <c r="G692" s="7"/>
      <c r="H692" s="122">
        <f>VLOOKUP(A692,'NIP totaal 2021'!$A$4:$I$2114,9,0)</f>
        <v>0</v>
      </c>
      <c r="I692" s="32">
        <f t="shared" si="55"/>
        <v>0</v>
      </c>
      <c r="J692" s="27">
        <f t="shared" si="56"/>
        <v>0</v>
      </c>
      <c r="K692" s="81">
        <f t="shared" si="57"/>
        <v>1</v>
      </c>
      <c r="L692" s="28">
        <f t="shared" si="58"/>
        <v>0</v>
      </c>
      <c r="M692" s="28">
        <f t="shared" si="59"/>
        <v>0</v>
      </c>
    </row>
    <row r="693" spans="1:13" ht="14.15" customHeight="1" x14ac:dyDescent="0.25">
      <c r="A693" s="129">
        <v>16333225</v>
      </c>
      <c r="B693" s="124" t="s">
        <v>2823</v>
      </c>
      <c r="C693" s="124" t="s">
        <v>326</v>
      </c>
      <c r="D693" s="4" t="s">
        <v>2991</v>
      </c>
      <c r="E693" s="6">
        <v>224</v>
      </c>
      <c r="F693" s="6"/>
      <c r="G693" s="7"/>
      <c r="H693" s="122">
        <f>VLOOKUP(A693,'NIP totaal 2021'!$A$4:$I$2114,9,0)</f>
        <v>0</v>
      </c>
      <c r="I693" s="32">
        <f t="shared" si="55"/>
        <v>0</v>
      </c>
      <c r="J693" s="27">
        <f t="shared" si="56"/>
        <v>0</v>
      </c>
      <c r="K693" s="81">
        <f t="shared" si="57"/>
        <v>1</v>
      </c>
      <c r="L693" s="28">
        <f t="shared" si="58"/>
        <v>0</v>
      </c>
      <c r="M693" s="28">
        <f t="shared" si="59"/>
        <v>0</v>
      </c>
    </row>
    <row r="694" spans="1:13" ht="14.15" customHeight="1" x14ac:dyDescent="0.25">
      <c r="A694" s="129">
        <v>16333446</v>
      </c>
      <c r="B694" s="124" t="s">
        <v>327</v>
      </c>
      <c r="C694" s="124" t="s">
        <v>328</v>
      </c>
      <c r="D694" s="4" t="s">
        <v>2991</v>
      </c>
      <c r="E694" s="6">
        <v>1</v>
      </c>
      <c r="F694" s="6"/>
      <c r="G694" s="7"/>
      <c r="H694" s="122">
        <f>VLOOKUP(A694,'NIP totaal 2021'!$A$4:$I$2114,9,0)</f>
        <v>0</v>
      </c>
      <c r="I694" s="32">
        <f t="shared" si="55"/>
        <v>0</v>
      </c>
      <c r="J694" s="27">
        <f t="shared" si="56"/>
        <v>0</v>
      </c>
      <c r="K694" s="81">
        <f t="shared" si="57"/>
        <v>1</v>
      </c>
      <c r="L694" s="28">
        <f t="shared" si="58"/>
        <v>0</v>
      </c>
      <c r="M694" s="28">
        <f t="shared" si="59"/>
        <v>0</v>
      </c>
    </row>
    <row r="695" spans="1:13" ht="14.15" customHeight="1" x14ac:dyDescent="0.25">
      <c r="A695" s="129">
        <v>16333454</v>
      </c>
      <c r="B695" s="124" t="s">
        <v>327</v>
      </c>
      <c r="C695" s="124" t="s">
        <v>328</v>
      </c>
      <c r="D695" s="4" t="s">
        <v>2991</v>
      </c>
      <c r="E695" s="6">
        <v>1</v>
      </c>
      <c r="F695" s="6"/>
      <c r="G695" s="7"/>
      <c r="H695" s="122">
        <f>VLOOKUP(A695,'NIP totaal 2021'!$A$4:$I$2114,9,0)</f>
        <v>0</v>
      </c>
      <c r="I695" s="32">
        <f t="shared" si="55"/>
        <v>0</v>
      </c>
      <c r="J695" s="27">
        <f t="shared" si="56"/>
        <v>0</v>
      </c>
      <c r="K695" s="81">
        <f t="shared" si="57"/>
        <v>1</v>
      </c>
      <c r="L695" s="28">
        <f t="shared" si="58"/>
        <v>0</v>
      </c>
      <c r="M695" s="28">
        <f t="shared" si="59"/>
        <v>0</v>
      </c>
    </row>
    <row r="696" spans="1:13" ht="14.15" customHeight="1" x14ac:dyDescent="0.25">
      <c r="A696" s="129">
        <v>16341236</v>
      </c>
      <c r="B696" s="124" t="s">
        <v>2790</v>
      </c>
      <c r="C696" s="124" t="s">
        <v>177</v>
      </c>
      <c r="D696" s="4" t="s">
        <v>2991</v>
      </c>
      <c r="E696" s="6">
        <v>28</v>
      </c>
      <c r="F696" s="6"/>
      <c r="G696" s="7"/>
      <c r="H696" s="122">
        <f>VLOOKUP(A696,'NIP totaal 2021'!$A$4:$I$2114,9,0)</f>
        <v>0</v>
      </c>
      <c r="I696" s="32">
        <f t="shared" si="55"/>
        <v>0</v>
      </c>
      <c r="J696" s="27">
        <f t="shared" si="56"/>
        <v>0</v>
      </c>
      <c r="K696" s="81">
        <f t="shared" si="57"/>
        <v>1</v>
      </c>
      <c r="L696" s="28">
        <f t="shared" si="58"/>
        <v>0</v>
      </c>
      <c r="M696" s="28">
        <f t="shared" si="59"/>
        <v>0</v>
      </c>
    </row>
    <row r="697" spans="1:13" ht="14.15" customHeight="1" x14ac:dyDescent="0.25">
      <c r="A697" s="129">
        <v>16341252</v>
      </c>
      <c r="B697" s="124" t="s">
        <v>2790</v>
      </c>
      <c r="C697" s="124" t="s">
        <v>177</v>
      </c>
      <c r="D697" s="4" t="s">
        <v>2991</v>
      </c>
      <c r="E697" s="6">
        <v>28</v>
      </c>
      <c r="F697" s="6"/>
      <c r="G697" s="7"/>
      <c r="H697" s="122">
        <f>VLOOKUP(A697,'NIP totaal 2021'!$A$4:$I$2114,9,0)</f>
        <v>0</v>
      </c>
      <c r="I697" s="32">
        <f t="shared" si="55"/>
        <v>0</v>
      </c>
      <c r="J697" s="27">
        <f t="shared" si="56"/>
        <v>0</v>
      </c>
      <c r="K697" s="81">
        <f t="shared" si="57"/>
        <v>1</v>
      </c>
      <c r="L697" s="28">
        <f t="shared" si="58"/>
        <v>0</v>
      </c>
      <c r="M697" s="28">
        <f t="shared" si="59"/>
        <v>0</v>
      </c>
    </row>
    <row r="698" spans="1:13" ht="14.15" customHeight="1" x14ac:dyDescent="0.25">
      <c r="A698" s="129">
        <v>16341546</v>
      </c>
      <c r="B698" s="124" t="s">
        <v>285</v>
      </c>
      <c r="C698" s="124" t="s">
        <v>286</v>
      </c>
      <c r="D698" s="4" t="s">
        <v>2991</v>
      </c>
      <c r="E698" s="6">
        <v>1</v>
      </c>
      <c r="F698" s="6"/>
      <c r="G698" s="7"/>
      <c r="H698" s="122">
        <f>VLOOKUP(A698,'NIP totaal 2021'!$A$4:$I$2114,9,0)</f>
        <v>0</v>
      </c>
      <c r="I698" s="32">
        <f t="shared" si="55"/>
        <v>0</v>
      </c>
      <c r="J698" s="27">
        <f t="shared" si="56"/>
        <v>0</v>
      </c>
      <c r="K698" s="81">
        <f t="shared" si="57"/>
        <v>1</v>
      </c>
      <c r="L698" s="28">
        <f t="shared" si="58"/>
        <v>0</v>
      </c>
      <c r="M698" s="28">
        <f t="shared" si="59"/>
        <v>0</v>
      </c>
    </row>
    <row r="699" spans="1:13" ht="14.15" customHeight="1" x14ac:dyDescent="0.25">
      <c r="A699" s="129">
        <v>16341570</v>
      </c>
      <c r="B699" s="124" t="s">
        <v>281</v>
      </c>
      <c r="C699" s="124" t="s">
        <v>282</v>
      </c>
      <c r="D699" s="4" t="s">
        <v>2991</v>
      </c>
      <c r="E699" s="6">
        <v>1</v>
      </c>
      <c r="F699" s="6"/>
      <c r="G699" s="7"/>
      <c r="H699" s="122">
        <f>VLOOKUP(A699,'NIP totaal 2021'!$A$4:$I$2114,9,0)</f>
        <v>0</v>
      </c>
      <c r="I699" s="32">
        <f t="shared" si="55"/>
        <v>0</v>
      </c>
      <c r="J699" s="27">
        <f t="shared" si="56"/>
        <v>0</v>
      </c>
      <c r="K699" s="81">
        <f t="shared" si="57"/>
        <v>1</v>
      </c>
      <c r="L699" s="28">
        <f t="shared" si="58"/>
        <v>0</v>
      </c>
      <c r="M699" s="28">
        <f t="shared" si="59"/>
        <v>0</v>
      </c>
    </row>
    <row r="700" spans="1:13" ht="14.15" customHeight="1" x14ac:dyDescent="0.25">
      <c r="A700" s="129">
        <v>16341597</v>
      </c>
      <c r="B700" s="124" t="s">
        <v>281</v>
      </c>
      <c r="C700" s="124" t="s">
        <v>282</v>
      </c>
      <c r="D700" s="4" t="s">
        <v>2991</v>
      </c>
      <c r="E700" s="6">
        <v>1</v>
      </c>
      <c r="F700" s="6"/>
      <c r="G700" s="7"/>
      <c r="H700" s="122">
        <f>VLOOKUP(A700,'NIP totaal 2021'!$A$4:$I$2114,9,0)</f>
        <v>0</v>
      </c>
      <c r="I700" s="32">
        <f t="shared" si="55"/>
        <v>0</v>
      </c>
      <c r="J700" s="27">
        <f t="shared" si="56"/>
        <v>0</v>
      </c>
      <c r="K700" s="81">
        <f t="shared" si="57"/>
        <v>1</v>
      </c>
      <c r="L700" s="28">
        <f t="shared" si="58"/>
        <v>0</v>
      </c>
      <c r="M700" s="28">
        <f t="shared" si="59"/>
        <v>0</v>
      </c>
    </row>
    <row r="701" spans="1:13" ht="14.15" customHeight="1" x14ac:dyDescent="0.25">
      <c r="A701" s="129">
        <v>16342496</v>
      </c>
      <c r="B701" s="124" t="s">
        <v>2792</v>
      </c>
      <c r="C701" s="124" t="s">
        <v>195</v>
      </c>
      <c r="D701" s="4" t="s">
        <v>2991</v>
      </c>
      <c r="E701" s="6">
        <v>1</v>
      </c>
      <c r="F701" s="6"/>
      <c r="G701" s="7"/>
      <c r="H701" s="122">
        <f>VLOOKUP(A701,'NIP totaal 2021'!$A$4:$I$2114,9,0)</f>
        <v>0</v>
      </c>
      <c r="I701" s="32">
        <f t="shared" si="55"/>
        <v>0</v>
      </c>
      <c r="J701" s="27">
        <f t="shared" si="56"/>
        <v>0</v>
      </c>
      <c r="K701" s="81">
        <f t="shared" si="57"/>
        <v>1</v>
      </c>
      <c r="L701" s="28">
        <f t="shared" si="58"/>
        <v>0</v>
      </c>
      <c r="M701" s="28">
        <f t="shared" si="59"/>
        <v>0</v>
      </c>
    </row>
    <row r="702" spans="1:13" ht="14.15" customHeight="1" x14ac:dyDescent="0.25">
      <c r="A702" s="129">
        <v>16342569</v>
      </c>
      <c r="B702" s="124" t="s">
        <v>2792</v>
      </c>
      <c r="C702" s="124" t="s">
        <v>195</v>
      </c>
      <c r="D702" s="4" t="s">
        <v>2991</v>
      </c>
      <c r="E702" s="6">
        <v>1</v>
      </c>
      <c r="F702" s="6"/>
      <c r="G702" s="7"/>
      <c r="H702" s="122">
        <f>VLOOKUP(A702,'NIP totaal 2021'!$A$4:$I$2114,9,0)</f>
        <v>0</v>
      </c>
      <c r="I702" s="32">
        <f t="shared" si="55"/>
        <v>0</v>
      </c>
      <c r="J702" s="27">
        <f t="shared" si="56"/>
        <v>0</v>
      </c>
      <c r="K702" s="81">
        <f t="shared" si="57"/>
        <v>1</v>
      </c>
      <c r="L702" s="28">
        <f t="shared" si="58"/>
        <v>0</v>
      </c>
      <c r="M702" s="28">
        <f t="shared" si="59"/>
        <v>0</v>
      </c>
    </row>
    <row r="703" spans="1:13" ht="14.15" customHeight="1" x14ac:dyDescent="0.25">
      <c r="A703" s="129">
        <v>16342585</v>
      </c>
      <c r="B703" s="124" t="s">
        <v>2792</v>
      </c>
      <c r="C703" s="124" t="s">
        <v>195</v>
      </c>
      <c r="D703" s="4" t="s">
        <v>2991</v>
      </c>
      <c r="E703" s="6">
        <v>1</v>
      </c>
      <c r="F703" s="6"/>
      <c r="G703" s="7"/>
      <c r="H703" s="122">
        <f>VLOOKUP(A703,'NIP totaal 2021'!$A$4:$I$2114,9,0)</f>
        <v>0</v>
      </c>
      <c r="I703" s="32">
        <f t="shared" si="55"/>
        <v>0</v>
      </c>
      <c r="J703" s="27">
        <f t="shared" si="56"/>
        <v>0</v>
      </c>
      <c r="K703" s="81">
        <f t="shared" si="57"/>
        <v>1</v>
      </c>
      <c r="L703" s="28">
        <f t="shared" si="58"/>
        <v>0</v>
      </c>
      <c r="M703" s="28">
        <f t="shared" si="59"/>
        <v>0</v>
      </c>
    </row>
    <row r="704" spans="1:13" ht="14.15" customHeight="1" x14ac:dyDescent="0.25">
      <c r="A704" s="129">
        <v>16342615</v>
      </c>
      <c r="B704" s="124" t="s">
        <v>2792</v>
      </c>
      <c r="C704" s="124" t="s">
        <v>195</v>
      </c>
      <c r="D704" s="4" t="s">
        <v>2991</v>
      </c>
      <c r="E704" s="6">
        <v>1</v>
      </c>
      <c r="F704" s="6"/>
      <c r="G704" s="7"/>
      <c r="H704" s="122">
        <f>VLOOKUP(A704,'NIP totaal 2021'!$A$4:$I$2114,9,0)</f>
        <v>0</v>
      </c>
      <c r="I704" s="32">
        <f t="shared" si="55"/>
        <v>0</v>
      </c>
      <c r="J704" s="27">
        <f t="shared" si="56"/>
        <v>0</v>
      </c>
      <c r="K704" s="81">
        <f t="shared" si="57"/>
        <v>1</v>
      </c>
      <c r="L704" s="28">
        <f t="shared" si="58"/>
        <v>0</v>
      </c>
      <c r="M704" s="28">
        <f t="shared" si="59"/>
        <v>0</v>
      </c>
    </row>
    <row r="705" spans="1:13" ht="14.15" customHeight="1" x14ac:dyDescent="0.25">
      <c r="A705" s="129">
        <v>16345061</v>
      </c>
      <c r="B705" s="124" t="s">
        <v>2824</v>
      </c>
      <c r="C705" s="124" t="s">
        <v>330</v>
      </c>
      <c r="D705" s="4" t="s">
        <v>2991</v>
      </c>
      <c r="E705" s="6">
        <v>3</v>
      </c>
      <c r="F705" s="6"/>
      <c r="G705" s="7"/>
      <c r="H705" s="122">
        <f>VLOOKUP(A705,'NIP totaal 2021'!$A$4:$I$2114,9,0)</f>
        <v>0</v>
      </c>
      <c r="I705" s="32">
        <f t="shared" si="55"/>
        <v>0</v>
      </c>
      <c r="J705" s="27">
        <f t="shared" si="56"/>
        <v>0</v>
      </c>
      <c r="K705" s="81">
        <f t="shared" si="57"/>
        <v>1</v>
      </c>
      <c r="L705" s="28">
        <f t="shared" si="58"/>
        <v>0</v>
      </c>
      <c r="M705" s="28">
        <f t="shared" si="59"/>
        <v>0</v>
      </c>
    </row>
    <row r="706" spans="1:13" ht="14.15" customHeight="1" x14ac:dyDescent="0.25">
      <c r="A706" s="129">
        <v>16345088</v>
      </c>
      <c r="B706" s="124" t="s">
        <v>2824</v>
      </c>
      <c r="C706" s="124" t="s">
        <v>330</v>
      </c>
      <c r="D706" s="4" t="s">
        <v>2991</v>
      </c>
      <c r="E706" s="6">
        <v>3</v>
      </c>
      <c r="F706" s="6"/>
      <c r="G706" s="7"/>
      <c r="H706" s="122">
        <f>VLOOKUP(A706,'NIP totaal 2021'!$A$4:$I$2114,9,0)</f>
        <v>0</v>
      </c>
      <c r="I706" s="32">
        <f t="shared" si="55"/>
        <v>0</v>
      </c>
      <c r="J706" s="27">
        <f t="shared" si="56"/>
        <v>0</v>
      </c>
      <c r="K706" s="81">
        <f t="shared" si="57"/>
        <v>1</v>
      </c>
      <c r="L706" s="28">
        <f t="shared" si="58"/>
        <v>0</v>
      </c>
      <c r="M706" s="28">
        <f t="shared" si="59"/>
        <v>0</v>
      </c>
    </row>
    <row r="707" spans="1:13" ht="14.15" customHeight="1" x14ac:dyDescent="0.25">
      <c r="A707" s="129">
        <v>16345096</v>
      </c>
      <c r="B707" s="124" t="s">
        <v>2824</v>
      </c>
      <c r="C707" s="124" t="s">
        <v>330</v>
      </c>
      <c r="D707" s="4" t="s">
        <v>2991</v>
      </c>
      <c r="E707" s="6">
        <v>3</v>
      </c>
      <c r="F707" s="6"/>
      <c r="G707" s="7"/>
      <c r="H707" s="122">
        <f>VLOOKUP(A707,'NIP totaal 2021'!$A$4:$I$2114,9,0)</f>
        <v>0</v>
      </c>
      <c r="I707" s="32">
        <f t="shared" si="55"/>
        <v>0</v>
      </c>
      <c r="J707" s="27">
        <f t="shared" si="56"/>
        <v>0</v>
      </c>
      <c r="K707" s="81">
        <f t="shared" si="57"/>
        <v>1</v>
      </c>
      <c r="L707" s="28">
        <f t="shared" si="58"/>
        <v>0</v>
      </c>
      <c r="M707" s="28">
        <f t="shared" si="59"/>
        <v>0</v>
      </c>
    </row>
    <row r="708" spans="1:13" ht="14.15" customHeight="1" x14ac:dyDescent="0.25">
      <c r="A708" s="129">
        <v>16345495</v>
      </c>
      <c r="B708" s="124" t="s">
        <v>2802</v>
      </c>
      <c r="C708" s="124" t="s">
        <v>246</v>
      </c>
      <c r="D708" s="4" t="s">
        <v>2991</v>
      </c>
      <c r="E708" s="6">
        <v>60</v>
      </c>
      <c r="F708" s="6"/>
      <c r="G708" s="7"/>
      <c r="H708" s="122">
        <f>VLOOKUP(A708,'NIP totaal 2021'!$A$4:$I$2114,9,0)</f>
        <v>0</v>
      </c>
      <c r="I708" s="32">
        <f t="shared" si="55"/>
        <v>0</v>
      </c>
      <c r="J708" s="27">
        <f t="shared" si="56"/>
        <v>0</v>
      </c>
      <c r="K708" s="81">
        <f t="shared" si="57"/>
        <v>1</v>
      </c>
      <c r="L708" s="28">
        <f t="shared" si="58"/>
        <v>0</v>
      </c>
      <c r="M708" s="28">
        <f t="shared" si="59"/>
        <v>0</v>
      </c>
    </row>
    <row r="709" spans="1:13" ht="14.15" customHeight="1" x14ac:dyDescent="0.25">
      <c r="A709" s="129">
        <v>16346106</v>
      </c>
      <c r="B709" s="124" t="s">
        <v>2805</v>
      </c>
      <c r="C709" s="124" t="s">
        <v>256</v>
      </c>
      <c r="D709" s="4" t="s">
        <v>2991</v>
      </c>
      <c r="E709" s="6">
        <v>120</v>
      </c>
      <c r="F709" s="6"/>
      <c r="G709" s="7"/>
      <c r="H709" s="122">
        <f>VLOOKUP(A709,'NIP totaal 2021'!$A$4:$I$2114,9,0)</f>
        <v>0</v>
      </c>
      <c r="I709" s="32">
        <f t="shared" si="55"/>
        <v>0</v>
      </c>
      <c r="J709" s="27">
        <f t="shared" si="56"/>
        <v>0</v>
      </c>
      <c r="K709" s="81">
        <f t="shared" si="57"/>
        <v>1</v>
      </c>
      <c r="L709" s="28">
        <f t="shared" si="58"/>
        <v>0</v>
      </c>
      <c r="M709" s="28">
        <f t="shared" si="59"/>
        <v>0</v>
      </c>
    </row>
    <row r="710" spans="1:13" ht="14.15" customHeight="1" x14ac:dyDescent="0.25">
      <c r="A710" s="129">
        <v>16346114</v>
      </c>
      <c r="B710" s="124" t="s">
        <v>2814</v>
      </c>
      <c r="C710" s="124" t="s">
        <v>284</v>
      </c>
      <c r="D710" s="4" t="s">
        <v>2991</v>
      </c>
      <c r="E710" s="6">
        <v>150</v>
      </c>
      <c r="F710" s="6"/>
      <c r="G710" s="7"/>
      <c r="H710" s="122">
        <f>VLOOKUP(A710,'NIP totaal 2021'!$A$4:$I$2114,9,0)</f>
        <v>0</v>
      </c>
      <c r="I710" s="32">
        <f t="shared" si="55"/>
        <v>0</v>
      </c>
      <c r="J710" s="27">
        <f t="shared" si="56"/>
        <v>0</v>
      </c>
      <c r="K710" s="81">
        <f t="shared" si="57"/>
        <v>1</v>
      </c>
      <c r="L710" s="28">
        <f t="shared" si="58"/>
        <v>0</v>
      </c>
      <c r="M710" s="28">
        <f t="shared" si="59"/>
        <v>0</v>
      </c>
    </row>
    <row r="711" spans="1:13" ht="14.15" customHeight="1" x14ac:dyDescent="0.25">
      <c r="A711" s="129">
        <v>16346580</v>
      </c>
      <c r="B711" s="124" t="s">
        <v>120</v>
      </c>
      <c r="C711" s="124" t="s">
        <v>121</v>
      </c>
      <c r="D711" s="4" t="s">
        <v>2991</v>
      </c>
      <c r="E711" s="6">
        <v>1</v>
      </c>
      <c r="F711" s="6"/>
      <c r="G711" s="7"/>
      <c r="H711" s="122">
        <f>VLOOKUP(A711,'NIP totaal 2021'!$A$4:$I$2114,9,0)</f>
        <v>0</v>
      </c>
      <c r="I711" s="32">
        <f t="shared" si="55"/>
        <v>0</v>
      </c>
      <c r="J711" s="27">
        <f t="shared" si="56"/>
        <v>0</v>
      </c>
      <c r="K711" s="81">
        <f t="shared" si="57"/>
        <v>1</v>
      </c>
      <c r="L711" s="28">
        <f t="shared" si="58"/>
        <v>0</v>
      </c>
      <c r="M711" s="28">
        <f t="shared" si="59"/>
        <v>0</v>
      </c>
    </row>
    <row r="712" spans="1:13" ht="14.15" customHeight="1" x14ac:dyDescent="0.25">
      <c r="A712" s="129">
        <v>16346599</v>
      </c>
      <c r="B712" s="124" t="s">
        <v>120</v>
      </c>
      <c r="C712" s="124" t="s">
        <v>121</v>
      </c>
      <c r="D712" s="4" t="s">
        <v>2991</v>
      </c>
      <c r="E712" s="6">
        <v>1</v>
      </c>
      <c r="F712" s="6"/>
      <c r="G712" s="7"/>
      <c r="H712" s="122">
        <f>VLOOKUP(A712,'NIP totaal 2021'!$A$4:$I$2114,9,0)</f>
        <v>0</v>
      </c>
      <c r="I712" s="32">
        <f t="shared" ref="I712:I727" si="60">F712/E712</f>
        <v>0</v>
      </c>
      <c r="J712" s="27">
        <f t="shared" ref="J712:J727" si="61">H712/E712*F712</f>
        <v>0</v>
      </c>
      <c r="K712" s="81">
        <f t="shared" ref="K712:K727" si="62">IF(H712&gt;G712, 0, 1)</f>
        <v>1</v>
      </c>
      <c r="L712" s="28">
        <f t="shared" ref="L712:L727" si="63">G712/E712*F712</f>
        <v>0</v>
      </c>
      <c r="M712" s="28">
        <f t="shared" ref="M712:M727" si="64">MIN(L712,J712)</f>
        <v>0</v>
      </c>
    </row>
    <row r="713" spans="1:13" ht="14.15" customHeight="1" x14ac:dyDescent="0.25">
      <c r="A713" s="129">
        <v>16346602</v>
      </c>
      <c r="B713" s="124" t="s">
        <v>120</v>
      </c>
      <c r="C713" s="124" t="s">
        <v>121</v>
      </c>
      <c r="D713" s="4" t="s">
        <v>2991</v>
      </c>
      <c r="E713" s="6">
        <v>1</v>
      </c>
      <c r="F713" s="6"/>
      <c r="G713" s="7"/>
      <c r="H713" s="122">
        <f>VLOOKUP(A713,'NIP totaal 2021'!$A$4:$I$2114,9,0)</f>
        <v>0</v>
      </c>
      <c r="I713" s="32">
        <f t="shared" si="60"/>
        <v>0</v>
      </c>
      <c r="J713" s="27">
        <f t="shared" si="61"/>
        <v>0</v>
      </c>
      <c r="K713" s="81">
        <f t="shared" si="62"/>
        <v>1</v>
      </c>
      <c r="L713" s="28">
        <f t="shared" si="63"/>
        <v>0</v>
      </c>
      <c r="M713" s="28">
        <f t="shared" si="64"/>
        <v>0</v>
      </c>
    </row>
    <row r="714" spans="1:13" ht="14.15" customHeight="1" x14ac:dyDescent="0.25">
      <c r="A714" s="129">
        <v>16350634</v>
      </c>
      <c r="B714" s="124" t="s">
        <v>2798</v>
      </c>
      <c r="C714" s="124" t="s">
        <v>234</v>
      </c>
      <c r="D714" s="4" t="s">
        <v>2991</v>
      </c>
      <c r="E714" s="6">
        <v>30</v>
      </c>
      <c r="F714" s="6"/>
      <c r="G714" s="7"/>
      <c r="H714" s="122">
        <f>VLOOKUP(A714,'NIP totaal 2021'!$A$4:$I$2114,9,0)</f>
        <v>0</v>
      </c>
      <c r="I714" s="32">
        <f t="shared" si="60"/>
        <v>0</v>
      </c>
      <c r="J714" s="27">
        <f t="shared" si="61"/>
        <v>0</v>
      </c>
      <c r="K714" s="81">
        <f t="shared" si="62"/>
        <v>1</v>
      </c>
      <c r="L714" s="28">
        <f t="shared" si="63"/>
        <v>0</v>
      </c>
      <c r="M714" s="28">
        <f t="shared" si="64"/>
        <v>0</v>
      </c>
    </row>
    <row r="715" spans="1:13" ht="14.15" customHeight="1" x14ac:dyDescent="0.25">
      <c r="A715" s="129">
        <v>16362764</v>
      </c>
      <c r="B715" s="124" t="s">
        <v>2794</v>
      </c>
      <c r="C715" s="124" t="s">
        <v>141</v>
      </c>
      <c r="D715" s="4" t="s">
        <v>2991</v>
      </c>
      <c r="E715" s="6">
        <v>30</v>
      </c>
      <c r="F715" s="6"/>
      <c r="G715" s="7"/>
      <c r="H715" s="122">
        <f>VLOOKUP(A715,'NIP totaal 2021'!$A$4:$I$2114,9,0)</f>
        <v>0</v>
      </c>
      <c r="I715" s="32">
        <f t="shared" si="60"/>
        <v>0</v>
      </c>
      <c r="J715" s="27">
        <f t="shared" si="61"/>
        <v>0</v>
      </c>
      <c r="K715" s="81">
        <f t="shared" si="62"/>
        <v>1</v>
      </c>
      <c r="L715" s="28">
        <f t="shared" si="63"/>
        <v>0</v>
      </c>
      <c r="M715" s="28">
        <f t="shared" si="64"/>
        <v>0</v>
      </c>
    </row>
    <row r="716" spans="1:13" ht="14.15" customHeight="1" x14ac:dyDescent="0.25">
      <c r="A716" s="129">
        <v>16371577</v>
      </c>
      <c r="B716" s="124" t="s">
        <v>265</v>
      </c>
      <c r="C716" s="124" t="s">
        <v>266</v>
      </c>
      <c r="D716" s="4" t="s">
        <v>2991</v>
      </c>
      <c r="E716" s="6">
        <v>1</v>
      </c>
      <c r="F716" s="6"/>
      <c r="G716" s="7"/>
      <c r="H716" s="122">
        <f>VLOOKUP(A716,'NIP totaal 2021'!$A$4:$I$2114,9,0)</f>
        <v>0</v>
      </c>
      <c r="I716" s="32">
        <f t="shared" si="60"/>
        <v>0</v>
      </c>
      <c r="J716" s="27">
        <f t="shared" si="61"/>
        <v>0</v>
      </c>
      <c r="K716" s="81">
        <f t="shared" si="62"/>
        <v>1</v>
      </c>
      <c r="L716" s="28">
        <f t="shared" si="63"/>
        <v>0</v>
      </c>
      <c r="M716" s="28">
        <f t="shared" si="64"/>
        <v>0</v>
      </c>
    </row>
    <row r="717" spans="1:13" ht="14.15" customHeight="1" x14ac:dyDescent="0.25">
      <c r="A717" s="129">
        <v>16375408</v>
      </c>
      <c r="B717" s="124" t="s">
        <v>223</v>
      </c>
      <c r="C717" s="124" t="s">
        <v>224</v>
      </c>
      <c r="D717" s="4" t="s">
        <v>2991</v>
      </c>
      <c r="E717" s="6">
        <v>5</v>
      </c>
      <c r="F717" s="6"/>
      <c r="G717" s="7"/>
      <c r="H717" s="122">
        <f>VLOOKUP(A717,'NIP totaal 2021'!$A$4:$I$2114,9,0)</f>
        <v>0</v>
      </c>
      <c r="I717" s="32">
        <f t="shared" si="60"/>
        <v>0</v>
      </c>
      <c r="J717" s="27">
        <f t="shared" si="61"/>
        <v>0</v>
      </c>
      <c r="K717" s="81">
        <f t="shared" si="62"/>
        <v>1</v>
      </c>
      <c r="L717" s="28">
        <f t="shared" si="63"/>
        <v>0</v>
      </c>
      <c r="M717" s="28">
        <f t="shared" si="64"/>
        <v>0</v>
      </c>
    </row>
    <row r="718" spans="1:13" ht="14.15" customHeight="1" x14ac:dyDescent="0.25">
      <c r="A718" s="129">
        <v>16375416</v>
      </c>
      <c r="B718" s="124" t="s">
        <v>223</v>
      </c>
      <c r="C718" s="124" t="s">
        <v>224</v>
      </c>
      <c r="D718" s="4" t="s">
        <v>2991</v>
      </c>
      <c r="E718" s="6">
        <v>5</v>
      </c>
      <c r="F718" s="6"/>
      <c r="G718" s="7"/>
      <c r="H718" s="122">
        <f>VLOOKUP(A718,'NIP totaal 2021'!$A$4:$I$2114,9,0)</f>
        <v>0</v>
      </c>
      <c r="I718" s="32">
        <f t="shared" si="60"/>
        <v>0</v>
      </c>
      <c r="J718" s="27">
        <f t="shared" si="61"/>
        <v>0</v>
      </c>
      <c r="K718" s="81">
        <f t="shared" si="62"/>
        <v>1</v>
      </c>
      <c r="L718" s="28">
        <f t="shared" si="63"/>
        <v>0</v>
      </c>
      <c r="M718" s="28">
        <f t="shared" si="64"/>
        <v>0</v>
      </c>
    </row>
    <row r="719" spans="1:13" ht="14.15" customHeight="1" x14ac:dyDescent="0.25">
      <c r="A719" s="129">
        <v>16410238</v>
      </c>
      <c r="B719" s="124" t="s">
        <v>164</v>
      </c>
      <c r="C719" s="124" t="s">
        <v>165</v>
      </c>
      <c r="D719" s="4" t="s">
        <v>2991</v>
      </c>
      <c r="E719" s="6">
        <v>1</v>
      </c>
      <c r="F719" s="6"/>
      <c r="G719" s="7"/>
      <c r="H719" s="122">
        <f>VLOOKUP(A719,'NIP totaal 2021'!$A$4:$I$2114,9,0)</f>
        <v>0</v>
      </c>
      <c r="I719" s="32">
        <f t="shared" si="60"/>
        <v>0</v>
      </c>
      <c r="J719" s="27">
        <f t="shared" si="61"/>
        <v>0</v>
      </c>
      <c r="K719" s="81">
        <f t="shared" si="62"/>
        <v>1</v>
      </c>
      <c r="L719" s="28">
        <f t="shared" si="63"/>
        <v>0</v>
      </c>
      <c r="M719" s="28">
        <f t="shared" si="64"/>
        <v>0</v>
      </c>
    </row>
    <row r="720" spans="1:13" ht="14.15" customHeight="1" x14ac:dyDescent="0.25">
      <c r="A720" s="129">
        <v>16410246</v>
      </c>
      <c r="B720" s="124" t="s">
        <v>164</v>
      </c>
      <c r="C720" s="124" t="s">
        <v>165</v>
      </c>
      <c r="D720" s="4" t="s">
        <v>2991</v>
      </c>
      <c r="E720" s="6">
        <v>1</v>
      </c>
      <c r="F720" s="6"/>
      <c r="G720" s="7"/>
      <c r="H720" s="122">
        <f>VLOOKUP(A720,'NIP totaal 2021'!$A$4:$I$2114,9,0)</f>
        <v>0</v>
      </c>
      <c r="I720" s="32">
        <f t="shared" si="60"/>
        <v>0</v>
      </c>
      <c r="J720" s="27">
        <f t="shared" si="61"/>
        <v>0</v>
      </c>
      <c r="K720" s="81">
        <f t="shared" si="62"/>
        <v>1</v>
      </c>
      <c r="L720" s="28">
        <f t="shared" si="63"/>
        <v>0</v>
      </c>
      <c r="M720" s="28">
        <f t="shared" si="64"/>
        <v>0</v>
      </c>
    </row>
    <row r="721" spans="1:13" ht="14.15" customHeight="1" x14ac:dyDescent="0.25">
      <c r="A721" s="129">
        <v>16517504</v>
      </c>
      <c r="B721" s="124" t="s">
        <v>331</v>
      </c>
      <c r="C721" s="124" t="s">
        <v>332</v>
      </c>
      <c r="D721" s="4" t="s">
        <v>2991</v>
      </c>
      <c r="E721" s="6">
        <v>1</v>
      </c>
      <c r="F721" s="6"/>
      <c r="G721" s="7"/>
      <c r="H721" s="122">
        <f>VLOOKUP(A721,'NIP totaal 2021'!$A$4:$I$2114,9,0)</f>
        <v>0</v>
      </c>
      <c r="I721" s="32">
        <f t="shared" si="60"/>
        <v>0</v>
      </c>
      <c r="J721" s="27">
        <f t="shared" si="61"/>
        <v>0</v>
      </c>
      <c r="K721" s="81">
        <f t="shared" si="62"/>
        <v>1</v>
      </c>
      <c r="L721" s="28">
        <f t="shared" si="63"/>
        <v>0</v>
      </c>
      <c r="M721" s="28">
        <f t="shared" si="64"/>
        <v>0</v>
      </c>
    </row>
    <row r="722" spans="1:13" ht="14.15" customHeight="1" x14ac:dyDescent="0.25">
      <c r="A722" s="129">
        <v>16518411</v>
      </c>
      <c r="B722" s="124" t="s">
        <v>170</v>
      </c>
      <c r="C722" s="124" t="s">
        <v>171</v>
      </c>
      <c r="D722" s="4" t="s">
        <v>2991</v>
      </c>
      <c r="E722" s="6">
        <v>21</v>
      </c>
      <c r="F722" s="6"/>
      <c r="G722" s="7"/>
      <c r="H722" s="122">
        <f>VLOOKUP(A722,'NIP totaal 2021'!$A$4:$I$2114,9,0)</f>
        <v>0</v>
      </c>
      <c r="I722" s="32">
        <f t="shared" si="60"/>
        <v>0</v>
      </c>
      <c r="J722" s="27">
        <f t="shared" si="61"/>
        <v>0</v>
      </c>
      <c r="K722" s="81">
        <f t="shared" si="62"/>
        <v>1</v>
      </c>
      <c r="L722" s="28">
        <f t="shared" si="63"/>
        <v>0</v>
      </c>
      <c r="M722" s="28">
        <f t="shared" si="64"/>
        <v>0</v>
      </c>
    </row>
    <row r="723" spans="1:13" ht="14.15" customHeight="1" x14ac:dyDescent="0.25">
      <c r="A723" s="129">
        <v>16518438</v>
      </c>
      <c r="B723" s="124" t="s">
        <v>170</v>
      </c>
      <c r="C723" s="124" t="s">
        <v>171</v>
      </c>
      <c r="D723" s="4" t="s">
        <v>2991</v>
      </c>
      <c r="E723" s="6">
        <v>21</v>
      </c>
      <c r="F723" s="6"/>
      <c r="G723" s="7"/>
      <c r="H723" s="122">
        <f>VLOOKUP(A723,'NIP totaal 2021'!$A$4:$I$2114,9,0)</f>
        <v>0</v>
      </c>
      <c r="I723" s="32">
        <f t="shared" si="60"/>
        <v>0</v>
      </c>
      <c r="J723" s="27">
        <f t="shared" si="61"/>
        <v>0</v>
      </c>
      <c r="K723" s="81">
        <f t="shared" si="62"/>
        <v>1</v>
      </c>
      <c r="L723" s="28">
        <f t="shared" si="63"/>
        <v>0</v>
      </c>
      <c r="M723" s="28">
        <f t="shared" si="64"/>
        <v>0</v>
      </c>
    </row>
    <row r="724" spans="1:13" ht="14.15" customHeight="1" x14ac:dyDescent="0.25">
      <c r="A724" s="129">
        <v>16518446</v>
      </c>
      <c r="B724" s="124" t="s">
        <v>170</v>
      </c>
      <c r="C724" s="124" t="s">
        <v>171</v>
      </c>
      <c r="D724" s="4" t="s">
        <v>2991</v>
      </c>
      <c r="E724" s="6">
        <v>21</v>
      </c>
      <c r="F724" s="6"/>
      <c r="G724" s="7"/>
      <c r="H724" s="122">
        <f>VLOOKUP(A724,'NIP totaal 2021'!$A$4:$I$2114,9,0)</f>
        <v>0</v>
      </c>
      <c r="I724" s="32">
        <f t="shared" si="60"/>
        <v>0</v>
      </c>
      <c r="J724" s="27">
        <f t="shared" si="61"/>
        <v>0</v>
      </c>
      <c r="K724" s="81">
        <f t="shared" si="62"/>
        <v>1</v>
      </c>
      <c r="L724" s="28">
        <f t="shared" si="63"/>
        <v>0</v>
      </c>
      <c r="M724" s="28">
        <f t="shared" si="64"/>
        <v>0</v>
      </c>
    </row>
    <row r="725" spans="1:13" ht="14.15" customHeight="1" x14ac:dyDescent="0.25">
      <c r="A725" s="129">
        <v>16518454</v>
      </c>
      <c r="B725" s="124" t="s">
        <v>170</v>
      </c>
      <c r="C725" s="124" t="s">
        <v>171</v>
      </c>
      <c r="D725" s="4" t="s">
        <v>2991</v>
      </c>
      <c r="E725" s="6">
        <v>21</v>
      </c>
      <c r="F725" s="6"/>
      <c r="G725" s="7"/>
      <c r="H725" s="122">
        <f>VLOOKUP(A725,'NIP totaal 2021'!$A$4:$I$2114,9,0)</f>
        <v>0</v>
      </c>
      <c r="I725" s="32">
        <f t="shared" si="60"/>
        <v>0</v>
      </c>
      <c r="J725" s="27">
        <f t="shared" si="61"/>
        <v>0</v>
      </c>
      <c r="K725" s="81">
        <f t="shared" si="62"/>
        <v>1</v>
      </c>
      <c r="L725" s="28">
        <f t="shared" si="63"/>
        <v>0</v>
      </c>
      <c r="M725" s="28">
        <f t="shared" si="64"/>
        <v>0</v>
      </c>
    </row>
    <row r="726" spans="1:13" ht="14.15" customHeight="1" x14ac:dyDescent="0.25">
      <c r="A726" s="129">
        <v>16520289</v>
      </c>
      <c r="B726" s="124" t="s">
        <v>196</v>
      </c>
      <c r="C726" s="124" t="s">
        <v>197</v>
      </c>
      <c r="D726" s="4" t="s">
        <v>2991</v>
      </c>
      <c r="E726" s="6">
        <v>100</v>
      </c>
      <c r="F726" s="6"/>
      <c r="G726" s="7"/>
      <c r="H726" s="122">
        <f>VLOOKUP(A726,'NIP totaal 2021'!$A$4:$I$2114,9,0)</f>
        <v>0</v>
      </c>
      <c r="I726" s="32">
        <f t="shared" si="60"/>
        <v>0</v>
      </c>
      <c r="J726" s="27">
        <f t="shared" si="61"/>
        <v>0</v>
      </c>
      <c r="K726" s="81">
        <f t="shared" si="62"/>
        <v>1</v>
      </c>
      <c r="L726" s="28">
        <f t="shared" si="63"/>
        <v>0</v>
      </c>
      <c r="M726" s="28">
        <f t="shared" si="64"/>
        <v>0</v>
      </c>
    </row>
    <row r="727" spans="1:13" ht="14.15" customHeight="1" x14ac:dyDescent="0.25">
      <c r="A727" s="129">
        <v>16520947</v>
      </c>
      <c r="B727" s="124" t="s">
        <v>223</v>
      </c>
      <c r="C727" s="124" t="s">
        <v>224</v>
      </c>
      <c r="D727" s="4" t="s">
        <v>2991</v>
      </c>
      <c r="E727" s="6">
        <v>5</v>
      </c>
      <c r="F727" s="6"/>
      <c r="G727" s="7"/>
      <c r="H727" s="122">
        <f>VLOOKUP(A727,'NIP totaal 2021'!$A$4:$I$2114,9,0)</f>
        <v>0</v>
      </c>
      <c r="I727" s="32">
        <f t="shared" si="60"/>
        <v>0</v>
      </c>
      <c r="J727" s="27">
        <f t="shared" si="61"/>
        <v>0</v>
      </c>
      <c r="K727" s="81">
        <f t="shared" si="62"/>
        <v>1</v>
      </c>
      <c r="L727" s="28">
        <f t="shared" si="63"/>
        <v>0</v>
      </c>
      <c r="M727" s="28">
        <f t="shared" si="64"/>
        <v>0</v>
      </c>
    </row>
    <row r="728" spans="1:13" ht="14.15" customHeight="1" x14ac:dyDescent="0.25">
      <c r="A728" s="129">
        <v>16520955</v>
      </c>
      <c r="B728" s="124" t="s">
        <v>223</v>
      </c>
      <c r="C728" s="124" t="s">
        <v>224</v>
      </c>
      <c r="D728" s="4" t="s">
        <v>2991</v>
      </c>
      <c r="E728" s="6">
        <v>5</v>
      </c>
      <c r="F728" s="6"/>
      <c r="G728" s="7"/>
      <c r="H728" s="122">
        <f>VLOOKUP(A728,'NIP totaal 2021'!$A$4:$I$2114,9,0)</f>
        <v>0</v>
      </c>
      <c r="I728" s="32">
        <f t="shared" si="0"/>
        <v>0</v>
      </c>
      <c r="J728" s="27">
        <f t="shared" si="1"/>
        <v>0</v>
      </c>
      <c r="K728" s="81">
        <f t="shared" si="3"/>
        <v>1</v>
      </c>
      <c r="L728" s="28">
        <f t="shared" si="2"/>
        <v>0</v>
      </c>
      <c r="M728" s="28">
        <f t="shared" si="4"/>
        <v>0</v>
      </c>
    </row>
    <row r="729" spans="1:13" ht="14.15" customHeight="1" x14ac:dyDescent="0.25">
      <c r="A729" s="129">
        <v>16521897</v>
      </c>
      <c r="B729" s="124" t="s">
        <v>2815</v>
      </c>
      <c r="C729" s="124" t="s">
        <v>290</v>
      </c>
      <c r="D729" s="4" t="s">
        <v>2991</v>
      </c>
      <c r="E729" s="6">
        <v>30</v>
      </c>
      <c r="F729" s="6"/>
      <c r="G729" s="7"/>
      <c r="H729" s="122">
        <f>VLOOKUP(A729,'NIP totaal 2021'!$A$4:$I$2114,9,0)</f>
        <v>0</v>
      </c>
      <c r="I729" s="32">
        <f t="shared" si="0"/>
        <v>0</v>
      </c>
      <c r="J729" s="27">
        <f t="shared" si="1"/>
        <v>0</v>
      </c>
      <c r="K729" s="81">
        <f t="shared" si="3"/>
        <v>1</v>
      </c>
      <c r="L729" s="28">
        <f t="shared" si="2"/>
        <v>0</v>
      </c>
      <c r="M729" s="28">
        <f t="shared" si="4"/>
        <v>0</v>
      </c>
    </row>
    <row r="730" spans="1:13" ht="14.15" customHeight="1" x14ac:dyDescent="0.25">
      <c r="A730" s="129">
        <v>16523849</v>
      </c>
      <c r="B730" s="124" t="s">
        <v>2796</v>
      </c>
      <c r="C730" s="124" t="s">
        <v>212</v>
      </c>
      <c r="D730" s="4" t="s">
        <v>2991</v>
      </c>
      <c r="E730" s="6">
        <v>60</v>
      </c>
      <c r="F730" s="6"/>
      <c r="G730" s="7"/>
      <c r="H730" s="122">
        <f>VLOOKUP(A730,'NIP totaal 2021'!$A$4:$I$2114,9,0)</f>
        <v>0</v>
      </c>
      <c r="I730" s="32">
        <f t="shared" si="0"/>
        <v>0</v>
      </c>
      <c r="J730" s="27">
        <f t="shared" si="1"/>
        <v>0</v>
      </c>
      <c r="K730" s="81">
        <f t="shared" si="3"/>
        <v>1</v>
      </c>
      <c r="L730" s="28">
        <f t="shared" si="2"/>
        <v>0</v>
      </c>
      <c r="M730" s="28">
        <f t="shared" si="4"/>
        <v>0</v>
      </c>
    </row>
    <row r="731" spans="1:13" ht="14.15" customHeight="1" x14ac:dyDescent="0.25">
      <c r="A731" s="129">
        <v>16523865</v>
      </c>
      <c r="B731" s="124" t="s">
        <v>2796</v>
      </c>
      <c r="C731" s="124" t="s">
        <v>212</v>
      </c>
      <c r="D731" s="4" t="s">
        <v>2991</v>
      </c>
      <c r="E731" s="6">
        <v>60</v>
      </c>
      <c r="F731" s="6"/>
      <c r="G731" s="7"/>
      <c r="H731" s="122">
        <f>VLOOKUP(A731,'NIP totaal 2021'!$A$4:$I$2114,9,0)</f>
        <v>0</v>
      </c>
      <c r="I731" s="32">
        <f t="shared" si="0"/>
        <v>0</v>
      </c>
      <c r="J731" s="27">
        <f t="shared" si="1"/>
        <v>0</v>
      </c>
      <c r="K731" s="81">
        <f t="shared" si="3"/>
        <v>1</v>
      </c>
      <c r="L731" s="28">
        <f t="shared" si="2"/>
        <v>0</v>
      </c>
      <c r="M731" s="28">
        <f t="shared" si="4"/>
        <v>0</v>
      </c>
    </row>
    <row r="732" spans="1:13" ht="14.15" customHeight="1" x14ac:dyDescent="0.25">
      <c r="A732" s="129">
        <v>16523873</v>
      </c>
      <c r="B732" s="124" t="s">
        <v>2796</v>
      </c>
      <c r="C732" s="124" t="s">
        <v>212</v>
      </c>
      <c r="D732" s="4" t="s">
        <v>2991</v>
      </c>
      <c r="E732" s="6">
        <v>60</v>
      </c>
      <c r="F732" s="6"/>
      <c r="G732" s="7"/>
      <c r="H732" s="122">
        <f>VLOOKUP(A732,'NIP totaal 2021'!$A$4:$I$2114,9,0)</f>
        <v>0</v>
      </c>
      <c r="I732" s="32">
        <f t="shared" si="0"/>
        <v>0</v>
      </c>
      <c r="J732" s="27">
        <f t="shared" si="1"/>
        <v>0</v>
      </c>
      <c r="K732" s="81">
        <f t="shared" si="3"/>
        <v>1</v>
      </c>
      <c r="L732" s="28">
        <f t="shared" si="2"/>
        <v>0</v>
      </c>
      <c r="M732" s="28">
        <f t="shared" si="4"/>
        <v>0</v>
      </c>
    </row>
    <row r="733" spans="1:13" ht="14.15" customHeight="1" x14ac:dyDescent="0.25">
      <c r="A733" s="129">
        <v>16527577</v>
      </c>
      <c r="B733" s="124" t="s">
        <v>335</v>
      </c>
      <c r="C733" s="124" t="s">
        <v>336</v>
      </c>
      <c r="D733" s="4" t="s">
        <v>2991</v>
      </c>
      <c r="E733" s="6">
        <v>1</v>
      </c>
      <c r="F733" s="6"/>
      <c r="G733" s="7"/>
      <c r="H733" s="122">
        <f>VLOOKUP(A733,'NIP totaal 2021'!$A$4:$I$2114,9,0)</f>
        <v>0</v>
      </c>
      <c r="I733" s="32">
        <f t="shared" si="0"/>
        <v>0</v>
      </c>
      <c r="J733" s="27">
        <f t="shared" si="1"/>
        <v>0</v>
      </c>
      <c r="K733" s="81">
        <f t="shared" si="3"/>
        <v>1</v>
      </c>
      <c r="L733" s="28">
        <f t="shared" si="2"/>
        <v>0</v>
      </c>
      <c r="M733" s="28">
        <f t="shared" si="4"/>
        <v>0</v>
      </c>
    </row>
    <row r="734" spans="1:13" ht="14.15" customHeight="1" x14ac:dyDescent="0.25">
      <c r="A734" s="129">
        <v>16529596</v>
      </c>
      <c r="B734" s="124" t="s">
        <v>2810</v>
      </c>
      <c r="C734" s="124" t="s">
        <v>270</v>
      </c>
      <c r="D734" s="4" t="s">
        <v>2991</v>
      </c>
      <c r="E734" s="6">
        <v>90</v>
      </c>
      <c r="F734" s="6"/>
      <c r="G734" s="7"/>
      <c r="H734" s="122">
        <f>VLOOKUP(A734,'NIP totaal 2021'!$A$4:$I$2114,9,0)</f>
        <v>0</v>
      </c>
      <c r="I734" s="32">
        <f t="shared" si="0"/>
        <v>0</v>
      </c>
      <c r="J734" s="27">
        <f t="shared" si="1"/>
        <v>0</v>
      </c>
      <c r="K734" s="81">
        <f t="shared" si="3"/>
        <v>1</v>
      </c>
      <c r="L734" s="28">
        <f t="shared" si="2"/>
        <v>0</v>
      </c>
      <c r="M734" s="28">
        <f t="shared" si="4"/>
        <v>0</v>
      </c>
    </row>
    <row r="735" spans="1:13" ht="14.15" customHeight="1" x14ac:dyDescent="0.25">
      <c r="A735" s="129">
        <v>16529618</v>
      </c>
      <c r="B735" s="124" t="s">
        <v>2810</v>
      </c>
      <c r="C735" s="124" t="s">
        <v>270</v>
      </c>
      <c r="D735" s="4" t="s">
        <v>2991</v>
      </c>
      <c r="E735" s="6">
        <v>120</v>
      </c>
      <c r="F735" s="6"/>
      <c r="G735" s="7"/>
      <c r="H735" s="122">
        <f>VLOOKUP(A735,'NIP totaal 2021'!$A$4:$I$2114,9,0)</f>
        <v>0</v>
      </c>
      <c r="I735" s="32">
        <f t="shared" si="0"/>
        <v>0</v>
      </c>
      <c r="J735" s="27">
        <f t="shared" si="1"/>
        <v>0</v>
      </c>
      <c r="K735" s="81">
        <f t="shared" si="3"/>
        <v>1</v>
      </c>
      <c r="L735" s="28">
        <f t="shared" si="2"/>
        <v>0</v>
      </c>
      <c r="M735" s="28">
        <f t="shared" si="4"/>
        <v>0</v>
      </c>
    </row>
    <row r="736" spans="1:13" ht="14.15" customHeight="1" x14ac:dyDescent="0.25">
      <c r="A736" s="129">
        <v>16531175</v>
      </c>
      <c r="B736" s="124" t="s">
        <v>225</v>
      </c>
      <c r="C736" s="124" t="s">
        <v>226</v>
      </c>
      <c r="D736" s="4" t="s">
        <v>2991</v>
      </c>
      <c r="E736" s="6">
        <v>1</v>
      </c>
      <c r="F736" s="6"/>
      <c r="G736" s="7"/>
      <c r="H736" s="122">
        <f>VLOOKUP(A736,'NIP totaal 2021'!$A$4:$I$2114,9,0)</f>
        <v>0</v>
      </c>
      <c r="I736" s="32">
        <f t="shared" si="0"/>
        <v>0</v>
      </c>
      <c r="J736" s="27">
        <f t="shared" si="1"/>
        <v>0</v>
      </c>
      <c r="K736" s="81">
        <f t="shared" si="3"/>
        <v>1</v>
      </c>
      <c r="L736" s="28">
        <f t="shared" si="2"/>
        <v>0</v>
      </c>
      <c r="M736" s="28">
        <f t="shared" si="4"/>
        <v>0</v>
      </c>
    </row>
    <row r="737" spans="1:13" ht="14.15" customHeight="1" x14ac:dyDescent="0.25">
      <c r="A737" s="129">
        <v>16531884</v>
      </c>
      <c r="B737" s="124" t="s">
        <v>2815</v>
      </c>
      <c r="C737" s="124" t="s">
        <v>290</v>
      </c>
      <c r="D737" s="4" t="s">
        <v>2991</v>
      </c>
      <c r="E737" s="6">
        <v>30</v>
      </c>
      <c r="F737" s="6"/>
      <c r="G737" s="7"/>
      <c r="H737" s="122">
        <f>VLOOKUP(A737,'NIP totaal 2021'!$A$4:$I$2114,9,0)</f>
        <v>0</v>
      </c>
      <c r="I737" s="32">
        <f t="shared" si="0"/>
        <v>0</v>
      </c>
      <c r="J737" s="27">
        <f t="shared" si="1"/>
        <v>0</v>
      </c>
      <c r="K737" s="81">
        <f t="shared" si="3"/>
        <v>1</v>
      </c>
      <c r="L737" s="28">
        <f t="shared" si="2"/>
        <v>0</v>
      </c>
      <c r="M737" s="28">
        <f t="shared" si="4"/>
        <v>0</v>
      </c>
    </row>
    <row r="738" spans="1:13" ht="14.15" customHeight="1" x14ac:dyDescent="0.25">
      <c r="A738" s="129">
        <v>16533267</v>
      </c>
      <c r="B738" s="124" t="s">
        <v>2820</v>
      </c>
      <c r="C738" s="124" t="s">
        <v>315</v>
      </c>
      <c r="D738" s="4" t="s">
        <v>2991</v>
      </c>
      <c r="E738" s="6">
        <v>30</v>
      </c>
      <c r="F738" s="6"/>
      <c r="G738" s="7"/>
      <c r="H738" s="122">
        <f>VLOOKUP(A738,'NIP totaal 2021'!$A$4:$I$2114,9,0)</f>
        <v>0</v>
      </c>
      <c r="I738" s="32">
        <f t="shared" si="0"/>
        <v>0</v>
      </c>
      <c r="J738" s="27">
        <f t="shared" si="1"/>
        <v>0</v>
      </c>
      <c r="K738" s="81">
        <f t="shared" si="3"/>
        <v>1</v>
      </c>
      <c r="L738" s="28">
        <f t="shared" si="2"/>
        <v>0</v>
      </c>
      <c r="M738" s="28">
        <f t="shared" si="4"/>
        <v>0</v>
      </c>
    </row>
    <row r="739" spans="1:13" ht="14.15" customHeight="1" x14ac:dyDescent="0.25">
      <c r="A739" s="129">
        <v>16533275</v>
      </c>
      <c r="B739" s="124" t="s">
        <v>2820</v>
      </c>
      <c r="C739" s="124" t="s">
        <v>315</v>
      </c>
      <c r="D739" s="4" t="s">
        <v>2991</v>
      </c>
      <c r="E739" s="6">
        <v>30</v>
      </c>
      <c r="F739" s="6"/>
      <c r="G739" s="7"/>
      <c r="H739" s="122">
        <f>VLOOKUP(A739,'NIP totaal 2021'!$A$4:$I$2114,9,0)</f>
        <v>0</v>
      </c>
      <c r="I739" s="32">
        <f t="shared" si="0"/>
        <v>0</v>
      </c>
      <c r="J739" s="27">
        <f t="shared" si="1"/>
        <v>0</v>
      </c>
      <c r="K739" s="81">
        <f t="shared" si="3"/>
        <v>1</v>
      </c>
      <c r="L739" s="28">
        <f t="shared" si="2"/>
        <v>0</v>
      </c>
      <c r="M739" s="28">
        <f t="shared" si="4"/>
        <v>0</v>
      </c>
    </row>
    <row r="740" spans="1:13" ht="14.15" customHeight="1" x14ac:dyDescent="0.25">
      <c r="A740" s="129">
        <v>16534689</v>
      </c>
      <c r="B740" s="124" t="s">
        <v>219</v>
      </c>
      <c r="C740" s="124" t="s">
        <v>220</v>
      </c>
      <c r="D740" s="4" t="s">
        <v>2991</v>
      </c>
      <c r="E740" s="6">
        <v>1</v>
      </c>
      <c r="F740" s="6"/>
      <c r="G740" s="7"/>
      <c r="H740" s="122">
        <f>VLOOKUP(A740,'NIP totaal 2021'!$A$4:$I$2114,9,0)</f>
        <v>0</v>
      </c>
      <c r="I740" s="32">
        <f t="shared" si="0"/>
        <v>0</v>
      </c>
      <c r="J740" s="27">
        <f t="shared" si="1"/>
        <v>0</v>
      </c>
      <c r="K740" s="81">
        <f t="shared" si="3"/>
        <v>1</v>
      </c>
      <c r="L740" s="28">
        <f t="shared" si="2"/>
        <v>0</v>
      </c>
      <c r="M740" s="28">
        <f t="shared" si="4"/>
        <v>0</v>
      </c>
    </row>
    <row r="741" spans="1:13" ht="14.15" customHeight="1" x14ac:dyDescent="0.25">
      <c r="A741" s="129">
        <v>16535103</v>
      </c>
      <c r="B741" s="124" t="s">
        <v>225</v>
      </c>
      <c r="C741" s="124" t="s">
        <v>226</v>
      </c>
      <c r="D741" s="4" t="s">
        <v>2991</v>
      </c>
      <c r="E741" s="6">
        <v>1</v>
      </c>
      <c r="F741" s="6"/>
      <c r="G741" s="7"/>
      <c r="H741" s="122">
        <f>VLOOKUP(A741,'NIP totaal 2021'!$A$4:$I$2114,9,0)</f>
        <v>0</v>
      </c>
      <c r="I741" s="32">
        <f t="shared" si="0"/>
        <v>0</v>
      </c>
      <c r="J741" s="27">
        <f t="shared" si="1"/>
        <v>0</v>
      </c>
      <c r="K741" s="81">
        <f t="shared" si="3"/>
        <v>1</v>
      </c>
      <c r="L741" s="28">
        <f t="shared" si="2"/>
        <v>0</v>
      </c>
      <c r="M741" s="28">
        <f t="shared" si="4"/>
        <v>0</v>
      </c>
    </row>
    <row r="742" spans="1:13" ht="14.15" customHeight="1" x14ac:dyDescent="0.25">
      <c r="A742" s="129">
        <v>16535170</v>
      </c>
      <c r="B742" s="124" t="s">
        <v>225</v>
      </c>
      <c r="C742" s="124" t="s">
        <v>226</v>
      </c>
      <c r="D742" s="4" t="s">
        <v>2991</v>
      </c>
      <c r="E742" s="6">
        <v>1</v>
      </c>
      <c r="F742" s="6"/>
      <c r="G742" s="7"/>
      <c r="H742" s="122">
        <f>VLOOKUP(A742,'NIP totaal 2021'!$A$4:$I$2114,9,0)</f>
        <v>0</v>
      </c>
      <c r="I742" s="32">
        <f t="shared" si="0"/>
        <v>0</v>
      </c>
      <c r="J742" s="27">
        <f t="shared" si="1"/>
        <v>0</v>
      </c>
      <c r="K742" s="81">
        <f t="shared" si="3"/>
        <v>1</v>
      </c>
      <c r="L742" s="28">
        <f t="shared" si="2"/>
        <v>0</v>
      </c>
      <c r="M742" s="28">
        <f t="shared" si="4"/>
        <v>0</v>
      </c>
    </row>
    <row r="743" spans="1:13" ht="14.15" customHeight="1" x14ac:dyDescent="0.25">
      <c r="A743" s="129">
        <v>16535227</v>
      </c>
      <c r="B743" s="124" t="s">
        <v>285</v>
      </c>
      <c r="C743" s="124" t="s">
        <v>286</v>
      </c>
      <c r="D743" s="4" t="s">
        <v>2991</v>
      </c>
      <c r="E743" s="6">
        <v>1</v>
      </c>
      <c r="F743" s="6"/>
      <c r="G743" s="7"/>
      <c r="H743" s="122">
        <f>VLOOKUP(A743,'NIP totaal 2021'!$A$4:$I$2114,9,0)</f>
        <v>0</v>
      </c>
      <c r="I743" s="32">
        <f t="shared" si="0"/>
        <v>0</v>
      </c>
      <c r="J743" s="27">
        <f t="shared" si="1"/>
        <v>0</v>
      </c>
      <c r="K743" s="81">
        <f t="shared" si="3"/>
        <v>1</v>
      </c>
      <c r="L743" s="28">
        <f t="shared" si="2"/>
        <v>0</v>
      </c>
      <c r="M743" s="28">
        <f t="shared" si="4"/>
        <v>0</v>
      </c>
    </row>
    <row r="744" spans="1:13" ht="14.15" customHeight="1" x14ac:dyDescent="0.25">
      <c r="A744" s="129">
        <v>16535723</v>
      </c>
      <c r="B744" s="124" t="s">
        <v>2814</v>
      </c>
      <c r="C744" s="124" t="s">
        <v>284</v>
      </c>
      <c r="D744" s="4" t="s">
        <v>2991</v>
      </c>
      <c r="E744" s="6">
        <v>150</v>
      </c>
      <c r="F744" s="6"/>
      <c r="G744" s="7"/>
      <c r="H744" s="122">
        <f>VLOOKUP(A744,'NIP totaal 2021'!$A$4:$I$2114,9,0)</f>
        <v>0</v>
      </c>
      <c r="I744" s="32">
        <f t="shared" si="0"/>
        <v>0</v>
      </c>
      <c r="J744" s="27">
        <f t="shared" si="1"/>
        <v>0</v>
      </c>
      <c r="K744" s="81">
        <f t="shared" si="3"/>
        <v>1</v>
      </c>
      <c r="L744" s="28">
        <f t="shared" si="2"/>
        <v>0</v>
      </c>
      <c r="M744" s="28">
        <f t="shared" si="4"/>
        <v>0</v>
      </c>
    </row>
    <row r="745" spans="1:13" ht="14.15" customHeight="1" x14ac:dyDescent="0.25">
      <c r="A745" s="129">
        <v>16536940</v>
      </c>
      <c r="B745" s="124" t="s">
        <v>337</v>
      </c>
      <c r="C745" s="124" t="s">
        <v>338</v>
      </c>
      <c r="D745" s="4" t="s">
        <v>2991</v>
      </c>
      <c r="E745" s="6">
        <v>1</v>
      </c>
      <c r="F745" s="6"/>
      <c r="G745" s="7"/>
      <c r="H745" s="122">
        <f>VLOOKUP(A745,'NIP totaal 2021'!$A$4:$I$2114,9,0)</f>
        <v>0</v>
      </c>
      <c r="I745" s="32">
        <f t="shared" si="0"/>
        <v>0</v>
      </c>
      <c r="J745" s="27">
        <f t="shared" si="1"/>
        <v>0</v>
      </c>
      <c r="K745" s="81">
        <f t="shared" si="3"/>
        <v>1</v>
      </c>
      <c r="L745" s="28">
        <f t="shared" si="2"/>
        <v>0</v>
      </c>
      <c r="M745" s="28">
        <f t="shared" si="4"/>
        <v>0</v>
      </c>
    </row>
    <row r="746" spans="1:13" ht="14.15" customHeight="1" x14ac:dyDescent="0.25">
      <c r="A746" s="129">
        <v>16536959</v>
      </c>
      <c r="B746" s="124" t="s">
        <v>2794</v>
      </c>
      <c r="C746" s="124" t="s">
        <v>141</v>
      </c>
      <c r="D746" s="4" t="s">
        <v>2991</v>
      </c>
      <c r="E746" s="6">
        <v>30</v>
      </c>
      <c r="F746" s="6"/>
      <c r="G746" s="7"/>
      <c r="H746" s="122">
        <f>VLOOKUP(A746,'NIP totaal 2021'!$A$4:$I$2114,9,0)</f>
        <v>0</v>
      </c>
      <c r="I746" s="32">
        <f t="shared" si="0"/>
        <v>0</v>
      </c>
      <c r="J746" s="27">
        <f t="shared" si="1"/>
        <v>0</v>
      </c>
      <c r="K746" s="81">
        <f t="shared" si="3"/>
        <v>1</v>
      </c>
      <c r="L746" s="28">
        <f t="shared" si="2"/>
        <v>0</v>
      </c>
      <c r="M746" s="28">
        <f t="shared" si="4"/>
        <v>0</v>
      </c>
    </row>
    <row r="747" spans="1:13" ht="14.15" customHeight="1" x14ac:dyDescent="0.25">
      <c r="A747" s="129">
        <v>16538838</v>
      </c>
      <c r="B747" s="124" t="s">
        <v>225</v>
      </c>
      <c r="C747" s="124" t="s">
        <v>226</v>
      </c>
      <c r="D747" s="4" t="s">
        <v>2991</v>
      </c>
      <c r="E747" s="6">
        <v>1</v>
      </c>
      <c r="F747" s="6"/>
      <c r="G747" s="7"/>
      <c r="H747" s="122">
        <f>VLOOKUP(A747,'NIP totaal 2021'!$A$4:$I$2114,9,0)</f>
        <v>0</v>
      </c>
      <c r="I747" s="32">
        <f t="shared" si="0"/>
        <v>0</v>
      </c>
      <c r="J747" s="27">
        <f t="shared" si="1"/>
        <v>0</v>
      </c>
      <c r="K747" s="81">
        <f t="shared" si="3"/>
        <v>1</v>
      </c>
      <c r="L747" s="28">
        <f t="shared" si="2"/>
        <v>0</v>
      </c>
      <c r="M747" s="28">
        <f t="shared" si="4"/>
        <v>0</v>
      </c>
    </row>
    <row r="748" spans="1:13" ht="14.15" customHeight="1" x14ac:dyDescent="0.25">
      <c r="A748" s="129">
        <v>16538846</v>
      </c>
      <c r="B748" s="124" t="s">
        <v>225</v>
      </c>
      <c r="C748" s="124" t="s">
        <v>226</v>
      </c>
      <c r="D748" s="4" t="s">
        <v>2991</v>
      </c>
      <c r="E748" s="6">
        <v>1</v>
      </c>
      <c r="F748" s="6"/>
      <c r="G748" s="7"/>
      <c r="H748" s="122">
        <f>VLOOKUP(A748,'NIP totaal 2021'!$A$4:$I$2114,9,0)</f>
        <v>0</v>
      </c>
      <c r="I748" s="32">
        <f t="shared" si="0"/>
        <v>0</v>
      </c>
      <c r="J748" s="27">
        <f t="shared" si="1"/>
        <v>0</v>
      </c>
      <c r="K748" s="81">
        <f t="shared" si="3"/>
        <v>1</v>
      </c>
      <c r="L748" s="28">
        <f t="shared" si="2"/>
        <v>0</v>
      </c>
      <c r="M748" s="28">
        <f t="shared" si="4"/>
        <v>0</v>
      </c>
    </row>
    <row r="749" spans="1:13" ht="14.15" customHeight="1" x14ac:dyDescent="0.25">
      <c r="A749" s="129">
        <v>16538854</v>
      </c>
      <c r="B749" s="124" t="s">
        <v>285</v>
      </c>
      <c r="C749" s="124" t="s">
        <v>286</v>
      </c>
      <c r="D749" s="4" t="s">
        <v>2991</v>
      </c>
      <c r="E749" s="6">
        <v>1</v>
      </c>
      <c r="F749" s="6"/>
      <c r="G749" s="7"/>
      <c r="H749" s="122">
        <f>VLOOKUP(A749,'NIP totaal 2021'!$A$4:$I$2114,9,0)</f>
        <v>0</v>
      </c>
      <c r="I749" s="32">
        <f t="shared" si="0"/>
        <v>0</v>
      </c>
      <c r="J749" s="27">
        <f t="shared" si="1"/>
        <v>0</v>
      </c>
      <c r="K749" s="81">
        <f t="shared" si="3"/>
        <v>1</v>
      </c>
      <c r="L749" s="28">
        <f t="shared" si="2"/>
        <v>0</v>
      </c>
      <c r="M749" s="28">
        <f t="shared" si="4"/>
        <v>0</v>
      </c>
    </row>
    <row r="750" spans="1:13" ht="14.15" customHeight="1" x14ac:dyDescent="0.25">
      <c r="A750" s="129">
        <v>16538889</v>
      </c>
      <c r="B750" s="124" t="s">
        <v>219</v>
      </c>
      <c r="C750" s="124" t="s">
        <v>220</v>
      </c>
      <c r="D750" s="4" t="s">
        <v>2991</v>
      </c>
      <c r="E750" s="6">
        <v>1</v>
      </c>
      <c r="F750" s="6"/>
      <c r="G750" s="7"/>
      <c r="H750" s="122">
        <f>VLOOKUP(A750,'NIP totaal 2021'!$A$4:$I$2114,9,0)</f>
        <v>0</v>
      </c>
      <c r="I750" s="32">
        <f t="shared" si="0"/>
        <v>0</v>
      </c>
      <c r="J750" s="27">
        <f t="shared" si="1"/>
        <v>0</v>
      </c>
      <c r="K750" s="81">
        <f t="shared" si="3"/>
        <v>1</v>
      </c>
      <c r="L750" s="28">
        <f t="shared" si="2"/>
        <v>0</v>
      </c>
      <c r="M750" s="28">
        <f t="shared" si="4"/>
        <v>0</v>
      </c>
    </row>
    <row r="751" spans="1:13" ht="14.15" customHeight="1" x14ac:dyDescent="0.25">
      <c r="A751" s="129">
        <v>16545834</v>
      </c>
      <c r="B751" s="124" t="s">
        <v>244</v>
      </c>
      <c r="C751" s="124" t="s">
        <v>2723</v>
      </c>
      <c r="D751" s="4" t="s">
        <v>2991</v>
      </c>
      <c r="E751" s="6">
        <v>1</v>
      </c>
      <c r="F751" s="6"/>
      <c r="G751" s="7"/>
      <c r="H751" s="122">
        <f>VLOOKUP(A751,'NIP totaal 2021'!$A$4:$I$2114,9,0)</f>
        <v>0</v>
      </c>
      <c r="I751" s="32">
        <f t="shared" si="0"/>
        <v>0</v>
      </c>
      <c r="J751" s="27">
        <f t="shared" si="1"/>
        <v>0</v>
      </c>
      <c r="K751" s="81">
        <f t="shared" si="3"/>
        <v>1</v>
      </c>
      <c r="L751" s="28">
        <f t="shared" si="2"/>
        <v>0</v>
      </c>
      <c r="M751" s="28">
        <f t="shared" si="4"/>
        <v>0</v>
      </c>
    </row>
    <row r="752" spans="1:13" ht="14.15" customHeight="1" x14ac:dyDescent="0.25">
      <c r="A752" s="129">
        <v>16550404</v>
      </c>
      <c r="B752" s="124" t="s">
        <v>170</v>
      </c>
      <c r="C752" s="124" t="s">
        <v>171</v>
      </c>
      <c r="D752" s="4" t="s">
        <v>2991</v>
      </c>
      <c r="E752" s="6">
        <v>21</v>
      </c>
      <c r="F752" s="6"/>
      <c r="G752" s="7"/>
      <c r="H752" s="122">
        <f>VLOOKUP(A752,'NIP totaal 2021'!$A$4:$I$2114,9,0)</f>
        <v>0</v>
      </c>
      <c r="I752" s="32">
        <f t="shared" si="0"/>
        <v>0</v>
      </c>
      <c r="J752" s="27">
        <f t="shared" si="1"/>
        <v>0</v>
      </c>
      <c r="K752" s="81">
        <f t="shared" si="3"/>
        <v>1</v>
      </c>
      <c r="L752" s="28">
        <f t="shared" si="2"/>
        <v>0</v>
      </c>
      <c r="M752" s="28">
        <f t="shared" si="4"/>
        <v>0</v>
      </c>
    </row>
    <row r="753" spans="1:13" ht="14.15" customHeight="1" x14ac:dyDescent="0.25">
      <c r="A753" s="129">
        <v>16551281</v>
      </c>
      <c r="B753" s="124" t="s">
        <v>2800</v>
      </c>
      <c r="C753" s="124" t="s">
        <v>218</v>
      </c>
      <c r="D753" s="4" t="s">
        <v>2991</v>
      </c>
      <c r="E753" s="6">
        <v>112</v>
      </c>
      <c r="F753" s="6"/>
      <c r="G753" s="7"/>
      <c r="H753" s="122">
        <f>VLOOKUP(A753,'NIP totaal 2021'!$A$4:$I$2114,9,0)</f>
        <v>0</v>
      </c>
      <c r="I753" s="32">
        <f t="shared" si="0"/>
        <v>0</v>
      </c>
      <c r="J753" s="27">
        <f t="shared" si="1"/>
        <v>0</v>
      </c>
      <c r="K753" s="81">
        <f t="shared" si="3"/>
        <v>1</v>
      </c>
      <c r="L753" s="28">
        <f t="shared" si="2"/>
        <v>0</v>
      </c>
      <c r="M753" s="28">
        <f t="shared" si="4"/>
        <v>0</v>
      </c>
    </row>
    <row r="754" spans="1:13" ht="14.15" customHeight="1" x14ac:dyDescent="0.25">
      <c r="A754" s="129">
        <v>16552210</v>
      </c>
      <c r="B754" s="124" t="s">
        <v>2800</v>
      </c>
      <c r="C754" s="124" t="s">
        <v>218</v>
      </c>
      <c r="D754" s="4" t="s">
        <v>2991</v>
      </c>
      <c r="E754" s="6">
        <v>112</v>
      </c>
      <c r="F754" s="6"/>
      <c r="G754" s="7"/>
      <c r="H754" s="122">
        <f>VLOOKUP(A754,'NIP totaal 2021'!$A$4:$I$2114,9,0)</f>
        <v>0</v>
      </c>
      <c r="I754" s="32">
        <f t="shared" si="0"/>
        <v>0</v>
      </c>
      <c r="J754" s="27">
        <f t="shared" si="1"/>
        <v>0</v>
      </c>
      <c r="K754" s="81">
        <f t="shared" si="3"/>
        <v>1</v>
      </c>
      <c r="L754" s="28">
        <f t="shared" si="2"/>
        <v>0</v>
      </c>
      <c r="M754" s="28">
        <f t="shared" si="4"/>
        <v>0</v>
      </c>
    </row>
    <row r="755" spans="1:13" ht="14.15" customHeight="1" x14ac:dyDescent="0.25">
      <c r="A755" s="129">
        <v>16568842</v>
      </c>
      <c r="B755" s="124" t="s">
        <v>2825</v>
      </c>
      <c r="C755" s="124" t="s">
        <v>340</v>
      </c>
      <c r="D755" s="4" t="s">
        <v>2991</v>
      </c>
      <c r="E755" s="6">
        <v>21</v>
      </c>
      <c r="F755" s="6"/>
      <c r="G755" s="7"/>
      <c r="H755" s="122">
        <f>VLOOKUP(A755,'NIP totaal 2021'!$A$4:$I$2114,9,0)</f>
        <v>0</v>
      </c>
      <c r="I755" s="32">
        <f t="shared" si="0"/>
        <v>0</v>
      </c>
      <c r="J755" s="27">
        <f t="shared" si="1"/>
        <v>0</v>
      </c>
      <c r="K755" s="81">
        <f t="shared" si="3"/>
        <v>1</v>
      </c>
      <c r="L755" s="28">
        <f t="shared" si="2"/>
        <v>0</v>
      </c>
      <c r="M755" s="28">
        <f t="shared" si="4"/>
        <v>0</v>
      </c>
    </row>
    <row r="756" spans="1:13" ht="14.15" customHeight="1" x14ac:dyDescent="0.25">
      <c r="A756" s="129">
        <v>16568850</v>
      </c>
      <c r="B756" s="124" t="s">
        <v>2825</v>
      </c>
      <c r="C756" s="124" t="s">
        <v>340</v>
      </c>
      <c r="D756" s="4" t="s">
        <v>2991</v>
      </c>
      <c r="E756" s="6">
        <v>42</v>
      </c>
      <c r="F756" s="6"/>
      <c r="G756" s="7"/>
      <c r="H756" s="122">
        <f>VLOOKUP(A756,'NIP totaal 2021'!$A$4:$I$2114,9,0)</f>
        <v>0</v>
      </c>
      <c r="I756" s="32">
        <f t="shared" si="0"/>
        <v>0</v>
      </c>
      <c r="J756" s="27">
        <f t="shared" si="1"/>
        <v>0</v>
      </c>
      <c r="K756" s="81">
        <f t="shared" si="3"/>
        <v>1</v>
      </c>
      <c r="L756" s="28">
        <f t="shared" si="2"/>
        <v>0</v>
      </c>
      <c r="M756" s="28">
        <f t="shared" si="4"/>
        <v>0</v>
      </c>
    </row>
    <row r="757" spans="1:13" ht="14.15" customHeight="1" x14ac:dyDescent="0.25">
      <c r="A757" s="129">
        <v>16568869</v>
      </c>
      <c r="B757" s="124" t="s">
        <v>2825</v>
      </c>
      <c r="C757" s="124" t="s">
        <v>340</v>
      </c>
      <c r="D757" s="4" t="s">
        <v>2991</v>
      </c>
      <c r="E757" s="6">
        <v>63</v>
      </c>
      <c r="F757" s="6"/>
      <c r="G757" s="7"/>
      <c r="H757" s="122">
        <f>VLOOKUP(A757,'NIP totaal 2021'!$A$4:$I$2114,9,0)</f>
        <v>0</v>
      </c>
      <c r="I757" s="32">
        <f t="shared" si="0"/>
        <v>0</v>
      </c>
      <c r="J757" s="27">
        <f t="shared" si="1"/>
        <v>0</v>
      </c>
      <c r="K757" s="81">
        <f t="shared" si="3"/>
        <v>1</v>
      </c>
      <c r="L757" s="28">
        <f t="shared" si="2"/>
        <v>0</v>
      </c>
      <c r="M757" s="28">
        <f t="shared" si="4"/>
        <v>0</v>
      </c>
    </row>
    <row r="758" spans="1:13" ht="14.15" customHeight="1" x14ac:dyDescent="0.25">
      <c r="A758" s="129">
        <v>16569768</v>
      </c>
      <c r="B758" s="124" t="s">
        <v>170</v>
      </c>
      <c r="C758" s="124" t="s">
        <v>171</v>
      </c>
      <c r="D758" s="4" t="s">
        <v>2991</v>
      </c>
      <c r="E758" s="6">
        <v>21</v>
      </c>
      <c r="F758" s="6"/>
      <c r="G758" s="7"/>
      <c r="H758" s="122">
        <f>VLOOKUP(A758,'NIP totaal 2021'!$A$4:$I$2114,9,0)</f>
        <v>0</v>
      </c>
      <c r="I758" s="32">
        <f t="shared" si="0"/>
        <v>0</v>
      </c>
      <c r="J758" s="27">
        <f t="shared" si="1"/>
        <v>0</v>
      </c>
      <c r="K758" s="81">
        <f t="shared" si="3"/>
        <v>1</v>
      </c>
      <c r="L758" s="28">
        <f t="shared" si="2"/>
        <v>0</v>
      </c>
      <c r="M758" s="28">
        <f t="shared" si="4"/>
        <v>0</v>
      </c>
    </row>
    <row r="759" spans="1:13" ht="14.15" customHeight="1" x14ac:dyDescent="0.25">
      <c r="A759" s="129">
        <v>16569776</v>
      </c>
      <c r="B759" s="124" t="s">
        <v>170</v>
      </c>
      <c r="C759" s="124" t="s">
        <v>171</v>
      </c>
      <c r="D759" s="4" t="s">
        <v>2991</v>
      </c>
      <c r="E759" s="6">
        <v>21</v>
      </c>
      <c r="F759" s="6"/>
      <c r="G759" s="7"/>
      <c r="H759" s="122">
        <f>VLOOKUP(A759,'NIP totaal 2021'!$A$4:$I$2114,9,0)</f>
        <v>0</v>
      </c>
      <c r="I759" s="32">
        <f t="shared" si="0"/>
        <v>0</v>
      </c>
      <c r="J759" s="27">
        <f t="shared" si="1"/>
        <v>0</v>
      </c>
      <c r="K759" s="81">
        <f t="shared" si="3"/>
        <v>1</v>
      </c>
      <c r="L759" s="28">
        <f t="shared" si="2"/>
        <v>0</v>
      </c>
      <c r="M759" s="28">
        <f t="shared" si="4"/>
        <v>0</v>
      </c>
    </row>
    <row r="760" spans="1:13" ht="14.15" customHeight="1" x14ac:dyDescent="0.25">
      <c r="A760" s="129">
        <v>16569784</v>
      </c>
      <c r="B760" s="124" t="s">
        <v>170</v>
      </c>
      <c r="C760" s="124" t="s">
        <v>171</v>
      </c>
      <c r="D760" s="4" t="s">
        <v>2991</v>
      </c>
      <c r="E760" s="6">
        <v>21</v>
      </c>
      <c r="F760" s="6"/>
      <c r="G760" s="7"/>
      <c r="H760" s="122">
        <f>VLOOKUP(A760,'NIP totaal 2021'!$A$4:$I$2114,9,0)</f>
        <v>0</v>
      </c>
      <c r="I760" s="32">
        <f t="shared" si="0"/>
        <v>0</v>
      </c>
      <c r="J760" s="27">
        <f t="shared" si="1"/>
        <v>0</v>
      </c>
      <c r="K760" s="81">
        <f t="shared" si="3"/>
        <v>1</v>
      </c>
      <c r="L760" s="28">
        <f t="shared" si="2"/>
        <v>0</v>
      </c>
      <c r="M760" s="28">
        <f t="shared" si="4"/>
        <v>0</v>
      </c>
    </row>
    <row r="761" spans="1:13" ht="14.15" customHeight="1" x14ac:dyDescent="0.25">
      <c r="A761" s="129">
        <v>16570030</v>
      </c>
      <c r="B761" s="124" t="s">
        <v>2799</v>
      </c>
      <c r="C761" s="124" t="s">
        <v>236</v>
      </c>
      <c r="D761" s="4" t="s">
        <v>2991</v>
      </c>
      <c r="E761" s="6">
        <v>56</v>
      </c>
      <c r="F761" s="6"/>
      <c r="G761" s="7"/>
      <c r="H761" s="122">
        <f>VLOOKUP(A761,'NIP totaal 2021'!$A$4:$I$2114,9,0)</f>
        <v>0</v>
      </c>
      <c r="I761" s="32">
        <f t="shared" si="0"/>
        <v>0</v>
      </c>
      <c r="J761" s="27">
        <f t="shared" si="1"/>
        <v>0</v>
      </c>
      <c r="K761" s="81">
        <f t="shared" si="3"/>
        <v>1</v>
      </c>
      <c r="L761" s="28">
        <f t="shared" si="2"/>
        <v>0</v>
      </c>
      <c r="M761" s="28">
        <f t="shared" si="4"/>
        <v>0</v>
      </c>
    </row>
    <row r="762" spans="1:13" ht="14.15" customHeight="1" x14ac:dyDescent="0.25">
      <c r="A762" s="129">
        <v>16570065</v>
      </c>
      <c r="B762" s="124" t="s">
        <v>164</v>
      </c>
      <c r="C762" s="124" t="s">
        <v>165</v>
      </c>
      <c r="D762" s="4" t="s">
        <v>2991</v>
      </c>
      <c r="E762" s="6">
        <v>1</v>
      </c>
      <c r="F762" s="6"/>
      <c r="G762" s="7"/>
      <c r="H762" s="122">
        <f>VLOOKUP(A762,'NIP totaal 2021'!$A$4:$I$2114,9,0)</f>
        <v>0</v>
      </c>
      <c r="I762" s="32">
        <f t="shared" si="0"/>
        <v>0</v>
      </c>
      <c r="J762" s="27">
        <f t="shared" si="1"/>
        <v>0</v>
      </c>
      <c r="K762" s="81">
        <f t="shared" si="3"/>
        <v>1</v>
      </c>
      <c r="L762" s="28">
        <f t="shared" si="2"/>
        <v>0</v>
      </c>
      <c r="M762" s="28">
        <f t="shared" si="4"/>
        <v>0</v>
      </c>
    </row>
    <row r="763" spans="1:13" ht="14.15" customHeight="1" x14ac:dyDescent="0.25">
      <c r="A763" s="129">
        <v>16570081</v>
      </c>
      <c r="B763" s="124" t="s">
        <v>221</v>
      </c>
      <c r="C763" s="124" t="s">
        <v>222</v>
      </c>
      <c r="D763" s="4" t="s">
        <v>2991</v>
      </c>
      <c r="E763" s="6">
        <v>1</v>
      </c>
      <c r="F763" s="6"/>
      <c r="G763" s="7"/>
      <c r="H763" s="122">
        <f>VLOOKUP(A763,'NIP totaal 2021'!$A$4:$I$2114,9,0)</f>
        <v>0</v>
      </c>
      <c r="I763" s="32">
        <f t="shared" si="0"/>
        <v>0</v>
      </c>
      <c r="J763" s="27">
        <f t="shared" si="1"/>
        <v>0</v>
      </c>
      <c r="K763" s="81">
        <f t="shared" si="3"/>
        <v>1</v>
      </c>
      <c r="L763" s="28">
        <f t="shared" si="2"/>
        <v>0</v>
      </c>
      <c r="M763" s="28">
        <f t="shared" si="4"/>
        <v>0</v>
      </c>
    </row>
    <row r="764" spans="1:13" ht="14.15" customHeight="1" x14ac:dyDescent="0.25">
      <c r="A764" s="129">
        <v>16570111</v>
      </c>
      <c r="B764" s="124" t="s">
        <v>2815</v>
      </c>
      <c r="C764" s="124" t="s">
        <v>290</v>
      </c>
      <c r="D764" s="4" t="s">
        <v>2991</v>
      </c>
      <c r="E764" s="6">
        <v>30</v>
      </c>
      <c r="F764" s="6"/>
      <c r="G764" s="7"/>
      <c r="H764" s="122">
        <f>VLOOKUP(A764,'NIP totaal 2021'!$A$4:$I$2114,9,0)</f>
        <v>0</v>
      </c>
      <c r="I764" s="32">
        <f t="shared" si="0"/>
        <v>0</v>
      </c>
      <c r="J764" s="27">
        <f t="shared" si="1"/>
        <v>0</v>
      </c>
      <c r="K764" s="81">
        <f t="shared" si="3"/>
        <v>1</v>
      </c>
      <c r="L764" s="28">
        <f t="shared" si="2"/>
        <v>0</v>
      </c>
      <c r="M764" s="28">
        <f t="shared" si="4"/>
        <v>0</v>
      </c>
    </row>
    <row r="765" spans="1:13" ht="14.15" customHeight="1" x14ac:dyDescent="0.25">
      <c r="A765" s="129">
        <v>16570200</v>
      </c>
      <c r="B765" s="124" t="s">
        <v>2796</v>
      </c>
      <c r="C765" s="124" t="s">
        <v>212</v>
      </c>
      <c r="D765" s="4" t="s">
        <v>2991</v>
      </c>
      <c r="E765" s="6">
        <v>60</v>
      </c>
      <c r="F765" s="6"/>
      <c r="G765" s="7"/>
      <c r="H765" s="122">
        <f>VLOOKUP(A765,'NIP totaal 2021'!$A$4:$I$2114,9,0)</f>
        <v>0</v>
      </c>
      <c r="I765" s="32">
        <f t="shared" si="0"/>
        <v>0</v>
      </c>
      <c r="J765" s="27">
        <f t="shared" si="1"/>
        <v>0</v>
      </c>
      <c r="K765" s="81">
        <f t="shared" si="3"/>
        <v>1</v>
      </c>
      <c r="L765" s="28">
        <f t="shared" si="2"/>
        <v>0</v>
      </c>
      <c r="M765" s="28">
        <f t="shared" si="4"/>
        <v>0</v>
      </c>
    </row>
    <row r="766" spans="1:13" ht="14.15" customHeight="1" x14ac:dyDescent="0.25">
      <c r="A766" s="129">
        <v>16570251</v>
      </c>
      <c r="B766" s="124" t="s">
        <v>152</v>
      </c>
      <c r="C766" s="124" t="s">
        <v>153</v>
      </c>
      <c r="D766" s="4" t="s">
        <v>2991</v>
      </c>
      <c r="E766" s="6">
        <v>100</v>
      </c>
      <c r="F766" s="6"/>
      <c r="G766" s="7"/>
      <c r="H766" s="122">
        <f>VLOOKUP(A766,'NIP totaal 2021'!$A$4:$I$2114,9,0)</f>
        <v>0</v>
      </c>
      <c r="I766" s="32">
        <f t="shared" si="0"/>
        <v>0</v>
      </c>
      <c r="J766" s="27">
        <f t="shared" si="1"/>
        <v>0</v>
      </c>
      <c r="K766" s="81">
        <f t="shared" si="3"/>
        <v>1</v>
      </c>
      <c r="L766" s="28">
        <f t="shared" si="2"/>
        <v>0</v>
      </c>
      <c r="M766" s="28">
        <f t="shared" si="4"/>
        <v>0</v>
      </c>
    </row>
    <row r="767" spans="1:13" ht="14.15" customHeight="1" x14ac:dyDescent="0.25">
      <c r="A767" s="129">
        <v>16570855</v>
      </c>
      <c r="B767" s="124" t="s">
        <v>2816</v>
      </c>
      <c r="C767" s="124" t="s">
        <v>292</v>
      </c>
      <c r="D767" s="4" t="s">
        <v>2991</v>
      </c>
      <c r="E767" s="6">
        <v>1</v>
      </c>
      <c r="F767" s="6"/>
      <c r="G767" s="7"/>
      <c r="H767" s="122">
        <f>VLOOKUP(A767,'NIP totaal 2021'!$A$4:$I$2114,9,0)</f>
        <v>0</v>
      </c>
      <c r="I767" s="32">
        <f t="shared" si="0"/>
        <v>0</v>
      </c>
      <c r="J767" s="27">
        <f t="shared" si="1"/>
        <v>0</v>
      </c>
      <c r="K767" s="81">
        <f t="shared" si="3"/>
        <v>1</v>
      </c>
      <c r="L767" s="28">
        <f t="shared" si="2"/>
        <v>0</v>
      </c>
      <c r="M767" s="28">
        <f t="shared" si="4"/>
        <v>0</v>
      </c>
    </row>
    <row r="768" spans="1:13" ht="14.15" customHeight="1" x14ac:dyDescent="0.25">
      <c r="A768" s="129">
        <v>16570871</v>
      </c>
      <c r="B768" s="124" t="s">
        <v>2816</v>
      </c>
      <c r="C768" s="124" t="s">
        <v>292</v>
      </c>
      <c r="D768" s="4" t="s">
        <v>2991</v>
      </c>
      <c r="E768" s="6">
        <v>1</v>
      </c>
      <c r="F768" s="6"/>
      <c r="G768" s="7"/>
      <c r="H768" s="122">
        <f>VLOOKUP(A768,'NIP totaal 2021'!$A$4:$I$2114,9,0)</f>
        <v>0</v>
      </c>
      <c r="I768" s="32">
        <f t="shared" si="0"/>
        <v>0</v>
      </c>
      <c r="J768" s="27">
        <f t="shared" si="1"/>
        <v>0</v>
      </c>
      <c r="K768" s="81">
        <f t="shared" si="3"/>
        <v>1</v>
      </c>
      <c r="L768" s="28">
        <f t="shared" si="2"/>
        <v>0</v>
      </c>
      <c r="M768" s="28">
        <f t="shared" si="4"/>
        <v>0</v>
      </c>
    </row>
    <row r="769" spans="1:13" ht="14.15" customHeight="1" x14ac:dyDescent="0.25">
      <c r="A769" s="129">
        <v>16570901</v>
      </c>
      <c r="B769" s="124" t="s">
        <v>2816</v>
      </c>
      <c r="C769" s="124" t="s">
        <v>292</v>
      </c>
      <c r="D769" s="4" t="s">
        <v>2991</v>
      </c>
      <c r="E769" s="6">
        <v>1</v>
      </c>
      <c r="F769" s="6"/>
      <c r="G769" s="7"/>
      <c r="H769" s="122">
        <f>VLOOKUP(A769,'NIP totaal 2021'!$A$4:$I$2114,9,0)</f>
        <v>0</v>
      </c>
      <c r="I769" s="32">
        <f t="shared" si="0"/>
        <v>0</v>
      </c>
      <c r="J769" s="27">
        <f t="shared" si="1"/>
        <v>0</v>
      </c>
      <c r="K769" s="81">
        <f t="shared" si="3"/>
        <v>1</v>
      </c>
      <c r="L769" s="28">
        <f t="shared" si="2"/>
        <v>0</v>
      </c>
      <c r="M769" s="28">
        <f t="shared" si="4"/>
        <v>0</v>
      </c>
    </row>
    <row r="770" spans="1:13" ht="14.15" customHeight="1" x14ac:dyDescent="0.25">
      <c r="A770" s="129">
        <v>16571487</v>
      </c>
      <c r="B770" s="124" t="s">
        <v>285</v>
      </c>
      <c r="C770" s="124" t="s">
        <v>286</v>
      </c>
      <c r="D770" s="4" t="s">
        <v>2991</v>
      </c>
      <c r="E770" s="6">
        <v>1</v>
      </c>
      <c r="F770" s="6"/>
      <c r="G770" s="7"/>
      <c r="H770" s="122">
        <f>VLOOKUP(A770,'NIP totaal 2021'!$A$4:$I$2114,9,0)</f>
        <v>0</v>
      </c>
      <c r="I770" s="32">
        <f t="shared" si="0"/>
        <v>0</v>
      </c>
      <c r="J770" s="27">
        <f t="shared" si="1"/>
        <v>0</v>
      </c>
      <c r="K770" s="81">
        <f t="shared" si="3"/>
        <v>1</v>
      </c>
      <c r="L770" s="28">
        <f t="shared" si="2"/>
        <v>0</v>
      </c>
      <c r="M770" s="28">
        <f t="shared" si="4"/>
        <v>0</v>
      </c>
    </row>
    <row r="771" spans="1:13" ht="14.15" customHeight="1" x14ac:dyDescent="0.25">
      <c r="A771" s="129">
        <v>16572009</v>
      </c>
      <c r="B771" s="124" t="s">
        <v>287</v>
      </c>
      <c r="C771" s="124" t="s">
        <v>288</v>
      </c>
      <c r="D771" s="4" t="s">
        <v>2991</v>
      </c>
      <c r="E771" s="6">
        <v>60</v>
      </c>
      <c r="F771" s="6"/>
      <c r="G771" s="7"/>
      <c r="H771" s="122">
        <f>VLOOKUP(A771,'NIP totaal 2021'!$A$4:$I$2114,9,0)</f>
        <v>0</v>
      </c>
      <c r="I771" s="32">
        <f t="shared" si="0"/>
        <v>0</v>
      </c>
      <c r="J771" s="27">
        <f t="shared" si="1"/>
        <v>0</v>
      </c>
      <c r="K771" s="81">
        <f t="shared" si="3"/>
        <v>1</v>
      </c>
      <c r="L771" s="28">
        <f t="shared" si="2"/>
        <v>0</v>
      </c>
      <c r="M771" s="28">
        <f t="shared" si="4"/>
        <v>0</v>
      </c>
    </row>
    <row r="772" spans="1:13" ht="14.15" customHeight="1" x14ac:dyDescent="0.25">
      <c r="A772" s="129">
        <v>16572963</v>
      </c>
      <c r="B772" s="124" t="s">
        <v>341</v>
      </c>
      <c r="C772" s="124" t="s">
        <v>342</v>
      </c>
      <c r="D772" s="4" t="s">
        <v>2991</v>
      </c>
      <c r="E772" s="6">
        <v>60</v>
      </c>
      <c r="F772" s="6"/>
      <c r="G772" s="7"/>
      <c r="H772" s="122">
        <f>VLOOKUP(A772,'NIP totaal 2021'!$A$4:$I$2114,9,0)</f>
        <v>0</v>
      </c>
      <c r="I772" s="32">
        <f t="shared" si="0"/>
        <v>0</v>
      </c>
      <c r="J772" s="27">
        <f t="shared" si="1"/>
        <v>0</v>
      </c>
      <c r="K772" s="81">
        <f t="shared" si="3"/>
        <v>1</v>
      </c>
      <c r="L772" s="28">
        <f t="shared" si="2"/>
        <v>0</v>
      </c>
      <c r="M772" s="28">
        <f t="shared" si="4"/>
        <v>0</v>
      </c>
    </row>
    <row r="773" spans="1:13" ht="14.15" customHeight="1" x14ac:dyDescent="0.25">
      <c r="A773" s="129">
        <v>16573161</v>
      </c>
      <c r="B773" s="124" t="s">
        <v>2826</v>
      </c>
      <c r="C773" s="124" t="s">
        <v>344</v>
      </c>
      <c r="D773" s="4" t="s">
        <v>2991</v>
      </c>
      <c r="E773" s="6">
        <v>112</v>
      </c>
      <c r="F773" s="6"/>
      <c r="G773" s="7"/>
      <c r="H773" s="122">
        <f>VLOOKUP(A773,'NIP totaal 2021'!$A$4:$I$2114,9,0)</f>
        <v>0</v>
      </c>
      <c r="I773" s="32">
        <f t="shared" si="0"/>
        <v>0</v>
      </c>
      <c r="J773" s="27">
        <f t="shared" si="1"/>
        <v>0</v>
      </c>
      <c r="K773" s="81">
        <f t="shared" si="3"/>
        <v>1</v>
      </c>
      <c r="L773" s="28">
        <f t="shared" si="2"/>
        <v>0</v>
      </c>
      <c r="M773" s="28">
        <f t="shared" si="4"/>
        <v>0</v>
      </c>
    </row>
    <row r="774" spans="1:13" ht="14.15" customHeight="1" x14ac:dyDescent="0.25">
      <c r="A774" s="129">
        <v>16573552</v>
      </c>
      <c r="B774" s="124" t="s">
        <v>285</v>
      </c>
      <c r="C774" s="124" t="s">
        <v>286</v>
      </c>
      <c r="D774" s="4" t="s">
        <v>2991</v>
      </c>
      <c r="E774" s="6">
        <v>1</v>
      </c>
      <c r="F774" s="6"/>
      <c r="G774" s="7"/>
      <c r="H774" s="122">
        <f>VLOOKUP(A774,'NIP totaal 2021'!$A$4:$I$2114,9,0)</f>
        <v>0</v>
      </c>
      <c r="I774" s="32">
        <f t="shared" si="0"/>
        <v>0</v>
      </c>
      <c r="J774" s="27">
        <f t="shared" si="1"/>
        <v>0</v>
      </c>
      <c r="K774" s="81">
        <f t="shared" si="3"/>
        <v>1</v>
      </c>
      <c r="L774" s="28">
        <f t="shared" si="2"/>
        <v>0</v>
      </c>
      <c r="M774" s="28">
        <f t="shared" si="4"/>
        <v>0</v>
      </c>
    </row>
    <row r="775" spans="1:13" ht="14.15" customHeight="1" x14ac:dyDescent="0.25">
      <c r="A775" s="129">
        <v>16575679</v>
      </c>
      <c r="B775" s="124" t="s">
        <v>2802</v>
      </c>
      <c r="C775" s="124" t="s">
        <v>246</v>
      </c>
      <c r="D775" s="4" t="s">
        <v>2991</v>
      </c>
      <c r="E775" s="6">
        <v>60</v>
      </c>
      <c r="F775" s="6"/>
      <c r="G775" s="7"/>
      <c r="H775" s="122">
        <f>VLOOKUP(A775,'NIP totaal 2021'!$A$4:$I$2114,9,0)</f>
        <v>0</v>
      </c>
      <c r="I775" s="32">
        <f t="shared" si="0"/>
        <v>0</v>
      </c>
      <c r="J775" s="27">
        <f t="shared" si="1"/>
        <v>0</v>
      </c>
      <c r="K775" s="81">
        <f t="shared" si="3"/>
        <v>1</v>
      </c>
      <c r="L775" s="28">
        <f t="shared" si="2"/>
        <v>0</v>
      </c>
      <c r="M775" s="28">
        <f t="shared" si="4"/>
        <v>0</v>
      </c>
    </row>
    <row r="776" spans="1:13" ht="14.15" customHeight="1" x14ac:dyDescent="0.25">
      <c r="A776" s="129">
        <v>16578821</v>
      </c>
      <c r="B776" s="124" t="s">
        <v>152</v>
      </c>
      <c r="C776" s="124" t="s">
        <v>153</v>
      </c>
      <c r="D776" s="4" t="s">
        <v>2991</v>
      </c>
      <c r="E776" s="6">
        <v>100</v>
      </c>
      <c r="F776" s="6"/>
      <c r="G776" s="7"/>
      <c r="H776" s="122">
        <f>VLOOKUP(A776,'NIP totaal 2021'!$A$4:$I$2114,9,0)</f>
        <v>0</v>
      </c>
      <c r="I776" s="32">
        <f t="shared" si="0"/>
        <v>0</v>
      </c>
      <c r="J776" s="27">
        <f t="shared" si="1"/>
        <v>0</v>
      </c>
      <c r="K776" s="81">
        <f t="shared" si="3"/>
        <v>1</v>
      </c>
      <c r="L776" s="28">
        <f t="shared" si="2"/>
        <v>0</v>
      </c>
      <c r="M776" s="28">
        <f t="shared" si="4"/>
        <v>0</v>
      </c>
    </row>
    <row r="777" spans="1:13" ht="14.15" customHeight="1" x14ac:dyDescent="0.25">
      <c r="A777" s="129">
        <v>16591607</v>
      </c>
      <c r="B777" s="124" t="s">
        <v>285</v>
      </c>
      <c r="C777" s="124" t="s">
        <v>286</v>
      </c>
      <c r="D777" s="4" t="s">
        <v>2991</v>
      </c>
      <c r="E777" s="6">
        <v>1</v>
      </c>
      <c r="F777" s="6"/>
      <c r="G777" s="7"/>
      <c r="H777" s="122">
        <f>VLOOKUP(A777,'NIP totaal 2021'!$A$4:$I$2114,9,0)</f>
        <v>0</v>
      </c>
      <c r="I777" s="32">
        <f t="shared" si="0"/>
        <v>0</v>
      </c>
      <c r="J777" s="27">
        <f t="shared" si="1"/>
        <v>0</v>
      </c>
      <c r="K777" s="81">
        <f t="shared" si="3"/>
        <v>1</v>
      </c>
      <c r="L777" s="28">
        <f t="shared" si="2"/>
        <v>0</v>
      </c>
      <c r="M777" s="28">
        <f t="shared" si="4"/>
        <v>0</v>
      </c>
    </row>
    <row r="778" spans="1:13" ht="14.15" customHeight="1" x14ac:dyDescent="0.25">
      <c r="A778" s="129">
        <v>16593480</v>
      </c>
      <c r="B778" s="124" t="s">
        <v>237</v>
      </c>
      <c r="C778" s="124" t="s">
        <v>238</v>
      </c>
      <c r="D778" s="4" t="s">
        <v>2991</v>
      </c>
      <c r="E778" s="6">
        <v>1</v>
      </c>
      <c r="F778" s="6"/>
      <c r="G778" s="7"/>
      <c r="H778" s="122">
        <f>VLOOKUP(A778,'NIP totaal 2021'!$A$4:$I$2114,9,0)</f>
        <v>0</v>
      </c>
      <c r="I778" s="32">
        <f t="shared" si="0"/>
        <v>0</v>
      </c>
      <c r="J778" s="27">
        <f t="shared" si="1"/>
        <v>0</v>
      </c>
      <c r="K778" s="81">
        <f t="shared" si="3"/>
        <v>1</v>
      </c>
      <c r="L778" s="28">
        <f t="shared" si="2"/>
        <v>0</v>
      </c>
      <c r="M778" s="28">
        <f t="shared" si="4"/>
        <v>0</v>
      </c>
    </row>
    <row r="779" spans="1:13" ht="14.15" customHeight="1" x14ac:dyDescent="0.25">
      <c r="A779" s="129">
        <v>16594940</v>
      </c>
      <c r="B779" s="124" t="s">
        <v>2816</v>
      </c>
      <c r="C779" s="124" t="s">
        <v>292</v>
      </c>
      <c r="D779" s="4" t="s">
        <v>2991</v>
      </c>
      <c r="E779" s="6">
        <v>1</v>
      </c>
      <c r="F779" s="6"/>
      <c r="G779" s="7"/>
      <c r="H779" s="122">
        <f>VLOOKUP(A779,'NIP totaal 2021'!$A$4:$I$2114,9,0)</f>
        <v>0</v>
      </c>
      <c r="I779" s="32">
        <f t="shared" si="0"/>
        <v>0</v>
      </c>
      <c r="J779" s="27">
        <f t="shared" si="1"/>
        <v>0</v>
      </c>
      <c r="K779" s="81">
        <f t="shared" si="3"/>
        <v>1</v>
      </c>
      <c r="L779" s="28">
        <f t="shared" si="2"/>
        <v>0</v>
      </c>
      <c r="M779" s="28">
        <f t="shared" si="4"/>
        <v>0</v>
      </c>
    </row>
    <row r="780" spans="1:13" ht="14.15" customHeight="1" x14ac:dyDescent="0.25">
      <c r="A780" s="129">
        <v>16595467</v>
      </c>
      <c r="B780" s="124" t="s">
        <v>2815</v>
      </c>
      <c r="C780" s="124" t="s">
        <v>290</v>
      </c>
      <c r="D780" s="4" t="s">
        <v>2991</v>
      </c>
      <c r="E780" s="6">
        <v>30</v>
      </c>
      <c r="F780" s="6"/>
      <c r="G780" s="7"/>
      <c r="H780" s="122">
        <f>VLOOKUP(A780,'NIP totaal 2021'!$A$4:$I$2114,9,0)</f>
        <v>0</v>
      </c>
      <c r="I780" s="32">
        <f t="shared" si="0"/>
        <v>0</v>
      </c>
      <c r="J780" s="27">
        <f t="shared" si="1"/>
        <v>0</v>
      </c>
      <c r="K780" s="81">
        <f t="shared" si="3"/>
        <v>1</v>
      </c>
      <c r="L780" s="28">
        <f t="shared" si="2"/>
        <v>0</v>
      </c>
      <c r="M780" s="28">
        <f t="shared" si="4"/>
        <v>0</v>
      </c>
    </row>
    <row r="781" spans="1:13" ht="14.15" customHeight="1" x14ac:dyDescent="0.25">
      <c r="A781" s="129">
        <v>16596447</v>
      </c>
      <c r="B781" s="124" t="s">
        <v>237</v>
      </c>
      <c r="C781" s="124" t="s">
        <v>238</v>
      </c>
      <c r="D781" s="4" t="s">
        <v>2991</v>
      </c>
      <c r="E781" s="6">
        <v>1</v>
      </c>
      <c r="F781" s="6"/>
      <c r="G781" s="7"/>
      <c r="H781" s="122">
        <f>VLOOKUP(A781,'NIP totaal 2021'!$A$4:$I$2114,9,0)</f>
        <v>0</v>
      </c>
      <c r="I781" s="32">
        <f t="shared" si="0"/>
        <v>0</v>
      </c>
      <c r="J781" s="27">
        <f t="shared" si="1"/>
        <v>0</v>
      </c>
      <c r="K781" s="81">
        <f t="shared" si="3"/>
        <v>1</v>
      </c>
      <c r="L781" s="28">
        <f t="shared" si="2"/>
        <v>0</v>
      </c>
      <c r="M781" s="28">
        <f t="shared" si="4"/>
        <v>0</v>
      </c>
    </row>
    <row r="782" spans="1:13" ht="14.15" customHeight="1" x14ac:dyDescent="0.25">
      <c r="A782" s="129">
        <v>16596471</v>
      </c>
      <c r="B782" s="124" t="s">
        <v>2815</v>
      </c>
      <c r="C782" s="124" t="s">
        <v>290</v>
      </c>
      <c r="D782" s="4" t="s">
        <v>2991</v>
      </c>
      <c r="E782" s="6">
        <v>30</v>
      </c>
      <c r="F782" s="6"/>
      <c r="G782" s="7"/>
      <c r="H782" s="122">
        <f>VLOOKUP(A782,'NIP totaal 2021'!$A$4:$I$2114,9,0)</f>
        <v>0</v>
      </c>
      <c r="I782" s="32">
        <f t="shared" si="0"/>
        <v>0</v>
      </c>
      <c r="J782" s="27">
        <f t="shared" si="1"/>
        <v>0</v>
      </c>
      <c r="K782" s="81">
        <f t="shared" si="3"/>
        <v>1</v>
      </c>
      <c r="L782" s="28">
        <f t="shared" si="2"/>
        <v>0</v>
      </c>
      <c r="M782" s="28">
        <f t="shared" si="4"/>
        <v>0</v>
      </c>
    </row>
    <row r="783" spans="1:13" ht="14.15" customHeight="1" x14ac:dyDescent="0.25">
      <c r="A783" s="129">
        <v>16596633</v>
      </c>
      <c r="B783" s="124" t="s">
        <v>244</v>
      </c>
      <c r="C783" s="124" t="s">
        <v>2723</v>
      </c>
      <c r="D783" s="4" t="s">
        <v>2991</v>
      </c>
      <c r="E783" s="6">
        <v>1</v>
      </c>
      <c r="F783" s="6"/>
      <c r="G783" s="7"/>
      <c r="H783" s="122">
        <f>VLOOKUP(A783,'NIP totaal 2021'!$A$4:$I$2114,9,0)</f>
        <v>0</v>
      </c>
      <c r="I783" s="32">
        <f t="shared" si="0"/>
        <v>0</v>
      </c>
      <c r="J783" s="27">
        <f t="shared" si="1"/>
        <v>0</v>
      </c>
      <c r="K783" s="81">
        <f t="shared" si="3"/>
        <v>1</v>
      </c>
      <c r="L783" s="28">
        <f t="shared" si="2"/>
        <v>0</v>
      </c>
      <c r="M783" s="28">
        <f t="shared" si="4"/>
        <v>0</v>
      </c>
    </row>
    <row r="784" spans="1:13" ht="14.15" customHeight="1" x14ac:dyDescent="0.25">
      <c r="A784" s="129">
        <v>16597354</v>
      </c>
      <c r="B784" s="124" t="s">
        <v>312</v>
      </c>
      <c r="C784" s="124" t="s">
        <v>313</v>
      </c>
      <c r="D784" s="4" t="s">
        <v>2991</v>
      </c>
      <c r="E784" s="6">
        <v>1</v>
      </c>
      <c r="F784" s="6"/>
      <c r="G784" s="7"/>
      <c r="H784" s="122">
        <f>VLOOKUP(A784,'NIP totaal 2021'!$A$4:$I$2114,9,0)</f>
        <v>0</v>
      </c>
      <c r="I784" s="32">
        <f t="shared" si="0"/>
        <v>0</v>
      </c>
      <c r="J784" s="27">
        <f t="shared" si="1"/>
        <v>0</v>
      </c>
      <c r="K784" s="81">
        <f t="shared" si="3"/>
        <v>1</v>
      </c>
      <c r="L784" s="28">
        <f t="shared" si="2"/>
        <v>0</v>
      </c>
      <c r="M784" s="28">
        <f t="shared" si="4"/>
        <v>0</v>
      </c>
    </row>
    <row r="785" spans="1:13" ht="14.15" customHeight="1" x14ac:dyDescent="0.25">
      <c r="A785" s="129">
        <v>16597478</v>
      </c>
      <c r="B785" s="124" t="s">
        <v>170</v>
      </c>
      <c r="C785" s="124" t="s">
        <v>171</v>
      </c>
      <c r="D785" s="4" t="s">
        <v>2991</v>
      </c>
      <c r="E785" s="6">
        <v>21</v>
      </c>
      <c r="F785" s="6"/>
      <c r="G785" s="7"/>
      <c r="H785" s="122">
        <f>VLOOKUP(A785,'NIP totaal 2021'!$A$4:$I$2114,9,0)</f>
        <v>0</v>
      </c>
      <c r="I785" s="32">
        <f t="shared" si="0"/>
        <v>0</v>
      </c>
      <c r="J785" s="27">
        <f t="shared" si="1"/>
        <v>0</v>
      </c>
      <c r="K785" s="81">
        <f t="shared" si="3"/>
        <v>1</v>
      </c>
      <c r="L785" s="28">
        <f t="shared" si="2"/>
        <v>0</v>
      </c>
      <c r="M785" s="28">
        <f t="shared" si="4"/>
        <v>0</v>
      </c>
    </row>
    <row r="786" spans="1:13" ht="14.15" customHeight="1" x14ac:dyDescent="0.25">
      <c r="A786" s="129">
        <v>16599764</v>
      </c>
      <c r="B786" s="124" t="s">
        <v>2805</v>
      </c>
      <c r="C786" s="124" t="s">
        <v>256</v>
      </c>
      <c r="D786" s="4" t="s">
        <v>2991</v>
      </c>
      <c r="E786" s="6">
        <v>120</v>
      </c>
      <c r="F786" s="6"/>
      <c r="G786" s="7"/>
      <c r="H786" s="122">
        <f>VLOOKUP(A786,'NIP totaal 2021'!$A$4:$I$2114,9,0)</f>
        <v>0</v>
      </c>
      <c r="I786" s="32">
        <f t="shared" si="0"/>
        <v>0</v>
      </c>
      <c r="J786" s="27">
        <f t="shared" si="1"/>
        <v>0</v>
      </c>
      <c r="K786" s="81">
        <f t="shared" si="3"/>
        <v>1</v>
      </c>
      <c r="L786" s="28">
        <f t="shared" si="2"/>
        <v>0</v>
      </c>
      <c r="M786" s="28">
        <f t="shared" si="4"/>
        <v>0</v>
      </c>
    </row>
    <row r="787" spans="1:13" ht="14.15" customHeight="1" x14ac:dyDescent="0.25">
      <c r="A787" s="129">
        <v>16599772</v>
      </c>
      <c r="B787" s="124" t="s">
        <v>2805</v>
      </c>
      <c r="C787" s="124" t="s">
        <v>256</v>
      </c>
      <c r="D787" s="4" t="s">
        <v>2991</v>
      </c>
      <c r="E787" s="6">
        <v>120</v>
      </c>
      <c r="F787" s="6"/>
      <c r="G787" s="7"/>
      <c r="H787" s="122">
        <f>VLOOKUP(A787,'NIP totaal 2021'!$A$4:$I$2114,9,0)</f>
        <v>0</v>
      </c>
      <c r="I787" s="32">
        <f t="shared" si="0"/>
        <v>0</v>
      </c>
      <c r="J787" s="27">
        <f t="shared" si="1"/>
        <v>0</v>
      </c>
      <c r="K787" s="81">
        <f t="shared" si="3"/>
        <v>1</v>
      </c>
      <c r="L787" s="28">
        <f t="shared" si="2"/>
        <v>0</v>
      </c>
      <c r="M787" s="28">
        <f t="shared" si="4"/>
        <v>0</v>
      </c>
    </row>
    <row r="788" spans="1:13" ht="14.15" customHeight="1" x14ac:dyDescent="0.25">
      <c r="A788" s="129">
        <v>16601696</v>
      </c>
      <c r="B788" s="124" t="s">
        <v>2805</v>
      </c>
      <c r="C788" s="124" t="s">
        <v>256</v>
      </c>
      <c r="D788" s="4" t="s">
        <v>2991</v>
      </c>
      <c r="E788" s="6">
        <v>120</v>
      </c>
      <c r="F788" s="6"/>
      <c r="G788" s="7"/>
      <c r="H788" s="122">
        <f>VLOOKUP(A788,'NIP totaal 2021'!$A$4:$I$2114,9,0)</f>
        <v>0</v>
      </c>
      <c r="I788" s="32">
        <f t="shared" ref="I788:I851" si="65">F788/E788</f>
        <v>0</v>
      </c>
      <c r="J788" s="27">
        <f t="shared" ref="J788:J851" si="66">H788/E788*F788</f>
        <v>0</v>
      </c>
      <c r="K788" s="81">
        <f t="shared" si="3"/>
        <v>1</v>
      </c>
      <c r="L788" s="28">
        <f t="shared" ref="L788:L851" si="67">G788/E788*F788</f>
        <v>0</v>
      </c>
      <c r="M788" s="28">
        <f t="shared" si="4"/>
        <v>0</v>
      </c>
    </row>
    <row r="789" spans="1:13" ht="14.15" customHeight="1" x14ac:dyDescent="0.25">
      <c r="A789" s="129">
        <v>16601718</v>
      </c>
      <c r="B789" s="124" t="s">
        <v>2805</v>
      </c>
      <c r="C789" s="124" t="s">
        <v>256</v>
      </c>
      <c r="D789" s="4" t="s">
        <v>2991</v>
      </c>
      <c r="E789" s="6">
        <v>120</v>
      </c>
      <c r="F789" s="6"/>
      <c r="G789" s="7"/>
      <c r="H789" s="122">
        <f>VLOOKUP(A789,'NIP totaal 2021'!$A$4:$I$2114,9,0)</f>
        <v>0</v>
      </c>
      <c r="I789" s="32">
        <f t="shared" si="65"/>
        <v>0</v>
      </c>
      <c r="J789" s="27">
        <f t="shared" si="66"/>
        <v>0</v>
      </c>
      <c r="K789" s="81">
        <f t="shared" ref="K789:K852" si="68">IF(H789&gt;G789, 0, 1)</f>
        <v>1</v>
      </c>
      <c r="L789" s="28">
        <f t="shared" si="67"/>
        <v>0</v>
      </c>
      <c r="M789" s="28">
        <f t="shared" ref="M789:M852" si="69">MIN(L789,J789)</f>
        <v>0</v>
      </c>
    </row>
    <row r="790" spans="1:13" ht="14.15" customHeight="1" x14ac:dyDescent="0.25">
      <c r="A790" s="129">
        <v>16604474</v>
      </c>
      <c r="B790" s="124" t="s">
        <v>253</v>
      </c>
      <c r="C790" s="124" t="s">
        <v>254</v>
      </c>
      <c r="D790" s="4" t="s">
        <v>2991</v>
      </c>
      <c r="E790" s="6">
        <v>112</v>
      </c>
      <c r="F790" s="6"/>
      <c r="G790" s="7"/>
      <c r="H790" s="122">
        <f>VLOOKUP(A790,'NIP totaal 2021'!$A$4:$I$2114,9,0)</f>
        <v>0</v>
      </c>
      <c r="I790" s="32">
        <f t="shared" si="65"/>
        <v>0</v>
      </c>
      <c r="J790" s="27">
        <f t="shared" si="66"/>
        <v>0</v>
      </c>
      <c r="K790" s="81">
        <f t="shared" si="68"/>
        <v>1</v>
      </c>
      <c r="L790" s="28">
        <f t="shared" si="67"/>
        <v>0</v>
      </c>
      <c r="M790" s="28">
        <f t="shared" si="69"/>
        <v>0</v>
      </c>
    </row>
    <row r="791" spans="1:13" ht="14.15" customHeight="1" x14ac:dyDescent="0.25">
      <c r="A791" s="129">
        <v>16608038</v>
      </c>
      <c r="B791" s="124" t="s">
        <v>345</v>
      </c>
      <c r="C791" s="124" t="s">
        <v>346</v>
      </c>
      <c r="D791" s="4" t="s">
        <v>2991</v>
      </c>
      <c r="E791" s="6">
        <v>1</v>
      </c>
      <c r="F791" s="6"/>
      <c r="G791" s="7"/>
      <c r="H791" s="122">
        <f>VLOOKUP(A791,'NIP totaal 2021'!$A$4:$I$2114,9,0)</f>
        <v>0</v>
      </c>
      <c r="I791" s="32">
        <f t="shared" si="65"/>
        <v>0</v>
      </c>
      <c r="J791" s="27">
        <f t="shared" si="66"/>
        <v>0</v>
      </c>
      <c r="K791" s="81">
        <f t="shared" si="68"/>
        <v>1</v>
      </c>
      <c r="L791" s="28">
        <f t="shared" si="67"/>
        <v>0</v>
      </c>
      <c r="M791" s="28">
        <f t="shared" si="69"/>
        <v>0</v>
      </c>
    </row>
    <row r="792" spans="1:13" ht="14.15" customHeight="1" x14ac:dyDescent="0.25">
      <c r="A792" s="129">
        <v>16608046</v>
      </c>
      <c r="B792" s="124" t="s">
        <v>2803</v>
      </c>
      <c r="C792" s="124" t="s">
        <v>250</v>
      </c>
      <c r="D792" s="4" t="s">
        <v>2991</v>
      </c>
      <c r="E792" s="6">
        <v>28</v>
      </c>
      <c r="F792" s="6"/>
      <c r="G792" s="7"/>
      <c r="H792" s="122">
        <f>VLOOKUP(A792,'NIP totaal 2021'!$A$4:$I$2114,9,0)</f>
        <v>0</v>
      </c>
      <c r="I792" s="32">
        <f t="shared" si="65"/>
        <v>0</v>
      </c>
      <c r="J792" s="27">
        <f t="shared" si="66"/>
        <v>0</v>
      </c>
      <c r="K792" s="81">
        <f t="shared" si="68"/>
        <v>1</v>
      </c>
      <c r="L792" s="28">
        <f t="shared" si="67"/>
        <v>0</v>
      </c>
      <c r="M792" s="28">
        <f t="shared" si="69"/>
        <v>0</v>
      </c>
    </row>
    <row r="793" spans="1:13" ht="14.15" customHeight="1" x14ac:dyDescent="0.25">
      <c r="A793" s="129">
        <v>16608097</v>
      </c>
      <c r="B793" s="124" t="s">
        <v>2827</v>
      </c>
      <c r="C793" s="124" t="s">
        <v>348</v>
      </c>
      <c r="D793" s="4" t="s">
        <v>2991</v>
      </c>
      <c r="E793" s="6">
        <v>84</v>
      </c>
      <c r="F793" s="6"/>
      <c r="G793" s="7"/>
      <c r="H793" s="122">
        <f>VLOOKUP(A793,'NIP totaal 2021'!$A$4:$I$2114,9,0)</f>
        <v>0</v>
      </c>
      <c r="I793" s="32">
        <f t="shared" si="65"/>
        <v>0</v>
      </c>
      <c r="J793" s="27">
        <f t="shared" si="66"/>
        <v>0</v>
      </c>
      <c r="K793" s="81">
        <f t="shared" si="68"/>
        <v>1</v>
      </c>
      <c r="L793" s="28">
        <f t="shared" si="67"/>
        <v>0</v>
      </c>
      <c r="M793" s="28">
        <f t="shared" si="69"/>
        <v>0</v>
      </c>
    </row>
    <row r="794" spans="1:13" ht="14.15" customHeight="1" x14ac:dyDescent="0.25">
      <c r="A794" s="129">
        <v>16608143</v>
      </c>
      <c r="B794" s="124" t="s">
        <v>2827</v>
      </c>
      <c r="C794" s="124" t="s">
        <v>348</v>
      </c>
      <c r="D794" s="4" t="s">
        <v>2991</v>
      </c>
      <c r="E794" s="6">
        <v>56</v>
      </c>
      <c r="F794" s="6"/>
      <c r="G794" s="7"/>
      <c r="H794" s="122">
        <f>VLOOKUP(A794,'NIP totaal 2021'!$A$4:$I$2114,9,0)</f>
        <v>0</v>
      </c>
      <c r="I794" s="32">
        <f t="shared" si="65"/>
        <v>0</v>
      </c>
      <c r="J794" s="27">
        <f t="shared" si="66"/>
        <v>0</v>
      </c>
      <c r="K794" s="81">
        <f t="shared" si="68"/>
        <v>1</v>
      </c>
      <c r="L794" s="28">
        <f t="shared" si="67"/>
        <v>0</v>
      </c>
      <c r="M794" s="28">
        <f t="shared" si="69"/>
        <v>0</v>
      </c>
    </row>
    <row r="795" spans="1:13" ht="14.15" customHeight="1" x14ac:dyDescent="0.25">
      <c r="A795" s="129">
        <v>16608267</v>
      </c>
      <c r="B795" s="124" t="s">
        <v>2810</v>
      </c>
      <c r="C795" s="124" t="s">
        <v>270</v>
      </c>
      <c r="D795" s="4" t="s">
        <v>2991</v>
      </c>
      <c r="E795" s="6">
        <v>90</v>
      </c>
      <c r="F795" s="6"/>
      <c r="G795" s="7"/>
      <c r="H795" s="122">
        <f>VLOOKUP(A795,'NIP totaal 2021'!$A$4:$I$2114,9,0)</f>
        <v>0</v>
      </c>
      <c r="I795" s="32">
        <f t="shared" si="65"/>
        <v>0</v>
      </c>
      <c r="J795" s="27">
        <f t="shared" si="66"/>
        <v>0</v>
      </c>
      <c r="K795" s="81">
        <f t="shared" si="68"/>
        <v>1</v>
      </c>
      <c r="L795" s="28">
        <f t="shared" si="67"/>
        <v>0</v>
      </c>
      <c r="M795" s="28">
        <f t="shared" si="69"/>
        <v>0</v>
      </c>
    </row>
    <row r="796" spans="1:13" ht="14.15" customHeight="1" x14ac:dyDescent="0.25">
      <c r="A796" s="129">
        <v>16613708</v>
      </c>
      <c r="B796" s="124" t="s">
        <v>2823</v>
      </c>
      <c r="C796" s="124" t="s">
        <v>326</v>
      </c>
      <c r="D796" s="4" t="s">
        <v>2991</v>
      </c>
      <c r="E796" s="6">
        <v>240</v>
      </c>
      <c r="F796" s="6"/>
      <c r="G796" s="7"/>
      <c r="H796" s="122">
        <f>VLOOKUP(A796,'NIP totaal 2021'!$A$4:$I$2114,9,0)</f>
        <v>0</v>
      </c>
      <c r="I796" s="32">
        <f t="shared" si="65"/>
        <v>0</v>
      </c>
      <c r="J796" s="27">
        <f t="shared" si="66"/>
        <v>0</v>
      </c>
      <c r="K796" s="81">
        <f t="shared" si="68"/>
        <v>1</v>
      </c>
      <c r="L796" s="28">
        <f t="shared" si="67"/>
        <v>0</v>
      </c>
      <c r="M796" s="28">
        <f t="shared" si="69"/>
        <v>0</v>
      </c>
    </row>
    <row r="797" spans="1:13" ht="14.15" customHeight="1" x14ac:dyDescent="0.25">
      <c r="A797" s="129">
        <v>16616499</v>
      </c>
      <c r="B797" s="124" t="s">
        <v>2802</v>
      </c>
      <c r="C797" s="124" t="s">
        <v>246</v>
      </c>
      <c r="D797" s="4" t="s">
        <v>2991</v>
      </c>
      <c r="E797" s="6">
        <v>60</v>
      </c>
      <c r="F797" s="6"/>
      <c r="G797" s="7"/>
      <c r="H797" s="122">
        <f>VLOOKUP(A797,'NIP totaal 2021'!$A$4:$I$2114,9,0)</f>
        <v>0</v>
      </c>
      <c r="I797" s="32">
        <f t="shared" si="65"/>
        <v>0</v>
      </c>
      <c r="J797" s="27">
        <f t="shared" si="66"/>
        <v>0</v>
      </c>
      <c r="K797" s="81">
        <f t="shared" si="68"/>
        <v>1</v>
      </c>
      <c r="L797" s="28">
        <f t="shared" si="67"/>
        <v>0</v>
      </c>
      <c r="M797" s="28">
        <f t="shared" si="69"/>
        <v>0</v>
      </c>
    </row>
    <row r="798" spans="1:13" ht="14.15" customHeight="1" x14ac:dyDescent="0.25">
      <c r="A798" s="129">
        <v>16616502</v>
      </c>
      <c r="B798" s="124" t="s">
        <v>285</v>
      </c>
      <c r="C798" s="124" t="s">
        <v>286</v>
      </c>
      <c r="D798" s="4" t="s">
        <v>2991</v>
      </c>
      <c r="E798" s="6">
        <v>1</v>
      </c>
      <c r="F798" s="6"/>
      <c r="G798" s="7"/>
      <c r="H798" s="122">
        <f>VLOOKUP(A798,'NIP totaal 2021'!$A$4:$I$2114,9,0)</f>
        <v>0</v>
      </c>
      <c r="I798" s="32">
        <f t="shared" si="65"/>
        <v>0</v>
      </c>
      <c r="J798" s="27">
        <f t="shared" si="66"/>
        <v>0</v>
      </c>
      <c r="K798" s="81">
        <f t="shared" si="68"/>
        <v>1</v>
      </c>
      <c r="L798" s="28">
        <f t="shared" si="67"/>
        <v>0</v>
      </c>
      <c r="M798" s="28">
        <f t="shared" si="69"/>
        <v>0</v>
      </c>
    </row>
    <row r="799" spans="1:13" ht="14.15" customHeight="1" x14ac:dyDescent="0.25">
      <c r="A799" s="129">
        <v>16616685</v>
      </c>
      <c r="B799" s="124" t="s">
        <v>2816</v>
      </c>
      <c r="C799" s="124" t="s">
        <v>292</v>
      </c>
      <c r="D799" s="4" t="s">
        <v>2991</v>
      </c>
      <c r="E799" s="6">
        <v>1</v>
      </c>
      <c r="F799" s="6"/>
      <c r="G799" s="7"/>
      <c r="H799" s="122">
        <f>VLOOKUP(A799,'NIP totaal 2021'!$A$4:$I$2114,9,0)</f>
        <v>0</v>
      </c>
      <c r="I799" s="32">
        <f t="shared" si="65"/>
        <v>0</v>
      </c>
      <c r="J799" s="27">
        <f t="shared" si="66"/>
        <v>0</v>
      </c>
      <c r="K799" s="81">
        <f t="shared" si="68"/>
        <v>1</v>
      </c>
      <c r="L799" s="28">
        <f t="shared" si="67"/>
        <v>0</v>
      </c>
      <c r="M799" s="28">
        <f t="shared" si="69"/>
        <v>0</v>
      </c>
    </row>
    <row r="800" spans="1:13" ht="14.15" customHeight="1" x14ac:dyDescent="0.25">
      <c r="A800" s="129">
        <v>16616693</v>
      </c>
      <c r="B800" s="124" t="s">
        <v>2816</v>
      </c>
      <c r="C800" s="124" t="s">
        <v>292</v>
      </c>
      <c r="D800" s="4" t="s">
        <v>2991</v>
      </c>
      <c r="E800" s="6">
        <v>1</v>
      </c>
      <c r="F800" s="6"/>
      <c r="G800" s="7"/>
      <c r="H800" s="122">
        <f>VLOOKUP(A800,'NIP totaal 2021'!$A$4:$I$2114,9,0)</f>
        <v>0</v>
      </c>
      <c r="I800" s="32">
        <f t="shared" si="65"/>
        <v>0</v>
      </c>
      <c r="J800" s="27">
        <f t="shared" si="66"/>
        <v>0</v>
      </c>
      <c r="K800" s="81">
        <f t="shared" si="68"/>
        <v>1</v>
      </c>
      <c r="L800" s="28">
        <f t="shared" si="67"/>
        <v>0</v>
      </c>
      <c r="M800" s="28">
        <f t="shared" si="69"/>
        <v>0</v>
      </c>
    </row>
    <row r="801" spans="1:13" ht="14.15" customHeight="1" x14ac:dyDescent="0.25">
      <c r="A801" s="129">
        <v>16618084</v>
      </c>
      <c r="B801" s="124" t="s">
        <v>261</v>
      </c>
      <c r="C801" s="124" t="s">
        <v>262</v>
      </c>
      <c r="D801" s="4" t="s">
        <v>2991</v>
      </c>
      <c r="E801" s="6">
        <v>21</v>
      </c>
      <c r="F801" s="6"/>
      <c r="G801" s="7"/>
      <c r="H801" s="122">
        <f>VLOOKUP(A801,'NIP totaal 2021'!$A$4:$I$2114,9,0)</f>
        <v>0</v>
      </c>
      <c r="I801" s="32">
        <f t="shared" si="65"/>
        <v>0</v>
      </c>
      <c r="J801" s="27">
        <f t="shared" si="66"/>
        <v>0</v>
      </c>
      <c r="K801" s="81">
        <f t="shared" si="68"/>
        <v>1</v>
      </c>
      <c r="L801" s="28">
        <f t="shared" si="67"/>
        <v>0</v>
      </c>
      <c r="M801" s="28">
        <f t="shared" si="69"/>
        <v>0</v>
      </c>
    </row>
    <row r="802" spans="1:13" ht="14.15" customHeight="1" x14ac:dyDescent="0.25">
      <c r="A802" s="129">
        <v>16618092</v>
      </c>
      <c r="B802" s="124" t="s">
        <v>261</v>
      </c>
      <c r="C802" s="124" t="s">
        <v>262</v>
      </c>
      <c r="D802" s="4" t="s">
        <v>2991</v>
      </c>
      <c r="E802" s="6">
        <v>21</v>
      </c>
      <c r="F802" s="6"/>
      <c r="G802" s="7"/>
      <c r="H802" s="122">
        <f>VLOOKUP(A802,'NIP totaal 2021'!$A$4:$I$2114,9,0)</f>
        <v>0</v>
      </c>
      <c r="I802" s="32">
        <f t="shared" si="65"/>
        <v>0</v>
      </c>
      <c r="J802" s="27">
        <f t="shared" si="66"/>
        <v>0</v>
      </c>
      <c r="K802" s="81">
        <f t="shared" si="68"/>
        <v>1</v>
      </c>
      <c r="L802" s="28">
        <f t="shared" si="67"/>
        <v>0</v>
      </c>
      <c r="M802" s="28">
        <f t="shared" si="69"/>
        <v>0</v>
      </c>
    </row>
    <row r="803" spans="1:13" ht="14.15" customHeight="1" x14ac:dyDescent="0.25">
      <c r="A803" s="129">
        <v>16618173</v>
      </c>
      <c r="B803" s="124" t="s">
        <v>2828</v>
      </c>
      <c r="C803" s="124" t="s">
        <v>2728</v>
      </c>
      <c r="D803" s="4" t="s">
        <v>2991</v>
      </c>
      <c r="E803" s="6">
        <v>21</v>
      </c>
      <c r="F803" s="6"/>
      <c r="G803" s="7"/>
      <c r="H803" s="122">
        <f>VLOOKUP(A803,'NIP totaal 2021'!$A$4:$I$2114,9,0)</f>
        <v>0</v>
      </c>
      <c r="I803" s="32">
        <f t="shared" si="65"/>
        <v>0</v>
      </c>
      <c r="J803" s="27">
        <f t="shared" si="66"/>
        <v>0</v>
      </c>
      <c r="K803" s="81">
        <f t="shared" si="68"/>
        <v>1</v>
      </c>
      <c r="L803" s="28">
        <f t="shared" si="67"/>
        <v>0</v>
      </c>
      <c r="M803" s="28">
        <f t="shared" si="69"/>
        <v>0</v>
      </c>
    </row>
    <row r="804" spans="1:13" ht="14.15" customHeight="1" x14ac:dyDescent="0.25">
      <c r="A804" s="129">
        <v>16618181</v>
      </c>
      <c r="B804" s="124" t="s">
        <v>2828</v>
      </c>
      <c r="C804" s="124" t="s">
        <v>2728</v>
      </c>
      <c r="D804" s="4" t="s">
        <v>2991</v>
      </c>
      <c r="E804" s="6">
        <v>21</v>
      </c>
      <c r="F804" s="6"/>
      <c r="G804" s="7"/>
      <c r="H804" s="122">
        <f>VLOOKUP(A804,'NIP totaal 2021'!$A$4:$I$2114,9,0)</f>
        <v>0</v>
      </c>
      <c r="I804" s="32">
        <f t="shared" si="65"/>
        <v>0</v>
      </c>
      <c r="J804" s="27">
        <f t="shared" si="66"/>
        <v>0</v>
      </c>
      <c r="K804" s="81">
        <f t="shared" si="68"/>
        <v>1</v>
      </c>
      <c r="L804" s="28">
        <f t="shared" si="67"/>
        <v>0</v>
      </c>
      <c r="M804" s="28">
        <f t="shared" si="69"/>
        <v>0</v>
      </c>
    </row>
    <row r="805" spans="1:13" ht="14.15" customHeight="1" x14ac:dyDescent="0.25">
      <c r="A805" s="129">
        <v>16620275</v>
      </c>
      <c r="B805" s="124" t="s">
        <v>285</v>
      </c>
      <c r="C805" s="124" t="s">
        <v>286</v>
      </c>
      <c r="D805" s="4" t="s">
        <v>2991</v>
      </c>
      <c r="E805" s="6">
        <v>1</v>
      </c>
      <c r="F805" s="6"/>
      <c r="G805" s="7"/>
      <c r="H805" s="122">
        <f>VLOOKUP(A805,'NIP totaal 2021'!$A$4:$I$2114,9,0)</f>
        <v>0</v>
      </c>
      <c r="I805" s="32">
        <f t="shared" si="65"/>
        <v>0</v>
      </c>
      <c r="J805" s="27">
        <f t="shared" si="66"/>
        <v>0</v>
      </c>
      <c r="K805" s="81">
        <f t="shared" si="68"/>
        <v>1</v>
      </c>
      <c r="L805" s="28">
        <f t="shared" si="67"/>
        <v>0</v>
      </c>
      <c r="M805" s="28">
        <f t="shared" si="69"/>
        <v>0</v>
      </c>
    </row>
    <row r="806" spans="1:13" ht="14.15" customHeight="1" x14ac:dyDescent="0.25">
      <c r="A806" s="129">
        <v>16620283</v>
      </c>
      <c r="B806" s="124" t="s">
        <v>2802</v>
      </c>
      <c r="C806" s="124" t="s">
        <v>246</v>
      </c>
      <c r="D806" s="4" t="s">
        <v>2991</v>
      </c>
      <c r="E806" s="6">
        <v>60</v>
      </c>
      <c r="F806" s="6"/>
      <c r="G806" s="7"/>
      <c r="H806" s="122">
        <f>VLOOKUP(A806,'NIP totaal 2021'!$A$4:$I$2114,9,0)</f>
        <v>0</v>
      </c>
      <c r="I806" s="32">
        <f t="shared" si="65"/>
        <v>0</v>
      </c>
      <c r="J806" s="27">
        <f t="shared" si="66"/>
        <v>0</v>
      </c>
      <c r="K806" s="81">
        <f t="shared" si="68"/>
        <v>1</v>
      </c>
      <c r="L806" s="28">
        <f t="shared" si="67"/>
        <v>0</v>
      </c>
      <c r="M806" s="28">
        <f t="shared" si="69"/>
        <v>0</v>
      </c>
    </row>
    <row r="807" spans="1:13" ht="14.15" customHeight="1" x14ac:dyDescent="0.25">
      <c r="A807" s="129">
        <v>16620798</v>
      </c>
      <c r="B807" s="124" t="s">
        <v>2816</v>
      </c>
      <c r="C807" s="124" t="s">
        <v>292</v>
      </c>
      <c r="D807" s="4" t="s">
        <v>2991</v>
      </c>
      <c r="E807" s="6">
        <v>1</v>
      </c>
      <c r="F807" s="6"/>
      <c r="G807" s="7"/>
      <c r="H807" s="122">
        <f>VLOOKUP(A807,'NIP totaal 2021'!$A$4:$I$2114,9,0)</f>
        <v>0</v>
      </c>
      <c r="I807" s="32">
        <f t="shared" si="65"/>
        <v>0</v>
      </c>
      <c r="J807" s="27">
        <f t="shared" si="66"/>
        <v>0</v>
      </c>
      <c r="K807" s="81">
        <f t="shared" si="68"/>
        <v>1</v>
      </c>
      <c r="L807" s="28">
        <f t="shared" si="67"/>
        <v>0</v>
      </c>
      <c r="M807" s="28">
        <f t="shared" si="69"/>
        <v>0</v>
      </c>
    </row>
    <row r="808" spans="1:13" ht="14.15" customHeight="1" x14ac:dyDescent="0.25">
      <c r="A808" s="129">
        <v>16620801</v>
      </c>
      <c r="B808" s="124" t="s">
        <v>2816</v>
      </c>
      <c r="C808" s="124" t="s">
        <v>292</v>
      </c>
      <c r="D808" s="4" t="s">
        <v>2991</v>
      </c>
      <c r="E808" s="6">
        <v>1</v>
      </c>
      <c r="F808" s="6"/>
      <c r="G808" s="7"/>
      <c r="H808" s="122">
        <f>VLOOKUP(A808,'NIP totaal 2021'!$A$4:$I$2114,9,0)</f>
        <v>0</v>
      </c>
      <c r="I808" s="32">
        <f t="shared" si="65"/>
        <v>0</v>
      </c>
      <c r="J808" s="27">
        <f t="shared" si="66"/>
        <v>0</v>
      </c>
      <c r="K808" s="81">
        <f t="shared" si="68"/>
        <v>1</v>
      </c>
      <c r="L808" s="28">
        <f t="shared" si="67"/>
        <v>0</v>
      </c>
      <c r="M808" s="28">
        <f t="shared" si="69"/>
        <v>0</v>
      </c>
    </row>
    <row r="809" spans="1:13" ht="14.15" customHeight="1" x14ac:dyDescent="0.25">
      <c r="A809" s="129">
        <v>16620828</v>
      </c>
      <c r="B809" s="124" t="s">
        <v>2816</v>
      </c>
      <c r="C809" s="124" t="s">
        <v>292</v>
      </c>
      <c r="D809" s="4" t="s">
        <v>2991</v>
      </c>
      <c r="E809" s="6">
        <v>1</v>
      </c>
      <c r="F809" s="6"/>
      <c r="G809" s="7"/>
      <c r="H809" s="122">
        <f>VLOOKUP(A809,'NIP totaal 2021'!$A$4:$I$2114,9,0)</f>
        <v>0</v>
      </c>
      <c r="I809" s="32">
        <f t="shared" si="65"/>
        <v>0</v>
      </c>
      <c r="J809" s="27">
        <f t="shared" si="66"/>
        <v>0</v>
      </c>
      <c r="K809" s="81">
        <f t="shared" si="68"/>
        <v>1</v>
      </c>
      <c r="L809" s="28">
        <f t="shared" si="67"/>
        <v>0</v>
      </c>
      <c r="M809" s="28">
        <f t="shared" si="69"/>
        <v>0</v>
      </c>
    </row>
    <row r="810" spans="1:13" ht="14.15" customHeight="1" x14ac:dyDescent="0.25">
      <c r="A810" s="129">
        <v>16628500</v>
      </c>
      <c r="B810" s="124" t="s">
        <v>130</v>
      </c>
      <c r="C810" s="124" t="s">
        <v>131</v>
      </c>
      <c r="D810" s="4" t="s">
        <v>2991</v>
      </c>
      <c r="E810" s="6">
        <v>1</v>
      </c>
      <c r="F810" s="6"/>
      <c r="G810" s="7"/>
      <c r="H810" s="122">
        <f>VLOOKUP(A810,'NIP totaal 2021'!$A$4:$I$2114,9,0)</f>
        <v>0</v>
      </c>
      <c r="I810" s="32">
        <f t="shared" si="65"/>
        <v>0</v>
      </c>
      <c r="J810" s="27">
        <f t="shared" si="66"/>
        <v>0</v>
      </c>
      <c r="K810" s="81">
        <f t="shared" si="68"/>
        <v>1</v>
      </c>
      <c r="L810" s="28">
        <f t="shared" si="67"/>
        <v>0</v>
      </c>
      <c r="M810" s="28">
        <f t="shared" si="69"/>
        <v>0</v>
      </c>
    </row>
    <row r="811" spans="1:13" ht="14.15" customHeight="1" x14ac:dyDescent="0.25">
      <c r="A811" s="129">
        <v>16628721</v>
      </c>
      <c r="B811" s="124" t="s">
        <v>2816</v>
      </c>
      <c r="C811" s="124" t="s">
        <v>292</v>
      </c>
      <c r="D811" s="4" t="s">
        <v>2991</v>
      </c>
      <c r="E811" s="6">
        <v>1</v>
      </c>
      <c r="F811" s="6"/>
      <c r="G811" s="7"/>
      <c r="H811" s="122">
        <f>VLOOKUP(A811,'NIP totaal 2021'!$A$4:$I$2114,9,0)</f>
        <v>0</v>
      </c>
      <c r="I811" s="32">
        <f t="shared" si="65"/>
        <v>0</v>
      </c>
      <c r="J811" s="27">
        <f t="shared" si="66"/>
        <v>0</v>
      </c>
      <c r="K811" s="81">
        <f t="shared" si="68"/>
        <v>1</v>
      </c>
      <c r="L811" s="28">
        <f t="shared" si="67"/>
        <v>0</v>
      </c>
      <c r="M811" s="28">
        <f t="shared" si="69"/>
        <v>0</v>
      </c>
    </row>
    <row r="812" spans="1:13" ht="14.15" customHeight="1" x14ac:dyDescent="0.25">
      <c r="A812" s="129">
        <v>16628748</v>
      </c>
      <c r="B812" s="124" t="s">
        <v>2816</v>
      </c>
      <c r="C812" s="124" t="s">
        <v>292</v>
      </c>
      <c r="D812" s="4" t="s">
        <v>2991</v>
      </c>
      <c r="E812" s="6">
        <v>1</v>
      </c>
      <c r="F812" s="6"/>
      <c r="G812" s="7"/>
      <c r="H812" s="122">
        <f>VLOOKUP(A812,'NIP totaal 2021'!$A$4:$I$2114,9,0)</f>
        <v>0</v>
      </c>
      <c r="I812" s="32">
        <f t="shared" si="65"/>
        <v>0</v>
      </c>
      <c r="J812" s="27">
        <f t="shared" si="66"/>
        <v>0</v>
      </c>
      <c r="K812" s="81">
        <f t="shared" si="68"/>
        <v>1</v>
      </c>
      <c r="L812" s="28">
        <f t="shared" si="67"/>
        <v>0</v>
      </c>
      <c r="M812" s="28">
        <f t="shared" si="69"/>
        <v>0</v>
      </c>
    </row>
    <row r="813" spans="1:13" ht="14.15" customHeight="1" x14ac:dyDescent="0.25">
      <c r="A813" s="129">
        <v>16628764</v>
      </c>
      <c r="B813" s="124" t="s">
        <v>2816</v>
      </c>
      <c r="C813" s="124" t="s">
        <v>292</v>
      </c>
      <c r="D813" s="4" t="s">
        <v>2991</v>
      </c>
      <c r="E813" s="6">
        <v>1</v>
      </c>
      <c r="F813" s="6"/>
      <c r="G813" s="7"/>
      <c r="H813" s="122">
        <f>VLOOKUP(A813,'NIP totaal 2021'!$A$4:$I$2114,9,0)</f>
        <v>0</v>
      </c>
      <c r="I813" s="32">
        <f t="shared" si="65"/>
        <v>0</v>
      </c>
      <c r="J813" s="27">
        <f t="shared" si="66"/>
        <v>0</v>
      </c>
      <c r="K813" s="81">
        <f t="shared" si="68"/>
        <v>1</v>
      </c>
      <c r="L813" s="28">
        <f t="shared" si="67"/>
        <v>0</v>
      </c>
      <c r="M813" s="28">
        <f t="shared" si="69"/>
        <v>0</v>
      </c>
    </row>
    <row r="814" spans="1:13" ht="14.15" customHeight="1" x14ac:dyDescent="0.25">
      <c r="A814" s="129">
        <v>16635353</v>
      </c>
      <c r="B814" s="124" t="s">
        <v>265</v>
      </c>
      <c r="C814" s="124" t="s">
        <v>266</v>
      </c>
      <c r="D814" s="4" t="s">
        <v>2991</v>
      </c>
      <c r="E814" s="6">
        <v>1</v>
      </c>
      <c r="F814" s="6"/>
      <c r="G814" s="7"/>
      <c r="H814" s="122">
        <f>VLOOKUP(A814,'NIP totaal 2021'!$A$4:$I$2114,9,0)</f>
        <v>0</v>
      </c>
      <c r="I814" s="32">
        <f t="shared" si="65"/>
        <v>0</v>
      </c>
      <c r="J814" s="27">
        <f t="shared" si="66"/>
        <v>0</v>
      </c>
      <c r="K814" s="81">
        <f t="shared" si="68"/>
        <v>1</v>
      </c>
      <c r="L814" s="28">
        <f t="shared" si="67"/>
        <v>0</v>
      </c>
      <c r="M814" s="28">
        <f t="shared" si="69"/>
        <v>0</v>
      </c>
    </row>
    <row r="815" spans="1:13" ht="14.15" customHeight="1" x14ac:dyDescent="0.25">
      <c r="A815" s="129">
        <v>16635388</v>
      </c>
      <c r="B815" s="124" t="s">
        <v>265</v>
      </c>
      <c r="C815" s="124" t="s">
        <v>266</v>
      </c>
      <c r="D815" s="4" t="s">
        <v>2991</v>
      </c>
      <c r="E815" s="6">
        <v>1</v>
      </c>
      <c r="F815" s="6"/>
      <c r="G815" s="7"/>
      <c r="H815" s="122">
        <f>VLOOKUP(A815,'NIP totaal 2021'!$A$4:$I$2114,9,0)</f>
        <v>0</v>
      </c>
      <c r="I815" s="32">
        <f t="shared" si="65"/>
        <v>0</v>
      </c>
      <c r="J815" s="27">
        <f t="shared" si="66"/>
        <v>0</v>
      </c>
      <c r="K815" s="81">
        <f t="shared" si="68"/>
        <v>1</v>
      </c>
      <c r="L815" s="28">
        <f t="shared" si="67"/>
        <v>0</v>
      </c>
      <c r="M815" s="28">
        <f t="shared" si="69"/>
        <v>0</v>
      </c>
    </row>
    <row r="816" spans="1:13" ht="14.15" customHeight="1" x14ac:dyDescent="0.25">
      <c r="A816" s="129">
        <v>16636104</v>
      </c>
      <c r="B816" s="124" t="s">
        <v>229</v>
      </c>
      <c r="C816" s="124" t="s">
        <v>230</v>
      </c>
      <c r="D816" s="4" t="s">
        <v>2991</v>
      </c>
      <c r="E816" s="6">
        <v>8</v>
      </c>
      <c r="F816" s="6"/>
      <c r="G816" s="7"/>
      <c r="H816" s="122">
        <f>VLOOKUP(A816,'NIP totaal 2021'!$A$4:$I$2114,9,0)</f>
        <v>0</v>
      </c>
      <c r="I816" s="32">
        <f t="shared" si="65"/>
        <v>0</v>
      </c>
      <c r="J816" s="27">
        <f t="shared" si="66"/>
        <v>0</v>
      </c>
      <c r="K816" s="81">
        <f t="shared" si="68"/>
        <v>1</v>
      </c>
      <c r="L816" s="28">
        <f t="shared" si="67"/>
        <v>0</v>
      </c>
      <c r="M816" s="28">
        <f t="shared" si="69"/>
        <v>0</v>
      </c>
    </row>
    <row r="817" spans="1:13" ht="14.15" customHeight="1" x14ac:dyDescent="0.25">
      <c r="A817" s="129">
        <v>16636112</v>
      </c>
      <c r="B817" s="124" t="s">
        <v>227</v>
      </c>
      <c r="C817" s="124" t="s">
        <v>228</v>
      </c>
      <c r="D817" s="4" t="s">
        <v>2991</v>
      </c>
      <c r="E817" s="6">
        <v>1</v>
      </c>
      <c r="F817" s="6"/>
      <c r="G817" s="7"/>
      <c r="H817" s="122">
        <f>VLOOKUP(A817,'NIP totaal 2021'!$A$4:$I$2114,9,0)</f>
        <v>0</v>
      </c>
      <c r="I817" s="32">
        <f t="shared" si="65"/>
        <v>0</v>
      </c>
      <c r="J817" s="27">
        <f t="shared" si="66"/>
        <v>0</v>
      </c>
      <c r="K817" s="81">
        <f t="shared" si="68"/>
        <v>1</v>
      </c>
      <c r="L817" s="28">
        <f t="shared" si="67"/>
        <v>0</v>
      </c>
      <c r="M817" s="28">
        <f t="shared" si="69"/>
        <v>0</v>
      </c>
    </row>
    <row r="818" spans="1:13" ht="14.15" customHeight="1" x14ac:dyDescent="0.25">
      <c r="A818" s="129">
        <v>16636120</v>
      </c>
      <c r="B818" s="124" t="s">
        <v>281</v>
      </c>
      <c r="C818" s="124" t="s">
        <v>282</v>
      </c>
      <c r="D818" s="4" t="s">
        <v>2991</v>
      </c>
      <c r="E818" s="6">
        <v>1</v>
      </c>
      <c r="F818" s="6"/>
      <c r="G818" s="7"/>
      <c r="H818" s="122">
        <f>VLOOKUP(A818,'NIP totaal 2021'!$A$4:$I$2114,9,0)</f>
        <v>0</v>
      </c>
      <c r="I818" s="32">
        <f t="shared" si="65"/>
        <v>0</v>
      </c>
      <c r="J818" s="27">
        <f t="shared" si="66"/>
        <v>0</v>
      </c>
      <c r="K818" s="81">
        <f t="shared" si="68"/>
        <v>1</v>
      </c>
      <c r="L818" s="28">
        <f t="shared" si="67"/>
        <v>0</v>
      </c>
      <c r="M818" s="28">
        <f t="shared" si="69"/>
        <v>0</v>
      </c>
    </row>
    <row r="819" spans="1:13" ht="14.15" customHeight="1" x14ac:dyDescent="0.25">
      <c r="A819" s="129">
        <v>16636511</v>
      </c>
      <c r="B819" s="124" t="s">
        <v>152</v>
      </c>
      <c r="C819" s="124" t="s">
        <v>153</v>
      </c>
      <c r="D819" s="4" t="s">
        <v>2991</v>
      </c>
      <c r="E819" s="6">
        <v>100</v>
      </c>
      <c r="F819" s="6"/>
      <c r="G819" s="7"/>
      <c r="H819" s="122">
        <f>VLOOKUP(A819,'NIP totaal 2021'!$A$4:$I$2114,9,0)</f>
        <v>0</v>
      </c>
      <c r="I819" s="32">
        <f t="shared" si="65"/>
        <v>0</v>
      </c>
      <c r="J819" s="27">
        <f t="shared" si="66"/>
        <v>0</v>
      </c>
      <c r="K819" s="81">
        <f t="shared" si="68"/>
        <v>1</v>
      </c>
      <c r="L819" s="28">
        <f t="shared" si="67"/>
        <v>0</v>
      </c>
      <c r="M819" s="28">
        <f t="shared" si="69"/>
        <v>0</v>
      </c>
    </row>
    <row r="820" spans="1:13" ht="14.15" customHeight="1" x14ac:dyDescent="0.25">
      <c r="A820" s="129">
        <v>16636856</v>
      </c>
      <c r="B820" s="124" t="s">
        <v>140</v>
      </c>
      <c r="C820" s="124" t="s">
        <v>141</v>
      </c>
      <c r="D820" s="4" t="s">
        <v>2991</v>
      </c>
      <c r="E820" s="6">
        <v>60</v>
      </c>
      <c r="F820" s="6"/>
      <c r="G820" s="7"/>
      <c r="H820" s="122">
        <f>VLOOKUP(A820,'NIP totaal 2021'!$A$4:$I$2114,9,0)</f>
        <v>0</v>
      </c>
      <c r="I820" s="32">
        <f t="shared" si="65"/>
        <v>0</v>
      </c>
      <c r="J820" s="27">
        <f t="shared" si="66"/>
        <v>0</v>
      </c>
      <c r="K820" s="81">
        <f t="shared" si="68"/>
        <v>1</v>
      </c>
      <c r="L820" s="28">
        <f t="shared" si="67"/>
        <v>0</v>
      </c>
      <c r="M820" s="28">
        <f t="shared" si="69"/>
        <v>0</v>
      </c>
    </row>
    <row r="821" spans="1:13" ht="14.15" customHeight="1" x14ac:dyDescent="0.25">
      <c r="A821" s="129">
        <v>16637097</v>
      </c>
      <c r="B821" s="124" t="s">
        <v>128</v>
      </c>
      <c r="C821" s="124" t="s">
        <v>129</v>
      </c>
      <c r="D821" s="4" t="s">
        <v>2991</v>
      </c>
      <c r="E821" s="6">
        <v>1</v>
      </c>
      <c r="F821" s="6"/>
      <c r="G821" s="7"/>
      <c r="H821" s="122">
        <f>VLOOKUP(A821,'NIP totaal 2021'!$A$4:$I$2114,9,0)</f>
        <v>0</v>
      </c>
      <c r="I821" s="32">
        <f t="shared" si="65"/>
        <v>0</v>
      </c>
      <c r="J821" s="27">
        <f t="shared" si="66"/>
        <v>0</v>
      </c>
      <c r="K821" s="81">
        <f t="shared" si="68"/>
        <v>1</v>
      </c>
      <c r="L821" s="28">
        <f t="shared" si="67"/>
        <v>0</v>
      </c>
      <c r="M821" s="28">
        <f t="shared" si="69"/>
        <v>0</v>
      </c>
    </row>
    <row r="822" spans="1:13" ht="14.15" customHeight="1" x14ac:dyDescent="0.25">
      <c r="A822" s="129">
        <v>16637100</v>
      </c>
      <c r="B822" s="124" t="s">
        <v>261</v>
      </c>
      <c r="C822" s="124" t="s">
        <v>262</v>
      </c>
      <c r="D822" s="4" t="s">
        <v>2991</v>
      </c>
      <c r="E822" s="6">
        <v>21</v>
      </c>
      <c r="F822" s="6"/>
      <c r="G822" s="7"/>
      <c r="H822" s="122">
        <f>VLOOKUP(A822,'NIP totaal 2021'!$A$4:$I$2114,9,0)</f>
        <v>0</v>
      </c>
      <c r="I822" s="32">
        <f t="shared" si="65"/>
        <v>0</v>
      </c>
      <c r="J822" s="27">
        <f t="shared" si="66"/>
        <v>0</v>
      </c>
      <c r="K822" s="81">
        <f t="shared" si="68"/>
        <v>1</v>
      </c>
      <c r="L822" s="28">
        <f t="shared" si="67"/>
        <v>0</v>
      </c>
      <c r="M822" s="28">
        <f t="shared" si="69"/>
        <v>0</v>
      </c>
    </row>
    <row r="823" spans="1:13" ht="14.15" customHeight="1" x14ac:dyDescent="0.25">
      <c r="A823" s="129">
        <v>16637216</v>
      </c>
      <c r="B823" s="124" t="s">
        <v>2821</v>
      </c>
      <c r="C823" s="124" t="s">
        <v>319</v>
      </c>
      <c r="D823" s="4" t="s">
        <v>2991</v>
      </c>
      <c r="E823" s="6">
        <v>30</v>
      </c>
      <c r="F823" s="6"/>
      <c r="G823" s="7"/>
      <c r="H823" s="122">
        <f>VLOOKUP(A823,'NIP totaal 2021'!$A$4:$I$2114,9,0)</f>
        <v>0</v>
      </c>
      <c r="I823" s="32">
        <f t="shared" si="65"/>
        <v>0</v>
      </c>
      <c r="J823" s="27">
        <f t="shared" si="66"/>
        <v>0</v>
      </c>
      <c r="K823" s="81">
        <f t="shared" si="68"/>
        <v>1</v>
      </c>
      <c r="L823" s="28">
        <f t="shared" si="67"/>
        <v>0</v>
      </c>
      <c r="M823" s="28">
        <f t="shared" si="69"/>
        <v>0</v>
      </c>
    </row>
    <row r="824" spans="1:13" ht="14.15" customHeight="1" x14ac:dyDescent="0.25">
      <c r="A824" s="129">
        <v>16637232</v>
      </c>
      <c r="B824" s="124" t="s">
        <v>2821</v>
      </c>
      <c r="C824" s="124" t="s">
        <v>319</v>
      </c>
      <c r="D824" s="4" t="s">
        <v>2991</v>
      </c>
      <c r="E824" s="6">
        <v>30</v>
      </c>
      <c r="F824" s="6"/>
      <c r="G824" s="7"/>
      <c r="H824" s="122">
        <f>VLOOKUP(A824,'NIP totaal 2021'!$A$4:$I$2114,9,0)</f>
        <v>0</v>
      </c>
      <c r="I824" s="32">
        <f t="shared" si="65"/>
        <v>0</v>
      </c>
      <c r="J824" s="27">
        <f t="shared" si="66"/>
        <v>0</v>
      </c>
      <c r="K824" s="81">
        <f t="shared" si="68"/>
        <v>1</v>
      </c>
      <c r="L824" s="28">
        <f t="shared" si="67"/>
        <v>0</v>
      </c>
      <c r="M824" s="28">
        <f t="shared" si="69"/>
        <v>0</v>
      </c>
    </row>
    <row r="825" spans="1:13" ht="14.15" customHeight="1" x14ac:dyDescent="0.25">
      <c r="A825" s="129">
        <v>16637240</v>
      </c>
      <c r="B825" s="124" t="s">
        <v>2821</v>
      </c>
      <c r="C825" s="124" t="s">
        <v>319</v>
      </c>
      <c r="D825" s="4" t="s">
        <v>2991</v>
      </c>
      <c r="E825" s="6">
        <v>30</v>
      </c>
      <c r="F825" s="6"/>
      <c r="G825" s="7"/>
      <c r="H825" s="122">
        <f>VLOOKUP(A825,'NIP totaal 2021'!$A$4:$I$2114,9,0)</f>
        <v>0</v>
      </c>
      <c r="I825" s="32">
        <f t="shared" si="65"/>
        <v>0</v>
      </c>
      <c r="J825" s="27">
        <f t="shared" si="66"/>
        <v>0</v>
      </c>
      <c r="K825" s="81">
        <f t="shared" si="68"/>
        <v>1</v>
      </c>
      <c r="L825" s="28">
        <f t="shared" si="67"/>
        <v>0</v>
      </c>
      <c r="M825" s="28">
        <f t="shared" si="69"/>
        <v>0</v>
      </c>
    </row>
    <row r="826" spans="1:13" ht="14.15" customHeight="1" x14ac:dyDescent="0.25">
      <c r="A826" s="129">
        <v>16638158</v>
      </c>
      <c r="B826" s="124" t="s">
        <v>2822</v>
      </c>
      <c r="C826" s="124" t="s">
        <v>324</v>
      </c>
      <c r="D826" s="4" t="s">
        <v>2991</v>
      </c>
      <c r="E826" s="6">
        <v>21</v>
      </c>
      <c r="F826" s="6"/>
      <c r="G826" s="7"/>
      <c r="H826" s="122">
        <f>VLOOKUP(A826,'NIP totaal 2021'!$A$4:$I$2114,9,0)</f>
        <v>0</v>
      </c>
      <c r="I826" s="32">
        <f t="shared" si="65"/>
        <v>0</v>
      </c>
      <c r="J826" s="27">
        <f t="shared" si="66"/>
        <v>0</v>
      </c>
      <c r="K826" s="81">
        <f t="shared" si="68"/>
        <v>1</v>
      </c>
      <c r="L826" s="28">
        <f t="shared" si="67"/>
        <v>0</v>
      </c>
      <c r="M826" s="28">
        <f t="shared" si="69"/>
        <v>0</v>
      </c>
    </row>
    <row r="827" spans="1:13" ht="14.15" customHeight="1" x14ac:dyDescent="0.25">
      <c r="A827" s="129">
        <v>16638166</v>
      </c>
      <c r="B827" s="124" t="s">
        <v>2822</v>
      </c>
      <c r="C827" s="124" t="s">
        <v>324</v>
      </c>
      <c r="D827" s="4" t="s">
        <v>2991</v>
      </c>
      <c r="E827" s="6">
        <v>21</v>
      </c>
      <c r="F827" s="6"/>
      <c r="G827" s="7"/>
      <c r="H827" s="122">
        <f>VLOOKUP(A827,'NIP totaal 2021'!$A$4:$I$2114,9,0)</f>
        <v>0</v>
      </c>
      <c r="I827" s="32">
        <f t="shared" si="65"/>
        <v>0</v>
      </c>
      <c r="J827" s="27">
        <f t="shared" si="66"/>
        <v>0</v>
      </c>
      <c r="K827" s="81">
        <f t="shared" si="68"/>
        <v>1</v>
      </c>
      <c r="L827" s="28">
        <f t="shared" si="67"/>
        <v>0</v>
      </c>
      <c r="M827" s="28">
        <f t="shared" si="69"/>
        <v>0</v>
      </c>
    </row>
    <row r="828" spans="1:13" ht="14.15" customHeight="1" x14ac:dyDescent="0.25">
      <c r="A828" s="129">
        <v>16638174</v>
      </c>
      <c r="B828" s="124" t="s">
        <v>2822</v>
      </c>
      <c r="C828" s="124" t="s">
        <v>324</v>
      </c>
      <c r="D828" s="4" t="s">
        <v>2991</v>
      </c>
      <c r="E828" s="6">
        <v>21</v>
      </c>
      <c r="F828" s="6"/>
      <c r="G828" s="7"/>
      <c r="H828" s="122">
        <f>VLOOKUP(A828,'NIP totaal 2021'!$A$4:$I$2114,9,0)</f>
        <v>0</v>
      </c>
      <c r="I828" s="32">
        <f t="shared" si="65"/>
        <v>0</v>
      </c>
      <c r="J828" s="27">
        <f t="shared" si="66"/>
        <v>0</v>
      </c>
      <c r="K828" s="81">
        <f t="shared" si="68"/>
        <v>1</v>
      </c>
      <c r="L828" s="28">
        <f t="shared" si="67"/>
        <v>0</v>
      </c>
      <c r="M828" s="28">
        <f t="shared" si="69"/>
        <v>0</v>
      </c>
    </row>
    <row r="829" spans="1:13" ht="14.15" customHeight="1" x14ac:dyDescent="0.25">
      <c r="A829" s="129">
        <v>16643984</v>
      </c>
      <c r="B829" s="124" t="s">
        <v>261</v>
      </c>
      <c r="C829" s="124" t="s">
        <v>262</v>
      </c>
      <c r="D829" s="4" t="s">
        <v>2991</v>
      </c>
      <c r="E829" s="6">
        <v>21</v>
      </c>
      <c r="F829" s="6"/>
      <c r="G829" s="7"/>
      <c r="H829" s="122">
        <f>VLOOKUP(A829,'NIP totaal 2021'!$A$4:$I$2114,9,0)</f>
        <v>0</v>
      </c>
      <c r="I829" s="32">
        <f t="shared" si="65"/>
        <v>0</v>
      </c>
      <c r="J829" s="27">
        <f t="shared" si="66"/>
        <v>0</v>
      </c>
      <c r="K829" s="81">
        <f t="shared" si="68"/>
        <v>1</v>
      </c>
      <c r="L829" s="28">
        <f t="shared" si="67"/>
        <v>0</v>
      </c>
      <c r="M829" s="28">
        <f t="shared" si="69"/>
        <v>0</v>
      </c>
    </row>
    <row r="830" spans="1:13" ht="14.15" customHeight="1" x14ac:dyDescent="0.25">
      <c r="A830" s="129">
        <v>16644514</v>
      </c>
      <c r="B830" s="124" t="s">
        <v>261</v>
      </c>
      <c r="C830" s="124" t="s">
        <v>262</v>
      </c>
      <c r="D830" s="4" t="s">
        <v>2991</v>
      </c>
      <c r="E830" s="6">
        <v>21</v>
      </c>
      <c r="F830" s="6"/>
      <c r="G830" s="7"/>
      <c r="H830" s="122">
        <f>VLOOKUP(A830,'NIP totaal 2021'!$A$4:$I$2114,9,0)</f>
        <v>0</v>
      </c>
      <c r="I830" s="32">
        <f t="shared" si="65"/>
        <v>0</v>
      </c>
      <c r="J830" s="27">
        <f t="shared" si="66"/>
        <v>0</v>
      </c>
      <c r="K830" s="81">
        <f t="shared" si="68"/>
        <v>1</v>
      </c>
      <c r="L830" s="28">
        <f t="shared" si="67"/>
        <v>0</v>
      </c>
      <c r="M830" s="28">
        <f t="shared" si="69"/>
        <v>0</v>
      </c>
    </row>
    <row r="831" spans="1:13" ht="14.15" customHeight="1" x14ac:dyDescent="0.25">
      <c r="A831" s="129">
        <v>16644727</v>
      </c>
      <c r="B831" s="124" t="s">
        <v>2786</v>
      </c>
      <c r="C831" s="124" t="s">
        <v>139</v>
      </c>
      <c r="D831" s="4" t="s">
        <v>2991</v>
      </c>
      <c r="E831" s="6">
        <v>60</v>
      </c>
      <c r="F831" s="6"/>
      <c r="G831" s="7"/>
      <c r="H831" s="122">
        <f>VLOOKUP(A831,'NIP totaal 2021'!$A$4:$I$2114,9,0)</f>
        <v>0</v>
      </c>
      <c r="I831" s="32">
        <f t="shared" si="65"/>
        <v>0</v>
      </c>
      <c r="J831" s="27">
        <f t="shared" si="66"/>
        <v>0</v>
      </c>
      <c r="K831" s="81">
        <f t="shared" si="68"/>
        <v>1</v>
      </c>
      <c r="L831" s="28">
        <f t="shared" si="67"/>
        <v>0</v>
      </c>
      <c r="M831" s="28">
        <f t="shared" si="69"/>
        <v>0</v>
      </c>
    </row>
    <row r="832" spans="1:13" ht="14.15" customHeight="1" x14ac:dyDescent="0.25">
      <c r="A832" s="129">
        <v>16644824</v>
      </c>
      <c r="B832" s="124" t="s">
        <v>152</v>
      </c>
      <c r="C832" s="124" t="s">
        <v>153</v>
      </c>
      <c r="D832" s="4" t="s">
        <v>2991</v>
      </c>
      <c r="E832" s="6">
        <v>100</v>
      </c>
      <c r="F832" s="6"/>
      <c r="G832" s="7"/>
      <c r="H832" s="122">
        <f>VLOOKUP(A832,'NIP totaal 2021'!$A$4:$I$2114,9,0)</f>
        <v>0</v>
      </c>
      <c r="I832" s="32">
        <f t="shared" si="65"/>
        <v>0</v>
      </c>
      <c r="J832" s="27">
        <f t="shared" si="66"/>
        <v>0</v>
      </c>
      <c r="K832" s="81">
        <f t="shared" si="68"/>
        <v>1</v>
      </c>
      <c r="L832" s="28">
        <f t="shared" si="67"/>
        <v>0</v>
      </c>
      <c r="M832" s="28">
        <f t="shared" si="69"/>
        <v>0</v>
      </c>
    </row>
    <row r="833" spans="1:13" ht="14.15" customHeight="1" x14ac:dyDescent="0.25">
      <c r="A833" s="129">
        <v>16645553</v>
      </c>
      <c r="B833" s="124" t="s">
        <v>128</v>
      </c>
      <c r="C833" s="124" t="s">
        <v>129</v>
      </c>
      <c r="D833" s="4" t="s">
        <v>2991</v>
      </c>
      <c r="E833" s="6">
        <v>1</v>
      </c>
      <c r="F833" s="6"/>
      <c r="G833" s="7"/>
      <c r="H833" s="122">
        <f>VLOOKUP(A833,'NIP totaal 2021'!$A$4:$I$2114,9,0)</f>
        <v>0</v>
      </c>
      <c r="I833" s="32">
        <f t="shared" si="65"/>
        <v>0</v>
      </c>
      <c r="J833" s="27">
        <f t="shared" si="66"/>
        <v>0</v>
      </c>
      <c r="K833" s="81">
        <f t="shared" si="68"/>
        <v>1</v>
      </c>
      <c r="L833" s="28">
        <f t="shared" si="67"/>
        <v>0</v>
      </c>
      <c r="M833" s="28">
        <f t="shared" si="69"/>
        <v>0</v>
      </c>
    </row>
    <row r="834" spans="1:13" ht="14.15" customHeight="1" x14ac:dyDescent="0.25">
      <c r="A834" s="129">
        <v>16645561</v>
      </c>
      <c r="B834" s="124" t="s">
        <v>128</v>
      </c>
      <c r="C834" s="124" t="s">
        <v>129</v>
      </c>
      <c r="D834" s="4" t="s">
        <v>2991</v>
      </c>
      <c r="E834" s="6">
        <v>1</v>
      </c>
      <c r="F834" s="6"/>
      <c r="G834" s="7"/>
      <c r="H834" s="122">
        <f>VLOOKUP(A834,'NIP totaal 2021'!$A$4:$I$2114,9,0)</f>
        <v>0</v>
      </c>
      <c r="I834" s="32">
        <f t="shared" si="65"/>
        <v>0</v>
      </c>
      <c r="J834" s="27">
        <f t="shared" si="66"/>
        <v>0</v>
      </c>
      <c r="K834" s="81">
        <f t="shared" si="68"/>
        <v>1</v>
      </c>
      <c r="L834" s="28">
        <f t="shared" si="67"/>
        <v>0</v>
      </c>
      <c r="M834" s="28">
        <f t="shared" si="69"/>
        <v>0</v>
      </c>
    </row>
    <row r="835" spans="1:13" ht="14.15" customHeight="1" x14ac:dyDescent="0.25">
      <c r="A835" s="129">
        <v>16653432</v>
      </c>
      <c r="B835" s="124" t="s">
        <v>2804</v>
      </c>
      <c r="C835" s="124" t="s">
        <v>252</v>
      </c>
      <c r="D835" s="4" t="s">
        <v>2991</v>
      </c>
      <c r="E835" s="6">
        <v>56</v>
      </c>
      <c r="F835" s="6"/>
      <c r="G835" s="7"/>
      <c r="H835" s="122">
        <f>VLOOKUP(A835,'NIP totaal 2021'!$A$4:$I$2114,9,0)</f>
        <v>0</v>
      </c>
      <c r="I835" s="32">
        <f t="shared" si="65"/>
        <v>0</v>
      </c>
      <c r="J835" s="27">
        <f t="shared" si="66"/>
        <v>0</v>
      </c>
      <c r="K835" s="81">
        <f t="shared" si="68"/>
        <v>1</v>
      </c>
      <c r="L835" s="28">
        <f t="shared" si="67"/>
        <v>0</v>
      </c>
      <c r="M835" s="28">
        <f t="shared" si="69"/>
        <v>0</v>
      </c>
    </row>
    <row r="836" spans="1:13" ht="14.15" customHeight="1" x14ac:dyDescent="0.25">
      <c r="A836" s="129">
        <v>16653440</v>
      </c>
      <c r="B836" s="124" t="s">
        <v>2804</v>
      </c>
      <c r="C836" s="124" t="s">
        <v>252</v>
      </c>
      <c r="D836" s="4" t="s">
        <v>2991</v>
      </c>
      <c r="E836" s="6">
        <v>56</v>
      </c>
      <c r="F836" s="6"/>
      <c r="G836" s="7"/>
      <c r="H836" s="122">
        <f>VLOOKUP(A836,'NIP totaal 2021'!$A$4:$I$2114,9,0)</f>
        <v>0</v>
      </c>
      <c r="I836" s="32">
        <f t="shared" si="65"/>
        <v>0</v>
      </c>
      <c r="J836" s="27">
        <f t="shared" si="66"/>
        <v>0</v>
      </c>
      <c r="K836" s="81">
        <f t="shared" si="68"/>
        <v>1</v>
      </c>
      <c r="L836" s="28">
        <f t="shared" si="67"/>
        <v>0</v>
      </c>
      <c r="M836" s="28">
        <f t="shared" si="69"/>
        <v>0</v>
      </c>
    </row>
    <row r="837" spans="1:13" ht="14.15" customHeight="1" x14ac:dyDescent="0.25">
      <c r="A837" s="129">
        <v>16653459</v>
      </c>
      <c r="B837" s="124" t="s">
        <v>2804</v>
      </c>
      <c r="C837" s="124" t="s">
        <v>252</v>
      </c>
      <c r="D837" s="4" t="s">
        <v>2991</v>
      </c>
      <c r="E837" s="6">
        <v>56</v>
      </c>
      <c r="F837" s="6"/>
      <c r="G837" s="7"/>
      <c r="H837" s="122">
        <f>VLOOKUP(A837,'NIP totaal 2021'!$A$4:$I$2114,9,0)</f>
        <v>0</v>
      </c>
      <c r="I837" s="32">
        <f t="shared" si="65"/>
        <v>0</v>
      </c>
      <c r="J837" s="27">
        <f t="shared" si="66"/>
        <v>0</v>
      </c>
      <c r="K837" s="81">
        <f t="shared" si="68"/>
        <v>1</v>
      </c>
      <c r="L837" s="28">
        <f t="shared" si="67"/>
        <v>0</v>
      </c>
      <c r="M837" s="28">
        <f t="shared" si="69"/>
        <v>0</v>
      </c>
    </row>
    <row r="838" spans="1:13" ht="14.15" customHeight="1" x14ac:dyDescent="0.25">
      <c r="A838" s="129">
        <v>16653467</v>
      </c>
      <c r="B838" s="124" t="s">
        <v>2804</v>
      </c>
      <c r="C838" s="124" t="s">
        <v>252</v>
      </c>
      <c r="D838" s="4" t="s">
        <v>2991</v>
      </c>
      <c r="E838" s="6">
        <v>56</v>
      </c>
      <c r="F838" s="6"/>
      <c r="G838" s="7"/>
      <c r="H838" s="122">
        <f>VLOOKUP(A838,'NIP totaal 2021'!$A$4:$I$2114,9,0)</f>
        <v>0</v>
      </c>
      <c r="I838" s="32">
        <f t="shared" si="65"/>
        <v>0</v>
      </c>
      <c r="J838" s="27">
        <f t="shared" si="66"/>
        <v>0</v>
      </c>
      <c r="K838" s="81">
        <f t="shared" si="68"/>
        <v>1</v>
      </c>
      <c r="L838" s="28">
        <f t="shared" si="67"/>
        <v>0</v>
      </c>
      <c r="M838" s="28">
        <f t="shared" si="69"/>
        <v>0</v>
      </c>
    </row>
    <row r="839" spans="1:13" ht="14.15" customHeight="1" x14ac:dyDescent="0.25">
      <c r="A839" s="129">
        <v>16654994</v>
      </c>
      <c r="B839" s="124" t="s">
        <v>2786</v>
      </c>
      <c r="C839" s="124" t="s">
        <v>139</v>
      </c>
      <c r="D839" s="4" t="s">
        <v>2991</v>
      </c>
      <c r="E839" s="6">
        <v>30</v>
      </c>
      <c r="F839" s="6"/>
      <c r="G839" s="7"/>
      <c r="H839" s="122">
        <f>VLOOKUP(A839,'NIP totaal 2021'!$A$4:$I$2114,9,0)</f>
        <v>0</v>
      </c>
      <c r="I839" s="32">
        <f t="shared" si="65"/>
        <v>0</v>
      </c>
      <c r="J839" s="27">
        <f t="shared" si="66"/>
        <v>0</v>
      </c>
      <c r="K839" s="81">
        <f t="shared" si="68"/>
        <v>1</v>
      </c>
      <c r="L839" s="28">
        <f t="shared" si="67"/>
        <v>0</v>
      </c>
      <c r="M839" s="28">
        <f t="shared" si="69"/>
        <v>0</v>
      </c>
    </row>
    <row r="840" spans="1:13" ht="14.15" customHeight="1" x14ac:dyDescent="0.25">
      <c r="A840" s="129">
        <v>16664051</v>
      </c>
      <c r="B840" s="124" t="s">
        <v>180</v>
      </c>
      <c r="C840" s="124" t="s">
        <v>181</v>
      </c>
      <c r="D840" s="4" t="s">
        <v>2991</v>
      </c>
      <c r="E840" s="6">
        <v>1</v>
      </c>
      <c r="F840" s="6"/>
      <c r="G840" s="7"/>
      <c r="H840" s="122">
        <f>VLOOKUP(A840,'NIP totaal 2021'!$A$4:$I$2114,9,0)</f>
        <v>0</v>
      </c>
      <c r="I840" s="32">
        <f t="shared" si="65"/>
        <v>0</v>
      </c>
      <c r="J840" s="27">
        <f t="shared" si="66"/>
        <v>0</v>
      </c>
      <c r="K840" s="81">
        <f t="shared" si="68"/>
        <v>1</v>
      </c>
      <c r="L840" s="28">
        <f t="shared" si="67"/>
        <v>0</v>
      </c>
      <c r="M840" s="28">
        <f t="shared" si="69"/>
        <v>0</v>
      </c>
    </row>
    <row r="841" spans="1:13" ht="14.15" customHeight="1" x14ac:dyDescent="0.25">
      <c r="A841" s="129">
        <v>16667166</v>
      </c>
      <c r="B841" s="124" t="s">
        <v>2821</v>
      </c>
      <c r="C841" s="124" t="s">
        <v>319</v>
      </c>
      <c r="D841" s="4" t="s">
        <v>2991</v>
      </c>
      <c r="E841" s="6">
        <v>30</v>
      </c>
      <c r="F841" s="6"/>
      <c r="G841" s="7"/>
      <c r="H841" s="122">
        <f>VLOOKUP(A841,'NIP totaal 2021'!$A$4:$I$2114,9,0)</f>
        <v>0</v>
      </c>
      <c r="I841" s="32">
        <f t="shared" si="65"/>
        <v>0</v>
      </c>
      <c r="J841" s="27">
        <f t="shared" si="66"/>
        <v>0</v>
      </c>
      <c r="K841" s="81">
        <f t="shared" si="68"/>
        <v>1</v>
      </c>
      <c r="L841" s="28">
        <f t="shared" si="67"/>
        <v>0</v>
      </c>
      <c r="M841" s="28">
        <f t="shared" si="69"/>
        <v>0</v>
      </c>
    </row>
    <row r="842" spans="1:13" ht="14.15" customHeight="1" x14ac:dyDescent="0.25">
      <c r="A842" s="129">
        <v>16667174</v>
      </c>
      <c r="B842" s="124" t="s">
        <v>2821</v>
      </c>
      <c r="C842" s="124" t="s">
        <v>319</v>
      </c>
      <c r="D842" s="4" t="s">
        <v>2991</v>
      </c>
      <c r="E842" s="6">
        <v>30</v>
      </c>
      <c r="F842" s="6"/>
      <c r="G842" s="7"/>
      <c r="H842" s="122">
        <f>VLOOKUP(A842,'NIP totaal 2021'!$A$4:$I$2114,9,0)</f>
        <v>0</v>
      </c>
      <c r="I842" s="32">
        <f t="shared" si="65"/>
        <v>0</v>
      </c>
      <c r="J842" s="27">
        <f t="shared" si="66"/>
        <v>0</v>
      </c>
      <c r="K842" s="81">
        <f t="shared" si="68"/>
        <v>1</v>
      </c>
      <c r="L842" s="28">
        <f t="shared" si="67"/>
        <v>0</v>
      </c>
      <c r="M842" s="28">
        <f t="shared" si="69"/>
        <v>0</v>
      </c>
    </row>
    <row r="843" spans="1:13" ht="14.15" customHeight="1" x14ac:dyDescent="0.25">
      <c r="A843" s="129">
        <v>16667182</v>
      </c>
      <c r="B843" s="124" t="s">
        <v>2821</v>
      </c>
      <c r="C843" s="124" t="s">
        <v>319</v>
      </c>
      <c r="D843" s="4" t="s">
        <v>2991</v>
      </c>
      <c r="E843" s="6">
        <v>30</v>
      </c>
      <c r="F843" s="6"/>
      <c r="G843" s="7"/>
      <c r="H843" s="122">
        <f>VLOOKUP(A843,'NIP totaal 2021'!$A$4:$I$2114,9,0)</f>
        <v>0</v>
      </c>
      <c r="I843" s="32">
        <f t="shared" si="65"/>
        <v>0</v>
      </c>
      <c r="J843" s="27">
        <f t="shared" si="66"/>
        <v>0</v>
      </c>
      <c r="K843" s="81">
        <f t="shared" si="68"/>
        <v>1</v>
      </c>
      <c r="L843" s="28">
        <f t="shared" si="67"/>
        <v>0</v>
      </c>
      <c r="M843" s="28">
        <f t="shared" si="69"/>
        <v>0</v>
      </c>
    </row>
    <row r="844" spans="1:13" ht="14.15" customHeight="1" x14ac:dyDescent="0.25">
      <c r="A844" s="129">
        <v>16667433</v>
      </c>
      <c r="B844" s="124" t="s">
        <v>261</v>
      </c>
      <c r="C844" s="124" t="s">
        <v>262</v>
      </c>
      <c r="D844" s="4" t="s">
        <v>2991</v>
      </c>
      <c r="E844" s="6">
        <v>21</v>
      </c>
      <c r="F844" s="6"/>
      <c r="G844" s="7"/>
      <c r="H844" s="122">
        <f>VLOOKUP(A844,'NIP totaal 2021'!$A$4:$I$2114,9,0)</f>
        <v>0</v>
      </c>
      <c r="I844" s="32">
        <f t="shared" si="65"/>
        <v>0</v>
      </c>
      <c r="J844" s="27">
        <f t="shared" si="66"/>
        <v>0</v>
      </c>
      <c r="K844" s="81">
        <f t="shared" si="68"/>
        <v>1</v>
      </c>
      <c r="L844" s="28">
        <f t="shared" si="67"/>
        <v>0</v>
      </c>
      <c r="M844" s="28">
        <f t="shared" si="69"/>
        <v>0</v>
      </c>
    </row>
    <row r="845" spans="1:13" ht="14.15" customHeight="1" x14ac:dyDescent="0.25">
      <c r="A845" s="129">
        <v>16667565</v>
      </c>
      <c r="B845" s="124" t="s">
        <v>261</v>
      </c>
      <c r="C845" s="124" t="s">
        <v>262</v>
      </c>
      <c r="D845" s="4" t="s">
        <v>2991</v>
      </c>
      <c r="E845" s="6">
        <v>21</v>
      </c>
      <c r="F845" s="6"/>
      <c r="G845" s="7"/>
      <c r="H845" s="122">
        <f>VLOOKUP(A845,'NIP totaal 2021'!$A$4:$I$2114,9,0)</f>
        <v>0</v>
      </c>
      <c r="I845" s="32">
        <f t="shared" si="65"/>
        <v>0</v>
      </c>
      <c r="J845" s="27">
        <f t="shared" si="66"/>
        <v>0</v>
      </c>
      <c r="K845" s="81">
        <f t="shared" si="68"/>
        <v>1</v>
      </c>
      <c r="L845" s="28">
        <f t="shared" si="67"/>
        <v>0</v>
      </c>
      <c r="M845" s="28">
        <f t="shared" si="69"/>
        <v>0</v>
      </c>
    </row>
    <row r="846" spans="1:13" ht="14.15" customHeight="1" x14ac:dyDescent="0.25">
      <c r="A846" s="129">
        <v>16667875</v>
      </c>
      <c r="B846" s="124" t="s">
        <v>2808</v>
      </c>
      <c r="C846" s="124" t="s">
        <v>264</v>
      </c>
      <c r="D846" s="4" t="s">
        <v>2991</v>
      </c>
      <c r="E846" s="6">
        <v>28</v>
      </c>
      <c r="F846" s="6"/>
      <c r="G846" s="7"/>
      <c r="H846" s="122">
        <f>VLOOKUP(A846,'NIP totaal 2021'!$A$4:$I$2114,9,0)</f>
        <v>0</v>
      </c>
      <c r="I846" s="32">
        <f t="shared" si="65"/>
        <v>0</v>
      </c>
      <c r="J846" s="27">
        <f t="shared" si="66"/>
        <v>0</v>
      </c>
      <c r="K846" s="81">
        <f t="shared" si="68"/>
        <v>1</v>
      </c>
      <c r="L846" s="28">
        <f t="shared" si="67"/>
        <v>0</v>
      </c>
      <c r="M846" s="28">
        <f t="shared" si="69"/>
        <v>0</v>
      </c>
    </row>
    <row r="847" spans="1:13" ht="14.15" customHeight="1" x14ac:dyDescent="0.25">
      <c r="A847" s="129">
        <v>16667883</v>
      </c>
      <c r="B847" s="124" t="s">
        <v>2808</v>
      </c>
      <c r="C847" s="124" t="s">
        <v>264</v>
      </c>
      <c r="D847" s="4" t="s">
        <v>2991</v>
      </c>
      <c r="E847" s="6">
        <v>28</v>
      </c>
      <c r="F847" s="6"/>
      <c r="G847" s="7"/>
      <c r="H847" s="122">
        <f>VLOOKUP(A847,'NIP totaal 2021'!$A$4:$I$2114,9,0)</f>
        <v>0</v>
      </c>
      <c r="I847" s="32">
        <f t="shared" si="65"/>
        <v>0</v>
      </c>
      <c r="J847" s="27">
        <f t="shared" si="66"/>
        <v>0</v>
      </c>
      <c r="K847" s="81">
        <f t="shared" si="68"/>
        <v>1</v>
      </c>
      <c r="L847" s="28">
        <f t="shared" si="67"/>
        <v>0</v>
      </c>
      <c r="M847" s="28">
        <f t="shared" si="69"/>
        <v>0</v>
      </c>
    </row>
    <row r="848" spans="1:13" ht="14.15" customHeight="1" x14ac:dyDescent="0.25">
      <c r="A848" s="129">
        <v>16667891</v>
      </c>
      <c r="B848" s="124" t="s">
        <v>2808</v>
      </c>
      <c r="C848" s="124" t="s">
        <v>264</v>
      </c>
      <c r="D848" s="4" t="s">
        <v>2991</v>
      </c>
      <c r="E848" s="6">
        <v>28</v>
      </c>
      <c r="F848" s="6"/>
      <c r="G848" s="7"/>
      <c r="H848" s="122">
        <f>VLOOKUP(A848,'NIP totaal 2021'!$A$4:$I$2114,9,0)</f>
        <v>0</v>
      </c>
      <c r="I848" s="32">
        <f t="shared" si="65"/>
        <v>0</v>
      </c>
      <c r="J848" s="27">
        <f t="shared" si="66"/>
        <v>0</v>
      </c>
      <c r="K848" s="81">
        <f t="shared" si="68"/>
        <v>1</v>
      </c>
      <c r="L848" s="28">
        <f t="shared" si="67"/>
        <v>0</v>
      </c>
      <c r="M848" s="28">
        <f t="shared" si="69"/>
        <v>0</v>
      </c>
    </row>
    <row r="849" spans="1:13" ht="14.15" customHeight="1" x14ac:dyDescent="0.25">
      <c r="A849" s="129">
        <v>16668464</v>
      </c>
      <c r="B849" s="124" t="s">
        <v>2824</v>
      </c>
      <c r="C849" s="124" t="s">
        <v>330</v>
      </c>
      <c r="D849" s="4" t="s">
        <v>2991</v>
      </c>
      <c r="E849" s="6">
        <v>3</v>
      </c>
      <c r="F849" s="6"/>
      <c r="G849" s="7"/>
      <c r="H849" s="122">
        <f>VLOOKUP(A849,'NIP totaal 2021'!$A$4:$I$2114,9,0)</f>
        <v>0</v>
      </c>
      <c r="I849" s="32">
        <f t="shared" si="65"/>
        <v>0</v>
      </c>
      <c r="J849" s="27">
        <f t="shared" si="66"/>
        <v>0</v>
      </c>
      <c r="K849" s="81">
        <f t="shared" si="68"/>
        <v>1</v>
      </c>
      <c r="L849" s="28">
        <f t="shared" si="67"/>
        <v>0</v>
      </c>
      <c r="M849" s="28">
        <f t="shared" si="69"/>
        <v>0</v>
      </c>
    </row>
    <row r="850" spans="1:13" ht="14.15" customHeight="1" x14ac:dyDescent="0.25">
      <c r="A850" s="129">
        <v>16671864</v>
      </c>
      <c r="B850" s="124" t="s">
        <v>170</v>
      </c>
      <c r="C850" s="124" t="s">
        <v>171</v>
      </c>
      <c r="D850" s="4" t="s">
        <v>2991</v>
      </c>
      <c r="E850" s="6">
        <v>21</v>
      </c>
      <c r="F850" s="6"/>
      <c r="G850" s="7"/>
      <c r="H850" s="122">
        <f>VLOOKUP(A850,'NIP totaal 2021'!$A$4:$I$2114,9,0)</f>
        <v>0</v>
      </c>
      <c r="I850" s="32">
        <f t="shared" si="65"/>
        <v>0</v>
      </c>
      <c r="J850" s="27">
        <f t="shared" si="66"/>
        <v>0</v>
      </c>
      <c r="K850" s="81">
        <f t="shared" si="68"/>
        <v>1</v>
      </c>
      <c r="L850" s="28">
        <f t="shared" si="67"/>
        <v>0</v>
      </c>
      <c r="M850" s="28">
        <f t="shared" si="69"/>
        <v>0</v>
      </c>
    </row>
    <row r="851" spans="1:13" ht="14.15" customHeight="1" x14ac:dyDescent="0.25">
      <c r="A851" s="129">
        <v>16671899</v>
      </c>
      <c r="B851" s="124" t="s">
        <v>170</v>
      </c>
      <c r="C851" s="124" t="s">
        <v>171</v>
      </c>
      <c r="D851" s="4" t="s">
        <v>2991</v>
      </c>
      <c r="E851" s="6">
        <v>21</v>
      </c>
      <c r="F851" s="6"/>
      <c r="G851" s="7"/>
      <c r="H851" s="122">
        <f>VLOOKUP(A851,'NIP totaal 2021'!$A$4:$I$2114,9,0)</f>
        <v>0</v>
      </c>
      <c r="I851" s="32">
        <f t="shared" si="65"/>
        <v>0</v>
      </c>
      <c r="J851" s="27">
        <f t="shared" si="66"/>
        <v>0</v>
      </c>
      <c r="K851" s="81">
        <f t="shared" si="68"/>
        <v>1</v>
      </c>
      <c r="L851" s="28">
        <f t="shared" si="67"/>
        <v>0</v>
      </c>
      <c r="M851" s="28">
        <f t="shared" si="69"/>
        <v>0</v>
      </c>
    </row>
    <row r="852" spans="1:13" ht="14.15" customHeight="1" x14ac:dyDescent="0.25">
      <c r="A852" s="129">
        <v>16671996</v>
      </c>
      <c r="B852" s="124" t="s">
        <v>170</v>
      </c>
      <c r="C852" s="124" t="s">
        <v>171</v>
      </c>
      <c r="D852" s="4" t="s">
        <v>2991</v>
      </c>
      <c r="E852" s="6">
        <v>21</v>
      </c>
      <c r="F852" s="6"/>
      <c r="G852" s="7"/>
      <c r="H852" s="122">
        <f>VLOOKUP(A852,'NIP totaal 2021'!$A$4:$I$2114,9,0)</f>
        <v>0</v>
      </c>
      <c r="I852" s="32">
        <f t="shared" ref="I852:I915" si="70">F852/E852</f>
        <v>0</v>
      </c>
      <c r="J852" s="27">
        <f t="shared" ref="J852:J915" si="71">H852/E852*F852</f>
        <v>0</v>
      </c>
      <c r="K852" s="81">
        <f t="shared" si="68"/>
        <v>1</v>
      </c>
      <c r="L852" s="28">
        <f t="shared" ref="L852:L915" si="72">G852/E852*F852</f>
        <v>0</v>
      </c>
      <c r="M852" s="28">
        <f t="shared" si="69"/>
        <v>0</v>
      </c>
    </row>
    <row r="853" spans="1:13" ht="14.15" customHeight="1" x14ac:dyDescent="0.25">
      <c r="A853" s="129">
        <v>16672011</v>
      </c>
      <c r="B853" s="124" t="s">
        <v>170</v>
      </c>
      <c r="C853" s="124" t="s">
        <v>171</v>
      </c>
      <c r="D853" s="4" t="s">
        <v>2991</v>
      </c>
      <c r="E853" s="6">
        <v>21</v>
      </c>
      <c r="F853" s="6"/>
      <c r="G853" s="7"/>
      <c r="H853" s="122">
        <f>VLOOKUP(A853,'NIP totaal 2021'!$A$4:$I$2114,9,0)</f>
        <v>0</v>
      </c>
      <c r="I853" s="32">
        <f t="shared" si="70"/>
        <v>0</v>
      </c>
      <c r="J853" s="27">
        <f t="shared" si="71"/>
        <v>0</v>
      </c>
      <c r="K853" s="81">
        <f t="shared" ref="K853:K916" si="73">IF(H853&gt;G853, 0, 1)</f>
        <v>1</v>
      </c>
      <c r="L853" s="28">
        <f t="shared" si="72"/>
        <v>0</v>
      </c>
      <c r="M853" s="28">
        <f t="shared" ref="M853:M916" si="74">MIN(L853,J853)</f>
        <v>0</v>
      </c>
    </row>
    <row r="854" spans="1:13" ht="14.15" customHeight="1" x14ac:dyDescent="0.25">
      <c r="A854" s="129">
        <v>16672879</v>
      </c>
      <c r="B854" s="124" t="s">
        <v>170</v>
      </c>
      <c r="C854" s="124" t="s">
        <v>171</v>
      </c>
      <c r="D854" s="4" t="s">
        <v>2991</v>
      </c>
      <c r="E854" s="6">
        <v>21</v>
      </c>
      <c r="F854" s="6"/>
      <c r="G854" s="7"/>
      <c r="H854" s="122">
        <f>VLOOKUP(A854,'NIP totaal 2021'!$A$4:$I$2114,9,0)</f>
        <v>0</v>
      </c>
      <c r="I854" s="32">
        <f t="shared" si="70"/>
        <v>0</v>
      </c>
      <c r="J854" s="27">
        <f t="shared" si="71"/>
        <v>0</v>
      </c>
      <c r="K854" s="81">
        <f t="shared" si="73"/>
        <v>1</v>
      </c>
      <c r="L854" s="28">
        <f t="shared" si="72"/>
        <v>0</v>
      </c>
      <c r="M854" s="28">
        <f t="shared" si="74"/>
        <v>0</v>
      </c>
    </row>
    <row r="855" spans="1:13" ht="14.15" customHeight="1" x14ac:dyDescent="0.25">
      <c r="A855" s="129">
        <v>16672992</v>
      </c>
      <c r="B855" s="124" t="s">
        <v>170</v>
      </c>
      <c r="C855" s="124" t="s">
        <v>171</v>
      </c>
      <c r="D855" s="4" t="s">
        <v>2991</v>
      </c>
      <c r="E855" s="6">
        <v>21</v>
      </c>
      <c r="F855" s="6"/>
      <c r="G855" s="7"/>
      <c r="H855" s="122">
        <f>VLOOKUP(A855,'NIP totaal 2021'!$A$4:$I$2114,9,0)</f>
        <v>0</v>
      </c>
      <c r="I855" s="32">
        <f t="shared" si="70"/>
        <v>0</v>
      </c>
      <c r="J855" s="27">
        <f t="shared" si="71"/>
        <v>0</v>
      </c>
      <c r="K855" s="81">
        <f t="shared" si="73"/>
        <v>1</v>
      </c>
      <c r="L855" s="28">
        <f t="shared" si="72"/>
        <v>0</v>
      </c>
      <c r="M855" s="28">
        <f t="shared" si="74"/>
        <v>0</v>
      </c>
    </row>
    <row r="856" spans="1:13" ht="14.15" customHeight="1" x14ac:dyDescent="0.25">
      <c r="A856" s="129">
        <v>16673174</v>
      </c>
      <c r="B856" s="124" t="s">
        <v>310</v>
      </c>
      <c r="C856" s="124" t="s">
        <v>311</v>
      </c>
      <c r="D856" s="4" t="s">
        <v>2991</v>
      </c>
      <c r="E856" s="6">
        <v>1</v>
      </c>
      <c r="F856" s="6"/>
      <c r="G856" s="7"/>
      <c r="H856" s="122">
        <f>VLOOKUP(A856,'NIP totaal 2021'!$A$4:$I$2114,9,0)</f>
        <v>0</v>
      </c>
      <c r="I856" s="32">
        <f t="shared" si="70"/>
        <v>0</v>
      </c>
      <c r="J856" s="27">
        <f t="shared" si="71"/>
        <v>0</v>
      </c>
      <c r="K856" s="81">
        <f t="shared" si="73"/>
        <v>1</v>
      </c>
      <c r="L856" s="28">
        <f t="shared" si="72"/>
        <v>0</v>
      </c>
      <c r="M856" s="28">
        <f t="shared" si="74"/>
        <v>0</v>
      </c>
    </row>
    <row r="857" spans="1:13" ht="14.15" customHeight="1" x14ac:dyDescent="0.25">
      <c r="A857" s="129">
        <v>16673468</v>
      </c>
      <c r="B857" s="124" t="s">
        <v>2826</v>
      </c>
      <c r="C857" s="124" t="s">
        <v>344</v>
      </c>
      <c r="D857" s="4" t="s">
        <v>2991</v>
      </c>
      <c r="E857" s="6">
        <v>56</v>
      </c>
      <c r="F857" s="6"/>
      <c r="G857" s="7"/>
      <c r="H857" s="122">
        <f>VLOOKUP(A857,'NIP totaal 2021'!$A$4:$I$2114,9,0)</f>
        <v>0</v>
      </c>
      <c r="I857" s="32">
        <f t="shared" si="70"/>
        <v>0</v>
      </c>
      <c r="J857" s="27">
        <f t="shared" si="71"/>
        <v>0</v>
      </c>
      <c r="K857" s="81">
        <f t="shared" si="73"/>
        <v>1</v>
      </c>
      <c r="L857" s="28">
        <f t="shared" si="72"/>
        <v>0</v>
      </c>
      <c r="M857" s="28">
        <f t="shared" si="74"/>
        <v>0</v>
      </c>
    </row>
    <row r="858" spans="1:13" ht="14.15" customHeight="1" x14ac:dyDescent="0.25">
      <c r="A858" s="129">
        <v>16673891</v>
      </c>
      <c r="B858" s="124" t="s">
        <v>2822</v>
      </c>
      <c r="C858" s="124" t="s">
        <v>324</v>
      </c>
      <c r="D858" s="4" t="s">
        <v>2991</v>
      </c>
      <c r="E858" s="6">
        <v>21</v>
      </c>
      <c r="F858" s="6"/>
      <c r="G858" s="7"/>
      <c r="H858" s="122">
        <f>VLOOKUP(A858,'NIP totaal 2021'!$A$4:$I$2114,9,0)</f>
        <v>0</v>
      </c>
      <c r="I858" s="32">
        <f t="shared" si="70"/>
        <v>0</v>
      </c>
      <c r="J858" s="27">
        <f t="shared" si="71"/>
        <v>0</v>
      </c>
      <c r="K858" s="81">
        <f t="shared" si="73"/>
        <v>1</v>
      </c>
      <c r="L858" s="28">
        <f t="shared" si="72"/>
        <v>0</v>
      </c>
      <c r="M858" s="28">
        <f t="shared" si="74"/>
        <v>0</v>
      </c>
    </row>
    <row r="859" spans="1:13" ht="14.15" customHeight="1" x14ac:dyDescent="0.25">
      <c r="A859" s="129">
        <v>16673964</v>
      </c>
      <c r="B859" s="124" t="s">
        <v>2822</v>
      </c>
      <c r="C859" s="124" t="s">
        <v>324</v>
      </c>
      <c r="D859" s="4" t="s">
        <v>2991</v>
      </c>
      <c r="E859" s="6">
        <v>21</v>
      </c>
      <c r="F859" s="6"/>
      <c r="G859" s="7"/>
      <c r="H859" s="122">
        <f>VLOOKUP(A859,'NIP totaal 2021'!$A$4:$I$2114,9,0)</f>
        <v>0</v>
      </c>
      <c r="I859" s="32">
        <f t="shared" si="70"/>
        <v>0</v>
      </c>
      <c r="J859" s="27">
        <f t="shared" si="71"/>
        <v>0</v>
      </c>
      <c r="K859" s="81">
        <f t="shared" si="73"/>
        <v>1</v>
      </c>
      <c r="L859" s="28">
        <f t="shared" si="72"/>
        <v>0</v>
      </c>
      <c r="M859" s="28">
        <f t="shared" si="74"/>
        <v>0</v>
      </c>
    </row>
    <row r="860" spans="1:13" ht="14.15" customHeight="1" x14ac:dyDescent="0.25">
      <c r="A860" s="129">
        <v>16674006</v>
      </c>
      <c r="B860" s="124" t="s">
        <v>2822</v>
      </c>
      <c r="C860" s="124" t="s">
        <v>324</v>
      </c>
      <c r="D860" s="4" t="s">
        <v>2991</v>
      </c>
      <c r="E860" s="6">
        <v>21</v>
      </c>
      <c r="F860" s="6"/>
      <c r="G860" s="7"/>
      <c r="H860" s="122">
        <f>VLOOKUP(A860,'NIP totaal 2021'!$A$4:$I$2114,9,0)</f>
        <v>0</v>
      </c>
      <c r="I860" s="32">
        <f t="shared" si="70"/>
        <v>0</v>
      </c>
      <c r="J860" s="27">
        <f t="shared" si="71"/>
        <v>0</v>
      </c>
      <c r="K860" s="81">
        <f t="shared" si="73"/>
        <v>1</v>
      </c>
      <c r="L860" s="28">
        <f t="shared" si="72"/>
        <v>0</v>
      </c>
      <c r="M860" s="28">
        <f t="shared" si="74"/>
        <v>0</v>
      </c>
    </row>
    <row r="861" spans="1:13" ht="14.15" customHeight="1" x14ac:dyDescent="0.25">
      <c r="A861" s="129">
        <v>16723325</v>
      </c>
      <c r="B861" s="124" t="s">
        <v>2824</v>
      </c>
      <c r="C861" s="124" t="s">
        <v>330</v>
      </c>
      <c r="D861" s="4" t="s">
        <v>2991</v>
      </c>
      <c r="E861" s="6">
        <v>3</v>
      </c>
      <c r="F861" s="6"/>
      <c r="G861" s="7"/>
      <c r="H861" s="122">
        <f>VLOOKUP(A861,'NIP totaal 2021'!$A$4:$I$2114,9,0)</f>
        <v>0</v>
      </c>
      <c r="I861" s="32">
        <f t="shared" si="70"/>
        <v>0</v>
      </c>
      <c r="J861" s="27">
        <f t="shared" si="71"/>
        <v>0</v>
      </c>
      <c r="K861" s="81">
        <f t="shared" si="73"/>
        <v>1</v>
      </c>
      <c r="L861" s="28">
        <f t="shared" si="72"/>
        <v>0</v>
      </c>
      <c r="M861" s="28">
        <f t="shared" si="74"/>
        <v>0</v>
      </c>
    </row>
    <row r="862" spans="1:13" ht="14.15" customHeight="1" x14ac:dyDescent="0.25">
      <c r="A862" s="129">
        <v>16725247</v>
      </c>
      <c r="B862" s="124" t="s">
        <v>2802</v>
      </c>
      <c r="C862" s="124" t="s">
        <v>246</v>
      </c>
      <c r="D862" s="4" t="s">
        <v>2991</v>
      </c>
      <c r="E862" s="6">
        <v>60</v>
      </c>
      <c r="F862" s="6"/>
      <c r="G862" s="7"/>
      <c r="H862" s="122">
        <f>VLOOKUP(A862,'NIP totaal 2021'!$A$4:$I$2114,9,0)</f>
        <v>0</v>
      </c>
      <c r="I862" s="32">
        <f t="shared" si="70"/>
        <v>0</v>
      </c>
      <c r="J862" s="27">
        <f t="shared" si="71"/>
        <v>0</v>
      </c>
      <c r="K862" s="81">
        <f t="shared" si="73"/>
        <v>1</v>
      </c>
      <c r="L862" s="28">
        <f t="shared" si="72"/>
        <v>0</v>
      </c>
      <c r="M862" s="28">
        <f t="shared" si="74"/>
        <v>0</v>
      </c>
    </row>
    <row r="863" spans="1:13" ht="14.15" customHeight="1" x14ac:dyDescent="0.25">
      <c r="A863" s="129">
        <v>16725336</v>
      </c>
      <c r="B863" s="124" t="s">
        <v>2812</v>
      </c>
      <c r="C863" s="124" t="s">
        <v>278</v>
      </c>
      <c r="D863" s="4" t="s">
        <v>2991</v>
      </c>
      <c r="E863" s="6">
        <v>60</v>
      </c>
      <c r="F863" s="6"/>
      <c r="G863" s="7"/>
      <c r="H863" s="122">
        <f>VLOOKUP(A863,'NIP totaal 2021'!$A$4:$I$2114,9,0)</f>
        <v>0</v>
      </c>
      <c r="I863" s="32">
        <f t="shared" si="70"/>
        <v>0</v>
      </c>
      <c r="J863" s="27">
        <f t="shared" si="71"/>
        <v>0</v>
      </c>
      <c r="K863" s="81">
        <f t="shared" si="73"/>
        <v>1</v>
      </c>
      <c r="L863" s="28">
        <f t="shared" si="72"/>
        <v>0</v>
      </c>
      <c r="M863" s="28">
        <f t="shared" si="74"/>
        <v>0</v>
      </c>
    </row>
    <row r="864" spans="1:13" ht="14.15" customHeight="1" x14ac:dyDescent="0.25">
      <c r="A864" s="129">
        <v>16725344</v>
      </c>
      <c r="B864" s="124" t="s">
        <v>275</v>
      </c>
      <c r="C864" s="124" t="s">
        <v>276</v>
      </c>
      <c r="D864" s="4" t="s">
        <v>2991</v>
      </c>
      <c r="E864" s="6">
        <v>1</v>
      </c>
      <c r="F864" s="6"/>
      <c r="G864" s="7"/>
      <c r="H864" s="122">
        <f>VLOOKUP(A864,'NIP totaal 2021'!$A$4:$I$2114,9,0)</f>
        <v>0</v>
      </c>
      <c r="I864" s="32">
        <f t="shared" si="70"/>
        <v>0</v>
      </c>
      <c r="J864" s="27">
        <f t="shared" si="71"/>
        <v>0</v>
      </c>
      <c r="K864" s="81">
        <f t="shared" si="73"/>
        <v>1</v>
      </c>
      <c r="L864" s="28">
        <f t="shared" si="72"/>
        <v>0</v>
      </c>
      <c r="M864" s="28">
        <f t="shared" si="74"/>
        <v>0</v>
      </c>
    </row>
    <row r="865" spans="1:13" ht="14.15" customHeight="1" x14ac:dyDescent="0.25">
      <c r="A865" s="129">
        <v>16725352</v>
      </c>
      <c r="B865" s="124" t="s">
        <v>275</v>
      </c>
      <c r="C865" s="124" t="s">
        <v>276</v>
      </c>
      <c r="D865" s="4" t="s">
        <v>2991</v>
      </c>
      <c r="E865" s="6">
        <v>1</v>
      </c>
      <c r="F865" s="6"/>
      <c r="G865" s="7"/>
      <c r="H865" s="122">
        <f>VLOOKUP(A865,'NIP totaal 2021'!$A$4:$I$2114,9,0)</f>
        <v>0</v>
      </c>
      <c r="I865" s="32">
        <f t="shared" si="70"/>
        <v>0</v>
      </c>
      <c r="J865" s="27">
        <f t="shared" si="71"/>
        <v>0</v>
      </c>
      <c r="K865" s="81">
        <f t="shared" si="73"/>
        <v>1</v>
      </c>
      <c r="L865" s="28">
        <f t="shared" si="72"/>
        <v>0</v>
      </c>
      <c r="M865" s="28">
        <f t="shared" si="74"/>
        <v>0</v>
      </c>
    </row>
    <row r="866" spans="1:13" ht="14.15" customHeight="1" x14ac:dyDescent="0.25">
      <c r="A866" s="129">
        <v>16725670</v>
      </c>
      <c r="B866" s="124" t="s">
        <v>2816</v>
      </c>
      <c r="C866" s="124" t="s">
        <v>292</v>
      </c>
      <c r="D866" s="4" t="s">
        <v>2991</v>
      </c>
      <c r="E866" s="6">
        <v>1</v>
      </c>
      <c r="F866" s="6"/>
      <c r="G866" s="7"/>
      <c r="H866" s="122">
        <f>VLOOKUP(A866,'NIP totaal 2021'!$A$4:$I$2114,9,0)</f>
        <v>0</v>
      </c>
      <c r="I866" s="32">
        <f t="shared" si="70"/>
        <v>0</v>
      </c>
      <c r="J866" s="27">
        <f t="shared" si="71"/>
        <v>0</v>
      </c>
      <c r="K866" s="81">
        <f t="shared" si="73"/>
        <v>1</v>
      </c>
      <c r="L866" s="28">
        <f t="shared" si="72"/>
        <v>0</v>
      </c>
      <c r="M866" s="28">
        <f t="shared" si="74"/>
        <v>0</v>
      </c>
    </row>
    <row r="867" spans="1:13" ht="14.15" customHeight="1" x14ac:dyDescent="0.25">
      <c r="A867" s="129">
        <v>16725689</v>
      </c>
      <c r="B867" s="124" t="s">
        <v>310</v>
      </c>
      <c r="C867" s="124" t="s">
        <v>311</v>
      </c>
      <c r="D867" s="4" t="s">
        <v>2991</v>
      </c>
      <c r="E867" s="6">
        <v>1</v>
      </c>
      <c r="F867" s="6"/>
      <c r="G867" s="7"/>
      <c r="H867" s="122">
        <f>VLOOKUP(A867,'NIP totaal 2021'!$A$4:$I$2114,9,0)</f>
        <v>0</v>
      </c>
      <c r="I867" s="32">
        <f t="shared" si="70"/>
        <v>0</v>
      </c>
      <c r="J867" s="27">
        <f t="shared" si="71"/>
        <v>0</v>
      </c>
      <c r="K867" s="81">
        <f t="shared" si="73"/>
        <v>1</v>
      </c>
      <c r="L867" s="28">
        <f t="shared" si="72"/>
        <v>0</v>
      </c>
      <c r="M867" s="28">
        <f t="shared" si="74"/>
        <v>0</v>
      </c>
    </row>
    <row r="868" spans="1:13" ht="14.15" customHeight="1" x14ac:dyDescent="0.25">
      <c r="A868" s="129">
        <v>16727215</v>
      </c>
      <c r="B868" s="124" t="s">
        <v>2802</v>
      </c>
      <c r="C868" s="124" t="s">
        <v>246</v>
      </c>
      <c r="D868" s="4" t="s">
        <v>2991</v>
      </c>
      <c r="E868" s="6">
        <v>60</v>
      </c>
      <c r="F868" s="6"/>
      <c r="G868" s="7"/>
      <c r="H868" s="122">
        <f>VLOOKUP(A868,'NIP totaal 2021'!$A$4:$I$2114,9,0)</f>
        <v>0</v>
      </c>
      <c r="I868" s="32">
        <f t="shared" si="70"/>
        <v>0</v>
      </c>
      <c r="J868" s="27">
        <f t="shared" si="71"/>
        <v>0</v>
      </c>
      <c r="K868" s="81">
        <f t="shared" si="73"/>
        <v>1</v>
      </c>
      <c r="L868" s="28">
        <f t="shared" si="72"/>
        <v>0</v>
      </c>
      <c r="M868" s="28">
        <f t="shared" si="74"/>
        <v>0</v>
      </c>
    </row>
    <row r="869" spans="1:13" ht="14.15" customHeight="1" x14ac:dyDescent="0.25">
      <c r="A869" s="129">
        <v>16728297</v>
      </c>
      <c r="B869" s="124" t="s">
        <v>2829</v>
      </c>
      <c r="C869" s="124" t="s">
        <v>349</v>
      </c>
      <c r="D869" s="4" t="s">
        <v>2991</v>
      </c>
      <c r="E869" s="6">
        <v>42</v>
      </c>
      <c r="F869" s="6"/>
      <c r="G869" s="7"/>
      <c r="H869" s="122">
        <f>VLOOKUP(A869,'NIP totaal 2021'!$A$4:$I$2114,9,0)</f>
        <v>0</v>
      </c>
      <c r="I869" s="32">
        <f t="shared" si="70"/>
        <v>0</v>
      </c>
      <c r="J869" s="27">
        <f t="shared" si="71"/>
        <v>0</v>
      </c>
      <c r="K869" s="81">
        <f t="shared" si="73"/>
        <v>1</v>
      </c>
      <c r="L869" s="28">
        <f t="shared" si="72"/>
        <v>0</v>
      </c>
      <c r="M869" s="28">
        <f t="shared" si="74"/>
        <v>0</v>
      </c>
    </row>
    <row r="870" spans="1:13" ht="14.15" customHeight="1" x14ac:dyDescent="0.25">
      <c r="A870" s="129">
        <v>16728300</v>
      </c>
      <c r="B870" s="124" t="s">
        <v>2829</v>
      </c>
      <c r="C870" s="124" t="s">
        <v>349</v>
      </c>
      <c r="D870" s="4" t="s">
        <v>2991</v>
      </c>
      <c r="E870" s="6">
        <v>28</v>
      </c>
      <c r="F870" s="6"/>
      <c r="G870" s="7"/>
      <c r="H870" s="122">
        <f>VLOOKUP(A870,'NIP totaal 2021'!$A$4:$I$2114,9,0)</f>
        <v>0</v>
      </c>
      <c r="I870" s="32">
        <f t="shared" si="70"/>
        <v>0</v>
      </c>
      <c r="J870" s="27">
        <f t="shared" si="71"/>
        <v>0</v>
      </c>
      <c r="K870" s="81">
        <f t="shared" si="73"/>
        <v>1</v>
      </c>
      <c r="L870" s="28">
        <f t="shared" si="72"/>
        <v>0</v>
      </c>
      <c r="M870" s="28">
        <f t="shared" si="74"/>
        <v>0</v>
      </c>
    </row>
    <row r="871" spans="1:13" ht="14.15" customHeight="1" x14ac:dyDescent="0.25">
      <c r="A871" s="129">
        <v>16728319</v>
      </c>
      <c r="B871" s="124" t="s">
        <v>2830</v>
      </c>
      <c r="C871" s="124" t="s">
        <v>351</v>
      </c>
      <c r="D871" s="4" t="s">
        <v>2991</v>
      </c>
      <c r="E871" s="6">
        <v>84</v>
      </c>
      <c r="F871" s="6"/>
      <c r="G871" s="7"/>
      <c r="H871" s="122">
        <f>VLOOKUP(A871,'NIP totaal 2021'!$A$4:$I$2114,9,0)</f>
        <v>0</v>
      </c>
      <c r="I871" s="32">
        <f t="shared" si="70"/>
        <v>0</v>
      </c>
      <c r="J871" s="27">
        <f t="shared" si="71"/>
        <v>0</v>
      </c>
      <c r="K871" s="81">
        <f t="shared" si="73"/>
        <v>1</v>
      </c>
      <c r="L871" s="28">
        <f t="shared" si="72"/>
        <v>0</v>
      </c>
      <c r="M871" s="28">
        <f t="shared" si="74"/>
        <v>0</v>
      </c>
    </row>
    <row r="872" spans="1:13" ht="14.15" customHeight="1" x14ac:dyDescent="0.25">
      <c r="A872" s="129">
        <v>16728629</v>
      </c>
      <c r="B872" s="124" t="s">
        <v>2824</v>
      </c>
      <c r="C872" s="124" t="s">
        <v>330</v>
      </c>
      <c r="D872" s="4" t="s">
        <v>2991</v>
      </c>
      <c r="E872" s="6">
        <v>3</v>
      </c>
      <c r="F872" s="6"/>
      <c r="G872" s="7"/>
      <c r="H872" s="122">
        <f>VLOOKUP(A872,'NIP totaal 2021'!$A$4:$I$2114,9,0)</f>
        <v>0</v>
      </c>
      <c r="I872" s="32">
        <f t="shared" si="70"/>
        <v>0</v>
      </c>
      <c r="J872" s="27">
        <f t="shared" si="71"/>
        <v>0</v>
      </c>
      <c r="K872" s="81">
        <f t="shared" si="73"/>
        <v>1</v>
      </c>
      <c r="L872" s="28">
        <f t="shared" si="72"/>
        <v>0</v>
      </c>
      <c r="M872" s="28">
        <f t="shared" si="74"/>
        <v>0</v>
      </c>
    </row>
    <row r="873" spans="1:13" ht="14.15" customHeight="1" x14ac:dyDescent="0.25">
      <c r="A873" s="129">
        <v>16730771</v>
      </c>
      <c r="B873" s="124" t="s">
        <v>308</v>
      </c>
      <c r="C873" s="124" t="s">
        <v>309</v>
      </c>
      <c r="D873" s="4" t="s">
        <v>2991</v>
      </c>
      <c r="E873" s="6">
        <v>1</v>
      </c>
      <c r="F873" s="6"/>
      <c r="G873" s="7"/>
      <c r="H873" s="122">
        <f>VLOOKUP(A873,'NIP totaal 2021'!$A$4:$I$2114,9,0)</f>
        <v>0</v>
      </c>
      <c r="I873" s="32">
        <f t="shared" si="70"/>
        <v>0</v>
      </c>
      <c r="J873" s="27">
        <f t="shared" si="71"/>
        <v>0</v>
      </c>
      <c r="K873" s="81">
        <f t="shared" si="73"/>
        <v>1</v>
      </c>
      <c r="L873" s="28">
        <f t="shared" si="72"/>
        <v>0</v>
      </c>
      <c r="M873" s="28">
        <f t="shared" si="74"/>
        <v>0</v>
      </c>
    </row>
    <row r="874" spans="1:13" ht="14.15" customHeight="1" x14ac:dyDescent="0.25">
      <c r="A874" s="129">
        <v>16731166</v>
      </c>
      <c r="B874" s="124" t="s">
        <v>2824</v>
      </c>
      <c r="C874" s="124" t="s">
        <v>330</v>
      </c>
      <c r="D874" s="4" t="s">
        <v>2991</v>
      </c>
      <c r="E874" s="6">
        <v>3</v>
      </c>
      <c r="F874" s="6"/>
      <c r="G874" s="7"/>
      <c r="H874" s="122">
        <f>VLOOKUP(A874,'NIP totaal 2021'!$A$4:$I$2114,9,0)</f>
        <v>0</v>
      </c>
      <c r="I874" s="32">
        <f t="shared" si="70"/>
        <v>0</v>
      </c>
      <c r="J874" s="27">
        <f t="shared" si="71"/>
        <v>0</v>
      </c>
      <c r="K874" s="81">
        <f t="shared" si="73"/>
        <v>1</v>
      </c>
      <c r="L874" s="28">
        <f t="shared" si="72"/>
        <v>0</v>
      </c>
      <c r="M874" s="28">
        <f t="shared" si="74"/>
        <v>0</v>
      </c>
    </row>
    <row r="875" spans="1:13" ht="14.15" customHeight="1" x14ac:dyDescent="0.25">
      <c r="A875" s="129">
        <v>16732421</v>
      </c>
      <c r="B875" s="124" t="s">
        <v>2824</v>
      </c>
      <c r="C875" s="124" t="s">
        <v>330</v>
      </c>
      <c r="D875" s="4" t="s">
        <v>2991</v>
      </c>
      <c r="E875" s="6">
        <v>3</v>
      </c>
      <c r="F875" s="6"/>
      <c r="G875" s="7"/>
      <c r="H875" s="122">
        <f>VLOOKUP(A875,'NIP totaal 2021'!$A$4:$I$2114,9,0)</f>
        <v>0</v>
      </c>
      <c r="I875" s="32">
        <f t="shared" si="70"/>
        <v>0</v>
      </c>
      <c r="J875" s="27">
        <f t="shared" si="71"/>
        <v>0</v>
      </c>
      <c r="K875" s="81">
        <f t="shared" si="73"/>
        <v>1</v>
      </c>
      <c r="L875" s="28">
        <f t="shared" si="72"/>
        <v>0</v>
      </c>
      <c r="M875" s="28">
        <f t="shared" si="74"/>
        <v>0</v>
      </c>
    </row>
    <row r="876" spans="1:13" ht="14.15" customHeight="1" x14ac:dyDescent="0.25">
      <c r="A876" s="129">
        <v>16734122</v>
      </c>
      <c r="B876" s="124" t="s">
        <v>2807</v>
      </c>
      <c r="C876" s="124" t="s">
        <v>260</v>
      </c>
      <c r="D876" s="4" t="s">
        <v>2991</v>
      </c>
      <c r="E876" s="6">
        <v>84</v>
      </c>
      <c r="F876" s="6"/>
      <c r="G876" s="7"/>
      <c r="H876" s="122">
        <f>VLOOKUP(A876,'NIP totaal 2021'!$A$4:$I$2114,9,0)</f>
        <v>0</v>
      </c>
      <c r="I876" s="32">
        <f t="shared" si="70"/>
        <v>0</v>
      </c>
      <c r="J876" s="27">
        <f t="shared" si="71"/>
        <v>0</v>
      </c>
      <c r="K876" s="81">
        <f t="shared" si="73"/>
        <v>1</v>
      </c>
      <c r="L876" s="28">
        <f t="shared" si="72"/>
        <v>0</v>
      </c>
      <c r="M876" s="28">
        <f t="shared" si="74"/>
        <v>0</v>
      </c>
    </row>
    <row r="877" spans="1:13" ht="14.15" customHeight="1" x14ac:dyDescent="0.25">
      <c r="A877" s="129">
        <v>16734149</v>
      </c>
      <c r="B877" s="124" t="s">
        <v>237</v>
      </c>
      <c r="C877" s="124" t="s">
        <v>238</v>
      </c>
      <c r="D877" s="4" t="s">
        <v>2991</v>
      </c>
      <c r="E877" s="6">
        <v>1</v>
      </c>
      <c r="F877" s="6"/>
      <c r="G877" s="7"/>
      <c r="H877" s="122">
        <f>VLOOKUP(A877,'NIP totaal 2021'!$A$4:$I$2114,9,0)</f>
        <v>0</v>
      </c>
      <c r="I877" s="32">
        <f t="shared" si="70"/>
        <v>0</v>
      </c>
      <c r="J877" s="27">
        <f t="shared" si="71"/>
        <v>0</v>
      </c>
      <c r="K877" s="81">
        <f t="shared" si="73"/>
        <v>1</v>
      </c>
      <c r="L877" s="28">
        <f t="shared" si="72"/>
        <v>0</v>
      </c>
      <c r="M877" s="28">
        <f t="shared" si="74"/>
        <v>0</v>
      </c>
    </row>
    <row r="878" spans="1:13" ht="14.15" customHeight="1" x14ac:dyDescent="0.25">
      <c r="A878" s="129">
        <v>16734203</v>
      </c>
      <c r="B878" s="124" t="s">
        <v>164</v>
      </c>
      <c r="C878" s="124" t="s">
        <v>165</v>
      </c>
      <c r="D878" s="4" t="s">
        <v>2991</v>
      </c>
      <c r="E878" s="6">
        <v>1</v>
      </c>
      <c r="F878" s="6"/>
      <c r="G878" s="7"/>
      <c r="H878" s="122">
        <f>VLOOKUP(A878,'NIP totaal 2021'!$A$4:$I$2114,9,0)</f>
        <v>0</v>
      </c>
      <c r="I878" s="32">
        <f t="shared" si="70"/>
        <v>0</v>
      </c>
      <c r="J878" s="27">
        <f t="shared" si="71"/>
        <v>0</v>
      </c>
      <c r="K878" s="81">
        <f t="shared" si="73"/>
        <v>1</v>
      </c>
      <c r="L878" s="28">
        <f t="shared" si="72"/>
        <v>0</v>
      </c>
      <c r="M878" s="28">
        <f t="shared" si="74"/>
        <v>0</v>
      </c>
    </row>
    <row r="879" spans="1:13" ht="14.15" customHeight="1" x14ac:dyDescent="0.25">
      <c r="A879" s="129">
        <v>16734319</v>
      </c>
      <c r="B879" s="124" t="s">
        <v>2789</v>
      </c>
      <c r="C879" s="124" t="s">
        <v>159</v>
      </c>
      <c r="D879" s="4" t="s">
        <v>2991</v>
      </c>
      <c r="E879" s="6">
        <v>112</v>
      </c>
      <c r="F879" s="6"/>
      <c r="G879" s="7"/>
      <c r="H879" s="122">
        <f>VLOOKUP(A879,'NIP totaal 2021'!$A$4:$I$2114,9,0)</f>
        <v>0</v>
      </c>
      <c r="I879" s="32">
        <f t="shared" si="70"/>
        <v>0</v>
      </c>
      <c r="J879" s="27">
        <f t="shared" si="71"/>
        <v>0</v>
      </c>
      <c r="K879" s="81">
        <f t="shared" si="73"/>
        <v>1</v>
      </c>
      <c r="L879" s="28">
        <f t="shared" si="72"/>
        <v>0</v>
      </c>
      <c r="M879" s="28">
        <f t="shared" si="74"/>
        <v>0</v>
      </c>
    </row>
    <row r="880" spans="1:13" ht="14.15" customHeight="1" x14ac:dyDescent="0.25">
      <c r="A880" s="129">
        <v>16734327</v>
      </c>
      <c r="B880" s="124" t="s">
        <v>2794</v>
      </c>
      <c r="C880" s="124" t="s">
        <v>141</v>
      </c>
      <c r="D880" s="4" t="s">
        <v>2991</v>
      </c>
      <c r="E880" s="6">
        <v>30</v>
      </c>
      <c r="F880" s="6"/>
      <c r="G880" s="7"/>
      <c r="H880" s="122">
        <f>VLOOKUP(A880,'NIP totaal 2021'!$A$4:$I$2114,9,0)</f>
        <v>0</v>
      </c>
      <c r="I880" s="32">
        <f t="shared" si="70"/>
        <v>0</v>
      </c>
      <c r="J880" s="27">
        <f t="shared" si="71"/>
        <v>0</v>
      </c>
      <c r="K880" s="81">
        <f t="shared" si="73"/>
        <v>1</v>
      </c>
      <c r="L880" s="28">
        <f t="shared" si="72"/>
        <v>0</v>
      </c>
      <c r="M880" s="28">
        <f t="shared" si="74"/>
        <v>0</v>
      </c>
    </row>
    <row r="881" spans="1:13" ht="14.15" customHeight="1" x14ac:dyDescent="0.25">
      <c r="A881" s="129">
        <v>16734335</v>
      </c>
      <c r="B881" s="124" t="s">
        <v>2816</v>
      </c>
      <c r="C881" s="124" t="s">
        <v>292</v>
      </c>
      <c r="D881" s="4" t="s">
        <v>2991</v>
      </c>
      <c r="E881" s="6">
        <v>1</v>
      </c>
      <c r="F881" s="6"/>
      <c r="G881" s="7"/>
      <c r="H881" s="122">
        <f>VLOOKUP(A881,'NIP totaal 2021'!$A$4:$I$2114,9,0)</f>
        <v>0</v>
      </c>
      <c r="I881" s="32">
        <f t="shared" si="70"/>
        <v>0</v>
      </c>
      <c r="J881" s="27">
        <f t="shared" si="71"/>
        <v>0</v>
      </c>
      <c r="K881" s="81">
        <f t="shared" si="73"/>
        <v>1</v>
      </c>
      <c r="L881" s="28">
        <f t="shared" si="72"/>
        <v>0</v>
      </c>
      <c r="M881" s="28">
        <f t="shared" si="74"/>
        <v>0</v>
      </c>
    </row>
    <row r="882" spans="1:13" ht="14.15" customHeight="1" x14ac:dyDescent="0.25">
      <c r="A882" s="129">
        <v>16734343</v>
      </c>
      <c r="B882" s="124" t="s">
        <v>2816</v>
      </c>
      <c r="C882" s="124" t="s">
        <v>292</v>
      </c>
      <c r="D882" s="4" t="s">
        <v>2991</v>
      </c>
      <c r="E882" s="6">
        <v>1</v>
      </c>
      <c r="F882" s="6"/>
      <c r="G882" s="7"/>
      <c r="H882" s="122">
        <f>VLOOKUP(A882,'NIP totaal 2021'!$A$4:$I$2114,9,0)</f>
        <v>0</v>
      </c>
      <c r="I882" s="32">
        <f t="shared" si="70"/>
        <v>0</v>
      </c>
      <c r="J882" s="27">
        <f t="shared" si="71"/>
        <v>0</v>
      </c>
      <c r="K882" s="81">
        <f t="shared" si="73"/>
        <v>1</v>
      </c>
      <c r="L882" s="28">
        <f t="shared" si="72"/>
        <v>0</v>
      </c>
      <c r="M882" s="28">
        <f t="shared" si="74"/>
        <v>0</v>
      </c>
    </row>
    <row r="883" spans="1:13" ht="14.15" customHeight="1" x14ac:dyDescent="0.25">
      <c r="A883" s="129">
        <v>16734351</v>
      </c>
      <c r="B883" s="124" t="s">
        <v>2798</v>
      </c>
      <c r="C883" s="124" t="s">
        <v>234</v>
      </c>
      <c r="D883" s="4" t="s">
        <v>2991</v>
      </c>
      <c r="E883" s="6">
        <v>30</v>
      </c>
      <c r="F883" s="6"/>
      <c r="G883" s="7"/>
      <c r="H883" s="122">
        <f>VLOOKUP(A883,'NIP totaal 2021'!$A$4:$I$2114,9,0)</f>
        <v>0</v>
      </c>
      <c r="I883" s="32">
        <f t="shared" si="70"/>
        <v>0</v>
      </c>
      <c r="J883" s="27">
        <f t="shared" si="71"/>
        <v>0</v>
      </c>
      <c r="K883" s="81">
        <f t="shared" si="73"/>
        <v>1</v>
      </c>
      <c r="L883" s="28">
        <f t="shared" si="72"/>
        <v>0</v>
      </c>
      <c r="M883" s="28">
        <f t="shared" si="74"/>
        <v>0</v>
      </c>
    </row>
    <row r="884" spans="1:13" ht="14.15" customHeight="1" x14ac:dyDescent="0.25">
      <c r="A884" s="129">
        <v>16734378</v>
      </c>
      <c r="B884" s="124" t="s">
        <v>271</v>
      </c>
      <c r="C884" s="124" t="s">
        <v>272</v>
      </c>
      <c r="D884" s="4" t="s">
        <v>2991</v>
      </c>
      <c r="E884" s="6">
        <v>1</v>
      </c>
      <c r="F884" s="6"/>
      <c r="G884" s="7"/>
      <c r="H884" s="122">
        <f>VLOOKUP(A884,'NIP totaal 2021'!$A$4:$I$2114,9,0)</f>
        <v>0</v>
      </c>
      <c r="I884" s="32">
        <f t="shared" si="70"/>
        <v>0</v>
      </c>
      <c r="J884" s="27">
        <f t="shared" si="71"/>
        <v>0</v>
      </c>
      <c r="K884" s="81">
        <f t="shared" si="73"/>
        <v>1</v>
      </c>
      <c r="L884" s="28">
        <f t="shared" si="72"/>
        <v>0</v>
      </c>
      <c r="M884" s="28">
        <f t="shared" si="74"/>
        <v>0</v>
      </c>
    </row>
    <row r="885" spans="1:13" ht="14.15" customHeight="1" x14ac:dyDescent="0.25">
      <c r="A885" s="129">
        <v>16734386</v>
      </c>
      <c r="B885" s="124" t="s">
        <v>261</v>
      </c>
      <c r="C885" s="124" t="s">
        <v>262</v>
      </c>
      <c r="D885" s="4" t="s">
        <v>2991</v>
      </c>
      <c r="E885" s="6">
        <v>21</v>
      </c>
      <c r="F885" s="6"/>
      <c r="G885" s="7"/>
      <c r="H885" s="122">
        <f>VLOOKUP(A885,'NIP totaal 2021'!$A$4:$I$2114,9,0)</f>
        <v>0</v>
      </c>
      <c r="I885" s="32">
        <f t="shared" si="70"/>
        <v>0</v>
      </c>
      <c r="J885" s="27">
        <f t="shared" si="71"/>
        <v>0</v>
      </c>
      <c r="K885" s="81">
        <f t="shared" si="73"/>
        <v>1</v>
      </c>
      <c r="L885" s="28">
        <f t="shared" si="72"/>
        <v>0</v>
      </c>
      <c r="M885" s="28">
        <f t="shared" si="74"/>
        <v>0</v>
      </c>
    </row>
    <row r="886" spans="1:13" ht="14.15" customHeight="1" x14ac:dyDescent="0.25">
      <c r="A886" s="129">
        <v>16734394</v>
      </c>
      <c r="B886" s="124" t="s">
        <v>2803</v>
      </c>
      <c r="C886" s="124" t="s">
        <v>250</v>
      </c>
      <c r="D886" s="4" t="s">
        <v>2991</v>
      </c>
      <c r="E886" s="6">
        <v>28</v>
      </c>
      <c r="F886" s="6"/>
      <c r="G886" s="7"/>
      <c r="H886" s="122">
        <f>VLOOKUP(A886,'NIP totaal 2021'!$A$4:$I$2114,9,0)</f>
        <v>0</v>
      </c>
      <c r="I886" s="32">
        <f t="shared" si="70"/>
        <v>0</v>
      </c>
      <c r="J886" s="27">
        <f t="shared" si="71"/>
        <v>0</v>
      </c>
      <c r="K886" s="81">
        <f t="shared" si="73"/>
        <v>1</v>
      </c>
      <c r="L886" s="28">
        <f t="shared" si="72"/>
        <v>0</v>
      </c>
      <c r="M886" s="28">
        <f t="shared" si="74"/>
        <v>0</v>
      </c>
    </row>
    <row r="887" spans="1:13" ht="14.15" customHeight="1" x14ac:dyDescent="0.25">
      <c r="A887" s="129">
        <v>16735692</v>
      </c>
      <c r="B887" s="124" t="s">
        <v>128</v>
      </c>
      <c r="C887" s="124" t="s">
        <v>129</v>
      </c>
      <c r="D887" s="4" t="s">
        <v>2991</v>
      </c>
      <c r="E887" s="6">
        <v>1</v>
      </c>
      <c r="F887" s="6"/>
      <c r="G887" s="7"/>
      <c r="H887" s="122">
        <f>VLOOKUP(A887,'NIP totaal 2021'!$A$4:$I$2114,9,0)</f>
        <v>0</v>
      </c>
      <c r="I887" s="32">
        <f t="shared" si="70"/>
        <v>0</v>
      </c>
      <c r="J887" s="27">
        <f t="shared" si="71"/>
        <v>0</v>
      </c>
      <c r="K887" s="81">
        <f t="shared" si="73"/>
        <v>1</v>
      </c>
      <c r="L887" s="28">
        <f t="shared" si="72"/>
        <v>0</v>
      </c>
      <c r="M887" s="28">
        <f t="shared" si="74"/>
        <v>0</v>
      </c>
    </row>
    <row r="888" spans="1:13" ht="14.15" customHeight="1" x14ac:dyDescent="0.25">
      <c r="A888" s="129">
        <v>16736184</v>
      </c>
      <c r="B888" s="124" t="s">
        <v>152</v>
      </c>
      <c r="C888" s="124" t="s">
        <v>153</v>
      </c>
      <c r="D888" s="4" t="s">
        <v>2991</v>
      </c>
      <c r="E888" s="6">
        <v>100</v>
      </c>
      <c r="F888" s="6"/>
      <c r="G888" s="7"/>
      <c r="H888" s="122">
        <f>VLOOKUP(A888,'NIP totaal 2021'!$A$4:$I$2114,9,0)</f>
        <v>0</v>
      </c>
      <c r="I888" s="32">
        <f t="shared" si="70"/>
        <v>0</v>
      </c>
      <c r="J888" s="27">
        <f t="shared" si="71"/>
        <v>0</v>
      </c>
      <c r="K888" s="81">
        <f t="shared" si="73"/>
        <v>1</v>
      </c>
      <c r="L888" s="28">
        <f t="shared" si="72"/>
        <v>0</v>
      </c>
      <c r="M888" s="28">
        <f t="shared" si="74"/>
        <v>0</v>
      </c>
    </row>
    <row r="889" spans="1:13" ht="14.15" customHeight="1" x14ac:dyDescent="0.25">
      <c r="A889" s="129">
        <v>16736931</v>
      </c>
      <c r="B889" s="124" t="s">
        <v>2796</v>
      </c>
      <c r="C889" s="124" t="s">
        <v>212</v>
      </c>
      <c r="D889" s="4" t="s">
        <v>2991</v>
      </c>
      <c r="E889" s="6">
        <v>30</v>
      </c>
      <c r="F889" s="6"/>
      <c r="G889" s="7"/>
      <c r="H889" s="122">
        <f>VLOOKUP(A889,'NIP totaal 2021'!$A$4:$I$2114,9,0)</f>
        <v>0</v>
      </c>
      <c r="I889" s="32">
        <f t="shared" si="70"/>
        <v>0</v>
      </c>
      <c r="J889" s="27">
        <f t="shared" si="71"/>
        <v>0</v>
      </c>
      <c r="K889" s="81">
        <f t="shared" si="73"/>
        <v>1</v>
      </c>
      <c r="L889" s="28">
        <f t="shared" si="72"/>
        <v>0</v>
      </c>
      <c r="M889" s="28">
        <f t="shared" si="74"/>
        <v>0</v>
      </c>
    </row>
    <row r="890" spans="1:13" ht="14.15" customHeight="1" x14ac:dyDescent="0.25">
      <c r="A890" s="129">
        <v>16736958</v>
      </c>
      <c r="B890" s="124" t="s">
        <v>2796</v>
      </c>
      <c r="C890" s="124" t="s">
        <v>212</v>
      </c>
      <c r="D890" s="4" t="s">
        <v>2991</v>
      </c>
      <c r="E890" s="6">
        <v>60</v>
      </c>
      <c r="F890" s="6"/>
      <c r="G890" s="7"/>
      <c r="H890" s="122">
        <f>VLOOKUP(A890,'NIP totaal 2021'!$A$4:$I$2114,9,0)</f>
        <v>0</v>
      </c>
      <c r="I890" s="32">
        <f t="shared" si="70"/>
        <v>0</v>
      </c>
      <c r="J890" s="27">
        <f t="shared" si="71"/>
        <v>0</v>
      </c>
      <c r="K890" s="81">
        <f t="shared" si="73"/>
        <v>1</v>
      </c>
      <c r="L890" s="28">
        <f t="shared" si="72"/>
        <v>0</v>
      </c>
      <c r="M890" s="28">
        <f t="shared" si="74"/>
        <v>0</v>
      </c>
    </row>
    <row r="891" spans="1:13" ht="14.15" customHeight="1" x14ac:dyDescent="0.25">
      <c r="A891" s="129">
        <v>16736966</v>
      </c>
      <c r="B891" s="124" t="s">
        <v>2796</v>
      </c>
      <c r="C891" s="124" t="s">
        <v>212</v>
      </c>
      <c r="D891" s="4" t="s">
        <v>2991</v>
      </c>
      <c r="E891" s="6">
        <v>60</v>
      </c>
      <c r="F891" s="6"/>
      <c r="G891" s="7"/>
      <c r="H891" s="122">
        <f>VLOOKUP(A891,'NIP totaal 2021'!$A$4:$I$2114,9,0)</f>
        <v>0</v>
      </c>
      <c r="I891" s="32">
        <f t="shared" si="70"/>
        <v>0</v>
      </c>
      <c r="J891" s="27">
        <f t="shared" si="71"/>
        <v>0</v>
      </c>
      <c r="K891" s="81">
        <f t="shared" si="73"/>
        <v>1</v>
      </c>
      <c r="L891" s="28">
        <f t="shared" si="72"/>
        <v>0</v>
      </c>
      <c r="M891" s="28">
        <f t="shared" si="74"/>
        <v>0</v>
      </c>
    </row>
    <row r="892" spans="1:13" ht="14.15" customHeight="1" x14ac:dyDescent="0.25">
      <c r="A892" s="129">
        <v>16736974</v>
      </c>
      <c r="B892" s="124" t="s">
        <v>2796</v>
      </c>
      <c r="C892" s="124" t="s">
        <v>212</v>
      </c>
      <c r="D892" s="4" t="s">
        <v>2991</v>
      </c>
      <c r="E892" s="6">
        <v>60</v>
      </c>
      <c r="F892" s="6"/>
      <c r="G892" s="7"/>
      <c r="H892" s="122">
        <f>VLOOKUP(A892,'NIP totaal 2021'!$A$4:$I$2114,9,0)</f>
        <v>0</v>
      </c>
      <c r="I892" s="32">
        <f t="shared" si="70"/>
        <v>0</v>
      </c>
      <c r="J892" s="27">
        <f t="shared" si="71"/>
        <v>0</v>
      </c>
      <c r="K892" s="81">
        <f t="shared" si="73"/>
        <v>1</v>
      </c>
      <c r="L892" s="28">
        <f t="shared" si="72"/>
        <v>0</v>
      </c>
      <c r="M892" s="28">
        <f t="shared" si="74"/>
        <v>0</v>
      </c>
    </row>
    <row r="893" spans="1:13" ht="14.15" customHeight="1" x14ac:dyDescent="0.25">
      <c r="A893" s="129">
        <v>16737083</v>
      </c>
      <c r="B893" s="124" t="s">
        <v>281</v>
      </c>
      <c r="C893" s="124" t="s">
        <v>282</v>
      </c>
      <c r="D893" s="4" t="s">
        <v>2991</v>
      </c>
      <c r="E893" s="6">
        <v>1</v>
      </c>
      <c r="F893" s="6"/>
      <c r="G893" s="7"/>
      <c r="H893" s="122">
        <f>VLOOKUP(A893,'NIP totaal 2021'!$A$4:$I$2114,9,0)</f>
        <v>0</v>
      </c>
      <c r="I893" s="32">
        <f t="shared" si="70"/>
        <v>0</v>
      </c>
      <c r="J893" s="27">
        <f t="shared" si="71"/>
        <v>0</v>
      </c>
      <c r="K893" s="81">
        <f t="shared" si="73"/>
        <v>1</v>
      </c>
      <c r="L893" s="28">
        <f t="shared" si="72"/>
        <v>0</v>
      </c>
      <c r="M893" s="28">
        <f t="shared" si="74"/>
        <v>0</v>
      </c>
    </row>
    <row r="894" spans="1:13" ht="14.15" customHeight="1" x14ac:dyDescent="0.25">
      <c r="A894" s="129">
        <v>16738470</v>
      </c>
      <c r="B894" s="124" t="s">
        <v>170</v>
      </c>
      <c r="C894" s="124" t="s">
        <v>171</v>
      </c>
      <c r="D894" s="4" t="s">
        <v>2991</v>
      </c>
      <c r="E894" s="6">
        <v>21</v>
      </c>
      <c r="F894" s="6"/>
      <c r="G894" s="7"/>
      <c r="H894" s="122">
        <f>VLOOKUP(A894,'NIP totaal 2021'!$A$4:$I$2114,9,0)</f>
        <v>0</v>
      </c>
      <c r="I894" s="32">
        <f t="shared" si="70"/>
        <v>0</v>
      </c>
      <c r="J894" s="27">
        <f t="shared" si="71"/>
        <v>0</v>
      </c>
      <c r="K894" s="81">
        <f t="shared" si="73"/>
        <v>1</v>
      </c>
      <c r="L894" s="28">
        <f t="shared" si="72"/>
        <v>0</v>
      </c>
      <c r="M894" s="28">
        <f t="shared" si="74"/>
        <v>0</v>
      </c>
    </row>
    <row r="895" spans="1:13" ht="14.15" customHeight="1" x14ac:dyDescent="0.25">
      <c r="A895" s="129">
        <v>16738519</v>
      </c>
      <c r="B895" s="124" t="s">
        <v>2810</v>
      </c>
      <c r="C895" s="124" t="s">
        <v>270</v>
      </c>
      <c r="D895" s="4" t="s">
        <v>2991</v>
      </c>
      <c r="E895" s="6">
        <v>120</v>
      </c>
      <c r="F895" s="6"/>
      <c r="G895" s="7"/>
      <c r="H895" s="122">
        <f>VLOOKUP(A895,'NIP totaal 2021'!$A$4:$I$2114,9,0)</f>
        <v>0</v>
      </c>
      <c r="I895" s="32">
        <f t="shared" si="70"/>
        <v>0</v>
      </c>
      <c r="J895" s="27">
        <f t="shared" si="71"/>
        <v>0</v>
      </c>
      <c r="K895" s="81">
        <f t="shared" si="73"/>
        <v>1</v>
      </c>
      <c r="L895" s="28">
        <f t="shared" si="72"/>
        <v>0</v>
      </c>
      <c r="M895" s="28">
        <f t="shared" si="74"/>
        <v>0</v>
      </c>
    </row>
    <row r="896" spans="1:13" ht="14.15" customHeight="1" x14ac:dyDescent="0.25">
      <c r="A896" s="129">
        <v>16738527</v>
      </c>
      <c r="B896" s="124" t="s">
        <v>2810</v>
      </c>
      <c r="C896" s="124" t="s">
        <v>270</v>
      </c>
      <c r="D896" s="4" t="s">
        <v>2991</v>
      </c>
      <c r="E896" s="6">
        <v>90</v>
      </c>
      <c r="F896" s="6"/>
      <c r="G896" s="7"/>
      <c r="H896" s="122">
        <f>VLOOKUP(A896,'NIP totaal 2021'!$A$4:$I$2114,9,0)</f>
        <v>0</v>
      </c>
      <c r="I896" s="32">
        <f t="shared" si="70"/>
        <v>0</v>
      </c>
      <c r="J896" s="27">
        <f t="shared" si="71"/>
        <v>0</v>
      </c>
      <c r="K896" s="81">
        <f t="shared" si="73"/>
        <v>1</v>
      </c>
      <c r="L896" s="28">
        <f t="shared" si="72"/>
        <v>0</v>
      </c>
      <c r="M896" s="28">
        <f t="shared" si="74"/>
        <v>0</v>
      </c>
    </row>
    <row r="897" spans="1:13" ht="14.15" customHeight="1" x14ac:dyDescent="0.25">
      <c r="A897" s="129">
        <v>16739515</v>
      </c>
      <c r="B897" s="124" t="s">
        <v>2810</v>
      </c>
      <c r="C897" s="124" t="s">
        <v>270</v>
      </c>
      <c r="D897" s="4" t="s">
        <v>2991</v>
      </c>
      <c r="E897" s="6">
        <v>90</v>
      </c>
      <c r="F897" s="6"/>
      <c r="G897" s="7"/>
      <c r="H897" s="122">
        <f>VLOOKUP(A897,'NIP totaal 2021'!$A$4:$I$2114,9,0)</f>
        <v>0</v>
      </c>
      <c r="I897" s="32">
        <f t="shared" si="70"/>
        <v>0</v>
      </c>
      <c r="J897" s="27">
        <f t="shared" si="71"/>
        <v>0</v>
      </c>
      <c r="K897" s="81">
        <f t="shared" si="73"/>
        <v>1</v>
      </c>
      <c r="L897" s="28">
        <f t="shared" si="72"/>
        <v>0</v>
      </c>
      <c r="M897" s="28">
        <f t="shared" si="74"/>
        <v>0</v>
      </c>
    </row>
    <row r="898" spans="1:13" ht="14.15" customHeight="1" x14ac:dyDescent="0.25">
      <c r="A898" s="129">
        <v>16739523</v>
      </c>
      <c r="B898" s="124" t="s">
        <v>2810</v>
      </c>
      <c r="C898" s="124" t="s">
        <v>270</v>
      </c>
      <c r="D898" s="4" t="s">
        <v>2991</v>
      </c>
      <c r="E898" s="6">
        <v>120</v>
      </c>
      <c r="F898" s="6"/>
      <c r="G898" s="7"/>
      <c r="H898" s="122">
        <f>VLOOKUP(A898,'NIP totaal 2021'!$A$4:$I$2114,9,0)</f>
        <v>0</v>
      </c>
      <c r="I898" s="32">
        <f t="shared" si="70"/>
        <v>0</v>
      </c>
      <c r="J898" s="27">
        <f t="shared" si="71"/>
        <v>0</v>
      </c>
      <c r="K898" s="81">
        <f t="shared" si="73"/>
        <v>1</v>
      </c>
      <c r="L898" s="28">
        <f t="shared" si="72"/>
        <v>0</v>
      </c>
      <c r="M898" s="28">
        <f t="shared" si="74"/>
        <v>0</v>
      </c>
    </row>
    <row r="899" spans="1:13" ht="14.15" customHeight="1" x14ac:dyDescent="0.25">
      <c r="A899" s="129">
        <v>16740432</v>
      </c>
      <c r="B899" s="124" t="s">
        <v>2804</v>
      </c>
      <c r="C899" s="124" t="s">
        <v>252</v>
      </c>
      <c r="D899" s="4" t="s">
        <v>2991</v>
      </c>
      <c r="E899" s="6">
        <v>56</v>
      </c>
      <c r="F899" s="6"/>
      <c r="G899" s="7"/>
      <c r="H899" s="122">
        <f>VLOOKUP(A899,'NIP totaal 2021'!$A$4:$I$2114,9,0)</f>
        <v>0</v>
      </c>
      <c r="I899" s="32">
        <f t="shared" si="70"/>
        <v>0</v>
      </c>
      <c r="J899" s="27">
        <f t="shared" si="71"/>
        <v>0</v>
      </c>
      <c r="K899" s="81">
        <f t="shared" si="73"/>
        <v>1</v>
      </c>
      <c r="L899" s="28">
        <f t="shared" si="72"/>
        <v>0</v>
      </c>
      <c r="M899" s="28">
        <f t="shared" si="74"/>
        <v>0</v>
      </c>
    </row>
    <row r="900" spans="1:13" ht="14.15" customHeight="1" x14ac:dyDescent="0.25">
      <c r="A900" s="129">
        <v>16744373</v>
      </c>
      <c r="B900" s="124" t="s">
        <v>2802</v>
      </c>
      <c r="C900" s="124" t="s">
        <v>246</v>
      </c>
      <c r="D900" s="4" t="s">
        <v>2991</v>
      </c>
      <c r="E900" s="6">
        <v>60</v>
      </c>
      <c r="F900" s="6"/>
      <c r="G900" s="7"/>
      <c r="H900" s="122">
        <f>VLOOKUP(A900,'NIP totaal 2021'!$A$4:$I$2114,9,0)</f>
        <v>0</v>
      </c>
      <c r="I900" s="32">
        <f t="shared" si="70"/>
        <v>0</v>
      </c>
      <c r="J900" s="27">
        <f t="shared" si="71"/>
        <v>0</v>
      </c>
      <c r="K900" s="81">
        <f t="shared" si="73"/>
        <v>1</v>
      </c>
      <c r="L900" s="28">
        <f t="shared" si="72"/>
        <v>0</v>
      </c>
      <c r="M900" s="28">
        <f t="shared" si="74"/>
        <v>0</v>
      </c>
    </row>
    <row r="901" spans="1:13" ht="14.15" customHeight="1" x14ac:dyDescent="0.25">
      <c r="A901" s="129">
        <v>16744381</v>
      </c>
      <c r="B901" s="124" t="s">
        <v>2804</v>
      </c>
      <c r="C901" s="124" t="s">
        <v>252</v>
      </c>
      <c r="D901" s="4" t="s">
        <v>2991</v>
      </c>
      <c r="E901" s="6">
        <v>56</v>
      </c>
      <c r="F901" s="6"/>
      <c r="G901" s="7"/>
      <c r="H901" s="122">
        <f>VLOOKUP(A901,'NIP totaal 2021'!$A$4:$I$2114,9,0)</f>
        <v>0</v>
      </c>
      <c r="I901" s="32">
        <f t="shared" si="70"/>
        <v>0</v>
      </c>
      <c r="J901" s="27">
        <f t="shared" si="71"/>
        <v>0</v>
      </c>
      <c r="K901" s="81">
        <f t="shared" si="73"/>
        <v>1</v>
      </c>
      <c r="L901" s="28">
        <f t="shared" si="72"/>
        <v>0</v>
      </c>
      <c r="M901" s="28">
        <f t="shared" si="74"/>
        <v>0</v>
      </c>
    </row>
    <row r="902" spans="1:13" ht="14.15" customHeight="1" x14ac:dyDescent="0.25">
      <c r="A902" s="129">
        <v>16744780</v>
      </c>
      <c r="B902" s="124" t="s">
        <v>170</v>
      </c>
      <c r="C902" s="124" t="s">
        <v>171</v>
      </c>
      <c r="D902" s="4" t="s">
        <v>2991</v>
      </c>
      <c r="E902" s="6">
        <v>21</v>
      </c>
      <c r="F902" s="6"/>
      <c r="G902" s="7"/>
      <c r="H902" s="122">
        <f>VLOOKUP(A902,'NIP totaal 2021'!$A$4:$I$2114,9,0)</f>
        <v>0</v>
      </c>
      <c r="I902" s="32">
        <f t="shared" si="70"/>
        <v>0</v>
      </c>
      <c r="J902" s="27">
        <f t="shared" si="71"/>
        <v>0</v>
      </c>
      <c r="K902" s="81">
        <f t="shared" si="73"/>
        <v>1</v>
      </c>
      <c r="L902" s="28">
        <f t="shared" si="72"/>
        <v>0</v>
      </c>
      <c r="M902" s="28">
        <f t="shared" si="74"/>
        <v>0</v>
      </c>
    </row>
    <row r="903" spans="1:13" ht="14.15" customHeight="1" x14ac:dyDescent="0.25">
      <c r="A903" s="129">
        <v>16744799</v>
      </c>
      <c r="B903" s="124" t="s">
        <v>170</v>
      </c>
      <c r="C903" s="124" t="s">
        <v>171</v>
      </c>
      <c r="D903" s="4" t="s">
        <v>2991</v>
      </c>
      <c r="E903" s="6">
        <v>21</v>
      </c>
      <c r="F903" s="6"/>
      <c r="G903" s="7"/>
      <c r="H903" s="122">
        <f>VLOOKUP(A903,'NIP totaal 2021'!$A$4:$I$2114,9,0)</f>
        <v>0</v>
      </c>
      <c r="I903" s="32">
        <f t="shared" si="70"/>
        <v>0</v>
      </c>
      <c r="J903" s="27">
        <f t="shared" si="71"/>
        <v>0</v>
      </c>
      <c r="K903" s="81">
        <f t="shared" si="73"/>
        <v>1</v>
      </c>
      <c r="L903" s="28">
        <f t="shared" si="72"/>
        <v>0</v>
      </c>
      <c r="M903" s="28">
        <f t="shared" si="74"/>
        <v>0</v>
      </c>
    </row>
    <row r="904" spans="1:13" ht="14.15" customHeight="1" x14ac:dyDescent="0.25">
      <c r="A904" s="129">
        <v>16744802</v>
      </c>
      <c r="B904" s="124" t="s">
        <v>170</v>
      </c>
      <c r="C904" s="124" t="s">
        <v>171</v>
      </c>
      <c r="D904" s="4" t="s">
        <v>2991</v>
      </c>
      <c r="E904" s="6">
        <v>21</v>
      </c>
      <c r="F904" s="6"/>
      <c r="G904" s="7"/>
      <c r="H904" s="122">
        <f>VLOOKUP(A904,'NIP totaal 2021'!$A$4:$I$2114,9,0)</f>
        <v>0</v>
      </c>
      <c r="I904" s="32">
        <f t="shared" si="70"/>
        <v>0</v>
      </c>
      <c r="J904" s="27">
        <f t="shared" si="71"/>
        <v>0</v>
      </c>
      <c r="K904" s="81">
        <f t="shared" si="73"/>
        <v>1</v>
      </c>
      <c r="L904" s="28">
        <f t="shared" si="72"/>
        <v>0</v>
      </c>
      <c r="M904" s="28">
        <f t="shared" si="74"/>
        <v>0</v>
      </c>
    </row>
    <row r="905" spans="1:13" ht="14.15" customHeight="1" x14ac:dyDescent="0.25">
      <c r="A905" s="129">
        <v>16745191</v>
      </c>
      <c r="B905" s="124" t="s">
        <v>2824</v>
      </c>
      <c r="C905" s="124" t="s">
        <v>330</v>
      </c>
      <c r="D905" s="4" t="s">
        <v>2991</v>
      </c>
      <c r="E905" s="6">
        <v>3</v>
      </c>
      <c r="F905" s="6"/>
      <c r="G905" s="7"/>
      <c r="H905" s="122">
        <f>VLOOKUP(A905,'NIP totaal 2021'!$A$4:$I$2114,9,0)</f>
        <v>0</v>
      </c>
      <c r="I905" s="32">
        <f t="shared" si="70"/>
        <v>0</v>
      </c>
      <c r="J905" s="27">
        <f t="shared" si="71"/>
        <v>0</v>
      </c>
      <c r="K905" s="81">
        <f t="shared" si="73"/>
        <v>1</v>
      </c>
      <c r="L905" s="28">
        <f t="shared" si="72"/>
        <v>0</v>
      </c>
      <c r="M905" s="28">
        <f t="shared" si="74"/>
        <v>0</v>
      </c>
    </row>
    <row r="906" spans="1:13" ht="14.15" customHeight="1" x14ac:dyDescent="0.25">
      <c r="A906" s="129">
        <v>16745698</v>
      </c>
      <c r="B906" s="124" t="s">
        <v>2822</v>
      </c>
      <c r="C906" s="124" t="s">
        <v>324</v>
      </c>
      <c r="D906" s="4" t="s">
        <v>2991</v>
      </c>
      <c r="E906" s="6">
        <v>21</v>
      </c>
      <c r="F906" s="6"/>
      <c r="G906" s="7"/>
      <c r="H906" s="122">
        <f>VLOOKUP(A906,'NIP totaal 2021'!$A$4:$I$2114,9,0)</f>
        <v>0</v>
      </c>
      <c r="I906" s="32">
        <f t="shared" si="70"/>
        <v>0</v>
      </c>
      <c r="J906" s="27">
        <f t="shared" si="71"/>
        <v>0</v>
      </c>
      <c r="K906" s="81">
        <f t="shared" si="73"/>
        <v>1</v>
      </c>
      <c r="L906" s="28">
        <f t="shared" si="72"/>
        <v>0</v>
      </c>
      <c r="M906" s="28">
        <f t="shared" si="74"/>
        <v>0</v>
      </c>
    </row>
    <row r="907" spans="1:13" ht="14.15" customHeight="1" x14ac:dyDescent="0.25">
      <c r="A907" s="129">
        <v>16745728</v>
      </c>
      <c r="B907" s="124" t="s">
        <v>2821</v>
      </c>
      <c r="C907" s="124" t="s">
        <v>319</v>
      </c>
      <c r="D907" s="4" t="s">
        <v>2991</v>
      </c>
      <c r="E907" s="6">
        <v>30</v>
      </c>
      <c r="F907" s="6"/>
      <c r="G907" s="7"/>
      <c r="H907" s="122">
        <f>VLOOKUP(A907,'NIP totaal 2021'!$A$4:$I$2114,9,0)</f>
        <v>0</v>
      </c>
      <c r="I907" s="32">
        <f t="shared" si="70"/>
        <v>0</v>
      </c>
      <c r="J907" s="27">
        <f t="shared" si="71"/>
        <v>0</v>
      </c>
      <c r="K907" s="81">
        <f t="shared" si="73"/>
        <v>1</v>
      </c>
      <c r="L907" s="28">
        <f t="shared" si="72"/>
        <v>0</v>
      </c>
      <c r="M907" s="28">
        <f t="shared" si="74"/>
        <v>0</v>
      </c>
    </row>
    <row r="908" spans="1:13" ht="14.15" customHeight="1" x14ac:dyDescent="0.25">
      <c r="A908" s="129">
        <v>16745744</v>
      </c>
      <c r="B908" s="124" t="s">
        <v>2821</v>
      </c>
      <c r="C908" s="124" t="s">
        <v>319</v>
      </c>
      <c r="D908" s="4" t="s">
        <v>2991</v>
      </c>
      <c r="E908" s="6">
        <v>30</v>
      </c>
      <c r="F908" s="6"/>
      <c r="G908" s="7"/>
      <c r="H908" s="122">
        <f>VLOOKUP(A908,'NIP totaal 2021'!$A$4:$I$2114,9,0)</f>
        <v>0</v>
      </c>
      <c r="I908" s="32">
        <f t="shared" si="70"/>
        <v>0</v>
      </c>
      <c r="J908" s="27">
        <f t="shared" si="71"/>
        <v>0</v>
      </c>
      <c r="K908" s="81">
        <f t="shared" si="73"/>
        <v>1</v>
      </c>
      <c r="L908" s="28">
        <f t="shared" si="72"/>
        <v>0</v>
      </c>
      <c r="M908" s="28">
        <f t="shared" si="74"/>
        <v>0</v>
      </c>
    </row>
    <row r="909" spans="1:13" ht="14.15" customHeight="1" x14ac:dyDescent="0.25">
      <c r="A909" s="129">
        <v>16745809</v>
      </c>
      <c r="B909" s="124" t="s">
        <v>2821</v>
      </c>
      <c r="C909" s="124" t="s">
        <v>319</v>
      </c>
      <c r="D909" s="4" t="s">
        <v>2991</v>
      </c>
      <c r="E909" s="6">
        <v>30</v>
      </c>
      <c r="F909" s="6"/>
      <c r="G909" s="7"/>
      <c r="H909" s="122">
        <f>VLOOKUP(A909,'NIP totaal 2021'!$A$4:$I$2114,9,0)</f>
        <v>0</v>
      </c>
      <c r="I909" s="32">
        <f t="shared" si="70"/>
        <v>0</v>
      </c>
      <c r="J909" s="27">
        <f t="shared" si="71"/>
        <v>0</v>
      </c>
      <c r="K909" s="81">
        <f t="shared" si="73"/>
        <v>1</v>
      </c>
      <c r="L909" s="28">
        <f t="shared" si="72"/>
        <v>0</v>
      </c>
      <c r="M909" s="28">
        <f t="shared" si="74"/>
        <v>0</v>
      </c>
    </row>
    <row r="910" spans="1:13" ht="14.15" customHeight="1" x14ac:dyDescent="0.25">
      <c r="A910" s="129">
        <v>16748352</v>
      </c>
      <c r="B910" s="124" t="s">
        <v>128</v>
      </c>
      <c r="C910" s="124" t="s">
        <v>129</v>
      </c>
      <c r="D910" s="4" t="s">
        <v>2991</v>
      </c>
      <c r="E910" s="6">
        <v>1</v>
      </c>
      <c r="F910" s="6"/>
      <c r="G910" s="7"/>
      <c r="H910" s="122">
        <f>VLOOKUP(A910,'NIP totaal 2021'!$A$4:$I$2114,9,0)</f>
        <v>0</v>
      </c>
      <c r="I910" s="32">
        <f t="shared" si="70"/>
        <v>0</v>
      </c>
      <c r="J910" s="27">
        <f t="shared" si="71"/>
        <v>0</v>
      </c>
      <c r="K910" s="81">
        <f t="shared" si="73"/>
        <v>1</v>
      </c>
      <c r="L910" s="28">
        <f t="shared" si="72"/>
        <v>0</v>
      </c>
      <c r="M910" s="28">
        <f t="shared" si="74"/>
        <v>0</v>
      </c>
    </row>
    <row r="911" spans="1:13" ht="14.15" customHeight="1" x14ac:dyDescent="0.25">
      <c r="A911" s="129">
        <v>16751418</v>
      </c>
      <c r="B911" s="124" t="s">
        <v>2824</v>
      </c>
      <c r="C911" s="124" t="s">
        <v>330</v>
      </c>
      <c r="D911" s="4" t="s">
        <v>2991</v>
      </c>
      <c r="E911" s="6">
        <v>3</v>
      </c>
      <c r="F911" s="6"/>
      <c r="G911" s="7"/>
      <c r="H911" s="122">
        <f>VLOOKUP(A911,'NIP totaal 2021'!$A$4:$I$2114,9,0)</f>
        <v>0</v>
      </c>
      <c r="I911" s="32">
        <f t="shared" si="70"/>
        <v>0</v>
      </c>
      <c r="J911" s="27">
        <f t="shared" si="71"/>
        <v>0</v>
      </c>
      <c r="K911" s="81">
        <f t="shared" si="73"/>
        <v>1</v>
      </c>
      <c r="L911" s="28">
        <f t="shared" si="72"/>
        <v>0</v>
      </c>
      <c r="M911" s="28">
        <f t="shared" si="74"/>
        <v>0</v>
      </c>
    </row>
    <row r="912" spans="1:13" ht="14.15" customHeight="1" x14ac:dyDescent="0.25">
      <c r="A912" s="129">
        <v>16755235</v>
      </c>
      <c r="B912" s="124" t="s">
        <v>2824</v>
      </c>
      <c r="C912" s="124" t="s">
        <v>330</v>
      </c>
      <c r="D912" s="4" t="s">
        <v>2991</v>
      </c>
      <c r="E912" s="6">
        <v>3</v>
      </c>
      <c r="F912" s="6"/>
      <c r="G912" s="7"/>
      <c r="H912" s="122">
        <f>VLOOKUP(A912,'NIP totaal 2021'!$A$4:$I$2114,9,0)</f>
        <v>0</v>
      </c>
      <c r="I912" s="32">
        <f t="shared" si="70"/>
        <v>0</v>
      </c>
      <c r="J912" s="27">
        <f t="shared" si="71"/>
        <v>0</v>
      </c>
      <c r="K912" s="81">
        <f t="shared" si="73"/>
        <v>1</v>
      </c>
      <c r="L912" s="28">
        <f t="shared" si="72"/>
        <v>0</v>
      </c>
      <c r="M912" s="28">
        <f t="shared" si="74"/>
        <v>0</v>
      </c>
    </row>
    <row r="913" spans="1:13" ht="14.15" customHeight="1" x14ac:dyDescent="0.25">
      <c r="A913" s="129">
        <v>16755243</v>
      </c>
      <c r="B913" s="124" t="s">
        <v>2824</v>
      </c>
      <c r="C913" s="124" t="s">
        <v>330</v>
      </c>
      <c r="D913" s="4" t="s">
        <v>2991</v>
      </c>
      <c r="E913" s="6">
        <v>3</v>
      </c>
      <c r="F913" s="6"/>
      <c r="G913" s="7"/>
      <c r="H913" s="122">
        <f>VLOOKUP(A913,'NIP totaal 2021'!$A$4:$I$2114,9,0)</f>
        <v>0</v>
      </c>
      <c r="I913" s="32">
        <f t="shared" si="70"/>
        <v>0</v>
      </c>
      <c r="J913" s="27">
        <f t="shared" si="71"/>
        <v>0</v>
      </c>
      <c r="K913" s="81">
        <f t="shared" si="73"/>
        <v>1</v>
      </c>
      <c r="L913" s="28">
        <f t="shared" si="72"/>
        <v>0</v>
      </c>
      <c r="M913" s="28">
        <f t="shared" si="74"/>
        <v>0</v>
      </c>
    </row>
    <row r="914" spans="1:13" ht="14.15" customHeight="1" x14ac:dyDescent="0.25">
      <c r="A914" s="129">
        <v>16755405</v>
      </c>
      <c r="B914" s="124" t="s">
        <v>261</v>
      </c>
      <c r="C914" s="124" t="s">
        <v>262</v>
      </c>
      <c r="D914" s="4" t="s">
        <v>2991</v>
      </c>
      <c r="E914" s="6">
        <v>21</v>
      </c>
      <c r="F914" s="6"/>
      <c r="G914" s="7"/>
      <c r="H914" s="122">
        <f>VLOOKUP(A914,'NIP totaal 2021'!$A$4:$I$2114,9,0)</f>
        <v>0</v>
      </c>
      <c r="I914" s="32">
        <f t="shared" si="70"/>
        <v>0</v>
      </c>
      <c r="J914" s="27">
        <f t="shared" si="71"/>
        <v>0</v>
      </c>
      <c r="K914" s="81">
        <f t="shared" si="73"/>
        <v>1</v>
      </c>
      <c r="L914" s="28">
        <f t="shared" si="72"/>
        <v>0</v>
      </c>
      <c r="M914" s="28">
        <f t="shared" si="74"/>
        <v>0</v>
      </c>
    </row>
    <row r="915" spans="1:13" ht="14.15" customHeight="1" x14ac:dyDescent="0.25">
      <c r="A915" s="129">
        <v>16755413</v>
      </c>
      <c r="B915" s="124" t="s">
        <v>261</v>
      </c>
      <c r="C915" s="124" t="s">
        <v>262</v>
      </c>
      <c r="D915" s="4" t="s">
        <v>2991</v>
      </c>
      <c r="E915" s="6">
        <v>21</v>
      </c>
      <c r="F915" s="6"/>
      <c r="G915" s="7"/>
      <c r="H915" s="122">
        <f>VLOOKUP(A915,'NIP totaal 2021'!$A$4:$I$2114,9,0)</f>
        <v>0</v>
      </c>
      <c r="I915" s="32">
        <f t="shared" si="70"/>
        <v>0</v>
      </c>
      <c r="J915" s="27">
        <f t="shared" si="71"/>
        <v>0</v>
      </c>
      <c r="K915" s="81">
        <f t="shared" si="73"/>
        <v>1</v>
      </c>
      <c r="L915" s="28">
        <f t="shared" si="72"/>
        <v>0</v>
      </c>
      <c r="M915" s="28">
        <f t="shared" si="74"/>
        <v>0</v>
      </c>
    </row>
    <row r="916" spans="1:13" ht="14.15" customHeight="1" x14ac:dyDescent="0.25">
      <c r="A916" s="129">
        <v>16755421</v>
      </c>
      <c r="B916" s="124" t="s">
        <v>261</v>
      </c>
      <c r="C916" s="124" t="s">
        <v>262</v>
      </c>
      <c r="D916" s="4" t="s">
        <v>2991</v>
      </c>
      <c r="E916" s="6">
        <v>21</v>
      </c>
      <c r="F916" s="6"/>
      <c r="G916" s="7"/>
      <c r="H916" s="122">
        <f>VLOOKUP(A916,'NIP totaal 2021'!$A$4:$I$2114,9,0)</f>
        <v>0</v>
      </c>
      <c r="I916" s="32">
        <f t="shared" ref="I916:I979" si="75">F916/E916</f>
        <v>0</v>
      </c>
      <c r="J916" s="27">
        <f t="shared" ref="J916:J979" si="76">H916/E916*F916</f>
        <v>0</v>
      </c>
      <c r="K916" s="81">
        <f t="shared" si="73"/>
        <v>1</v>
      </c>
      <c r="L916" s="28">
        <f t="shared" ref="L916:L979" si="77">G916/E916*F916</f>
        <v>0</v>
      </c>
      <c r="M916" s="28">
        <f t="shared" si="74"/>
        <v>0</v>
      </c>
    </row>
    <row r="917" spans="1:13" ht="14.15" customHeight="1" x14ac:dyDescent="0.25">
      <c r="A917" s="129">
        <v>16757009</v>
      </c>
      <c r="B917" s="124" t="s">
        <v>261</v>
      </c>
      <c r="C917" s="124" t="s">
        <v>262</v>
      </c>
      <c r="D917" s="4" t="s">
        <v>2991</v>
      </c>
      <c r="E917" s="6">
        <v>21</v>
      </c>
      <c r="F917" s="6"/>
      <c r="G917" s="7"/>
      <c r="H917" s="122">
        <f>VLOOKUP(A917,'NIP totaal 2021'!$A$4:$I$2114,9,0)</f>
        <v>0</v>
      </c>
      <c r="I917" s="32">
        <f t="shared" si="75"/>
        <v>0</v>
      </c>
      <c r="J917" s="27">
        <f t="shared" si="76"/>
        <v>0</v>
      </c>
      <c r="K917" s="81">
        <f t="shared" ref="K917:K980" si="78">IF(H917&gt;G917, 0, 1)</f>
        <v>1</v>
      </c>
      <c r="L917" s="28">
        <f t="shared" si="77"/>
        <v>0</v>
      </c>
      <c r="M917" s="28">
        <f t="shared" ref="M917:M980" si="79">MIN(L917,J917)</f>
        <v>0</v>
      </c>
    </row>
    <row r="918" spans="1:13" ht="14.15" customHeight="1" x14ac:dyDescent="0.25">
      <c r="A918" s="129">
        <v>16757017</v>
      </c>
      <c r="B918" s="124" t="s">
        <v>261</v>
      </c>
      <c r="C918" s="124" t="s">
        <v>262</v>
      </c>
      <c r="D918" s="4" t="s">
        <v>2991</v>
      </c>
      <c r="E918" s="6">
        <v>21</v>
      </c>
      <c r="F918" s="6"/>
      <c r="G918" s="7"/>
      <c r="H918" s="122">
        <f>VLOOKUP(A918,'NIP totaal 2021'!$A$4:$I$2114,9,0)</f>
        <v>0</v>
      </c>
      <c r="I918" s="32">
        <f t="shared" si="75"/>
        <v>0</v>
      </c>
      <c r="J918" s="27">
        <f t="shared" si="76"/>
        <v>0</v>
      </c>
      <c r="K918" s="81">
        <f t="shared" si="78"/>
        <v>1</v>
      </c>
      <c r="L918" s="28">
        <f t="shared" si="77"/>
        <v>0</v>
      </c>
      <c r="M918" s="28">
        <f t="shared" si="79"/>
        <v>0</v>
      </c>
    </row>
    <row r="919" spans="1:13" ht="14.15" customHeight="1" x14ac:dyDescent="0.25">
      <c r="A919" s="129">
        <v>16757025</v>
      </c>
      <c r="B919" s="124" t="s">
        <v>261</v>
      </c>
      <c r="C919" s="124" t="s">
        <v>262</v>
      </c>
      <c r="D919" s="4" t="s">
        <v>2991</v>
      </c>
      <c r="E919" s="6">
        <v>21</v>
      </c>
      <c r="F919" s="6"/>
      <c r="G919" s="7"/>
      <c r="H919" s="122">
        <f>VLOOKUP(A919,'NIP totaal 2021'!$A$4:$I$2114,9,0)</f>
        <v>0</v>
      </c>
      <c r="I919" s="32">
        <f t="shared" si="75"/>
        <v>0</v>
      </c>
      <c r="J919" s="27">
        <f t="shared" si="76"/>
        <v>0</v>
      </c>
      <c r="K919" s="81">
        <f t="shared" si="78"/>
        <v>1</v>
      </c>
      <c r="L919" s="28">
        <f t="shared" si="77"/>
        <v>0</v>
      </c>
      <c r="M919" s="28">
        <f t="shared" si="79"/>
        <v>0</v>
      </c>
    </row>
    <row r="920" spans="1:13" ht="14.15" customHeight="1" x14ac:dyDescent="0.25">
      <c r="A920" s="129">
        <v>16757173</v>
      </c>
      <c r="B920" s="124" t="s">
        <v>130</v>
      </c>
      <c r="C920" s="124" t="s">
        <v>131</v>
      </c>
      <c r="D920" s="4" t="s">
        <v>2991</v>
      </c>
      <c r="E920" s="6">
        <v>1</v>
      </c>
      <c r="F920" s="6"/>
      <c r="G920" s="7"/>
      <c r="H920" s="122">
        <f>VLOOKUP(A920,'NIP totaal 2021'!$A$4:$I$2114,9,0)</f>
        <v>0</v>
      </c>
      <c r="I920" s="32">
        <f t="shared" si="75"/>
        <v>0</v>
      </c>
      <c r="J920" s="27">
        <f t="shared" si="76"/>
        <v>0</v>
      </c>
      <c r="K920" s="81">
        <f t="shared" si="78"/>
        <v>1</v>
      </c>
      <c r="L920" s="28">
        <f t="shared" si="77"/>
        <v>0</v>
      </c>
      <c r="M920" s="28">
        <f t="shared" si="79"/>
        <v>0</v>
      </c>
    </row>
    <row r="921" spans="1:13" ht="14.15" customHeight="1" x14ac:dyDescent="0.25">
      <c r="A921" s="129">
        <v>16760069</v>
      </c>
      <c r="B921" s="124" t="s">
        <v>2810</v>
      </c>
      <c r="C921" s="124" t="s">
        <v>270</v>
      </c>
      <c r="D921" s="4" t="s">
        <v>2991</v>
      </c>
      <c r="E921" s="6">
        <v>120</v>
      </c>
      <c r="F921" s="6"/>
      <c r="G921" s="7"/>
      <c r="H921" s="122">
        <f>VLOOKUP(A921,'NIP totaal 2021'!$A$4:$I$2114,9,0)</f>
        <v>0</v>
      </c>
      <c r="I921" s="32">
        <f t="shared" si="75"/>
        <v>0</v>
      </c>
      <c r="J921" s="27">
        <f t="shared" si="76"/>
        <v>0</v>
      </c>
      <c r="K921" s="81">
        <f t="shared" si="78"/>
        <v>1</v>
      </c>
      <c r="L921" s="28">
        <f t="shared" si="77"/>
        <v>0</v>
      </c>
      <c r="M921" s="28">
        <f t="shared" si="79"/>
        <v>0</v>
      </c>
    </row>
    <row r="922" spans="1:13" ht="14.15" customHeight="1" x14ac:dyDescent="0.25">
      <c r="A922" s="129">
        <v>16760077</v>
      </c>
      <c r="B922" s="124" t="s">
        <v>2810</v>
      </c>
      <c r="C922" s="124" t="s">
        <v>270</v>
      </c>
      <c r="D922" s="4" t="s">
        <v>2991</v>
      </c>
      <c r="E922" s="6">
        <v>90</v>
      </c>
      <c r="F922" s="6"/>
      <c r="G922" s="7"/>
      <c r="H922" s="122">
        <f>VLOOKUP(A922,'NIP totaal 2021'!$A$4:$I$2114,9,0)</f>
        <v>0</v>
      </c>
      <c r="I922" s="32">
        <f t="shared" si="75"/>
        <v>0</v>
      </c>
      <c r="J922" s="27">
        <f t="shared" si="76"/>
        <v>0</v>
      </c>
      <c r="K922" s="81">
        <f t="shared" si="78"/>
        <v>1</v>
      </c>
      <c r="L922" s="28">
        <f t="shared" si="77"/>
        <v>0</v>
      </c>
      <c r="M922" s="28">
        <f t="shared" si="79"/>
        <v>0</v>
      </c>
    </row>
    <row r="923" spans="1:13" ht="14.15" customHeight="1" x14ac:dyDescent="0.25">
      <c r="A923" s="129">
        <v>16767713</v>
      </c>
      <c r="B923" s="124" t="s">
        <v>261</v>
      </c>
      <c r="C923" s="124" t="s">
        <v>262</v>
      </c>
      <c r="D923" s="4" t="s">
        <v>2991</v>
      </c>
      <c r="E923" s="6">
        <v>21</v>
      </c>
      <c r="F923" s="6"/>
      <c r="G923" s="7"/>
      <c r="H923" s="122">
        <f>VLOOKUP(A923,'NIP totaal 2021'!$A$4:$I$2114,9,0)</f>
        <v>0</v>
      </c>
      <c r="I923" s="32">
        <f t="shared" si="75"/>
        <v>0</v>
      </c>
      <c r="J923" s="27">
        <f t="shared" si="76"/>
        <v>0</v>
      </c>
      <c r="K923" s="81">
        <f t="shared" si="78"/>
        <v>1</v>
      </c>
      <c r="L923" s="28">
        <f t="shared" si="77"/>
        <v>0</v>
      </c>
      <c r="M923" s="28">
        <f t="shared" si="79"/>
        <v>0</v>
      </c>
    </row>
    <row r="924" spans="1:13" ht="14.15" customHeight="1" x14ac:dyDescent="0.25">
      <c r="A924" s="129">
        <v>16767977</v>
      </c>
      <c r="B924" s="124" t="s">
        <v>2823</v>
      </c>
      <c r="C924" s="124" t="s">
        <v>326</v>
      </c>
      <c r="D924" s="4" t="s">
        <v>2991</v>
      </c>
      <c r="E924" s="6">
        <v>224</v>
      </c>
      <c r="F924" s="6"/>
      <c r="G924" s="7"/>
      <c r="H924" s="122">
        <f>VLOOKUP(A924,'NIP totaal 2021'!$A$4:$I$2114,9,0)</f>
        <v>0</v>
      </c>
      <c r="I924" s="32">
        <f t="shared" si="75"/>
        <v>0</v>
      </c>
      <c r="J924" s="27">
        <f t="shared" si="76"/>
        <v>0</v>
      </c>
      <c r="K924" s="81">
        <f t="shared" si="78"/>
        <v>1</v>
      </c>
      <c r="L924" s="28">
        <f t="shared" si="77"/>
        <v>0</v>
      </c>
      <c r="M924" s="28">
        <f t="shared" si="79"/>
        <v>0</v>
      </c>
    </row>
    <row r="925" spans="1:13" ht="14.15" customHeight="1" x14ac:dyDescent="0.25">
      <c r="A925" s="129">
        <v>16769104</v>
      </c>
      <c r="B925" s="124" t="s">
        <v>2822</v>
      </c>
      <c r="C925" s="124" t="s">
        <v>324</v>
      </c>
      <c r="D925" s="4" t="s">
        <v>2991</v>
      </c>
      <c r="E925" s="6">
        <v>21</v>
      </c>
      <c r="F925" s="6"/>
      <c r="G925" s="7"/>
      <c r="H925" s="122">
        <f>VLOOKUP(A925,'NIP totaal 2021'!$A$4:$I$2114,9,0)</f>
        <v>0</v>
      </c>
      <c r="I925" s="32">
        <f t="shared" si="75"/>
        <v>0</v>
      </c>
      <c r="J925" s="27">
        <f t="shared" si="76"/>
        <v>0</v>
      </c>
      <c r="K925" s="81">
        <f t="shared" si="78"/>
        <v>1</v>
      </c>
      <c r="L925" s="28">
        <f t="shared" si="77"/>
        <v>0</v>
      </c>
      <c r="M925" s="28">
        <f t="shared" si="79"/>
        <v>0</v>
      </c>
    </row>
    <row r="926" spans="1:13" ht="14.15" customHeight="1" x14ac:dyDescent="0.25">
      <c r="A926" s="129">
        <v>16769813</v>
      </c>
      <c r="B926" s="124" t="s">
        <v>2793</v>
      </c>
      <c r="C926" s="124" t="s">
        <v>199</v>
      </c>
      <c r="D926" s="4" t="s">
        <v>2991</v>
      </c>
      <c r="E926" s="6">
        <v>30</v>
      </c>
      <c r="F926" s="6"/>
      <c r="G926" s="7"/>
      <c r="H926" s="122">
        <f>VLOOKUP(A926,'NIP totaal 2021'!$A$4:$I$2114,9,0)</f>
        <v>0</v>
      </c>
      <c r="I926" s="32">
        <f t="shared" si="75"/>
        <v>0</v>
      </c>
      <c r="J926" s="27">
        <f t="shared" si="76"/>
        <v>0</v>
      </c>
      <c r="K926" s="81">
        <f t="shared" si="78"/>
        <v>1</v>
      </c>
      <c r="L926" s="28">
        <f t="shared" si="77"/>
        <v>0</v>
      </c>
      <c r="M926" s="28">
        <f t="shared" si="79"/>
        <v>0</v>
      </c>
    </row>
    <row r="927" spans="1:13" ht="14.15" customHeight="1" x14ac:dyDescent="0.25">
      <c r="A927" s="129">
        <v>16770102</v>
      </c>
      <c r="B927" s="124" t="s">
        <v>2793</v>
      </c>
      <c r="C927" s="124" t="s">
        <v>199</v>
      </c>
      <c r="D927" s="4" t="s">
        <v>2991</v>
      </c>
      <c r="E927" s="6">
        <v>30</v>
      </c>
      <c r="F927" s="6"/>
      <c r="G927" s="7"/>
      <c r="H927" s="122">
        <f>VLOOKUP(A927,'NIP totaal 2021'!$A$4:$I$2114,9,0)</f>
        <v>0</v>
      </c>
      <c r="I927" s="32">
        <f t="shared" si="75"/>
        <v>0</v>
      </c>
      <c r="J927" s="27">
        <f t="shared" si="76"/>
        <v>0</v>
      </c>
      <c r="K927" s="81">
        <f t="shared" si="78"/>
        <v>1</v>
      </c>
      <c r="L927" s="28">
        <f t="shared" si="77"/>
        <v>0</v>
      </c>
      <c r="M927" s="28">
        <f t="shared" si="79"/>
        <v>0</v>
      </c>
    </row>
    <row r="928" spans="1:13" ht="14.15" customHeight="1" x14ac:dyDescent="0.25">
      <c r="A928" s="129">
        <v>16770862</v>
      </c>
      <c r="B928" s="124" t="s">
        <v>150</v>
      </c>
      <c r="C928" s="124" t="s">
        <v>151</v>
      </c>
      <c r="D928" s="4" t="s">
        <v>2991</v>
      </c>
      <c r="E928" s="6">
        <v>1</v>
      </c>
      <c r="F928" s="6"/>
      <c r="G928" s="7"/>
      <c r="H928" s="122">
        <f>VLOOKUP(A928,'NIP totaal 2021'!$A$4:$I$2114,9,0)</f>
        <v>0</v>
      </c>
      <c r="I928" s="32">
        <f t="shared" si="75"/>
        <v>0</v>
      </c>
      <c r="J928" s="27">
        <f t="shared" si="76"/>
        <v>0</v>
      </c>
      <c r="K928" s="81">
        <f t="shared" si="78"/>
        <v>1</v>
      </c>
      <c r="L928" s="28">
        <f t="shared" si="77"/>
        <v>0</v>
      </c>
      <c r="M928" s="28">
        <f t="shared" si="79"/>
        <v>0</v>
      </c>
    </row>
    <row r="929" spans="1:13" ht="14.15" customHeight="1" x14ac:dyDescent="0.25">
      <c r="A929" s="129">
        <v>16771745</v>
      </c>
      <c r="B929" s="124" t="s">
        <v>2803</v>
      </c>
      <c r="C929" s="124" t="s">
        <v>250</v>
      </c>
      <c r="D929" s="4" t="s">
        <v>2991</v>
      </c>
      <c r="E929" s="6">
        <v>28</v>
      </c>
      <c r="F929" s="6"/>
      <c r="G929" s="7"/>
      <c r="H929" s="122">
        <f>VLOOKUP(A929,'NIP totaal 2021'!$A$4:$I$2114,9,0)</f>
        <v>0</v>
      </c>
      <c r="I929" s="32">
        <f t="shared" si="75"/>
        <v>0</v>
      </c>
      <c r="J929" s="27">
        <f t="shared" si="76"/>
        <v>0</v>
      </c>
      <c r="K929" s="81">
        <f t="shared" si="78"/>
        <v>1</v>
      </c>
      <c r="L929" s="28">
        <f t="shared" si="77"/>
        <v>0</v>
      </c>
      <c r="M929" s="28">
        <f t="shared" si="79"/>
        <v>0</v>
      </c>
    </row>
    <row r="930" spans="1:13" ht="14.15" customHeight="1" x14ac:dyDescent="0.25">
      <c r="A930" s="129">
        <v>16771753</v>
      </c>
      <c r="B930" s="124" t="s">
        <v>2803</v>
      </c>
      <c r="C930" s="124" t="s">
        <v>250</v>
      </c>
      <c r="D930" s="4" t="s">
        <v>2991</v>
      </c>
      <c r="E930" s="6">
        <v>28</v>
      </c>
      <c r="F930" s="6"/>
      <c r="G930" s="7"/>
      <c r="H930" s="122">
        <f>VLOOKUP(A930,'NIP totaal 2021'!$A$4:$I$2114,9,0)</f>
        <v>0</v>
      </c>
      <c r="I930" s="32">
        <f t="shared" si="75"/>
        <v>0</v>
      </c>
      <c r="J930" s="27">
        <f t="shared" si="76"/>
        <v>0</v>
      </c>
      <c r="K930" s="81">
        <f t="shared" si="78"/>
        <v>1</v>
      </c>
      <c r="L930" s="28">
        <f t="shared" si="77"/>
        <v>0</v>
      </c>
      <c r="M930" s="28">
        <f t="shared" si="79"/>
        <v>0</v>
      </c>
    </row>
    <row r="931" spans="1:13" ht="14.15" customHeight="1" x14ac:dyDescent="0.25">
      <c r="A931" s="129">
        <v>16772806</v>
      </c>
      <c r="B931" s="124" t="s">
        <v>2821</v>
      </c>
      <c r="C931" s="124" t="s">
        <v>319</v>
      </c>
      <c r="D931" s="4" t="s">
        <v>2991</v>
      </c>
      <c r="E931" s="6">
        <v>30</v>
      </c>
      <c r="F931" s="6"/>
      <c r="G931" s="7"/>
      <c r="H931" s="122">
        <f>VLOOKUP(A931,'NIP totaal 2021'!$A$4:$I$2114,9,0)</f>
        <v>0</v>
      </c>
      <c r="I931" s="32">
        <f t="shared" si="75"/>
        <v>0</v>
      </c>
      <c r="J931" s="27">
        <f t="shared" si="76"/>
        <v>0</v>
      </c>
      <c r="K931" s="81">
        <f t="shared" si="78"/>
        <v>1</v>
      </c>
      <c r="L931" s="28">
        <f t="shared" si="77"/>
        <v>0</v>
      </c>
      <c r="M931" s="28">
        <f t="shared" si="79"/>
        <v>0</v>
      </c>
    </row>
    <row r="932" spans="1:13" ht="14.15" customHeight="1" x14ac:dyDescent="0.25">
      <c r="A932" s="129">
        <v>16772814</v>
      </c>
      <c r="B932" s="124" t="s">
        <v>2821</v>
      </c>
      <c r="C932" s="124" t="s">
        <v>319</v>
      </c>
      <c r="D932" s="4" t="s">
        <v>2991</v>
      </c>
      <c r="E932" s="6">
        <v>30</v>
      </c>
      <c r="F932" s="6"/>
      <c r="G932" s="7"/>
      <c r="H932" s="122">
        <f>VLOOKUP(A932,'NIP totaal 2021'!$A$4:$I$2114,9,0)</f>
        <v>0</v>
      </c>
      <c r="I932" s="32">
        <f t="shared" si="75"/>
        <v>0</v>
      </c>
      <c r="J932" s="27">
        <f t="shared" si="76"/>
        <v>0</v>
      </c>
      <c r="K932" s="81">
        <f t="shared" si="78"/>
        <v>1</v>
      </c>
      <c r="L932" s="28">
        <f t="shared" si="77"/>
        <v>0</v>
      </c>
      <c r="M932" s="28">
        <f t="shared" si="79"/>
        <v>0</v>
      </c>
    </row>
    <row r="933" spans="1:13" ht="14.15" customHeight="1" x14ac:dyDescent="0.25">
      <c r="A933" s="129">
        <v>16772822</v>
      </c>
      <c r="B933" s="124" t="s">
        <v>2821</v>
      </c>
      <c r="C933" s="124" t="s">
        <v>319</v>
      </c>
      <c r="D933" s="4" t="s">
        <v>2991</v>
      </c>
      <c r="E933" s="6">
        <v>30</v>
      </c>
      <c r="F933" s="6"/>
      <c r="G933" s="7"/>
      <c r="H933" s="122">
        <f>VLOOKUP(A933,'NIP totaal 2021'!$A$4:$I$2114,9,0)</f>
        <v>0</v>
      </c>
      <c r="I933" s="32">
        <f t="shared" si="75"/>
        <v>0</v>
      </c>
      <c r="J933" s="27">
        <f t="shared" si="76"/>
        <v>0</v>
      </c>
      <c r="K933" s="81">
        <f t="shared" si="78"/>
        <v>1</v>
      </c>
      <c r="L933" s="28">
        <f t="shared" si="77"/>
        <v>0</v>
      </c>
      <c r="M933" s="28">
        <f t="shared" si="79"/>
        <v>0</v>
      </c>
    </row>
    <row r="934" spans="1:13" ht="14.15" customHeight="1" x14ac:dyDescent="0.25">
      <c r="A934" s="129">
        <v>16772962</v>
      </c>
      <c r="B934" s="124" t="s">
        <v>2816</v>
      </c>
      <c r="C934" s="124" t="s">
        <v>292</v>
      </c>
      <c r="D934" s="4" t="s">
        <v>2991</v>
      </c>
      <c r="E934" s="6">
        <v>1</v>
      </c>
      <c r="F934" s="6"/>
      <c r="G934" s="7"/>
      <c r="H934" s="122">
        <f>VLOOKUP(A934,'NIP totaal 2021'!$A$4:$I$2114,9,0)</f>
        <v>0</v>
      </c>
      <c r="I934" s="32">
        <f t="shared" si="75"/>
        <v>0</v>
      </c>
      <c r="J934" s="27">
        <f t="shared" si="76"/>
        <v>0</v>
      </c>
      <c r="K934" s="81">
        <f t="shared" si="78"/>
        <v>1</v>
      </c>
      <c r="L934" s="28">
        <f t="shared" si="77"/>
        <v>0</v>
      </c>
      <c r="M934" s="28">
        <f t="shared" si="79"/>
        <v>0</v>
      </c>
    </row>
    <row r="935" spans="1:13" ht="14.15" customHeight="1" x14ac:dyDescent="0.25">
      <c r="A935" s="129">
        <v>16772970</v>
      </c>
      <c r="B935" s="124" t="s">
        <v>2816</v>
      </c>
      <c r="C935" s="124" t="s">
        <v>292</v>
      </c>
      <c r="D935" s="4" t="s">
        <v>2991</v>
      </c>
      <c r="E935" s="6">
        <v>1</v>
      </c>
      <c r="F935" s="6"/>
      <c r="G935" s="7"/>
      <c r="H935" s="122">
        <f>VLOOKUP(A935,'NIP totaal 2021'!$A$4:$I$2114,9,0)</f>
        <v>0</v>
      </c>
      <c r="I935" s="32">
        <f t="shared" si="75"/>
        <v>0</v>
      </c>
      <c r="J935" s="27">
        <f t="shared" si="76"/>
        <v>0</v>
      </c>
      <c r="K935" s="81">
        <f t="shared" si="78"/>
        <v>1</v>
      </c>
      <c r="L935" s="28">
        <f t="shared" si="77"/>
        <v>0</v>
      </c>
      <c r="M935" s="28">
        <f t="shared" si="79"/>
        <v>0</v>
      </c>
    </row>
    <row r="936" spans="1:13" ht="14.15" customHeight="1" x14ac:dyDescent="0.25">
      <c r="A936" s="129">
        <v>16772989</v>
      </c>
      <c r="B936" s="124" t="s">
        <v>2816</v>
      </c>
      <c r="C936" s="124" t="s">
        <v>292</v>
      </c>
      <c r="D936" s="4" t="s">
        <v>2991</v>
      </c>
      <c r="E936" s="6">
        <v>1</v>
      </c>
      <c r="F936" s="6"/>
      <c r="G936" s="7"/>
      <c r="H936" s="122">
        <f>VLOOKUP(A936,'NIP totaal 2021'!$A$4:$I$2114,9,0)</f>
        <v>0</v>
      </c>
      <c r="I936" s="32">
        <f t="shared" si="75"/>
        <v>0</v>
      </c>
      <c r="J936" s="27">
        <f t="shared" si="76"/>
        <v>0</v>
      </c>
      <c r="K936" s="81">
        <f t="shared" si="78"/>
        <v>1</v>
      </c>
      <c r="L936" s="28">
        <f t="shared" si="77"/>
        <v>0</v>
      </c>
      <c r="M936" s="28">
        <f t="shared" si="79"/>
        <v>0</v>
      </c>
    </row>
    <row r="937" spans="1:13" ht="14.15" customHeight="1" x14ac:dyDescent="0.25">
      <c r="A937" s="129">
        <v>16773039</v>
      </c>
      <c r="B937" s="124" t="s">
        <v>2803</v>
      </c>
      <c r="C937" s="124" t="s">
        <v>250</v>
      </c>
      <c r="D937" s="4" t="s">
        <v>2991</v>
      </c>
      <c r="E937" s="6">
        <v>28</v>
      </c>
      <c r="F937" s="6"/>
      <c r="G937" s="7"/>
      <c r="H937" s="122">
        <f>VLOOKUP(A937,'NIP totaal 2021'!$A$4:$I$2114,9,0)</f>
        <v>0</v>
      </c>
      <c r="I937" s="32">
        <f t="shared" si="75"/>
        <v>0</v>
      </c>
      <c r="J937" s="27">
        <f t="shared" si="76"/>
        <v>0</v>
      </c>
      <c r="K937" s="81">
        <f t="shared" si="78"/>
        <v>1</v>
      </c>
      <c r="L937" s="28">
        <f t="shared" si="77"/>
        <v>0</v>
      </c>
      <c r="M937" s="28">
        <f t="shared" si="79"/>
        <v>0</v>
      </c>
    </row>
    <row r="938" spans="1:13" ht="14.15" customHeight="1" x14ac:dyDescent="0.25">
      <c r="A938" s="129">
        <v>16773055</v>
      </c>
      <c r="B938" s="124" t="s">
        <v>124</v>
      </c>
      <c r="C938" s="124" t="s">
        <v>125</v>
      </c>
      <c r="D938" s="4" t="s">
        <v>2991</v>
      </c>
      <c r="E938" s="6">
        <v>1</v>
      </c>
      <c r="F938" s="6"/>
      <c r="G938" s="7"/>
      <c r="H938" s="122">
        <f>VLOOKUP(A938,'NIP totaal 2021'!$A$4:$I$2114,9,0)</f>
        <v>0</v>
      </c>
      <c r="I938" s="32">
        <f t="shared" si="75"/>
        <v>0</v>
      </c>
      <c r="J938" s="27">
        <f t="shared" si="76"/>
        <v>0</v>
      </c>
      <c r="K938" s="81">
        <f t="shared" si="78"/>
        <v>1</v>
      </c>
      <c r="L938" s="28">
        <f t="shared" si="77"/>
        <v>0</v>
      </c>
      <c r="M938" s="28">
        <f t="shared" si="79"/>
        <v>0</v>
      </c>
    </row>
    <row r="939" spans="1:13" ht="14.15" customHeight="1" x14ac:dyDescent="0.25">
      <c r="A939" s="129">
        <v>16773063</v>
      </c>
      <c r="B939" s="124" t="s">
        <v>237</v>
      </c>
      <c r="C939" s="124" t="s">
        <v>238</v>
      </c>
      <c r="D939" s="4" t="s">
        <v>2991</v>
      </c>
      <c r="E939" s="6">
        <v>1</v>
      </c>
      <c r="F939" s="6"/>
      <c r="G939" s="7"/>
      <c r="H939" s="122">
        <f>VLOOKUP(A939,'NIP totaal 2021'!$A$4:$I$2114,9,0)</f>
        <v>0</v>
      </c>
      <c r="I939" s="32">
        <f t="shared" si="75"/>
        <v>0</v>
      </c>
      <c r="J939" s="27">
        <f t="shared" si="76"/>
        <v>0</v>
      </c>
      <c r="K939" s="81">
        <f t="shared" si="78"/>
        <v>1</v>
      </c>
      <c r="L939" s="28">
        <f t="shared" si="77"/>
        <v>0</v>
      </c>
      <c r="M939" s="28">
        <f t="shared" si="79"/>
        <v>0</v>
      </c>
    </row>
    <row r="940" spans="1:13" ht="14.15" customHeight="1" x14ac:dyDescent="0.25">
      <c r="A940" s="129">
        <v>16773101</v>
      </c>
      <c r="B940" s="124" t="s">
        <v>170</v>
      </c>
      <c r="C940" s="124" t="s">
        <v>171</v>
      </c>
      <c r="D940" s="4" t="s">
        <v>2991</v>
      </c>
      <c r="E940" s="6">
        <v>21</v>
      </c>
      <c r="F940" s="6"/>
      <c r="G940" s="7"/>
      <c r="H940" s="122">
        <f>VLOOKUP(A940,'NIP totaal 2021'!$A$4:$I$2114,9,0)</f>
        <v>0</v>
      </c>
      <c r="I940" s="32">
        <f t="shared" si="75"/>
        <v>0</v>
      </c>
      <c r="J940" s="27">
        <f t="shared" si="76"/>
        <v>0</v>
      </c>
      <c r="K940" s="81">
        <f t="shared" si="78"/>
        <v>1</v>
      </c>
      <c r="L940" s="28">
        <f t="shared" si="77"/>
        <v>0</v>
      </c>
      <c r="M940" s="28">
        <f t="shared" si="79"/>
        <v>0</v>
      </c>
    </row>
    <row r="941" spans="1:13" ht="14.15" customHeight="1" x14ac:dyDescent="0.25">
      <c r="A941" s="129">
        <v>16773128</v>
      </c>
      <c r="B941" s="124" t="s">
        <v>170</v>
      </c>
      <c r="C941" s="124" t="s">
        <v>171</v>
      </c>
      <c r="D941" s="4" t="s">
        <v>2991</v>
      </c>
      <c r="E941" s="6">
        <v>21</v>
      </c>
      <c r="F941" s="6"/>
      <c r="G941" s="7"/>
      <c r="H941" s="122">
        <f>VLOOKUP(A941,'NIP totaal 2021'!$A$4:$I$2114,9,0)</f>
        <v>0</v>
      </c>
      <c r="I941" s="32">
        <f t="shared" si="75"/>
        <v>0</v>
      </c>
      <c r="J941" s="27">
        <f t="shared" si="76"/>
        <v>0</v>
      </c>
      <c r="K941" s="81">
        <f t="shared" si="78"/>
        <v>1</v>
      </c>
      <c r="L941" s="28">
        <f t="shared" si="77"/>
        <v>0</v>
      </c>
      <c r="M941" s="28">
        <f t="shared" si="79"/>
        <v>0</v>
      </c>
    </row>
    <row r="942" spans="1:13" ht="14.15" customHeight="1" x14ac:dyDescent="0.25">
      <c r="A942" s="129">
        <v>16773136</v>
      </c>
      <c r="B942" s="124" t="s">
        <v>170</v>
      </c>
      <c r="C942" s="124" t="s">
        <v>171</v>
      </c>
      <c r="D942" s="4" t="s">
        <v>2991</v>
      </c>
      <c r="E942" s="6">
        <v>21</v>
      </c>
      <c r="F942" s="6"/>
      <c r="G942" s="7"/>
      <c r="H942" s="122">
        <f>VLOOKUP(A942,'NIP totaal 2021'!$A$4:$I$2114,9,0)</f>
        <v>0</v>
      </c>
      <c r="I942" s="32">
        <f t="shared" si="75"/>
        <v>0</v>
      </c>
      <c r="J942" s="27">
        <f t="shared" si="76"/>
        <v>0</v>
      </c>
      <c r="K942" s="81">
        <f t="shared" si="78"/>
        <v>1</v>
      </c>
      <c r="L942" s="28">
        <f t="shared" si="77"/>
        <v>0</v>
      </c>
      <c r="M942" s="28">
        <f t="shared" si="79"/>
        <v>0</v>
      </c>
    </row>
    <row r="943" spans="1:13" ht="14.15" customHeight="1" x14ac:dyDescent="0.25">
      <c r="A943" s="129">
        <v>16773152</v>
      </c>
      <c r="B943" s="124" t="s">
        <v>316</v>
      </c>
      <c r="C943" s="124" t="s">
        <v>317</v>
      </c>
      <c r="D943" s="4" t="s">
        <v>2991</v>
      </c>
      <c r="E943" s="6">
        <v>112</v>
      </c>
      <c r="F943" s="6"/>
      <c r="G943" s="7"/>
      <c r="H943" s="122">
        <f>VLOOKUP(A943,'NIP totaal 2021'!$A$4:$I$2114,9,0)</f>
        <v>0</v>
      </c>
      <c r="I943" s="32">
        <f t="shared" si="75"/>
        <v>0</v>
      </c>
      <c r="J943" s="27">
        <f t="shared" si="76"/>
        <v>0</v>
      </c>
      <c r="K943" s="81">
        <f t="shared" si="78"/>
        <v>1</v>
      </c>
      <c r="L943" s="28">
        <f t="shared" si="77"/>
        <v>0</v>
      </c>
      <c r="M943" s="28">
        <f t="shared" si="79"/>
        <v>0</v>
      </c>
    </row>
    <row r="944" spans="1:13" ht="14.15" customHeight="1" x14ac:dyDescent="0.25">
      <c r="A944" s="129">
        <v>16773217</v>
      </c>
      <c r="B944" s="124" t="s">
        <v>2818</v>
      </c>
      <c r="C944" s="124" t="s">
        <v>296</v>
      </c>
      <c r="D944" s="4" t="s">
        <v>2991</v>
      </c>
      <c r="E944" s="6">
        <v>30</v>
      </c>
      <c r="F944" s="6"/>
      <c r="G944" s="7"/>
      <c r="H944" s="122">
        <f>VLOOKUP(A944,'NIP totaal 2021'!$A$4:$I$2114,9,0)</f>
        <v>0</v>
      </c>
      <c r="I944" s="32">
        <f t="shared" si="75"/>
        <v>0</v>
      </c>
      <c r="J944" s="27">
        <f t="shared" si="76"/>
        <v>0</v>
      </c>
      <c r="K944" s="81">
        <f t="shared" si="78"/>
        <v>1</v>
      </c>
      <c r="L944" s="28">
        <f t="shared" si="77"/>
        <v>0</v>
      </c>
      <c r="M944" s="28">
        <f t="shared" si="79"/>
        <v>0</v>
      </c>
    </row>
    <row r="945" spans="1:13" ht="14.15" customHeight="1" x14ac:dyDescent="0.25">
      <c r="A945" s="129">
        <v>16773225</v>
      </c>
      <c r="B945" s="124" t="s">
        <v>2818</v>
      </c>
      <c r="C945" s="124" t="s">
        <v>296</v>
      </c>
      <c r="D945" s="4" t="s">
        <v>2991</v>
      </c>
      <c r="E945" s="6">
        <v>30</v>
      </c>
      <c r="F945" s="6"/>
      <c r="G945" s="7"/>
      <c r="H945" s="122">
        <f>VLOOKUP(A945,'NIP totaal 2021'!$A$4:$I$2114,9,0)</f>
        <v>0</v>
      </c>
      <c r="I945" s="32">
        <f t="shared" si="75"/>
        <v>0</v>
      </c>
      <c r="J945" s="27">
        <f t="shared" si="76"/>
        <v>0</v>
      </c>
      <c r="K945" s="81">
        <f t="shared" si="78"/>
        <v>1</v>
      </c>
      <c r="L945" s="28">
        <f t="shared" si="77"/>
        <v>0</v>
      </c>
      <c r="M945" s="28">
        <f t="shared" si="79"/>
        <v>0</v>
      </c>
    </row>
    <row r="946" spans="1:13" ht="14.15" customHeight="1" x14ac:dyDescent="0.25">
      <c r="A946" s="129">
        <v>16773233</v>
      </c>
      <c r="B946" s="124" t="s">
        <v>271</v>
      </c>
      <c r="C946" s="124" t="s">
        <v>272</v>
      </c>
      <c r="D946" s="4" t="s">
        <v>2991</v>
      </c>
      <c r="E946" s="6">
        <v>1</v>
      </c>
      <c r="F946" s="6"/>
      <c r="G946" s="7"/>
      <c r="H946" s="122">
        <f>VLOOKUP(A946,'NIP totaal 2021'!$A$4:$I$2114,9,0)</f>
        <v>0</v>
      </c>
      <c r="I946" s="32">
        <f t="shared" si="75"/>
        <v>0</v>
      </c>
      <c r="J946" s="27">
        <f t="shared" si="76"/>
        <v>0</v>
      </c>
      <c r="K946" s="81">
        <f t="shared" si="78"/>
        <v>1</v>
      </c>
      <c r="L946" s="28">
        <f t="shared" si="77"/>
        <v>0</v>
      </c>
      <c r="M946" s="28">
        <f t="shared" si="79"/>
        <v>0</v>
      </c>
    </row>
    <row r="947" spans="1:13" ht="14.15" customHeight="1" x14ac:dyDescent="0.25">
      <c r="A947" s="129">
        <v>16774604</v>
      </c>
      <c r="B947" s="124" t="s">
        <v>2793</v>
      </c>
      <c r="C947" s="124" t="s">
        <v>199</v>
      </c>
      <c r="D947" s="4" t="s">
        <v>2991</v>
      </c>
      <c r="E947" s="6">
        <v>30</v>
      </c>
      <c r="F947" s="6"/>
      <c r="G947" s="7"/>
      <c r="H947" s="122">
        <f>VLOOKUP(A947,'NIP totaal 2021'!$A$4:$I$2114,9,0)</f>
        <v>0</v>
      </c>
      <c r="I947" s="32">
        <f t="shared" si="75"/>
        <v>0</v>
      </c>
      <c r="J947" s="27">
        <f t="shared" si="76"/>
        <v>0</v>
      </c>
      <c r="K947" s="81">
        <f t="shared" si="78"/>
        <v>1</v>
      </c>
      <c r="L947" s="28">
        <f t="shared" si="77"/>
        <v>0</v>
      </c>
      <c r="M947" s="28">
        <f t="shared" si="79"/>
        <v>0</v>
      </c>
    </row>
    <row r="948" spans="1:13" ht="14.15" customHeight="1" x14ac:dyDescent="0.25">
      <c r="A948" s="129">
        <v>16775074</v>
      </c>
      <c r="B948" s="124" t="s">
        <v>2814</v>
      </c>
      <c r="C948" s="124" t="s">
        <v>284</v>
      </c>
      <c r="D948" s="4" t="s">
        <v>2991</v>
      </c>
      <c r="E948" s="6">
        <v>150</v>
      </c>
      <c r="F948" s="6"/>
      <c r="G948" s="7"/>
      <c r="H948" s="122">
        <f>VLOOKUP(A948,'NIP totaal 2021'!$A$4:$I$2114,9,0)</f>
        <v>0</v>
      </c>
      <c r="I948" s="32">
        <f t="shared" si="75"/>
        <v>0</v>
      </c>
      <c r="J948" s="27">
        <f t="shared" si="76"/>
        <v>0</v>
      </c>
      <c r="K948" s="81">
        <f t="shared" si="78"/>
        <v>1</v>
      </c>
      <c r="L948" s="28">
        <f t="shared" si="77"/>
        <v>0</v>
      </c>
      <c r="M948" s="28">
        <f t="shared" si="79"/>
        <v>0</v>
      </c>
    </row>
    <row r="949" spans="1:13" ht="14.15" customHeight="1" x14ac:dyDescent="0.25">
      <c r="A949" s="129">
        <v>16775112</v>
      </c>
      <c r="B949" s="124" t="s">
        <v>304</v>
      </c>
      <c r="C949" s="124" t="s">
        <v>305</v>
      </c>
      <c r="D949" s="4" t="s">
        <v>2991</v>
      </c>
      <c r="E949" s="6">
        <v>1</v>
      </c>
      <c r="F949" s="6"/>
      <c r="G949" s="7"/>
      <c r="H949" s="122">
        <f>VLOOKUP(A949,'NIP totaal 2021'!$A$4:$I$2114,9,0)</f>
        <v>0</v>
      </c>
      <c r="I949" s="32">
        <f t="shared" si="75"/>
        <v>0</v>
      </c>
      <c r="J949" s="27">
        <f t="shared" si="76"/>
        <v>0</v>
      </c>
      <c r="K949" s="81">
        <f t="shared" si="78"/>
        <v>1</v>
      </c>
      <c r="L949" s="28">
        <f t="shared" si="77"/>
        <v>0</v>
      </c>
      <c r="M949" s="28">
        <f t="shared" si="79"/>
        <v>0</v>
      </c>
    </row>
    <row r="950" spans="1:13" ht="14.15" customHeight="1" x14ac:dyDescent="0.25">
      <c r="A950" s="129">
        <v>16775120</v>
      </c>
      <c r="B950" s="124" t="s">
        <v>304</v>
      </c>
      <c r="C950" s="124" t="s">
        <v>305</v>
      </c>
      <c r="D950" s="4" t="s">
        <v>2991</v>
      </c>
      <c r="E950" s="6">
        <v>1</v>
      </c>
      <c r="F950" s="6"/>
      <c r="G950" s="7"/>
      <c r="H950" s="122">
        <f>VLOOKUP(A950,'NIP totaal 2021'!$A$4:$I$2114,9,0)</f>
        <v>0</v>
      </c>
      <c r="I950" s="32">
        <f t="shared" si="75"/>
        <v>0</v>
      </c>
      <c r="J950" s="27">
        <f t="shared" si="76"/>
        <v>0</v>
      </c>
      <c r="K950" s="81">
        <f t="shared" si="78"/>
        <v>1</v>
      </c>
      <c r="L950" s="28">
        <f t="shared" si="77"/>
        <v>0</v>
      </c>
      <c r="M950" s="28">
        <f t="shared" si="79"/>
        <v>0</v>
      </c>
    </row>
    <row r="951" spans="1:13" ht="14.15" customHeight="1" x14ac:dyDescent="0.25">
      <c r="A951" s="129">
        <v>16776119</v>
      </c>
      <c r="B951" s="124" t="s">
        <v>2823</v>
      </c>
      <c r="C951" s="124" t="s">
        <v>326</v>
      </c>
      <c r="D951" s="4" t="s">
        <v>2991</v>
      </c>
      <c r="E951" s="6">
        <v>224</v>
      </c>
      <c r="F951" s="6"/>
      <c r="G951" s="7"/>
      <c r="H951" s="122">
        <f>VLOOKUP(A951,'NIP totaal 2021'!$A$4:$I$2114,9,0)</f>
        <v>0</v>
      </c>
      <c r="I951" s="32">
        <f t="shared" si="75"/>
        <v>0</v>
      </c>
      <c r="J951" s="27">
        <f t="shared" si="76"/>
        <v>0</v>
      </c>
      <c r="K951" s="81">
        <f t="shared" si="78"/>
        <v>1</v>
      </c>
      <c r="L951" s="28">
        <f t="shared" si="77"/>
        <v>0</v>
      </c>
      <c r="M951" s="28">
        <f t="shared" si="79"/>
        <v>0</v>
      </c>
    </row>
    <row r="952" spans="1:13" ht="14.15" customHeight="1" x14ac:dyDescent="0.25">
      <c r="A952" s="129">
        <v>16776526</v>
      </c>
      <c r="B952" s="124" t="s">
        <v>128</v>
      </c>
      <c r="C952" s="124" t="s">
        <v>129</v>
      </c>
      <c r="D952" s="4" t="s">
        <v>2991</v>
      </c>
      <c r="E952" s="6">
        <v>1</v>
      </c>
      <c r="F952" s="6"/>
      <c r="G952" s="7"/>
      <c r="H952" s="122">
        <f>VLOOKUP(A952,'NIP totaal 2021'!$A$4:$I$2114,9,0)</f>
        <v>0</v>
      </c>
      <c r="I952" s="32">
        <f t="shared" si="75"/>
        <v>0</v>
      </c>
      <c r="J952" s="27">
        <f t="shared" si="76"/>
        <v>0</v>
      </c>
      <c r="K952" s="81">
        <f t="shared" si="78"/>
        <v>1</v>
      </c>
      <c r="L952" s="28">
        <f t="shared" si="77"/>
        <v>0</v>
      </c>
      <c r="M952" s="28">
        <f t="shared" si="79"/>
        <v>0</v>
      </c>
    </row>
    <row r="953" spans="1:13" ht="14.15" customHeight="1" x14ac:dyDescent="0.25">
      <c r="A953" s="129">
        <v>16776631</v>
      </c>
      <c r="B953" s="124" t="s">
        <v>150</v>
      </c>
      <c r="C953" s="124" t="s">
        <v>151</v>
      </c>
      <c r="D953" s="4" t="s">
        <v>2991</v>
      </c>
      <c r="E953" s="6">
        <v>1</v>
      </c>
      <c r="F953" s="6"/>
      <c r="G953" s="7"/>
      <c r="H953" s="122">
        <f>VLOOKUP(A953,'NIP totaal 2021'!$A$4:$I$2114,9,0)</f>
        <v>0</v>
      </c>
      <c r="I953" s="32">
        <f t="shared" si="75"/>
        <v>0</v>
      </c>
      <c r="J953" s="27">
        <f t="shared" si="76"/>
        <v>0</v>
      </c>
      <c r="K953" s="81">
        <f t="shared" si="78"/>
        <v>1</v>
      </c>
      <c r="L953" s="28">
        <f t="shared" si="77"/>
        <v>0</v>
      </c>
      <c r="M953" s="28">
        <f t="shared" si="79"/>
        <v>0</v>
      </c>
    </row>
    <row r="954" spans="1:13" ht="14.15" customHeight="1" x14ac:dyDescent="0.25">
      <c r="A954" s="129">
        <v>16776658</v>
      </c>
      <c r="B954" s="124" t="s">
        <v>124</v>
      </c>
      <c r="C954" s="124" t="s">
        <v>125</v>
      </c>
      <c r="D954" s="4" t="s">
        <v>2991</v>
      </c>
      <c r="E954" s="6">
        <v>1</v>
      </c>
      <c r="F954" s="6"/>
      <c r="G954" s="7"/>
      <c r="H954" s="122">
        <f>VLOOKUP(A954,'NIP totaal 2021'!$A$4:$I$2114,9,0)</f>
        <v>0</v>
      </c>
      <c r="I954" s="32">
        <f t="shared" si="75"/>
        <v>0</v>
      </c>
      <c r="J954" s="27">
        <f t="shared" si="76"/>
        <v>0</v>
      </c>
      <c r="K954" s="81">
        <f t="shared" si="78"/>
        <v>1</v>
      </c>
      <c r="L954" s="28">
        <f t="shared" si="77"/>
        <v>0</v>
      </c>
      <c r="M954" s="28">
        <f t="shared" si="79"/>
        <v>0</v>
      </c>
    </row>
    <row r="955" spans="1:13" ht="14.15" customHeight="1" x14ac:dyDescent="0.25">
      <c r="A955" s="129">
        <v>16779150</v>
      </c>
      <c r="B955" s="124" t="s">
        <v>2796</v>
      </c>
      <c r="C955" s="124" t="s">
        <v>212</v>
      </c>
      <c r="D955" s="4" t="s">
        <v>2991</v>
      </c>
      <c r="E955" s="6">
        <v>60</v>
      </c>
      <c r="F955" s="6"/>
      <c r="G955" s="7"/>
      <c r="H955" s="122">
        <f>VLOOKUP(A955,'NIP totaal 2021'!$A$4:$I$2114,9,0)</f>
        <v>0</v>
      </c>
      <c r="I955" s="32">
        <f t="shared" si="75"/>
        <v>0</v>
      </c>
      <c r="J955" s="27">
        <f t="shared" si="76"/>
        <v>0</v>
      </c>
      <c r="K955" s="81">
        <f t="shared" si="78"/>
        <v>1</v>
      </c>
      <c r="L955" s="28">
        <f t="shared" si="77"/>
        <v>0</v>
      </c>
      <c r="M955" s="28">
        <f t="shared" si="79"/>
        <v>0</v>
      </c>
    </row>
    <row r="956" spans="1:13" ht="14.15" customHeight="1" x14ac:dyDescent="0.25">
      <c r="A956" s="129">
        <v>16779363</v>
      </c>
      <c r="B956" s="124" t="s">
        <v>2824</v>
      </c>
      <c r="C956" s="124" t="s">
        <v>330</v>
      </c>
      <c r="D956" s="4" t="s">
        <v>2991</v>
      </c>
      <c r="E956" s="6">
        <v>3</v>
      </c>
      <c r="F956" s="6"/>
      <c r="G956" s="7"/>
      <c r="H956" s="122">
        <f>VLOOKUP(A956,'NIP totaal 2021'!$A$4:$I$2114,9,0)</f>
        <v>0</v>
      </c>
      <c r="I956" s="32">
        <f t="shared" si="75"/>
        <v>0</v>
      </c>
      <c r="J956" s="27">
        <f t="shared" si="76"/>
        <v>0</v>
      </c>
      <c r="K956" s="81">
        <f t="shared" si="78"/>
        <v>1</v>
      </c>
      <c r="L956" s="28">
        <f t="shared" si="77"/>
        <v>0</v>
      </c>
      <c r="M956" s="28">
        <f t="shared" si="79"/>
        <v>0</v>
      </c>
    </row>
    <row r="957" spans="1:13" ht="14.15" customHeight="1" x14ac:dyDescent="0.25">
      <c r="A957" s="129">
        <v>16779371</v>
      </c>
      <c r="B957" s="124" t="s">
        <v>287</v>
      </c>
      <c r="C957" s="124" t="s">
        <v>288</v>
      </c>
      <c r="D957" s="4" t="s">
        <v>2991</v>
      </c>
      <c r="E957" s="6">
        <v>56</v>
      </c>
      <c r="F957" s="6"/>
      <c r="G957" s="7"/>
      <c r="H957" s="122">
        <f>VLOOKUP(A957,'NIP totaal 2021'!$A$4:$I$2114,9,0)</f>
        <v>0</v>
      </c>
      <c r="I957" s="32">
        <f t="shared" si="75"/>
        <v>0</v>
      </c>
      <c r="J957" s="27">
        <f t="shared" si="76"/>
        <v>0</v>
      </c>
      <c r="K957" s="81">
        <f t="shared" si="78"/>
        <v>1</v>
      </c>
      <c r="L957" s="28">
        <f t="shared" si="77"/>
        <v>0</v>
      </c>
      <c r="M957" s="28">
        <f t="shared" si="79"/>
        <v>0</v>
      </c>
    </row>
    <row r="958" spans="1:13" ht="14.15" customHeight="1" x14ac:dyDescent="0.25">
      <c r="A958" s="129">
        <v>16779398</v>
      </c>
      <c r="B958" s="124" t="s">
        <v>333</v>
      </c>
      <c r="C958" s="124" t="s">
        <v>334</v>
      </c>
      <c r="D958" s="4" t="s">
        <v>2991</v>
      </c>
      <c r="E958" s="6">
        <v>1</v>
      </c>
      <c r="F958" s="6"/>
      <c r="G958" s="7"/>
      <c r="H958" s="122">
        <f>VLOOKUP(A958,'NIP totaal 2021'!$A$4:$I$2114,9,0)</f>
        <v>0</v>
      </c>
      <c r="I958" s="32">
        <f t="shared" si="75"/>
        <v>0</v>
      </c>
      <c r="J958" s="27">
        <f t="shared" si="76"/>
        <v>0</v>
      </c>
      <c r="K958" s="81">
        <f t="shared" si="78"/>
        <v>1</v>
      </c>
      <c r="L958" s="28">
        <f t="shared" si="77"/>
        <v>0</v>
      </c>
      <c r="M958" s="28">
        <f t="shared" si="79"/>
        <v>0</v>
      </c>
    </row>
    <row r="959" spans="1:13" ht="14.15" customHeight="1" x14ac:dyDescent="0.25">
      <c r="A959" s="129">
        <v>16779606</v>
      </c>
      <c r="B959" s="124" t="s">
        <v>140</v>
      </c>
      <c r="C959" s="124" t="s">
        <v>141</v>
      </c>
      <c r="D959" s="4" t="s">
        <v>2991</v>
      </c>
      <c r="E959" s="6">
        <v>60</v>
      </c>
      <c r="F959" s="6"/>
      <c r="G959" s="7"/>
      <c r="H959" s="122">
        <f>VLOOKUP(A959,'NIP totaal 2021'!$A$4:$I$2114,9,0)</f>
        <v>0</v>
      </c>
      <c r="I959" s="32">
        <f t="shared" si="75"/>
        <v>0</v>
      </c>
      <c r="J959" s="27">
        <f t="shared" si="76"/>
        <v>0</v>
      </c>
      <c r="K959" s="81">
        <f t="shared" si="78"/>
        <v>1</v>
      </c>
      <c r="L959" s="28">
        <f t="shared" si="77"/>
        <v>0</v>
      </c>
      <c r="M959" s="28">
        <f t="shared" si="79"/>
        <v>0</v>
      </c>
    </row>
    <row r="960" spans="1:13" ht="14.15" customHeight="1" x14ac:dyDescent="0.25">
      <c r="A960" s="129">
        <v>16780426</v>
      </c>
      <c r="B960" s="124" t="s">
        <v>2787</v>
      </c>
      <c r="C960" s="124" t="s">
        <v>143</v>
      </c>
      <c r="D960" s="4" t="s">
        <v>2991</v>
      </c>
      <c r="E960" s="6">
        <v>1</v>
      </c>
      <c r="F960" s="6"/>
      <c r="G960" s="7"/>
      <c r="H960" s="122">
        <f>VLOOKUP(A960,'NIP totaal 2021'!$A$4:$I$2114,9,0)</f>
        <v>0</v>
      </c>
      <c r="I960" s="32">
        <f t="shared" si="75"/>
        <v>0</v>
      </c>
      <c r="J960" s="27">
        <f t="shared" si="76"/>
        <v>0</v>
      </c>
      <c r="K960" s="81">
        <f t="shared" si="78"/>
        <v>1</v>
      </c>
      <c r="L960" s="28">
        <f t="shared" si="77"/>
        <v>0</v>
      </c>
      <c r="M960" s="28">
        <f t="shared" si="79"/>
        <v>0</v>
      </c>
    </row>
    <row r="961" spans="1:13" ht="14.15" customHeight="1" x14ac:dyDescent="0.25">
      <c r="A961" s="129">
        <v>16781252</v>
      </c>
      <c r="B961" s="124" t="s">
        <v>2794</v>
      </c>
      <c r="C961" s="124" t="s">
        <v>141</v>
      </c>
      <c r="D961" s="4" t="s">
        <v>2991</v>
      </c>
      <c r="E961" s="6">
        <v>30</v>
      </c>
      <c r="F961" s="6"/>
      <c r="G961" s="7"/>
      <c r="H961" s="122">
        <f>VLOOKUP(A961,'NIP totaal 2021'!$A$4:$I$2114,9,0)</f>
        <v>0</v>
      </c>
      <c r="I961" s="32">
        <f t="shared" si="75"/>
        <v>0</v>
      </c>
      <c r="J961" s="27">
        <f t="shared" si="76"/>
        <v>0</v>
      </c>
      <c r="K961" s="81">
        <f t="shared" si="78"/>
        <v>1</v>
      </c>
      <c r="L961" s="28">
        <f t="shared" si="77"/>
        <v>0</v>
      </c>
      <c r="M961" s="28">
        <f t="shared" si="79"/>
        <v>0</v>
      </c>
    </row>
    <row r="962" spans="1:13" ht="14.15" customHeight="1" x14ac:dyDescent="0.25">
      <c r="A962" s="129">
        <v>16781260</v>
      </c>
      <c r="B962" s="124" t="s">
        <v>2794</v>
      </c>
      <c r="C962" s="124" t="s">
        <v>141</v>
      </c>
      <c r="D962" s="4" t="s">
        <v>2991</v>
      </c>
      <c r="E962" s="6">
        <v>30</v>
      </c>
      <c r="F962" s="6"/>
      <c r="G962" s="7"/>
      <c r="H962" s="122">
        <f>VLOOKUP(A962,'NIP totaal 2021'!$A$4:$I$2114,9,0)</f>
        <v>0</v>
      </c>
      <c r="I962" s="32">
        <f t="shared" si="75"/>
        <v>0</v>
      </c>
      <c r="J962" s="27">
        <f t="shared" si="76"/>
        <v>0</v>
      </c>
      <c r="K962" s="81">
        <f t="shared" si="78"/>
        <v>1</v>
      </c>
      <c r="L962" s="28">
        <f t="shared" si="77"/>
        <v>0</v>
      </c>
      <c r="M962" s="28">
        <f t="shared" si="79"/>
        <v>0</v>
      </c>
    </row>
    <row r="963" spans="1:13" ht="14.15" customHeight="1" x14ac:dyDescent="0.25">
      <c r="A963" s="129">
        <v>16782585</v>
      </c>
      <c r="B963" s="124" t="s">
        <v>261</v>
      </c>
      <c r="C963" s="124" t="s">
        <v>262</v>
      </c>
      <c r="D963" s="4" t="s">
        <v>2991</v>
      </c>
      <c r="E963" s="6">
        <v>21</v>
      </c>
      <c r="F963" s="6"/>
      <c r="G963" s="7"/>
      <c r="H963" s="122">
        <f>VLOOKUP(A963,'NIP totaal 2021'!$A$4:$I$2114,9,0)</f>
        <v>0</v>
      </c>
      <c r="I963" s="32">
        <f t="shared" si="75"/>
        <v>0</v>
      </c>
      <c r="J963" s="27">
        <f t="shared" si="76"/>
        <v>0</v>
      </c>
      <c r="K963" s="81">
        <f t="shared" si="78"/>
        <v>1</v>
      </c>
      <c r="L963" s="28">
        <f t="shared" si="77"/>
        <v>0</v>
      </c>
      <c r="M963" s="28">
        <f t="shared" si="79"/>
        <v>0</v>
      </c>
    </row>
    <row r="964" spans="1:13" ht="14.15" customHeight="1" x14ac:dyDescent="0.25">
      <c r="A964" s="129">
        <v>16782704</v>
      </c>
      <c r="B964" s="124" t="s">
        <v>261</v>
      </c>
      <c r="C964" s="124" t="s">
        <v>262</v>
      </c>
      <c r="D964" s="4" t="s">
        <v>2991</v>
      </c>
      <c r="E964" s="6">
        <v>21</v>
      </c>
      <c r="F964" s="6"/>
      <c r="G964" s="7"/>
      <c r="H964" s="122">
        <f>VLOOKUP(A964,'NIP totaal 2021'!$A$4:$I$2114,9,0)</f>
        <v>0</v>
      </c>
      <c r="I964" s="32">
        <f t="shared" si="75"/>
        <v>0</v>
      </c>
      <c r="J964" s="27">
        <f t="shared" si="76"/>
        <v>0</v>
      </c>
      <c r="K964" s="81">
        <f t="shared" si="78"/>
        <v>1</v>
      </c>
      <c r="L964" s="28">
        <f t="shared" si="77"/>
        <v>0</v>
      </c>
      <c r="M964" s="28">
        <f t="shared" si="79"/>
        <v>0</v>
      </c>
    </row>
    <row r="965" spans="1:13" ht="14.15" customHeight="1" x14ac:dyDescent="0.25">
      <c r="A965" s="129">
        <v>16782739</v>
      </c>
      <c r="B965" s="124" t="s">
        <v>2824</v>
      </c>
      <c r="C965" s="124" t="s">
        <v>330</v>
      </c>
      <c r="D965" s="4" t="s">
        <v>2991</v>
      </c>
      <c r="E965" s="6">
        <v>3</v>
      </c>
      <c r="F965" s="6"/>
      <c r="G965" s="7"/>
      <c r="H965" s="122">
        <f>VLOOKUP(A965,'NIP totaal 2021'!$A$4:$I$2114,9,0)</f>
        <v>0</v>
      </c>
      <c r="I965" s="32">
        <f t="shared" si="75"/>
        <v>0</v>
      </c>
      <c r="J965" s="27">
        <f t="shared" si="76"/>
        <v>0</v>
      </c>
      <c r="K965" s="81">
        <f t="shared" si="78"/>
        <v>1</v>
      </c>
      <c r="L965" s="28">
        <f t="shared" si="77"/>
        <v>0</v>
      </c>
      <c r="M965" s="28">
        <f t="shared" si="79"/>
        <v>0</v>
      </c>
    </row>
    <row r="966" spans="1:13" ht="14.15" customHeight="1" x14ac:dyDescent="0.25">
      <c r="A966" s="129">
        <v>16789687</v>
      </c>
      <c r="B966" s="124" t="s">
        <v>196</v>
      </c>
      <c r="C966" s="124" t="s">
        <v>197</v>
      </c>
      <c r="D966" s="4" t="s">
        <v>2991</v>
      </c>
      <c r="E966" s="6">
        <v>100</v>
      </c>
      <c r="F966" s="6"/>
      <c r="G966" s="7"/>
      <c r="H966" s="122">
        <f>VLOOKUP(A966,'NIP totaal 2021'!$A$4:$I$2114,9,0)</f>
        <v>0</v>
      </c>
      <c r="I966" s="32">
        <f t="shared" si="75"/>
        <v>0</v>
      </c>
      <c r="J966" s="27">
        <f t="shared" si="76"/>
        <v>0</v>
      </c>
      <c r="K966" s="81">
        <f t="shared" si="78"/>
        <v>1</v>
      </c>
      <c r="L966" s="28">
        <f t="shared" si="77"/>
        <v>0</v>
      </c>
      <c r="M966" s="28">
        <f t="shared" si="79"/>
        <v>0</v>
      </c>
    </row>
    <row r="967" spans="1:13" ht="14.15" customHeight="1" x14ac:dyDescent="0.25">
      <c r="A967" s="129">
        <v>16789962</v>
      </c>
      <c r="B967" s="124" t="s">
        <v>2802</v>
      </c>
      <c r="C967" s="124" t="s">
        <v>246</v>
      </c>
      <c r="D967" s="4" t="s">
        <v>2991</v>
      </c>
      <c r="E967" s="6">
        <v>60</v>
      </c>
      <c r="F967" s="6"/>
      <c r="G967" s="7"/>
      <c r="H967" s="122">
        <f>VLOOKUP(A967,'NIP totaal 2021'!$A$4:$I$2114,9,0)</f>
        <v>0</v>
      </c>
      <c r="I967" s="32">
        <f t="shared" si="75"/>
        <v>0</v>
      </c>
      <c r="J967" s="27">
        <f t="shared" si="76"/>
        <v>0</v>
      </c>
      <c r="K967" s="81">
        <f t="shared" si="78"/>
        <v>1</v>
      </c>
      <c r="L967" s="28">
        <f t="shared" si="77"/>
        <v>0</v>
      </c>
      <c r="M967" s="28">
        <f t="shared" si="79"/>
        <v>0</v>
      </c>
    </row>
    <row r="968" spans="1:13" ht="14.15" customHeight="1" x14ac:dyDescent="0.25">
      <c r="A968" s="129">
        <v>16790014</v>
      </c>
      <c r="B968" s="124" t="s">
        <v>322</v>
      </c>
      <c r="C968" s="124" t="s">
        <v>2725</v>
      </c>
      <c r="D968" s="4" t="s">
        <v>2991</v>
      </c>
      <c r="E968" s="6">
        <v>60</v>
      </c>
      <c r="F968" s="6"/>
      <c r="G968" s="7"/>
      <c r="H968" s="122">
        <f>VLOOKUP(A968,'NIP totaal 2021'!$A$4:$I$2114,9,0)</f>
        <v>0</v>
      </c>
      <c r="I968" s="32">
        <f t="shared" si="75"/>
        <v>0</v>
      </c>
      <c r="J968" s="27">
        <f t="shared" si="76"/>
        <v>0</v>
      </c>
      <c r="K968" s="81">
        <f t="shared" si="78"/>
        <v>1</v>
      </c>
      <c r="L968" s="28">
        <f t="shared" si="77"/>
        <v>0</v>
      </c>
      <c r="M968" s="28">
        <f t="shared" si="79"/>
        <v>0</v>
      </c>
    </row>
    <row r="969" spans="1:13" ht="14.15" customHeight="1" x14ac:dyDescent="0.25">
      <c r="A969" s="129">
        <v>16790022</v>
      </c>
      <c r="B969" s="124" t="s">
        <v>322</v>
      </c>
      <c r="C969" s="124" t="s">
        <v>2725</v>
      </c>
      <c r="D969" s="4" t="s">
        <v>2991</v>
      </c>
      <c r="E969" s="6">
        <v>60</v>
      </c>
      <c r="F969" s="6"/>
      <c r="G969" s="7"/>
      <c r="H969" s="122">
        <f>VLOOKUP(A969,'NIP totaal 2021'!$A$4:$I$2114,9,0)</f>
        <v>0</v>
      </c>
      <c r="I969" s="32">
        <f t="shared" si="75"/>
        <v>0</v>
      </c>
      <c r="J969" s="27">
        <f t="shared" si="76"/>
        <v>0</v>
      </c>
      <c r="K969" s="81">
        <f t="shared" si="78"/>
        <v>1</v>
      </c>
      <c r="L969" s="28">
        <f t="shared" si="77"/>
        <v>0</v>
      </c>
      <c r="M969" s="28">
        <f t="shared" si="79"/>
        <v>0</v>
      </c>
    </row>
    <row r="970" spans="1:13" ht="14.15" customHeight="1" x14ac:dyDescent="0.25">
      <c r="A970" s="129">
        <v>16798783</v>
      </c>
      <c r="B970" s="124" t="s">
        <v>2818</v>
      </c>
      <c r="C970" s="124" t="s">
        <v>296</v>
      </c>
      <c r="D970" s="4" t="s">
        <v>2991</v>
      </c>
      <c r="E970" s="6">
        <v>30</v>
      </c>
      <c r="F970" s="6"/>
      <c r="G970" s="7"/>
      <c r="H970" s="122">
        <f>VLOOKUP(A970,'NIP totaal 2021'!$A$4:$I$2114,9,0)</f>
        <v>0</v>
      </c>
      <c r="I970" s="32">
        <f t="shared" si="75"/>
        <v>0</v>
      </c>
      <c r="J970" s="27">
        <f t="shared" si="76"/>
        <v>0</v>
      </c>
      <c r="K970" s="81">
        <f t="shared" si="78"/>
        <v>1</v>
      </c>
      <c r="L970" s="28">
        <f t="shared" si="77"/>
        <v>0</v>
      </c>
      <c r="M970" s="28">
        <f t="shared" si="79"/>
        <v>0</v>
      </c>
    </row>
    <row r="971" spans="1:13" ht="14.15" customHeight="1" x14ac:dyDescent="0.25">
      <c r="A971" s="129">
        <v>16798848</v>
      </c>
      <c r="B971" s="124" t="s">
        <v>2818</v>
      </c>
      <c r="C971" s="124" t="s">
        <v>296</v>
      </c>
      <c r="D971" s="4" t="s">
        <v>2991</v>
      </c>
      <c r="E971" s="6">
        <v>30</v>
      </c>
      <c r="F971" s="6"/>
      <c r="G971" s="7"/>
      <c r="H971" s="122">
        <f>VLOOKUP(A971,'NIP totaal 2021'!$A$4:$I$2114,9,0)</f>
        <v>0</v>
      </c>
      <c r="I971" s="32">
        <f t="shared" si="75"/>
        <v>0</v>
      </c>
      <c r="J971" s="27">
        <f t="shared" si="76"/>
        <v>0</v>
      </c>
      <c r="K971" s="81">
        <f t="shared" si="78"/>
        <v>1</v>
      </c>
      <c r="L971" s="28">
        <f t="shared" si="77"/>
        <v>0</v>
      </c>
      <c r="M971" s="28">
        <f t="shared" si="79"/>
        <v>0</v>
      </c>
    </row>
    <row r="972" spans="1:13" ht="14.15" customHeight="1" x14ac:dyDescent="0.25">
      <c r="A972" s="129">
        <v>16799380</v>
      </c>
      <c r="B972" s="124" t="s">
        <v>2796</v>
      </c>
      <c r="C972" s="124" t="s">
        <v>212</v>
      </c>
      <c r="D972" s="4" t="s">
        <v>2991</v>
      </c>
      <c r="E972" s="6">
        <v>120</v>
      </c>
      <c r="F972" s="6"/>
      <c r="G972" s="7"/>
      <c r="H972" s="122">
        <f>VLOOKUP(A972,'NIP totaal 2021'!$A$4:$I$2114,9,0)</f>
        <v>0</v>
      </c>
      <c r="I972" s="32">
        <f t="shared" si="75"/>
        <v>0</v>
      </c>
      <c r="J972" s="27">
        <f t="shared" si="76"/>
        <v>0</v>
      </c>
      <c r="K972" s="81">
        <f t="shared" si="78"/>
        <v>1</v>
      </c>
      <c r="L972" s="28">
        <f t="shared" si="77"/>
        <v>0</v>
      </c>
      <c r="M972" s="28">
        <f t="shared" si="79"/>
        <v>0</v>
      </c>
    </row>
    <row r="973" spans="1:13" ht="14.15" customHeight="1" x14ac:dyDescent="0.25">
      <c r="A973" s="129">
        <v>16800036</v>
      </c>
      <c r="B973" s="124" t="s">
        <v>2808</v>
      </c>
      <c r="C973" s="124" t="s">
        <v>264</v>
      </c>
      <c r="D973" s="4" t="s">
        <v>2991</v>
      </c>
      <c r="E973" s="6">
        <v>28</v>
      </c>
      <c r="F973" s="6"/>
      <c r="G973" s="7"/>
      <c r="H973" s="122">
        <f>VLOOKUP(A973,'NIP totaal 2021'!$A$4:$I$2114,9,0)</f>
        <v>0</v>
      </c>
      <c r="I973" s="32">
        <f t="shared" si="75"/>
        <v>0</v>
      </c>
      <c r="J973" s="27">
        <f t="shared" si="76"/>
        <v>0</v>
      </c>
      <c r="K973" s="81">
        <f t="shared" si="78"/>
        <v>1</v>
      </c>
      <c r="L973" s="28">
        <f t="shared" si="77"/>
        <v>0</v>
      </c>
      <c r="M973" s="28">
        <f t="shared" si="79"/>
        <v>0</v>
      </c>
    </row>
    <row r="974" spans="1:13" ht="14.15" customHeight="1" x14ac:dyDescent="0.25">
      <c r="A974" s="129">
        <v>16800206</v>
      </c>
      <c r="B974" s="124" t="s">
        <v>2802</v>
      </c>
      <c r="C974" s="124" t="s">
        <v>246</v>
      </c>
      <c r="D974" s="4" t="s">
        <v>2991</v>
      </c>
      <c r="E974" s="6">
        <v>60</v>
      </c>
      <c r="F974" s="6"/>
      <c r="G974" s="7"/>
      <c r="H974" s="122">
        <f>VLOOKUP(A974,'NIP totaal 2021'!$A$4:$I$2114,9,0)</f>
        <v>0</v>
      </c>
      <c r="I974" s="32">
        <f t="shared" si="75"/>
        <v>0</v>
      </c>
      <c r="J974" s="27">
        <f t="shared" si="76"/>
        <v>0</v>
      </c>
      <c r="K974" s="81">
        <f t="shared" si="78"/>
        <v>1</v>
      </c>
      <c r="L974" s="28">
        <f t="shared" si="77"/>
        <v>0</v>
      </c>
      <c r="M974" s="28">
        <f t="shared" si="79"/>
        <v>0</v>
      </c>
    </row>
    <row r="975" spans="1:13" ht="14.15" customHeight="1" x14ac:dyDescent="0.25">
      <c r="A975" s="129">
        <v>16801008</v>
      </c>
      <c r="B975" s="124" t="s">
        <v>128</v>
      </c>
      <c r="C975" s="124" t="s">
        <v>129</v>
      </c>
      <c r="D975" s="4" t="s">
        <v>2991</v>
      </c>
      <c r="E975" s="6">
        <v>1</v>
      </c>
      <c r="F975" s="6"/>
      <c r="G975" s="7"/>
      <c r="H975" s="122">
        <f>VLOOKUP(A975,'NIP totaal 2021'!$A$4:$I$2114,9,0)</f>
        <v>0</v>
      </c>
      <c r="I975" s="32">
        <f t="shared" si="75"/>
        <v>0</v>
      </c>
      <c r="J975" s="27">
        <f t="shared" si="76"/>
        <v>0</v>
      </c>
      <c r="K975" s="81">
        <f t="shared" si="78"/>
        <v>1</v>
      </c>
      <c r="L975" s="28">
        <f t="shared" si="77"/>
        <v>0</v>
      </c>
      <c r="M975" s="28">
        <f t="shared" si="79"/>
        <v>0</v>
      </c>
    </row>
    <row r="976" spans="1:13" ht="14.15" customHeight="1" x14ac:dyDescent="0.25">
      <c r="A976" s="129">
        <v>16801636</v>
      </c>
      <c r="B976" s="124" t="s">
        <v>2808</v>
      </c>
      <c r="C976" s="124" t="s">
        <v>264</v>
      </c>
      <c r="D976" s="4" t="s">
        <v>2991</v>
      </c>
      <c r="E976" s="6">
        <v>28</v>
      </c>
      <c r="F976" s="6"/>
      <c r="G976" s="7"/>
      <c r="H976" s="122">
        <f>VLOOKUP(A976,'NIP totaal 2021'!$A$4:$I$2114,9,0)</f>
        <v>0</v>
      </c>
      <c r="I976" s="32">
        <f t="shared" si="75"/>
        <v>0</v>
      </c>
      <c r="J976" s="27">
        <f t="shared" si="76"/>
        <v>0</v>
      </c>
      <c r="K976" s="81">
        <f t="shared" si="78"/>
        <v>1</v>
      </c>
      <c r="L976" s="28">
        <f t="shared" si="77"/>
        <v>0</v>
      </c>
      <c r="M976" s="28">
        <f t="shared" si="79"/>
        <v>0</v>
      </c>
    </row>
    <row r="977" spans="1:13" ht="14.15" customHeight="1" x14ac:dyDescent="0.25">
      <c r="A977" s="129">
        <v>16802764</v>
      </c>
      <c r="B977" s="124" t="s">
        <v>2804</v>
      </c>
      <c r="C977" s="124" t="s">
        <v>252</v>
      </c>
      <c r="D977" s="4" t="s">
        <v>2991</v>
      </c>
      <c r="E977" s="6">
        <v>56</v>
      </c>
      <c r="F977" s="6"/>
      <c r="G977" s="7"/>
      <c r="H977" s="122">
        <f>VLOOKUP(A977,'NIP totaal 2021'!$A$4:$I$2114,9,0)</f>
        <v>0</v>
      </c>
      <c r="I977" s="32">
        <f t="shared" si="75"/>
        <v>0</v>
      </c>
      <c r="J977" s="27">
        <f t="shared" si="76"/>
        <v>0</v>
      </c>
      <c r="K977" s="81">
        <f t="shared" si="78"/>
        <v>1</v>
      </c>
      <c r="L977" s="28">
        <f t="shared" si="77"/>
        <v>0</v>
      </c>
      <c r="M977" s="28">
        <f t="shared" si="79"/>
        <v>0</v>
      </c>
    </row>
    <row r="978" spans="1:13" ht="14.15" customHeight="1" x14ac:dyDescent="0.25">
      <c r="A978" s="129">
        <v>16803787</v>
      </c>
      <c r="B978" s="124" t="s">
        <v>297</v>
      </c>
      <c r="C978" s="124" t="s">
        <v>298</v>
      </c>
      <c r="D978" s="4" t="s">
        <v>2991</v>
      </c>
      <c r="E978" s="6">
        <v>1</v>
      </c>
      <c r="F978" s="6"/>
      <c r="G978" s="7"/>
      <c r="H978" s="122">
        <f>VLOOKUP(A978,'NIP totaal 2021'!$A$4:$I$2114,9,0)</f>
        <v>0</v>
      </c>
      <c r="I978" s="32">
        <f t="shared" si="75"/>
        <v>0</v>
      </c>
      <c r="J978" s="27">
        <f t="shared" si="76"/>
        <v>0</v>
      </c>
      <c r="K978" s="81">
        <f t="shared" si="78"/>
        <v>1</v>
      </c>
      <c r="L978" s="28">
        <f t="shared" si="77"/>
        <v>0</v>
      </c>
      <c r="M978" s="28">
        <f t="shared" si="79"/>
        <v>0</v>
      </c>
    </row>
    <row r="979" spans="1:13" ht="14.15" customHeight="1" x14ac:dyDescent="0.25">
      <c r="A979" s="129">
        <v>16803809</v>
      </c>
      <c r="B979" s="124" t="s">
        <v>271</v>
      </c>
      <c r="C979" s="124" t="s">
        <v>272</v>
      </c>
      <c r="D979" s="4" t="s">
        <v>2991</v>
      </c>
      <c r="E979" s="6">
        <v>1</v>
      </c>
      <c r="F979" s="6"/>
      <c r="G979" s="7"/>
      <c r="H979" s="122">
        <f>VLOOKUP(A979,'NIP totaal 2021'!$A$4:$I$2114,9,0)</f>
        <v>0</v>
      </c>
      <c r="I979" s="32">
        <f t="shared" si="75"/>
        <v>0</v>
      </c>
      <c r="J979" s="27">
        <f t="shared" si="76"/>
        <v>0</v>
      </c>
      <c r="K979" s="81">
        <f t="shared" si="78"/>
        <v>1</v>
      </c>
      <c r="L979" s="28">
        <f t="shared" si="77"/>
        <v>0</v>
      </c>
      <c r="M979" s="28">
        <f t="shared" si="79"/>
        <v>0</v>
      </c>
    </row>
    <row r="980" spans="1:13" ht="14.15" customHeight="1" x14ac:dyDescent="0.25">
      <c r="A980" s="129">
        <v>16803825</v>
      </c>
      <c r="B980" s="124" t="s">
        <v>140</v>
      </c>
      <c r="C980" s="124" t="s">
        <v>141</v>
      </c>
      <c r="D980" s="4" t="s">
        <v>2991</v>
      </c>
      <c r="E980" s="6">
        <v>60</v>
      </c>
      <c r="F980" s="6"/>
      <c r="G980" s="7"/>
      <c r="H980" s="122">
        <f>VLOOKUP(A980,'NIP totaal 2021'!$A$4:$I$2114,9,0)</f>
        <v>0</v>
      </c>
      <c r="I980" s="32">
        <f t="shared" ref="I980:I1043" si="80">F980/E980</f>
        <v>0</v>
      </c>
      <c r="J980" s="27">
        <f t="shared" ref="J980:J1043" si="81">H980/E980*F980</f>
        <v>0</v>
      </c>
      <c r="K980" s="81">
        <f t="shared" si="78"/>
        <v>1</v>
      </c>
      <c r="L980" s="28">
        <f t="shared" ref="L980:L1043" si="82">G980/E980*F980</f>
        <v>0</v>
      </c>
      <c r="M980" s="28">
        <f t="shared" si="79"/>
        <v>0</v>
      </c>
    </row>
    <row r="981" spans="1:13" ht="14.15" customHeight="1" x14ac:dyDescent="0.25">
      <c r="A981" s="129">
        <v>16809130</v>
      </c>
      <c r="B981" s="124" t="s">
        <v>2793</v>
      </c>
      <c r="C981" s="124" t="s">
        <v>199</v>
      </c>
      <c r="D981" s="4" t="s">
        <v>2991</v>
      </c>
      <c r="E981" s="6">
        <v>30</v>
      </c>
      <c r="F981" s="6"/>
      <c r="G981" s="7"/>
      <c r="H981" s="122">
        <f>VLOOKUP(A981,'NIP totaal 2021'!$A$4:$I$2114,9,0)</f>
        <v>0</v>
      </c>
      <c r="I981" s="32">
        <f t="shared" si="80"/>
        <v>0</v>
      </c>
      <c r="J981" s="27">
        <f t="shared" si="81"/>
        <v>0</v>
      </c>
      <c r="K981" s="81">
        <f t="shared" ref="K981:K1044" si="83">IF(H981&gt;G981, 0, 1)</f>
        <v>1</v>
      </c>
      <c r="L981" s="28">
        <f t="shared" si="82"/>
        <v>0</v>
      </c>
      <c r="M981" s="28">
        <f t="shared" ref="M981:M1044" si="84">MIN(L981,J981)</f>
        <v>0</v>
      </c>
    </row>
    <row r="982" spans="1:13" ht="14.15" customHeight="1" x14ac:dyDescent="0.25">
      <c r="A982" s="129">
        <v>16810309</v>
      </c>
      <c r="B982" s="124" t="s">
        <v>140</v>
      </c>
      <c r="C982" s="124" t="s">
        <v>141</v>
      </c>
      <c r="D982" s="4" t="s">
        <v>2991</v>
      </c>
      <c r="E982" s="6">
        <v>60</v>
      </c>
      <c r="F982" s="6"/>
      <c r="G982" s="7"/>
      <c r="H982" s="122">
        <f>VLOOKUP(A982,'NIP totaal 2021'!$A$4:$I$2114,9,0)</f>
        <v>0</v>
      </c>
      <c r="I982" s="32">
        <f t="shared" si="80"/>
        <v>0</v>
      </c>
      <c r="J982" s="27">
        <f t="shared" si="81"/>
        <v>0</v>
      </c>
      <c r="K982" s="81">
        <f t="shared" si="83"/>
        <v>1</v>
      </c>
      <c r="L982" s="28">
        <f t="shared" si="82"/>
        <v>0</v>
      </c>
      <c r="M982" s="28">
        <f t="shared" si="84"/>
        <v>0</v>
      </c>
    </row>
    <row r="983" spans="1:13" ht="14.15" customHeight="1" x14ac:dyDescent="0.25">
      <c r="A983" s="129">
        <v>16811607</v>
      </c>
      <c r="B983" s="124" t="s">
        <v>140</v>
      </c>
      <c r="C983" s="124" t="s">
        <v>141</v>
      </c>
      <c r="D983" s="4" t="s">
        <v>2991</v>
      </c>
      <c r="E983" s="6">
        <v>60</v>
      </c>
      <c r="F983" s="6"/>
      <c r="G983" s="7"/>
      <c r="H983" s="122">
        <f>VLOOKUP(A983,'NIP totaal 2021'!$A$4:$I$2114,9,0)</f>
        <v>0</v>
      </c>
      <c r="I983" s="32">
        <f t="shared" si="80"/>
        <v>0</v>
      </c>
      <c r="J983" s="27">
        <f t="shared" si="81"/>
        <v>0</v>
      </c>
      <c r="K983" s="81">
        <f t="shared" si="83"/>
        <v>1</v>
      </c>
      <c r="L983" s="28">
        <f t="shared" si="82"/>
        <v>0</v>
      </c>
      <c r="M983" s="28">
        <f t="shared" si="84"/>
        <v>0</v>
      </c>
    </row>
    <row r="984" spans="1:13" ht="14.15" customHeight="1" x14ac:dyDescent="0.25">
      <c r="A984" s="129">
        <v>16813014</v>
      </c>
      <c r="B984" s="124" t="s">
        <v>304</v>
      </c>
      <c r="C984" s="124" t="s">
        <v>305</v>
      </c>
      <c r="D984" s="4" t="s">
        <v>2991</v>
      </c>
      <c r="E984" s="6">
        <v>1</v>
      </c>
      <c r="F984" s="6"/>
      <c r="G984" s="7"/>
      <c r="H984" s="122">
        <f>VLOOKUP(A984,'NIP totaal 2021'!$A$4:$I$2114,9,0)</f>
        <v>0</v>
      </c>
      <c r="I984" s="32">
        <f t="shared" si="80"/>
        <v>0</v>
      </c>
      <c r="J984" s="27">
        <f t="shared" si="81"/>
        <v>0</v>
      </c>
      <c r="K984" s="81">
        <f t="shared" si="83"/>
        <v>1</v>
      </c>
      <c r="L984" s="28">
        <f t="shared" si="82"/>
        <v>0</v>
      </c>
      <c r="M984" s="28">
        <f t="shared" si="84"/>
        <v>0</v>
      </c>
    </row>
    <row r="985" spans="1:13" ht="14.15" customHeight="1" x14ac:dyDescent="0.25">
      <c r="A985" s="129">
        <v>16813022</v>
      </c>
      <c r="B985" s="124" t="s">
        <v>304</v>
      </c>
      <c r="C985" s="124" t="s">
        <v>305</v>
      </c>
      <c r="D985" s="4" t="s">
        <v>2991</v>
      </c>
      <c r="E985" s="6">
        <v>1</v>
      </c>
      <c r="F985" s="6"/>
      <c r="G985" s="7"/>
      <c r="H985" s="122">
        <f>VLOOKUP(A985,'NIP totaal 2021'!$A$4:$I$2114,9,0)</f>
        <v>0</v>
      </c>
      <c r="I985" s="32">
        <f t="shared" si="80"/>
        <v>0</v>
      </c>
      <c r="J985" s="27">
        <f t="shared" si="81"/>
        <v>0</v>
      </c>
      <c r="K985" s="81">
        <f t="shared" si="83"/>
        <v>1</v>
      </c>
      <c r="L985" s="28">
        <f t="shared" si="82"/>
        <v>0</v>
      </c>
      <c r="M985" s="28">
        <f t="shared" si="84"/>
        <v>0</v>
      </c>
    </row>
    <row r="986" spans="1:13" ht="14.15" customHeight="1" x14ac:dyDescent="0.25">
      <c r="A986" s="129">
        <v>16816846</v>
      </c>
      <c r="B986" s="124" t="s">
        <v>253</v>
      </c>
      <c r="C986" s="124" t="s">
        <v>254</v>
      </c>
      <c r="D986" s="4" t="s">
        <v>2991</v>
      </c>
      <c r="E986" s="6">
        <v>112</v>
      </c>
      <c r="F986" s="6"/>
      <c r="G986" s="7"/>
      <c r="H986" s="122">
        <f>VLOOKUP(A986,'NIP totaal 2021'!$A$4:$I$2114,9,0)</f>
        <v>0</v>
      </c>
      <c r="I986" s="32">
        <f t="shared" si="80"/>
        <v>0</v>
      </c>
      <c r="J986" s="27">
        <f t="shared" si="81"/>
        <v>0</v>
      </c>
      <c r="K986" s="81">
        <f t="shared" si="83"/>
        <v>1</v>
      </c>
      <c r="L986" s="28">
        <f t="shared" si="82"/>
        <v>0</v>
      </c>
      <c r="M986" s="28">
        <f t="shared" si="84"/>
        <v>0</v>
      </c>
    </row>
    <row r="987" spans="1:13" ht="14.15" customHeight="1" x14ac:dyDescent="0.25">
      <c r="A987" s="129">
        <v>16817753</v>
      </c>
      <c r="B987" s="124" t="s">
        <v>2819</v>
      </c>
      <c r="C987" s="124" t="s">
        <v>300</v>
      </c>
      <c r="D987" s="4" t="s">
        <v>2991</v>
      </c>
      <c r="E987" s="6">
        <v>63</v>
      </c>
      <c r="F987" s="6"/>
      <c r="G987" s="7"/>
      <c r="H987" s="122">
        <f>VLOOKUP(A987,'NIP totaal 2021'!$A$4:$I$2114,9,0)</f>
        <v>0</v>
      </c>
      <c r="I987" s="32">
        <f t="shared" si="80"/>
        <v>0</v>
      </c>
      <c r="J987" s="27">
        <f t="shared" si="81"/>
        <v>0</v>
      </c>
      <c r="K987" s="81">
        <f t="shared" si="83"/>
        <v>1</v>
      </c>
      <c r="L987" s="28">
        <f t="shared" si="82"/>
        <v>0</v>
      </c>
      <c r="M987" s="28">
        <f t="shared" si="84"/>
        <v>0</v>
      </c>
    </row>
    <row r="988" spans="1:13" ht="14.15" customHeight="1" x14ac:dyDescent="0.25">
      <c r="A988" s="129">
        <v>16817826</v>
      </c>
      <c r="B988" s="124" t="s">
        <v>219</v>
      </c>
      <c r="C988" s="124" t="s">
        <v>220</v>
      </c>
      <c r="D988" s="4" t="s">
        <v>2991</v>
      </c>
      <c r="E988" s="6">
        <v>1</v>
      </c>
      <c r="F988" s="6"/>
      <c r="G988" s="7"/>
      <c r="H988" s="122">
        <f>VLOOKUP(A988,'NIP totaal 2021'!$A$4:$I$2114,9,0)</f>
        <v>0</v>
      </c>
      <c r="I988" s="32">
        <f t="shared" si="80"/>
        <v>0</v>
      </c>
      <c r="J988" s="27">
        <f t="shared" si="81"/>
        <v>0</v>
      </c>
      <c r="K988" s="81">
        <f t="shared" si="83"/>
        <v>1</v>
      </c>
      <c r="L988" s="28">
        <f t="shared" si="82"/>
        <v>0</v>
      </c>
      <c r="M988" s="28">
        <f t="shared" si="84"/>
        <v>0</v>
      </c>
    </row>
    <row r="989" spans="1:13" ht="14.15" customHeight="1" x14ac:dyDescent="0.25">
      <c r="A989" s="129">
        <v>16820711</v>
      </c>
      <c r="B989" s="124" t="s">
        <v>335</v>
      </c>
      <c r="C989" s="124" t="s">
        <v>336</v>
      </c>
      <c r="D989" s="4" t="s">
        <v>2991</v>
      </c>
      <c r="E989" s="6">
        <v>1</v>
      </c>
      <c r="F989" s="6"/>
      <c r="G989" s="7"/>
      <c r="H989" s="122">
        <f>VLOOKUP(A989,'NIP totaal 2021'!$A$4:$I$2114,9,0)</f>
        <v>0</v>
      </c>
      <c r="I989" s="32">
        <f t="shared" si="80"/>
        <v>0</v>
      </c>
      <c r="J989" s="27">
        <f t="shared" si="81"/>
        <v>0</v>
      </c>
      <c r="K989" s="81">
        <f t="shared" si="83"/>
        <v>1</v>
      </c>
      <c r="L989" s="28">
        <f t="shared" si="82"/>
        <v>0</v>
      </c>
      <c r="M989" s="28">
        <f t="shared" si="84"/>
        <v>0</v>
      </c>
    </row>
    <row r="990" spans="1:13" ht="14.15" customHeight="1" x14ac:dyDescent="0.25">
      <c r="A990" s="129">
        <v>16829484</v>
      </c>
      <c r="B990" s="124" t="s">
        <v>227</v>
      </c>
      <c r="C990" s="124" t="s">
        <v>228</v>
      </c>
      <c r="D990" s="4" t="s">
        <v>2991</v>
      </c>
      <c r="E990" s="6">
        <v>25</v>
      </c>
      <c r="F990" s="6"/>
      <c r="G990" s="7"/>
      <c r="H990" s="122">
        <f>VLOOKUP(A990,'NIP totaal 2021'!$A$4:$I$2114,9,0)</f>
        <v>0</v>
      </c>
      <c r="I990" s="32">
        <f t="shared" si="80"/>
        <v>0</v>
      </c>
      <c r="J990" s="27">
        <f t="shared" si="81"/>
        <v>0</v>
      </c>
      <c r="K990" s="81">
        <f t="shared" si="83"/>
        <v>1</v>
      </c>
      <c r="L990" s="28">
        <f t="shared" si="82"/>
        <v>0</v>
      </c>
      <c r="M990" s="28">
        <f t="shared" si="84"/>
        <v>0</v>
      </c>
    </row>
    <row r="991" spans="1:13" ht="14.15" customHeight="1" x14ac:dyDescent="0.25">
      <c r="A991" s="129">
        <v>16830733</v>
      </c>
      <c r="B991" s="124" t="s">
        <v>297</v>
      </c>
      <c r="C991" s="124" t="s">
        <v>298</v>
      </c>
      <c r="D991" s="4" t="s">
        <v>2991</v>
      </c>
      <c r="E991" s="6">
        <v>1</v>
      </c>
      <c r="F991" s="6"/>
      <c r="G991" s="7"/>
      <c r="H991" s="122">
        <f>VLOOKUP(A991,'NIP totaal 2021'!$A$4:$I$2114,9,0)</f>
        <v>0</v>
      </c>
      <c r="I991" s="32">
        <f t="shared" si="80"/>
        <v>0</v>
      </c>
      <c r="J991" s="27">
        <f t="shared" si="81"/>
        <v>0</v>
      </c>
      <c r="K991" s="81">
        <f t="shared" si="83"/>
        <v>1</v>
      </c>
      <c r="L991" s="28">
        <f t="shared" si="82"/>
        <v>0</v>
      </c>
      <c r="M991" s="28">
        <f t="shared" si="84"/>
        <v>0</v>
      </c>
    </row>
    <row r="992" spans="1:13" ht="14.15" customHeight="1" x14ac:dyDescent="0.25">
      <c r="A992" s="129">
        <v>16832817</v>
      </c>
      <c r="B992" s="124" t="s">
        <v>322</v>
      </c>
      <c r="C992" s="124" t="s">
        <v>2725</v>
      </c>
      <c r="D992" s="4" t="s">
        <v>2991</v>
      </c>
      <c r="E992" s="6">
        <v>60</v>
      </c>
      <c r="F992" s="6"/>
      <c r="G992" s="7"/>
      <c r="H992" s="122">
        <f>VLOOKUP(A992,'NIP totaal 2021'!$A$4:$I$2114,9,0)</f>
        <v>0</v>
      </c>
      <c r="I992" s="32">
        <f t="shared" si="80"/>
        <v>0</v>
      </c>
      <c r="J992" s="27">
        <f t="shared" si="81"/>
        <v>0</v>
      </c>
      <c r="K992" s="81">
        <f t="shared" si="83"/>
        <v>1</v>
      </c>
      <c r="L992" s="28">
        <f t="shared" si="82"/>
        <v>0</v>
      </c>
      <c r="M992" s="28">
        <f t="shared" si="84"/>
        <v>0</v>
      </c>
    </row>
    <row r="993" spans="1:13" ht="14.15" customHeight="1" x14ac:dyDescent="0.25">
      <c r="A993" s="129">
        <v>16832825</v>
      </c>
      <c r="B993" s="124" t="s">
        <v>322</v>
      </c>
      <c r="C993" s="124" t="s">
        <v>2725</v>
      </c>
      <c r="D993" s="4" t="s">
        <v>2991</v>
      </c>
      <c r="E993" s="6">
        <v>60</v>
      </c>
      <c r="F993" s="6"/>
      <c r="G993" s="7"/>
      <c r="H993" s="122">
        <f>VLOOKUP(A993,'NIP totaal 2021'!$A$4:$I$2114,9,0)</f>
        <v>0</v>
      </c>
      <c r="I993" s="32">
        <f t="shared" si="80"/>
        <v>0</v>
      </c>
      <c r="J993" s="27">
        <f t="shared" si="81"/>
        <v>0</v>
      </c>
      <c r="K993" s="81">
        <f t="shared" si="83"/>
        <v>1</v>
      </c>
      <c r="L993" s="28">
        <f t="shared" si="82"/>
        <v>0</v>
      </c>
      <c r="M993" s="28">
        <f t="shared" si="84"/>
        <v>0</v>
      </c>
    </row>
    <row r="994" spans="1:13" ht="14.15" customHeight="1" x14ac:dyDescent="0.25">
      <c r="A994" s="129">
        <v>16836316</v>
      </c>
      <c r="B994" s="124" t="s">
        <v>2803</v>
      </c>
      <c r="C994" s="124" t="s">
        <v>250</v>
      </c>
      <c r="D994" s="4" t="s">
        <v>2991</v>
      </c>
      <c r="E994" s="6">
        <v>28</v>
      </c>
      <c r="F994" s="6"/>
      <c r="G994" s="7"/>
      <c r="H994" s="122">
        <f>VLOOKUP(A994,'NIP totaal 2021'!$A$4:$I$2114,9,0)</f>
        <v>0</v>
      </c>
      <c r="I994" s="32">
        <f t="shared" si="80"/>
        <v>0</v>
      </c>
      <c r="J994" s="27">
        <f t="shared" si="81"/>
        <v>0</v>
      </c>
      <c r="K994" s="81">
        <f t="shared" si="83"/>
        <v>1</v>
      </c>
      <c r="L994" s="28">
        <f t="shared" si="82"/>
        <v>0</v>
      </c>
      <c r="M994" s="28">
        <f t="shared" si="84"/>
        <v>0</v>
      </c>
    </row>
    <row r="995" spans="1:13" ht="14.15" customHeight="1" x14ac:dyDescent="0.25">
      <c r="A995" s="129">
        <v>16837177</v>
      </c>
      <c r="B995" s="124" t="s">
        <v>2798</v>
      </c>
      <c r="C995" s="124" t="s">
        <v>234</v>
      </c>
      <c r="D995" s="4" t="s">
        <v>2991</v>
      </c>
      <c r="E995" s="6">
        <v>30</v>
      </c>
      <c r="F995" s="6"/>
      <c r="G995" s="7"/>
      <c r="H995" s="122">
        <f>VLOOKUP(A995,'NIP totaal 2021'!$A$4:$I$2114,9,0)</f>
        <v>0</v>
      </c>
      <c r="I995" s="32">
        <f t="shared" si="80"/>
        <v>0</v>
      </c>
      <c r="J995" s="27">
        <f t="shared" si="81"/>
        <v>0</v>
      </c>
      <c r="K995" s="81">
        <f t="shared" si="83"/>
        <v>1</v>
      </c>
      <c r="L995" s="28">
        <f t="shared" si="82"/>
        <v>0</v>
      </c>
      <c r="M995" s="28">
        <f t="shared" si="84"/>
        <v>0</v>
      </c>
    </row>
    <row r="996" spans="1:13" ht="14.15" customHeight="1" x14ac:dyDescent="0.25">
      <c r="A996" s="129">
        <v>16837622</v>
      </c>
      <c r="B996" s="124" t="s">
        <v>316</v>
      </c>
      <c r="C996" s="124" t="s">
        <v>317</v>
      </c>
      <c r="D996" s="4" t="s">
        <v>2991</v>
      </c>
      <c r="E996" s="6">
        <v>112</v>
      </c>
      <c r="F996" s="6"/>
      <c r="G996" s="7"/>
      <c r="H996" s="122">
        <f>VLOOKUP(A996,'NIP totaal 2021'!$A$4:$I$2114,9,0)</f>
        <v>0</v>
      </c>
      <c r="I996" s="32">
        <f t="shared" si="80"/>
        <v>0</v>
      </c>
      <c r="J996" s="27">
        <f t="shared" si="81"/>
        <v>0</v>
      </c>
      <c r="K996" s="81">
        <f t="shared" si="83"/>
        <v>1</v>
      </c>
      <c r="L996" s="28">
        <f t="shared" si="82"/>
        <v>0</v>
      </c>
      <c r="M996" s="28">
        <f t="shared" si="84"/>
        <v>0</v>
      </c>
    </row>
    <row r="997" spans="1:13" ht="14.15" customHeight="1" x14ac:dyDescent="0.25">
      <c r="A997" s="129">
        <v>16838254</v>
      </c>
      <c r="B997" s="124" t="s">
        <v>128</v>
      </c>
      <c r="C997" s="124" t="s">
        <v>129</v>
      </c>
      <c r="D997" s="4" t="s">
        <v>2991</v>
      </c>
      <c r="E997" s="6">
        <v>1</v>
      </c>
      <c r="F997" s="6"/>
      <c r="G997" s="7"/>
      <c r="H997" s="122">
        <f>VLOOKUP(A997,'NIP totaal 2021'!$A$4:$I$2114,9,0)</f>
        <v>0</v>
      </c>
      <c r="I997" s="32">
        <f t="shared" si="80"/>
        <v>0</v>
      </c>
      <c r="J997" s="27">
        <f t="shared" si="81"/>
        <v>0</v>
      </c>
      <c r="K997" s="81">
        <f t="shared" si="83"/>
        <v>1</v>
      </c>
      <c r="L997" s="28">
        <f t="shared" si="82"/>
        <v>0</v>
      </c>
      <c r="M997" s="28">
        <f t="shared" si="84"/>
        <v>0</v>
      </c>
    </row>
    <row r="998" spans="1:13" ht="14.15" customHeight="1" x14ac:dyDescent="0.25">
      <c r="A998" s="129">
        <v>16840186</v>
      </c>
      <c r="B998" s="124" t="s">
        <v>2818</v>
      </c>
      <c r="C998" s="124" t="s">
        <v>296</v>
      </c>
      <c r="D998" s="4" t="s">
        <v>2991</v>
      </c>
      <c r="E998" s="6">
        <v>30</v>
      </c>
      <c r="F998" s="6"/>
      <c r="G998" s="7"/>
      <c r="H998" s="122">
        <f>VLOOKUP(A998,'NIP totaal 2021'!$A$4:$I$2114,9,0)</f>
        <v>0</v>
      </c>
      <c r="I998" s="32">
        <f t="shared" si="80"/>
        <v>0</v>
      </c>
      <c r="J998" s="27">
        <f t="shared" si="81"/>
        <v>0</v>
      </c>
      <c r="K998" s="81">
        <f t="shared" si="83"/>
        <v>1</v>
      </c>
      <c r="L998" s="28">
        <f t="shared" si="82"/>
        <v>0</v>
      </c>
      <c r="M998" s="28">
        <f t="shared" si="84"/>
        <v>0</v>
      </c>
    </row>
    <row r="999" spans="1:13" ht="14.15" customHeight="1" x14ac:dyDescent="0.25">
      <c r="A999" s="129">
        <v>16841484</v>
      </c>
      <c r="B999" s="124" t="s">
        <v>227</v>
      </c>
      <c r="C999" s="124" t="s">
        <v>228</v>
      </c>
      <c r="D999" s="4" t="s">
        <v>2991</v>
      </c>
      <c r="E999" s="6">
        <v>1</v>
      </c>
      <c r="F999" s="6"/>
      <c r="G999" s="7"/>
      <c r="H999" s="122">
        <f>VLOOKUP(A999,'NIP totaal 2021'!$A$4:$I$2114,9,0)</f>
        <v>0</v>
      </c>
      <c r="I999" s="32">
        <f t="shared" si="80"/>
        <v>0</v>
      </c>
      <c r="J999" s="27">
        <f t="shared" si="81"/>
        <v>0</v>
      </c>
      <c r="K999" s="81">
        <f t="shared" si="83"/>
        <v>1</v>
      </c>
      <c r="L999" s="28">
        <f t="shared" si="82"/>
        <v>0</v>
      </c>
      <c r="M999" s="28">
        <f t="shared" si="84"/>
        <v>0</v>
      </c>
    </row>
    <row r="1000" spans="1:13" ht="14.15" customHeight="1" x14ac:dyDescent="0.25">
      <c r="A1000" s="129">
        <v>16844106</v>
      </c>
      <c r="B1000" s="124" t="s">
        <v>2818</v>
      </c>
      <c r="C1000" s="124" t="s">
        <v>296</v>
      </c>
      <c r="D1000" s="4" t="s">
        <v>2991</v>
      </c>
      <c r="E1000" s="6">
        <v>30</v>
      </c>
      <c r="F1000" s="6"/>
      <c r="G1000" s="7"/>
      <c r="H1000" s="122">
        <f>VLOOKUP(A1000,'NIP totaal 2021'!$A$4:$I$2114,9,0)</f>
        <v>0</v>
      </c>
      <c r="I1000" s="32">
        <f t="shared" si="80"/>
        <v>0</v>
      </c>
      <c r="J1000" s="27">
        <f t="shared" si="81"/>
        <v>0</v>
      </c>
      <c r="K1000" s="81">
        <f t="shared" si="83"/>
        <v>1</v>
      </c>
      <c r="L1000" s="28">
        <f t="shared" si="82"/>
        <v>0</v>
      </c>
      <c r="M1000" s="28">
        <f t="shared" si="84"/>
        <v>0</v>
      </c>
    </row>
    <row r="1001" spans="1:13" ht="14.15" customHeight="1" x14ac:dyDescent="0.25">
      <c r="A1001" s="129">
        <v>16844149</v>
      </c>
      <c r="B1001" s="124" t="s">
        <v>2818</v>
      </c>
      <c r="C1001" s="124" t="s">
        <v>296</v>
      </c>
      <c r="D1001" s="4" t="s">
        <v>2991</v>
      </c>
      <c r="E1001" s="6">
        <v>30</v>
      </c>
      <c r="F1001" s="6"/>
      <c r="G1001" s="7"/>
      <c r="H1001" s="122">
        <f>VLOOKUP(A1001,'NIP totaal 2021'!$A$4:$I$2114,9,0)</f>
        <v>0</v>
      </c>
      <c r="I1001" s="32">
        <f t="shared" si="80"/>
        <v>0</v>
      </c>
      <c r="J1001" s="27">
        <f t="shared" si="81"/>
        <v>0</v>
      </c>
      <c r="K1001" s="81">
        <f t="shared" si="83"/>
        <v>1</v>
      </c>
      <c r="L1001" s="28">
        <f t="shared" si="82"/>
        <v>0</v>
      </c>
      <c r="M1001" s="28">
        <f t="shared" si="84"/>
        <v>0</v>
      </c>
    </row>
    <row r="1002" spans="1:13" ht="14.15" customHeight="1" x14ac:dyDescent="0.25">
      <c r="A1002" s="129">
        <v>16845382</v>
      </c>
      <c r="B1002" s="124" t="s">
        <v>2818</v>
      </c>
      <c r="C1002" s="124" t="s">
        <v>296</v>
      </c>
      <c r="D1002" s="4" t="s">
        <v>2991</v>
      </c>
      <c r="E1002" s="6">
        <v>30</v>
      </c>
      <c r="F1002" s="6"/>
      <c r="G1002" s="7"/>
      <c r="H1002" s="122">
        <f>VLOOKUP(A1002,'NIP totaal 2021'!$A$4:$I$2114,9,0)</f>
        <v>0</v>
      </c>
      <c r="I1002" s="32">
        <f t="shared" si="80"/>
        <v>0</v>
      </c>
      <c r="J1002" s="27">
        <f t="shared" si="81"/>
        <v>0</v>
      </c>
      <c r="K1002" s="81">
        <f t="shared" si="83"/>
        <v>1</v>
      </c>
      <c r="L1002" s="28">
        <f t="shared" si="82"/>
        <v>0</v>
      </c>
      <c r="M1002" s="28">
        <f t="shared" si="84"/>
        <v>0</v>
      </c>
    </row>
    <row r="1003" spans="1:13" ht="14.15" customHeight="1" x14ac:dyDescent="0.25">
      <c r="A1003" s="129">
        <v>16845404</v>
      </c>
      <c r="B1003" s="124" t="s">
        <v>231</v>
      </c>
      <c r="C1003" s="124" t="s">
        <v>232</v>
      </c>
      <c r="D1003" s="4" t="s">
        <v>2991</v>
      </c>
      <c r="E1003" s="6">
        <v>25</v>
      </c>
      <c r="F1003" s="6"/>
      <c r="G1003" s="7"/>
      <c r="H1003" s="122">
        <f>VLOOKUP(A1003,'NIP totaal 2021'!$A$4:$I$2114,9,0)</f>
        <v>0</v>
      </c>
      <c r="I1003" s="32">
        <f t="shared" si="80"/>
        <v>0</v>
      </c>
      <c r="J1003" s="27">
        <f t="shared" si="81"/>
        <v>0</v>
      </c>
      <c r="K1003" s="81">
        <f t="shared" si="83"/>
        <v>1</v>
      </c>
      <c r="L1003" s="28">
        <f t="shared" si="82"/>
        <v>0</v>
      </c>
      <c r="M1003" s="28">
        <f t="shared" si="84"/>
        <v>0</v>
      </c>
    </row>
    <row r="1004" spans="1:13" ht="14.15" customHeight="1" x14ac:dyDescent="0.25">
      <c r="A1004" s="129">
        <v>16846125</v>
      </c>
      <c r="B1004" s="124" t="s">
        <v>335</v>
      </c>
      <c r="C1004" s="124" t="s">
        <v>336</v>
      </c>
      <c r="D1004" s="4" t="s">
        <v>2991</v>
      </c>
      <c r="E1004" s="6">
        <v>1</v>
      </c>
      <c r="F1004" s="6"/>
      <c r="G1004" s="7"/>
      <c r="H1004" s="122">
        <f>VLOOKUP(A1004,'NIP totaal 2021'!$A$4:$I$2114,9,0)</f>
        <v>0</v>
      </c>
      <c r="I1004" s="32">
        <f t="shared" si="80"/>
        <v>0</v>
      </c>
      <c r="J1004" s="27">
        <f t="shared" si="81"/>
        <v>0</v>
      </c>
      <c r="K1004" s="81">
        <f t="shared" si="83"/>
        <v>1</v>
      </c>
      <c r="L1004" s="28">
        <f t="shared" si="82"/>
        <v>0</v>
      </c>
      <c r="M1004" s="28">
        <f t="shared" si="84"/>
        <v>0</v>
      </c>
    </row>
    <row r="1005" spans="1:13" ht="14.15" customHeight="1" x14ac:dyDescent="0.25">
      <c r="A1005" s="129">
        <v>16849493</v>
      </c>
      <c r="B1005" s="124" t="s">
        <v>184</v>
      </c>
      <c r="C1005" s="124" t="s">
        <v>185</v>
      </c>
      <c r="D1005" s="4" t="s">
        <v>2991</v>
      </c>
      <c r="E1005" s="6">
        <v>1</v>
      </c>
      <c r="F1005" s="6"/>
      <c r="G1005" s="7"/>
      <c r="H1005" s="122">
        <f>VLOOKUP(A1005,'NIP totaal 2021'!$A$4:$I$2114,9,0)</f>
        <v>0</v>
      </c>
      <c r="I1005" s="32">
        <f t="shared" si="80"/>
        <v>0</v>
      </c>
      <c r="J1005" s="27">
        <f t="shared" si="81"/>
        <v>0</v>
      </c>
      <c r="K1005" s="81">
        <f t="shared" si="83"/>
        <v>1</v>
      </c>
      <c r="L1005" s="28">
        <f t="shared" si="82"/>
        <v>0</v>
      </c>
      <c r="M1005" s="28">
        <f t="shared" si="84"/>
        <v>0</v>
      </c>
    </row>
    <row r="1006" spans="1:13" ht="14.15" customHeight="1" x14ac:dyDescent="0.25">
      <c r="A1006" s="129">
        <v>16849507</v>
      </c>
      <c r="B1006" s="124" t="s">
        <v>184</v>
      </c>
      <c r="C1006" s="124" t="s">
        <v>185</v>
      </c>
      <c r="D1006" s="4" t="s">
        <v>2991</v>
      </c>
      <c r="E1006" s="6">
        <v>1</v>
      </c>
      <c r="F1006" s="6"/>
      <c r="G1006" s="7"/>
      <c r="H1006" s="122">
        <f>VLOOKUP(A1006,'NIP totaal 2021'!$A$4:$I$2114,9,0)</f>
        <v>0</v>
      </c>
      <c r="I1006" s="32">
        <f t="shared" si="80"/>
        <v>0</v>
      </c>
      <c r="J1006" s="27">
        <f t="shared" si="81"/>
        <v>0</v>
      </c>
      <c r="K1006" s="81">
        <f t="shared" si="83"/>
        <v>1</v>
      </c>
      <c r="L1006" s="28">
        <f t="shared" si="82"/>
        <v>0</v>
      </c>
      <c r="M1006" s="28">
        <f t="shared" si="84"/>
        <v>0</v>
      </c>
    </row>
    <row r="1007" spans="1:13" ht="14.15" customHeight="1" x14ac:dyDescent="0.25">
      <c r="A1007" s="129">
        <v>16849523</v>
      </c>
      <c r="B1007" s="124" t="s">
        <v>322</v>
      </c>
      <c r="C1007" s="124" t="s">
        <v>2725</v>
      </c>
      <c r="D1007" s="4" t="s">
        <v>2991</v>
      </c>
      <c r="E1007" s="6">
        <v>20</v>
      </c>
      <c r="F1007" s="6"/>
      <c r="G1007" s="7"/>
      <c r="H1007" s="122">
        <f>VLOOKUP(A1007,'NIP totaal 2021'!$A$4:$I$2114,9,0)</f>
        <v>0</v>
      </c>
      <c r="I1007" s="32">
        <f t="shared" si="80"/>
        <v>0</v>
      </c>
      <c r="J1007" s="27">
        <f t="shared" si="81"/>
        <v>0</v>
      </c>
      <c r="K1007" s="81">
        <f t="shared" si="83"/>
        <v>1</v>
      </c>
      <c r="L1007" s="28">
        <f t="shared" si="82"/>
        <v>0</v>
      </c>
      <c r="M1007" s="28">
        <f t="shared" si="84"/>
        <v>0</v>
      </c>
    </row>
    <row r="1008" spans="1:13" ht="14.15" customHeight="1" x14ac:dyDescent="0.25">
      <c r="A1008" s="129">
        <v>16849760</v>
      </c>
      <c r="B1008" s="124" t="s">
        <v>297</v>
      </c>
      <c r="C1008" s="124" t="s">
        <v>298</v>
      </c>
      <c r="D1008" s="4" t="s">
        <v>2991</v>
      </c>
      <c r="E1008" s="6">
        <v>1</v>
      </c>
      <c r="F1008" s="6"/>
      <c r="G1008" s="7"/>
      <c r="H1008" s="122">
        <f>VLOOKUP(A1008,'NIP totaal 2021'!$A$4:$I$2114,9,0)</f>
        <v>0</v>
      </c>
      <c r="I1008" s="32">
        <f t="shared" si="80"/>
        <v>0</v>
      </c>
      <c r="J1008" s="27">
        <f t="shared" si="81"/>
        <v>0</v>
      </c>
      <c r="K1008" s="81">
        <f t="shared" si="83"/>
        <v>1</v>
      </c>
      <c r="L1008" s="28">
        <f t="shared" si="82"/>
        <v>0</v>
      </c>
      <c r="M1008" s="28">
        <f t="shared" si="84"/>
        <v>0</v>
      </c>
    </row>
    <row r="1009" spans="1:13" ht="14.15" customHeight="1" x14ac:dyDescent="0.25">
      <c r="A1009" s="129">
        <v>16853164</v>
      </c>
      <c r="B1009" s="124" t="s">
        <v>316</v>
      </c>
      <c r="C1009" s="124" t="s">
        <v>317</v>
      </c>
      <c r="D1009" s="4" t="s">
        <v>2991</v>
      </c>
      <c r="E1009" s="6">
        <v>112</v>
      </c>
      <c r="F1009" s="6"/>
      <c r="G1009" s="7"/>
      <c r="H1009" s="122">
        <f>VLOOKUP(A1009,'NIP totaal 2021'!$A$4:$I$2114,9,0)</f>
        <v>0</v>
      </c>
      <c r="I1009" s="32">
        <f t="shared" si="80"/>
        <v>0</v>
      </c>
      <c r="J1009" s="27">
        <f t="shared" si="81"/>
        <v>0</v>
      </c>
      <c r="K1009" s="81">
        <f t="shared" si="83"/>
        <v>1</v>
      </c>
      <c r="L1009" s="28">
        <f t="shared" si="82"/>
        <v>0</v>
      </c>
      <c r="M1009" s="28">
        <f t="shared" si="84"/>
        <v>0</v>
      </c>
    </row>
    <row r="1010" spans="1:13" ht="14.15" customHeight="1" x14ac:dyDescent="0.25">
      <c r="A1010" s="129">
        <v>16857224</v>
      </c>
      <c r="B1010" s="124" t="s">
        <v>2823</v>
      </c>
      <c r="C1010" s="124" t="s">
        <v>326</v>
      </c>
      <c r="D1010" s="4" t="s">
        <v>2991</v>
      </c>
      <c r="E1010" s="6">
        <v>224</v>
      </c>
      <c r="F1010" s="6"/>
      <c r="G1010" s="7"/>
      <c r="H1010" s="122">
        <f>VLOOKUP(A1010,'NIP totaal 2021'!$A$4:$I$2114,9,0)</f>
        <v>0</v>
      </c>
      <c r="I1010" s="32">
        <f t="shared" si="80"/>
        <v>0</v>
      </c>
      <c r="J1010" s="27">
        <f t="shared" si="81"/>
        <v>0</v>
      </c>
      <c r="K1010" s="81">
        <f t="shared" si="83"/>
        <v>1</v>
      </c>
      <c r="L1010" s="28">
        <f t="shared" si="82"/>
        <v>0</v>
      </c>
      <c r="M1010" s="28">
        <f t="shared" si="84"/>
        <v>0</v>
      </c>
    </row>
    <row r="1011" spans="1:13" ht="14.15" customHeight="1" x14ac:dyDescent="0.25">
      <c r="A1011" s="129">
        <v>16859308</v>
      </c>
      <c r="B1011" s="124" t="s">
        <v>118</v>
      </c>
      <c r="C1011" s="124" t="s">
        <v>119</v>
      </c>
      <c r="D1011" s="4" t="s">
        <v>2991</v>
      </c>
      <c r="E1011" s="6">
        <v>1</v>
      </c>
      <c r="F1011" s="6"/>
      <c r="G1011" s="7"/>
      <c r="H1011" s="122">
        <f>VLOOKUP(A1011,'NIP totaal 2021'!$A$4:$I$2114,9,0)</f>
        <v>0</v>
      </c>
      <c r="I1011" s="32">
        <f t="shared" si="80"/>
        <v>0</v>
      </c>
      <c r="J1011" s="27">
        <f t="shared" si="81"/>
        <v>0</v>
      </c>
      <c r="K1011" s="81">
        <f t="shared" si="83"/>
        <v>1</v>
      </c>
      <c r="L1011" s="28">
        <f t="shared" si="82"/>
        <v>0</v>
      </c>
      <c r="M1011" s="28">
        <f t="shared" si="84"/>
        <v>0</v>
      </c>
    </row>
    <row r="1012" spans="1:13" ht="14.15" customHeight="1" x14ac:dyDescent="0.25">
      <c r="A1012" s="129">
        <v>16859324</v>
      </c>
      <c r="B1012" s="124" t="s">
        <v>285</v>
      </c>
      <c r="C1012" s="124" t="s">
        <v>286</v>
      </c>
      <c r="D1012" s="4" t="s">
        <v>2991</v>
      </c>
      <c r="E1012" s="6">
        <v>1</v>
      </c>
      <c r="F1012" s="6"/>
      <c r="G1012" s="7"/>
      <c r="H1012" s="122">
        <f>VLOOKUP(A1012,'NIP totaal 2021'!$A$4:$I$2114,9,0)</f>
        <v>0</v>
      </c>
      <c r="I1012" s="32">
        <f t="shared" si="80"/>
        <v>0</v>
      </c>
      <c r="J1012" s="27">
        <f t="shared" si="81"/>
        <v>0</v>
      </c>
      <c r="K1012" s="81">
        <f t="shared" si="83"/>
        <v>1</v>
      </c>
      <c r="L1012" s="28">
        <f t="shared" si="82"/>
        <v>0</v>
      </c>
      <c r="M1012" s="28">
        <f t="shared" si="84"/>
        <v>0</v>
      </c>
    </row>
    <row r="1013" spans="1:13" ht="14.15" customHeight="1" x14ac:dyDescent="0.25">
      <c r="A1013" s="129">
        <v>14221357</v>
      </c>
      <c r="B1013" s="124" t="s">
        <v>352</v>
      </c>
      <c r="C1013" s="124" t="s">
        <v>353</v>
      </c>
      <c r="D1013" s="4" t="s">
        <v>2991</v>
      </c>
      <c r="E1013" s="6">
        <v>1</v>
      </c>
      <c r="F1013" s="6"/>
      <c r="G1013" s="7"/>
      <c r="H1013" s="122">
        <f>VLOOKUP(A1013,'NIP totaal 2021'!$A$4:$I$2114,9,0)</f>
        <v>0</v>
      </c>
      <c r="I1013" s="32">
        <f t="shared" si="80"/>
        <v>0</v>
      </c>
      <c r="J1013" s="27">
        <f t="shared" si="81"/>
        <v>0</v>
      </c>
      <c r="K1013" s="81">
        <f t="shared" si="83"/>
        <v>1</v>
      </c>
      <c r="L1013" s="28">
        <f t="shared" si="82"/>
        <v>0</v>
      </c>
      <c r="M1013" s="28">
        <f t="shared" si="84"/>
        <v>0</v>
      </c>
    </row>
    <row r="1014" spans="1:13" ht="14.15" customHeight="1" x14ac:dyDescent="0.25">
      <c r="A1014" s="129">
        <v>14571420</v>
      </c>
      <c r="B1014" s="124" t="s">
        <v>354</v>
      </c>
      <c r="C1014" s="124" t="s">
        <v>2730</v>
      </c>
      <c r="D1014" s="4" t="s">
        <v>2991</v>
      </c>
      <c r="E1014" s="6">
        <v>1</v>
      </c>
      <c r="F1014" s="6"/>
      <c r="G1014" s="7"/>
      <c r="H1014" s="122">
        <f>VLOOKUP(A1014,'NIP totaal 2021'!$A$4:$I$2114,9,0)</f>
        <v>0</v>
      </c>
      <c r="I1014" s="32">
        <f t="shared" si="80"/>
        <v>0</v>
      </c>
      <c r="J1014" s="27">
        <f t="shared" si="81"/>
        <v>0</v>
      </c>
      <c r="K1014" s="81">
        <f t="shared" si="83"/>
        <v>1</v>
      </c>
      <c r="L1014" s="28">
        <f t="shared" si="82"/>
        <v>0</v>
      </c>
      <c r="M1014" s="28">
        <f t="shared" si="84"/>
        <v>0</v>
      </c>
    </row>
    <row r="1015" spans="1:13" ht="14.15" customHeight="1" x14ac:dyDescent="0.25">
      <c r="A1015" s="129">
        <v>14571439</v>
      </c>
      <c r="B1015" s="124" t="s">
        <v>354</v>
      </c>
      <c r="C1015" s="124" t="s">
        <v>2730</v>
      </c>
      <c r="D1015" s="4" t="s">
        <v>2991</v>
      </c>
      <c r="E1015" s="6">
        <v>1</v>
      </c>
      <c r="F1015" s="6"/>
      <c r="G1015" s="7"/>
      <c r="H1015" s="122">
        <f>VLOOKUP(A1015,'NIP totaal 2021'!$A$4:$I$2114,9,0)</f>
        <v>0</v>
      </c>
      <c r="I1015" s="32">
        <f t="shared" si="80"/>
        <v>0</v>
      </c>
      <c r="J1015" s="27">
        <f t="shared" si="81"/>
        <v>0</v>
      </c>
      <c r="K1015" s="81">
        <f t="shared" si="83"/>
        <v>1</v>
      </c>
      <c r="L1015" s="28">
        <f t="shared" si="82"/>
        <v>0</v>
      </c>
      <c r="M1015" s="28">
        <f t="shared" si="84"/>
        <v>0</v>
      </c>
    </row>
    <row r="1016" spans="1:13" ht="14.15" customHeight="1" x14ac:dyDescent="0.25">
      <c r="A1016" s="129">
        <v>14805200</v>
      </c>
      <c r="B1016" s="124" t="s">
        <v>355</v>
      </c>
      <c r="C1016" s="124" t="s">
        <v>2731</v>
      </c>
      <c r="D1016" s="4" t="s">
        <v>2991</v>
      </c>
      <c r="E1016" s="6">
        <v>1</v>
      </c>
      <c r="F1016" s="6"/>
      <c r="G1016" s="7"/>
      <c r="H1016" s="122">
        <f>VLOOKUP(A1016,'NIP totaal 2021'!$A$4:$I$2114,9,0)</f>
        <v>0</v>
      </c>
      <c r="I1016" s="32">
        <f t="shared" si="80"/>
        <v>0</v>
      </c>
      <c r="J1016" s="27">
        <f t="shared" si="81"/>
        <v>0</v>
      </c>
      <c r="K1016" s="81">
        <f t="shared" si="83"/>
        <v>1</v>
      </c>
      <c r="L1016" s="28">
        <f t="shared" si="82"/>
        <v>0</v>
      </c>
      <c r="M1016" s="28">
        <f t="shared" si="84"/>
        <v>0</v>
      </c>
    </row>
    <row r="1017" spans="1:13" ht="14.15" customHeight="1" x14ac:dyDescent="0.25">
      <c r="A1017" s="129">
        <v>14806746</v>
      </c>
      <c r="B1017" s="124" t="s">
        <v>355</v>
      </c>
      <c r="C1017" s="124" t="s">
        <v>2731</v>
      </c>
      <c r="D1017" s="4" t="s">
        <v>2991</v>
      </c>
      <c r="E1017" s="6">
        <v>1</v>
      </c>
      <c r="F1017" s="6"/>
      <c r="G1017" s="7"/>
      <c r="H1017" s="122">
        <f>VLOOKUP(A1017,'NIP totaal 2021'!$A$4:$I$2114,9,0)</f>
        <v>0</v>
      </c>
      <c r="I1017" s="32">
        <f t="shared" si="80"/>
        <v>0</v>
      </c>
      <c r="J1017" s="27">
        <f t="shared" si="81"/>
        <v>0</v>
      </c>
      <c r="K1017" s="81">
        <f t="shared" si="83"/>
        <v>1</v>
      </c>
      <c r="L1017" s="28">
        <f t="shared" si="82"/>
        <v>0</v>
      </c>
      <c r="M1017" s="28">
        <f t="shared" si="84"/>
        <v>0</v>
      </c>
    </row>
    <row r="1018" spans="1:13" ht="14.15" customHeight="1" x14ac:dyDescent="0.25">
      <c r="A1018" s="129">
        <v>14808447</v>
      </c>
      <c r="B1018" s="124" t="s">
        <v>355</v>
      </c>
      <c r="C1018" s="124" t="s">
        <v>2731</v>
      </c>
      <c r="D1018" s="4" t="s">
        <v>2991</v>
      </c>
      <c r="E1018" s="6">
        <v>1</v>
      </c>
      <c r="F1018" s="6"/>
      <c r="G1018" s="7"/>
      <c r="H1018" s="122">
        <f>VLOOKUP(A1018,'NIP totaal 2021'!$A$4:$I$2114,9,0)</f>
        <v>0</v>
      </c>
      <c r="I1018" s="32">
        <f t="shared" si="80"/>
        <v>0</v>
      </c>
      <c r="J1018" s="27">
        <f t="shared" si="81"/>
        <v>0</v>
      </c>
      <c r="K1018" s="81">
        <f t="shared" si="83"/>
        <v>1</v>
      </c>
      <c r="L1018" s="28">
        <f t="shared" si="82"/>
        <v>0</v>
      </c>
      <c r="M1018" s="28">
        <f t="shared" si="84"/>
        <v>0</v>
      </c>
    </row>
    <row r="1019" spans="1:13" ht="14.15" customHeight="1" x14ac:dyDescent="0.25">
      <c r="A1019" s="129">
        <v>14844982</v>
      </c>
      <c r="B1019" s="124" t="s">
        <v>355</v>
      </c>
      <c r="C1019" s="124" t="s">
        <v>2731</v>
      </c>
      <c r="D1019" s="4" t="s">
        <v>2991</v>
      </c>
      <c r="E1019" s="6">
        <v>1</v>
      </c>
      <c r="F1019" s="6"/>
      <c r="G1019" s="7"/>
      <c r="H1019" s="122">
        <f>VLOOKUP(A1019,'NIP totaal 2021'!$A$4:$I$2114,9,0)</f>
        <v>0</v>
      </c>
      <c r="I1019" s="32">
        <f t="shared" si="80"/>
        <v>0</v>
      </c>
      <c r="J1019" s="27">
        <f t="shared" si="81"/>
        <v>0</v>
      </c>
      <c r="K1019" s="81">
        <f t="shared" si="83"/>
        <v>1</v>
      </c>
      <c r="L1019" s="28">
        <f t="shared" si="82"/>
        <v>0</v>
      </c>
      <c r="M1019" s="28">
        <f t="shared" si="84"/>
        <v>0</v>
      </c>
    </row>
    <row r="1020" spans="1:13" ht="14.15" customHeight="1" x14ac:dyDescent="0.25">
      <c r="A1020" s="129">
        <v>14865742</v>
      </c>
      <c r="B1020" s="124" t="s">
        <v>355</v>
      </c>
      <c r="C1020" s="124" t="s">
        <v>2731</v>
      </c>
      <c r="D1020" s="4" t="s">
        <v>2991</v>
      </c>
      <c r="E1020" s="6">
        <v>1</v>
      </c>
      <c r="F1020" s="6"/>
      <c r="G1020" s="7"/>
      <c r="H1020" s="122">
        <f>VLOOKUP(A1020,'NIP totaal 2021'!$A$4:$I$2114,9,0)</f>
        <v>0</v>
      </c>
      <c r="I1020" s="32">
        <f t="shared" si="80"/>
        <v>0</v>
      </c>
      <c r="J1020" s="27">
        <f t="shared" si="81"/>
        <v>0</v>
      </c>
      <c r="K1020" s="81">
        <f t="shared" si="83"/>
        <v>1</v>
      </c>
      <c r="L1020" s="28">
        <f t="shared" si="82"/>
        <v>0</v>
      </c>
      <c r="M1020" s="28">
        <f t="shared" si="84"/>
        <v>0</v>
      </c>
    </row>
    <row r="1021" spans="1:13" ht="14.15" customHeight="1" x14ac:dyDescent="0.25">
      <c r="A1021" s="129">
        <v>14897148</v>
      </c>
      <c r="B1021" s="124" t="s">
        <v>355</v>
      </c>
      <c r="C1021" s="124" t="s">
        <v>2731</v>
      </c>
      <c r="D1021" s="4" t="s">
        <v>2991</v>
      </c>
      <c r="E1021" s="6">
        <v>1</v>
      </c>
      <c r="F1021" s="6"/>
      <c r="G1021" s="7"/>
      <c r="H1021" s="122">
        <f>VLOOKUP(A1021,'NIP totaal 2021'!$A$4:$I$2114,9,0)</f>
        <v>0</v>
      </c>
      <c r="I1021" s="32">
        <f t="shared" si="80"/>
        <v>0</v>
      </c>
      <c r="J1021" s="27">
        <f t="shared" si="81"/>
        <v>0</v>
      </c>
      <c r="K1021" s="81">
        <f t="shared" si="83"/>
        <v>1</v>
      </c>
      <c r="L1021" s="28">
        <f t="shared" si="82"/>
        <v>0</v>
      </c>
      <c r="M1021" s="28">
        <f t="shared" si="84"/>
        <v>0</v>
      </c>
    </row>
    <row r="1022" spans="1:13" ht="14.15" customHeight="1" x14ac:dyDescent="0.25">
      <c r="A1022" s="129">
        <v>14904101</v>
      </c>
      <c r="B1022" s="124" t="s">
        <v>355</v>
      </c>
      <c r="C1022" s="124" t="s">
        <v>2731</v>
      </c>
      <c r="D1022" s="4" t="s">
        <v>2991</v>
      </c>
      <c r="E1022" s="6">
        <v>1</v>
      </c>
      <c r="F1022" s="6"/>
      <c r="G1022" s="7"/>
      <c r="H1022" s="122">
        <f>VLOOKUP(A1022,'NIP totaal 2021'!$A$4:$I$2114,9,0)</f>
        <v>0</v>
      </c>
      <c r="I1022" s="32">
        <f t="shared" si="80"/>
        <v>0</v>
      </c>
      <c r="J1022" s="27">
        <f t="shared" si="81"/>
        <v>0</v>
      </c>
      <c r="K1022" s="81">
        <f t="shared" si="83"/>
        <v>1</v>
      </c>
      <c r="L1022" s="28">
        <f t="shared" si="82"/>
        <v>0</v>
      </c>
      <c r="M1022" s="28">
        <f t="shared" si="84"/>
        <v>0</v>
      </c>
    </row>
    <row r="1023" spans="1:13" ht="14.15" customHeight="1" x14ac:dyDescent="0.25">
      <c r="A1023" s="129">
        <v>14904128</v>
      </c>
      <c r="B1023" s="124" t="s">
        <v>355</v>
      </c>
      <c r="C1023" s="124" t="s">
        <v>2731</v>
      </c>
      <c r="D1023" s="4" t="s">
        <v>2991</v>
      </c>
      <c r="E1023" s="6">
        <v>5</v>
      </c>
      <c r="F1023" s="6"/>
      <c r="G1023" s="7"/>
      <c r="H1023" s="122">
        <f>VLOOKUP(A1023,'NIP totaal 2021'!$A$4:$I$2114,9,0)</f>
        <v>0</v>
      </c>
      <c r="I1023" s="32">
        <f t="shared" si="80"/>
        <v>0</v>
      </c>
      <c r="J1023" s="27">
        <f t="shared" si="81"/>
        <v>0</v>
      </c>
      <c r="K1023" s="81">
        <f t="shared" si="83"/>
        <v>1</v>
      </c>
      <c r="L1023" s="28">
        <f t="shared" si="82"/>
        <v>0</v>
      </c>
      <c r="M1023" s="28">
        <f t="shared" si="84"/>
        <v>0</v>
      </c>
    </row>
    <row r="1024" spans="1:13" ht="14.15" customHeight="1" x14ac:dyDescent="0.25">
      <c r="A1024" s="129">
        <v>14917165</v>
      </c>
      <c r="B1024" s="124" t="s">
        <v>355</v>
      </c>
      <c r="C1024" s="124" t="s">
        <v>2731</v>
      </c>
      <c r="D1024" s="4" t="s">
        <v>2991</v>
      </c>
      <c r="E1024" s="6">
        <v>1</v>
      </c>
      <c r="F1024" s="6"/>
      <c r="G1024" s="7"/>
      <c r="H1024" s="122">
        <f>VLOOKUP(A1024,'NIP totaal 2021'!$A$4:$I$2114,9,0)</f>
        <v>0</v>
      </c>
      <c r="I1024" s="32">
        <f t="shared" si="80"/>
        <v>0</v>
      </c>
      <c r="J1024" s="27">
        <f t="shared" si="81"/>
        <v>0</v>
      </c>
      <c r="K1024" s="81">
        <f t="shared" si="83"/>
        <v>1</v>
      </c>
      <c r="L1024" s="28">
        <f t="shared" si="82"/>
        <v>0</v>
      </c>
      <c r="M1024" s="28">
        <f t="shared" si="84"/>
        <v>0</v>
      </c>
    </row>
    <row r="1025" spans="1:13" ht="14.15" customHeight="1" x14ac:dyDescent="0.25">
      <c r="A1025" s="129">
        <v>14917173</v>
      </c>
      <c r="B1025" s="124" t="s">
        <v>355</v>
      </c>
      <c r="C1025" s="124" t="s">
        <v>2731</v>
      </c>
      <c r="D1025" s="4" t="s">
        <v>2991</v>
      </c>
      <c r="E1025" s="6">
        <v>1</v>
      </c>
      <c r="F1025" s="6"/>
      <c r="G1025" s="7"/>
      <c r="H1025" s="122">
        <f>VLOOKUP(A1025,'NIP totaal 2021'!$A$4:$I$2114,9,0)</f>
        <v>0</v>
      </c>
      <c r="I1025" s="32">
        <f t="shared" si="80"/>
        <v>0</v>
      </c>
      <c r="J1025" s="27">
        <f t="shared" si="81"/>
        <v>0</v>
      </c>
      <c r="K1025" s="81">
        <f t="shared" si="83"/>
        <v>1</v>
      </c>
      <c r="L1025" s="28">
        <f t="shared" si="82"/>
        <v>0</v>
      </c>
      <c r="M1025" s="28">
        <f t="shared" si="84"/>
        <v>0</v>
      </c>
    </row>
    <row r="1026" spans="1:13" ht="14.15" customHeight="1" x14ac:dyDescent="0.25">
      <c r="A1026" s="129">
        <v>14917181</v>
      </c>
      <c r="B1026" s="124" t="s">
        <v>355</v>
      </c>
      <c r="C1026" s="124" t="s">
        <v>2731</v>
      </c>
      <c r="D1026" s="4" t="s">
        <v>2991</v>
      </c>
      <c r="E1026" s="6">
        <v>1</v>
      </c>
      <c r="F1026" s="6"/>
      <c r="G1026" s="7"/>
      <c r="H1026" s="122">
        <f>VLOOKUP(A1026,'NIP totaal 2021'!$A$4:$I$2114,9,0)</f>
        <v>0</v>
      </c>
      <c r="I1026" s="32">
        <f t="shared" si="80"/>
        <v>0</v>
      </c>
      <c r="J1026" s="27">
        <f t="shared" si="81"/>
        <v>0</v>
      </c>
      <c r="K1026" s="81">
        <f t="shared" si="83"/>
        <v>1</v>
      </c>
      <c r="L1026" s="28">
        <f t="shared" si="82"/>
        <v>0</v>
      </c>
      <c r="M1026" s="28">
        <f t="shared" si="84"/>
        <v>0</v>
      </c>
    </row>
    <row r="1027" spans="1:13" ht="14.15" customHeight="1" x14ac:dyDescent="0.25">
      <c r="A1027" s="129">
        <v>14991233</v>
      </c>
      <c r="B1027" s="124" t="s">
        <v>354</v>
      </c>
      <c r="C1027" s="124" t="s">
        <v>2730</v>
      </c>
      <c r="D1027" s="4" t="s">
        <v>2991</v>
      </c>
      <c r="E1027" s="6">
        <v>1</v>
      </c>
      <c r="F1027" s="6"/>
      <c r="G1027" s="7"/>
      <c r="H1027" s="122">
        <f>VLOOKUP(A1027,'NIP totaal 2021'!$A$4:$I$2114,9,0)</f>
        <v>0</v>
      </c>
      <c r="I1027" s="32">
        <f t="shared" si="80"/>
        <v>0</v>
      </c>
      <c r="J1027" s="27">
        <f t="shared" si="81"/>
        <v>0</v>
      </c>
      <c r="K1027" s="81">
        <f t="shared" si="83"/>
        <v>1</v>
      </c>
      <c r="L1027" s="28">
        <f t="shared" si="82"/>
        <v>0</v>
      </c>
      <c r="M1027" s="28">
        <f t="shared" si="84"/>
        <v>0</v>
      </c>
    </row>
    <row r="1028" spans="1:13" ht="14.15" customHeight="1" x14ac:dyDescent="0.25">
      <c r="A1028" s="129">
        <v>14991241</v>
      </c>
      <c r="B1028" s="124" t="s">
        <v>354</v>
      </c>
      <c r="C1028" s="124" t="s">
        <v>2730</v>
      </c>
      <c r="D1028" s="4" t="s">
        <v>2991</v>
      </c>
      <c r="E1028" s="6">
        <v>1</v>
      </c>
      <c r="F1028" s="6"/>
      <c r="G1028" s="7"/>
      <c r="H1028" s="122">
        <f>VLOOKUP(A1028,'NIP totaal 2021'!$A$4:$I$2114,9,0)</f>
        <v>0</v>
      </c>
      <c r="I1028" s="32">
        <f t="shared" si="80"/>
        <v>0</v>
      </c>
      <c r="J1028" s="27">
        <f t="shared" si="81"/>
        <v>0</v>
      </c>
      <c r="K1028" s="81">
        <f t="shared" si="83"/>
        <v>1</v>
      </c>
      <c r="L1028" s="28">
        <f t="shared" si="82"/>
        <v>0</v>
      </c>
      <c r="M1028" s="28">
        <f t="shared" si="84"/>
        <v>0</v>
      </c>
    </row>
    <row r="1029" spans="1:13" ht="14.15" customHeight="1" x14ac:dyDescent="0.25">
      <c r="A1029" s="129">
        <v>15008355</v>
      </c>
      <c r="B1029" s="124" t="s">
        <v>355</v>
      </c>
      <c r="C1029" s="124" t="s">
        <v>2731</v>
      </c>
      <c r="D1029" s="4" t="s">
        <v>2991</v>
      </c>
      <c r="E1029" s="6">
        <v>1</v>
      </c>
      <c r="F1029" s="6"/>
      <c r="G1029" s="7"/>
      <c r="H1029" s="122">
        <f>VLOOKUP(A1029,'NIP totaal 2021'!$A$4:$I$2114,9,0)</f>
        <v>0</v>
      </c>
      <c r="I1029" s="32">
        <f t="shared" si="80"/>
        <v>0</v>
      </c>
      <c r="J1029" s="27">
        <f t="shared" si="81"/>
        <v>0</v>
      </c>
      <c r="K1029" s="81">
        <f t="shared" si="83"/>
        <v>1</v>
      </c>
      <c r="L1029" s="28">
        <f t="shared" si="82"/>
        <v>0</v>
      </c>
      <c r="M1029" s="28">
        <f t="shared" si="84"/>
        <v>0</v>
      </c>
    </row>
    <row r="1030" spans="1:13" ht="14.15" customHeight="1" x14ac:dyDescent="0.25">
      <c r="A1030" s="129">
        <v>15008363</v>
      </c>
      <c r="B1030" s="124" t="s">
        <v>355</v>
      </c>
      <c r="C1030" s="124" t="s">
        <v>2731</v>
      </c>
      <c r="D1030" s="4" t="s">
        <v>2991</v>
      </c>
      <c r="E1030" s="6">
        <v>1</v>
      </c>
      <c r="F1030" s="6"/>
      <c r="G1030" s="7"/>
      <c r="H1030" s="122">
        <f>VLOOKUP(A1030,'NIP totaal 2021'!$A$4:$I$2114,9,0)</f>
        <v>0</v>
      </c>
      <c r="I1030" s="32">
        <f t="shared" si="80"/>
        <v>0</v>
      </c>
      <c r="J1030" s="27">
        <f t="shared" si="81"/>
        <v>0</v>
      </c>
      <c r="K1030" s="81">
        <f t="shared" si="83"/>
        <v>1</v>
      </c>
      <c r="L1030" s="28">
        <f t="shared" si="82"/>
        <v>0</v>
      </c>
      <c r="M1030" s="28">
        <f t="shared" si="84"/>
        <v>0</v>
      </c>
    </row>
    <row r="1031" spans="1:13" ht="14.15" customHeight="1" x14ac:dyDescent="0.25">
      <c r="A1031" s="129">
        <v>15008371</v>
      </c>
      <c r="B1031" s="124" t="s">
        <v>355</v>
      </c>
      <c r="C1031" s="124" t="s">
        <v>2731</v>
      </c>
      <c r="D1031" s="4" t="s">
        <v>2991</v>
      </c>
      <c r="E1031" s="6">
        <v>1</v>
      </c>
      <c r="F1031" s="6"/>
      <c r="G1031" s="7"/>
      <c r="H1031" s="122">
        <f>VLOOKUP(A1031,'NIP totaal 2021'!$A$4:$I$2114,9,0)</f>
        <v>0</v>
      </c>
      <c r="I1031" s="32">
        <f t="shared" si="80"/>
        <v>0</v>
      </c>
      <c r="J1031" s="27">
        <f t="shared" si="81"/>
        <v>0</v>
      </c>
      <c r="K1031" s="81">
        <f t="shared" si="83"/>
        <v>1</v>
      </c>
      <c r="L1031" s="28">
        <f t="shared" si="82"/>
        <v>0</v>
      </c>
      <c r="M1031" s="28">
        <f t="shared" si="84"/>
        <v>0</v>
      </c>
    </row>
    <row r="1032" spans="1:13" ht="14.15" customHeight="1" x14ac:dyDescent="0.25">
      <c r="A1032" s="129">
        <v>15033163</v>
      </c>
      <c r="B1032" s="124" t="s">
        <v>354</v>
      </c>
      <c r="C1032" s="124" t="s">
        <v>2730</v>
      </c>
      <c r="D1032" s="4" t="s">
        <v>2991</v>
      </c>
      <c r="E1032" s="6">
        <v>1</v>
      </c>
      <c r="F1032" s="6"/>
      <c r="G1032" s="7"/>
      <c r="H1032" s="122">
        <f>VLOOKUP(A1032,'NIP totaal 2021'!$A$4:$I$2114,9,0)</f>
        <v>0</v>
      </c>
      <c r="I1032" s="32">
        <f t="shared" si="80"/>
        <v>0</v>
      </c>
      <c r="J1032" s="27">
        <f t="shared" si="81"/>
        <v>0</v>
      </c>
      <c r="K1032" s="81">
        <f t="shared" si="83"/>
        <v>1</v>
      </c>
      <c r="L1032" s="28">
        <f t="shared" si="82"/>
        <v>0</v>
      </c>
      <c r="M1032" s="28">
        <f t="shared" si="84"/>
        <v>0</v>
      </c>
    </row>
    <row r="1033" spans="1:13" ht="14.15" customHeight="1" x14ac:dyDescent="0.25">
      <c r="A1033" s="129">
        <v>15106063</v>
      </c>
      <c r="B1033" s="124" t="s">
        <v>354</v>
      </c>
      <c r="C1033" s="124" t="s">
        <v>2730</v>
      </c>
      <c r="D1033" s="4" t="s">
        <v>2991</v>
      </c>
      <c r="E1033" s="6">
        <v>1</v>
      </c>
      <c r="F1033" s="6"/>
      <c r="G1033" s="7"/>
      <c r="H1033" s="122">
        <f>VLOOKUP(A1033,'NIP totaal 2021'!$A$4:$I$2114,9,0)</f>
        <v>0</v>
      </c>
      <c r="I1033" s="32">
        <f t="shared" si="80"/>
        <v>0</v>
      </c>
      <c r="J1033" s="27">
        <f t="shared" si="81"/>
        <v>0</v>
      </c>
      <c r="K1033" s="81">
        <f t="shared" si="83"/>
        <v>1</v>
      </c>
      <c r="L1033" s="28">
        <f t="shared" si="82"/>
        <v>0</v>
      </c>
      <c r="M1033" s="28">
        <f t="shared" si="84"/>
        <v>0</v>
      </c>
    </row>
    <row r="1034" spans="1:13" ht="14.15" customHeight="1" x14ac:dyDescent="0.25">
      <c r="A1034" s="129">
        <v>15180549</v>
      </c>
      <c r="B1034" s="124" t="s">
        <v>355</v>
      </c>
      <c r="C1034" s="124" t="s">
        <v>2731</v>
      </c>
      <c r="D1034" s="4" t="s">
        <v>2991</v>
      </c>
      <c r="E1034" s="6">
        <v>1</v>
      </c>
      <c r="F1034" s="6"/>
      <c r="G1034" s="7"/>
      <c r="H1034" s="122">
        <f>VLOOKUP(A1034,'NIP totaal 2021'!$A$4:$I$2114,9,0)</f>
        <v>0</v>
      </c>
      <c r="I1034" s="32">
        <f t="shared" si="80"/>
        <v>0</v>
      </c>
      <c r="J1034" s="27">
        <f t="shared" si="81"/>
        <v>0</v>
      </c>
      <c r="K1034" s="81">
        <f t="shared" si="83"/>
        <v>1</v>
      </c>
      <c r="L1034" s="28">
        <f t="shared" si="82"/>
        <v>0</v>
      </c>
      <c r="M1034" s="28">
        <f t="shared" si="84"/>
        <v>0</v>
      </c>
    </row>
    <row r="1035" spans="1:13" ht="14.15" customHeight="1" x14ac:dyDescent="0.25">
      <c r="A1035" s="129">
        <v>15180557</v>
      </c>
      <c r="B1035" s="124" t="s">
        <v>355</v>
      </c>
      <c r="C1035" s="124" t="s">
        <v>2731</v>
      </c>
      <c r="D1035" s="4" t="s">
        <v>2991</v>
      </c>
      <c r="E1035" s="6">
        <v>1</v>
      </c>
      <c r="F1035" s="6"/>
      <c r="G1035" s="7"/>
      <c r="H1035" s="122">
        <f>VLOOKUP(A1035,'NIP totaal 2021'!$A$4:$I$2114,9,0)</f>
        <v>0</v>
      </c>
      <c r="I1035" s="32">
        <f t="shared" si="80"/>
        <v>0</v>
      </c>
      <c r="J1035" s="27">
        <f t="shared" si="81"/>
        <v>0</v>
      </c>
      <c r="K1035" s="81">
        <f t="shared" si="83"/>
        <v>1</v>
      </c>
      <c r="L1035" s="28">
        <f t="shared" si="82"/>
        <v>0</v>
      </c>
      <c r="M1035" s="28">
        <f t="shared" si="84"/>
        <v>0</v>
      </c>
    </row>
    <row r="1036" spans="1:13" ht="14.15" customHeight="1" x14ac:dyDescent="0.25">
      <c r="A1036" s="129">
        <v>15180565</v>
      </c>
      <c r="B1036" s="124" t="s">
        <v>355</v>
      </c>
      <c r="C1036" s="124" t="s">
        <v>2731</v>
      </c>
      <c r="D1036" s="4" t="s">
        <v>2991</v>
      </c>
      <c r="E1036" s="6">
        <v>1</v>
      </c>
      <c r="F1036" s="6"/>
      <c r="G1036" s="7"/>
      <c r="H1036" s="122">
        <f>VLOOKUP(A1036,'NIP totaal 2021'!$A$4:$I$2114,9,0)</f>
        <v>0</v>
      </c>
      <c r="I1036" s="32">
        <f t="shared" si="80"/>
        <v>0</v>
      </c>
      <c r="J1036" s="27">
        <f t="shared" si="81"/>
        <v>0</v>
      </c>
      <c r="K1036" s="81">
        <f t="shared" si="83"/>
        <v>1</v>
      </c>
      <c r="L1036" s="28">
        <f t="shared" si="82"/>
        <v>0</v>
      </c>
      <c r="M1036" s="28">
        <f t="shared" si="84"/>
        <v>0</v>
      </c>
    </row>
    <row r="1037" spans="1:13" ht="14.15" customHeight="1" x14ac:dyDescent="0.25">
      <c r="A1037" s="129">
        <v>15182185</v>
      </c>
      <c r="B1037" s="124" t="s">
        <v>355</v>
      </c>
      <c r="C1037" s="124" t="s">
        <v>2731</v>
      </c>
      <c r="D1037" s="4" t="s">
        <v>2991</v>
      </c>
      <c r="E1037" s="6">
        <v>1</v>
      </c>
      <c r="F1037" s="6"/>
      <c r="G1037" s="7"/>
      <c r="H1037" s="122">
        <f>VLOOKUP(A1037,'NIP totaal 2021'!$A$4:$I$2114,9,0)</f>
        <v>0</v>
      </c>
      <c r="I1037" s="32">
        <f t="shared" si="80"/>
        <v>0</v>
      </c>
      <c r="J1037" s="27">
        <f t="shared" si="81"/>
        <v>0</v>
      </c>
      <c r="K1037" s="81">
        <f t="shared" si="83"/>
        <v>1</v>
      </c>
      <c r="L1037" s="28">
        <f t="shared" si="82"/>
        <v>0</v>
      </c>
      <c r="M1037" s="28">
        <f t="shared" si="84"/>
        <v>0</v>
      </c>
    </row>
    <row r="1038" spans="1:13" ht="14.15" customHeight="1" x14ac:dyDescent="0.25">
      <c r="A1038" s="129">
        <v>15182193</v>
      </c>
      <c r="B1038" s="124" t="s">
        <v>355</v>
      </c>
      <c r="C1038" s="124" t="s">
        <v>2731</v>
      </c>
      <c r="D1038" s="4" t="s">
        <v>2991</v>
      </c>
      <c r="E1038" s="6">
        <v>1</v>
      </c>
      <c r="F1038" s="6"/>
      <c r="G1038" s="7"/>
      <c r="H1038" s="122">
        <f>VLOOKUP(A1038,'NIP totaal 2021'!$A$4:$I$2114,9,0)</f>
        <v>0</v>
      </c>
      <c r="I1038" s="32">
        <f t="shared" si="80"/>
        <v>0</v>
      </c>
      <c r="J1038" s="27">
        <f t="shared" si="81"/>
        <v>0</v>
      </c>
      <c r="K1038" s="81">
        <f t="shared" si="83"/>
        <v>1</v>
      </c>
      <c r="L1038" s="28">
        <f t="shared" si="82"/>
        <v>0</v>
      </c>
      <c r="M1038" s="28">
        <f t="shared" si="84"/>
        <v>0</v>
      </c>
    </row>
    <row r="1039" spans="1:13" ht="14.15" customHeight="1" x14ac:dyDescent="0.25">
      <c r="A1039" s="129">
        <v>15182207</v>
      </c>
      <c r="B1039" s="124" t="s">
        <v>355</v>
      </c>
      <c r="C1039" s="124" t="s">
        <v>2731</v>
      </c>
      <c r="D1039" s="4" t="s">
        <v>2991</v>
      </c>
      <c r="E1039" s="6">
        <v>1</v>
      </c>
      <c r="F1039" s="6"/>
      <c r="G1039" s="7"/>
      <c r="H1039" s="122">
        <f>VLOOKUP(A1039,'NIP totaal 2021'!$A$4:$I$2114,9,0)</f>
        <v>0</v>
      </c>
      <c r="I1039" s="32">
        <f t="shared" si="80"/>
        <v>0</v>
      </c>
      <c r="J1039" s="27">
        <f t="shared" si="81"/>
        <v>0</v>
      </c>
      <c r="K1039" s="81">
        <f t="shared" si="83"/>
        <v>1</v>
      </c>
      <c r="L1039" s="28">
        <f t="shared" si="82"/>
        <v>0</v>
      </c>
      <c r="M1039" s="28">
        <f t="shared" si="84"/>
        <v>0</v>
      </c>
    </row>
    <row r="1040" spans="1:13" ht="14.15" customHeight="1" x14ac:dyDescent="0.25">
      <c r="A1040" s="129">
        <v>15188280</v>
      </c>
      <c r="B1040" s="124" t="s">
        <v>354</v>
      </c>
      <c r="C1040" s="124" t="s">
        <v>2730</v>
      </c>
      <c r="D1040" s="4" t="s">
        <v>2991</v>
      </c>
      <c r="E1040" s="6">
        <v>1</v>
      </c>
      <c r="F1040" s="6"/>
      <c r="G1040" s="7"/>
      <c r="H1040" s="122">
        <f>VLOOKUP(A1040,'NIP totaal 2021'!$A$4:$I$2114,9,0)</f>
        <v>0</v>
      </c>
      <c r="I1040" s="32">
        <f t="shared" si="80"/>
        <v>0</v>
      </c>
      <c r="J1040" s="27">
        <f t="shared" si="81"/>
        <v>0</v>
      </c>
      <c r="K1040" s="81">
        <f t="shared" si="83"/>
        <v>1</v>
      </c>
      <c r="L1040" s="28">
        <f t="shared" si="82"/>
        <v>0</v>
      </c>
      <c r="M1040" s="28">
        <f t="shared" si="84"/>
        <v>0</v>
      </c>
    </row>
    <row r="1041" spans="1:13" ht="14.15" customHeight="1" x14ac:dyDescent="0.25">
      <c r="A1041" s="129">
        <v>15261840</v>
      </c>
      <c r="B1041" s="124" t="s">
        <v>354</v>
      </c>
      <c r="C1041" s="124" t="s">
        <v>2730</v>
      </c>
      <c r="D1041" s="4" t="s">
        <v>2991</v>
      </c>
      <c r="E1041" s="6">
        <v>1</v>
      </c>
      <c r="F1041" s="6"/>
      <c r="G1041" s="7"/>
      <c r="H1041" s="122">
        <f>VLOOKUP(A1041,'NIP totaal 2021'!$A$4:$I$2114,9,0)</f>
        <v>0</v>
      </c>
      <c r="I1041" s="32">
        <f t="shared" si="80"/>
        <v>0</v>
      </c>
      <c r="J1041" s="27">
        <f t="shared" si="81"/>
        <v>0</v>
      </c>
      <c r="K1041" s="81">
        <f t="shared" si="83"/>
        <v>1</v>
      </c>
      <c r="L1041" s="28">
        <f t="shared" si="82"/>
        <v>0</v>
      </c>
      <c r="M1041" s="28">
        <f t="shared" si="84"/>
        <v>0</v>
      </c>
    </row>
    <row r="1042" spans="1:13" ht="14.15" customHeight="1" x14ac:dyDescent="0.25">
      <c r="A1042" s="129">
        <v>15269221</v>
      </c>
      <c r="B1042" s="124" t="s">
        <v>354</v>
      </c>
      <c r="C1042" s="124" t="s">
        <v>2730</v>
      </c>
      <c r="D1042" s="4" t="s">
        <v>2991</v>
      </c>
      <c r="E1042" s="6">
        <v>1</v>
      </c>
      <c r="F1042" s="6"/>
      <c r="G1042" s="7"/>
      <c r="H1042" s="122">
        <f>VLOOKUP(A1042,'NIP totaal 2021'!$A$4:$I$2114,9,0)</f>
        <v>0</v>
      </c>
      <c r="I1042" s="32">
        <f t="shared" si="80"/>
        <v>0</v>
      </c>
      <c r="J1042" s="27">
        <f t="shared" si="81"/>
        <v>0</v>
      </c>
      <c r="K1042" s="81">
        <f t="shared" si="83"/>
        <v>1</v>
      </c>
      <c r="L1042" s="28">
        <f t="shared" si="82"/>
        <v>0</v>
      </c>
      <c r="M1042" s="28">
        <f t="shared" si="84"/>
        <v>0</v>
      </c>
    </row>
    <row r="1043" spans="1:13" ht="14.15" customHeight="1" x14ac:dyDescent="0.25">
      <c r="A1043" s="129">
        <v>15290468</v>
      </c>
      <c r="B1043" s="124" t="s">
        <v>358</v>
      </c>
      <c r="C1043" s="124" t="s">
        <v>2732</v>
      </c>
      <c r="D1043" s="4" t="s">
        <v>2991</v>
      </c>
      <c r="E1043" s="6">
        <v>1</v>
      </c>
      <c r="F1043" s="6"/>
      <c r="G1043" s="7"/>
      <c r="H1043" s="122">
        <f>VLOOKUP(A1043,'NIP totaal 2021'!$A$4:$I$2114,9,0)</f>
        <v>0</v>
      </c>
      <c r="I1043" s="32">
        <f t="shared" si="80"/>
        <v>0</v>
      </c>
      <c r="J1043" s="27">
        <f t="shared" si="81"/>
        <v>0</v>
      </c>
      <c r="K1043" s="81">
        <f t="shared" si="83"/>
        <v>1</v>
      </c>
      <c r="L1043" s="28">
        <f t="shared" si="82"/>
        <v>0</v>
      </c>
      <c r="M1043" s="28">
        <f t="shared" si="84"/>
        <v>0</v>
      </c>
    </row>
    <row r="1044" spans="1:13" ht="14.15" customHeight="1" x14ac:dyDescent="0.25">
      <c r="A1044" s="129">
        <v>15294072</v>
      </c>
      <c r="B1044" s="124" t="s">
        <v>354</v>
      </c>
      <c r="C1044" s="124" t="s">
        <v>2730</v>
      </c>
      <c r="D1044" s="4" t="s">
        <v>2991</v>
      </c>
      <c r="E1044" s="6">
        <v>1</v>
      </c>
      <c r="F1044" s="6"/>
      <c r="G1044" s="7"/>
      <c r="H1044" s="122">
        <f>VLOOKUP(A1044,'NIP totaal 2021'!$A$4:$I$2114,9,0)</f>
        <v>0</v>
      </c>
      <c r="I1044" s="32">
        <f t="shared" ref="I1044:I1107" si="85">F1044/E1044</f>
        <v>0</v>
      </c>
      <c r="J1044" s="27">
        <f t="shared" ref="J1044:J1107" si="86">H1044/E1044*F1044</f>
        <v>0</v>
      </c>
      <c r="K1044" s="81">
        <f t="shared" si="83"/>
        <v>1</v>
      </c>
      <c r="L1044" s="28">
        <f t="shared" ref="L1044:L1107" si="87">G1044/E1044*F1044</f>
        <v>0</v>
      </c>
      <c r="M1044" s="28">
        <f t="shared" si="84"/>
        <v>0</v>
      </c>
    </row>
    <row r="1045" spans="1:13" ht="14.15" customHeight="1" x14ac:dyDescent="0.25">
      <c r="A1045" s="129">
        <v>15294080</v>
      </c>
      <c r="B1045" s="124" t="s">
        <v>354</v>
      </c>
      <c r="C1045" s="124" t="s">
        <v>2730</v>
      </c>
      <c r="D1045" s="4" t="s">
        <v>2991</v>
      </c>
      <c r="E1045" s="6">
        <v>1</v>
      </c>
      <c r="F1045" s="6"/>
      <c r="G1045" s="7"/>
      <c r="H1045" s="122">
        <f>VLOOKUP(A1045,'NIP totaal 2021'!$A$4:$I$2114,9,0)</f>
        <v>0</v>
      </c>
      <c r="I1045" s="32">
        <f t="shared" si="85"/>
        <v>0</v>
      </c>
      <c r="J1045" s="27">
        <f t="shared" si="86"/>
        <v>0</v>
      </c>
      <c r="K1045" s="81">
        <f t="shared" ref="K1045:K1108" si="88">IF(H1045&gt;G1045, 0, 1)</f>
        <v>1</v>
      </c>
      <c r="L1045" s="28">
        <f t="shared" si="87"/>
        <v>0</v>
      </c>
      <c r="M1045" s="28">
        <f t="shared" ref="M1045:M1108" si="89">MIN(L1045,J1045)</f>
        <v>0</v>
      </c>
    </row>
    <row r="1046" spans="1:13" ht="14.15" customHeight="1" x14ac:dyDescent="0.25">
      <c r="A1046" s="129">
        <v>15294099</v>
      </c>
      <c r="B1046" s="124" t="s">
        <v>354</v>
      </c>
      <c r="C1046" s="124" t="s">
        <v>2730</v>
      </c>
      <c r="D1046" s="4" t="s">
        <v>2991</v>
      </c>
      <c r="E1046" s="6">
        <v>1</v>
      </c>
      <c r="F1046" s="6"/>
      <c r="G1046" s="7"/>
      <c r="H1046" s="122">
        <f>VLOOKUP(A1046,'NIP totaal 2021'!$A$4:$I$2114,9,0)</f>
        <v>0</v>
      </c>
      <c r="I1046" s="32">
        <f t="shared" si="85"/>
        <v>0</v>
      </c>
      <c r="J1046" s="27">
        <f t="shared" si="86"/>
        <v>0</v>
      </c>
      <c r="K1046" s="81">
        <f t="shared" si="88"/>
        <v>1</v>
      </c>
      <c r="L1046" s="28">
        <f t="shared" si="87"/>
        <v>0</v>
      </c>
      <c r="M1046" s="28">
        <f t="shared" si="89"/>
        <v>0</v>
      </c>
    </row>
    <row r="1047" spans="1:13" ht="14.15" customHeight="1" x14ac:dyDescent="0.25">
      <c r="A1047" s="129">
        <v>15294102</v>
      </c>
      <c r="B1047" s="124" t="s">
        <v>354</v>
      </c>
      <c r="C1047" s="124" t="s">
        <v>2730</v>
      </c>
      <c r="D1047" s="4" t="s">
        <v>2991</v>
      </c>
      <c r="E1047" s="6">
        <v>1</v>
      </c>
      <c r="F1047" s="6"/>
      <c r="G1047" s="7"/>
      <c r="H1047" s="122">
        <f>VLOOKUP(A1047,'NIP totaal 2021'!$A$4:$I$2114,9,0)</f>
        <v>0</v>
      </c>
      <c r="I1047" s="32">
        <f t="shared" si="85"/>
        <v>0</v>
      </c>
      <c r="J1047" s="27">
        <f t="shared" si="86"/>
        <v>0</v>
      </c>
      <c r="K1047" s="81">
        <f t="shared" si="88"/>
        <v>1</v>
      </c>
      <c r="L1047" s="28">
        <f t="shared" si="87"/>
        <v>0</v>
      </c>
      <c r="M1047" s="28">
        <f t="shared" si="89"/>
        <v>0</v>
      </c>
    </row>
    <row r="1048" spans="1:13" ht="14.15" customHeight="1" x14ac:dyDescent="0.25">
      <c r="A1048" s="129">
        <v>15298256</v>
      </c>
      <c r="B1048" s="124" t="s">
        <v>354</v>
      </c>
      <c r="C1048" s="124" t="s">
        <v>2730</v>
      </c>
      <c r="D1048" s="4" t="s">
        <v>2991</v>
      </c>
      <c r="E1048" s="6">
        <v>1</v>
      </c>
      <c r="F1048" s="6"/>
      <c r="G1048" s="7"/>
      <c r="H1048" s="122">
        <f>VLOOKUP(A1048,'NIP totaal 2021'!$A$4:$I$2114,9,0)</f>
        <v>0</v>
      </c>
      <c r="I1048" s="32">
        <f t="shared" si="85"/>
        <v>0</v>
      </c>
      <c r="J1048" s="27">
        <f t="shared" si="86"/>
        <v>0</v>
      </c>
      <c r="K1048" s="81">
        <f t="shared" si="88"/>
        <v>1</v>
      </c>
      <c r="L1048" s="28">
        <f t="shared" si="87"/>
        <v>0</v>
      </c>
      <c r="M1048" s="28">
        <f t="shared" si="89"/>
        <v>0</v>
      </c>
    </row>
    <row r="1049" spans="1:13" ht="14.15" customHeight="1" x14ac:dyDescent="0.25">
      <c r="A1049" s="129">
        <v>15306941</v>
      </c>
      <c r="B1049" s="124" t="s">
        <v>354</v>
      </c>
      <c r="C1049" s="124" t="s">
        <v>2730</v>
      </c>
      <c r="D1049" s="4" t="s">
        <v>2991</v>
      </c>
      <c r="E1049" s="6">
        <v>1</v>
      </c>
      <c r="F1049" s="6"/>
      <c r="G1049" s="7"/>
      <c r="H1049" s="122">
        <f>VLOOKUP(A1049,'NIP totaal 2021'!$A$4:$I$2114,9,0)</f>
        <v>0</v>
      </c>
      <c r="I1049" s="32">
        <f t="shared" si="85"/>
        <v>0</v>
      </c>
      <c r="J1049" s="27">
        <f t="shared" si="86"/>
        <v>0</v>
      </c>
      <c r="K1049" s="81">
        <f t="shared" si="88"/>
        <v>1</v>
      </c>
      <c r="L1049" s="28">
        <f t="shared" si="87"/>
        <v>0</v>
      </c>
      <c r="M1049" s="28">
        <f t="shared" si="89"/>
        <v>0</v>
      </c>
    </row>
    <row r="1050" spans="1:13" ht="14.15" customHeight="1" x14ac:dyDescent="0.25">
      <c r="A1050" s="129">
        <v>15306976</v>
      </c>
      <c r="B1050" s="124" t="s">
        <v>354</v>
      </c>
      <c r="C1050" s="124" t="s">
        <v>2730</v>
      </c>
      <c r="D1050" s="4" t="s">
        <v>2991</v>
      </c>
      <c r="E1050" s="6">
        <v>1</v>
      </c>
      <c r="F1050" s="6"/>
      <c r="G1050" s="7"/>
      <c r="H1050" s="122">
        <f>VLOOKUP(A1050,'NIP totaal 2021'!$A$4:$I$2114,9,0)</f>
        <v>0</v>
      </c>
      <c r="I1050" s="32">
        <f t="shared" si="85"/>
        <v>0</v>
      </c>
      <c r="J1050" s="27">
        <f t="shared" si="86"/>
        <v>0</v>
      </c>
      <c r="K1050" s="81">
        <f t="shared" si="88"/>
        <v>1</v>
      </c>
      <c r="L1050" s="28">
        <f t="shared" si="87"/>
        <v>0</v>
      </c>
      <c r="M1050" s="28">
        <f t="shared" si="89"/>
        <v>0</v>
      </c>
    </row>
    <row r="1051" spans="1:13" ht="14.15" customHeight="1" x14ac:dyDescent="0.25">
      <c r="A1051" s="129">
        <v>15306984</v>
      </c>
      <c r="B1051" s="124" t="s">
        <v>354</v>
      </c>
      <c r="C1051" s="124" t="s">
        <v>2730</v>
      </c>
      <c r="D1051" s="4" t="s">
        <v>2991</v>
      </c>
      <c r="E1051" s="6">
        <v>1</v>
      </c>
      <c r="F1051" s="6"/>
      <c r="G1051" s="7"/>
      <c r="H1051" s="122">
        <f>VLOOKUP(A1051,'NIP totaal 2021'!$A$4:$I$2114,9,0)</f>
        <v>0</v>
      </c>
      <c r="I1051" s="32">
        <f t="shared" si="85"/>
        <v>0</v>
      </c>
      <c r="J1051" s="27">
        <f t="shared" si="86"/>
        <v>0</v>
      </c>
      <c r="K1051" s="81">
        <f t="shared" si="88"/>
        <v>1</v>
      </c>
      <c r="L1051" s="28">
        <f t="shared" si="87"/>
        <v>0</v>
      </c>
      <c r="M1051" s="28">
        <f t="shared" si="89"/>
        <v>0</v>
      </c>
    </row>
    <row r="1052" spans="1:13" ht="14.15" customHeight="1" x14ac:dyDescent="0.25">
      <c r="A1052" s="129">
        <v>15306992</v>
      </c>
      <c r="B1052" s="124" t="s">
        <v>354</v>
      </c>
      <c r="C1052" s="124" t="s">
        <v>2730</v>
      </c>
      <c r="D1052" s="4" t="s">
        <v>2991</v>
      </c>
      <c r="E1052" s="6">
        <v>1</v>
      </c>
      <c r="F1052" s="6"/>
      <c r="G1052" s="7"/>
      <c r="H1052" s="122">
        <f>VLOOKUP(A1052,'NIP totaal 2021'!$A$4:$I$2114,9,0)</f>
        <v>0</v>
      </c>
      <c r="I1052" s="32">
        <f t="shared" si="85"/>
        <v>0</v>
      </c>
      <c r="J1052" s="27">
        <f t="shared" si="86"/>
        <v>0</v>
      </c>
      <c r="K1052" s="81">
        <f t="shared" si="88"/>
        <v>1</v>
      </c>
      <c r="L1052" s="28">
        <f t="shared" si="87"/>
        <v>0</v>
      </c>
      <c r="M1052" s="28">
        <f t="shared" si="89"/>
        <v>0</v>
      </c>
    </row>
    <row r="1053" spans="1:13" ht="14.15" customHeight="1" x14ac:dyDescent="0.25">
      <c r="A1053" s="129">
        <v>15316122</v>
      </c>
      <c r="B1053" s="124" t="s">
        <v>354</v>
      </c>
      <c r="C1053" s="124" t="s">
        <v>2730</v>
      </c>
      <c r="D1053" s="4" t="s">
        <v>2991</v>
      </c>
      <c r="E1053" s="6">
        <v>1</v>
      </c>
      <c r="F1053" s="6"/>
      <c r="G1053" s="7"/>
      <c r="H1053" s="122">
        <f>VLOOKUP(A1053,'NIP totaal 2021'!$A$4:$I$2114,9,0)</f>
        <v>0</v>
      </c>
      <c r="I1053" s="32">
        <f t="shared" si="85"/>
        <v>0</v>
      </c>
      <c r="J1053" s="27">
        <f t="shared" si="86"/>
        <v>0</v>
      </c>
      <c r="K1053" s="81">
        <f t="shared" si="88"/>
        <v>1</v>
      </c>
      <c r="L1053" s="28">
        <f t="shared" si="87"/>
        <v>0</v>
      </c>
      <c r="M1053" s="28">
        <f t="shared" si="89"/>
        <v>0</v>
      </c>
    </row>
    <row r="1054" spans="1:13" ht="14.15" customHeight="1" x14ac:dyDescent="0.25">
      <c r="A1054" s="129">
        <v>15409198</v>
      </c>
      <c r="B1054" s="124" t="s">
        <v>355</v>
      </c>
      <c r="C1054" s="124" t="s">
        <v>2731</v>
      </c>
      <c r="D1054" s="4" t="s">
        <v>2991</v>
      </c>
      <c r="E1054" s="6">
        <v>1</v>
      </c>
      <c r="F1054" s="6"/>
      <c r="G1054" s="7"/>
      <c r="H1054" s="122">
        <f>VLOOKUP(A1054,'NIP totaal 2021'!$A$4:$I$2114,9,0)</f>
        <v>0</v>
      </c>
      <c r="I1054" s="32">
        <f t="shared" si="85"/>
        <v>0</v>
      </c>
      <c r="J1054" s="27">
        <f t="shared" si="86"/>
        <v>0</v>
      </c>
      <c r="K1054" s="81">
        <f t="shared" si="88"/>
        <v>1</v>
      </c>
      <c r="L1054" s="28">
        <f t="shared" si="87"/>
        <v>0</v>
      </c>
      <c r="M1054" s="28">
        <f t="shared" si="89"/>
        <v>0</v>
      </c>
    </row>
    <row r="1055" spans="1:13" ht="14.15" customHeight="1" x14ac:dyDescent="0.25">
      <c r="A1055" s="129">
        <v>15571009</v>
      </c>
      <c r="B1055" s="124" t="s">
        <v>359</v>
      </c>
      <c r="C1055" s="124" t="s">
        <v>360</v>
      </c>
      <c r="D1055" s="4" t="s">
        <v>2991</v>
      </c>
      <c r="E1055" s="6">
        <v>1</v>
      </c>
      <c r="F1055" s="6"/>
      <c r="G1055" s="7"/>
      <c r="H1055" s="122">
        <f>VLOOKUP(A1055,'NIP totaal 2021'!$A$4:$I$2114,9,0)</f>
        <v>0</v>
      </c>
      <c r="I1055" s="32">
        <f t="shared" si="85"/>
        <v>0</v>
      </c>
      <c r="J1055" s="27">
        <f t="shared" si="86"/>
        <v>0</v>
      </c>
      <c r="K1055" s="81">
        <f t="shared" si="88"/>
        <v>1</v>
      </c>
      <c r="L1055" s="28">
        <f t="shared" si="87"/>
        <v>0</v>
      </c>
      <c r="M1055" s="28">
        <f t="shared" si="89"/>
        <v>0</v>
      </c>
    </row>
    <row r="1056" spans="1:13" ht="14.15" customHeight="1" x14ac:dyDescent="0.25">
      <c r="A1056" s="129">
        <v>15571017</v>
      </c>
      <c r="B1056" s="124" t="s">
        <v>359</v>
      </c>
      <c r="C1056" s="124" t="s">
        <v>360</v>
      </c>
      <c r="D1056" s="4" t="s">
        <v>2991</v>
      </c>
      <c r="E1056" s="6">
        <v>1</v>
      </c>
      <c r="F1056" s="6"/>
      <c r="G1056" s="7"/>
      <c r="H1056" s="122">
        <f>VLOOKUP(A1056,'NIP totaal 2021'!$A$4:$I$2114,9,0)</f>
        <v>0</v>
      </c>
      <c r="I1056" s="32">
        <f t="shared" si="85"/>
        <v>0</v>
      </c>
      <c r="J1056" s="27">
        <f t="shared" si="86"/>
        <v>0</v>
      </c>
      <c r="K1056" s="81">
        <f t="shared" si="88"/>
        <v>1</v>
      </c>
      <c r="L1056" s="28">
        <f t="shared" si="87"/>
        <v>0</v>
      </c>
      <c r="M1056" s="28">
        <f t="shared" si="89"/>
        <v>0</v>
      </c>
    </row>
    <row r="1057" spans="1:13" ht="14.15" customHeight="1" x14ac:dyDescent="0.25">
      <c r="A1057" s="129">
        <v>15797279</v>
      </c>
      <c r="B1057" s="124" t="s">
        <v>354</v>
      </c>
      <c r="C1057" s="124" t="s">
        <v>2730</v>
      </c>
      <c r="D1057" s="4" t="s">
        <v>2991</v>
      </c>
      <c r="E1057" s="6">
        <v>1</v>
      </c>
      <c r="F1057" s="6"/>
      <c r="G1057" s="7"/>
      <c r="H1057" s="122">
        <f>VLOOKUP(A1057,'NIP totaal 2021'!$A$4:$I$2114,9,0)</f>
        <v>0</v>
      </c>
      <c r="I1057" s="32">
        <f t="shared" si="85"/>
        <v>0</v>
      </c>
      <c r="J1057" s="27">
        <f t="shared" si="86"/>
        <v>0</v>
      </c>
      <c r="K1057" s="81">
        <f t="shared" si="88"/>
        <v>1</v>
      </c>
      <c r="L1057" s="28">
        <f t="shared" si="87"/>
        <v>0</v>
      </c>
      <c r="M1057" s="28">
        <f t="shared" si="89"/>
        <v>0</v>
      </c>
    </row>
    <row r="1058" spans="1:13" ht="14.15" customHeight="1" x14ac:dyDescent="0.25">
      <c r="A1058" s="129">
        <v>15822737</v>
      </c>
      <c r="B1058" s="124" t="s">
        <v>354</v>
      </c>
      <c r="C1058" s="124" t="s">
        <v>2730</v>
      </c>
      <c r="D1058" s="4" t="s">
        <v>2991</v>
      </c>
      <c r="E1058" s="6">
        <v>1</v>
      </c>
      <c r="F1058" s="6"/>
      <c r="G1058" s="7"/>
      <c r="H1058" s="122">
        <f>VLOOKUP(A1058,'NIP totaal 2021'!$A$4:$I$2114,9,0)</f>
        <v>0</v>
      </c>
      <c r="I1058" s="32">
        <f t="shared" si="85"/>
        <v>0</v>
      </c>
      <c r="J1058" s="27">
        <f t="shared" si="86"/>
        <v>0</v>
      </c>
      <c r="K1058" s="81">
        <f t="shared" si="88"/>
        <v>1</v>
      </c>
      <c r="L1058" s="28">
        <f t="shared" si="87"/>
        <v>0</v>
      </c>
      <c r="M1058" s="28">
        <f t="shared" si="89"/>
        <v>0</v>
      </c>
    </row>
    <row r="1059" spans="1:13" ht="14.15" customHeight="1" x14ac:dyDescent="0.25">
      <c r="A1059" s="129">
        <v>15834409</v>
      </c>
      <c r="B1059" s="124" t="s">
        <v>352</v>
      </c>
      <c r="C1059" s="124" t="s">
        <v>353</v>
      </c>
      <c r="D1059" s="4" t="s">
        <v>2991</v>
      </c>
      <c r="E1059" s="6">
        <v>1</v>
      </c>
      <c r="F1059" s="6"/>
      <c r="G1059" s="7"/>
      <c r="H1059" s="122">
        <f>VLOOKUP(A1059,'NIP totaal 2021'!$A$4:$I$2114,9,0)</f>
        <v>0</v>
      </c>
      <c r="I1059" s="32">
        <f t="shared" si="85"/>
        <v>0</v>
      </c>
      <c r="J1059" s="27">
        <f t="shared" si="86"/>
        <v>0</v>
      </c>
      <c r="K1059" s="81">
        <f t="shared" si="88"/>
        <v>1</v>
      </c>
      <c r="L1059" s="28">
        <f t="shared" si="87"/>
        <v>0</v>
      </c>
      <c r="M1059" s="28">
        <f t="shared" si="89"/>
        <v>0</v>
      </c>
    </row>
    <row r="1060" spans="1:13" ht="14.15" customHeight="1" x14ac:dyDescent="0.25">
      <c r="A1060" s="129">
        <v>15858693</v>
      </c>
      <c r="B1060" s="124" t="s">
        <v>356</v>
      </c>
      <c r="C1060" s="124" t="s">
        <v>357</v>
      </c>
      <c r="D1060" s="4" t="s">
        <v>2991</v>
      </c>
      <c r="E1060" s="6">
        <v>1</v>
      </c>
      <c r="F1060" s="6"/>
      <c r="G1060" s="7"/>
      <c r="H1060" s="122">
        <f>VLOOKUP(A1060,'NIP totaal 2021'!$A$4:$I$2114,9,0)</f>
        <v>0</v>
      </c>
      <c r="I1060" s="32">
        <f t="shared" si="85"/>
        <v>0</v>
      </c>
      <c r="J1060" s="27">
        <f t="shared" si="86"/>
        <v>0</v>
      </c>
      <c r="K1060" s="81">
        <f t="shared" si="88"/>
        <v>1</v>
      </c>
      <c r="L1060" s="28">
        <f t="shared" si="87"/>
        <v>0</v>
      </c>
      <c r="M1060" s="28">
        <f t="shared" si="89"/>
        <v>0</v>
      </c>
    </row>
    <row r="1061" spans="1:13" ht="14.15" customHeight="1" x14ac:dyDescent="0.25">
      <c r="A1061" s="129">
        <v>15858707</v>
      </c>
      <c r="B1061" s="124" t="s">
        <v>356</v>
      </c>
      <c r="C1061" s="124" t="s">
        <v>357</v>
      </c>
      <c r="D1061" s="4" t="s">
        <v>2991</v>
      </c>
      <c r="E1061" s="6">
        <v>1</v>
      </c>
      <c r="F1061" s="6"/>
      <c r="G1061" s="7"/>
      <c r="H1061" s="122">
        <f>VLOOKUP(A1061,'NIP totaal 2021'!$A$4:$I$2114,9,0)</f>
        <v>0</v>
      </c>
      <c r="I1061" s="32">
        <f t="shared" si="85"/>
        <v>0</v>
      </c>
      <c r="J1061" s="27">
        <f t="shared" si="86"/>
        <v>0</v>
      </c>
      <c r="K1061" s="81">
        <f t="shared" si="88"/>
        <v>1</v>
      </c>
      <c r="L1061" s="28">
        <f t="shared" si="87"/>
        <v>0</v>
      </c>
      <c r="M1061" s="28">
        <f t="shared" si="89"/>
        <v>0</v>
      </c>
    </row>
    <row r="1062" spans="1:13" ht="14.15" customHeight="1" x14ac:dyDescent="0.25">
      <c r="A1062" s="129">
        <v>16015649</v>
      </c>
      <c r="B1062" s="124" t="s">
        <v>356</v>
      </c>
      <c r="C1062" s="124" t="s">
        <v>357</v>
      </c>
      <c r="D1062" s="4" t="s">
        <v>2991</v>
      </c>
      <c r="E1062" s="6">
        <v>1</v>
      </c>
      <c r="F1062" s="6"/>
      <c r="G1062" s="7"/>
      <c r="H1062" s="122">
        <f>VLOOKUP(A1062,'NIP totaal 2021'!$A$4:$I$2114,9,0)</f>
        <v>0</v>
      </c>
      <c r="I1062" s="32">
        <f t="shared" si="85"/>
        <v>0</v>
      </c>
      <c r="J1062" s="27">
        <f t="shared" si="86"/>
        <v>0</v>
      </c>
      <c r="K1062" s="81">
        <f t="shared" si="88"/>
        <v>1</v>
      </c>
      <c r="L1062" s="28">
        <f t="shared" si="87"/>
        <v>0</v>
      </c>
      <c r="M1062" s="28">
        <f t="shared" si="89"/>
        <v>0</v>
      </c>
    </row>
    <row r="1063" spans="1:13" ht="14.15" customHeight="1" x14ac:dyDescent="0.25">
      <c r="A1063" s="129">
        <v>16027213</v>
      </c>
      <c r="B1063" s="124" t="s">
        <v>355</v>
      </c>
      <c r="C1063" s="124" t="s">
        <v>2731</v>
      </c>
      <c r="D1063" s="4" t="s">
        <v>2991</v>
      </c>
      <c r="E1063" s="6">
        <v>1</v>
      </c>
      <c r="F1063" s="6"/>
      <c r="G1063" s="7"/>
      <c r="H1063" s="122">
        <f>VLOOKUP(A1063,'NIP totaal 2021'!$A$4:$I$2114,9,0)</f>
        <v>0</v>
      </c>
      <c r="I1063" s="32">
        <f t="shared" si="85"/>
        <v>0</v>
      </c>
      <c r="J1063" s="27">
        <f t="shared" si="86"/>
        <v>0</v>
      </c>
      <c r="K1063" s="81">
        <f t="shared" si="88"/>
        <v>1</v>
      </c>
      <c r="L1063" s="28">
        <f t="shared" si="87"/>
        <v>0</v>
      </c>
      <c r="M1063" s="28">
        <f t="shared" si="89"/>
        <v>0</v>
      </c>
    </row>
    <row r="1064" spans="1:13" ht="14.15" customHeight="1" x14ac:dyDescent="0.25">
      <c r="A1064" s="129">
        <v>16027221</v>
      </c>
      <c r="B1064" s="124" t="s">
        <v>355</v>
      </c>
      <c r="C1064" s="124" t="s">
        <v>2731</v>
      </c>
      <c r="D1064" s="4" t="s">
        <v>2991</v>
      </c>
      <c r="E1064" s="6">
        <v>1</v>
      </c>
      <c r="F1064" s="6"/>
      <c r="G1064" s="7"/>
      <c r="H1064" s="122">
        <f>VLOOKUP(A1064,'NIP totaal 2021'!$A$4:$I$2114,9,0)</f>
        <v>0</v>
      </c>
      <c r="I1064" s="32">
        <f t="shared" si="85"/>
        <v>0</v>
      </c>
      <c r="J1064" s="27">
        <f t="shared" si="86"/>
        <v>0</v>
      </c>
      <c r="K1064" s="81">
        <f t="shared" si="88"/>
        <v>1</v>
      </c>
      <c r="L1064" s="28">
        <f t="shared" si="87"/>
        <v>0</v>
      </c>
      <c r="M1064" s="28">
        <f t="shared" si="89"/>
        <v>0</v>
      </c>
    </row>
    <row r="1065" spans="1:13" ht="14.15" customHeight="1" x14ac:dyDescent="0.25">
      <c r="A1065" s="129">
        <v>16027248</v>
      </c>
      <c r="B1065" s="124" t="s">
        <v>355</v>
      </c>
      <c r="C1065" s="124" t="s">
        <v>2731</v>
      </c>
      <c r="D1065" s="4" t="s">
        <v>2991</v>
      </c>
      <c r="E1065" s="6">
        <v>1</v>
      </c>
      <c r="F1065" s="6"/>
      <c r="G1065" s="7"/>
      <c r="H1065" s="122">
        <f>VLOOKUP(A1065,'NIP totaal 2021'!$A$4:$I$2114,9,0)</f>
        <v>0</v>
      </c>
      <c r="I1065" s="32">
        <f t="shared" si="85"/>
        <v>0</v>
      </c>
      <c r="J1065" s="27">
        <f t="shared" si="86"/>
        <v>0</v>
      </c>
      <c r="K1065" s="81">
        <f t="shared" si="88"/>
        <v>1</v>
      </c>
      <c r="L1065" s="28">
        <f t="shared" si="87"/>
        <v>0</v>
      </c>
      <c r="M1065" s="28">
        <f t="shared" si="89"/>
        <v>0</v>
      </c>
    </row>
    <row r="1066" spans="1:13" ht="14.15" customHeight="1" x14ac:dyDescent="0.25">
      <c r="A1066" s="129">
        <v>16027256</v>
      </c>
      <c r="B1066" s="124" t="s">
        <v>355</v>
      </c>
      <c r="C1066" s="124" t="s">
        <v>2731</v>
      </c>
      <c r="D1066" s="4" t="s">
        <v>2991</v>
      </c>
      <c r="E1066" s="6">
        <v>1</v>
      </c>
      <c r="F1066" s="6"/>
      <c r="G1066" s="7"/>
      <c r="H1066" s="122">
        <f>VLOOKUP(A1066,'NIP totaal 2021'!$A$4:$I$2114,9,0)</f>
        <v>0</v>
      </c>
      <c r="I1066" s="32">
        <f t="shared" si="85"/>
        <v>0</v>
      </c>
      <c r="J1066" s="27">
        <f t="shared" si="86"/>
        <v>0</v>
      </c>
      <c r="K1066" s="81">
        <f t="shared" si="88"/>
        <v>1</v>
      </c>
      <c r="L1066" s="28">
        <f t="shared" si="87"/>
        <v>0</v>
      </c>
      <c r="M1066" s="28">
        <f t="shared" si="89"/>
        <v>0</v>
      </c>
    </row>
    <row r="1067" spans="1:13" ht="14.15" customHeight="1" x14ac:dyDescent="0.25">
      <c r="A1067" s="129">
        <v>16071301</v>
      </c>
      <c r="B1067" s="124" t="s">
        <v>356</v>
      </c>
      <c r="C1067" s="124" t="s">
        <v>357</v>
      </c>
      <c r="D1067" s="4" t="s">
        <v>2991</v>
      </c>
      <c r="E1067" s="6">
        <v>1</v>
      </c>
      <c r="F1067" s="6"/>
      <c r="G1067" s="7"/>
      <c r="H1067" s="122">
        <f>VLOOKUP(A1067,'NIP totaal 2021'!$A$4:$I$2114,9,0)</f>
        <v>0</v>
      </c>
      <c r="I1067" s="32">
        <f t="shared" si="85"/>
        <v>0</v>
      </c>
      <c r="J1067" s="27">
        <f t="shared" si="86"/>
        <v>0</v>
      </c>
      <c r="K1067" s="81">
        <f t="shared" si="88"/>
        <v>1</v>
      </c>
      <c r="L1067" s="28">
        <f t="shared" si="87"/>
        <v>0</v>
      </c>
      <c r="M1067" s="28">
        <f t="shared" si="89"/>
        <v>0</v>
      </c>
    </row>
    <row r="1068" spans="1:13" ht="14.15" customHeight="1" x14ac:dyDescent="0.25">
      <c r="A1068" s="129">
        <v>16079612</v>
      </c>
      <c r="B1068" s="124" t="s">
        <v>361</v>
      </c>
      <c r="C1068" s="124" t="s">
        <v>362</v>
      </c>
      <c r="D1068" s="4" t="s">
        <v>2991</v>
      </c>
      <c r="E1068" s="6">
        <v>5</v>
      </c>
      <c r="F1068" s="6"/>
      <c r="G1068" s="7"/>
      <c r="H1068" s="122">
        <f>VLOOKUP(A1068,'NIP totaal 2021'!$A$4:$I$2114,9,0)</f>
        <v>0</v>
      </c>
      <c r="I1068" s="32">
        <f t="shared" si="85"/>
        <v>0</v>
      </c>
      <c r="J1068" s="27">
        <f t="shared" si="86"/>
        <v>0</v>
      </c>
      <c r="K1068" s="81">
        <f t="shared" si="88"/>
        <v>1</v>
      </c>
      <c r="L1068" s="28">
        <f t="shared" si="87"/>
        <v>0</v>
      </c>
      <c r="M1068" s="28">
        <f t="shared" si="89"/>
        <v>0</v>
      </c>
    </row>
    <row r="1069" spans="1:13" ht="14.15" customHeight="1" x14ac:dyDescent="0.25">
      <c r="A1069" s="129">
        <v>16187245</v>
      </c>
      <c r="B1069" s="124" t="s">
        <v>355</v>
      </c>
      <c r="C1069" s="124" t="s">
        <v>2731</v>
      </c>
      <c r="D1069" s="4" t="s">
        <v>2991</v>
      </c>
      <c r="E1069" s="6">
        <v>1</v>
      </c>
      <c r="F1069" s="6"/>
      <c r="G1069" s="7"/>
      <c r="H1069" s="122">
        <f>VLOOKUP(A1069,'NIP totaal 2021'!$A$4:$I$2114,9,0)</f>
        <v>0</v>
      </c>
      <c r="I1069" s="32">
        <f t="shared" si="85"/>
        <v>0</v>
      </c>
      <c r="J1069" s="27">
        <f t="shared" si="86"/>
        <v>0</v>
      </c>
      <c r="K1069" s="81">
        <f t="shared" si="88"/>
        <v>1</v>
      </c>
      <c r="L1069" s="28">
        <f t="shared" si="87"/>
        <v>0</v>
      </c>
      <c r="M1069" s="28">
        <f t="shared" si="89"/>
        <v>0</v>
      </c>
    </row>
    <row r="1070" spans="1:13" ht="14.15" customHeight="1" x14ac:dyDescent="0.25">
      <c r="A1070" s="129">
        <v>16187253</v>
      </c>
      <c r="B1070" s="124" t="s">
        <v>355</v>
      </c>
      <c r="C1070" s="124" t="s">
        <v>2731</v>
      </c>
      <c r="D1070" s="4" t="s">
        <v>2991</v>
      </c>
      <c r="E1070" s="6">
        <v>1</v>
      </c>
      <c r="F1070" s="6"/>
      <c r="G1070" s="7"/>
      <c r="H1070" s="122">
        <f>VLOOKUP(A1070,'NIP totaal 2021'!$A$4:$I$2114,9,0)</f>
        <v>0</v>
      </c>
      <c r="I1070" s="32">
        <f t="shared" si="85"/>
        <v>0</v>
      </c>
      <c r="J1070" s="27">
        <f t="shared" si="86"/>
        <v>0</v>
      </c>
      <c r="K1070" s="81">
        <f t="shared" si="88"/>
        <v>1</v>
      </c>
      <c r="L1070" s="28">
        <f t="shared" si="87"/>
        <v>0</v>
      </c>
      <c r="M1070" s="28">
        <f t="shared" si="89"/>
        <v>0</v>
      </c>
    </row>
    <row r="1071" spans="1:13" ht="14.15" customHeight="1" x14ac:dyDescent="0.25">
      <c r="A1071" s="129">
        <v>16187261</v>
      </c>
      <c r="B1071" s="124" t="s">
        <v>355</v>
      </c>
      <c r="C1071" s="124" t="s">
        <v>2731</v>
      </c>
      <c r="D1071" s="4" t="s">
        <v>2991</v>
      </c>
      <c r="E1071" s="6">
        <v>1</v>
      </c>
      <c r="F1071" s="6"/>
      <c r="G1071" s="7"/>
      <c r="H1071" s="122">
        <f>VLOOKUP(A1071,'NIP totaal 2021'!$A$4:$I$2114,9,0)</f>
        <v>0</v>
      </c>
      <c r="I1071" s="32">
        <f t="shared" si="85"/>
        <v>0</v>
      </c>
      <c r="J1071" s="27">
        <f t="shared" si="86"/>
        <v>0</v>
      </c>
      <c r="K1071" s="81">
        <f t="shared" si="88"/>
        <v>1</v>
      </c>
      <c r="L1071" s="28">
        <f t="shared" si="87"/>
        <v>0</v>
      </c>
      <c r="M1071" s="28">
        <f t="shared" si="89"/>
        <v>0</v>
      </c>
    </row>
    <row r="1072" spans="1:13" ht="14.15" customHeight="1" x14ac:dyDescent="0.25">
      <c r="A1072" s="129">
        <v>16260988</v>
      </c>
      <c r="B1072" s="124" t="s">
        <v>355</v>
      </c>
      <c r="C1072" s="124" t="s">
        <v>2731</v>
      </c>
      <c r="D1072" s="4" t="s">
        <v>2991</v>
      </c>
      <c r="E1072" s="6">
        <v>1</v>
      </c>
      <c r="F1072" s="6"/>
      <c r="G1072" s="7"/>
      <c r="H1072" s="122">
        <f>VLOOKUP(A1072,'NIP totaal 2021'!$A$4:$I$2114,9,0)</f>
        <v>0</v>
      </c>
      <c r="I1072" s="32">
        <f t="shared" si="85"/>
        <v>0</v>
      </c>
      <c r="J1072" s="27">
        <f t="shared" si="86"/>
        <v>0</v>
      </c>
      <c r="K1072" s="81">
        <f t="shared" si="88"/>
        <v>1</v>
      </c>
      <c r="L1072" s="28">
        <f t="shared" si="87"/>
        <v>0</v>
      </c>
      <c r="M1072" s="28">
        <f t="shared" si="89"/>
        <v>0</v>
      </c>
    </row>
    <row r="1073" spans="1:13" ht="14.15" customHeight="1" x14ac:dyDescent="0.25">
      <c r="A1073" s="129">
        <v>16260996</v>
      </c>
      <c r="B1073" s="124" t="s">
        <v>355</v>
      </c>
      <c r="C1073" s="124" t="s">
        <v>2731</v>
      </c>
      <c r="D1073" s="4" t="s">
        <v>2991</v>
      </c>
      <c r="E1073" s="6">
        <v>1</v>
      </c>
      <c r="F1073" s="6"/>
      <c r="G1073" s="7"/>
      <c r="H1073" s="122">
        <f>VLOOKUP(A1073,'NIP totaal 2021'!$A$4:$I$2114,9,0)</f>
        <v>0</v>
      </c>
      <c r="I1073" s="32">
        <f t="shared" si="85"/>
        <v>0</v>
      </c>
      <c r="J1073" s="27">
        <f t="shared" si="86"/>
        <v>0</v>
      </c>
      <c r="K1073" s="81">
        <f t="shared" si="88"/>
        <v>1</v>
      </c>
      <c r="L1073" s="28">
        <f t="shared" si="87"/>
        <v>0</v>
      </c>
      <c r="M1073" s="28">
        <f t="shared" si="89"/>
        <v>0</v>
      </c>
    </row>
    <row r="1074" spans="1:13" ht="14.15" customHeight="1" x14ac:dyDescent="0.25">
      <c r="A1074" s="129">
        <v>16261003</v>
      </c>
      <c r="B1074" s="124" t="s">
        <v>355</v>
      </c>
      <c r="C1074" s="124" t="s">
        <v>2731</v>
      </c>
      <c r="D1074" s="4" t="s">
        <v>2991</v>
      </c>
      <c r="E1074" s="6">
        <v>1</v>
      </c>
      <c r="F1074" s="6"/>
      <c r="G1074" s="7"/>
      <c r="H1074" s="122">
        <f>VLOOKUP(A1074,'NIP totaal 2021'!$A$4:$I$2114,9,0)</f>
        <v>0</v>
      </c>
      <c r="I1074" s="32">
        <f t="shared" si="85"/>
        <v>0</v>
      </c>
      <c r="J1074" s="27">
        <f t="shared" si="86"/>
        <v>0</v>
      </c>
      <c r="K1074" s="81">
        <f t="shared" si="88"/>
        <v>1</v>
      </c>
      <c r="L1074" s="28">
        <f t="shared" si="87"/>
        <v>0</v>
      </c>
      <c r="M1074" s="28">
        <f t="shared" si="89"/>
        <v>0</v>
      </c>
    </row>
    <row r="1075" spans="1:13" ht="14.15" customHeight="1" x14ac:dyDescent="0.25">
      <c r="A1075" s="129">
        <v>16271750</v>
      </c>
      <c r="B1075" s="124" t="s">
        <v>361</v>
      </c>
      <c r="C1075" s="124" t="s">
        <v>362</v>
      </c>
      <c r="D1075" s="4" t="s">
        <v>2991</v>
      </c>
      <c r="E1075" s="6">
        <v>5</v>
      </c>
      <c r="F1075" s="6"/>
      <c r="G1075" s="7"/>
      <c r="H1075" s="122">
        <f>VLOOKUP(A1075,'NIP totaal 2021'!$A$4:$I$2114,9,0)</f>
        <v>0</v>
      </c>
      <c r="I1075" s="32">
        <f t="shared" si="85"/>
        <v>0</v>
      </c>
      <c r="J1075" s="27">
        <f t="shared" si="86"/>
        <v>0</v>
      </c>
      <c r="K1075" s="81">
        <f t="shared" si="88"/>
        <v>1</v>
      </c>
      <c r="L1075" s="28">
        <f t="shared" si="87"/>
        <v>0</v>
      </c>
      <c r="M1075" s="28">
        <f t="shared" si="89"/>
        <v>0</v>
      </c>
    </row>
    <row r="1076" spans="1:13" ht="14.15" customHeight="1" x14ac:dyDescent="0.25">
      <c r="A1076" s="129">
        <v>16522788</v>
      </c>
      <c r="B1076" s="124" t="s">
        <v>358</v>
      </c>
      <c r="C1076" s="124" t="s">
        <v>2732</v>
      </c>
      <c r="D1076" s="4" t="s">
        <v>2991</v>
      </c>
      <c r="E1076" s="6">
        <v>1</v>
      </c>
      <c r="F1076" s="6"/>
      <c r="G1076" s="7"/>
      <c r="H1076" s="122">
        <f>VLOOKUP(A1076,'NIP totaal 2021'!$A$4:$I$2114,9,0)</f>
        <v>0</v>
      </c>
      <c r="I1076" s="32">
        <f t="shared" si="85"/>
        <v>0</v>
      </c>
      <c r="J1076" s="27">
        <f t="shared" si="86"/>
        <v>0</v>
      </c>
      <c r="K1076" s="81">
        <f t="shared" si="88"/>
        <v>1</v>
      </c>
      <c r="L1076" s="28">
        <f t="shared" si="87"/>
        <v>0</v>
      </c>
      <c r="M1076" s="28">
        <f t="shared" si="89"/>
        <v>0</v>
      </c>
    </row>
    <row r="1077" spans="1:13" ht="14.15" customHeight="1" x14ac:dyDescent="0.25">
      <c r="A1077" s="129">
        <v>16522818</v>
      </c>
      <c r="B1077" s="124" t="s">
        <v>358</v>
      </c>
      <c r="C1077" s="124" t="s">
        <v>2732</v>
      </c>
      <c r="D1077" s="4" t="s">
        <v>2991</v>
      </c>
      <c r="E1077" s="6">
        <v>1</v>
      </c>
      <c r="F1077" s="6"/>
      <c r="G1077" s="7"/>
      <c r="H1077" s="122">
        <f>VLOOKUP(A1077,'NIP totaal 2021'!$A$4:$I$2114,9,0)</f>
        <v>0</v>
      </c>
      <c r="I1077" s="32">
        <f t="shared" si="85"/>
        <v>0</v>
      </c>
      <c r="J1077" s="27">
        <f t="shared" si="86"/>
        <v>0</v>
      </c>
      <c r="K1077" s="81">
        <f t="shared" si="88"/>
        <v>1</v>
      </c>
      <c r="L1077" s="28">
        <f t="shared" si="87"/>
        <v>0</v>
      </c>
      <c r="M1077" s="28">
        <f t="shared" si="89"/>
        <v>0</v>
      </c>
    </row>
    <row r="1078" spans="1:13" ht="14.15" customHeight="1" x14ac:dyDescent="0.25">
      <c r="A1078" s="129">
        <v>16522826</v>
      </c>
      <c r="B1078" s="124" t="s">
        <v>358</v>
      </c>
      <c r="C1078" s="124" t="s">
        <v>2732</v>
      </c>
      <c r="D1078" s="4" t="s">
        <v>2991</v>
      </c>
      <c r="E1078" s="6">
        <v>1</v>
      </c>
      <c r="F1078" s="6"/>
      <c r="G1078" s="7"/>
      <c r="H1078" s="122">
        <f>VLOOKUP(A1078,'NIP totaal 2021'!$A$4:$I$2114,9,0)</f>
        <v>0</v>
      </c>
      <c r="I1078" s="32">
        <f t="shared" si="85"/>
        <v>0</v>
      </c>
      <c r="J1078" s="27">
        <f t="shared" si="86"/>
        <v>0</v>
      </c>
      <c r="K1078" s="81">
        <f t="shared" si="88"/>
        <v>1</v>
      </c>
      <c r="L1078" s="28">
        <f t="shared" si="87"/>
        <v>0</v>
      </c>
      <c r="M1078" s="28">
        <f t="shared" si="89"/>
        <v>0</v>
      </c>
    </row>
    <row r="1079" spans="1:13" ht="14.15" customHeight="1" x14ac:dyDescent="0.25">
      <c r="A1079" s="129">
        <v>16595777</v>
      </c>
      <c r="B1079" s="124" t="s">
        <v>363</v>
      </c>
      <c r="C1079" s="124" t="s">
        <v>2733</v>
      </c>
      <c r="D1079" s="4" t="s">
        <v>2991</v>
      </c>
      <c r="E1079" s="6">
        <v>1</v>
      </c>
      <c r="F1079" s="6"/>
      <c r="G1079" s="7"/>
      <c r="H1079" s="122">
        <f>VLOOKUP(A1079,'NIP totaal 2021'!$A$4:$I$2114,9,0)</f>
        <v>0</v>
      </c>
      <c r="I1079" s="32">
        <f t="shared" si="85"/>
        <v>0</v>
      </c>
      <c r="J1079" s="27">
        <f t="shared" si="86"/>
        <v>0</v>
      </c>
      <c r="K1079" s="81">
        <f t="shared" si="88"/>
        <v>1</v>
      </c>
      <c r="L1079" s="28">
        <f t="shared" si="87"/>
        <v>0</v>
      </c>
      <c r="M1079" s="28">
        <f t="shared" si="89"/>
        <v>0</v>
      </c>
    </row>
    <row r="1080" spans="1:13" ht="14.15" customHeight="1" x14ac:dyDescent="0.25">
      <c r="A1080" s="129">
        <v>16595785</v>
      </c>
      <c r="B1080" s="124" t="s">
        <v>363</v>
      </c>
      <c r="C1080" s="124" t="s">
        <v>2733</v>
      </c>
      <c r="D1080" s="4" t="s">
        <v>2991</v>
      </c>
      <c r="E1080" s="6">
        <v>1</v>
      </c>
      <c r="F1080" s="6"/>
      <c r="G1080" s="7"/>
      <c r="H1080" s="122">
        <f>VLOOKUP(A1080,'NIP totaal 2021'!$A$4:$I$2114,9,0)</f>
        <v>0</v>
      </c>
      <c r="I1080" s="32">
        <f t="shared" si="85"/>
        <v>0</v>
      </c>
      <c r="J1080" s="27">
        <f t="shared" si="86"/>
        <v>0</v>
      </c>
      <c r="K1080" s="81">
        <f t="shared" si="88"/>
        <v>1</v>
      </c>
      <c r="L1080" s="28">
        <f t="shared" si="87"/>
        <v>0</v>
      </c>
      <c r="M1080" s="28">
        <f t="shared" si="89"/>
        <v>0</v>
      </c>
    </row>
    <row r="1081" spans="1:13" ht="14.15" customHeight="1" x14ac:dyDescent="0.25">
      <c r="A1081" s="129">
        <v>16595793</v>
      </c>
      <c r="B1081" s="124" t="s">
        <v>363</v>
      </c>
      <c r="C1081" s="124" t="s">
        <v>2733</v>
      </c>
      <c r="D1081" s="4" t="s">
        <v>2991</v>
      </c>
      <c r="E1081" s="6">
        <v>1</v>
      </c>
      <c r="F1081" s="6"/>
      <c r="G1081" s="7"/>
      <c r="H1081" s="122">
        <f>VLOOKUP(A1081,'NIP totaal 2021'!$A$4:$I$2114,9,0)</f>
        <v>0</v>
      </c>
      <c r="I1081" s="32">
        <f t="shared" si="85"/>
        <v>0</v>
      </c>
      <c r="J1081" s="27">
        <f t="shared" si="86"/>
        <v>0</v>
      </c>
      <c r="K1081" s="81">
        <f t="shared" si="88"/>
        <v>1</v>
      </c>
      <c r="L1081" s="28">
        <f t="shared" si="87"/>
        <v>0</v>
      </c>
      <c r="M1081" s="28">
        <f t="shared" si="89"/>
        <v>0</v>
      </c>
    </row>
    <row r="1082" spans="1:13" ht="14.15" customHeight="1" x14ac:dyDescent="0.25">
      <c r="A1082" s="129">
        <v>16637895</v>
      </c>
      <c r="B1082" s="124" t="s">
        <v>361</v>
      </c>
      <c r="C1082" s="124" t="s">
        <v>362</v>
      </c>
      <c r="D1082" s="4" t="s">
        <v>2991</v>
      </c>
      <c r="E1082" s="6">
        <v>1</v>
      </c>
      <c r="F1082" s="6"/>
      <c r="G1082" s="7"/>
      <c r="H1082" s="122">
        <f>VLOOKUP(A1082,'NIP totaal 2021'!$A$4:$I$2114,9,0)</f>
        <v>0</v>
      </c>
      <c r="I1082" s="32">
        <f t="shared" si="85"/>
        <v>0</v>
      </c>
      <c r="J1082" s="27">
        <f t="shared" si="86"/>
        <v>0</v>
      </c>
      <c r="K1082" s="81">
        <f t="shared" si="88"/>
        <v>1</v>
      </c>
      <c r="L1082" s="28">
        <f t="shared" si="87"/>
        <v>0</v>
      </c>
      <c r="M1082" s="28">
        <f t="shared" si="89"/>
        <v>0</v>
      </c>
    </row>
    <row r="1083" spans="1:13" ht="14.15" customHeight="1" x14ac:dyDescent="0.25">
      <c r="A1083" s="129">
        <v>16637909</v>
      </c>
      <c r="B1083" s="124" t="s">
        <v>361</v>
      </c>
      <c r="C1083" s="124" t="s">
        <v>362</v>
      </c>
      <c r="D1083" s="4" t="s">
        <v>2991</v>
      </c>
      <c r="E1083" s="6">
        <v>1</v>
      </c>
      <c r="F1083" s="6"/>
      <c r="G1083" s="7"/>
      <c r="H1083" s="122">
        <f>VLOOKUP(A1083,'NIP totaal 2021'!$A$4:$I$2114,9,0)</f>
        <v>0</v>
      </c>
      <c r="I1083" s="32">
        <f t="shared" si="85"/>
        <v>0</v>
      </c>
      <c r="J1083" s="27">
        <f t="shared" si="86"/>
        <v>0</v>
      </c>
      <c r="K1083" s="81">
        <f t="shared" si="88"/>
        <v>1</v>
      </c>
      <c r="L1083" s="28">
        <f t="shared" si="87"/>
        <v>0</v>
      </c>
      <c r="M1083" s="28">
        <f t="shared" si="89"/>
        <v>0</v>
      </c>
    </row>
    <row r="1084" spans="1:13" ht="14.15" customHeight="1" x14ac:dyDescent="0.25">
      <c r="A1084" s="129">
        <v>13842900</v>
      </c>
      <c r="B1084" s="124" t="s">
        <v>364</v>
      </c>
      <c r="C1084" s="124" t="s">
        <v>365</v>
      </c>
      <c r="D1084" s="4" t="s">
        <v>2991</v>
      </c>
      <c r="E1084" s="6">
        <v>1</v>
      </c>
      <c r="F1084" s="6"/>
      <c r="G1084" s="7"/>
      <c r="H1084" s="122">
        <f>VLOOKUP(A1084,'NIP totaal 2021'!$A$4:$I$2114,9,0)</f>
        <v>0</v>
      </c>
      <c r="I1084" s="32">
        <f t="shared" si="85"/>
        <v>0</v>
      </c>
      <c r="J1084" s="27">
        <f t="shared" si="86"/>
        <v>0</v>
      </c>
      <c r="K1084" s="81">
        <f t="shared" si="88"/>
        <v>1</v>
      </c>
      <c r="L1084" s="28">
        <f t="shared" si="87"/>
        <v>0</v>
      </c>
      <c r="M1084" s="28">
        <f t="shared" si="89"/>
        <v>0</v>
      </c>
    </row>
    <row r="1085" spans="1:13" ht="14.15" customHeight="1" x14ac:dyDescent="0.25">
      <c r="A1085" s="129">
        <v>13842919</v>
      </c>
      <c r="B1085" s="124" t="s">
        <v>364</v>
      </c>
      <c r="C1085" s="124" t="s">
        <v>365</v>
      </c>
      <c r="D1085" s="4" t="s">
        <v>2991</v>
      </c>
      <c r="E1085" s="6">
        <v>1</v>
      </c>
      <c r="F1085" s="6"/>
      <c r="G1085" s="7"/>
      <c r="H1085" s="122">
        <f>VLOOKUP(A1085,'NIP totaal 2021'!$A$4:$I$2114,9,0)</f>
        <v>0</v>
      </c>
      <c r="I1085" s="32">
        <f t="shared" si="85"/>
        <v>0</v>
      </c>
      <c r="J1085" s="27">
        <f t="shared" si="86"/>
        <v>0</v>
      </c>
      <c r="K1085" s="81">
        <f t="shared" si="88"/>
        <v>1</v>
      </c>
      <c r="L1085" s="28">
        <f t="shared" si="87"/>
        <v>0</v>
      </c>
      <c r="M1085" s="28">
        <f t="shared" si="89"/>
        <v>0</v>
      </c>
    </row>
    <row r="1086" spans="1:13" ht="14.15" customHeight="1" x14ac:dyDescent="0.25">
      <c r="A1086" s="129">
        <v>13842927</v>
      </c>
      <c r="B1086" s="124" t="s">
        <v>364</v>
      </c>
      <c r="C1086" s="124" t="s">
        <v>365</v>
      </c>
      <c r="D1086" s="4" t="s">
        <v>2991</v>
      </c>
      <c r="E1086" s="6">
        <v>1</v>
      </c>
      <c r="F1086" s="6"/>
      <c r="G1086" s="7"/>
      <c r="H1086" s="122">
        <f>VLOOKUP(A1086,'NIP totaal 2021'!$A$4:$I$2114,9,0)</f>
        <v>0</v>
      </c>
      <c r="I1086" s="32">
        <f t="shared" si="85"/>
        <v>0</v>
      </c>
      <c r="J1086" s="27">
        <f t="shared" si="86"/>
        <v>0</v>
      </c>
      <c r="K1086" s="81">
        <f t="shared" si="88"/>
        <v>1</v>
      </c>
      <c r="L1086" s="28">
        <f t="shared" si="87"/>
        <v>0</v>
      </c>
      <c r="M1086" s="28">
        <f t="shared" si="89"/>
        <v>0</v>
      </c>
    </row>
    <row r="1087" spans="1:13" ht="14.15" customHeight="1" x14ac:dyDescent="0.25">
      <c r="A1087" s="129">
        <v>14286998</v>
      </c>
      <c r="B1087" s="124" t="s">
        <v>364</v>
      </c>
      <c r="C1087" s="124" t="s">
        <v>365</v>
      </c>
      <c r="D1087" s="4" t="s">
        <v>2991</v>
      </c>
      <c r="E1087" s="6">
        <v>1</v>
      </c>
      <c r="F1087" s="6"/>
      <c r="G1087" s="7"/>
      <c r="H1087" s="122">
        <f>VLOOKUP(A1087,'NIP totaal 2021'!$A$4:$I$2114,9,0)</f>
        <v>0</v>
      </c>
      <c r="I1087" s="32">
        <f t="shared" si="85"/>
        <v>0</v>
      </c>
      <c r="J1087" s="27">
        <f t="shared" si="86"/>
        <v>0</v>
      </c>
      <c r="K1087" s="81">
        <f t="shared" si="88"/>
        <v>1</v>
      </c>
      <c r="L1087" s="28">
        <f t="shared" si="87"/>
        <v>0</v>
      </c>
      <c r="M1087" s="28">
        <f t="shared" si="89"/>
        <v>0</v>
      </c>
    </row>
    <row r="1088" spans="1:13" ht="14.15" customHeight="1" x14ac:dyDescent="0.25">
      <c r="A1088" s="129">
        <v>14287005</v>
      </c>
      <c r="B1088" s="124" t="s">
        <v>364</v>
      </c>
      <c r="C1088" s="124" t="s">
        <v>365</v>
      </c>
      <c r="D1088" s="4" t="s">
        <v>2991</v>
      </c>
      <c r="E1088" s="6">
        <v>1</v>
      </c>
      <c r="F1088" s="6"/>
      <c r="G1088" s="7"/>
      <c r="H1088" s="122">
        <f>VLOOKUP(A1088,'NIP totaal 2021'!$A$4:$I$2114,9,0)</f>
        <v>0</v>
      </c>
      <c r="I1088" s="32">
        <f t="shared" si="85"/>
        <v>0</v>
      </c>
      <c r="J1088" s="27">
        <f t="shared" si="86"/>
        <v>0</v>
      </c>
      <c r="K1088" s="81">
        <f t="shared" si="88"/>
        <v>1</v>
      </c>
      <c r="L1088" s="28">
        <f t="shared" si="87"/>
        <v>0</v>
      </c>
      <c r="M1088" s="28">
        <f t="shared" si="89"/>
        <v>0</v>
      </c>
    </row>
    <row r="1089" spans="1:13" ht="14.15" customHeight="1" x14ac:dyDescent="0.25">
      <c r="A1089" s="129">
        <v>14287013</v>
      </c>
      <c r="B1089" s="124" t="s">
        <v>364</v>
      </c>
      <c r="C1089" s="124" t="s">
        <v>365</v>
      </c>
      <c r="D1089" s="4" t="s">
        <v>2991</v>
      </c>
      <c r="E1089" s="6">
        <v>1</v>
      </c>
      <c r="F1089" s="6"/>
      <c r="G1089" s="7"/>
      <c r="H1089" s="122">
        <f>VLOOKUP(A1089,'NIP totaal 2021'!$A$4:$I$2114,9,0)</f>
        <v>0</v>
      </c>
      <c r="I1089" s="32">
        <f t="shared" si="85"/>
        <v>0</v>
      </c>
      <c r="J1089" s="27">
        <f t="shared" si="86"/>
        <v>0</v>
      </c>
      <c r="K1089" s="81">
        <f t="shared" si="88"/>
        <v>1</v>
      </c>
      <c r="L1089" s="28">
        <f t="shared" si="87"/>
        <v>0</v>
      </c>
      <c r="M1089" s="28">
        <f t="shared" si="89"/>
        <v>0</v>
      </c>
    </row>
    <row r="1090" spans="1:13" ht="14.15" customHeight="1" x14ac:dyDescent="0.25">
      <c r="A1090" s="129">
        <v>14607557</v>
      </c>
      <c r="B1090" s="124" t="s">
        <v>364</v>
      </c>
      <c r="C1090" s="124" t="s">
        <v>365</v>
      </c>
      <c r="D1090" s="4" t="s">
        <v>2991</v>
      </c>
      <c r="E1090" s="6">
        <v>1</v>
      </c>
      <c r="F1090" s="6"/>
      <c r="G1090" s="7"/>
      <c r="H1090" s="122">
        <f>VLOOKUP(A1090,'NIP totaal 2021'!$A$4:$I$2114,9,0)</f>
        <v>0</v>
      </c>
      <c r="I1090" s="32">
        <f t="shared" si="85"/>
        <v>0</v>
      </c>
      <c r="J1090" s="27">
        <f t="shared" si="86"/>
        <v>0</v>
      </c>
      <c r="K1090" s="81">
        <f t="shared" si="88"/>
        <v>1</v>
      </c>
      <c r="L1090" s="28">
        <f t="shared" si="87"/>
        <v>0</v>
      </c>
      <c r="M1090" s="28">
        <f t="shared" si="89"/>
        <v>0</v>
      </c>
    </row>
    <row r="1091" spans="1:13" ht="14.15" customHeight="1" x14ac:dyDescent="0.25">
      <c r="A1091" s="129">
        <v>14607573</v>
      </c>
      <c r="B1091" s="124" t="s">
        <v>364</v>
      </c>
      <c r="C1091" s="124" t="s">
        <v>365</v>
      </c>
      <c r="D1091" s="4" t="s">
        <v>2991</v>
      </c>
      <c r="E1091" s="6">
        <v>1</v>
      </c>
      <c r="F1091" s="6"/>
      <c r="G1091" s="7"/>
      <c r="H1091" s="122">
        <f>VLOOKUP(A1091,'NIP totaal 2021'!$A$4:$I$2114,9,0)</f>
        <v>0</v>
      </c>
      <c r="I1091" s="32">
        <f t="shared" si="85"/>
        <v>0</v>
      </c>
      <c r="J1091" s="27">
        <f t="shared" si="86"/>
        <v>0</v>
      </c>
      <c r="K1091" s="81">
        <f t="shared" si="88"/>
        <v>1</v>
      </c>
      <c r="L1091" s="28">
        <f t="shared" si="87"/>
        <v>0</v>
      </c>
      <c r="M1091" s="28">
        <f t="shared" si="89"/>
        <v>0</v>
      </c>
    </row>
    <row r="1092" spans="1:13" ht="14.15" customHeight="1" x14ac:dyDescent="0.25">
      <c r="A1092" s="129">
        <v>14670879</v>
      </c>
      <c r="B1092" s="124" t="s">
        <v>364</v>
      </c>
      <c r="C1092" s="124" t="s">
        <v>365</v>
      </c>
      <c r="D1092" s="4" t="s">
        <v>2991</v>
      </c>
      <c r="E1092" s="6">
        <v>1</v>
      </c>
      <c r="F1092" s="6"/>
      <c r="G1092" s="7"/>
      <c r="H1092" s="122">
        <f>VLOOKUP(A1092,'NIP totaal 2021'!$A$4:$I$2114,9,0)</f>
        <v>0</v>
      </c>
      <c r="I1092" s="32">
        <f t="shared" si="85"/>
        <v>0</v>
      </c>
      <c r="J1092" s="27">
        <f t="shared" si="86"/>
        <v>0</v>
      </c>
      <c r="K1092" s="81">
        <f t="shared" si="88"/>
        <v>1</v>
      </c>
      <c r="L1092" s="28">
        <f t="shared" si="87"/>
        <v>0</v>
      </c>
      <c r="M1092" s="28">
        <f t="shared" si="89"/>
        <v>0</v>
      </c>
    </row>
    <row r="1093" spans="1:13" ht="14.15" customHeight="1" x14ac:dyDescent="0.25">
      <c r="A1093" s="129">
        <v>14670887</v>
      </c>
      <c r="B1093" s="124" t="s">
        <v>364</v>
      </c>
      <c r="C1093" s="124" t="s">
        <v>365</v>
      </c>
      <c r="D1093" s="4" t="s">
        <v>2991</v>
      </c>
      <c r="E1093" s="6">
        <v>5</v>
      </c>
      <c r="F1093" s="6"/>
      <c r="G1093" s="7"/>
      <c r="H1093" s="122">
        <f>VLOOKUP(A1093,'NIP totaal 2021'!$A$4:$I$2114,9,0)</f>
        <v>0</v>
      </c>
      <c r="I1093" s="32">
        <f t="shared" si="85"/>
        <v>0</v>
      </c>
      <c r="J1093" s="27">
        <f t="shared" si="86"/>
        <v>0</v>
      </c>
      <c r="K1093" s="81">
        <f t="shared" si="88"/>
        <v>1</v>
      </c>
      <c r="L1093" s="28">
        <f t="shared" si="87"/>
        <v>0</v>
      </c>
      <c r="M1093" s="28">
        <f t="shared" si="89"/>
        <v>0</v>
      </c>
    </row>
    <row r="1094" spans="1:13" ht="14.15" customHeight="1" x14ac:dyDescent="0.25">
      <c r="A1094" s="129">
        <v>14959011</v>
      </c>
      <c r="B1094" s="124" t="s">
        <v>364</v>
      </c>
      <c r="C1094" s="124" t="s">
        <v>365</v>
      </c>
      <c r="D1094" s="4" t="s">
        <v>2991</v>
      </c>
      <c r="E1094" s="6">
        <v>1</v>
      </c>
      <c r="F1094" s="6"/>
      <c r="G1094" s="7"/>
      <c r="H1094" s="122">
        <f>VLOOKUP(A1094,'NIP totaal 2021'!$A$4:$I$2114,9,0)</f>
        <v>0</v>
      </c>
      <c r="I1094" s="32">
        <f t="shared" si="85"/>
        <v>0</v>
      </c>
      <c r="J1094" s="27">
        <f t="shared" si="86"/>
        <v>0</v>
      </c>
      <c r="K1094" s="81">
        <f t="shared" si="88"/>
        <v>1</v>
      </c>
      <c r="L1094" s="28">
        <f t="shared" si="87"/>
        <v>0</v>
      </c>
      <c r="M1094" s="28">
        <f t="shared" si="89"/>
        <v>0</v>
      </c>
    </row>
    <row r="1095" spans="1:13" ht="14.15" customHeight="1" x14ac:dyDescent="0.25">
      <c r="A1095" s="129">
        <v>14959038</v>
      </c>
      <c r="B1095" s="124" t="s">
        <v>364</v>
      </c>
      <c r="C1095" s="124" t="s">
        <v>365</v>
      </c>
      <c r="D1095" s="4" t="s">
        <v>2991</v>
      </c>
      <c r="E1095" s="6">
        <v>3</v>
      </c>
      <c r="F1095" s="6"/>
      <c r="G1095" s="7"/>
      <c r="H1095" s="122">
        <f>VLOOKUP(A1095,'NIP totaal 2021'!$A$4:$I$2114,9,0)</f>
        <v>0</v>
      </c>
      <c r="I1095" s="32">
        <f t="shared" si="85"/>
        <v>0</v>
      </c>
      <c r="J1095" s="27">
        <f t="shared" si="86"/>
        <v>0</v>
      </c>
      <c r="K1095" s="81">
        <f t="shared" si="88"/>
        <v>1</v>
      </c>
      <c r="L1095" s="28">
        <f t="shared" si="87"/>
        <v>0</v>
      </c>
      <c r="M1095" s="28">
        <f t="shared" si="89"/>
        <v>0</v>
      </c>
    </row>
    <row r="1096" spans="1:13" ht="14.15" customHeight="1" x14ac:dyDescent="0.25">
      <c r="A1096" s="129">
        <v>15255042</v>
      </c>
      <c r="B1096" s="124" t="s">
        <v>366</v>
      </c>
      <c r="C1096" s="124" t="s">
        <v>367</v>
      </c>
      <c r="D1096" s="4" t="s">
        <v>2991</v>
      </c>
      <c r="E1096" s="6">
        <v>1</v>
      </c>
      <c r="F1096" s="6"/>
      <c r="G1096" s="7"/>
      <c r="H1096" s="122">
        <f>VLOOKUP(A1096,'NIP totaal 2021'!$A$4:$I$2114,9,0)</f>
        <v>0</v>
      </c>
      <c r="I1096" s="32">
        <f t="shared" si="85"/>
        <v>0</v>
      </c>
      <c r="J1096" s="27">
        <f t="shared" si="86"/>
        <v>0</v>
      </c>
      <c r="K1096" s="81">
        <f t="shared" si="88"/>
        <v>1</v>
      </c>
      <c r="L1096" s="28">
        <f t="shared" si="87"/>
        <v>0</v>
      </c>
      <c r="M1096" s="28">
        <f t="shared" si="89"/>
        <v>0</v>
      </c>
    </row>
    <row r="1097" spans="1:13" ht="14.15" customHeight="1" x14ac:dyDescent="0.25">
      <c r="A1097" s="129">
        <v>15419126</v>
      </c>
      <c r="B1097" s="124" t="s">
        <v>364</v>
      </c>
      <c r="C1097" s="124" t="s">
        <v>365</v>
      </c>
      <c r="D1097" s="4" t="s">
        <v>2991</v>
      </c>
      <c r="E1097" s="6">
        <v>1</v>
      </c>
      <c r="F1097" s="6"/>
      <c r="G1097" s="7"/>
      <c r="H1097" s="122">
        <f>VLOOKUP(A1097,'NIP totaal 2021'!$A$4:$I$2114,9,0)</f>
        <v>0</v>
      </c>
      <c r="I1097" s="32">
        <f t="shared" si="85"/>
        <v>0</v>
      </c>
      <c r="J1097" s="27">
        <f t="shared" si="86"/>
        <v>0</v>
      </c>
      <c r="K1097" s="81">
        <f t="shared" si="88"/>
        <v>1</v>
      </c>
      <c r="L1097" s="28">
        <f t="shared" si="87"/>
        <v>0</v>
      </c>
      <c r="M1097" s="28">
        <f t="shared" si="89"/>
        <v>0</v>
      </c>
    </row>
    <row r="1098" spans="1:13" ht="14.15" customHeight="1" x14ac:dyDescent="0.25">
      <c r="A1098" s="129">
        <v>15419134</v>
      </c>
      <c r="B1098" s="124" t="s">
        <v>364</v>
      </c>
      <c r="C1098" s="124" t="s">
        <v>365</v>
      </c>
      <c r="D1098" s="4" t="s">
        <v>2991</v>
      </c>
      <c r="E1098" s="6">
        <v>5</v>
      </c>
      <c r="F1098" s="6"/>
      <c r="G1098" s="7"/>
      <c r="H1098" s="122">
        <f>VLOOKUP(A1098,'NIP totaal 2021'!$A$4:$I$2114,9,0)</f>
        <v>0</v>
      </c>
      <c r="I1098" s="32">
        <f t="shared" si="85"/>
        <v>0</v>
      </c>
      <c r="J1098" s="27">
        <f t="shared" si="86"/>
        <v>0</v>
      </c>
      <c r="K1098" s="81">
        <f t="shared" si="88"/>
        <v>1</v>
      </c>
      <c r="L1098" s="28">
        <f t="shared" si="87"/>
        <v>0</v>
      </c>
      <c r="M1098" s="28">
        <f t="shared" si="89"/>
        <v>0</v>
      </c>
    </row>
    <row r="1099" spans="1:13" ht="14.15" customHeight="1" x14ac:dyDescent="0.25">
      <c r="A1099" s="129">
        <v>15419150</v>
      </c>
      <c r="B1099" s="124" t="s">
        <v>364</v>
      </c>
      <c r="C1099" s="124" t="s">
        <v>365</v>
      </c>
      <c r="D1099" s="4" t="s">
        <v>2991</v>
      </c>
      <c r="E1099" s="6">
        <v>1</v>
      </c>
      <c r="F1099" s="6"/>
      <c r="G1099" s="7"/>
      <c r="H1099" s="122">
        <f>VLOOKUP(A1099,'NIP totaal 2021'!$A$4:$I$2114,9,0)</f>
        <v>0</v>
      </c>
      <c r="I1099" s="32">
        <f t="shared" si="85"/>
        <v>0</v>
      </c>
      <c r="J1099" s="27">
        <f t="shared" si="86"/>
        <v>0</v>
      </c>
      <c r="K1099" s="81">
        <f t="shared" si="88"/>
        <v>1</v>
      </c>
      <c r="L1099" s="28">
        <f t="shared" si="87"/>
        <v>0</v>
      </c>
      <c r="M1099" s="28">
        <f t="shared" si="89"/>
        <v>0</v>
      </c>
    </row>
    <row r="1100" spans="1:13" ht="14.15" customHeight="1" x14ac:dyDescent="0.25">
      <c r="A1100" s="129">
        <v>15569179</v>
      </c>
      <c r="B1100" s="124" t="s">
        <v>364</v>
      </c>
      <c r="C1100" s="124" t="s">
        <v>365</v>
      </c>
      <c r="D1100" s="4" t="s">
        <v>2991</v>
      </c>
      <c r="E1100" s="6">
        <v>1</v>
      </c>
      <c r="F1100" s="6"/>
      <c r="G1100" s="7"/>
      <c r="H1100" s="122">
        <f>VLOOKUP(A1100,'NIP totaal 2021'!$A$4:$I$2114,9,0)</f>
        <v>0</v>
      </c>
      <c r="I1100" s="32">
        <f t="shared" si="85"/>
        <v>0</v>
      </c>
      <c r="J1100" s="27">
        <f t="shared" si="86"/>
        <v>0</v>
      </c>
      <c r="K1100" s="81">
        <f t="shared" si="88"/>
        <v>1</v>
      </c>
      <c r="L1100" s="28">
        <f t="shared" si="87"/>
        <v>0</v>
      </c>
      <c r="M1100" s="28">
        <f t="shared" si="89"/>
        <v>0</v>
      </c>
    </row>
    <row r="1101" spans="1:13" ht="14.15" customHeight="1" x14ac:dyDescent="0.25">
      <c r="A1101" s="129">
        <v>15583694</v>
      </c>
      <c r="B1101" s="124" t="s">
        <v>364</v>
      </c>
      <c r="C1101" s="124" t="s">
        <v>365</v>
      </c>
      <c r="D1101" s="4" t="s">
        <v>2991</v>
      </c>
      <c r="E1101" s="6">
        <v>1</v>
      </c>
      <c r="F1101" s="6"/>
      <c r="G1101" s="7"/>
      <c r="H1101" s="122">
        <f>VLOOKUP(A1101,'NIP totaal 2021'!$A$4:$I$2114,9,0)</f>
        <v>0</v>
      </c>
      <c r="I1101" s="32">
        <f t="shared" si="85"/>
        <v>0</v>
      </c>
      <c r="J1101" s="27">
        <f t="shared" si="86"/>
        <v>0</v>
      </c>
      <c r="K1101" s="81">
        <f t="shared" si="88"/>
        <v>1</v>
      </c>
      <c r="L1101" s="28">
        <f t="shared" si="87"/>
        <v>0</v>
      </c>
      <c r="M1101" s="28">
        <f t="shared" si="89"/>
        <v>0</v>
      </c>
    </row>
    <row r="1102" spans="1:13" ht="14.15" customHeight="1" x14ac:dyDescent="0.25">
      <c r="A1102" s="129">
        <v>15583708</v>
      </c>
      <c r="B1102" s="124" t="s">
        <v>364</v>
      </c>
      <c r="C1102" s="124" t="s">
        <v>365</v>
      </c>
      <c r="D1102" s="4" t="s">
        <v>2991</v>
      </c>
      <c r="E1102" s="6">
        <v>1</v>
      </c>
      <c r="F1102" s="6"/>
      <c r="G1102" s="7"/>
      <c r="H1102" s="122">
        <f>VLOOKUP(A1102,'NIP totaal 2021'!$A$4:$I$2114,9,0)</f>
        <v>0</v>
      </c>
      <c r="I1102" s="32">
        <f t="shared" si="85"/>
        <v>0</v>
      </c>
      <c r="J1102" s="27">
        <f t="shared" si="86"/>
        <v>0</v>
      </c>
      <c r="K1102" s="81">
        <f t="shared" si="88"/>
        <v>1</v>
      </c>
      <c r="L1102" s="28">
        <f t="shared" si="87"/>
        <v>0</v>
      </c>
      <c r="M1102" s="28">
        <f t="shared" si="89"/>
        <v>0</v>
      </c>
    </row>
    <row r="1103" spans="1:13" ht="14.15" customHeight="1" x14ac:dyDescent="0.25">
      <c r="A1103" s="129">
        <v>15583910</v>
      </c>
      <c r="B1103" s="124" t="s">
        <v>364</v>
      </c>
      <c r="C1103" s="124" t="s">
        <v>365</v>
      </c>
      <c r="D1103" s="4" t="s">
        <v>2991</v>
      </c>
      <c r="E1103" s="6">
        <v>1</v>
      </c>
      <c r="F1103" s="6"/>
      <c r="G1103" s="7"/>
      <c r="H1103" s="122">
        <f>VLOOKUP(A1103,'NIP totaal 2021'!$A$4:$I$2114,9,0)</f>
        <v>0</v>
      </c>
      <c r="I1103" s="32">
        <f t="shared" si="85"/>
        <v>0</v>
      </c>
      <c r="J1103" s="27">
        <f t="shared" si="86"/>
        <v>0</v>
      </c>
      <c r="K1103" s="81">
        <f t="shared" si="88"/>
        <v>1</v>
      </c>
      <c r="L1103" s="28">
        <f t="shared" si="87"/>
        <v>0</v>
      </c>
      <c r="M1103" s="28">
        <f t="shared" si="89"/>
        <v>0</v>
      </c>
    </row>
    <row r="1104" spans="1:13" ht="14.15" customHeight="1" x14ac:dyDescent="0.25">
      <c r="A1104" s="129">
        <v>15583929</v>
      </c>
      <c r="B1104" s="124" t="s">
        <v>364</v>
      </c>
      <c r="C1104" s="124" t="s">
        <v>365</v>
      </c>
      <c r="D1104" s="4" t="s">
        <v>2991</v>
      </c>
      <c r="E1104" s="6">
        <v>1</v>
      </c>
      <c r="F1104" s="6"/>
      <c r="G1104" s="7"/>
      <c r="H1104" s="122">
        <f>VLOOKUP(A1104,'NIP totaal 2021'!$A$4:$I$2114,9,0)</f>
        <v>0</v>
      </c>
      <c r="I1104" s="32">
        <f t="shared" si="85"/>
        <v>0</v>
      </c>
      <c r="J1104" s="27">
        <f t="shared" si="86"/>
        <v>0</v>
      </c>
      <c r="K1104" s="81">
        <f t="shared" si="88"/>
        <v>1</v>
      </c>
      <c r="L1104" s="28">
        <f t="shared" si="87"/>
        <v>0</v>
      </c>
      <c r="M1104" s="28">
        <f t="shared" si="89"/>
        <v>0</v>
      </c>
    </row>
    <row r="1105" spans="1:13" ht="14.15" customHeight="1" x14ac:dyDescent="0.25">
      <c r="A1105" s="129">
        <v>15625044</v>
      </c>
      <c r="B1105" s="124" t="s">
        <v>364</v>
      </c>
      <c r="C1105" s="124" t="s">
        <v>365</v>
      </c>
      <c r="D1105" s="4" t="s">
        <v>2991</v>
      </c>
      <c r="E1105" s="6">
        <v>1</v>
      </c>
      <c r="F1105" s="6"/>
      <c r="G1105" s="7"/>
      <c r="H1105" s="122">
        <f>VLOOKUP(A1105,'NIP totaal 2021'!$A$4:$I$2114,9,0)</f>
        <v>0</v>
      </c>
      <c r="I1105" s="32">
        <f t="shared" si="85"/>
        <v>0</v>
      </c>
      <c r="J1105" s="27">
        <f t="shared" si="86"/>
        <v>0</v>
      </c>
      <c r="K1105" s="81">
        <f t="shared" si="88"/>
        <v>1</v>
      </c>
      <c r="L1105" s="28">
        <f t="shared" si="87"/>
        <v>0</v>
      </c>
      <c r="M1105" s="28">
        <f t="shared" si="89"/>
        <v>0</v>
      </c>
    </row>
    <row r="1106" spans="1:13" ht="14.15" customHeight="1" x14ac:dyDescent="0.25">
      <c r="A1106" s="129">
        <v>15625060</v>
      </c>
      <c r="B1106" s="124" t="s">
        <v>364</v>
      </c>
      <c r="C1106" s="124" t="s">
        <v>365</v>
      </c>
      <c r="D1106" s="4" t="s">
        <v>2991</v>
      </c>
      <c r="E1106" s="6">
        <v>1</v>
      </c>
      <c r="F1106" s="6"/>
      <c r="G1106" s="7"/>
      <c r="H1106" s="122">
        <f>VLOOKUP(A1106,'NIP totaal 2021'!$A$4:$I$2114,9,0)</f>
        <v>0</v>
      </c>
      <c r="I1106" s="32">
        <f t="shared" si="85"/>
        <v>0</v>
      </c>
      <c r="J1106" s="27">
        <f t="shared" si="86"/>
        <v>0</v>
      </c>
      <c r="K1106" s="81">
        <f t="shared" si="88"/>
        <v>1</v>
      </c>
      <c r="L1106" s="28">
        <f t="shared" si="87"/>
        <v>0</v>
      </c>
      <c r="M1106" s="28">
        <f t="shared" si="89"/>
        <v>0</v>
      </c>
    </row>
    <row r="1107" spans="1:13" ht="14.15" customHeight="1" x14ac:dyDescent="0.25">
      <c r="A1107" s="129">
        <v>15625370</v>
      </c>
      <c r="B1107" s="124" t="s">
        <v>364</v>
      </c>
      <c r="C1107" s="124" t="s">
        <v>365</v>
      </c>
      <c r="D1107" s="4" t="s">
        <v>2991</v>
      </c>
      <c r="E1107" s="6">
        <v>1</v>
      </c>
      <c r="F1107" s="6"/>
      <c r="G1107" s="7"/>
      <c r="H1107" s="122">
        <f>VLOOKUP(A1107,'NIP totaal 2021'!$A$4:$I$2114,9,0)</f>
        <v>0</v>
      </c>
      <c r="I1107" s="32">
        <f t="shared" si="85"/>
        <v>0</v>
      </c>
      <c r="J1107" s="27">
        <f t="shared" si="86"/>
        <v>0</v>
      </c>
      <c r="K1107" s="81">
        <f t="shared" si="88"/>
        <v>1</v>
      </c>
      <c r="L1107" s="28">
        <f t="shared" si="87"/>
        <v>0</v>
      </c>
      <c r="M1107" s="28">
        <f t="shared" si="89"/>
        <v>0</v>
      </c>
    </row>
    <row r="1108" spans="1:13" ht="14.15" customHeight="1" x14ac:dyDescent="0.25">
      <c r="A1108" s="129">
        <v>15990850</v>
      </c>
      <c r="B1108" s="124" t="s">
        <v>364</v>
      </c>
      <c r="C1108" s="124" t="s">
        <v>365</v>
      </c>
      <c r="D1108" s="4" t="s">
        <v>2991</v>
      </c>
      <c r="E1108" s="6">
        <v>5</v>
      </c>
      <c r="F1108" s="6"/>
      <c r="G1108" s="7"/>
      <c r="H1108" s="122">
        <f>VLOOKUP(A1108,'NIP totaal 2021'!$A$4:$I$2114,9,0)</f>
        <v>0</v>
      </c>
      <c r="I1108" s="32">
        <f t="shared" ref="I1108:I1171" si="90">F1108/E1108</f>
        <v>0</v>
      </c>
      <c r="J1108" s="27">
        <f t="shared" ref="J1108:J1171" si="91">H1108/E1108*F1108</f>
        <v>0</v>
      </c>
      <c r="K1108" s="81">
        <f t="shared" si="88"/>
        <v>1</v>
      </c>
      <c r="L1108" s="28">
        <f t="shared" ref="L1108:L1171" si="92">G1108/E1108*F1108</f>
        <v>0</v>
      </c>
      <c r="M1108" s="28">
        <f t="shared" si="89"/>
        <v>0</v>
      </c>
    </row>
    <row r="1109" spans="1:13" ht="14.15" customHeight="1" x14ac:dyDescent="0.25">
      <c r="A1109" s="129">
        <v>15990869</v>
      </c>
      <c r="B1109" s="124" t="s">
        <v>364</v>
      </c>
      <c r="C1109" s="124" t="s">
        <v>365</v>
      </c>
      <c r="D1109" s="4" t="s">
        <v>2991</v>
      </c>
      <c r="E1109" s="6">
        <v>5</v>
      </c>
      <c r="F1109" s="6"/>
      <c r="G1109" s="7"/>
      <c r="H1109" s="122">
        <f>VLOOKUP(A1109,'NIP totaal 2021'!$A$4:$I$2114,9,0)</f>
        <v>0</v>
      </c>
      <c r="I1109" s="32">
        <f t="shared" si="90"/>
        <v>0</v>
      </c>
      <c r="J1109" s="27">
        <f t="shared" si="91"/>
        <v>0</v>
      </c>
      <c r="K1109" s="81">
        <f t="shared" ref="K1109:K1172" si="93">IF(H1109&gt;G1109, 0, 1)</f>
        <v>1</v>
      </c>
      <c r="L1109" s="28">
        <f t="shared" si="92"/>
        <v>0</v>
      </c>
      <c r="M1109" s="28">
        <f t="shared" ref="M1109:M1172" si="94">MIN(L1109,J1109)</f>
        <v>0</v>
      </c>
    </row>
    <row r="1110" spans="1:13" ht="14.15" customHeight="1" x14ac:dyDescent="0.25">
      <c r="A1110" s="129">
        <v>16004299</v>
      </c>
      <c r="B1110" s="124" t="s">
        <v>364</v>
      </c>
      <c r="C1110" s="124" t="s">
        <v>365</v>
      </c>
      <c r="D1110" s="4" t="s">
        <v>2991</v>
      </c>
      <c r="E1110" s="6">
        <v>5</v>
      </c>
      <c r="F1110" s="6"/>
      <c r="G1110" s="7"/>
      <c r="H1110" s="122">
        <f>VLOOKUP(A1110,'NIP totaal 2021'!$A$4:$I$2114,9,0)</f>
        <v>0</v>
      </c>
      <c r="I1110" s="32">
        <f t="shared" si="90"/>
        <v>0</v>
      </c>
      <c r="J1110" s="27">
        <f t="shared" si="91"/>
        <v>0</v>
      </c>
      <c r="K1110" s="81">
        <f t="shared" si="93"/>
        <v>1</v>
      </c>
      <c r="L1110" s="28">
        <f t="shared" si="92"/>
        <v>0</v>
      </c>
      <c r="M1110" s="28">
        <f t="shared" si="94"/>
        <v>0</v>
      </c>
    </row>
    <row r="1111" spans="1:13" ht="14.15" customHeight="1" x14ac:dyDescent="0.25">
      <c r="A1111" s="129">
        <v>16021967</v>
      </c>
      <c r="B1111" s="124" t="s">
        <v>364</v>
      </c>
      <c r="C1111" s="124" t="s">
        <v>365</v>
      </c>
      <c r="D1111" s="4" t="s">
        <v>2991</v>
      </c>
      <c r="E1111" s="6">
        <v>1</v>
      </c>
      <c r="F1111" s="6"/>
      <c r="G1111" s="7"/>
      <c r="H1111" s="122">
        <f>VLOOKUP(A1111,'NIP totaal 2021'!$A$4:$I$2114,9,0)</f>
        <v>0</v>
      </c>
      <c r="I1111" s="32">
        <f t="shared" si="90"/>
        <v>0</v>
      </c>
      <c r="J1111" s="27">
        <f t="shared" si="91"/>
        <v>0</v>
      </c>
      <c r="K1111" s="81">
        <f t="shared" si="93"/>
        <v>1</v>
      </c>
      <c r="L1111" s="28">
        <f t="shared" si="92"/>
        <v>0</v>
      </c>
      <c r="M1111" s="28">
        <f t="shared" si="94"/>
        <v>0</v>
      </c>
    </row>
    <row r="1112" spans="1:13" ht="14.15" customHeight="1" x14ac:dyDescent="0.25">
      <c r="A1112" s="129">
        <v>16411676</v>
      </c>
      <c r="B1112" s="124" t="s">
        <v>364</v>
      </c>
      <c r="C1112" s="124" t="s">
        <v>365</v>
      </c>
      <c r="D1112" s="4" t="s">
        <v>2991</v>
      </c>
      <c r="E1112" s="6">
        <v>5</v>
      </c>
      <c r="F1112" s="6"/>
      <c r="G1112" s="7"/>
      <c r="H1112" s="122">
        <f>VLOOKUP(A1112,'NIP totaal 2021'!$A$4:$I$2114,9,0)</f>
        <v>0</v>
      </c>
      <c r="I1112" s="32">
        <f t="shared" si="90"/>
        <v>0</v>
      </c>
      <c r="J1112" s="27">
        <f t="shared" si="91"/>
        <v>0</v>
      </c>
      <c r="K1112" s="81">
        <f t="shared" si="93"/>
        <v>1</v>
      </c>
      <c r="L1112" s="28">
        <f t="shared" si="92"/>
        <v>0</v>
      </c>
      <c r="M1112" s="28">
        <f t="shared" si="94"/>
        <v>0</v>
      </c>
    </row>
    <row r="1113" spans="1:13" ht="14.15" customHeight="1" x14ac:dyDescent="0.25">
      <c r="A1113" s="129">
        <v>16546113</v>
      </c>
      <c r="B1113" s="124" t="s">
        <v>364</v>
      </c>
      <c r="C1113" s="124" t="s">
        <v>365</v>
      </c>
      <c r="D1113" s="4" t="s">
        <v>2991</v>
      </c>
      <c r="E1113" s="6">
        <v>5</v>
      </c>
      <c r="F1113" s="6"/>
      <c r="G1113" s="7"/>
      <c r="H1113" s="122">
        <f>VLOOKUP(A1113,'NIP totaal 2021'!$A$4:$I$2114,9,0)</f>
        <v>0</v>
      </c>
      <c r="I1113" s="32">
        <f t="shared" si="90"/>
        <v>0</v>
      </c>
      <c r="J1113" s="27">
        <f t="shared" si="91"/>
        <v>0</v>
      </c>
      <c r="K1113" s="81">
        <f t="shared" si="93"/>
        <v>1</v>
      </c>
      <c r="L1113" s="28">
        <f t="shared" si="92"/>
        <v>0</v>
      </c>
      <c r="M1113" s="28">
        <f t="shared" si="94"/>
        <v>0</v>
      </c>
    </row>
    <row r="1114" spans="1:13" ht="14.15" customHeight="1" x14ac:dyDescent="0.25">
      <c r="A1114" s="129">
        <v>16546121</v>
      </c>
      <c r="B1114" s="124" t="s">
        <v>364</v>
      </c>
      <c r="C1114" s="124" t="s">
        <v>365</v>
      </c>
      <c r="D1114" s="4" t="s">
        <v>2991</v>
      </c>
      <c r="E1114" s="6">
        <v>5</v>
      </c>
      <c r="F1114" s="6"/>
      <c r="G1114" s="7"/>
      <c r="H1114" s="122">
        <f>VLOOKUP(A1114,'NIP totaal 2021'!$A$4:$I$2114,9,0)</f>
        <v>0</v>
      </c>
      <c r="I1114" s="32">
        <f t="shared" si="90"/>
        <v>0</v>
      </c>
      <c r="J1114" s="27">
        <f t="shared" si="91"/>
        <v>0</v>
      </c>
      <c r="K1114" s="81">
        <f t="shared" si="93"/>
        <v>1</v>
      </c>
      <c r="L1114" s="28">
        <f t="shared" si="92"/>
        <v>0</v>
      </c>
      <c r="M1114" s="28">
        <f t="shared" si="94"/>
        <v>0</v>
      </c>
    </row>
    <row r="1115" spans="1:13" ht="14.15" customHeight="1" x14ac:dyDescent="0.25">
      <c r="A1115" s="129">
        <v>13965255</v>
      </c>
      <c r="B1115" s="124" t="s">
        <v>368</v>
      </c>
      <c r="C1115" s="124" t="s">
        <v>369</v>
      </c>
      <c r="D1115" s="4" t="s">
        <v>2991</v>
      </c>
      <c r="E1115" s="6">
        <v>1</v>
      </c>
      <c r="F1115" s="6"/>
      <c r="G1115" s="7"/>
      <c r="H1115" s="122">
        <f>VLOOKUP(A1115,'NIP totaal 2021'!$A$4:$I$2114,9,0)</f>
        <v>0</v>
      </c>
      <c r="I1115" s="32">
        <f t="shared" si="90"/>
        <v>0</v>
      </c>
      <c r="J1115" s="27">
        <f t="shared" si="91"/>
        <v>0</v>
      </c>
      <c r="K1115" s="81">
        <f t="shared" si="93"/>
        <v>1</v>
      </c>
      <c r="L1115" s="28">
        <f t="shared" si="92"/>
        <v>0</v>
      </c>
      <c r="M1115" s="28">
        <f t="shared" si="94"/>
        <v>0</v>
      </c>
    </row>
    <row r="1116" spans="1:13" ht="14.15" customHeight="1" x14ac:dyDescent="0.25">
      <c r="A1116" s="129">
        <v>14134055</v>
      </c>
      <c r="B1116" s="124" t="s">
        <v>370</v>
      </c>
      <c r="C1116" s="124" t="s">
        <v>371</v>
      </c>
      <c r="D1116" s="4" t="s">
        <v>2991</v>
      </c>
      <c r="E1116" s="6">
        <v>1</v>
      </c>
      <c r="F1116" s="6"/>
      <c r="G1116" s="7"/>
      <c r="H1116" s="122">
        <f>VLOOKUP(A1116,'NIP totaal 2021'!$A$4:$I$2114,9,0)</f>
        <v>0</v>
      </c>
      <c r="I1116" s="32">
        <f t="shared" si="90"/>
        <v>0</v>
      </c>
      <c r="J1116" s="27">
        <f t="shared" si="91"/>
        <v>0</v>
      </c>
      <c r="K1116" s="81">
        <f t="shared" si="93"/>
        <v>1</v>
      </c>
      <c r="L1116" s="28">
        <f t="shared" si="92"/>
        <v>0</v>
      </c>
      <c r="M1116" s="28">
        <f t="shared" si="94"/>
        <v>0</v>
      </c>
    </row>
    <row r="1117" spans="1:13" ht="14.15" customHeight="1" x14ac:dyDescent="0.25">
      <c r="A1117" s="129">
        <v>14167735</v>
      </c>
      <c r="B1117" s="124" t="s">
        <v>372</v>
      </c>
      <c r="C1117" s="124" t="s">
        <v>373</v>
      </c>
      <c r="D1117" s="4" t="s">
        <v>2991</v>
      </c>
      <c r="E1117" s="6">
        <v>1</v>
      </c>
      <c r="F1117" s="6"/>
      <c r="G1117" s="7"/>
      <c r="H1117" s="122">
        <f>VLOOKUP(A1117,'NIP totaal 2021'!$A$4:$I$2114,9,0)</f>
        <v>0</v>
      </c>
      <c r="I1117" s="32">
        <f t="shared" si="90"/>
        <v>0</v>
      </c>
      <c r="J1117" s="27">
        <f t="shared" si="91"/>
        <v>0</v>
      </c>
      <c r="K1117" s="81">
        <f t="shared" si="93"/>
        <v>1</v>
      </c>
      <c r="L1117" s="28">
        <f t="shared" si="92"/>
        <v>0</v>
      </c>
      <c r="M1117" s="28">
        <f t="shared" si="94"/>
        <v>0</v>
      </c>
    </row>
    <row r="1118" spans="1:13" ht="14.15" customHeight="1" x14ac:dyDescent="0.25">
      <c r="A1118" s="129">
        <v>14167743</v>
      </c>
      <c r="B1118" s="124" t="s">
        <v>372</v>
      </c>
      <c r="C1118" s="124" t="s">
        <v>373</v>
      </c>
      <c r="D1118" s="4" t="s">
        <v>2991</v>
      </c>
      <c r="E1118" s="6">
        <v>1</v>
      </c>
      <c r="F1118" s="6"/>
      <c r="G1118" s="7"/>
      <c r="H1118" s="122">
        <f>VLOOKUP(A1118,'NIP totaal 2021'!$A$4:$I$2114,9,0)</f>
        <v>0</v>
      </c>
      <c r="I1118" s="32">
        <f t="shared" si="90"/>
        <v>0</v>
      </c>
      <c r="J1118" s="27">
        <f t="shared" si="91"/>
        <v>0</v>
      </c>
      <c r="K1118" s="81">
        <f t="shared" si="93"/>
        <v>1</v>
      </c>
      <c r="L1118" s="28">
        <f t="shared" si="92"/>
        <v>0</v>
      </c>
      <c r="M1118" s="28">
        <f t="shared" si="94"/>
        <v>0</v>
      </c>
    </row>
    <row r="1119" spans="1:13" ht="14.15" customHeight="1" x14ac:dyDescent="0.25">
      <c r="A1119" s="129">
        <v>15087921</v>
      </c>
      <c r="B1119" s="124" t="s">
        <v>370</v>
      </c>
      <c r="C1119" s="124" t="s">
        <v>371</v>
      </c>
      <c r="D1119" s="4" t="s">
        <v>2991</v>
      </c>
      <c r="E1119" s="6">
        <v>1</v>
      </c>
      <c r="F1119" s="6"/>
      <c r="G1119" s="7"/>
      <c r="H1119" s="122">
        <f>VLOOKUP(A1119,'NIP totaal 2021'!$A$4:$I$2114,9,0)</f>
        <v>0</v>
      </c>
      <c r="I1119" s="32">
        <f t="shared" si="90"/>
        <v>0</v>
      </c>
      <c r="J1119" s="27">
        <f t="shared" si="91"/>
        <v>0</v>
      </c>
      <c r="K1119" s="81">
        <f t="shared" si="93"/>
        <v>1</v>
      </c>
      <c r="L1119" s="28">
        <f t="shared" si="92"/>
        <v>0</v>
      </c>
      <c r="M1119" s="28">
        <f t="shared" si="94"/>
        <v>0</v>
      </c>
    </row>
    <row r="1120" spans="1:13" ht="14.15" customHeight="1" x14ac:dyDescent="0.25">
      <c r="A1120" s="129">
        <v>15202674</v>
      </c>
      <c r="B1120" s="124" t="s">
        <v>376</v>
      </c>
      <c r="C1120" s="124" t="s">
        <v>2734</v>
      </c>
      <c r="D1120" s="4" t="s">
        <v>2991</v>
      </c>
      <c r="E1120" s="6">
        <v>1</v>
      </c>
      <c r="F1120" s="6"/>
      <c r="G1120" s="7"/>
      <c r="H1120" s="122">
        <f>VLOOKUP(A1120,'NIP totaal 2021'!$A$4:$I$2114,9,0)</f>
        <v>0</v>
      </c>
      <c r="I1120" s="32">
        <f t="shared" si="90"/>
        <v>0</v>
      </c>
      <c r="J1120" s="27">
        <f t="shared" si="91"/>
        <v>0</v>
      </c>
      <c r="K1120" s="81">
        <f t="shared" si="93"/>
        <v>1</v>
      </c>
      <c r="L1120" s="28">
        <f t="shared" si="92"/>
        <v>0</v>
      </c>
      <c r="M1120" s="28">
        <f t="shared" si="94"/>
        <v>0</v>
      </c>
    </row>
    <row r="1121" spans="1:13" ht="14.15" customHeight="1" x14ac:dyDescent="0.25">
      <c r="A1121" s="129">
        <v>15202682</v>
      </c>
      <c r="B1121" s="124" t="s">
        <v>376</v>
      </c>
      <c r="C1121" s="124" t="s">
        <v>2734</v>
      </c>
      <c r="D1121" s="4" t="s">
        <v>2991</v>
      </c>
      <c r="E1121" s="6">
        <v>1</v>
      </c>
      <c r="F1121" s="6"/>
      <c r="G1121" s="7"/>
      <c r="H1121" s="122">
        <f>VLOOKUP(A1121,'NIP totaal 2021'!$A$4:$I$2114,9,0)</f>
        <v>0</v>
      </c>
      <c r="I1121" s="32">
        <f t="shared" si="90"/>
        <v>0</v>
      </c>
      <c r="J1121" s="27">
        <f t="shared" si="91"/>
        <v>0</v>
      </c>
      <c r="K1121" s="81">
        <f t="shared" si="93"/>
        <v>1</v>
      </c>
      <c r="L1121" s="28">
        <f t="shared" si="92"/>
        <v>0</v>
      </c>
      <c r="M1121" s="28">
        <f t="shared" si="94"/>
        <v>0</v>
      </c>
    </row>
    <row r="1122" spans="1:13" ht="14.15" customHeight="1" x14ac:dyDescent="0.25">
      <c r="A1122" s="129">
        <v>15202690</v>
      </c>
      <c r="B1122" s="124" t="s">
        <v>376</v>
      </c>
      <c r="C1122" s="124" t="s">
        <v>2734</v>
      </c>
      <c r="D1122" s="4" t="s">
        <v>2991</v>
      </c>
      <c r="E1122" s="6">
        <v>1</v>
      </c>
      <c r="F1122" s="6"/>
      <c r="G1122" s="7"/>
      <c r="H1122" s="122">
        <f>VLOOKUP(A1122,'NIP totaal 2021'!$A$4:$I$2114,9,0)</f>
        <v>0</v>
      </c>
      <c r="I1122" s="32">
        <f t="shared" si="90"/>
        <v>0</v>
      </c>
      <c r="J1122" s="27">
        <f t="shared" si="91"/>
        <v>0</v>
      </c>
      <c r="K1122" s="81">
        <f t="shared" si="93"/>
        <v>1</v>
      </c>
      <c r="L1122" s="28">
        <f t="shared" si="92"/>
        <v>0</v>
      </c>
      <c r="M1122" s="28">
        <f t="shared" si="94"/>
        <v>0</v>
      </c>
    </row>
    <row r="1123" spans="1:13" ht="14.15" customHeight="1" x14ac:dyDescent="0.25">
      <c r="A1123" s="129">
        <v>15295818</v>
      </c>
      <c r="B1123" s="124" t="s">
        <v>374</v>
      </c>
      <c r="C1123" s="124" t="s">
        <v>375</v>
      </c>
      <c r="D1123" s="4" t="s">
        <v>2991</v>
      </c>
      <c r="E1123" s="6">
        <v>1</v>
      </c>
      <c r="F1123" s="6"/>
      <c r="G1123" s="7"/>
      <c r="H1123" s="122">
        <f>VLOOKUP(A1123,'NIP totaal 2021'!$A$4:$I$2114,9,0)</f>
        <v>0</v>
      </c>
      <c r="I1123" s="32">
        <f t="shared" si="90"/>
        <v>0</v>
      </c>
      <c r="J1123" s="27">
        <f t="shared" si="91"/>
        <v>0</v>
      </c>
      <c r="K1123" s="81">
        <f t="shared" si="93"/>
        <v>1</v>
      </c>
      <c r="L1123" s="28">
        <f t="shared" si="92"/>
        <v>0</v>
      </c>
      <c r="M1123" s="28">
        <f t="shared" si="94"/>
        <v>0</v>
      </c>
    </row>
    <row r="1124" spans="1:13" ht="14.15" customHeight="1" x14ac:dyDescent="0.25">
      <c r="A1124" s="129">
        <v>15295826</v>
      </c>
      <c r="B1124" s="124" t="s">
        <v>374</v>
      </c>
      <c r="C1124" s="124" t="s">
        <v>375</v>
      </c>
      <c r="D1124" s="4" t="s">
        <v>2991</v>
      </c>
      <c r="E1124" s="6">
        <v>1</v>
      </c>
      <c r="F1124" s="6"/>
      <c r="G1124" s="7"/>
      <c r="H1124" s="122">
        <f>VLOOKUP(A1124,'NIP totaal 2021'!$A$4:$I$2114,9,0)</f>
        <v>0</v>
      </c>
      <c r="I1124" s="32">
        <f t="shared" si="90"/>
        <v>0</v>
      </c>
      <c r="J1124" s="27">
        <f t="shared" si="91"/>
        <v>0</v>
      </c>
      <c r="K1124" s="81">
        <f t="shared" si="93"/>
        <v>1</v>
      </c>
      <c r="L1124" s="28">
        <f t="shared" si="92"/>
        <v>0</v>
      </c>
      <c r="M1124" s="28">
        <f t="shared" si="94"/>
        <v>0</v>
      </c>
    </row>
    <row r="1125" spans="1:13" ht="14.15" customHeight="1" x14ac:dyDescent="0.25">
      <c r="A1125" s="129">
        <v>15295834</v>
      </c>
      <c r="B1125" s="124" t="s">
        <v>374</v>
      </c>
      <c r="C1125" s="124" t="s">
        <v>375</v>
      </c>
      <c r="D1125" s="4" t="s">
        <v>2991</v>
      </c>
      <c r="E1125" s="6">
        <v>1</v>
      </c>
      <c r="F1125" s="6"/>
      <c r="G1125" s="7"/>
      <c r="H1125" s="122">
        <f>VLOOKUP(A1125,'NIP totaal 2021'!$A$4:$I$2114,9,0)</f>
        <v>0</v>
      </c>
      <c r="I1125" s="32">
        <f t="shared" si="90"/>
        <v>0</v>
      </c>
      <c r="J1125" s="27">
        <f t="shared" si="91"/>
        <v>0</v>
      </c>
      <c r="K1125" s="81">
        <f t="shared" si="93"/>
        <v>1</v>
      </c>
      <c r="L1125" s="28">
        <f t="shared" si="92"/>
        <v>0</v>
      </c>
      <c r="M1125" s="28">
        <f t="shared" si="94"/>
        <v>0</v>
      </c>
    </row>
    <row r="1126" spans="1:13" ht="14.15" customHeight="1" x14ac:dyDescent="0.25">
      <c r="A1126" s="129">
        <v>15295842</v>
      </c>
      <c r="B1126" s="124" t="s">
        <v>374</v>
      </c>
      <c r="C1126" s="124" t="s">
        <v>375</v>
      </c>
      <c r="D1126" s="4" t="s">
        <v>2991</v>
      </c>
      <c r="E1126" s="6">
        <v>1</v>
      </c>
      <c r="F1126" s="6"/>
      <c r="G1126" s="7"/>
      <c r="H1126" s="122">
        <f>VLOOKUP(A1126,'NIP totaal 2021'!$A$4:$I$2114,9,0)</f>
        <v>0</v>
      </c>
      <c r="I1126" s="32">
        <f t="shared" si="90"/>
        <v>0</v>
      </c>
      <c r="J1126" s="27">
        <f t="shared" si="91"/>
        <v>0</v>
      </c>
      <c r="K1126" s="81">
        <f t="shared" si="93"/>
        <v>1</v>
      </c>
      <c r="L1126" s="28">
        <f t="shared" si="92"/>
        <v>0</v>
      </c>
      <c r="M1126" s="28">
        <f t="shared" si="94"/>
        <v>0</v>
      </c>
    </row>
    <row r="1127" spans="1:13" ht="14.15" customHeight="1" x14ac:dyDescent="0.25">
      <c r="A1127" s="129">
        <v>15353397</v>
      </c>
      <c r="B1127" s="124" t="s">
        <v>372</v>
      </c>
      <c r="C1127" s="124" t="s">
        <v>373</v>
      </c>
      <c r="D1127" s="4" t="s">
        <v>2991</v>
      </c>
      <c r="E1127" s="6">
        <v>1</v>
      </c>
      <c r="F1127" s="6"/>
      <c r="G1127" s="7"/>
      <c r="H1127" s="122">
        <f>VLOOKUP(A1127,'NIP totaal 2021'!$A$4:$I$2114,9,0)</f>
        <v>0</v>
      </c>
      <c r="I1127" s="32">
        <f t="shared" si="90"/>
        <v>0</v>
      </c>
      <c r="J1127" s="27">
        <f t="shared" si="91"/>
        <v>0</v>
      </c>
      <c r="K1127" s="81">
        <f t="shared" si="93"/>
        <v>1</v>
      </c>
      <c r="L1127" s="28">
        <f t="shared" si="92"/>
        <v>0</v>
      </c>
      <c r="M1127" s="28">
        <f t="shared" si="94"/>
        <v>0</v>
      </c>
    </row>
    <row r="1128" spans="1:13" ht="14.15" customHeight="1" x14ac:dyDescent="0.25">
      <c r="A1128" s="129">
        <v>15353400</v>
      </c>
      <c r="B1128" s="124" t="s">
        <v>372</v>
      </c>
      <c r="C1128" s="124" t="s">
        <v>373</v>
      </c>
      <c r="D1128" s="4" t="s">
        <v>2991</v>
      </c>
      <c r="E1128" s="6">
        <v>1</v>
      </c>
      <c r="F1128" s="6"/>
      <c r="G1128" s="7"/>
      <c r="H1128" s="122">
        <f>VLOOKUP(A1128,'NIP totaal 2021'!$A$4:$I$2114,9,0)</f>
        <v>0</v>
      </c>
      <c r="I1128" s="32">
        <f t="shared" si="90"/>
        <v>0</v>
      </c>
      <c r="J1128" s="27">
        <f t="shared" si="91"/>
        <v>0</v>
      </c>
      <c r="K1128" s="81">
        <f t="shared" si="93"/>
        <v>1</v>
      </c>
      <c r="L1128" s="28">
        <f t="shared" si="92"/>
        <v>0</v>
      </c>
      <c r="M1128" s="28">
        <f t="shared" si="94"/>
        <v>0</v>
      </c>
    </row>
    <row r="1129" spans="1:13" ht="14.15" customHeight="1" x14ac:dyDescent="0.25">
      <c r="A1129" s="129">
        <v>15368548</v>
      </c>
      <c r="B1129" s="124" t="s">
        <v>368</v>
      </c>
      <c r="C1129" s="124" t="s">
        <v>369</v>
      </c>
      <c r="D1129" s="4" t="s">
        <v>2991</v>
      </c>
      <c r="E1129" s="6">
        <v>1</v>
      </c>
      <c r="F1129" s="6"/>
      <c r="G1129" s="7"/>
      <c r="H1129" s="122">
        <f>VLOOKUP(A1129,'NIP totaal 2021'!$A$4:$I$2114,9,0)</f>
        <v>0</v>
      </c>
      <c r="I1129" s="32">
        <f t="shared" si="90"/>
        <v>0</v>
      </c>
      <c r="J1129" s="27">
        <f t="shared" si="91"/>
        <v>0</v>
      </c>
      <c r="K1129" s="81">
        <f t="shared" si="93"/>
        <v>1</v>
      </c>
      <c r="L1129" s="28">
        <f t="shared" si="92"/>
        <v>0</v>
      </c>
      <c r="M1129" s="28">
        <f t="shared" si="94"/>
        <v>0</v>
      </c>
    </row>
    <row r="1130" spans="1:13" ht="14.15" customHeight="1" x14ac:dyDescent="0.25">
      <c r="A1130" s="129">
        <v>15368556</v>
      </c>
      <c r="B1130" s="124" t="s">
        <v>368</v>
      </c>
      <c r="C1130" s="124" t="s">
        <v>369</v>
      </c>
      <c r="D1130" s="4" t="s">
        <v>2991</v>
      </c>
      <c r="E1130" s="6">
        <v>1</v>
      </c>
      <c r="F1130" s="6"/>
      <c r="G1130" s="7"/>
      <c r="H1130" s="122">
        <f>VLOOKUP(A1130,'NIP totaal 2021'!$A$4:$I$2114,9,0)</f>
        <v>0</v>
      </c>
      <c r="I1130" s="32">
        <f t="shared" si="90"/>
        <v>0</v>
      </c>
      <c r="J1130" s="27">
        <f t="shared" si="91"/>
        <v>0</v>
      </c>
      <c r="K1130" s="81">
        <f t="shared" si="93"/>
        <v>1</v>
      </c>
      <c r="L1130" s="28">
        <f t="shared" si="92"/>
        <v>0</v>
      </c>
      <c r="M1130" s="28">
        <f t="shared" si="94"/>
        <v>0</v>
      </c>
    </row>
    <row r="1131" spans="1:13" ht="14.15" customHeight="1" x14ac:dyDescent="0.25">
      <c r="A1131" s="129">
        <v>15368564</v>
      </c>
      <c r="B1131" s="124" t="s">
        <v>368</v>
      </c>
      <c r="C1131" s="124" t="s">
        <v>369</v>
      </c>
      <c r="D1131" s="4" t="s">
        <v>2991</v>
      </c>
      <c r="E1131" s="6">
        <v>1</v>
      </c>
      <c r="F1131" s="6"/>
      <c r="G1131" s="7"/>
      <c r="H1131" s="122">
        <f>VLOOKUP(A1131,'NIP totaal 2021'!$A$4:$I$2114,9,0)</f>
        <v>0</v>
      </c>
      <c r="I1131" s="32">
        <f t="shared" si="90"/>
        <v>0</v>
      </c>
      <c r="J1131" s="27">
        <f t="shared" si="91"/>
        <v>0</v>
      </c>
      <c r="K1131" s="81">
        <f t="shared" si="93"/>
        <v>1</v>
      </c>
      <c r="L1131" s="28">
        <f t="shared" si="92"/>
        <v>0</v>
      </c>
      <c r="M1131" s="28">
        <f t="shared" si="94"/>
        <v>0</v>
      </c>
    </row>
    <row r="1132" spans="1:13" ht="14.15" customHeight="1" x14ac:dyDescent="0.25">
      <c r="A1132" s="129">
        <v>15587762</v>
      </c>
      <c r="B1132" s="124" t="s">
        <v>368</v>
      </c>
      <c r="C1132" s="124" t="s">
        <v>369</v>
      </c>
      <c r="D1132" s="4" t="s">
        <v>2991</v>
      </c>
      <c r="E1132" s="6">
        <v>1</v>
      </c>
      <c r="F1132" s="6"/>
      <c r="G1132" s="7"/>
      <c r="H1132" s="122">
        <f>VLOOKUP(A1132,'NIP totaal 2021'!$A$4:$I$2114,9,0)</f>
        <v>0</v>
      </c>
      <c r="I1132" s="32">
        <f t="shared" si="90"/>
        <v>0</v>
      </c>
      <c r="J1132" s="27">
        <f t="shared" si="91"/>
        <v>0</v>
      </c>
      <c r="K1132" s="81">
        <f t="shared" si="93"/>
        <v>1</v>
      </c>
      <c r="L1132" s="28">
        <f t="shared" si="92"/>
        <v>0</v>
      </c>
      <c r="M1132" s="28">
        <f t="shared" si="94"/>
        <v>0</v>
      </c>
    </row>
    <row r="1133" spans="1:13" ht="14.15" customHeight="1" x14ac:dyDescent="0.25">
      <c r="A1133" s="129">
        <v>15587770</v>
      </c>
      <c r="B1133" s="124" t="s">
        <v>368</v>
      </c>
      <c r="C1133" s="124" t="s">
        <v>369</v>
      </c>
      <c r="D1133" s="4" t="s">
        <v>2991</v>
      </c>
      <c r="E1133" s="6">
        <v>1</v>
      </c>
      <c r="F1133" s="6"/>
      <c r="G1133" s="7"/>
      <c r="H1133" s="122">
        <f>VLOOKUP(A1133,'NIP totaal 2021'!$A$4:$I$2114,9,0)</f>
        <v>0</v>
      </c>
      <c r="I1133" s="32">
        <f t="shared" si="90"/>
        <v>0</v>
      </c>
      <c r="J1133" s="27">
        <f t="shared" si="91"/>
        <v>0</v>
      </c>
      <c r="K1133" s="81">
        <f t="shared" si="93"/>
        <v>1</v>
      </c>
      <c r="L1133" s="28">
        <f t="shared" si="92"/>
        <v>0</v>
      </c>
      <c r="M1133" s="28">
        <f t="shared" si="94"/>
        <v>0</v>
      </c>
    </row>
    <row r="1134" spans="1:13" ht="14.15" customHeight="1" x14ac:dyDescent="0.25">
      <c r="A1134" s="129">
        <v>15587789</v>
      </c>
      <c r="B1134" s="124" t="s">
        <v>368</v>
      </c>
      <c r="C1134" s="124" t="s">
        <v>369</v>
      </c>
      <c r="D1134" s="4" t="s">
        <v>2991</v>
      </c>
      <c r="E1134" s="6">
        <v>1</v>
      </c>
      <c r="F1134" s="6"/>
      <c r="G1134" s="7"/>
      <c r="H1134" s="122">
        <f>VLOOKUP(A1134,'NIP totaal 2021'!$A$4:$I$2114,9,0)</f>
        <v>0</v>
      </c>
      <c r="I1134" s="32">
        <f t="shared" si="90"/>
        <v>0</v>
      </c>
      <c r="J1134" s="27">
        <f t="shared" si="91"/>
        <v>0</v>
      </c>
      <c r="K1134" s="81">
        <f t="shared" si="93"/>
        <v>1</v>
      </c>
      <c r="L1134" s="28">
        <f t="shared" si="92"/>
        <v>0</v>
      </c>
      <c r="M1134" s="28">
        <f t="shared" si="94"/>
        <v>0</v>
      </c>
    </row>
    <row r="1135" spans="1:13" ht="14.15" customHeight="1" x14ac:dyDescent="0.25">
      <c r="A1135" s="129">
        <v>15600203</v>
      </c>
      <c r="B1135" s="124" t="s">
        <v>368</v>
      </c>
      <c r="C1135" s="124" t="s">
        <v>369</v>
      </c>
      <c r="D1135" s="4" t="s">
        <v>2991</v>
      </c>
      <c r="E1135" s="6">
        <v>1</v>
      </c>
      <c r="F1135" s="6"/>
      <c r="G1135" s="7"/>
      <c r="H1135" s="122">
        <f>VLOOKUP(A1135,'NIP totaal 2021'!$A$4:$I$2114,9,0)</f>
        <v>0</v>
      </c>
      <c r="I1135" s="32">
        <f t="shared" si="90"/>
        <v>0</v>
      </c>
      <c r="J1135" s="27">
        <f t="shared" si="91"/>
        <v>0</v>
      </c>
      <c r="K1135" s="81">
        <f t="shared" si="93"/>
        <v>1</v>
      </c>
      <c r="L1135" s="28">
        <f t="shared" si="92"/>
        <v>0</v>
      </c>
      <c r="M1135" s="28">
        <f t="shared" si="94"/>
        <v>0</v>
      </c>
    </row>
    <row r="1136" spans="1:13" ht="14.15" customHeight="1" x14ac:dyDescent="0.25">
      <c r="A1136" s="129">
        <v>15602427</v>
      </c>
      <c r="B1136" s="124" t="s">
        <v>377</v>
      </c>
      <c r="C1136" s="124" t="s">
        <v>378</v>
      </c>
      <c r="D1136" s="4" t="s">
        <v>2991</v>
      </c>
      <c r="E1136" s="6">
        <v>1</v>
      </c>
      <c r="F1136" s="6"/>
      <c r="G1136" s="7"/>
      <c r="H1136" s="122">
        <f>VLOOKUP(A1136,'NIP totaal 2021'!$A$4:$I$2114,9,0)</f>
        <v>0</v>
      </c>
      <c r="I1136" s="32">
        <f t="shared" si="90"/>
        <v>0</v>
      </c>
      <c r="J1136" s="27">
        <f t="shared" si="91"/>
        <v>0</v>
      </c>
      <c r="K1136" s="81">
        <f t="shared" si="93"/>
        <v>1</v>
      </c>
      <c r="L1136" s="28">
        <f t="shared" si="92"/>
        <v>0</v>
      </c>
      <c r="M1136" s="28">
        <f t="shared" si="94"/>
        <v>0</v>
      </c>
    </row>
    <row r="1137" spans="1:13" ht="14.15" customHeight="1" x14ac:dyDescent="0.25">
      <c r="A1137" s="129">
        <v>15753948</v>
      </c>
      <c r="B1137" s="124" t="s">
        <v>368</v>
      </c>
      <c r="C1137" s="124" t="s">
        <v>369</v>
      </c>
      <c r="D1137" s="4" t="s">
        <v>2991</v>
      </c>
      <c r="E1137" s="6">
        <v>1</v>
      </c>
      <c r="F1137" s="6"/>
      <c r="G1137" s="7"/>
      <c r="H1137" s="122">
        <f>VLOOKUP(A1137,'NIP totaal 2021'!$A$4:$I$2114,9,0)</f>
        <v>0</v>
      </c>
      <c r="I1137" s="32">
        <f t="shared" si="90"/>
        <v>0</v>
      </c>
      <c r="J1137" s="27">
        <f t="shared" si="91"/>
        <v>0</v>
      </c>
      <c r="K1137" s="81">
        <f t="shared" si="93"/>
        <v>1</v>
      </c>
      <c r="L1137" s="28">
        <f t="shared" si="92"/>
        <v>0</v>
      </c>
      <c r="M1137" s="28">
        <f t="shared" si="94"/>
        <v>0</v>
      </c>
    </row>
    <row r="1138" spans="1:13" ht="14.15" customHeight="1" x14ac:dyDescent="0.25">
      <c r="A1138" s="129">
        <v>15753956</v>
      </c>
      <c r="B1138" s="124" t="s">
        <v>368</v>
      </c>
      <c r="C1138" s="124" t="s">
        <v>369</v>
      </c>
      <c r="D1138" s="4" t="s">
        <v>2991</v>
      </c>
      <c r="E1138" s="6">
        <v>1</v>
      </c>
      <c r="F1138" s="6"/>
      <c r="G1138" s="7"/>
      <c r="H1138" s="122">
        <f>VLOOKUP(A1138,'NIP totaal 2021'!$A$4:$I$2114,9,0)</f>
        <v>0</v>
      </c>
      <c r="I1138" s="32">
        <f t="shared" si="90"/>
        <v>0</v>
      </c>
      <c r="J1138" s="27">
        <f t="shared" si="91"/>
        <v>0</v>
      </c>
      <c r="K1138" s="81">
        <f t="shared" si="93"/>
        <v>1</v>
      </c>
      <c r="L1138" s="28">
        <f t="shared" si="92"/>
        <v>0</v>
      </c>
      <c r="M1138" s="28">
        <f t="shared" si="94"/>
        <v>0</v>
      </c>
    </row>
    <row r="1139" spans="1:13" ht="14.15" customHeight="1" x14ac:dyDescent="0.25">
      <c r="A1139" s="129">
        <v>15753972</v>
      </c>
      <c r="B1139" s="124" t="s">
        <v>368</v>
      </c>
      <c r="C1139" s="124" t="s">
        <v>369</v>
      </c>
      <c r="D1139" s="4" t="s">
        <v>2991</v>
      </c>
      <c r="E1139" s="6">
        <v>1</v>
      </c>
      <c r="F1139" s="6"/>
      <c r="G1139" s="7"/>
      <c r="H1139" s="122">
        <f>VLOOKUP(A1139,'NIP totaal 2021'!$A$4:$I$2114,9,0)</f>
        <v>0</v>
      </c>
      <c r="I1139" s="32">
        <f t="shared" si="90"/>
        <v>0</v>
      </c>
      <c r="J1139" s="27">
        <f t="shared" si="91"/>
        <v>0</v>
      </c>
      <c r="K1139" s="81">
        <f t="shared" si="93"/>
        <v>1</v>
      </c>
      <c r="L1139" s="28">
        <f t="shared" si="92"/>
        <v>0</v>
      </c>
      <c r="M1139" s="28">
        <f t="shared" si="94"/>
        <v>0</v>
      </c>
    </row>
    <row r="1140" spans="1:13" ht="14.15" customHeight="1" x14ac:dyDescent="0.25">
      <c r="A1140" s="129">
        <v>15902064</v>
      </c>
      <c r="B1140" s="124" t="s">
        <v>368</v>
      </c>
      <c r="C1140" s="124" t="s">
        <v>369</v>
      </c>
      <c r="D1140" s="4" t="s">
        <v>2991</v>
      </c>
      <c r="E1140" s="6">
        <v>1</v>
      </c>
      <c r="F1140" s="6"/>
      <c r="G1140" s="7"/>
      <c r="H1140" s="122">
        <f>VLOOKUP(A1140,'NIP totaal 2021'!$A$4:$I$2114,9,0)</f>
        <v>0</v>
      </c>
      <c r="I1140" s="32">
        <f t="shared" si="90"/>
        <v>0</v>
      </c>
      <c r="J1140" s="27">
        <f t="shared" si="91"/>
        <v>0</v>
      </c>
      <c r="K1140" s="81">
        <f t="shared" si="93"/>
        <v>1</v>
      </c>
      <c r="L1140" s="28">
        <f t="shared" si="92"/>
        <v>0</v>
      </c>
      <c r="M1140" s="28">
        <f t="shared" si="94"/>
        <v>0</v>
      </c>
    </row>
    <row r="1141" spans="1:13" ht="14.15" customHeight="1" x14ac:dyDescent="0.25">
      <c r="A1141" s="129">
        <v>15922286</v>
      </c>
      <c r="B1141" s="124" t="s">
        <v>374</v>
      </c>
      <c r="C1141" s="124" t="s">
        <v>375</v>
      </c>
      <c r="D1141" s="4" t="s">
        <v>2991</v>
      </c>
      <c r="E1141" s="6">
        <v>1</v>
      </c>
      <c r="F1141" s="6"/>
      <c r="G1141" s="7"/>
      <c r="H1141" s="122">
        <f>VLOOKUP(A1141,'NIP totaal 2021'!$A$4:$I$2114,9,0)</f>
        <v>0</v>
      </c>
      <c r="I1141" s="32">
        <f t="shared" si="90"/>
        <v>0</v>
      </c>
      <c r="J1141" s="27">
        <f t="shared" si="91"/>
        <v>0</v>
      </c>
      <c r="K1141" s="81">
        <f t="shared" si="93"/>
        <v>1</v>
      </c>
      <c r="L1141" s="28">
        <f t="shared" si="92"/>
        <v>0</v>
      </c>
      <c r="M1141" s="28">
        <f t="shared" si="94"/>
        <v>0</v>
      </c>
    </row>
    <row r="1142" spans="1:13" ht="14.15" customHeight="1" x14ac:dyDescent="0.25">
      <c r="A1142" s="129">
        <v>15986063</v>
      </c>
      <c r="B1142" s="124" t="s">
        <v>368</v>
      </c>
      <c r="C1142" s="124" t="s">
        <v>369</v>
      </c>
      <c r="D1142" s="4" t="s">
        <v>2991</v>
      </c>
      <c r="E1142" s="6">
        <v>1</v>
      </c>
      <c r="F1142" s="6"/>
      <c r="G1142" s="7"/>
      <c r="H1142" s="122">
        <f>VLOOKUP(A1142,'NIP totaal 2021'!$A$4:$I$2114,9,0)</f>
        <v>0</v>
      </c>
      <c r="I1142" s="32">
        <f t="shared" si="90"/>
        <v>0</v>
      </c>
      <c r="J1142" s="27">
        <f t="shared" si="91"/>
        <v>0</v>
      </c>
      <c r="K1142" s="81">
        <f t="shared" si="93"/>
        <v>1</v>
      </c>
      <c r="L1142" s="28">
        <f t="shared" si="92"/>
        <v>0</v>
      </c>
      <c r="M1142" s="28">
        <f t="shared" si="94"/>
        <v>0</v>
      </c>
    </row>
    <row r="1143" spans="1:13" ht="14.15" customHeight="1" x14ac:dyDescent="0.25">
      <c r="A1143" s="129">
        <v>15986071</v>
      </c>
      <c r="B1143" s="124" t="s">
        <v>368</v>
      </c>
      <c r="C1143" s="124" t="s">
        <v>369</v>
      </c>
      <c r="D1143" s="4" t="s">
        <v>2991</v>
      </c>
      <c r="E1143" s="6">
        <v>1</v>
      </c>
      <c r="F1143" s="6"/>
      <c r="G1143" s="7"/>
      <c r="H1143" s="122">
        <f>VLOOKUP(A1143,'NIP totaal 2021'!$A$4:$I$2114,9,0)</f>
        <v>0</v>
      </c>
      <c r="I1143" s="32">
        <f t="shared" si="90"/>
        <v>0</v>
      </c>
      <c r="J1143" s="27">
        <f t="shared" si="91"/>
        <v>0</v>
      </c>
      <c r="K1143" s="81">
        <f t="shared" si="93"/>
        <v>1</v>
      </c>
      <c r="L1143" s="28">
        <f t="shared" si="92"/>
        <v>0</v>
      </c>
      <c r="M1143" s="28">
        <f t="shared" si="94"/>
        <v>0</v>
      </c>
    </row>
    <row r="1144" spans="1:13" ht="14.15" customHeight="1" x14ac:dyDescent="0.25">
      <c r="A1144" s="129">
        <v>15986098</v>
      </c>
      <c r="B1144" s="124" t="s">
        <v>368</v>
      </c>
      <c r="C1144" s="124" t="s">
        <v>369</v>
      </c>
      <c r="D1144" s="4" t="s">
        <v>2991</v>
      </c>
      <c r="E1144" s="6">
        <v>1</v>
      </c>
      <c r="F1144" s="6"/>
      <c r="G1144" s="7"/>
      <c r="H1144" s="122">
        <f>VLOOKUP(A1144,'NIP totaal 2021'!$A$4:$I$2114,9,0)</f>
        <v>0</v>
      </c>
      <c r="I1144" s="32">
        <f t="shared" si="90"/>
        <v>0</v>
      </c>
      <c r="J1144" s="27">
        <f t="shared" si="91"/>
        <v>0</v>
      </c>
      <c r="K1144" s="81">
        <f t="shared" si="93"/>
        <v>1</v>
      </c>
      <c r="L1144" s="28">
        <f t="shared" si="92"/>
        <v>0</v>
      </c>
      <c r="M1144" s="28">
        <f t="shared" si="94"/>
        <v>0</v>
      </c>
    </row>
    <row r="1145" spans="1:13" ht="14.15" customHeight="1" x14ac:dyDescent="0.25">
      <c r="A1145" s="129">
        <v>15986101</v>
      </c>
      <c r="B1145" s="124" t="s">
        <v>368</v>
      </c>
      <c r="C1145" s="124" t="s">
        <v>369</v>
      </c>
      <c r="D1145" s="4" t="s">
        <v>2991</v>
      </c>
      <c r="E1145" s="6">
        <v>1</v>
      </c>
      <c r="F1145" s="6"/>
      <c r="G1145" s="7"/>
      <c r="H1145" s="122">
        <f>VLOOKUP(A1145,'NIP totaal 2021'!$A$4:$I$2114,9,0)</f>
        <v>0</v>
      </c>
      <c r="I1145" s="32">
        <f t="shared" si="90"/>
        <v>0</v>
      </c>
      <c r="J1145" s="27">
        <f t="shared" si="91"/>
        <v>0</v>
      </c>
      <c r="K1145" s="81">
        <f t="shared" si="93"/>
        <v>1</v>
      </c>
      <c r="L1145" s="28">
        <f t="shared" si="92"/>
        <v>0</v>
      </c>
      <c r="M1145" s="28">
        <f t="shared" si="94"/>
        <v>0</v>
      </c>
    </row>
    <row r="1146" spans="1:13" ht="14.15" customHeight="1" x14ac:dyDescent="0.25">
      <c r="A1146" s="129">
        <v>15986128</v>
      </c>
      <c r="B1146" s="124" t="s">
        <v>368</v>
      </c>
      <c r="C1146" s="124" t="s">
        <v>369</v>
      </c>
      <c r="D1146" s="4" t="s">
        <v>2991</v>
      </c>
      <c r="E1146" s="6">
        <v>1</v>
      </c>
      <c r="F1146" s="6"/>
      <c r="G1146" s="7"/>
      <c r="H1146" s="122">
        <f>VLOOKUP(A1146,'NIP totaal 2021'!$A$4:$I$2114,9,0)</f>
        <v>0</v>
      </c>
      <c r="I1146" s="32">
        <f t="shared" si="90"/>
        <v>0</v>
      </c>
      <c r="J1146" s="27">
        <f t="shared" si="91"/>
        <v>0</v>
      </c>
      <c r="K1146" s="81">
        <f t="shared" si="93"/>
        <v>1</v>
      </c>
      <c r="L1146" s="28">
        <f t="shared" si="92"/>
        <v>0</v>
      </c>
      <c r="M1146" s="28">
        <f t="shared" si="94"/>
        <v>0</v>
      </c>
    </row>
    <row r="1147" spans="1:13" ht="14.15" customHeight="1" x14ac:dyDescent="0.25">
      <c r="A1147" s="129">
        <v>15986136</v>
      </c>
      <c r="B1147" s="124" t="s">
        <v>368</v>
      </c>
      <c r="C1147" s="124" t="s">
        <v>369</v>
      </c>
      <c r="D1147" s="4" t="s">
        <v>2991</v>
      </c>
      <c r="E1147" s="6">
        <v>1</v>
      </c>
      <c r="F1147" s="6"/>
      <c r="G1147" s="7"/>
      <c r="H1147" s="122">
        <f>VLOOKUP(A1147,'NIP totaal 2021'!$A$4:$I$2114,9,0)</f>
        <v>0</v>
      </c>
      <c r="I1147" s="32">
        <f t="shared" si="90"/>
        <v>0</v>
      </c>
      <c r="J1147" s="27">
        <f t="shared" si="91"/>
        <v>0</v>
      </c>
      <c r="K1147" s="81">
        <f t="shared" si="93"/>
        <v>1</v>
      </c>
      <c r="L1147" s="28">
        <f t="shared" si="92"/>
        <v>0</v>
      </c>
      <c r="M1147" s="28">
        <f t="shared" si="94"/>
        <v>0</v>
      </c>
    </row>
    <row r="1148" spans="1:13" ht="14.15" customHeight="1" x14ac:dyDescent="0.25">
      <c r="A1148" s="129">
        <v>15994589</v>
      </c>
      <c r="B1148" s="124" t="s">
        <v>379</v>
      </c>
      <c r="C1148" s="124" t="s">
        <v>2735</v>
      </c>
      <c r="D1148" s="4" t="s">
        <v>2991</v>
      </c>
      <c r="E1148" s="6">
        <v>1</v>
      </c>
      <c r="F1148" s="6"/>
      <c r="G1148" s="7"/>
      <c r="H1148" s="122">
        <f>VLOOKUP(A1148,'NIP totaal 2021'!$A$4:$I$2114,9,0)</f>
        <v>0</v>
      </c>
      <c r="I1148" s="32">
        <f t="shared" si="90"/>
        <v>0</v>
      </c>
      <c r="J1148" s="27">
        <f t="shared" si="91"/>
        <v>0</v>
      </c>
      <c r="K1148" s="81">
        <f t="shared" si="93"/>
        <v>1</v>
      </c>
      <c r="L1148" s="28">
        <f t="shared" si="92"/>
        <v>0</v>
      </c>
      <c r="M1148" s="28">
        <f t="shared" si="94"/>
        <v>0</v>
      </c>
    </row>
    <row r="1149" spans="1:13" ht="14.15" customHeight="1" x14ac:dyDescent="0.25">
      <c r="A1149" s="129">
        <v>15994597</v>
      </c>
      <c r="B1149" s="124" t="s">
        <v>379</v>
      </c>
      <c r="C1149" s="124" t="s">
        <v>2735</v>
      </c>
      <c r="D1149" s="4" t="s">
        <v>2991</v>
      </c>
      <c r="E1149" s="6">
        <v>1</v>
      </c>
      <c r="F1149" s="6"/>
      <c r="G1149" s="7"/>
      <c r="H1149" s="122">
        <f>VLOOKUP(A1149,'NIP totaal 2021'!$A$4:$I$2114,9,0)</f>
        <v>0</v>
      </c>
      <c r="I1149" s="32">
        <f t="shared" si="90"/>
        <v>0</v>
      </c>
      <c r="J1149" s="27">
        <f t="shared" si="91"/>
        <v>0</v>
      </c>
      <c r="K1149" s="81">
        <f t="shared" si="93"/>
        <v>1</v>
      </c>
      <c r="L1149" s="28">
        <f t="shared" si="92"/>
        <v>0</v>
      </c>
      <c r="M1149" s="28">
        <f t="shared" si="94"/>
        <v>0</v>
      </c>
    </row>
    <row r="1150" spans="1:13" ht="14.15" customHeight="1" x14ac:dyDescent="0.25">
      <c r="A1150" s="129">
        <v>15994600</v>
      </c>
      <c r="B1150" s="124" t="s">
        <v>379</v>
      </c>
      <c r="C1150" s="124" t="s">
        <v>2735</v>
      </c>
      <c r="D1150" s="4" t="s">
        <v>2991</v>
      </c>
      <c r="E1150" s="6">
        <v>1</v>
      </c>
      <c r="F1150" s="6"/>
      <c r="G1150" s="7"/>
      <c r="H1150" s="122">
        <f>VLOOKUP(A1150,'NIP totaal 2021'!$A$4:$I$2114,9,0)</f>
        <v>0</v>
      </c>
      <c r="I1150" s="32">
        <f t="shared" si="90"/>
        <v>0</v>
      </c>
      <c r="J1150" s="27">
        <f t="shared" si="91"/>
        <v>0</v>
      </c>
      <c r="K1150" s="81">
        <f t="shared" si="93"/>
        <v>1</v>
      </c>
      <c r="L1150" s="28">
        <f t="shared" si="92"/>
        <v>0</v>
      </c>
      <c r="M1150" s="28">
        <f t="shared" si="94"/>
        <v>0</v>
      </c>
    </row>
    <row r="1151" spans="1:13" ht="14.15" customHeight="1" x14ac:dyDescent="0.25">
      <c r="A1151" s="129">
        <v>15994619</v>
      </c>
      <c r="B1151" s="124" t="s">
        <v>379</v>
      </c>
      <c r="C1151" s="124" t="s">
        <v>2735</v>
      </c>
      <c r="D1151" s="4" t="s">
        <v>2991</v>
      </c>
      <c r="E1151" s="6">
        <v>1</v>
      </c>
      <c r="F1151" s="6"/>
      <c r="G1151" s="7"/>
      <c r="H1151" s="122">
        <f>VLOOKUP(A1151,'NIP totaal 2021'!$A$4:$I$2114,9,0)</f>
        <v>0</v>
      </c>
      <c r="I1151" s="32">
        <f t="shared" si="90"/>
        <v>0</v>
      </c>
      <c r="J1151" s="27">
        <f t="shared" si="91"/>
        <v>0</v>
      </c>
      <c r="K1151" s="81">
        <f t="shared" si="93"/>
        <v>1</v>
      </c>
      <c r="L1151" s="28">
        <f t="shared" si="92"/>
        <v>0</v>
      </c>
      <c r="M1151" s="28">
        <f t="shared" si="94"/>
        <v>0</v>
      </c>
    </row>
    <row r="1152" spans="1:13" ht="14.15" customHeight="1" x14ac:dyDescent="0.25">
      <c r="A1152" s="129">
        <v>16029879</v>
      </c>
      <c r="B1152" s="124" t="s">
        <v>380</v>
      </c>
      <c r="C1152" s="124" t="s">
        <v>381</v>
      </c>
      <c r="D1152" s="4" t="s">
        <v>2991</v>
      </c>
      <c r="E1152" s="6">
        <v>1</v>
      </c>
      <c r="F1152" s="6"/>
      <c r="G1152" s="7"/>
      <c r="H1152" s="122">
        <f>VLOOKUP(A1152,'NIP totaal 2021'!$A$4:$I$2114,9,0)</f>
        <v>0</v>
      </c>
      <c r="I1152" s="32">
        <f t="shared" si="90"/>
        <v>0</v>
      </c>
      <c r="J1152" s="27">
        <f t="shared" si="91"/>
        <v>0</v>
      </c>
      <c r="K1152" s="81">
        <f t="shared" si="93"/>
        <v>1</v>
      </c>
      <c r="L1152" s="28">
        <f t="shared" si="92"/>
        <v>0</v>
      </c>
      <c r="M1152" s="28">
        <f t="shared" si="94"/>
        <v>0</v>
      </c>
    </row>
    <row r="1153" spans="1:13" ht="14.15" customHeight="1" x14ac:dyDescent="0.25">
      <c r="A1153" s="129">
        <v>16029887</v>
      </c>
      <c r="B1153" s="124" t="s">
        <v>380</v>
      </c>
      <c r="C1153" s="124" t="s">
        <v>381</v>
      </c>
      <c r="D1153" s="4" t="s">
        <v>2991</v>
      </c>
      <c r="E1153" s="6">
        <v>1</v>
      </c>
      <c r="F1153" s="6"/>
      <c r="G1153" s="7"/>
      <c r="H1153" s="122">
        <f>VLOOKUP(A1153,'NIP totaal 2021'!$A$4:$I$2114,9,0)</f>
        <v>0</v>
      </c>
      <c r="I1153" s="32">
        <f t="shared" si="90"/>
        <v>0</v>
      </c>
      <c r="J1153" s="27">
        <f t="shared" si="91"/>
        <v>0</v>
      </c>
      <c r="K1153" s="81">
        <f t="shared" si="93"/>
        <v>1</v>
      </c>
      <c r="L1153" s="28">
        <f t="shared" si="92"/>
        <v>0</v>
      </c>
      <c r="M1153" s="28">
        <f t="shared" si="94"/>
        <v>0</v>
      </c>
    </row>
    <row r="1154" spans="1:13" ht="14.15" customHeight="1" x14ac:dyDescent="0.25">
      <c r="A1154" s="129">
        <v>16029992</v>
      </c>
      <c r="B1154" s="124" t="s">
        <v>382</v>
      </c>
      <c r="C1154" s="124" t="s">
        <v>383</v>
      </c>
      <c r="D1154" s="4" t="s">
        <v>2991</v>
      </c>
      <c r="E1154" s="6">
        <v>1</v>
      </c>
      <c r="F1154" s="6"/>
      <c r="G1154" s="7"/>
      <c r="H1154" s="122">
        <f>VLOOKUP(A1154,'NIP totaal 2021'!$A$4:$I$2114,9,0)</f>
        <v>0</v>
      </c>
      <c r="I1154" s="32">
        <f t="shared" si="90"/>
        <v>0</v>
      </c>
      <c r="J1154" s="27">
        <f t="shared" si="91"/>
        <v>0</v>
      </c>
      <c r="K1154" s="81">
        <f t="shared" si="93"/>
        <v>1</v>
      </c>
      <c r="L1154" s="28">
        <f t="shared" si="92"/>
        <v>0</v>
      </c>
      <c r="M1154" s="28">
        <f t="shared" si="94"/>
        <v>0</v>
      </c>
    </row>
    <row r="1155" spans="1:13" ht="14.15" customHeight="1" x14ac:dyDescent="0.25">
      <c r="A1155" s="129">
        <v>16041305</v>
      </c>
      <c r="B1155" s="124" t="s">
        <v>382</v>
      </c>
      <c r="C1155" s="124" t="s">
        <v>383</v>
      </c>
      <c r="D1155" s="4" t="s">
        <v>2991</v>
      </c>
      <c r="E1155" s="6">
        <v>1</v>
      </c>
      <c r="F1155" s="6"/>
      <c r="G1155" s="7"/>
      <c r="H1155" s="122">
        <f>VLOOKUP(A1155,'NIP totaal 2021'!$A$4:$I$2114,9,0)</f>
        <v>0</v>
      </c>
      <c r="I1155" s="32">
        <f t="shared" si="90"/>
        <v>0</v>
      </c>
      <c r="J1155" s="27">
        <f t="shared" si="91"/>
        <v>0</v>
      </c>
      <c r="K1155" s="81">
        <f t="shared" si="93"/>
        <v>1</v>
      </c>
      <c r="L1155" s="28">
        <f t="shared" si="92"/>
        <v>0</v>
      </c>
      <c r="M1155" s="28">
        <f t="shared" si="94"/>
        <v>0</v>
      </c>
    </row>
    <row r="1156" spans="1:13" ht="14.15" customHeight="1" x14ac:dyDescent="0.25">
      <c r="A1156" s="129">
        <v>16065220</v>
      </c>
      <c r="B1156" s="124" t="s">
        <v>368</v>
      </c>
      <c r="C1156" s="124" t="s">
        <v>369</v>
      </c>
      <c r="D1156" s="4" t="s">
        <v>2991</v>
      </c>
      <c r="E1156" s="6">
        <v>1</v>
      </c>
      <c r="F1156" s="6"/>
      <c r="G1156" s="7"/>
      <c r="H1156" s="122">
        <f>VLOOKUP(A1156,'NIP totaal 2021'!$A$4:$I$2114,9,0)</f>
        <v>0</v>
      </c>
      <c r="I1156" s="32">
        <f t="shared" si="90"/>
        <v>0</v>
      </c>
      <c r="J1156" s="27">
        <f t="shared" si="91"/>
        <v>0</v>
      </c>
      <c r="K1156" s="81">
        <f t="shared" si="93"/>
        <v>1</v>
      </c>
      <c r="L1156" s="28">
        <f t="shared" si="92"/>
        <v>0</v>
      </c>
      <c r="M1156" s="28">
        <f t="shared" si="94"/>
        <v>0</v>
      </c>
    </row>
    <row r="1157" spans="1:13" ht="14.15" customHeight="1" x14ac:dyDescent="0.25">
      <c r="A1157" s="129">
        <v>16065239</v>
      </c>
      <c r="B1157" s="124" t="s">
        <v>368</v>
      </c>
      <c r="C1157" s="124" t="s">
        <v>369</v>
      </c>
      <c r="D1157" s="4" t="s">
        <v>2991</v>
      </c>
      <c r="E1157" s="6">
        <v>1</v>
      </c>
      <c r="F1157" s="6"/>
      <c r="G1157" s="7"/>
      <c r="H1157" s="122">
        <f>VLOOKUP(A1157,'NIP totaal 2021'!$A$4:$I$2114,9,0)</f>
        <v>0</v>
      </c>
      <c r="I1157" s="32">
        <f t="shared" si="90"/>
        <v>0</v>
      </c>
      <c r="J1157" s="27">
        <f t="shared" si="91"/>
        <v>0</v>
      </c>
      <c r="K1157" s="81">
        <f t="shared" si="93"/>
        <v>1</v>
      </c>
      <c r="L1157" s="28">
        <f t="shared" si="92"/>
        <v>0</v>
      </c>
      <c r="M1157" s="28">
        <f t="shared" si="94"/>
        <v>0</v>
      </c>
    </row>
    <row r="1158" spans="1:13" ht="14.15" customHeight="1" x14ac:dyDescent="0.25">
      <c r="A1158" s="129">
        <v>16065247</v>
      </c>
      <c r="B1158" s="124" t="s">
        <v>368</v>
      </c>
      <c r="C1158" s="124" t="s">
        <v>369</v>
      </c>
      <c r="D1158" s="4" t="s">
        <v>2991</v>
      </c>
      <c r="E1158" s="6">
        <v>1</v>
      </c>
      <c r="F1158" s="6"/>
      <c r="G1158" s="7"/>
      <c r="H1158" s="122">
        <f>VLOOKUP(A1158,'NIP totaal 2021'!$A$4:$I$2114,9,0)</f>
        <v>0</v>
      </c>
      <c r="I1158" s="32">
        <f t="shared" si="90"/>
        <v>0</v>
      </c>
      <c r="J1158" s="27">
        <f t="shared" si="91"/>
        <v>0</v>
      </c>
      <c r="K1158" s="81">
        <f t="shared" si="93"/>
        <v>1</v>
      </c>
      <c r="L1158" s="28">
        <f t="shared" si="92"/>
        <v>0</v>
      </c>
      <c r="M1158" s="28">
        <f t="shared" si="94"/>
        <v>0</v>
      </c>
    </row>
    <row r="1159" spans="1:13" ht="14.15" customHeight="1" x14ac:dyDescent="0.25">
      <c r="A1159" s="129">
        <v>16065255</v>
      </c>
      <c r="B1159" s="124" t="s">
        <v>368</v>
      </c>
      <c r="C1159" s="124" t="s">
        <v>369</v>
      </c>
      <c r="D1159" s="4" t="s">
        <v>2991</v>
      </c>
      <c r="E1159" s="6">
        <v>1</v>
      </c>
      <c r="F1159" s="6"/>
      <c r="G1159" s="7"/>
      <c r="H1159" s="122">
        <f>VLOOKUP(A1159,'NIP totaal 2021'!$A$4:$I$2114,9,0)</f>
        <v>0</v>
      </c>
      <c r="I1159" s="32">
        <f t="shared" si="90"/>
        <v>0</v>
      </c>
      <c r="J1159" s="27">
        <f t="shared" si="91"/>
        <v>0</v>
      </c>
      <c r="K1159" s="81">
        <f t="shared" si="93"/>
        <v>1</v>
      </c>
      <c r="L1159" s="28">
        <f t="shared" si="92"/>
        <v>0</v>
      </c>
      <c r="M1159" s="28">
        <f t="shared" si="94"/>
        <v>0</v>
      </c>
    </row>
    <row r="1160" spans="1:13" ht="14.15" customHeight="1" x14ac:dyDescent="0.25">
      <c r="A1160" s="129">
        <v>16137973</v>
      </c>
      <c r="B1160" s="124" t="s">
        <v>384</v>
      </c>
      <c r="C1160" s="124" t="s">
        <v>2736</v>
      </c>
      <c r="D1160" s="4" t="s">
        <v>2991</v>
      </c>
      <c r="E1160" s="6">
        <v>1</v>
      </c>
      <c r="F1160" s="6"/>
      <c r="G1160" s="7"/>
      <c r="H1160" s="122">
        <f>VLOOKUP(A1160,'NIP totaal 2021'!$A$4:$I$2114,9,0)</f>
        <v>0</v>
      </c>
      <c r="I1160" s="32">
        <f t="shared" si="90"/>
        <v>0</v>
      </c>
      <c r="J1160" s="27">
        <f t="shared" si="91"/>
        <v>0</v>
      </c>
      <c r="K1160" s="81">
        <f t="shared" si="93"/>
        <v>1</v>
      </c>
      <c r="L1160" s="28">
        <f t="shared" si="92"/>
        <v>0</v>
      </c>
      <c r="M1160" s="28">
        <f t="shared" si="94"/>
        <v>0</v>
      </c>
    </row>
    <row r="1161" spans="1:13" ht="14.15" customHeight="1" x14ac:dyDescent="0.25">
      <c r="A1161" s="129">
        <v>16140087</v>
      </c>
      <c r="B1161" s="124" t="s">
        <v>385</v>
      </c>
      <c r="C1161" s="124" t="s">
        <v>386</v>
      </c>
      <c r="D1161" s="4" t="s">
        <v>2991</v>
      </c>
      <c r="E1161" s="6">
        <v>1</v>
      </c>
      <c r="F1161" s="6"/>
      <c r="G1161" s="7"/>
      <c r="H1161" s="122">
        <f>VLOOKUP(A1161,'NIP totaal 2021'!$A$4:$I$2114,9,0)</f>
        <v>0</v>
      </c>
      <c r="I1161" s="32">
        <f t="shared" si="90"/>
        <v>0</v>
      </c>
      <c r="J1161" s="27">
        <f t="shared" si="91"/>
        <v>0</v>
      </c>
      <c r="K1161" s="81">
        <f t="shared" si="93"/>
        <v>1</v>
      </c>
      <c r="L1161" s="28">
        <f t="shared" si="92"/>
        <v>0</v>
      </c>
      <c r="M1161" s="28">
        <f t="shared" si="94"/>
        <v>0</v>
      </c>
    </row>
    <row r="1162" spans="1:13" ht="14.15" customHeight="1" x14ac:dyDescent="0.25">
      <c r="A1162" s="129">
        <v>16140125</v>
      </c>
      <c r="B1162" s="124" t="s">
        <v>387</v>
      </c>
      <c r="C1162" s="124" t="s">
        <v>388</v>
      </c>
      <c r="D1162" s="4" t="s">
        <v>2991</v>
      </c>
      <c r="E1162" s="6">
        <v>1</v>
      </c>
      <c r="F1162" s="6"/>
      <c r="G1162" s="7"/>
      <c r="H1162" s="122">
        <f>VLOOKUP(A1162,'NIP totaal 2021'!$A$4:$I$2114,9,0)</f>
        <v>0</v>
      </c>
      <c r="I1162" s="32">
        <f t="shared" si="90"/>
        <v>0</v>
      </c>
      <c r="J1162" s="27">
        <f t="shared" si="91"/>
        <v>0</v>
      </c>
      <c r="K1162" s="81">
        <f t="shared" si="93"/>
        <v>1</v>
      </c>
      <c r="L1162" s="28">
        <f t="shared" si="92"/>
        <v>0</v>
      </c>
      <c r="M1162" s="28">
        <f t="shared" si="94"/>
        <v>0</v>
      </c>
    </row>
    <row r="1163" spans="1:13" ht="14.15" customHeight="1" x14ac:dyDescent="0.25">
      <c r="A1163" s="129">
        <v>16165969</v>
      </c>
      <c r="B1163" s="124" t="s">
        <v>376</v>
      </c>
      <c r="C1163" s="124" t="s">
        <v>2734</v>
      </c>
      <c r="D1163" s="4" t="s">
        <v>2991</v>
      </c>
      <c r="E1163" s="6">
        <v>1</v>
      </c>
      <c r="F1163" s="6"/>
      <c r="G1163" s="7"/>
      <c r="H1163" s="122">
        <f>VLOOKUP(A1163,'NIP totaal 2021'!$A$4:$I$2114,9,0)</f>
        <v>0</v>
      </c>
      <c r="I1163" s="32">
        <f t="shared" si="90"/>
        <v>0</v>
      </c>
      <c r="J1163" s="27">
        <f t="shared" si="91"/>
        <v>0</v>
      </c>
      <c r="K1163" s="81">
        <f t="shared" si="93"/>
        <v>1</v>
      </c>
      <c r="L1163" s="28">
        <f t="shared" si="92"/>
        <v>0</v>
      </c>
      <c r="M1163" s="28">
        <f t="shared" si="94"/>
        <v>0</v>
      </c>
    </row>
    <row r="1164" spans="1:13" ht="14.15" customHeight="1" x14ac:dyDescent="0.25">
      <c r="A1164" s="129">
        <v>16165977</v>
      </c>
      <c r="B1164" s="124" t="s">
        <v>376</v>
      </c>
      <c r="C1164" s="124" t="s">
        <v>2734</v>
      </c>
      <c r="D1164" s="4" t="s">
        <v>2991</v>
      </c>
      <c r="E1164" s="6">
        <v>1</v>
      </c>
      <c r="F1164" s="6"/>
      <c r="G1164" s="7"/>
      <c r="H1164" s="122">
        <f>VLOOKUP(A1164,'NIP totaal 2021'!$A$4:$I$2114,9,0)</f>
        <v>0</v>
      </c>
      <c r="I1164" s="32">
        <f t="shared" si="90"/>
        <v>0</v>
      </c>
      <c r="J1164" s="27">
        <f t="shared" si="91"/>
        <v>0</v>
      </c>
      <c r="K1164" s="81">
        <f t="shared" si="93"/>
        <v>1</v>
      </c>
      <c r="L1164" s="28">
        <f t="shared" si="92"/>
        <v>0</v>
      </c>
      <c r="M1164" s="28">
        <f t="shared" si="94"/>
        <v>0</v>
      </c>
    </row>
    <row r="1165" spans="1:13" ht="14.15" customHeight="1" x14ac:dyDescent="0.25">
      <c r="A1165" s="129">
        <v>16168054</v>
      </c>
      <c r="B1165" s="124" t="s">
        <v>372</v>
      </c>
      <c r="C1165" s="124" t="s">
        <v>373</v>
      </c>
      <c r="D1165" s="4" t="s">
        <v>2991</v>
      </c>
      <c r="E1165" s="6">
        <v>1</v>
      </c>
      <c r="F1165" s="6"/>
      <c r="G1165" s="7"/>
      <c r="H1165" s="122">
        <f>VLOOKUP(A1165,'NIP totaal 2021'!$A$4:$I$2114,9,0)</f>
        <v>0</v>
      </c>
      <c r="I1165" s="32">
        <f t="shared" si="90"/>
        <v>0</v>
      </c>
      <c r="J1165" s="27">
        <f t="shared" si="91"/>
        <v>0</v>
      </c>
      <c r="K1165" s="81">
        <f t="shared" si="93"/>
        <v>1</v>
      </c>
      <c r="L1165" s="28">
        <f t="shared" si="92"/>
        <v>0</v>
      </c>
      <c r="M1165" s="28">
        <f t="shared" si="94"/>
        <v>0</v>
      </c>
    </row>
    <row r="1166" spans="1:13" ht="14.15" customHeight="1" x14ac:dyDescent="0.25">
      <c r="A1166" s="129">
        <v>16190688</v>
      </c>
      <c r="B1166" s="124" t="s">
        <v>368</v>
      </c>
      <c r="C1166" s="124" t="s">
        <v>369</v>
      </c>
      <c r="D1166" s="4" t="s">
        <v>2991</v>
      </c>
      <c r="E1166" s="6">
        <v>1</v>
      </c>
      <c r="F1166" s="6"/>
      <c r="G1166" s="7"/>
      <c r="H1166" s="122">
        <f>VLOOKUP(A1166,'NIP totaal 2021'!$A$4:$I$2114,9,0)</f>
        <v>0</v>
      </c>
      <c r="I1166" s="32">
        <f t="shared" si="90"/>
        <v>0</v>
      </c>
      <c r="J1166" s="27">
        <f t="shared" si="91"/>
        <v>0</v>
      </c>
      <c r="K1166" s="81">
        <f t="shared" si="93"/>
        <v>1</v>
      </c>
      <c r="L1166" s="28">
        <f t="shared" si="92"/>
        <v>0</v>
      </c>
      <c r="M1166" s="28">
        <f t="shared" si="94"/>
        <v>0</v>
      </c>
    </row>
    <row r="1167" spans="1:13" ht="14.15" customHeight="1" x14ac:dyDescent="0.25">
      <c r="A1167" s="129">
        <v>16190793</v>
      </c>
      <c r="B1167" s="124" t="s">
        <v>368</v>
      </c>
      <c r="C1167" s="124" t="s">
        <v>369</v>
      </c>
      <c r="D1167" s="4" t="s">
        <v>2991</v>
      </c>
      <c r="E1167" s="6">
        <v>1</v>
      </c>
      <c r="F1167" s="6"/>
      <c r="G1167" s="7"/>
      <c r="H1167" s="122">
        <f>VLOOKUP(A1167,'NIP totaal 2021'!$A$4:$I$2114,9,0)</f>
        <v>0</v>
      </c>
      <c r="I1167" s="32">
        <f t="shared" si="90"/>
        <v>0</v>
      </c>
      <c r="J1167" s="27">
        <f t="shared" si="91"/>
        <v>0</v>
      </c>
      <c r="K1167" s="81">
        <f t="shared" si="93"/>
        <v>1</v>
      </c>
      <c r="L1167" s="28">
        <f t="shared" si="92"/>
        <v>0</v>
      </c>
      <c r="M1167" s="28">
        <f t="shared" si="94"/>
        <v>0</v>
      </c>
    </row>
    <row r="1168" spans="1:13" ht="14.15" customHeight="1" x14ac:dyDescent="0.25">
      <c r="A1168" s="129">
        <v>16190807</v>
      </c>
      <c r="B1168" s="124" t="s">
        <v>368</v>
      </c>
      <c r="C1168" s="124" t="s">
        <v>369</v>
      </c>
      <c r="D1168" s="4" t="s">
        <v>2991</v>
      </c>
      <c r="E1168" s="6">
        <v>1</v>
      </c>
      <c r="F1168" s="6"/>
      <c r="G1168" s="7"/>
      <c r="H1168" s="122">
        <f>VLOOKUP(A1168,'NIP totaal 2021'!$A$4:$I$2114,9,0)</f>
        <v>0</v>
      </c>
      <c r="I1168" s="32">
        <f t="shared" si="90"/>
        <v>0</v>
      </c>
      <c r="J1168" s="27">
        <f t="shared" si="91"/>
        <v>0</v>
      </c>
      <c r="K1168" s="81">
        <f t="shared" si="93"/>
        <v>1</v>
      </c>
      <c r="L1168" s="28">
        <f t="shared" si="92"/>
        <v>0</v>
      </c>
      <c r="M1168" s="28">
        <f t="shared" si="94"/>
        <v>0</v>
      </c>
    </row>
    <row r="1169" spans="1:13" ht="14.15" customHeight="1" x14ac:dyDescent="0.25">
      <c r="A1169" s="129">
        <v>16190815</v>
      </c>
      <c r="B1169" s="124" t="s">
        <v>368</v>
      </c>
      <c r="C1169" s="124" t="s">
        <v>369</v>
      </c>
      <c r="D1169" s="4" t="s">
        <v>2991</v>
      </c>
      <c r="E1169" s="6">
        <v>1</v>
      </c>
      <c r="F1169" s="6"/>
      <c r="G1169" s="7"/>
      <c r="H1169" s="122">
        <f>VLOOKUP(A1169,'NIP totaal 2021'!$A$4:$I$2114,9,0)</f>
        <v>0</v>
      </c>
      <c r="I1169" s="32">
        <f t="shared" si="90"/>
        <v>0</v>
      </c>
      <c r="J1169" s="27">
        <f t="shared" si="91"/>
        <v>0</v>
      </c>
      <c r="K1169" s="81">
        <f t="shared" si="93"/>
        <v>1</v>
      </c>
      <c r="L1169" s="28">
        <f t="shared" si="92"/>
        <v>0</v>
      </c>
      <c r="M1169" s="28">
        <f t="shared" si="94"/>
        <v>0</v>
      </c>
    </row>
    <row r="1170" spans="1:13" ht="14.15" customHeight="1" x14ac:dyDescent="0.25">
      <c r="A1170" s="129">
        <v>16190823</v>
      </c>
      <c r="B1170" s="124" t="s">
        <v>368</v>
      </c>
      <c r="C1170" s="124" t="s">
        <v>369</v>
      </c>
      <c r="D1170" s="4" t="s">
        <v>2991</v>
      </c>
      <c r="E1170" s="6">
        <v>1</v>
      </c>
      <c r="F1170" s="6"/>
      <c r="G1170" s="7"/>
      <c r="H1170" s="122">
        <f>VLOOKUP(A1170,'NIP totaal 2021'!$A$4:$I$2114,9,0)</f>
        <v>0</v>
      </c>
      <c r="I1170" s="32">
        <f t="shared" si="90"/>
        <v>0</v>
      </c>
      <c r="J1170" s="27">
        <f t="shared" si="91"/>
        <v>0</v>
      </c>
      <c r="K1170" s="81">
        <f t="shared" si="93"/>
        <v>1</v>
      </c>
      <c r="L1170" s="28">
        <f t="shared" si="92"/>
        <v>0</v>
      </c>
      <c r="M1170" s="28">
        <f t="shared" si="94"/>
        <v>0</v>
      </c>
    </row>
    <row r="1171" spans="1:13" ht="14.15" customHeight="1" x14ac:dyDescent="0.25">
      <c r="A1171" s="129">
        <v>16190831</v>
      </c>
      <c r="B1171" s="124" t="s">
        <v>368</v>
      </c>
      <c r="C1171" s="124" t="s">
        <v>369</v>
      </c>
      <c r="D1171" s="4" t="s">
        <v>2991</v>
      </c>
      <c r="E1171" s="6">
        <v>1</v>
      </c>
      <c r="F1171" s="6"/>
      <c r="G1171" s="7"/>
      <c r="H1171" s="122">
        <f>VLOOKUP(A1171,'NIP totaal 2021'!$A$4:$I$2114,9,0)</f>
        <v>0</v>
      </c>
      <c r="I1171" s="32">
        <f t="shared" si="90"/>
        <v>0</v>
      </c>
      <c r="J1171" s="27">
        <f t="shared" si="91"/>
        <v>0</v>
      </c>
      <c r="K1171" s="81">
        <f t="shared" si="93"/>
        <v>1</v>
      </c>
      <c r="L1171" s="28">
        <f t="shared" si="92"/>
        <v>0</v>
      </c>
      <c r="M1171" s="28">
        <f t="shared" si="94"/>
        <v>0</v>
      </c>
    </row>
    <row r="1172" spans="1:13" ht="14.15" customHeight="1" x14ac:dyDescent="0.25">
      <c r="A1172" s="129">
        <v>16190858</v>
      </c>
      <c r="B1172" s="124" t="s">
        <v>374</v>
      </c>
      <c r="C1172" s="124" t="s">
        <v>375</v>
      </c>
      <c r="D1172" s="4" t="s">
        <v>2991</v>
      </c>
      <c r="E1172" s="6">
        <v>1</v>
      </c>
      <c r="F1172" s="6"/>
      <c r="G1172" s="7"/>
      <c r="H1172" s="122">
        <f>VLOOKUP(A1172,'NIP totaal 2021'!$A$4:$I$2114,9,0)</f>
        <v>0</v>
      </c>
      <c r="I1172" s="32">
        <f t="shared" ref="I1172:I1235" si="95">F1172/E1172</f>
        <v>0</v>
      </c>
      <c r="J1172" s="27">
        <f t="shared" ref="J1172:J1235" si="96">H1172/E1172*F1172</f>
        <v>0</v>
      </c>
      <c r="K1172" s="81">
        <f t="shared" si="93"/>
        <v>1</v>
      </c>
      <c r="L1172" s="28">
        <f t="shared" ref="L1172:L1235" si="97">G1172/E1172*F1172</f>
        <v>0</v>
      </c>
      <c r="M1172" s="28">
        <f t="shared" si="94"/>
        <v>0</v>
      </c>
    </row>
    <row r="1173" spans="1:13" ht="14.15" customHeight="1" x14ac:dyDescent="0.25">
      <c r="A1173" s="129">
        <v>16190866</v>
      </c>
      <c r="B1173" s="124" t="s">
        <v>374</v>
      </c>
      <c r="C1173" s="124" t="s">
        <v>375</v>
      </c>
      <c r="D1173" s="4" t="s">
        <v>2991</v>
      </c>
      <c r="E1173" s="6">
        <v>1</v>
      </c>
      <c r="F1173" s="6"/>
      <c r="G1173" s="7"/>
      <c r="H1173" s="122">
        <f>VLOOKUP(A1173,'NIP totaal 2021'!$A$4:$I$2114,9,0)</f>
        <v>0</v>
      </c>
      <c r="I1173" s="32">
        <f t="shared" si="95"/>
        <v>0</v>
      </c>
      <c r="J1173" s="27">
        <f t="shared" si="96"/>
        <v>0</v>
      </c>
      <c r="K1173" s="81">
        <f t="shared" ref="K1173:K1236" si="98">IF(H1173&gt;G1173, 0, 1)</f>
        <v>1</v>
      </c>
      <c r="L1173" s="28">
        <f t="shared" si="97"/>
        <v>0</v>
      </c>
      <c r="M1173" s="28">
        <f t="shared" ref="M1173:M1236" si="99">MIN(L1173,J1173)</f>
        <v>0</v>
      </c>
    </row>
    <row r="1174" spans="1:13" ht="14.15" customHeight="1" x14ac:dyDescent="0.25">
      <c r="A1174" s="129">
        <v>16190874</v>
      </c>
      <c r="B1174" s="124" t="s">
        <v>374</v>
      </c>
      <c r="C1174" s="124" t="s">
        <v>375</v>
      </c>
      <c r="D1174" s="4" t="s">
        <v>2991</v>
      </c>
      <c r="E1174" s="6">
        <v>1</v>
      </c>
      <c r="F1174" s="6"/>
      <c r="G1174" s="7"/>
      <c r="H1174" s="122">
        <f>VLOOKUP(A1174,'NIP totaal 2021'!$A$4:$I$2114,9,0)</f>
        <v>0</v>
      </c>
      <c r="I1174" s="32">
        <f t="shared" si="95"/>
        <v>0</v>
      </c>
      <c r="J1174" s="27">
        <f t="shared" si="96"/>
        <v>0</v>
      </c>
      <c r="K1174" s="81">
        <f t="shared" si="98"/>
        <v>1</v>
      </c>
      <c r="L1174" s="28">
        <f t="shared" si="97"/>
        <v>0</v>
      </c>
      <c r="M1174" s="28">
        <f t="shared" si="99"/>
        <v>0</v>
      </c>
    </row>
    <row r="1175" spans="1:13" ht="14.15" customHeight="1" x14ac:dyDescent="0.25">
      <c r="A1175" s="129">
        <v>16190882</v>
      </c>
      <c r="B1175" s="124" t="s">
        <v>374</v>
      </c>
      <c r="C1175" s="124" t="s">
        <v>375</v>
      </c>
      <c r="D1175" s="4" t="s">
        <v>2991</v>
      </c>
      <c r="E1175" s="6">
        <v>1</v>
      </c>
      <c r="F1175" s="6"/>
      <c r="G1175" s="7"/>
      <c r="H1175" s="122">
        <f>VLOOKUP(A1175,'NIP totaal 2021'!$A$4:$I$2114,9,0)</f>
        <v>0</v>
      </c>
      <c r="I1175" s="32">
        <f t="shared" si="95"/>
        <v>0</v>
      </c>
      <c r="J1175" s="27">
        <f t="shared" si="96"/>
        <v>0</v>
      </c>
      <c r="K1175" s="81">
        <f t="shared" si="98"/>
        <v>1</v>
      </c>
      <c r="L1175" s="28">
        <f t="shared" si="97"/>
        <v>0</v>
      </c>
      <c r="M1175" s="28">
        <f t="shared" si="99"/>
        <v>0</v>
      </c>
    </row>
    <row r="1176" spans="1:13" ht="14.15" customHeight="1" x14ac:dyDescent="0.25">
      <c r="A1176" s="129">
        <v>16190890</v>
      </c>
      <c r="B1176" s="124" t="s">
        <v>374</v>
      </c>
      <c r="C1176" s="124" t="s">
        <v>375</v>
      </c>
      <c r="D1176" s="4" t="s">
        <v>2991</v>
      </c>
      <c r="E1176" s="6">
        <v>1</v>
      </c>
      <c r="F1176" s="6"/>
      <c r="G1176" s="7"/>
      <c r="H1176" s="122">
        <f>VLOOKUP(A1176,'NIP totaal 2021'!$A$4:$I$2114,9,0)</f>
        <v>0</v>
      </c>
      <c r="I1176" s="32">
        <f t="shared" si="95"/>
        <v>0</v>
      </c>
      <c r="J1176" s="27">
        <f t="shared" si="96"/>
        <v>0</v>
      </c>
      <c r="K1176" s="81">
        <f t="shared" si="98"/>
        <v>1</v>
      </c>
      <c r="L1176" s="28">
        <f t="shared" si="97"/>
        <v>0</v>
      </c>
      <c r="M1176" s="28">
        <f t="shared" si="99"/>
        <v>0</v>
      </c>
    </row>
    <row r="1177" spans="1:13" ht="14.15" customHeight="1" x14ac:dyDescent="0.25">
      <c r="A1177" s="129">
        <v>16201825</v>
      </c>
      <c r="B1177" s="124" t="s">
        <v>372</v>
      </c>
      <c r="C1177" s="124" t="s">
        <v>373</v>
      </c>
      <c r="D1177" s="4" t="s">
        <v>2991</v>
      </c>
      <c r="E1177" s="6">
        <v>1</v>
      </c>
      <c r="F1177" s="6"/>
      <c r="G1177" s="7"/>
      <c r="H1177" s="122">
        <f>VLOOKUP(A1177,'NIP totaal 2021'!$A$4:$I$2114,9,0)</f>
        <v>0</v>
      </c>
      <c r="I1177" s="32">
        <f t="shared" si="95"/>
        <v>0</v>
      </c>
      <c r="J1177" s="27">
        <f t="shared" si="96"/>
        <v>0</v>
      </c>
      <c r="K1177" s="81">
        <f t="shared" si="98"/>
        <v>1</v>
      </c>
      <c r="L1177" s="28">
        <f t="shared" si="97"/>
        <v>0</v>
      </c>
      <c r="M1177" s="28">
        <f t="shared" si="99"/>
        <v>0</v>
      </c>
    </row>
    <row r="1178" spans="1:13" ht="14.15" customHeight="1" x14ac:dyDescent="0.25">
      <c r="A1178" s="129">
        <v>16201833</v>
      </c>
      <c r="B1178" s="124" t="s">
        <v>368</v>
      </c>
      <c r="C1178" s="124" t="s">
        <v>369</v>
      </c>
      <c r="D1178" s="4" t="s">
        <v>2991</v>
      </c>
      <c r="E1178" s="6">
        <v>1</v>
      </c>
      <c r="F1178" s="6"/>
      <c r="G1178" s="7"/>
      <c r="H1178" s="122">
        <f>VLOOKUP(A1178,'NIP totaal 2021'!$A$4:$I$2114,9,0)</f>
        <v>0</v>
      </c>
      <c r="I1178" s="32">
        <f t="shared" si="95"/>
        <v>0</v>
      </c>
      <c r="J1178" s="27">
        <f t="shared" si="96"/>
        <v>0</v>
      </c>
      <c r="K1178" s="81">
        <f t="shared" si="98"/>
        <v>1</v>
      </c>
      <c r="L1178" s="28">
        <f t="shared" si="97"/>
        <v>0</v>
      </c>
      <c r="M1178" s="28">
        <f t="shared" si="99"/>
        <v>0</v>
      </c>
    </row>
    <row r="1179" spans="1:13" ht="14.15" customHeight="1" x14ac:dyDescent="0.25">
      <c r="A1179" s="129">
        <v>16201841</v>
      </c>
      <c r="B1179" s="124" t="s">
        <v>368</v>
      </c>
      <c r="C1179" s="124" t="s">
        <v>369</v>
      </c>
      <c r="D1179" s="4" t="s">
        <v>2991</v>
      </c>
      <c r="E1179" s="6">
        <v>1</v>
      </c>
      <c r="F1179" s="6"/>
      <c r="G1179" s="7"/>
      <c r="H1179" s="122">
        <f>VLOOKUP(A1179,'NIP totaal 2021'!$A$4:$I$2114,9,0)</f>
        <v>0</v>
      </c>
      <c r="I1179" s="32">
        <f t="shared" si="95"/>
        <v>0</v>
      </c>
      <c r="J1179" s="27">
        <f t="shared" si="96"/>
        <v>0</v>
      </c>
      <c r="K1179" s="81">
        <f t="shared" si="98"/>
        <v>1</v>
      </c>
      <c r="L1179" s="28">
        <f t="shared" si="97"/>
        <v>0</v>
      </c>
      <c r="M1179" s="28">
        <f t="shared" si="99"/>
        <v>0</v>
      </c>
    </row>
    <row r="1180" spans="1:13" ht="14.15" customHeight="1" x14ac:dyDescent="0.25">
      <c r="A1180" s="129">
        <v>16201868</v>
      </c>
      <c r="B1180" s="124" t="s">
        <v>368</v>
      </c>
      <c r="C1180" s="124" t="s">
        <v>369</v>
      </c>
      <c r="D1180" s="4" t="s">
        <v>2991</v>
      </c>
      <c r="E1180" s="6">
        <v>1</v>
      </c>
      <c r="F1180" s="6"/>
      <c r="G1180" s="7"/>
      <c r="H1180" s="122">
        <f>VLOOKUP(A1180,'NIP totaal 2021'!$A$4:$I$2114,9,0)</f>
        <v>0</v>
      </c>
      <c r="I1180" s="32">
        <f t="shared" si="95"/>
        <v>0</v>
      </c>
      <c r="J1180" s="27">
        <f t="shared" si="96"/>
        <v>0</v>
      </c>
      <c r="K1180" s="81">
        <f t="shared" si="98"/>
        <v>1</v>
      </c>
      <c r="L1180" s="28">
        <f t="shared" si="97"/>
        <v>0</v>
      </c>
      <c r="M1180" s="28">
        <f t="shared" si="99"/>
        <v>0</v>
      </c>
    </row>
    <row r="1181" spans="1:13" ht="14.15" customHeight="1" x14ac:dyDescent="0.25">
      <c r="A1181" s="129">
        <v>16201876</v>
      </c>
      <c r="B1181" s="124" t="s">
        <v>368</v>
      </c>
      <c r="C1181" s="124" t="s">
        <v>369</v>
      </c>
      <c r="D1181" s="4" t="s">
        <v>2991</v>
      </c>
      <c r="E1181" s="6">
        <v>1</v>
      </c>
      <c r="F1181" s="6"/>
      <c r="G1181" s="7"/>
      <c r="H1181" s="122">
        <f>VLOOKUP(A1181,'NIP totaal 2021'!$A$4:$I$2114,9,0)</f>
        <v>0</v>
      </c>
      <c r="I1181" s="32">
        <f t="shared" si="95"/>
        <v>0</v>
      </c>
      <c r="J1181" s="27">
        <f t="shared" si="96"/>
        <v>0</v>
      </c>
      <c r="K1181" s="81">
        <f t="shared" si="98"/>
        <v>1</v>
      </c>
      <c r="L1181" s="28">
        <f t="shared" si="97"/>
        <v>0</v>
      </c>
      <c r="M1181" s="28">
        <f t="shared" si="99"/>
        <v>0</v>
      </c>
    </row>
    <row r="1182" spans="1:13" ht="14.15" customHeight="1" x14ac:dyDescent="0.25">
      <c r="A1182" s="129">
        <v>16201884</v>
      </c>
      <c r="B1182" s="124" t="s">
        <v>368</v>
      </c>
      <c r="C1182" s="124" t="s">
        <v>369</v>
      </c>
      <c r="D1182" s="4" t="s">
        <v>2991</v>
      </c>
      <c r="E1182" s="6">
        <v>1</v>
      </c>
      <c r="F1182" s="6"/>
      <c r="G1182" s="7"/>
      <c r="H1182" s="122">
        <f>VLOOKUP(A1182,'NIP totaal 2021'!$A$4:$I$2114,9,0)</f>
        <v>0</v>
      </c>
      <c r="I1182" s="32">
        <f t="shared" si="95"/>
        <v>0</v>
      </c>
      <c r="J1182" s="27">
        <f t="shared" si="96"/>
        <v>0</v>
      </c>
      <c r="K1182" s="81">
        <f t="shared" si="98"/>
        <v>1</v>
      </c>
      <c r="L1182" s="28">
        <f t="shared" si="97"/>
        <v>0</v>
      </c>
      <c r="M1182" s="28">
        <f t="shared" si="99"/>
        <v>0</v>
      </c>
    </row>
    <row r="1183" spans="1:13" ht="14.15" customHeight="1" x14ac:dyDescent="0.25">
      <c r="A1183" s="129">
        <v>16201892</v>
      </c>
      <c r="B1183" s="124" t="s">
        <v>368</v>
      </c>
      <c r="C1183" s="124" t="s">
        <v>369</v>
      </c>
      <c r="D1183" s="4" t="s">
        <v>2991</v>
      </c>
      <c r="E1183" s="6">
        <v>1</v>
      </c>
      <c r="F1183" s="6"/>
      <c r="G1183" s="7"/>
      <c r="H1183" s="122">
        <f>VLOOKUP(A1183,'NIP totaal 2021'!$A$4:$I$2114,9,0)</f>
        <v>0</v>
      </c>
      <c r="I1183" s="32">
        <f t="shared" si="95"/>
        <v>0</v>
      </c>
      <c r="J1183" s="27">
        <f t="shared" si="96"/>
        <v>0</v>
      </c>
      <c r="K1183" s="81">
        <f t="shared" si="98"/>
        <v>1</v>
      </c>
      <c r="L1183" s="28">
        <f t="shared" si="97"/>
        <v>0</v>
      </c>
      <c r="M1183" s="28">
        <f t="shared" si="99"/>
        <v>0</v>
      </c>
    </row>
    <row r="1184" spans="1:13" ht="14.15" customHeight="1" x14ac:dyDescent="0.25">
      <c r="A1184" s="129">
        <v>16201906</v>
      </c>
      <c r="B1184" s="124" t="s">
        <v>368</v>
      </c>
      <c r="C1184" s="124" t="s">
        <v>369</v>
      </c>
      <c r="D1184" s="4" t="s">
        <v>2991</v>
      </c>
      <c r="E1184" s="6">
        <v>1</v>
      </c>
      <c r="F1184" s="6"/>
      <c r="G1184" s="7"/>
      <c r="H1184" s="122">
        <f>VLOOKUP(A1184,'NIP totaal 2021'!$A$4:$I$2114,9,0)</f>
        <v>0</v>
      </c>
      <c r="I1184" s="32">
        <f t="shared" si="95"/>
        <v>0</v>
      </c>
      <c r="J1184" s="27">
        <f t="shared" si="96"/>
        <v>0</v>
      </c>
      <c r="K1184" s="81">
        <f t="shared" si="98"/>
        <v>1</v>
      </c>
      <c r="L1184" s="28">
        <f t="shared" si="97"/>
        <v>0</v>
      </c>
      <c r="M1184" s="28">
        <f t="shared" si="99"/>
        <v>0</v>
      </c>
    </row>
    <row r="1185" spans="1:13" ht="14.15" customHeight="1" x14ac:dyDescent="0.25">
      <c r="A1185" s="129">
        <v>16202929</v>
      </c>
      <c r="B1185" s="124" t="s">
        <v>368</v>
      </c>
      <c r="C1185" s="124" t="s">
        <v>369</v>
      </c>
      <c r="D1185" s="4" t="s">
        <v>2991</v>
      </c>
      <c r="E1185" s="6">
        <v>1</v>
      </c>
      <c r="F1185" s="6"/>
      <c r="G1185" s="7"/>
      <c r="H1185" s="122">
        <f>VLOOKUP(A1185,'NIP totaal 2021'!$A$4:$I$2114,9,0)</f>
        <v>0</v>
      </c>
      <c r="I1185" s="32">
        <f t="shared" si="95"/>
        <v>0</v>
      </c>
      <c r="J1185" s="27">
        <f t="shared" si="96"/>
        <v>0</v>
      </c>
      <c r="K1185" s="81">
        <f t="shared" si="98"/>
        <v>1</v>
      </c>
      <c r="L1185" s="28">
        <f t="shared" si="97"/>
        <v>0</v>
      </c>
      <c r="M1185" s="28">
        <f t="shared" si="99"/>
        <v>0</v>
      </c>
    </row>
    <row r="1186" spans="1:13" ht="14.15" customHeight="1" x14ac:dyDescent="0.25">
      <c r="A1186" s="129">
        <v>16202937</v>
      </c>
      <c r="B1186" s="124" t="s">
        <v>368</v>
      </c>
      <c r="C1186" s="124" t="s">
        <v>369</v>
      </c>
      <c r="D1186" s="4" t="s">
        <v>2991</v>
      </c>
      <c r="E1186" s="6">
        <v>1</v>
      </c>
      <c r="F1186" s="6"/>
      <c r="G1186" s="7"/>
      <c r="H1186" s="122">
        <f>VLOOKUP(A1186,'NIP totaal 2021'!$A$4:$I$2114,9,0)</f>
        <v>0</v>
      </c>
      <c r="I1186" s="32">
        <f t="shared" si="95"/>
        <v>0</v>
      </c>
      <c r="J1186" s="27">
        <f t="shared" si="96"/>
        <v>0</v>
      </c>
      <c r="K1186" s="81">
        <f t="shared" si="98"/>
        <v>1</v>
      </c>
      <c r="L1186" s="28">
        <f t="shared" si="97"/>
        <v>0</v>
      </c>
      <c r="M1186" s="28">
        <f t="shared" si="99"/>
        <v>0</v>
      </c>
    </row>
    <row r="1187" spans="1:13" ht="14.15" customHeight="1" x14ac:dyDescent="0.25">
      <c r="A1187" s="129">
        <v>16202945</v>
      </c>
      <c r="B1187" s="124" t="s">
        <v>368</v>
      </c>
      <c r="C1187" s="124" t="s">
        <v>369</v>
      </c>
      <c r="D1187" s="4" t="s">
        <v>2991</v>
      </c>
      <c r="E1187" s="6">
        <v>1</v>
      </c>
      <c r="F1187" s="6"/>
      <c r="G1187" s="7"/>
      <c r="H1187" s="122">
        <f>VLOOKUP(A1187,'NIP totaal 2021'!$A$4:$I$2114,9,0)</f>
        <v>0</v>
      </c>
      <c r="I1187" s="32">
        <f t="shared" si="95"/>
        <v>0</v>
      </c>
      <c r="J1187" s="27">
        <f t="shared" si="96"/>
        <v>0</v>
      </c>
      <c r="K1187" s="81">
        <f t="shared" si="98"/>
        <v>1</v>
      </c>
      <c r="L1187" s="28">
        <f t="shared" si="97"/>
        <v>0</v>
      </c>
      <c r="M1187" s="28">
        <f t="shared" si="99"/>
        <v>0</v>
      </c>
    </row>
    <row r="1188" spans="1:13" ht="14.15" customHeight="1" x14ac:dyDescent="0.25">
      <c r="A1188" s="129">
        <v>16208277</v>
      </c>
      <c r="B1188" s="124" t="s">
        <v>368</v>
      </c>
      <c r="C1188" s="124" t="s">
        <v>369</v>
      </c>
      <c r="D1188" s="4" t="s">
        <v>2991</v>
      </c>
      <c r="E1188" s="6">
        <v>1</v>
      </c>
      <c r="F1188" s="6"/>
      <c r="G1188" s="7"/>
      <c r="H1188" s="122">
        <f>VLOOKUP(A1188,'NIP totaal 2021'!$A$4:$I$2114,9,0)</f>
        <v>0</v>
      </c>
      <c r="I1188" s="32">
        <f t="shared" si="95"/>
        <v>0</v>
      </c>
      <c r="J1188" s="27">
        <f t="shared" si="96"/>
        <v>0</v>
      </c>
      <c r="K1188" s="81">
        <f t="shared" si="98"/>
        <v>1</v>
      </c>
      <c r="L1188" s="28">
        <f t="shared" si="97"/>
        <v>0</v>
      </c>
      <c r="M1188" s="28">
        <f t="shared" si="99"/>
        <v>0</v>
      </c>
    </row>
    <row r="1189" spans="1:13" ht="14.15" customHeight="1" x14ac:dyDescent="0.25">
      <c r="A1189" s="129">
        <v>16208285</v>
      </c>
      <c r="B1189" s="124" t="s">
        <v>368</v>
      </c>
      <c r="C1189" s="124" t="s">
        <v>369</v>
      </c>
      <c r="D1189" s="4" t="s">
        <v>2991</v>
      </c>
      <c r="E1189" s="6">
        <v>1</v>
      </c>
      <c r="F1189" s="6"/>
      <c r="G1189" s="7"/>
      <c r="H1189" s="122">
        <f>VLOOKUP(A1189,'NIP totaal 2021'!$A$4:$I$2114,9,0)</f>
        <v>0</v>
      </c>
      <c r="I1189" s="32">
        <f t="shared" si="95"/>
        <v>0</v>
      </c>
      <c r="J1189" s="27">
        <f t="shared" si="96"/>
        <v>0</v>
      </c>
      <c r="K1189" s="81">
        <f t="shared" si="98"/>
        <v>1</v>
      </c>
      <c r="L1189" s="28">
        <f t="shared" si="97"/>
        <v>0</v>
      </c>
      <c r="M1189" s="28">
        <f t="shared" si="99"/>
        <v>0</v>
      </c>
    </row>
    <row r="1190" spans="1:13" ht="14.15" customHeight="1" x14ac:dyDescent="0.25">
      <c r="A1190" s="129">
        <v>16219767</v>
      </c>
      <c r="B1190" s="124" t="s">
        <v>385</v>
      </c>
      <c r="C1190" s="124" t="s">
        <v>386</v>
      </c>
      <c r="D1190" s="4" t="s">
        <v>2991</v>
      </c>
      <c r="E1190" s="6">
        <v>1</v>
      </c>
      <c r="F1190" s="6"/>
      <c r="G1190" s="7"/>
      <c r="H1190" s="122">
        <f>VLOOKUP(A1190,'NIP totaal 2021'!$A$4:$I$2114,9,0)</f>
        <v>0</v>
      </c>
      <c r="I1190" s="32">
        <f t="shared" si="95"/>
        <v>0</v>
      </c>
      <c r="J1190" s="27">
        <f t="shared" si="96"/>
        <v>0</v>
      </c>
      <c r="K1190" s="81">
        <f t="shared" si="98"/>
        <v>1</v>
      </c>
      <c r="L1190" s="28">
        <f t="shared" si="97"/>
        <v>0</v>
      </c>
      <c r="M1190" s="28">
        <f t="shared" si="99"/>
        <v>0</v>
      </c>
    </row>
    <row r="1191" spans="1:13" ht="14.15" customHeight="1" x14ac:dyDescent="0.25">
      <c r="A1191" s="129">
        <v>16219775</v>
      </c>
      <c r="B1191" s="124" t="s">
        <v>385</v>
      </c>
      <c r="C1191" s="124" t="s">
        <v>386</v>
      </c>
      <c r="D1191" s="4" t="s">
        <v>2991</v>
      </c>
      <c r="E1191" s="6">
        <v>1</v>
      </c>
      <c r="F1191" s="6"/>
      <c r="G1191" s="7"/>
      <c r="H1191" s="122">
        <f>VLOOKUP(A1191,'NIP totaal 2021'!$A$4:$I$2114,9,0)</f>
        <v>0</v>
      </c>
      <c r="I1191" s="32">
        <f t="shared" si="95"/>
        <v>0</v>
      </c>
      <c r="J1191" s="27">
        <f t="shared" si="96"/>
        <v>0</v>
      </c>
      <c r="K1191" s="81">
        <f t="shared" si="98"/>
        <v>1</v>
      </c>
      <c r="L1191" s="28">
        <f t="shared" si="97"/>
        <v>0</v>
      </c>
      <c r="M1191" s="28">
        <f t="shared" si="99"/>
        <v>0</v>
      </c>
    </row>
    <row r="1192" spans="1:13" ht="14.15" customHeight="1" x14ac:dyDescent="0.25">
      <c r="A1192" s="129">
        <v>16231597</v>
      </c>
      <c r="B1192" s="124" t="s">
        <v>368</v>
      </c>
      <c r="C1192" s="124" t="s">
        <v>369</v>
      </c>
      <c r="D1192" s="4" t="s">
        <v>2991</v>
      </c>
      <c r="E1192" s="6">
        <v>1</v>
      </c>
      <c r="F1192" s="6"/>
      <c r="G1192" s="7"/>
      <c r="H1192" s="122">
        <f>VLOOKUP(A1192,'NIP totaal 2021'!$A$4:$I$2114,9,0)</f>
        <v>0</v>
      </c>
      <c r="I1192" s="32">
        <f t="shared" si="95"/>
        <v>0</v>
      </c>
      <c r="J1192" s="27">
        <f t="shared" si="96"/>
        <v>0</v>
      </c>
      <c r="K1192" s="81">
        <f t="shared" si="98"/>
        <v>1</v>
      </c>
      <c r="L1192" s="28">
        <f t="shared" si="97"/>
        <v>0</v>
      </c>
      <c r="M1192" s="28">
        <f t="shared" si="99"/>
        <v>0</v>
      </c>
    </row>
    <row r="1193" spans="1:13" ht="14.15" customHeight="1" x14ac:dyDescent="0.25">
      <c r="A1193" s="129">
        <v>16231600</v>
      </c>
      <c r="B1193" s="124" t="s">
        <v>368</v>
      </c>
      <c r="C1193" s="124" t="s">
        <v>369</v>
      </c>
      <c r="D1193" s="4" t="s">
        <v>2991</v>
      </c>
      <c r="E1193" s="6">
        <v>1</v>
      </c>
      <c r="F1193" s="6"/>
      <c r="G1193" s="7"/>
      <c r="H1193" s="122">
        <f>VLOOKUP(A1193,'NIP totaal 2021'!$A$4:$I$2114,9,0)</f>
        <v>0</v>
      </c>
      <c r="I1193" s="32">
        <f t="shared" si="95"/>
        <v>0</v>
      </c>
      <c r="J1193" s="27">
        <f t="shared" si="96"/>
        <v>0</v>
      </c>
      <c r="K1193" s="81">
        <f t="shared" si="98"/>
        <v>1</v>
      </c>
      <c r="L1193" s="28">
        <f t="shared" si="97"/>
        <v>0</v>
      </c>
      <c r="M1193" s="28">
        <f t="shared" si="99"/>
        <v>0</v>
      </c>
    </row>
    <row r="1194" spans="1:13" ht="14.15" customHeight="1" x14ac:dyDescent="0.25">
      <c r="A1194" s="129">
        <v>16231619</v>
      </c>
      <c r="B1194" s="124" t="s">
        <v>368</v>
      </c>
      <c r="C1194" s="124" t="s">
        <v>369</v>
      </c>
      <c r="D1194" s="4" t="s">
        <v>2991</v>
      </c>
      <c r="E1194" s="6">
        <v>1</v>
      </c>
      <c r="F1194" s="6"/>
      <c r="G1194" s="7"/>
      <c r="H1194" s="122">
        <f>VLOOKUP(A1194,'NIP totaal 2021'!$A$4:$I$2114,9,0)</f>
        <v>0</v>
      </c>
      <c r="I1194" s="32">
        <f t="shared" si="95"/>
        <v>0</v>
      </c>
      <c r="J1194" s="27">
        <f t="shared" si="96"/>
        <v>0</v>
      </c>
      <c r="K1194" s="81">
        <f t="shared" si="98"/>
        <v>1</v>
      </c>
      <c r="L1194" s="28">
        <f t="shared" si="97"/>
        <v>0</v>
      </c>
      <c r="M1194" s="28">
        <f t="shared" si="99"/>
        <v>0</v>
      </c>
    </row>
    <row r="1195" spans="1:13" ht="14.15" customHeight="1" x14ac:dyDescent="0.25">
      <c r="A1195" s="129">
        <v>16231627</v>
      </c>
      <c r="B1195" s="124" t="s">
        <v>368</v>
      </c>
      <c r="C1195" s="124" t="s">
        <v>369</v>
      </c>
      <c r="D1195" s="4" t="s">
        <v>2991</v>
      </c>
      <c r="E1195" s="6">
        <v>1</v>
      </c>
      <c r="F1195" s="6"/>
      <c r="G1195" s="7"/>
      <c r="H1195" s="122">
        <f>VLOOKUP(A1195,'NIP totaal 2021'!$A$4:$I$2114,9,0)</f>
        <v>0</v>
      </c>
      <c r="I1195" s="32">
        <f t="shared" si="95"/>
        <v>0</v>
      </c>
      <c r="J1195" s="27">
        <f t="shared" si="96"/>
        <v>0</v>
      </c>
      <c r="K1195" s="81">
        <f t="shared" si="98"/>
        <v>1</v>
      </c>
      <c r="L1195" s="28">
        <f t="shared" si="97"/>
        <v>0</v>
      </c>
      <c r="M1195" s="28">
        <f t="shared" si="99"/>
        <v>0</v>
      </c>
    </row>
    <row r="1196" spans="1:13" ht="14.15" customHeight="1" x14ac:dyDescent="0.25">
      <c r="A1196" s="129">
        <v>16253035</v>
      </c>
      <c r="B1196" s="124" t="s">
        <v>374</v>
      </c>
      <c r="C1196" s="124" t="s">
        <v>375</v>
      </c>
      <c r="D1196" s="4" t="s">
        <v>2991</v>
      </c>
      <c r="E1196" s="6">
        <v>1</v>
      </c>
      <c r="F1196" s="6"/>
      <c r="G1196" s="7"/>
      <c r="H1196" s="122">
        <f>VLOOKUP(A1196,'NIP totaal 2021'!$A$4:$I$2114,9,0)</f>
        <v>0</v>
      </c>
      <c r="I1196" s="32">
        <f t="shared" si="95"/>
        <v>0</v>
      </c>
      <c r="J1196" s="27">
        <f t="shared" si="96"/>
        <v>0</v>
      </c>
      <c r="K1196" s="81">
        <f t="shared" si="98"/>
        <v>1</v>
      </c>
      <c r="L1196" s="28">
        <f t="shared" si="97"/>
        <v>0</v>
      </c>
      <c r="M1196" s="28">
        <f t="shared" si="99"/>
        <v>0</v>
      </c>
    </row>
    <row r="1197" spans="1:13" ht="14.15" customHeight="1" x14ac:dyDescent="0.25">
      <c r="A1197" s="129">
        <v>16253043</v>
      </c>
      <c r="B1197" s="124" t="s">
        <v>374</v>
      </c>
      <c r="C1197" s="124" t="s">
        <v>375</v>
      </c>
      <c r="D1197" s="4" t="s">
        <v>2991</v>
      </c>
      <c r="E1197" s="6">
        <v>1</v>
      </c>
      <c r="F1197" s="6"/>
      <c r="G1197" s="7"/>
      <c r="H1197" s="122">
        <f>VLOOKUP(A1197,'NIP totaal 2021'!$A$4:$I$2114,9,0)</f>
        <v>0</v>
      </c>
      <c r="I1197" s="32">
        <f t="shared" si="95"/>
        <v>0</v>
      </c>
      <c r="J1197" s="27">
        <f t="shared" si="96"/>
        <v>0</v>
      </c>
      <c r="K1197" s="81">
        <f t="shared" si="98"/>
        <v>1</v>
      </c>
      <c r="L1197" s="28">
        <f t="shared" si="97"/>
        <v>0</v>
      </c>
      <c r="M1197" s="28">
        <f t="shared" si="99"/>
        <v>0</v>
      </c>
    </row>
    <row r="1198" spans="1:13" ht="14.15" customHeight="1" x14ac:dyDescent="0.25">
      <c r="A1198" s="129">
        <v>16253051</v>
      </c>
      <c r="B1198" s="124" t="s">
        <v>374</v>
      </c>
      <c r="C1198" s="124" t="s">
        <v>375</v>
      </c>
      <c r="D1198" s="4" t="s">
        <v>2991</v>
      </c>
      <c r="E1198" s="6">
        <v>1</v>
      </c>
      <c r="F1198" s="6"/>
      <c r="G1198" s="7"/>
      <c r="H1198" s="122">
        <f>VLOOKUP(A1198,'NIP totaal 2021'!$A$4:$I$2114,9,0)</f>
        <v>0</v>
      </c>
      <c r="I1198" s="32">
        <f t="shared" si="95"/>
        <v>0</v>
      </c>
      <c r="J1198" s="27">
        <f t="shared" si="96"/>
        <v>0</v>
      </c>
      <c r="K1198" s="81">
        <f t="shared" si="98"/>
        <v>1</v>
      </c>
      <c r="L1198" s="28">
        <f t="shared" si="97"/>
        <v>0</v>
      </c>
      <c r="M1198" s="28">
        <f t="shared" si="99"/>
        <v>0</v>
      </c>
    </row>
    <row r="1199" spans="1:13" ht="14.15" customHeight="1" x14ac:dyDescent="0.25">
      <c r="A1199" s="129">
        <v>16253078</v>
      </c>
      <c r="B1199" s="124" t="s">
        <v>374</v>
      </c>
      <c r="C1199" s="124" t="s">
        <v>375</v>
      </c>
      <c r="D1199" s="4" t="s">
        <v>2991</v>
      </c>
      <c r="E1199" s="6">
        <v>1</v>
      </c>
      <c r="F1199" s="6"/>
      <c r="G1199" s="7"/>
      <c r="H1199" s="122">
        <f>VLOOKUP(A1199,'NIP totaal 2021'!$A$4:$I$2114,9,0)</f>
        <v>0</v>
      </c>
      <c r="I1199" s="32">
        <f t="shared" si="95"/>
        <v>0</v>
      </c>
      <c r="J1199" s="27">
        <f t="shared" si="96"/>
        <v>0</v>
      </c>
      <c r="K1199" s="81">
        <f t="shared" si="98"/>
        <v>1</v>
      </c>
      <c r="L1199" s="28">
        <f t="shared" si="97"/>
        <v>0</v>
      </c>
      <c r="M1199" s="28">
        <f t="shared" si="99"/>
        <v>0</v>
      </c>
    </row>
    <row r="1200" spans="1:13" ht="14.15" customHeight="1" x14ac:dyDescent="0.25">
      <c r="A1200" s="129">
        <v>16253086</v>
      </c>
      <c r="B1200" s="124" t="s">
        <v>374</v>
      </c>
      <c r="C1200" s="124" t="s">
        <v>375</v>
      </c>
      <c r="D1200" s="4" t="s">
        <v>2991</v>
      </c>
      <c r="E1200" s="6">
        <v>1</v>
      </c>
      <c r="F1200" s="6"/>
      <c r="G1200" s="7"/>
      <c r="H1200" s="122">
        <f>VLOOKUP(A1200,'NIP totaal 2021'!$A$4:$I$2114,9,0)</f>
        <v>0</v>
      </c>
      <c r="I1200" s="32">
        <f t="shared" si="95"/>
        <v>0</v>
      </c>
      <c r="J1200" s="27">
        <f t="shared" si="96"/>
        <v>0</v>
      </c>
      <c r="K1200" s="81">
        <f t="shared" si="98"/>
        <v>1</v>
      </c>
      <c r="L1200" s="28">
        <f t="shared" si="97"/>
        <v>0</v>
      </c>
      <c r="M1200" s="28">
        <f t="shared" si="99"/>
        <v>0</v>
      </c>
    </row>
    <row r="1201" spans="1:13" ht="14.15" customHeight="1" x14ac:dyDescent="0.25">
      <c r="A1201" s="129">
        <v>16255771</v>
      </c>
      <c r="B1201" s="124" t="s">
        <v>374</v>
      </c>
      <c r="C1201" s="124" t="s">
        <v>375</v>
      </c>
      <c r="D1201" s="4" t="s">
        <v>2991</v>
      </c>
      <c r="E1201" s="6">
        <v>1</v>
      </c>
      <c r="F1201" s="6"/>
      <c r="G1201" s="7"/>
      <c r="H1201" s="122">
        <f>VLOOKUP(A1201,'NIP totaal 2021'!$A$4:$I$2114,9,0)</f>
        <v>0</v>
      </c>
      <c r="I1201" s="32">
        <f t="shared" si="95"/>
        <v>0</v>
      </c>
      <c r="J1201" s="27">
        <f t="shared" si="96"/>
        <v>0</v>
      </c>
      <c r="K1201" s="81">
        <f t="shared" si="98"/>
        <v>1</v>
      </c>
      <c r="L1201" s="28">
        <f t="shared" si="97"/>
        <v>0</v>
      </c>
      <c r="M1201" s="28">
        <f t="shared" si="99"/>
        <v>0</v>
      </c>
    </row>
    <row r="1202" spans="1:13" ht="14.15" customHeight="1" x14ac:dyDescent="0.25">
      <c r="A1202" s="129">
        <v>16255801</v>
      </c>
      <c r="B1202" s="124" t="s">
        <v>374</v>
      </c>
      <c r="C1202" s="124" t="s">
        <v>375</v>
      </c>
      <c r="D1202" s="4" t="s">
        <v>2991</v>
      </c>
      <c r="E1202" s="6">
        <v>1</v>
      </c>
      <c r="F1202" s="6"/>
      <c r="G1202" s="7"/>
      <c r="H1202" s="122">
        <f>VLOOKUP(A1202,'NIP totaal 2021'!$A$4:$I$2114,9,0)</f>
        <v>0</v>
      </c>
      <c r="I1202" s="32">
        <f t="shared" si="95"/>
        <v>0</v>
      </c>
      <c r="J1202" s="27">
        <f t="shared" si="96"/>
        <v>0</v>
      </c>
      <c r="K1202" s="81">
        <f t="shared" si="98"/>
        <v>1</v>
      </c>
      <c r="L1202" s="28">
        <f t="shared" si="97"/>
        <v>0</v>
      </c>
      <c r="M1202" s="28">
        <f t="shared" si="99"/>
        <v>0</v>
      </c>
    </row>
    <row r="1203" spans="1:13" ht="14.15" customHeight="1" x14ac:dyDescent="0.25">
      <c r="A1203" s="129">
        <v>16255828</v>
      </c>
      <c r="B1203" s="124" t="s">
        <v>374</v>
      </c>
      <c r="C1203" s="124" t="s">
        <v>375</v>
      </c>
      <c r="D1203" s="4" t="s">
        <v>2991</v>
      </c>
      <c r="E1203" s="6">
        <v>1</v>
      </c>
      <c r="F1203" s="6"/>
      <c r="G1203" s="7"/>
      <c r="H1203" s="122">
        <f>VLOOKUP(A1203,'NIP totaal 2021'!$A$4:$I$2114,9,0)</f>
        <v>0</v>
      </c>
      <c r="I1203" s="32">
        <f t="shared" si="95"/>
        <v>0</v>
      </c>
      <c r="J1203" s="27">
        <f t="shared" si="96"/>
        <v>0</v>
      </c>
      <c r="K1203" s="81">
        <f t="shared" si="98"/>
        <v>1</v>
      </c>
      <c r="L1203" s="28">
        <f t="shared" si="97"/>
        <v>0</v>
      </c>
      <c r="M1203" s="28">
        <f t="shared" si="99"/>
        <v>0</v>
      </c>
    </row>
    <row r="1204" spans="1:13" ht="14.15" customHeight="1" x14ac:dyDescent="0.25">
      <c r="A1204" s="129">
        <v>16255836</v>
      </c>
      <c r="B1204" s="124" t="s">
        <v>374</v>
      </c>
      <c r="C1204" s="124" t="s">
        <v>375</v>
      </c>
      <c r="D1204" s="4" t="s">
        <v>2991</v>
      </c>
      <c r="E1204" s="6">
        <v>1</v>
      </c>
      <c r="F1204" s="6"/>
      <c r="G1204" s="7"/>
      <c r="H1204" s="122">
        <f>VLOOKUP(A1204,'NIP totaal 2021'!$A$4:$I$2114,9,0)</f>
        <v>0</v>
      </c>
      <c r="I1204" s="32">
        <f t="shared" si="95"/>
        <v>0</v>
      </c>
      <c r="J1204" s="27">
        <f t="shared" si="96"/>
        <v>0</v>
      </c>
      <c r="K1204" s="81">
        <f t="shared" si="98"/>
        <v>1</v>
      </c>
      <c r="L1204" s="28">
        <f t="shared" si="97"/>
        <v>0</v>
      </c>
      <c r="M1204" s="28">
        <f t="shared" si="99"/>
        <v>0</v>
      </c>
    </row>
    <row r="1205" spans="1:13" ht="14.15" customHeight="1" x14ac:dyDescent="0.25">
      <c r="A1205" s="129">
        <v>16288416</v>
      </c>
      <c r="B1205" s="124" t="s">
        <v>389</v>
      </c>
      <c r="C1205" s="124" t="s">
        <v>390</v>
      </c>
      <c r="D1205" s="4" t="s">
        <v>2991</v>
      </c>
      <c r="E1205" s="6">
        <v>1</v>
      </c>
      <c r="F1205" s="6"/>
      <c r="G1205" s="7"/>
      <c r="H1205" s="122">
        <f>VLOOKUP(A1205,'NIP totaal 2021'!$A$4:$I$2114,9,0)</f>
        <v>0</v>
      </c>
      <c r="I1205" s="32">
        <f t="shared" si="95"/>
        <v>0</v>
      </c>
      <c r="J1205" s="27">
        <f t="shared" si="96"/>
        <v>0</v>
      </c>
      <c r="K1205" s="81">
        <f t="shared" si="98"/>
        <v>1</v>
      </c>
      <c r="L1205" s="28">
        <f t="shared" si="97"/>
        <v>0</v>
      </c>
      <c r="M1205" s="28">
        <f t="shared" si="99"/>
        <v>0</v>
      </c>
    </row>
    <row r="1206" spans="1:13" ht="14.15" customHeight="1" x14ac:dyDescent="0.25">
      <c r="A1206" s="129">
        <v>16304438</v>
      </c>
      <c r="B1206" s="124" t="s">
        <v>374</v>
      </c>
      <c r="C1206" s="124" t="s">
        <v>375</v>
      </c>
      <c r="D1206" s="4" t="s">
        <v>2991</v>
      </c>
      <c r="E1206" s="6">
        <v>1</v>
      </c>
      <c r="F1206" s="6"/>
      <c r="G1206" s="7"/>
      <c r="H1206" s="122">
        <f>VLOOKUP(A1206,'NIP totaal 2021'!$A$4:$I$2114,9,0)</f>
        <v>0</v>
      </c>
      <c r="I1206" s="32">
        <f t="shared" si="95"/>
        <v>0</v>
      </c>
      <c r="J1206" s="27">
        <f t="shared" si="96"/>
        <v>0</v>
      </c>
      <c r="K1206" s="81">
        <f t="shared" si="98"/>
        <v>1</v>
      </c>
      <c r="L1206" s="28">
        <f t="shared" si="97"/>
        <v>0</v>
      </c>
      <c r="M1206" s="28">
        <f t="shared" si="99"/>
        <v>0</v>
      </c>
    </row>
    <row r="1207" spans="1:13" ht="14.15" customHeight="1" x14ac:dyDescent="0.25">
      <c r="A1207" s="129">
        <v>16308700</v>
      </c>
      <c r="B1207" s="124" t="s">
        <v>391</v>
      </c>
      <c r="C1207" s="124" t="s">
        <v>392</v>
      </c>
      <c r="D1207" s="4" t="s">
        <v>2991</v>
      </c>
      <c r="E1207" s="6">
        <v>1</v>
      </c>
      <c r="F1207" s="6"/>
      <c r="G1207" s="7"/>
      <c r="H1207" s="122">
        <f>VLOOKUP(A1207,'NIP totaal 2021'!$A$4:$I$2114,9,0)</f>
        <v>0</v>
      </c>
      <c r="I1207" s="32">
        <f t="shared" si="95"/>
        <v>0</v>
      </c>
      <c r="J1207" s="27">
        <f t="shared" si="96"/>
        <v>0</v>
      </c>
      <c r="K1207" s="81">
        <f t="shared" si="98"/>
        <v>1</v>
      </c>
      <c r="L1207" s="28">
        <f t="shared" si="97"/>
        <v>0</v>
      </c>
      <c r="M1207" s="28">
        <f t="shared" si="99"/>
        <v>0</v>
      </c>
    </row>
    <row r="1208" spans="1:13" ht="14.15" customHeight="1" x14ac:dyDescent="0.25">
      <c r="A1208" s="129">
        <v>16343476</v>
      </c>
      <c r="B1208" s="124" t="s">
        <v>368</v>
      </c>
      <c r="C1208" s="124" t="s">
        <v>369</v>
      </c>
      <c r="D1208" s="4" t="s">
        <v>2991</v>
      </c>
      <c r="E1208" s="6">
        <v>1</v>
      </c>
      <c r="F1208" s="6"/>
      <c r="G1208" s="7"/>
      <c r="H1208" s="122">
        <f>VLOOKUP(A1208,'NIP totaal 2021'!$A$4:$I$2114,9,0)</f>
        <v>0</v>
      </c>
      <c r="I1208" s="32">
        <f t="shared" si="95"/>
        <v>0</v>
      </c>
      <c r="J1208" s="27">
        <f t="shared" si="96"/>
        <v>0</v>
      </c>
      <c r="K1208" s="81">
        <f t="shared" si="98"/>
        <v>1</v>
      </c>
      <c r="L1208" s="28">
        <f t="shared" si="97"/>
        <v>0</v>
      </c>
      <c r="M1208" s="28">
        <f t="shared" si="99"/>
        <v>0</v>
      </c>
    </row>
    <row r="1209" spans="1:13" ht="14.15" customHeight="1" x14ac:dyDescent="0.25">
      <c r="A1209" s="129">
        <v>16343492</v>
      </c>
      <c r="B1209" s="124" t="s">
        <v>368</v>
      </c>
      <c r="C1209" s="124" t="s">
        <v>369</v>
      </c>
      <c r="D1209" s="4" t="s">
        <v>2991</v>
      </c>
      <c r="E1209" s="6">
        <v>1</v>
      </c>
      <c r="F1209" s="6"/>
      <c r="G1209" s="7"/>
      <c r="H1209" s="122">
        <f>VLOOKUP(A1209,'NIP totaal 2021'!$A$4:$I$2114,9,0)</f>
        <v>0</v>
      </c>
      <c r="I1209" s="32">
        <f t="shared" si="95"/>
        <v>0</v>
      </c>
      <c r="J1209" s="27">
        <f t="shared" si="96"/>
        <v>0</v>
      </c>
      <c r="K1209" s="81">
        <f t="shared" si="98"/>
        <v>1</v>
      </c>
      <c r="L1209" s="28">
        <f t="shared" si="97"/>
        <v>0</v>
      </c>
      <c r="M1209" s="28">
        <f t="shared" si="99"/>
        <v>0</v>
      </c>
    </row>
    <row r="1210" spans="1:13" ht="14.15" customHeight="1" x14ac:dyDescent="0.25">
      <c r="A1210" s="129">
        <v>16343506</v>
      </c>
      <c r="B1210" s="124" t="s">
        <v>368</v>
      </c>
      <c r="C1210" s="124" t="s">
        <v>369</v>
      </c>
      <c r="D1210" s="4" t="s">
        <v>2991</v>
      </c>
      <c r="E1210" s="6">
        <v>1</v>
      </c>
      <c r="F1210" s="6"/>
      <c r="G1210" s="7"/>
      <c r="H1210" s="122">
        <f>VLOOKUP(A1210,'NIP totaal 2021'!$A$4:$I$2114,9,0)</f>
        <v>0</v>
      </c>
      <c r="I1210" s="32">
        <f t="shared" si="95"/>
        <v>0</v>
      </c>
      <c r="J1210" s="27">
        <f t="shared" si="96"/>
        <v>0</v>
      </c>
      <c r="K1210" s="81">
        <f t="shared" si="98"/>
        <v>1</v>
      </c>
      <c r="L1210" s="28">
        <f t="shared" si="97"/>
        <v>0</v>
      </c>
      <c r="M1210" s="28">
        <f t="shared" si="99"/>
        <v>0</v>
      </c>
    </row>
    <row r="1211" spans="1:13" ht="14.15" customHeight="1" x14ac:dyDescent="0.25">
      <c r="A1211" s="129">
        <v>16343514</v>
      </c>
      <c r="B1211" s="124" t="s">
        <v>368</v>
      </c>
      <c r="C1211" s="124" t="s">
        <v>369</v>
      </c>
      <c r="D1211" s="4" t="s">
        <v>2991</v>
      </c>
      <c r="E1211" s="6">
        <v>1</v>
      </c>
      <c r="F1211" s="6"/>
      <c r="G1211" s="7"/>
      <c r="H1211" s="122">
        <f>VLOOKUP(A1211,'NIP totaal 2021'!$A$4:$I$2114,9,0)</f>
        <v>0</v>
      </c>
      <c r="I1211" s="32">
        <f t="shared" si="95"/>
        <v>0</v>
      </c>
      <c r="J1211" s="27">
        <f t="shared" si="96"/>
        <v>0</v>
      </c>
      <c r="K1211" s="81">
        <f t="shared" si="98"/>
        <v>1</v>
      </c>
      <c r="L1211" s="28">
        <f t="shared" si="97"/>
        <v>0</v>
      </c>
      <c r="M1211" s="28">
        <f t="shared" si="99"/>
        <v>0</v>
      </c>
    </row>
    <row r="1212" spans="1:13" ht="14.15" customHeight="1" x14ac:dyDescent="0.25">
      <c r="A1212" s="129">
        <v>16343522</v>
      </c>
      <c r="B1212" s="124" t="s">
        <v>368</v>
      </c>
      <c r="C1212" s="124" t="s">
        <v>369</v>
      </c>
      <c r="D1212" s="4" t="s">
        <v>2991</v>
      </c>
      <c r="E1212" s="6">
        <v>1</v>
      </c>
      <c r="F1212" s="6"/>
      <c r="G1212" s="7"/>
      <c r="H1212" s="122">
        <f>VLOOKUP(A1212,'NIP totaal 2021'!$A$4:$I$2114,9,0)</f>
        <v>0</v>
      </c>
      <c r="I1212" s="32">
        <f t="shared" si="95"/>
        <v>0</v>
      </c>
      <c r="J1212" s="27">
        <f t="shared" si="96"/>
        <v>0</v>
      </c>
      <c r="K1212" s="81">
        <f t="shared" si="98"/>
        <v>1</v>
      </c>
      <c r="L1212" s="28">
        <f t="shared" si="97"/>
        <v>0</v>
      </c>
      <c r="M1212" s="28">
        <f t="shared" si="99"/>
        <v>0</v>
      </c>
    </row>
    <row r="1213" spans="1:13" ht="14.15" customHeight="1" x14ac:dyDescent="0.25">
      <c r="A1213" s="129">
        <v>16343530</v>
      </c>
      <c r="B1213" s="124" t="s">
        <v>368</v>
      </c>
      <c r="C1213" s="124" t="s">
        <v>369</v>
      </c>
      <c r="D1213" s="4" t="s">
        <v>2991</v>
      </c>
      <c r="E1213" s="6">
        <v>1</v>
      </c>
      <c r="F1213" s="6"/>
      <c r="G1213" s="7"/>
      <c r="H1213" s="122">
        <f>VLOOKUP(A1213,'NIP totaal 2021'!$A$4:$I$2114,9,0)</f>
        <v>0</v>
      </c>
      <c r="I1213" s="32">
        <f t="shared" si="95"/>
        <v>0</v>
      </c>
      <c r="J1213" s="27">
        <f t="shared" si="96"/>
        <v>0</v>
      </c>
      <c r="K1213" s="81">
        <f t="shared" si="98"/>
        <v>1</v>
      </c>
      <c r="L1213" s="28">
        <f t="shared" si="97"/>
        <v>0</v>
      </c>
      <c r="M1213" s="28">
        <f t="shared" si="99"/>
        <v>0</v>
      </c>
    </row>
    <row r="1214" spans="1:13" ht="14.15" customHeight="1" x14ac:dyDescent="0.25">
      <c r="A1214" s="129">
        <v>16343549</v>
      </c>
      <c r="B1214" s="124" t="s">
        <v>368</v>
      </c>
      <c r="C1214" s="124" t="s">
        <v>369</v>
      </c>
      <c r="D1214" s="4" t="s">
        <v>2991</v>
      </c>
      <c r="E1214" s="6">
        <v>1</v>
      </c>
      <c r="F1214" s="6"/>
      <c r="G1214" s="7"/>
      <c r="H1214" s="122">
        <f>VLOOKUP(A1214,'NIP totaal 2021'!$A$4:$I$2114,9,0)</f>
        <v>0</v>
      </c>
      <c r="I1214" s="32">
        <f t="shared" si="95"/>
        <v>0</v>
      </c>
      <c r="J1214" s="27">
        <f t="shared" si="96"/>
        <v>0</v>
      </c>
      <c r="K1214" s="81">
        <f t="shared" si="98"/>
        <v>1</v>
      </c>
      <c r="L1214" s="28">
        <f t="shared" si="97"/>
        <v>0</v>
      </c>
      <c r="M1214" s="28">
        <f t="shared" si="99"/>
        <v>0</v>
      </c>
    </row>
    <row r="1215" spans="1:13" ht="14.15" customHeight="1" x14ac:dyDescent="0.25">
      <c r="A1215" s="129">
        <v>16528840</v>
      </c>
      <c r="B1215" s="124" t="s">
        <v>374</v>
      </c>
      <c r="C1215" s="124" t="s">
        <v>375</v>
      </c>
      <c r="D1215" s="4" t="s">
        <v>2991</v>
      </c>
      <c r="E1215" s="6">
        <v>1</v>
      </c>
      <c r="F1215" s="6"/>
      <c r="G1215" s="7"/>
      <c r="H1215" s="122">
        <f>VLOOKUP(A1215,'NIP totaal 2021'!$A$4:$I$2114,9,0)</f>
        <v>0</v>
      </c>
      <c r="I1215" s="32">
        <f t="shared" si="95"/>
        <v>0</v>
      </c>
      <c r="J1215" s="27">
        <f t="shared" si="96"/>
        <v>0</v>
      </c>
      <c r="K1215" s="81">
        <f t="shared" si="98"/>
        <v>1</v>
      </c>
      <c r="L1215" s="28">
        <f t="shared" si="97"/>
        <v>0</v>
      </c>
      <c r="M1215" s="28">
        <f t="shared" si="99"/>
        <v>0</v>
      </c>
    </row>
    <row r="1216" spans="1:13" ht="14.15" customHeight="1" x14ac:dyDescent="0.25">
      <c r="A1216" s="129">
        <v>16528859</v>
      </c>
      <c r="B1216" s="124" t="s">
        <v>374</v>
      </c>
      <c r="C1216" s="124" t="s">
        <v>375</v>
      </c>
      <c r="D1216" s="4" t="s">
        <v>2991</v>
      </c>
      <c r="E1216" s="6">
        <v>1</v>
      </c>
      <c r="F1216" s="6"/>
      <c r="G1216" s="7"/>
      <c r="H1216" s="122">
        <f>VLOOKUP(A1216,'NIP totaal 2021'!$A$4:$I$2114,9,0)</f>
        <v>0</v>
      </c>
      <c r="I1216" s="32">
        <f t="shared" si="95"/>
        <v>0</v>
      </c>
      <c r="J1216" s="27">
        <f t="shared" si="96"/>
        <v>0</v>
      </c>
      <c r="K1216" s="81">
        <f t="shared" si="98"/>
        <v>1</v>
      </c>
      <c r="L1216" s="28">
        <f t="shared" si="97"/>
        <v>0</v>
      </c>
      <c r="M1216" s="28">
        <f t="shared" si="99"/>
        <v>0</v>
      </c>
    </row>
    <row r="1217" spans="1:13" ht="14.15" customHeight="1" x14ac:dyDescent="0.25">
      <c r="A1217" s="129">
        <v>16528875</v>
      </c>
      <c r="B1217" s="124" t="s">
        <v>374</v>
      </c>
      <c r="C1217" s="124" t="s">
        <v>375</v>
      </c>
      <c r="D1217" s="4" t="s">
        <v>2991</v>
      </c>
      <c r="E1217" s="6">
        <v>1</v>
      </c>
      <c r="F1217" s="6"/>
      <c r="G1217" s="7"/>
      <c r="H1217" s="122">
        <f>VLOOKUP(A1217,'NIP totaal 2021'!$A$4:$I$2114,9,0)</f>
        <v>0</v>
      </c>
      <c r="I1217" s="32">
        <f t="shared" si="95"/>
        <v>0</v>
      </c>
      <c r="J1217" s="27">
        <f t="shared" si="96"/>
        <v>0</v>
      </c>
      <c r="K1217" s="81">
        <f t="shared" si="98"/>
        <v>1</v>
      </c>
      <c r="L1217" s="28">
        <f t="shared" si="97"/>
        <v>0</v>
      </c>
      <c r="M1217" s="28">
        <f t="shared" si="99"/>
        <v>0</v>
      </c>
    </row>
    <row r="1218" spans="1:13" ht="14.15" customHeight="1" x14ac:dyDescent="0.25">
      <c r="A1218" s="129">
        <v>16580125</v>
      </c>
      <c r="B1218" s="124" t="s">
        <v>384</v>
      </c>
      <c r="C1218" s="124" t="s">
        <v>2736</v>
      </c>
      <c r="D1218" s="4" t="s">
        <v>2991</v>
      </c>
      <c r="E1218" s="6">
        <v>1</v>
      </c>
      <c r="F1218" s="6"/>
      <c r="G1218" s="7"/>
      <c r="H1218" s="122">
        <f>VLOOKUP(A1218,'NIP totaal 2021'!$A$4:$I$2114,9,0)</f>
        <v>0</v>
      </c>
      <c r="I1218" s="32">
        <f t="shared" si="95"/>
        <v>0</v>
      </c>
      <c r="J1218" s="27">
        <f t="shared" si="96"/>
        <v>0</v>
      </c>
      <c r="K1218" s="81">
        <f t="shared" si="98"/>
        <v>1</v>
      </c>
      <c r="L1218" s="28">
        <f t="shared" si="97"/>
        <v>0</v>
      </c>
      <c r="M1218" s="28">
        <f t="shared" si="99"/>
        <v>0</v>
      </c>
    </row>
    <row r="1219" spans="1:13" ht="14.15" customHeight="1" x14ac:dyDescent="0.25">
      <c r="A1219" s="129">
        <v>16598970</v>
      </c>
      <c r="B1219" s="124" t="s">
        <v>368</v>
      </c>
      <c r="C1219" s="124" t="s">
        <v>369</v>
      </c>
      <c r="D1219" s="4" t="s">
        <v>2991</v>
      </c>
      <c r="E1219" s="6">
        <v>1</v>
      </c>
      <c r="F1219" s="6"/>
      <c r="G1219" s="7"/>
      <c r="H1219" s="122">
        <f>VLOOKUP(A1219,'NIP totaal 2021'!$A$4:$I$2114,9,0)</f>
        <v>0</v>
      </c>
      <c r="I1219" s="32">
        <f t="shared" si="95"/>
        <v>0</v>
      </c>
      <c r="J1219" s="27">
        <f t="shared" si="96"/>
        <v>0</v>
      </c>
      <c r="K1219" s="81">
        <f t="shared" si="98"/>
        <v>1</v>
      </c>
      <c r="L1219" s="28">
        <f t="shared" si="97"/>
        <v>0</v>
      </c>
      <c r="M1219" s="28">
        <f t="shared" si="99"/>
        <v>0</v>
      </c>
    </row>
    <row r="1220" spans="1:13" ht="14.15" customHeight="1" x14ac:dyDescent="0.25">
      <c r="A1220" s="129">
        <v>16598989</v>
      </c>
      <c r="B1220" s="124" t="s">
        <v>368</v>
      </c>
      <c r="C1220" s="124" t="s">
        <v>369</v>
      </c>
      <c r="D1220" s="4" t="s">
        <v>2991</v>
      </c>
      <c r="E1220" s="6">
        <v>1</v>
      </c>
      <c r="F1220" s="6"/>
      <c r="G1220" s="7"/>
      <c r="H1220" s="122">
        <f>VLOOKUP(A1220,'NIP totaal 2021'!$A$4:$I$2114,9,0)</f>
        <v>0</v>
      </c>
      <c r="I1220" s="32">
        <f t="shared" si="95"/>
        <v>0</v>
      </c>
      <c r="J1220" s="27">
        <f t="shared" si="96"/>
        <v>0</v>
      </c>
      <c r="K1220" s="81">
        <f t="shared" si="98"/>
        <v>1</v>
      </c>
      <c r="L1220" s="28">
        <f t="shared" si="97"/>
        <v>0</v>
      </c>
      <c r="M1220" s="28">
        <f t="shared" si="99"/>
        <v>0</v>
      </c>
    </row>
    <row r="1221" spans="1:13" ht="14.15" customHeight="1" x14ac:dyDescent="0.25">
      <c r="A1221" s="129">
        <v>16598997</v>
      </c>
      <c r="B1221" s="124" t="s">
        <v>368</v>
      </c>
      <c r="C1221" s="124" t="s">
        <v>369</v>
      </c>
      <c r="D1221" s="4" t="s">
        <v>2991</v>
      </c>
      <c r="E1221" s="6">
        <v>1</v>
      </c>
      <c r="F1221" s="6"/>
      <c r="G1221" s="7"/>
      <c r="H1221" s="122">
        <f>VLOOKUP(A1221,'NIP totaal 2021'!$A$4:$I$2114,9,0)</f>
        <v>0</v>
      </c>
      <c r="I1221" s="32">
        <f t="shared" si="95"/>
        <v>0</v>
      </c>
      <c r="J1221" s="27">
        <f t="shared" si="96"/>
        <v>0</v>
      </c>
      <c r="K1221" s="81">
        <f t="shared" si="98"/>
        <v>1</v>
      </c>
      <c r="L1221" s="28">
        <f t="shared" si="97"/>
        <v>0</v>
      </c>
      <c r="M1221" s="28">
        <f t="shared" si="99"/>
        <v>0</v>
      </c>
    </row>
    <row r="1222" spans="1:13" ht="14.15" customHeight="1" x14ac:dyDescent="0.25">
      <c r="A1222" s="129">
        <v>16627601</v>
      </c>
      <c r="B1222" s="124" t="s">
        <v>393</v>
      </c>
      <c r="C1222" s="124" t="s">
        <v>394</v>
      </c>
      <c r="D1222" s="4" t="s">
        <v>2991</v>
      </c>
      <c r="E1222" s="6">
        <v>1</v>
      </c>
      <c r="F1222" s="6"/>
      <c r="G1222" s="7"/>
      <c r="H1222" s="122">
        <f>VLOOKUP(A1222,'NIP totaal 2021'!$A$4:$I$2114,9,0)</f>
        <v>0</v>
      </c>
      <c r="I1222" s="32">
        <f t="shared" si="95"/>
        <v>0</v>
      </c>
      <c r="J1222" s="27">
        <f t="shared" si="96"/>
        <v>0</v>
      </c>
      <c r="K1222" s="81">
        <f t="shared" si="98"/>
        <v>1</v>
      </c>
      <c r="L1222" s="28">
        <f t="shared" si="97"/>
        <v>0</v>
      </c>
      <c r="M1222" s="28">
        <f t="shared" si="99"/>
        <v>0</v>
      </c>
    </row>
    <row r="1223" spans="1:13" ht="14.15" customHeight="1" x14ac:dyDescent="0.25">
      <c r="A1223" s="129">
        <v>16628209</v>
      </c>
      <c r="B1223" s="124" t="s">
        <v>393</v>
      </c>
      <c r="C1223" s="124" t="s">
        <v>394</v>
      </c>
      <c r="D1223" s="4" t="s">
        <v>2991</v>
      </c>
      <c r="E1223" s="6">
        <v>1</v>
      </c>
      <c r="F1223" s="6"/>
      <c r="G1223" s="7"/>
      <c r="H1223" s="122">
        <f>VLOOKUP(A1223,'NIP totaal 2021'!$A$4:$I$2114,9,0)</f>
        <v>0</v>
      </c>
      <c r="I1223" s="32">
        <f t="shared" si="95"/>
        <v>0</v>
      </c>
      <c r="J1223" s="27">
        <f t="shared" si="96"/>
        <v>0</v>
      </c>
      <c r="K1223" s="81">
        <f t="shared" si="98"/>
        <v>1</v>
      </c>
      <c r="L1223" s="28">
        <f t="shared" si="97"/>
        <v>0</v>
      </c>
      <c r="M1223" s="28">
        <f t="shared" si="99"/>
        <v>0</v>
      </c>
    </row>
    <row r="1224" spans="1:13" ht="14.15" customHeight="1" x14ac:dyDescent="0.25">
      <c r="A1224" s="129">
        <v>16628217</v>
      </c>
      <c r="B1224" s="124" t="s">
        <v>393</v>
      </c>
      <c r="C1224" s="124" t="s">
        <v>394</v>
      </c>
      <c r="D1224" s="4" t="s">
        <v>2991</v>
      </c>
      <c r="E1224" s="6">
        <v>1</v>
      </c>
      <c r="F1224" s="6"/>
      <c r="G1224" s="7"/>
      <c r="H1224" s="122">
        <f>VLOOKUP(A1224,'NIP totaal 2021'!$A$4:$I$2114,9,0)</f>
        <v>0</v>
      </c>
      <c r="I1224" s="32">
        <f t="shared" si="95"/>
        <v>0</v>
      </c>
      <c r="J1224" s="27">
        <f t="shared" si="96"/>
        <v>0</v>
      </c>
      <c r="K1224" s="81">
        <f t="shared" si="98"/>
        <v>1</v>
      </c>
      <c r="L1224" s="28">
        <f t="shared" si="97"/>
        <v>0</v>
      </c>
      <c r="M1224" s="28">
        <f t="shared" si="99"/>
        <v>0</v>
      </c>
    </row>
    <row r="1225" spans="1:13" ht="14.15" customHeight="1" x14ac:dyDescent="0.25">
      <c r="A1225" s="129">
        <v>16628225</v>
      </c>
      <c r="B1225" s="124" t="s">
        <v>393</v>
      </c>
      <c r="C1225" s="124" t="s">
        <v>394</v>
      </c>
      <c r="D1225" s="4" t="s">
        <v>2991</v>
      </c>
      <c r="E1225" s="6">
        <v>1</v>
      </c>
      <c r="F1225" s="6"/>
      <c r="G1225" s="7"/>
      <c r="H1225" s="122">
        <f>VLOOKUP(A1225,'NIP totaal 2021'!$A$4:$I$2114,9,0)</f>
        <v>0</v>
      </c>
      <c r="I1225" s="32">
        <f t="shared" si="95"/>
        <v>0</v>
      </c>
      <c r="J1225" s="27">
        <f t="shared" si="96"/>
        <v>0</v>
      </c>
      <c r="K1225" s="81">
        <f t="shared" si="98"/>
        <v>1</v>
      </c>
      <c r="L1225" s="28">
        <f t="shared" si="97"/>
        <v>0</v>
      </c>
      <c r="M1225" s="28">
        <f t="shared" si="99"/>
        <v>0</v>
      </c>
    </row>
    <row r="1226" spans="1:13" ht="14.15" customHeight="1" x14ac:dyDescent="0.25">
      <c r="A1226" s="129">
        <v>16736834</v>
      </c>
      <c r="B1226" s="124" t="s">
        <v>368</v>
      </c>
      <c r="C1226" s="124" t="s">
        <v>369</v>
      </c>
      <c r="D1226" s="4" t="s">
        <v>2991</v>
      </c>
      <c r="E1226" s="6">
        <v>1</v>
      </c>
      <c r="F1226" s="6"/>
      <c r="G1226" s="7"/>
      <c r="H1226" s="122">
        <f>VLOOKUP(A1226,'NIP totaal 2021'!$A$4:$I$2114,9,0)</f>
        <v>0</v>
      </c>
      <c r="I1226" s="32">
        <f t="shared" si="95"/>
        <v>0</v>
      </c>
      <c r="J1226" s="27">
        <f t="shared" si="96"/>
        <v>0</v>
      </c>
      <c r="K1226" s="81">
        <f t="shared" si="98"/>
        <v>1</v>
      </c>
      <c r="L1226" s="28">
        <f t="shared" si="97"/>
        <v>0</v>
      </c>
      <c r="M1226" s="28">
        <f t="shared" si="99"/>
        <v>0</v>
      </c>
    </row>
    <row r="1227" spans="1:13" ht="14.15" customHeight="1" x14ac:dyDescent="0.25">
      <c r="A1227" s="129">
        <v>16736842</v>
      </c>
      <c r="B1227" s="124" t="s">
        <v>368</v>
      </c>
      <c r="C1227" s="124" t="s">
        <v>369</v>
      </c>
      <c r="D1227" s="4" t="s">
        <v>2991</v>
      </c>
      <c r="E1227" s="6">
        <v>1</v>
      </c>
      <c r="F1227" s="6"/>
      <c r="G1227" s="7"/>
      <c r="H1227" s="122">
        <f>VLOOKUP(A1227,'NIP totaal 2021'!$A$4:$I$2114,9,0)</f>
        <v>0</v>
      </c>
      <c r="I1227" s="32">
        <f t="shared" si="95"/>
        <v>0</v>
      </c>
      <c r="J1227" s="27">
        <f t="shared" si="96"/>
        <v>0</v>
      </c>
      <c r="K1227" s="81">
        <f t="shared" si="98"/>
        <v>1</v>
      </c>
      <c r="L1227" s="28">
        <f t="shared" si="97"/>
        <v>0</v>
      </c>
      <c r="M1227" s="28">
        <f t="shared" si="99"/>
        <v>0</v>
      </c>
    </row>
    <row r="1228" spans="1:13" ht="14.15" customHeight="1" x14ac:dyDescent="0.25">
      <c r="A1228" s="129">
        <v>16736850</v>
      </c>
      <c r="B1228" s="124" t="s">
        <v>368</v>
      </c>
      <c r="C1228" s="124" t="s">
        <v>369</v>
      </c>
      <c r="D1228" s="4" t="s">
        <v>2991</v>
      </c>
      <c r="E1228" s="6">
        <v>1</v>
      </c>
      <c r="F1228" s="6"/>
      <c r="G1228" s="7"/>
      <c r="H1228" s="122">
        <f>VLOOKUP(A1228,'NIP totaal 2021'!$A$4:$I$2114,9,0)</f>
        <v>0</v>
      </c>
      <c r="I1228" s="32">
        <f t="shared" si="95"/>
        <v>0</v>
      </c>
      <c r="J1228" s="27">
        <f t="shared" si="96"/>
        <v>0</v>
      </c>
      <c r="K1228" s="81">
        <f t="shared" si="98"/>
        <v>1</v>
      </c>
      <c r="L1228" s="28">
        <f t="shared" si="97"/>
        <v>0</v>
      </c>
      <c r="M1228" s="28">
        <f t="shared" si="99"/>
        <v>0</v>
      </c>
    </row>
    <row r="1229" spans="1:13" ht="14.15" customHeight="1" x14ac:dyDescent="0.25">
      <c r="A1229" s="129">
        <v>16736885</v>
      </c>
      <c r="B1229" s="124" t="s">
        <v>368</v>
      </c>
      <c r="C1229" s="124" t="s">
        <v>369</v>
      </c>
      <c r="D1229" s="4" t="s">
        <v>2991</v>
      </c>
      <c r="E1229" s="6">
        <v>1</v>
      </c>
      <c r="F1229" s="6"/>
      <c r="G1229" s="7"/>
      <c r="H1229" s="122">
        <f>VLOOKUP(A1229,'NIP totaal 2021'!$A$4:$I$2114,9,0)</f>
        <v>0</v>
      </c>
      <c r="I1229" s="32">
        <f t="shared" si="95"/>
        <v>0</v>
      </c>
      <c r="J1229" s="27">
        <f t="shared" si="96"/>
        <v>0</v>
      </c>
      <c r="K1229" s="81">
        <f t="shared" si="98"/>
        <v>1</v>
      </c>
      <c r="L1229" s="28">
        <f t="shared" si="97"/>
        <v>0</v>
      </c>
      <c r="M1229" s="28">
        <f t="shared" si="99"/>
        <v>0</v>
      </c>
    </row>
    <row r="1230" spans="1:13" ht="14.15" customHeight="1" x14ac:dyDescent="0.25">
      <c r="A1230" s="129">
        <v>16755626</v>
      </c>
      <c r="B1230" s="124" t="s">
        <v>377</v>
      </c>
      <c r="C1230" s="124" t="s">
        <v>378</v>
      </c>
      <c r="D1230" s="4" t="s">
        <v>2991</v>
      </c>
      <c r="E1230" s="6">
        <v>1</v>
      </c>
      <c r="F1230" s="6"/>
      <c r="G1230" s="7"/>
      <c r="H1230" s="122">
        <f>VLOOKUP(A1230,'NIP totaal 2021'!$A$4:$I$2114,9,0)</f>
        <v>0</v>
      </c>
      <c r="I1230" s="32">
        <f t="shared" si="95"/>
        <v>0</v>
      </c>
      <c r="J1230" s="27">
        <f t="shared" si="96"/>
        <v>0</v>
      </c>
      <c r="K1230" s="81">
        <f t="shared" si="98"/>
        <v>1</v>
      </c>
      <c r="L1230" s="28">
        <f t="shared" si="97"/>
        <v>0</v>
      </c>
      <c r="M1230" s="28">
        <f t="shared" si="99"/>
        <v>0</v>
      </c>
    </row>
    <row r="1231" spans="1:13" ht="14.15" customHeight="1" x14ac:dyDescent="0.25">
      <c r="A1231" s="129">
        <v>16755634</v>
      </c>
      <c r="B1231" s="124" t="s">
        <v>377</v>
      </c>
      <c r="C1231" s="124" t="s">
        <v>378</v>
      </c>
      <c r="D1231" s="4" t="s">
        <v>2991</v>
      </c>
      <c r="E1231" s="6">
        <v>1</v>
      </c>
      <c r="F1231" s="6"/>
      <c r="G1231" s="7"/>
      <c r="H1231" s="122">
        <f>VLOOKUP(A1231,'NIP totaal 2021'!$A$4:$I$2114,9,0)</f>
        <v>0</v>
      </c>
      <c r="I1231" s="32">
        <f t="shared" si="95"/>
        <v>0</v>
      </c>
      <c r="J1231" s="27">
        <f t="shared" si="96"/>
        <v>0</v>
      </c>
      <c r="K1231" s="81">
        <f t="shared" si="98"/>
        <v>1</v>
      </c>
      <c r="L1231" s="28">
        <f t="shared" si="97"/>
        <v>0</v>
      </c>
      <c r="M1231" s="28">
        <f t="shared" si="99"/>
        <v>0</v>
      </c>
    </row>
    <row r="1232" spans="1:13" ht="14.15" customHeight="1" x14ac:dyDescent="0.25">
      <c r="A1232" s="129">
        <v>16757041</v>
      </c>
      <c r="B1232" s="124" t="s">
        <v>368</v>
      </c>
      <c r="C1232" s="124" t="s">
        <v>369</v>
      </c>
      <c r="D1232" s="4" t="s">
        <v>2991</v>
      </c>
      <c r="E1232" s="6">
        <v>1</v>
      </c>
      <c r="F1232" s="6"/>
      <c r="G1232" s="7"/>
      <c r="H1232" s="122">
        <f>VLOOKUP(A1232,'NIP totaal 2021'!$A$4:$I$2114,9,0)</f>
        <v>0</v>
      </c>
      <c r="I1232" s="32">
        <f t="shared" si="95"/>
        <v>0</v>
      </c>
      <c r="J1232" s="27">
        <f t="shared" si="96"/>
        <v>0</v>
      </c>
      <c r="K1232" s="81">
        <f t="shared" si="98"/>
        <v>1</v>
      </c>
      <c r="L1232" s="28">
        <f t="shared" si="97"/>
        <v>0</v>
      </c>
      <c r="M1232" s="28">
        <f t="shared" si="99"/>
        <v>0</v>
      </c>
    </row>
    <row r="1233" spans="1:13" ht="14.15" customHeight="1" x14ac:dyDescent="0.25">
      <c r="A1233" s="129">
        <v>16819012</v>
      </c>
      <c r="B1233" s="124" t="s">
        <v>368</v>
      </c>
      <c r="C1233" s="124" t="s">
        <v>369</v>
      </c>
      <c r="D1233" s="4" t="s">
        <v>2991</v>
      </c>
      <c r="E1233" s="6">
        <v>1</v>
      </c>
      <c r="F1233" s="6"/>
      <c r="G1233" s="7"/>
      <c r="H1233" s="122">
        <f>VLOOKUP(A1233,'NIP totaal 2021'!$A$4:$I$2114,9,0)</f>
        <v>0</v>
      </c>
      <c r="I1233" s="32">
        <f t="shared" si="95"/>
        <v>0</v>
      </c>
      <c r="J1233" s="27">
        <f t="shared" si="96"/>
        <v>0</v>
      </c>
      <c r="K1233" s="81">
        <f t="shared" si="98"/>
        <v>1</v>
      </c>
      <c r="L1233" s="28">
        <f t="shared" si="97"/>
        <v>0</v>
      </c>
      <c r="M1233" s="28">
        <f t="shared" si="99"/>
        <v>0</v>
      </c>
    </row>
    <row r="1234" spans="1:13" ht="14.15" customHeight="1" x14ac:dyDescent="0.25">
      <c r="A1234" s="129">
        <v>16819160</v>
      </c>
      <c r="B1234" s="124" t="s">
        <v>368</v>
      </c>
      <c r="C1234" s="124" t="s">
        <v>369</v>
      </c>
      <c r="D1234" s="4" t="s">
        <v>2991</v>
      </c>
      <c r="E1234" s="6">
        <v>1</v>
      </c>
      <c r="F1234" s="6"/>
      <c r="G1234" s="7"/>
      <c r="H1234" s="122">
        <f>VLOOKUP(A1234,'NIP totaal 2021'!$A$4:$I$2114,9,0)</f>
        <v>0</v>
      </c>
      <c r="I1234" s="32">
        <f t="shared" si="95"/>
        <v>0</v>
      </c>
      <c r="J1234" s="27">
        <f t="shared" si="96"/>
        <v>0</v>
      </c>
      <c r="K1234" s="81">
        <f t="shared" si="98"/>
        <v>1</v>
      </c>
      <c r="L1234" s="28">
        <f t="shared" si="97"/>
        <v>0</v>
      </c>
      <c r="M1234" s="28">
        <f t="shared" si="99"/>
        <v>0</v>
      </c>
    </row>
    <row r="1235" spans="1:13" ht="14.15" customHeight="1" x14ac:dyDescent="0.25">
      <c r="A1235" s="129">
        <v>16819179</v>
      </c>
      <c r="B1235" s="124" t="s">
        <v>368</v>
      </c>
      <c r="C1235" s="124" t="s">
        <v>369</v>
      </c>
      <c r="D1235" s="4" t="s">
        <v>2991</v>
      </c>
      <c r="E1235" s="6">
        <v>1</v>
      </c>
      <c r="F1235" s="6"/>
      <c r="G1235" s="7"/>
      <c r="H1235" s="122">
        <f>VLOOKUP(A1235,'NIP totaal 2021'!$A$4:$I$2114,9,0)</f>
        <v>0</v>
      </c>
      <c r="I1235" s="32">
        <f t="shared" si="95"/>
        <v>0</v>
      </c>
      <c r="J1235" s="27">
        <f t="shared" si="96"/>
        <v>0</v>
      </c>
      <c r="K1235" s="81">
        <f t="shared" si="98"/>
        <v>1</v>
      </c>
      <c r="L1235" s="28">
        <f t="shared" si="97"/>
        <v>0</v>
      </c>
      <c r="M1235" s="28">
        <f t="shared" si="99"/>
        <v>0</v>
      </c>
    </row>
    <row r="1236" spans="1:13" ht="14.15" customHeight="1" x14ac:dyDescent="0.25">
      <c r="A1236" s="129">
        <v>16819187</v>
      </c>
      <c r="B1236" s="124" t="s">
        <v>368</v>
      </c>
      <c r="C1236" s="124" t="s">
        <v>369</v>
      </c>
      <c r="D1236" s="4" t="s">
        <v>2991</v>
      </c>
      <c r="E1236" s="6">
        <v>1</v>
      </c>
      <c r="F1236" s="6"/>
      <c r="G1236" s="7"/>
      <c r="H1236" s="122">
        <f>VLOOKUP(A1236,'NIP totaal 2021'!$A$4:$I$2114,9,0)</f>
        <v>0</v>
      </c>
      <c r="I1236" s="32">
        <f t="shared" ref="I1236:I1299" si="100">F1236/E1236</f>
        <v>0</v>
      </c>
      <c r="J1236" s="27">
        <f t="shared" ref="J1236:J1299" si="101">H1236/E1236*F1236</f>
        <v>0</v>
      </c>
      <c r="K1236" s="81">
        <f t="shared" si="98"/>
        <v>1</v>
      </c>
      <c r="L1236" s="28">
        <f t="shared" ref="L1236:L1299" si="102">G1236/E1236*F1236</f>
        <v>0</v>
      </c>
      <c r="M1236" s="28">
        <f t="shared" si="99"/>
        <v>0</v>
      </c>
    </row>
    <row r="1237" spans="1:13" ht="14.15" customHeight="1" x14ac:dyDescent="0.25">
      <c r="A1237" s="129">
        <v>16819195</v>
      </c>
      <c r="B1237" s="124" t="s">
        <v>368</v>
      </c>
      <c r="C1237" s="124" t="s">
        <v>369</v>
      </c>
      <c r="D1237" s="4" t="s">
        <v>2991</v>
      </c>
      <c r="E1237" s="6">
        <v>1</v>
      </c>
      <c r="F1237" s="6"/>
      <c r="G1237" s="7"/>
      <c r="H1237" s="122">
        <f>VLOOKUP(A1237,'NIP totaal 2021'!$A$4:$I$2114,9,0)</f>
        <v>0</v>
      </c>
      <c r="I1237" s="32">
        <f t="shared" si="100"/>
        <v>0</v>
      </c>
      <c r="J1237" s="27">
        <f t="shared" si="101"/>
        <v>0</v>
      </c>
      <c r="K1237" s="81">
        <f t="shared" ref="K1237:K1300" si="103">IF(H1237&gt;G1237, 0, 1)</f>
        <v>1</v>
      </c>
      <c r="L1237" s="28">
        <f t="shared" si="102"/>
        <v>0</v>
      </c>
      <c r="M1237" s="28">
        <f t="shared" ref="M1237:M1300" si="104">MIN(L1237,J1237)</f>
        <v>0</v>
      </c>
    </row>
    <row r="1238" spans="1:13" ht="14.15" customHeight="1" x14ac:dyDescent="0.25">
      <c r="A1238" s="129">
        <v>14695898</v>
      </c>
      <c r="B1238" s="124" t="s">
        <v>395</v>
      </c>
      <c r="C1238" s="124" t="s">
        <v>396</v>
      </c>
      <c r="D1238" s="4" t="s">
        <v>2991</v>
      </c>
      <c r="E1238" s="6">
        <v>1</v>
      </c>
      <c r="F1238" s="6"/>
      <c r="G1238" s="7"/>
      <c r="H1238" s="122">
        <f>VLOOKUP(A1238,'NIP totaal 2021'!$A$4:$I$2114,9,0)</f>
        <v>0</v>
      </c>
      <c r="I1238" s="32">
        <f t="shared" si="100"/>
        <v>0</v>
      </c>
      <c r="J1238" s="27">
        <f t="shared" si="101"/>
        <v>0</v>
      </c>
      <c r="K1238" s="81">
        <f t="shared" si="103"/>
        <v>1</v>
      </c>
      <c r="L1238" s="28">
        <f t="shared" si="102"/>
        <v>0</v>
      </c>
      <c r="M1238" s="28">
        <f t="shared" si="104"/>
        <v>0</v>
      </c>
    </row>
    <row r="1239" spans="1:13" ht="14.15" customHeight="1" x14ac:dyDescent="0.25">
      <c r="A1239" s="129">
        <v>14889110</v>
      </c>
      <c r="B1239" s="124" t="s">
        <v>395</v>
      </c>
      <c r="C1239" s="124" t="s">
        <v>396</v>
      </c>
      <c r="D1239" s="4" t="s">
        <v>2991</v>
      </c>
      <c r="E1239" s="6">
        <v>1</v>
      </c>
      <c r="F1239" s="6"/>
      <c r="G1239" s="7"/>
      <c r="H1239" s="122">
        <f>VLOOKUP(A1239,'NIP totaal 2021'!$A$4:$I$2114,9,0)</f>
        <v>0</v>
      </c>
      <c r="I1239" s="32">
        <f t="shared" si="100"/>
        <v>0</v>
      </c>
      <c r="J1239" s="27">
        <f t="shared" si="101"/>
        <v>0</v>
      </c>
      <c r="K1239" s="81">
        <f t="shared" si="103"/>
        <v>1</v>
      </c>
      <c r="L1239" s="28">
        <f t="shared" si="102"/>
        <v>0</v>
      </c>
      <c r="M1239" s="28">
        <f t="shared" si="104"/>
        <v>0</v>
      </c>
    </row>
    <row r="1240" spans="1:13" ht="14.15" customHeight="1" x14ac:dyDescent="0.25">
      <c r="A1240" s="129">
        <v>14969467</v>
      </c>
      <c r="B1240" s="124" t="s">
        <v>397</v>
      </c>
      <c r="C1240" s="124" t="s">
        <v>398</v>
      </c>
      <c r="D1240" s="4" t="s">
        <v>2991</v>
      </c>
      <c r="E1240" s="6">
        <v>1</v>
      </c>
      <c r="F1240" s="6"/>
      <c r="G1240" s="7"/>
      <c r="H1240" s="122">
        <f>VLOOKUP(A1240,'NIP totaal 2021'!$A$4:$I$2114,9,0)</f>
        <v>0</v>
      </c>
      <c r="I1240" s="32">
        <f t="shared" si="100"/>
        <v>0</v>
      </c>
      <c r="J1240" s="27">
        <f t="shared" si="101"/>
        <v>0</v>
      </c>
      <c r="K1240" s="81">
        <f t="shared" si="103"/>
        <v>1</v>
      </c>
      <c r="L1240" s="28">
        <f t="shared" si="102"/>
        <v>0</v>
      </c>
      <c r="M1240" s="28">
        <f t="shared" si="104"/>
        <v>0</v>
      </c>
    </row>
    <row r="1241" spans="1:13" ht="14.15" customHeight="1" x14ac:dyDescent="0.25">
      <c r="A1241" s="129">
        <v>15148157</v>
      </c>
      <c r="B1241" s="124" t="s">
        <v>399</v>
      </c>
      <c r="C1241" s="124" t="s">
        <v>400</v>
      </c>
      <c r="D1241" s="4" t="s">
        <v>2991</v>
      </c>
      <c r="E1241" s="6">
        <v>10</v>
      </c>
      <c r="F1241" s="6"/>
      <c r="G1241" s="7"/>
      <c r="H1241" s="122">
        <f>VLOOKUP(A1241,'NIP totaal 2021'!$A$4:$I$2114,9,0)</f>
        <v>0</v>
      </c>
      <c r="I1241" s="32">
        <f t="shared" si="100"/>
        <v>0</v>
      </c>
      <c r="J1241" s="27">
        <f t="shared" si="101"/>
        <v>0</v>
      </c>
      <c r="K1241" s="81">
        <f t="shared" si="103"/>
        <v>1</v>
      </c>
      <c r="L1241" s="28">
        <f t="shared" si="102"/>
        <v>0</v>
      </c>
      <c r="M1241" s="28">
        <f t="shared" si="104"/>
        <v>0</v>
      </c>
    </row>
    <row r="1242" spans="1:13" ht="14.15" customHeight="1" x14ac:dyDescent="0.25">
      <c r="A1242" s="129">
        <v>15937852</v>
      </c>
      <c r="B1242" s="124" t="s">
        <v>2831</v>
      </c>
      <c r="C1242" s="124" t="s">
        <v>404</v>
      </c>
      <c r="D1242" s="4" t="s">
        <v>2991</v>
      </c>
      <c r="E1242" s="6">
        <v>30</v>
      </c>
      <c r="F1242" s="6"/>
      <c r="G1242" s="7"/>
      <c r="H1242" s="122">
        <f>VLOOKUP(A1242,'NIP totaal 2021'!$A$4:$I$2114,9,0)</f>
        <v>0</v>
      </c>
      <c r="I1242" s="32">
        <f t="shared" si="100"/>
        <v>0</v>
      </c>
      <c r="J1242" s="27">
        <f t="shared" si="101"/>
        <v>0</v>
      </c>
      <c r="K1242" s="81">
        <f t="shared" si="103"/>
        <v>1</v>
      </c>
      <c r="L1242" s="28">
        <f t="shared" si="102"/>
        <v>0</v>
      </c>
      <c r="M1242" s="28">
        <f t="shared" si="104"/>
        <v>0</v>
      </c>
    </row>
    <row r="1243" spans="1:13" ht="14.15" customHeight="1" x14ac:dyDescent="0.25">
      <c r="A1243" s="129">
        <v>15986144</v>
      </c>
      <c r="B1243" s="124" t="s">
        <v>407</v>
      </c>
      <c r="C1243" s="124" t="s">
        <v>408</v>
      </c>
      <c r="D1243" s="4" t="s">
        <v>2991</v>
      </c>
      <c r="E1243" s="6">
        <v>188</v>
      </c>
      <c r="F1243" s="6"/>
      <c r="G1243" s="7"/>
      <c r="H1243" s="122">
        <f>VLOOKUP(A1243,'NIP totaal 2021'!$A$4:$I$2114,9,0)</f>
        <v>0</v>
      </c>
      <c r="I1243" s="32">
        <f t="shared" si="100"/>
        <v>0</v>
      </c>
      <c r="J1243" s="27">
        <f t="shared" si="101"/>
        <v>0</v>
      </c>
      <c r="K1243" s="81">
        <f t="shared" si="103"/>
        <v>1</v>
      </c>
      <c r="L1243" s="28">
        <f t="shared" si="102"/>
        <v>0</v>
      </c>
      <c r="M1243" s="28">
        <f t="shared" si="104"/>
        <v>0</v>
      </c>
    </row>
    <row r="1244" spans="1:13" ht="14.15" customHeight="1" x14ac:dyDescent="0.25">
      <c r="A1244" s="129">
        <v>16009134</v>
      </c>
      <c r="B1244" s="124" t="s">
        <v>409</v>
      </c>
      <c r="C1244" s="124" t="s">
        <v>410</v>
      </c>
      <c r="D1244" s="4" t="s">
        <v>2991</v>
      </c>
      <c r="E1244" s="6">
        <v>1</v>
      </c>
      <c r="F1244" s="6"/>
      <c r="G1244" s="7"/>
      <c r="H1244" s="122">
        <f>VLOOKUP(A1244,'NIP totaal 2021'!$A$4:$I$2114,9,0)</f>
        <v>0</v>
      </c>
      <c r="I1244" s="32">
        <f t="shared" si="100"/>
        <v>0</v>
      </c>
      <c r="J1244" s="27">
        <f t="shared" si="101"/>
        <v>0</v>
      </c>
      <c r="K1244" s="81">
        <f t="shared" si="103"/>
        <v>1</v>
      </c>
      <c r="L1244" s="28">
        <f t="shared" si="102"/>
        <v>0</v>
      </c>
      <c r="M1244" s="28">
        <f t="shared" si="104"/>
        <v>0</v>
      </c>
    </row>
    <row r="1245" spans="1:13" ht="14.15" customHeight="1" x14ac:dyDescent="0.25">
      <c r="A1245" s="129">
        <v>16009142</v>
      </c>
      <c r="B1245" s="124" t="s">
        <v>409</v>
      </c>
      <c r="C1245" s="124" t="s">
        <v>410</v>
      </c>
      <c r="D1245" s="4" t="s">
        <v>2991</v>
      </c>
      <c r="E1245" s="6">
        <v>1</v>
      </c>
      <c r="F1245" s="6"/>
      <c r="G1245" s="7"/>
      <c r="H1245" s="122">
        <f>VLOOKUP(A1245,'NIP totaal 2021'!$A$4:$I$2114,9,0)</f>
        <v>0</v>
      </c>
      <c r="I1245" s="32">
        <f t="shared" si="100"/>
        <v>0</v>
      </c>
      <c r="J1245" s="27">
        <f t="shared" si="101"/>
        <v>0</v>
      </c>
      <c r="K1245" s="81">
        <f t="shared" si="103"/>
        <v>1</v>
      </c>
      <c r="L1245" s="28">
        <f t="shared" si="102"/>
        <v>0</v>
      </c>
      <c r="M1245" s="28">
        <f t="shared" si="104"/>
        <v>0</v>
      </c>
    </row>
    <row r="1246" spans="1:13" ht="14.15" customHeight="1" x14ac:dyDescent="0.25">
      <c r="A1246" s="129">
        <v>16058941</v>
      </c>
      <c r="B1246" s="124" t="s">
        <v>411</v>
      </c>
      <c r="C1246" s="124" t="s">
        <v>412</v>
      </c>
      <c r="D1246" s="4" t="s">
        <v>2991</v>
      </c>
      <c r="E1246" s="6">
        <v>1</v>
      </c>
      <c r="F1246" s="6"/>
      <c r="G1246" s="7"/>
      <c r="H1246" s="122">
        <f>VLOOKUP(A1246,'NIP totaal 2021'!$A$4:$I$2114,9,0)</f>
        <v>0</v>
      </c>
      <c r="I1246" s="32">
        <f t="shared" si="100"/>
        <v>0</v>
      </c>
      <c r="J1246" s="27">
        <f t="shared" si="101"/>
        <v>0</v>
      </c>
      <c r="K1246" s="81">
        <f t="shared" si="103"/>
        <v>1</v>
      </c>
      <c r="L1246" s="28">
        <f t="shared" si="102"/>
        <v>0</v>
      </c>
      <c r="M1246" s="28">
        <f t="shared" si="104"/>
        <v>0</v>
      </c>
    </row>
    <row r="1247" spans="1:13" ht="14.15" customHeight="1" x14ac:dyDescent="0.25">
      <c r="A1247" s="129">
        <v>16070666</v>
      </c>
      <c r="B1247" s="124" t="s">
        <v>2832</v>
      </c>
      <c r="C1247" s="124" t="s">
        <v>414</v>
      </c>
      <c r="D1247" s="4" t="s">
        <v>2991</v>
      </c>
      <c r="E1247" s="6">
        <v>448</v>
      </c>
      <c r="F1247" s="6"/>
      <c r="G1247" s="7"/>
      <c r="H1247" s="122">
        <f>VLOOKUP(A1247,'NIP totaal 2021'!$A$4:$I$2114,9,0)</f>
        <v>0</v>
      </c>
      <c r="I1247" s="32">
        <f t="shared" si="100"/>
        <v>0</v>
      </c>
      <c r="J1247" s="27">
        <f t="shared" si="101"/>
        <v>0</v>
      </c>
      <c r="K1247" s="81">
        <f t="shared" si="103"/>
        <v>1</v>
      </c>
      <c r="L1247" s="28">
        <f t="shared" si="102"/>
        <v>0</v>
      </c>
      <c r="M1247" s="28">
        <f t="shared" si="104"/>
        <v>0</v>
      </c>
    </row>
    <row r="1248" spans="1:13" ht="14.15" customHeight="1" x14ac:dyDescent="0.25">
      <c r="A1248" s="129">
        <v>16090845</v>
      </c>
      <c r="B1248" s="124" t="s">
        <v>415</v>
      </c>
      <c r="C1248" s="124" t="s">
        <v>416</v>
      </c>
      <c r="D1248" s="4" t="s">
        <v>2991</v>
      </c>
      <c r="E1248" s="6">
        <v>56</v>
      </c>
      <c r="F1248" s="6"/>
      <c r="G1248" s="7"/>
      <c r="H1248" s="122">
        <f>VLOOKUP(A1248,'NIP totaal 2021'!$A$4:$I$2114,9,0)</f>
        <v>0</v>
      </c>
      <c r="I1248" s="32">
        <f t="shared" si="100"/>
        <v>0</v>
      </c>
      <c r="J1248" s="27">
        <f t="shared" si="101"/>
        <v>0</v>
      </c>
      <c r="K1248" s="81">
        <f t="shared" si="103"/>
        <v>1</v>
      </c>
      <c r="L1248" s="28">
        <f t="shared" si="102"/>
        <v>0</v>
      </c>
      <c r="M1248" s="28">
        <f t="shared" si="104"/>
        <v>0</v>
      </c>
    </row>
    <row r="1249" spans="1:13" ht="14.15" customHeight="1" x14ac:dyDescent="0.25">
      <c r="A1249" s="129">
        <v>16103556</v>
      </c>
      <c r="B1249" s="124" t="s">
        <v>405</v>
      </c>
      <c r="C1249" s="124" t="s">
        <v>406</v>
      </c>
      <c r="D1249" s="4" t="s">
        <v>2991</v>
      </c>
      <c r="E1249" s="6">
        <v>1</v>
      </c>
      <c r="F1249" s="6"/>
      <c r="G1249" s="7"/>
      <c r="H1249" s="122">
        <f>VLOOKUP(A1249,'NIP totaal 2021'!$A$4:$I$2114,9,0)</f>
        <v>0</v>
      </c>
      <c r="I1249" s="32">
        <f t="shared" si="100"/>
        <v>0</v>
      </c>
      <c r="J1249" s="27">
        <f t="shared" si="101"/>
        <v>0</v>
      </c>
      <c r="K1249" s="81">
        <f t="shared" si="103"/>
        <v>1</v>
      </c>
      <c r="L1249" s="28">
        <f t="shared" si="102"/>
        <v>0</v>
      </c>
      <c r="M1249" s="28">
        <f t="shared" si="104"/>
        <v>0</v>
      </c>
    </row>
    <row r="1250" spans="1:13" ht="14.15" customHeight="1" x14ac:dyDescent="0.25">
      <c r="A1250" s="129">
        <v>16103564</v>
      </c>
      <c r="B1250" s="124" t="s">
        <v>405</v>
      </c>
      <c r="C1250" s="124" t="s">
        <v>406</v>
      </c>
      <c r="D1250" s="4" t="s">
        <v>2991</v>
      </c>
      <c r="E1250" s="6">
        <v>1</v>
      </c>
      <c r="F1250" s="6"/>
      <c r="G1250" s="7"/>
      <c r="H1250" s="122">
        <f>VLOOKUP(A1250,'NIP totaal 2021'!$A$4:$I$2114,9,0)</f>
        <v>0</v>
      </c>
      <c r="I1250" s="32">
        <f t="shared" si="100"/>
        <v>0</v>
      </c>
      <c r="J1250" s="27">
        <f t="shared" si="101"/>
        <v>0</v>
      </c>
      <c r="K1250" s="81">
        <f t="shared" si="103"/>
        <v>1</v>
      </c>
      <c r="L1250" s="28">
        <f t="shared" si="102"/>
        <v>0</v>
      </c>
      <c r="M1250" s="28">
        <f t="shared" si="104"/>
        <v>0</v>
      </c>
    </row>
    <row r="1251" spans="1:13" ht="14.15" customHeight="1" x14ac:dyDescent="0.25">
      <c r="A1251" s="129">
        <v>16203127</v>
      </c>
      <c r="B1251" s="124" t="s">
        <v>415</v>
      </c>
      <c r="C1251" s="124" t="s">
        <v>416</v>
      </c>
      <c r="D1251" s="4" t="s">
        <v>2991</v>
      </c>
      <c r="E1251" s="6">
        <v>56</v>
      </c>
      <c r="F1251" s="6"/>
      <c r="G1251" s="7"/>
      <c r="H1251" s="122">
        <f>VLOOKUP(A1251,'NIP totaal 2021'!$A$4:$I$2114,9,0)</f>
        <v>0</v>
      </c>
      <c r="I1251" s="32">
        <f t="shared" si="100"/>
        <v>0</v>
      </c>
      <c r="J1251" s="27">
        <f t="shared" si="101"/>
        <v>0</v>
      </c>
      <c r="K1251" s="81">
        <f t="shared" si="103"/>
        <v>1</v>
      </c>
      <c r="L1251" s="28">
        <f t="shared" si="102"/>
        <v>0</v>
      </c>
      <c r="M1251" s="28">
        <f t="shared" si="104"/>
        <v>0</v>
      </c>
    </row>
    <row r="1252" spans="1:13" ht="14.15" customHeight="1" x14ac:dyDescent="0.25">
      <c r="A1252" s="129">
        <v>16204654</v>
      </c>
      <c r="B1252" s="124" t="s">
        <v>415</v>
      </c>
      <c r="C1252" s="124" t="s">
        <v>416</v>
      </c>
      <c r="D1252" s="4" t="s">
        <v>2991</v>
      </c>
      <c r="E1252" s="6">
        <v>56</v>
      </c>
      <c r="F1252" s="6"/>
      <c r="G1252" s="7"/>
      <c r="H1252" s="122">
        <f>VLOOKUP(A1252,'NIP totaal 2021'!$A$4:$I$2114,9,0)</f>
        <v>0</v>
      </c>
      <c r="I1252" s="32">
        <f t="shared" si="100"/>
        <v>0</v>
      </c>
      <c r="J1252" s="27">
        <f t="shared" si="101"/>
        <v>0</v>
      </c>
      <c r="K1252" s="81">
        <f t="shared" si="103"/>
        <v>1</v>
      </c>
      <c r="L1252" s="28">
        <f t="shared" si="102"/>
        <v>0</v>
      </c>
      <c r="M1252" s="28">
        <f t="shared" si="104"/>
        <v>0</v>
      </c>
    </row>
    <row r="1253" spans="1:13" ht="14.15" customHeight="1" x14ac:dyDescent="0.25">
      <c r="A1253" s="129">
        <v>16213904</v>
      </c>
      <c r="B1253" s="124" t="s">
        <v>417</v>
      </c>
      <c r="C1253" s="124" t="s">
        <v>418</v>
      </c>
      <c r="D1253" s="4" t="s">
        <v>2991</v>
      </c>
      <c r="E1253" s="6">
        <v>1</v>
      </c>
      <c r="F1253" s="6"/>
      <c r="G1253" s="7"/>
      <c r="H1253" s="122">
        <f>VLOOKUP(A1253,'NIP totaal 2021'!$A$4:$I$2114,9,0)</f>
        <v>0</v>
      </c>
      <c r="I1253" s="32">
        <f t="shared" si="100"/>
        <v>0</v>
      </c>
      <c r="J1253" s="27">
        <f t="shared" si="101"/>
        <v>0</v>
      </c>
      <c r="K1253" s="81">
        <f t="shared" si="103"/>
        <v>1</v>
      </c>
      <c r="L1253" s="28">
        <f t="shared" si="102"/>
        <v>0</v>
      </c>
      <c r="M1253" s="28">
        <f t="shared" si="104"/>
        <v>0</v>
      </c>
    </row>
    <row r="1254" spans="1:13" ht="14.15" customHeight="1" x14ac:dyDescent="0.25">
      <c r="A1254" s="129">
        <v>16233638</v>
      </c>
      <c r="B1254" s="124" t="s">
        <v>419</v>
      </c>
      <c r="C1254" s="124" t="s">
        <v>420</v>
      </c>
      <c r="D1254" s="4" t="s">
        <v>2991</v>
      </c>
      <c r="E1254" s="6">
        <v>1</v>
      </c>
      <c r="F1254" s="6"/>
      <c r="G1254" s="7"/>
      <c r="H1254" s="122">
        <f>VLOOKUP(A1254,'NIP totaal 2021'!$A$4:$I$2114,9,0)</f>
        <v>0</v>
      </c>
      <c r="I1254" s="32">
        <f t="shared" si="100"/>
        <v>0</v>
      </c>
      <c r="J1254" s="27">
        <f t="shared" si="101"/>
        <v>0</v>
      </c>
      <c r="K1254" s="81">
        <f t="shared" si="103"/>
        <v>1</v>
      </c>
      <c r="L1254" s="28">
        <f t="shared" si="102"/>
        <v>0</v>
      </c>
      <c r="M1254" s="28">
        <f t="shared" si="104"/>
        <v>0</v>
      </c>
    </row>
    <row r="1255" spans="1:13" ht="14.15" customHeight="1" x14ac:dyDescent="0.25">
      <c r="A1255" s="129">
        <v>16244265</v>
      </c>
      <c r="B1255" s="124" t="s">
        <v>421</v>
      </c>
      <c r="C1255" s="124" t="s">
        <v>422</v>
      </c>
      <c r="D1255" s="4" t="s">
        <v>2991</v>
      </c>
      <c r="E1255" s="6">
        <v>1</v>
      </c>
      <c r="F1255" s="6"/>
      <c r="G1255" s="7"/>
      <c r="H1255" s="122">
        <f>VLOOKUP(A1255,'NIP totaal 2021'!$A$4:$I$2114,9,0)</f>
        <v>0</v>
      </c>
      <c r="I1255" s="32">
        <f t="shared" si="100"/>
        <v>0</v>
      </c>
      <c r="J1255" s="27">
        <f t="shared" si="101"/>
        <v>0</v>
      </c>
      <c r="K1255" s="81">
        <f t="shared" si="103"/>
        <v>1</v>
      </c>
      <c r="L1255" s="28">
        <f t="shared" si="102"/>
        <v>0</v>
      </c>
      <c r="M1255" s="28">
        <f t="shared" si="104"/>
        <v>0</v>
      </c>
    </row>
    <row r="1256" spans="1:13" ht="14.15" customHeight="1" x14ac:dyDescent="0.25">
      <c r="A1256" s="129">
        <v>16244273</v>
      </c>
      <c r="B1256" s="124" t="s">
        <v>421</v>
      </c>
      <c r="C1256" s="124" t="s">
        <v>422</v>
      </c>
      <c r="D1256" s="4" t="s">
        <v>2991</v>
      </c>
      <c r="E1256" s="6">
        <v>10</v>
      </c>
      <c r="F1256" s="6"/>
      <c r="G1256" s="7"/>
      <c r="H1256" s="122">
        <f>VLOOKUP(A1256,'NIP totaal 2021'!$A$4:$I$2114,9,0)</f>
        <v>0</v>
      </c>
      <c r="I1256" s="32">
        <f t="shared" si="100"/>
        <v>0</v>
      </c>
      <c r="J1256" s="27">
        <f t="shared" si="101"/>
        <v>0</v>
      </c>
      <c r="K1256" s="81">
        <f t="shared" si="103"/>
        <v>1</v>
      </c>
      <c r="L1256" s="28">
        <f t="shared" si="102"/>
        <v>0</v>
      </c>
      <c r="M1256" s="28">
        <f t="shared" si="104"/>
        <v>0</v>
      </c>
    </row>
    <row r="1257" spans="1:13" ht="14.15" customHeight="1" x14ac:dyDescent="0.25">
      <c r="A1257" s="129">
        <v>16272854</v>
      </c>
      <c r="B1257" s="124" t="s">
        <v>423</v>
      </c>
      <c r="C1257" s="124" t="s">
        <v>424</v>
      </c>
      <c r="D1257" s="4" t="s">
        <v>2991</v>
      </c>
      <c r="E1257" s="6">
        <v>1</v>
      </c>
      <c r="F1257" s="6"/>
      <c r="G1257" s="7"/>
      <c r="H1257" s="122">
        <f>VLOOKUP(A1257,'NIP totaal 2021'!$A$4:$I$2114,9,0)</f>
        <v>0</v>
      </c>
      <c r="I1257" s="32">
        <f t="shared" si="100"/>
        <v>0</v>
      </c>
      <c r="J1257" s="27">
        <f t="shared" si="101"/>
        <v>0</v>
      </c>
      <c r="K1257" s="81">
        <f t="shared" si="103"/>
        <v>1</v>
      </c>
      <c r="L1257" s="28">
        <f t="shared" si="102"/>
        <v>0</v>
      </c>
      <c r="M1257" s="28">
        <f t="shared" si="104"/>
        <v>0</v>
      </c>
    </row>
    <row r="1258" spans="1:13" ht="14.15" customHeight="1" x14ac:dyDescent="0.25">
      <c r="A1258" s="129">
        <v>16307313</v>
      </c>
      <c r="B1258" s="124" t="s">
        <v>2831</v>
      </c>
      <c r="C1258" s="124" t="s">
        <v>404</v>
      </c>
      <c r="D1258" s="4" t="s">
        <v>2991</v>
      </c>
      <c r="E1258" s="6">
        <v>30</v>
      </c>
      <c r="F1258" s="6"/>
      <c r="G1258" s="7"/>
      <c r="H1258" s="122">
        <f>VLOOKUP(A1258,'NIP totaal 2021'!$A$4:$I$2114,9,0)</f>
        <v>0</v>
      </c>
      <c r="I1258" s="32">
        <f t="shared" si="100"/>
        <v>0</v>
      </c>
      <c r="J1258" s="27">
        <f t="shared" si="101"/>
        <v>0</v>
      </c>
      <c r="K1258" s="81">
        <f t="shared" si="103"/>
        <v>1</v>
      </c>
      <c r="L1258" s="28">
        <f t="shared" si="102"/>
        <v>0</v>
      </c>
      <c r="M1258" s="28">
        <f t="shared" si="104"/>
        <v>0</v>
      </c>
    </row>
    <row r="1259" spans="1:13" ht="14.15" customHeight="1" x14ac:dyDescent="0.25">
      <c r="A1259" s="129">
        <v>16316428</v>
      </c>
      <c r="B1259" s="124" t="s">
        <v>425</v>
      </c>
      <c r="C1259" s="124" t="s">
        <v>426</v>
      </c>
      <c r="D1259" s="4" t="s">
        <v>2991</v>
      </c>
      <c r="E1259" s="6">
        <v>1</v>
      </c>
      <c r="F1259" s="6"/>
      <c r="G1259" s="7"/>
      <c r="H1259" s="122">
        <f>VLOOKUP(A1259,'NIP totaal 2021'!$A$4:$I$2114,9,0)</f>
        <v>0</v>
      </c>
      <c r="I1259" s="32">
        <f t="shared" si="100"/>
        <v>0</v>
      </c>
      <c r="J1259" s="27">
        <f t="shared" si="101"/>
        <v>0</v>
      </c>
      <c r="K1259" s="81">
        <f t="shared" si="103"/>
        <v>1</v>
      </c>
      <c r="L1259" s="28">
        <f t="shared" si="102"/>
        <v>0</v>
      </c>
      <c r="M1259" s="28">
        <f t="shared" si="104"/>
        <v>0</v>
      </c>
    </row>
    <row r="1260" spans="1:13" ht="14.15" customHeight="1" x14ac:dyDescent="0.25">
      <c r="A1260" s="129">
        <v>16316436</v>
      </c>
      <c r="B1260" s="124" t="s">
        <v>427</v>
      </c>
      <c r="C1260" s="124" t="s">
        <v>428</v>
      </c>
      <c r="D1260" s="4" t="s">
        <v>2991</v>
      </c>
      <c r="E1260" s="6">
        <v>1</v>
      </c>
      <c r="F1260" s="6"/>
      <c r="G1260" s="7"/>
      <c r="H1260" s="122">
        <f>VLOOKUP(A1260,'NIP totaal 2021'!$A$4:$I$2114,9,0)</f>
        <v>0</v>
      </c>
      <c r="I1260" s="32">
        <f t="shared" si="100"/>
        <v>0</v>
      </c>
      <c r="J1260" s="27">
        <f t="shared" si="101"/>
        <v>0</v>
      </c>
      <c r="K1260" s="81">
        <f t="shared" si="103"/>
        <v>1</v>
      </c>
      <c r="L1260" s="28">
        <f t="shared" si="102"/>
        <v>0</v>
      </c>
      <c r="M1260" s="28">
        <f t="shared" si="104"/>
        <v>0</v>
      </c>
    </row>
    <row r="1261" spans="1:13" ht="14.15" customHeight="1" x14ac:dyDescent="0.25">
      <c r="A1261" s="129">
        <v>16324560</v>
      </c>
      <c r="B1261" s="124" t="s">
        <v>417</v>
      </c>
      <c r="C1261" s="124" t="s">
        <v>418</v>
      </c>
      <c r="D1261" s="4" t="s">
        <v>2991</v>
      </c>
      <c r="E1261" s="6">
        <v>1</v>
      </c>
      <c r="F1261" s="6"/>
      <c r="G1261" s="7"/>
      <c r="H1261" s="122">
        <f>VLOOKUP(A1261,'NIP totaal 2021'!$A$4:$I$2114,9,0)</f>
        <v>0</v>
      </c>
      <c r="I1261" s="32">
        <f t="shared" si="100"/>
        <v>0</v>
      </c>
      <c r="J1261" s="27">
        <f t="shared" si="101"/>
        <v>0</v>
      </c>
      <c r="K1261" s="81">
        <f t="shared" si="103"/>
        <v>1</v>
      </c>
      <c r="L1261" s="28">
        <f t="shared" si="102"/>
        <v>0</v>
      </c>
      <c r="M1261" s="28">
        <f t="shared" si="104"/>
        <v>0</v>
      </c>
    </row>
    <row r="1262" spans="1:13" ht="14.15" customHeight="1" x14ac:dyDescent="0.25">
      <c r="A1262" s="129">
        <v>16343042</v>
      </c>
      <c r="B1262" s="124" t="s">
        <v>2831</v>
      </c>
      <c r="C1262" s="124" t="s">
        <v>404</v>
      </c>
      <c r="D1262" s="4" t="s">
        <v>2991</v>
      </c>
      <c r="E1262" s="6">
        <v>30</v>
      </c>
      <c r="F1262" s="6"/>
      <c r="G1262" s="7"/>
      <c r="H1262" s="122">
        <f>VLOOKUP(A1262,'NIP totaal 2021'!$A$4:$I$2114,9,0)</f>
        <v>0</v>
      </c>
      <c r="I1262" s="32">
        <f t="shared" si="100"/>
        <v>0</v>
      </c>
      <c r="J1262" s="27">
        <f t="shared" si="101"/>
        <v>0</v>
      </c>
      <c r="K1262" s="81">
        <f t="shared" si="103"/>
        <v>1</v>
      </c>
      <c r="L1262" s="28">
        <f t="shared" si="102"/>
        <v>0</v>
      </c>
      <c r="M1262" s="28">
        <f t="shared" si="104"/>
        <v>0</v>
      </c>
    </row>
    <row r="1263" spans="1:13" ht="14.15" customHeight="1" x14ac:dyDescent="0.25">
      <c r="A1263" s="129">
        <v>16413458</v>
      </c>
      <c r="B1263" s="124" t="s">
        <v>401</v>
      </c>
      <c r="C1263" s="124" t="s">
        <v>402</v>
      </c>
      <c r="D1263" s="4" t="s">
        <v>2991</v>
      </c>
      <c r="E1263" s="6">
        <v>1</v>
      </c>
      <c r="F1263" s="6"/>
      <c r="G1263" s="7"/>
      <c r="H1263" s="122">
        <f>VLOOKUP(A1263,'NIP totaal 2021'!$A$4:$I$2114,9,0)</f>
        <v>0</v>
      </c>
      <c r="I1263" s="32">
        <f t="shared" si="100"/>
        <v>0</v>
      </c>
      <c r="J1263" s="27">
        <f t="shared" si="101"/>
        <v>0</v>
      </c>
      <c r="K1263" s="81">
        <f t="shared" si="103"/>
        <v>1</v>
      </c>
      <c r="L1263" s="28">
        <f t="shared" si="102"/>
        <v>0</v>
      </c>
      <c r="M1263" s="28">
        <f t="shared" si="104"/>
        <v>0</v>
      </c>
    </row>
    <row r="1264" spans="1:13" ht="14.15" customHeight="1" x14ac:dyDescent="0.25">
      <c r="A1264" s="129">
        <v>16604423</v>
      </c>
      <c r="B1264" s="124" t="s">
        <v>429</v>
      </c>
      <c r="C1264" s="124" t="s">
        <v>430</v>
      </c>
      <c r="D1264" s="4" t="s">
        <v>2991</v>
      </c>
      <c r="E1264" s="6">
        <v>1</v>
      </c>
      <c r="F1264" s="6"/>
      <c r="G1264" s="7"/>
      <c r="H1264" s="122">
        <f>VLOOKUP(A1264,'NIP totaal 2021'!$A$4:$I$2114,9,0)</f>
        <v>0</v>
      </c>
      <c r="I1264" s="32">
        <f t="shared" si="100"/>
        <v>0</v>
      </c>
      <c r="J1264" s="27">
        <f t="shared" si="101"/>
        <v>0</v>
      </c>
      <c r="K1264" s="81">
        <f t="shared" si="103"/>
        <v>1</v>
      </c>
      <c r="L1264" s="28">
        <f t="shared" si="102"/>
        <v>0</v>
      </c>
      <c r="M1264" s="28">
        <f t="shared" si="104"/>
        <v>0</v>
      </c>
    </row>
    <row r="1265" spans="1:13" ht="14.15" customHeight="1" x14ac:dyDescent="0.25">
      <c r="A1265" s="129">
        <v>16607082</v>
      </c>
      <c r="B1265" s="124" t="s">
        <v>431</v>
      </c>
      <c r="C1265" s="124" t="s">
        <v>432</v>
      </c>
      <c r="D1265" s="4" t="s">
        <v>2991</v>
      </c>
      <c r="E1265" s="6">
        <v>1</v>
      </c>
      <c r="F1265" s="6"/>
      <c r="G1265" s="7"/>
      <c r="H1265" s="122">
        <f>VLOOKUP(A1265,'NIP totaal 2021'!$A$4:$I$2114,9,0)</f>
        <v>0</v>
      </c>
      <c r="I1265" s="32">
        <f t="shared" si="100"/>
        <v>0</v>
      </c>
      <c r="J1265" s="27">
        <f t="shared" si="101"/>
        <v>0</v>
      </c>
      <c r="K1265" s="81">
        <f t="shared" si="103"/>
        <v>1</v>
      </c>
      <c r="L1265" s="28">
        <f t="shared" si="102"/>
        <v>0</v>
      </c>
      <c r="M1265" s="28">
        <f t="shared" si="104"/>
        <v>0</v>
      </c>
    </row>
    <row r="1266" spans="1:13" ht="14.15" customHeight="1" x14ac:dyDescent="0.25">
      <c r="A1266" s="129">
        <v>16613716</v>
      </c>
      <c r="B1266" s="124" t="s">
        <v>2832</v>
      </c>
      <c r="C1266" s="124" t="s">
        <v>414</v>
      </c>
      <c r="D1266" s="4" t="s">
        <v>2991</v>
      </c>
      <c r="E1266" s="6">
        <v>56</v>
      </c>
      <c r="F1266" s="6"/>
      <c r="G1266" s="7"/>
      <c r="H1266" s="122">
        <f>VLOOKUP(A1266,'NIP totaal 2021'!$A$4:$I$2114,9,0)</f>
        <v>0</v>
      </c>
      <c r="I1266" s="32">
        <f t="shared" si="100"/>
        <v>0</v>
      </c>
      <c r="J1266" s="27">
        <f t="shared" si="101"/>
        <v>0</v>
      </c>
      <c r="K1266" s="81">
        <f t="shared" si="103"/>
        <v>1</v>
      </c>
      <c r="L1266" s="28">
        <f t="shared" si="102"/>
        <v>0</v>
      </c>
      <c r="M1266" s="28">
        <f t="shared" si="104"/>
        <v>0</v>
      </c>
    </row>
    <row r="1267" spans="1:13" ht="14.15" customHeight="1" x14ac:dyDescent="0.25">
      <c r="A1267" s="129">
        <v>16613724</v>
      </c>
      <c r="B1267" s="124" t="s">
        <v>2832</v>
      </c>
      <c r="C1267" s="124" t="s">
        <v>414</v>
      </c>
      <c r="D1267" s="4" t="s">
        <v>2991</v>
      </c>
      <c r="E1267" s="6">
        <v>56</v>
      </c>
      <c r="F1267" s="6"/>
      <c r="G1267" s="7"/>
      <c r="H1267" s="122">
        <f>VLOOKUP(A1267,'NIP totaal 2021'!$A$4:$I$2114,9,0)</f>
        <v>0</v>
      </c>
      <c r="I1267" s="32">
        <f t="shared" si="100"/>
        <v>0</v>
      </c>
      <c r="J1267" s="27">
        <f t="shared" si="101"/>
        <v>0</v>
      </c>
      <c r="K1267" s="81">
        <f t="shared" si="103"/>
        <v>1</v>
      </c>
      <c r="L1267" s="28">
        <f t="shared" si="102"/>
        <v>0</v>
      </c>
      <c r="M1267" s="28">
        <f t="shared" si="104"/>
        <v>0</v>
      </c>
    </row>
    <row r="1268" spans="1:13" ht="14.15" customHeight="1" x14ac:dyDescent="0.25">
      <c r="A1268" s="129">
        <v>16625994</v>
      </c>
      <c r="B1268" s="124" t="s">
        <v>433</v>
      </c>
      <c r="C1268" s="124" t="s">
        <v>434</v>
      </c>
      <c r="D1268" s="4" t="s">
        <v>2991</v>
      </c>
      <c r="E1268" s="6">
        <v>1</v>
      </c>
      <c r="F1268" s="6"/>
      <c r="G1268" s="7"/>
      <c r="H1268" s="122">
        <f>VLOOKUP(A1268,'NIP totaal 2021'!$A$4:$I$2114,9,0)</f>
        <v>0</v>
      </c>
      <c r="I1268" s="32">
        <f t="shared" si="100"/>
        <v>0</v>
      </c>
      <c r="J1268" s="27">
        <f t="shared" si="101"/>
        <v>0</v>
      </c>
      <c r="K1268" s="81">
        <f t="shared" si="103"/>
        <v>1</v>
      </c>
      <c r="L1268" s="28">
        <f t="shared" si="102"/>
        <v>0</v>
      </c>
      <c r="M1268" s="28">
        <f t="shared" si="104"/>
        <v>0</v>
      </c>
    </row>
    <row r="1269" spans="1:13" ht="14.15" customHeight="1" x14ac:dyDescent="0.25">
      <c r="A1269" s="129">
        <v>16644557</v>
      </c>
      <c r="B1269" s="124" t="s">
        <v>433</v>
      </c>
      <c r="C1269" s="124" t="s">
        <v>434</v>
      </c>
      <c r="D1269" s="4" t="s">
        <v>2991</v>
      </c>
      <c r="E1269" s="6">
        <v>1</v>
      </c>
      <c r="F1269" s="6"/>
      <c r="G1269" s="7"/>
      <c r="H1269" s="122">
        <f>VLOOKUP(A1269,'NIP totaal 2021'!$A$4:$I$2114,9,0)</f>
        <v>0</v>
      </c>
      <c r="I1269" s="32">
        <f t="shared" si="100"/>
        <v>0</v>
      </c>
      <c r="J1269" s="27">
        <f t="shared" si="101"/>
        <v>0</v>
      </c>
      <c r="K1269" s="81">
        <f t="shared" si="103"/>
        <v>1</v>
      </c>
      <c r="L1269" s="28">
        <f t="shared" si="102"/>
        <v>0</v>
      </c>
      <c r="M1269" s="28">
        <f t="shared" si="104"/>
        <v>0</v>
      </c>
    </row>
    <row r="1270" spans="1:13" ht="14.15" customHeight="1" x14ac:dyDescent="0.25">
      <c r="A1270" s="129">
        <v>16644565</v>
      </c>
      <c r="B1270" s="124" t="s">
        <v>433</v>
      </c>
      <c r="C1270" s="124" t="s">
        <v>434</v>
      </c>
      <c r="D1270" s="4" t="s">
        <v>2991</v>
      </c>
      <c r="E1270" s="6">
        <v>1</v>
      </c>
      <c r="F1270" s="6"/>
      <c r="G1270" s="7"/>
      <c r="H1270" s="122">
        <f>VLOOKUP(A1270,'NIP totaal 2021'!$A$4:$I$2114,9,0)</f>
        <v>0</v>
      </c>
      <c r="I1270" s="32">
        <f t="shared" si="100"/>
        <v>0</v>
      </c>
      <c r="J1270" s="27">
        <f t="shared" si="101"/>
        <v>0</v>
      </c>
      <c r="K1270" s="81">
        <f t="shared" si="103"/>
        <v>1</v>
      </c>
      <c r="L1270" s="28">
        <f t="shared" si="102"/>
        <v>0</v>
      </c>
      <c r="M1270" s="28">
        <f t="shared" si="104"/>
        <v>0</v>
      </c>
    </row>
    <row r="1271" spans="1:13" ht="14.15" customHeight="1" x14ac:dyDescent="0.25">
      <c r="A1271" s="129">
        <v>16745825</v>
      </c>
      <c r="B1271" s="124" t="s">
        <v>417</v>
      </c>
      <c r="C1271" s="124" t="s">
        <v>418</v>
      </c>
      <c r="D1271" s="4" t="s">
        <v>2991</v>
      </c>
      <c r="E1271" s="6">
        <v>1</v>
      </c>
      <c r="F1271" s="6"/>
      <c r="G1271" s="7"/>
      <c r="H1271" s="122">
        <f>VLOOKUP(A1271,'NIP totaal 2021'!$A$4:$I$2114,9,0)</f>
        <v>0</v>
      </c>
      <c r="I1271" s="32">
        <f t="shared" si="100"/>
        <v>0</v>
      </c>
      <c r="J1271" s="27">
        <f t="shared" si="101"/>
        <v>0</v>
      </c>
      <c r="K1271" s="81">
        <f t="shared" si="103"/>
        <v>1</v>
      </c>
      <c r="L1271" s="28">
        <f t="shared" si="102"/>
        <v>0</v>
      </c>
      <c r="M1271" s="28">
        <f t="shared" si="104"/>
        <v>0</v>
      </c>
    </row>
    <row r="1272" spans="1:13" ht="14.15" customHeight="1" x14ac:dyDescent="0.25">
      <c r="A1272" s="129">
        <v>16745841</v>
      </c>
      <c r="B1272" s="124" t="s">
        <v>417</v>
      </c>
      <c r="C1272" s="124" t="s">
        <v>418</v>
      </c>
      <c r="D1272" s="4" t="s">
        <v>2991</v>
      </c>
      <c r="E1272" s="6">
        <v>1</v>
      </c>
      <c r="F1272" s="6"/>
      <c r="G1272" s="7"/>
      <c r="H1272" s="122">
        <f>VLOOKUP(A1272,'NIP totaal 2021'!$A$4:$I$2114,9,0)</f>
        <v>0</v>
      </c>
      <c r="I1272" s="32">
        <f t="shared" si="100"/>
        <v>0</v>
      </c>
      <c r="J1272" s="27">
        <f t="shared" si="101"/>
        <v>0</v>
      </c>
      <c r="K1272" s="81">
        <f t="shared" si="103"/>
        <v>1</v>
      </c>
      <c r="L1272" s="28">
        <f t="shared" si="102"/>
        <v>0</v>
      </c>
      <c r="M1272" s="28">
        <f t="shared" si="104"/>
        <v>0</v>
      </c>
    </row>
    <row r="1273" spans="1:13" ht="14.15" customHeight="1" x14ac:dyDescent="0.25">
      <c r="A1273" s="129">
        <v>16795032</v>
      </c>
      <c r="B1273" s="124" t="s">
        <v>415</v>
      </c>
      <c r="C1273" s="124" t="s">
        <v>416</v>
      </c>
      <c r="D1273" s="4" t="s">
        <v>2991</v>
      </c>
      <c r="E1273" s="6">
        <v>28</v>
      </c>
      <c r="F1273" s="6"/>
      <c r="G1273" s="7"/>
      <c r="H1273" s="122">
        <f>VLOOKUP(A1273,'NIP totaal 2021'!$A$4:$I$2114,9,0)</f>
        <v>0</v>
      </c>
      <c r="I1273" s="32">
        <f t="shared" si="100"/>
        <v>0</v>
      </c>
      <c r="J1273" s="27">
        <f t="shared" si="101"/>
        <v>0</v>
      </c>
      <c r="K1273" s="81">
        <f t="shared" si="103"/>
        <v>1</v>
      </c>
      <c r="L1273" s="28">
        <f t="shared" si="102"/>
        <v>0</v>
      </c>
      <c r="M1273" s="28">
        <f t="shared" si="104"/>
        <v>0</v>
      </c>
    </row>
    <row r="1274" spans="1:13" ht="14.15" customHeight="1" x14ac:dyDescent="0.25">
      <c r="A1274" s="129">
        <v>16811941</v>
      </c>
      <c r="B1274" s="124" t="s">
        <v>2832</v>
      </c>
      <c r="C1274" s="124" t="s">
        <v>414</v>
      </c>
      <c r="D1274" s="4" t="s">
        <v>2991</v>
      </c>
      <c r="E1274" s="6">
        <v>56</v>
      </c>
      <c r="F1274" s="6"/>
      <c r="G1274" s="7"/>
      <c r="H1274" s="122">
        <f>VLOOKUP(A1274,'NIP totaal 2021'!$A$4:$I$2114,9,0)</f>
        <v>0</v>
      </c>
      <c r="I1274" s="32">
        <f t="shared" si="100"/>
        <v>0</v>
      </c>
      <c r="J1274" s="27">
        <f t="shared" si="101"/>
        <v>0</v>
      </c>
      <c r="K1274" s="81">
        <f t="shared" si="103"/>
        <v>1</v>
      </c>
      <c r="L1274" s="28">
        <f t="shared" si="102"/>
        <v>0</v>
      </c>
      <c r="M1274" s="28">
        <f t="shared" si="104"/>
        <v>0</v>
      </c>
    </row>
    <row r="1275" spans="1:13" ht="14.15" customHeight="1" x14ac:dyDescent="0.25">
      <c r="A1275" s="129">
        <v>16832779</v>
      </c>
      <c r="B1275" s="124" t="s">
        <v>405</v>
      </c>
      <c r="C1275" s="124" t="s">
        <v>406</v>
      </c>
      <c r="D1275" s="4" t="s">
        <v>2991</v>
      </c>
      <c r="E1275" s="6">
        <v>1</v>
      </c>
      <c r="F1275" s="6"/>
      <c r="G1275" s="7"/>
      <c r="H1275" s="122">
        <f>VLOOKUP(A1275,'NIP totaal 2021'!$A$4:$I$2114,9,0)</f>
        <v>0</v>
      </c>
      <c r="I1275" s="32">
        <f t="shared" si="100"/>
        <v>0</v>
      </c>
      <c r="J1275" s="27">
        <f t="shared" si="101"/>
        <v>0</v>
      </c>
      <c r="K1275" s="81">
        <f t="shared" si="103"/>
        <v>1</v>
      </c>
      <c r="L1275" s="28">
        <f t="shared" si="102"/>
        <v>0</v>
      </c>
      <c r="M1275" s="28">
        <f t="shared" si="104"/>
        <v>0</v>
      </c>
    </row>
    <row r="1276" spans="1:13" ht="14.15" customHeight="1" x14ac:dyDescent="0.25">
      <c r="A1276" s="129">
        <v>16832787</v>
      </c>
      <c r="B1276" s="124" t="s">
        <v>405</v>
      </c>
      <c r="C1276" s="124" t="s">
        <v>406</v>
      </c>
      <c r="D1276" s="4" t="s">
        <v>2991</v>
      </c>
      <c r="E1276" s="6">
        <v>1</v>
      </c>
      <c r="F1276" s="6"/>
      <c r="G1276" s="7"/>
      <c r="H1276" s="122">
        <f>VLOOKUP(A1276,'NIP totaal 2021'!$A$4:$I$2114,9,0)</f>
        <v>0</v>
      </c>
      <c r="I1276" s="32">
        <f t="shared" si="100"/>
        <v>0</v>
      </c>
      <c r="J1276" s="27">
        <f t="shared" si="101"/>
        <v>0</v>
      </c>
      <c r="K1276" s="81">
        <f t="shared" si="103"/>
        <v>1</v>
      </c>
      <c r="L1276" s="28">
        <f t="shared" si="102"/>
        <v>0</v>
      </c>
      <c r="M1276" s="28">
        <f t="shared" si="104"/>
        <v>0</v>
      </c>
    </row>
    <row r="1277" spans="1:13" ht="14.15" customHeight="1" x14ac:dyDescent="0.25">
      <c r="A1277" s="129">
        <v>14219557</v>
      </c>
      <c r="B1277" s="124" t="s">
        <v>436</v>
      </c>
      <c r="C1277" s="124" t="s">
        <v>437</v>
      </c>
      <c r="D1277" s="4" t="s">
        <v>2991</v>
      </c>
      <c r="E1277" s="6">
        <v>2</v>
      </c>
      <c r="F1277" s="6"/>
      <c r="G1277" s="7"/>
      <c r="H1277" s="122">
        <f>VLOOKUP(A1277,'NIP totaal 2021'!$A$4:$I$2114,9,0)</f>
        <v>0</v>
      </c>
      <c r="I1277" s="32">
        <f t="shared" si="100"/>
        <v>0</v>
      </c>
      <c r="J1277" s="27">
        <f t="shared" si="101"/>
        <v>0</v>
      </c>
      <c r="K1277" s="81">
        <f t="shared" si="103"/>
        <v>1</v>
      </c>
      <c r="L1277" s="28">
        <f t="shared" si="102"/>
        <v>0</v>
      </c>
      <c r="M1277" s="28">
        <f t="shared" si="104"/>
        <v>0</v>
      </c>
    </row>
    <row r="1278" spans="1:13" ht="14.15" customHeight="1" x14ac:dyDescent="0.25">
      <c r="A1278" s="129">
        <v>14219565</v>
      </c>
      <c r="B1278" s="124" t="s">
        <v>436</v>
      </c>
      <c r="C1278" s="124" t="s">
        <v>437</v>
      </c>
      <c r="D1278" s="4" t="s">
        <v>2991</v>
      </c>
      <c r="E1278" s="6">
        <v>1</v>
      </c>
      <c r="F1278" s="6"/>
      <c r="G1278" s="7"/>
      <c r="H1278" s="122">
        <f>VLOOKUP(A1278,'NIP totaal 2021'!$A$4:$I$2114,9,0)</f>
        <v>0</v>
      </c>
      <c r="I1278" s="32">
        <f t="shared" si="100"/>
        <v>0</v>
      </c>
      <c r="J1278" s="27">
        <f t="shared" si="101"/>
        <v>0</v>
      </c>
      <c r="K1278" s="81">
        <f t="shared" si="103"/>
        <v>1</v>
      </c>
      <c r="L1278" s="28">
        <f t="shared" si="102"/>
        <v>0</v>
      </c>
      <c r="M1278" s="28">
        <f t="shared" si="104"/>
        <v>0</v>
      </c>
    </row>
    <row r="1279" spans="1:13" ht="14.15" customHeight="1" x14ac:dyDescent="0.25">
      <c r="A1279" s="129">
        <v>14252074</v>
      </c>
      <c r="B1279" s="124" t="s">
        <v>438</v>
      </c>
      <c r="C1279" s="124" t="s">
        <v>2739</v>
      </c>
      <c r="D1279" s="4" t="s">
        <v>2991</v>
      </c>
      <c r="E1279" s="6">
        <v>2</v>
      </c>
      <c r="F1279" s="6"/>
      <c r="G1279" s="7"/>
      <c r="H1279" s="122">
        <f>VLOOKUP(A1279,'NIP totaal 2021'!$A$4:$I$2114,9,0)</f>
        <v>0</v>
      </c>
      <c r="I1279" s="32">
        <f t="shared" si="100"/>
        <v>0</v>
      </c>
      <c r="J1279" s="27">
        <f t="shared" si="101"/>
        <v>0</v>
      </c>
      <c r="K1279" s="81">
        <f t="shared" si="103"/>
        <v>1</v>
      </c>
      <c r="L1279" s="28">
        <f t="shared" si="102"/>
        <v>0</v>
      </c>
      <c r="M1279" s="28">
        <f t="shared" si="104"/>
        <v>0</v>
      </c>
    </row>
    <row r="1280" spans="1:13" ht="14.15" customHeight="1" x14ac:dyDescent="0.25">
      <c r="A1280" s="129">
        <v>14338343</v>
      </c>
      <c r="B1280" s="124" t="s">
        <v>438</v>
      </c>
      <c r="C1280" s="124" t="s">
        <v>2739</v>
      </c>
      <c r="D1280" s="4" t="s">
        <v>2991</v>
      </c>
      <c r="E1280" s="6">
        <v>1</v>
      </c>
      <c r="F1280" s="6"/>
      <c r="G1280" s="7"/>
      <c r="H1280" s="122">
        <f>VLOOKUP(A1280,'NIP totaal 2021'!$A$4:$I$2114,9,0)</f>
        <v>0</v>
      </c>
      <c r="I1280" s="32">
        <f t="shared" si="100"/>
        <v>0</v>
      </c>
      <c r="J1280" s="27">
        <f t="shared" si="101"/>
        <v>0</v>
      </c>
      <c r="K1280" s="81">
        <f t="shared" si="103"/>
        <v>1</v>
      </c>
      <c r="L1280" s="28">
        <f t="shared" si="102"/>
        <v>0</v>
      </c>
      <c r="M1280" s="28">
        <f t="shared" si="104"/>
        <v>0</v>
      </c>
    </row>
    <row r="1281" spans="1:13" ht="14.15" customHeight="1" x14ac:dyDescent="0.25">
      <c r="A1281" s="129">
        <v>14645955</v>
      </c>
      <c r="B1281" s="124" t="s">
        <v>439</v>
      </c>
      <c r="C1281" s="124" t="s">
        <v>440</v>
      </c>
      <c r="D1281" s="4" t="s">
        <v>2991</v>
      </c>
      <c r="E1281" s="6">
        <v>1</v>
      </c>
      <c r="F1281" s="6"/>
      <c r="G1281" s="7"/>
      <c r="H1281" s="122">
        <f>VLOOKUP(A1281,'NIP totaal 2021'!$A$4:$I$2114,9,0)</f>
        <v>0</v>
      </c>
      <c r="I1281" s="32">
        <f t="shared" si="100"/>
        <v>0</v>
      </c>
      <c r="J1281" s="27">
        <f t="shared" si="101"/>
        <v>0</v>
      </c>
      <c r="K1281" s="81">
        <f t="shared" si="103"/>
        <v>1</v>
      </c>
      <c r="L1281" s="28">
        <f t="shared" si="102"/>
        <v>0</v>
      </c>
      <c r="M1281" s="28">
        <f t="shared" si="104"/>
        <v>0</v>
      </c>
    </row>
    <row r="1282" spans="1:13" ht="14.15" customHeight="1" x14ac:dyDescent="0.25">
      <c r="A1282" s="129">
        <v>14696096</v>
      </c>
      <c r="B1282" s="124" t="s">
        <v>441</v>
      </c>
      <c r="C1282" s="124" t="s">
        <v>442</v>
      </c>
      <c r="D1282" s="4" t="s">
        <v>2991</v>
      </c>
      <c r="E1282" s="6">
        <v>1</v>
      </c>
      <c r="F1282" s="6"/>
      <c r="G1282" s="7"/>
      <c r="H1282" s="122">
        <f>VLOOKUP(A1282,'NIP totaal 2021'!$A$4:$I$2114,9,0)</f>
        <v>0</v>
      </c>
      <c r="I1282" s="32">
        <f t="shared" si="100"/>
        <v>0</v>
      </c>
      <c r="J1282" s="27">
        <f t="shared" si="101"/>
        <v>0</v>
      </c>
      <c r="K1282" s="81">
        <f t="shared" si="103"/>
        <v>1</v>
      </c>
      <c r="L1282" s="28">
        <f t="shared" si="102"/>
        <v>0</v>
      </c>
      <c r="M1282" s="28">
        <f t="shared" si="104"/>
        <v>0</v>
      </c>
    </row>
    <row r="1283" spans="1:13" ht="14.15" customHeight="1" x14ac:dyDescent="0.25">
      <c r="A1283" s="129">
        <v>14696118</v>
      </c>
      <c r="B1283" s="124" t="s">
        <v>441</v>
      </c>
      <c r="C1283" s="124" t="s">
        <v>442</v>
      </c>
      <c r="D1283" s="4" t="s">
        <v>2991</v>
      </c>
      <c r="E1283" s="6">
        <v>1</v>
      </c>
      <c r="F1283" s="6"/>
      <c r="G1283" s="7"/>
      <c r="H1283" s="122">
        <f>VLOOKUP(A1283,'NIP totaal 2021'!$A$4:$I$2114,9,0)</f>
        <v>0</v>
      </c>
      <c r="I1283" s="32">
        <f t="shared" si="100"/>
        <v>0</v>
      </c>
      <c r="J1283" s="27">
        <f t="shared" si="101"/>
        <v>0</v>
      </c>
      <c r="K1283" s="81">
        <f t="shared" si="103"/>
        <v>1</v>
      </c>
      <c r="L1283" s="28">
        <f t="shared" si="102"/>
        <v>0</v>
      </c>
      <c r="M1283" s="28">
        <f t="shared" si="104"/>
        <v>0</v>
      </c>
    </row>
    <row r="1284" spans="1:13" ht="14.15" customHeight="1" x14ac:dyDescent="0.25">
      <c r="A1284" s="129">
        <v>14751933</v>
      </c>
      <c r="B1284" s="124" t="s">
        <v>443</v>
      </c>
      <c r="C1284" s="124" t="s">
        <v>444</v>
      </c>
      <c r="D1284" s="4" t="s">
        <v>2991</v>
      </c>
      <c r="E1284" s="6">
        <v>1</v>
      </c>
      <c r="F1284" s="6"/>
      <c r="G1284" s="7"/>
      <c r="H1284" s="122">
        <f>VLOOKUP(A1284,'NIP totaal 2021'!$A$4:$I$2114,9,0)</f>
        <v>0</v>
      </c>
      <c r="I1284" s="32">
        <f t="shared" si="100"/>
        <v>0</v>
      </c>
      <c r="J1284" s="27">
        <f t="shared" si="101"/>
        <v>0</v>
      </c>
      <c r="K1284" s="81">
        <f t="shared" si="103"/>
        <v>1</v>
      </c>
      <c r="L1284" s="28">
        <f t="shared" si="102"/>
        <v>0</v>
      </c>
      <c r="M1284" s="28">
        <f t="shared" si="104"/>
        <v>0</v>
      </c>
    </row>
    <row r="1285" spans="1:13" ht="14.15" customHeight="1" x14ac:dyDescent="0.25">
      <c r="A1285" s="129">
        <v>14751941</v>
      </c>
      <c r="B1285" s="124" t="s">
        <v>443</v>
      </c>
      <c r="C1285" s="124" t="s">
        <v>444</v>
      </c>
      <c r="D1285" s="4" t="s">
        <v>2991</v>
      </c>
      <c r="E1285" s="6">
        <v>30</v>
      </c>
      <c r="F1285" s="6"/>
      <c r="G1285" s="7"/>
      <c r="H1285" s="122">
        <f>VLOOKUP(A1285,'NIP totaal 2021'!$A$4:$I$2114,9,0)</f>
        <v>0</v>
      </c>
      <c r="I1285" s="32">
        <f t="shared" si="100"/>
        <v>0</v>
      </c>
      <c r="J1285" s="27">
        <f t="shared" si="101"/>
        <v>0</v>
      </c>
      <c r="K1285" s="81">
        <f t="shared" si="103"/>
        <v>1</v>
      </c>
      <c r="L1285" s="28">
        <f t="shared" si="102"/>
        <v>0</v>
      </c>
      <c r="M1285" s="28">
        <f t="shared" si="104"/>
        <v>0</v>
      </c>
    </row>
    <row r="1286" spans="1:13" ht="14.15" customHeight="1" x14ac:dyDescent="0.25">
      <c r="A1286" s="129">
        <v>14939886</v>
      </c>
      <c r="B1286" s="124" t="s">
        <v>443</v>
      </c>
      <c r="C1286" s="124" t="s">
        <v>444</v>
      </c>
      <c r="D1286" s="4" t="s">
        <v>2991</v>
      </c>
      <c r="E1286" s="6">
        <v>70</v>
      </c>
      <c r="F1286" s="6"/>
      <c r="G1286" s="7"/>
      <c r="H1286" s="122">
        <f>VLOOKUP(A1286,'NIP totaal 2021'!$A$4:$I$2114,9,0)</f>
        <v>0</v>
      </c>
      <c r="I1286" s="32">
        <f t="shared" si="100"/>
        <v>0</v>
      </c>
      <c r="J1286" s="27">
        <f t="shared" si="101"/>
        <v>0</v>
      </c>
      <c r="K1286" s="81">
        <f t="shared" si="103"/>
        <v>1</v>
      </c>
      <c r="L1286" s="28">
        <f t="shared" si="102"/>
        <v>0</v>
      </c>
      <c r="M1286" s="28">
        <f t="shared" si="104"/>
        <v>0</v>
      </c>
    </row>
    <row r="1287" spans="1:13" ht="14.15" customHeight="1" x14ac:dyDescent="0.25">
      <c r="A1287" s="129">
        <v>15016757</v>
      </c>
      <c r="B1287" s="124" t="s">
        <v>445</v>
      </c>
      <c r="C1287" s="124" t="s">
        <v>446</v>
      </c>
      <c r="D1287" s="4" t="s">
        <v>2991</v>
      </c>
      <c r="E1287" s="6">
        <v>10</v>
      </c>
      <c r="F1287" s="6"/>
      <c r="G1287" s="7"/>
      <c r="H1287" s="122">
        <f>VLOOKUP(A1287,'NIP totaal 2021'!$A$4:$I$2114,9,0)</f>
        <v>0</v>
      </c>
      <c r="I1287" s="32">
        <f t="shared" si="100"/>
        <v>0</v>
      </c>
      <c r="J1287" s="27">
        <f t="shared" si="101"/>
        <v>0</v>
      </c>
      <c r="K1287" s="81">
        <f t="shared" si="103"/>
        <v>1</v>
      </c>
      <c r="L1287" s="28">
        <f t="shared" si="102"/>
        <v>0</v>
      </c>
      <c r="M1287" s="28">
        <f t="shared" si="104"/>
        <v>0</v>
      </c>
    </row>
    <row r="1288" spans="1:13" ht="14.15" customHeight="1" x14ac:dyDescent="0.25">
      <c r="A1288" s="129">
        <v>15045315</v>
      </c>
      <c r="B1288" s="124" t="s">
        <v>447</v>
      </c>
      <c r="C1288" s="124" t="s">
        <v>2740</v>
      </c>
      <c r="D1288" s="4" t="s">
        <v>2991</v>
      </c>
      <c r="E1288" s="6">
        <v>7</v>
      </c>
      <c r="F1288" s="6"/>
      <c r="G1288" s="7"/>
      <c r="H1288" s="122">
        <f>VLOOKUP(A1288,'NIP totaal 2021'!$A$4:$I$2114,9,0)</f>
        <v>0</v>
      </c>
      <c r="I1288" s="32">
        <f t="shared" si="100"/>
        <v>0</v>
      </c>
      <c r="J1288" s="27">
        <f t="shared" si="101"/>
        <v>0</v>
      </c>
      <c r="K1288" s="81">
        <f t="shared" si="103"/>
        <v>1</v>
      </c>
      <c r="L1288" s="28">
        <f t="shared" si="102"/>
        <v>0</v>
      </c>
      <c r="M1288" s="28">
        <f t="shared" si="104"/>
        <v>0</v>
      </c>
    </row>
    <row r="1289" spans="1:13" ht="14.15" customHeight="1" x14ac:dyDescent="0.25">
      <c r="A1289" s="129">
        <v>15061736</v>
      </c>
      <c r="B1289" s="124" t="s">
        <v>435</v>
      </c>
      <c r="C1289" s="124" t="s">
        <v>2738</v>
      </c>
      <c r="D1289" s="4" t="s">
        <v>2991</v>
      </c>
      <c r="E1289" s="6">
        <v>1</v>
      </c>
      <c r="F1289" s="6"/>
      <c r="G1289" s="7"/>
      <c r="H1289" s="122">
        <f>VLOOKUP(A1289,'NIP totaal 2021'!$A$4:$I$2114,9,0)</f>
        <v>0</v>
      </c>
      <c r="I1289" s="32">
        <f t="shared" si="100"/>
        <v>0</v>
      </c>
      <c r="J1289" s="27">
        <f t="shared" si="101"/>
        <v>0</v>
      </c>
      <c r="K1289" s="81">
        <f t="shared" si="103"/>
        <v>1</v>
      </c>
      <c r="L1289" s="28">
        <f t="shared" si="102"/>
        <v>0</v>
      </c>
      <c r="M1289" s="28">
        <f t="shared" si="104"/>
        <v>0</v>
      </c>
    </row>
    <row r="1290" spans="1:13" ht="14.15" customHeight="1" x14ac:dyDescent="0.25">
      <c r="A1290" s="129">
        <v>15061744</v>
      </c>
      <c r="B1290" s="124" t="s">
        <v>435</v>
      </c>
      <c r="C1290" s="124" t="s">
        <v>2738</v>
      </c>
      <c r="D1290" s="4" t="s">
        <v>2991</v>
      </c>
      <c r="E1290" s="6">
        <v>1</v>
      </c>
      <c r="F1290" s="6"/>
      <c r="G1290" s="7"/>
      <c r="H1290" s="122">
        <f>VLOOKUP(A1290,'NIP totaal 2021'!$A$4:$I$2114,9,0)</f>
        <v>0</v>
      </c>
      <c r="I1290" s="32">
        <f t="shared" si="100"/>
        <v>0</v>
      </c>
      <c r="J1290" s="27">
        <f t="shared" si="101"/>
        <v>0</v>
      </c>
      <c r="K1290" s="81">
        <f t="shared" si="103"/>
        <v>1</v>
      </c>
      <c r="L1290" s="28">
        <f t="shared" si="102"/>
        <v>0</v>
      </c>
      <c r="M1290" s="28">
        <f t="shared" si="104"/>
        <v>0</v>
      </c>
    </row>
    <row r="1291" spans="1:13" ht="14.15" customHeight="1" x14ac:dyDescent="0.25">
      <c r="A1291" s="129">
        <v>15061752</v>
      </c>
      <c r="B1291" s="124" t="s">
        <v>435</v>
      </c>
      <c r="C1291" s="124" t="s">
        <v>2738</v>
      </c>
      <c r="D1291" s="4" t="s">
        <v>2991</v>
      </c>
      <c r="E1291" s="6">
        <v>1</v>
      </c>
      <c r="F1291" s="6"/>
      <c r="G1291" s="7"/>
      <c r="H1291" s="122">
        <f>VLOOKUP(A1291,'NIP totaal 2021'!$A$4:$I$2114,9,0)</f>
        <v>0</v>
      </c>
      <c r="I1291" s="32">
        <f t="shared" si="100"/>
        <v>0</v>
      </c>
      <c r="J1291" s="27">
        <f t="shared" si="101"/>
        <v>0</v>
      </c>
      <c r="K1291" s="81">
        <f t="shared" si="103"/>
        <v>1</v>
      </c>
      <c r="L1291" s="28">
        <f t="shared" si="102"/>
        <v>0</v>
      </c>
      <c r="M1291" s="28">
        <f t="shared" si="104"/>
        <v>0</v>
      </c>
    </row>
    <row r="1292" spans="1:13" ht="14.15" customHeight="1" x14ac:dyDescent="0.25">
      <c r="A1292" s="129">
        <v>15061760</v>
      </c>
      <c r="B1292" s="124" t="s">
        <v>435</v>
      </c>
      <c r="C1292" s="124" t="s">
        <v>2738</v>
      </c>
      <c r="D1292" s="4" t="s">
        <v>2991</v>
      </c>
      <c r="E1292" s="6">
        <v>1</v>
      </c>
      <c r="F1292" s="6"/>
      <c r="G1292" s="7"/>
      <c r="H1292" s="122">
        <f>VLOOKUP(A1292,'NIP totaal 2021'!$A$4:$I$2114,9,0)</f>
        <v>0</v>
      </c>
      <c r="I1292" s="32">
        <f t="shared" si="100"/>
        <v>0</v>
      </c>
      <c r="J1292" s="27">
        <f t="shared" si="101"/>
        <v>0</v>
      </c>
      <c r="K1292" s="81">
        <f t="shared" si="103"/>
        <v>1</v>
      </c>
      <c r="L1292" s="28">
        <f t="shared" si="102"/>
        <v>0</v>
      </c>
      <c r="M1292" s="28">
        <f t="shared" si="104"/>
        <v>0</v>
      </c>
    </row>
    <row r="1293" spans="1:13" ht="14.15" customHeight="1" x14ac:dyDescent="0.25">
      <c r="A1293" s="129">
        <v>15061779</v>
      </c>
      <c r="B1293" s="124" t="s">
        <v>435</v>
      </c>
      <c r="C1293" s="124" t="s">
        <v>2738</v>
      </c>
      <c r="D1293" s="4" t="s">
        <v>2991</v>
      </c>
      <c r="E1293" s="6">
        <v>1</v>
      </c>
      <c r="F1293" s="6"/>
      <c r="G1293" s="7"/>
      <c r="H1293" s="122">
        <f>VLOOKUP(A1293,'NIP totaal 2021'!$A$4:$I$2114,9,0)</f>
        <v>0</v>
      </c>
      <c r="I1293" s="32">
        <f t="shared" si="100"/>
        <v>0</v>
      </c>
      <c r="J1293" s="27">
        <f t="shared" si="101"/>
        <v>0</v>
      </c>
      <c r="K1293" s="81">
        <f t="shared" si="103"/>
        <v>1</v>
      </c>
      <c r="L1293" s="28">
        <f t="shared" si="102"/>
        <v>0</v>
      </c>
      <c r="M1293" s="28">
        <f t="shared" si="104"/>
        <v>0</v>
      </c>
    </row>
    <row r="1294" spans="1:13" ht="14.15" customHeight="1" x14ac:dyDescent="0.25">
      <c r="A1294" s="129">
        <v>15189724</v>
      </c>
      <c r="B1294" s="124" t="s">
        <v>448</v>
      </c>
      <c r="C1294" s="124" t="s">
        <v>449</v>
      </c>
      <c r="D1294" s="4" t="s">
        <v>2991</v>
      </c>
      <c r="E1294" s="6">
        <v>1</v>
      </c>
      <c r="F1294" s="6"/>
      <c r="G1294" s="7"/>
      <c r="H1294" s="122">
        <f>VLOOKUP(A1294,'NIP totaal 2021'!$A$4:$I$2114,9,0)</f>
        <v>0</v>
      </c>
      <c r="I1294" s="32">
        <f t="shared" si="100"/>
        <v>0</v>
      </c>
      <c r="J1294" s="27">
        <f t="shared" si="101"/>
        <v>0</v>
      </c>
      <c r="K1294" s="81">
        <f t="shared" si="103"/>
        <v>1</v>
      </c>
      <c r="L1294" s="28">
        <f t="shared" si="102"/>
        <v>0</v>
      </c>
      <c r="M1294" s="28">
        <f t="shared" si="104"/>
        <v>0</v>
      </c>
    </row>
    <row r="1295" spans="1:13" ht="14.15" customHeight="1" x14ac:dyDescent="0.25">
      <c r="A1295" s="129">
        <v>15220508</v>
      </c>
      <c r="B1295" s="124" t="s">
        <v>436</v>
      </c>
      <c r="C1295" s="124" t="s">
        <v>437</v>
      </c>
      <c r="D1295" s="4" t="s">
        <v>2991</v>
      </c>
      <c r="E1295" s="6">
        <v>2</v>
      </c>
      <c r="F1295" s="6"/>
      <c r="G1295" s="7"/>
      <c r="H1295" s="122">
        <f>VLOOKUP(A1295,'NIP totaal 2021'!$A$4:$I$2114,9,0)</f>
        <v>0</v>
      </c>
      <c r="I1295" s="32">
        <f t="shared" si="100"/>
        <v>0</v>
      </c>
      <c r="J1295" s="27">
        <f t="shared" si="101"/>
        <v>0</v>
      </c>
      <c r="K1295" s="81">
        <f t="shared" si="103"/>
        <v>1</v>
      </c>
      <c r="L1295" s="28">
        <f t="shared" si="102"/>
        <v>0</v>
      </c>
      <c r="M1295" s="28">
        <f t="shared" si="104"/>
        <v>0</v>
      </c>
    </row>
    <row r="1296" spans="1:13" ht="14.15" customHeight="1" x14ac:dyDescent="0.25">
      <c r="A1296" s="129">
        <v>15220516</v>
      </c>
      <c r="B1296" s="124" t="s">
        <v>436</v>
      </c>
      <c r="C1296" s="124" t="s">
        <v>437</v>
      </c>
      <c r="D1296" s="4" t="s">
        <v>2991</v>
      </c>
      <c r="E1296" s="6">
        <v>1</v>
      </c>
      <c r="F1296" s="6"/>
      <c r="G1296" s="7"/>
      <c r="H1296" s="122">
        <f>VLOOKUP(A1296,'NIP totaal 2021'!$A$4:$I$2114,9,0)</f>
        <v>0</v>
      </c>
      <c r="I1296" s="32">
        <f t="shared" si="100"/>
        <v>0</v>
      </c>
      <c r="J1296" s="27">
        <f t="shared" si="101"/>
        <v>0</v>
      </c>
      <c r="K1296" s="81">
        <f t="shared" si="103"/>
        <v>1</v>
      </c>
      <c r="L1296" s="28">
        <f t="shared" si="102"/>
        <v>0</v>
      </c>
      <c r="M1296" s="28">
        <f t="shared" si="104"/>
        <v>0</v>
      </c>
    </row>
    <row r="1297" spans="1:13" ht="14.15" customHeight="1" x14ac:dyDescent="0.25">
      <c r="A1297" s="129">
        <v>15259056</v>
      </c>
      <c r="B1297" s="124" t="s">
        <v>450</v>
      </c>
      <c r="C1297" s="124" t="s">
        <v>451</v>
      </c>
      <c r="D1297" s="4" t="s">
        <v>2991</v>
      </c>
      <c r="E1297" s="6">
        <v>10</v>
      </c>
      <c r="F1297" s="6"/>
      <c r="G1297" s="7"/>
      <c r="H1297" s="122">
        <f>VLOOKUP(A1297,'NIP totaal 2021'!$A$4:$I$2114,9,0)</f>
        <v>0</v>
      </c>
      <c r="I1297" s="32">
        <f t="shared" si="100"/>
        <v>0</v>
      </c>
      <c r="J1297" s="27">
        <f t="shared" si="101"/>
        <v>0</v>
      </c>
      <c r="K1297" s="81">
        <f t="shared" si="103"/>
        <v>1</v>
      </c>
      <c r="L1297" s="28">
        <f t="shared" si="102"/>
        <v>0</v>
      </c>
      <c r="M1297" s="28">
        <f t="shared" si="104"/>
        <v>0</v>
      </c>
    </row>
    <row r="1298" spans="1:13" ht="14.15" customHeight="1" x14ac:dyDescent="0.25">
      <c r="A1298" s="129">
        <v>15262987</v>
      </c>
      <c r="B1298" s="124" t="s">
        <v>452</v>
      </c>
      <c r="C1298" s="124" t="s">
        <v>453</v>
      </c>
      <c r="D1298" s="4" t="s">
        <v>2991</v>
      </c>
      <c r="E1298" s="6">
        <v>2</v>
      </c>
      <c r="F1298" s="6"/>
      <c r="G1298" s="7"/>
      <c r="H1298" s="122">
        <f>VLOOKUP(A1298,'NIP totaal 2021'!$A$4:$I$2114,9,0)</f>
        <v>0</v>
      </c>
      <c r="I1298" s="32">
        <f t="shared" si="100"/>
        <v>0</v>
      </c>
      <c r="J1298" s="27">
        <f t="shared" si="101"/>
        <v>0</v>
      </c>
      <c r="K1298" s="81">
        <f t="shared" si="103"/>
        <v>1</v>
      </c>
      <c r="L1298" s="28">
        <f t="shared" si="102"/>
        <v>0</v>
      </c>
      <c r="M1298" s="28">
        <f t="shared" si="104"/>
        <v>0</v>
      </c>
    </row>
    <row r="1299" spans="1:13" ht="14.15" customHeight="1" x14ac:dyDescent="0.25">
      <c r="A1299" s="129">
        <v>15354091</v>
      </c>
      <c r="B1299" s="124" t="s">
        <v>436</v>
      </c>
      <c r="C1299" s="124" t="s">
        <v>437</v>
      </c>
      <c r="D1299" s="4" t="s">
        <v>2991</v>
      </c>
      <c r="E1299" s="6">
        <v>2</v>
      </c>
      <c r="F1299" s="6"/>
      <c r="G1299" s="7"/>
      <c r="H1299" s="122">
        <f>VLOOKUP(A1299,'NIP totaal 2021'!$A$4:$I$2114,9,0)</f>
        <v>0</v>
      </c>
      <c r="I1299" s="32">
        <f t="shared" si="100"/>
        <v>0</v>
      </c>
      <c r="J1299" s="27">
        <f t="shared" si="101"/>
        <v>0</v>
      </c>
      <c r="K1299" s="81">
        <f t="shared" si="103"/>
        <v>1</v>
      </c>
      <c r="L1299" s="28">
        <f t="shared" si="102"/>
        <v>0</v>
      </c>
      <c r="M1299" s="28">
        <f t="shared" si="104"/>
        <v>0</v>
      </c>
    </row>
    <row r="1300" spans="1:13" ht="14.15" customHeight="1" x14ac:dyDescent="0.25">
      <c r="A1300" s="129">
        <v>15354105</v>
      </c>
      <c r="B1300" s="124" t="s">
        <v>436</v>
      </c>
      <c r="C1300" s="124" t="s">
        <v>437</v>
      </c>
      <c r="D1300" s="4" t="s">
        <v>2991</v>
      </c>
      <c r="E1300" s="6">
        <v>1</v>
      </c>
      <c r="F1300" s="6"/>
      <c r="G1300" s="7"/>
      <c r="H1300" s="122">
        <f>VLOOKUP(A1300,'NIP totaal 2021'!$A$4:$I$2114,9,0)</f>
        <v>0</v>
      </c>
      <c r="I1300" s="32">
        <f t="shared" ref="I1300:I1363" si="105">F1300/E1300</f>
        <v>0</v>
      </c>
      <c r="J1300" s="27">
        <f t="shared" ref="J1300:J1363" si="106">H1300/E1300*F1300</f>
        <v>0</v>
      </c>
      <c r="K1300" s="81">
        <f t="shared" si="103"/>
        <v>1</v>
      </c>
      <c r="L1300" s="28">
        <f t="shared" ref="L1300:L1363" si="107">G1300/E1300*F1300</f>
        <v>0</v>
      </c>
      <c r="M1300" s="28">
        <f t="shared" si="104"/>
        <v>0</v>
      </c>
    </row>
    <row r="1301" spans="1:13" ht="14.15" customHeight="1" x14ac:dyDescent="0.25">
      <c r="A1301" s="129">
        <v>15368505</v>
      </c>
      <c r="B1301" s="124" t="s">
        <v>445</v>
      </c>
      <c r="C1301" s="124" t="s">
        <v>446</v>
      </c>
      <c r="D1301" s="4" t="s">
        <v>2991</v>
      </c>
      <c r="E1301" s="6">
        <v>10</v>
      </c>
      <c r="F1301" s="6"/>
      <c r="G1301" s="7"/>
      <c r="H1301" s="122">
        <f>VLOOKUP(A1301,'NIP totaal 2021'!$A$4:$I$2114,9,0)</f>
        <v>0</v>
      </c>
      <c r="I1301" s="32">
        <f t="shared" si="105"/>
        <v>0</v>
      </c>
      <c r="J1301" s="27">
        <f t="shared" si="106"/>
        <v>0</v>
      </c>
      <c r="K1301" s="81">
        <f t="shared" ref="K1301:K1364" si="108">IF(H1301&gt;G1301, 0, 1)</f>
        <v>1</v>
      </c>
      <c r="L1301" s="28">
        <f t="shared" si="107"/>
        <v>0</v>
      </c>
      <c r="M1301" s="28">
        <f t="shared" ref="M1301:M1364" si="109">MIN(L1301,J1301)</f>
        <v>0</v>
      </c>
    </row>
    <row r="1302" spans="1:13" ht="14.15" customHeight="1" x14ac:dyDescent="0.25">
      <c r="A1302" s="129">
        <v>15467147</v>
      </c>
      <c r="B1302" s="124" t="s">
        <v>454</v>
      </c>
      <c r="C1302" s="124" t="s">
        <v>455</v>
      </c>
      <c r="D1302" s="4" t="s">
        <v>2991</v>
      </c>
      <c r="E1302" s="6">
        <v>1</v>
      </c>
      <c r="F1302" s="6"/>
      <c r="G1302" s="7"/>
      <c r="H1302" s="122">
        <f>VLOOKUP(A1302,'NIP totaal 2021'!$A$4:$I$2114,9,0)</f>
        <v>0</v>
      </c>
      <c r="I1302" s="32">
        <f t="shared" si="105"/>
        <v>0</v>
      </c>
      <c r="J1302" s="27">
        <f t="shared" si="106"/>
        <v>0</v>
      </c>
      <c r="K1302" s="81">
        <f t="shared" si="108"/>
        <v>1</v>
      </c>
      <c r="L1302" s="28">
        <f t="shared" si="107"/>
        <v>0</v>
      </c>
      <c r="M1302" s="28">
        <f t="shared" si="109"/>
        <v>0</v>
      </c>
    </row>
    <row r="1303" spans="1:13" ht="14.15" customHeight="1" x14ac:dyDescent="0.25">
      <c r="A1303" s="129">
        <v>15467155</v>
      </c>
      <c r="B1303" s="124" t="s">
        <v>454</v>
      </c>
      <c r="C1303" s="124" t="s">
        <v>455</v>
      </c>
      <c r="D1303" s="4" t="s">
        <v>2991</v>
      </c>
      <c r="E1303" s="6">
        <v>1</v>
      </c>
      <c r="F1303" s="6"/>
      <c r="G1303" s="7"/>
      <c r="H1303" s="122">
        <f>VLOOKUP(A1303,'NIP totaal 2021'!$A$4:$I$2114,9,0)</f>
        <v>0</v>
      </c>
      <c r="I1303" s="32">
        <f t="shared" si="105"/>
        <v>0</v>
      </c>
      <c r="J1303" s="27">
        <f t="shared" si="106"/>
        <v>0</v>
      </c>
      <c r="K1303" s="81">
        <f t="shared" si="108"/>
        <v>1</v>
      </c>
      <c r="L1303" s="28">
        <f t="shared" si="107"/>
        <v>0</v>
      </c>
      <c r="M1303" s="28">
        <f t="shared" si="109"/>
        <v>0</v>
      </c>
    </row>
    <row r="1304" spans="1:13" ht="14.15" customHeight="1" x14ac:dyDescent="0.25">
      <c r="A1304" s="129">
        <v>15488756</v>
      </c>
      <c r="B1304" s="124" t="s">
        <v>435</v>
      </c>
      <c r="C1304" s="124" t="s">
        <v>2738</v>
      </c>
      <c r="D1304" s="4" t="s">
        <v>2991</v>
      </c>
      <c r="E1304" s="6">
        <v>1</v>
      </c>
      <c r="F1304" s="6"/>
      <c r="G1304" s="7"/>
      <c r="H1304" s="122">
        <f>VLOOKUP(A1304,'NIP totaal 2021'!$A$4:$I$2114,9,0)</f>
        <v>0</v>
      </c>
      <c r="I1304" s="32">
        <f t="shared" si="105"/>
        <v>0</v>
      </c>
      <c r="J1304" s="27">
        <f t="shared" si="106"/>
        <v>0</v>
      </c>
      <c r="K1304" s="81">
        <f t="shared" si="108"/>
        <v>1</v>
      </c>
      <c r="L1304" s="28">
        <f t="shared" si="107"/>
        <v>0</v>
      </c>
      <c r="M1304" s="28">
        <f t="shared" si="109"/>
        <v>0</v>
      </c>
    </row>
    <row r="1305" spans="1:13" ht="14.15" customHeight="1" x14ac:dyDescent="0.25">
      <c r="A1305" s="129">
        <v>15488764</v>
      </c>
      <c r="B1305" s="124" t="s">
        <v>435</v>
      </c>
      <c r="C1305" s="124" t="s">
        <v>2738</v>
      </c>
      <c r="D1305" s="4" t="s">
        <v>2991</v>
      </c>
      <c r="E1305" s="6">
        <v>1</v>
      </c>
      <c r="F1305" s="6"/>
      <c r="G1305" s="7"/>
      <c r="H1305" s="122">
        <f>VLOOKUP(A1305,'NIP totaal 2021'!$A$4:$I$2114,9,0)</f>
        <v>0</v>
      </c>
      <c r="I1305" s="32">
        <f t="shared" si="105"/>
        <v>0</v>
      </c>
      <c r="J1305" s="27">
        <f t="shared" si="106"/>
        <v>0</v>
      </c>
      <c r="K1305" s="81">
        <f t="shared" si="108"/>
        <v>1</v>
      </c>
      <c r="L1305" s="28">
        <f t="shared" si="107"/>
        <v>0</v>
      </c>
      <c r="M1305" s="28">
        <f t="shared" si="109"/>
        <v>0</v>
      </c>
    </row>
    <row r="1306" spans="1:13" ht="14.15" customHeight="1" x14ac:dyDescent="0.25">
      <c r="A1306" s="129">
        <v>15488772</v>
      </c>
      <c r="B1306" s="124" t="s">
        <v>435</v>
      </c>
      <c r="C1306" s="124" t="s">
        <v>2738</v>
      </c>
      <c r="D1306" s="4" t="s">
        <v>2991</v>
      </c>
      <c r="E1306" s="6">
        <v>1</v>
      </c>
      <c r="F1306" s="6"/>
      <c r="G1306" s="7"/>
      <c r="H1306" s="122">
        <f>VLOOKUP(A1306,'NIP totaal 2021'!$A$4:$I$2114,9,0)</f>
        <v>0</v>
      </c>
      <c r="I1306" s="32">
        <f t="shared" si="105"/>
        <v>0</v>
      </c>
      <c r="J1306" s="27">
        <f t="shared" si="106"/>
        <v>0</v>
      </c>
      <c r="K1306" s="81">
        <f t="shared" si="108"/>
        <v>1</v>
      </c>
      <c r="L1306" s="28">
        <f t="shared" si="107"/>
        <v>0</v>
      </c>
      <c r="M1306" s="28">
        <f t="shared" si="109"/>
        <v>0</v>
      </c>
    </row>
    <row r="1307" spans="1:13" ht="14.15" customHeight="1" x14ac:dyDescent="0.25">
      <c r="A1307" s="129">
        <v>15518914</v>
      </c>
      <c r="B1307" s="124" t="s">
        <v>456</v>
      </c>
      <c r="C1307" s="124" t="s">
        <v>457</v>
      </c>
      <c r="D1307" s="4" t="s">
        <v>2991</v>
      </c>
      <c r="E1307" s="6">
        <v>1</v>
      </c>
      <c r="F1307" s="6"/>
      <c r="G1307" s="7"/>
      <c r="H1307" s="122">
        <f>VLOOKUP(A1307,'NIP totaal 2021'!$A$4:$I$2114,9,0)</f>
        <v>0</v>
      </c>
      <c r="I1307" s="32">
        <f t="shared" si="105"/>
        <v>0</v>
      </c>
      <c r="J1307" s="27">
        <f t="shared" si="106"/>
        <v>0</v>
      </c>
      <c r="K1307" s="81">
        <f t="shared" si="108"/>
        <v>1</v>
      </c>
      <c r="L1307" s="28">
        <f t="shared" si="107"/>
        <v>0</v>
      </c>
      <c r="M1307" s="28">
        <f t="shared" si="109"/>
        <v>0</v>
      </c>
    </row>
    <row r="1308" spans="1:13" ht="14.15" customHeight="1" x14ac:dyDescent="0.25">
      <c r="A1308" s="129">
        <v>15548112</v>
      </c>
      <c r="B1308" s="124" t="s">
        <v>435</v>
      </c>
      <c r="C1308" s="124" t="s">
        <v>2738</v>
      </c>
      <c r="D1308" s="4" t="s">
        <v>2991</v>
      </c>
      <c r="E1308" s="6">
        <v>1</v>
      </c>
      <c r="F1308" s="6"/>
      <c r="G1308" s="7"/>
      <c r="H1308" s="122">
        <f>VLOOKUP(A1308,'NIP totaal 2021'!$A$4:$I$2114,9,0)</f>
        <v>0</v>
      </c>
      <c r="I1308" s="32">
        <f t="shared" si="105"/>
        <v>0</v>
      </c>
      <c r="J1308" s="27">
        <f t="shared" si="106"/>
        <v>0</v>
      </c>
      <c r="K1308" s="81">
        <f t="shared" si="108"/>
        <v>1</v>
      </c>
      <c r="L1308" s="28">
        <f t="shared" si="107"/>
        <v>0</v>
      </c>
      <c r="M1308" s="28">
        <f t="shared" si="109"/>
        <v>0</v>
      </c>
    </row>
    <row r="1309" spans="1:13" ht="14.15" customHeight="1" x14ac:dyDescent="0.25">
      <c r="A1309" s="129">
        <v>15548155</v>
      </c>
      <c r="B1309" s="124" t="s">
        <v>435</v>
      </c>
      <c r="C1309" s="124" t="s">
        <v>2738</v>
      </c>
      <c r="D1309" s="4" t="s">
        <v>2991</v>
      </c>
      <c r="E1309" s="6">
        <v>1</v>
      </c>
      <c r="F1309" s="6"/>
      <c r="G1309" s="7"/>
      <c r="H1309" s="122">
        <f>VLOOKUP(A1309,'NIP totaal 2021'!$A$4:$I$2114,9,0)</f>
        <v>0</v>
      </c>
      <c r="I1309" s="32">
        <f t="shared" si="105"/>
        <v>0</v>
      </c>
      <c r="J1309" s="27">
        <f t="shared" si="106"/>
        <v>0</v>
      </c>
      <c r="K1309" s="81">
        <f t="shared" si="108"/>
        <v>1</v>
      </c>
      <c r="L1309" s="28">
        <f t="shared" si="107"/>
        <v>0</v>
      </c>
      <c r="M1309" s="28">
        <f t="shared" si="109"/>
        <v>0</v>
      </c>
    </row>
    <row r="1310" spans="1:13" ht="14.15" customHeight="1" x14ac:dyDescent="0.25">
      <c r="A1310" s="129">
        <v>15548198</v>
      </c>
      <c r="B1310" s="124" t="s">
        <v>435</v>
      </c>
      <c r="C1310" s="124" t="s">
        <v>2738</v>
      </c>
      <c r="D1310" s="4" t="s">
        <v>2991</v>
      </c>
      <c r="E1310" s="6">
        <v>1</v>
      </c>
      <c r="F1310" s="6"/>
      <c r="G1310" s="7"/>
      <c r="H1310" s="122">
        <f>VLOOKUP(A1310,'NIP totaal 2021'!$A$4:$I$2114,9,0)</f>
        <v>0</v>
      </c>
      <c r="I1310" s="32">
        <f t="shared" si="105"/>
        <v>0</v>
      </c>
      <c r="J1310" s="27">
        <f t="shared" si="106"/>
        <v>0</v>
      </c>
      <c r="K1310" s="81">
        <f t="shared" si="108"/>
        <v>1</v>
      </c>
      <c r="L1310" s="28">
        <f t="shared" si="107"/>
        <v>0</v>
      </c>
      <c r="M1310" s="28">
        <f t="shared" si="109"/>
        <v>0</v>
      </c>
    </row>
    <row r="1311" spans="1:13" ht="14.15" customHeight="1" x14ac:dyDescent="0.25">
      <c r="A1311" s="129">
        <v>15548228</v>
      </c>
      <c r="B1311" s="124" t="s">
        <v>435</v>
      </c>
      <c r="C1311" s="124" t="s">
        <v>2738</v>
      </c>
      <c r="D1311" s="4" t="s">
        <v>2991</v>
      </c>
      <c r="E1311" s="6">
        <v>1</v>
      </c>
      <c r="F1311" s="6"/>
      <c r="G1311" s="7"/>
      <c r="H1311" s="122">
        <f>VLOOKUP(A1311,'NIP totaal 2021'!$A$4:$I$2114,9,0)</f>
        <v>0</v>
      </c>
      <c r="I1311" s="32">
        <f t="shared" si="105"/>
        <v>0</v>
      </c>
      <c r="J1311" s="27">
        <f t="shared" si="106"/>
        <v>0</v>
      </c>
      <c r="K1311" s="81">
        <f t="shared" si="108"/>
        <v>1</v>
      </c>
      <c r="L1311" s="28">
        <f t="shared" si="107"/>
        <v>0</v>
      </c>
      <c r="M1311" s="28">
        <f t="shared" si="109"/>
        <v>0</v>
      </c>
    </row>
    <row r="1312" spans="1:13" ht="14.15" customHeight="1" x14ac:dyDescent="0.25">
      <c r="A1312" s="129">
        <v>15557715</v>
      </c>
      <c r="B1312" s="124" t="s">
        <v>458</v>
      </c>
      <c r="C1312" s="124" t="s">
        <v>459</v>
      </c>
      <c r="D1312" s="4" t="s">
        <v>2991</v>
      </c>
      <c r="E1312" s="6">
        <v>1</v>
      </c>
      <c r="F1312" s="6"/>
      <c r="G1312" s="7"/>
      <c r="H1312" s="122">
        <f>VLOOKUP(A1312,'NIP totaal 2021'!$A$4:$I$2114,9,0)</f>
        <v>0</v>
      </c>
      <c r="I1312" s="32">
        <f t="shared" si="105"/>
        <v>0</v>
      </c>
      <c r="J1312" s="27">
        <f t="shared" si="106"/>
        <v>0</v>
      </c>
      <c r="K1312" s="81">
        <f t="shared" si="108"/>
        <v>1</v>
      </c>
      <c r="L1312" s="28">
        <f t="shared" si="107"/>
        <v>0</v>
      </c>
      <c r="M1312" s="28">
        <f t="shared" si="109"/>
        <v>0</v>
      </c>
    </row>
    <row r="1313" spans="1:13" ht="14.15" customHeight="1" x14ac:dyDescent="0.25">
      <c r="A1313" s="129">
        <v>15557723</v>
      </c>
      <c r="B1313" s="124" t="s">
        <v>458</v>
      </c>
      <c r="C1313" s="124" t="s">
        <v>459</v>
      </c>
      <c r="D1313" s="4" t="s">
        <v>2991</v>
      </c>
      <c r="E1313" s="6">
        <v>1</v>
      </c>
      <c r="F1313" s="6"/>
      <c r="G1313" s="7"/>
      <c r="H1313" s="122">
        <f>VLOOKUP(A1313,'NIP totaal 2021'!$A$4:$I$2114,9,0)</f>
        <v>0</v>
      </c>
      <c r="I1313" s="32">
        <f t="shared" si="105"/>
        <v>0</v>
      </c>
      <c r="J1313" s="27">
        <f t="shared" si="106"/>
        <v>0</v>
      </c>
      <c r="K1313" s="81">
        <f t="shared" si="108"/>
        <v>1</v>
      </c>
      <c r="L1313" s="28">
        <f t="shared" si="107"/>
        <v>0</v>
      </c>
      <c r="M1313" s="28">
        <f t="shared" si="109"/>
        <v>0</v>
      </c>
    </row>
    <row r="1314" spans="1:13" ht="14.15" customHeight="1" x14ac:dyDescent="0.25">
      <c r="A1314" s="129">
        <v>15576329</v>
      </c>
      <c r="B1314" s="124" t="s">
        <v>454</v>
      </c>
      <c r="C1314" s="124" t="s">
        <v>455</v>
      </c>
      <c r="D1314" s="4" t="s">
        <v>2991</v>
      </c>
      <c r="E1314" s="6">
        <v>1</v>
      </c>
      <c r="F1314" s="6"/>
      <c r="G1314" s="7"/>
      <c r="H1314" s="122">
        <f>VLOOKUP(A1314,'NIP totaal 2021'!$A$4:$I$2114,9,0)</f>
        <v>0</v>
      </c>
      <c r="I1314" s="32">
        <f t="shared" si="105"/>
        <v>0</v>
      </c>
      <c r="J1314" s="27">
        <f t="shared" si="106"/>
        <v>0</v>
      </c>
      <c r="K1314" s="81">
        <f t="shared" si="108"/>
        <v>1</v>
      </c>
      <c r="L1314" s="28">
        <f t="shared" si="107"/>
        <v>0</v>
      </c>
      <c r="M1314" s="28">
        <f t="shared" si="109"/>
        <v>0</v>
      </c>
    </row>
    <row r="1315" spans="1:13" ht="14.15" customHeight="1" x14ac:dyDescent="0.25">
      <c r="A1315" s="129">
        <v>15577562</v>
      </c>
      <c r="B1315" s="124" t="s">
        <v>454</v>
      </c>
      <c r="C1315" s="124" t="s">
        <v>455</v>
      </c>
      <c r="D1315" s="4" t="s">
        <v>2991</v>
      </c>
      <c r="E1315" s="6">
        <v>1</v>
      </c>
      <c r="F1315" s="6"/>
      <c r="G1315" s="7"/>
      <c r="H1315" s="122">
        <f>VLOOKUP(A1315,'NIP totaal 2021'!$A$4:$I$2114,9,0)</f>
        <v>0</v>
      </c>
      <c r="I1315" s="32">
        <f t="shared" si="105"/>
        <v>0</v>
      </c>
      <c r="J1315" s="27">
        <f t="shared" si="106"/>
        <v>0</v>
      </c>
      <c r="K1315" s="81">
        <f t="shared" si="108"/>
        <v>1</v>
      </c>
      <c r="L1315" s="28">
        <f t="shared" si="107"/>
        <v>0</v>
      </c>
      <c r="M1315" s="28">
        <f t="shared" si="109"/>
        <v>0</v>
      </c>
    </row>
    <row r="1316" spans="1:13" ht="14.15" customHeight="1" x14ac:dyDescent="0.25">
      <c r="A1316" s="129">
        <v>15584321</v>
      </c>
      <c r="B1316" s="124" t="s">
        <v>443</v>
      </c>
      <c r="C1316" s="124" t="s">
        <v>444</v>
      </c>
      <c r="D1316" s="4" t="s">
        <v>2991</v>
      </c>
      <c r="E1316" s="6">
        <v>1</v>
      </c>
      <c r="F1316" s="6"/>
      <c r="G1316" s="7"/>
      <c r="H1316" s="122">
        <f>VLOOKUP(A1316,'NIP totaal 2021'!$A$4:$I$2114,9,0)</f>
        <v>0</v>
      </c>
      <c r="I1316" s="32">
        <f t="shared" si="105"/>
        <v>0</v>
      </c>
      <c r="J1316" s="27">
        <f t="shared" si="106"/>
        <v>0</v>
      </c>
      <c r="K1316" s="81">
        <f t="shared" si="108"/>
        <v>1</v>
      </c>
      <c r="L1316" s="28">
        <f t="shared" si="107"/>
        <v>0</v>
      </c>
      <c r="M1316" s="28">
        <f t="shared" si="109"/>
        <v>0</v>
      </c>
    </row>
    <row r="1317" spans="1:13" ht="14.15" customHeight="1" x14ac:dyDescent="0.25">
      <c r="A1317" s="129">
        <v>15625826</v>
      </c>
      <c r="B1317" s="124" t="s">
        <v>443</v>
      </c>
      <c r="C1317" s="124" t="s">
        <v>444</v>
      </c>
      <c r="D1317" s="4" t="s">
        <v>2991</v>
      </c>
      <c r="E1317" s="6">
        <v>1</v>
      </c>
      <c r="F1317" s="6"/>
      <c r="G1317" s="7"/>
      <c r="H1317" s="122">
        <f>VLOOKUP(A1317,'NIP totaal 2021'!$A$4:$I$2114,9,0)</f>
        <v>0</v>
      </c>
      <c r="I1317" s="32">
        <f t="shared" si="105"/>
        <v>0</v>
      </c>
      <c r="J1317" s="27">
        <f t="shared" si="106"/>
        <v>0</v>
      </c>
      <c r="K1317" s="81">
        <f t="shared" si="108"/>
        <v>1</v>
      </c>
      <c r="L1317" s="28">
        <f t="shared" si="107"/>
        <v>0</v>
      </c>
      <c r="M1317" s="28">
        <f t="shared" si="109"/>
        <v>0</v>
      </c>
    </row>
    <row r="1318" spans="1:13" ht="14.15" customHeight="1" x14ac:dyDescent="0.25">
      <c r="A1318" s="129">
        <v>15627195</v>
      </c>
      <c r="B1318" s="124" t="s">
        <v>443</v>
      </c>
      <c r="C1318" s="124" t="s">
        <v>444</v>
      </c>
      <c r="D1318" s="4" t="s">
        <v>2991</v>
      </c>
      <c r="E1318" s="6">
        <v>1</v>
      </c>
      <c r="F1318" s="6"/>
      <c r="G1318" s="7"/>
      <c r="H1318" s="122">
        <f>VLOOKUP(A1318,'NIP totaal 2021'!$A$4:$I$2114,9,0)</f>
        <v>0</v>
      </c>
      <c r="I1318" s="32">
        <f t="shared" si="105"/>
        <v>0</v>
      </c>
      <c r="J1318" s="27">
        <f t="shared" si="106"/>
        <v>0</v>
      </c>
      <c r="K1318" s="81">
        <f t="shared" si="108"/>
        <v>1</v>
      </c>
      <c r="L1318" s="28">
        <f t="shared" si="107"/>
        <v>0</v>
      </c>
      <c r="M1318" s="28">
        <f t="shared" si="109"/>
        <v>0</v>
      </c>
    </row>
    <row r="1319" spans="1:13" ht="14.15" customHeight="1" x14ac:dyDescent="0.25">
      <c r="A1319" s="129">
        <v>15638405</v>
      </c>
      <c r="B1319" s="124" t="s">
        <v>456</v>
      </c>
      <c r="C1319" s="124" t="s">
        <v>457</v>
      </c>
      <c r="D1319" s="4" t="s">
        <v>2991</v>
      </c>
      <c r="E1319" s="6">
        <v>1</v>
      </c>
      <c r="F1319" s="6"/>
      <c r="G1319" s="7"/>
      <c r="H1319" s="122">
        <f>VLOOKUP(A1319,'NIP totaal 2021'!$A$4:$I$2114,9,0)</f>
        <v>0</v>
      </c>
      <c r="I1319" s="32">
        <f t="shared" si="105"/>
        <v>0</v>
      </c>
      <c r="J1319" s="27">
        <f t="shared" si="106"/>
        <v>0</v>
      </c>
      <c r="K1319" s="81">
        <f t="shared" si="108"/>
        <v>1</v>
      </c>
      <c r="L1319" s="28">
        <f t="shared" si="107"/>
        <v>0</v>
      </c>
      <c r="M1319" s="28">
        <f t="shared" si="109"/>
        <v>0</v>
      </c>
    </row>
    <row r="1320" spans="1:13" ht="14.15" customHeight="1" x14ac:dyDescent="0.25">
      <c r="A1320" s="129">
        <v>15638707</v>
      </c>
      <c r="B1320" s="124" t="s">
        <v>456</v>
      </c>
      <c r="C1320" s="124" t="s">
        <v>457</v>
      </c>
      <c r="D1320" s="4" t="s">
        <v>2991</v>
      </c>
      <c r="E1320" s="6">
        <v>1</v>
      </c>
      <c r="F1320" s="6"/>
      <c r="G1320" s="7"/>
      <c r="H1320" s="122">
        <f>VLOOKUP(A1320,'NIP totaal 2021'!$A$4:$I$2114,9,0)</f>
        <v>0</v>
      </c>
      <c r="I1320" s="32">
        <f t="shared" si="105"/>
        <v>0</v>
      </c>
      <c r="J1320" s="27">
        <f t="shared" si="106"/>
        <v>0</v>
      </c>
      <c r="K1320" s="81">
        <f t="shared" si="108"/>
        <v>1</v>
      </c>
      <c r="L1320" s="28">
        <f t="shared" si="107"/>
        <v>0</v>
      </c>
      <c r="M1320" s="28">
        <f t="shared" si="109"/>
        <v>0</v>
      </c>
    </row>
    <row r="1321" spans="1:13" ht="14.15" customHeight="1" x14ac:dyDescent="0.25">
      <c r="A1321" s="129">
        <v>15642070</v>
      </c>
      <c r="B1321" s="124" t="s">
        <v>441</v>
      </c>
      <c r="C1321" s="124" t="s">
        <v>442</v>
      </c>
      <c r="D1321" s="4" t="s">
        <v>2991</v>
      </c>
      <c r="E1321" s="6">
        <v>1</v>
      </c>
      <c r="F1321" s="6"/>
      <c r="G1321" s="7"/>
      <c r="H1321" s="122">
        <f>VLOOKUP(A1321,'NIP totaal 2021'!$A$4:$I$2114,9,0)</f>
        <v>0</v>
      </c>
      <c r="I1321" s="32">
        <f t="shared" si="105"/>
        <v>0</v>
      </c>
      <c r="J1321" s="27">
        <f t="shared" si="106"/>
        <v>0</v>
      </c>
      <c r="K1321" s="81">
        <f t="shared" si="108"/>
        <v>1</v>
      </c>
      <c r="L1321" s="28">
        <f t="shared" si="107"/>
        <v>0</v>
      </c>
      <c r="M1321" s="28">
        <f t="shared" si="109"/>
        <v>0</v>
      </c>
    </row>
    <row r="1322" spans="1:13" ht="14.15" customHeight="1" x14ac:dyDescent="0.25">
      <c r="A1322" s="129">
        <v>15642925</v>
      </c>
      <c r="B1322" s="124" t="s">
        <v>441</v>
      </c>
      <c r="C1322" s="124" t="s">
        <v>442</v>
      </c>
      <c r="D1322" s="4" t="s">
        <v>2991</v>
      </c>
      <c r="E1322" s="6">
        <v>1</v>
      </c>
      <c r="F1322" s="6"/>
      <c r="G1322" s="7"/>
      <c r="H1322" s="122">
        <f>VLOOKUP(A1322,'NIP totaal 2021'!$A$4:$I$2114,9,0)</f>
        <v>0</v>
      </c>
      <c r="I1322" s="32">
        <f t="shared" si="105"/>
        <v>0</v>
      </c>
      <c r="J1322" s="27">
        <f t="shared" si="106"/>
        <v>0</v>
      </c>
      <c r="K1322" s="81">
        <f t="shared" si="108"/>
        <v>1</v>
      </c>
      <c r="L1322" s="28">
        <f t="shared" si="107"/>
        <v>0</v>
      </c>
      <c r="M1322" s="28">
        <f t="shared" si="109"/>
        <v>0</v>
      </c>
    </row>
    <row r="1323" spans="1:13" ht="14.15" customHeight="1" x14ac:dyDescent="0.25">
      <c r="A1323" s="129">
        <v>15659542</v>
      </c>
      <c r="B1323" s="124" t="s">
        <v>435</v>
      </c>
      <c r="C1323" s="124" t="s">
        <v>2738</v>
      </c>
      <c r="D1323" s="4" t="s">
        <v>2991</v>
      </c>
      <c r="E1323" s="6">
        <v>1</v>
      </c>
      <c r="F1323" s="6"/>
      <c r="G1323" s="7"/>
      <c r="H1323" s="122">
        <f>VLOOKUP(A1323,'NIP totaal 2021'!$A$4:$I$2114,9,0)</f>
        <v>0</v>
      </c>
      <c r="I1323" s="32">
        <f t="shared" si="105"/>
        <v>0</v>
      </c>
      <c r="J1323" s="27">
        <f t="shared" si="106"/>
        <v>0</v>
      </c>
      <c r="K1323" s="81">
        <f t="shared" si="108"/>
        <v>1</v>
      </c>
      <c r="L1323" s="28">
        <f t="shared" si="107"/>
        <v>0</v>
      </c>
      <c r="M1323" s="28">
        <f t="shared" si="109"/>
        <v>0</v>
      </c>
    </row>
    <row r="1324" spans="1:13" ht="14.15" customHeight="1" x14ac:dyDescent="0.25">
      <c r="A1324" s="129">
        <v>15659550</v>
      </c>
      <c r="B1324" s="124" t="s">
        <v>435</v>
      </c>
      <c r="C1324" s="124" t="s">
        <v>2738</v>
      </c>
      <c r="D1324" s="4" t="s">
        <v>2991</v>
      </c>
      <c r="E1324" s="6">
        <v>1</v>
      </c>
      <c r="F1324" s="6"/>
      <c r="G1324" s="7"/>
      <c r="H1324" s="122">
        <f>VLOOKUP(A1324,'NIP totaal 2021'!$A$4:$I$2114,9,0)</f>
        <v>0</v>
      </c>
      <c r="I1324" s="32">
        <f t="shared" si="105"/>
        <v>0</v>
      </c>
      <c r="J1324" s="27">
        <f t="shared" si="106"/>
        <v>0</v>
      </c>
      <c r="K1324" s="81">
        <f t="shared" si="108"/>
        <v>1</v>
      </c>
      <c r="L1324" s="28">
        <f t="shared" si="107"/>
        <v>0</v>
      </c>
      <c r="M1324" s="28">
        <f t="shared" si="109"/>
        <v>0</v>
      </c>
    </row>
    <row r="1325" spans="1:13" ht="14.15" customHeight="1" x14ac:dyDescent="0.25">
      <c r="A1325" s="129">
        <v>15659569</v>
      </c>
      <c r="B1325" s="124" t="s">
        <v>435</v>
      </c>
      <c r="C1325" s="124" t="s">
        <v>2738</v>
      </c>
      <c r="D1325" s="4" t="s">
        <v>2991</v>
      </c>
      <c r="E1325" s="6">
        <v>1</v>
      </c>
      <c r="F1325" s="6"/>
      <c r="G1325" s="7"/>
      <c r="H1325" s="122">
        <f>VLOOKUP(A1325,'NIP totaal 2021'!$A$4:$I$2114,9,0)</f>
        <v>0</v>
      </c>
      <c r="I1325" s="32">
        <f t="shared" si="105"/>
        <v>0</v>
      </c>
      <c r="J1325" s="27">
        <f t="shared" si="106"/>
        <v>0</v>
      </c>
      <c r="K1325" s="81">
        <f t="shared" si="108"/>
        <v>1</v>
      </c>
      <c r="L1325" s="28">
        <f t="shared" si="107"/>
        <v>0</v>
      </c>
      <c r="M1325" s="28">
        <f t="shared" si="109"/>
        <v>0</v>
      </c>
    </row>
    <row r="1326" spans="1:13" ht="14.15" customHeight="1" x14ac:dyDescent="0.25">
      <c r="A1326" s="129">
        <v>15659577</v>
      </c>
      <c r="B1326" s="124" t="s">
        <v>435</v>
      </c>
      <c r="C1326" s="124" t="s">
        <v>2738</v>
      </c>
      <c r="D1326" s="4" t="s">
        <v>2991</v>
      </c>
      <c r="E1326" s="6">
        <v>1</v>
      </c>
      <c r="F1326" s="6"/>
      <c r="G1326" s="7"/>
      <c r="H1326" s="122">
        <f>VLOOKUP(A1326,'NIP totaal 2021'!$A$4:$I$2114,9,0)</f>
        <v>0</v>
      </c>
      <c r="I1326" s="32">
        <f t="shared" si="105"/>
        <v>0</v>
      </c>
      <c r="J1326" s="27">
        <f t="shared" si="106"/>
        <v>0</v>
      </c>
      <c r="K1326" s="81">
        <f t="shared" si="108"/>
        <v>1</v>
      </c>
      <c r="L1326" s="28">
        <f t="shared" si="107"/>
        <v>0</v>
      </c>
      <c r="M1326" s="28">
        <f t="shared" si="109"/>
        <v>0</v>
      </c>
    </row>
    <row r="1327" spans="1:13" ht="14.15" customHeight="1" x14ac:dyDescent="0.25">
      <c r="A1327" s="129">
        <v>15662985</v>
      </c>
      <c r="B1327" s="124" t="s">
        <v>454</v>
      </c>
      <c r="C1327" s="124" t="s">
        <v>455</v>
      </c>
      <c r="D1327" s="4" t="s">
        <v>2991</v>
      </c>
      <c r="E1327" s="6">
        <v>1</v>
      </c>
      <c r="F1327" s="6"/>
      <c r="G1327" s="7"/>
      <c r="H1327" s="122">
        <f>VLOOKUP(A1327,'NIP totaal 2021'!$A$4:$I$2114,9,0)</f>
        <v>0</v>
      </c>
      <c r="I1327" s="32">
        <f t="shared" si="105"/>
        <v>0</v>
      </c>
      <c r="J1327" s="27">
        <f t="shared" si="106"/>
        <v>0</v>
      </c>
      <c r="K1327" s="81">
        <f t="shared" si="108"/>
        <v>1</v>
      </c>
      <c r="L1327" s="28">
        <f t="shared" si="107"/>
        <v>0</v>
      </c>
      <c r="M1327" s="28">
        <f t="shared" si="109"/>
        <v>0</v>
      </c>
    </row>
    <row r="1328" spans="1:13" ht="14.15" customHeight="1" x14ac:dyDescent="0.25">
      <c r="A1328" s="129">
        <v>15668754</v>
      </c>
      <c r="B1328" s="124" t="s">
        <v>435</v>
      </c>
      <c r="C1328" s="124" t="s">
        <v>2738</v>
      </c>
      <c r="D1328" s="4" t="s">
        <v>2991</v>
      </c>
      <c r="E1328" s="6">
        <v>1</v>
      </c>
      <c r="F1328" s="6"/>
      <c r="G1328" s="7"/>
      <c r="H1328" s="122">
        <f>VLOOKUP(A1328,'NIP totaal 2021'!$A$4:$I$2114,9,0)</f>
        <v>0</v>
      </c>
      <c r="I1328" s="32">
        <f t="shared" si="105"/>
        <v>0</v>
      </c>
      <c r="J1328" s="27">
        <f t="shared" si="106"/>
        <v>0</v>
      </c>
      <c r="K1328" s="81">
        <f t="shared" si="108"/>
        <v>1</v>
      </c>
      <c r="L1328" s="28">
        <f t="shared" si="107"/>
        <v>0</v>
      </c>
      <c r="M1328" s="28">
        <f t="shared" si="109"/>
        <v>0</v>
      </c>
    </row>
    <row r="1329" spans="1:13" ht="14.15" customHeight="1" x14ac:dyDescent="0.25">
      <c r="A1329" s="129">
        <v>15679756</v>
      </c>
      <c r="B1329" s="124" t="s">
        <v>435</v>
      </c>
      <c r="C1329" s="124" t="s">
        <v>2738</v>
      </c>
      <c r="D1329" s="4" t="s">
        <v>2991</v>
      </c>
      <c r="E1329" s="6">
        <v>1</v>
      </c>
      <c r="F1329" s="6"/>
      <c r="G1329" s="7"/>
      <c r="H1329" s="122">
        <f>VLOOKUP(A1329,'NIP totaal 2021'!$A$4:$I$2114,9,0)</f>
        <v>0</v>
      </c>
      <c r="I1329" s="32">
        <f t="shared" si="105"/>
        <v>0</v>
      </c>
      <c r="J1329" s="27">
        <f t="shared" si="106"/>
        <v>0</v>
      </c>
      <c r="K1329" s="81">
        <f t="shared" si="108"/>
        <v>1</v>
      </c>
      <c r="L1329" s="28">
        <f t="shared" si="107"/>
        <v>0</v>
      </c>
      <c r="M1329" s="28">
        <f t="shared" si="109"/>
        <v>0</v>
      </c>
    </row>
    <row r="1330" spans="1:13" ht="14.15" customHeight="1" x14ac:dyDescent="0.25">
      <c r="A1330" s="129">
        <v>15679764</v>
      </c>
      <c r="B1330" s="124" t="s">
        <v>435</v>
      </c>
      <c r="C1330" s="124" t="s">
        <v>2738</v>
      </c>
      <c r="D1330" s="4" t="s">
        <v>2991</v>
      </c>
      <c r="E1330" s="6">
        <v>1</v>
      </c>
      <c r="F1330" s="6"/>
      <c r="G1330" s="7"/>
      <c r="H1330" s="122">
        <f>VLOOKUP(A1330,'NIP totaal 2021'!$A$4:$I$2114,9,0)</f>
        <v>0</v>
      </c>
      <c r="I1330" s="32">
        <f t="shared" si="105"/>
        <v>0</v>
      </c>
      <c r="J1330" s="27">
        <f t="shared" si="106"/>
        <v>0</v>
      </c>
      <c r="K1330" s="81">
        <f t="shared" si="108"/>
        <v>1</v>
      </c>
      <c r="L1330" s="28">
        <f t="shared" si="107"/>
        <v>0</v>
      </c>
      <c r="M1330" s="28">
        <f t="shared" si="109"/>
        <v>0</v>
      </c>
    </row>
    <row r="1331" spans="1:13" ht="14.15" customHeight="1" x14ac:dyDescent="0.25">
      <c r="A1331" s="129">
        <v>15679772</v>
      </c>
      <c r="B1331" s="124" t="s">
        <v>435</v>
      </c>
      <c r="C1331" s="124" t="s">
        <v>2738</v>
      </c>
      <c r="D1331" s="4" t="s">
        <v>2991</v>
      </c>
      <c r="E1331" s="6">
        <v>1</v>
      </c>
      <c r="F1331" s="6"/>
      <c r="G1331" s="7"/>
      <c r="H1331" s="122">
        <f>VLOOKUP(A1331,'NIP totaal 2021'!$A$4:$I$2114,9,0)</f>
        <v>0</v>
      </c>
      <c r="I1331" s="32">
        <f t="shared" si="105"/>
        <v>0</v>
      </c>
      <c r="J1331" s="27">
        <f t="shared" si="106"/>
        <v>0</v>
      </c>
      <c r="K1331" s="81">
        <f t="shared" si="108"/>
        <v>1</v>
      </c>
      <c r="L1331" s="28">
        <f t="shared" si="107"/>
        <v>0</v>
      </c>
      <c r="M1331" s="28">
        <f t="shared" si="109"/>
        <v>0</v>
      </c>
    </row>
    <row r="1332" spans="1:13" ht="14.15" customHeight="1" x14ac:dyDescent="0.25">
      <c r="A1332" s="129">
        <v>15679799</v>
      </c>
      <c r="B1332" s="124" t="s">
        <v>435</v>
      </c>
      <c r="C1332" s="124" t="s">
        <v>2738</v>
      </c>
      <c r="D1332" s="4" t="s">
        <v>2991</v>
      </c>
      <c r="E1332" s="6">
        <v>1</v>
      </c>
      <c r="F1332" s="6"/>
      <c r="G1332" s="7"/>
      <c r="H1332" s="122">
        <f>VLOOKUP(A1332,'NIP totaal 2021'!$A$4:$I$2114,9,0)</f>
        <v>0</v>
      </c>
      <c r="I1332" s="32">
        <f t="shared" si="105"/>
        <v>0</v>
      </c>
      <c r="J1332" s="27">
        <f t="shared" si="106"/>
        <v>0</v>
      </c>
      <c r="K1332" s="81">
        <f t="shared" si="108"/>
        <v>1</v>
      </c>
      <c r="L1332" s="28">
        <f t="shared" si="107"/>
        <v>0</v>
      </c>
      <c r="M1332" s="28">
        <f t="shared" si="109"/>
        <v>0</v>
      </c>
    </row>
    <row r="1333" spans="1:13" ht="14.15" customHeight="1" x14ac:dyDescent="0.25">
      <c r="A1333" s="129">
        <v>15685152</v>
      </c>
      <c r="B1333" s="124" t="s">
        <v>460</v>
      </c>
      <c r="C1333" s="124" t="s">
        <v>461</v>
      </c>
      <c r="D1333" s="4" t="s">
        <v>2991</v>
      </c>
      <c r="E1333" s="6">
        <v>1</v>
      </c>
      <c r="F1333" s="6"/>
      <c r="G1333" s="7"/>
      <c r="H1333" s="122">
        <f>VLOOKUP(A1333,'NIP totaal 2021'!$A$4:$I$2114,9,0)</f>
        <v>0</v>
      </c>
      <c r="I1333" s="32">
        <f t="shared" si="105"/>
        <v>0</v>
      </c>
      <c r="J1333" s="27">
        <f t="shared" si="106"/>
        <v>0</v>
      </c>
      <c r="K1333" s="81">
        <f t="shared" si="108"/>
        <v>1</v>
      </c>
      <c r="L1333" s="28">
        <f t="shared" si="107"/>
        <v>0</v>
      </c>
      <c r="M1333" s="28">
        <f t="shared" si="109"/>
        <v>0</v>
      </c>
    </row>
    <row r="1334" spans="1:13" ht="14.15" customHeight="1" x14ac:dyDescent="0.25">
      <c r="A1334" s="129">
        <v>15688348</v>
      </c>
      <c r="B1334" s="124" t="s">
        <v>462</v>
      </c>
      <c r="C1334" s="124" t="s">
        <v>463</v>
      </c>
      <c r="D1334" s="4" t="s">
        <v>2991</v>
      </c>
      <c r="E1334" s="6">
        <v>1</v>
      </c>
      <c r="F1334" s="6"/>
      <c r="G1334" s="7"/>
      <c r="H1334" s="122">
        <f>VLOOKUP(A1334,'NIP totaal 2021'!$A$4:$I$2114,9,0)</f>
        <v>0</v>
      </c>
      <c r="I1334" s="32">
        <f t="shared" si="105"/>
        <v>0</v>
      </c>
      <c r="J1334" s="27">
        <f t="shared" si="106"/>
        <v>0</v>
      </c>
      <c r="K1334" s="81">
        <f t="shared" si="108"/>
        <v>1</v>
      </c>
      <c r="L1334" s="28">
        <f t="shared" si="107"/>
        <v>0</v>
      </c>
      <c r="M1334" s="28">
        <f t="shared" si="109"/>
        <v>0</v>
      </c>
    </row>
    <row r="1335" spans="1:13" ht="14.15" customHeight="1" x14ac:dyDescent="0.25">
      <c r="A1335" s="129">
        <v>15688356</v>
      </c>
      <c r="B1335" s="124" t="s">
        <v>462</v>
      </c>
      <c r="C1335" s="124" t="s">
        <v>463</v>
      </c>
      <c r="D1335" s="4" t="s">
        <v>2991</v>
      </c>
      <c r="E1335" s="6">
        <v>2</v>
      </c>
      <c r="F1335" s="6"/>
      <c r="G1335" s="7"/>
      <c r="H1335" s="122">
        <f>VLOOKUP(A1335,'NIP totaal 2021'!$A$4:$I$2114,9,0)</f>
        <v>0</v>
      </c>
      <c r="I1335" s="32">
        <f t="shared" si="105"/>
        <v>0</v>
      </c>
      <c r="J1335" s="27">
        <f t="shared" si="106"/>
        <v>0</v>
      </c>
      <c r="K1335" s="81">
        <f t="shared" si="108"/>
        <v>1</v>
      </c>
      <c r="L1335" s="28">
        <f t="shared" si="107"/>
        <v>0</v>
      </c>
      <c r="M1335" s="28">
        <f t="shared" si="109"/>
        <v>0</v>
      </c>
    </row>
    <row r="1336" spans="1:13" ht="14.15" customHeight="1" x14ac:dyDescent="0.25">
      <c r="A1336" s="129">
        <v>15694097</v>
      </c>
      <c r="B1336" s="124" t="s">
        <v>464</v>
      </c>
      <c r="C1336" s="124" t="s">
        <v>465</v>
      </c>
      <c r="D1336" s="4" t="s">
        <v>2991</v>
      </c>
      <c r="E1336" s="6">
        <v>1</v>
      </c>
      <c r="F1336" s="6"/>
      <c r="G1336" s="7"/>
      <c r="H1336" s="122">
        <f>VLOOKUP(A1336,'NIP totaal 2021'!$A$4:$I$2114,9,0)</f>
        <v>0</v>
      </c>
      <c r="I1336" s="32">
        <f t="shared" si="105"/>
        <v>0</v>
      </c>
      <c r="J1336" s="27">
        <f t="shared" si="106"/>
        <v>0</v>
      </c>
      <c r="K1336" s="81">
        <f t="shared" si="108"/>
        <v>1</v>
      </c>
      <c r="L1336" s="28">
        <f t="shared" si="107"/>
        <v>0</v>
      </c>
      <c r="M1336" s="28">
        <f t="shared" si="109"/>
        <v>0</v>
      </c>
    </row>
    <row r="1337" spans="1:13" ht="14.15" customHeight="1" x14ac:dyDescent="0.25">
      <c r="A1337" s="129">
        <v>15694100</v>
      </c>
      <c r="B1337" s="124" t="s">
        <v>464</v>
      </c>
      <c r="C1337" s="124" t="s">
        <v>465</v>
      </c>
      <c r="D1337" s="4" t="s">
        <v>2991</v>
      </c>
      <c r="E1337" s="6">
        <v>1</v>
      </c>
      <c r="F1337" s="6"/>
      <c r="G1337" s="7"/>
      <c r="H1337" s="122">
        <f>VLOOKUP(A1337,'NIP totaal 2021'!$A$4:$I$2114,9,0)</f>
        <v>0</v>
      </c>
      <c r="I1337" s="32">
        <f t="shared" si="105"/>
        <v>0</v>
      </c>
      <c r="J1337" s="27">
        <f t="shared" si="106"/>
        <v>0</v>
      </c>
      <c r="K1337" s="81">
        <f t="shared" si="108"/>
        <v>1</v>
      </c>
      <c r="L1337" s="28">
        <f t="shared" si="107"/>
        <v>0</v>
      </c>
      <c r="M1337" s="28">
        <f t="shared" si="109"/>
        <v>0</v>
      </c>
    </row>
    <row r="1338" spans="1:13" ht="14.15" customHeight="1" x14ac:dyDescent="0.25">
      <c r="A1338" s="129">
        <v>15695891</v>
      </c>
      <c r="B1338" s="124" t="s">
        <v>466</v>
      </c>
      <c r="C1338" s="124" t="s">
        <v>467</v>
      </c>
      <c r="D1338" s="4" t="s">
        <v>2991</v>
      </c>
      <c r="E1338" s="6">
        <v>1</v>
      </c>
      <c r="F1338" s="6"/>
      <c r="G1338" s="7"/>
      <c r="H1338" s="122">
        <f>VLOOKUP(A1338,'NIP totaal 2021'!$A$4:$I$2114,9,0)</f>
        <v>0</v>
      </c>
      <c r="I1338" s="32">
        <f t="shared" si="105"/>
        <v>0</v>
      </c>
      <c r="J1338" s="27">
        <f t="shared" si="106"/>
        <v>0</v>
      </c>
      <c r="K1338" s="81">
        <f t="shared" si="108"/>
        <v>1</v>
      </c>
      <c r="L1338" s="28">
        <f t="shared" si="107"/>
        <v>0</v>
      </c>
      <c r="M1338" s="28">
        <f t="shared" si="109"/>
        <v>0</v>
      </c>
    </row>
    <row r="1339" spans="1:13" ht="14.15" customHeight="1" x14ac:dyDescent="0.25">
      <c r="A1339" s="129">
        <v>15718948</v>
      </c>
      <c r="B1339" s="124" t="s">
        <v>435</v>
      </c>
      <c r="C1339" s="124" t="s">
        <v>2738</v>
      </c>
      <c r="D1339" s="4" t="s">
        <v>2991</v>
      </c>
      <c r="E1339" s="6">
        <v>1</v>
      </c>
      <c r="F1339" s="6"/>
      <c r="G1339" s="7"/>
      <c r="H1339" s="122">
        <f>VLOOKUP(A1339,'NIP totaal 2021'!$A$4:$I$2114,9,0)</f>
        <v>0</v>
      </c>
      <c r="I1339" s="32">
        <f t="shared" si="105"/>
        <v>0</v>
      </c>
      <c r="J1339" s="27">
        <f t="shared" si="106"/>
        <v>0</v>
      </c>
      <c r="K1339" s="81">
        <f t="shared" si="108"/>
        <v>1</v>
      </c>
      <c r="L1339" s="28">
        <f t="shared" si="107"/>
        <v>0</v>
      </c>
      <c r="M1339" s="28">
        <f t="shared" si="109"/>
        <v>0</v>
      </c>
    </row>
    <row r="1340" spans="1:13" ht="14.15" customHeight="1" x14ac:dyDescent="0.25">
      <c r="A1340" s="129">
        <v>15740439</v>
      </c>
      <c r="B1340" s="124" t="s">
        <v>435</v>
      </c>
      <c r="C1340" s="124" t="s">
        <v>2738</v>
      </c>
      <c r="D1340" s="4" t="s">
        <v>2991</v>
      </c>
      <c r="E1340" s="6">
        <v>1</v>
      </c>
      <c r="F1340" s="6"/>
      <c r="G1340" s="7"/>
      <c r="H1340" s="122">
        <f>VLOOKUP(A1340,'NIP totaal 2021'!$A$4:$I$2114,9,0)</f>
        <v>0</v>
      </c>
      <c r="I1340" s="32">
        <f t="shared" si="105"/>
        <v>0</v>
      </c>
      <c r="J1340" s="27">
        <f t="shared" si="106"/>
        <v>0</v>
      </c>
      <c r="K1340" s="81">
        <f t="shared" si="108"/>
        <v>1</v>
      </c>
      <c r="L1340" s="28">
        <f t="shared" si="107"/>
        <v>0</v>
      </c>
      <c r="M1340" s="28">
        <f t="shared" si="109"/>
        <v>0</v>
      </c>
    </row>
    <row r="1341" spans="1:13" ht="14.15" customHeight="1" x14ac:dyDescent="0.25">
      <c r="A1341" s="129">
        <v>15743780</v>
      </c>
      <c r="B1341" s="124" t="s">
        <v>436</v>
      </c>
      <c r="C1341" s="124" t="s">
        <v>437</v>
      </c>
      <c r="D1341" s="4" t="s">
        <v>2991</v>
      </c>
      <c r="E1341" s="6">
        <v>2</v>
      </c>
      <c r="F1341" s="6"/>
      <c r="G1341" s="7"/>
      <c r="H1341" s="122">
        <f>VLOOKUP(A1341,'NIP totaal 2021'!$A$4:$I$2114,9,0)</f>
        <v>0</v>
      </c>
      <c r="I1341" s="32">
        <f t="shared" si="105"/>
        <v>0</v>
      </c>
      <c r="J1341" s="27">
        <f t="shared" si="106"/>
        <v>0</v>
      </c>
      <c r="K1341" s="81">
        <f t="shared" si="108"/>
        <v>1</v>
      </c>
      <c r="L1341" s="28">
        <f t="shared" si="107"/>
        <v>0</v>
      </c>
      <c r="M1341" s="28">
        <f t="shared" si="109"/>
        <v>0</v>
      </c>
    </row>
    <row r="1342" spans="1:13" ht="14.15" customHeight="1" x14ac:dyDescent="0.25">
      <c r="A1342" s="129">
        <v>15743799</v>
      </c>
      <c r="B1342" s="124" t="s">
        <v>436</v>
      </c>
      <c r="C1342" s="124" t="s">
        <v>437</v>
      </c>
      <c r="D1342" s="4" t="s">
        <v>2991</v>
      </c>
      <c r="E1342" s="6">
        <v>1</v>
      </c>
      <c r="F1342" s="6"/>
      <c r="G1342" s="7"/>
      <c r="H1342" s="122">
        <f>VLOOKUP(A1342,'NIP totaal 2021'!$A$4:$I$2114,9,0)</f>
        <v>0</v>
      </c>
      <c r="I1342" s="32">
        <f t="shared" si="105"/>
        <v>0</v>
      </c>
      <c r="J1342" s="27">
        <f t="shared" si="106"/>
        <v>0</v>
      </c>
      <c r="K1342" s="81">
        <f t="shared" si="108"/>
        <v>1</v>
      </c>
      <c r="L1342" s="28">
        <f t="shared" si="107"/>
        <v>0</v>
      </c>
      <c r="M1342" s="28">
        <f t="shared" si="109"/>
        <v>0</v>
      </c>
    </row>
    <row r="1343" spans="1:13" ht="14.15" customHeight="1" x14ac:dyDescent="0.25">
      <c r="A1343" s="129">
        <v>15755967</v>
      </c>
      <c r="B1343" s="124" t="s">
        <v>438</v>
      </c>
      <c r="C1343" s="124" t="s">
        <v>2739</v>
      </c>
      <c r="D1343" s="4" t="s">
        <v>2991</v>
      </c>
      <c r="E1343" s="6">
        <v>1</v>
      </c>
      <c r="F1343" s="6"/>
      <c r="G1343" s="7"/>
      <c r="H1343" s="122">
        <f>VLOOKUP(A1343,'NIP totaal 2021'!$A$4:$I$2114,9,0)</f>
        <v>0</v>
      </c>
      <c r="I1343" s="32">
        <f t="shared" si="105"/>
        <v>0</v>
      </c>
      <c r="J1343" s="27">
        <f t="shared" si="106"/>
        <v>0</v>
      </c>
      <c r="K1343" s="81">
        <f t="shared" si="108"/>
        <v>1</v>
      </c>
      <c r="L1343" s="28">
        <f t="shared" si="107"/>
        <v>0</v>
      </c>
      <c r="M1343" s="28">
        <f t="shared" si="109"/>
        <v>0</v>
      </c>
    </row>
    <row r="1344" spans="1:13" ht="14.15" customHeight="1" x14ac:dyDescent="0.25">
      <c r="A1344" s="129">
        <v>15780228</v>
      </c>
      <c r="B1344" s="124" t="s">
        <v>435</v>
      </c>
      <c r="C1344" s="124" t="s">
        <v>2738</v>
      </c>
      <c r="D1344" s="4" t="s">
        <v>2991</v>
      </c>
      <c r="E1344" s="6">
        <v>1</v>
      </c>
      <c r="F1344" s="6"/>
      <c r="G1344" s="7"/>
      <c r="H1344" s="122">
        <f>VLOOKUP(A1344,'NIP totaal 2021'!$A$4:$I$2114,9,0)</f>
        <v>0</v>
      </c>
      <c r="I1344" s="32">
        <f t="shared" si="105"/>
        <v>0</v>
      </c>
      <c r="J1344" s="27">
        <f t="shared" si="106"/>
        <v>0</v>
      </c>
      <c r="K1344" s="81">
        <f t="shared" si="108"/>
        <v>1</v>
      </c>
      <c r="L1344" s="28">
        <f t="shared" si="107"/>
        <v>0</v>
      </c>
      <c r="M1344" s="28">
        <f t="shared" si="109"/>
        <v>0</v>
      </c>
    </row>
    <row r="1345" spans="1:13" ht="14.15" customHeight="1" x14ac:dyDescent="0.25">
      <c r="A1345" s="129">
        <v>15795543</v>
      </c>
      <c r="B1345" s="124" t="s">
        <v>441</v>
      </c>
      <c r="C1345" s="124" t="s">
        <v>442</v>
      </c>
      <c r="D1345" s="4" t="s">
        <v>2991</v>
      </c>
      <c r="E1345" s="6">
        <v>1</v>
      </c>
      <c r="F1345" s="6"/>
      <c r="G1345" s="7"/>
      <c r="H1345" s="122">
        <f>VLOOKUP(A1345,'NIP totaal 2021'!$A$4:$I$2114,9,0)</f>
        <v>0</v>
      </c>
      <c r="I1345" s="32">
        <f t="shared" si="105"/>
        <v>0</v>
      </c>
      <c r="J1345" s="27">
        <f t="shared" si="106"/>
        <v>0</v>
      </c>
      <c r="K1345" s="81">
        <f t="shared" si="108"/>
        <v>1</v>
      </c>
      <c r="L1345" s="28">
        <f t="shared" si="107"/>
        <v>0</v>
      </c>
      <c r="M1345" s="28">
        <f t="shared" si="109"/>
        <v>0</v>
      </c>
    </row>
    <row r="1346" spans="1:13" ht="14.15" customHeight="1" x14ac:dyDescent="0.25">
      <c r="A1346" s="129">
        <v>15803872</v>
      </c>
      <c r="B1346" s="124" t="s">
        <v>441</v>
      </c>
      <c r="C1346" s="124" t="s">
        <v>442</v>
      </c>
      <c r="D1346" s="4" t="s">
        <v>2991</v>
      </c>
      <c r="E1346" s="6">
        <v>1</v>
      </c>
      <c r="F1346" s="6"/>
      <c r="G1346" s="7"/>
      <c r="H1346" s="122">
        <f>VLOOKUP(A1346,'NIP totaal 2021'!$A$4:$I$2114,9,0)</f>
        <v>0</v>
      </c>
      <c r="I1346" s="32">
        <f t="shared" si="105"/>
        <v>0</v>
      </c>
      <c r="J1346" s="27">
        <f t="shared" si="106"/>
        <v>0</v>
      </c>
      <c r="K1346" s="81">
        <f t="shared" si="108"/>
        <v>1</v>
      </c>
      <c r="L1346" s="28">
        <f t="shared" si="107"/>
        <v>0</v>
      </c>
      <c r="M1346" s="28">
        <f t="shared" si="109"/>
        <v>0</v>
      </c>
    </row>
    <row r="1347" spans="1:13" ht="14.15" customHeight="1" x14ac:dyDescent="0.25">
      <c r="A1347" s="129">
        <v>15820750</v>
      </c>
      <c r="B1347" s="124" t="s">
        <v>454</v>
      </c>
      <c r="C1347" s="124" t="s">
        <v>455</v>
      </c>
      <c r="D1347" s="4" t="s">
        <v>2991</v>
      </c>
      <c r="E1347" s="6">
        <v>1</v>
      </c>
      <c r="F1347" s="6"/>
      <c r="G1347" s="7"/>
      <c r="H1347" s="122">
        <f>VLOOKUP(A1347,'NIP totaal 2021'!$A$4:$I$2114,9,0)</f>
        <v>0</v>
      </c>
      <c r="I1347" s="32">
        <f t="shared" si="105"/>
        <v>0</v>
      </c>
      <c r="J1347" s="27">
        <f t="shared" si="106"/>
        <v>0</v>
      </c>
      <c r="K1347" s="81">
        <f t="shared" si="108"/>
        <v>1</v>
      </c>
      <c r="L1347" s="28">
        <f t="shared" si="107"/>
        <v>0</v>
      </c>
      <c r="M1347" s="28">
        <f t="shared" si="109"/>
        <v>0</v>
      </c>
    </row>
    <row r="1348" spans="1:13" ht="14.15" customHeight="1" x14ac:dyDescent="0.25">
      <c r="A1348" s="129">
        <v>15824195</v>
      </c>
      <c r="B1348" s="124" t="s">
        <v>2801</v>
      </c>
      <c r="C1348" s="124" t="s">
        <v>240</v>
      </c>
      <c r="D1348" s="4" t="s">
        <v>2991</v>
      </c>
      <c r="E1348" s="6">
        <v>56</v>
      </c>
      <c r="F1348" s="6"/>
      <c r="G1348" s="7"/>
      <c r="H1348" s="122">
        <f>VLOOKUP(A1348,'NIP totaal 2021'!$A$4:$I$2114,9,0)</f>
        <v>0</v>
      </c>
      <c r="I1348" s="32">
        <f t="shared" si="105"/>
        <v>0</v>
      </c>
      <c r="J1348" s="27">
        <f t="shared" si="106"/>
        <v>0</v>
      </c>
      <c r="K1348" s="81">
        <f t="shared" si="108"/>
        <v>1</v>
      </c>
      <c r="L1348" s="28">
        <f t="shared" si="107"/>
        <v>0</v>
      </c>
      <c r="M1348" s="28">
        <f t="shared" si="109"/>
        <v>0</v>
      </c>
    </row>
    <row r="1349" spans="1:13" ht="14.15" customHeight="1" x14ac:dyDescent="0.25">
      <c r="A1349" s="129">
        <v>15854981</v>
      </c>
      <c r="B1349" s="124" t="s">
        <v>468</v>
      </c>
      <c r="C1349" s="124" t="s">
        <v>469</v>
      </c>
      <c r="D1349" s="4" t="s">
        <v>2991</v>
      </c>
      <c r="E1349" s="6">
        <v>1</v>
      </c>
      <c r="F1349" s="6"/>
      <c r="G1349" s="7"/>
      <c r="H1349" s="122">
        <f>VLOOKUP(A1349,'NIP totaal 2021'!$A$4:$I$2114,9,0)</f>
        <v>0</v>
      </c>
      <c r="I1349" s="32">
        <f t="shared" si="105"/>
        <v>0</v>
      </c>
      <c r="J1349" s="27">
        <f t="shared" si="106"/>
        <v>0</v>
      </c>
      <c r="K1349" s="81">
        <f t="shared" si="108"/>
        <v>1</v>
      </c>
      <c r="L1349" s="28">
        <f t="shared" si="107"/>
        <v>0</v>
      </c>
      <c r="M1349" s="28">
        <f t="shared" si="109"/>
        <v>0</v>
      </c>
    </row>
    <row r="1350" spans="1:13" ht="14.15" customHeight="1" x14ac:dyDescent="0.25">
      <c r="A1350" s="129">
        <v>15861473</v>
      </c>
      <c r="B1350" s="124" t="s">
        <v>438</v>
      </c>
      <c r="C1350" s="124" t="s">
        <v>2739</v>
      </c>
      <c r="D1350" s="4" t="s">
        <v>2991</v>
      </c>
      <c r="E1350" s="6">
        <v>1</v>
      </c>
      <c r="F1350" s="6"/>
      <c r="G1350" s="7"/>
      <c r="H1350" s="122">
        <f>VLOOKUP(A1350,'NIP totaal 2021'!$A$4:$I$2114,9,0)</f>
        <v>0</v>
      </c>
      <c r="I1350" s="32">
        <f t="shared" si="105"/>
        <v>0</v>
      </c>
      <c r="J1350" s="27">
        <f t="shared" si="106"/>
        <v>0</v>
      </c>
      <c r="K1350" s="81">
        <f t="shared" si="108"/>
        <v>1</v>
      </c>
      <c r="L1350" s="28">
        <f t="shared" si="107"/>
        <v>0</v>
      </c>
      <c r="M1350" s="28">
        <f t="shared" si="109"/>
        <v>0</v>
      </c>
    </row>
    <row r="1351" spans="1:13" ht="14.15" customHeight="1" x14ac:dyDescent="0.25">
      <c r="A1351" s="129">
        <v>15901521</v>
      </c>
      <c r="B1351" s="124" t="s">
        <v>448</v>
      </c>
      <c r="C1351" s="124" t="s">
        <v>449</v>
      </c>
      <c r="D1351" s="4" t="s">
        <v>2991</v>
      </c>
      <c r="E1351" s="6">
        <v>1</v>
      </c>
      <c r="F1351" s="6"/>
      <c r="G1351" s="7"/>
      <c r="H1351" s="122">
        <f>VLOOKUP(A1351,'NIP totaal 2021'!$A$4:$I$2114,9,0)</f>
        <v>0</v>
      </c>
      <c r="I1351" s="32">
        <f t="shared" si="105"/>
        <v>0</v>
      </c>
      <c r="J1351" s="27">
        <f t="shared" si="106"/>
        <v>0</v>
      </c>
      <c r="K1351" s="81">
        <f t="shared" si="108"/>
        <v>1</v>
      </c>
      <c r="L1351" s="28">
        <f t="shared" si="107"/>
        <v>0</v>
      </c>
      <c r="M1351" s="28">
        <f t="shared" si="109"/>
        <v>0</v>
      </c>
    </row>
    <row r="1352" spans="1:13" ht="14.15" customHeight="1" x14ac:dyDescent="0.25">
      <c r="A1352" s="129">
        <v>15917460</v>
      </c>
      <c r="B1352" s="124" t="s">
        <v>435</v>
      </c>
      <c r="C1352" s="124" t="s">
        <v>2738</v>
      </c>
      <c r="D1352" s="4" t="s">
        <v>2991</v>
      </c>
      <c r="E1352" s="6">
        <v>1</v>
      </c>
      <c r="F1352" s="6"/>
      <c r="G1352" s="7"/>
      <c r="H1352" s="122">
        <f>VLOOKUP(A1352,'NIP totaal 2021'!$A$4:$I$2114,9,0)</f>
        <v>0</v>
      </c>
      <c r="I1352" s="32">
        <f t="shared" si="105"/>
        <v>0</v>
      </c>
      <c r="J1352" s="27">
        <f t="shared" si="106"/>
        <v>0</v>
      </c>
      <c r="K1352" s="81">
        <f t="shared" si="108"/>
        <v>1</v>
      </c>
      <c r="L1352" s="28">
        <f t="shared" si="107"/>
        <v>0</v>
      </c>
      <c r="M1352" s="28">
        <f t="shared" si="109"/>
        <v>0</v>
      </c>
    </row>
    <row r="1353" spans="1:13" ht="14.15" customHeight="1" x14ac:dyDescent="0.25">
      <c r="A1353" s="129">
        <v>15917479</v>
      </c>
      <c r="B1353" s="124" t="s">
        <v>435</v>
      </c>
      <c r="C1353" s="124" t="s">
        <v>2738</v>
      </c>
      <c r="D1353" s="4" t="s">
        <v>2991</v>
      </c>
      <c r="E1353" s="6">
        <v>1</v>
      </c>
      <c r="F1353" s="6"/>
      <c r="G1353" s="7"/>
      <c r="H1353" s="122">
        <f>VLOOKUP(A1353,'NIP totaal 2021'!$A$4:$I$2114,9,0)</f>
        <v>0</v>
      </c>
      <c r="I1353" s="32">
        <f t="shared" si="105"/>
        <v>0</v>
      </c>
      <c r="J1353" s="27">
        <f t="shared" si="106"/>
        <v>0</v>
      </c>
      <c r="K1353" s="81">
        <f t="shared" si="108"/>
        <v>1</v>
      </c>
      <c r="L1353" s="28">
        <f t="shared" si="107"/>
        <v>0</v>
      </c>
      <c r="M1353" s="28">
        <f t="shared" si="109"/>
        <v>0</v>
      </c>
    </row>
    <row r="1354" spans="1:13" ht="14.15" customHeight="1" x14ac:dyDescent="0.25">
      <c r="A1354" s="129">
        <v>15922065</v>
      </c>
      <c r="B1354" s="124" t="s">
        <v>435</v>
      </c>
      <c r="C1354" s="124" t="s">
        <v>2738</v>
      </c>
      <c r="D1354" s="4" t="s">
        <v>2991</v>
      </c>
      <c r="E1354" s="6">
        <v>1</v>
      </c>
      <c r="F1354" s="6"/>
      <c r="G1354" s="7"/>
      <c r="H1354" s="122">
        <f>VLOOKUP(A1354,'NIP totaal 2021'!$A$4:$I$2114,9,0)</f>
        <v>0</v>
      </c>
      <c r="I1354" s="32">
        <f t="shared" si="105"/>
        <v>0</v>
      </c>
      <c r="J1354" s="27">
        <f t="shared" si="106"/>
        <v>0</v>
      </c>
      <c r="K1354" s="81">
        <f t="shared" si="108"/>
        <v>1</v>
      </c>
      <c r="L1354" s="28">
        <f t="shared" si="107"/>
        <v>0</v>
      </c>
      <c r="M1354" s="28">
        <f t="shared" si="109"/>
        <v>0</v>
      </c>
    </row>
    <row r="1355" spans="1:13" ht="14.15" customHeight="1" x14ac:dyDescent="0.25">
      <c r="A1355" s="129">
        <v>15930114</v>
      </c>
      <c r="B1355" s="124" t="s">
        <v>448</v>
      </c>
      <c r="C1355" s="124" t="s">
        <v>449</v>
      </c>
      <c r="D1355" s="4" t="s">
        <v>2991</v>
      </c>
      <c r="E1355" s="6">
        <v>1</v>
      </c>
      <c r="F1355" s="6"/>
      <c r="G1355" s="7"/>
      <c r="H1355" s="122">
        <f>VLOOKUP(A1355,'NIP totaal 2021'!$A$4:$I$2114,9,0)</f>
        <v>0</v>
      </c>
      <c r="I1355" s="32">
        <f t="shared" si="105"/>
        <v>0</v>
      </c>
      <c r="J1355" s="27">
        <f t="shared" si="106"/>
        <v>0</v>
      </c>
      <c r="K1355" s="81">
        <f t="shared" si="108"/>
        <v>1</v>
      </c>
      <c r="L1355" s="28">
        <f t="shared" si="107"/>
        <v>0</v>
      </c>
      <c r="M1355" s="28">
        <f t="shared" si="109"/>
        <v>0</v>
      </c>
    </row>
    <row r="1356" spans="1:13" ht="14.15" customHeight="1" x14ac:dyDescent="0.25">
      <c r="A1356" s="129">
        <v>15930920</v>
      </c>
      <c r="B1356" s="124" t="s">
        <v>448</v>
      </c>
      <c r="C1356" s="124" t="s">
        <v>449</v>
      </c>
      <c r="D1356" s="4" t="s">
        <v>2991</v>
      </c>
      <c r="E1356" s="6">
        <v>1</v>
      </c>
      <c r="F1356" s="6"/>
      <c r="G1356" s="7"/>
      <c r="H1356" s="122">
        <f>VLOOKUP(A1356,'NIP totaal 2021'!$A$4:$I$2114,9,0)</f>
        <v>0</v>
      </c>
      <c r="I1356" s="32">
        <f t="shared" si="105"/>
        <v>0</v>
      </c>
      <c r="J1356" s="27">
        <f t="shared" si="106"/>
        <v>0</v>
      </c>
      <c r="K1356" s="81">
        <f t="shared" si="108"/>
        <v>1</v>
      </c>
      <c r="L1356" s="28">
        <f t="shared" si="107"/>
        <v>0</v>
      </c>
      <c r="M1356" s="28">
        <f t="shared" si="109"/>
        <v>0</v>
      </c>
    </row>
    <row r="1357" spans="1:13" ht="14.15" customHeight="1" x14ac:dyDescent="0.25">
      <c r="A1357" s="129">
        <v>15947327</v>
      </c>
      <c r="B1357" s="124" t="s">
        <v>471</v>
      </c>
      <c r="C1357" s="124" t="s">
        <v>472</v>
      </c>
      <c r="D1357" s="4" t="s">
        <v>2991</v>
      </c>
      <c r="E1357" s="6">
        <v>1</v>
      </c>
      <c r="F1357" s="6"/>
      <c r="G1357" s="7"/>
      <c r="H1357" s="122">
        <f>VLOOKUP(A1357,'NIP totaal 2021'!$A$4:$I$2114,9,0)</f>
        <v>0</v>
      </c>
      <c r="I1357" s="32">
        <f t="shared" si="105"/>
        <v>0</v>
      </c>
      <c r="J1357" s="27">
        <f t="shared" si="106"/>
        <v>0</v>
      </c>
      <c r="K1357" s="81">
        <f t="shared" si="108"/>
        <v>1</v>
      </c>
      <c r="L1357" s="28">
        <f t="shared" si="107"/>
        <v>0</v>
      </c>
      <c r="M1357" s="28">
        <f t="shared" si="109"/>
        <v>0</v>
      </c>
    </row>
    <row r="1358" spans="1:13" ht="14.15" customHeight="1" x14ac:dyDescent="0.25">
      <c r="A1358" s="129">
        <v>15951723</v>
      </c>
      <c r="B1358" s="124" t="s">
        <v>473</v>
      </c>
      <c r="C1358" s="124" t="s">
        <v>469</v>
      </c>
      <c r="D1358" s="4" t="s">
        <v>2991</v>
      </c>
      <c r="E1358" s="6">
        <v>1</v>
      </c>
      <c r="F1358" s="6"/>
      <c r="G1358" s="7"/>
      <c r="H1358" s="122">
        <f>VLOOKUP(A1358,'NIP totaal 2021'!$A$4:$I$2114,9,0)</f>
        <v>0</v>
      </c>
      <c r="I1358" s="32">
        <f t="shared" si="105"/>
        <v>0</v>
      </c>
      <c r="J1358" s="27">
        <f t="shared" si="106"/>
        <v>0</v>
      </c>
      <c r="K1358" s="81">
        <f t="shared" si="108"/>
        <v>1</v>
      </c>
      <c r="L1358" s="28">
        <f t="shared" si="107"/>
        <v>0</v>
      </c>
      <c r="M1358" s="28">
        <f t="shared" si="109"/>
        <v>0</v>
      </c>
    </row>
    <row r="1359" spans="1:13" ht="14.15" customHeight="1" x14ac:dyDescent="0.25">
      <c r="A1359" s="129">
        <v>15951731</v>
      </c>
      <c r="B1359" s="124" t="s">
        <v>473</v>
      </c>
      <c r="C1359" s="124" t="s">
        <v>469</v>
      </c>
      <c r="D1359" s="4" t="s">
        <v>2991</v>
      </c>
      <c r="E1359" s="6">
        <v>1</v>
      </c>
      <c r="F1359" s="6"/>
      <c r="G1359" s="7"/>
      <c r="H1359" s="122">
        <f>VLOOKUP(A1359,'NIP totaal 2021'!$A$4:$I$2114,9,0)</f>
        <v>0</v>
      </c>
      <c r="I1359" s="32">
        <f t="shared" si="105"/>
        <v>0</v>
      </c>
      <c r="J1359" s="27">
        <f t="shared" si="106"/>
        <v>0</v>
      </c>
      <c r="K1359" s="81">
        <f t="shared" si="108"/>
        <v>1</v>
      </c>
      <c r="L1359" s="28">
        <f t="shared" si="107"/>
        <v>0</v>
      </c>
      <c r="M1359" s="28">
        <f t="shared" si="109"/>
        <v>0</v>
      </c>
    </row>
    <row r="1360" spans="1:13" ht="14.15" customHeight="1" x14ac:dyDescent="0.25">
      <c r="A1360" s="129">
        <v>15966097</v>
      </c>
      <c r="B1360" s="124" t="s">
        <v>443</v>
      </c>
      <c r="C1360" s="124" t="s">
        <v>444</v>
      </c>
      <c r="D1360" s="4" t="s">
        <v>2991</v>
      </c>
      <c r="E1360" s="6">
        <v>1</v>
      </c>
      <c r="F1360" s="6"/>
      <c r="G1360" s="7"/>
      <c r="H1360" s="122">
        <f>VLOOKUP(A1360,'NIP totaal 2021'!$A$4:$I$2114,9,0)</f>
        <v>0</v>
      </c>
      <c r="I1360" s="32">
        <f t="shared" si="105"/>
        <v>0</v>
      </c>
      <c r="J1360" s="27">
        <f t="shared" si="106"/>
        <v>0</v>
      </c>
      <c r="K1360" s="81">
        <f t="shared" si="108"/>
        <v>1</v>
      </c>
      <c r="L1360" s="28">
        <f t="shared" si="107"/>
        <v>0</v>
      </c>
      <c r="M1360" s="28">
        <f t="shared" si="109"/>
        <v>0</v>
      </c>
    </row>
    <row r="1361" spans="1:13" ht="14.15" customHeight="1" x14ac:dyDescent="0.25">
      <c r="A1361" s="129">
        <v>15971465</v>
      </c>
      <c r="B1361" s="124" t="s">
        <v>466</v>
      </c>
      <c r="C1361" s="124" t="s">
        <v>467</v>
      </c>
      <c r="D1361" s="4" t="s">
        <v>2991</v>
      </c>
      <c r="E1361" s="6">
        <v>1</v>
      </c>
      <c r="F1361" s="6"/>
      <c r="G1361" s="7"/>
      <c r="H1361" s="122">
        <f>VLOOKUP(A1361,'NIP totaal 2021'!$A$4:$I$2114,9,0)</f>
        <v>0</v>
      </c>
      <c r="I1361" s="32">
        <f t="shared" si="105"/>
        <v>0</v>
      </c>
      <c r="J1361" s="27">
        <f t="shared" si="106"/>
        <v>0</v>
      </c>
      <c r="K1361" s="81">
        <f t="shared" si="108"/>
        <v>1</v>
      </c>
      <c r="L1361" s="28">
        <f t="shared" si="107"/>
        <v>0</v>
      </c>
      <c r="M1361" s="28">
        <f t="shared" si="109"/>
        <v>0</v>
      </c>
    </row>
    <row r="1362" spans="1:13" ht="14.15" customHeight="1" x14ac:dyDescent="0.25">
      <c r="A1362" s="129">
        <v>15971481</v>
      </c>
      <c r="B1362" s="124" t="s">
        <v>448</v>
      </c>
      <c r="C1362" s="124" t="s">
        <v>449</v>
      </c>
      <c r="D1362" s="4" t="s">
        <v>2991</v>
      </c>
      <c r="E1362" s="6">
        <v>1</v>
      </c>
      <c r="F1362" s="6"/>
      <c r="G1362" s="7"/>
      <c r="H1362" s="122">
        <f>VLOOKUP(A1362,'NIP totaal 2021'!$A$4:$I$2114,9,0)</f>
        <v>0</v>
      </c>
      <c r="I1362" s="32">
        <f t="shared" si="105"/>
        <v>0</v>
      </c>
      <c r="J1362" s="27">
        <f t="shared" si="106"/>
        <v>0</v>
      </c>
      <c r="K1362" s="81">
        <f t="shared" si="108"/>
        <v>1</v>
      </c>
      <c r="L1362" s="28">
        <f t="shared" si="107"/>
        <v>0</v>
      </c>
      <c r="M1362" s="28">
        <f t="shared" si="109"/>
        <v>0</v>
      </c>
    </row>
    <row r="1363" spans="1:13" ht="14.15" customHeight="1" x14ac:dyDescent="0.25">
      <c r="A1363" s="129">
        <v>15994392</v>
      </c>
      <c r="B1363" s="124" t="s">
        <v>450</v>
      </c>
      <c r="C1363" s="124" t="s">
        <v>451</v>
      </c>
      <c r="D1363" s="4" t="s">
        <v>2991</v>
      </c>
      <c r="E1363" s="6">
        <v>1</v>
      </c>
      <c r="F1363" s="6"/>
      <c r="G1363" s="7"/>
      <c r="H1363" s="122">
        <f>VLOOKUP(A1363,'NIP totaal 2021'!$A$4:$I$2114,9,0)</f>
        <v>0</v>
      </c>
      <c r="I1363" s="32">
        <f t="shared" si="105"/>
        <v>0</v>
      </c>
      <c r="J1363" s="27">
        <f t="shared" si="106"/>
        <v>0</v>
      </c>
      <c r="K1363" s="81">
        <f t="shared" si="108"/>
        <v>1</v>
      </c>
      <c r="L1363" s="28">
        <f t="shared" si="107"/>
        <v>0</v>
      </c>
      <c r="M1363" s="28">
        <f t="shared" si="109"/>
        <v>0</v>
      </c>
    </row>
    <row r="1364" spans="1:13" ht="14.15" customHeight="1" x14ac:dyDescent="0.25">
      <c r="A1364" s="129">
        <v>15997901</v>
      </c>
      <c r="B1364" s="124" t="s">
        <v>441</v>
      </c>
      <c r="C1364" s="124" t="s">
        <v>442</v>
      </c>
      <c r="D1364" s="4" t="s">
        <v>2991</v>
      </c>
      <c r="E1364" s="6">
        <v>1</v>
      </c>
      <c r="F1364" s="6"/>
      <c r="G1364" s="7"/>
      <c r="H1364" s="122">
        <f>VLOOKUP(A1364,'NIP totaal 2021'!$A$4:$I$2114,9,0)</f>
        <v>0</v>
      </c>
      <c r="I1364" s="32">
        <f t="shared" ref="I1364:I1427" si="110">F1364/E1364</f>
        <v>0</v>
      </c>
      <c r="J1364" s="27">
        <f t="shared" ref="J1364:J1427" si="111">H1364/E1364*F1364</f>
        <v>0</v>
      </c>
      <c r="K1364" s="81">
        <f t="shared" si="108"/>
        <v>1</v>
      </c>
      <c r="L1364" s="28">
        <f t="shared" ref="L1364:L1427" si="112">G1364/E1364*F1364</f>
        <v>0</v>
      </c>
      <c r="M1364" s="28">
        <f t="shared" si="109"/>
        <v>0</v>
      </c>
    </row>
    <row r="1365" spans="1:13" ht="14.15" customHeight="1" x14ac:dyDescent="0.25">
      <c r="A1365" s="129">
        <v>15998932</v>
      </c>
      <c r="B1365" s="124" t="s">
        <v>441</v>
      </c>
      <c r="C1365" s="124" t="s">
        <v>442</v>
      </c>
      <c r="D1365" s="4" t="s">
        <v>2991</v>
      </c>
      <c r="E1365" s="6">
        <v>1</v>
      </c>
      <c r="F1365" s="6"/>
      <c r="G1365" s="7"/>
      <c r="H1365" s="122">
        <f>VLOOKUP(A1365,'NIP totaal 2021'!$A$4:$I$2114,9,0)</f>
        <v>0</v>
      </c>
      <c r="I1365" s="32">
        <f t="shared" si="110"/>
        <v>0</v>
      </c>
      <c r="J1365" s="27">
        <f t="shared" si="111"/>
        <v>0</v>
      </c>
      <c r="K1365" s="81">
        <f t="shared" ref="K1365:K1428" si="113">IF(H1365&gt;G1365, 0, 1)</f>
        <v>1</v>
      </c>
      <c r="L1365" s="28">
        <f t="shared" si="112"/>
        <v>0</v>
      </c>
      <c r="M1365" s="28">
        <f t="shared" ref="M1365:M1428" si="114">MIN(L1365,J1365)</f>
        <v>0</v>
      </c>
    </row>
    <row r="1366" spans="1:13" ht="14.15" customHeight="1" x14ac:dyDescent="0.25">
      <c r="A1366" s="129">
        <v>15999106</v>
      </c>
      <c r="B1366" s="124" t="s">
        <v>2801</v>
      </c>
      <c r="C1366" s="124" t="s">
        <v>240</v>
      </c>
      <c r="D1366" s="4" t="s">
        <v>2991</v>
      </c>
      <c r="E1366" s="6">
        <v>56</v>
      </c>
      <c r="F1366" s="6"/>
      <c r="G1366" s="7"/>
      <c r="H1366" s="122">
        <f>VLOOKUP(A1366,'NIP totaal 2021'!$A$4:$I$2114,9,0)</f>
        <v>0</v>
      </c>
      <c r="I1366" s="32">
        <f t="shared" si="110"/>
        <v>0</v>
      </c>
      <c r="J1366" s="27">
        <f t="shared" si="111"/>
        <v>0</v>
      </c>
      <c r="K1366" s="81">
        <f t="shared" si="113"/>
        <v>1</v>
      </c>
      <c r="L1366" s="28">
        <f t="shared" si="112"/>
        <v>0</v>
      </c>
      <c r="M1366" s="28">
        <f t="shared" si="114"/>
        <v>0</v>
      </c>
    </row>
    <row r="1367" spans="1:13" ht="14.15" customHeight="1" x14ac:dyDescent="0.25">
      <c r="A1367" s="129">
        <v>16004418</v>
      </c>
      <c r="B1367" s="124" t="s">
        <v>438</v>
      </c>
      <c r="C1367" s="124" t="s">
        <v>2739</v>
      </c>
      <c r="D1367" s="4" t="s">
        <v>2991</v>
      </c>
      <c r="E1367" s="6">
        <v>1</v>
      </c>
      <c r="F1367" s="6"/>
      <c r="G1367" s="7"/>
      <c r="H1367" s="122">
        <f>VLOOKUP(A1367,'NIP totaal 2021'!$A$4:$I$2114,9,0)</f>
        <v>0</v>
      </c>
      <c r="I1367" s="32">
        <f t="shared" si="110"/>
        <v>0</v>
      </c>
      <c r="J1367" s="27">
        <f t="shared" si="111"/>
        <v>0</v>
      </c>
      <c r="K1367" s="81">
        <f t="shared" si="113"/>
        <v>1</v>
      </c>
      <c r="L1367" s="28">
        <f t="shared" si="112"/>
        <v>0</v>
      </c>
      <c r="M1367" s="28">
        <f t="shared" si="114"/>
        <v>0</v>
      </c>
    </row>
    <row r="1368" spans="1:13" ht="14.15" customHeight="1" x14ac:dyDescent="0.25">
      <c r="A1368" s="129">
        <v>16004426</v>
      </c>
      <c r="B1368" s="124" t="s">
        <v>438</v>
      </c>
      <c r="C1368" s="124" t="s">
        <v>2739</v>
      </c>
      <c r="D1368" s="4" t="s">
        <v>2991</v>
      </c>
      <c r="E1368" s="6">
        <v>1</v>
      </c>
      <c r="F1368" s="6"/>
      <c r="G1368" s="7"/>
      <c r="H1368" s="122">
        <f>VLOOKUP(A1368,'NIP totaal 2021'!$A$4:$I$2114,9,0)</f>
        <v>0</v>
      </c>
      <c r="I1368" s="32">
        <f t="shared" si="110"/>
        <v>0</v>
      </c>
      <c r="J1368" s="27">
        <f t="shared" si="111"/>
        <v>0</v>
      </c>
      <c r="K1368" s="81">
        <f t="shared" si="113"/>
        <v>1</v>
      </c>
      <c r="L1368" s="28">
        <f t="shared" si="112"/>
        <v>0</v>
      </c>
      <c r="M1368" s="28">
        <f t="shared" si="114"/>
        <v>0</v>
      </c>
    </row>
    <row r="1369" spans="1:13" ht="14.15" customHeight="1" x14ac:dyDescent="0.25">
      <c r="A1369" s="129">
        <v>16011392</v>
      </c>
      <c r="B1369" s="124" t="s">
        <v>436</v>
      </c>
      <c r="C1369" s="124" t="s">
        <v>437</v>
      </c>
      <c r="D1369" s="4" t="s">
        <v>2991</v>
      </c>
      <c r="E1369" s="6">
        <v>1</v>
      </c>
      <c r="F1369" s="6"/>
      <c r="G1369" s="7"/>
      <c r="H1369" s="122">
        <f>VLOOKUP(A1369,'NIP totaal 2021'!$A$4:$I$2114,9,0)</f>
        <v>0</v>
      </c>
      <c r="I1369" s="32">
        <f t="shared" si="110"/>
        <v>0</v>
      </c>
      <c r="J1369" s="27">
        <f t="shared" si="111"/>
        <v>0</v>
      </c>
      <c r="K1369" s="81">
        <f t="shared" si="113"/>
        <v>1</v>
      </c>
      <c r="L1369" s="28">
        <f t="shared" si="112"/>
        <v>0</v>
      </c>
      <c r="M1369" s="28">
        <f t="shared" si="114"/>
        <v>0</v>
      </c>
    </row>
    <row r="1370" spans="1:13" ht="14.15" customHeight="1" x14ac:dyDescent="0.25">
      <c r="A1370" s="129">
        <v>16016122</v>
      </c>
      <c r="B1370" s="124" t="s">
        <v>474</v>
      </c>
      <c r="C1370" s="124" t="s">
        <v>475</v>
      </c>
      <c r="D1370" s="4" t="s">
        <v>2991</v>
      </c>
      <c r="E1370" s="6">
        <v>24</v>
      </c>
      <c r="F1370" s="6"/>
      <c r="G1370" s="7"/>
      <c r="H1370" s="122">
        <f>VLOOKUP(A1370,'NIP totaal 2021'!$A$4:$I$2114,9,0)</f>
        <v>0</v>
      </c>
      <c r="I1370" s="32">
        <f t="shared" si="110"/>
        <v>0</v>
      </c>
      <c r="J1370" s="27">
        <f t="shared" si="111"/>
        <v>0</v>
      </c>
      <c r="K1370" s="81">
        <f t="shared" si="113"/>
        <v>1</v>
      </c>
      <c r="L1370" s="28">
        <f t="shared" si="112"/>
        <v>0</v>
      </c>
      <c r="M1370" s="28">
        <f t="shared" si="114"/>
        <v>0</v>
      </c>
    </row>
    <row r="1371" spans="1:13" ht="14.15" customHeight="1" x14ac:dyDescent="0.25">
      <c r="A1371" s="129">
        <v>16016610</v>
      </c>
      <c r="B1371" s="124" t="s">
        <v>466</v>
      </c>
      <c r="C1371" s="124" t="s">
        <v>467</v>
      </c>
      <c r="D1371" s="4" t="s">
        <v>2991</v>
      </c>
      <c r="E1371" s="6">
        <v>1</v>
      </c>
      <c r="F1371" s="6"/>
      <c r="G1371" s="7"/>
      <c r="H1371" s="122">
        <f>VLOOKUP(A1371,'NIP totaal 2021'!$A$4:$I$2114,9,0)</f>
        <v>0</v>
      </c>
      <c r="I1371" s="32">
        <f t="shared" si="110"/>
        <v>0</v>
      </c>
      <c r="J1371" s="27">
        <f t="shared" si="111"/>
        <v>0</v>
      </c>
      <c r="K1371" s="81">
        <f t="shared" si="113"/>
        <v>1</v>
      </c>
      <c r="L1371" s="28">
        <f t="shared" si="112"/>
        <v>0</v>
      </c>
      <c r="M1371" s="28">
        <f t="shared" si="114"/>
        <v>0</v>
      </c>
    </row>
    <row r="1372" spans="1:13" ht="14.15" customHeight="1" x14ac:dyDescent="0.25">
      <c r="A1372" s="129">
        <v>16064127</v>
      </c>
      <c r="B1372" s="124" t="s">
        <v>474</v>
      </c>
      <c r="C1372" s="124" t="s">
        <v>475</v>
      </c>
      <c r="D1372" s="4" t="s">
        <v>2991</v>
      </c>
      <c r="E1372" s="6">
        <v>1</v>
      </c>
      <c r="F1372" s="6"/>
      <c r="G1372" s="7"/>
      <c r="H1372" s="122">
        <f>VLOOKUP(A1372,'NIP totaal 2021'!$A$4:$I$2114,9,0)</f>
        <v>0</v>
      </c>
      <c r="I1372" s="32">
        <f t="shared" si="110"/>
        <v>0</v>
      </c>
      <c r="J1372" s="27">
        <f t="shared" si="111"/>
        <v>0</v>
      </c>
      <c r="K1372" s="81">
        <f t="shared" si="113"/>
        <v>1</v>
      </c>
      <c r="L1372" s="28">
        <f t="shared" si="112"/>
        <v>0</v>
      </c>
      <c r="M1372" s="28">
        <f t="shared" si="114"/>
        <v>0</v>
      </c>
    </row>
    <row r="1373" spans="1:13" ht="14.15" customHeight="1" x14ac:dyDescent="0.25">
      <c r="A1373" s="129">
        <v>16074238</v>
      </c>
      <c r="B1373" s="124" t="s">
        <v>456</v>
      </c>
      <c r="C1373" s="124" t="s">
        <v>457</v>
      </c>
      <c r="D1373" s="4" t="s">
        <v>2991</v>
      </c>
      <c r="E1373" s="6">
        <v>1</v>
      </c>
      <c r="F1373" s="6"/>
      <c r="G1373" s="7"/>
      <c r="H1373" s="122">
        <f>VLOOKUP(A1373,'NIP totaal 2021'!$A$4:$I$2114,9,0)</f>
        <v>0</v>
      </c>
      <c r="I1373" s="32">
        <f t="shared" si="110"/>
        <v>0</v>
      </c>
      <c r="J1373" s="27">
        <f t="shared" si="111"/>
        <v>0</v>
      </c>
      <c r="K1373" s="81">
        <f t="shared" si="113"/>
        <v>1</v>
      </c>
      <c r="L1373" s="28">
        <f t="shared" si="112"/>
        <v>0</v>
      </c>
      <c r="M1373" s="28">
        <f t="shared" si="114"/>
        <v>0</v>
      </c>
    </row>
    <row r="1374" spans="1:13" ht="14.15" customHeight="1" x14ac:dyDescent="0.25">
      <c r="A1374" s="129">
        <v>16086279</v>
      </c>
      <c r="B1374" s="124" t="s">
        <v>2801</v>
      </c>
      <c r="C1374" s="124" t="s">
        <v>240</v>
      </c>
      <c r="D1374" s="4" t="s">
        <v>2991</v>
      </c>
      <c r="E1374" s="6">
        <v>56</v>
      </c>
      <c r="F1374" s="6"/>
      <c r="G1374" s="7"/>
      <c r="H1374" s="122">
        <f>VLOOKUP(A1374,'NIP totaal 2021'!$A$4:$I$2114,9,0)</f>
        <v>0</v>
      </c>
      <c r="I1374" s="32">
        <f t="shared" si="110"/>
        <v>0</v>
      </c>
      <c r="J1374" s="27">
        <f t="shared" si="111"/>
        <v>0</v>
      </c>
      <c r="K1374" s="81">
        <f t="shared" si="113"/>
        <v>1</v>
      </c>
      <c r="L1374" s="28">
        <f t="shared" si="112"/>
        <v>0</v>
      </c>
      <c r="M1374" s="28">
        <f t="shared" si="114"/>
        <v>0</v>
      </c>
    </row>
    <row r="1375" spans="1:13" ht="14.15" customHeight="1" x14ac:dyDescent="0.25">
      <c r="A1375" s="129">
        <v>16096398</v>
      </c>
      <c r="B1375" s="124" t="s">
        <v>441</v>
      </c>
      <c r="C1375" s="124" t="s">
        <v>442</v>
      </c>
      <c r="D1375" s="4" t="s">
        <v>2991</v>
      </c>
      <c r="E1375" s="6">
        <v>1</v>
      </c>
      <c r="F1375" s="6"/>
      <c r="G1375" s="7"/>
      <c r="H1375" s="122">
        <f>VLOOKUP(A1375,'NIP totaal 2021'!$A$4:$I$2114,9,0)</f>
        <v>0</v>
      </c>
      <c r="I1375" s="32">
        <f t="shared" si="110"/>
        <v>0</v>
      </c>
      <c r="J1375" s="27">
        <f t="shared" si="111"/>
        <v>0</v>
      </c>
      <c r="K1375" s="81">
        <f t="shared" si="113"/>
        <v>1</v>
      </c>
      <c r="L1375" s="28">
        <f t="shared" si="112"/>
        <v>0</v>
      </c>
      <c r="M1375" s="28">
        <f t="shared" si="114"/>
        <v>0</v>
      </c>
    </row>
    <row r="1376" spans="1:13" ht="14.15" customHeight="1" x14ac:dyDescent="0.25">
      <c r="A1376" s="129">
        <v>16096401</v>
      </c>
      <c r="B1376" s="124" t="s">
        <v>441</v>
      </c>
      <c r="C1376" s="124" t="s">
        <v>442</v>
      </c>
      <c r="D1376" s="4" t="s">
        <v>2991</v>
      </c>
      <c r="E1376" s="6">
        <v>1</v>
      </c>
      <c r="F1376" s="6"/>
      <c r="G1376" s="7"/>
      <c r="H1376" s="122">
        <f>VLOOKUP(A1376,'NIP totaal 2021'!$A$4:$I$2114,9,0)</f>
        <v>0</v>
      </c>
      <c r="I1376" s="32">
        <f t="shared" si="110"/>
        <v>0</v>
      </c>
      <c r="J1376" s="27">
        <f t="shared" si="111"/>
        <v>0</v>
      </c>
      <c r="K1376" s="81">
        <f t="shared" si="113"/>
        <v>1</v>
      </c>
      <c r="L1376" s="28">
        <f t="shared" si="112"/>
        <v>0</v>
      </c>
      <c r="M1376" s="28">
        <f t="shared" si="114"/>
        <v>0</v>
      </c>
    </row>
    <row r="1377" spans="1:13" ht="14.15" customHeight="1" x14ac:dyDescent="0.25">
      <c r="A1377" s="129">
        <v>16106873</v>
      </c>
      <c r="B1377" s="124" t="s">
        <v>456</v>
      </c>
      <c r="C1377" s="124" t="s">
        <v>457</v>
      </c>
      <c r="D1377" s="4" t="s">
        <v>2991</v>
      </c>
      <c r="E1377" s="6">
        <v>1</v>
      </c>
      <c r="F1377" s="6"/>
      <c r="G1377" s="7"/>
      <c r="H1377" s="122">
        <f>VLOOKUP(A1377,'NIP totaal 2021'!$A$4:$I$2114,9,0)</f>
        <v>0</v>
      </c>
      <c r="I1377" s="32">
        <f t="shared" si="110"/>
        <v>0</v>
      </c>
      <c r="J1377" s="27">
        <f t="shared" si="111"/>
        <v>0</v>
      </c>
      <c r="K1377" s="81">
        <f t="shared" si="113"/>
        <v>1</v>
      </c>
      <c r="L1377" s="28">
        <f t="shared" si="112"/>
        <v>0</v>
      </c>
      <c r="M1377" s="28">
        <f t="shared" si="114"/>
        <v>0</v>
      </c>
    </row>
    <row r="1378" spans="1:13" ht="14.15" customHeight="1" x14ac:dyDescent="0.25">
      <c r="A1378" s="129">
        <v>16132637</v>
      </c>
      <c r="B1378" s="124" t="s">
        <v>438</v>
      </c>
      <c r="C1378" s="124" t="s">
        <v>2739</v>
      </c>
      <c r="D1378" s="4" t="s">
        <v>2991</v>
      </c>
      <c r="E1378" s="6">
        <v>1</v>
      </c>
      <c r="F1378" s="6"/>
      <c r="G1378" s="7"/>
      <c r="H1378" s="122">
        <f>VLOOKUP(A1378,'NIP totaal 2021'!$A$4:$I$2114,9,0)</f>
        <v>0</v>
      </c>
      <c r="I1378" s="32">
        <f t="shared" si="110"/>
        <v>0</v>
      </c>
      <c r="J1378" s="27">
        <f t="shared" si="111"/>
        <v>0</v>
      </c>
      <c r="K1378" s="81">
        <f t="shared" si="113"/>
        <v>1</v>
      </c>
      <c r="L1378" s="28">
        <f t="shared" si="112"/>
        <v>0</v>
      </c>
      <c r="M1378" s="28">
        <f t="shared" si="114"/>
        <v>0</v>
      </c>
    </row>
    <row r="1379" spans="1:13" ht="14.15" customHeight="1" x14ac:dyDescent="0.25">
      <c r="A1379" s="129">
        <v>16140109</v>
      </c>
      <c r="B1379" s="124" t="s">
        <v>435</v>
      </c>
      <c r="C1379" s="124" t="s">
        <v>2738</v>
      </c>
      <c r="D1379" s="4" t="s">
        <v>2991</v>
      </c>
      <c r="E1379" s="6">
        <v>1</v>
      </c>
      <c r="F1379" s="6"/>
      <c r="G1379" s="7"/>
      <c r="H1379" s="122">
        <f>VLOOKUP(A1379,'NIP totaal 2021'!$A$4:$I$2114,9,0)</f>
        <v>0</v>
      </c>
      <c r="I1379" s="32">
        <f t="shared" si="110"/>
        <v>0</v>
      </c>
      <c r="J1379" s="27">
        <f t="shared" si="111"/>
        <v>0</v>
      </c>
      <c r="K1379" s="81">
        <f t="shared" si="113"/>
        <v>1</v>
      </c>
      <c r="L1379" s="28">
        <f t="shared" si="112"/>
        <v>0</v>
      </c>
      <c r="M1379" s="28">
        <f t="shared" si="114"/>
        <v>0</v>
      </c>
    </row>
    <row r="1380" spans="1:13" ht="14.15" customHeight="1" x14ac:dyDescent="0.25">
      <c r="A1380" s="129">
        <v>16140117</v>
      </c>
      <c r="B1380" s="124" t="s">
        <v>435</v>
      </c>
      <c r="C1380" s="124" t="s">
        <v>2738</v>
      </c>
      <c r="D1380" s="4" t="s">
        <v>2991</v>
      </c>
      <c r="E1380" s="6">
        <v>1</v>
      </c>
      <c r="F1380" s="6"/>
      <c r="G1380" s="7"/>
      <c r="H1380" s="122">
        <f>VLOOKUP(A1380,'NIP totaal 2021'!$A$4:$I$2114,9,0)</f>
        <v>0</v>
      </c>
      <c r="I1380" s="32">
        <f t="shared" si="110"/>
        <v>0</v>
      </c>
      <c r="J1380" s="27">
        <f t="shared" si="111"/>
        <v>0</v>
      </c>
      <c r="K1380" s="81">
        <f t="shared" si="113"/>
        <v>1</v>
      </c>
      <c r="L1380" s="28">
        <f t="shared" si="112"/>
        <v>0</v>
      </c>
      <c r="M1380" s="28">
        <f t="shared" si="114"/>
        <v>0</v>
      </c>
    </row>
    <row r="1381" spans="1:13" ht="14.15" customHeight="1" x14ac:dyDescent="0.25">
      <c r="A1381" s="129">
        <v>16140176</v>
      </c>
      <c r="B1381" s="124" t="s">
        <v>435</v>
      </c>
      <c r="C1381" s="124" t="s">
        <v>2738</v>
      </c>
      <c r="D1381" s="4" t="s">
        <v>2991</v>
      </c>
      <c r="E1381" s="6">
        <v>1</v>
      </c>
      <c r="F1381" s="6"/>
      <c r="G1381" s="7"/>
      <c r="H1381" s="122">
        <f>VLOOKUP(A1381,'NIP totaal 2021'!$A$4:$I$2114,9,0)</f>
        <v>0</v>
      </c>
      <c r="I1381" s="32">
        <f t="shared" si="110"/>
        <v>0</v>
      </c>
      <c r="J1381" s="27">
        <f t="shared" si="111"/>
        <v>0</v>
      </c>
      <c r="K1381" s="81">
        <f t="shared" si="113"/>
        <v>1</v>
      </c>
      <c r="L1381" s="28">
        <f t="shared" si="112"/>
        <v>0</v>
      </c>
      <c r="M1381" s="28">
        <f t="shared" si="114"/>
        <v>0</v>
      </c>
    </row>
    <row r="1382" spans="1:13" ht="14.15" customHeight="1" x14ac:dyDescent="0.25">
      <c r="A1382" s="129">
        <v>16140184</v>
      </c>
      <c r="B1382" s="124" t="s">
        <v>435</v>
      </c>
      <c r="C1382" s="124" t="s">
        <v>2738</v>
      </c>
      <c r="D1382" s="4" t="s">
        <v>2991</v>
      </c>
      <c r="E1382" s="6">
        <v>1</v>
      </c>
      <c r="F1382" s="6"/>
      <c r="G1382" s="7"/>
      <c r="H1382" s="122">
        <f>VLOOKUP(A1382,'NIP totaal 2021'!$A$4:$I$2114,9,0)</f>
        <v>0</v>
      </c>
      <c r="I1382" s="32">
        <f t="shared" si="110"/>
        <v>0</v>
      </c>
      <c r="J1382" s="27">
        <f t="shared" si="111"/>
        <v>0</v>
      </c>
      <c r="K1382" s="81">
        <f t="shared" si="113"/>
        <v>1</v>
      </c>
      <c r="L1382" s="28">
        <f t="shared" si="112"/>
        <v>0</v>
      </c>
      <c r="M1382" s="28">
        <f t="shared" si="114"/>
        <v>0</v>
      </c>
    </row>
    <row r="1383" spans="1:13" ht="14.15" customHeight="1" x14ac:dyDescent="0.25">
      <c r="A1383" s="129">
        <v>16140192</v>
      </c>
      <c r="B1383" s="124" t="s">
        <v>435</v>
      </c>
      <c r="C1383" s="124" t="s">
        <v>2738</v>
      </c>
      <c r="D1383" s="4" t="s">
        <v>2991</v>
      </c>
      <c r="E1383" s="6">
        <v>1</v>
      </c>
      <c r="F1383" s="6"/>
      <c r="G1383" s="7"/>
      <c r="H1383" s="122">
        <f>VLOOKUP(A1383,'NIP totaal 2021'!$A$4:$I$2114,9,0)</f>
        <v>0</v>
      </c>
      <c r="I1383" s="32">
        <f t="shared" si="110"/>
        <v>0</v>
      </c>
      <c r="J1383" s="27">
        <f t="shared" si="111"/>
        <v>0</v>
      </c>
      <c r="K1383" s="81">
        <f t="shared" si="113"/>
        <v>1</v>
      </c>
      <c r="L1383" s="28">
        <f t="shared" si="112"/>
        <v>0</v>
      </c>
      <c r="M1383" s="28">
        <f t="shared" si="114"/>
        <v>0</v>
      </c>
    </row>
    <row r="1384" spans="1:13" ht="14.15" customHeight="1" x14ac:dyDescent="0.25">
      <c r="A1384" s="129">
        <v>16140206</v>
      </c>
      <c r="B1384" s="124" t="s">
        <v>435</v>
      </c>
      <c r="C1384" s="124" t="s">
        <v>2738</v>
      </c>
      <c r="D1384" s="4" t="s">
        <v>2991</v>
      </c>
      <c r="E1384" s="6">
        <v>1</v>
      </c>
      <c r="F1384" s="6"/>
      <c r="G1384" s="7"/>
      <c r="H1384" s="122">
        <f>VLOOKUP(A1384,'NIP totaal 2021'!$A$4:$I$2114,9,0)</f>
        <v>0</v>
      </c>
      <c r="I1384" s="32">
        <f t="shared" si="110"/>
        <v>0</v>
      </c>
      <c r="J1384" s="27">
        <f t="shared" si="111"/>
        <v>0</v>
      </c>
      <c r="K1384" s="81">
        <f t="shared" si="113"/>
        <v>1</v>
      </c>
      <c r="L1384" s="28">
        <f t="shared" si="112"/>
        <v>0</v>
      </c>
      <c r="M1384" s="28">
        <f t="shared" si="114"/>
        <v>0</v>
      </c>
    </row>
    <row r="1385" spans="1:13" ht="14.15" customHeight="1" x14ac:dyDescent="0.25">
      <c r="A1385" s="129">
        <v>16140214</v>
      </c>
      <c r="B1385" s="124" t="s">
        <v>435</v>
      </c>
      <c r="C1385" s="124" t="s">
        <v>2738</v>
      </c>
      <c r="D1385" s="4" t="s">
        <v>2991</v>
      </c>
      <c r="E1385" s="6">
        <v>1</v>
      </c>
      <c r="F1385" s="6"/>
      <c r="G1385" s="7"/>
      <c r="H1385" s="122">
        <f>VLOOKUP(A1385,'NIP totaal 2021'!$A$4:$I$2114,9,0)</f>
        <v>0</v>
      </c>
      <c r="I1385" s="32">
        <f t="shared" si="110"/>
        <v>0</v>
      </c>
      <c r="J1385" s="27">
        <f t="shared" si="111"/>
        <v>0</v>
      </c>
      <c r="K1385" s="81">
        <f t="shared" si="113"/>
        <v>1</v>
      </c>
      <c r="L1385" s="28">
        <f t="shared" si="112"/>
        <v>0</v>
      </c>
      <c r="M1385" s="28">
        <f t="shared" si="114"/>
        <v>0</v>
      </c>
    </row>
    <row r="1386" spans="1:13" ht="14.15" customHeight="1" x14ac:dyDescent="0.25">
      <c r="A1386" s="129">
        <v>16140222</v>
      </c>
      <c r="B1386" s="124" t="s">
        <v>435</v>
      </c>
      <c r="C1386" s="124" t="s">
        <v>2738</v>
      </c>
      <c r="D1386" s="4" t="s">
        <v>2991</v>
      </c>
      <c r="E1386" s="6">
        <v>1</v>
      </c>
      <c r="F1386" s="6"/>
      <c r="G1386" s="7"/>
      <c r="H1386" s="122">
        <f>VLOOKUP(A1386,'NIP totaal 2021'!$A$4:$I$2114,9,0)</f>
        <v>0</v>
      </c>
      <c r="I1386" s="32">
        <f t="shared" si="110"/>
        <v>0</v>
      </c>
      <c r="J1386" s="27">
        <f t="shared" si="111"/>
        <v>0</v>
      </c>
      <c r="K1386" s="81">
        <f t="shared" si="113"/>
        <v>1</v>
      </c>
      <c r="L1386" s="28">
        <f t="shared" si="112"/>
        <v>0</v>
      </c>
      <c r="M1386" s="28">
        <f t="shared" si="114"/>
        <v>0</v>
      </c>
    </row>
    <row r="1387" spans="1:13" ht="14.15" customHeight="1" x14ac:dyDescent="0.25">
      <c r="A1387" s="129">
        <v>16148460</v>
      </c>
      <c r="B1387" s="124" t="s">
        <v>435</v>
      </c>
      <c r="C1387" s="124" t="s">
        <v>2738</v>
      </c>
      <c r="D1387" s="4" t="s">
        <v>2991</v>
      </c>
      <c r="E1387" s="6">
        <v>1</v>
      </c>
      <c r="F1387" s="6"/>
      <c r="G1387" s="7"/>
      <c r="H1387" s="122">
        <f>VLOOKUP(A1387,'NIP totaal 2021'!$A$4:$I$2114,9,0)</f>
        <v>0</v>
      </c>
      <c r="I1387" s="32">
        <f t="shared" si="110"/>
        <v>0</v>
      </c>
      <c r="J1387" s="27">
        <f t="shared" si="111"/>
        <v>0</v>
      </c>
      <c r="K1387" s="81">
        <f t="shared" si="113"/>
        <v>1</v>
      </c>
      <c r="L1387" s="28">
        <f t="shared" si="112"/>
        <v>0</v>
      </c>
      <c r="M1387" s="28">
        <f t="shared" si="114"/>
        <v>0</v>
      </c>
    </row>
    <row r="1388" spans="1:13" ht="14.15" customHeight="1" x14ac:dyDescent="0.25">
      <c r="A1388" s="129">
        <v>16148479</v>
      </c>
      <c r="B1388" s="124" t="s">
        <v>435</v>
      </c>
      <c r="C1388" s="124" t="s">
        <v>2738</v>
      </c>
      <c r="D1388" s="4" t="s">
        <v>2991</v>
      </c>
      <c r="E1388" s="6">
        <v>1</v>
      </c>
      <c r="F1388" s="6"/>
      <c r="G1388" s="7"/>
      <c r="H1388" s="122">
        <f>VLOOKUP(A1388,'NIP totaal 2021'!$A$4:$I$2114,9,0)</f>
        <v>0</v>
      </c>
      <c r="I1388" s="32">
        <f t="shared" si="110"/>
        <v>0</v>
      </c>
      <c r="J1388" s="27">
        <f t="shared" si="111"/>
        <v>0</v>
      </c>
      <c r="K1388" s="81">
        <f t="shared" si="113"/>
        <v>1</v>
      </c>
      <c r="L1388" s="28">
        <f t="shared" si="112"/>
        <v>0</v>
      </c>
      <c r="M1388" s="28">
        <f t="shared" si="114"/>
        <v>0</v>
      </c>
    </row>
    <row r="1389" spans="1:13" ht="14.15" customHeight="1" x14ac:dyDescent="0.25">
      <c r="A1389" s="129">
        <v>16148487</v>
      </c>
      <c r="B1389" s="124" t="s">
        <v>435</v>
      </c>
      <c r="C1389" s="124" t="s">
        <v>2738</v>
      </c>
      <c r="D1389" s="4" t="s">
        <v>2991</v>
      </c>
      <c r="E1389" s="6">
        <v>1</v>
      </c>
      <c r="F1389" s="6"/>
      <c r="G1389" s="7"/>
      <c r="H1389" s="122">
        <f>VLOOKUP(A1389,'NIP totaal 2021'!$A$4:$I$2114,9,0)</f>
        <v>0</v>
      </c>
      <c r="I1389" s="32">
        <f t="shared" si="110"/>
        <v>0</v>
      </c>
      <c r="J1389" s="27">
        <f t="shared" si="111"/>
        <v>0</v>
      </c>
      <c r="K1389" s="81">
        <f t="shared" si="113"/>
        <v>1</v>
      </c>
      <c r="L1389" s="28">
        <f t="shared" si="112"/>
        <v>0</v>
      </c>
      <c r="M1389" s="28">
        <f t="shared" si="114"/>
        <v>0</v>
      </c>
    </row>
    <row r="1390" spans="1:13" ht="14.15" customHeight="1" x14ac:dyDescent="0.25">
      <c r="A1390" s="129">
        <v>16148495</v>
      </c>
      <c r="B1390" s="124" t="s">
        <v>435</v>
      </c>
      <c r="C1390" s="124" t="s">
        <v>2738</v>
      </c>
      <c r="D1390" s="4" t="s">
        <v>2991</v>
      </c>
      <c r="E1390" s="6">
        <v>1</v>
      </c>
      <c r="F1390" s="6"/>
      <c r="G1390" s="7"/>
      <c r="H1390" s="122">
        <f>VLOOKUP(A1390,'NIP totaal 2021'!$A$4:$I$2114,9,0)</f>
        <v>0</v>
      </c>
      <c r="I1390" s="32">
        <f t="shared" si="110"/>
        <v>0</v>
      </c>
      <c r="J1390" s="27">
        <f t="shared" si="111"/>
        <v>0</v>
      </c>
      <c r="K1390" s="81">
        <f t="shared" si="113"/>
        <v>1</v>
      </c>
      <c r="L1390" s="28">
        <f t="shared" si="112"/>
        <v>0</v>
      </c>
      <c r="M1390" s="28">
        <f t="shared" si="114"/>
        <v>0</v>
      </c>
    </row>
    <row r="1391" spans="1:13" ht="14.15" customHeight="1" x14ac:dyDescent="0.25">
      <c r="A1391" s="129">
        <v>16151992</v>
      </c>
      <c r="B1391" s="124" t="s">
        <v>2801</v>
      </c>
      <c r="C1391" s="124" t="s">
        <v>240</v>
      </c>
      <c r="D1391" s="4" t="s">
        <v>2991</v>
      </c>
      <c r="E1391" s="6">
        <v>56</v>
      </c>
      <c r="F1391" s="6"/>
      <c r="G1391" s="7"/>
      <c r="H1391" s="122">
        <f>VLOOKUP(A1391,'NIP totaal 2021'!$A$4:$I$2114,9,0)</f>
        <v>0</v>
      </c>
      <c r="I1391" s="32">
        <f t="shared" si="110"/>
        <v>0</v>
      </c>
      <c r="J1391" s="27">
        <f t="shared" si="111"/>
        <v>0</v>
      </c>
      <c r="K1391" s="81">
        <f t="shared" si="113"/>
        <v>1</v>
      </c>
      <c r="L1391" s="28">
        <f t="shared" si="112"/>
        <v>0</v>
      </c>
      <c r="M1391" s="28">
        <f t="shared" si="114"/>
        <v>0</v>
      </c>
    </row>
    <row r="1392" spans="1:13" ht="14.15" customHeight="1" x14ac:dyDescent="0.25">
      <c r="A1392" s="129">
        <v>16152360</v>
      </c>
      <c r="B1392" s="124" t="s">
        <v>435</v>
      </c>
      <c r="C1392" s="124" t="s">
        <v>2738</v>
      </c>
      <c r="D1392" s="4" t="s">
        <v>2991</v>
      </c>
      <c r="E1392" s="6">
        <v>1</v>
      </c>
      <c r="F1392" s="6"/>
      <c r="G1392" s="7"/>
      <c r="H1392" s="122">
        <f>VLOOKUP(A1392,'NIP totaal 2021'!$A$4:$I$2114,9,0)</f>
        <v>0</v>
      </c>
      <c r="I1392" s="32">
        <f t="shared" si="110"/>
        <v>0</v>
      </c>
      <c r="J1392" s="27">
        <f t="shared" si="111"/>
        <v>0</v>
      </c>
      <c r="K1392" s="81">
        <f t="shared" si="113"/>
        <v>1</v>
      </c>
      <c r="L1392" s="28">
        <f t="shared" si="112"/>
        <v>0</v>
      </c>
      <c r="M1392" s="28">
        <f t="shared" si="114"/>
        <v>0</v>
      </c>
    </row>
    <row r="1393" spans="1:13" ht="14.15" customHeight="1" x14ac:dyDescent="0.25">
      <c r="A1393" s="129">
        <v>16155831</v>
      </c>
      <c r="B1393" s="124" t="s">
        <v>474</v>
      </c>
      <c r="C1393" s="124" t="s">
        <v>475</v>
      </c>
      <c r="D1393" s="4" t="s">
        <v>2991</v>
      </c>
      <c r="E1393" s="6">
        <v>24</v>
      </c>
      <c r="F1393" s="6"/>
      <c r="G1393" s="7"/>
      <c r="H1393" s="122">
        <f>VLOOKUP(A1393,'NIP totaal 2021'!$A$4:$I$2114,9,0)</f>
        <v>0</v>
      </c>
      <c r="I1393" s="32">
        <f t="shared" si="110"/>
        <v>0</v>
      </c>
      <c r="J1393" s="27">
        <f t="shared" si="111"/>
        <v>0</v>
      </c>
      <c r="K1393" s="81">
        <f t="shared" si="113"/>
        <v>1</v>
      </c>
      <c r="L1393" s="28">
        <f t="shared" si="112"/>
        <v>0</v>
      </c>
      <c r="M1393" s="28">
        <f t="shared" si="114"/>
        <v>0</v>
      </c>
    </row>
    <row r="1394" spans="1:13" ht="14.15" customHeight="1" x14ac:dyDescent="0.25">
      <c r="A1394" s="129">
        <v>16156048</v>
      </c>
      <c r="B1394" s="124" t="s">
        <v>441</v>
      </c>
      <c r="C1394" s="124" t="s">
        <v>442</v>
      </c>
      <c r="D1394" s="4" t="s">
        <v>2991</v>
      </c>
      <c r="E1394" s="6">
        <v>1</v>
      </c>
      <c r="F1394" s="6"/>
      <c r="G1394" s="7"/>
      <c r="H1394" s="122">
        <f>VLOOKUP(A1394,'NIP totaal 2021'!$A$4:$I$2114,9,0)</f>
        <v>0</v>
      </c>
      <c r="I1394" s="32">
        <f t="shared" si="110"/>
        <v>0</v>
      </c>
      <c r="J1394" s="27">
        <f t="shared" si="111"/>
        <v>0</v>
      </c>
      <c r="K1394" s="81">
        <f t="shared" si="113"/>
        <v>1</v>
      </c>
      <c r="L1394" s="28">
        <f t="shared" si="112"/>
        <v>0</v>
      </c>
      <c r="M1394" s="28">
        <f t="shared" si="114"/>
        <v>0</v>
      </c>
    </row>
    <row r="1395" spans="1:13" ht="14.15" customHeight="1" x14ac:dyDescent="0.25">
      <c r="A1395" s="129">
        <v>16156145</v>
      </c>
      <c r="B1395" s="124" t="s">
        <v>443</v>
      </c>
      <c r="C1395" s="124" t="s">
        <v>444</v>
      </c>
      <c r="D1395" s="4" t="s">
        <v>2991</v>
      </c>
      <c r="E1395" s="6">
        <v>50</v>
      </c>
      <c r="F1395" s="6"/>
      <c r="G1395" s="7"/>
      <c r="H1395" s="122">
        <f>VLOOKUP(A1395,'NIP totaal 2021'!$A$4:$I$2114,9,0)</f>
        <v>0</v>
      </c>
      <c r="I1395" s="32">
        <f t="shared" si="110"/>
        <v>0</v>
      </c>
      <c r="J1395" s="27">
        <f t="shared" si="111"/>
        <v>0</v>
      </c>
      <c r="K1395" s="81">
        <f t="shared" si="113"/>
        <v>1</v>
      </c>
      <c r="L1395" s="28">
        <f t="shared" si="112"/>
        <v>0</v>
      </c>
      <c r="M1395" s="28">
        <f t="shared" si="114"/>
        <v>0</v>
      </c>
    </row>
    <row r="1396" spans="1:13" ht="14.15" customHeight="1" x14ac:dyDescent="0.25">
      <c r="A1396" s="129">
        <v>16164636</v>
      </c>
      <c r="B1396" s="124" t="s">
        <v>441</v>
      </c>
      <c r="C1396" s="124" t="s">
        <v>442</v>
      </c>
      <c r="D1396" s="4" t="s">
        <v>2991</v>
      </c>
      <c r="E1396" s="6">
        <v>1</v>
      </c>
      <c r="F1396" s="6"/>
      <c r="G1396" s="7"/>
      <c r="H1396" s="122">
        <f>VLOOKUP(A1396,'NIP totaal 2021'!$A$4:$I$2114,9,0)</f>
        <v>0</v>
      </c>
      <c r="I1396" s="32">
        <f t="shared" si="110"/>
        <v>0</v>
      </c>
      <c r="J1396" s="27">
        <f t="shared" si="111"/>
        <v>0</v>
      </c>
      <c r="K1396" s="81">
        <f t="shared" si="113"/>
        <v>1</v>
      </c>
      <c r="L1396" s="28">
        <f t="shared" si="112"/>
        <v>0</v>
      </c>
      <c r="M1396" s="28">
        <f t="shared" si="114"/>
        <v>0</v>
      </c>
    </row>
    <row r="1397" spans="1:13" ht="14.15" customHeight="1" x14ac:dyDescent="0.25">
      <c r="A1397" s="129">
        <v>16164660</v>
      </c>
      <c r="B1397" s="124" t="s">
        <v>438</v>
      </c>
      <c r="C1397" s="124" t="s">
        <v>2739</v>
      </c>
      <c r="D1397" s="4" t="s">
        <v>2991</v>
      </c>
      <c r="E1397" s="6">
        <v>1</v>
      </c>
      <c r="F1397" s="6"/>
      <c r="G1397" s="7"/>
      <c r="H1397" s="122">
        <f>VLOOKUP(A1397,'NIP totaal 2021'!$A$4:$I$2114,9,0)</f>
        <v>0</v>
      </c>
      <c r="I1397" s="32">
        <f t="shared" si="110"/>
        <v>0</v>
      </c>
      <c r="J1397" s="27">
        <f t="shared" si="111"/>
        <v>0</v>
      </c>
      <c r="K1397" s="81">
        <f t="shared" si="113"/>
        <v>1</v>
      </c>
      <c r="L1397" s="28">
        <f t="shared" si="112"/>
        <v>0</v>
      </c>
      <c r="M1397" s="28">
        <f t="shared" si="114"/>
        <v>0</v>
      </c>
    </row>
    <row r="1398" spans="1:13" ht="14.15" customHeight="1" x14ac:dyDescent="0.25">
      <c r="A1398" s="129">
        <v>16175476</v>
      </c>
      <c r="B1398" s="124" t="s">
        <v>468</v>
      </c>
      <c r="C1398" s="124" t="s">
        <v>469</v>
      </c>
      <c r="D1398" s="4" t="s">
        <v>2991</v>
      </c>
      <c r="E1398" s="6">
        <v>1</v>
      </c>
      <c r="F1398" s="6"/>
      <c r="G1398" s="7"/>
      <c r="H1398" s="122">
        <f>VLOOKUP(A1398,'NIP totaal 2021'!$A$4:$I$2114,9,0)</f>
        <v>0</v>
      </c>
      <c r="I1398" s="32">
        <f t="shared" si="110"/>
        <v>0</v>
      </c>
      <c r="J1398" s="27">
        <f t="shared" si="111"/>
        <v>0</v>
      </c>
      <c r="K1398" s="81">
        <f t="shared" si="113"/>
        <v>1</v>
      </c>
      <c r="L1398" s="28">
        <f t="shared" si="112"/>
        <v>0</v>
      </c>
      <c r="M1398" s="28">
        <f t="shared" si="114"/>
        <v>0</v>
      </c>
    </row>
    <row r="1399" spans="1:13" ht="14.15" customHeight="1" x14ac:dyDescent="0.25">
      <c r="A1399" s="129">
        <v>16181263</v>
      </c>
      <c r="B1399" s="124" t="s">
        <v>2801</v>
      </c>
      <c r="C1399" s="124" t="s">
        <v>240</v>
      </c>
      <c r="D1399" s="4" t="s">
        <v>2991</v>
      </c>
      <c r="E1399" s="6">
        <v>56</v>
      </c>
      <c r="F1399" s="6"/>
      <c r="G1399" s="7"/>
      <c r="H1399" s="122">
        <f>VLOOKUP(A1399,'NIP totaal 2021'!$A$4:$I$2114,9,0)</f>
        <v>0</v>
      </c>
      <c r="I1399" s="32">
        <f t="shared" si="110"/>
        <v>0</v>
      </c>
      <c r="J1399" s="27">
        <f t="shared" si="111"/>
        <v>0</v>
      </c>
      <c r="K1399" s="81">
        <f t="shared" si="113"/>
        <v>1</v>
      </c>
      <c r="L1399" s="28">
        <f t="shared" si="112"/>
        <v>0</v>
      </c>
      <c r="M1399" s="28">
        <f t="shared" si="114"/>
        <v>0</v>
      </c>
    </row>
    <row r="1400" spans="1:13" ht="14.15" customHeight="1" x14ac:dyDescent="0.25">
      <c r="A1400" s="129">
        <v>16192842</v>
      </c>
      <c r="B1400" s="124" t="s">
        <v>476</v>
      </c>
      <c r="C1400" s="124" t="s">
        <v>477</v>
      </c>
      <c r="D1400" s="4" t="s">
        <v>2991</v>
      </c>
      <c r="E1400" s="6">
        <v>1</v>
      </c>
      <c r="F1400" s="6"/>
      <c r="G1400" s="7"/>
      <c r="H1400" s="122">
        <f>VLOOKUP(A1400,'NIP totaal 2021'!$A$4:$I$2114,9,0)</f>
        <v>0</v>
      </c>
      <c r="I1400" s="32">
        <f t="shared" si="110"/>
        <v>0</v>
      </c>
      <c r="J1400" s="27">
        <f t="shared" si="111"/>
        <v>0</v>
      </c>
      <c r="K1400" s="81">
        <f t="shared" si="113"/>
        <v>1</v>
      </c>
      <c r="L1400" s="28">
        <f t="shared" si="112"/>
        <v>0</v>
      </c>
      <c r="M1400" s="28">
        <f t="shared" si="114"/>
        <v>0</v>
      </c>
    </row>
    <row r="1401" spans="1:13" ht="14.15" customHeight="1" x14ac:dyDescent="0.25">
      <c r="A1401" s="129">
        <v>16194047</v>
      </c>
      <c r="B1401" s="124" t="s">
        <v>441</v>
      </c>
      <c r="C1401" s="124" t="s">
        <v>442</v>
      </c>
      <c r="D1401" s="4" t="s">
        <v>2991</v>
      </c>
      <c r="E1401" s="6">
        <v>1</v>
      </c>
      <c r="F1401" s="6"/>
      <c r="G1401" s="7"/>
      <c r="H1401" s="122">
        <f>VLOOKUP(A1401,'NIP totaal 2021'!$A$4:$I$2114,9,0)</f>
        <v>0</v>
      </c>
      <c r="I1401" s="32">
        <f t="shared" si="110"/>
        <v>0</v>
      </c>
      <c r="J1401" s="27">
        <f t="shared" si="111"/>
        <v>0</v>
      </c>
      <c r="K1401" s="81">
        <f t="shared" si="113"/>
        <v>1</v>
      </c>
      <c r="L1401" s="28">
        <f t="shared" si="112"/>
        <v>0</v>
      </c>
      <c r="M1401" s="28">
        <f t="shared" si="114"/>
        <v>0</v>
      </c>
    </row>
    <row r="1402" spans="1:13" ht="14.15" customHeight="1" x14ac:dyDescent="0.25">
      <c r="A1402" s="129">
        <v>16199251</v>
      </c>
      <c r="B1402" s="124" t="s">
        <v>474</v>
      </c>
      <c r="C1402" s="124" t="s">
        <v>475</v>
      </c>
      <c r="D1402" s="4" t="s">
        <v>2991</v>
      </c>
      <c r="E1402" s="6">
        <v>24</v>
      </c>
      <c r="F1402" s="6"/>
      <c r="G1402" s="7"/>
      <c r="H1402" s="122">
        <f>VLOOKUP(A1402,'NIP totaal 2021'!$A$4:$I$2114,9,0)</f>
        <v>0</v>
      </c>
      <c r="I1402" s="32">
        <f t="shared" si="110"/>
        <v>0</v>
      </c>
      <c r="J1402" s="27">
        <f t="shared" si="111"/>
        <v>0</v>
      </c>
      <c r="K1402" s="81">
        <f t="shared" si="113"/>
        <v>1</v>
      </c>
      <c r="L1402" s="28">
        <f t="shared" si="112"/>
        <v>0</v>
      </c>
      <c r="M1402" s="28">
        <f t="shared" si="114"/>
        <v>0</v>
      </c>
    </row>
    <row r="1403" spans="1:13" ht="14.15" customHeight="1" x14ac:dyDescent="0.25">
      <c r="A1403" s="129">
        <v>16200144</v>
      </c>
      <c r="B1403" s="124" t="s">
        <v>474</v>
      </c>
      <c r="C1403" s="124" t="s">
        <v>475</v>
      </c>
      <c r="D1403" s="4" t="s">
        <v>2991</v>
      </c>
      <c r="E1403" s="6">
        <v>24</v>
      </c>
      <c r="F1403" s="6"/>
      <c r="G1403" s="7"/>
      <c r="H1403" s="122">
        <f>VLOOKUP(A1403,'NIP totaal 2021'!$A$4:$I$2114,9,0)</f>
        <v>0</v>
      </c>
      <c r="I1403" s="32">
        <f t="shared" si="110"/>
        <v>0</v>
      </c>
      <c r="J1403" s="27">
        <f t="shared" si="111"/>
        <v>0</v>
      </c>
      <c r="K1403" s="81">
        <f t="shared" si="113"/>
        <v>1</v>
      </c>
      <c r="L1403" s="28">
        <f t="shared" si="112"/>
        <v>0</v>
      </c>
      <c r="M1403" s="28">
        <f t="shared" si="114"/>
        <v>0</v>
      </c>
    </row>
    <row r="1404" spans="1:13" ht="14.15" customHeight="1" x14ac:dyDescent="0.25">
      <c r="A1404" s="129">
        <v>16202600</v>
      </c>
      <c r="B1404" s="124" t="s">
        <v>478</v>
      </c>
      <c r="C1404" s="124" t="s">
        <v>479</v>
      </c>
      <c r="D1404" s="4" t="s">
        <v>2991</v>
      </c>
      <c r="E1404" s="6">
        <v>2</v>
      </c>
      <c r="F1404" s="6"/>
      <c r="G1404" s="7"/>
      <c r="H1404" s="122">
        <f>VLOOKUP(A1404,'NIP totaal 2021'!$A$4:$I$2114,9,0)</f>
        <v>0</v>
      </c>
      <c r="I1404" s="32">
        <f t="shared" si="110"/>
        <v>0</v>
      </c>
      <c r="J1404" s="27">
        <f t="shared" si="111"/>
        <v>0</v>
      </c>
      <c r="K1404" s="81">
        <f t="shared" si="113"/>
        <v>1</v>
      </c>
      <c r="L1404" s="28">
        <f t="shared" si="112"/>
        <v>0</v>
      </c>
      <c r="M1404" s="28">
        <f t="shared" si="114"/>
        <v>0</v>
      </c>
    </row>
    <row r="1405" spans="1:13" ht="14.15" customHeight="1" x14ac:dyDescent="0.25">
      <c r="A1405" s="129">
        <v>16211189</v>
      </c>
      <c r="B1405" s="124" t="s">
        <v>438</v>
      </c>
      <c r="C1405" s="124" t="s">
        <v>2739</v>
      </c>
      <c r="D1405" s="4" t="s">
        <v>2991</v>
      </c>
      <c r="E1405" s="6">
        <v>1</v>
      </c>
      <c r="F1405" s="6"/>
      <c r="G1405" s="7"/>
      <c r="H1405" s="122">
        <f>VLOOKUP(A1405,'NIP totaal 2021'!$A$4:$I$2114,9,0)</f>
        <v>0</v>
      </c>
      <c r="I1405" s="32">
        <f t="shared" si="110"/>
        <v>0</v>
      </c>
      <c r="J1405" s="27">
        <f t="shared" si="111"/>
        <v>0</v>
      </c>
      <c r="K1405" s="81">
        <f t="shared" si="113"/>
        <v>1</v>
      </c>
      <c r="L1405" s="28">
        <f t="shared" si="112"/>
        <v>0</v>
      </c>
      <c r="M1405" s="28">
        <f t="shared" si="114"/>
        <v>0</v>
      </c>
    </row>
    <row r="1406" spans="1:13" ht="14.15" customHeight="1" x14ac:dyDescent="0.25">
      <c r="A1406" s="129">
        <v>16220331</v>
      </c>
      <c r="B1406" s="124" t="s">
        <v>443</v>
      </c>
      <c r="C1406" s="124" t="s">
        <v>444</v>
      </c>
      <c r="D1406" s="4" t="s">
        <v>2991</v>
      </c>
      <c r="E1406" s="6">
        <v>1</v>
      </c>
      <c r="F1406" s="6"/>
      <c r="G1406" s="7"/>
      <c r="H1406" s="122">
        <f>VLOOKUP(A1406,'NIP totaal 2021'!$A$4:$I$2114,9,0)</f>
        <v>0</v>
      </c>
      <c r="I1406" s="32">
        <f t="shared" si="110"/>
        <v>0</v>
      </c>
      <c r="J1406" s="27">
        <f t="shared" si="111"/>
        <v>0</v>
      </c>
      <c r="K1406" s="81">
        <f t="shared" si="113"/>
        <v>1</v>
      </c>
      <c r="L1406" s="28">
        <f t="shared" si="112"/>
        <v>0</v>
      </c>
      <c r="M1406" s="28">
        <f t="shared" si="114"/>
        <v>0</v>
      </c>
    </row>
    <row r="1407" spans="1:13" ht="14.15" customHeight="1" x14ac:dyDescent="0.25">
      <c r="A1407" s="129">
        <v>16220358</v>
      </c>
      <c r="B1407" s="124" t="s">
        <v>443</v>
      </c>
      <c r="C1407" s="124" t="s">
        <v>444</v>
      </c>
      <c r="D1407" s="4" t="s">
        <v>2991</v>
      </c>
      <c r="E1407" s="6">
        <v>30</v>
      </c>
      <c r="F1407" s="6"/>
      <c r="G1407" s="7"/>
      <c r="H1407" s="122">
        <f>VLOOKUP(A1407,'NIP totaal 2021'!$A$4:$I$2114,9,0)</f>
        <v>0</v>
      </c>
      <c r="I1407" s="32">
        <f t="shared" si="110"/>
        <v>0</v>
      </c>
      <c r="J1407" s="27">
        <f t="shared" si="111"/>
        <v>0</v>
      </c>
      <c r="K1407" s="81">
        <f t="shared" si="113"/>
        <v>1</v>
      </c>
      <c r="L1407" s="28">
        <f t="shared" si="112"/>
        <v>0</v>
      </c>
      <c r="M1407" s="28">
        <f t="shared" si="114"/>
        <v>0</v>
      </c>
    </row>
    <row r="1408" spans="1:13" ht="14.15" customHeight="1" x14ac:dyDescent="0.25">
      <c r="A1408" s="129">
        <v>16220374</v>
      </c>
      <c r="B1408" s="124" t="s">
        <v>443</v>
      </c>
      <c r="C1408" s="124" t="s">
        <v>444</v>
      </c>
      <c r="D1408" s="4" t="s">
        <v>2991</v>
      </c>
      <c r="E1408" s="6">
        <v>30</v>
      </c>
      <c r="F1408" s="6"/>
      <c r="G1408" s="7"/>
      <c r="H1408" s="122">
        <f>VLOOKUP(A1408,'NIP totaal 2021'!$A$4:$I$2114,9,0)</f>
        <v>0</v>
      </c>
      <c r="I1408" s="32">
        <f t="shared" si="110"/>
        <v>0</v>
      </c>
      <c r="J1408" s="27">
        <f t="shared" si="111"/>
        <v>0</v>
      </c>
      <c r="K1408" s="81">
        <f t="shared" si="113"/>
        <v>1</v>
      </c>
      <c r="L1408" s="28">
        <f t="shared" si="112"/>
        <v>0</v>
      </c>
      <c r="M1408" s="28">
        <f t="shared" si="114"/>
        <v>0</v>
      </c>
    </row>
    <row r="1409" spans="1:13" ht="14.15" customHeight="1" x14ac:dyDescent="0.25">
      <c r="A1409" s="129">
        <v>16226097</v>
      </c>
      <c r="B1409" s="124" t="s">
        <v>438</v>
      </c>
      <c r="C1409" s="124" t="s">
        <v>2739</v>
      </c>
      <c r="D1409" s="4" t="s">
        <v>2991</v>
      </c>
      <c r="E1409" s="6">
        <v>1</v>
      </c>
      <c r="F1409" s="6"/>
      <c r="G1409" s="7"/>
      <c r="H1409" s="122">
        <f>VLOOKUP(A1409,'NIP totaal 2021'!$A$4:$I$2114,9,0)</f>
        <v>0</v>
      </c>
      <c r="I1409" s="32">
        <f t="shared" si="110"/>
        <v>0</v>
      </c>
      <c r="J1409" s="27">
        <f t="shared" si="111"/>
        <v>0</v>
      </c>
      <c r="K1409" s="81">
        <f t="shared" si="113"/>
        <v>1</v>
      </c>
      <c r="L1409" s="28">
        <f t="shared" si="112"/>
        <v>0</v>
      </c>
      <c r="M1409" s="28">
        <f t="shared" si="114"/>
        <v>0</v>
      </c>
    </row>
    <row r="1410" spans="1:13" ht="14.15" customHeight="1" x14ac:dyDescent="0.25">
      <c r="A1410" s="129">
        <v>16226100</v>
      </c>
      <c r="B1410" s="124" t="s">
        <v>438</v>
      </c>
      <c r="C1410" s="124" t="s">
        <v>2739</v>
      </c>
      <c r="D1410" s="4" t="s">
        <v>2991</v>
      </c>
      <c r="E1410" s="6">
        <v>1</v>
      </c>
      <c r="F1410" s="6"/>
      <c r="G1410" s="7"/>
      <c r="H1410" s="122">
        <f>VLOOKUP(A1410,'NIP totaal 2021'!$A$4:$I$2114,9,0)</f>
        <v>0</v>
      </c>
      <c r="I1410" s="32">
        <f t="shared" si="110"/>
        <v>0</v>
      </c>
      <c r="J1410" s="27">
        <f t="shared" si="111"/>
        <v>0</v>
      </c>
      <c r="K1410" s="81">
        <f t="shared" si="113"/>
        <v>1</v>
      </c>
      <c r="L1410" s="28">
        <f t="shared" si="112"/>
        <v>0</v>
      </c>
      <c r="M1410" s="28">
        <f t="shared" si="114"/>
        <v>0</v>
      </c>
    </row>
    <row r="1411" spans="1:13" ht="14.15" customHeight="1" x14ac:dyDescent="0.25">
      <c r="A1411" s="129">
        <v>16229525</v>
      </c>
      <c r="B1411" s="124" t="s">
        <v>2801</v>
      </c>
      <c r="C1411" s="124" t="s">
        <v>240</v>
      </c>
      <c r="D1411" s="4" t="s">
        <v>2991</v>
      </c>
      <c r="E1411" s="6">
        <v>56</v>
      </c>
      <c r="F1411" s="6"/>
      <c r="G1411" s="7"/>
      <c r="H1411" s="122">
        <f>VLOOKUP(A1411,'NIP totaal 2021'!$A$4:$I$2114,9,0)</f>
        <v>0</v>
      </c>
      <c r="I1411" s="32">
        <f t="shared" si="110"/>
        <v>0</v>
      </c>
      <c r="J1411" s="27">
        <f t="shared" si="111"/>
        <v>0</v>
      </c>
      <c r="K1411" s="81">
        <f t="shared" si="113"/>
        <v>1</v>
      </c>
      <c r="L1411" s="28">
        <f t="shared" si="112"/>
        <v>0</v>
      </c>
      <c r="M1411" s="28">
        <f t="shared" si="114"/>
        <v>0</v>
      </c>
    </row>
    <row r="1412" spans="1:13" ht="14.15" customHeight="1" x14ac:dyDescent="0.25">
      <c r="A1412" s="129">
        <v>16231686</v>
      </c>
      <c r="B1412" s="124" t="s">
        <v>480</v>
      </c>
      <c r="C1412" s="124" t="s">
        <v>2742</v>
      </c>
      <c r="D1412" s="4" t="s">
        <v>2991</v>
      </c>
      <c r="E1412" s="6">
        <v>1</v>
      </c>
      <c r="F1412" s="6"/>
      <c r="G1412" s="7"/>
      <c r="H1412" s="122">
        <f>VLOOKUP(A1412,'NIP totaal 2021'!$A$4:$I$2114,9,0)</f>
        <v>0</v>
      </c>
      <c r="I1412" s="32">
        <f t="shared" si="110"/>
        <v>0</v>
      </c>
      <c r="J1412" s="27">
        <f t="shared" si="111"/>
        <v>0</v>
      </c>
      <c r="K1412" s="81">
        <f t="shared" si="113"/>
        <v>1</v>
      </c>
      <c r="L1412" s="28">
        <f t="shared" si="112"/>
        <v>0</v>
      </c>
      <c r="M1412" s="28">
        <f t="shared" si="114"/>
        <v>0</v>
      </c>
    </row>
    <row r="1413" spans="1:13" ht="14.15" customHeight="1" x14ac:dyDescent="0.25">
      <c r="A1413" s="129">
        <v>16232070</v>
      </c>
      <c r="B1413" s="124" t="s">
        <v>2801</v>
      </c>
      <c r="C1413" s="124" t="s">
        <v>240</v>
      </c>
      <c r="D1413" s="4" t="s">
        <v>2991</v>
      </c>
      <c r="E1413" s="6">
        <v>56</v>
      </c>
      <c r="F1413" s="6"/>
      <c r="G1413" s="7"/>
      <c r="H1413" s="122">
        <f>VLOOKUP(A1413,'NIP totaal 2021'!$A$4:$I$2114,9,0)</f>
        <v>0</v>
      </c>
      <c r="I1413" s="32">
        <f t="shared" si="110"/>
        <v>0</v>
      </c>
      <c r="J1413" s="27">
        <f t="shared" si="111"/>
        <v>0</v>
      </c>
      <c r="K1413" s="81">
        <f t="shared" si="113"/>
        <v>1</v>
      </c>
      <c r="L1413" s="28">
        <f t="shared" si="112"/>
        <v>0</v>
      </c>
      <c r="M1413" s="28">
        <f t="shared" si="114"/>
        <v>0</v>
      </c>
    </row>
    <row r="1414" spans="1:13" ht="14.15" customHeight="1" x14ac:dyDescent="0.25">
      <c r="A1414" s="129">
        <v>16245415</v>
      </c>
      <c r="B1414" s="124" t="s">
        <v>435</v>
      </c>
      <c r="C1414" s="124" t="s">
        <v>2738</v>
      </c>
      <c r="D1414" s="4" t="s">
        <v>2991</v>
      </c>
      <c r="E1414" s="6">
        <v>1</v>
      </c>
      <c r="F1414" s="6"/>
      <c r="G1414" s="7"/>
      <c r="H1414" s="122">
        <f>VLOOKUP(A1414,'NIP totaal 2021'!$A$4:$I$2114,9,0)</f>
        <v>0</v>
      </c>
      <c r="I1414" s="32">
        <f t="shared" si="110"/>
        <v>0</v>
      </c>
      <c r="J1414" s="27">
        <f t="shared" si="111"/>
        <v>0</v>
      </c>
      <c r="K1414" s="81">
        <f t="shared" si="113"/>
        <v>1</v>
      </c>
      <c r="L1414" s="28">
        <f t="shared" si="112"/>
        <v>0</v>
      </c>
      <c r="M1414" s="28">
        <f t="shared" si="114"/>
        <v>0</v>
      </c>
    </row>
    <row r="1415" spans="1:13" ht="14.15" customHeight="1" x14ac:dyDescent="0.25">
      <c r="A1415" s="129">
        <v>16245423</v>
      </c>
      <c r="B1415" s="124" t="s">
        <v>435</v>
      </c>
      <c r="C1415" s="124" t="s">
        <v>2738</v>
      </c>
      <c r="D1415" s="4" t="s">
        <v>2991</v>
      </c>
      <c r="E1415" s="6">
        <v>1</v>
      </c>
      <c r="F1415" s="6"/>
      <c r="G1415" s="7"/>
      <c r="H1415" s="122">
        <f>VLOOKUP(A1415,'NIP totaal 2021'!$A$4:$I$2114,9,0)</f>
        <v>0</v>
      </c>
      <c r="I1415" s="32">
        <f t="shared" si="110"/>
        <v>0</v>
      </c>
      <c r="J1415" s="27">
        <f t="shared" si="111"/>
        <v>0</v>
      </c>
      <c r="K1415" s="81">
        <f t="shared" si="113"/>
        <v>1</v>
      </c>
      <c r="L1415" s="28">
        <f t="shared" si="112"/>
        <v>0</v>
      </c>
      <c r="M1415" s="28">
        <f t="shared" si="114"/>
        <v>0</v>
      </c>
    </row>
    <row r="1416" spans="1:13" ht="14.15" customHeight="1" x14ac:dyDescent="0.25">
      <c r="A1416" s="129">
        <v>16245431</v>
      </c>
      <c r="B1416" s="124" t="s">
        <v>435</v>
      </c>
      <c r="C1416" s="124" t="s">
        <v>2738</v>
      </c>
      <c r="D1416" s="4" t="s">
        <v>2991</v>
      </c>
      <c r="E1416" s="6">
        <v>1</v>
      </c>
      <c r="F1416" s="6"/>
      <c r="G1416" s="7"/>
      <c r="H1416" s="122">
        <f>VLOOKUP(A1416,'NIP totaal 2021'!$A$4:$I$2114,9,0)</f>
        <v>0</v>
      </c>
      <c r="I1416" s="32">
        <f t="shared" si="110"/>
        <v>0</v>
      </c>
      <c r="J1416" s="27">
        <f t="shared" si="111"/>
        <v>0</v>
      </c>
      <c r="K1416" s="81">
        <f t="shared" si="113"/>
        <v>1</v>
      </c>
      <c r="L1416" s="28">
        <f t="shared" si="112"/>
        <v>0</v>
      </c>
      <c r="M1416" s="28">
        <f t="shared" si="114"/>
        <v>0</v>
      </c>
    </row>
    <row r="1417" spans="1:13" ht="14.15" customHeight="1" x14ac:dyDescent="0.25">
      <c r="A1417" s="129">
        <v>16245466</v>
      </c>
      <c r="B1417" s="124" t="s">
        <v>474</v>
      </c>
      <c r="C1417" s="124" t="s">
        <v>475</v>
      </c>
      <c r="D1417" s="4" t="s">
        <v>2991</v>
      </c>
      <c r="E1417" s="6">
        <v>24</v>
      </c>
      <c r="F1417" s="6"/>
      <c r="G1417" s="7"/>
      <c r="H1417" s="122">
        <f>VLOOKUP(A1417,'NIP totaal 2021'!$A$4:$I$2114,9,0)</f>
        <v>0</v>
      </c>
      <c r="I1417" s="32">
        <f t="shared" si="110"/>
        <v>0</v>
      </c>
      <c r="J1417" s="27">
        <f t="shared" si="111"/>
        <v>0</v>
      </c>
      <c r="K1417" s="81">
        <f t="shared" si="113"/>
        <v>1</v>
      </c>
      <c r="L1417" s="28">
        <f t="shared" si="112"/>
        <v>0</v>
      </c>
      <c r="M1417" s="28">
        <f t="shared" si="114"/>
        <v>0</v>
      </c>
    </row>
    <row r="1418" spans="1:13" ht="14.15" customHeight="1" x14ac:dyDescent="0.25">
      <c r="A1418" s="129">
        <v>16248821</v>
      </c>
      <c r="B1418" s="124" t="s">
        <v>454</v>
      </c>
      <c r="C1418" s="124" t="s">
        <v>455</v>
      </c>
      <c r="D1418" s="4" t="s">
        <v>2991</v>
      </c>
      <c r="E1418" s="6">
        <v>1</v>
      </c>
      <c r="F1418" s="6"/>
      <c r="G1418" s="7"/>
      <c r="H1418" s="122">
        <f>VLOOKUP(A1418,'NIP totaal 2021'!$A$4:$I$2114,9,0)</f>
        <v>0</v>
      </c>
      <c r="I1418" s="32">
        <f t="shared" si="110"/>
        <v>0</v>
      </c>
      <c r="J1418" s="27">
        <f t="shared" si="111"/>
        <v>0</v>
      </c>
      <c r="K1418" s="81">
        <f t="shared" si="113"/>
        <v>1</v>
      </c>
      <c r="L1418" s="28">
        <f t="shared" si="112"/>
        <v>0</v>
      </c>
      <c r="M1418" s="28">
        <f t="shared" si="114"/>
        <v>0</v>
      </c>
    </row>
    <row r="1419" spans="1:13" ht="14.15" customHeight="1" x14ac:dyDescent="0.25">
      <c r="A1419" s="129">
        <v>16248899</v>
      </c>
      <c r="B1419" s="124" t="s">
        <v>454</v>
      </c>
      <c r="C1419" s="124" t="s">
        <v>455</v>
      </c>
      <c r="D1419" s="4" t="s">
        <v>2991</v>
      </c>
      <c r="E1419" s="6">
        <v>1</v>
      </c>
      <c r="F1419" s="6"/>
      <c r="G1419" s="7"/>
      <c r="H1419" s="122">
        <f>VLOOKUP(A1419,'NIP totaal 2021'!$A$4:$I$2114,9,0)</f>
        <v>0</v>
      </c>
      <c r="I1419" s="32">
        <f t="shared" si="110"/>
        <v>0</v>
      </c>
      <c r="J1419" s="27">
        <f t="shared" si="111"/>
        <v>0</v>
      </c>
      <c r="K1419" s="81">
        <f t="shared" si="113"/>
        <v>1</v>
      </c>
      <c r="L1419" s="28">
        <f t="shared" si="112"/>
        <v>0</v>
      </c>
      <c r="M1419" s="28">
        <f t="shared" si="114"/>
        <v>0</v>
      </c>
    </row>
    <row r="1420" spans="1:13" ht="14.15" customHeight="1" x14ac:dyDescent="0.25">
      <c r="A1420" s="129">
        <v>16248910</v>
      </c>
      <c r="B1420" s="124" t="s">
        <v>468</v>
      </c>
      <c r="C1420" s="124" t="s">
        <v>469</v>
      </c>
      <c r="D1420" s="4" t="s">
        <v>2991</v>
      </c>
      <c r="E1420" s="6">
        <v>1</v>
      </c>
      <c r="F1420" s="6"/>
      <c r="G1420" s="7"/>
      <c r="H1420" s="122">
        <f>VLOOKUP(A1420,'NIP totaal 2021'!$A$4:$I$2114,9,0)</f>
        <v>0</v>
      </c>
      <c r="I1420" s="32">
        <f t="shared" si="110"/>
        <v>0</v>
      </c>
      <c r="J1420" s="27">
        <f t="shared" si="111"/>
        <v>0</v>
      </c>
      <c r="K1420" s="81">
        <f t="shared" si="113"/>
        <v>1</v>
      </c>
      <c r="L1420" s="28">
        <f t="shared" si="112"/>
        <v>0</v>
      </c>
      <c r="M1420" s="28">
        <f t="shared" si="114"/>
        <v>0</v>
      </c>
    </row>
    <row r="1421" spans="1:13" ht="14.15" customHeight="1" x14ac:dyDescent="0.25">
      <c r="A1421" s="129">
        <v>16249151</v>
      </c>
      <c r="B1421" s="124" t="s">
        <v>443</v>
      </c>
      <c r="C1421" s="124" t="s">
        <v>444</v>
      </c>
      <c r="D1421" s="4" t="s">
        <v>2991</v>
      </c>
      <c r="E1421" s="6">
        <v>1</v>
      </c>
      <c r="F1421" s="6"/>
      <c r="G1421" s="7"/>
      <c r="H1421" s="122">
        <f>VLOOKUP(A1421,'NIP totaal 2021'!$A$4:$I$2114,9,0)</f>
        <v>0</v>
      </c>
      <c r="I1421" s="32">
        <f t="shared" si="110"/>
        <v>0</v>
      </c>
      <c r="J1421" s="27">
        <f t="shared" si="111"/>
        <v>0</v>
      </c>
      <c r="K1421" s="81">
        <f t="shared" si="113"/>
        <v>1</v>
      </c>
      <c r="L1421" s="28">
        <f t="shared" si="112"/>
        <v>0</v>
      </c>
      <c r="M1421" s="28">
        <f t="shared" si="114"/>
        <v>0</v>
      </c>
    </row>
    <row r="1422" spans="1:13" ht="14.15" customHeight="1" x14ac:dyDescent="0.25">
      <c r="A1422" s="129">
        <v>16253213</v>
      </c>
      <c r="B1422" s="124" t="s">
        <v>435</v>
      </c>
      <c r="C1422" s="124" t="s">
        <v>2738</v>
      </c>
      <c r="D1422" s="4" t="s">
        <v>2991</v>
      </c>
      <c r="E1422" s="6">
        <v>1</v>
      </c>
      <c r="F1422" s="6"/>
      <c r="G1422" s="7"/>
      <c r="H1422" s="122">
        <f>VLOOKUP(A1422,'NIP totaal 2021'!$A$4:$I$2114,9,0)</f>
        <v>0</v>
      </c>
      <c r="I1422" s="32">
        <f t="shared" si="110"/>
        <v>0</v>
      </c>
      <c r="J1422" s="27">
        <f t="shared" si="111"/>
        <v>0</v>
      </c>
      <c r="K1422" s="81">
        <f t="shared" si="113"/>
        <v>1</v>
      </c>
      <c r="L1422" s="28">
        <f t="shared" si="112"/>
        <v>0</v>
      </c>
      <c r="M1422" s="28">
        <f t="shared" si="114"/>
        <v>0</v>
      </c>
    </row>
    <row r="1423" spans="1:13" ht="14.15" customHeight="1" x14ac:dyDescent="0.25">
      <c r="A1423" s="129">
        <v>16253221</v>
      </c>
      <c r="B1423" s="124" t="s">
        <v>435</v>
      </c>
      <c r="C1423" s="124" t="s">
        <v>2738</v>
      </c>
      <c r="D1423" s="4" t="s">
        <v>2991</v>
      </c>
      <c r="E1423" s="6">
        <v>1</v>
      </c>
      <c r="F1423" s="6"/>
      <c r="G1423" s="7"/>
      <c r="H1423" s="122">
        <f>VLOOKUP(A1423,'NIP totaal 2021'!$A$4:$I$2114,9,0)</f>
        <v>0</v>
      </c>
      <c r="I1423" s="32">
        <f t="shared" si="110"/>
        <v>0</v>
      </c>
      <c r="J1423" s="27">
        <f t="shared" si="111"/>
        <v>0</v>
      </c>
      <c r="K1423" s="81">
        <f t="shared" si="113"/>
        <v>1</v>
      </c>
      <c r="L1423" s="28">
        <f t="shared" si="112"/>
        <v>0</v>
      </c>
      <c r="M1423" s="28">
        <f t="shared" si="114"/>
        <v>0</v>
      </c>
    </row>
    <row r="1424" spans="1:13" ht="14.15" customHeight="1" x14ac:dyDescent="0.25">
      <c r="A1424" s="129">
        <v>16253248</v>
      </c>
      <c r="B1424" s="124" t="s">
        <v>435</v>
      </c>
      <c r="C1424" s="124" t="s">
        <v>2738</v>
      </c>
      <c r="D1424" s="4" t="s">
        <v>2991</v>
      </c>
      <c r="E1424" s="6">
        <v>1</v>
      </c>
      <c r="F1424" s="6"/>
      <c r="G1424" s="7"/>
      <c r="H1424" s="122">
        <f>VLOOKUP(A1424,'NIP totaal 2021'!$A$4:$I$2114,9,0)</f>
        <v>0</v>
      </c>
      <c r="I1424" s="32">
        <f t="shared" si="110"/>
        <v>0</v>
      </c>
      <c r="J1424" s="27">
        <f t="shared" si="111"/>
        <v>0</v>
      </c>
      <c r="K1424" s="81">
        <f t="shared" si="113"/>
        <v>1</v>
      </c>
      <c r="L1424" s="28">
        <f t="shared" si="112"/>
        <v>0</v>
      </c>
      <c r="M1424" s="28">
        <f t="shared" si="114"/>
        <v>0</v>
      </c>
    </row>
    <row r="1425" spans="1:13" ht="14.15" customHeight="1" x14ac:dyDescent="0.25">
      <c r="A1425" s="129">
        <v>16253256</v>
      </c>
      <c r="B1425" s="124" t="s">
        <v>435</v>
      </c>
      <c r="C1425" s="124" t="s">
        <v>2738</v>
      </c>
      <c r="D1425" s="4" t="s">
        <v>2991</v>
      </c>
      <c r="E1425" s="6">
        <v>1</v>
      </c>
      <c r="F1425" s="6"/>
      <c r="G1425" s="7"/>
      <c r="H1425" s="122">
        <f>VLOOKUP(A1425,'NIP totaal 2021'!$A$4:$I$2114,9,0)</f>
        <v>0</v>
      </c>
      <c r="I1425" s="32">
        <f t="shared" si="110"/>
        <v>0</v>
      </c>
      <c r="J1425" s="27">
        <f t="shared" si="111"/>
        <v>0</v>
      </c>
      <c r="K1425" s="81">
        <f t="shared" si="113"/>
        <v>1</v>
      </c>
      <c r="L1425" s="28">
        <f t="shared" si="112"/>
        <v>0</v>
      </c>
      <c r="M1425" s="28">
        <f t="shared" si="114"/>
        <v>0</v>
      </c>
    </row>
    <row r="1426" spans="1:13" ht="14.15" customHeight="1" x14ac:dyDescent="0.25">
      <c r="A1426" s="129">
        <v>16253264</v>
      </c>
      <c r="B1426" s="124" t="s">
        <v>435</v>
      </c>
      <c r="C1426" s="124" t="s">
        <v>2738</v>
      </c>
      <c r="D1426" s="4" t="s">
        <v>2991</v>
      </c>
      <c r="E1426" s="6">
        <v>1</v>
      </c>
      <c r="F1426" s="6"/>
      <c r="G1426" s="7"/>
      <c r="H1426" s="122">
        <f>VLOOKUP(A1426,'NIP totaal 2021'!$A$4:$I$2114,9,0)</f>
        <v>0</v>
      </c>
      <c r="I1426" s="32">
        <f t="shared" si="110"/>
        <v>0</v>
      </c>
      <c r="J1426" s="27">
        <f t="shared" si="111"/>
        <v>0</v>
      </c>
      <c r="K1426" s="81">
        <f t="shared" si="113"/>
        <v>1</v>
      </c>
      <c r="L1426" s="28">
        <f t="shared" si="112"/>
        <v>0</v>
      </c>
      <c r="M1426" s="28">
        <f t="shared" si="114"/>
        <v>0</v>
      </c>
    </row>
    <row r="1427" spans="1:13" ht="14.15" customHeight="1" x14ac:dyDescent="0.25">
      <c r="A1427" s="129">
        <v>16253280</v>
      </c>
      <c r="B1427" s="124" t="s">
        <v>435</v>
      </c>
      <c r="C1427" s="124" t="s">
        <v>2738</v>
      </c>
      <c r="D1427" s="4" t="s">
        <v>2991</v>
      </c>
      <c r="E1427" s="6">
        <v>1</v>
      </c>
      <c r="F1427" s="6"/>
      <c r="G1427" s="7"/>
      <c r="H1427" s="122">
        <f>VLOOKUP(A1427,'NIP totaal 2021'!$A$4:$I$2114,9,0)</f>
        <v>0</v>
      </c>
      <c r="I1427" s="32">
        <f t="shared" si="110"/>
        <v>0</v>
      </c>
      <c r="J1427" s="27">
        <f t="shared" si="111"/>
        <v>0</v>
      </c>
      <c r="K1427" s="81">
        <f t="shared" si="113"/>
        <v>1</v>
      </c>
      <c r="L1427" s="28">
        <f t="shared" si="112"/>
        <v>0</v>
      </c>
      <c r="M1427" s="28">
        <f t="shared" si="114"/>
        <v>0</v>
      </c>
    </row>
    <row r="1428" spans="1:13" ht="14.15" customHeight="1" x14ac:dyDescent="0.25">
      <c r="A1428" s="129">
        <v>16253299</v>
      </c>
      <c r="B1428" s="124" t="s">
        <v>435</v>
      </c>
      <c r="C1428" s="124" t="s">
        <v>2738</v>
      </c>
      <c r="D1428" s="4" t="s">
        <v>2991</v>
      </c>
      <c r="E1428" s="6">
        <v>1</v>
      </c>
      <c r="F1428" s="6"/>
      <c r="G1428" s="7"/>
      <c r="H1428" s="122">
        <f>VLOOKUP(A1428,'NIP totaal 2021'!$A$4:$I$2114,9,0)</f>
        <v>0</v>
      </c>
      <c r="I1428" s="32">
        <f t="shared" ref="I1428:I1491" si="115">F1428/E1428</f>
        <v>0</v>
      </c>
      <c r="J1428" s="27">
        <f t="shared" ref="J1428:J1491" si="116">H1428/E1428*F1428</f>
        <v>0</v>
      </c>
      <c r="K1428" s="81">
        <f t="shared" si="113"/>
        <v>1</v>
      </c>
      <c r="L1428" s="28">
        <f t="shared" ref="L1428:L1491" si="117">G1428/E1428*F1428</f>
        <v>0</v>
      </c>
      <c r="M1428" s="28">
        <f t="shared" si="114"/>
        <v>0</v>
      </c>
    </row>
    <row r="1429" spans="1:13" ht="14.15" customHeight="1" x14ac:dyDescent="0.25">
      <c r="A1429" s="129">
        <v>16253310</v>
      </c>
      <c r="B1429" s="124" t="s">
        <v>435</v>
      </c>
      <c r="C1429" s="124" t="s">
        <v>2738</v>
      </c>
      <c r="D1429" s="4" t="s">
        <v>2991</v>
      </c>
      <c r="E1429" s="6">
        <v>3</v>
      </c>
      <c r="F1429" s="6"/>
      <c r="G1429" s="7"/>
      <c r="H1429" s="122">
        <f>VLOOKUP(A1429,'NIP totaal 2021'!$A$4:$I$2114,9,0)</f>
        <v>0</v>
      </c>
      <c r="I1429" s="32">
        <f t="shared" si="115"/>
        <v>0</v>
      </c>
      <c r="J1429" s="27">
        <f t="shared" si="116"/>
        <v>0</v>
      </c>
      <c r="K1429" s="81">
        <f t="shared" ref="K1429:K1492" si="118">IF(H1429&gt;G1429, 0, 1)</f>
        <v>1</v>
      </c>
      <c r="L1429" s="28">
        <f t="shared" si="117"/>
        <v>0</v>
      </c>
      <c r="M1429" s="28">
        <f t="shared" ref="M1429:M1492" si="119">MIN(L1429,J1429)</f>
        <v>0</v>
      </c>
    </row>
    <row r="1430" spans="1:13" ht="14.15" customHeight="1" x14ac:dyDescent="0.25">
      <c r="A1430" s="129">
        <v>16253337</v>
      </c>
      <c r="B1430" s="124" t="s">
        <v>435</v>
      </c>
      <c r="C1430" s="124" t="s">
        <v>2738</v>
      </c>
      <c r="D1430" s="4" t="s">
        <v>2991</v>
      </c>
      <c r="E1430" s="6">
        <v>3</v>
      </c>
      <c r="F1430" s="6"/>
      <c r="G1430" s="7"/>
      <c r="H1430" s="122">
        <f>VLOOKUP(A1430,'NIP totaal 2021'!$A$4:$I$2114,9,0)</f>
        <v>0</v>
      </c>
      <c r="I1430" s="32">
        <f t="shared" si="115"/>
        <v>0</v>
      </c>
      <c r="J1430" s="27">
        <f t="shared" si="116"/>
        <v>0</v>
      </c>
      <c r="K1430" s="81">
        <f t="shared" si="118"/>
        <v>1</v>
      </c>
      <c r="L1430" s="28">
        <f t="shared" si="117"/>
        <v>0</v>
      </c>
      <c r="M1430" s="28">
        <f t="shared" si="119"/>
        <v>0</v>
      </c>
    </row>
    <row r="1431" spans="1:13" ht="14.15" customHeight="1" x14ac:dyDescent="0.25">
      <c r="A1431" s="129">
        <v>16263359</v>
      </c>
      <c r="B1431" s="124" t="s">
        <v>438</v>
      </c>
      <c r="C1431" s="124" t="s">
        <v>2739</v>
      </c>
      <c r="D1431" s="4" t="s">
        <v>2991</v>
      </c>
      <c r="E1431" s="6">
        <v>1</v>
      </c>
      <c r="F1431" s="6"/>
      <c r="G1431" s="7"/>
      <c r="H1431" s="122">
        <f>VLOOKUP(A1431,'NIP totaal 2021'!$A$4:$I$2114,9,0)</f>
        <v>0</v>
      </c>
      <c r="I1431" s="32">
        <f t="shared" si="115"/>
        <v>0</v>
      </c>
      <c r="J1431" s="27">
        <f t="shared" si="116"/>
        <v>0</v>
      </c>
      <c r="K1431" s="81">
        <f t="shared" si="118"/>
        <v>1</v>
      </c>
      <c r="L1431" s="28">
        <f t="shared" si="117"/>
        <v>0</v>
      </c>
      <c r="M1431" s="28">
        <f t="shared" si="119"/>
        <v>0</v>
      </c>
    </row>
    <row r="1432" spans="1:13" ht="14.15" customHeight="1" x14ac:dyDescent="0.25">
      <c r="A1432" s="129">
        <v>16263391</v>
      </c>
      <c r="B1432" s="124" t="s">
        <v>438</v>
      </c>
      <c r="C1432" s="124" t="s">
        <v>2739</v>
      </c>
      <c r="D1432" s="4" t="s">
        <v>2991</v>
      </c>
      <c r="E1432" s="6">
        <v>1</v>
      </c>
      <c r="F1432" s="6"/>
      <c r="G1432" s="7"/>
      <c r="H1432" s="122">
        <f>VLOOKUP(A1432,'NIP totaal 2021'!$A$4:$I$2114,9,0)</f>
        <v>0</v>
      </c>
      <c r="I1432" s="32">
        <f t="shared" si="115"/>
        <v>0</v>
      </c>
      <c r="J1432" s="27">
        <f t="shared" si="116"/>
        <v>0</v>
      </c>
      <c r="K1432" s="81">
        <f t="shared" si="118"/>
        <v>1</v>
      </c>
      <c r="L1432" s="28">
        <f t="shared" si="117"/>
        <v>0</v>
      </c>
      <c r="M1432" s="28">
        <f t="shared" si="119"/>
        <v>0</v>
      </c>
    </row>
    <row r="1433" spans="1:13" ht="14.15" customHeight="1" x14ac:dyDescent="0.25">
      <c r="A1433" s="129">
        <v>16265149</v>
      </c>
      <c r="B1433" s="124" t="s">
        <v>443</v>
      </c>
      <c r="C1433" s="124" t="s">
        <v>444</v>
      </c>
      <c r="D1433" s="4" t="s">
        <v>2991</v>
      </c>
      <c r="E1433" s="6">
        <v>30</v>
      </c>
      <c r="F1433" s="6"/>
      <c r="G1433" s="7"/>
      <c r="H1433" s="122">
        <f>VLOOKUP(A1433,'NIP totaal 2021'!$A$4:$I$2114,9,0)</f>
        <v>0</v>
      </c>
      <c r="I1433" s="32">
        <f t="shared" si="115"/>
        <v>0</v>
      </c>
      <c r="J1433" s="27">
        <f t="shared" si="116"/>
        <v>0</v>
      </c>
      <c r="K1433" s="81">
        <f t="shared" si="118"/>
        <v>1</v>
      </c>
      <c r="L1433" s="28">
        <f t="shared" si="117"/>
        <v>0</v>
      </c>
      <c r="M1433" s="28">
        <f t="shared" si="119"/>
        <v>0</v>
      </c>
    </row>
    <row r="1434" spans="1:13" ht="14.15" customHeight="1" x14ac:dyDescent="0.25">
      <c r="A1434" s="129">
        <v>16265157</v>
      </c>
      <c r="B1434" s="124" t="s">
        <v>443</v>
      </c>
      <c r="C1434" s="124" t="s">
        <v>444</v>
      </c>
      <c r="D1434" s="4" t="s">
        <v>2991</v>
      </c>
      <c r="E1434" s="6">
        <v>30</v>
      </c>
      <c r="F1434" s="6"/>
      <c r="G1434" s="7"/>
      <c r="H1434" s="122">
        <f>VLOOKUP(A1434,'NIP totaal 2021'!$A$4:$I$2114,9,0)</f>
        <v>0</v>
      </c>
      <c r="I1434" s="32">
        <f t="shared" si="115"/>
        <v>0</v>
      </c>
      <c r="J1434" s="27">
        <f t="shared" si="116"/>
        <v>0</v>
      </c>
      <c r="K1434" s="81">
        <f t="shared" si="118"/>
        <v>1</v>
      </c>
      <c r="L1434" s="28">
        <f t="shared" si="117"/>
        <v>0</v>
      </c>
      <c r="M1434" s="28">
        <f t="shared" si="119"/>
        <v>0</v>
      </c>
    </row>
    <row r="1435" spans="1:13" ht="14.15" customHeight="1" x14ac:dyDescent="0.25">
      <c r="A1435" s="129">
        <v>16268008</v>
      </c>
      <c r="B1435" s="124" t="s">
        <v>443</v>
      </c>
      <c r="C1435" s="124" t="s">
        <v>444</v>
      </c>
      <c r="D1435" s="4" t="s">
        <v>2991</v>
      </c>
      <c r="E1435" s="6">
        <v>30</v>
      </c>
      <c r="F1435" s="6"/>
      <c r="G1435" s="7"/>
      <c r="H1435" s="122">
        <f>VLOOKUP(A1435,'NIP totaal 2021'!$A$4:$I$2114,9,0)</f>
        <v>0</v>
      </c>
      <c r="I1435" s="32">
        <f t="shared" si="115"/>
        <v>0</v>
      </c>
      <c r="J1435" s="27">
        <f t="shared" si="116"/>
        <v>0</v>
      </c>
      <c r="K1435" s="81">
        <f t="shared" si="118"/>
        <v>1</v>
      </c>
      <c r="L1435" s="28">
        <f t="shared" si="117"/>
        <v>0</v>
      </c>
      <c r="M1435" s="28">
        <f t="shared" si="119"/>
        <v>0</v>
      </c>
    </row>
    <row r="1436" spans="1:13" ht="14.15" customHeight="1" x14ac:dyDescent="0.25">
      <c r="A1436" s="129">
        <v>16268059</v>
      </c>
      <c r="B1436" s="124" t="s">
        <v>443</v>
      </c>
      <c r="C1436" s="124" t="s">
        <v>444</v>
      </c>
      <c r="D1436" s="4" t="s">
        <v>2991</v>
      </c>
      <c r="E1436" s="6">
        <v>30</v>
      </c>
      <c r="F1436" s="6"/>
      <c r="G1436" s="7"/>
      <c r="H1436" s="122">
        <f>VLOOKUP(A1436,'NIP totaal 2021'!$A$4:$I$2114,9,0)</f>
        <v>0</v>
      </c>
      <c r="I1436" s="32">
        <f t="shared" si="115"/>
        <v>0</v>
      </c>
      <c r="J1436" s="27">
        <f t="shared" si="116"/>
        <v>0</v>
      </c>
      <c r="K1436" s="81">
        <f t="shared" si="118"/>
        <v>1</v>
      </c>
      <c r="L1436" s="28">
        <f t="shared" si="117"/>
        <v>0</v>
      </c>
      <c r="M1436" s="28">
        <f t="shared" si="119"/>
        <v>0</v>
      </c>
    </row>
    <row r="1437" spans="1:13" ht="14.15" customHeight="1" x14ac:dyDescent="0.25">
      <c r="A1437" s="129">
        <v>16268075</v>
      </c>
      <c r="B1437" s="124" t="s">
        <v>443</v>
      </c>
      <c r="C1437" s="124" t="s">
        <v>444</v>
      </c>
      <c r="D1437" s="4" t="s">
        <v>2991</v>
      </c>
      <c r="E1437" s="6">
        <v>30</v>
      </c>
      <c r="F1437" s="6"/>
      <c r="G1437" s="7"/>
      <c r="H1437" s="122">
        <f>VLOOKUP(A1437,'NIP totaal 2021'!$A$4:$I$2114,9,0)</f>
        <v>0</v>
      </c>
      <c r="I1437" s="32">
        <f t="shared" si="115"/>
        <v>0</v>
      </c>
      <c r="J1437" s="27">
        <f t="shared" si="116"/>
        <v>0</v>
      </c>
      <c r="K1437" s="81">
        <f t="shared" si="118"/>
        <v>1</v>
      </c>
      <c r="L1437" s="28">
        <f t="shared" si="117"/>
        <v>0</v>
      </c>
      <c r="M1437" s="28">
        <f t="shared" si="119"/>
        <v>0</v>
      </c>
    </row>
    <row r="1438" spans="1:13" ht="14.15" customHeight="1" x14ac:dyDescent="0.25">
      <c r="A1438" s="129">
        <v>16271335</v>
      </c>
      <c r="B1438" s="124" t="s">
        <v>481</v>
      </c>
      <c r="C1438" s="124" t="s">
        <v>482</v>
      </c>
      <c r="D1438" s="4" t="s">
        <v>2991</v>
      </c>
      <c r="E1438" s="6">
        <v>1</v>
      </c>
      <c r="F1438" s="6"/>
      <c r="G1438" s="7"/>
      <c r="H1438" s="122">
        <f>VLOOKUP(A1438,'NIP totaal 2021'!$A$4:$I$2114,9,0)</f>
        <v>0</v>
      </c>
      <c r="I1438" s="32">
        <f t="shared" si="115"/>
        <v>0</v>
      </c>
      <c r="J1438" s="27">
        <f t="shared" si="116"/>
        <v>0</v>
      </c>
      <c r="K1438" s="81">
        <f t="shared" si="118"/>
        <v>1</v>
      </c>
      <c r="L1438" s="28">
        <f t="shared" si="117"/>
        <v>0</v>
      </c>
      <c r="M1438" s="28">
        <f t="shared" si="119"/>
        <v>0</v>
      </c>
    </row>
    <row r="1439" spans="1:13" ht="14.15" customHeight="1" x14ac:dyDescent="0.25">
      <c r="A1439" s="129">
        <v>16271580</v>
      </c>
      <c r="B1439" s="124" t="s">
        <v>443</v>
      </c>
      <c r="C1439" s="124" t="s">
        <v>444</v>
      </c>
      <c r="D1439" s="4" t="s">
        <v>2991</v>
      </c>
      <c r="E1439" s="6">
        <v>30</v>
      </c>
      <c r="F1439" s="6"/>
      <c r="G1439" s="7"/>
      <c r="H1439" s="122">
        <f>VLOOKUP(A1439,'NIP totaal 2021'!$A$4:$I$2114,9,0)</f>
        <v>0</v>
      </c>
      <c r="I1439" s="32">
        <f t="shared" si="115"/>
        <v>0</v>
      </c>
      <c r="J1439" s="27">
        <f t="shared" si="116"/>
        <v>0</v>
      </c>
      <c r="K1439" s="81">
        <f t="shared" si="118"/>
        <v>1</v>
      </c>
      <c r="L1439" s="28">
        <f t="shared" si="117"/>
        <v>0</v>
      </c>
      <c r="M1439" s="28">
        <f t="shared" si="119"/>
        <v>0</v>
      </c>
    </row>
    <row r="1440" spans="1:13" ht="14.15" customHeight="1" x14ac:dyDescent="0.25">
      <c r="A1440" s="129">
        <v>16271599</v>
      </c>
      <c r="B1440" s="124" t="s">
        <v>443</v>
      </c>
      <c r="C1440" s="124" t="s">
        <v>444</v>
      </c>
      <c r="D1440" s="4" t="s">
        <v>2991</v>
      </c>
      <c r="E1440" s="6">
        <v>30</v>
      </c>
      <c r="F1440" s="6"/>
      <c r="G1440" s="7"/>
      <c r="H1440" s="122">
        <f>VLOOKUP(A1440,'NIP totaal 2021'!$A$4:$I$2114,9,0)</f>
        <v>0</v>
      </c>
      <c r="I1440" s="32">
        <f t="shared" si="115"/>
        <v>0</v>
      </c>
      <c r="J1440" s="27">
        <f t="shared" si="116"/>
        <v>0</v>
      </c>
      <c r="K1440" s="81">
        <f t="shared" si="118"/>
        <v>1</v>
      </c>
      <c r="L1440" s="28">
        <f t="shared" si="117"/>
        <v>0</v>
      </c>
      <c r="M1440" s="28">
        <f t="shared" si="119"/>
        <v>0</v>
      </c>
    </row>
    <row r="1441" spans="1:13" ht="14.15" customHeight="1" x14ac:dyDescent="0.25">
      <c r="A1441" s="129">
        <v>16271610</v>
      </c>
      <c r="B1441" s="124" t="s">
        <v>443</v>
      </c>
      <c r="C1441" s="124" t="s">
        <v>444</v>
      </c>
      <c r="D1441" s="4" t="s">
        <v>2991</v>
      </c>
      <c r="E1441" s="6">
        <v>1</v>
      </c>
      <c r="F1441" s="6"/>
      <c r="G1441" s="7"/>
      <c r="H1441" s="122">
        <f>VLOOKUP(A1441,'NIP totaal 2021'!$A$4:$I$2114,9,0)</f>
        <v>0</v>
      </c>
      <c r="I1441" s="32">
        <f t="shared" si="115"/>
        <v>0</v>
      </c>
      <c r="J1441" s="27">
        <f t="shared" si="116"/>
        <v>0</v>
      </c>
      <c r="K1441" s="81">
        <f t="shared" si="118"/>
        <v>1</v>
      </c>
      <c r="L1441" s="28">
        <f t="shared" si="117"/>
        <v>0</v>
      </c>
      <c r="M1441" s="28">
        <f t="shared" si="119"/>
        <v>0</v>
      </c>
    </row>
    <row r="1442" spans="1:13" ht="14.15" customHeight="1" x14ac:dyDescent="0.25">
      <c r="A1442" s="129">
        <v>16272706</v>
      </c>
      <c r="B1442" s="124" t="s">
        <v>483</v>
      </c>
      <c r="C1442" s="124" t="s">
        <v>484</v>
      </c>
      <c r="D1442" s="4" t="s">
        <v>2991</v>
      </c>
      <c r="E1442" s="6">
        <v>1</v>
      </c>
      <c r="F1442" s="6"/>
      <c r="G1442" s="7"/>
      <c r="H1442" s="122">
        <f>VLOOKUP(A1442,'NIP totaal 2021'!$A$4:$I$2114,9,0)</f>
        <v>0</v>
      </c>
      <c r="I1442" s="32">
        <f t="shared" si="115"/>
        <v>0</v>
      </c>
      <c r="J1442" s="27">
        <f t="shared" si="116"/>
        <v>0</v>
      </c>
      <c r="K1442" s="81">
        <f t="shared" si="118"/>
        <v>1</v>
      </c>
      <c r="L1442" s="28">
        <f t="shared" si="117"/>
        <v>0</v>
      </c>
      <c r="M1442" s="28">
        <f t="shared" si="119"/>
        <v>0</v>
      </c>
    </row>
    <row r="1443" spans="1:13" ht="14.15" customHeight="1" x14ac:dyDescent="0.25">
      <c r="A1443" s="129">
        <v>16272714</v>
      </c>
      <c r="B1443" s="124" t="s">
        <v>483</v>
      </c>
      <c r="C1443" s="124" t="s">
        <v>484</v>
      </c>
      <c r="D1443" s="4" t="s">
        <v>2991</v>
      </c>
      <c r="E1443" s="6">
        <v>14</v>
      </c>
      <c r="F1443" s="6"/>
      <c r="G1443" s="7"/>
      <c r="H1443" s="122">
        <f>VLOOKUP(A1443,'NIP totaal 2021'!$A$4:$I$2114,9,0)</f>
        <v>0</v>
      </c>
      <c r="I1443" s="32">
        <f t="shared" si="115"/>
        <v>0</v>
      </c>
      <c r="J1443" s="27">
        <f t="shared" si="116"/>
        <v>0</v>
      </c>
      <c r="K1443" s="81">
        <f t="shared" si="118"/>
        <v>1</v>
      </c>
      <c r="L1443" s="28">
        <f t="shared" si="117"/>
        <v>0</v>
      </c>
      <c r="M1443" s="28">
        <f t="shared" si="119"/>
        <v>0</v>
      </c>
    </row>
    <row r="1444" spans="1:13" ht="14.15" customHeight="1" x14ac:dyDescent="0.25">
      <c r="A1444" s="129">
        <v>16275322</v>
      </c>
      <c r="B1444" s="124" t="s">
        <v>435</v>
      </c>
      <c r="C1444" s="124" t="s">
        <v>2738</v>
      </c>
      <c r="D1444" s="4" t="s">
        <v>2991</v>
      </c>
      <c r="E1444" s="6">
        <v>1</v>
      </c>
      <c r="F1444" s="6"/>
      <c r="G1444" s="7"/>
      <c r="H1444" s="122">
        <f>VLOOKUP(A1444,'NIP totaal 2021'!$A$4:$I$2114,9,0)</f>
        <v>0</v>
      </c>
      <c r="I1444" s="32">
        <f t="shared" si="115"/>
        <v>0</v>
      </c>
      <c r="J1444" s="27">
        <f t="shared" si="116"/>
        <v>0</v>
      </c>
      <c r="K1444" s="81">
        <f t="shared" si="118"/>
        <v>1</v>
      </c>
      <c r="L1444" s="28">
        <f t="shared" si="117"/>
        <v>0</v>
      </c>
      <c r="M1444" s="28">
        <f t="shared" si="119"/>
        <v>0</v>
      </c>
    </row>
    <row r="1445" spans="1:13" ht="14.15" customHeight="1" x14ac:dyDescent="0.25">
      <c r="A1445" s="129">
        <v>16275330</v>
      </c>
      <c r="B1445" s="124" t="s">
        <v>435</v>
      </c>
      <c r="C1445" s="124" t="s">
        <v>2738</v>
      </c>
      <c r="D1445" s="4" t="s">
        <v>2991</v>
      </c>
      <c r="E1445" s="6">
        <v>1</v>
      </c>
      <c r="F1445" s="6"/>
      <c r="G1445" s="7"/>
      <c r="H1445" s="122">
        <f>VLOOKUP(A1445,'NIP totaal 2021'!$A$4:$I$2114,9,0)</f>
        <v>0</v>
      </c>
      <c r="I1445" s="32">
        <f t="shared" si="115"/>
        <v>0</v>
      </c>
      <c r="J1445" s="27">
        <f t="shared" si="116"/>
        <v>0</v>
      </c>
      <c r="K1445" s="81">
        <f t="shared" si="118"/>
        <v>1</v>
      </c>
      <c r="L1445" s="28">
        <f t="shared" si="117"/>
        <v>0</v>
      </c>
      <c r="M1445" s="28">
        <f t="shared" si="119"/>
        <v>0</v>
      </c>
    </row>
    <row r="1446" spans="1:13" ht="14.15" customHeight="1" x14ac:dyDescent="0.25">
      <c r="A1446" s="129">
        <v>16275349</v>
      </c>
      <c r="B1446" s="124" t="s">
        <v>435</v>
      </c>
      <c r="C1446" s="124" t="s">
        <v>2738</v>
      </c>
      <c r="D1446" s="4" t="s">
        <v>2991</v>
      </c>
      <c r="E1446" s="6">
        <v>1</v>
      </c>
      <c r="F1446" s="6"/>
      <c r="G1446" s="7"/>
      <c r="H1446" s="122">
        <f>VLOOKUP(A1446,'NIP totaal 2021'!$A$4:$I$2114,9,0)</f>
        <v>0</v>
      </c>
      <c r="I1446" s="32">
        <f t="shared" si="115"/>
        <v>0</v>
      </c>
      <c r="J1446" s="27">
        <f t="shared" si="116"/>
        <v>0</v>
      </c>
      <c r="K1446" s="81">
        <f t="shared" si="118"/>
        <v>1</v>
      </c>
      <c r="L1446" s="28">
        <f t="shared" si="117"/>
        <v>0</v>
      </c>
      <c r="M1446" s="28">
        <f t="shared" si="119"/>
        <v>0</v>
      </c>
    </row>
    <row r="1447" spans="1:13" ht="14.15" customHeight="1" x14ac:dyDescent="0.25">
      <c r="A1447" s="129">
        <v>16275357</v>
      </c>
      <c r="B1447" s="124" t="s">
        <v>435</v>
      </c>
      <c r="C1447" s="124" t="s">
        <v>2738</v>
      </c>
      <c r="D1447" s="4" t="s">
        <v>2991</v>
      </c>
      <c r="E1447" s="6">
        <v>1</v>
      </c>
      <c r="F1447" s="6"/>
      <c r="G1447" s="7"/>
      <c r="H1447" s="122">
        <f>VLOOKUP(A1447,'NIP totaal 2021'!$A$4:$I$2114,9,0)</f>
        <v>0</v>
      </c>
      <c r="I1447" s="32">
        <f t="shared" si="115"/>
        <v>0</v>
      </c>
      <c r="J1447" s="27">
        <f t="shared" si="116"/>
        <v>0</v>
      </c>
      <c r="K1447" s="81">
        <f t="shared" si="118"/>
        <v>1</v>
      </c>
      <c r="L1447" s="28">
        <f t="shared" si="117"/>
        <v>0</v>
      </c>
      <c r="M1447" s="28">
        <f t="shared" si="119"/>
        <v>0</v>
      </c>
    </row>
    <row r="1448" spans="1:13" ht="14.15" customHeight="1" x14ac:dyDescent="0.25">
      <c r="A1448" s="129">
        <v>16275365</v>
      </c>
      <c r="B1448" s="124" t="s">
        <v>435</v>
      </c>
      <c r="C1448" s="124" t="s">
        <v>2738</v>
      </c>
      <c r="D1448" s="4" t="s">
        <v>2991</v>
      </c>
      <c r="E1448" s="6">
        <v>1</v>
      </c>
      <c r="F1448" s="6"/>
      <c r="G1448" s="7"/>
      <c r="H1448" s="122">
        <f>VLOOKUP(A1448,'NIP totaal 2021'!$A$4:$I$2114,9,0)</f>
        <v>0</v>
      </c>
      <c r="I1448" s="32">
        <f t="shared" si="115"/>
        <v>0</v>
      </c>
      <c r="J1448" s="27">
        <f t="shared" si="116"/>
        <v>0</v>
      </c>
      <c r="K1448" s="81">
        <f t="shared" si="118"/>
        <v>1</v>
      </c>
      <c r="L1448" s="28">
        <f t="shared" si="117"/>
        <v>0</v>
      </c>
      <c r="M1448" s="28">
        <f t="shared" si="119"/>
        <v>0</v>
      </c>
    </row>
    <row r="1449" spans="1:13" ht="14.15" customHeight="1" x14ac:dyDescent="0.25">
      <c r="A1449" s="129">
        <v>16280806</v>
      </c>
      <c r="B1449" s="124" t="s">
        <v>438</v>
      </c>
      <c r="C1449" s="124" t="s">
        <v>2739</v>
      </c>
      <c r="D1449" s="4" t="s">
        <v>2991</v>
      </c>
      <c r="E1449" s="6">
        <v>1</v>
      </c>
      <c r="F1449" s="6"/>
      <c r="G1449" s="7"/>
      <c r="H1449" s="122">
        <f>VLOOKUP(A1449,'NIP totaal 2021'!$A$4:$I$2114,9,0)</f>
        <v>0</v>
      </c>
      <c r="I1449" s="32">
        <f t="shared" si="115"/>
        <v>0</v>
      </c>
      <c r="J1449" s="27">
        <f t="shared" si="116"/>
        <v>0</v>
      </c>
      <c r="K1449" s="81">
        <f t="shared" si="118"/>
        <v>1</v>
      </c>
      <c r="L1449" s="28">
        <f t="shared" si="117"/>
        <v>0</v>
      </c>
      <c r="M1449" s="28">
        <f t="shared" si="119"/>
        <v>0</v>
      </c>
    </row>
    <row r="1450" spans="1:13" ht="14.15" customHeight="1" x14ac:dyDescent="0.25">
      <c r="A1450" s="129">
        <v>16297113</v>
      </c>
      <c r="B1450" s="124" t="s">
        <v>468</v>
      </c>
      <c r="C1450" s="124" t="s">
        <v>469</v>
      </c>
      <c r="D1450" s="4" t="s">
        <v>2991</v>
      </c>
      <c r="E1450" s="6">
        <v>1</v>
      </c>
      <c r="F1450" s="6"/>
      <c r="G1450" s="7"/>
      <c r="H1450" s="122">
        <f>VLOOKUP(A1450,'NIP totaal 2021'!$A$4:$I$2114,9,0)</f>
        <v>0</v>
      </c>
      <c r="I1450" s="32">
        <f t="shared" si="115"/>
        <v>0</v>
      </c>
      <c r="J1450" s="27">
        <f t="shared" si="116"/>
        <v>0</v>
      </c>
      <c r="K1450" s="81">
        <f t="shared" si="118"/>
        <v>1</v>
      </c>
      <c r="L1450" s="28">
        <f t="shared" si="117"/>
        <v>0</v>
      </c>
      <c r="M1450" s="28">
        <f t="shared" si="119"/>
        <v>0</v>
      </c>
    </row>
    <row r="1451" spans="1:13" ht="14.15" customHeight="1" x14ac:dyDescent="0.25">
      <c r="A1451" s="129">
        <v>16298233</v>
      </c>
      <c r="B1451" s="124" t="s">
        <v>468</v>
      </c>
      <c r="C1451" s="124" t="s">
        <v>469</v>
      </c>
      <c r="D1451" s="4" t="s">
        <v>2991</v>
      </c>
      <c r="E1451" s="6">
        <v>1</v>
      </c>
      <c r="F1451" s="6"/>
      <c r="G1451" s="7"/>
      <c r="H1451" s="122">
        <f>VLOOKUP(A1451,'NIP totaal 2021'!$A$4:$I$2114,9,0)</f>
        <v>0</v>
      </c>
      <c r="I1451" s="32">
        <f t="shared" si="115"/>
        <v>0</v>
      </c>
      <c r="J1451" s="27">
        <f t="shared" si="116"/>
        <v>0</v>
      </c>
      <c r="K1451" s="81">
        <f t="shared" si="118"/>
        <v>1</v>
      </c>
      <c r="L1451" s="28">
        <f t="shared" si="117"/>
        <v>0</v>
      </c>
      <c r="M1451" s="28">
        <f t="shared" si="119"/>
        <v>0</v>
      </c>
    </row>
    <row r="1452" spans="1:13" ht="14.15" customHeight="1" x14ac:dyDescent="0.25">
      <c r="A1452" s="129">
        <v>16300092</v>
      </c>
      <c r="B1452" s="124" t="s">
        <v>485</v>
      </c>
      <c r="C1452" s="124" t="s">
        <v>486</v>
      </c>
      <c r="D1452" s="4" t="s">
        <v>2991</v>
      </c>
      <c r="E1452" s="6">
        <v>6</v>
      </c>
      <c r="F1452" s="6"/>
      <c r="G1452" s="7"/>
      <c r="H1452" s="122">
        <f>VLOOKUP(A1452,'NIP totaal 2021'!$A$4:$I$2114,9,0)</f>
        <v>0</v>
      </c>
      <c r="I1452" s="32">
        <f t="shared" si="115"/>
        <v>0</v>
      </c>
      <c r="J1452" s="27">
        <f t="shared" si="116"/>
        <v>0</v>
      </c>
      <c r="K1452" s="81">
        <f t="shared" si="118"/>
        <v>1</v>
      </c>
      <c r="L1452" s="28">
        <f t="shared" si="117"/>
        <v>0</v>
      </c>
      <c r="M1452" s="28">
        <f t="shared" si="119"/>
        <v>0</v>
      </c>
    </row>
    <row r="1453" spans="1:13" ht="14.15" customHeight="1" x14ac:dyDescent="0.25">
      <c r="A1453" s="129">
        <v>16300106</v>
      </c>
      <c r="B1453" s="124" t="s">
        <v>485</v>
      </c>
      <c r="C1453" s="124" t="s">
        <v>486</v>
      </c>
      <c r="D1453" s="4" t="s">
        <v>2991</v>
      </c>
      <c r="E1453" s="6">
        <v>6</v>
      </c>
      <c r="F1453" s="6"/>
      <c r="G1453" s="7"/>
      <c r="H1453" s="122">
        <f>VLOOKUP(A1453,'NIP totaal 2021'!$A$4:$I$2114,9,0)</f>
        <v>0</v>
      </c>
      <c r="I1453" s="32">
        <f t="shared" si="115"/>
        <v>0</v>
      </c>
      <c r="J1453" s="27">
        <f t="shared" si="116"/>
        <v>0</v>
      </c>
      <c r="K1453" s="81">
        <f t="shared" si="118"/>
        <v>1</v>
      </c>
      <c r="L1453" s="28">
        <f t="shared" si="117"/>
        <v>0</v>
      </c>
      <c r="M1453" s="28">
        <f t="shared" si="119"/>
        <v>0</v>
      </c>
    </row>
    <row r="1454" spans="1:13" ht="14.15" customHeight="1" x14ac:dyDescent="0.25">
      <c r="A1454" s="129">
        <v>16300114</v>
      </c>
      <c r="B1454" s="124" t="s">
        <v>485</v>
      </c>
      <c r="C1454" s="124" t="s">
        <v>486</v>
      </c>
      <c r="D1454" s="4" t="s">
        <v>2991</v>
      </c>
      <c r="E1454" s="6">
        <v>6</v>
      </c>
      <c r="F1454" s="6"/>
      <c r="G1454" s="7"/>
      <c r="H1454" s="122">
        <f>VLOOKUP(A1454,'NIP totaal 2021'!$A$4:$I$2114,9,0)</f>
        <v>0</v>
      </c>
      <c r="I1454" s="32">
        <f t="shared" si="115"/>
        <v>0</v>
      </c>
      <c r="J1454" s="27">
        <f t="shared" si="116"/>
        <v>0</v>
      </c>
      <c r="K1454" s="81">
        <f t="shared" si="118"/>
        <v>1</v>
      </c>
      <c r="L1454" s="28">
        <f t="shared" si="117"/>
        <v>0</v>
      </c>
      <c r="M1454" s="28">
        <f t="shared" si="119"/>
        <v>0</v>
      </c>
    </row>
    <row r="1455" spans="1:13" ht="14.15" customHeight="1" x14ac:dyDescent="0.25">
      <c r="A1455" s="129">
        <v>16300300</v>
      </c>
      <c r="B1455" s="124" t="s">
        <v>435</v>
      </c>
      <c r="C1455" s="124" t="s">
        <v>2738</v>
      </c>
      <c r="D1455" s="4" t="s">
        <v>2991</v>
      </c>
      <c r="E1455" s="6">
        <v>1</v>
      </c>
      <c r="F1455" s="6"/>
      <c r="G1455" s="7"/>
      <c r="H1455" s="122">
        <f>VLOOKUP(A1455,'NIP totaal 2021'!$A$4:$I$2114,9,0)</f>
        <v>0</v>
      </c>
      <c r="I1455" s="32">
        <f t="shared" si="115"/>
        <v>0</v>
      </c>
      <c r="J1455" s="27">
        <f t="shared" si="116"/>
        <v>0</v>
      </c>
      <c r="K1455" s="81">
        <f t="shared" si="118"/>
        <v>1</v>
      </c>
      <c r="L1455" s="28">
        <f t="shared" si="117"/>
        <v>0</v>
      </c>
      <c r="M1455" s="28">
        <f t="shared" si="119"/>
        <v>0</v>
      </c>
    </row>
    <row r="1456" spans="1:13" ht="14.15" customHeight="1" x14ac:dyDescent="0.25">
      <c r="A1456" s="129">
        <v>16307240</v>
      </c>
      <c r="B1456" s="124" t="s">
        <v>435</v>
      </c>
      <c r="C1456" s="124" t="s">
        <v>2738</v>
      </c>
      <c r="D1456" s="4" t="s">
        <v>2991</v>
      </c>
      <c r="E1456" s="6">
        <v>1</v>
      </c>
      <c r="F1456" s="6"/>
      <c r="G1456" s="7"/>
      <c r="H1456" s="122">
        <f>VLOOKUP(A1456,'NIP totaal 2021'!$A$4:$I$2114,9,0)</f>
        <v>0</v>
      </c>
      <c r="I1456" s="32">
        <f t="shared" si="115"/>
        <v>0</v>
      </c>
      <c r="J1456" s="27">
        <f t="shared" si="116"/>
        <v>0</v>
      </c>
      <c r="K1456" s="81">
        <f t="shared" si="118"/>
        <v>1</v>
      </c>
      <c r="L1456" s="28">
        <f t="shared" si="117"/>
        <v>0</v>
      </c>
      <c r="M1456" s="28">
        <f t="shared" si="119"/>
        <v>0</v>
      </c>
    </row>
    <row r="1457" spans="1:13" ht="14.15" customHeight="1" x14ac:dyDescent="0.25">
      <c r="A1457" s="129">
        <v>16310306</v>
      </c>
      <c r="B1457" s="124" t="s">
        <v>438</v>
      </c>
      <c r="C1457" s="124" t="s">
        <v>2739</v>
      </c>
      <c r="D1457" s="4" t="s">
        <v>2991</v>
      </c>
      <c r="E1457" s="6">
        <v>1</v>
      </c>
      <c r="F1457" s="6"/>
      <c r="G1457" s="7"/>
      <c r="H1457" s="122">
        <f>VLOOKUP(A1457,'NIP totaal 2021'!$A$4:$I$2114,9,0)</f>
        <v>0</v>
      </c>
      <c r="I1457" s="32">
        <f t="shared" si="115"/>
        <v>0</v>
      </c>
      <c r="J1457" s="27">
        <f t="shared" si="116"/>
        <v>0</v>
      </c>
      <c r="K1457" s="81">
        <f t="shared" si="118"/>
        <v>1</v>
      </c>
      <c r="L1457" s="28">
        <f t="shared" si="117"/>
        <v>0</v>
      </c>
      <c r="M1457" s="28">
        <f t="shared" si="119"/>
        <v>0</v>
      </c>
    </row>
    <row r="1458" spans="1:13" ht="14.15" customHeight="1" x14ac:dyDescent="0.25">
      <c r="A1458" s="129">
        <v>16314107</v>
      </c>
      <c r="B1458" s="124" t="s">
        <v>466</v>
      </c>
      <c r="C1458" s="124" t="s">
        <v>467</v>
      </c>
      <c r="D1458" s="4" t="s">
        <v>2991</v>
      </c>
      <c r="E1458" s="6">
        <v>1</v>
      </c>
      <c r="F1458" s="6"/>
      <c r="G1458" s="7"/>
      <c r="H1458" s="122">
        <f>VLOOKUP(A1458,'NIP totaal 2021'!$A$4:$I$2114,9,0)</f>
        <v>0</v>
      </c>
      <c r="I1458" s="32">
        <f t="shared" si="115"/>
        <v>0</v>
      </c>
      <c r="J1458" s="27">
        <f t="shared" si="116"/>
        <v>0</v>
      </c>
      <c r="K1458" s="81">
        <f t="shared" si="118"/>
        <v>1</v>
      </c>
      <c r="L1458" s="28">
        <f t="shared" si="117"/>
        <v>0</v>
      </c>
      <c r="M1458" s="28">
        <f t="shared" si="119"/>
        <v>0</v>
      </c>
    </row>
    <row r="1459" spans="1:13" ht="14.15" customHeight="1" x14ac:dyDescent="0.25">
      <c r="A1459" s="129">
        <v>16320050</v>
      </c>
      <c r="B1459" s="124" t="s">
        <v>443</v>
      </c>
      <c r="C1459" s="124" t="s">
        <v>444</v>
      </c>
      <c r="D1459" s="4" t="s">
        <v>2991</v>
      </c>
      <c r="E1459" s="6">
        <v>1</v>
      </c>
      <c r="F1459" s="6"/>
      <c r="G1459" s="7"/>
      <c r="H1459" s="122">
        <f>VLOOKUP(A1459,'NIP totaal 2021'!$A$4:$I$2114,9,0)</f>
        <v>0</v>
      </c>
      <c r="I1459" s="32">
        <f t="shared" si="115"/>
        <v>0</v>
      </c>
      <c r="J1459" s="27">
        <f t="shared" si="116"/>
        <v>0</v>
      </c>
      <c r="K1459" s="81">
        <f t="shared" si="118"/>
        <v>1</v>
      </c>
      <c r="L1459" s="28">
        <f t="shared" si="117"/>
        <v>0</v>
      </c>
      <c r="M1459" s="28">
        <f t="shared" si="119"/>
        <v>0</v>
      </c>
    </row>
    <row r="1460" spans="1:13" ht="14.15" customHeight="1" x14ac:dyDescent="0.25">
      <c r="A1460" s="129">
        <v>16320670</v>
      </c>
      <c r="B1460" s="124" t="s">
        <v>435</v>
      </c>
      <c r="C1460" s="124" t="s">
        <v>2738</v>
      </c>
      <c r="D1460" s="4" t="s">
        <v>2991</v>
      </c>
      <c r="E1460" s="6">
        <v>1</v>
      </c>
      <c r="F1460" s="6"/>
      <c r="G1460" s="7"/>
      <c r="H1460" s="122">
        <f>VLOOKUP(A1460,'NIP totaal 2021'!$A$4:$I$2114,9,0)</f>
        <v>0</v>
      </c>
      <c r="I1460" s="32">
        <f t="shared" si="115"/>
        <v>0</v>
      </c>
      <c r="J1460" s="27">
        <f t="shared" si="116"/>
        <v>0</v>
      </c>
      <c r="K1460" s="81">
        <f t="shared" si="118"/>
        <v>1</v>
      </c>
      <c r="L1460" s="28">
        <f t="shared" si="117"/>
        <v>0</v>
      </c>
      <c r="M1460" s="28">
        <f t="shared" si="119"/>
        <v>0</v>
      </c>
    </row>
    <row r="1461" spans="1:13" ht="14.15" customHeight="1" x14ac:dyDescent="0.25">
      <c r="A1461" s="129">
        <v>16320689</v>
      </c>
      <c r="B1461" s="124" t="s">
        <v>435</v>
      </c>
      <c r="C1461" s="124" t="s">
        <v>2738</v>
      </c>
      <c r="D1461" s="4" t="s">
        <v>2991</v>
      </c>
      <c r="E1461" s="6">
        <v>1</v>
      </c>
      <c r="F1461" s="6"/>
      <c r="G1461" s="7"/>
      <c r="H1461" s="122">
        <f>VLOOKUP(A1461,'NIP totaal 2021'!$A$4:$I$2114,9,0)</f>
        <v>0</v>
      </c>
      <c r="I1461" s="32">
        <f t="shared" si="115"/>
        <v>0</v>
      </c>
      <c r="J1461" s="27">
        <f t="shared" si="116"/>
        <v>0</v>
      </c>
      <c r="K1461" s="81">
        <f t="shared" si="118"/>
        <v>1</v>
      </c>
      <c r="L1461" s="28">
        <f t="shared" si="117"/>
        <v>0</v>
      </c>
      <c r="M1461" s="28">
        <f t="shared" si="119"/>
        <v>0</v>
      </c>
    </row>
    <row r="1462" spans="1:13" ht="14.15" customHeight="1" x14ac:dyDescent="0.25">
      <c r="A1462" s="129">
        <v>16320697</v>
      </c>
      <c r="B1462" s="124" t="s">
        <v>435</v>
      </c>
      <c r="C1462" s="124" t="s">
        <v>2738</v>
      </c>
      <c r="D1462" s="4" t="s">
        <v>2991</v>
      </c>
      <c r="E1462" s="6">
        <v>1</v>
      </c>
      <c r="F1462" s="6"/>
      <c r="G1462" s="7"/>
      <c r="H1462" s="122">
        <f>VLOOKUP(A1462,'NIP totaal 2021'!$A$4:$I$2114,9,0)</f>
        <v>0</v>
      </c>
      <c r="I1462" s="32">
        <f t="shared" si="115"/>
        <v>0</v>
      </c>
      <c r="J1462" s="27">
        <f t="shared" si="116"/>
        <v>0</v>
      </c>
      <c r="K1462" s="81">
        <f t="shared" si="118"/>
        <v>1</v>
      </c>
      <c r="L1462" s="28">
        <f t="shared" si="117"/>
        <v>0</v>
      </c>
      <c r="M1462" s="28">
        <f t="shared" si="119"/>
        <v>0</v>
      </c>
    </row>
    <row r="1463" spans="1:13" ht="14.15" customHeight="1" x14ac:dyDescent="0.25">
      <c r="A1463" s="129">
        <v>16329406</v>
      </c>
      <c r="B1463" s="124" t="s">
        <v>435</v>
      </c>
      <c r="C1463" s="124" t="s">
        <v>2738</v>
      </c>
      <c r="D1463" s="4" t="s">
        <v>2991</v>
      </c>
      <c r="E1463" s="6">
        <v>1</v>
      </c>
      <c r="F1463" s="6"/>
      <c r="G1463" s="7"/>
      <c r="H1463" s="122">
        <f>VLOOKUP(A1463,'NIP totaal 2021'!$A$4:$I$2114,9,0)</f>
        <v>0</v>
      </c>
      <c r="I1463" s="32">
        <f t="shared" si="115"/>
        <v>0</v>
      </c>
      <c r="J1463" s="27">
        <f t="shared" si="116"/>
        <v>0</v>
      </c>
      <c r="K1463" s="81">
        <f t="shared" si="118"/>
        <v>1</v>
      </c>
      <c r="L1463" s="28">
        <f t="shared" si="117"/>
        <v>0</v>
      </c>
      <c r="M1463" s="28">
        <f t="shared" si="119"/>
        <v>0</v>
      </c>
    </row>
    <row r="1464" spans="1:13" ht="14.15" customHeight="1" x14ac:dyDescent="0.25">
      <c r="A1464" s="129">
        <v>16347889</v>
      </c>
      <c r="B1464" s="124" t="s">
        <v>435</v>
      </c>
      <c r="C1464" s="124" t="s">
        <v>2738</v>
      </c>
      <c r="D1464" s="4" t="s">
        <v>2991</v>
      </c>
      <c r="E1464" s="6">
        <v>1</v>
      </c>
      <c r="F1464" s="6"/>
      <c r="G1464" s="7"/>
      <c r="H1464" s="122">
        <f>VLOOKUP(A1464,'NIP totaal 2021'!$A$4:$I$2114,9,0)</f>
        <v>0</v>
      </c>
      <c r="I1464" s="32">
        <f t="shared" si="115"/>
        <v>0</v>
      </c>
      <c r="J1464" s="27">
        <f t="shared" si="116"/>
        <v>0</v>
      </c>
      <c r="K1464" s="81">
        <f t="shared" si="118"/>
        <v>1</v>
      </c>
      <c r="L1464" s="28">
        <f t="shared" si="117"/>
        <v>0</v>
      </c>
      <c r="M1464" s="28">
        <f t="shared" si="119"/>
        <v>0</v>
      </c>
    </row>
    <row r="1465" spans="1:13" ht="14.15" customHeight="1" x14ac:dyDescent="0.25">
      <c r="A1465" s="129">
        <v>16348133</v>
      </c>
      <c r="B1465" s="124" t="s">
        <v>436</v>
      </c>
      <c r="C1465" s="124" t="s">
        <v>437</v>
      </c>
      <c r="D1465" s="4" t="s">
        <v>2991</v>
      </c>
      <c r="E1465" s="6">
        <v>1</v>
      </c>
      <c r="F1465" s="6"/>
      <c r="G1465" s="7"/>
      <c r="H1465" s="122">
        <f>VLOOKUP(A1465,'NIP totaal 2021'!$A$4:$I$2114,9,0)</f>
        <v>0</v>
      </c>
      <c r="I1465" s="32">
        <f t="shared" si="115"/>
        <v>0</v>
      </c>
      <c r="J1465" s="27">
        <f t="shared" si="116"/>
        <v>0</v>
      </c>
      <c r="K1465" s="81">
        <f t="shared" si="118"/>
        <v>1</v>
      </c>
      <c r="L1465" s="28">
        <f t="shared" si="117"/>
        <v>0</v>
      </c>
      <c r="M1465" s="28">
        <f t="shared" si="119"/>
        <v>0</v>
      </c>
    </row>
    <row r="1466" spans="1:13" ht="14.15" customHeight="1" x14ac:dyDescent="0.25">
      <c r="A1466" s="129">
        <v>16348303</v>
      </c>
      <c r="B1466" s="124" t="s">
        <v>489</v>
      </c>
      <c r="C1466" s="124" t="s">
        <v>490</v>
      </c>
      <c r="D1466" s="4" t="s">
        <v>2991</v>
      </c>
      <c r="E1466" s="6">
        <v>1</v>
      </c>
      <c r="F1466" s="6"/>
      <c r="G1466" s="7"/>
      <c r="H1466" s="122">
        <f>VLOOKUP(A1466,'NIP totaal 2021'!$A$4:$I$2114,9,0)</f>
        <v>0</v>
      </c>
      <c r="I1466" s="32">
        <f t="shared" si="115"/>
        <v>0</v>
      </c>
      <c r="J1466" s="27">
        <f t="shared" si="116"/>
        <v>0</v>
      </c>
      <c r="K1466" s="81">
        <f t="shared" si="118"/>
        <v>1</v>
      </c>
      <c r="L1466" s="28">
        <f t="shared" si="117"/>
        <v>0</v>
      </c>
      <c r="M1466" s="28">
        <f t="shared" si="119"/>
        <v>0</v>
      </c>
    </row>
    <row r="1467" spans="1:13" ht="14.15" customHeight="1" x14ac:dyDescent="0.25">
      <c r="A1467" s="129">
        <v>16373146</v>
      </c>
      <c r="B1467" s="124" t="s">
        <v>436</v>
      </c>
      <c r="C1467" s="124" t="s">
        <v>437</v>
      </c>
      <c r="D1467" s="4" t="s">
        <v>2991</v>
      </c>
      <c r="E1467" s="6">
        <v>2</v>
      </c>
      <c r="F1467" s="6"/>
      <c r="G1467" s="7"/>
      <c r="H1467" s="122">
        <f>VLOOKUP(A1467,'NIP totaal 2021'!$A$4:$I$2114,9,0)</f>
        <v>0</v>
      </c>
      <c r="I1467" s="32">
        <f t="shared" si="115"/>
        <v>0</v>
      </c>
      <c r="J1467" s="27">
        <f t="shared" si="116"/>
        <v>0</v>
      </c>
      <c r="K1467" s="81">
        <f t="shared" si="118"/>
        <v>1</v>
      </c>
      <c r="L1467" s="28">
        <f t="shared" si="117"/>
        <v>0</v>
      </c>
      <c r="M1467" s="28">
        <f t="shared" si="119"/>
        <v>0</v>
      </c>
    </row>
    <row r="1468" spans="1:13" ht="14.15" customHeight="1" x14ac:dyDescent="0.25">
      <c r="A1468" s="129">
        <v>16374851</v>
      </c>
      <c r="B1468" s="124" t="s">
        <v>436</v>
      </c>
      <c r="C1468" s="124" t="s">
        <v>437</v>
      </c>
      <c r="D1468" s="4" t="s">
        <v>2991</v>
      </c>
      <c r="E1468" s="6">
        <v>3</v>
      </c>
      <c r="F1468" s="6"/>
      <c r="G1468" s="7"/>
      <c r="H1468" s="122">
        <f>VLOOKUP(A1468,'NIP totaal 2021'!$A$4:$I$2114,9,0)</f>
        <v>0</v>
      </c>
      <c r="I1468" s="32">
        <f t="shared" si="115"/>
        <v>0</v>
      </c>
      <c r="J1468" s="27">
        <f t="shared" si="116"/>
        <v>0</v>
      </c>
      <c r="K1468" s="81">
        <f t="shared" si="118"/>
        <v>1</v>
      </c>
      <c r="L1468" s="28">
        <f t="shared" si="117"/>
        <v>0</v>
      </c>
      <c r="M1468" s="28">
        <f t="shared" si="119"/>
        <v>0</v>
      </c>
    </row>
    <row r="1469" spans="1:13" ht="14.15" customHeight="1" x14ac:dyDescent="0.25">
      <c r="A1469" s="129">
        <v>16374878</v>
      </c>
      <c r="B1469" s="124" t="s">
        <v>436</v>
      </c>
      <c r="C1469" s="124" t="s">
        <v>437</v>
      </c>
      <c r="D1469" s="4" t="s">
        <v>2991</v>
      </c>
      <c r="E1469" s="6">
        <v>1</v>
      </c>
      <c r="F1469" s="6"/>
      <c r="G1469" s="7"/>
      <c r="H1469" s="122">
        <f>VLOOKUP(A1469,'NIP totaal 2021'!$A$4:$I$2114,9,0)</f>
        <v>0</v>
      </c>
      <c r="I1469" s="32">
        <f t="shared" si="115"/>
        <v>0</v>
      </c>
      <c r="J1469" s="27">
        <f t="shared" si="116"/>
        <v>0</v>
      </c>
      <c r="K1469" s="81">
        <f t="shared" si="118"/>
        <v>1</v>
      </c>
      <c r="L1469" s="28">
        <f t="shared" si="117"/>
        <v>0</v>
      </c>
      <c r="M1469" s="28">
        <f t="shared" si="119"/>
        <v>0</v>
      </c>
    </row>
    <row r="1470" spans="1:13" ht="14.15" customHeight="1" x14ac:dyDescent="0.25">
      <c r="A1470" s="129">
        <v>16379527</v>
      </c>
      <c r="B1470" s="124" t="s">
        <v>491</v>
      </c>
      <c r="C1470" s="124" t="s">
        <v>492</v>
      </c>
      <c r="D1470" s="4" t="s">
        <v>2991</v>
      </c>
      <c r="E1470" s="6">
        <v>4</v>
      </c>
      <c r="F1470" s="6"/>
      <c r="G1470" s="7"/>
      <c r="H1470" s="122">
        <f>VLOOKUP(A1470,'NIP totaal 2021'!$A$4:$I$2114,9,0)</f>
        <v>0</v>
      </c>
      <c r="I1470" s="32">
        <f t="shared" si="115"/>
        <v>0</v>
      </c>
      <c r="J1470" s="27">
        <f t="shared" si="116"/>
        <v>0</v>
      </c>
      <c r="K1470" s="81">
        <f t="shared" si="118"/>
        <v>1</v>
      </c>
      <c r="L1470" s="28">
        <f t="shared" si="117"/>
        <v>0</v>
      </c>
      <c r="M1470" s="28">
        <f t="shared" si="119"/>
        <v>0</v>
      </c>
    </row>
    <row r="1471" spans="1:13" ht="14.15" customHeight="1" x14ac:dyDescent="0.25">
      <c r="A1471" s="129">
        <v>16379535</v>
      </c>
      <c r="B1471" s="124" t="s">
        <v>491</v>
      </c>
      <c r="C1471" s="124" t="s">
        <v>492</v>
      </c>
      <c r="D1471" s="4" t="s">
        <v>2991</v>
      </c>
      <c r="E1471" s="6">
        <v>8</v>
      </c>
      <c r="F1471" s="6"/>
      <c r="G1471" s="7"/>
      <c r="H1471" s="122">
        <f>VLOOKUP(A1471,'NIP totaal 2021'!$A$4:$I$2114,9,0)</f>
        <v>0</v>
      </c>
      <c r="I1471" s="32">
        <f t="shared" si="115"/>
        <v>0</v>
      </c>
      <c r="J1471" s="27">
        <f t="shared" si="116"/>
        <v>0</v>
      </c>
      <c r="K1471" s="81">
        <f t="shared" si="118"/>
        <v>1</v>
      </c>
      <c r="L1471" s="28">
        <f t="shared" si="117"/>
        <v>0</v>
      </c>
      <c r="M1471" s="28">
        <f t="shared" si="119"/>
        <v>0</v>
      </c>
    </row>
    <row r="1472" spans="1:13" ht="14.15" customHeight="1" x14ac:dyDescent="0.25">
      <c r="A1472" s="129">
        <v>16379586</v>
      </c>
      <c r="B1472" s="124" t="s">
        <v>468</v>
      </c>
      <c r="C1472" s="124" t="s">
        <v>469</v>
      </c>
      <c r="D1472" s="4" t="s">
        <v>2991</v>
      </c>
      <c r="E1472" s="6">
        <v>1</v>
      </c>
      <c r="F1472" s="6"/>
      <c r="G1472" s="7"/>
      <c r="H1472" s="122">
        <f>VLOOKUP(A1472,'NIP totaal 2021'!$A$4:$I$2114,9,0)</f>
        <v>0</v>
      </c>
      <c r="I1472" s="32">
        <f t="shared" si="115"/>
        <v>0</v>
      </c>
      <c r="J1472" s="27">
        <f t="shared" si="116"/>
        <v>0</v>
      </c>
      <c r="K1472" s="81">
        <f t="shared" si="118"/>
        <v>1</v>
      </c>
      <c r="L1472" s="28">
        <f t="shared" si="117"/>
        <v>0</v>
      </c>
      <c r="M1472" s="28">
        <f t="shared" si="119"/>
        <v>0</v>
      </c>
    </row>
    <row r="1473" spans="1:13" ht="14.15" customHeight="1" x14ac:dyDescent="0.25">
      <c r="A1473" s="129">
        <v>16387422</v>
      </c>
      <c r="B1473" s="124" t="s">
        <v>435</v>
      </c>
      <c r="C1473" s="124" t="s">
        <v>2738</v>
      </c>
      <c r="D1473" s="4" t="s">
        <v>2991</v>
      </c>
      <c r="E1473" s="6">
        <v>1</v>
      </c>
      <c r="F1473" s="6"/>
      <c r="G1473" s="7"/>
      <c r="H1473" s="122">
        <f>VLOOKUP(A1473,'NIP totaal 2021'!$A$4:$I$2114,9,0)</f>
        <v>0</v>
      </c>
      <c r="I1473" s="32">
        <f t="shared" si="115"/>
        <v>0</v>
      </c>
      <c r="J1473" s="27">
        <f t="shared" si="116"/>
        <v>0</v>
      </c>
      <c r="K1473" s="81">
        <f t="shared" si="118"/>
        <v>1</v>
      </c>
      <c r="L1473" s="28">
        <f t="shared" si="117"/>
        <v>0</v>
      </c>
      <c r="M1473" s="28">
        <f t="shared" si="119"/>
        <v>0</v>
      </c>
    </row>
    <row r="1474" spans="1:13" ht="14.15" customHeight="1" x14ac:dyDescent="0.25">
      <c r="A1474" s="129">
        <v>16400860</v>
      </c>
      <c r="B1474" s="124" t="s">
        <v>458</v>
      </c>
      <c r="C1474" s="124" t="s">
        <v>459</v>
      </c>
      <c r="D1474" s="4" t="s">
        <v>2991</v>
      </c>
      <c r="E1474" s="6">
        <v>1</v>
      </c>
      <c r="F1474" s="6"/>
      <c r="G1474" s="7"/>
      <c r="H1474" s="122">
        <f>VLOOKUP(A1474,'NIP totaal 2021'!$A$4:$I$2114,9,0)</f>
        <v>0</v>
      </c>
      <c r="I1474" s="32">
        <f t="shared" si="115"/>
        <v>0</v>
      </c>
      <c r="J1474" s="27">
        <f t="shared" si="116"/>
        <v>0</v>
      </c>
      <c r="K1474" s="81">
        <f t="shared" si="118"/>
        <v>1</v>
      </c>
      <c r="L1474" s="28">
        <f t="shared" si="117"/>
        <v>0</v>
      </c>
      <c r="M1474" s="28">
        <f t="shared" si="119"/>
        <v>0</v>
      </c>
    </row>
    <row r="1475" spans="1:13" ht="14.15" customHeight="1" x14ac:dyDescent="0.25">
      <c r="A1475" s="129">
        <v>16406702</v>
      </c>
      <c r="B1475" s="124" t="s">
        <v>493</v>
      </c>
      <c r="C1475" s="124" t="s">
        <v>2743</v>
      </c>
      <c r="D1475" s="4" t="s">
        <v>2991</v>
      </c>
      <c r="E1475" s="6">
        <v>1</v>
      </c>
      <c r="F1475" s="6"/>
      <c r="G1475" s="7"/>
      <c r="H1475" s="122">
        <f>VLOOKUP(A1475,'NIP totaal 2021'!$A$4:$I$2114,9,0)</f>
        <v>0</v>
      </c>
      <c r="I1475" s="32">
        <f t="shared" si="115"/>
        <v>0</v>
      </c>
      <c r="J1475" s="27">
        <f t="shared" si="116"/>
        <v>0</v>
      </c>
      <c r="K1475" s="81">
        <f t="shared" si="118"/>
        <v>1</v>
      </c>
      <c r="L1475" s="28">
        <f t="shared" si="117"/>
        <v>0</v>
      </c>
      <c r="M1475" s="28">
        <f t="shared" si="119"/>
        <v>0</v>
      </c>
    </row>
    <row r="1476" spans="1:13" ht="14.15" customHeight="1" x14ac:dyDescent="0.25">
      <c r="A1476" s="129">
        <v>16412788</v>
      </c>
      <c r="B1476" s="124" t="s">
        <v>494</v>
      </c>
      <c r="C1476" s="124" t="s">
        <v>2833</v>
      </c>
      <c r="D1476" s="4" t="s">
        <v>2991</v>
      </c>
      <c r="E1476" s="6">
        <v>10</v>
      </c>
      <c r="F1476" s="6"/>
      <c r="G1476" s="7"/>
      <c r="H1476" s="122">
        <f>VLOOKUP(A1476,'NIP totaal 2021'!$A$4:$I$2114,9,0)</f>
        <v>0</v>
      </c>
      <c r="I1476" s="32">
        <f t="shared" si="115"/>
        <v>0</v>
      </c>
      <c r="J1476" s="27">
        <f t="shared" si="116"/>
        <v>0</v>
      </c>
      <c r="K1476" s="81">
        <f t="shared" si="118"/>
        <v>1</v>
      </c>
      <c r="L1476" s="28">
        <f t="shared" si="117"/>
        <v>0</v>
      </c>
      <c r="M1476" s="28">
        <f t="shared" si="119"/>
        <v>0</v>
      </c>
    </row>
    <row r="1477" spans="1:13" ht="14.15" customHeight="1" x14ac:dyDescent="0.25">
      <c r="A1477" s="129">
        <v>16413156</v>
      </c>
      <c r="B1477" s="124" t="s">
        <v>441</v>
      </c>
      <c r="C1477" s="124" t="s">
        <v>442</v>
      </c>
      <c r="D1477" s="4" t="s">
        <v>2991</v>
      </c>
      <c r="E1477" s="6">
        <v>1</v>
      </c>
      <c r="F1477" s="6"/>
      <c r="G1477" s="7"/>
      <c r="H1477" s="122">
        <f>VLOOKUP(A1477,'NIP totaal 2021'!$A$4:$I$2114,9,0)</f>
        <v>0</v>
      </c>
      <c r="I1477" s="32">
        <f t="shared" si="115"/>
        <v>0</v>
      </c>
      <c r="J1477" s="27">
        <f t="shared" si="116"/>
        <v>0</v>
      </c>
      <c r="K1477" s="81">
        <f t="shared" si="118"/>
        <v>1</v>
      </c>
      <c r="L1477" s="28">
        <f t="shared" si="117"/>
        <v>0</v>
      </c>
      <c r="M1477" s="28">
        <f t="shared" si="119"/>
        <v>0</v>
      </c>
    </row>
    <row r="1478" spans="1:13" ht="14.15" customHeight="1" x14ac:dyDescent="0.25">
      <c r="A1478" s="129">
        <v>16413164</v>
      </c>
      <c r="B1478" s="124" t="s">
        <v>441</v>
      </c>
      <c r="C1478" s="124" t="s">
        <v>442</v>
      </c>
      <c r="D1478" s="4" t="s">
        <v>2991</v>
      </c>
      <c r="E1478" s="6">
        <v>1</v>
      </c>
      <c r="F1478" s="6"/>
      <c r="G1478" s="7"/>
      <c r="H1478" s="122">
        <f>VLOOKUP(A1478,'NIP totaal 2021'!$A$4:$I$2114,9,0)</f>
        <v>0</v>
      </c>
      <c r="I1478" s="32">
        <f t="shared" si="115"/>
        <v>0</v>
      </c>
      <c r="J1478" s="27">
        <f t="shared" si="116"/>
        <v>0</v>
      </c>
      <c r="K1478" s="81">
        <f t="shared" si="118"/>
        <v>1</v>
      </c>
      <c r="L1478" s="28">
        <f t="shared" si="117"/>
        <v>0</v>
      </c>
      <c r="M1478" s="28">
        <f t="shared" si="119"/>
        <v>0</v>
      </c>
    </row>
    <row r="1479" spans="1:13" ht="14.15" customHeight="1" x14ac:dyDescent="0.25">
      <c r="A1479" s="129">
        <v>16516729</v>
      </c>
      <c r="B1479" s="124" t="s">
        <v>481</v>
      </c>
      <c r="C1479" s="124" t="s">
        <v>482</v>
      </c>
      <c r="D1479" s="4" t="s">
        <v>2991</v>
      </c>
      <c r="E1479" s="6">
        <v>1</v>
      </c>
      <c r="F1479" s="6"/>
      <c r="G1479" s="7"/>
      <c r="H1479" s="122">
        <f>VLOOKUP(A1479,'NIP totaal 2021'!$A$4:$I$2114,9,0)</f>
        <v>0</v>
      </c>
      <c r="I1479" s="32">
        <f t="shared" si="115"/>
        <v>0</v>
      </c>
      <c r="J1479" s="27">
        <f t="shared" si="116"/>
        <v>0</v>
      </c>
      <c r="K1479" s="81">
        <f t="shared" si="118"/>
        <v>1</v>
      </c>
      <c r="L1479" s="28">
        <f t="shared" si="117"/>
        <v>0</v>
      </c>
      <c r="M1479" s="28">
        <f t="shared" si="119"/>
        <v>0</v>
      </c>
    </row>
    <row r="1480" spans="1:13" ht="14.15" customHeight="1" x14ac:dyDescent="0.25">
      <c r="A1480" s="129">
        <v>16520831</v>
      </c>
      <c r="B1480" s="124" t="s">
        <v>441</v>
      </c>
      <c r="C1480" s="124" t="s">
        <v>442</v>
      </c>
      <c r="D1480" s="4" t="s">
        <v>2991</v>
      </c>
      <c r="E1480" s="6">
        <v>1</v>
      </c>
      <c r="F1480" s="6"/>
      <c r="G1480" s="7"/>
      <c r="H1480" s="122">
        <f>VLOOKUP(A1480,'NIP totaal 2021'!$A$4:$I$2114,9,0)</f>
        <v>0</v>
      </c>
      <c r="I1480" s="32">
        <f t="shared" si="115"/>
        <v>0</v>
      </c>
      <c r="J1480" s="27">
        <f t="shared" si="116"/>
        <v>0</v>
      </c>
      <c r="K1480" s="81">
        <f t="shared" si="118"/>
        <v>1</v>
      </c>
      <c r="L1480" s="28">
        <f t="shared" si="117"/>
        <v>0</v>
      </c>
      <c r="M1480" s="28">
        <f t="shared" si="119"/>
        <v>0</v>
      </c>
    </row>
    <row r="1481" spans="1:13" ht="14.15" customHeight="1" x14ac:dyDescent="0.25">
      <c r="A1481" s="129">
        <v>16520858</v>
      </c>
      <c r="B1481" s="124" t="s">
        <v>441</v>
      </c>
      <c r="C1481" s="124" t="s">
        <v>442</v>
      </c>
      <c r="D1481" s="4" t="s">
        <v>2991</v>
      </c>
      <c r="E1481" s="6">
        <v>1</v>
      </c>
      <c r="F1481" s="6"/>
      <c r="G1481" s="7"/>
      <c r="H1481" s="122">
        <f>VLOOKUP(A1481,'NIP totaal 2021'!$A$4:$I$2114,9,0)</f>
        <v>0</v>
      </c>
      <c r="I1481" s="32">
        <f t="shared" si="115"/>
        <v>0</v>
      </c>
      <c r="J1481" s="27">
        <f t="shared" si="116"/>
        <v>0</v>
      </c>
      <c r="K1481" s="81">
        <f t="shared" si="118"/>
        <v>1</v>
      </c>
      <c r="L1481" s="28">
        <f t="shared" si="117"/>
        <v>0</v>
      </c>
      <c r="M1481" s="28">
        <f t="shared" si="119"/>
        <v>0</v>
      </c>
    </row>
    <row r="1482" spans="1:13" ht="14.15" customHeight="1" x14ac:dyDescent="0.25">
      <c r="A1482" s="129">
        <v>16523253</v>
      </c>
      <c r="B1482" s="124" t="s">
        <v>436</v>
      </c>
      <c r="C1482" s="124" t="s">
        <v>437</v>
      </c>
      <c r="D1482" s="4" t="s">
        <v>2991</v>
      </c>
      <c r="E1482" s="6">
        <v>2</v>
      </c>
      <c r="F1482" s="6"/>
      <c r="G1482" s="7"/>
      <c r="H1482" s="122">
        <f>VLOOKUP(A1482,'NIP totaal 2021'!$A$4:$I$2114,9,0)</f>
        <v>0</v>
      </c>
      <c r="I1482" s="32">
        <f t="shared" si="115"/>
        <v>0</v>
      </c>
      <c r="J1482" s="27">
        <f t="shared" si="116"/>
        <v>0</v>
      </c>
      <c r="K1482" s="81">
        <f t="shared" si="118"/>
        <v>1</v>
      </c>
      <c r="L1482" s="28">
        <f t="shared" si="117"/>
        <v>0</v>
      </c>
      <c r="M1482" s="28">
        <f t="shared" si="119"/>
        <v>0</v>
      </c>
    </row>
    <row r="1483" spans="1:13" ht="14.15" customHeight="1" x14ac:dyDescent="0.25">
      <c r="A1483" s="129">
        <v>16531183</v>
      </c>
      <c r="B1483" s="124" t="s">
        <v>466</v>
      </c>
      <c r="C1483" s="124" t="s">
        <v>467</v>
      </c>
      <c r="D1483" s="4" t="s">
        <v>2991</v>
      </c>
      <c r="E1483" s="6">
        <v>1</v>
      </c>
      <c r="F1483" s="6"/>
      <c r="G1483" s="7"/>
      <c r="H1483" s="122">
        <f>VLOOKUP(A1483,'NIP totaal 2021'!$A$4:$I$2114,9,0)</f>
        <v>0</v>
      </c>
      <c r="I1483" s="32">
        <f t="shared" si="115"/>
        <v>0</v>
      </c>
      <c r="J1483" s="27">
        <f t="shared" si="116"/>
        <v>0</v>
      </c>
      <c r="K1483" s="81">
        <f t="shared" si="118"/>
        <v>1</v>
      </c>
      <c r="L1483" s="28">
        <f t="shared" si="117"/>
        <v>0</v>
      </c>
      <c r="M1483" s="28">
        <f t="shared" si="119"/>
        <v>0</v>
      </c>
    </row>
    <row r="1484" spans="1:13" ht="14.15" customHeight="1" x14ac:dyDescent="0.25">
      <c r="A1484" s="129">
        <v>16568419</v>
      </c>
      <c r="B1484" s="124" t="s">
        <v>496</v>
      </c>
      <c r="C1484" s="124" t="s">
        <v>497</v>
      </c>
      <c r="D1484" s="4" t="s">
        <v>2991</v>
      </c>
      <c r="E1484" s="6">
        <v>1</v>
      </c>
      <c r="F1484" s="6"/>
      <c r="G1484" s="7"/>
      <c r="H1484" s="122">
        <f>VLOOKUP(A1484,'NIP totaal 2021'!$A$4:$I$2114,9,0)</f>
        <v>0</v>
      </c>
      <c r="I1484" s="32">
        <f t="shared" si="115"/>
        <v>0</v>
      </c>
      <c r="J1484" s="27">
        <f t="shared" si="116"/>
        <v>0</v>
      </c>
      <c r="K1484" s="81">
        <f t="shared" si="118"/>
        <v>1</v>
      </c>
      <c r="L1484" s="28">
        <f t="shared" si="117"/>
        <v>0</v>
      </c>
      <c r="M1484" s="28">
        <f t="shared" si="119"/>
        <v>0</v>
      </c>
    </row>
    <row r="1485" spans="1:13" ht="14.15" customHeight="1" x14ac:dyDescent="0.25">
      <c r="A1485" s="129">
        <v>16570006</v>
      </c>
      <c r="B1485" s="124" t="s">
        <v>458</v>
      </c>
      <c r="C1485" s="124" t="s">
        <v>459</v>
      </c>
      <c r="D1485" s="4" t="s">
        <v>2991</v>
      </c>
      <c r="E1485" s="6">
        <v>1</v>
      </c>
      <c r="F1485" s="6"/>
      <c r="G1485" s="7"/>
      <c r="H1485" s="122">
        <f>VLOOKUP(A1485,'NIP totaal 2021'!$A$4:$I$2114,9,0)</f>
        <v>0</v>
      </c>
      <c r="I1485" s="32">
        <f t="shared" si="115"/>
        <v>0</v>
      </c>
      <c r="J1485" s="27">
        <f t="shared" si="116"/>
        <v>0</v>
      </c>
      <c r="K1485" s="81">
        <f t="shared" si="118"/>
        <v>1</v>
      </c>
      <c r="L1485" s="28">
        <f t="shared" si="117"/>
        <v>0</v>
      </c>
      <c r="M1485" s="28">
        <f t="shared" si="119"/>
        <v>0</v>
      </c>
    </row>
    <row r="1486" spans="1:13" ht="14.15" customHeight="1" x14ac:dyDescent="0.25">
      <c r="A1486" s="129">
        <v>16570138</v>
      </c>
      <c r="B1486" s="124" t="s">
        <v>458</v>
      </c>
      <c r="C1486" s="124" t="s">
        <v>459</v>
      </c>
      <c r="D1486" s="4" t="s">
        <v>2991</v>
      </c>
      <c r="E1486" s="6">
        <v>1</v>
      </c>
      <c r="F1486" s="6"/>
      <c r="G1486" s="7"/>
      <c r="H1486" s="122">
        <f>VLOOKUP(A1486,'NIP totaal 2021'!$A$4:$I$2114,9,0)</f>
        <v>0</v>
      </c>
      <c r="I1486" s="32">
        <f t="shared" si="115"/>
        <v>0</v>
      </c>
      <c r="J1486" s="27">
        <f t="shared" si="116"/>
        <v>0</v>
      </c>
      <c r="K1486" s="81">
        <f t="shared" si="118"/>
        <v>1</v>
      </c>
      <c r="L1486" s="28">
        <f t="shared" si="117"/>
        <v>0</v>
      </c>
      <c r="M1486" s="28">
        <f t="shared" si="119"/>
        <v>0</v>
      </c>
    </row>
    <row r="1487" spans="1:13" ht="14.15" customHeight="1" x14ac:dyDescent="0.25">
      <c r="A1487" s="129">
        <v>16570227</v>
      </c>
      <c r="B1487" s="124" t="s">
        <v>448</v>
      </c>
      <c r="C1487" s="124" t="s">
        <v>449</v>
      </c>
      <c r="D1487" s="4" t="s">
        <v>2991</v>
      </c>
      <c r="E1487" s="6">
        <v>1</v>
      </c>
      <c r="F1487" s="6"/>
      <c r="G1487" s="7"/>
      <c r="H1487" s="122">
        <f>VLOOKUP(A1487,'NIP totaal 2021'!$A$4:$I$2114,9,0)</f>
        <v>0</v>
      </c>
      <c r="I1487" s="32">
        <f t="shared" si="115"/>
        <v>0</v>
      </c>
      <c r="J1487" s="27">
        <f t="shared" si="116"/>
        <v>0</v>
      </c>
      <c r="K1487" s="81">
        <f t="shared" si="118"/>
        <v>1</v>
      </c>
      <c r="L1487" s="28">
        <f t="shared" si="117"/>
        <v>0</v>
      </c>
      <c r="M1487" s="28">
        <f t="shared" si="119"/>
        <v>0</v>
      </c>
    </row>
    <row r="1488" spans="1:13" ht="14.15" customHeight="1" x14ac:dyDescent="0.25">
      <c r="A1488" s="129">
        <v>16596587</v>
      </c>
      <c r="B1488" s="124" t="s">
        <v>498</v>
      </c>
      <c r="C1488" s="124" t="s">
        <v>499</v>
      </c>
      <c r="D1488" s="4" t="s">
        <v>2991</v>
      </c>
      <c r="E1488" s="6">
        <v>1</v>
      </c>
      <c r="F1488" s="6"/>
      <c r="G1488" s="7"/>
      <c r="H1488" s="122">
        <f>VLOOKUP(A1488,'NIP totaal 2021'!$A$4:$I$2114,9,0)</f>
        <v>0</v>
      </c>
      <c r="I1488" s="32">
        <f t="shared" si="115"/>
        <v>0</v>
      </c>
      <c r="J1488" s="27">
        <f t="shared" si="116"/>
        <v>0</v>
      </c>
      <c r="K1488" s="81">
        <f t="shared" si="118"/>
        <v>1</v>
      </c>
      <c r="L1488" s="28">
        <f t="shared" si="117"/>
        <v>0</v>
      </c>
      <c r="M1488" s="28">
        <f t="shared" si="119"/>
        <v>0</v>
      </c>
    </row>
    <row r="1489" spans="1:13" ht="14.15" customHeight="1" x14ac:dyDescent="0.25">
      <c r="A1489" s="129">
        <v>16602099</v>
      </c>
      <c r="B1489" s="124" t="s">
        <v>438</v>
      </c>
      <c r="C1489" s="124" t="s">
        <v>2739</v>
      </c>
      <c r="D1489" s="4" t="s">
        <v>2991</v>
      </c>
      <c r="E1489" s="6">
        <v>1</v>
      </c>
      <c r="F1489" s="6"/>
      <c r="G1489" s="7"/>
      <c r="H1489" s="122">
        <f>VLOOKUP(A1489,'NIP totaal 2021'!$A$4:$I$2114,9,0)</f>
        <v>0</v>
      </c>
      <c r="I1489" s="32">
        <f t="shared" si="115"/>
        <v>0</v>
      </c>
      <c r="J1489" s="27">
        <f t="shared" si="116"/>
        <v>0</v>
      </c>
      <c r="K1489" s="81">
        <f t="shared" si="118"/>
        <v>1</v>
      </c>
      <c r="L1489" s="28">
        <f t="shared" si="117"/>
        <v>0</v>
      </c>
      <c r="M1489" s="28">
        <f t="shared" si="119"/>
        <v>0</v>
      </c>
    </row>
    <row r="1490" spans="1:13" ht="14.15" customHeight="1" x14ac:dyDescent="0.25">
      <c r="A1490" s="129">
        <v>16602234</v>
      </c>
      <c r="B1490" s="124" t="s">
        <v>464</v>
      </c>
      <c r="C1490" s="124" t="s">
        <v>465</v>
      </c>
      <c r="D1490" s="4" t="s">
        <v>2991</v>
      </c>
      <c r="E1490" s="6">
        <v>1</v>
      </c>
      <c r="F1490" s="6"/>
      <c r="G1490" s="7"/>
      <c r="H1490" s="122">
        <f>VLOOKUP(A1490,'NIP totaal 2021'!$A$4:$I$2114,9,0)</f>
        <v>0</v>
      </c>
      <c r="I1490" s="32">
        <f t="shared" si="115"/>
        <v>0</v>
      </c>
      <c r="J1490" s="27">
        <f t="shared" si="116"/>
        <v>0</v>
      </c>
      <c r="K1490" s="81">
        <f t="shared" si="118"/>
        <v>1</v>
      </c>
      <c r="L1490" s="28">
        <f t="shared" si="117"/>
        <v>0</v>
      </c>
      <c r="M1490" s="28">
        <f t="shared" si="119"/>
        <v>0</v>
      </c>
    </row>
    <row r="1491" spans="1:13" ht="14.15" customHeight="1" x14ac:dyDescent="0.25">
      <c r="A1491" s="129">
        <v>16613937</v>
      </c>
      <c r="B1491" s="124" t="s">
        <v>456</v>
      </c>
      <c r="C1491" s="124" t="s">
        <v>457</v>
      </c>
      <c r="D1491" s="4" t="s">
        <v>2991</v>
      </c>
      <c r="E1491" s="6">
        <v>1</v>
      </c>
      <c r="F1491" s="6"/>
      <c r="G1491" s="7"/>
      <c r="H1491" s="122">
        <f>VLOOKUP(A1491,'NIP totaal 2021'!$A$4:$I$2114,9,0)</f>
        <v>0</v>
      </c>
      <c r="I1491" s="32">
        <f t="shared" si="115"/>
        <v>0</v>
      </c>
      <c r="J1491" s="27">
        <f t="shared" si="116"/>
        <v>0</v>
      </c>
      <c r="K1491" s="81">
        <f t="shared" si="118"/>
        <v>1</v>
      </c>
      <c r="L1491" s="28">
        <f t="shared" si="117"/>
        <v>0</v>
      </c>
      <c r="M1491" s="28">
        <f t="shared" si="119"/>
        <v>0</v>
      </c>
    </row>
    <row r="1492" spans="1:13" ht="14.15" customHeight="1" x14ac:dyDescent="0.25">
      <c r="A1492" s="129">
        <v>16634896</v>
      </c>
      <c r="B1492" s="124" t="s">
        <v>435</v>
      </c>
      <c r="C1492" s="124" t="s">
        <v>2738</v>
      </c>
      <c r="D1492" s="4" t="s">
        <v>2991</v>
      </c>
      <c r="E1492" s="6">
        <v>1</v>
      </c>
      <c r="F1492" s="6"/>
      <c r="G1492" s="7"/>
      <c r="H1492" s="122">
        <f>VLOOKUP(A1492,'NIP totaal 2021'!$A$4:$I$2114,9,0)</f>
        <v>0</v>
      </c>
      <c r="I1492" s="32">
        <f t="shared" ref="I1492:I1555" si="120">F1492/E1492</f>
        <v>0</v>
      </c>
      <c r="J1492" s="27">
        <f t="shared" ref="J1492:J1555" si="121">H1492/E1492*F1492</f>
        <v>0</v>
      </c>
      <c r="K1492" s="81">
        <f t="shared" si="118"/>
        <v>1</v>
      </c>
      <c r="L1492" s="28">
        <f t="shared" ref="L1492:L1555" si="122">G1492/E1492*F1492</f>
        <v>0</v>
      </c>
      <c r="M1492" s="28">
        <f t="shared" si="119"/>
        <v>0</v>
      </c>
    </row>
    <row r="1493" spans="1:13" ht="14.15" customHeight="1" x14ac:dyDescent="0.25">
      <c r="A1493" s="129">
        <v>16634918</v>
      </c>
      <c r="B1493" s="124" t="s">
        <v>435</v>
      </c>
      <c r="C1493" s="124" t="s">
        <v>2738</v>
      </c>
      <c r="D1493" s="4" t="s">
        <v>2991</v>
      </c>
      <c r="E1493" s="6">
        <v>1</v>
      </c>
      <c r="F1493" s="6"/>
      <c r="G1493" s="7"/>
      <c r="H1493" s="122">
        <f>VLOOKUP(A1493,'NIP totaal 2021'!$A$4:$I$2114,9,0)</f>
        <v>0</v>
      </c>
      <c r="I1493" s="32">
        <f t="shared" si="120"/>
        <v>0</v>
      </c>
      <c r="J1493" s="27">
        <f t="shared" si="121"/>
        <v>0</v>
      </c>
      <c r="K1493" s="81">
        <f t="shared" ref="K1493:K1556" si="123">IF(H1493&gt;G1493, 0, 1)</f>
        <v>1</v>
      </c>
      <c r="L1493" s="28">
        <f t="shared" si="122"/>
        <v>0</v>
      </c>
      <c r="M1493" s="28">
        <f t="shared" ref="M1493:M1556" si="124">MIN(L1493,J1493)</f>
        <v>0</v>
      </c>
    </row>
    <row r="1494" spans="1:13" ht="14.15" customHeight="1" x14ac:dyDescent="0.25">
      <c r="A1494" s="129">
        <v>16635329</v>
      </c>
      <c r="B1494" s="124" t="s">
        <v>435</v>
      </c>
      <c r="C1494" s="124" t="s">
        <v>2738</v>
      </c>
      <c r="D1494" s="4" t="s">
        <v>2991</v>
      </c>
      <c r="E1494" s="6">
        <v>1</v>
      </c>
      <c r="F1494" s="6"/>
      <c r="G1494" s="7"/>
      <c r="H1494" s="122">
        <f>VLOOKUP(A1494,'NIP totaal 2021'!$A$4:$I$2114,9,0)</f>
        <v>0</v>
      </c>
      <c r="I1494" s="32">
        <f t="shared" si="120"/>
        <v>0</v>
      </c>
      <c r="J1494" s="27">
        <f t="shared" si="121"/>
        <v>0</v>
      </c>
      <c r="K1494" s="81">
        <f t="shared" si="123"/>
        <v>1</v>
      </c>
      <c r="L1494" s="28">
        <f t="shared" si="122"/>
        <v>0</v>
      </c>
      <c r="M1494" s="28">
        <f t="shared" si="124"/>
        <v>0</v>
      </c>
    </row>
    <row r="1495" spans="1:13" ht="14.15" customHeight="1" x14ac:dyDescent="0.25">
      <c r="A1495" s="129">
        <v>16635337</v>
      </c>
      <c r="B1495" s="124" t="s">
        <v>435</v>
      </c>
      <c r="C1495" s="124" t="s">
        <v>2738</v>
      </c>
      <c r="D1495" s="4" t="s">
        <v>2991</v>
      </c>
      <c r="E1495" s="6">
        <v>1</v>
      </c>
      <c r="F1495" s="6"/>
      <c r="G1495" s="7"/>
      <c r="H1495" s="122">
        <f>VLOOKUP(A1495,'NIP totaal 2021'!$A$4:$I$2114,9,0)</f>
        <v>0</v>
      </c>
      <c r="I1495" s="32">
        <f t="shared" si="120"/>
        <v>0</v>
      </c>
      <c r="J1495" s="27">
        <f t="shared" si="121"/>
        <v>0</v>
      </c>
      <c r="K1495" s="81">
        <f t="shared" si="123"/>
        <v>1</v>
      </c>
      <c r="L1495" s="28">
        <f t="shared" si="122"/>
        <v>0</v>
      </c>
      <c r="M1495" s="28">
        <f t="shared" si="124"/>
        <v>0</v>
      </c>
    </row>
    <row r="1496" spans="1:13" ht="14.15" customHeight="1" x14ac:dyDescent="0.25">
      <c r="A1496" s="129">
        <v>16645626</v>
      </c>
      <c r="B1496" s="124" t="s">
        <v>2834</v>
      </c>
      <c r="C1496" s="124" t="s">
        <v>500</v>
      </c>
      <c r="D1496" s="4" t="s">
        <v>2991</v>
      </c>
      <c r="E1496" s="6">
        <v>4</v>
      </c>
      <c r="F1496" s="6"/>
      <c r="G1496" s="7"/>
      <c r="H1496" s="122">
        <f>VLOOKUP(A1496,'NIP totaal 2021'!$A$4:$I$2114,9,0)</f>
        <v>0</v>
      </c>
      <c r="I1496" s="32">
        <f t="shared" si="120"/>
        <v>0</v>
      </c>
      <c r="J1496" s="27">
        <f t="shared" si="121"/>
        <v>0</v>
      </c>
      <c r="K1496" s="81">
        <f t="shared" si="123"/>
        <v>1</v>
      </c>
      <c r="L1496" s="28">
        <f t="shared" si="122"/>
        <v>0</v>
      </c>
      <c r="M1496" s="28">
        <f t="shared" si="124"/>
        <v>0</v>
      </c>
    </row>
    <row r="1497" spans="1:13" ht="14.15" customHeight="1" x14ac:dyDescent="0.25">
      <c r="A1497" s="129">
        <v>16666666</v>
      </c>
      <c r="B1497" s="124" t="s">
        <v>438</v>
      </c>
      <c r="C1497" s="124" t="s">
        <v>2739</v>
      </c>
      <c r="D1497" s="4" t="s">
        <v>2991</v>
      </c>
      <c r="E1497" s="6">
        <v>1</v>
      </c>
      <c r="F1497" s="6"/>
      <c r="G1497" s="7"/>
      <c r="H1497" s="122">
        <f>VLOOKUP(A1497,'NIP totaal 2021'!$A$4:$I$2114,9,0)</f>
        <v>0</v>
      </c>
      <c r="I1497" s="32">
        <f t="shared" si="120"/>
        <v>0</v>
      </c>
      <c r="J1497" s="27">
        <f t="shared" si="121"/>
        <v>0</v>
      </c>
      <c r="K1497" s="81">
        <f t="shared" si="123"/>
        <v>1</v>
      </c>
      <c r="L1497" s="28">
        <f t="shared" si="122"/>
        <v>0</v>
      </c>
      <c r="M1497" s="28">
        <f t="shared" si="124"/>
        <v>0</v>
      </c>
    </row>
    <row r="1498" spans="1:13" ht="14.15" customHeight="1" x14ac:dyDescent="0.25">
      <c r="A1498" s="129">
        <v>16674944</v>
      </c>
      <c r="B1498" s="124" t="s">
        <v>474</v>
      </c>
      <c r="C1498" s="124" t="s">
        <v>475</v>
      </c>
      <c r="D1498" s="4" t="s">
        <v>2991</v>
      </c>
      <c r="E1498" s="6">
        <v>24</v>
      </c>
      <c r="F1498" s="6"/>
      <c r="G1498" s="7"/>
      <c r="H1498" s="122">
        <f>VLOOKUP(A1498,'NIP totaal 2021'!$A$4:$I$2114,9,0)</f>
        <v>0</v>
      </c>
      <c r="I1498" s="32">
        <f t="shared" si="120"/>
        <v>0</v>
      </c>
      <c r="J1498" s="27">
        <f t="shared" si="121"/>
        <v>0</v>
      </c>
      <c r="K1498" s="81">
        <f t="shared" si="123"/>
        <v>1</v>
      </c>
      <c r="L1498" s="28">
        <f t="shared" si="122"/>
        <v>0</v>
      </c>
      <c r="M1498" s="28">
        <f t="shared" si="124"/>
        <v>0</v>
      </c>
    </row>
    <row r="1499" spans="1:13" ht="14.15" customHeight="1" x14ac:dyDescent="0.25">
      <c r="A1499" s="129">
        <v>16675258</v>
      </c>
      <c r="B1499" s="124" t="s">
        <v>2835</v>
      </c>
      <c r="C1499" s="124" t="s">
        <v>502</v>
      </c>
      <c r="D1499" s="4" t="s">
        <v>2991</v>
      </c>
      <c r="E1499" s="6">
        <v>14</v>
      </c>
      <c r="F1499" s="6"/>
      <c r="G1499" s="7"/>
      <c r="H1499" s="122">
        <f>VLOOKUP(A1499,'NIP totaal 2021'!$A$4:$I$2114,9,0)</f>
        <v>0</v>
      </c>
      <c r="I1499" s="32">
        <f t="shared" si="120"/>
        <v>0</v>
      </c>
      <c r="J1499" s="27">
        <f t="shared" si="121"/>
        <v>0</v>
      </c>
      <c r="K1499" s="81">
        <f t="shared" si="123"/>
        <v>1</v>
      </c>
      <c r="L1499" s="28">
        <f t="shared" si="122"/>
        <v>0</v>
      </c>
      <c r="M1499" s="28">
        <f t="shared" si="124"/>
        <v>0</v>
      </c>
    </row>
    <row r="1500" spans="1:13" ht="14.15" customHeight="1" x14ac:dyDescent="0.25">
      <c r="A1500" s="129">
        <v>16675266</v>
      </c>
      <c r="B1500" s="124" t="s">
        <v>2835</v>
      </c>
      <c r="C1500" s="124" t="s">
        <v>502</v>
      </c>
      <c r="D1500" s="4" t="s">
        <v>2991</v>
      </c>
      <c r="E1500" s="6">
        <v>14</v>
      </c>
      <c r="F1500" s="6"/>
      <c r="G1500" s="7"/>
      <c r="H1500" s="122">
        <f>VLOOKUP(A1500,'NIP totaal 2021'!$A$4:$I$2114,9,0)</f>
        <v>0</v>
      </c>
      <c r="I1500" s="32">
        <f t="shared" si="120"/>
        <v>0</v>
      </c>
      <c r="J1500" s="27">
        <f t="shared" si="121"/>
        <v>0</v>
      </c>
      <c r="K1500" s="81">
        <f t="shared" si="123"/>
        <v>1</v>
      </c>
      <c r="L1500" s="28">
        <f t="shared" si="122"/>
        <v>0</v>
      </c>
      <c r="M1500" s="28">
        <f t="shared" si="124"/>
        <v>0</v>
      </c>
    </row>
    <row r="1501" spans="1:13" ht="14.15" customHeight="1" x14ac:dyDescent="0.25">
      <c r="A1501" s="129">
        <v>16675274</v>
      </c>
      <c r="B1501" s="124" t="s">
        <v>2835</v>
      </c>
      <c r="C1501" s="124" t="s">
        <v>502</v>
      </c>
      <c r="D1501" s="4" t="s">
        <v>2991</v>
      </c>
      <c r="E1501" s="6">
        <v>14</v>
      </c>
      <c r="F1501" s="6"/>
      <c r="G1501" s="7"/>
      <c r="H1501" s="122">
        <f>VLOOKUP(A1501,'NIP totaal 2021'!$A$4:$I$2114,9,0)</f>
        <v>0</v>
      </c>
      <c r="I1501" s="32">
        <f t="shared" si="120"/>
        <v>0</v>
      </c>
      <c r="J1501" s="27">
        <f t="shared" si="121"/>
        <v>0</v>
      </c>
      <c r="K1501" s="81">
        <f t="shared" si="123"/>
        <v>1</v>
      </c>
      <c r="L1501" s="28">
        <f t="shared" si="122"/>
        <v>0</v>
      </c>
      <c r="M1501" s="28">
        <f t="shared" si="124"/>
        <v>0</v>
      </c>
    </row>
    <row r="1502" spans="1:13" ht="14.15" customHeight="1" x14ac:dyDescent="0.25">
      <c r="A1502" s="129">
        <v>16675282</v>
      </c>
      <c r="B1502" s="124" t="s">
        <v>2835</v>
      </c>
      <c r="C1502" s="124" t="s">
        <v>502</v>
      </c>
      <c r="D1502" s="4" t="s">
        <v>2991</v>
      </c>
      <c r="E1502" s="6">
        <v>56</v>
      </c>
      <c r="F1502" s="6"/>
      <c r="G1502" s="7"/>
      <c r="H1502" s="122">
        <f>VLOOKUP(A1502,'NIP totaal 2021'!$A$4:$I$2114,9,0)</f>
        <v>0</v>
      </c>
      <c r="I1502" s="32">
        <f t="shared" si="120"/>
        <v>0</v>
      </c>
      <c r="J1502" s="27">
        <f t="shared" si="121"/>
        <v>0</v>
      </c>
      <c r="K1502" s="81">
        <f t="shared" si="123"/>
        <v>1</v>
      </c>
      <c r="L1502" s="28">
        <f t="shared" si="122"/>
        <v>0</v>
      </c>
      <c r="M1502" s="28">
        <f t="shared" si="124"/>
        <v>0</v>
      </c>
    </row>
    <row r="1503" spans="1:13" ht="14.15" customHeight="1" x14ac:dyDescent="0.25">
      <c r="A1503" s="129">
        <v>16675290</v>
      </c>
      <c r="B1503" s="124" t="s">
        <v>2835</v>
      </c>
      <c r="C1503" s="124" t="s">
        <v>502</v>
      </c>
      <c r="D1503" s="4" t="s">
        <v>2991</v>
      </c>
      <c r="E1503" s="6">
        <v>56</v>
      </c>
      <c r="F1503" s="6"/>
      <c r="G1503" s="7"/>
      <c r="H1503" s="122">
        <f>VLOOKUP(A1503,'NIP totaal 2021'!$A$4:$I$2114,9,0)</f>
        <v>0</v>
      </c>
      <c r="I1503" s="32">
        <f t="shared" si="120"/>
        <v>0</v>
      </c>
      <c r="J1503" s="27">
        <f t="shared" si="121"/>
        <v>0</v>
      </c>
      <c r="K1503" s="81">
        <f t="shared" si="123"/>
        <v>1</v>
      </c>
      <c r="L1503" s="28">
        <f t="shared" si="122"/>
        <v>0</v>
      </c>
      <c r="M1503" s="28">
        <f t="shared" si="124"/>
        <v>0</v>
      </c>
    </row>
    <row r="1504" spans="1:13" ht="14.15" customHeight="1" x14ac:dyDescent="0.25">
      <c r="A1504" s="129">
        <v>16675304</v>
      </c>
      <c r="B1504" s="124" t="s">
        <v>2835</v>
      </c>
      <c r="C1504" s="124" t="s">
        <v>502</v>
      </c>
      <c r="D1504" s="4" t="s">
        <v>2991</v>
      </c>
      <c r="E1504" s="6">
        <v>56</v>
      </c>
      <c r="F1504" s="6"/>
      <c r="G1504" s="7"/>
      <c r="H1504" s="122">
        <f>VLOOKUP(A1504,'NIP totaal 2021'!$A$4:$I$2114,9,0)</f>
        <v>0</v>
      </c>
      <c r="I1504" s="32">
        <f t="shared" si="120"/>
        <v>0</v>
      </c>
      <c r="J1504" s="27">
        <f t="shared" si="121"/>
        <v>0</v>
      </c>
      <c r="K1504" s="81">
        <f t="shared" si="123"/>
        <v>1</v>
      </c>
      <c r="L1504" s="28">
        <f t="shared" si="122"/>
        <v>0</v>
      </c>
      <c r="M1504" s="28">
        <f t="shared" si="124"/>
        <v>0</v>
      </c>
    </row>
    <row r="1505" spans="1:13" ht="14.15" customHeight="1" x14ac:dyDescent="0.25">
      <c r="A1505" s="129">
        <v>16725395</v>
      </c>
      <c r="B1505" s="124" t="s">
        <v>503</v>
      </c>
      <c r="C1505" s="124" t="s">
        <v>2745</v>
      </c>
      <c r="D1505" s="4" t="s">
        <v>2991</v>
      </c>
      <c r="E1505" s="6">
        <v>1</v>
      </c>
      <c r="F1505" s="6"/>
      <c r="G1505" s="7"/>
      <c r="H1505" s="122">
        <f>VLOOKUP(A1505,'NIP totaal 2021'!$A$4:$I$2114,9,0)</f>
        <v>0</v>
      </c>
      <c r="I1505" s="32">
        <f t="shared" si="120"/>
        <v>0</v>
      </c>
      <c r="J1505" s="27">
        <f t="shared" si="121"/>
        <v>0</v>
      </c>
      <c r="K1505" s="81">
        <f t="shared" si="123"/>
        <v>1</v>
      </c>
      <c r="L1505" s="28">
        <f t="shared" si="122"/>
        <v>0</v>
      </c>
      <c r="M1505" s="28">
        <f t="shared" si="124"/>
        <v>0</v>
      </c>
    </row>
    <row r="1506" spans="1:13" ht="14.15" customHeight="1" x14ac:dyDescent="0.25">
      <c r="A1506" s="129">
        <v>16730712</v>
      </c>
      <c r="B1506" s="124" t="s">
        <v>443</v>
      </c>
      <c r="C1506" s="124" t="s">
        <v>444</v>
      </c>
      <c r="D1506" s="4" t="s">
        <v>2991</v>
      </c>
      <c r="E1506" s="6">
        <v>30</v>
      </c>
      <c r="F1506" s="6"/>
      <c r="G1506" s="7"/>
      <c r="H1506" s="122">
        <f>VLOOKUP(A1506,'NIP totaal 2021'!$A$4:$I$2114,9,0)</f>
        <v>0</v>
      </c>
      <c r="I1506" s="32">
        <f t="shared" si="120"/>
        <v>0</v>
      </c>
      <c r="J1506" s="27">
        <f t="shared" si="121"/>
        <v>0</v>
      </c>
      <c r="K1506" s="81">
        <f t="shared" si="123"/>
        <v>1</v>
      </c>
      <c r="L1506" s="28">
        <f t="shared" si="122"/>
        <v>0</v>
      </c>
      <c r="M1506" s="28">
        <f t="shared" si="124"/>
        <v>0</v>
      </c>
    </row>
    <row r="1507" spans="1:13" ht="14.15" customHeight="1" x14ac:dyDescent="0.25">
      <c r="A1507" s="129">
        <v>16734238</v>
      </c>
      <c r="B1507" s="124" t="s">
        <v>436</v>
      </c>
      <c r="C1507" s="124" t="s">
        <v>437</v>
      </c>
      <c r="D1507" s="4" t="s">
        <v>2991</v>
      </c>
      <c r="E1507" s="6">
        <v>1</v>
      </c>
      <c r="F1507" s="6"/>
      <c r="G1507" s="7"/>
      <c r="H1507" s="122">
        <f>VLOOKUP(A1507,'NIP totaal 2021'!$A$4:$I$2114,9,0)</f>
        <v>0</v>
      </c>
      <c r="I1507" s="32">
        <f t="shared" si="120"/>
        <v>0</v>
      </c>
      <c r="J1507" s="27">
        <f t="shared" si="121"/>
        <v>0</v>
      </c>
      <c r="K1507" s="81">
        <f t="shared" si="123"/>
        <v>1</v>
      </c>
      <c r="L1507" s="28">
        <f t="shared" si="122"/>
        <v>0</v>
      </c>
      <c r="M1507" s="28">
        <f t="shared" si="124"/>
        <v>0</v>
      </c>
    </row>
    <row r="1508" spans="1:13" ht="14.15" customHeight="1" x14ac:dyDescent="0.25">
      <c r="A1508" s="129">
        <v>16734289</v>
      </c>
      <c r="B1508" s="124" t="s">
        <v>436</v>
      </c>
      <c r="C1508" s="124" t="s">
        <v>437</v>
      </c>
      <c r="D1508" s="4" t="s">
        <v>2991</v>
      </c>
      <c r="E1508" s="6">
        <v>2</v>
      </c>
      <c r="F1508" s="6"/>
      <c r="G1508" s="7"/>
      <c r="H1508" s="122">
        <f>VLOOKUP(A1508,'NIP totaal 2021'!$A$4:$I$2114,9,0)</f>
        <v>0</v>
      </c>
      <c r="I1508" s="32">
        <f t="shared" si="120"/>
        <v>0</v>
      </c>
      <c r="J1508" s="27">
        <f t="shared" si="121"/>
        <v>0</v>
      </c>
      <c r="K1508" s="81">
        <f t="shared" si="123"/>
        <v>1</v>
      </c>
      <c r="L1508" s="28">
        <f t="shared" si="122"/>
        <v>0</v>
      </c>
      <c r="M1508" s="28">
        <f t="shared" si="124"/>
        <v>0</v>
      </c>
    </row>
    <row r="1509" spans="1:13" ht="14.15" customHeight="1" x14ac:dyDescent="0.25">
      <c r="A1509" s="129">
        <v>16734297</v>
      </c>
      <c r="B1509" s="124" t="s">
        <v>436</v>
      </c>
      <c r="C1509" s="124" t="s">
        <v>437</v>
      </c>
      <c r="D1509" s="4" t="s">
        <v>2991</v>
      </c>
      <c r="E1509" s="6">
        <v>1</v>
      </c>
      <c r="F1509" s="6"/>
      <c r="G1509" s="7"/>
      <c r="H1509" s="122">
        <f>VLOOKUP(A1509,'NIP totaal 2021'!$A$4:$I$2114,9,0)</f>
        <v>0</v>
      </c>
      <c r="I1509" s="32">
        <f t="shared" si="120"/>
        <v>0</v>
      </c>
      <c r="J1509" s="27">
        <f t="shared" si="121"/>
        <v>0</v>
      </c>
      <c r="K1509" s="81">
        <f t="shared" si="123"/>
        <v>1</v>
      </c>
      <c r="L1509" s="28">
        <f t="shared" si="122"/>
        <v>0</v>
      </c>
      <c r="M1509" s="28">
        <f t="shared" si="124"/>
        <v>0</v>
      </c>
    </row>
    <row r="1510" spans="1:13" ht="14.15" customHeight="1" x14ac:dyDescent="0.25">
      <c r="A1510" s="129">
        <v>16736664</v>
      </c>
      <c r="B1510" s="124" t="s">
        <v>456</v>
      </c>
      <c r="C1510" s="124" t="s">
        <v>457</v>
      </c>
      <c r="D1510" s="4" t="s">
        <v>2991</v>
      </c>
      <c r="E1510" s="6">
        <v>1</v>
      </c>
      <c r="F1510" s="6"/>
      <c r="G1510" s="7"/>
      <c r="H1510" s="122">
        <f>VLOOKUP(A1510,'NIP totaal 2021'!$A$4:$I$2114,9,0)</f>
        <v>0</v>
      </c>
      <c r="I1510" s="32">
        <f t="shared" si="120"/>
        <v>0</v>
      </c>
      <c r="J1510" s="27">
        <f t="shared" si="121"/>
        <v>0</v>
      </c>
      <c r="K1510" s="81">
        <f t="shared" si="123"/>
        <v>1</v>
      </c>
      <c r="L1510" s="28">
        <f t="shared" si="122"/>
        <v>0</v>
      </c>
      <c r="M1510" s="28">
        <f t="shared" si="124"/>
        <v>0</v>
      </c>
    </row>
    <row r="1511" spans="1:13" ht="14.15" customHeight="1" x14ac:dyDescent="0.25">
      <c r="A1511" s="129">
        <v>16739035</v>
      </c>
      <c r="B1511" s="124" t="s">
        <v>443</v>
      </c>
      <c r="C1511" s="124" t="s">
        <v>444</v>
      </c>
      <c r="D1511" s="4" t="s">
        <v>2991</v>
      </c>
      <c r="E1511" s="6">
        <v>30</v>
      </c>
      <c r="F1511" s="6"/>
      <c r="G1511" s="7"/>
      <c r="H1511" s="122">
        <f>VLOOKUP(A1511,'NIP totaal 2021'!$A$4:$I$2114,9,0)</f>
        <v>0</v>
      </c>
      <c r="I1511" s="32">
        <f t="shared" si="120"/>
        <v>0</v>
      </c>
      <c r="J1511" s="27">
        <f t="shared" si="121"/>
        <v>0</v>
      </c>
      <c r="K1511" s="81">
        <f t="shared" si="123"/>
        <v>1</v>
      </c>
      <c r="L1511" s="28">
        <f t="shared" si="122"/>
        <v>0</v>
      </c>
      <c r="M1511" s="28">
        <f t="shared" si="124"/>
        <v>0</v>
      </c>
    </row>
    <row r="1512" spans="1:13" ht="14.15" customHeight="1" x14ac:dyDescent="0.25">
      <c r="A1512" s="129">
        <v>16741706</v>
      </c>
      <c r="B1512" s="124" t="s">
        <v>504</v>
      </c>
      <c r="C1512" s="124" t="s">
        <v>2746</v>
      </c>
      <c r="D1512" s="4" t="s">
        <v>2991</v>
      </c>
      <c r="E1512" s="6">
        <v>1</v>
      </c>
      <c r="F1512" s="6"/>
      <c r="G1512" s="7"/>
      <c r="H1512" s="122">
        <f>VLOOKUP(A1512,'NIP totaal 2021'!$A$4:$I$2114,9,0)</f>
        <v>0</v>
      </c>
      <c r="I1512" s="32">
        <f t="shared" si="120"/>
        <v>0</v>
      </c>
      <c r="J1512" s="27">
        <f t="shared" si="121"/>
        <v>0</v>
      </c>
      <c r="K1512" s="81">
        <f t="shared" si="123"/>
        <v>1</v>
      </c>
      <c r="L1512" s="28">
        <f t="shared" si="122"/>
        <v>0</v>
      </c>
      <c r="M1512" s="28">
        <f t="shared" si="124"/>
        <v>0</v>
      </c>
    </row>
    <row r="1513" spans="1:13" ht="14.15" customHeight="1" x14ac:dyDescent="0.25">
      <c r="A1513" s="129">
        <v>16742761</v>
      </c>
      <c r="B1513" s="124" t="s">
        <v>474</v>
      </c>
      <c r="C1513" s="124" t="s">
        <v>475</v>
      </c>
      <c r="D1513" s="4" t="s">
        <v>2991</v>
      </c>
      <c r="E1513" s="6">
        <v>50</v>
      </c>
      <c r="F1513" s="6"/>
      <c r="G1513" s="7"/>
      <c r="H1513" s="122">
        <f>VLOOKUP(A1513,'NIP totaal 2021'!$A$4:$I$2114,9,0)</f>
        <v>0</v>
      </c>
      <c r="I1513" s="32">
        <f t="shared" si="120"/>
        <v>0</v>
      </c>
      <c r="J1513" s="27">
        <f t="shared" si="121"/>
        <v>0</v>
      </c>
      <c r="K1513" s="81">
        <f t="shared" si="123"/>
        <v>1</v>
      </c>
      <c r="L1513" s="28">
        <f t="shared" si="122"/>
        <v>0</v>
      </c>
      <c r="M1513" s="28">
        <f t="shared" si="124"/>
        <v>0</v>
      </c>
    </row>
    <row r="1514" spans="1:13" ht="14.15" customHeight="1" x14ac:dyDescent="0.25">
      <c r="A1514" s="129">
        <v>16742893</v>
      </c>
      <c r="B1514" s="124" t="s">
        <v>445</v>
      </c>
      <c r="C1514" s="124" t="s">
        <v>446</v>
      </c>
      <c r="D1514" s="4" t="s">
        <v>2991</v>
      </c>
      <c r="E1514" s="6">
        <v>10</v>
      </c>
      <c r="F1514" s="6"/>
      <c r="G1514" s="7"/>
      <c r="H1514" s="122">
        <f>VLOOKUP(A1514,'NIP totaal 2021'!$A$4:$I$2114,9,0)</f>
        <v>0</v>
      </c>
      <c r="I1514" s="32">
        <f t="shared" si="120"/>
        <v>0</v>
      </c>
      <c r="J1514" s="27">
        <f t="shared" si="121"/>
        <v>0</v>
      </c>
      <c r="K1514" s="81">
        <f t="shared" si="123"/>
        <v>1</v>
      </c>
      <c r="L1514" s="28">
        <f t="shared" si="122"/>
        <v>0</v>
      </c>
      <c r="M1514" s="28">
        <f t="shared" si="124"/>
        <v>0</v>
      </c>
    </row>
    <row r="1515" spans="1:13" ht="14.15" customHeight="1" x14ac:dyDescent="0.25">
      <c r="A1515" s="129">
        <v>16743334</v>
      </c>
      <c r="B1515" s="124" t="s">
        <v>464</v>
      </c>
      <c r="C1515" s="124" t="s">
        <v>465</v>
      </c>
      <c r="D1515" s="4" t="s">
        <v>2991</v>
      </c>
      <c r="E1515" s="6">
        <v>4</v>
      </c>
      <c r="F1515" s="6"/>
      <c r="G1515" s="7"/>
      <c r="H1515" s="122">
        <f>VLOOKUP(A1515,'NIP totaal 2021'!$A$4:$I$2114,9,0)</f>
        <v>0</v>
      </c>
      <c r="I1515" s="32">
        <f t="shared" si="120"/>
        <v>0</v>
      </c>
      <c r="J1515" s="27">
        <f t="shared" si="121"/>
        <v>0</v>
      </c>
      <c r="K1515" s="81">
        <f t="shared" si="123"/>
        <v>1</v>
      </c>
      <c r="L1515" s="28">
        <f t="shared" si="122"/>
        <v>0</v>
      </c>
      <c r="M1515" s="28">
        <f t="shared" si="124"/>
        <v>0</v>
      </c>
    </row>
    <row r="1516" spans="1:13" ht="14.15" customHeight="1" x14ac:dyDescent="0.25">
      <c r="A1516" s="129">
        <v>16743571</v>
      </c>
      <c r="B1516" s="124" t="s">
        <v>438</v>
      </c>
      <c r="C1516" s="124" t="s">
        <v>2739</v>
      </c>
      <c r="D1516" s="4" t="s">
        <v>2991</v>
      </c>
      <c r="E1516" s="6">
        <v>1</v>
      </c>
      <c r="F1516" s="6"/>
      <c r="G1516" s="7"/>
      <c r="H1516" s="122">
        <f>VLOOKUP(A1516,'NIP totaal 2021'!$A$4:$I$2114,9,0)</f>
        <v>0</v>
      </c>
      <c r="I1516" s="32">
        <f t="shared" si="120"/>
        <v>0</v>
      </c>
      <c r="J1516" s="27">
        <f t="shared" si="121"/>
        <v>0</v>
      </c>
      <c r="K1516" s="81">
        <f t="shared" si="123"/>
        <v>1</v>
      </c>
      <c r="L1516" s="28">
        <f t="shared" si="122"/>
        <v>0</v>
      </c>
      <c r="M1516" s="28">
        <f t="shared" si="124"/>
        <v>0</v>
      </c>
    </row>
    <row r="1517" spans="1:13" ht="14.15" customHeight="1" x14ac:dyDescent="0.25">
      <c r="A1517" s="129">
        <v>16747712</v>
      </c>
      <c r="B1517" s="124" t="s">
        <v>505</v>
      </c>
      <c r="C1517" s="124" t="s">
        <v>506</v>
      </c>
      <c r="D1517" s="4" t="s">
        <v>2991</v>
      </c>
      <c r="E1517" s="6">
        <v>28</v>
      </c>
      <c r="F1517" s="6"/>
      <c r="G1517" s="7"/>
      <c r="H1517" s="122">
        <f>VLOOKUP(A1517,'NIP totaal 2021'!$A$4:$I$2114,9,0)</f>
        <v>0</v>
      </c>
      <c r="I1517" s="32">
        <f t="shared" si="120"/>
        <v>0</v>
      </c>
      <c r="J1517" s="27">
        <f t="shared" si="121"/>
        <v>0</v>
      </c>
      <c r="K1517" s="81">
        <f t="shared" si="123"/>
        <v>1</v>
      </c>
      <c r="L1517" s="28">
        <f t="shared" si="122"/>
        <v>0</v>
      </c>
      <c r="M1517" s="28">
        <f t="shared" si="124"/>
        <v>0</v>
      </c>
    </row>
    <row r="1518" spans="1:13" ht="14.15" customHeight="1" x14ac:dyDescent="0.25">
      <c r="A1518" s="129">
        <v>16747720</v>
      </c>
      <c r="B1518" s="124" t="s">
        <v>505</v>
      </c>
      <c r="C1518" s="124" t="s">
        <v>506</v>
      </c>
      <c r="D1518" s="4" t="s">
        <v>2991</v>
      </c>
      <c r="E1518" s="6">
        <v>28</v>
      </c>
      <c r="F1518" s="6"/>
      <c r="G1518" s="7"/>
      <c r="H1518" s="122">
        <f>VLOOKUP(A1518,'NIP totaal 2021'!$A$4:$I$2114,9,0)</f>
        <v>0</v>
      </c>
      <c r="I1518" s="32">
        <f t="shared" si="120"/>
        <v>0</v>
      </c>
      <c r="J1518" s="27">
        <f t="shared" si="121"/>
        <v>0</v>
      </c>
      <c r="K1518" s="81">
        <f t="shared" si="123"/>
        <v>1</v>
      </c>
      <c r="L1518" s="28">
        <f t="shared" si="122"/>
        <v>0</v>
      </c>
      <c r="M1518" s="28">
        <f t="shared" si="124"/>
        <v>0</v>
      </c>
    </row>
    <row r="1519" spans="1:13" ht="14.15" customHeight="1" x14ac:dyDescent="0.25">
      <c r="A1519" s="129">
        <v>16747941</v>
      </c>
      <c r="B1519" s="124" t="s">
        <v>2836</v>
      </c>
      <c r="C1519" s="124" t="s">
        <v>508</v>
      </c>
      <c r="D1519" s="4" t="s">
        <v>2991</v>
      </c>
      <c r="E1519" s="6">
        <v>56</v>
      </c>
      <c r="F1519" s="6"/>
      <c r="G1519" s="7"/>
      <c r="H1519" s="122">
        <f>VLOOKUP(A1519,'NIP totaal 2021'!$A$4:$I$2114,9,0)</f>
        <v>0</v>
      </c>
      <c r="I1519" s="32">
        <f t="shared" si="120"/>
        <v>0</v>
      </c>
      <c r="J1519" s="27">
        <f t="shared" si="121"/>
        <v>0</v>
      </c>
      <c r="K1519" s="81">
        <f t="shared" si="123"/>
        <v>1</v>
      </c>
      <c r="L1519" s="28">
        <f t="shared" si="122"/>
        <v>0</v>
      </c>
      <c r="M1519" s="28">
        <f t="shared" si="124"/>
        <v>0</v>
      </c>
    </row>
    <row r="1520" spans="1:13" ht="14.15" customHeight="1" x14ac:dyDescent="0.25">
      <c r="A1520" s="129">
        <v>16747968</v>
      </c>
      <c r="B1520" s="124" t="s">
        <v>2836</v>
      </c>
      <c r="C1520" s="124" t="s">
        <v>508</v>
      </c>
      <c r="D1520" s="4" t="s">
        <v>2991</v>
      </c>
      <c r="E1520" s="6">
        <v>7</v>
      </c>
      <c r="F1520" s="6"/>
      <c r="G1520" s="7"/>
      <c r="H1520" s="122">
        <f>VLOOKUP(A1520,'NIP totaal 2021'!$A$4:$I$2114,9,0)</f>
        <v>0</v>
      </c>
      <c r="I1520" s="32">
        <f t="shared" si="120"/>
        <v>0</v>
      </c>
      <c r="J1520" s="27">
        <f t="shared" si="121"/>
        <v>0</v>
      </c>
      <c r="K1520" s="81">
        <f t="shared" si="123"/>
        <v>1</v>
      </c>
      <c r="L1520" s="28">
        <f t="shared" si="122"/>
        <v>0</v>
      </c>
      <c r="M1520" s="28">
        <f t="shared" si="124"/>
        <v>0</v>
      </c>
    </row>
    <row r="1521" spans="1:13" ht="14.15" customHeight="1" x14ac:dyDescent="0.25">
      <c r="A1521" s="129">
        <v>16747976</v>
      </c>
      <c r="B1521" s="124" t="s">
        <v>2836</v>
      </c>
      <c r="C1521" s="124" t="s">
        <v>508</v>
      </c>
      <c r="D1521" s="4" t="s">
        <v>2991</v>
      </c>
      <c r="E1521" s="6">
        <v>28</v>
      </c>
      <c r="F1521" s="6"/>
      <c r="G1521" s="7"/>
      <c r="H1521" s="122">
        <f>VLOOKUP(A1521,'NIP totaal 2021'!$A$4:$I$2114,9,0)</f>
        <v>0</v>
      </c>
      <c r="I1521" s="32">
        <f t="shared" si="120"/>
        <v>0</v>
      </c>
      <c r="J1521" s="27">
        <f t="shared" si="121"/>
        <v>0</v>
      </c>
      <c r="K1521" s="81">
        <f t="shared" si="123"/>
        <v>1</v>
      </c>
      <c r="L1521" s="28">
        <f t="shared" si="122"/>
        <v>0</v>
      </c>
      <c r="M1521" s="28">
        <f t="shared" si="124"/>
        <v>0</v>
      </c>
    </row>
    <row r="1522" spans="1:13" ht="14.15" customHeight="1" x14ac:dyDescent="0.25">
      <c r="A1522" s="129">
        <v>16747984</v>
      </c>
      <c r="B1522" s="124" t="s">
        <v>2836</v>
      </c>
      <c r="C1522" s="124" t="s">
        <v>508</v>
      </c>
      <c r="D1522" s="4" t="s">
        <v>2991</v>
      </c>
      <c r="E1522" s="6">
        <v>28</v>
      </c>
      <c r="F1522" s="6"/>
      <c r="G1522" s="7"/>
      <c r="H1522" s="122">
        <f>VLOOKUP(A1522,'NIP totaal 2021'!$A$4:$I$2114,9,0)</f>
        <v>0</v>
      </c>
      <c r="I1522" s="32">
        <f t="shared" si="120"/>
        <v>0</v>
      </c>
      <c r="J1522" s="27">
        <f t="shared" si="121"/>
        <v>0</v>
      </c>
      <c r="K1522" s="81">
        <f t="shared" si="123"/>
        <v>1</v>
      </c>
      <c r="L1522" s="28">
        <f t="shared" si="122"/>
        <v>0</v>
      </c>
      <c r="M1522" s="28">
        <f t="shared" si="124"/>
        <v>0</v>
      </c>
    </row>
    <row r="1523" spans="1:13" ht="14.15" customHeight="1" x14ac:dyDescent="0.25">
      <c r="A1523" s="129">
        <v>16747992</v>
      </c>
      <c r="B1523" s="124" t="s">
        <v>2836</v>
      </c>
      <c r="C1523" s="124" t="s">
        <v>508</v>
      </c>
      <c r="D1523" s="4" t="s">
        <v>2991</v>
      </c>
      <c r="E1523" s="6">
        <v>28</v>
      </c>
      <c r="F1523" s="6"/>
      <c r="G1523" s="7"/>
      <c r="H1523" s="122">
        <f>VLOOKUP(A1523,'NIP totaal 2021'!$A$4:$I$2114,9,0)</f>
        <v>0</v>
      </c>
      <c r="I1523" s="32">
        <f t="shared" si="120"/>
        <v>0</v>
      </c>
      <c r="J1523" s="27">
        <f t="shared" si="121"/>
        <v>0</v>
      </c>
      <c r="K1523" s="81">
        <f t="shared" si="123"/>
        <v>1</v>
      </c>
      <c r="L1523" s="28">
        <f t="shared" si="122"/>
        <v>0</v>
      </c>
      <c r="M1523" s="28">
        <f t="shared" si="124"/>
        <v>0</v>
      </c>
    </row>
    <row r="1524" spans="1:13" ht="14.15" customHeight="1" x14ac:dyDescent="0.25">
      <c r="A1524" s="129">
        <v>16749286</v>
      </c>
      <c r="B1524" s="124" t="s">
        <v>435</v>
      </c>
      <c r="C1524" s="124" t="s">
        <v>2738</v>
      </c>
      <c r="D1524" s="4" t="s">
        <v>2991</v>
      </c>
      <c r="E1524" s="6">
        <v>1</v>
      </c>
      <c r="F1524" s="6"/>
      <c r="G1524" s="7"/>
      <c r="H1524" s="122">
        <f>VLOOKUP(A1524,'NIP totaal 2021'!$A$4:$I$2114,9,0)</f>
        <v>0</v>
      </c>
      <c r="I1524" s="32">
        <f t="shared" si="120"/>
        <v>0</v>
      </c>
      <c r="J1524" s="27">
        <f t="shared" si="121"/>
        <v>0</v>
      </c>
      <c r="K1524" s="81">
        <f t="shared" si="123"/>
        <v>1</v>
      </c>
      <c r="L1524" s="28">
        <f t="shared" si="122"/>
        <v>0</v>
      </c>
      <c r="M1524" s="28">
        <f t="shared" si="124"/>
        <v>0</v>
      </c>
    </row>
    <row r="1525" spans="1:13" ht="14.15" customHeight="1" x14ac:dyDescent="0.25">
      <c r="A1525" s="129">
        <v>16750365</v>
      </c>
      <c r="B1525" s="124" t="s">
        <v>509</v>
      </c>
      <c r="C1525" s="124" t="s">
        <v>510</v>
      </c>
      <c r="D1525" s="4" t="s">
        <v>2991</v>
      </c>
      <c r="E1525" s="6">
        <v>1</v>
      </c>
      <c r="F1525" s="6"/>
      <c r="G1525" s="7"/>
      <c r="H1525" s="122">
        <f>VLOOKUP(A1525,'NIP totaal 2021'!$A$4:$I$2114,9,0)</f>
        <v>0</v>
      </c>
      <c r="I1525" s="32">
        <f t="shared" si="120"/>
        <v>0</v>
      </c>
      <c r="J1525" s="27">
        <f t="shared" si="121"/>
        <v>0</v>
      </c>
      <c r="K1525" s="81">
        <f t="shared" si="123"/>
        <v>1</v>
      </c>
      <c r="L1525" s="28">
        <f t="shared" si="122"/>
        <v>0</v>
      </c>
      <c r="M1525" s="28">
        <f t="shared" si="124"/>
        <v>0</v>
      </c>
    </row>
    <row r="1526" spans="1:13" ht="14.15" customHeight="1" x14ac:dyDescent="0.25">
      <c r="A1526" s="129">
        <v>16750373</v>
      </c>
      <c r="B1526" s="124" t="s">
        <v>509</v>
      </c>
      <c r="C1526" s="124" t="s">
        <v>510</v>
      </c>
      <c r="D1526" s="4" t="s">
        <v>2991</v>
      </c>
      <c r="E1526" s="6">
        <v>1</v>
      </c>
      <c r="F1526" s="6"/>
      <c r="G1526" s="7"/>
      <c r="H1526" s="122">
        <f>VLOOKUP(A1526,'NIP totaal 2021'!$A$4:$I$2114,9,0)</f>
        <v>0</v>
      </c>
      <c r="I1526" s="32">
        <f t="shared" si="120"/>
        <v>0</v>
      </c>
      <c r="J1526" s="27">
        <f t="shared" si="121"/>
        <v>0</v>
      </c>
      <c r="K1526" s="81">
        <f t="shared" si="123"/>
        <v>1</v>
      </c>
      <c r="L1526" s="28">
        <f t="shared" si="122"/>
        <v>0</v>
      </c>
      <c r="M1526" s="28">
        <f t="shared" si="124"/>
        <v>0</v>
      </c>
    </row>
    <row r="1527" spans="1:13" ht="14.15" customHeight="1" x14ac:dyDescent="0.25">
      <c r="A1527" s="129">
        <v>16751221</v>
      </c>
      <c r="B1527" s="124" t="s">
        <v>438</v>
      </c>
      <c r="C1527" s="124" t="s">
        <v>2739</v>
      </c>
      <c r="D1527" s="4" t="s">
        <v>2991</v>
      </c>
      <c r="E1527" s="6">
        <v>1</v>
      </c>
      <c r="F1527" s="6"/>
      <c r="G1527" s="7"/>
      <c r="H1527" s="122">
        <f>VLOOKUP(A1527,'NIP totaal 2021'!$A$4:$I$2114,9,0)</f>
        <v>0</v>
      </c>
      <c r="I1527" s="32">
        <f t="shared" si="120"/>
        <v>0</v>
      </c>
      <c r="J1527" s="27">
        <f t="shared" si="121"/>
        <v>0</v>
      </c>
      <c r="K1527" s="81">
        <f t="shared" si="123"/>
        <v>1</v>
      </c>
      <c r="L1527" s="28">
        <f t="shared" si="122"/>
        <v>0</v>
      </c>
      <c r="M1527" s="28">
        <f t="shared" si="124"/>
        <v>0</v>
      </c>
    </row>
    <row r="1528" spans="1:13" ht="14.15" customHeight="1" x14ac:dyDescent="0.25">
      <c r="A1528" s="129">
        <v>16753798</v>
      </c>
      <c r="B1528" s="124" t="s">
        <v>2836</v>
      </c>
      <c r="C1528" s="124" t="s">
        <v>508</v>
      </c>
      <c r="D1528" s="4" t="s">
        <v>2991</v>
      </c>
      <c r="E1528" s="6">
        <v>28</v>
      </c>
      <c r="F1528" s="6"/>
      <c r="G1528" s="7"/>
      <c r="H1528" s="122">
        <f>VLOOKUP(A1528,'NIP totaal 2021'!$A$4:$I$2114,9,0)</f>
        <v>0</v>
      </c>
      <c r="I1528" s="32">
        <f t="shared" si="120"/>
        <v>0</v>
      </c>
      <c r="J1528" s="27">
        <f t="shared" si="121"/>
        <v>0</v>
      </c>
      <c r="K1528" s="81">
        <f t="shared" si="123"/>
        <v>1</v>
      </c>
      <c r="L1528" s="28">
        <f t="shared" si="122"/>
        <v>0</v>
      </c>
      <c r="M1528" s="28">
        <f t="shared" si="124"/>
        <v>0</v>
      </c>
    </row>
    <row r="1529" spans="1:13" ht="14.15" customHeight="1" x14ac:dyDescent="0.25">
      <c r="A1529" s="129">
        <v>16755251</v>
      </c>
      <c r="B1529" s="124" t="s">
        <v>2837</v>
      </c>
      <c r="C1529" s="124" t="s">
        <v>512</v>
      </c>
      <c r="D1529" s="4" t="s">
        <v>2991</v>
      </c>
      <c r="E1529" s="6">
        <v>1</v>
      </c>
      <c r="F1529" s="6"/>
      <c r="G1529" s="7"/>
      <c r="H1529" s="122">
        <f>VLOOKUP(A1529,'NIP totaal 2021'!$A$4:$I$2114,9,0)</f>
        <v>0</v>
      </c>
      <c r="I1529" s="32">
        <f t="shared" si="120"/>
        <v>0</v>
      </c>
      <c r="J1529" s="27">
        <f t="shared" si="121"/>
        <v>0</v>
      </c>
      <c r="K1529" s="81">
        <f t="shared" si="123"/>
        <v>1</v>
      </c>
      <c r="L1529" s="28">
        <f t="shared" si="122"/>
        <v>0</v>
      </c>
      <c r="M1529" s="28">
        <f t="shared" si="124"/>
        <v>0</v>
      </c>
    </row>
    <row r="1530" spans="1:13" ht="14.15" customHeight="1" x14ac:dyDescent="0.25">
      <c r="A1530" s="129">
        <v>16755456</v>
      </c>
      <c r="B1530" s="124" t="s">
        <v>435</v>
      </c>
      <c r="C1530" s="124" t="s">
        <v>2738</v>
      </c>
      <c r="D1530" s="4" t="s">
        <v>2991</v>
      </c>
      <c r="E1530" s="6">
        <v>1</v>
      </c>
      <c r="F1530" s="6"/>
      <c r="G1530" s="7"/>
      <c r="H1530" s="122">
        <f>VLOOKUP(A1530,'NIP totaal 2021'!$A$4:$I$2114,9,0)</f>
        <v>0</v>
      </c>
      <c r="I1530" s="32">
        <f t="shared" si="120"/>
        <v>0</v>
      </c>
      <c r="J1530" s="27">
        <f t="shared" si="121"/>
        <v>0</v>
      </c>
      <c r="K1530" s="81">
        <f t="shared" si="123"/>
        <v>1</v>
      </c>
      <c r="L1530" s="28">
        <f t="shared" si="122"/>
        <v>0</v>
      </c>
      <c r="M1530" s="28">
        <f t="shared" si="124"/>
        <v>0</v>
      </c>
    </row>
    <row r="1531" spans="1:13" ht="14.15" customHeight="1" x14ac:dyDescent="0.25">
      <c r="A1531" s="129">
        <v>16759648</v>
      </c>
      <c r="B1531" s="124" t="s">
        <v>513</v>
      </c>
      <c r="C1531" s="124" t="s">
        <v>514</v>
      </c>
      <c r="D1531" s="4" t="s">
        <v>2991</v>
      </c>
      <c r="E1531" s="6">
        <v>1</v>
      </c>
      <c r="F1531" s="6"/>
      <c r="G1531" s="7"/>
      <c r="H1531" s="122">
        <f>VLOOKUP(A1531,'NIP totaal 2021'!$A$4:$I$2114,9,0)</f>
        <v>0</v>
      </c>
      <c r="I1531" s="32">
        <f t="shared" si="120"/>
        <v>0</v>
      </c>
      <c r="J1531" s="27">
        <f t="shared" si="121"/>
        <v>0</v>
      </c>
      <c r="K1531" s="81">
        <f t="shared" si="123"/>
        <v>1</v>
      </c>
      <c r="L1531" s="28">
        <f t="shared" si="122"/>
        <v>0</v>
      </c>
      <c r="M1531" s="28">
        <f t="shared" si="124"/>
        <v>0</v>
      </c>
    </row>
    <row r="1532" spans="1:13" ht="14.15" customHeight="1" x14ac:dyDescent="0.25">
      <c r="A1532" s="129">
        <v>16768981</v>
      </c>
      <c r="B1532" s="124" t="s">
        <v>438</v>
      </c>
      <c r="C1532" s="124" t="s">
        <v>2739</v>
      </c>
      <c r="D1532" s="4" t="s">
        <v>2991</v>
      </c>
      <c r="E1532" s="6">
        <v>1</v>
      </c>
      <c r="F1532" s="6"/>
      <c r="G1532" s="7"/>
      <c r="H1532" s="122">
        <f>VLOOKUP(A1532,'NIP totaal 2021'!$A$4:$I$2114,9,0)</f>
        <v>0</v>
      </c>
      <c r="I1532" s="32">
        <f t="shared" si="120"/>
        <v>0</v>
      </c>
      <c r="J1532" s="27">
        <f t="shared" si="121"/>
        <v>0</v>
      </c>
      <c r="K1532" s="81">
        <f t="shared" si="123"/>
        <v>1</v>
      </c>
      <c r="L1532" s="28">
        <f t="shared" si="122"/>
        <v>0</v>
      </c>
      <c r="M1532" s="28">
        <f t="shared" si="124"/>
        <v>0</v>
      </c>
    </row>
    <row r="1533" spans="1:13" ht="14.15" customHeight="1" x14ac:dyDescent="0.25">
      <c r="A1533" s="129">
        <v>16773187</v>
      </c>
      <c r="B1533" s="124" t="s">
        <v>436</v>
      </c>
      <c r="C1533" s="124" t="s">
        <v>437</v>
      </c>
      <c r="D1533" s="4" t="s">
        <v>2991</v>
      </c>
      <c r="E1533" s="6">
        <v>2</v>
      </c>
      <c r="F1533" s="6"/>
      <c r="G1533" s="7"/>
      <c r="H1533" s="122">
        <f>VLOOKUP(A1533,'NIP totaal 2021'!$A$4:$I$2114,9,0)</f>
        <v>0</v>
      </c>
      <c r="I1533" s="32">
        <f t="shared" si="120"/>
        <v>0</v>
      </c>
      <c r="J1533" s="27">
        <f t="shared" si="121"/>
        <v>0</v>
      </c>
      <c r="K1533" s="81">
        <f t="shared" si="123"/>
        <v>1</v>
      </c>
      <c r="L1533" s="28">
        <f t="shared" si="122"/>
        <v>0</v>
      </c>
      <c r="M1533" s="28">
        <f t="shared" si="124"/>
        <v>0</v>
      </c>
    </row>
    <row r="1534" spans="1:13" ht="14.15" customHeight="1" x14ac:dyDescent="0.25">
      <c r="A1534" s="129">
        <v>16773195</v>
      </c>
      <c r="B1534" s="124" t="s">
        <v>436</v>
      </c>
      <c r="C1534" s="124" t="s">
        <v>437</v>
      </c>
      <c r="D1534" s="4" t="s">
        <v>2991</v>
      </c>
      <c r="E1534" s="6">
        <v>1</v>
      </c>
      <c r="F1534" s="6"/>
      <c r="G1534" s="7"/>
      <c r="H1534" s="122">
        <f>VLOOKUP(A1534,'NIP totaal 2021'!$A$4:$I$2114,9,0)</f>
        <v>0</v>
      </c>
      <c r="I1534" s="32">
        <f t="shared" si="120"/>
        <v>0</v>
      </c>
      <c r="J1534" s="27">
        <f t="shared" si="121"/>
        <v>0</v>
      </c>
      <c r="K1534" s="81">
        <f t="shared" si="123"/>
        <v>1</v>
      </c>
      <c r="L1534" s="28">
        <f t="shared" si="122"/>
        <v>0</v>
      </c>
      <c r="M1534" s="28">
        <f t="shared" si="124"/>
        <v>0</v>
      </c>
    </row>
    <row r="1535" spans="1:13" ht="14.15" customHeight="1" x14ac:dyDescent="0.25">
      <c r="A1535" s="129">
        <v>16775171</v>
      </c>
      <c r="B1535" s="124" t="s">
        <v>468</v>
      </c>
      <c r="C1535" s="124" t="s">
        <v>469</v>
      </c>
      <c r="D1535" s="4" t="s">
        <v>2991</v>
      </c>
      <c r="E1535" s="6">
        <v>1</v>
      </c>
      <c r="F1535" s="6"/>
      <c r="G1535" s="7"/>
      <c r="H1535" s="122">
        <f>VLOOKUP(A1535,'NIP totaal 2021'!$A$4:$I$2114,9,0)</f>
        <v>0</v>
      </c>
      <c r="I1535" s="32">
        <f t="shared" si="120"/>
        <v>0</v>
      </c>
      <c r="J1535" s="27">
        <f t="shared" si="121"/>
        <v>0</v>
      </c>
      <c r="K1535" s="81">
        <f t="shared" si="123"/>
        <v>1</v>
      </c>
      <c r="L1535" s="28">
        <f t="shared" si="122"/>
        <v>0</v>
      </c>
      <c r="M1535" s="28">
        <f t="shared" si="124"/>
        <v>0</v>
      </c>
    </row>
    <row r="1536" spans="1:13" ht="14.15" customHeight="1" x14ac:dyDescent="0.25">
      <c r="A1536" s="129">
        <v>16780450</v>
      </c>
      <c r="B1536" s="124" t="s">
        <v>515</v>
      </c>
      <c r="C1536" s="124" t="s">
        <v>516</v>
      </c>
      <c r="D1536" s="4" t="s">
        <v>2991</v>
      </c>
      <c r="E1536" s="6">
        <v>1</v>
      </c>
      <c r="F1536" s="6"/>
      <c r="G1536" s="7"/>
      <c r="H1536" s="122">
        <f>VLOOKUP(A1536,'NIP totaal 2021'!$A$4:$I$2114,9,0)</f>
        <v>0</v>
      </c>
      <c r="I1536" s="32">
        <f t="shared" si="120"/>
        <v>0</v>
      </c>
      <c r="J1536" s="27">
        <f t="shared" si="121"/>
        <v>0</v>
      </c>
      <c r="K1536" s="81">
        <f t="shared" si="123"/>
        <v>1</v>
      </c>
      <c r="L1536" s="28">
        <f t="shared" si="122"/>
        <v>0</v>
      </c>
      <c r="M1536" s="28">
        <f t="shared" si="124"/>
        <v>0</v>
      </c>
    </row>
    <row r="1537" spans="1:13" ht="14.15" customHeight="1" x14ac:dyDescent="0.25">
      <c r="A1537" s="129">
        <v>16780469</v>
      </c>
      <c r="B1537" s="124" t="s">
        <v>515</v>
      </c>
      <c r="C1537" s="124" t="s">
        <v>516</v>
      </c>
      <c r="D1537" s="4" t="s">
        <v>2991</v>
      </c>
      <c r="E1537" s="6">
        <v>7</v>
      </c>
      <c r="F1537" s="6"/>
      <c r="G1537" s="7"/>
      <c r="H1537" s="122">
        <f>VLOOKUP(A1537,'NIP totaal 2021'!$A$4:$I$2114,9,0)</f>
        <v>0</v>
      </c>
      <c r="I1537" s="32">
        <f t="shared" si="120"/>
        <v>0</v>
      </c>
      <c r="J1537" s="27">
        <f t="shared" si="121"/>
        <v>0</v>
      </c>
      <c r="K1537" s="81">
        <f t="shared" si="123"/>
        <v>1</v>
      </c>
      <c r="L1537" s="28">
        <f t="shared" si="122"/>
        <v>0</v>
      </c>
      <c r="M1537" s="28">
        <f t="shared" si="124"/>
        <v>0</v>
      </c>
    </row>
    <row r="1538" spans="1:13" ht="14.15" customHeight="1" x14ac:dyDescent="0.25">
      <c r="A1538" s="129">
        <v>16787536</v>
      </c>
      <c r="B1538" s="124" t="s">
        <v>2838</v>
      </c>
      <c r="C1538" s="124" t="s">
        <v>518</v>
      </c>
      <c r="D1538" s="4" t="s">
        <v>2991</v>
      </c>
      <c r="E1538" s="6">
        <v>120</v>
      </c>
      <c r="F1538" s="6"/>
      <c r="G1538" s="7"/>
      <c r="H1538" s="122">
        <f>VLOOKUP(A1538,'NIP totaal 2021'!$A$4:$I$2114,9,0)</f>
        <v>0</v>
      </c>
      <c r="I1538" s="32">
        <f t="shared" si="120"/>
        <v>0</v>
      </c>
      <c r="J1538" s="27">
        <f t="shared" si="121"/>
        <v>0</v>
      </c>
      <c r="K1538" s="81">
        <f t="shared" si="123"/>
        <v>1</v>
      </c>
      <c r="L1538" s="28">
        <f t="shared" si="122"/>
        <v>0</v>
      </c>
      <c r="M1538" s="28">
        <f t="shared" si="124"/>
        <v>0</v>
      </c>
    </row>
    <row r="1539" spans="1:13" ht="14.15" customHeight="1" x14ac:dyDescent="0.25">
      <c r="A1539" s="129">
        <v>16787609</v>
      </c>
      <c r="B1539" s="124" t="s">
        <v>2838</v>
      </c>
      <c r="C1539" s="124" t="s">
        <v>518</v>
      </c>
      <c r="D1539" s="4" t="s">
        <v>2991</v>
      </c>
      <c r="E1539" s="6">
        <v>30</v>
      </c>
      <c r="F1539" s="6"/>
      <c r="G1539" s="7"/>
      <c r="H1539" s="122">
        <f>VLOOKUP(A1539,'NIP totaal 2021'!$A$4:$I$2114,9,0)</f>
        <v>0</v>
      </c>
      <c r="I1539" s="32">
        <f t="shared" si="120"/>
        <v>0</v>
      </c>
      <c r="J1539" s="27">
        <f t="shared" si="121"/>
        <v>0</v>
      </c>
      <c r="K1539" s="81">
        <f t="shared" si="123"/>
        <v>1</v>
      </c>
      <c r="L1539" s="28">
        <f t="shared" si="122"/>
        <v>0</v>
      </c>
      <c r="M1539" s="28">
        <f t="shared" si="124"/>
        <v>0</v>
      </c>
    </row>
    <row r="1540" spans="1:13" ht="14.15" customHeight="1" x14ac:dyDescent="0.25">
      <c r="A1540" s="129">
        <v>16796063</v>
      </c>
      <c r="B1540" s="124" t="s">
        <v>498</v>
      </c>
      <c r="C1540" s="124" t="s">
        <v>499</v>
      </c>
      <c r="D1540" s="4" t="s">
        <v>2991</v>
      </c>
      <c r="E1540" s="6">
        <v>1</v>
      </c>
      <c r="F1540" s="6"/>
      <c r="G1540" s="7"/>
      <c r="H1540" s="122">
        <f>VLOOKUP(A1540,'NIP totaal 2021'!$A$4:$I$2114,9,0)</f>
        <v>0</v>
      </c>
      <c r="I1540" s="32">
        <f t="shared" si="120"/>
        <v>0</v>
      </c>
      <c r="J1540" s="27">
        <f t="shared" si="121"/>
        <v>0</v>
      </c>
      <c r="K1540" s="81">
        <f t="shared" si="123"/>
        <v>1</v>
      </c>
      <c r="L1540" s="28">
        <f t="shared" si="122"/>
        <v>0</v>
      </c>
      <c r="M1540" s="28">
        <f t="shared" si="124"/>
        <v>0</v>
      </c>
    </row>
    <row r="1541" spans="1:13" ht="14.15" customHeight="1" x14ac:dyDescent="0.25">
      <c r="A1541" s="129">
        <v>16799208</v>
      </c>
      <c r="B1541" s="124" t="s">
        <v>456</v>
      </c>
      <c r="C1541" s="124" t="s">
        <v>457</v>
      </c>
      <c r="D1541" s="4" t="s">
        <v>2991</v>
      </c>
      <c r="E1541" s="6">
        <v>1</v>
      </c>
      <c r="F1541" s="6"/>
      <c r="G1541" s="7"/>
      <c r="H1541" s="122">
        <f>VLOOKUP(A1541,'NIP totaal 2021'!$A$4:$I$2114,9,0)</f>
        <v>0</v>
      </c>
      <c r="I1541" s="32">
        <f t="shared" si="120"/>
        <v>0</v>
      </c>
      <c r="J1541" s="27">
        <f t="shared" si="121"/>
        <v>0</v>
      </c>
      <c r="K1541" s="81">
        <f t="shared" si="123"/>
        <v>1</v>
      </c>
      <c r="L1541" s="28">
        <f t="shared" si="122"/>
        <v>0</v>
      </c>
      <c r="M1541" s="28">
        <f t="shared" si="124"/>
        <v>0</v>
      </c>
    </row>
    <row r="1542" spans="1:13" ht="14.15" customHeight="1" x14ac:dyDescent="0.25">
      <c r="A1542" s="129">
        <v>16816218</v>
      </c>
      <c r="B1542" s="124" t="s">
        <v>476</v>
      </c>
      <c r="C1542" s="124" t="s">
        <v>477</v>
      </c>
      <c r="D1542" s="4" t="s">
        <v>2991</v>
      </c>
      <c r="E1542" s="6">
        <v>1</v>
      </c>
      <c r="F1542" s="6"/>
      <c r="G1542" s="7"/>
      <c r="H1542" s="122">
        <f>VLOOKUP(A1542,'NIP totaal 2021'!$A$4:$I$2114,9,0)</f>
        <v>0</v>
      </c>
      <c r="I1542" s="32">
        <f t="shared" si="120"/>
        <v>0</v>
      </c>
      <c r="J1542" s="27">
        <f t="shared" si="121"/>
        <v>0</v>
      </c>
      <c r="K1542" s="81">
        <f t="shared" si="123"/>
        <v>1</v>
      </c>
      <c r="L1542" s="28">
        <f t="shared" si="122"/>
        <v>0</v>
      </c>
      <c r="M1542" s="28">
        <f t="shared" si="124"/>
        <v>0</v>
      </c>
    </row>
    <row r="1543" spans="1:13" ht="14.15" customHeight="1" x14ac:dyDescent="0.25">
      <c r="A1543" s="129">
        <v>16816730</v>
      </c>
      <c r="B1543" s="124" t="s">
        <v>435</v>
      </c>
      <c r="C1543" s="124" t="s">
        <v>2738</v>
      </c>
      <c r="D1543" s="4" t="s">
        <v>2991</v>
      </c>
      <c r="E1543" s="6">
        <v>1</v>
      </c>
      <c r="F1543" s="6"/>
      <c r="G1543" s="7"/>
      <c r="H1543" s="122">
        <f>VLOOKUP(A1543,'NIP totaal 2021'!$A$4:$I$2114,9,0)</f>
        <v>0</v>
      </c>
      <c r="I1543" s="32">
        <f t="shared" si="120"/>
        <v>0</v>
      </c>
      <c r="J1543" s="27">
        <f t="shared" si="121"/>
        <v>0</v>
      </c>
      <c r="K1543" s="81">
        <f t="shared" si="123"/>
        <v>1</v>
      </c>
      <c r="L1543" s="28">
        <f t="shared" si="122"/>
        <v>0</v>
      </c>
      <c r="M1543" s="28">
        <f t="shared" si="124"/>
        <v>0</v>
      </c>
    </row>
    <row r="1544" spans="1:13" ht="14.15" customHeight="1" x14ac:dyDescent="0.25">
      <c r="A1544" s="129">
        <v>16816749</v>
      </c>
      <c r="B1544" s="124" t="s">
        <v>435</v>
      </c>
      <c r="C1544" s="124" t="s">
        <v>2738</v>
      </c>
      <c r="D1544" s="4" t="s">
        <v>2991</v>
      </c>
      <c r="E1544" s="6">
        <v>1</v>
      </c>
      <c r="F1544" s="6"/>
      <c r="G1544" s="7"/>
      <c r="H1544" s="122">
        <f>VLOOKUP(A1544,'NIP totaal 2021'!$A$4:$I$2114,9,0)</f>
        <v>0</v>
      </c>
      <c r="I1544" s="32">
        <f t="shared" si="120"/>
        <v>0</v>
      </c>
      <c r="J1544" s="27">
        <f t="shared" si="121"/>
        <v>0</v>
      </c>
      <c r="K1544" s="81">
        <f t="shared" si="123"/>
        <v>1</v>
      </c>
      <c r="L1544" s="28">
        <f t="shared" si="122"/>
        <v>0</v>
      </c>
      <c r="M1544" s="28">
        <f t="shared" si="124"/>
        <v>0</v>
      </c>
    </row>
    <row r="1545" spans="1:13" ht="14.15" customHeight="1" x14ac:dyDescent="0.25">
      <c r="A1545" s="129">
        <v>16816757</v>
      </c>
      <c r="B1545" s="124" t="s">
        <v>435</v>
      </c>
      <c r="C1545" s="124" t="s">
        <v>2738</v>
      </c>
      <c r="D1545" s="4" t="s">
        <v>2991</v>
      </c>
      <c r="E1545" s="6">
        <v>1</v>
      </c>
      <c r="F1545" s="6"/>
      <c r="G1545" s="7"/>
      <c r="H1545" s="122">
        <f>VLOOKUP(A1545,'NIP totaal 2021'!$A$4:$I$2114,9,0)</f>
        <v>0</v>
      </c>
      <c r="I1545" s="32">
        <f t="shared" si="120"/>
        <v>0</v>
      </c>
      <c r="J1545" s="27">
        <f t="shared" si="121"/>
        <v>0</v>
      </c>
      <c r="K1545" s="81">
        <f t="shared" si="123"/>
        <v>1</v>
      </c>
      <c r="L1545" s="28">
        <f t="shared" si="122"/>
        <v>0</v>
      </c>
      <c r="M1545" s="28">
        <f t="shared" si="124"/>
        <v>0</v>
      </c>
    </row>
    <row r="1546" spans="1:13" ht="14.15" customHeight="1" x14ac:dyDescent="0.25">
      <c r="A1546" s="129">
        <v>16817028</v>
      </c>
      <c r="B1546" s="124" t="s">
        <v>435</v>
      </c>
      <c r="C1546" s="124" t="s">
        <v>2738</v>
      </c>
      <c r="D1546" s="4" t="s">
        <v>2991</v>
      </c>
      <c r="E1546" s="6">
        <v>1</v>
      </c>
      <c r="F1546" s="6"/>
      <c r="G1546" s="7"/>
      <c r="H1546" s="122">
        <f>VLOOKUP(A1546,'NIP totaal 2021'!$A$4:$I$2114,9,0)</f>
        <v>0</v>
      </c>
      <c r="I1546" s="32">
        <f t="shared" si="120"/>
        <v>0</v>
      </c>
      <c r="J1546" s="27">
        <f t="shared" si="121"/>
        <v>0</v>
      </c>
      <c r="K1546" s="81">
        <f t="shared" si="123"/>
        <v>1</v>
      </c>
      <c r="L1546" s="28">
        <f t="shared" si="122"/>
        <v>0</v>
      </c>
      <c r="M1546" s="28">
        <f t="shared" si="124"/>
        <v>0</v>
      </c>
    </row>
    <row r="1547" spans="1:13" ht="14.15" customHeight="1" x14ac:dyDescent="0.25">
      <c r="A1547" s="129">
        <v>16817036</v>
      </c>
      <c r="B1547" s="124" t="s">
        <v>435</v>
      </c>
      <c r="C1547" s="124" t="s">
        <v>2738</v>
      </c>
      <c r="D1547" s="4" t="s">
        <v>2991</v>
      </c>
      <c r="E1547" s="6">
        <v>1</v>
      </c>
      <c r="F1547" s="6"/>
      <c r="G1547" s="7"/>
      <c r="H1547" s="122">
        <f>VLOOKUP(A1547,'NIP totaal 2021'!$A$4:$I$2114,9,0)</f>
        <v>0</v>
      </c>
      <c r="I1547" s="32">
        <f t="shared" si="120"/>
        <v>0</v>
      </c>
      <c r="J1547" s="27">
        <f t="shared" si="121"/>
        <v>0</v>
      </c>
      <c r="K1547" s="81">
        <f t="shared" si="123"/>
        <v>1</v>
      </c>
      <c r="L1547" s="28">
        <f t="shared" si="122"/>
        <v>0</v>
      </c>
      <c r="M1547" s="28">
        <f t="shared" si="124"/>
        <v>0</v>
      </c>
    </row>
    <row r="1548" spans="1:13" ht="14.15" customHeight="1" x14ac:dyDescent="0.25">
      <c r="A1548" s="129">
        <v>16817761</v>
      </c>
      <c r="B1548" s="124" t="s">
        <v>498</v>
      </c>
      <c r="C1548" s="124" t="s">
        <v>499</v>
      </c>
      <c r="D1548" s="4" t="s">
        <v>2991</v>
      </c>
      <c r="E1548" s="6">
        <v>1</v>
      </c>
      <c r="F1548" s="6"/>
      <c r="G1548" s="7"/>
      <c r="H1548" s="122">
        <f>VLOOKUP(A1548,'NIP totaal 2021'!$A$4:$I$2114,9,0)</f>
        <v>0</v>
      </c>
      <c r="I1548" s="32">
        <f t="shared" si="120"/>
        <v>0</v>
      </c>
      <c r="J1548" s="27">
        <f t="shared" si="121"/>
        <v>0</v>
      </c>
      <c r="K1548" s="81">
        <f t="shared" si="123"/>
        <v>1</v>
      </c>
      <c r="L1548" s="28">
        <f t="shared" si="122"/>
        <v>0</v>
      </c>
      <c r="M1548" s="28">
        <f t="shared" si="124"/>
        <v>0</v>
      </c>
    </row>
    <row r="1549" spans="1:13" ht="14.15" customHeight="1" x14ac:dyDescent="0.25">
      <c r="A1549" s="129">
        <v>16820649</v>
      </c>
      <c r="B1549" s="124" t="s">
        <v>519</v>
      </c>
      <c r="C1549" s="124" t="s">
        <v>520</v>
      </c>
      <c r="D1549" s="4" t="s">
        <v>2991</v>
      </c>
      <c r="E1549" s="6">
        <v>4</v>
      </c>
      <c r="F1549" s="6"/>
      <c r="G1549" s="7"/>
      <c r="H1549" s="122">
        <f>VLOOKUP(A1549,'NIP totaal 2021'!$A$4:$I$2114,9,0)</f>
        <v>0</v>
      </c>
      <c r="I1549" s="32">
        <f t="shared" si="120"/>
        <v>0</v>
      </c>
      <c r="J1549" s="27">
        <f t="shared" si="121"/>
        <v>0</v>
      </c>
      <c r="K1549" s="81">
        <f t="shared" si="123"/>
        <v>1</v>
      </c>
      <c r="L1549" s="28">
        <f t="shared" si="122"/>
        <v>0</v>
      </c>
      <c r="M1549" s="28">
        <f t="shared" si="124"/>
        <v>0</v>
      </c>
    </row>
    <row r="1550" spans="1:13" ht="14.15" customHeight="1" x14ac:dyDescent="0.25">
      <c r="A1550" s="129">
        <v>16821181</v>
      </c>
      <c r="B1550" s="124" t="s">
        <v>476</v>
      </c>
      <c r="C1550" s="124" t="s">
        <v>477</v>
      </c>
      <c r="D1550" s="4" t="s">
        <v>2991</v>
      </c>
      <c r="E1550" s="6">
        <v>1</v>
      </c>
      <c r="F1550" s="6"/>
      <c r="G1550" s="7"/>
      <c r="H1550" s="122">
        <f>VLOOKUP(A1550,'NIP totaal 2021'!$A$4:$I$2114,9,0)</f>
        <v>0</v>
      </c>
      <c r="I1550" s="32">
        <f t="shared" si="120"/>
        <v>0</v>
      </c>
      <c r="J1550" s="27">
        <f t="shared" si="121"/>
        <v>0</v>
      </c>
      <c r="K1550" s="81">
        <f t="shared" si="123"/>
        <v>1</v>
      </c>
      <c r="L1550" s="28">
        <f t="shared" si="122"/>
        <v>0</v>
      </c>
      <c r="M1550" s="28">
        <f t="shared" si="124"/>
        <v>0</v>
      </c>
    </row>
    <row r="1551" spans="1:13" ht="14.15" customHeight="1" x14ac:dyDescent="0.25">
      <c r="A1551" s="129">
        <v>16827120</v>
      </c>
      <c r="B1551" s="124" t="s">
        <v>498</v>
      </c>
      <c r="C1551" s="124" t="s">
        <v>499</v>
      </c>
      <c r="D1551" s="4" t="s">
        <v>2991</v>
      </c>
      <c r="E1551" s="6">
        <v>1</v>
      </c>
      <c r="F1551" s="6"/>
      <c r="G1551" s="7"/>
      <c r="H1551" s="122">
        <f>VLOOKUP(A1551,'NIP totaal 2021'!$A$4:$I$2114,9,0)</f>
        <v>0</v>
      </c>
      <c r="I1551" s="32">
        <f t="shared" si="120"/>
        <v>0</v>
      </c>
      <c r="J1551" s="27">
        <f t="shared" si="121"/>
        <v>0</v>
      </c>
      <c r="K1551" s="81">
        <f t="shared" si="123"/>
        <v>1</v>
      </c>
      <c r="L1551" s="28">
        <f t="shared" si="122"/>
        <v>0</v>
      </c>
      <c r="M1551" s="28">
        <f t="shared" si="124"/>
        <v>0</v>
      </c>
    </row>
    <row r="1552" spans="1:13" ht="14.15" customHeight="1" x14ac:dyDescent="0.25">
      <c r="A1552" s="129">
        <v>16827252</v>
      </c>
      <c r="B1552" s="124" t="s">
        <v>496</v>
      </c>
      <c r="C1552" s="124" t="s">
        <v>497</v>
      </c>
      <c r="D1552" s="4" t="s">
        <v>2991</v>
      </c>
      <c r="E1552" s="6">
        <v>1</v>
      </c>
      <c r="F1552" s="6"/>
      <c r="G1552" s="7"/>
      <c r="H1552" s="122">
        <f>VLOOKUP(A1552,'NIP totaal 2021'!$A$4:$I$2114,9,0)</f>
        <v>0</v>
      </c>
      <c r="I1552" s="32">
        <f t="shared" si="120"/>
        <v>0</v>
      </c>
      <c r="J1552" s="27">
        <f t="shared" si="121"/>
        <v>0</v>
      </c>
      <c r="K1552" s="81">
        <f t="shared" si="123"/>
        <v>1</v>
      </c>
      <c r="L1552" s="28">
        <f t="shared" si="122"/>
        <v>0</v>
      </c>
      <c r="M1552" s="28">
        <f t="shared" si="124"/>
        <v>0</v>
      </c>
    </row>
    <row r="1553" spans="1:13" ht="14.15" customHeight="1" x14ac:dyDescent="0.25">
      <c r="A1553" s="129">
        <v>16829190</v>
      </c>
      <c r="B1553" s="124" t="s">
        <v>476</v>
      </c>
      <c r="C1553" s="124" t="s">
        <v>477</v>
      </c>
      <c r="D1553" s="4" t="s">
        <v>2991</v>
      </c>
      <c r="E1553" s="6">
        <v>1</v>
      </c>
      <c r="F1553" s="6"/>
      <c r="G1553" s="7"/>
      <c r="H1553" s="122">
        <f>VLOOKUP(A1553,'NIP totaal 2021'!$A$4:$I$2114,9,0)</f>
        <v>0</v>
      </c>
      <c r="I1553" s="32">
        <f t="shared" si="120"/>
        <v>0</v>
      </c>
      <c r="J1553" s="27">
        <f t="shared" si="121"/>
        <v>0</v>
      </c>
      <c r="K1553" s="81">
        <f t="shared" si="123"/>
        <v>1</v>
      </c>
      <c r="L1553" s="28">
        <f t="shared" si="122"/>
        <v>0</v>
      </c>
      <c r="M1553" s="28">
        <f t="shared" si="124"/>
        <v>0</v>
      </c>
    </row>
    <row r="1554" spans="1:13" ht="14.15" customHeight="1" x14ac:dyDescent="0.25">
      <c r="A1554" s="129">
        <v>16841794</v>
      </c>
      <c r="B1554" s="124" t="s">
        <v>496</v>
      </c>
      <c r="C1554" s="124" t="s">
        <v>497</v>
      </c>
      <c r="D1554" s="4" t="s">
        <v>2991</v>
      </c>
      <c r="E1554" s="6">
        <v>1</v>
      </c>
      <c r="F1554" s="6"/>
      <c r="G1554" s="7"/>
      <c r="H1554" s="122">
        <f>VLOOKUP(A1554,'NIP totaal 2021'!$A$4:$I$2114,9,0)</f>
        <v>0</v>
      </c>
      <c r="I1554" s="32">
        <f t="shared" si="120"/>
        <v>0</v>
      </c>
      <c r="J1554" s="27">
        <f t="shared" si="121"/>
        <v>0</v>
      </c>
      <c r="K1554" s="81">
        <f t="shared" si="123"/>
        <v>1</v>
      </c>
      <c r="L1554" s="28">
        <f t="shared" si="122"/>
        <v>0</v>
      </c>
      <c r="M1554" s="28">
        <f t="shared" si="124"/>
        <v>0</v>
      </c>
    </row>
    <row r="1555" spans="1:13" ht="14.15" customHeight="1" x14ac:dyDescent="0.25">
      <c r="A1555" s="129">
        <v>16851447</v>
      </c>
      <c r="B1555" s="124" t="s">
        <v>438</v>
      </c>
      <c r="C1555" s="124" t="s">
        <v>2739</v>
      </c>
      <c r="D1555" s="4" t="s">
        <v>2991</v>
      </c>
      <c r="E1555" s="6">
        <v>1</v>
      </c>
      <c r="F1555" s="6"/>
      <c r="G1555" s="7"/>
      <c r="H1555" s="122">
        <f>VLOOKUP(A1555,'NIP totaal 2021'!$A$4:$I$2114,9,0)</f>
        <v>0</v>
      </c>
      <c r="I1555" s="32">
        <f t="shared" si="120"/>
        <v>0</v>
      </c>
      <c r="J1555" s="27">
        <f t="shared" si="121"/>
        <v>0</v>
      </c>
      <c r="K1555" s="81">
        <f t="shared" si="123"/>
        <v>1</v>
      </c>
      <c r="L1555" s="28">
        <f t="shared" si="122"/>
        <v>0</v>
      </c>
      <c r="M1555" s="28">
        <f t="shared" si="124"/>
        <v>0</v>
      </c>
    </row>
    <row r="1556" spans="1:13" ht="14.15" customHeight="1" x14ac:dyDescent="0.25">
      <c r="A1556" s="129">
        <v>16857275</v>
      </c>
      <c r="B1556" s="124" t="s">
        <v>454</v>
      </c>
      <c r="C1556" s="124" t="s">
        <v>455</v>
      </c>
      <c r="D1556" s="4" t="s">
        <v>2991</v>
      </c>
      <c r="E1556" s="6">
        <v>1</v>
      </c>
      <c r="F1556" s="6"/>
      <c r="G1556" s="7"/>
      <c r="H1556" s="122">
        <f>VLOOKUP(A1556,'NIP totaal 2021'!$A$4:$I$2114,9,0)</f>
        <v>0</v>
      </c>
      <c r="I1556" s="32">
        <f t="shared" ref="I1556:I1619" si="125">F1556/E1556</f>
        <v>0</v>
      </c>
      <c r="J1556" s="27">
        <f t="shared" ref="J1556:J1619" si="126">H1556/E1556*F1556</f>
        <v>0</v>
      </c>
      <c r="K1556" s="81">
        <f t="shared" si="123"/>
        <v>1</v>
      </c>
      <c r="L1556" s="28">
        <f t="shared" ref="L1556:L1619" si="127">G1556/E1556*F1556</f>
        <v>0</v>
      </c>
      <c r="M1556" s="28">
        <f t="shared" si="124"/>
        <v>0</v>
      </c>
    </row>
    <row r="1557" spans="1:13" ht="14.15" customHeight="1" x14ac:dyDescent="0.25">
      <c r="A1557" s="129">
        <v>14624273</v>
      </c>
      <c r="B1557" s="124" t="s">
        <v>2767</v>
      </c>
      <c r="C1557" s="124" t="s">
        <v>2768</v>
      </c>
      <c r="D1557" s="4" t="s">
        <v>2991</v>
      </c>
      <c r="E1557" s="6">
        <v>1</v>
      </c>
      <c r="F1557" s="6"/>
      <c r="G1557" s="7"/>
      <c r="H1557" s="122">
        <f>VLOOKUP(A1557,'NIP totaal 2021'!$A$4:$I$2114,9,0)</f>
        <v>0</v>
      </c>
      <c r="I1557" s="32">
        <f t="shared" si="125"/>
        <v>0</v>
      </c>
      <c r="J1557" s="27">
        <f t="shared" si="126"/>
        <v>0</v>
      </c>
      <c r="K1557" s="81">
        <f t="shared" ref="K1557:K1620" si="128">IF(H1557&gt;G1557, 0, 1)</f>
        <v>1</v>
      </c>
      <c r="L1557" s="28">
        <f t="shared" si="127"/>
        <v>0</v>
      </c>
      <c r="M1557" s="28">
        <f t="shared" ref="M1557:M1620" si="129">MIN(L1557,J1557)</f>
        <v>0</v>
      </c>
    </row>
    <row r="1558" spans="1:13" ht="14.15" customHeight="1" x14ac:dyDescent="0.25">
      <c r="A1558" s="129">
        <v>15811840</v>
      </c>
      <c r="B1558" s="124" t="s">
        <v>2771</v>
      </c>
      <c r="C1558" s="124" t="s">
        <v>2772</v>
      </c>
      <c r="D1558" s="4" t="s">
        <v>2991</v>
      </c>
      <c r="E1558" s="6">
        <v>1</v>
      </c>
      <c r="F1558" s="6"/>
      <c r="G1558" s="7"/>
      <c r="H1558" s="122">
        <f>VLOOKUP(A1558,'NIP totaal 2021'!$A$4:$I$2114,9,0)</f>
        <v>0</v>
      </c>
      <c r="I1558" s="32">
        <f t="shared" si="125"/>
        <v>0</v>
      </c>
      <c r="J1558" s="27">
        <f t="shared" si="126"/>
        <v>0</v>
      </c>
      <c r="K1558" s="81">
        <f t="shared" si="128"/>
        <v>1</v>
      </c>
      <c r="L1558" s="28">
        <f t="shared" si="127"/>
        <v>0</v>
      </c>
      <c r="M1558" s="28">
        <f t="shared" si="129"/>
        <v>0</v>
      </c>
    </row>
    <row r="1559" spans="1:13" ht="14.15" customHeight="1" x14ac:dyDescent="0.25">
      <c r="A1559" s="129">
        <v>15831671</v>
      </c>
      <c r="B1559" s="124" t="s">
        <v>136</v>
      </c>
      <c r="C1559" s="124" t="s">
        <v>137</v>
      </c>
      <c r="D1559" s="4" t="s">
        <v>2991</v>
      </c>
      <c r="E1559" s="6">
        <v>1</v>
      </c>
      <c r="F1559" s="6"/>
      <c r="G1559" s="7"/>
      <c r="H1559" s="122">
        <f>VLOOKUP(A1559,'NIP totaal 2021'!$A$4:$I$2114,9,0)</f>
        <v>0</v>
      </c>
      <c r="I1559" s="32">
        <f t="shared" si="125"/>
        <v>0</v>
      </c>
      <c r="J1559" s="27">
        <f t="shared" si="126"/>
        <v>0</v>
      </c>
      <c r="K1559" s="81">
        <f t="shared" si="128"/>
        <v>1</v>
      </c>
      <c r="L1559" s="28">
        <f t="shared" si="127"/>
        <v>0</v>
      </c>
      <c r="M1559" s="28">
        <f t="shared" si="129"/>
        <v>0</v>
      </c>
    </row>
    <row r="1560" spans="1:13" ht="14.15" customHeight="1" x14ac:dyDescent="0.25">
      <c r="A1560" s="129">
        <v>16031393</v>
      </c>
      <c r="B1560" s="124" t="s">
        <v>2821</v>
      </c>
      <c r="C1560" s="124" t="s">
        <v>319</v>
      </c>
      <c r="D1560" s="4" t="s">
        <v>2991</v>
      </c>
      <c r="E1560" s="6">
        <v>84</v>
      </c>
      <c r="F1560" s="6"/>
      <c r="G1560" s="7"/>
      <c r="H1560" s="122">
        <f>VLOOKUP(A1560,'NIP totaal 2021'!$A$4:$I$2114,9,0)</f>
        <v>0</v>
      </c>
      <c r="I1560" s="32">
        <f t="shared" si="125"/>
        <v>0</v>
      </c>
      <c r="J1560" s="27">
        <f t="shared" si="126"/>
        <v>0</v>
      </c>
      <c r="K1560" s="81">
        <f t="shared" si="128"/>
        <v>1</v>
      </c>
      <c r="L1560" s="28">
        <f t="shared" si="127"/>
        <v>0</v>
      </c>
      <c r="M1560" s="28">
        <f t="shared" si="129"/>
        <v>0</v>
      </c>
    </row>
    <row r="1561" spans="1:13" ht="14.15" customHeight="1" x14ac:dyDescent="0.25">
      <c r="A1561" s="129">
        <v>16031407</v>
      </c>
      <c r="B1561" s="124" t="s">
        <v>2821</v>
      </c>
      <c r="C1561" s="124" t="s">
        <v>319</v>
      </c>
      <c r="D1561" s="4" t="s">
        <v>2991</v>
      </c>
      <c r="E1561" s="6">
        <v>56</v>
      </c>
      <c r="F1561" s="6"/>
      <c r="G1561" s="7"/>
      <c r="H1561" s="122">
        <f>VLOOKUP(A1561,'NIP totaal 2021'!$A$4:$I$2114,9,0)</f>
        <v>0</v>
      </c>
      <c r="I1561" s="32">
        <f t="shared" si="125"/>
        <v>0</v>
      </c>
      <c r="J1561" s="27">
        <f t="shared" si="126"/>
        <v>0</v>
      </c>
      <c r="K1561" s="81">
        <f t="shared" si="128"/>
        <v>1</v>
      </c>
      <c r="L1561" s="28">
        <f t="shared" si="127"/>
        <v>0</v>
      </c>
      <c r="M1561" s="28">
        <f t="shared" si="129"/>
        <v>0</v>
      </c>
    </row>
    <row r="1562" spans="1:13" ht="14.15" customHeight="1" x14ac:dyDescent="0.25">
      <c r="A1562" s="129">
        <v>16031415</v>
      </c>
      <c r="B1562" s="124" t="s">
        <v>2821</v>
      </c>
      <c r="C1562" s="124" t="s">
        <v>319</v>
      </c>
      <c r="D1562" s="4" t="s">
        <v>2991</v>
      </c>
      <c r="E1562" s="6">
        <v>112</v>
      </c>
      <c r="F1562" s="6"/>
      <c r="G1562" s="7"/>
      <c r="H1562" s="122">
        <f>VLOOKUP(A1562,'NIP totaal 2021'!$A$4:$I$2114,9,0)</f>
        <v>0</v>
      </c>
      <c r="I1562" s="32">
        <f t="shared" si="125"/>
        <v>0</v>
      </c>
      <c r="J1562" s="27">
        <f t="shared" si="126"/>
        <v>0</v>
      </c>
      <c r="K1562" s="81">
        <f t="shared" si="128"/>
        <v>1</v>
      </c>
      <c r="L1562" s="28">
        <f t="shared" si="127"/>
        <v>0</v>
      </c>
      <c r="M1562" s="28">
        <f t="shared" si="129"/>
        <v>0</v>
      </c>
    </row>
    <row r="1563" spans="1:13" ht="14.15" customHeight="1" x14ac:dyDescent="0.25">
      <c r="A1563" s="129">
        <v>16041437</v>
      </c>
      <c r="B1563" s="124" t="s">
        <v>2783</v>
      </c>
      <c r="C1563" s="124" t="s">
        <v>2784</v>
      </c>
      <c r="D1563" s="4" t="s">
        <v>2991</v>
      </c>
      <c r="E1563" s="6">
        <v>1</v>
      </c>
      <c r="F1563" s="6"/>
      <c r="G1563" s="7"/>
      <c r="H1563" s="122">
        <f>VLOOKUP(A1563,'NIP totaal 2021'!$A$4:$I$2114,9,0)</f>
        <v>0</v>
      </c>
      <c r="I1563" s="32">
        <f t="shared" si="125"/>
        <v>0</v>
      </c>
      <c r="J1563" s="27">
        <f t="shared" si="126"/>
        <v>0</v>
      </c>
      <c r="K1563" s="81">
        <f t="shared" si="128"/>
        <v>1</v>
      </c>
      <c r="L1563" s="28">
        <f t="shared" si="127"/>
        <v>0</v>
      </c>
      <c r="M1563" s="28">
        <f t="shared" si="129"/>
        <v>0</v>
      </c>
    </row>
    <row r="1564" spans="1:13" ht="14.15" customHeight="1" x14ac:dyDescent="0.25">
      <c r="A1564" s="129">
        <v>16091973</v>
      </c>
      <c r="B1564" s="124" t="s">
        <v>2763</v>
      </c>
      <c r="C1564" s="124" t="s">
        <v>2764</v>
      </c>
      <c r="D1564" s="4" t="s">
        <v>2991</v>
      </c>
      <c r="E1564" s="6">
        <v>1</v>
      </c>
      <c r="F1564" s="6"/>
      <c r="G1564" s="7"/>
      <c r="H1564" s="122">
        <f>VLOOKUP(A1564,'NIP totaal 2021'!$A$4:$I$2114,9,0)</f>
        <v>0</v>
      </c>
      <c r="I1564" s="32">
        <f t="shared" si="125"/>
        <v>0</v>
      </c>
      <c r="J1564" s="27">
        <f t="shared" si="126"/>
        <v>0</v>
      </c>
      <c r="K1564" s="81">
        <f t="shared" si="128"/>
        <v>1</v>
      </c>
      <c r="L1564" s="28">
        <f t="shared" si="127"/>
        <v>0</v>
      </c>
      <c r="M1564" s="28">
        <f t="shared" si="129"/>
        <v>0</v>
      </c>
    </row>
    <row r="1565" spans="1:13" ht="14.15" customHeight="1" x14ac:dyDescent="0.25">
      <c r="A1565" s="129">
        <v>16189159</v>
      </c>
      <c r="B1565" s="124" t="s">
        <v>2757</v>
      </c>
      <c r="C1565" s="124" t="s">
        <v>2758</v>
      </c>
      <c r="D1565" s="4" t="s">
        <v>2991</v>
      </c>
      <c r="E1565" s="6">
        <v>10</v>
      </c>
      <c r="F1565" s="6"/>
      <c r="G1565" s="7"/>
      <c r="H1565" s="122">
        <f>VLOOKUP(A1565,'NIP totaal 2021'!$A$4:$I$2114,9,0)</f>
        <v>0</v>
      </c>
      <c r="I1565" s="32">
        <f t="shared" si="125"/>
        <v>0</v>
      </c>
      <c r="J1565" s="27">
        <f t="shared" si="126"/>
        <v>0</v>
      </c>
      <c r="K1565" s="81">
        <f t="shared" si="128"/>
        <v>1</v>
      </c>
      <c r="L1565" s="28">
        <f t="shared" si="127"/>
        <v>0</v>
      </c>
      <c r="M1565" s="28">
        <f t="shared" si="129"/>
        <v>0</v>
      </c>
    </row>
    <row r="1566" spans="1:13" ht="14.15" customHeight="1" x14ac:dyDescent="0.25">
      <c r="A1566" s="129">
        <v>16239407</v>
      </c>
      <c r="B1566" s="124" t="s">
        <v>468</v>
      </c>
      <c r="C1566" s="124" t="s">
        <v>469</v>
      </c>
      <c r="D1566" s="4" t="s">
        <v>2991</v>
      </c>
      <c r="E1566" s="6">
        <v>1</v>
      </c>
      <c r="F1566" s="6"/>
      <c r="G1566" s="7"/>
      <c r="H1566" s="122">
        <f>VLOOKUP(A1566,'NIP totaal 2021'!$A$4:$I$2114,9,0)</f>
        <v>0</v>
      </c>
      <c r="I1566" s="32">
        <f t="shared" si="125"/>
        <v>0</v>
      </c>
      <c r="J1566" s="27">
        <f t="shared" si="126"/>
        <v>0</v>
      </c>
      <c r="K1566" s="81">
        <f t="shared" si="128"/>
        <v>1</v>
      </c>
      <c r="L1566" s="28">
        <f t="shared" si="127"/>
        <v>0</v>
      </c>
      <c r="M1566" s="28">
        <f t="shared" si="129"/>
        <v>0</v>
      </c>
    </row>
    <row r="1567" spans="1:13" ht="14.15" customHeight="1" x14ac:dyDescent="0.25">
      <c r="A1567" s="129">
        <v>16264711</v>
      </c>
      <c r="B1567" s="124" t="s">
        <v>2767</v>
      </c>
      <c r="C1567" s="124" t="s">
        <v>2768</v>
      </c>
      <c r="D1567" s="4" t="s">
        <v>2991</v>
      </c>
      <c r="E1567" s="6">
        <v>1</v>
      </c>
      <c r="F1567" s="6"/>
      <c r="G1567" s="7"/>
      <c r="H1567" s="122">
        <f>VLOOKUP(A1567,'NIP totaal 2021'!$A$4:$I$2114,9,0)</f>
        <v>0</v>
      </c>
      <c r="I1567" s="32">
        <f t="shared" si="125"/>
        <v>0</v>
      </c>
      <c r="J1567" s="27">
        <f t="shared" si="126"/>
        <v>0</v>
      </c>
      <c r="K1567" s="81">
        <f t="shared" si="128"/>
        <v>1</v>
      </c>
      <c r="L1567" s="28">
        <f t="shared" si="127"/>
        <v>0</v>
      </c>
      <c r="M1567" s="28">
        <f t="shared" si="129"/>
        <v>0</v>
      </c>
    </row>
    <row r="1568" spans="1:13" ht="14.15" customHeight="1" x14ac:dyDescent="0.25">
      <c r="A1568" s="129">
        <v>16300041</v>
      </c>
      <c r="B1568" s="124" t="s">
        <v>2839</v>
      </c>
      <c r="C1568" s="124" t="s">
        <v>2840</v>
      </c>
      <c r="D1568" s="4" t="s">
        <v>2991</v>
      </c>
      <c r="E1568" s="6">
        <v>56</v>
      </c>
      <c r="F1568" s="6"/>
      <c r="G1568" s="7"/>
      <c r="H1568" s="122">
        <f>VLOOKUP(A1568,'NIP totaal 2021'!$A$4:$I$2114,9,0)</f>
        <v>0</v>
      </c>
      <c r="I1568" s="32">
        <f t="shared" si="125"/>
        <v>0</v>
      </c>
      <c r="J1568" s="27">
        <f t="shared" si="126"/>
        <v>0</v>
      </c>
      <c r="K1568" s="81">
        <f t="shared" si="128"/>
        <v>1</v>
      </c>
      <c r="L1568" s="28">
        <f t="shared" si="127"/>
        <v>0</v>
      </c>
      <c r="M1568" s="28">
        <f t="shared" si="129"/>
        <v>0</v>
      </c>
    </row>
    <row r="1569" spans="1:13" ht="14.15" customHeight="1" x14ac:dyDescent="0.25">
      <c r="A1569" s="129">
        <v>16330994</v>
      </c>
      <c r="B1569" s="124" t="s">
        <v>441</v>
      </c>
      <c r="C1569" s="124" t="s">
        <v>442</v>
      </c>
      <c r="D1569" s="4" t="s">
        <v>2991</v>
      </c>
      <c r="E1569" s="6">
        <v>1</v>
      </c>
      <c r="F1569" s="6"/>
      <c r="G1569" s="7"/>
      <c r="H1569" s="122">
        <f>VLOOKUP(A1569,'NIP totaal 2021'!$A$4:$I$2114,9,0)</f>
        <v>0</v>
      </c>
      <c r="I1569" s="32">
        <f t="shared" si="125"/>
        <v>0</v>
      </c>
      <c r="J1569" s="27">
        <f t="shared" si="126"/>
        <v>0</v>
      </c>
      <c r="K1569" s="81">
        <f t="shared" si="128"/>
        <v>1</v>
      </c>
      <c r="L1569" s="28">
        <f t="shared" si="127"/>
        <v>0</v>
      </c>
      <c r="M1569" s="28">
        <f t="shared" si="129"/>
        <v>0</v>
      </c>
    </row>
    <row r="1570" spans="1:13" ht="14.15" customHeight="1" x14ac:dyDescent="0.25">
      <c r="A1570" s="129">
        <v>16331087</v>
      </c>
      <c r="B1570" s="124" t="s">
        <v>441</v>
      </c>
      <c r="C1570" s="124" t="s">
        <v>442</v>
      </c>
      <c r="D1570" s="4" t="s">
        <v>2991</v>
      </c>
      <c r="E1570" s="6">
        <v>1</v>
      </c>
      <c r="F1570" s="6"/>
      <c r="G1570" s="7"/>
      <c r="H1570" s="122">
        <f>VLOOKUP(A1570,'NIP totaal 2021'!$A$4:$I$2114,9,0)</f>
        <v>0</v>
      </c>
      <c r="I1570" s="32">
        <f t="shared" si="125"/>
        <v>0</v>
      </c>
      <c r="J1570" s="27">
        <f t="shared" si="126"/>
        <v>0</v>
      </c>
      <c r="K1570" s="81">
        <f t="shared" si="128"/>
        <v>1</v>
      </c>
      <c r="L1570" s="28">
        <f t="shared" si="127"/>
        <v>0</v>
      </c>
      <c r="M1570" s="28">
        <f t="shared" si="129"/>
        <v>0</v>
      </c>
    </row>
    <row r="1571" spans="1:13" ht="14.15" customHeight="1" x14ac:dyDescent="0.25">
      <c r="A1571" s="129">
        <v>16345320</v>
      </c>
      <c r="B1571" s="124" t="s">
        <v>146</v>
      </c>
      <c r="C1571" s="124" t="s">
        <v>147</v>
      </c>
      <c r="D1571" s="4" t="s">
        <v>2991</v>
      </c>
      <c r="E1571" s="6">
        <v>1</v>
      </c>
      <c r="F1571" s="6"/>
      <c r="G1571" s="7"/>
      <c r="H1571" s="122">
        <f>VLOOKUP(A1571,'NIP totaal 2021'!$A$4:$I$2114,9,0)</f>
        <v>0</v>
      </c>
      <c r="I1571" s="32">
        <f t="shared" si="125"/>
        <v>0</v>
      </c>
      <c r="J1571" s="27">
        <f t="shared" si="126"/>
        <v>0</v>
      </c>
      <c r="K1571" s="81">
        <f t="shared" si="128"/>
        <v>1</v>
      </c>
      <c r="L1571" s="28">
        <f t="shared" si="127"/>
        <v>0</v>
      </c>
      <c r="M1571" s="28">
        <f t="shared" si="129"/>
        <v>0</v>
      </c>
    </row>
    <row r="1572" spans="1:13" ht="14.15" customHeight="1" x14ac:dyDescent="0.25">
      <c r="A1572" s="129">
        <v>16345339</v>
      </c>
      <c r="B1572" s="124" t="s">
        <v>146</v>
      </c>
      <c r="C1572" s="124" t="s">
        <v>147</v>
      </c>
      <c r="D1572" s="4" t="s">
        <v>2991</v>
      </c>
      <c r="E1572" s="6">
        <v>1</v>
      </c>
      <c r="F1572" s="6"/>
      <c r="G1572" s="7"/>
      <c r="H1572" s="122">
        <f>VLOOKUP(A1572,'NIP totaal 2021'!$A$4:$I$2114,9,0)</f>
        <v>0</v>
      </c>
      <c r="I1572" s="32">
        <f t="shared" si="125"/>
        <v>0</v>
      </c>
      <c r="J1572" s="27">
        <f t="shared" si="126"/>
        <v>0</v>
      </c>
      <c r="K1572" s="81">
        <f t="shared" si="128"/>
        <v>1</v>
      </c>
      <c r="L1572" s="28">
        <f t="shared" si="127"/>
        <v>0</v>
      </c>
      <c r="M1572" s="28">
        <f t="shared" si="129"/>
        <v>0</v>
      </c>
    </row>
    <row r="1573" spans="1:13" ht="14.15" customHeight="1" x14ac:dyDescent="0.25">
      <c r="A1573" s="129">
        <v>16345347</v>
      </c>
      <c r="B1573" s="124" t="s">
        <v>146</v>
      </c>
      <c r="C1573" s="124" t="s">
        <v>147</v>
      </c>
      <c r="D1573" s="4" t="s">
        <v>2991</v>
      </c>
      <c r="E1573" s="6">
        <v>1</v>
      </c>
      <c r="F1573" s="6"/>
      <c r="G1573" s="7"/>
      <c r="H1573" s="122">
        <f>VLOOKUP(A1573,'NIP totaal 2021'!$A$4:$I$2114,9,0)</f>
        <v>0</v>
      </c>
      <c r="I1573" s="32">
        <f t="shared" si="125"/>
        <v>0</v>
      </c>
      <c r="J1573" s="27">
        <f t="shared" si="126"/>
        <v>0</v>
      </c>
      <c r="K1573" s="81">
        <f t="shared" si="128"/>
        <v>1</v>
      </c>
      <c r="L1573" s="28">
        <f t="shared" si="127"/>
        <v>0</v>
      </c>
      <c r="M1573" s="28">
        <f t="shared" si="129"/>
        <v>0</v>
      </c>
    </row>
    <row r="1574" spans="1:13" ht="14.15" customHeight="1" x14ac:dyDescent="0.25">
      <c r="A1574" s="129">
        <v>16591925</v>
      </c>
      <c r="B1574" s="124" t="s">
        <v>2769</v>
      </c>
      <c r="C1574" s="124" t="s">
        <v>2841</v>
      </c>
      <c r="D1574" s="4" t="s">
        <v>2991</v>
      </c>
      <c r="E1574" s="6">
        <v>1</v>
      </c>
      <c r="F1574" s="6"/>
      <c r="G1574" s="7"/>
      <c r="H1574" s="122">
        <f>VLOOKUP(A1574,'NIP totaal 2021'!$A$4:$I$2114,9,0)</f>
        <v>0</v>
      </c>
      <c r="I1574" s="32">
        <f t="shared" si="125"/>
        <v>0</v>
      </c>
      <c r="J1574" s="27">
        <f t="shared" si="126"/>
        <v>0</v>
      </c>
      <c r="K1574" s="81">
        <f t="shared" si="128"/>
        <v>1</v>
      </c>
      <c r="L1574" s="28">
        <f t="shared" si="127"/>
        <v>0</v>
      </c>
      <c r="M1574" s="28">
        <f t="shared" si="129"/>
        <v>0</v>
      </c>
    </row>
    <row r="1575" spans="1:13" ht="14.15" customHeight="1" x14ac:dyDescent="0.25">
      <c r="A1575" s="129">
        <v>16737385</v>
      </c>
      <c r="B1575" s="124" t="s">
        <v>227</v>
      </c>
      <c r="C1575" s="124" t="s">
        <v>228</v>
      </c>
      <c r="D1575" s="4" t="s">
        <v>2991</v>
      </c>
      <c r="E1575" s="6">
        <v>1</v>
      </c>
      <c r="F1575" s="6"/>
      <c r="G1575" s="7"/>
      <c r="H1575" s="122">
        <f>VLOOKUP(A1575,'NIP totaal 2021'!$A$4:$I$2114,9,0)</f>
        <v>0</v>
      </c>
      <c r="I1575" s="32">
        <f t="shared" si="125"/>
        <v>0</v>
      </c>
      <c r="J1575" s="27">
        <f t="shared" si="126"/>
        <v>0</v>
      </c>
      <c r="K1575" s="81">
        <f t="shared" si="128"/>
        <v>1</v>
      </c>
      <c r="L1575" s="28">
        <f t="shared" si="127"/>
        <v>0</v>
      </c>
      <c r="M1575" s="28">
        <f t="shared" si="129"/>
        <v>0</v>
      </c>
    </row>
    <row r="1576" spans="1:13" ht="14.15" customHeight="1" x14ac:dyDescent="0.25">
      <c r="A1576" s="129">
        <v>16747739</v>
      </c>
      <c r="B1576" s="124" t="s">
        <v>505</v>
      </c>
      <c r="C1576" s="124" t="s">
        <v>506</v>
      </c>
      <c r="D1576" s="4" t="s">
        <v>2991</v>
      </c>
      <c r="E1576" s="6">
        <v>1</v>
      </c>
      <c r="F1576" s="6"/>
      <c r="G1576" s="7"/>
      <c r="H1576" s="122">
        <f>VLOOKUP(A1576,'NIP totaal 2021'!$A$4:$I$2114,9,0)</f>
        <v>0</v>
      </c>
      <c r="I1576" s="32">
        <f t="shared" si="125"/>
        <v>0</v>
      </c>
      <c r="J1576" s="27">
        <f t="shared" si="126"/>
        <v>0</v>
      </c>
      <c r="K1576" s="81">
        <f t="shared" si="128"/>
        <v>1</v>
      </c>
      <c r="L1576" s="28">
        <f t="shared" si="127"/>
        <v>0</v>
      </c>
      <c r="M1576" s="28">
        <f t="shared" si="129"/>
        <v>0</v>
      </c>
    </row>
    <row r="1577" spans="1:13" ht="14.15" customHeight="1" x14ac:dyDescent="0.25">
      <c r="A1577" s="129">
        <v>16749049</v>
      </c>
      <c r="B1577" s="124" t="s">
        <v>2749</v>
      </c>
      <c r="C1577" s="124" t="s">
        <v>2750</v>
      </c>
      <c r="D1577" s="4" t="s">
        <v>2991</v>
      </c>
      <c r="E1577" s="6">
        <v>112</v>
      </c>
      <c r="F1577" s="6"/>
      <c r="G1577" s="7"/>
      <c r="H1577" s="122">
        <f>VLOOKUP(A1577,'NIP totaal 2021'!$A$4:$I$2114,9,0)</f>
        <v>0</v>
      </c>
      <c r="I1577" s="32">
        <f t="shared" si="125"/>
        <v>0</v>
      </c>
      <c r="J1577" s="27">
        <f t="shared" si="126"/>
        <v>0</v>
      </c>
      <c r="K1577" s="81">
        <f t="shared" si="128"/>
        <v>1</v>
      </c>
      <c r="L1577" s="28">
        <f t="shared" si="127"/>
        <v>0</v>
      </c>
      <c r="M1577" s="28">
        <f t="shared" si="129"/>
        <v>0</v>
      </c>
    </row>
    <row r="1578" spans="1:13" ht="14.15" customHeight="1" x14ac:dyDescent="0.25">
      <c r="A1578" s="129">
        <v>16749081</v>
      </c>
      <c r="B1578" s="124" t="s">
        <v>2842</v>
      </c>
      <c r="C1578" s="124" t="s">
        <v>2843</v>
      </c>
      <c r="D1578" s="4" t="s">
        <v>2991</v>
      </c>
      <c r="E1578" s="6">
        <v>1</v>
      </c>
      <c r="F1578" s="6"/>
      <c r="G1578" s="7"/>
      <c r="H1578" s="122">
        <f>VLOOKUP(A1578,'NIP totaal 2021'!$A$4:$I$2114,9,0)</f>
        <v>0</v>
      </c>
      <c r="I1578" s="32">
        <f t="shared" si="125"/>
        <v>0</v>
      </c>
      <c r="J1578" s="27">
        <f t="shared" si="126"/>
        <v>0</v>
      </c>
      <c r="K1578" s="81">
        <f t="shared" si="128"/>
        <v>1</v>
      </c>
      <c r="L1578" s="28">
        <f t="shared" si="127"/>
        <v>0</v>
      </c>
      <c r="M1578" s="28">
        <f t="shared" si="129"/>
        <v>0</v>
      </c>
    </row>
    <row r="1579" spans="1:13" ht="14.15" customHeight="1" x14ac:dyDescent="0.25">
      <c r="A1579" s="129">
        <v>16774078</v>
      </c>
      <c r="B1579" s="124" t="s">
        <v>2844</v>
      </c>
      <c r="C1579" s="124" t="s">
        <v>2845</v>
      </c>
      <c r="D1579" s="4" t="s">
        <v>2991</v>
      </c>
      <c r="E1579" s="6">
        <v>1</v>
      </c>
      <c r="F1579" s="6"/>
      <c r="G1579" s="7"/>
      <c r="H1579" s="122">
        <f>VLOOKUP(A1579,'NIP totaal 2021'!$A$4:$I$2114,9,0)</f>
        <v>0</v>
      </c>
      <c r="I1579" s="32">
        <f t="shared" si="125"/>
        <v>0</v>
      </c>
      <c r="J1579" s="27">
        <f t="shared" si="126"/>
        <v>0</v>
      </c>
      <c r="K1579" s="81">
        <f t="shared" si="128"/>
        <v>1</v>
      </c>
      <c r="L1579" s="28">
        <f t="shared" si="127"/>
        <v>0</v>
      </c>
      <c r="M1579" s="28">
        <f t="shared" si="129"/>
        <v>0</v>
      </c>
    </row>
    <row r="1580" spans="1:13" ht="14.15" customHeight="1" x14ac:dyDescent="0.25">
      <c r="A1580" s="129">
        <v>16778502</v>
      </c>
      <c r="B1580" s="124" t="s">
        <v>2846</v>
      </c>
      <c r="C1580" s="124" t="s">
        <v>2776</v>
      </c>
      <c r="D1580" s="4" t="s">
        <v>2991</v>
      </c>
      <c r="E1580" s="6">
        <v>60</v>
      </c>
      <c r="F1580" s="6"/>
      <c r="G1580" s="7"/>
      <c r="H1580" s="122">
        <f>VLOOKUP(A1580,'NIP totaal 2021'!$A$4:$I$2114,9,0)</f>
        <v>0</v>
      </c>
      <c r="I1580" s="32">
        <f t="shared" si="125"/>
        <v>0</v>
      </c>
      <c r="J1580" s="27">
        <f t="shared" si="126"/>
        <v>0</v>
      </c>
      <c r="K1580" s="81">
        <f t="shared" si="128"/>
        <v>1</v>
      </c>
      <c r="L1580" s="28">
        <f t="shared" si="127"/>
        <v>0</v>
      </c>
      <c r="M1580" s="28">
        <f t="shared" si="129"/>
        <v>0</v>
      </c>
    </row>
    <row r="1581" spans="1:13" ht="14.15" customHeight="1" x14ac:dyDescent="0.25">
      <c r="A1581" s="129">
        <v>16778510</v>
      </c>
      <c r="B1581" s="124" t="s">
        <v>2846</v>
      </c>
      <c r="C1581" s="124" t="s">
        <v>2776</v>
      </c>
      <c r="D1581" s="4" t="s">
        <v>2991</v>
      </c>
      <c r="E1581" s="6">
        <v>60</v>
      </c>
      <c r="F1581" s="6"/>
      <c r="G1581" s="7"/>
      <c r="H1581" s="122">
        <f>VLOOKUP(A1581,'NIP totaal 2021'!$A$4:$I$2114,9,0)</f>
        <v>0</v>
      </c>
      <c r="I1581" s="32">
        <f t="shared" si="125"/>
        <v>0</v>
      </c>
      <c r="J1581" s="27">
        <f t="shared" si="126"/>
        <v>0</v>
      </c>
      <c r="K1581" s="81">
        <f t="shared" si="128"/>
        <v>1</v>
      </c>
      <c r="L1581" s="28">
        <f t="shared" si="127"/>
        <v>0</v>
      </c>
      <c r="M1581" s="28">
        <f t="shared" si="129"/>
        <v>0</v>
      </c>
    </row>
    <row r="1582" spans="1:13" ht="14.15" customHeight="1" x14ac:dyDescent="0.25">
      <c r="A1582" s="129">
        <v>16778529</v>
      </c>
      <c r="B1582" s="124" t="s">
        <v>2846</v>
      </c>
      <c r="C1582" s="124" t="s">
        <v>2776</v>
      </c>
      <c r="D1582" s="4" t="s">
        <v>2991</v>
      </c>
      <c r="E1582" s="6">
        <v>60</v>
      </c>
      <c r="F1582" s="6"/>
      <c r="G1582" s="7"/>
      <c r="H1582" s="122">
        <f>VLOOKUP(A1582,'NIP totaal 2021'!$A$4:$I$2114,9,0)</f>
        <v>0</v>
      </c>
      <c r="I1582" s="32">
        <f t="shared" si="125"/>
        <v>0</v>
      </c>
      <c r="J1582" s="27">
        <f t="shared" si="126"/>
        <v>0</v>
      </c>
      <c r="K1582" s="81">
        <f t="shared" si="128"/>
        <v>1</v>
      </c>
      <c r="L1582" s="28">
        <f t="shared" si="127"/>
        <v>0</v>
      </c>
      <c r="M1582" s="28">
        <f t="shared" si="129"/>
        <v>0</v>
      </c>
    </row>
    <row r="1583" spans="1:13" ht="14.15" customHeight="1" x14ac:dyDescent="0.25">
      <c r="A1583" s="129">
        <v>16779312</v>
      </c>
      <c r="B1583" s="124" t="s">
        <v>2847</v>
      </c>
      <c r="C1583" s="124" t="s">
        <v>2762</v>
      </c>
      <c r="D1583" s="4" t="s">
        <v>2991</v>
      </c>
      <c r="E1583" s="6">
        <v>30</v>
      </c>
      <c r="F1583" s="6"/>
      <c r="G1583" s="7"/>
      <c r="H1583" s="122">
        <f>VLOOKUP(A1583,'NIP totaal 2021'!$A$4:$I$2114,9,0)</f>
        <v>0</v>
      </c>
      <c r="I1583" s="32">
        <f t="shared" si="125"/>
        <v>0</v>
      </c>
      <c r="J1583" s="27">
        <f t="shared" si="126"/>
        <v>0</v>
      </c>
      <c r="K1583" s="81">
        <f t="shared" si="128"/>
        <v>1</v>
      </c>
      <c r="L1583" s="28">
        <f t="shared" si="127"/>
        <v>0</v>
      </c>
      <c r="M1583" s="28">
        <f t="shared" si="129"/>
        <v>0</v>
      </c>
    </row>
    <row r="1584" spans="1:13" ht="14.15" customHeight="1" x14ac:dyDescent="0.25">
      <c r="A1584" s="129">
        <v>16779320</v>
      </c>
      <c r="B1584" s="124" t="s">
        <v>2847</v>
      </c>
      <c r="C1584" s="124" t="s">
        <v>2762</v>
      </c>
      <c r="D1584" s="4" t="s">
        <v>2991</v>
      </c>
      <c r="E1584" s="6">
        <v>30</v>
      </c>
      <c r="F1584" s="6"/>
      <c r="G1584" s="7"/>
      <c r="H1584" s="122">
        <f>VLOOKUP(A1584,'NIP totaal 2021'!$A$4:$I$2114,9,0)</f>
        <v>0</v>
      </c>
      <c r="I1584" s="32">
        <f t="shared" si="125"/>
        <v>0</v>
      </c>
      <c r="J1584" s="27">
        <f t="shared" si="126"/>
        <v>0</v>
      </c>
      <c r="K1584" s="81">
        <f t="shared" si="128"/>
        <v>1</v>
      </c>
      <c r="L1584" s="28">
        <f t="shared" si="127"/>
        <v>0</v>
      </c>
      <c r="M1584" s="28">
        <f t="shared" si="129"/>
        <v>0</v>
      </c>
    </row>
    <row r="1585" spans="1:13" ht="14.15" customHeight="1" x14ac:dyDescent="0.25">
      <c r="A1585" s="129">
        <v>16779339</v>
      </c>
      <c r="B1585" s="124" t="s">
        <v>2847</v>
      </c>
      <c r="C1585" s="124" t="s">
        <v>2762</v>
      </c>
      <c r="D1585" s="4" t="s">
        <v>2991</v>
      </c>
      <c r="E1585" s="6">
        <v>30</v>
      </c>
      <c r="F1585" s="6"/>
      <c r="G1585" s="7"/>
      <c r="H1585" s="122">
        <f>VLOOKUP(A1585,'NIP totaal 2021'!$A$4:$I$2114,9,0)</f>
        <v>0</v>
      </c>
      <c r="I1585" s="32">
        <f t="shared" si="125"/>
        <v>0</v>
      </c>
      <c r="J1585" s="27">
        <f t="shared" si="126"/>
        <v>0</v>
      </c>
      <c r="K1585" s="81">
        <f t="shared" si="128"/>
        <v>1</v>
      </c>
      <c r="L1585" s="28">
        <f t="shared" si="127"/>
        <v>0</v>
      </c>
      <c r="M1585" s="28">
        <f t="shared" si="129"/>
        <v>0</v>
      </c>
    </row>
    <row r="1586" spans="1:13" ht="14.15" customHeight="1" x14ac:dyDescent="0.25">
      <c r="A1586" s="129">
        <v>16786319</v>
      </c>
      <c r="B1586" s="124" t="s">
        <v>144</v>
      </c>
      <c r="C1586" s="124" t="s">
        <v>145</v>
      </c>
      <c r="D1586" s="4" t="s">
        <v>2991</v>
      </c>
      <c r="E1586" s="6">
        <v>1</v>
      </c>
      <c r="F1586" s="6"/>
      <c r="G1586" s="7"/>
      <c r="H1586" s="122">
        <f>VLOOKUP(A1586,'NIP totaal 2021'!$A$4:$I$2114,9,0)</f>
        <v>0</v>
      </c>
      <c r="I1586" s="32">
        <f t="shared" si="125"/>
        <v>0</v>
      </c>
      <c r="J1586" s="27">
        <f t="shared" si="126"/>
        <v>0</v>
      </c>
      <c r="K1586" s="81">
        <f t="shared" si="128"/>
        <v>1</v>
      </c>
      <c r="L1586" s="28">
        <f t="shared" si="127"/>
        <v>0</v>
      </c>
      <c r="M1586" s="28">
        <f t="shared" si="129"/>
        <v>0</v>
      </c>
    </row>
    <row r="1587" spans="1:13" ht="14.15" customHeight="1" x14ac:dyDescent="0.25">
      <c r="A1587" s="129">
        <v>16798066</v>
      </c>
      <c r="B1587" s="124" t="s">
        <v>2759</v>
      </c>
      <c r="C1587" s="124" t="s">
        <v>2760</v>
      </c>
      <c r="D1587" s="4" t="s">
        <v>2991</v>
      </c>
      <c r="E1587" s="6">
        <v>1</v>
      </c>
      <c r="F1587" s="6"/>
      <c r="G1587" s="7"/>
      <c r="H1587" s="122">
        <f>VLOOKUP(A1587,'NIP totaal 2021'!$A$4:$I$2114,9,0)</f>
        <v>0</v>
      </c>
      <c r="I1587" s="32">
        <f t="shared" si="125"/>
        <v>0</v>
      </c>
      <c r="J1587" s="27">
        <f t="shared" si="126"/>
        <v>0</v>
      </c>
      <c r="K1587" s="81">
        <f t="shared" si="128"/>
        <v>1</v>
      </c>
      <c r="L1587" s="28">
        <f t="shared" si="127"/>
        <v>0</v>
      </c>
      <c r="M1587" s="28">
        <f t="shared" si="129"/>
        <v>0</v>
      </c>
    </row>
    <row r="1588" spans="1:13" ht="14.15" customHeight="1" x14ac:dyDescent="0.25">
      <c r="A1588" s="129">
        <v>16798708</v>
      </c>
      <c r="B1588" s="124" t="s">
        <v>2781</v>
      </c>
      <c r="C1588" s="124" t="s">
        <v>2782</v>
      </c>
      <c r="D1588" s="4" t="s">
        <v>2991</v>
      </c>
      <c r="E1588" s="6">
        <v>28</v>
      </c>
      <c r="F1588" s="6"/>
      <c r="G1588" s="7"/>
      <c r="H1588" s="122">
        <f>VLOOKUP(A1588,'NIP totaal 2021'!$A$4:$I$2114,9,0)</f>
        <v>0</v>
      </c>
      <c r="I1588" s="32">
        <f t="shared" si="125"/>
        <v>0</v>
      </c>
      <c r="J1588" s="27">
        <f t="shared" si="126"/>
        <v>0</v>
      </c>
      <c r="K1588" s="81">
        <f t="shared" si="128"/>
        <v>1</v>
      </c>
      <c r="L1588" s="28">
        <f t="shared" si="127"/>
        <v>0</v>
      </c>
      <c r="M1588" s="28">
        <f t="shared" si="129"/>
        <v>0</v>
      </c>
    </row>
    <row r="1589" spans="1:13" ht="14.15" customHeight="1" x14ac:dyDescent="0.25">
      <c r="A1589" s="129">
        <v>16801970</v>
      </c>
      <c r="B1589" s="124" t="s">
        <v>2848</v>
      </c>
      <c r="C1589" s="124" t="s">
        <v>2780</v>
      </c>
      <c r="D1589" s="4" t="s">
        <v>2991</v>
      </c>
      <c r="E1589" s="6">
        <v>30</v>
      </c>
      <c r="F1589" s="6"/>
      <c r="G1589" s="7"/>
      <c r="H1589" s="122">
        <f>VLOOKUP(A1589,'NIP totaal 2021'!$A$4:$I$2114,9,0)</f>
        <v>0</v>
      </c>
      <c r="I1589" s="32">
        <f t="shared" si="125"/>
        <v>0</v>
      </c>
      <c r="J1589" s="27">
        <f t="shared" si="126"/>
        <v>0</v>
      </c>
      <c r="K1589" s="81">
        <f t="shared" si="128"/>
        <v>1</v>
      </c>
      <c r="L1589" s="28">
        <f t="shared" si="127"/>
        <v>0</v>
      </c>
      <c r="M1589" s="28">
        <f t="shared" si="129"/>
        <v>0</v>
      </c>
    </row>
    <row r="1590" spans="1:13" ht="14.15" customHeight="1" x14ac:dyDescent="0.25">
      <c r="A1590" s="129">
        <v>16802055</v>
      </c>
      <c r="B1590" s="124" t="s">
        <v>2848</v>
      </c>
      <c r="C1590" s="124" t="s">
        <v>2780</v>
      </c>
      <c r="D1590" s="4" t="s">
        <v>2991</v>
      </c>
      <c r="E1590" s="6">
        <v>30</v>
      </c>
      <c r="F1590" s="6"/>
      <c r="G1590" s="7"/>
      <c r="H1590" s="122">
        <f>VLOOKUP(A1590,'NIP totaal 2021'!$A$4:$I$2114,9,0)</f>
        <v>0</v>
      </c>
      <c r="I1590" s="32">
        <f t="shared" si="125"/>
        <v>0</v>
      </c>
      <c r="J1590" s="27">
        <f t="shared" si="126"/>
        <v>0</v>
      </c>
      <c r="K1590" s="81">
        <f t="shared" si="128"/>
        <v>1</v>
      </c>
      <c r="L1590" s="28">
        <f t="shared" si="127"/>
        <v>0</v>
      </c>
      <c r="M1590" s="28">
        <f t="shared" si="129"/>
        <v>0</v>
      </c>
    </row>
    <row r="1591" spans="1:13" ht="14.15" customHeight="1" x14ac:dyDescent="0.25">
      <c r="A1591" s="129">
        <v>16810708</v>
      </c>
      <c r="B1591" s="124" t="s">
        <v>2849</v>
      </c>
      <c r="C1591" s="124" t="s">
        <v>2850</v>
      </c>
      <c r="D1591" s="4" t="s">
        <v>2991</v>
      </c>
      <c r="E1591" s="6">
        <v>1</v>
      </c>
      <c r="F1591" s="6"/>
      <c r="G1591" s="7"/>
      <c r="H1591" s="122">
        <f>VLOOKUP(A1591,'NIP totaal 2021'!$A$4:$I$2114,9,0)</f>
        <v>0</v>
      </c>
      <c r="I1591" s="32">
        <f t="shared" si="125"/>
        <v>0</v>
      </c>
      <c r="J1591" s="27">
        <f t="shared" si="126"/>
        <v>0</v>
      </c>
      <c r="K1591" s="81">
        <f t="shared" si="128"/>
        <v>1</v>
      </c>
      <c r="L1591" s="28">
        <f t="shared" si="127"/>
        <v>0</v>
      </c>
      <c r="M1591" s="28">
        <f t="shared" si="129"/>
        <v>0</v>
      </c>
    </row>
    <row r="1592" spans="1:13" ht="14.15" customHeight="1" x14ac:dyDescent="0.25">
      <c r="A1592" s="129">
        <v>16811763</v>
      </c>
      <c r="B1592" s="124" t="s">
        <v>2851</v>
      </c>
      <c r="C1592" s="124" t="s">
        <v>2852</v>
      </c>
      <c r="D1592" s="4" t="s">
        <v>2991</v>
      </c>
      <c r="E1592" s="6">
        <v>100</v>
      </c>
      <c r="F1592" s="6"/>
      <c r="G1592" s="7"/>
      <c r="H1592" s="122">
        <f>VLOOKUP(A1592,'NIP totaal 2021'!$A$4:$I$2114,9,0)</f>
        <v>0</v>
      </c>
      <c r="I1592" s="32">
        <f t="shared" si="125"/>
        <v>0</v>
      </c>
      <c r="J1592" s="27">
        <f t="shared" si="126"/>
        <v>0</v>
      </c>
      <c r="K1592" s="81">
        <f t="shared" si="128"/>
        <v>1</v>
      </c>
      <c r="L1592" s="28">
        <f t="shared" si="127"/>
        <v>0</v>
      </c>
      <c r="M1592" s="28">
        <f t="shared" si="129"/>
        <v>0</v>
      </c>
    </row>
    <row r="1593" spans="1:13" ht="14.15" customHeight="1" x14ac:dyDescent="0.25">
      <c r="A1593" s="129">
        <v>16811828</v>
      </c>
      <c r="B1593" s="124" t="s">
        <v>2851</v>
      </c>
      <c r="C1593" s="124" t="s">
        <v>2852</v>
      </c>
      <c r="D1593" s="4" t="s">
        <v>2991</v>
      </c>
      <c r="E1593" s="6">
        <v>56</v>
      </c>
      <c r="F1593" s="6"/>
      <c r="G1593" s="7"/>
      <c r="H1593" s="122">
        <f>VLOOKUP(A1593,'NIP totaal 2021'!$A$4:$I$2114,9,0)</f>
        <v>0</v>
      </c>
      <c r="I1593" s="32">
        <f t="shared" si="125"/>
        <v>0</v>
      </c>
      <c r="J1593" s="27">
        <f t="shared" si="126"/>
        <v>0</v>
      </c>
      <c r="K1593" s="81">
        <f t="shared" si="128"/>
        <v>1</v>
      </c>
      <c r="L1593" s="28">
        <f t="shared" si="127"/>
        <v>0</v>
      </c>
      <c r="M1593" s="28">
        <f t="shared" si="129"/>
        <v>0</v>
      </c>
    </row>
    <row r="1594" spans="1:13" ht="14.15" customHeight="1" x14ac:dyDescent="0.25">
      <c r="A1594" s="129">
        <v>16811933</v>
      </c>
      <c r="B1594" s="124" t="s">
        <v>2851</v>
      </c>
      <c r="C1594" s="124" t="s">
        <v>2852</v>
      </c>
      <c r="D1594" s="4" t="s">
        <v>2991</v>
      </c>
      <c r="E1594" s="6">
        <v>56</v>
      </c>
      <c r="F1594" s="6"/>
      <c r="G1594" s="7"/>
      <c r="H1594" s="122">
        <f>VLOOKUP(A1594,'NIP totaal 2021'!$A$4:$I$2114,9,0)</f>
        <v>0</v>
      </c>
      <c r="I1594" s="32">
        <f t="shared" si="125"/>
        <v>0</v>
      </c>
      <c r="J1594" s="27">
        <f t="shared" si="126"/>
        <v>0</v>
      </c>
      <c r="K1594" s="81">
        <f t="shared" si="128"/>
        <v>1</v>
      </c>
      <c r="L1594" s="28">
        <f t="shared" si="127"/>
        <v>0</v>
      </c>
      <c r="M1594" s="28">
        <f t="shared" si="129"/>
        <v>0</v>
      </c>
    </row>
    <row r="1595" spans="1:13" ht="14.15" customHeight="1" x14ac:dyDescent="0.25">
      <c r="A1595" s="129">
        <v>16812093</v>
      </c>
      <c r="B1595" s="124" t="s">
        <v>2810</v>
      </c>
      <c r="C1595" s="124" t="s">
        <v>270</v>
      </c>
      <c r="D1595" s="4" t="s">
        <v>2991</v>
      </c>
      <c r="E1595" s="6">
        <v>30</v>
      </c>
      <c r="F1595" s="6"/>
      <c r="G1595" s="7"/>
      <c r="H1595" s="122">
        <f>VLOOKUP(A1595,'NIP totaal 2021'!$A$4:$I$2114,9,0)</f>
        <v>0</v>
      </c>
      <c r="I1595" s="32">
        <f t="shared" si="125"/>
        <v>0</v>
      </c>
      <c r="J1595" s="27">
        <f t="shared" si="126"/>
        <v>0</v>
      </c>
      <c r="K1595" s="81">
        <f t="shared" si="128"/>
        <v>1</v>
      </c>
      <c r="L1595" s="28">
        <f t="shared" si="127"/>
        <v>0</v>
      </c>
      <c r="M1595" s="28">
        <f t="shared" si="129"/>
        <v>0</v>
      </c>
    </row>
    <row r="1596" spans="1:13" ht="14.15" customHeight="1" x14ac:dyDescent="0.25">
      <c r="A1596" s="129">
        <v>16812107</v>
      </c>
      <c r="B1596" s="124" t="s">
        <v>2810</v>
      </c>
      <c r="C1596" s="124" t="s">
        <v>270</v>
      </c>
      <c r="D1596" s="4" t="s">
        <v>2991</v>
      </c>
      <c r="E1596" s="6">
        <v>30</v>
      </c>
      <c r="F1596" s="6"/>
      <c r="G1596" s="7"/>
      <c r="H1596" s="122">
        <f>VLOOKUP(A1596,'NIP totaal 2021'!$A$4:$I$2114,9,0)</f>
        <v>0</v>
      </c>
      <c r="I1596" s="32">
        <f t="shared" si="125"/>
        <v>0</v>
      </c>
      <c r="J1596" s="27">
        <f t="shared" si="126"/>
        <v>0</v>
      </c>
      <c r="K1596" s="81">
        <f t="shared" si="128"/>
        <v>1</v>
      </c>
      <c r="L1596" s="28">
        <f t="shared" si="127"/>
        <v>0</v>
      </c>
      <c r="M1596" s="28">
        <f t="shared" si="129"/>
        <v>0</v>
      </c>
    </row>
    <row r="1597" spans="1:13" ht="14.15" customHeight="1" x14ac:dyDescent="0.25">
      <c r="A1597" s="129">
        <v>16812115</v>
      </c>
      <c r="B1597" s="124" t="s">
        <v>2810</v>
      </c>
      <c r="C1597" s="124" t="s">
        <v>270</v>
      </c>
      <c r="D1597" s="4" t="s">
        <v>2991</v>
      </c>
      <c r="E1597" s="6">
        <v>30</v>
      </c>
      <c r="F1597" s="6"/>
      <c r="G1597" s="7"/>
      <c r="H1597" s="122">
        <f>VLOOKUP(A1597,'NIP totaal 2021'!$A$4:$I$2114,9,0)</f>
        <v>0</v>
      </c>
      <c r="I1597" s="32">
        <f t="shared" si="125"/>
        <v>0</v>
      </c>
      <c r="J1597" s="27">
        <f t="shared" si="126"/>
        <v>0</v>
      </c>
      <c r="K1597" s="81">
        <f t="shared" si="128"/>
        <v>1</v>
      </c>
      <c r="L1597" s="28">
        <f t="shared" si="127"/>
        <v>0</v>
      </c>
      <c r="M1597" s="28">
        <f t="shared" si="129"/>
        <v>0</v>
      </c>
    </row>
    <row r="1598" spans="1:13" ht="14.15" customHeight="1" x14ac:dyDescent="0.25">
      <c r="A1598" s="129">
        <v>16812123</v>
      </c>
      <c r="B1598" s="124" t="s">
        <v>2810</v>
      </c>
      <c r="C1598" s="124" t="s">
        <v>270</v>
      </c>
      <c r="D1598" s="4" t="s">
        <v>2991</v>
      </c>
      <c r="E1598" s="6">
        <v>30</v>
      </c>
      <c r="F1598" s="6"/>
      <c r="G1598" s="7"/>
      <c r="H1598" s="122">
        <f>VLOOKUP(A1598,'NIP totaal 2021'!$A$4:$I$2114,9,0)</f>
        <v>0</v>
      </c>
      <c r="I1598" s="32">
        <f t="shared" si="125"/>
        <v>0</v>
      </c>
      <c r="J1598" s="27">
        <f t="shared" si="126"/>
        <v>0</v>
      </c>
      <c r="K1598" s="81">
        <f t="shared" si="128"/>
        <v>1</v>
      </c>
      <c r="L1598" s="28">
        <f t="shared" si="127"/>
        <v>0</v>
      </c>
      <c r="M1598" s="28">
        <f t="shared" si="129"/>
        <v>0</v>
      </c>
    </row>
    <row r="1599" spans="1:13" ht="14.15" customHeight="1" x14ac:dyDescent="0.25">
      <c r="A1599" s="129">
        <v>16817885</v>
      </c>
      <c r="B1599" s="124" t="s">
        <v>2838</v>
      </c>
      <c r="C1599" s="124" t="s">
        <v>518</v>
      </c>
      <c r="D1599" s="4" t="s">
        <v>2991</v>
      </c>
      <c r="E1599" s="6">
        <v>90</v>
      </c>
      <c r="F1599" s="6"/>
      <c r="G1599" s="7"/>
      <c r="H1599" s="122">
        <f>VLOOKUP(A1599,'NIP totaal 2021'!$A$4:$I$2114,9,0)</f>
        <v>0</v>
      </c>
      <c r="I1599" s="32">
        <f t="shared" si="125"/>
        <v>0</v>
      </c>
      <c r="J1599" s="27">
        <f t="shared" si="126"/>
        <v>0</v>
      </c>
      <c r="K1599" s="81">
        <f t="shared" si="128"/>
        <v>1</v>
      </c>
      <c r="L1599" s="28">
        <f t="shared" si="127"/>
        <v>0</v>
      </c>
      <c r="M1599" s="28">
        <f t="shared" si="129"/>
        <v>0</v>
      </c>
    </row>
    <row r="1600" spans="1:13" ht="14.15" customHeight="1" x14ac:dyDescent="0.25">
      <c r="A1600" s="129">
        <v>16823001</v>
      </c>
      <c r="B1600" s="124" t="s">
        <v>2853</v>
      </c>
      <c r="C1600" s="124" t="s">
        <v>2854</v>
      </c>
      <c r="D1600" s="4" t="s">
        <v>2991</v>
      </c>
      <c r="E1600" s="6">
        <v>1</v>
      </c>
      <c r="F1600" s="6"/>
      <c r="G1600" s="7"/>
      <c r="H1600" s="122">
        <f>VLOOKUP(A1600,'NIP totaal 2021'!$A$4:$I$2114,9,0)</f>
        <v>0</v>
      </c>
      <c r="I1600" s="32">
        <f t="shared" si="125"/>
        <v>0</v>
      </c>
      <c r="J1600" s="27">
        <f t="shared" si="126"/>
        <v>0</v>
      </c>
      <c r="K1600" s="81">
        <f t="shared" si="128"/>
        <v>1</v>
      </c>
      <c r="L1600" s="28">
        <f t="shared" si="127"/>
        <v>0</v>
      </c>
      <c r="M1600" s="28">
        <f t="shared" si="129"/>
        <v>0</v>
      </c>
    </row>
    <row r="1601" spans="1:13" ht="14.15" customHeight="1" x14ac:dyDescent="0.25">
      <c r="A1601" s="129">
        <v>16832965</v>
      </c>
      <c r="B1601" s="124" t="s">
        <v>132</v>
      </c>
      <c r="C1601" s="124" t="s">
        <v>133</v>
      </c>
      <c r="D1601" s="4" t="s">
        <v>2991</v>
      </c>
      <c r="E1601" s="6">
        <v>10</v>
      </c>
      <c r="F1601" s="6"/>
      <c r="G1601" s="7"/>
      <c r="H1601" s="122">
        <f>VLOOKUP(A1601,'NIP totaal 2021'!$A$4:$I$2114,9,0)</f>
        <v>0</v>
      </c>
      <c r="I1601" s="32">
        <f t="shared" si="125"/>
        <v>0</v>
      </c>
      <c r="J1601" s="27">
        <f t="shared" si="126"/>
        <v>0</v>
      </c>
      <c r="K1601" s="81">
        <f t="shared" si="128"/>
        <v>1</v>
      </c>
      <c r="L1601" s="28">
        <f t="shared" si="127"/>
        <v>0</v>
      </c>
      <c r="M1601" s="28">
        <f t="shared" si="129"/>
        <v>0</v>
      </c>
    </row>
    <row r="1602" spans="1:13" ht="14.15" customHeight="1" x14ac:dyDescent="0.25">
      <c r="A1602" s="129">
        <v>16835131</v>
      </c>
      <c r="B1602" s="124" t="s">
        <v>2796</v>
      </c>
      <c r="C1602" s="124" t="s">
        <v>212</v>
      </c>
      <c r="D1602" s="4" t="s">
        <v>2991</v>
      </c>
      <c r="E1602" s="6">
        <v>30</v>
      </c>
      <c r="F1602" s="6"/>
      <c r="G1602" s="7"/>
      <c r="H1602" s="122">
        <f>VLOOKUP(A1602,'NIP totaal 2021'!$A$4:$I$2114,9,0)</f>
        <v>0</v>
      </c>
      <c r="I1602" s="32">
        <f t="shared" si="125"/>
        <v>0</v>
      </c>
      <c r="J1602" s="27">
        <f t="shared" si="126"/>
        <v>0</v>
      </c>
      <c r="K1602" s="81">
        <f t="shared" si="128"/>
        <v>1</v>
      </c>
      <c r="L1602" s="28">
        <f t="shared" si="127"/>
        <v>0</v>
      </c>
      <c r="M1602" s="28">
        <f t="shared" si="129"/>
        <v>0</v>
      </c>
    </row>
    <row r="1603" spans="1:13" ht="14.15" customHeight="1" x14ac:dyDescent="0.25">
      <c r="A1603" s="129">
        <v>16840909</v>
      </c>
      <c r="B1603" s="124" t="s">
        <v>474</v>
      </c>
      <c r="C1603" s="124" t="s">
        <v>475</v>
      </c>
      <c r="D1603" s="4" t="s">
        <v>2991</v>
      </c>
      <c r="E1603" s="6">
        <v>24</v>
      </c>
      <c r="F1603" s="6"/>
      <c r="G1603" s="7"/>
      <c r="H1603" s="122">
        <f>VLOOKUP(A1603,'NIP totaal 2021'!$A$4:$I$2114,9,0)</f>
        <v>0</v>
      </c>
      <c r="I1603" s="32">
        <f t="shared" si="125"/>
        <v>0</v>
      </c>
      <c r="J1603" s="27">
        <f t="shared" si="126"/>
        <v>0</v>
      </c>
      <c r="K1603" s="81">
        <f t="shared" si="128"/>
        <v>1</v>
      </c>
      <c r="L1603" s="28">
        <f t="shared" si="127"/>
        <v>0</v>
      </c>
      <c r="M1603" s="28">
        <f t="shared" si="129"/>
        <v>0</v>
      </c>
    </row>
    <row r="1604" spans="1:13" ht="14.15" customHeight="1" x14ac:dyDescent="0.25">
      <c r="A1604" s="129">
        <v>16843649</v>
      </c>
      <c r="B1604" s="124" t="s">
        <v>2814</v>
      </c>
      <c r="C1604" s="124" t="s">
        <v>284</v>
      </c>
      <c r="D1604" s="4" t="s">
        <v>2991</v>
      </c>
      <c r="E1604" s="6">
        <v>84</v>
      </c>
      <c r="F1604" s="6"/>
      <c r="G1604" s="7"/>
      <c r="H1604" s="122">
        <f>VLOOKUP(A1604,'NIP totaal 2021'!$A$4:$I$2114,9,0)</f>
        <v>0</v>
      </c>
      <c r="I1604" s="32">
        <f t="shared" si="125"/>
        <v>0</v>
      </c>
      <c r="J1604" s="27">
        <f t="shared" si="126"/>
        <v>0</v>
      </c>
      <c r="K1604" s="81">
        <f t="shared" si="128"/>
        <v>1</v>
      </c>
      <c r="L1604" s="28">
        <f t="shared" si="127"/>
        <v>0</v>
      </c>
      <c r="M1604" s="28">
        <f t="shared" si="129"/>
        <v>0</v>
      </c>
    </row>
    <row r="1605" spans="1:13" ht="14.15" customHeight="1" x14ac:dyDescent="0.25">
      <c r="A1605" s="129">
        <v>16844564</v>
      </c>
      <c r="B1605" s="124" t="s">
        <v>2855</v>
      </c>
      <c r="C1605" s="124" t="s">
        <v>2856</v>
      </c>
      <c r="D1605" s="4" t="s">
        <v>2991</v>
      </c>
      <c r="E1605" s="6">
        <v>84</v>
      </c>
      <c r="F1605" s="6"/>
      <c r="G1605" s="7"/>
      <c r="H1605" s="122">
        <f>VLOOKUP(A1605,'NIP totaal 2021'!$A$4:$I$2114,9,0)</f>
        <v>0</v>
      </c>
      <c r="I1605" s="32">
        <f t="shared" si="125"/>
        <v>0</v>
      </c>
      <c r="J1605" s="27">
        <f t="shared" si="126"/>
        <v>0</v>
      </c>
      <c r="K1605" s="81">
        <f t="shared" si="128"/>
        <v>1</v>
      </c>
      <c r="L1605" s="28">
        <f t="shared" si="127"/>
        <v>0</v>
      </c>
      <c r="M1605" s="28">
        <f t="shared" si="129"/>
        <v>0</v>
      </c>
    </row>
    <row r="1606" spans="1:13" ht="14.15" customHeight="1" x14ac:dyDescent="0.25">
      <c r="A1606" s="129">
        <v>16847148</v>
      </c>
      <c r="B1606" s="124" t="s">
        <v>78</v>
      </c>
      <c r="C1606" s="124" t="s">
        <v>79</v>
      </c>
      <c r="D1606" s="4" t="s">
        <v>2991</v>
      </c>
      <c r="E1606" s="6">
        <v>4</v>
      </c>
      <c r="F1606" s="6"/>
      <c r="G1606" s="7"/>
      <c r="H1606" s="122">
        <f>VLOOKUP(A1606,'NIP totaal 2021'!$A$4:$I$2114,9,0)</f>
        <v>0</v>
      </c>
      <c r="I1606" s="32">
        <f t="shared" si="125"/>
        <v>0</v>
      </c>
      <c r="J1606" s="27">
        <f t="shared" si="126"/>
        <v>0</v>
      </c>
      <c r="K1606" s="81">
        <f t="shared" si="128"/>
        <v>1</v>
      </c>
      <c r="L1606" s="28">
        <f t="shared" si="127"/>
        <v>0</v>
      </c>
      <c r="M1606" s="28">
        <f t="shared" si="129"/>
        <v>0</v>
      </c>
    </row>
    <row r="1607" spans="1:13" ht="14.15" customHeight="1" x14ac:dyDescent="0.25">
      <c r="A1607" s="129">
        <v>16847156</v>
      </c>
      <c r="B1607" s="124" t="s">
        <v>78</v>
      </c>
      <c r="C1607" s="124" t="s">
        <v>79</v>
      </c>
      <c r="D1607" s="4" t="s">
        <v>2991</v>
      </c>
      <c r="E1607" s="6">
        <v>4</v>
      </c>
      <c r="F1607" s="6"/>
      <c r="G1607" s="7"/>
      <c r="H1607" s="122">
        <f>VLOOKUP(A1607,'NIP totaal 2021'!$A$4:$I$2114,9,0)</f>
        <v>0</v>
      </c>
      <c r="I1607" s="32">
        <f t="shared" si="125"/>
        <v>0</v>
      </c>
      <c r="J1607" s="27">
        <f t="shared" si="126"/>
        <v>0</v>
      </c>
      <c r="K1607" s="81">
        <f t="shared" si="128"/>
        <v>1</v>
      </c>
      <c r="L1607" s="28">
        <f t="shared" si="127"/>
        <v>0</v>
      </c>
      <c r="M1607" s="28">
        <f t="shared" si="129"/>
        <v>0</v>
      </c>
    </row>
    <row r="1608" spans="1:13" ht="14.15" customHeight="1" x14ac:dyDescent="0.25">
      <c r="A1608" s="129">
        <v>16849124</v>
      </c>
      <c r="B1608" s="124" t="s">
        <v>196</v>
      </c>
      <c r="C1608" s="124" t="s">
        <v>197</v>
      </c>
      <c r="D1608" s="4" t="s">
        <v>2991</v>
      </c>
      <c r="E1608" s="6">
        <v>60</v>
      </c>
      <c r="F1608" s="6"/>
      <c r="G1608" s="7"/>
      <c r="H1608" s="122">
        <f>VLOOKUP(A1608,'NIP totaal 2021'!$A$4:$I$2114,9,0)</f>
        <v>0</v>
      </c>
      <c r="I1608" s="32">
        <f t="shared" si="125"/>
        <v>0</v>
      </c>
      <c r="J1608" s="27">
        <f t="shared" si="126"/>
        <v>0</v>
      </c>
      <c r="K1608" s="81">
        <f t="shared" si="128"/>
        <v>1</v>
      </c>
      <c r="L1608" s="28">
        <f t="shared" si="127"/>
        <v>0</v>
      </c>
      <c r="M1608" s="28">
        <f t="shared" si="129"/>
        <v>0</v>
      </c>
    </row>
    <row r="1609" spans="1:13" ht="14.15" customHeight="1" x14ac:dyDescent="0.25">
      <c r="A1609" s="129">
        <v>16849515</v>
      </c>
      <c r="B1609" s="124" t="s">
        <v>202</v>
      </c>
      <c r="C1609" s="124" t="s">
        <v>203</v>
      </c>
      <c r="D1609" s="4" t="s">
        <v>2991</v>
      </c>
      <c r="E1609" s="6">
        <v>1</v>
      </c>
      <c r="F1609" s="6"/>
      <c r="G1609" s="7"/>
      <c r="H1609" s="122">
        <f>VLOOKUP(A1609,'NIP totaal 2021'!$A$4:$I$2114,9,0)</f>
        <v>0</v>
      </c>
      <c r="I1609" s="32">
        <f t="shared" si="125"/>
        <v>0</v>
      </c>
      <c r="J1609" s="27">
        <f t="shared" si="126"/>
        <v>0</v>
      </c>
      <c r="K1609" s="81">
        <f t="shared" si="128"/>
        <v>1</v>
      </c>
      <c r="L1609" s="28">
        <f t="shared" si="127"/>
        <v>0</v>
      </c>
      <c r="M1609" s="28">
        <f t="shared" si="129"/>
        <v>0</v>
      </c>
    </row>
    <row r="1610" spans="1:13" ht="14.15" customHeight="1" x14ac:dyDescent="0.25">
      <c r="A1610" s="129">
        <v>16851013</v>
      </c>
      <c r="B1610" s="124" t="s">
        <v>2788</v>
      </c>
      <c r="C1610" s="124" t="s">
        <v>155</v>
      </c>
      <c r="D1610" s="4" t="s">
        <v>2991</v>
      </c>
      <c r="E1610" s="6">
        <v>30</v>
      </c>
      <c r="F1610" s="6"/>
      <c r="G1610" s="7"/>
      <c r="H1610" s="122">
        <f>VLOOKUP(A1610,'NIP totaal 2021'!$A$4:$I$2114,9,0)</f>
        <v>0</v>
      </c>
      <c r="I1610" s="32">
        <f t="shared" si="125"/>
        <v>0</v>
      </c>
      <c r="J1610" s="27">
        <f t="shared" si="126"/>
        <v>0</v>
      </c>
      <c r="K1610" s="81">
        <f t="shared" si="128"/>
        <v>1</v>
      </c>
      <c r="L1610" s="28">
        <f t="shared" si="127"/>
        <v>0</v>
      </c>
      <c r="M1610" s="28">
        <f t="shared" si="129"/>
        <v>0</v>
      </c>
    </row>
    <row r="1611" spans="1:13" ht="14.15" customHeight="1" x14ac:dyDescent="0.25">
      <c r="A1611" s="129">
        <v>16851021</v>
      </c>
      <c r="B1611" s="124" t="s">
        <v>2788</v>
      </c>
      <c r="C1611" s="124" t="s">
        <v>155</v>
      </c>
      <c r="D1611" s="4" t="s">
        <v>2991</v>
      </c>
      <c r="E1611" s="6">
        <v>30</v>
      </c>
      <c r="F1611" s="6"/>
      <c r="G1611" s="7"/>
      <c r="H1611" s="122">
        <f>VLOOKUP(A1611,'NIP totaal 2021'!$A$4:$I$2114,9,0)</f>
        <v>0</v>
      </c>
      <c r="I1611" s="32">
        <f t="shared" si="125"/>
        <v>0</v>
      </c>
      <c r="J1611" s="27">
        <f t="shared" si="126"/>
        <v>0</v>
      </c>
      <c r="K1611" s="81">
        <f t="shared" si="128"/>
        <v>1</v>
      </c>
      <c r="L1611" s="28">
        <f t="shared" si="127"/>
        <v>0</v>
      </c>
      <c r="M1611" s="28">
        <f t="shared" si="129"/>
        <v>0</v>
      </c>
    </row>
    <row r="1612" spans="1:13" ht="14.15" customHeight="1" x14ac:dyDescent="0.25">
      <c r="A1612" s="129">
        <v>16851048</v>
      </c>
      <c r="B1612" s="124" t="s">
        <v>2788</v>
      </c>
      <c r="C1612" s="124" t="s">
        <v>155</v>
      </c>
      <c r="D1612" s="4" t="s">
        <v>2991</v>
      </c>
      <c r="E1612" s="6">
        <v>30</v>
      </c>
      <c r="F1612" s="6"/>
      <c r="G1612" s="7"/>
      <c r="H1612" s="122">
        <f>VLOOKUP(A1612,'NIP totaal 2021'!$A$4:$I$2114,9,0)</f>
        <v>0</v>
      </c>
      <c r="I1612" s="32">
        <f t="shared" si="125"/>
        <v>0</v>
      </c>
      <c r="J1612" s="27">
        <f t="shared" si="126"/>
        <v>0</v>
      </c>
      <c r="K1612" s="81">
        <f t="shared" si="128"/>
        <v>1</v>
      </c>
      <c r="L1612" s="28">
        <f t="shared" si="127"/>
        <v>0</v>
      </c>
      <c r="M1612" s="28">
        <f t="shared" si="129"/>
        <v>0</v>
      </c>
    </row>
    <row r="1613" spans="1:13" ht="14.15" customHeight="1" x14ac:dyDescent="0.25">
      <c r="A1613" s="129">
        <v>16852125</v>
      </c>
      <c r="B1613" s="124" t="s">
        <v>100</v>
      </c>
      <c r="C1613" s="124" t="s">
        <v>101</v>
      </c>
      <c r="D1613" s="4" t="s">
        <v>2991</v>
      </c>
      <c r="E1613" s="6">
        <v>28</v>
      </c>
      <c r="F1613" s="6"/>
      <c r="G1613" s="7"/>
      <c r="H1613" s="122">
        <f>VLOOKUP(A1613,'NIP totaal 2021'!$A$4:$I$2114,9,0)</f>
        <v>0</v>
      </c>
      <c r="I1613" s="32">
        <f t="shared" si="125"/>
        <v>0</v>
      </c>
      <c r="J1613" s="27">
        <f t="shared" si="126"/>
        <v>0</v>
      </c>
      <c r="K1613" s="81">
        <f t="shared" si="128"/>
        <v>1</v>
      </c>
      <c r="L1613" s="28">
        <f t="shared" si="127"/>
        <v>0</v>
      </c>
      <c r="M1613" s="28">
        <f t="shared" si="129"/>
        <v>0</v>
      </c>
    </row>
    <row r="1614" spans="1:13" ht="14.15" customHeight="1" x14ac:dyDescent="0.25">
      <c r="A1614" s="129">
        <v>16852672</v>
      </c>
      <c r="B1614" s="124" t="s">
        <v>150</v>
      </c>
      <c r="C1614" s="124" t="s">
        <v>151</v>
      </c>
      <c r="D1614" s="4" t="s">
        <v>2991</v>
      </c>
      <c r="E1614" s="6">
        <v>1</v>
      </c>
      <c r="F1614" s="6"/>
      <c r="G1614" s="7"/>
      <c r="H1614" s="122">
        <f>VLOOKUP(A1614,'NIP totaal 2021'!$A$4:$I$2114,9,0)</f>
        <v>0</v>
      </c>
      <c r="I1614" s="32">
        <f t="shared" si="125"/>
        <v>0</v>
      </c>
      <c r="J1614" s="27">
        <f t="shared" si="126"/>
        <v>0</v>
      </c>
      <c r="K1614" s="81">
        <f t="shared" si="128"/>
        <v>1</v>
      </c>
      <c r="L1614" s="28">
        <f t="shared" si="127"/>
        <v>0</v>
      </c>
      <c r="M1614" s="28">
        <f t="shared" si="129"/>
        <v>0</v>
      </c>
    </row>
    <row r="1615" spans="1:13" ht="14.15" customHeight="1" x14ac:dyDescent="0.25">
      <c r="A1615" s="129">
        <v>16852702</v>
      </c>
      <c r="B1615" s="124" t="s">
        <v>150</v>
      </c>
      <c r="C1615" s="124" t="s">
        <v>151</v>
      </c>
      <c r="D1615" s="4" t="s">
        <v>2991</v>
      </c>
      <c r="E1615" s="6">
        <v>1</v>
      </c>
      <c r="F1615" s="6"/>
      <c r="G1615" s="7"/>
      <c r="H1615" s="122">
        <f>VLOOKUP(A1615,'NIP totaal 2021'!$A$4:$I$2114,9,0)</f>
        <v>0</v>
      </c>
      <c r="I1615" s="32">
        <f t="shared" si="125"/>
        <v>0</v>
      </c>
      <c r="J1615" s="27">
        <f t="shared" si="126"/>
        <v>0</v>
      </c>
      <c r="K1615" s="81">
        <f t="shared" si="128"/>
        <v>1</v>
      </c>
      <c r="L1615" s="28">
        <f t="shared" si="127"/>
        <v>0</v>
      </c>
      <c r="M1615" s="28">
        <f t="shared" si="129"/>
        <v>0</v>
      </c>
    </row>
    <row r="1616" spans="1:13" ht="14.15" customHeight="1" x14ac:dyDescent="0.25">
      <c r="A1616" s="129">
        <v>16856694</v>
      </c>
      <c r="B1616" s="124" t="s">
        <v>2803</v>
      </c>
      <c r="C1616" s="124" t="s">
        <v>250</v>
      </c>
      <c r="D1616" s="4" t="s">
        <v>2991</v>
      </c>
      <c r="E1616" s="6">
        <v>112</v>
      </c>
      <c r="F1616" s="6"/>
      <c r="G1616" s="7"/>
      <c r="H1616" s="122">
        <f>VLOOKUP(A1616,'NIP totaal 2021'!$A$4:$I$2114,9,0)</f>
        <v>0</v>
      </c>
      <c r="I1616" s="32">
        <f t="shared" si="125"/>
        <v>0</v>
      </c>
      <c r="J1616" s="27">
        <f t="shared" si="126"/>
        <v>0</v>
      </c>
      <c r="K1616" s="81">
        <f t="shared" si="128"/>
        <v>1</v>
      </c>
      <c r="L1616" s="28">
        <f t="shared" si="127"/>
        <v>0</v>
      </c>
      <c r="M1616" s="28">
        <f t="shared" si="129"/>
        <v>0</v>
      </c>
    </row>
    <row r="1617" spans="1:13" ht="14.15" customHeight="1" x14ac:dyDescent="0.25">
      <c r="A1617" s="129">
        <v>16857488</v>
      </c>
      <c r="B1617" s="124" t="s">
        <v>196</v>
      </c>
      <c r="C1617" s="124" t="s">
        <v>197</v>
      </c>
      <c r="D1617" s="4" t="s">
        <v>2991</v>
      </c>
      <c r="E1617" s="6">
        <v>30</v>
      </c>
      <c r="F1617" s="6"/>
      <c r="G1617" s="7"/>
      <c r="H1617" s="122">
        <f>VLOOKUP(A1617,'NIP totaal 2021'!$A$4:$I$2114,9,0)</f>
        <v>0</v>
      </c>
      <c r="I1617" s="32">
        <f t="shared" si="125"/>
        <v>0</v>
      </c>
      <c r="J1617" s="27">
        <f t="shared" si="126"/>
        <v>0</v>
      </c>
      <c r="K1617" s="81">
        <f t="shared" si="128"/>
        <v>1</v>
      </c>
      <c r="L1617" s="28">
        <f t="shared" si="127"/>
        <v>0</v>
      </c>
      <c r="M1617" s="28">
        <f t="shared" si="129"/>
        <v>0</v>
      </c>
    </row>
    <row r="1618" spans="1:13" ht="14.15" customHeight="1" x14ac:dyDescent="0.25">
      <c r="A1618" s="129">
        <v>16860977</v>
      </c>
      <c r="B1618" s="124" t="s">
        <v>2755</v>
      </c>
      <c r="C1618" s="124" t="s">
        <v>2756</v>
      </c>
      <c r="D1618" s="4" t="s">
        <v>2991</v>
      </c>
      <c r="E1618" s="6">
        <v>1</v>
      </c>
      <c r="F1618" s="6"/>
      <c r="G1618" s="7"/>
      <c r="H1618" s="122">
        <f>VLOOKUP(A1618,'NIP totaal 2021'!$A$4:$I$2114,9,0)</f>
        <v>0</v>
      </c>
      <c r="I1618" s="32">
        <f t="shared" si="125"/>
        <v>0</v>
      </c>
      <c r="J1618" s="27">
        <f t="shared" si="126"/>
        <v>0</v>
      </c>
      <c r="K1618" s="81">
        <f t="shared" si="128"/>
        <v>1</v>
      </c>
      <c r="L1618" s="28">
        <f t="shared" si="127"/>
        <v>0</v>
      </c>
      <c r="M1618" s="28">
        <f t="shared" si="129"/>
        <v>0</v>
      </c>
    </row>
    <row r="1619" spans="1:13" ht="14.15" customHeight="1" x14ac:dyDescent="0.25">
      <c r="A1619" s="129">
        <v>16861248</v>
      </c>
      <c r="B1619" s="124" t="s">
        <v>2825</v>
      </c>
      <c r="C1619" s="124" t="s">
        <v>340</v>
      </c>
      <c r="D1619" s="4" t="s">
        <v>2991</v>
      </c>
      <c r="E1619" s="6">
        <v>63</v>
      </c>
      <c r="F1619" s="6"/>
      <c r="G1619" s="7"/>
      <c r="H1619" s="122">
        <f>VLOOKUP(A1619,'NIP totaal 2021'!$A$4:$I$2114,9,0)</f>
        <v>0</v>
      </c>
      <c r="I1619" s="32">
        <f t="shared" si="125"/>
        <v>0</v>
      </c>
      <c r="J1619" s="27">
        <f t="shared" si="126"/>
        <v>0</v>
      </c>
      <c r="K1619" s="81">
        <f t="shared" si="128"/>
        <v>1</v>
      </c>
      <c r="L1619" s="28">
        <f t="shared" si="127"/>
        <v>0</v>
      </c>
      <c r="M1619" s="28">
        <f t="shared" si="129"/>
        <v>0</v>
      </c>
    </row>
    <row r="1620" spans="1:13" ht="14.15" customHeight="1" x14ac:dyDescent="0.25">
      <c r="A1620" s="129">
        <v>16861728</v>
      </c>
      <c r="B1620" s="124" t="s">
        <v>2857</v>
      </c>
      <c r="C1620" s="124" t="s">
        <v>2748</v>
      </c>
      <c r="D1620" s="4" t="s">
        <v>2991</v>
      </c>
      <c r="E1620" s="6">
        <v>56</v>
      </c>
      <c r="F1620" s="6"/>
      <c r="G1620" s="7"/>
      <c r="H1620" s="122">
        <f>VLOOKUP(A1620,'NIP totaal 2021'!$A$4:$I$2114,9,0)</f>
        <v>0</v>
      </c>
      <c r="I1620" s="32">
        <f t="shared" ref="I1620:I1683" si="130">F1620/E1620</f>
        <v>0</v>
      </c>
      <c r="J1620" s="27">
        <f t="shared" ref="J1620:J1683" si="131">H1620/E1620*F1620</f>
        <v>0</v>
      </c>
      <c r="K1620" s="81">
        <f t="shared" si="128"/>
        <v>1</v>
      </c>
      <c r="L1620" s="28">
        <f t="shared" ref="L1620:L1683" si="132">G1620/E1620*F1620</f>
        <v>0</v>
      </c>
      <c r="M1620" s="28">
        <f t="shared" si="129"/>
        <v>0</v>
      </c>
    </row>
    <row r="1621" spans="1:13" ht="14.15" customHeight="1" x14ac:dyDescent="0.25">
      <c r="A1621" s="129">
        <v>16861736</v>
      </c>
      <c r="B1621" s="124" t="s">
        <v>2857</v>
      </c>
      <c r="C1621" s="124" t="s">
        <v>2748</v>
      </c>
      <c r="D1621" s="4" t="s">
        <v>2991</v>
      </c>
      <c r="E1621" s="6">
        <v>28</v>
      </c>
      <c r="F1621" s="6"/>
      <c r="G1621" s="7"/>
      <c r="H1621" s="122">
        <f>VLOOKUP(A1621,'NIP totaal 2021'!$A$4:$I$2114,9,0)</f>
        <v>0</v>
      </c>
      <c r="I1621" s="32">
        <f t="shared" si="130"/>
        <v>0</v>
      </c>
      <c r="J1621" s="27">
        <f t="shared" si="131"/>
        <v>0</v>
      </c>
      <c r="K1621" s="81">
        <f t="shared" ref="K1621:K1684" si="133">IF(H1621&gt;G1621, 0, 1)</f>
        <v>1</v>
      </c>
      <c r="L1621" s="28">
        <f t="shared" si="132"/>
        <v>0</v>
      </c>
      <c r="M1621" s="28">
        <f t="shared" ref="M1621:M1684" si="134">MIN(L1621,J1621)</f>
        <v>0</v>
      </c>
    </row>
    <row r="1622" spans="1:13" ht="14.15" customHeight="1" x14ac:dyDescent="0.25">
      <c r="A1622" s="129">
        <v>16861744</v>
      </c>
      <c r="B1622" s="124" t="s">
        <v>2857</v>
      </c>
      <c r="C1622" s="124" t="s">
        <v>2748</v>
      </c>
      <c r="D1622" s="4" t="s">
        <v>2991</v>
      </c>
      <c r="E1622" s="6">
        <v>56</v>
      </c>
      <c r="F1622" s="6"/>
      <c r="G1622" s="7"/>
      <c r="H1622" s="122">
        <f>VLOOKUP(A1622,'NIP totaal 2021'!$A$4:$I$2114,9,0)</f>
        <v>0</v>
      </c>
      <c r="I1622" s="32">
        <f t="shared" si="130"/>
        <v>0</v>
      </c>
      <c r="J1622" s="27">
        <f t="shared" si="131"/>
        <v>0</v>
      </c>
      <c r="K1622" s="81">
        <f t="shared" si="133"/>
        <v>1</v>
      </c>
      <c r="L1622" s="28">
        <f t="shared" si="132"/>
        <v>0</v>
      </c>
      <c r="M1622" s="28">
        <f t="shared" si="134"/>
        <v>0</v>
      </c>
    </row>
    <row r="1623" spans="1:13" ht="14.15" customHeight="1" x14ac:dyDescent="0.25">
      <c r="A1623" s="129">
        <v>16861752</v>
      </c>
      <c r="B1623" s="124" t="s">
        <v>2857</v>
      </c>
      <c r="C1623" s="124" t="s">
        <v>2748</v>
      </c>
      <c r="D1623" s="4" t="s">
        <v>2991</v>
      </c>
      <c r="E1623" s="6">
        <v>28</v>
      </c>
      <c r="F1623" s="6"/>
      <c r="G1623" s="7"/>
      <c r="H1623" s="122">
        <f>VLOOKUP(A1623,'NIP totaal 2021'!$A$4:$I$2114,9,0)</f>
        <v>0</v>
      </c>
      <c r="I1623" s="32">
        <f t="shared" si="130"/>
        <v>0</v>
      </c>
      <c r="J1623" s="27">
        <f t="shared" si="131"/>
        <v>0</v>
      </c>
      <c r="K1623" s="81">
        <f t="shared" si="133"/>
        <v>1</v>
      </c>
      <c r="L1623" s="28">
        <f t="shared" si="132"/>
        <v>0</v>
      </c>
      <c r="M1623" s="28">
        <f t="shared" si="134"/>
        <v>0</v>
      </c>
    </row>
    <row r="1624" spans="1:13" ht="14.15" customHeight="1" x14ac:dyDescent="0.25">
      <c r="A1624" s="129">
        <v>16861930</v>
      </c>
      <c r="B1624" s="124" t="s">
        <v>265</v>
      </c>
      <c r="C1624" s="124" t="s">
        <v>266</v>
      </c>
      <c r="D1624" s="4" t="s">
        <v>2991</v>
      </c>
      <c r="E1624" s="6">
        <v>1</v>
      </c>
      <c r="F1624" s="6"/>
      <c r="G1624" s="7"/>
      <c r="H1624" s="122">
        <f>VLOOKUP(A1624,'NIP totaal 2021'!$A$4:$I$2114,9,0)</f>
        <v>0</v>
      </c>
      <c r="I1624" s="32">
        <f t="shared" si="130"/>
        <v>0</v>
      </c>
      <c r="J1624" s="27">
        <f t="shared" si="131"/>
        <v>0</v>
      </c>
      <c r="K1624" s="81">
        <f t="shared" si="133"/>
        <v>1</v>
      </c>
      <c r="L1624" s="28">
        <f t="shared" si="132"/>
        <v>0</v>
      </c>
      <c r="M1624" s="28">
        <f t="shared" si="134"/>
        <v>0</v>
      </c>
    </row>
    <row r="1625" spans="1:13" ht="14.15" customHeight="1" x14ac:dyDescent="0.25">
      <c r="A1625" s="129">
        <v>16861949</v>
      </c>
      <c r="B1625" s="124" t="s">
        <v>265</v>
      </c>
      <c r="C1625" s="124" t="s">
        <v>266</v>
      </c>
      <c r="D1625" s="4" t="s">
        <v>2991</v>
      </c>
      <c r="E1625" s="6">
        <v>1</v>
      </c>
      <c r="F1625" s="6"/>
      <c r="G1625" s="7"/>
      <c r="H1625" s="122">
        <f>VLOOKUP(A1625,'NIP totaal 2021'!$A$4:$I$2114,9,0)</f>
        <v>0</v>
      </c>
      <c r="I1625" s="32">
        <f t="shared" si="130"/>
        <v>0</v>
      </c>
      <c r="J1625" s="27">
        <f t="shared" si="131"/>
        <v>0</v>
      </c>
      <c r="K1625" s="81">
        <f t="shared" si="133"/>
        <v>1</v>
      </c>
      <c r="L1625" s="28">
        <f t="shared" si="132"/>
        <v>0</v>
      </c>
      <c r="M1625" s="28">
        <f t="shared" si="134"/>
        <v>0</v>
      </c>
    </row>
    <row r="1626" spans="1:13" ht="14.15" customHeight="1" x14ac:dyDescent="0.25">
      <c r="A1626" s="129">
        <v>16862074</v>
      </c>
      <c r="B1626" s="124" t="s">
        <v>2823</v>
      </c>
      <c r="C1626" s="124" t="s">
        <v>326</v>
      </c>
      <c r="D1626" s="4" t="s">
        <v>2991</v>
      </c>
      <c r="E1626" s="6">
        <v>224</v>
      </c>
      <c r="F1626" s="6"/>
      <c r="G1626" s="7"/>
      <c r="H1626" s="122">
        <f>VLOOKUP(A1626,'NIP totaal 2021'!$A$4:$I$2114,9,0)</f>
        <v>0</v>
      </c>
      <c r="I1626" s="32">
        <f t="shared" si="130"/>
        <v>0</v>
      </c>
      <c r="J1626" s="27">
        <f t="shared" si="131"/>
        <v>0</v>
      </c>
      <c r="K1626" s="81">
        <f t="shared" si="133"/>
        <v>1</v>
      </c>
      <c r="L1626" s="28">
        <f t="shared" si="132"/>
        <v>0</v>
      </c>
      <c r="M1626" s="28">
        <f t="shared" si="134"/>
        <v>0</v>
      </c>
    </row>
    <row r="1627" spans="1:13" ht="14.15" customHeight="1" x14ac:dyDescent="0.25">
      <c r="A1627" s="129">
        <v>16862082</v>
      </c>
      <c r="B1627" s="124" t="s">
        <v>331</v>
      </c>
      <c r="C1627" s="124" t="s">
        <v>332</v>
      </c>
      <c r="D1627" s="4" t="s">
        <v>2991</v>
      </c>
      <c r="E1627" s="6">
        <v>1</v>
      </c>
      <c r="F1627" s="6"/>
      <c r="G1627" s="7"/>
      <c r="H1627" s="122">
        <f>VLOOKUP(A1627,'NIP totaal 2021'!$A$4:$I$2114,9,0)</f>
        <v>0</v>
      </c>
      <c r="I1627" s="32">
        <f t="shared" si="130"/>
        <v>0</v>
      </c>
      <c r="J1627" s="27">
        <f t="shared" si="131"/>
        <v>0</v>
      </c>
      <c r="K1627" s="81">
        <f t="shared" si="133"/>
        <v>1</v>
      </c>
      <c r="L1627" s="28">
        <f t="shared" si="132"/>
        <v>0</v>
      </c>
      <c r="M1627" s="28">
        <f t="shared" si="134"/>
        <v>0</v>
      </c>
    </row>
    <row r="1628" spans="1:13" ht="14.15" customHeight="1" x14ac:dyDescent="0.25">
      <c r="A1628" s="129">
        <v>16862104</v>
      </c>
      <c r="B1628" s="124" t="s">
        <v>265</v>
      </c>
      <c r="C1628" s="124" t="s">
        <v>266</v>
      </c>
      <c r="D1628" s="4" t="s">
        <v>2991</v>
      </c>
      <c r="E1628" s="6">
        <v>1</v>
      </c>
      <c r="F1628" s="6"/>
      <c r="G1628" s="7"/>
      <c r="H1628" s="122">
        <f>VLOOKUP(A1628,'NIP totaal 2021'!$A$4:$I$2114,9,0)</f>
        <v>0</v>
      </c>
      <c r="I1628" s="32">
        <f t="shared" si="130"/>
        <v>0</v>
      </c>
      <c r="J1628" s="27">
        <f t="shared" si="131"/>
        <v>0</v>
      </c>
      <c r="K1628" s="81">
        <f t="shared" si="133"/>
        <v>1</v>
      </c>
      <c r="L1628" s="28">
        <f t="shared" si="132"/>
        <v>0</v>
      </c>
      <c r="M1628" s="28">
        <f t="shared" si="134"/>
        <v>0</v>
      </c>
    </row>
    <row r="1629" spans="1:13" ht="14.15" customHeight="1" x14ac:dyDescent="0.25">
      <c r="A1629" s="129">
        <v>16862112</v>
      </c>
      <c r="B1629" s="124" t="s">
        <v>265</v>
      </c>
      <c r="C1629" s="124" t="s">
        <v>266</v>
      </c>
      <c r="D1629" s="4" t="s">
        <v>2991</v>
      </c>
      <c r="E1629" s="6">
        <v>1</v>
      </c>
      <c r="F1629" s="6"/>
      <c r="G1629" s="7"/>
      <c r="H1629" s="122">
        <f>VLOOKUP(A1629,'NIP totaal 2021'!$A$4:$I$2114,9,0)</f>
        <v>0</v>
      </c>
      <c r="I1629" s="32">
        <f t="shared" si="130"/>
        <v>0</v>
      </c>
      <c r="J1629" s="27">
        <f t="shared" si="131"/>
        <v>0</v>
      </c>
      <c r="K1629" s="81">
        <f t="shared" si="133"/>
        <v>1</v>
      </c>
      <c r="L1629" s="28">
        <f t="shared" si="132"/>
        <v>0</v>
      </c>
      <c r="M1629" s="28">
        <f t="shared" si="134"/>
        <v>0</v>
      </c>
    </row>
    <row r="1630" spans="1:13" ht="14.15" customHeight="1" x14ac:dyDescent="0.25">
      <c r="A1630" s="129">
        <v>16862228</v>
      </c>
      <c r="B1630" s="124" t="s">
        <v>2823</v>
      </c>
      <c r="C1630" s="124" t="s">
        <v>326</v>
      </c>
      <c r="D1630" s="4" t="s">
        <v>2991</v>
      </c>
      <c r="E1630" s="6">
        <v>224</v>
      </c>
      <c r="F1630" s="6"/>
      <c r="G1630" s="7"/>
      <c r="H1630" s="122">
        <f>VLOOKUP(A1630,'NIP totaal 2021'!$A$4:$I$2114,9,0)</f>
        <v>0</v>
      </c>
      <c r="I1630" s="32">
        <f t="shared" si="130"/>
        <v>0</v>
      </c>
      <c r="J1630" s="27">
        <f t="shared" si="131"/>
        <v>0</v>
      </c>
      <c r="K1630" s="81">
        <f t="shared" si="133"/>
        <v>1</v>
      </c>
      <c r="L1630" s="28">
        <f t="shared" si="132"/>
        <v>0</v>
      </c>
      <c r="M1630" s="28">
        <f t="shared" si="134"/>
        <v>0</v>
      </c>
    </row>
    <row r="1631" spans="1:13" ht="14.15" customHeight="1" x14ac:dyDescent="0.25">
      <c r="A1631" s="129">
        <v>16864557</v>
      </c>
      <c r="B1631" s="124" t="s">
        <v>140</v>
      </c>
      <c r="C1631" s="124" t="s">
        <v>141</v>
      </c>
      <c r="D1631" s="4" t="s">
        <v>2991</v>
      </c>
      <c r="E1631" s="6">
        <v>60</v>
      </c>
      <c r="F1631" s="6"/>
      <c r="G1631" s="7"/>
      <c r="H1631" s="122">
        <f>VLOOKUP(A1631,'NIP totaal 2021'!$A$4:$I$2114,9,0)</f>
        <v>0</v>
      </c>
      <c r="I1631" s="32">
        <f t="shared" si="130"/>
        <v>0</v>
      </c>
      <c r="J1631" s="27">
        <f t="shared" si="131"/>
        <v>0</v>
      </c>
      <c r="K1631" s="81">
        <f t="shared" si="133"/>
        <v>1</v>
      </c>
      <c r="L1631" s="28">
        <f t="shared" si="132"/>
        <v>0</v>
      </c>
      <c r="M1631" s="28">
        <f t="shared" si="134"/>
        <v>0</v>
      </c>
    </row>
    <row r="1632" spans="1:13" ht="14.15" customHeight="1" x14ac:dyDescent="0.25">
      <c r="A1632" s="129">
        <v>16865014</v>
      </c>
      <c r="B1632" s="124" t="s">
        <v>219</v>
      </c>
      <c r="C1632" s="124" t="s">
        <v>220</v>
      </c>
      <c r="D1632" s="4" t="s">
        <v>2991</v>
      </c>
      <c r="E1632" s="6">
        <v>1</v>
      </c>
      <c r="F1632" s="6"/>
      <c r="G1632" s="7"/>
      <c r="H1632" s="122">
        <f>VLOOKUP(A1632,'NIP totaal 2021'!$A$4:$I$2114,9,0)</f>
        <v>0</v>
      </c>
      <c r="I1632" s="32">
        <f t="shared" si="130"/>
        <v>0</v>
      </c>
      <c r="J1632" s="27">
        <f t="shared" si="131"/>
        <v>0</v>
      </c>
      <c r="K1632" s="81">
        <f t="shared" si="133"/>
        <v>1</v>
      </c>
      <c r="L1632" s="28">
        <f t="shared" si="132"/>
        <v>0</v>
      </c>
      <c r="M1632" s="28">
        <f t="shared" si="134"/>
        <v>0</v>
      </c>
    </row>
    <row r="1633" spans="1:13" ht="14.15" customHeight="1" x14ac:dyDescent="0.25">
      <c r="A1633" s="129">
        <v>16867734</v>
      </c>
      <c r="B1633" s="124" t="s">
        <v>2822</v>
      </c>
      <c r="C1633" s="124" t="s">
        <v>324</v>
      </c>
      <c r="D1633" s="4" t="s">
        <v>2991</v>
      </c>
      <c r="E1633" s="6">
        <v>21</v>
      </c>
      <c r="F1633" s="6"/>
      <c r="G1633" s="7"/>
      <c r="H1633" s="122">
        <f>VLOOKUP(A1633,'NIP totaal 2021'!$A$4:$I$2114,9,0)</f>
        <v>0</v>
      </c>
      <c r="I1633" s="32">
        <f t="shared" si="130"/>
        <v>0</v>
      </c>
      <c r="J1633" s="27">
        <f t="shared" si="131"/>
        <v>0</v>
      </c>
      <c r="K1633" s="81">
        <f t="shared" si="133"/>
        <v>1</v>
      </c>
      <c r="L1633" s="28">
        <f t="shared" si="132"/>
        <v>0</v>
      </c>
      <c r="M1633" s="28">
        <f t="shared" si="134"/>
        <v>0</v>
      </c>
    </row>
    <row r="1634" spans="1:13" ht="14.15" customHeight="1" x14ac:dyDescent="0.25">
      <c r="A1634" s="129">
        <v>16867769</v>
      </c>
      <c r="B1634" s="124" t="s">
        <v>261</v>
      </c>
      <c r="C1634" s="124" t="s">
        <v>262</v>
      </c>
      <c r="D1634" s="4" t="s">
        <v>2991</v>
      </c>
      <c r="E1634" s="6">
        <v>14</v>
      </c>
      <c r="F1634" s="6"/>
      <c r="G1634" s="7"/>
      <c r="H1634" s="122">
        <f>VLOOKUP(A1634,'NIP totaal 2021'!$A$4:$I$2114,9,0)</f>
        <v>0</v>
      </c>
      <c r="I1634" s="32">
        <f t="shared" si="130"/>
        <v>0</v>
      </c>
      <c r="J1634" s="27">
        <f t="shared" si="131"/>
        <v>0</v>
      </c>
      <c r="K1634" s="81">
        <f t="shared" si="133"/>
        <v>1</v>
      </c>
      <c r="L1634" s="28">
        <f t="shared" si="132"/>
        <v>0</v>
      </c>
      <c r="M1634" s="28">
        <f t="shared" si="134"/>
        <v>0</v>
      </c>
    </row>
    <row r="1635" spans="1:13" ht="14.15" customHeight="1" x14ac:dyDescent="0.25">
      <c r="A1635" s="129">
        <v>16869249</v>
      </c>
      <c r="B1635" s="124" t="s">
        <v>196</v>
      </c>
      <c r="C1635" s="124" t="s">
        <v>197</v>
      </c>
      <c r="D1635" s="4" t="s">
        <v>2991</v>
      </c>
      <c r="E1635" s="6">
        <v>100</v>
      </c>
      <c r="F1635" s="6"/>
      <c r="G1635" s="7"/>
      <c r="H1635" s="122">
        <f>VLOOKUP(A1635,'NIP totaal 2021'!$A$4:$I$2114,9,0)</f>
        <v>0</v>
      </c>
      <c r="I1635" s="32">
        <f t="shared" si="130"/>
        <v>0</v>
      </c>
      <c r="J1635" s="27">
        <f t="shared" si="131"/>
        <v>0</v>
      </c>
      <c r="K1635" s="81">
        <f t="shared" si="133"/>
        <v>1</v>
      </c>
      <c r="L1635" s="28">
        <f t="shared" si="132"/>
        <v>0</v>
      </c>
      <c r="M1635" s="28">
        <f t="shared" si="134"/>
        <v>0</v>
      </c>
    </row>
    <row r="1636" spans="1:13" ht="14.15" customHeight="1" x14ac:dyDescent="0.25">
      <c r="A1636" s="129">
        <v>16870972</v>
      </c>
      <c r="B1636" s="124" t="s">
        <v>297</v>
      </c>
      <c r="C1636" s="124" t="s">
        <v>298</v>
      </c>
      <c r="D1636" s="4" t="s">
        <v>2991</v>
      </c>
      <c r="E1636" s="6">
        <v>1</v>
      </c>
      <c r="F1636" s="6"/>
      <c r="G1636" s="7"/>
      <c r="H1636" s="122">
        <f>VLOOKUP(A1636,'NIP totaal 2021'!$A$4:$I$2114,9,0)</f>
        <v>0</v>
      </c>
      <c r="I1636" s="32">
        <f t="shared" si="130"/>
        <v>0</v>
      </c>
      <c r="J1636" s="27">
        <f t="shared" si="131"/>
        <v>0</v>
      </c>
      <c r="K1636" s="81">
        <f t="shared" si="133"/>
        <v>1</v>
      </c>
      <c r="L1636" s="28">
        <f t="shared" si="132"/>
        <v>0</v>
      </c>
      <c r="M1636" s="28">
        <f t="shared" si="134"/>
        <v>0</v>
      </c>
    </row>
    <row r="1637" spans="1:13" ht="14.15" customHeight="1" x14ac:dyDescent="0.25">
      <c r="A1637" s="129">
        <v>16877853</v>
      </c>
      <c r="B1637" s="124" t="s">
        <v>441</v>
      </c>
      <c r="C1637" s="124" t="s">
        <v>442</v>
      </c>
      <c r="D1637" s="4" t="s">
        <v>2991</v>
      </c>
      <c r="E1637" s="6">
        <v>1</v>
      </c>
      <c r="F1637" s="6"/>
      <c r="G1637" s="7"/>
      <c r="H1637" s="122">
        <f>VLOOKUP(A1637,'NIP totaal 2021'!$A$4:$I$2114,9,0)</f>
        <v>0</v>
      </c>
      <c r="I1637" s="32">
        <f t="shared" si="130"/>
        <v>0</v>
      </c>
      <c r="J1637" s="27">
        <f t="shared" si="131"/>
        <v>0</v>
      </c>
      <c r="K1637" s="81">
        <f t="shared" si="133"/>
        <v>1</v>
      </c>
      <c r="L1637" s="28">
        <f t="shared" si="132"/>
        <v>0</v>
      </c>
      <c r="M1637" s="28">
        <f t="shared" si="134"/>
        <v>0</v>
      </c>
    </row>
    <row r="1638" spans="1:13" ht="14.15" customHeight="1" x14ac:dyDescent="0.25">
      <c r="A1638" s="129">
        <v>16877861</v>
      </c>
      <c r="B1638" s="124" t="s">
        <v>441</v>
      </c>
      <c r="C1638" s="124" t="s">
        <v>442</v>
      </c>
      <c r="D1638" s="4" t="s">
        <v>2991</v>
      </c>
      <c r="E1638" s="6">
        <v>1</v>
      </c>
      <c r="F1638" s="6"/>
      <c r="G1638" s="7"/>
      <c r="H1638" s="122">
        <f>VLOOKUP(A1638,'NIP totaal 2021'!$A$4:$I$2114,9,0)</f>
        <v>0</v>
      </c>
      <c r="I1638" s="32">
        <f t="shared" si="130"/>
        <v>0</v>
      </c>
      <c r="J1638" s="27">
        <f t="shared" si="131"/>
        <v>0</v>
      </c>
      <c r="K1638" s="81">
        <f t="shared" si="133"/>
        <v>1</v>
      </c>
      <c r="L1638" s="28">
        <f t="shared" si="132"/>
        <v>0</v>
      </c>
      <c r="M1638" s="28">
        <f t="shared" si="134"/>
        <v>0</v>
      </c>
    </row>
    <row r="1639" spans="1:13" ht="14.15" customHeight="1" x14ac:dyDescent="0.25">
      <c r="A1639" s="129">
        <v>16878159</v>
      </c>
      <c r="B1639" s="124" t="s">
        <v>509</v>
      </c>
      <c r="C1639" s="124" t="s">
        <v>510</v>
      </c>
      <c r="D1639" s="4" t="s">
        <v>2991</v>
      </c>
      <c r="E1639" s="6">
        <v>1</v>
      </c>
      <c r="F1639" s="6"/>
      <c r="G1639" s="7"/>
      <c r="H1639" s="122">
        <f>VLOOKUP(A1639,'NIP totaal 2021'!$A$4:$I$2114,9,0)</f>
        <v>0</v>
      </c>
      <c r="I1639" s="32">
        <f t="shared" si="130"/>
        <v>0</v>
      </c>
      <c r="J1639" s="27">
        <f t="shared" si="131"/>
        <v>0</v>
      </c>
      <c r="K1639" s="81">
        <f t="shared" si="133"/>
        <v>1</v>
      </c>
      <c r="L1639" s="28">
        <f t="shared" si="132"/>
        <v>0</v>
      </c>
      <c r="M1639" s="28">
        <f t="shared" si="134"/>
        <v>0</v>
      </c>
    </row>
    <row r="1640" spans="1:13" ht="14.15" customHeight="1" x14ac:dyDescent="0.25">
      <c r="A1640" s="129">
        <v>16878248</v>
      </c>
      <c r="B1640" s="124" t="s">
        <v>509</v>
      </c>
      <c r="C1640" s="124" t="s">
        <v>510</v>
      </c>
      <c r="D1640" s="4" t="s">
        <v>2991</v>
      </c>
      <c r="E1640" s="6">
        <v>1</v>
      </c>
      <c r="F1640" s="6"/>
      <c r="G1640" s="7"/>
      <c r="H1640" s="122">
        <f>VLOOKUP(A1640,'NIP totaal 2021'!$A$4:$I$2114,9,0)</f>
        <v>0</v>
      </c>
      <c r="I1640" s="32">
        <f t="shared" si="130"/>
        <v>0</v>
      </c>
      <c r="J1640" s="27">
        <f t="shared" si="131"/>
        <v>0</v>
      </c>
      <c r="K1640" s="81">
        <f t="shared" si="133"/>
        <v>1</v>
      </c>
      <c r="L1640" s="28">
        <f t="shared" si="132"/>
        <v>0</v>
      </c>
      <c r="M1640" s="28">
        <f t="shared" si="134"/>
        <v>0</v>
      </c>
    </row>
    <row r="1641" spans="1:13" ht="14.15" customHeight="1" x14ac:dyDescent="0.25">
      <c r="A1641" s="129">
        <v>16879155</v>
      </c>
      <c r="B1641" s="124" t="s">
        <v>2810</v>
      </c>
      <c r="C1641" s="124" t="s">
        <v>270</v>
      </c>
      <c r="D1641" s="4" t="s">
        <v>2991</v>
      </c>
      <c r="E1641" s="6">
        <v>28</v>
      </c>
      <c r="F1641" s="6"/>
      <c r="G1641" s="7"/>
      <c r="H1641" s="122">
        <f>VLOOKUP(A1641,'NIP totaal 2021'!$A$4:$I$2114,9,0)</f>
        <v>0</v>
      </c>
      <c r="I1641" s="32">
        <f t="shared" si="130"/>
        <v>0</v>
      </c>
      <c r="J1641" s="27">
        <f t="shared" si="131"/>
        <v>0</v>
      </c>
      <c r="K1641" s="81">
        <f t="shared" si="133"/>
        <v>1</v>
      </c>
      <c r="L1641" s="28">
        <f t="shared" si="132"/>
        <v>0</v>
      </c>
      <c r="M1641" s="28">
        <f t="shared" si="134"/>
        <v>0</v>
      </c>
    </row>
    <row r="1642" spans="1:13" ht="14.15" customHeight="1" x14ac:dyDescent="0.25">
      <c r="A1642" s="129">
        <v>16879198</v>
      </c>
      <c r="B1642" s="124" t="s">
        <v>2810</v>
      </c>
      <c r="C1642" s="124" t="s">
        <v>270</v>
      </c>
      <c r="D1642" s="4" t="s">
        <v>2991</v>
      </c>
      <c r="E1642" s="6">
        <v>28</v>
      </c>
      <c r="F1642" s="6"/>
      <c r="G1642" s="7"/>
      <c r="H1642" s="122">
        <f>VLOOKUP(A1642,'NIP totaal 2021'!$A$4:$I$2114,9,0)</f>
        <v>0</v>
      </c>
      <c r="I1642" s="32">
        <f t="shared" si="130"/>
        <v>0</v>
      </c>
      <c r="J1642" s="27">
        <f t="shared" si="131"/>
        <v>0</v>
      </c>
      <c r="K1642" s="81">
        <f t="shared" si="133"/>
        <v>1</v>
      </c>
      <c r="L1642" s="28">
        <f t="shared" si="132"/>
        <v>0</v>
      </c>
      <c r="M1642" s="28">
        <f t="shared" si="134"/>
        <v>0</v>
      </c>
    </row>
    <row r="1643" spans="1:13" ht="14.15" customHeight="1" x14ac:dyDescent="0.25">
      <c r="A1643" s="129">
        <v>16879244</v>
      </c>
      <c r="B1643" s="124" t="s">
        <v>2810</v>
      </c>
      <c r="C1643" s="124" t="s">
        <v>270</v>
      </c>
      <c r="D1643" s="4" t="s">
        <v>2991</v>
      </c>
      <c r="E1643" s="6">
        <v>28</v>
      </c>
      <c r="F1643" s="6"/>
      <c r="G1643" s="7"/>
      <c r="H1643" s="122">
        <f>VLOOKUP(A1643,'NIP totaal 2021'!$A$4:$I$2114,9,0)</f>
        <v>0</v>
      </c>
      <c r="I1643" s="32">
        <f t="shared" si="130"/>
        <v>0</v>
      </c>
      <c r="J1643" s="27">
        <f t="shared" si="131"/>
        <v>0</v>
      </c>
      <c r="K1643" s="81">
        <f t="shared" si="133"/>
        <v>1</v>
      </c>
      <c r="L1643" s="28">
        <f t="shared" si="132"/>
        <v>0</v>
      </c>
      <c r="M1643" s="28">
        <f t="shared" si="134"/>
        <v>0</v>
      </c>
    </row>
    <row r="1644" spans="1:13" ht="14.15" customHeight="1" x14ac:dyDescent="0.25">
      <c r="A1644" s="129">
        <v>16879252</v>
      </c>
      <c r="B1644" s="124" t="s">
        <v>2810</v>
      </c>
      <c r="C1644" s="124" t="s">
        <v>270</v>
      </c>
      <c r="D1644" s="4" t="s">
        <v>2991</v>
      </c>
      <c r="E1644" s="6">
        <v>28</v>
      </c>
      <c r="F1644" s="6"/>
      <c r="G1644" s="7"/>
      <c r="H1644" s="122">
        <f>VLOOKUP(A1644,'NIP totaal 2021'!$A$4:$I$2114,9,0)</f>
        <v>0</v>
      </c>
      <c r="I1644" s="32">
        <f t="shared" si="130"/>
        <v>0</v>
      </c>
      <c r="J1644" s="27">
        <f t="shared" si="131"/>
        <v>0</v>
      </c>
      <c r="K1644" s="81">
        <f t="shared" si="133"/>
        <v>1</v>
      </c>
      <c r="L1644" s="28">
        <f t="shared" si="132"/>
        <v>0</v>
      </c>
      <c r="M1644" s="28">
        <f t="shared" si="134"/>
        <v>0</v>
      </c>
    </row>
    <row r="1645" spans="1:13" ht="14.15" customHeight="1" x14ac:dyDescent="0.25">
      <c r="A1645" s="129">
        <v>16880412</v>
      </c>
      <c r="B1645" s="124" t="s">
        <v>146</v>
      </c>
      <c r="C1645" s="124" t="s">
        <v>147</v>
      </c>
      <c r="D1645" s="4" t="s">
        <v>2991</v>
      </c>
      <c r="E1645" s="6">
        <v>1</v>
      </c>
      <c r="F1645" s="6"/>
      <c r="G1645" s="7"/>
      <c r="H1645" s="122">
        <f>VLOOKUP(A1645,'NIP totaal 2021'!$A$4:$I$2114,9,0)</f>
        <v>0</v>
      </c>
      <c r="I1645" s="32">
        <f t="shared" si="130"/>
        <v>0</v>
      </c>
      <c r="J1645" s="27">
        <f t="shared" si="131"/>
        <v>0</v>
      </c>
      <c r="K1645" s="81">
        <f t="shared" si="133"/>
        <v>1</v>
      </c>
      <c r="L1645" s="28">
        <f t="shared" si="132"/>
        <v>0</v>
      </c>
      <c r="M1645" s="28">
        <f t="shared" si="134"/>
        <v>0</v>
      </c>
    </row>
    <row r="1646" spans="1:13" ht="14.15" customHeight="1" x14ac:dyDescent="0.25">
      <c r="A1646" s="129">
        <v>16880579</v>
      </c>
      <c r="B1646" s="124" t="s">
        <v>146</v>
      </c>
      <c r="C1646" s="124" t="s">
        <v>147</v>
      </c>
      <c r="D1646" s="4" t="s">
        <v>2991</v>
      </c>
      <c r="E1646" s="6">
        <v>1</v>
      </c>
      <c r="F1646" s="6"/>
      <c r="G1646" s="7"/>
      <c r="H1646" s="122">
        <f>VLOOKUP(A1646,'NIP totaal 2021'!$A$4:$I$2114,9,0)</f>
        <v>0</v>
      </c>
      <c r="I1646" s="32">
        <f t="shared" si="130"/>
        <v>0</v>
      </c>
      <c r="J1646" s="27">
        <f t="shared" si="131"/>
        <v>0</v>
      </c>
      <c r="K1646" s="81">
        <f t="shared" si="133"/>
        <v>1</v>
      </c>
      <c r="L1646" s="28">
        <f t="shared" si="132"/>
        <v>0</v>
      </c>
      <c r="M1646" s="28">
        <f t="shared" si="134"/>
        <v>0</v>
      </c>
    </row>
    <row r="1647" spans="1:13" ht="14.15" customHeight="1" x14ac:dyDescent="0.25">
      <c r="A1647" s="129">
        <v>16880587</v>
      </c>
      <c r="B1647" s="124" t="s">
        <v>146</v>
      </c>
      <c r="C1647" s="124" t="s">
        <v>147</v>
      </c>
      <c r="D1647" s="4" t="s">
        <v>2991</v>
      </c>
      <c r="E1647" s="6">
        <v>1</v>
      </c>
      <c r="F1647" s="6"/>
      <c r="G1647" s="7"/>
      <c r="H1647" s="122">
        <f>VLOOKUP(A1647,'NIP totaal 2021'!$A$4:$I$2114,9,0)</f>
        <v>0</v>
      </c>
      <c r="I1647" s="32">
        <f t="shared" si="130"/>
        <v>0</v>
      </c>
      <c r="J1647" s="27">
        <f t="shared" si="131"/>
        <v>0</v>
      </c>
      <c r="K1647" s="81">
        <f t="shared" si="133"/>
        <v>1</v>
      </c>
      <c r="L1647" s="28">
        <f t="shared" si="132"/>
        <v>0</v>
      </c>
      <c r="M1647" s="28">
        <f t="shared" si="134"/>
        <v>0</v>
      </c>
    </row>
    <row r="1648" spans="1:13" ht="14.15" customHeight="1" x14ac:dyDescent="0.25">
      <c r="A1648" s="129">
        <v>16881311</v>
      </c>
      <c r="B1648" s="124" t="s">
        <v>509</v>
      </c>
      <c r="C1648" s="124" t="s">
        <v>510</v>
      </c>
      <c r="D1648" s="4" t="s">
        <v>2991</v>
      </c>
      <c r="E1648" s="6">
        <v>1</v>
      </c>
      <c r="F1648" s="6"/>
      <c r="G1648" s="7"/>
      <c r="H1648" s="122">
        <f>VLOOKUP(A1648,'NIP totaal 2021'!$A$4:$I$2114,9,0)</f>
        <v>0</v>
      </c>
      <c r="I1648" s="32">
        <f t="shared" si="130"/>
        <v>0</v>
      </c>
      <c r="J1648" s="27">
        <f t="shared" si="131"/>
        <v>0</v>
      </c>
      <c r="K1648" s="81">
        <f t="shared" si="133"/>
        <v>1</v>
      </c>
      <c r="L1648" s="28">
        <f t="shared" si="132"/>
        <v>0</v>
      </c>
      <c r="M1648" s="28">
        <f t="shared" si="134"/>
        <v>0</v>
      </c>
    </row>
    <row r="1649" spans="1:13" ht="14.15" customHeight="1" x14ac:dyDescent="0.25">
      <c r="A1649" s="129">
        <v>16881400</v>
      </c>
      <c r="B1649" s="124" t="s">
        <v>2822</v>
      </c>
      <c r="C1649" s="124" t="s">
        <v>324</v>
      </c>
      <c r="D1649" s="4" t="s">
        <v>2991</v>
      </c>
      <c r="E1649" s="6">
        <v>21</v>
      </c>
      <c r="F1649" s="6"/>
      <c r="G1649" s="7"/>
      <c r="H1649" s="122">
        <f>VLOOKUP(A1649,'NIP totaal 2021'!$A$4:$I$2114,9,0)</f>
        <v>0</v>
      </c>
      <c r="I1649" s="32">
        <f t="shared" si="130"/>
        <v>0</v>
      </c>
      <c r="J1649" s="27">
        <f t="shared" si="131"/>
        <v>0</v>
      </c>
      <c r="K1649" s="81">
        <f t="shared" si="133"/>
        <v>1</v>
      </c>
      <c r="L1649" s="28">
        <f t="shared" si="132"/>
        <v>0</v>
      </c>
      <c r="M1649" s="28">
        <f t="shared" si="134"/>
        <v>0</v>
      </c>
    </row>
    <row r="1650" spans="1:13" ht="14.15" customHeight="1" x14ac:dyDescent="0.25">
      <c r="A1650" s="129">
        <v>16881419</v>
      </c>
      <c r="B1650" s="124" t="s">
        <v>244</v>
      </c>
      <c r="C1650" s="124" t="s">
        <v>2723</v>
      </c>
      <c r="D1650" s="4" t="s">
        <v>2991</v>
      </c>
      <c r="E1650" s="6">
        <v>1</v>
      </c>
      <c r="F1650" s="6"/>
      <c r="G1650" s="7"/>
      <c r="H1650" s="122">
        <f>VLOOKUP(A1650,'NIP totaal 2021'!$A$4:$I$2114,9,0)</f>
        <v>0</v>
      </c>
      <c r="I1650" s="32">
        <f t="shared" si="130"/>
        <v>0</v>
      </c>
      <c r="J1650" s="27">
        <f t="shared" si="131"/>
        <v>0</v>
      </c>
      <c r="K1650" s="81">
        <f t="shared" si="133"/>
        <v>1</v>
      </c>
      <c r="L1650" s="28">
        <f t="shared" si="132"/>
        <v>0</v>
      </c>
      <c r="M1650" s="28">
        <f t="shared" si="134"/>
        <v>0</v>
      </c>
    </row>
    <row r="1651" spans="1:13" ht="14.15" customHeight="1" x14ac:dyDescent="0.25">
      <c r="A1651" s="129">
        <v>16881575</v>
      </c>
      <c r="B1651" s="124" t="s">
        <v>2788</v>
      </c>
      <c r="C1651" s="124" t="s">
        <v>155</v>
      </c>
      <c r="D1651" s="4" t="s">
        <v>2991</v>
      </c>
      <c r="E1651" s="6">
        <v>30</v>
      </c>
      <c r="F1651" s="6"/>
      <c r="G1651" s="7"/>
      <c r="H1651" s="122">
        <f>VLOOKUP(A1651,'NIP totaal 2021'!$A$4:$I$2114,9,0)</f>
        <v>0</v>
      </c>
      <c r="I1651" s="32">
        <f t="shared" si="130"/>
        <v>0</v>
      </c>
      <c r="J1651" s="27">
        <f t="shared" si="131"/>
        <v>0</v>
      </c>
      <c r="K1651" s="81">
        <f t="shared" si="133"/>
        <v>1</v>
      </c>
      <c r="L1651" s="28">
        <f t="shared" si="132"/>
        <v>0</v>
      </c>
      <c r="M1651" s="28">
        <f t="shared" si="134"/>
        <v>0</v>
      </c>
    </row>
    <row r="1652" spans="1:13" ht="14.15" customHeight="1" x14ac:dyDescent="0.25">
      <c r="A1652" s="129">
        <v>16881583</v>
      </c>
      <c r="B1652" s="124" t="s">
        <v>2788</v>
      </c>
      <c r="C1652" s="124" t="s">
        <v>155</v>
      </c>
      <c r="D1652" s="4" t="s">
        <v>2991</v>
      </c>
      <c r="E1652" s="6">
        <v>30</v>
      </c>
      <c r="F1652" s="6"/>
      <c r="G1652" s="7"/>
      <c r="H1652" s="122">
        <f>VLOOKUP(A1652,'NIP totaal 2021'!$A$4:$I$2114,9,0)</f>
        <v>0</v>
      </c>
      <c r="I1652" s="32">
        <f t="shared" si="130"/>
        <v>0</v>
      </c>
      <c r="J1652" s="27">
        <f t="shared" si="131"/>
        <v>0</v>
      </c>
      <c r="K1652" s="81">
        <f t="shared" si="133"/>
        <v>1</v>
      </c>
      <c r="L1652" s="28">
        <f t="shared" si="132"/>
        <v>0</v>
      </c>
      <c r="M1652" s="28">
        <f t="shared" si="134"/>
        <v>0</v>
      </c>
    </row>
    <row r="1653" spans="1:13" ht="14.15" customHeight="1" x14ac:dyDescent="0.25">
      <c r="A1653" s="129">
        <v>16881605</v>
      </c>
      <c r="B1653" s="124" t="s">
        <v>2788</v>
      </c>
      <c r="C1653" s="124" t="s">
        <v>155</v>
      </c>
      <c r="D1653" s="4" t="s">
        <v>2991</v>
      </c>
      <c r="E1653" s="6">
        <v>30</v>
      </c>
      <c r="F1653" s="6"/>
      <c r="G1653" s="7"/>
      <c r="H1653" s="122">
        <f>VLOOKUP(A1653,'NIP totaal 2021'!$A$4:$I$2114,9,0)</f>
        <v>0</v>
      </c>
      <c r="I1653" s="32">
        <f t="shared" si="130"/>
        <v>0</v>
      </c>
      <c r="J1653" s="27">
        <f t="shared" si="131"/>
        <v>0</v>
      </c>
      <c r="K1653" s="81">
        <f t="shared" si="133"/>
        <v>1</v>
      </c>
      <c r="L1653" s="28">
        <f t="shared" si="132"/>
        <v>0</v>
      </c>
      <c r="M1653" s="28">
        <f t="shared" si="134"/>
        <v>0</v>
      </c>
    </row>
    <row r="1654" spans="1:13" ht="14.15" customHeight="1" x14ac:dyDescent="0.25">
      <c r="A1654" s="129">
        <v>16883020</v>
      </c>
      <c r="B1654" s="124" t="s">
        <v>108</v>
      </c>
      <c r="C1654" s="124" t="s">
        <v>109</v>
      </c>
      <c r="D1654" s="4" t="s">
        <v>2991</v>
      </c>
      <c r="E1654" s="6">
        <v>2</v>
      </c>
      <c r="F1654" s="6"/>
      <c r="G1654" s="7"/>
      <c r="H1654" s="122">
        <f>VLOOKUP(A1654,'NIP totaal 2021'!$A$4:$I$2114,9,0)</f>
        <v>0</v>
      </c>
      <c r="I1654" s="32">
        <f t="shared" si="130"/>
        <v>0</v>
      </c>
      <c r="J1654" s="27">
        <f t="shared" si="131"/>
        <v>0</v>
      </c>
      <c r="K1654" s="81">
        <f t="shared" si="133"/>
        <v>1</v>
      </c>
      <c r="L1654" s="28">
        <f t="shared" si="132"/>
        <v>0</v>
      </c>
      <c r="M1654" s="28">
        <f t="shared" si="134"/>
        <v>0</v>
      </c>
    </row>
    <row r="1655" spans="1:13" ht="14.15" customHeight="1" x14ac:dyDescent="0.25">
      <c r="A1655" s="129">
        <v>16883039</v>
      </c>
      <c r="B1655" s="124" t="s">
        <v>108</v>
      </c>
      <c r="C1655" s="124" t="s">
        <v>109</v>
      </c>
      <c r="D1655" s="4" t="s">
        <v>2991</v>
      </c>
      <c r="E1655" s="6">
        <v>2</v>
      </c>
      <c r="F1655" s="6"/>
      <c r="G1655" s="7"/>
      <c r="H1655" s="122">
        <f>VLOOKUP(A1655,'NIP totaal 2021'!$A$4:$I$2114,9,0)</f>
        <v>0</v>
      </c>
      <c r="I1655" s="32">
        <f t="shared" si="130"/>
        <v>0</v>
      </c>
      <c r="J1655" s="27">
        <f t="shared" si="131"/>
        <v>0</v>
      </c>
      <c r="K1655" s="81">
        <f t="shared" si="133"/>
        <v>1</v>
      </c>
      <c r="L1655" s="28">
        <f t="shared" si="132"/>
        <v>0</v>
      </c>
      <c r="M1655" s="28">
        <f t="shared" si="134"/>
        <v>0</v>
      </c>
    </row>
    <row r="1656" spans="1:13" ht="14.15" customHeight="1" x14ac:dyDescent="0.25">
      <c r="A1656" s="129">
        <v>16883500</v>
      </c>
      <c r="B1656" s="124" t="s">
        <v>2827</v>
      </c>
      <c r="C1656" s="124" t="s">
        <v>348</v>
      </c>
      <c r="D1656" s="4" t="s">
        <v>2991</v>
      </c>
      <c r="E1656" s="6">
        <v>84</v>
      </c>
      <c r="F1656" s="6"/>
      <c r="G1656" s="7"/>
      <c r="H1656" s="122">
        <f>VLOOKUP(A1656,'NIP totaal 2021'!$A$4:$I$2114,9,0)</f>
        <v>0</v>
      </c>
      <c r="I1656" s="32">
        <f t="shared" si="130"/>
        <v>0</v>
      </c>
      <c r="J1656" s="27">
        <f t="shared" si="131"/>
        <v>0</v>
      </c>
      <c r="K1656" s="81">
        <f t="shared" si="133"/>
        <v>1</v>
      </c>
      <c r="L1656" s="28">
        <f t="shared" si="132"/>
        <v>0</v>
      </c>
      <c r="M1656" s="28">
        <f t="shared" si="134"/>
        <v>0</v>
      </c>
    </row>
    <row r="1657" spans="1:13" ht="14.15" customHeight="1" x14ac:dyDescent="0.25">
      <c r="A1657" s="129">
        <v>16883934</v>
      </c>
      <c r="B1657" s="124" t="s">
        <v>72</v>
      </c>
      <c r="C1657" s="124" t="s">
        <v>73</v>
      </c>
      <c r="D1657" s="4" t="s">
        <v>2991</v>
      </c>
      <c r="E1657" s="6">
        <v>2</v>
      </c>
      <c r="F1657" s="6"/>
      <c r="G1657" s="7"/>
      <c r="H1657" s="122">
        <f>VLOOKUP(A1657,'NIP totaal 2021'!$A$4:$I$2114,9,0)</f>
        <v>0</v>
      </c>
      <c r="I1657" s="32">
        <f t="shared" si="130"/>
        <v>0</v>
      </c>
      <c r="J1657" s="27">
        <f t="shared" si="131"/>
        <v>0</v>
      </c>
      <c r="K1657" s="81">
        <f t="shared" si="133"/>
        <v>1</v>
      </c>
      <c r="L1657" s="28">
        <f t="shared" si="132"/>
        <v>0</v>
      </c>
      <c r="M1657" s="28">
        <f t="shared" si="134"/>
        <v>0</v>
      </c>
    </row>
    <row r="1658" spans="1:13" ht="14.15" customHeight="1" x14ac:dyDescent="0.25">
      <c r="A1658" s="129">
        <v>16883985</v>
      </c>
      <c r="B1658" s="124" t="s">
        <v>72</v>
      </c>
      <c r="C1658" s="124" t="s">
        <v>73</v>
      </c>
      <c r="D1658" s="4" t="s">
        <v>2991</v>
      </c>
      <c r="E1658" s="6">
        <v>2</v>
      </c>
      <c r="F1658" s="6"/>
      <c r="G1658" s="7"/>
      <c r="H1658" s="122">
        <f>VLOOKUP(A1658,'NIP totaal 2021'!$A$4:$I$2114,9,0)</f>
        <v>0</v>
      </c>
      <c r="I1658" s="32">
        <f t="shared" si="130"/>
        <v>0</v>
      </c>
      <c r="J1658" s="27">
        <f t="shared" si="131"/>
        <v>0</v>
      </c>
      <c r="K1658" s="81">
        <f t="shared" si="133"/>
        <v>1</v>
      </c>
      <c r="L1658" s="28">
        <f t="shared" si="132"/>
        <v>0</v>
      </c>
      <c r="M1658" s="28">
        <f t="shared" si="134"/>
        <v>0</v>
      </c>
    </row>
    <row r="1659" spans="1:13" ht="14.15" customHeight="1" x14ac:dyDescent="0.25">
      <c r="A1659" s="129">
        <v>16890833</v>
      </c>
      <c r="B1659" s="124" t="s">
        <v>190</v>
      </c>
      <c r="C1659" s="124" t="s">
        <v>191</v>
      </c>
      <c r="D1659" s="4" t="s">
        <v>2991</v>
      </c>
      <c r="E1659" s="6">
        <v>1</v>
      </c>
      <c r="F1659" s="6"/>
      <c r="G1659" s="7"/>
      <c r="H1659" s="122">
        <f>VLOOKUP(A1659,'NIP totaal 2021'!$A$4:$I$2114,9,0)</f>
        <v>0</v>
      </c>
      <c r="I1659" s="32">
        <f t="shared" si="130"/>
        <v>0</v>
      </c>
      <c r="J1659" s="27">
        <f t="shared" si="131"/>
        <v>0</v>
      </c>
      <c r="K1659" s="81">
        <f t="shared" si="133"/>
        <v>1</v>
      </c>
      <c r="L1659" s="28">
        <f t="shared" si="132"/>
        <v>0</v>
      </c>
      <c r="M1659" s="28">
        <f t="shared" si="134"/>
        <v>0</v>
      </c>
    </row>
    <row r="1660" spans="1:13" ht="14.15" customHeight="1" x14ac:dyDescent="0.25">
      <c r="A1660" s="129">
        <v>16891384</v>
      </c>
      <c r="B1660" s="124" t="s">
        <v>2788</v>
      </c>
      <c r="C1660" s="124" t="s">
        <v>155</v>
      </c>
      <c r="D1660" s="4" t="s">
        <v>2991</v>
      </c>
      <c r="E1660" s="6">
        <v>30</v>
      </c>
      <c r="F1660" s="6"/>
      <c r="G1660" s="7"/>
      <c r="H1660" s="122">
        <f>VLOOKUP(A1660,'NIP totaal 2021'!$A$4:$I$2114,9,0)</f>
        <v>0</v>
      </c>
      <c r="I1660" s="32">
        <f t="shared" si="130"/>
        <v>0</v>
      </c>
      <c r="J1660" s="27">
        <f t="shared" si="131"/>
        <v>0</v>
      </c>
      <c r="K1660" s="81">
        <f t="shared" si="133"/>
        <v>1</v>
      </c>
      <c r="L1660" s="28">
        <f t="shared" si="132"/>
        <v>0</v>
      </c>
      <c r="M1660" s="28">
        <f t="shared" si="134"/>
        <v>0</v>
      </c>
    </row>
    <row r="1661" spans="1:13" ht="14.15" customHeight="1" x14ac:dyDescent="0.25">
      <c r="A1661" s="129">
        <v>16891392</v>
      </c>
      <c r="B1661" s="124" t="s">
        <v>2788</v>
      </c>
      <c r="C1661" s="124" t="s">
        <v>155</v>
      </c>
      <c r="D1661" s="4" t="s">
        <v>2991</v>
      </c>
      <c r="E1661" s="6">
        <v>30</v>
      </c>
      <c r="F1661" s="6"/>
      <c r="G1661" s="7"/>
      <c r="H1661" s="122">
        <f>VLOOKUP(A1661,'NIP totaal 2021'!$A$4:$I$2114,9,0)</f>
        <v>0</v>
      </c>
      <c r="I1661" s="32">
        <f t="shared" si="130"/>
        <v>0</v>
      </c>
      <c r="J1661" s="27">
        <f t="shared" si="131"/>
        <v>0</v>
      </c>
      <c r="K1661" s="81">
        <f t="shared" si="133"/>
        <v>1</v>
      </c>
      <c r="L1661" s="28">
        <f t="shared" si="132"/>
        <v>0</v>
      </c>
      <c r="M1661" s="28">
        <f t="shared" si="134"/>
        <v>0</v>
      </c>
    </row>
    <row r="1662" spans="1:13" ht="14.15" customHeight="1" x14ac:dyDescent="0.25">
      <c r="A1662" s="129">
        <v>16891406</v>
      </c>
      <c r="B1662" s="124" t="s">
        <v>2788</v>
      </c>
      <c r="C1662" s="124" t="s">
        <v>155</v>
      </c>
      <c r="D1662" s="4" t="s">
        <v>2991</v>
      </c>
      <c r="E1662" s="6">
        <v>30</v>
      </c>
      <c r="F1662" s="6"/>
      <c r="G1662" s="7"/>
      <c r="H1662" s="122">
        <f>VLOOKUP(A1662,'NIP totaal 2021'!$A$4:$I$2114,9,0)</f>
        <v>0</v>
      </c>
      <c r="I1662" s="32">
        <f t="shared" si="130"/>
        <v>0</v>
      </c>
      <c r="J1662" s="27">
        <f t="shared" si="131"/>
        <v>0</v>
      </c>
      <c r="K1662" s="81">
        <f t="shared" si="133"/>
        <v>1</v>
      </c>
      <c r="L1662" s="28">
        <f t="shared" si="132"/>
        <v>0</v>
      </c>
      <c r="M1662" s="28">
        <f t="shared" si="134"/>
        <v>0</v>
      </c>
    </row>
    <row r="1663" spans="1:13" ht="14.15" customHeight="1" x14ac:dyDescent="0.25">
      <c r="A1663" s="129">
        <v>16892003</v>
      </c>
      <c r="B1663" s="124" t="s">
        <v>316</v>
      </c>
      <c r="C1663" s="124" t="s">
        <v>317</v>
      </c>
      <c r="D1663" s="4" t="s">
        <v>2991</v>
      </c>
      <c r="E1663" s="6">
        <v>7</v>
      </c>
      <c r="F1663" s="6"/>
      <c r="G1663" s="7"/>
      <c r="H1663" s="122">
        <f>VLOOKUP(A1663,'NIP totaal 2021'!$A$4:$I$2114,9,0)</f>
        <v>0</v>
      </c>
      <c r="I1663" s="32">
        <f t="shared" si="130"/>
        <v>0</v>
      </c>
      <c r="J1663" s="27">
        <f t="shared" si="131"/>
        <v>0</v>
      </c>
      <c r="K1663" s="81">
        <f t="shared" si="133"/>
        <v>1</v>
      </c>
      <c r="L1663" s="28">
        <f t="shared" si="132"/>
        <v>0</v>
      </c>
      <c r="M1663" s="28">
        <f t="shared" si="134"/>
        <v>0</v>
      </c>
    </row>
    <row r="1664" spans="1:13" ht="14.15" customHeight="1" x14ac:dyDescent="0.25">
      <c r="A1664" s="129">
        <v>16892011</v>
      </c>
      <c r="B1664" s="124" t="s">
        <v>316</v>
      </c>
      <c r="C1664" s="124" t="s">
        <v>317</v>
      </c>
      <c r="D1664" s="4" t="s">
        <v>2991</v>
      </c>
      <c r="E1664" s="6">
        <v>14</v>
      </c>
      <c r="F1664" s="6"/>
      <c r="G1664" s="7"/>
      <c r="H1664" s="122">
        <f>VLOOKUP(A1664,'NIP totaal 2021'!$A$4:$I$2114,9,0)</f>
        <v>0</v>
      </c>
      <c r="I1664" s="32">
        <f t="shared" si="130"/>
        <v>0</v>
      </c>
      <c r="J1664" s="27">
        <f t="shared" si="131"/>
        <v>0</v>
      </c>
      <c r="K1664" s="81">
        <f t="shared" si="133"/>
        <v>1</v>
      </c>
      <c r="L1664" s="28">
        <f t="shared" si="132"/>
        <v>0</v>
      </c>
      <c r="M1664" s="28">
        <f t="shared" si="134"/>
        <v>0</v>
      </c>
    </row>
    <row r="1665" spans="1:13" ht="14.15" customHeight="1" x14ac:dyDescent="0.25">
      <c r="A1665" s="129">
        <v>16892038</v>
      </c>
      <c r="B1665" s="124" t="s">
        <v>316</v>
      </c>
      <c r="C1665" s="124" t="s">
        <v>317</v>
      </c>
      <c r="D1665" s="4" t="s">
        <v>2991</v>
      </c>
      <c r="E1665" s="6">
        <v>112</v>
      </c>
      <c r="F1665" s="6"/>
      <c r="G1665" s="7"/>
      <c r="H1665" s="122">
        <f>VLOOKUP(A1665,'NIP totaal 2021'!$A$4:$I$2114,9,0)</f>
        <v>0</v>
      </c>
      <c r="I1665" s="32">
        <f t="shared" si="130"/>
        <v>0</v>
      </c>
      <c r="J1665" s="27">
        <f t="shared" si="131"/>
        <v>0</v>
      </c>
      <c r="K1665" s="81">
        <f t="shared" si="133"/>
        <v>1</v>
      </c>
      <c r="L1665" s="28">
        <f t="shared" si="132"/>
        <v>0</v>
      </c>
      <c r="M1665" s="28">
        <f t="shared" si="134"/>
        <v>0</v>
      </c>
    </row>
    <row r="1666" spans="1:13" ht="14.15" customHeight="1" x14ac:dyDescent="0.25">
      <c r="A1666" s="129">
        <v>16892445</v>
      </c>
      <c r="B1666" s="124" t="s">
        <v>509</v>
      </c>
      <c r="C1666" s="124" t="s">
        <v>510</v>
      </c>
      <c r="D1666" s="4" t="s">
        <v>2991</v>
      </c>
      <c r="E1666" s="6">
        <v>1</v>
      </c>
      <c r="F1666" s="6"/>
      <c r="G1666" s="7"/>
      <c r="H1666" s="122">
        <f>VLOOKUP(A1666,'NIP totaal 2021'!$A$4:$I$2114,9,0)</f>
        <v>0</v>
      </c>
      <c r="I1666" s="32">
        <f t="shared" si="130"/>
        <v>0</v>
      </c>
      <c r="J1666" s="27">
        <f t="shared" si="131"/>
        <v>0</v>
      </c>
      <c r="K1666" s="81">
        <f t="shared" si="133"/>
        <v>1</v>
      </c>
      <c r="L1666" s="28">
        <f t="shared" si="132"/>
        <v>0</v>
      </c>
      <c r="M1666" s="28">
        <f t="shared" si="134"/>
        <v>0</v>
      </c>
    </row>
    <row r="1667" spans="1:13" ht="14.15" customHeight="1" x14ac:dyDescent="0.25">
      <c r="A1667" s="129">
        <v>16893344</v>
      </c>
      <c r="B1667" s="124" t="s">
        <v>496</v>
      </c>
      <c r="C1667" s="124" t="s">
        <v>497</v>
      </c>
      <c r="D1667" s="4" t="s">
        <v>2991</v>
      </c>
      <c r="E1667" s="6">
        <v>1</v>
      </c>
      <c r="F1667" s="6"/>
      <c r="G1667" s="7"/>
      <c r="H1667" s="122">
        <f>VLOOKUP(A1667,'NIP totaal 2021'!$A$4:$I$2114,9,0)</f>
        <v>0</v>
      </c>
      <c r="I1667" s="32">
        <f t="shared" si="130"/>
        <v>0</v>
      </c>
      <c r="J1667" s="27">
        <f t="shared" si="131"/>
        <v>0</v>
      </c>
      <c r="K1667" s="81">
        <f t="shared" si="133"/>
        <v>1</v>
      </c>
      <c r="L1667" s="28">
        <f t="shared" si="132"/>
        <v>0</v>
      </c>
      <c r="M1667" s="28">
        <f t="shared" si="134"/>
        <v>0</v>
      </c>
    </row>
    <row r="1668" spans="1:13" ht="14.15" customHeight="1" x14ac:dyDescent="0.25">
      <c r="A1668" s="129">
        <v>16893883</v>
      </c>
      <c r="B1668" s="124" t="s">
        <v>227</v>
      </c>
      <c r="C1668" s="124" t="s">
        <v>228</v>
      </c>
      <c r="D1668" s="4" t="s">
        <v>2991</v>
      </c>
      <c r="E1668" s="6">
        <v>25</v>
      </c>
      <c r="F1668" s="6"/>
      <c r="G1668" s="7"/>
      <c r="H1668" s="122">
        <f>VLOOKUP(A1668,'NIP totaal 2021'!$A$4:$I$2114,9,0)</f>
        <v>0</v>
      </c>
      <c r="I1668" s="32">
        <f t="shared" si="130"/>
        <v>0</v>
      </c>
      <c r="J1668" s="27">
        <f t="shared" si="131"/>
        <v>0</v>
      </c>
      <c r="K1668" s="81">
        <f t="shared" si="133"/>
        <v>1</v>
      </c>
      <c r="L1668" s="28">
        <f t="shared" si="132"/>
        <v>0</v>
      </c>
      <c r="M1668" s="28">
        <f t="shared" si="134"/>
        <v>0</v>
      </c>
    </row>
    <row r="1669" spans="1:13" ht="14.15" customHeight="1" x14ac:dyDescent="0.25">
      <c r="A1669" s="129">
        <v>16894383</v>
      </c>
      <c r="B1669" s="124" t="s">
        <v>456</v>
      </c>
      <c r="C1669" s="124" t="s">
        <v>457</v>
      </c>
      <c r="D1669" s="4" t="s">
        <v>2991</v>
      </c>
      <c r="E1669" s="6">
        <v>1</v>
      </c>
      <c r="F1669" s="6"/>
      <c r="G1669" s="7"/>
      <c r="H1669" s="122">
        <f>VLOOKUP(A1669,'NIP totaal 2021'!$A$4:$I$2114,9,0)</f>
        <v>0</v>
      </c>
      <c r="I1669" s="32">
        <f t="shared" si="130"/>
        <v>0</v>
      </c>
      <c r="J1669" s="27">
        <f t="shared" si="131"/>
        <v>0</v>
      </c>
      <c r="K1669" s="81">
        <f t="shared" si="133"/>
        <v>1</v>
      </c>
      <c r="L1669" s="28">
        <f t="shared" si="132"/>
        <v>0</v>
      </c>
      <c r="M1669" s="28">
        <f t="shared" si="134"/>
        <v>0</v>
      </c>
    </row>
    <row r="1670" spans="1:13" ht="14.15" customHeight="1" x14ac:dyDescent="0.25">
      <c r="A1670" s="129">
        <v>16894391</v>
      </c>
      <c r="B1670" s="124" t="s">
        <v>90</v>
      </c>
      <c r="C1670" s="124" t="s">
        <v>91</v>
      </c>
      <c r="D1670" s="4" t="s">
        <v>2991</v>
      </c>
      <c r="E1670" s="6">
        <v>1</v>
      </c>
      <c r="F1670" s="6"/>
      <c r="G1670" s="7"/>
      <c r="H1670" s="122">
        <f>VLOOKUP(A1670,'NIP totaal 2021'!$A$4:$I$2114,9,0)</f>
        <v>0</v>
      </c>
      <c r="I1670" s="32">
        <f t="shared" si="130"/>
        <v>0</v>
      </c>
      <c r="J1670" s="27">
        <f t="shared" si="131"/>
        <v>0</v>
      </c>
      <c r="K1670" s="81">
        <f t="shared" si="133"/>
        <v>1</v>
      </c>
      <c r="L1670" s="28">
        <f t="shared" si="132"/>
        <v>0</v>
      </c>
      <c r="M1670" s="28">
        <f t="shared" si="134"/>
        <v>0</v>
      </c>
    </row>
    <row r="1671" spans="1:13" ht="14.15" customHeight="1" x14ac:dyDescent="0.25">
      <c r="A1671" s="129">
        <v>16894766</v>
      </c>
      <c r="B1671" s="124" t="s">
        <v>2827</v>
      </c>
      <c r="C1671" s="124" t="s">
        <v>348</v>
      </c>
      <c r="D1671" s="4" t="s">
        <v>2991</v>
      </c>
      <c r="E1671" s="6">
        <v>84</v>
      </c>
      <c r="F1671" s="6"/>
      <c r="G1671" s="7"/>
      <c r="H1671" s="122">
        <f>VLOOKUP(A1671,'NIP totaal 2021'!$A$4:$I$2114,9,0)</f>
        <v>0</v>
      </c>
      <c r="I1671" s="32">
        <f t="shared" si="130"/>
        <v>0</v>
      </c>
      <c r="J1671" s="27">
        <f t="shared" si="131"/>
        <v>0</v>
      </c>
      <c r="K1671" s="81">
        <f t="shared" si="133"/>
        <v>1</v>
      </c>
      <c r="L1671" s="28">
        <f t="shared" si="132"/>
        <v>0</v>
      </c>
      <c r="M1671" s="28">
        <f t="shared" si="134"/>
        <v>0</v>
      </c>
    </row>
    <row r="1672" spans="1:13" ht="14.15" customHeight="1" x14ac:dyDescent="0.25">
      <c r="A1672" s="129">
        <v>16894820</v>
      </c>
      <c r="B1672" s="124" t="s">
        <v>227</v>
      </c>
      <c r="C1672" s="124" t="s">
        <v>228</v>
      </c>
      <c r="D1672" s="4" t="s">
        <v>2991</v>
      </c>
      <c r="E1672" s="6">
        <v>25</v>
      </c>
      <c r="F1672" s="6"/>
      <c r="G1672" s="7"/>
      <c r="H1672" s="122">
        <f>VLOOKUP(A1672,'NIP totaal 2021'!$A$4:$I$2114,9,0)</f>
        <v>0</v>
      </c>
      <c r="I1672" s="32">
        <f t="shared" si="130"/>
        <v>0</v>
      </c>
      <c r="J1672" s="27">
        <f t="shared" si="131"/>
        <v>0</v>
      </c>
      <c r="K1672" s="81">
        <f t="shared" si="133"/>
        <v>1</v>
      </c>
      <c r="L1672" s="28">
        <f t="shared" si="132"/>
        <v>0</v>
      </c>
      <c r="M1672" s="28">
        <f t="shared" si="134"/>
        <v>0</v>
      </c>
    </row>
    <row r="1673" spans="1:13" ht="14.15" customHeight="1" x14ac:dyDescent="0.25">
      <c r="A1673" s="129">
        <v>16894871</v>
      </c>
      <c r="B1673" s="124" t="s">
        <v>90</v>
      </c>
      <c r="C1673" s="124" t="s">
        <v>91</v>
      </c>
      <c r="D1673" s="4" t="s">
        <v>2991</v>
      </c>
      <c r="E1673" s="6">
        <v>1</v>
      </c>
      <c r="F1673" s="6"/>
      <c r="G1673" s="7"/>
      <c r="H1673" s="122">
        <f>VLOOKUP(A1673,'NIP totaal 2021'!$A$4:$I$2114,9,0)</f>
        <v>0</v>
      </c>
      <c r="I1673" s="32">
        <f t="shared" si="130"/>
        <v>0</v>
      </c>
      <c r="J1673" s="27">
        <f t="shared" si="131"/>
        <v>0</v>
      </c>
      <c r="K1673" s="81">
        <f t="shared" si="133"/>
        <v>1</v>
      </c>
      <c r="L1673" s="28">
        <f t="shared" si="132"/>
        <v>0</v>
      </c>
      <c r="M1673" s="28">
        <f t="shared" si="134"/>
        <v>0</v>
      </c>
    </row>
    <row r="1674" spans="1:13" ht="14.15" customHeight="1" x14ac:dyDescent="0.25">
      <c r="A1674" s="129">
        <v>16894901</v>
      </c>
      <c r="B1674" s="124" t="s">
        <v>2751</v>
      </c>
      <c r="C1674" s="124" t="s">
        <v>2752</v>
      </c>
      <c r="D1674" s="4" t="s">
        <v>2991</v>
      </c>
      <c r="E1674" s="6">
        <v>1</v>
      </c>
      <c r="F1674" s="6"/>
      <c r="G1674" s="7"/>
      <c r="H1674" s="122">
        <f>VLOOKUP(A1674,'NIP totaal 2021'!$A$4:$I$2114,9,0)</f>
        <v>0</v>
      </c>
      <c r="I1674" s="32">
        <f t="shared" si="130"/>
        <v>0</v>
      </c>
      <c r="J1674" s="27">
        <f t="shared" si="131"/>
        <v>0</v>
      </c>
      <c r="K1674" s="81">
        <f t="shared" si="133"/>
        <v>1</v>
      </c>
      <c r="L1674" s="28">
        <f t="shared" si="132"/>
        <v>0</v>
      </c>
      <c r="M1674" s="28">
        <f t="shared" si="134"/>
        <v>0</v>
      </c>
    </row>
    <row r="1675" spans="1:13" ht="14.15" customHeight="1" x14ac:dyDescent="0.25">
      <c r="A1675" s="129">
        <v>16894928</v>
      </c>
      <c r="B1675" s="124" t="s">
        <v>2751</v>
      </c>
      <c r="C1675" s="124" t="s">
        <v>2752</v>
      </c>
      <c r="D1675" s="4" t="s">
        <v>2991</v>
      </c>
      <c r="E1675" s="6">
        <v>12</v>
      </c>
      <c r="F1675" s="6"/>
      <c r="G1675" s="7"/>
      <c r="H1675" s="122">
        <f>VLOOKUP(A1675,'NIP totaal 2021'!$A$4:$I$2114,9,0)</f>
        <v>0</v>
      </c>
      <c r="I1675" s="32">
        <f t="shared" si="130"/>
        <v>0</v>
      </c>
      <c r="J1675" s="27">
        <f t="shared" si="131"/>
        <v>0</v>
      </c>
      <c r="K1675" s="81">
        <f t="shared" si="133"/>
        <v>1</v>
      </c>
      <c r="L1675" s="28">
        <f t="shared" si="132"/>
        <v>0</v>
      </c>
      <c r="M1675" s="28">
        <f t="shared" si="134"/>
        <v>0</v>
      </c>
    </row>
    <row r="1676" spans="1:13" ht="14.15" customHeight="1" x14ac:dyDescent="0.25">
      <c r="A1676" s="129">
        <v>16894936</v>
      </c>
      <c r="B1676" s="124" t="s">
        <v>2751</v>
      </c>
      <c r="C1676" s="124" t="s">
        <v>2752</v>
      </c>
      <c r="D1676" s="4" t="s">
        <v>2991</v>
      </c>
      <c r="E1676" s="6">
        <v>1</v>
      </c>
      <c r="F1676" s="6"/>
      <c r="G1676" s="7"/>
      <c r="H1676" s="122">
        <f>VLOOKUP(A1676,'NIP totaal 2021'!$A$4:$I$2114,9,0)</f>
        <v>0</v>
      </c>
      <c r="I1676" s="32">
        <f t="shared" si="130"/>
        <v>0</v>
      </c>
      <c r="J1676" s="27">
        <f t="shared" si="131"/>
        <v>0</v>
      </c>
      <c r="K1676" s="81">
        <f t="shared" si="133"/>
        <v>1</v>
      </c>
      <c r="L1676" s="28">
        <f t="shared" si="132"/>
        <v>0</v>
      </c>
      <c r="M1676" s="28">
        <f t="shared" si="134"/>
        <v>0</v>
      </c>
    </row>
    <row r="1677" spans="1:13" ht="14.15" customHeight="1" x14ac:dyDescent="0.25">
      <c r="A1677" s="129">
        <v>16894944</v>
      </c>
      <c r="B1677" s="124" t="s">
        <v>2751</v>
      </c>
      <c r="C1677" s="124" t="s">
        <v>2752</v>
      </c>
      <c r="D1677" s="4" t="s">
        <v>2991</v>
      </c>
      <c r="E1677" s="6">
        <v>1</v>
      </c>
      <c r="F1677" s="6"/>
      <c r="G1677" s="7"/>
      <c r="H1677" s="122">
        <f>VLOOKUP(A1677,'NIP totaal 2021'!$A$4:$I$2114,9,0)</f>
        <v>0</v>
      </c>
      <c r="I1677" s="32">
        <f t="shared" si="130"/>
        <v>0</v>
      </c>
      <c r="J1677" s="27">
        <f t="shared" si="131"/>
        <v>0</v>
      </c>
      <c r="K1677" s="81">
        <f t="shared" si="133"/>
        <v>1</v>
      </c>
      <c r="L1677" s="28">
        <f t="shared" si="132"/>
        <v>0</v>
      </c>
      <c r="M1677" s="28">
        <f t="shared" si="134"/>
        <v>0</v>
      </c>
    </row>
    <row r="1678" spans="1:13" ht="14.15" customHeight="1" x14ac:dyDescent="0.25">
      <c r="A1678" s="129">
        <v>16894952</v>
      </c>
      <c r="B1678" s="124" t="s">
        <v>2751</v>
      </c>
      <c r="C1678" s="124" t="s">
        <v>2752</v>
      </c>
      <c r="D1678" s="4" t="s">
        <v>2991</v>
      </c>
      <c r="E1678" s="6">
        <v>12</v>
      </c>
      <c r="F1678" s="6"/>
      <c r="G1678" s="7"/>
      <c r="H1678" s="122">
        <f>VLOOKUP(A1678,'NIP totaal 2021'!$A$4:$I$2114,9,0)</f>
        <v>0</v>
      </c>
      <c r="I1678" s="32">
        <f t="shared" si="130"/>
        <v>0</v>
      </c>
      <c r="J1678" s="27">
        <f t="shared" si="131"/>
        <v>0</v>
      </c>
      <c r="K1678" s="81">
        <f t="shared" si="133"/>
        <v>1</v>
      </c>
      <c r="L1678" s="28">
        <f t="shared" si="132"/>
        <v>0</v>
      </c>
      <c r="M1678" s="28">
        <f t="shared" si="134"/>
        <v>0</v>
      </c>
    </row>
    <row r="1679" spans="1:13" ht="14.15" customHeight="1" x14ac:dyDescent="0.25">
      <c r="A1679" s="129">
        <v>16894960</v>
      </c>
      <c r="B1679" s="124" t="s">
        <v>2751</v>
      </c>
      <c r="C1679" s="124" t="s">
        <v>2752</v>
      </c>
      <c r="D1679" s="4" t="s">
        <v>2991</v>
      </c>
      <c r="E1679" s="6">
        <v>1</v>
      </c>
      <c r="F1679" s="6"/>
      <c r="G1679" s="7"/>
      <c r="H1679" s="122">
        <f>VLOOKUP(A1679,'NIP totaal 2021'!$A$4:$I$2114,9,0)</f>
        <v>0</v>
      </c>
      <c r="I1679" s="32">
        <f t="shared" si="130"/>
        <v>0</v>
      </c>
      <c r="J1679" s="27">
        <f t="shared" si="131"/>
        <v>0</v>
      </c>
      <c r="K1679" s="81">
        <f t="shared" si="133"/>
        <v>1</v>
      </c>
      <c r="L1679" s="28">
        <f t="shared" si="132"/>
        <v>0</v>
      </c>
      <c r="M1679" s="28">
        <f t="shared" si="134"/>
        <v>0</v>
      </c>
    </row>
    <row r="1680" spans="1:13" ht="14.15" customHeight="1" x14ac:dyDescent="0.25">
      <c r="A1680" s="129">
        <v>16894979</v>
      </c>
      <c r="B1680" s="124" t="s">
        <v>2751</v>
      </c>
      <c r="C1680" s="124" t="s">
        <v>2752</v>
      </c>
      <c r="D1680" s="4" t="s">
        <v>2991</v>
      </c>
      <c r="E1680" s="6">
        <v>12</v>
      </c>
      <c r="F1680" s="6"/>
      <c r="G1680" s="7"/>
      <c r="H1680" s="122">
        <f>VLOOKUP(A1680,'NIP totaal 2021'!$A$4:$I$2114,9,0)</f>
        <v>0</v>
      </c>
      <c r="I1680" s="32">
        <f t="shared" si="130"/>
        <v>0</v>
      </c>
      <c r="J1680" s="27">
        <f t="shared" si="131"/>
        <v>0</v>
      </c>
      <c r="K1680" s="81">
        <f t="shared" si="133"/>
        <v>1</v>
      </c>
      <c r="L1680" s="28">
        <f t="shared" si="132"/>
        <v>0</v>
      </c>
      <c r="M1680" s="28">
        <f t="shared" si="134"/>
        <v>0</v>
      </c>
    </row>
    <row r="1681" spans="1:13" ht="14.15" customHeight="1" x14ac:dyDescent="0.25">
      <c r="A1681" s="129">
        <v>16894987</v>
      </c>
      <c r="B1681" s="124" t="s">
        <v>2751</v>
      </c>
      <c r="C1681" s="124" t="s">
        <v>2752</v>
      </c>
      <c r="D1681" s="4" t="s">
        <v>2991</v>
      </c>
      <c r="E1681" s="6">
        <v>12</v>
      </c>
      <c r="F1681" s="6"/>
      <c r="G1681" s="7"/>
      <c r="H1681" s="122">
        <f>VLOOKUP(A1681,'NIP totaal 2021'!$A$4:$I$2114,9,0)</f>
        <v>0</v>
      </c>
      <c r="I1681" s="32">
        <f t="shared" si="130"/>
        <v>0</v>
      </c>
      <c r="J1681" s="27">
        <f t="shared" si="131"/>
        <v>0</v>
      </c>
      <c r="K1681" s="81">
        <f t="shared" si="133"/>
        <v>1</v>
      </c>
      <c r="L1681" s="28">
        <f t="shared" si="132"/>
        <v>0</v>
      </c>
      <c r="M1681" s="28">
        <f t="shared" si="134"/>
        <v>0</v>
      </c>
    </row>
    <row r="1682" spans="1:13" ht="14.15" customHeight="1" x14ac:dyDescent="0.25">
      <c r="A1682" s="129">
        <v>16895037</v>
      </c>
      <c r="B1682" s="124" t="s">
        <v>2835</v>
      </c>
      <c r="C1682" s="124" t="s">
        <v>502</v>
      </c>
      <c r="D1682" s="4" t="s">
        <v>2991</v>
      </c>
      <c r="E1682" s="6">
        <v>56</v>
      </c>
      <c r="F1682" s="6"/>
      <c r="G1682" s="7"/>
      <c r="H1682" s="122">
        <f>VLOOKUP(A1682,'NIP totaal 2021'!$A$4:$I$2114,9,0)</f>
        <v>0</v>
      </c>
      <c r="I1682" s="32">
        <f t="shared" si="130"/>
        <v>0</v>
      </c>
      <c r="J1682" s="27">
        <f t="shared" si="131"/>
        <v>0</v>
      </c>
      <c r="K1682" s="81">
        <f t="shared" si="133"/>
        <v>1</v>
      </c>
      <c r="L1682" s="28">
        <f t="shared" si="132"/>
        <v>0</v>
      </c>
      <c r="M1682" s="28">
        <f t="shared" si="134"/>
        <v>0</v>
      </c>
    </row>
    <row r="1683" spans="1:13" ht="14.15" customHeight="1" x14ac:dyDescent="0.25">
      <c r="A1683" s="129">
        <v>16895045</v>
      </c>
      <c r="B1683" s="124" t="s">
        <v>2835</v>
      </c>
      <c r="C1683" s="124" t="s">
        <v>502</v>
      </c>
      <c r="D1683" s="4" t="s">
        <v>2991</v>
      </c>
      <c r="E1683" s="6">
        <v>56</v>
      </c>
      <c r="F1683" s="6"/>
      <c r="G1683" s="7"/>
      <c r="H1683" s="122">
        <f>VLOOKUP(A1683,'NIP totaal 2021'!$A$4:$I$2114,9,0)</f>
        <v>0</v>
      </c>
      <c r="I1683" s="32">
        <f t="shared" si="130"/>
        <v>0</v>
      </c>
      <c r="J1683" s="27">
        <f t="shared" si="131"/>
        <v>0</v>
      </c>
      <c r="K1683" s="81">
        <f t="shared" si="133"/>
        <v>1</v>
      </c>
      <c r="L1683" s="28">
        <f t="shared" si="132"/>
        <v>0</v>
      </c>
      <c r="M1683" s="28">
        <f t="shared" si="134"/>
        <v>0</v>
      </c>
    </row>
    <row r="1684" spans="1:13" ht="14.15" customHeight="1" x14ac:dyDescent="0.25">
      <c r="A1684" s="129">
        <v>16895088</v>
      </c>
      <c r="B1684" s="124" t="s">
        <v>2803</v>
      </c>
      <c r="C1684" s="124" t="s">
        <v>250</v>
      </c>
      <c r="D1684" s="4" t="s">
        <v>2991</v>
      </c>
      <c r="E1684" s="6">
        <v>28</v>
      </c>
      <c r="F1684" s="6"/>
      <c r="G1684" s="7"/>
      <c r="H1684" s="122">
        <f>VLOOKUP(A1684,'NIP totaal 2021'!$A$4:$I$2114,9,0)</f>
        <v>0</v>
      </c>
      <c r="I1684" s="32">
        <f t="shared" ref="I1684:I1747" si="135">F1684/E1684</f>
        <v>0</v>
      </c>
      <c r="J1684" s="27">
        <f t="shared" ref="J1684:J1747" si="136">H1684/E1684*F1684</f>
        <v>0</v>
      </c>
      <c r="K1684" s="81">
        <f t="shared" si="133"/>
        <v>1</v>
      </c>
      <c r="L1684" s="28">
        <f t="shared" ref="L1684:L1747" si="137">G1684/E1684*F1684</f>
        <v>0</v>
      </c>
      <c r="M1684" s="28">
        <f t="shared" si="134"/>
        <v>0</v>
      </c>
    </row>
    <row r="1685" spans="1:13" ht="14.15" customHeight="1" x14ac:dyDescent="0.25">
      <c r="A1685" s="129">
        <v>16895169</v>
      </c>
      <c r="B1685" s="124" t="s">
        <v>509</v>
      </c>
      <c r="C1685" s="124" t="s">
        <v>510</v>
      </c>
      <c r="D1685" s="4" t="s">
        <v>2991</v>
      </c>
      <c r="E1685" s="6">
        <v>1</v>
      </c>
      <c r="F1685" s="6"/>
      <c r="G1685" s="7"/>
      <c r="H1685" s="122">
        <f>VLOOKUP(A1685,'NIP totaal 2021'!$A$4:$I$2114,9,0)</f>
        <v>0</v>
      </c>
      <c r="I1685" s="32">
        <f t="shared" si="135"/>
        <v>0</v>
      </c>
      <c r="J1685" s="27">
        <f t="shared" si="136"/>
        <v>0</v>
      </c>
      <c r="K1685" s="81">
        <f t="shared" ref="K1685:K1748" si="138">IF(H1685&gt;G1685, 0, 1)</f>
        <v>1</v>
      </c>
      <c r="L1685" s="28">
        <f t="shared" si="137"/>
        <v>0</v>
      </c>
      <c r="M1685" s="28">
        <f t="shared" ref="M1685:M1748" si="139">MIN(L1685,J1685)</f>
        <v>0</v>
      </c>
    </row>
    <row r="1686" spans="1:13" ht="14.15" customHeight="1" x14ac:dyDescent="0.25">
      <c r="A1686" s="129">
        <v>16895185</v>
      </c>
      <c r="B1686" s="124" t="s">
        <v>509</v>
      </c>
      <c r="C1686" s="124" t="s">
        <v>510</v>
      </c>
      <c r="D1686" s="4" t="s">
        <v>2991</v>
      </c>
      <c r="E1686" s="6">
        <v>1</v>
      </c>
      <c r="F1686" s="6"/>
      <c r="G1686" s="7"/>
      <c r="H1686" s="122">
        <f>VLOOKUP(A1686,'NIP totaal 2021'!$A$4:$I$2114,9,0)</f>
        <v>0</v>
      </c>
      <c r="I1686" s="32">
        <f t="shared" si="135"/>
        <v>0</v>
      </c>
      <c r="J1686" s="27">
        <f t="shared" si="136"/>
        <v>0</v>
      </c>
      <c r="K1686" s="81">
        <f t="shared" si="138"/>
        <v>1</v>
      </c>
      <c r="L1686" s="28">
        <f t="shared" si="137"/>
        <v>0</v>
      </c>
      <c r="M1686" s="28">
        <f t="shared" si="139"/>
        <v>0</v>
      </c>
    </row>
    <row r="1687" spans="1:13" ht="14.15" customHeight="1" x14ac:dyDescent="0.25">
      <c r="A1687" s="129">
        <v>16895193</v>
      </c>
      <c r="B1687" s="124" t="s">
        <v>285</v>
      </c>
      <c r="C1687" s="124" t="s">
        <v>286</v>
      </c>
      <c r="D1687" s="4" t="s">
        <v>2991</v>
      </c>
      <c r="E1687" s="6">
        <v>1</v>
      </c>
      <c r="F1687" s="6"/>
      <c r="G1687" s="7"/>
      <c r="H1687" s="122">
        <f>VLOOKUP(A1687,'NIP totaal 2021'!$A$4:$I$2114,9,0)</f>
        <v>0</v>
      </c>
      <c r="I1687" s="32">
        <f t="shared" si="135"/>
        <v>0</v>
      </c>
      <c r="J1687" s="27">
        <f t="shared" si="136"/>
        <v>0</v>
      </c>
      <c r="K1687" s="81">
        <f t="shared" si="138"/>
        <v>1</v>
      </c>
      <c r="L1687" s="28">
        <f t="shared" si="137"/>
        <v>0</v>
      </c>
      <c r="M1687" s="28">
        <f t="shared" si="139"/>
        <v>0</v>
      </c>
    </row>
    <row r="1688" spans="1:13" ht="14.15" customHeight="1" x14ac:dyDescent="0.25">
      <c r="A1688" s="129">
        <v>16895215</v>
      </c>
      <c r="B1688" s="124" t="s">
        <v>335</v>
      </c>
      <c r="C1688" s="124" t="s">
        <v>336</v>
      </c>
      <c r="D1688" s="4" t="s">
        <v>2991</v>
      </c>
      <c r="E1688" s="6">
        <v>1</v>
      </c>
      <c r="F1688" s="6"/>
      <c r="G1688" s="7"/>
      <c r="H1688" s="122">
        <f>VLOOKUP(A1688,'NIP totaal 2021'!$A$4:$I$2114,9,0)</f>
        <v>0</v>
      </c>
      <c r="I1688" s="32">
        <f t="shared" si="135"/>
        <v>0</v>
      </c>
      <c r="J1688" s="27">
        <f t="shared" si="136"/>
        <v>0</v>
      </c>
      <c r="K1688" s="81">
        <f t="shared" si="138"/>
        <v>1</v>
      </c>
      <c r="L1688" s="28">
        <f t="shared" si="137"/>
        <v>0</v>
      </c>
      <c r="M1688" s="28">
        <f t="shared" si="139"/>
        <v>0</v>
      </c>
    </row>
    <row r="1689" spans="1:13" ht="14.15" customHeight="1" x14ac:dyDescent="0.25">
      <c r="A1689" s="129">
        <v>16897080</v>
      </c>
      <c r="B1689" s="124" t="s">
        <v>265</v>
      </c>
      <c r="C1689" s="124" t="s">
        <v>266</v>
      </c>
      <c r="D1689" s="4" t="s">
        <v>2991</v>
      </c>
      <c r="E1689" s="6">
        <v>1</v>
      </c>
      <c r="F1689" s="6"/>
      <c r="G1689" s="7"/>
      <c r="H1689" s="122">
        <f>VLOOKUP(A1689,'NIP totaal 2021'!$A$4:$I$2114,9,0)</f>
        <v>0</v>
      </c>
      <c r="I1689" s="32">
        <f t="shared" si="135"/>
        <v>0</v>
      </c>
      <c r="J1689" s="27">
        <f t="shared" si="136"/>
        <v>0</v>
      </c>
      <c r="K1689" s="81">
        <f t="shared" si="138"/>
        <v>1</v>
      </c>
      <c r="L1689" s="28">
        <f t="shared" si="137"/>
        <v>0</v>
      </c>
      <c r="M1689" s="28">
        <f t="shared" si="139"/>
        <v>0</v>
      </c>
    </row>
    <row r="1690" spans="1:13" ht="14.15" customHeight="1" x14ac:dyDescent="0.25">
      <c r="A1690" s="129">
        <v>16897846</v>
      </c>
      <c r="B1690" s="124" t="s">
        <v>196</v>
      </c>
      <c r="C1690" s="124" t="s">
        <v>197</v>
      </c>
      <c r="D1690" s="4" t="s">
        <v>2991</v>
      </c>
      <c r="E1690" s="6">
        <v>30</v>
      </c>
      <c r="F1690" s="6"/>
      <c r="G1690" s="7"/>
      <c r="H1690" s="122">
        <f>VLOOKUP(A1690,'NIP totaal 2021'!$A$4:$I$2114,9,0)</f>
        <v>0</v>
      </c>
      <c r="I1690" s="32">
        <f t="shared" si="135"/>
        <v>0</v>
      </c>
      <c r="J1690" s="27">
        <f t="shared" si="136"/>
        <v>0</v>
      </c>
      <c r="K1690" s="81">
        <f t="shared" si="138"/>
        <v>1</v>
      </c>
      <c r="L1690" s="28">
        <f t="shared" si="137"/>
        <v>0</v>
      </c>
      <c r="M1690" s="28">
        <f t="shared" si="139"/>
        <v>0</v>
      </c>
    </row>
    <row r="1691" spans="1:13" ht="14.15" customHeight="1" x14ac:dyDescent="0.25">
      <c r="A1691" s="129">
        <v>16900006</v>
      </c>
      <c r="B1691" s="124" t="s">
        <v>2838</v>
      </c>
      <c r="C1691" s="124" t="s">
        <v>518</v>
      </c>
      <c r="D1691" s="4" t="s">
        <v>2991</v>
      </c>
      <c r="E1691" s="6">
        <v>30</v>
      </c>
      <c r="F1691" s="6"/>
      <c r="G1691" s="7"/>
      <c r="H1691" s="122">
        <f>VLOOKUP(A1691,'NIP totaal 2021'!$A$4:$I$2114,9,0)</f>
        <v>0</v>
      </c>
      <c r="I1691" s="32">
        <f t="shared" si="135"/>
        <v>0</v>
      </c>
      <c r="J1691" s="27">
        <f t="shared" si="136"/>
        <v>0</v>
      </c>
      <c r="K1691" s="81">
        <f t="shared" si="138"/>
        <v>1</v>
      </c>
      <c r="L1691" s="28">
        <f t="shared" si="137"/>
        <v>0</v>
      </c>
      <c r="M1691" s="28">
        <f t="shared" si="139"/>
        <v>0</v>
      </c>
    </row>
    <row r="1692" spans="1:13" ht="14.15" customHeight="1" x14ac:dyDescent="0.25">
      <c r="A1692" s="129">
        <v>16900677</v>
      </c>
      <c r="B1692" s="124" t="s">
        <v>2788</v>
      </c>
      <c r="C1692" s="124" t="s">
        <v>155</v>
      </c>
      <c r="D1692" s="4" t="s">
        <v>2991</v>
      </c>
      <c r="E1692" s="6">
        <v>30</v>
      </c>
      <c r="F1692" s="6"/>
      <c r="G1692" s="7"/>
      <c r="H1692" s="122">
        <f>VLOOKUP(A1692,'NIP totaal 2021'!$A$4:$I$2114,9,0)</f>
        <v>0</v>
      </c>
      <c r="I1692" s="32">
        <f t="shared" si="135"/>
        <v>0</v>
      </c>
      <c r="J1692" s="27">
        <f t="shared" si="136"/>
        <v>0</v>
      </c>
      <c r="K1692" s="81">
        <f t="shared" si="138"/>
        <v>1</v>
      </c>
      <c r="L1692" s="28">
        <f t="shared" si="137"/>
        <v>0</v>
      </c>
      <c r="M1692" s="28">
        <f t="shared" si="139"/>
        <v>0</v>
      </c>
    </row>
    <row r="1693" spans="1:13" ht="14.15" customHeight="1" x14ac:dyDescent="0.25">
      <c r="A1693" s="129">
        <v>16900731</v>
      </c>
      <c r="B1693" s="124" t="s">
        <v>2788</v>
      </c>
      <c r="C1693" s="124" t="s">
        <v>155</v>
      </c>
      <c r="D1693" s="4" t="s">
        <v>2991</v>
      </c>
      <c r="E1693" s="6">
        <v>30</v>
      </c>
      <c r="F1693" s="6"/>
      <c r="G1693" s="7"/>
      <c r="H1693" s="122">
        <f>VLOOKUP(A1693,'NIP totaal 2021'!$A$4:$I$2114,9,0)</f>
        <v>0</v>
      </c>
      <c r="I1693" s="32">
        <f t="shared" si="135"/>
        <v>0</v>
      </c>
      <c r="J1693" s="27">
        <f t="shared" si="136"/>
        <v>0</v>
      </c>
      <c r="K1693" s="81">
        <f t="shared" si="138"/>
        <v>1</v>
      </c>
      <c r="L1693" s="28">
        <f t="shared" si="137"/>
        <v>0</v>
      </c>
      <c r="M1693" s="28">
        <f t="shared" si="139"/>
        <v>0</v>
      </c>
    </row>
    <row r="1694" spans="1:13" ht="14.15" customHeight="1" x14ac:dyDescent="0.25">
      <c r="A1694" s="129">
        <v>16900758</v>
      </c>
      <c r="B1694" s="124" t="s">
        <v>2788</v>
      </c>
      <c r="C1694" s="124" t="s">
        <v>155</v>
      </c>
      <c r="D1694" s="4" t="s">
        <v>2991</v>
      </c>
      <c r="E1694" s="6">
        <v>30</v>
      </c>
      <c r="F1694" s="6"/>
      <c r="G1694" s="7"/>
      <c r="H1694" s="122">
        <f>VLOOKUP(A1694,'NIP totaal 2021'!$A$4:$I$2114,9,0)</f>
        <v>0</v>
      </c>
      <c r="I1694" s="32">
        <f t="shared" si="135"/>
        <v>0</v>
      </c>
      <c r="J1694" s="27">
        <f t="shared" si="136"/>
        <v>0</v>
      </c>
      <c r="K1694" s="81">
        <f t="shared" si="138"/>
        <v>1</v>
      </c>
      <c r="L1694" s="28">
        <f t="shared" si="137"/>
        <v>0</v>
      </c>
      <c r="M1694" s="28">
        <f t="shared" si="139"/>
        <v>0</v>
      </c>
    </row>
    <row r="1695" spans="1:13" ht="14.15" customHeight="1" x14ac:dyDescent="0.25">
      <c r="A1695" s="129">
        <v>16901266</v>
      </c>
      <c r="B1695" s="124" t="s">
        <v>90</v>
      </c>
      <c r="C1695" s="124" t="s">
        <v>91</v>
      </c>
      <c r="D1695" s="4" t="s">
        <v>2991</v>
      </c>
      <c r="E1695" s="6">
        <v>2</v>
      </c>
      <c r="F1695" s="6"/>
      <c r="G1695" s="7"/>
      <c r="H1695" s="122">
        <f>VLOOKUP(A1695,'NIP totaal 2021'!$A$4:$I$2114,9,0)</f>
        <v>0</v>
      </c>
      <c r="I1695" s="32">
        <f t="shared" si="135"/>
        <v>0</v>
      </c>
      <c r="J1695" s="27">
        <f t="shared" si="136"/>
        <v>0</v>
      </c>
      <c r="K1695" s="81">
        <f t="shared" si="138"/>
        <v>1</v>
      </c>
      <c r="L1695" s="28">
        <f t="shared" si="137"/>
        <v>0</v>
      </c>
      <c r="M1695" s="28">
        <f t="shared" si="139"/>
        <v>0</v>
      </c>
    </row>
    <row r="1696" spans="1:13" ht="14.15" customHeight="1" x14ac:dyDescent="0.25">
      <c r="A1696" s="129">
        <v>16901460</v>
      </c>
      <c r="B1696" s="124" t="s">
        <v>90</v>
      </c>
      <c r="C1696" s="124" t="s">
        <v>91</v>
      </c>
      <c r="D1696" s="4" t="s">
        <v>2991</v>
      </c>
      <c r="E1696" s="6">
        <v>2</v>
      </c>
      <c r="F1696" s="6"/>
      <c r="G1696" s="7"/>
      <c r="H1696" s="122">
        <f>VLOOKUP(A1696,'NIP totaal 2021'!$A$4:$I$2114,9,0)</f>
        <v>0</v>
      </c>
      <c r="I1696" s="32">
        <f t="shared" si="135"/>
        <v>0</v>
      </c>
      <c r="J1696" s="27">
        <f t="shared" si="136"/>
        <v>0</v>
      </c>
      <c r="K1696" s="81">
        <f t="shared" si="138"/>
        <v>1</v>
      </c>
      <c r="L1696" s="28">
        <f t="shared" si="137"/>
        <v>0</v>
      </c>
      <c r="M1696" s="28">
        <f t="shared" si="139"/>
        <v>0</v>
      </c>
    </row>
    <row r="1697" spans="1:13" ht="14.15" customHeight="1" x14ac:dyDescent="0.25">
      <c r="A1697" s="129">
        <v>16902025</v>
      </c>
      <c r="B1697" s="124" t="s">
        <v>2818</v>
      </c>
      <c r="C1697" s="124" t="s">
        <v>296</v>
      </c>
      <c r="D1697" s="4" t="s">
        <v>2991</v>
      </c>
      <c r="E1697" s="6">
        <v>30</v>
      </c>
      <c r="F1697" s="6"/>
      <c r="G1697" s="7"/>
      <c r="H1697" s="122">
        <f>VLOOKUP(A1697,'NIP totaal 2021'!$A$4:$I$2114,9,0)</f>
        <v>0</v>
      </c>
      <c r="I1697" s="32">
        <f t="shared" si="135"/>
        <v>0</v>
      </c>
      <c r="J1697" s="27">
        <f t="shared" si="136"/>
        <v>0</v>
      </c>
      <c r="K1697" s="81">
        <f t="shared" si="138"/>
        <v>1</v>
      </c>
      <c r="L1697" s="28">
        <f t="shared" si="137"/>
        <v>0</v>
      </c>
      <c r="M1697" s="28">
        <f t="shared" si="139"/>
        <v>0</v>
      </c>
    </row>
    <row r="1698" spans="1:13" ht="14.15" customHeight="1" x14ac:dyDescent="0.25">
      <c r="A1698" s="129">
        <v>16903153</v>
      </c>
      <c r="B1698" s="124" t="s">
        <v>435</v>
      </c>
      <c r="C1698" s="124" t="s">
        <v>2738</v>
      </c>
      <c r="D1698" s="4" t="s">
        <v>2991</v>
      </c>
      <c r="E1698" s="6">
        <v>1</v>
      </c>
      <c r="F1698" s="6"/>
      <c r="G1698" s="7"/>
      <c r="H1698" s="122">
        <f>VLOOKUP(A1698,'NIP totaal 2021'!$A$4:$I$2114,9,0)</f>
        <v>0</v>
      </c>
      <c r="I1698" s="32">
        <f t="shared" si="135"/>
        <v>0</v>
      </c>
      <c r="J1698" s="27">
        <f t="shared" si="136"/>
        <v>0</v>
      </c>
      <c r="K1698" s="81">
        <f t="shared" si="138"/>
        <v>1</v>
      </c>
      <c r="L1698" s="28">
        <f t="shared" si="137"/>
        <v>0</v>
      </c>
      <c r="M1698" s="28">
        <f t="shared" si="139"/>
        <v>0</v>
      </c>
    </row>
    <row r="1699" spans="1:13" ht="14.15" customHeight="1" x14ac:dyDescent="0.25">
      <c r="A1699" s="129">
        <v>16903188</v>
      </c>
      <c r="B1699" s="124" t="s">
        <v>435</v>
      </c>
      <c r="C1699" s="124" t="s">
        <v>2738</v>
      </c>
      <c r="D1699" s="4" t="s">
        <v>2991</v>
      </c>
      <c r="E1699" s="6">
        <v>1</v>
      </c>
      <c r="F1699" s="6"/>
      <c r="G1699" s="7"/>
      <c r="H1699" s="122">
        <f>VLOOKUP(A1699,'NIP totaal 2021'!$A$4:$I$2114,9,0)</f>
        <v>0</v>
      </c>
      <c r="I1699" s="32">
        <f t="shared" si="135"/>
        <v>0</v>
      </c>
      <c r="J1699" s="27">
        <f t="shared" si="136"/>
        <v>0</v>
      </c>
      <c r="K1699" s="81">
        <f t="shared" si="138"/>
        <v>1</v>
      </c>
      <c r="L1699" s="28">
        <f t="shared" si="137"/>
        <v>0</v>
      </c>
      <c r="M1699" s="28">
        <f t="shared" si="139"/>
        <v>0</v>
      </c>
    </row>
    <row r="1700" spans="1:13" ht="14.15" customHeight="1" x14ac:dyDescent="0.25">
      <c r="A1700" s="129">
        <v>16903196</v>
      </c>
      <c r="B1700" s="124" t="s">
        <v>435</v>
      </c>
      <c r="C1700" s="124" t="s">
        <v>2738</v>
      </c>
      <c r="D1700" s="4" t="s">
        <v>2991</v>
      </c>
      <c r="E1700" s="6">
        <v>1</v>
      </c>
      <c r="F1700" s="6"/>
      <c r="G1700" s="7"/>
      <c r="H1700" s="122">
        <f>VLOOKUP(A1700,'NIP totaal 2021'!$A$4:$I$2114,9,0)</f>
        <v>0</v>
      </c>
      <c r="I1700" s="32">
        <f t="shared" si="135"/>
        <v>0</v>
      </c>
      <c r="J1700" s="27">
        <f t="shared" si="136"/>
        <v>0</v>
      </c>
      <c r="K1700" s="81">
        <f t="shared" si="138"/>
        <v>1</v>
      </c>
      <c r="L1700" s="28">
        <f t="shared" si="137"/>
        <v>0</v>
      </c>
      <c r="M1700" s="28">
        <f t="shared" si="139"/>
        <v>0</v>
      </c>
    </row>
    <row r="1701" spans="1:13" ht="14.15" customHeight="1" x14ac:dyDescent="0.25">
      <c r="A1701" s="129">
        <v>16904354</v>
      </c>
      <c r="B1701" s="124" t="s">
        <v>2818</v>
      </c>
      <c r="C1701" s="124" t="s">
        <v>296</v>
      </c>
      <c r="D1701" s="4" t="s">
        <v>2991</v>
      </c>
      <c r="E1701" s="6">
        <v>30</v>
      </c>
      <c r="F1701" s="6"/>
      <c r="G1701" s="7"/>
      <c r="H1701" s="122">
        <f>VLOOKUP(A1701,'NIP totaal 2021'!$A$4:$I$2114,9,0)</f>
        <v>0</v>
      </c>
      <c r="I1701" s="32">
        <f t="shared" si="135"/>
        <v>0</v>
      </c>
      <c r="J1701" s="27">
        <f t="shared" si="136"/>
        <v>0</v>
      </c>
      <c r="K1701" s="81">
        <f t="shared" si="138"/>
        <v>1</v>
      </c>
      <c r="L1701" s="28">
        <f t="shared" si="137"/>
        <v>0</v>
      </c>
      <c r="M1701" s="28">
        <f t="shared" si="139"/>
        <v>0</v>
      </c>
    </row>
    <row r="1702" spans="1:13" ht="14.15" customHeight="1" x14ac:dyDescent="0.25">
      <c r="A1702" s="129">
        <v>16906292</v>
      </c>
      <c r="B1702" s="124" t="s">
        <v>2788</v>
      </c>
      <c r="C1702" s="124" t="s">
        <v>155</v>
      </c>
      <c r="D1702" s="4" t="s">
        <v>2991</v>
      </c>
      <c r="E1702" s="6">
        <v>30</v>
      </c>
      <c r="F1702" s="6"/>
      <c r="G1702" s="7"/>
      <c r="H1702" s="122">
        <f>VLOOKUP(A1702,'NIP totaal 2021'!$A$4:$I$2114,9,0)</f>
        <v>0</v>
      </c>
      <c r="I1702" s="32">
        <f t="shared" si="135"/>
        <v>0</v>
      </c>
      <c r="J1702" s="27">
        <f t="shared" si="136"/>
        <v>0</v>
      </c>
      <c r="K1702" s="81">
        <f t="shared" si="138"/>
        <v>1</v>
      </c>
      <c r="L1702" s="28">
        <f t="shared" si="137"/>
        <v>0</v>
      </c>
      <c r="M1702" s="28">
        <f t="shared" si="139"/>
        <v>0</v>
      </c>
    </row>
    <row r="1703" spans="1:13" ht="14.15" customHeight="1" x14ac:dyDescent="0.25">
      <c r="A1703" s="129">
        <v>16906306</v>
      </c>
      <c r="B1703" s="124" t="s">
        <v>2788</v>
      </c>
      <c r="C1703" s="124" t="s">
        <v>155</v>
      </c>
      <c r="D1703" s="4" t="s">
        <v>2991</v>
      </c>
      <c r="E1703" s="6">
        <v>30</v>
      </c>
      <c r="F1703" s="6"/>
      <c r="G1703" s="7"/>
      <c r="H1703" s="122">
        <f>VLOOKUP(A1703,'NIP totaal 2021'!$A$4:$I$2114,9,0)</f>
        <v>0</v>
      </c>
      <c r="I1703" s="32">
        <f t="shared" si="135"/>
        <v>0</v>
      </c>
      <c r="J1703" s="27">
        <f t="shared" si="136"/>
        <v>0</v>
      </c>
      <c r="K1703" s="81">
        <f t="shared" si="138"/>
        <v>1</v>
      </c>
      <c r="L1703" s="28">
        <f t="shared" si="137"/>
        <v>0</v>
      </c>
      <c r="M1703" s="28">
        <f t="shared" si="139"/>
        <v>0</v>
      </c>
    </row>
    <row r="1704" spans="1:13" ht="14.15" customHeight="1" x14ac:dyDescent="0.25">
      <c r="A1704" s="129">
        <v>16906314</v>
      </c>
      <c r="B1704" s="124" t="s">
        <v>2788</v>
      </c>
      <c r="C1704" s="124" t="s">
        <v>155</v>
      </c>
      <c r="D1704" s="4" t="s">
        <v>2991</v>
      </c>
      <c r="E1704" s="6">
        <v>30</v>
      </c>
      <c r="F1704" s="6"/>
      <c r="G1704" s="7"/>
      <c r="H1704" s="122">
        <f>VLOOKUP(A1704,'NIP totaal 2021'!$A$4:$I$2114,9,0)</f>
        <v>0</v>
      </c>
      <c r="I1704" s="32">
        <f t="shared" si="135"/>
        <v>0</v>
      </c>
      <c r="J1704" s="27">
        <f t="shared" si="136"/>
        <v>0</v>
      </c>
      <c r="K1704" s="81">
        <f t="shared" si="138"/>
        <v>1</v>
      </c>
      <c r="L1704" s="28">
        <f t="shared" si="137"/>
        <v>0</v>
      </c>
      <c r="M1704" s="28">
        <f t="shared" si="139"/>
        <v>0</v>
      </c>
    </row>
    <row r="1705" spans="1:13" ht="14.15" customHeight="1" x14ac:dyDescent="0.25">
      <c r="A1705" s="129">
        <v>16906349</v>
      </c>
      <c r="B1705" s="124" t="s">
        <v>474</v>
      </c>
      <c r="C1705" s="124" t="s">
        <v>475</v>
      </c>
      <c r="D1705" s="4" t="s">
        <v>2991</v>
      </c>
      <c r="E1705" s="6">
        <v>24</v>
      </c>
      <c r="F1705" s="6"/>
      <c r="G1705" s="7"/>
      <c r="H1705" s="122">
        <f>VLOOKUP(A1705,'NIP totaal 2021'!$A$4:$I$2114,9,0)</f>
        <v>0</v>
      </c>
      <c r="I1705" s="32">
        <f t="shared" si="135"/>
        <v>0</v>
      </c>
      <c r="J1705" s="27">
        <f t="shared" si="136"/>
        <v>0</v>
      </c>
      <c r="K1705" s="81">
        <f t="shared" si="138"/>
        <v>1</v>
      </c>
      <c r="L1705" s="28">
        <f t="shared" si="137"/>
        <v>0</v>
      </c>
      <c r="M1705" s="28">
        <f t="shared" si="139"/>
        <v>0</v>
      </c>
    </row>
    <row r="1706" spans="1:13" ht="14.15" customHeight="1" x14ac:dyDescent="0.25">
      <c r="A1706" s="129">
        <v>16906748</v>
      </c>
      <c r="B1706" s="124" t="s">
        <v>310</v>
      </c>
      <c r="C1706" s="124" t="s">
        <v>311</v>
      </c>
      <c r="D1706" s="4" t="s">
        <v>2991</v>
      </c>
      <c r="E1706" s="6">
        <v>1</v>
      </c>
      <c r="F1706" s="6"/>
      <c r="G1706" s="7"/>
      <c r="H1706" s="122">
        <f>VLOOKUP(A1706,'NIP totaal 2021'!$A$4:$I$2114,9,0)</f>
        <v>0</v>
      </c>
      <c r="I1706" s="32">
        <f t="shared" si="135"/>
        <v>0</v>
      </c>
      <c r="J1706" s="27">
        <f t="shared" si="136"/>
        <v>0</v>
      </c>
      <c r="K1706" s="81">
        <f t="shared" si="138"/>
        <v>1</v>
      </c>
      <c r="L1706" s="28">
        <f t="shared" si="137"/>
        <v>0</v>
      </c>
      <c r="M1706" s="28">
        <f t="shared" si="139"/>
        <v>0</v>
      </c>
    </row>
    <row r="1707" spans="1:13" ht="14.15" customHeight="1" x14ac:dyDescent="0.25">
      <c r="A1707" s="129">
        <v>16906764</v>
      </c>
      <c r="B1707" s="124" t="s">
        <v>285</v>
      </c>
      <c r="C1707" s="124" t="s">
        <v>286</v>
      </c>
      <c r="D1707" s="4" t="s">
        <v>2991</v>
      </c>
      <c r="E1707" s="6">
        <v>1</v>
      </c>
      <c r="F1707" s="6"/>
      <c r="G1707" s="7"/>
      <c r="H1707" s="122">
        <f>VLOOKUP(A1707,'NIP totaal 2021'!$A$4:$I$2114,9,0)</f>
        <v>0</v>
      </c>
      <c r="I1707" s="32">
        <f t="shared" si="135"/>
        <v>0</v>
      </c>
      <c r="J1707" s="27">
        <f t="shared" si="136"/>
        <v>0</v>
      </c>
      <c r="K1707" s="81">
        <f t="shared" si="138"/>
        <v>1</v>
      </c>
      <c r="L1707" s="28">
        <f t="shared" si="137"/>
        <v>0</v>
      </c>
      <c r="M1707" s="28">
        <f t="shared" si="139"/>
        <v>0</v>
      </c>
    </row>
    <row r="1708" spans="1:13" ht="14.15" customHeight="1" x14ac:dyDescent="0.25">
      <c r="A1708" s="129">
        <v>16907302</v>
      </c>
      <c r="B1708" s="124" t="s">
        <v>436</v>
      </c>
      <c r="C1708" s="124" t="s">
        <v>437</v>
      </c>
      <c r="D1708" s="4" t="s">
        <v>2991</v>
      </c>
      <c r="E1708" s="6">
        <v>1</v>
      </c>
      <c r="F1708" s="6"/>
      <c r="G1708" s="7"/>
      <c r="H1708" s="122">
        <f>VLOOKUP(A1708,'NIP totaal 2021'!$A$4:$I$2114,9,0)</f>
        <v>0</v>
      </c>
      <c r="I1708" s="32">
        <f t="shared" si="135"/>
        <v>0</v>
      </c>
      <c r="J1708" s="27">
        <f t="shared" si="136"/>
        <v>0</v>
      </c>
      <c r="K1708" s="81">
        <f t="shared" si="138"/>
        <v>1</v>
      </c>
      <c r="L1708" s="28">
        <f t="shared" si="137"/>
        <v>0</v>
      </c>
      <c r="M1708" s="28">
        <f t="shared" si="139"/>
        <v>0</v>
      </c>
    </row>
    <row r="1709" spans="1:13" ht="14.15" customHeight="1" x14ac:dyDescent="0.25">
      <c r="A1709" s="129">
        <v>16907310</v>
      </c>
      <c r="B1709" s="124" t="s">
        <v>436</v>
      </c>
      <c r="C1709" s="124" t="s">
        <v>437</v>
      </c>
      <c r="D1709" s="4" t="s">
        <v>2991</v>
      </c>
      <c r="E1709" s="6">
        <v>1</v>
      </c>
      <c r="F1709" s="6"/>
      <c r="G1709" s="7"/>
      <c r="H1709" s="122">
        <f>VLOOKUP(A1709,'NIP totaal 2021'!$A$4:$I$2114,9,0)</f>
        <v>0</v>
      </c>
      <c r="I1709" s="32">
        <f t="shared" si="135"/>
        <v>0</v>
      </c>
      <c r="J1709" s="27">
        <f t="shared" si="136"/>
        <v>0</v>
      </c>
      <c r="K1709" s="81">
        <f t="shared" si="138"/>
        <v>1</v>
      </c>
      <c r="L1709" s="28">
        <f t="shared" si="137"/>
        <v>0</v>
      </c>
      <c r="M1709" s="28">
        <f t="shared" si="139"/>
        <v>0</v>
      </c>
    </row>
    <row r="1710" spans="1:13" ht="14.15" customHeight="1" x14ac:dyDescent="0.25">
      <c r="A1710" s="129">
        <v>16909461</v>
      </c>
      <c r="B1710" s="124" t="s">
        <v>458</v>
      </c>
      <c r="C1710" s="124" t="s">
        <v>459</v>
      </c>
      <c r="D1710" s="4" t="s">
        <v>2991</v>
      </c>
      <c r="E1710" s="6">
        <v>1</v>
      </c>
      <c r="F1710" s="6"/>
      <c r="G1710" s="7"/>
      <c r="H1710" s="122">
        <f>VLOOKUP(A1710,'NIP totaal 2021'!$A$4:$I$2114,9,0)</f>
        <v>0</v>
      </c>
      <c r="I1710" s="32">
        <f t="shared" si="135"/>
        <v>0</v>
      </c>
      <c r="J1710" s="27">
        <f t="shared" si="136"/>
        <v>0</v>
      </c>
      <c r="K1710" s="81">
        <f t="shared" si="138"/>
        <v>1</v>
      </c>
      <c r="L1710" s="28">
        <f t="shared" si="137"/>
        <v>0</v>
      </c>
      <c r="M1710" s="28">
        <f t="shared" si="139"/>
        <v>0</v>
      </c>
    </row>
    <row r="1711" spans="1:13" ht="14.15" customHeight="1" x14ac:dyDescent="0.25">
      <c r="A1711" s="129">
        <v>16909488</v>
      </c>
      <c r="B1711" s="124" t="s">
        <v>458</v>
      </c>
      <c r="C1711" s="124" t="s">
        <v>459</v>
      </c>
      <c r="D1711" s="4" t="s">
        <v>2991</v>
      </c>
      <c r="E1711" s="6">
        <v>1</v>
      </c>
      <c r="F1711" s="6"/>
      <c r="G1711" s="7"/>
      <c r="H1711" s="122">
        <f>VLOOKUP(A1711,'NIP totaal 2021'!$A$4:$I$2114,9,0)</f>
        <v>0</v>
      </c>
      <c r="I1711" s="32">
        <f t="shared" si="135"/>
        <v>0</v>
      </c>
      <c r="J1711" s="27">
        <f t="shared" si="136"/>
        <v>0</v>
      </c>
      <c r="K1711" s="81">
        <f t="shared" si="138"/>
        <v>1</v>
      </c>
      <c r="L1711" s="28">
        <f t="shared" si="137"/>
        <v>0</v>
      </c>
      <c r="M1711" s="28">
        <f t="shared" si="139"/>
        <v>0</v>
      </c>
    </row>
    <row r="1712" spans="1:13" ht="14.15" customHeight="1" x14ac:dyDescent="0.25">
      <c r="A1712" s="129">
        <v>16909992</v>
      </c>
      <c r="B1712" s="124" t="s">
        <v>337</v>
      </c>
      <c r="C1712" s="124" t="s">
        <v>338</v>
      </c>
      <c r="D1712" s="4" t="s">
        <v>2991</v>
      </c>
      <c r="E1712" s="6">
        <v>1</v>
      </c>
      <c r="F1712" s="6"/>
      <c r="G1712" s="7"/>
      <c r="H1712" s="122">
        <f>VLOOKUP(A1712,'NIP totaal 2021'!$A$4:$I$2114,9,0)</f>
        <v>0</v>
      </c>
      <c r="I1712" s="32">
        <f t="shared" si="135"/>
        <v>0</v>
      </c>
      <c r="J1712" s="27">
        <f t="shared" si="136"/>
        <v>0</v>
      </c>
      <c r="K1712" s="81">
        <f t="shared" si="138"/>
        <v>1</v>
      </c>
      <c r="L1712" s="28">
        <f t="shared" si="137"/>
        <v>0</v>
      </c>
      <c r="M1712" s="28">
        <f t="shared" si="139"/>
        <v>0</v>
      </c>
    </row>
    <row r="1713" spans="1:13" ht="14.15" customHeight="1" x14ac:dyDescent="0.25">
      <c r="A1713" s="129">
        <v>16910494</v>
      </c>
      <c r="B1713" s="124" t="s">
        <v>468</v>
      </c>
      <c r="C1713" s="124" t="s">
        <v>469</v>
      </c>
      <c r="D1713" s="4" t="s">
        <v>2991</v>
      </c>
      <c r="E1713" s="6">
        <v>1</v>
      </c>
      <c r="F1713" s="6"/>
      <c r="G1713" s="7"/>
      <c r="H1713" s="122">
        <f>VLOOKUP(A1713,'NIP totaal 2021'!$A$4:$I$2114,9,0)</f>
        <v>0</v>
      </c>
      <c r="I1713" s="32">
        <f t="shared" si="135"/>
        <v>0</v>
      </c>
      <c r="J1713" s="27">
        <f t="shared" si="136"/>
        <v>0</v>
      </c>
      <c r="K1713" s="81">
        <f t="shared" si="138"/>
        <v>1</v>
      </c>
      <c r="L1713" s="28">
        <f t="shared" si="137"/>
        <v>0</v>
      </c>
      <c r="M1713" s="28">
        <f t="shared" si="139"/>
        <v>0</v>
      </c>
    </row>
    <row r="1714" spans="1:13" ht="14.15" customHeight="1" x14ac:dyDescent="0.25">
      <c r="A1714" s="129">
        <v>16911334</v>
      </c>
      <c r="B1714" s="124" t="s">
        <v>168</v>
      </c>
      <c r="C1714" s="124" t="s">
        <v>169</v>
      </c>
      <c r="D1714" s="4" t="s">
        <v>2991</v>
      </c>
      <c r="E1714" s="6">
        <v>6</v>
      </c>
      <c r="F1714" s="6"/>
      <c r="G1714" s="7"/>
      <c r="H1714" s="122">
        <f>VLOOKUP(A1714,'NIP totaal 2021'!$A$4:$I$2114,9,0)</f>
        <v>0</v>
      </c>
      <c r="I1714" s="32">
        <f t="shared" si="135"/>
        <v>0</v>
      </c>
      <c r="J1714" s="27">
        <f t="shared" si="136"/>
        <v>0</v>
      </c>
      <c r="K1714" s="81">
        <f t="shared" si="138"/>
        <v>1</v>
      </c>
      <c r="L1714" s="28">
        <f t="shared" si="137"/>
        <v>0</v>
      </c>
      <c r="M1714" s="28">
        <f t="shared" si="139"/>
        <v>0</v>
      </c>
    </row>
    <row r="1715" spans="1:13" ht="14.15" customHeight="1" x14ac:dyDescent="0.25">
      <c r="A1715" s="129">
        <v>16911830</v>
      </c>
      <c r="B1715" s="124" t="s">
        <v>2858</v>
      </c>
      <c r="C1715" s="124" t="s">
        <v>2859</v>
      </c>
      <c r="D1715" s="4" t="s">
        <v>2991</v>
      </c>
      <c r="E1715" s="6">
        <v>1</v>
      </c>
      <c r="F1715" s="6"/>
      <c r="G1715" s="7"/>
      <c r="H1715" s="122">
        <f>VLOOKUP(A1715,'NIP totaal 2021'!$A$4:$I$2114,9,0)</f>
        <v>0</v>
      </c>
      <c r="I1715" s="32">
        <f t="shared" si="135"/>
        <v>0</v>
      </c>
      <c r="J1715" s="27">
        <f t="shared" si="136"/>
        <v>0</v>
      </c>
      <c r="K1715" s="81">
        <f t="shared" si="138"/>
        <v>1</v>
      </c>
      <c r="L1715" s="28">
        <f t="shared" si="137"/>
        <v>0</v>
      </c>
      <c r="M1715" s="28">
        <f t="shared" si="139"/>
        <v>0</v>
      </c>
    </row>
    <row r="1716" spans="1:13" ht="14.15" customHeight="1" x14ac:dyDescent="0.25">
      <c r="A1716" s="129">
        <v>16911865</v>
      </c>
      <c r="B1716" s="124" t="s">
        <v>2858</v>
      </c>
      <c r="C1716" s="124" t="s">
        <v>2859</v>
      </c>
      <c r="D1716" s="4" t="s">
        <v>2991</v>
      </c>
      <c r="E1716" s="6">
        <v>1</v>
      </c>
      <c r="F1716" s="6"/>
      <c r="G1716" s="7"/>
      <c r="H1716" s="122">
        <f>VLOOKUP(A1716,'NIP totaal 2021'!$A$4:$I$2114,9,0)</f>
        <v>0</v>
      </c>
      <c r="I1716" s="32">
        <f t="shared" si="135"/>
        <v>0</v>
      </c>
      <c r="J1716" s="27">
        <f t="shared" si="136"/>
        <v>0</v>
      </c>
      <c r="K1716" s="81">
        <f t="shared" si="138"/>
        <v>1</v>
      </c>
      <c r="L1716" s="28">
        <f t="shared" si="137"/>
        <v>0</v>
      </c>
      <c r="M1716" s="28">
        <f t="shared" si="139"/>
        <v>0</v>
      </c>
    </row>
    <row r="1717" spans="1:13" ht="14.15" customHeight="1" x14ac:dyDescent="0.25">
      <c r="A1717" s="129">
        <v>16912144</v>
      </c>
      <c r="B1717" s="124" t="s">
        <v>476</v>
      </c>
      <c r="C1717" s="124" t="s">
        <v>477</v>
      </c>
      <c r="D1717" s="4" t="s">
        <v>2991</v>
      </c>
      <c r="E1717" s="6">
        <v>1</v>
      </c>
      <c r="F1717" s="6"/>
      <c r="G1717" s="7"/>
      <c r="H1717" s="122">
        <f>VLOOKUP(A1717,'NIP totaal 2021'!$A$4:$I$2114,9,0)</f>
        <v>0</v>
      </c>
      <c r="I1717" s="32">
        <f t="shared" si="135"/>
        <v>0</v>
      </c>
      <c r="J1717" s="27">
        <f t="shared" si="136"/>
        <v>0</v>
      </c>
      <c r="K1717" s="81">
        <f t="shared" si="138"/>
        <v>1</v>
      </c>
      <c r="L1717" s="28">
        <f t="shared" si="137"/>
        <v>0</v>
      </c>
      <c r="M1717" s="28">
        <f t="shared" si="139"/>
        <v>0</v>
      </c>
    </row>
    <row r="1718" spans="1:13" ht="14.15" customHeight="1" x14ac:dyDescent="0.25">
      <c r="A1718" s="129">
        <v>16912195</v>
      </c>
      <c r="B1718" s="124" t="s">
        <v>337</v>
      </c>
      <c r="C1718" s="124" t="s">
        <v>338</v>
      </c>
      <c r="D1718" s="4" t="s">
        <v>2991</v>
      </c>
      <c r="E1718" s="6">
        <v>1</v>
      </c>
      <c r="F1718" s="6"/>
      <c r="G1718" s="7"/>
      <c r="H1718" s="122">
        <f>VLOOKUP(A1718,'NIP totaal 2021'!$A$4:$I$2114,9,0)</f>
        <v>0</v>
      </c>
      <c r="I1718" s="32">
        <f t="shared" si="135"/>
        <v>0</v>
      </c>
      <c r="J1718" s="27">
        <f t="shared" si="136"/>
        <v>0</v>
      </c>
      <c r="K1718" s="81">
        <f t="shared" si="138"/>
        <v>1</v>
      </c>
      <c r="L1718" s="28">
        <f t="shared" si="137"/>
        <v>0</v>
      </c>
      <c r="M1718" s="28">
        <f t="shared" si="139"/>
        <v>0</v>
      </c>
    </row>
    <row r="1719" spans="1:13" ht="14.15" customHeight="1" x14ac:dyDescent="0.25">
      <c r="A1719" s="129">
        <v>16912764</v>
      </c>
      <c r="B1719" s="124" t="s">
        <v>496</v>
      </c>
      <c r="C1719" s="124" t="s">
        <v>497</v>
      </c>
      <c r="D1719" s="4" t="s">
        <v>2991</v>
      </c>
      <c r="E1719" s="6">
        <v>1</v>
      </c>
      <c r="F1719" s="6"/>
      <c r="G1719" s="7"/>
      <c r="H1719" s="122">
        <f>VLOOKUP(A1719,'NIP totaal 2021'!$A$4:$I$2114,9,0)</f>
        <v>0</v>
      </c>
      <c r="I1719" s="32">
        <f t="shared" si="135"/>
        <v>0</v>
      </c>
      <c r="J1719" s="27">
        <f t="shared" si="136"/>
        <v>0</v>
      </c>
      <c r="K1719" s="81">
        <f t="shared" si="138"/>
        <v>1</v>
      </c>
      <c r="L1719" s="28">
        <f t="shared" si="137"/>
        <v>0</v>
      </c>
      <c r="M1719" s="28">
        <f t="shared" si="139"/>
        <v>0</v>
      </c>
    </row>
    <row r="1720" spans="1:13" ht="14.15" customHeight="1" x14ac:dyDescent="0.25">
      <c r="A1720" s="129">
        <v>16920481</v>
      </c>
      <c r="B1720" s="124" t="s">
        <v>509</v>
      </c>
      <c r="C1720" s="124" t="s">
        <v>510</v>
      </c>
      <c r="D1720" s="4" t="s">
        <v>2991</v>
      </c>
      <c r="E1720" s="6">
        <v>1</v>
      </c>
      <c r="F1720" s="6"/>
      <c r="G1720" s="7"/>
      <c r="H1720" s="122">
        <f>VLOOKUP(A1720,'NIP totaal 2021'!$A$4:$I$2114,9,0)</f>
        <v>0</v>
      </c>
      <c r="I1720" s="32">
        <f t="shared" si="135"/>
        <v>0</v>
      </c>
      <c r="J1720" s="27">
        <f t="shared" si="136"/>
        <v>0</v>
      </c>
      <c r="K1720" s="81">
        <f t="shared" si="138"/>
        <v>1</v>
      </c>
      <c r="L1720" s="28">
        <f t="shared" si="137"/>
        <v>0</v>
      </c>
      <c r="M1720" s="28">
        <f t="shared" si="139"/>
        <v>0</v>
      </c>
    </row>
    <row r="1721" spans="1:13" ht="14.15" customHeight="1" x14ac:dyDescent="0.25">
      <c r="A1721" s="129">
        <v>16920503</v>
      </c>
      <c r="B1721" s="124" t="s">
        <v>509</v>
      </c>
      <c r="C1721" s="124" t="s">
        <v>510</v>
      </c>
      <c r="D1721" s="4" t="s">
        <v>2991</v>
      </c>
      <c r="E1721" s="6">
        <v>1</v>
      </c>
      <c r="F1721" s="6"/>
      <c r="G1721" s="7"/>
      <c r="H1721" s="122">
        <f>VLOOKUP(A1721,'NIP totaal 2021'!$A$4:$I$2114,9,0)</f>
        <v>0</v>
      </c>
      <c r="I1721" s="32">
        <f t="shared" si="135"/>
        <v>0</v>
      </c>
      <c r="J1721" s="27">
        <f t="shared" si="136"/>
        <v>0</v>
      </c>
      <c r="K1721" s="81">
        <f t="shared" si="138"/>
        <v>1</v>
      </c>
      <c r="L1721" s="28">
        <f t="shared" si="137"/>
        <v>0</v>
      </c>
      <c r="M1721" s="28">
        <f t="shared" si="139"/>
        <v>0</v>
      </c>
    </row>
    <row r="1722" spans="1:13" ht="14.15" customHeight="1" x14ac:dyDescent="0.25">
      <c r="A1722" s="129">
        <v>16921437</v>
      </c>
      <c r="B1722" s="124" t="s">
        <v>415</v>
      </c>
      <c r="C1722" s="124" t="s">
        <v>416</v>
      </c>
      <c r="D1722" s="4" t="s">
        <v>2991</v>
      </c>
      <c r="E1722" s="6">
        <v>56</v>
      </c>
      <c r="F1722" s="6"/>
      <c r="G1722" s="7"/>
      <c r="H1722" s="122">
        <f>VLOOKUP(A1722,'NIP totaal 2021'!$A$4:$I$2114,9,0)</f>
        <v>0</v>
      </c>
      <c r="I1722" s="32">
        <f t="shared" si="135"/>
        <v>0</v>
      </c>
      <c r="J1722" s="27">
        <f t="shared" si="136"/>
        <v>0</v>
      </c>
      <c r="K1722" s="81">
        <f t="shared" si="138"/>
        <v>1</v>
      </c>
      <c r="L1722" s="28">
        <f t="shared" si="137"/>
        <v>0</v>
      </c>
      <c r="M1722" s="28">
        <f t="shared" si="139"/>
        <v>0</v>
      </c>
    </row>
    <row r="1723" spans="1:13" ht="14.15" customHeight="1" x14ac:dyDescent="0.25">
      <c r="A1723" s="129">
        <v>16922255</v>
      </c>
      <c r="B1723" s="124" t="s">
        <v>415</v>
      </c>
      <c r="C1723" s="124" t="s">
        <v>416</v>
      </c>
      <c r="D1723" s="4" t="s">
        <v>2991</v>
      </c>
      <c r="E1723" s="6">
        <v>28</v>
      </c>
      <c r="F1723" s="6"/>
      <c r="G1723" s="7"/>
      <c r="H1723" s="122">
        <f>VLOOKUP(A1723,'NIP totaal 2021'!$A$4:$I$2114,9,0)</f>
        <v>0</v>
      </c>
      <c r="I1723" s="32">
        <f t="shared" si="135"/>
        <v>0</v>
      </c>
      <c r="J1723" s="27">
        <f t="shared" si="136"/>
        <v>0</v>
      </c>
      <c r="K1723" s="81">
        <f t="shared" si="138"/>
        <v>1</v>
      </c>
      <c r="L1723" s="28">
        <f t="shared" si="137"/>
        <v>0</v>
      </c>
      <c r="M1723" s="28">
        <f t="shared" si="139"/>
        <v>0</v>
      </c>
    </row>
    <row r="1724" spans="1:13" ht="14.15" customHeight="1" x14ac:dyDescent="0.25">
      <c r="A1724" s="129">
        <v>16922298</v>
      </c>
      <c r="B1724" s="124" t="s">
        <v>2765</v>
      </c>
      <c r="C1724" s="124" t="s">
        <v>2766</v>
      </c>
      <c r="D1724" s="4" t="s">
        <v>2991</v>
      </c>
      <c r="E1724" s="6">
        <v>1</v>
      </c>
      <c r="F1724" s="6"/>
      <c r="G1724" s="7"/>
      <c r="H1724" s="122">
        <f>VLOOKUP(A1724,'NIP totaal 2021'!$A$4:$I$2114,9,0)</f>
        <v>0</v>
      </c>
      <c r="I1724" s="32">
        <f t="shared" si="135"/>
        <v>0</v>
      </c>
      <c r="J1724" s="27">
        <f t="shared" si="136"/>
        <v>0</v>
      </c>
      <c r="K1724" s="81">
        <f t="shared" si="138"/>
        <v>1</v>
      </c>
      <c r="L1724" s="28">
        <f t="shared" si="137"/>
        <v>0</v>
      </c>
      <c r="M1724" s="28">
        <f t="shared" si="139"/>
        <v>0</v>
      </c>
    </row>
    <row r="1725" spans="1:13" ht="14.15" customHeight="1" x14ac:dyDescent="0.25">
      <c r="A1725" s="129">
        <v>16922433</v>
      </c>
      <c r="B1725" s="124" t="s">
        <v>2786</v>
      </c>
      <c r="C1725" s="124" t="s">
        <v>139</v>
      </c>
      <c r="D1725" s="4" t="s">
        <v>2991</v>
      </c>
      <c r="E1725" s="6">
        <v>60</v>
      </c>
      <c r="F1725" s="6"/>
      <c r="G1725" s="7"/>
      <c r="H1725" s="122">
        <f>VLOOKUP(A1725,'NIP totaal 2021'!$A$4:$I$2114,9,0)</f>
        <v>0</v>
      </c>
      <c r="I1725" s="32">
        <f t="shared" si="135"/>
        <v>0</v>
      </c>
      <c r="J1725" s="27">
        <f t="shared" si="136"/>
        <v>0</v>
      </c>
      <c r="K1725" s="81">
        <f t="shared" si="138"/>
        <v>1</v>
      </c>
      <c r="L1725" s="28">
        <f t="shared" si="137"/>
        <v>0</v>
      </c>
      <c r="M1725" s="28">
        <f t="shared" si="139"/>
        <v>0</v>
      </c>
    </row>
    <row r="1726" spans="1:13" ht="14.15" customHeight="1" x14ac:dyDescent="0.25">
      <c r="A1726" s="129">
        <v>16922441</v>
      </c>
      <c r="B1726" s="124" t="s">
        <v>2786</v>
      </c>
      <c r="C1726" s="124" t="s">
        <v>139</v>
      </c>
      <c r="D1726" s="4" t="s">
        <v>2991</v>
      </c>
      <c r="E1726" s="6">
        <v>30</v>
      </c>
      <c r="F1726" s="6"/>
      <c r="G1726" s="7"/>
      <c r="H1726" s="122">
        <f>VLOOKUP(A1726,'NIP totaal 2021'!$A$4:$I$2114,9,0)</f>
        <v>0</v>
      </c>
      <c r="I1726" s="32">
        <f t="shared" si="135"/>
        <v>0</v>
      </c>
      <c r="J1726" s="27">
        <f t="shared" si="136"/>
        <v>0</v>
      </c>
      <c r="K1726" s="81">
        <f t="shared" si="138"/>
        <v>1</v>
      </c>
      <c r="L1726" s="28">
        <f t="shared" si="137"/>
        <v>0</v>
      </c>
      <c r="M1726" s="28">
        <f t="shared" si="139"/>
        <v>0</v>
      </c>
    </row>
    <row r="1727" spans="1:13" ht="14.15" customHeight="1" x14ac:dyDescent="0.25">
      <c r="A1727" s="129">
        <v>16922468</v>
      </c>
      <c r="B1727" s="124" t="s">
        <v>2786</v>
      </c>
      <c r="C1727" s="124" t="s">
        <v>139</v>
      </c>
      <c r="D1727" s="4" t="s">
        <v>2991</v>
      </c>
      <c r="E1727" s="6">
        <v>30</v>
      </c>
      <c r="F1727" s="6"/>
      <c r="G1727" s="7"/>
      <c r="H1727" s="122">
        <f>VLOOKUP(A1727,'NIP totaal 2021'!$A$4:$I$2114,9,0)</f>
        <v>0</v>
      </c>
      <c r="I1727" s="32">
        <f t="shared" si="135"/>
        <v>0</v>
      </c>
      <c r="J1727" s="27">
        <f t="shared" si="136"/>
        <v>0</v>
      </c>
      <c r="K1727" s="81">
        <f t="shared" si="138"/>
        <v>1</v>
      </c>
      <c r="L1727" s="28">
        <f t="shared" si="137"/>
        <v>0</v>
      </c>
      <c r="M1727" s="28">
        <f t="shared" si="139"/>
        <v>0</v>
      </c>
    </row>
    <row r="1728" spans="1:13" ht="14.15" customHeight="1" x14ac:dyDescent="0.25">
      <c r="A1728" s="129">
        <v>16924118</v>
      </c>
      <c r="B1728" s="124" t="s">
        <v>2831</v>
      </c>
      <c r="C1728" s="124" t="s">
        <v>404</v>
      </c>
      <c r="D1728" s="4" t="s">
        <v>2991</v>
      </c>
      <c r="E1728" s="6">
        <v>30</v>
      </c>
      <c r="F1728" s="6"/>
      <c r="G1728" s="7"/>
      <c r="H1728" s="122">
        <f>VLOOKUP(A1728,'NIP totaal 2021'!$A$4:$I$2114,9,0)</f>
        <v>0</v>
      </c>
      <c r="I1728" s="32">
        <f t="shared" si="135"/>
        <v>0</v>
      </c>
      <c r="J1728" s="27">
        <f t="shared" si="136"/>
        <v>0</v>
      </c>
      <c r="K1728" s="81">
        <f t="shared" si="138"/>
        <v>1</v>
      </c>
      <c r="L1728" s="28">
        <f t="shared" si="137"/>
        <v>0</v>
      </c>
      <c r="M1728" s="28">
        <f t="shared" si="139"/>
        <v>0</v>
      </c>
    </row>
    <row r="1729" spans="1:13" ht="14.15" customHeight="1" x14ac:dyDescent="0.25">
      <c r="A1729" s="129">
        <v>16924126</v>
      </c>
      <c r="B1729" s="124" t="s">
        <v>2831</v>
      </c>
      <c r="C1729" s="124" t="s">
        <v>404</v>
      </c>
      <c r="D1729" s="4" t="s">
        <v>2991</v>
      </c>
      <c r="E1729" s="6">
        <v>30</v>
      </c>
      <c r="F1729" s="6"/>
      <c r="G1729" s="7"/>
      <c r="H1729" s="122">
        <f>VLOOKUP(A1729,'NIP totaal 2021'!$A$4:$I$2114,9,0)</f>
        <v>0</v>
      </c>
      <c r="I1729" s="32">
        <f t="shared" si="135"/>
        <v>0</v>
      </c>
      <c r="J1729" s="27">
        <f t="shared" si="136"/>
        <v>0</v>
      </c>
      <c r="K1729" s="81">
        <f t="shared" si="138"/>
        <v>1</v>
      </c>
      <c r="L1729" s="28">
        <f t="shared" si="137"/>
        <v>0</v>
      </c>
      <c r="M1729" s="28">
        <f t="shared" si="139"/>
        <v>0</v>
      </c>
    </row>
    <row r="1730" spans="1:13" ht="14.15" customHeight="1" x14ac:dyDescent="0.25">
      <c r="A1730" s="129">
        <v>16924134</v>
      </c>
      <c r="B1730" s="124" t="s">
        <v>2831</v>
      </c>
      <c r="C1730" s="124" t="s">
        <v>404</v>
      </c>
      <c r="D1730" s="4" t="s">
        <v>2991</v>
      </c>
      <c r="E1730" s="6">
        <v>30</v>
      </c>
      <c r="F1730" s="6"/>
      <c r="G1730" s="7"/>
      <c r="H1730" s="122">
        <f>VLOOKUP(A1730,'NIP totaal 2021'!$A$4:$I$2114,9,0)</f>
        <v>0</v>
      </c>
      <c r="I1730" s="32">
        <f t="shared" si="135"/>
        <v>0</v>
      </c>
      <c r="J1730" s="27">
        <f t="shared" si="136"/>
        <v>0</v>
      </c>
      <c r="K1730" s="81">
        <f t="shared" si="138"/>
        <v>1</v>
      </c>
      <c r="L1730" s="28">
        <f t="shared" si="137"/>
        <v>0</v>
      </c>
      <c r="M1730" s="28">
        <f t="shared" si="139"/>
        <v>0</v>
      </c>
    </row>
    <row r="1731" spans="1:13" ht="14.15" customHeight="1" x14ac:dyDescent="0.25">
      <c r="A1731" s="129">
        <v>16924681</v>
      </c>
      <c r="B1731" s="124" t="s">
        <v>445</v>
      </c>
      <c r="C1731" s="124" t="s">
        <v>446</v>
      </c>
      <c r="D1731" s="4" t="s">
        <v>2991</v>
      </c>
      <c r="E1731" s="6">
        <v>1</v>
      </c>
      <c r="F1731" s="6"/>
      <c r="G1731" s="7"/>
      <c r="H1731" s="122">
        <f>VLOOKUP(A1731,'NIP totaal 2021'!$A$4:$I$2114,9,0)</f>
        <v>0</v>
      </c>
      <c r="I1731" s="32">
        <f t="shared" si="135"/>
        <v>0</v>
      </c>
      <c r="J1731" s="27">
        <f t="shared" si="136"/>
        <v>0</v>
      </c>
      <c r="K1731" s="81">
        <f t="shared" si="138"/>
        <v>1</v>
      </c>
      <c r="L1731" s="28">
        <f t="shared" si="137"/>
        <v>0</v>
      </c>
      <c r="M1731" s="28">
        <f t="shared" si="139"/>
        <v>0</v>
      </c>
    </row>
    <row r="1732" spans="1:13" ht="14.15" customHeight="1" x14ac:dyDescent="0.25">
      <c r="A1732" s="129">
        <v>16925521</v>
      </c>
      <c r="B1732" s="124" t="s">
        <v>2786</v>
      </c>
      <c r="C1732" s="124" t="s">
        <v>139</v>
      </c>
      <c r="D1732" s="4" t="s">
        <v>2991</v>
      </c>
      <c r="E1732" s="6">
        <v>30</v>
      </c>
      <c r="F1732" s="6"/>
      <c r="G1732" s="7"/>
      <c r="H1732" s="122">
        <f>VLOOKUP(A1732,'NIP totaal 2021'!$A$4:$I$2114,9,0)</f>
        <v>0</v>
      </c>
      <c r="I1732" s="32">
        <f t="shared" si="135"/>
        <v>0</v>
      </c>
      <c r="J1732" s="27">
        <f t="shared" si="136"/>
        <v>0</v>
      </c>
      <c r="K1732" s="81">
        <f t="shared" si="138"/>
        <v>1</v>
      </c>
      <c r="L1732" s="28">
        <f t="shared" si="137"/>
        <v>0</v>
      </c>
      <c r="M1732" s="28">
        <f t="shared" si="139"/>
        <v>0</v>
      </c>
    </row>
    <row r="1733" spans="1:13" ht="14.15" customHeight="1" x14ac:dyDescent="0.25">
      <c r="A1733" s="129">
        <v>16925548</v>
      </c>
      <c r="B1733" s="124" t="s">
        <v>2786</v>
      </c>
      <c r="C1733" s="124" t="s">
        <v>139</v>
      </c>
      <c r="D1733" s="4" t="s">
        <v>2991</v>
      </c>
      <c r="E1733" s="6">
        <v>60</v>
      </c>
      <c r="F1733" s="6"/>
      <c r="G1733" s="7"/>
      <c r="H1733" s="122">
        <f>VLOOKUP(A1733,'NIP totaal 2021'!$A$4:$I$2114,9,0)</f>
        <v>0</v>
      </c>
      <c r="I1733" s="32">
        <f t="shared" si="135"/>
        <v>0</v>
      </c>
      <c r="J1733" s="27">
        <f t="shared" si="136"/>
        <v>0</v>
      </c>
      <c r="K1733" s="81">
        <f t="shared" si="138"/>
        <v>1</v>
      </c>
      <c r="L1733" s="28">
        <f t="shared" si="137"/>
        <v>0</v>
      </c>
      <c r="M1733" s="28">
        <f t="shared" si="139"/>
        <v>0</v>
      </c>
    </row>
    <row r="1734" spans="1:13" ht="14.15" customHeight="1" x14ac:dyDescent="0.25">
      <c r="A1734" s="129">
        <v>16927648</v>
      </c>
      <c r="B1734" s="124" t="s">
        <v>2860</v>
      </c>
      <c r="C1734" s="124" t="s">
        <v>2861</v>
      </c>
      <c r="D1734" s="4" t="s">
        <v>2991</v>
      </c>
      <c r="E1734" s="6">
        <v>1</v>
      </c>
      <c r="F1734" s="6"/>
      <c r="G1734" s="7"/>
      <c r="H1734" s="122">
        <f>VLOOKUP(A1734,'NIP totaal 2021'!$A$4:$I$2114,9,0)</f>
        <v>0</v>
      </c>
      <c r="I1734" s="32">
        <f t="shared" si="135"/>
        <v>0</v>
      </c>
      <c r="J1734" s="27">
        <f t="shared" si="136"/>
        <v>0</v>
      </c>
      <c r="K1734" s="81">
        <f t="shared" si="138"/>
        <v>1</v>
      </c>
      <c r="L1734" s="28">
        <f t="shared" si="137"/>
        <v>0</v>
      </c>
      <c r="M1734" s="28">
        <f t="shared" si="139"/>
        <v>0</v>
      </c>
    </row>
    <row r="1735" spans="1:13" ht="14.15" customHeight="1" x14ac:dyDescent="0.25">
      <c r="A1735" s="129">
        <v>16927656</v>
      </c>
      <c r="B1735" s="124" t="s">
        <v>2860</v>
      </c>
      <c r="C1735" s="124" t="s">
        <v>2861</v>
      </c>
      <c r="D1735" s="4" t="s">
        <v>2991</v>
      </c>
      <c r="E1735" s="6">
        <v>1</v>
      </c>
      <c r="F1735" s="6"/>
      <c r="G1735" s="7"/>
      <c r="H1735" s="122">
        <f>VLOOKUP(A1735,'NIP totaal 2021'!$A$4:$I$2114,9,0)</f>
        <v>0</v>
      </c>
      <c r="I1735" s="32">
        <f t="shared" si="135"/>
        <v>0</v>
      </c>
      <c r="J1735" s="27">
        <f t="shared" si="136"/>
        <v>0</v>
      </c>
      <c r="K1735" s="81">
        <f t="shared" si="138"/>
        <v>1</v>
      </c>
      <c r="L1735" s="28">
        <f t="shared" si="137"/>
        <v>0</v>
      </c>
      <c r="M1735" s="28">
        <f t="shared" si="139"/>
        <v>0</v>
      </c>
    </row>
    <row r="1736" spans="1:13" ht="14.15" customHeight="1" x14ac:dyDescent="0.25">
      <c r="A1736" s="129">
        <v>16928326</v>
      </c>
      <c r="B1736" s="124" t="s">
        <v>156</v>
      </c>
      <c r="C1736" s="124" t="s">
        <v>157</v>
      </c>
      <c r="D1736" s="4" t="s">
        <v>2991</v>
      </c>
      <c r="E1736" s="6">
        <v>20</v>
      </c>
      <c r="F1736" s="6"/>
      <c r="G1736" s="7"/>
      <c r="H1736" s="122">
        <f>VLOOKUP(A1736,'NIP totaal 2021'!$A$4:$I$2114,9,0)</f>
        <v>0</v>
      </c>
      <c r="I1736" s="32">
        <f t="shared" si="135"/>
        <v>0</v>
      </c>
      <c r="J1736" s="27">
        <f t="shared" si="136"/>
        <v>0</v>
      </c>
      <c r="K1736" s="81">
        <f t="shared" si="138"/>
        <v>1</v>
      </c>
      <c r="L1736" s="28">
        <f t="shared" si="137"/>
        <v>0</v>
      </c>
      <c r="M1736" s="28">
        <f t="shared" si="139"/>
        <v>0</v>
      </c>
    </row>
    <row r="1737" spans="1:13" ht="14.15" customHeight="1" x14ac:dyDescent="0.25">
      <c r="A1737" s="129">
        <v>16931513</v>
      </c>
      <c r="B1737" s="124" t="s">
        <v>2832</v>
      </c>
      <c r="C1737" s="124" t="s">
        <v>414</v>
      </c>
      <c r="D1737" s="4" t="s">
        <v>2991</v>
      </c>
      <c r="E1737" s="6">
        <v>448</v>
      </c>
      <c r="F1737" s="6"/>
      <c r="G1737" s="7"/>
      <c r="H1737" s="122">
        <f>VLOOKUP(A1737,'NIP totaal 2021'!$A$4:$I$2114,9,0)</f>
        <v>0</v>
      </c>
      <c r="I1737" s="32">
        <f t="shared" si="135"/>
        <v>0</v>
      </c>
      <c r="J1737" s="27">
        <f t="shared" si="136"/>
        <v>0</v>
      </c>
      <c r="K1737" s="81">
        <f t="shared" si="138"/>
        <v>1</v>
      </c>
      <c r="L1737" s="28">
        <f t="shared" si="137"/>
        <v>0</v>
      </c>
      <c r="M1737" s="28">
        <f t="shared" si="139"/>
        <v>0</v>
      </c>
    </row>
    <row r="1738" spans="1:13" ht="14.15" customHeight="1" x14ac:dyDescent="0.25">
      <c r="A1738" s="129">
        <v>16932242</v>
      </c>
      <c r="B1738" s="124" t="s">
        <v>2862</v>
      </c>
      <c r="C1738" s="124" t="s">
        <v>2863</v>
      </c>
      <c r="D1738" s="4" t="s">
        <v>2991</v>
      </c>
      <c r="E1738" s="6">
        <v>1</v>
      </c>
      <c r="F1738" s="6"/>
      <c r="G1738" s="7"/>
      <c r="H1738" s="122">
        <f>VLOOKUP(A1738,'NIP totaal 2021'!$A$4:$I$2114,9,0)</f>
        <v>0</v>
      </c>
      <c r="I1738" s="32">
        <f t="shared" si="135"/>
        <v>0</v>
      </c>
      <c r="J1738" s="27">
        <f t="shared" si="136"/>
        <v>0</v>
      </c>
      <c r="K1738" s="81">
        <f t="shared" si="138"/>
        <v>1</v>
      </c>
      <c r="L1738" s="28">
        <f t="shared" si="137"/>
        <v>0</v>
      </c>
      <c r="M1738" s="28">
        <f t="shared" si="139"/>
        <v>0</v>
      </c>
    </row>
    <row r="1739" spans="1:13" ht="14.15" customHeight="1" x14ac:dyDescent="0.25">
      <c r="A1739" s="129">
        <v>16932501</v>
      </c>
      <c r="B1739" s="124" t="s">
        <v>498</v>
      </c>
      <c r="C1739" s="124" t="s">
        <v>499</v>
      </c>
      <c r="D1739" s="4" t="s">
        <v>2991</v>
      </c>
      <c r="E1739" s="6">
        <v>1</v>
      </c>
      <c r="F1739" s="6"/>
      <c r="G1739" s="7"/>
      <c r="H1739" s="122">
        <f>VLOOKUP(A1739,'NIP totaal 2021'!$A$4:$I$2114,9,0)</f>
        <v>0</v>
      </c>
      <c r="I1739" s="32">
        <f t="shared" si="135"/>
        <v>0</v>
      </c>
      <c r="J1739" s="27">
        <f t="shared" si="136"/>
        <v>0</v>
      </c>
      <c r="K1739" s="81">
        <f t="shared" si="138"/>
        <v>1</v>
      </c>
      <c r="L1739" s="28">
        <f t="shared" si="137"/>
        <v>0</v>
      </c>
      <c r="M1739" s="28">
        <f t="shared" si="139"/>
        <v>0</v>
      </c>
    </row>
    <row r="1740" spans="1:13" ht="14.15" customHeight="1" x14ac:dyDescent="0.25">
      <c r="A1740" s="129">
        <v>16932978</v>
      </c>
      <c r="B1740" s="124" t="s">
        <v>190</v>
      </c>
      <c r="C1740" s="124" t="s">
        <v>191</v>
      </c>
      <c r="D1740" s="4" t="s">
        <v>2991</v>
      </c>
      <c r="E1740" s="6">
        <v>1</v>
      </c>
      <c r="F1740" s="6"/>
      <c r="G1740" s="7"/>
      <c r="H1740" s="122">
        <f>VLOOKUP(A1740,'NIP totaal 2021'!$A$4:$I$2114,9,0)</f>
        <v>0</v>
      </c>
      <c r="I1740" s="32">
        <f t="shared" si="135"/>
        <v>0</v>
      </c>
      <c r="J1740" s="27">
        <f t="shared" si="136"/>
        <v>0</v>
      </c>
      <c r="K1740" s="81">
        <f t="shared" si="138"/>
        <v>1</v>
      </c>
      <c r="L1740" s="28">
        <f t="shared" si="137"/>
        <v>0</v>
      </c>
      <c r="M1740" s="28">
        <f t="shared" si="139"/>
        <v>0</v>
      </c>
    </row>
    <row r="1741" spans="1:13" ht="14.15" customHeight="1" x14ac:dyDescent="0.25">
      <c r="A1741" s="129">
        <v>16933745</v>
      </c>
      <c r="B1741" s="124" t="s">
        <v>202</v>
      </c>
      <c r="C1741" s="124" t="s">
        <v>203</v>
      </c>
      <c r="D1741" s="4" t="s">
        <v>2991</v>
      </c>
      <c r="E1741" s="6">
        <v>1</v>
      </c>
      <c r="F1741" s="6"/>
      <c r="G1741" s="7"/>
      <c r="H1741" s="122">
        <f>VLOOKUP(A1741,'NIP totaal 2021'!$A$4:$I$2114,9,0)</f>
        <v>0</v>
      </c>
      <c r="I1741" s="32">
        <f t="shared" si="135"/>
        <v>0</v>
      </c>
      <c r="J1741" s="27">
        <f t="shared" si="136"/>
        <v>0</v>
      </c>
      <c r="K1741" s="81">
        <f t="shared" si="138"/>
        <v>1</v>
      </c>
      <c r="L1741" s="28">
        <f t="shared" si="137"/>
        <v>0</v>
      </c>
      <c r="M1741" s="28">
        <f t="shared" si="139"/>
        <v>0</v>
      </c>
    </row>
    <row r="1742" spans="1:13" ht="14.15" customHeight="1" x14ac:dyDescent="0.25">
      <c r="A1742" s="129">
        <v>16933966</v>
      </c>
      <c r="B1742" s="124" t="s">
        <v>2792</v>
      </c>
      <c r="C1742" s="124" t="s">
        <v>195</v>
      </c>
      <c r="D1742" s="4" t="s">
        <v>2991</v>
      </c>
      <c r="E1742" s="6">
        <v>1</v>
      </c>
      <c r="F1742" s="6"/>
      <c r="G1742" s="7"/>
      <c r="H1742" s="122">
        <f>VLOOKUP(A1742,'NIP totaal 2021'!$A$4:$I$2114,9,0)</f>
        <v>0</v>
      </c>
      <c r="I1742" s="32">
        <f t="shared" si="135"/>
        <v>0</v>
      </c>
      <c r="J1742" s="27">
        <f t="shared" si="136"/>
        <v>0</v>
      </c>
      <c r="K1742" s="81">
        <f t="shared" si="138"/>
        <v>1</v>
      </c>
      <c r="L1742" s="28">
        <f t="shared" si="137"/>
        <v>0</v>
      </c>
      <c r="M1742" s="28">
        <f t="shared" si="139"/>
        <v>0</v>
      </c>
    </row>
    <row r="1743" spans="1:13" ht="14.15" customHeight="1" x14ac:dyDescent="0.25">
      <c r="A1743" s="129">
        <v>16933974</v>
      </c>
      <c r="B1743" s="124" t="s">
        <v>2792</v>
      </c>
      <c r="C1743" s="124" t="s">
        <v>195</v>
      </c>
      <c r="D1743" s="4" t="s">
        <v>2991</v>
      </c>
      <c r="E1743" s="6">
        <v>1</v>
      </c>
      <c r="F1743" s="6"/>
      <c r="G1743" s="7"/>
      <c r="H1743" s="122">
        <f>VLOOKUP(A1743,'NIP totaal 2021'!$A$4:$I$2114,9,0)</f>
        <v>0</v>
      </c>
      <c r="I1743" s="32">
        <f t="shared" si="135"/>
        <v>0</v>
      </c>
      <c r="J1743" s="27">
        <f t="shared" si="136"/>
        <v>0</v>
      </c>
      <c r="K1743" s="81">
        <f t="shared" si="138"/>
        <v>1</v>
      </c>
      <c r="L1743" s="28">
        <f t="shared" si="137"/>
        <v>0</v>
      </c>
      <c r="M1743" s="28">
        <f t="shared" si="139"/>
        <v>0</v>
      </c>
    </row>
    <row r="1744" spans="1:13" ht="14.15" customHeight="1" x14ac:dyDescent="0.25">
      <c r="A1744" s="129">
        <v>16934822</v>
      </c>
      <c r="B1744" s="124" t="s">
        <v>114</v>
      </c>
      <c r="C1744" s="124" t="s">
        <v>115</v>
      </c>
      <c r="D1744" s="4" t="s">
        <v>2991</v>
      </c>
      <c r="E1744" s="6">
        <v>50</v>
      </c>
      <c r="F1744" s="6"/>
      <c r="G1744" s="7"/>
      <c r="H1744" s="122">
        <f>VLOOKUP(A1744,'NIP totaal 2021'!$A$4:$I$2114,9,0)</f>
        <v>0</v>
      </c>
      <c r="I1744" s="32">
        <f t="shared" si="135"/>
        <v>0</v>
      </c>
      <c r="J1744" s="27">
        <f t="shared" si="136"/>
        <v>0</v>
      </c>
      <c r="K1744" s="81">
        <f t="shared" si="138"/>
        <v>1</v>
      </c>
      <c r="L1744" s="28">
        <f t="shared" si="137"/>
        <v>0</v>
      </c>
      <c r="M1744" s="28">
        <f t="shared" si="139"/>
        <v>0</v>
      </c>
    </row>
    <row r="1745" spans="1:13" ht="14.15" customHeight="1" x14ac:dyDescent="0.25">
      <c r="A1745" s="129">
        <v>16935217</v>
      </c>
      <c r="B1745" s="124" t="s">
        <v>2825</v>
      </c>
      <c r="C1745" s="124" t="s">
        <v>340</v>
      </c>
      <c r="D1745" s="4" t="s">
        <v>2991</v>
      </c>
      <c r="E1745" s="6">
        <v>63</v>
      </c>
      <c r="F1745" s="6"/>
      <c r="G1745" s="7"/>
      <c r="H1745" s="122">
        <f>VLOOKUP(A1745,'NIP totaal 2021'!$A$4:$I$2114,9,0)</f>
        <v>0</v>
      </c>
      <c r="I1745" s="32">
        <f t="shared" si="135"/>
        <v>0</v>
      </c>
      <c r="J1745" s="27">
        <f t="shared" si="136"/>
        <v>0</v>
      </c>
      <c r="K1745" s="81">
        <f t="shared" si="138"/>
        <v>1</v>
      </c>
      <c r="L1745" s="28">
        <f t="shared" si="137"/>
        <v>0</v>
      </c>
      <c r="M1745" s="28">
        <f t="shared" si="139"/>
        <v>0</v>
      </c>
    </row>
    <row r="1746" spans="1:13" ht="14.15" customHeight="1" x14ac:dyDescent="0.25">
      <c r="A1746" s="129">
        <v>16935888</v>
      </c>
      <c r="B1746" s="124" t="s">
        <v>474</v>
      </c>
      <c r="C1746" s="124" t="s">
        <v>475</v>
      </c>
      <c r="D1746" s="4" t="s">
        <v>2991</v>
      </c>
      <c r="E1746" s="6">
        <v>24</v>
      </c>
      <c r="F1746" s="6"/>
      <c r="G1746" s="7"/>
      <c r="H1746" s="122">
        <f>VLOOKUP(A1746,'NIP totaal 2021'!$A$4:$I$2114,9,0)</f>
        <v>0</v>
      </c>
      <c r="I1746" s="32">
        <f t="shared" si="135"/>
        <v>0</v>
      </c>
      <c r="J1746" s="27">
        <f t="shared" si="136"/>
        <v>0</v>
      </c>
      <c r="K1746" s="81">
        <f t="shared" si="138"/>
        <v>1</v>
      </c>
      <c r="L1746" s="28">
        <f t="shared" si="137"/>
        <v>0</v>
      </c>
      <c r="M1746" s="28">
        <f t="shared" si="139"/>
        <v>0</v>
      </c>
    </row>
    <row r="1747" spans="1:13" ht="14.15" customHeight="1" x14ac:dyDescent="0.25">
      <c r="A1747" s="129">
        <v>16936248</v>
      </c>
      <c r="B1747" s="124" t="s">
        <v>2822</v>
      </c>
      <c r="C1747" s="124" t="s">
        <v>324</v>
      </c>
      <c r="D1747" s="4" t="s">
        <v>2991</v>
      </c>
      <c r="E1747" s="6">
        <v>21</v>
      </c>
      <c r="F1747" s="6"/>
      <c r="G1747" s="7"/>
      <c r="H1747" s="122">
        <f>VLOOKUP(A1747,'NIP totaal 2021'!$A$4:$I$2114,9,0)</f>
        <v>0</v>
      </c>
      <c r="I1747" s="32">
        <f t="shared" si="135"/>
        <v>0</v>
      </c>
      <c r="J1747" s="27">
        <f t="shared" si="136"/>
        <v>0</v>
      </c>
      <c r="K1747" s="81">
        <f t="shared" si="138"/>
        <v>1</v>
      </c>
      <c r="L1747" s="28">
        <f t="shared" si="137"/>
        <v>0</v>
      </c>
      <c r="M1747" s="28">
        <f t="shared" si="139"/>
        <v>0</v>
      </c>
    </row>
    <row r="1748" spans="1:13" ht="14.15" customHeight="1" x14ac:dyDescent="0.25">
      <c r="A1748" s="129">
        <v>16936256</v>
      </c>
      <c r="B1748" s="124" t="s">
        <v>2822</v>
      </c>
      <c r="C1748" s="124" t="s">
        <v>324</v>
      </c>
      <c r="D1748" s="4" t="s">
        <v>2991</v>
      </c>
      <c r="E1748" s="6">
        <v>21</v>
      </c>
      <c r="F1748" s="6"/>
      <c r="G1748" s="7"/>
      <c r="H1748" s="122">
        <f>VLOOKUP(A1748,'NIP totaal 2021'!$A$4:$I$2114,9,0)</f>
        <v>0</v>
      </c>
      <c r="I1748" s="32">
        <f t="shared" ref="I1748:I1811" si="140">F1748/E1748</f>
        <v>0</v>
      </c>
      <c r="J1748" s="27">
        <f t="shared" ref="J1748:J1811" si="141">H1748/E1748*F1748</f>
        <v>0</v>
      </c>
      <c r="K1748" s="81">
        <f t="shared" si="138"/>
        <v>1</v>
      </c>
      <c r="L1748" s="28">
        <f t="shared" ref="L1748:L1811" si="142">G1748/E1748*F1748</f>
        <v>0</v>
      </c>
      <c r="M1748" s="28">
        <f t="shared" si="139"/>
        <v>0</v>
      </c>
    </row>
    <row r="1749" spans="1:13" ht="14.15" customHeight="1" x14ac:dyDescent="0.25">
      <c r="A1749" s="129">
        <v>16936264</v>
      </c>
      <c r="B1749" s="124" t="s">
        <v>2822</v>
      </c>
      <c r="C1749" s="124" t="s">
        <v>324</v>
      </c>
      <c r="D1749" s="4" t="s">
        <v>2991</v>
      </c>
      <c r="E1749" s="6">
        <v>21</v>
      </c>
      <c r="F1749" s="6"/>
      <c r="G1749" s="7"/>
      <c r="H1749" s="122">
        <f>VLOOKUP(A1749,'NIP totaal 2021'!$A$4:$I$2114,9,0)</f>
        <v>0</v>
      </c>
      <c r="I1749" s="32">
        <f t="shared" si="140"/>
        <v>0</v>
      </c>
      <c r="J1749" s="27">
        <f t="shared" si="141"/>
        <v>0</v>
      </c>
      <c r="K1749" s="81">
        <f t="shared" ref="K1749:K1812" si="143">IF(H1749&gt;G1749, 0, 1)</f>
        <v>1</v>
      </c>
      <c r="L1749" s="28">
        <f t="shared" si="142"/>
        <v>0</v>
      </c>
      <c r="M1749" s="28">
        <f t="shared" ref="M1749:M1812" si="144">MIN(L1749,J1749)</f>
        <v>0</v>
      </c>
    </row>
    <row r="1750" spans="1:13" ht="14.15" customHeight="1" x14ac:dyDescent="0.25">
      <c r="A1750" s="129">
        <v>16936558</v>
      </c>
      <c r="B1750" s="124" t="s">
        <v>150</v>
      </c>
      <c r="C1750" s="124" t="s">
        <v>151</v>
      </c>
      <c r="D1750" s="4" t="s">
        <v>2991</v>
      </c>
      <c r="E1750" s="6">
        <v>1</v>
      </c>
      <c r="F1750" s="6"/>
      <c r="G1750" s="7"/>
      <c r="H1750" s="122">
        <f>VLOOKUP(A1750,'NIP totaal 2021'!$A$4:$I$2114,9,0)</f>
        <v>0</v>
      </c>
      <c r="I1750" s="32">
        <f t="shared" si="140"/>
        <v>0</v>
      </c>
      <c r="J1750" s="27">
        <f t="shared" si="141"/>
        <v>0</v>
      </c>
      <c r="K1750" s="81">
        <f t="shared" si="143"/>
        <v>1</v>
      </c>
      <c r="L1750" s="28">
        <f t="shared" si="142"/>
        <v>0</v>
      </c>
      <c r="M1750" s="28">
        <f t="shared" si="144"/>
        <v>0</v>
      </c>
    </row>
    <row r="1751" spans="1:13" ht="14.15" customHeight="1" x14ac:dyDescent="0.25">
      <c r="A1751" s="129">
        <v>16936574</v>
      </c>
      <c r="B1751" s="124" t="s">
        <v>150</v>
      </c>
      <c r="C1751" s="124" t="s">
        <v>151</v>
      </c>
      <c r="D1751" s="4" t="s">
        <v>2991</v>
      </c>
      <c r="E1751" s="6">
        <v>1</v>
      </c>
      <c r="F1751" s="6"/>
      <c r="G1751" s="7"/>
      <c r="H1751" s="122">
        <f>VLOOKUP(A1751,'NIP totaal 2021'!$A$4:$I$2114,9,0)</f>
        <v>0</v>
      </c>
      <c r="I1751" s="32">
        <f t="shared" si="140"/>
        <v>0</v>
      </c>
      <c r="J1751" s="27">
        <f t="shared" si="141"/>
        <v>0</v>
      </c>
      <c r="K1751" s="81">
        <f t="shared" si="143"/>
        <v>1</v>
      </c>
      <c r="L1751" s="28">
        <f t="shared" si="142"/>
        <v>0</v>
      </c>
      <c r="M1751" s="28">
        <f t="shared" si="144"/>
        <v>0</v>
      </c>
    </row>
    <row r="1752" spans="1:13" ht="14.15" customHeight="1" x14ac:dyDescent="0.25">
      <c r="A1752" s="129">
        <v>16936612</v>
      </c>
      <c r="B1752" s="124" t="s">
        <v>2864</v>
      </c>
      <c r="C1752" s="124" t="s">
        <v>2865</v>
      </c>
      <c r="D1752" s="4" t="s">
        <v>2991</v>
      </c>
      <c r="E1752" s="6">
        <v>90</v>
      </c>
      <c r="F1752" s="6"/>
      <c r="G1752" s="7"/>
      <c r="H1752" s="122">
        <f>VLOOKUP(A1752,'NIP totaal 2021'!$A$4:$I$2114,9,0)</f>
        <v>0</v>
      </c>
      <c r="I1752" s="32">
        <f t="shared" si="140"/>
        <v>0</v>
      </c>
      <c r="J1752" s="27">
        <f t="shared" si="141"/>
        <v>0</v>
      </c>
      <c r="K1752" s="81">
        <f t="shared" si="143"/>
        <v>1</v>
      </c>
      <c r="L1752" s="28">
        <f t="shared" si="142"/>
        <v>0</v>
      </c>
      <c r="M1752" s="28">
        <f t="shared" si="144"/>
        <v>0</v>
      </c>
    </row>
    <row r="1753" spans="1:13" ht="14.15" customHeight="1" x14ac:dyDescent="0.25">
      <c r="A1753" s="129">
        <v>16936736</v>
      </c>
      <c r="B1753" s="124" t="s">
        <v>2864</v>
      </c>
      <c r="C1753" s="124" t="s">
        <v>2865</v>
      </c>
      <c r="D1753" s="4" t="s">
        <v>2991</v>
      </c>
      <c r="E1753" s="6">
        <v>30</v>
      </c>
      <c r="F1753" s="6"/>
      <c r="G1753" s="7"/>
      <c r="H1753" s="122">
        <f>VLOOKUP(A1753,'NIP totaal 2021'!$A$4:$I$2114,9,0)</f>
        <v>0</v>
      </c>
      <c r="I1753" s="32">
        <f t="shared" si="140"/>
        <v>0</v>
      </c>
      <c r="J1753" s="27">
        <f t="shared" si="141"/>
        <v>0</v>
      </c>
      <c r="K1753" s="81">
        <f t="shared" si="143"/>
        <v>1</v>
      </c>
      <c r="L1753" s="28">
        <f t="shared" si="142"/>
        <v>0</v>
      </c>
      <c r="M1753" s="28">
        <f t="shared" si="144"/>
        <v>0</v>
      </c>
    </row>
    <row r="1754" spans="1:13" ht="14.15" customHeight="1" x14ac:dyDescent="0.25">
      <c r="A1754" s="129">
        <v>16936825</v>
      </c>
      <c r="B1754" s="124" t="s">
        <v>2785</v>
      </c>
      <c r="C1754" s="124" t="s">
        <v>123</v>
      </c>
      <c r="D1754" s="4" t="s">
        <v>2991</v>
      </c>
      <c r="E1754" s="6">
        <v>1</v>
      </c>
      <c r="F1754" s="6"/>
      <c r="G1754" s="7"/>
      <c r="H1754" s="122">
        <f>VLOOKUP(A1754,'NIP totaal 2021'!$A$4:$I$2114,9,0)</f>
        <v>0</v>
      </c>
      <c r="I1754" s="32">
        <f t="shared" si="140"/>
        <v>0</v>
      </c>
      <c r="J1754" s="27">
        <f t="shared" si="141"/>
        <v>0</v>
      </c>
      <c r="K1754" s="81">
        <f t="shared" si="143"/>
        <v>1</v>
      </c>
      <c r="L1754" s="28">
        <f t="shared" si="142"/>
        <v>0</v>
      </c>
      <c r="M1754" s="28">
        <f t="shared" si="144"/>
        <v>0</v>
      </c>
    </row>
    <row r="1755" spans="1:13" ht="14.15" customHeight="1" x14ac:dyDescent="0.25">
      <c r="A1755" s="129">
        <v>16937279</v>
      </c>
      <c r="B1755" s="124" t="s">
        <v>443</v>
      </c>
      <c r="C1755" s="124" t="s">
        <v>444</v>
      </c>
      <c r="D1755" s="4" t="s">
        <v>2991</v>
      </c>
      <c r="E1755" s="6">
        <v>1</v>
      </c>
      <c r="F1755" s="6"/>
      <c r="G1755" s="7"/>
      <c r="H1755" s="122">
        <f>VLOOKUP(A1755,'NIP totaal 2021'!$A$4:$I$2114,9,0)</f>
        <v>0</v>
      </c>
      <c r="I1755" s="32">
        <f t="shared" si="140"/>
        <v>0</v>
      </c>
      <c r="J1755" s="27">
        <f t="shared" si="141"/>
        <v>0</v>
      </c>
      <c r="K1755" s="81">
        <f t="shared" si="143"/>
        <v>1</v>
      </c>
      <c r="L1755" s="28">
        <f t="shared" si="142"/>
        <v>0</v>
      </c>
      <c r="M1755" s="28">
        <f t="shared" si="144"/>
        <v>0</v>
      </c>
    </row>
    <row r="1756" spans="1:13" ht="14.15" customHeight="1" x14ac:dyDescent="0.25">
      <c r="A1756" s="129">
        <v>16938577</v>
      </c>
      <c r="B1756" s="124" t="s">
        <v>196</v>
      </c>
      <c r="C1756" s="124" t="s">
        <v>197</v>
      </c>
      <c r="D1756" s="4" t="s">
        <v>2991</v>
      </c>
      <c r="E1756" s="6">
        <v>60</v>
      </c>
      <c r="F1756" s="6"/>
      <c r="G1756" s="7"/>
      <c r="H1756" s="122">
        <f>VLOOKUP(A1756,'NIP totaal 2021'!$A$4:$I$2114,9,0)</f>
        <v>0</v>
      </c>
      <c r="I1756" s="32">
        <f t="shared" si="140"/>
        <v>0</v>
      </c>
      <c r="J1756" s="27">
        <f t="shared" si="141"/>
        <v>0</v>
      </c>
      <c r="K1756" s="81">
        <f t="shared" si="143"/>
        <v>1</v>
      </c>
      <c r="L1756" s="28">
        <f t="shared" si="142"/>
        <v>0</v>
      </c>
      <c r="M1756" s="28">
        <f t="shared" si="144"/>
        <v>0</v>
      </c>
    </row>
    <row r="1757" spans="1:13" ht="14.15" customHeight="1" x14ac:dyDescent="0.25">
      <c r="A1757" s="129">
        <v>16938763</v>
      </c>
      <c r="B1757" s="124" t="s">
        <v>2823</v>
      </c>
      <c r="C1757" s="124" t="s">
        <v>326</v>
      </c>
      <c r="D1757" s="4" t="s">
        <v>2991</v>
      </c>
      <c r="E1757" s="6">
        <v>224</v>
      </c>
      <c r="F1757" s="6"/>
      <c r="G1757" s="7"/>
      <c r="H1757" s="122">
        <f>VLOOKUP(A1757,'NIP totaal 2021'!$A$4:$I$2114,9,0)</f>
        <v>0</v>
      </c>
      <c r="I1757" s="32">
        <f t="shared" si="140"/>
        <v>0</v>
      </c>
      <c r="J1757" s="27">
        <f t="shared" si="141"/>
        <v>0</v>
      </c>
      <c r="K1757" s="81">
        <f t="shared" si="143"/>
        <v>1</v>
      </c>
      <c r="L1757" s="28">
        <f t="shared" si="142"/>
        <v>0</v>
      </c>
      <c r="M1757" s="28">
        <f t="shared" si="144"/>
        <v>0</v>
      </c>
    </row>
    <row r="1758" spans="1:13" ht="14.15" customHeight="1" x14ac:dyDescent="0.25">
      <c r="A1758" s="129">
        <v>16938801</v>
      </c>
      <c r="B1758" s="124" t="s">
        <v>275</v>
      </c>
      <c r="C1758" s="124" t="s">
        <v>276</v>
      </c>
      <c r="D1758" s="4" t="s">
        <v>2991</v>
      </c>
      <c r="E1758" s="6">
        <v>1</v>
      </c>
      <c r="F1758" s="6"/>
      <c r="G1758" s="7"/>
      <c r="H1758" s="122">
        <f>VLOOKUP(A1758,'NIP totaal 2021'!$A$4:$I$2114,9,0)</f>
        <v>0</v>
      </c>
      <c r="I1758" s="32">
        <f t="shared" si="140"/>
        <v>0</v>
      </c>
      <c r="J1758" s="27">
        <f t="shared" si="141"/>
        <v>0</v>
      </c>
      <c r="K1758" s="81">
        <f t="shared" si="143"/>
        <v>1</v>
      </c>
      <c r="L1758" s="28">
        <f t="shared" si="142"/>
        <v>0</v>
      </c>
      <c r="M1758" s="28">
        <f t="shared" si="144"/>
        <v>0</v>
      </c>
    </row>
    <row r="1759" spans="1:13" ht="14.15" customHeight="1" x14ac:dyDescent="0.25">
      <c r="A1759" s="129">
        <v>16938828</v>
      </c>
      <c r="B1759" s="124" t="s">
        <v>275</v>
      </c>
      <c r="C1759" s="124" t="s">
        <v>276</v>
      </c>
      <c r="D1759" s="4" t="s">
        <v>2991</v>
      </c>
      <c r="E1759" s="6">
        <v>1</v>
      </c>
      <c r="F1759" s="6"/>
      <c r="G1759" s="7"/>
      <c r="H1759" s="122">
        <f>VLOOKUP(A1759,'NIP totaal 2021'!$A$4:$I$2114,9,0)</f>
        <v>0</v>
      </c>
      <c r="I1759" s="32">
        <f t="shared" si="140"/>
        <v>0</v>
      </c>
      <c r="J1759" s="27">
        <f t="shared" si="141"/>
        <v>0</v>
      </c>
      <c r="K1759" s="81">
        <f t="shared" si="143"/>
        <v>1</v>
      </c>
      <c r="L1759" s="28">
        <f t="shared" si="142"/>
        <v>0</v>
      </c>
      <c r="M1759" s="28">
        <f t="shared" si="144"/>
        <v>0</v>
      </c>
    </row>
    <row r="1760" spans="1:13" ht="14.15" customHeight="1" x14ac:dyDescent="0.25">
      <c r="A1760" s="129">
        <v>16938836</v>
      </c>
      <c r="B1760" s="124" t="s">
        <v>271</v>
      </c>
      <c r="C1760" s="124" t="s">
        <v>272</v>
      </c>
      <c r="D1760" s="4" t="s">
        <v>2991</v>
      </c>
      <c r="E1760" s="6">
        <v>1</v>
      </c>
      <c r="F1760" s="6"/>
      <c r="G1760" s="7"/>
      <c r="H1760" s="122">
        <f>VLOOKUP(A1760,'NIP totaal 2021'!$A$4:$I$2114,9,0)</f>
        <v>0</v>
      </c>
      <c r="I1760" s="32">
        <f t="shared" si="140"/>
        <v>0</v>
      </c>
      <c r="J1760" s="27">
        <f t="shared" si="141"/>
        <v>0</v>
      </c>
      <c r="K1760" s="81">
        <f t="shared" si="143"/>
        <v>1</v>
      </c>
      <c r="L1760" s="28">
        <f t="shared" si="142"/>
        <v>0</v>
      </c>
      <c r="M1760" s="28">
        <f t="shared" si="144"/>
        <v>0</v>
      </c>
    </row>
    <row r="1761" spans="1:13" ht="14.15" customHeight="1" x14ac:dyDescent="0.25">
      <c r="A1761" s="129">
        <v>16938852</v>
      </c>
      <c r="B1761" s="124" t="s">
        <v>509</v>
      </c>
      <c r="C1761" s="124" t="s">
        <v>510</v>
      </c>
      <c r="D1761" s="4" t="s">
        <v>2991</v>
      </c>
      <c r="E1761" s="6">
        <v>1</v>
      </c>
      <c r="F1761" s="6"/>
      <c r="G1761" s="7"/>
      <c r="H1761" s="122">
        <f>VLOOKUP(A1761,'NIP totaal 2021'!$A$4:$I$2114,9,0)</f>
        <v>0</v>
      </c>
      <c r="I1761" s="32">
        <f t="shared" si="140"/>
        <v>0</v>
      </c>
      <c r="J1761" s="27">
        <f t="shared" si="141"/>
        <v>0</v>
      </c>
      <c r="K1761" s="81">
        <f t="shared" si="143"/>
        <v>1</v>
      </c>
      <c r="L1761" s="28">
        <f t="shared" si="142"/>
        <v>0</v>
      </c>
      <c r="M1761" s="28">
        <f t="shared" si="144"/>
        <v>0</v>
      </c>
    </row>
    <row r="1762" spans="1:13" ht="14.15" customHeight="1" x14ac:dyDescent="0.25">
      <c r="A1762" s="129">
        <v>16938860</v>
      </c>
      <c r="B1762" s="124" t="s">
        <v>509</v>
      </c>
      <c r="C1762" s="124" t="s">
        <v>510</v>
      </c>
      <c r="D1762" s="4" t="s">
        <v>2991</v>
      </c>
      <c r="E1762" s="6">
        <v>1</v>
      </c>
      <c r="F1762" s="6"/>
      <c r="G1762" s="7"/>
      <c r="H1762" s="122">
        <f>VLOOKUP(A1762,'NIP totaal 2021'!$A$4:$I$2114,9,0)</f>
        <v>0</v>
      </c>
      <c r="I1762" s="32">
        <f t="shared" si="140"/>
        <v>0</v>
      </c>
      <c r="J1762" s="27">
        <f t="shared" si="141"/>
        <v>0</v>
      </c>
      <c r="K1762" s="81">
        <f t="shared" si="143"/>
        <v>1</v>
      </c>
      <c r="L1762" s="28">
        <f t="shared" si="142"/>
        <v>0</v>
      </c>
      <c r="M1762" s="28">
        <f t="shared" si="144"/>
        <v>0</v>
      </c>
    </row>
    <row r="1763" spans="1:13" ht="14.15" customHeight="1" x14ac:dyDescent="0.25">
      <c r="A1763" s="129">
        <v>16938879</v>
      </c>
      <c r="B1763" s="124" t="s">
        <v>265</v>
      </c>
      <c r="C1763" s="124" t="s">
        <v>266</v>
      </c>
      <c r="D1763" s="4" t="s">
        <v>2991</v>
      </c>
      <c r="E1763" s="6">
        <v>1</v>
      </c>
      <c r="F1763" s="6"/>
      <c r="G1763" s="7"/>
      <c r="H1763" s="122">
        <f>VLOOKUP(A1763,'NIP totaal 2021'!$A$4:$I$2114,9,0)</f>
        <v>0</v>
      </c>
      <c r="I1763" s="32">
        <f t="shared" si="140"/>
        <v>0</v>
      </c>
      <c r="J1763" s="27">
        <f t="shared" si="141"/>
        <v>0</v>
      </c>
      <c r="K1763" s="81">
        <f t="shared" si="143"/>
        <v>1</v>
      </c>
      <c r="L1763" s="28">
        <f t="shared" si="142"/>
        <v>0</v>
      </c>
      <c r="M1763" s="28">
        <f t="shared" si="144"/>
        <v>0</v>
      </c>
    </row>
    <row r="1764" spans="1:13" ht="14.15" customHeight="1" x14ac:dyDescent="0.25">
      <c r="A1764" s="129">
        <v>16938887</v>
      </c>
      <c r="B1764" s="124" t="s">
        <v>265</v>
      </c>
      <c r="C1764" s="124" t="s">
        <v>266</v>
      </c>
      <c r="D1764" s="4" t="s">
        <v>2991</v>
      </c>
      <c r="E1764" s="6">
        <v>1</v>
      </c>
      <c r="F1764" s="6"/>
      <c r="G1764" s="7"/>
      <c r="H1764" s="122">
        <f>VLOOKUP(A1764,'NIP totaal 2021'!$A$4:$I$2114,9,0)</f>
        <v>0</v>
      </c>
      <c r="I1764" s="32">
        <f t="shared" si="140"/>
        <v>0</v>
      </c>
      <c r="J1764" s="27">
        <f t="shared" si="141"/>
        <v>0</v>
      </c>
      <c r="K1764" s="81">
        <f t="shared" si="143"/>
        <v>1</v>
      </c>
      <c r="L1764" s="28">
        <f t="shared" si="142"/>
        <v>0</v>
      </c>
      <c r="M1764" s="28">
        <f t="shared" si="144"/>
        <v>0</v>
      </c>
    </row>
    <row r="1765" spans="1:13" ht="14.15" customHeight="1" x14ac:dyDescent="0.25">
      <c r="A1765" s="129">
        <v>16938895</v>
      </c>
      <c r="B1765" s="124" t="s">
        <v>466</v>
      </c>
      <c r="C1765" s="124" t="s">
        <v>467</v>
      </c>
      <c r="D1765" s="4" t="s">
        <v>2991</v>
      </c>
      <c r="E1765" s="6">
        <v>1</v>
      </c>
      <c r="F1765" s="6"/>
      <c r="G1765" s="7"/>
      <c r="H1765" s="122">
        <f>VLOOKUP(A1765,'NIP totaal 2021'!$A$4:$I$2114,9,0)</f>
        <v>0</v>
      </c>
      <c r="I1765" s="32">
        <f t="shared" si="140"/>
        <v>0</v>
      </c>
      <c r="J1765" s="27">
        <f t="shared" si="141"/>
        <v>0</v>
      </c>
      <c r="K1765" s="81">
        <f t="shared" si="143"/>
        <v>1</v>
      </c>
      <c r="L1765" s="28">
        <f t="shared" si="142"/>
        <v>0</v>
      </c>
      <c r="M1765" s="28">
        <f t="shared" si="144"/>
        <v>0</v>
      </c>
    </row>
    <row r="1766" spans="1:13" ht="14.15" customHeight="1" x14ac:dyDescent="0.25">
      <c r="A1766" s="129">
        <v>16938909</v>
      </c>
      <c r="B1766" s="124" t="s">
        <v>496</v>
      </c>
      <c r="C1766" s="124" t="s">
        <v>497</v>
      </c>
      <c r="D1766" s="4" t="s">
        <v>2991</v>
      </c>
      <c r="E1766" s="6">
        <v>1</v>
      </c>
      <c r="F1766" s="6"/>
      <c r="G1766" s="7"/>
      <c r="H1766" s="122">
        <f>VLOOKUP(A1766,'NIP totaal 2021'!$A$4:$I$2114,9,0)</f>
        <v>0</v>
      </c>
      <c r="I1766" s="32">
        <f t="shared" si="140"/>
        <v>0</v>
      </c>
      <c r="J1766" s="27">
        <f t="shared" si="141"/>
        <v>0</v>
      </c>
      <c r="K1766" s="81">
        <f t="shared" si="143"/>
        <v>1</v>
      </c>
      <c r="L1766" s="28">
        <f t="shared" si="142"/>
        <v>0</v>
      </c>
      <c r="M1766" s="28">
        <f t="shared" si="144"/>
        <v>0</v>
      </c>
    </row>
    <row r="1767" spans="1:13" ht="14.15" customHeight="1" x14ac:dyDescent="0.25">
      <c r="A1767" s="129">
        <v>16938925</v>
      </c>
      <c r="B1767" s="124" t="s">
        <v>247</v>
      </c>
      <c r="C1767" s="124" t="s">
        <v>248</v>
      </c>
      <c r="D1767" s="4" t="s">
        <v>2991</v>
      </c>
      <c r="E1767" s="6">
        <v>1</v>
      </c>
      <c r="F1767" s="6"/>
      <c r="G1767" s="7"/>
      <c r="H1767" s="122">
        <f>VLOOKUP(A1767,'NIP totaal 2021'!$A$4:$I$2114,9,0)</f>
        <v>0</v>
      </c>
      <c r="I1767" s="32">
        <f t="shared" si="140"/>
        <v>0</v>
      </c>
      <c r="J1767" s="27">
        <f t="shared" si="141"/>
        <v>0</v>
      </c>
      <c r="K1767" s="81">
        <f t="shared" si="143"/>
        <v>1</v>
      </c>
      <c r="L1767" s="28">
        <f t="shared" si="142"/>
        <v>0</v>
      </c>
      <c r="M1767" s="28">
        <f t="shared" si="144"/>
        <v>0</v>
      </c>
    </row>
    <row r="1768" spans="1:13" ht="14.15" customHeight="1" x14ac:dyDescent="0.25">
      <c r="A1768" s="129">
        <v>16938933</v>
      </c>
      <c r="B1768" s="124" t="s">
        <v>88</v>
      </c>
      <c r="C1768" s="124" t="s">
        <v>89</v>
      </c>
      <c r="D1768" s="4" t="s">
        <v>2991</v>
      </c>
      <c r="E1768" s="6">
        <v>1</v>
      </c>
      <c r="F1768" s="6"/>
      <c r="G1768" s="7"/>
      <c r="H1768" s="122">
        <f>VLOOKUP(A1768,'NIP totaal 2021'!$A$4:$I$2114,9,0)</f>
        <v>0</v>
      </c>
      <c r="I1768" s="32">
        <f t="shared" si="140"/>
        <v>0</v>
      </c>
      <c r="J1768" s="27">
        <f t="shared" si="141"/>
        <v>0</v>
      </c>
      <c r="K1768" s="81">
        <f t="shared" si="143"/>
        <v>1</v>
      </c>
      <c r="L1768" s="28">
        <f t="shared" si="142"/>
        <v>0</v>
      </c>
      <c r="M1768" s="28">
        <f t="shared" si="144"/>
        <v>0</v>
      </c>
    </row>
    <row r="1769" spans="1:13" ht="14.15" customHeight="1" x14ac:dyDescent="0.25">
      <c r="A1769" s="129">
        <v>16938941</v>
      </c>
      <c r="B1769" s="124" t="s">
        <v>2818</v>
      </c>
      <c r="C1769" s="124" t="s">
        <v>296</v>
      </c>
      <c r="D1769" s="4" t="s">
        <v>2991</v>
      </c>
      <c r="E1769" s="6">
        <v>30</v>
      </c>
      <c r="F1769" s="6"/>
      <c r="G1769" s="7"/>
      <c r="H1769" s="122">
        <f>VLOOKUP(A1769,'NIP totaal 2021'!$A$4:$I$2114,9,0)</f>
        <v>0</v>
      </c>
      <c r="I1769" s="32">
        <f t="shared" si="140"/>
        <v>0</v>
      </c>
      <c r="J1769" s="27">
        <f t="shared" si="141"/>
        <v>0</v>
      </c>
      <c r="K1769" s="81">
        <f t="shared" si="143"/>
        <v>1</v>
      </c>
      <c r="L1769" s="28">
        <f t="shared" si="142"/>
        <v>0</v>
      </c>
      <c r="M1769" s="28">
        <f t="shared" si="144"/>
        <v>0</v>
      </c>
    </row>
    <row r="1770" spans="1:13" ht="14.15" customHeight="1" x14ac:dyDescent="0.25">
      <c r="A1770" s="129">
        <v>16938968</v>
      </c>
      <c r="B1770" s="124" t="s">
        <v>2818</v>
      </c>
      <c r="C1770" s="124" t="s">
        <v>296</v>
      </c>
      <c r="D1770" s="4" t="s">
        <v>2991</v>
      </c>
      <c r="E1770" s="6">
        <v>30</v>
      </c>
      <c r="F1770" s="6"/>
      <c r="G1770" s="7"/>
      <c r="H1770" s="122">
        <f>VLOOKUP(A1770,'NIP totaal 2021'!$A$4:$I$2114,9,0)</f>
        <v>0</v>
      </c>
      <c r="I1770" s="32">
        <f t="shared" si="140"/>
        <v>0</v>
      </c>
      <c r="J1770" s="27">
        <f t="shared" si="141"/>
        <v>0</v>
      </c>
      <c r="K1770" s="81">
        <f t="shared" si="143"/>
        <v>1</v>
      </c>
      <c r="L1770" s="28">
        <f t="shared" si="142"/>
        <v>0</v>
      </c>
      <c r="M1770" s="28">
        <f t="shared" si="144"/>
        <v>0</v>
      </c>
    </row>
    <row r="1771" spans="1:13" ht="14.15" customHeight="1" x14ac:dyDescent="0.25">
      <c r="A1771" s="129">
        <v>16938976</v>
      </c>
      <c r="B1771" s="124" t="s">
        <v>316</v>
      </c>
      <c r="C1771" s="124" t="s">
        <v>317</v>
      </c>
      <c r="D1771" s="4" t="s">
        <v>2991</v>
      </c>
      <c r="E1771" s="6">
        <v>112</v>
      </c>
      <c r="F1771" s="6"/>
      <c r="G1771" s="7"/>
      <c r="H1771" s="122">
        <f>VLOOKUP(A1771,'NIP totaal 2021'!$A$4:$I$2114,9,0)</f>
        <v>0</v>
      </c>
      <c r="I1771" s="32">
        <f t="shared" si="140"/>
        <v>0</v>
      </c>
      <c r="J1771" s="27">
        <f t="shared" si="141"/>
        <v>0</v>
      </c>
      <c r="K1771" s="81">
        <f t="shared" si="143"/>
        <v>1</v>
      </c>
      <c r="L1771" s="28">
        <f t="shared" si="142"/>
        <v>0</v>
      </c>
      <c r="M1771" s="28">
        <f t="shared" si="144"/>
        <v>0</v>
      </c>
    </row>
    <row r="1772" spans="1:13" ht="14.15" customHeight="1" x14ac:dyDescent="0.25">
      <c r="A1772" s="129">
        <v>16938984</v>
      </c>
      <c r="B1772" s="124" t="s">
        <v>2827</v>
      </c>
      <c r="C1772" s="124" t="s">
        <v>348</v>
      </c>
      <c r="D1772" s="4" t="s">
        <v>2991</v>
      </c>
      <c r="E1772" s="6">
        <v>84</v>
      </c>
      <c r="F1772" s="6"/>
      <c r="G1772" s="7"/>
      <c r="H1772" s="122">
        <f>VLOOKUP(A1772,'NIP totaal 2021'!$A$4:$I$2114,9,0)</f>
        <v>0</v>
      </c>
      <c r="I1772" s="32">
        <f t="shared" si="140"/>
        <v>0</v>
      </c>
      <c r="J1772" s="27">
        <f t="shared" si="141"/>
        <v>0</v>
      </c>
      <c r="K1772" s="81">
        <f t="shared" si="143"/>
        <v>1</v>
      </c>
      <c r="L1772" s="28">
        <f t="shared" si="142"/>
        <v>0</v>
      </c>
      <c r="M1772" s="28">
        <f t="shared" si="144"/>
        <v>0</v>
      </c>
    </row>
    <row r="1773" spans="1:13" ht="14.15" customHeight="1" x14ac:dyDescent="0.25">
      <c r="A1773" s="129">
        <v>16938992</v>
      </c>
      <c r="B1773" s="124" t="s">
        <v>2799</v>
      </c>
      <c r="C1773" s="124" t="s">
        <v>236</v>
      </c>
      <c r="D1773" s="4" t="s">
        <v>2991</v>
      </c>
      <c r="E1773" s="6">
        <v>56</v>
      </c>
      <c r="F1773" s="6"/>
      <c r="G1773" s="7"/>
      <c r="H1773" s="122">
        <f>VLOOKUP(A1773,'NIP totaal 2021'!$A$4:$I$2114,9,0)</f>
        <v>0</v>
      </c>
      <c r="I1773" s="32">
        <f t="shared" si="140"/>
        <v>0</v>
      </c>
      <c r="J1773" s="27">
        <f t="shared" si="141"/>
        <v>0</v>
      </c>
      <c r="K1773" s="81">
        <f t="shared" si="143"/>
        <v>1</v>
      </c>
      <c r="L1773" s="28">
        <f t="shared" si="142"/>
        <v>0</v>
      </c>
      <c r="M1773" s="28">
        <f t="shared" si="144"/>
        <v>0</v>
      </c>
    </row>
    <row r="1774" spans="1:13" ht="14.15" customHeight="1" x14ac:dyDescent="0.25">
      <c r="A1774" s="129">
        <v>16939182</v>
      </c>
      <c r="B1774" s="124" t="s">
        <v>2866</v>
      </c>
      <c r="C1774" s="124" t="s">
        <v>2867</v>
      </c>
      <c r="D1774" s="4" t="s">
        <v>2991</v>
      </c>
      <c r="E1774" s="6">
        <v>30</v>
      </c>
      <c r="F1774" s="6"/>
      <c r="G1774" s="7"/>
      <c r="H1774" s="122">
        <f>VLOOKUP(A1774,'NIP totaal 2021'!$A$4:$I$2114,9,0)</f>
        <v>0</v>
      </c>
      <c r="I1774" s="32">
        <f t="shared" si="140"/>
        <v>0</v>
      </c>
      <c r="J1774" s="27">
        <f t="shared" si="141"/>
        <v>0</v>
      </c>
      <c r="K1774" s="81">
        <f t="shared" si="143"/>
        <v>1</v>
      </c>
      <c r="L1774" s="28">
        <f t="shared" si="142"/>
        <v>0</v>
      </c>
      <c r="M1774" s="28">
        <f t="shared" si="144"/>
        <v>0</v>
      </c>
    </row>
    <row r="1775" spans="1:13" ht="14.15" customHeight="1" x14ac:dyDescent="0.25">
      <c r="A1775" s="129">
        <v>16939190</v>
      </c>
      <c r="B1775" s="124" t="s">
        <v>2866</v>
      </c>
      <c r="C1775" s="124" t="s">
        <v>2867</v>
      </c>
      <c r="D1775" s="4" t="s">
        <v>2991</v>
      </c>
      <c r="E1775" s="6">
        <v>30</v>
      </c>
      <c r="F1775" s="6"/>
      <c r="G1775" s="7"/>
      <c r="H1775" s="122">
        <f>VLOOKUP(A1775,'NIP totaal 2021'!$A$4:$I$2114,9,0)</f>
        <v>0</v>
      </c>
      <c r="I1775" s="32">
        <f t="shared" si="140"/>
        <v>0</v>
      </c>
      <c r="J1775" s="27">
        <f t="shared" si="141"/>
        <v>0</v>
      </c>
      <c r="K1775" s="81">
        <f t="shared" si="143"/>
        <v>1</v>
      </c>
      <c r="L1775" s="28">
        <f t="shared" si="142"/>
        <v>0</v>
      </c>
      <c r="M1775" s="28">
        <f t="shared" si="144"/>
        <v>0</v>
      </c>
    </row>
    <row r="1776" spans="1:13" ht="14.15" customHeight="1" x14ac:dyDescent="0.25">
      <c r="A1776" s="129">
        <v>16939433</v>
      </c>
      <c r="B1776" s="124" t="s">
        <v>196</v>
      </c>
      <c r="C1776" s="124" t="s">
        <v>197</v>
      </c>
      <c r="D1776" s="4" t="s">
        <v>2991</v>
      </c>
      <c r="E1776" s="6">
        <v>30</v>
      </c>
      <c r="F1776" s="6"/>
      <c r="G1776" s="7"/>
      <c r="H1776" s="122">
        <f>VLOOKUP(A1776,'NIP totaal 2021'!$A$4:$I$2114,9,0)</f>
        <v>0</v>
      </c>
      <c r="I1776" s="32">
        <f t="shared" si="140"/>
        <v>0</v>
      </c>
      <c r="J1776" s="27">
        <f t="shared" si="141"/>
        <v>0</v>
      </c>
      <c r="K1776" s="81">
        <f t="shared" si="143"/>
        <v>1</v>
      </c>
      <c r="L1776" s="28">
        <f t="shared" si="142"/>
        <v>0</v>
      </c>
      <c r="M1776" s="28">
        <f t="shared" si="144"/>
        <v>0</v>
      </c>
    </row>
    <row r="1777" spans="1:13" ht="14.15" customHeight="1" x14ac:dyDescent="0.25">
      <c r="A1777" s="129">
        <v>16941144</v>
      </c>
      <c r="B1777" s="124" t="s">
        <v>372</v>
      </c>
      <c r="C1777" s="124" t="s">
        <v>373</v>
      </c>
      <c r="D1777" s="4" t="s">
        <v>2991</v>
      </c>
      <c r="E1777" s="6">
        <v>1</v>
      </c>
      <c r="F1777" s="6"/>
      <c r="G1777" s="7"/>
      <c r="H1777" s="122">
        <f>VLOOKUP(A1777,'NIP totaal 2021'!$A$4:$I$2114,9,0)</f>
        <v>0</v>
      </c>
      <c r="I1777" s="32">
        <f t="shared" si="140"/>
        <v>0</v>
      </c>
      <c r="J1777" s="27">
        <f t="shared" si="141"/>
        <v>0</v>
      </c>
      <c r="K1777" s="81">
        <f t="shared" si="143"/>
        <v>1</v>
      </c>
      <c r="L1777" s="28">
        <f t="shared" si="142"/>
        <v>0</v>
      </c>
      <c r="M1777" s="28">
        <f t="shared" si="144"/>
        <v>0</v>
      </c>
    </row>
    <row r="1778" spans="1:13" ht="14.15" customHeight="1" x14ac:dyDescent="0.25">
      <c r="A1778" s="129">
        <v>16941608</v>
      </c>
      <c r="B1778" s="124" t="s">
        <v>156</v>
      </c>
      <c r="C1778" s="124" t="s">
        <v>157</v>
      </c>
      <c r="D1778" s="4" t="s">
        <v>2991</v>
      </c>
      <c r="E1778" s="6">
        <v>20</v>
      </c>
      <c r="F1778" s="6"/>
      <c r="G1778" s="7"/>
      <c r="H1778" s="122">
        <f>VLOOKUP(A1778,'NIP totaal 2021'!$A$4:$I$2114,9,0)</f>
        <v>0</v>
      </c>
      <c r="I1778" s="32">
        <f t="shared" si="140"/>
        <v>0</v>
      </c>
      <c r="J1778" s="27">
        <f t="shared" si="141"/>
        <v>0</v>
      </c>
      <c r="K1778" s="81">
        <f t="shared" si="143"/>
        <v>1</v>
      </c>
      <c r="L1778" s="28">
        <f t="shared" si="142"/>
        <v>0</v>
      </c>
      <c r="M1778" s="28">
        <f t="shared" si="144"/>
        <v>0</v>
      </c>
    </row>
    <row r="1779" spans="1:13" ht="14.15" customHeight="1" x14ac:dyDescent="0.25">
      <c r="A1779" s="129">
        <v>16941624</v>
      </c>
      <c r="B1779" s="124" t="s">
        <v>2838</v>
      </c>
      <c r="C1779" s="124" t="s">
        <v>518</v>
      </c>
      <c r="D1779" s="4" t="s">
        <v>2991</v>
      </c>
      <c r="E1779" s="6">
        <v>90</v>
      </c>
      <c r="F1779" s="6"/>
      <c r="G1779" s="7"/>
      <c r="H1779" s="122">
        <f>VLOOKUP(A1779,'NIP totaal 2021'!$A$4:$I$2114,9,0)</f>
        <v>0</v>
      </c>
      <c r="I1779" s="32">
        <f t="shared" si="140"/>
        <v>0</v>
      </c>
      <c r="J1779" s="27">
        <f t="shared" si="141"/>
        <v>0</v>
      </c>
      <c r="K1779" s="81">
        <f t="shared" si="143"/>
        <v>1</v>
      </c>
      <c r="L1779" s="28">
        <f t="shared" si="142"/>
        <v>0</v>
      </c>
      <c r="M1779" s="28">
        <f t="shared" si="144"/>
        <v>0</v>
      </c>
    </row>
    <row r="1780" spans="1:13" ht="14.15" customHeight="1" x14ac:dyDescent="0.25">
      <c r="A1780" s="129">
        <v>16941659</v>
      </c>
      <c r="B1780" s="124" t="s">
        <v>2838</v>
      </c>
      <c r="C1780" s="124" t="s">
        <v>518</v>
      </c>
      <c r="D1780" s="4" t="s">
        <v>2991</v>
      </c>
      <c r="E1780" s="6">
        <v>30</v>
      </c>
      <c r="F1780" s="6"/>
      <c r="G1780" s="7"/>
      <c r="H1780" s="122">
        <f>VLOOKUP(A1780,'NIP totaal 2021'!$A$4:$I$2114,9,0)</f>
        <v>0</v>
      </c>
      <c r="I1780" s="32">
        <f t="shared" si="140"/>
        <v>0</v>
      </c>
      <c r="J1780" s="27">
        <f t="shared" si="141"/>
        <v>0</v>
      </c>
      <c r="K1780" s="81">
        <f t="shared" si="143"/>
        <v>1</v>
      </c>
      <c r="L1780" s="28">
        <f t="shared" si="142"/>
        <v>0</v>
      </c>
      <c r="M1780" s="28">
        <f t="shared" si="144"/>
        <v>0</v>
      </c>
    </row>
    <row r="1781" spans="1:13" ht="14.15" customHeight="1" x14ac:dyDescent="0.25">
      <c r="A1781" s="129">
        <v>16941934</v>
      </c>
      <c r="B1781" s="124" t="s">
        <v>498</v>
      </c>
      <c r="C1781" s="124" t="s">
        <v>499</v>
      </c>
      <c r="D1781" s="4" t="s">
        <v>2991</v>
      </c>
      <c r="E1781" s="6">
        <v>1</v>
      </c>
      <c r="F1781" s="6"/>
      <c r="G1781" s="7"/>
      <c r="H1781" s="122">
        <f>VLOOKUP(A1781,'NIP totaal 2021'!$A$4:$I$2114,9,0)</f>
        <v>0</v>
      </c>
      <c r="I1781" s="32">
        <f t="shared" si="140"/>
        <v>0</v>
      </c>
      <c r="J1781" s="27">
        <f t="shared" si="141"/>
        <v>0</v>
      </c>
      <c r="K1781" s="81">
        <f t="shared" si="143"/>
        <v>1</v>
      </c>
      <c r="L1781" s="28">
        <f t="shared" si="142"/>
        <v>0</v>
      </c>
      <c r="M1781" s="28">
        <f t="shared" si="144"/>
        <v>0</v>
      </c>
    </row>
    <row r="1782" spans="1:13" ht="14.15" customHeight="1" x14ac:dyDescent="0.25">
      <c r="A1782" s="129">
        <v>16941942</v>
      </c>
      <c r="B1782" s="124" t="s">
        <v>337</v>
      </c>
      <c r="C1782" s="124" t="s">
        <v>338</v>
      </c>
      <c r="D1782" s="4" t="s">
        <v>2991</v>
      </c>
      <c r="E1782" s="6">
        <v>1</v>
      </c>
      <c r="F1782" s="6"/>
      <c r="G1782" s="7"/>
      <c r="H1782" s="122">
        <f>VLOOKUP(A1782,'NIP totaal 2021'!$A$4:$I$2114,9,0)</f>
        <v>0</v>
      </c>
      <c r="I1782" s="32">
        <f t="shared" si="140"/>
        <v>0</v>
      </c>
      <c r="J1782" s="27">
        <f t="shared" si="141"/>
        <v>0</v>
      </c>
      <c r="K1782" s="81">
        <f t="shared" si="143"/>
        <v>1</v>
      </c>
      <c r="L1782" s="28">
        <f t="shared" si="142"/>
        <v>0</v>
      </c>
      <c r="M1782" s="28">
        <f t="shared" si="144"/>
        <v>0</v>
      </c>
    </row>
    <row r="1783" spans="1:13" ht="14.15" customHeight="1" x14ac:dyDescent="0.25">
      <c r="A1783" s="129">
        <v>16941985</v>
      </c>
      <c r="B1783" s="124" t="s">
        <v>304</v>
      </c>
      <c r="C1783" s="124" t="s">
        <v>305</v>
      </c>
      <c r="D1783" s="4" t="s">
        <v>2991</v>
      </c>
      <c r="E1783" s="6">
        <v>1</v>
      </c>
      <c r="F1783" s="6"/>
      <c r="G1783" s="7"/>
      <c r="H1783" s="122">
        <f>VLOOKUP(A1783,'NIP totaal 2021'!$A$4:$I$2114,9,0)</f>
        <v>0</v>
      </c>
      <c r="I1783" s="32">
        <f t="shared" si="140"/>
        <v>0</v>
      </c>
      <c r="J1783" s="27">
        <f t="shared" si="141"/>
        <v>0</v>
      </c>
      <c r="K1783" s="81">
        <f t="shared" si="143"/>
        <v>1</v>
      </c>
      <c r="L1783" s="28">
        <f t="shared" si="142"/>
        <v>0</v>
      </c>
      <c r="M1783" s="28">
        <f t="shared" si="144"/>
        <v>0</v>
      </c>
    </row>
    <row r="1784" spans="1:13" ht="14.15" customHeight="1" x14ac:dyDescent="0.25">
      <c r="A1784" s="129">
        <v>16941993</v>
      </c>
      <c r="B1784" s="124" t="s">
        <v>304</v>
      </c>
      <c r="C1784" s="124" t="s">
        <v>305</v>
      </c>
      <c r="D1784" s="4" t="s">
        <v>2991</v>
      </c>
      <c r="E1784" s="6">
        <v>1</v>
      </c>
      <c r="F1784" s="6"/>
      <c r="G1784" s="7"/>
      <c r="H1784" s="122">
        <f>VLOOKUP(A1784,'NIP totaal 2021'!$A$4:$I$2114,9,0)</f>
        <v>0</v>
      </c>
      <c r="I1784" s="32">
        <f t="shared" si="140"/>
        <v>0</v>
      </c>
      <c r="J1784" s="27">
        <f t="shared" si="141"/>
        <v>0</v>
      </c>
      <c r="K1784" s="81">
        <f t="shared" si="143"/>
        <v>1</v>
      </c>
      <c r="L1784" s="28">
        <f t="shared" si="142"/>
        <v>0</v>
      </c>
      <c r="M1784" s="28">
        <f t="shared" si="144"/>
        <v>0</v>
      </c>
    </row>
    <row r="1785" spans="1:13" ht="14.15" customHeight="1" x14ac:dyDescent="0.25">
      <c r="A1785" s="129">
        <v>16942000</v>
      </c>
      <c r="B1785" s="124" t="s">
        <v>498</v>
      </c>
      <c r="C1785" s="124" t="s">
        <v>499</v>
      </c>
      <c r="D1785" s="4" t="s">
        <v>2991</v>
      </c>
      <c r="E1785" s="6">
        <v>1</v>
      </c>
      <c r="F1785" s="6"/>
      <c r="G1785" s="7"/>
      <c r="H1785" s="122">
        <f>VLOOKUP(A1785,'NIP totaal 2021'!$A$4:$I$2114,9,0)</f>
        <v>0</v>
      </c>
      <c r="I1785" s="32">
        <f t="shared" si="140"/>
        <v>0</v>
      </c>
      <c r="J1785" s="27">
        <f t="shared" si="141"/>
        <v>0</v>
      </c>
      <c r="K1785" s="81">
        <f t="shared" si="143"/>
        <v>1</v>
      </c>
      <c r="L1785" s="28">
        <f t="shared" si="142"/>
        <v>0</v>
      </c>
      <c r="M1785" s="28">
        <f t="shared" si="144"/>
        <v>0</v>
      </c>
    </row>
    <row r="1786" spans="1:13" ht="14.15" customHeight="1" x14ac:dyDescent="0.25">
      <c r="A1786" s="129">
        <v>16943201</v>
      </c>
      <c r="B1786" s="124" t="s">
        <v>382</v>
      </c>
      <c r="C1786" s="124" t="s">
        <v>383</v>
      </c>
      <c r="D1786" s="4" t="s">
        <v>2991</v>
      </c>
      <c r="E1786" s="6">
        <v>1</v>
      </c>
      <c r="F1786" s="6"/>
      <c r="G1786" s="7"/>
      <c r="H1786" s="122">
        <f>VLOOKUP(A1786,'NIP totaal 2021'!$A$4:$I$2114,9,0)</f>
        <v>0</v>
      </c>
      <c r="I1786" s="32">
        <f t="shared" si="140"/>
        <v>0</v>
      </c>
      <c r="J1786" s="27">
        <f t="shared" si="141"/>
        <v>0</v>
      </c>
      <c r="K1786" s="81">
        <f t="shared" si="143"/>
        <v>1</v>
      </c>
      <c r="L1786" s="28">
        <f t="shared" si="142"/>
        <v>0</v>
      </c>
      <c r="M1786" s="28">
        <f t="shared" si="144"/>
        <v>0</v>
      </c>
    </row>
    <row r="1787" spans="1:13" ht="14.15" customHeight="1" x14ac:dyDescent="0.25">
      <c r="A1787" s="129">
        <v>16943295</v>
      </c>
      <c r="B1787" s="124" t="s">
        <v>156</v>
      </c>
      <c r="C1787" s="124" t="s">
        <v>157</v>
      </c>
      <c r="D1787" s="4" t="s">
        <v>2991</v>
      </c>
      <c r="E1787" s="6">
        <v>20</v>
      </c>
      <c r="F1787" s="6"/>
      <c r="G1787" s="7"/>
      <c r="H1787" s="122">
        <f>VLOOKUP(A1787,'NIP totaal 2021'!$A$4:$I$2114,9,0)</f>
        <v>0</v>
      </c>
      <c r="I1787" s="32">
        <f t="shared" si="140"/>
        <v>0</v>
      </c>
      <c r="J1787" s="27">
        <f t="shared" si="141"/>
        <v>0</v>
      </c>
      <c r="K1787" s="81">
        <f t="shared" si="143"/>
        <v>1</v>
      </c>
      <c r="L1787" s="28">
        <f t="shared" si="142"/>
        <v>0</v>
      </c>
      <c r="M1787" s="28">
        <f t="shared" si="144"/>
        <v>0</v>
      </c>
    </row>
    <row r="1788" spans="1:13" ht="14.15" customHeight="1" x14ac:dyDescent="0.25">
      <c r="A1788" s="129">
        <v>16943309</v>
      </c>
      <c r="B1788" s="124" t="s">
        <v>2827</v>
      </c>
      <c r="C1788" s="124" t="s">
        <v>348</v>
      </c>
      <c r="D1788" s="4" t="s">
        <v>2991</v>
      </c>
      <c r="E1788" s="6">
        <v>84</v>
      </c>
      <c r="F1788" s="6"/>
      <c r="G1788" s="7"/>
      <c r="H1788" s="122">
        <f>VLOOKUP(A1788,'NIP totaal 2021'!$A$4:$I$2114,9,0)</f>
        <v>0</v>
      </c>
      <c r="I1788" s="32">
        <f t="shared" si="140"/>
        <v>0</v>
      </c>
      <c r="J1788" s="27">
        <f t="shared" si="141"/>
        <v>0</v>
      </c>
      <c r="K1788" s="81">
        <f t="shared" si="143"/>
        <v>1</v>
      </c>
      <c r="L1788" s="28">
        <f t="shared" si="142"/>
        <v>0</v>
      </c>
      <c r="M1788" s="28">
        <f t="shared" si="144"/>
        <v>0</v>
      </c>
    </row>
    <row r="1789" spans="1:13" ht="14.15" customHeight="1" x14ac:dyDescent="0.25">
      <c r="A1789" s="129">
        <v>16943317</v>
      </c>
      <c r="B1789" s="124" t="s">
        <v>2827</v>
      </c>
      <c r="C1789" s="124" t="s">
        <v>348</v>
      </c>
      <c r="D1789" s="4" t="s">
        <v>2991</v>
      </c>
      <c r="E1789" s="6">
        <v>56</v>
      </c>
      <c r="F1789" s="6"/>
      <c r="G1789" s="7"/>
      <c r="H1789" s="122">
        <f>VLOOKUP(A1789,'NIP totaal 2021'!$A$4:$I$2114,9,0)</f>
        <v>0</v>
      </c>
      <c r="I1789" s="32">
        <f t="shared" si="140"/>
        <v>0</v>
      </c>
      <c r="J1789" s="27">
        <f t="shared" si="141"/>
        <v>0</v>
      </c>
      <c r="K1789" s="81">
        <f t="shared" si="143"/>
        <v>1</v>
      </c>
      <c r="L1789" s="28">
        <f t="shared" si="142"/>
        <v>0</v>
      </c>
      <c r="M1789" s="28">
        <f t="shared" si="144"/>
        <v>0</v>
      </c>
    </row>
    <row r="1790" spans="1:13" ht="14.15" customHeight="1" x14ac:dyDescent="0.25">
      <c r="A1790" s="129">
        <v>16943325</v>
      </c>
      <c r="B1790" s="124" t="s">
        <v>443</v>
      </c>
      <c r="C1790" s="124" t="s">
        <v>444</v>
      </c>
      <c r="D1790" s="4" t="s">
        <v>2991</v>
      </c>
      <c r="E1790" s="6">
        <v>30</v>
      </c>
      <c r="F1790" s="6"/>
      <c r="G1790" s="7"/>
      <c r="H1790" s="122">
        <f>VLOOKUP(A1790,'NIP totaal 2021'!$A$4:$I$2114,9,0)</f>
        <v>0</v>
      </c>
      <c r="I1790" s="32">
        <f t="shared" si="140"/>
        <v>0</v>
      </c>
      <c r="J1790" s="27">
        <f t="shared" si="141"/>
        <v>0</v>
      </c>
      <c r="K1790" s="81">
        <f t="shared" si="143"/>
        <v>1</v>
      </c>
      <c r="L1790" s="28">
        <f t="shared" si="142"/>
        <v>0</v>
      </c>
      <c r="M1790" s="28">
        <f t="shared" si="144"/>
        <v>0</v>
      </c>
    </row>
    <row r="1791" spans="1:13" ht="14.15" customHeight="1" x14ac:dyDescent="0.25">
      <c r="A1791" s="129">
        <v>16943864</v>
      </c>
      <c r="B1791" s="124" t="s">
        <v>2820</v>
      </c>
      <c r="C1791" s="124" t="s">
        <v>315</v>
      </c>
      <c r="D1791" s="4" t="s">
        <v>2991</v>
      </c>
      <c r="E1791" s="6">
        <v>30</v>
      </c>
      <c r="F1791" s="6"/>
      <c r="G1791" s="7"/>
      <c r="H1791" s="122">
        <f>VLOOKUP(A1791,'NIP totaal 2021'!$A$4:$I$2114,9,0)</f>
        <v>0</v>
      </c>
      <c r="I1791" s="32">
        <f t="shared" si="140"/>
        <v>0</v>
      </c>
      <c r="J1791" s="27">
        <f t="shared" si="141"/>
        <v>0</v>
      </c>
      <c r="K1791" s="81">
        <f t="shared" si="143"/>
        <v>1</v>
      </c>
      <c r="L1791" s="28">
        <f t="shared" si="142"/>
        <v>0</v>
      </c>
      <c r="M1791" s="28">
        <f t="shared" si="144"/>
        <v>0</v>
      </c>
    </row>
    <row r="1792" spans="1:13" ht="14.15" customHeight="1" x14ac:dyDescent="0.25">
      <c r="A1792" s="129">
        <v>16943872</v>
      </c>
      <c r="B1792" s="124" t="s">
        <v>2820</v>
      </c>
      <c r="C1792" s="124" t="s">
        <v>315</v>
      </c>
      <c r="D1792" s="4" t="s">
        <v>2991</v>
      </c>
      <c r="E1792" s="6">
        <v>30</v>
      </c>
      <c r="F1792" s="6"/>
      <c r="G1792" s="7"/>
      <c r="H1792" s="122">
        <f>VLOOKUP(A1792,'NIP totaal 2021'!$A$4:$I$2114,9,0)</f>
        <v>0</v>
      </c>
      <c r="I1792" s="32">
        <f t="shared" si="140"/>
        <v>0</v>
      </c>
      <c r="J1792" s="27">
        <f t="shared" si="141"/>
        <v>0</v>
      </c>
      <c r="K1792" s="81">
        <f t="shared" si="143"/>
        <v>1</v>
      </c>
      <c r="L1792" s="28">
        <f t="shared" si="142"/>
        <v>0</v>
      </c>
      <c r="M1792" s="28">
        <f t="shared" si="144"/>
        <v>0</v>
      </c>
    </row>
    <row r="1793" spans="1:13" ht="14.15" customHeight="1" x14ac:dyDescent="0.25">
      <c r="A1793" s="129">
        <v>16944127</v>
      </c>
      <c r="B1793" s="124" t="s">
        <v>2803</v>
      </c>
      <c r="C1793" s="124" t="s">
        <v>250</v>
      </c>
      <c r="D1793" s="4" t="s">
        <v>2991</v>
      </c>
      <c r="E1793" s="6">
        <v>28</v>
      </c>
      <c r="F1793" s="6"/>
      <c r="G1793" s="7"/>
      <c r="H1793" s="122">
        <f>VLOOKUP(A1793,'NIP totaal 2021'!$A$4:$I$2114,9,0)</f>
        <v>0</v>
      </c>
      <c r="I1793" s="32">
        <f t="shared" si="140"/>
        <v>0</v>
      </c>
      <c r="J1793" s="27">
        <f t="shared" si="141"/>
        <v>0</v>
      </c>
      <c r="K1793" s="81">
        <f t="shared" si="143"/>
        <v>1</v>
      </c>
      <c r="L1793" s="28">
        <f t="shared" si="142"/>
        <v>0</v>
      </c>
      <c r="M1793" s="28">
        <f t="shared" si="144"/>
        <v>0</v>
      </c>
    </row>
    <row r="1794" spans="1:13" ht="14.15" customHeight="1" x14ac:dyDescent="0.25">
      <c r="A1794" s="129">
        <v>16944135</v>
      </c>
      <c r="B1794" s="124" t="s">
        <v>2831</v>
      </c>
      <c r="C1794" s="124" t="s">
        <v>404</v>
      </c>
      <c r="D1794" s="4" t="s">
        <v>2991</v>
      </c>
      <c r="E1794" s="6">
        <v>30</v>
      </c>
      <c r="F1794" s="6"/>
      <c r="G1794" s="7"/>
      <c r="H1794" s="122">
        <f>VLOOKUP(A1794,'NIP totaal 2021'!$A$4:$I$2114,9,0)</f>
        <v>0</v>
      </c>
      <c r="I1794" s="32">
        <f t="shared" si="140"/>
        <v>0</v>
      </c>
      <c r="J1794" s="27">
        <f t="shared" si="141"/>
        <v>0</v>
      </c>
      <c r="K1794" s="81">
        <f t="shared" si="143"/>
        <v>1</v>
      </c>
      <c r="L1794" s="28">
        <f t="shared" si="142"/>
        <v>0</v>
      </c>
      <c r="M1794" s="28">
        <f t="shared" si="144"/>
        <v>0</v>
      </c>
    </row>
    <row r="1795" spans="1:13" ht="14.15" customHeight="1" x14ac:dyDescent="0.25">
      <c r="A1795" s="129">
        <v>16944151</v>
      </c>
      <c r="B1795" s="124" t="s">
        <v>2831</v>
      </c>
      <c r="C1795" s="124" t="s">
        <v>404</v>
      </c>
      <c r="D1795" s="4" t="s">
        <v>2991</v>
      </c>
      <c r="E1795" s="6">
        <v>30</v>
      </c>
      <c r="F1795" s="6"/>
      <c r="G1795" s="7"/>
      <c r="H1795" s="122">
        <f>VLOOKUP(A1795,'NIP totaal 2021'!$A$4:$I$2114,9,0)</f>
        <v>0</v>
      </c>
      <c r="I1795" s="32">
        <f t="shared" si="140"/>
        <v>0</v>
      </c>
      <c r="J1795" s="27">
        <f t="shared" si="141"/>
        <v>0</v>
      </c>
      <c r="K1795" s="81">
        <f t="shared" si="143"/>
        <v>1</v>
      </c>
      <c r="L1795" s="28">
        <f t="shared" si="142"/>
        <v>0</v>
      </c>
      <c r="M1795" s="28">
        <f t="shared" si="144"/>
        <v>0</v>
      </c>
    </row>
    <row r="1796" spans="1:13" ht="14.15" customHeight="1" x14ac:dyDescent="0.25">
      <c r="A1796" s="129">
        <v>16944178</v>
      </c>
      <c r="B1796" s="124" t="s">
        <v>2831</v>
      </c>
      <c r="C1796" s="124" t="s">
        <v>404</v>
      </c>
      <c r="D1796" s="4" t="s">
        <v>2991</v>
      </c>
      <c r="E1796" s="6">
        <v>30</v>
      </c>
      <c r="F1796" s="6"/>
      <c r="G1796" s="7"/>
      <c r="H1796" s="122">
        <f>VLOOKUP(A1796,'NIP totaal 2021'!$A$4:$I$2114,9,0)</f>
        <v>0</v>
      </c>
      <c r="I1796" s="32">
        <f t="shared" si="140"/>
        <v>0</v>
      </c>
      <c r="J1796" s="27">
        <f t="shared" si="141"/>
        <v>0</v>
      </c>
      <c r="K1796" s="81">
        <f t="shared" si="143"/>
        <v>1</v>
      </c>
      <c r="L1796" s="28">
        <f t="shared" si="142"/>
        <v>0</v>
      </c>
      <c r="M1796" s="28">
        <f t="shared" si="144"/>
        <v>0</v>
      </c>
    </row>
    <row r="1797" spans="1:13" ht="14.15" customHeight="1" x14ac:dyDescent="0.25">
      <c r="A1797" s="129">
        <v>16944208</v>
      </c>
      <c r="B1797" s="124" t="s">
        <v>2810</v>
      </c>
      <c r="C1797" s="124" t="s">
        <v>270</v>
      </c>
      <c r="D1797" s="4" t="s">
        <v>2991</v>
      </c>
      <c r="E1797" s="6">
        <v>28</v>
      </c>
      <c r="F1797" s="6"/>
      <c r="G1797" s="7"/>
      <c r="H1797" s="122">
        <f>VLOOKUP(A1797,'NIP totaal 2021'!$A$4:$I$2114,9,0)</f>
        <v>0</v>
      </c>
      <c r="I1797" s="32">
        <f t="shared" si="140"/>
        <v>0</v>
      </c>
      <c r="J1797" s="27">
        <f t="shared" si="141"/>
        <v>0</v>
      </c>
      <c r="K1797" s="81">
        <f t="shared" si="143"/>
        <v>1</v>
      </c>
      <c r="L1797" s="28">
        <f t="shared" si="142"/>
        <v>0</v>
      </c>
      <c r="M1797" s="28">
        <f t="shared" si="144"/>
        <v>0</v>
      </c>
    </row>
    <row r="1798" spans="1:13" ht="14.15" customHeight="1" x14ac:dyDescent="0.25">
      <c r="A1798" s="129">
        <v>16944224</v>
      </c>
      <c r="B1798" s="124" t="s">
        <v>2810</v>
      </c>
      <c r="C1798" s="124" t="s">
        <v>270</v>
      </c>
      <c r="D1798" s="4" t="s">
        <v>2991</v>
      </c>
      <c r="E1798" s="6">
        <v>28</v>
      </c>
      <c r="F1798" s="6"/>
      <c r="G1798" s="7"/>
      <c r="H1798" s="122">
        <f>VLOOKUP(A1798,'NIP totaal 2021'!$A$4:$I$2114,9,0)</f>
        <v>0</v>
      </c>
      <c r="I1798" s="32">
        <f t="shared" si="140"/>
        <v>0</v>
      </c>
      <c r="J1798" s="27">
        <f t="shared" si="141"/>
        <v>0</v>
      </c>
      <c r="K1798" s="81">
        <f t="shared" si="143"/>
        <v>1</v>
      </c>
      <c r="L1798" s="28">
        <f t="shared" si="142"/>
        <v>0</v>
      </c>
      <c r="M1798" s="28">
        <f t="shared" si="144"/>
        <v>0</v>
      </c>
    </row>
    <row r="1799" spans="1:13" ht="14.15" customHeight="1" x14ac:dyDescent="0.25">
      <c r="A1799" s="129">
        <v>16944240</v>
      </c>
      <c r="B1799" s="124" t="s">
        <v>2810</v>
      </c>
      <c r="C1799" s="124" t="s">
        <v>270</v>
      </c>
      <c r="D1799" s="4" t="s">
        <v>2991</v>
      </c>
      <c r="E1799" s="6">
        <v>28</v>
      </c>
      <c r="F1799" s="6"/>
      <c r="G1799" s="7"/>
      <c r="H1799" s="122">
        <f>VLOOKUP(A1799,'NIP totaal 2021'!$A$4:$I$2114,9,0)</f>
        <v>0</v>
      </c>
      <c r="I1799" s="32">
        <f t="shared" si="140"/>
        <v>0</v>
      </c>
      <c r="J1799" s="27">
        <f t="shared" si="141"/>
        <v>0</v>
      </c>
      <c r="K1799" s="81">
        <f t="shared" si="143"/>
        <v>1</v>
      </c>
      <c r="L1799" s="28">
        <f t="shared" si="142"/>
        <v>0</v>
      </c>
      <c r="M1799" s="28">
        <f t="shared" si="144"/>
        <v>0</v>
      </c>
    </row>
    <row r="1800" spans="1:13" ht="14.15" customHeight="1" x14ac:dyDescent="0.25">
      <c r="A1800" s="129">
        <v>16944259</v>
      </c>
      <c r="B1800" s="124" t="s">
        <v>2810</v>
      </c>
      <c r="C1800" s="124" t="s">
        <v>270</v>
      </c>
      <c r="D1800" s="4" t="s">
        <v>2991</v>
      </c>
      <c r="E1800" s="6">
        <v>28</v>
      </c>
      <c r="F1800" s="6"/>
      <c r="G1800" s="7"/>
      <c r="H1800" s="122">
        <f>VLOOKUP(A1800,'NIP totaal 2021'!$A$4:$I$2114,9,0)</f>
        <v>0</v>
      </c>
      <c r="I1800" s="32">
        <f t="shared" si="140"/>
        <v>0</v>
      </c>
      <c r="J1800" s="27">
        <f t="shared" si="141"/>
        <v>0</v>
      </c>
      <c r="K1800" s="81">
        <f t="shared" si="143"/>
        <v>1</v>
      </c>
      <c r="L1800" s="28">
        <f t="shared" si="142"/>
        <v>0</v>
      </c>
      <c r="M1800" s="28">
        <f t="shared" si="144"/>
        <v>0</v>
      </c>
    </row>
    <row r="1801" spans="1:13" ht="14.15" customHeight="1" x14ac:dyDescent="0.25">
      <c r="A1801" s="129">
        <v>16944275</v>
      </c>
      <c r="B1801" s="124" t="s">
        <v>415</v>
      </c>
      <c r="C1801" s="124" t="s">
        <v>416</v>
      </c>
      <c r="D1801" s="4" t="s">
        <v>2991</v>
      </c>
      <c r="E1801" s="6">
        <v>28</v>
      </c>
      <c r="F1801" s="6"/>
      <c r="G1801" s="7"/>
      <c r="H1801" s="122">
        <f>VLOOKUP(A1801,'NIP totaal 2021'!$A$4:$I$2114,9,0)</f>
        <v>0</v>
      </c>
      <c r="I1801" s="32">
        <f t="shared" si="140"/>
        <v>0</v>
      </c>
      <c r="J1801" s="27">
        <f t="shared" si="141"/>
        <v>0</v>
      </c>
      <c r="K1801" s="81">
        <f t="shared" si="143"/>
        <v>1</v>
      </c>
      <c r="L1801" s="28">
        <f t="shared" si="142"/>
        <v>0</v>
      </c>
      <c r="M1801" s="28">
        <f t="shared" si="144"/>
        <v>0</v>
      </c>
    </row>
    <row r="1802" spans="1:13" ht="14.15" customHeight="1" x14ac:dyDescent="0.25">
      <c r="A1802" s="129">
        <v>16944321</v>
      </c>
      <c r="B1802" s="124" t="s">
        <v>247</v>
      </c>
      <c r="C1802" s="124" t="s">
        <v>248</v>
      </c>
      <c r="D1802" s="4" t="s">
        <v>2991</v>
      </c>
      <c r="E1802" s="6">
        <v>1</v>
      </c>
      <c r="F1802" s="6"/>
      <c r="G1802" s="7"/>
      <c r="H1802" s="122">
        <f>VLOOKUP(A1802,'NIP totaal 2021'!$A$4:$I$2114,9,0)</f>
        <v>0</v>
      </c>
      <c r="I1802" s="32">
        <f t="shared" si="140"/>
        <v>0</v>
      </c>
      <c r="J1802" s="27">
        <f t="shared" si="141"/>
        <v>0</v>
      </c>
      <c r="K1802" s="81">
        <f t="shared" si="143"/>
        <v>1</v>
      </c>
      <c r="L1802" s="28">
        <f t="shared" si="142"/>
        <v>0</v>
      </c>
      <c r="M1802" s="28">
        <f t="shared" si="144"/>
        <v>0</v>
      </c>
    </row>
    <row r="1803" spans="1:13" ht="14.15" customHeight="1" x14ac:dyDescent="0.25">
      <c r="A1803" s="129">
        <v>16944348</v>
      </c>
      <c r="B1803" s="124" t="s">
        <v>196</v>
      </c>
      <c r="C1803" s="124" t="s">
        <v>197</v>
      </c>
      <c r="D1803" s="4" t="s">
        <v>2991</v>
      </c>
      <c r="E1803" s="6">
        <v>60</v>
      </c>
      <c r="F1803" s="6"/>
      <c r="G1803" s="7"/>
      <c r="H1803" s="122">
        <f>VLOOKUP(A1803,'NIP totaal 2021'!$A$4:$I$2114,9,0)</f>
        <v>0</v>
      </c>
      <c r="I1803" s="32">
        <f t="shared" si="140"/>
        <v>0</v>
      </c>
      <c r="J1803" s="27">
        <f t="shared" si="141"/>
        <v>0</v>
      </c>
      <c r="K1803" s="81">
        <f t="shared" si="143"/>
        <v>1</v>
      </c>
      <c r="L1803" s="28">
        <f t="shared" si="142"/>
        <v>0</v>
      </c>
      <c r="M1803" s="28">
        <f t="shared" si="144"/>
        <v>0</v>
      </c>
    </row>
    <row r="1804" spans="1:13" ht="14.15" customHeight="1" x14ac:dyDescent="0.25">
      <c r="A1804" s="129">
        <v>16944372</v>
      </c>
      <c r="B1804" s="124" t="s">
        <v>316</v>
      </c>
      <c r="C1804" s="124" t="s">
        <v>317</v>
      </c>
      <c r="D1804" s="4" t="s">
        <v>2991</v>
      </c>
      <c r="E1804" s="6">
        <v>14</v>
      </c>
      <c r="F1804" s="6"/>
      <c r="G1804" s="7"/>
      <c r="H1804" s="122">
        <f>VLOOKUP(A1804,'NIP totaal 2021'!$A$4:$I$2114,9,0)</f>
        <v>0</v>
      </c>
      <c r="I1804" s="32">
        <f t="shared" si="140"/>
        <v>0</v>
      </c>
      <c r="J1804" s="27">
        <f t="shared" si="141"/>
        <v>0</v>
      </c>
      <c r="K1804" s="81">
        <f t="shared" si="143"/>
        <v>1</v>
      </c>
      <c r="L1804" s="28">
        <f t="shared" si="142"/>
        <v>0</v>
      </c>
      <c r="M1804" s="28">
        <f t="shared" si="144"/>
        <v>0</v>
      </c>
    </row>
    <row r="1805" spans="1:13" ht="14.15" customHeight="1" x14ac:dyDescent="0.25">
      <c r="A1805" s="129">
        <v>16944380</v>
      </c>
      <c r="B1805" s="124" t="s">
        <v>316</v>
      </c>
      <c r="C1805" s="124" t="s">
        <v>317</v>
      </c>
      <c r="D1805" s="4" t="s">
        <v>2991</v>
      </c>
      <c r="E1805" s="6">
        <v>7</v>
      </c>
      <c r="F1805" s="6"/>
      <c r="G1805" s="7"/>
      <c r="H1805" s="122">
        <f>VLOOKUP(A1805,'NIP totaal 2021'!$A$4:$I$2114,9,0)</f>
        <v>0</v>
      </c>
      <c r="I1805" s="32">
        <f t="shared" si="140"/>
        <v>0</v>
      </c>
      <c r="J1805" s="27">
        <f t="shared" si="141"/>
        <v>0</v>
      </c>
      <c r="K1805" s="81">
        <f t="shared" si="143"/>
        <v>1</v>
      </c>
      <c r="L1805" s="28">
        <f t="shared" si="142"/>
        <v>0</v>
      </c>
      <c r="M1805" s="28">
        <f t="shared" si="144"/>
        <v>0</v>
      </c>
    </row>
    <row r="1806" spans="1:13" ht="14.15" customHeight="1" x14ac:dyDescent="0.25">
      <c r="A1806" s="129">
        <v>16944429</v>
      </c>
      <c r="B1806" s="124" t="s">
        <v>2827</v>
      </c>
      <c r="C1806" s="124" t="s">
        <v>348</v>
      </c>
      <c r="D1806" s="4" t="s">
        <v>2991</v>
      </c>
      <c r="E1806" s="6">
        <v>84</v>
      </c>
      <c r="F1806" s="6"/>
      <c r="G1806" s="7"/>
      <c r="H1806" s="122">
        <f>VLOOKUP(A1806,'NIP totaal 2021'!$A$4:$I$2114,9,0)</f>
        <v>0</v>
      </c>
      <c r="I1806" s="32">
        <f t="shared" si="140"/>
        <v>0</v>
      </c>
      <c r="J1806" s="27">
        <f t="shared" si="141"/>
        <v>0</v>
      </c>
      <c r="K1806" s="81">
        <f t="shared" si="143"/>
        <v>1</v>
      </c>
      <c r="L1806" s="28">
        <f t="shared" si="142"/>
        <v>0</v>
      </c>
      <c r="M1806" s="28">
        <f t="shared" si="144"/>
        <v>0</v>
      </c>
    </row>
    <row r="1807" spans="1:13" ht="14.15" customHeight="1" x14ac:dyDescent="0.25">
      <c r="A1807" s="129">
        <v>16944437</v>
      </c>
      <c r="B1807" s="124" t="s">
        <v>128</v>
      </c>
      <c r="C1807" s="124" t="s">
        <v>129</v>
      </c>
      <c r="D1807" s="4" t="s">
        <v>2991</v>
      </c>
      <c r="E1807" s="6">
        <v>1</v>
      </c>
      <c r="F1807" s="6"/>
      <c r="G1807" s="7"/>
      <c r="H1807" s="122">
        <f>VLOOKUP(A1807,'NIP totaal 2021'!$A$4:$I$2114,9,0)</f>
        <v>0</v>
      </c>
      <c r="I1807" s="32">
        <f t="shared" si="140"/>
        <v>0</v>
      </c>
      <c r="J1807" s="27">
        <f t="shared" si="141"/>
        <v>0</v>
      </c>
      <c r="K1807" s="81">
        <f t="shared" si="143"/>
        <v>1</v>
      </c>
      <c r="L1807" s="28">
        <f t="shared" si="142"/>
        <v>0</v>
      </c>
      <c r="M1807" s="28">
        <f t="shared" si="144"/>
        <v>0</v>
      </c>
    </row>
    <row r="1808" spans="1:13" ht="14.15" customHeight="1" x14ac:dyDescent="0.25">
      <c r="A1808" s="129">
        <v>16944445</v>
      </c>
      <c r="B1808" s="124" t="s">
        <v>128</v>
      </c>
      <c r="C1808" s="124" t="s">
        <v>129</v>
      </c>
      <c r="D1808" s="4" t="s">
        <v>2991</v>
      </c>
      <c r="E1808" s="6">
        <v>1</v>
      </c>
      <c r="F1808" s="6"/>
      <c r="G1808" s="7"/>
      <c r="H1808" s="122">
        <f>VLOOKUP(A1808,'NIP totaal 2021'!$A$4:$I$2114,9,0)</f>
        <v>0</v>
      </c>
      <c r="I1808" s="32">
        <f t="shared" si="140"/>
        <v>0</v>
      </c>
      <c r="J1808" s="27">
        <f t="shared" si="141"/>
        <v>0</v>
      </c>
      <c r="K1808" s="81">
        <f t="shared" si="143"/>
        <v>1</v>
      </c>
      <c r="L1808" s="28">
        <f t="shared" si="142"/>
        <v>0</v>
      </c>
      <c r="M1808" s="28">
        <f t="shared" si="144"/>
        <v>0</v>
      </c>
    </row>
    <row r="1809" spans="1:13" ht="14.15" customHeight="1" x14ac:dyDescent="0.25">
      <c r="A1809" s="129">
        <v>16945476</v>
      </c>
      <c r="B1809" s="124" t="s">
        <v>458</v>
      </c>
      <c r="C1809" s="124" t="s">
        <v>459</v>
      </c>
      <c r="D1809" s="4" t="s">
        <v>2991</v>
      </c>
      <c r="E1809" s="6">
        <v>1</v>
      </c>
      <c r="F1809" s="6"/>
      <c r="G1809" s="7"/>
      <c r="H1809" s="122">
        <f>VLOOKUP(A1809,'NIP totaal 2021'!$A$4:$I$2114,9,0)</f>
        <v>0</v>
      </c>
      <c r="I1809" s="32">
        <f t="shared" si="140"/>
        <v>0</v>
      </c>
      <c r="J1809" s="27">
        <f t="shared" si="141"/>
        <v>0</v>
      </c>
      <c r="K1809" s="81">
        <f t="shared" si="143"/>
        <v>1</v>
      </c>
      <c r="L1809" s="28">
        <f t="shared" si="142"/>
        <v>0</v>
      </c>
      <c r="M1809" s="28">
        <f t="shared" si="144"/>
        <v>0</v>
      </c>
    </row>
    <row r="1810" spans="1:13" ht="14.15" customHeight="1" x14ac:dyDescent="0.25">
      <c r="A1810" s="129">
        <v>16945492</v>
      </c>
      <c r="B1810" s="124" t="s">
        <v>458</v>
      </c>
      <c r="C1810" s="124" t="s">
        <v>459</v>
      </c>
      <c r="D1810" s="4" t="s">
        <v>2991</v>
      </c>
      <c r="E1810" s="6">
        <v>1</v>
      </c>
      <c r="F1810" s="6"/>
      <c r="G1810" s="7"/>
      <c r="H1810" s="122">
        <f>VLOOKUP(A1810,'NIP totaal 2021'!$A$4:$I$2114,9,0)</f>
        <v>0</v>
      </c>
      <c r="I1810" s="32">
        <f t="shared" si="140"/>
        <v>0</v>
      </c>
      <c r="J1810" s="27">
        <f t="shared" si="141"/>
        <v>0</v>
      </c>
      <c r="K1810" s="81">
        <f t="shared" si="143"/>
        <v>1</v>
      </c>
      <c r="L1810" s="28">
        <f t="shared" si="142"/>
        <v>0</v>
      </c>
      <c r="M1810" s="28">
        <f t="shared" si="144"/>
        <v>0</v>
      </c>
    </row>
    <row r="1811" spans="1:13" ht="14.15" customHeight="1" x14ac:dyDescent="0.25">
      <c r="A1811" s="129">
        <v>16945689</v>
      </c>
      <c r="B1811" s="124" t="s">
        <v>2868</v>
      </c>
      <c r="C1811" s="124" t="s">
        <v>2869</v>
      </c>
      <c r="D1811" s="4" t="s">
        <v>2991</v>
      </c>
      <c r="E1811" s="6">
        <v>30</v>
      </c>
      <c r="F1811" s="6"/>
      <c r="G1811" s="7"/>
      <c r="H1811" s="122">
        <f>VLOOKUP(A1811,'NIP totaal 2021'!$A$4:$I$2114,9,0)</f>
        <v>0</v>
      </c>
      <c r="I1811" s="32">
        <f t="shared" si="140"/>
        <v>0</v>
      </c>
      <c r="J1811" s="27">
        <f t="shared" si="141"/>
        <v>0</v>
      </c>
      <c r="K1811" s="81">
        <f t="shared" si="143"/>
        <v>1</v>
      </c>
      <c r="L1811" s="28">
        <f t="shared" si="142"/>
        <v>0</v>
      </c>
      <c r="M1811" s="28">
        <f t="shared" si="144"/>
        <v>0</v>
      </c>
    </row>
    <row r="1812" spans="1:13" ht="14.15" customHeight="1" x14ac:dyDescent="0.25">
      <c r="A1812" s="129">
        <v>16945697</v>
      </c>
      <c r="B1812" s="124" t="s">
        <v>2868</v>
      </c>
      <c r="C1812" s="124" t="s">
        <v>2869</v>
      </c>
      <c r="D1812" s="4" t="s">
        <v>2991</v>
      </c>
      <c r="E1812" s="6">
        <v>30</v>
      </c>
      <c r="F1812" s="6"/>
      <c r="G1812" s="7"/>
      <c r="H1812" s="122">
        <f>VLOOKUP(A1812,'NIP totaal 2021'!$A$4:$I$2114,9,0)</f>
        <v>0</v>
      </c>
      <c r="I1812" s="32">
        <f t="shared" ref="I1812:I1875" si="145">F1812/E1812</f>
        <v>0</v>
      </c>
      <c r="J1812" s="27">
        <f t="shared" ref="J1812:J1875" si="146">H1812/E1812*F1812</f>
        <v>0</v>
      </c>
      <c r="K1812" s="81">
        <f t="shared" si="143"/>
        <v>1</v>
      </c>
      <c r="L1812" s="28">
        <f t="shared" ref="L1812:L1875" si="147">G1812/E1812*F1812</f>
        <v>0</v>
      </c>
      <c r="M1812" s="28">
        <f t="shared" si="144"/>
        <v>0</v>
      </c>
    </row>
    <row r="1813" spans="1:13" ht="14.15" customHeight="1" x14ac:dyDescent="0.25">
      <c r="A1813" s="129">
        <v>16945700</v>
      </c>
      <c r="B1813" s="124" t="s">
        <v>2868</v>
      </c>
      <c r="C1813" s="124" t="s">
        <v>2869</v>
      </c>
      <c r="D1813" s="4" t="s">
        <v>2991</v>
      </c>
      <c r="E1813" s="6">
        <v>30</v>
      </c>
      <c r="F1813" s="6"/>
      <c r="G1813" s="7"/>
      <c r="H1813" s="122">
        <f>VLOOKUP(A1813,'NIP totaal 2021'!$A$4:$I$2114,9,0)</f>
        <v>0</v>
      </c>
      <c r="I1813" s="32">
        <f t="shared" si="145"/>
        <v>0</v>
      </c>
      <c r="J1813" s="27">
        <f t="shared" si="146"/>
        <v>0</v>
      </c>
      <c r="K1813" s="81">
        <f t="shared" ref="K1813:K1876" si="148">IF(H1813&gt;G1813, 0, 1)</f>
        <v>1</v>
      </c>
      <c r="L1813" s="28">
        <f t="shared" si="147"/>
        <v>0</v>
      </c>
      <c r="M1813" s="28">
        <f t="shared" ref="M1813:M1876" si="149">MIN(L1813,J1813)</f>
        <v>0</v>
      </c>
    </row>
    <row r="1814" spans="1:13" ht="14.15" customHeight="1" x14ac:dyDescent="0.25">
      <c r="A1814" s="129">
        <v>16946421</v>
      </c>
      <c r="B1814" s="124" t="s">
        <v>202</v>
      </c>
      <c r="C1814" s="124" t="s">
        <v>203</v>
      </c>
      <c r="D1814" s="4" t="s">
        <v>2991</v>
      </c>
      <c r="E1814" s="6">
        <v>1</v>
      </c>
      <c r="F1814" s="6"/>
      <c r="G1814" s="7"/>
      <c r="H1814" s="122">
        <f>VLOOKUP(A1814,'NIP totaal 2021'!$A$4:$I$2114,9,0)</f>
        <v>0</v>
      </c>
      <c r="I1814" s="32">
        <f t="shared" si="145"/>
        <v>0</v>
      </c>
      <c r="J1814" s="27">
        <f t="shared" si="146"/>
        <v>0</v>
      </c>
      <c r="K1814" s="81">
        <f t="shared" si="148"/>
        <v>1</v>
      </c>
      <c r="L1814" s="28">
        <f t="shared" si="147"/>
        <v>0</v>
      </c>
      <c r="M1814" s="28">
        <f t="shared" si="149"/>
        <v>0</v>
      </c>
    </row>
    <row r="1815" spans="1:13" ht="14.15" customHeight="1" x14ac:dyDescent="0.25">
      <c r="A1815" s="129">
        <v>16947266</v>
      </c>
      <c r="B1815" s="124" t="s">
        <v>86</v>
      </c>
      <c r="C1815" s="124" t="s">
        <v>87</v>
      </c>
      <c r="D1815" s="4" t="s">
        <v>2991</v>
      </c>
      <c r="E1815" s="6">
        <v>2</v>
      </c>
      <c r="F1815" s="6"/>
      <c r="G1815" s="7"/>
      <c r="H1815" s="122">
        <f>VLOOKUP(A1815,'NIP totaal 2021'!$A$4:$I$2114,9,0)</f>
        <v>0</v>
      </c>
      <c r="I1815" s="32">
        <f t="shared" si="145"/>
        <v>0</v>
      </c>
      <c r="J1815" s="27">
        <f t="shared" si="146"/>
        <v>0</v>
      </c>
      <c r="K1815" s="81">
        <f t="shared" si="148"/>
        <v>1</v>
      </c>
      <c r="L1815" s="28">
        <f t="shared" si="147"/>
        <v>0</v>
      </c>
      <c r="M1815" s="28">
        <f t="shared" si="149"/>
        <v>0</v>
      </c>
    </row>
    <row r="1816" spans="1:13" ht="14.15" customHeight="1" x14ac:dyDescent="0.25">
      <c r="A1816" s="129">
        <v>16947304</v>
      </c>
      <c r="B1816" s="124" t="s">
        <v>474</v>
      </c>
      <c r="C1816" s="124" t="s">
        <v>475</v>
      </c>
      <c r="D1816" s="4" t="s">
        <v>2991</v>
      </c>
      <c r="E1816" s="6">
        <v>24</v>
      </c>
      <c r="F1816" s="6"/>
      <c r="G1816" s="7"/>
      <c r="H1816" s="122">
        <f>VLOOKUP(A1816,'NIP totaal 2021'!$A$4:$I$2114,9,0)</f>
        <v>0</v>
      </c>
      <c r="I1816" s="32">
        <f t="shared" si="145"/>
        <v>0</v>
      </c>
      <c r="J1816" s="27">
        <f t="shared" si="146"/>
        <v>0</v>
      </c>
      <c r="K1816" s="81">
        <f t="shared" si="148"/>
        <v>1</v>
      </c>
      <c r="L1816" s="28">
        <f t="shared" si="147"/>
        <v>0</v>
      </c>
      <c r="M1816" s="28">
        <f t="shared" si="149"/>
        <v>0</v>
      </c>
    </row>
    <row r="1817" spans="1:13" ht="14.15" customHeight="1" x14ac:dyDescent="0.25">
      <c r="A1817" s="129">
        <v>16948653</v>
      </c>
      <c r="B1817" s="124" t="s">
        <v>100</v>
      </c>
      <c r="C1817" s="124" t="s">
        <v>101</v>
      </c>
      <c r="D1817" s="4" t="s">
        <v>2991</v>
      </c>
      <c r="E1817" s="6">
        <v>56</v>
      </c>
      <c r="F1817" s="6"/>
      <c r="G1817" s="7"/>
      <c r="H1817" s="122">
        <f>VLOOKUP(A1817,'NIP totaal 2021'!$A$4:$I$2114,9,0)</f>
        <v>0</v>
      </c>
      <c r="I1817" s="32">
        <f t="shared" si="145"/>
        <v>0</v>
      </c>
      <c r="J1817" s="27">
        <f t="shared" si="146"/>
        <v>0</v>
      </c>
      <c r="K1817" s="81">
        <f t="shared" si="148"/>
        <v>1</v>
      </c>
      <c r="L1817" s="28">
        <f t="shared" si="147"/>
        <v>0</v>
      </c>
      <c r="M1817" s="28">
        <f t="shared" si="149"/>
        <v>0</v>
      </c>
    </row>
    <row r="1818" spans="1:13" ht="14.15" customHeight="1" x14ac:dyDescent="0.25">
      <c r="A1818" s="129">
        <v>16948858</v>
      </c>
      <c r="B1818" s="124" t="s">
        <v>86</v>
      </c>
      <c r="C1818" s="124" t="s">
        <v>87</v>
      </c>
      <c r="D1818" s="4" t="s">
        <v>2991</v>
      </c>
      <c r="E1818" s="6">
        <v>2</v>
      </c>
      <c r="F1818" s="6"/>
      <c r="G1818" s="7"/>
      <c r="H1818" s="122">
        <f>VLOOKUP(A1818,'NIP totaal 2021'!$A$4:$I$2114,9,0)</f>
        <v>0</v>
      </c>
      <c r="I1818" s="32">
        <f t="shared" si="145"/>
        <v>0</v>
      </c>
      <c r="J1818" s="27">
        <f t="shared" si="146"/>
        <v>0</v>
      </c>
      <c r="K1818" s="81">
        <f t="shared" si="148"/>
        <v>1</v>
      </c>
      <c r="L1818" s="28">
        <f t="shared" si="147"/>
        <v>0</v>
      </c>
      <c r="M1818" s="28">
        <f t="shared" si="149"/>
        <v>0</v>
      </c>
    </row>
    <row r="1819" spans="1:13" ht="14.15" customHeight="1" x14ac:dyDescent="0.25">
      <c r="A1819" s="129">
        <v>16948904</v>
      </c>
      <c r="B1819" s="124" t="s">
        <v>2870</v>
      </c>
      <c r="C1819" s="124" t="s">
        <v>2871</v>
      </c>
      <c r="D1819" s="4" t="s">
        <v>2991</v>
      </c>
      <c r="E1819" s="6">
        <v>1</v>
      </c>
      <c r="F1819" s="6"/>
      <c r="G1819" s="7"/>
      <c r="H1819" s="122">
        <f>VLOOKUP(A1819,'NIP totaal 2021'!$A$4:$I$2114,9,0)</f>
        <v>0</v>
      </c>
      <c r="I1819" s="32">
        <f t="shared" si="145"/>
        <v>0</v>
      </c>
      <c r="J1819" s="27">
        <f t="shared" si="146"/>
        <v>0</v>
      </c>
      <c r="K1819" s="81">
        <f t="shared" si="148"/>
        <v>1</v>
      </c>
      <c r="L1819" s="28">
        <f t="shared" si="147"/>
        <v>0</v>
      </c>
      <c r="M1819" s="28">
        <f t="shared" si="149"/>
        <v>0</v>
      </c>
    </row>
    <row r="1820" spans="1:13" ht="14.15" customHeight="1" x14ac:dyDescent="0.25">
      <c r="A1820" s="129">
        <v>16948920</v>
      </c>
      <c r="B1820" s="124" t="s">
        <v>2870</v>
      </c>
      <c r="C1820" s="124" t="s">
        <v>2871</v>
      </c>
      <c r="D1820" s="4" t="s">
        <v>2991</v>
      </c>
      <c r="E1820" s="6">
        <v>2</v>
      </c>
      <c r="F1820" s="6"/>
      <c r="G1820" s="7"/>
      <c r="H1820" s="122">
        <f>VLOOKUP(A1820,'NIP totaal 2021'!$A$4:$I$2114,9,0)</f>
        <v>0</v>
      </c>
      <c r="I1820" s="32">
        <f t="shared" si="145"/>
        <v>0</v>
      </c>
      <c r="J1820" s="27">
        <f t="shared" si="146"/>
        <v>0</v>
      </c>
      <c r="K1820" s="81">
        <f t="shared" si="148"/>
        <v>1</v>
      </c>
      <c r="L1820" s="28">
        <f t="shared" si="147"/>
        <v>0</v>
      </c>
      <c r="M1820" s="28">
        <f t="shared" si="149"/>
        <v>0</v>
      </c>
    </row>
    <row r="1821" spans="1:13" ht="14.15" customHeight="1" x14ac:dyDescent="0.25">
      <c r="A1821" s="129">
        <v>16948971</v>
      </c>
      <c r="B1821" s="124" t="s">
        <v>100</v>
      </c>
      <c r="C1821" s="124" t="s">
        <v>101</v>
      </c>
      <c r="D1821" s="4" t="s">
        <v>2991</v>
      </c>
      <c r="E1821" s="6">
        <v>56</v>
      </c>
      <c r="F1821" s="6"/>
      <c r="G1821" s="7"/>
      <c r="H1821" s="122">
        <f>VLOOKUP(A1821,'NIP totaal 2021'!$A$4:$I$2114,9,0)</f>
        <v>0</v>
      </c>
      <c r="I1821" s="32">
        <f t="shared" si="145"/>
        <v>0</v>
      </c>
      <c r="J1821" s="27">
        <f t="shared" si="146"/>
        <v>0</v>
      </c>
      <c r="K1821" s="81">
        <f t="shared" si="148"/>
        <v>1</v>
      </c>
      <c r="L1821" s="28">
        <f t="shared" si="147"/>
        <v>0</v>
      </c>
      <c r="M1821" s="28">
        <f t="shared" si="149"/>
        <v>0</v>
      </c>
    </row>
    <row r="1822" spans="1:13" ht="14.15" customHeight="1" x14ac:dyDescent="0.25">
      <c r="A1822" s="129">
        <v>16948998</v>
      </c>
      <c r="B1822" s="124" t="s">
        <v>202</v>
      </c>
      <c r="C1822" s="124" t="s">
        <v>203</v>
      </c>
      <c r="D1822" s="4" t="s">
        <v>2991</v>
      </c>
      <c r="E1822" s="6">
        <v>1</v>
      </c>
      <c r="F1822" s="6"/>
      <c r="G1822" s="7"/>
      <c r="H1822" s="122">
        <f>VLOOKUP(A1822,'NIP totaal 2021'!$A$4:$I$2114,9,0)</f>
        <v>0</v>
      </c>
      <c r="I1822" s="32">
        <f t="shared" si="145"/>
        <v>0</v>
      </c>
      <c r="J1822" s="27">
        <f t="shared" si="146"/>
        <v>0</v>
      </c>
      <c r="K1822" s="81">
        <f t="shared" si="148"/>
        <v>1</v>
      </c>
      <c r="L1822" s="28">
        <f t="shared" si="147"/>
        <v>0</v>
      </c>
      <c r="M1822" s="28">
        <f t="shared" si="149"/>
        <v>0</v>
      </c>
    </row>
    <row r="1823" spans="1:13" ht="14.15" customHeight="1" x14ac:dyDescent="0.25">
      <c r="A1823" s="129">
        <v>16949005</v>
      </c>
      <c r="B1823" s="124" t="s">
        <v>202</v>
      </c>
      <c r="C1823" s="124" t="s">
        <v>203</v>
      </c>
      <c r="D1823" s="4" t="s">
        <v>2991</v>
      </c>
      <c r="E1823" s="6">
        <v>1</v>
      </c>
      <c r="F1823" s="6"/>
      <c r="G1823" s="7"/>
      <c r="H1823" s="122">
        <f>VLOOKUP(A1823,'NIP totaal 2021'!$A$4:$I$2114,9,0)</f>
        <v>0</v>
      </c>
      <c r="I1823" s="32">
        <f t="shared" si="145"/>
        <v>0</v>
      </c>
      <c r="J1823" s="27">
        <f t="shared" si="146"/>
        <v>0</v>
      </c>
      <c r="K1823" s="81">
        <f t="shared" si="148"/>
        <v>1</v>
      </c>
      <c r="L1823" s="28">
        <f t="shared" si="147"/>
        <v>0</v>
      </c>
      <c r="M1823" s="28">
        <f t="shared" si="149"/>
        <v>0</v>
      </c>
    </row>
    <row r="1824" spans="1:13" ht="14.15" customHeight="1" x14ac:dyDescent="0.25">
      <c r="A1824" s="129">
        <v>16950976</v>
      </c>
      <c r="B1824" s="124" t="s">
        <v>2832</v>
      </c>
      <c r="C1824" s="124" t="s">
        <v>414</v>
      </c>
      <c r="D1824" s="4" t="s">
        <v>2991</v>
      </c>
      <c r="E1824" s="6">
        <v>56</v>
      </c>
      <c r="F1824" s="6"/>
      <c r="G1824" s="7"/>
      <c r="H1824" s="122">
        <f>VLOOKUP(A1824,'NIP totaal 2021'!$A$4:$I$2114,9,0)</f>
        <v>0</v>
      </c>
      <c r="I1824" s="32">
        <f t="shared" si="145"/>
        <v>0</v>
      </c>
      <c r="J1824" s="27">
        <f t="shared" si="146"/>
        <v>0</v>
      </c>
      <c r="K1824" s="81">
        <f t="shared" si="148"/>
        <v>1</v>
      </c>
      <c r="L1824" s="28">
        <f t="shared" si="147"/>
        <v>0</v>
      </c>
      <c r="M1824" s="28">
        <f t="shared" si="149"/>
        <v>0</v>
      </c>
    </row>
    <row r="1825" spans="1:13" ht="14.15" customHeight="1" x14ac:dyDescent="0.25">
      <c r="A1825" s="129">
        <v>16951352</v>
      </c>
      <c r="B1825" s="124" t="s">
        <v>2832</v>
      </c>
      <c r="C1825" s="124" t="s">
        <v>414</v>
      </c>
      <c r="D1825" s="4" t="s">
        <v>2991</v>
      </c>
      <c r="E1825" s="6">
        <v>56</v>
      </c>
      <c r="F1825" s="6"/>
      <c r="G1825" s="7"/>
      <c r="H1825" s="122">
        <f>VLOOKUP(A1825,'NIP totaal 2021'!$A$4:$I$2114,9,0)</f>
        <v>0</v>
      </c>
      <c r="I1825" s="32">
        <f t="shared" si="145"/>
        <v>0</v>
      </c>
      <c r="J1825" s="27">
        <f t="shared" si="146"/>
        <v>0</v>
      </c>
      <c r="K1825" s="81">
        <f t="shared" si="148"/>
        <v>1</v>
      </c>
      <c r="L1825" s="28">
        <f t="shared" si="147"/>
        <v>0</v>
      </c>
      <c r="M1825" s="28">
        <f t="shared" si="149"/>
        <v>0</v>
      </c>
    </row>
    <row r="1826" spans="1:13" ht="14.15" customHeight="1" x14ac:dyDescent="0.25">
      <c r="A1826" s="129">
        <v>16952510</v>
      </c>
      <c r="B1826" s="124" t="s">
        <v>86</v>
      </c>
      <c r="C1826" s="124" t="s">
        <v>87</v>
      </c>
      <c r="D1826" s="4" t="s">
        <v>2991</v>
      </c>
      <c r="E1826" s="6">
        <v>2</v>
      </c>
      <c r="F1826" s="6"/>
      <c r="G1826" s="7"/>
      <c r="H1826" s="122">
        <f>VLOOKUP(A1826,'NIP totaal 2021'!$A$4:$I$2114,9,0)</f>
        <v>0</v>
      </c>
      <c r="I1826" s="32">
        <f t="shared" si="145"/>
        <v>0</v>
      </c>
      <c r="J1826" s="27">
        <f t="shared" si="146"/>
        <v>0</v>
      </c>
      <c r="K1826" s="81">
        <f t="shared" si="148"/>
        <v>1</v>
      </c>
      <c r="L1826" s="28">
        <f t="shared" si="147"/>
        <v>0</v>
      </c>
      <c r="M1826" s="28">
        <f t="shared" si="149"/>
        <v>0</v>
      </c>
    </row>
    <row r="1827" spans="1:13" ht="14.15" customHeight="1" x14ac:dyDescent="0.25">
      <c r="A1827" s="129">
        <v>16952545</v>
      </c>
      <c r="B1827" s="124" t="s">
        <v>2836</v>
      </c>
      <c r="C1827" s="124" t="s">
        <v>508</v>
      </c>
      <c r="D1827" s="4" t="s">
        <v>2991</v>
      </c>
      <c r="E1827" s="6">
        <v>28</v>
      </c>
      <c r="F1827" s="6"/>
      <c r="G1827" s="7"/>
      <c r="H1827" s="122">
        <f>VLOOKUP(A1827,'NIP totaal 2021'!$A$4:$I$2114,9,0)</f>
        <v>0</v>
      </c>
      <c r="I1827" s="32">
        <f t="shared" si="145"/>
        <v>0</v>
      </c>
      <c r="J1827" s="27">
        <f t="shared" si="146"/>
        <v>0</v>
      </c>
      <c r="K1827" s="81">
        <f t="shared" si="148"/>
        <v>1</v>
      </c>
      <c r="L1827" s="28">
        <f t="shared" si="147"/>
        <v>0</v>
      </c>
      <c r="M1827" s="28">
        <f t="shared" si="149"/>
        <v>0</v>
      </c>
    </row>
    <row r="1828" spans="1:13" ht="14.15" customHeight="1" x14ac:dyDescent="0.25">
      <c r="A1828" s="129">
        <v>16952553</v>
      </c>
      <c r="B1828" s="124" t="s">
        <v>471</v>
      </c>
      <c r="C1828" s="124" t="s">
        <v>472</v>
      </c>
      <c r="D1828" s="4" t="s">
        <v>2991</v>
      </c>
      <c r="E1828" s="6">
        <v>1</v>
      </c>
      <c r="F1828" s="6"/>
      <c r="G1828" s="7"/>
      <c r="H1828" s="122">
        <f>VLOOKUP(A1828,'NIP totaal 2021'!$A$4:$I$2114,9,0)</f>
        <v>0</v>
      </c>
      <c r="I1828" s="32">
        <f t="shared" si="145"/>
        <v>0</v>
      </c>
      <c r="J1828" s="27">
        <f t="shared" si="146"/>
        <v>0</v>
      </c>
      <c r="K1828" s="81">
        <f t="shared" si="148"/>
        <v>1</v>
      </c>
      <c r="L1828" s="28">
        <f t="shared" si="147"/>
        <v>0</v>
      </c>
      <c r="M1828" s="28">
        <f t="shared" si="149"/>
        <v>0</v>
      </c>
    </row>
    <row r="1829" spans="1:13" ht="14.15" customHeight="1" x14ac:dyDescent="0.25">
      <c r="A1829" s="129">
        <v>16952561</v>
      </c>
      <c r="B1829" s="124" t="s">
        <v>335</v>
      </c>
      <c r="C1829" s="124" t="s">
        <v>336</v>
      </c>
      <c r="D1829" s="4" t="s">
        <v>2991</v>
      </c>
      <c r="E1829" s="6">
        <v>1</v>
      </c>
      <c r="F1829" s="6"/>
      <c r="G1829" s="7"/>
      <c r="H1829" s="122">
        <f>VLOOKUP(A1829,'NIP totaal 2021'!$A$4:$I$2114,9,0)</f>
        <v>0</v>
      </c>
      <c r="I1829" s="32">
        <f t="shared" si="145"/>
        <v>0</v>
      </c>
      <c r="J1829" s="27">
        <f t="shared" si="146"/>
        <v>0</v>
      </c>
      <c r="K1829" s="81">
        <f t="shared" si="148"/>
        <v>1</v>
      </c>
      <c r="L1829" s="28">
        <f t="shared" si="147"/>
        <v>0</v>
      </c>
      <c r="M1829" s="28">
        <f t="shared" si="149"/>
        <v>0</v>
      </c>
    </row>
    <row r="1830" spans="1:13" ht="14.15" customHeight="1" x14ac:dyDescent="0.25">
      <c r="A1830" s="129">
        <v>16952588</v>
      </c>
      <c r="B1830" s="124" t="s">
        <v>401</v>
      </c>
      <c r="C1830" s="124" t="s">
        <v>402</v>
      </c>
      <c r="D1830" s="4" t="s">
        <v>2991</v>
      </c>
      <c r="E1830" s="6">
        <v>1</v>
      </c>
      <c r="F1830" s="6"/>
      <c r="G1830" s="7"/>
      <c r="H1830" s="122">
        <f>VLOOKUP(A1830,'NIP totaal 2021'!$A$4:$I$2114,9,0)</f>
        <v>0</v>
      </c>
      <c r="I1830" s="32">
        <f t="shared" si="145"/>
        <v>0</v>
      </c>
      <c r="J1830" s="27">
        <f t="shared" si="146"/>
        <v>0</v>
      </c>
      <c r="K1830" s="81">
        <f t="shared" si="148"/>
        <v>1</v>
      </c>
      <c r="L1830" s="28">
        <f t="shared" si="147"/>
        <v>0</v>
      </c>
      <c r="M1830" s="28">
        <f t="shared" si="149"/>
        <v>0</v>
      </c>
    </row>
    <row r="1831" spans="1:13" ht="14.15" customHeight="1" x14ac:dyDescent="0.25">
      <c r="A1831" s="129">
        <v>16953037</v>
      </c>
      <c r="B1831" s="124" t="s">
        <v>223</v>
      </c>
      <c r="C1831" s="124" t="s">
        <v>224</v>
      </c>
      <c r="D1831" s="4" t="s">
        <v>2991</v>
      </c>
      <c r="E1831" s="6">
        <v>5</v>
      </c>
      <c r="F1831" s="6"/>
      <c r="G1831" s="7"/>
      <c r="H1831" s="122">
        <f>VLOOKUP(A1831,'NIP totaal 2021'!$A$4:$I$2114,9,0)</f>
        <v>0</v>
      </c>
      <c r="I1831" s="32">
        <f t="shared" si="145"/>
        <v>0</v>
      </c>
      <c r="J1831" s="27">
        <f t="shared" si="146"/>
        <v>0</v>
      </c>
      <c r="K1831" s="81">
        <f t="shared" si="148"/>
        <v>1</v>
      </c>
      <c r="L1831" s="28">
        <f t="shared" si="147"/>
        <v>0</v>
      </c>
      <c r="M1831" s="28">
        <f t="shared" si="149"/>
        <v>0</v>
      </c>
    </row>
    <row r="1832" spans="1:13" ht="14.15" customHeight="1" x14ac:dyDescent="0.25">
      <c r="A1832" s="129">
        <v>16953045</v>
      </c>
      <c r="B1832" s="124" t="s">
        <v>223</v>
      </c>
      <c r="C1832" s="124" t="s">
        <v>224</v>
      </c>
      <c r="D1832" s="4" t="s">
        <v>2991</v>
      </c>
      <c r="E1832" s="6">
        <v>5</v>
      </c>
      <c r="F1832" s="6"/>
      <c r="G1832" s="7"/>
      <c r="H1832" s="122">
        <f>VLOOKUP(A1832,'NIP totaal 2021'!$A$4:$I$2114,9,0)</f>
        <v>0</v>
      </c>
      <c r="I1832" s="32">
        <f t="shared" si="145"/>
        <v>0</v>
      </c>
      <c r="J1832" s="27">
        <f t="shared" si="146"/>
        <v>0</v>
      </c>
      <c r="K1832" s="81">
        <f t="shared" si="148"/>
        <v>1</v>
      </c>
      <c r="L1832" s="28">
        <f t="shared" si="147"/>
        <v>0</v>
      </c>
      <c r="M1832" s="28">
        <f t="shared" si="149"/>
        <v>0</v>
      </c>
    </row>
    <row r="1833" spans="1:13" ht="14.15" customHeight="1" x14ac:dyDescent="0.25">
      <c r="A1833" s="129">
        <v>16953681</v>
      </c>
      <c r="B1833" s="124" t="s">
        <v>474</v>
      </c>
      <c r="C1833" s="124" t="s">
        <v>475</v>
      </c>
      <c r="D1833" s="4" t="s">
        <v>2991</v>
      </c>
      <c r="E1833" s="6">
        <v>24</v>
      </c>
      <c r="F1833" s="6"/>
      <c r="G1833" s="7"/>
      <c r="H1833" s="122">
        <f>VLOOKUP(A1833,'NIP totaal 2021'!$A$4:$I$2114,9,0)</f>
        <v>0</v>
      </c>
      <c r="I1833" s="32">
        <f t="shared" si="145"/>
        <v>0</v>
      </c>
      <c r="J1833" s="27">
        <f t="shared" si="146"/>
        <v>0</v>
      </c>
      <c r="K1833" s="81">
        <f t="shared" si="148"/>
        <v>1</v>
      </c>
      <c r="L1833" s="28">
        <f t="shared" si="147"/>
        <v>0</v>
      </c>
      <c r="M1833" s="28">
        <f t="shared" si="149"/>
        <v>0</v>
      </c>
    </row>
    <row r="1834" spans="1:13" ht="14.15" customHeight="1" x14ac:dyDescent="0.25">
      <c r="A1834" s="129">
        <v>16956133</v>
      </c>
      <c r="B1834" s="124" t="s">
        <v>2838</v>
      </c>
      <c r="C1834" s="124" t="s">
        <v>518</v>
      </c>
      <c r="D1834" s="4" t="s">
        <v>2991</v>
      </c>
      <c r="E1834" s="6">
        <v>30</v>
      </c>
      <c r="F1834" s="6"/>
      <c r="G1834" s="7"/>
      <c r="H1834" s="122">
        <f>VLOOKUP(A1834,'NIP totaal 2021'!$A$4:$I$2114,9,0)</f>
        <v>0</v>
      </c>
      <c r="I1834" s="32">
        <f t="shared" si="145"/>
        <v>0</v>
      </c>
      <c r="J1834" s="27">
        <f t="shared" si="146"/>
        <v>0</v>
      </c>
      <c r="K1834" s="81">
        <f t="shared" si="148"/>
        <v>1</v>
      </c>
      <c r="L1834" s="28">
        <f t="shared" si="147"/>
        <v>0</v>
      </c>
      <c r="M1834" s="28">
        <f t="shared" si="149"/>
        <v>0</v>
      </c>
    </row>
    <row r="1835" spans="1:13" ht="14.15" customHeight="1" x14ac:dyDescent="0.25">
      <c r="A1835" s="129">
        <v>16957083</v>
      </c>
      <c r="B1835" s="124" t="s">
        <v>128</v>
      </c>
      <c r="C1835" s="124" t="s">
        <v>129</v>
      </c>
      <c r="D1835" s="4" t="s">
        <v>2991</v>
      </c>
      <c r="E1835" s="6">
        <v>1</v>
      </c>
      <c r="F1835" s="6"/>
      <c r="G1835" s="7"/>
      <c r="H1835" s="122">
        <f>VLOOKUP(A1835,'NIP totaal 2021'!$A$4:$I$2114,9,0)</f>
        <v>0</v>
      </c>
      <c r="I1835" s="32">
        <f t="shared" si="145"/>
        <v>0</v>
      </c>
      <c r="J1835" s="27">
        <f t="shared" si="146"/>
        <v>0</v>
      </c>
      <c r="K1835" s="81">
        <f t="shared" si="148"/>
        <v>1</v>
      </c>
      <c r="L1835" s="28">
        <f t="shared" si="147"/>
        <v>0</v>
      </c>
      <c r="M1835" s="28">
        <f t="shared" si="149"/>
        <v>0</v>
      </c>
    </row>
    <row r="1836" spans="1:13" ht="14.15" customHeight="1" x14ac:dyDescent="0.25">
      <c r="A1836" s="129">
        <v>16960815</v>
      </c>
      <c r="B1836" s="124" t="s">
        <v>2832</v>
      </c>
      <c r="C1836" s="124" t="s">
        <v>414</v>
      </c>
      <c r="D1836" s="4" t="s">
        <v>2991</v>
      </c>
      <c r="E1836" s="6">
        <v>56</v>
      </c>
      <c r="F1836" s="6"/>
      <c r="G1836" s="7"/>
      <c r="H1836" s="122">
        <f>VLOOKUP(A1836,'NIP totaal 2021'!$A$4:$I$2114,9,0)</f>
        <v>0</v>
      </c>
      <c r="I1836" s="32">
        <f t="shared" si="145"/>
        <v>0</v>
      </c>
      <c r="J1836" s="27">
        <f t="shared" si="146"/>
        <v>0</v>
      </c>
      <c r="K1836" s="81">
        <f t="shared" si="148"/>
        <v>1</v>
      </c>
      <c r="L1836" s="28">
        <f t="shared" si="147"/>
        <v>0</v>
      </c>
      <c r="M1836" s="28">
        <f t="shared" si="149"/>
        <v>0</v>
      </c>
    </row>
    <row r="1837" spans="1:13" ht="14.15" customHeight="1" x14ac:dyDescent="0.25">
      <c r="A1837" s="129">
        <v>16960858</v>
      </c>
      <c r="B1837" s="124" t="s">
        <v>2832</v>
      </c>
      <c r="C1837" s="124" t="s">
        <v>414</v>
      </c>
      <c r="D1837" s="4" t="s">
        <v>2991</v>
      </c>
      <c r="E1837" s="6">
        <v>56</v>
      </c>
      <c r="F1837" s="6"/>
      <c r="G1837" s="7"/>
      <c r="H1837" s="122">
        <f>VLOOKUP(A1837,'NIP totaal 2021'!$A$4:$I$2114,9,0)</f>
        <v>0</v>
      </c>
      <c r="I1837" s="32">
        <f t="shared" si="145"/>
        <v>0</v>
      </c>
      <c r="J1837" s="27">
        <f t="shared" si="146"/>
        <v>0</v>
      </c>
      <c r="K1837" s="81">
        <f t="shared" si="148"/>
        <v>1</v>
      </c>
      <c r="L1837" s="28">
        <f t="shared" si="147"/>
        <v>0</v>
      </c>
      <c r="M1837" s="28">
        <f t="shared" si="149"/>
        <v>0</v>
      </c>
    </row>
    <row r="1838" spans="1:13" ht="14.15" customHeight="1" x14ac:dyDescent="0.25">
      <c r="A1838" s="129">
        <v>16961765</v>
      </c>
      <c r="B1838" s="124" t="s">
        <v>443</v>
      </c>
      <c r="C1838" s="124" t="s">
        <v>444</v>
      </c>
      <c r="D1838" s="4" t="s">
        <v>2991</v>
      </c>
      <c r="E1838" s="6">
        <v>30</v>
      </c>
      <c r="F1838" s="6"/>
      <c r="G1838" s="7"/>
      <c r="H1838" s="122">
        <f>VLOOKUP(A1838,'NIP totaal 2021'!$A$4:$I$2114,9,0)</f>
        <v>0</v>
      </c>
      <c r="I1838" s="32">
        <f t="shared" si="145"/>
        <v>0</v>
      </c>
      <c r="J1838" s="27">
        <f t="shared" si="146"/>
        <v>0</v>
      </c>
      <c r="K1838" s="81">
        <f t="shared" si="148"/>
        <v>1</v>
      </c>
      <c r="L1838" s="28">
        <f t="shared" si="147"/>
        <v>0</v>
      </c>
      <c r="M1838" s="28">
        <f t="shared" si="149"/>
        <v>0</v>
      </c>
    </row>
    <row r="1839" spans="1:13" ht="14.15" customHeight="1" x14ac:dyDescent="0.25">
      <c r="A1839" s="129">
        <v>16962214</v>
      </c>
      <c r="B1839" s="124" t="s">
        <v>92</v>
      </c>
      <c r="C1839" s="124" t="s">
        <v>93</v>
      </c>
      <c r="D1839" s="4" t="s">
        <v>2991</v>
      </c>
      <c r="E1839" s="6">
        <v>1</v>
      </c>
      <c r="F1839" s="6"/>
      <c r="G1839" s="7"/>
      <c r="H1839" s="122">
        <f>VLOOKUP(A1839,'NIP totaal 2021'!$A$4:$I$2114,9,0)</f>
        <v>0</v>
      </c>
      <c r="I1839" s="32">
        <f t="shared" si="145"/>
        <v>0</v>
      </c>
      <c r="J1839" s="27">
        <f t="shared" si="146"/>
        <v>0</v>
      </c>
      <c r="K1839" s="81">
        <f t="shared" si="148"/>
        <v>1</v>
      </c>
      <c r="L1839" s="28">
        <f t="shared" si="147"/>
        <v>0</v>
      </c>
      <c r="M1839" s="28">
        <f t="shared" si="149"/>
        <v>0</v>
      </c>
    </row>
    <row r="1840" spans="1:13" ht="14.15" customHeight="1" x14ac:dyDescent="0.25">
      <c r="A1840" s="129">
        <v>16962516</v>
      </c>
      <c r="B1840" s="124" t="s">
        <v>128</v>
      </c>
      <c r="C1840" s="124" t="s">
        <v>129</v>
      </c>
      <c r="D1840" s="4" t="s">
        <v>2991</v>
      </c>
      <c r="E1840" s="6">
        <v>1</v>
      </c>
      <c r="F1840" s="6"/>
      <c r="G1840" s="7"/>
      <c r="H1840" s="122">
        <f>VLOOKUP(A1840,'NIP totaal 2021'!$A$4:$I$2114,9,0)</f>
        <v>0</v>
      </c>
      <c r="I1840" s="32">
        <f t="shared" si="145"/>
        <v>0</v>
      </c>
      <c r="J1840" s="27">
        <f t="shared" si="146"/>
        <v>0</v>
      </c>
      <c r="K1840" s="81">
        <f t="shared" si="148"/>
        <v>1</v>
      </c>
      <c r="L1840" s="28">
        <f t="shared" si="147"/>
        <v>0</v>
      </c>
      <c r="M1840" s="28">
        <f t="shared" si="149"/>
        <v>0</v>
      </c>
    </row>
    <row r="1841" spans="1:13" ht="14.15" customHeight="1" x14ac:dyDescent="0.25">
      <c r="A1841" s="129">
        <v>16962591</v>
      </c>
      <c r="B1841" s="124" t="s">
        <v>441</v>
      </c>
      <c r="C1841" s="124" t="s">
        <v>442</v>
      </c>
      <c r="D1841" s="4" t="s">
        <v>2991</v>
      </c>
      <c r="E1841" s="6">
        <v>1</v>
      </c>
      <c r="F1841" s="6"/>
      <c r="G1841" s="7"/>
      <c r="H1841" s="122">
        <f>VLOOKUP(A1841,'NIP totaal 2021'!$A$4:$I$2114,9,0)</f>
        <v>0</v>
      </c>
      <c r="I1841" s="32">
        <f t="shared" si="145"/>
        <v>0</v>
      </c>
      <c r="J1841" s="27">
        <f t="shared" si="146"/>
        <v>0</v>
      </c>
      <c r="K1841" s="81">
        <f t="shared" si="148"/>
        <v>1</v>
      </c>
      <c r="L1841" s="28">
        <f t="shared" si="147"/>
        <v>0</v>
      </c>
      <c r="M1841" s="28">
        <f t="shared" si="149"/>
        <v>0</v>
      </c>
    </row>
    <row r="1842" spans="1:13" ht="14.15" customHeight="1" x14ac:dyDescent="0.25">
      <c r="A1842" s="129">
        <v>16962621</v>
      </c>
      <c r="B1842" s="124" t="s">
        <v>441</v>
      </c>
      <c r="C1842" s="124" t="s">
        <v>442</v>
      </c>
      <c r="D1842" s="4" t="s">
        <v>2991</v>
      </c>
      <c r="E1842" s="6">
        <v>1</v>
      </c>
      <c r="F1842" s="6"/>
      <c r="G1842" s="7"/>
      <c r="H1842" s="122">
        <f>VLOOKUP(A1842,'NIP totaal 2021'!$A$4:$I$2114,9,0)</f>
        <v>0</v>
      </c>
      <c r="I1842" s="32">
        <f t="shared" si="145"/>
        <v>0</v>
      </c>
      <c r="J1842" s="27">
        <f t="shared" si="146"/>
        <v>0</v>
      </c>
      <c r="K1842" s="81">
        <f t="shared" si="148"/>
        <v>1</v>
      </c>
      <c r="L1842" s="28">
        <f t="shared" si="147"/>
        <v>0</v>
      </c>
      <c r="M1842" s="28">
        <f t="shared" si="149"/>
        <v>0</v>
      </c>
    </row>
    <row r="1843" spans="1:13" ht="14.15" customHeight="1" x14ac:dyDescent="0.25">
      <c r="A1843" s="129">
        <v>16963490</v>
      </c>
      <c r="B1843" s="124" t="s">
        <v>2832</v>
      </c>
      <c r="C1843" s="124" t="s">
        <v>414</v>
      </c>
      <c r="D1843" s="4" t="s">
        <v>2991</v>
      </c>
      <c r="E1843" s="6">
        <v>56</v>
      </c>
      <c r="F1843" s="6"/>
      <c r="G1843" s="7"/>
      <c r="H1843" s="122">
        <f>VLOOKUP(A1843,'NIP totaal 2021'!$A$4:$I$2114,9,0)</f>
        <v>0</v>
      </c>
      <c r="I1843" s="32">
        <f t="shared" si="145"/>
        <v>0</v>
      </c>
      <c r="J1843" s="27">
        <f t="shared" si="146"/>
        <v>0</v>
      </c>
      <c r="K1843" s="81">
        <f t="shared" si="148"/>
        <v>1</v>
      </c>
      <c r="L1843" s="28">
        <f t="shared" si="147"/>
        <v>0</v>
      </c>
      <c r="M1843" s="28">
        <f t="shared" si="149"/>
        <v>0</v>
      </c>
    </row>
    <row r="1844" spans="1:13" ht="14.15" customHeight="1" x14ac:dyDescent="0.25">
      <c r="A1844" s="129">
        <v>16964489</v>
      </c>
      <c r="B1844" s="124" t="s">
        <v>190</v>
      </c>
      <c r="C1844" s="124" t="s">
        <v>191</v>
      </c>
      <c r="D1844" s="4" t="s">
        <v>2991</v>
      </c>
      <c r="E1844" s="6">
        <v>1</v>
      </c>
      <c r="F1844" s="6"/>
      <c r="G1844" s="7"/>
      <c r="H1844" s="122">
        <f>VLOOKUP(A1844,'NIP totaal 2021'!$A$4:$I$2114,9,0)</f>
        <v>0</v>
      </c>
      <c r="I1844" s="32">
        <f t="shared" si="145"/>
        <v>0</v>
      </c>
      <c r="J1844" s="27">
        <f t="shared" si="146"/>
        <v>0</v>
      </c>
      <c r="K1844" s="81">
        <f t="shared" si="148"/>
        <v>1</v>
      </c>
      <c r="L1844" s="28">
        <f t="shared" si="147"/>
        <v>0</v>
      </c>
      <c r="M1844" s="28">
        <f t="shared" si="149"/>
        <v>0</v>
      </c>
    </row>
    <row r="1845" spans="1:13" ht="14.15" customHeight="1" x14ac:dyDescent="0.25">
      <c r="A1845" s="129">
        <v>16965701</v>
      </c>
      <c r="B1845" s="124" t="s">
        <v>247</v>
      </c>
      <c r="C1845" s="124" t="s">
        <v>248</v>
      </c>
      <c r="D1845" s="4" t="s">
        <v>2991</v>
      </c>
      <c r="E1845" s="6">
        <v>1</v>
      </c>
      <c r="F1845" s="6"/>
      <c r="G1845" s="7"/>
      <c r="H1845" s="122">
        <f>VLOOKUP(A1845,'NIP totaal 2021'!$A$4:$I$2114,9,0)</f>
        <v>0</v>
      </c>
      <c r="I1845" s="32">
        <f t="shared" si="145"/>
        <v>0</v>
      </c>
      <c r="J1845" s="27">
        <f t="shared" si="146"/>
        <v>0</v>
      </c>
      <c r="K1845" s="81">
        <f t="shared" si="148"/>
        <v>1</v>
      </c>
      <c r="L1845" s="28">
        <f t="shared" si="147"/>
        <v>0</v>
      </c>
      <c r="M1845" s="28">
        <f t="shared" si="149"/>
        <v>0</v>
      </c>
    </row>
    <row r="1846" spans="1:13" ht="14.15" customHeight="1" x14ac:dyDescent="0.25">
      <c r="A1846" s="129">
        <v>16965728</v>
      </c>
      <c r="B1846" s="124" t="s">
        <v>146</v>
      </c>
      <c r="C1846" s="124" t="s">
        <v>147</v>
      </c>
      <c r="D1846" s="4" t="s">
        <v>2991</v>
      </c>
      <c r="E1846" s="6">
        <v>1</v>
      </c>
      <c r="F1846" s="6"/>
      <c r="G1846" s="7"/>
      <c r="H1846" s="122">
        <f>VLOOKUP(A1846,'NIP totaal 2021'!$A$4:$I$2114,9,0)</f>
        <v>0</v>
      </c>
      <c r="I1846" s="32">
        <f t="shared" si="145"/>
        <v>0</v>
      </c>
      <c r="J1846" s="27">
        <f t="shared" si="146"/>
        <v>0</v>
      </c>
      <c r="K1846" s="81">
        <f t="shared" si="148"/>
        <v>1</v>
      </c>
      <c r="L1846" s="28">
        <f t="shared" si="147"/>
        <v>0</v>
      </c>
      <c r="M1846" s="28">
        <f t="shared" si="149"/>
        <v>0</v>
      </c>
    </row>
    <row r="1847" spans="1:13" ht="14.15" customHeight="1" x14ac:dyDescent="0.25">
      <c r="A1847" s="129">
        <v>16965744</v>
      </c>
      <c r="B1847" s="124" t="s">
        <v>2872</v>
      </c>
      <c r="C1847" s="124" t="s">
        <v>2873</v>
      </c>
      <c r="D1847" s="4" t="s">
        <v>2991</v>
      </c>
      <c r="E1847" s="6">
        <v>1</v>
      </c>
      <c r="F1847" s="6"/>
      <c r="G1847" s="7"/>
      <c r="H1847" s="122">
        <f>VLOOKUP(A1847,'NIP totaal 2021'!$A$4:$I$2114,9,0)</f>
        <v>0</v>
      </c>
      <c r="I1847" s="32">
        <f t="shared" si="145"/>
        <v>0</v>
      </c>
      <c r="J1847" s="27">
        <f t="shared" si="146"/>
        <v>0</v>
      </c>
      <c r="K1847" s="81">
        <f t="shared" si="148"/>
        <v>1</v>
      </c>
      <c r="L1847" s="28">
        <f t="shared" si="147"/>
        <v>0</v>
      </c>
      <c r="M1847" s="28">
        <f t="shared" si="149"/>
        <v>0</v>
      </c>
    </row>
    <row r="1848" spans="1:13" ht="14.15" customHeight="1" x14ac:dyDescent="0.25">
      <c r="A1848" s="129">
        <v>16965906</v>
      </c>
      <c r="B1848" s="124" t="s">
        <v>2835</v>
      </c>
      <c r="C1848" s="124" t="s">
        <v>502</v>
      </c>
      <c r="D1848" s="4" t="s">
        <v>2991</v>
      </c>
      <c r="E1848" s="6">
        <v>56</v>
      </c>
      <c r="F1848" s="6"/>
      <c r="G1848" s="7"/>
      <c r="H1848" s="122">
        <f>VLOOKUP(A1848,'NIP totaal 2021'!$A$4:$I$2114,9,0)</f>
        <v>0</v>
      </c>
      <c r="I1848" s="32">
        <f t="shared" si="145"/>
        <v>0</v>
      </c>
      <c r="J1848" s="27">
        <f t="shared" si="146"/>
        <v>0</v>
      </c>
      <c r="K1848" s="81">
        <f t="shared" si="148"/>
        <v>1</v>
      </c>
      <c r="L1848" s="28">
        <f t="shared" si="147"/>
        <v>0</v>
      </c>
      <c r="M1848" s="28">
        <f t="shared" si="149"/>
        <v>0</v>
      </c>
    </row>
    <row r="1849" spans="1:13" ht="14.15" customHeight="1" x14ac:dyDescent="0.25">
      <c r="A1849" s="129">
        <v>16965914</v>
      </c>
      <c r="B1849" s="124" t="s">
        <v>2835</v>
      </c>
      <c r="C1849" s="124" t="s">
        <v>502</v>
      </c>
      <c r="D1849" s="4" t="s">
        <v>2991</v>
      </c>
      <c r="E1849" s="6">
        <v>56</v>
      </c>
      <c r="F1849" s="6"/>
      <c r="G1849" s="7"/>
      <c r="H1849" s="122">
        <f>VLOOKUP(A1849,'NIP totaal 2021'!$A$4:$I$2114,9,0)</f>
        <v>0</v>
      </c>
      <c r="I1849" s="32">
        <f t="shared" si="145"/>
        <v>0</v>
      </c>
      <c r="J1849" s="27">
        <f t="shared" si="146"/>
        <v>0</v>
      </c>
      <c r="K1849" s="81">
        <f t="shared" si="148"/>
        <v>1</v>
      </c>
      <c r="L1849" s="28">
        <f t="shared" si="147"/>
        <v>0</v>
      </c>
      <c r="M1849" s="28">
        <f t="shared" si="149"/>
        <v>0</v>
      </c>
    </row>
    <row r="1850" spans="1:13" ht="14.15" customHeight="1" x14ac:dyDescent="0.25">
      <c r="A1850" s="129">
        <v>16965922</v>
      </c>
      <c r="B1850" s="124" t="s">
        <v>2835</v>
      </c>
      <c r="C1850" s="124" t="s">
        <v>502</v>
      </c>
      <c r="D1850" s="4" t="s">
        <v>2991</v>
      </c>
      <c r="E1850" s="6">
        <v>56</v>
      </c>
      <c r="F1850" s="6"/>
      <c r="G1850" s="7"/>
      <c r="H1850" s="122">
        <f>VLOOKUP(A1850,'NIP totaal 2021'!$A$4:$I$2114,9,0)</f>
        <v>0</v>
      </c>
      <c r="I1850" s="32">
        <f t="shared" si="145"/>
        <v>0</v>
      </c>
      <c r="J1850" s="27">
        <f t="shared" si="146"/>
        <v>0</v>
      </c>
      <c r="K1850" s="81">
        <f t="shared" si="148"/>
        <v>1</v>
      </c>
      <c r="L1850" s="28">
        <f t="shared" si="147"/>
        <v>0</v>
      </c>
      <c r="M1850" s="28">
        <f t="shared" si="149"/>
        <v>0</v>
      </c>
    </row>
    <row r="1851" spans="1:13" ht="14.15" customHeight="1" x14ac:dyDescent="0.25">
      <c r="A1851" s="129">
        <v>16967534</v>
      </c>
      <c r="B1851" s="124" t="s">
        <v>337</v>
      </c>
      <c r="C1851" s="124" t="s">
        <v>338</v>
      </c>
      <c r="D1851" s="4" t="s">
        <v>2991</v>
      </c>
      <c r="E1851" s="6">
        <v>1</v>
      </c>
      <c r="F1851" s="6"/>
      <c r="G1851" s="7"/>
      <c r="H1851" s="122">
        <f>VLOOKUP(A1851,'NIP totaal 2021'!$A$4:$I$2114,9,0)</f>
        <v>0</v>
      </c>
      <c r="I1851" s="32">
        <f t="shared" si="145"/>
        <v>0</v>
      </c>
      <c r="J1851" s="27">
        <f t="shared" si="146"/>
        <v>0</v>
      </c>
      <c r="K1851" s="81">
        <f t="shared" si="148"/>
        <v>1</v>
      </c>
      <c r="L1851" s="28">
        <f t="shared" si="147"/>
        <v>0</v>
      </c>
      <c r="M1851" s="28">
        <f t="shared" si="149"/>
        <v>0</v>
      </c>
    </row>
    <row r="1852" spans="1:13" ht="14.15" customHeight="1" x14ac:dyDescent="0.25">
      <c r="A1852" s="129">
        <v>16967593</v>
      </c>
      <c r="B1852" s="124" t="s">
        <v>474</v>
      </c>
      <c r="C1852" s="124" t="s">
        <v>475</v>
      </c>
      <c r="D1852" s="4" t="s">
        <v>2991</v>
      </c>
      <c r="E1852" s="6">
        <v>24</v>
      </c>
      <c r="F1852" s="6"/>
      <c r="G1852" s="7"/>
      <c r="H1852" s="122">
        <f>VLOOKUP(A1852,'NIP totaal 2021'!$A$4:$I$2114,9,0)</f>
        <v>0</v>
      </c>
      <c r="I1852" s="32">
        <f t="shared" si="145"/>
        <v>0</v>
      </c>
      <c r="J1852" s="27">
        <f t="shared" si="146"/>
        <v>0</v>
      </c>
      <c r="K1852" s="81">
        <f t="shared" si="148"/>
        <v>1</v>
      </c>
      <c r="L1852" s="28">
        <f t="shared" si="147"/>
        <v>0</v>
      </c>
      <c r="M1852" s="28">
        <f t="shared" si="149"/>
        <v>0</v>
      </c>
    </row>
    <row r="1853" spans="1:13" ht="14.15" customHeight="1" x14ac:dyDescent="0.25">
      <c r="A1853" s="129">
        <v>16967844</v>
      </c>
      <c r="B1853" s="124" t="s">
        <v>474</v>
      </c>
      <c r="C1853" s="124" t="s">
        <v>475</v>
      </c>
      <c r="D1853" s="4" t="s">
        <v>2991</v>
      </c>
      <c r="E1853" s="6">
        <v>24</v>
      </c>
      <c r="F1853" s="6"/>
      <c r="G1853" s="7"/>
      <c r="H1853" s="122">
        <f>VLOOKUP(A1853,'NIP totaal 2021'!$A$4:$I$2114,9,0)</f>
        <v>0</v>
      </c>
      <c r="I1853" s="32">
        <f t="shared" si="145"/>
        <v>0</v>
      </c>
      <c r="J1853" s="27">
        <f t="shared" si="146"/>
        <v>0</v>
      </c>
      <c r="K1853" s="81">
        <f t="shared" si="148"/>
        <v>1</v>
      </c>
      <c r="L1853" s="28">
        <f t="shared" si="147"/>
        <v>0</v>
      </c>
      <c r="M1853" s="28">
        <f t="shared" si="149"/>
        <v>0</v>
      </c>
    </row>
    <row r="1854" spans="1:13" ht="14.15" customHeight="1" x14ac:dyDescent="0.25">
      <c r="A1854" s="129">
        <v>16968131</v>
      </c>
      <c r="B1854" s="124" t="s">
        <v>72</v>
      </c>
      <c r="C1854" s="124" t="s">
        <v>73</v>
      </c>
      <c r="D1854" s="4" t="s">
        <v>2991</v>
      </c>
      <c r="E1854" s="6">
        <v>1</v>
      </c>
      <c r="F1854" s="6"/>
      <c r="G1854" s="7"/>
      <c r="H1854" s="122">
        <f>VLOOKUP(A1854,'NIP totaal 2021'!$A$4:$I$2114,9,0)</f>
        <v>0</v>
      </c>
      <c r="I1854" s="32">
        <f t="shared" si="145"/>
        <v>0</v>
      </c>
      <c r="J1854" s="27">
        <f t="shared" si="146"/>
        <v>0</v>
      </c>
      <c r="K1854" s="81">
        <f t="shared" si="148"/>
        <v>1</v>
      </c>
      <c r="L1854" s="28">
        <f t="shared" si="147"/>
        <v>0</v>
      </c>
      <c r="M1854" s="28">
        <f t="shared" si="149"/>
        <v>0</v>
      </c>
    </row>
    <row r="1855" spans="1:13" ht="14.15" customHeight="1" x14ac:dyDescent="0.25">
      <c r="A1855" s="129">
        <v>16972457</v>
      </c>
      <c r="B1855" s="124" t="s">
        <v>308</v>
      </c>
      <c r="C1855" s="124" t="s">
        <v>309</v>
      </c>
      <c r="D1855" s="4" t="s">
        <v>2991</v>
      </c>
      <c r="E1855" s="6">
        <v>1</v>
      </c>
      <c r="F1855" s="6"/>
      <c r="G1855" s="7"/>
      <c r="H1855" s="122">
        <f>VLOOKUP(A1855,'NIP totaal 2021'!$A$4:$I$2114,9,0)</f>
        <v>0</v>
      </c>
      <c r="I1855" s="32">
        <f t="shared" si="145"/>
        <v>0</v>
      </c>
      <c r="J1855" s="27">
        <f t="shared" si="146"/>
        <v>0</v>
      </c>
      <c r="K1855" s="81">
        <f t="shared" si="148"/>
        <v>1</v>
      </c>
      <c r="L1855" s="28">
        <f t="shared" si="147"/>
        <v>0</v>
      </c>
      <c r="M1855" s="28">
        <f t="shared" si="149"/>
        <v>0</v>
      </c>
    </row>
    <row r="1856" spans="1:13" ht="14.15" customHeight="1" x14ac:dyDescent="0.25">
      <c r="A1856" s="129">
        <v>16974468</v>
      </c>
      <c r="B1856" s="124" t="s">
        <v>331</v>
      </c>
      <c r="C1856" s="124" t="s">
        <v>332</v>
      </c>
      <c r="D1856" s="4" t="s">
        <v>2991</v>
      </c>
      <c r="E1856" s="6">
        <v>1</v>
      </c>
      <c r="F1856" s="6"/>
      <c r="G1856" s="7"/>
      <c r="H1856" s="122">
        <f>VLOOKUP(A1856,'NIP totaal 2021'!$A$4:$I$2114,9,0)</f>
        <v>0</v>
      </c>
      <c r="I1856" s="32">
        <f t="shared" si="145"/>
        <v>0</v>
      </c>
      <c r="J1856" s="27">
        <f t="shared" si="146"/>
        <v>0</v>
      </c>
      <c r="K1856" s="81">
        <f t="shared" si="148"/>
        <v>1</v>
      </c>
      <c r="L1856" s="28">
        <f t="shared" si="147"/>
        <v>0</v>
      </c>
      <c r="M1856" s="28">
        <f t="shared" si="149"/>
        <v>0</v>
      </c>
    </row>
    <row r="1857" spans="1:13" ht="14.15" customHeight="1" x14ac:dyDescent="0.25">
      <c r="A1857" s="129">
        <v>16974476</v>
      </c>
      <c r="B1857" s="124" t="s">
        <v>2804</v>
      </c>
      <c r="C1857" s="124" t="s">
        <v>252</v>
      </c>
      <c r="D1857" s="4" t="s">
        <v>2991</v>
      </c>
      <c r="E1857" s="6">
        <v>56</v>
      </c>
      <c r="F1857" s="6"/>
      <c r="G1857" s="7"/>
      <c r="H1857" s="122">
        <f>VLOOKUP(A1857,'NIP totaal 2021'!$A$4:$I$2114,9,0)</f>
        <v>0</v>
      </c>
      <c r="I1857" s="32">
        <f t="shared" si="145"/>
        <v>0</v>
      </c>
      <c r="J1857" s="27">
        <f t="shared" si="146"/>
        <v>0</v>
      </c>
      <c r="K1857" s="81">
        <f t="shared" si="148"/>
        <v>1</v>
      </c>
      <c r="L1857" s="28">
        <f t="shared" si="147"/>
        <v>0</v>
      </c>
      <c r="M1857" s="28">
        <f t="shared" si="149"/>
        <v>0</v>
      </c>
    </row>
    <row r="1858" spans="1:13" ht="14.15" customHeight="1" x14ac:dyDescent="0.25">
      <c r="A1858" s="129">
        <v>16974506</v>
      </c>
      <c r="B1858" s="124" t="s">
        <v>2804</v>
      </c>
      <c r="C1858" s="124" t="s">
        <v>252</v>
      </c>
      <c r="D1858" s="4" t="s">
        <v>2991</v>
      </c>
      <c r="E1858" s="6">
        <v>56</v>
      </c>
      <c r="F1858" s="6"/>
      <c r="G1858" s="7"/>
      <c r="H1858" s="122">
        <f>VLOOKUP(A1858,'NIP totaal 2021'!$A$4:$I$2114,9,0)</f>
        <v>0</v>
      </c>
      <c r="I1858" s="32">
        <f t="shared" si="145"/>
        <v>0</v>
      </c>
      <c r="J1858" s="27">
        <f t="shared" si="146"/>
        <v>0</v>
      </c>
      <c r="K1858" s="81">
        <f t="shared" si="148"/>
        <v>1</v>
      </c>
      <c r="L1858" s="28">
        <f t="shared" si="147"/>
        <v>0</v>
      </c>
      <c r="M1858" s="28">
        <f t="shared" si="149"/>
        <v>0</v>
      </c>
    </row>
    <row r="1859" spans="1:13" ht="14.15" customHeight="1" x14ac:dyDescent="0.25">
      <c r="A1859" s="129">
        <v>16974522</v>
      </c>
      <c r="B1859" s="124" t="s">
        <v>2804</v>
      </c>
      <c r="C1859" s="124" t="s">
        <v>252</v>
      </c>
      <c r="D1859" s="4" t="s">
        <v>2991</v>
      </c>
      <c r="E1859" s="6">
        <v>56</v>
      </c>
      <c r="F1859" s="6"/>
      <c r="G1859" s="7"/>
      <c r="H1859" s="122">
        <f>VLOOKUP(A1859,'NIP totaal 2021'!$A$4:$I$2114,9,0)</f>
        <v>0</v>
      </c>
      <c r="I1859" s="32">
        <f t="shared" si="145"/>
        <v>0</v>
      </c>
      <c r="J1859" s="27">
        <f t="shared" si="146"/>
        <v>0</v>
      </c>
      <c r="K1859" s="81">
        <f t="shared" si="148"/>
        <v>1</v>
      </c>
      <c r="L1859" s="28">
        <f t="shared" si="147"/>
        <v>0</v>
      </c>
      <c r="M1859" s="28">
        <f t="shared" si="149"/>
        <v>0</v>
      </c>
    </row>
    <row r="1860" spans="1:13" ht="14.15" customHeight="1" x14ac:dyDescent="0.25">
      <c r="A1860" s="129">
        <v>16974530</v>
      </c>
      <c r="B1860" s="124" t="s">
        <v>2804</v>
      </c>
      <c r="C1860" s="124" t="s">
        <v>252</v>
      </c>
      <c r="D1860" s="4" t="s">
        <v>2991</v>
      </c>
      <c r="E1860" s="6">
        <v>56</v>
      </c>
      <c r="F1860" s="6"/>
      <c r="G1860" s="7"/>
      <c r="H1860" s="122">
        <f>VLOOKUP(A1860,'NIP totaal 2021'!$A$4:$I$2114,9,0)</f>
        <v>0</v>
      </c>
      <c r="I1860" s="32">
        <f t="shared" si="145"/>
        <v>0</v>
      </c>
      <c r="J1860" s="27">
        <f t="shared" si="146"/>
        <v>0</v>
      </c>
      <c r="K1860" s="81">
        <f t="shared" si="148"/>
        <v>1</v>
      </c>
      <c r="L1860" s="28">
        <f t="shared" si="147"/>
        <v>0</v>
      </c>
      <c r="M1860" s="28">
        <f t="shared" si="149"/>
        <v>0</v>
      </c>
    </row>
    <row r="1861" spans="1:13" ht="14.15" customHeight="1" x14ac:dyDescent="0.25">
      <c r="A1861" s="129">
        <v>16974697</v>
      </c>
      <c r="B1861" s="124" t="s">
        <v>219</v>
      </c>
      <c r="C1861" s="124" t="s">
        <v>220</v>
      </c>
      <c r="D1861" s="4" t="s">
        <v>2991</v>
      </c>
      <c r="E1861" s="6">
        <v>1</v>
      </c>
      <c r="F1861" s="6"/>
      <c r="G1861" s="7"/>
      <c r="H1861" s="122">
        <f>VLOOKUP(A1861,'NIP totaal 2021'!$A$4:$I$2114,9,0)</f>
        <v>0</v>
      </c>
      <c r="I1861" s="32">
        <f t="shared" si="145"/>
        <v>0</v>
      </c>
      <c r="J1861" s="27">
        <f t="shared" si="146"/>
        <v>0</v>
      </c>
      <c r="K1861" s="81">
        <f t="shared" si="148"/>
        <v>1</v>
      </c>
      <c r="L1861" s="28">
        <f t="shared" si="147"/>
        <v>0</v>
      </c>
      <c r="M1861" s="28">
        <f t="shared" si="149"/>
        <v>0</v>
      </c>
    </row>
    <row r="1862" spans="1:13" ht="14.15" customHeight="1" x14ac:dyDescent="0.25">
      <c r="A1862" s="129">
        <v>16974719</v>
      </c>
      <c r="B1862" s="124" t="s">
        <v>219</v>
      </c>
      <c r="C1862" s="124" t="s">
        <v>220</v>
      </c>
      <c r="D1862" s="4" t="s">
        <v>2991</v>
      </c>
      <c r="E1862" s="6">
        <v>1</v>
      </c>
      <c r="F1862" s="6"/>
      <c r="G1862" s="7"/>
      <c r="H1862" s="122">
        <f>VLOOKUP(A1862,'NIP totaal 2021'!$A$4:$I$2114,9,0)</f>
        <v>0</v>
      </c>
      <c r="I1862" s="32">
        <f t="shared" si="145"/>
        <v>0</v>
      </c>
      <c r="J1862" s="27">
        <f t="shared" si="146"/>
        <v>0</v>
      </c>
      <c r="K1862" s="81">
        <f t="shared" si="148"/>
        <v>1</v>
      </c>
      <c r="L1862" s="28">
        <f t="shared" si="147"/>
        <v>0</v>
      </c>
      <c r="M1862" s="28">
        <f t="shared" si="149"/>
        <v>0</v>
      </c>
    </row>
    <row r="1863" spans="1:13" ht="14.15" customHeight="1" x14ac:dyDescent="0.25">
      <c r="A1863" s="129">
        <v>16974727</v>
      </c>
      <c r="B1863" s="124" t="s">
        <v>244</v>
      </c>
      <c r="C1863" s="124" t="s">
        <v>2723</v>
      </c>
      <c r="D1863" s="4" t="s">
        <v>2991</v>
      </c>
      <c r="E1863" s="6">
        <v>1</v>
      </c>
      <c r="F1863" s="6"/>
      <c r="G1863" s="7"/>
      <c r="H1863" s="122">
        <f>VLOOKUP(A1863,'NIP totaal 2021'!$A$4:$I$2114,9,0)</f>
        <v>0</v>
      </c>
      <c r="I1863" s="32">
        <f t="shared" si="145"/>
        <v>0</v>
      </c>
      <c r="J1863" s="27">
        <f t="shared" si="146"/>
        <v>0</v>
      </c>
      <c r="K1863" s="81">
        <f t="shared" si="148"/>
        <v>1</v>
      </c>
      <c r="L1863" s="28">
        <f t="shared" si="147"/>
        <v>0</v>
      </c>
      <c r="M1863" s="28">
        <f t="shared" si="149"/>
        <v>0</v>
      </c>
    </row>
    <row r="1864" spans="1:13" ht="14.15" customHeight="1" x14ac:dyDescent="0.25">
      <c r="A1864" s="129">
        <v>16975952</v>
      </c>
      <c r="B1864" s="124" t="s">
        <v>2874</v>
      </c>
      <c r="C1864" s="124" t="s">
        <v>2875</v>
      </c>
      <c r="D1864" s="4" t="s">
        <v>2991</v>
      </c>
      <c r="E1864" s="6">
        <v>1</v>
      </c>
      <c r="F1864" s="6"/>
      <c r="G1864" s="7"/>
      <c r="H1864" s="122">
        <f>VLOOKUP(A1864,'NIP totaal 2021'!$A$4:$I$2114,9,0)</f>
        <v>0</v>
      </c>
      <c r="I1864" s="32">
        <f t="shared" si="145"/>
        <v>0</v>
      </c>
      <c r="J1864" s="27">
        <f t="shared" si="146"/>
        <v>0</v>
      </c>
      <c r="K1864" s="81">
        <f t="shared" si="148"/>
        <v>1</v>
      </c>
      <c r="L1864" s="28">
        <f t="shared" si="147"/>
        <v>0</v>
      </c>
      <c r="M1864" s="28">
        <f t="shared" si="149"/>
        <v>0</v>
      </c>
    </row>
    <row r="1865" spans="1:13" ht="14.15" customHeight="1" x14ac:dyDescent="0.25">
      <c r="A1865" s="129">
        <v>16976495</v>
      </c>
      <c r="B1865" s="124" t="s">
        <v>2785</v>
      </c>
      <c r="C1865" s="124" t="s">
        <v>123</v>
      </c>
      <c r="D1865" s="4" t="s">
        <v>2991</v>
      </c>
      <c r="E1865" s="6">
        <v>10</v>
      </c>
      <c r="F1865" s="6"/>
      <c r="G1865" s="7"/>
      <c r="H1865" s="122">
        <f>VLOOKUP(A1865,'NIP totaal 2021'!$A$4:$I$2114,9,0)</f>
        <v>0</v>
      </c>
      <c r="I1865" s="32">
        <f t="shared" si="145"/>
        <v>0</v>
      </c>
      <c r="J1865" s="27">
        <f t="shared" si="146"/>
        <v>0</v>
      </c>
      <c r="K1865" s="81">
        <f t="shared" si="148"/>
        <v>1</v>
      </c>
      <c r="L1865" s="28">
        <f t="shared" si="147"/>
        <v>0</v>
      </c>
      <c r="M1865" s="28">
        <f t="shared" si="149"/>
        <v>0</v>
      </c>
    </row>
    <row r="1866" spans="1:13" ht="14.15" customHeight="1" x14ac:dyDescent="0.25">
      <c r="A1866" s="129">
        <v>16976924</v>
      </c>
      <c r="B1866" s="124" t="s">
        <v>466</v>
      </c>
      <c r="C1866" s="124" t="s">
        <v>467</v>
      </c>
      <c r="D1866" s="4" t="s">
        <v>2991</v>
      </c>
      <c r="E1866" s="6">
        <v>1</v>
      </c>
      <c r="F1866" s="6"/>
      <c r="G1866" s="7"/>
      <c r="H1866" s="122">
        <f>VLOOKUP(A1866,'NIP totaal 2021'!$A$4:$I$2114,9,0)</f>
        <v>0</v>
      </c>
      <c r="I1866" s="32">
        <f t="shared" si="145"/>
        <v>0</v>
      </c>
      <c r="J1866" s="27">
        <f t="shared" si="146"/>
        <v>0</v>
      </c>
      <c r="K1866" s="81">
        <f t="shared" si="148"/>
        <v>1</v>
      </c>
      <c r="L1866" s="28">
        <f t="shared" si="147"/>
        <v>0</v>
      </c>
      <c r="M1866" s="28">
        <f t="shared" si="149"/>
        <v>0</v>
      </c>
    </row>
    <row r="1867" spans="1:13" ht="14.15" customHeight="1" x14ac:dyDescent="0.25">
      <c r="A1867" s="129">
        <v>16977009</v>
      </c>
      <c r="B1867" s="124" t="s">
        <v>2811</v>
      </c>
      <c r="C1867" s="124" t="s">
        <v>274</v>
      </c>
      <c r="D1867" s="4" t="s">
        <v>2991</v>
      </c>
      <c r="E1867" s="6">
        <v>60</v>
      </c>
      <c r="F1867" s="6"/>
      <c r="G1867" s="7"/>
      <c r="H1867" s="122">
        <f>VLOOKUP(A1867,'NIP totaal 2021'!$A$4:$I$2114,9,0)</f>
        <v>0</v>
      </c>
      <c r="I1867" s="32">
        <f t="shared" si="145"/>
        <v>0</v>
      </c>
      <c r="J1867" s="27">
        <f t="shared" si="146"/>
        <v>0</v>
      </c>
      <c r="K1867" s="81">
        <f t="shared" si="148"/>
        <v>1</v>
      </c>
      <c r="L1867" s="28">
        <f t="shared" si="147"/>
        <v>0</v>
      </c>
      <c r="M1867" s="28">
        <f t="shared" si="149"/>
        <v>0</v>
      </c>
    </row>
    <row r="1868" spans="1:13" ht="14.15" customHeight="1" x14ac:dyDescent="0.25">
      <c r="A1868" s="129">
        <v>16977017</v>
      </c>
      <c r="B1868" s="124" t="s">
        <v>2811</v>
      </c>
      <c r="C1868" s="124" t="s">
        <v>274</v>
      </c>
      <c r="D1868" s="4" t="s">
        <v>2991</v>
      </c>
      <c r="E1868" s="6">
        <v>60</v>
      </c>
      <c r="F1868" s="6"/>
      <c r="G1868" s="7"/>
      <c r="H1868" s="122">
        <f>VLOOKUP(A1868,'NIP totaal 2021'!$A$4:$I$2114,9,0)</f>
        <v>0</v>
      </c>
      <c r="I1868" s="32">
        <f t="shared" si="145"/>
        <v>0</v>
      </c>
      <c r="J1868" s="27">
        <f t="shared" si="146"/>
        <v>0</v>
      </c>
      <c r="K1868" s="81">
        <f t="shared" si="148"/>
        <v>1</v>
      </c>
      <c r="L1868" s="28">
        <f t="shared" si="147"/>
        <v>0</v>
      </c>
      <c r="M1868" s="28">
        <f t="shared" si="149"/>
        <v>0</v>
      </c>
    </row>
    <row r="1869" spans="1:13" ht="14.15" customHeight="1" x14ac:dyDescent="0.25">
      <c r="A1869" s="129">
        <v>16977440</v>
      </c>
      <c r="B1869" s="124" t="s">
        <v>2876</v>
      </c>
      <c r="C1869" s="124" t="s">
        <v>2877</v>
      </c>
      <c r="D1869" s="4" t="s">
        <v>2991</v>
      </c>
      <c r="E1869" s="6">
        <v>1</v>
      </c>
      <c r="F1869" s="6"/>
      <c r="G1869" s="7"/>
      <c r="H1869" s="122">
        <f>VLOOKUP(A1869,'NIP totaal 2021'!$A$4:$I$2114,9,0)</f>
        <v>0</v>
      </c>
      <c r="I1869" s="32">
        <f t="shared" si="145"/>
        <v>0</v>
      </c>
      <c r="J1869" s="27">
        <f t="shared" si="146"/>
        <v>0</v>
      </c>
      <c r="K1869" s="81">
        <f t="shared" si="148"/>
        <v>1</v>
      </c>
      <c r="L1869" s="28">
        <f t="shared" si="147"/>
        <v>0</v>
      </c>
      <c r="M1869" s="28">
        <f t="shared" si="149"/>
        <v>0</v>
      </c>
    </row>
    <row r="1870" spans="1:13" ht="14.15" customHeight="1" x14ac:dyDescent="0.25">
      <c r="A1870" s="129">
        <v>16977483</v>
      </c>
      <c r="B1870" s="124" t="s">
        <v>2876</v>
      </c>
      <c r="C1870" s="124" t="s">
        <v>2877</v>
      </c>
      <c r="D1870" s="4" t="s">
        <v>2991</v>
      </c>
      <c r="E1870" s="6">
        <v>1</v>
      </c>
      <c r="F1870" s="6"/>
      <c r="G1870" s="7"/>
      <c r="H1870" s="122">
        <f>VLOOKUP(A1870,'NIP totaal 2021'!$A$4:$I$2114,9,0)</f>
        <v>0</v>
      </c>
      <c r="I1870" s="32">
        <f t="shared" si="145"/>
        <v>0</v>
      </c>
      <c r="J1870" s="27">
        <f t="shared" si="146"/>
        <v>0</v>
      </c>
      <c r="K1870" s="81">
        <f t="shared" si="148"/>
        <v>1</v>
      </c>
      <c r="L1870" s="28">
        <f t="shared" si="147"/>
        <v>0</v>
      </c>
      <c r="M1870" s="28">
        <f t="shared" si="149"/>
        <v>0</v>
      </c>
    </row>
    <row r="1871" spans="1:13" ht="14.15" customHeight="1" x14ac:dyDescent="0.25">
      <c r="A1871" s="129">
        <v>16977505</v>
      </c>
      <c r="B1871" s="124" t="s">
        <v>2853</v>
      </c>
      <c r="C1871" s="124" t="s">
        <v>2854</v>
      </c>
      <c r="D1871" s="4" t="s">
        <v>2991</v>
      </c>
      <c r="E1871" s="6">
        <v>1</v>
      </c>
      <c r="F1871" s="6"/>
      <c r="G1871" s="7"/>
      <c r="H1871" s="122">
        <f>VLOOKUP(A1871,'NIP totaal 2021'!$A$4:$I$2114,9,0)</f>
        <v>0</v>
      </c>
      <c r="I1871" s="32">
        <f t="shared" si="145"/>
        <v>0</v>
      </c>
      <c r="J1871" s="27">
        <f t="shared" si="146"/>
        <v>0</v>
      </c>
      <c r="K1871" s="81">
        <f t="shared" si="148"/>
        <v>1</v>
      </c>
      <c r="L1871" s="28">
        <f t="shared" si="147"/>
        <v>0</v>
      </c>
      <c r="M1871" s="28">
        <f t="shared" si="149"/>
        <v>0</v>
      </c>
    </row>
    <row r="1872" spans="1:13" ht="14.15" customHeight="1" x14ac:dyDescent="0.25">
      <c r="A1872" s="129">
        <v>16977793</v>
      </c>
      <c r="B1872" s="124" t="s">
        <v>2803</v>
      </c>
      <c r="C1872" s="124" t="s">
        <v>250</v>
      </c>
      <c r="D1872" s="4" t="s">
        <v>2991</v>
      </c>
      <c r="E1872" s="6">
        <v>28</v>
      </c>
      <c r="F1872" s="6"/>
      <c r="G1872" s="7"/>
      <c r="H1872" s="122">
        <f>VLOOKUP(A1872,'NIP totaal 2021'!$A$4:$I$2114,9,0)</f>
        <v>0</v>
      </c>
      <c r="I1872" s="32">
        <f t="shared" si="145"/>
        <v>0</v>
      </c>
      <c r="J1872" s="27">
        <f t="shared" si="146"/>
        <v>0</v>
      </c>
      <c r="K1872" s="81">
        <f t="shared" si="148"/>
        <v>1</v>
      </c>
      <c r="L1872" s="28">
        <f t="shared" si="147"/>
        <v>0</v>
      </c>
      <c r="M1872" s="28">
        <f t="shared" si="149"/>
        <v>0</v>
      </c>
    </row>
    <row r="1873" spans="1:13" ht="14.15" customHeight="1" x14ac:dyDescent="0.25">
      <c r="A1873" s="129">
        <v>16977823</v>
      </c>
      <c r="B1873" s="124" t="s">
        <v>2838</v>
      </c>
      <c r="C1873" s="124" t="s">
        <v>518</v>
      </c>
      <c r="D1873" s="4" t="s">
        <v>2991</v>
      </c>
      <c r="E1873" s="6">
        <v>90</v>
      </c>
      <c r="F1873" s="6"/>
      <c r="G1873" s="7"/>
      <c r="H1873" s="122">
        <f>VLOOKUP(A1873,'NIP totaal 2021'!$A$4:$I$2114,9,0)</f>
        <v>0</v>
      </c>
      <c r="I1873" s="32">
        <f t="shared" si="145"/>
        <v>0</v>
      </c>
      <c r="J1873" s="27">
        <f t="shared" si="146"/>
        <v>0</v>
      </c>
      <c r="K1873" s="81">
        <f t="shared" si="148"/>
        <v>1</v>
      </c>
      <c r="L1873" s="28">
        <f t="shared" si="147"/>
        <v>0</v>
      </c>
      <c r="M1873" s="28">
        <f t="shared" si="149"/>
        <v>0</v>
      </c>
    </row>
    <row r="1874" spans="1:13" ht="14.15" customHeight="1" x14ac:dyDescent="0.25">
      <c r="A1874" s="129">
        <v>16978234</v>
      </c>
      <c r="B1874" s="124" t="s">
        <v>221</v>
      </c>
      <c r="C1874" s="124" t="s">
        <v>222</v>
      </c>
      <c r="D1874" s="4" t="s">
        <v>2991</v>
      </c>
      <c r="E1874" s="6">
        <v>1</v>
      </c>
      <c r="F1874" s="6"/>
      <c r="G1874" s="7"/>
      <c r="H1874" s="122">
        <f>VLOOKUP(A1874,'NIP totaal 2021'!$A$4:$I$2114,9,0)</f>
        <v>0</v>
      </c>
      <c r="I1874" s="32">
        <f t="shared" si="145"/>
        <v>0</v>
      </c>
      <c r="J1874" s="27">
        <f t="shared" si="146"/>
        <v>0</v>
      </c>
      <c r="K1874" s="81">
        <f t="shared" si="148"/>
        <v>1</v>
      </c>
      <c r="L1874" s="28">
        <f t="shared" si="147"/>
        <v>0</v>
      </c>
      <c r="M1874" s="28">
        <f t="shared" si="149"/>
        <v>0</v>
      </c>
    </row>
    <row r="1875" spans="1:13" ht="14.15" customHeight="1" x14ac:dyDescent="0.25">
      <c r="A1875" s="129">
        <v>16978544</v>
      </c>
      <c r="B1875" s="124" t="s">
        <v>2824</v>
      </c>
      <c r="C1875" s="124" t="s">
        <v>330</v>
      </c>
      <c r="D1875" s="4" t="s">
        <v>2991</v>
      </c>
      <c r="E1875" s="6">
        <v>3</v>
      </c>
      <c r="F1875" s="6"/>
      <c r="G1875" s="7"/>
      <c r="H1875" s="122">
        <f>VLOOKUP(A1875,'NIP totaal 2021'!$A$4:$I$2114,9,0)</f>
        <v>0</v>
      </c>
      <c r="I1875" s="32">
        <f t="shared" si="145"/>
        <v>0</v>
      </c>
      <c r="J1875" s="27">
        <f t="shared" si="146"/>
        <v>0</v>
      </c>
      <c r="K1875" s="81">
        <f t="shared" si="148"/>
        <v>1</v>
      </c>
      <c r="L1875" s="28">
        <f t="shared" si="147"/>
        <v>0</v>
      </c>
      <c r="M1875" s="28">
        <f t="shared" si="149"/>
        <v>0</v>
      </c>
    </row>
    <row r="1876" spans="1:13" ht="14.15" customHeight="1" x14ac:dyDescent="0.25">
      <c r="A1876" s="129">
        <v>16978935</v>
      </c>
      <c r="B1876" s="124" t="s">
        <v>128</v>
      </c>
      <c r="C1876" s="124" t="s">
        <v>129</v>
      </c>
      <c r="D1876" s="4" t="s">
        <v>2991</v>
      </c>
      <c r="E1876" s="6">
        <v>1</v>
      </c>
      <c r="F1876" s="6"/>
      <c r="G1876" s="7"/>
      <c r="H1876" s="122">
        <f>VLOOKUP(A1876,'NIP totaal 2021'!$A$4:$I$2114,9,0)</f>
        <v>0</v>
      </c>
      <c r="I1876" s="32">
        <f t="shared" ref="I1876:I1939" si="150">F1876/E1876</f>
        <v>0</v>
      </c>
      <c r="J1876" s="27">
        <f t="shared" ref="J1876:J1939" si="151">H1876/E1876*F1876</f>
        <v>0</v>
      </c>
      <c r="K1876" s="81">
        <f t="shared" si="148"/>
        <v>1</v>
      </c>
      <c r="L1876" s="28">
        <f t="shared" ref="L1876:L1939" si="152">G1876/E1876*F1876</f>
        <v>0</v>
      </c>
      <c r="M1876" s="28">
        <f t="shared" si="149"/>
        <v>0</v>
      </c>
    </row>
    <row r="1877" spans="1:13" ht="14.15" customHeight="1" x14ac:dyDescent="0.25">
      <c r="A1877" s="129">
        <v>16980336</v>
      </c>
      <c r="B1877" s="124" t="s">
        <v>2878</v>
      </c>
      <c r="C1877" s="124" t="s">
        <v>2879</v>
      </c>
      <c r="D1877" s="4" t="s">
        <v>2991</v>
      </c>
      <c r="E1877" s="6">
        <v>120</v>
      </c>
      <c r="F1877" s="6"/>
      <c r="G1877" s="7"/>
      <c r="H1877" s="122">
        <f>VLOOKUP(A1877,'NIP totaal 2021'!$A$4:$I$2114,9,0)</f>
        <v>0</v>
      </c>
      <c r="I1877" s="32">
        <f t="shared" si="150"/>
        <v>0</v>
      </c>
      <c r="J1877" s="27">
        <f t="shared" si="151"/>
        <v>0</v>
      </c>
      <c r="K1877" s="81">
        <f t="shared" ref="K1877:K1940" si="153">IF(H1877&gt;G1877, 0, 1)</f>
        <v>1</v>
      </c>
      <c r="L1877" s="28">
        <f t="shared" si="152"/>
        <v>0</v>
      </c>
      <c r="M1877" s="28">
        <f t="shared" ref="M1877:M1940" si="154">MIN(L1877,J1877)</f>
        <v>0</v>
      </c>
    </row>
    <row r="1878" spans="1:13" ht="14.15" customHeight="1" x14ac:dyDescent="0.25">
      <c r="A1878" s="129">
        <v>16980506</v>
      </c>
      <c r="B1878" s="124" t="s">
        <v>150</v>
      </c>
      <c r="C1878" s="124" t="s">
        <v>151</v>
      </c>
      <c r="D1878" s="4" t="s">
        <v>2991</v>
      </c>
      <c r="E1878" s="6">
        <v>1</v>
      </c>
      <c r="F1878" s="6"/>
      <c r="G1878" s="7"/>
      <c r="H1878" s="122">
        <f>VLOOKUP(A1878,'NIP totaal 2021'!$A$4:$I$2114,9,0)</f>
        <v>0</v>
      </c>
      <c r="I1878" s="32">
        <f t="shared" si="150"/>
        <v>0</v>
      </c>
      <c r="J1878" s="27">
        <f t="shared" si="151"/>
        <v>0</v>
      </c>
      <c r="K1878" s="81">
        <f t="shared" si="153"/>
        <v>1</v>
      </c>
      <c r="L1878" s="28">
        <f t="shared" si="152"/>
        <v>0</v>
      </c>
      <c r="M1878" s="28">
        <f t="shared" si="154"/>
        <v>0</v>
      </c>
    </row>
    <row r="1879" spans="1:13" ht="14.15" customHeight="1" x14ac:dyDescent="0.25">
      <c r="A1879" s="129">
        <v>16980581</v>
      </c>
      <c r="B1879" s="124" t="s">
        <v>368</v>
      </c>
      <c r="C1879" s="124" t="s">
        <v>369</v>
      </c>
      <c r="D1879" s="4" t="s">
        <v>2991</v>
      </c>
      <c r="E1879" s="6">
        <v>1</v>
      </c>
      <c r="F1879" s="6"/>
      <c r="G1879" s="7"/>
      <c r="H1879" s="122">
        <f>VLOOKUP(A1879,'NIP totaal 2021'!$A$4:$I$2114,9,0)</f>
        <v>0</v>
      </c>
      <c r="I1879" s="32">
        <f t="shared" si="150"/>
        <v>0</v>
      </c>
      <c r="J1879" s="27">
        <f t="shared" si="151"/>
        <v>0</v>
      </c>
      <c r="K1879" s="81">
        <f t="shared" si="153"/>
        <v>1</v>
      </c>
      <c r="L1879" s="28">
        <f t="shared" si="152"/>
        <v>0</v>
      </c>
      <c r="M1879" s="28">
        <f t="shared" si="154"/>
        <v>0</v>
      </c>
    </row>
    <row r="1880" spans="1:13" ht="14.15" customHeight="1" x14ac:dyDescent="0.25">
      <c r="A1880" s="129">
        <v>16980603</v>
      </c>
      <c r="B1880" s="124" t="s">
        <v>368</v>
      </c>
      <c r="C1880" s="124" t="s">
        <v>369</v>
      </c>
      <c r="D1880" s="4" t="s">
        <v>2991</v>
      </c>
      <c r="E1880" s="6">
        <v>1</v>
      </c>
      <c r="F1880" s="6"/>
      <c r="G1880" s="7"/>
      <c r="H1880" s="122">
        <f>VLOOKUP(A1880,'NIP totaal 2021'!$A$4:$I$2114,9,0)</f>
        <v>0</v>
      </c>
      <c r="I1880" s="32">
        <f t="shared" si="150"/>
        <v>0</v>
      </c>
      <c r="J1880" s="27">
        <f t="shared" si="151"/>
        <v>0</v>
      </c>
      <c r="K1880" s="81">
        <f t="shared" si="153"/>
        <v>1</v>
      </c>
      <c r="L1880" s="28">
        <f t="shared" si="152"/>
        <v>0</v>
      </c>
      <c r="M1880" s="28">
        <f t="shared" si="154"/>
        <v>0</v>
      </c>
    </row>
    <row r="1881" spans="1:13" ht="14.15" customHeight="1" x14ac:dyDescent="0.25">
      <c r="A1881" s="129">
        <v>16981863</v>
      </c>
      <c r="B1881" s="124" t="s">
        <v>72</v>
      </c>
      <c r="C1881" s="124" t="s">
        <v>73</v>
      </c>
      <c r="D1881" s="4" t="s">
        <v>2991</v>
      </c>
      <c r="E1881" s="6">
        <v>1</v>
      </c>
      <c r="F1881" s="6"/>
      <c r="G1881" s="7"/>
      <c r="H1881" s="122">
        <f>VLOOKUP(A1881,'NIP totaal 2021'!$A$4:$I$2114,9,0)</f>
        <v>0</v>
      </c>
      <c r="I1881" s="32">
        <f t="shared" si="150"/>
        <v>0</v>
      </c>
      <c r="J1881" s="27">
        <f t="shared" si="151"/>
        <v>0</v>
      </c>
      <c r="K1881" s="81">
        <f t="shared" si="153"/>
        <v>1</v>
      </c>
      <c r="L1881" s="28">
        <f t="shared" si="152"/>
        <v>0</v>
      </c>
      <c r="M1881" s="28">
        <f t="shared" si="154"/>
        <v>0</v>
      </c>
    </row>
    <row r="1882" spans="1:13" ht="14.15" customHeight="1" x14ac:dyDescent="0.25">
      <c r="A1882" s="129">
        <v>16981901</v>
      </c>
      <c r="B1882" s="124" t="s">
        <v>2721</v>
      </c>
      <c r="C1882" s="124" t="s">
        <v>111</v>
      </c>
      <c r="D1882" s="4" t="s">
        <v>2991</v>
      </c>
      <c r="E1882" s="6">
        <v>1</v>
      </c>
      <c r="F1882" s="6"/>
      <c r="G1882" s="7"/>
      <c r="H1882" s="122">
        <f>VLOOKUP(A1882,'NIP totaal 2021'!$A$4:$I$2114,9,0)</f>
        <v>0</v>
      </c>
      <c r="I1882" s="32">
        <f t="shared" si="150"/>
        <v>0</v>
      </c>
      <c r="J1882" s="27">
        <f t="shared" si="151"/>
        <v>0</v>
      </c>
      <c r="K1882" s="81">
        <f t="shared" si="153"/>
        <v>1</v>
      </c>
      <c r="L1882" s="28">
        <f t="shared" si="152"/>
        <v>0</v>
      </c>
      <c r="M1882" s="28">
        <f t="shared" si="154"/>
        <v>0</v>
      </c>
    </row>
    <row r="1883" spans="1:13" ht="14.15" customHeight="1" x14ac:dyDescent="0.25">
      <c r="A1883" s="129">
        <v>16982029</v>
      </c>
      <c r="B1883" s="124" t="s">
        <v>498</v>
      </c>
      <c r="C1883" s="124" t="s">
        <v>499</v>
      </c>
      <c r="D1883" s="4" t="s">
        <v>2991</v>
      </c>
      <c r="E1883" s="6">
        <v>1</v>
      </c>
      <c r="F1883" s="6"/>
      <c r="G1883" s="7"/>
      <c r="H1883" s="122">
        <f>VLOOKUP(A1883,'NIP totaal 2021'!$A$4:$I$2114,9,0)</f>
        <v>0</v>
      </c>
      <c r="I1883" s="32">
        <f t="shared" si="150"/>
        <v>0</v>
      </c>
      <c r="J1883" s="27">
        <f t="shared" si="151"/>
        <v>0</v>
      </c>
      <c r="K1883" s="81">
        <f t="shared" si="153"/>
        <v>1</v>
      </c>
      <c r="L1883" s="28">
        <f t="shared" si="152"/>
        <v>0</v>
      </c>
      <c r="M1883" s="28">
        <f t="shared" si="154"/>
        <v>0</v>
      </c>
    </row>
    <row r="1884" spans="1:13" ht="14.15" customHeight="1" x14ac:dyDescent="0.25">
      <c r="A1884" s="129">
        <v>16983858</v>
      </c>
      <c r="B1884" s="124" t="s">
        <v>2802</v>
      </c>
      <c r="C1884" s="124" t="s">
        <v>246</v>
      </c>
      <c r="D1884" s="4" t="s">
        <v>2991</v>
      </c>
      <c r="E1884" s="6">
        <v>60</v>
      </c>
      <c r="F1884" s="6"/>
      <c r="G1884" s="7"/>
      <c r="H1884" s="122">
        <f>VLOOKUP(A1884,'NIP totaal 2021'!$A$4:$I$2114,9,0)</f>
        <v>0</v>
      </c>
      <c r="I1884" s="32">
        <f t="shared" si="150"/>
        <v>0</v>
      </c>
      <c r="J1884" s="27">
        <f t="shared" si="151"/>
        <v>0</v>
      </c>
      <c r="K1884" s="81">
        <f t="shared" si="153"/>
        <v>1</v>
      </c>
      <c r="L1884" s="28">
        <f t="shared" si="152"/>
        <v>0</v>
      </c>
      <c r="M1884" s="28">
        <f t="shared" si="154"/>
        <v>0</v>
      </c>
    </row>
    <row r="1885" spans="1:13" ht="14.15" customHeight="1" x14ac:dyDescent="0.25">
      <c r="A1885" s="129">
        <v>16984064</v>
      </c>
      <c r="B1885" s="124" t="s">
        <v>2838</v>
      </c>
      <c r="C1885" s="124" t="s">
        <v>518</v>
      </c>
      <c r="D1885" s="4" t="s">
        <v>2991</v>
      </c>
      <c r="E1885" s="6">
        <v>30</v>
      </c>
      <c r="F1885" s="6"/>
      <c r="G1885" s="7"/>
      <c r="H1885" s="122">
        <f>VLOOKUP(A1885,'NIP totaal 2021'!$A$4:$I$2114,9,0)</f>
        <v>0</v>
      </c>
      <c r="I1885" s="32">
        <f t="shared" si="150"/>
        <v>0</v>
      </c>
      <c r="J1885" s="27">
        <f t="shared" si="151"/>
        <v>0</v>
      </c>
      <c r="K1885" s="81">
        <f t="shared" si="153"/>
        <v>1</v>
      </c>
      <c r="L1885" s="28">
        <f t="shared" si="152"/>
        <v>0</v>
      </c>
      <c r="M1885" s="28">
        <f t="shared" si="154"/>
        <v>0</v>
      </c>
    </row>
    <row r="1886" spans="1:13" ht="14.15" customHeight="1" x14ac:dyDescent="0.25">
      <c r="A1886" s="129">
        <v>16984234</v>
      </c>
      <c r="B1886" s="124" t="s">
        <v>2816</v>
      </c>
      <c r="C1886" s="124" t="s">
        <v>292</v>
      </c>
      <c r="D1886" s="4" t="s">
        <v>2991</v>
      </c>
      <c r="E1886" s="6">
        <v>1</v>
      </c>
      <c r="F1886" s="6"/>
      <c r="G1886" s="7"/>
      <c r="H1886" s="122">
        <f>VLOOKUP(A1886,'NIP totaal 2021'!$A$4:$I$2114,9,0)</f>
        <v>0</v>
      </c>
      <c r="I1886" s="32">
        <f t="shared" si="150"/>
        <v>0</v>
      </c>
      <c r="J1886" s="27">
        <f t="shared" si="151"/>
        <v>0</v>
      </c>
      <c r="K1886" s="81">
        <f t="shared" si="153"/>
        <v>1</v>
      </c>
      <c r="L1886" s="28">
        <f t="shared" si="152"/>
        <v>0</v>
      </c>
      <c r="M1886" s="28">
        <f t="shared" si="154"/>
        <v>0</v>
      </c>
    </row>
    <row r="1887" spans="1:13" ht="14.15" customHeight="1" x14ac:dyDescent="0.25">
      <c r="A1887" s="129">
        <v>16984242</v>
      </c>
      <c r="B1887" s="124" t="s">
        <v>2816</v>
      </c>
      <c r="C1887" s="124" t="s">
        <v>292</v>
      </c>
      <c r="D1887" s="4" t="s">
        <v>2991</v>
      </c>
      <c r="E1887" s="6">
        <v>1</v>
      </c>
      <c r="F1887" s="6"/>
      <c r="G1887" s="7"/>
      <c r="H1887" s="122">
        <f>VLOOKUP(A1887,'NIP totaal 2021'!$A$4:$I$2114,9,0)</f>
        <v>0</v>
      </c>
      <c r="I1887" s="32">
        <f t="shared" si="150"/>
        <v>0</v>
      </c>
      <c r="J1887" s="27">
        <f t="shared" si="151"/>
        <v>0</v>
      </c>
      <c r="K1887" s="81">
        <f t="shared" si="153"/>
        <v>1</v>
      </c>
      <c r="L1887" s="28">
        <f t="shared" si="152"/>
        <v>0</v>
      </c>
      <c r="M1887" s="28">
        <f t="shared" si="154"/>
        <v>0</v>
      </c>
    </row>
    <row r="1888" spans="1:13" ht="14.15" customHeight="1" x14ac:dyDescent="0.25">
      <c r="A1888" s="129">
        <v>16984250</v>
      </c>
      <c r="B1888" s="124" t="s">
        <v>2816</v>
      </c>
      <c r="C1888" s="124" t="s">
        <v>292</v>
      </c>
      <c r="D1888" s="4" t="s">
        <v>2991</v>
      </c>
      <c r="E1888" s="6">
        <v>1</v>
      </c>
      <c r="F1888" s="6"/>
      <c r="G1888" s="7"/>
      <c r="H1888" s="122">
        <f>VLOOKUP(A1888,'NIP totaal 2021'!$A$4:$I$2114,9,0)</f>
        <v>0</v>
      </c>
      <c r="I1888" s="32">
        <f t="shared" si="150"/>
        <v>0</v>
      </c>
      <c r="J1888" s="27">
        <f t="shared" si="151"/>
        <v>0</v>
      </c>
      <c r="K1888" s="81">
        <f t="shared" si="153"/>
        <v>1</v>
      </c>
      <c r="L1888" s="28">
        <f t="shared" si="152"/>
        <v>0</v>
      </c>
      <c r="M1888" s="28">
        <f t="shared" si="154"/>
        <v>0</v>
      </c>
    </row>
    <row r="1889" spans="1:13" ht="14.15" customHeight="1" x14ac:dyDescent="0.25">
      <c r="A1889" s="129">
        <v>16986369</v>
      </c>
      <c r="B1889" s="124" t="s">
        <v>2809</v>
      </c>
      <c r="C1889" s="124" t="s">
        <v>183</v>
      </c>
      <c r="D1889" s="4" t="s">
        <v>2991</v>
      </c>
      <c r="E1889" s="6">
        <v>100</v>
      </c>
      <c r="F1889" s="6"/>
      <c r="G1889" s="7"/>
      <c r="H1889" s="122">
        <f>VLOOKUP(A1889,'NIP totaal 2021'!$A$4:$I$2114,9,0)</f>
        <v>0</v>
      </c>
      <c r="I1889" s="32">
        <f t="shared" si="150"/>
        <v>0</v>
      </c>
      <c r="J1889" s="27">
        <f t="shared" si="151"/>
        <v>0</v>
      </c>
      <c r="K1889" s="81">
        <f t="shared" si="153"/>
        <v>1</v>
      </c>
      <c r="L1889" s="28">
        <f t="shared" si="152"/>
        <v>0</v>
      </c>
      <c r="M1889" s="28">
        <f t="shared" si="154"/>
        <v>0</v>
      </c>
    </row>
    <row r="1890" spans="1:13" ht="14.15" customHeight="1" x14ac:dyDescent="0.25">
      <c r="A1890" s="129">
        <v>16986490</v>
      </c>
      <c r="B1890" s="124" t="s">
        <v>261</v>
      </c>
      <c r="C1890" s="124" t="s">
        <v>262</v>
      </c>
      <c r="D1890" s="4" t="s">
        <v>2991</v>
      </c>
      <c r="E1890" s="6">
        <v>21</v>
      </c>
      <c r="F1890" s="6"/>
      <c r="G1890" s="7"/>
      <c r="H1890" s="122">
        <f>VLOOKUP(A1890,'NIP totaal 2021'!$A$4:$I$2114,9,0)</f>
        <v>0</v>
      </c>
      <c r="I1890" s="32">
        <f t="shared" si="150"/>
        <v>0</v>
      </c>
      <c r="J1890" s="27">
        <f t="shared" si="151"/>
        <v>0</v>
      </c>
      <c r="K1890" s="81">
        <f t="shared" si="153"/>
        <v>1</v>
      </c>
      <c r="L1890" s="28">
        <f t="shared" si="152"/>
        <v>0</v>
      </c>
      <c r="M1890" s="28">
        <f t="shared" si="154"/>
        <v>0</v>
      </c>
    </row>
    <row r="1891" spans="1:13" ht="14.15" customHeight="1" x14ac:dyDescent="0.25">
      <c r="A1891" s="129">
        <v>16986504</v>
      </c>
      <c r="B1891" s="124" t="s">
        <v>261</v>
      </c>
      <c r="C1891" s="124" t="s">
        <v>262</v>
      </c>
      <c r="D1891" s="4" t="s">
        <v>2991</v>
      </c>
      <c r="E1891" s="6">
        <v>21</v>
      </c>
      <c r="F1891" s="6"/>
      <c r="G1891" s="7"/>
      <c r="H1891" s="122">
        <f>VLOOKUP(A1891,'NIP totaal 2021'!$A$4:$I$2114,9,0)</f>
        <v>0</v>
      </c>
      <c r="I1891" s="32">
        <f t="shared" si="150"/>
        <v>0</v>
      </c>
      <c r="J1891" s="27">
        <f t="shared" si="151"/>
        <v>0</v>
      </c>
      <c r="K1891" s="81">
        <f t="shared" si="153"/>
        <v>1</v>
      </c>
      <c r="L1891" s="28">
        <f t="shared" si="152"/>
        <v>0</v>
      </c>
      <c r="M1891" s="28">
        <f t="shared" si="154"/>
        <v>0</v>
      </c>
    </row>
    <row r="1892" spans="1:13" ht="14.15" customHeight="1" x14ac:dyDescent="0.25">
      <c r="A1892" s="129">
        <v>16986512</v>
      </c>
      <c r="B1892" s="124" t="s">
        <v>261</v>
      </c>
      <c r="C1892" s="124" t="s">
        <v>262</v>
      </c>
      <c r="D1892" s="4" t="s">
        <v>2991</v>
      </c>
      <c r="E1892" s="6">
        <v>21</v>
      </c>
      <c r="F1892" s="6"/>
      <c r="G1892" s="7"/>
      <c r="H1892" s="122">
        <f>VLOOKUP(A1892,'NIP totaal 2021'!$A$4:$I$2114,9,0)</f>
        <v>0</v>
      </c>
      <c r="I1892" s="32">
        <f t="shared" si="150"/>
        <v>0</v>
      </c>
      <c r="J1892" s="27">
        <f t="shared" si="151"/>
        <v>0</v>
      </c>
      <c r="K1892" s="81">
        <f t="shared" si="153"/>
        <v>1</v>
      </c>
      <c r="L1892" s="28">
        <f t="shared" si="152"/>
        <v>0</v>
      </c>
      <c r="M1892" s="28">
        <f t="shared" si="154"/>
        <v>0</v>
      </c>
    </row>
    <row r="1893" spans="1:13" ht="14.15" customHeight="1" x14ac:dyDescent="0.25">
      <c r="A1893" s="129">
        <v>16986520</v>
      </c>
      <c r="B1893" s="124" t="s">
        <v>261</v>
      </c>
      <c r="C1893" s="124" t="s">
        <v>262</v>
      </c>
      <c r="D1893" s="4" t="s">
        <v>2991</v>
      </c>
      <c r="E1893" s="6">
        <v>21</v>
      </c>
      <c r="F1893" s="6"/>
      <c r="G1893" s="7"/>
      <c r="H1893" s="122">
        <f>VLOOKUP(A1893,'NIP totaal 2021'!$A$4:$I$2114,9,0)</f>
        <v>0</v>
      </c>
      <c r="I1893" s="32">
        <f t="shared" si="150"/>
        <v>0</v>
      </c>
      <c r="J1893" s="27">
        <f t="shared" si="151"/>
        <v>0</v>
      </c>
      <c r="K1893" s="81">
        <f t="shared" si="153"/>
        <v>1</v>
      </c>
      <c r="L1893" s="28">
        <f t="shared" si="152"/>
        <v>0</v>
      </c>
      <c r="M1893" s="28">
        <f t="shared" si="154"/>
        <v>0</v>
      </c>
    </row>
    <row r="1894" spans="1:13" ht="14.15" customHeight="1" x14ac:dyDescent="0.25">
      <c r="A1894" s="129">
        <v>16986547</v>
      </c>
      <c r="B1894" s="124" t="s">
        <v>2824</v>
      </c>
      <c r="C1894" s="124" t="s">
        <v>330</v>
      </c>
      <c r="D1894" s="4" t="s">
        <v>2991</v>
      </c>
      <c r="E1894" s="6">
        <v>3</v>
      </c>
      <c r="F1894" s="6"/>
      <c r="G1894" s="7"/>
      <c r="H1894" s="122">
        <f>VLOOKUP(A1894,'NIP totaal 2021'!$A$4:$I$2114,9,0)</f>
        <v>0</v>
      </c>
      <c r="I1894" s="32">
        <f t="shared" si="150"/>
        <v>0</v>
      </c>
      <c r="J1894" s="27">
        <f t="shared" si="151"/>
        <v>0</v>
      </c>
      <c r="K1894" s="81">
        <f t="shared" si="153"/>
        <v>1</v>
      </c>
      <c r="L1894" s="28">
        <f t="shared" si="152"/>
        <v>0</v>
      </c>
      <c r="M1894" s="28">
        <f t="shared" si="154"/>
        <v>0</v>
      </c>
    </row>
    <row r="1895" spans="1:13" ht="14.15" customHeight="1" x14ac:dyDescent="0.25">
      <c r="A1895" s="129">
        <v>16986555</v>
      </c>
      <c r="B1895" s="124" t="s">
        <v>2824</v>
      </c>
      <c r="C1895" s="124" t="s">
        <v>330</v>
      </c>
      <c r="D1895" s="4" t="s">
        <v>2991</v>
      </c>
      <c r="E1895" s="6">
        <v>3</v>
      </c>
      <c r="F1895" s="6"/>
      <c r="G1895" s="7"/>
      <c r="H1895" s="122">
        <f>VLOOKUP(A1895,'NIP totaal 2021'!$A$4:$I$2114,9,0)</f>
        <v>0</v>
      </c>
      <c r="I1895" s="32">
        <f t="shared" si="150"/>
        <v>0</v>
      </c>
      <c r="J1895" s="27">
        <f t="shared" si="151"/>
        <v>0</v>
      </c>
      <c r="K1895" s="81">
        <f t="shared" si="153"/>
        <v>1</v>
      </c>
      <c r="L1895" s="28">
        <f t="shared" si="152"/>
        <v>0</v>
      </c>
      <c r="M1895" s="28">
        <f t="shared" si="154"/>
        <v>0</v>
      </c>
    </row>
    <row r="1896" spans="1:13" ht="14.15" customHeight="1" x14ac:dyDescent="0.25">
      <c r="A1896" s="129">
        <v>16987853</v>
      </c>
      <c r="B1896" s="124" t="s">
        <v>498</v>
      </c>
      <c r="C1896" s="124" t="s">
        <v>499</v>
      </c>
      <c r="D1896" s="4" t="s">
        <v>2991</v>
      </c>
      <c r="E1896" s="6">
        <v>1</v>
      </c>
      <c r="F1896" s="6"/>
      <c r="G1896" s="7"/>
      <c r="H1896" s="122">
        <f>VLOOKUP(A1896,'NIP totaal 2021'!$A$4:$I$2114,9,0)</f>
        <v>0</v>
      </c>
      <c r="I1896" s="32">
        <f t="shared" si="150"/>
        <v>0</v>
      </c>
      <c r="J1896" s="27">
        <f t="shared" si="151"/>
        <v>0</v>
      </c>
      <c r="K1896" s="81">
        <f t="shared" si="153"/>
        <v>1</v>
      </c>
      <c r="L1896" s="28">
        <f t="shared" si="152"/>
        <v>0</v>
      </c>
      <c r="M1896" s="28">
        <f t="shared" si="154"/>
        <v>0</v>
      </c>
    </row>
    <row r="1897" spans="1:13" ht="14.15" customHeight="1" x14ac:dyDescent="0.25">
      <c r="A1897" s="129">
        <v>16988574</v>
      </c>
      <c r="B1897" s="124" t="s">
        <v>2721</v>
      </c>
      <c r="C1897" s="124" t="s">
        <v>111</v>
      </c>
      <c r="D1897" s="4" t="s">
        <v>2991</v>
      </c>
      <c r="E1897" s="6">
        <v>1</v>
      </c>
      <c r="F1897" s="6"/>
      <c r="G1897" s="7"/>
      <c r="H1897" s="122">
        <f>VLOOKUP(A1897,'NIP totaal 2021'!$A$4:$I$2114,9,0)</f>
        <v>0</v>
      </c>
      <c r="I1897" s="32">
        <f t="shared" si="150"/>
        <v>0</v>
      </c>
      <c r="J1897" s="27">
        <f t="shared" si="151"/>
        <v>0</v>
      </c>
      <c r="K1897" s="81">
        <f t="shared" si="153"/>
        <v>1</v>
      </c>
      <c r="L1897" s="28">
        <f t="shared" si="152"/>
        <v>0</v>
      </c>
      <c r="M1897" s="28">
        <f t="shared" si="154"/>
        <v>0</v>
      </c>
    </row>
    <row r="1898" spans="1:13" ht="14.15" customHeight="1" x14ac:dyDescent="0.25">
      <c r="A1898" s="129">
        <v>16988981</v>
      </c>
      <c r="B1898" s="124" t="s">
        <v>427</v>
      </c>
      <c r="C1898" s="124" t="s">
        <v>428</v>
      </c>
      <c r="D1898" s="4" t="s">
        <v>2991</v>
      </c>
      <c r="E1898" s="6">
        <v>1</v>
      </c>
      <c r="F1898" s="6"/>
      <c r="G1898" s="7"/>
      <c r="H1898" s="122">
        <f>VLOOKUP(A1898,'NIP totaal 2021'!$A$4:$I$2114,9,0)</f>
        <v>0</v>
      </c>
      <c r="I1898" s="32">
        <f t="shared" si="150"/>
        <v>0</v>
      </c>
      <c r="J1898" s="27">
        <f t="shared" si="151"/>
        <v>0</v>
      </c>
      <c r="K1898" s="81">
        <f t="shared" si="153"/>
        <v>1</v>
      </c>
      <c r="L1898" s="28">
        <f t="shared" si="152"/>
        <v>0</v>
      </c>
      <c r="M1898" s="28">
        <f t="shared" si="154"/>
        <v>0</v>
      </c>
    </row>
    <row r="1899" spans="1:13" ht="14.15" customHeight="1" x14ac:dyDescent="0.25">
      <c r="A1899" s="129">
        <v>16989171</v>
      </c>
      <c r="B1899" s="124" t="s">
        <v>241</v>
      </c>
      <c r="C1899" s="124" t="s">
        <v>2722</v>
      </c>
      <c r="D1899" s="4" t="s">
        <v>2991</v>
      </c>
      <c r="E1899" s="6">
        <v>42</v>
      </c>
      <c r="F1899" s="6"/>
      <c r="G1899" s="7"/>
      <c r="H1899" s="122">
        <f>VLOOKUP(A1899,'NIP totaal 2021'!$A$4:$I$2114,9,0)</f>
        <v>0</v>
      </c>
      <c r="I1899" s="32">
        <f t="shared" si="150"/>
        <v>0</v>
      </c>
      <c r="J1899" s="27">
        <f t="shared" si="151"/>
        <v>0</v>
      </c>
      <c r="K1899" s="81">
        <f t="shared" si="153"/>
        <v>1</v>
      </c>
      <c r="L1899" s="28">
        <f t="shared" si="152"/>
        <v>0</v>
      </c>
      <c r="M1899" s="28">
        <f t="shared" si="154"/>
        <v>0</v>
      </c>
    </row>
    <row r="1900" spans="1:13" ht="14.15" customHeight="1" x14ac:dyDescent="0.25">
      <c r="A1900" s="129">
        <v>16989708</v>
      </c>
      <c r="B1900" s="124" t="s">
        <v>2769</v>
      </c>
      <c r="C1900" s="124" t="s">
        <v>2841</v>
      </c>
      <c r="D1900" s="4" t="s">
        <v>2991</v>
      </c>
      <c r="E1900" s="6">
        <v>1</v>
      </c>
      <c r="F1900" s="6"/>
      <c r="G1900" s="7"/>
      <c r="H1900" s="122">
        <f>VLOOKUP(A1900,'NIP totaal 2021'!$A$4:$I$2114,9,0)</f>
        <v>0</v>
      </c>
      <c r="I1900" s="32">
        <f t="shared" si="150"/>
        <v>0</v>
      </c>
      <c r="J1900" s="27">
        <f t="shared" si="151"/>
        <v>0</v>
      </c>
      <c r="K1900" s="81">
        <f t="shared" si="153"/>
        <v>1</v>
      </c>
      <c r="L1900" s="28">
        <f t="shared" si="152"/>
        <v>0</v>
      </c>
      <c r="M1900" s="28">
        <f t="shared" si="154"/>
        <v>0</v>
      </c>
    </row>
    <row r="1901" spans="1:13" ht="14.15" customHeight="1" x14ac:dyDescent="0.25">
      <c r="A1901" s="129">
        <v>16990501</v>
      </c>
      <c r="B1901" s="124" t="s">
        <v>448</v>
      </c>
      <c r="C1901" s="124" t="s">
        <v>449</v>
      </c>
      <c r="D1901" s="4" t="s">
        <v>2991</v>
      </c>
      <c r="E1901" s="6">
        <v>2</v>
      </c>
      <c r="F1901" s="6"/>
      <c r="G1901" s="7"/>
      <c r="H1901" s="122">
        <f>VLOOKUP(A1901,'NIP totaal 2021'!$A$4:$I$2114,9,0)</f>
        <v>0</v>
      </c>
      <c r="I1901" s="32">
        <f t="shared" si="150"/>
        <v>0</v>
      </c>
      <c r="J1901" s="27">
        <f t="shared" si="151"/>
        <v>0</v>
      </c>
      <c r="K1901" s="81">
        <f t="shared" si="153"/>
        <v>1</v>
      </c>
      <c r="L1901" s="28">
        <f t="shared" si="152"/>
        <v>0</v>
      </c>
      <c r="M1901" s="28">
        <f t="shared" si="154"/>
        <v>0</v>
      </c>
    </row>
    <row r="1902" spans="1:13" ht="14.15" customHeight="1" x14ac:dyDescent="0.25">
      <c r="A1902" s="129">
        <v>16992156</v>
      </c>
      <c r="B1902" s="124" t="s">
        <v>86</v>
      </c>
      <c r="C1902" s="124" t="s">
        <v>87</v>
      </c>
      <c r="D1902" s="4" t="s">
        <v>2991</v>
      </c>
      <c r="E1902" s="6">
        <v>2</v>
      </c>
      <c r="F1902" s="6"/>
      <c r="G1902" s="7"/>
      <c r="H1902" s="122">
        <f>VLOOKUP(A1902,'NIP totaal 2021'!$A$4:$I$2114,9,0)</f>
        <v>0</v>
      </c>
      <c r="I1902" s="32">
        <f t="shared" si="150"/>
        <v>0</v>
      </c>
      <c r="J1902" s="27">
        <f t="shared" si="151"/>
        <v>0</v>
      </c>
      <c r="K1902" s="81">
        <f t="shared" si="153"/>
        <v>1</v>
      </c>
      <c r="L1902" s="28">
        <f t="shared" si="152"/>
        <v>0</v>
      </c>
      <c r="M1902" s="28">
        <f t="shared" si="154"/>
        <v>0</v>
      </c>
    </row>
    <row r="1903" spans="1:13" ht="14.15" customHeight="1" x14ac:dyDescent="0.25">
      <c r="A1903" s="129">
        <v>16993357</v>
      </c>
      <c r="B1903" s="124" t="s">
        <v>2880</v>
      </c>
      <c r="C1903" s="124" t="s">
        <v>2881</v>
      </c>
      <c r="D1903" s="4" t="s">
        <v>2991</v>
      </c>
      <c r="E1903" s="6">
        <v>60</v>
      </c>
      <c r="F1903" s="6"/>
      <c r="G1903" s="7"/>
      <c r="H1903" s="122">
        <f>VLOOKUP(A1903,'NIP totaal 2021'!$A$4:$I$2114,9,0)</f>
        <v>0</v>
      </c>
      <c r="I1903" s="32">
        <f t="shared" si="150"/>
        <v>0</v>
      </c>
      <c r="J1903" s="27">
        <f t="shared" si="151"/>
        <v>0</v>
      </c>
      <c r="K1903" s="81">
        <f t="shared" si="153"/>
        <v>1</v>
      </c>
      <c r="L1903" s="28">
        <f t="shared" si="152"/>
        <v>0</v>
      </c>
      <c r="M1903" s="28">
        <f t="shared" si="154"/>
        <v>0</v>
      </c>
    </row>
    <row r="1904" spans="1:13" ht="14.15" customHeight="1" x14ac:dyDescent="0.25">
      <c r="A1904" s="129">
        <v>16993373</v>
      </c>
      <c r="B1904" s="124" t="s">
        <v>2880</v>
      </c>
      <c r="C1904" s="124" t="s">
        <v>2881</v>
      </c>
      <c r="D1904" s="4" t="s">
        <v>2991</v>
      </c>
      <c r="E1904" s="6">
        <v>60</v>
      </c>
      <c r="F1904" s="6"/>
      <c r="G1904" s="7"/>
      <c r="H1904" s="122">
        <f>VLOOKUP(A1904,'NIP totaal 2021'!$A$4:$I$2114,9,0)</f>
        <v>0</v>
      </c>
      <c r="I1904" s="32">
        <f t="shared" si="150"/>
        <v>0</v>
      </c>
      <c r="J1904" s="27">
        <f t="shared" si="151"/>
        <v>0</v>
      </c>
      <c r="K1904" s="81">
        <f t="shared" si="153"/>
        <v>1</v>
      </c>
      <c r="L1904" s="28">
        <f t="shared" si="152"/>
        <v>0</v>
      </c>
      <c r="M1904" s="28">
        <f t="shared" si="154"/>
        <v>0</v>
      </c>
    </row>
    <row r="1905" spans="1:13" ht="14.15" customHeight="1" x14ac:dyDescent="0.25">
      <c r="A1905" s="129">
        <v>16994019</v>
      </c>
      <c r="B1905" s="124" t="s">
        <v>2882</v>
      </c>
      <c r="C1905" s="124" t="s">
        <v>2883</v>
      </c>
      <c r="D1905" s="4" t="s">
        <v>2991</v>
      </c>
      <c r="E1905" s="6">
        <v>30</v>
      </c>
      <c r="F1905" s="6"/>
      <c r="G1905" s="7"/>
      <c r="H1905" s="122">
        <f>VLOOKUP(A1905,'NIP totaal 2021'!$A$4:$I$2114,9,0)</f>
        <v>0</v>
      </c>
      <c r="I1905" s="32">
        <f t="shared" si="150"/>
        <v>0</v>
      </c>
      <c r="J1905" s="27">
        <f t="shared" si="151"/>
        <v>0</v>
      </c>
      <c r="K1905" s="81">
        <f t="shared" si="153"/>
        <v>1</v>
      </c>
      <c r="L1905" s="28">
        <f t="shared" si="152"/>
        <v>0</v>
      </c>
      <c r="M1905" s="28">
        <f t="shared" si="154"/>
        <v>0</v>
      </c>
    </row>
    <row r="1906" spans="1:13" ht="14.15" customHeight="1" x14ac:dyDescent="0.25">
      <c r="A1906" s="129">
        <v>16994264</v>
      </c>
      <c r="B1906" s="124" t="s">
        <v>166</v>
      </c>
      <c r="C1906" s="124" t="s">
        <v>167</v>
      </c>
      <c r="D1906" s="4" t="s">
        <v>2991</v>
      </c>
      <c r="E1906" s="6">
        <v>1</v>
      </c>
      <c r="F1906" s="6"/>
      <c r="G1906" s="7"/>
      <c r="H1906" s="122">
        <f>VLOOKUP(A1906,'NIP totaal 2021'!$A$4:$I$2114,9,0)</f>
        <v>0</v>
      </c>
      <c r="I1906" s="32">
        <f t="shared" si="150"/>
        <v>0</v>
      </c>
      <c r="J1906" s="27">
        <f t="shared" si="151"/>
        <v>0</v>
      </c>
      <c r="K1906" s="81">
        <f t="shared" si="153"/>
        <v>1</v>
      </c>
      <c r="L1906" s="28">
        <f t="shared" si="152"/>
        <v>0</v>
      </c>
      <c r="M1906" s="28">
        <f t="shared" si="154"/>
        <v>0</v>
      </c>
    </row>
    <row r="1907" spans="1:13" ht="14.15" customHeight="1" x14ac:dyDescent="0.25">
      <c r="A1907" s="129">
        <v>16995279</v>
      </c>
      <c r="B1907" s="124" t="s">
        <v>196</v>
      </c>
      <c r="C1907" s="124" t="s">
        <v>197</v>
      </c>
      <c r="D1907" s="4" t="s">
        <v>2991</v>
      </c>
      <c r="E1907" s="6">
        <v>100</v>
      </c>
      <c r="F1907" s="6"/>
      <c r="G1907" s="7"/>
      <c r="H1907" s="122">
        <f>VLOOKUP(A1907,'NIP totaal 2021'!$A$4:$I$2114,9,0)</f>
        <v>0</v>
      </c>
      <c r="I1907" s="32">
        <f t="shared" si="150"/>
        <v>0</v>
      </c>
      <c r="J1907" s="27">
        <f t="shared" si="151"/>
        <v>0</v>
      </c>
      <c r="K1907" s="81">
        <f t="shared" si="153"/>
        <v>1</v>
      </c>
      <c r="L1907" s="28">
        <f t="shared" si="152"/>
        <v>0</v>
      </c>
      <c r="M1907" s="28">
        <f t="shared" si="154"/>
        <v>0</v>
      </c>
    </row>
    <row r="1908" spans="1:13" ht="14.15" customHeight="1" x14ac:dyDescent="0.25">
      <c r="A1908" s="129">
        <v>16995317</v>
      </c>
      <c r="B1908" s="124" t="s">
        <v>2759</v>
      </c>
      <c r="C1908" s="124" t="s">
        <v>2760</v>
      </c>
      <c r="D1908" s="4" t="s">
        <v>2991</v>
      </c>
      <c r="E1908" s="6">
        <v>1</v>
      </c>
      <c r="F1908" s="6"/>
      <c r="G1908" s="7"/>
      <c r="H1908" s="122">
        <f>VLOOKUP(A1908,'NIP totaal 2021'!$A$4:$I$2114,9,0)</f>
        <v>0</v>
      </c>
      <c r="I1908" s="32">
        <f t="shared" si="150"/>
        <v>0</v>
      </c>
      <c r="J1908" s="27">
        <f t="shared" si="151"/>
        <v>0</v>
      </c>
      <c r="K1908" s="81">
        <f t="shared" si="153"/>
        <v>1</v>
      </c>
      <c r="L1908" s="28">
        <f t="shared" si="152"/>
        <v>0</v>
      </c>
      <c r="M1908" s="28">
        <f t="shared" si="154"/>
        <v>0</v>
      </c>
    </row>
    <row r="1909" spans="1:13" ht="14.15" customHeight="1" x14ac:dyDescent="0.25">
      <c r="A1909" s="129">
        <v>16995740</v>
      </c>
      <c r="B1909" s="124" t="s">
        <v>2884</v>
      </c>
      <c r="C1909" s="124" t="s">
        <v>2885</v>
      </c>
      <c r="D1909" s="4" t="s">
        <v>2991</v>
      </c>
      <c r="E1909" s="6">
        <v>1</v>
      </c>
      <c r="F1909" s="6"/>
      <c r="G1909" s="7"/>
      <c r="H1909" s="122">
        <f>VLOOKUP(A1909,'NIP totaal 2021'!$A$4:$I$2114,9,0)</f>
        <v>0</v>
      </c>
      <c r="I1909" s="32">
        <f t="shared" si="150"/>
        <v>0</v>
      </c>
      <c r="J1909" s="27">
        <f t="shared" si="151"/>
        <v>0</v>
      </c>
      <c r="K1909" s="81">
        <f t="shared" si="153"/>
        <v>1</v>
      </c>
      <c r="L1909" s="28">
        <f t="shared" si="152"/>
        <v>0</v>
      </c>
      <c r="M1909" s="28">
        <f t="shared" si="154"/>
        <v>0</v>
      </c>
    </row>
    <row r="1910" spans="1:13" ht="14.15" customHeight="1" x14ac:dyDescent="0.25">
      <c r="A1910" s="129">
        <v>16996062</v>
      </c>
      <c r="B1910" s="124" t="s">
        <v>2789</v>
      </c>
      <c r="C1910" s="124" t="s">
        <v>159</v>
      </c>
      <c r="D1910" s="4" t="s">
        <v>2991</v>
      </c>
      <c r="E1910" s="6">
        <v>112</v>
      </c>
      <c r="F1910" s="6"/>
      <c r="G1910" s="7"/>
      <c r="H1910" s="122">
        <f>VLOOKUP(A1910,'NIP totaal 2021'!$A$4:$I$2114,9,0)</f>
        <v>0</v>
      </c>
      <c r="I1910" s="32">
        <f t="shared" si="150"/>
        <v>0</v>
      </c>
      <c r="J1910" s="27">
        <f t="shared" si="151"/>
        <v>0</v>
      </c>
      <c r="K1910" s="81">
        <f t="shared" si="153"/>
        <v>1</v>
      </c>
      <c r="L1910" s="28">
        <f t="shared" si="152"/>
        <v>0</v>
      </c>
      <c r="M1910" s="28">
        <f t="shared" si="154"/>
        <v>0</v>
      </c>
    </row>
    <row r="1911" spans="1:13" ht="14.15" customHeight="1" x14ac:dyDescent="0.25">
      <c r="A1911" s="129">
        <v>16998111</v>
      </c>
      <c r="B1911" s="124" t="s">
        <v>261</v>
      </c>
      <c r="C1911" s="124" t="s">
        <v>262</v>
      </c>
      <c r="D1911" s="4" t="s">
        <v>2991</v>
      </c>
      <c r="E1911" s="6">
        <v>21</v>
      </c>
      <c r="F1911" s="6"/>
      <c r="G1911" s="7"/>
      <c r="H1911" s="122">
        <f>VLOOKUP(A1911,'NIP totaal 2021'!$A$4:$I$2114,9,0)</f>
        <v>0</v>
      </c>
      <c r="I1911" s="32">
        <f t="shared" si="150"/>
        <v>0</v>
      </c>
      <c r="J1911" s="27">
        <f t="shared" si="151"/>
        <v>0</v>
      </c>
      <c r="K1911" s="81">
        <f t="shared" si="153"/>
        <v>1</v>
      </c>
      <c r="L1911" s="28">
        <f t="shared" si="152"/>
        <v>0</v>
      </c>
      <c r="M1911" s="28">
        <f t="shared" si="154"/>
        <v>0</v>
      </c>
    </row>
    <row r="1912" spans="1:13" ht="14.15" customHeight="1" x14ac:dyDescent="0.25">
      <c r="A1912" s="129">
        <v>16998227</v>
      </c>
      <c r="B1912" s="124" t="s">
        <v>150</v>
      </c>
      <c r="C1912" s="124" t="s">
        <v>151</v>
      </c>
      <c r="D1912" s="4" t="s">
        <v>2991</v>
      </c>
      <c r="E1912" s="6">
        <v>1</v>
      </c>
      <c r="F1912" s="6"/>
      <c r="G1912" s="7"/>
      <c r="H1912" s="122">
        <f>VLOOKUP(A1912,'NIP totaal 2021'!$A$4:$I$2114,9,0)</f>
        <v>0</v>
      </c>
      <c r="I1912" s="32">
        <f t="shared" si="150"/>
        <v>0</v>
      </c>
      <c r="J1912" s="27">
        <f t="shared" si="151"/>
        <v>0</v>
      </c>
      <c r="K1912" s="81">
        <f t="shared" si="153"/>
        <v>1</v>
      </c>
      <c r="L1912" s="28">
        <f t="shared" si="152"/>
        <v>0</v>
      </c>
      <c r="M1912" s="28">
        <f t="shared" si="154"/>
        <v>0</v>
      </c>
    </row>
    <row r="1913" spans="1:13" ht="14.15" customHeight="1" x14ac:dyDescent="0.25">
      <c r="A1913" s="129">
        <v>16998235</v>
      </c>
      <c r="B1913" s="124" t="s">
        <v>150</v>
      </c>
      <c r="C1913" s="124" t="s">
        <v>151</v>
      </c>
      <c r="D1913" s="4" t="s">
        <v>2991</v>
      </c>
      <c r="E1913" s="6">
        <v>1</v>
      </c>
      <c r="F1913" s="6"/>
      <c r="G1913" s="7"/>
      <c r="H1913" s="122">
        <f>VLOOKUP(A1913,'NIP totaal 2021'!$A$4:$I$2114,9,0)</f>
        <v>0</v>
      </c>
      <c r="I1913" s="32">
        <f t="shared" si="150"/>
        <v>0</v>
      </c>
      <c r="J1913" s="27">
        <f t="shared" si="151"/>
        <v>0</v>
      </c>
      <c r="K1913" s="81">
        <f t="shared" si="153"/>
        <v>1</v>
      </c>
      <c r="L1913" s="28">
        <f t="shared" si="152"/>
        <v>0</v>
      </c>
      <c r="M1913" s="28">
        <f t="shared" si="154"/>
        <v>0</v>
      </c>
    </row>
    <row r="1914" spans="1:13" ht="14.15" customHeight="1" x14ac:dyDescent="0.25">
      <c r="A1914" s="129">
        <v>16998243</v>
      </c>
      <c r="B1914" s="124" t="s">
        <v>146</v>
      </c>
      <c r="C1914" s="124" t="s">
        <v>147</v>
      </c>
      <c r="D1914" s="4" t="s">
        <v>2991</v>
      </c>
      <c r="E1914" s="6">
        <v>1</v>
      </c>
      <c r="F1914" s="6"/>
      <c r="G1914" s="7"/>
      <c r="H1914" s="122">
        <f>VLOOKUP(A1914,'NIP totaal 2021'!$A$4:$I$2114,9,0)</f>
        <v>0</v>
      </c>
      <c r="I1914" s="32">
        <f t="shared" si="150"/>
        <v>0</v>
      </c>
      <c r="J1914" s="27">
        <f t="shared" si="151"/>
        <v>0</v>
      </c>
      <c r="K1914" s="81">
        <f t="shared" si="153"/>
        <v>1</v>
      </c>
      <c r="L1914" s="28">
        <f t="shared" si="152"/>
        <v>0</v>
      </c>
      <c r="M1914" s="28">
        <f t="shared" si="154"/>
        <v>0</v>
      </c>
    </row>
    <row r="1915" spans="1:13" ht="14.15" customHeight="1" x14ac:dyDescent="0.25">
      <c r="A1915" s="129">
        <v>16998251</v>
      </c>
      <c r="B1915" s="124" t="s">
        <v>146</v>
      </c>
      <c r="C1915" s="124" t="s">
        <v>147</v>
      </c>
      <c r="D1915" s="4" t="s">
        <v>2991</v>
      </c>
      <c r="E1915" s="6">
        <v>1</v>
      </c>
      <c r="F1915" s="6"/>
      <c r="G1915" s="7"/>
      <c r="H1915" s="122">
        <f>VLOOKUP(A1915,'NIP totaal 2021'!$A$4:$I$2114,9,0)</f>
        <v>0</v>
      </c>
      <c r="I1915" s="32">
        <f t="shared" si="150"/>
        <v>0</v>
      </c>
      <c r="J1915" s="27">
        <f t="shared" si="151"/>
        <v>0</v>
      </c>
      <c r="K1915" s="81">
        <f t="shared" si="153"/>
        <v>1</v>
      </c>
      <c r="L1915" s="28">
        <f t="shared" si="152"/>
        <v>0</v>
      </c>
      <c r="M1915" s="28">
        <f t="shared" si="154"/>
        <v>0</v>
      </c>
    </row>
    <row r="1916" spans="1:13" ht="14.15" customHeight="1" x14ac:dyDescent="0.25">
      <c r="A1916" s="129">
        <v>16998278</v>
      </c>
      <c r="B1916" s="124" t="s">
        <v>146</v>
      </c>
      <c r="C1916" s="124" t="s">
        <v>147</v>
      </c>
      <c r="D1916" s="4" t="s">
        <v>2991</v>
      </c>
      <c r="E1916" s="6">
        <v>1</v>
      </c>
      <c r="F1916" s="6"/>
      <c r="G1916" s="7"/>
      <c r="H1916" s="122">
        <f>VLOOKUP(A1916,'NIP totaal 2021'!$A$4:$I$2114,9,0)</f>
        <v>0</v>
      </c>
      <c r="I1916" s="32">
        <f t="shared" si="150"/>
        <v>0</v>
      </c>
      <c r="J1916" s="27">
        <f t="shared" si="151"/>
        <v>0</v>
      </c>
      <c r="K1916" s="81">
        <f t="shared" si="153"/>
        <v>1</v>
      </c>
      <c r="L1916" s="28">
        <f t="shared" si="152"/>
        <v>0</v>
      </c>
      <c r="M1916" s="28">
        <f t="shared" si="154"/>
        <v>0</v>
      </c>
    </row>
    <row r="1917" spans="1:13" ht="14.15" customHeight="1" x14ac:dyDescent="0.25">
      <c r="A1917" s="129">
        <v>16998324</v>
      </c>
      <c r="B1917" s="124" t="s">
        <v>368</v>
      </c>
      <c r="C1917" s="124" t="s">
        <v>369</v>
      </c>
      <c r="D1917" s="4" t="s">
        <v>2991</v>
      </c>
      <c r="E1917" s="6">
        <v>1</v>
      </c>
      <c r="F1917" s="6"/>
      <c r="G1917" s="7"/>
      <c r="H1917" s="122">
        <f>VLOOKUP(A1917,'NIP totaal 2021'!$A$4:$I$2114,9,0)</f>
        <v>0</v>
      </c>
      <c r="I1917" s="32">
        <f t="shared" si="150"/>
        <v>0</v>
      </c>
      <c r="J1917" s="27">
        <f t="shared" si="151"/>
        <v>0</v>
      </c>
      <c r="K1917" s="81">
        <f t="shared" si="153"/>
        <v>1</v>
      </c>
      <c r="L1917" s="28">
        <f t="shared" si="152"/>
        <v>0</v>
      </c>
      <c r="M1917" s="28">
        <f t="shared" si="154"/>
        <v>0</v>
      </c>
    </row>
    <row r="1918" spans="1:13" ht="14.15" customHeight="1" x14ac:dyDescent="0.25">
      <c r="A1918" s="129">
        <v>16998332</v>
      </c>
      <c r="B1918" s="124" t="s">
        <v>368</v>
      </c>
      <c r="C1918" s="124" t="s">
        <v>369</v>
      </c>
      <c r="D1918" s="4" t="s">
        <v>2991</v>
      </c>
      <c r="E1918" s="6">
        <v>1</v>
      </c>
      <c r="F1918" s="6"/>
      <c r="G1918" s="7"/>
      <c r="H1918" s="122">
        <f>VLOOKUP(A1918,'NIP totaal 2021'!$A$4:$I$2114,9,0)</f>
        <v>0</v>
      </c>
      <c r="I1918" s="32">
        <f t="shared" si="150"/>
        <v>0</v>
      </c>
      <c r="J1918" s="27">
        <f t="shared" si="151"/>
        <v>0</v>
      </c>
      <c r="K1918" s="81">
        <f t="shared" si="153"/>
        <v>1</v>
      </c>
      <c r="L1918" s="28">
        <f t="shared" si="152"/>
        <v>0</v>
      </c>
      <c r="M1918" s="28">
        <f t="shared" si="154"/>
        <v>0</v>
      </c>
    </row>
    <row r="1919" spans="1:13" ht="14.15" customHeight="1" x14ac:dyDescent="0.25">
      <c r="A1919" s="129">
        <v>16998618</v>
      </c>
      <c r="B1919" s="124" t="s">
        <v>114</v>
      </c>
      <c r="C1919" s="124" t="s">
        <v>115</v>
      </c>
      <c r="D1919" s="4" t="s">
        <v>2991</v>
      </c>
      <c r="E1919" s="6">
        <v>50</v>
      </c>
      <c r="F1919" s="6"/>
      <c r="G1919" s="7"/>
      <c r="H1919" s="122">
        <f>VLOOKUP(A1919,'NIP totaal 2021'!$A$4:$I$2114,9,0)</f>
        <v>0</v>
      </c>
      <c r="I1919" s="32">
        <f t="shared" si="150"/>
        <v>0</v>
      </c>
      <c r="J1919" s="27">
        <f t="shared" si="151"/>
        <v>0</v>
      </c>
      <c r="K1919" s="81">
        <f t="shared" si="153"/>
        <v>1</v>
      </c>
      <c r="L1919" s="28">
        <f t="shared" si="152"/>
        <v>0</v>
      </c>
      <c r="M1919" s="28">
        <f t="shared" si="154"/>
        <v>0</v>
      </c>
    </row>
    <row r="1920" spans="1:13" ht="14.15" customHeight="1" x14ac:dyDescent="0.25">
      <c r="A1920" s="129">
        <v>17001013</v>
      </c>
      <c r="B1920" s="124" t="s">
        <v>261</v>
      </c>
      <c r="C1920" s="124" t="s">
        <v>262</v>
      </c>
      <c r="D1920" s="4" t="s">
        <v>2991</v>
      </c>
      <c r="E1920" s="6">
        <v>21</v>
      </c>
      <c r="F1920" s="6"/>
      <c r="G1920" s="7"/>
      <c r="H1920" s="122">
        <f>VLOOKUP(A1920,'NIP totaal 2021'!$A$4:$I$2114,9,0)</f>
        <v>0</v>
      </c>
      <c r="I1920" s="32">
        <f t="shared" si="150"/>
        <v>0</v>
      </c>
      <c r="J1920" s="27">
        <f t="shared" si="151"/>
        <v>0</v>
      </c>
      <c r="K1920" s="81">
        <f t="shared" si="153"/>
        <v>1</v>
      </c>
      <c r="L1920" s="28">
        <f t="shared" si="152"/>
        <v>0</v>
      </c>
      <c r="M1920" s="28">
        <f t="shared" si="154"/>
        <v>0</v>
      </c>
    </row>
    <row r="1921" spans="1:13" ht="14.15" customHeight="1" x14ac:dyDescent="0.25">
      <c r="A1921" s="129">
        <v>17001846</v>
      </c>
      <c r="B1921" s="124" t="s">
        <v>150</v>
      </c>
      <c r="C1921" s="124" t="s">
        <v>151</v>
      </c>
      <c r="D1921" s="4" t="s">
        <v>2991</v>
      </c>
      <c r="E1921" s="6">
        <v>1</v>
      </c>
      <c r="F1921" s="6"/>
      <c r="G1921" s="7"/>
      <c r="H1921" s="122">
        <f>VLOOKUP(A1921,'NIP totaal 2021'!$A$4:$I$2114,9,0)</f>
        <v>0</v>
      </c>
      <c r="I1921" s="32">
        <f t="shared" si="150"/>
        <v>0</v>
      </c>
      <c r="J1921" s="27">
        <f t="shared" si="151"/>
        <v>0</v>
      </c>
      <c r="K1921" s="81">
        <f t="shared" si="153"/>
        <v>1</v>
      </c>
      <c r="L1921" s="28">
        <f t="shared" si="152"/>
        <v>0</v>
      </c>
      <c r="M1921" s="28">
        <f t="shared" si="154"/>
        <v>0</v>
      </c>
    </row>
    <row r="1922" spans="1:13" ht="14.15" customHeight="1" x14ac:dyDescent="0.25">
      <c r="A1922" s="129">
        <v>17002044</v>
      </c>
      <c r="B1922" s="124" t="s">
        <v>86</v>
      </c>
      <c r="C1922" s="124" t="s">
        <v>87</v>
      </c>
      <c r="D1922" s="4" t="s">
        <v>2991</v>
      </c>
      <c r="E1922" s="6">
        <v>2</v>
      </c>
      <c r="F1922" s="6"/>
      <c r="G1922" s="7"/>
      <c r="H1922" s="122">
        <f>VLOOKUP(A1922,'NIP totaal 2021'!$A$4:$I$2114,9,0)</f>
        <v>0</v>
      </c>
      <c r="I1922" s="32">
        <f t="shared" si="150"/>
        <v>0</v>
      </c>
      <c r="J1922" s="27">
        <f t="shared" si="151"/>
        <v>0</v>
      </c>
      <c r="K1922" s="81">
        <f t="shared" si="153"/>
        <v>1</v>
      </c>
      <c r="L1922" s="28">
        <f t="shared" si="152"/>
        <v>0</v>
      </c>
      <c r="M1922" s="28">
        <f t="shared" si="154"/>
        <v>0</v>
      </c>
    </row>
    <row r="1923" spans="1:13" ht="14.15" customHeight="1" x14ac:dyDescent="0.25">
      <c r="A1923" s="129">
        <v>17002427</v>
      </c>
      <c r="B1923" s="124" t="s">
        <v>2788</v>
      </c>
      <c r="C1923" s="124" t="s">
        <v>155</v>
      </c>
      <c r="D1923" s="4" t="s">
        <v>2991</v>
      </c>
      <c r="E1923" s="6">
        <v>30</v>
      </c>
      <c r="F1923" s="6"/>
      <c r="G1923" s="7"/>
      <c r="H1923" s="122">
        <f>VLOOKUP(A1923,'NIP totaal 2021'!$A$4:$I$2114,9,0)</f>
        <v>0</v>
      </c>
      <c r="I1923" s="32">
        <f t="shared" si="150"/>
        <v>0</v>
      </c>
      <c r="J1923" s="27">
        <f t="shared" si="151"/>
        <v>0</v>
      </c>
      <c r="K1923" s="81">
        <f t="shared" si="153"/>
        <v>1</v>
      </c>
      <c r="L1923" s="28">
        <f t="shared" si="152"/>
        <v>0</v>
      </c>
      <c r="M1923" s="28">
        <f t="shared" si="154"/>
        <v>0</v>
      </c>
    </row>
    <row r="1924" spans="1:13" ht="14.15" customHeight="1" x14ac:dyDescent="0.25">
      <c r="A1924" s="129">
        <v>17002435</v>
      </c>
      <c r="B1924" s="124" t="s">
        <v>2788</v>
      </c>
      <c r="C1924" s="124" t="s">
        <v>155</v>
      </c>
      <c r="D1924" s="4" t="s">
        <v>2991</v>
      </c>
      <c r="E1924" s="6">
        <v>30</v>
      </c>
      <c r="F1924" s="6"/>
      <c r="G1924" s="7"/>
      <c r="H1924" s="122">
        <f>VLOOKUP(A1924,'NIP totaal 2021'!$A$4:$I$2114,9,0)</f>
        <v>0</v>
      </c>
      <c r="I1924" s="32">
        <f t="shared" si="150"/>
        <v>0</v>
      </c>
      <c r="J1924" s="27">
        <f t="shared" si="151"/>
        <v>0</v>
      </c>
      <c r="K1924" s="81">
        <f t="shared" si="153"/>
        <v>1</v>
      </c>
      <c r="L1924" s="28">
        <f t="shared" si="152"/>
        <v>0</v>
      </c>
      <c r="M1924" s="28">
        <f t="shared" si="154"/>
        <v>0</v>
      </c>
    </row>
    <row r="1925" spans="1:13" ht="14.15" customHeight="1" x14ac:dyDescent="0.25">
      <c r="A1925" s="129">
        <v>17002443</v>
      </c>
      <c r="B1925" s="124" t="s">
        <v>2788</v>
      </c>
      <c r="C1925" s="124" t="s">
        <v>155</v>
      </c>
      <c r="D1925" s="4" t="s">
        <v>2991</v>
      </c>
      <c r="E1925" s="6">
        <v>30</v>
      </c>
      <c r="F1925" s="6"/>
      <c r="G1925" s="7"/>
      <c r="H1925" s="122">
        <f>VLOOKUP(A1925,'NIP totaal 2021'!$A$4:$I$2114,9,0)</f>
        <v>0</v>
      </c>
      <c r="I1925" s="32">
        <f t="shared" si="150"/>
        <v>0</v>
      </c>
      <c r="J1925" s="27">
        <f t="shared" si="151"/>
        <v>0</v>
      </c>
      <c r="K1925" s="81">
        <f t="shared" si="153"/>
        <v>1</v>
      </c>
      <c r="L1925" s="28">
        <f t="shared" si="152"/>
        <v>0</v>
      </c>
      <c r="M1925" s="28">
        <f t="shared" si="154"/>
        <v>0</v>
      </c>
    </row>
    <row r="1926" spans="1:13" ht="14.15" customHeight="1" x14ac:dyDescent="0.25">
      <c r="A1926" s="129">
        <v>17003180</v>
      </c>
      <c r="B1926" s="124" t="s">
        <v>170</v>
      </c>
      <c r="C1926" s="124" t="s">
        <v>171</v>
      </c>
      <c r="D1926" s="4" t="s">
        <v>2991</v>
      </c>
      <c r="E1926" s="6">
        <v>21</v>
      </c>
      <c r="F1926" s="6"/>
      <c r="G1926" s="7"/>
      <c r="H1926" s="122">
        <f>VLOOKUP(A1926,'NIP totaal 2021'!$A$4:$I$2114,9,0)</f>
        <v>0</v>
      </c>
      <c r="I1926" s="32">
        <f t="shared" si="150"/>
        <v>0</v>
      </c>
      <c r="J1926" s="27">
        <f t="shared" si="151"/>
        <v>0</v>
      </c>
      <c r="K1926" s="81">
        <f t="shared" si="153"/>
        <v>1</v>
      </c>
      <c r="L1926" s="28">
        <f t="shared" si="152"/>
        <v>0</v>
      </c>
      <c r="M1926" s="28">
        <f t="shared" si="154"/>
        <v>0</v>
      </c>
    </row>
    <row r="1927" spans="1:13" ht="14.15" customHeight="1" x14ac:dyDescent="0.25">
      <c r="A1927" s="129">
        <v>17003199</v>
      </c>
      <c r="B1927" s="124" t="s">
        <v>170</v>
      </c>
      <c r="C1927" s="124" t="s">
        <v>171</v>
      </c>
      <c r="D1927" s="4" t="s">
        <v>2991</v>
      </c>
      <c r="E1927" s="6">
        <v>21</v>
      </c>
      <c r="F1927" s="6"/>
      <c r="G1927" s="7"/>
      <c r="H1927" s="122">
        <f>VLOOKUP(A1927,'NIP totaal 2021'!$A$4:$I$2114,9,0)</f>
        <v>0</v>
      </c>
      <c r="I1927" s="32">
        <f t="shared" si="150"/>
        <v>0</v>
      </c>
      <c r="J1927" s="27">
        <f t="shared" si="151"/>
        <v>0</v>
      </c>
      <c r="K1927" s="81">
        <f t="shared" si="153"/>
        <v>1</v>
      </c>
      <c r="L1927" s="28">
        <f t="shared" si="152"/>
        <v>0</v>
      </c>
      <c r="M1927" s="28">
        <f t="shared" si="154"/>
        <v>0</v>
      </c>
    </row>
    <row r="1928" spans="1:13" ht="14.15" customHeight="1" x14ac:dyDescent="0.25">
      <c r="A1928" s="129">
        <v>17003229</v>
      </c>
      <c r="B1928" s="124" t="s">
        <v>474</v>
      </c>
      <c r="C1928" s="124" t="s">
        <v>475</v>
      </c>
      <c r="D1928" s="4" t="s">
        <v>2991</v>
      </c>
      <c r="E1928" s="6">
        <v>24</v>
      </c>
      <c r="F1928" s="6"/>
      <c r="G1928" s="7"/>
      <c r="H1928" s="122">
        <f>VLOOKUP(A1928,'NIP totaal 2021'!$A$4:$I$2114,9,0)</f>
        <v>0</v>
      </c>
      <c r="I1928" s="32">
        <f t="shared" si="150"/>
        <v>0</v>
      </c>
      <c r="J1928" s="27">
        <f t="shared" si="151"/>
        <v>0</v>
      </c>
      <c r="K1928" s="81">
        <f t="shared" si="153"/>
        <v>1</v>
      </c>
      <c r="L1928" s="28">
        <f t="shared" si="152"/>
        <v>0</v>
      </c>
      <c r="M1928" s="28">
        <f t="shared" si="154"/>
        <v>0</v>
      </c>
    </row>
    <row r="1929" spans="1:13" ht="14.15" customHeight="1" x14ac:dyDescent="0.25">
      <c r="A1929" s="129">
        <v>17003415</v>
      </c>
      <c r="B1929" s="124" t="s">
        <v>86</v>
      </c>
      <c r="C1929" s="124" t="s">
        <v>87</v>
      </c>
      <c r="D1929" s="4" t="s">
        <v>2991</v>
      </c>
      <c r="E1929" s="6">
        <v>6</v>
      </c>
      <c r="F1929" s="6"/>
      <c r="G1929" s="7"/>
      <c r="H1929" s="122">
        <f>VLOOKUP(A1929,'NIP totaal 2021'!$A$4:$I$2114,9,0)</f>
        <v>0</v>
      </c>
      <c r="I1929" s="32">
        <f t="shared" si="150"/>
        <v>0</v>
      </c>
      <c r="J1929" s="27">
        <f t="shared" si="151"/>
        <v>0</v>
      </c>
      <c r="K1929" s="81">
        <f t="shared" si="153"/>
        <v>1</v>
      </c>
      <c r="L1929" s="28">
        <f t="shared" si="152"/>
        <v>0</v>
      </c>
      <c r="M1929" s="28">
        <f t="shared" si="154"/>
        <v>0</v>
      </c>
    </row>
    <row r="1930" spans="1:13" ht="14.15" customHeight="1" x14ac:dyDescent="0.25">
      <c r="A1930" s="129">
        <v>17003423</v>
      </c>
      <c r="B1930" s="124" t="s">
        <v>86</v>
      </c>
      <c r="C1930" s="124" t="s">
        <v>87</v>
      </c>
      <c r="D1930" s="4" t="s">
        <v>2991</v>
      </c>
      <c r="E1930" s="6">
        <v>6</v>
      </c>
      <c r="F1930" s="6"/>
      <c r="G1930" s="7"/>
      <c r="H1930" s="122">
        <f>VLOOKUP(A1930,'NIP totaal 2021'!$A$4:$I$2114,9,0)</f>
        <v>0</v>
      </c>
      <c r="I1930" s="32">
        <f t="shared" si="150"/>
        <v>0</v>
      </c>
      <c r="J1930" s="27">
        <f t="shared" si="151"/>
        <v>0</v>
      </c>
      <c r="K1930" s="81">
        <f t="shared" si="153"/>
        <v>1</v>
      </c>
      <c r="L1930" s="28">
        <f t="shared" si="152"/>
        <v>0</v>
      </c>
      <c r="M1930" s="28">
        <f t="shared" si="154"/>
        <v>0</v>
      </c>
    </row>
    <row r="1931" spans="1:13" ht="14.15" customHeight="1" x14ac:dyDescent="0.25">
      <c r="A1931" s="129">
        <v>17005795</v>
      </c>
      <c r="B1931" s="124" t="s">
        <v>207</v>
      </c>
      <c r="C1931" s="124" t="s">
        <v>208</v>
      </c>
      <c r="D1931" s="4" t="s">
        <v>2991</v>
      </c>
      <c r="E1931" s="6">
        <v>5</v>
      </c>
      <c r="F1931" s="6"/>
      <c r="G1931" s="7"/>
      <c r="H1931" s="122">
        <f>VLOOKUP(A1931,'NIP totaal 2021'!$A$4:$I$2114,9,0)</f>
        <v>0</v>
      </c>
      <c r="I1931" s="32">
        <f t="shared" si="150"/>
        <v>0</v>
      </c>
      <c r="J1931" s="27">
        <f t="shared" si="151"/>
        <v>0</v>
      </c>
      <c r="K1931" s="81">
        <f t="shared" si="153"/>
        <v>1</v>
      </c>
      <c r="L1931" s="28">
        <f t="shared" si="152"/>
        <v>0</v>
      </c>
      <c r="M1931" s="28">
        <f t="shared" si="154"/>
        <v>0</v>
      </c>
    </row>
    <row r="1932" spans="1:13" ht="14.15" customHeight="1" x14ac:dyDescent="0.25">
      <c r="A1932" s="129">
        <v>17005949</v>
      </c>
      <c r="B1932" s="124" t="s">
        <v>88</v>
      </c>
      <c r="C1932" s="124" t="s">
        <v>89</v>
      </c>
      <c r="D1932" s="4" t="s">
        <v>2991</v>
      </c>
      <c r="E1932" s="6">
        <v>1</v>
      </c>
      <c r="F1932" s="6"/>
      <c r="G1932" s="7"/>
      <c r="H1932" s="122">
        <f>VLOOKUP(A1932,'NIP totaal 2021'!$A$4:$I$2114,9,0)</f>
        <v>0</v>
      </c>
      <c r="I1932" s="32">
        <f t="shared" si="150"/>
        <v>0</v>
      </c>
      <c r="J1932" s="27">
        <f t="shared" si="151"/>
        <v>0</v>
      </c>
      <c r="K1932" s="81">
        <f t="shared" si="153"/>
        <v>1</v>
      </c>
      <c r="L1932" s="28">
        <f t="shared" si="152"/>
        <v>0</v>
      </c>
      <c r="M1932" s="28">
        <f t="shared" si="154"/>
        <v>0</v>
      </c>
    </row>
    <row r="1933" spans="1:13" ht="14.15" customHeight="1" x14ac:dyDescent="0.25">
      <c r="A1933" s="129">
        <v>17007089</v>
      </c>
      <c r="B1933" s="124" t="s">
        <v>190</v>
      </c>
      <c r="C1933" s="124" t="s">
        <v>191</v>
      </c>
      <c r="D1933" s="4" t="s">
        <v>2991</v>
      </c>
      <c r="E1933" s="6">
        <v>1</v>
      </c>
      <c r="F1933" s="6"/>
      <c r="G1933" s="7"/>
      <c r="H1933" s="122">
        <f>VLOOKUP(A1933,'NIP totaal 2021'!$A$4:$I$2114,9,0)</f>
        <v>0</v>
      </c>
      <c r="I1933" s="32">
        <f t="shared" si="150"/>
        <v>0</v>
      </c>
      <c r="J1933" s="27">
        <f t="shared" si="151"/>
        <v>0</v>
      </c>
      <c r="K1933" s="81">
        <f t="shared" si="153"/>
        <v>1</v>
      </c>
      <c r="L1933" s="28">
        <f t="shared" si="152"/>
        <v>0</v>
      </c>
      <c r="M1933" s="28">
        <f t="shared" si="154"/>
        <v>0</v>
      </c>
    </row>
    <row r="1934" spans="1:13" ht="14.15" customHeight="1" x14ac:dyDescent="0.25">
      <c r="A1934" s="129">
        <v>17008409</v>
      </c>
      <c r="B1934" s="124" t="s">
        <v>196</v>
      </c>
      <c r="C1934" s="124" t="s">
        <v>197</v>
      </c>
      <c r="D1934" s="4" t="s">
        <v>2991</v>
      </c>
      <c r="E1934" s="6">
        <v>100</v>
      </c>
      <c r="F1934" s="6"/>
      <c r="G1934" s="7"/>
      <c r="H1934" s="122">
        <f>VLOOKUP(A1934,'NIP totaal 2021'!$A$4:$I$2114,9,0)</f>
        <v>0</v>
      </c>
      <c r="I1934" s="32">
        <f t="shared" si="150"/>
        <v>0</v>
      </c>
      <c r="J1934" s="27">
        <f t="shared" si="151"/>
        <v>0</v>
      </c>
      <c r="K1934" s="81">
        <f t="shared" si="153"/>
        <v>1</v>
      </c>
      <c r="L1934" s="28">
        <f t="shared" si="152"/>
        <v>0</v>
      </c>
      <c r="M1934" s="28">
        <f t="shared" si="154"/>
        <v>0</v>
      </c>
    </row>
    <row r="1935" spans="1:13" ht="14.15" customHeight="1" x14ac:dyDescent="0.25">
      <c r="A1935" s="129">
        <v>17008700</v>
      </c>
      <c r="B1935" s="124" t="s">
        <v>150</v>
      </c>
      <c r="C1935" s="124" t="s">
        <v>151</v>
      </c>
      <c r="D1935" s="4" t="s">
        <v>2991</v>
      </c>
      <c r="E1935" s="6">
        <v>1</v>
      </c>
      <c r="F1935" s="6"/>
      <c r="G1935" s="7"/>
      <c r="H1935" s="122">
        <f>VLOOKUP(A1935,'NIP totaal 2021'!$A$4:$I$2114,9,0)</f>
        <v>0</v>
      </c>
      <c r="I1935" s="32">
        <f t="shared" si="150"/>
        <v>0</v>
      </c>
      <c r="J1935" s="27">
        <f t="shared" si="151"/>
        <v>0</v>
      </c>
      <c r="K1935" s="81">
        <f t="shared" si="153"/>
        <v>1</v>
      </c>
      <c r="L1935" s="28">
        <f t="shared" si="152"/>
        <v>0</v>
      </c>
      <c r="M1935" s="28">
        <f t="shared" si="154"/>
        <v>0</v>
      </c>
    </row>
    <row r="1936" spans="1:13" ht="14.15" customHeight="1" x14ac:dyDescent="0.25">
      <c r="A1936" s="129">
        <v>17008727</v>
      </c>
      <c r="B1936" s="124" t="s">
        <v>150</v>
      </c>
      <c r="C1936" s="124" t="s">
        <v>151</v>
      </c>
      <c r="D1936" s="4" t="s">
        <v>2991</v>
      </c>
      <c r="E1936" s="6">
        <v>1</v>
      </c>
      <c r="F1936" s="6"/>
      <c r="G1936" s="7"/>
      <c r="H1936" s="122">
        <f>VLOOKUP(A1936,'NIP totaal 2021'!$A$4:$I$2114,9,0)</f>
        <v>0</v>
      </c>
      <c r="I1936" s="32">
        <f t="shared" si="150"/>
        <v>0</v>
      </c>
      <c r="J1936" s="27">
        <f t="shared" si="151"/>
        <v>0</v>
      </c>
      <c r="K1936" s="81">
        <f t="shared" si="153"/>
        <v>1</v>
      </c>
      <c r="L1936" s="28">
        <f t="shared" si="152"/>
        <v>0</v>
      </c>
      <c r="M1936" s="28">
        <f t="shared" si="154"/>
        <v>0</v>
      </c>
    </row>
    <row r="1937" spans="1:13" ht="14.15" customHeight="1" x14ac:dyDescent="0.25">
      <c r="A1937" s="129">
        <v>17009480</v>
      </c>
      <c r="B1937" s="124" t="s">
        <v>241</v>
      </c>
      <c r="C1937" s="124" t="s">
        <v>2722</v>
      </c>
      <c r="D1937" s="4" t="s">
        <v>2991</v>
      </c>
      <c r="E1937" s="6">
        <v>42</v>
      </c>
      <c r="F1937" s="6"/>
      <c r="G1937" s="7"/>
      <c r="H1937" s="122">
        <f>VLOOKUP(A1937,'NIP totaal 2021'!$A$4:$I$2114,9,0)</f>
        <v>0</v>
      </c>
      <c r="I1937" s="32">
        <f t="shared" si="150"/>
        <v>0</v>
      </c>
      <c r="J1937" s="27">
        <f t="shared" si="151"/>
        <v>0</v>
      </c>
      <c r="K1937" s="81">
        <f t="shared" si="153"/>
        <v>1</v>
      </c>
      <c r="L1937" s="28">
        <f t="shared" si="152"/>
        <v>0</v>
      </c>
      <c r="M1937" s="28">
        <f t="shared" si="154"/>
        <v>0</v>
      </c>
    </row>
    <row r="1938" spans="1:13" ht="14.15" customHeight="1" x14ac:dyDescent="0.25">
      <c r="A1938" s="129">
        <v>17009944</v>
      </c>
      <c r="B1938" s="124" t="s">
        <v>2796</v>
      </c>
      <c r="C1938" s="124" t="s">
        <v>212</v>
      </c>
      <c r="D1938" s="4" t="s">
        <v>2991</v>
      </c>
      <c r="E1938" s="6">
        <v>30</v>
      </c>
      <c r="F1938" s="6"/>
      <c r="G1938" s="7"/>
      <c r="H1938" s="122">
        <f>VLOOKUP(A1938,'NIP totaal 2021'!$A$4:$I$2114,9,0)</f>
        <v>0</v>
      </c>
      <c r="I1938" s="32">
        <f t="shared" si="150"/>
        <v>0</v>
      </c>
      <c r="J1938" s="27">
        <f t="shared" si="151"/>
        <v>0</v>
      </c>
      <c r="K1938" s="81">
        <f t="shared" si="153"/>
        <v>1</v>
      </c>
      <c r="L1938" s="28">
        <f t="shared" si="152"/>
        <v>0</v>
      </c>
      <c r="M1938" s="28">
        <f t="shared" si="154"/>
        <v>0</v>
      </c>
    </row>
    <row r="1939" spans="1:13" ht="14.15" customHeight="1" x14ac:dyDescent="0.25">
      <c r="A1939" s="129">
        <v>17009952</v>
      </c>
      <c r="B1939" s="124" t="s">
        <v>2818</v>
      </c>
      <c r="C1939" s="124" t="s">
        <v>296</v>
      </c>
      <c r="D1939" s="4" t="s">
        <v>2991</v>
      </c>
      <c r="E1939" s="6">
        <v>30</v>
      </c>
      <c r="F1939" s="6"/>
      <c r="G1939" s="7"/>
      <c r="H1939" s="122">
        <f>VLOOKUP(A1939,'NIP totaal 2021'!$A$4:$I$2114,9,0)</f>
        <v>0</v>
      </c>
      <c r="I1939" s="32">
        <f t="shared" si="150"/>
        <v>0</v>
      </c>
      <c r="J1939" s="27">
        <f t="shared" si="151"/>
        <v>0</v>
      </c>
      <c r="K1939" s="81">
        <f t="shared" si="153"/>
        <v>1</v>
      </c>
      <c r="L1939" s="28">
        <f t="shared" si="152"/>
        <v>0</v>
      </c>
      <c r="M1939" s="28">
        <f t="shared" si="154"/>
        <v>0</v>
      </c>
    </row>
    <row r="1940" spans="1:13" ht="14.15" customHeight="1" x14ac:dyDescent="0.25">
      <c r="A1940" s="129">
        <v>17009960</v>
      </c>
      <c r="B1940" s="124" t="s">
        <v>2788</v>
      </c>
      <c r="C1940" s="124" t="s">
        <v>155</v>
      </c>
      <c r="D1940" s="4" t="s">
        <v>2991</v>
      </c>
      <c r="E1940" s="6">
        <v>30</v>
      </c>
      <c r="F1940" s="6"/>
      <c r="G1940" s="7"/>
      <c r="H1940" s="122">
        <f>VLOOKUP(A1940,'NIP totaal 2021'!$A$4:$I$2114,9,0)</f>
        <v>0</v>
      </c>
      <c r="I1940" s="32">
        <f t="shared" ref="I1940:I2003" si="155">F1940/E1940</f>
        <v>0</v>
      </c>
      <c r="J1940" s="27">
        <f t="shared" ref="J1940:J2003" si="156">H1940/E1940*F1940</f>
        <v>0</v>
      </c>
      <c r="K1940" s="81">
        <f t="shared" si="153"/>
        <v>1</v>
      </c>
      <c r="L1940" s="28">
        <f t="shared" ref="L1940:L2003" si="157">G1940/E1940*F1940</f>
        <v>0</v>
      </c>
      <c r="M1940" s="28">
        <f t="shared" si="154"/>
        <v>0</v>
      </c>
    </row>
    <row r="1941" spans="1:13" ht="14.15" customHeight="1" x14ac:dyDescent="0.25">
      <c r="A1941" s="129">
        <v>17009979</v>
      </c>
      <c r="B1941" s="124" t="s">
        <v>2788</v>
      </c>
      <c r="C1941" s="124" t="s">
        <v>155</v>
      </c>
      <c r="D1941" s="4" t="s">
        <v>2991</v>
      </c>
      <c r="E1941" s="6">
        <v>30</v>
      </c>
      <c r="F1941" s="6"/>
      <c r="G1941" s="7"/>
      <c r="H1941" s="122">
        <f>VLOOKUP(A1941,'NIP totaal 2021'!$A$4:$I$2114,9,0)</f>
        <v>0</v>
      </c>
      <c r="I1941" s="32">
        <f t="shared" si="155"/>
        <v>0</v>
      </c>
      <c r="J1941" s="27">
        <f t="shared" si="156"/>
        <v>0</v>
      </c>
      <c r="K1941" s="81">
        <f t="shared" ref="K1941:K2004" si="158">IF(H1941&gt;G1941, 0, 1)</f>
        <v>1</v>
      </c>
      <c r="L1941" s="28">
        <f t="shared" si="157"/>
        <v>0</v>
      </c>
      <c r="M1941" s="28">
        <f t="shared" ref="M1941:M2004" si="159">MIN(L1941,J1941)</f>
        <v>0</v>
      </c>
    </row>
    <row r="1942" spans="1:13" ht="14.15" customHeight="1" x14ac:dyDescent="0.25">
      <c r="A1942" s="129">
        <v>17009987</v>
      </c>
      <c r="B1942" s="124" t="s">
        <v>2790</v>
      </c>
      <c r="C1942" s="124" t="s">
        <v>177</v>
      </c>
      <c r="D1942" s="4" t="s">
        <v>2991</v>
      </c>
      <c r="E1942" s="6">
        <v>28</v>
      </c>
      <c r="F1942" s="6"/>
      <c r="G1942" s="7"/>
      <c r="H1942" s="122">
        <f>VLOOKUP(A1942,'NIP totaal 2021'!$A$4:$I$2114,9,0)</f>
        <v>0</v>
      </c>
      <c r="I1942" s="32">
        <f t="shared" si="155"/>
        <v>0</v>
      </c>
      <c r="J1942" s="27">
        <f t="shared" si="156"/>
        <v>0</v>
      </c>
      <c r="K1942" s="81">
        <f t="shared" si="158"/>
        <v>1</v>
      </c>
      <c r="L1942" s="28">
        <f t="shared" si="157"/>
        <v>0</v>
      </c>
      <c r="M1942" s="28">
        <f t="shared" si="159"/>
        <v>0</v>
      </c>
    </row>
    <row r="1943" spans="1:13" ht="14.15" customHeight="1" x14ac:dyDescent="0.25">
      <c r="A1943" s="129">
        <v>17009995</v>
      </c>
      <c r="B1943" s="124" t="s">
        <v>2790</v>
      </c>
      <c r="C1943" s="124" t="s">
        <v>177</v>
      </c>
      <c r="D1943" s="4" t="s">
        <v>2991</v>
      </c>
      <c r="E1943" s="6">
        <v>28</v>
      </c>
      <c r="F1943" s="6"/>
      <c r="G1943" s="7"/>
      <c r="H1943" s="122">
        <f>VLOOKUP(A1943,'NIP totaal 2021'!$A$4:$I$2114,9,0)</f>
        <v>0</v>
      </c>
      <c r="I1943" s="32">
        <f t="shared" si="155"/>
        <v>0</v>
      </c>
      <c r="J1943" s="27">
        <f t="shared" si="156"/>
        <v>0</v>
      </c>
      <c r="K1943" s="81">
        <f t="shared" si="158"/>
        <v>1</v>
      </c>
      <c r="L1943" s="28">
        <f t="shared" si="157"/>
        <v>0</v>
      </c>
      <c r="M1943" s="28">
        <f t="shared" si="159"/>
        <v>0</v>
      </c>
    </row>
    <row r="1944" spans="1:13" ht="14.15" customHeight="1" x14ac:dyDescent="0.25">
      <c r="A1944" s="129">
        <v>17010004</v>
      </c>
      <c r="B1944" s="124" t="s">
        <v>2790</v>
      </c>
      <c r="C1944" s="124" t="s">
        <v>177</v>
      </c>
      <c r="D1944" s="4" t="s">
        <v>2991</v>
      </c>
      <c r="E1944" s="6">
        <v>28</v>
      </c>
      <c r="F1944" s="6"/>
      <c r="G1944" s="7"/>
      <c r="H1944" s="122">
        <f>VLOOKUP(A1944,'NIP totaal 2021'!$A$4:$I$2114,9,0)</f>
        <v>0</v>
      </c>
      <c r="I1944" s="32">
        <f t="shared" si="155"/>
        <v>0</v>
      </c>
      <c r="J1944" s="27">
        <f t="shared" si="156"/>
        <v>0</v>
      </c>
      <c r="K1944" s="81">
        <f t="shared" si="158"/>
        <v>1</v>
      </c>
      <c r="L1944" s="28">
        <f t="shared" si="157"/>
        <v>0</v>
      </c>
      <c r="M1944" s="28">
        <f t="shared" si="159"/>
        <v>0</v>
      </c>
    </row>
    <row r="1945" spans="1:13" ht="14.15" customHeight="1" x14ac:dyDescent="0.25">
      <c r="A1945" s="129">
        <v>17010012</v>
      </c>
      <c r="B1945" s="124" t="s">
        <v>2793</v>
      </c>
      <c r="C1945" s="124" t="s">
        <v>199</v>
      </c>
      <c r="D1945" s="4" t="s">
        <v>2991</v>
      </c>
      <c r="E1945" s="6">
        <v>30</v>
      </c>
      <c r="F1945" s="6"/>
      <c r="G1945" s="7"/>
      <c r="H1945" s="122">
        <f>VLOOKUP(A1945,'NIP totaal 2021'!$A$4:$I$2114,9,0)</f>
        <v>0</v>
      </c>
      <c r="I1945" s="32">
        <f t="shared" si="155"/>
        <v>0</v>
      </c>
      <c r="J1945" s="27">
        <f t="shared" si="156"/>
        <v>0</v>
      </c>
      <c r="K1945" s="81">
        <f t="shared" si="158"/>
        <v>1</v>
      </c>
      <c r="L1945" s="28">
        <f t="shared" si="157"/>
        <v>0</v>
      </c>
      <c r="M1945" s="28">
        <f t="shared" si="159"/>
        <v>0</v>
      </c>
    </row>
    <row r="1946" spans="1:13" ht="14.15" customHeight="1" x14ac:dyDescent="0.25">
      <c r="A1946" s="129">
        <v>17010020</v>
      </c>
      <c r="B1946" s="124" t="s">
        <v>261</v>
      </c>
      <c r="C1946" s="124" t="s">
        <v>262</v>
      </c>
      <c r="D1946" s="4" t="s">
        <v>2991</v>
      </c>
      <c r="E1946" s="6">
        <v>21</v>
      </c>
      <c r="F1946" s="6"/>
      <c r="G1946" s="7"/>
      <c r="H1946" s="122">
        <f>VLOOKUP(A1946,'NIP totaal 2021'!$A$4:$I$2114,9,0)</f>
        <v>0</v>
      </c>
      <c r="I1946" s="32">
        <f t="shared" si="155"/>
        <v>0</v>
      </c>
      <c r="J1946" s="27">
        <f t="shared" si="156"/>
        <v>0</v>
      </c>
      <c r="K1946" s="81">
        <f t="shared" si="158"/>
        <v>1</v>
      </c>
      <c r="L1946" s="28">
        <f t="shared" si="157"/>
        <v>0</v>
      </c>
      <c r="M1946" s="28">
        <f t="shared" si="159"/>
        <v>0</v>
      </c>
    </row>
    <row r="1947" spans="1:13" ht="14.15" customHeight="1" x14ac:dyDescent="0.25">
      <c r="A1947" s="129">
        <v>17010039</v>
      </c>
      <c r="B1947" s="124" t="s">
        <v>261</v>
      </c>
      <c r="C1947" s="124" t="s">
        <v>262</v>
      </c>
      <c r="D1947" s="4" t="s">
        <v>2991</v>
      </c>
      <c r="E1947" s="6">
        <v>21</v>
      </c>
      <c r="F1947" s="6"/>
      <c r="G1947" s="7"/>
      <c r="H1947" s="122">
        <f>VLOOKUP(A1947,'NIP totaal 2021'!$A$4:$I$2114,9,0)</f>
        <v>0</v>
      </c>
      <c r="I1947" s="32">
        <f t="shared" si="155"/>
        <v>0</v>
      </c>
      <c r="J1947" s="27">
        <f t="shared" si="156"/>
        <v>0</v>
      </c>
      <c r="K1947" s="81">
        <f t="shared" si="158"/>
        <v>1</v>
      </c>
      <c r="L1947" s="28">
        <f t="shared" si="157"/>
        <v>0</v>
      </c>
      <c r="M1947" s="28">
        <f t="shared" si="159"/>
        <v>0</v>
      </c>
    </row>
    <row r="1948" spans="1:13" ht="14.15" customHeight="1" x14ac:dyDescent="0.25">
      <c r="A1948" s="129">
        <v>17010047</v>
      </c>
      <c r="B1948" s="124" t="s">
        <v>261</v>
      </c>
      <c r="C1948" s="124" t="s">
        <v>262</v>
      </c>
      <c r="D1948" s="4" t="s">
        <v>2991</v>
      </c>
      <c r="E1948" s="6">
        <v>21</v>
      </c>
      <c r="F1948" s="6"/>
      <c r="G1948" s="7"/>
      <c r="H1948" s="122">
        <f>VLOOKUP(A1948,'NIP totaal 2021'!$A$4:$I$2114,9,0)</f>
        <v>0</v>
      </c>
      <c r="I1948" s="32">
        <f t="shared" si="155"/>
        <v>0</v>
      </c>
      <c r="J1948" s="27">
        <f t="shared" si="156"/>
        <v>0</v>
      </c>
      <c r="K1948" s="81">
        <f t="shared" si="158"/>
        <v>1</v>
      </c>
      <c r="L1948" s="28">
        <f t="shared" si="157"/>
        <v>0</v>
      </c>
      <c r="M1948" s="28">
        <f t="shared" si="159"/>
        <v>0</v>
      </c>
    </row>
    <row r="1949" spans="1:13" ht="14.15" customHeight="1" x14ac:dyDescent="0.25">
      <c r="A1949" s="129">
        <v>17010055</v>
      </c>
      <c r="B1949" s="124" t="s">
        <v>2794</v>
      </c>
      <c r="C1949" s="124" t="s">
        <v>141</v>
      </c>
      <c r="D1949" s="4" t="s">
        <v>2991</v>
      </c>
      <c r="E1949" s="6">
        <v>30</v>
      </c>
      <c r="F1949" s="6"/>
      <c r="G1949" s="7"/>
      <c r="H1949" s="122">
        <f>VLOOKUP(A1949,'NIP totaal 2021'!$A$4:$I$2114,9,0)</f>
        <v>0</v>
      </c>
      <c r="I1949" s="32">
        <f t="shared" si="155"/>
        <v>0</v>
      </c>
      <c r="J1949" s="27">
        <f t="shared" si="156"/>
        <v>0</v>
      </c>
      <c r="K1949" s="81">
        <f t="shared" si="158"/>
        <v>1</v>
      </c>
      <c r="L1949" s="28">
        <f t="shared" si="157"/>
        <v>0</v>
      </c>
      <c r="M1949" s="28">
        <f t="shared" si="159"/>
        <v>0</v>
      </c>
    </row>
    <row r="1950" spans="1:13" ht="14.15" customHeight="1" x14ac:dyDescent="0.25">
      <c r="A1950" s="129">
        <v>17010063</v>
      </c>
      <c r="B1950" s="124" t="s">
        <v>2794</v>
      </c>
      <c r="C1950" s="124" t="s">
        <v>141</v>
      </c>
      <c r="D1950" s="4" t="s">
        <v>2991</v>
      </c>
      <c r="E1950" s="6">
        <v>30</v>
      </c>
      <c r="F1950" s="6"/>
      <c r="G1950" s="7"/>
      <c r="H1950" s="122">
        <f>VLOOKUP(A1950,'NIP totaal 2021'!$A$4:$I$2114,9,0)</f>
        <v>0</v>
      </c>
      <c r="I1950" s="32">
        <f t="shared" si="155"/>
        <v>0</v>
      </c>
      <c r="J1950" s="27">
        <f t="shared" si="156"/>
        <v>0</v>
      </c>
      <c r="K1950" s="81">
        <f t="shared" si="158"/>
        <v>1</v>
      </c>
      <c r="L1950" s="28">
        <f t="shared" si="157"/>
        <v>0</v>
      </c>
      <c r="M1950" s="28">
        <f t="shared" si="159"/>
        <v>0</v>
      </c>
    </row>
    <row r="1951" spans="1:13" ht="14.15" customHeight="1" x14ac:dyDescent="0.25">
      <c r="A1951" s="129">
        <v>17010071</v>
      </c>
      <c r="B1951" s="124" t="s">
        <v>2803</v>
      </c>
      <c r="C1951" s="124" t="s">
        <v>250</v>
      </c>
      <c r="D1951" s="4" t="s">
        <v>2991</v>
      </c>
      <c r="E1951" s="6">
        <v>28</v>
      </c>
      <c r="F1951" s="6"/>
      <c r="G1951" s="7"/>
      <c r="H1951" s="122">
        <f>VLOOKUP(A1951,'NIP totaal 2021'!$A$4:$I$2114,9,0)</f>
        <v>0</v>
      </c>
      <c r="I1951" s="32">
        <f t="shared" si="155"/>
        <v>0</v>
      </c>
      <c r="J1951" s="27">
        <f t="shared" si="156"/>
        <v>0</v>
      </c>
      <c r="K1951" s="81">
        <f t="shared" si="158"/>
        <v>1</v>
      </c>
      <c r="L1951" s="28">
        <f t="shared" si="157"/>
        <v>0</v>
      </c>
      <c r="M1951" s="28">
        <f t="shared" si="159"/>
        <v>0</v>
      </c>
    </row>
    <row r="1952" spans="1:13" ht="14.15" customHeight="1" x14ac:dyDescent="0.25">
      <c r="A1952" s="129">
        <v>17010268</v>
      </c>
      <c r="B1952" s="124" t="s">
        <v>221</v>
      </c>
      <c r="C1952" s="124" t="s">
        <v>222</v>
      </c>
      <c r="D1952" s="4" t="s">
        <v>2991</v>
      </c>
      <c r="E1952" s="6">
        <v>1</v>
      </c>
      <c r="F1952" s="6"/>
      <c r="G1952" s="7"/>
      <c r="H1952" s="122">
        <f>VLOOKUP(A1952,'NIP totaal 2021'!$A$4:$I$2114,9,0)</f>
        <v>0</v>
      </c>
      <c r="I1952" s="32">
        <f t="shared" si="155"/>
        <v>0</v>
      </c>
      <c r="J1952" s="27">
        <f t="shared" si="156"/>
        <v>0</v>
      </c>
      <c r="K1952" s="81">
        <f t="shared" si="158"/>
        <v>1</v>
      </c>
      <c r="L1952" s="28">
        <f t="shared" si="157"/>
        <v>0</v>
      </c>
      <c r="M1952" s="28">
        <f t="shared" si="159"/>
        <v>0</v>
      </c>
    </row>
    <row r="1953" spans="1:13" ht="14.15" customHeight="1" x14ac:dyDescent="0.25">
      <c r="A1953" s="129">
        <v>17010292</v>
      </c>
      <c r="B1953" s="124" t="s">
        <v>221</v>
      </c>
      <c r="C1953" s="124" t="s">
        <v>222</v>
      </c>
      <c r="D1953" s="4" t="s">
        <v>2991</v>
      </c>
      <c r="E1953" s="6">
        <v>1</v>
      </c>
      <c r="F1953" s="6"/>
      <c r="G1953" s="7"/>
      <c r="H1953" s="122">
        <f>VLOOKUP(A1953,'NIP totaal 2021'!$A$4:$I$2114,9,0)</f>
        <v>0</v>
      </c>
      <c r="I1953" s="32">
        <f t="shared" si="155"/>
        <v>0</v>
      </c>
      <c r="J1953" s="27">
        <f t="shared" si="156"/>
        <v>0</v>
      </c>
      <c r="K1953" s="81">
        <f t="shared" si="158"/>
        <v>1</v>
      </c>
      <c r="L1953" s="28">
        <f t="shared" si="157"/>
        <v>0</v>
      </c>
      <c r="M1953" s="28">
        <f t="shared" si="159"/>
        <v>0</v>
      </c>
    </row>
    <row r="1954" spans="1:13" ht="14.15" customHeight="1" x14ac:dyDescent="0.25">
      <c r="A1954" s="129">
        <v>17010748</v>
      </c>
      <c r="B1954" s="124" t="s">
        <v>261</v>
      </c>
      <c r="C1954" s="124" t="s">
        <v>262</v>
      </c>
      <c r="D1954" s="4" t="s">
        <v>2991</v>
      </c>
      <c r="E1954" s="6">
        <v>21</v>
      </c>
      <c r="F1954" s="6"/>
      <c r="G1954" s="7"/>
      <c r="H1954" s="122">
        <f>VLOOKUP(A1954,'NIP totaal 2021'!$A$4:$I$2114,9,0)</f>
        <v>0</v>
      </c>
      <c r="I1954" s="32">
        <f t="shared" si="155"/>
        <v>0</v>
      </c>
      <c r="J1954" s="27">
        <f t="shared" si="156"/>
        <v>0</v>
      </c>
      <c r="K1954" s="81">
        <f t="shared" si="158"/>
        <v>1</v>
      </c>
      <c r="L1954" s="28">
        <f t="shared" si="157"/>
        <v>0</v>
      </c>
      <c r="M1954" s="28">
        <f t="shared" si="159"/>
        <v>0</v>
      </c>
    </row>
    <row r="1955" spans="1:13" ht="14.15" customHeight="1" x14ac:dyDescent="0.25">
      <c r="A1955" s="129">
        <v>17018439</v>
      </c>
      <c r="B1955" s="124" t="s">
        <v>146</v>
      </c>
      <c r="C1955" s="124" t="s">
        <v>147</v>
      </c>
      <c r="D1955" s="4" t="s">
        <v>2991</v>
      </c>
      <c r="E1955" s="6">
        <v>1</v>
      </c>
      <c r="F1955" s="6"/>
      <c r="G1955" s="7"/>
      <c r="H1955" s="122">
        <f>VLOOKUP(A1955,'NIP totaal 2021'!$A$4:$I$2114,9,0)</f>
        <v>0</v>
      </c>
      <c r="I1955" s="32">
        <f t="shared" si="155"/>
        <v>0</v>
      </c>
      <c r="J1955" s="27">
        <f t="shared" si="156"/>
        <v>0</v>
      </c>
      <c r="K1955" s="81">
        <f t="shared" si="158"/>
        <v>1</v>
      </c>
      <c r="L1955" s="28">
        <f t="shared" si="157"/>
        <v>0</v>
      </c>
      <c r="M1955" s="28">
        <f t="shared" si="159"/>
        <v>0</v>
      </c>
    </row>
    <row r="1956" spans="1:13" ht="14.15" customHeight="1" x14ac:dyDescent="0.25">
      <c r="A1956" s="129">
        <v>17018463</v>
      </c>
      <c r="B1956" s="124" t="s">
        <v>146</v>
      </c>
      <c r="C1956" s="124" t="s">
        <v>147</v>
      </c>
      <c r="D1956" s="4" t="s">
        <v>2991</v>
      </c>
      <c r="E1956" s="6">
        <v>1</v>
      </c>
      <c r="F1956" s="6"/>
      <c r="G1956" s="7"/>
      <c r="H1956" s="122">
        <f>VLOOKUP(A1956,'NIP totaal 2021'!$A$4:$I$2114,9,0)</f>
        <v>0</v>
      </c>
      <c r="I1956" s="32">
        <f t="shared" si="155"/>
        <v>0</v>
      </c>
      <c r="J1956" s="27">
        <f t="shared" si="156"/>
        <v>0</v>
      </c>
      <c r="K1956" s="81">
        <f t="shared" si="158"/>
        <v>1</v>
      </c>
      <c r="L1956" s="28">
        <f t="shared" si="157"/>
        <v>0</v>
      </c>
      <c r="M1956" s="28">
        <f t="shared" si="159"/>
        <v>0</v>
      </c>
    </row>
    <row r="1957" spans="1:13" ht="14.15" customHeight="1" x14ac:dyDescent="0.25">
      <c r="A1957" s="129">
        <v>17018498</v>
      </c>
      <c r="B1957" s="124" t="s">
        <v>146</v>
      </c>
      <c r="C1957" s="124" t="s">
        <v>147</v>
      </c>
      <c r="D1957" s="4" t="s">
        <v>2991</v>
      </c>
      <c r="E1957" s="6">
        <v>1</v>
      </c>
      <c r="F1957" s="6"/>
      <c r="G1957" s="7"/>
      <c r="H1957" s="122">
        <f>VLOOKUP(A1957,'NIP totaal 2021'!$A$4:$I$2114,9,0)</f>
        <v>0</v>
      </c>
      <c r="I1957" s="32">
        <f t="shared" si="155"/>
        <v>0</v>
      </c>
      <c r="J1957" s="27">
        <f t="shared" si="156"/>
        <v>0</v>
      </c>
      <c r="K1957" s="81">
        <f t="shared" si="158"/>
        <v>1</v>
      </c>
      <c r="L1957" s="28">
        <f t="shared" si="157"/>
        <v>0</v>
      </c>
      <c r="M1957" s="28">
        <f t="shared" si="159"/>
        <v>0</v>
      </c>
    </row>
    <row r="1958" spans="1:13" ht="14.15" customHeight="1" x14ac:dyDescent="0.25">
      <c r="A1958" s="129">
        <v>17023653</v>
      </c>
      <c r="B1958" s="124" t="s">
        <v>146</v>
      </c>
      <c r="C1958" s="124" t="s">
        <v>147</v>
      </c>
      <c r="D1958" s="4" t="s">
        <v>2991</v>
      </c>
      <c r="E1958" s="6">
        <v>1</v>
      </c>
      <c r="F1958" s="6"/>
      <c r="G1958" s="7"/>
      <c r="H1958" s="122">
        <f>VLOOKUP(A1958,'NIP totaal 2021'!$A$4:$I$2114,9,0)</f>
        <v>0</v>
      </c>
      <c r="I1958" s="32">
        <f t="shared" si="155"/>
        <v>0</v>
      </c>
      <c r="J1958" s="27">
        <f t="shared" si="156"/>
        <v>0</v>
      </c>
      <c r="K1958" s="81">
        <f t="shared" si="158"/>
        <v>1</v>
      </c>
      <c r="L1958" s="28">
        <f t="shared" si="157"/>
        <v>0</v>
      </c>
      <c r="M1958" s="28">
        <f t="shared" si="159"/>
        <v>0</v>
      </c>
    </row>
    <row r="1959" spans="1:13" ht="14.15" customHeight="1" x14ac:dyDescent="0.25">
      <c r="A1959" s="129">
        <v>17023688</v>
      </c>
      <c r="B1959" s="124" t="s">
        <v>146</v>
      </c>
      <c r="C1959" s="124" t="s">
        <v>147</v>
      </c>
      <c r="D1959" s="4" t="s">
        <v>2991</v>
      </c>
      <c r="E1959" s="6">
        <v>1</v>
      </c>
      <c r="F1959" s="6"/>
      <c r="G1959" s="7"/>
      <c r="H1959" s="122">
        <f>VLOOKUP(A1959,'NIP totaal 2021'!$A$4:$I$2114,9,0)</f>
        <v>0</v>
      </c>
      <c r="I1959" s="32">
        <f t="shared" si="155"/>
        <v>0</v>
      </c>
      <c r="J1959" s="27">
        <f t="shared" si="156"/>
        <v>0</v>
      </c>
      <c r="K1959" s="81">
        <f t="shared" si="158"/>
        <v>1</v>
      </c>
      <c r="L1959" s="28">
        <f t="shared" si="157"/>
        <v>0</v>
      </c>
      <c r="M1959" s="28">
        <f t="shared" si="159"/>
        <v>0</v>
      </c>
    </row>
    <row r="1960" spans="1:13" ht="14.15" customHeight="1" x14ac:dyDescent="0.25">
      <c r="A1960" s="129">
        <v>17023696</v>
      </c>
      <c r="B1960" s="124" t="s">
        <v>146</v>
      </c>
      <c r="C1960" s="124" t="s">
        <v>147</v>
      </c>
      <c r="D1960" s="4" t="s">
        <v>2991</v>
      </c>
      <c r="E1960" s="6">
        <v>1</v>
      </c>
      <c r="F1960" s="6"/>
      <c r="G1960" s="7"/>
      <c r="H1960" s="122">
        <f>VLOOKUP(A1960,'NIP totaal 2021'!$A$4:$I$2114,9,0)</f>
        <v>0</v>
      </c>
      <c r="I1960" s="32">
        <f t="shared" si="155"/>
        <v>0</v>
      </c>
      <c r="J1960" s="27">
        <f t="shared" si="156"/>
        <v>0</v>
      </c>
      <c r="K1960" s="81">
        <f t="shared" si="158"/>
        <v>1</v>
      </c>
      <c r="L1960" s="28">
        <f t="shared" si="157"/>
        <v>0</v>
      </c>
      <c r="M1960" s="28">
        <f t="shared" si="159"/>
        <v>0</v>
      </c>
    </row>
    <row r="1961" spans="1:13" ht="14.15" customHeight="1" x14ac:dyDescent="0.25">
      <c r="A1961" s="129">
        <v>17024269</v>
      </c>
      <c r="B1961" s="124" t="s">
        <v>2820</v>
      </c>
      <c r="C1961" s="124" t="s">
        <v>315</v>
      </c>
      <c r="D1961" s="4" t="s">
        <v>2991</v>
      </c>
      <c r="E1961" s="6">
        <v>30</v>
      </c>
      <c r="F1961" s="6"/>
      <c r="G1961" s="7"/>
      <c r="H1961" s="122">
        <f>VLOOKUP(A1961,'NIP totaal 2021'!$A$4:$I$2114,9,0)</f>
        <v>0</v>
      </c>
      <c r="I1961" s="32">
        <f t="shared" si="155"/>
        <v>0</v>
      </c>
      <c r="J1961" s="27">
        <f t="shared" si="156"/>
        <v>0</v>
      </c>
      <c r="K1961" s="81">
        <f t="shared" si="158"/>
        <v>1</v>
      </c>
      <c r="L1961" s="28">
        <f t="shared" si="157"/>
        <v>0</v>
      </c>
      <c r="M1961" s="28">
        <f t="shared" si="159"/>
        <v>0</v>
      </c>
    </row>
    <row r="1962" spans="1:13" ht="14.15" customHeight="1" x14ac:dyDescent="0.25">
      <c r="A1962" s="129">
        <v>17024412</v>
      </c>
      <c r="B1962" s="124" t="s">
        <v>509</v>
      </c>
      <c r="C1962" s="124" t="s">
        <v>510</v>
      </c>
      <c r="D1962" s="4" t="s">
        <v>2991</v>
      </c>
      <c r="E1962" s="6">
        <v>1</v>
      </c>
      <c r="F1962" s="6"/>
      <c r="G1962" s="7"/>
      <c r="H1962" s="122">
        <f>VLOOKUP(A1962,'NIP totaal 2021'!$A$4:$I$2114,9,0)</f>
        <v>0</v>
      </c>
      <c r="I1962" s="32">
        <f t="shared" si="155"/>
        <v>0</v>
      </c>
      <c r="J1962" s="27">
        <f t="shared" si="156"/>
        <v>0</v>
      </c>
      <c r="K1962" s="81">
        <f t="shared" si="158"/>
        <v>1</v>
      </c>
      <c r="L1962" s="28">
        <f t="shared" si="157"/>
        <v>0</v>
      </c>
      <c r="M1962" s="28">
        <f t="shared" si="159"/>
        <v>0</v>
      </c>
    </row>
    <row r="1963" spans="1:13" ht="14.15" customHeight="1" x14ac:dyDescent="0.25">
      <c r="A1963" s="129">
        <v>17024498</v>
      </c>
      <c r="B1963" s="124" t="s">
        <v>509</v>
      </c>
      <c r="C1963" s="124" t="s">
        <v>510</v>
      </c>
      <c r="D1963" s="4" t="s">
        <v>2991</v>
      </c>
      <c r="E1963" s="6">
        <v>1</v>
      </c>
      <c r="F1963" s="6"/>
      <c r="G1963" s="7"/>
      <c r="H1963" s="122">
        <f>VLOOKUP(A1963,'NIP totaal 2021'!$A$4:$I$2114,9,0)</f>
        <v>0</v>
      </c>
      <c r="I1963" s="32">
        <f t="shared" si="155"/>
        <v>0</v>
      </c>
      <c r="J1963" s="27">
        <f t="shared" si="156"/>
        <v>0</v>
      </c>
      <c r="K1963" s="81">
        <f t="shared" si="158"/>
        <v>1</v>
      </c>
      <c r="L1963" s="28">
        <f t="shared" si="157"/>
        <v>0</v>
      </c>
      <c r="M1963" s="28">
        <f t="shared" si="159"/>
        <v>0</v>
      </c>
    </row>
    <row r="1964" spans="1:13" ht="14.15" customHeight="1" x14ac:dyDescent="0.25">
      <c r="A1964" s="129">
        <v>17024528</v>
      </c>
      <c r="B1964" s="124" t="s">
        <v>393</v>
      </c>
      <c r="C1964" s="124" t="s">
        <v>394</v>
      </c>
      <c r="D1964" s="4" t="s">
        <v>2991</v>
      </c>
      <c r="E1964" s="6">
        <v>1</v>
      </c>
      <c r="F1964" s="6"/>
      <c r="G1964" s="7"/>
      <c r="H1964" s="122">
        <f>VLOOKUP(A1964,'NIP totaal 2021'!$A$4:$I$2114,9,0)</f>
        <v>0</v>
      </c>
      <c r="I1964" s="32">
        <f t="shared" si="155"/>
        <v>0</v>
      </c>
      <c r="J1964" s="27">
        <f t="shared" si="156"/>
        <v>0</v>
      </c>
      <c r="K1964" s="81">
        <f t="shared" si="158"/>
        <v>1</v>
      </c>
      <c r="L1964" s="28">
        <f t="shared" si="157"/>
        <v>0</v>
      </c>
      <c r="M1964" s="28">
        <f t="shared" si="159"/>
        <v>0</v>
      </c>
    </row>
    <row r="1965" spans="1:13" ht="14.15" customHeight="1" x14ac:dyDescent="0.25">
      <c r="A1965" s="129">
        <v>17024536</v>
      </c>
      <c r="B1965" s="124" t="s">
        <v>393</v>
      </c>
      <c r="C1965" s="124" t="s">
        <v>394</v>
      </c>
      <c r="D1965" s="4" t="s">
        <v>2991</v>
      </c>
      <c r="E1965" s="6">
        <v>1</v>
      </c>
      <c r="F1965" s="6"/>
      <c r="G1965" s="7"/>
      <c r="H1965" s="122">
        <f>VLOOKUP(A1965,'NIP totaal 2021'!$A$4:$I$2114,9,0)</f>
        <v>0</v>
      </c>
      <c r="I1965" s="32">
        <f t="shared" si="155"/>
        <v>0</v>
      </c>
      <c r="J1965" s="27">
        <f t="shared" si="156"/>
        <v>0</v>
      </c>
      <c r="K1965" s="81">
        <f t="shared" si="158"/>
        <v>1</v>
      </c>
      <c r="L1965" s="28">
        <f t="shared" si="157"/>
        <v>0</v>
      </c>
      <c r="M1965" s="28">
        <f t="shared" si="159"/>
        <v>0</v>
      </c>
    </row>
    <row r="1966" spans="1:13" ht="14.15" customHeight="1" x14ac:dyDescent="0.25">
      <c r="A1966" s="129">
        <v>17024544</v>
      </c>
      <c r="B1966" s="124" t="s">
        <v>393</v>
      </c>
      <c r="C1966" s="124" t="s">
        <v>394</v>
      </c>
      <c r="D1966" s="4" t="s">
        <v>2991</v>
      </c>
      <c r="E1966" s="6">
        <v>1</v>
      </c>
      <c r="F1966" s="6"/>
      <c r="G1966" s="7"/>
      <c r="H1966" s="122">
        <f>VLOOKUP(A1966,'NIP totaal 2021'!$A$4:$I$2114,9,0)</f>
        <v>0</v>
      </c>
      <c r="I1966" s="32">
        <f t="shared" si="155"/>
        <v>0</v>
      </c>
      <c r="J1966" s="27">
        <f t="shared" si="156"/>
        <v>0</v>
      </c>
      <c r="K1966" s="81">
        <f t="shared" si="158"/>
        <v>1</v>
      </c>
      <c r="L1966" s="28">
        <f t="shared" si="157"/>
        <v>0</v>
      </c>
      <c r="M1966" s="28">
        <f t="shared" si="159"/>
        <v>0</v>
      </c>
    </row>
    <row r="1967" spans="1:13" ht="14.15" customHeight="1" x14ac:dyDescent="0.25">
      <c r="A1967" s="129">
        <v>17024552</v>
      </c>
      <c r="B1967" s="124" t="s">
        <v>393</v>
      </c>
      <c r="C1967" s="124" t="s">
        <v>394</v>
      </c>
      <c r="D1967" s="4" t="s">
        <v>2991</v>
      </c>
      <c r="E1967" s="6">
        <v>1</v>
      </c>
      <c r="F1967" s="6"/>
      <c r="G1967" s="7"/>
      <c r="H1967" s="122">
        <f>VLOOKUP(A1967,'NIP totaal 2021'!$A$4:$I$2114,9,0)</f>
        <v>0</v>
      </c>
      <c r="I1967" s="32">
        <f t="shared" si="155"/>
        <v>0</v>
      </c>
      <c r="J1967" s="27">
        <f t="shared" si="156"/>
        <v>0</v>
      </c>
      <c r="K1967" s="81">
        <f t="shared" si="158"/>
        <v>1</v>
      </c>
      <c r="L1967" s="28">
        <f t="shared" si="157"/>
        <v>0</v>
      </c>
      <c r="M1967" s="28">
        <f t="shared" si="159"/>
        <v>0</v>
      </c>
    </row>
    <row r="1968" spans="1:13" ht="14.15" customHeight="1" x14ac:dyDescent="0.25">
      <c r="A1968" s="129">
        <v>17024560</v>
      </c>
      <c r="B1968" s="124" t="s">
        <v>2827</v>
      </c>
      <c r="C1968" s="124" t="s">
        <v>348</v>
      </c>
      <c r="D1968" s="4" t="s">
        <v>2991</v>
      </c>
      <c r="E1968" s="6">
        <v>84</v>
      </c>
      <c r="F1968" s="6"/>
      <c r="G1968" s="7"/>
      <c r="H1968" s="122">
        <f>VLOOKUP(A1968,'NIP totaal 2021'!$A$4:$I$2114,9,0)</f>
        <v>0</v>
      </c>
      <c r="I1968" s="32">
        <f t="shared" si="155"/>
        <v>0</v>
      </c>
      <c r="J1968" s="27">
        <f t="shared" si="156"/>
        <v>0</v>
      </c>
      <c r="K1968" s="81">
        <f t="shared" si="158"/>
        <v>1</v>
      </c>
      <c r="L1968" s="28">
        <f t="shared" si="157"/>
        <v>0</v>
      </c>
      <c r="M1968" s="28">
        <f t="shared" si="159"/>
        <v>0</v>
      </c>
    </row>
    <row r="1969" spans="1:13" ht="14.15" customHeight="1" x14ac:dyDescent="0.25">
      <c r="A1969" s="129">
        <v>17025400</v>
      </c>
      <c r="B1969" s="124" t="s">
        <v>2781</v>
      </c>
      <c r="C1969" s="124" t="s">
        <v>2886</v>
      </c>
      <c r="D1969" s="4" t="s">
        <v>2991</v>
      </c>
      <c r="E1969" s="6">
        <v>28</v>
      </c>
      <c r="F1969" s="6"/>
      <c r="G1969" s="7"/>
      <c r="H1969" s="122">
        <f>VLOOKUP(A1969,'NIP totaal 2021'!$A$4:$I$2114,9,0)</f>
        <v>0</v>
      </c>
      <c r="I1969" s="32">
        <f t="shared" si="155"/>
        <v>0</v>
      </c>
      <c r="J1969" s="27">
        <f t="shared" si="156"/>
        <v>0</v>
      </c>
      <c r="K1969" s="81">
        <f t="shared" si="158"/>
        <v>1</v>
      </c>
      <c r="L1969" s="28">
        <f t="shared" si="157"/>
        <v>0</v>
      </c>
      <c r="M1969" s="28">
        <f t="shared" si="159"/>
        <v>0</v>
      </c>
    </row>
    <row r="1970" spans="1:13" ht="14.15" customHeight="1" x14ac:dyDescent="0.25">
      <c r="A1970" s="129">
        <v>17025435</v>
      </c>
      <c r="B1970" s="124" t="s">
        <v>287</v>
      </c>
      <c r="C1970" s="124" t="s">
        <v>288</v>
      </c>
      <c r="D1970" s="4" t="s">
        <v>2991</v>
      </c>
      <c r="E1970" s="6">
        <v>56</v>
      </c>
      <c r="F1970" s="6"/>
      <c r="G1970" s="7"/>
      <c r="H1970" s="122">
        <f>VLOOKUP(A1970,'NIP totaal 2021'!$A$4:$I$2114,9,0)</f>
        <v>0</v>
      </c>
      <c r="I1970" s="32">
        <f t="shared" si="155"/>
        <v>0</v>
      </c>
      <c r="J1970" s="27">
        <f t="shared" si="156"/>
        <v>0</v>
      </c>
      <c r="K1970" s="81">
        <f t="shared" si="158"/>
        <v>1</v>
      </c>
      <c r="L1970" s="28">
        <f t="shared" si="157"/>
        <v>0</v>
      </c>
      <c r="M1970" s="28">
        <f t="shared" si="159"/>
        <v>0</v>
      </c>
    </row>
    <row r="1971" spans="1:13" ht="14.15" customHeight="1" x14ac:dyDescent="0.25">
      <c r="A1971" s="129">
        <v>17025532</v>
      </c>
      <c r="B1971" s="124" t="s">
        <v>146</v>
      </c>
      <c r="C1971" s="124" t="s">
        <v>147</v>
      </c>
      <c r="D1971" s="4" t="s">
        <v>2991</v>
      </c>
      <c r="E1971" s="6">
        <v>1</v>
      </c>
      <c r="F1971" s="6"/>
      <c r="G1971" s="7"/>
      <c r="H1971" s="122">
        <f>VLOOKUP(A1971,'NIP totaal 2021'!$A$4:$I$2114,9,0)</f>
        <v>0</v>
      </c>
      <c r="I1971" s="32">
        <f t="shared" si="155"/>
        <v>0</v>
      </c>
      <c r="J1971" s="27">
        <f t="shared" si="156"/>
        <v>0</v>
      </c>
      <c r="K1971" s="81">
        <f t="shared" si="158"/>
        <v>1</v>
      </c>
      <c r="L1971" s="28">
        <f t="shared" si="157"/>
        <v>0</v>
      </c>
      <c r="M1971" s="28">
        <f t="shared" si="159"/>
        <v>0</v>
      </c>
    </row>
    <row r="1972" spans="1:13" ht="14.15" customHeight="1" x14ac:dyDescent="0.25">
      <c r="A1972" s="129">
        <v>17025540</v>
      </c>
      <c r="B1972" s="124" t="s">
        <v>146</v>
      </c>
      <c r="C1972" s="124" t="s">
        <v>147</v>
      </c>
      <c r="D1972" s="4" t="s">
        <v>2991</v>
      </c>
      <c r="E1972" s="6">
        <v>1</v>
      </c>
      <c r="F1972" s="6"/>
      <c r="G1972" s="7"/>
      <c r="H1972" s="122">
        <f>VLOOKUP(A1972,'NIP totaal 2021'!$A$4:$I$2114,9,0)</f>
        <v>0</v>
      </c>
      <c r="I1972" s="32">
        <f t="shared" si="155"/>
        <v>0</v>
      </c>
      <c r="J1972" s="27">
        <f t="shared" si="156"/>
        <v>0</v>
      </c>
      <c r="K1972" s="81">
        <f t="shared" si="158"/>
        <v>1</v>
      </c>
      <c r="L1972" s="28">
        <f t="shared" si="157"/>
        <v>0</v>
      </c>
      <c r="M1972" s="28">
        <f t="shared" si="159"/>
        <v>0</v>
      </c>
    </row>
    <row r="1973" spans="1:13" ht="14.15" customHeight="1" x14ac:dyDescent="0.25">
      <c r="A1973" s="129">
        <v>17025648</v>
      </c>
      <c r="B1973" s="124" t="s">
        <v>509</v>
      </c>
      <c r="C1973" s="124" t="s">
        <v>510</v>
      </c>
      <c r="D1973" s="4" t="s">
        <v>2991</v>
      </c>
      <c r="E1973" s="6">
        <v>1</v>
      </c>
      <c r="F1973" s="6"/>
      <c r="G1973" s="7"/>
      <c r="H1973" s="122">
        <f>VLOOKUP(A1973,'NIP totaal 2021'!$A$4:$I$2114,9,0)</f>
        <v>0</v>
      </c>
      <c r="I1973" s="32">
        <f t="shared" si="155"/>
        <v>0</v>
      </c>
      <c r="J1973" s="27">
        <f t="shared" si="156"/>
        <v>0</v>
      </c>
      <c r="K1973" s="81">
        <f t="shared" si="158"/>
        <v>1</v>
      </c>
      <c r="L1973" s="28">
        <f t="shared" si="157"/>
        <v>0</v>
      </c>
      <c r="M1973" s="28">
        <f t="shared" si="159"/>
        <v>0</v>
      </c>
    </row>
    <row r="1974" spans="1:13" ht="14.15" customHeight="1" x14ac:dyDescent="0.25">
      <c r="A1974" s="129">
        <v>17025656</v>
      </c>
      <c r="B1974" s="124" t="s">
        <v>509</v>
      </c>
      <c r="C1974" s="124" t="s">
        <v>510</v>
      </c>
      <c r="D1974" s="4" t="s">
        <v>2991</v>
      </c>
      <c r="E1974" s="6">
        <v>1</v>
      </c>
      <c r="F1974" s="6"/>
      <c r="G1974" s="7"/>
      <c r="H1974" s="122">
        <f>VLOOKUP(A1974,'NIP totaal 2021'!$A$4:$I$2114,9,0)</f>
        <v>0</v>
      </c>
      <c r="I1974" s="32">
        <f t="shared" si="155"/>
        <v>0</v>
      </c>
      <c r="J1974" s="27">
        <f t="shared" si="156"/>
        <v>0</v>
      </c>
      <c r="K1974" s="81">
        <f t="shared" si="158"/>
        <v>1</v>
      </c>
      <c r="L1974" s="28">
        <f t="shared" si="157"/>
        <v>0</v>
      </c>
      <c r="M1974" s="28">
        <f t="shared" si="159"/>
        <v>0</v>
      </c>
    </row>
    <row r="1975" spans="1:13" ht="14.15" customHeight="1" x14ac:dyDescent="0.25">
      <c r="A1975" s="129">
        <v>17025710</v>
      </c>
      <c r="B1975" s="124" t="s">
        <v>379</v>
      </c>
      <c r="C1975" s="124" t="s">
        <v>2735</v>
      </c>
      <c r="D1975" s="4" t="s">
        <v>2991</v>
      </c>
      <c r="E1975" s="6">
        <v>1</v>
      </c>
      <c r="F1975" s="6"/>
      <c r="G1975" s="7"/>
      <c r="H1975" s="122">
        <f>VLOOKUP(A1975,'NIP totaal 2021'!$A$4:$I$2114,9,0)</f>
        <v>0</v>
      </c>
      <c r="I1975" s="32">
        <f t="shared" si="155"/>
        <v>0</v>
      </c>
      <c r="J1975" s="27">
        <f t="shared" si="156"/>
        <v>0</v>
      </c>
      <c r="K1975" s="81">
        <f t="shared" si="158"/>
        <v>1</v>
      </c>
      <c r="L1975" s="28">
        <f t="shared" si="157"/>
        <v>0</v>
      </c>
      <c r="M1975" s="28">
        <f t="shared" si="159"/>
        <v>0</v>
      </c>
    </row>
    <row r="1976" spans="1:13" ht="14.15" customHeight="1" x14ac:dyDescent="0.25">
      <c r="A1976" s="129">
        <v>17026784</v>
      </c>
      <c r="B1976" s="124" t="s">
        <v>150</v>
      </c>
      <c r="C1976" s="124" t="s">
        <v>151</v>
      </c>
      <c r="D1976" s="4" t="s">
        <v>2991</v>
      </c>
      <c r="E1976" s="6">
        <v>1</v>
      </c>
      <c r="F1976" s="6"/>
      <c r="G1976" s="7"/>
      <c r="H1976" s="122">
        <f>VLOOKUP(A1976,'NIP totaal 2021'!$A$4:$I$2114,9,0)</f>
        <v>0</v>
      </c>
      <c r="I1976" s="32">
        <f t="shared" si="155"/>
        <v>0</v>
      </c>
      <c r="J1976" s="27">
        <f t="shared" si="156"/>
        <v>0</v>
      </c>
      <c r="K1976" s="81">
        <f t="shared" si="158"/>
        <v>1</v>
      </c>
      <c r="L1976" s="28">
        <f t="shared" si="157"/>
        <v>0</v>
      </c>
      <c r="M1976" s="28">
        <f t="shared" si="159"/>
        <v>0</v>
      </c>
    </row>
    <row r="1977" spans="1:13" ht="14.15" customHeight="1" x14ac:dyDescent="0.25">
      <c r="A1977" s="129">
        <v>17026806</v>
      </c>
      <c r="B1977" s="124" t="s">
        <v>241</v>
      </c>
      <c r="C1977" s="124" t="s">
        <v>2722</v>
      </c>
      <c r="D1977" s="4" t="s">
        <v>2991</v>
      </c>
      <c r="E1977" s="6">
        <v>42</v>
      </c>
      <c r="F1977" s="6"/>
      <c r="G1977" s="7"/>
      <c r="H1977" s="122">
        <f>VLOOKUP(A1977,'NIP totaal 2021'!$A$4:$I$2114,9,0)</f>
        <v>0</v>
      </c>
      <c r="I1977" s="32">
        <f t="shared" si="155"/>
        <v>0</v>
      </c>
      <c r="J1977" s="27">
        <f t="shared" si="156"/>
        <v>0</v>
      </c>
      <c r="K1977" s="81">
        <f t="shared" si="158"/>
        <v>1</v>
      </c>
      <c r="L1977" s="28">
        <f t="shared" si="157"/>
        <v>0</v>
      </c>
      <c r="M1977" s="28">
        <f t="shared" si="159"/>
        <v>0</v>
      </c>
    </row>
    <row r="1978" spans="1:13" ht="14.15" customHeight="1" x14ac:dyDescent="0.25">
      <c r="A1978" s="129">
        <v>17027527</v>
      </c>
      <c r="B1978" s="124" t="s">
        <v>2793</v>
      </c>
      <c r="C1978" s="124" t="s">
        <v>199</v>
      </c>
      <c r="D1978" s="4" t="s">
        <v>2991</v>
      </c>
      <c r="E1978" s="6">
        <v>30</v>
      </c>
      <c r="F1978" s="6"/>
      <c r="G1978" s="7"/>
      <c r="H1978" s="122">
        <f>VLOOKUP(A1978,'NIP totaal 2021'!$A$4:$I$2114,9,0)</f>
        <v>0</v>
      </c>
      <c r="I1978" s="32">
        <f t="shared" si="155"/>
        <v>0</v>
      </c>
      <c r="J1978" s="27">
        <f t="shared" si="156"/>
        <v>0</v>
      </c>
      <c r="K1978" s="81">
        <f t="shared" si="158"/>
        <v>1</v>
      </c>
      <c r="L1978" s="28">
        <f t="shared" si="157"/>
        <v>0</v>
      </c>
      <c r="M1978" s="28">
        <f t="shared" si="159"/>
        <v>0</v>
      </c>
    </row>
    <row r="1979" spans="1:13" ht="14.15" customHeight="1" x14ac:dyDescent="0.25">
      <c r="A1979" s="129">
        <v>17029139</v>
      </c>
      <c r="B1979" s="124" t="s">
        <v>190</v>
      </c>
      <c r="C1979" s="124" t="s">
        <v>191</v>
      </c>
      <c r="D1979" s="4" t="s">
        <v>2991</v>
      </c>
      <c r="E1979" s="6">
        <v>7</v>
      </c>
      <c r="F1979" s="6"/>
      <c r="G1979" s="7"/>
      <c r="H1979" s="122">
        <f>VLOOKUP(A1979,'NIP totaal 2021'!$A$4:$I$2114,9,0)</f>
        <v>0</v>
      </c>
      <c r="I1979" s="32">
        <f t="shared" si="155"/>
        <v>0</v>
      </c>
      <c r="J1979" s="27">
        <f t="shared" si="156"/>
        <v>0</v>
      </c>
      <c r="K1979" s="81">
        <f t="shared" si="158"/>
        <v>1</v>
      </c>
      <c r="L1979" s="28">
        <f t="shared" si="157"/>
        <v>0</v>
      </c>
      <c r="M1979" s="28">
        <f t="shared" si="159"/>
        <v>0</v>
      </c>
    </row>
    <row r="1980" spans="1:13" ht="14.15" customHeight="1" x14ac:dyDescent="0.25">
      <c r="A1980" s="129">
        <v>17029147</v>
      </c>
      <c r="B1980" s="124" t="s">
        <v>190</v>
      </c>
      <c r="C1980" s="124" t="s">
        <v>191</v>
      </c>
      <c r="D1980" s="4" t="s">
        <v>2991</v>
      </c>
      <c r="E1980" s="6">
        <v>7</v>
      </c>
      <c r="F1980" s="6"/>
      <c r="G1980" s="7"/>
      <c r="H1980" s="122">
        <f>VLOOKUP(A1980,'NIP totaal 2021'!$A$4:$I$2114,9,0)</f>
        <v>0</v>
      </c>
      <c r="I1980" s="32">
        <f t="shared" si="155"/>
        <v>0</v>
      </c>
      <c r="J1980" s="27">
        <f t="shared" si="156"/>
        <v>0</v>
      </c>
      <c r="K1980" s="81">
        <f t="shared" si="158"/>
        <v>1</v>
      </c>
      <c r="L1980" s="28">
        <f t="shared" si="157"/>
        <v>0</v>
      </c>
      <c r="M1980" s="28">
        <f t="shared" si="159"/>
        <v>0</v>
      </c>
    </row>
    <row r="1981" spans="1:13" ht="14.15" customHeight="1" x14ac:dyDescent="0.25">
      <c r="A1981" s="129">
        <v>17029171</v>
      </c>
      <c r="B1981" s="124" t="s">
        <v>443</v>
      </c>
      <c r="C1981" s="124" t="s">
        <v>444</v>
      </c>
      <c r="D1981" s="4" t="s">
        <v>2991</v>
      </c>
      <c r="E1981" s="6">
        <v>1</v>
      </c>
      <c r="F1981" s="6"/>
      <c r="G1981" s="7"/>
      <c r="H1981" s="122">
        <f>VLOOKUP(A1981,'NIP totaal 2021'!$A$4:$I$2114,9,0)</f>
        <v>0</v>
      </c>
      <c r="I1981" s="32">
        <f t="shared" si="155"/>
        <v>0</v>
      </c>
      <c r="J1981" s="27">
        <f t="shared" si="156"/>
        <v>0</v>
      </c>
      <c r="K1981" s="81">
        <f t="shared" si="158"/>
        <v>1</v>
      </c>
      <c r="L1981" s="28">
        <f t="shared" si="157"/>
        <v>0</v>
      </c>
      <c r="M1981" s="28">
        <f t="shared" si="159"/>
        <v>0</v>
      </c>
    </row>
    <row r="1982" spans="1:13" ht="14.15" customHeight="1" x14ac:dyDescent="0.25">
      <c r="A1982" s="129">
        <v>17029309</v>
      </c>
      <c r="B1982" s="124" t="s">
        <v>438</v>
      </c>
      <c r="C1982" s="124" t="s">
        <v>2739</v>
      </c>
      <c r="D1982" s="4" t="s">
        <v>2991</v>
      </c>
      <c r="E1982" s="6">
        <v>1</v>
      </c>
      <c r="F1982" s="6"/>
      <c r="G1982" s="7"/>
      <c r="H1982" s="122">
        <f>VLOOKUP(A1982,'NIP totaal 2021'!$A$4:$I$2114,9,0)</f>
        <v>0</v>
      </c>
      <c r="I1982" s="32">
        <f t="shared" si="155"/>
        <v>0</v>
      </c>
      <c r="J1982" s="27">
        <f t="shared" si="156"/>
        <v>0</v>
      </c>
      <c r="K1982" s="81">
        <f t="shared" si="158"/>
        <v>1</v>
      </c>
      <c r="L1982" s="28">
        <f t="shared" si="157"/>
        <v>0</v>
      </c>
      <c r="M1982" s="28">
        <f t="shared" si="159"/>
        <v>0</v>
      </c>
    </row>
    <row r="1983" spans="1:13" ht="14.15" customHeight="1" x14ac:dyDescent="0.25">
      <c r="A1983" s="129">
        <v>17029937</v>
      </c>
      <c r="B1983" s="124" t="s">
        <v>241</v>
      </c>
      <c r="C1983" s="124" t="s">
        <v>2722</v>
      </c>
      <c r="D1983" s="4" t="s">
        <v>2991</v>
      </c>
      <c r="E1983" s="6">
        <v>42</v>
      </c>
      <c r="F1983" s="6"/>
      <c r="G1983" s="7"/>
      <c r="H1983" s="122">
        <f>VLOOKUP(A1983,'NIP totaal 2021'!$A$4:$I$2114,9,0)</f>
        <v>0</v>
      </c>
      <c r="I1983" s="32">
        <f t="shared" si="155"/>
        <v>0</v>
      </c>
      <c r="J1983" s="27">
        <f t="shared" si="156"/>
        <v>0</v>
      </c>
      <c r="K1983" s="81">
        <f t="shared" si="158"/>
        <v>1</v>
      </c>
      <c r="L1983" s="28">
        <f t="shared" si="157"/>
        <v>0</v>
      </c>
      <c r="M1983" s="28">
        <f t="shared" si="159"/>
        <v>0</v>
      </c>
    </row>
    <row r="1984" spans="1:13" ht="14.15" customHeight="1" x14ac:dyDescent="0.25">
      <c r="A1984" s="129">
        <v>17030102</v>
      </c>
      <c r="B1984" s="124" t="s">
        <v>379</v>
      </c>
      <c r="C1984" s="124" t="s">
        <v>2735</v>
      </c>
      <c r="D1984" s="4" t="s">
        <v>2991</v>
      </c>
      <c r="E1984" s="6">
        <v>1</v>
      </c>
      <c r="F1984" s="6"/>
      <c r="G1984" s="7"/>
      <c r="H1984" s="122">
        <f>VLOOKUP(A1984,'NIP totaal 2021'!$A$4:$I$2114,9,0)</f>
        <v>0</v>
      </c>
      <c r="I1984" s="32">
        <f t="shared" si="155"/>
        <v>0</v>
      </c>
      <c r="J1984" s="27">
        <f t="shared" si="156"/>
        <v>0</v>
      </c>
      <c r="K1984" s="81">
        <f t="shared" si="158"/>
        <v>1</v>
      </c>
      <c r="L1984" s="28">
        <f t="shared" si="157"/>
        <v>0</v>
      </c>
      <c r="M1984" s="28">
        <f t="shared" si="159"/>
        <v>0</v>
      </c>
    </row>
    <row r="1985" spans="1:13" ht="14.15" customHeight="1" x14ac:dyDescent="0.25">
      <c r="A1985" s="129">
        <v>17031753</v>
      </c>
      <c r="B1985" s="124" t="s">
        <v>2794</v>
      </c>
      <c r="C1985" s="124" t="s">
        <v>141</v>
      </c>
      <c r="D1985" s="4" t="s">
        <v>2991</v>
      </c>
      <c r="E1985" s="6">
        <v>30</v>
      </c>
      <c r="F1985" s="6"/>
      <c r="G1985" s="7"/>
      <c r="H1985" s="122">
        <f>VLOOKUP(A1985,'NIP totaal 2021'!$A$4:$I$2114,9,0)</f>
        <v>0</v>
      </c>
      <c r="I1985" s="32">
        <f t="shared" si="155"/>
        <v>0</v>
      </c>
      <c r="J1985" s="27">
        <f t="shared" si="156"/>
        <v>0</v>
      </c>
      <c r="K1985" s="81">
        <f t="shared" si="158"/>
        <v>1</v>
      </c>
      <c r="L1985" s="28">
        <f t="shared" si="157"/>
        <v>0</v>
      </c>
      <c r="M1985" s="28">
        <f t="shared" si="159"/>
        <v>0</v>
      </c>
    </row>
    <row r="1986" spans="1:13" ht="14.15" customHeight="1" x14ac:dyDescent="0.25">
      <c r="A1986" s="129">
        <v>17033306</v>
      </c>
      <c r="B1986" s="124" t="s">
        <v>464</v>
      </c>
      <c r="C1986" s="124" t="s">
        <v>465</v>
      </c>
      <c r="D1986" s="4" t="s">
        <v>2991</v>
      </c>
      <c r="E1986" s="6">
        <v>1</v>
      </c>
      <c r="F1986" s="6"/>
      <c r="G1986" s="7"/>
      <c r="H1986" s="122">
        <f>VLOOKUP(A1986,'NIP totaal 2021'!$A$4:$I$2114,9,0)</f>
        <v>0</v>
      </c>
      <c r="I1986" s="32">
        <f t="shared" si="155"/>
        <v>0</v>
      </c>
      <c r="J1986" s="27">
        <f t="shared" si="156"/>
        <v>0</v>
      </c>
      <c r="K1986" s="81">
        <f t="shared" si="158"/>
        <v>1</v>
      </c>
      <c r="L1986" s="28">
        <f t="shared" si="157"/>
        <v>0</v>
      </c>
      <c r="M1986" s="28">
        <f t="shared" si="159"/>
        <v>0</v>
      </c>
    </row>
    <row r="1987" spans="1:13" ht="14.15" customHeight="1" x14ac:dyDescent="0.25">
      <c r="A1987" s="129">
        <v>17033322</v>
      </c>
      <c r="B1987" s="124" t="s">
        <v>2814</v>
      </c>
      <c r="C1987" s="124" t="s">
        <v>284</v>
      </c>
      <c r="D1987" s="4" t="s">
        <v>2991</v>
      </c>
      <c r="E1987" s="6">
        <v>84</v>
      </c>
      <c r="F1987" s="6"/>
      <c r="G1987" s="7"/>
      <c r="H1987" s="122">
        <f>VLOOKUP(A1987,'NIP totaal 2021'!$A$4:$I$2114,9,0)</f>
        <v>0</v>
      </c>
      <c r="I1987" s="32">
        <f t="shared" si="155"/>
        <v>0</v>
      </c>
      <c r="J1987" s="27">
        <f t="shared" si="156"/>
        <v>0</v>
      </c>
      <c r="K1987" s="81">
        <f t="shared" si="158"/>
        <v>1</v>
      </c>
      <c r="L1987" s="28">
        <f t="shared" si="157"/>
        <v>0</v>
      </c>
      <c r="M1987" s="28">
        <f t="shared" si="159"/>
        <v>0</v>
      </c>
    </row>
    <row r="1988" spans="1:13" ht="14.15" customHeight="1" x14ac:dyDescent="0.25">
      <c r="A1988" s="129">
        <v>17033357</v>
      </c>
      <c r="B1988" s="124" t="s">
        <v>146</v>
      </c>
      <c r="C1988" s="124" t="s">
        <v>147</v>
      </c>
      <c r="D1988" s="4" t="s">
        <v>2991</v>
      </c>
      <c r="E1988" s="6">
        <v>1</v>
      </c>
      <c r="F1988" s="6"/>
      <c r="G1988" s="7"/>
      <c r="H1988" s="122">
        <f>VLOOKUP(A1988,'NIP totaal 2021'!$A$4:$I$2114,9,0)</f>
        <v>0</v>
      </c>
      <c r="I1988" s="32">
        <f t="shared" si="155"/>
        <v>0</v>
      </c>
      <c r="J1988" s="27">
        <f t="shared" si="156"/>
        <v>0</v>
      </c>
      <c r="K1988" s="81">
        <f t="shared" si="158"/>
        <v>1</v>
      </c>
      <c r="L1988" s="28">
        <f t="shared" si="157"/>
        <v>0</v>
      </c>
      <c r="M1988" s="28">
        <f t="shared" si="159"/>
        <v>0</v>
      </c>
    </row>
    <row r="1989" spans="1:13" ht="14.15" customHeight="1" x14ac:dyDescent="0.25">
      <c r="A1989" s="129">
        <v>17033365</v>
      </c>
      <c r="B1989" s="124" t="s">
        <v>146</v>
      </c>
      <c r="C1989" s="124" t="s">
        <v>147</v>
      </c>
      <c r="D1989" s="4" t="s">
        <v>2991</v>
      </c>
      <c r="E1989" s="6">
        <v>1</v>
      </c>
      <c r="F1989" s="6"/>
      <c r="G1989" s="7"/>
      <c r="H1989" s="122">
        <f>VLOOKUP(A1989,'NIP totaal 2021'!$A$4:$I$2114,9,0)</f>
        <v>0</v>
      </c>
      <c r="I1989" s="32">
        <f t="shared" si="155"/>
        <v>0</v>
      </c>
      <c r="J1989" s="27">
        <f t="shared" si="156"/>
        <v>0</v>
      </c>
      <c r="K1989" s="81">
        <f t="shared" si="158"/>
        <v>1</v>
      </c>
      <c r="L1989" s="28">
        <f t="shared" si="157"/>
        <v>0</v>
      </c>
      <c r="M1989" s="28">
        <f t="shared" si="159"/>
        <v>0</v>
      </c>
    </row>
    <row r="1990" spans="1:13" ht="14.15" customHeight="1" x14ac:dyDescent="0.25">
      <c r="A1990" s="129">
        <v>17034272</v>
      </c>
      <c r="B1990" s="124" t="s">
        <v>271</v>
      </c>
      <c r="C1990" s="124" t="s">
        <v>272</v>
      </c>
      <c r="D1990" s="4" t="s">
        <v>2991</v>
      </c>
      <c r="E1990" s="6">
        <v>1</v>
      </c>
      <c r="F1990" s="6"/>
      <c r="G1990" s="7"/>
      <c r="H1990" s="122">
        <f>VLOOKUP(A1990,'NIP totaal 2021'!$A$4:$I$2114,9,0)</f>
        <v>0</v>
      </c>
      <c r="I1990" s="32">
        <f t="shared" si="155"/>
        <v>0</v>
      </c>
      <c r="J1990" s="27">
        <f t="shared" si="156"/>
        <v>0</v>
      </c>
      <c r="K1990" s="81">
        <f t="shared" si="158"/>
        <v>1</v>
      </c>
      <c r="L1990" s="28">
        <f t="shared" si="157"/>
        <v>0</v>
      </c>
      <c r="M1990" s="28">
        <f t="shared" si="159"/>
        <v>0</v>
      </c>
    </row>
    <row r="1991" spans="1:13" ht="14.15" customHeight="1" x14ac:dyDescent="0.25">
      <c r="A1991" s="129">
        <v>17034280</v>
      </c>
      <c r="B1991" s="124" t="s">
        <v>2818</v>
      </c>
      <c r="C1991" s="124" t="s">
        <v>296</v>
      </c>
      <c r="D1991" s="4" t="s">
        <v>2991</v>
      </c>
      <c r="E1991" s="6">
        <v>30</v>
      </c>
      <c r="F1991" s="6"/>
      <c r="G1991" s="7"/>
      <c r="H1991" s="122">
        <f>VLOOKUP(A1991,'NIP totaal 2021'!$A$4:$I$2114,9,0)</f>
        <v>0</v>
      </c>
      <c r="I1991" s="32">
        <f t="shared" si="155"/>
        <v>0</v>
      </c>
      <c r="J1991" s="27">
        <f t="shared" si="156"/>
        <v>0</v>
      </c>
      <c r="K1991" s="81">
        <f t="shared" si="158"/>
        <v>1</v>
      </c>
      <c r="L1991" s="28">
        <f t="shared" si="157"/>
        <v>0</v>
      </c>
      <c r="M1991" s="28">
        <f t="shared" si="159"/>
        <v>0</v>
      </c>
    </row>
    <row r="1992" spans="1:13" ht="14.15" customHeight="1" x14ac:dyDescent="0.25">
      <c r="A1992" s="129">
        <v>17034493</v>
      </c>
      <c r="B1992" s="124" t="s">
        <v>271</v>
      </c>
      <c r="C1992" s="124" t="s">
        <v>272</v>
      </c>
      <c r="D1992" s="4" t="s">
        <v>2991</v>
      </c>
      <c r="E1992" s="6">
        <v>1</v>
      </c>
      <c r="F1992" s="6"/>
      <c r="G1992" s="7"/>
      <c r="H1992" s="122">
        <f>VLOOKUP(A1992,'NIP totaal 2021'!$A$4:$I$2114,9,0)</f>
        <v>0</v>
      </c>
      <c r="I1992" s="32">
        <f t="shared" si="155"/>
        <v>0</v>
      </c>
      <c r="J1992" s="27">
        <f t="shared" si="156"/>
        <v>0</v>
      </c>
      <c r="K1992" s="81">
        <f t="shared" si="158"/>
        <v>1</v>
      </c>
      <c r="L1992" s="28">
        <f t="shared" si="157"/>
        <v>0</v>
      </c>
      <c r="M1992" s="28">
        <f t="shared" si="159"/>
        <v>0</v>
      </c>
    </row>
    <row r="1993" spans="1:13" ht="14.15" customHeight="1" x14ac:dyDescent="0.25">
      <c r="A1993" s="129">
        <v>17034523</v>
      </c>
      <c r="B1993" s="124" t="s">
        <v>2818</v>
      </c>
      <c r="C1993" s="124" t="s">
        <v>296</v>
      </c>
      <c r="D1993" s="4" t="s">
        <v>2991</v>
      </c>
      <c r="E1993" s="6">
        <v>30</v>
      </c>
      <c r="F1993" s="6"/>
      <c r="G1993" s="7"/>
      <c r="H1993" s="122">
        <f>VLOOKUP(A1993,'NIP totaal 2021'!$A$4:$I$2114,9,0)</f>
        <v>0</v>
      </c>
      <c r="I1993" s="32">
        <f t="shared" si="155"/>
        <v>0</v>
      </c>
      <c r="J1993" s="27">
        <f t="shared" si="156"/>
        <v>0</v>
      </c>
      <c r="K1993" s="81">
        <f t="shared" si="158"/>
        <v>1</v>
      </c>
      <c r="L1993" s="28">
        <f t="shared" si="157"/>
        <v>0</v>
      </c>
      <c r="M1993" s="28">
        <f t="shared" si="159"/>
        <v>0</v>
      </c>
    </row>
    <row r="1994" spans="1:13" ht="14.15" customHeight="1" x14ac:dyDescent="0.25">
      <c r="A1994" s="129">
        <v>17034949</v>
      </c>
      <c r="B1994" s="124" t="s">
        <v>146</v>
      </c>
      <c r="C1994" s="124" t="s">
        <v>147</v>
      </c>
      <c r="D1994" s="4" t="s">
        <v>2991</v>
      </c>
      <c r="E1994" s="6">
        <v>1</v>
      </c>
      <c r="F1994" s="6"/>
      <c r="G1994" s="7"/>
      <c r="H1994" s="122">
        <f>VLOOKUP(A1994,'NIP totaal 2021'!$A$4:$I$2114,9,0)</f>
        <v>0</v>
      </c>
      <c r="I1994" s="32">
        <f t="shared" si="155"/>
        <v>0</v>
      </c>
      <c r="J1994" s="27">
        <f t="shared" si="156"/>
        <v>0</v>
      </c>
      <c r="K1994" s="81">
        <f t="shared" si="158"/>
        <v>1</v>
      </c>
      <c r="L1994" s="28">
        <f t="shared" si="157"/>
        <v>0</v>
      </c>
      <c r="M1994" s="28">
        <f t="shared" si="159"/>
        <v>0</v>
      </c>
    </row>
    <row r="1995" spans="1:13" ht="14.15" customHeight="1" x14ac:dyDescent="0.25">
      <c r="A1995" s="129">
        <v>17034957</v>
      </c>
      <c r="B1995" s="124" t="s">
        <v>146</v>
      </c>
      <c r="C1995" s="124" t="s">
        <v>147</v>
      </c>
      <c r="D1995" s="4" t="s">
        <v>2991</v>
      </c>
      <c r="E1995" s="6">
        <v>1</v>
      </c>
      <c r="F1995" s="6"/>
      <c r="G1995" s="7"/>
      <c r="H1995" s="122">
        <f>VLOOKUP(A1995,'NIP totaal 2021'!$A$4:$I$2114,9,0)</f>
        <v>0</v>
      </c>
      <c r="I1995" s="32">
        <f t="shared" si="155"/>
        <v>0</v>
      </c>
      <c r="J1995" s="27">
        <f t="shared" si="156"/>
        <v>0</v>
      </c>
      <c r="K1995" s="81">
        <f t="shared" si="158"/>
        <v>1</v>
      </c>
      <c r="L1995" s="28">
        <f t="shared" si="157"/>
        <v>0</v>
      </c>
      <c r="M1995" s="28">
        <f t="shared" si="159"/>
        <v>0</v>
      </c>
    </row>
    <row r="1996" spans="1:13" ht="14.15" customHeight="1" x14ac:dyDescent="0.25">
      <c r="A1996" s="129">
        <v>17034965</v>
      </c>
      <c r="B1996" s="124" t="s">
        <v>146</v>
      </c>
      <c r="C1996" s="124" t="s">
        <v>147</v>
      </c>
      <c r="D1996" s="4" t="s">
        <v>2991</v>
      </c>
      <c r="E1996" s="6">
        <v>1</v>
      </c>
      <c r="F1996" s="6"/>
      <c r="G1996" s="7"/>
      <c r="H1996" s="122">
        <f>VLOOKUP(A1996,'NIP totaal 2021'!$A$4:$I$2114,9,0)</f>
        <v>0</v>
      </c>
      <c r="I1996" s="32">
        <f t="shared" si="155"/>
        <v>0</v>
      </c>
      <c r="J1996" s="27">
        <f t="shared" si="156"/>
        <v>0</v>
      </c>
      <c r="K1996" s="81">
        <f t="shared" si="158"/>
        <v>1</v>
      </c>
      <c r="L1996" s="28">
        <f t="shared" si="157"/>
        <v>0</v>
      </c>
      <c r="M1996" s="28">
        <f t="shared" si="159"/>
        <v>0</v>
      </c>
    </row>
    <row r="1997" spans="1:13" ht="14.15" customHeight="1" x14ac:dyDescent="0.25">
      <c r="A1997" s="129">
        <v>17036607</v>
      </c>
      <c r="B1997" s="124" t="s">
        <v>2821</v>
      </c>
      <c r="C1997" s="124" t="s">
        <v>319</v>
      </c>
      <c r="D1997" s="4" t="s">
        <v>2991</v>
      </c>
      <c r="E1997" s="6">
        <v>30</v>
      </c>
      <c r="F1997" s="6"/>
      <c r="G1997" s="7"/>
      <c r="H1997" s="122">
        <f>VLOOKUP(A1997,'NIP totaal 2021'!$A$4:$I$2114,9,0)</f>
        <v>0</v>
      </c>
      <c r="I1997" s="32">
        <f t="shared" si="155"/>
        <v>0</v>
      </c>
      <c r="J1997" s="27">
        <f t="shared" si="156"/>
        <v>0</v>
      </c>
      <c r="K1997" s="81">
        <f t="shared" si="158"/>
        <v>1</v>
      </c>
      <c r="L1997" s="28">
        <f t="shared" si="157"/>
        <v>0</v>
      </c>
      <c r="M1997" s="28">
        <f t="shared" si="159"/>
        <v>0</v>
      </c>
    </row>
    <row r="1998" spans="1:13" ht="14.15" customHeight="1" x14ac:dyDescent="0.25">
      <c r="A1998" s="129">
        <v>17036623</v>
      </c>
      <c r="B1998" s="124" t="s">
        <v>2821</v>
      </c>
      <c r="C1998" s="124" t="s">
        <v>319</v>
      </c>
      <c r="D1998" s="4" t="s">
        <v>2991</v>
      </c>
      <c r="E1998" s="6">
        <v>30</v>
      </c>
      <c r="F1998" s="6"/>
      <c r="G1998" s="7"/>
      <c r="H1998" s="122">
        <f>VLOOKUP(A1998,'NIP totaal 2021'!$A$4:$I$2114,9,0)</f>
        <v>0</v>
      </c>
      <c r="I1998" s="32">
        <f t="shared" si="155"/>
        <v>0</v>
      </c>
      <c r="J1998" s="27">
        <f t="shared" si="156"/>
        <v>0</v>
      </c>
      <c r="K1998" s="81">
        <f t="shared" si="158"/>
        <v>1</v>
      </c>
      <c r="L1998" s="28">
        <f t="shared" si="157"/>
        <v>0</v>
      </c>
      <c r="M1998" s="28">
        <f t="shared" si="159"/>
        <v>0</v>
      </c>
    </row>
    <row r="1999" spans="1:13" ht="14.15" customHeight="1" x14ac:dyDescent="0.25">
      <c r="A1999" s="129">
        <v>17036631</v>
      </c>
      <c r="B1999" s="124" t="s">
        <v>2821</v>
      </c>
      <c r="C1999" s="124" t="s">
        <v>319</v>
      </c>
      <c r="D1999" s="4" t="s">
        <v>2991</v>
      </c>
      <c r="E1999" s="6">
        <v>30</v>
      </c>
      <c r="F1999" s="6"/>
      <c r="G1999" s="7"/>
      <c r="H1999" s="122">
        <f>VLOOKUP(A1999,'NIP totaal 2021'!$A$4:$I$2114,9,0)</f>
        <v>0</v>
      </c>
      <c r="I1999" s="32">
        <f t="shared" si="155"/>
        <v>0</v>
      </c>
      <c r="J1999" s="27">
        <f t="shared" si="156"/>
        <v>0</v>
      </c>
      <c r="K1999" s="81">
        <f t="shared" si="158"/>
        <v>1</v>
      </c>
      <c r="L1999" s="28">
        <f t="shared" si="157"/>
        <v>0</v>
      </c>
      <c r="M1999" s="28">
        <f t="shared" si="159"/>
        <v>0</v>
      </c>
    </row>
    <row r="2000" spans="1:13" ht="14.15" customHeight="1" x14ac:dyDescent="0.25">
      <c r="A2000" s="129">
        <v>17036704</v>
      </c>
      <c r="B2000" s="124" t="s">
        <v>110</v>
      </c>
      <c r="C2000" s="124" t="s">
        <v>2887</v>
      </c>
      <c r="D2000" s="4" t="s">
        <v>2991</v>
      </c>
      <c r="E2000" s="6">
        <v>2</v>
      </c>
      <c r="F2000" s="6"/>
      <c r="G2000" s="7"/>
      <c r="H2000" s="122">
        <f>VLOOKUP(A2000,'NIP totaal 2021'!$A$4:$I$2114,9,0)</f>
        <v>0</v>
      </c>
      <c r="I2000" s="32">
        <f t="shared" si="155"/>
        <v>0</v>
      </c>
      <c r="J2000" s="27">
        <f t="shared" si="156"/>
        <v>0</v>
      </c>
      <c r="K2000" s="81">
        <f t="shared" si="158"/>
        <v>1</v>
      </c>
      <c r="L2000" s="28">
        <f t="shared" si="157"/>
        <v>0</v>
      </c>
      <c r="M2000" s="28">
        <f t="shared" si="159"/>
        <v>0</v>
      </c>
    </row>
    <row r="2001" spans="1:13" ht="14.15" customHeight="1" x14ac:dyDescent="0.25">
      <c r="A2001" s="129">
        <v>17036712</v>
      </c>
      <c r="B2001" s="124" t="s">
        <v>110</v>
      </c>
      <c r="C2001" s="124" t="s">
        <v>2887</v>
      </c>
      <c r="D2001" s="4" t="s">
        <v>2991</v>
      </c>
      <c r="E2001" s="6">
        <v>2</v>
      </c>
      <c r="F2001" s="6"/>
      <c r="G2001" s="7"/>
      <c r="H2001" s="122">
        <f>VLOOKUP(A2001,'NIP totaal 2021'!$A$4:$I$2114,9,0)</f>
        <v>0</v>
      </c>
      <c r="I2001" s="32">
        <f t="shared" si="155"/>
        <v>0</v>
      </c>
      <c r="J2001" s="27">
        <f t="shared" si="156"/>
        <v>0</v>
      </c>
      <c r="K2001" s="81">
        <f t="shared" si="158"/>
        <v>1</v>
      </c>
      <c r="L2001" s="28">
        <f t="shared" si="157"/>
        <v>0</v>
      </c>
      <c r="M2001" s="28">
        <f t="shared" si="159"/>
        <v>0</v>
      </c>
    </row>
    <row r="2002" spans="1:13" ht="14.15" customHeight="1" x14ac:dyDescent="0.25">
      <c r="A2002" s="129">
        <v>17038863</v>
      </c>
      <c r="B2002" s="124" t="s">
        <v>2824</v>
      </c>
      <c r="C2002" s="124" t="s">
        <v>330</v>
      </c>
      <c r="D2002" s="4" t="s">
        <v>2991</v>
      </c>
      <c r="E2002" s="6">
        <v>3</v>
      </c>
      <c r="F2002" s="6"/>
      <c r="G2002" s="7"/>
      <c r="H2002" s="122">
        <f>VLOOKUP(A2002,'NIP totaal 2021'!$A$4:$I$2114,9,0)</f>
        <v>0</v>
      </c>
      <c r="I2002" s="32">
        <f t="shared" si="155"/>
        <v>0</v>
      </c>
      <c r="J2002" s="27">
        <f t="shared" si="156"/>
        <v>0</v>
      </c>
      <c r="K2002" s="81">
        <f t="shared" si="158"/>
        <v>1</v>
      </c>
      <c r="L2002" s="28">
        <f t="shared" si="157"/>
        <v>0</v>
      </c>
      <c r="M2002" s="28">
        <f t="shared" si="159"/>
        <v>0</v>
      </c>
    </row>
    <row r="2003" spans="1:13" ht="14.15" customHeight="1" x14ac:dyDescent="0.25">
      <c r="A2003" s="129">
        <v>17038928</v>
      </c>
      <c r="B2003" s="124" t="s">
        <v>196</v>
      </c>
      <c r="C2003" s="124" t="s">
        <v>197</v>
      </c>
      <c r="D2003" s="4" t="s">
        <v>2991</v>
      </c>
      <c r="E2003" s="6">
        <v>60</v>
      </c>
      <c r="F2003" s="6"/>
      <c r="G2003" s="7"/>
      <c r="H2003" s="122">
        <f>VLOOKUP(A2003,'NIP totaal 2021'!$A$4:$I$2114,9,0)</f>
        <v>0</v>
      </c>
      <c r="I2003" s="32">
        <f t="shared" si="155"/>
        <v>0</v>
      </c>
      <c r="J2003" s="27">
        <f t="shared" si="156"/>
        <v>0</v>
      </c>
      <c r="K2003" s="81">
        <f t="shared" si="158"/>
        <v>1</v>
      </c>
      <c r="L2003" s="28">
        <f t="shared" si="157"/>
        <v>0</v>
      </c>
      <c r="M2003" s="28">
        <f t="shared" si="159"/>
        <v>0</v>
      </c>
    </row>
    <row r="2004" spans="1:13" ht="14.15" customHeight="1" x14ac:dyDescent="0.25">
      <c r="A2004" s="129">
        <v>17038936</v>
      </c>
      <c r="B2004" s="124" t="s">
        <v>196</v>
      </c>
      <c r="C2004" s="124" t="s">
        <v>197</v>
      </c>
      <c r="D2004" s="4" t="s">
        <v>2991</v>
      </c>
      <c r="E2004" s="6">
        <v>30</v>
      </c>
      <c r="F2004" s="6"/>
      <c r="G2004" s="7"/>
      <c r="H2004" s="122">
        <f>VLOOKUP(A2004,'NIP totaal 2021'!$A$4:$I$2114,9,0)</f>
        <v>0</v>
      </c>
      <c r="I2004" s="32">
        <f t="shared" ref="I2004:I2067" si="160">F2004/E2004</f>
        <v>0</v>
      </c>
      <c r="J2004" s="27">
        <f t="shared" ref="J2004:J2067" si="161">H2004/E2004*F2004</f>
        <v>0</v>
      </c>
      <c r="K2004" s="81">
        <f t="shared" si="158"/>
        <v>1</v>
      </c>
      <c r="L2004" s="28">
        <f t="shared" ref="L2004:L2067" si="162">G2004/E2004*F2004</f>
        <v>0</v>
      </c>
      <c r="M2004" s="28">
        <f t="shared" si="159"/>
        <v>0</v>
      </c>
    </row>
    <row r="2005" spans="1:13" ht="14.15" customHeight="1" x14ac:dyDescent="0.25">
      <c r="A2005" s="129">
        <v>17039029</v>
      </c>
      <c r="B2005" s="124" t="s">
        <v>335</v>
      </c>
      <c r="C2005" s="124" t="s">
        <v>336</v>
      </c>
      <c r="D2005" s="4" t="s">
        <v>2991</v>
      </c>
      <c r="E2005" s="6">
        <v>1</v>
      </c>
      <c r="F2005" s="6"/>
      <c r="G2005" s="7"/>
      <c r="H2005" s="122">
        <f>VLOOKUP(A2005,'NIP totaal 2021'!$A$4:$I$2114,9,0)</f>
        <v>0</v>
      </c>
      <c r="I2005" s="32">
        <f t="shared" si="160"/>
        <v>0</v>
      </c>
      <c r="J2005" s="27">
        <f t="shared" si="161"/>
        <v>0</v>
      </c>
      <c r="K2005" s="81">
        <f t="shared" ref="K2005:K2068" si="163">IF(H2005&gt;G2005, 0, 1)</f>
        <v>1</v>
      </c>
      <c r="L2005" s="28">
        <f t="shared" si="162"/>
        <v>0</v>
      </c>
      <c r="M2005" s="28">
        <f t="shared" ref="M2005:M2068" si="164">MIN(L2005,J2005)</f>
        <v>0</v>
      </c>
    </row>
    <row r="2006" spans="1:13" ht="14.15" customHeight="1" x14ac:dyDescent="0.25">
      <c r="A2006" s="129">
        <v>17048559</v>
      </c>
      <c r="B2006" s="124" t="s">
        <v>2821</v>
      </c>
      <c r="C2006" s="124" t="s">
        <v>319</v>
      </c>
      <c r="D2006" s="4" t="s">
        <v>2991</v>
      </c>
      <c r="E2006" s="6">
        <v>30</v>
      </c>
      <c r="F2006" s="6"/>
      <c r="G2006" s="7"/>
      <c r="H2006" s="122">
        <f>VLOOKUP(A2006,'NIP totaal 2021'!$A$4:$I$2114,9,0)</f>
        <v>0</v>
      </c>
      <c r="I2006" s="32">
        <f t="shared" si="160"/>
        <v>0</v>
      </c>
      <c r="J2006" s="27">
        <f t="shared" si="161"/>
        <v>0</v>
      </c>
      <c r="K2006" s="81">
        <f t="shared" si="163"/>
        <v>1</v>
      </c>
      <c r="L2006" s="28">
        <f t="shared" si="162"/>
        <v>0</v>
      </c>
      <c r="M2006" s="28">
        <f t="shared" si="164"/>
        <v>0</v>
      </c>
    </row>
    <row r="2007" spans="1:13" ht="14.15" customHeight="1" x14ac:dyDescent="0.25">
      <c r="A2007" s="129">
        <v>17048702</v>
      </c>
      <c r="B2007" s="124" t="s">
        <v>2821</v>
      </c>
      <c r="C2007" s="124" t="s">
        <v>319</v>
      </c>
      <c r="D2007" s="4" t="s">
        <v>2991</v>
      </c>
      <c r="E2007" s="6">
        <v>30</v>
      </c>
      <c r="F2007" s="6"/>
      <c r="G2007" s="7"/>
      <c r="H2007" s="122">
        <f>VLOOKUP(A2007,'NIP totaal 2021'!$A$4:$I$2114,9,0)</f>
        <v>0</v>
      </c>
      <c r="I2007" s="32">
        <f t="shared" si="160"/>
        <v>0</v>
      </c>
      <c r="J2007" s="27">
        <f t="shared" si="161"/>
        <v>0</v>
      </c>
      <c r="K2007" s="81">
        <f t="shared" si="163"/>
        <v>1</v>
      </c>
      <c r="L2007" s="28">
        <f t="shared" si="162"/>
        <v>0</v>
      </c>
      <c r="M2007" s="28">
        <f t="shared" si="164"/>
        <v>0</v>
      </c>
    </row>
    <row r="2008" spans="1:13" ht="14.15" customHeight="1" x14ac:dyDescent="0.25">
      <c r="A2008" s="129">
        <v>17048729</v>
      </c>
      <c r="B2008" s="124" t="s">
        <v>2821</v>
      </c>
      <c r="C2008" s="124" t="s">
        <v>319</v>
      </c>
      <c r="D2008" s="4" t="s">
        <v>2991</v>
      </c>
      <c r="E2008" s="6">
        <v>30</v>
      </c>
      <c r="F2008" s="6"/>
      <c r="G2008" s="7"/>
      <c r="H2008" s="122">
        <f>VLOOKUP(A2008,'NIP totaal 2021'!$A$4:$I$2114,9,0)</f>
        <v>0</v>
      </c>
      <c r="I2008" s="32">
        <f t="shared" si="160"/>
        <v>0</v>
      </c>
      <c r="J2008" s="27">
        <f t="shared" si="161"/>
        <v>0</v>
      </c>
      <c r="K2008" s="81">
        <f t="shared" si="163"/>
        <v>1</v>
      </c>
      <c r="L2008" s="28">
        <f t="shared" si="162"/>
        <v>0</v>
      </c>
      <c r="M2008" s="28">
        <f t="shared" si="164"/>
        <v>0</v>
      </c>
    </row>
    <row r="2009" spans="1:13" ht="14.15" customHeight="1" x14ac:dyDescent="0.25">
      <c r="A2009" s="129">
        <v>17049385</v>
      </c>
      <c r="B2009" s="124" t="s">
        <v>196</v>
      </c>
      <c r="C2009" s="124" t="s">
        <v>197</v>
      </c>
      <c r="D2009" s="4" t="s">
        <v>2991</v>
      </c>
      <c r="E2009" s="6">
        <v>60</v>
      </c>
      <c r="F2009" s="6"/>
      <c r="G2009" s="7"/>
      <c r="H2009" s="122">
        <f>VLOOKUP(A2009,'NIP totaal 2021'!$A$4:$I$2114,9,0)</f>
        <v>0</v>
      </c>
      <c r="I2009" s="32">
        <f t="shared" si="160"/>
        <v>0</v>
      </c>
      <c r="J2009" s="27">
        <f t="shared" si="161"/>
        <v>0</v>
      </c>
      <c r="K2009" s="81">
        <f t="shared" si="163"/>
        <v>1</v>
      </c>
      <c r="L2009" s="28">
        <f t="shared" si="162"/>
        <v>0</v>
      </c>
      <c r="M2009" s="28">
        <f t="shared" si="164"/>
        <v>0</v>
      </c>
    </row>
    <row r="2010" spans="1:13" ht="14.15" customHeight="1" x14ac:dyDescent="0.25">
      <c r="A2010" s="129">
        <v>17049407</v>
      </c>
      <c r="B2010" s="124" t="s">
        <v>196</v>
      </c>
      <c r="C2010" s="124" t="s">
        <v>197</v>
      </c>
      <c r="D2010" s="4" t="s">
        <v>2991</v>
      </c>
      <c r="E2010" s="6">
        <v>30</v>
      </c>
      <c r="F2010" s="6"/>
      <c r="G2010" s="7"/>
      <c r="H2010" s="122">
        <f>VLOOKUP(A2010,'NIP totaal 2021'!$A$4:$I$2114,9,0)</f>
        <v>0</v>
      </c>
      <c r="I2010" s="32">
        <f t="shared" si="160"/>
        <v>0</v>
      </c>
      <c r="J2010" s="27">
        <f t="shared" si="161"/>
        <v>0</v>
      </c>
      <c r="K2010" s="81">
        <f t="shared" si="163"/>
        <v>1</v>
      </c>
      <c r="L2010" s="28">
        <f t="shared" si="162"/>
        <v>0</v>
      </c>
      <c r="M2010" s="28">
        <f t="shared" si="164"/>
        <v>0</v>
      </c>
    </row>
    <row r="2011" spans="1:13" ht="14.15" customHeight="1" x14ac:dyDescent="0.25">
      <c r="A2011" s="129">
        <v>17049415</v>
      </c>
      <c r="B2011" s="124" t="s">
        <v>335</v>
      </c>
      <c r="C2011" s="124" t="s">
        <v>336</v>
      </c>
      <c r="D2011" s="4" t="s">
        <v>2991</v>
      </c>
      <c r="E2011" s="6">
        <v>1</v>
      </c>
      <c r="F2011" s="6"/>
      <c r="G2011" s="7"/>
      <c r="H2011" s="122">
        <f>VLOOKUP(A2011,'NIP totaal 2021'!$A$4:$I$2114,9,0)</f>
        <v>0</v>
      </c>
      <c r="I2011" s="32">
        <f t="shared" si="160"/>
        <v>0</v>
      </c>
      <c r="J2011" s="27">
        <f t="shared" si="161"/>
        <v>0</v>
      </c>
      <c r="K2011" s="81">
        <f t="shared" si="163"/>
        <v>1</v>
      </c>
      <c r="L2011" s="28">
        <f t="shared" si="162"/>
        <v>0</v>
      </c>
      <c r="M2011" s="28">
        <f t="shared" si="164"/>
        <v>0</v>
      </c>
    </row>
    <row r="2012" spans="1:13" ht="14.15" customHeight="1" x14ac:dyDescent="0.25">
      <c r="A2012" s="129">
        <v>17049423</v>
      </c>
      <c r="B2012" s="124" t="s">
        <v>2824</v>
      </c>
      <c r="C2012" s="124" t="s">
        <v>330</v>
      </c>
      <c r="D2012" s="4" t="s">
        <v>2991</v>
      </c>
      <c r="E2012" s="6">
        <v>3</v>
      </c>
      <c r="F2012" s="6"/>
      <c r="G2012" s="7"/>
      <c r="H2012" s="122">
        <f>VLOOKUP(A2012,'NIP totaal 2021'!$A$4:$I$2114,9,0)</f>
        <v>0</v>
      </c>
      <c r="I2012" s="32">
        <f t="shared" si="160"/>
        <v>0</v>
      </c>
      <c r="J2012" s="27">
        <f t="shared" si="161"/>
        <v>0</v>
      </c>
      <c r="K2012" s="81">
        <f t="shared" si="163"/>
        <v>1</v>
      </c>
      <c r="L2012" s="28">
        <f t="shared" si="162"/>
        <v>0</v>
      </c>
      <c r="M2012" s="28">
        <f t="shared" si="164"/>
        <v>0</v>
      </c>
    </row>
    <row r="2013" spans="1:13" ht="14.15" customHeight="1" x14ac:dyDescent="0.25">
      <c r="A2013" s="129">
        <v>17050030</v>
      </c>
      <c r="B2013" s="124" t="s">
        <v>2888</v>
      </c>
      <c r="C2013" s="124" t="s">
        <v>2889</v>
      </c>
      <c r="D2013" s="4" t="s">
        <v>2991</v>
      </c>
      <c r="E2013" s="6">
        <v>4</v>
      </c>
      <c r="F2013" s="6"/>
      <c r="G2013" s="7"/>
      <c r="H2013" s="122">
        <f>VLOOKUP(A2013,'NIP totaal 2021'!$A$4:$I$2114,9,0)</f>
        <v>0</v>
      </c>
      <c r="I2013" s="32">
        <f t="shared" si="160"/>
        <v>0</v>
      </c>
      <c r="J2013" s="27">
        <f t="shared" si="161"/>
        <v>0</v>
      </c>
      <c r="K2013" s="81">
        <f t="shared" si="163"/>
        <v>1</v>
      </c>
      <c r="L2013" s="28">
        <f t="shared" si="162"/>
        <v>0</v>
      </c>
      <c r="M2013" s="28">
        <f t="shared" si="164"/>
        <v>0</v>
      </c>
    </row>
    <row r="2014" spans="1:13" ht="14.15" customHeight="1" x14ac:dyDescent="0.25">
      <c r="A2014" s="129">
        <v>17050200</v>
      </c>
      <c r="B2014" s="124" t="s">
        <v>2832</v>
      </c>
      <c r="C2014" s="124" t="s">
        <v>414</v>
      </c>
      <c r="D2014" s="4" t="s">
        <v>2991</v>
      </c>
      <c r="E2014" s="6">
        <v>448</v>
      </c>
      <c r="F2014" s="6"/>
      <c r="G2014" s="7"/>
      <c r="H2014" s="122">
        <f>VLOOKUP(A2014,'NIP totaal 2021'!$A$4:$I$2114,9,0)</f>
        <v>0</v>
      </c>
      <c r="I2014" s="32">
        <f t="shared" si="160"/>
        <v>0</v>
      </c>
      <c r="J2014" s="27">
        <f t="shared" si="161"/>
        <v>0</v>
      </c>
      <c r="K2014" s="81">
        <f t="shared" si="163"/>
        <v>1</v>
      </c>
      <c r="L2014" s="28">
        <f t="shared" si="162"/>
        <v>0</v>
      </c>
      <c r="M2014" s="28">
        <f t="shared" si="164"/>
        <v>0</v>
      </c>
    </row>
    <row r="2015" spans="1:13" ht="14.15" customHeight="1" x14ac:dyDescent="0.25">
      <c r="A2015" s="129">
        <v>17050790</v>
      </c>
      <c r="B2015" s="124" t="s">
        <v>2797</v>
      </c>
      <c r="C2015" s="124" t="s">
        <v>216</v>
      </c>
      <c r="D2015" s="4" t="s">
        <v>2991</v>
      </c>
      <c r="E2015" s="6">
        <v>140</v>
      </c>
      <c r="F2015" s="6"/>
      <c r="G2015" s="7"/>
      <c r="H2015" s="122">
        <f>VLOOKUP(A2015,'NIP totaal 2021'!$A$4:$I$2114,9,0)</f>
        <v>0</v>
      </c>
      <c r="I2015" s="32">
        <f t="shared" si="160"/>
        <v>0</v>
      </c>
      <c r="J2015" s="27">
        <f t="shared" si="161"/>
        <v>0</v>
      </c>
      <c r="K2015" s="81">
        <f t="shared" si="163"/>
        <v>1</v>
      </c>
      <c r="L2015" s="28">
        <f t="shared" si="162"/>
        <v>0</v>
      </c>
      <c r="M2015" s="28">
        <f t="shared" si="164"/>
        <v>0</v>
      </c>
    </row>
    <row r="2016" spans="1:13" ht="14.15" customHeight="1" x14ac:dyDescent="0.25">
      <c r="A2016" s="129">
        <v>17050804</v>
      </c>
      <c r="B2016" s="124" t="s">
        <v>2803</v>
      </c>
      <c r="C2016" s="124" t="s">
        <v>250</v>
      </c>
      <c r="D2016" s="4" t="s">
        <v>2991</v>
      </c>
      <c r="E2016" s="6">
        <v>28</v>
      </c>
      <c r="F2016" s="6"/>
      <c r="G2016" s="7"/>
      <c r="H2016" s="122">
        <f>VLOOKUP(A2016,'NIP totaal 2021'!$A$4:$I$2114,9,0)</f>
        <v>0</v>
      </c>
      <c r="I2016" s="32">
        <f t="shared" si="160"/>
        <v>0</v>
      </c>
      <c r="J2016" s="27">
        <f t="shared" si="161"/>
        <v>0</v>
      </c>
      <c r="K2016" s="81">
        <f t="shared" si="163"/>
        <v>1</v>
      </c>
      <c r="L2016" s="28">
        <f t="shared" si="162"/>
        <v>0</v>
      </c>
      <c r="M2016" s="28">
        <f t="shared" si="164"/>
        <v>0</v>
      </c>
    </row>
    <row r="2017" spans="1:13" ht="14.15" customHeight="1" x14ac:dyDescent="0.25">
      <c r="A2017" s="129">
        <v>17050901</v>
      </c>
      <c r="B2017" s="124" t="s">
        <v>2803</v>
      </c>
      <c r="C2017" s="124" t="s">
        <v>250</v>
      </c>
      <c r="D2017" s="4" t="s">
        <v>2991</v>
      </c>
      <c r="E2017" s="6">
        <v>28</v>
      </c>
      <c r="F2017" s="6"/>
      <c r="G2017" s="7"/>
      <c r="H2017" s="122">
        <f>VLOOKUP(A2017,'NIP totaal 2021'!$A$4:$I$2114,9,0)</f>
        <v>0</v>
      </c>
      <c r="I2017" s="32">
        <f t="shared" si="160"/>
        <v>0</v>
      </c>
      <c r="J2017" s="27">
        <f t="shared" si="161"/>
        <v>0</v>
      </c>
      <c r="K2017" s="81">
        <f t="shared" si="163"/>
        <v>1</v>
      </c>
      <c r="L2017" s="28">
        <f t="shared" si="162"/>
        <v>0</v>
      </c>
      <c r="M2017" s="28">
        <f t="shared" si="164"/>
        <v>0</v>
      </c>
    </row>
    <row r="2018" spans="1:13" ht="14.15" customHeight="1" x14ac:dyDescent="0.25">
      <c r="A2018" s="129">
        <v>17050936</v>
      </c>
      <c r="B2018" s="124" t="s">
        <v>2803</v>
      </c>
      <c r="C2018" s="124" t="s">
        <v>250</v>
      </c>
      <c r="D2018" s="4" t="s">
        <v>2991</v>
      </c>
      <c r="E2018" s="6">
        <v>28</v>
      </c>
      <c r="F2018" s="6"/>
      <c r="G2018" s="7"/>
      <c r="H2018" s="122">
        <f>VLOOKUP(A2018,'NIP totaal 2021'!$A$4:$I$2114,9,0)</f>
        <v>0</v>
      </c>
      <c r="I2018" s="32">
        <f t="shared" si="160"/>
        <v>0</v>
      </c>
      <c r="J2018" s="27">
        <f t="shared" si="161"/>
        <v>0</v>
      </c>
      <c r="K2018" s="81">
        <f t="shared" si="163"/>
        <v>1</v>
      </c>
      <c r="L2018" s="28">
        <f t="shared" si="162"/>
        <v>0</v>
      </c>
      <c r="M2018" s="28">
        <f t="shared" si="164"/>
        <v>0</v>
      </c>
    </row>
    <row r="2019" spans="1:13" ht="14.15" customHeight="1" x14ac:dyDescent="0.25">
      <c r="A2019" s="129">
        <v>17050987</v>
      </c>
      <c r="B2019" s="124" t="s">
        <v>2797</v>
      </c>
      <c r="C2019" s="124" t="s">
        <v>216</v>
      </c>
      <c r="D2019" s="4" t="s">
        <v>2991</v>
      </c>
      <c r="E2019" s="6">
        <v>140</v>
      </c>
      <c r="F2019" s="6"/>
      <c r="G2019" s="7"/>
      <c r="H2019" s="122">
        <f>VLOOKUP(A2019,'NIP totaal 2021'!$A$4:$I$2114,9,0)</f>
        <v>0</v>
      </c>
      <c r="I2019" s="32">
        <f t="shared" si="160"/>
        <v>0</v>
      </c>
      <c r="J2019" s="27">
        <f t="shared" si="161"/>
        <v>0</v>
      </c>
      <c r="K2019" s="81">
        <f t="shared" si="163"/>
        <v>1</v>
      </c>
      <c r="L2019" s="28">
        <f t="shared" si="162"/>
        <v>0</v>
      </c>
      <c r="M2019" s="28">
        <f t="shared" si="164"/>
        <v>0</v>
      </c>
    </row>
    <row r="2020" spans="1:13" ht="14.15" customHeight="1" x14ac:dyDescent="0.25">
      <c r="A2020" s="129">
        <v>17051193</v>
      </c>
      <c r="B2020" s="124" t="s">
        <v>2803</v>
      </c>
      <c r="C2020" s="124" t="s">
        <v>250</v>
      </c>
      <c r="D2020" s="4" t="s">
        <v>2991</v>
      </c>
      <c r="E2020" s="6">
        <v>28</v>
      </c>
      <c r="F2020" s="6"/>
      <c r="G2020" s="7"/>
      <c r="H2020" s="122">
        <f>VLOOKUP(A2020,'NIP totaal 2021'!$A$4:$I$2114,9,0)</f>
        <v>0</v>
      </c>
      <c r="I2020" s="32">
        <f t="shared" si="160"/>
        <v>0</v>
      </c>
      <c r="J2020" s="27">
        <f t="shared" si="161"/>
        <v>0</v>
      </c>
      <c r="K2020" s="81">
        <f t="shared" si="163"/>
        <v>1</v>
      </c>
      <c r="L2020" s="28">
        <f t="shared" si="162"/>
        <v>0</v>
      </c>
      <c r="M2020" s="28">
        <f t="shared" si="164"/>
        <v>0</v>
      </c>
    </row>
    <row r="2021" spans="1:13" ht="14.15" customHeight="1" x14ac:dyDescent="0.25">
      <c r="A2021" s="129">
        <v>17051215</v>
      </c>
      <c r="B2021" s="124" t="s">
        <v>2803</v>
      </c>
      <c r="C2021" s="124" t="s">
        <v>250</v>
      </c>
      <c r="D2021" s="4" t="s">
        <v>2991</v>
      </c>
      <c r="E2021" s="6">
        <v>28</v>
      </c>
      <c r="F2021" s="6"/>
      <c r="G2021" s="7"/>
      <c r="H2021" s="122">
        <f>VLOOKUP(A2021,'NIP totaal 2021'!$A$4:$I$2114,9,0)</f>
        <v>0</v>
      </c>
      <c r="I2021" s="32">
        <f t="shared" si="160"/>
        <v>0</v>
      </c>
      <c r="J2021" s="27">
        <f t="shared" si="161"/>
        <v>0</v>
      </c>
      <c r="K2021" s="81">
        <f t="shared" si="163"/>
        <v>1</v>
      </c>
      <c r="L2021" s="28">
        <f t="shared" si="162"/>
        <v>0</v>
      </c>
      <c r="M2021" s="28">
        <f t="shared" si="164"/>
        <v>0</v>
      </c>
    </row>
    <row r="2022" spans="1:13" ht="14.15" customHeight="1" x14ac:dyDescent="0.25">
      <c r="A2022" s="129">
        <v>17051223</v>
      </c>
      <c r="B2022" s="124" t="s">
        <v>2803</v>
      </c>
      <c r="C2022" s="124" t="s">
        <v>250</v>
      </c>
      <c r="D2022" s="4" t="s">
        <v>2991</v>
      </c>
      <c r="E2022" s="6">
        <v>28</v>
      </c>
      <c r="F2022" s="6"/>
      <c r="G2022" s="7"/>
      <c r="H2022" s="122">
        <f>VLOOKUP(A2022,'NIP totaal 2021'!$A$4:$I$2114,9,0)</f>
        <v>0</v>
      </c>
      <c r="I2022" s="32">
        <f t="shared" si="160"/>
        <v>0</v>
      </c>
      <c r="J2022" s="27">
        <f t="shared" si="161"/>
        <v>0</v>
      </c>
      <c r="K2022" s="81">
        <f t="shared" si="163"/>
        <v>1</v>
      </c>
      <c r="L2022" s="28">
        <f t="shared" si="162"/>
        <v>0</v>
      </c>
      <c r="M2022" s="28">
        <f t="shared" si="164"/>
        <v>0</v>
      </c>
    </row>
    <row r="2023" spans="1:13" ht="14.15" customHeight="1" x14ac:dyDescent="0.25">
      <c r="A2023" s="129">
        <v>17052122</v>
      </c>
      <c r="B2023" s="124" t="s">
        <v>464</v>
      </c>
      <c r="C2023" s="124" t="s">
        <v>465</v>
      </c>
      <c r="D2023" s="4" t="s">
        <v>2991</v>
      </c>
      <c r="E2023" s="6">
        <v>1</v>
      </c>
      <c r="F2023" s="6"/>
      <c r="G2023" s="7"/>
      <c r="H2023" s="122">
        <f>VLOOKUP(A2023,'NIP totaal 2021'!$A$4:$I$2114,9,0)</f>
        <v>0</v>
      </c>
      <c r="I2023" s="32">
        <f t="shared" si="160"/>
        <v>0</v>
      </c>
      <c r="J2023" s="27">
        <f t="shared" si="161"/>
        <v>0</v>
      </c>
      <c r="K2023" s="81">
        <f t="shared" si="163"/>
        <v>1</v>
      </c>
      <c r="L2023" s="28">
        <f t="shared" si="162"/>
        <v>0</v>
      </c>
      <c r="M2023" s="28">
        <f t="shared" si="164"/>
        <v>0</v>
      </c>
    </row>
    <row r="2024" spans="1:13" ht="14.15" customHeight="1" x14ac:dyDescent="0.25">
      <c r="A2024" s="129">
        <v>17052130</v>
      </c>
      <c r="B2024" s="124" t="s">
        <v>132</v>
      </c>
      <c r="C2024" s="124" t="s">
        <v>133</v>
      </c>
      <c r="D2024" s="4" t="s">
        <v>2991</v>
      </c>
      <c r="E2024" s="6">
        <v>10</v>
      </c>
      <c r="F2024" s="6"/>
      <c r="G2024" s="7"/>
      <c r="H2024" s="122">
        <f>VLOOKUP(A2024,'NIP totaal 2021'!$A$4:$I$2114,9,0)</f>
        <v>0</v>
      </c>
      <c r="I2024" s="32">
        <f t="shared" si="160"/>
        <v>0</v>
      </c>
      <c r="J2024" s="27">
        <f t="shared" si="161"/>
        <v>0</v>
      </c>
      <c r="K2024" s="81">
        <f t="shared" si="163"/>
        <v>1</v>
      </c>
      <c r="L2024" s="28">
        <f t="shared" si="162"/>
        <v>0</v>
      </c>
      <c r="M2024" s="28">
        <f t="shared" si="164"/>
        <v>0</v>
      </c>
    </row>
    <row r="2025" spans="1:13" ht="14.15" customHeight="1" x14ac:dyDescent="0.25">
      <c r="A2025" s="129">
        <v>17052726</v>
      </c>
      <c r="B2025" s="124" t="s">
        <v>2890</v>
      </c>
      <c r="C2025" s="124" t="s">
        <v>2891</v>
      </c>
      <c r="D2025" s="4" t="s">
        <v>2991</v>
      </c>
      <c r="E2025" s="6">
        <v>56</v>
      </c>
      <c r="F2025" s="6"/>
      <c r="G2025" s="7"/>
      <c r="H2025" s="122">
        <f>VLOOKUP(A2025,'NIP totaal 2021'!$A$4:$I$2114,9,0)</f>
        <v>0</v>
      </c>
      <c r="I2025" s="32">
        <f t="shared" si="160"/>
        <v>0</v>
      </c>
      <c r="J2025" s="27">
        <f t="shared" si="161"/>
        <v>0</v>
      </c>
      <c r="K2025" s="81">
        <f t="shared" si="163"/>
        <v>1</v>
      </c>
      <c r="L2025" s="28">
        <f t="shared" si="162"/>
        <v>0</v>
      </c>
      <c r="M2025" s="28">
        <f t="shared" si="164"/>
        <v>0</v>
      </c>
    </row>
    <row r="2026" spans="1:13" ht="14.15" customHeight="1" x14ac:dyDescent="0.25">
      <c r="A2026" s="129">
        <v>17052742</v>
      </c>
      <c r="B2026" s="124" t="s">
        <v>337</v>
      </c>
      <c r="C2026" s="124" t="s">
        <v>338</v>
      </c>
      <c r="D2026" s="4" t="s">
        <v>2991</v>
      </c>
      <c r="E2026" s="6">
        <v>1</v>
      </c>
      <c r="F2026" s="6"/>
      <c r="G2026" s="7"/>
      <c r="H2026" s="122">
        <f>VLOOKUP(A2026,'NIP totaal 2021'!$A$4:$I$2114,9,0)</f>
        <v>0</v>
      </c>
      <c r="I2026" s="32">
        <f t="shared" si="160"/>
        <v>0</v>
      </c>
      <c r="J2026" s="27">
        <f t="shared" si="161"/>
        <v>0</v>
      </c>
      <c r="K2026" s="81">
        <f t="shared" si="163"/>
        <v>1</v>
      </c>
      <c r="L2026" s="28">
        <f t="shared" si="162"/>
        <v>0</v>
      </c>
      <c r="M2026" s="28">
        <f t="shared" si="164"/>
        <v>0</v>
      </c>
    </row>
    <row r="2027" spans="1:13" ht="14.15" customHeight="1" x14ac:dyDescent="0.25">
      <c r="A2027" s="129">
        <v>17052955</v>
      </c>
      <c r="B2027" s="124" t="s">
        <v>166</v>
      </c>
      <c r="C2027" s="124" t="s">
        <v>167</v>
      </c>
      <c r="D2027" s="4" t="s">
        <v>2991</v>
      </c>
      <c r="E2027" s="6">
        <v>1</v>
      </c>
      <c r="F2027" s="6"/>
      <c r="G2027" s="7"/>
      <c r="H2027" s="122">
        <f>VLOOKUP(A2027,'NIP totaal 2021'!$A$4:$I$2114,9,0)</f>
        <v>0</v>
      </c>
      <c r="I2027" s="32">
        <f t="shared" si="160"/>
        <v>0</v>
      </c>
      <c r="J2027" s="27">
        <f t="shared" si="161"/>
        <v>0</v>
      </c>
      <c r="K2027" s="81">
        <f t="shared" si="163"/>
        <v>1</v>
      </c>
      <c r="L2027" s="28">
        <f t="shared" si="162"/>
        <v>0</v>
      </c>
      <c r="M2027" s="28">
        <f t="shared" si="164"/>
        <v>0</v>
      </c>
    </row>
    <row r="2028" spans="1:13" ht="14.15" customHeight="1" x14ac:dyDescent="0.25">
      <c r="A2028" s="129">
        <v>17053129</v>
      </c>
      <c r="B2028" s="124" t="s">
        <v>337</v>
      </c>
      <c r="C2028" s="124" t="s">
        <v>338</v>
      </c>
      <c r="D2028" s="4" t="s">
        <v>2991</v>
      </c>
      <c r="E2028" s="6">
        <v>1</v>
      </c>
      <c r="F2028" s="6"/>
      <c r="G2028" s="7"/>
      <c r="H2028" s="122">
        <f>VLOOKUP(A2028,'NIP totaal 2021'!$A$4:$I$2114,9,0)</f>
        <v>0</v>
      </c>
      <c r="I2028" s="32">
        <f t="shared" si="160"/>
        <v>0</v>
      </c>
      <c r="J2028" s="27">
        <f t="shared" si="161"/>
        <v>0</v>
      </c>
      <c r="K2028" s="81">
        <f t="shared" si="163"/>
        <v>1</v>
      </c>
      <c r="L2028" s="28">
        <f t="shared" si="162"/>
        <v>0</v>
      </c>
      <c r="M2028" s="28">
        <f t="shared" si="164"/>
        <v>0</v>
      </c>
    </row>
    <row r="2029" spans="1:13" ht="14.15" customHeight="1" x14ac:dyDescent="0.25">
      <c r="A2029" s="129">
        <v>17053404</v>
      </c>
      <c r="B2029" s="124" t="s">
        <v>476</v>
      </c>
      <c r="C2029" s="124" t="s">
        <v>477</v>
      </c>
      <c r="D2029" s="4" t="s">
        <v>2991</v>
      </c>
      <c r="E2029" s="6">
        <v>3</v>
      </c>
      <c r="F2029" s="6"/>
      <c r="G2029" s="7"/>
      <c r="H2029" s="122">
        <f>VLOOKUP(A2029,'NIP totaal 2021'!$A$4:$I$2114,9,0)</f>
        <v>0</v>
      </c>
      <c r="I2029" s="32">
        <f t="shared" si="160"/>
        <v>0</v>
      </c>
      <c r="J2029" s="27">
        <f t="shared" si="161"/>
        <v>0</v>
      </c>
      <c r="K2029" s="81">
        <f t="shared" si="163"/>
        <v>1</v>
      </c>
      <c r="L2029" s="28">
        <f t="shared" si="162"/>
        <v>0</v>
      </c>
      <c r="M2029" s="28">
        <f t="shared" si="164"/>
        <v>0</v>
      </c>
    </row>
    <row r="2030" spans="1:13" ht="14.15" customHeight="1" x14ac:dyDescent="0.25">
      <c r="A2030" s="129">
        <v>17053587</v>
      </c>
      <c r="B2030" s="124" t="s">
        <v>265</v>
      </c>
      <c r="C2030" s="124" t="s">
        <v>266</v>
      </c>
      <c r="D2030" s="4" t="s">
        <v>2991</v>
      </c>
      <c r="E2030" s="6">
        <v>1</v>
      </c>
      <c r="F2030" s="6"/>
      <c r="G2030" s="7"/>
      <c r="H2030" s="122">
        <f>VLOOKUP(A2030,'NIP totaal 2021'!$A$4:$I$2114,9,0)</f>
        <v>0</v>
      </c>
      <c r="I2030" s="32">
        <f t="shared" si="160"/>
        <v>0</v>
      </c>
      <c r="J2030" s="27">
        <f t="shared" si="161"/>
        <v>0</v>
      </c>
      <c r="K2030" s="81">
        <f t="shared" si="163"/>
        <v>1</v>
      </c>
      <c r="L2030" s="28">
        <f t="shared" si="162"/>
        <v>0</v>
      </c>
      <c r="M2030" s="28">
        <f t="shared" si="164"/>
        <v>0</v>
      </c>
    </row>
    <row r="2031" spans="1:13" ht="14.15" customHeight="1" x14ac:dyDescent="0.25">
      <c r="A2031" s="129">
        <v>17053595</v>
      </c>
      <c r="B2031" s="124" t="s">
        <v>265</v>
      </c>
      <c r="C2031" s="124" t="s">
        <v>266</v>
      </c>
      <c r="D2031" s="4" t="s">
        <v>2991</v>
      </c>
      <c r="E2031" s="6">
        <v>1</v>
      </c>
      <c r="F2031" s="6"/>
      <c r="G2031" s="7"/>
      <c r="H2031" s="122">
        <f>VLOOKUP(A2031,'NIP totaal 2021'!$A$4:$I$2114,9,0)</f>
        <v>0</v>
      </c>
      <c r="I2031" s="32">
        <f t="shared" si="160"/>
        <v>0</v>
      </c>
      <c r="J2031" s="27">
        <f t="shared" si="161"/>
        <v>0</v>
      </c>
      <c r="K2031" s="81">
        <f t="shared" si="163"/>
        <v>1</v>
      </c>
      <c r="L2031" s="28">
        <f t="shared" si="162"/>
        <v>0</v>
      </c>
      <c r="M2031" s="28">
        <f t="shared" si="164"/>
        <v>0</v>
      </c>
    </row>
    <row r="2032" spans="1:13" ht="14.15" customHeight="1" x14ac:dyDescent="0.25">
      <c r="A2032" s="129">
        <v>17054036</v>
      </c>
      <c r="B2032" s="124" t="s">
        <v>2749</v>
      </c>
      <c r="C2032" s="124" t="s">
        <v>2750</v>
      </c>
      <c r="D2032" s="4" t="s">
        <v>2991</v>
      </c>
      <c r="E2032" s="6">
        <v>112</v>
      </c>
      <c r="F2032" s="6"/>
      <c r="G2032" s="7"/>
      <c r="H2032" s="122">
        <f>VLOOKUP(A2032,'NIP totaal 2021'!$A$4:$I$2114,9,0)</f>
        <v>0</v>
      </c>
      <c r="I2032" s="32">
        <f t="shared" si="160"/>
        <v>0</v>
      </c>
      <c r="J2032" s="27">
        <f t="shared" si="161"/>
        <v>0</v>
      </c>
      <c r="K2032" s="81">
        <f t="shared" si="163"/>
        <v>1</v>
      </c>
      <c r="L2032" s="28">
        <f t="shared" si="162"/>
        <v>0</v>
      </c>
      <c r="M2032" s="28">
        <f t="shared" si="164"/>
        <v>0</v>
      </c>
    </row>
    <row r="2033" spans="1:13" ht="14.15" customHeight="1" x14ac:dyDescent="0.25">
      <c r="A2033" s="129">
        <v>17054141</v>
      </c>
      <c r="B2033" s="124" t="s">
        <v>2890</v>
      </c>
      <c r="C2033" s="124" t="s">
        <v>2891</v>
      </c>
      <c r="D2033" s="4" t="s">
        <v>2991</v>
      </c>
      <c r="E2033" s="6">
        <v>56</v>
      </c>
      <c r="F2033" s="6"/>
      <c r="G2033" s="7"/>
      <c r="H2033" s="122">
        <f>VLOOKUP(A2033,'NIP totaal 2021'!$A$4:$I$2114,9,0)</f>
        <v>0</v>
      </c>
      <c r="I2033" s="32">
        <f t="shared" si="160"/>
        <v>0</v>
      </c>
      <c r="J2033" s="27">
        <f t="shared" si="161"/>
        <v>0</v>
      </c>
      <c r="K2033" s="81">
        <f t="shared" si="163"/>
        <v>1</v>
      </c>
      <c r="L2033" s="28">
        <f t="shared" si="162"/>
        <v>0</v>
      </c>
      <c r="M2033" s="28">
        <f t="shared" si="164"/>
        <v>0</v>
      </c>
    </row>
    <row r="2034" spans="1:13" ht="14.15" customHeight="1" x14ac:dyDescent="0.25">
      <c r="A2034" s="129">
        <v>17054354</v>
      </c>
      <c r="B2034" s="124" t="s">
        <v>116</v>
      </c>
      <c r="C2034" s="124" t="s">
        <v>117</v>
      </c>
      <c r="D2034" s="4" t="s">
        <v>2991</v>
      </c>
      <c r="E2034" s="6">
        <v>20</v>
      </c>
      <c r="F2034" s="6"/>
      <c r="G2034" s="7"/>
      <c r="H2034" s="122">
        <f>VLOOKUP(A2034,'NIP totaal 2021'!$A$4:$I$2114,9,0)</f>
        <v>0</v>
      </c>
      <c r="I2034" s="32">
        <f t="shared" si="160"/>
        <v>0</v>
      </c>
      <c r="J2034" s="27">
        <f t="shared" si="161"/>
        <v>0</v>
      </c>
      <c r="K2034" s="81">
        <f t="shared" si="163"/>
        <v>1</v>
      </c>
      <c r="L2034" s="28">
        <f t="shared" si="162"/>
        <v>0</v>
      </c>
      <c r="M2034" s="28">
        <f t="shared" si="164"/>
        <v>0</v>
      </c>
    </row>
    <row r="2035" spans="1:13" ht="14.15" customHeight="1" x14ac:dyDescent="0.25">
      <c r="A2035" s="129">
        <v>17054370</v>
      </c>
      <c r="B2035" s="124" t="s">
        <v>116</v>
      </c>
      <c r="C2035" s="124" t="s">
        <v>117</v>
      </c>
      <c r="D2035" s="4" t="s">
        <v>2991</v>
      </c>
      <c r="E2035" s="6">
        <v>10</v>
      </c>
      <c r="F2035" s="6"/>
      <c r="G2035" s="7"/>
      <c r="H2035" s="122">
        <f>VLOOKUP(A2035,'NIP totaal 2021'!$A$4:$I$2114,9,0)</f>
        <v>0</v>
      </c>
      <c r="I2035" s="32">
        <f t="shared" si="160"/>
        <v>0</v>
      </c>
      <c r="J2035" s="27">
        <f t="shared" si="161"/>
        <v>0</v>
      </c>
      <c r="K2035" s="81">
        <f t="shared" si="163"/>
        <v>1</v>
      </c>
      <c r="L2035" s="28">
        <f t="shared" si="162"/>
        <v>0</v>
      </c>
      <c r="M2035" s="28">
        <f t="shared" si="164"/>
        <v>0</v>
      </c>
    </row>
    <row r="2036" spans="1:13" ht="14.15" customHeight="1" x14ac:dyDescent="0.25">
      <c r="A2036" s="129">
        <v>17054435</v>
      </c>
      <c r="B2036" s="124" t="s">
        <v>304</v>
      </c>
      <c r="C2036" s="124" t="s">
        <v>305</v>
      </c>
      <c r="D2036" s="4" t="s">
        <v>2991</v>
      </c>
      <c r="E2036" s="6">
        <v>1</v>
      </c>
      <c r="F2036" s="6"/>
      <c r="G2036" s="7"/>
      <c r="H2036" s="122">
        <f>VLOOKUP(A2036,'NIP totaal 2021'!$A$4:$I$2114,9,0)</f>
        <v>0</v>
      </c>
      <c r="I2036" s="32">
        <f t="shared" si="160"/>
        <v>0</v>
      </c>
      <c r="J2036" s="27">
        <f t="shared" si="161"/>
        <v>0</v>
      </c>
      <c r="K2036" s="81">
        <f t="shared" si="163"/>
        <v>1</v>
      </c>
      <c r="L2036" s="28">
        <f t="shared" si="162"/>
        <v>0</v>
      </c>
      <c r="M2036" s="28">
        <f t="shared" si="164"/>
        <v>0</v>
      </c>
    </row>
    <row r="2037" spans="1:13" ht="14.15" customHeight="1" x14ac:dyDescent="0.25">
      <c r="A2037" s="129">
        <v>17054885</v>
      </c>
      <c r="B2037" s="124" t="s">
        <v>116</v>
      </c>
      <c r="C2037" s="124" t="s">
        <v>117</v>
      </c>
      <c r="D2037" s="4" t="s">
        <v>2991</v>
      </c>
      <c r="E2037" s="6">
        <v>10</v>
      </c>
      <c r="F2037" s="6"/>
      <c r="G2037" s="7"/>
      <c r="H2037" s="122">
        <f>VLOOKUP(A2037,'NIP totaal 2021'!$A$4:$I$2114,9,0)</f>
        <v>0</v>
      </c>
      <c r="I2037" s="32">
        <f t="shared" si="160"/>
        <v>0</v>
      </c>
      <c r="J2037" s="27">
        <f t="shared" si="161"/>
        <v>0</v>
      </c>
      <c r="K2037" s="81">
        <f t="shared" si="163"/>
        <v>1</v>
      </c>
      <c r="L2037" s="28">
        <f t="shared" si="162"/>
        <v>0</v>
      </c>
      <c r="M2037" s="28">
        <f t="shared" si="164"/>
        <v>0</v>
      </c>
    </row>
    <row r="2038" spans="1:13" ht="14.15" customHeight="1" x14ac:dyDescent="0.25">
      <c r="A2038" s="129">
        <v>17055326</v>
      </c>
      <c r="B2038" s="124" t="s">
        <v>304</v>
      </c>
      <c r="C2038" s="124" t="s">
        <v>305</v>
      </c>
      <c r="D2038" s="4" t="s">
        <v>2991</v>
      </c>
      <c r="E2038" s="6">
        <v>1</v>
      </c>
      <c r="F2038" s="6"/>
      <c r="G2038" s="7"/>
      <c r="H2038" s="122">
        <f>VLOOKUP(A2038,'NIP totaal 2021'!$A$4:$I$2114,9,0)</f>
        <v>0</v>
      </c>
      <c r="I2038" s="32">
        <f t="shared" si="160"/>
        <v>0</v>
      </c>
      <c r="J2038" s="27">
        <f t="shared" si="161"/>
        <v>0</v>
      </c>
      <c r="K2038" s="81">
        <f t="shared" si="163"/>
        <v>1</v>
      </c>
      <c r="L2038" s="28">
        <f t="shared" si="162"/>
        <v>0</v>
      </c>
      <c r="M2038" s="28">
        <f t="shared" si="164"/>
        <v>0</v>
      </c>
    </row>
    <row r="2039" spans="1:13" ht="14.15" customHeight="1" x14ac:dyDescent="0.25">
      <c r="A2039" s="129">
        <v>17058295</v>
      </c>
      <c r="B2039" s="124" t="s">
        <v>2759</v>
      </c>
      <c r="C2039" s="124" t="s">
        <v>2760</v>
      </c>
      <c r="D2039" s="4" t="s">
        <v>2991</v>
      </c>
      <c r="E2039" s="6">
        <v>1</v>
      </c>
      <c r="F2039" s="6"/>
      <c r="G2039" s="7"/>
      <c r="H2039" s="122">
        <f>VLOOKUP(A2039,'NIP totaal 2021'!$A$4:$I$2114,9,0)</f>
        <v>0</v>
      </c>
      <c r="I2039" s="32">
        <f t="shared" si="160"/>
        <v>0</v>
      </c>
      <c r="J2039" s="27">
        <f t="shared" si="161"/>
        <v>0</v>
      </c>
      <c r="K2039" s="81">
        <f t="shared" si="163"/>
        <v>1</v>
      </c>
      <c r="L2039" s="28">
        <f t="shared" si="162"/>
        <v>0</v>
      </c>
      <c r="M2039" s="28">
        <f t="shared" si="164"/>
        <v>0</v>
      </c>
    </row>
    <row r="2040" spans="1:13" ht="14.15" customHeight="1" x14ac:dyDescent="0.25">
      <c r="A2040" s="129">
        <v>17060400</v>
      </c>
      <c r="B2040" s="124" t="s">
        <v>304</v>
      </c>
      <c r="C2040" s="124" t="s">
        <v>305</v>
      </c>
      <c r="D2040" s="4" t="s">
        <v>2991</v>
      </c>
      <c r="E2040" s="6">
        <v>1</v>
      </c>
      <c r="F2040" s="6"/>
      <c r="G2040" s="7"/>
      <c r="H2040" s="122">
        <f>VLOOKUP(A2040,'NIP totaal 2021'!$A$4:$I$2114,9,0)</f>
        <v>0</v>
      </c>
      <c r="I2040" s="32">
        <f t="shared" si="160"/>
        <v>0</v>
      </c>
      <c r="J2040" s="27">
        <f t="shared" si="161"/>
        <v>0</v>
      </c>
      <c r="K2040" s="81">
        <f t="shared" si="163"/>
        <v>1</v>
      </c>
      <c r="L2040" s="28">
        <f t="shared" si="162"/>
        <v>0</v>
      </c>
      <c r="M2040" s="28">
        <f t="shared" si="164"/>
        <v>0</v>
      </c>
    </row>
    <row r="2041" spans="1:13" ht="14.15" customHeight="1" x14ac:dyDescent="0.25">
      <c r="A2041" s="129">
        <v>17060699</v>
      </c>
      <c r="B2041" s="124" t="s">
        <v>415</v>
      </c>
      <c r="C2041" s="124" t="s">
        <v>416</v>
      </c>
      <c r="D2041" s="4" t="s">
        <v>2991</v>
      </c>
      <c r="E2041" s="6">
        <v>28</v>
      </c>
      <c r="F2041" s="6"/>
      <c r="G2041" s="7"/>
      <c r="H2041" s="122">
        <f>VLOOKUP(A2041,'NIP totaal 2021'!$A$4:$I$2114,9,0)</f>
        <v>0</v>
      </c>
      <c r="I2041" s="32">
        <f t="shared" si="160"/>
        <v>0</v>
      </c>
      <c r="J2041" s="27">
        <f t="shared" si="161"/>
        <v>0</v>
      </c>
      <c r="K2041" s="81">
        <f t="shared" si="163"/>
        <v>1</v>
      </c>
      <c r="L2041" s="28">
        <f t="shared" si="162"/>
        <v>0</v>
      </c>
      <c r="M2041" s="28">
        <f t="shared" si="164"/>
        <v>0</v>
      </c>
    </row>
    <row r="2042" spans="1:13" ht="14.15" customHeight="1" x14ac:dyDescent="0.25">
      <c r="A2042" s="129">
        <v>17060869</v>
      </c>
      <c r="B2042" s="124" t="s">
        <v>304</v>
      </c>
      <c r="C2042" s="124" t="s">
        <v>305</v>
      </c>
      <c r="D2042" s="4" t="s">
        <v>2991</v>
      </c>
      <c r="E2042" s="6">
        <v>1</v>
      </c>
      <c r="F2042" s="6"/>
      <c r="G2042" s="7"/>
      <c r="H2042" s="122">
        <f>VLOOKUP(A2042,'NIP totaal 2021'!$A$4:$I$2114,9,0)</f>
        <v>0</v>
      </c>
      <c r="I2042" s="32">
        <f t="shared" si="160"/>
        <v>0</v>
      </c>
      <c r="J2042" s="27">
        <f t="shared" si="161"/>
        <v>0</v>
      </c>
      <c r="K2042" s="81">
        <f t="shared" si="163"/>
        <v>1</v>
      </c>
      <c r="L2042" s="28">
        <f t="shared" si="162"/>
        <v>0</v>
      </c>
      <c r="M2042" s="28">
        <f t="shared" si="164"/>
        <v>0</v>
      </c>
    </row>
    <row r="2043" spans="1:13" ht="14.15" customHeight="1" x14ac:dyDescent="0.25">
      <c r="A2043" s="129">
        <v>17060982</v>
      </c>
      <c r="B2043" s="124" t="s">
        <v>316</v>
      </c>
      <c r="C2043" s="124" t="s">
        <v>317</v>
      </c>
      <c r="D2043" s="4" t="s">
        <v>2991</v>
      </c>
      <c r="E2043" s="6">
        <v>112</v>
      </c>
      <c r="F2043" s="6"/>
      <c r="G2043" s="7"/>
      <c r="H2043" s="122">
        <f>VLOOKUP(A2043,'NIP totaal 2021'!$A$4:$I$2114,9,0)</f>
        <v>0</v>
      </c>
      <c r="I2043" s="32">
        <f t="shared" si="160"/>
        <v>0</v>
      </c>
      <c r="J2043" s="27">
        <f t="shared" si="161"/>
        <v>0</v>
      </c>
      <c r="K2043" s="81">
        <f t="shared" si="163"/>
        <v>1</v>
      </c>
      <c r="L2043" s="28">
        <f t="shared" si="162"/>
        <v>0</v>
      </c>
      <c r="M2043" s="28">
        <f t="shared" si="164"/>
        <v>0</v>
      </c>
    </row>
    <row r="2044" spans="1:13" ht="14.15" customHeight="1" x14ac:dyDescent="0.25">
      <c r="A2044" s="129">
        <v>17061180</v>
      </c>
      <c r="B2044" s="124" t="s">
        <v>316</v>
      </c>
      <c r="C2044" s="124" t="s">
        <v>317</v>
      </c>
      <c r="D2044" s="4" t="s">
        <v>2991</v>
      </c>
      <c r="E2044" s="6">
        <v>112</v>
      </c>
      <c r="F2044" s="6"/>
      <c r="G2044" s="7"/>
      <c r="H2044" s="122">
        <f>VLOOKUP(A2044,'NIP totaal 2021'!$A$4:$I$2114,9,0)</f>
        <v>0</v>
      </c>
      <c r="I2044" s="32">
        <f t="shared" si="160"/>
        <v>0</v>
      </c>
      <c r="J2044" s="27">
        <f t="shared" si="161"/>
        <v>0</v>
      </c>
      <c r="K2044" s="81">
        <f t="shared" si="163"/>
        <v>1</v>
      </c>
      <c r="L2044" s="28">
        <f t="shared" si="162"/>
        <v>0</v>
      </c>
      <c r="M2044" s="28">
        <f t="shared" si="164"/>
        <v>0</v>
      </c>
    </row>
    <row r="2045" spans="1:13" ht="14.15" customHeight="1" x14ac:dyDescent="0.25">
      <c r="A2045" s="129">
        <v>17061717</v>
      </c>
      <c r="B2045" s="124" t="s">
        <v>2794</v>
      </c>
      <c r="C2045" s="124" t="s">
        <v>141</v>
      </c>
      <c r="D2045" s="4" t="s">
        <v>2991</v>
      </c>
      <c r="E2045" s="6">
        <v>30</v>
      </c>
      <c r="F2045" s="6"/>
      <c r="G2045" s="7"/>
      <c r="H2045" s="122">
        <f>VLOOKUP(A2045,'NIP totaal 2021'!$A$4:$I$2114,9,0)</f>
        <v>0</v>
      </c>
      <c r="I2045" s="32">
        <f t="shared" si="160"/>
        <v>0</v>
      </c>
      <c r="J2045" s="27">
        <f t="shared" si="161"/>
        <v>0</v>
      </c>
      <c r="K2045" s="81">
        <f t="shared" si="163"/>
        <v>1</v>
      </c>
      <c r="L2045" s="28">
        <f t="shared" si="162"/>
        <v>0</v>
      </c>
      <c r="M2045" s="28">
        <f t="shared" si="164"/>
        <v>0</v>
      </c>
    </row>
    <row r="2046" spans="1:13" ht="14.15" customHeight="1" x14ac:dyDescent="0.25">
      <c r="A2046" s="129">
        <v>17061733</v>
      </c>
      <c r="B2046" s="124" t="s">
        <v>2794</v>
      </c>
      <c r="C2046" s="124" t="s">
        <v>141</v>
      </c>
      <c r="D2046" s="4" t="s">
        <v>2991</v>
      </c>
      <c r="E2046" s="6">
        <v>30</v>
      </c>
      <c r="F2046" s="6"/>
      <c r="G2046" s="7"/>
      <c r="H2046" s="122">
        <f>VLOOKUP(A2046,'NIP totaal 2021'!$A$4:$I$2114,9,0)</f>
        <v>0</v>
      </c>
      <c r="I2046" s="32">
        <f t="shared" si="160"/>
        <v>0</v>
      </c>
      <c r="J2046" s="27">
        <f t="shared" si="161"/>
        <v>0</v>
      </c>
      <c r="K2046" s="81">
        <f t="shared" si="163"/>
        <v>1</v>
      </c>
      <c r="L2046" s="28">
        <f t="shared" si="162"/>
        <v>0</v>
      </c>
      <c r="M2046" s="28">
        <f t="shared" si="164"/>
        <v>0</v>
      </c>
    </row>
    <row r="2047" spans="1:13" ht="14.15" customHeight="1" x14ac:dyDescent="0.25">
      <c r="A2047" s="129">
        <v>17062535</v>
      </c>
      <c r="B2047" s="124" t="s">
        <v>2838</v>
      </c>
      <c r="C2047" s="124" t="s">
        <v>518</v>
      </c>
      <c r="D2047" s="4" t="s">
        <v>2991</v>
      </c>
      <c r="E2047" s="6">
        <v>90</v>
      </c>
      <c r="F2047" s="6"/>
      <c r="G2047" s="7"/>
      <c r="H2047" s="122">
        <f>VLOOKUP(A2047,'NIP totaal 2021'!$A$4:$I$2114,9,0)</f>
        <v>0</v>
      </c>
      <c r="I2047" s="32">
        <f t="shared" si="160"/>
        <v>0</v>
      </c>
      <c r="J2047" s="27">
        <f t="shared" si="161"/>
        <v>0</v>
      </c>
      <c r="K2047" s="81">
        <f t="shared" si="163"/>
        <v>1</v>
      </c>
      <c r="L2047" s="28">
        <f t="shared" si="162"/>
        <v>0</v>
      </c>
      <c r="M2047" s="28">
        <f t="shared" si="164"/>
        <v>0</v>
      </c>
    </row>
    <row r="2048" spans="1:13" ht="14.15" customHeight="1" x14ac:dyDescent="0.25">
      <c r="A2048" s="129">
        <v>17062705</v>
      </c>
      <c r="B2048" s="124" t="s">
        <v>213</v>
      </c>
      <c r="C2048" s="124" t="s">
        <v>214</v>
      </c>
      <c r="D2048" s="4" t="s">
        <v>2991</v>
      </c>
      <c r="E2048" s="6">
        <v>1</v>
      </c>
      <c r="F2048" s="6"/>
      <c r="G2048" s="7"/>
      <c r="H2048" s="122">
        <f>VLOOKUP(A2048,'NIP totaal 2021'!$A$4:$I$2114,9,0)</f>
        <v>0</v>
      </c>
      <c r="I2048" s="32">
        <f t="shared" si="160"/>
        <v>0</v>
      </c>
      <c r="J2048" s="27">
        <f t="shared" si="161"/>
        <v>0</v>
      </c>
      <c r="K2048" s="81">
        <f t="shared" si="163"/>
        <v>1</v>
      </c>
      <c r="L2048" s="28">
        <f t="shared" si="162"/>
        <v>0</v>
      </c>
      <c r="M2048" s="28">
        <f t="shared" si="164"/>
        <v>0</v>
      </c>
    </row>
    <row r="2049" spans="1:13" ht="14.15" customHeight="1" x14ac:dyDescent="0.25">
      <c r="A2049" s="129">
        <v>17062713</v>
      </c>
      <c r="B2049" s="124" t="s">
        <v>213</v>
      </c>
      <c r="C2049" s="124" t="s">
        <v>214</v>
      </c>
      <c r="D2049" s="4" t="s">
        <v>2991</v>
      </c>
      <c r="E2049" s="6">
        <v>1</v>
      </c>
      <c r="F2049" s="6"/>
      <c r="G2049" s="7"/>
      <c r="H2049" s="122">
        <f>VLOOKUP(A2049,'NIP totaal 2021'!$A$4:$I$2114,9,0)</f>
        <v>0</v>
      </c>
      <c r="I2049" s="32">
        <f t="shared" si="160"/>
        <v>0</v>
      </c>
      <c r="J2049" s="27">
        <f t="shared" si="161"/>
        <v>0</v>
      </c>
      <c r="K2049" s="81">
        <f t="shared" si="163"/>
        <v>1</v>
      </c>
      <c r="L2049" s="28">
        <f t="shared" si="162"/>
        <v>0</v>
      </c>
      <c r="M2049" s="28">
        <f t="shared" si="164"/>
        <v>0</v>
      </c>
    </row>
    <row r="2050" spans="1:13" ht="14.15" customHeight="1" x14ac:dyDescent="0.25">
      <c r="A2050" s="129">
        <v>17063523</v>
      </c>
      <c r="B2050" s="124" t="s">
        <v>144</v>
      </c>
      <c r="C2050" s="124" t="s">
        <v>145</v>
      </c>
      <c r="D2050" s="4" t="s">
        <v>2991</v>
      </c>
      <c r="E2050" s="6">
        <v>1</v>
      </c>
      <c r="F2050" s="6"/>
      <c r="G2050" s="7"/>
      <c r="H2050" s="122">
        <f>VLOOKUP(A2050,'NIP totaal 2021'!$A$4:$I$2114,9,0)</f>
        <v>0</v>
      </c>
      <c r="I2050" s="32">
        <f t="shared" si="160"/>
        <v>0</v>
      </c>
      <c r="J2050" s="27">
        <f t="shared" si="161"/>
        <v>0</v>
      </c>
      <c r="K2050" s="81">
        <f t="shared" si="163"/>
        <v>1</v>
      </c>
      <c r="L2050" s="28">
        <f t="shared" si="162"/>
        <v>0</v>
      </c>
      <c r="M2050" s="28">
        <f t="shared" si="164"/>
        <v>0</v>
      </c>
    </row>
    <row r="2051" spans="1:13" ht="14.15" customHeight="1" x14ac:dyDescent="0.25">
      <c r="A2051" s="129">
        <v>17063531</v>
      </c>
      <c r="B2051" s="124" t="s">
        <v>433</v>
      </c>
      <c r="C2051" s="124" t="s">
        <v>434</v>
      </c>
      <c r="D2051" s="4" t="s">
        <v>2991</v>
      </c>
      <c r="E2051" s="6">
        <v>1</v>
      </c>
      <c r="F2051" s="6"/>
      <c r="G2051" s="7"/>
      <c r="H2051" s="122">
        <f>VLOOKUP(A2051,'NIP totaal 2021'!$A$4:$I$2114,9,0)</f>
        <v>0</v>
      </c>
      <c r="I2051" s="32">
        <f t="shared" si="160"/>
        <v>0</v>
      </c>
      <c r="J2051" s="27">
        <f t="shared" si="161"/>
        <v>0</v>
      </c>
      <c r="K2051" s="81">
        <f t="shared" si="163"/>
        <v>1</v>
      </c>
      <c r="L2051" s="28">
        <f t="shared" si="162"/>
        <v>0</v>
      </c>
      <c r="M2051" s="28">
        <f t="shared" si="164"/>
        <v>0</v>
      </c>
    </row>
    <row r="2052" spans="1:13" ht="14.15" customHeight="1" x14ac:dyDescent="0.25">
      <c r="A2052" s="129">
        <v>17063558</v>
      </c>
      <c r="B2052" s="124" t="s">
        <v>433</v>
      </c>
      <c r="C2052" s="124" t="s">
        <v>434</v>
      </c>
      <c r="D2052" s="4" t="s">
        <v>2991</v>
      </c>
      <c r="E2052" s="6">
        <v>1</v>
      </c>
      <c r="F2052" s="6"/>
      <c r="G2052" s="7"/>
      <c r="H2052" s="122">
        <f>VLOOKUP(A2052,'NIP totaal 2021'!$A$4:$I$2114,9,0)</f>
        <v>0</v>
      </c>
      <c r="I2052" s="32">
        <f t="shared" si="160"/>
        <v>0</v>
      </c>
      <c r="J2052" s="27">
        <f t="shared" si="161"/>
        <v>0</v>
      </c>
      <c r="K2052" s="81">
        <f t="shared" si="163"/>
        <v>1</v>
      </c>
      <c r="L2052" s="28">
        <f t="shared" si="162"/>
        <v>0</v>
      </c>
      <c r="M2052" s="28">
        <f t="shared" si="164"/>
        <v>0</v>
      </c>
    </row>
    <row r="2053" spans="1:13" ht="14.15" customHeight="1" x14ac:dyDescent="0.25">
      <c r="A2053" s="129">
        <v>17063566</v>
      </c>
      <c r="B2053" s="124" t="s">
        <v>433</v>
      </c>
      <c r="C2053" s="124" t="s">
        <v>434</v>
      </c>
      <c r="D2053" s="4" t="s">
        <v>2991</v>
      </c>
      <c r="E2053" s="6">
        <v>1</v>
      </c>
      <c r="F2053" s="6"/>
      <c r="G2053" s="7"/>
      <c r="H2053" s="122">
        <f>VLOOKUP(A2053,'NIP totaal 2021'!$A$4:$I$2114,9,0)</f>
        <v>0</v>
      </c>
      <c r="I2053" s="32">
        <f t="shared" si="160"/>
        <v>0</v>
      </c>
      <c r="J2053" s="27">
        <f t="shared" si="161"/>
        <v>0</v>
      </c>
      <c r="K2053" s="81">
        <f t="shared" si="163"/>
        <v>1</v>
      </c>
      <c r="L2053" s="28">
        <f t="shared" si="162"/>
        <v>0</v>
      </c>
      <c r="M2053" s="28">
        <f t="shared" si="164"/>
        <v>0</v>
      </c>
    </row>
    <row r="2054" spans="1:13" ht="14.15" customHeight="1" x14ac:dyDescent="0.25">
      <c r="A2054" s="129">
        <v>17063574</v>
      </c>
      <c r="B2054" s="124" t="s">
        <v>331</v>
      </c>
      <c r="C2054" s="124" t="s">
        <v>332</v>
      </c>
      <c r="D2054" s="4" t="s">
        <v>2991</v>
      </c>
      <c r="E2054" s="6">
        <v>1</v>
      </c>
      <c r="F2054" s="6"/>
      <c r="G2054" s="7"/>
      <c r="H2054" s="122">
        <f>VLOOKUP(A2054,'NIP totaal 2021'!$A$4:$I$2114,9,0)</f>
        <v>0</v>
      </c>
      <c r="I2054" s="32">
        <f t="shared" si="160"/>
        <v>0</v>
      </c>
      <c r="J2054" s="27">
        <f t="shared" si="161"/>
        <v>0</v>
      </c>
      <c r="K2054" s="81">
        <f t="shared" si="163"/>
        <v>1</v>
      </c>
      <c r="L2054" s="28">
        <f t="shared" si="162"/>
        <v>0</v>
      </c>
      <c r="M2054" s="28">
        <f t="shared" si="164"/>
        <v>0</v>
      </c>
    </row>
    <row r="2055" spans="1:13" ht="14.15" customHeight="1" x14ac:dyDescent="0.25">
      <c r="A2055" s="129">
        <v>17063590</v>
      </c>
      <c r="B2055" s="124" t="s">
        <v>196</v>
      </c>
      <c r="C2055" s="124" t="s">
        <v>197</v>
      </c>
      <c r="D2055" s="4" t="s">
        <v>2991</v>
      </c>
      <c r="E2055" s="6">
        <v>60</v>
      </c>
      <c r="F2055" s="6"/>
      <c r="G2055" s="7"/>
      <c r="H2055" s="122">
        <f>VLOOKUP(A2055,'NIP totaal 2021'!$A$4:$I$2114,9,0)</f>
        <v>0</v>
      </c>
      <c r="I2055" s="32">
        <f t="shared" si="160"/>
        <v>0</v>
      </c>
      <c r="J2055" s="27">
        <f t="shared" si="161"/>
        <v>0</v>
      </c>
      <c r="K2055" s="81">
        <f t="shared" si="163"/>
        <v>1</v>
      </c>
      <c r="L2055" s="28">
        <f t="shared" si="162"/>
        <v>0</v>
      </c>
      <c r="M2055" s="28">
        <f t="shared" si="164"/>
        <v>0</v>
      </c>
    </row>
    <row r="2056" spans="1:13" ht="14.15" customHeight="1" x14ac:dyDescent="0.25">
      <c r="A2056" s="129">
        <v>17063604</v>
      </c>
      <c r="B2056" s="124" t="s">
        <v>196</v>
      </c>
      <c r="C2056" s="124" t="s">
        <v>197</v>
      </c>
      <c r="D2056" s="4" t="s">
        <v>2991</v>
      </c>
      <c r="E2056" s="6">
        <v>30</v>
      </c>
      <c r="F2056" s="6"/>
      <c r="G2056" s="7"/>
      <c r="H2056" s="122">
        <f>VLOOKUP(A2056,'NIP totaal 2021'!$A$4:$I$2114,9,0)</f>
        <v>0</v>
      </c>
      <c r="I2056" s="32">
        <f t="shared" si="160"/>
        <v>0</v>
      </c>
      <c r="J2056" s="27">
        <f t="shared" si="161"/>
        <v>0</v>
      </c>
      <c r="K2056" s="81">
        <f t="shared" si="163"/>
        <v>1</v>
      </c>
      <c r="L2056" s="28">
        <f t="shared" si="162"/>
        <v>0</v>
      </c>
      <c r="M2056" s="28">
        <f t="shared" si="164"/>
        <v>0</v>
      </c>
    </row>
    <row r="2057" spans="1:13" ht="14.15" customHeight="1" x14ac:dyDescent="0.25">
      <c r="A2057" s="129">
        <v>17063663</v>
      </c>
      <c r="B2057" s="124" t="s">
        <v>281</v>
      </c>
      <c r="C2057" s="124" t="s">
        <v>282</v>
      </c>
      <c r="D2057" s="4" t="s">
        <v>2991</v>
      </c>
      <c r="E2057" s="6">
        <v>1</v>
      </c>
      <c r="F2057" s="6"/>
      <c r="G2057" s="7"/>
      <c r="H2057" s="122">
        <f>VLOOKUP(A2057,'NIP totaal 2021'!$A$4:$I$2114,9,0)</f>
        <v>0</v>
      </c>
      <c r="I2057" s="32">
        <f t="shared" si="160"/>
        <v>0</v>
      </c>
      <c r="J2057" s="27">
        <f t="shared" si="161"/>
        <v>0</v>
      </c>
      <c r="K2057" s="81">
        <f t="shared" si="163"/>
        <v>1</v>
      </c>
      <c r="L2057" s="28">
        <f t="shared" si="162"/>
        <v>0</v>
      </c>
      <c r="M2057" s="28">
        <f t="shared" si="164"/>
        <v>0</v>
      </c>
    </row>
    <row r="2058" spans="1:13" ht="14.15" customHeight="1" x14ac:dyDescent="0.25">
      <c r="A2058" s="129">
        <v>17064082</v>
      </c>
      <c r="B2058" s="124" t="s">
        <v>2787</v>
      </c>
      <c r="C2058" s="124" t="s">
        <v>143</v>
      </c>
      <c r="D2058" s="4" t="s">
        <v>2991</v>
      </c>
      <c r="E2058" s="6">
        <v>1</v>
      </c>
      <c r="F2058" s="6"/>
      <c r="G2058" s="7"/>
      <c r="H2058" s="122">
        <f>VLOOKUP(A2058,'NIP totaal 2021'!$A$4:$I$2114,9,0)</f>
        <v>0</v>
      </c>
      <c r="I2058" s="32">
        <f t="shared" si="160"/>
        <v>0</v>
      </c>
      <c r="J2058" s="27">
        <f t="shared" si="161"/>
        <v>0</v>
      </c>
      <c r="K2058" s="81">
        <f t="shared" si="163"/>
        <v>1</v>
      </c>
      <c r="L2058" s="28">
        <f t="shared" si="162"/>
        <v>0</v>
      </c>
      <c r="M2058" s="28">
        <f t="shared" si="164"/>
        <v>0</v>
      </c>
    </row>
    <row r="2059" spans="1:13" ht="14.15" customHeight="1" x14ac:dyDescent="0.25">
      <c r="A2059" s="129">
        <v>17065771</v>
      </c>
      <c r="B2059" s="124" t="s">
        <v>435</v>
      </c>
      <c r="C2059" s="124" t="s">
        <v>2738</v>
      </c>
      <c r="D2059" s="4" t="s">
        <v>2991</v>
      </c>
      <c r="E2059" s="6">
        <v>1</v>
      </c>
      <c r="F2059" s="6"/>
      <c r="G2059" s="7"/>
      <c r="H2059" s="122">
        <f>VLOOKUP(A2059,'NIP totaal 2021'!$A$4:$I$2114,9,0)</f>
        <v>0</v>
      </c>
      <c r="I2059" s="32">
        <f t="shared" si="160"/>
        <v>0</v>
      </c>
      <c r="J2059" s="27">
        <f t="shared" si="161"/>
        <v>0</v>
      </c>
      <c r="K2059" s="81">
        <f t="shared" si="163"/>
        <v>1</v>
      </c>
      <c r="L2059" s="28">
        <f t="shared" si="162"/>
        <v>0</v>
      </c>
      <c r="M2059" s="28">
        <f t="shared" si="164"/>
        <v>0</v>
      </c>
    </row>
    <row r="2060" spans="1:13" ht="14.15" customHeight="1" x14ac:dyDescent="0.25">
      <c r="A2060" s="129">
        <v>17065798</v>
      </c>
      <c r="B2060" s="124" t="s">
        <v>435</v>
      </c>
      <c r="C2060" s="124" t="s">
        <v>2738</v>
      </c>
      <c r="D2060" s="4" t="s">
        <v>2991</v>
      </c>
      <c r="E2060" s="6">
        <v>1</v>
      </c>
      <c r="F2060" s="6"/>
      <c r="G2060" s="7"/>
      <c r="H2060" s="122">
        <f>VLOOKUP(A2060,'NIP totaal 2021'!$A$4:$I$2114,9,0)</f>
        <v>0</v>
      </c>
      <c r="I2060" s="32">
        <f t="shared" si="160"/>
        <v>0</v>
      </c>
      <c r="J2060" s="27">
        <f t="shared" si="161"/>
        <v>0</v>
      </c>
      <c r="K2060" s="81">
        <f t="shared" si="163"/>
        <v>1</v>
      </c>
      <c r="L2060" s="28">
        <f t="shared" si="162"/>
        <v>0</v>
      </c>
      <c r="M2060" s="28">
        <f t="shared" si="164"/>
        <v>0</v>
      </c>
    </row>
    <row r="2061" spans="1:13" ht="14.15" customHeight="1" x14ac:dyDescent="0.25">
      <c r="A2061" s="129">
        <v>17065801</v>
      </c>
      <c r="B2061" s="124" t="s">
        <v>435</v>
      </c>
      <c r="C2061" s="124" t="s">
        <v>2738</v>
      </c>
      <c r="D2061" s="4" t="s">
        <v>2991</v>
      </c>
      <c r="E2061" s="6">
        <v>1</v>
      </c>
      <c r="F2061" s="6"/>
      <c r="G2061" s="7"/>
      <c r="H2061" s="122">
        <f>VLOOKUP(A2061,'NIP totaal 2021'!$A$4:$I$2114,9,0)</f>
        <v>0</v>
      </c>
      <c r="I2061" s="32">
        <f t="shared" si="160"/>
        <v>0</v>
      </c>
      <c r="J2061" s="27">
        <f t="shared" si="161"/>
        <v>0</v>
      </c>
      <c r="K2061" s="81">
        <f t="shared" si="163"/>
        <v>1</v>
      </c>
      <c r="L2061" s="28">
        <f t="shared" si="162"/>
        <v>0</v>
      </c>
      <c r="M2061" s="28">
        <f t="shared" si="164"/>
        <v>0</v>
      </c>
    </row>
    <row r="2062" spans="1:13" ht="14.15" customHeight="1" x14ac:dyDescent="0.25">
      <c r="A2062" s="129">
        <v>17065828</v>
      </c>
      <c r="B2062" s="124" t="s">
        <v>128</v>
      </c>
      <c r="C2062" s="124" t="s">
        <v>129</v>
      </c>
      <c r="D2062" s="4" t="s">
        <v>2991</v>
      </c>
      <c r="E2062" s="6">
        <v>1</v>
      </c>
      <c r="F2062" s="6"/>
      <c r="G2062" s="7"/>
      <c r="H2062" s="122">
        <f>VLOOKUP(A2062,'NIP totaal 2021'!$A$4:$I$2114,9,0)</f>
        <v>0</v>
      </c>
      <c r="I2062" s="32">
        <f t="shared" si="160"/>
        <v>0</v>
      </c>
      <c r="J2062" s="27">
        <f t="shared" si="161"/>
        <v>0</v>
      </c>
      <c r="K2062" s="81">
        <f t="shared" si="163"/>
        <v>1</v>
      </c>
      <c r="L2062" s="28">
        <f t="shared" si="162"/>
        <v>0</v>
      </c>
      <c r="M2062" s="28">
        <f t="shared" si="164"/>
        <v>0</v>
      </c>
    </row>
    <row r="2063" spans="1:13" ht="14.15" customHeight="1" x14ac:dyDescent="0.25">
      <c r="A2063" s="129">
        <v>17066069</v>
      </c>
      <c r="B2063" s="124" t="s">
        <v>196</v>
      </c>
      <c r="C2063" s="124" t="s">
        <v>197</v>
      </c>
      <c r="D2063" s="4" t="s">
        <v>2991</v>
      </c>
      <c r="E2063" s="6">
        <v>100</v>
      </c>
      <c r="F2063" s="6"/>
      <c r="G2063" s="7"/>
      <c r="H2063" s="122">
        <f>VLOOKUP(A2063,'NIP totaal 2021'!$A$4:$I$2114,9,0)</f>
        <v>0</v>
      </c>
      <c r="I2063" s="32">
        <f t="shared" si="160"/>
        <v>0</v>
      </c>
      <c r="J2063" s="27">
        <f t="shared" si="161"/>
        <v>0</v>
      </c>
      <c r="K2063" s="81">
        <f t="shared" si="163"/>
        <v>1</v>
      </c>
      <c r="L2063" s="28">
        <f t="shared" si="162"/>
        <v>0</v>
      </c>
      <c r="M2063" s="28">
        <f t="shared" si="164"/>
        <v>0</v>
      </c>
    </row>
    <row r="2064" spans="1:13" ht="14.15" customHeight="1" x14ac:dyDescent="0.25">
      <c r="A2064" s="129">
        <v>17066190</v>
      </c>
      <c r="B2064" s="124" t="s">
        <v>2880</v>
      </c>
      <c r="C2064" s="124" t="s">
        <v>2881</v>
      </c>
      <c r="D2064" s="4" t="s">
        <v>2991</v>
      </c>
      <c r="E2064" s="6">
        <v>56</v>
      </c>
      <c r="F2064" s="6"/>
      <c r="G2064" s="7"/>
      <c r="H2064" s="122">
        <f>VLOOKUP(A2064,'NIP totaal 2021'!$A$4:$I$2114,9,0)</f>
        <v>0</v>
      </c>
      <c r="I2064" s="32">
        <f t="shared" si="160"/>
        <v>0</v>
      </c>
      <c r="J2064" s="27">
        <f t="shared" si="161"/>
        <v>0</v>
      </c>
      <c r="K2064" s="81">
        <f t="shared" si="163"/>
        <v>1</v>
      </c>
      <c r="L2064" s="28">
        <f t="shared" si="162"/>
        <v>0</v>
      </c>
      <c r="M2064" s="28">
        <f t="shared" si="164"/>
        <v>0</v>
      </c>
    </row>
    <row r="2065" spans="1:13" ht="14.15" customHeight="1" x14ac:dyDescent="0.25">
      <c r="A2065" s="129">
        <v>17066204</v>
      </c>
      <c r="B2065" s="124" t="s">
        <v>2880</v>
      </c>
      <c r="C2065" s="124" t="s">
        <v>2881</v>
      </c>
      <c r="D2065" s="4" t="s">
        <v>2991</v>
      </c>
      <c r="E2065" s="6">
        <v>56</v>
      </c>
      <c r="F2065" s="6"/>
      <c r="G2065" s="7"/>
      <c r="H2065" s="122">
        <f>VLOOKUP(A2065,'NIP totaal 2021'!$A$4:$I$2114,9,0)</f>
        <v>0</v>
      </c>
      <c r="I2065" s="32">
        <f t="shared" si="160"/>
        <v>0</v>
      </c>
      <c r="J2065" s="27">
        <f t="shared" si="161"/>
        <v>0</v>
      </c>
      <c r="K2065" s="81">
        <f t="shared" si="163"/>
        <v>1</v>
      </c>
      <c r="L2065" s="28">
        <f t="shared" si="162"/>
        <v>0</v>
      </c>
      <c r="M2065" s="28">
        <f t="shared" si="164"/>
        <v>0</v>
      </c>
    </row>
    <row r="2066" spans="1:13" ht="14.15" customHeight="1" x14ac:dyDescent="0.25">
      <c r="A2066" s="129">
        <v>17066328</v>
      </c>
      <c r="B2066" s="124" t="s">
        <v>112</v>
      </c>
      <c r="C2066" s="124" t="s">
        <v>113</v>
      </c>
      <c r="D2066" s="4" t="s">
        <v>2991</v>
      </c>
      <c r="E2066" s="6">
        <v>1</v>
      </c>
      <c r="F2066" s="6"/>
      <c r="G2066" s="7"/>
      <c r="H2066" s="122">
        <f>VLOOKUP(A2066,'NIP totaal 2021'!$A$4:$I$2114,9,0)</f>
        <v>0</v>
      </c>
      <c r="I2066" s="32">
        <f t="shared" si="160"/>
        <v>0</v>
      </c>
      <c r="J2066" s="27">
        <f t="shared" si="161"/>
        <v>0</v>
      </c>
      <c r="K2066" s="81">
        <f t="shared" si="163"/>
        <v>1</v>
      </c>
      <c r="L2066" s="28">
        <f t="shared" si="162"/>
        <v>0</v>
      </c>
      <c r="M2066" s="28">
        <f t="shared" si="164"/>
        <v>0</v>
      </c>
    </row>
    <row r="2067" spans="1:13" ht="14.15" customHeight="1" x14ac:dyDescent="0.25">
      <c r="A2067" s="129">
        <v>17066344</v>
      </c>
      <c r="B2067" s="124" t="s">
        <v>168</v>
      </c>
      <c r="C2067" s="124" t="s">
        <v>169</v>
      </c>
      <c r="D2067" s="4" t="s">
        <v>2991</v>
      </c>
      <c r="E2067" s="6">
        <v>1</v>
      </c>
      <c r="F2067" s="6"/>
      <c r="G2067" s="7"/>
      <c r="H2067" s="122">
        <f>VLOOKUP(A2067,'NIP totaal 2021'!$A$4:$I$2114,9,0)</f>
        <v>0</v>
      </c>
      <c r="I2067" s="32">
        <f t="shared" si="160"/>
        <v>0</v>
      </c>
      <c r="J2067" s="27">
        <f t="shared" si="161"/>
        <v>0</v>
      </c>
      <c r="K2067" s="81">
        <f t="shared" si="163"/>
        <v>1</v>
      </c>
      <c r="L2067" s="28">
        <f t="shared" si="162"/>
        <v>0</v>
      </c>
      <c r="M2067" s="28">
        <f t="shared" si="164"/>
        <v>0</v>
      </c>
    </row>
    <row r="2068" spans="1:13" ht="14.15" customHeight="1" x14ac:dyDescent="0.25">
      <c r="A2068" s="129">
        <v>17067669</v>
      </c>
      <c r="B2068" s="124" t="s">
        <v>196</v>
      </c>
      <c r="C2068" s="124" t="s">
        <v>197</v>
      </c>
      <c r="D2068" s="4" t="s">
        <v>2991</v>
      </c>
      <c r="E2068" s="6">
        <v>100</v>
      </c>
      <c r="F2068" s="6"/>
      <c r="G2068" s="7"/>
      <c r="H2068" s="122">
        <f>VLOOKUP(A2068,'NIP totaal 2021'!$A$4:$I$2114,9,0)</f>
        <v>0</v>
      </c>
      <c r="I2068" s="32">
        <f t="shared" ref="I2068:I2114" si="165">F2068/E2068</f>
        <v>0</v>
      </c>
      <c r="J2068" s="27">
        <f t="shared" ref="J2068:J2114" si="166">H2068/E2068*F2068</f>
        <v>0</v>
      </c>
      <c r="K2068" s="81">
        <f t="shared" si="163"/>
        <v>1</v>
      </c>
      <c r="L2068" s="28">
        <f t="shared" ref="L2068:L2114" si="167">G2068/E2068*F2068</f>
        <v>0</v>
      </c>
      <c r="M2068" s="28">
        <f t="shared" si="164"/>
        <v>0</v>
      </c>
    </row>
    <row r="2069" spans="1:13" ht="14.15" customHeight="1" x14ac:dyDescent="0.25">
      <c r="A2069" s="129">
        <v>17068916</v>
      </c>
      <c r="B2069" s="124" t="s">
        <v>90</v>
      </c>
      <c r="C2069" s="124" t="s">
        <v>91</v>
      </c>
      <c r="D2069" s="4" t="s">
        <v>2991</v>
      </c>
      <c r="E2069" s="6">
        <v>2</v>
      </c>
      <c r="F2069" s="6"/>
      <c r="G2069" s="7"/>
      <c r="H2069" s="122">
        <f>VLOOKUP(A2069,'NIP totaal 2021'!$A$4:$I$2114,9,0)</f>
        <v>0</v>
      </c>
      <c r="I2069" s="32">
        <f t="shared" si="165"/>
        <v>0</v>
      </c>
      <c r="J2069" s="27">
        <f t="shared" si="166"/>
        <v>0</v>
      </c>
      <c r="K2069" s="81">
        <f t="shared" ref="K2069:K2114" si="168">IF(H2069&gt;G2069, 0, 1)</f>
        <v>1</v>
      </c>
      <c r="L2069" s="28">
        <f t="shared" si="167"/>
        <v>0</v>
      </c>
      <c r="M2069" s="28">
        <f t="shared" ref="M2069:M2114" si="169">MIN(L2069,J2069)</f>
        <v>0</v>
      </c>
    </row>
    <row r="2070" spans="1:13" ht="14.15" customHeight="1" x14ac:dyDescent="0.25">
      <c r="A2070" s="129">
        <v>17068932</v>
      </c>
      <c r="B2070" s="124" t="s">
        <v>90</v>
      </c>
      <c r="C2070" s="124" t="s">
        <v>91</v>
      </c>
      <c r="D2070" s="4" t="s">
        <v>2991</v>
      </c>
      <c r="E2070" s="6">
        <v>2</v>
      </c>
      <c r="F2070" s="6"/>
      <c r="G2070" s="7"/>
      <c r="H2070" s="122">
        <f>VLOOKUP(A2070,'NIP totaal 2021'!$A$4:$I$2114,9,0)</f>
        <v>0</v>
      </c>
      <c r="I2070" s="32">
        <f t="shared" si="165"/>
        <v>0</v>
      </c>
      <c r="J2070" s="27">
        <f t="shared" si="166"/>
        <v>0</v>
      </c>
      <c r="K2070" s="81">
        <f t="shared" si="168"/>
        <v>1</v>
      </c>
      <c r="L2070" s="28">
        <f t="shared" si="167"/>
        <v>0</v>
      </c>
      <c r="M2070" s="28">
        <f t="shared" si="169"/>
        <v>0</v>
      </c>
    </row>
    <row r="2071" spans="1:13" ht="14.15" customHeight="1" x14ac:dyDescent="0.25">
      <c r="A2071" s="129">
        <v>17069165</v>
      </c>
      <c r="B2071" s="124" t="s">
        <v>90</v>
      </c>
      <c r="C2071" s="124" t="s">
        <v>91</v>
      </c>
      <c r="D2071" s="4" t="s">
        <v>2991</v>
      </c>
      <c r="E2071" s="6">
        <v>2</v>
      </c>
      <c r="F2071" s="6"/>
      <c r="G2071" s="7"/>
      <c r="H2071" s="122">
        <f>VLOOKUP(A2071,'NIP totaal 2021'!$A$4:$I$2114,9,0)</f>
        <v>0</v>
      </c>
      <c r="I2071" s="32">
        <f t="shared" si="165"/>
        <v>0</v>
      </c>
      <c r="J2071" s="27">
        <f t="shared" si="166"/>
        <v>0</v>
      </c>
      <c r="K2071" s="81">
        <f t="shared" si="168"/>
        <v>1</v>
      </c>
      <c r="L2071" s="28">
        <f t="shared" si="167"/>
        <v>0</v>
      </c>
      <c r="M2071" s="28">
        <f t="shared" si="169"/>
        <v>0</v>
      </c>
    </row>
    <row r="2072" spans="1:13" ht="14.15" customHeight="1" x14ac:dyDescent="0.25">
      <c r="A2072" s="129">
        <v>17069173</v>
      </c>
      <c r="B2072" s="124" t="s">
        <v>90</v>
      </c>
      <c r="C2072" s="124" t="s">
        <v>91</v>
      </c>
      <c r="D2072" s="4" t="s">
        <v>2991</v>
      </c>
      <c r="E2072" s="6">
        <v>2</v>
      </c>
      <c r="F2072" s="6"/>
      <c r="G2072" s="7"/>
      <c r="H2072" s="122">
        <f>VLOOKUP(A2072,'NIP totaal 2021'!$A$4:$I$2114,9,0)</f>
        <v>0</v>
      </c>
      <c r="I2072" s="32">
        <f t="shared" si="165"/>
        <v>0</v>
      </c>
      <c r="J2072" s="27">
        <f t="shared" si="166"/>
        <v>0</v>
      </c>
      <c r="K2072" s="81">
        <f t="shared" si="168"/>
        <v>1</v>
      </c>
      <c r="L2072" s="28">
        <f t="shared" si="167"/>
        <v>0</v>
      </c>
      <c r="M2072" s="28">
        <f t="shared" si="169"/>
        <v>0</v>
      </c>
    </row>
    <row r="2073" spans="1:13" ht="14.15" customHeight="1" x14ac:dyDescent="0.25">
      <c r="A2073" s="129">
        <v>17069483</v>
      </c>
      <c r="B2073" s="124" t="s">
        <v>2851</v>
      </c>
      <c r="C2073" s="124" t="s">
        <v>2852</v>
      </c>
      <c r="D2073" s="4" t="s">
        <v>2991</v>
      </c>
      <c r="E2073" s="6">
        <v>100</v>
      </c>
      <c r="F2073" s="6"/>
      <c r="G2073" s="7"/>
      <c r="H2073" s="122">
        <f>VLOOKUP(A2073,'NIP totaal 2021'!$A$4:$I$2114,9,0)</f>
        <v>0</v>
      </c>
      <c r="I2073" s="32">
        <f t="shared" si="165"/>
        <v>0</v>
      </c>
      <c r="J2073" s="27">
        <f t="shared" si="166"/>
        <v>0</v>
      </c>
      <c r="K2073" s="81">
        <f t="shared" si="168"/>
        <v>1</v>
      </c>
      <c r="L2073" s="28">
        <f t="shared" si="167"/>
        <v>0</v>
      </c>
      <c r="M2073" s="28">
        <f t="shared" si="169"/>
        <v>0</v>
      </c>
    </row>
    <row r="2074" spans="1:13" ht="14.15" customHeight="1" x14ac:dyDescent="0.25">
      <c r="A2074" s="129">
        <v>17069505</v>
      </c>
      <c r="B2074" s="124" t="s">
        <v>2892</v>
      </c>
      <c r="C2074" s="124" t="s">
        <v>2893</v>
      </c>
      <c r="D2074" s="4" t="s">
        <v>2991</v>
      </c>
      <c r="E2074" s="6">
        <v>9</v>
      </c>
      <c r="F2074" s="6"/>
      <c r="G2074" s="7"/>
      <c r="H2074" s="122">
        <f>VLOOKUP(A2074,'NIP totaal 2021'!$A$4:$I$2114,9,0)</f>
        <v>0</v>
      </c>
      <c r="I2074" s="32">
        <f t="shared" si="165"/>
        <v>0</v>
      </c>
      <c r="J2074" s="27">
        <f t="shared" si="166"/>
        <v>0</v>
      </c>
      <c r="K2074" s="81">
        <f t="shared" si="168"/>
        <v>1</v>
      </c>
      <c r="L2074" s="28">
        <f t="shared" si="167"/>
        <v>0</v>
      </c>
      <c r="M2074" s="28">
        <f t="shared" si="169"/>
        <v>0</v>
      </c>
    </row>
    <row r="2075" spans="1:13" ht="14.15" customHeight="1" x14ac:dyDescent="0.25">
      <c r="A2075" s="129">
        <v>17069947</v>
      </c>
      <c r="B2075" s="124" t="s">
        <v>476</v>
      </c>
      <c r="C2075" s="124" t="s">
        <v>477</v>
      </c>
      <c r="D2075" s="4" t="s">
        <v>2991</v>
      </c>
      <c r="E2075" s="6">
        <v>1</v>
      </c>
      <c r="F2075" s="6"/>
      <c r="G2075" s="7"/>
      <c r="H2075" s="122">
        <f>VLOOKUP(A2075,'NIP totaal 2021'!$A$4:$I$2114,9,0)</f>
        <v>0</v>
      </c>
      <c r="I2075" s="32">
        <f t="shared" si="165"/>
        <v>0</v>
      </c>
      <c r="J2075" s="27">
        <f t="shared" si="166"/>
        <v>0</v>
      </c>
      <c r="K2075" s="81">
        <f t="shared" si="168"/>
        <v>1</v>
      </c>
      <c r="L2075" s="28">
        <f t="shared" si="167"/>
        <v>0</v>
      </c>
      <c r="M2075" s="28">
        <f t="shared" si="169"/>
        <v>0</v>
      </c>
    </row>
    <row r="2076" spans="1:13" ht="14.15" customHeight="1" x14ac:dyDescent="0.25">
      <c r="A2076" s="129">
        <v>17069955</v>
      </c>
      <c r="B2076" s="124" t="s">
        <v>90</v>
      </c>
      <c r="C2076" s="124" t="s">
        <v>91</v>
      </c>
      <c r="D2076" s="4" t="s">
        <v>2991</v>
      </c>
      <c r="E2076" s="6">
        <v>2</v>
      </c>
      <c r="F2076" s="6"/>
      <c r="G2076" s="7"/>
      <c r="H2076" s="122">
        <f>VLOOKUP(A2076,'NIP totaal 2021'!$A$4:$I$2114,9,0)</f>
        <v>0</v>
      </c>
      <c r="I2076" s="32">
        <f t="shared" si="165"/>
        <v>0</v>
      </c>
      <c r="J2076" s="27">
        <f t="shared" si="166"/>
        <v>0</v>
      </c>
      <c r="K2076" s="81">
        <f t="shared" si="168"/>
        <v>1</v>
      </c>
      <c r="L2076" s="28">
        <f t="shared" si="167"/>
        <v>0</v>
      </c>
      <c r="M2076" s="28">
        <f t="shared" si="169"/>
        <v>0</v>
      </c>
    </row>
    <row r="2077" spans="1:13" ht="14.15" customHeight="1" x14ac:dyDescent="0.25">
      <c r="A2077" s="129">
        <v>17070015</v>
      </c>
      <c r="B2077" s="124" t="s">
        <v>2892</v>
      </c>
      <c r="C2077" s="124" t="s">
        <v>2893</v>
      </c>
      <c r="D2077" s="4" t="s">
        <v>2991</v>
      </c>
      <c r="E2077" s="6">
        <v>10</v>
      </c>
      <c r="F2077" s="6"/>
      <c r="G2077" s="7"/>
      <c r="H2077" s="122">
        <f>VLOOKUP(A2077,'NIP totaal 2021'!$A$4:$I$2114,9,0)</f>
        <v>0</v>
      </c>
      <c r="I2077" s="32">
        <f t="shared" si="165"/>
        <v>0</v>
      </c>
      <c r="J2077" s="27">
        <f t="shared" si="166"/>
        <v>0</v>
      </c>
      <c r="K2077" s="81">
        <f t="shared" si="168"/>
        <v>1</v>
      </c>
      <c r="L2077" s="28">
        <f t="shared" si="167"/>
        <v>0</v>
      </c>
      <c r="M2077" s="28">
        <f t="shared" si="169"/>
        <v>0</v>
      </c>
    </row>
    <row r="2078" spans="1:13" ht="14.15" customHeight="1" x14ac:dyDescent="0.25">
      <c r="A2078" s="129">
        <v>17070023</v>
      </c>
      <c r="B2078" s="124" t="s">
        <v>2892</v>
      </c>
      <c r="C2078" s="124" t="s">
        <v>2893</v>
      </c>
      <c r="D2078" s="4" t="s">
        <v>2991</v>
      </c>
      <c r="E2078" s="6">
        <v>10</v>
      </c>
      <c r="F2078" s="6"/>
      <c r="G2078" s="7"/>
      <c r="H2078" s="122">
        <f>VLOOKUP(A2078,'NIP totaal 2021'!$A$4:$I$2114,9,0)</f>
        <v>0</v>
      </c>
      <c r="I2078" s="32">
        <f t="shared" si="165"/>
        <v>0</v>
      </c>
      <c r="J2078" s="27">
        <f t="shared" si="166"/>
        <v>0</v>
      </c>
      <c r="K2078" s="81">
        <f t="shared" si="168"/>
        <v>1</v>
      </c>
      <c r="L2078" s="28">
        <f t="shared" si="167"/>
        <v>0</v>
      </c>
      <c r="M2078" s="28">
        <f t="shared" si="169"/>
        <v>0</v>
      </c>
    </row>
    <row r="2079" spans="1:13" ht="14.15" customHeight="1" x14ac:dyDescent="0.25">
      <c r="A2079" s="129">
        <v>17070031</v>
      </c>
      <c r="B2079" s="124" t="s">
        <v>2892</v>
      </c>
      <c r="C2079" s="124" t="s">
        <v>2893</v>
      </c>
      <c r="D2079" s="4" t="s">
        <v>2991</v>
      </c>
      <c r="E2079" s="6">
        <v>10</v>
      </c>
      <c r="F2079" s="6"/>
      <c r="G2079" s="7"/>
      <c r="H2079" s="122">
        <f>VLOOKUP(A2079,'NIP totaal 2021'!$A$4:$I$2114,9,0)</f>
        <v>0</v>
      </c>
      <c r="I2079" s="32">
        <f t="shared" si="165"/>
        <v>0</v>
      </c>
      <c r="J2079" s="27">
        <f t="shared" si="166"/>
        <v>0</v>
      </c>
      <c r="K2079" s="81">
        <f t="shared" si="168"/>
        <v>1</v>
      </c>
      <c r="L2079" s="28">
        <f t="shared" si="167"/>
        <v>0</v>
      </c>
      <c r="M2079" s="28">
        <f t="shared" si="169"/>
        <v>0</v>
      </c>
    </row>
    <row r="2080" spans="1:13" ht="14.15" customHeight="1" x14ac:dyDescent="0.25">
      <c r="A2080" s="129">
        <v>17070058</v>
      </c>
      <c r="B2080" s="124" t="s">
        <v>2892</v>
      </c>
      <c r="C2080" s="124" t="s">
        <v>2893</v>
      </c>
      <c r="D2080" s="4" t="s">
        <v>2991</v>
      </c>
      <c r="E2080" s="6">
        <v>11</v>
      </c>
      <c r="F2080" s="6"/>
      <c r="G2080" s="7"/>
      <c r="H2080" s="122">
        <f>VLOOKUP(A2080,'NIP totaal 2021'!$A$4:$I$2114,9,0)</f>
        <v>0</v>
      </c>
      <c r="I2080" s="32">
        <f t="shared" si="165"/>
        <v>0</v>
      </c>
      <c r="J2080" s="27">
        <f t="shared" si="166"/>
        <v>0</v>
      </c>
      <c r="K2080" s="81">
        <f t="shared" si="168"/>
        <v>1</v>
      </c>
      <c r="L2080" s="28">
        <f t="shared" si="167"/>
        <v>0</v>
      </c>
      <c r="M2080" s="28">
        <f t="shared" si="169"/>
        <v>0</v>
      </c>
    </row>
    <row r="2081" spans="1:13" ht="14.15" customHeight="1" x14ac:dyDescent="0.25">
      <c r="A2081" s="129">
        <v>17070066</v>
      </c>
      <c r="B2081" s="124" t="s">
        <v>2892</v>
      </c>
      <c r="C2081" s="124" t="s">
        <v>2893</v>
      </c>
      <c r="D2081" s="4" t="s">
        <v>2991</v>
      </c>
      <c r="E2081" s="6">
        <v>11</v>
      </c>
      <c r="F2081" s="6"/>
      <c r="G2081" s="7"/>
      <c r="H2081" s="122">
        <f>VLOOKUP(A2081,'NIP totaal 2021'!$A$4:$I$2114,9,0)</f>
        <v>0</v>
      </c>
      <c r="I2081" s="32">
        <f t="shared" si="165"/>
        <v>0</v>
      </c>
      <c r="J2081" s="27">
        <f t="shared" si="166"/>
        <v>0</v>
      </c>
      <c r="K2081" s="81">
        <f t="shared" si="168"/>
        <v>1</v>
      </c>
      <c r="L2081" s="28">
        <f t="shared" si="167"/>
        <v>0</v>
      </c>
      <c r="M2081" s="28">
        <f t="shared" si="169"/>
        <v>0</v>
      </c>
    </row>
    <row r="2082" spans="1:13" ht="14.15" customHeight="1" x14ac:dyDescent="0.25">
      <c r="A2082" s="129">
        <v>17070074</v>
      </c>
      <c r="B2082" s="124" t="s">
        <v>2892</v>
      </c>
      <c r="C2082" s="124" t="s">
        <v>2893</v>
      </c>
      <c r="D2082" s="4" t="s">
        <v>2991</v>
      </c>
      <c r="E2082" s="6">
        <v>11</v>
      </c>
      <c r="F2082" s="6"/>
      <c r="G2082" s="7"/>
      <c r="H2082" s="122">
        <f>VLOOKUP(A2082,'NIP totaal 2021'!$A$4:$I$2114,9,0)</f>
        <v>0</v>
      </c>
      <c r="I2082" s="32">
        <f t="shared" si="165"/>
        <v>0</v>
      </c>
      <c r="J2082" s="27">
        <f t="shared" si="166"/>
        <v>0</v>
      </c>
      <c r="K2082" s="81">
        <f t="shared" si="168"/>
        <v>1</v>
      </c>
      <c r="L2082" s="28">
        <f t="shared" si="167"/>
        <v>0</v>
      </c>
      <c r="M2082" s="28">
        <f t="shared" si="169"/>
        <v>0</v>
      </c>
    </row>
    <row r="2083" spans="1:13" ht="14.15" customHeight="1" x14ac:dyDescent="0.25">
      <c r="A2083" s="129">
        <v>17070082</v>
      </c>
      <c r="B2083" s="124" t="s">
        <v>2892</v>
      </c>
      <c r="C2083" s="124" t="s">
        <v>2893</v>
      </c>
      <c r="D2083" s="4" t="s">
        <v>2991</v>
      </c>
      <c r="E2083" s="6">
        <v>12</v>
      </c>
      <c r="F2083" s="6"/>
      <c r="G2083" s="7"/>
      <c r="H2083" s="122">
        <f>VLOOKUP(A2083,'NIP totaal 2021'!$A$4:$I$2114,9,0)</f>
        <v>0</v>
      </c>
      <c r="I2083" s="32">
        <f t="shared" si="165"/>
        <v>0</v>
      </c>
      <c r="J2083" s="27">
        <f t="shared" si="166"/>
        <v>0</v>
      </c>
      <c r="K2083" s="81">
        <f t="shared" si="168"/>
        <v>1</v>
      </c>
      <c r="L2083" s="28">
        <f t="shared" si="167"/>
        <v>0</v>
      </c>
      <c r="M2083" s="28">
        <f t="shared" si="169"/>
        <v>0</v>
      </c>
    </row>
    <row r="2084" spans="1:13" ht="14.15" customHeight="1" x14ac:dyDescent="0.25">
      <c r="A2084" s="129">
        <v>17070090</v>
      </c>
      <c r="B2084" s="124" t="s">
        <v>2892</v>
      </c>
      <c r="C2084" s="124" t="s">
        <v>2893</v>
      </c>
      <c r="D2084" s="4" t="s">
        <v>2991</v>
      </c>
      <c r="E2084" s="6">
        <v>12</v>
      </c>
      <c r="F2084" s="6"/>
      <c r="G2084" s="7"/>
      <c r="H2084" s="122">
        <f>VLOOKUP(A2084,'NIP totaal 2021'!$A$4:$I$2114,9,0)</f>
        <v>0</v>
      </c>
      <c r="I2084" s="32">
        <f t="shared" si="165"/>
        <v>0</v>
      </c>
      <c r="J2084" s="27">
        <f t="shared" si="166"/>
        <v>0</v>
      </c>
      <c r="K2084" s="81">
        <f t="shared" si="168"/>
        <v>1</v>
      </c>
      <c r="L2084" s="28">
        <f t="shared" si="167"/>
        <v>0</v>
      </c>
      <c r="M2084" s="28">
        <f t="shared" si="169"/>
        <v>0</v>
      </c>
    </row>
    <row r="2085" spans="1:13" ht="14.15" customHeight="1" x14ac:dyDescent="0.25">
      <c r="A2085" s="129">
        <v>17070104</v>
      </c>
      <c r="B2085" s="124" t="s">
        <v>2892</v>
      </c>
      <c r="C2085" s="124" t="s">
        <v>2893</v>
      </c>
      <c r="D2085" s="4" t="s">
        <v>2991</v>
      </c>
      <c r="E2085" s="6">
        <v>12</v>
      </c>
      <c r="F2085" s="6"/>
      <c r="G2085" s="7"/>
      <c r="H2085" s="122">
        <f>VLOOKUP(A2085,'NIP totaal 2021'!$A$4:$I$2114,9,0)</f>
        <v>0</v>
      </c>
      <c r="I2085" s="32">
        <f t="shared" si="165"/>
        <v>0</v>
      </c>
      <c r="J2085" s="27">
        <f t="shared" si="166"/>
        <v>0</v>
      </c>
      <c r="K2085" s="81">
        <f t="shared" si="168"/>
        <v>1</v>
      </c>
      <c r="L2085" s="28">
        <f t="shared" si="167"/>
        <v>0</v>
      </c>
      <c r="M2085" s="28">
        <f t="shared" si="169"/>
        <v>0</v>
      </c>
    </row>
    <row r="2086" spans="1:13" ht="14.15" customHeight="1" x14ac:dyDescent="0.25">
      <c r="A2086" s="129">
        <v>17070112</v>
      </c>
      <c r="B2086" s="124" t="s">
        <v>2892</v>
      </c>
      <c r="C2086" s="124" t="s">
        <v>2893</v>
      </c>
      <c r="D2086" s="4" t="s">
        <v>2991</v>
      </c>
      <c r="E2086" s="6">
        <v>13</v>
      </c>
      <c r="F2086" s="6"/>
      <c r="G2086" s="7"/>
      <c r="H2086" s="122">
        <f>VLOOKUP(A2086,'NIP totaal 2021'!$A$4:$I$2114,9,0)</f>
        <v>0</v>
      </c>
      <c r="I2086" s="32">
        <f t="shared" si="165"/>
        <v>0</v>
      </c>
      <c r="J2086" s="27">
        <f t="shared" si="166"/>
        <v>0</v>
      </c>
      <c r="K2086" s="81">
        <f t="shared" si="168"/>
        <v>1</v>
      </c>
      <c r="L2086" s="28">
        <f t="shared" si="167"/>
        <v>0</v>
      </c>
      <c r="M2086" s="28">
        <f t="shared" si="169"/>
        <v>0</v>
      </c>
    </row>
    <row r="2087" spans="1:13" ht="14.15" customHeight="1" x14ac:dyDescent="0.25">
      <c r="A2087" s="129">
        <v>17070120</v>
      </c>
      <c r="B2087" s="124" t="s">
        <v>2892</v>
      </c>
      <c r="C2087" s="124" t="s">
        <v>2893</v>
      </c>
      <c r="D2087" s="4" t="s">
        <v>2991</v>
      </c>
      <c r="E2087" s="6">
        <v>13</v>
      </c>
      <c r="F2087" s="6"/>
      <c r="G2087" s="7"/>
      <c r="H2087" s="122">
        <f>VLOOKUP(A2087,'NIP totaal 2021'!$A$4:$I$2114,9,0)</f>
        <v>0</v>
      </c>
      <c r="I2087" s="32">
        <f t="shared" si="165"/>
        <v>0</v>
      </c>
      <c r="J2087" s="27">
        <f t="shared" si="166"/>
        <v>0</v>
      </c>
      <c r="K2087" s="81">
        <f t="shared" si="168"/>
        <v>1</v>
      </c>
      <c r="L2087" s="28">
        <f t="shared" si="167"/>
        <v>0</v>
      </c>
      <c r="M2087" s="28">
        <f t="shared" si="169"/>
        <v>0</v>
      </c>
    </row>
    <row r="2088" spans="1:13" ht="14.15" customHeight="1" x14ac:dyDescent="0.25">
      <c r="A2088" s="129">
        <v>17070139</v>
      </c>
      <c r="B2088" s="124" t="s">
        <v>2892</v>
      </c>
      <c r="C2088" s="124" t="s">
        <v>2893</v>
      </c>
      <c r="D2088" s="4" t="s">
        <v>2991</v>
      </c>
      <c r="E2088" s="6">
        <v>13</v>
      </c>
      <c r="F2088" s="6"/>
      <c r="G2088" s="7"/>
      <c r="H2088" s="122">
        <f>VLOOKUP(A2088,'NIP totaal 2021'!$A$4:$I$2114,9,0)</f>
        <v>0</v>
      </c>
      <c r="I2088" s="32">
        <f t="shared" si="165"/>
        <v>0</v>
      </c>
      <c r="J2088" s="27">
        <f t="shared" si="166"/>
        <v>0</v>
      </c>
      <c r="K2088" s="81">
        <f t="shared" si="168"/>
        <v>1</v>
      </c>
      <c r="L2088" s="28">
        <f t="shared" si="167"/>
        <v>0</v>
      </c>
      <c r="M2088" s="28">
        <f t="shared" si="169"/>
        <v>0</v>
      </c>
    </row>
    <row r="2089" spans="1:13" ht="14.15" customHeight="1" x14ac:dyDescent="0.25">
      <c r="A2089" s="129">
        <v>17070147</v>
      </c>
      <c r="B2089" s="124" t="s">
        <v>2892</v>
      </c>
      <c r="C2089" s="124" t="s">
        <v>2893</v>
      </c>
      <c r="D2089" s="4" t="s">
        <v>2991</v>
      </c>
      <c r="E2089" s="6">
        <v>14</v>
      </c>
      <c r="F2089" s="6"/>
      <c r="G2089" s="7"/>
      <c r="H2089" s="122">
        <f>VLOOKUP(A2089,'NIP totaal 2021'!$A$4:$I$2114,9,0)</f>
        <v>0</v>
      </c>
      <c r="I2089" s="32">
        <f t="shared" si="165"/>
        <v>0</v>
      </c>
      <c r="J2089" s="27">
        <f t="shared" si="166"/>
        <v>0</v>
      </c>
      <c r="K2089" s="81">
        <f t="shared" si="168"/>
        <v>1</v>
      </c>
      <c r="L2089" s="28">
        <f t="shared" si="167"/>
        <v>0</v>
      </c>
      <c r="M2089" s="28">
        <f t="shared" si="169"/>
        <v>0</v>
      </c>
    </row>
    <row r="2090" spans="1:13" ht="14.15" customHeight="1" x14ac:dyDescent="0.25">
      <c r="A2090" s="129">
        <v>17070155</v>
      </c>
      <c r="B2090" s="124" t="s">
        <v>2892</v>
      </c>
      <c r="C2090" s="124" t="s">
        <v>2893</v>
      </c>
      <c r="D2090" s="4" t="s">
        <v>2991</v>
      </c>
      <c r="E2090" s="6">
        <v>14</v>
      </c>
      <c r="F2090" s="6"/>
      <c r="G2090" s="7"/>
      <c r="H2090" s="122">
        <f>VLOOKUP(A2090,'NIP totaal 2021'!$A$4:$I$2114,9,0)</f>
        <v>0</v>
      </c>
      <c r="I2090" s="32">
        <f t="shared" si="165"/>
        <v>0</v>
      </c>
      <c r="J2090" s="27">
        <f t="shared" si="166"/>
        <v>0</v>
      </c>
      <c r="K2090" s="81">
        <f t="shared" si="168"/>
        <v>1</v>
      </c>
      <c r="L2090" s="28">
        <f t="shared" si="167"/>
        <v>0</v>
      </c>
      <c r="M2090" s="28">
        <f t="shared" si="169"/>
        <v>0</v>
      </c>
    </row>
    <row r="2091" spans="1:13" ht="14.15" customHeight="1" x14ac:dyDescent="0.25">
      <c r="A2091" s="129">
        <v>17070163</v>
      </c>
      <c r="B2091" s="124" t="s">
        <v>2892</v>
      </c>
      <c r="C2091" s="124" t="s">
        <v>2893</v>
      </c>
      <c r="D2091" s="4" t="s">
        <v>2991</v>
      </c>
      <c r="E2091" s="6">
        <v>14</v>
      </c>
      <c r="F2091" s="6"/>
      <c r="G2091" s="7"/>
      <c r="H2091" s="122">
        <f>VLOOKUP(A2091,'NIP totaal 2021'!$A$4:$I$2114,9,0)</f>
        <v>0</v>
      </c>
      <c r="I2091" s="32">
        <f t="shared" si="165"/>
        <v>0</v>
      </c>
      <c r="J2091" s="27">
        <f t="shared" si="166"/>
        <v>0</v>
      </c>
      <c r="K2091" s="81">
        <f t="shared" si="168"/>
        <v>1</v>
      </c>
      <c r="L2091" s="28">
        <f t="shared" si="167"/>
        <v>0</v>
      </c>
      <c r="M2091" s="28">
        <f t="shared" si="169"/>
        <v>0</v>
      </c>
    </row>
    <row r="2092" spans="1:13" ht="14.15" customHeight="1" x14ac:dyDescent="0.25">
      <c r="A2092" s="129">
        <v>17070171</v>
      </c>
      <c r="B2092" s="124" t="s">
        <v>2892</v>
      </c>
      <c r="C2092" s="124" t="s">
        <v>2893</v>
      </c>
      <c r="D2092" s="4" t="s">
        <v>2991</v>
      </c>
      <c r="E2092" s="6">
        <v>2</v>
      </c>
      <c r="F2092" s="6"/>
      <c r="G2092" s="7"/>
      <c r="H2092" s="122">
        <f>VLOOKUP(A2092,'NIP totaal 2021'!$A$4:$I$2114,9,0)</f>
        <v>0</v>
      </c>
      <c r="I2092" s="32">
        <f t="shared" si="165"/>
        <v>0</v>
      </c>
      <c r="J2092" s="27">
        <f t="shared" si="166"/>
        <v>0</v>
      </c>
      <c r="K2092" s="81">
        <f t="shared" si="168"/>
        <v>1</v>
      </c>
      <c r="L2092" s="28">
        <f t="shared" si="167"/>
        <v>0</v>
      </c>
      <c r="M2092" s="28">
        <f t="shared" si="169"/>
        <v>0</v>
      </c>
    </row>
    <row r="2093" spans="1:13" ht="14.15" customHeight="1" x14ac:dyDescent="0.25">
      <c r="A2093" s="129">
        <v>17070198</v>
      </c>
      <c r="B2093" s="124" t="s">
        <v>2892</v>
      </c>
      <c r="C2093" s="124" t="s">
        <v>2893</v>
      </c>
      <c r="D2093" s="4" t="s">
        <v>2991</v>
      </c>
      <c r="E2093" s="6">
        <v>3</v>
      </c>
      <c r="F2093" s="6"/>
      <c r="G2093" s="7"/>
      <c r="H2093" s="122">
        <f>VLOOKUP(A2093,'NIP totaal 2021'!$A$4:$I$2114,9,0)</f>
        <v>0</v>
      </c>
      <c r="I2093" s="32">
        <f t="shared" si="165"/>
        <v>0</v>
      </c>
      <c r="J2093" s="27">
        <f t="shared" si="166"/>
        <v>0</v>
      </c>
      <c r="K2093" s="81">
        <f t="shared" si="168"/>
        <v>1</v>
      </c>
      <c r="L2093" s="28">
        <f t="shared" si="167"/>
        <v>0</v>
      </c>
      <c r="M2093" s="28">
        <f t="shared" si="169"/>
        <v>0</v>
      </c>
    </row>
    <row r="2094" spans="1:13" ht="14.15" customHeight="1" x14ac:dyDescent="0.25">
      <c r="A2094" s="129">
        <v>17070201</v>
      </c>
      <c r="B2094" s="124" t="s">
        <v>2892</v>
      </c>
      <c r="C2094" s="124" t="s">
        <v>2893</v>
      </c>
      <c r="D2094" s="4" t="s">
        <v>2991</v>
      </c>
      <c r="E2094" s="6">
        <v>3</v>
      </c>
      <c r="F2094" s="6"/>
      <c r="G2094" s="7"/>
      <c r="H2094" s="122">
        <f>VLOOKUP(A2094,'NIP totaal 2021'!$A$4:$I$2114,9,0)</f>
        <v>0</v>
      </c>
      <c r="I2094" s="32">
        <f t="shared" si="165"/>
        <v>0</v>
      </c>
      <c r="J2094" s="27">
        <f t="shared" si="166"/>
        <v>0</v>
      </c>
      <c r="K2094" s="81">
        <f t="shared" si="168"/>
        <v>1</v>
      </c>
      <c r="L2094" s="28">
        <f t="shared" si="167"/>
        <v>0</v>
      </c>
      <c r="M2094" s="28">
        <f t="shared" si="169"/>
        <v>0</v>
      </c>
    </row>
    <row r="2095" spans="1:13" ht="14.15" customHeight="1" x14ac:dyDescent="0.25">
      <c r="A2095" s="129">
        <v>17070228</v>
      </c>
      <c r="B2095" s="124" t="s">
        <v>2892</v>
      </c>
      <c r="C2095" s="124" t="s">
        <v>2893</v>
      </c>
      <c r="D2095" s="4" t="s">
        <v>2991</v>
      </c>
      <c r="E2095" s="6">
        <v>3</v>
      </c>
      <c r="F2095" s="6"/>
      <c r="G2095" s="7"/>
      <c r="H2095" s="122">
        <f>VLOOKUP(A2095,'NIP totaal 2021'!$A$4:$I$2114,9,0)</f>
        <v>0</v>
      </c>
      <c r="I2095" s="32">
        <f t="shared" si="165"/>
        <v>0</v>
      </c>
      <c r="J2095" s="27">
        <f t="shared" si="166"/>
        <v>0</v>
      </c>
      <c r="K2095" s="81">
        <f t="shared" si="168"/>
        <v>1</v>
      </c>
      <c r="L2095" s="28">
        <f t="shared" si="167"/>
        <v>0</v>
      </c>
      <c r="M2095" s="28">
        <f t="shared" si="169"/>
        <v>0</v>
      </c>
    </row>
    <row r="2096" spans="1:13" ht="14.15" customHeight="1" x14ac:dyDescent="0.25">
      <c r="A2096" s="129">
        <v>17070236</v>
      </c>
      <c r="B2096" s="124" t="s">
        <v>2892</v>
      </c>
      <c r="C2096" s="124" t="s">
        <v>2893</v>
      </c>
      <c r="D2096" s="4" t="s">
        <v>2991</v>
      </c>
      <c r="E2096" s="6">
        <v>4</v>
      </c>
      <c r="F2096" s="6"/>
      <c r="G2096" s="7"/>
      <c r="H2096" s="122">
        <f>VLOOKUP(A2096,'NIP totaal 2021'!$A$4:$I$2114,9,0)</f>
        <v>0</v>
      </c>
      <c r="I2096" s="32">
        <f t="shared" si="165"/>
        <v>0</v>
      </c>
      <c r="J2096" s="27">
        <f t="shared" si="166"/>
        <v>0</v>
      </c>
      <c r="K2096" s="81">
        <f t="shared" si="168"/>
        <v>1</v>
      </c>
      <c r="L2096" s="28">
        <f t="shared" si="167"/>
        <v>0</v>
      </c>
      <c r="M2096" s="28">
        <f t="shared" si="169"/>
        <v>0</v>
      </c>
    </row>
    <row r="2097" spans="1:13" ht="14.15" customHeight="1" x14ac:dyDescent="0.25">
      <c r="A2097" s="129">
        <v>17070244</v>
      </c>
      <c r="B2097" s="124" t="s">
        <v>2892</v>
      </c>
      <c r="C2097" s="124" t="s">
        <v>2893</v>
      </c>
      <c r="D2097" s="4" t="s">
        <v>2991</v>
      </c>
      <c r="E2097" s="6">
        <v>4</v>
      </c>
      <c r="F2097" s="6"/>
      <c r="G2097" s="7"/>
      <c r="H2097" s="122">
        <f>VLOOKUP(A2097,'NIP totaal 2021'!$A$4:$I$2114,9,0)</f>
        <v>0</v>
      </c>
      <c r="I2097" s="32">
        <f t="shared" si="165"/>
        <v>0</v>
      </c>
      <c r="J2097" s="27">
        <f t="shared" si="166"/>
        <v>0</v>
      </c>
      <c r="K2097" s="81">
        <f t="shared" si="168"/>
        <v>1</v>
      </c>
      <c r="L2097" s="28">
        <f t="shared" si="167"/>
        <v>0</v>
      </c>
      <c r="M2097" s="28">
        <f t="shared" si="169"/>
        <v>0</v>
      </c>
    </row>
    <row r="2098" spans="1:13" ht="14.15" customHeight="1" x14ac:dyDescent="0.25">
      <c r="A2098" s="129">
        <v>17070252</v>
      </c>
      <c r="B2098" s="124" t="s">
        <v>2892</v>
      </c>
      <c r="C2098" s="124" t="s">
        <v>2893</v>
      </c>
      <c r="D2098" s="4" t="s">
        <v>2991</v>
      </c>
      <c r="E2098" s="6">
        <v>4</v>
      </c>
      <c r="F2098" s="6"/>
      <c r="G2098" s="7"/>
      <c r="H2098" s="122">
        <f>VLOOKUP(A2098,'NIP totaal 2021'!$A$4:$I$2114,9,0)</f>
        <v>0</v>
      </c>
      <c r="I2098" s="32">
        <f t="shared" si="165"/>
        <v>0</v>
      </c>
      <c r="J2098" s="27">
        <f t="shared" si="166"/>
        <v>0</v>
      </c>
      <c r="K2098" s="81">
        <f t="shared" si="168"/>
        <v>1</v>
      </c>
      <c r="L2098" s="28">
        <f t="shared" si="167"/>
        <v>0</v>
      </c>
      <c r="M2098" s="28">
        <f t="shared" si="169"/>
        <v>0</v>
      </c>
    </row>
    <row r="2099" spans="1:13" ht="14.15" customHeight="1" x14ac:dyDescent="0.25">
      <c r="A2099" s="129">
        <v>17070260</v>
      </c>
      <c r="B2099" s="124" t="s">
        <v>2892</v>
      </c>
      <c r="C2099" s="124" t="s">
        <v>2893</v>
      </c>
      <c r="D2099" s="4" t="s">
        <v>2991</v>
      </c>
      <c r="E2099" s="6">
        <v>5</v>
      </c>
      <c r="F2099" s="6"/>
      <c r="G2099" s="7"/>
      <c r="H2099" s="122">
        <f>VLOOKUP(A2099,'NIP totaal 2021'!$A$4:$I$2114,9,0)</f>
        <v>0</v>
      </c>
      <c r="I2099" s="32">
        <f t="shared" si="165"/>
        <v>0</v>
      </c>
      <c r="J2099" s="27">
        <f t="shared" si="166"/>
        <v>0</v>
      </c>
      <c r="K2099" s="81">
        <f t="shared" si="168"/>
        <v>1</v>
      </c>
      <c r="L2099" s="28">
        <f t="shared" si="167"/>
        <v>0</v>
      </c>
      <c r="M2099" s="28">
        <f t="shared" si="169"/>
        <v>0</v>
      </c>
    </row>
    <row r="2100" spans="1:13" ht="14.15" customHeight="1" x14ac:dyDescent="0.25">
      <c r="A2100" s="129">
        <v>17070279</v>
      </c>
      <c r="B2100" s="124" t="s">
        <v>2892</v>
      </c>
      <c r="C2100" s="124" t="s">
        <v>2893</v>
      </c>
      <c r="D2100" s="4" t="s">
        <v>2991</v>
      </c>
      <c r="E2100" s="6">
        <v>5</v>
      </c>
      <c r="F2100" s="6"/>
      <c r="G2100" s="7"/>
      <c r="H2100" s="122">
        <f>VLOOKUP(A2100,'NIP totaal 2021'!$A$4:$I$2114,9,0)</f>
        <v>0</v>
      </c>
      <c r="I2100" s="32">
        <f t="shared" si="165"/>
        <v>0</v>
      </c>
      <c r="J2100" s="27">
        <f t="shared" si="166"/>
        <v>0</v>
      </c>
      <c r="K2100" s="81">
        <f t="shared" si="168"/>
        <v>1</v>
      </c>
      <c r="L2100" s="28">
        <f t="shared" si="167"/>
        <v>0</v>
      </c>
      <c r="M2100" s="28">
        <f t="shared" si="169"/>
        <v>0</v>
      </c>
    </row>
    <row r="2101" spans="1:13" ht="14.15" customHeight="1" x14ac:dyDescent="0.25">
      <c r="A2101" s="129">
        <v>17070287</v>
      </c>
      <c r="B2101" s="124" t="s">
        <v>2892</v>
      </c>
      <c r="C2101" s="124" t="s">
        <v>2893</v>
      </c>
      <c r="D2101" s="4" t="s">
        <v>2991</v>
      </c>
      <c r="E2101" s="6">
        <v>5</v>
      </c>
      <c r="F2101" s="6"/>
      <c r="G2101" s="7"/>
      <c r="H2101" s="122">
        <f>VLOOKUP(A2101,'NIP totaal 2021'!$A$4:$I$2114,9,0)</f>
        <v>0</v>
      </c>
      <c r="I2101" s="32">
        <f t="shared" si="165"/>
        <v>0</v>
      </c>
      <c r="J2101" s="27">
        <f t="shared" si="166"/>
        <v>0</v>
      </c>
      <c r="K2101" s="81">
        <f t="shared" si="168"/>
        <v>1</v>
      </c>
      <c r="L2101" s="28">
        <f t="shared" si="167"/>
        <v>0</v>
      </c>
      <c r="M2101" s="28">
        <f t="shared" si="169"/>
        <v>0</v>
      </c>
    </row>
    <row r="2102" spans="1:13" ht="14.15" customHeight="1" x14ac:dyDescent="0.25">
      <c r="A2102" s="129">
        <v>17070295</v>
      </c>
      <c r="B2102" s="124" t="s">
        <v>2892</v>
      </c>
      <c r="C2102" s="124" t="s">
        <v>2893</v>
      </c>
      <c r="D2102" s="4" t="s">
        <v>2991</v>
      </c>
      <c r="E2102" s="6">
        <v>6</v>
      </c>
      <c r="F2102" s="6"/>
      <c r="G2102" s="7"/>
      <c r="H2102" s="122">
        <f>VLOOKUP(A2102,'NIP totaal 2021'!$A$4:$I$2114,9,0)</f>
        <v>0</v>
      </c>
      <c r="I2102" s="32">
        <f t="shared" si="165"/>
        <v>0</v>
      </c>
      <c r="J2102" s="27">
        <f t="shared" si="166"/>
        <v>0</v>
      </c>
      <c r="K2102" s="81">
        <f t="shared" si="168"/>
        <v>1</v>
      </c>
      <c r="L2102" s="28">
        <f t="shared" si="167"/>
        <v>0</v>
      </c>
      <c r="M2102" s="28">
        <f t="shared" si="169"/>
        <v>0</v>
      </c>
    </row>
    <row r="2103" spans="1:13" ht="14.15" customHeight="1" x14ac:dyDescent="0.25">
      <c r="A2103" s="129">
        <v>17070309</v>
      </c>
      <c r="B2103" s="124" t="s">
        <v>2892</v>
      </c>
      <c r="C2103" s="124" t="s">
        <v>2893</v>
      </c>
      <c r="D2103" s="4" t="s">
        <v>2991</v>
      </c>
      <c r="E2103" s="6">
        <v>6</v>
      </c>
      <c r="F2103" s="6"/>
      <c r="G2103" s="7"/>
      <c r="H2103" s="122">
        <f>VLOOKUP(A2103,'NIP totaal 2021'!$A$4:$I$2114,9,0)</f>
        <v>0</v>
      </c>
      <c r="I2103" s="32">
        <f t="shared" si="165"/>
        <v>0</v>
      </c>
      <c r="J2103" s="27">
        <f t="shared" si="166"/>
        <v>0</v>
      </c>
      <c r="K2103" s="81">
        <f t="shared" si="168"/>
        <v>1</v>
      </c>
      <c r="L2103" s="28">
        <f t="shared" si="167"/>
        <v>0</v>
      </c>
      <c r="M2103" s="28">
        <f t="shared" si="169"/>
        <v>0</v>
      </c>
    </row>
    <row r="2104" spans="1:13" ht="14.15" customHeight="1" x14ac:dyDescent="0.25">
      <c r="A2104" s="129">
        <v>17070317</v>
      </c>
      <c r="B2104" s="124" t="s">
        <v>2892</v>
      </c>
      <c r="C2104" s="124" t="s">
        <v>2893</v>
      </c>
      <c r="D2104" s="4" t="s">
        <v>2991</v>
      </c>
      <c r="E2104" s="6">
        <v>6</v>
      </c>
      <c r="F2104" s="6"/>
      <c r="G2104" s="7"/>
      <c r="H2104" s="122">
        <f>VLOOKUP(A2104,'NIP totaal 2021'!$A$4:$I$2114,9,0)</f>
        <v>0</v>
      </c>
      <c r="I2104" s="32">
        <f t="shared" si="165"/>
        <v>0</v>
      </c>
      <c r="J2104" s="27">
        <f t="shared" si="166"/>
        <v>0</v>
      </c>
      <c r="K2104" s="81">
        <f t="shared" si="168"/>
        <v>1</v>
      </c>
      <c r="L2104" s="28">
        <f t="shared" si="167"/>
        <v>0</v>
      </c>
      <c r="M2104" s="28">
        <f t="shared" si="169"/>
        <v>0</v>
      </c>
    </row>
    <row r="2105" spans="1:13" ht="14.15" customHeight="1" x14ac:dyDescent="0.25">
      <c r="A2105" s="129">
        <v>17070325</v>
      </c>
      <c r="B2105" s="124" t="s">
        <v>2892</v>
      </c>
      <c r="C2105" s="124" t="s">
        <v>2893</v>
      </c>
      <c r="D2105" s="4" t="s">
        <v>2991</v>
      </c>
      <c r="E2105" s="6">
        <v>7</v>
      </c>
      <c r="F2105" s="6"/>
      <c r="G2105" s="7"/>
      <c r="H2105" s="122">
        <f>VLOOKUP(A2105,'NIP totaal 2021'!$A$4:$I$2114,9,0)</f>
        <v>0</v>
      </c>
      <c r="I2105" s="32">
        <f t="shared" si="165"/>
        <v>0</v>
      </c>
      <c r="J2105" s="27">
        <f t="shared" si="166"/>
        <v>0</v>
      </c>
      <c r="K2105" s="81">
        <f t="shared" si="168"/>
        <v>1</v>
      </c>
      <c r="L2105" s="28">
        <f t="shared" si="167"/>
        <v>0</v>
      </c>
      <c r="M2105" s="28">
        <f t="shared" si="169"/>
        <v>0</v>
      </c>
    </row>
    <row r="2106" spans="1:13" ht="14.15" customHeight="1" x14ac:dyDescent="0.25">
      <c r="A2106" s="129">
        <v>17070333</v>
      </c>
      <c r="B2106" s="124" t="s">
        <v>2892</v>
      </c>
      <c r="C2106" s="124" t="s">
        <v>2893</v>
      </c>
      <c r="D2106" s="4" t="s">
        <v>2991</v>
      </c>
      <c r="E2106" s="6">
        <v>7</v>
      </c>
      <c r="F2106" s="6"/>
      <c r="G2106" s="7"/>
      <c r="H2106" s="122">
        <f>VLOOKUP(A2106,'NIP totaal 2021'!$A$4:$I$2114,9,0)</f>
        <v>0</v>
      </c>
      <c r="I2106" s="32">
        <f t="shared" si="165"/>
        <v>0</v>
      </c>
      <c r="J2106" s="27">
        <f t="shared" si="166"/>
        <v>0</v>
      </c>
      <c r="K2106" s="81">
        <f t="shared" si="168"/>
        <v>1</v>
      </c>
      <c r="L2106" s="28">
        <f t="shared" si="167"/>
        <v>0</v>
      </c>
      <c r="M2106" s="28">
        <f t="shared" si="169"/>
        <v>0</v>
      </c>
    </row>
    <row r="2107" spans="1:13" ht="14.15" customHeight="1" x14ac:dyDescent="0.25">
      <c r="A2107" s="129">
        <v>17070341</v>
      </c>
      <c r="B2107" s="124" t="s">
        <v>2892</v>
      </c>
      <c r="C2107" s="124" t="s">
        <v>2893</v>
      </c>
      <c r="D2107" s="4" t="s">
        <v>2991</v>
      </c>
      <c r="E2107" s="6">
        <v>7</v>
      </c>
      <c r="F2107" s="6"/>
      <c r="G2107" s="7"/>
      <c r="H2107" s="122">
        <f>VLOOKUP(A2107,'NIP totaal 2021'!$A$4:$I$2114,9,0)</f>
        <v>0</v>
      </c>
      <c r="I2107" s="32">
        <f t="shared" si="165"/>
        <v>0</v>
      </c>
      <c r="J2107" s="27">
        <f t="shared" si="166"/>
        <v>0</v>
      </c>
      <c r="K2107" s="81">
        <f t="shared" si="168"/>
        <v>1</v>
      </c>
      <c r="L2107" s="28">
        <f t="shared" si="167"/>
        <v>0</v>
      </c>
      <c r="M2107" s="28">
        <f t="shared" si="169"/>
        <v>0</v>
      </c>
    </row>
    <row r="2108" spans="1:13" ht="14.15" customHeight="1" x14ac:dyDescent="0.25">
      <c r="A2108" s="129">
        <v>17070368</v>
      </c>
      <c r="B2108" s="124" t="s">
        <v>2892</v>
      </c>
      <c r="C2108" s="124" t="s">
        <v>2893</v>
      </c>
      <c r="D2108" s="4" t="s">
        <v>2991</v>
      </c>
      <c r="E2108" s="6">
        <v>8</v>
      </c>
      <c r="F2108" s="6"/>
      <c r="G2108" s="7"/>
      <c r="H2108" s="122">
        <f>VLOOKUP(A2108,'NIP totaal 2021'!$A$4:$I$2114,9,0)</f>
        <v>0</v>
      </c>
      <c r="I2108" s="32">
        <f t="shared" si="165"/>
        <v>0</v>
      </c>
      <c r="J2108" s="27">
        <f t="shared" si="166"/>
        <v>0</v>
      </c>
      <c r="K2108" s="81">
        <f t="shared" si="168"/>
        <v>1</v>
      </c>
      <c r="L2108" s="28">
        <f t="shared" si="167"/>
        <v>0</v>
      </c>
      <c r="M2108" s="28">
        <f t="shared" si="169"/>
        <v>0</v>
      </c>
    </row>
    <row r="2109" spans="1:13" ht="14.15" customHeight="1" x14ac:dyDescent="0.25">
      <c r="A2109" s="129">
        <v>17070376</v>
      </c>
      <c r="B2109" s="124" t="s">
        <v>2892</v>
      </c>
      <c r="C2109" s="124" t="s">
        <v>2893</v>
      </c>
      <c r="D2109" s="4" t="s">
        <v>2991</v>
      </c>
      <c r="E2109" s="6">
        <v>8</v>
      </c>
      <c r="F2109" s="6"/>
      <c r="G2109" s="7"/>
      <c r="H2109" s="122">
        <f>VLOOKUP(A2109,'NIP totaal 2021'!$A$4:$I$2114,9,0)</f>
        <v>0</v>
      </c>
      <c r="I2109" s="32">
        <f t="shared" si="165"/>
        <v>0</v>
      </c>
      <c r="J2109" s="27">
        <f t="shared" si="166"/>
        <v>0</v>
      </c>
      <c r="K2109" s="81">
        <f t="shared" si="168"/>
        <v>1</v>
      </c>
      <c r="L2109" s="28">
        <f t="shared" si="167"/>
        <v>0</v>
      </c>
      <c r="M2109" s="28">
        <f t="shared" si="169"/>
        <v>0</v>
      </c>
    </row>
    <row r="2110" spans="1:13" ht="14.15" customHeight="1" x14ac:dyDescent="0.25">
      <c r="A2110" s="129">
        <v>17070384</v>
      </c>
      <c r="B2110" s="124" t="s">
        <v>2892</v>
      </c>
      <c r="C2110" s="124" t="s">
        <v>2893</v>
      </c>
      <c r="D2110" s="4" t="s">
        <v>2991</v>
      </c>
      <c r="E2110" s="6">
        <v>8</v>
      </c>
      <c r="F2110" s="6"/>
      <c r="G2110" s="7"/>
      <c r="H2110" s="122">
        <f>VLOOKUP(A2110,'NIP totaal 2021'!$A$4:$I$2114,9,0)</f>
        <v>0</v>
      </c>
      <c r="I2110" s="32">
        <f t="shared" si="165"/>
        <v>0</v>
      </c>
      <c r="J2110" s="27">
        <f t="shared" si="166"/>
        <v>0</v>
      </c>
      <c r="K2110" s="81">
        <f t="shared" si="168"/>
        <v>1</v>
      </c>
      <c r="L2110" s="28">
        <f t="shared" si="167"/>
        <v>0</v>
      </c>
      <c r="M2110" s="28">
        <f t="shared" si="169"/>
        <v>0</v>
      </c>
    </row>
    <row r="2111" spans="1:13" ht="14.15" customHeight="1" x14ac:dyDescent="0.25">
      <c r="A2111" s="129">
        <v>17070392</v>
      </c>
      <c r="B2111" s="124" t="s">
        <v>2892</v>
      </c>
      <c r="C2111" s="124" t="s">
        <v>2893</v>
      </c>
      <c r="D2111" s="4" t="s">
        <v>2991</v>
      </c>
      <c r="E2111" s="6">
        <v>9</v>
      </c>
      <c r="F2111" s="6"/>
      <c r="G2111" s="7"/>
      <c r="H2111" s="122">
        <f>VLOOKUP(A2111,'NIP totaal 2021'!$A$4:$I$2114,9,0)</f>
        <v>0</v>
      </c>
      <c r="I2111" s="32">
        <f t="shared" si="165"/>
        <v>0</v>
      </c>
      <c r="J2111" s="27">
        <f t="shared" si="166"/>
        <v>0</v>
      </c>
      <c r="K2111" s="81">
        <f t="shared" si="168"/>
        <v>1</v>
      </c>
      <c r="L2111" s="28">
        <f t="shared" si="167"/>
        <v>0</v>
      </c>
      <c r="M2111" s="28">
        <f t="shared" si="169"/>
        <v>0</v>
      </c>
    </row>
    <row r="2112" spans="1:13" ht="14.15" customHeight="1" x14ac:dyDescent="0.25">
      <c r="A2112" s="129">
        <v>17070406</v>
      </c>
      <c r="B2112" s="124" t="s">
        <v>2892</v>
      </c>
      <c r="C2112" s="124" t="s">
        <v>2893</v>
      </c>
      <c r="D2112" s="4" t="s">
        <v>2991</v>
      </c>
      <c r="E2112" s="6">
        <v>9</v>
      </c>
      <c r="F2112" s="6"/>
      <c r="G2112" s="7"/>
      <c r="H2112" s="122">
        <f>VLOOKUP(A2112,'NIP totaal 2021'!$A$4:$I$2114,9,0)</f>
        <v>0</v>
      </c>
      <c r="I2112" s="32">
        <f t="shared" si="165"/>
        <v>0</v>
      </c>
      <c r="J2112" s="27">
        <f t="shared" si="166"/>
        <v>0</v>
      </c>
      <c r="K2112" s="81">
        <f t="shared" si="168"/>
        <v>1</v>
      </c>
      <c r="L2112" s="28">
        <f t="shared" si="167"/>
        <v>0</v>
      </c>
      <c r="M2112" s="28">
        <f t="shared" si="169"/>
        <v>0</v>
      </c>
    </row>
    <row r="2113" spans="1:13" ht="14.15" customHeight="1" x14ac:dyDescent="0.25">
      <c r="A2113" s="129">
        <v>17072433</v>
      </c>
      <c r="B2113" s="124" t="s">
        <v>72</v>
      </c>
      <c r="C2113" s="124" t="s">
        <v>73</v>
      </c>
      <c r="D2113" s="4" t="s">
        <v>2991</v>
      </c>
      <c r="E2113" s="6">
        <v>1</v>
      </c>
      <c r="F2113" s="6"/>
      <c r="G2113" s="7"/>
      <c r="H2113" s="122">
        <f>VLOOKUP(A2113,'NIP totaal 2021'!$A$4:$I$2114,9,0)</f>
        <v>0</v>
      </c>
      <c r="I2113" s="32">
        <f t="shared" si="165"/>
        <v>0</v>
      </c>
      <c r="J2113" s="27">
        <f t="shared" si="166"/>
        <v>0</v>
      </c>
      <c r="K2113" s="81">
        <f t="shared" si="168"/>
        <v>1</v>
      </c>
      <c r="L2113" s="28">
        <f t="shared" si="167"/>
        <v>0</v>
      </c>
      <c r="M2113" s="28">
        <f t="shared" si="169"/>
        <v>0</v>
      </c>
    </row>
    <row r="2114" spans="1:13" ht="14.15" customHeight="1" x14ac:dyDescent="0.25">
      <c r="A2114" s="129">
        <v>17072441</v>
      </c>
      <c r="B2114" s="124" t="s">
        <v>196</v>
      </c>
      <c r="C2114" s="124" t="s">
        <v>197</v>
      </c>
      <c r="D2114" s="4" t="s">
        <v>2991</v>
      </c>
      <c r="E2114" s="6">
        <v>100</v>
      </c>
      <c r="F2114" s="6"/>
      <c r="G2114" s="7"/>
      <c r="H2114" s="122">
        <f>VLOOKUP(A2114,'NIP totaal 2021'!$A$4:$I$2114,9,0)</f>
        <v>0</v>
      </c>
      <c r="I2114" s="32">
        <f t="shared" si="165"/>
        <v>0</v>
      </c>
      <c r="J2114" s="27">
        <f t="shared" si="166"/>
        <v>0</v>
      </c>
      <c r="K2114" s="81">
        <f t="shared" si="168"/>
        <v>1</v>
      </c>
      <c r="L2114" s="28">
        <f t="shared" si="167"/>
        <v>0</v>
      </c>
      <c r="M2114" s="28">
        <f t="shared" si="169"/>
        <v>0</v>
      </c>
    </row>
    <row r="2115" spans="1:13" ht="12" customHeight="1" x14ac:dyDescent="0.25">
      <c r="A2115" s="140"/>
      <c r="B2115" s="137"/>
      <c r="C2115" s="137" t="s">
        <v>2624</v>
      </c>
      <c r="D2115" s="109"/>
      <c r="E2115" s="109"/>
      <c r="F2115" s="109">
        <f>SUM(F4:F2114)</f>
        <v>0</v>
      </c>
      <c r="G2115" s="69"/>
      <c r="H2115" s="69"/>
      <c r="I2115" s="69"/>
      <c r="J2115" s="69"/>
      <c r="K2115" s="69"/>
      <c r="L2115" s="69"/>
      <c r="M2115" s="69"/>
    </row>
    <row r="2116" spans="1:13" ht="12" customHeight="1" x14ac:dyDescent="0.25"/>
    <row r="2117" spans="1:13" ht="12" customHeight="1" x14ac:dyDescent="0.25"/>
    <row r="2118" spans="1:13" ht="12" customHeight="1" x14ac:dyDescent="0.25"/>
    <row r="2119" spans="1:13" ht="10.5" hidden="1" customHeight="1" x14ac:dyDescent="0.25"/>
    <row r="2120" spans="1:13" ht="12" customHeight="1" x14ac:dyDescent="0.25"/>
    <row r="2121" spans="1:13" ht="12" customHeight="1" x14ac:dyDescent="0.25"/>
    <row r="2122" spans="1:13" ht="12" customHeight="1" x14ac:dyDescent="0.25"/>
  </sheetData>
  <conditionalFormatting sqref="A1:A1048576">
    <cfRule type="duplicateValues" dxfId="0" priority="1"/>
  </conditionalFormatting>
  <pageMargins left="0.05" right="0.05" top="0.5" bottom="0.5" header="0" footer="0"/>
  <pageSetup orientation="portrait" horizontalDpi="300" verticalDpi="300" r:id="rId1"/>
  <extLst>
    <ext xmlns:x14="http://schemas.microsoft.com/office/spreadsheetml/2009/9/main" uri="{78C0D931-6437-407d-A8EE-F0AAD7539E65}">
      <x14:conditionalFormattings>
        <x14:conditionalFormatting xmlns:xm="http://schemas.microsoft.com/office/excel/2006/main">
          <x14:cfRule type="iconSet" priority="4" id="{6408E537-38F9-447B-9D36-A96B7E56BD53}">
            <x14:iconSet iconSet="3Symbols2" showValue="0" custom="1">
              <x14:cfvo type="percent">
                <xm:f>0</xm:f>
              </x14:cfvo>
              <x14:cfvo type="num">
                <xm:f>0</xm:f>
              </x14:cfvo>
              <x14:cfvo type="num">
                <xm:f>1</xm:f>
              </x14:cfvo>
              <x14:cfIcon iconSet="NoIcons" iconId="0"/>
              <x14:cfIcon iconSet="3Symbols2" iconId="0"/>
              <x14:cfIcon iconSet="3Symbols2" iconId="2"/>
            </x14:iconSet>
          </x14:cfRule>
          <xm:sqref>K4:K2114</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3530BC-3D18-427F-A669-DE2AA99B6A2A}">
  <sheetPr codeName="Sheet10">
    <tabColor rgb="FFF4B084"/>
  </sheetPr>
  <dimension ref="A1:AA11"/>
  <sheetViews>
    <sheetView zoomScaleNormal="100" workbookViewId="0">
      <selection activeCell="B30" sqref="B30"/>
    </sheetView>
  </sheetViews>
  <sheetFormatPr defaultColWidth="0" defaultRowHeight="10" customHeight="1" x14ac:dyDescent="0.25"/>
  <cols>
    <col min="1" max="1" width="21.08984375" customWidth="1"/>
    <col min="2" max="2" width="27.453125" bestFit="1" customWidth="1"/>
    <col min="3" max="3" width="23.81640625" bestFit="1" customWidth="1"/>
    <col min="4" max="4" width="37.54296875" customWidth="1"/>
    <col min="5" max="5" width="27.7265625" customWidth="1"/>
    <col min="6" max="6" width="34.54296875" customWidth="1"/>
    <col min="7" max="7" width="21.453125" bestFit="1" customWidth="1"/>
    <col min="8" max="8" width="30.1796875" bestFit="1" customWidth="1"/>
    <col min="9" max="9" width="25.1796875" customWidth="1"/>
    <col min="10" max="12" width="29.7265625" bestFit="1" customWidth="1"/>
    <col min="13" max="13" width="32" customWidth="1"/>
    <col min="14" max="14" width="20.26953125" customWidth="1"/>
    <col min="15" max="15" width="22.7265625" customWidth="1"/>
    <col min="16" max="16" width="25.1796875" bestFit="1" customWidth="1"/>
    <col min="17" max="17" width="24.1796875" customWidth="1"/>
    <col min="18" max="21" width="11.453125" customWidth="1"/>
    <col min="22" max="27" width="0" hidden="1" customWidth="1"/>
    <col min="28" max="16384" width="11.453125" hidden="1"/>
  </cols>
  <sheetData>
    <row r="1" spans="1:20" ht="42" customHeight="1" thickBot="1" x14ac:dyDescent="0.5">
      <c r="A1" s="66" t="s">
        <v>582</v>
      </c>
      <c r="B1" s="66"/>
      <c r="C1" s="66"/>
      <c r="D1" s="66"/>
      <c r="E1" s="66"/>
      <c r="F1" s="66"/>
      <c r="G1" s="66"/>
      <c r="H1" s="66"/>
      <c r="I1" s="66"/>
      <c r="J1" s="66"/>
      <c r="K1" s="66"/>
      <c r="L1" s="66"/>
      <c r="M1" s="66"/>
      <c r="N1" s="66"/>
      <c r="O1" s="66"/>
      <c r="P1" s="66"/>
      <c r="Q1" s="66"/>
    </row>
    <row r="2" spans="1:20" ht="29.15" customHeight="1" thickTop="1" x14ac:dyDescent="0.25">
      <c r="A2" s="69" t="s">
        <v>24</v>
      </c>
      <c r="B2" s="69" t="s">
        <v>26</v>
      </c>
      <c r="C2" s="69" t="s">
        <v>17</v>
      </c>
      <c r="D2" s="69" t="s">
        <v>648</v>
      </c>
      <c r="E2" s="70" t="s">
        <v>33</v>
      </c>
      <c r="F2" s="70" t="s">
        <v>531</v>
      </c>
      <c r="G2" s="70" t="s">
        <v>2710</v>
      </c>
      <c r="H2" s="69" t="s">
        <v>532</v>
      </c>
      <c r="I2" s="70" t="s">
        <v>533</v>
      </c>
      <c r="J2" s="70" t="s">
        <v>534</v>
      </c>
      <c r="K2" s="70" t="s">
        <v>535</v>
      </c>
      <c r="L2" s="70" t="s">
        <v>57</v>
      </c>
      <c r="M2" s="70" t="s">
        <v>536</v>
      </c>
      <c r="N2" s="69" t="s">
        <v>537</v>
      </c>
      <c r="O2" s="69" t="s">
        <v>538</v>
      </c>
      <c r="P2" s="69" t="s">
        <v>39</v>
      </c>
      <c r="Q2" s="69" t="s">
        <v>539</v>
      </c>
      <c r="R2" s="41"/>
      <c r="S2" s="41"/>
      <c r="T2" s="41"/>
    </row>
    <row r="3" spans="1:20" ht="42.75" customHeight="1" x14ac:dyDescent="0.25">
      <c r="A3" s="67" t="s">
        <v>586</v>
      </c>
      <c r="B3" s="67" t="s">
        <v>585</v>
      </c>
      <c r="C3" s="67" t="s">
        <v>526</v>
      </c>
      <c r="D3" s="67" t="s">
        <v>647</v>
      </c>
      <c r="E3" s="67" t="s">
        <v>646</v>
      </c>
      <c r="F3" s="67" t="s">
        <v>2995</v>
      </c>
      <c r="G3" s="67" t="s">
        <v>3015</v>
      </c>
      <c r="H3" s="67" t="s">
        <v>587</v>
      </c>
      <c r="I3" s="68" t="s">
        <v>584</v>
      </c>
      <c r="J3" s="67" t="s">
        <v>527</v>
      </c>
      <c r="K3" s="68" t="s">
        <v>530</v>
      </c>
      <c r="L3" s="67" t="s">
        <v>2612</v>
      </c>
      <c r="M3" s="67" t="s">
        <v>2612</v>
      </c>
      <c r="N3" s="68" t="s">
        <v>584</v>
      </c>
      <c r="O3" s="68" t="s">
        <v>584</v>
      </c>
      <c r="P3" s="68" t="s">
        <v>584</v>
      </c>
      <c r="Q3" s="68" t="s">
        <v>584</v>
      </c>
      <c r="R3" s="41"/>
      <c r="S3" s="41"/>
      <c r="T3" s="41"/>
    </row>
    <row r="4" spans="1:20" ht="14" customHeight="1" x14ac:dyDescent="0.25">
      <c r="A4" s="157" t="str">
        <f t="shared" ref="A4:A11" si="0">IF(AGB="","Selecteer AGB op vooblad",AGB)</f>
        <v>Selecteer AGB</v>
      </c>
      <c r="B4" s="83" t="str">
        <f t="shared" ref="B4:B11" si="1">_xlfn.IFNA(Ziekenhuis,"Selecteer ziekenhuis op voorblad")</f>
        <v>…</v>
      </c>
      <c r="C4" s="117" t="s">
        <v>2989</v>
      </c>
      <c r="D4" s="4">
        <v>1</v>
      </c>
      <c r="E4" s="57"/>
      <c r="F4" s="161" t="s">
        <v>543</v>
      </c>
      <c r="G4" s="5">
        <v>1</v>
      </c>
      <c r="H4" s="3"/>
      <c r="I4" s="82">
        <f>IF(E4=0,0,IF(E4&gt;0,H4-E4,""))</f>
        <v>0</v>
      </c>
      <c r="J4" s="83">
        <f>SUMIF('Inkoopwaarde (NAAM ZVZ) 2021'!$D$4:$D$2114,C4,'Inkoopwaarde (NAAM ZVZ) 2021'!$F$4:$F$2114)</f>
        <v>0</v>
      </c>
      <c r="K4" s="60">
        <f>IFERROR(H4/J4,0)</f>
        <v>0</v>
      </c>
      <c r="L4" s="29">
        <f>SUMIF('Inkoopwaarde (NAAM ZVZ) 2021'!$D$4:$D$2114,C4,'Inkoopwaarde (NAAM ZVZ) 2021'!$M$4:$M$2114)</f>
        <v>0</v>
      </c>
      <c r="M4" s="11">
        <f>IFERROR(L4/J4,0)</f>
        <v>0</v>
      </c>
      <c r="N4" s="30" t="str">
        <f>IFERROR((1-M4/K4),"")</f>
        <v/>
      </c>
      <c r="O4" s="31">
        <f>IFERROR(H4*N4,0)</f>
        <v>0</v>
      </c>
      <c r="P4" s="115"/>
      <c r="Q4" s="60">
        <f>IF(G4=1,O4-P4,O4)</f>
        <v>0</v>
      </c>
      <c r="R4" s="41"/>
      <c r="S4" s="41"/>
      <c r="T4" s="41"/>
    </row>
    <row r="5" spans="1:20" ht="14.15" customHeight="1" x14ac:dyDescent="0.25">
      <c r="A5" s="157" t="str">
        <f t="shared" si="0"/>
        <v>Selecteer AGB</v>
      </c>
      <c r="B5" s="83" t="str">
        <f t="shared" si="1"/>
        <v>…</v>
      </c>
      <c r="C5" s="117" t="s">
        <v>2990</v>
      </c>
      <c r="D5" s="4">
        <v>2</v>
      </c>
      <c r="E5" s="57"/>
      <c r="F5" s="161" t="s">
        <v>543</v>
      </c>
      <c r="G5" s="5">
        <v>1</v>
      </c>
      <c r="H5" s="3"/>
      <c r="I5" s="82">
        <f t="shared" ref="I5:I11" si="2">IF(E5=0,0,IF(E5&gt;0,H5-E5,""))</f>
        <v>0</v>
      </c>
      <c r="J5" s="83">
        <f>SUMIF('Inkoopwaarde (NAAM ZVZ) 2021'!$D$4:$D$2114,C5,'Inkoopwaarde (NAAM ZVZ) 2021'!$F$4:$F$2114)</f>
        <v>0</v>
      </c>
      <c r="K5" s="60">
        <f t="shared" ref="K5:K11" si="3">IFERROR(H5/J5,0)</f>
        <v>0</v>
      </c>
      <c r="L5" s="29">
        <f>SUMIF('Inkoopwaarde (NAAM ZVZ) 2021'!$D$4:$D$2114,C5,'Inkoopwaarde (NAAM ZVZ) 2021'!$M$4:$M$2114)</f>
        <v>0</v>
      </c>
      <c r="M5" s="11">
        <f t="shared" ref="M5:M11" si="4">IFERROR(L5/J5,0)</f>
        <v>0</v>
      </c>
      <c r="N5" s="30" t="str">
        <f t="shared" ref="N5:N11" si="5">IFERROR((1-M5/K5),"")</f>
        <v/>
      </c>
      <c r="O5" s="31">
        <f t="shared" ref="O5:O11" si="6">IFERROR(H5*N5,0)</f>
        <v>0</v>
      </c>
      <c r="P5" s="115"/>
      <c r="Q5" s="60">
        <f t="shared" ref="Q5:Q11" si="7">IF(G5=1,O5-P5,O5)</f>
        <v>0</v>
      </c>
      <c r="R5" s="41"/>
      <c r="S5" s="41"/>
      <c r="T5" s="41"/>
    </row>
    <row r="6" spans="1:20" ht="14" customHeight="1" x14ac:dyDescent="0.25">
      <c r="A6" s="157" t="str">
        <f t="shared" si="0"/>
        <v>Selecteer AGB</v>
      </c>
      <c r="B6" s="83" t="str">
        <f t="shared" si="1"/>
        <v>…</v>
      </c>
      <c r="C6" s="4" t="s">
        <v>2991</v>
      </c>
      <c r="D6" s="4">
        <v>3</v>
      </c>
      <c r="E6" s="57"/>
      <c r="F6" s="161" t="s">
        <v>2994</v>
      </c>
      <c r="G6" s="5">
        <v>1</v>
      </c>
      <c r="H6" s="3"/>
      <c r="I6" s="82">
        <f t="shared" si="2"/>
        <v>0</v>
      </c>
      <c r="J6" s="83">
        <f>SUMIF('Inkoopwaarde (NAAM ZVZ) 2021'!$D$4:$D$2114,C6,'Inkoopwaarde (NAAM ZVZ) 2021'!$F$4:$F$2114)</f>
        <v>0</v>
      </c>
      <c r="K6" s="60">
        <f t="shared" si="3"/>
        <v>0</v>
      </c>
      <c r="L6" s="29">
        <f>SUMIF('Inkoopwaarde (NAAM ZVZ) 2021'!$D$4:$D$2114,C6,'Inkoopwaarde (NAAM ZVZ) 2021'!$M$4:$M$2114)</f>
        <v>0</v>
      </c>
      <c r="M6" s="11">
        <f t="shared" si="4"/>
        <v>0</v>
      </c>
      <c r="N6" s="30" t="str">
        <f t="shared" si="5"/>
        <v/>
      </c>
      <c r="O6" s="31">
        <f t="shared" si="6"/>
        <v>0</v>
      </c>
      <c r="P6" s="115"/>
      <c r="Q6" s="60">
        <f t="shared" si="7"/>
        <v>0</v>
      </c>
      <c r="R6" s="41"/>
      <c r="S6" s="41"/>
      <c r="T6" s="41"/>
    </row>
    <row r="7" spans="1:20" ht="14.15" customHeight="1" x14ac:dyDescent="0.25">
      <c r="A7" s="157" t="str">
        <f t="shared" si="0"/>
        <v>Selecteer AGB</v>
      </c>
      <c r="B7" s="83" t="str">
        <f t="shared" si="1"/>
        <v>…</v>
      </c>
      <c r="C7" s="4" t="s">
        <v>2991</v>
      </c>
      <c r="D7" s="4">
        <v>4</v>
      </c>
      <c r="E7" s="57"/>
      <c r="F7" s="161" t="s">
        <v>2994</v>
      </c>
      <c r="G7" s="5"/>
      <c r="H7" s="3"/>
      <c r="I7" s="82">
        <f t="shared" si="2"/>
        <v>0</v>
      </c>
      <c r="J7" s="83">
        <f>SUMIF('Inkoopwaarde (NAAM ZVZ) 2021'!$D$4:$D$2114,C7,'Inkoopwaarde (NAAM ZVZ) 2021'!$F$4:$F$2114)</f>
        <v>0</v>
      </c>
      <c r="K7" s="60">
        <f t="shared" si="3"/>
        <v>0</v>
      </c>
      <c r="L7" s="29">
        <f>SUMIF('Inkoopwaarde (NAAM ZVZ) 2021'!$D$4:$D$2114,C7,'Inkoopwaarde (NAAM ZVZ) 2021'!$M$4:$M$2114)</f>
        <v>0</v>
      </c>
      <c r="M7" s="11">
        <f t="shared" si="4"/>
        <v>0</v>
      </c>
      <c r="N7" s="30" t="str">
        <f t="shared" si="5"/>
        <v/>
      </c>
      <c r="O7" s="31">
        <f t="shared" si="6"/>
        <v>0</v>
      </c>
      <c r="P7" s="115"/>
      <c r="Q7" s="60">
        <f t="shared" si="7"/>
        <v>0</v>
      </c>
      <c r="R7" s="41"/>
      <c r="S7" s="41"/>
      <c r="T7" s="41"/>
    </row>
    <row r="8" spans="1:20" ht="14.15" customHeight="1" x14ac:dyDescent="0.25">
      <c r="A8" s="157" t="str">
        <f t="shared" si="0"/>
        <v>Selecteer AGB</v>
      </c>
      <c r="B8" s="83" t="str">
        <f t="shared" si="1"/>
        <v>…</v>
      </c>
      <c r="C8" s="4" t="s">
        <v>2991</v>
      </c>
      <c r="D8" s="4">
        <v>5</v>
      </c>
      <c r="E8" s="57"/>
      <c r="F8" s="161" t="s">
        <v>2993</v>
      </c>
      <c r="G8" s="5"/>
      <c r="H8" s="3"/>
      <c r="I8" s="82">
        <f t="shared" si="2"/>
        <v>0</v>
      </c>
      <c r="J8" s="83">
        <f>SUMIF('Inkoopwaarde (NAAM ZVZ) 2021'!$D$4:$D$2114,C8,'Inkoopwaarde (NAAM ZVZ) 2021'!$F$4:$F$2114)</f>
        <v>0</v>
      </c>
      <c r="K8" s="60">
        <f t="shared" si="3"/>
        <v>0</v>
      </c>
      <c r="L8" s="29">
        <f>SUMIF('Inkoopwaarde (NAAM ZVZ) 2021'!$D$4:$D$2114,C8,'Inkoopwaarde (NAAM ZVZ) 2021'!$M$4:$M$2114)</f>
        <v>0</v>
      </c>
      <c r="M8" s="11">
        <f t="shared" si="4"/>
        <v>0</v>
      </c>
      <c r="N8" s="30" t="str">
        <f t="shared" si="5"/>
        <v/>
      </c>
      <c r="O8" s="31">
        <f t="shared" si="6"/>
        <v>0</v>
      </c>
      <c r="P8" s="115"/>
      <c r="Q8" s="60">
        <f t="shared" si="7"/>
        <v>0</v>
      </c>
      <c r="R8" s="41"/>
      <c r="S8" s="41"/>
      <c r="T8" s="41"/>
    </row>
    <row r="9" spans="1:20" ht="14.15" customHeight="1" x14ac:dyDescent="0.25">
      <c r="A9" s="157" t="str">
        <f t="shared" si="0"/>
        <v>Selecteer AGB</v>
      </c>
      <c r="B9" s="83" t="str">
        <f t="shared" si="1"/>
        <v>…</v>
      </c>
      <c r="C9" s="4" t="s">
        <v>2991</v>
      </c>
      <c r="D9" s="4">
        <v>6</v>
      </c>
      <c r="E9" s="57"/>
      <c r="F9" s="161" t="s">
        <v>2993</v>
      </c>
      <c r="G9" s="5"/>
      <c r="H9" s="3"/>
      <c r="I9" s="82">
        <f t="shared" si="2"/>
        <v>0</v>
      </c>
      <c r="J9" s="83">
        <f>SUMIF('Inkoopwaarde (NAAM ZVZ) 2021'!$D$4:$D$2114,C9,'Inkoopwaarde (NAAM ZVZ) 2021'!$F$4:$F$2114)</f>
        <v>0</v>
      </c>
      <c r="K9" s="60">
        <f t="shared" si="3"/>
        <v>0</v>
      </c>
      <c r="L9" s="29">
        <f>SUMIF('Inkoopwaarde (NAAM ZVZ) 2021'!$D$4:$D$2114,C9,'Inkoopwaarde (NAAM ZVZ) 2021'!$M$4:$M$2114)</f>
        <v>0</v>
      </c>
      <c r="M9" s="11">
        <f t="shared" si="4"/>
        <v>0</v>
      </c>
      <c r="N9" s="30" t="str">
        <f t="shared" si="5"/>
        <v/>
      </c>
      <c r="O9" s="31">
        <f t="shared" si="6"/>
        <v>0</v>
      </c>
      <c r="P9" s="115"/>
      <c r="Q9" s="60">
        <f t="shared" si="7"/>
        <v>0</v>
      </c>
      <c r="R9" s="41"/>
      <c r="S9" s="41"/>
      <c r="T9" s="41"/>
    </row>
    <row r="10" spans="1:20" ht="14.15" customHeight="1" x14ac:dyDescent="0.25">
      <c r="A10" s="157" t="str">
        <f t="shared" si="0"/>
        <v>Selecteer AGB</v>
      </c>
      <c r="B10" s="83" t="str">
        <f t="shared" si="1"/>
        <v>…</v>
      </c>
      <c r="C10" s="4" t="s">
        <v>2991</v>
      </c>
      <c r="D10" s="4">
        <v>7</v>
      </c>
      <c r="E10" s="57"/>
      <c r="F10" s="161" t="s">
        <v>2993</v>
      </c>
      <c r="G10" s="5"/>
      <c r="H10" s="3"/>
      <c r="I10" s="82">
        <f t="shared" si="2"/>
        <v>0</v>
      </c>
      <c r="J10" s="83">
        <f>SUMIF('Inkoopwaarde (NAAM ZVZ) 2021'!$D$4:$D$2114,C10,'Inkoopwaarde (NAAM ZVZ) 2021'!$F$4:$F$2114)</f>
        <v>0</v>
      </c>
      <c r="K10" s="60">
        <f t="shared" si="3"/>
        <v>0</v>
      </c>
      <c r="L10" s="29">
        <f>SUMIF('Inkoopwaarde (NAAM ZVZ) 2021'!$D$4:$D$2114,C10,'Inkoopwaarde (NAAM ZVZ) 2021'!$M$4:$M$2114)</f>
        <v>0</v>
      </c>
      <c r="M10" s="11">
        <f t="shared" si="4"/>
        <v>0</v>
      </c>
      <c r="N10" s="30" t="str">
        <f t="shared" si="5"/>
        <v/>
      </c>
      <c r="O10" s="31">
        <f t="shared" si="6"/>
        <v>0</v>
      </c>
      <c r="P10" s="115"/>
      <c r="Q10" s="60">
        <f t="shared" si="7"/>
        <v>0</v>
      </c>
      <c r="R10" s="41"/>
      <c r="S10" s="41"/>
      <c r="T10" s="41"/>
    </row>
    <row r="11" spans="1:20" ht="14.15" customHeight="1" x14ac:dyDescent="0.25">
      <c r="A11" s="157" t="str">
        <f t="shared" si="0"/>
        <v>Selecteer AGB</v>
      </c>
      <c r="B11" s="83" t="str">
        <f t="shared" si="1"/>
        <v>…</v>
      </c>
      <c r="C11" s="4" t="s">
        <v>2991</v>
      </c>
      <c r="D11" s="4">
        <v>8</v>
      </c>
      <c r="E11" s="57"/>
      <c r="F11" s="161" t="s">
        <v>2993</v>
      </c>
      <c r="G11" s="5"/>
      <c r="H11" s="3"/>
      <c r="I11" s="82">
        <f t="shared" si="2"/>
        <v>0</v>
      </c>
      <c r="J11" s="83">
        <f>SUMIF('Inkoopwaarde (NAAM ZVZ) 2021'!$D$4:$D$2114,C11,'Inkoopwaarde (NAAM ZVZ) 2021'!$F$4:$F$2114)</f>
        <v>0</v>
      </c>
      <c r="K11" s="60">
        <f t="shared" si="3"/>
        <v>0</v>
      </c>
      <c r="L11" s="29">
        <f>SUMIF('Inkoopwaarde (NAAM ZVZ) 2021'!$D$4:$D$2114,C11,'Inkoopwaarde (NAAM ZVZ) 2021'!$M$4:$M$2114)</f>
        <v>0</v>
      </c>
      <c r="M11" s="11">
        <f t="shared" si="4"/>
        <v>0</v>
      </c>
      <c r="N11" s="30" t="str">
        <f t="shared" si="5"/>
        <v/>
      </c>
      <c r="O11" s="31">
        <f t="shared" si="6"/>
        <v>0</v>
      </c>
      <c r="P11" s="115"/>
      <c r="Q11" s="60">
        <f t="shared" si="7"/>
        <v>0</v>
      </c>
      <c r="R11" s="41"/>
      <c r="S11" s="41"/>
      <c r="T11" s="41"/>
    </row>
  </sheetData>
  <pageMargins left="0.05" right="0.05" top="0.5" bottom="0.5" header="0" footer="0"/>
  <pageSetup orientation="portrait"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98068-299D-46A9-AE1C-EEBE4B031E5C}">
  <sheetPr codeName="Sheet11">
    <tabColor rgb="FFF4B084"/>
  </sheetPr>
  <dimension ref="A1:F13"/>
  <sheetViews>
    <sheetView workbookViewId="0">
      <selection activeCell="A42" sqref="A42"/>
    </sheetView>
  </sheetViews>
  <sheetFormatPr defaultRowHeight="12" x14ac:dyDescent="0.25"/>
  <cols>
    <col min="1" max="1" width="119" bestFit="1" customWidth="1"/>
    <col min="2" max="2" width="14.453125" bestFit="1" customWidth="1"/>
    <col min="3" max="3" width="37" customWidth="1"/>
    <col min="5" max="5" width="23.54296875" customWidth="1"/>
  </cols>
  <sheetData>
    <row r="1" spans="1:6" ht="23.5" thickBot="1" x14ac:dyDescent="0.7">
      <c r="A1" s="43" t="s">
        <v>544</v>
      </c>
      <c r="B1" s="43"/>
      <c r="C1" s="43"/>
      <c r="D1" s="43"/>
      <c r="E1" s="43"/>
      <c r="F1" s="43"/>
    </row>
    <row r="2" spans="1:6" s="41" customFormat="1" ht="12.5" thickTop="1" x14ac:dyDescent="0.25">
      <c r="E2" s="102" t="s">
        <v>2611</v>
      </c>
    </row>
    <row r="3" spans="1:6" ht="12.5" x14ac:dyDescent="0.3">
      <c r="A3" s="8" t="s">
        <v>2894</v>
      </c>
      <c r="B3" s="51"/>
      <c r="E3" s="103">
        <v>21000000</v>
      </c>
    </row>
    <row r="4" spans="1:6" ht="25" x14ac:dyDescent="0.3">
      <c r="A4" s="8" t="s">
        <v>545</v>
      </c>
      <c r="B4" s="51"/>
      <c r="C4" s="138" t="s">
        <v>2895</v>
      </c>
      <c r="E4" s="103">
        <v>100000</v>
      </c>
    </row>
    <row r="5" spans="1:6" ht="25" x14ac:dyDescent="0.3">
      <c r="A5" s="8" t="s">
        <v>546</v>
      </c>
      <c r="B5" s="51"/>
      <c r="C5" s="138" t="s">
        <v>2895</v>
      </c>
      <c r="E5" s="103">
        <v>900000</v>
      </c>
    </row>
    <row r="6" spans="1:6" ht="12.5" x14ac:dyDescent="0.3">
      <c r="A6" s="8"/>
      <c r="B6" s="40"/>
      <c r="E6" s="104"/>
    </row>
    <row r="7" spans="1:6" ht="15" customHeight="1" x14ac:dyDescent="0.4">
      <c r="A7" s="8" t="s">
        <v>2896</v>
      </c>
      <c r="B7" s="52">
        <f>B3-B4-B5</f>
        <v>0</v>
      </c>
      <c r="E7" s="105">
        <f>E3-E4-E5</f>
        <v>20000000</v>
      </c>
    </row>
    <row r="8" spans="1:6" ht="12.5" x14ac:dyDescent="0.3">
      <c r="A8" s="8"/>
      <c r="E8" s="45"/>
    </row>
    <row r="9" spans="1:6" ht="12.5" x14ac:dyDescent="0.3">
      <c r="A9" s="8" t="s">
        <v>547</v>
      </c>
      <c r="B9" s="51"/>
      <c r="E9" s="103">
        <v>2000000</v>
      </c>
    </row>
    <row r="10" spans="1:6" ht="12.5" x14ac:dyDescent="0.3">
      <c r="E10" s="45"/>
    </row>
    <row r="11" spans="1:6" ht="15" x14ac:dyDescent="0.4">
      <c r="A11" s="44" t="s">
        <v>548</v>
      </c>
      <c r="B11" s="55">
        <f>IFERROR(B9/B7, 0)</f>
        <v>0</v>
      </c>
      <c r="E11" s="106">
        <f>IFERROR(E9/E7, 0)</f>
        <v>0.1</v>
      </c>
    </row>
    <row r="13" spans="1:6" ht="12.5" x14ac:dyDescent="0.3">
      <c r="A13" s="73" t="s">
        <v>602</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ED135-0CE0-4C75-AF9A-874AC9B906ED}">
  <sheetPr codeName="Sheet12">
    <tabColor rgb="FFF4B084"/>
  </sheetPr>
  <dimension ref="A1:C9"/>
  <sheetViews>
    <sheetView workbookViewId="0">
      <selection activeCell="I13" sqref="I13"/>
    </sheetView>
  </sheetViews>
  <sheetFormatPr defaultRowHeight="12" x14ac:dyDescent="0.25"/>
  <cols>
    <col min="1" max="1" width="42" customWidth="1"/>
    <col min="2" max="2" width="15.81640625" customWidth="1"/>
    <col min="3" max="3" width="63.26953125" bestFit="1" customWidth="1"/>
  </cols>
  <sheetData>
    <row r="1" spans="1:3" ht="23.5" thickBot="1" x14ac:dyDescent="0.7">
      <c r="A1" s="43" t="s">
        <v>549</v>
      </c>
      <c r="B1" s="43"/>
      <c r="C1" s="43"/>
    </row>
    <row r="2" spans="1:3" ht="12.5" customHeight="1" thickTop="1" x14ac:dyDescent="0.25"/>
    <row r="3" spans="1:3" ht="14.5" x14ac:dyDescent="0.35">
      <c r="A3" s="42" t="s">
        <v>550</v>
      </c>
      <c r="B3" s="53">
        <v>5.7000000000000002E-2</v>
      </c>
      <c r="C3" s="49" t="s">
        <v>551</v>
      </c>
    </row>
    <row r="4" spans="1:3" ht="15" thickBot="1" x14ac:dyDescent="0.4">
      <c r="A4" s="44" t="s">
        <v>552</v>
      </c>
      <c r="B4" s="54">
        <f>'Verzekerdenmutatie DGM 2021'!B11</f>
        <v>0</v>
      </c>
      <c r="C4" s="49" t="s">
        <v>553</v>
      </c>
    </row>
    <row r="5" spans="1:3" ht="12.5" thickTop="1" x14ac:dyDescent="0.25"/>
    <row r="6" spans="1:3" ht="15" x14ac:dyDescent="0.4">
      <c r="A6" s="44" t="s">
        <v>554</v>
      </c>
      <c r="B6" s="56">
        <f>((1+B3)*(1+B4))-1</f>
        <v>5.699999999999994E-2</v>
      </c>
    </row>
    <row r="8" spans="1:3" ht="12.5" x14ac:dyDescent="0.3">
      <c r="A8" s="58" t="s">
        <v>555</v>
      </c>
    </row>
    <row r="9" spans="1:3" ht="12.5" x14ac:dyDescent="0.3">
      <c r="A9" s="58" t="s">
        <v>556</v>
      </c>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98E66-4671-4EEF-8183-45D2F0E1B1E6}">
  <sheetPr codeName="Sheet13">
    <tabColor rgb="FFE6B8B7"/>
  </sheetPr>
  <dimension ref="A1:L22"/>
  <sheetViews>
    <sheetView workbookViewId="0">
      <selection activeCell="D4" sqref="D4"/>
    </sheetView>
  </sheetViews>
  <sheetFormatPr defaultRowHeight="12" x14ac:dyDescent="0.25"/>
  <cols>
    <col min="1" max="1" width="25" customWidth="1"/>
    <col min="2" max="2" width="23.1796875" customWidth="1"/>
    <col min="3" max="3" width="18.54296875" customWidth="1"/>
    <col min="4" max="4" width="26.54296875" customWidth="1"/>
    <col min="5" max="5" width="23.7265625" customWidth="1"/>
    <col min="6" max="6" width="21.1796875" customWidth="1"/>
    <col min="7" max="7" width="33.26953125" customWidth="1"/>
    <col min="8" max="8" width="24.1796875" customWidth="1"/>
    <col min="9" max="9" width="39.1796875" customWidth="1"/>
    <col min="10" max="10" width="16.453125" customWidth="1"/>
    <col min="11" max="11" width="23.453125" customWidth="1"/>
    <col min="12" max="12" width="23" customWidth="1"/>
  </cols>
  <sheetData>
    <row r="1" spans="1:12" ht="23" x14ac:dyDescent="0.65">
      <c r="A1" s="61" t="s">
        <v>564</v>
      </c>
      <c r="B1" s="61"/>
      <c r="C1" s="43"/>
      <c r="D1" s="43"/>
      <c r="E1" s="43"/>
      <c r="F1" s="43"/>
      <c r="G1" s="43"/>
      <c r="H1" s="43"/>
      <c r="I1" s="43"/>
      <c r="J1" s="43"/>
      <c r="K1" s="43"/>
    </row>
    <row r="2" spans="1:12" ht="42" customHeight="1" x14ac:dyDescent="0.25">
      <c r="A2" s="69" t="s">
        <v>565</v>
      </c>
      <c r="B2" s="69" t="s">
        <v>35</v>
      </c>
      <c r="C2" s="69" t="s">
        <v>566</v>
      </c>
      <c r="D2" s="70" t="s">
        <v>567</v>
      </c>
      <c r="E2" s="70" t="s">
        <v>568</v>
      </c>
      <c r="F2" s="70" t="s">
        <v>569</v>
      </c>
      <c r="G2" s="70" t="s">
        <v>609</v>
      </c>
      <c r="H2" s="70" t="s">
        <v>570</v>
      </c>
      <c r="I2" s="70" t="s">
        <v>571</v>
      </c>
      <c r="J2" s="70" t="s">
        <v>572</v>
      </c>
      <c r="K2" s="70" t="s">
        <v>573</v>
      </c>
      <c r="L2" s="163" t="s">
        <v>3016</v>
      </c>
    </row>
    <row r="3" spans="1:12" ht="48" x14ac:dyDescent="0.25">
      <c r="A3" s="62" t="s">
        <v>574</v>
      </c>
      <c r="B3" s="62" t="s">
        <v>575</v>
      </c>
      <c r="C3" s="62" t="s">
        <v>575</v>
      </c>
      <c r="D3" s="62" t="s">
        <v>576</v>
      </c>
      <c r="E3" s="62" t="s">
        <v>576</v>
      </c>
      <c r="F3" s="62" t="s">
        <v>577</v>
      </c>
      <c r="G3" s="62" t="s">
        <v>578</v>
      </c>
      <c r="H3" s="62" t="s">
        <v>577</v>
      </c>
      <c r="I3" s="63" t="s">
        <v>579</v>
      </c>
      <c r="J3" s="62" t="s">
        <v>581</v>
      </c>
      <c r="K3" s="63" t="s">
        <v>580</v>
      </c>
      <c r="L3" s="164" t="s">
        <v>3018</v>
      </c>
    </row>
    <row r="4" spans="1:12" ht="13" x14ac:dyDescent="0.3">
      <c r="A4" s="79">
        <v>1</v>
      </c>
      <c r="B4" s="78" t="str">
        <f>IF($A4&lt;&gt;"",IFERROR(_xlfn.IFNA(INDEX('Margebepaling 2020'!$F$4:$F$30,MATCH($A4,'Margebepaling 2020'!$D$4:$D$30,0)),INDEX('Margebepaling 2021'!$F$4:$F$30,MATCH($A4,'Margebepaling 2021'!$D$4:$D$30,0))),""),"")</f>
        <v>Type 1: p *q</v>
      </c>
      <c r="C4" s="75">
        <f>IFERROR(VLOOKUP($A4,'Margebepaling 2021'!$D$4:$E$30,2,0),"")</f>
        <v>0</v>
      </c>
      <c r="D4" s="75">
        <f>IFERROR(SUMIF('Margebepaling 2021'!$D$4:$D$30,'Marge per financ. afspraak 2021'!$A4,'Margebepaling 2021'!$H$4:$H$30),0)</f>
        <v>0</v>
      </c>
      <c r="E4" s="75">
        <f>IFERROR(SUMIF('Margebepaling 2021'!$D$4:$D$30,'Marge per financ. afspraak 2021'!$A4,'Margebepaling 2021'!$L$4:$L$30),0)</f>
        <v>0</v>
      </c>
      <c r="F4" s="75">
        <f>IFERROR(SUMIF('Margebepaling 2020'!$D$4:$D$30,'Marge per financ. afspraak 2021'!$A4,'Margebepaling 2020'!$Q$4:$Q$30),0)</f>
        <v>0</v>
      </c>
      <c r="G4" s="75">
        <f>MAX($F4*(1+'Verzekerdenmutatie DGM 2021'!$B$11),0)</f>
        <v>0</v>
      </c>
      <c r="H4" s="120">
        <f>IF(A4&lt;&gt;"",IFERROR(MAX($F4/VLOOKUP($A4,'Margebepaling 2020'!$D$4:$L$30,9,0),0),0),"")</f>
        <v>0</v>
      </c>
      <c r="I4" s="76" t="str">
        <f>IF(D4 &gt; 0,IF(LEFT(B4,6)="type 1", E4+G4, IF(LEFT(B4,6)="type 2", E4*(1+H4), IF(LEFT(B4,6)="type 3", IF(E4&gt;C4, E4,IF(E4+G4&gt;C4, C4, E4+G4)), "vul kolom J in"))),"")</f>
        <v/>
      </c>
      <c r="J4" s="64"/>
      <c r="K4" s="77" t="str">
        <f>IFERROR(IF(J4="", I4, J4), 0)</f>
        <v/>
      </c>
      <c r="L4" s="165">
        <f>IF(AND(LEFT(B4,6)="Type 3",E4&gt;C4),E4-C4,G180)</f>
        <v>0</v>
      </c>
    </row>
    <row r="5" spans="1:12" ht="13" x14ac:dyDescent="0.3">
      <c r="A5" s="79">
        <v>2</v>
      </c>
      <c r="B5" s="78" t="str">
        <f>IF($A5&lt;&gt;"",IFERROR(_xlfn.IFNA(INDEX('Margebepaling 2020'!$F$4:$F$30,MATCH($A5,'Margebepaling 2020'!$D$4:$D$30,0)),INDEX('Margebepaling 2021'!$F$4:$F$30,MATCH($A5,'Margebepaling 2021'!$D$4:$D$30,0))),""),"")</f>
        <v>Type 1: p *q</v>
      </c>
      <c r="C5" s="75">
        <f>IFERROR(VLOOKUP($A5,'Margebepaling 2021'!$D$4:$E$30,2,0),"")</f>
        <v>0</v>
      </c>
      <c r="D5" s="75">
        <f>IFERROR(SUMIF('Margebepaling 2021'!$D$4:$D$30,'Marge per financ. afspraak 2021'!$A5,'Margebepaling 2021'!$H$4:$H$30),0)</f>
        <v>0</v>
      </c>
      <c r="E5" s="75">
        <f>IFERROR(SUMIF('Margebepaling 2021'!$D$4:$D$30,'Marge per financ. afspraak 2021'!$A5,'Margebepaling 2021'!$L$4:$L$30),0)</f>
        <v>0</v>
      </c>
      <c r="F5" s="75">
        <f>IFERROR(SUMIF('Margebepaling 2020'!$D$4:$D$30,'Marge per financ. afspraak 2021'!$A5,'Margebepaling 2020'!$Q$4:$Q$30),0)</f>
        <v>0</v>
      </c>
      <c r="G5" s="75">
        <f>MAX($F5*(1+'Verzekerdenmutatie DGM 2021'!$B$11),0)</f>
        <v>0</v>
      </c>
      <c r="H5" s="120">
        <f>IF(A5&lt;&gt;"",IFERROR(MAX($F5/VLOOKUP($A5,'Margebepaling 2020'!$D$4:$L$30,9,0),0),0),"")</f>
        <v>0</v>
      </c>
      <c r="I5" s="76" t="str">
        <f t="shared" ref="I5:I21" si="0">IF(D5 &gt; 0,IF(LEFT(B5,6)="type 1", E5+G5, IF(LEFT(B5,6)="type 2", E5*(1+H5), IF(LEFT(B5,6)="type 3", IF(E5&gt;C5, E5,IF(E5+G5&gt;C5, C5, E5+G5)), "vul kolom J in"))),"")</f>
        <v/>
      </c>
      <c r="J5" s="64"/>
      <c r="K5" s="77" t="str">
        <f t="shared" ref="K5:K21" si="1">IFERROR(IF(J5="", I5, J5), 0)</f>
        <v/>
      </c>
      <c r="L5" s="165">
        <f t="shared" ref="L5:L21" si="2">IF(AND(LEFT(B5,6)="Type 3",E5&gt;C5),E5-C5,0)</f>
        <v>0</v>
      </c>
    </row>
    <row r="6" spans="1:12" ht="13" x14ac:dyDescent="0.3">
      <c r="A6" s="79">
        <v>3</v>
      </c>
      <c r="B6" s="78" t="str">
        <f>IF($A6&lt;&gt;"",IFERROR(_xlfn.IFNA(INDEX('Margebepaling 2020'!$F$4:$F$30,MATCH($A6,'Margebepaling 2020'!$D$4:$D$30,0)),INDEX('Margebepaling 2021'!$F$4:$F$30,MATCH($A6,'Margebepaling 2021'!$D$4:$D$30,0))),""),"")</f>
        <v>Type 2: Netto Inkoopprijs + % opslag</v>
      </c>
      <c r="C6" s="75">
        <f>IFERROR(VLOOKUP($A6,'Margebepaling 2021'!$D$4:$E$30,2,0),"")</f>
        <v>0</v>
      </c>
      <c r="D6" s="75">
        <f>IFERROR(SUMIF('Margebepaling 2021'!$D$4:$D$30,'Marge per financ. afspraak 2021'!$A6,'Margebepaling 2021'!$H$4:$H$30),0)</f>
        <v>0</v>
      </c>
      <c r="E6" s="75">
        <f>IFERROR(SUMIF('Margebepaling 2021'!$D$4:$D$30,'Marge per financ. afspraak 2021'!$A6,'Margebepaling 2021'!$L$4:$L$30),0)</f>
        <v>0</v>
      </c>
      <c r="F6" s="75">
        <f>IFERROR(SUMIF('Margebepaling 2020'!$D$4:$D$30,'Marge per financ. afspraak 2021'!$A6,'Margebepaling 2020'!$Q$4:$Q$30),0)</f>
        <v>0</v>
      </c>
      <c r="G6" s="75">
        <f>MAX($F6*(1+'Verzekerdenmutatie DGM 2021'!$B$11),0)</f>
        <v>0</v>
      </c>
      <c r="H6" s="120">
        <f>IF(A6&lt;&gt;"",IFERROR(MAX($F6/VLOOKUP($A6,'Margebepaling 2020'!$D$4:$L$30,9,0),0),0),"")</f>
        <v>0</v>
      </c>
      <c r="I6" s="76" t="str">
        <f t="shared" si="0"/>
        <v/>
      </c>
      <c r="J6" s="64"/>
      <c r="K6" s="77" t="str">
        <f t="shared" si="1"/>
        <v/>
      </c>
      <c r="L6" s="165">
        <f t="shared" si="2"/>
        <v>0</v>
      </c>
    </row>
    <row r="7" spans="1:12" ht="13" x14ac:dyDescent="0.3">
      <c r="A7" s="79">
        <v>4</v>
      </c>
      <c r="B7" s="78" t="str">
        <f>IF($A7&lt;&gt;"",IFERROR(_xlfn.IFNA(INDEX('Margebepaling 2020'!$F$4:$F$30,MATCH($A7,'Margebepaling 2020'!$D$4:$D$30,0)),INDEX('Margebepaling 2021'!$F$4:$F$30,MATCH($A7,'Margebepaling 2021'!$D$4:$D$30,0))),""),"")</f>
        <v>Type 2: Netto Inkoopprijs + % opslag</v>
      </c>
      <c r="C7" s="75">
        <f>IFERROR(VLOOKUP($A7,'Margebepaling 2021'!$D$4:$E$30,2,0),"")</f>
        <v>0</v>
      </c>
      <c r="D7" s="75">
        <f>IFERROR(SUMIF('Margebepaling 2021'!$D$4:$D$30,'Marge per financ. afspraak 2021'!$A7,'Margebepaling 2021'!$H$4:$H$30),0)</f>
        <v>0</v>
      </c>
      <c r="E7" s="75">
        <f>IFERROR(SUMIF('Margebepaling 2021'!$D$4:$D$30,'Marge per financ. afspraak 2021'!$A7,'Margebepaling 2021'!$L$4:$L$30),0)</f>
        <v>0</v>
      </c>
      <c r="F7" s="75">
        <f>IFERROR(SUMIF('Margebepaling 2020'!$D$4:$D$30,'Marge per financ. afspraak 2021'!$A7,'Margebepaling 2020'!$Q$4:$Q$30),0)</f>
        <v>0</v>
      </c>
      <c r="G7" s="75">
        <f>MAX($F7*(1+'Verzekerdenmutatie DGM 2021'!$B$11),0)</f>
        <v>0</v>
      </c>
      <c r="H7" s="120">
        <f>IF(A7&lt;&gt;"",IFERROR(MAX($F7/VLOOKUP($A7,'Margebepaling 2020'!$D$4:$L$30,9,0),0),0),"")</f>
        <v>0</v>
      </c>
      <c r="I7" s="76" t="str">
        <f t="shared" si="0"/>
        <v/>
      </c>
      <c r="J7" s="64"/>
      <c r="K7" s="77" t="str">
        <f t="shared" si="1"/>
        <v/>
      </c>
      <c r="L7" s="165">
        <f t="shared" si="2"/>
        <v>0</v>
      </c>
    </row>
    <row r="8" spans="1:12" ht="13" x14ac:dyDescent="0.3">
      <c r="A8" s="79">
        <v>5</v>
      </c>
      <c r="B8" s="78" t="str">
        <f>IF($A8&lt;&gt;"",IFERROR(_xlfn.IFNA(INDEX('Margebepaling 2020'!$F$4:$F$30,MATCH($A8,'Margebepaling 2020'!$D$4:$D$30,0)),INDEX('Margebepaling 2021'!$F$4:$F$30,MATCH($A8,'Margebepaling 2021'!$D$4:$D$30,0))),""),"")</f>
        <v>Type 3: Plafondafspraak</v>
      </c>
      <c r="C8" s="75">
        <f>IFERROR(VLOOKUP($A8,'Margebepaling 2021'!$D$4:$E$30,2,0),"")</f>
        <v>0</v>
      </c>
      <c r="D8" s="75">
        <f>IFERROR(SUMIF('Margebepaling 2021'!$D$4:$D$30,'Marge per financ. afspraak 2021'!$A8,'Margebepaling 2021'!$H$4:$H$30),0)</f>
        <v>0</v>
      </c>
      <c r="E8" s="75">
        <f>IFERROR(SUMIF('Margebepaling 2021'!$D$4:$D$30,'Marge per financ. afspraak 2021'!$A8,'Margebepaling 2021'!$L$4:$L$30),0)</f>
        <v>0</v>
      </c>
      <c r="F8" s="75">
        <f>IFERROR(SUMIF('Margebepaling 2020'!$D$4:$D$30,'Marge per financ. afspraak 2021'!$A8,'Margebepaling 2020'!$Q$4:$Q$30),0)</f>
        <v>0</v>
      </c>
      <c r="G8" s="75">
        <f>MAX($F8*(1+'Verzekerdenmutatie DGM 2021'!$B$11),0)</f>
        <v>0</v>
      </c>
      <c r="H8" s="120">
        <f>IF(A8&lt;&gt;"",IFERROR(MAX($F8/VLOOKUP($A8,'Margebepaling 2020'!$D$4:$L$30,9,0),0),0),"")</f>
        <v>0</v>
      </c>
      <c r="I8" s="76" t="str">
        <f t="shared" si="0"/>
        <v/>
      </c>
      <c r="J8" s="64"/>
      <c r="K8" s="77" t="str">
        <f t="shared" si="1"/>
        <v/>
      </c>
      <c r="L8" s="165">
        <f t="shared" si="2"/>
        <v>0</v>
      </c>
    </row>
    <row r="9" spans="1:12" ht="13" x14ac:dyDescent="0.3">
      <c r="A9" s="79">
        <v>6</v>
      </c>
      <c r="B9" s="78" t="str">
        <f>IF($A9&lt;&gt;"",IFERROR(_xlfn.IFNA(INDEX('Margebepaling 2020'!$F$4:$F$30,MATCH($A9,'Margebepaling 2020'!$D$4:$D$30,0)),INDEX('Margebepaling 2021'!$F$4:$F$30,MATCH($A9,'Margebepaling 2021'!$D$4:$D$30,0))),""),"")</f>
        <v>Type 3: Plafondafspraak</v>
      </c>
      <c r="C9" s="75">
        <f>IFERROR(VLOOKUP($A9,'Margebepaling 2021'!$D$4:$E$30,2,0),"")</f>
        <v>0</v>
      </c>
      <c r="D9" s="75">
        <f>IFERROR(SUMIF('Margebepaling 2021'!$D$4:$D$30,'Marge per financ. afspraak 2021'!$A9,'Margebepaling 2021'!$H$4:$H$30),0)</f>
        <v>0</v>
      </c>
      <c r="E9" s="75">
        <f>IFERROR(SUMIF('Margebepaling 2021'!$D$4:$D$30,'Marge per financ. afspraak 2021'!$A9,'Margebepaling 2021'!$L$4:$L$30),0)</f>
        <v>0</v>
      </c>
      <c r="F9" s="75">
        <f>IFERROR(SUMIF('Margebepaling 2020'!$D$4:$D$30,'Marge per financ. afspraak 2021'!$A9,'Margebepaling 2020'!$Q$4:$Q$30),0)</f>
        <v>0</v>
      </c>
      <c r="G9" s="75">
        <f>MAX($F9*(1+'Verzekerdenmutatie DGM 2021'!$B$11),0)</f>
        <v>0</v>
      </c>
      <c r="H9" s="120">
        <f>IF(A9&lt;&gt;"",IFERROR(MAX($F9/VLOOKUP($A9,'Margebepaling 2020'!$D$4:$L$30,9,0),0),0),"")</f>
        <v>0</v>
      </c>
      <c r="I9" s="76" t="str">
        <f t="shared" si="0"/>
        <v/>
      </c>
      <c r="J9" s="64"/>
      <c r="K9" s="77" t="str">
        <f t="shared" si="1"/>
        <v/>
      </c>
      <c r="L9" s="165">
        <f t="shared" si="2"/>
        <v>0</v>
      </c>
    </row>
    <row r="10" spans="1:12" ht="13" x14ac:dyDescent="0.3">
      <c r="A10" s="79">
        <v>7</v>
      </c>
      <c r="B10" s="78" t="str">
        <f>IF($A10&lt;&gt;"",IFERROR(_xlfn.IFNA(INDEX('Margebepaling 2020'!$F$4:$F$30,MATCH($A10,'Margebepaling 2020'!$D$4:$D$30,0)),INDEX('Margebepaling 2021'!$F$4:$F$30,MATCH($A10,'Margebepaling 2021'!$D$4:$D$30,0))),""),"")</f>
        <v>Type 3: Plafondafspraak</v>
      </c>
      <c r="C10" s="75">
        <f>IFERROR(VLOOKUP($A10,'Margebepaling 2021'!$D$4:$E$30,2,0),"")</f>
        <v>0</v>
      </c>
      <c r="D10" s="75">
        <f>IFERROR(SUMIF('Margebepaling 2021'!$D$4:$D$30,'Marge per financ. afspraak 2021'!$A10,'Margebepaling 2021'!$H$4:$H$30),0)</f>
        <v>0</v>
      </c>
      <c r="E10" s="75">
        <f>IFERROR(SUMIF('Margebepaling 2021'!$D$4:$D$30,'Marge per financ. afspraak 2021'!$A10,'Margebepaling 2021'!$L$4:$L$30),0)</f>
        <v>0</v>
      </c>
      <c r="F10" s="75">
        <f>IFERROR(SUMIF('Margebepaling 2020'!$D$4:$D$30,'Marge per financ. afspraak 2021'!$A10,'Margebepaling 2020'!$Q$4:$Q$30),0)</f>
        <v>0</v>
      </c>
      <c r="G10" s="75">
        <f>MAX($F10*(1+'Verzekerdenmutatie DGM 2021'!$B$11),0)</f>
        <v>0</v>
      </c>
      <c r="H10" s="120">
        <f>IF(A10&lt;&gt;"",IFERROR(MAX($F10/VLOOKUP($A10,'Margebepaling 2020'!$D$4:$L$30,9,0),0),0),"")</f>
        <v>0</v>
      </c>
      <c r="I10" s="76" t="str">
        <f t="shared" si="0"/>
        <v/>
      </c>
      <c r="J10" s="64"/>
      <c r="K10" s="77" t="str">
        <f t="shared" si="1"/>
        <v/>
      </c>
      <c r="L10" s="165">
        <f t="shared" si="2"/>
        <v>0</v>
      </c>
    </row>
    <row r="11" spans="1:12" ht="13" x14ac:dyDescent="0.3">
      <c r="A11" s="79">
        <v>8</v>
      </c>
      <c r="B11" s="78" t="str">
        <f>IF($A11&lt;&gt;"",IFERROR(_xlfn.IFNA(INDEX('Margebepaling 2020'!$F$4:$F$30,MATCH($A11,'Margebepaling 2020'!$D$4:$D$30,0)),INDEX('Margebepaling 2021'!$F$4:$F$30,MATCH($A11,'Margebepaling 2021'!$D$4:$D$30,0))),""),"")</f>
        <v>Type 3: Plafondafspraak</v>
      </c>
      <c r="C11" s="75">
        <f>IFERROR(VLOOKUP($A11,'Margebepaling 2021'!$D$4:$E$30,2,0),"")</f>
        <v>0</v>
      </c>
      <c r="D11" s="75">
        <f>IFERROR(SUMIF('Margebepaling 2021'!$D$4:$D$30,'Marge per financ. afspraak 2021'!$A11,'Margebepaling 2021'!$H$4:$H$30),0)</f>
        <v>0</v>
      </c>
      <c r="E11" s="75">
        <f>IFERROR(SUMIF('Margebepaling 2021'!$D$4:$D$30,'Marge per financ. afspraak 2021'!$A11,'Margebepaling 2021'!$L$4:$L$30),0)</f>
        <v>0</v>
      </c>
      <c r="F11" s="75">
        <f>IFERROR(SUMIF('Margebepaling 2020'!$D$4:$D$30,'Marge per financ. afspraak 2021'!$A11,'Margebepaling 2020'!$Q$4:$Q$30),0)</f>
        <v>0</v>
      </c>
      <c r="G11" s="75">
        <f>MAX($F11*(1+'Verzekerdenmutatie DGM 2021'!$B$11),0)</f>
        <v>0</v>
      </c>
      <c r="H11" s="120">
        <f>IF(A11&lt;&gt;"",IFERROR(MAX($F11/VLOOKUP($A11,'Margebepaling 2020'!$D$4:$L$30,9,0),0),0),"")</f>
        <v>0</v>
      </c>
      <c r="I11" s="76" t="str">
        <f t="shared" si="0"/>
        <v/>
      </c>
      <c r="J11" s="64"/>
      <c r="K11" s="77" t="str">
        <f t="shared" si="1"/>
        <v/>
      </c>
      <c r="L11" s="165">
        <f t="shared" si="2"/>
        <v>0</v>
      </c>
    </row>
    <row r="12" spans="1:12" ht="13" x14ac:dyDescent="0.3">
      <c r="A12" s="79">
        <v>9</v>
      </c>
      <c r="B12" s="78" t="str">
        <f>IF($A12&lt;&gt;"",IFERROR(_xlfn.IFNA(INDEX('Margebepaling 2020'!$F$4:$F$30,MATCH($A12,'Margebepaling 2020'!$D$4:$D$30,0)),INDEX('Margebepaling 2021'!$F$4:$F$30,MATCH($A12,'Margebepaling 2021'!$D$4:$D$30,0))),""),"")</f>
        <v/>
      </c>
      <c r="C12" s="75" t="str">
        <f>IFERROR(VLOOKUP($A12,'Margebepaling 2021'!$D$4:$E$30,2,0),"")</f>
        <v/>
      </c>
      <c r="D12" s="75">
        <f>IFERROR(SUMIF('Margebepaling 2021'!$D$4:$D$30,'Marge per financ. afspraak 2021'!$A12,'Margebepaling 2021'!$H$4:$H$30),0)</f>
        <v>0</v>
      </c>
      <c r="E12" s="75">
        <f>IFERROR(SUMIF('Margebepaling 2021'!$D$4:$D$30,'Marge per financ. afspraak 2021'!$A12,'Margebepaling 2021'!$L$4:$L$30),0)</f>
        <v>0</v>
      </c>
      <c r="F12" s="75">
        <f>IFERROR(SUMIF('Margebepaling 2020'!$D$4:$D$30,'Marge per financ. afspraak 2021'!$A12,'Margebepaling 2020'!$Q$4:$Q$30),0)</f>
        <v>0</v>
      </c>
      <c r="G12" s="75">
        <f>MAX($F12*(1+'Verzekerdenmutatie DGM 2021'!$B$11),0)</f>
        <v>0</v>
      </c>
      <c r="H12" s="120">
        <f>IF(A12&lt;&gt;"",IFERROR(MAX($F12/VLOOKUP($A12,'Margebepaling 2020'!$D$4:$L$30,9,0),0),0),"")</f>
        <v>0</v>
      </c>
      <c r="I12" s="76" t="str">
        <f t="shared" si="0"/>
        <v/>
      </c>
      <c r="J12" s="64"/>
      <c r="K12" s="77" t="str">
        <f t="shared" si="1"/>
        <v/>
      </c>
      <c r="L12" s="165">
        <f t="shared" si="2"/>
        <v>0</v>
      </c>
    </row>
    <row r="13" spans="1:12" ht="13" x14ac:dyDescent="0.3">
      <c r="A13" s="79">
        <v>10</v>
      </c>
      <c r="B13" s="78" t="str">
        <f>IF($A13&lt;&gt;"",IFERROR(_xlfn.IFNA(INDEX('Margebepaling 2020'!$F$4:$F$30,MATCH($A13,'Margebepaling 2020'!$D$4:$D$30,0)),INDEX('Margebepaling 2021'!$F$4:$F$30,MATCH($A13,'Margebepaling 2021'!$D$4:$D$30,0))),""),"")</f>
        <v/>
      </c>
      <c r="C13" s="75" t="str">
        <f>IFERROR(VLOOKUP($A13,'Margebepaling 2021'!$D$4:$E$30,2,0),"")</f>
        <v/>
      </c>
      <c r="D13" s="75">
        <f>IFERROR(SUMIF('Margebepaling 2021'!$D$4:$D$30,'Marge per financ. afspraak 2021'!$A13,'Margebepaling 2021'!$H$4:$H$30),0)</f>
        <v>0</v>
      </c>
      <c r="E13" s="75">
        <f>IFERROR(SUMIF('Margebepaling 2021'!$D$4:$D$30,'Marge per financ. afspraak 2021'!$A13,'Margebepaling 2021'!$L$4:$L$30),0)</f>
        <v>0</v>
      </c>
      <c r="F13" s="75">
        <f>IFERROR(SUMIF('Margebepaling 2020'!$D$4:$D$30,'Marge per financ. afspraak 2021'!$A13,'Margebepaling 2020'!$Q$4:$Q$30),0)</f>
        <v>0</v>
      </c>
      <c r="G13" s="75">
        <f>MAX($F13*(1+'Verzekerdenmutatie DGM 2021'!$B$11),0)</f>
        <v>0</v>
      </c>
      <c r="H13" s="120">
        <f>IF(A13&lt;&gt;"",IFERROR(MAX($F13/VLOOKUP($A13,'Margebepaling 2020'!$D$4:$L$30,9,0),0),0),"")</f>
        <v>0</v>
      </c>
      <c r="I13" s="76" t="str">
        <f t="shared" si="0"/>
        <v/>
      </c>
      <c r="J13" s="64"/>
      <c r="K13" s="77" t="str">
        <f t="shared" si="1"/>
        <v/>
      </c>
      <c r="L13" s="165">
        <f t="shared" si="2"/>
        <v>0</v>
      </c>
    </row>
    <row r="14" spans="1:12" ht="13" x14ac:dyDescent="0.3">
      <c r="A14" s="79">
        <v>11</v>
      </c>
      <c r="B14" s="78" t="str">
        <f>IF($A14&lt;&gt;"",IFERROR(_xlfn.IFNA(INDEX('Margebepaling 2020'!$F$4:$F$30,MATCH($A14,'Margebepaling 2020'!$D$4:$D$30,0)),INDEX('Margebepaling 2021'!$F$4:$F$30,MATCH($A14,'Margebepaling 2021'!$D$4:$D$30,0))),""),"")</f>
        <v/>
      </c>
      <c r="C14" s="75" t="str">
        <f>IFERROR(VLOOKUP($A14,'Margebepaling 2021'!$D$4:$E$30,2,0),"")</f>
        <v/>
      </c>
      <c r="D14" s="75">
        <f>IFERROR(SUMIF('Margebepaling 2021'!$D$4:$D$30,'Marge per financ. afspraak 2021'!$A14,'Margebepaling 2021'!$H$4:$H$30),0)</f>
        <v>0</v>
      </c>
      <c r="E14" s="75">
        <f>IFERROR(SUMIF('Margebepaling 2021'!$D$4:$D$30,'Marge per financ. afspraak 2021'!$A14,'Margebepaling 2021'!$L$4:$L$30),0)</f>
        <v>0</v>
      </c>
      <c r="F14" s="75">
        <f>IFERROR(SUMIF('Margebepaling 2020'!$D$4:$D$30,'Marge per financ. afspraak 2021'!$A14,'Margebepaling 2020'!$Q$4:$Q$30),0)</f>
        <v>0</v>
      </c>
      <c r="G14" s="75">
        <f>MAX($F14*(1+'Verzekerdenmutatie DGM 2021'!$B$11),0)</f>
        <v>0</v>
      </c>
      <c r="H14" s="120">
        <f>IF(A14&lt;&gt;"",IFERROR(MAX($F14/VLOOKUP($A14,'Margebepaling 2020'!$D$4:$L$30,9,0),0),0),"")</f>
        <v>0</v>
      </c>
      <c r="I14" s="76" t="str">
        <f t="shared" si="0"/>
        <v/>
      </c>
      <c r="J14" s="64"/>
      <c r="K14" s="77" t="str">
        <f t="shared" si="1"/>
        <v/>
      </c>
      <c r="L14" s="165">
        <f t="shared" si="2"/>
        <v>0</v>
      </c>
    </row>
    <row r="15" spans="1:12" ht="13" x14ac:dyDescent="0.3">
      <c r="A15" s="79">
        <v>12</v>
      </c>
      <c r="B15" s="78" t="str">
        <f>IF($A15&lt;&gt;"",IFERROR(_xlfn.IFNA(INDEX('Margebepaling 2020'!$F$4:$F$30,MATCH($A15,'Margebepaling 2020'!$D$4:$D$30,0)),INDEX('Margebepaling 2021'!$F$4:$F$30,MATCH($A15,'Margebepaling 2021'!$D$4:$D$30,0))),""),"")</f>
        <v/>
      </c>
      <c r="C15" s="75" t="str">
        <f>IFERROR(VLOOKUP($A15,'Margebepaling 2021'!$D$4:$E$30,2,0),"")</f>
        <v/>
      </c>
      <c r="D15" s="75">
        <f>IFERROR(SUMIF('Margebepaling 2021'!$D$4:$D$30,'Marge per financ. afspraak 2021'!$A15,'Margebepaling 2021'!$H$4:$H$30),0)</f>
        <v>0</v>
      </c>
      <c r="E15" s="75">
        <f>IFERROR(SUMIF('Margebepaling 2021'!$D$4:$D$30,'Marge per financ. afspraak 2021'!$A15,'Margebepaling 2021'!$L$4:$L$30),0)</f>
        <v>0</v>
      </c>
      <c r="F15" s="75">
        <f>IFERROR(SUMIF('Margebepaling 2020'!$D$4:$D$30,'Marge per financ. afspraak 2021'!$A15,'Margebepaling 2020'!$Q$4:$Q$30),0)</f>
        <v>0</v>
      </c>
      <c r="G15" s="75">
        <f>MAX($F15*(1+'Verzekerdenmutatie DGM 2021'!$B$11),0)</f>
        <v>0</v>
      </c>
      <c r="H15" s="120">
        <f>IF(A15&lt;&gt;"",IFERROR(MAX($F15/VLOOKUP($A15,'Margebepaling 2020'!$D$4:$L$30,9,0),0),0),"")</f>
        <v>0</v>
      </c>
      <c r="I15" s="76" t="str">
        <f t="shared" si="0"/>
        <v/>
      </c>
      <c r="J15" s="64"/>
      <c r="K15" s="77" t="str">
        <f t="shared" si="1"/>
        <v/>
      </c>
      <c r="L15" s="165">
        <f t="shared" si="2"/>
        <v>0</v>
      </c>
    </row>
    <row r="16" spans="1:12" ht="13" x14ac:dyDescent="0.3">
      <c r="A16" s="79">
        <v>13</v>
      </c>
      <c r="B16" s="78" t="str">
        <f>IF($A16&lt;&gt;"",IFERROR(_xlfn.IFNA(INDEX('Margebepaling 2020'!$F$4:$F$30,MATCH($A16,'Margebepaling 2020'!$D$4:$D$30,0)),INDEX('Margebepaling 2021'!$F$4:$F$30,MATCH($A16,'Margebepaling 2021'!$D$4:$D$30,0))),""),"")</f>
        <v/>
      </c>
      <c r="C16" s="75" t="str">
        <f>IFERROR(VLOOKUP($A16,'Margebepaling 2021'!$D$4:$E$30,2,0),"")</f>
        <v/>
      </c>
      <c r="D16" s="75">
        <f>IFERROR(SUMIF('Margebepaling 2021'!$D$4:$D$30,'Marge per financ. afspraak 2021'!$A16,'Margebepaling 2021'!$H$4:$H$30),0)</f>
        <v>0</v>
      </c>
      <c r="E16" s="75">
        <f>IFERROR(SUMIF('Margebepaling 2021'!$D$4:$D$30,'Marge per financ. afspraak 2021'!$A16,'Margebepaling 2021'!$L$4:$L$30),0)</f>
        <v>0</v>
      </c>
      <c r="F16" s="75">
        <f>IFERROR(SUMIF('Margebepaling 2020'!$D$4:$D$30,'Marge per financ. afspraak 2021'!$A16,'Margebepaling 2020'!$Q$4:$Q$30),0)</f>
        <v>0</v>
      </c>
      <c r="G16" s="75">
        <f>MAX($F16*(1+'Verzekerdenmutatie DGM 2021'!$B$11),0)</f>
        <v>0</v>
      </c>
      <c r="H16" s="120">
        <f>IF(A16&lt;&gt;"",IFERROR(MAX($F16/VLOOKUP($A16,'Margebepaling 2020'!$D$4:$L$30,9,0),0),0),"")</f>
        <v>0</v>
      </c>
      <c r="I16" s="76" t="str">
        <f t="shared" si="0"/>
        <v/>
      </c>
      <c r="J16" s="64"/>
      <c r="K16" s="77" t="str">
        <f t="shared" si="1"/>
        <v/>
      </c>
      <c r="L16" s="165">
        <f t="shared" si="2"/>
        <v>0</v>
      </c>
    </row>
    <row r="17" spans="1:12" ht="13" x14ac:dyDescent="0.3">
      <c r="A17" s="79">
        <v>14</v>
      </c>
      <c r="B17" s="78" t="str">
        <f>IF($A17&lt;&gt;"",IFERROR(_xlfn.IFNA(INDEX('Margebepaling 2020'!$F$4:$F$30,MATCH($A17,'Margebepaling 2020'!$D$4:$D$30,0)),INDEX('Margebepaling 2021'!$F$4:$F$30,MATCH($A17,'Margebepaling 2021'!$D$4:$D$30,0))),""),"")</f>
        <v/>
      </c>
      <c r="C17" s="75" t="str">
        <f>IFERROR(VLOOKUP($A17,'Margebepaling 2021'!$D$4:$E$30,2,0),"")</f>
        <v/>
      </c>
      <c r="D17" s="75">
        <f>IFERROR(SUMIF('Margebepaling 2021'!$D$4:$D$30,'Marge per financ. afspraak 2021'!$A17,'Margebepaling 2021'!$H$4:$H$30),0)</f>
        <v>0</v>
      </c>
      <c r="E17" s="75">
        <f>IFERROR(SUMIF('Margebepaling 2021'!$D$4:$D$30,'Marge per financ. afspraak 2021'!$A17,'Margebepaling 2021'!$L$4:$L$30),0)</f>
        <v>0</v>
      </c>
      <c r="F17" s="75">
        <f>IFERROR(SUMIF('Margebepaling 2020'!$D$4:$D$30,'Marge per financ. afspraak 2021'!$A17,'Margebepaling 2020'!$Q$4:$Q$30),0)</f>
        <v>0</v>
      </c>
      <c r="G17" s="75">
        <f>MAX($F17*(1+'Verzekerdenmutatie DGM 2021'!$B$11),0)</f>
        <v>0</v>
      </c>
      <c r="H17" s="120">
        <f>IF(A17&lt;&gt;"",IFERROR(MAX($F17/VLOOKUP($A17,'Margebepaling 2020'!$D$4:$L$30,9,0),0),0),"")</f>
        <v>0</v>
      </c>
      <c r="I17" s="76" t="str">
        <f t="shared" si="0"/>
        <v/>
      </c>
      <c r="J17" s="64"/>
      <c r="K17" s="77" t="str">
        <f t="shared" si="1"/>
        <v/>
      </c>
      <c r="L17" s="165">
        <f t="shared" si="2"/>
        <v>0</v>
      </c>
    </row>
    <row r="18" spans="1:12" ht="13" x14ac:dyDescent="0.3">
      <c r="A18" s="79">
        <v>15</v>
      </c>
      <c r="B18" s="78" t="str">
        <f>IF($A18&lt;&gt;"",IFERROR(_xlfn.IFNA(INDEX('Margebepaling 2020'!$F$4:$F$30,MATCH($A18,'Margebepaling 2020'!$D$4:$D$30,0)),INDEX('Margebepaling 2021'!$F$4:$F$30,MATCH($A18,'Margebepaling 2021'!$D$4:$D$30,0))),""),"")</f>
        <v/>
      </c>
      <c r="C18" s="75" t="str">
        <f>IFERROR(VLOOKUP($A18,'Margebepaling 2021'!$D$4:$E$30,2,0),"")</f>
        <v/>
      </c>
      <c r="D18" s="75">
        <f>IFERROR(SUMIF('Margebepaling 2021'!$D$4:$D$30,'Marge per financ. afspraak 2021'!$A18,'Margebepaling 2021'!$H$4:$H$30),0)</f>
        <v>0</v>
      </c>
      <c r="E18" s="75">
        <f>IFERROR(SUMIF('Margebepaling 2021'!$D$4:$D$30,'Marge per financ. afspraak 2021'!$A18,'Margebepaling 2021'!$L$4:$L$30),0)</f>
        <v>0</v>
      </c>
      <c r="F18" s="75">
        <f>IFERROR(SUMIF('Margebepaling 2020'!$D$4:$D$30,'Marge per financ. afspraak 2021'!$A18,'Margebepaling 2020'!$Q$4:$Q$30),0)</f>
        <v>0</v>
      </c>
      <c r="G18" s="75">
        <f>MAX($F18*(1+'Verzekerdenmutatie DGM 2021'!$B$11),0)</f>
        <v>0</v>
      </c>
      <c r="H18" s="120">
        <f>IF(A18&lt;&gt;"",IFERROR(MAX($F18/VLOOKUP($A18,'Margebepaling 2020'!$D$4:$L$30,9,0),0),0),"")</f>
        <v>0</v>
      </c>
      <c r="I18" s="76" t="str">
        <f t="shared" si="0"/>
        <v/>
      </c>
      <c r="J18" s="64"/>
      <c r="K18" s="77" t="str">
        <f t="shared" si="1"/>
        <v/>
      </c>
      <c r="L18" s="165">
        <f t="shared" si="2"/>
        <v>0</v>
      </c>
    </row>
    <row r="19" spans="1:12" ht="13" x14ac:dyDescent="0.3">
      <c r="A19" s="79">
        <v>16</v>
      </c>
      <c r="B19" s="78" t="str">
        <f>IF($A19&lt;&gt;"",IFERROR(_xlfn.IFNA(INDEX('Margebepaling 2020'!$F$4:$F$30,MATCH($A19,'Margebepaling 2020'!$D$4:$D$30,0)),INDEX('Margebepaling 2021'!$F$4:$F$30,MATCH($A19,'Margebepaling 2021'!$D$4:$D$30,0))),""),"")</f>
        <v/>
      </c>
      <c r="C19" s="75" t="str">
        <f>IFERROR(VLOOKUP($A19,'Margebepaling 2021'!$D$4:$E$30,2,0),"")</f>
        <v/>
      </c>
      <c r="D19" s="75">
        <f>IFERROR(SUMIF('Margebepaling 2021'!$D$4:$D$30,'Marge per financ. afspraak 2021'!$A19,'Margebepaling 2021'!$H$4:$H$30),0)</f>
        <v>0</v>
      </c>
      <c r="E19" s="75">
        <f>IFERROR(SUMIF('Margebepaling 2021'!$D$4:$D$30,'Marge per financ. afspraak 2021'!$A19,'Margebepaling 2021'!$L$4:$L$30),0)</f>
        <v>0</v>
      </c>
      <c r="F19" s="75">
        <f>IFERROR(SUMIF('Margebepaling 2020'!$D$4:$D$30,'Marge per financ. afspraak 2021'!$A19,'Margebepaling 2020'!$Q$4:$Q$30),0)</f>
        <v>0</v>
      </c>
      <c r="G19" s="75">
        <f>MAX($F19*(1+'Verzekerdenmutatie DGM 2021'!$B$11),0)</f>
        <v>0</v>
      </c>
      <c r="H19" s="120">
        <f>IF(A19&lt;&gt;"",IFERROR(MAX($F19/VLOOKUP($A19,'Margebepaling 2020'!$D$4:$L$30,9,0),0),0),"")</f>
        <v>0</v>
      </c>
      <c r="I19" s="76" t="str">
        <f t="shared" si="0"/>
        <v/>
      </c>
      <c r="J19" s="64"/>
      <c r="K19" s="77" t="str">
        <f t="shared" si="1"/>
        <v/>
      </c>
      <c r="L19" s="165">
        <f t="shared" si="2"/>
        <v>0</v>
      </c>
    </row>
    <row r="20" spans="1:12" ht="13" x14ac:dyDescent="0.3">
      <c r="A20" s="79">
        <v>17</v>
      </c>
      <c r="B20" s="78" t="str">
        <f>IF($A20&lt;&gt;"",IFERROR(_xlfn.IFNA(INDEX('Margebepaling 2020'!$F$4:$F$30,MATCH($A20,'Margebepaling 2020'!$D$4:$D$30,0)),INDEX('Margebepaling 2021'!$F$4:$F$30,MATCH($A20,'Margebepaling 2021'!$D$4:$D$30,0))),""),"")</f>
        <v/>
      </c>
      <c r="C20" s="75" t="str">
        <f>IFERROR(VLOOKUP($A20,'Margebepaling 2021'!$D$4:$E$30,2,0),"")</f>
        <v/>
      </c>
      <c r="D20" s="75">
        <f>IFERROR(SUMIF('Margebepaling 2021'!$D$4:$D$30,'Marge per financ. afspraak 2021'!$A20,'Margebepaling 2021'!$H$4:$H$30),0)</f>
        <v>0</v>
      </c>
      <c r="E20" s="75">
        <f>IFERROR(SUMIF('Margebepaling 2021'!$D$4:$D$30,'Marge per financ. afspraak 2021'!$A20,'Margebepaling 2021'!$L$4:$L$30),0)</f>
        <v>0</v>
      </c>
      <c r="F20" s="75">
        <f>IFERROR(SUMIF('Margebepaling 2020'!$D$4:$D$30,'Marge per financ. afspraak 2021'!$A20,'Margebepaling 2020'!$Q$4:$Q$30),0)</f>
        <v>0</v>
      </c>
      <c r="G20" s="75">
        <f>MAX($F20*(1+'Verzekerdenmutatie DGM 2021'!$B$11),0)</f>
        <v>0</v>
      </c>
      <c r="H20" s="120">
        <f>IF(A20&lt;&gt;"",IFERROR(MAX($F20/VLOOKUP($A20,'Margebepaling 2020'!$D$4:$L$30,9,0),0),0),"")</f>
        <v>0</v>
      </c>
      <c r="I20" s="76" t="str">
        <f t="shared" si="0"/>
        <v/>
      </c>
      <c r="J20" s="64"/>
      <c r="K20" s="77" t="str">
        <f t="shared" si="1"/>
        <v/>
      </c>
      <c r="L20" s="165">
        <f t="shared" si="2"/>
        <v>0</v>
      </c>
    </row>
    <row r="21" spans="1:12" ht="13" x14ac:dyDescent="0.3">
      <c r="A21" s="79">
        <v>18</v>
      </c>
      <c r="B21" s="78" t="str">
        <f>IF($A21&lt;&gt;"",IFERROR(_xlfn.IFNA(INDEX('Margebepaling 2020'!$F$4:$F$30,MATCH($A21,'Margebepaling 2020'!$D$4:$D$30,0)),INDEX('Margebepaling 2021'!$F$4:$F$30,MATCH($A21,'Margebepaling 2021'!$D$4:$D$30,0))),""),"")</f>
        <v/>
      </c>
      <c r="C21" s="75" t="str">
        <f>IFERROR(VLOOKUP($A21,'Margebepaling 2021'!$D$4:$E$30,2,0),"")</f>
        <v/>
      </c>
      <c r="D21" s="75">
        <f>IFERROR(SUMIF('Margebepaling 2021'!$D$4:$D$30,'Marge per financ. afspraak 2021'!$A21,'Margebepaling 2021'!$H$4:$H$30),0)</f>
        <v>0</v>
      </c>
      <c r="E21" s="75">
        <f>IFERROR(SUMIF('Margebepaling 2021'!$D$4:$D$30,'Marge per financ. afspraak 2021'!$A21,'Margebepaling 2021'!$L$4:$L$30),0)</f>
        <v>0</v>
      </c>
      <c r="F21" s="75">
        <f>IFERROR(SUMIF('Margebepaling 2020'!$D$4:$D$30,'Marge per financ. afspraak 2021'!$A21,'Margebepaling 2020'!$Q$4:$Q$30),0)</f>
        <v>0</v>
      </c>
      <c r="G21" s="75">
        <f>MAX($F21*(1+'Verzekerdenmutatie DGM 2021'!$B$11),0)</f>
        <v>0</v>
      </c>
      <c r="H21" s="120">
        <f>IF(A21&lt;&gt;"",IFERROR(MAX($F21/VLOOKUP($A21,'Margebepaling 2020'!$D$4:$L$30,9,0),0),0),"")</f>
        <v>0</v>
      </c>
      <c r="I21" s="76" t="str">
        <f t="shared" si="0"/>
        <v/>
      </c>
      <c r="J21" s="64"/>
      <c r="K21" s="77" t="str">
        <f t="shared" si="1"/>
        <v/>
      </c>
      <c r="L21" s="165">
        <f t="shared" si="2"/>
        <v>0</v>
      </c>
    </row>
    <row r="22" spans="1:12" ht="12.5" x14ac:dyDescent="0.3">
      <c r="A22" s="65"/>
      <c r="B22" s="65"/>
      <c r="C22" s="65"/>
      <c r="D22" s="65"/>
      <c r="E22" s="65"/>
      <c r="F22" s="65"/>
      <c r="G22" s="65"/>
      <c r="H22" s="65"/>
      <c r="I22" s="65"/>
      <c r="J22" s="65"/>
      <c r="K22" s="65"/>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80745-E73F-45DE-92A2-27E15CBE2D41}">
  <sheetPr codeName="Sheet14">
    <tabColor rgb="FFE6B8B7"/>
  </sheetPr>
  <dimension ref="A1:C12"/>
  <sheetViews>
    <sheetView workbookViewId="0">
      <selection activeCell="B12" sqref="B12"/>
    </sheetView>
  </sheetViews>
  <sheetFormatPr defaultRowHeight="12" x14ac:dyDescent="0.25"/>
  <cols>
    <col min="1" max="1" width="75.1796875" bestFit="1" customWidth="1"/>
    <col min="2" max="2" width="25.26953125" customWidth="1"/>
    <col min="3" max="3" width="47.7265625" bestFit="1" customWidth="1"/>
    <col min="4" max="4" width="24.7265625" bestFit="1" customWidth="1"/>
    <col min="5" max="5" width="36.453125" bestFit="1" customWidth="1"/>
  </cols>
  <sheetData>
    <row r="1" spans="1:3" ht="23.5" thickBot="1" x14ac:dyDescent="0.7">
      <c r="A1" s="43" t="s">
        <v>557</v>
      </c>
      <c r="B1" s="43"/>
      <c r="C1" s="43"/>
    </row>
    <row r="2" spans="1:3" ht="12.5" thickTop="1" x14ac:dyDescent="0.25"/>
    <row r="3" spans="1:3" ht="15" x14ac:dyDescent="0.4">
      <c r="A3" s="42" t="s">
        <v>2711</v>
      </c>
      <c r="B3" s="46">
        <f>SUM('Marge per financ. afspraak 2021'!$K$4:$K$21)</f>
        <v>0</v>
      </c>
      <c r="C3" s="50" t="s">
        <v>558</v>
      </c>
    </row>
    <row r="4" spans="1:3" ht="15" x14ac:dyDescent="0.4">
      <c r="A4" s="44" t="s">
        <v>559</v>
      </c>
      <c r="B4" s="46">
        <f>IFERROR(SUM('Inkoopwaarde (NAAM ZVZ) 2021'!L4:L2114),0)</f>
        <v>0</v>
      </c>
      <c r="C4" s="50" t="s">
        <v>558</v>
      </c>
    </row>
    <row r="6" spans="1:3" ht="15" x14ac:dyDescent="0.4">
      <c r="A6" s="44" t="s">
        <v>560</v>
      </c>
      <c r="B6" s="47">
        <f>MIN(B3:B4)</f>
        <v>0</v>
      </c>
      <c r="C6" s="49" t="s">
        <v>561</v>
      </c>
    </row>
    <row r="8" spans="1:3" ht="15" x14ac:dyDescent="0.4">
      <c r="A8" s="44" t="s">
        <v>562</v>
      </c>
      <c r="B8" s="48">
        <f>SUM('Margebepaling 2021'!H4:H11)</f>
        <v>0</v>
      </c>
      <c r="C8" s="50" t="s">
        <v>558</v>
      </c>
    </row>
    <row r="10" spans="1:3" ht="15" x14ac:dyDescent="0.4">
      <c r="A10" s="44" t="s">
        <v>563</v>
      </c>
      <c r="B10" s="48">
        <f>B6-B8</f>
        <v>0</v>
      </c>
      <c r="C10" s="45" t="str">
        <f>IF(B10&gt;0,("EUR "&amp;ABS(B10)&amp;" te ontvangen door zorgaanbieder"),("EUR "&amp;ABS(B10)&amp;" door zorgaanbieder terug te betalen aan verzekeraar"))</f>
        <v>EUR 0 door zorgaanbieder terug te betalen aan verzekeraar</v>
      </c>
    </row>
    <row r="12" spans="1:3" ht="15" x14ac:dyDescent="0.4">
      <c r="A12" s="166" t="s">
        <v>3017</v>
      </c>
      <c r="B12" s="47">
        <f>SUM('Marge per financ. afspraak 2021'!$L$4:$L$21)</f>
        <v>0</v>
      </c>
    </row>
  </sheetData>
  <pageMargins left="0.7" right="0.7" top="0.75" bottom="0.75" header="0.3" footer="0.3"/>
  <pageSetup orientation="portrait" horizontalDpi="360" verticalDpi="36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1329EE-3D3B-4E52-9A29-2B3D7747A314}">
  <sheetPr codeName="Sheet15">
    <tabColor rgb="FFE6B8B7"/>
  </sheetPr>
  <dimension ref="A2:E4"/>
  <sheetViews>
    <sheetView workbookViewId="0">
      <selection activeCell="F7" sqref="F7"/>
    </sheetView>
  </sheetViews>
  <sheetFormatPr defaultRowHeight="12" x14ac:dyDescent="0.25"/>
  <cols>
    <col min="1" max="1" width="19.1796875" customWidth="1"/>
    <col min="2" max="5" width="18.7265625" customWidth="1"/>
  </cols>
  <sheetData>
    <row r="2" spans="1:5" ht="24" x14ac:dyDescent="0.25">
      <c r="A2" s="107" t="s">
        <v>2614</v>
      </c>
      <c r="B2" s="70" t="s">
        <v>2615</v>
      </c>
      <c r="C2" s="70" t="s">
        <v>2616</v>
      </c>
      <c r="D2" s="70" t="s">
        <v>2617</v>
      </c>
      <c r="E2" s="70" t="s">
        <v>2618</v>
      </c>
    </row>
    <row r="3" spans="1:5" ht="42" customHeight="1" x14ac:dyDescent="0.25">
      <c r="A3" s="67" t="s">
        <v>2619</v>
      </c>
      <c r="B3" s="68" t="s">
        <v>2620</v>
      </c>
      <c r="C3" s="68" t="s">
        <v>2621</v>
      </c>
      <c r="D3" s="68" t="s">
        <v>2622</v>
      </c>
      <c r="E3" s="68" t="s">
        <v>2623</v>
      </c>
    </row>
    <row r="4" spans="1:5" ht="96" x14ac:dyDescent="0.25">
      <c r="A4" s="5" t="str">
        <f>ZVZ</f>
        <v>…</v>
      </c>
      <c r="B4" s="115" t="s">
        <v>2649</v>
      </c>
      <c r="C4" s="108">
        <f>'Inkoopwaarde (NAAM ZVZ) 2020'!F1944</f>
        <v>0</v>
      </c>
      <c r="D4" s="115" t="s">
        <v>2650</v>
      </c>
      <c r="E4" s="108">
        <f>'Inkoopwaarde (NAAM ZVZ) 2021'!F2115</f>
        <v>0</v>
      </c>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467D9F-CF77-40D1-856F-C8ED1F3452AE}">
  <sheetPr codeName="Sheet16">
    <tabColor theme="9" tint="0.39997558519241921"/>
  </sheetPr>
  <dimension ref="A1:D9"/>
  <sheetViews>
    <sheetView workbookViewId="0">
      <selection activeCell="C4" sqref="C4"/>
    </sheetView>
  </sheetViews>
  <sheetFormatPr defaultRowHeight="12" x14ac:dyDescent="0.25"/>
  <cols>
    <col min="1" max="1" width="41.1796875" bestFit="1" customWidth="1"/>
    <col min="2" max="2" width="11.7265625" customWidth="1"/>
    <col min="3" max="3" width="17.26953125" bestFit="1" customWidth="1"/>
    <col min="4" max="4" width="19.1796875" bestFit="1" customWidth="1"/>
  </cols>
  <sheetData>
    <row r="1" spans="1:4" ht="20" thickBot="1" x14ac:dyDescent="0.5">
      <c r="A1" s="66" t="s">
        <v>2700</v>
      </c>
      <c r="B1" s="66"/>
      <c r="C1" s="66"/>
      <c r="D1" s="66"/>
    </row>
    <row r="2" spans="1:4" ht="12.5" thickTop="1" x14ac:dyDescent="0.25">
      <c r="A2" s="69" t="s">
        <v>2</v>
      </c>
      <c r="B2" s="69" t="s">
        <v>3</v>
      </c>
      <c r="C2" s="69" t="s">
        <v>2701</v>
      </c>
      <c r="D2" s="69" t="s">
        <v>5</v>
      </c>
    </row>
    <row r="3" spans="1:4" ht="48" x14ac:dyDescent="0.25">
      <c r="A3" s="67" t="s">
        <v>2702</v>
      </c>
      <c r="B3" s="67" t="s">
        <v>2705</v>
      </c>
      <c r="C3" s="67" t="s">
        <v>2704</v>
      </c>
      <c r="D3" s="67" t="s">
        <v>2703</v>
      </c>
    </row>
    <row r="4" spans="1:4" x14ac:dyDescent="0.25">
      <c r="A4" s="117" t="s">
        <v>583</v>
      </c>
      <c r="B4" s="117" t="s">
        <v>38</v>
      </c>
      <c r="C4" s="162"/>
      <c r="D4" s="162"/>
    </row>
    <row r="5" spans="1:4" x14ac:dyDescent="0.25">
      <c r="A5" s="117" t="s">
        <v>582</v>
      </c>
      <c r="B5" s="117" t="s">
        <v>38</v>
      </c>
      <c r="C5" s="118"/>
      <c r="D5" s="118"/>
    </row>
    <row r="6" spans="1:4" x14ac:dyDescent="0.25">
      <c r="A6" s="4"/>
      <c r="B6" s="4"/>
      <c r="C6" s="118"/>
      <c r="D6" s="118"/>
    </row>
    <row r="7" spans="1:4" x14ac:dyDescent="0.25">
      <c r="A7" s="4"/>
      <c r="B7" s="4"/>
      <c r="C7" s="118"/>
      <c r="D7" s="118"/>
    </row>
    <row r="8" spans="1:4" x14ac:dyDescent="0.25">
      <c r="A8" s="4"/>
      <c r="B8" s="4"/>
      <c r="C8" s="118"/>
      <c r="D8" s="118"/>
    </row>
    <row r="9" spans="1:4" x14ac:dyDescent="0.25">
      <c r="A9" s="4"/>
      <c r="B9" s="4"/>
      <c r="C9" s="118"/>
      <c r="D9" s="118"/>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AF136E-36AF-4CFB-A728-C5189E3DE492}">
  <sheetPr codeName="Sheet17">
    <tabColor theme="6" tint="0.39997558519241921"/>
  </sheetPr>
  <dimension ref="A1:E14"/>
  <sheetViews>
    <sheetView workbookViewId="0">
      <selection activeCell="D5" sqref="D5"/>
    </sheetView>
  </sheetViews>
  <sheetFormatPr defaultRowHeight="12" x14ac:dyDescent="0.25"/>
  <cols>
    <col min="1" max="1" width="17" customWidth="1"/>
    <col min="2" max="2" width="13.81640625" customWidth="1"/>
    <col min="3" max="3" width="21.1796875" customWidth="1"/>
    <col min="4" max="4" width="23.26953125" customWidth="1"/>
    <col min="5" max="5" width="19.54296875" customWidth="1"/>
  </cols>
  <sheetData>
    <row r="1" spans="1:5" ht="20" thickBot="1" x14ac:dyDescent="0.5">
      <c r="A1" s="66" t="s">
        <v>582</v>
      </c>
      <c r="B1" s="66"/>
      <c r="C1" s="66"/>
      <c r="D1" s="66"/>
      <c r="E1" s="66"/>
    </row>
    <row r="2" spans="1:5" ht="24.5" thickTop="1" x14ac:dyDescent="0.25">
      <c r="A2" s="69" t="s">
        <v>2</v>
      </c>
      <c r="B2" s="69" t="s">
        <v>3</v>
      </c>
      <c r="C2" s="69" t="s">
        <v>610</v>
      </c>
      <c r="D2" s="69" t="s">
        <v>611</v>
      </c>
      <c r="E2" s="70" t="s">
        <v>612</v>
      </c>
    </row>
    <row r="3" spans="1:5" ht="48" x14ac:dyDescent="0.25">
      <c r="A3" s="67" t="s">
        <v>613</v>
      </c>
      <c r="B3" s="67" t="s">
        <v>614</v>
      </c>
      <c r="C3" s="67" t="s">
        <v>615</v>
      </c>
      <c r="D3" s="67" t="s">
        <v>616</v>
      </c>
      <c r="E3" s="67" t="s">
        <v>617</v>
      </c>
    </row>
    <row r="4" spans="1:5" x14ac:dyDescent="0.25">
      <c r="A4" s="10"/>
      <c r="B4" s="9"/>
      <c r="C4" s="9"/>
      <c r="D4" s="10"/>
      <c r="E4" s="9"/>
    </row>
    <row r="5" spans="1:5" x14ac:dyDescent="0.25">
      <c r="A5" s="10"/>
      <c r="B5" s="9"/>
      <c r="C5" s="9"/>
      <c r="D5" s="10"/>
      <c r="E5" s="9"/>
    </row>
    <row r="6" spans="1:5" x14ac:dyDescent="0.25">
      <c r="A6" s="10"/>
      <c r="B6" s="9"/>
      <c r="C6" s="9"/>
      <c r="D6" s="10"/>
      <c r="E6" s="9"/>
    </row>
    <row r="7" spans="1:5" x14ac:dyDescent="0.25">
      <c r="A7" s="10"/>
      <c r="B7" s="9"/>
      <c r="C7" s="9"/>
      <c r="D7" s="10"/>
      <c r="E7" s="9"/>
    </row>
    <row r="8" spans="1:5" x14ac:dyDescent="0.25">
      <c r="A8" s="10"/>
      <c r="B8" s="9"/>
      <c r="C8" s="9"/>
      <c r="D8" s="10"/>
      <c r="E8" s="9"/>
    </row>
    <row r="9" spans="1:5" x14ac:dyDescent="0.25">
      <c r="A9" s="10"/>
      <c r="B9" s="9"/>
      <c r="C9" s="9"/>
      <c r="D9" s="10"/>
      <c r="E9" s="9"/>
    </row>
    <row r="10" spans="1:5" x14ac:dyDescent="0.25">
      <c r="A10" s="10"/>
      <c r="B10" s="9"/>
      <c r="C10" s="9"/>
      <c r="D10" s="10"/>
      <c r="E10" s="9"/>
    </row>
    <row r="11" spans="1:5" x14ac:dyDescent="0.25">
      <c r="A11" s="10"/>
      <c r="B11" s="9"/>
      <c r="C11" s="9"/>
      <c r="D11" s="10"/>
      <c r="E11" s="9"/>
    </row>
    <row r="12" spans="1:5" x14ac:dyDescent="0.25">
      <c r="A12" s="10"/>
      <c r="B12" s="9"/>
      <c r="C12" s="9"/>
      <c r="D12" s="10"/>
      <c r="E12" s="9"/>
    </row>
    <row r="13" spans="1:5" x14ac:dyDescent="0.25">
      <c r="A13" s="10"/>
      <c r="B13" s="9"/>
      <c r="C13" s="9"/>
      <c r="D13" s="10"/>
      <c r="E13" s="9"/>
    </row>
    <row r="14" spans="1:5" x14ac:dyDescent="0.25">
      <c r="A14" s="10"/>
      <c r="B14" s="9"/>
      <c r="C14" s="9"/>
      <c r="D14" s="10"/>
      <c r="E14" s="9"/>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70770-4586-409B-BADE-A943CDBEACE9}">
  <sheetPr codeName="Sheet18">
    <tabColor theme="6" tint="0.39997558519241921"/>
  </sheetPr>
  <dimension ref="A1:E10"/>
  <sheetViews>
    <sheetView workbookViewId="0">
      <selection activeCell="I9" sqref="I9"/>
    </sheetView>
  </sheetViews>
  <sheetFormatPr defaultRowHeight="12" x14ac:dyDescent="0.25"/>
  <cols>
    <col min="2" max="2" width="62.453125" customWidth="1"/>
    <col min="3" max="3" width="18.453125" bestFit="1" customWidth="1"/>
    <col min="4" max="4" width="60.54296875" customWidth="1"/>
    <col min="5" max="5" width="9.1796875" customWidth="1"/>
  </cols>
  <sheetData>
    <row r="1" spans="1:5" ht="14" x14ac:dyDescent="0.3">
      <c r="A1" s="168" t="s">
        <v>649</v>
      </c>
      <c r="B1" s="168"/>
      <c r="C1" s="168"/>
      <c r="D1" s="168"/>
      <c r="E1" s="168"/>
    </row>
    <row r="2" spans="1:5" ht="14" x14ac:dyDescent="0.3">
      <c r="A2" s="87" t="s">
        <v>650</v>
      </c>
      <c r="B2" s="87" t="s">
        <v>651</v>
      </c>
      <c r="C2" s="87" t="s">
        <v>652</v>
      </c>
      <c r="D2" s="87" t="s">
        <v>653</v>
      </c>
      <c r="E2" s="87"/>
    </row>
    <row r="3" spans="1:5" ht="46.5" customHeight="1" x14ac:dyDescent="0.3">
      <c r="A3" s="88">
        <v>1</v>
      </c>
      <c r="B3" s="89" t="s">
        <v>654</v>
      </c>
      <c r="C3" s="90" t="s">
        <v>655</v>
      </c>
      <c r="D3" s="91"/>
      <c r="E3" s="88"/>
    </row>
    <row r="4" spans="1:5" ht="39" customHeight="1" x14ac:dyDescent="0.3">
      <c r="A4" s="88">
        <v>2</v>
      </c>
      <c r="B4" s="89" t="s">
        <v>656</v>
      </c>
      <c r="C4" s="92" t="s">
        <v>657</v>
      </c>
      <c r="D4" s="88"/>
      <c r="E4" s="93"/>
    </row>
    <row r="5" spans="1:5" ht="69" customHeight="1" x14ac:dyDescent="0.3">
      <c r="A5" s="88">
        <v>3</v>
      </c>
      <c r="B5" s="89" t="s">
        <v>658</v>
      </c>
      <c r="C5" s="92" t="s">
        <v>659</v>
      </c>
      <c r="D5" s="94" t="s">
        <v>660</v>
      </c>
      <c r="E5" s="93"/>
    </row>
    <row r="6" spans="1:5" ht="83.25" customHeight="1" x14ac:dyDescent="0.3">
      <c r="A6" s="88">
        <v>4</v>
      </c>
      <c r="B6" s="89" t="s">
        <v>661</v>
      </c>
      <c r="C6" s="92" t="s">
        <v>659</v>
      </c>
      <c r="D6" s="94" t="s">
        <v>662</v>
      </c>
      <c r="E6" s="93"/>
    </row>
    <row r="7" spans="1:5" ht="87.75" customHeight="1" x14ac:dyDescent="0.3">
      <c r="A7" s="88">
        <v>5</v>
      </c>
      <c r="B7" s="89" t="s">
        <v>663</v>
      </c>
      <c r="C7" s="92" t="s">
        <v>664</v>
      </c>
      <c r="D7" s="88"/>
      <c r="E7" s="93"/>
    </row>
    <row r="8" spans="1:5" ht="78" customHeight="1" x14ac:dyDescent="0.3">
      <c r="A8" s="88">
        <v>6</v>
      </c>
      <c r="B8" s="89" t="s">
        <v>665</v>
      </c>
      <c r="C8" s="92" t="s">
        <v>664</v>
      </c>
      <c r="D8" s="95"/>
      <c r="E8" s="93"/>
    </row>
    <row r="9" spans="1:5" ht="74.25" customHeight="1" x14ac:dyDescent="0.3">
      <c r="A9" s="88">
        <v>7</v>
      </c>
      <c r="B9" s="89" t="s">
        <v>666</v>
      </c>
      <c r="C9" s="92" t="s">
        <v>667</v>
      </c>
      <c r="D9" s="96" t="s">
        <v>668</v>
      </c>
      <c r="E9" s="93"/>
    </row>
    <row r="10" spans="1:5" ht="80.25" customHeight="1" x14ac:dyDescent="0.3">
      <c r="A10" s="88">
        <v>8</v>
      </c>
      <c r="B10" s="89" t="s">
        <v>669</v>
      </c>
      <c r="C10" s="92" t="s">
        <v>667</v>
      </c>
      <c r="D10" s="96"/>
      <c r="E10" s="93"/>
    </row>
  </sheetData>
  <mergeCells count="1">
    <mergeCell ref="A1:E1"/>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2E300-F1B4-492B-93BD-CD03DCDC1B98}">
  <sheetPr codeName="Sheet19">
    <tabColor theme="6" tint="0.39997558519241921"/>
  </sheetPr>
  <dimension ref="A1:F860"/>
  <sheetViews>
    <sheetView topLeftCell="A516" workbookViewId="0">
      <selection activeCell="G20" sqref="G20"/>
    </sheetView>
  </sheetViews>
  <sheetFormatPr defaultRowHeight="12" x14ac:dyDescent="0.25"/>
  <cols>
    <col min="2" max="2" width="104.453125" customWidth="1"/>
    <col min="4" max="4" width="10.7265625" bestFit="1" customWidth="1"/>
    <col min="6" max="6" width="56" bestFit="1" customWidth="1"/>
  </cols>
  <sheetData>
    <row r="1" spans="1:6" ht="50.25" customHeight="1" x14ac:dyDescent="0.25">
      <c r="A1" s="169" t="s">
        <v>2385</v>
      </c>
      <c r="B1" s="169"/>
      <c r="C1" s="169"/>
      <c r="D1" s="169"/>
      <c r="E1" s="169"/>
      <c r="F1" s="169"/>
    </row>
    <row r="2" spans="1:6" ht="13" x14ac:dyDescent="0.3">
      <c r="A2" s="85" t="s">
        <v>670</v>
      </c>
      <c r="B2" s="85" t="s">
        <v>671</v>
      </c>
      <c r="C2" s="85" t="s">
        <v>672</v>
      </c>
      <c r="D2" s="85" t="s">
        <v>673</v>
      </c>
      <c r="E2" s="85" t="s">
        <v>674</v>
      </c>
      <c r="F2" s="85" t="s">
        <v>675</v>
      </c>
    </row>
    <row r="3" spans="1:6" ht="12.5" x14ac:dyDescent="0.25">
      <c r="A3" s="84" t="s">
        <v>676</v>
      </c>
      <c r="B3" s="84" t="s">
        <v>677</v>
      </c>
      <c r="C3" s="86"/>
      <c r="D3" s="86"/>
      <c r="E3" s="84" t="s">
        <v>678</v>
      </c>
      <c r="F3" s="84" t="s">
        <v>679</v>
      </c>
    </row>
    <row r="4" spans="1:6" ht="12.5" x14ac:dyDescent="0.25">
      <c r="A4" s="84" t="s">
        <v>680</v>
      </c>
      <c r="B4" s="84" t="s">
        <v>681</v>
      </c>
      <c r="C4" s="86">
        <v>41275</v>
      </c>
      <c r="D4" s="86"/>
      <c r="E4" s="84" t="s">
        <v>682</v>
      </c>
      <c r="F4" s="84" t="s">
        <v>683</v>
      </c>
    </row>
    <row r="5" spans="1:6" ht="12.5" x14ac:dyDescent="0.25">
      <c r="A5" s="84" t="s">
        <v>684</v>
      </c>
      <c r="B5" s="84" t="s">
        <v>685</v>
      </c>
      <c r="C5" s="86">
        <v>41275</v>
      </c>
      <c r="D5" s="86"/>
      <c r="E5" s="84" t="s">
        <v>682</v>
      </c>
      <c r="F5" s="84" t="s">
        <v>683</v>
      </c>
    </row>
    <row r="6" spans="1:6" ht="12.5" x14ac:dyDescent="0.25">
      <c r="A6" s="84" t="s">
        <v>686</v>
      </c>
      <c r="B6" s="84" t="s">
        <v>687</v>
      </c>
      <c r="C6" s="86">
        <v>41275</v>
      </c>
      <c r="D6" s="86"/>
      <c r="E6" s="84" t="s">
        <v>682</v>
      </c>
      <c r="F6" s="84" t="s">
        <v>683</v>
      </c>
    </row>
    <row r="7" spans="1:6" ht="12.5" x14ac:dyDescent="0.25">
      <c r="A7" s="84" t="s">
        <v>688</v>
      </c>
      <c r="B7" s="84" t="s">
        <v>689</v>
      </c>
      <c r="C7" s="86">
        <v>41275</v>
      </c>
      <c r="D7" s="86"/>
      <c r="E7" s="84" t="s">
        <v>682</v>
      </c>
      <c r="F7" s="84" t="s">
        <v>683</v>
      </c>
    </row>
    <row r="8" spans="1:6" ht="12.5" x14ac:dyDescent="0.25">
      <c r="A8" s="84" t="s">
        <v>690</v>
      </c>
      <c r="B8" s="84" t="s">
        <v>691</v>
      </c>
      <c r="C8" s="86">
        <v>41275</v>
      </c>
      <c r="D8" s="86">
        <v>43830</v>
      </c>
      <c r="E8" s="84" t="s">
        <v>682</v>
      </c>
      <c r="F8" s="84" t="s">
        <v>683</v>
      </c>
    </row>
    <row r="9" spans="1:6" ht="12.5" x14ac:dyDescent="0.25">
      <c r="A9" s="84" t="s">
        <v>692</v>
      </c>
      <c r="B9" s="84" t="s">
        <v>693</v>
      </c>
      <c r="C9" s="86">
        <v>43831</v>
      </c>
      <c r="D9" s="86"/>
      <c r="E9" s="84" t="s">
        <v>682</v>
      </c>
      <c r="F9" s="84" t="s">
        <v>683</v>
      </c>
    </row>
    <row r="10" spans="1:6" ht="12.5" x14ac:dyDescent="0.25">
      <c r="A10" s="84" t="s">
        <v>694</v>
      </c>
      <c r="B10" s="84" t="s">
        <v>695</v>
      </c>
      <c r="C10" s="86">
        <v>39539</v>
      </c>
      <c r="D10" s="86"/>
      <c r="E10" s="84" t="s">
        <v>682</v>
      </c>
      <c r="F10" s="84" t="s">
        <v>683</v>
      </c>
    </row>
    <row r="11" spans="1:6" ht="12.5" x14ac:dyDescent="0.25">
      <c r="A11" s="84" t="s">
        <v>696</v>
      </c>
      <c r="B11" s="84" t="s">
        <v>697</v>
      </c>
      <c r="C11" s="86">
        <v>39539</v>
      </c>
      <c r="D11" s="86"/>
      <c r="E11" s="84" t="s">
        <v>682</v>
      </c>
      <c r="F11" s="84" t="s">
        <v>683</v>
      </c>
    </row>
    <row r="12" spans="1:6" ht="12.5" x14ac:dyDescent="0.25">
      <c r="A12" s="84" t="s">
        <v>698</v>
      </c>
      <c r="B12" s="84" t="s">
        <v>699</v>
      </c>
      <c r="C12" s="86">
        <v>40909</v>
      </c>
      <c r="D12" s="86"/>
      <c r="E12" s="84" t="s">
        <v>682</v>
      </c>
      <c r="F12" s="84" t="s">
        <v>683</v>
      </c>
    </row>
    <row r="13" spans="1:6" ht="12.5" x14ac:dyDescent="0.25">
      <c r="A13" s="84" t="s">
        <v>700</v>
      </c>
      <c r="B13" s="84" t="s">
        <v>701</v>
      </c>
      <c r="C13" s="86">
        <v>40909</v>
      </c>
      <c r="D13" s="86"/>
      <c r="E13" s="84" t="s">
        <v>682</v>
      </c>
      <c r="F13" s="84" t="s">
        <v>683</v>
      </c>
    </row>
    <row r="14" spans="1:6" ht="12.5" x14ac:dyDescent="0.25">
      <c r="A14" s="84" t="s">
        <v>702</v>
      </c>
      <c r="B14" s="84" t="s">
        <v>703</v>
      </c>
      <c r="C14" s="86">
        <v>40909</v>
      </c>
      <c r="D14" s="86"/>
      <c r="E14" s="84" t="s">
        <v>682</v>
      </c>
      <c r="F14" s="84" t="s">
        <v>683</v>
      </c>
    </row>
    <row r="15" spans="1:6" ht="12.5" x14ac:dyDescent="0.25">
      <c r="A15" s="84" t="s">
        <v>704</v>
      </c>
      <c r="B15" s="84" t="s">
        <v>705</v>
      </c>
      <c r="C15" s="86">
        <v>40909</v>
      </c>
      <c r="D15" s="86"/>
      <c r="E15" s="84" t="s">
        <v>682</v>
      </c>
      <c r="F15" s="84" t="s">
        <v>683</v>
      </c>
    </row>
    <row r="16" spans="1:6" ht="12.5" x14ac:dyDescent="0.25">
      <c r="A16" s="84" t="s">
        <v>706</v>
      </c>
      <c r="B16" s="84" t="s">
        <v>707</v>
      </c>
      <c r="C16" s="86">
        <v>41456</v>
      </c>
      <c r="D16" s="86"/>
      <c r="E16" s="84" t="s">
        <v>682</v>
      </c>
      <c r="F16" s="84" t="s">
        <v>683</v>
      </c>
    </row>
    <row r="17" spans="1:6" ht="12.5" x14ac:dyDescent="0.25">
      <c r="A17" s="84" t="s">
        <v>708</v>
      </c>
      <c r="B17" s="84" t="s">
        <v>709</v>
      </c>
      <c r="C17" s="86">
        <v>42736</v>
      </c>
      <c r="D17" s="86"/>
      <c r="E17" s="84" t="s">
        <v>682</v>
      </c>
      <c r="F17" s="84" t="s">
        <v>683</v>
      </c>
    </row>
    <row r="18" spans="1:6" ht="12.5" x14ac:dyDescent="0.25">
      <c r="A18" s="84" t="s">
        <v>710</v>
      </c>
      <c r="B18" s="84" t="s">
        <v>711</v>
      </c>
      <c r="C18" s="86">
        <v>38353</v>
      </c>
      <c r="D18" s="86"/>
      <c r="E18" s="84" t="s">
        <v>682</v>
      </c>
      <c r="F18" s="84" t="s">
        <v>683</v>
      </c>
    </row>
    <row r="19" spans="1:6" ht="12.5" x14ac:dyDescent="0.25">
      <c r="A19" s="84" t="s">
        <v>712</v>
      </c>
      <c r="B19" s="84" t="s">
        <v>713</v>
      </c>
      <c r="C19" s="86">
        <v>41456</v>
      </c>
      <c r="D19" s="86"/>
      <c r="E19" s="84" t="s">
        <v>682</v>
      </c>
      <c r="F19" s="84" t="s">
        <v>683</v>
      </c>
    </row>
    <row r="20" spans="1:6" ht="12.5" x14ac:dyDescent="0.25">
      <c r="A20" s="84" t="s">
        <v>714</v>
      </c>
      <c r="B20" s="84" t="s">
        <v>715</v>
      </c>
      <c r="C20" s="86">
        <v>40909</v>
      </c>
      <c r="D20" s="86"/>
      <c r="E20" s="84" t="s">
        <v>682</v>
      </c>
      <c r="F20" s="84" t="s">
        <v>683</v>
      </c>
    </row>
    <row r="21" spans="1:6" ht="12.5" x14ac:dyDescent="0.25">
      <c r="A21" s="84" t="s">
        <v>716</v>
      </c>
      <c r="B21" s="84" t="s">
        <v>717</v>
      </c>
      <c r="C21" s="86">
        <v>38353</v>
      </c>
      <c r="D21" s="86"/>
      <c r="E21" s="84" t="s">
        <v>682</v>
      </c>
      <c r="F21" s="84" t="s">
        <v>683</v>
      </c>
    </row>
    <row r="22" spans="1:6" ht="12.5" x14ac:dyDescent="0.25">
      <c r="A22" s="84" t="s">
        <v>718</v>
      </c>
      <c r="B22" s="84" t="s">
        <v>719</v>
      </c>
      <c r="C22" s="86">
        <v>38353</v>
      </c>
      <c r="D22" s="86"/>
      <c r="E22" s="84" t="s">
        <v>682</v>
      </c>
      <c r="F22" s="84" t="s">
        <v>683</v>
      </c>
    </row>
    <row r="23" spans="1:6" ht="12.5" x14ac:dyDescent="0.25">
      <c r="A23" s="84" t="s">
        <v>720</v>
      </c>
      <c r="B23" s="84" t="s">
        <v>721</v>
      </c>
      <c r="C23" s="86">
        <v>38353</v>
      </c>
      <c r="D23" s="86"/>
      <c r="E23" s="84" t="s">
        <v>682</v>
      </c>
      <c r="F23" s="84" t="s">
        <v>683</v>
      </c>
    </row>
    <row r="24" spans="1:6" ht="12.5" x14ac:dyDescent="0.25">
      <c r="A24" s="84" t="s">
        <v>722</v>
      </c>
      <c r="B24" s="84" t="s">
        <v>723</v>
      </c>
      <c r="C24" s="86">
        <v>38353</v>
      </c>
      <c r="D24" s="86"/>
      <c r="E24" s="84" t="s">
        <v>682</v>
      </c>
      <c r="F24" s="84" t="s">
        <v>683</v>
      </c>
    </row>
    <row r="25" spans="1:6" ht="12.5" x14ac:dyDescent="0.25">
      <c r="A25" s="84" t="s">
        <v>724</v>
      </c>
      <c r="B25" s="84" t="s">
        <v>725</v>
      </c>
      <c r="C25" s="86">
        <v>40909</v>
      </c>
      <c r="D25" s="86"/>
      <c r="E25" s="84" t="s">
        <v>682</v>
      </c>
      <c r="F25" s="84" t="s">
        <v>683</v>
      </c>
    </row>
    <row r="26" spans="1:6" ht="12.5" x14ac:dyDescent="0.25">
      <c r="A26" s="84" t="s">
        <v>726</v>
      </c>
      <c r="B26" s="84" t="s">
        <v>727</v>
      </c>
      <c r="C26" s="86">
        <v>40909</v>
      </c>
      <c r="D26" s="86"/>
      <c r="E26" s="84" t="s">
        <v>682</v>
      </c>
      <c r="F26" s="84" t="s">
        <v>683</v>
      </c>
    </row>
    <row r="27" spans="1:6" ht="12.5" x14ac:dyDescent="0.25">
      <c r="A27" s="84" t="s">
        <v>728</v>
      </c>
      <c r="B27" s="84" t="s">
        <v>729</v>
      </c>
      <c r="C27" s="86">
        <v>40909</v>
      </c>
      <c r="D27" s="86"/>
      <c r="E27" s="84" t="s">
        <v>682</v>
      </c>
      <c r="F27" s="84" t="s">
        <v>683</v>
      </c>
    </row>
    <row r="28" spans="1:6" ht="12.5" x14ac:dyDescent="0.25">
      <c r="A28" s="84" t="s">
        <v>730</v>
      </c>
      <c r="B28" s="84" t="s">
        <v>731</v>
      </c>
      <c r="C28" s="86">
        <v>38353</v>
      </c>
      <c r="D28" s="86"/>
      <c r="E28" s="84" t="s">
        <v>682</v>
      </c>
      <c r="F28" s="84" t="s">
        <v>683</v>
      </c>
    </row>
    <row r="29" spans="1:6" ht="12.5" x14ac:dyDescent="0.25">
      <c r="A29" s="84" t="s">
        <v>732</v>
      </c>
      <c r="B29" s="84" t="s">
        <v>733</v>
      </c>
      <c r="C29" s="86">
        <v>38353</v>
      </c>
      <c r="D29" s="86"/>
      <c r="E29" s="84" t="s">
        <v>682</v>
      </c>
      <c r="F29" s="84" t="s">
        <v>683</v>
      </c>
    </row>
    <row r="30" spans="1:6" ht="12.5" x14ac:dyDescent="0.25">
      <c r="A30" s="84" t="s">
        <v>734</v>
      </c>
      <c r="B30" s="84" t="s">
        <v>735</v>
      </c>
      <c r="C30" s="86"/>
      <c r="D30" s="86"/>
      <c r="E30" s="84" t="s">
        <v>678</v>
      </c>
      <c r="F30" s="84" t="s">
        <v>679</v>
      </c>
    </row>
    <row r="31" spans="1:6" ht="12.5" x14ac:dyDescent="0.25">
      <c r="A31" s="84" t="s">
        <v>736</v>
      </c>
      <c r="B31" s="84" t="s">
        <v>737</v>
      </c>
      <c r="C31" s="86">
        <v>38353</v>
      </c>
      <c r="D31" s="86"/>
      <c r="E31" s="84" t="s">
        <v>682</v>
      </c>
      <c r="F31" s="84" t="s">
        <v>683</v>
      </c>
    </row>
    <row r="32" spans="1:6" ht="12.5" x14ac:dyDescent="0.25">
      <c r="A32" s="84" t="s">
        <v>738</v>
      </c>
      <c r="B32" s="84" t="s">
        <v>739</v>
      </c>
      <c r="C32" s="86">
        <v>41275</v>
      </c>
      <c r="D32" s="86"/>
      <c r="E32" s="84" t="s">
        <v>682</v>
      </c>
      <c r="F32" s="84" t="s">
        <v>683</v>
      </c>
    </row>
    <row r="33" spans="1:6" ht="12.5" x14ac:dyDescent="0.25">
      <c r="A33" s="84" t="s">
        <v>740</v>
      </c>
      <c r="B33" s="84" t="s">
        <v>741</v>
      </c>
      <c r="C33" s="86">
        <v>38749</v>
      </c>
      <c r="D33" s="86"/>
      <c r="E33" s="84" t="s">
        <v>682</v>
      </c>
      <c r="F33" s="84" t="s">
        <v>683</v>
      </c>
    </row>
    <row r="34" spans="1:6" ht="12.5" x14ac:dyDescent="0.25">
      <c r="A34" s="84" t="s">
        <v>742</v>
      </c>
      <c r="B34" s="84" t="s">
        <v>743</v>
      </c>
      <c r="C34" s="86">
        <v>38749</v>
      </c>
      <c r="D34" s="86"/>
      <c r="E34" s="84" t="s">
        <v>682</v>
      </c>
      <c r="F34" s="84" t="s">
        <v>683</v>
      </c>
    </row>
    <row r="35" spans="1:6" ht="12.5" x14ac:dyDescent="0.25">
      <c r="A35" s="84" t="s">
        <v>744</v>
      </c>
      <c r="B35" s="84" t="s">
        <v>745</v>
      </c>
      <c r="C35" s="86">
        <v>41275</v>
      </c>
      <c r="D35" s="86"/>
      <c r="E35" s="84" t="s">
        <v>682</v>
      </c>
      <c r="F35" s="84" t="s">
        <v>683</v>
      </c>
    </row>
    <row r="36" spans="1:6" ht="12.5" x14ac:dyDescent="0.25">
      <c r="A36" s="84" t="s">
        <v>746</v>
      </c>
      <c r="B36" s="84" t="s">
        <v>747</v>
      </c>
      <c r="C36" s="86">
        <v>40909</v>
      </c>
      <c r="D36" s="86"/>
      <c r="E36" s="84" t="s">
        <v>682</v>
      </c>
      <c r="F36" s="84" t="s">
        <v>683</v>
      </c>
    </row>
    <row r="37" spans="1:6" ht="12.5" x14ac:dyDescent="0.25">
      <c r="A37" s="84" t="s">
        <v>748</v>
      </c>
      <c r="B37" s="84" t="s">
        <v>749</v>
      </c>
      <c r="C37" s="86">
        <v>40909</v>
      </c>
      <c r="D37" s="86"/>
      <c r="E37" s="84" t="s">
        <v>682</v>
      </c>
      <c r="F37" s="84" t="s">
        <v>683</v>
      </c>
    </row>
    <row r="38" spans="1:6" ht="12.5" x14ac:dyDescent="0.25">
      <c r="A38" s="84" t="s">
        <v>750</v>
      </c>
      <c r="B38" s="84" t="s">
        <v>751</v>
      </c>
      <c r="C38" s="86">
        <v>40909</v>
      </c>
      <c r="D38" s="86"/>
      <c r="E38" s="84" t="s">
        <v>682</v>
      </c>
      <c r="F38" s="84" t="s">
        <v>683</v>
      </c>
    </row>
    <row r="39" spans="1:6" ht="12.5" x14ac:dyDescent="0.25">
      <c r="A39" s="84" t="s">
        <v>752</v>
      </c>
      <c r="B39" s="84" t="s">
        <v>753</v>
      </c>
      <c r="C39" s="86">
        <v>40909</v>
      </c>
      <c r="D39" s="86"/>
      <c r="E39" s="84" t="s">
        <v>682</v>
      </c>
      <c r="F39" s="84" t="s">
        <v>683</v>
      </c>
    </row>
    <row r="40" spans="1:6" ht="12.5" x14ac:dyDescent="0.25">
      <c r="A40" s="84" t="s">
        <v>754</v>
      </c>
      <c r="B40" s="84" t="s">
        <v>755</v>
      </c>
      <c r="C40" s="86">
        <v>40909</v>
      </c>
      <c r="D40" s="86"/>
      <c r="E40" s="84" t="s">
        <v>682</v>
      </c>
      <c r="F40" s="84" t="s">
        <v>683</v>
      </c>
    </row>
    <row r="41" spans="1:6" ht="12.5" x14ac:dyDescent="0.25">
      <c r="A41" s="84" t="s">
        <v>756</v>
      </c>
      <c r="B41" s="84" t="s">
        <v>757</v>
      </c>
      <c r="C41" s="86">
        <v>41640</v>
      </c>
      <c r="D41" s="86"/>
      <c r="E41" s="84" t="s">
        <v>682</v>
      </c>
      <c r="F41" s="84" t="s">
        <v>683</v>
      </c>
    </row>
    <row r="42" spans="1:6" ht="12.5" x14ac:dyDescent="0.25">
      <c r="A42" s="84" t="s">
        <v>758</v>
      </c>
      <c r="B42" s="84" t="s">
        <v>759</v>
      </c>
      <c r="C42" s="86">
        <v>41640</v>
      </c>
      <c r="D42" s="86"/>
      <c r="E42" s="84" t="s">
        <v>682</v>
      </c>
      <c r="F42" s="84" t="s">
        <v>683</v>
      </c>
    </row>
    <row r="43" spans="1:6" ht="12.5" x14ac:dyDescent="0.25">
      <c r="A43" s="84" t="s">
        <v>760</v>
      </c>
      <c r="B43" s="84" t="s">
        <v>761</v>
      </c>
      <c r="C43" s="86">
        <v>41640</v>
      </c>
      <c r="D43" s="86"/>
      <c r="E43" s="84" t="s">
        <v>682</v>
      </c>
      <c r="F43" s="84" t="s">
        <v>683</v>
      </c>
    </row>
    <row r="44" spans="1:6" ht="12.5" x14ac:dyDescent="0.25">
      <c r="A44" s="84" t="s">
        <v>762</v>
      </c>
      <c r="B44" s="84" t="s">
        <v>763</v>
      </c>
      <c r="C44" s="86">
        <v>41640</v>
      </c>
      <c r="D44" s="86"/>
      <c r="E44" s="84" t="s">
        <v>682</v>
      </c>
      <c r="F44" s="84" t="s">
        <v>683</v>
      </c>
    </row>
    <row r="45" spans="1:6" ht="12.5" x14ac:dyDescent="0.25">
      <c r="A45" s="84" t="s">
        <v>764</v>
      </c>
      <c r="B45" s="84" t="s">
        <v>765</v>
      </c>
      <c r="C45" s="86">
        <v>38353</v>
      </c>
      <c r="D45" s="86"/>
      <c r="E45" s="84" t="s">
        <v>682</v>
      </c>
      <c r="F45" s="84" t="s">
        <v>683</v>
      </c>
    </row>
    <row r="46" spans="1:6" ht="12.5" x14ac:dyDescent="0.25">
      <c r="A46" s="84" t="s">
        <v>766</v>
      </c>
      <c r="B46" s="84" t="s">
        <v>767</v>
      </c>
      <c r="C46" s="86">
        <v>38353</v>
      </c>
      <c r="D46" s="86"/>
      <c r="E46" s="84" t="s">
        <v>682</v>
      </c>
      <c r="F46" s="84" t="s">
        <v>683</v>
      </c>
    </row>
    <row r="47" spans="1:6" ht="12.5" x14ac:dyDescent="0.25">
      <c r="A47" s="84" t="s">
        <v>768</v>
      </c>
      <c r="B47" s="84" t="s">
        <v>769</v>
      </c>
      <c r="C47" s="86">
        <v>38353</v>
      </c>
      <c r="D47" s="86"/>
      <c r="E47" s="84" t="s">
        <v>682</v>
      </c>
      <c r="F47" s="84" t="s">
        <v>683</v>
      </c>
    </row>
    <row r="48" spans="1:6" ht="12.5" x14ac:dyDescent="0.25">
      <c r="A48" s="84" t="s">
        <v>770</v>
      </c>
      <c r="B48" s="84" t="s">
        <v>771</v>
      </c>
      <c r="C48" s="86">
        <v>41275</v>
      </c>
      <c r="D48" s="86"/>
      <c r="E48" s="84" t="s">
        <v>682</v>
      </c>
      <c r="F48" s="84" t="s">
        <v>683</v>
      </c>
    </row>
    <row r="49" spans="1:6" ht="12.5" x14ac:dyDescent="0.25">
      <c r="A49" s="84" t="s">
        <v>772</v>
      </c>
      <c r="B49" s="84" t="s">
        <v>773</v>
      </c>
      <c r="C49" s="86">
        <v>41275</v>
      </c>
      <c r="D49" s="86"/>
      <c r="E49" s="84" t="s">
        <v>682</v>
      </c>
      <c r="F49" s="84" t="s">
        <v>683</v>
      </c>
    </row>
    <row r="50" spans="1:6" ht="12.5" x14ac:dyDescent="0.25">
      <c r="A50" s="84" t="s">
        <v>774</v>
      </c>
      <c r="B50" s="84" t="s">
        <v>775</v>
      </c>
      <c r="C50" s="86">
        <v>38353</v>
      </c>
      <c r="D50" s="86"/>
      <c r="E50" s="84" t="s">
        <v>682</v>
      </c>
      <c r="F50" s="84" t="s">
        <v>683</v>
      </c>
    </row>
    <row r="51" spans="1:6" ht="12.5" x14ac:dyDescent="0.25">
      <c r="A51" s="84" t="s">
        <v>776</v>
      </c>
      <c r="B51" s="84" t="s">
        <v>777</v>
      </c>
      <c r="C51" s="86">
        <v>38353</v>
      </c>
      <c r="D51" s="86"/>
      <c r="E51" s="84" t="s">
        <v>682</v>
      </c>
      <c r="F51" s="84" t="s">
        <v>683</v>
      </c>
    </row>
    <row r="52" spans="1:6" ht="12.5" x14ac:dyDescent="0.25">
      <c r="A52" s="84" t="s">
        <v>778</v>
      </c>
      <c r="B52" s="84" t="s">
        <v>779</v>
      </c>
      <c r="C52" s="86">
        <v>38353</v>
      </c>
      <c r="D52" s="86"/>
      <c r="E52" s="84" t="s">
        <v>682</v>
      </c>
      <c r="F52" s="84" t="s">
        <v>683</v>
      </c>
    </row>
    <row r="53" spans="1:6" ht="12.5" x14ac:dyDescent="0.25">
      <c r="A53" s="84" t="s">
        <v>780</v>
      </c>
      <c r="B53" s="84" t="s">
        <v>781</v>
      </c>
      <c r="C53" s="86">
        <v>41275</v>
      </c>
      <c r="D53" s="86"/>
      <c r="E53" s="84" t="s">
        <v>682</v>
      </c>
      <c r="F53" s="84" t="s">
        <v>683</v>
      </c>
    </row>
    <row r="54" spans="1:6" ht="12.5" x14ac:dyDescent="0.25">
      <c r="A54" s="84" t="s">
        <v>782</v>
      </c>
      <c r="B54" s="84" t="s">
        <v>783</v>
      </c>
      <c r="C54" s="86">
        <v>38353</v>
      </c>
      <c r="D54" s="86"/>
      <c r="E54" s="84" t="s">
        <v>682</v>
      </c>
      <c r="F54" s="84" t="s">
        <v>683</v>
      </c>
    </row>
    <row r="55" spans="1:6" ht="12.5" x14ac:dyDescent="0.25">
      <c r="A55" s="84" t="s">
        <v>784</v>
      </c>
      <c r="B55" s="84" t="s">
        <v>785</v>
      </c>
      <c r="C55" s="86">
        <v>38353</v>
      </c>
      <c r="D55" s="86"/>
      <c r="E55" s="84" t="s">
        <v>682</v>
      </c>
      <c r="F55" s="84" t="s">
        <v>683</v>
      </c>
    </row>
    <row r="56" spans="1:6" ht="12.5" x14ac:dyDescent="0.25">
      <c r="A56" s="84" t="s">
        <v>786</v>
      </c>
      <c r="B56" s="84" t="s">
        <v>787</v>
      </c>
      <c r="C56" s="86">
        <v>38353</v>
      </c>
      <c r="D56" s="86"/>
      <c r="E56" s="84" t="s">
        <v>682</v>
      </c>
      <c r="F56" s="84" t="s">
        <v>683</v>
      </c>
    </row>
    <row r="57" spans="1:6" ht="12.5" x14ac:dyDescent="0.25">
      <c r="A57" s="84" t="s">
        <v>788</v>
      </c>
      <c r="B57" s="84" t="s">
        <v>789</v>
      </c>
      <c r="C57" s="86">
        <v>38353</v>
      </c>
      <c r="D57" s="86"/>
      <c r="E57" s="84" t="s">
        <v>682</v>
      </c>
      <c r="F57" s="84" t="s">
        <v>683</v>
      </c>
    </row>
    <row r="58" spans="1:6" ht="12.5" x14ac:dyDescent="0.25">
      <c r="A58" s="84" t="s">
        <v>790</v>
      </c>
      <c r="B58" s="84" t="s">
        <v>791</v>
      </c>
      <c r="C58" s="86">
        <v>38353</v>
      </c>
      <c r="D58" s="86"/>
      <c r="E58" s="84" t="s">
        <v>682</v>
      </c>
      <c r="F58" s="84" t="s">
        <v>683</v>
      </c>
    </row>
    <row r="59" spans="1:6" ht="12.5" x14ac:dyDescent="0.25">
      <c r="A59" s="84" t="s">
        <v>792</v>
      </c>
      <c r="B59" s="84" t="s">
        <v>793</v>
      </c>
      <c r="C59" s="86">
        <v>38353</v>
      </c>
      <c r="D59" s="86"/>
      <c r="E59" s="84" t="s">
        <v>682</v>
      </c>
      <c r="F59" s="84" t="s">
        <v>683</v>
      </c>
    </row>
    <row r="60" spans="1:6" ht="12.5" x14ac:dyDescent="0.25">
      <c r="A60" s="84" t="s">
        <v>794</v>
      </c>
      <c r="B60" s="84" t="s">
        <v>795</v>
      </c>
      <c r="C60" s="86">
        <v>38353</v>
      </c>
      <c r="D60" s="86"/>
      <c r="E60" s="84" t="s">
        <v>682</v>
      </c>
      <c r="F60" s="84" t="s">
        <v>683</v>
      </c>
    </row>
    <row r="61" spans="1:6" ht="12.5" x14ac:dyDescent="0.25">
      <c r="A61" s="84" t="s">
        <v>796</v>
      </c>
      <c r="B61" s="84" t="s">
        <v>797</v>
      </c>
      <c r="C61" s="86">
        <v>41275</v>
      </c>
      <c r="D61" s="86"/>
      <c r="E61" s="84" t="s">
        <v>682</v>
      </c>
      <c r="F61" s="84" t="s">
        <v>683</v>
      </c>
    </row>
    <row r="62" spans="1:6" ht="12.5" x14ac:dyDescent="0.25">
      <c r="A62" s="84" t="s">
        <v>798</v>
      </c>
      <c r="B62" s="84" t="s">
        <v>799</v>
      </c>
      <c r="C62" s="86">
        <v>38353</v>
      </c>
      <c r="D62" s="86"/>
      <c r="E62" s="84" t="s">
        <v>682</v>
      </c>
      <c r="F62" s="84" t="s">
        <v>683</v>
      </c>
    </row>
    <row r="63" spans="1:6" ht="12.5" x14ac:dyDescent="0.25">
      <c r="A63" s="84" t="s">
        <v>800</v>
      </c>
      <c r="B63" s="84" t="s">
        <v>801</v>
      </c>
      <c r="C63" s="86">
        <v>38353</v>
      </c>
      <c r="D63" s="86"/>
      <c r="E63" s="84" t="s">
        <v>682</v>
      </c>
      <c r="F63" s="84" t="s">
        <v>683</v>
      </c>
    </row>
    <row r="64" spans="1:6" ht="12.5" x14ac:dyDescent="0.25">
      <c r="A64" s="84" t="s">
        <v>802</v>
      </c>
      <c r="B64" s="84" t="s">
        <v>803</v>
      </c>
      <c r="C64" s="86">
        <v>38353</v>
      </c>
      <c r="D64" s="86"/>
      <c r="E64" s="84" t="s">
        <v>682</v>
      </c>
      <c r="F64" s="84" t="s">
        <v>683</v>
      </c>
    </row>
    <row r="65" spans="1:6" ht="12.5" x14ac:dyDescent="0.25">
      <c r="A65" s="84" t="s">
        <v>804</v>
      </c>
      <c r="B65" s="84" t="s">
        <v>805</v>
      </c>
      <c r="C65" s="86">
        <v>38353</v>
      </c>
      <c r="D65" s="86"/>
      <c r="E65" s="84" t="s">
        <v>682</v>
      </c>
      <c r="F65" s="84" t="s">
        <v>683</v>
      </c>
    </row>
    <row r="66" spans="1:6" ht="12.5" x14ac:dyDescent="0.25">
      <c r="A66" s="84" t="s">
        <v>806</v>
      </c>
      <c r="B66" s="84" t="s">
        <v>807</v>
      </c>
      <c r="C66" s="86">
        <v>38353</v>
      </c>
      <c r="D66" s="86"/>
      <c r="E66" s="84" t="s">
        <v>682</v>
      </c>
      <c r="F66" s="84" t="s">
        <v>683</v>
      </c>
    </row>
    <row r="67" spans="1:6" ht="12.5" x14ac:dyDescent="0.25">
      <c r="A67" s="84" t="s">
        <v>808</v>
      </c>
      <c r="B67" s="84" t="s">
        <v>809</v>
      </c>
      <c r="C67" s="86">
        <v>38353</v>
      </c>
      <c r="D67" s="86"/>
      <c r="E67" s="84" t="s">
        <v>682</v>
      </c>
      <c r="F67" s="84" t="s">
        <v>683</v>
      </c>
    </row>
    <row r="68" spans="1:6" ht="12.5" x14ac:dyDescent="0.25">
      <c r="A68" s="84" t="s">
        <v>810</v>
      </c>
      <c r="B68" s="84" t="s">
        <v>811</v>
      </c>
      <c r="C68" s="86">
        <v>38353</v>
      </c>
      <c r="D68" s="86"/>
      <c r="E68" s="84" t="s">
        <v>682</v>
      </c>
      <c r="F68" s="84" t="s">
        <v>683</v>
      </c>
    </row>
    <row r="69" spans="1:6" ht="12.5" x14ac:dyDescent="0.25">
      <c r="A69" s="84" t="s">
        <v>812</v>
      </c>
      <c r="B69" s="84" t="s">
        <v>813</v>
      </c>
      <c r="C69" s="86">
        <v>38353</v>
      </c>
      <c r="D69" s="86"/>
      <c r="E69" s="84" t="s">
        <v>682</v>
      </c>
      <c r="F69" s="84" t="s">
        <v>683</v>
      </c>
    </row>
    <row r="70" spans="1:6" ht="12.5" x14ac:dyDescent="0.25">
      <c r="A70" s="84" t="s">
        <v>814</v>
      </c>
      <c r="B70" s="84" t="s">
        <v>815</v>
      </c>
      <c r="C70" s="86">
        <v>38353</v>
      </c>
      <c r="D70" s="86"/>
      <c r="E70" s="84" t="s">
        <v>682</v>
      </c>
      <c r="F70" s="84" t="s">
        <v>683</v>
      </c>
    </row>
    <row r="71" spans="1:6" ht="12.5" x14ac:dyDescent="0.25">
      <c r="A71" s="84" t="s">
        <v>816</v>
      </c>
      <c r="B71" s="84" t="s">
        <v>817</v>
      </c>
      <c r="C71" s="86">
        <v>38353</v>
      </c>
      <c r="D71" s="86"/>
      <c r="E71" s="84" t="s">
        <v>682</v>
      </c>
      <c r="F71" s="84" t="s">
        <v>683</v>
      </c>
    </row>
    <row r="72" spans="1:6" ht="12.5" x14ac:dyDescent="0.25">
      <c r="A72" s="84" t="s">
        <v>818</v>
      </c>
      <c r="B72" s="84" t="s">
        <v>819</v>
      </c>
      <c r="C72" s="86">
        <v>38353</v>
      </c>
      <c r="D72" s="86"/>
      <c r="E72" s="84" t="s">
        <v>682</v>
      </c>
      <c r="F72" s="84" t="s">
        <v>683</v>
      </c>
    </row>
    <row r="73" spans="1:6" ht="12.5" x14ac:dyDescent="0.25">
      <c r="A73" s="84" t="s">
        <v>820</v>
      </c>
      <c r="B73" s="84" t="s">
        <v>821</v>
      </c>
      <c r="C73" s="86">
        <v>38353</v>
      </c>
      <c r="D73" s="86"/>
      <c r="E73" s="84" t="s">
        <v>682</v>
      </c>
      <c r="F73" s="84" t="s">
        <v>683</v>
      </c>
    </row>
    <row r="74" spans="1:6" ht="12.5" x14ac:dyDescent="0.25">
      <c r="A74" s="84" t="s">
        <v>822</v>
      </c>
      <c r="B74" s="84" t="s">
        <v>823</v>
      </c>
      <c r="C74" s="86">
        <v>38353</v>
      </c>
      <c r="D74" s="86"/>
      <c r="E74" s="84" t="s">
        <v>682</v>
      </c>
      <c r="F74" s="84" t="s">
        <v>683</v>
      </c>
    </row>
    <row r="75" spans="1:6" ht="12.5" x14ac:dyDescent="0.25">
      <c r="A75" s="84" t="s">
        <v>824</v>
      </c>
      <c r="B75" s="84" t="s">
        <v>825</v>
      </c>
      <c r="C75" s="86">
        <v>38353</v>
      </c>
      <c r="D75" s="86"/>
      <c r="E75" s="84" t="s">
        <v>682</v>
      </c>
      <c r="F75" s="84" t="s">
        <v>683</v>
      </c>
    </row>
    <row r="76" spans="1:6" ht="12.5" x14ac:dyDescent="0.25">
      <c r="A76" s="84" t="s">
        <v>826</v>
      </c>
      <c r="B76" s="84" t="s">
        <v>827</v>
      </c>
      <c r="C76" s="86">
        <v>38353</v>
      </c>
      <c r="D76" s="86"/>
      <c r="E76" s="84" t="s">
        <v>682</v>
      </c>
      <c r="F76" s="84" t="s">
        <v>683</v>
      </c>
    </row>
    <row r="77" spans="1:6" ht="12.5" x14ac:dyDescent="0.25">
      <c r="A77" s="84" t="s">
        <v>828</v>
      </c>
      <c r="B77" s="84" t="s">
        <v>829</v>
      </c>
      <c r="C77" s="86">
        <v>38353</v>
      </c>
      <c r="D77" s="86"/>
      <c r="E77" s="84" t="s">
        <v>682</v>
      </c>
      <c r="F77" s="84" t="s">
        <v>683</v>
      </c>
    </row>
    <row r="78" spans="1:6" ht="12.5" x14ac:dyDescent="0.25">
      <c r="A78" s="84" t="s">
        <v>830</v>
      </c>
      <c r="B78" s="84" t="s">
        <v>831</v>
      </c>
      <c r="C78" s="86">
        <v>38353</v>
      </c>
      <c r="D78" s="86"/>
      <c r="E78" s="84" t="s">
        <v>682</v>
      </c>
      <c r="F78" s="84" t="s">
        <v>683</v>
      </c>
    </row>
    <row r="79" spans="1:6" ht="12.5" x14ac:dyDescent="0.25">
      <c r="A79" s="84" t="s">
        <v>832</v>
      </c>
      <c r="B79" s="84" t="s">
        <v>833</v>
      </c>
      <c r="C79" s="86">
        <v>41275</v>
      </c>
      <c r="D79" s="86"/>
      <c r="E79" s="84" t="s">
        <v>682</v>
      </c>
      <c r="F79" s="84" t="s">
        <v>683</v>
      </c>
    </row>
    <row r="80" spans="1:6" ht="12.5" x14ac:dyDescent="0.25">
      <c r="A80" s="84" t="s">
        <v>834</v>
      </c>
      <c r="B80" s="84" t="s">
        <v>835</v>
      </c>
      <c r="C80" s="86">
        <v>41275</v>
      </c>
      <c r="D80" s="86"/>
      <c r="E80" s="84" t="s">
        <v>682</v>
      </c>
      <c r="F80" s="84" t="s">
        <v>683</v>
      </c>
    </row>
    <row r="81" spans="1:6" ht="12.5" x14ac:dyDescent="0.25">
      <c r="A81" s="84" t="s">
        <v>836</v>
      </c>
      <c r="B81" s="84" t="s">
        <v>837</v>
      </c>
      <c r="C81" s="86">
        <v>38353</v>
      </c>
      <c r="D81" s="86"/>
      <c r="E81" s="84" t="s">
        <v>682</v>
      </c>
      <c r="F81" s="84" t="s">
        <v>683</v>
      </c>
    </row>
    <row r="82" spans="1:6" ht="12.5" x14ac:dyDescent="0.25">
      <c r="A82" s="84" t="s">
        <v>838</v>
      </c>
      <c r="B82" s="84" t="s">
        <v>839</v>
      </c>
      <c r="C82" s="86">
        <v>38353</v>
      </c>
      <c r="D82" s="86"/>
      <c r="E82" s="84" t="s">
        <v>682</v>
      </c>
      <c r="F82" s="84" t="s">
        <v>683</v>
      </c>
    </row>
    <row r="83" spans="1:6" ht="12.5" x14ac:dyDescent="0.25">
      <c r="A83" s="84" t="s">
        <v>840</v>
      </c>
      <c r="B83" s="84" t="s">
        <v>841</v>
      </c>
      <c r="C83" s="86">
        <v>38353</v>
      </c>
      <c r="D83" s="86"/>
      <c r="E83" s="84" t="s">
        <v>682</v>
      </c>
      <c r="F83" s="84" t="s">
        <v>683</v>
      </c>
    </row>
    <row r="84" spans="1:6" ht="12.5" x14ac:dyDescent="0.25">
      <c r="A84" s="84" t="s">
        <v>842</v>
      </c>
      <c r="B84" s="84" t="s">
        <v>843</v>
      </c>
      <c r="C84" s="86">
        <v>40909</v>
      </c>
      <c r="D84" s="86"/>
      <c r="E84" s="84" t="s">
        <v>844</v>
      </c>
      <c r="F84" s="84" t="s">
        <v>845</v>
      </c>
    </row>
    <row r="85" spans="1:6" ht="12.5" x14ac:dyDescent="0.25">
      <c r="A85" s="84" t="s">
        <v>846</v>
      </c>
      <c r="B85" s="84" t="s">
        <v>847</v>
      </c>
      <c r="C85" s="86">
        <v>40909</v>
      </c>
      <c r="D85" s="86"/>
      <c r="E85" s="84" t="s">
        <v>844</v>
      </c>
      <c r="F85" s="84" t="s">
        <v>845</v>
      </c>
    </row>
    <row r="86" spans="1:6" ht="12.5" x14ac:dyDescent="0.25">
      <c r="A86" s="84" t="s">
        <v>848</v>
      </c>
      <c r="B86" s="84" t="s">
        <v>849</v>
      </c>
      <c r="C86" s="86">
        <v>39448</v>
      </c>
      <c r="D86" s="86">
        <v>42004</v>
      </c>
      <c r="E86" s="84" t="s">
        <v>682</v>
      </c>
      <c r="F86" s="84" t="s">
        <v>683</v>
      </c>
    </row>
    <row r="87" spans="1:6" ht="12.5" x14ac:dyDescent="0.25">
      <c r="A87" s="84" t="s">
        <v>850</v>
      </c>
      <c r="B87" s="84" t="s">
        <v>851</v>
      </c>
      <c r="C87" s="86">
        <v>40909</v>
      </c>
      <c r="D87" s="86"/>
      <c r="E87" s="84" t="s">
        <v>682</v>
      </c>
      <c r="F87" s="84" t="s">
        <v>683</v>
      </c>
    </row>
    <row r="88" spans="1:6" ht="12.5" x14ac:dyDescent="0.25">
      <c r="A88" s="84" t="s">
        <v>852</v>
      </c>
      <c r="B88" s="84" t="s">
        <v>853</v>
      </c>
      <c r="C88" s="86">
        <v>40909</v>
      </c>
      <c r="D88" s="86"/>
      <c r="E88" s="84" t="s">
        <v>682</v>
      </c>
      <c r="F88" s="84" t="s">
        <v>683</v>
      </c>
    </row>
    <row r="89" spans="1:6" ht="12.5" x14ac:dyDescent="0.25">
      <c r="A89" s="84" t="s">
        <v>854</v>
      </c>
      <c r="B89" s="84" t="s">
        <v>855</v>
      </c>
      <c r="C89" s="86">
        <v>40909</v>
      </c>
      <c r="D89" s="86"/>
      <c r="E89" s="84" t="s">
        <v>682</v>
      </c>
      <c r="F89" s="84" t="s">
        <v>683</v>
      </c>
    </row>
    <row r="90" spans="1:6" ht="12.5" x14ac:dyDescent="0.25">
      <c r="A90" s="84" t="s">
        <v>856</v>
      </c>
      <c r="B90" s="84" t="s">
        <v>857</v>
      </c>
      <c r="C90" s="86">
        <v>40909</v>
      </c>
      <c r="D90" s="86"/>
      <c r="E90" s="84" t="s">
        <v>682</v>
      </c>
      <c r="F90" s="84" t="s">
        <v>683</v>
      </c>
    </row>
    <row r="91" spans="1:6" ht="12.5" x14ac:dyDescent="0.25">
      <c r="A91" s="84" t="s">
        <v>858</v>
      </c>
      <c r="B91" s="84" t="s">
        <v>859</v>
      </c>
      <c r="C91" s="86">
        <v>40909</v>
      </c>
      <c r="D91" s="86"/>
      <c r="E91" s="84" t="s">
        <v>682</v>
      </c>
      <c r="F91" s="84" t="s">
        <v>683</v>
      </c>
    </row>
    <row r="92" spans="1:6" ht="12.5" x14ac:dyDescent="0.25">
      <c r="A92" s="84" t="s">
        <v>860</v>
      </c>
      <c r="B92" s="84" t="s">
        <v>861</v>
      </c>
      <c r="C92" s="86">
        <v>40909</v>
      </c>
      <c r="D92" s="86"/>
      <c r="E92" s="84" t="s">
        <v>682</v>
      </c>
      <c r="F92" s="84" t="s">
        <v>683</v>
      </c>
    </row>
    <row r="93" spans="1:6" ht="12.5" x14ac:dyDescent="0.25">
      <c r="A93" s="84" t="s">
        <v>862</v>
      </c>
      <c r="B93" s="84" t="s">
        <v>863</v>
      </c>
      <c r="C93" s="86">
        <v>40909</v>
      </c>
      <c r="D93" s="86"/>
      <c r="E93" s="84" t="s">
        <v>682</v>
      </c>
      <c r="F93" s="84" t="s">
        <v>683</v>
      </c>
    </row>
    <row r="94" spans="1:6" ht="12.5" x14ac:dyDescent="0.25">
      <c r="A94" s="84" t="s">
        <v>864</v>
      </c>
      <c r="B94" s="84" t="s">
        <v>865</v>
      </c>
      <c r="C94" s="86">
        <v>38353</v>
      </c>
      <c r="D94" s="86"/>
      <c r="E94" s="84" t="s">
        <v>682</v>
      </c>
      <c r="F94" s="84" t="s">
        <v>683</v>
      </c>
    </row>
    <row r="95" spans="1:6" ht="12.5" x14ac:dyDescent="0.25">
      <c r="A95" s="84" t="s">
        <v>866</v>
      </c>
      <c r="B95" s="84" t="s">
        <v>867</v>
      </c>
      <c r="C95" s="86">
        <v>38353</v>
      </c>
      <c r="D95" s="86"/>
      <c r="E95" s="84" t="s">
        <v>682</v>
      </c>
      <c r="F95" s="84" t="s">
        <v>683</v>
      </c>
    </row>
    <row r="96" spans="1:6" ht="12.5" x14ac:dyDescent="0.25">
      <c r="A96" s="84" t="s">
        <v>868</v>
      </c>
      <c r="B96" s="84" t="s">
        <v>869</v>
      </c>
      <c r="C96" s="86">
        <v>42005</v>
      </c>
      <c r="D96" s="86"/>
      <c r="E96" s="84" t="s">
        <v>682</v>
      </c>
      <c r="F96" s="84" t="s">
        <v>683</v>
      </c>
    </row>
    <row r="97" spans="1:6" ht="12.5" x14ac:dyDescent="0.25">
      <c r="A97" s="84" t="s">
        <v>870</v>
      </c>
      <c r="B97" s="84" t="s">
        <v>871</v>
      </c>
      <c r="C97" s="86">
        <v>41275</v>
      </c>
      <c r="D97" s="86"/>
      <c r="E97" s="84" t="s">
        <v>682</v>
      </c>
      <c r="F97" s="84" t="s">
        <v>683</v>
      </c>
    </row>
    <row r="98" spans="1:6" ht="12.5" x14ac:dyDescent="0.25">
      <c r="A98" s="84" t="s">
        <v>872</v>
      </c>
      <c r="B98" s="84" t="s">
        <v>873</v>
      </c>
      <c r="C98" s="86">
        <v>41275</v>
      </c>
      <c r="D98" s="86"/>
      <c r="E98" s="84" t="s">
        <v>682</v>
      </c>
      <c r="F98" s="84" t="s">
        <v>683</v>
      </c>
    </row>
    <row r="99" spans="1:6" ht="12.5" x14ac:dyDescent="0.25">
      <c r="A99" s="84" t="s">
        <v>874</v>
      </c>
      <c r="B99" s="84" t="s">
        <v>875</v>
      </c>
      <c r="C99" s="86">
        <v>38353</v>
      </c>
      <c r="D99" s="86"/>
      <c r="E99" s="84" t="s">
        <v>682</v>
      </c>
      <c r="F99" s="84" t="s">
        <v>683</v>
      </c>
    </row>
    <row r="100" spans="1:6" ht="12.5" x14ac:dyDescent="0.25">
      <c r="A100" s="84" t="s">
        <v>876</v>
      </c>
      <c r="B100" s="84" t="s">
        <v>877</v>
      </c>
      <c r="C100" s="86">
        <v>38353</v>
      </c>
      <c r="D100" s="86"/>
      <c r="E100" s="84" t="s">
        <v>682</v>
      </c>
      <c r="F100" s="84" t="s">
        <v>683</v>
      </c>
    </row>
    <row r="101" spans="1:6" ht="12.5" x14ac:dyDescent="0.25">
      <c r="A101" s="84" t="s">
        <v>878</v>
      </c>
      <c r="B101" s="84" t="s">
        <v>879</v>
      </c>
      <c r="C101" s="86">
        <v>41640</v>
      </c>
      <c r="D101" s="86"/>
      <c r="E101" s="84" t="s">
        <v>682</v>
      </c>
      <c r="F101" s="84" t="s">
        <v>683</v>
      </c>
    </row>
    <row r="102" spans="1:6" ht="12.5" x14ac:dyDescent="0.25">
      <c r="A102" s="84" t="s">
        <v>880</v>
      </c>
      <c r="B102" s="84" t="s">
        <v>881</v>
      </c>
      <c r="C102" s="86">
        <v>41640</v>
      </c>
      <c r="D102" s="86"/>
      <c r="E102" s="84" t="s">
        <v>682</v>
      </c>
      <c r="F102" s="84" t="s">
        <v>683</v>
      </c>
    </row>
    <row r="103" spans="1:6" ht="12.5" x14ac:dyDescent="0.25">
      <c r="A103" s="84" t="s">
        <v>882</v>
      </c>
      <c r="B103" s="84" t="s">
        <v>883</v>
      </c>
      <c r="C103" s="86">
        <v>42005</v>
      </c>
      <c r="D103" s="86"/>
      <c r="E103" s="84" t="s">
        <v>682</v>
      </c>
      <c r="F103" s="84" t="s">
        <v>683</v>
      </c>
    </row>
    <row r="104" spans="1:6" ht="12.5" x14ac:dyDescent="0.25">
      <c r="A104" s="84" t="s">
        <v>884</v>
      </c>
      <c r="B104" s="84" t="s">
        <v>885</v>
      </c>
      <c r="C104" s="86">
        <v>39448</v>
      </c>
      <c r="D104" s="86"/>
      <c r="E104" s="84" t="s">
        <v>682</v>
      </c>
      <c r="F104" s="84" t="s">
        <v>683</v>
      </c>
    </row>
    <row r="105" spans="1:6" ht="12.5" x14ac:dyDescent="0.25">
      <c r="A105" s="84" t="s">
        <v>886</v>
      </c>
      <c r="B105" s="84" t="s">
        <v>887</v>
      </c>
      <c r="C105" s="86">
        <v>40909</v>
      </c>
      <c r="D105" s="86"/>
      <c r="E105" s="84" t="s">
        <v>682</v>
      </c>
      <c r="F105" s="84" t="s">
        <v>683</v>
      </c>
    </row>
    <row r="106" spans="1:6" ht="12.5" x14ac:dyDescent="0.25">
      <c r="A106" s="84" t="s">
        <v>888</v>
      </c>
      <c r="B106" s="84" t="s">
        <v>889</v>
      </c>
      <c r="C106" s="86">
        <v>41275</v>
      </c>
      <c r="D106" s="86"/>
      <c r="E106" s="84" t="s">
        <v>682</v>
      </c>
      <c r="F106" s="84" t="s">
        <v>683</v>
      </c>
    </row>
    <row r="107" spans="1:6" ht="12.5" x14ac:dyDescent="0.25">
      <c r="A107" s="84" t="s">
        <v>890</v>
      </c>
      <c r="B107" s="84" t="s">
        <v>891</v>
      </c>
      <c r="C107" s="86">
        <v>41275</v>
      </c>
      <c r="D107" s="86"/>
      <c r="E107" s="84" t="s">
        <v>682</v>
      </c>
      <c r="F107" s="84" t="s">
        <v>683</v>
      </c>
    </row>
    <row r="108" spans="1:6" ht="12.5" x14ac:dyDescent="0.25">
      <c r="A108" s="84" t="s">
        <v>892</v>
      </c>
      <c r="B108" s="84" t="s">
        <v>893</v>
      </c>
      <c r="C108" s="86">
        <v>38353</v>
      </c>
      <c r="D108" s="86"/>
      <c r="E108" s="84" t="s">
        <v>678</v>
      </c>
      <c r="F108" s="84" t="s">
        <v>679</v>
      </c>
    </row>
    <row r="109" spans="1:6" ht="12.5" x14ac:dyDescent="0.25">
      <c r="A109" s="84" t="s">
        <v>894</v>
      </c>
      <c r="B109" s="84" t="s">
        <v>895</v>
      </c>
      <c r="C109" s="86">
        <v>38353</v>
      </c>
      <c r="D109" s="86"/>
      <c r="E109" s="84" t="s">
        <v>678</v>
      </c>
      <c r="F109" s="84" t="s">
        <v>679</v>
      </c>
    </row>
    <row r="110" spans="1:6" ht="12.5" x14ac:dyDescent="0.25">
      <c r="A110" s="84" t="s">
        <v>896</v>
      </c>
      <c r="B110" s="84" t="s">
        <v>897</v>
      </c>
      <c r="C110" s="86">
        <v>38353</v>
      </c>
      <c r="D110" s="86"/>
      <c r="E110" s="84" t="s">
        <v>678</v>
      </c>
      <c r="F110" s="84" t="s">
        <v>679</v>
      </c>
    </row>
    <row r="111" spans="1:6" ht="12.5" x14ac:dyDescent="0.25">
      <c r="A111" s="84" t="s">
        <v>898</v>
      </c>
      <c r="B111" s="84" t="s">
        <v>899</v>
      </c>
      <c r="C111" s="86">
        <v>38353</v>
      </c>
      <c r="D111" s="86"/>
      <c r="E111" s="84" t="s">
        <v>678</v>
      </c>
      <c r="F111" s="84" t="s">
        <v>679</v>
      </c>
    </row>
    <row r="112" spans="1:6" ht="12.5" x14ac:dyDescent="0.25">
      <c r="A112" s="84" t="s">
        <v>900</v>
      </c>
      <c r="B112" s="84" t="s">
        <v>901</v>
      </c>
      <c r="C112" s="86">
        <v>38353</v>
      </c>
      <c r="D112" s="86"/>
      <c r="E112" s="84" t="s">
        <v>678</v>
      </c>
      <c r="F112" s="84" t="s">
        <v>679</v>
      </c>
    </row>
    <row r="113" spans="1:6" ht="12.5" x14ac:dyDescent="0.25">
      <c r="A113" s="84" t="s">
        <v>902</v>
      </c>
      <c r="B113" s="84" t="s">
        <v>903</v>
      </c>
      <c r="C113" s="86">
        <v>39539</v>
      </c>
      <c r="D113" s="86">
        <v>43830</v>
      </c>
      <c r="E113" s="84" t="s">
        <v>678</v>
      </c>
      <c r="F113" s="84" t="s">
        <v>679</v>
      </c>
    </row>
    <row r="114" spans="1:6" ht="12.5" x14ac:dyDescent="0.25">
      <c r="A114" s="84" t="s">
        <v>904</v>
      </c>
      <c r="B114" s="84" t="s">
        <v>905</v>
      </c>
      <c r="C114" s="86">
        <v>40909</v>
      </c>
      <c r="D114" s="86"/>
      <c r="E114" s="84" t="s">
        <v>678</v>
      </c>
      <c r="F114" s="84" t="s">
        <v>679</v>
      </c>
    </row>
    <row r="115" spans="1:6" ht="12.5" x14ac:dyDescent="0.25">
      <c r="A115" s="84" t="s">
        <v>906</v>
      </c>
      <c r="B115" s="84" t="s">
        <v>907</v>
      </c>
      <c r="C115" s="86">
        <v>40909</v>
      </c>
      <c r="D115" s="86">
        <v>43830</v>
      </c>
      <c r="E115" s="84" t="s">
        <v>678</v>
      </c>
      <c r="F115" s="84" t="s">
        <v>679</v>
      </c>
    </row>
    <row r="116" spans="1:6" ht="12.5" x14ac:dyDescent="0.25">
      <c r="A116" s="84" t="s">
        <v>908</v>
      </c>
      <c r="B116" s="84" t="s">
        <v>909</v>
      </c>
      <c r="C116" s="86">
        <v>42005</v>
      </c>
      <c r="D116" s="86"/>
      <c r="E116" s="84" t="s">
        <v>678</v>
      </c>
      <c r="F116" s="84" t="s">
        <v>679</v>
      </c>
    </row>
    <row r="117" spans="1:6" ht="12.5" x14ac:dyDescent="0.25">
      <c r="A117" s="84" t="s">
        <v>910</v>
      </c>
      <c r="B117" s="84" t="s">
        <v>911</v>
      </c>
      <c r="C117" s="86">
        <v>42005</v>
      </c>
      <c r="D117" s="86"/>
      <c r="E117" s="84" t="s">
        <v>678</v>
      </c>
      <c r="F117" s="84" t="s">
        <v>679</v>
      </c>
    </row>
    <row r="118" spans="1:6" ht="12.5" x14ac:dyDescent="0.25">
      <c r="A118" s="84" t="s">
        <v>912</v>
      </c>
      <c r="B118" s="84" t="s">
        <v>913</v>
      </c>
      <c r="C118" s="86">
        <v>42005</v>
      </c>
      <c r="D118" s="86"/>
      <c r="E118" s="84" t="s">
        <v>678</v>
      </c>
      <c r="F118" s="84" t="s">
        <v>679</v>
      </c>
    </row>
    <row r="119" spans="1:6" ht="12.5" x14ac:dyDescent="0.25">
      <c r="A119" s="84" t="s">
        <v>914</v>
      </c>
      <c r="B119" s="84" t="s">
        <v>915</v>
      </c>
      <c r="C119" s="86">
        <v>42370</v>
      </c>
      <c r="D119" s="86"/>
      <c r="E119" s="84" t="s">
        <v>678</v>
      </c>
      <c r="F119" s="84" t="s">
        <v>679</v>
      </c>
    </row>
    <row r="120" spans="1:6" ht="12.5" x14ac:dyDescent="0.25">
      <c r="A120" s="84" t="s">
        <v>916</v>
      </c>
      <c r="B120" s="84" t="s">
        <v>917</v>
      </c>
      <c r="C120" s="86">
        <v>42370</v>
      </c>
      <c r="D120" s="86"/>
      <c r="E120" s="84" t="s">
        <v>678</v>
      </c>
      <c r="F120" s="84" t="s">
        <v>679</v>
      </c>
    </row>
    <row r="121" spans="1:6" ht="12.5" x14ac:dyDescent="0.25">
      <c r="A121" s="84" t="s">
        <v>918</v>
      </c>
      <c r="B121" s="84" t="s">
        <v>919</v>
      </c>
      <c r="C121" s="86">
        <v>42370</v>
      </c>
      <c r="D121" s="86"/>
      <c r="E121" s="84" t="s">
        <v>678</v>
      </c>
      <c r="F121" s="84" t="s">
        <v>679</v>
      </c>
    </row>
    <row r="122" spans="1:6" ht="12.5" x14ac:dyDescent="0.25">
      <c r="A122" s="84" t="s">
        <v>920</v>
      </c>
      <c r="B122" s="84" t="s">
        <v>921</v>
      </c>
      <c r="C122" s="86">
        <v>42370</v>
      </c>
      <c r="D122" s="86"/>
      <c r="E122" s="84" t="s">
        <v>678</v>
      </c>
      <c r="F122" s="84" t="s">
        <v>679</v>
      </c>
    </row>
    <row r="123" spans="1:6" ht="12.5" x14ac:dyDescent="0.25">
      <c r="A123" s="84" t="s">
        <v>922</v>
      </c>
      <c r="B123" s="84" t="s">
        <v>923</v>
      </c>
      <c r="C123" s="86">
        <v>43831</v>
      </c>
      <c r="D123" s="86"/>
      <c r="E123" s="84" t="s">
        <v>678</v>
      </c>
      <c r="F123" s="84" t="s">
        <v>679</v>
      </c>
    </row>
    <row r="124" spans="1:6" ht="12.5" x14ac:dyDescent="0.25">
      <c r="A124" s="84" t="s">
        <v>924</v>
      </c>
      <c r="B124" s="84" t="s">
        <v>925</v>
      </c>
      <c r="C124" s="86">
        <v>43831</v>
      </c>
      <c r="D124" s="86"/>
      <c r="E124" s="84" t="s">
        <v>678</v>
      </c>
      <c r="F124" s="84" t="s">
        <v>679</v>
      </c>
    </row>
    <row r="125" spans="1:6" ht="12.5" x14ac:dyDescent="0.25">
      <c r="A125" s="84" t="s">
        <v>926</v>
      </c>
      <c r="B125" s="84" t="s">
        <v>927</v>
      </c>
      <c r="C125" s="86">
        <v>43831</v>
      </c>
      <c r="D125" s="86"/>
      <c r="E125" s="84" t="s">
        <v>678</v>
      </c>
      <c r="F125" s="84" t="s">
        <v>679</v>
      </c>
    </row>
    <row r="126" spans="1:6" ht="12.5" x14ac:dyDescent="0.25">
      <c r="A126" s="84" t="s">
        <v>928</v>
      </c>
      <c r="B126" s="84" t="s">
        <v>929</v>
      </c>
      <c r="C126" s="86">
        <v>43831</v>
      </c>
      <c r="D126" s="86"/>
      <c r="E126" s="84" t="s">
        <v>678</v>
      </c>
      <c r="F126" s="84" t="s">
        <v>679</v>
      </c>
    </row>
    <row r="127" spans="1:6" ht="12.5" x14ac:dyDescent="0.25">
      <c r="A127" s="84" t="s">
        <v>930</v>
      </c>
      <c r="B127" s="84" t="s">
        <v>931</v>
      </c>
      <c r="C127" s="86">
        <v>43831</v>
      </c>
      <c r="D127" s="86"/>
      <c r="E127" s="84" t="s">
        <v>678</v>
      </c>
      <c r="F127" s="84" t="s">
        <v>679</v>
      </c>
    </row>
    <row r="128" spans="1:6" ht="12.5" x14ac:dyDescent="0.25">
      <c r="A128" s="84" t="s">
        <v>932</v>
      </c>
      <c r="B128" s="84" t="s">
        <v>933</v>
      </c>
      <c r="C128" s="86"/>
      <c r="D128" s="86"/>
      <c r="E128" s="84" t="s">
        <v>678</v>
      </c>
      <c r="F128" s="84" t="s">
        <v>679</v>
      </c>
    </row>
    <row r="129" spans="1:6" ht="12.5" x14ac:dyDescent="0.25">
      <c r="A129" s="84" t="s">
        <v>934</v>
      </c>
      <c r="B129" s="84" t="s">
        <v>935</v>
      </c>
      <c r="C129" s="86"/>
      <c r="D129" s="86"/>
      <c r="E129" s="84" t="s">
        <v>678</v>
      </c>
      <c r="F129" s="84" t="s">
        <v>679</v>
      </c>
    </row>
    <row r="130" spans="1:6" ht="12.5" x14ac:dyDescent="0.25">
      <c r="A130" s="84" t="s">
        <v>936</v>
      </c>
      <c r="B130" s="84" t="s">
        <v>937</v>
      </c>
      <c r="C130" s="86"/>
      <c r="D130" s="86"/>
      <c r="E130" s="84" t="s">
        <v>678</v>
      </c>
      <c r="F130" s="84" t="s">
        <v>679</v>
      </c>
    </row>
    <row r="131" spans="1:6" ht="12.5" x14ac:dyDescent="0.25">
      <c r="A131" s="84" t="s">
        <v>938</v>
      </c>
      <c r="B131" s="84" t="s">
        <v>939</v>
      </c>
      <c r="C131" s="86"/>
      <c r="D131" s="86"/>
      <c r="E131" s="84" t="s">
        <v>678</v>
      </c>
      <c r="F131" s="84" t="s">
        <v>679</v>
      </c>
    </row>
    <row r="132" spans="1:6" ht="12.5" x14ac:dyDescent="0.25">
      <c r="A132" s="84" t="s">
        <v>940</v>
      </c>
      <c r="B132" s="84" t="s">
        <v>941</v>
      </c>
      <c r="C132" s="86">
        <v>38353</v>
      </c>
      <c r="D132" s="86"/>
      <c r="E132" s="84" t="s">
        <v>678</v>
      </c>
      <c r="F132" s="84" t="s">
        <v>679</v>
      </c>
    </row>
    <row r="133" spans="1:6" ht="12.5" x14ac:dyDescent="0.25">
      <c r="A133" s="84" t="s">
        <v>942</v>
      </c>
      <c r="B133" s="84" t="s">
        <v>943</v>
      </c>
      <c r="C133" s="86">
        <v>38353</v>
      </c>
      <c r="D133" s="86"/>
      <c r="E133" s="84" t="s">
        <v>678</v>
      </c>
      <c r="F133" s="84" t="s">
        <v>679</v>
      </c>
    </row>
    <row r="134" spans="1:6" ht="12.5" x14ac:dyDescent="0.25">
      <c r="A134" s="84" t="s">
        <v>944</v>
      </c>
      <c r="B134" s="84" t="s">
        <v>945</v>
      </c>
      <c r="C134" s="86">
        <v>38353</v>
      </c>
      <c r="D134" s="86"/>
      <c r="E134" s="84" t="s">
        <v>678</v>
      </c>
      <c r="F134" s="84" t="s">
        <v>679</v>
      </c>
    </row>
    <row r="135" spans="1:6" ht="12.5" x14ac:dyDescent="0.25">
      <c r="A135" s="84" t="s">
        <v>946</v>
      </c>
      <c r="B135" s="84" t="s">
        <v>947</v>
      </c>
      <c r="C135" s="86">
        <v>38353</v>
      </c>
      <c r="D135" s="86"/>
      <c r="E135" s="84" t="s">
        <v>678</v>
      </c>
      <c r="F135" s="84" t="s">
        <v>679</v>
      </c>
    </row>
    <row r="136" spans="1:6" ht="12.5" x14ac:dyDescent="0.25">
      <c r="A136" s="84" t="s">
        <v>948</v>
      </c>
      <c r="B136" s="84" t="s">
        <v>949</v>
      </c>
      <c r="C136" s="86">
        <v>38353</v>
      </c>
      <c r="D136" s="86"/>
      <c r="E136" s="84" t="s">
        <v>678</v>
      </c>
      <c r="F136" s="84" t="s">
        <v>679</v>
      </c>
    </row>
    <row r="137" spans="1:6" ht="12.5" x14ac:dyDescent="0.25">
      <c r="A137" s="84" t="s">
        <v>950</v>
      </c>
      <c r="B137" s="84" t="s">
        <v>951</v>
      </c>
      <c r="C137" s="86">
        <v>38353</v>
      </c>
      <c r="D137" s="86"/>
      <c r="E137" s="84" t="s">
        <v>678</v>
      </c>
      <c r="F137" s="84" t="s">
        <v>679</v>
      </c>
    </row>
    <row r="138" spans="1:6" ht="12.5" x14ac:dyDescent="0.25">
      <c r="A138" s="84" t="s">
        <v>952</v>
      </c>
      <c r="B138" s="84" t="s">
        <v>953</v>
      </c>
      <c r="C138" s="86">
        <v>38353</v>
      </c>
      <c r="D138" s="86"/>
      <c r="E138" s="84" t="s">
        <v>678</v>
      </c>
      <c r="F138" s="84" t="s">
        <v>679</v>
      </c>
    </row>
    <row r="139" spans="1:6" ht="12.5" x14ac:dyDescent="0.25">
      <c r="A139" s="84" t="s">
        <v>954</v>
      </c>
      <c r="B139" s="84" t="s">
        <v>955</v>
      </c>
      <c r="C139" s="86">
        <v>38353</v>
      </c>
      <c r="D139" s="86"/>
      <c r="E139" s="84" t="s">
        <v>678</v>
      </c>
      <c r="F139" s="84" t="s">
        <v>679</v>
      </c>
    </row>
    <row r="140" spans="1:6" ht="12.5" x14ac:dyDescent="0.25">
      <c r="A140" s="84" t="s">
        <v>956</v>
      </c>
      <c r="B140" s="84" t="s">
        <v>957</v>
      </c>
      <c r="C140" s="86">
        <v>38353</v>
      </c>
      <c r="D140" s="86"/>
      <c r="E140" s="84" t="s">
        <v>678</v>
      </c>
      <c r="F140" s="84" t="s">
        <v>679</v>
      </c>
    </row>
    <row r="141" spans="1:6" ht="12.5" x14ac:dyDescent="0.25">
      <c r="A141" s="84" t="s">
        <v>958</v>
      </c>
      <c r="B141" s="84" t="s">
        <v>959</v>
      </c>
      <c r="C141" s="86">
        <v>38353</v>
      </c>
      <c r="D141" s="86"/>
      <c r="E141" s="84" t="s">
        <v>678</v>
      </c>
      <c r="F141" s="84" t="s">
        <v>679</v>
      </c>
    </row>
    <row r="142" spans="1:6" ht="12.5" x14ac:dyDescent="0.25">
      <c r="A142" s="84" t="s">
        <v>960</v>
      </c>
      <c r="B142" s="84" t="s">
        <v>961</v>
      </c>
      <c r="C142" s="86">
        <v>38353</v>
      </c>
      <c r="D142" s="86"/>
      <c r="E142" s="84" t="s">
        <v>678</v>
      </c>
      <c r="F142" s="84" t="s">
        <v>679</v>
      </c>
    </row>
    <row r="143" spans="1:6" ht="12.5" x14ac:dyDescent="0.25">
      <c r="A143" s="84" t="s">
        <v>962</v>
      </c>
      <c r="B143" s="84" t="s">
        <v>963</v>
      </c>
      <c r="C143" s="86">
        <v>38353</v>
      </c>
      <c r="D143" s="86"/>
      <c r="E143" s="84" t="s">
        <v>678</v>
      </c>
      <c r="F143" s="84" t="s">
        <v>679</v>
      </c>
    </row>
    <row r="144" spans="1:6" ht="12.5" x14ac:dyDescent="0.25">
      <c r="A144" s="84" t="s">
        <v>964</v>
      </c>
      <c r="B144" s="84" t="s">
        <v>965</v>
      </c>
      <c r="C144" s="86">
        <v>38353</v>
      </c>
      <c r="D144" s="86"/>
      <c r="E144" s="84" t="s">
        <v>678</v>
      </c>
      <c r="F144" s="84" t="s">
        <v>679</v>
      </c>
    </row>
    <row r="145" spans="1:6" ht="12.5" x14ac:dyDescent="0.25">
      <c r="A145" s="84" t="s">
        <v>966</v>
      </c>
      <c r="B145" s="84" t="s">
        <v>967</v>
      </c>
      <c r="C145" s="86">
        <v>38353</v>
      </c>
      <c r="D145" s="86"/>
      <c r="E145" s="84" t="s">
        <v>678</v>
      </c>
      <c r="F145" s="84" t="s">
        <v>679</v>
      </c>
    </row>
    <row r="146" spans="1:6" ht="12.5" x14ac:dyDescent="0.25">
      <c r="A146" s="84" t="s">
        <v>968</v>
      </c>
      <c r="B146" s="84" t="s">
        <v>969</v>
      </c>
      <c r="C146" s="86">
        <v>38353</v>
      </c>
      <c r="D146" s="86"/>
      <c r="E146" s="84" t="s">
        <v>678</v>
      </c>
      <c r="F146" s="84" t="s">
        <v>679</v>
      </c>
    </row>
    <row r="147" spans="1:6" ht="12.5" x14ac:dyDescent="0.25">
      <c r="A147" s="84" t="s">
        <v>970</v>
      </c>
      <c r="B147" s="84" t="s">
        <v>971</v>
      </c>
      <c r="C147" s="86">
        <v>38353</v>
      </c>
      <c r="D147" s="86"/>
      <c r="E147" s="84" t="s">
        <v>678</v>
      </c>
      <c r="F147" s="84" t="s">
        <v>679</v>
      </c>
    </row>
    <row r="148" spans="1:6" ht="12.5" x14ac:dyDescent="0.25">
      <c r="A148" s="84" t="s">
        <v>972</v>
      </c>
      <c r="B148" s="84" t="s">
        <v>973</v>
      </c>
      <c r="C148" s="86">
        <v>38749</v>
      </c>
      <c r="D148" s="86"/>
      <c r="E148" s="84" t="s">
        <v>678</v>
      </c>
      <c r="F148" s="84" t="s">
        <v>679</v>
      </c>
    </row>
    <row r="149" spans="1:6" ht="12.5" x14ac:dyDescent="0.25">
      <c r="A149" s="84" t="s">
        <v>974</v>
      </c>
      <c r="B149" s="84" t="s">
        <v>975</v>
      </c>
      <c r="C149" s="86">
        <v>38353</v>
      </c>
      <c r="D149" s="86"/>
      <c r="E149" s="84" t="s">
        <v>678</v>
      </c>
      <c r="F149" s="84" t="s">
        <v>679</v>
      </c>
    </row>
    <row r="150" spans="1:6" ht="12.5" x14ac:dyDescent="0.25">
      <c r="A150" s="84" t="s">
        <v>976</v>
      </c>
      <c r="B150" s="84" t="s">
        <v>977</v>
      </c>
      <c r="C150" s="86">
        <v>38353</v>
      </c>
      <c r="D150" s="86"/>
      <c r="E150" s="84" t="s">
        <v>678</v>
      </c>
      <c r="F150" s="84" t="s">
        <v>679</v>
      </c>
    </row>
    <row r="151" spans="1:6" ht="12.5" x14ac:dyDescent="0.25">
      <c r="A151" s="84" t="s">
        <v>978</v>
      </c>
      <c r="B151" s="84" t="s">
        <v>979</v>
      </c>
      <c r="C151" s="86">
        <v>38353</v>
      </c>
      <c r="D151" s="86"/>
      <c r="E151" s="84" t="s">
        <v>678</v>
      </c>
      <c r="F151" s="84" t="s">
        <v>679</v>
      </c>
    </row>
    <row r="152" spans="1:6" ht="12.5" x14ac:dyDescent="0.25">
      <c r="A152" s="84" t="s">
        <v>980</v>
      </c>
      <c r="B152" s="84" t="s">
        <v>981</v>
      </c>
      <c r="C152" s="86">
        <v>38353</v>
      </c>
      <c r="D152" s="86"/>
      <c r="E152" s="84" t="s">
        <v>678</v>
      </c>
      <c r="F152" s="84" t="s">
        <v>679</v>
      </c>
    </row>
    <row r="153" spans="1:6" ht="12.5" x14ac:dyDescent="0.25">
      <c r="A153" s="84" t="s">
        <v>982</v>
      </c>
      <c r="B153" s="84" t="s">
        <v>983</v>
      </c>
      <c r="C153" s="86">
        <v>38353</v>
      </c>
      <c r="D153" s="86"/>
      <c r="E153" s="84" t="s">
        <v>678</v>
      </c>
      <c r="F153" s="84" t="s">
        <v>679</v>
      </c>
    </row>
    <row r="154" spans="1:6" ht="12.5" x14ac:dyDescent="0.25">
      <c r="A154" s="84" t="s">
        <v>984</v>
      </c>
      <c r="B154" s="84" t="s">
        <v>985</v>
      </c>
      <c r="C154" s="86">
        <v>38353</v>
      </c>
      <c r="D154" s="86"/>
      <c r="E154" s="84" t="s">
        <v>678</v>
      </c>
      <c r="F154" s="84" t="s">
        <v>679</v>
      </c>
    </row>
    <row r="155" spans="1:6" ht="12.5" x14ac:dyDescent="0.25">
      <c r="A155" s="84" t="s">
        <v>986</v>
      </c>
      <c r="B155" s="84" t="s">
        <v>987</v>
      </c>
      <c r="C155" s="86">
        <v>38353</v>
      </c>
      <c r="D155" s="86"/>
      <c r="E155" s="84" t="s">
        <v>678</v>
      </c>
      <c r="F155" s="84" t="s">
        <v>679</v>
      </c>
    </row>
    <row r="156" spans="1:6" ht="12.5" x14ac:dyDescent="0.25">
      <c r="A156" s="84" t="s">
        <v>988</v>
      </c>
      <c r="B156" s="84" t="s">
        <v>989</v>
      </c>
      <c r="C156" s="86">
        <v>38353</v>
      </c>
      <c r="D156" s="86"/>
      <c r="E156" s="84" t="s">
        <v>678</v>
      </c>
      <c r="F156" s="84" t="s">
        <v>679</v>
      </c>
    </row>
    <row r="157" spans="1:6" ht="12.5" x14ac:dyDescent="0.25">
      <c r="A157" s="84" t="s">
        <v>990</v>
      </c>
      <c r="B157" s="84" t="s">
        <v>991</v>
      </c>
      <c r="C157" s="86">
        <v>38353</v>
      </c>
      <c r="D157" s="86"/>
      <c r="E157" s="84" t="s">
        <v>678</v>
      </c>
      <c r="F157" s="84" t="s">
        <v>679</v>
      </c>
    </row>
    <row r="158" spans="1:6" ht="12.5" x14ac:dyDescent="0.25">
      <c r="A158" s="84" t="s">
        <v>992</v>
      </c>
      <c r="B158" s="84" t="s">
        <v>993</v>
      </c>
      <c r="C158" s="86">
        <v>38353</v>
      </c>
      <c r="D158" s="86"/>
      <c r="E158" s="84" t="s">
        <v>678</v>
      </c>
      <c r="F158" s="84" t="s">
        <v>679</v>
      </c>
    </row>
    <row r="159" spans="1:6" ht="12.5" x14ac:dyDescent="0.25">
      <c r="A159" s="84" t="s">
        <v>994</v>
      </c>
      <c r="B159" s="84" t="s">
        <v>995</v>
      </c>
      <c r="C159" s="86">
        <v>38353</v>
      </c>
      <c r="D159" s="86"/>
      <c r="E159" s="84" t="s">
        <v>678</v>
      </c>
      <c r="F159" s="84" t="s">
        <v>679</v>
      </c>
    </row>
    <row r="160" spans="1:6" ht="12.5" x14ac:dyDescent="0.25">
      <c r="A160" s="84" t="s">
        <v>996</v>
      </c>
      <c r="B160" s="84" t="s">
        <v>997</v>
      </c>
      <c r="C160" s="86">
        <v>38353</v>
      </c>
      <c r="D160" s="86"/>
      <c r="E160" s="84" t="s">
        <v>678</v>
      </c>
      <c r="F160" s="84" t="s">
        <v>679</v>
      </c>
    </row>
    <row r="161" spans="1:6" ht="12.5" x14ac:dyDescent="0.25">
      <c r="A161" s="84" t="s">
        <v>998</v>
      </c>
      <c r="B161" s="84" t="s">
        <v>999</v>
      </c>
      <c r="C161" s="86">
        <v>38353</v>
      </c>
      <c r="D161" s="86"/>
      <c r="E161" s="84" t="s">
        <v>678</v>
      </c>
      <c r="F161" s="84" t="s">
        <v>679</v>
      </c>
    </row>
    <row r="162" spans="1:6" ht="12.5" x14ac:dyDescent="0.25">
      <c r="A162" s="84" t="s">
        <v>1000</v>
      </c>
      <c r="B162" s="84" t="s">
        <v>1001</v>
      </c>
      <c r="C162" s="86">
        <v>38353</v>
      </c>
      <c r="D162" s="86"/>
      <c r="E162" s="84" t="s">
        <v>678</v>
      </c>
      <c r="F162" s="84" t="s">
        <v>679</v>
      </c>
    </row>
    <row r="163" spans="1:6" ht="12.5" x14ac:dyDescent="0.25">
      <c r="A163" s="84" t="s">
        <v>1002</v>
      </c>
      <c r="B163" s="84" t="s">
        <v>1003</v>
      </c>
      <c r="C163" s="86">
        <v>38353</v>
      </c>
      <c r="D163" s="86"/>
      <c r="E163" s="84" t="s">
        <v>678</v>
      </c>
      <c r="F163" s="84" t="s">
        <v>679</v>
      </c>
    </row>
    <row r="164" spans="1:6" ht="12.5" x14ac:dyDescent="0.25">
      <c r="A164" s="84" t="s">
        <v>1004</v>
      </c>
      <c r="B164" s="84" t="s">
        <v>1005</v>
      </c>
      <c r="C164" s="86">
        <v>38353</v>
      </c>
      <c r="D164" s="86"/>
      <c r="E164" s="84" t="s">
        <v>678</v>
      </c>
      <c r="F164" s="84" t="s">
        <v>679</v>
      </c>
    </row>
    <row r="165" spans="1:6" ht="12.5" x14ac:dyDescent="0.25">
      <c r="A165" s="84" t="s">
        <v>1006</v>
      </c>
      <c r="B165" s="84" t="s">
        <v>1007</v>
      </c>
      <c r="C165" s="86">
        <v>38353</v>
      </c>
      <c r="D165" s="86"/>
      <c r="E165" s="84" t="s">
        <v>678</v>
      </c>
      <c r="F165" s="84" t="s">
        <v>679</v>
      </c>
    </row>
    <row r="166" spans="1:6" ht="12.5" x14ac:dyDescent="0.25">
      <c r="A166" s="84" t="s">
        <v>1008</v>
      </c>
      <c r="B166" s="84" t="s">
        <v>1009</v>
      </c>
      <c r="C166" s="86">
        <v>38353</v>
      </c>
      <c r="D166" s="86"/>
      <c r="E166" s="84" t="s">
        <v>678</v>
      </c>
      <c r="F166" s="84" t="s">
        <v>679</v>
      </c>
    </row>
    <row r="167" spans="1:6" ht="12.5" x14ac:dyDescent="0.25">
      <c r="A167" s="84" t="s">
        <v>1010</v>
      </c>
      <c r="B167" s="84" t="s">
        <v>1011</v>
      </c>
      <c r="C167" s="86">
        <v>38353</v>
      </c>
      <c r="D167" s="86"/>
      <c r="E167" s="84" t="s">
        <v>678</v>
      </c>
      <c r="F167" s="84" t="s">
        <v>679</v>
      </c>
    </row>
    <row r="168" spans="1:6" ht="12.5" x14ac:dyDescent="0.25">
      <c r="A168" s="84" t="s">
        <v>1012</v>
      </c>
      <c r="B168" s="84" t="s">
        <v>1013</v>
      </c>
      <c r="C168" s="86">
        <v>38353</v>
      </c>
      <c r="D168" s="86"/>
      <c r="E168" s="84" t="s">
        <v>678</v>
      </c>
      <c r="F168" s="84" t="s">
        <v>679</v>
      </c>
    </row>
    <row r="169" spans="1:6" ht="12.5" x14ac:dyDescent="0.25">
      <c r="A169" s="84" t="s">
        <v>1014</v>
      </c>
      <c r="B169" s="84" t="s">
        <v>1015</v>
      </c>
      <c r="C169" s="86">
        <v>38353</v>
      </c>
      <c r="D169" s="86"/>
      <c r="E169" s="84" t="s">
        <v>678</v>
      </c>
      <c r="F169" s="84" t="s">
        <v>679</v>
      </c>
    </row>
    <row r="170" spans="1:6" ht="12.5" x14ac:dyDescent="0.25">
      <c r="A170" s="84" t="s">
        <v>1016</v>
      </c>
      <c r="B170" s="84" t="s">
        <v>1017</v>
      </c>
      <c r="C170" s="86">
        <v>38353</v>
      </c>
      <c r="D170" s="86"/>
      <c r="E170" s="84" t="s">
        <v>678</v>
      </c>
      <c r="F170" s="84" t="s">
        <v>679</v>
      </c>
    </row>
    <row r="171" spans="1:6" ht="12.5" x14ac:dyDescent="0.25">
      <c r="A171" s="84" t="s">
        <v>1018</v>
      </c>
      <c r="B171" s="84" t="s">
        <v>1019</v>
      </c>
      <c r="C171" s="86">
        <v>38353</v>
      </c>
      <c r="D171" s="86"/>
      <c r="E171" s="84" t="s">
        <v>678</v>
      </c>
      <c r="F171" s="84" t="s">
        <v>679</v>
      </c>
    </row>
    <row r="172" spans="1:6" ht="12.5" x14ac:dyDescent="0.25">
      <c r="A172" s="84" t="s">
        <v>1020</v>
      </c>
      <c r="B172" s="84" t="s">
        <v>1021</v>
      </c>
      <c r="C172" s="86">
        <v>38353</v>
      </c>
      <c r="D172" s="86"/>
      <c r="E172" s="84" t="s">
        <v>678</v>
      </c>
      <c r="F172" s="84" t="s">
        <v>679</v>
      </c>
    </row>
    <row r="173" spans="1:6" ht="12.5" x14ac:dyDescent="0.25">
      <c r="A173" s="84" t="s">
        <v>1022</v>
      </c>
      <c r="B173" s="84" t="s">
        <v>1023</v>
      </c>
      <c r="C173" s="86">
        <v>38353</v>
      </c>
      <c r="D173" s="86"/>
      <c r="E173" s="84" t="s">
        <v>678</v>
      </c>
      <c r="F173" s="84" t="s">
        <v>679</v>
      </c>
    </row>
    <row r="174" spans="1:6" ht="12.5" x14ac:dyDescent="0.25">
      <c r="A174" s="84" t="s">
        <v>1024</v>
      </c>
      <c r="B174" s="84" t="s">
        <v>1025</v>
      </c>
      <c r="C174" s="86">
        <v>41640</v>
      </c>
      <c r="D174" s="86"/>
      <c r="E174" s="84" t="s">
        <v>678</v>
      </c>
      <c r="F174" s="84" t="s">
        <v>679</v>
      </c>
    </row>
    <row r="175" spans="1:6" ht="12.5" x14ac:dyDescent="0.25">
      <c r="A175" s="84" t="s">
        <v>1026</v>
      </c>
      <c r="B175" s="84" t="s">
        <v>1027</v>
      </c>
      <c r="C175" s="86">
        <v>41640</v>
      </c>
      <c r="D175" s="86"/>
      <c r="E175" s="84" t="s">
        <v>678</v>
      </c>
      <c r="F175" s="84" t="s">
        <v>679</v>
      </c>
    </row>
    <row r="176" spans="1:6" ht="12.5" x14ac:dyDescent="0.25">
      <c r="A176" s="84" t="s">
        <v>1028</v>
      </c>
      <c r="B176" s="84" t="s">
        <v>1029</v>
      </c>
      <c r="C176" s="86">
        <v>38353</v>
      </c>
      <c r="D176" s="86"/>
      <c r="E176" s="84" t="s">
        <v>678</v>
      </c>
      <c r="F176" s="84" t="s">
        <v>679</v>
      </c>
    </row>
    <row r="177" spans="1:6" ht="12.5" x14ac:dyDescent="0.25">
      <c r="A177" s="84" t="s">
        <v>1030</v>
      </c>
      <c r="B177" s="84" t="s">
        <v>1031</v>
      </c>
      <c r="C177" s="86">
        <v>38353</v>
      </c>
      <c r="D177" s="86"/>
      <c r="E177" s="84" t="s">
        <v>678</v>
      </c>
      <c r="F177" s="84" t="s">
        <v>679</v>
      </c>
    </row>
    <row r="178" spans="1:6" ht="12.5" x14ac:dyDescent="0.25">
      <c r="A178" s="84" t="s">
        <v>1032</v>
      </c>
      <c r="B178" s="84" t="s">
        <v>1033</v>
      </c>
      <c r="C178" s="86">
        <v>38353</v>
      </c>
      <c r="D178" s="86"/>
      <c r="E178" s="84" t="s">
        <v>678</v>
      </c>
      <c r="F178" s="84" t="s">
        <v>679</v>
      </c>
    </row>
    <row r="179" spans="1:6" ht="12.5" x14ac:dyDescent="0.25">
      <c r="A179" s="84" t="s">
        <v>1034</v>
      </c>
      <c r="B179" s="84" t="s">
        <v>1035</v>
      </c>
      <c r="C179" s="86">
        <v>38353</v>
      </c>
      <c r="D179" s="86"/>
      <c r="E179" s="84" t="s">
        <v>678</v>
      </c>
      <c r="F179" s="84" t="s">
        <v>679</v>
      </c>
    </row>
    <row r="180" spans="1:6" ht="12.5" x14ac:dyDescent="0.25">
      <c r="A180" s="84" t="s">
        <v>1036</v>
      </c>
      <c r="B180" s="84" t="s">
        <v>1037</v>
      </c>
      <c r="C180" s="86">
        <v>38353</v>
      </c>
      <c r="D180" s="86"/>
      <c r="E180" s="84" t="s">
        <v>678</v>
      </c>
      <c r="F180" s="84" t="s">
        <v>679</v>
      </c>
    </row>
    <row r="181" spans="1:6" ht="12.5" x14ac:dyDescent="0.25">
      <c r="A181" s="84" t="s">
        <v>1038</v>
      </c>
      <c r="B181" s="84" t="s">
        <v>1039</v>
      </c>
      <c r="C181" s="86">
        <v>38353</v>
      </c>
      <c r="D181" s="86"/>
      <c r="E181" s="84" t="s">
        <v>678</v>
      </c>
      <c r="F181" s="84" t="s">
        <v>679</v>
      </c>
    </row>
    <row r="182" spans="1:6" ht="12.5" x14ac:dyDescent="0.25">
      <c r="A182" s="84" t="s">
        <v>1040</v>
      </c>
      <c r="B182" s="84" t="s">
        <v>1041</v>
      </c>
      <c r="C182" s="86">
        <v>38353</v>
      </c>
      <c r="D182" s="86"/>
      <c r="E182" s="84" t="s">
        <v>678</v>
      </c>
      <c r="F182" s="84" t="s">
        <v>679</v>
      </c>
    </row>
    <row r="183" spans="1:6" ht="12.5" x14ac:dyDescent="0.25">
      <c r="A183" s="84" t="s">
        <v>1042</v>
      </c>
      <c r="B183" s="84" t="s">
        <v>1043</v>
      </c>
      <c r="C183" s="86">
        <v>38353</v>
      </c>
      <c r="D183" s="86"/>
      <c r="E183" s="84" t="s">
        <v>678</v>
      </c>
      <c r="F183" s="84" t="s">
        <v>679</v>
      </c>
    </row>
    <row r="184" spans="1:6" ht="12.5" x14ac:dyDescent="0.25">
      <c r="A184" s="84" t="s">
        <v>1044</v>
      </c>
      <c r="B184" s="84" t="s">
        <v>1045</v>
      </c>
      <c r="C184" s="86">
        <v>38749</v>
      </c>
      <c r="D184" s="86"/>
      <c r="E184" s="84" t="s">
        <v>678</v>
      </c>
      <c r="F184" s="84" t="s">
        <v>679</v>
      </c>
    </row>
    <row r="185" spans="1:6" ht="12.5" x14ac:dyDescent="0.25">
      <c r="A185" s="84" t="s">
        <v>1046</v>
      </c>
      <c r="B185" s="84" t="s">
        <v>1047</v>
      </c>
      <c r="C185" s="86">
        <v>38353</v>
      </c>
      <c r="D185" s="86"/>
      <c r="E185" s="84" t="s">
        <v>678</v>
      </c>
      <c r="F185" s="84" t="s">
        <v>679</v>
      </c>
    </row>
    <row r="186" spans="1:6" ht="12.5" x14ac:dyDescent="0.25">
      <c r="A186" s="84" t="s">
        <v>1048</v>
      </c>
      <c r="B186" s="84" t="s">
        <v>1049</v>
      </c>
      <c r="C186" s="86">
        <v>38353</v>
      </c>
      <c r="D186" s="86"/>
      <c r="E186" s="84" t="s">
        <v>678</v>
      </c>
      <c r="F186" s="84" t="s">
        <v>679</v>
      </c>
    </row>
    <row r="187" spans="1:6" ht="12.5" x14ac:dyDescent="0.25">
      <c r="A187" s="84" t="s">
        <v>1050</v>
      </c>
      <c r="B187" s="84" t="s">
        <v>1051</v>
      </c>
      <c r="C187" s="86">
        <v>38353</v>
      </c>
      <c r="D187" s="86"/>
      <c r="E187" s="84" t="s">
        <v>678</v>
      </c>
      <c r="F187" s="84" t="s">
        <v>679</v>
      </c>
    </row>
    <row r="188" spans="1:6" ht="12.5" x14ac:dyDescent="0.25">
      <c r="A188" s="84" t="s">
        <v>1052</v>
      </c>
      <c r="B188" s="84" t="s">
        <v>1053</v>
      </c>
      <c r="C188" s="86">
        <v>38353</v>
      </c>
      <c r="D188" s="86"/>
      <c r="E188" s="84" t="s">
        <v>678</v>
      </c>
      <c r="F188" s="84" t="s">
        <v>679</v>
      </c>
    </row>
    <row r="189" spans="1:6" ht="12.5" x14ac:dyDescent="0.25">
      <c r="A189" s="84" t="s">
        <v>1054</v>
      </c>
      <c r="B189" s="84" t="s">
        <v>1055</v>
      </c>
      <c r="C189" s="86">
        <v>38353</v>
      </c>
      <c r="D189" s="86"/>
      <c r="E189" s="84" t="s">
        <v>678</v>
      </c>
      <c r="F189" s="84" t="s">
        <v>679</v>
      </c>
    </row>
    <row r="190" spans="1:6" ht="12.5" x14ac:dyDescent="0.25">
      <c r="A190" s="84" t="s">
        <v>1056</v>
      </c>
      <c r="B190" s="84" t="s">
        <v>1057</v>
      </c>
      <c r="C190" s="86">
        <v>38353</v>
      </c>
      <c r="D190" s="86"/>
      <c r="E190" s="84" t="s">
        <v>678</v>
      </c>
      <c r="F190" s="84" t="s">
        <v>679</v>
      </c>
    </row>
    <row r="191" spans="1:6" ht="12.5" x14ac:dyDescent="0.25">
      <c r="A191" s="84" t="s">
        <v>1058</v>
      </c>
      <c r="B191" s="84" t="s">
        <v>1059</v>
      </c>
      <c r="C191" s="86">
        <v>38353</v>
      </c>
      <c r="D191" s="86"/>
      <c r="E191" s="84" t="s">
        <v>678</v>
      </c>
      <c r="F191" s="84" t="s">
        <v>679</v>
      </c>
    </row>
    <row r="192" spans="1:6" ht="12.5" x14ac:dyDescent="0.25">
      <c r="A192" s="84" t="s">
        <v>1060</v>
      </c>
      <c r="B192" s="84" t="s">
        <v>1061</v>
      </c>
      <c r="C192" s="86">
        <v>38353</v>
      </c>
      <c r="D192" s="86"/>
      <c r="E192" s="84" t="s">
        <v>678</v>
      </c>
      <c r="F192" s="84" t="s">
        <v>679</v>
      </c>
    </row>
    <row r="193" spans="1:6" ht="12.5" x14ac:dyDescent="0.25">
      <c r="A193" s="84" t="s">
        <v>1062</v>
      </c>
      <c r="B193" s="84" t="s">
        <v>1063</v>
      </c>
      <c r="C193" s="86">
        <v>38353</v>
      </c>
      <c r="D193" s="86"/>
      <c r="E193" s="84" t="s">
        <v>678</v>
      </c>
      <c r="F193" s="84" t="s">
        <v>679</v>
      </c>
    </row>
    <row r="194" spans="1:6" ht="12.5" x14ac:dyDescent="0.25">
      <c r="A194" s="84" t="s">
        <v>1064</v>
      </c>
      <c r="B194" s="84" t="s">
        <v>1065</v>
      </c>
      <c r="C194" s="86">
        <v>38353</v>
      </c>
      <c r="D194" s="86"/>
      <c r="E194" s="84" t="s">
        <v>678</v>
      </c>
      <c r="F194" s="84" t="s">
        <v>679</v>
      </c>
    </row>
    <row r="195" spans="1:6" ht="12.5" x14ac:dyDescent="0.25">
      <c r="A195" s="84" t="s">
        <v>1066</v>
      </c>
      <c r="B195" s="84" t="s">
        <v>1067</v>
      </c>
      <c r="C195" s="86">
        <v>38353</v>
      </c>
      <c r="D195" s="86"/>
      <c r="E195" s="84" t="s">
        <v>678</v>
      </c>
      <c r="F195" s="84" t="s">
        <v>679</v>
      </c>
    </row>
    <row r="196" spans="1:6" ht="12.5" x14ac:dyDescent="0.25">
      <c r="A196" s="84" t="s">
        <v>1068</v>
      </c>
      <c r="B196" s="84" t="s">
        <v>1069</v>
      </c>
      <c r="C196" s="86">
        <v>38353</v>
      </c>
      <c r="D196" s="86"/>
      <c r="E196" s="84" t="s">
        <v>678</v>
      </c>
      <c r="F196" s="84" t="s">
        <v>679</v>
      </c>
    </row>
    <row r="197" spans="1:6" ht="12.5" x14ac:dyDescent="0.25">
      <c r="A197" s="84" t="s">
        <v>1070</v>
      </c>
      <c r="B197" s="84" t="s">
        <v>1071</v>
      </c>
      <c r="C197" s="86">
        <v>38353</v>
      </c>
      <c r="D197" s="86"/>
      <c r="E197" s="84" t="s">
        <v>678</v>
      </c>
      <c r="F197" s="84" t="s">
        <v>679</v>
      </c>
    </row>
    <row r="198" spans="1:6" ht="12.5" x14ac:dyDescent="0.25">
      <c r="A198" s="84" t="s">
        <v>1072</v>
      </c>
      <c r="B198" s="84" t="s">
        <v>1073</v>
      </c>
      <c r="C198" s="86">
        <v>38353</v>
      </c>
      <c r="D198" s="86"/>
      <c r="E198" s="84" t="s">
        <v>678</v>
      </c>
      <c r="F198" s="84" t="s">
        <v>679</v>
      </c>
    </row>
    <row r="199" spans="1:6" ht="12.5" x14ac:dyDescent="0.25">
      <c r="A199" s="84" t="s">
        <v>1074</v>
      </c>
      <c r="B199" s="84" t="s">
        <v>1075</v>
      </c>
      <c r="C199" s="86">
        <v>38353</v>
      </c>
      <c r="D199" s="86"/>
      <c r="E199" s="84" t="s">
        <v>678</v>
      </c>
      <c r="F199" s="84" t="s">
        <v>679</v>
      </c>
    </row>
    <row r="200" spans="1:6" ht="12.5" x14ac:dyDescent="0.25">
      <c r="A200" s="84" t="s">
        <v>1076</v>
      </c>
      <c r="B200" s="84" t="s">
        <v>1077</v>
      </c>
      <c r="C200" s="86">
        <v>38353</v>
      </c>
      <c r="D200" s="86"/>
      <c r="E200" s="84" t="s">
        <v>678</v>
      </c>
      <c r="F200" s="84" t="s">
        <v>679</v>
      </c>
    </row>
    <row r="201" spans="1:6" ht="12.5" x14ac:dyDescent="0.25">
      <c r="A201" s="84" t="s">
        <v>1078</v>
      </c>
      <c r="B201" s="84" t="s">
        <v>1079</v>
      </c>
      <c r="C201" s="86">
        <v>38353</v>
      </c>
      <c r="D201" s="86"/>
      <c r="E201" s="84" t="s">
        <v>678</v>
      </c>
      <c r="F201" s="84" t="s">
        <v>679</v>
      </c>
    </row>
    <row r="202" spans="1:6" ht="12.5" x14ac:dyDescent="0.25">
      <c r="A202" s="84" t="s">
        <v>1080</v>
      </c>
      <c r="B202" s="84" t="s">
        <v>1081</v>
      </c>
      <c r="C202" s="86">
        <v>38353</v>
      </c>
      <c r="D202" s="86"/>
      <c r="E202" s="84" t="s">
        <v>678</v>
      </c>
      <c r="F202" s="84" t="s">
        <v>679</v>
      </c>
    </row>
    <row r="203" spans="1:6" ht="12.5" x14ac:dyDescent="0.25">
      <c r="A203" s="84" t="s">
        <v>1082</v>
      </c>
      <c r="B203" s="84" t="s">
        <v>1083</v>
      </c>
      <c r="C203" s="86">
        <v>38353</v>
      </c>
      <c r="D203" s="86"/>
      <c r="E203" s="84" t="s">
        <v>678</v>
      </c>
      <c r="F203" s="84" t="s">
        <v>679</v>
      </c>
    </row>
    <row r="204" spans="1:6" ht="12.5" x14ac:dyDescent="0.25">
      <c r="A204" s="84" t="s">
        <v>1084</v>
      </c>
      <c r="B204" s="84" t="s">
        <v>1085</v>
      </c>
      <c r="C204" s="86">
        <v>38353</v>
      </c>
      <c r="D204" s="86"/>
      <c r="E204" s="84" t="s">
        <v>678</v>
      </c>
      <c r="F204" s="84" t="s">
        <v>679</v>
      </c>
    </row>
    <row r="205" spans="1:6" ht="12.5" x14ac:dyDescent="0.25">
      <c r="A205" s="84" t="s">
        <v>1086</v>
      </c>
      <c r="B205" s="84" t="s">
        <v>1087</v>
      </c>
      <c r="C205" s="86">
        <v>38353</v>
      </c>
      <c r="D205" s="86"/>
      <c r="E205" s="84" t="s">
        <v>678</v>
      </c>
      <c r="F205" s="84" t="s">
        <v>679</v>
      </c>
    </row>
    <row r="206" spans="1:6" ht="12.5" x14ac:dyDescent="0.25">
      <c r="A206" s="84" t="s">
        <v>1088</v>
      </c>
      <c r="B206" s="84" t="s">
        <v>1089</v>
      </c>
      <c r="C206" s="86">
        <v>38353</v>
      </c>
      <c r="D206" s="86"/>
      <c r="E206" s="84" t="s">
        <v>678</v>
      </c>
      <c r="F206" s="84" t="s">
        <v>679</v>
      </c>
    </row>
    <row r="207" spans="1:6" ht="12.5" x14ac:dyDescent="0.25">
      <c r="A207" s="84" t="s">
        <v>1090</v>
      </c>
      <c r="B207" s="84" t="s">
        <v>1091</v>
      </c>
      <c r="C207" s="86">
        <v>38353</v>
      </c>
      <c r="D207" s="86"/>
      <c r="E207" s="84" t="s">
        <v>678</v>
      </c>
      <c r="F207" s="84" t="s">
        <v>679</v>
      </c>
    </row>
    <row r="208" spans="1:6" ht="12.5" x14ac:dyDescent="0.25">
      <c r="A208" s="84" t="s">
        <v>1092</v>
      </c>
      <c r="B208" s="84" t="s">
        <v>1093</v>
      </c>
      <c r="C208" s="86">
        <v>38749</v>
      </c>
      <c r="D208" s="86"/>
      <c r="E208" s="84" t="s">
        <v>678</v>
      </c>
      <c r="F208" s="84" t="s">
        <v>679</v>
      </c>
    </row>
    <row r="209" spans="1:6" ht="12.5" x14ac:dyDescent="0.25">
      <c r="A209" s="84" t="s">
        <v>1094</v>
      </c>
      <c r="B209" s="84" t="s">
        <v>1095</v>
      </c>
      <c r="C209" s="86">
        <v>38353</v>
      </c>
      <c r="D209" s="86"/>
      <c r="E209" s="84" t="s">
        <v>678</v>
      </c>
      <c r="F209" s="84" t="s">
        <v>679</v>
      </c>
    </row>
    <row r="210" spans="1:6" ht="12.5" x14ac:dyDescent="0.25">
      <c r="A210" s="84" t="s">
        <v>1096</v>
      </c>
      <c r="B210" s="84" t="s">
        <v>1097</v>
      </c>
      <c r="C210" s="86">
        <v>38353</v>
      </c>
      <c r="D210" s="86"/>
      <c r="E210" s="84" t="s">
        <v>678</v>
      </c>
      <c r="F210" s="84" t="s">
        <v>679</v>
      </c>
    </row>
    <row r="211" spans="1:6" ht="12.5" x14ac:dyDescent="0.25">
      <c r="A211" s="84" t="s">
        <v>1098</v>
      </c>
      <c r="B211" s="84" t="s">
        <v>1099</v>
      </c>
      <c r="C211" s="86">
        <v>38353</v>
      </c>
      <c r="D211" s="86"/>
      <c r="E211" s="84" t="s">
        <v>678</v>
      </c>
      <c r="F211" s="84" t="s">
        <v>679</v>
      </c>
    </row>
    <row r="212" spans="1:6" ht="12.5" x14ac:dyDescent="0.25">
      <c r="A212" s="84" t="s">
        <v>1100</v>
      </c>
      <c r="B212" s="84" t="s">
        <v>1101</v>
      </c>
      <c r="C212" s="86">
        <v>38353</v>
      </c>
      <c r="D212" s="86"/>
      <c r="E212" s="84" t="s">
        <v>678</v>
      </c>
      <c r="F212" s="84" t="s">
        <v>679</v>
      </c>
    </row>
    <row r="213" spans="1:6" ht="12.5" x14ac:dyDescent="0.25">
      <c r="A213" s="84" t="s">
        <v>1102</v>
      </c>
      <c r="B213" s="84" t="s">
        <v>1103</v>
      </c>
      <c r="C213" s="86">
        <v>38353</v>
      </c>
      <c r="D213" s="86"/>
      <c r="E213" s="84" t="s">
        <v>678</v>
      </c>
      <c r="F213" s="84" t="s">
        <v>679</v>
      </c>
    </row>
    <row r="214" spans="1:6" ht="12.5" x14ac:dyDescent="0.25">
      <c r="A214" s="84" t="s">
        <v>1104</v>
      </c>
      <c r="B214" s="84" t="s">
        <v>1105</v>
      </c>
      <c r="C214" s="86">
        <v>38353</v>
      </c>
      <c r="D214" s="86"/>
      <c r="E214" s="84" t="s">
        <v>678</v>
      </c>
      <c r="F214" s="84" t="s">
        <v>679</v>
      </c>
    </row>
    <row r="215" spans="1:6" ht="12.5" x14ac:dyDescent="0.25">
      <c r="A215" s="84" t="s">
        <v>1106</v>
      </c>
      <c r="B215" s="84" t="s">
        <v>1107</v>
      </c>
      <c r="C215" s="86">
        <v>38353</v>
      </c>
      <c r="D215" s="86"/>
      <c r="E215" s="84" t="s">
        <v>678</v>
      </c>
      <c r="F215" s="84" t="s">
        <v>679</v>
      </c>
    </row>
    <row r="216" spans="1:6" ht="12.5" x14ac:dyDescent="0.25">
      <c r="A216" s="84" t="s">
        <v>1108</v>
      </c>
      <c r="B216" s="84" t="s">
        <v>1109</v>
      </c>
      <c r="C216" s="86">
        <v>38353</v>
      </c>
      <c r="D216" s="86"/>
      <c r="E216" s="84" t="s">
        <v>678</v>
      </c>
      <c r="F216" s="84" t="s">
        <v>679</v>
      </c>
    </row>
    <row r="217" spans="1:6" ht="12.5" x14ac:dyDescent="0.25">
      <c r="A217" s="84" t="s">
        <v>1110</v>
      </c>
      <c r="B217" s="84" t="s">
        <v>1111</v>
      </c>
      <c r="C217" s="86">
        <v>38353</v>
      </c>
      <c r="D217" s="86"/>
      <c r="E217" s="84" t="s">
        <v>678</v>
      </c>
      <c r="F217" s="84" t="s">
        <v>679</v>
      </c>
    </row>
    <row r="218" spans="1:6" ht="12.5" x14ac:dyDescent="0.25">
      <c r="A218" s="84" t="s">
        <v>1112</v>
      </c>
      <c r="B218" s="84" t="s">
        <v>1113</v>
      </c>
      <c r="C218" s="86">
        <v>38353</v>
      </c>
      <c r="D218" s="86"/>
      <c r="E218" s="84" t="s">
        <v>678</v>
      </c>
      <c r="F218" s="84" t="s">
        <v>679</v>
      </c>
    </row>
    <row r="219" spans="1:6" ht="12.5" x14ac:dyDescent="0.25">
      <c r="A219" s="84" t="s">
        <v>1114</v>
      </c>
      <c r="B219" s="84" t="s">
        <v>1115</v>
      </c>
      <c r="C219" s="86">
        <v>38353</v>
      </c>
      <c r="D219" s="86"/>
      <c r="E219" s="84" t="s">
        <v>678</v>
      </c>
      <c r="F219" s="84" t="s">
        <v>679</v>
      </c>
    </row>
    <row r="220" spans="1:6" ht="12.5" x14ac:dyDescent="0.25">
      <c r="A220" s="84" t="s">
        <v>1116</v>
      </c>
      <c r="B220" s="84" t="s">
        <v>1117</v>
      </c>
      <c r="C220" s="86">
        <v>38353</v>
      </c>
      <c r="D220" s="86"/>
      <c r="E220" s="84" t="s">
        <v>678</v>
      </c>
      <c r="F220" s="84" t="s">
        <v>679</v>
      </c>
    </row>
    <row r="221" spans="1:6" ht="12.5" x14ac:dyDescent="0.25">
      <c r="A221" s="84" t="s">
        <v>1118</v>
      </c>
      <c r="B221" s="84" t="s">
        <v>1119</v>
      </c>
      <c r="C221" s="86">
        <v>38353</v>
      </c>
      <c r="D221" s="86"/>
      <c r="E221" s="84" t="s">
        <v>678</v>
      </c>
      <c r="F221" s="84" t="s">
        <v>679</v>
      </c>
    </row>
    <row r="222" spans="1:6" ht="12.5" x14ac:dyDescent="0.25">
      <c r="A222" s="84" t="s">
        <v>1120</v>
      </c>
      <c r="B222" s="84" t="s">
        <v>1121</v>
      </c>
      <c r="C222" s="86">
        <v>38353</v>
      </c>
      <c r="D222" s="86"/>
      <c r="E222" s="84" t="s">
        <v>678</v>
      </c>
      <c r="F222" s="84" t="s">
        <v>679</v>
      </c>
    </row>
    <row r="223" spans="1:6" ht="12.5" x14ac:dyDescent="0.25">
      <c r="A223" s="84" t="s">
        <v>1122</v>
      </c>
      <c r="B223" s="84" t="s">
        <v>1123</v>
      </c>
      <c r="C223" s="86">
        <v>38353</v>
      </c>
      <c r="D223" s="86"/>
      <c r="E223" s="84" t="s">
        <v>678</v>
      </c>
      <c r="F223" s="84" t="s">
        <v>679</v>
      </c>
    </row>
    <row r="224" spans="1:6" ht="12.5" x14ac:dyDescent="0.25">
      <c r="A224" s="84" t="s">
        <v>1124</v>
      </c>
      <c r="B224" s="84" t="s">
        <v>1125</v>
      </c>
      <c r="C224" s="86">
        <v>38353</v>
      </c>
      <c r="D224" s="86"/>
      <c r="E224" s="84" t="s">
        <v>678</v>
      </c>
      <c r="F224" s="84" t="s">
        <v>679</v>
      </c>
    </row>
    <row r="225" spans="1:6" ht="12.5" x14ac:dyDescent="0.25">
      <c r="A225" s="84" t="s">
        <v>1126</v>
      </c>
      <c r="B225" s="84" t="s">
        <v>1127</v>
      </c>
      <c r="C225" s="86">
        <v>38353</v>
      </c>
      <c r="D225" s="86"/>
      <c r="E225" s="84" t="s">
        <v>678</v>
      </c>
      <c r="F225" s="84" t="s">
        <v>679</v>
      </c>
    </row>
    <row r="226" spans="1:6" ht="12.5" x14ac:dyDescent="0.25">
      <c r="A226" s="84" t="s">
        <v>1128</v>
      </c>
      <c r="B226" s="84" t="s">
        <v>1129</v>
      </c>
      <c r="C226" s="86">
        <v>38353</v>
      </c>
      <c r="D226" s="86"/>
      <c r="E226" s="84" t="s">
        <v>678</v>
      </c>
      <c r="F226" s="84" t="s">
        <v>679</v>
      </c>
    </row>
    <row r="227" spans="1:6" ht="12.5" x14ac:dyDescent="0.25">
      <c r="A227" s="84" t="s">
        <v>1130</v>
      </c>
      <c r="B227" s="84" t="s">
        <v>1131</v>
      </c>
      <c r="C227" s="86">
        <v>38353</v>
      </c>
      <c r="D227" s="86"/>
      <c r="E227" s="84" t="s">
        <v>678</v>
      </c>
      <c r="F227" s="84" t="s">
        <v>679</v>
      </c>
    </row>
    <row r="228" spans="1:6" ht="12.5" x14ac:dyDescent="0.25">
      <c r="A228" s="84" t="s">
        <v>1132</v>
      </c>
      <c r="B228" s="84" t="s">
        <v>1133</v>
      </c>
      <c r="C228" s="86">
        <v>38353</v>
      </c>
      <c r="D228" s="86"/>
      <c r="E228" s="84" t="s">
        <v>678</v>
      </c>
      <c r="F228" s="84" t="s">
        <v>679</v>
      </c>
    </row>
    <row r="229" spans="1:6" ht="12.5" x14ac:dyDescent="0.25">
      <c r="A229" s="84" t="s">
        <v>1134</v>
      </c>
      <c r="B229" s="84" t="s">
        <v>1135</v>
      </c>
      <c r="C229" s="86">
        <v>38353</v>
      </c>
      <c r="D229" s="86"/>
      <c r="E229" s="84" t="s">
        <v>678</v>
      </c>
      <c r="F229" s="84" t="s">
        <v>679</v>
      </c>
    </row>
    <row r="230" spans="1:6" ht="12.5" x14ac:dyDescent="0.25">
      <c r="A230" s="84" t="s">
        <v>1136</v>
      </c>
      <c r="B230" s="84" t="s">
        <v>1137</v>
      </c>
      <c r="C230" s="86">
        <v>38353</v>
      </c>
      <c r="D230" s="86"/>
      <c r="E230" s="84" t="s">
        <v>678</v>
      </c>
      <c r="F230" s="84" t="s">
        <v>679</v>
      </c>
    </row>
    <row r="231" spans="1:6" ht="12.5" x14ac:dyDescent="0.25">
      <c r="A231" s="84" t="s">
        <v>1138</v>
      </c>
      <c r="B231" s="84" t="s">
        <v>1139</v>
      </c>
      <c r="C231" s="86">
        <v>38353</v>
      </c>
      <c r="D231" s="86"/>
      <c r="E231" s="84" t="s">
        <v>678</v>
      </c>
      <c r="F231" s="84" t="s">
        <v>679</v>
      </c>
    </row>
    <row r="232" spans="1:6" ht="12.5" x14ac:dyDescent="0.25">
      <c r="A232" s="84" t="s">
        <v>1140</v>
      </c>
      <c r="B232" s="84" t="s">
        <v>1141</v>
      </c>
      <c r="C232" s="86">
        <v>38353</v>
      </c>
      <c r="D232" s="86"/>
      <c r="E232" s="84" t="s">
        <v>678</v>
      </c>
      <c r="F232" s="84" t="s">
        <v>679</v>
      </c>
    </row>
    <row r="233" spans="1:6" ht="12.5" x14ac:dyDescent="0.25">
      <c r="A233" s="84" t="s">
        <v>1142</v>
      </c>
      <c r="B233" s="84" t="s">
        <v>1143</v>
      </c>
      <c r="C233" s="86">
        <v>38353</v>
      </c>
      <c r="D233" s="86"/>
      <c r="E233" s="84" t="s">
        <v>678</v>
      </c>
      <c r="F233" s="84" t="s">
        <v>679</v>
      </c>
    </row>
    <row r="234" spans="1:6" ht="12.5" x14ac:dyDescent="0.25">
      <c r="A234" s="84" t="s">
        <v>1144</v>
      </c>
      <c r="B234" s="84" t="s">
        <v>1145</v>
      </c>
      <c r="C234" s="86">
        <v>38353</v>
      </c>
      <c r="D234" s="86"/>
      <c r="E234" s="84" t="s">
        <v>678</v>
      </c>
      <c r="F234" s="84" t="s">
        <v>679</v>
      </c>
    </row>
    <row r="235" spans="1:6" ht="12.5" x14ac:dyDescent="0.25">
      <c r="A235" s="84" t="s">
        <v>1146</v>
      </c>
      <c r="B235" s="84" t="s">
        <v>1147</v>
      </c>
      <c r="C235" s="86">
        <v>38353</v>
      </c>
      <c r="D235" s="86"/>
      <c r="E235" s="84" t="s">
        <v>678</v>
      </c>
      <c r="F235" s="84" t="s">
        <v>679</v>
      </c>
    </row>
    <row r="236" spans="1:6" ht="12.5" x14ac:dyDescent="0.25">
      <c r="A236" s="84" t="s">
        <v>1148</v>
      </c>
      <c r="B236" s="84" t="s">
        <v>1149</v>
      </c>
      <c r="C236" s="86">
        <v>38353</v>
      </c>
      <c r="D236" s="86"/>
      <c r="E236" s="84" t="s">
        <v>678</v>
      </c>
      <c r="F236" s="84" t="s">
        <v>679</v>
      </c>
    </row>
    <row r="237" spans="1:6" ht="12.5" x14ac:dyDescent="0.25">
      <c r="A237" s="84" t="s">
        <v>1150</v>
      </c>
      <c r="B237" s="84" t="s">
        <v>1151</v>
      </c>
      <c r="C237" s="86">
        <v>38353</v>
      </c>
      <c r="D237" s="86"/>
      <c r="E237" s="84" t="s">
        <v>678</v>
      </c>
      <c r="F237" s="84" t="s">
        <v>679</v>
      </c>
    </row>
    <row r="238" spans="1:6" ht="12.5" x14ac:dyDescent="0.25">
      <c r="A238" s="84" t="s">
        <v>1152</v>
      </c>
      <c r="B238" s="84" t="s">
        <v>1153</v>
      </c>
      <c r="C238" s="86">
        <v>38353</v>
      </c>
      <c r="D238" s="86"/>
      <c r="E238" s="84" t="s">
        <v>678</v>
      </c>
      <c r="F238" s="84" t="s">
        <v>679</v>
      </c>
    </row>
    <row r="239" spans="1:6" ht="12.5" x14ac:dyDescent="0.25">
      <c r="A239" s="84" t="s">
        <v>1154</v>
      </c>
      <c r="B239" s="84" t="s">
        <v>1155</v>
      </c>
      <c r="C239" s="86">
        <v>38353</v>
      </c>
      <c r="D239" s="86"/>
      <c r="E239" s="84" t="s">
        <v>678</v>
      </c>
      <c r="F239" s="84" t="s">
        <v>679</v>
      </c>
    </row>
    <row r="240" spans="1:6" ht="12.5" x14ac:dyDescent="0.25">
      <c r="A240" s="84" t="s">
        <v>1156</v>
      </c>
      <c r="B240" s="84" t="s">
        <v>1157</v>
      </c>
      <c r="C240" s="86">
        <v>38353</v>
      </c>
      <c r="D240" s="86"/>
      <c r="E240" s="84" t="s">
        <v>678</v>
      </c>
      <c r="F240" s="84" t="s">
        <v>679</v>
      </c>
    </row>
    <row r="241" spans="1:6" ht="12.5" x14ac:dyDescent="0.25">
      <c r="A241" s="84" t="s">
        <v>1158</v>
      </c>
      <c r="B241" s="84" t="s">
        <v>1159</v>
      </c>
      <c r="C241" s="86">
        <v>38353</v>
      </c>
      <c r="D241" s="86"/>
      <c r="E241" s="84" t="s">
        <v>678</v>
      </c>
      <c r="F241" s="84" t="s">
        <v>679</v>
      </c>
    </row>
    <row r="242" spans="1:6" ht="12.5" x14ac:dyDescent="0.25">
      <c r="A242" s="84" t="s">
        <v>1160</v>
      </c>
      <c r="B242" s="84" t="s">
        <v>1161</v>
      </c>
      <c r="C242" s="86">
        <v>38353</v>
      </c>
      <c r="D242" s="86"/>
      <c r="E242" s="84" t="s">
        <v>678</v>
      </c>
      <c r="F242" s="84" t="s">
        <v>679</v>
      </c>
    </row>
    <row r="243" spans="1:6" ht="12.5" x14ac:dyDescent="0.25">
      <c r="A243" s="84" t="s">
        <v>1162</v>
      </c>
      <c r="B243" s="84" t="s">
        <v>1163</v>
      </c>
      <c r="C243" s="86">
        <v>38353</v>
      </c>
      <c r="D243" s="86"/>
      <c r="E243" s="84" t="s">
        <v>678</v>
      </c>
      <c r="F243" s="84" t="s">
        <v>679</v>
      </c>
    </row>
    <row r="244" spans="1:6" ht="12.5" x14ac:dyDescent="0.25">
      <c r="A244" s="84" t="s">
        <v>1164</v>
      </c>
      <c r="B244" s="84" t="s">
        <v>1165</v>
      </c>
      <c r="C244" s="86">
        <v>38353</v>
      </c>
      <c r="D244" s="86"/>
      <c r="E244" s="84" t="s">
        <v>678</v>
      </c>
      <c r="F244" s="84" t="s">
        <v>679</v>
      </c>
    </row>
    <row r="245" spans="1:6" ht="12.5" x14ac:dyDescent="0.25">
      <c r="A245" s="84" t="s">
        <v>1166</v>
      </c>
      <c r="B245" s="84" t="s">
        <v>1167</v>
      </c>
      <c r="C245" s="86">
        <v>38353</v>
      </c>
      <c r="D245" s="86"/>
      <c r="E245" s="84" t="s">
        <v>678</v>
      </c>
      <c r="F245" s="84" t="s">
        <v>679</v>
      </c>
    </row>
    <row r="246" spans="1:6" ht="12.5" x14ac:dyDescent="0.25">
      <c r="A246" s="84" t="s">
        <v>1168</v>
      </c>
      <c r="B246" s="84" t="s">
        <v>1169</v>
      </c>
      <c r="C246" s="86">
        <v>38353</v>
      </c>
      <c r="D246" s="86"/>
      <c r="E246" s="84" t="s">
        <v>678</v>
      </c>
      <c r="F246" s="84" t="s">
        <v>679</v>
      </c>
    </row>
    <row r="247" spans="1:6" ht="12.5" x14ac:dyDescent="0.25">
      <c r="A247" s="84" t="s">
        <v>1170</v>
      </c>
      <c r="B247" s="84" t="s">
        <v>1171</v>
      </c>
      <c r="C247" s="86">
        <v>38353</v>
      </c>
      <c r="D247" s="86"/>
      <c r="E247" s="84" t="s">
        <v>678</v>
      </c>
      <c r="F247" s="84" t="s">
        <v>679</v>
      </c>
    </row>
    <row r="248" spans="1:6" ht="12.5" x14ac:dyDescent="0.25">
      <c r="A248" s="84" t="s">
        <v>1172</v>
      </c>
      <c r="B248" s="84" t="s">
        <v>1173</v>
      </c>
      <c r="C248" s="86">
        <v>38353</v>
      </c>
      <c r="D248" s="86"/>
      <c r="E248" s="84" t="s">
        <v>678</v>
      </c>
      <c r="F248" s="84" t="s">
        <v>679</v>
      </c>
    </row>
    <row r="249" spans="1:6" ht="12.5" x14ac:dyDescent="0.25">
      <c r="A249" s="84" t="s">
        <v>1174</v>
      </c>
      <c r="B249" s="84" t="s">
        <v>1175</v>
      </c>
      <c r="C249" s="86">
        <v>38353</v>
      </c>
      <c r="D249" s="86"/>
      <c r="E249" s="84" t="s">
        <v>678</v>
      </c>
      <c r="F249" s="84" t="s">
        <v>679</v>
      </c>
    </row>
    <row r="250" spans="1:6" ht="12.5" x14ac:dyDescent="0.25">
      <c r="A250" s="84" t="s">
        <v>1176</v>
      </c>
      <c r="B250" s="84" t="s">
        <v>1177</v>
      </c>
      <c r="C250" s="86">
        <v>38353</v>
      </c>
      <c r="D250" s="86"/>
      <c r="E250" s="84" t="s">
        <v>678</v>
      </c>
      <c r="F250" s="84" t="s">
        <v>679</v>
      </c>
    </row>
    <row r="251" spans="1:6" ht="12.5" x14ac:dyDescent="0.25">
      <c r="A251" s="84" t="s">
        <v>1178</v>
      </c>
      <c r="B251" s="84" t="s">
        <v>1179</v>
      </c>
      <c r="C251" s="86">
        <v>38353</v>
      </c>
      <c r="D251" s="86"/>
      <c r="E251" s="84" t="s">
        <v>678</v>
      </c>
      <c r="F251" s="84" t="s">
        <v>679</v>
      </c>
    </row>
    <row r="252" spans="1:6" ht="12.5" x14ac:dyDescent="0.25">
      <c r="A252" s="84" t="s">
        <v>1180</v>
      </c>
      <c r="B252" s="84" t="s">
        <v>1181</v>
      </c>
      <c r="C252" s="86">
        <v>38353</v>
      </c>
      <c r="D252" s="86"/>
      <c r="E252" s="84" t="s">
        <v>678</v>
      </c>
      <c r="F252" s="84" t="s">
        <v>679</v>
      </c>
    </row>
    <row r="253" spans="1:6" ht="12.5" x14ac:dyDescent="0.25">
      <c r="A253" s="84" t="s">
        <v>1182</v>
      </c>
      <c r="B253" s="84" t="s">
        <v>1183</v>
      </c>
      <c r="C253" s="86">
        <v>38353</v>
      </c>
      <c r="D253" s="86"/>
      <c r="E253" s="84" t="s">
        <v>678</v>
      </c>
      <c r="F253" s="84" t="s">
        <v>679</v>
      </c>
    </row>
    <row r="254" spans="1:6" ht="12.5" x14ac:dyDescent="0.25">
      <c r="A254" s="84" t="s">
        <v>1184</v>
      </c>
      <c r="B254" s="84" t="s">
        <v>1185</v>
      </c>
      <c r="C254" s="86">
        <v>41640</v>
      </c>
      <c r="D254" s="86"/>
      <c r="E254" s="84" t="s">
        <v>678</v>
      </c>
      <c r="F254" s="84" t="s">
        <v>679</v>
      </c>
    </row>
    <row r="255" spans="1:6" ht="12.5" x14ac:dyDescent="0.25">
      <c r="A255" s="84" t="s">
        <v>1186</v>
      </c>
      <c r="B255" s="84" t="s">
        <v>1187</v>
      </c>
      <c r="C255" s="86">
        <v>38353</v>
      </c>
      <c r="D255" s="86"/>
      <c r="E255" s="84" t="s">
        <v>678</v>
      </c>
      <c r="F255" s="84" t="s">
        <v>679</v>
      </c>
    </row>
    <row r="256" spans="1:6" ht="12.5" x14ac:dyDescent="0.25">
      <c r="A256" s="84" t="s">
        <v>1188</v>
      </c>
      <c r="B256" s="84" t="s">
        <v>1189</v>
      </c>
      <c r="C256" s="86">
        <v>38353</v>
      </c>
      <c r="D256" s="86"/>
      <c r="E256" s="84" t="s">
        <v>678</v>
      </c>
      <c r="F256" s="84" t="s">
        <v>679</v>
      </c>
    </row>
    <row r="257" spans="1:6" ht="12.5" x14ac:dyDescent="0.25">
      <c r="A257" s="84" t="s">
        <v>1190</v>
      </c>
      <c r="B257" s="84" t="s">
        <v>1191</v>
      </c>
      <c r="C257" s="86">
        <v>38353</v>
      </c>
      <c r="D257" s="86"/>
      <c r="E257" s="84" t="s">
        <v>678</v>
      </c>
      <c r="F257" s="84" t="s">
        <v>679</v>
      </c>
    </row>
    <row r="258" spans="1:6" ht="12.5" x14ac:dyDescent="0.25">
      <c r="A258" s="84" t="s">
        <v>1192</v>
      </c>
      <c r="B258" s="84" t="s">
        <v>1193</v>
      </c>
      <c r="C258" s="86">
        <v>38353</v>
      </c>
      <c r="D258" s="86"/>
      <c r="E258" s="84" t="s">
        <v>678</v>
      </c>
      <c r="F258" s="84" t="s">
        <v>679</v>
      </c>
    </row>
    <row r="259" spans="1:6" ht="12.5" x14ac:dyDescent="0.25">
      <c r="A259" s="84" t="s">
        <v>1194</v>
      </c>
      <c r="B259" s="84" t="s">
        <v>1195</v>
      </c>
      <c r="C259" s="86">
        <v>38353</v>
      </c>
      <c r="D259" s="86"/>
      <c r="E259" s="84" t="s">
        <v>678</v>
      </c>
      <c r="F259" s="84" t="s">
        <v>679</v>
      </c>
    </row>
    <row r="260" spans="1:6" ht="12.5" x14ac:dyDescent="0.25">
      <c r="A260" s="84" t="s">
        <v>1196</v>
      </c>
      <c r="B260" s="84" t="s">
        <v>1197</v>
      </c>
      <c r="C260" s="86">
        <v>38353</v>
      </c>
      <c r="D260" s="86"/>
      <c r="E260" s="84" t="s">
        <v>678</v>
      </c>
      <c r="F260" s="84" t="s">
        <v>679</v>
      </c>
    </row>
    <row r="261" spans="1:6" ht="12.5" x14ac:dyDescent="0.25">
      <c r="A261" s="84" t="s">
        <v>1198</v>
      </c>
      <c r="B261" s="84" t="s">
        <v>1199</v>
      </c>
      <c r="C261" s="86">
        <v>38353</v>
      </c>
      <c r="D261" s="86"/>
      <c r="E261" s="84" t="s">
        <v>678</v>
      </c>
      <c r="F261" s="84" t="s">
        <v>679</v>
      </c>
    </row>
    <row r="262" spans="1:6" ht="12.5" x14ac:dyDescent="0.25">
      <c r="A262" s="84" t="s">
        <v>1200</v>
      </c>
      <c r="B262" s="84" t="s">
        <v>1201</v>
      </c>
      <c r="C262" s="86">
        <v>38353</v>
      </c>
      <c r="D262" s="86"/>
      <c r="E262" s="84" t="s">
        <v>678</v>
      </c>
      <c r="F262" s="84" t="s">
        <v>679</v>
      </c>
    </row>
    <row r="263" spans="1:6" ht="12.5" x14ac:dyDescent="0.25">
      <c r="A263" s="84" t="s">
        <v>1202</v>
      </c>
      <c r="B263" s="84" t="s">
        <v>1203</v>
      </c>
      <c r="C263" s="86">
        <v>38353</v>
      </c>
      <c r="D263" s="86"/>
      <c r="E263" s="84" t="s">
        <v>678</v>
      </c>
      <c r="F263" s="84" t="s">
        <v>679</v>
      </c>
    </row>
    <row r="264" spans="1:6" ht="12.5" x14ac:dyDescent="0.25">
      <c r="A264" s="84" t="s">
        <v>1204</v>
      </c>
      <c r="B264" s="84" t="s">
        <v>1205</v>
      </c>
      <c r="C264" s="86">
        <v>38353</v>
      </c>
      <c r="D264" s="86"/>
      <c r="E264" s="84" t="s">
        <v>678</v>
      </c>
      <c r="F264" s="84" t="s">
        <v>679</v>
      </c>
    </row>
    <row r="265" spans="1:6" ht="12.5" x14ac:dyDescent="0.25">
      <c r="A265" s="84" t="s">
        <v>1206</v>
      </c>
      <c r="B265" s="84" t="s">
        <v>1207</v>
      </c>
      <c r="C265" s="86">
        <v>38353</v>
      </c>
      <c r="D265" s="86"/>
      <c r="E265" s="84" t="s">
        <v>678</v>
      </c>
      <c r="F265" s="84" t="s">
        <v>679</v>
      </c>
    </row>
    <row r="266" spans="1:6" ht="12.5" x14ac:dyDescent="0.25">
      <c r="A266" s="84" t="s">
        <v>1208</v>
      </c>
      <c r="B266" s="84" t="s">
        <v>1209</v>
      </c>
      <c r="C266" s="86">
        <v>38353</v>
      </c>
      <c r="D266" s="86"/>
      <c r="E266" s="84" t="s">
        <v>678</v>
      </c>
      <c r="F266" s="84" t="s">
        <v>679</v>
      </c>
    </row>
    <row r="267" spans="1:6" ht="12.5" x14ac:dyDescent="0.25">
      <c r="A267" s="84" t="s">
        <v>1210</v>
      </c>
      <c r="B267" s="84" t="s">
        <v>1211</v>
      </c>
      <c r="C267" s="86">
        <v>38353</v>
      </c>
      <c r="D267" s="86"/>
      <c r="E267" s="84" t="s">
        <v>678</v>
      </c>
      <c r="F267" s="84" t="s">
        <v>679</v>
      </c>
    </row>
    <row r="268" spans="1:6" ht="12.5" x14ac:dyDescent="0.25">
      <c r="A268" s="84" t="s">
        <v>1212</v>
      </c>
      <c r="B268" s="84" t="s">
        <v>1213</v>
      </c>
      <c r="C268" s="86">
        <v>38353</v>
      </c>
      <c r="D268" s="86"/>
      <c r="E268" s="84" t="s">
        <v>678</v>
      </c>
      <c r="F268" s="84" t="s">
        <v>679</v>
      </c>
    </row>
    <row r="269" spans="1:6" ht="12.5" x14ac:dyDescent="0.25">
      <c r="A269" s="84" t="s">
        <v>1214</v>
      </c>
      <c r="B269" s="84" t="s">
        <v>1215</v>
      </c>
      <c r="C269" s="86">
        <v>38353</v>
      </c>
      <c r="D269" s="86"/>
      <c r="E269" s="84" t="s">
        <v>678</v>
      </c>
      <c r="F269" s="84" t="s">
        <v>679</v>
      </c>
    </row>
    <row r="270" spans="1:6" ht="12.5" x14ac:dyDescent="0.25">
      <c r="A270" s="84" t="s">
        <v>1216</v>
      </c>
      <c r="B270" s="84" t="s">
        <v>1217</v>
      </c>
      <c r="C270" s="86">
        <v>38353</v>
      </c>
      <c r="D270" s="86"/>
      <c r="E270" s="84" t="s">
        <v>678</v>
      </c>
      <c r="F270" s="84" t="s">
        <v>679</v>
      </c>
    </row>
    <row r="271" spans="1:6" ht="12.5" x14ac:dyDescent="0.25">
      <c r="A271" s="84" t="s">
        <v>1218</v>
      </c>
      <c r="B271" s="84" t="s">
        <v>1219</v>
      </c>
      <c r="C271" s="86">
        <v>38353</v>
      </c>
      <c r="D271" s="86"/>
      <c r="E271" s="84" t="s">
        <v>678</v>
      </c>
      <c r="F271" s="84" t="s">
        <v>679</v>
      </c>
    </row>
    <row r="272" spans="1:6" ht="12.5" x14ac:dyDescent="0.25">
      <c r="A272" s="84" t="s">
        <v>1220</v>
      </c>
      <c r="B272" s="84" t="s">
        <v>1221</v>
      </c>
      <c r="C272" s="86">
        <v>38353</v>
      </c>
      <c r="D272" s="86"/>
      <c r="E272" s="84" t="s">
        <v>678</v>
      </c>
      <c r="F272" s="84" t="s">
        <v>679</v>
      </c>
    </row>
    <row r="273" spans="1:6" ht="12.5" x14ac:dyDescent="0.25">
      <c r="A273" s="84" t="s">
        <v>1222</v>
      </c>
      <c r="B273" s="84" t="s">
        <v>1223</v>
      </c>
      <c r="C273" s="86">
        <v>38353</v>
      </c>
      <c r="D273" s="86"/>
      <c r="E273" s="84" t="s">
        <v>678</v>
      </c>
      <c r="F273" s="84" t="s">
        <v>679</v>
      </c>
    </row>
    <row r="274" spans="1:6" ht="12.5" x14ac:dyDescent="0.25">
      <c r="A274" s="84" t="s">
        <v>1224</v>
      </c>
      <c r="B274" s="84" t="s">
        <v>1225</v>
      </c>
      <c r="C274" s="86">
        <v>38353</v>
      </c>
      <c r="D274" s="86"/>
      <c r="E274" s="84" t="s">
        <v>678</v>
      </c>
      <c r="F274" s="84" t="s">
        <v>679</v>
      </c>
    </row>
    <row r="275" spans="1:6" ht="12.5" x14ac:dyDescent="0.25">
      <c r="A275" s="84" t="s">
        <v>1226</v>
      </c>
      <c r="B275" s="84" t="s">
        <v>1227</v>
      </c>
      <c r="C275" s="86">
        <v>38353</v>
      </c>
      <c r="D275" s="86"/>
      <c r="E275" s="84" t="s">
        <v>678</v>
      </c>
      <c r="F275" s="84" t="s">
        <v>679</v>
      </c>
    </row>
    <row r="276" spans="1:6" ht="12.5" x14ac:dyDescent="0.25">
      <c r="A276" s="84" t="s">
        <v>1228</v>
      </c>
      <c r="B276" s="84" t="s">
        <v>1229</v>
      </c>
      <c r="C276" s="86">
        <v>38353</v>
      </c>
      <c r="D276" s="86"/>
      <c r="E276" s="84" t="s">
        <v>678</v>
      </c>
      <c r="F276" s="84" t="s">
        <v>679</v>
      </c>
    </row>
    <row r="277" spans="1:6" ht="12.5" x14ac:dyDescent="0.25">
      <c r="A277" s="84" t="s">
        <v>1230</v>
      </c>
      <c r="B277" s="84" t="s">
        <v>1231</v>
      </c>
      <c r="C277" s="86">
        <v>38353</v>
      </c>
      <c r="D277" s="86"/>
      <c r="E277" s="84" t="s">
        <v>678</v>
      </c>
      <c r="F277" s="84" t="s">
        <v>679</v>
      </c>
    </row>
    <row r="278" spans="1:6" ht="12.5" x14ac:dyDescent="0.25">
      <c r="A278" s="84" t="s">
        <v>1232</v>
      </c>
      <c r="B278" s="84" t="s">
        <v>1233</v>
      </c>
      <c r="C278" s="86">
        <v>38353</v>
      </c>
      <c r="D278" s="86"/>
      <c r="E278" s="84" t="s">
        <v>678</v>
      </c>
      <c r="F278" s="84" t="s">
        <v>679</v>
      </c>
    </row>
    <row r="279" spans="1:6" ht="12.5" x14ac:dyDescent="0.25">
      <c r="A279" s="84" t="s">
        <v>1234</v>
      </c>
      <c r="B279" s="84" t="s">
        <v>1235</v>
      </c>
      <c r="C279" s="86">
        <v>38353</v>
      </c>
      <c r="D279" s="86"/>
      <c r="E279" s="84" t="s">
        <v>678</v>
      </c>
      <c r="F279" s="84" t="s">
        <v>679</v>
      </c>
    </row>
    <row r="280" spans="1:6" ht="12.5" x14ac:dyDescent="0.25">
      <c r="A280" s="84" t="s">
        <v>1236</v>
      </c>
      <c r="B280" s="84" t="s">
        <v>1237</v>
      </c>
      <c r="C280" s="86">
        <v>38353</v>
      </c>
      <c r="D280" s="86"/>
      <c r="E280" s="84" t="s">
        <v>678</v>
      </c>
      <c r="F280" s="84" t="s">
        <v>679</v>
      </c>
    </row>
    <row r="281" spans="1:6" ht="12.5" x14ac:dyDescent="0.25">
      <c r="A281" s="84" t="s">
        <v>1238</v>
      </c>
      <c r="B281" s="84" t="s">
        <v>1239</v>
      </c>
      <c r="C281" s="86">
        <v>38353</v>
      </c>
      <c r="D281" s="86"/>
      <c r="E281" s="84" t="s">
        <v>678</v>
      </c>
      <c r="F281" s="84" t="s">
        <v>679</v>
      </c>
    </row>
    <row r="282" spans="1:6" ht="12.5" x14ac:dyDescent="0.25">
      <c r="A282" s="84" t="s">
        <v>1240</v>
      </c>
      <c r="B282" s="84" t="s">
        <v>1241</v>
      </c>
      <c r="C282" s="86">
        <v>38353</v>
      </c>
      <c r="D282" s="86"/>
      <c r="E282" s="84" t="s">
        <v>678</v>
      </c>
      <c r="F282" s="84" t="s">
        <v>679</v>
      </c>
    </row>
    <row r="283" spans="1:6" ht="12.5" x14ac:dyDescent="0.25">
      <c r="A283" s="84" t="s">
        <v>1242</v>
      </c>
      <c r="B283" s="84" t="s">
        <v>1243</v>
      </c>
      <c r="C283" s="86">
        <v>38353</v>
      </c>
      <c r="D283" s="86"/>
      <c r="E283" s="84" t="s">
        <v>678</v>
      </c>
      <c r="F283" s="84" t="s">
        <v>679</v>
      </c>
    </row>
    <row r="284" spans="1:6" ht="12.5" x14ac:dyDescent="0.25">
      <c r="A284" s="84" t="s">
        <v>1244</v>
      </c>
      <c r="B284" s="84" t="s">
        <v>1245</v>
      </c>
      <c r="C284" s="86">
        <v>38353</v>
      </c>
      <c r="D284" s="86"/>
      <c r="E284" s="84" t="s">
        <v>678</v>
      </c>
      <c r="F284" s="84" t="s">
        <v>679</v>
      </c>
    </row>
    <row r="285" spans="1:6" ht="12.5" x14ac:dyDescent="0.25">
      <c r="A285" s="84" t="s">
        <v>1246</v>
      </c>
      <c r="B285" s="84" t="s">
        <v>1247</v>
      </c>
      <c r="C285" s="86">
        <v>38353</v>
      </c>
      <c r="D285" s="86"/>
      <c r="E285" s="84" t="s">
        <v>678</v>
      </c>
      <c r="F285" s="84" t="s">
        <v>679</v>
      </c>
    </row>
    <row r="286" spans="1:6" ht="12.5" x14ac:dyDescent="0.25">
      <c r="A286" s="84" t="s">
        <v>1248</v>
      </c>
      <c r="B286" s="84" t="s">
        <v>1249</v>
      </c>
      <c r="C286" s="86">
        <v>38353</v>
      </c>
      <c r="D286" s="86"/>
      <c r="E286" s="84" t="s">
        <v>678</v>
      </c>
      <c r="F286" s="84" t="s">
        <v>679</v>
      </c>
    </row>
    <row r="287" spans="1:6" ht="12.5" x14ac:dyDescent="0.25">
      <c r="A287" s="84" t="s">
        <v>1250</v>
      </c>
      <c r="B287" s="84" t="s">
        <v>1251</v>
      </c>
      <c r="C287" s="86">
        <v>38353</v>
      </c>
      <c r="D287" s="86"/>
      <c r="E287" s="84" t="s">
        <v>678</v>
      </c>
      <c r="F287" s="84" t="s">
        <v>679</v>
      </c>
    </row>
    <row r="288" spans="1:6" ht="12.5" x14ac:dyDescent="0.25">
      <c r="A288" s="84" t="s">
        <v>1252</v>
      </c>
      <c r="B288" s="84" t="s">
        <v>1253</v>
      </c>
      <c r="C288" s="86">
        <v>38353</v>
      </c>
      <c r="D288" s="86"/>
      <c r="E288" s="84" t="s">
        <v>678</v>
      </c>
      <c r="F288" s="84" t="s">
        <v>679</v>
      </c>
    </row>
    <row r="289" spans="1:6" ht="12.5" x14ac:dyDescent="0.25">
      <c r="A289" s="84" t="s">
        <v>1254</v>
      </c>
      <c r="B289" s="84" t="s">
        <v>1255</v>
      </c>
      <c r="C289" s="86">
        <v>38749</v>
      </c>
      <c r="D289" s="86"/>
      <c r="E289" s="84" t="s">
        <v>678</v>
      </c>
      <c r="F289" s="84" t="s">
        <v>679</v>
      </c>
    </row>
    <row r="290" spans="1:6" ht="12.5" x14ac:dyDescent="0.25">
      <c r="A290" s="84" t="s">
        <v>1256</v>
      </c>
      <c r="B290" s="84" t="s">
        <v>1257</v>
      </c>
      <c r="C290" s="86">
        <v>38353</v>
      </c>
      <c r="D290" s="86"/>
      <c r="E290" s="84" t="s">
        <v>678</v>
      </c>
      <c r="F290" s="84" t="s">
        <v>679</v>
      </c>
    </row>
    <row r="291" spans="1:6" ht="12.5" x14ac:dyDescent="0.25">
      <c r="A291" s="84" t="s">
        <v>1258</v>
      </c>
      <c r="B291" s="84" t="s">
        <v>1259</v>
      </c>
      <c r="C291" s="86">
        <v>38353</v>
      </c>
      <c r="D291" s="86"/>
      <c r="E291" s="84" t="s">
        <v>678</v>
      </c>
      <c r="F291" s="84" t="s">
        <v>679</v>
      </c>
    </row>
    <row r="292" spans="1:6" ht="12.5" x14ac:dyDescent="0.25">
      <c r="A292" s="84" t="s">
        <v>1260</v>
      </c>
      <c r="B292" s="84" t="s">
        <v>1261</v>
      </c>
      <c r="C292" s="86">
        <v>38353</v>
      </c>
      <c r="D292" s="86"/>
      <c r="E292" s="84" t="s">
        <v>678</v>
      </c>
      <c r="F292" s="84" t="s">
        <v>679</v>
      </c>
    </row>
    <row r="293" spans="1:6" ht="12.5" x14ac:dyDescent="0.25">
      <c r="A293" s="84" t="s">
        <v>1262</v>
      </c>
      <c r="B293" s="84" t="s">
        <v>1263</v>
      </c>
      <c r="C293" s="86">
        <v>38353</v>
      </c>
      <c r="D293" s="86"/>
      <c r="E293" s="84" t="s">
        <v>678</v>
      </c>
      <c r="F293" s="84" t="s">
        <v>679</v>
      </c>
    </row>
    <row r="294" spans="1:6" ht="12.5" x14ac:dyDescent="0.25">
      <c r="A294" s="84" t="s">
        <v>1264</v>
      </c>
      <c r="B294" s="84" t="s">
        <v>1265</v>
      </c>
      <c r="C294" s="86">
        <v>38353</v>
      </c>
      <c r="D294" s="86"/>
      <c r="E294" s="84" t="s">
        <v>678</v>
      </c>
      <c r="F294" s="84" t="s">
        <v>679</v>
      </c>
    </row>
    <row r="295" spans="1:6" ht="12.5" x14ac:dyDescent="0.25">
      <c r="A295" s="84" t="s">
        <v>1266</v>
      </c>
      <c r="B295" s="84" t="s">
        <v>1267</v>
      </c>
      <c r="C295" s="86">
        <v>38353</v>
      </c>
      <c r="D295" s="86"/>
      <c r="E295" s="84" t="s">
        <v>678</v>
      </c>
      <c r="F295" s="84" t="s">
        <v>679</v>
      </c>
    </row>
    <row r="296" spans="1:6" ht="12.5" x14ac:dyDescent="0.25">
      <c r="A296" s="84" t="s">
        <v>1268</v>
      </c>
      <c r="B296" s="84" t="s">
        <v>1269</v>
      </c>
      <c r="C296" s="86">
        <v>38353</v>
      </c>
      <c r="D296" s="86"/>
      <c r="E296" s="84" t="s">
        <v>678</v>
      </c>
      <c r="F296" s="84" t="s">
        <v>679</v>
      </c>
    </row>
    <row r="297" spans="1:6" ht="12.5" x14ac:dyDescent="0.25">
      <c r="A297" s="84" t="s">
        <v>1270</v>
      </c>
      <c r="B297" s="84" t="s">
        <v>1271</v>
      </c>
      <c r="C297" s="86">
        <v>38749</v>
      </c>
      <c r="D297" s="86"/>
      <c r="E297" s="84" t="s">
        <v>678</v>
      </c>
      <c r="F297" s="84" t="s">
        <v>679</v>
      </c>
    </row>
    <row r="298" spans="1:6" ht="12.5" x14ac:dyDescent="0.25">
      <c r="A298" s="84" t="s">
        <v>1272</v>
      </c>
      <c r="B298" s="84" t="s">
        <v>1273</v>
      </c>
      <c r="C298" s="86">
        <v>38353</v>
      </c>
      <c r="D298" s="86"/>
      <c r="E298" s="84" t="s">
        <v>678</v>
      </c>
      <c r="F298" s="84" t="s">
        <v>679</v>
      </c>
    </row>
    <row r="299" spans="1:6" ht="12.5" x14ac:dyDescent="0.25">
      <c r="A299" s="84" t="s">
        <v>1274</v>
      </c>
      <c r="B299" s="84" t="s">
        <v>1275</v>
      </c>
      <c r="C299" s="86">
        <v>38353</v>
      </c>
      <c r="D299" s="86"/>
      <c r="E299" s="84" t="s">
        <v>678</v>
      </c>
      <c r="F299" s="84" t="s">
        <v>679</v>
      </c>
    </row>
    <row r="300" spans="1:6" ht="12.5" x14ac:dyDescent="0.25">
      <c r="A300" s="84" t="s">
        <v>1276</v>
      </c>
      <c r="B300" s="84" t="s">
        <v>1277</v>
      </c>
      <c r="C300" s="86">
        <v>38353</v>
      </c>
      <c r="D300" s="86"/>
      <c r="E300" s="84" t="s">
        <v>678</v>
      </c>
      <c r="F300" s="84" t="s">
        <v>679</v>
      </c>
    </row>
    <row r="301" spans="1:6" ht="12.5" x14ac:dyDescent="0.25">
      <c r="A301" s="84" t="s">
        <v>1278</v>
      </c>
      <c r="B301" s="84" t="s">
        <v>1279</v>
      </c>
      <c r="C301" s="86">
        <v>38353</v>
      </c>
      <c r="D301" s="86"/>
      <c r="E301" s="84" t="s">
        <v>678</v>
      </c>
      <c r="F301" s="84" t="s">
        <v>679</v>
      </c>
    </row>
    <row r="302" spans="1:6" ht="12.5" x14ac:dyDescent="0.25">
      <c r="A302" s="84" t="s">
        <v>1280</v>
      </c>
      <c r="B302" s="84" t="s">
        <v>1281</v>
      </c>
      <c r="C302" s="86">
        <v>38353</v>
      </c>
      <c r="D302" s="86"/>
      <c r="E302" s="84" t="s">
        <v>678</v>
      </c>
      <c r="F302" s="84" t="s">
        <v>679</v>
      </c>
    </row>
    <row r="303" spans="1:6" ht="12.5" x14ac:dyDescent="0.25">
      <c r="A303" s="84" t="s">
        <v>1282</v>
      </c>
      <c r="B303" s="84" t="s">
        <v>1283</v>
      </c>
      <c r="C303" s="86">
        <v>38353</v>
      </c>
      <c r="D303" s="86"/>
      <c r="E303" s="84" t="s">
        <v>678</v>
      </c>
      <c r="F303" s="84" t="s">
        <v>679</v>
      </c>
    </row>
    <row r="304" spans="1:6" ht="12.5" x14ac:dyDescent="0.25">
      <c r="A304" s="84" t="s">
        <v>1284</v>
      </c>
      <c r="B304" s="84" t="s">
        <v>1285</v>
      </c>
      <c r="C304" s="86">
        <v>38353</v>
      </c>
      <c r="D304" s="86"/>
      <c r="E304" s="84" t="s">
        <v>678</v>
      </c>
      <c r="F304" s="84" t="s">
        <v>679</v>
      </c>
    </row>
    <row r="305" spans="1:6" ht="12.5" x14ac:dyDescent="0.25">
      <c r="A305" s="84" t="s">
        <v>1286</v>
      </c>
      <c r="B305" s="84" t="s">
        <v>1287</v>
      </c>
      <c r="C305" s="86">
        <v>38353</v>
      </c>
      <c r="D305" s="86"/>
      <c r="E305" s="84" t="s">
        <v>678</v>
      </c>
      <c r="F305" s="84" t="s">
        <v>679</v>
      </c>
    </row>
    <row r="306" spans="1:6" ht="12.5" x14ac:dyDescent="0.25">
      <c r="A306" s="84" t="s">
        <v>1288</v>
      </c>
      <c r="B306" s="84" t="s">
        <v>1289</v>
      </c>
      <c r="C306" s="86">
        <v>41640</v>
      </c>
      <c r="D306" s="86"/>
      <c r="E306" s="84" t="s">
        <v>678</v>
      </c>
      <c r="F306" s="84" t="s">
        <v>679</v>
      </c>
    </row>
    <row r="307" spans="1:6" ht="12.5" x14ac:dyDescent="0.25">
      <c r="A307" s="84" t="s">
        <v>1290</v>
      </c>
      <c r="B307" s="84" t="s">
        <v>1291</v>
      </c>
      <c r="C307" s="86">
        <v>38353</v>
      </c>
      <c r="D307" s="86"/>
      <c r="E307" s="84" t="s">
        <v>678</v>
      </c>
      <c r="F307" s="84" t="s">
        <v>679</v>
      </c>
    </row>
    <row r="308" spans="1:6" ht="12.5" x14ac:dyDescent="0.25">
      <c r="A308" s="84" t="s">
        <v>1292</v>
      </c>
      <c r="B308" s="84" t="s">
        <v>1293</v>
      </c>
      <c r="C308" s="86">
        <v>38353</v>
      </c>
      <c r="D308" s="86"/>
      <c r="E308" s="84" t="s">
        <v>678</v>
      </c>
      <c r="F308" s="84" t="s">
        <v>679</v>
      </c>
    </row>
    <row r="309" spans="1:6" ht="12.5" x14ac:dyDescent="0.25">
      <c r="A309" s="84" t="s">
        <v>1294</v>
      </c>
      <c r="B309" s="84" t="s">
        <v>1295</v>
      </c>
      <c r="C309" s="86">
        <v>38353</v>
      </c>
      <c r="D309" s="86"/>
      <c r="E309" s="84" t="s">
        <v>678</v>
      </c>
      <c r="F309" s="84" t="s">
        <v>679</v>
      </c>
    </row>
    <row r="310" spans="1:6" ht="12.5" x14ac:dyDescent="0.25">
      <c r="A310" s="84" t="s">
        <v>1296</v>
      </c>
      <c r="B310" s="84" t="s">
        <v>1297</v>
      </c>
      <c r="C310" s="86">
        <v>38353</v>
      </c>
      <c r="D310" s="86"/>
      <c r="E310" s="84" t="s">
        <v>678</v>
      </c>
      <c r="F310" s="84" t="s">
        <v>679</v>
      </c>
    </row>
    <row r="311" spans="1:6" ht="12.5" x14ac:dyDescent="0.25">
      <c r="A311" s="84" t="s">
        <v>1298</v>
      </c>
      <c r="B311" s="84" t="s">
        <v>1299</v>
      </c>
      <c r="C311" s="86">
        <v>38353</v>
      </c>
      <c r="D311" s="86"/>
      <c r="E311" s="84" t="s">
        <v>678</v>
      </c>
      <c r="F311" s="84" t="s">
        <v>679</v>
      </c>
    </row>
    <row r="312" spans="1:6" ht="12.5" x14ac:dyDescent="0.25">
      <c r="A312" s="84" t="s">
        <v>1300</v>
      </c>
      <c r="B312" s="84" t="s">
        <v>1301</v>
      </c>
      <c r="C312" s="86">
        <v>38353</v>
      </c>
      <c r="D312" s="86"/>
      <c r="E312" s="84" t="s">
        <v>678</v>
      </c>
      <c r="F312" s="84" t="s">
        <v>679</v>
      </c>
    </row>
    <row r="313" spans="1:6" ht="12.5" x14ac:dyDescent="0.25">
      <c r="A313" s="84" t="s">
        <v>1302</v>
      </c>
      <c r="B313" s="84" t="s">
        <v>1303</v>
      </c>
      <c r="C313" s="86">
        <v>38353</v>
      </c>
      <c r="D313" s="86"/>
      <c r="E313" s="84" t="s">
        <v>678</v>
      </c>
      <c r="F313" s="84" t="s">
        <v>679</v>
      </c>
    </row>
    <row r="314" spans="1:6" ht="12.5" x14ac:dyDescent="0.25">
      <c r="A314" s="84" t="s">
        <v>1304</v>
      </c>
      <c r="B314" s="84" t="s">
        <v>1305</v>
      </c>
      <c r="C314" s="86">
        <v>38353</v>
      </c>
      <c r="D314" s="86"/>
      <c r="E314" s="84" t="s">
        <v>678</v>
      </c>
      <c r="F314" s="84" t="s">
        <v>679</v>
      </c>
    </row>
    <row r="315" spans="1:6" ht="12.5" x14ac:dyDescent="0.25">
      <c r="A315" s="84" t="s">
        <v>1306</v>
      </c>
      <c r="B315" s="84" t="s">
        <v>1307</v>
      </c>
      <c r="C315" s="86">
        <v>38353</v>
      </c>
      <c r="D315" s="86"/>
      <c r="E315" s="84" t="s">
        <v>678</v>
      </c>
      <c r="F315" s="84" t="s">
        <v>679</v>
      </c>
    </row>
    <row r="316" spans="1:6" ht="12.5" x14ac:dyDescent="0.25">
      <c r="A316" s="84" t="s">
        <v>1308</v>
      </c>
      <c r="B316" s="84" t="s">
        <v>1309</v>
      </c>
      <c r="C316" s="86">
        <v>38353</v>
      </c>
      <c r="D316" s="86"/>
      <c r="E316" s="84" t="s">
        <v>678</v>
      </c>
      <c r="F316" s="84" t="s">
        <v>679</v>
      </c>
    </row>
    <row r="317" spans="1:6" ht="12.5" x14ac:dyDescent="0.25">
      <c r="A317" s="84" t="s">
        <v>1310</v>
      </c>
      <c r="B317" s="84" t="s">
        <v>1311</v>
      </c>
      <c r="C317" s="86">
        <v>38353</v>
      </c>
      <c r="D317" s="86"/>
      <c r="E317" s="84" t="s">
        <v>678</v>
      </c>
      <c r="F317" s="84" t="s">
        <v>679</v>
      </c>
    </row>
    <row r="318" spans="1:6" ht="12.5" x14ac:dyDescent="0.25">
      <c r="A318" s="84" t="s">
        <v>1312</v>
      </c>
      <c r="B318" s="84" t="s">
        <v>1313</v>
      </c>
      <c r="C318" s="86">
        <v>38353</v>
      </c>
      <c r="D318" s="86"/>
      <c r="E318" s="84" t="s">
        <v>678</v>
      </c>
      <c r="F318" s="84" t="s">
        <v>679</v>
      </c>
    </row>
    <row r="319" spans="1:6" ht="12.5" x14ac:dyDescent="0.25">
      <c r="A319" s="84" t="s">
        <v>1314</v>
      </c>
      <c r="B319" s="84" t="s">
        <v>1315</v>
      </c>
      <c r="C319" s="86">
        <v>38353</v>
      </c>
      <c r="D319" s="86"/>
      <c r="E319" s="84" t="s">
        <v>678</v>
      </c>
      <c r="F319" s="84" t="s">
        <v>679</v>
      </c>
    </row>
    <row r="320" spans="1:6" ht="12.5" x14ac:dyDescent="0.25">
      <c r="A320" s="84" t="s">
        <v>1316</v>
      </c>
      <c r="B320" s="84" t="s">
        <v>1317</v>
      </c>
      <c r="C320" s="86">
        <v>38353</v>
      </c>
      <c r="D320" s="86"/>
      <c r="E320" s="84" t="s">
        <v>678</v>
      </c>
      <c r="F320" s="84" t="s">
        <v>679</v>
      </c>
    </row>
    <row r="321" spans="1:6" ht="12.5" x14ac:dyDescent="0.25">
      <c r="A321" s="84" t="s">
        <v>1318</v>
      </c>
      <c r="B321" s="84" t="s">
        <v>1319</v>
      </c>
      <c r="C321" s="86">
        <v>38353</v>
      </c>
      <c r="D321" s="86"/>
      <c r="E321" s="84" t="s">
        <v>678</v>
      </c>
      <c r="F321" s="84" t="s">
        <v>679</v>
      </c>
    </row>
    <row r="322" spans="1:6" ht="12.5" x14ac:dyDescent="0.25">
      <c r="A322" s="84" t="s">
        <v>1320</v>
      </c>
      <c r="B322" s="84" t="s">
        <v>1321</v>
      </c>
      <c r="C322" s="86">
        <v>38353</v>
      </c>
      <c r="D322" s="86"/>
      <c r="E322" s="84" t="s">
        <v>678</v>
      </c>
      <c r="F322" s="84" t="s">
        <v>679</v>
      </c>
    </row>
    <row r="323" spans="1:6" ht="12.5" x14ac:dyDescent="0.25">
      <c r="A323" s="84" t="s">
        <v>1322</v>
      </c>
      <c r="B323" s="84" t="s">
        <v>1323</v>
      </c>
      <c r="C323" s="86">
        <v>38353</v>
      </c>
      <c r="D323" s="86"/>
      <c r="E323" s="84" t="s">
        <v>678</v>
      </c>
      <c r="F323" s="84" t="s">
        <v>679</v>
      </c>
    </row>
    <row r="324" spans="1:6" ht="12.5" x14ac:dyDescent="0.25">
      <c r="A324" s="84" t="s">
        <v>1324</v>
      </c>
      <c r="B324" s="84" t="s">
        <v>1325</v>
      </c>
      <c r="C324" s="86">
        <v>38353</v>
      </c>
      <c r="D324" s="86"/>
      <c r="E324" s="84" t="s">
        <v>678</v>
      </c>
      <c r="F324" s="84" t="s">
        <v>679</v>
      </c>
    </row>
    <row r="325" spans="1:6" ht="12.5" x14ac:dyDescent="0.25">
      <c r="A325" s="84" t="s">
        <v>1326</v>
      </c>
      <c r="B325" s="84" t="s">
        <v>1327</v>
      </c>
      <c r="C325" s="86">
        <v>38353</v>
      </c>
      <c r="D325" s="86"/>
      <c r="E325" s="84" t="s">
        <v>678</v>
      </c>
      <c r="F325" s="84" t="s">
        <v>679</v>
      </c>
    </row>
    <row r="326" spans="1:6" ht="12.5" x14ac:dyDescent="0.25">
      <c r="A326" s="84" t="s">
        <v>1328</v>
      </c>
      <c r="B326" s="84" t="s">
        <v>1329</v>
      </c>
      <c r="C326" s="86">
        <v>38353</v>
      </c>
      <c r="D326" s="86"/>
      <c r="E326" s="84" t="s">
        <v>678</v>
      </c>
      <c r="F326" s="84" t="s">
        <v>679</v>
      </c>
    </row>
    <row r="327" spans="1:6" ht="12.5" x14ac:dyDescent="0.25">
      <c r="A327" s="84" t="s">
        <v>1330</v>
      </c>
      <c r="B327" s="84" t="s">
        <v>1331</v>
      </c>
      <c r="C327" s="86">
        <v>38353</v>
      </c>
      <c r="D327" s="86"/>
      <c r="E327" s="84" t="s">
        <v>678</v>
      </c>
      <c r="F327" s="84" t="s">
        <v>679</v>
      </c>
    </row>
    <row r="328" spans="1:6" ht="12.5" x14ac:dyDescent="0.25">
      <c r="A328" s="84" t="s">
        <v>1332</v>
      </c>
      <c r="B328" s="84" t="s">
        <v>1333</v>
      </c>
      <c r="C328" s="86">
        <v>38353</v>
      </c>
      <c r="D328" s="86"/>
      <c r="E328" s="84" t="s">
        <v>678</v>
      </c>
      <c r="F328" s="84" t="s">
        <v>679</v>
      </c>
    </row>
    <row r="329" spans="1:6" ht="12.5" x14ac:dyDescent="0.25">
      <c r="A329" s="84" t="s">
        <v>1334</v>
      </c>
      <c r="B329" s="84" t="s">
        <v>1335</v>
      </c>
      <c r="C329" s="86">
        <v>38353</v>
      </c>
      <c r="D329" s="86"/>
      <c r="E329" s="84" t="s">
        <v>678</v>
      </c>
      <c r="F329" s="84" t="s">
        <v>679</v>
      </c>
    </row>
    <row r="330" spans="1:6" ht="12.5" x14ac:dyDescent="0.25">
      <c r="A330" s="84" t="s">
        <v>1336</v>
      </c>
      <c r="B330" s="84" t="s">
        <v>1337</v>
      </c>
      <c r="C330" s="86">
        <v>38353</v>
      </c>
      <c r="D330" s="86"/>
      <c r="E330" s="84" t="s">
        <v>678</v>
      </c>
      <c r="F330" s="84" t="s">
        <v>679</v>
      </c>
    </row>
    <row r="331" spans="1:6" ht="12.5" x14ac:dyDescent="0.25">
      <c r="A331" s="84" t="s">
        <v>1338</v>
      </c>
      <c r="B331" s="84" t="s">
        <v>1339</v>
      </c>
      <c r="C331" s="86">
        <v>38353</v>
      </c>
      <c r="D331" s="86"/>
      <c r="E331" s="84" t="s">
        <v>678</v>
      </c>
      <c r="F331" s="84" t="s">
        <v>679</v>
      </c>
    </row>
    <row r="332" spans="1:6" ht="12.5" x14ac:dyDescent="0.25">
      <c r="A332" s="84" t="s">
        <v>1340</v>
      </c>
      <c r="B332" s="84" t="s">
        <v>1341</v>
      </c>
      <c r="C332" s="86">
        <v>38353</v>
      </c>
      <c r="D332" s="86"/>
      <c r="E332" s="84" t="s">
        <v>678</v>
      </c>
      <c r="F332" s="84" t="s">
        <v>679</v>
      </c>
    </row>
    <row r="333" spans="1:6" ht="12.5" x14ac:dyDescent="0.25">
      <c r="A333" s="84" t="s">
        <v>1342</v>
      </c>
      <c r="B333" s="84" t="s">
        <v>1343</v>
      </c>
      <c r="C333" s="86">
        <v>38353</v>
      </c>
      <c r="D333" s="86"/>
      <c r="E333" s="84" t="s">
        <v>678</v>
      </c>
      <c r="F333" s="84" t="s">
        <v>679</v>
      </c>
    </row>
    <row r="334" spans="1:6" ht="12.5" x14ac:dyDescent="0.25">
      <c r="A334" s="84" t="s">
        <v>1344</v>
      </c>
      <c r="B334" s="84" t="s">
        <v>1345</v>
      </c>
      <c r="C334" s="86">
        <v>38353</v>
      </c>
      <c r="D334" s="86"/>
      <c r="E334" s="84" t="s">
        <v>678</v>
      </c>
      <c r="F334" s="84" t="s">
        <v>679</v>
      </c>
    </row>
    <row r="335" spans="1:6" ht="12.5" x14ac:dyDescent="0.25">
      <c r="A335" s="84" t="s">
        <v>1346</v>
      </c>
      <c r="B335" s="84" t="s">
        <v>1347</v>
      </c>
      <c r="C335" s="86">
        <v>38353</v>
      </c>
      <c r="D335" s="86"/>
      <c r="E335" s="84" t="s">
        <v>678</v>
      </c>
      <c r="F335" s="84" t="s">
        <v>679</v>
      </c>
    </row>
    <row r="336" spans="1:6" ht="12.5" x14ac:dyDescent="0.25">
      <c r="A336" s="84" t="s">
        <v>1348</v>
      </c>
      <c r="B336" s="84" t="s">
        <v>1349</v>
      </c>
      <c r="C336" s="86">
        <v>38353</v>
      </c>
      <c r="D336" s="86"/>
      <c r="E336" s="84" t="s">
        <v>678</v>
      </c>
      <c r="F336" s="84" t="s">
        <v>679</v>
      </c>
    </row>
    <row r="337" spans="1:6" ht="12.5" x14ac:dyDescent="0.25">
      <c r="A337" s="84" t="s">
        <v>1350</v>
      </c>
      <c r="B337" s="84" t="s">
        <v>1351</v>
      </c>
      <c r="C337" s="86">
        <v>38353</v>
      </c>
      <c r="D337" s="86"/>
      <c r="E337" s="84" t="s">
        <v>678</v>
      </c>
      <c r="F337" s="84" t="s">
        <v>679</v>
      </c>
    </row>
    <row r="338" spans="1:6" ht="12.5" x14ac:dyDescent="0.25">
      <c r="A338" s="84" t="s">
        <v>1352</v>
      </c>
      <c r="B338" s="84" t="s">
        <v>1353</v>
      </c>
      <c r="C338" s="86">
        <v>38353</v>
      </c>
      <c r="D338" s="86"/>
      <c r="E338" s="84" t="s">
        <v>678</v>
      </c>
      <c r="F338" s="84" t="s">
        <v>679</v>
      </c>
    </row>
    <row r="339" spans="1:6" ht="12.5" x14ac:dyDescent="0.25">
      <c r="A339" s="84" t="s">
        <v>1354</v>
      </c>
      <c r="B339" s="84" t="s">
        <v>1355</v>
      </c>
      <c r="C339" s="86">
        <v>38353</v>
      </c>
      <c r="D339" s="86"/>
      <c r="E339" s="84" t="s">
        <v>678</v>
      </c>
      <c r="F339" s="84" t="s">
        <v>679</v>
      </c>
    </row>
    <row r="340" spans="1:6" ht="12.5" x14ac:dyDescent="0.25">
      <c r="A340" s="84" t="s">
        <v>1356</v>
      </c>
      <c r="B340" s="84" t="s">
        <v>1357</v>
      </c>
      <c r="C340" s="86">
        <v>38353</v>
      </c>
      <c r="D340" s="86"/>
      <c r="E340" s="84" t="s">
        <v>678</v>
      </c>
      <c r="F340" s="84" t="s">
        <v>679</v>
      </c>
    </row>
    <row r="341" spans="1:6" ht="12.5" x14ac:dyDescent="0.25">
      <c r="A341" s="84" t="s">
        <v>1358</v>
      </c>
      <c r="B341" s="84" t="s">
        <v>1359</v>
      </c>
      <c r="C341" s="86">
        <v>38353</v>
      </c>
      <c r="D341" s="86"/>
      <c r="E341" s="84" t="s">
        <v>678</v>
      </c>
      <c r="F341" s="84" t="s">
        <v>679</v>
      </c>
    </row>
    <row r="342" spans="1:6" ht="12.5" x14ac:dyDescent="0.25">
      <c r="A342" s="84" t="s">
        <v>1360</v>
      </c>
      <c r="B342" s="84" t="s">
        <v>1361</v>
      </c>
      <c r="C342" s="86">
        <v>38353</v>
      </c>
      <c r="D342" s="86"/>
      <c r="E342" s="84" t="s">
        <v>678</v>
      </c>
      <c r="F342" s="84" t="s">
        <v>679</v>
      </c>
    </row>
    <row r="343" spans="1:6" ht="12.5" x14ac:dyDescent="0.25">
      <c r="A343" s="84" t="s">
        <v>1362</v>
      </c>
      <c r="B343" s="84" t="s">
        <v>1363</v>
      </c>
      <c r="C343" s="86">
        <v>38353</v>
      </c>
      <c r="D343" s="86"/>
      <c r="E343" s="84" t="s">
        <v>678</v>
      </c>
      <c r="F343" s="84" t="s">
        <v>679</v>
      </c>
    </row>
    <row r="344" spans="1:6" ht="12.5" x14ac:dyDescent="0.25">
      <c r="A344" s="84" t="s">
        <v>1364</v>
      </c>
      <c r="B344" s="84" t="s">
        <v>1365</v>
      </c>
      <c r="C344" s="86">
        <v>38353</v>
      </c>
      <c r="D344" s="86"/>
      <c r="E344" s="84" t="s">
        <v>678</v>
      </c>
      <c r="F344" s="84" t="s">
        <v>679</v>
      </c>
    </row>
    <row r="345" spans="1:6" ht="12.5" x14ac:dyDescent="0.25">
      <c r="A345" s="84" t="s">
        <v>1366</v>
      </c>
      <c r="B345" s="84" t="s">
        <v>1367</v>
      </c>
      <c r="C345" s="86">
        <v>38353</v>
      </c>
      <c r="D345" s="86"/>
      <c r="E345" s="84" t="s">
        <v>678</v>
      </c>
      <c r="F345" s="84" t="s">
        <v>679</v>
      </c>
    </row>
    <row r="346" spans="1:6" ht="12.5" x14ac:dyDescent="0.25">
      <c r="A346" s="84" t="s">
        <v>1368</v>
      </c>
      <c r="B346" s="84" t="s">
        <v>1369</v>
      </c>
      <c r="C346" s="86">
        <v>38353</v>
      </c>
      <c r="D346" s="86"/>
      <c r="E346" s="84" t="s">
        <v>678</v>
      </c>
      <c r="F346" s="84" t="s">
        <v>679</v>
      </c>
    </row>
    <row r="347" spans="1:6" ht="12.5" x14ac:dyDescent="0.25">
      <c r="A347" s="84" t="s">
        <v>1370</v>
      </c>
      <c r="B347" s="84" t="s">
        <v>1371</v>
      </c>
      <c r="C347" s="86">
        <v>38353</v>
      </c>
      <c r="D347" s="86"/>
      <c r="E347" s="84" t="s">
        <v>678</v>
      </c>
      <c r="F347" s="84" t="s">
        <v>679</v>
      </c>
    </row>
    <row r="348" spans="1:6" ht="12.5" x14ac:dyDescent="0.25">
      <c r="A348" s="84" t="s">
        <v>1372</v>
      </c>
      <c r="B348" s="84" t="s">
        <v>1373</v>
      </c>
      <c r="C348" s="86">
        <v>38353</v>
      </c>
      <c r="D348" s="86"/>
      <c r="E348" s="84" t="s">
        <v>678</v>
      </c>
      <c r="F348" s="84" t="s">
        <v>679</v>
      </c>
    </row>
    <row r="349" spans="1:6" ht="12.5" x14ac:dyDescent="0.25">
      <c r="A349" s="84" t="s">
        <v>1374</v>
      </c>
      <c r="B349" s="84" t="s">
        <v>1375</v>
      </c>
      <c r="C349" s="86">
        <v>38353</v>
      </c>
      <c r="D349" s="86"/>
      <c r="E349" s="84" t="s">
        <v>678</v>
      </c>
      <c r="F349" s="84" t="s">
        <v>679</v>
      </c>
    </row>
    <row r="350" spans="1:6" ht="12.5" x14ac:dyDescent="0.25">
      <c r="A350" s="84" t="s">
        <v>1376</v>
      </c>
      <c r="B350" s="84" t="s">
        <v>1377</v>
      </c>
      <c r="C350" s="86">
        <v>38353</v>
      </c>
      <c r="D350" s="86"/>
      <c r="E350" s="84" t="s">
        <v>678</v>
      </c>
      <c r="F350" s="84" t="s">
        <v>679</v>
      </c>
    </row>
    <row r="351" spans="1:6" ht="12.5" x14ac:dyDescent="0.25">
      <c r="A351" s="84" t="s">
        <v>1378</v>
      </c>
      <c r="B351" s="84" t="s">
        <v>1379</v>
      </c>
      <c r="C351" s="86">
        <v>38353</v>
      </c>
      <c r="D351" s="86"/>
      <c r="E351" s="84" t="s">
        <v>678</v>
      </c>
      <c r="F351" s="84" t="s">
        <v>679</v>
      </c>
    </row>
    <row r="352" spans="1:6" ht="12.5" x14ac:dyDescent="0.25">
      <c r="A352" s="84" t="s">
        <v>1380</v>
      </c>
      <c r="B352" s="84" t="s">
        <v>1381</v>
      </c>
      <c r="C352" s="86">
        <v>38353</v>
      </c>
      <c r="D352" s="86"/>
      <c r="E352" s="84" t="s">
        <v>678</v>
      </c>
      <c r="F352" s="84" t="s">
        <v>679</v>
      </c>
    </row>
    <row r="353" spans="1:6" ht="12.5" x14ac:dyDescent="0.25">
      <c r="A353" s="84" t="s">
        <v>1382</v>
      </c>
      <c r="B353" s="84" t="s">
        <v>1383</v>
      </c>
      <c r="C353" s="86">
        <v>38353</v>
      </c>
      <c r="D353" s="86"/>
      <c r="E353" s="84" t="s">
        <v>678</v>
      </c>
      <c r="F353" s="84" t="s">
        <v>679</v>
      </c>
    </row>
    <row r="354" spans="1:6" ht="12.5" x14ac:dyDescent="0.25">
      <c r="A354" s="84" t="s">
        <v>1384</v>
      </c>
      <c r="B354" s="84" t="s">
        <v>1385</v>
      </c>
      <c r="C354" s="86">
        <v>38353</v>
      </c>
      <c r="D354" s="86"/>
      <c r="E354" s="84" t="s">
        <v>678</v>
      </c>
      <c r="F354" s="84" t="s">
        <v>679</v>
      </c>
    </row>
    <row r="355" spans="1:6" ht="12.5" x14ac:dyDescent="0.25">
      <c r="A355" s="84" t="s">
        <v>1386</v>
      </c>
      <c r="B355" s="84" t="s">
        <v>1387</v>
      </c>
      <c r="C355" s="86">
        <v>38353</v>
      </c>
      <c r="D355" s="86"/>
      <c r="E355" s="84" t="s">
        <v>678</v>
      </c>
      <c r="F355" s="84" t="s">
        <v>679</v>
      </c>
    </row>
    <row r="356" spans="1:6" ht="12.5" x14ac:dyDescent="0.25">
      <c r="A356" s="84" t="s">
        <v>1388</v>
      </c>
      <c r="B356" s="84" t="s">
        <v>1389</v>
      </c>
      <c r="C356" s="86">
        <v>38353</v>
      </c>
      <c r="D356" s="86"/>
      <c r="E356" s="84" t="s">
        <v>678</v>
      </c>
      <c r="F356" s="84" t="s">
        <v>679</v>
      </c>
    </row>
    <row r="357" spans="1:6" ht="12.5" x14ac:dyDescent="0.25">
      <c r="A357" s="84" t="s">
        <v>1390</v>
      </c>
      <c r="B357" s="84" t="s">
        <v>1391</v>
      </c>
      <c r="C357" s="86">
        <v>38353</v>
      </c>
      <c r="D357" s="86"/>
      <c r="E357" s="84" t="s">
        <v>678</v>
      </c>
      <c r="F357" s="84" t="s">
        <v>679</v>
      </c>
    </row>
    <row r="358" spans="1:6" ht="12.5" x14ac:dyDescent="0.25">
      <c r="A358" s="84" t="s">
        <v>1392</v>
      </c>
      <c r="B358" s="84" t="s">
        <v>1393</v>
      </c>
      <c r="C358" s="86">
        <v>38353</v>
      </c>
      <c r="D358" s="86"/>
      <c r="E358" s="84" t="s">
        <v>678</v>
      </c>
      <c r="F358" s="84" t="s">
        <v>679</v>
      </c>
    </row>
    <row r="359" spans="1:6" ht="12.5" x14ac:dyDescent="0.25">
      <c r="A359" s="84" t="s">
        <v>1394</v>
      </c>
      <c r="B359" s="84" t="s">
        <v>1395</v>
      </c>
      <c r="C359" s="86">
        <v>38353</v>
      </c>
      <c r="D359" s="86"/>
      <c r="E359" s="84" t="s">
        <v>678</v>
      </c>
      <c r="F359" s="84" t="s">
        <v>679</v>
      </c>
    </row>
    <row r="360" spans="1:6" ht="12.5" x14ac:dyDescent="0.25">
      <c r="A360" s="84" t="s">
        <v>1396</v>
      </c>
      <c r="B360" s="84" t="s">
        <v>1397</v>
      </c>
      <c r="C360" s="86">
        <v>38353</v>
      </c>
      <c r="D360" s="86"/>
      <c r="E360" s="84" t="s">
        <v>678</v>
      </c>
      <c r="F360" s="84" t="s">
        <v>679</v>
      </c>
    </row>
    <row r="361" spans="1:6" ht="12.5" x14ac:dyDescent="0.25">
      <c r="A361" s="84" t="s">
        <v>1398</v>
      </c>
      <c r="B361" s="84" t="s">
        <v>1399</v>
      </c>
      <c r="C361" s="86">
        <v>38353</v>
      </c>
      <c r="D361" s="86"/>
      <c r="E361" s="84" t="s">
        <v>678</v>
      </c>
      <c r="F361" s="84" t="s">
        <v>679</v>
      </c>
    </row>
    <row r="362" spans="1:6" ht="12.5" x14ac:dyDescent="0.25">
      <c r="A362" s="84" t="s">
        <v>1400</v>
      </c>
      <c r="B362" s="84" t="s">
        <v>1401</v>
      </c>
      <c r="C362" s="86">
        <v>38353</v>
      </c>
      <c r="D362" s="86"/>
      <c r="E362" s="84" t="s">
        <v>678</v>
      </c>
      <c r="F362" s="84" t="s">
        <v>679</v>
      </c>
    </row>
    <row r="363" spans="1:6" ht="12.5" x14ac:dyDescent="0.25">
      <c r="A363" s="84" t="s">
        <v>1402</v>
      </c>
      <c r="B363" s="84" t="s">
        <v>1403</v>
      </c>
      <c r="C363" s="86">
        <v>38353</v>
      </c>
      <c r="D363" s="86"/>
      <c r="E363" s="84" t="s">
        <v>678</v>
      </c>
      <c r="F363" s="84" t="s">
        <v>679</v>
      </c>
    </row>
    <row r="364" spans="1:6" ht="12.5" x14ac:dyDescent="0.25">
      <c r="A364" s="84" t="s">
        <v>1404</v>
      </c>
      <c r="B364" s="84" t="s">
        <v>1405</v>
      </c>
      <c r="C364" s="86">
        <v>38353</v>
      </c>
      <c r="D364" s="86"/>
      <c r="E364" s="84" t="s">
        <v>678</v>
      </c>
      <c r="F364" s="84" t="s">
        <v>679</v>
      </c>
    </row>
    <row r="365" spans="1:6" ht="12.5" x14ac:dyDescent="0.25">
      <c r="A365" s="84" t="s">
        <v>1406</v>
      </c>
      <c r="B365" s="84" t="s">
        <v>1407</v>
      </c>
      <c r="C365" s="86">
        <v>38353</v>
      </c>
      <c r="D365" s="86"/>
      <c r="E365" s="84" t="s">
        <v>678</v>
      </c>
      <c r="F365" s="84" t="s">
        <v>679</v>
      </c>
    </row>
    <row r="366" spans="1:6" ht="12.5" x14ac:dyDescent="0.25">
      <c r="A366" s="84" t="s">
        <v>1408</v>
      </c>
      <c r="B366" s="84" t="s">
        <v>1409</v>
      </c>
      <c r="C366" s="86">
        <v>38353</v>
      </c>
      <c r="D366" s="86"/>
      <c r="E366" s="84" t="s">
        <v>678</v>
      </c>
      <c r="F366" s="84" t="s">
        <v>679</v>
      </c>
    </row>
    <row r="367" spans="1:6" ht="12.5" x14ac:dyDescent="0.25">
      <c r="A367" s="84" t="s">
        <v>1410</v>
      </c>
      <c r="B367" s="84" t="s">
        <v>1411</v>
      </c>
      <c r="C367" s="86">
        <v>38353</v>
      </c>
      <c r="D367" s="86"/>
      <c r="E367" s="84" t="s">
        <v>678</v>
      </c>
      <c r="F367" s="84" t="s">
        <v>679</v>
      </c>
    </row>
    <row r="368" spans="1:6" ht="12.5" x14ac:dyDescent="0.25">
      <c r="A368" s="84" t="s">
        <v>1412</v>
      </c>
      <c r="B368" s="84" t="s">
        <v>1413</v>
      </c>
      <c r="C368" s="86">
        <v>38353</v>
      </c>
      <c r="D368" s="86"/>
      <c r="E368" s="84" t="s">
        <v>678</v>
      </c>
      <c r="F368" s="84" t="s">
        <v>679</v>
      </c>
    </row>
    <row r="369" spans="1:6" ht="12.5" x14ac:dyDescent="0.25">
      <c r="A369" s="84" t="s">
        <v>1414</v>
      </c>
      <c r="B369" s="84" t="s">
        <v>1415</v>
      </c>
      <c r="C369" s="86">
        <v>38353</v>
      </c>
      <c r="D369" s="86"/>
      <c r="E369" s="84" t="s">
        <v>678</v>
      </c>
      <c r="F369" s="84" t="s">
        <v>679</v>
      </c>
    </row>
    <row r="370" spans="1:6" ht="12.5" x14ac:dyDescent="0.25">
      <c r="A370" s="84" t="s">
        <v>1416</v>
      </c>
      <c r="B370" s="84" t="s">
        <v>1417</v>
      </c>
      <c r="C370" s="86">
        <v>38353</v>
      </c>
      <c r="D370" s="86"/>
      <c r="E370" s="84" t="s">
        <v>678</v>
      </c>
      <c r="F370" s="84" t="s">
        <v>679</v>
      </c>
    </row>
    <row r="371" spans="1:6" ht="12.5" x14ac:dyDescent="0.25">
      <c r="A371" s="84" t="s">
        <v>1418</v>
      </c>
      <c r="B371" s="84" t="s">
        <v>1419</v>
      </c>
      <c r="C371" s="86">
        <v>38353</v>
      </c>
      <c r="D371" s="86"/>
      <c r="E371" s="84" t="s">
        <v>678</v>
      </c>
      <c r="F371" s="84" t="s">
        <v>679</v>
      </c>
    </row>
    <row r="372" spans="1:6" ht="12.5" x14ac:dyDescent="0.25">
      <c r="A372" s="84" t="s">
        <v>1420</v>
      </c>
      <c r="B372" s="84" t="s">
        <v>1421</v>
      </c>
      <c r="C372" s="86">
        <v>38353</v>
      </c>
      <c r="D372" s="86"/>
      <c r="E372" s="84" t="s">
        <v>678</v>
      </c>
      <c r="F372" s="84" t="s">
        <v>679</v>
      </c>
    </row>
    <row r="373" spans="1:6" ht="12.5" x14ac:dyDescent="0.25">
      <c r="A373" s="84" t="s">
        <v>1422</v>
      </c>
      <c r="B373" s="84" t="s">
        <v>1423</v>
      </c>
      <c r="C373" s="86">
        <v>38353</v>
      </c>
      <c r="D373" s="86"/>
      <c r="E373" s="84" t="s">
        <v>678</v>
      </c>
      <c r="F373" s="84" t="s">
        <v>679</v>
      </c>
    </row>
    <row r="374" spans="1:6" ht="12.5" x14ac:dyDescent="0.25">
      <c r="A374" s="84" t="s">
        <v>1424</v>
      </c>
      <c r="B374" s="84" t="s">
        <v>1425</v>
      </c>
      <c r="C374" s="86">
        <v>38353</v>
      </c>
      <c r="D374" s="86"/>
      <c r="E374" s="84" t="s">
        <v>678</v>
      </c>
      <c r="F374" s="84" t="s">
        <v>679</v>
      </c>
    </row>
    <row r="375" spans="1:6" ht="12.5" x14ac:dyDescent="0.25">
      <c r="A375" s="84" t="s">
        <v>1426</v>
      </c>
      <c r="B375" s="84" t="s">
        <v>1427</v>
      </c>
      <c r="C375" s="86">
        <v>38353</v>
      </c>
      <c r="D375" s="86"/>
      <c r="E375" s="84" t="s">
        <v>678</v>
      </c>
      <c r="F375" s="84" t="s">
        <v>679</v>
      </c>
    </row>
    <row r="376" spans="1:6" ht="12.5" x14ac:dyDescent="0.25">
      <c r="A376" s="84" t="s">
        <v>1428</v>
      </c>
      <c r="B376" s="84" t="s">
        <v>1429</v>
      </c>
      <c r="C376" s="86">
        <v>38353</v>
      </c>
      <c r="D376" s="86"/>
      <c r="E376" s="84" t="s">
        <v>678</v>
      </c>
      <c r="F376" s="84" t="s">
        <v>679</v>
      </c>
    </row>
    <row r="377" spans="1:6" ht="12.5" x14ac:dyDescent="0.25">
      <c r="A377" s="84" t="s">
        <v>1430</v>
      </c>
      <c r="B377" s="84" t="s">
        <v>1431</v>
      </c>
      <c r="C377" s="86">
        <v>38353</v>
      </c>
      <c r="D377" s="86"/>
      <c r="E377" s="84" t="s">
        <v>678</v>
      </c>
      <c r="F377" s="84" t="s">
        <v>679</v>
      </c>
    </row>
    <row r="378" spans="1:6" ht="12.5" x14ac:dyDescent="0.25">
      <c r="A378" s="84" t="s">
        <v>1432</v>
      </c>
      <c r="B378" s="84" t="s">
        <v>1433</v>
      </c>
      <c r="C378" s="86">
        <v>38353</v>
      </c>
      <c r="D378" s="86"/>
      <c r="E378" s="84" t="s">
        <v>678</v>
      </c>
      <c r="F378" s="84" t="s">
        <v>679</v>
      </c>
    </row>
    <row r="379" spans="1:6" ht="12.5" x14ac:dyDescent="0.25">
      <c r="A379" s="84" t="s">
        <v>1434</v>
      </c>
      <c r="B379" s="84" t="s">
        <v>1435</v>
      </c>
      <c r="C379" s="86">
        <v>38353</v>
      </c>
      <c r="D379" s="86"/>
      <c r="E379" s="84" t="s">
        <v>678</v>
      </c>
      <c r="F379" s="84" t="s">
        <v>679</v>
      </c>
    </row>
    <row r="380" spans="1:6" ht="12.5" x14ac:dyDescent="0.25">
      <c r="A380" s="84" t="s">
        <v>1436</v>
      </c>
      <c r="B380" s="84" t="s">
        <v>1437</v>
      </c>
      <c r="C380" s="86">
        <v>38353</v>
      </c>
      <c r="D380" s="86"/>
      <c r="E380" s="84" t="s">
        <v>678</v>
      </c>
      <c r="F380" s="84" t="s">
        <v>679</v>
      </c>
    </row>
    <row r="381" spans="1:6" ht="12.5" x14ac:dyDescent="0.25">
      <c r="A381" s="84" t="s">
        <v>1438</v>
      </c>
      <c r="B381" s="84" t="s">
        <v>1439</v>
      </c>
      <c r="C381" s="86">
        <v>41640</v>
      </c>
      <c r="D381" s="86"/>
      <c r="E381" s="84" t="s">
        <v>678</v>
      </c>
      <c r="F381" s="84" t="s">
        <v>679</v>
      </c>
    </row>
    <row r="382" spans="1:6" ht="12.5" x14ac:dyDescent="0.25">
      <c r="A382" s="84" t="s">
        <v>1440</v>
      </c>
      <c r="B382" s="84" t="s">
        <v>1441</v>
      </c>
      <c r="C382" s="86">
        <v>38353</v>
      </c>
      <c r="D382" s="86"/>
      <c r="E382" s="84" t="s">
        <v>678</v>
      </c>
      <c r="F382" s="84" t="s">
        <v>679</v>
      </c>
    </row>
    <row r="383" spans="1:6" ht="12.5" x14ac:dyDescent="0.25">
      <c r="A383" s="84" t="s">
        <v>1442</v>
      </c>
      <c r="B383" s="84" t="s">
        <v>1443</v>
      </c>
      <c r="C383" s="86">
        <v>38353</v>
      </c>
      <c r="D383" s="86"/>
      <c r="E383" s="84" t="s">
        <v>678</v>
      </c>
      <c r="F383" s="84" t="s">
        <v>679</v>
      </c>
    </row>
    <row r="384" spans="1:6" ht="12.5" x14ac:dyDescent="0.25">
      <c r="A384" s="84" t="s">
        <v>1444</v>
      </c>
      <c r="B384" s="84" t="s">
        <v>1445</v>
      </c>
      <c r="C384" s="86">
        <v>38353</v>
      </c>
      <c r="D384" s="86"/>
      <c r="E384" s="84" t="s">
        <v>678</v>
      </c>
      <c r="F384" s="84" t="s">
        <v>679</v>
      </c>
    </row>
    <row r="385" spans="1:6" ht="12.5" x14ac:dyDescent="0.25">
      <c r="A385" s="84" t="s">
        <v>1446</v>
      </c>
      <c r="B385" s="84" t="s">
        <v>1447</v>
      </c>
      <c r="C385" s="86">
        <v>38353</v>
      </c>
      <c r="D385" s="86"/>
      <c r="E385" s="84" t="s">
        <v>678</v>
      </c>
      <c r="F385" s="84" t="s">
        <v>679</v>
      </c>
    </row>
    <row r="386" spans="1:6" ht="12.5" x14ac:dyDescent="0.25">
      <c r="A386" s="84" t="s">
        <v>1448</v>
      </c>
      <c r="B386" s="84" t="s">
        <v>1449</v>
      </c>
      <c r="C386" s="86">
        <v>38353</v>
      </c>
      <c r="D386" s="86"/>
      <c r="E386" s="84" t="s">
        <v>678</v>
      </c>
      <c r="F386" s="84" t="s">
        <v>679</v>
      </c>
    </row>
    <row r="387" spans="1:6" ht="12.5" x14ac:dyDescent="0.25">
      <c r="A387" s="84" t="s">
        <v>1450</v>
      </c>
      <c r="B387" s="84" t="s">
        <v>1451</v>
      </c>
      <c r="C387" s="86">
        <v>38353</v>
      </c>
      <c r="D387" s="86"/>
      <c r="E387" s="84" t="s">
        <v>678</v>
      </c>
      <c r="F387" s="84" t="s">
        <v>679</v>
      </c>
    </row>
    <row r="388" spans="1:6" ht="12.5" x14ac:dyDescent="0.25">
      <c r="A388" s="84" t="s">
        <v>1452</v>
      </c>
      <c r="B388" s="84" t="s">
        <v>1453</v>
      </c>
      <c r="C388" s="86">
        <v>38353</v>
      </c>
      <c r="D388" s="86"/>
      <c r="E388" s="84" t="s">
        <v>678</v>
      </c>
      <c r="F388" s="84" t="s">
        <v>679</v>
      </c>
    </row>
    <row r="389" spans="1:6" ht="12.5" x14ac:dyDescent="0.25">
      <c r="A389" s="84" t="s">
        <v>1454</v>
      </c>
      <c r="B389" s="84" t="s">
        <v>1455</v>
      </c>
      <c r="C389" s="86">
        <v>38353</v>
      </c>
      <c r="D389" s="86"/>
      <c r="E389" s="84" t="s">
        <v>678</v>
      </c>
      <c r="F389" s="84" t="s">
        <v>679</v>
      </c>
    </row>
    <row r="390" spans="1:6" ht="12.5" x14ac:dyDescent="0.25">
      <c r="A390" s="84" t="s">
        <v>1456</v>
      </c>
      <c r="B390" s="84" t="s">
        <v>1457</v>
      </c>
      <c r="C390" s="86">
        <v>38353</v>
      </c>
      <c r="D390" s="86"/>
      <c r="E390" s="84" t="s">
        <v>678</v>
      </c>
      <c r="F390" s="84" t="s">
        <v>679</v>
      </c>
    </row>
    <row r="391" spans="1:6" ht="12.5" x14ac:dyDescent="0.25">
      <c r="A391" s="84" t="s">
        <v>1458</v>
      </c>
      <c r="B391" s="84" t="s">
        <v>1459</v>
      </c>
      <c r="C391" s="86">
        <v>38353</v>
      </c>
      <c r="D391" s="86"/>
      <c r="E391" s="84" t="s">
        <v>678</v>
      </c>
      <c r="F391" s="84" t="s">
        <v>679</v>
      </c>
    </row>
    <row r="392" spans="1:6" ht="12.5" x14ac:dyDescent="0.25">
      <c r="A392" s="84" t="s">
        <v>1460</v>
      </c>
      <c r="B392" s="84" t="s">
        <v>1461</v>
      </c>
      <c r="C392" s="86">
        <v>38353</v>
      </c>
      <c r="D392" s="86"/>
      <c r="E392" s="84" t="s">
        <v>678</v>
      </c>
      <c r="F392" s="84" t="s">
        <v>679</v>
      </c>
    </row>
    <row r="393" spans="1:6" ht="12.5" x14ac:dyDescent="0.25">
      <c r="A393" s="84" t="s">
        <v>1462</v>
      </c>
      <c r="B393" s="84" t="s">
        <v>1463</v>
      </c>
      <c r="C393" s="86">
        <v>38353</v>
      </c>
      <c r="D393" s="86"/>
      <c r="E393" s="84" t="s">
        <v>678</v>
      </c>
      <c r="F393" s="84" t="s">
        <v>679</v>
      </c>
    </row>
    <row r="394" spans="1:6" ht="12.5" x14ac:dyDescent="0.25">
      <c r="A394" s="84" t="s">
        <v>1464</v>
      </c>
      <c r="B394" s="84" t="s">
        <v>1465</v>
      </c>
      <c r="C394" s="86">
        <v>38353</v>
      </c>
      <c r="D394" s="86"/>
      <c r="E394" s="84" t="s">
        <v>678</v>
      </c>
      <c r="F394" s="84" t="s">
        <v>679</v>
      </c>
    </row>
    <row r="395" spans="1:6" ht="12.5" x14ac:dyDescent="0.25">
      <c r="A395" s="84" t="s">
        <v>1466</v>
      </c>
      <c r="B395" s="84" t="s">
        <v>1467</v>
      </c>
      <c r="C395" s="86">
        <v>38353</v>
      </c>
      <c r="D395" s="86"/>
      <c r="E395" s="84" t="s">
        <v>678</v>
      </c>
      <c r="F395" s="84" t="s">
        <v>679</v>
      </c>
    </row>
    <row r="396" spans="1:6" ht="12.5" x14ac:dyDescent="0.25">
      <c r="A396" s="84" t="s">
        <v>1468</v>
      </c>
      <c r="B396" s="84" t="s">
        <v>1469</v>
      </c>
      <c r="C396" s="86">
        <v>38353</v>
      </c>
      <c r="D396" s="86"/>
      <c r="E396" s="84" t="s">
        <v>678</v>
      </c>
      <c r="F396" s="84" t="s">
        <v>679</v>
      </c>
    </row>
    <row r="397" spans="1:6" ht="12.5" x14ac:dyDescent="0.25">
      <c r="A397" s="84" t="s">
        <v>1470</v>
      </c>
      <c r="B397" s="84" t="s">
        <v>1471</v>
      </c>
      <c r="C397" s="86">
        <v>38353</v>
      </c>
      <c r="D397" s="86"/>
      <c r="E397" s="84" t="s">
        <v>678</v>
      </c>
      <c r="F397" s="84" t="s">
        <v>679</v>
      </c>
    </row>
    <row r="398" spans="1:6" ht="12.5" x14ac:dyDescent="0.25">
      <c r="A398" s="84" t="s">
        <v>1472</v>
      </c>
      <c r="B398" s="84" t="s">
        <v>1473</v>
      </c>
      <c r="C398" s="86">
        <v>38353</v>
      </c>
      <c r="D398" s="86"/>
      <c r="E398" s="84" t="s">
        <v>678</v>
      </c>
      <c r="F398" s="84" t="s">
        <v>679</v>
      </c>
    </row>
    <row r="399" spans="1:6" ht="12.5" x14ac:dyDescent="0.25">
      <c r="A399" s="84" t="s">
        <v>1474</v>
      </c>
      <c r="B399" s="84" t="s">
        <v>1475</v>
      </c>
      <c r="C399" s="86">
        <v>38353</v>
      </c>
      <c r="D399" s="86"/>
      <c r="E399" s="84" t="s">
        <v>678</v>
      </c>
      <c r="F399" s="84" t="s">
        <v>679</v>
      </c>
    </row>
    <row r="400" spans="1:6" ht="12.5" x14ac:dyDescent="0.25">
      <c r="A400" s="84" t="s">
        <v>1476</v>
      </c>
      <c r="B400" s="84" t="s">
        <v>1477</v>
      </c>
      <c r="C400" s="86">
        <v>38353</v>
      </c>
      <c r="D400" s="86"/>
      <c r="E400" s="84" t="s">
        <v>678</v>
      </c>
      <c r="F400" s="84" t="s">
        <v>679</v>
      </c>
    </row>
    <row r="401" spans="1:6" ht="12.5" x14ac:dyDescent="0.25">
      <c r="A401" s="84" t="s">
        <v>1478</v>
      </c>
      <c r="B401" s="84" t="s">
        <v>1479</v>
      </c>
      <c r="C401" s="86">
        <v>38353</v>
      </c>
      <c r="D401" s="86"/>
      <c r="E401" s="84" t="s">
        <v>678</v>
      </c>
      <c r="F401" s="84" t="s">
        <v>679</v>
      </c>
    </row>
    <row r="402" spans="1:6" ht="12.5" x14ac:dyDescent="0.25">
      <c r="A402" s="84" t="s">
        <v>1480</v>
      </c>
      <c r="B402" s="84" t="s">
        <v>1481</v>
      </c>
      <c r="C402" s="86">
        <v>38353</v>
      </c>
      <c r="D402" s="86"/>
      <c r="E402" s="84" t="s">
        <v>678</v>
      </c>
      <c r="F402" s="84" t="s">
        <v>679</v>
      </c>
    </row>
    <row r="403" spans="1:6" ht="12.5" x14ac:dyDescent="0.25">
      <c r="A403" s="84" t="s">
        <v>1482</v>
      </c>
      <c r="B403" s="84" t="s">
        <v>1483</v>
      </c>
      <c r="C403" s="86">
        <v>42370</v>
      </c>
      <c r="D403" s="86"/>
      <c r="E403" s="84" t="s">
        <v>678</v>
      </c>
      <c r="F403" s="84" t="s">
        <v>679</v>
      </c>
    </row>
    <row r="404" spans="1:6" ht="12.5" x14ac:dyDescent="0.25">
      <c r="A404" s="84" t="s">
        <v>1484</v>
      </c>
      <c r="B404" s="84" t="s">
        <v>1485</v>
      </c>
      <c r="C404" s="86">
        <v>38353</v>
      </c>
      <c r="D404" s="86"/>
      <c r="E404" s="84" t="s">
        <v>678</v>
      </c>
      <c r="F404" s="84" t="s">
        <v>679</v>
      </c>
    </row>
    <row r="405" spans="1:6" ht="12.5" x14ac:dyDescent="0.25">
      <c r="A405" s="84" t="s">
        <v>1486</v>
      </c>
      <c r="B405" s="84" t="s">
        <v>1487</v>
      </c>
      <c r="C405" s="86">
        <v>38353</v>
      </c>
      <c r="D405" s="86"/>
      <c r="E405" s="84" t="s">
        <v>678</v>
      </c>
      <c r="F405" s="84" t="s">
        <v>679</v>
      </c>
    </row>
    <row r="406" spans="1:6" ht="12.5" x14ac:dyDescent="0.25">
      <c r="A406" s="84" t="s">
        <v>1488</v>
      </c>
      <c r="B406" s="84" t="s">
        <v>1489</v>
      </c>
      <c r="C406" s="86">
        <v>38353</v>
      </c>
      <c r="D406" s="86"/>
      <c r="E406" s="84" t="s">
        <v>678</v>
      </c>
      <c r="F406" s="84" t="s">
        <v>679</v>
      </c>
    </row>
    <row r="407" spans="1:6" ht="12.5" x14ac:dyDescent="0.25">
      <c r="A407" s="84" t="s">
        <v>1490</v>
      </c>
      <c r="B407" s="84" t="s">
        <v>1491</v>
      </c>
      <c r="C407" s="86">
        <v>38353</v>
      </c>
      <c r="D407" s="86"/>
      <c r="E407" s="84" t="s">
        <v>678</v>
      </c>
      <c r="F407" s="84" t="s">
        <v>679</v>
      </c>
    </row>
    <row r="408" spans="1:6" ht="12.5" x14ac:dyDescent="0.25">
      <c r="A408" s="84" t="s">
        <v>1492</v>
      </c>
      <c r="B408" s="84" t="s">
        <v>1493</v>
      </c>
      <c r="C408" s="86">
        <v>38353</v>
      </c>
      <c r="D408" s="86"/>
      <c r="E408" s="84" t="s">
        <v>678</v>
      </c>
      <c r="F408" s="84" t="s">
        <v>679</v>
      </c>
    </row>
    <row r="409" spans="1:6" ht="12.5" x14ac:dyDescent="0.25">
      <c r="A409" s="84" t="s">
        <v>1494</v>
      </c>
      <c r="B409" s="84" t="s">
        <v>1495</v>
      </c>
      <c r="C409" s="86">
        <v>38353</v>
      </c>
      <c r="D409" s="86"/>
      <c r="E409" s="84" t="s">
        <v>678</v>
      </c>
      <c r="F409" s="84" t="s">
        <v>679</v>
      </c>
    </row>
    <row r="410" spans="1:6" ht="12.5" x14ac:dyDescent="0.25">
      <c r="A410" s="84" t="s">
        <v>1496</v>
      </c>
      <c r="B410" s="84" t="s">
        <v>1497</v>
      </c>
      <c r="C410" s="86">
        <v>38353</v>
      </c>
      <c r="D410" s="86"/>
      <c r="E410" s="84" t="s">
        <v>678</v>
      </c>
      <c r="F410" s="84" t="s">
        <v>679</v>
      </c>
    </row>
    <row r="411" spans="1:6" ht="12.5" x14ac:dyDescent="0.25">
      <c r="A411" s="84" t="s">
        <v>1498</v>
      </c>
      <c r="B411" s="84" t="s">
        <v>1499</v>
      </c>
      <c r="C411" s="86">
        <v>38353</v>
      </c>
      <c r="D411" s="86"/>
      <c r="E411" s="84" t="s">
        <v>678</v>
      </c>
      <c r="F411" s="84" t="s">
        <v>679</v>
      </c>
    </row>
    <row r="412" spans="1:6" ht="12.5" x14ac:dyDescent="0.25">
      <c r="A412" s="84" t="s">
        <v>1500</v>
      </c>
      <c r="B412" s="84" t="s">
        <v>1501</v>
      </c>
      <c r="C412" s="86">
        <v>38353</v>
      </c>
      <c r="D412" s="86"/>
      <c r="E412" s="84" t="s">
        <v>678</v>
      </c>
      <c r="F412" s="84" t="s">
        <v>679</v>
      </c>
    </row>
    <row r="413" spans="1:6" ht="12.5" x14ac:dyDescent="0.25">
      <c r="A413" s="84" t="s">
        <v>1502</v>
      </c>
      <c r="B413" s="84" t="s">
        <v>1503</v>
      </c>
      <c r="C413" s="86">
        <v>38353</v>
      </c>
      <c r="D413" s="86"/>
      <c r="E413" s="84" t="s">
        <v>678</v>
      </c>
      <c r="F413" s="84" t="s">
        <v>679</v>
      </c>
    </row>
    <row r="414" spans="1:6" ht="12.5" x14ac:dyDescent="0.25">
      <c r="A414" s="84" t="s">
        <v>1504</v>
      </c>
      <c r="B414" s="84" t="s">
        <v>1505</v>
      </c>
      <c r="C414" s="86">
        <v>38353</v>
      </c>
      <c r="D414" s="86"/>
      <c r="E414" s="84" t="s">
        <v>678</v>
      </c>
      <c r="F414" s="84" t="s">
        <v>679</v>
      </c>
    </row>
    <row r="415" spans="1:6" ht="12.5" x14ac:dyDescent="0.25">
      <c r="A415" s="84" t="s">
        <v>1506</v>
      </c>
      <c r="B415" s="84" t="s">
        <v>1507</v>
      </c>
      <c r="C415" s="86">
        <v>38353</v>
      </c>
      <c r="D415" s="86"/>
      <c r="E415" s="84" t="s">
        <v>678</v>
      </c>
      <c r="F415" s="84" t="s">
        <v>679</v>
      </c>
    </row>
    <row r="416" spans="1:6" ht="12.5" x14ac:dyDescent="0.25">
      <c r="A416" s="84" t="s">
        <v>1508</v>
      </c>
      <c r="B416" s="84" t="s">
        <v>1509</v>
      </c>
      <c r="C416" s="86">
        <v>38353</v>
      </c>
      <c r="D416" s="86"/>
      <c r="E416" s="84" t="s">
        <v>678</v>
      </c>
      <c r="F416" s="84" t="s">
        <v>679</v>
      </c>
    </row>
    <row r="417" spans="1:6" ht="12.5" x14ac:dyDescent="0.25">
      <c r="A417" s="84" t="s">
        <v>1510</v>
      </c>
      <c r="B417" s="84" t="s">
        <v>1511</v>
      </c>
      <c r="C417" s="86">
        <v>38353</v>
      </c>
      <c r="D417" s="86"/>
      <c r="E417" s="84" t="s">
        <v>678</v>
      </c>
      <c r="F417" s="84" t="s">
        <v>679</v>
      </c>
    </row>
    <row r="418" spans="1:6" ht="12.5" x14ac:dyDescent="0.25">
      <c r="A418" s="84" t="s">
        <v>1512</v>
      </c>
      <c r="B418" s="84" t="s">
        <v>1513</v>
      </c>
      <c r="C418" s="86">
        <v>38353</v>
      </c>
      <c r="D418" s="86"/>
      <c r="E418" s="84" t="s">
        <v>678</v>
      </c>
      <c r="F418" s="84" t="s">
        <v>679</v>
      </c>
    </row>
    <row r="419" spans="1:6" ht="12.5" x14ac:dyDescent="0.25">
      <c r="A419" s="84" t="s">
        <v>1514</v>
      </c>
      <c r="B419" s="84" t="s">
        <v>1515</v>
      </c>
      <c r="C419" s="86">
        <v>38353</v>
      </c>
      <c r="D419" s="86"/>
      <c r="E419" s="84" t="s">
        <v>678</v>
      </c>
      <c r="F419" s="84" t="s">
        <v>679</v>
      </c>
    </row>
    <row r="420" spans="1:6" ht="12.5" x14ac:dyDescent="0.25">
      <c r="A420" s="84" t="s">
        <v>1516</v>
      </c>
      <c r="B420" s="84" t="s">
        <v>1517</v>
      </c>
      <c r="C420" s="86">
        <v>38353</v>
      </c>
      <c r="D420" s="86"/>
      <c r="E420" s="84" t="s">
        <v>678</v>
      </c>
      <c r="F420" s="84" t="s">
        <v>679</v>
      </c>
    </row>
    <row r="421" spans="1:6" ht="12.5" x14ac:dyDescent="0.25">
      <c r="A421" s="84" t="s">
        <v>1518</v>
      </c>
      <c r="B421" s="84" t="s">
        <v>1519</v>
      </c>
      <c r="C421" s="86">
        <v>38353</v>
      </c>
      <c r="D421" s="86"/>
      <c r="E421" s="84" t="s">
        <v>678</v>
      </c>
      <c r="F421" s="84" t="s">
        <v>679</v>
      </c>
    </row>
    <row r="422" spans="1:6" ht="12.5" x14ac:dyDescent="0.25">
      <c r="A422" s="84" t="s">
        <v>1520</v>
      </c>
      <c r="B422" s="84" t="s">
        <v>1521</v>
      </c>
      <c r="C422" s="86">
        <v>38353</v>
      </c>
      <c r="D422" s="86"/>
      <c r="E422" s="84" t="s">
        <v>678</v>
      </c>
      <c r="F422" s="84" t="s">
        <v>679</v>
      </c>
    </row>
    <row r="423" spans="1:6" ht="12.5" x14ac:dyDescent="0.25">
      <c r="A423" s="84" t="s">
        <v>1522</v>
      </c>
      <c r="B423" s="84" t="s">
        <v>1523</v>
      </c>
      <c r="C423" s="86">
        <v>38353</v>
      </c>
      <c r="D423" s="86"/>
      <c r="E423" s="84" t="s">
        <v>678</v>
      </c>
      <c r="F423" s="84" t="s">
        <v>679</v>
      </c>
    </row>
    <row r="424" spans="1:6" ht="12.5" x14ac:dyDescent="0.25">
      <c r="A424" s="84" t="s">
        <v>1524</v>
      </c>
      <c r="B424" s="84" t="s">
        <v>1525</v>
      </c>
      <c r="C424" s="86">
        <v>38353</v>
      </c>
      <c r="D424" s="86"/>
      <c r="E424" s="84" t="s">
        <v>678</v>
      </c>
      <c r="F424" s="84" t="s">
        <v>679</v>
      </c>
    </row>
    <row r="425" spans="1:6" ht="12.5" x14ac:dyDescent="0.25">
      <c r="A425" s="84" t="s">
        <v>1526</v>
      </c>
      <c r="B425" s="84" t="s">
        <v>1527</v>
      </c>
      <c r="C425" s="86">
        <v>38353</v>
      </c>
      <c r="D425" s="86"/>
      <c r="E425" s="84" t="s">
        <v>678</v>
      </c>
      <c r="F425" s="84" t="s">
        <v>679</v>
      </c>
    </row>
    <row r="426" spans="1:6" ht="12.5" x14ac:dyDescent="0.25">
      <c r="A426" s="84" t="s">
        <v>1528</v>
      </c>
      <c r="B426" s="84" t="s">
        <v>1529</v>
      </c>
      <c r="C426" s="86">
        <v>38353</v>
      </c>
      <c r="D426" s="86"/>
      <c r="E426" s="84" t="s">
        <v>678</v>
      </c>
      <c r="F426" s="84" t="s">
        <v>679</v>
      </c>
    </row>
    <row r="427" spans="1:6" ht="12.5" x14ac:dyDescent="0.25">
      <c r="A427" s="84" t="s">
        <v>1530</v>
      </c>
      <c r="B427" s="84" t="s">
        <v>1531</v>
      </c>
      <c r="C427" s="86">
        <v>38353</v>
      </c>
      <c r="D427" s="86"/>
      <c r="E427" s="84" t="s">
        <v>678</v>
      </c>
      <c r="F427" s="84" t="s">
        <v>679</v>
      </c>
    </row>
    <row r="428" spans="1:6" ht="12.5" x14ac:dyDescent="0.25">
      <c r="A428" s="84" t="s">
        <v>1532</v>
      </c>
      <c r="B428" s="84" t="s">
        <v>1533</v>
      </c>
      <c r="C428" s="86">
        <v>38353</v>
      </c>
      <c r="D428" s="86"/>
      <c r="E428" s="84" t="s">
        <v>678</v>
      </c>
      <c r="F428" s="84" t="s">
        <v>679</v>
      </c>
    </row>
    <row r="429" spans="1:6" ht="12.5" x14ac:dyDescent="0.25">
      <c r="A429" s="84" t="s">
        <v>1534</v>
      </c>
      <c r="B429" s="84" t="s">
        <v>1535</v>
      </c>
      <c r="C429" s="86">
        <v>38353</v>
      </c>
      <c r="D429" s="86"/>
      <c r="E429" s="84" t="s">
        <v>678</v>
      </c>
      <c r="F429" s="84" t="s">
        <v>679</v>
      </c>
    </row>
    <row r="430" spans="1:6" ht="12.5" x14ac:dyDescent="0.25">
      <c r="A430" s="84" t="s">
        <v>1536</v>
      </c>
      <c r="B430" s="84" t="s">
        <v>1537</v>
      </c>
      <c r="C430" s="86">
        <v>38353</v>
      </c>
      <c r="D430" s="86"/>
      <c r="E430" s="84" t="s">
        <v>678</v>
      </c>
      <c r="F430" s="84" t="s">
        <v>679</v>
      </c>
    </row>
    <row r="431" spans="1:6" ht="12.5" x14ac:dyDescent="0.25">
      <c r="A431" s="84" t="s">
        <v>1538</v>
      </c>
      <c r="B431" s="84" t="s">
        <v>1539</v>
      </c>
      <c r="C431" s="86">
        <v>38353</v>
      </c>
      <c r="D431" s="86"/>
      <c r="E431" s="84" t="s">
        <v>678</v>
      </c>
      <c r="F431" s="84" t="s">
        <v>679</v>
      </c>
    </row>
    <row r="432" spans="1:6" ht="12.5" x14ac:dyDescent="0.25">
      <c r="A432" s="84" t="s">
        <v>1540</v>
      </c>
      <c r="B432" s="84" t="s">
        <v>1541</v>
      </c>
      <c r="C432" s="86">
        <v>38353</v>
      </c>
      <c r="D432" s="86"/>
      <c r="E432" s="84" t="s">
        <v>678</v>
      </c>
      <c r="F432" s="84" t="s">
        <v>679</v>
      </c>
    </row>
    <row r="433" spans="1:6" ht="12.5" x14ac:dyDescent="0.25">
      <c r="A433" s="84" t="s">
        <v>1542</v>
      </c>
      <c r="B433" s="84" t="s">
        <v>1543</v>
      </c>
      <c r="C433" s="86">
        <v>38353</v>
      </c>
      <c r="D433" s="86"/>
      <c r="E433" s="84" t="s">
        <v>678</v>
      </c>
      <c r="F433" s="84" t="s">
        <v>679</v>
      </c>
    </row>
    <row r="434" spans="1:6" ht="12.5" x14ac:dyDescent="0.25">
      <c r="A434" s="84" t="s">
        <v>1544</v>
      </c>
      <c r="B434" s="84" t="s">
        <v>1545</v>
      </c>
      <c r="C434" s="86">
        <v>38353</v>
      </c>
      <c r="D434" s="86"/>
      <c r="E434" s="84" t="s">
        <v>678</v>
      </c>
      <c r="F434" s="84" t="s">
        <v>679</v>
      </c>
    </row>
    <row r="435" spans="1:6" ht="12.5" x14ac:dyDescent="0.25">
      <c r="A435" s="84" t="s">
        <v>1546</v>
      </c>
      <c r="B435" s="84" t="s">
        <v>1547</v>
      </c>
      <c r="C435" s="86">
        <v>38353</v>
      </c>
      <c r="D435" s="86"/>
      <c r="E435" s="84" t="s">
        <v>678</v>
      </c>
      <c r="F435" s="84" t="s">
        <v>679</v>
      </c>
    </row>
    <row r="436" spans="1:6" ht="12.5" x14ac:dyDescent="0.25">
      <c r="A436" s="84" t="s">
        <v>1548</v>
      </c>
      <c r="B436" s="84" t="s">
        <v>1549</v>
      </c>
      <c r="C436" s="86">
        <v>38353</v>
      </c>
      <c r="D436" s="86"/>
      <c r="E436" s="84" t="s">
        <v>678</v>
      </c>
      <c r="F436" s="84" t="s">
        <v>679</v>
      </c>
    </row>
    <row r="437" spans="1:6" ht="12.5" x14ac:dyDescent="0.25">
      <c r="A437" s="84" t="s">
        <v>1550</v>
      </c>
      <c r="B437" s="84" t="s">
        <v>1551</v>
      </c>
      <c r="C437" s="86">
        <v>38353</v>
      </c>
      <c r="D437" s="86"/>
      <c r="E437" s="84" t="s">
        <v>678</v>
      </c>
      <c r="F437" s="84" t="s">
        <v>679</v>
      </c>
    </row>
    <row r="438" spans="1:6" ht="12.5" x14ac:dyDescent="0.25">
      <c r="A438" s="84" t="s">
        <v>1552</v>
      </c>
      <c r="B438" s="84" t="s">
        <v>1553</v>
      </c>
      <c r="C438" s="86">
        <v>38353</v>
      </c>
      <c r="D438" s="86"/>
      <c r="E438" s="84" t="s">
        <v>678</v>
      </c>
      <c r="F438" s="84" t="s">
        <v>679</v>
      </c>
    </row>
    <row r="439" spans="1:6" ht="12.5" x14ac:dyDescent="0.25">
      <c r="A439" s="84" t="s">
        <v>1554</v>
      </c>
      <c r="B439" s="84" t="s">
        <v>1555</v>
      </c>
      <c r="C439" s="86">
        <v>38353</v>
      </c>
      <c r="D439" s="86"/>
      <c r="E439" s="84" t="s">
        <v>678</v>
      </c>
      <c r="F439" s="84" t="s">
        <v>679</v>
      </c>
    </row>
    <row r="440" spans="1:6" ht="12.5" x14ac:dyDescent="0.25">
      <c r="A440" s="84" t="s">
        <v>1556</v>
      </c>
      <c r="B440" s="84" t="s">
        <v>1557</v>
      </c>
      <c r="C440" s="86">
        <v>38353</v>
      </c>
      <c r="D440" s="86"/>
      <c r="E440" s="84" t="s">
        <v>678</v>
      </c>
      <c r="F440" s="84" t="s">
        <v>679</v>
      </c>
    </row>
    <row r="441" spans="1:6" ht="12.5" x14ac:dyDescent="0.25">
      <c r="A441" s="84" t="s">
        <v>1558</v>
      </c>
      <c r="B441" s="84" t="s">
        <v>1559</v>
      </c>
      <c r="C441" s="86">
        <v>38353</v>
      </c>
      <c r="D441" s="86"/>
      <c r="E441" s="84" t="s">
        <v>678</v>
      </c>
      <c r="F441" s="84" t="s">
        <v>679</v>
      </c>
    </row>
    <row r="442" spans="1:6" ht="12.5" x14ac:dyDescent="0.25">
      <c r="A442" s="84" t="s">
        <v>1560</v>
      </c>
      <c r="B442" s="84" t="s">
        <v>1561</v>
      </c>
      <c r="C442" s="86">
        <v>38353</v>
      </c>
      <c r="D442" s="86"/>
      <c r="E442" s="84" t="s">
        <v>678</v>
      </c>
      <c r="F442" s="84" t="s">
        <v>679</v>
      </c>
    </row>
    <row r="443" spans="1:6" ht="12.5" x14ac:dyDescent="0.25">
      <c r="A443" s="84" t="s">
        <v>1562</v>
      </c>
      <c r="B443" s="84" t="s">
        <v>1563</v>
      </c>
      <c r="C443" s="86">
        <v>38353</v>
      </c>
      <c r="D443" s="86"/>
      <c r="E443" s="84" t="s">
        <v>678</v>
      </c>
      <c r="F443" s="84" t="s">
        <v>679</v>
      </c>
    </row>
    <row r="444" spans="1:6" ht="12.5" x14ac:dyDescent="0.25">
      <c r="A444" s="84" t="s">
        <v>1564</v>
      </c>
      <c r="B444" s="84" t="s">
        <v>1565</v>
      </c>
      <c r="C444" s="86">
        <v>38353</v>
      </c>
      <c r="D444" s="86"/>
      <c r="E444" s="84" t="s">
        <v>678</v>
      </c>
      <c r="F444" s="84" t="s">
        <v>679</v>
      </c>
    </row>
    <row r="445" spans="1:6" ht="12.5" x14ac:dyDescent="0.25">
      <c r="A445" s="84" t="s">
        <v>1566</v>
      </c>
      <c r="B445" s="84" t="s">
        <v>1567</v>
      </c>
      <c r="C445" s="86">
        <v>38353</v>
      </c>
      <c r="D445" s="86"/>
      <c r="E445" s="84" t="s">
        <v>678</v>
      </c>
      <c r="F445" s="84" t="s">
        <v>679</v>
      </c>
    </row>
    <row r="446" spans="1:6" ht="12.5" x14ac:dyDescent="0.25">
      <c r="A446" s="84" t="s">
        <v>1568</v>
      </c>
      <c r="B446" s="84" t="s">
        <v>1569</v>
      </c>
      <c r="C446" s="86">
        <v>38353</v>
      </c>
      <c r="D446" s="86"/>
      <c r="E446" s="84" t="s">
        <v>678</v>
      </c>
      <c r="F446" s="84" t="s">
        <v>679</v>
      </c>
    </row>
    <row r="447" spans="1:6" ht="12.5" x14ac:dyDescent="0.25">
      <c r="A447" s="84" t="s">
        <v>1570</v>
      </c>
      <c r="B447" s="84" t="s">
        <v>1571</v>
      </c>
      <c r="C447" s="86">
        <v>38353</v>
      </c>
      <c r="D447" s="86"/>
      <c r="E447" s="84" t="s">
        <v>678</v>
      </c>
      <c r="F447" s="84" t="s">
        <v>679</v>
      </c>
    </row>
    <row r="448" spans="1:6" ht="12.5" x14ac:dyDescent="0.25">
      <c r="A448" s="84" t="s">
        <v>1572</v>
      </c>
      <c r="B448" s="84" t="s">
        <v>1573</v>
      </c>
      <c r="C448" s="86">
        <v>38353</v>
      </c>
      <c r="D448" s="86"/>
      <c r="E448" s="84" t="s">
        <v>678</v>
      </c>
      <c r="F448" s="84" t="s">
        <v>679</v>
      </c>
    </row>
    <row r="449" spans="1:6" ht="12.5" x14ac:dyDescent="0.25">
      <c r="A449" s="84" t="s">
        <v>1574</v>
      </c>
      <c r="B449" s="84" t="s">
        <v>1575</v>
      </c>
      <c r="C449" s="86">
        <v>38353</v>
      </c>
      <c r="D449" s="86"/>
      <c r="E449" s="84" t="s">
        <v>678</v>
      </c>
      <c r="F449" s="84" t="s">
        <v>679</v>
      </c>
    </row>
    <row r="450" spans="1:6" ht="12.5" x14ac:dyDescent="0.25">
      <c r="A450" s="84" t="s">
        <v>1576</v>
      </c>
      <c r="B450" s="84" t="s">
        <v>1577</v>
      </c>
      <c r="C450" s="86">
        <v>38353</v>
      </c>
      <c r="D450" s="86"/>
      <c r="E450" s="84" t="s">
        <v>678</v>
      </c>
      <c r="F450" s="84" t="s">
        <v>679</v>
      </c>
    </row>
    <row r="451" spans="1:6" ht="12.5" x14ac:dyDescent="0.25">
      <c r="A451" s="84" t="s">
        <v>1578</v>
      </c>
      <c r="B451" s="84" t="s">
        <v>1579</v>
      </c>
      <c r="C451" s="86">
        <v>38353</v>
      </c>
      <c r="D451" s="86"/>
      <c r="E451" s="84" t="s">
        <v>678</v>
      </c>
      <c r="F451" s="84" t="s">
        <v>679</v>
      </c>
    </row>
    <row r="452" spans="1:6" ht="12.5" x14ac:dyDescent="0.25">
      <c r="A452" s="84" t="s">
        <v>1580</v>
      </c>
      <c r="B452" s="84" t="s">
        <v>1581</v>
      </c>
      <c r="C452" s="86">
        <v>38353</v>
      </c>
      <c r="D452" s="86"/>
      <c r="E452" s="84" t="s">
        <v>678</v>
      </c>
      <c r="F452" s="84" t="s">
        <v>679</v>
      </c>
    </row>
    <row r="453" spans="1:6" ht="12.5" x14ac:dyDescent="0.25">
      <c r="A453" s="84" t="s">
        <v>1582</v>
      </c>
      <c r="B453" s="84" t="s">
        <v>1583</v>
      </c>
      <c r="C453" s="86">
        <v>38353</v>
      </c>
      <c r="D453" s="86"/>
      <c r="E453" s="84" t="s">
        <v>678</v>
      </c>
      <c r="F453" s="84" t="s">
        <v>679</v>
      </c>
    </row>
    <row r="454" spans="1:6" ht="12.5" x14ac:dyDescent="0.25">
      <c r="A454" s="84" t="s">
        <v>1584</v>
      </c>
      <c r="B454" s="84" t="s">
        <v>1585</v>
      </c>
      <c r="C454" s="86">
        <v>38353</v>
      </c>
      <c r="D454" s="86"/>
      <c r="E454" s="84" t="s">
        <v>678</v>
      </c>
      <c r="F454" s="84" t="s">
        <v>679</v>
      </c>
    </row>
    <row r="455" spans="1:6" ht="12.5" x14ac:dyDescent="0.25">
      <c r="A455" s="84" t="s">
        <v>1586</v>
      </c>
      <c r="B455" s="84" t="s">
        <v>1587</v>
      </c>
      <c r="C455" s="86">
        <v>38353</v>
      </c>
      <c r="D455" s="86"/>
      <c r="E455" s="84" t="s">
        <v>678</v>
      </c>
      <c r="F455" s="84" t="s">
        <v>679</v>
      </c>
    </row>
    <row r="456" spans="1:6" ht="12.5" x14ac:dyDescent="0.25">
      <c r="A456" s="84" t="s">
        <v>1588</v>
      </c>
      <c r="B456" s="84" t="s">
        <v>1589</v>
      </c>
      <c r="C456" s="86">
        <v>38353</v>
      </c>
      <c r="D456" s="86"/>
      <c r="E456" s="84" t="s">
        <v>678</v>
      </c>
      <c r="F456" s="84" t="s">
        <v>679</v>
      </c>
    </row>
    <row r="457" spans="1:6" ht="12.5" x14ac:dyDescent="0.25">
      <c r="A457" s="84" t="s">
        <v>1590</v>
      </c>
      <c r="B457" s="84" t="s">
        <v>1591</v>
      </c>
      <c r="C457" s="86">
        <v>38353</v>
      </c>
      <c r="D457" s="86"/>
      <c r="E457" s="84" t="s">
        <v>678</v>
      </c>
      <c r="F457" s="84" t="s">
        <v>679</v>
      </c>
    </row>
    <row r="458" spans="1:6" ht="12.5" x14ac:dyDescent="0.25">
      <c r="A458" s="84" t="s">
        <v>1592</v>
      </c>
      <c r="B458" s="84" t="s">
        <v>1593</v>
      </c>
      <c r="C458" s="86">
        <v>38353</v>
      </c>
      <c r="D458" s="86"/>
      <c r="E458" s="84" t="s">
        <v>678</v>
      </c>
      <c r="F458" s="84" t="s">
        <v>679</v>
      </c>
    </row>
    <row r="459" spans="1:6" ht="12.5" x14ac:dyDescent="0.25">
      <c r="A459" s="84" t="s">
        <v>1594</v>
      </c>
      <c r="B459" s="84" t="s">
        <v>1595</v>
      </c>
      <c r="C459" s="86">
        <v>38353</v>
      </c>
      <c r="D459" s="86"/>
      <c r="E459" s="84" t="s">
        <v>678</v>
      </c>
      <c r="F459" s="84" t="s">
        <v>679</v>
      </c>
    </row>
    <row r="460" spans="1:6" ht="12.5" x14ac:dyDescent="0.25">
      <c r="A460" s="84" t="s">
        <v>1596</v>
      </c>
      <c r="B460" s="84" t="s">
        <v>1597</v>
      </c>
      <c r="C460" s="86">
        <v>38353</v>
      </c>
      <c r="D460" s="86"/>
      <c r="E460" s="84" t="s">
        <v>678</v>
      </c>
      <c r="F460" s="84" t="s">
        <v>679</v>
      </c>
    </row>
    <row r="461" spans="1:6" ht="12.5" x14ac:dyDescent="0.25">
      <c r="A461" s="84" t="s">
        <v>1598</v>
      </c>
      <c r="B461" s="84" t="s">
        <v>1599</v>
      </c>
      <c r="C461" s="86">
        <v>38353</v>
      </c>
      <c r="D461" s="86"/>
      <c r="E461" s="84" t="s">
        <v>678</v>
      </c>
      <c r="F461" s="84" t="s">
        <v>679</v>
      </c>
    </row>
    <row r="462" spans="1:6" ht="12.5" x14ac:dyDescent="0.25">
      <c r="A462" s="84" t="s">
        <v>1600</v>
      </c>
      <c r="B462" s="84" t="s">
        <v>1601</v>
      </c>
      <c r="C462" s="86">
        <v>38353</v>
      </c>
      <c r="D462" s="86"/>
      <c r="E462" s="84" t="s">
        <v>678</v>
      </c>
      <c r="F462" s="84" t="s">
        <v>679</v>
      </c>
    </row>
    <row r="463" spans="1:6" ht="12.5" x14ac:dyDescent="0.25">
      <c r="A463" s="84" t="s">
        <v>1602</v>
      </c>
      <c r="B463" s="84" t="s">
        <v>1603</v>
      </c>
      <c r="C463" s="86">
        <v>38353</v>
      </c>
      <c r="D463" s="86"/>
      <c r="E463" s="84" t="s">
        <v>678</v>
      </c>
      <c r="F463" s="84" t="s">
        <v>679</v>
      </c>
    </row>
    <row r="464" spans="1:6" ht="12.5" x14ac:dyDescent="0.25">
      <c r="A464" s="84" t="s">
        <v>1604</v>
      </c>
      <c r="B464" s="84" t="s">
        <v>1605</v>
      </c>
      <c r="C464" s="86">
        <v>38353</v>
      </c>
      <c r="D464" s="86"/>
      <c r="E464" s="84" t="s">
        <v>678</v>
      </c>
      <c r="F464" s="84" t="s">
        <v>679</v>
      </c>
    </row>
    <row r="465" spans="1:6" ht="12.5" x14ac:dyDescent="0.25">
      <c r="A465" s="84" t="s">
        <v>1606</v>
      </c>
      <c r="B465" s="84" t="s">
        <v>1607</v>
      </c>
      <c r="C465" s="86">
        <v>38353</v>
      </c>
      <c r="D465" s="86"/>
      <c r="E465" s="84" t="s">
        <v>678</v>
      </c>
      <c r="F465" s="84" t="s">
        <v>679</v>
      </c>
    </row>
    <row r="466" spans="1:6" ht="12.5" x14ac:dyDescent="0.25">
      <c r="A466" s="84" t="s">
        <v>1608</v>
      </c>
      <c r="B466" s="84" t="s">
        <v>1609</v>
      </c>
      <c r="C466" s="86">
        <v>38353</v>
      </c>
      <c r="D466" s="86"/>
      <c r="E466" s="84" t="s">
        <v>678</v>
      </c>
      <c r="F466" s="84" t="s">
        <v>679</v>
      </c>
    </row>
    <row r="467" spans="1:6" ht="12.5" x14ac:dyDescent="0.25">
      <c r="A467" s="84" t="s">
        <v>1610</v>
      </c>
      <c r="B467" s="84" t="s">
        <v>1611</v>
      </c>
      <c r="C467" s="86">
        <v>38353</v>
      </c>
      <c r="D467" s="86"/>
      <c r="E467" s="84" t="s">
        <v>678</v>
      </c>
      <c r="F467" s="84" t="s">
        <v>679</v>
      </c>
    </row>
    <row r="468" spans="1:6" ht="12.5" x14ac:dyDescent="0.25">
      <c r="A468" s="84" t="s">
        <v>1612</v>
      </c>
      <c r="B468" s="84" t="s">
        <v>1613</v>
      </c>
      <c r="C468" s="86">
        <v>38353</v>
      </c>
      <c r="D468" s="86"/>
      <c r="E468" s="84" t="s">
        <v>678</v>
      </c>
      <c r="F468" s="84" t="s">
        <v>679</v>
      </c>
    </row>
    <row r="469" spans="1:6" ht="12.5" x14ac:dyDescent="0.25">
      <c r="A469" s="84" t="s">
        <v>1614</v>
      </c>
      <c r="B469" s="84" t="s">
        <v>1615</v>
      </c>
      <c r="C469" s="86">
        <v>38353</v>
      </c>
      <c r="D469" s="86"/>
      <c r="E469" s="84" t="s">
        <v>678</v>
      </c>
      <c r="F469" s="84" t="s">
        <v>679</v>
      </c>
    </row>
    <row r="470" spans="1:6" ht="12.5" x14ac:dyDescent="0.25">
      <c r="A470" s="84" t="s">
        <v>1616</v>
      </c>
      <c r="B470" s="84" t="s">
        <v>1617</v>
      </c>
      <c r="C470" s="86">
        <v>38353</v>
      </c>
      <c r="D470" s="86"/>
      <c r="E470" s="84" t="s">
        <v>678</v>
      </c>
      <c r="F470" s="84" t="s">
        <v>679</v>
      </c>
    </row>
    <row r="471" spans="1:6" ht="12.5" x14ac:dyDescent="0.25">
      <c r="A471" s="84" t="s">
        <v>1618</v>
      </c>
      <c r="B471" s="84" t="s">
        <v>1619</v>
      </c>
      <c r="C471" s="86">
        <v>38353</v>
      </c>
      <c r="D471" s="86"/>
      <c r="E471" s="84" t="s">
        <v>678</v>
      </c>
      <c r="F471" s="84" t="s">
        <v>679</v>
      </c>
    </row>
    <row r="472" spans="1:6" ht="12.5" x14ac:dyDescent="0.25">
      <c r="A472" s="84" t="s">
        <v>1620</v>
      </c>
      <c r="B472" s="84" t="s">
        <v>1621</v>
      </c>
      <c r="C472" s="86">
        <v>38353</v>
      </c>
      <c r="D472" s="86"/>
      <c r="E472" s="84" t="s">
        <v>678</v>
      </c>
      <c r="F472" s="84" t="s">
        <v>679</v>
      </c>
    </row>
    <row r="473" spans="1:6" ht="12.5" x14ac:dyDescent="0.25">
      <c r="A473" s="84" t="s">
        <v>1622</v>
      </c>
      <c r="B473" s="84" t="s">
        <v>1623</v>
      </c>
      <c r="C473" s="86">
        <v>38353</v>
      </c>
      <c r="D473" s="86"/>
      <c r="E473" s="84" t="s">
        <v>678</v>
      </c>
      <c r="F473" s="84" t="s">
        <v>679</v>
      </c>
    </row>
    <row r="474" spans="1:6" ht="12.5" x14ac:dyDescent="0.25">
      <c r="A474" s="84" t="s">
        <v>1624</v>
      </c>
      <c r="B474" s="84" t="s">
        <v>1625</v>
      </c>
      <c r="C474" s="86">
        <v>38353</v>
      </c>
      <c r="D474" s="86"/>
      <c r="E474" s="84" t="s">
        <v>678</v>
      </c>
      <c r="F474" s="84" t="s">
        <v>679</v>
      </c>
    </row>
    <row r="475" spans="1:6" ht="12.5" x14ac:dyDescent="0.25">
      <c r="A475" s="84" t="s">
        <v>1626</v>
      </c>
      <c r="B475" s="84" t="s">
        <v>1627</v>
      </c>
      <c r="C475" s="86">
        <v>38353</v>
      </c>
      <c r="D475" s="86"/>
      <c r="E475" s="84" t="s">
        <v>678</v>
      </c>
      <c r="F475" s="84" t="s">
        <v>679</v>
      </c>
    </row>
    <row r="476" spans="1:6" ht="12.5" x14ac:dyDescent="0.25">
      <c r="A476" s="84" t="s">
        <v>1628</v>
      </c>
      <c r="B476" s="84" t="s">
        <v>1629</v>
      </c>
      <c r="C476" s="86">
        <v>38353</v>
      </c>
      <c r="D476" s="86"/>
      <c r="E476" s="84" t="s">
        <v>678</v>
      </c>
      <c r="F476" s="84" t="s">
        <v>679</v>
      </c>
    </row>
    <row r="477" spans="1:6" ht="12.5" x14ac:dyDescent="0.25">
      <c r="A477" s="84" t="s">
        <v>1630</v>
      </c>
      <c r="B477" s="84" t="s">
        <v>1631</v>
      </c>
      <c r="C477" s="86">
        <v>38353</v>
      </c>
      <c r="D477" s="86"/>
      <c r="E477" s="84" t="s">
        <v>678</v>
      </c>
      <c r="F477" s="84" t="s">
        <v>679</v>
      </c>
    </row>
    <row r="478" spans="1:6" ht="12.5" x14ac:dyDescent="0.25">
      <c r="A478" s="84" t="s">
        <v>1632</v>
      </c>
      <c r="B478" s="84" t="s">
        <v>1633</v>
      </c>
      <c r="C478" s="86">
        <v>38353</v>
      </c>
      <c r="D478" s="86"/>
      <c r="E478" s="84" t="s">
        <v>678</v>
      </c>
      <c r="F478" s="84" t="s">
        <v>679</v>
      </c>
    </row>
    <row r="479" spans="1:6" ht="12.5" x14ac:dyDescent="0.25">
      <c r="A479" s="84" t="s">
        <v>1634</v>
      </c>
      <c r="B479" s="84" t="s">
        <v>1635</v>
      </c>
      <c r="C479" s="86">
        <v>38353</v>
      </c>
      <c r="D479" s="86"/>
      <c r="E479" s="84" t="s">
        <v>678</v>
      </c>
      <c r="F479" s="84" t="s">
        <v>679</v>
      </c>
    </row>
    <row r="480" spans="1:6" ht="12.5" x14ac:dyDescent="0.25">
      <c r="A480" s="84" t="s">
        <v>1636</v>
      </c>
      <c r="B480" s="84" t="s">
        <v>1637</v>
      </c>
      <c r="C480" s="86">
        <v>38353</v>
      </c>
      <c r="D480" s="86"/>
      <c r="E480" s="84" t="s">
        <v>678</v>
      </c>
      <c r="F480" s="84" t="s">
        <v>679</v>
      </c>
    </row>
    <row r="481" spans="1:6" ht="12.5" x14ac:dyDescent="0.25">
      <c r="A481" s="84" t="s">
        <v>1638</v>
      </c>
      <c r="B481" s="84" t="s">
        <v>1639</v>
      </c>
      <c r="C481" s="86">
        <v>41640</v>
      </c>
      <c r="D481" s="86"/>
      <c r="E481" s="84" t="s">
        <v>678</v>
      </c>
      <c r="F481" s="84" t="s">
        <v>679</v>
      </c>
    </row>
    <row r="482" spans="1:6" ht="12.5" x14ac:dyDescent="0.25">
      <c r="A482" s="84" t="s">
        <v>1640</v>
      </c>
      <c r="B482" s="84" t="s">
        <v>1641</v>
      </c>
      <c r="C482" s="86">
        <v>38353</v>
      </c>
      <c r="D482" s="86"/>
      <c r="E482" s="84" t="s">
        <v>678</v>
      </c>
      <c r="F482" s="84" t="s">
        <v>679</v>
      </c>
    </row>
    <row r="483" spans="1:6" ht="12.5" x14ac:dyDescent="0.25">
      <c r="A483" s="84" t="s">
        <v>1642</v>
      </c>
      <c r="B483" s="84" t="s">
        <v>1643</v>
      </c>
      <c r="C483" s="86">
        <v>38353</v>
      </c>
      <c r="D483" s="86"/>
      <c r="E483" s="84" t="s">
        <v>678</v>
      </c>
      <c r="F483" s="84" t="s">
        <v>679</v>
      </c>
    </row>
    <row r="484" spans="1:6" ht="12.5" x14ac:dyDescent="0.25">
      <c r="A484" s="84" t="s">
        <v>1644</v>
      </c>
      <c r="B484" s="84" t="s">
        <v>1645</v>
      </c>
      <c r="C484" s="86">
        <v>38353</v>
      </c>
      <c r="D484" s="86"/>
      <c r="E484" s="84" t="s">
        <v>678</v>
      </c>
      <c r="F484" s="84" t="s">
        <v>679</v>
      </c>
    </row>
    <row r="485" spans="1:6" ht="12.5" x14ac:dyDescent="0.25">
      <c r="A485" s="84" t="s">
        <v>1646</v>
      </c>
      <c r="B485" s="84" t="s">
        <v>1647</v>
      </c>
      <c r="C485" s="86">
        <v>38749</v>
      </c>
      <c r="D485" s="86"/>
      <c r="E485" s="84" t="s">
        <v>678</v>
      </c>
      <c r="F485" s="84" t="s">
        <v>679</v>
      </c>
    </row>
    <row r="486" spans="1:6" ht="12.5" x14ac:dyDescent="0.25">
      <c r="A486" s="84" t="s">
        <v>1648</v>
      </c>
      <c r="B486" s="84" t="s">
        <v>1649</v>
      </c>
      <c r="C486" s="86">
        <v>38353</v>
      </c>
      <c r="D486" s="86"/>
      <c r="E486" s="84" t="s">
        <v>678</v>
      </c>
      <c r="F486" s="84" t="s">
        <v>679</v>
      </c>
    </row>
    <row r="487" spans="1:6" ht="12.5" x14ac:dyDescent="0.25">
      <c r="A487" s="84" t="s">
        <v>1650</v>
      </c>
      <c r="B487" s="84" t="s">
        <v>1651</v>
      </c>
      <c r="C487" s="86">
        <v>38353</v>
      </c>
      <c r="D487" s="86"/>
      <c r="E487" s="84" t="s">
        <v>678</v>
      </c>
      <c r="F487" s="84" t="s">
        <v>679</v>
      </c>
    </row>
    <row r="488" spans="1:6" ht="12.5" x14ac:dyDescent="0.25">
      <c r="A488" s="84" t="s">
        <v>1652</v>
      </c>
      <c r="B488" s="84" t="s">
        <v>1653</v>
      </c>
      <c r="C488" s="86">
        <v>38353</v>
      </c>
      <c r="D488" s="86"/>
      <c r="E488" s="84" t="s">
        <v>678</v>
      </c>
      <c r="F488" s="84" t="s">
        <v>679</v>
      </c>
    </row>
    <row r="489" spans="1:6" ht="12.5" x14ac:dyDescent="0.25">
      <c r="A489" s="84" t="s">
        <v>1654</v>
      </c>
      <c r="B489" s="84" t="s">
        <v>1655</v>
      </c>
      <c r="C489" s="86">
        <v>38353</v>
      </c>
      <c r="D489" s="86"/>
      <c r="E489" s="84" t="s">
        <v>678</v>
      </c>
      <c r="F489" s="84" t="s">
        <v>679</v>
      </c>
    </row>
    <row r="490" spans="1:6" ht="12.5" x14ac:dyDescent="0.25">
      <c r="A490" s="84" t="s">
        <v>1656</v>
      </c>
      <c r="B490" s="84" t="s">
        <v>1657</v>
      </c>
      <c r="C490" s="86">
        <v>38353</v>
      </c>
      <c r="D490" s="86"/>
      <c r="E490" s="84" t="s">
        <v>678</v>
      </c>
      <c r="F490" s="84" t="s">
        <v>679</v>
      </c>
    </row>
    <row r="491" spans="1:6" ht="12.5" x14ac:dyDescent="0.25">
      <c r="A491" s="84" t="s">
        <v>1658</v>
      </c>
      <c r="B491" s="84" t="s">
        <v>1659</v>
      </c>
      <c r="C491" s="86">
        <v>38353</v>
      </c>
      <c r="D491" s="86"/>
      <c r="E491" s="84" t="s">
        <v>678</v>
      </c>
      <c r="F491" s="84" t="s">
        <v>679</v>
      </c>
    </row>
    <row r="492" spans="1:6" ht="12.5" x14ac:dyDescent="0.25">
      <c r="A492" s="84" t="s">
        <v>1660</v>
      </c>
      <c r="B492" s="84" t="s">
        <v>1661</v>
      </c>
      <c r="C492" s="86">
        <v>38353</v>
      </c>
      <c r="D492" s="86"/>
      <c r="E492" s="84" t="s">
        <v>678</v>
      </c>
      <c r="F492" s="84" t="s">
        <v>679</v>
      </c>
    </row>
    <row r="493" spans="1:6" ht="12.5" x14ac:dyDescent="0.25">
      <c r="A493" s="84" t="s">
        <v>1662</v>
      </c>
      <c r="B493" s="84" t="s">
        <v>1663</v>
      </c>
      <c r="C493" s="86">
        <v>38353</v>
      </c>
      <c r="D493" s="86"/>
      <c r="E493" s="84" t="s">
        <v>678</v>
      </c>
      <c r="F493" s="84" t="s">
        <v>679</v>
      </c>
    </row>
    <row r="494" spans="1:6" ht="12.5" x14ac:dyDescent="0.25">
      <c r="A494" s="84" t="s">
        <v>1664</v>
      </c>
      <c r="B494" s="84" t="s">
        <v>1665</v>
      </c>
      <c r="C494" s="86">
        <v>38353</v>
      </c>
      <c r="D494" s="86"/>
      <c r="E494" s="84" t="s">
        <v>678</v>
      </c>
      <c r="F494" s="84" t="s">
        <v>679</v>
      </c>
    </row>
    <row r="495" spans="1:6" ht="12.5" x14ac:dyDescent="0.25">
      <c r="A495" s="84" t="s">
        <v>1666</v>
      </c>
      <c r="B495" s="84" t="s">
        <v>1667</v>
      </c>
      <c r="C495" s="86">
        <v>38353</v>
      </c>
      <c r="D495" s="86"/>
      <c r="E495" s="84" t="s">
        <v>678</v>
      </c>
      <c r="F495" s="84" t="s">
        <v>679</v>
      </c>
    </row>
    <row r="496" spans="1:6" ht="12.5" x14ac:dyDescent="0.25">
      <c r="A496" s="84" t="s">
        <v>1668</v>
      </c>
      <c r="B496" s="84" t="s">
        <v>1669</v>
      </c>
      <c r="C496" s="86">
        <v>38353</v>
      </c>
      <c r="D496" s="86"/>
      <c r="E496" s="84" t="s">
        <v>678</v>
      </c>
      <c r="F496" s="84" t="s">
        <v>679</v>
      </c>
    </row>
    <row r="497" spans="1:6" ht="12.5" x14ac:dyDescent="0.25">
      <c r="A497" s="84" t="s">
        <v>1670</v>
      </c>
      <c r="B497" s="84" t="s">
        <v>1671</v>
      </c>
      <c r="C497" s="86">
        <v>38353</v>
      </c>
      <c r="D497" s="86"/>
      <c r="E497" s="84" t="s">
        <v>678</v>
      </c>
      <c r="F497" s="84" t="s">
        <v>679</v>
      </c>
    </row>
    <row r="498" spans="1:6" ht="12.5" x14ac:dyDescent="0.25">
      <c r="A498" s="84" t="s">
        <v>1672</v>
      </c>
      <c r="B498" s="84" t="s">
        <v>1673</v>
      </c>
      <c r="C498" s="86">
        <v>38353</v>
      </c>
      <c r="D498" s="86"/>
      <c r="E498" s="84" t="s">
        <v>678</v>
      </c>
      <c r="F498" s="84" t="s">
        <v>679</v>
      </c>
    </row>
    <row r="499" spans="1:6" ht="12.5" x14ac:dyDescent="0.25">
      <c r="A499" s="84" t="s">
        <v>1674</v>
      </c>
      <c r="B499" s="84" t="s">
        <v>1675</v>
      </c>
      <c r="C499" s="86">
        <v>38353</v>
      </c>
      <c r="D499" s="86"/>
      <c r="E499" s="84" t="s">
        <v>678</v>
      </c>
      <c r="F499" s="84" t="s">
        <v>679</v>
      </c>
    </row>
    <row r="500" spans="1:6" ht="12.5" x14ac:dyDescent="0.25">
      <c r="A500" s="84" t="s">
        <v>1676</v>
      </c>
      <c r="B500" s="84" t="s">
        <v>1677</v>
      </c>
      <c r="C500" s="86">
        <v>38353</v>
      </c>
      <c r="D500" s="86"/>
      <c r="E500" s="84" t="s">
        <v>678</v>
      </c>
      <c r="F500" s="84" t="s">
        <v>679</v>
      </c>
    </row>
    <row r="501" spans="1:6" ht="12.5" x14ac:dyDescent="0.25">
      <c r="A501" s="84" t="s">
        <v>1678</v>
      </c>
      <c r="B501" s="84" t="s">
        <v>1679</v>
      </c>
      <c r="C501" s="86">
        <v>38353</v>
      </c>
      <c r="D501" s="86"/>
      <c r="E501" s="84" t="s">
        <v>678</v>
      </c>
      <c r="F501" s="84" t="s">
        <v>679</v>
      </c>
    </row>
    <row r="502" spans="1:6" ht="12.5" x14ac:dyDescent="0.25">
      <c r="A502" s="84" t="s">
        <v>1680</v>
      </c>
      <c r="B502" s="84" t="s">
        <v>1681</v>
      </c>
      <c r="C502" s="86">
        <v>38353</v>
      </c>
      <c r="D502" s="86"/>
      <c r="E502" s="84" t="s">
        <v>678</v>
      </c>
      <c r="F502" s="84" t="s">
        <v>679</v>
      </c>
    </row>
    <row r="503" spans="1:6" ht="12.5" x14ac:dyDescent="0.25">
      <c r="A503" s="84" t="s">
        <v>1682</v>
      </c>
      <c r="B503" s="84" t="s">
        <v>1683</v>
      </c>
      <c r="C503" s="86">
        <v>38353</v>
      </c>
      <c r="D503" s="86"/>
      <c r="E503" s="84" t="s">
        <v>678</v>
      </c>
      <c r="F503" s="84" t="s">
        <v>679</v>
      </c>
    </row>
    <row r="504" spans="1:6" ht="12.5" x14ac:dyDescent="0.25">
      <c r="A504" s="84" t="s">
        <v>1684</v>
      </c>
      <c r="B504" s="84" t="s">
        <v>1685</v>
      </c>
      <c r="C504" s="86">
        <v>38353</v>
      </c>
      <c r="D504" s="86"/>
      <c r="E504" s="84" t="s">
        <v>678</v>
      </c>
      <c r="F504" s="84" t="s">
        <v>679</v>
      </c>
    </row>
    <row r="505" spans="1:6" ht="12.5" x14ac:dyDescent="0.25">
      <c r="A505" s="84" t="s">
        <v>1686</v>
      </c>
      <c r="B505" s="84" t="s">
        <v>1687</v>
      </c>
      <c r="C505" s="86">
        <v>38353</v>
      </c>
      <c r="D505" s="86"/>
      <c r="E505" s="84" t="s">
        <v>678</v>
      </c>
      <c r="F505" s="84" t="s">
        <v>679</v>
      </c>
    </row>
    <row r="506" spans="1:6" ht="12.5" x14ac:dyDescent="0.25">
      <c r="A506" s="84" t="s">
        <v>1688</v>
      </c>
      <c r="B506" s="84" t="s">
        <v>1689</v>
      </c>
      <c r="C506" s="86">
        <v>38353</v>
      </c>
      <c r="D506" s="86"/>
      <c r="E506" s="84" t="s">
        <v>678</v>
      </c>
      <c r="F506" s="84" t="s">
        <v>679</v>
      </c>
    </row>
    <row r="507" spans="1:6" ht="12.5" x14ac:dyDescent="0.25">
      <c r="A507" s="84" t="s">
        <v>1690</v>
      </c>
      <c r="B507" s="84" t="s">
        <v>1691</v>
      </c>
      <c r="C507" s="86">
        <v>38353</v>
      </c>
      <c r="D507" s="86"/>
      <c r="E507" s="84" t="s">
        <v>678</v>
      </c>
      <c r="F507" s="84" t="s">
        <v>679</v>
      </c>
    </row>
    <row r="508" spans="1:6" ht="12.5" x14ac:dyDescent="0.25">
      <c r="A508" s="84" t="s">
        <v>1692</v>
      </c>
      <c r="B508" s="84" t="s">
        <v>1693</v>
      </c>
      <c r="C508" s="86">
        <v>38353</v>
      </c>
      <c r="D508" s="86"/>
      <c r="E508" s="84" t="s">
        <v>678</v>
      </c>
      <c r="F508" s="84" t="s">
        <v>679</v>
      </c>
    </row>
    <row r="509" spans="1:6" ht="12.5" x14ac:dyDescent="0.25">
      <c r="A509" s="84" t="s">
        <v>1694</v>
      </c>
      <c r="B509" s="84" t="s">
        <v>1695</v>
      </c>
      <c r="C509" s="86">
        <v>38353</v>
      </c>
      <c r="D509" s="86"/>
      <c r="E509" s="84" t="s">
        <v>678</v>
      </c>
      <c r="F509" s="84" t="s">
        <v>679</v>
      </c>
    </row>
    <row r="510" spans="1:6" ht="12.5" x14ac:dyDescent="0.25">
      <c r="A510" s="84" t="s">
        <v>1696</v>
      </c>
      <c r="B510" s="84" t="s">
        <v>1697</v>
      </c>
      <c r="C510" s="86">
        <v>38353</v>
      </c>
      <c r="D510" s="86"/>
      <c r="E510" s="84" t="s">
        <v>678</v>
      </c>
      <c r="F510" s="84" t="s">
        <v>679</v>
      </c>
    </row>
    <row r="511" spans="1:6" ht="12.5" x14ac:dyDescent="0.25">
      <c r="A511" s="84" t="s">
        <v>1698</v>
      </c>
      <c r="B511" s="84" t="s">
        <v>1699</v>
      </c>
      <c r="C511" s="86">
        <v>38353</v>
      </c>
      <c r="D511" s="86"/>
      <c r="E511" s="84" t="s">
        <v>678</v>
      </c>
      <c r="F511" s="84" t="s">
        <v>679</v>
      </c>
    </row>
    <row r="512" spans="1:6" ht="12.5" x14ac:dyDescent="0.25">
      <c r="A512" s="84" t="s">
        <v>1700</v>
      </c>
      <c r="B512" s="84" t="s">
        <v>1701</v>
      </c>
      <c r="C512" s="86">
        <v>38353</v>
      </c>
      <c r="D512" s="86"/>
      <c r="E512" s="84" t="s">
        <v>678</v>
      </c>
      <c r="F512" s="84" t="s">
        <v>679</v>
      </c>
    </row>
    <row r="513" spans="1:6" ht="12.5" x14ac:dyDescent="0.25">
      <c r="A513" s="84" t="s">
        <v>1702</v>
      </c>
      <c r="B513" s="84" t="s">
        <v>1703</v>
      </c>
      <c r="C513" s="86">
        <v>38353</v>
      </c>
      <c r="D513" s="86"/>
      <c r="E513" s="84" t="s">
        <v>678</v>
      </c>
      <c r="F513" s="84" t="s">
        <v>679</v>
      </c>
    </row>
    <row r="514" spans="1:6" ht="12.5" x14ac:dyDescent="0.25">
      <c r="A514" s="84" t="s">
        <v>1704</v>
      </c>
      <c r="B514" s="84" t="s">
        <v>1705</v>
      </c>
      <c r="C514" s="86">
        <v>38353</v>
      </c>
      <c r="D514" s="86"/>
      <c r="E514" s="84" t="s">
        <v>678</v>
      </c>
      <c r="F514" s="84" t="s">
        <v>679</v>
      </c>
    </row>
    <row r="515" spans="1:6" ht="12.5" x14ac:dyDescent="0.25">
      <c r="A515" s="84" t="s">
        <v>1706</v>
      </c>
      <c r="B515" s="84" t="s">
        <v>1707</v>
      </c>
      <c r="C515" s="86">
        <v>38353</v>
      </c>
      <c r="D515" s="86"/>
      <c r="E515" s="84" t="s">
        <v>678</v>
      </c>
      <c r="F515" s="84" t="s">
        <v>679</v>
      </c>
    </row>
    <row r="516" spans="1:6" ht="12.5" x14ac:dyDescent="0.25">
      <c r="A516" s="84" t="s">
        <v>1708</v>
      </c>
      <c r="B516" s="84" t="s">
        <v>1709</v>
      </c>
      <c r="C516" s="86">
        <v>38353</v>
      </c>
      <c r="D516" s="86"/>
      <c r="E516" s="84" t="s">
        <v>678</v>
      </c>
      <c r="F516" s="84" t="s">
        <v>679</v>
      </c>
    </row>
    <row r="517" spans="1:6" ht="12.5" x14ac:dyDescent="0.25">
      <c r="A517" s="84" t="s">
        <v>1710</v>
      </c>
      <c r="B517" s="84" t="s">
        <v>1711</v>
      </c>
      <c r="C517" s="86">
        <v>38353</v>
      </c>
      <c r="D517" s="86"/>
      <c r="E517" s="84" t="s">
        <v>678</v>
      </c>
      <c r="F517" s="84" t="s">
        <v>679</v>
      </c>
    </row>
    <row r="518" spans="1:6" ht="12.5" x14ac:dyDescent="0.25">
      <c r="A518" s="84" t="s">
        <v>1712</v>
      </c>
      <c r="B518" s="84" t="s">
        <v>1713</v>
      </c>
      <c r="C518" s="86">
        <v>38353</v>
      </c>
      <c r="D518" s="86"/>
      <c r="E518" s="84" t="s">
        <v>678</v>
      </c>
      <c r="F518" s="84" t="s">
        <v>679</v>
      </c>
    </row>
    <row r="519" spans="1:6" ht="12.5" x14ac:dyDescent="0.25">
      <c r="A519" s="84" t="s">
        <v>1714</v>
      </c>
      <c r="B519" s="84" t="s">
        <v>1715</v>
      </c>
      <c r="C519" s="86">
        <v>38353</v>
      </c>
      <c r="D519" s="86"/>
      <c r="E519" s="84" t="s">
        <v>678</v>
      </c>
      <c r="F519" s="84" t="s">
        <v>679</v>
      </c>
    </row>
    <row r="520" spans="1:6" ht="12.5" x14ac:dyDescent="0.25">
      <c r="A520" s="84" t="s">
        <v>1716</v>
      </c>
      <c r="B520" s="84" t="s">
        <v>1717</v>
      </c>
      <c r="C520" s="86">
        <v>38353</v>
      </c>
      <c r="D520" s="86"/>
      <c r="E520" s="84" t="s">
        <v>678</v>
      </c>
      <c r="F520" s="84" t="s">
        <v>679</v>
      </c>
    </row>
    <row r="521" spans="1:6" ht="12.5" x14ac:dyDescent="0.25">
      <c r="A521" s="84" t="s">
        <v>1718</v>
      </c>
      <c r="B521" s="84" t="s">
        <v>1719</v>
      </c>
      <c r="C521" s="86">
        <v>38353</v>
      </c>
      <c r="D521" s="86"/>
      <c r="E521" s="84" t="s">
        <v>678</v>
      </c>
      <c r="F521" s="84" t="s">
        <v>679</v>
      </c>
    </row>
    <row r="522" spans="1:6" ht="12.5" x14ac:dyDescent="0.25">
      <c r="A522" s="84" t="s">
        <v>1720</v>
      </c>
      <c r="B522" s="84" t="s">
        <v>1721</v>
      </c>
      <c r="C522" s="86">
        <v>38353</v>
      </c>
      <c r="D522" s="86"/>
      <c r="E522" s="84" t="s">
        <v>678</v>
      </c>
      <c r="F522" s="84" t="s">
        <v>679</v>
      </c>
    </row>
    <row r="523" spans="1:6" ht="12.5" x14ac:dyDescent="0.25">
      <c r="A523" s="84" t="s">
        <v>1722</v>
      </c>
      <c r="B523" s="84" t="s">
        <v>1723</v>
      </c>
      <c r="C523" s="86">
        <v>38353</v>
      </c>
      <c r="D523" s="86"/>
      <c r="E523" s="84" t="s">
        <v>678</v>
      </c>
      <c r="F523" s="84" t="s">
        <v>679</v>
      </c>
    </row>
    <row r="524" spans="1:6" ht="12.5" x14ac:dyDescent="0.25">
      <c r="A524" s="84" t="s">
        <v>1724</v>
      </c>
      <c r="B524" s="84" t="s">
        <v>1725</v>
      </c>
      <c r="C524" s="86">
        <v>38353</v>
      </c>
      <c r="D524" s="86"/>
      <c r="E524" s="84" t="s">
        <v>678</v>
      </c>
      <c r="F524" s="84" t="s">
        <v>679</v>
      </c>
    </row>
    <row r="525" spans="1:6" ht="12.5" x14ac:dyDescent="0.25">
      <c r="A525" s="84" t="s">
        <v>1726</v>
      </c>
      <c r="B525" s="84" t="s">
        <v>1727</v>
      </c>
      <c r="C525" s="86">
        <v>38353</v>
      </c>
      <c r="D525" s="86"/>
      <c r="E525" s="84" t="s">
        <v>678</v>
      </c>
      <c r="F525" s="84" t="s">
        <v>679</v>
      </c>
    </row>
    <row r="526" spans="1:6" ht="12.5" x14ac:dyDescent="0.25">
      <c r="A526" s="84" t="s">
        <v>1728</v>
      </c>
      <c r="B526" s="84" t="s">
        <v>1729</v>
      </c>
      <c r="C526" s="86">
        <v>38353</v>
      </c>
      <c r="D526" s="86"/>
      <c r="E526" s="84" t="s">
        <v>678</v>
      </c>
      <c r="F526" s="84" t="s">
        <v>679</v>
      </c>
    </row>
    <row r="527" spans="1:6" ht="12.5" x14ac:dyDescent="0.25">
      <c r="A527" s="84" t="s">
        <v>1730</v>
      </c>
      <c r="B527" s="84" t="s">
        <v>1731</v>
      </c>
      <c r="C527" s="86">
        <v>38353</v>
      </c>
      <c r="D527" s="86"/>
      <c r="E527" s="84" t="s">
        <v>678</v>
      </c>
      <c r="F527" s="84" t="s">
        <v>679</v>
      </c>
    </row>
    <row r="528" spans="1:6" ht="12.5" x14ac:dyDescent="0.25">
      <c r="A528" s="84" t="s">
        <v>1732</v>
      </c>
      <c r="B528" s="84" t="s">
        <v>1733</v>
      </c>
      <c r="C528" s="86">
        <v>38353</v>
      </c>
      <c r="D528" s="86"/>
      <c r="E528" s="84" t="s">
        <v>678</v>
      </c>
      <c r="F528" s="84" t="s">
        <v>679</v>
      </c>
    </row>
    <row r="529" spans="1:6" ht="12.5" x14ac:dyDescent="0.25">
      <c r="A529" s="84" t="s">
        <v>1734</v>
      </c>
      <c r="B529" s="84" t="s">
        <v>1735</v>
      </c>
      <c r="C529" s="86">
        <v>38353</v>
      </c>
      <c r="D529" s="86"/>
      <c r="E529" s="84" t="s">
        <v>678</v>
      </c>
      <c r="F529" s="84" t="s">
        <v>679</v>
      </c>
    </row>
    <row r="530" spans="1:6" ht="12.5" x14ac:dyDescent="0.25">
      <c r="A530" s="84" t="s">
        <v>1736</v>
      </c>
      <c r="B530" s="84" t="s">
        <v>1737</v>
      </c>
      <c r="C530" s="86">
        <v>38353</v>
      </c>
      <c r="D530" s="86"/>
      <c r="E530" s="84" t="s">
        <v>678</v>
      </c>
      <c r="F530" s="84" t="s">
        <v>679</v>
      </c>
    </row>
    <row r="531" spans="1:6" ht="12.5" x14ac:dyDescent="0.25">
      <c r="A531" s="84" t="s">
        <v>1738</v>
      </c>
      <c r="B531" s="84" t="s">
        <v>1739</v>
      </c>
      <c r="C531" s="86">
        <v>38353</v>
      </c>
      <c r="D531" s="86"/>
      <c r="E531" s="84" t="s">
        <v>678</v>
      </c>
      <c r="F531" s="84" t="s">
        <v>679</v>
      </c>
    </row>
    <row r="532" spans="1:6" ht="12.5" x14ac:dyDescent="0.25">
      <c r="A532" s="84" t="s">
        <v>1740</v>
      </c>
      <c r="B532" s="84" t="s">
        <v>1741</v>
      </c>
      <c r="C532" s="86">
        <v>38353</v>
      </c>
      <c r="D532" s="86"/>
      <c r="E532" s="84" t="s">
        <v>678</v>
      </c>
      <c r="F532" s="84" t="s">
        <v>679</v>
      </c>
    </row>
    <row r="533" spans="1:6" ht="12.5" x14ac:dyDescent="0.25">
      <c r="A533" s="84" t="s">
        <v>1742</v>
      </c>
      <c r="B533" s="84" t="s">
        <v>1743</v>
      </c>
      <c r="C533" s="86">
        <v>38353</v>
      </c>
      <c r="D533" s="86"/>
      <c r="E533" s="84" t="s">
        <v>678</v>
      </c>
      <c r="F533" s="84" t="s">
        <v>679</v>
      </c>
    </row>
    <row r="534" spans="1:6" ht="12.5" x14ac:dyDescent="0.25">
      <c r="A534" s="84" t="s">
        <v>1744</v>
      </c>
      <c r="B534" s="84" t="s">
        <v>1745</v>
      </c>
      <c r="C534" s="86">
        <v>38353</v>
      </c>
      <c r="D534" s="86"/>
      <c r="E534" s="84" t="s">
        <v>678</v>
      </c>
      <c r="F534" s="84" t="s">
        <v>679</v>
      </c>
    </row>
    <row r="535" spans="1:6" ht="12.5" x14ac:dyDescent="0.25">
      <c r="A535" s="84" t="s">
        <v>1746</v>
      </c>
      <c r="B535" s="84" t="s">
        <v>1747</v>
      </c>
      <c r="C535" s="86">
        <v>38353</v>
      </c>
      <c r="D535" s="86"/>
      <c r="E535" s="84" t="s">
        <v>678</v>
      </c>
      <c r="F535" s="84" t="s">
        <v>679</v>
      </c>
    </row>
    <row r="536" spans="1:6" ht="12.5" x14ac:dyDescent="0.25">
      <c r="A536" s="84" t="s">
        <v>1748</v>
      </c>
      <c r="B536" s="84" t="s">
        <v>1749</v>
      </c>
      <c r="C536" s="86">
        <v>38353</v>
      </c>
      <c r="D536" s="86"/>
      <c r="E536" s="84" t="s">
        <v>678</v>
      </c>
      <c r="F536" s="84" t="s">
        <v>679</v>
      </c>
    </row>
    <row r="537" spans="1:6" ht="12.5" x14ac:dyDescent="0.25">
      <c r="A537" s="84" t="s">
        <v>1750</v>
      </c>
      <c r="B537" s="84" t="s">
        <v>1751</v>
      </c>
      <c r="C537" s="86">
        <v>38353</v>
      </c>
      <c r="D537" s="86"/>
      <c r="E537" s="84" t="s">
        <v>678</v>
      </c>
      <c r="F537" s="84" t="s">
        <v>679</v>
      </c>
    </row>
    <row r="538" spans="1:6" ht="12.5" x14ac:dyDescent="0.25">
      <c r="A538" s="84" t="s">
        <v>1752</v>
      </c>
      <c r="B538" s="84" t="s">
        <v>1753</v>
      </c>
      <c r="C538" s="86">
        <v>38353</v>
      </c>
      <c r="D538" s="86"/>
      <c r="E538" s="84" t="s">
        <v>678</v>
      </c>
      <c r="F538" s="84" t="s">
        <v>679</v>
      </c>
    </row>
    <row r="539" spans="1:6" ht="12.5" x14ac:dyDescent="0.25">
      <c r="A539" s="84" t="s">
        <v>1754</v>
      </c>
      <c r="B539" s="84" t="s">
        <v>1755</v>
      </c>
      <c r="C539" s="86">
        <v>38353</v>
      </c>
      <c r="D539" s="86"/>
      <c r="E539" s="84" t="s">
        <v>678</v>
      </c>
      <c r="F539" s="84" t="s">
        <v>679</v>
      </c>
    </row>
    <row r="540" spans="1:6" ht="12.5" x14ac:dyDescent="0.25">
      <c r="A540" s="84" t="s">
        <v>1756</v>
      </c>
      <c r="B540" s="84" t="s">
        <v>1757</v>
      </c>
      <c r="C540" s="86">
        <v>38353</v>
      </c>
      <c r="D540" s="86"/>
      <c r="E540" s="84" t="s">
        <v>678</v>
      </c>
      <c r="F540" s="84" t="s">
        <v>679</v>
      </c>
    </row>
    <row r="541" spans="1:6" ht="12.5" x14ac:dyDescent="0.25">
      <c r="A541" s="84" t="s">
        <v>1758</v>
      </c>
      <c r="B541" s="84" t="s">
        <v>1759</v>
      </c>
      <c r="C541" s="86">
        <v>38353</v>
      </c>
      <c r="D541" s="86"/>
      <c r="E541" s="84" t="s">
        <v>678</v>
      </c>
      <c r="F541" s="84" t="s">
        <v>679</v>
      </c>
    </row>
    <row r="542" spans="1:6" ht="12.5" x14ac:dyDescent="0.25">
      <c r="A542" s="84" t="s">
        <v>1760</v>
      </c>
      <c r="B542" s="84" t="s">
        <v>1761</v>
      </c>
      <c r="C542" s="86">
        <v>38353</v>
      </c>
      <c r="D542" s="86"/>
      <c r="E542" s="84" t="s">
        <v>678</v>
      </c>
      <c r="F542" s="84" t="s">
        <v>679</v>
      </c>
    </row>
    <row r="543" spans="1:6" ht="12.5" x14ac:dyDescent="0.25">
      <c r="A543" s="84" t="s">
        <v>1762</v>
      </c>
      <c r="B543" s="84" t="s">
        <v>1763</v>
      </c>
      <c r="C543" s="86">
        <v>38353</v>
      </c>
      <c r="D543" s="86"/>
      <c r="E543" s="84" t="s">
        <v>678</v>
      </c>
      <c r="F543" s="84" t="s">
        <v>679</v>
      </c>
    </row>
    <row r="544" spans="1:6" ht="12.5" x14ac:dyDescent="0.25">
      <c r="A544" s="84" t="s">
        <v>1764</v>
      </c>
      <c r="B544" s="84" t="s">
        <v>1765</v>
      </c>
      <c r="C544" s="86">
        <v>38353</v>
      </c>
      <c r="D544" s="86"/>
      <c r="E544" s="84" t="s">
        <v>678</v>
      </c>
      <c r="F544" s="84" t="s">
        <v>679</v>
      </c>
    </row>
    <row r="545" spans="1:6" ht="12.5" x14ac:dyDescent="0.25">
      <c r="A545" s="84" t="s">
        <v>1766</v>
      </c>
      <c r="B545" s="84" t="s">
        <v>1767</v>
      </c>
      <c r="C545" s="86">
        <v>38353</v>
      </c>
      <c r="D545" s="86"/>
      <c r="E545" s="84" t="s">
        <v>678</v>
      </c>
      <c r="F545" s="84" t="s">
        <v>679</v>
      </c>
    </row>
    <row r="546" spans="1:6" ht="12.5" x14ac:dyDescent="0.25">
      <c r="A546" s="84" t="s">
        <v>1768</v>
      </c>
      <c r="B546" s="84" t="s">
        <v>1769</v>
      </c>
      <c r="C546" s="86">
        <v>38353</v>
      </c>
      <c r="D546" s="86"/>
      <c r="E546" s="84" t="s">
        <v>678</v>
      </c>
      <c r="F546" s="84" t="s">
        <v>679</v>
      </c>
    </row>
    <row r="547" spans="1:6" ht="12.5" x14ac:dyDescent="0.25">
      <c r="A547" s="84" t="s">
        <v>1770</v>
      </c>
      <c r="B547" s="84" t="s">
        <v>1771</v>
      </c>
      <c r="C547" s="86">
        <v>38353</v>
      </c>
      <c r="D547" s="86"/>
      <c r="E547" s="84" t="s">
        <v>678</v>
      </c>
      <c r="F547" s="84" t="s">
        <v>679</v>
      </c>
    </row>
    <row r="548" spans="1:6" ht="12.5" x14ac:dyDescent="0.25">
      <c r="A548" s="84" t="s">
        <v>1772</v>
      </c>
      <c r="B548" s="84" t="s">
        <v>1773</v>
      </c>
      <c r="C548" s="86">
        <v>38353</v>
      </c>
      <c r="D548" s="86"/>
      <c r="E548" s="84" t="s">
        <v>678</v>
      </c>
      <c r="F548" s="84" t="s">
        <v>679</v>
      </c>
    </row>
    <row r="549" spans="1:6" ht="12.5" x14ac:dyDescent="0.25">
      <c r="A549" s="84" t="s">
        <v>1774</v>
      </c>
      <c r="B549" s="84" t="s">
        <v>1775</v>
      </c>
      <c r="C549" s="86">
        <v>38353</v>
      </c>
      <c r="D549" s="86"/>
      <c r="E549" s="84" t="s">
        <v>678</v>
      </c>
      <c r="F549" s="84" t="s">
        <v>679</v>
      </c>
    </row>
    <row r="550" spans="1:6" ht="12.5" x14ac:dyDescent="0.25">
      <c r="A550" s="84" t="s">
        <v>1776</v>
      </c>
      <c r="B550" s="84" t="s">
        <v>1777</v>
      </c>
      <c r="C550" s="86">
        <v>38353</v>
      </c>
      <c r="D550" s="86"/>
      <c r="E550" s="84" t="s">
        <v>678</v>
      </c>
      <c r="F550" s="84" t="s">
        <v>679</v>
      </c>
    </row>
    <row r="551" spans="1:6" ht="12.5" x14ac:dyDescent="0.25">
      <c r="A551" s="84" t="s">
        <v>1778</v>
      </c>
      <c r="B551" s="84" t="s">
        <v>1779</v>
      </c>
      <c r="C551" s="86">
        <v>38353</v>
      </c>
      <c r="D551" s="86"/>
      <c r="E551" s="84" t="s">
        <v>678</v>
      </c>
      <c r="F551" s="84" t="s">
        <v>679</v>
      </c>
    </row>
    <row r="552" spans="1:6" ht="12.5" x14ac:dyDescent="0.25">
      <c r="A552" s="84" t="s">
        <v>1780</v>
      </c>
      <c r="B552" s="84" t="s">
        <v>1781</v>
      </c>
      <c r="C552" s="86">
        <v>38353</v>
      </c>
      <c r="D552" s="86"/>
      <c r="E552" s="84" t="s">
        <v>678</v>
      </c>
      <c r="F552" s="84" t="s">
        <v>679</v>
      </c>
    </row>
    <row r="553" spans="1:6" ht="12.5" x14ac:dyDescent="0.25">
      <c r="A553" s="84" t="s">
        <v>1782</v>
      </c>
      <c r="B553" s="84" t="s">
        <v>1783</v>
      </c>
      <c r="C553" s="86">
        <v>43101</v>
      </c>
      <c r="D553" s="86"/>
      <c r="E553" s="84" t="s">
        <v>678</v>
      </c>
      <c r="F553" s="84" t="s">
        <v>679</v>
      </c>
    </row>
    <row r="554" spans="1:6" ht="12.5" x14ac:dyDescent="0.25">
      <c r="A554" s="84" t="s">
        <v>1784</v>
      </c>
      <c r="B554" s="84" t="s">
        <v>1785</v>
      </c>
      <c r="C554" s="86">
        <v>42736</v>
      </c>
      <c r="D554" s="86"/>
      <c r="E554" s="84" t="s">
        <v>678</v>
      </c>
      <c r="F554" s="84" t="s">
        <v>679</v>
      </c>
    </row>
    <row r="555" spans="1:6" ht="12.5" x14ac:dyDescent="0.25">
      <c r="A555" s="84" t="s">
        <v>1786</v>
      </c>
      <c r="B555" s="84" t="s">
        <v>1787</v>
      </c>
      <c r="C555" s="86">
        <v>42736</v>
      </c>
      <c r="D555" s="86"/>
      <c r="E555" s="84" t="s">
        <v>678</v>
      </c>
      <c r="F555" s="84" t="s">
        <v>679</v>
      </c>
    </row>
    <row r="556" spans="1:6" ht="12.5" x14ac:dyDescent="0.25">
      <c r="A556" s="84" t="s">
        <v>1788</v>
      </c>
      <c r="B556" s="84" t="s">
        <v>1789</v>
      </c>
      <c r="C556" s="86">
        <v>41640</v>
      </c>
      <c r="D556" s="86"/>
      <c r="E556" s="84" t="s">
        <v>678</v>
      </c>
      <c r="F556" s="84" t="s">
        <v>679</v>
      </c>
    </row>
    <row r="557" spans="1:6" ht="12.5" x14ac:dyDescent="0.25">
      <c r="A557" s="84" t="s">
        <v>1790</v>
      </c>
      <c r="B557" s="84" t="s">
        <v>1791</v>
      </c>
      <c r="C557" s="86">
        <v>41640</v>
      </c>
      <c r="D557" s="86"/>
      <c r="E557" s="84" t="s">
        <v>678</v>
      </c>
      <c r="F557" s="84" t="s">
        <v>679</v>
      </c>
    </row>
    <row r="558" spans="1:6" ht="12.5" x14ac:dyDescent="0.25">
      <c r="A558" s="84" t="s">
        <v>1792</v>
      </c>
      <c r="B558" s="84" t="s">
        <v>1793</v>
      </c>
      <c r="C558" s="86">
        <v>41640</v>
      </c>
      <c r="D558" s="86"/>
      <c r="E558" s="84" t="s">
        <v>678</v>
      </c>
      <c r="F558" s="84" t="s">
        <v>679</v>
      </c>
    </row>
    <row r="559" spans="1:6" ht="12.5" x14ac:dyDescent="0.25">
      <c r="A559" s="84" t="s">
        <v>1794</v>
      </c>
      <c r="B559" s="84" t="s">
        <v>1795</v>
      </c>
      <c r="C559" s="86">
        <v>38749</v>
      </c>
      <c r="D559" s="86"/>
      <c r="E559" s="84" t="s">
        <v>678</v>
      </c>
      <c r="F559" s="84" t="s">
        <v>679</v>
      </c>
    </row>
    <row r="560" spans="1:6" ht="12.5" x14ac:dyDescent="0.25">
      <c r="A560" s="84" t="s">
        <v>1796</v>
      </c>
      <c r="B560" s="84" t="s">
        <v>1797</v>
      </c>
      <c r="C560" s="86">
        <v>38749</v>
      </c>
      <c r="D560" s="86">
        <v>42735</v>
      </c>
      <c r="E560" s="84" t="s">
        <v>678</v>
      </c>
      <c r="F560" s="84" t="s">
        <v>679</v>
      </c>
    </row>
    <row r="561" spans="1:6" ht="12.5" x14ac:dyDescent="0.25">
      <c r="A561" s="84" t="s">
        <v>1798</v>
      </c>
      <c r="B561" s="84" t="s">
        <v>1799</v>
      </c>
      <c r="C561" s="86">
        <v>38749</v>
      </c>
      <c r="D561" s="86"/>
      <c r="E561" s="84" t="s">
        <v>678</v>
      </c>
      <c r="F561" s="84" t="s">
        <v>679</v>
      </c>
    </row>
    <row r="562" spans="1:6" ht="12.5" x14ac:dyDescent="0.25">
      <c r="A562" s="84" t="s">
        <v>1800</v>
      </c>
      <c r="B562" s="84" t="s">
        <v>1801</v>
      </c>
      <c r="C562" s="86">
        <v>40909</v>
      </c>
      <c r="D562" s="86"/>
      <c r="E562" s="84" t="s">
        <v>678</v>
      </c>
      <c r="F562" s="84" t="s">
        <v>679</v>
      </c>
    </row>
    <row r="563" spans="1:6" ht="12.5" x14ac:dyDescent="0.25">
      <c r="A563" s="84" t="s">
        <v>1802</v>
      </c>
      <c r="B563" s="84" t="s">
        <v>1803</v>
      </c>
      <c r="C563" s="86">
        <v>38353</v>
      </c>
      <c r="D563" s="86"/>
      <c r="E563" s="84" t="s">
        <v>678</v>
      </c>
      <c r="F563" s="84" t="s">
        <v>679</v>
      </c>
    </row>
    <row r="564" spans="1:6" ht="12.5" x14ac:dyDescent="0.25">
      <c r="A564" s="84" t="s">
        <v>1804</v>
      </c>
      <c r="B564" s="84" t="s">
        <v>1805</v>
      </c>
      <c r="C564" s="86">
        <v>43466</v>
      </c>
      <c r="D564" s="86">
        <v>44196</v>
      </c>
      <c r="E564" s="84" t="s">
        <v>678</v>
      </c>
      <c r="F564" s="84" t="s">
        <v>679</v>
      </c>
    </row>
    <row r="565" spans="1:6" ht="12.5" x14ac:dyDescent="0.25">
      <c r="A565" s="84" t="s">
        <v>1806</v>
      </c>
      <c r="B565" s="84" t="s">
        <v>1807</v>
      </c>
      <c r="C565" s="86">
        <v>43466</v>
      </c>
      <c r="D565" s="86">
        <v>44196</v>
      </c>
      <c r="E565" s="84" t="s">
        <v>678</v>
      </c>
      <c r="F565" s="84" t="s">
        <v>679</v>
      </c>
    </row>
    <row r="566" spans="1:6" ht="12.5" x14ac:dyDescent="0.25">
      <c r="A566" s="84" t="s">
        <v>1808</v>
      </c>
      <c r="B566" s="84" t="s">
        <v>1809</v>
      </c>
      <c r="C566" s="86">
        <v>38353</v>
      </c>
      <c r="D566" s="86"/>
      <c r="E566" s="84" t="s">
        <v>678</v>
      </c>
      <c r="F566" s="84" t="s">
        <v>679</v>
      </c>
    </row>
    <row r="567" spans="1:6" ht="12.5" x14ac:dyDescent="0.25">
      <c r="A567" s="84" t="s">
        <v>1810</v>
      </c>
      <c r="B567" s="84" t="s">
        <v>1811</v>
      </c>
      <c r="C567" s="86">
        <v>38353</v>
      </c>
      <c r="D567" s="86"/>
      <c r="E567" s="84" t="s">
        <v>678</v>
      </c>
      <c r="F567" s="84" t="s">
        <v>679</v>
      </c>
    </row>
    <row r="568" spans="1:6" ht="12.5" x14ac:dyDescent="0.25">
      <c r="A568" s="84" t="s">
        <v>1812</v>
      </c>
      <c r="B568" s="84" t="s">
        <v>1813</v>
      </c>
      <c r="C568" s="86">
        <v>38353</v>
      </c>
      <c r="D568" s="86"/>
      <c r="E568" s="84" t="s">
        <v>678</v>
      </c>
      <c r="F568" s="84" t="s">
        <v>679</v>
      </c>
    </row>
    <row r="569" spans="1:6" ht="12.5" x14ac:dyDescent="0.25">
      <c r="A569" s="84" t="s">
        <v>1814</v>
      </c>
      <c r="B569" s="84" t="s">
        <v>1815</v>
      </c>
      <c r="C569" s="86">
        <v>42370</v>
      </c>
      <c r="D569" s="86"/>
      <c r="E569" s="84" t="s">
        <v>682</v>
      </c>
      <c r="F569" s="84" t="s">
        <v>683</v>
      </c>
    </row>
    <row r="570" spans="1:6" ht="12.5" x14ac:dyDescent="0.25">
      <c r="A570" s="84" t="s">
        <v>1816</v>
      </c>
      <c r="B570" s="84" t="s">
        <v>1817</v>
      </c>
      <c r="C570" s="86">
        <v>38353</v>
      </c>
      <c r="D570" s="86"/>
      <c r="E570" s="84" t="s">
        <v>678</v>
      </c>
      <c r="F570" s="84" t="s">
        <v>679</v>
      </c>
    </row>
    <row r="571" spans="1:6" ht="12.5" x14ac:dyDescent="0.25">
      <c r="A571" s="84" t="s">
        <v>1818</v>
      </c>
      <c r="B571" s="84" t="s">
        <v>1819</v>
      </c>
      <c r="C571" s="86">
        <v>42370</v>
      </c>
      <c r="D571" s="86"/>
      <c r="E571" s="84" t="s">
        <v>682</v>
      </c>
      <c r="F571" s="84" t="s">
        <v>683</v>
      </c>
    </row>
    <row r="572" spans="1:6" ht="12.5" x14ac:dyDescent="0.25">
      <c r="A572" s="84" t="s">
        <v>1820</v>
      </c>
      <c r="B572" s="84" t="s">
        <v>1821</v>
      </c>
      <c r="C572" s="86">
        <v>38353</v>
      </c>
      <c r="D572" s="86"/>
      <c r="E572" s="84" t="s">
        <v>678</v>
      </c>
      <c r="F572" s="84" t="s">
        <v>679</v>
      </c>
    </row>
    <row r="573" spans="1:6" ht="12.5" x14ac:dyDescent="0.25">
      <c r="A573" s="84" t="s">
        <v>1822</v>
      </c>
      <c r="B573" s="84" t="s">
        <v>1823</v>
      </c>
      <c r="C573" s="86">
        <v>38353</v>
      </c>
      <c r="D573" s="86"/>
      <c r="E573" s="84" t="s">
        <v>678</v>
      </c>
      <c r="F573" s="84" t="s">
        <v>679</v>
      </c>
    </row>
    <row r="574" spans="1:6" ht="12.5" x14ac:dyDescent="0.25">
      <c r="A574" s="84" t="s">
        <v>1824</v>
      </c>
      <c r="B574" s="84" t="s">
        <v>1825</v>
      </c>
      <c r="C574" s="86">
        <v>38353</v>
      </c>
      <c r="D574" s="86"/>
      <c r="E574" s="84" t="s">
        <v>678</v>
      </c>
      <c r="F574" s="84" t="s">
        <v>679</v>
      </c>
    </row>
    <row r="575" spans="1:6" ht="12.5" x14ac:dyDescent="0.25">
      <c r="A575" s="84" t="s">
        <v>1826</v>
      </c>
      <c r="B575" s="84" t="s">
        <v>1827</v>
      </c>
      <c r="C575" s="86">
        <v>42370</v>
      </c>
      <c r="D575" s="86"/>
      <c r="E575" s="84" t="s">
        <v>678</v>
      </c>
      <c r="F575" s="84" t="s">
        <v>679</v>
      </c>
    </row>
    <row r="576" spans="1:6" ht="12.5" x14ac:dyDescent="0.25">
      <c r="A576" s="84" t="s">
        <v>1828</v>
      </c>
      <c r="B576" s="84" t="s">
        <v>1829</v>
      </c>
      <c r="C576" s="86">
        <v>38353</v>
      </c>
      <c r="D576" s="86"/>
      <c r="E576" s="84" t="s">
        <v>678</v>
      </c>
      <c r="F576" s="84" t="s">
        <v>679</v>
      </c>
    </row>
    <row r="577" spans="1:6" ht="12.5" x14ac:dyDescent="0.25">
      <c r="A577" s="84" t="s">
        <v>1830</v>
      </c>
      <c r="B577" s="84" t="s">
        <v>1831</v>
      </c>
      <c r="C577" s="86">
        <v>40909</v>
      </c>
      <c r="D577" s="86"/>
      <c r="E577" s="84" t="s">
        <v>678</v>
      </c>
      <c r="F577" s="84" t="s">
        <v>679</v>
      </c>
    </row>
    <row r="578" spans="1:6" ht="12.5" x14ac:dyDescent="0.25">
      <c r="A578" s="84" t="s">
        <v>1832</v>
      </c>
      <c r="B578" s="84" t="s">
        <v>1833</v>
      </c>
      <c r="C578" s="86">
        <v>40909</v>
      </c>
      <c r="D578" s="86"/>
      <c r="E578" s="84" t="s">
        <v>678</v>
      </c>
      <c r="F578" s="84" t="s">
        <v>679</v>
      </c>
    </row>
    <row r="579" spans="1:6" ht="12.5" x14ac:dyDescent="0.25">
      <c r="A579" s="84" t="s">
        <v>1834</v>
      </c>
      <c r="B579" s="84" t="s">
        <v>1835</v>
      </c>
      <c r="C579" s="86">
        <v>40909</v>
      </c>
      <c r="D579" s="86"/>
      <c r="E579" s="84" t="s">
        <v>678</v>
      </c>
      <c r="F579" s="84" t="s">
        <v>679</v>
      </c>
    </row>
    <row r="580" spans="1:6" ht="12.5" x14ac:dyDescent="0.25">
      <c r="A580" s="84" t="s">
        <v>1836</v>
      </c>
      <c r="B580" s="84" t="s">
        <v>1837</v>
      </c>
      <c r="C580" s="86">
        <v>38353</v>
      </c>
      <c r="D580" s="86"/>
      <c r="E580" s="84" t="s">
        <v>678</v>
      </c>
      <c r="F580" s="84" t="s">
        <v>679</v>
      </c>
    </row>
    <row r="581" spans="1:6" ht="12.5" x14ac:dyDescent="0.25">
      <c r="A581" s="84" t="s">
        <v>1838</v>
      </c>
      <c r="B581" s="84" t="s">
        <v>1839</v>
      </c>
      <c r="C581" s="86">
        <v>38353</v>
      </c>
      <c r="D581" s="86"/>
      <c r="E581" s="84" t="s">
        <v>678</v>
      </c>
      <c r="F581" s="84" t="s">
        <v>679</v>
      </c>
    </row>
    <row r="582" spans="1:6" ht="12.5" x14ac:dyDescent="0.25">
      <c r="A582" s="84" t="s">
        <v>1840</v>
      </c>
      <c r="B582" s="84" t="s">
        <v>1841</v>
      </c>
      <c r="C582" s="86">
        <v>38353</v>
      </c>
      <c r="D582" s="86"/>
      <c r="E582" s="84" t="s">
        <v>678</v>
      </c>
      <c r="F582" s="84" t="s">
        <v>679</v>
      </c>
    </row>
    <row r="583" spans="1:6" ht="12.5" x14ac:dyDescent="0.25">
      <c r="A583" s="84" t="s">
        <v>1842</v>
      </c>
      <c r="B583" s="84" t="s">
        <v>1843</v>
      </c>
      <c r="C583" s="86">
        <v>38353</v>
      </c>
      <c r="D583" s="86"/>
      <c r="E583" s="84" t="s">
        <v>678</v>
      </c>
      <c r="F583" s="84" t="s">
        <v>679</v>
      </c>
    </row>
    <row r="584" spans="1:6" ht="12.5" x14ac:dyDescent="0.25">
      <c r="A584" s="84" t="s">
        <v>1844</v>
      </c>
      <c r="B584" s="84" t="s">
        <v>1845</v>
      </c>
      <c r="C584" s="86">
        <v>38353</v>
      </c>
      <c r="D584" s="86"/>
      <c r="E584" s="84" t="s">
        <v>678</v>
      </c>
      <c r="F584" s="84" t="s">
        <v>679</v>
      </c>
    </row>
    <row r="585" spans="1:6" ht="12.5" x14ac:dyDescent="0.25">
      <c r="A585" s="84" t="s">
        <v>1846</v>
      </c>
      <c r="B585" s="84" t="s">
        <v>1847</v>
      </c>
      <c r="C585" s="86">
        <v>38353</v>
      </c>
      <c r="D585" s="86"/>
      <c r="E585" s="84" t="s">
        <v>678</v>
      </c>
      <c r="F585" s="84" t="s">
        <v>679</v>
      </c>
    </row>
    <row r="586" spans="1:6" ht="12.5" x14ac:dyDescent="0.25">
      <c r="A586" s="84" t="s">
        <v>1848</v>
      </c>
      <c r="B586" s="84" t="s">
        <v>1849</v>
      </c>
      <c r="C586" s="86">
        <v>38353</v>
      </c>
      <c r="D586" s="86"/>
      <c r="E586" s="84" t="s">
        <v>678</v>
      </c>
      <c r="F586" s="84" t="s">
        <v>679</v>
      </c>
    </row>
    <row r="587" spans="1:6" ht="12.5" x14ac:dyDescent="0.25">
      <c r="A587" s="84" t="s">
        <v>1850</v>
      </c>
      <c r="B587" s="84" t="s">
        <v>1851</v>
      </c>
      <c r="C587" s="86">
        <v>38353</v>
      </c>
      <c r="D587" s="86"/>
      <c r="E587" s="84" t="s">
        <v>678</v>
      </c>
      <c r="F587" s="84" t="s">
        <v>679</v>
      </c>
    </row>
    <row r="588" spans="1:6" ht="12.5" x14ac:dyDescent="0.25">
      <c r="A588" s="84" t="s">
        <v>1852</v>
      </c>
      <c r="B588" s="84" t="s">
        <v>1853</v>
      </c>
      <c r="C588" s="86">
        <v>38353</v>
      </c>
      <c r="D588" s="86"/>
      <c r="E588" s="84" t="s">
        <v>678</v>
      </c>
      <c r="F588" s="84" t="s">
        <v>679</v>
      </c>
    </row>
    <row r="589" spans="1:6" ht="12.5" x14ac:dyDescent="0.25">
      <c r="A589" s="84" t="s">
        <v>1854</v>
      </c>
      <c r="B589" s="84" t="s">
        <v>1855</v>
      </c>
      <c r="C589" s="86">
        <v>38353</v>
      </c>
      <c r="D589" s="86"/>
      <c r="E589" s="84" t="s">
        <v>678</v>
      </c>
      <c r="F589" s="84" t="s">
        <v>679</v>
      </c>
    </row>
    <row r="590" spans="1:6" ht="12.5" x14ac:dyDescent="0.25">
      <c r="A590" s="84" t="s">
        <v>1856</v>
      </c>
      <c r="B590" s="84" t="s">
        <v>1857</v>
      </c>
      <c r="C590" s="86">
        <v>38353</v>
      </c>
      <c r="D590" s="86"/>
      <c r="E590" s="84" t="s">
        <v>678</v>
      </c>
      <c r="F590" s="84" t="s">
        <v>679</v>
      </c>
    </row>
    <row r="591" spans="1:6" ht="12.5" x14ac:dyDescent="0.25">
      <c r="A591" s="84" t="s">
        <v>1858</v>
      </c>
      <c r="B591" s="84" t="s">
        <v>1859</v>
      </c>
      <c r="C591" s="86">
        <v>38353</v>
      </c>
      <c r="D591" s="86"/>
      <c r="E591" s="84" t="s">
        <v>678</v>
      </c>
      <c r="F591" s="84" t="s">
        <v>679</v>
      </c>
    </row>
    <row r="592" spans="1:6" ht="12.5" x14ac:dyDescent="0.25">
      <c r="A592" s="84" t="s">
        <v>1860</v>
      </c>
      <c r="B592" s="84" t="s">
        <v>1861</v>
      </c>
      <c r="C592" s="86">
        <v>38353</v>
      </c>
      <c r="D592" s="86"/>
      <c r="E592" s="84" t="s">
        <v>678</v>
      </c>
      <c r="F592" s="84" t="s">
        <v>679</v>
      </c>
    </row>
    <row r="593" spans="1:6" ht="12.5" x14ac:dyDescent="0.25">
      <c r="A593" s="84" t="s">
        <v>1862</v>
      </c>
      <c r="B593" s="84" t="s">
        <v>1863</v>
      </c>
      <c r="C593" s="86">
        <v>38353</v>
      </c>
      <c r="D593" s="86"/>
      <c r="E593" s="84" t="s">
        <v>678</v>
      </c>
      <c r="F593" s="84" t="s">
        <v>679</v>
      </c>
    </row>
    <row r="594" spans="1:6" ht="12.5" x14ac:dyDescent="0.25">
      <c r="A594" s="84" t="s">
        <v>1864</v>
      </c>
      <c r="B594" s="84" t="s">
        <v>1865</v>
      </c>
      <c r="C594" s="86">
        <v>38353</v>
      </c>
      <c r="D594" s="86"/>
      <c r="E594" s="84" t="s">
        <v>678</v>
      </c>
      <c r="F594" s="84" t="s">
        <v>679</v>
      </c>
    </row>
    <row r="595" spans="1:6" ht="12.5" x14ac:dyDescent="0.25">
      <c r="A595" s="84" t="s">
        <v>1866</v>
      </c>
      <c r="B595" s="84" t="s">
        <v>1867</v>
      </c>
      <c r="C595" s="86">
        <v>38353</v>
      </c>
      <c r="D595" s="86"/>
      <c r="E595" s="84" t="s">
        <v>678</v>
      </c>
      <c r="F595" s="84" t="s">
        <v>679</v>
      </c>
    </row>
    <row r="596" spans="1:6" ht="12.5" x14ac:dyDescent="0.25">
      <c r="A596" s="84" t="s">
        <v>1868</v>
      </c>
      <c r="B596" s="84" t="s">
        <v>1869</v>
      </c>
      <c r="C596" s="86">
        <v>38353</v>
      </c>
      <c r="D596" s="86"/>
      <c r="E596" s="84" t="s">
        <v>678</v>
      </c>
      <c r="F596" s="84" t="s">
        <v>679</v>
      </c>
    </row>
    <row r="597" spans="1:6" ht="12.5" x14ac:dyDescent="0.25">
      <c r="A597" s="84" t="s">
        <v>1870</v>
      </c>
      <c r="B597" s="84" t="s">
        <v>1871</v>
      </c>
      <c r="C597" s="86">
        <v>38353</v>
      </c>
      <c r="D597" s="86"/>
      <c r="E597" s="84" t="s">
        <v>678</v>
      </c>
      <c r="F597" s="84" t="s">
        <v>679</v>
      </c>
    </row>
    <row r="598" spans="1:6" ht="12.5" x14ac:dyDescent="0.25">
      <c r="A598" s="84" t="s">
        <v>1872</v>
      </c>
      <c r="B598" s="84" t="s">
        <v>1873</v>
      </c>
      <c r="C598" s="86">
        <v>38353</v>
      </c>
      <c r="D598" s="86"/>
      <c r="E598" s="84" t="s">
        <v>678</v>
      </c>
      <c r="F598" s="84" t="s">
        <v>679</v>
      </c>
    </row>
    <row r="599" spans="1:6" ht="12.5" x14ac:dyDescent="0.25">
      <c r="A599" s="84" t="s">
        <v>1874</v>
      </c>
      <c r="B599" s="84" t="s">
        <v>1875</v>
      </c>
      <c r="C599" s="86">
        <v>43831</v>
      </c>
      <c r="D599" s="86"/>
      <c r="E599" s="84" t="s">
        <v>678</v>
      </c>
      <c r="F599" s="84" t="s">
        <v>679</v>
      </c>
    </row>
    <row r="600" spans="1:6" ht="12.5" x14ac:dyDescent="0.25">
      <c r="A600" s="84" t="s">
        <v>1876</v>
      </c>
      <c r="B600" s="84" t="s">
        <v>1877</v>
      </c>
      <c r="C600" s="86">
        <v>38353</v>
      </c>
      <c r="D600" s="86"/>
      <c r="E600" s="84" t="s">
        <v>678</v>
      </c>
      <c r="F600" s="84" t="s">
        <v>679</v>
      </c>
    </row>
    <row r="601" spans="1:6" ht="12.5" x14ac:dyDescent="0.25">
      <c r="A601" s="84" t="s">
        <v>1878</v>
      </c>
      <c r="B601" s="84" t="s">
        <v>1879</v>
      </c>
      <c r="C601" s="86">
        <v>38353</v>
      </c>
      <c r="D601" s="86">
        <v>43830</v>
      </c>
      <c r="E601" s="84" t="s">
        <v>678</v>
      </c>
      <c r="F601" s="84" t="s">
        <v>679</v>
      </c>
    </row>
    <row r="602" spans="1:6" ht="12.5" x14ac:dyDescent="0.25">
      <c r="A602" s="84" t="s">
        <v>1880</v>
      </c>
      <c r="B602" s="84" t="s">
        <v>1881</v>
      </c>
      <c r="C602" s="86">
        <v>43831</v>
      </c>
      <c r="D602" s="86"/>
      <c r="E602" s="84" t="s">
        <v>678</v>
      </c>
      <c r="F602" s="84" t="s">
        <v>679</v>
      </c>
    </row>
    <row r="603" spans="1:6" ht="12.5" x14ac:dyDescent="0.25">
      <c r="A603" s="84" t="s">
        <v>1882</v>
      </c>
      <c r="B603" s="84" t="s">
        <v>1883</v>
      </c>
      <c r="C603" s="86">
        <v>43831</v>
      </c>
      <c r="D603" s="86"/>
      <c r="E603" s="84" t="s">
        <v>678</v>
      </c>
      <c r="F603" s="84" t="s">
        <v>679</v>
      </c>
    </row>
    <row r="604" spans="1:6" ht="12.5" x14ac:dyDescent="0.25">
      <c r="A604" s="84" t="s">
        <v>1884</v>
      </c>
      <c r="B604" s="84" t="s">
        <v>1885</v>
      </c>
      <c r="C604" s="86">
        <v>38353</v>
      </c>
      <c r="D604" s="86"/>
      <c r="E604" s="84" t="s">
        <v>678</v>
      </c>
      <c r="F604" s="84" t="s">
        <v>679</v>
      </c>
    </row>
    <row r="605" spans="1:6" ht="12.5" x14ac:dyDescent="0.25">
      <c r="A605" s="84" t="s">
        <v>1886</v>
      </c>
      <c r="B605" s="84" t="s">
        <v>1887</v>
      </c>
      <c r="C605" s="86">
        <v>38353</v>
      </c>
      <c r="D605" s="86"/>
      <c r="E605" s="84" t="s">
        <v>678</v>
      </c>
      <c r="F605" s="84" t="s">
        <v>679</v>
      </c>
    </row>
    <row r="606" spans="1:6" ht="12.5" x14ac:dyDescent="0.25">
      <c r="A606" s="84" t="s">
        <v>1888</v>
      </c>
      <c r="B606" s="84" t="s">
        <v>1889</v>
      </c>
      <c r="C606" s="86">
        <v>38353</v>
      </c>
      <c r="D606" s="86"/>
      <c r="E606" s="84" t="s">
        <v>678</v>
      </c>
      <c r="F606" s="84" t="s">
        <v>679</v>
      </c>
    </row>
    <row r="607" spans="1:6" ht="12.5" x14ac:dyDescent="0.25">
      <c r="A607" s="84" t="s">
        <v>1890</v>
      </c>
      <c r="B607" s="84" t="s">
        <v>1891</v>
      </c>
      <c r="C607" s="86">
        <v>38353</v>
      </c>
      <c r="D607" s="86"/>
      <c r="E607" s="84" t="s">
        <v>678</v>
      </c>
      <c r="F607" s="84" t="s">
        <v>679</v>
      </c>
    </row>
    <row r="608" spans="1:6" ht="12.5" x14ac:dyDescent="0.25">
      <c r="A608" s="84" t="s">
        <v>1892</v>
      </c>
      <c r="B608" s="84" t="s">
        <v>1893</v>
      </c>
      <c r="C608" s="86">
        <v>38353</v>
      </c>
      <c r="D608" s="86"/>
      <c r="E608" s="84" t="s">
        <v>678</v>
      </c>
      <c r="F608" s="84" t="s">
        <v>679</v>
      </c>
    </row>
    <row r="609" spans="1:6" ht="12.5" x14ac:dyDescent="0.25">
      <c r="A609" s="84" t="s">
        <v>1894</v>
      </c>
      <c r="B609" s="84" t="s">
        <v>1895</v>
      </c>
      <c r="C609" s="86">
        <v>38353</v>
      </c>
      <c r="D609" s="86"/>
      <c r="E609" s="84" t="s">
        <v>678</v>
      </c>
      <c r="F609" s="84" t="s">
        <v>679</v>
      </c>
    </row>
    <row r="610" spans="1:6" ht="12.5" x14ac:dyDescent="0.25">
      <c r="A610" s="84" t="s">
        <v>1896</v>
      </c>
      <c r="B610" s="84" t="s">
        <v>1897</v>
      </c>
      <c r="C610" s="86">
        <v>38353</v>
      </c>
      <c r="D610" s="86"/>
      <c r="E610" s="84" t="s">
        <v>678</v>
      </c>
      <c r="F610" s="84" t="s">
        <v>679</v>
      </c>
    </row>
    <row r="611" spans="1:6" ht="12.5" x14ac:dyDescent="0.25">
      <c r="A611" s="84" t="s">
        <v>1898</v>
      </c>
      <c r="B611" s="84" t="s">
        <v>1899</v>
      </c>
      <c r="C611" s="86">
        <v>38353</v>
      </c>
      <c r="D611" s="86">
        <v>41639</v>
      </c>
      <c r="E611" s="84" t="s">
        <v>678</v>
      </c>
      <c r="F611" s="84" t="s">
        <v>679</v>
      </c>
    </row>
    <row r="612" spans="1:6" ht="12.5" x14ac:dyDescent="0.25">
      <c r="A612" s="84" t="s">
        <v>1900</v>
      </c>
      <c r="B612" s="84" t="s">
        <v>1901</v>
      </c>
      <c r="C612" s="86">
        <v>38353</v>
      </c>
      <c r="D612" s="86"/>
      <c r="E612" s="84" t="s">
        <v>678</v>
      </c>
      <c r="F612" s="84" t="s">
        <v>679</v>
      </c>
    </row>
    <row r="613" spans="1:6" ht="12.5" x14ac:dyDescent="0.25">
      <c r="A613" s="84" t="s">
        <v>1902</v>
      </c>
      <c r="B613" s="84" t="s">
        <v>1903</v>
      </c>
      <c r="C613" s="86">
        <v>38353</v>
      </c>
      <c r="D613" s="86"/>
      <c r="E613" s="84" t="s">
        <v>678</v>
      </c>
      <c r="F613" s="84" t="s">
        <v>679</v>
      </c>
    </row>
    <row r="614" spans="1:6" ht="12.5" x14ac:dyDescent="0.25">
      <c r="A614" s="84" t="s">
        <v>1904</v>
      </c>
      <c r="B614" s="84" t="s">
        <v>1905</v>
      </c>
      <c r="C614" s="86">
        <v>38353</v>
      </c>
      <c r="D614" s="86"/>
      <c r="E614" s="84" t="s">
        <v>678</v>
      </c>
      <c r="F614" s="84" t="s">
        <v>679</v>
      </c>
    </row>
    <row r="615" spans="1:6" ht="12.5" x14ac:dyDescent="0.25">
      <c r="A615" s="84" t="s">
        <v>1906</v>
      </c>
      <c r="B615" s="84" t="s">
        <v>1907</v>
      </c>
      <c r="C615" s="86">
        <v>38353</v>
      </c>
      <c r="D615" s="86"/>
      <c r="E615" s="84" t="s">
        <v>678</v>
      </c>
      <c r="F615" s="84" t="s">
        <v>679</v>
      </c>
    </row>
    <row r="616" spans="1:6" ht="12.5" x14ac:dyDescent="0.25">
      <c r="A616" s="84" t="s">
        <v>1908</v>
      </c>
      <c r="B616" s="84" t="s">
        <v>1909</v>
      </c>
      <c r="C616" s="86">
        <v>38353</v>
      </c>
      <c r="D616" s="86"/>
      <c r="E616" s="84" t="s">
        <v>678</v>
      </c>
      <c r="F616" s="84" t="s">
        <v>679</v>
      </c>
    </row>
    <row r="617" spans="1:6" ht="12.5" x14ac:dyDescent="0.25">
      <c r="A617" s="84" t="s">
        <v>1910</v>
      </c>
      <c r="B617" s="84" t="s">
        <v>1911</v>
      </c>
      <c r="C617" s="86">
        <v>38353</v>
      </c>
      <c r="D617" s="86"/>
      <c r="E617" s="84" t="s">
        <v>678</v>
      </c>
      <c r="F617" s="84" t="s">
        <v>679</v>
      </c>
    </row>
    <row r="618" spans="1:6" ht="12.5" x14ac:dyDescent="0.25">
      <c r="A618" s="84" t="s">
        <v>1912</v>
      </c>
      <c r="B618" s="84" t="s">
        <v>1913</v>
      </c>
      <c r="C618" s="86">
        <v>42370</v>
      </c>
      <c r="D618" s="86"/>
      <c r="E618" s="84" t="s">
        <v>682</v>
      </c>
      <c r="F618" s="84" t="s">
        <v>683</v>
      </c>
    </row>
    <row r="619" spans="1:6" ht="12.5" x14ac:dyDescent="0.25">
      <c r="A619" s="84" t="s">
        <v>1914</v>
      </c>
      <c r="B619" s="84" t="s">
        <v>1915</v>
      </c>
      <c r="C619" s="86">
        <v>42370</v>
      </c>
      <c r="D619" s="86"/>
      <c r="E619" s="84" t="s">
        <v>682</v>
      </c>
      <c r="F619" s="84" t="s">
        <v>683</v>
      </c>
    </row>
    <row r="620" spans="1:6" ht="12.5" x14ac:dyDescent="0.25">
      <c r="A620" s="84" t="s">
        <v>1916</v>
      </c>
      <c r="B620" s="84" t="s">
        <v>1917</v>
      </c>
      <c r="C620" s="86">
        <v>38353</v>
      </c>
      <c r="D620" s="86"/>
      <c r="E620" s="84" t="s">
        <v>678</v>
      </c>
      <c r="F620" s="84" t="s">
        <v>679</v>
      </c>
    </row>
    <row r="621" spans="1:6" ht="12.5" x14ac:dyDescent="0.25">
      <c r="A621" s="84" t="s">
        <v>1918</v>
      </c>
      <c r="B621" s="84" t="s">
        <v>1919</v>
      </c>
      <c r="C621" s="86">
        <v>38353</v>
      </c>
      <c r="D621" s="86"/>
      <c r="E621" s="84" t="s">
        <v>678</v>
      </c>
      <c r="F621" s="84" t="s">
        <v>679</v>
      </c>
    </row>
    <row r="622" spans="1:6" ht="12.5" x14ac:dyDescent="0.25">
      <c r="A622" s="84" t="s">
        <v>1920</v>
      </c>
      <c r="B622" s="84" t="s">
        <v>1921</v>
      </c>
      <c r="C622" s="86">
        <v>38353</v>
      </c>
      <c r="D622" s="86"/>
      <c r="E622" s="84" t="s">
        <v>678</v>
      </c>
      <c r="F622" s="84" t="s">
        <v>679</v>
      </c>
    </row>
    <row r="623" spans="1:6" ht="12.5" x14ac:dyDescent="0.25">
      <c r="A623" s="84" t="s">
        <v>1922</v>
      </c>
      <c r="B623" s="84" t="s">
        <v>1923</v>
      </c>
      <c r="C623" s="86">
        <v>38353</v>
      </c>
      <c r="D623" s="86"/>
      <c r="E623" s="84" t="s">
        <v>678</v>
      </c>
      <c r="F623" s="84" t="s">
        <v>679</v>
      </c>
    </row>
    <row r="624" spans="1:6" ht="12.5" x14ac:dyDescent="0.25">
      <c r="A624" s="84" t="s">
        <v>1924</v>
      </c>
      <c r="B624" s="84" t="s">
        <v>1925</v>
      </c>
      <c r="C624" s="86">
        <v>38353</v>
      </c>
      <c r="D624" s="86"/>
      <c r="E624" s="84" t="s">
        <v>678</v>
      </c>
      <c r="F624" s="84" t="s">
        <v>679</v>
      </c>
    </row>
    <row r="625" spans="1:6" ht="12.5" x14ac:dyDescent="0.25">
      <c r="A625" s="84" t="s">
        <v>1926</v>
      </c>
      <c r="B625" s="84" t="s">
        <v>1927</v>
      </c>
      <c r="C625" s="86">
        <v>38353</v>
      </c>
      <c r="D625" s="86"/>
      <c r="E625" s="84" t="s">
        <v>678</v>
      </c>
      <c r="F625" s="84" t="s">
        <v>679</v>
      </c>
    </row>
    <row r="626" spans="1:6" ht="12.5" x14ac:dyDescent="0.25">
      <c r="A626" s="84" t="s">
        <v>1928</v>
      </c>
      <c r="B626" s="84" t="s">
        <v>1929</v>
      </c>
      <c r="C626" s="86">
        <v>38353</v>
      </c>
      <c r="D626" s="86"/>
      <c r="E626" s="84" t="s">
        <v>678</v>
      </c>
      <c r="F626" s="84" t="s">
        <v>679</v>
      </c>
    </row>
    <row r="627" spans="1:6" ht="12.5" x14ac:dyDescent="0.25">
      <c r="A627" s="84" t="s">
        <v>1930</v>
      </c>
      <c r="B627" s="84" t="s">
        <v>1931</v>
      </c>
      <c r="C627" s="86">
        <v>38353</v>
      </c>
      <c r="D627" s="86"/>
      <c r="E627" s="84" t="s">
        <v>678</v>
      </c>
      <c r="F627" s="84" t="s">
        <v>679</v>
      </c>
    </row>
    <row r="628" spans="1:6" ht="12.5" x14ac:dyDescent="0.25">
      <c r="A628" s="84" t="s">
        <v>1932</v>
      </c>
      <c r="B628" s="84" t="s">
        <v>1933</v>
      </c>
      <c r="C628" s="86">
        <v>42370</v>
      </c>
      <c r="D628" s="86"/>
      <c r="E628" s="84" t="s">
        <v>678</v>
      </c>
      <c r="F628" s="84" t="s">
        <v>679</v>
      </c>
    </row>
    <row r="629" spans="1:6" ht="12.5" x14ac:dyDescent="0.25">
      <c r="A629" s="84" t="s">
        <v>1934</v>
      </c>
      <c r="B629" s="84" t="s">
        <v>1935</v>
      </c>
      <c r="C629" s="86">
        <v>42370</v>
      </c>
      <c r="D629" s="86"/>
      <c r="E629" s="84" t="s">
        <v>678</v>
      </c>
      <c r="F629" s="84" t="s">
        <v>679</v>
      </c>
    </row>
    <row r="630" spans="1:6" ht="12.5" x14ac:dyDescent="0.25">
      <c r="A630" s="84" t="s">
        <v>1936</v>
      </c>
      <c r="B630" s="84" t="s">
        <v>1937</v>
      </c>
      <c r="C630" s="86">
        <v>40909</v>
      </c>
      <c r="D630" s="86"/>
      <c r="E630" s="84" t="s">
        <v>678</v>
      </c>
      <c r="F630" s="84" t="s">
        <v>679</v>
      </c>
    </row>
    <row r="631" spans="1:6" ht="12.5" x14ac:dyDescent="0.25">
      <c r="A631" s="84" t="s">
        <v>1938</v>
      </c>
      <c r="B631" s="84" t="s">
        <v>1939</v>
      </c>
      <c r="C631" s="86">
        <v>40909</v>
      </c>
      <c r="D631" s="86"/>
      <c r="E631" s="84" t="s">
        <v>678</v>
      </c>
      <c r="F631" s="84" t="s">
        <v>679</v>
      </c>
    </row>
    <row r="632" spans="1:6" ht="12.5" x14ac:dyDescent="0.25">
      <c r="A632" s="84" t="s">
        <v>1940</v>
      </c>
      <c r="B632" s="84" t="s">
        <v>1941</v>
      </c>
      <c r="C632" s="86">
        <v>40909</v>
      </c>
      <c r="D632" s="86"/>
      <c r="E632" s="84" t="s">
        <v>678</v>
      </c>
      <c r="F632" s="84" t="s">
        <v>679</v>
      </c>
    </row>
    <row r="633" spans="1:6" ht="12.5" x14ac:dyDescent="0.25">
      <c r="A633" s="84" t="s">
        <v>1942</v>
      </c>
      <c r="B633" s="84" t="s">
        <v>1943</v>
      </c>
      <c r="C633" s="86">
        <v>40909</v>
      </c>
      <c r="D633" s="86"/>
      <c r="E633" s="84" t="s">
        <v>678</v>
      </c>
      <c r="F633" s="84" t="s">
        <v>679</v>
      </c>
    </row>
    <row r="634" spans="1:6" ht="12.5" x14ac:dyDescent="0.25">
      <c r="A634" s="84" t="s">
        <v>1944</v>
      </c>
      <c r="B634" s="84" t="s">
        <v>1945</v>
      </c>
      <c r="C634" s="86">
        <v>38353</v>
      </c>
      <c r="D634" s="86"/>
      <c r="E634" s="84" t="s">
        <v>678</v>
      </c>
      <c r="F634" s="84" t="s">
        <v>679</v>
      </c>
    </row>
    <row r="635" spans="1:6" ht="12.5" x14ac:dyDescent="0.25">
      <c r="A635" s="84" t="s">
        <v>1946</v>
      </c>
      <c r="B635" s="84" t="s">
        <v>1947</v>
      </c>
      <c r="C635" s="86">
        <v>38353</v>
      </c>
      <c r="D635" s="86"/>
      <c r="E635" s="84" t="s">
        <v>678</v>
      </c>
      <c r="F635" s="84" t="s">
        <v>679</v>
      </c>
    </row>
    <row r="636" spans="1:6" ht="12.5" x14ac:dyDescent="0.25">
      <c r="A636" s="84" t="s">
        <v>1948</v>
      </c>
      <c r="B636" s="84" t="s">
        <v>1949</v>
      </c>
      <c r="C636" s="86">
        <v>38353</v>
      </c>
      <c r="D636" s="86"/>
      <c r="E636" s="84" t="s">
        <v>678</v>
      </c>
      <c r="F636" s="84" t="s">
        <v>679</v>
      </c>
    </row>
    <row r="637" spans="1:6" ht="12.5" x14ac:dyDescent="0.25">
      <c r="A637" s="84" t="s">
        <v>1950</v>
      </c>
      <c r="B637" s="84" t="s">
        <v>1951</v>
      </c>
      <c r="C637" s="86">
        <v>38353</v>
      </c>
      <c r="D637" s="86"/>
      <c r="E637" s="84" t="s">
        <v>678</v>
      </c>
      <c r="F637" s="84" t="s">
        <v>679</v>
      </c>
    </row>
    <row r="638" spans="1:6" ht="12.5" x14ac:dyDescent="0.25">
      <c r="A638" s="84" t="s">
        <v>1952</v>
      </c>
      <c r="B638" s="84" t="s">
        <v>1953</v>
      </c>
      <c r="C638" s="86">
        <v>38353</v>
      </c>
      <c r="D638" s="86"/>
      <c r="E638" s="84" t="s">
        <v>678</v>
      </c>
      <c r="F638" s="84" t="s">
        <v>679</v>
      </c>
    </row>
    <row r="639" spans="1:6" ht="12.5" x14ac:dyDescent="0.25">
      <c r="A639" s="84" t="s">
        <v>1954</v>
      </c>
      <c r="B639" s="84" t="s">
        <v>1955</v>
      </c>
      <c r="C639" s="86">
        <v>38353</v>
      </c>
      <c r="D639" s="86"/>
      <c r="E639" s="84" t="s">
        <v>678</v>
      </c>
      <c r="F639" s="84" t="s">
        <v>679</v>
      </c>
    </row>
    <row r="640" spans="1:6" ht="12.5" x14ac:dyDescent="0.25">
      <c r="A640" s="84" t="s">
        <v>1956</v>
      </c>
      <c r="B640" s="84" t="s">
        <v>1957</v>
      </c>
      <c r="C640" s="86">
        <v>38353</v>
      </c>
      <c r="D640" s="86"/>
      <c r="E640" s="84" t="s">
        <v>678</v>
      </c>
      <c r="F640" s="84" t="s">
        <v>679</v>
      </c>
    </row>
    <row r="641" spans="1:6" ht="12.5" x14ac:dyDescent="0.25">
      <c r="A641" s="84" t="s">
        <v>1958</v>
      </c>
      <c r="B641" s="84" t="s">
        <v>1959</v>
      </c>
      <c r="C641" s="86">
        <v>38353</v>
      </c>
      <c r="D641" s="86"/>
      <c r="E641" s="84" t="s">
        <v>678</v>
      </c>
      <c r="F641" s="84" t="s">
        <v>679</v>
      </c>
    </row>
    <row r="642" spans="1:6" ht="12.5" x14ac:dyDescent="0.25">
      <c r="A642" s="84" t="s">
        <v>1960</v>
      </c>
      <c r="B642" s="84" t="s">
        <v>1961</v>
      </c>
      <c r="C642" s="86">
        <v>38353</v>
      </c>
      <c r="D642" s="86"/>
      <c r="E642" s="84" t="s">
        <v>678</v>
      </c>
      <c r="F642" s="84" t="s">
        <v>679</v>
      </c>
    </row>
    <row r="643" spans="1:6" ht="12.5" x14ac:dyDescent="0.25">
      <c r="A643" s="84" t="s">
        <v>1962</v>
      </c>
      <c r="B643" s="84" t="s">
        <v>1963</v>
      </c>
      <c r="C643" s="86">
        <v>43466</v>
      </c>
      <c r="D643" s="86"/>
      <c r="E643" s="84" t="s">
        <v>678</v>
      </c>
      <c r="F643" s="84" t="s">
        <v>679</v>
      </c>
    </row>
    <row r="644" spans="1:6" ht="12.5" x14ac:dyDescent="0.25">
      <c r="A644" s="84" t="s">
        <v>1964</v>
      </c>
      <c r="B644" s="84" t="s">
        <v>1965</v>
      </c>
      <c r="C644" s="86">
        <v>42370</v>
      </c>
      <c r="D644" s="86"/>
      <c r="E644" s="84" t="s">
        <v>678</v>
      </c>
      <c r="F644" s="84" t="s">
        <v>679</v>
      </c>
    </row>
    <row r="645" spans="1:6" ht="12.5" x14ac:dyDescent="0.25">
      <c r="A645" s="84" t="s">
        <v>1966</v>
      </c>
      <c r="B645" s="84" t="s">
        <v>1967</v>
      </c>
      <c r="C645" s="86">
        <v>38353</v>
      </c>
      <c r="D645" s="86">
        <v>44196</v>
      </c>
      <c r="E645" s="84" t="s">
        <v>678</v>
      </c>
      <c r="F645" s="84" t="s">
        <v>679</v>
      </c>
    </row>
    <row r="646" spans="1:6" ht="12.5" x14ac:dyDescent="0.25">
      <c r="A646" s="84" t="s">
        <v>1968</v>
      </c>
      <c r="B646" s="84" t="s">
        <v>1969</v>
      </c>
      <c r="C646" s="86">
        <v>38353</v>
      </c>
      <c r="D646" s="86"/>
      <c r="E646" s="84" t="s">
        <v>678</v>
      </c>
      <c r="F646" s="84" t="s">
        <v>679</v>
      </c>
    </row>
    <row r="647" spans="1:6" ht="12.5" x14ac:dyDescent="0.25">
      <c r="A647" s="84" t="s">
        <v>1970</v>
      </c>
      <c r="B647" s="84" t="s">
        <v>1971</v>
      </c>
      <c r="C647" s="86">
        <v>42370</v>
      </c>
      <c r="D647" s="86"/>
      <c r="E647" s="84" t="s">
        <v>682</v>
      </c>
      <c r="F647" s="84" t="s">
        <v>683</v>
      </c>
    </row>
    <row r="648" spans="1:6" ht="12.5" x14ac:dyDescent="0.25">
      <c r="A648" s="84" t="s">
        <v>1972</v>
      </c>
      <c r="B648" s="84" t="s">
        <v>1973</v>
      </c>
      <c r="C648" s="86">
        <v>38353</v>
      </c>
      <c r="D648" s="86"/>
      <c r="E648" s="84" t="s">
        <v>678</v>
      </c>
      <c r="F648" s="84" t="s">
        <v>679</v>
      </c>
    </row>
    <row r="649" spans="1:6" ht="12.5" x14ac:dyDescent="0.25">
      <c r="A649" s="84" t="s">
        <v>1974</v>
      </c>
      <c r="B649" s="84" t="s">
        <v>1975</v>
      </c>
      <c r="C649" s="86">
        <v>38353</v>
      </c>
      <c r="D649" s="86"/>
      <c r="E649" s="84" t="s">
        <v>678</v>
      </c>
      <c r="F649" s="84" t="s">
        <v>679</v>
      </c>
    </row>
    <row r="650" spans="1:6" ht="12.5" x14ac:dyDescent="0.25">
      <c r="A650" s="84" t="s">
        <v>1976</v>
      </c>
      <c r="B650" s="84" t="s">
        <v>1977</v>
      </c>
      <c r="C650" s="86">
        <v>42370</v>
      </c>
      <c r="D650" s="86"/>
      <c r="E650" s="84" t="s">
        <v>678</v>
      </c>
      <c r="F650" s="84" t="s">
        <v>679</v>
      </c>
    </row>
    <row r="651" spans="1:6" ht="12.5" x14ac:dyDescent="0.25">
      <c r="A651" s="84" t="s">
        <v>1978</v>
      </c>
      <c r="B651" s="84" t="s">
        <v>743</v>
      </c>
      <c r="C651" s="86">
        <v>38353</v>
      </c>
      <c r="D651" s="86"/>
      <c r="E651" s="84" t="s">
        <v>678</v>
      </c>
      <c r="F651" s="84" t="s">
        <v>679</v>
      </c>
    </row>
    <row r="652" spans="1:6" ht="12.5" x14ac:dyDescent="0.25">
      <c r="A652" s="84" t="s">
        <v>1979</v>
      </c>
      <c r="B652" s="84" t="s">
        <v>1980</v>
      </c>
      <c r="C652" s="86">
        <v>38353</v>
      </c>
      <c r="D652" s="86"/>
      <c r="E652" s="84" t="s">
        <v>678</v>
      </c>
      <c r="F652" s="84" t="s">
        <v>679</v>
      </c>
    </row>
    <row r="653" spans="1:6" ht="12.5" x14ac:dyDescent="0.25">
      <c r="A653" s="84" t="s">
        <v>1981</v>
      </c>
      <c r="B653" s="84" t="s">
        <v>1982</v>
      </c>
      <c r="C653" s="86">
        <v>42370</v>
      </c>
      <c r="D653" s="86"/>
      <c r="E653" s="84" t="s">
        <v>678</v>
      </c>
      <c r="F653" s="84" t="s">
        <v>679</v>
      </c>
    </row>
    <row r="654" spans="1:6" ht="12.5" x14ac:dyDescent="0.25">
      <c r="A654" s="84" t="s">
        <v>1983</v>
      </c>
      <c r="B654" s="84" t="s">
        <v>1984</v>
      </c>
      <c r="C654" s="86">
        <v>42370</v>
      </c>
      <c r="D654" s="86"/>
      <c r="E654" s="84" t="s">
        <v>678</v>
      </c>
      <c r="F654" s="84" t="s">
        <v>679</v>
      </c>
    </row>
    <row r="655" spans="1:6" ht="12.5" x14ac:dyDescent="0.25">
      <c r="A655" s="84" t="s">
        <v>1985</v>
      </c>
      <c r="B655" s="84" t="s">
        <v>1986</v>
      </c>
      <c r="C655" s="86">
        <v>42370</v>
      </c>
      <c r="D655" s="86"/>
      <c r="E655" s="84" t="s">
        <v>678</v>
      </c>
      <c r="F655" s="84" t="s">
        <v>679</v>
      </c>
    </row>
    <row r="656" spans="1:6" ht="12.5" x14ac:dyDescent="0.25">
      <c r="A656" s="84" t="s">
        <v>1987</v>
      </c>
      <c r="B656" s="84" t="s">
        <v>1988</v>
      </c>
      <c r="C656" s="86">
        <v>42370</v>
      </c>
      <c r="D656" s="86"/>
      <c r="E656" s="84" t="s">
        <v>678</v>
      </c>
      <c r="F656" s="84" t="s">
        <v>679</v>
      </c>
    </row>
    <row r="657" spans="1:6" ht="12.5" x14ac:dyDescent="0.25">
      <c r="A657" s="84" t="s">
        <v>1989</v>
      </c>
      <c r="B657" s="84" t="s">
        <v>1990</v>
      </c>
      <c r="C657" s="86">
        <v>38353</v>
      </c>
      <c r="D657" s="86"/>
      <c r="E657" s="84" t="s">
        <v>682</v>
      </c>
      <c r="F657" s="84" t="s">
        <v>683</v>
      </c>
    </row>
    <row r="658" spans="1:6" ht="12.5" x14ac:dyDescent="0.25">
      <c r="A658" s="84" t="s">
        <v>1991</v>
      </c>
      <c r="B658" s="84" t="s">
        <v>1992</v>
      </c>
      <c r="C658" s="86">
        <v>38353</v>
      </c>
      <c r="D658" s="86"/>
      <c r="E658" s="84" t="s">
        <v>678</v>
      </c>
      <c r="F658" s="84" t="s">
        <v>679</v>
      </c>
    </row>
    <row r="659" spans="1:6" ht="12.5" x14ac:dyDescent="0.25">
      <c r="A659" s="84" t="s">
        <v>1993</v>
      </c>
      <c r="B659" s="84" t="s">
        <v>1994</v>
      </c>
      <c r="C659" s="86">
        <v>38353</v>
      </c>
      <c r="D659" s="86"/>
      <c r="E659" s="84" t="s">
        <v>678</v>
      </c>
      <c r="F659" s="84" t="s">
        <v>679</v>
      </c>
    </row>
    <row r="660" spans="1:6" ht="12.5" x14ac:dyDescent="0.25">
      <c r="A660" s="84" t="s">
        <v>1995</v>
      </c>
      <c r="B660" s="84" t="s">
        <v>1996</v>
      </c>
      <c r="C660" s="86">
        <v>38353</v>
      </c>
      <c r="D660" s="86"/>
      <c r="E660" s="84" t="s">
        <v>678</v>
      </c>
      <c r="F660" s="84" t="s">
        <v>679</v>
      </c>
    </row>
    <row r="661" spans="1:6" ht="12.5" x14ac:dyDescent="0.25">
      <c r="A661" s="84" t="s">
        <v>1997</v>
      </c>
      <c r="B661" s="84" t="s">
        <v>1998</v>
      </c>
      <c r="C661" s="86">
        <v>38353</v>
      </c>
      <c r="D661" s="86"/>
      <c r="E661" s="84" t="s">
        <v>678</v>
      </c>
      <c r="F661" s="84" t="s">
        <v>679</v>
      </c>
    </row>
    <row r="662" spans="1:6" ht="12.5" x14ac:dyDescent="0.25">
      <c r="A662" s="84" t="s">
        <v>1999</v>
      </c>
      <c r="B662" s="84" t="s">
        <v>2000</v>
      </c>
      <c r="C662" s="86">
        <v>38353</v>
      </c>
      <c r="D662" s="86"/>
      <c r="E662" s="84" t="s">
        <v>678</v>
      </c>
      <c r="F662" s="84" t="s">
        <v>679</v>
      </c>
    </row>
    <row r="663" spans="1:6" ht="12.5" x14ac:dyDescent="0.25">
      <c r="A663" s="84" t="s">
        <v>2001</v>
      </c>
      <c r="B663" s="84" t="s">
        <v>2002</v>
      </c>
      <c r="C663" s="86">
        <v>38353</v>
      </c>
      <c r="D663" s="86"/>
      <c r="E663" s="84" t="s">
        <v>678</v>
      </c>
      <c r="F663" s="84" t="s">
        <v>679</v>
      </c>
    </row>
    <row r="664" spans="1:6" ht="12.5" x14ac:dyDescent="0.25">
      <c r="A664" s="84" t="s">
        <v>2003</v>
      </c>
      <c r="B664" s="84" t="s">
        <v>2004</v>
      </c>
      <c r="C664" s="86">
        <v>38353</v>
      </c>
      <c r="D664" s="86"/>
      <c r="E664" s="84" t="s">
        <v>678</v>
      </c>
      <c r="F664" s="84" t="s">
        <v>679</v>
      </c>
    </row>
    <row r="665" spans="1:6" ht="12.5" x14ac:dyDescent="0.25">
      <c r="A665" s="84" t="s">
        <v>2005</v>
      </c>
      <c r="B665" s="84" t="s">
        <v>2006</v>
      </c>
      <c r="C665" s="86">
        <v>38353</v>
      </c>
      <c r="D665" s="86"/>
      <c r="E665" s="84" t="s">
        <v>678</v>
      </c>
      <c r="F665" s="84" t="s">
        <v>679</v>
      </c>
    </row>
    <row r="666" spans="1:6" ht="12.5" x14ac:dyDescent="0.25">
      <c r="A666" s="84" t="s">
        <v>2007</v>
      </c>
      <c r="B666" s="84" t="s">
        <v>2008</v>
      </c>
      <c r="C666" s="86">
        <v>38353</v>
      </c>
      <c r="D666" s="86"/>
      <c r="E666" s="84" t="s">
        <v>682</v>
      </c>
      <c r="F666" s="84" t="s">
        <v>683</v>
      </c>
    </row>
    <row r="667" spans="1:6" ht="12.5" x14ac:dyDescent="0.25">
      <c r="A667" s="84" t="s">
        <v>2009</v>
      </c>
      <c r="B667" s="84" t="s">
        <v>2010</v>
      </c>
      <c r="C667" s="86">
        <v>38353</v>
      </c>
      <c r="D667" s="86"/>
      <c r="E667" s="84" t="s">
        <v>678</v>
      </c>
      <c r="F667" s="84" t="s">
        <v>679</v>
      </c>
    </row>
    <row r="668" spans="1:6" ht="12.5" x14ac:dyDescent="0.25">
      <c r="A668" s="84" t="s">
        <v>2011</v>
      </c>
      <c r="B668" s="84" t="s">
        <v>2012</v>
      </c>
      <c r="C668" s="86">
        <v>38353</v>
      </c>
      <c r="D668" s="86"/>
      <c r="E668" s="84" t="s">
        <v>678</v>
      </c>
      <c r="F668" s="84" t="s">
        <v>679</v>
      </c>
    </row>
    <row r="669" spans="1:6" ht="12.5" x14ac:dyDescent="0.25">
      <c r="A669" s="84" t="s">
        <v>2013</v>
      </c>
      <c r="B669" s="84" t="s">
        <v>2014</v>
      </c>
      <c r="C669" s="86">
        <v>38353</v>
      </c>
      <c r="D669" s="86"/>
      <c r="E669" s="84" t="s">
        <v>678</v>
      </c>
      <c r="F669" s="84" t="s">
        <v>679</v>
      </c>
    </row>
    <row r="670" spans="1:6" ht="12.5" x14ac:dyDescent="0.25">
      <c r="A670" s="84" t="s">
        <v>2015</v>
      </c>
      <c r="B670" s="84" t="s">
        <v>2016</v>
      </c>
      <c r="C670" s="86">
        <v>38353</v>
      </c>
      <c r="D670" s="86"/>
      <c r="E670" s="84" t="s">
        <v>678</v>
      </c>
      <c r="F670" s="84" t="s">
        <v>679</v>
      </c>
    </row>
    <row r="671" spans="1:6" ht="12.5" x14ac:dyDescent="0.25">
      <c r="A671" s="84" t="s">
        <v>2017</v>
      </c>
      <c r="B671" s="84" t="s">
        <v>2018</v>
      </c>
      <c r="C671" s="86">
        <v>38353</v>
      </c>
      <c r="D671" s="86"/>
      <c r="E671" s="84" t="s">
        <v>678</v>
      </c>
      <c r="F671" s="84" t="s">
        <v>679</v>
      </c>
    </row>
    <row r="672" spans="1:6" ht="12.5" x14ac:dyDescent="0.25">
      <c r="A672" s="84" t="s">
        <v>2019</v>
      </c>
      <c r="B672" s="84" t="s">
        <v>2020</v>
      </c>
      <c r="C672" s="86">
        <v>38353</v>
      </c>
      <c r="D672" s="86"/>
      <c r="E672" s="84" t="s">
        <v>678</v>
      </c>
      <c r="F672" s="84" t="s">
        <v>679</v>
      </c>
    </row>
    <row r="673" spans="1:6" ht="12.5" x14ac:dyDescent="0.25">
      <c r="A673" s="84" t="s">
        <v>2021</v>
      </c>
      <c r="B673" s="84" t="s">
        <v>2022</v>
      </c>
      <c r="C673" s="86">
        <v>38353</v>
      </c>
      <c r="D673" s="86"/>
      <c r="E673" s="84" t="s">
        <v>682</v>
      </c>
      <c r="F673" s="84" t="s">
        <v>683</v>
      </c>
    </row>
    <row r="674" spans="1:6" ht="12.5" x14ac:dyDescent="0.25">
      <c r="A674" s="84" t="s">
        <v>2023</v>
      </c>
      <c r="B674" s="84" t="s">
        <v>2024</v>
      </c>
      <c r="C674" s="86">
        <v>38353</v>
      </c>
      <c r="D674" s="86"/>
      <c r="E674" s="84" t="s">
        <v>678</v>
      </c>
      <c r="F674" s="84" t="s">
        <v>679</v>
      </c>
    </row>
    <row r="675" spans="1:6" ht="12.5" x14ac:dyDescent="0.25">
      <c r="A675" s="84" t="s">
        <v>2025</v>
      </c>
      <c r="B675" s="84" t="s">
        <v>2026</v>
      </c>
      <c r="C675" s="86">
        <v>38353</v>
      </c>
      <c r="D675" s="86"/>
      <c r="E675" s="84" t="s">
        <v>678</v>
      </c>
      <c r="F675" s="84" t="s">
        <v>679</v>
      </c>
    </row>
    <row r="676" spans="1:6" ht="12.5" x14ac:dyDescent="0.25">
      <c r="A676" s="84" t="s">
        <v>2027</v>
      </c>
      <c r="B676" s="84" t="s">
        <v>2028</v>
      </c>
      <c r="C676" s="86">
        <v>38353</v>
      </c>
      <c r="D676" s="86"/>
      <c r="E676" s="84" t="s">
        <v>678</v>
      </c>
      <c r="F676" s="84" t="s">
        <v>679</v>
      </c>
    </row>
    <row r="677" spans="1:6" ht="12.5" x14ac:dyDescent="0.25">
      <c r="A677" s="84" t="s">
        <v>2029</v>
      </c>
      <c r="B677" s="84" t="s">
        <v>2030</v>
      </c>
      <c r="C677" s="86">
        <v>38353</v>
      </c>
      <c r="D677" s="86"/>
      <c r="E677" s="84" t="s">
        <v>678</v>
      </c>
      <c r="F677" s="84" t="s">
        <v>679</v>
      </c>
    </row>
    <row r="678" spans="1:6" ht="12.5" x14ac:dyDescent="0.25">
      <c r="A678" s="84" t="s">
        <v>2031</v>
      </c>
      <c r="B678" s="84" t="s">
        <v>2032</v>
      </c>
      <c r="C678" s="86">
        <v>38353</v>
      </c>
      <c r="D678" s="86"/>
      <c r="E678" s="84" t="s">
        <v>678</v>
      </c>
      <c r="F678" s="84" t="s">
        <v>679</v>
      </c>
    </row>
    <row r="679" spans="1:6" ht="12.5" x14ac:dyDescent="0.25">
      <c r="A679" s="84" t="s">
        <v>2033</v>
      </c>
      <c r="B679" s="84" t="s">
        <v>2034</v>
      </c>
      <c r="C679" s="86">
        <v>38353</v>
      </c>
      <c r="D679" s="86"/>
      <c r="E679" s="84" t="s">
        <v>678</v>
      </c>
      <c r="F679" s="84" t="s">
        <v>679</v>
      </c>
    </row>
    <row r="680" spans="1:6" ht="12.5" x14ac:dyDescent="0.25">
      <c r="A680" s="84" t="s">
        <v>2035</v>
      </c>
      <c r="B680" s="84" t="s">
        <v>2036</v>
      </c>
      <c r="C680" s="86">
        <v>38353</v>
      </c>
      <c r="D680" s="86"/>
      <c r="E680" s="84" t="s">
        <v>678</v>
      </c>
      <c r="F680" s="84" t="s">
        <v>679</v>
      </c>
    </row>
    <row r="681" spans="1:6" ht="12.5" x14ac:dyDescent="0.25">
      <c r="A681" s="84" t="s">
        <v>2037</v>
      </c>
      <c r="B681" s="84" t="s">
        <v>2038</v>
      </c>
      <c r="C681" s="86">
        <v>38353</v>
      </c>
      <c r="D681" s="86"/>
      <c r="E681" s="84" t="s">
        <v>678</v>
      </c>
      <c r="F681" s="84" t="s">
        <v>679</v>
      </c>
    </row>
    <row r="682" spans="1:6" ht="12.5" x14ac:dyDescent="0.25">
      <c r="A682" s="84" t="s">
        <v>2039</v>
      </c>
      <c r="B682" s="84" t="s">
        <v>2040</v>
      </c>
      <c r="C682" s="86">
        <v>38353</v>
      </c>
      <c r="D682" s="86"/>
      <c r="E682" s="84" t="s">
        <v>678</v>
      </c>
      <c r="F682" s="84" t="s">
        <v>679</v>
      </c>
    </row>
    <row r="683" spans="1:6" ht="12.5" x14ac:dyDescent="0.25">
      <c r="A683" s="84" t="s">
        <v>2041</v>
      </c>
      <c r="B683" s="84" t="s">
        <v>2042</v>
      </c>
      <c r="C683" s="86">
        <v>38353</v>
      </c>
      <c r="D683" s="86"/>
      <c r="E683" s="84" t="s">
        <v>678</v>
      </c>
      <c r="F683" s="84" t="s">
        <v>679</v>
      </c>
    </row>
    <row r="684" spans="1:6" ht="12.5" x14ac:dyDescent="0.25">
      <c r="A684" s="84" t="s">
        <v>2043</v>
      </c>
      <c r="B684" s="84" t="s">
        <v>2044</v>
      </c>
      <c r="C684" s="86">
        <v>38353</v>
      </c>
      <c r="D684" s="86"/>
      <c r="E684" s="84" t="s">
        <v>678</v>
      </c>
      <c r="F684" s="84" t="s">
        <v>679</v>
      </c>
    </row>
    <row r="685" spans="1:6" ht="12.5" x14ac:dyDescent="0.25">
      <c r="A685" s="84" t="s">
        <v>2045</v>
      </c>
      <c r="B685" s="84" t="s">
        <v>2046</v>
      </c>
      <c r="C685" s="86">
        <v>38353</v>
      </c>
      <c r="D685" s="86"/>
      <c r="E685" s="84" t="s">
        <v>678</v>
      </c>
      <c r="F685" s="84" t="s">
        <v>679</v>
      </c>
    </row>
    <row r="686" spans="1:6" ht="12.5" x14ac:dyDescent="0.25">
      <c r="A686" s="84" t="s">
        <v>2047</v>
      </c>
      <c r="B686" s="84" t="s">
        <v>2048</v>
      </c>
      <c r="C686" s="86">
        <v>38353</v>
      </c>
      <c r="D686" s="86"/>
      <c r="E686" s="84" t="s">
        <v>678</v>
      </c>
      <c r="F686" s="84" t="s">
        <v>679</v>
      </c>
    </row>
    <row r="687" spans="1:6" ht="12.5" x14ac:dyDescent="0.25">
      <c r="A687" s="84" t="s">
        <v>2049</v>
      </c>
      <c r="B687" s="84" t="s">
        <v>2050</v>
      </c>
      <c r="C687" s="86">
        <v>38353</v>
      </c>
      <c r="D687" s="86"/>
      <c r="E687" s="84" t="s">
        <v>678</v>
      </c>
      <c r="F687" s="84" t="s">
        <v>679</v>
      </c>
    </row>
    <row r="688" spans="1:6" ht="12.5" x14ac:dyDescent="0.25">
      <c r="A688" s="84" t="s">
        <v>2051</v>
      </c>
      <c r="B688" s="84" t="s">
        <v>2052</v>
      </c>
      <c r="C688" s="86">
        <v>38353</v>
      </c>
      <c r="D688" s="86"/>
      <c r="E688" s="84" t="s">
        <v>678</v>
      </c>
      <c r="F688" s="84" t="s">
        <v>679</v>
      </c>
    </row>
    <row r="689" spans="1:6" ht="12.5" x14ac:dyDescent="0.25">
      <c r="A689" s="84" t="s">
        <v>2053</v>
      </c>
      <c r="B689" s="84" t="s">
        <v>2054</v>
      </c>
      <c r="C689" s="86">
        <v>38353</v>
      </c>
      <c r="D689" s="86"/>
      <c r="E689" s="84" t="s">
        <v>678</v>
      </c>
      <c r="F689" s="84" t="s">
        <v>679</v>
      </c>
    </row>
    <row r="690" spans="1:6" ht="12.5" x14ac:dyDescent="0.25">
      <c r="A690" s="84" t="s">
        <v>2055</v>
      </c>
      <c r="B690" s="84" t="s">
        <v>2056</v>
      </c>
      <c r="C690" s="86">
        <v>38353</v>
      </c>
      <c r="D690" s="86"/>
      <c r="E690" s="84" t="s">
        <v>678</v>
      </c>
      <c r="F690" s="84" t="s">
        <v>679</v>
      </c>
    </row>
    <row r="691" spans="1:6" ht="12.5" x14ac:dyDescent="0.25">
      <c r="A691" s="84" t="s">
        <v>2057</v>
      </c>
      <c r="B691" s="84" t="s">
        <v>2058</v>
      </c>
      <c r="C691" s="86">
        <v>38353</v>
      </c>
      <c r="D691" s="86"/>
      <c r="E691" s="84" t="s">
        <v>678</v>
      </c>
      <c r="F691" s="84" t="s">
        <v>679</v>
      </c>
    </row>
    <row r="692" spans="1:6" ht="12.5" x14ac:dyDescent="0.25">
      <c r="A692" s="84" t="s">
        <v>2059</v>
      </c>
      <c r="B692" s="84" t="s">
        <v>2060</v>
      </c>
      <c r="C692" s="86">
        <v>38353</v>
      </c>
      <c r="D692" s="86"/>
      <c r="E692" s="84" t="s">
        <v>678</v>
      </c>
      <c r="F692" s="84" t="s">
        <v>679</v>
      </c>
    </row>
    <row r="693" spans="1:6" ht="12.5" x14ac:dyDescent="0.25">
      <c r="A693" s="84" t="s">
        <v>2061</v>
      </c>
      <c r="B693" s="84" t="s">
        <v>2062</v>
      </c>
      <c r="C693" s="86">
        <v>41275</v>
      </c>
      <c r="D693" s="86"/>
      <c r="E693" s="84" t="s">
        <v>678</v>
      </c>
      <c r="F693" s="84" t="s">
        <v>679</v>
      </c>
    </row>
    <row r="694" spans="1:6" ht="12.5" x14ac:dyDescent="0.25">
      <c r="A694" s="84" t="s">
        <v>2063</v>
      </c>
      <c r="B694" s="84" t="s">
        <v>2064</v>
      </c>
      <c r="C694" s="86">
        <v>38353</v>
      </c>
      <c r="D694" s="86"/>
      <c r="E694" s="84" t="s">
        <v>678</v>
      </c>
      <c r="F694" s="84" t="s">
        <v>679</v>
      </c>
    </row>
    <row r="695" spans="1:6" ht="12.5" x14ac:dyDescent="0.25">
      <c r="A695" s="84" t="s">
        <v>2065</v>
      </c>
      <c r="B695" s="84" t="s">
        <v>2066</v>
      </c>
      <c r="C695" s="86">
        <v>38353</v>
      </c>
      <c r="D695" s="86"/>
      <c r="E695" s="84" t="s">
        <v>678</v>
      </c>
      <c r="F695" s="84" t="s">
        <v>679</v>
      </c>
    </row>
    <row r="696" spans="1:6" ht="12.5" x14ac:dyDescent="0.25">
      <c r="A696" s="84" t="s">
        <v>2067</v>
      </c>
      <c r="B696" s="84" t="s">
        <v>2068</v>
      </c>
      <c r="C696" s="86">
        <v>38353</v>
      </c>
      <c r="D696" s="86"/>
      <c r="E696" s="84" t="s">
        <v>678</v>
      </c>
      <c r="F696" s="84" t="s">
        <v>679</v>
      </c>
    </row>
    <row r="697" spans="1:6" ht="12.5" x14ac:dyDescent="0.25">
      <c r="A697" s="84" t="s">
        <v>2069</v>
      </c>
      <c r="B697" s="84" t="s">
        <v>2070</v>
      </c>
      <c r="C697" s="86">
        <v>38353</v>
      </c>
      <c r="D697" s="86"/>
      <c r="E697" s="84" t="s">
        <v>678</v>
      </c>
      <c r="F697" s="84" t="s">
        <v>679</v>
      </c>
    </row>
    <row r="698" spans="1:6" ht="12.5" x14ac:dyDescent="0.25">
      <c r="A698" s="84" t="s">
        <v>2071</v>
      </c>
      <c r="B698" s="84" t="s">
        <v>2072</v>
      </c>
      <c r="C698" s="86">
        <v>38353</v>
      </c>
      <c r="D698" s="86"/>
      <c r="E698" s="84" t="s">
        <v>678</v>
      </c>
      <c r="F698" s="84" t="s">
        <v>679</v>
      </c>
    </row>
    <row r="699" spans="1:6" ht="12.5" x14ac:dyDescent="0.25">
      <c r="A699" s="84" t="s">
        <v>2073</v>
      </c>
      <c r="B699" s="84" t="s">
        <v>1825</v>
      </c>
      <c r="C699" s="86">
        <v>42370</v>
      </c>
      <c r="D699" s="86"/>
      <c r="E699" s="84" t="s">
        <v>678</v>
      </c>
      <c r="F699" s="84" t="s">
        <v>679</v>
      </c>
    </row>
    <row r="700" spans="1:6" ht="12.5" x14ac:dyDescent="0.25">
      <c r="A700" s="84" t="s">
        <v>2074</v>
      </c>
      <c r="B700" s="84" t="s">
        <v>2075</v>
      </c>
      <c r="C700" s="86">
        <v>38353</v>
      </c>
      <c r="D700" s="86"/>
      <c r="E700" s="84" t="s">
        <v>678</v>
      </c>
      <c r="F700" s="84" t="s">
        <v>679</v>
      </c>
    </row>
    <row r="701" spans="1:6" ht="12.5" x14ac:dyDescent="0.25">
      <c r="A701" s="84" t="s">
        <v>2076</v>
      </c>
      <c r="B701" s="84" t="s">
        <v>2077</v>
      </c>
      <c r="C701" s="86">
        <v>42370</v>
      </c>
      <c r="D701" s="86"/>
      <c r="E701" s="84" t="s">
        <v>678</v>
      </c>
      <c r="F701" s="84" t="s">
        <v>679</v>
      </c>
    </row>
    <row r="702" spans="1:6" ht="12.5" x14ac:dyDescent="0.25">
      <c r="A702" s="84" t="s">
        <v>2078</v>
      </c>
      <c r="B702" s="84" t="s">
        <v>2079</v>
      </c>
      <c r="C702" s="86">
        <v>42370</v>
      </c>
      <c r="D702" s="86"/>
      <c r="E702" s="84" t="s">
        <v>678</v>
      </c>
      <c r="F702" s="84" t="s">
        <v>679</v>
      </c>
    </row>
    <row r="703" spans="1:6" ht="12.5" x14ac:dyDescent="0.25">
      <c r="A703" s="84" t="s">
        <v>2080</v>
      </c>
      <c r="B703" s="84" t="s">
        <v>2081</v>
      </c>
      <c r="C703" s="86">
        <v>42370</v>
      </c>
      <c r="D703" s="86"/>
      <c r="E703" s="84" t="s">
        <v>678</v>
      </c>
      <c r="F703" s="84" t="s">
        <v>679</v>
      </c>
    </row>
    <row r="704" spans="1:6" ht="12.5" x14ac:dyDescent="0.25">
      <c r="A704" s="84" t="s">
        <v>2082</v>
      </c>
      <c r="B704" s="84" t="s">
        <v>2083</v>
      </c>
      <c r="C704" s="86">
        <v>38353</v>
      </c>
      <c r="D704" s="86"/>
      <c r="E704" s="84" t="s">
        <v>678</v>
      </c>
      <c r="F704" s="84" t="s">
        <v>679</v>
      </c>
    </row>
    <row r="705" spans="1:6" ht="12.5" x14ac:dyDescent="0.25">
      <c r="A705" s="84" t="s">
        <v>2084</v>
      </c>
      <c r="B705" s="84" t="s">
        <v>2085</v>
      </c>
      <c r="C705" s="86">
        <v>38353</v>
      </c>
      <c r="D705" s="86"/>
      <c r="E705" s="84" t="s">
        <v>678</v>
      </c>
      <c r="F705" s="84" t="s">
        <v>679</v>
      </c>
    </row>
    <row r="706" spans="1:6" ht="12.5" x14ac:dyDescent="0.25">
      <c r="A706" s="84" t="s">
        <v>2086</v>
      </c>
      <c r="B706" s="84" t="s">
        <v>2087</v>
      </c>
      <c r="C706" s="86">
        <v>42370</v>
      </c>
      <c r="D706" s="86"/>
      <c r="E706" s="84" t="s">
        <v>678</v>
      </c>
      <c r="F706" s="84" t="s">
        <v>679</v>
      </c>
    </row>
    <row r="707" spans="1:6" ht="12.5" x14ac:dyDescent="0.25">
      <c r="A707" s="84" t="s">
        <v>2088</v>
      </c>
      <c r="B707" s="84" t="s">
        <v>2089</v>
      </c>
      <c r="C707" s="86">
        <v>38353</v>
      </c>
      <c r="D707" s="86"/>
      <c r="E707" s="84" t="s">
        <v>678</v>
      </c>
      <c r="F707" s="84" t="s">
        <v>679</v>
      </c>
    </row>
    <row r="708" spans="1:6" ht="12.5" x14ac:dyDescent="0.25">
      <c r="A708" s="84" t="s">
        <v>2090</v>
      </c>
      <c r="B708" s="84" t="s">
        <v>2091</v>
      </c>
      <c r="C708" s="86">
        <v>38353</v>
      </c>
      <c r="D708" s="86"/>
      <c r="E708" s="84" t="s">
        <v>678</v>
      </c>
      <c r="F708" s="84" t="s">
        <v>679</v>
      </c>
    </row>
    <row r="709" spans="1:6" ht="12.5" x14ac:dyDescent="0.25">
      <c r="A709" s="84" t="s">
        <v>2092</v>
      </c>
      <c r="B709" s="84" t="s">
        <v>2093</v>
      </c>
      <c r="C709" s="86">
        <v>42370</v>
      </c>
      <c r="D709" s="86"/>
      <c r="E709" s="84" t="s">
        <v>678</v>
      </c>
      <c r="F709" s="84" t="s">
        <v>679</v>
      </c>
    </row>
    <row r="710" spans="1:6" ht="12.5" x14ac:dyDescent="0.25">
      <c r="A710" s="84" t="s">
        <v>2094</v>
      </c>
      <c r="B710" s="84" t="s">
        <v>2095</v>
      </c>
      <c r="C710" s="86">
        <v>38353</v>
      </c>
      <c r="D710" s="86"/>
      <c r="E710" s="84" t="s">
        <v>678</v>
      </c>
      <c r="F710" s="84" t="s">
        <v>679</v>
      </c>
    </row>
    <row r="711" spans="1:6" ht="12.5" x14ac:dyDescent="0.25">
      <c r="A711" s="84" t="s">
        <v>2096</v>
      </c>
      <c r="B711" s="84" t="s">
        <v>2097</v>
      </c>
      <c r="C711" s="86">
        <v>38353</v>
      </c>
      <c r="D711" s="86"/>
      <c r="E711" s="84" t="s">
        <v>678</v>
      </c>
      <c r="F711" s="84" t="s">
        <v>679</v>
      </c>
    </row>
    <row r="712" spans="1:6" ht="12.5" x14ac:dyDescent="0.25">
      <c r="A712" s="84" t="s">
        <v>2098</v>
      </c>
      <c r="B712" s="84" t="s">
        <v>2099</v>
      </c>
      <c r="C712" s="86">
        <v>42370</v>
      </c>
      <c r="D712" s="86"/>
      <c r="E712" s="84" t="s">
        <v>678</v>
      </c>
      <c r="F712" s="84" t="s">
        <v>679</v>
      </c>
    </row>
    <row r="713" spans="1:6" ht="12.5" x14ac:dyDescent="0.25">
      <c r="A713" s="84" t="s">
        <v>2100</v>
      </c>
      <c r="B713" s="84" t="s">
        <v>2101</v>
      </c>
      <c r="C713" s="86">
        <v>38749</v>
      </c>
      <c r="D713" s="86"/>
      <c r="E713" s="84" t="s">
        <v>678</v>
      </c>
      <c r="F713" s="84" t="s">
        <v>679</v>
      </c>
    </row>
    <row r="714" spans="1:6" ht="12.5" x14ac:dyDescent="0.25">
      <c r="A714" s="84" t="s">
        <v>2102</v>
      </c>
      <c r="B714" s="84" t="s">
        <v>2103</v>
      </c>
      <c r="C714" s="86">
        <v>42370</v>
      </c>
      <c r="D714" s="86"/>
      <c r="E714" s="84" t="s">
        <v>678</v>
      </c>
      <c r="F714" s="84" t="s">
        <v>679</v>
      </c>
    </row>
    <row r="715" spans="1:6" ht="12.5" x14ac:dyDescent="0.25">
      <c r="A715" s="84" t="s">
        <v>2104</v>
      </c>
      <c r="B715" s="84" t="s">
        <v>2105</v>
      </c>
      <c r="C715" s="86">
        <v>38353</v>
      </c>
      <c r="D715" s="86"/>
      <c r="E715" s="84" t="s">
        <v>678</v>
      </c>
      <c r="F715" s="84" t="s">
        <v>679</v>
      </c>
    </row>
    <row r="716" spans="1:6" ht="12.5" x14ac:dyDescent="0.25">
      <c r="A716" s="84" t="s">
        <v>2106</v>
      </c>
      <c r="B716" s="84" t="s">
        <v>2107</v>
      </c>
      <c r="C716" s="86">
        <v>38353</v>
      </c>
      <c r="D716" s="86"/>
      <c r="E716" s="84" t="s">
        <v>678</v>
      </c>
      <c r="F716" s="84" t="s">
        <v>679</v>
      </c>
    </row>
    <row r="717" spans="1:6" ht="12.5" x14ac:dyDescent="0.25">
      <c r="A717" s="84" t="s">
        <v>2108</v>
      </c>
      <c r="B717" s="84" t="s">
        <v>2109</v>
      </c>
      <c r="C717" s="86">
        <v>38353</v>
      </c>
      <c r="D717" s="86"/>
      <c r="E717" s="84" t="s">
        <v>678</v>
      </c>
      <c r="F717" s="84" t="s">
        <v>679</v>
      </c>
    </row>
    <row r="718" spans="1:6" ht="12.5" x14ac:dyDescent="0.25">
      <c r="A718" s="84" t="s">
        <v>2110</v>
      </c>
      <c r="B718" s="84" t="s">
        <v>2111</v>
      </c>
      <c r="C718" s="86">
        <v>38353</v>
      </c>
      <c r="D718" s="86"/>
      <c r="E718" s="84" t="s">
        <v>678</v>
      </c>
      <c r="F718" s="84" t="s">
        <v>679</v>
      </c>
    </row>
    <row r="719" spans="1:6" ht="12.5" x14ac:dyDescent="0.25">
      <c r="A719" s="84" t="s">
        <v>2112</v>
      </c>
      <c r="B719" s="84" t="s">
        <v>2113</v>
      </c>
      <c r="C719" s="86">
        <v>38353</v>
      </c>
      <c r="D719" s="86"/>
      <c r="E719" s="84" t="s">
        <v>678</v>
      </c>
      <c r="F719" s="84" t="s">
        <v>679</v>
      </c>
    </row>
    <row r="720" spans="1:6" ht="12.5" x14ac:dyDescent="0.25">
      <c r="A720" s="84" t="s">
        <v>2114</v>
      </c>
      <c r="B720" s="84" t="s">
        <v>2115</v>
      </c>
      <c r="C720" s="86">
        <v>38353</v>
      </c>
      <c r="D720" s="86"/>
      <c r="E720" s="84" t="s">
        <v>678</v>
      </c>
      <c r="F720" s="84" t="s">
        <v>679</v>
      </c>
    </row>
    <row r="721" spans="1:6" ht="12.5" x14ac:dyDescent="0.25">
      <c r="A721" s="84" t="s">
        <v>2116</v>
      </c>
      <c r="B721" s="84" t="s">
        <v>2117</v>
      </c>
      <c r="C721" s="86">
        <v>38353</v>
      </c>
      <c r="D721" s="86"/>
      <c r="E721" s="84" t="s">
        <v>678</v>
      </c>
      <c r="F721" s="84" t="s">
        <v>679</v>
      </c>
    </row>
    <row r="722" spans="1:6" ht="12.5" x14ac:dyDescent="0.25">
      <c r="A722" s="84" t="s">
        <v>2118</v>
      </c>
      <c r="B722" s="84" t="s">
        <v>2119</v>
      </c>
      <c r="C722" s="86">
        <v>38353</v>
      </c>
      <c r="D722" s="86"/>
      <c r="E722" s="84" t="s">
        <v>678</v>
      </c>
      <c r="F722" s="84" t="s">
        <v>679</v>
      </c>
    </row>
    <row r="723" spans="1:6" ht="12.5" x14ac:dyDescent="0.25">
      <c r="A723" s="84" t="s">
        <v>2120</v>
      </c>
      <c r="B723" s="84" t="s">
        <v>2121</v>
      </c>
      <c r="C723" s="86">
        <v>38353</v>
      </c>
      <c r="D723" s="86"/>
      <c r="E723" s="84" t="s">
        <v>678</v>
      </c>
      <c r="F723" s="84" t="s">
        <v>679</v>
      </c>
    </row>
    <row r="724" spans="1:6" ht="12.5" x14ac:dyDescent="0.25">
      <c r="A724" s="84" t="s">
        <v>2122</v>
      </c>
      <c r="B724" s="84" t="s">
        <v>2123</v>
      </c>
      <c r="C724" s="86">
        <v>38353</v>
      </c>
      <c r="D724" s="86"/>
      <c r="E724" s="84" t="s">
        <v>678</v>
      </c>
      <c r="F724" s="84" t="s">
        <v>679</v>
      </c>
    </row>
    <row r="725" spans="1:6" ht="12.5" x14ac:dyDescent="0.25">
      <c r="A725" s="84" t="s">
        <v>2124</v>
      </c>
      <c r="B725" s="84" t="s">
        <v>2125</v>
      </c>
      <c r="C725" s="86">
        <v>38353</v>
      </c>
      <c r="D725" s="86"/>
      <c r="E725" s="84" t="s">
        <v>678</v>
      </c>
      <c r="F725" s="84" t="s">
        <v>679</v>
      </c>
    </row>
    <row r="726" spans="1:6" ht="12.5" x14ac:dyDescent="0.25">
      <c r="A726" s="84" t="s">
        <v>2126</v>
      </c>
      <c r="B726" s="84" t="s">
        <v>2127</v>
      </c>
      <c r="C726" s="86">
        <v>43831</v>
      </c>
      <c r="D726" s="86"/>
      <c r="E726" s="84" t="s">
        <v>678</v>
      </c>
      <c r="F726" s="84" t="s">
        <v>679</v>
      </c>
    </row>
    <row r="727" spans="1:6" ht="12.5" x14ac:dyDescent="0.25">
      <c r="A727" s="84" t="s">
        <v>2128</v>
      </c>
      <c r="B727" s="84" t="s">
        <v>2129</v>
      </c>
      <c r="C727" s="86">
        <v>43831</v>
      </c>
      <c r="D727" s="86"/>
      <c r="E727" s="84" t="s">
        <v>678</v>
      </c>
      <c r="F727" s="84" t="s">
        <v>679</v>
      </c>
    </row>
    <row r="728" spans="1:6" ht="12.5" x14ac:dyDescent="0.25">
      <c r="A728" s="84" t="s">
        <v>2130</v>
      </c>
      <c r="B728" s="84" t="s">
        <v>2131</v>
      </c>
      <c r="C728" s="86">
        <v>42370</v>
      </c>
      <c r="D728" s="86"/>
      <c r="E728" s="84" t="s">
        <v>678</v>
      </c>
      <c r="F728" s="84" t="s">
        <v>679</v>
      </c>
    </row>
    <row r="729" spans="1:6" ht="12.5" x14ac:dyDescent="0.25">
      <c r="A729" s="84" t="s">
        <v>2132</v>
      </c>
      <c r="B729" s="84" t="s">
        <v>2048</v>
      </c>
      <c r="C729" s="86">
        <v>42370</v>
      </c>
      <c r="D729" s="86"/>
      <c r="E729" s="84" t="s">
        <v>678</v>
      </c>
      <c r="F729" s="84" t="s">
        <v>679</v>
      </c>
    </row>
    <row r="730" spans="1:6" ht="12.5" x14ac:dyDescent="0.25">
      <c r="A730" s="84" t="s">
        <v>2133</v>
      </c>
      <c r="B730" s="84" t="s">
        <v>2134</v>
      </c>
      <c r="C730" s="86"/>
      <c r="D730" s="86"/>
      <c r="E730" s="84" t="s">
        <v>678</v>
      </c>
      <c r="F730" s="84" t="s">
        <v>679</v>
      </c>
    </row>
    <row r="731" spans="1:6" ht="12.5" x14ac:dyDescent="0.25">
      <c r="A731" s="84" t="s">
        <v>2135</v>
      </c>
      <c r="B731" s="84" t="s">
        <v>2136</v>
      </c>
      <c r="C731" s="86"/>
      <c r="D731" s="86"/>
      <c r="E731" s="84" t="s">
        <v>678</v>
      </c>
      <c r="F731" s="84" t="s">
        <v>679</v>
      </c>
    </row>
    <row r="732" spans="1:6" ht="12.5" x14ac:dyDescent="0.25">
      <c r="A732" s="84" t="s">
        <v>2137</v>
      </c>
      <c r="B732" s="84" t="s">
        <v>2138</v>
      </c>
      <c r="C732" s="86"/>
      <c r="D732" s="86"/>
      <c r="E732" s="84" t="s">
        <v>678</v>
      </c>
      <c r="F732" s="84" t="s">
        <v>679</v>
      </c>
    </row>
    <row r="733" spans="1:6" ht="12.5" x14ac:dyDescent="0.25">
      <c r="A733" s="84" t="s">
        <v>2139</v>
      </c>
      <c r="B733" s="84" t="s">
        <v>2140</v>
      </c>
      <c r="C733" s="86"/>
      <c r="D733" s="86"/>
      <c r="E733" s="84" t="s">
        <v>678</v>
      </c>
      <c r="F733" s="84" t="s">
        <v>679</v>
      </c>
    </row>
    <row r="734" spans="1:6" ht="12.5" x14ac:dyDescent="0.25">
      <c r="A734" s="84" t="s">
        <v>2141</v>
      </c>
      <c r="B734" s="84" t="s">
        <v>2142</v>
      </c>
      <c r="C734" s="86"/>
      <c r="D734" s="86"/>
      <c r="E734" s="84" t="s">
        <v>678</v>
      </c>
      <c r="F734" s="84" t="s">
        <v>679</v>
      </c>
    </row>
    <row r="735" spans="1:6" ht="12.5" x14ac:dyDescent="0.25">
      <c r="A735" s="84" t="s">
        <v>2143</v>
      </c>
      <c r="B735" s="84" t="s">
        <v>2144</v>
      </c>
      <c r="C735" s="86"/>
      <c r="D735" s="86"/>
      <c r="E735" s="84" t="s">
        <v>678</v>
      </c>
      <c r="F735" s="84" t="s">
        <v>679</v>
      </c>
    </row>
    <row r="736" spans="1:6" ht="12.5" x14ac:dyDescent="0.25">
      <c r="A736" s="84" t="s">
        <v>2145</v>
      </c>
      <c r="B736" s="84" t="s">
        <v>2146</v>
      </c>
      <c r="C736" s="86"/>
      <c r="D736" s="86"/>
      <c r="E736" s="84" t="s">
        <v>678</v>
      </c>
      <c r="F736" s="84" t="s">
        <v>679</v>
      </c>
    </row>
    <row r="737" spans="1:6" ht="12.5" x14ac:dyDescent="0.25">
      <c r="A737" s="84" t="s">
        <v>2147</v>
      </c>
      <c r="B737" s="84" t="s">
        <v>2148</v>
      </c>
      <c r="C737" s="86">
        <v>43466</v>
      </c>
      <c r="D737" s="86"/>
      <c r="E737" s="84" t="s">
        <v>844</v>
      </c>
      <c r="F737" s="84" t="s">
        <v>845</v>
      </c>
    </row>
    <row r="738" spans="1:6" ht="12.5" x14ac:dyDescent="0.25">
      <c r="A738" s="84" t="s">
        <v>2149</v>
      </c>
      <c r="B738" s="84" t="s">
        <v>2150</v>
      </c>
      <c r="C738" s="86">
        <v>43466</v>
      </c>
      <c r="D738" s="86"/>
      <c r="E738" s="84" t="s">
        <v>844</v>
      </c>
      <c r="F738" s="84" t="s">
        <v>845</v>
      </c>
    </row>
    <row r="739" spans="1:6" ht="12.5" x14ac:dyDescent="0.25">
      <c r="A739" s="84" t="s">
        <v>2151</v>
      </c>
      <c r="B739" s="84" t="s">
        <v>2152</v>
      </c>
      <c r="C739" s="86">
        <v>40909</v>
      </c>
      <c r="D739" s="86"/>
      <c r="E739" s="84" t="s">
        <v>844</v>
      </c>
      <c r="F739" s="84" t="s">
        <v>845</v>
      </c>
    </row>
    <row r="740" spans="1:6" ht="12.5" x14ac:dyDescent="0.25">
      <c r="A740" s="84" t="s">
        <v>2153</v>
      </c>
      <c r="B740" s="84" t="s">
        <v>2154</v>
      </c>
      <c r="C740" s="86">
        <v>41640</v>
      </c>
      <c r="D740" s="86"/>
      <c r="E740" s="84" t="s">
        <v>844</v>
      </c>
      <c r="F740" s="84" t="s">
        <v>845</v>
      </c>
    </row>
    <row r="741" spans="1:6" ht="12.5" x14ac:dyDescent="0.25">
      <c r="A741" s="84" t="s">
        <v>2155</v>
      </c>
      <c r="B741" s="84" t="s">
        <v>2156</v>
      </c>
      <c r="C741" s="86">
        <v>41640</v>
      </c>
      <c r="D741" s="86"/>
      <c r="E741" s="84" t="s">
        <v>844</v>
      </c>
      <c r="F741" s="84" t="s">
        <v>845</v>
      </c>
    </row>
    <row r="742" spans="1:6" ht="12.5" x14ac:dyDescent="0.25">
      <c r="A742" s="84" t="s">
        <v>2157</v>
      </c>
      <c r="B742" s="84" t="s">
        <v>2158</v>
      </c>
      <c r="C742" s="86">
        <v>40909</v>
      </c>
      <c r="D742" s="86">
        <v>43100</v>
      </c>
      <c r="E742" s="84" t="s">
        <v>844</v>
      </c>
      <c r="F742" s="84" t="s">
        <v>845</v>
      </c>
    </row>
    <row r="743" spans="1:6" ht="12.5" x14ac:dyDescent="0.25">
      <c r="A743" s="84" t="s">
        <v>2159</v>
      </c>
      <c r="B743" s="84" t="s">
        <v>2160</v>
      </c>
      <c r="C743" s="86">
        <v>40909</v>
      </c>
      <c r="D743" s="86">
        <v>43100</v>
      </c>
      <c r="E743" s="84" t="s">
        <v>844</v>
      </c>
      <c r="F743" s="84" t="s">
        <v>845</v>
      </c>
    </row>
    <row r="744" spans="1:6" ht="12.5" x14ac:dyDescent="0.25">
      <c r="A744" s="84" t="s">
        <v>2161</v>
      </c>
      <c r="B744" s="84" t="s">
        <v>2162</v>
      </c>
      <c r="C744" s="86">
        <v>40756</v>
      </c>
      <c r="D744" s="86">
        <v>43100</v>
      </c>
      <c r="E744" s="84" t="s">
        <v>844</v>
      </c>
      <c r="F744" s="84" t="s">
        <v>845</v>
      </c>
    </row>
    <row r="745" spans="1:6" ht="12.5" x14ac:dyDescent="0.25">
      <c r="A745" s="84" t="s">
        <v>2163</v>
      </c>
      <c r="B745" s="84" t="s">
        <v>2164</v>
      </c>
      <c r="C745" s="86">
        <v>41275</v>
      </c>
      <c r="D745" s="86"/>
      <c r="E745" s="84" t="s">
        <v>844</v>
      </c>
      <c r="F745" s="84" t="s">
        <v>845</v>
      </c>
    </row>
    <row r="746" spans="1:6" ht="12.5" x14ac:dyDescent="0.25">
      <c r="A746" s="84" t="s">
        <v>2165</v>
      </c>
      <c r="B746" s="84" t="s">
        <v>2166</v>
      </c>
      <c r="C746" s="86">
        <v>41640</v>
      </c>
      <c r="D746" s="86"/>
      <c r="E746" s="84" t="s">
        <v>844</v>
      </c>
      <c r="F746" s="84" t="s">
        <v>845</v>
      </c>
    </row>
    <row r="747" spans="1:6" ht="12.5" x14ac:dyDescent="0.25">
      <c r="A747" s="84" t="s">
        <v>2167</v>
      </c>
      <c r="B747" s="84" t="s">
        <v>2168</v>
      </c>
      <c r="C747" s="86">
        <v>41640</v>
      </c>
      <c r="D747" s="86"/>
      <c r="E747" s="84" t="s">
        <v>844</v>
      </c>
      <c r="F747" s="84" t="s">
        <v>845</v>
      </c>
    </row>
    <row r="748" spans="1:6" ht="12.5" x14ac:dyDescent="0.25">
      <c r="A748" s="84" t="s">
        <v>2169</v>
      </c>
      <c r="B748" s="84" t="s">
        <v>2170</v>
      </c>
      <c r="C748" s="86">
        <v>43831</v>
      </c>
      <c r="D748" s="86"/>
      <c r="E748" s="84" t="s">
        <v>844</v>
      </c>
      <c r="F748" s="84" t="s">
        <v>845</v>
      </c>
    </row>
    <row r="749" spans="1:6" ht="12.5" x14ac:dyDescent="0.25">
      <c r="A749" s="84" t="s">
        <v>2171</v>
      </c>
      <c r="B749" s="84" t="s">
        <v>2172</v>
      </c>
      <c r="C749" s="86">
        <v>42736</v>
      </c>
      <c r="D749" s="86"/>
      <c r="E749" s="84" t="s">
        <v>844</v>
      </c>
      <c r="F749" s="84" t="s">
        <v>845</v>
      </c>
    </row>
    <row r="750" spans="1:6" ht="12.5" x14ac:dyDescent="0.25">
      <c r="A750" s="84" t="s">
        <v>2173</v>
      </c>
      <c r="B750" s="84" t="s">
        <v>2174</v>
      </c>
      <c r="C750" s="86">
        <v>42736</v>
      </c>
      <c r="D750" s="86"/>
      <c r="E750" s="84" t="s">
        <v>844</v>
      </c>
      <c r="F750" s="84" t="s">
        <v>845</v>
      </c>
    </row>
    <row r="751" spans="1:6" ht="12.5" x14ac:dyDescent="0.25">
      <c r="A751" s="84" t="s">
        <v>2175</v>
      </c>
      <c r="B751" s="84" t="s">
        <v>2176</v>
      </c>
      <c r="C751" s="86">
        <v>42736</v>
      </c>
      <c r="D751" s="86"/>
      <c r="E751" s="84" t="s">
        <v>844</v>
      </c>
      <c r="F751" s="84" t="s">
        <v>845</v>
      </c>
    </row>
    <row r="752" spans="1:6" ht="12.5" x14ac:dyDescent="0.25">
      <c r="A752" s="84" t="s">
        <v>2177</v>
      </c>
      <c r="B752" s="84" t="s">
        <v>2178</v>
      </c>
      <c r="C752" s="86">
        <v>42736</v>
      </c>
      <c r="D752" s="86"/>
      <c r="E752" s="84" t="s">
        <v>844</v>
      </c>
      <c r="F752" s="84" t="s">
        <v>845</v>
      </c>
    </row>
    <row r="753" spans="1:6" ht="12.5" x14ac:dyDescent="0.25">
      <c r="A753" s="84" t="s">
        <v>2179</v>
      </c>
      <c r="B753" s="84" t="s">
        <v>2180</v>
      </c>
      <c r="C753" s="86">
        <v>42736</v>
      </c>
      <c r="D753" s="86"/>
      <c r="E753" s="84" t="s">
        <v>844</v>
      </c>
      <c r="F753" s="84" t="s">
        <v>845</v>
      </c>
    </row>
    <row r="754" spans="1:6" ht="12.5" x14ac:dyDescent="0.25">
      <c r="A754" s="84" t="s">
        <v>2181</v>
      </c>
      <c r="B754" s="84" t="s">
        <v>2182</v>
      </c>
      <c r="C754" s="86">
        <v>42736</v>
      </c>
      <c r="D754" s="86">
        <v>43100</v>
      </c>
      <c r="E754" s="84" t="s">
        <v>844</v>
      </c>
      <c r="F754" s="84" t="s">
        <v>845</v>
      </c>
    </row>
    <row r="755" spans="1:6" ht="12.5" x14ac:dyDescent="0.25">
      <c r="A755" s="84" t="s">
        <v>2183</v>
      </c>
      <c r="B755" s="84" t="s">
        <v>2184</v>
      </c>
      <c r="C755" s="86">
        <v>42736</v>
      </c>
      <c r="D755" s="86"/>
      <c r="E755" s="84" t="s">
        <v>844</v>
      </c>
      <c r="F755" s="84" t="s">
        <v>845</v>
      </c>
    </row>
    <row r="756" spans="1:6" ht="12.5" x14ac:dyDescent="0.25">
      <c r="A756" s="84" t="s">
        <v>2185</v>
      </c>
      <c r="B756" s="84" t="s">
        <v>2186</v>
      </c>
      <c r="C756" s="86">
        <v>42736</v>
      </c>
      <c r="D756" s="86"/>
      <c r="E756" s="84" t="s">
        <v>844</v>
      </c>
      <c r="F756" s="84" t="s">
        <v>845</v>
      </c>
    </row>
    <row r="757" spans="1:6" ht="12.5" x14ac:dyDescent="0.25">
      <c r="A757" s="84" t="s">
        <v>2187</v>
      </c>
      <c r="B757" s="84" t="s">
        <v>2188</v>
      </c>
      <c r="C757" s="86">
        <v>42736</v>
      </c>
      <c r="D757" s="86"/>
      <c r="E757" s="84" t="s">
        <v>844</v>
      </c>
      <c r="F757" s="84" t="s">
        <v>845</v>
      </c>
    </row>
    <row r="758" spans="1:6" ht="12.5" x14ac:dyDescent="0.25">
      <c r="A758" s="84" t="s">
        <v>2189</v>
      </c>
      <c r="B758" s="84" t="s">
        <v>2190</v>
      </c>
      <c r="C758" s="86">
        <v>42736</v>
      </c>
      <c r="D758" s="86"/>
      <c r="E758" s="84" t="s">
        <v>844</v>
      </c>
      <c r="F758" s="84" t="s">
        <v>845</v>
      </c>
    </row>
    <row r="759" spans="1:6" ht="12.5" x14ac:dyDescent="0.25">
      <c r="A759" s="84" t="s">
        <v>2191</v>
      </c>
      <c r="B759" s="84" t="s">
        <v>2192</v>
      </c>
      <c r="C759" s="86">
        <v>42736</v>
      </c>
      <c r="D759" s="86"/>
      <c r="E759" s="84" t="s">
        <v>844</v>
      </c>
      <c r="F759" s="84" t="s">
        <v>845</v>
      </c>
    </row>
    <row r="760" spans="1:6" ht="12.5" x14ac:dyDescent="0.25">
      <c r="A760" s="84" t="s">
        <v>2193</v>
      </c>
      <c r="B760" s="84" t="s">
        <v>2194</v>
      </c>
      <c r="C760" s="86">
        <v>42736</v>
      </c>
      <c r="D760" s="86"/>
      <c r="E760" s="84" t="s">
        <v>844</v>
      </c>
      <c r="F760" s="84" t="s">
        <v>845</v>
      </c>
    </row>
    <row r="761" spans="1:6" ht="12.5" x14ac:dyDescent="0.25">
      <c r="A761" s="84" t="s">
        <v>2195</v>
      </c>
      <c r="B761" s="84" t="s">
        <v>2196</v>
      </c>
      <c r="C761" s="86">
        <v>42736</v>
      </c>
      <c r="D761" s="86"/>
      <c r="E761" s="84" t="s">
        <v>844</v>
      </c>
      <c r="F761" s="84" t="s">
        <v>845</v>
      </c>
    </row>
    <row r="762" spans="1:6" ht="12.5" x14ac:dyDescent="0.25">
      <c r="A762" s="84" t="s">
        <v>2197</v>
      </c>
      <c r="B762" s="84" t="s">
        <v>2198</v>
      </c>
      <c r="C762" s="86">
        <v>42736</v>
      </c>
      <c r="D762" s="86"/>
      <c r="E762" s="84" t="s">
        <v>844</v>
      </c>
      <c r="F762" s="84" t="s">
        <v>845</v>
      </c>
    </row>
    <row r="763" spans="1:6" ht="12.5" x14ac:dyDescent="0.25">
      <c r="A763" s="84" t="s">
        <v>2199</v>
      </c>
      <c r="B763" s="84" t="s">
        <v>2200</v>
      </c>
      <c r="C763" s="86">
        <v>42370</v>
      </c>
      <c r="D763" s="86"/>
      <c r="E763" s="84" t="s">
        <v>844</v>
      </c>
      <c r="F763" s="84" t="s">
        <v>845</v>
      </c>
    </row>
    <row r="764" spans="1:6" ht="12.5" x14ac:dyDescent="0.25">
      <c r="A764" s="84" t="s">
        <v>2201</v>
      </c>
      <c r="B764" s="84" t="s">
        <v>2202</v>
      </c>
      <c r="C764" s="86">
        <v>40909</v>
      </c>
      <c r="D764" s="86"/>
      <c r="E764" s="84" t="s">
        <v>844</v>
      </c>
      <c r="F764" s="84" t="s">
        <v>845</v>
      </c>
    </row>
    <row r="765" spans="1:6" ht="12.5" x14ac:dyDescent="0.25">
      <c r="A765" s="84" t="s">
        <v>2203</v>
      </c>
      <c r="B765" s="84" t="s">
        <v>2204</v>
      </c>
      <c r="C765" s="86">
        <v>40909</v>
      </c>
      <c r="D765" s="86"/>
      <c r="E765" s="84" t="s">
        <v>844</v>
      </c>
      <c r="F765" s="84" t="s">
        <v>845</v>
      </c>
    </row>
    <row r="766" spans="1:6" ht="12.5" x14ac:dyDescent="0.25">
      <c r="A766" s="84" t="s">
        <v>2205</v>
      </c>
      <c r="B766" s="84" t="s">
        <v>2206</v>
      </c>
      <c r="C766" s="86">
        <v>40909</v>
      </c>
      <c r="D766" s="86"/>
      <c r="E766" s="84" t="s">
        <v>844</v>
      </c>
      <c r="F766" s="84" t="s">
        <v>845</v>
      </c>
    </row>
    <row r="767" spans="1:6" ht="12.5" x14ac:dyDescent="0.25">
      <c r="A767" s="84" t="s">
        <v>2207</v>
      </c>
      <c r="B767" s="84" t="s">
        <v>2208</v>
      </c>
      <c r="C767" s="86">
        <v>40909</v>
      </c>
      <c r="D767" s="86"/>
      <c r="E767" s="84" t="s">
        <v>844</v>
      </c>
      <c r="F767" s="84" t="s">
        <v>845</v>
      </c>
    </row>
    <row r="768" spans="1:6" ht="12.5" x14ac:dyDescent="0.25">
      <c r="A768" s="84" t="s">
        <v>2209</v>
      </c>
      <c r="B768" s="84" t="s">
        <v>2210</v>
      </c>
      <c r="C768" s="86">
        <v>40909</v>
      </c>
      <c r="D768" s="86"/>
      <c r="E768" s="84" t="s">
        <v>844</v>
      </c>
      <c r="F768" s="84" t="s">
        <v>845</v>
      </c>
    </row>
    <row r="769" spans="1:6" ht="12.5" x14ac:dyDescent="0.25">
      <c r="A769" s="84" t="s">
        <v>2211</v>
      </c>
      <c r="B769" s="84" t="s">
        <v>2212</v>
      </c>
      <c r="C769" s="86">
        <v>40909</v>
      </c>
      <c r="D769" s="86"/>
      <c r="E769" s="84" t="s">
        <v>844</v>
      </c>
      <c r="F769" s="84" t="s">
        <v>845</v>
      </c>
    </row>
    <row r="770" spans="1:6" ht="12.5" x14ac:dyDescent="0.25">
      <c r="A770" s="84" t="s">
        <v>2213</v>
      </c>
      <c r="B770" s="84" t="s">
        <v>2214</v>
      </c>
      <c r="C770" s="86">
        <v>40909</v>
      </c>
      <c r="D770" s="86"/>
      <c r="E770" s="84" t="s">
        <v>844</v>
      </c>
      <c r="F770" s="84" t="s">
        <v>845</v>
      </c>
    </row>
    <row r="771" spans="1:6" ht="12.5" x14ac:dyDescent="0.25">
      <c r="A771" s="84" t="s">
        <v>2215</v>
      </c>
      <c r="B771" s="84" t="s">
        <v>2216</v>
      </c>
      <c r="C771" s="86">
        <v>40909</v>
      </c>
      <c r="D771" s="86"/>
      <c r="E771" s="84" t="s">
        <v>844</v>
      </c>
      <c r="F771" s="84" t="s">
        <v>845</v>
      </c>
    </row>
    <row r="772" spans="1:6" ht="12.5" x14ac:dyDescent="0.25">
      <c r="A772" s="84" t="s">
        <v>2217</v>
      </c>
      <c r="B772" s="84" t="s">
        <v>2218</v>
      </c>
      <c r="C772" s="86">
        <v>40909</v>
      </c>
      <c r="D772" s="86"/>
      <c r="E772" s="84" t="s">
        <v>844</v>
      </c>
      <c r="F772" s="84" t="s">
        <v>845</v>
      </c>
    </row>
    <row r="773" spans="1:6" ht="12.5" x14ac:dyDescent="0.25">
      <c r="A773" s="84" t="s">
        <v>2219</v>
      </c>
      <c r="B773" s="84" t="s">
        <v>2220</v>
      </c>
      <c r="C773" s="86">
        <v>40909</v>
      </c>
      <c r="D773" s="86"/>
      <c r="E773" s="84" t="s">
        <v>844</v>
      </c>
      <c r="F773" s="84" t="s">
        <v>845</v>
      </c>
    </row>
    <row r="774" spans="1:6" ht="12.5" x14ac:dyDescent="0.25">
      <c r="A774" s="84" t="s">
        <v>2221</v>
      </c>
      <c r="B774" s="84" t="s">
        <v>2222</v>
      </c>
      <c r="C774" s="86">
        <v>40909</v>
      </c>
      <c r="D774" s="86"/>
      <c r="E774" s="84" t="s">
        <v>844</v>
      </c>
      <c r="F774" s="84" t="s">
        <v>845</v>
      </c>
    </row>
    <row r="775" spans="1:6" ht="12.5" x14ac:dyDescent="0.25">
      <c r="A775" s="84" t="s">
        <v>2223</v>
      </c>
      <c r="B775" s="84" t="s">
        <v>2224</v>
      </c>
      <c r="C775" s="86">
        <v>40909</v>
      </c>
      <c r="D775" s="86"/>
      <c r="E775" s="84" t="s">
        <v>844</v>
      </c>
      <c r="F775" s="84" t="s">
        <v>845</v>
      </c>
    </row>
    <row r="776" spans="1:6" ht="12.5" x14ac:dyDescent="0.25">
      <c r="A776" s="84" t="s">
        <v>2225</v>
      </c>
      <c r="B776" s="84" t="s">
        <v>2226</v>
      </c>
      <c r="C776" s="86">
        <v>40909</v>
      </c>
      <c r="D776" s="86"/>
      <c r="E776" s="84" t="s">
        <v>844</v>
      </c>
      <c r="F776" s="84" t="s">
        <v>845</v>
      </c>
    </row>
    <row r="777" spans="1:6" ht="12.5" x14ac:dyDescent="0.25">
      <c r="A777" s="84" t="s">
        <v>2227</v>
      </c>
      <c r="B777" s="84" t="s">
        <v>2228</v>
      </c>
      <c r="C777" s="86">
        <v>40756</v>
      </c>
      <c r="D777" s="86"/>
      <c r="E777" s="84" t="s">
        <v>844</v>
      </c>
      <c r="F777" s="84" t="s">
        <v>845</v>
      </c>
    </row>
    <row r="778" spans="1:6" ht="12.5" x14ac:dyDescent="0.25">
      <c r="A778" s="84" t="s">
        <v>2229</v>
      </c>
      <c r="B778" s="84" t="s">
        <v>2230</v>
      </c>
      <c r="C778" s="86">
        <v>42370</v>
      </c>
      <c r="D778" s="86"/>
      <c r="E778" s="84" t="s">
        <v>844</v>
      </c>
      <c r="F778" s="84" t="s">
        <v>845</v>
      </c>
    </row>
    <row r="779" spans="1:6" ht="12.5" x14ac:dyDescent="0.25">
      <c r="A779" s="84" t="s">
        <v>2231</v>
      </c>
      <c r="B779" s="84" t="s">
        <v>2232</v>
      </c>
      <c r="C779" s="86">
        <v>42370</v>
      </c>
      <c r="D779" s="86"/>
      <c r="E779" s="84" t="s">
        <v>844</v>
      </c>
      <c r="F779" s="84" t="s">
        <v>845</v>
      </c>
    </row>
    <row r="780" spans="1:6" ht="12.5" x14ac:dyDescent="0.25">
      <c r="A780" s="84" t="s">
        <v>2233</v>
      </c>
      <c r="B780" s="84" t="s">
        <v>2234</v>
      </c>
      <c r="C780" s="86">
        <v>42370</v>
      </c>
      <c r="D780" s="86"/>
      <c r="E780" s="84" t="s">
        <v>844</v>
      </c>
      <c r="F780" s="84" t="s">
        <v>845</v>
      </c>
    </row>
    <row r="781" spans="1:6" ht="12.5" x14ac:dyDescent="0.25">
      <c r="A781" s="84" t="s">
        <v>2235</v>
      </c>
      <c r="B781" s="84" t="s">
        <v>2236</v>
      </c>
      <c r="C781" s="86">
        <v>42370</v>
      </c>
      <c r="D781" s="86"/>
      <c r="E781" s="84" t="s">
        <v>844</v>
      </c>
      <c r="F781" s="84" t="s">
        <v>845</v>
      </c>
    </row>
    <row r="782" spans="1:6" ht="12.5" x14ac:dyDescent="0.25">
      <c r="A782" s="84" t="s">
        <v>2237</v>
      </c>
      <c r="B782" s="84" t="s">
        <v>2238</v>
      </c>
      <c r="C782" s="86">
        <v>42370</v>
      </c>
      <c r="D782" s="86"/>
      <c r="E782" s="84" t="s">
        <v>844</v>
      </c>
      <c r="F782" s="84" t="s">
        <v>845</v>
      </c>
    </row>
    <row r="783" spans="1:6" ht="12.5" x14ac:dyDescent="0.25">
      <c r="A783" s="84" t="s">
        <v>2239</v>
      </c>
      <c r="B783" s="84" t="s">
        <v>2240</v>
      </c>
      <c r="C783" s="86">
        <v>43101</v>
      </c>
      <c r="D783" s="86"/>
      <c r="E783" s="84" t="s">
        <v>844</v>
      </c>
      <c r="F783" s="84" t="s">
        <v>845</v>
      </c>
    </row>
    <row r="784" spans="1:6" ht="12.5" x14ac:dyDescent="0.25">
      <c r="A784" s="84" t="s">
        <v>2241</v>
      </c>
      <c r="B784" s="84" t="s">
        <v>2242</v>
      </c>
      <c r="C784" s="86">
        <v>43101</v>
      </c>
      <c r="D784" s="86"/>
      <c r="E784" s="84" t="s">
        <v>844</v>
      </c>
      <c r="F784" s="84" t="s">
        <v>845</v>
      </c>
    </row>
    <row r="785" spans="1:6" ht="12.5" x14ac:dyDescent="0.25">
      <c r="A785" s="84" t="s">
        <v>2243</v>
      </c>
      <c r="B785" s="84" t="s">
        <v>2244</v>
      </c>
      <c r="C785" s="86">
        <v>43101</v>
      </c>
      <c r="D785" s="86"/>
      <c r="E785" s="84" t="s">
        <v>844</v>
      </c>
      <c r="F785" s="84" t="s">
        <v>845</v>
      </c>
    </row>
    <row r="786" spans="1:6" ht="12.5" x14ac:dyDescent="0.25">
      <c r="A786" s="84" t="s">
        <v>2245</v>
      </c>
      <c r="B786" s="84" t="s">
        <v>2246</v>
      </c>
      <c r="C786" s="86">
        <v>43101</v>
      </c>
      <c r="D786" s="86"/>
      <c r="E786" s="84" t="s">
        <v>844</v>
      </c>
      <c r="F786" s="84" t="s">
        <v>845</v>
      </c>
    </row>
    <row r="787" spans="1:6" ht="12.5" x14ac:dyDescent="0.25">
      <c r="A787" s="84" t="s">
        <v>2247</v>
      </c>
      <c r="B787" s="84" t="s">
        <v>2248</v>
      </c>
      <c r="C787" s="86">
        <v>43101</v>
      </c>
      <c r="D787" s="86"/>
      <c r="E787" s="84" t="s">
        <v>844</v>
      </c>
      <c r="F787" s="84" t="s">
        <v>845</v>
      </c>
    </row>
    <row r="788" spans="1:6" ht="12.5" x14ac:dyDescent="0.25">
      <c r="A788" s="84" t="s">
        <v>2249</v>
      </c>
      <c r="B788" s="84" t="s">
        <v>2250</v>
      </c>
      <c r="C788" s="86">
        <v>43101</v>
      </c>
      <c r="D788" s="86"/>
      <c r="E788" s="84" t="s">
        <v>844</v>
      </c>
      <c r="F788" s="84" t="s">
        <v>845</v>
      </c>
    </row>
    <row r="789" spans="1:6" ht="12.5" x14ac:dyDescent="0.25">
      <c r="A789" s="84" t="s">
        <v>2251</v>
      </c>
      <c r="B789" s="84" t="s">
        <v>2252</v>
      </c>
      <c r="C789" s="86">
        <v>43101</v>
      </c>
      <c r="D789" s="86"/>
      <c r="E789" s="84" t="s">
        <v>844</v>
      </c>
      <c r="F789" s="84" t="s">
        <v>845</v>
      </c>
    </row>
    <row r="790" spans="1:6" ht="12.5" x14ac:dyDescent="0.25">
      <c r="A790" s="84" t="s">
        <v>2253</v>
      </c>
      <c r="B790" s="84" t="s">
        <v>2254</v>
      </c>
      <c r="C790" s="86">
        <v>43101</v>
      </c>
      <c r="D790" s="86"/>
      <c r="E790" s="84" t="s">
        <v>844</v>
      </c>
      <c r="F790" s="84" t="s">
        <v>845</v>
      </c>
    </row>
    <row r="791" spans="1:6" ht="12.5" x14ac:dyDescent="0.25">
      <c r="A791" s="84" t="s">
        <v>2255</v>
      </c>
      <c r="B791" s="84" t="s">
        <v>2256</v>
      </c>
      <c r="C791" s="86">
        <v>43101</v>
      </c>
      <c r="D791" s="86"/>
      <c r="E791" s="84" t="s">
        <v>844</v>
      </c>
      <c r="F791" s="84" t="s">
        <v>845</v>
      </c>
    </row>
    <row r="792" spans="1:6" ht="12.5" x14ac:dyDescent="0.25">
      <c r="A792" s="84" t="s">
        <v>2257</v>
      </c>
      <c r="B792" s="84" t="s">
        <v>2258</v>
      </c>
      <c r="C792" s="86">
        <v>43101</v>
      </c>
      <c r="D792" s="86"/>
      <c r="E792" s="84" t="s">
        <v>844</v>
      </c>
      <c r="F792" s="84" t="s">
        <v>845</v>
      </c>
    </row>
    <row r="793" spans="1:6" ht="12.5" x14ac:dyDescent="0.25">
      <c r="A793" s="84" t="s">
        <v>2259</v>
      </c>
      <c r="B793" s="84" t="s">
        <v>2260</v>
      </c>
      <c r="C793" s="86">
        <v>43101</v>
      </c>
      <c r="D793" s="86"/>
      <c r="E793" s="84" t="s">
        <v>844</v>
      </c>
      <c r="F793" s="84" t="s">
        <v>845</v>
      </c>
    </row>
    <row r="794" spans="1:6" ht="12.5" x14ac:dyDescent="0.25">
      <c r="A794" s="84" t="s">
        <v>2261</v>
      </c>
      <c r="B794" s="84" t="s">
        <v>2262</v>
      </c>
      <c r="C794" s="86">
        <v>40909</v>
      </c>
      <c r="D794" s="86"/>
      <c r="E794" s="84" t="s">
        <v>844</v>
      </c>
      <c r="F794" s="84" t="s">
        <v>845</v>
      </c>
    </row>
    <row r="795" spans="1:6" ht="12.5" x14ac:dyDescent="0.25">
      <c r="A795" s="84" t="s">
        <v>2263</v>
      </c>
      <c r="B795" s="84" t="s">
        <v>2264</v>
      </c>
      <c r="C795" s="86">
        <v>40909</v>
      </c>
      <c r="D795" s="86"/>
      <c r="E795" s="84" t="s">
        <v>844</v>
      </c>
      <c r="F795" s="84" t="s">
        <v>845</v>
      </c>
    </row>
    <row r="796" spans="1:6" ht="12.5" x14ac:dyDescent="0.25">
      <c r="A796" s="84" t="s">
        <v>2265</v>
      </c>
      <c r="B796" s="84" t="s">
        <v>2266</v>
      </c>
      <c r="C796" s="86">
        <v>40909</v>
      </c>
      <c r="D796" s="86"/>
      <c r="E796" s="84" t="s">
        <v>844</v>
      </c>
      <c r="F796" s="84" t="s">
        <v>845</v>
      </c>
    </row>
    <row r="797" spans="1:6" ht="12.5" x14ac:dyDescent="0.25">
      <c r="A797" s="84" t="s">
        <v>2267</v>
      </c>
      <c r="B797" s="84" t="s">
        <v>2268</v>
      </c>
      <c r="C797" s="86">
        <v>40909</v>
      </c>
      <c r="D797" s="86"/>
      <c r="E797" s="84" t="s">
        <v>844</v>
      </c>
      <c r="F797" s="84" t="s">
        <v>845</v>
      </c>
    </row>
    <row r="798" spans="1:6" ht="12.5" x14ac:dyDescent="0.25">
      <c r="A798" s="84" t="s">
        <v>2269</v>
      </c>
      <c r="B798" s="84" t="s">
        <v>2270</v>
      </c>
      <c r="C798" s="86">
        <v>40909</v>
      </c>
      <c r="D798" s="86"/>
      <c r="E798" s="84" t="s">
        <v>844</v>
      </c>
      <c r="F798" s="84" t="s">
        <v>845</v>
      </c>
    </row>
    <row r="799" spans="1:6" ht="12.5" x14ac:dyDescent="0.25">
      <c r="A799" s="84" t="s">
        <v>2271</v>
      </c>
      <c r="B799" s="84" t="s">
        <v>2272</v>
      </c>
      <c r="C799" s="86">
        <v>40909</v>
      </c>
      <c r="D799" s="86"/>
      <c r="E799" s="84" t="s">
        <v>844</v>
      </c>
      <c r="F799" s="84" t="s">
        <v>845</v>
      </c>
    </row>
    <row r="800" spans="1:6" ht="12.5" x14ac:dyDescent="0.25">
      <c r="A800" s="84" t="s">
        <v>2273</v>
      </c>
      <c r="B800" s="84" t="s">
        <v>2274</v>
      </c>
      <c r="C800" s="86">
        <v>40909</v>
      </c>
      <c r="D800" s="86"/>
      <c r="E800" s="84" t="s">
        <v>844</v>
      </c>
      <c r="F800" s="84" t="s">
        <v>845</v>
      </c>
    </row>
    <row r="801" spans="1:6" ht="12.5" x14ac:dyDescent="0.25">
      <c r="A801" s="84" t="s">
        <v>2275</v>
      </c>
      <c r="B801" s="84" t="s">
        <v>2276</v>
      </c>
      <c r="C801" s="86">
        <v>40909</v>
      </c>
      <c r="D801" s="86"/>
      <c r="E801" s="84" t="s">
        <v>844</v>
      </c>
      <c r="F801" s="84" t="s">
        <v>845</v>
      </c>
    </row>
    <row r="802" spans="1:6" ht="12.5" x14ac:dyDescent="0.25">
      <c r="A802" s="84" t="s">
        <v>2277</v>
      </c>
      <c r="B802" s="84" t="s">
        <v>2278</v>
      </c>
      <c r="C802" s="86">
        <v>40909</v>
      </c>
      <c r="D802" s="86"/>
      <c r="E802" s="84" t="s">
        <v>844</v>
      </c>
      <c r="F802" s="84" t="s">
        <v>845</v>
      </c>
    </row>
    <row r="803" spans="1:6" ht="12.5" x14ac:dyDescent="0.25">
      <c r="A803" s="84" t="s">
        <v>2279</v>
      </c>
      <c r="B803" s="84" t="s">
        <v>2280</v>
      </c>
      <c r="C803" s="86">
        <v>40909</v>
      </c>
      <c r="D803" s="86"/>
      <c r="E803" s="84" t="s">
        <v>844</v>
      </c>
      <c r="F803" s="84" t="s">
        <v>845</v>
      </c>
    </row>
    <row r="804" spans="1:6" ht="12.5" x14ac:dyDescent="0.25">
      <c r="A804" s="84" t="s">
        <v>2281</v>
      </c>
      <c r="B804" s="84" t="s">
        <v>2282</v>
      </c>
      <c r="C804" s="86">
        <v>40909</v>
      </c>
      <c r="D804" s="86"/>
      <c r="E804" s="84" t="s">
        <v>844</v>
      </c>
      <c r="F804" s="84" t="s">
        <v>845</v>
      </c>
    </row>
    <row r="805" spans="1:6" ht="12.5" x14ac:dyDescent="0.25">
      <c r="A805" s="84" t="s">
        <v>2283</v>
      </c>
      <c r="B805" s="84" t="s">
        <v>2284</v>
      </c>
      <c r="C805" s="86">
        <v>40909</v>
      </c>
      <c r="D805" s="86"/>
      <c r="E805" s="84" t="s">
        <v>844</v>
      </c>
      <c r="F805" s="84" t="s">
        <v>845</v>
      </c>
    </row>
    <row r="806" spans="1:6" ht="12.5" x14ac:dyDescent="0.25">
      <c r="A806" s="84" t="s">
        <v>2285</v>
      </c>
      <c r="B806" s="84" t="s">
        <v>2286</v>
      </c>
      <c r="C806" s="86">
        <v>40909</v>
      </c>
      <c r="D806" s="86"/>
      <c r="E806" s="84" t="s">
        <v>844</v>
      </c>
      <c r="F806" s="84" t="s">
        <v>845</v>
      </c>
    </row>
    <row r="807" spans="1:6" ht="12.5" x14ac:dyDescent="0.25">
      <c r="A807" s="84" t="s">
        <v>2287</v>
      </c>
      <c r="B807" s="84" t="s">
        <v>2288</v>
      </c>
      <c r="C807" s="86">
        <v>40909</v>
      </c>
      <c r="D807" s="86"/>
      <c r="E807" s="84" t="s">
        <v>844</v>
      </c>
      <c r="F807" s="84" t="s">
        <v>845</v>
      </c>
    </row>
    <row r="808" spans="1:6" ht="12.5" x14ac:dyDescent="0.25">
      <c r="A808" s="84" t="s">
        <v>2289</v>
      </c>
      <c r="B808" s="84" t="s">
        <v>2290</v>
      </c>
      <c r="C808" s="86">
        <v>40909</v>
      </c>
      <c r="D808" s="86"/>
      <c r="E808" s="84" t="s">
        <v>844</v>
      </c>
      <c r="F808" s="84" t="s">
        <v>845</v>
      </c>
    </row>
    <row r="809" spans="1:6" ht="12.5" x14ac:dyDescent="0.25">
      <c r="A809" s="84" t="s">
        <v>2291</v>
      </c>
      <c r="B809" s="84" t="s">
        <v>2292</v>
      </c>
      <c r="C809" s="86">
        <v>40909</v>
      </c>
      <c r="D809" s="86"/>
      <c r="E809" s="84" t="s">
        <v>844</v>
      </c>
      <c r="F809" s="84" t="s">
        <v>845</v>
      </c>
    </row>
    <row r="810" spans="1:6" ht="12.5" x14ac:dyDescent="0.25">
      <c r="A810" s="84" t="s">
        <v>2293</v>
      </c>
      <c r="B810" s="84" t="s">
        <v>2294</v>
      </c>
      <c r="C810" s="86">
        <v>40909</v>
      </c>
      <c r="D810" s="86"/>
      <c r="E810" s="84" t="s">
        <v>844</v>
      </c>
      <c r="F810" s="84" t="s">
        <v>845</v>
      </c>
    </row>
    <row r="811" spans="1:6" ht="12.5" x14ac:dyDescent="0.25">
      <c r="A811" s="84" t="s">
        <v>2295</v>
      </c>
      <c r="B811" s="84" t="s">
        <v>2296</v>
      </c>
      <c r="C811" s="86">
        <v>40909</v>
      </c>
      <c r="D811" s="86"/>
      <c r="E811" s="84" t="s">
        <v>844</v>
      </c>
      <c r="F811" s="84" t="s">
        <v>845</v>
      </c>
    </row>
    <row r="812" spans="1:6" ht="12.5" x14ac:dyDescent="0.25">
      <c r="A812" s="84" t="s">
        <v>2297</v>
      </c>
      <c r="B812" s="84" t="s">
        <v>2298</v>
      </c>
      <c r="C812" s="86">
        <v>40909</v>
      </c>
      <c r="D812" s="86"/>
      <c r="E812" s="84" t="s">
        <v>844</v>
      </c>
      <c r="F812" s="84" t="s">
        <v>845</v>
      </c>
    </row>
    <row r="813" spans="1:6" ht="12.5" x14ac:dyDescent="0.25">
      <c r="A813" s="84" t="s">
        <v>2299</v>
      </c>
      <c r="B813" s="84" t="s">
        <v>2300</v>
      </c>
      <c r="C813" s="86">
        <v>40909</v>
      </c>
      <c r="D813" s="86"/>
      <c r="E813" s="84" t="s">
        <v>844</v>
      </c>
      <c r="F813" s="84" t="s">
        <v>845</v>
      </c>
    </row>
    <row r="814" spans="1:6" ht="12.5" x14ac:dyDescent="0.25">
      <c r="A814" s="84" t="s">
        <v>2301</v>
      </c>
      <c r="B814" s="84" t="s">
        <v>2302</v>
      </c>
      <c r="C814" s="86">
        <v>40909</v>
      </c>
      <c r="D814" s="86"/>
      <c r="E814" s="84" t="s">
        <v>844</v>
      </c>
      <c r="F814" s="84" t="s">
        <v>845</v>
      </c>
    </row>
    <row r="815" spans="1:6" ht="12.5" x14ac:dyDescent="0.25">
      <c r="A815" s="84" t="s">
        <v>2303</v>
      </c>
      <c r="B815" s="84" t="s">
        <v>2304</v>
      </c>
      <c r="C815" s="86">
        <v>40909</v>
      </c>
      <c r="D815" s="86"/>
      <c r="E815" s="84" t="s">
        <v>844</v>
      </c>
      <c r="F815" s="84" t="s">
        <v>845</v>
      </c>
    </row>
    <row r="816" spans="1:6" ht="12.5" x14ac:dyDescent="0.25">
      <c r="A816" s="84" t="s">
        <v>2305</v>
      </c>
      <c r="B816" s="84" t="s">
        <v>2306</v>
      </c>
      <c r="C816" s="86">
        <v>40909</v>
      </c>
      <c r="D816" s="86"/>
      <c r="E816" s="84" t="s">
        <v>844</v>
      </c>
      <c r="F816" s="84" t="s">
        <v>845</v>
      </c>
    </row>
    <row r="817" spans="1:6" ht="12.5" x14ac:dyDescent="0.25">
      <c r="A817" s="84" t="s">
        <v>2307</v>
      </c>
      <c r="B817" s="84" t="s">
        <v>2308</v>
      </c>
      <c r="C817" s="86">
        <v>40909</v>
      </c>
      <c r="D817" s="86"/>
      <c r="E817" s="84" t="s">
        <v>844</v>
      </c>
      <c r="F817" s="84" t="s">
        <v>845</v>
      </c>
    </row>
    <row r="818" spans="1:6" ht="12.5" x14ac:dyDescent="0.25">
      <c r="A818" s="84" t="s">
        <v>2309</v>
      </c>
      <c r="B818" s="84" t="s">
        <v>2310</v>
      </c>
      <c r="C818" s="86">
        <v>40909</v>
      </c>
      <c r="D818" s="86"/>
      <c r="E818" s="84" t="s">
        <v>844</v>
      </c>
      <c r="F818" s="84" t="s">
        <v>845</v>
      </c>
    </row>
    <row r="819" spans="1:6" ht="12.5" x14ac:dyDescent="0.25">
      <c r="A819" s="84" t="s">
        <v>2311</v>
      </c>
      <c r="B819" s="84" t="s">
        <v>2312</v>
      </c>
      <c r="C819" s="86">
        <v>40909</v>
      </c>
      <c r="D819" s="86"/>
      <c r="E819" s="84" t="s">
        <v>844</v>
      </c>
      <c r="F819" s="84" t="s">
        <v>845</v>
      </c>
    </row>
    <row r="820" spans="1:6" ht="12.5" x14ac:dyDescent="0.25">
      <c r="A820" s="84" t="s">
        <v>2313</v>
      </c>
      <c r="B820" s="84" t="s">
        <v>2314</v>
      </c>
      <c r="C820" s="86">
        <v>40909</v>
      </c>
      <c r="D820" s="86"/>
      <c r="E820" s="84" t="s">
        <v>844</v>
      </c>
      <c r="F820" s="84" t="s">
        <v>845</v>
      </c>
    </row>
    <row r="821" spans="1:6" ht="12.5" x14ac:dyDescent="0.25">
      <c r="A821" s="84" t="s">
        <v>2315</v>
      </c>
      <c r="B821" s="84" t="s">
        <v>2316</v>
      </c>
      <c r="C821" s="86">
        <v>40909</v>
      </c>
      <c r="D821" s="86">
        <v>44196</v>
      </c>
      <c r="E821" s="84" t="s">
        <v>844</v>
      </c>
      <c r="F821" s="84" t="s">
        <v>845</v>
      </c>
    </row>
    <row r="822" spans="1:6" ht="12.5" x14ac:dyDescent="0.25">
      <c r="A822" s="84" t="s">
        <v>2317</v>
      </c>
      <c r="B822" s="84" t="s">
        <v>2318</v>
      </c>
      <c r="C822" s="86">
        <v>40909</v>
      </c>
      <c r="D822" s="86"/>
      <c r="E822" s="84" t="s">
        <v>844</v>
      </c>
      <c r="F822" s="84" t="s">
        <v>845</v>
      </c>
    </row>
    <row r="823" spans="1:6" ht="12.5" x14ac:dyDescent="0.25">
      <c r="A823" s="84" t="s">
        <v>2319</v>
      </c>
      <c r="B823" s="84" t="s">
        <v>2320</v>
      </c>
      <c r="C823" s="86">
        <v>40909</v>
      </c>
      <c r="D823" s="86"/>
      <c r="E823" s="84" t="s">
        <v>844</v>
      </c>
      <c r="F823" s="84" t="s">
        <v>845</v>
      </c>
    </row>
    <row r="824" spans="1:6" ht="12.5" x14ac:dyDescent="0.25">
      <c r="A824" s="84" t="s">
        <v>2321</v>
      </c>
      <c r="B824" s="84" t="s">
        <v>2322</v>
      </c>
      <c r="C824" s="86">
        <v>40909</v>
      </c>
      <c r="D824" s="86"/>
      <c r="E824" s="84" t="s">
        <v>844</v>
      </c>
      <c r="F824" s="84" t="s">
        <v>845</v>
      </c>
    </row>
    <row r="825" spans="1:6" ht="12.5" x14ac:dyDescent="0.25">
      <c r="A825" s="84" t="s">
        <v>2323</v>
      </c>
      <c r="B825" s="84" t="s">
        <v>2324</v>
      </c>
      <c r="C825" s="86">
        <v>40909</v>
      </c>
      <c r="D825" s="86"/>
      <c r="E825" s="84" t="s">
        <v>844</v>
      </c>
      <c r="F825" s="84" t="s">
        <v>845</v>
      </c>
    </row>
    <row r="826" spans="1:6" ht="12.5" x14ac:dyDescent="0.25">
      <c r="A826" s="84" t="s">
        <v>2325</v>
      </c>
      <c r="B826" s="84" t="s">
        <v>2326</v>
      </c>
      <c r="C826" s="86"/>
      <c r="D826" s="86"/>
      <c r="E826" s="84" t="s">
        <v>678</v>
      </c>
      <c r="F826" s="84" t="s">
        <v>679</v>
      </c>
    </row>
    <row r="827" spans="1:6" ht="12.5" x14ac:dyDescent="0.25">
      <c r="A827" s="84" t="s">
        <v>2327</v>
      </c>
      <c r="B827" s="84" t="s">
        <v>2328</v>
      </c>
      <c r="C827" s="86"/>
      <c r="D827" s="86"/>
      <c r="E827" s="84" t="s">
        <v>678</v>
      </c>
      <c r="F827" s="84" t="s">
        <v>679</v>
      </c>
    </row>
    <row r="828" spans="1:6" ht="12.5" x14ac:dyDescent="0.25">
      <c r="A828" s="84" t="s">
        <v>2329</v>
      </c>
      <c r="B828" s="84" t="s">
        <v>2330</v>
      </c>
      <c r="C828" s="86"/>
      <c r="D828" s="86"/>
      <c r="E828" s="84" t="s">
        <v>678</v>
      </c>
      <c r="F828" s="84" t="s">
        <v>679</v>
      </c>
    </row>
    <row r="829" spans="1:6" ht="12.5" x14ac:dyDescent="0.25">
      <c r="A829" s="84" t="s">
        <v>2331</v>
      </c>
      <c r="B829" s="84" t="s">
        <v>2332</v>
      </c>
      <c r="C829" s="86"/>
      <c r="D829" s="86"/>
      <c r="E829" s="84" t="s">
        <v>678</v>
      </c>
      <c r="F829" s="84" t="s">
        <v>679</v>
      </c>
    </row>
    <row r="830" spans="1:6" ht="12.5" x14ac:dyDescent="0.25">
      <c r="A830" s="84" t="s">
        <v>2333</v>
      </c>
      <c r="B830" s="84" t="s">
        <v>2334</v>
      </c>
      <c r="C830" s="86"/>
      <c r="D830" s="86"/>
      <c r="E830" s="84" t="s">
        <v>678</v>
      </c>
      <c r="F830" s="84" t="s">
        <v>679</v>
      </c>
    </row>
    <row r="831" spans="1:6" ht="12.5" x14ac:dyDescent="0.25">
      <c r="A831" s="84" t="s">
        <v>2335</v>
      </c>
      <c r="B831" s="84" t="s">
        <v>2336</v>
      </c>
      <c r="C831" s="86"/>
      <c r="D831" s="86"/>
      <c r="E831" s="84" t="s">
        <v>678</v>
      </c>
      <c r="F831" s="84" t="s">
        <v>679</v>
      </c>
    </row>
    <row r="832" spans="1:6" ht="12.5" x14ac:dyDescent="0.25">
      <c r="A832" s="84" t="s">
        <v>2337</v>
      </c>
      <c r="B832" s="84" t="s">
        <v>2338</v>
      </c>
      <c r="C832" s="86"/>
      <c r="D832" s="86"/>
      <c r="E832" s="84" t="s">
        <v>678</v>
      </c>
      <c r="F832" s="84" t="s">
        <v>679</v>
      </c>
    </row>
    <row r="833" spans="1:6" ht="12.5" x14ac:dyDescent="0.25">
      <c r="A833" s="84" t="s">
        <v>2339</v>
      </c>
      <c r="B833" s="84" t="s">
        <v>2340</v>
      </c>
      <c r="C833" s="86"/>
      <c r="D833" s="86"/>
      <c r="E833" s="84" t="s">
        <v>678</v>
      </c>
      <c r="F833" s="84" t="s">
        <v>679</v>
      </c>
    </row>
    <row r="834" spans="1:6" ht="12.5" x14ac:dyDescent="0.25">
      <c r="A834" s="84" t="s">
        <v>2341</v>
      </c>
      <c r="B834" s="84" t="s">
        <v>2342</v>
      </c>
      <c r="C834" s="86"/>
      <c r="D834" s="86"/>
      <c r="E834" s="84" t="s">
        <v>678</v>
      </c>
      <c r="F834" s="84" t="s">
        <v>679</v>
      </c>
    </row>
    <row r="835" spans="1:6" ht="12.5" x14ac:dyDescent="0.25">
      <c r="A835" s="84" t="s">
        <v>2343</v>
      </c>
      <c r="B835" s="84" t="s">
        <v>2344</v>
      </c>
      <c r="C835" s="86"/>
      <c r="D835" s="86"/>
      <c r="E835" s="84" t="s">
        <v>678</v>
      </c>
      <c r="F835" s="84" t="s">
        <v>679</v>
      </c>
    </row>
    <row r="836" spans="1:6" ht="12.5" x14ac:dyDescent="0.25">
      <c r="A836" s="84" t="s">
        <v>2345</v>
      </c>
      <c r="B836" s="84" t="s">
        <v>2346</v>
      </c>
      <c r="C836" s="86"/>
      <c r="D836" s="86"/>
      <c r="E836" s="84" t="s">
        <v>678</v>
      </c>
      <c r="F836" s="84" t="s">
        <v>679</v>
      </c>
    </row>
    <row r="837" spans="1:6" ht="12.5" x14ac:dyDescent="0.25">
      <c r="A837" s="84" t="s">
        <v>2347</v>
      </c>
      <c r="B837" s="84" t="s">
        <v>2348</v>
      </c>
      <c r="C837" s="86"/>
      <c r="D837" s="86"/>
      <c r="E837" s="84" t="s">
        <v>678</v>
      </c>
      <c r="F837" s="84" t="s">
        <v>679</v>
      </c>
    </row>
    <row r="838" spans="1:6" ht="12.5" x14ac:dyDescent="0.25">
      <c r="A838" s="84" t="s">
        <v>2349</v>
      </c>
      <c r="B838" s="84" t="s">
        <v>2350</v>
      </c>
      <c r="C838" s="86"/>
      <c r="D838" s="86"/>
      <c r="E838" s="84" t="s">
        <v>678</v>
      </c>
      <c r="F838" s="84" t="s">
        <v>679</v>
      </c>
    </row>
    <row r="839" spans="1:6" ht="12.5" x14ac:dyDescent="0.25">
      <c r="A839" s="84" t="s">
        <v>2351</v>
      </c>
      <c r="B839" s="84" t="s">
        <v>2352</v>
      </c>
      <c r="C839" s="86"/>
      <c r="D839" s="86"/>
      <c r="E839" s="84" t="s">
        <v>678</v>
      </c>
      <c r="F839" s="84" t="s">
        <v>679</v>
      </c>
    </row>
    <row r="840" spans="1:6" ht="12.5" x14ac:dyDescent="0.25">
      <c r="A840" s="84" t="s">
        <v>2353</v>
      </c>
      <c r="B840" s="84" t="s">
        <v>2354</v>
      </c>
      <c r="C840" s="86"/>
      <c r="D840" s="86"/>
      <c r="E840" s="84" t="s">
        <v>678</v>
      </c>
      <c r="F840" s="84" t="s">
        <v>679</v>
      </c>
    </row>
    <row r="841" spans="1:6" ht="12.5" x14ac:dyDescent="0.25">
      <c r="A841" s="84" t="s">
        <v>2355</v>
      </c>
      <c r="B841" s="84" t="s">
        <v>2356</v>
      </c>
      <c r="C841" s="86">
        <v>43101</v>
      </c>
      <c r="D841" s="86"/>
      <c r="E841" s="84" t="s">
        <v>844</v>
      </c>
      <c r="F841" s="84" t="s">
        <v>845</v>
      </c>
    </row>
    <row r="842" spans="1:6" ht="12.5" x14ac:dyDescent="0.25">
      <c r="A842" s="84" t="s">
        <v>2357</v>
      </c>
      <c r="B842" s="84" t="s">
        <v>2358</v>
      </c>
      <c r="C842" s="86">
        <v>40909</v>
      </c>
      <c r="D842" s="86"/>
      <c r="E842" s="84" t="s">
        <v>844</v>
      </c>
      <c r="F842" s="84" t="s">
        <v>845</v>
      </c>
    </row>
    <row r="843" spans="1:6" ht="12.5" x14ac:dyDescent="0.25">
      <c r="A843" s="84" t="s">
        <v>2359</v>
      </c>
      <c r="B843" s="84" t="s">
        <v>2360</v>
      </c>
      <c r="C843" s="86">
        <v>40909</v>
      </c>
      <c r="D843" s="86">
        <v>43100</v>
      </c>
      <c r="E843" s="84" t="s">
        <v>844</v>
      </c>
      <c r="F843" s="84" t="s">
        <v>845</v>
      </c>
    </row>
    <row r="844" spans="1:6" ht="12.5" x14ac:dyDescent="0.25">
      <c r="A844" s="84" t="s">
        <v>2361</v>
      </c>
      <c r="B844" s="84" t="s">
        <v>2362</v>
      </c>
      <c r="C844" s="86">
        <v>40909</v>
      </c>
      <c r="D844" s="86">
        <v>43100</v>
      </c>
      <c r="E844" s="84" t="s">
        <v>844</v>
      </c>
      <c r="F844" s="84" t="s">
        <v>845</v>
      </c>
    </row>
    <row r="845" spans="1:6" ht="12.5" x14ac:dyDescent="0.25">
      <c r="A845" s="88" t="s">
        <v>2363</v>
      </c>
      <c r="B845" s="88" t="s">
        <v>2364</v>
      </c>
      <c r="C845" s="97"/>
      <c r="D845" s="97" t="s">
        <v>2365</v>
      </c>
      <c r="E845" s="88" t="s">
        <v>2363</v>
      </c>
      <c r="F845" s="88"/>
    </row>
    <row r="846" spans="1:6" ht="12.5" x14ac:dyDescent="0.25">
      <c r="A846" s="88" t="s">
        <v>2366</v>
      </c>
      <c r="B846" s="88" t="s">
        <v>2367</v>
      </c>
      <c r="C846" s="97"/>
      <c r="D846" s="97" t="s">
        <v>2365</v>
      </c>
      <c r="E846" s="88" t="s">
        <v>2366</v>
      </c>
      <c r="F846" s="88"/>
    </row>
    <row r="847" spans="1:6" ht="12.5" x14ac:dyDescent="0.25">
      <c r="A847" s="88" t="s">
        <v>2368</v>
      </c>
      <c r="B847" s="88" t="s">
        <v>2369</v>
      </c>
      <c r="C847" s="97"/>
      <c r="D847" s="97" t="s">
        <v>2365</v>
      </c>
      <c r="E847" s="88" t="s">
        <v>2368</v>
      </c>
      <c r="F847" s="88"/>
    </row>
    <row r="848" spans="1:6" ht="12.5" x14ac:dyDescent="0.25">
      <c r="A848" s="88" t="s">
        <v>2370</v>
      </c>
      <c r="B848" s="88" t="s">
        <v>2371</v>
      </c>
      <c r="C848" s="97"/>
      <c r="D848" s="97" t="s">
        <v>2365</v>
      </c>
      <c r="E848" s="88" t="s">
        <v>2370</v>
      </c>
      <c r="F848" s="88"/>
    </row>
    <row r="849" spans="1:6" ht="12.5" x14ac:dyDescent="0.25">
      <c r="A849" s="88" t="s">
        <v>2309</v>
      </c>
      <c r="B849" s="88" t="s">
        <v>2372</v>
      </c>
      <c r="C849" s="97"/>
      <c r="D849" s="97" t="s">
        <v>2365</v>
      </c>
      <c r="E849" s="88" t="s">
        <v>2309</v>
      </c>
      <c r="F849" s="88"/>
    </row>
    <row r="850" spans="1:6" ht="12.5" x14ac:dyDescent="0.25">
      <c r="A850" s="88" t="s">
        <v>2311</v>
      </c>
      <c r="B850" s="88" t="s">
        <v>2373</v>
      </c>
      <c r="C850" s="97"/>
      <c r="D850" s="97" t="s">
        <v>2365</v>
      </c>
      <c r="E850" s="88" t="s">
        <v>2311</v>
      </c>
      <c r="F850" s="88"/>
    </row>
    <row r="851" spans="1:6" ht="12.5" x14ac:dyDescent="0.25">
      <c r="A851" s="88" t="s">
        <v>2313</v>
      </c>
      <c r="B851" s="88" t="s">
        <v>2374</v>
      </c>
      <c r="C851" s="97"/>
      <c r="D851" s="97" t="s">
        <v>2365</v>
      </c>
      <c r="E851" s="88" t="s">
        <v>2313</v>
      </c>
      <c r="F851" s="88"/>
    </row>
    <row r="852" spans="1:6" ht="12.5" x14ac:dyDescent="0.25">
      <c r="A852" s="88" t="s">
        <v>2315</v>
      </c>
      <c r="B852" s="88" t="s">
        <v>2375</v>
      </c>
      <c r="C852" s="97"/>
      <c r="D852" s="97" t="s">
        <v>2365</v>
      </c>
      <c r="E852" s="88" t="s">
        <v>2315</v>
      </c>
      <c r="F852" s="88"/>
    </row>
    <row r="853" spans="1:6" ht="12.5" x14ac:dyDescent="0.25">
      <c r="A853" s="88" t="s">
        <v>2376</v>
      </c>
      <c r="B853" s="88" t="s">
        <v>2377</v>
      </c>
      <c r="C853" s="97"/>
      <c r="D853" s="97" t="s">
        <v>2365</v>
      </c>
      <c r="E853" s="88" t="s">
        <v>2376</v>
      </c>
      <c r="F853" s="88"/>
    </row>
    <row r="854" spans="1:6" ht="12.5" x14ac:dyDescent="0.25">
      <c r="A854" s="88" t="s">
        <v>2317</v>
      </c>
      <c r="B854" s="88" t="s">
        <v>2378</v>
      </c>
      <c r="C854" s="97"/>
      <c r="D854" s="97" t="s">
        <v>2365</v>
      </c>
      <c r="E854" s="88" t="s">
        <v>2317</v>
      </c>
      <c r="F854" s="88"/>
    </row>
    <row r="855" spans="1:6" ht="12.5" x14ac:dyDescent="0.25">
      <c r="A855" s="88" t="s">
        <v>2319</v>
      </c>
      <c r="B855" s="88" t="s">
        <v>2379</v>
      </c>
      <c r="C855" s="97"/>
      <c r="D855" s="97" t="s">
        <v>2365</v>
      </c>
      <c r="E855" s="88" t="s">
        <v>2319</v>
      </c>
      <c r="F855" s="88"/>
    </row>
    <row r="856" spans="1:6" ht="12.5" x14ac:dyDescent="0.25">
      <c r="A856" s="88" t="s">
        <v>2321</v>
      </c>
      <c r="B856" s="88" t="s">
        <v>2380</v>
      </c>
      <c r="C856" s="97"/>
      <c r="D856" s="97" t="s">
        <v>2365</v>
      </c>
      <c r="E856" s="88" t="s">
        <v>2321</v>
      </c>
      <c r="F856" s="88"/>
    </row>
    <row r="857" spans="1:6" ht="12.5" x14ac:dyDescent="0.25">
      <c r="A857" s="88" t="s">
        <v>2323</v>
      </c>
      <c r="B857" s="88" t="s">
        <v>2381</v>
      </c>
      <c r="C857" s="97"/>
      <c r="D857" s="97" t="s">
        <v>2365</v>
      </c>
      <c r="E857" s="88" t="s">
        <v>2323</v>
      </c>
      <c r="F857" s="88"/>
    </row>
    <row r="858" spans="1:6" ht="12.5" x14ac:dyDescent="0.25">
      <c r="A858" s="88" t="s">
        <v>2382</v>
      </c>
      <c r="B858" s="88" t="s">
        <v>2383</v>
      </c>
      <c r="C858" s="97"/>
      <c r="D858" s="97" t="s">
        <v>2365</v>
      </c>
      <c r="E858" s="88" t="s">
        <v>2382</v>
      </c>
      <c r="F858" s="88"/>
    </row>
    <row r="859" spans="1:6" ht="12.5" x14ac:dyDescent="0.25">
      <c r="A859" s="88" t="s">
        <v>2355</v>
      </c>
      <c r="B859" s="88" t="s">
        <v>2384</v>
      </c>
      <c r="C859" s="97"/>
      <c r="D859" s="97" t="s">
        <v>2365</v>
      </c>
      <c r="E859" s="88" t="s">
        <v>2355</v>
      </c>
      <c r="F859" s="88"/>
    </row>
    <row r="860" spans="1:6" ht="12.5" x14ac:dyDescent="0.25">
      <c r="A860" s="88" t="s">
        <v>2357</v>
      </c>
      <c r="B860" s="88" t="s">
        <v>2358</v>
      </c>
      <c r="C860" s="97"/>
      <c r="D860" s="97" t="s">
        <v>2365</v>
      </c>
      <c r="E860" s="88" t="s">
        <v>2357</v>
      </c>
      <c r="F860" s="88"/>
    </row>
  </sheetData>
  <mergeCells count="1">
    <mergeCell ref="A1:F1"/>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7406F-CD2C-45FA-A771-AA93C769E4F0}">
  <sheetPr codeName="Sheet20">
    <tabColor theme="6" tint="0.39997558519241921"/>
  </sheetPr>
  <dimension ref="A1:H62"/>
  <sheetViews>
    <sheetView workbookViewId="0">
      <selection activeCell="J11" sqref="J11"/>
    </sheetView>
  </sheetViews>
  <sheetFormatPr defaultRowHeight="12" x14ac:dyDescent="0.25"/>
  <cols>
    <col min="1" max="1" width="14.26953125" customWidth="1"/>
    <col min="2" max="2" width="14.453125" customWidth="1"/>
    <col min="3" max="3" width="14.81640625" customWidth="1"/>
    <col min="4" max="4" width="14" customWidth="1"/>
    <col min="5" max="5" width="93.453125" customWidth="1"/>
    <col min="6" max="6" width="12.81640625" bestFit="1" customWidth="1"/>
    <col min="7" max="7" width="13.453125" customWidth="1"/>
    <col min="8" max="8" width="33.26953125" bestFit="1" customWidth="1"/>
  </cols>
  <sheetData>
    <row r="1" spans="1:8" ht="68.25" customHeight="1" x14ac:dyDescent="0.25">
      <c r="A1" s="170" t="s">
        <v>2386</v>
      </c>
      <c r="B1" s="170"/>
      <c r="C1" s="170"/>
      <c r="D1" s="170"/>
      <c r="E1" s="170"/>
      <c r="F1" s="170"/>
      <c r="G1" s="170"/>
      <c r="H1" s="170"/>
    </row>
    <row r="2" spans="1:8" ht="39" x14ac:dyDescent="0.25">
      <c r="A2" s="98" t="s">
        <v>2387</v>
      </c>
      <c r="B2" s="98" t="s">
        <v>2388</v>
      </c>
      <c r="C2" s="98" t="s">
        <v>2389</v>
      </c>
      <c r="D2" s="98" t="s">
        <v>2390</v>
      </c>
      <c r="E2" s="98" t="s">
        <v>2391</v>
      </c>
      <c r="F2" s="98" t="s">
        <v>2392</v>
      </c>
      <c r="G2" s="98" t="s">
        <v>2393</v>
      </c>
      <c r="H2" s="98" t="s">
        <v>2391</v>
      </c>
    </row>
    <row r="3" spans="1:8" ht="12.5" x14ac:dyDescent="0.25">
      <c r="A3" s="88" t="s">
        <v>6</v>
      </c>
      <c r="B3" s="88" t="s">
        <v>2394</v>
      </c>
      <c r="C3" s="88"/>
      <c r="D3" s="88" t="s">
        <v>2395</v>
      </c>
      <c r="E3" s="88" t="s">
        <v>2396</v>
      </c>
      <c r="F3" s="99">
        <v>45862.47</v>
      </c>
      <c r="G3" s="88" t="s">
        <v>2397</v>
      </c>
      <c r="H3" s="88" t="s">
        <v>2398</v>
      </c>
    </row>
    <row r="4" spans="1:8" ht="12.5" x14ac:dyDescent="0.25">
      <c r="A4" s="88" t="s">
        <v>6</v>
      </c>
      <c r="B4" s="88" t="s">
        <v>2399</v>
      </c>
      <c r="C4" s="88"/>
      <c r="D4" s="88" t="s">
        <v>2400</v>
      </c>
      <c r="E4" s="88" t="s">
        <v>2401</v>
      </c>
      <c r="F4" s="99">
        <v>38878.379999999997</v>
      </c>
      <c r="G4" s="88" t="s">
        <v>2397</v>
      </c>
      <c r="H4" s="88" t="s">
        <v>2398</v>
      </c>
    </row>
    <row r="5" spans="1:8" ht="12.5" x14ac:dyDescent="0.25">
      <c r="A5" s="88" t="s">
        <v>6</v>
      </c>
      <c r="B5" s="88" t="s">
        <v>2402</v>
      </c>
      <c r="C5" s="88"/>
      <c r="D5" s="88" t="s">
        <v>2403</v>
      </c>
      <c r="E5" s="88" t="s">
        <v>2404</v>
      </c>
      <c r="F5" s="99">
        <v>39665.519999999997</v>
      </c>
      <c r="G5" s="88" t="s">
        <v>2397</v>
      </c>
      <c r="H5" s="88" t="s">
        <v>2398</v>
      </c>
    </row>
    <row r="6" spans="1:8" ht="12.5" x14ac:dyDescent="0.25">
      <c r="A6" s="88" t="s">
        <v>6</v>
      </c>
      <c r="B6" s="88" t="s">
        <v>2405</v>
      </c>
      <c r="C6" s="88"/>
      <c r="D6" s="88" t="s">
        <v>2406</v>
      </c>
      <c r="E6" s="88" t="s">
        <v>2407</v>
      </c>
      <c r="F6" s="99">
        <v>9416.59</v>
      </c>
      <c r="G6" s="88" t="s">
        <v>2397</v>
      </c>
      <c r="H6" s="88" t="s">
        <v>2398</v>
      </c>
    </row>
    <row r="7" spans="1:8" ht="12.5" x14ac:dyDescent="0.25">
      <c r="A7" s="88" t="s">
        <v>6</v>
      </c>
      <c r="B7" s="88" t="s">
        <v>2408</v>
      </c>
      <c r="C7" s="88"/>
      <c r="D7" s="88" t="s">
        <v>2409</v>
      </c>
      <c r="E7" s="88" t="s">
        <v>2410</v>
      </c>
      <c r="F7" s="99">
        <v>15843.99</v>
      </c>
      <c r="G7" s="88" t="s">
        <v>2397</v>
      </c>
      <c r="H7" s="88" t="s">
        <v>2398</v>
      </c>
    </row>
    <row r="8" spans="1:8" ht="12.5" x14ac:dyDescent="0.25">
      <c r="A8" s="88" t="s">
        <v>6</v>
      </c>
      <c r="B8" s="88" t="s">
        <v>2411</v>
      </c>
      <c r="C8" s="88"/>
      <c r="D8" s="88" t="s">
        <v>2412</v>
      </c>
      <c r="E8" s="88" t="s">
        <v>2413</v>
      </c>
      <c r="F8" s="99">
        <v>33701.589999999997</v>
      </c>
      <c r="G8" s="88" t="s">
        <v>2397</v>
      </c>
      <c r="H8" s="88" t="s">
        <v>2398</v>
      </c>
    </row>
    <row r="9" spans="1:8" ht="12.5" x14ac:dyDescent="0.25">
      <c r="A9" s="88" t="s">
        <v>6</v>
      </c>
      <c r="B9" s="88" t="s">
        <v>2414</v>
      </c>
      <c r="C9" s="88"/>
      <c r="D9" s="88" t="s">
        <v>2415</v>
      </c>
      <c r="E9" s="88" t="s">
        <v>2416</v>
      </c>
      <c r="F9" s="99">
        <v>24951.47</v>
      </c>
      <c r="G9" s="88" t="s">
        <v>2397</v>
      </c>
      <c r="H9" s="88" t="s">
        <v>2398</v>
      </c>
    </row>
    <row r="10" spans="1:8" ht="12.5" x14ac:dyDescent="0.25">
      <c r="A10" s="88" t="s">
        <v>6</v>
      </c>
      <c r="B10" s="88" t="s">
        <v>2417</v>
      </c>
      <c r="C10" s="88"/>
      <c r="D10" s="88" t="s">
        <v>2418</v>
      </c>
      <c r="E10" s="88" t="s">
        <v>2419</v>
      </c>
      <c r="F10" s="99">
        <v>29917.73</v>
      </c>
      <c r="G10" s="88" t="s">
        <v>2397</v>
      </c>
      <c r="H10" s="88" t="s">
        <v>2398</v>
      </c>
    </row>
    <row r="11" spans="1:8" ht="12.5" x14ac:dyDescent="0.25">
      <c r="A11" s="88" t="s">
        <v>6</v>
      </c>
      <c r="B11" s="88" t="s">
        <v>2420</v>
      </c>
      <c r="C11" s="88"/>
      <c r="D11" s="88" t="s">
        <v>2421</v>
      </c>
      <c r="E11" s="88" t="s">
        <v>2422</v>
      </c>
      <c r="F11" s="99">
        <v>62020.79</v>
      </c>
      <c r="G11" s="88" t="s">
        <v>2397</v>
      </c>
      <c r="H11" s="88" t="s">
        <v>2398</v>
      </c>
    </row>
    <row r="12" spans="1:8" ht="12.5" x14ac:dyDescent="0.25">
      <c r="A12" s="88" t="s">
        <v>6</v>
      </c>
      <c r="B12" s="88" t="s">
        <v>2423</v>
      </c>
      <c r="C12" s="88"/>
      <c r="D12" s="88" t="s">
        <v>2424</v>
      </c>
      <c r="E12" s="88" t="s">
        <v>2425</v>
      </c>
      <c r="F12" s="99">
        <v>18372.810000000001</v>
      </c>
      <c r="G12" s="88" t="s">
        <v>2397</v>
      </c>
      <c r="H12" s="88" t="s">
        <v>2398</v>
      </c>
    </row>
    <row r="13" spans="1:8" ht="12.5" x14ac:dyDescent="0.25">
      <c r="A13" s="88" t="s">
        <v>6</v>
      </c>
      <c r="B13" s="88" t="s">
        <v>2426</v>
      </c>
      <c r="C13" s="88"/>
      <c r="D13" s="88" t="s">
        <v>2427</v>
      </c>
      <c r="E13" s="88" t="s">
        <v>2428</v>
      </c>
      <c r="F13" s="99">
        <v>13967.58</v>
      </c>
      <c r="G13" s="88" t="s">
        <v>2397</v>
      </c>
      <c r="H13" s="88" t="s">
        <v>2398</v>
      </c>
    </row>
    <row r="14" spans="1:8" ht="12.5" x14ac:dyDescent="0.25">
      <c r="A14" s="88" t="s">
        <v>6</v>
      </c>
      <c r="B14" s="88" t="s">
        <v>2429</v>
      </c>
      <c r="C14" s="88"/>
      <c r="D14" s="88" t="s">
        <v>2430</v>
      </c>
      <c r="E14" s="88" t="s">
        <v>2431</v>
      </c>
      <c r="F14" s="99">
        <v>41794.03</v>
      </c>
      <c r="G14" s="88" t="s">
        <v>2397</v>
      </c>
      <c r="H14" s="88" t="s">
        <v>2398</v>
      </c>
    </row>
    <row r="15" spans="1:8" ht="12.5" x14ac:dyDescent="0.25">
      <c r="A15" s="88" t="s">
        <v>6</v>
      </c>
      <c r="B15" s="88" t="s">
        <v>2432</v>
      </c>
      <c r="C15" s="88"/>
      <c r="D15" s="88" t="s">
        <v>2433</v>
      </c>
      <c r="E15" s="88" t="s">
        <v>2434</v>
      </c>
      <c r="F15" s="99">
        <v>16513.150000000001</v>
      </c>
      <c r="G15" s="88" t="s">
        <v>2397</v>
      </c>
      <c r="H15" s="88" t="s">
        <v>2398</v>
      </c>
    </row>
    <row r="16" spans="1:8" ht="12.5" x14ac:dyDescent="0.25">
      <c r="A16" s="88" t="s">
        <v>6</v>
      </c>
      <c r="B16" s="88" t="s">
        <v>2435</v>
      </c>
      <c r="C16" s="88"/>
      <c r="D16" s="88" t="s">
        <v>2436</v>
      </c>
      <c r="E16" s="88" t="s">
        <v>2437</v>
      </c>
      <c r="F16" s="99">
        <v>50113.29</v>
      </c>
      <c r="G16" s="88" t="s">
        <v>2397</v>
      </c>
      <c r="H16" s="88" t="s">
        <v>2398</v>
      </c>
    </row>
    <row r="17" spans="1:8" ht="12.5" x14ac:dyDescent="0.25">
      <c r="A17" s="88" t="s">
        <v>6</v>
      </c>
      <c r="B17" s="88" t="s">
        <v>2438</v>
      </c>
      <c r="C17" s="88"/>
      <c r="D17" s="88" t="s">
        <v>2439</v>
      </c>
      <c r="E17" s="88" t="s">
        <v>2440</v>
      </c>
      <c r="F17" s="99">
        <v>11137.58</v>
      </c>
      <c r="G17" s="88" t="s">
        <v>2397</v>
      </c>
      <c r="H17" s="88" t="s">
        <v>2398</v>
      </c>
    </row>
    <row r="18" spans="1:8" ht="12.5" x14ac:dyDescent="0.25">
      <c r="A18" s="88" t="s">
        <v>6</v>
      </c>
      <c r="B18" s="88" t="s">
        <v>2441</v>
      </c>
      <c r="C18" s="88"/>
      <c r="D18" s="88" t="s">
        <v>2442</v>
      </c>
      <c r="E18" s="88" t="s">
        <v>2443</v>
      </c>
      <c r="F18" s="99">
        <v>31042.27</v>
      </c>
      <c r="G18" s="88" t="s">
        <v>2397</v>
      </c>
      <c r="H18" s="88" t="s">
        <v>2398</v>
      </c>
    </row>
    <row r="19" spans="1:8" ht="12.5" x14ac:dyDescent="0.25">
      <c r="A19" s="88" t="s">
        <v>6</v>
      </c>
      <c r="B19" s="88" t="s">
        <v>2444</v>
      </c>
      <c r="C19" s="88"/>
      <c r="D19" s="88" t="s">
        <v>2445</v>
      </c>
      <c r="E19" s="88" t="s">
        <v>2446</v>
      </c>
      <c r="F19" s="99">
        <v>58731.96</v>
      </c>
      <c r="G19" s="88" t="s">
        <v>2397</v>
      </c>
      <c r="H19" s="88" t="s">
        <v>2398</v>
      </c>
    </row>
    <row r="20" spans="1:8" ht="12.5" x14ac:dyDescent="0.25">
      <c r="A20" s="88" t="s">
        <v>6</v>
      </c>
      <c r="B20" s="88" t="s">
        <v>2447</v>
      </c>
      <c r="C20" s="88"/>
      <c r="D20" s="88" t="s">
        <v>2448</v>
      </c>
      <c r="E20" s="88" t="s">
        <v>2449</v>
      </c>
      <c r="F20" s="99">
        <v>19427.59</v>
      </c>
      <c r="G20" s="88" t="s">
        <v>2397</v>
      </c>
      <c r="H20" s="88" t="s">
        <v>2398</v>
      </c>
    </row>
    <row r="21" spans="1:8" ht="12.5" x14ac:dyDescent="0.25">
      <c r="A21" s="88" t="s">
        <v>6</v>
      </c>
      <c r="B21" s="88" t="s">
        <v>2450</v>
      </c>
      <c r="C21" s="88"/>
      <c r="D21" s="88" t="s">
        <v>2451</v>
      </c>
      <c r="E21" s="88" t="s">
        <v>2452</v>
      </c>
      <c r="F21" s="99">
        <v>75974.45</v>
      </c>
      <c r="G21" s="88" t="s">
        <v>2397</v>
      </c>
      <c r="H21" s="88" t="s">
        <v>2398</v>
      </c>
    </row>
    <row r="22" spans="1:8" ht="12.5" x14ac:dyDescent="0.25">
      <c r="A22" s="88" t="s">
        <v>6</v>
      </c>
      <c r="B22" s="88" t="s">
        <v>2453</v>
      </c>
      <c r="C22" s="88"/>
      <c r="D22" s="88" t="s">
        <v>2454</v>
      </c>
      <c r="E22" s="88" t="s">
        <v>2455</v>
      </c>
      <c r="F22" s="99">
        <v>21432.82</v>
      </c>
      <c r="G22" s="88" t="s">
        <v>2397</v>
      </c>
      <c r="H22" s="88" t="s">
        <v>2398</v>
      </c>
    </row>
    <row r="23" spans="1:8" ht="12.5" x14ac:dyDescent="0.25">
      <c r="A23" s="88" t="s">
        <v>6</v>
      </c>
      <c r="B23" s="88" t="s">
        <v>2456</v>
      </c>
      <c r="C23" s="88" t="s">
        <v>2457</v>
      </c>
      <c r="D23" s="88" t="s">
        <v>2458</v>
      </c>
      <c r="E23" s="88" t="s">
        <v>2459</v>
      </c>
      <c r="F23" s="99">
        <v>50126.92</v>
      </c>
      <c r="G23" s="100" t="s">
        <v>2460</v>
      </c>
      <c r="H23" s="88" t="s">
        <v>2461</v>
      </c>
    </row>
    <row r="24" spans="1:8" ht="12.5" x14ac:dyDescent="0.25">
      <c r="A24" s="88" t="s">
        <v>6</v>
      </c>
      <c r="B24" s="88" t="s">
        <v>2462</v>
      </c>
      <c r="C24" s="88" t="s">
        <v>2463</v>
      </c>
      <c r="D24" s="88" t="s">
        <v>2464</v>
      </c>
      <c r="E24" s="88" t="s">
        <v>2465</v>
      </c>
      <c r="F24" s="99">
        <v>18664.080000000002</v>
      </c>
      <c r="G24" s="100" t="s">
        <v>2460</v>
      </c>
      <c r="H24" s="88" t="s">
        <v>2461</v>
      </c>
    </row>
    <row r="25" spans="1:8" ht="12.5" x14ac:dyDescent="0.25">
      <c r="A25" s="88" t="s">
        <v>6</v>
      </c>
      <c r="B25" s="88" t="s">
        <v>2466</v>
      </c>
      <c r="C25" s="88" t="s">
        <v>2467</v>
      </c>
      <c r="D25" s="88" t="s">
        <v>2468</v>
      </c>
      <c r="E25" s="88" t="s">
        <v>2469</v>
      </c>
      <c r="F25" s="99">
        <v>79049.61</v>
      </c>
      <c r="G25" s="100" t="s">
        <v>2460</v>
      </c>
      <c r="H25" s="88" t="s">
        <v>2461</v>
      </c>
    </row>
    <row r="26" spans="1:8" ht="12.5" x14ac:dyDescent="0.25">
      <c r="A26" s="88" t="s">
        <v>6</v>
      </c>
      <c r="B26" s="88" t="s">
        <v>2470</v>
      </c>
      <c r="C26" s="88" t="s">
        <v>2471</v>
      </c>
      <c r="D26" s="88" t="s">
        <v>2472</v>
      </c>
      <c r="E26" s="88" t="s">
        <v>2473</v>
      </c>
      <c r="F26" s="99">
        <v>20242.12</v>
      </c>
      <c r="G26" s="100" t="s">
        <v>2460</v>
      </c>
      <c r="H26" s="88" t="s">
        <v>2461</v>
      </c>
    </row>
    <row r="27" spans="1:8" ht="12.5" x14ac:dyDescent="0.25">
      <c r="A27" s="88" t="s">
        <v>6</v>
      </c>
      <c r="B27" s="88" t="s">
        <v>2474</v>
      </c>
      <c r="C27" s="88" t="s">
        <v>2475</v>
      </c>
      <c r="D27" s="88" t="s">
        <v>2476</v>
      </c>
      <c r="E27" s="88" t="s">
        <v>2477</v>
      </c>
      <c r="F27" s="99">
        <v>43703.17</v>
      </c>
      <c r="G27" s="100" t="s">
        <v>2460</v>
      </c>
      <c r="H27" s="88" t="s">
        <v>2461</v>
      </c>
    </row>
    <row r="28" spans="1:8" ht="12.5" x14ac:dyDescent="0.25">
      <c r="A28" s="88" t="s">
        <v>6</v>
      </c>
      <c r="B28" s="88" t="s">
        <v>2478</v>
      </c>
      <c r="C28" s="88" t="s">
        <v>2479</v>
      </c>
      <c r="D28" s="88" t="s">
        <v>2480</v>
      </c>
      <c r="E28" s="88" t="s">
        <v>2481</v>
      </c>
      <c r="F28" s="99">
        <v>20355.150000000001</v>
      </c>
      <c r="G28" s="100" t="s">
        <v>2460</v>
      </c>
      <c r="H28" s="88" t="s">
        <v>2461</v>
      </c>
    </row>
    <row r="29" spans="1:8" ht="12.5" x14ac:dyDescent="0.25">
      <c r="A29" s="88" t="s">
        <v>6</v>
      </c>
      <c r="B29" s="88" t="s">
        <v>2482</v>
      </c>
      <c r="C29" s="88" t="s">
        <v>2483</v>
      </c>
      <c r="D29" s="88" t="s">
        <v>2484</v>
      </c>
      <c r="E29" s="88" t="s">
        <v>2485</v>
      </c>
      <c r="F29" s="99">
        <v>117357.71</v>
      </c>
      <c r="G29" s="100" t="s">
        <v>2460</v>
      </c>
      <c r="H29" s="88" t="s">
        <v>2461</v>
      </c>
    </row>
    <row r="30" spans="1:8" ht="12.5" x14ac:dyDescent="0.25">
      <c r="A30" s="88" t="s">
        <v>6</v>
      </c>
      <c r="B30" s="88" t="s">
        <v>2486</v>
      </c>
      <c r="C30" s="88" t="s">
        <v>2487</v>
      </c>
      <c r="D30" s="88" t="s">
        <v>2488</v>
      </c>
      <c r="E30" s="88" t="s">
        <v>2489</v>
      </c>
      <c r="F30" s="99">
        <v>71704.56</v>
      </c>
      <c r="G30" s="100" t="s">
        <v>2460</v>
      </c>
      <c r="H30" s="88" t="s">
        <v>2461</v>
      </c>
    </row>
    <row r="31" spans="1:8" ht="12.5" x14ac:dyDescent="0.25">
      <c r="A31" s="88" t="s">
        <v>6</v>
      </c>
      <c r="B31" s="88" t="s">
        <v>2490</v>
      </c>
      <c r="C31" s="88" t="s">
        <v>2491</v>
      </c>
      <c r="D31" s="88" t="s">
        <v>2492</v>
      </c>
      <c r="E31" s="88" t="s">
        <v>2493</v>
      </c>
      <c r="F31" s="99">
        <v>27461.83</v>
      </c>
      <c r="G31" s="100" t="s">
        <v>2460</v>
      </c>
      <c r="H31" s="88" t="s">
        <v>2461</v>
      </c>
    </row>
    <row r="32" spans="1:8" ht="12.5" x14ac:dyDescent="0.25">
      <c r="A32" s="88" t="s">
        <v>6</v>
      </c>
      <c r="B32" s="88" t="s">
        <v>2494</v>
      </c>
      <c r="C32" s="88" t="s">
        <v>2495</v>
      </c>
      <c r="D32" s="88" t="s">
        <v>2496</v>
      </c>
      <c r="E32" s="88" t="s">
        <v>2497</v>
      </c>
      <c r="F32" s="99">
        <v>52399.02</v>
      </c>
      <c r="G32" s="100" t="s">
        <v>2460</v>
      </c>
      <c r="H32" s="88" t="s">
        <v>2461</v>
      </c>
    </row>
    <row r="33" spans="1:8" ht="12.5" x14ac:dyDescent="0.25">
      <c r="A33" s="88" t="s">
        <v>6</v>
      </c>
      <c r="B33" s="88" t="s">
        <v>2498</v>
      </c>
      <c r="C33" s="88" t="s">
        <v>2499</v>
      </c>
      <c r="D33" s="88" t="s">
        <v>2500</v>
      </c>
      <c r="E33" s="88" t="s">
        <v>2501</v>
      </c>
      <c r="F33" s="99">
        <v>16748.71</v>
      </c>
      <c r="G33" s="100" t="s">
        <v>2460</v>
      </c>
      <c r="H33" s="88" t="s">
        <v>2461</v>
      </c>
    </row>
    <row r="34" spans="1:8" ht="12.5" x14ac:dyDescent="0.25">
      <c r="A34" s="88" t="s">
        <v>6</v>
      </c>
      <c r="B34" s="88" t="s">
        <v>2502</v>
      </c>
      <c r="C34" s="88" t="s">
        <v>2503</v>
      </c>
      <c r="D34" s="88" t="s">
        <v>2504</v>
      </c>
      <c r="E34" s="88" t="s">
        <v>2505</v>
      </c>
      <c r="F34" s="99">
        <v>39191.199999999997</v>
      </c>
      <c r="G34" s="100" t="s">
        <v>2460</v>
      </c>
      <c r="H34" s="88" t="s">
        <v>2461</v>
      </c>
    </row>
    <row r="35" spans="1:8" ht="12.5" x14ac:dyDescent="0.25">
      <c r="A35" s="88" t="s">
        <v>6</v>
      </c>
      <c r="B35" s="88" t="s">
        <v>2506</v>
      </c>
      <c r="C35" s="88" t="s">
        <v>2507</v>
      </c>
      <c r="D35" s="88" t="s">
        <v>2508</v>
      </c>
      <c r="E35" s="88" t="s">
        <v>2509</v>
      </c>
      <c r="F35" s="99">
        <v>13467.78</v>
      </c>
      <c r="G35" s="100" t="s">
        <v>2460</v>
      </c>
      <c r="H35" s="88" t="s">
        <v>2461</v>
      </c>
    </row>
    <row r="36" spans="1:8" ht="12.5" x14ac:dyDescent="0.25">
      <c r="A36" s="88" t="s">
        <v>6</v>
      </c>
      <c r="B36" s="88" t="s">
        <v>2510</v>
      </c>
      <c r="C36" s="88" t="s">
        <v>2511</v>
      </c>
      <c r="D36" s="88" t="s">
        <v>2512</v>
      </c>
      <c r="E36" s="88" t="s">
        <v>2513</v>
      </c>
      <c r="F36" s="99">
        <v>14845.91</v>
      </c>
      <c r="G36" s="100" t="s">
        <v>2460</v>
      </c>
      <c r="H36" s="88" t="s">
        <v>2461</v>
      </c>
    </row>
    <row r="37" spans="1:8" ht="12.5" x14ac:dyDescent="0.25">
      <c r="A37" s="88" t="s">
        <v>6</v>
      </c>
      <c r="B37" s="88" t="s">
        <v>2514</v>
      </c>
      <c r="C37" s="88" t="s">
        <v>2515</v>
      </c>
      <c r="D37" s="88" t="s">
        <v>2516</v>
      </c>
      <c r="E37" s="88" t="s">
        <v>2517</v>
      </c>
      <c r="F37" s="99">
        <v>9999.1299999999992</v>
      </c>
      <c r="G37" s="100" t="s">
        <v>2460</v>
      </c>
      <c r="H37" s="88" t="s">
        <v>2461</v>
      </c>
    </row>
    <row r="38" spans="1:8" ht="12.5" x14ac:dyDescent="0.25">
      <c r="A38" s="88" t="s">
        <v>6</v>
      </c>
      <c r="B38" s="88" t="s">
        <v>2518</v>
      </c>
      <c r="C38" s="88" t="s">
        <v>2519</v>
      </c>
      <c r="D38" s="88" t="s">
        <v>2520</v>
      </c>
      <c r="E38" s="88" t="s">
        <v>2521</v>
      </c>
      <c r="F38" s="99">
        <v>38986.43</v>
      </c>
      <c r="G38" s="100" t="s">
        <v>2460</v>
      </c>
      <c r="H38" s="88" t="s">
        <v>2461</v>
      </c>
    </row>
    <row r="39" spans="1:8" ht="12.5" x14ac:dyDescent="0.25">
      <c r="A39" s="88" t="s">
        <v>6</v>
      </c>
      <c r="B39" s="88" t="s">
        <v>2522</v>
      </c>
      <c r="C39" s="88" t="s">
        <v>2523</v>
      </c>
      <c r="D39" s="88" t="s">
        <v>2524</v>
      </c>
      <c r="E39" s="88" t="s">
        <v>2525</v>
      </c>
      <c r="F39" s="99">
        <v>95222.82</v>
      </c>
      <c r="G39" s="100" t="s">
        <v>2460</v>
      </c>
      <c r="H39" s="88" t="s">
        <v>2461</v>
      </c>
    </row>
    <row r="40" spans="1:8" ht="12.5" x14ac:dyDescent="0.25">
      <c r="A40" s="88" t="s">
        <v>6</v>
      </c>
      <c r="B40" s="88" t="s">
        <v>2526</v>
      </c>
      <c r="C40" s="88" t="s">
        <v>2527</v>
      </c>
      <c r="D40" s="88" t="s">
        <v>2528</v>
      </c>
      <c r="E40" s="88" t="s">
        <v>2529</v>
      </c>
      <c r="F40" s="99">
        <v>44908.49</v>
      </c>
      <c r="G40" s="100" t="s">
        <v>2460</v>
      </c>
      <c r="H40" s="88" t="s">
        <v>2461</v>
      </c>
    </row>
    <row r="41" spans="1:8" ht="12.5" x14ac:dyDescent="0.25">
      <c r="A41" s="88" t="s">
        <v>6</v>
      </c>
      <c r="B41" s="88" t="s">
        <v>2530</v>
      </c>
      <c r="C41" s="88" t="s">
        <v>2531</v>
      </c>
      <c r="D41" s="88" t="s">
        <v>2532</v>
      </c>
      <c r="E41" s="88" t="s">
        <v>2533</v>
      </c>
      <c r="F41" s="99">
        <v>76184.100000000006</v>
      </c>
      <c r="G41" s="100" t="s">
        <v>2460</v>
      </c>
      <c r="H41" s="88" t="s">
        <v>2461</v>
      </c>
    </row>
    <row r="42" spans="1:8" ht="12.5" x14ac:dyDescent="0.25">
      <c r="A42" s="88" t="s">
        <v>6</v>
      </c>
      <c r="B42" s="88" t="s">
        <v>2534</v>
      </c>
      <c r="C42" s="88" t="s">
        <v>2535</v>
      </c>
      <c r="D42" s="88" t="s">
        <v>2536</v>
      </c>
      <c r="E42" s="88" t="s">
        <v>2537</v>
      </c>
      <c r="F42" s="99">
        <v>44967.27</v>
      </c>
      <c r="G42" s="100" t="s">
        <v>2460</v>
      </c>
      <c r="H42" s="88" t="s">
        <v>2461</v>
      </c>
    </row>
    <row r="43" spans="1:8" ht="12.5" x14ac:dyDescent="0.25">
      <c r="A43" s="88" t="s">
        <v>6</v>
      </c>
      <c r="B43" s="88" t="s">
        <v>2538</v>
      </c>
      <c r="C43" s="88" t="s">
        <v>2539</v>
      </c>
      <c r="D43" s="88" t="s">
        <v>2540</v>
      </c>
      <c r="E43" s="88" t="s">
        <v>2541</v>
      </c>
      <c r="F43" s="99">
        <v>34922.65</v>
      </c>
      <c r="G43" s="100" t="s">
        <v>2460</v>
      </c>
      <c r="H43" s="88" t="s">
        <v>2461</v>
      </c>
    </row>
    <row r="44" spans="1:8" ht="12.5" x14ac:dyDescent="0.25">
      <c r="A44" s="88" t="s">
        <v>6</v>
      </c>
      <c r="B44" s="88" t="s">
        <v>2542</v>
      </c>
      <c r="C44" s="88" t="s">
        <v>2543</v>
      </c>
      <c r="D44" s="88" t="s">
        <v>2544</v>
      </c>
      <c r="E44" s="88" t="s">
        <v>2545</v>
      </c>
      <c r="F44" s="99">
        <v>46637.73</v>
      </c>
      <c r="G44" s="100" t="s">
        <v>2460</v>
      </c>
      <c r="H44" s="88" t="s">
        <v>2461</v>
      </c>
    </row>
    <row r="45" spans="1:8" ht="12.5" x14ac:dyDescent="0.25">
      <c r="A45" s="88" t="s">
        <v>6</v>
      </c>
      <c r="B45" s="101" t="s">
        <v>2546</v>
      </c>
      <c r="C45" s="88" t="s">
        <v>2547</v>
      </c>
      <c r="D45" s="88" t="s">
        <v>2548</v>
      </c>
      <c r="E45" s="88" t="s">
        <v>2549</v>
      </c>
      <c r="F45" s="99">
        <v>20696.740000000002</v>
      </c>
      <c r="G45" s="100" t="s">
        <v>2460</v>
      </c>
      <c r="H45" s="88" t="s">
        <v>2461</v>
      </c>
    </row>
    <row r="46" spans="1:8" ht="12.5" x14ac:dyDescent="0.25">
      <c r="A46" s="88" t="s">
        <v>6</v>
      </c>
      <c r="B46" s="101" t="s">
        <v>2550</v>
      </c>
      <c r="C46" s="88" t="s">
        <v>2551</v>
      </c>
      <c r="D46" s="88" t="s">
        <v>2552</v>
      </c>
      <c r="E46" s="88" t="s">
        <v>2553</v>
      </c>
      <c r="F46" s="99">
        <v>45239.81</v>
      </c>
      <c r="G46" s="100" t="s">
        <v>2460</v>
      </c>
      <c r="H46" s="88" t="s">
        <v>2461</v>
      </c>
    </row>
    <row r="47" spans="1:8" ht="12.5" x14ac:dyDescent="0.25">
      <c r="A47" s="88" t="s">
        <v>6</v>
      </c>
      <c r="B47" s="101" t="s">
        <v>2554</v>
      </c>
      <c r="C47" s="88" t="s">
        <v>2555</v>
      </c>
      <c r="D47" s="88" t="s">
        <v>2556</v>
      </c>
      <c r="E47" s="88" t="s">
        <v>2557</v>
      </c>
      <c r="F47" s="99">
        <v>17878.099999999999</v>
      </c>
      <c r="G47" s="100" t="s">
        <v>2460</v>
      </c>
      <c r="H47" s="88" t="s">
        <v>2461</v>
      </c>
    </row>
    <row r="48" spans="1:8" ht="12.5" x14ac:dyDescent="0.25">
      <c r="A48" s="88" t="s">
        <v>6</v>
      </c>
      <c r="B48" s="101" t="s">
        <v>2558</v>
      </c>
      <c r="C48" s="88" t="s">
        <v>2559</v>
      </c>
      <c r="D48" s="88" t="s">
        <v>2560</v>
      </c>
      <c r="E48" s="88" t="s">
        <v>2561</v>
      </c>
      <c r="F48" s="99">
        <v>82981.81</v>
      </c>
      <c r="G48" s="100" t="s">
        <v>2460</v>
      </c>
      <c r="H48" s="88" t="s">
        <v>2461</v>
      </c>
    </row>
    <row r="49" spans="1:8" ht="12.5" x14ac:dyDescent="0.25">
      <c r="A49" s="88" t="s">
        <v>6</v>
      </c>
      <c r="B49" s="101" t="s">
        <v>2562</v>
      </c>
      <c r="C49" s="88" t="s">
        <v>2563</v>
      </c>
      <c r="D49" s="88" t="s">
        <v>2564</v>
      </c>
      <c r="E49" s="88" t="s">
        <v>2565</v>
      </c>
      <c r="F49" s="99">
        <v>51764.98</v>
      </c>
      <c r="G49" s="100" t="s">
        <v>2460</v>
      </c>
      <c r="H49" s="88" t="s">
        <v>2461</v>
      </c>
    </row>
    <row r="50" spans="1:8" ht="12.5" x14ac:dyDescent="0.25">
      <c r="A50" s="88" t="s">
        <v>6</v>
      </c>
      <c r="B50" s="101" t="s">
        <v>2566</v>
      </c>
      <c r="C50" s="88" t="s">
        <v>2567</v>
      </c>
      <c r="D50" s="88" t="s">
        <v>2568</v>
      </c>
      <c r="E50" s="88" t="s">
        <v>2569</v>
      </c>
      <c r="F50" s="99">
        <v>19807.009999999998</v>
      </c>
      <c r="G50" s="100" t="s">
        <v>2460</v>
      </c>
      <c r="H50" s="88" t="s">
        <v>2461</v>
      </c>
    </row>
    <row r="51" spans="1:8" ht="12.5" x14ac:dyDescent="0.25">
      <c r="A51" s="88" t="s">
        <v>6</v>
      </c>
      <c r="B51" s="101" t="s">
        <v>2570</v>
      </c>
      <c r="C51" s="88" t="s">
        <v>2571</v>
      </c>
      <c r="D51" s="88" t="s">
        <v>2572</v>
      </c>
      <c r="E51" s="88" t="s">
        <v>2573</v>
      </c>
      <c r="F51" s="99">
        <v>17666.509999999998</v>
      </c>
      <c r="G51" s="100" t="s">
        <v>2460</v>
      </c>
      <c r="H51" s="88" t="s">
        <v>2461</v>
      </c>
    </row>
    <row r="52" spans="1:8" ht="12.5" x14ac:dyDescent="0.25">
      <c r="A52" s="88" t="s">
        <v>6</v>
      </c>
      <c r="B52" s="101" t="s">
        <v>2574</v>
      </c>
      <c r="C52" s="88"/>
      <c r="D52" s="88" t="s">
        <v>2575</v>
      </c>
      <c r="E52" s="88" t="s">
        <v>2576</v>
      </c>
      <c r="F52" s="99">
        <v>25757.46</v>
      </c>
      <c r="G52" s="100" t="s">
        <v>2460</v>
      </c>
      <c r="H52" s="88" t="s">
        <v>2461</v>
      </c>
    </row>
    <row r="53" spans="1:8" ht="12.5" x14ac:dyDescent="0.25">
      <c r="A53" s="88" t="s">
        <v>6</v>
      </c>
      <c r="B53" s="101" t="s">
        <v>2577</v>
      </c>
      <c r="C53" s="88"/>
      <c r="D53" s="88" t="s">
        <v>2578</v>
      </c>
      <c r="E53" s="88" t="s">
        <v>2579</v>
      </c>
      <c r="F53" s="99">
        <v>21958.11</v>
      </c>
      <c r="G53" s="100" t="s">
        <v>2460</v>
      </c>
      <c r="H53" s="88" t="s">
        <v>2461</v>
      </c>
    </row>
    <row r="54" spans="1:8" ht="12.5" x14ac:dyDescent="0.25">
      <c r="A54" s="88" t="s">
        <v>6</v>
      </c>
      <c r="B54" s="101" t="s">
        <v>2580</v>
      </c>
      <c r="C54" s="88"/>
      <c r="D54" s="88" t="s">
        <v>2581</v>
      </c>
      <c r="E54" s="88" t="s">
        <v>2582</v>
      </c>
      <c r="F54" s="99">
        <v>9902.75</v>
      </c>
      <c r="G54" s="100" t="s">
        <v>2460</v>
      </c>
      <c r="H54" s="88" t="s">
        <v>2461</v>
      </c>
    </row>
    <row r="55" spans="1:8" ht="12.5" x14ac:dyDescent="0.25">
      <c r="A55" s="88" t="s">
        <v>6</v>
      </c>
      <c r="B55" s="101" t="s">
        <v>2583</v>
      </c>
      <c r="C55" s="88"/>
      <c r="D55" s="88" t="s">
        <v>2584</v>
      </c>
      <c r="E55" s="88" t="s">
        <v>2585</v>
      </c>
      <c r="F55" s="99">
        <v>9153.56</v>
      </c>
      <c r="G55" s="100" t="s">
        <v>2460</v>
      </c>
      <c r="H55" s="88" t="s">
        <v>2461</v>
      </c>
    </row>
    <row r="56" spans="1:8" ht="12.5" x14ac:dyDescent="0.25">
      <c r="A56" s="88" t="s">
        <v>6</v>
      </c>
      <c r="B56" s="88" t="s">
        <v>2586</v>
      </c>
      <c r="C56" s="88" t="s">
        <v>2587</v>
      </c>
      <c r="D56" s="100" t="s">
        <v>2588</v>
      </c>
      <c r="E56" s="88" t="s">
        <v>2589</v>
      </c>
      <c r="F56" s="99">
        <v>64038.99</v>
      </c>
      <c r="G56" s="100" t="s">
        <v>2460</v>
      </c>
      <c r="H56" s="88" t="s">
        <v>2461</v>
      </c>
    </row>
    <row r="57" spans="1:8" ht="12.5" x14ac:dyDescent="0.25">
      <c r="A57" s="88" t="s">
        <v>6</v>
      </c>
      <c r="B57" s="88" t="s">
        <v>2590</v>
      </c>
      <c r="C57" s="88" t="s">
        <v>2591</v>
      </c>
      <c r="D57" s="100" t="s">
        <v>2592</v>
      </c>
      <c r="E57" s="88" t="s">
        <v>2593</v>
      </c>
      <c r="F57" s="99">
        <v>38291.11</v>
      </c>
      <c r="G57" s="100" t="s">
        <v>2460</v>
      </c>
      <c r="H57" s="88" t="s">
        <v>2461</v>
      </c>
    </row>
    <row r="58" spans="1:8" ht="12.5" x14ac:dyDescent="0.25">
      <c r="A58" s="88" t="s">
        <v>6</v>
      </c>
      <c r="B58" s="88" t="s">
        <v>2594</v>
      </c>
      <c r="C58" s="88" t="s">
        <v>2595</v>
      </c>
      <c r="D58" s="100" t="s">
        <v>2596</v>
      </c>
      <c r="E58" s="88" t="s">
        <v>2597</v>
      </c>
      <c r="F58" s="99">
        <v>38291.11</v>
      </c>
      <c r="G58" s="100" t="s">
        <v>2460</v>
      </c>
      <c r="H58" s="88" t="s">
        <v>2461</v>
      </c>
    </row>
    <row r="59" spans="1:8" ht="12.5" x14ac:dyDescent="0.25">
      <c r="A59" s="88" t="s">
        <v>6</v>
      </c>
      <c r="B59" s="88" t="s">
        <v>2598</v>
      </c>
      <c r="C59" s="88" t="s">
        <v>2599</v>
      </c>
      <c r="D59" s="100" t="s">
        <v>2600</v>
      </c>
      <c r="E59" s="88" t="s">
        <v>2601</v>
      </c>
      <c r="F59" s="99">
        <v>32204.23</v>
      </c>
      <c r="G59" s="100" t="s">
        <v>2460</v>
      </c>
      <c r="H59" s="88" t="s">
        <v>2461</v>
      </c>
    </row>
    <row r="60" spans="1:8" ht="12.5" x14ac:dyDescent="0.25">
      <c r="A60" s="88" t="s">
        <v>2602</v>
      </c>
      <c r="B60" s="100" t="s">
        <v>2603</v>
      </c>
      <c r="C60" s="88"/>
      <c r="D60" s="88" t="s">
        <v>2604</v>
      </c>
      <c r="E60" s="88" t="s">
        <v>2605</v>
      </c>
      <c r="F60" s="99">
        <v>1834.87</v>
      </c>
      <c r="G60" s="100"/>
      <c r="H60" s="88"/>
    </row>
    <row r="61" spans="1:8" ht="12.5" x14ac:dyDescent="0.25">
      <c r="A61" s="88" t="s">
        <v>2606</v>
      </c>
      <c r="B61" s="100" t="s">
        <v>2607</v>
      </c>
      <c r="C61" s="88"/>
      <c r="D61" s="88" t="s">
        <v>2604</v>
      </c>
      <c r="E61" s="88" t="s">
        <v>2608</v>
      </c>
      <c r="F61" s="99">
        <v>3736.95</v>
      </c>
      <c r="G61" s="100" t="s">
        <v>2460</v>
      </c>
      <c r="H61" s="88" t="s">
        <v>2461</v>
      </c>
    </row>
    <row r="62" spans="1:8" ht="12.5" x14ac:dyDescent="0.25">
      <c r="A62" s="88" t="s">
        <v>2606</v>
      </c>
      <c r="B62" s="100" t="s">
        <v>2609</v>
      </c>
      <c r="C62" s="88"/>
      <c r="D62" s="88" t="s">
        <v>2604</v>
      </c>
      <c r="E62" s="88" t="s">
        <v>2610</v>
      </c>
      <c r="F62" s="99">
        <v>2898.42</v>
      </c>
      <c r="G62" s="100" t="s">
        <v>2460</v>
      </c>
      <c r="H62" s="88" t="s">
        <v>2461</v>
      </c>
    </row>
  </sheetData>
  <mergeCells count="1">
    <mergeCell ref="A1:H1"/>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C95D7-0814-4FBF-8FFF-33870AADC39B}">
  <sheetPr codeName="Sheet21"/>
  <dimension ref="A1:E80"/>
  <sheetViews>
    <sheetView workbookViewId="0">
      <selection activeCell="A39" sqref="A39"/>
    </sheetView>
  </sheetViews>
  <sheetFormatPr defaultRowHeight="12" x14ac:dyDescent="0.25"/>
  <cols>
    <col min="2" max="2" width="14.1796875" customWidth="1"/>
    <col min="3" max="3" width="19.36328125" customWidth="1"/>
  </cols>
  <sheetData>
    <row r="1" spans="1:5" ht="20.5" thickBot="1" x14ac:dyDescent="0.55000000000000004">
      <c r="A1" s="156" t="s">
        <v>2992</v>
      </c>
    </row>
    <row r="2" spans="1:5" ht="12.5" thickTop="1" x14ac:dyDescent="0.25"/>
    <row r="3" spans="1:5" ht="15.5" thickBot="1" x14ac:dyDescent="0.45">
      <c r="B3" s="146" t="s">
        <v>2897</v>
      </c>
      <c r="C3" s="147" t="s">
        <v>2898</v>
      </c>
      <c r="E3" s="8" t="s">
        <v>3003</v>
      </c>
    </row>
    <row r="4" spans="1:5" ht="14.5" x14ac:dyDescent="0.35">
      <c r="B4" s="143" t="s">
        <v>2980</v>
      </c>
      <c r="C4" s="143" t="s">
        <v>2981</v>
      </c>
      <c r="E4" s="8" t="s">
        <v>3004</v>
      </c>
    </row>
    <row r="5" spans="1:5" ht="14.5" x14ac:dyDescent="0.35">
      <c r="B5" s="141">
        <v>6020702</v>
      </c>
      <c r="C5" s="142" t="s">
        <v>2899</v>
      </c>
      <c r="E5" s="8" t="s">
        <v>3005</v>
      </c>
    </row>
    <row r="6" spans="1:5" ht="14.5" x14ac:dyDescent="0.35">
      <c r="B6" s="141">
        <v>6010901</v>
      </c>
      <c r="C6" s="142" t="s">
        <v>2900</v>
      </c>
      <c r="E6" s="8" t="s">
        <v>3006</v>
      </c>
    </row>
    <row r="7" spans="1:5" ht="14.5" x14ac:dyDescent="0.35">
      <c r="B7" s="141">
        <v>6010859</v>
      </c>
      <c r="C7" s="142" t="s">
        <v>2901</v>
      </c>
      <c r="E7" t="s">
        <v>3007</v>
      </c>
    </row>
    <row r="8" spans="1:5" ht="14.5" x14ac:dyDescent="0.35">
      <c r="B8" s="141">
        <v>6010865</v>
      </c>
      <c r="C8" s="142" t="s">
        <v>2902</v>
      </c>
      <c r="E8" t="s">
        <v>3008</v>
      </c>
    </row>
    <row r="9" spans="1:5" ht="14.5" x14ac:dyDescent="0.35">
      <c r="B9" s="141">
        <v>6011033</v>
      </c>
      <c r="C9" s="142" t="s">
        <v>2903</v>
      </c>
      <c r="E9" t="s">
        <v>3009</v>
      </c>
    </row>
    <row r="10" spans="1:5" ht="14.5" x14ac:dyDescent="0.35">
      <c r="B10" s="141">
        <v>6010209</v>
      </c>
      <c r="C10" s="142" t="s">
        <v>2904</v>
      </c>
      <c r="E10" s="8" t="s">
        <v>3010</v>
      </c>
    </row>
    <row r="11" spans="1:5" ht="14.5" x14ac:dyDescent="0.35">
      <c r="B11" s="141">
        <v>6011032</v>
      </c>
      <c r="C11" s="142" t="s">
        <v>2905</v>
      </c>
      <c r="E11" s="8" t="s">
        <v>3011</v>
      </c>
    </row>
    <row r="12" spans="1:5" ht="14.5" x14ac:dyDescent="0.35">
      <c r="B12" s="141">
        <v>6010753</v>
      </c>
      <c r="C12" s="142" t="s">
        <v>2906</v>
      </c>
      <c r="E12" s="8" t="s">
        <v>3012</v>
      </c>
    </row>
    <row r="13" spans="1:5" ht="14.5" x14ac:dyDescent="0.35">
      <c r="B13" s="141">
        <v>6011036</v>
      </c>
      <c r="C13" s="142" t="s">
        <v>2907</v>
      </c>
    </row>
    <row r="14" spans="1:5" ht="14.5" x14ac:dyDescent="0.35">
      <c r="B14" s="141">
        <v>6010518</v>
      </c>
      <c r="C14" s="142" t="s">
        <v>2908</v>
      </c>
    </row>
    <row r="15" spans="1:5" ht="14.5" x14ac:dyDescent="0.35">
      <c r="B15" s="141">
        <v>6011009</v>
      </c>
      <c r="C15" s="142" t="s">
        <v>2909</v>
      </c>
    </row>
    <row r="16" spans="1:5" ht="14.5" x14ac:dyDescent="0.35">
      <c r="B16" s="141">
        <v>6010417</v>
      </c>
      <c r="C16" s="142" t="s">
        <v>2910</v>
      </c>
    </row>
    <row r="17" spans="2:3" ht="14.5" x14ac:dyDescent="0.35">
      <c r="B17" s="141">
        <v>6010618</v>
      </c>
      <c r="C17" s="142" t="s">
        <v>2911</v>
      </c>
    </row>
    <row r="18" spans="2:3" ht="14.5" x14ac:dyDescent="0.35">
      <c r="B18" s="141">
        <v>6010752</v>
      </c>
      <c r="C18" s="142" t="s">
        <v>2912</v>
      </c>
    </row>
    <row r="19" spans="2:3" ht="14.5" x14ac:dyDescent="0.35">
      <c r="B19" s="141">
        <v>6011037</v>
      </c>
      <c r="C19" s="142" t="s">
        <v>2913</v>
      </c>
    </row>
    <row r="20" spans="2:3" ht="14.5" x14ac:dyDescent="0.35">
      <c r="B20" s="141">
        <v>6011026</v>
      </c>
      <c r="C20" s="142" t="s">
        <v>2914</v>
      </c>
    </row>
    <row r="21" spans="2:3" ht="14.5" x14ac:dyDescent="0.35">
      <c r="B21" s="141">
        <v>6020806</v>
      </c>
      <c r="C21" s="142" t="s">
        <v>2915</v>
      </c>
    </row>
    <row r="22" spans="2:3" ht="14.5" x14ac:dyDescent="0.35">
      <c r="B22" s="141">
        <v>6011202</v>
      </c>
      <c r="C22" s="142" t="s">
        <v>2916</v>
      </c>
    </row>
    <row r="23" spans="2:3" ht="14.5" x14ac:dyDescent="0.35">
      <c r="B23" s="141">
        <v>6010867</v>
      </c>
      <c r="C23" s="142" t="s">
        <v>2917</v>
      </c>
    </row>
    <row r="24" spans="2:3" ht="14.5" x14ac:dyDescent="0.35">
      <c r="B24" s="141">
        <v>6010536</v>
      </c>
      <c r="C24" s="142" t="s">
        <v>2918</v>
      </c>
    </row>
    <row r="25" spans="2:3" ht="14.5" x14ac:dyDescent="0.35">
      <c r="B25" s="141">
        <v>6010855</v>
      </c>
      <c r="C25" s="142" t="s">
        <v>2919</v>
      </c>
    </row>
    <row r="26" spans="2:3" ht="14.5" x14ac:dyDescent="0.35">
      <c r="B26" s="141">
        <v>6010866</v>
      </c>
      <c r="C26" s="142" t="s">
        <v>2920</v>
      </c>
    </row>
    <row r="27" spans="2:3" ht="14.5" x14ac:dyDescent="0.35">
      <c r="B27" s="141">
        <v>6010862</v>
      </c>
      <c r="C27" s="142" t="s">
        <v>2921</v>
      </c>
    </row>
    <row r="28" spans="2:3" ht="14.5" x14ac:dyDescent="0.35">
      <c r="B28" s="141">
        <v>6010805</v>
      </c>
      <c r="C28" s="142" t="s">
        <v>2922</v>
      </c>
    </row>
    <row r="29" spans="2:3" ht="14.5" x14ac:dyDescent="0.35">
      <c r="B29" s="141">
        <v>6010852</v>
      </c>
      <c r="C29" s="142" t="s">
        <v>2923</v>
      </c>
    </row>
    <row r="30" spans="2:3" ht="14.5" x14ac:dyDescent="0.35">
      <c r="B30" s="141">
        <v>6010831</v>
      </c>
      <c r="C30" s="142" t="s">
        <v>2924</v>
      </c>
    </row>
    <row r="31" spans="2:3" ht="14.5" x14ac:dyDescent="0.35">
      <c r="B31" s="141">
        <v>6010420</v>
      </c>
      <c r="C31" s="142" t="s">
        <v>2925</v>
      </c>
    </row>
    <row r="32" spans="2:3" ht="14.5" x14ac:dyDescent="0.35">
      <c r="B32" s="141">
        <v>6011034</v>
      </c>
      <c r="C32" s="142" t="s">
        <v>2926</v>
      </c>
    </row>
    <row r="33" spans="2:3" ht="14.5" x14ac:dyDescent="0.35">
      <c r="B33" s="141">
        <v>51000976</v>
      </c>
      <c r="C33" s="142" t="s">
        <v>2927</v>
      </c>
    </row>
    <row r="34" spans="2:3" ht="14.5" x14ac:dyDescent="0.35">
      <c r="B34" s="141">
        <v>6010850</v>
      </c>
      <c r="C34" s="142" t="s">
        <v>2928</v>
      </c>
    </row>
    <row r="35" spans="2:3" ht="14.5" x14ac:dyDescent="0.35">
      <c r="B35" s="141">
        <v>6011108</v>
      </c>
      <c r="C35" s="142" t="s">
        <v>2929</v>
      </c>
    </row>
    <row r="36" spans="2:3" ht="14.5" x14ac:dyDescent="0.35">
      <c r="B36" s="141">
        <v>6020801</v>
      </c>
      <c r="C36" s="142" t="s">
        <v>2930</v>
      </c>
    </row>
    <row r="37" spans="2:3" ht="14.5" x14ac:dyDescent="0.35">
      <c r="B37" s="141">
        <v>6010861</v>
      </c>
      <c r="C37" s="142" t="s">
        <v>2931</v>
      </c>
    </row>
    <row r="38" spans="2:3" ht="14.5" x14ac:dyDescent="0.35">
      <c r="B38" s="141">
        <v>6021101</v>
      </c>
      <c r="C38" s="142" t="s">
        <v>2932</v>
      </c>
    </row>
    <row r="39" spans="2:3" ht="14.5" x14ac:dyDescent="0.35">
      <c r="B39" s="141">
        <v>6011002</v>
      </c>
      <c r="C39" s="142" t="s">
        <v>2933</v>
      </c>
    </row>
    <row r="40" spans="2:3" ht="14.5" x14ac:dyDescent="0.35">
      <c r="B40" s="141">
        <v>6010107</v>
      </c>
      <c r="C40" s="142" t="s">
        <v>2934</v>
      </c>
    </row>
    <row r="41" spans="2:3" ht="14.5" x14ac:dyDescent="0.35">
      <c r="B41" s="141">
        <v>6011035</v>
      </c>
      <c r="C41" s="142" t="s">
        <v>2935</v>
      </c>
    </row>
    <row r="42" spans="2:3" ht="14.5" x14ac:dyDescent="0.35">
      <c r="B42" s="141">
        <v>6010619</v>
      </c>
      <c r="C42" s="142" t="s">
        <v>2936</v>
      </c>
    </row>
    <row r="43" spans="2:3" ht="14.5" x14ac:dyDescent="0.35">
      <c r="B43" s="141">
        <v>6010210</v>
      </c>
      <c r="C43" s="142" t="s">
        <v>2937</v>
      </c>
    </row>
    <row r="44" spans="2:3" ht="14.5" x14ac:dyDescent="0.35">
      <c r="B44" s="141">
        <v>6010419</v>
      </c>
      <c r="C44" s="142" t="s">
        <v>2938</v>
      </c>
    </row>
    <row r="45" spans="2:3" ht="14.5" x14ac:dyDescent="0.35">
      <c r="B45" s="141">
        <v>6010702</v>
      </c>
      <c r="C45" s="142" t="s">
        <v>2939</v>
      </c>
    </row>
    <row r="46" spans="2:3" ht="14.5" x14ac:dyDescent="0.35">
      <c r="B46" s="141">
        <v>6010713</v>
      </c>
      <c r="C46" s="142" t="s">
        <v>2940</v>
      </c>
    </row>
    <row r="47" spans="2:3" ht="14.5" x14ac:dyDescent="0.35">
      <c r="B47" s="141">
        <v>6010110</v>
      </c>
      <c r="C47" s="142" t="s">
        <v>2941</v>
      </c>
    </row>
    <row r="48" spans="2:3" ht="14.5" x14ac:dyDescent="0.35">
      <c r="B48" s="141">
        <v>6020502</v>
      </c>
      <c r="C48" s="142" t="s">
        <v>2942</v>
      </c>
    </row>
    <row r="49" spans="2:3" ht="14.5" x14ac:dyDescent="0.35">
      <c r="B49" s="141">
        <v>6010857</v>
      </c>
      <c r="C49" s="142" t="s">
        <v>2943</v>
      </c>
    </row>
    <row r="50" spans="2:3" ht="14.5" x14ac:dyDescent="0.35">
      <c r="B50" s="141">
        <v>6010848</v>
      </c>
      <c r="C50" s="142" t="s">
        <v>2944</v>
      </c>
    </row>
    <row r="51" spans="2:3" ht="14.5" x14ac:dyDescent="0.35">
      <c r="B51" s="141">
        <v>6010755</v>
      </c>
      <c r="C51" s="142" t="s">
        <v>2945</v>
      </c>
    </row>
    <row r="52" spans="2:3" ht="14.5" x14ac:dyDescent="0.35">
      <c r="B52" s="141">
        <v>6010418</v>
      </c>
      <c r="C52" s="142" t="s">
        <v>2946</v>
      </c>
    </row>
    <row r="53" spans="2:3" ht="14.5" x14ac:dyDescent="0.35">
      <c r="B53" s="141">
        <v>6011113</v>
      </c>
      <c r="C53" s="142" t="s">
        <v>2947</v>
      </c>
    </row>
    <row r="54" spans="2:3" ht="14.5" x14ac:dyDescent="0.35">
      <c r="B54" s="141">
        <v>6280501</v>
      </c>
      <c r="C54" s="142" t="s">
        <v>2948</v>
      </c>
    </row>
    <row r="55" spans="2:3" ht="14.5" x14ac:dyDescent="0.35">
      <c r="B55" s="141">
        <v>6010509</v>
      </c>
      <c r="C55" s="142" t="s">
        <v>2949</v>
      </c>
    </row>
    <row r="56" spans="2:3" ht="14.5" x14ac:dyDescent="0.35">
      <c r="B56" s="141">
        <v>6010754</v>
      </c>
      <c r="C56" s="142" t="s">
        <v>2950</v>
      </c>
    </row>
    <row r="57" spans="2:3" ht="14.5" x14ac:dyDescent="0.35">
      <c r="B57" s="141">
        <v>6010863</v>
      </c>
      <c r="C57" s="142" t="s">
        <v>2951</v>
      </c>
    </row>
    <row r="58" spans="2:3" ht="14.5" x14ac:dyDescent="0.35">
      <c r="B58" s="141">
        <v>6011011</v>
      </c>
      <c r="C58" s="142" t="s">
        <v>2952</v>
      </c>
    </row>
    <row r="59" spans="2:3" ht="14.5" x14ac:dyDescent="0.35">
      <c r="B59" s="141">
        <v>6010620</v>
      </c>
      <c r="C59" s="142" t="s">
        <v>2953</v>
      </c>
    </row>
    <row r="60" spans="2:3" ht="14.5" x14ac:dyDescent="0.35">
      <c r="B60" s="141">
        <v>6010530</v>
      </c>
      <c r="C60" s="142" t="s">
        <v>2954</v>
      </c>
    </row>
    <row r="61" spans="2:3" ht="14.5" x14ac:dyDescent="0.35">
      <c r="B61" s="141">
        <v>6010758</v>
      </c>
      <c r="C61" s="142" t="s">
        <v>2955</v>
      </c>
    </row>
    <row r="62" spans="2:3" ht="14.5" x14ac:dyDescent="0.35">
      <c r="B62" s="141">
        <v>6010304</v>
      </c>
      <c r="C62" s="142" t="s">
        <v>2956</v>
      </c>
    </row>
    <row r="63" spans="2:3" ht="14.5" x14ac:dyDescent="0.35">
      <c r="B63" s="141">
        <v>6020101</v>
      </c>
      <c r="C63" s="142" t="s">
        <v>2957</v>
      </c>
    </row>
    <row r="64" spans="2:3" ht="14.5" x14ac:dyDescent="0.35">
      <c r="B64" s="141">
        <v>6020602</v>
      </c>
      <c r="C64" s="142" t="s">
        <v>2958</v>
      </c>
    </row>
    <row r="65" spans="2:3" ht="14.5" x14ac:dyDescent="0.35">
      <c r="B65" s="141">
        <v>6011115</v>
      </c>
      <c r="C65" s="142" t="s">
        <v>2959</v>
      </c>
    </row>
    <row r="66" spans="2:3" ht="14.5" x14ac:dyDescent="0.35">
      <c r="B66" s="141">
        <v>6020701</v>
      </c>
      <c r="C66" s="142" t="s">
        <v>2960</v>
      </c>
    </row>
    <row r="67" spans="2:3" ht="14.5" x14ac:dyDescent="0.35">
      <c r="B67" s="141">
        <v>6010301</v>
      </c>
      <c r="C67" s="142" t="s">
        <v>2961</v>
      </c>
    </row>
    <row r="68" spans="2:3" ht="14.5" x14ac:dyDescent="0.35">
      <c r="B68" s="141">
        <v>6010742</v>
      </c>
      <c r="C68" s="142" t="s">
        <v>2962</v>
      </c>
    </row>
    <row r="69" spans="2:3" ht="14.5" x14ac:dyDescent="0.35">
      <c r="B69" s="141">
        <v>6010704</v>
      </c>
      <c r="C69" s="142" t="s">
        <v>2963</v>
      </c>
    </row>
    <row r="70" spans="2:3" ht="14.5" x14ac:dyDescent="0.35">
      <c r="B70" s="141">
        <v>6010534</v>
      </c>
      <c r="C70" s="142" t="s">
        <v>2964</v>
      </c>
    </row>
    <row r="71" spans="2:3" ht="14.5" x14ac:dyDescent="0.35">
      <c r="B71" s="141">
        <v>6010202</v>
      </c>
      <c r="C71" s="142" t="s">
        <v>2965</v>
      </c>
    </row>
    <row r="72" spans="2:3" ht="14.5" x14ac:dyDescent="0.35">
      <c r="B72" s="141">
        <v>6010535</v>
      </c>
      <c r="C72" s="142" t="s">
        <v>2966</v>
      </c>
    </row>
    <row r="73" spans="2:3" ht="14.5" x14ac:dyDescent="0.35">
      <c r="B73" s="141">
        <v>6010520</v>
      </c>
      <c r="C73" s="142" t="s">
        <v>2967</v>
      </c>
    </row>
    <row r="74" spans="2:3" ht="14.5" x14ac:dyDescent="0.35">
      <c r="B74" s="141">
        <v>6010533</v>
      </c>
      <c r="C74" s="142" t="s">
        <v>2968</v>
      </c>
    </row>
    <row r="75" spans="2:3" ht="14.5" x14ac:dyDescent="0.35">
      <c r="B75" s="141">
        <v>6010205</v>
      </c>
      <c r="C75" s="142" t="s">
        <v>2969</v>
      </c>
    </row>
    <row r="76" spans="2:3" ht="14.5" x14ac:dyDescent="0.35">
      <c r="B76" s="141">
        <v>6010421</v>
      </c>
      <c r="C76" s="142" t="s">
        <v>2970</v>
      </c>
    </row>
    <row r="77" spans="2:3" ht="14.5" x14ac:dyDescent="0.35">
      <c r="B77" s="141">
        <v>6010916</v>
      </c>
      <c r="C77" s="143" t="s">
        <v>2971</v>
      </c>
    </row>
    <row r="78" spans="2:3" ht="14.5" x14ac:dyDescent="0.35">
      <c r="B78" s="144">
        <v>6011118</v>
      </c>
      <c r="C78" s="145" t="s">
        <v>2972</v>
      </c>
    </row>
    <row r="79" spans="2:3" ht="14.5" x14ac:dyDescent="0.35">
      <c r="B79" s="141">
        <v>6080701</v>
      </c>
      <c r="C79" s="143" t="s">
        <v>2973</v>
      </c>
    </row>
    <row r="80" spans="2:3" ht="14.5" x14ac:dyDescent="0.35">
      <c r="B80" s="141">
        <v>6130802</v>
      </c>
      <c r="C80" s="143" t="s">
        <v>2974</v>
      </c>
    </row>
  </sheetData>
  <pageMargins left="0.7" right="0.7" top="0.75" bottom="0.75" header="0.3" footer="0.3"/>
  <tableParts count="2">
    <tablePart r:id="rId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045C4F113AA1941BB51AFAAEC25B540" ma:contentTypeVersion="8" ma:contentTypeDescription="Create a new document." ma:contentTypeScope="" ma:versionID="22dc0545cfe4f0413faa82ecd104c7c7">
  <xsd:schema xmlns:xsd="http://www.w3.org/2001/XMLSchema" xmlns:xs="http://www.w3.org/2001/XMLSchema" xmlns:p="http://schemas.microsoft.com/office/2006/metadata/properties" xmlns:ns3="d7e2413e-e084-43d9-a527-6a6dd0316776" targetNamespace="http://schemas.microsoft.com/office/2006/metadata/properties" ma:root="true" ma:fieldsID="6cedbb3817698b9d648e8eb6d57e570d" ns3:_="">
    <xsd:import namespace="d7e2413e-e084-43d9-a527-6a6dd0316776"/>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e2413e-e084-43d9-a527-6a6dd031677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9AB12C-BDFB-46E4-A7AF-8C894E66014D}">
  <ds:schemaRefs>
    <ds:schemaRef ds:uri="http://schemas.microsoft.com/sharepoint/v3/contenttype/forms"/>
  </ds:schemaRefs>
</ds:datastoreItem>
</file>

<file path=customXml/itemProps2.xml><?xml version="1.0" encoding="utf-8"?>
<ds:datastoreItem xmlns:ds="http://schemas.openxmlformats.org/officeDocument/2006/customXml" ds:itemID="{4F39239B-9A51-476D-94F7-1C3C9F2C1F82}">
  <ds:schemaRefs>
    <ds:schemaRef ds:uri="http://schemas.microsoft.com/office/2006/documentManagement/types"/>
    <ds:schemaRef ds:uri="http://purl.org/dc/dcmitype/"/>
    <ds:schemaRef ds:uri="d7e2413e-e084-43d9-a527-6a6dd0316776"/>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DDCF482A-5064-48C0-9B8A-29F914EDB2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e2413e-e084-43d9-a527-6a6dd031677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21</vt:i4>
      </vt:variant>
      <vt:variant>
        <vt:lpstr>Benoemde bereiken</vt:lpstr>
      </vt:variant>
      <vt:variant>
        <vt:i4>3</vt:i4>
      </vt:variant>
    </vt:vector>
  </HeadingPairs>
  <TitlesOfParts>
    <vt:vector size="24" baseType="lpstr">
      <vt:lpstr>VOORBLAD</vt:lpstr>
      <vt:lpstr>Toelichting Tabbladen</vt:lpstr>
      <vt:lpstr>NIP totaal 2020</vt:lpstr>
      <vt:lpstr>Eenheden per ZVZ 2020</vt:lpstr>
      <vt:lpstr>Inkoopwaarde (NAAM ZVZ) 2020</vt:lpstr>
      <vt:lpstr>Margebepaling 2020</vt:lpstr>
      <vt:lpstr>NIP totaal 2021</vt:lpstr>
      <vt:lpstr>Eenheden per ZVZ 2021</vt:lpstr>
      <vt:lpstr>Inkoopwaarde (NAAM ZVZ) 2021</vt:lpstr>
      <vt:lpstr>Margebepaling 2021</vt:lpstr>
      <vt:lpstr>Verzekerdenmutatie DGM 2021</vt:lpstr>
      <vt:lpstr>Plafondontwik DGM 2021</vt:lpstr>
      <vt:lpstr>Marge per financ. afspraak 2021</vt:lpstr>
      <vt:lpstr>Eindafrekening 2021</vt:lpstr>
      <vt:lpstr>Controleobject volume per ZVZ</vt:lpstr>
      <vt:lpstr>Toelichting afrekenformules ZVZ</vt:lpstr>
      <vt:lpstr>Evidence afw. format</vt:lpstr>
      <vt:lpstr>Stappenplan VZM</vt:lpstr>
      <vt:lpstr>Bijlage 1 ELD + Paramedie</vt:lpstr>
      <vt:lpstr>Bijlage 2 DNPZ</vt:lpstr>
      <vt:lpstr>Koppel</vt:lpstr>
      <vt:lpstr>AGB</vt:lpstr>
      <vt:lpstr>Ziekenhuis</vt:lpstr>
      <vt:lpstr>ZVZ</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The SAS System</dc:title>
  <dc:subject/>
  <dc:creator>AA501001</dc:creator>
  <cp:keywords/>
  <dc:description/>
  <cp:lastModifiedBy>Anneke Kamer</cp:lastModifiedBy>
  <cp:revision>1</cp:revision>
  <dcterms:created xsi:type="dcterms:W3CDTF">2020-06-26T10:22:17Z</dcterms:created>
  <dcterms:modified xsi:type="dcterms:W3CDTF">2023-09-06T08:26:15Z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0x010100F045C4F113AA1941BB51AFAAEC25B540</vt:lpwstr>
  </property>
  <property fmtid="{D5CDD505-2E9C-101B-9397-08002B2CF9AE}" pid="3" name="MSIP_Label_dc51b40b-b0d3-4674-939c-d9f10b9a3b25_Enabled">
    <vt:lpwstr>true</vt:lpwstr>
  </property>
  <property fmtid="{D5CDD505-2E9C-101B-9397-08002B2CF9AE}" pid="4" name="MSIP_Label_dc51b40b-b0d3-4674-939c-d9f10b9a3b25_SetDate">
    <vt:lpwstr>2021-11-03T10:05:10Z</vt:lpwstr>
  </property>
  <property fmtid="{D5CDD505-2E9C-101B-9397-08002B2CF9AE}" pid="5" name="MSIP_Label_dc51b40b-b0d3-4674-939c-d9f10b9a3b25_Method">
    <vt:lpwstr>Standard</vt:lpwstr>
  </property>
  <property fmtid="{D5CDD505-2E9C-101B-9397-08002B2CF9AE}" pid="6" name="MSIP_Label_dc51b40b-b0d3-4674-939c-d9f10b9a3b25_Name">
    <vt:lpwstr>Bedrijfsintern</vt:lpwstr>
  </property>
  <property fmtid="{D5CDD505-2E9C-101B-9397-08002B2CF9AE}" pid="7" name="MSIP_Label_dc51b40b-b0d3-4674-939c-d9f10b9a3b25_SiteId">
    <vt:lpwstr>c37ef212-d4a3-44b6-92df-0d1dff85604f</vt:lpwstr>
  </property>
  <property fmtid="{D5CDD505-2E9C-101B-9397-08002B2CF9AE}" pid="8" name="MSIP_Label_dc51b40b-b0d3-4674-939c-d9f10b9a3b25_ActionId">
    <vt:lpwstr>25d29f0f-d6b0-4874-9dff-5d40fcdba4b0</vt:lpwstr>
  </property>
  <property fmtid="{D5CDD505-2E9C-101B-9397-08002B2CF9AE}" pid="9" name="MSIP_Label_dc51b40b-b0d3-4674-939c-d9f10b9a3b25_ContentBits">
    <vt:lpwstr>0</vt:lpwstr>
  </property>
</Properties>
</file>